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D:\DATA INTELLIGENCE Dropbox\DI Monitoreo II\000 AGENCIA INFORMACION DI\"/>
    </mc:Choice>
  </mc:AlternateContent>
  <xr:revisionPtr revIDLastSave="0" documentId="13_ncr:1_{5949E4BC-5978-40A4-A7DC-03E9EBAEDD01}" xr6:coauthVersionLast="47" xr6:coauthVersionMax="47" xr10:uidLastSave="{00000000-0000-0000-0000-000000000000}"/>
  <bookViews>
    <workbookView xWindow="-108" yWindow="-108" windowWidth="23256" windowHeight="12720" xr2:uid="{00000000-000D-0000-FFFF-FFFF00000000}"/>
  </bookViews>
  <sheets>
    <sheet name="Sitio Público" sheetId="4" r:id="rId1"/>
    <sheet name="Estructura" sheetId="6" r:id="rId2"/>
    <sheet name="TD" sheetId="5" r:id="rId3"/>
  </sheets>
  <definedNames>
    <definedName name="_xlnm._FilterDatabase" localSheetId="0" hidden="1">'Sitio Público'!$A$1:$U$4679</definedName>
  </definedNames>
  <calcPr calcId="191029"/>
  <pivotCaches>
    <pivotCache cacheId="31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02" i="4" l="1"/>
  <c r="A4303" i="4"/>
  <c r="A4304" i="4"/>
  <c r="A4305" i="4"/>
  <c r="A4306" i="4"/>
  <c r="A4307" i="4"/>
  <c r="A4308" i="4"/>
  <c r="A4309" i="4"/>
  <c r="V4309" i="4" s="1"/>
  <c r="A4310" i="4"/>
  <c r="A4311" i="4"/>
  <c r="A4312" i="4"/>
  <c r="A4313" i="4"/>
  <c r="A4314" i="4"/>
  <c r="A4315" i="4"/>
  <c r="A4316" i="4"/>
  <c r="A4317" i="4"/>
  <c r="V4317" i="4" s="1"/>
  <c r="A4318" i="4"/>
  <c r="A4319" i="4"/>
  <c r="A4320" i="4"/>
  <c r="A4321" i="4"/>
  <c r="A4322" i="4"/>
  <c r="A4323" i="4"/>
  <c r="A4324" i="4"/>
  <c r="A4325" i="4"/>
  <c r="V4325" i="4" s="1"/>
  <c r="A4326" i="4"/>
  <c r="A4327" i="4"/>
  <c r="A4328" i="4"/>
  <c r="A4329" i="4"/>
  <c r="A4330" i="4"/>
  <c r="A4331" i="4"/>
  <c r="A4332" i="4"/>
  <c r="A4333" i="4"/>
  <c r="V4333" i="4" s="1"/>
  <c r="A4334" i="4"/>
  <c r="A4335" i="4"/>
  <c r="A4336" i="4"/>
  <c r="A4337" i="4"/>
  <c r="A4338" i="4"/>
  <c r="A4339" i="4"/>
  <c r="A4340" i="4"/>
  <c r="A4341" i="4"/>
  <c r="V4341" i="4" s="1"/>
  <c r="A4342" i="4"/>
  <c r="A4343" i="4"/>
  <c r="A4344" i="4"/>
  <c r="A4345" i="4"/>
  <c r="A4346" i="4"/>
  <c r="A4347" i="4"/>
  <c r="A4348" i="4"/>
  <c r="A4349" i="4"/>
  <c r="V4349" i="4" s="1"/>
  <c r="A4350" i="4"/>
  <c r="A4351" i="4"/>
  <c r="A4352" i="4"/>
  <c r="A4353" i="4"/>
  <c r="A4354" i="4"/>
  <c r="A4355" i="4"/>
  <c r="A4356" i="4"/>
  <c r="A4357" i="4"/>
  <c r="V4357" i="4" s="1"/>
  <c r="A4358" i="4"/>
  <c r="A4359" i="4"/>
  <c r="A4360" i="4"/>
  <c r="A4361" i="4"/>
  <c r="A4362" i="4"/>
  <c r="A4363" i="4"/>
  <c r="A4364" i="4"/>
  <c r="A4365" i="4"/>
  <c r="V4365" i="4" s="1"/>
  <c r="A4366" i="4"/>
  <c r="A4367" i="4"/>
  <c r="A4368" i="4"/>
  <c r="A4369" i="4"/>
  <c r="A4370" i="4"/>
  <c r="A4371" i="4"/>
  <c r="A4372" i="4"/>
  <c r="A4373" i="4"/>
  <c r="V4373" i="4" s="1"/>
  <c r="A4374" i="4"/>
  <c r="A4375" i="4"/>
  <c r="A4376" i="4"/>
  <c r="A4377" i="4"/>
  <c r="A4378" i="4"/>
  <c r="A4379" i="4"/>
  <c r="A4380" i="4"/>
  <c r="A4381" i="4"/>
  <c r="V4381" i="4" s="1"/>
  <c r="A4382" i="4"/>
  <c r="A4383" i="4"/>
  <c r="A4384" i="4"/>
  <c r="A4385" i="4"/>
  <c r="A4386" i="4"/>
  <c r="A4387" i="4"/>
  <c r="A4388" i="4"/>
  <c r="A4389" i="4"/>
  <c r="V4389" i="4" s="1"/>
  <c r="A4390" i="4"/>
  <c r="A4391" i="4"/>
  <c r="A4392" i="4"/>
  <c r="A4393" i="4"/>
  <c r="A4394" i="4"/>
  <c r="A4395" i="4"/>
  <c r="A4396" i="4"/>
  <c r="A4397" i="4"/>
  <c r="V4397" i="4" s="1"/>
  <c r="A4398" i="4"/>
  <c r="A4399" i="4"/>
  <c r="A4400" i="4"/>
  <c r="A4401" i="4"/>
  <c r="A4402" i="4"/>
  <c r="A4403" i="4"/>
  <c r="A4404" i="4"/>
  <c r="A4405" i="4"/>
  <c r="V4405" i="4" s="1"/>
  <c r="A4406" i="4"/>
  <c r="A4407" i="4"/>
  <c r="A4408" i="4"/>
  <c r="A4409" i="4"/>
  <c r="A4410" i="4"/>
  <c r="A4411" i="4"/>
  <c r="A4412" i="4"/>
  <c r="A4413" i="4"/>
  <c r="V4413" i="4" s="1"/>
  <c r="A4414" i="4"/>
  <c r="A4415" i="4"/>
  <c r="A4416" i="4"/>
  <c r="A4417" i="4"/>
  <c r="A4418" i="4"/>
  <c r="A4419" i="4"/>
  <c r="A4420" i="4"/>
  <c r="A4421" i="4"/>
  <c r="V4421" i="4" s="1"/>
  <c r="A4422" i="4"/>
  <c r="A4423" i="4"/>
  <c r="A4424" i="4"/>
  <c r="A4425" i="4"/>
  <c r="A4426" i="4"/>
  <c r="A4427" i="4"/>
  <c r="A4428" i="4"/>
  <c r="A4429" i="4"/>
  <c r="V4429" i="4" s="1"/>
  <c r="A4430" i="4"/>
  <c r="A4431" i="4"/>
  <c r="A4432" i="4"/>
  <c r="A4433" i="4"/>
  <c r="A4434" i="4"/>
  <c r="A4435" i="4"/>
  <c r="A4436" i="4"/>
  <c r="A4437" i="4"/>
  <c r="V4437" i="4" s="1"/>
  <c r="A4438" i="4"/>
  <c r="A4439" i="4"/>
  <c r="A4440" i="4"/>
  <c r="A4441" i="4"/>
  <c r="A4442" i="4"/>
  <c r="A4443" i="4"/>
  <c r="A4444" i="4"/>
  <c r="A4445" i="4"/>
  <c r="V4445" i="4" s="1"/>
  <c r="A4446" i="4"/>
  <c r="A4447" i="4"/>
  <c r="A4448" i="4"/>
  <c r="A4449" i="4"/>
  <c r="A4450" i="4"/>
  <c r="A4451" i="4"/>
  <c r="A4452" i="4"/>
  <c r="A4453" i="4"/>
  <c r="V4453" i="4" s="1"/>
  <c r="A4454" i="4"/>
  <c r="A4455" i="4"/>
  <c r="A4456" i="4"/>
  <c r="A4457" i="4"/>
  <c r="A4458" i="4"/>
  <c r="A4459" i="4"/>
  <c r="A4460" i="4"/>
  <c r="A4461" i="4"/>
  <c r="V4461" i="4" s="1"/>
  <c r="A4462" i="4"/>
  <c r="A4463" i="4"/>
  <c r="A4464" i="4"/>
  <c r="A4465" i="4"/>
  <c r="A4466" i="4"/>
  <c r="A4467" i="4"/>
  <c r="A4468" i="4"/>
  <c r="A4469" i="4"/>
  <c r="V4469" i="4" s="1"/>
  <c r="A4470" i="4"/>
  <c r="A4471" i="4"/>
  <c r="A4472" i="4"/>
  <c r="A4473" i="4"/>
  <c r="A4474" i="4"/>
  <c r="A4475" i="4"/>
  <c r="A4476" i="4"/>
  <c r="A4477" i="4"/>
  <c r="V4477" i="4" s="1"/>
  <c r="A4478" i="4"/>
  <c r="A4479" i="4"/>
  <c r="A4480" i="4"/>
  <c r="A4481" i="4"/>
  <c r="A4482" i="4"/>
  <c r="A4483" i="4"/>
  <c r="A4484" i="4"/>
  <c r="A4485" i="4"/>
  <c r="V4485" i="4" s="1"/>
  <c r="A4486" i="4"/>
  <c r="A4487" i="4"/>
  <c r="A4488" i="4"/>
  <c r="A4489" i="4"/>
  <c r="A4490" i="4"/>
  <c r="A4491" i="4"/>
  <c r="A4492" i="4"/>
  <c r="A4493" i="4"/>
  <c r="V4493" i="4" s="1"/>
  <c r="A4494" i="4"/>
  <c r="A4495" i="4"/>
  <c r="A4496" i="4"/>
  <c r="A4497" i="4"/>
  <c r="A4498" i="4"/>
  <c r="A4499" i="4"/>
  <c r="A4500" i="4"/>
  <c r="A4501" i="4"/>
  <c r="V4501" i="4" s="1"/>
  <c r="A4502" i="4"/>
  <c r="A4503" i="4"/>
  <c r="A4504" i="4"/>
  <c r="A4505" i="4"/>
  <c r="A4506" i="4"/>
  <c r="A4507" i="4"/>
  <c r="A4508" i="4"/>
  <c r="A4509" i="4"/>
  <c r="V4509" i="4" s="1"/>
  <c r="A4510" i="4"/>
  <c r="A4511" i="4"/>
  <c r="A4512" i="4"/>
  <c r="A4513" i="4"/>
  <c r="A4514" i="4"/>
  <c r="A4515" i="4"/>
  <c r="A4516" i="4"/>
  <c r="A4517" i="4"/>
  <c r="V4517" i="4" s="1"/>
  <c r="A4518" i="4"/>
  <c r="A4519" i="4"/>
  <c r="A4520" i="4"/>
  <c r="A4521" i="4"/>
  <c r="A4522" i="4"/>
  <c r="A4523" i="4"/>
  <c r="A4524" i="4"/>
  <c r="A4525" i="4"/>
  <c r="V4525" i="4" s="1"/>
  <c r="A4526" i="4"/>
  <c r="A4527" i="4"/>
  <c r="A4528" i="4"/>
  <c r="A4529" i="4"/>
  <c r="A4530" i="4"/>
  <c r="A4531" i="4"/>
  <c r="A4532" i="4"/>
  <c r="A4533" i="4"/>
  <c r="V4533" i="4" s="1"/>
  <c r="A4534" i="4"/>
  <c r="A4535" i="4"/>
  <c r="A4536" i="4"/>
  <c r="A4537" i="4"/>
  <c r="A4538" i="4"/>
  <c r="A4539" i="4"/>
  <c r="A4540" i="4"/>
  <c r="A4541" i="4"/>
  <c r="V4541" i="4" s="1"/>
  <c r="A4542" i="4"/>
  <c r="A4543" i="4"/>
  <c r="A4544" i="4"/>
  <c r="A4545" i="4"/>
  <c r="A4546" i="4"/>
  <c r="A4547" i="4"/>
  <c r="A4548" i="4"/>
  <c r="A4549" i="4"/>
  <c r="V4549" i="4" s="1"/>
  <c r="A4550" i="4"/>
  <c r="A4551" i="4"/>
  <c r="A4552" i="4"/>
  <c r="A4553" i="4"/>
  <c r="A4554" i="4"/>
  <c r="A4555" i="4"/>
  <c r="A4556" i="4"/>
  <c r="A4557" i="4"/>
  <c r="V4557" i="4" s="1"/>
  <c r="A4558" i="4"/>
  <c r="A4559" i="4"/>
  <c r="A4560" i="4"/>
  <c r="A4561" i="4"/>
  <c r="A4562" i="4"/>
  <c r="A4563" i="4"/>
  <c r="A4564" i="4"/>
  <c r="A4565" i="4"/>
  <c r="V4565" i="4" s="1"/>
  <c r="A4566" i="4"/>
  <c r="A4567" i="4"/>
  <c r="A4568" i="4"/>
  <c r="A4569" i="4"/>
  <c r="A4570" i="4"/>
  <c r="A4571" i="4"/>
  <c r="A4572" i="4"/>
  <c r="A4573" i="4"/>
  <c r="V4573" i="4" s="1"/>
  <c r="A4574" i="4"/>
  <c r="A4575" i="4"/>
  <c r="A4576" i="4"/>
  <c r="A4577" i="4"/>
  <c r="A4578" i="4"/>
  <c r="A4579" i="4"/>
  <c r="A4580" i="4"/>
  <c r="A4581" i="4"/>
  <c r="V4581" i="4" s="1"/>
  <c r="A4582" i="4"/>
  <c r="A4583" i="4"/>
  <c r="A4584" i="4"/>
  <c r="A4585" i="4"/>
  <c r="A4586" i="4"/>
  <c r="A4587" i="4"/>
  <c r="A4588" i="4"/>
  <c r="A4589" i="4"/>
  <c r="V4589" i="4" s="1"/>
  <c r="A4590" i="4"/>
  <c r="A4591" i="4"/>
  <c r="A4592" i="4"/>
  <c r="A4593" i="4"/>
  <c r="A4594" i="4"/>
  <c r="A4595" i="4"/>
  <c r="A4596" i="4"/>
  <c r="A4597" i="4"/>
  <c r="V4597" i="4" s="1"/>
  <c r="A4598" i="4"/>
  <c r="A4599" i="4"/>
  <c r="A4600" i="4"/>
  <c r="A4601" i="4"/>
  <c r="A4602" i="4"/>
  <c r="A4603" i="4"/>
  <c r="A4604" i="4"/>
  <c r="A4605" i="4"/>
  <c r="V4605" i="4" s="1"/>
  <c r="A4606" i="4"/>
  <c r="A4607" i="4"/>
  <c r="A4608" i="4"/>
  <c r="A4609" i="4"/>
  <c r="A4610" i="4"/>
  <c r="A4611" i="4"/>
  <c r="A4612" i="4"/>
  <c r="A4613" i="4"/>
  <c r="V4613" i="4" s="1"/>
  <c r="A4614" i="4"/>
  <c r="A4615" i="4"/>
  <c r="A4616" i="4"/>
  <c r="A4617" i="4"/>
  <c r="A4618" i="4"/>
  <c r="A4619" i="4"/>
  <c r="A4620" i="4"/>
  <c r="A4621" i="4"/>
  <c r="V4621" i="4" s="1"/>
  <c r="A4622" i="4"/>
  <c r="A4623" i="4"/>
  <c r="A4624" i="4"/>
  <c r="A4625" i="4"/>
  <c r="A4626" i="4"/>
  <c r="A4627" i="4"/>
  <c r="A4628" i="4"/>
  <c r="A4629" i="4"/>
  <c r="V4629" i="4" s="1"/>
  <c r="A4630" i="4"/>
  <c r="A4631" i="4"/>
  <c r="A4632" i="4"/>
  <c r="A4633" i="4"/>
  <c r="A4634" i="4"/>
  <c r="A4635" i="4"/>
  <c r="A4636" i="4"/>
  <c r="A4637" i="4"/>
  <c r="V4637" i="4" s="1"/>
  <c r="A4638" i="4"/>
  <c r="A4639" i="4"/>
  <c r="A4640" i="4"/>
  <c r="A4641" i="4"/>
  <c r="A4642" i="4"/>
  <c r="A4643" i="4"/>
  <c r="A4644" i="4"/>
  <c r="A4645" i="4"/>
  <c r="V4645" i="4" s="1"/>
  <c r="A4646" i="4"/>
  <c r="A4647" i="4"/>
  <c r="A4648" i="4"/>
  <c r="A4649" i="4"/>
  <c r="A4650" i="4"/>
  <c r="A4651" i="4"/>
  <c r="A4652" i="4"/>
  <c r="A4653" i="4"/>
  <c r="V4653" i="4" s="1"/>
  <c r="A4654" i="4"/>
  <c r="A4655" i="4"/>
  <c r="A4656" i="4"/>
  <c r="A4657" i="4"/>
  <c r="A4658" i="4"/>
  <c r="A4659" i="4"/>
  <c r="A4660" i="4"/>
  <c r="A4661" i="4"/>
  <c r="V4661" i="4" s="1"/>
  <c r="A4662" i="4"/>
  <c r="A4663" i="4"/>
  <c r="A4664" i="4"/>
  <c r="A4665" i="4"/>
  <c r="A4666" i="4"/>
  <c r="A4667" i="4"/>
  <c r="A4668" i="4"/>
  <c r="A4669" i="4"/>
  <c r="V4669" i="4" s="1"/>
  <c r="A4670" i="4"/>
  <c r="A4671" i="4"/>
  <c r="A4672" i="4"/>
  <c r="A4673" i="4"/>
  <c r="A4674" i="4"/>
  <c r="A4675" i="4"/>
  <c r="A4676" i="4"/>
  <c r="A4677" i="4"/>
  <c r="V4677" i="4" s="1"/>
  <c r="A4678" i="4"/>
  <c r="A4679" i="4"/>
  <c r="V4302" i="4"/>
  <c r="V4303" i="4"/>
  <c r="V4304" i="4"/>
  <c r="V4305" i="4"/>
  <c r="V4306" i="4"/>
  <c r="V4307" i="4"/>
  <c r="V4308" i="4"/>
  <c r="V4310" i="4"/>
  <c r="V4311" i="4"/>
  <c r="V4312" i="4"/>
  <c r="V4313" i="4"/>
  <c r="V4314" i="4"/>
  <c r="V4315" i="4"/>
  <c r="V4316" i="4"/>
  <c r="V4318" i="4"/>
  <c r="V4319" i="4"/>
  <c r="V4320" i="4"/>
  <c r="V4321" i="4"/>
  <c r="V4322" i="4"/>
  <c r="V4323" i="4"/>
  <c r="V4324" i="4"/>
  <c r="V4326" i="4"/>
  <c r="V4327" i="4"/>
  <c r="V4328" i="4"/>
  <c r="V4329" i="4"/>
  <c r="V4330" i="4"/>
  <c r="V4331" i="4"/>
  <c r="V4332" i="4"/>
  <c r="V4334" i="4"/>
  <c r="V4335" i="4"/>
  <c r="V4336" i="4"/>
  <c r="V4337" i="4"/>
  <c r="V4338" i="4"/>
  <c r="V4339" i="4"/>
  <c r="V4340" i="4"/>
  <c r="V4342" i="4"/>
  <c r="V4343" i="4"/>
  <c r="V4344" i="4"/>
  <c r="V4345" i="4"/>
  <c r="V4346" i="4"/>
  <c r="V4347" i="4"/>
  <c r="V4348" i="4"/>
  <c r="V4350" i="4"/>
  <c r="V4351" i="4"/>
  <c r="V4352" i="4"/>
  <c r="V4353" i="4"/>
  <c r="V4354" i="4"/>
  <c r="V4355" i="4"/>
  <c r="V4356" i="4"/>
  <c r="V4358" i="4"/>
  <c r="V4359" i="4"/>
  <c r="V4360" i="4"/>
  <c r="V4361" i="4"/>
  <c r="V4362" i="4"/>
  <c r="V4363" i="4"/>
  <c r="V4364" i="4"/>
  <c r="V4366" i="4"/>
  <c r="V4367" i="4"/>
  <c r="V4368" i="4"/>
  <c r="V4369" i="4"/>
  <c r="V4370" i="4"/>
  <c r="V4371" i="4"/>
  <c r="V4372" i="4"/>
  <c r="V4374" i="4"/>
  <c r="V4375" i="4"/>
  <c r="V4376" i="4"/>
  <c r="V4377" i="4"/>
  <c r="V4378" i="4"/>
  <c r="V4379" i="4"/>
  <c r="V4380" i="4"/>
  <c r="V4382" i="4"/>
  <c r="V4383" i="4"/>
  <c r="V4384" i="4"/>
  <c r="V4385" i="4"/>
  <c r="V4386" i="4"/>
  <c r="V4387" i="4"/>
  <c r="V4388" i="4"/>
  <c r="V4390" i="4"/>
  <c r="V4391" i="4"/>
  <c r="V4392" i="4"/>
  <c r="V4393" i="4"/>
  <c r="V4394" i="4"/>
  <c r="V4395" i="4"/>
  <c r="V4396" i="4"/>
  <c r="V4398" i="4"/>
  <c r="V4399" i="4"/>
  <c r="V4400" i="4"/>
  <c r="V4401" i="4"/>
  <c r="V4402" i="4"/>
  <c r="V4403" i="4"/>
  <c r="V4404" i="4"/>
  <c r="V4406" i="4"/>
  <c r="V4407" i="4"/>
  <c r="V4408" i="4"/>
  <c r="V4409" i="4"/>
  <c r="V4410" i="4"/>
  <c r="V4411" i="4"/>
  <c r="V4412" i="4"/>
  <c r="V4414" i="4"/>
  <c r="V4415" i="4"/>
  <c r="V4416" i="4"/>
  <c r="V4417" i="4"/>
  <c r="V4418" i="4"/>
  <c r="V4419" i="4"/>
  <c r="V4420" i="4"/>
  <c r="V4422" i="4"/>
  <c r="V4423" i="4"/>
  <c r="V4424" i="4"/>
  <c r="V4425" i="4"/>
  <c r="V4426" i="4"/>
  <c r="V4427" i="4"/>
  <c r="V4428" i="4"/>
  <c r="V4430" i="4"/>
  <c r="V4431" i="4"/>
  <c r="V4432" i="4"/>
  <c r="V4433" i="4"/>
  <c r="V4434" i="4"/>
  <c r="V4435" i="4"/>
  <c r="V4436" i="4"/>
  <c r="V4438" i="4"/>
  <c r="V4439" i="4"/>
  <c r="V4440" i="4"/>
  <c r="V4441" i="4"/>
  <c r="V4442" i="4"/>
  <c r="V4443" i="4"/>
  <c r="V4444" i="4"/>
  <c r="V4446" i="4"/>
  <c r="V4447" i="4"/>
  <c r="V4448" i="4"/>
  <c r="V4449" i="4"/>
  <c r="V4450" i="4"/>
  <c r="V4451" i="4"/>
  <c r="V4452" i="4"/>
  <c r="V4454" i="4"/>
  <c r="V4455" i="4"/>
  <c r="V4456" i="4"/>
  <c r="V4457" i="4"/>
  <c r="V4458" i="4"/>
  <c r="V4459" i="4"/>
  <c r="V4460" i="4"/>
  <c r="V4462" i="4"/>
  <c r="V4463" i="4"/>
  <c r="V4464" i="4"/>
  <c r="V4465" i="4"/>
  <c r="V4466" i="4"/>
  <c r="V4467" i="4"/>
  <c r="V4468" i="4"/>
  <c r="V4470" i="4"/>
  <c r="V4471" i="4"/>
  <c r="V4472" i="4"/>
  <c r="V4473" i="4"/>
  <c r="V4474" i="4"/>
  <c r="V4475" i="4"/>
  <c r="V4476" i="4"/>
  <c r="V4478" i="4"/>
  <c r="V4479" i="4"/>
  <c r="V4480" i="4"/>
  <c r="V4481" i="4"/>
  <c r="V4482" i="4"/>
  <c r="V4483" i="4"/>
  <c r="V4484" i="4"/>
  <c r="V4486" i="4"/>
  <c r="V4487" i="4"/>
  <c r="V4488" i="4"/>
  <c r="V4489" i="4"/>
  <c r="V4490" i="4"/>
  <c r="V4491" i="4"/>
  <c r="V4492" i="4"/>
  <c r="V4494" i="4"/>
  <c r="V4495" i="4"/>
  <c r="V4496" i="4"/>
  <c r="V4497" i="4"/>
  <c r="V4498" i="4"/>
  <c r="V4499" i="4"/>
  <c r="V4500" i="4"/>
  <c r="V4502" i="4"/>
  <c r="V4503" i="4"/>
  <c r="V4504" i="4"/>
  <c r="V4505" i="4"/>
  <c r="V4506" i="4"/>
  <c r="V4507" i="4"/>
  <c r="V4508" i="4"/>
  <c r="V4510" i="4"/>
  <c r="V4511" i="4"/>
  <c r="V4512" i="4"/>
  <c r="V4513" i="4"/>
  <c r="V4514" i="4"/>
  <c r="V4515" i="4"/>
  <c r="V4516" i="4"/>
  <c r="V4518" i="4"/>
  <c r="V4519" i="4"/>
  <c r="V4520" i="4"/>
  <c r="V4521" i="4"/>
  <c r="V4522" i="4"/>
  <c r="V4523" i="4"/>
  <c r="V4524" i="4"/>
  <c r="V4526" i="4"/>
  <c r="V4527" i="4"/>
  <c r="V4528" i="4"/>
  <c r="V4529" i="4"/>
  <c r="V4530" i="4"/>
  <c r="V4531" i="4"/>
  <c r="V4532" i="4"/>
  <c r="V4534" i="4"/>
  <c r="V4535" i="4"/>
  <c r="V4536" i="4"/>
  <c r="V4537" i="4"/>
  <c r="V4538" i="4"/>
  <c r="V4539" i="4"/>
  <c r="V4540" i="4"/>
  <c r="V4542" i="4"/>
  <c r="V4543" i="4"/>
  <c r="V4544" i="4"/>
  <c r="V4545" i="4"/>
  <c r="V4546" i="4"/>
  <c r="V4547" i="4"/>
  <c r="V4548" i="4"/>
  <c r="V4550" i="4"/>
  <c r="V4551" i="4"/>
  <c r="V4552" i="4"/>
  <c r="V4553" i="4"/>
  <c r="V4554" i="4"/>
  <c r="V4555" i="4"/>
  <c r="V4556" i="4"/>
  <c r="V4558" i="4"/>
  <c r="V4559" i="4"/>
  <c r="V4560" i="4"/>
  <c r="V4561" i="4"/>
  <c r="V4562" i="4"/>
  <c r="V4563" i="4"/>
  <c r="V4564" i="4"/>
  <c r="V4566" i="4"/>
  <c r="V4567" i="4"/>
  <c r="V4568" i="4"/>
  <c r="V4569" i="4"/>
  <c r="V4570" i="4"/>
  <c r="V4571" i="4"/>
  <c r="V4572" i="4"/>
  <c r="V4574" i="4"/>
  <c r="V4575" i="4"/>
  <c r="V4576" i="4"/>
  <c r="V4577" i="4"/>
  <c r="V4578" i="4"/>
  <c r="V4579" i="4"/>
  <c r="V4580" i="4"/>
  <c r="V4582" i="4"/>
  <c r="V4583" i="4"/>
  <c r="V4584" i="4"/>
  <c r="V4585" i="4"/>
  <c r="V4586" i="4"/>
  <c r="V4587" i="4"/>
  <c r="V4588" i="4"/>
  <c r="V4590" i="4"/>
  <c r="V4591" i="4"/>
  <c r="V4592" i="4"/>
  <c r="V4593" i="4"/>
  <c r="V4594" i="4"/>
  <c r="V4595" i="4"/>
  <c r="V4596" i="4"/>
  <c r="V4598" i="4"/>
  <c r="V4599" i="4"/>
  <c r="V4600" i="4"/>
  <c r="V4601" i="4"/>
  <c r="V4602" i="4"/>
  <c r="V4603" i="4"/>
  <c r="V4604" i="4"/>
  <c r="V4606" i="4"/>
  <c r="V4607" i="4"/>
  <c r="V4608" i="4"/>
  <c r="V4609" i="4"/>
  <c r="V4610" i="4"/>
  <c r="V4611" i="4"/>
  <c r="V4612" i="4"/>
  <c r="V4614" i="4"/>
  <c r="V4615" i="4"/>
  <c r="V4616" i="4"/>
  <c r="V4617" i="4"/>
  <c r="V4618" i="4"/>
  <c r="V4619" i="4"/>
  <c r="V4620" i="4"/>
  <c r="V4622" i="4"/>
  <c r="V4623" i="4"/>
  <c r="V4624" i="4"/>
  <c r="V4625" i="4"/>
  <c r="V4626" i="4"/>
  <c r="V4627" i="4"/>
  <c r="V4628" i="4"/>
  <c r="V4630" i="4"/>
  <c r="V4631" i="4"/>
  <c r="V4632" i="4"/>
  <c r="V4633" i="4"/>
  <c r="V4634" i="4"/>
  <c r="V4635" i="4"/>
  <c r="V4636" i="4"/>
  <c r="V4638" i="4"/>
  <c r="V4639" i="4"/>
  <c r="V4640" i="4"/>
  <c r="V4641" i="4"/>
  <c r="V4642" i="4"/>
  <c r="V4643" i="4"/>
  <c r="V4644" i="4"/>
  <c r="V4646" i="4"/>
  <c r="V4647" i="4"/>
  <c r="V4648" i="4"/>
  <c r="V4649" i="4"/>
  <c r="V4650" i="4"/>
  <c r="V4651" i="4"/>
  <c r="V4652" i="4"/>
  <c r="V4654" i="4"/>
  <c r="V4655" i="4"/>
  <c r="V4656" i="4"/>
  <c r="V4657" i="4"/>
  <c r="V4658" i="4"/>
  <c r="V4659" i="4"/>
  <c r="V4660" i="4"/>
  <c r="V4662" i="4"/>
  <c r="V4663" i="4"/>
  <c r="V4664" i="4"/>
  <c r="V4665" i="4"/>
  <c r="V4666" i="4"/>
  <c r="V4667" i="4"/>
  <c r="V4668" i="4"/>
  <c r="V4670" i="4"/>
  <c r="V4671" i="4"/>
  <c r="V4672" i="4"/>
  <c r="V4673" i="4"/>
  <c r="V4674" i="4"/>
  <c r="V4675" i="4"/>
  <c r="V4676" i="4"/>
  <c r="V4678" i="4"/>
  <c r="V4679" i="4"/>
  <c r="AD426" i="6" l="1"/>
  <c r="AD427" i="6"/>
  <c r="AD428" i="6"/>
  <c r="AD429" i="6"/>
  <c r="AD430" i="6"/>
  <c r="AH430" i="6" s="1"/>
  <c r="AD431" i="6"/>
  <c r="AG367" i="6"/>
  <c r="AD367" i="6" s="1"/>
  <c r="AH367" i="6" s="1"/>
  <c r="AG368" i="6"/>
  <c r="AD368" i="6" s="1"/>
  <c r="AH368" i="6" s="1"/>
  <c r="W3264" i="4" s="1"/>
  <c r="AG369" i="6"/>
  <c r="AD369" i="6" s="1"/>
  <c r="AH369" i="6" s="1"/>
  <c r="AG370" i="6"/>
  <c r="AD370" i="6" s="1"/>
  <c r="AH370" i="6" s="1"/>
  <c r="AG371" i="6"/>
  <c r="AD371" i="6" s="1"/>
  <c r="AH371" i="6" s="1"/>
  <c r="AG372" i="6"/>
  <c r="AD372" i="6" s="1"/>
  <c r="AH372" i="6" s="1"/>
  <c r="W3676" i="4" s="1"/>
  <c r="AG373" i="6"/>
  <c r="AD373" i="6" s="1"/>
  <c r="AH373" i="6" s="1"/>
  <c r="AG374" i="6"/>
  <c r="AD374" i="6" s="1"/>
  <c r="AH374" i="6" s="1"/>
  <c r="AG375" i="6"/>
  <c r="AD375" i="6" s="1"/>
  <c r="AH375" i="6" s="1"/>
  <c r="AG376" i="6"/>
  <c r="AD376" i="6" s="1"/>
  <c r="AH376" i="6" s="1"/>
  <c r="AG377" i="6"/>
  <c r="AD377" i="6" s="1"/>
  <c r="AH377" i="6" s="1"/>
  <c r="W3422" i="4" s="1"/>
  <c r="AG378" i="6"/>
  <c r="AD378" i="6" s="1"/>
  <c r="AH378" i="6" s="1"/>
  <c r="AG379" i="6"/>
  <c r="AD379" i="6" s="1"/>
  <c r="AH379" i="6" s="1"/>
  <c r="AG380" i="6"/>
  <c r="AD380" i="6" s="1"/>
  <c r="AH380" i="6" s="1"/>
  <c r="AG381" i="6"/>
  <c r="AD381" i="6" s="1"/>
  <c r="AH381" i="6" s="1"/>
  <c r="AG382" i="6"/>
  <c r="AD382" i="6" s="1"/>
  <c r="AH382" i="6" s="1"/>
  <c r="AG383" i="6"/>
  <c r="AD383" i="6" s="1"/>
  <c r="AH383" i="6" s="1"/>
  <c r="AG384" i="6"/>
  <c r="AD384" i="6" s="1"/>
  <c r="AH384" i="6" s="1"/>
  <c r="AG385" i="6"/>
  <c r="AD385" i="6" s="1"/>
  <c r="AH385" i="6" s="1"/>
  <c r="AG386" i="6"/>
  <c r="AD386" i="6" s="1"/>
  <c r="AH386" i="6" s="1"/>
  <c r="AG387" i="6"/>
  <c r="AD387" i="6" s="1"/>
  <c r="AH387" i="6" s="1"/>
  <c r="AG388" i="6"/>
  <c r="AD388" i="6" s="1"/>
  <c r="AH388" i="6" s="1"/>
  <c r="AG389" i="6"/>
  <c r="AD389" i="6" s="1"/>
  <c r="AH389" i="6" s="1"/>
  <c r="AG390" i="6"/>
  <c r="AD390" i="6" s="1"/>
  <c r="AH390" i="6" s="1"/>
  <c r="AG391" i="6"/>
  <c r="AD391" i="6" s="1"/>
  <c r="AH391" i="6" s="1"/>
  <c r="AG392" i="6"/>
  <c r="AD392" i="6" s="1"/>
  <c r="AH392" i="6" s="1"/>
  <c r="AG393" i="6"/>
  <c r="AD393" i="6" s="1"/>
  <c r="AH393" i="6" s="1"/>
  <c r="AG394" i="6"/>
  <c r="AD394" i="6" s="1"/>
  <c r="AH394" i="6" s="1"/>
  <c r="AG395" i="6"/>
  <c r="AD395" i="6" s="1"/>
  <c r="AH395" i="6" s="1"/>
  <c r="AG396" i="6"/>
  <c r="AD396" i="6" s="1"/>
  <c r="AH396" i="6" s="1"/>
  <c r="AG397" i="6"/>
  <c r="AD397" i="6" s="1"/>
  <c r="AH397" i="6" s="1"/>
  <c r="AG398" i="6"/>
  <c r="AD398" i="6" s="1"/>
  <c r="AH398" i="6" s="1"/>
  <c r="AG399" i="6"/>
  <c r="AD399" i="6" s="1"/>
  <c r="AH399" i="6" s="1"/>
  <c r="AG400" i="6"/>
  <c r="AD400" i="6" s="1"/>
  <c r="AH400" i="6" s="1"/>
  <c r="AG401" i="6"/>
  <c r="AD401" i="6" s="1"/>
  <c r="AH401" i="6" s="1"/>
  <c r="AG402" i="6"/>
  <c r="AD402" i="6" s="1"/>
  <c r="AH402" i="6" s="1"/>
  <c r="W3669" i="4" s="1"/>
  <c r="AG403" i="6"/>
  <c r="AD403" i="6" s="1"/>
  <c r="AH403" i="6" s="1"/>
  <c r="AG404" i="6"/>
  <c r="AD404" i="6" s="1"/>
  <c r="AH404" i="6" s="1"/>
  <c r="AG405" i="6"/>
  <c r="AD405" i="6" s="1"/>
  <c r="AH405" i="6" s="1"/>
  <c r="AG406" i="6"/>
  <c r="AD406" i="6" s="1"/>
  <c r="AH406" i="6" s="1"/>
  <c r="AG407" i="6"/>
  <c r="AD407" i="6" s="1"/>
  <c r="AH407" i="6" s="1"/>
  <c r="AG408" i="6"/>
  <c r="AD408" i="6" s="1"/>
  <c r="AH408" i="6" s="1"/>
  <c r="W3873" i="4" s="1"/>
  <c r="AG409" i="6"/>
  <c r="AD409" i="6" s="1"/>
  <c r="AH409" i="6" s="1"/>
  <c r="AG410" i="6"/>
  <c r="AD410" i="6" s="1"/>
  <c r="AH410" i="6" s="1"/>
  <c r="AG411" i="6"/>
  <c r="AD411" i="6" s="1"/>
  <c r="AH411" i="6" s="1"/>
  <c r="AG412" i="6"/>
  <c r="AD412" i="6" s="1"/>
  <c r="AH412" i="6" s="1"/>
  <c r="AG413" i="6"/>
  <c r="AD413" i="6" s="1"/>
  <c r="AH413" i="6" s="1"/>
  <c r="AG414" i="6"/>
  <c r="AD414" i="6" s="1"/>
  <c r="AH414" i="6" s="1"/>
  <c r="AG415" i="6"/>
  <c r="AD415" i="6" s="1"/>
  <c r="AH415" i="6" s="1"/>
  <c r="AG416" i="6"/>
  <c r="AD416" i="6" s="1"/>
  <c r="AH416" i="6" s="1"/>
  <c r="AG417" i="6"/>
  <c r="AD417" i="6" s="1"/>
  <c r="AH417" i="6" s="1"/>
  <c r="W3369" i="4" s="1"/>
  <c r="AG418" i="6"/>
  <c r="AD418" i="6" s="1"/>
  <c r="AH418" i="6" s="1"/>
  <c r="AG419" i="6"/>
  <c r="AD419" i="6" s="1"/>
  <c r="AH419" i="6" s="1"/>
  <c r="AG420" i="6"/>
  <c r="AD420" i="6" s="1"/>
  <c r="AH420" i="6" s="1"/>
  <c r="AG421" i="6"/>
  <c r="AD421" i="6" s="1"/>
  <c r="AH421" i="6" s="1"/>
  <c r="AG422" i="6"/>
  <c r="AD422" i="6" s="1"/>
  <c r="AH422" i="6" s="1"/>
  <c r="AG423" i="6"/>
  <c r="AD423" i="6" s="1"/>
  <c r="AH423" i="6" s="1"/>
  <c r="AG424" i="6"/>
  <c r="AD424" i="6" s="1"/>
  <c r="AH424" i="6" s="1"/>
  <c r="W3881" i="4" s="1"/>
  <c r="AG425" i="6"/>
  <c r="AD425" i="6" s="1"/>
  <c r="AH425" i="6" s="1"/>
  <c r="AG426" i="6"/>
  <c r="AH426" i="6"/>
  <c r="AG427" i="6"/>
  <c r="AH427" i="6"/>
  <c r="AG428" i="6"/>
  <c r="AH428" i="6"/>
  <c r="AG429" i="6"/>
  <c r="AH429" i="6"/>
  <c r="AG430" i="6"/>
  <c r="AG431" i="6"/>
  <c r="AH431" i="6"/>
  <c r="A3108" i="4"/>
  <c r="A3109" i="4"/>
  <c r="A3110" i="4"/>
  <c r="A3111" i="4"/>
  <c r="A3112" i="4"/>
  <c r="A3113" i="4"/>
  <c r="A3114" i="4"/>
  <c r="A3115" i="4"/>
  <c r="V3115" i="4" s="1"/>
  <c r="A3116" i="4"/>
  <c r="A3117" i="4"/>
  <c r="A3118" i="4"/>
  <c r="A3119" i="4"/>
  <c r="A3120" i="4"/>
  <c r="A3121" i="4"/>
  <c r="A3122" i="4"/>
  <c r="A3123" i="4"/>
  <c r="V3123" i="4" s="1"/>
  <c r="A3124" i="4"/>
  <c r="A3125" i="4"/>
  <c r="A3126" i="4"/>
  <c r="A3127" i="4"/>
  <c r="A3128" i="4"/>
  <c r="A3129" i="4"/>
  <c r="A3130" i="4"/>
  <c r="A3131" i="4"/>
  <c r="V3131" i="4" s="1"/>
  <c r="A3132" i="4"/>
  <c r="A3133" i="4"/>
  <c r="A3134" i="4"/>
  <c r="A3135" i="4"/>
  <c r="A3136" i="4"/>
  <c r="A3137" i="4"/>
  <c r="A3138" i="4"/>
  <c r="A3139" i="4"/>
  <c r="V3139" i="4" s="1"/>
  <c r="A3140" i="4"/>
  <c r="A3141" i="4"/>
  <c r="A3142" i="4"/>
  <c r="A3143" i="4"/>
  <c r="A3144" i="4"/>
  <c r="A3145" i="4"/>
  <c r="A3146" i="4"/>
  <c r="A3147" i="4"/>
  <c r="V3147" i="4" s="1"/>
  <c r="A3148" i="4"/>
  <c r="A3149" i="4"/>
  <c r="A3150" i="4"/>
  <c r="A3151" i="4"/>
  <c r="A3152" i="4"/>
  <c r="A3153" i="4"/>
  <c r="A3154" i="4"/>
  <c r="A3155" i="4"/>
  <c r="V3155" i="4" s="1"/>
  <c r="A3156" i="4"/>
  <c r="A3157" i="4"/>
  <c r="A3158" i="4"/>
  <c r="A3159" i="4"/>
  <c r="A3160" i="4"/>
  <c r="A3161" i="4"/>
  <c r="A3162" i="4"/>
  <c r="A3163" i="4"/>
  <c r="V3163" i="4" s="1"/>
  <c r="A3164" i="4"/>
  <c r="A3165" i="4"/>
  <c r="A3166" i="4"/>
  <c r="A3167" i="4"/>
  <c r="A3168" i="4"/>
  <c r="A3169" i="4"/>
  <c r="A3170" i="4"/>
  <c r="A3171" i="4"/>
  <c r="V3171" i="4" s="1"/>
  <c r="A3172" i="4"/>
  <c r="A3173" i="4"/>
  <c r="A3174" i="4"/>
  <c r="A3175" i="4"/>
  <c r="A3176" i="4"/>
  <c r="A3177" i="4"/>
  <c r="A3178" i="4"/>
  <c r="A3179" i="4"/>
  <c r="V3179" i="4" s="1"/>
  <c r="A3180" i="4"/>
  <c r="A3181" i="4"/>
  <c r="A3182" i="4"/>
  <c r="A3183" i="4"/>
  <c r="A3184" i="4"/>
  <c r="A3185" i="4"/>
  <c r="A3186" i="4"/>
  <c r="A3187" i="4"/>
  <c r="V3187" i="4" s="1"/>
  <c r="A3188" i="4"/>
  <c r="A3189" i="4"/>
  <c r="A3190" i="4"/>
  <c r="A3191" i="4"/>
  <c r="A3192" i="4"/>
  <c r="A3193" i="4"/>
  <c r="A3194" i="4"/>
  <c r="A3195" i="4"/>
  <c r="V3195" i="4" s="1"/>
  <c r="A3196" i="4"/>
  <c r="A3197" i="4"/>
  <c r="A3198" i="4"/>
  <c r="A3199" i="4"/>
  <c r="A3200" i="4"/>
  <c r="A3201" i="4"/>
  <c r="A3202" i="4"/>
  <c r="A3203" i="4"/>
  <c r="V3203" i="4" s="1"/>
  <c r="A3204" i="4"/>
  <c r="A3205" i="4"/>
  <c r="A3206" i="4"/>
  <c r="A3207" i="4"/>
  <c r="A3208" i="4"/>
  <c r="A3209" i="4"/>
  <c r="A3210" i="4"/>
  <c r="A3211" i="4"/>
  <c r="V3211" i="4" s="1"/>
  <c r="A3212" i="4"/>
  <c r="A3213" i="4"/>
  <c r="A3214" i="4"/>
  <c r="A3215" i="4"/>
  <c r="A3216" i="4"/>
  <c r="A3217" i="4"/>
  <c r="A3218" i="4"/>
  <c r="A3219" i="4"/>
  <c r="V3219" i="4" s="1"/>
  <c r="A3220" i="4"/>
  <c r="A3221" i="4"/>
  <c r="A3222" i="4"/>
  <c r="A3223" i="4"/>
  <c r="A3224" i="4"/>
  <c r="A3225" i="4"/>
  <c r="A3226" i="4"/>
  <c r="A3227" i="4"/>
  <c r="V3227" i="4" s="1"/>
  <c r="A3228" i="4"/>
  <c r="A3229" i="4"/>
  <c r="A3230" i="4"/>
  <c r="A3231" i="4"/>
  <c r="A3232" i="4"/>
  <c r="A3233" i="4"/>
  <c r="A3234" i="4"/>
  <c r="A3235" i="4"/>
  <c r="V3235" i="4" s="1"/>
  <c r="A3236" i="4"/>
  <c r="A3237" i="4"/>
  <c r="A3238" i="4"/>
  <c r="A3239" i="4"/>
  <c r="A3240" i="4"/>
  <c r="A3241" i="4"/>
  <c r="A3242" i="4"/>
  <c r="A3243" i="4"/>
  <c r="V3243" i="4" s="1"/>
  <c r="A3244" i="4"/>
  <c r="A3245" i="4"/>
  <c r="A3246" i="4"/>
  <c r="A3247" i="4"/>
  <c r="A3248" i="4"/>
  <c r="A3249" i="4"/>
  <c r="A3250" i="4"/>
  <c r="A3251" i="4"/>
  <c r="V3251" i="4" s="1"/>
  <c r="A3252" i="4"/>
  <c r="A3253" i="4"/>
  <c r="A3254" i="4"/>
  <c r="A3255" i="4"/>
  <c r="A3256" i="4"/>
  <c r="A3257" i="4"/>
  <c r="A3258" i="4"/>
  <c r="A3259" i="4"/>
  <c r="V3259" i="4" s="1"/>
  <c r="A3260" i="4"/>
  <c r="A3261" i="4"/>
  <c r="A3262" i="4"/>
  <c r="A3263" i="4"/>
  <c r="A3264" i="4"/>
  <c r="A3265" i="4"/>
  <c r="A3266" i="4"/>
  <c r="A3267" i="4"/>
  <c r="V3267" i="4" s="1"/>
  <c r="A3268" i="4"/>
  <c r="A3269" i="4"/>
  <c r="A3270" i="4"/>
  <c r="A3271" i="4"/>
  <c r="A3272" i="4"/>
  <c r="A3273" i="4"/>
  <c r="A3274" i="4"/>
  <c r="A3275" i="4"/>
  <c r="V3275" i="4" s="1"/>
  <c r="A3276" i="4"/>
  <c r="A3277" i="4"/>
  <c r="A3278" i="4"/>
  <c r="A3279" i="4"/>
  <c r="A3280" i="4"/>
  <c r="A3281" i="4"/>
  <c r="A3282" i="4"/>
  <c r="A3283" i="4"/>
  <c r="V3283" i="4" s="1"/>
  <c r="A3284" i="4"/>
  <c r="A3285" i="4"/>
  <c r="A3286" i="4"/>
  <c r="A3287" i="4"/>
  <c r="A3288" i="4"/>
  <c r="A3289" i="4"/>
  <c r="A3290" i="4"/>
  <c r="A3291" i="4"/>
  <c r="V3291" i="4" s="1"/>
  <c r="A3292" i="4"/>
  <c r="A3293" i="4"/>
  <c r="A3294" i="4"/>
  <c r="A3295" i="4"/>
  <c r="A3296" i="4"/>
  <c r="A3297" i="4"/>
  <c r="A3298" i="4"/>
  <c r="A3299" i="4"/>
  <c r="V3299" i="4" s="1"/>
  <c r="A3300" i="4"/>
  <c r="A3301" i="4"/>
  <c r="A3302" i="4"/>
  <c r="A3303" i="4"/>
  <c r="A3304" i="4"/>
  <c r="A3305" i="4"/>
  <c r="A3306" i="4"/>
  <c r="A3307" i="4"/>
  <c r="V3307" i="4" s="1"/>
  <c r="A3308" i="4"/>
  <c r="A3309" i="4"/>
  <c r="A3310" i="4"/>
  <c r="A3311" i="4"/>
  <c r="A3312" i="4"/>
  <c r="A3313" i="4"/>
  <c r="A3314" i="4"/>
  <c r="A3315" i="4"/>
  <c r="V3315" i="4" s="1"/>
  <c r="A3316" i="4"/>
  <c r="A3317" i="4"/>
  <c r="A3318" i="4"/>
  <c r="A3319" i="4"/>
  <c r="A3320" i="4"/>
  <c r="A3321" i="4"/>
  <c r="A3322" i="4"/>
  <c r="A3323" i="4"/>
  <c r="V3323" i="4" s="1"/>
  <c r="A3324" i="4"/>
  <c r="A3325" i="4"/>
  <c r="A3326" i="4"/>
  <c r="A3327" i="4"/>
  <c r="A3328" i="4"/>
  <c r="A3329" i="4"/>
  <c r="A3330" i="4"/>
  <c r="A3331" i="4"/>
  <c r="V3331" i="4" s="1"/>
  <c r="A3332" i="4"/>
  <c r="A3333" i="4"/>
  <c r="A3334" i="4"/>
  <c r="A3335" i="4"/>
  <c r="A3336" i="4"/>
  <c r="A3337" i="4"/>
  <c r="A3338" i="4"/>
  <c r="A3339" i="4"/>
  <c r="V3339" i="4" s="1"/>
  <c r="A3340" i="4"/>
  <c r="A3341" i="4"/>
  <c r="A3342" i="4"/>
  <c r="A3343" i="4"/>
  <c r="A3344" i="4"/>
  <c r="A3345" i="4"/>
  <c r="A3346" i="4"/>
  <c r="A3347" i="4"/>
  <c r="V3347" i="4" s="1"/>
  <c r="A3348" i="4"/>
  <c r="A3349" i="4"/>
  <c r="A3350" i="4"/>
  <c r="A3351" i="4"/>
  <c r="A3352" i="4"/>
  <c r="A3353" i="4"/>
  <c r="A3354" i="4"/>
  <c r="A3355" i="4"/>
  <c r="V3355" i="4" s="1"/>
  <c r="A3356" i="4"/>
  <c r="A3357" i="4"/>
  <c r="A3358" i="4"/>
  <c r="A3359" i="4"/>
  <c r="A3360" i="4"/>
  <c r="A3361" i="4"/>
  <c r="A3362" i="4"/>
  <c r="A3363" i="4"/>
  <c r="V3363" i="4" s="1"/>
  <c r="A3364" i="4"/>
  <c r="A3365" i="4"/>
  <c r="A3366" i="4"/>
  <c r="A3367" i="4"/>
  <c r="A3368" i="4"/>
  <c r="A3369" i="4"/>
  <c r="A3370" i="4"/>
  <c r="A3371" i="4"/>
  <c r="V3371" i="4" s="1"/>
  <c r="A3372" i="4"/>
  <c r="A3373" i="4"/>
  <c r="A3374" i="4"/>
  <c r="A3375" i="4"/>
  <c r="A3376" i="4"/>
  <c r="A3377" i="4"/>
  <c r="A3378" i="4"/>
  <c r="A3379" i="4"/>
  <c r="V3379" i="4" s="1"/>
  <c r="A3380" i="4"/>
  <c r="A3381" i="4"/>
  <c r="A3382" i="4"/>
  <c r="A3383" i="4"/>
  <c r="A3384" i="4"/>
  <c r="A3385" i="4"/>
  <c r="A3386" i="4"/>
  <c r="A3387" i="4"/>
  <c r="V3387" i="4" s="1"/>
  <c r="A3388" i="4"/>
  <c r="A3389" i="4"/>
  <c r="A3390" i="4"/>
  <c r="A3391" i="4"/>
  <c r="A3392" i="4"/>
  <c r="A3393" i="4"/>
  <c r="A3394" i="4"/>
  <c r="A3395" i="4"/>
  <c r="V3395" i="4" s="1"/>
  <c r="A3396" i="4"/>
  <c r="A3397" i="4"/>
  <c r="A3398" i="4"/>
  <c r="A3399" i="4"/>
  <c r="A3400" i="4"/>
  <c r="A3401" i="4"/>
  <c r="A3402" i="4"/>
  <c r="A3403" i="4"/>
  <c r="V3403" i="4" s="1"/>
  <c r="A3404" i="4"/>
  <c r="A3405" i="4"/>
  <c r="A3406" i="4"/>
  <c r="A3407" i="4"/>
  <c r="A3408" i="4"/>
  <c r="A3409" i="4"/>
  <c r="A3410" i="4"/>
  <c r="A3411" i="4"/>
  <c r="V3411" i="4" s="1"/>
  <c r="A3412" i="4"/>
  <c r="A3413" i="4"/>
  <c r="A3414" i="4"/>
  <c r="A3415" i="4"/>
  <c r="A3416" i="4"/>
  <c r="A3417" i="4"/>
  <c r="A3418" i="4"/>
  <c r="A3419" i="4"/>
  <c r="V3419" i="4" s="1"/>
  <c r="A3420" i="4"/>
  <c r="A3421" i="4"/>
  <c r="A3422" i="4"/>
  <c r="A3423" i="4"/>
  <c r="A3424" i="4"/>
  <c r="A3425" i="4"/>
  <c r="A3426" i="4"/>
  <c r="A3427" i="4"/>
  <c r="V3427" i="4" s="1"/>
  <c r="A3428" i="4"/>
  <c r="A3429" i="4"/>
  <c r="A3430" i="4"/>
  <c r="A3431" i="4"/>
  <c r="A3432" i="4"/>
  <c r="A3433" i="4"/>
  <c r="A3434" i="4"/>
  <c r="A3435" i="4"/>
  <c r="V3435" i="4" s="1"/>
  <c r="A3436" i="4"/>
  <c r="A3437" i="4"/>
  <c r="A3438" i="4"/>
  <c r="A3439" i="4"/>
  <c r="A3440" i="4"/>
  <c r="A3441" i="4"/>
  <c r="A3442" i="4"/>
  <c r="A3443" i="4"/>
  <c r="V3443" i="4" s="1"/>
  <c r="A3444" i="4"/>
  <c r="A3445" i="4"/>
  <c r="A3446" i="4"/>
  <c r="A3447" i="4"/>
  <c r="A3448" i="4"/>
  <c r="A3449" i="4"/>
  <c r="A3450" i="4"/>
  <c r="A3451" i="4"/>
  <c r="V3451" i="4" s="1"/>
  <c r="A3452" i="4"/>
  <c r="A3453" i="4"/>
  <c r="A3454" i="4"/>
  <c r="A3455" i="4"/>
  <c r="A3456" i="4"/>
  <c r="A3457" i="4"/>
  <c r="A3458" i="4"/>
  <c r="A3459" i="4"/>
  <c r="V3459" i="4" s="1"/>
  <c r="A3460" i="4"/>
  <c r="A3461" i="4"/>
  <c r="A3462" i="4"/>
  <c r="A3463" i="4"/>
  <c r="A3464" i="4"/>
  <c r="A3465" i="4"/>
  <c r="A3466" i="4"/>
  <c r="A3467" i="4"/>
  <c r="V3467" i="4" s="1"/>
  <c r="A3468" i="4"/>
  <c r="A3469" i="4"/>
  <c r="A3470" i="4"/>
  <c r="A3471" i="4"/>
  <c r="A3472" i="4"/>
  <c r="A3473" i="4"/>
  <c r="A3474" i="4"/>
  <c r="A3475" i="4"/>
  <c r="V3475" i="4" s="1"/>
  <c r="A3476" i="4"/>
  <c r="A3477" i="4"/>
  <c r="A3478" i="4"/>
  <c r="A3479" i="4"/>
  <c r="A3480" i="4"/>
  <c r="A3481" i="4"/>
  <c r="A3482" i="4"/>
  <c r="A3483" i="4"/>
  <c r="V3483" i="4" s="1"/>
  <c r="A3484" i="4"/>
  <c r="A3485" i="4"/>
  <c r="A3486" i="4"/>
  <c r="A3487" i="4"/>
  <c r="A3488" i="4"/>
  <c r="A3489" i="4"/>
  <c r="A3490" i="4"/>
  <c r="A3491" i="4"/>
  <c r="V3491" i="4" s="1"/>
  <c r="A3492" i="4"/>
  <c r="A3493" i="4"/>
  <c r="A3494" i="4"/>
  <c r="A3495" i="4"/>
  <c r="A3496" i="4"/>
  <c r="A3497" i="4"/>
  <c r="A3498" i="4"/>
  <c r="A3499" i="4"/>
  <c r="V3499" i="4" s="1"/>
  <c r="A3500" i="4"/>
  <c r="A3501" i="4"/>
  <c r="A3502" i="4"/>
  <c r="A3503" i="4"/>
  <c r="A3504" i="4"/>
  <c r="A3505" i="4"/>
  <c r="A3506" i="4"/>
  <c r="A3507" i="4"/>
  <c r="V3507" i="4" s="1"/>
  <c r="A3508" i="4"/>
  <c r="A3509" i="4"/>
  <c r="A3510" i="4"/>
  <c r="A3511" i="4"/>
  <c r="A3512" i="4"/>
  <c r="A3513" i="4"/>
  <c r="A3514" i="4"/>
  <c r="A3515" i="4"/>
  <c r="V3515" i="4" s="1"/>
  <c r="A3516" i="4"/>
  <c r="A3517" i="4"/>
  <c r="A3518" i="4"/>
  <c r="A3519" i="4"/>
  <c r="A3520" i="4"/>
  <c r="A3521" i="4"/>
  <c r="A3522" i="4"/>
  <c r="A3523" i="4"/>
  <c r="V3523" i="4" s="1"/>
  <c r="A3524" i="4"/>
  <c r="A3525" i="4"/>
  <c r="A3526" i="4"/>
  <c r="A3527" i="4"/>
  <c r="A3528" i="4"/>
  <c r="A3529" i="4"/>
  <c r="A3530" i="4"/>
  <c r="A3531" i="4"/>
  <c r="V3531" i="4" s="1"/>
  <c r="A3532" i="4"/>
  <c r="A3533" i="4"/>
  <c r="A3534" i="4"/>
  <c r="A3535" i="4"/>
  <c r="A3536" i="4"/>
  <c r="A3537" i="4"/>
  <c r="A3538" i="4"/>
  <c r="A3539" i="4"/>
  <c r="V3539" i="4" s="1"/>
  <c r="A3540" i="4"/>
  <c r="A3541" i="4"/>
  <c r="A3542" i="4"/>
  <c r="A3543" i="4"/>
  <c r="A3544" i="4"/>
  <c r="A3545" i="4"/>
  <c r="A3546" i="4"/>
  <c r="A3547" i="4"/>
  <c r="V3547" i="4" s="1"/>
  <c r="A3548" i="4"/>
  <c r="A3549" i="4"/>
  <c r="A3550" i="4"/>
  <c r="A3551" i="4"/>
  <c r="A3552" i="4"/>
  <c r="A3553" i="4"/>
  <c r="A3554" i="4"/>
  <c r="A3555" i="4"/>
  <c r="V3555" i="4" s="1"/>
  <c r="A3556" i="4"/>
  <c r="A3557" i="4"/>
  <c r="A3558" i="4"/>
  <c r="A3559" i="4"/>
  <c r="A3560" i="4"/>
  <c r="A3561" i="4"/>
  <c r="A3562" i="4"/>
  <c r="A3563" i="4"/>
  <c r="V3563" i="4" s="1"/>
  <c r="A3564" i="4"/>
  <c r="A3565" i="4"/>
  <c r="A3566" i="4"/>
  <c r="A3567" i="4"/>
  <c r="A3568" i="4"/>
  <c r="A3569" i="4"/>
  <c r="A3570" i="4"/>
  <c r="A3571" i="4"/>
  <c r="V3571" i="4" s="1"/>
  <c r="A3572" i="4"/>
  <c r="A3573" i="4"/>
  <c r="A3574" i="4"/>
  <c r="A3575" i="4"/>
  <c r="A3576" i="4"/>
  <c r="A3577" i="4"/>
  <c r="A3578" i="4"/>
  <c r="A3579" i="4"/>
  <c r="V3579" i="4" s="1"/>
  <c r="A3580" i="4"/>
  <c r="A3581" i="4"/>
  <c r="A3582" i="4"/>
  <c r="A3583" i="4"/>
  <c r="A3584" i="4"/>
  <c r="A3585" i="4"/>
  <c r="A3586" i="4"/>
  <c r="A3587" i="4"/>
  <c r="V3587" i="4" s="1"/>
  <c r="A3588" i="4"/>
  <c r="A3589" i="4"/>
  <c r="A3590" i="4"/>
  <c r="A3591" i="4"/>
  <c r="A3592" i="4"/>
  <c r="A3593" i="4"/>
  <c r="A3594" i="4"/>
  <c r="A3595" i="4"/>
  <c r="V3595" i="4" s="1"/>
  <c r="A3596" i="4"/>
  <c r="A3597" i="4"/>
  <c r="A3598" i="4"/>
  <c r="A3599" i="4"/>
  <c r="A3600" i="4"/>
  <c r="A3601" i="4"/>
  <c r="A3602" i="4"/>
  <c r="A3603" i="4"/>
  <c r="V3603" i="4" s="1"/>
  <c r="A3604" i="4"/>
  <c r="A3605" i="4"/>
  <c r="A3606" i="4"/>
  <c r="A3607" i="4"/>
  <c r="A3608" i="4"/>
  <c r="A3609" i="4"/>
  <c r="A3610" i="4"/>
  <c r="A3611" i="4"/>
  <c r="V3611" i="4" s="1"/>
  <c r="A3612" i="4"/>
  <c r="A3613" i="4"/>
  <c r="A3614" i="4"/>
  <c r="A3615" i="4"/>
  <c r="A3616" i="4"/>
  <c r="A3617" i="4"/>
  <c r="A3618" i="4"/>
  <c r="A3619" i="4"/>
  <c r="V3619" i="4" s="1"/>
  <c r="A3620" i="4"/>
  <c r="A3621" i="4"/>
  <c r="A3622" i="4"/>
  <c r="A3623" i="4"/>
  <c r="A3624" i="4"/>
  <c r="A3625" i="4"/>
  <c r="A3626" i="4"/>
  <c r="A3627" i="4"/>
  <c r="V3627" i="4" s="1"/>
  <c r="A3628" i="4"/>
  <c r="A3629" i="4"/>
  <c r="A3630" i="4"/>
  <c r="A3631" i="4"/>
  <c r="A3632" i="4"/>
  <c r="A3633" i="4"/>
  <c r="A3634" i="4"/>
  <c r="A3635" i="4"/>
  <c r="V3635" i="4" s="1"/>
  <c r="A3636" i="4"/>
  <c r="A3637" i="4"/>
  <c r="A3638" i="4"/>
  <c r="A3639" i="4"/>
  <c r="A3640" i="4"/>
  <c r="A3641" i="4"/>
  <c r="A3642" i="4"/>
  <c r="A3643" i="4"/>
  <c r="V3643" i="4" s="1"/>
  <c r="A3644" i="4"/>
  <c r="A3645" i="4"/>
  <c r="A3646" i="4"/>
  <c r="A3647" i="4"/>
  <c r="A3648" i="4"/>
  <c r="A3649" i="4"/>
  <c r="A3650" i="4"/>
  <c r="A3651" i="4"/>
  <c r="V3651" i="4" s="1"/>
  <c r="A3652" i="4"/>
  <c r="A3653" i="4"/>
  <c r="A3654" i="4"/>
  <c r="A3655" i="4"/>
  <c r="A3656" i="4"/>
  <c r="A3657" i="4"/>
  <c r="A3658" i="4"/>
  <c r="A3659" i="4"/>
  <c r="V3659" i="4" s="1"/>
  <c r="A3660" i="4"/>
  <c r="A3661" i="4"/>
  <c r="A3662" i="4"/>
  <c r="A3663" i="4"/>
  <c r="A3664" i="4"/>
  <c r="A3665" i="4"/>
  <c r="A3666" i="4"/>
  <c r="A3667" i="4"/>
  <c r="V3667" i="4" s="1"/>
  <c r="A3668" i="4"/>
  <c r="A3669" i="4"/>
  <c r="A3670" i="4"/>
  <c r="A3671" i="4"/>
  <c r="A3672" i="4"/>
  <c r="A3673" i="4"/>
  <c r="A3674" i="4"/>
  <c r="A3675" i="4"/>
  <c r="V3675" i="4" s="1"/>
  <c r="A3676" i="4"/>
  <c r="A3677" i="4"/>
  <c r="A3678" i="4"/>
  <c r="A3679" i="4"/>
  <c r="A3680" i="4"/>
  <c r="A3681" i="4"/>
  <c r="A3682" i="4"/>
  <c r="A3683" i="4"/>
  <c r="V3683" i="4" s="1"/>
  <c r="A3684" i="4"/>
  <c r="A3685" i="4"/>
  <c r="A3686" i="4"/>
  <c r="A3687" i="4"/>
  <c r="A3688" i="4"/>
  <c r="A3689" i="4"/>
  <c r="A3690" i="4"/>
  <c r="A3691" i="4"/>
  <c r="V3691" i="4" s="1"/>
  <c r="A3692" i="4"/>
  <c r="A3693" i="4"/>
  <c r="A3694" i="4"/>
  <c r="A3695" i="4"/>
  <c r="A3696" i="4"/>
  <c r="A3697" i="4"/>
  <c r="A3698" i="4"/>
  <c r="A3699" i="4"/>
  <c r="V3699" i="4" s="1"/>
  <c r="A3700" i="4"/>
  <c r="A3701" i="4"/>
  <c r="A3702" i="4"/>
  <c r="A3703" i="4"/>
  <c r="A3704" i="4"/>
  <c r="A3705" i="4"/>
  <c r="A3706" i="4"/>
  <c r="A3707" i="4"/>
  <c r="V3707" i="4" s="1"/>
  <c r="A3708" i="4"/>
  <c r="A3709" i="4"/>
  <c r="A3710" i="4"/>
  <c r="A3711" i="4"/>
  <c r="A3712" i="4"/>
  <c r="A3713" i="4"/>
  <c r="A3714" i="4"/>
  <c r="A3715" i="4"/>
  <c r="V3715" i="4" s="1"/>
  <c r="A3716" i="4"/>
  <c r="A3717" i="4"/>
  <c r="A3718" i="4"/>
  <c r="A3719" i="4"/>
  <c r="A3720" i="4"/>
  <c r="A3721" i="4"/>
  <c r="A3722" i="4"/>
  <c r="A3723" i="4"/>
  <c r="V3723" i="4" s="1"/>
  <c r="A3724" i="4"/>
  <c r="A3725" i="4"/>
  <c r="A3726" i="4"/>
  <c r="A3727" i="4"/>
  <c r="A3728" i="4"/>
  <c r="A3729" i="4"/>
  <c r="A3730" i="4"/>
  <c r="A3731" i="4"/>
  <c r="V3731" i="4" s="1"/>
  <c r="A3732" i="4"/>
  <c r="A3733" i="4"/>
  <c r="A3734" i="4"/>
  <c r="A3735" i="4"/>
  <c r="A3736" i="4"/>
  <c r="A3737" i="4"/>
  <c r="A3738" i="4"/>
  <c r="A3739" i="4"/>
  <c r="V3739" i="4" s="1"/>
  <c r="A3740" i="4"/>
  <c r="A3741" i="4"/>
  <c r="A3742" i="4"/>
  <c r="A3743" i="4"/>
  <c r="A3744" i="4"/>
  <c r="A3745" i="4"/>
  <c r="A3746" i="4"/>
  <c r="A3747" i="4"/>
  <c r="V3747" i="4" s="1"/>
  <c r="A3748" i="4"/>
  <c r="A3749" i="4"/>
  <c r="A3750" i="4"/>
  <c r="A3751" i="4"/>
  <c r="A3752" i="4"/>
  <c r="A3753" i="4"/>
  <c r="A3754" i="4"/>
  <c r="A3755" i="4"/>
  <c r="V3755" i="4" s="1"/>
  <c r="A3756" i="4"/>
  <c r="A3757" i="4"/>
  <c r="A3758" i="4"/>
  <c r="A3759" i="4"/>
  <c r="A3760" i="4"/>
  <c r="A3761" i="4"/>
  <c r="A3762" i="4"/>
  <c r="A3763" i="4"/>
  <c r="V3763" i="4" s="1"/>
  <c r="A3764" i="4"/>
  <c r="A3765" i="4"/>
  <c r="A3766" i="4"/>
  <c r="A3767" i="4"/>
  <c r="A3768" i="4"/>
  <c r="A3769" i="4"/>
  <c r="A3770" i="4"/>
  <c r="A3771" i="4"/>
  <c r="V3771" i="4" s="1"/>
  <c r="A3772" i="4"/>
  <c r="A3773" i="4"/>
  <c r="A3774" i="4"/>
  <c r="A3775" i="4"/>
  <c r="A3776" i="4"/>
  <c r="A3777" i="4"/>
  <c r="A3778" i="4"/>
  <c r="A3779" i="4"/>
  <c r="V3779" i="4" s="1"/>
  <c r="A3780" i="4"/>
  <c r="A3781" i="4"/>
  <c r="A3782" i="4"/>
  <c r="A3783" i="4"/>
  <c r="A3784" i="4"/>
  <c r="A3785" i="4"/>
  <c r="A3786" i="4"/>
  <c r="A3787" i="4"/>
  <c r="V3787" i="4" s="1"/>
  <c r="A3788" i="4"/>
  <c r="A3789" i="4"/>
  <c r="A3790" i="4"/>
  <c r="A3791" i="4"/>
  <c r="A3792" i="4"/>
  <c r="A3793" i="4"/>
  <c r="A3794" i="4"/>
  <c r="A3795" i="4"/>
  <c r="V3795" i="4" s="1"/>
  <c r="A3796" i="4"/>
  <c r="A3797" i="4"/>
  <c r="A3798" i="4"/>
  <c r="A3799" i="4"/>
  <c r="A3800" i="4"/>
  <c r="A3801" i="4"/>
  <c r="A3802" i="4"/>
  <c r="A3803" i="4"/>
  <c r="V3803" i="4" s="1"/>
  <c r="A3804" i="4"/>
  <c r="A3805" i="4"/>
  <c r="A3806" i="4"/>
  <c r="A3807" i="4"/>
  <c r="A3808" i="4"/>
  <c r="A3809" i="4"/>
  <c r="A3810" i="4"/>
  <c r="A3811" i="4"/>
  <c r="V3811" i="4" s="1"/>
  <c r="A3812" i="4"/>
  <c r="A3813" i="4"/>
  <c r="A3814" i="4"/>
  <c r="A3815" i="4"/>
  <c r="A3816" i="4"/>
  <c r="A3817" i="4"/>
  <c r="A3818" i="4"/>
  <c r="A3819" i="4"/>
  <c r="V3819" i="4" s="1"/>
  <c r="A3820" i="4"/>
  <c r="A3821" i="4"/>
  <c r="A3822" i="4"/>
  <c r="A3823" i="4"/>
  <c r="A3824" i="4"/>
  <c r="A3825" i="4"/>
  <c r="A3826" i="4"/>
  <c r="A3827" i="4"/>
  <c r="V3827" i="4" s="1"/>
  <c r="A3828" i="4"/>
  <c r="A3829" i="4"/>
  <c r="A3830" i="4"/>
  <c r="A3831" i="4"/>
  <c r="A3832" i="4"/>
  <c r="A3833" i="4"/>
  <c r="A3834" i="4"/>
  <c r="A3835" i="4"/>
  <c r="V3835" i="4" s="1"/>
  <c r="A3836" i="4"/>
  <c r="A3837" i="4"/>
  <c r="A3838" i="4"/>
  <c r="A3839" i="4"/>
  <c r="A3840" i="4"/>
  <c r="A3841" i="4"/>
  <c r="A3842" i="4"/>
  <c r="A3843" i="4"/>
  <c r="V3843" i="4" s="1"/>
  <c r="A3844" i="4"/>
  <c r="A3845" i="4"/>
  <c r="A3846" i="4"/>
  <c r="A3847" i="4"/>
  <c r="A3848" i="4"/>
  <c r="A3849" i="4"/>
  <c r="A3850" i="4"/>
  <c r="A3851" i="4"/>
  <c r="V3851" i="4" s="1"/>
  <c r="A3852" i="4"/>
  <c r="A3853" i="4"/>
  <c r="A3854" i="4"/>
  <c r="A3855" i="4"/>
  <c r="A3856" i="4"/>
  <c r="A3857" i="4"/>
  <c r="A3858" i="4"/>
  <c r="A3859" i="4"/>
  <c r="V3859" i="4" s="1"/>
  <c r="A3860" i="4"/>
  <c r="A3861" i="4"/>
  <c r="A3862" i="4"/>
  <c r="A3863" i="4"/>
  <c r="A3864" i="4"/>
  <c r="A3865" i="4"/>
  <c r="A3866" i="4"/>
  <c r="A3867" i="4"/>
  <c r="V3867" i="4" s="1"/>
  <c r="A3868" i="4"/>
  <c r="A3869" i="4"/>
  <c r="A3870" i="4"/>
  <c r="A3871" i="4"/>
  <c r="A3872" i="4"/>
  <c r="A3873" i="4"/>
  <c r="A3874" i="4"/>
  <c r="A3875" i="4"/>
  <c r="V3875" i="4" s="1"/>
  <c r="A3876" i="4"/>
  <c r="A3877" i="4"/>
  <c r="A3878" i="4"/>
  <c r="A3879" i="4"/>
  <c r="A3880" i="4"/>
  <c r="A3881" i="4"/>
  <c r="A3882" i="4"/>
  <c r="A3883" i="4"/>
  <c r="V3883" i="4" s="1"/>
  <c r="A3884" i="4"/>
  <c r="A3885" i="4"/>
  <c r="A3886" i="4"/>
  <c r="A3887" i="4"/>
  <c r="A3888" i="4"/>
  <c r="A3889" i="4"/>
  <c r="A3890" i="4"/>
  <c r="A3891" i="4"/>
  <c r="V3891" i="4" s="1"/>
  <c r="A3892" i="4"/>
  <c r="A3893" i="4"/>
  <c r="A3894" i="4"/>
  <c r="A3895" i="4"/>
  <c r="A3896" i="4"/>
  <c r="A3897" i="4"/>
  <c r="A3898" i="4"/>
  <c r="A3899" i="4"/>
  <c r="V3899" i="4" s="1"/>
  <c r="A3900" i="4"/>
  <c r="A3901" i="4"/>
  <c r="A3902" i="4"/>
  <c r="A3903" i="4"/>
  <c r="A3904" i="4"/>
  <c r="A3905" i="4"/>
  <c r="A3906" i="4"/>
  <c r="A3907" i="4"/>
  <c r="V3907" i="4" s="1"/>
  <c r="A3908" i="4"/>
  <c r="A3909" i="4"/>
  <c r="A3910" i="4"/>
  <c r="A3911" i="4"/>
  <c r="A3912" i="4"/>
  <c r="A3913" i="4"/>
  <c r="A3914" i="4"/>
  <c r="A3915" i="4"/>
  <c r="V3915" i="4" s="1"/>
  <c r="A3916" i="4"/>
  <c r="A3917" i="4"/>
  <c r="A3918" i="4"/>
  <c r="A3919" i="4"/>
  <c r="A3920" i="4"/>
  <c r="A3921" i="4"/>
  <c r="A3922" i="4"/>
  <c r="A3923" i="4"/>
  <c r="V3923" i="4" s="1"/>
  <c r="A3924" i="4"/>
  <c r="A3925" i="4"/>
  <c r="A3926" i="4"/>
  <c r="A3927" i="4"/>
  <c r="A3928" i="4"/>
  <c r="A3929" i="4"/>
  <c r="A3930" i="4"/>
  <c r="A3931" i="4"/>
  <c r="V3931" i="4" s="1"/>
  <c r="A3932" i="4"/>
  <c r="A3933" i="4"/>
  <c r="A3934" i="4"/>
  <c r="A3935" i="4"/>
  <c r="A3936" i="4"/>
  <c r="A3937" i="4"/>
  <c r="A3938" i="4"/>
  <c r="A3939" i="4"/>
  <c r="V3939" i="4" s="1"/>
  <c r="A3940" i="4"/>
  <c r="A3941" i="4"/>
  <c r="A3942" i="4"/>
  <c r="A3943" i="4"/>
  <c r="A3944" i="4"/>
  <c r="A3945" i="4"/>
  <c r="A3946" i="4"/>
  <c r="A3947" i="4"/>
  <c r="V3947" i="4" s="1"/>
  <c r="A3948" i="4"/>
  <c r="A3949" i="4"/>
  <c r="A3950" i="4"/>
  <c r="A3951" i="4"/>
  <c r="A3952" i="4"/>
  <c r="A3953" i="4"/>
  <c r="A3954" i="4"/>
  <c r="A3955" i="4"/>
  <c r="V3955" i="4" s="1"/>
  <c r="A3956" i="4"/>
  <c r="A3957" i="4"/>
  <c r="A3958" i="4"/>
  <c r="A3959" i="4"/>
  <c r="A3960" i="4"/>
  <c r="A3961" i="4"/>
  <c r="A3962" i="4"/>
  <c r="A3963" i="4"/>
  <c r="V3963" i="4" s="1"/>
  <c r="A3964" i="4"/>
  <c r="A3965" i="4"/>
  <c r="A3966" i="4"/>
  <c r="A3967" i="4"/>
  <c r="A3968" i="4"/>
  <c r="A3969" i="4"/>
  <c r="A3970" i="4"/>
  <c r="A3971" i="4"/>
  <c r="V3971" i="4" s="1"/>
  <c r="A3972" i="4"/>
  <c r="A3973" i="4"/>
  <c r="A3974" i="4"/>
  <c r="A3975" i="4"/>
  <c r="A3976" i="4"/>
  <c r="A3977" i="4"/>
  <c r="A3978" i="4"/>
  <c r="A3979" i="4"/>
  <c r="V3979" i="4" s="1"/>
  <c r="A3980" i="4"/>
  <c r="A3981" i="4"/>
  <c r="A3982" i="4"/>
  <c r="A3983" i="4"/>
  <c r="A3984" i="4"/>
  <c r="A3985" i="4"/>
  <c r="A3986" i="4"/>
  <c r="A3987" i="4"/>
  <c r="V3987" i="4" s="1"/>
  <c r="A3988" i="4"/>
  <c r="A3989" i="4"/>
  <c r="A3990" i="4"/>
  <c r="A3991" i="4"/>
  <c r="A3992" i="4"/>
  <c r="A3993" i="4"/>
  <c r="A3994" i="4"/>
  <c r="A3995" i="4"/>
  <c r="V3995" i="4" s="1"/>
  <c r="A3996" i="4"/>
  <c r="A3997" i="4"/>
  <c r="A3998" i="4"/>
  <c r="A3999" i="4"/>
  <c r="A4000" i="4"/>
  <c r="A4001" i="4"/>
  <c r="A4002" i="4"/>
  <c r="A4003" i="4"/>
  <c r="V4003" i="4" s="1"/>
  <c r="A4004" i="4"/>
  <c r="A4005" i="4"/>
  <c r="A4006" i="4"/>
  <c r="A4007" i="4"/>
  <c r="A4008" i="4"/>
  <c r="A4009" i="4"/>
  <c r="A4010" i="4"/>
  <c r="A4011" i="4"/>
  <c r="V4011" i="4" s="1"/>
  <c r="A4012" i="4"/>
  <c r="A4013" i="4"/>
  <c r="A4014" i="4"/>
  <c r="A4015" i="4"/>
  <c r="A4016" i="4"/>
  <c r="A4017" i="4"/>
  <c r="A4018" i="4"/>
  <c r="A4019" i="4"/>
  <c r="V4019" i="4" s="1"/>
  <c r="A4020" i="4"/>
  <c r="A4021" i="4"/>
  <c r="A4022" i="4"/>
  <c r="A4023" i="4"/>
  <c r="A4024" i="4"/>
  <c r="A4025" i="4"/>
  <c r="A4026" i="4"/>
  <c r="A4027" i="4"/>
  <c r="V4027" i="4" s="1"/>
  <c r="A4028" i="4"/>
  <c r="A4029" i="4"/>
  <c r="A4030" i="4"/>
  <c r="A4031" i="4"/>
  <c r="A4032" i="4"/>
  <c r="A4033" i="4"/>
  <c r="A4034" i="4"/>
  <c r="A4035" i="4"/>
  <c r="V4035" i="4" s="1"/>
  <c r="A4036" i="4"/>
  <c r="A4037" i="4"/>
  <c r="A4038" i="4"/>
  <c r="A4039" i="4"/>
  <c r="A4040" i="4"/>
  <c r="A4041" i="4"/>
  <c r="A4042" i="4"/>
  <c r="A4043" i="4"/>
  <c r="V4043" i="4" s="1"/>
  <c r="A4044" i="4"/>
  <c r="A4045" i="4"/>
  <c r="A4046" i="4"/>
  <c r="A4047" i="4"/>
  <c r="A4048" i="4"/>
  <c r="A4049" i="4"/>
  <c r="A4050" i="4"/>
  <c r="A4051" i="4"/>
  <c r="V4051" i="4" s="1"/>
  <c r="A4052" i="4"/>
  <c r="A4053" i="4"/>
  <c r="A4054" i="4"/>
  <c r="A4055" i="4"/>
  <c r="A4056" i="4"/>
  <c r="A4057" i="4"/>
  <c r="A4058" i="4"/>
  <c r="A4059" i="4"/>
  <c r="V4059" i="4" s="1"/>
  <c r="A4060" i="4"/>
  <c r="A4061" i="4"/>
  <c r="A4062" i="4"/>
  <c r="A4063" i="4"/>
  <c r="A4064" i="4"/>
  <c r="A4065" i="4"/>
  <c r="A4066" i="4"/>
  <c r="A4067" i="4"/>
  <c r="V4067" i="4" s="1"/>
  <c r="A4068" i="4"/>
  <c r="A4069" i="4"/>
  <c r="A4070" i="4"/>
  <c r="A4071" i="4"/>
  <c r="A4072" i="4"/>
  <c r="A4073" i="4"/>
  <c r="A4074" i="4"/>
  <c r="A4075" i="4"/>
  <c r="V4075" i="4" s="1"/>
  <c r="A4076" i="4"/>
  <c r="A4077" i="4"/>
  <c r="A4078" i="4"/>
  <c r="A4079" i="4"/>
  <c r="A4080" i="4"/>
  <c r="A4081" i="4"/>
  <c r="A4082" i="4"/>
  <c r="A4083" i="4"/>
  <c r="V4083" i="4" s="1"/>
  <c r="A4084" i="4"/>
  <c r="A4085" i="4"/>
  <c r="A4086" i="4"/>
  <c r="A4087" i="4"/>
  <c r="A4088" i="4"/>
  <c r="A4089" i="4"/>
  <c r="A4090" i="4"/>
  <c r="A4091" i="4"/>
  <c r="V4091" i="4" s="1"/>
  <c r="A4092" i="4"/>
  <c r="A4093" i="4"/>
  <c r="A4094" i="4"/>
  <c r="A4095" i="4"/>
  <c r="A4096" i="4"/>
  <c r="A4097" i="4"/>
  <c r="A4098" i="4"/>
  <c r="A4099" i="4"/>
  <c r="V4099" i="4" s="1"/>
  <c r="A4100" i="4"/>
  <c r="A4101" i="4"/>
  <c r="A4102" i="4"/>
  <c r="A4103" i="4"/>
  <c r="A4104" i="4"/>
  <c r="A4105" i="4"/>
  <c r="A4106" i="4"/>
  <c r="A4107" i="4"/>
  <c r="V4107" i="4" s="1"/>
  <c r="A4108" i="4"/>
  <c r="A4109" i="4"/>
  <c r="A4110" i="4"/>
  <c r="A4111" i="4"/>
  <c r="A4112" i="4"/>
  <c r="A4113" i="4"/>
  <c r="A4114" i="4"/>
  <c r="A4115" i="4"/>
  <c r="V4115" i="4" s="1"/>
  <c r="A4116" i="4"/>
  <c r="A4117" i="4"/>
  <c r="A4118" i="4"/>
  <c r="A4119" i="4"/>
  <c r="A4120" i="4"/>
  <c r="A4121" i="4"/>
  <c r="A4122" i="4"/>
  <c r="A4123" i="4"/>
  <c r="V4123" i="4" s="1"/>
  <c r="A4124" i="4"/>
  <c r="A4125" i="4"/>
  <c r="A4126" i="4"/>
  <c r="A4127" i="4"/>
  <c r="A4128" i="4"/>
  <c r="A4129" i="4"/>
  <c r="A4130" i="4"/>
  <c r="A4131" i="4"/>
  <c r="V4131" i="4" s="1"/>
  <c r="A4132" i="4"/>
  <c r="A4133" i="4"/>
  <c r="A4134" i="4"/>
  <c r="A4135" i="4"/>
  <c r="A4136" i="4"/>
  <c r="A4137" i="4"/>
  <c r="A4138" i="4"/>
  <c r="A4139" i="4"/>
  <c r="V4139" i="4" s="1"/>
  <c r="A4140" i="4"/>
  <c r="A4141" i="4"/>
  <c r="A4142" i="4"/>
  <c r="A4143" i="4"/>
  <c r="A4144" i="4"/>
  <c r="A4145" i="4"/>
  <c r="A4146" i="4"/>
  <c r="A4147" i="4"/>
  <c r="V4147" i="4" s="1"/>
  <c r="A4148" i="4"/>
  <c r="A4149" i="4"/>
  <c r="A4150" i="4"/>
  <c r="A4151" i="4"/>
  <c r="A4152" i="4"/>
  <c r="A4153" i="4"/>
  <c r="A4154" i="4"/>
  <c r="A4155" i="4"/>
  <c r="V4155" i="4" s="1"/>
  <c r="A4156" i="4"/>
  <c r="A4157" i="4"/>
  <c r="A4158" i="4"/>
  <c r="A4159" i="4"/>
  <c r="A4160" i="4"/>
  <c r="A4161" i="4"/>
  <c r="A4162" i="4"/>
  <c r="A4163" i="4"/>
  <c r="V4163" i="4" s="1"/>
  <c r="A4164" i="4"/>
  <c r="A4165" i="4"/>
  <c r="A4166" i="4"/>
  <c r="A4167" i="4"/>
  <c r="A4168" i="4"/>
  <c r="A4169" i="4"/>
  <c r="A4170" i="4"/>
  <c r="A4171" i="4"/>
  <c r="V4171" i="4" s="1"/>
  <c r="A4172" i="4"/>
  <c r="A4173" i="4"/>
  <c r="A4174" i="4"/>
  <c r="A4175" i="4"/>
  <c r="A4176" i="4"/>
  <c r="A4177" i="4"/>
  <c r="A4178" i="4"/>
  <c r="A4179" i="4"/>
  <c r="V4179" i="4" s="1"/>
  <c r="A4180" i="4"/>
  <c r="A4181" i="4"/>
  <c r="A4182" i="4"/>
  <c r="A4183" i="4"/>
  <c r="A4184" i="4"/>
  <c r="A4185" i="4"/>
  <c r="A4186" i="4"/>
  <c r="A4187" i="4"/>
  <c r="V4187" i="4" s="1"/>
  <c r="A4188" i="4"/>
  <c r="A4189" i="4"/>
  <c r="A4190" i="4"/>
  <c r="A4191" i="4"/>
  <c r="A4192" i="4"/>
  <c r="A4193" i="4"/>
  <c r="A4194" i="4"/>
  <c r="A4195" i="4"/>
  <c r="V4195" i="4" s="1"/>
  <c r="A4196" i="4"/>
  <c r="A4197" i="4"/>
  <c r="A4198" i="4"/>
  <c r="A4199" i="4"/>
  <c r="A4200" i="4"/>
  <c r="A4201" i="4"/>
  <c r="A4202" i="4"/>
  <c r="A4203" i="4"/>
  <c r="V4203" i="4" s="1"/>
  <c r="A4204" i="4"/>
  <c r="A4205" i="4"/>
  <c r="A4206" i="4"/>
  <c r="A4207" i="4"/>
  <c r="A4208" i="4"/>
  <c r="A4209" i="4"/>
  <c r="A4210" i="4"/>
  <c r="A4211" i="4"/>
  <c r="V4211" i="4" s="1"/>
  <c r="A4212" i="4"/>
  <c r="A4213" i="4"/>
  <c r="A4214" i="4"/>
  <c r="A4215" i="4"/>
  <c r="A4216" i="4"/>
  <c r="A4217" i="4"/>
  <c r="A4218" i="4"/>
  <c r="A4219" i="4"/>
  <c r="V4219" i="4" s="1"/>
  <c r="A4220" i="4"/>
  <c r="A4221" i="4"/>
  <c r="A4222" i="4"/>
  <c r="A4223" i="4"/>
  <c r="A4224" i="4"/>
  <c r="A4225" i="4"/>
  <c r="A4226" i="4"/>
  <c r="A4227" i="4"/>
  <c r="V4227" i="4" s="1"/>
  <c r="A4228" i="4"/>
  <c r="A4229" i="4"/>
  <c r="A4230" i="4"/>
  <c r="A4231" i="4"/>
  <c r="A4232" i="4"/>
  <c r="A4233" i="4"/>
  <c r="A4234" i="4"/>
  <c r="A4235" i="4"/>
  <c r="V4235" i="4" s="1"/>
  <c r="A4236" i="4"/>
  <c r="A4237" i="4"/>
  <c r="A4238" i="4"/>
  <c r="A4239" i="4"/>
  <c r="A4240" i="4"/>
  <c r="A4241" i="4"/>
  <c r="A4242" i="4"/>
  <c r="A4243" i="4"/>
  <c r="V4243" i="4" s="1"/>
  <c r="A4244" i="4"/>
  <c r="A4245" i="4"/>
  <c r="A4246" i="4"/>
  <c r="A4247" i="4"/>
  <c r="A4248" i="4"/>
  <c r="A4249" i="4"/>
  <c r="A4250" i="4"/>
  <c r="A4251" i="4"/>
  <c r="V4251" i="4" s="1"/>
  <c r="A4252" i="4"/>
  <c r="A4253" i="4"/>
  <c r="A4254" i="4"/>
  <c r="A4255" i="4"/>
  <c r="A4256" i="4"/>
  <c r="A4257" i="4"/>
  <c r="A4258" i="4"/>
  <c r="A4259" i="4"/>
  <c r="V4259" i="4" s="1"/>
  <c r="A4260" i="4"/>
  <c r="A4261" i="4"/>
  <c r="A4262" i="4"/>
  <c r="A4263" i="4"/>
  <c r="A4264" i="4"/>
  <c r="A4265" i="4"/>
  <c r="A4266" i="4"/>
  <c r="A4267" i="4"/>
  <c r="V4267" i="4" s="1"/>
  <c r="A4268" i="4"/>
  <c r="A4269" i="4"/>
  <c r="A4270" i="4"/>
  <c r="A4271" i="4"/>
  <c r="A4272" i="4"/>
  <c r="A4273" i="4"/>
  <c r="A4274" i="4"/>
  <c r="A4275" i="4"/>
  <c r="V4275" i="4" s="1"/>
  <c r="A4276" i="4"/>
  <c r="A4277" i="4"/>
  <c r="A4278" i="4"/>
  <c r="A4279" i="4"/>
  <c r="A4280" i="4"/>
  <c r="A4281" i="4"/>
  <c r="A4282" i="4"/>
  <c r="A4283" i="4"/>
  <c r="V4283" i="4" s="1"/>
  <c r="A4284" i="4"/>
  <c r="A4285" i="4"/>
  <c r="A4286" i="4"/>
  <c r="A4287" i="4"/>
  <c r="A4288" i="4"/>
  <c r="A4289" i="4"/>
  <c r="A4290" i="4"/>
  <c r="A4291" i="4"/>
  <c r="V4291" i="4" s="1"/>
  <c r="A4292" i="4"/>
  <c r="A4293" i="4"/>
  <c r="A4294" i="4"/>
  <c r="A4295" i="4"/>
  <c r="A4296" i="4"/>
  <c r="A4297" i="4"/>
  <c r="A4298" i="4"/>
  <c r="A4299" i="4"/>
  <c r="V4299" i="4" s="1"/>
  <c r="A4300" i="4"/>
  <c r="A4301" i="4"/>
  <c r="V3108" i="4"/>
  <c r="V3109" i="4"/>
  <c r="V3110" i="4"/>
  <c r="V3111" i="4"/>
  <c r="V3112" i="4"/>
  <c r="V3113" i="4"/>
  <c r="V3114" i="4"/>
  <c r="V3116" i="4"/>
  <c r="V3117" i="4"/>
  <c r="V3118" i="4"/>
  <c r="V3119" i="4"/>
  <c r="V3120" i="4"/>
  <c r="V3121" i="4"/>
  <c r="V3122" i="4"/>
  <c r="V3124" i="4"/>
  <c r="V3125" i="4"/>
  <c r="V3126" i="4"/>
  <c r="V3127" i="4"/>
  <c r="V3128" i="4"/>
  <c r="V3129" i="4"/>
  <c r="V3130" i="4"/>
  <c r="V3132" i="4"/>
  <c r="V3133" i="4"/>
  <c r="V3134" i="4"/>
  <c r="V3135" i="4"/>
  <c r="V3136" i="4"/>
  <c r="V3137" i="4"/>
  <c r="V3138" i="4"/>
  <c r="V3140" i="4"/>
  <c r="V3141" i="4"/>
  <c r="V3142" i="4"/>
  <c r="V3143" i="4"/>
  <c r="V3144" i="4"/>
  <c r="V3145" i="4"/>
  <c r="V3146" i="4"/>
  <c r="V3148" i="4"/>
  <c r="V3149" i="4"/>
  <c r="V3150" i="4"/>
  <c r="V3151" i="4"/>
  <c r="V3152" i="4"/>
  <c r="V3153" i="4"/>
  <c r="V3154" i="4"/>
  <c r="V3156" i="4"/>
  <c r="V3157" i="4"/>
  <c r="V3158" i="4"/>
  <c r="V3159" i="4"/>
  <c r="V3160" i="4"/>
  <c r="V3161" i="4"/>
  <c r="V3162" i="4"/>
  <c r="V3164" i="4"/>
  <c r="V3165" i="4"/>
  <c r="V3166" i="4"/>
  <c r="V3167" i="4"/>
  <c r="V3168" i="4"/>
  <c r="V3169" i="4"/>
  <c r="V3170" i="4"/>
  <c r="V3172" i="4"/>
  <c r="V3173" i="4"/>
  <c r="V3174" i="4"/>
  <c r="V3175" i="4"/>
  <c r="V3176" i="4"/>
  <c r="V3177" i="4"/>
  <c r="V3178" i="4"/>
  <c r="V3180" i="4"/>
  <c r="V3181" i="4"/>
  <c r="V3182" i="4"/>
  <c r="V3183" i="4"/>
  <c r="V3184" i="4"/>
  <c r="V3185" i="4"/>
  <c r="V3186" i="4"/>
  <c r="V3188" i="4"/>
  <c r="V3189" i="4"/>
  <c r="V3190" i="4"/>
  <c r="V3191" i="4"/>
  <c r="V3192" i="4"/>
  <c r="V3193" i="4"/>
  <c r="V3194" i="4"/>
  <c r="V3196" i="4"/>
  <c r="V3197" i="4"/>
  <c r="V3198" i="4"/>
  <c r="V3199" i="4"/>
  <c r="V3200" i="4"/>
  <c r="V3201" i="4"/>
  <c r="V3202" i="4"/>
  <c r="V3204" i="4"/>
  <c r="V3205" i="4"/>
  <c r="V3206" i="4"/>
  <c r="V3207" i="4"/>
  <c r="V3208" i="4"/>
  <c r="V3209" i="4"/>
  <c r="V3210" i="4"/>
  <c r="V3212" i="4"/>
  <c r="V3213" i="4"/>
  <c r="V3214" i="4"/>
  <c r="V3215" i="4"/>
  <c r="V3216" i="4"/>
  <c r="V3217" i="4"/>
  <c r="V3218" i="4"/>
  <c r="V3220" i="4"/>
  <c r="V3221" i="4"/>
  <c r="V3222" i="4"/>
  <c r="V3223" i="4"/>
  <c r="V3224" i="4"/>
  <c r="V3225" i="4"/>
  <c r="V3226" i="4"/>
  <c r="V3228" i="4"/>
  <c r="V3229" i="4"/>
  <c r="V3230" i="4"/>
  <c r="V3231" i="4"/>
  <c r="V3232" i="4"/>
  <c r="V3233" i="4"/>
  <c r="V3234" i="4"/>
  <c r="V3236" i="4"/>
  <c r="V3237" i="4"/>
  <c r="V3238" i="4"/>
  <c r="V3239" i="4"/>
  <c r="V3240" i="4"/>
  <c r="V3241" i="4"/>
  <c r="V3242" i="4"/>
  <c r="V3244" i="4"/>
  <c r="V3245" i="4"/>
  <c r="V3246" i="4"/>
  <c r="V3247" i="4"/>
  <c r="V3248" i="4"/>
  <c r="V3249" i="4"/>
  <c r="V3250" i="4"/>
  <c r="V3252" i="4"/>
  <c r="V3253" i="4"/>
  <c r="V3254" i="4"/>
  <c r="V3255" i="4"/>
  <c r="V3256" i="4"/>
  <c r="V3257" i="4"/>
  <c r="V3258" i="4"/>
  <c r="V3260" i="4"/>
  <c r="V3261" i="4"/>
  <c r="V3262" i="4"/>
  <c r="V3263" i="4"/>
  <c r="V3264" i="4"/>
  <c r="V3265" i="4"/>
  <c r="V3266" i="4"/>
  <c r="V3268" i="4"/>
  <c r="V3269" i="4"/>
  <c r="V3270" i="4"/>
  <c r="V3271" i="4"/>
  <c r="V3272" i="4"/>
  <c r="V3273" i="4"/>
  <c r="V3274" i="4"/>
  <c r="V3276" i="4"/>
  <c r="V3277" i="4"/>
  <c r="V3278" i="4"/>
  <c r="V3279" i="4"/>
  <c r="V3280" i="4"/>
  <c r="V3281" i="4"/>
  <c r="V3282" i="4"/>
  <c r="V3284" i="4"/>
  <c r="V3285" i="4"/>
  <c r="V3286" i="4"/>
  <c r="V3287" i="4"/>
  <c r="V3288" i="4"/>
  <c r="V3289" i="4"/>
  <c r="V3290" i="4"/>
  <c r="V3292" i="4"/>
  <c r="V3293" i="4"/>
  <c r="V3294" i="4"/>
  <c r="V3295" i="4"/>
  <c r="V3296" i="4"/>
  <c r="V3297" i="4"/>
  <c r="V3298" i="4"/>
  <c r="V3300" i="4"/>
  <c r="V3301" i="4"/>
  <c r="V3302" i="4"/>
  <c r="V3303" i="4"/>
  <c r="V3304" i="4"/>
  <c r="V3305" i="4"/>
  <c r="V3306" i="4"/>
  <c r="V3308" i="4"/>
  <c r="V3309" i="4"/>
  <c r="V3310" i="4"/>
  <c r="V3311" i="4"/>
  <c r="V3312" i="4"/>
  <c r="V3313" i="4"/>
  <c r="V3314" i="4"/>
  <c r="V3316" i="4"/>
  <c r="V3317" i="4"/>
  <c r="V3318" i="4"/>
  <c r="V3319" i="4"/>
  <c r="V3320" i="4"/>
  <c r="V3321" i="4"/>
  <c r="V3322" i="4"/>
  <c r="V3324" i="4"/>
  <c r="V3325" i="4"/>
  <c r="V3326" i="4"/>
  <c r="V3327" i="4"/>
  <c r="V3328" i="4"/>
  <c r="V3329" i="4"/>
  <c r="V3330" i="4"/>
  <c r="V3332" i="4"/>
  <c r="V3333" i="4"/>
  <c r="V3334" i="4"/>
  <c r="V3335" i="4"/>
  <c r="V3336" i="4"/>
  <c r="V3337" i="4"/>
  <c r="V3338" i="4"/>
  <c r="V3340" i="4"/>
  <c r="V3341" i="4"/>
  <c r="V3342" i="4"/>
  <c r="V3343" i="4"/>
  <c r="V3344" i="4"/>
  <c r="V3345" i="4"/>
  <c r="V3346" i="4"/>
  <c r="V3348" i="4"/>
  <c r="V3349" i="4"/>
  <c r="V3350" i="4"/>
  <c r="V3351" i="4"/>
  <c r="V3352" i="4"/>
  <c r="V3353" i="4"/>
  <c r="V3354" i="4"/>
  <c r="V3356" i="4"/>
  <c r="V3357" i="4"/>
  <c r="V3358" i="4"/>
  <c r="V3359" i="4"/>
  <c r="V3360" i="4"/>
  <c r="V3361" i="4"/>
  <c r="V3362" i="4"/>
  <c r="V3364" i="4"/>
  <c r="V3365" i="4"/>
  <c r="V3366" i="4"/>
  <c r="V3367" i="4"/>
  <c r="V3368" i="4"/>
  <c r="V3369" i="4"/>
  <c r="V3370" i="4"/>
  <c r="V3372" i="4"/>
  <c r="V3373" i="4"/>
  <c r="V3374" i="4"/>
  <c r="V3375" i="4"/>
  <c r="V3376" i="4"/>
  <c r="V3377" i="4"/>
  <c r="V3378" i="4"/>
  <c r="V3380" i="4"/>
  <c r="V3381" i="4"/>
  <c r="V3382" i="4"/>
  <c r="V3383" i="4"/>
  <c r="V3384" i="4"/>
  <c r="V3385" i="4"/>
  <c r="V3386" i="4"/>
  <c r="V3388" i="4"/>
  <c r="V3389" i="4"/>
  <c r="V3390" i="4"/>
  <c r="V3391" i="4"/>
  <c r="V3392" i="4"/>
  <c r="V3393" i="4"/>
  <c r="V3394" i="4"/>
  <c r="V3396" i="4"/>
  <c r="V3397" i="4"/>
  <c r="V3398" i="4"/>
  <c r="V3399" i="4"/>
  <c r="V3400" i="4"/>
  <c r="V3401" i="4"/>
  <c r="V3402" i="4"/>
  <c r="V3404" i="4"/>
  <c r="V3405" i="4"/>
  <c r="V3406" i="4"/>
  <c r="V3407" i="4"/>
  <c r="V3408" i="4"/>
  <c r="V3409" i="4"/>
  <c r="V3410" i="4"/>
  <c r="V3412" i="4"/>
  <c r="V3413" i="4"/>
  <c r="V3414" i="4"/>
  <c r="V3415" i="4"/>
  <c r="V3416" i="4"/>
  <c r="V3417" i="4"/>
  <c r="V3418" i="4"/>
  <c r="V3420" i="4"/>
  <c r="V3421" i="4"/>
  <c r="V3422" i="4"/>
  <c r="V3423" i="4"/>
  <c r="V3424" i="4"/>
  <c r="V3425" i="4"/>
  <c r="V3426" i="4"/>
  <c r="V3428" i="4"/>
  <c r="V3429" i="4"/>
  <c r="V3430" i="4"/>
  <c r="V3431" i="4"/>
  <c r="V3432" i="4"/>
  <c r="V3433" i="4"/>
  <c r="V3434" i="4"/>
  <c r="V3436" i="4"/>
  <c r="V3437" i="4"/>
  <c r="V3438" i="4"/>
  <c r="V3439" i="4"/>
  <c r="V3440" i="4"/>
  <c r="V3441" i="4"/>
  <c r="V3442" i="4"/>
  <c r="V3444" i="4"/>
  <c r="V3445" i="4"/>
  <c r="V3446" i="4"/>
  <c r="V3447" i="4"/>
  <c r="V3448" i="4"/>
  <c r="V3449" i="4"/>
  <c r="V3450" i="4"/>
  <c r="V3452" i="4"/>
  <c r="V3453" i="4"/>
  <c r="V3454" i="4"/>
  <c r="V3455" i="4"/>
  <c r="V3456" i="4"/>
  <c r="V3457" i="4"/>
  <c r="V3458" i="4"/>
  <c r="V3460" i="4"/>
  <c r="V3461" i="4"/>
  <c r="V3462" i="4"/>
  <c r="V3463" i="4"/>
  <c r="V3464" i="4"/>
  <c r="V3465" i="4"/>
  <c r="V3466" i="4"/>
  <c r="V3468" i="4"/>
  <c r="V3469" i="4"/>
  <c r="V3470" i="4"/>
  <c r="V3471" i="4"/>
  <c r="V3472" i="4"/>
  <c r="V3473" i="4"/>
  <c r="V3474" i="4"/>
  <c r="V3476" i="4"/>
  <c r="V3477" i="4"/>
  <c r="V3478" i="4"/>
  <c r="V3479" i="4"/>
  <c r="V3480" i="4"/>
  <c r="V3481" i="4"/>
  <c r="V3482" i="4"/>
  <c r="V3484" i="4"/>
  <c r="V3485" i="4"/>
  <c r="V3486" i="4"/>
  <c r="V3487" i="4"/>
  <c r="V3488" i="4"/>
  <c r="V3489" i="4"/>
  <c r="V3490" i="4"/>
  <c r="V3492" i="4"/>
  <c r="V3493" i="4"/>
  <c r="V3494" i="4"/>
  <c r="V3495" i="4"/>
  <c r="V3496" i="4"/>
  <c r="V3497" i="4"/>
  <c r="V3498" i="4"/>
  <c r="V3500" i="4"/>
  <c r="V3501" i="4"/>
  <c r="V3502" i="4"/>
  <c r="V3503" i="4"/>
  <c r="V3504" i="4"/>
  <c r="V3505" i="4"/>
  <c r="V3506" i="4"/>
  <c r="V3508" i="4"/>
  <c r="V3509" i="4"/>
  <c r="V3510" i="4"/>
  <c r="V3511" i="4"/>
  <c r="V3512" i="4"/>
  <c r="V3513" i="4"/>
  <c r="V3514" i="4"/>
  <c r="V3516" i="4"/>
  <c r="V3517" i="4"/>
  <c r="V3518" i="4"/>
  <c r="V3519" i="4"/>
  <c r="V3520" i="4"/>
  <c r="V3521" i="4"/>
  <c r="V3522" i="4"/>
  <c r="V3524" i="4"/>
  <c r="V3525" i="4"/>
  <c r="V3526" i="4"/>
  <c r="V3527" i="4"/>
  <c r="V3528" i="4"/>
  <c r="V3529" i="4"/>
  <c r="V3530" i="4"/>
  <c r="V3532" i="4"/>
  <c r="V3533" i="4"/>
  <c r="V3534" i="4"/>
  <c r="V3535" i="4"/>
  <c r="V3536" i="4"/>
  <c r="V3537" i="4"/>
  <c r="V3538" i="4"/>
  <c r="V3540" i="4"/>
  <c r="V3541" i="4"/>
  <c r="V3542" i="4"/>
  <c r="V3543" i="4"/>
  <c r="V3544" i="4"/>
  <c r="V3545" i="4"/>
  <c r="V3546" i="4"/>
  <c r="V3548" i="4"/>
  <c r="V3549" i="4"/>
  <c r="V3550" i="4"/>
  <c r="V3551" i="4"/>
  <c r="V3552" i="4"/>
  <c r="V3553" i="4"/>
  <c r="V3554" i="4"/>
  <c r="V3556" i="4"/>
  <c r="V3557" i="4"/>
  <c r="V3558" i="4"/>
  <c r="V3559" i="4"/>
  <c r="V3560" i="4"/>
  <c r="V3561" i="4"/>
  <c r="V3562" i="4"/>
  <c r="V3564" i="4"/>
  <c r="V3565" i="4"/>
  <c r="V3566" i="4"/>
  <c r="V3567" i="4"/>
  <c r="V3568" i="4"/>
  <c r="V3569" i="4"/>
  <c r="V3570" i="4"/>
  <c r="V3572" i="4"/>
  <c r="V3573" i="4"/>
  <c r="V3574" i="4"/>
  <c r="V3575" i="4"/>
  <c r="V3576" i="4"/>
  <c r="V3577" i="4"/>
  <c r="V3578" i="4"/>
  <c r="V3580" i="4"/>
  <c r="V3581" i="4"/>
  <c r="V3582" i="4"/>
  <c r="V3583" i="4"/>
  <c r="V3584" i="4"/>
  <c r="V3585" i="4"/>
  <c r="V3586" i="4"/>
  <c r="V3588" i="4"/>
  <c r="V3589" i="4"/>
  <c r="V3590" i="4"/>
  <c r="V3591" i="4"/>
  <c r="V3592" i="4"/>
  <c r="V3593" i="4"/>
  <c r="V3594" i="4"/>
  <c r="V3596" i="4"/>
  <c r="V3597" i="4"/>
  <c r="V3598" i="4"/>
  <c r="V3599" i="4"/>
  <c r="V3600" i="4"/>
  <c r="V3601" i="4"/>
  <c r="V3602" i="4"/>
  <c r="V3604" i="4"/>
  <c r="V3605" i="4"/>
  <c r="V3606" i="4"/>
  <c r="V3607" i="4"/>
  <c r="V3608" i="4"/>
  <c r="V3609" i="4"/>
  <c r="V3610" i="4"/>
  <c r="V3612" i="4"/>
  <c r="V3613" i="4"/>
  <c r="V3614" i="4"/>
  <c r="V3615" i="4"/>
  <c r="V3616" i="4"/>
  <c r="V3617" i="4"/>
  <c r="V3618" i="4"/>
  <c r="V3620" i="4"/>
  <c r="V3621" i="4"/>
  <c r="V3622" i="4"/>
  <c r="V3623" i="4"/>
  <c r="V3624" i="4"/>
  <c r="V3625" i="4"/>
  <c r="V3626" i="4"/>
  <c r="V3628" i="4"/>
  <c r="V3629" i="4"/>
  <c r="V3630" i="4"/>
  <c r="V3631" i="4"/>
  <c r="V3632" i="4"/>
  <c r="V3633" i="4"/>
  <c r="V3634" i="4"/>
  <c r="V3636" i="4"/>
  <c r="V3637" i="4"/>
  <c r="V3638" i="4"/>
  <c r="V3639" i="4"/>
  <c r="V3640" i="4"/>
  <c r="V3641" i="4"/>
  <c r="V3642" i="4"/>
  <c r="V3644" i="4"/>
  <c r="V3645" i="4"/>
  <c r="V3646" i="4"/>
  <c r="V3647" i="4"/>
  <c r="V3648" i="4"/>
  <c r="V3649" i="4"/>
  <c r="V3650" i="4"/>
  <c r="V3652" i="4"/>
  <c r="V3653" i="4"/>
  <c r="V3654" i="4"/>
  <c r="V3655" i="4"/>
  <c r="V3656" i="4"/>
  <c r="V3657" i="4"/>
  <c r="V3658" i="4"/>
  <c r="V3660" i="4"/>
  <c r="V3661" i="4"/>
  <c r="V3662" i="4"/>
  <c r="V3663" i="4"/>
  <c r="V3664" i="4"/>
  <c r="V3665" i="4"/>
  <c r="V3666" i="4"/>
  <c r="V3668" i="4"/>
  <c r="V3669" i="4"/>
  <c r="V3670" i="4"/>
  <c r="V3671" i="4"/>
  <c r="V3672" i="4"/>
  <c r="V3673" i="4"/>
  <c r="V3674" i="4"/>
  <c r="V3676" i="4"/>
  <c r="V3677" i="4"/>
  <c r="V3678" i="4"/>
  <c r="V3679" i="4"/>
  <c r="V3680" i="4"/>
  <c r="V3681" i="4"/>
  <c r="V3682" i="4"/>
  <c r="V3684" i="4"/>
  <c r="V3685" i="4"/>
  <c r="V3686" i="4"/>
  <c r="V3687" i="4"/>
  <c r="V3688" i="4"/>
  <c r="V3689" i="4"/>
  <c r="V3690" i="4"/>
  <c r="V3692" i="4"/>
  <c r="V3693" i="4"/>
  <c r="V3694" i="4"/>
  <c r="V3695" i="4"/>
  <c r="V3696" i="4"/>
  <c r="V3697" i="4"/>
  <c r="V3698" i="4"/>
  <c r="V3700" i="4"/>
  <c r="V3701" i="4"/>
  <c r="V3702" i="4"/>
  <c r="V3703" i="4"/>
  <c r="V3704" i="4"/>
  <c r="V3705" i="4"/>
  <c r="V3706" i="4"/>
  <c r="V3708" i="4"/>
  <c r="V3709" i="4"/>
  <c r="V3710" i="4"/>
  <c r="V3711" i="4"/>
  <c r="V3712" i="4"/>
  <c r="V3713" i="4"/>
  <c r="V3714" i="4"/>
  <c r="V3716" i="4"/>
  <c r="V3717" i="4"/>
  <c r="V3718" i="4"/>
  <c r="V3719" i="4"/>
  <c r="V3720" i="4"/>
  <c r="V3721" i="4"/>
  <c r="V3722" i="4"/>
  <c r="V3724" i="4"/>
  <c r="V3725" i="4"/>
  <c r="V3726" i="4"/>
  <c r="V3727" i="4"/>
  <c r="V3728" i="4"/>
  <c r="V3729" i="4"/>
  <c r="V3730" i="4"/>
  <c r="V3732" i="4"/>
  <c r="V3733" i="4"/>
  <c r="V3734" i="4"/>
  <c r="V3735" i="4"/>
  <c r="V3736" i="4"/>
  <c r="V3737" i="4"/>
  <c r="V3738" i="4"/>
  <c r="V3740" i="4"/>
  <c r="V3741" i="4"/>
  <c r="V3742" i="4"/>
  <c r="V3743" i="4"/>
  <c r="V3744" i="4"/>
  <c r="V3745" i="4"/>
  <c r="V3746" i="4"/>
  <c r="V3748" i="4"/>
  <c r="V3749" i="4"/>
  <c r="V3750" i="4"/>
  <c r="V3751" i="4"/>
  <c r="V3752" i="4"/>
  <c r="V3753" i="4"/>
  <c r="V3754" i="4"/>
  <c r="V3756" i="4"/>
  <c r="V3757" i="4"/>
  <c r="V3758" i="4"/>
  <c r="V3759" i="4"/>
  <c r="V3760" i="4"/>
  <c r="V3761" i="4"/>
  <c r="V3762" i="4"/>
  <c r="V3764" i="4"/>
  <c r="V3765" i="4"/>
  <c r="V3766" i="4"/>
  <c r="V3767" i="4"/>
  <c r="V3768" i="4"/>
  <c r="V3769" i="4"/>
  <c r="V3770" i="4"/>
  <c r="V3772" i="4"/>
  <c r="V3773" i="4"/>
  <c r="V3774" i="4"/>
  <c r="V3775" i="4"/>
  <c r="V3776" i="4"/>
  <c r="V3777" i="4"/>
  <c r="V3778" i="4"/>
  <c r="V3780" i="4"/>
  <c r="V3781" i="4"/>
  <c r="V3782" i="4"/>
  <c r="V3783" i="4"/>
  <c r="V3784" i="4"/>
  <c r="V3785" i="4"/>
  <c r="V3786" i="4"/>
  <c r="V3788" i="4"/>
  <c r="V3789" i="4"/>
  <c r="V3790" i="4"/>
  <c r="V3791" i="4"/>
  <c r="V3792" i="4"/>
  <c r="V3793" i="4"/>
  <c r="V3794" i="4"/>
  <c r="V3796" i="4"/>
  <c r="V3797" i="4"/>
  <c r="V3798" i="4"/>
  <c r="V3799" i="4"/>
  <c r="V3800" i="4"/>
  <c r="V3801" i="4"/>
  <c r="V3802" i="4"/>
  <c r="V3804" i="4"/>
  <c r="V3805" i="4"/>
  <c r="V3806" i="4"/>
  <c r="V3807" i="4"/>
  <c r="V3808" i="4"/>
  <c r="V3809" i="4"/>
  <c r="V3810" i="4"/>
  <c r="V3812" i="4"/>
  <c r="V3813" i="4"/>
  <c r="V3814" i="4"/>
  <c r="V3815" i="4"/>
  <c r="V3816" i="4"/>
  <c r="V3817" i="4"/>
  <c r="V3818" i="4"/>
  <c r="V3820" i="4"/>
  <c r="V3821" i="4"/>
  <c r="V3822" i="4"/>
  <c r="V3823" i="4"/>
  <c r="V3824" i="4"/>
  <c r="V3825" i="4"/>
  <c r="V3826" i="4"/>
  <c r="V3828" i="4"/>
  <c r="V3829" i="4"/>
  <c r="V3830" i="4"/>
  <c r="V3831" i="4"/>
  <c r="V3832" i="4"/>
  <c r="V3833" i="4"/>
  <c r="V3834" i="4"/>
  <c r="V3836" i="4"/>
  <c r="V3837" i="4"/>
  <c r="V3838" i="4"/>
  <c r="V3839" i="4"/>
  <c r="V3840" i="4"/>
  <c r="V3841" i="4"/>
  <c r="V3842" i="4"/>
  <c r="V3844" i="4"/>
  <c r="V3845" i="4"/>
  <c r="V3846" i="4"/>
  <c r="V3847" i="4"/>
  <c r="V3848" i="4"/>
  <c r="V3849" i="4"/>
  <c r="V3850" i="4"/>
  <c r="V3852" i="4"/>
  <c r="V3853" i="4"/>
  <c r="V3854" i="4"/>
  <c r="V3855" i="4"/>
  <c r="V3856" i="4"/>
  <c r="V3857" i="4"/>
  <c r="V3858" i="4"/>
  <c r="V3860" i="4"/>
  <c r="V3861" i="4"/>
  <c r="V3862" i="4"/>
  <c r="V3863" i="4"/>
  <c r="V3864" i="4"/>
  <c r="V3865" i="4"/>
  <c r="V3866" i="4"/>
  <c r="V3868" i="4"/>
  <c r="V3869" i="4"/>
  <c r="V3870" i="4"/>
  <c r="V3871" i="4"/>
  <c r="V3872" i="4"/>
  <c r="V3873" i="4"/>
  <c r="V3874" i="4"/>
  <c r="V3876" i="4"/>
  <c r="V3877" i="4"/>
  <c r="V3878" i="4"/>
  <c r="V3879" i="4"/>
  <c r="V3880" i="4"/>
  <c r="V3881" i="4"/>
  <c r="V3882" i="4"/>
  <c r="V3884" i="4"/>
  <c r="V3885" i="4"/>
  <c r="V3886" i="4"/>
  <c r="V3887" i="4"/>
  <c r="V3888" i="4"/>
  <c r="V3889" i="4"/>
  <c r="V3890" i="4"/>
  <c r="V3892" i="4"/>
  <c r="V3893" i="4"/>
  <c r="V3894" i="4"/>
  <c r="V3895" i="4"/>
  <c r="V3896" i="4"/>
  <c r="V3897" i="4"/>
  <c r="V3898" i="4"/>
  <c r="V3900" i="4"/>
  <c r="V3901" i="4"/>
  <c r="V3902" i="4"/>
  <c r="V3903" i="4"/>
  <c r="V3904" i="4"/>
  <c r="V3905" i="4"/>
  <c r="V3906" i="4"/>
  <c r="V3908" i="4"/>
  <c r="V3909" i="4"/>
  <c r="V3910" i="4"/>
  <c r="V3911" i="4"/>
  <c r="V3912" i="4"/>
  <c r="V3913" i="4"/>
  <c r="V3914" i="4"/>
  <c r="V3916" i="4"/>
  <c r="V3917" i="4"/>
  <c r="V3918" i="4"/>
  <c r="V3919" i="4"/>
  <c r="V3920" i="4"/>
  <c r="V3921" i="4"/>
  <c r="V3922" i="4"/>
  <c r="V3924" i="4"/>
  <c r="V3925" i="4"/>
  <c r="V3926" i="4"/>
  <c r="V3927" i="4"/>
  <c r="V3928" i="4"/>
  <c r="V3929" i="4"/>
  <c r="V3930" i="4"/>
  <c r="V3932" i="4"/>
  <c r="V3933" i="4"/>
  <c r="V3934" i="4"/>
  <c r="V3935" i="4"/>
  <c r="V3936" i="4"/>
  <c r="V3937" i="4"/>
  <c r="V3938" i="4"/>
  <c r="V3940" i="4"/>
  <c r="V3941" i="4"/>
  <c r="V3942" i="4"/>
  <c r="V3943" i="4"/>
  <c r="V3944" i="4"/>
  <c r="V3945" i="4"/>
  <c r="V3946" i="4"/>
  <c r="V3948" i="4"/>
  <c r="V3949" i="4"/>
  <c r="V3950" i="4"/>
  <c r="V3951" i="4"/>
  <c r="V3952" i="4"/>
  <c r="V3953" i="4"/>
  <c r="V3954" i="4"/>
  <c r="V3956" i="4"/>
  <c r="V3957" i="4"/>
  <c r="V3958" i="4"/>
  <c r="V3959" i="4"/>
  <c r="V3960" i="4"/>
  <c r="V3961" i="4"/>
  <c r="V3962" i="4"/>
  <c r="V3964" i="4"/>
  <c r="V3965" i="4"/>
  <c r="V3966" i="4"/>
  <c r="V3967" i="4"/>
  <c r="V3968" i="4"/>
  <c r="V3969" i="4"/>
  <c r="V3970" i="4"/>
  <c r="V3972" i="4"/>
  <c r="V3973" i="4"/>
  <c r="V3974" i="4"/>
  <c r="V3975" i="4"/>
  <c r="V3976" i="4"/>
  <c r="V3977" i="4"/>
  <c r="V3978" i="4"/>
  <c r="V3980" i="4"/>
  <c r="V3981" i="4"/>
  <c r="V3982" i="4"/>
  <c r="V3983" i="4"/>
  <c r="V3984" i="4"/>
  <c r="V3985" i="4"/>
  <c r="V3986" i="4"/>
  <c r="V3988" i="4"/>
  <c r="V3989" i="4"/>
  <c r="V3990" i="4"/>
  <c r="V3991" i="4"/>
  <c r="V3992" i="4"/>
  <c r="V3993" i="4"/>
  <c r="V3994" i="4"/>
  <c r="V3996" i="4"/>
  <c r="V3997" i="4"/>
  <c r="V3998" i="4"/>
  <c r="V3999" i="4"/>
  <c r="V4000" i="4"/>
  <c r="V4001" i="4"/>
  <c r="V4002" i="4"/>
  <c r="V4004" i="4"/>
  <c r="V4005" i="4"/>
  <c r="V4006" i="4"/>
  <c r="V4007" i="4"/>
  <c r="V4008" i="4"/>
  <c r="V4009" i="4"/>
  <c r="V4010" i="4"/>
  <c r="V4012" i="4"/>
  <c r="V4013" i="4"/>
  <c r="V4014" i="4"/>
  <c r="V4015" i="4"/>
  <c r="V4016" i="4"/>
  <c r="V4017" i="4"/>
  <c r="V4018" i="4"/>
  <c r="V4020" i="4"/>
  <c r="V4021" i="4"/>
  <c r="V4022" i="4"/>
  <c r="V4023" i="4"/>
  <c r="V4024" i="4"/>
  <c r="V4025" i="4"/>
  <c r="V4026" i="4"/>
  <c r="V4028" i="4"/>
  <c r="V4029" i="4"/>
  <c r="V4030" i="4"/>
  <c r="V4031" i="4"/>
  <c r="V4032" i="4"/>
  <c r="V4033" i="4"/>
  <c r="V4034" i="4"/>
  <c r="V4036" i="4"/>
  <c r="V4037" i="4"/>
  <c r="V4038" i="4"/>
  <c r="V4039" i="4"/>
  <c r="V4040" i="4"/>
  <c r="V4041" i="4"/>
  <c r="V4042" i="4"/>
  <c r="V4044" i="4"/>
  <c r="V4045" i="4"/>
  <c r="V4046" i="4"/>
  <c r="V4047" i="4"/>
  <c r="V4048" i="4"/>
  <c r="V4049" i="4"/>
  <c r="V4050" i="4"/>
  <c r="V4052" i="4"/>
  <c r="V4053" i="4"/>
  <c r="V4054" i="4"/>
  <c r="V4055" i="4"/>
  <c r="V4056" i="4"/>
  <c r="V4057" i="4"/>
  <c r="V4058" i="4"/>
  <c r="V4060" i="4"/>
  <c r="V4061" i="4"/>
  <c r="V4062" i="4"/>
  <c r="V4063" i="4"/>
  <c r="V4064" i="4"/>
  <c r="V4065" i="4"/>
  <c r="V4066" i="4"/>
  <c r="V4068" i="4"/>
  <c r="V4069" i="4"/>
  <c r="V4070" i="4"/>
  <c r="V4071" i="4"/>
  <c r="V4072" i="4"/>
  <c r="V4073" i="4"/>
  <c r="V4074" i="4"/>
  <c r="V4076" i="4"/>
  <c r="V4077" i="4"/>
  <c r="V4078" i="4"/>
  <c r="V4079" i="4"/>
  <c r="V4080" i="4"/>
  <c r="V4081" i="4"/>
  <c r="V4082" i="4"/>
  <c r="V4084" i="4"/>
  <c r="V4085" i="4"/>
  <c r="V4086" i="4"/>
  <c r="V4087" i="4"/>
  <c r="V4088" i="4"/>
  <c r="V4089" i="4"/>
  <c r="V4090" i="4"/>
  <c r="V4092" i="4"/>
  <c r="V4093" i="4"/>
  <c r="V4094" i="4"/>
  <c r="V4095" i="4"/>
  <c r="V4096" i="4"/>
  <c r="V4097" i="4"/>
  <c r="V4098" i="4"/>
  <c r="V4100" i="4"/>
  <c r="V4101" i="4"/>
  <c r="V4102" i="4"/>
  <c r="V4103" i="4"/>
  <c r="V4104" i="4"/>
  <c r="V4105" i="4"/>
  <c r="V4106" i="4"/>
  <c r="V4108" i="4"/>
  <c r="V4109" i="4"/>
  <c r="V4110" i="4"/>
  <c r="V4111" i="4"/>
  <c r="V4112" i="4"/>
  <c r="V4113" i="4"/>
  <c r="V4114" i="4"/>
  <c r="V4116" i="4"/>
  <c r="V4117" i="4"/>
  <c r="V4118" i="4"/>
  <c r="V4119" i="4"/>
  <c r="V4120" i="4"/>
  <c r="V4121" i="4"/>
  <c r="V4122" i="4"/>
  <c r="V4124" i="4"/>
  <c r="V4125" i="4"/>
  <c r="V4126" i="4"/>
  <c r="V4127" i="4"/>
  <c r="V4128" i="4"/>
  <c r="V4129" i="4"/>
  <c r="V4130" i="4"/>
  <c r="V4132" i="4"/>
  <c r="V4133" i="4"/>
  <c r="V4134" i="4"/>
  <c r="V4135" i="4"/>
  <c r="V4136" i="4"/>
  <c r="V4137" i="4"/>
  <c r="V4138" i="4"/>
  <c r="V4140" i="4"/>
  <c r="V4141" i="4"/>
  <c r="V4142" i="4"/>
  <c r="V4143" i="4"/>
  <c r="V4144" i="4"/>
  <c r="V4145" i="4"/>
  <c r="V4146" i="4"/>
  <c r="V4148" i="4"/>
  <c r="V4149" i="4"/>
  <c r="V4150" i="4"/>
  <c r="V4151" i="4"/>
  <c r="V4152" i="4"/>
  <c r="V4153" i="4"/>
  <c r="V4154" i="4"/>
  <c r="V4156" i="4"/>
  <c r="V4157" i="4"/>
  <c r="V4158" i="4"/>
  <c r="V4159" i="4"/>
  <c r="V4160" i="4"/>
  <c r="V4161" i="4"/>
  <c r="V4162" i="4"/>
  <c r="V4164" i="4"/>
  <c r="V4165" i="4"/>
  <c r="V4166" i="4"/>
  <c r="V4167" i="4"/>
  <c r="V4168" i="4"/>
  <c r="V4169" i="4"/>
  <c r="V4170" i="4"/>
  <c r="V4172" i="4"/>
  <c r="V4173" i="4"/>
  <c r="V4174" i="4"/>
  <c r="V4175" i="4"/>
  <c r="V4176" i="4"/>
  <c r="V4177" i="4"/>
  <c r="V4178" i="4"/>
  <c r="V4180" i="4"/>
  <c r="V4181" i="4"/>
  <c r="V4182" i="4"/>
  <c r="V4183" i="4"/>
  <c r="V4184" i="4"/>
  <c r="V4185" i="4"/>
  <c r="V4186" i="4"/>
  <c r="V4188" i="4"/>
  <c r="V4189" i="4"/>
  <c r="V4190" i="4"/>
  <c r="V4191" i="4"/>
  <c r="V4192" i="4"/>
  <c r="V4193" i="4"/>
  <c r="V4194" i="4"/>
  <c r="V4196" i="4"/>
  <c r="V4197" i="4"/>
  <c r="V4198" i="4"/>
  <c r="V4199" i="4"/>
  <c r="V4200" i="4"/>
  <c r="V4201" i="4"/>
  <c r="V4202" i="4"/>
  <c r="V4204" i="4"/>
  <c r="V4205" i="4"/>
  <c r="V4206" i="4"/>
  <c r="V4207" i="4"/>
  <c r="V4208" i="4"/>
  <c r="V4209" i="4"/>
  <c r="V4210" i="4"/>
  <c r="V4212" i="4"/>
  <c r="V4213" i="4"/>
  <c r="V4214" i="4"/>
  <c r="V4215" i="4"/>
  <c r="V4216" i="4"/>
  <c r="V4217" i="4"/>
  <c r="V4218" i="4"/>
  <c r="V4220" i="4"/>
  <c r="V4221" i="4"/>
  <c r="V4222" i="4"/>
  <c r="V4223" i="4"/>
  <c r="V4224" i="4"/>
  <c r="V4225" i="4"/>
  <c r="V4226" i="4"/>
  <c r="V4228" i="4"/>
  <c r="V4229" i="4"/>
  <c r="V4230" i="4"/>
  <c r="V4231" i="4"/>
  <c r="V4232" i="4"/>
  <c r="V4233" i="4"/>
  <c r="V4234" i="4"/>
  <c r="V4236" i="4"/>
  <c r="V4237" i="4"/>
  <c r="V4238" i="4"/>
  <c r="V4239" i="4"/>
  <c r="V4240" i="4"/>
  <c r="V4241" i="4"/>
  <c r="V4242" i="4"/>
  <c r="V4244" i="4"/>
  <c r="V4245" i="4"/>
  <c r="V4246" i="4"/>
  <c r="V4247" i="4"/>
  <c r="V4248" i="4"/>
  <c r="V4249" i="4"/>
  <c r="V4250" i="4"/>
  <c r="V4252" i="4"/>
  <c r="V4253" i="4"/>
  <c r="V4254" i="4"/>
  <c r="V4255" i="4"/>
  <c r="V4256" i="4"/>
  <c r="V4257" i="4"/>
  <c r="V4258" i="4"/>
  <c r="V4260" i="4"/>
  <c r="V4261" i="4"/>
  <c r="V4262" i="4"/>
  <c r="V4263" i="4"/>
  <c r="V4264" i="4"/>
  <c r="V4265" i="4"/>
  <c r="V4266" i="4"/>
  <c r="V4268" i="4"/>
  <c r="V4269" i="4"/>
  <c r="V4270" i="4"/>
  <c r="V4271" i="4"/>
  <c r="V4272" i="4"/>
  <c r="V4273" i="4"/>
  <c r="V4274" i="4"/>
  <c r="V4276" i="4"/>
  <c r="V4277" i="4"/>
  <c r="V4278" i="4"/>
  <c r="V4279" i="4"/>
  <c r="V4280" i="4"/>
  <c r="V4281" i="4"/>
  <c r="V4282" i="4"/>
  <c r="V4284" i="4"/>
  <c r="V4285" i="4"/>
  <c r="V4286" i="4"/>
  <c r="V4287" i="4"/>
  <c r="V4288" i="4"/>
  <c r="V4289" i="4"/>
  <c r="V4290" i="4"/>
  <c r="V4292" i="4"/>
  <c r="V4293" i="4"/>
  <c r="V4294" i="4"/>
  <c r="V4295" i="4"/>
  <c r="V4296" i="4"/>
  <c r="V4297" i="4"/>
  <c r="V4298" i="4"/>
  <c r="V4300" i="4"/>
  <c r="V4301" i="4"/>
  <c r="W3214" i="4" l="1"/>
  <c r="W3845" i="4"/>
  <c r="W3866" i="4"/>
  <c r="W3115" i="4"/>
  <c r="W3356" i="4"/>
  <c r="W3890" i="4"/>
  <c r="W3212" i="4"/>
  <c r="W3562" i="4"/>
  <c r="W3948" i="4"/>
  <c r="W4012" i="4"/>
  <c r="W3268" i="4"/>
  <c r="W3880" i="4"/>
  <c r="W3250" i="4"/>
  <c r="W4081" i="4"/>
  <c r="W4107" i="4"/>
  <c r="W3344" i="4"/>
  <c r="W3492" i="4"/>
  <c r="W3451" i="4"/>
  <c r="W4300" i="4"/>
  <c r="W4271" i="4"/>
  <c r="W3441" i="4"/>
  <c r="W3336" i="4"/>
  <c r="W3569" i="4"/>
  <c r="W3841" i="4"/>
  <c r="W3861" i="4"/>
  <c r="W3442" i="4"/>
  <c r="W3122" i="4"/>
  <c r="W3244" i="4"/>
  <c r="W3693" i="4"/>
  <c r="W4091" i="4"/>
  <c r="W3649" i="4"/>
  <c r="W4072" i="4"/>
  <c r="W3664" i="4"/>
  <c r="W3480" i="4"/>
  <c r="W4058" i="4"/>
  <c r="W3635" i="4"/>
  <c r="W3848" i="4"/>
  <c r="W3931" i="4"/>
  <c r="W4070" i="4"/>
  <c r="W3913" i="4"/>
  <c r="W4143" i="4"/>
  <c r="W3193" i="4"/>
  <c r="W3207" i="4"/>
  <c r="W3944" i="4"/>
  <c r="W3357" i="4"/>
  <c r="W3671" i="4"/>
  <c r="W3444" i="4"/>
  <c r="W3594" i="4"/>
  <c r="W3828" i="4"/>
  <c r="W4121" i="4"/>
  <c r="W3963" i="4"/>
  <c r="W4262" i="4"/>
  <c r="W3479" i="4"/>
  <c r="W3631" i="4"/>
  <c r="W4234" i="4"/>
  <c r="W4029" i="4"/>
  <c r="W4218" i="4"/>
  <c r="W4111" i="4"/>
  <c r="W3624" i="4"/>
  <c r="W4219" i="4"/>
  <c r="W3962" i="4"/>
  <c r="W3139" i="4"/>
  <c r="W3783" i="4"/>
  <c r="W4134" i="4"/>
  <c r="W4279" i="4"/>
  <c r="W4237" i="4"/>
  <c r="W4047" i="4"/>
  <c r="W4209" i="4"/>
  <c r="W3570" i="4"/>
  <c r="W3905" i="4"/>
  <c r="W4088" i="4"/>
  <c r="W3376" i="4"/>
  <c r="W4146" i="4"/>
  <c r="W3663" i="4"/>
  <c r="W3990" i="4"/>
  <c r="W4171" i="4"/>
  <c r="W3677" i="4"/>
  <c r="W3784" i="4"/>
  <c r="W3168" i="4"/>
  <c r="W4122" i="4"/>
  <c r="W3565" i="4"/>
  <c r="W3237" i="4"/>
  <c r="W3758" i="4"/>
  <c r="W3857" i="4"/>
  <c r="W3729" i="4"/>
  <c r="W3261" i="4"/>
  <c r="W4291" i="4"/>
  <c r="W4196" i="4"/>
  <c r="W3501" i="4"/>
  <c r="W4190" i="4"/>
  <c r="W3460" i="4"/>
  <c r="W3978" i="4"/>
  <c r="W3204" i="4"/>
  <c r="W3349" i="4"/>
  <c r="W3621" i="4"/>
  <c r="W3889" i="4"/>
  <c r="W3361" i="4"/>
  <c r="W3241" i="4"/>
  <c r="W3982" i="4"/>
  <c r="W3767" i="4"/>
  <c r="W4093" i="4"/>
  <c r="W3289" i="4"/>
  <c r="W4016" i="4"/>
  <c r="W4059" i="4"/>
  <c r="W3217" i="4"/>
  <c r="W3239" i="4"/>
  <c r="W3591" i="4"/>
  <c r="W3128" i="4"/>
  <c r="W4214" i="4"/>
  <c r="W4075" i="4"/>
  <c r="W4188" i="4"/>
  <c r="W3242" i="4"/>
  <c r="W3753" i="4"/>
  <c r="W3775" i="4"/>
  <c r="W4175" i="4"/>
  <c r="W3731" i="4"/>
  <c r="W3941" i="4"/>
  <c r="W4116" i="4"/>
  <c r="W3140" i="4"/>
  <c r="W3400" i="4"/>
  <c r="W3523" i="4"/>
  <c r="W3620" i="4"/>
  <c r="W3529" i="4"/>
  <c r="W4115" i="4"/>
  <c r="W3296" i="4"/>
  <c r="W3995" i="4"/>
  <c r="W3509" i="4"/>
  <c r="W4261" i="4"/>
  <c r="W3817" i="4"/>
  <c r="W3922" i="4"/>
  <c r="W4027" i="4"/>
  <c r="W4028" i="4"/>
  <c r="W3764" i="4"/>
  <c r="W3417" i="4"/>
  <c r="W4236" i="4"/>
  <c r="W3343" i="4"/>
  <c r="W3616" i="4"/>
  <c r="W4020" i="4"/>
  <c r="W3797" i="4"/>
  <c r="W3860" i="4"/>
  <c r="W3138" i="4"/>
  <c r="W4183" i="4"/>
  <c r="W3279" i="4"/>
  <c r="W3854" i="4"/>
  <c r="W3933" i="4"/>
  <c r="W3579" i="4"/>
  <c r="W3863" i="4"/>
  <c r="W3738" i="4"/>
  <c r="W3785" i="4"/>
  <c r="W3849" i="4"/>
  <c r="W4243" i="4"/>
  <c r="W3794" i="4"/>
  <c r="W4147" i="4"/>
  <c r="W3898" i="4"/>
  <c r="W3309" i="4"/>
  <c r="W4065" i="4"/>
  <c r="W3659" i="4"/>
  <c r="W3681" i="4"/>
  <c r="W4038" i="4"/>
  <c r="W3132" i="4"/>
  <c r="W3301" i="4"/>
  <c r="W3777" i="4"/>
  <c r="W3582" i="4"/>
  <c r="W3266" i="4"/>
  <c r="W3358" i="4"/>
  <c r="W3551" i="4"/>
  <c r="W3627" i="4"/>
  <c r="W3563" i="4"/>
  <c r="W3666" i="4"/>
  <c r="W4275" i="4"/>
  <c r="W3976" i="4"/>
  <c r="W3566" i="4"/>
  <c r="W3125" i="4"/>
  <c r="W3465" i="4"/>
  <c r="W4073" i="4"/>
  <c r="W4166" i="4"/>
  <c r="W4301" i="4"/>
  <c r="W3564" i="4"/>
  <c r="W3686" i="4"/>
  <c r="W3930" i="4"/>
  <c r="W3386" i="4"/>
  <c r="W3540" i="4"/>
  <c r="W3885" i="4"/>
  <c r="W3787" i="4"/>
  <c r="W3390" i="4"/>
  <c r="W4263" i="4"/>
  <c r="W3790" i="4"/>
  <c r="W3914" i="4"/>
  <c r="W3414" i="4"/>
  <c r="W4186" i="4"/>
  <c r="W3423" i="4"/>
  <c r="W4161" i="4"/>
  <c r="W4132" i="4"/>
  <c r="W3864" i="4"/>
  <c r="W3270" i="4"/>
  <c r="W4101" i="4"/>
  <c r="W3474" i="4"/>
  <c r="V3" i="4" l="1"/>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222" i="4"/>
  <c r="V2223" i="4"/>
  <c r="V2224" i="4"/>
  <c r="V2225" i="4"/>
  <c r="V2226" i="4"/>
  <c r="V2227" i="4"/>
  <c r="V2228" i="4"/>
  <c r="V2229" i="4"/>
  <c r="V2230" i="4"/>
  <c r="V2231" i="4"/>
  <c r="V2232" i="4"/>
  <c r="V2233" i="4"/>
  <c r="V2234" i="4"/>
  <c r="V2235" i="4"/>
  <c r="V2236" i="4"/>
  <c r="V2237" i="4"/>
  <c r="V2238" i="4"/>
  <c r="V2239" i="4"/>
  <c r="V2240" i="4"/>
  <c r="V2241" i="4"/>
  <c r="V2242" i="4"/>
  <c r="V2243" i="4"/>
  <c r="V2244" i="4"/>
  <c r="V2245" i="4"/>
  <c r="V2246" i="4"/>
  <c r="V2247" i="4"/>
  <c r="V2248" i="4"/>
  <c r="V2249" i="4"/>
  <c r="V2250" i="4"/>
  <c r="V2251" i="4"/>
  <c r="V2252" i="4"/>
  <c r="V2253" i="4"/>
  <c r="V2254" i="4"/>
  <c r="V2255" i="4"/>
  <c r="V2256" i="4"/>
  <c r="V2257" i="4"/>
  <c r="V2258" i="4"/>
  <c r="V2259" i="4"/>
  <c r="V2260" i="4"/>
  <c r="V2261" i="4"/>
  <c r="V2262" i="4"/>
  <c r="V2263" i="4"/>
  <c r="V2264" i="4"/>
  <c r="V2265" i="4"/>
  <c r="V2266" i="4"/>
  <c r="V2267" i="4"/>
  <c r="V2268" i="4"/>
  <c r="V2269" i="4"/>
  <c r="V2270" i="4"/>
  <c r="V2271" i="4"/>
  <c r="V2272" i="4"/>
  <c r="V2273" i="4"/>
  <c r="V2274" i="4"/>
  <c r="V2275" i="4"/>
  <c r="V2276" i="4"/>
  <c r="V2277" i="4"/>
  <c r="V2278" i="4"/>
  <c r="V2279" i="4"/>
  <c r="V2280" i="4"/>
  <c r="V2281" i="4"/>
  <c r="V2282" i="4"/>
  <c r="V2283" i="4"/>
  <c r="V2284" i="4"/>
  <c r="V2285" i="4"/>
  <c r="V2286" i="4"/>
  <c r="V2287" i="4"/>
  <c r="V2288" i="4"/>
  <c r="V2289" i="4"/>
  <c r="V2290" i="4"/>
  <c r="V2291" i="4"/>
  <c r="V2292" i="4"/>
  <c r="V2293" i="4"/>
  <c r="V2294" i="4"/>
  <c r="V2295" i="4"/>
  <c r="V2296" i="4"/>
  <c r="V2297" i="4"/>
  <c r="V2298" i="4"/>
  <c r="V2299" i="4"/>
  <c r="V2300" i="4"/>
  <c r="V2301" i="4"/>
  <c r="V2302" i="4"/>
  <c r="V2303" i="4"/>
  <c r="V2304" i="4"/>
  <c r="V2305" i="4"/>
  <c r="V2306" i="4"/>
  <c r="V2307" i="4"/>
  <c r="V2308" i="4"/>
  <c r="V2309" i="4"/>
  <c r="V2310" i="4"/>
  <c r="V2311" i="4"/>
  <c r="V2312" i="4"/>
  <c r="V2313" i="4"/>
  <c r="V2314" i="4"/>
  <c r="V2315" i="4"/>
  <c r="V2316" i="4"/>
  <c r="V2317" i="4"/>
  <c r="V2318" i="4"/>
  <c r="V2319" i="4"/>
  <c r="V2320" i="4"/>
  <c r="V2321" i="4"/>
  <c r="V2322" i="4"/>
  <c r="V2323" i="4"/>
  <c r="V2324" i="4"/>
  <c r="V2325" i="4"/>
  <c r="V2326" i="4"/>
  <c r="V2327" i="4"/>
  <c r="V2328" i="4"/>
  <c r="V2329" i="4"/>
  <c r="V2330" i="4"/>
  <c r="V2331" i="4"/>
  <c r="V2332" i="4"/>
  <c r="V2333" i="4"/>
  <c r="V2334" i="4"/>
  <c r="V2335" i="4"/>
  <c r="V2336" i="4"/>
  <c r="V2337" i="4"/>
  <c r="V2338" i="4"/>
  <c r="V2339" i="4"/>
  <c r="V2340" i="4"/>
  <c r="V2341" i="4"/>
  <c r="V2342" i="4"/>
  <c r="V2343" i="4"/>
  <c r="V2344" i="4"/>
  <c r="V2345" i="4"/>
  <c r="V2346" i="4"/>
  <c r="V2347" i="4"/>
  <c r="V2348" i="4"/>
  <c r="V2349" i="4"/>
  <c r="V2350" i="4"/>
  <c r="V2351" i="4"/>
  <c r="V2352" i="4"/>
  <c r="V2353" i="4"/>
  <c r="V2354" i="4"/>
  <c r="V2355" i="4"/>
  <c r="V2356" i="4"/>
  <c r="V2357" i="4"/>
  <c r="V2358" i="4"/>
  <c r="V2359" i="4"/>
  <c r="V2360" i="4"/>
  <c r="V2361" i="4"/>
  <c r="V2362" i="4"/>
  <c r="V2363" i="4"/>
  <c r="V2364" i="4"/>
  <c r="V2365" i="4"/>
  <c r="V2366" i="4"/>
  <c r="V2367" i="4"/>
  <c r="V2368" i="4"/>
  <c r="V2369" i="4"/>
  <c r="V2370" i="4"/>
  <c r="V2371" i="4"/>
  <c r="V2372" i="4"/>
  <c r="V2373" i="4"/>
  <c r="V2374" i="4"/>
  <c r="V2375" i="4"/>
  <c r="V2376" i="4"/>
  <c r="V2377" i="4"/>
  <c r="V2378" i="4"/>
  <c r="V2379" i="4"/>
  <c r="V2380" i="4"/>
  <c r="V2381" i="4"/>
  <c r="V2382" i="4"/>
  <c r="V2383" i="4"/>
  <c r="V2384" i="4"/>
  <c r="V2385" i="4"/>
  <c r="V2386" i="4"/>
  <c r="V2387" i="4"/>
  <c r="V2388" i="4"/>
  <c r="V2389" i="4"/>
  <c r="V2390" i="4"/>
  <c r="V2391" i="4"/>
  <c r="V2392" i="4"/>
  <c r="V2393" i="4"/>
  <c r="V2394" i="4"/>
  <c r="V2395" i="4"/>
  <c r="V2396" i="4"/>
  <c r="V2397" i="4"/>
  <c r="V2398" i="4"/>
  <c r="V2399" i="4"/>
  <c r="V2400" i="4"/>
  <c r="V2401" i="4"/>
  <c r="V2402" i="4"/>
  <c r="V2403" i="4"/>
  <c r="V2404" i="4"/>
  <c r="V2405" i="4"/>
  <c r="V2406" i="4"/>
  <c r="V2407" i="4"/>
  <c r="V2408" i="4"/>
  <c r="V2409" i="4"/>
  <c r="V2410" i="4"/>
  <c r="V2411" i="4"/>
  <c r="V2412" i="4"/>
  <c r="V2413" i="4"/>
  <c r="V2414" i="4"/>
  <c r="V2415" i="4"/>
  <c r="V2416" i="4"/>
  <c r="V2417" i="4"/>
  <c r="V2418" i="4"/>
  <c r="V2419" i="4"/>
  <c r="V2420" i="4"/>
  <c r="V2421" i="4"/>
  <c r="V2422" i="4"/>
  <c r="V2423" i="4"/>
  <c r="V2424" i="4"/>
  <c r="V2425" i="4"/>
  <c r="V2426" i="4"/>
  <c r="V2427" i="4"/>
  <c r="V2428" i="4"/>
  <c r="V2429" i="4"/>
  <c r="V2430" i="4"/>
  <c r="V2431" i="4"/>
  <c r="V2432" i="4"/>
  <c r="V2433" i="4"/>
  <c r="V2434" i="4"/>
  <c r="V2435" i="4"/>
  <c r="V2436" i="4"/>
  <c r="V2437" i="4"/>
  <c r="V2438" i="4"/>
  <c r="V2439" i="4"/>
  <c r="V2440" i="4"/>
  <c r="V2441" i="4"/>
  <c r="V2442" i="4"/>
  <c r="V2443" i="4"/>
  <c r="V2444" i="4"/>
  <c r="V2445" i="4"/>
  <c r="V2446" i="4"/>
  <c r="V2447" i="4"/>
  <c r="V2448" i="4"/>
  <c r="V2449" i="4"/>
  <c r="V2450" i="4"/>
  <c r="V2451" i="4"/>
  <c r="V2452" i="4"/>
  <c r="V2453" i="4"/>
  <c r="V2454" i="4"/>
  <c r="V2455" i="4"/>
  <c r="V2456" i="4"/>
  <c r="V2457" i="4"/>
  <c r="V2458" i="4"/>
  <c r="V2459" i="4"/>
  <c r="V2460" i="4"/>
  <c r="V2461" i="4"/>
  <c r="V2462" i="4"/>
  <c r="V2463" i="4"/>
  <c r="V2464" i="4"/>
  <c r="V2465" i="4"/>
  <c r="V2466" i="4"/>
  <c r="V2467" i="4"/>
  <c r="V2468" i="4"/>
  <c r="V2469" i="4"/>
  <c r="V2470" i="4"/>
  <c r="V2471" i="4"/>
  <c r="V2472" i="4"/>
  <c r="V2473" i="4"/>
  <c r="V2474" i="4"/>
  <c r="V2475" i="4"/>
  <c r="V2476" i="4"/>
  <c r="V2477" i="4"/>
  <c r="V2478" i="4"/>
  <c r="V2479" i="4"/>
  <c r="V2480" i="4"/>
  <c r="V2481" i="4"/>
  <c r="V2482" i="4"/>
  <c r="V2483" i="4"/>
  <c r="V2484" i="4"/>
  <c r="V2485" i="4"/>
  <c r="V2486" i="4"/>
  <c r="V2487" i="4"/>
  <c r="V2488" i="4"/>
  <c r="V2489" i="4"/>
  <c r="V2490" i="4"/>
  <c r="V2491" i="4"/>
  <c r="V2492" i="4"/>
  <c r="V2493" i="4"/>
  <c r="V2494" i="4"/>
  <c r="V2495" i="4"/>
  <c r="V2496" i="4"/>
  <c r="V2497" i="4"/>
  <c r="V2498" i="4"/>
  <c r="V2499" i="4"/>
  <c r="V2500" i="4"/>
  <c r="V2501" i="4"/>
  <c r="V2502" i="4"/>
  <c r="V2503" i="4"/>
  <c r="V2504" i="4"/>
  <c r="V2505" i="4"/>
  <c r="V2506" i="4"/>
  <c r="V2507" i="4"/>
  <c r="V2508" i="4"/>
  <c r="V2509" i="4"/>
  <c r="V2510" i="4"/>
  <c r="V2511" i="4"/>
  <c r="V2512" i="4"/>
  <c r="V2513" i="4"/>
  <c r="V2514" i="4"/>
  <c r="V2515" i="4"/>
  <c r="V2516" i="4"/>
  <c r="V2517" i="4"/>
  <c r="V2518" i="4"/>
  <c r="V2519" i="4"/>
  <c r="V2520" i="4"/>
  <c r="V2521" i="4"/>
  <c r="V2522" i="4"/>
  <c r="V2523" i="4"/>
  <c r="V2524" i="4"/>
  <c r="V2525" i="4"/>
  <c r="V2526" i="4"/>
  <c r="V2527" i="4"/>
  <c r="V2528" i="4"/>
  <c r="V2529" i="4"/>
  <c r="V2530" i="4"/>
  <c r="V2531" i="4"/>
  <c r="V2532" i="4"/>
  <c r="V2533" i="4"/>
  <c r="V2534" i="4"/>
  <c r="V2535" i="4"/>
  <c r="V2536" i="4"/>
  <c r="V2537" i="4"/>
  <c r="V2538" i="4"/>
  <c r="V2539" i="4"/>
  <c r="V2540" i="4"/>
  <c r="V2541" i="4"/>
  <c r="V2542" i="4"/>
  <c r="V2543" i="4"/>
  <c r="V2544" i="4"/>
  <c r="V2545" i="4"/>
  <c r="V2546" i="4"/>
  <c r="V2547" i="4"/>
  <c r="V2548" i="4"/>
  <c r="V2549" i="4"/>
  <c r="V2550" i="4"/>
  <c r="V2551" i="4"/>
  <c r="V2552" i="4"/>
  <c r="V2553" i="4"/>
  <c r="V2554" i="4"/>
  <c r="V2555" i="4"/>
  <c r="V2556" i="4"/>
  <c r="V2557" i="4"/>
  <c r="V2558" i="4"/>
  <c r="V2559" i="4"/>
  <c r="V2560" i="4"/>
  <c r="V2561" i="4"/>
  <c r="V2562" i="4"/>
  <c r="V2563" i="4"/>
  <c r="V2564" i="4"/>
  <c r="V2565" i="4"/>
  <c r="V2566" i="4"/>
  <c r="V2567" i="4"/>
  <c r="V2568" i="4"/>
  <c r="V2569" i="4"/>
  <c r="V2570" i="4"/>
  <c r="V2571" i="4"/>
  <c r="V2572" i="4"/>
  <c r="V2573" i="4"/>
  <c r="V2574" i="4"/>
  <c r="V2575" i="4"/>
  <c r="V2576" i="4"/>
  <c r="V2577" i="4"/>
  <c r="V2578" i="4"/>
  <c r="V2579" i="4"/>
  <c r="V2580" i="4"/>
  <c r="V2581" i="4"/>
  <c r="V2582" i="4"/>
  <c r="V2583" i="4"/>
  <c r="V2584" i="4"/>
  <c r="V2585" i="4"/>
  <c r="V2586" i="4"/>
  <c r="V2587" i="4"/>
  <c r="V2588" i="4"/>
  <c r="V2589" i="4"/>
  <c r="V2590" i="4"/>
  <c r="V2591" i="4"/>
  <c r="V2592" i="4"/>
  <c r="V2593" i="4"/>
  <c r="V2594" i="4"/>
  <c r="V2595" i="4"/>
  <c r="V2596" i="4"/>
  <c r="V2597" i="4"/>
  <c r="V2598" i="4"/>
  <c r="V2599" i="4"/>
  <c r="V2600" i="4"/>
  <c r="V2601" i="4"/>
  <c r="V2602" i="4"/>
  <c r="V2603" i="4"/>
  <c r="V2604" i="4"/>
  <c r="V2605" i="4"/>
  <c r="V2606" i="4"/>
  <c r="V2607" i="4"/>
  <c r="V2608" i="4"/>
  <c r="V2609" i="4"/>
  <c r="V2610" i="4"/>
  <c r="V2611" i="4"/>
  <c r="V2612" i="4"/>
  <c r="V2613" i="4"/>
  <c r="V2614" i="4"/>
  <c r="V2615" i="4"/>
  <c r="V2616" i="4"/>
  <c r="V2617" i="4"/>
  <c r="V2618" i="4"/>
  <c r="V2619" i="4"/>
  <c r="V2620" i="4"/>
  <c r="V2621" i="4"/>
  <c r="V2622" i="4"/>
  <c r="V2623" i="4"/>
  <c r="V2624" i="4"/>
  <c r="V2625" i="4"/>
  <c r="V2626" i="4"/>
  <c r="V2627" i="4"/>
  <c r="V2628" i="4"/>
  <c r="V2629" i="4"/>
  <c r="V2630" i="4"/>
  <c r="V2631" i="4"/>
  <c r="V2632" i="4"/>
  <c r="V2633" i="4"/>
  <c r="V2634" i="4"/>
  <c r="V2635" i="4"/>
  <c r="V2636" i="4"/>
  <c r="V2637" i="4"/>
  <c r="V2638" i="4"/>
  <c r="V2639" i="4"/>
  <c r="V2640" i="4"/>
  <c r="V2641" i="4"/>
  <c r="V2642" i="4"/>
  <c r="V2643" i="4"/>
  <c r="V2644" i="4"/>
  <c r="V2645" i="4"/>
  <c r="V2646" i="4"/>
  <c r="V2647" i="4"/>
  <c r="V2648" i="4"/>
  <c r="V2649" i="4"/>
  <c r="V2650" i="4"/>
  <c r="V2651" i="4"/>
  <c r="V2652" i="4"/>
  <c r="V2653" i="4"/>
  <c r="V2654" i="4"/>
  <c r="V2655" i="4"/>
  <c r="V2656" i="4"/>
  <c r="V2657" i="4"/>
  <c r="V2658" i="4"/>
  <c r="V2659" i="4"/>
  <c r="V2660" i="4"/>
  <c r="V2661" i="4"/>
  <c r="V2662" i="4"/>
  <c r="V2663" i="4"/>
  <c r="V2664" i="4"/>
  <c r="V2665" i="4"/>
  <c r="V2666" i="4"/>
  <c r="V2667" i="4"/>
  <c r="V2668" i="4"/>
  <c r="V2669" i="4"/>
  <c r="V2670" i="4"/>
  <c r="V2671" i="4"/>
  <c r="V2672" i="4"/>
  <c r="V2673" i="4"/>
  <c r="V2674" i="4"/>
  <c r="V2675" i="4"/>
  <c r="V2676" i="4"/>
  <c r="V2677" i="4"/>
  <c r="V2678" i="4"/>
  <c r="V2679" i="4"/>
  <c r="V2680" i="4"/>
  <c r="V2681" i="4"/>
  <c r="V2682" i="4"/>
  <c r="V2683" i="4"/>
  <c r="V2684" i="4"/>
  <c r="V2685" i="4"/>
  <c r="V2686" i="4"/>
  <c r="V2687" i="4"/>
  <c r="V2688" i="4"/>
  <c r="V2689" i="4"/>
  <c r="V2690" i="4"/>
  <c r="V2691" i="4"/>
  <c r="V2692" i="4"/>
  <c r="V2693" i="4"/>
  <c r="V2694" i="4"/>
  <c r="V2695" i="4"/>
  <c r="V2696" i="4"/>
  <c r="V2697" i="4"/>
  <c r="V2698" i="4"/>
  <c r="V2699" i="4"/>
  <c r="V2700" i="4"/>
  <c r="V2701" i="4"/>
  <c r="V2702" i="4"/>
  <c r="V2703" i="4"/>
  <c r="V2704" i="4"/>
  <c r="V2705" i="4"/>
  <c r="V2706" i="4"/>
  <c r="V2707" i="4"/>
  <c r="V2708" i="4"/>
  <c r="V2709" i="4"/>
  <c r="V2710" i="4"/>
  <c r="V2711" i="4"/>
  <c r="V2712" i="4"/>
  <c r="V2713" i="4"/>
  <c r="V2714" i="4"/>
  <c r="V2715" i="4"/>
  <c r="V2716" i="4"/>
  <c r="V2717" i="4"/>
  <c r="V2718" i="4"/>
  <c r="V2719" i="4"/>
  <c r="V2720" i="4"/>
  <c r="V2721" i="4"/>
  <c r="V2722" i="4"/>
  <c r="V2723" i="4"/>
  <c r="V2724" i="4"/>
  <c r="V2725" i="4"/>
  <c r="V2726" i="4"/>
  <c r="V2727" i="4"/>
  <c r="V2728" i="4"/>
  <c r="V2729" i="4"/>
  <c r="V2730" i="4"/>
  <c r="V2731" i="4"/>
  <c r="V2732" i="4"/>
  <c r="V2733" i="4"/>
  <c r="V2734" i="4"/>
  <c r="V2735" i="4"/>
  <c r="V2736" i="4"/>
  <c r="V2737" i="4"/>
  <c r="V2738" i="4"/>
  <c r="V2739" i="4"/>
  <c r="V2740" i="4"/>
  <c r="V2741" i="4"/>
  <c r="V2742" i="4"/>
  <c r="V2743" i="4"/>
  <c r="V2744" i="4"/>
  <c r="V2745" i="4"/>
  <c r="V2746" i="4"/>
  <c r="V2747" i="4"/>
  <c r="V2748" i="4"/>
  <c r="V2749" i="4"/>
  <c r="V2750" i="4"/>
  <c r="V2751" i="4"/>
  <c r="V2752" i="4"/>
  <c r="V2753" i="4"/>
  <c r="V2754" i="4"/>
  <c r="V2755" i="4"/>
  <c r="V2756" i="4"/>
  <c r="V2757" i="4"/>
  <c r="V2758" i="4"/>
  <c r="V2759" i="4"/>
  <c r="V2760" i="4"/>
  <c r="V2761" i="4"/>
  <c r="V2762" i="4"/>
  <c r="V2763" i="4"/>
  <c r="V2764" i="4"/>
  <c r="V2765" i="4"/>
  <c r="V2766" i="4"/>
  <c r="V2767" i="4"/>
  <c r="V2768" i="4"/>
  <c r="V2769" i="4"/>
  <c r="V2770" i="4"/>
  <c r="V2771" i="4"/>
  <c r="V2772" i="4"/>
  <c r="V2773" i="4"/>
  <c r="V2774" i="4"/>
  <c r="V2775" i="4"/>
  <c r="V2776" i="4"/>
  <c r="V2777" i="4"/>
  <c r="V2778" i="4"/>
  <c r="V2779" i="4"/>
  <c r="V2780" i="4"/>
  <c r="V2781" i="4"/>
  <c r="V2782" i="4"/>
  <c r="V2783" i="4"/>
  <c r="V2784" i="4"/>
  <c r="V2785" i="4"/>
  <c r="V2786" i="4"/>
  <c r="V2787" i="4"/>
  <c r="V2788" i="4"/>
  <c r="V2789" i="4"/>
  <c r="V2790" i="4"/>
  <c r="V2791" i="4"/>
  <c r="V2792" i="4"/>
  <c r="V2793" i="4"/>
  <c r="V2794" i="4"/>
  <c r="V2795" i="4"/>
  <c r="V2796" i="4"/>
  <c r="V2797" i="4"/>
  <c r="V2798" i="4"/>
  <c r="V2799" i="4"/>
  <c r="V2800" i="4"/>
  <c r="V2801" i="4"/>
  <c r="V2802" i="4"/>
  <c r="V2803" i="4"/>
  <c r="V2804" i="4"/>
  <c r="V2805" i="4"/>
  <c r="V2806" i="4"/>
  <c r="V2807" i="4"/>
  <c r="V2808" i="4"/>
  <c r="V2809" i="4"/>
  <c r="V2810" i="4"/>
  <c r="V2811" i="4"/>
  <c r="V2812" i="4"/>
  <c r="V2813" i="4"/>
  <c r="V2814" i="4"/>
  <c r="V2815" i="4"/>
  <c r="V2816" i="4"/>
  <c r="V2817" i="4"/>
  <c r="V2818" i="4"/>
  <c r="V2819" i="4"/>
  <c r="V2820" i="4"/>
  <c r="V2821" i="4"/>
  <c r="V2822" i="4"/>
  <c r="V2823" i="4"/>
  <c r="V2824" i="4"/>
  <c r="V2825" i="4"/>
  <c r="V2826" i="4"/>
  <c r="V2827" i="4"/>
  <c r="V2828" i="4"/>
  <c r="V2829" i="4"/>
  <c r="V2830" i="4"/>
  <c r="V2831" i="4"/>
  <c r="V2832" i="4"/>
  <c r="V2833" i="4"/>
  <c r="V2834" i="4"/>
  <c r="V2835" i="4"/>
  <c r="V2836" i="4"/>
  <c r="V2837" i="4"/>
  <c r="V2838" i="4"/>
  <c r="V2839" i="4"/>
  <c r="V2840" i="4"/>
  <c r="V2841" i="4"/>
  <c r="V2842" i="4"/>
  <c r="V2843" i="4"/>
  <c r="V2844" i="4"/>
  <c r="V2845" i="4"/>
  <c r="V2846" i="4"/>
  <c r="V2847" i="4"/>
  <c r="V2848" i="4"/>
  <c r="V2849" i="4"/>
  <c r="V2850" i="4"/>
  <c r="V2851" i="4"/>
  <c r="V2852" i="4"/>
  <c r="V2853" i="4"/>
  <c r="V2854" i="4"/>
  <c r="V2855" i="4"/>
  <c r="V2856" i="4"/>
  <c r="V2857" i="4"/>
  <c r="V2858" i="4"/>
  <c r="V2859" i="4"/>
  <c r="V2860" i="4"/>
  <c r="V2861" i="4"/>
  <c r="V2862" i="4"/>
  <c r="V2863" i="4"/>
  <c r="V2864" i="4"/>
  <c r="V2865" i="4"/>
  <c r="V2866" i="4"/>
  <c r="V2867" i="4"/>
  <c r="V2868" i="4"/>
  <c r="V2869" i="4"/>
  <c r="V2870" i="4"/>
  <c r="V2871" i="4"/>
  <c r="V2872" i="4"/>
  <c r="V2873" i="4"/>
  <c r="V2874" i="4"/>
  <c r="V2875" i="4"/>
  <c r="V2876" i="4"/>
  <c r="V2877" i="4"/>
  <c r="V2878" i="4"/>
  <c r="V2879" i="4"/>
  <c r="V2880" i="4"/>
  <c r="V2881" i="4"/>
  <c r="V2882" i="4"/>
  <c r="V2883" i="4"/>
  <c r="V2884" i="4"/>
  <c r="V2885" i="4"/>
  <c r="V2886" i="4"/>
  <c r="V2887" i="4"/>
  <c r="V2888" i="4"/>
  <c r="V2889" i="4"/>
  <c r="V2890" i="4"/>
  <c r="V2891" i="4"/>
  <c r="V2892" i="4"/>
  <c r="V2893" i="4"/>
  <c r="V2894" i="4"/>
  <c r="V2895" i="4"/>
  <c r="V2896" i="4"/>
  <c r="V2897" i="4"/>
  <c r="V2898" i="4"/>
  <c r="V2899" i="4"/>
  <c r="V2900" i="4"/>
  <c r="V2901" i="4"/>
  <c r="V2902" i="4"/>
  <c r="V2903" i="4"/>
  <c r="V2904" i="4"/>
  <c r="V2905" i="4"/>
  <c r="V2906" i="4"/>
  <c r="V2907" i="4"/>
  <c r="V2908" i="4"/>
  <c r="V2909" i="4"/>
  <c r="V2910" i="4"/>
  <c r="V2911" i="4"/>
  <c r="V2912" i="4"/>
  <c r="V2913" i="4"/>
  <c r="V2914" i="4"/>
  <c r="V2915" i="4"/>
  <c r="V2916" i="4"/>
  <c r="V2917" i="4"/>
  <c r="V2918" i="4"/>
  <c r="V2919" i="4"/>
  <c r="V2920" i="4"/>
  <c r="V2921" i="4"/>
  <c r="V2922" i="4"/>
  <c r="V2923" i="4"/>
  <c r="V2924" i="4"/>
  <c r="V2925" i="4"/>
  <c r="V2926" i="4"/>
  <c r="V2927" i="4"/>
  <c r="V2928" i="4"/>
  <c r="V2929" i="4"/>
  <c r="V2930" i="4"/>
  <c r="V2931" i="4"/>
  <c r="V2932" i="4"/>
  <c r="V2933" i="4"/>
  <c r="V2934" i="4"/>
  <c r="V2935" i="4"/>
  <c r="V2936" i="4"/>
  <c r="V2937" i="4"/>
  <c r="V2938" i="4"/>
  <c r="V2939" i="4"/>
  <c r="V2940" i="4"/>
  <c r="V2941" i="4"/>
  <c r="V2942" i="4"/>
  <c r="V2943" i="4"/>
  <c r="V2944" i="4"/>
  <c r="V2945" i="4"/>
  <c r="V2946" i="4"/>
  <c r="V2947" i="4"/>
  <c r="V2948" i="4"/>
  <c r="V2949" i="4"/>
  <c r="V2950" i="4"/>
  <c r="V2951" i="4"/>
  <c r="V2952" i="4"/>
  <c r="V2953" i="4"/>
  <c r="V2954" i="4"/>
  <c r="V2955" i="4"/>
  <c r="V2956" i="4"/>
  <c r="V2957" i="4"/>
  <c r="V2958" i="4"/>
  <c r="V2959" i="4"/>
  <c r="V2960" i="4"/>
  <c r="V2961" i="4"/>
  <c r="V2962" i="4"/>
  <c r="V2963" i="4"/>
  <c r="V2964" i="4"/>
  <c r="V2965" i="4"/>
  <c r="V2966" i="4"/>
  <c r="V2967" i="4"/>
  <c r="V2968" i="4"/>
  <c r="V2969" i="4"/>
  <c r="V2970" i="4"/>
  <c r="V2971" i="4"/>
  <c r="V2972" i="4"/>
  <c r="V2973" i="4"/>
  <c r="V2974" i="4"/>
  <c r="V2975" i="4"/>
  <c r="V2976" i="4"/>
  <c r="V2977" i="4"/>
  <c r="V2978" i="4"/>
  <c r="V2979" i="4"/>
  <c r="V2980" i="4"/>
  <c r="V2981" i="4"/>
  <c r="V2982" i="4"/>
  <c r="V2983" i="4"/>
  <c r="V2984" i="4"/>
  <c r="V2985" i="4"/>
  <c r="V2986" i="4"/>
  <c r="V2987" i="4"/>
  <c r="V2988" i="4"/>
  <c r="V2989" i="4"/>
  <c r="V2990" i="4"/>
  <c r="V2991" i="4"/>
  <c r="V2992" i="4"/>
  <c r="V2993" i="4"/>
  <c r="V2994" i="4"/>
  <c r="V2995" i="4"/>
  <c r="V2996" i="4"/>
  <c r="V2997" i="4"/>
  <c r="V2998" i="4"/>
  <c r="V2999" i="4"/>
  <c r="V3000" i="4"/>
  <c r="V3001" i="4"/>
  <c r="V3002" i="4"/>
  <c r="V3003" i="4"/>
  <c r="V3004" i="4"/>
  <c r="V3005" i="4"/>
  <c r="V3006" i="4"/>
  <c r="V3007" i="4"/>
  <c r="V3008" i="4"/>
  <c r="V3009" i="4"/>
  <c r="V3010" i="4"/>
  <c r="V3011" i="4"/>
  <c r="V3012" i="4"/>
  <c r="V3013" i="4"/>
  <c r="V3014" i="4"/>
  <c r="V3015" i="4"/>
  <c r="V3016" i="4"/>
  <c r="V3017" i="4"/>
  <c r="V3018" i="4"/>
  <c r="V3019" i="4"/>
  <c r="V3020" i="4"/>
  <c r="V3021" i="4"/>
  <c r="V3022" i="4"/>
  <c r="V3023" i="4"/>
  <c r="V3024" i="4"/>
  <c r="V3025" i="4"/>
  <c r="V3026" i="4"/>
  <c r="V3027" i="4"/>
  <c r="V3028" i="4"/>
  <c r="V3029" i="4"/>
  <c r="V3030" i="4"/>
  <c r="V3031" i="4"/>
  <c r="V3032" i="4"/>
  <c r="V3033" i="4"/>
  <c r="V3034" i="4"/>
  <c r="V3035" i="4"/>
  <c r="V3036" i="4"/>
  <c r="V3037" i="4"/>
  <c r="V3038" i="4"/>
  <c r="V3039" i="4"/>
  <c r="V3040" i="4"/>
  <c r="V3041" i="4"/>
  <c r="V3042" i="4"/>
  <c r="V3043" i="4"/>
  <c r="V3044" i="4"/>
  <c r="V3045" i="4"/>
  <c r="V3046" i="4"/>
  <c r="V3047" i="4"/>
  <c r="V3048" i="4"/>
  <c r="V3049" i="4"/>
  <c r="V3050" i="4"/>
  <c r="V3051" i="4"/>
  <c r="V3052" i="4"/>
  <c r="V3053" i="4"/>
  <c r="V3054" i="4"/>
  <c r="V3055" i="4"/>
  <c r="V3056" i="4"/>
  <c r="V3057" i="4"/>
  <c r="V3058" i="4"/>
  <c r="V3059" i="4"/>
  <c r="V3060" i="4"/>
  <c r="V3061" i="4"/>
  <c r="V3062" i="4"/>
  <c r="V3063" i="4"/>
  <c r="V3064" i="4"/>
  <c r="V3065" i="4"/>
  <c r="V3066" i="4"/>
  <c r="V3067" i="4"/>
  <c r="V3068" i="4"/>
  <c r="V3069" i="4"/>
  <c r="V3070" i="4"/>
  <c r="V3071" i="4"/>
  <c r="V3072" i="4"/>
  <c r="V3073" i="4"/>
  <c r="V3074" i="4"/>
  <c r="V3075" i="4"/>
  <c r="V3076" i="4"/>
  <c r="V3077" i="4"/>
  <c r="V3078" i="4"/>
  <c r="V3079" i="4"/>
  <c r="V3080" i="4"/>
  <c r="V3081" i="4"/>
  <c r="V3082" i="4"/>
  <c r="V3083" i="4"/>
  <c r="V3084" i="4"/>
  <c r="V3085" i="4"/>
  <c r="V3086" i="4"/>
  <c r="V3087" i="4"/>
  <c r="V3088" i="4"/>
  <c r="V3089" i="4"/>
  <c r="V3090" i="4"/>
  <c r="V3091" i="4"/>
  <c r="V3092" i="4"/>
  <c r="V3093" i="4"/>
  <c r="V3094" i="4"/>
  <c r="V3095" i="4"/>
  <c r="V3096" i="4"/>
  <c r="V3097" i="4"/>
  <c r="V3098" i="4"/>
  <c r="V3099" i="4"/>
  <c r="V3100" i="4"/>
  <c r="V3101" i="4"/>
  <c r="V3102" i="4"/>
  <c r="V3103" i="4"/>
  <c r="V3104" i="4"/>
  <c r="V3105" i="4"/>
  <c r="V3106" i="4"/>
  <c r="V3107" i="4"/>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958" i="6"/>
  <c r="AB959" i="6"/>
  <c r="AB960" i="6"/>
  <c r="AB961" i="6"/>
  <c r="AB962" i="6"/>
  <c r="AB963" i="6"/>
  <c r="AB964" i="6"/>
  <c r="AB965" i="6"/>
  <c r="AB966" i="6"/>
  <c r="AB967" i="6"/>
  <c r="AB968" i="6"/>
  <c r="AB969" i="6"/>
  <c r="AB970" i="6"/>
  <c r="AB971" i="6"/>
  <c r="AB972" i="6"/>
  <c r="AB973" i="6"/>
  <c r="AB974" i="6"/>
  <c r="AB975" i="6"/>
  <c r="AB976" i="6"/>
  <c r="AB977" i="6"/>
  <c r="AB978" i="6"/>
  <c r="AB979" i="6"/>
  <c r="AB980" i="6"/>
  <c r="AB981" i="6"/>
  <c r="AB982" i="6"/>
  <c r="AB983" i="6"/>
  <c r="AB984" i="6"/>
  <c r="AB985" i="6"/>
  <c r="AB986" i="6"/>
  <c r="AB987" i="6"/>
  <c r="AB988" i="6"/>
  <c r="AB989" i="6"/>
  <c r="AB990" i="6"/>
  <c r="AB991" i="6"/>
  <c r="AB992" i="6"/>
  <c r="AB993" i="6"/>
  <c r="AB994" i="6"/>
  <c r="AB995" i="6"/>
  <c r="AB996" i="6"/>
  <c r="AB997" i="6"/>
  <c r="AB998" i="6"/>
  <c r="AB999" i="6"/>
  <c r="AB1000" i="6"/>
  <c r="AB1001" i="6"/>
  <c r="AB1002" i="6"/>
  <c r="AB1003" i="6"/>
  <c r="AB1004" i="6"/>
  <c r="AB1005" i="6"/>
  <c r="AB1006" i="6"/>
  <c r="AB1007" i="6"/>
  <c r="AB1008" i="6"/>
  <c r="AB1009" i="6"/>
  <c r="AB1010" i="6"/>
  <c r="AB1011" i="6"/>
  <c r="AB1012" i="6"/>
  <c r="AB1013" i="6"/>
  <c r="AB1014" i="6"/>
  <c r="AB1015" i="6"/>
  <c r="AB1016" i="6"/>
  <c r="AB1017" i="6"/>
  <c r="AB1018" i="6"/>
  <c r="AB1019" i="6"/>
  <c r="AB1020" i="6"/>
  <c r="AB1021" i="6"/>
  <c r="AB1022" i="6"/>
  <c r="AB1023" i="6"/>
  <c r="AB1024" i="6"/>
  <c r="AB1025" i="6"/>
  <c r="AB1026" i="6"/>
  <c r="AB1027" i="6"/>
  <c r="AB1028" i="6"/>
  <c r="AB1029" i="6"/>
  <c r="AB1030" i="6"/>
  <c r="AB1031" i="6"/>
  <c r="AB1032" i="6"/>
  <c r="AB1033" i="6"/>
  <c r="AB1034" i="6"/>
  <c r="AB1035" i="6"/>
  <c r="AB1036" i="6"/>
  <c r="AB1037" i="6"/>
  <c r="AB1038" i="6"/>
  <c r="AB1039" i="6"/>
  <c r="AB1040" i="6"/>
  <c r="AB1041" i="6"/>
  <c r="AB1042" i="6"/>
  <c r="AB1043" i="6"/>
  <c r="AB1044" i="6"/>
  <c r="AB1045" i="6"/>
  <c r="AB1046" i="6"/>
  <c r="AB1047" i="6"/>
  <c r="AB1048" i="6"/>
  <c r="AB1049" i="6"/>
  <c r="AB1050" i="6"/>
  <c r="AB1051" i="6"/>
  <c r="AB1052" i="6"/>
  <c r="AB1053" i="6"/>
  <c r="AB1054" i="6"/>
  <c r="AB1055" i="6"/>
  <c r="AB1056" i="6"/>
  <c r="AB1057" i="6"/>
  <c r="AB1058" i="6"/>
  <c r="AB1059" i="6"/>
  <c r="AB1060" i="6"/>
  <c r="AB1061" i="6"/>
  <c r="AB1062" i="6"/>
  <c r="AB1063" i="6"/>
  <c r="AB1064" i="6"/>
  <c r="AB1065" i="6"/>
  <c r="AB1066" i="6"/>
  <c r="AB1067" i="6"/>
  <c r="AB1068" i="6"/>
  <c r="AB1069" i="6"/>
  <c r="AB1070" i="6"/>
  <c r="AB1071" i="6"/>
  <c r="AB1072" i="6"/>
  <c r="AB1073" i="6"/>
  <c r="AB1074" i="6"/>
  <c r="AB1075" i="6"/>
  <c r="AB1076" i="6"/>
  <c r="AB1077" i="6"/>
  <c r="AB1078" i="6"/>
  <c r="AB1079" i="6"/>
  <c r="AB1080" i="6"/>
  <c r="AB1081" i="6"/>
  <c r="AB1082" i="6"/>
  <c r="AB1083" i="6"/>
  <c r="AB1084" i="6"/>
  <c r="AB1085" i="6"/>
  <c r="AB1086" i="6"/>
  <c r="AB1087" i="6"/>
  <c r="AB1088" i="6"/>
  <c r="AB1089" i="6"/>
  <c r="AB1090" i="6"/>
  <c r="AB1091" i="6"/>
  <c r="AB1092" i="6"/>
  <c r="AB1093" i="6"/>
  <c r="AB1094" i="6"/>
  <c r="AB1095" i="6"/>
  <c r="AB1096" i="6"/>
  <c r="AB1097" i="6"/>
  <c r="AB1098" i="6"/>
  <c r="AB1099" i="6"/>
  <c r="AB1100" i="6"/>
  <c r="AB1101" i="6"/>
  <c r="AB1102" i="6"/>
  <c r="AB1103" i="6"/>
  <c r="AB1104" i="6"/>
  <c r="AB1105" i="6"/>
  <c r="AB1106" i="6"/>
  <c r="AB1107" i="6"/>
  <c r="AB1108" i="6"/>
  <c r="AB1109" i="6"/>
  <c r="AB1110" i="6"/>
  <c r="AB1111" i="6"/>
  <c r="AB1112" i="6"/>
  <c r="AB1113" i="6"/>
  <c r="AB1114" i="6"/>
  <c r="AB1115" i="6"/>
  <c r="AB1116" i="6"/>
  <c r="AB1117" i="6"/>
  <c r="AB1118" i="6"/>
  <c r="AB1119" i="6"/>
  <c r="AB1120" i="6"/>
  <c r="AB1121" i="6"/>
  <c r="AB1122" i="6"/>
  <c r="AB1123" i="6"/>
  <c r="AB1124" i="6"/>
  <c r="AB1125" i="6"/>
  <c r="AB1126" i="6"/>
  <c r="AB1127" i="6"/>
  <c r="AB1128" i="6"/>
  <c r="AB1129" i="6"/>
  <c r="AB1130" i="6"/>
  <c r="AB1131" i="6"/>
  <c r="AB1132" i="6"/>
  <c r="AB1133" i="6"/>
  <c r="AB1134" i="6"/>
  <c r="AB1135" i="6"/>
  <c r="AB1136" i="6"/>
  <c r="AB1137" i="6"/>
  <c r="AB1138" i="6"/>
  <c r="AB1139" i="6"/>
  <c r="AB1140" i="6"/>
  <c r="AB1141" i="6"/>
  <c r="AB1142" i="6"/>
  <c r="AB1143" i="6"/>
  <c r="AB1144" i="6"/>
  <c r="AB1145" i="6"/>
  <c r="AB1146" i="6"/>
  <c r="AB1147" i="6"/>
  <c r="AB1148" i="6"/>
  <c r="AB1149" i="6"/>
  <c r="AB1150" i="6"/>
  <c r="AB1151" i="6"/>
  <c r="AB1152" i="6"/>
  <c r="AB1153" i="6"/>
  <c r="AB1154" i="6"/>
  <c r="AB1155" i="6"/>
  <c r="AB1156" i="6"/>
  <c r="AB1157" i="6"/>
  <c r="AB1158" i="6"/>
  <c r="AB1159" i="6"/>
  <c r="AB1160" i="6"/>
  <c r="AB1161" i="6"/>
  <c r="AB1162" i="6"/>
  <c r="AB1163" i="6"/>
  <c r="AB1164" i="6"/>
  <c r="AB1165" i="6"/>
  <c r="AB1166" i="6"/>
  <c r="AB1167" i="6"/>
  <c r="AB1168" i="6"/>
  <c r="AB1169" i="6"/>
  <c r="AB1170" i="6"/>
  <c r="AB1171" i="6"/>
  <c r="AB1172" i="6"/>
  <c r="AB1173" i="6"/>
  <c r="AB1174" i="6"/>
  <c r="AB1175" i="6"/>
  <c r="AB1176" i="6"/>
  <c r="AB1177" i="6"/>
  <c r="AB1178" i="6"/>
  <c r="AB1179" i="6"/>
  <c r="AB1180" i="6"/>
  <c r="AB1181" i="6"/>
  <c r="AB1182" i="6"/>
  <c r="AB1183" i="6"/>
  <c r="AB1184" i="6"/>
  <c r="AB1185" i="6"/>
  <c r="AB1186" i="6"/>
  <c r="AB1187" i="6"/>
  <c r="AB1188" i="6"/>
  <c r="AB1189" i="6"/>
  <c r="AB1190" i="6"/>
  <c r="AB1191" i="6"/>
  <c r="AB1192" i="6"/>
  <c r="AB1193" i="6"/>
  <c r="AB1194" i="6"/>
  <c r="AB1195" i="6"/>
  <c r="AB1196" i="6"/>
  <c r="AB1197" i="6"/>
  <c r="AB1198" i="6"/>
  <c r="AB1199" i="6"/>
  <c r="AB1200" i="6"/>
  <c r="AB1201" i="6"/>
  <c r="AB1202" i="6"/>
  <c r="AB1203" i="6"/>
  <c r="AB1204" i="6"/>
  <c r="AB1205" i="6"/>
  <c r="AB1206" i="6"/>
  <c r="AB1207" i="6"/>
  <c r="AB1208" i="6"/>
  <c r="AB1209" i="6"/>
  <c r="AB1210" i="6"/>
  <c r="AB1211" i="6"/>
  <c r="AB1212" i="6"/>
  <c r="AB1213" i="6"/>
  <c r="AB1214" i="6"/>
  <c r="AB1215" i="6"/>
  <c r="AB1216" i="6"/>
  <c r="AB1217" i="6"/>
  <c r="AB1218" i="6"/>
  <c r="AB1219" i="6"/>
  <c r="AB1220" i="6"/>
  <c r="AB1221" i="6"/>
  <c r="AB1222" i="6"/>
  <c r="AB1223" i="6"/>
  <c r="AB1224" i="6"/>
  <c r="AB1225" i="6"/>
  <c r="AB1226" i="6"/>
  <c r="AB1227" i="6"/>
  <c r="AB1228" i="6"/>
  <c r="AB1229" i="6"/>
  <c r="AB1230" i="6"/>
  <c r="AB1231" i="6"/>
  <c r="AB1232" i="6"/>
  <c r="AB1233" i="6"/>
  <c r="AB1234" i="6"/>
  <c r="AB1235" i="6"/>
  <c r="AB1236" i="6"/>
  <c r="AB1237" i="6"/>
  <c r="AB1238" i="6"/>
  <c r="AB1239" i="6"/>
  <c r="AB1240" i="6"/>
  <c r="AB1241" i="6"/>
  <c r="AB1242" i="6"/>
  <c r="AB1243" i="6"/>
  <c r="AB1244" i="6"/>
  <c r="AB1245" i="6"/>
  <c r="AB1246" i="6"/>
  <c r="AB1247" i="6"/>
  <c r="AB1248" i="6"/>
  <c r="AB1249" i="6"/>
  <c r="AB1250" i="6"/>
  <c r="AB1251" i="6"/>
  <c r="AB1252" i="6"/>
  <c r="AB1253" i="6"/>
  <c r="AB1254" i="6"/>
  <c r="AB1255" i="6"/>
  <c r="AB1256" i="6"/>
  <c r="AB1257" i="6"/>
  <c r="AB1258" i="6"/>
  <c r="AB1259" i="6"/>
  <c r="AB1260" i="6"/>
  <c r="AB1261" i="6"/>
  <c r="AB1262" i="6"/>
  <c r="AB1263" i="6"/>
  <c r="AB1264" i="6"/>
  <c r="AB1265" i="6"/>
  <c r="AB1266" i="6"/>
  <c r="AB1267" i="6"/>
  <c r="AB1268" i="6"/>
  <c r="AB1269" i="6"/>
  <c r="AB1270" i="6"/>
  <c r="AB1271" i="6"/>
  <c r="AB1272" i="6"/>
  <c r="AB1273" i="6"/>
  <c r="AB1274" i="6"/>
  <c r="AB1275" i="6"/>
  <c r="AB1276" i="6"/>
  <c r="AB1277" i="6"/>
  <c r="AB1278" i="6"/>
  <c r="AB1279" i="6"/>
  <c r="AB1280" i="6"/>
  <c r="AB1281" i="6"/>
  <c r="AB1282" i="6"/>
  <c r="AB1283" i="6"/>
  <c r="AB1284" i="6"/>
  <c r="AB1285" i="6"/>
  <c r="AB1286" i="6"/>
  <c r="AB1287" i="6"/>
  <c r="AB1288" i="6"/>
  <c r="AB1289" i="6"/>
  <c r="AB1290" i="6"/>
  <c r="AB1291" i="6"/>
  <c r="AB1292" i="6"/>
  <c r="AB1293" i="6"/>
  <c r="AB1294" i="6"/>
  <c r="AB1295" i="6"/>
  <c r="AB1296" i="6"/>
  <c r="AB1297" i="6"/>
  <c r="AB1298" i="6"/>
  <c r="AB1299" i="6"/>
  <c r="AB1300" i="6"/>
  <c r="AB1301" i="6"/>
  <c r="AB1302" i="6"/>
  <c r="AB1303" i="6"/>
  <c r="AB1304" i="6"/>
  <c r="AB1305" i="6"/>
  <c r="AB1306" i="6"/>
  <c r="AB1307" i="6"/>
  <c r="AB1308" i="6"/>
  <c r="AB1309" i="6"/>
  <c r="AB1310" i="6"/>
  <c r="AB1311" i="6"/>
  <c r="AB1312" i="6"/>
  <c r="AB1313" i="6"/>
  <c r="AB1314" i="6"/>
  <c r="AB1315" i="6"/>
  <c r="AB1316" i="6"/>
  <c r="AB1317" i="6"/>
  <c r="AB1318" i="6"/>
  <c r="AB1319" i="6"/>
  <c r="AB1320" i="6"/>
  <c r="AB1321" i="6"/>
  <c r="AB1322" i="6"/>
  <c r="AB1323" i="6"/>
  <c r="AB1324" i="6"/>
  <c r="AB1325" i="6"/>
  <c r="AB1326" i="6"/>
  <c r="AB1327" i="6"/>
  <c r="AB1328" i="6"/>
  <c r="AB1329" i="6"/>
  <c r="AB1330" i="6"/>
  <c r="AB1331" i="6"/>
  <c r="AB1332" i="6"/>
  <c r="AB1333" i="6"/>
  <c r="AB1334" i="6"/>
  <c r="AB1335" i="6"/>
  <c r="AB1336" i="6"/>
  <c r="AB1337" i="6"/>
  <c r="AB1338" i="6"/>
  <c r="AB1339" i="6"/>
  <c r="AB1340" i="6"/>
  <c r="AB1341" i="6"/>
  <c r="AB1342" i="6"/>
  <c r="AB1343" i="6"/>
  <c r="AB1344" i="6"/>
  <c r="AB1345" i="6"/>
  <c r="AB1346" i="6"/>
  <c r="AB1347" i="6"/>
  <c r="AB1348" i="6"/>
  <c r="AB1349" i="6"/>
  <c r="AB1350" i="6"/>
  <c r="AB1351" i="6"/>
  <c r="AB1352" i="6"/>
  <c r="AB1353" i="6"/>
  <c r="AB1354" i="6"/>
  <c r="AB1355" i="6"/>
  <c r="AB1356" i="6"/>
  <c r="AB1357" i="6"/>
  <c r="AB1358" i="6"/>
  <c r="AB1359" i="6"/>
  <c r="AB1360" i="6"/>
  <c r="AB1361" i="6"/>
  <c r="AB1362" i="6"/>
  <c r="AB1363" i="6"/>
  <c r="AB1364" i="6"/>
  <c r="AB1365" i="6"/>
  <c r="AB1366" i="6"/>
  <c r="AB1367" i="6"/>
  <c r="AB1368" i="6"/>
  <c r="AB1369" i="6"/>
  <c r="AB1370" i="6"/>
  <c r="AB1371" i="6"/>
  <c r="AB1372" i="6"/>
  <c r="AB1373" i="6"/>
  <c r="AB1374" i="6"/>
  <c r="AB1375" i="6"/>
  <c r="AB1376" i="6"/>
  <c r="AB1377" i="6"/>
  <c r="AB1378" i="6"/>
  <c r="AB1379" i="6"/>
  <c r="AB1380" i="6"/>
  <c r="AB1381" i="6"/>
  <c r="AB1382" i="6"/>
  <c r="AB1383" i="6"/>
  <c r="AB1384" i="6"/>
  <c r="AB1385" i="6"/>
  <c r="AB1386" i="6"/>
  <c r="AB1387" i="6"/>
  <c r="AB1388" i="6"/>
  <c r="AB1389" i="6"/>
  <c r="AB1390" i="6"/>
  <c r="AB1391" i="6"/>
  <c r="AB1392" i="6"/>
  <c r="AB1393" i="6"/>
  <c r="AB1394" i="6"/>
  <c r="AB1395" i="6"/>
  <c r="AB1396" i="6"/>
  <c r="AB1397" i="6"/>
  <c r="AB1398" i="6"/>
  <c r="AB1399" i="6"/>
  <c r="AB1400" i="6"/>
  <c r="AB1401" i="6"/>
  <c r="AB1402" i="6"/>
  <c r="AB1403" i="6"/>
  <c r="AB1404" i="6"/>
  <c r="AB1405" i="6"/>
  <c r="AB1406" i="6"/>
  <c r="AB1407" i="6"/>
  <c r="AB1408" i="6"/>
  <c r="AB1409" i="6"/>
  <c r="AB1410" i="6"/>
  <c r="AB1411" i="6"/>
  <c r="AB1412" i="6"/>
  <c r="AB1413" i="6"/>
  <c r="AB4"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4"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4" i="6"/>
  <c r="AA3825" i="4" l="1"/>
  <c r="AA3935" i="4"/>
  <c r="AA3504" i="4"/>
  <c r="Y3114" i="4"/>
  <c r="Y3122" i="4"/>
  <c r="Y3154" i="4"/>
  <c r="Y3178" i="4"/>
  <c r="Y3186" i="4"/>
  <c r="Y3242" i="4"/>
  <c r="Y3266" i="4"/>
  <c r="Y3338" i="4"/>
  <c r="Y3386" i="4"/>
  <c r="Y3418" i="4"/>
  <c r="Y3426" i="4"/>
  <c r="Y3442" i="4"/>
  <c r="Y3458" i="4"/>
  <c r="Y3506" i="4"/>
  <c r="Y3538" i="4"/>
  <c r="Y3570" i="4"/>
  <c r="Y3578" i="4"/>
  <c r="Y3586" i="4"/>
  <c r="Y3610" i="4"/>
  <c r="Y3626" i="4"/>
  <c r="Y3650" i="4"/>
  <c r="Y3666" i="4"/>
  <c r="Y3682" i="4"/>
  <c r="Y3690" i="4"/>
  <c r="Y3115" i="4"/>
  <c r="Y3139" i="4"/>
  <c r="Y3187" i="4"/>
  <c r="Y3219" i="4"/>
  <c r="Y3235" i="4"/>
  <c r="Y3323" i="4"/>
  <c r="Y3435" i="4"/>
  <c r="Y3451" i="4"/>
  <c r="Y3483" i="4"/>
  <c r="Y3507" i="4"/>
  <c r="Y3515" i="4"/>
  <c r="Y3523" i="4"/>
  <c r="Y3531" i="4"/>
  <c r="Y3547" i="4"/>
  <c r="Y3563" i="4"/>
  <c r="Y3579" i="4"/>
  <c r="Y3587" i="4"/>
  <c r="Y3132" i="4"/>
  <c r="Y3148" i="4"/>
  <c r="Y3204" i="4"/>
  <c r="Y3212" i="4"/>
  <c r="Y3228" i="4"/>
  <c r="Y3236" i="4"/>
  <c r="Y3244" i="4"/>
  <c r="Y3268" i="4"/>
  <c r="Y3284" i="4"/>
  <c r="Y3356" i="4"/>
  <c r="Y3372" i="4"/>
  <c r="Y3436" i="4"/>
  <c r="Y3460" i="4"/>
  <c r="Y3125" i="4"/>
  <c r="Y3213" i="4"/>
  <c r="Y3285" i="4"/>
  <c r="Y3301" i="4"/>
  <c r="Y3309" i="4"/>
  <c r="Y3333" i="4"/>
  <c r="Y3349" i="4"/>
  <c r="Y3357" i="4"/>
  <c r="Y3365" i="4"/>
  <c r="Y3405" i="4"/>
  <c r="Y3429" i="4"/>
  <c r="Y3461" i="4"/>
  <c r="Y3469" i="4"/>
  <c r="Y3493" i="4"/>
  <c r="Y3501" i="4"/>
  <c r="Y3509" i="4"/>
  <c r="Y3565" i="4"/>
  <c r="Y3605" i="4"/>
  <c r="Y3621" i="4"/>
  <c r="Y3629" i="4"/>
  <c r="Y3669" i="4"/>
  <c r="Y3110" i="4"/>
  <c r="Y3134" i="4"/>
  <c r="Y3286" i="4"/>
  <c r="Y3350" i="4"/>
  <c r="Y3390" i="4"/>
  <c r="Y3406" i="4"/>
  <c r="Y3414" i="4"/>
  <c r="Y3422" i="4"/>
  <c r="Y3430" i="4"/>
  <c r="Y3446" i="4"/>
  <c r="Y3454" i="4"/>
  <c r="Y3534" i="4"/>
  <c r="Y3574" i="4"/>
  <c r="Y3582" i="4"/>
  <c r="Y3590" i="4"/>
  <c r="Y3614" i="4"/>
  <c r="Y3207" i="4"/>
  <c r="Y3279" i="4"/>
  <c r="Y3319" i="4"/>
  <c r="Y3335" i="4"/>
  <c r="Y3343" i="4"/>
  <c r="Y3351" i="4"/>
  <c r="Y3423" i="4"/>
  <c r="Y3439" i="4"/>
  <c r="Y3511" i="4"/>
  <c r="Y3535" i="4"/>
  <c r="Y3559" i="4"/>
  <c r="Y3567" i="4"/>
  <c r="Y3128" i="4"/>
  <c r="Y3152" i="4"/>
  <c r="Y3168" i="4"/>
  <c r="Y3184" i="4"/>
  <c r="Y3240" i="4"/>
  <c r="Y3264" i="4"/>
  <c r="Y3288" i="4"/>
  <c r="Y3296" i="4"/>
  <c r="Y3304" i="4"/>
  <c r="Y3344" i="4"/>
  <c r="Y3352" i="4"/>
  <c r="Y3376" i="4"/>
  <c r="Y3384" i="4"/>
  <c r="Y3400" i="4"/>
  <c r="Y3480" i="4"/>
  <c r="Y3512" i="4"/>
  <c r="Y3600" i="4"/>
  <c r="Y3616" i="4"/>
  <c r="Y3113" i="4"/>
  <c r="Y3129" i="4"/>
  <c r="Y3225" i="4"/>
  <c r="Y3241" i="4"/>
  <c r="Y3337" i="4"/>
  <c r="Y3361" i="4"/>
  <c r="Y3369" i="4"/>
  <c r="Y3417" i="4"/>
  <c r="Y3643" i="4"/>
  <c r="Y3664" i="4"/>
  <c r="Y3693" i="4"/>
  <c r="Y3764" i="4"/>
  <c r="Y3828" i="4"/>
  <c r="Y3852" i="4"/>
  <c r="Y3860" i="4"/>
  <c r="Y3876" i="4"/>
  <c r="Y3884" i="4"/>
  <c r="Y3900" i="4"/>
  <c r="Y4020" i="4"/>
  <c r="Y4028" i="4"/>
  <c r="Y4036" i="4"/>
  <c r="Y4116" i="4"/>
  <c r="Y4132" i="4"/>
  <c r="Y4140" i="4"/>
  <c r="Y4188" i="4"/>
  <c r="Y4236" i="4"/>
  <c r="Y4244" i="4"/>
  <c r="Y3540" i="4"/>
  <c r="Y3655" i="4"/>
  <c r="Y3712" i="4"/>
  <c r="Y3731" i="4"/>
  <c r="Y3749" i="4"/>
  <c r="Y3773" i="4"/>
  <c r="Y3797" i="4"/>
  <c r="Y3829" i="4"/>
  <c r="Y3845" i="4"/>
  <c r="Y3869" i="4"/>
  <c r="Y3885" i="4"/>
  <c r="Y3909" i="4"/>
  <c r="Y3933" i="4"/>
  <c r="Y3941" i="4"/>
  <c r="Y3545" i="4"/>
  <c r="Y3617" i="4"/>
  <c r="Y3633" i="4"/>
  <c r="Y3677" i="4"/>
  <c r="Y3686" i="4"/>
  <c r="Y3723" i="4"/>
  <c r="Y3758" i="4"/>
  <c r="Y3782" i="4"/>
  <c r="Y3790" i="4"/>
  <c r="Y3830" i="4"/>
  <c r="Y3854" i="4"/>
  <c r="Y3982" i="4"/>
  <c r="Y3990" i="4"/>
  <c r="Y4006" i="4"/>
  <c r="Y4070" i="4"/>
  <c r="Y4086" i="4"/>
  <c r="Y4094" i="4"/>
  <c r="Y4150" i="4"/>
  <c r="Y4190" i="4"/>
  <c r="Y4214" i="4"/>
  <c r="Y4246" i="4"/>
  <c r="Y4262" i="4"/>
  <c r="Y4294" i="4"/>
  <c r="Y3601" i="4"/>
  <c r="Y3619" i="4"/>
  <c r="Y3635" i="4"/>
  <c r="Y3687" i="4"/>
  <c r="Y3751" i="4"/>
  <c r="Y3767" i="4"/>
  <c r="Y3775" i="4"/>
  <c r="Y3783" i="4"/>
  <c r="Y3863" i="4"/>
  <c r="Y3943" i="4"/>
  <c r="Y3959" i="4"/>
  <c r="Y3967" i="4"/>
  <c r="Y4015" i="4"/>
  <c r="Y4039" i="4"/>
  <c r="Y4063" i="4"/>
  <c r="Y4103" i="4"/>
  <c r="Y4143" i="4"/>
  <c r="Y4151" i="4"/>
  <c r="Y4183" i="4"/>
  <c r="Y4223" i="4"/>
  <c r="Y4263" i="4"/>
  <c r="Y3620" i="4"/>
  <c r="Y3636" i="4"/>
  <c r="Y3659" i="4"/>
  <c r="Y3670" i="4"/>
  <c r="Y3734" i="4"/>
  <c r="Y3784" i="4"/>
  <c r="Y3808" i="4"/>
  <c r="Y3816" i="4"/>
  <c r="Y3832" i="4"/>
  <c r="Y3848" i="4"/>
  <c r="Y3864" i="4"/>
  <c r="Y3880" i="4"/>
  <c r="Y3896" i="4"/>
  <c r="Y3944" i="4"/>
  <c r="Y3960" i="4"/>
  <c r="Y4016" i="4"/>
  <c r="Y4072" i="4"/>
  <c r="Y4088" i="4"/>
  <c r="Y4104" i="4"/>
  <c r="Y4176" i="4"/>
  <c r="Y4192" i="4"/>
  <c r="Y4232" i="4"/>
  <c r="Y4272" i="4"/>
  <c r="Y3492" i="4"/>
  <c r="Y3649" i="4"/>
  <c r="Y3680" i="4"/>
  <c r="Y3689" i="4"/>
  <c r="Y3717" i="4"/>
  <c r="Y3777" i="4"/>
  <c r="Y3817" i="4"/>
  <c r="Y3857" i="4"/>
  <c r="Y3873" i="4"/>
  <c r="Y3889" i="4"/>
  <c r="Y3897" i="4"/>
  <c r="Y3905" i="4"/>
  <c r="Y3913" i="4"/>
  <c r="Y3921" i="4"/>
  <c r="Y3945" i="4"/>
  <c r="Y3977" i="4"/>
  <c r="Y3993" i="4"/>
  <c r="Y4025" i="4"/>
  <c r="Y4033" i="4"/>
  <c r="Y4049" i="4"/>
  <c r="Y4057" i="4"/>
  <c r="Y4065" i="4"/>
  <c r="Y4121" i="4"/>
  <c r="Y4161" i="4"/>
  <c r="Y4209" i="4"/>
  <c r="Y3441" i="4"/>
  <c r="Y3681" i="4"/>
  <c r="Y3745" i="4"/>
  <c r="Y3794" i="4"/>
  <c r="Y3818" i="4"/>
  <c r="Y3826" i="4"/>
  <c r="Y3850" i="4"/>
  <c r="Y3866" i="4"/>
  <c r="Y3890" i="4"/>
  <c r="Y3914" i="4"/>
  <c r="Y3922" i="4"/>
  <c r="Y3962" i="4"/>
  <c r="Y3978" i="4"/>
  <c r="Y4026" i="4"/>
  <c r="Y4058" i="4"/>
  <c r="Y4122" i="4"/>
  <c r="Y4146" i="4"/>
  <c r="Y4154" i="4"/>
  <c r="Y4266" i="4"/>
  <c r="Y3500" i="4"/>
  <c r="Y3564" i="4"/>
  <c r="Y3591" i="4"/>
  <c r="Y3627" i="4"/>
  <c r="Y3663" i="4"/>
  <c r="Y3737" i="4"/>
  <c r="Y3763" i="4"/>
  <c r="Y3787" i="4"/>
  <c r="Y3899" i="4"/>
  <c r="Y3907" i="4"/>
  <c r="Y3923" i="4"/>
  <c r="Y3931" i="4"/>
  <c r="Y3947" i="4"/>
  <c r="Y3979" i="4"/>
  <c r="Y3995" i="4"/>
  <c r="Y4027" i="4"/>
  <c r="Y4059" i="4"/>
  <c r="Y4067" i="4"/>
  <c r="Y4075" i="4"/>
  <c r="Y4091" i="4"/>
  <c r="Y4107" i="4"/>
  <c r="Y4171" i="4"/>
  <c r="Y4061" i="4"/>
  <c r="Y4243" i="4"/>
  <c r="Y4275" i="4"/>
  <c r="Y4301" i="4"/>
  <c r="Y4285" i="4"/>
  <c r="Y4093" i="4"/>
  <c r="Y4101" i="4"/>
  <c r="Y4261" i="4"/>
  <c r="Y4237" i="4"/>
  <c r="X3110" i="4"/>
  <c r="X3134" i="4"/>
  <c r="X3182" i="4"/>
  <c r="X3206" i="4"/>
  <c r="X3214" i="4"/>
  <c r="X3270" i="4"/>
  <c r="X3129" i="4"/>
  <c r="X3138" i="4"/>
  <c r="X3184" i="4"/>
  <c r="X3193" i="4"/>
  <c r="X3239" i="4"/>
  <c r="X3266" i="4"/>
  <c r="X3284" i="4"/>
  <c r="X3332" i="4"/>
  <c r="X3356" i="4"/>
  <c r="X3364" i="4"/>
  <c r="X3372" i="4"/>
  <c r="X3436" i="4"/>
  <c r="X3444" i="4"/>
  <c r="X3460" i="4"/>
  <c r="X3468" i="4"/>
  <c r="X3492" i="4"/>
  <c r="X3500" i="4"/>
  <c r="X3508" i="4"/>
  <c r="X3540" i="4"/>
  <c r="X3564" i="4"/>
  <c r="X3620" i="4"/>
  <c r="X3636" i="4"/>
  <c r="X3676" i="4"/>
  <c r="X3139" i="4"/>
  <c r="X3148" i="4"/>
  <c r="X3212" i="4"/>
  <c r="X3240" i="4"/>
  <c r="X3285" i="4"/>
  <c r="X3301" i="4"/>
  <c r="X3309" i="4"/>
  <c r="X3333" i="4"/>
  <c r="X3349" i="4"/>
  <c r="X3357" i="4"/>
  <c r="X3365" i="4"/>
  <c r="X3381" i="4"/>
  <c r="X3405" i="4"/>
  <c r="X3429" i="4"/>
  <c r="X3113" i="4"/>
  <c r="X3122" i="4"/>
  <c r="X3140" i="4"/>
  <c r="X3149" i="4"/>
  <c r="X3168" i="4"/>
  <c r="X3186" i="4"/>
  <c r="X3204" i="4"/>
  <c r="X3213" i="4"/>
  <c r="X3232" i="4"/>
  <c r="X3241" i="4"/>
  <c r="X3250" i="4"/>
  <c r="X3268" i="4"/>
  <c r="X3277" i="4"/>
  <c r="X3286" i="4"/>
  <c r="X3350" i="4"/>
  <c r="X3358" i="4"/>
  <c r="X3390" i="4"/>
  <c r="X3398" i="4"/>
  <c r="X3406" i="4"/>
  <c r="X3414" i="4"/>
  <c r="X3422" i="4"/>
  <c r="X3430" i="4"/>
  <c r="X3446" i="4"/>
  <c r="X3454" i="4"/>
  <c r="X3494" i="4"/>
  <c r="X3510" i="4"/>
  <c r="X3534" i="4"/>
  <c r="X3566" i="4"/>
  <c r="X3574" i="4"/>
  <c r="X3582" i="4"/>
  <c r="X3590" i="4"/>
  <c r="X3614" i="4"/>
  <c r="X3114" i="4"/>
  <c r="X3132" i="4"/>
  <c r="X3178" i="4"/>
  <c r="X3187" i="4"/>
  <c r="X3242" i="4"/>
  <c r="X3279" i="4"/>
  <c r="X3295" i="4"/>
  <c r="X3319" i="4"/>
  <c r="X3335" i="4"/>
  <c r="X3343" i="4"/>
  <c r="X3351" i="4"/>
  <c r="X3423" i="4"/>
  <c r="X3439" i="4"/>
  <c r="X3479" i="4"/>
  <c r="X3495" i="4"/>
  <c r="X3511" i="4"/>
  <c r="X3535" i="4"/>
  <c r="X3551" i="4"/>
  <c r="X3559" i="4"/>
  <c r="X3567" i="4"/>
  <c r="X3591" i="4"/>
  <c r="X3115" i="4"/>
  <c r="X3143" i="4"/>
  <c r="X3152" i="4"/>
  <c r="X3207" i="4"/>
  <c r="X3225" i="4"/>
  <c r="X3261" i="4"/>
  <c r="X3288" i="4"/>
  <c r="X3296" i="4"/>
  <c r="X3304" i="4"/>
  <c r="X3336" i="4"/>
  <c r="X3344" i="4"/>
  <c r="X3352" i="4"/>
  <c r="X3376" i="4"/>
  <c r="X3384" i="4"/>
  <c r="X3400" i="4"/>
  <c r="X3480" i="4"/>
  <c r="X3512" i="4"/>
  <c r="X3544" i="4"/>
  <c r="X3125" i="4"/>
  <c r="X3217" i="4"/>
  <c r="X3226" i="4"/>
  <c r="X3235" i="4"/>
  <c r="X3244" i="4"/>
  <c r="X3289" i="4"/>
  <c r="X3297" i="4"/>
  <c r="X3337" i="4"/>
  <c r="X3361" i="4"/>
  <c r="X3369" i="4"/>
  <c r="X3417" i="4"/>
  <c r="X3154" i="4"/>
  <c r="X3236" i="4"/>
  <c r="X3264" i="4"/>
  <c r="X3338" i="4"/>
  <c r="X3386" i="4"/>
  <c r="X3418" i="4"/>
  <c r="X3426" i="4"/>
  <c r="X3442" i="4"/>
  <c r="X3458" i="4"/>
  <c r="X3474" i="4"/>
  <c r="X3482" i="4"/>
  <c r="X3506" i="4"/>
  <c r="X3538" i="4"/>
  <c r="X3554" i="4"/>
  <c r="X3562" i="4"/>
  <c r="X3570" i="4"/>
  <c r="X3578" i="4"/>
  <c r="X3586" i="4"/>
  <c r="X3594" i="4"/>
  <c r="X3610" i="4"/>
  <c r="X3626" i="4"/>
  <c r="X3650" i="4"/>
  <c r="X3666" i="4"/>
  <c r="X3682" i="4"/>
  <c r="X3690" i="4"/>
  <c r="X3323" i="4"/>
  <c r="X3501" i="4"/>
  <c r="X3523" i="4"/>
  <c r="X3545" i="4"/>
  <c r="X3565" i="4"/>
  <c r="X3587" i="4"/>
  <c r="X3603" i="4"/>
  <c r="X3619" i="4"/>
  <c r="X3633" i="4"/>
  <c r="X3659" i="4"/>
  <c r="X3670" i="4"/>
  <c r="X3680" i="4"/>
  <c r="X3729" i="4"/>
  <c r="X3738" i="4"/>
  <c r="X3773" i="4"/>
  <c r="X3797" i="4"/>
  <c r="X3829" i="4"/>
  <c r="X3845" i="4"/>
  <c r="X3861" i="4"/>
  <c r="X3869" i="4"/>
  <c r="X3877" i="4"/>
  <c r="X3885" i="4"/>
  <c r="X3901" i="4"/>
  <c r="X3909" i="4"/>
  <c r="X3933" i="4"/>
  <c r="X3941" i="4"/>
  <c r="X3949" i="4"/>
  <c r="X3965" i="4"/>
  <c r="X4029" i="4"/>
  <c r="X4061" i="4"/>
  <c r="X4093" i="4"/>
  <c r="X4101" i="4"/>
  <c r="X3441" i="4"/>
  <c r="X3461" i="4"/>
  <c r="X3483" i="4"/>
  <c r="X3547" i="4"/>
  <c r="X3569" i="4"/>
  <c r="X3605" i="4"/>
  <c r="X3621" i="4"/>
  <c r="X3635" i="4"/>
  <c r="X3661" i="4"/>
  <c r="X3671" i="4"/>
  <c r="X3681" i="4"/>
  <c r="X3693" i="4"/>
  <c r="X3712" i="4"/>
  <c r="X3739" i="4"/>
  <c r="X3749" i="4"/>
  <c r="X3758" i="4"/>
  <c r="X3766" i="4"/>
  <c r="X3782" i="4"/>
  <c r="X3790" i="4"/>
  <c r="X3830" i="4"/>
  <c r="X3854" i="4"/>
  <c r="X3950" i="4"/>
  <c r="X3966" i="4"/>
  <c r="X3974" i="4"/>
  <c r="X3982" i="4"/>
  <c r="X3990" i="4"/>
  <c r="X4006" i="4"/>
  <c r="X4038" i="4"/>
  <c r="X3128" i="4"/>
  <c r="X3465" i="4"/>
  <c r="X3507" i="4"/>
  <c r="X3529" i="4"/>
  <c r="X3624" i="4"/>
  <c r="X3649" i="4"/>
  <c r="X3731" i="4"/>
  <c r="X3759" i="4"/>
  <c r="X3767" i="4"/>
  <c r="X3775" i="4"/>
  <c r="X3783" i="4"/>
  <c r="X3815" i="4"/>
  <c r="X3863" i="4"/>
  <c r="X3919" i="4"/>
  <c r="X3943" i="4"/>
  <c r="X3959" i="4"/>
  <c r="X3967" i="4"/>
  <c r="X4015" i="4"/>
  <c r="X4031" i="4"/>
  <c r="X4039" i="4"/>
  <c r="X4047" i="4"/>
  <c r="X4063" i="4"/>
  <c r="X4103" i="4"/>
  <c r="X4111" i="4"/>
  <c r="X4143" i="4"/>
  <c r="X4151" i="4"/>
  <c r="X4175" i="4"/>
  <c r="X4183" i="4"/>
  <c r="X4215" i="4"/>
  <c r="X4223" i="4"/>
  <c r="X3509" i="4"/>
  <c r="X3531" i="4"/>
  <c r="X3651" i="4"/>
  <c r="X3663" i="4"/>
  <c r="X3723" i="4"/>
  <c r="X3742" i="4"/>
  <c r="X3751" i="4"/>
  <c r="X3784" i="4"/>
  <c r="X3808" i="4"/>
  <c r="X3816" i="4"/>
  <c r="X3832" i="4"/>
  <c r="X3848" i="4"/>
  <c r="X3864" i="4"/>
  <c r="X3880" i="4"/>
  <c r="X3896" i="4"/>
  <c r="X3936" i="4"/>
  <c r="X3944" i="4"/>
  <c r="X3952" i="4"/>
  <c r="X3960" i="4"/>
  <c r="X3976" i="4"/>
  <c r="X4016" i="4"/>
  <c r="X4072" i="4"/>
  <c r="X4080" i="4"/>
  <c r="X4088" i="4"/>
  <c r="X4104" i="4"/>
  <c r="X3219" i="4"/>
  <c r="X3469" i="4"/>
  <c r="X3491" i="4"/>
  <c r="X3627" i="4"/>
  <c r="X3664" i="4"/>
  <c r="X3686" i="4"/>
  <c r="X3734" i="4"/>
  <c r="X3777" i="4"/>
  <c r="X3785" i="4"/>
  <c r="X3817" i="4"/>
  <c r="X3841" i="4"/>
  <c r="X3849" i="4"/>
  <c r="X3857" i="4"/>
  <c r="X3865" i="4"/>
  <c r="X3873" i="4"/>
  <c r="X3881" i="4"/>
  <c r="X3889" i="4"/>
  <c r="X3897" i="4"/>
  <c r="X3905" i="4"/>
  <c r="X3913" i="4"/>
  <c r="X3921" i="4"/>
  <c r="X3945" i="4"/>
  <c r="X3977" i="4"/>
  <c r="X3993" i="4"/>
  <c r="X4025" i="4"/>
  <c r="X4033" i="4"/>
  <c r="X4049" i="4"/>
  <c r="X4057" i="4"/>
  <c r="X4065" i="4"/>
  <c r="X4073" i="4"/>
  <c r="X4081" i="4"/>
  <c r="X4121" i="4"/>
  <c r="X3228" i="4"/>
  <c r="X3451" i="4"/>
  <c r="X3493" i="4"/>
  <c r="X3515" i="4"/>
  <c r="X3579" i="4"/>
  <c r="X3629" i="4"/>
  <c r="X3655" i="4"/>
  <c r="X3677" i="4"/>
  <c r="X3687" i="4"/>
  <c r="X3717" i="4"/>
  <c r="X3753" i="4"/>
  <c r="X3794" i="4"/>
  <c r="X3818" i="4"/>
  <c r="X3826" i="4"/>
  <c r="X3842" i="4"/>
  <c r="X3850" i="4"/>
  <c r="X3866" i="4"/>
  <c r="X3890" i="4"/>
  <c r="X3898" i="4"/>
  <c r="X3914" i="4"/>
  <c r="X3922" i="4"/>
  <c r="X3930" i="4"/>
  <c r="X3946" i="4"/>
  <c r="X3962" i="4"/>
  <c r="X3978" i="4"/>
  <c r="X4026" i="4"/>
  <c r="X4058" i="4"/>
  <c r="X4066" i="4"/>
  <c r="X4074" i="4"/>
  <c r="X4106" i="4"/>
  <c r="X4122" i="4"/>
  <c r="X4146" i="4"/>
  <c r="X4154" i="4"/>
  <c r="X4170" i="4"/>
  <c r="X4186" i="4"/>
  <c r="X4194" i="4"/>
  <c r="X4218" i="4"/>
  <c r="X3237" i="4"/>
  <c r="X3497" i="4"/>
  <c r="X3517" i="4"/>
  <c r="X3600" i="4"/>
  <c r="X3616" i="4"/>
  <c r="X3631" i="4"/>
  <c r="X3643" i="4"/>
  <c r="X3699" i="4"/>
  <c r="X3745" i="4"/>
  <c r="X3763" i="4"/>
  <c r="X3771" i="4"/>
  <c r="X3787" i="4"/>
  <c r="X3875" i="4"/>
  <c r="X3899" i="4"/>
  <c r="X3907" i="4"/>
  <c r="X3923" i="4"/>
  <c r="X3931" i="4"/>
  <c r="X3939" i="4"/>
  <c r="X3947" i="4"/>
  <c r="X3955" i="4"/>
  <c r="X3963" i="4"/>
  <c r="X3979" i="4"/>
  <c r="X3995" i="4"/>
  <c r="X4027" i="4"/>
  <c r="X4035" i="4"/>
  <c r="X4059" i="4"/>
  <c r="X4067" i="4"/>
  <c r="X4075" i="4"/>
  <c r="X4091" i="4"/>
  <c r="X4107" i="4"/>
  <c r="X4115" i="4"/>
  <c r="X4147" i="4"/>
  <c r="X4163" i="4"/>
  <c r="X4171" i="4"/>
  <c r="X4219" i="4"/>
  <c r="X3435" i="4"/>
  <c r="X3563" i="4"/>
  <c r="X3601" i="4"/>
  <c r="X3617" i="4"/>
  <c r="X3669" i="4"/>
  <c r="X3689" i="4"/>
  <c r="X3737" i="4"/>
  <c r="X3764" i="4"/>
  <c r="X3828" i="4"/>
  <c r="X3852" i="4"/>
  <c r="X3860" i="4"/>
  <c r="X3876" i="4"/>
  <c r="X3884" i="4"/>
  <c r="X3900" i="4"/>
  <c r="X3908" i="4"/>
  <c r="X3948" i="4"/>
  <c r="X4012" i="4"/>
  <c r="X4020" i="4"/>
  <c r="X4028" i="4"/>
  <c r="X4036" i="4"/>
  <c r="X4044" i="4"/>
  <c r="X4108" i="4"/>
  <c r="X4116" i="4"/>
  <c r="X4132" i="4"/>
  <c r="X4140" i="4"/>
  <c r="X4148" i="4"/>
  <c r="X4180" i="4"/>
  <c r="X4188" i="4"/>
  <c r="X4196" i="4"/>
  <c r="X4204" i="4"/>
  <c r="X4086" i="4"/>
  <c r="X4192" i="4"/>
  <c r="X4209" i="4"/>
  <c r="X4234" i="4"/>
  <c r="X4244" i="4"/>
  <c r="X4252" i="4"/>
  <c r="X4300" i="4"/>
  <c r="X4094" i="4"/>
  <c r="X4150" i="4"/>
  <c r="X4236" i="4"/>
  <c r="X4261" i="4"/>
  <c r="X4285" i="4"/>
  <c r="X4301" i="4"/>
  <c r="X4176" i="4"/>
  <c r="X4214" i="4"/>
  <c r="X4237" i="4"/>
  <c r="X4246" i="4"/>
  <c r="X4262" i="4"/>
  <c r="X4278" i="4"/>
  <c r="X4294" i="4"/>
  <c r="X4216" i="4"/>
  <c r="X4263" i="4"/>
  <c r="X4271" i="4"/>
  <c r="X4279" i="4"/>
  <c r="X4272" i="4"/>
  <c r="X4161" i="4"/>
  <c r="X4070" i="4"/>
  <c r="X4134" i="4"/>
  <c r="X4166" i="4"/>
  <c r="X4232" i="4"/>
  <c r="X4266" i="4"/>
  <c r="X4190" i="4"/>
  <c r="X4243" i="4"/>
  <c r="X4275" i="4"/>
  <c r="X4291" i="4"/>
  <c r="V2" i="4" l="1"/>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2064" i="4" l="1"/>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1623" i="4" l="1"/>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443" i="4" l="1"/>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2" i="4"/>
  <c r="I1504" i="6"/>
  <c r="I1505" i="6"/>
  <c r="I1506" i="6"/>
  <c r="I1507" i="6"/>
  <c r="I1508" i="6"/>
  <c r="I1509" i="6"/>
  <c r="I1510" i="6"/>
  <c r="I151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5" i="6"/>
  <c r="W5" i="6" s="1"/>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4" i="6"/>
  <c r="Q8" i="6"/>
  <c r="Q9" i="6" s="1"/>
  <c r="Q10" i="6"/>
  <c r="Q11" i="6"/>
  <c r="Q12" i="6"/>
  <c r="Q13" i="6"/>
  <c r="Q14" i="6"/>
  <c r="Q15" i="6"/>
  <c r="Q16" i="6"/>
  <c r="Q17" i="6"/>
  <c r="Q18" i="6"/>
  <c r="Q19" i="6"/>
  <c r="Q20" i="6"/>
  <c r="Q21" i="6"/>
  <c r="Q22" i="6"/>
  <c r="Q23" i="6"/>
  <c r="Q24" i="6"/>
  <c r="Q25" i="6"/>
  <c r="Q26" i="6"/>
  <c r="Q27" i="6"/>
  <c r="Q5" i="6"/>
  <c r="Q6" i="6" s="1"/>
  <c r="Q7" i="6" s="1"/>
  <c r="AA399" i="6"/>
  <c r="AA400" i="6"/>
  <c r="AA401" i="6"/>
  <c r="AA402" i="6"/>
  <c r="AA403" i="6"/>
  <c r="AA404" i="6"/>
  <c r="AA405" i="6"/>
  <c r="AA406" i="6"/>
  <c r="AA407" i="6"/>
  <c r="AA408" i="6"/>
  <c r="AA409" i="6"/>
  <c r="AA410" i="6"/>
  <c r="AA411" i="6"/>
  <c r="AA412" i="6"/>
  <c r="AA413" i="6"/>
  <c r="AA414" i="6"/>
  <c r="AA415" i="6"/>
  <c r="AA416" i="6"/>
  <c r="AA417" i="6"/>
  <c r="AA418" i="6"/>
  <c r="AA419" i="6"/>
  <c r="AA420" i="6"/>
  <c r="AA421" i="6"/>
  <c r="AA422" i="6"/>
  <c r="AA423" i="6"/>
  <c r="AA424" i="6"/>
  <c r="AA425" i="6"/>
  <c r="AA426" i="6"/>
  <c r="AA427" i="6"/>
  <c r="AA428" i="6"/>
  <c r="AA429" i="6"/>
  <c r="AA430" i="6"/>
  <c r="AA431" i="6"/>
  <c r="AA432" i="6"/>
  <c r="AA433" i="6"/>
  <c r="AA434" i="6"/>
  <c r="AA435" i="6"/>
  <c r="AA436" i="6"/>
  <c r="AA437" i="6"/>
  <c r="AA438" i="6"/>
  <c r="AA439" i="6"/>
  <c r="AA440" i="6"/>
  <c r="AA441" i="6"/>
  <c r="AA442" i="6"/>
  <c r="AA443" i="6"/>
  <c r="AA444" i="6"/>
  <c r="AA445" i="6"/>
  <c r="AA446" i="6"/>
  <c r="AA447" i="6"/>
  <c r="AA448" i="6"/>
  <c r="AA449" i="6"/>
  <c r="AA450" i="6"/>
  <c r="AA451" i="6"/>
  <c r="AA452" i="6"/>
  <c r="AA453" i="6"/>
  <c r="AA454" i="6"/>
  <c r="AA455" i="6"/>
  <c r="AA456" i="6"/>
  <c r="AA457" i="6"/>
  <c r="AA458" i="6"/>
  <c r="AA459" i="6"/>
  <c r="AA460" i="6"/>
  <c r="AA461" i="6"/>
  <c r="AA462" i="6"/>
  <c r="AA463" i="6"/>
  <c r="AA464" i="6"/>
  <c r="AA465" i="6"/>
  <c r="AA466" i="6"/>
  <c r="AA467" i="6"/>
  <c r="AA468" i="6"/>
  <c r="AA469" i="6"/>
  <c r="AA470" i="6"/>
  <c r="AA471" i="6"/>
  <c r="AA472" i="6"/>
  <c r="AA473" i="6"/>
  <c r="AA474" i="6"/>
  <c r="AA475" i="6"/>
  <c r="AA476" i="6"/>
  <c r="AA477" i="6"/>
  <c r="AA478" i="6"/>
  <c r="AA479" i="6"/>
  <c r="AA480" i="6"/>
  <c r="AA481" i="6"/>
  <c r="AA482" i="6"/>
  <c r="AA483" i="6"/>
  <c r="AA484" i="6"/>
  <c r="AA485" i="6"/>
  <c r="AA486" i="6"/>
  <c r="AA487" i="6"/>
  <c r="AA488" i="6"/>
  <c r="AA489" i="6"/>
  <c r="AA490" i="6"/>
  <c r="AA491" i="6"/>
  <c r="AA492" i="6"/>
  <c r="AA493" i="6"/>
  <c r="AA494" i="6"/>
  <c r="AA495" i="6"/>
  <c r="AA496" i="6"/>
  <c r="AA497" i="6"/>
  <c r="AA498" i="6"/>
  <c r="AA499" i="6"/>
  <c r="AA500" i="6"/>
  <c r="AA501" i="6"/>
  <c r="AA502" i="6"/>
  <c r="AA503" i="6"/>
  <c r="AA504" i="6"/>
  <c r="AA505" i="6"/>
  <c r="AA506" i="6"/>
  <c r="AA507" i="6"/>
  <c r="AA508" i="6"/>
  <c r="AA509" i="6"/>
  <c r="AA510" i="6"/>
  <c r="AA511" i="6"/>
  <c r="AA512" i="6"/>
  <c r="AA513" i="6"/>
  <c r="AA514" i="6"/>
  <c r="AA515" i="6"/>
  <c r="AA516" i="6"/>
  <c r="AA517" i="6"/>
  <c r="AA518" i="6"/>
  <c r="AA519" i="6"/>
  <c r="AA520" i="6"/>
  <c r="AA521" i="6"/>
  <c r="AA522" i="6"/>
  <c r="AA523" i="6"/>
  <c r="AA524" i="6"/>
  <c r="AA525" i="6"/>
  <c r="AA526" i="6"/>
  <c r="AA527" i="6"/>
  <c r="AA528" i="6"/>
  <c r="AA529" i="6"/>
  <c r="AA530" i="6"/>
  <c r="AA531" i="6"/>
  <c r="AA532" i="6"/>
  <c r="AA533" i="6"/>
  <c r="AA534" i="6"/>
  <c r="AA535" i="6"/>
  <c r="AA536" i="6"/>
  <c r="AA537" i="6"/>
  <c r="AA538" i="6"/>
  <c r="AA539" i="6"/>
  <c r="AA540" i="6"/>
  <c r="AA541" i="6"/>
  <c r="AA542" i="6"/>
  <c r="AA543" i="6"/>
  <c r="AA544" i="6"/>
  <c r="AA545" i="6"/>
  <c r="AA546" i="6"/>
  <c r="AA547" i="6"/>
  <c r="AA548" i="6"/>
  <c r="AA549" i="6"/>
  <c r="AA550" i="6"/>
  <c r="AA551" i="6"/>
  <c r="AA552" i="6"/>
  <c r="AA553" i="6"/>
  <c r="AA554" i="6"/>
  <c r="AA555" i="6"/>
  <c r="AA556" i="6"/>
  <c r="AA557" i="6"/>
  <c r="AA558" i="6"/>
  <c r="AA559" i="6"/>
  <c r="AA560" i="6"/>
  <c r="AA561" i="6"/>
  <c r="AA562" i="6"/>
  <c r="AA563" i="6"/>
  <c r="AA564" i="6"/>
  <c r="AA565" i="6"/>
  <c r="AA566" i="6"/>
  <c r="AA567" i="6"/>
  <c r="AA568" i="6"/>
  <c r="AA569" i="6"/>
  <c r="AA570" i="6"/>
  <c r="AA571" i="6"/>
  <c r="AA572" i="6"/>
  <c r="AA573" i="6"/>
  <c r="AA574" i="6"/>
  <c r="AA575" i="6"/>
  <c r="AA576" i="6"/>
  <c r="AA577" i="6"/>
  <c r="AA578" i="6"/>
  <c r="AA579" i="6"/>
  <c r="AA580" i="6"/>
  <c r="AA581" i="6"/>
  <c r="AA582" i="6"/>
  <c r="AA583" i="6"/>
  <c r="AA584" i="6"/>
  <c r="AA585" i="6"/>
  <c r="AA586" i="6"/>
  <c r="AA587" i="6"/>
  <c r="AA588" i="6"/>
  <c r="AA589" i="6"/>
  <c r="AA590" i="6"/>
  <c r="AA591" i="6"/>
  <c r="AA592" i="6"/>
  <c r="AA593" i="6"/>
  <c r="AA594" i="6"/>
  <c r="AA595" i="6"/>
  <c r="AA596" i="6"/>
  <c r="AA597" i="6"/>
  <c r="AA598" i="6"/>
  <c r="AA599" i="6"/>
  <c r="AA600" i="6"/>
  <c r="AA601" i="6"/>
  <c r="AA602" i="6"/>
  <c r="AA603" i="6"/>
  <c r="AA604" i="6"/>
  <c r="AA605" i="6"/>
  <c r="AA606" i="6"/>
  <c r="AA607" i="6"/>
  <c r="AA608" i="6"/>
  <c r="AA609" i="6"/>
  <c r="AA610" i="6"/>
  <c r="AA611" i="6"/>
  <c r="AA612" i="6"/>
  <c r="AA613" i="6"/>
  <c r="AA614" i="6"/>
  <c r="AA615" i="6"/>
  <c r="AA616" i="6"/>
  <c r="AA617" i="6"/>
  <c r="AA618" i="6"/>
  <c r="AA619" i="6"/>
  <c r="AA620" i="6"/>
  <c r="AA621" i="6"/>
  <c r="AA622" i="6"/>
  <c r="AA623" i="6"/>
  <c r="AA624" i="6"/>
  <c r="AA625" i="6"/>
  <c r="AA626" i="6"/>
  <c r="AA627" i="6"/>
  <c r="AA628" i="6"/>
  <c r="AA629" i="6"/>
  <c r="AA630" i="6"/>
  <c r="AA631" i="6"/>
  <c r="AA632" i="6"/>
  <c r="AA633" i="6"/>
  <c r="AA634" i="6"/>
  <c r="AA635" i="6"/>
  <c r="AA636" i="6"/>
  <c r="AA637" i="6"/>
  <c r="AA638" i="6"/>
  <c r="AA639" i="6"/>
  <c r="AA640" i="6"/>
  <c r="AA641" i="6"/>
  <c r="AA642" i="6"/>
  <c r="AA643" i="6"/>
  <c r="AA644" i="6"/>
  <c r="AA645" i="6"/>
  <c r="AA646" i="6"/>
  <c r="AA647" i="6"/>
  <c r="AA648" i="6"/>
  <c r="AA649" i="6"/>
  <c r="AA650" i="6"/>
  <c r="AA651" i="6"/>
  <c r="AA652" i="6"/>
  <c r="AA653" i="6"/>
  <c r="AA654" i="6"/>
  <c r="AA655" i="6"/>
  <c r="AA656" i="6"/>
  <c r="AA657" i="6"/>
  <c r="AA658" i="6"/>
  <c r="AA659" i="6"/>
  <c r="AA660" i="6"/>
  <c r="AA661" i="6"/>
  <c r="AA662" i="6"/>
  <c r="AA663" i="6"/>
  <c r="AA664" i="6"/>
  <c r="AA665" i="6"/>
  <c r="AA666" i="6"/>
  <c r="AA667" i="6"/>
  <c r="AA668" i="6"/>
  <c r="AA669" i="6"/>
  <c r="AA670" i="6"/>
  <c r="AA671" i="6"/>
  <c r="AA672" i="6"/>
  <c r="AA673" i="6"/>
  <c r="AA674" i="6"/>
  <c r="AA675" i="6"/>
  <c r="AA676" i="6"/>
  <c r="AA677" i="6"/>
  <c r="AA678" i="6"/>
  <c r="AA679" i="6"/>
  <c r="AA680" i="6"/>
  <c r="AA681" i="6"/>
  <c r="AA682" i="6"/>
  <c r="AA683" i="6"/>
  <c r="AA684" i="6"/>
  <c r="AA685" i="6"/>
  <c r="AA686" i="6"/>
  <c r="AA687" i="6"/>
  <c r="AA688" i="6"/>
  <c r="AA689" i="6"/>
  <c r="AA690" i="6"/>
  <c r="AA691" i="6"/>
  <c r="AA692" i="6"/>
  <c r="AA693" i="6"/>
  <c r="AA694" i="6"/>
  <c r="AA695" i="6"/>
  <c r="AA696" i="6"/>
  <c r="AA697" i="6"/>
  <c r="AA698" i="6"/>
  <c r="AA699" i="6"/>
  <c r="AA700" i="6"/>
  <c r="AA701" i="6"/>
  <c r="AA702" i="6"/>
  <c r="AA703" i="6"/>
  <c r="AA704" i="6"/>
  <c r="AA705" i="6"/>
  <c r="AA706" i="6"/>
  <c r="AA707" i="6"/>
  <c r="AA708" i="6"/>
  <c r="AA709" i="6"/>
  <c r="AA710" i="6"/>
  <c r="AA711" i="6"/>
  <c r="AA712" i="6"/>
  <c r="AA713" i="6"/>
  <c r="AA714" i="6"/>
  <c r="AA715" i="6"/>
  <c r="AA716" i="6"/>
  <c r="AA717" i="6"/>
  <c r="AA718" i="6"/>
  <c r="AA719" i="6"/>
  <c r="AA720" i="6"/>
  <c r="AA721" i="6"/>
  <c r="AA722" i="6"/>
  <c r="AA723" i="6"/>
  <c r="AA724" i="6"/>
  <c r="AA725" i="6"/>
  <c r="AA726" i="6"/>
  <c r="AA727" i="6"/>
  <c r="AA728" i="6"/>
  <c r="AA729" i="6"/>
  <c r="AA730" i="6"/>
  <c r="AA731" i="6"/>
  <c r="AA732" i="6"/>
  <c r="AA733" i="6"/>
  <c r="AA734" i="6"/>
  <c r="AA735" i="6"/>
  <c r="AA736" i="6"/>
  <c r="AA737" i="6"/>
  <c r="AA738" i="6"/>
  <c r="AA739" i="6"/>
  <c r="AA740" i="6"/>
  <c r="AA741" i="6"/>
  <c r="AA742" i="6"/>
  <c r="AA743" i="6"/>
  <c r="AA744" i="6"/>
  <c r="AA745" i="6"/>
  <c r="AA746" i="6"/>
  <c r="AA747" i="6"/>
  <c r="AA748" i="6"/>
  <c r="AA749" i="6"/>
  <c r="AA750" i="6"/>
  <c r="AA751" i="6"/>
  <c r="AA752" i="6"/>
  <c r="AA753" i="6"/>
  <c r="AA754" i="6"/>
  <c r="AA755" i="6"/>
  <c r="AA756" i="6"/>
  <c r="AA757" i="6"/>
  <c r="AA758" i="6"/>
  <c r="AA759" i="6"/>
  <c r="AA760" i="6"/>
  <c r="AA761" i="6"/>
  <c r="AA762" i="6"/>
  <c r="AA763" i="6"/>
  <c r="AA764" i="6"/>
  <c r="AA765" i="6"/>
  <c r="AA766" i="6"/>
  <c r="AA767" i="6"/>
  <c r="AA768" i="6"/>
  <c r="AA769" i="6"/>
  <c r="AA770" i="6"/>
  <c r="AA771" i="6"/>
  <c r="AA772" i="6"/>
  <c r="AA773" i="6"/>
  <c r="AA774" i="6"/>
  <c r="AA775" i="6"/>
  <c r="AA776" i="6"/>
  <c r="AA777" i="6"/>
  <c r="AA778" i="6"/>
  <c r="AA779" i="6"/>
  <c r="AA780" i="6"/>
  <c r="AA781" i="6"/>
  <c r="AA782" i="6"/>
  <c r="AA783" i="6"/>
  <c r="AA784" i="6"/>
  <c r="AA785" i="6"/>
  <c r="AA786" i="6"/>
  <c r="AA787" i="6"/>
  <c r="AA788" i="6"/>
  <c r="AA789" i="6"/>
  <c r="AA790" i="6"/>
  <c r="AA791" i="6"/>
  <c r="AA792" i="6"/>
  <c r="AA793" i="6"/>
  <c r="AA794" i="6"/>
  <c r="AA795" i="6"/>
  <c r="AA796" i="6"/>
  <c r="AA797" i="6"/>
  <c r="AA798" i="6"/>
  <c r="AA799" i="6"/>
  <c r="AA800" i="6"/>
  <c r="AA801" i="6"/>
  <c r="AA802" i="6"/>
  <c r="AA803" i="6"/>
  <c r="AA804" i="6"/>
  <c r="AA805" i="6"/>
  <c r="AA806" i="6"/>
  <c r="AA807" i="6"/>
  <c r="AA808" i="6"/>
  <c r="AA809" i="6"/>
  <c r="AA810" i="6"/>
  <c r="AA811" i="6"/>
  <c r="AA812" i="6"/>
  <c r="AA813" i="6"/>
  <c r="AA814" i="6"/>
  <c r="AA815" i="6"/>
  <c r="AA816" i="6"/>
  <c r="AA817" i="6"/>
  <c r="AA818" i="6"/>
  <c r="AA819" i="6"/>
  <c r="AA820" i="6"/>
  <c r="AA821" i="6"/>
  <c r="AA822" i="6"/>
  <c r="AA823" i="6"/>
  <c r="AA824" i="6"/>
  <c r="AA825" i="6"/>
  <c r="AA826" i="6"/>
  <c r="AA827" i="6"/>
  <c r="AA828" i="6"/>
  <c r="AA829" i="6"/>
  <c r="AA830" i="6"/>
  <c r="AA831" i="6"/>
  <c r="AA832" i="6"/>
  <c r="AA833" i="6"/>
  <c r="AA834" i="6"/>
  <c r="AA835" i="6"/>
  <c r="AA836" i="6"/>
  <c r="AA837" i="6"/>
  <c r="AA838" i="6"/>
  <c r="AA839" i="6"/>
  <c r="AA840" i="6"/>
  <c r="AA841" i="6"/>
  <c r="AA842" i="6"/>
  <c r="AA843" i="6"/>
  <c r="AA844" i="6"/>
  <c r="AA845" i="6"/>
  <c r="AA846" i="6"/>
  <c r="AA847" i="6"/>
  <c r="AA848" i="6"/>
  <c r="AA849" i="6"/>
  <c r="AA850" i="6"/>
  <c r="AA851" i="6"/>
  <c r="AA852" i="6"/>
  <c r="AA853" i="6"/>
  <c r="AA854" i="6"/>
  <c r="AA855" i="6"/>
  <c r="AA856" i="6"/>
  <c r="AA857" i="6"/>
  <c r="AA858" i="6"/>
  <c r="AA859" i="6"/>
  <c r="AA860" i="6"/>
  <c r="AA861" i="6"/>
  <c r="AA862" i="6"/>
  <c r="AA863" i="6"/>
  <c r="AA864" i="6"/>
  <c r="AA865" i="6"/>
  <c r="AA866" i="6"/>
  <c r="AA867" i="6"/>
  <c r="AA868" i="6"/>
  <c r="AA869" i="6"/>
  <c r="AA870" i="6"/>
  <c r="AA871" i="6"/>
  <c r="AA872" i="6"/>
  <c r="AA873" i="6"/>
  <c r="AA874" i="6"/>
  <c r="AA875" i="6"/>
  <c r="AA876" i="6"/>
  <c r="AA877" i="6"/>
  <c r="AA878" i="6"/>
  <c r="AA879" i="6"/>
  <c r="AA880" i="6"/>
  <c r="AA881" i="6"/>
  <c r="AA882" i="6"/>
  <c r="AA883" i="6"/>
  <c r="AA884" i="6"/>
  <c r="AA885" i="6"/>
  <c r="AA886" i="6"/>
  <c r="AA887" i="6"/>
  <c r="AA888" i="6"/>
  <c r="AA889" i="6"/>
  <c r="AA890" i="6"/>
  <c r="AA891" i="6"/>
  <c r="AA892" i="6"/>
  <c r="AA893" i="6"/>
  <c r="AA894" i="6"/>
  <c r="AA895" i="6"/>
  <c r="AA896" i="6"/>
  <c r="AA897" i="6"/>
  <c r="AA898" i="6"/>
  <c r="AA899" i="6"/>
  <c r="AA900" i="6"/>
  <c r="AA901" i="6"/>
  <c r="AA902" i="6"/>
  <c r="AA903" i="6"/>
  <c r="AA904" i="6"/>
  <c r="AA905" i="6"/>
  <c r="AA906" i="6"/>
  <c r="AA907" i="6"/>
  <c r="AA908" i="6"/>
  <c r="AA909" i="6"/>
  <c r="AA910" i="6"/>
  <c r="AA911" i="6"/>
  <c r="AA912" i="6"/>
  <c r="AA913" i="6"/>
  <c r="AA914" i="6"/>
  <c r="AA915" i="6"/>
  <c r="AA916" i="6"/>
  <c r="AA917" i="6"/>
  <c r="AA918" i="6"/>
  <c r="AA919" i="6"/>
  <c r="AA920" i="6"/>
  <c r="AA921" i="6"/>
  <c r="AA922" i="6"/>
  <c r="AA923" i="6"/>
  <c r="AA924" i="6"/>
  <c r="AA925" i="6"/>
  <c r="AA926" i="6"/>
  <c r="AA927" i="6"/>
  <c r="AA928" i="6"/>
  <c r="AA929" i="6"/>
  <c r="AA930" i="6"/>
  <c r="AA931" i="6"/>
  <c r="AA932" i="6"/>
  <c r="AA933" i="6"/>
  <c r="AA934" i="6"/>
  <c r="AA935" i="6"/>
  <c r="AA936" i="6"/>
  <c r="AA937" i="6"/>
  <c r="AA938" i="6"/>
  <c r="AA939" i="6"/>
  <c r="AA940" i="6"/>
  <c r="AA941" i="6"/>
  <c r="AA942" i="6"/>
  <c r="AA943" i="6"/>
  <c r="AA944" i="6"/>
  <c r="AA945" i="6"/>
  <c r="AA946" i="6"/>
  <c r="AA947" i="6"/>
  <c r="AA948" i="6"/>
  <c r="AA949" i="6"/>
  <c r="AA950" i="6"/>
  <c r="AA951" i="6"/>
  <c r="AA952" i="6"/>
  <c r="AA953" i="6"/>
  <c r="AA954" i="6"/>
  <c r="AA955" i="6"/>
  <c r="AA956" i="6"/>
  <c r="AA957" i="6"/>
  <c r="AA958" i="6"/>
  <c r="AA959" i="6"/>
  <c r="AA960" i="6"/>
  <c r="AA961" i="6"/>
  <c r="AA962" i="6"/>
  <c r="AA963" i="6"/>
  <c r="AA964" i="6"/>
  <c r="AA965" i="6"/>
  <c r="AA966" i="6"/>
  <c r="AA967" i="6"/>
  <c r="AA968" i="6"/>
  <c r="AA969" i="6"/>
  <c r="AA970" i="6"/>
  <c r="AA971" i="6"/>
  <c r="AA972" i="6"/>
  <c r="AA973" i="6"/>
  <c r="AA974" i="6"/>
  <c r="AA975" i="6"/>
  <c r="AA976" i="6"/>
  <c r="AA977" i="6"/>
  <c r="AA978" i="6"/>
  <c r="AA979" i="6"/>
  <c r="AA980" i="6"/>
  <c r="AA981" i="6"/>
  <c r="AA982" i="6"/>
  <c r="AA983" i="6"/>
  <c r="AA984" i="6"/>
  <c r="AA985" i="6"/>
  <c r="AA986" i="6"/>
  <c r="AA987" i="6"/>
  <c r="AA988" i="6"/>
  <c r="AA989" i="6"/>
  <c r="AA990" i="6"/>
  <c r="AA991" i="6"/>
  <c r="AA992" i="6"/>
  <c r="AA993" i="6"/>
  <c r="AA994" i="6"/>
  <c r="AA995" i="6"/>
  <c r="AA996" i="6"/>
  <c r="AA997" i="6"/>
  <c r="AA998" i="6"/>
  <c r="AA999" i="6"/>
  <c r="AA1000" i="6"/>
  <c r="AA1001" i="6"/>
  <c r="AA1002" i="6"/>
  <c r="AA1003" i="6"/>
  <c r="AA1004" i="6"/>
  <c r="AA1005" i="6"/>
  <c r="AA1006" i="6"/>
  <c r="AA1007" i="6"/>
  <c r="AA1008" i="6"/>
  <c r="AA1009" i="6"/>
  <c r="AA1010" i="6"/>
  <c r="AA1011" i="6"/>
  <c r="AA1012" i="6"/>
  <c r="AA1013" i="6"/>
  <c r="AA1014" i="6"/>
  <c r="AA1015" i="6"/>
  <c r="AA1016" i="6"/>
  <c r="AA1017" i="6"/>
  <c r="AA1018" i="6"/>
  <c r="AA1019" i="6"/>
  <c r="AA1020" i="6"/>
  <c r="AA1021" i="6"/>
  <c r="AA1022" i="6"/>
  <c r="AA1023" i="6"/>
  <c r="AA1024" i="6"/>
  <c r="AA1025" i="6"/>
  <c r="AA1026" i="6"/>
  <c r="AA1027" i="6"/>
  <c r="AA1028" i="6"/>
  <c r="AA1029" i="6"/>
  <c r="AA1030" i="6"/>
  <c r="AA1031" i="6"/>
  <c r="AA1032" i="6"/>
  <c r="AA1033" i="6"/>
  <c r="AA1034" i="6"/>
  <c r="AA1035" i="6"/>
  <c r="AA1036" i="6"/>
  <c r="AA1037" i="6"/>
  <c r="AA1038" i="6"/>
  <c r="AA1039" i="6"/>
  <c r="AA1040" i="6"/>
  <c r="AA1041" i="6"/>
  <c r="AA1042" i="6"/>
  <c r="AA1043" i="6"/>
  <c r="AA1044" i="6"/>
  <c r="AA1045" i="6"/>
  <c r="AA1046" i="6"/>
  <c r="AA1047" i="6"/>
  <c r="AA1048" i="6"/>
  <c r="AA1049" i="6"/>
  <c r="AA1050" i="6"/>
  <c r="AA1051" i="6"/>
  <c r="AA1052" i="6"/>
  <c r="AA1053" i="6"/>
  <c r="AA1054" i="6"/>
  <c r="AA1055" i="6"/>
  <c r="AA1056" i="6"/>
  <c r="AA1057" i="6"/>
  <c r="AA1058" i="6"/>
  <c r="AA1059" i="6"/>
  <c r="AA1060" i="6"/>
  <c r="AA1061" i="6"/>
  <c r="AA1062" i="6"/>
  <c r="AA1063" i="6"/>
  <c r="AA1064" i="6"/>
  <c r="AA1065" i="6"/>
  <c r="AA1066" i="6"/>
  <c r="AA1067" i="6"/>
  <c r="AA1068" i="6"/>
  <c r="AA1069" i="6"/>
  <c r="AA1070" i="6"/>
  <c r="AA1071" i="6"/>
  <c r="AA1072" i="6"/>
  <c r="AA1073" i="6"/>
  <c r="AA1074" i="6"/>
  <c r="AA1075" i="6"/>
  <c r="AA1076" i="6"/>
  <c r="AA1077" i="6"/>
  <c r="AA1078" i="6"/>
  <c r="AA1079" i="6"/>
  <c r="AA1080" i="6"/>
  <c r="AA1081" i="6"/>
  <c r="AA1082" i="6"/>
  <c r="AA1083" i="6"/>
  <c r="AA1084" i="6"/>
  <c r="AA1085" i="6"/>
  <c r="AA1086" i="6"/>
  <c r="AA1087" i="6"/>
  <c r="AA1088" i="6"/>
  <c r="AA1089" i="6"/>
  <c r="AA1090" i="6"/>
  <c r="AA1091" i="6"/>
  <c r="AA1092" i="6"/>
  <c r="AA1093" i="6"/>
  <c r="AA1094" i="6"/>
  <c r="AA1095" i="6"/>
  <c r="AA1096" i="6"/>
  <c r="AA1097" i="6"/>
  <c r="AA1098" i="6"/>
  <c r="AA1099" i="6"/>
  <c r="AA1100" i="6"/>
  <c r="AA1101" i="6"/>
  <c r="AA1102" i="6"/>
  <c r="AA1103" i="6"/>
  <c r="AA1104" i="6"/>
  <c r="AA1105" i="6"/>
  <c r="AA1106" i="6"/>
  <c r="AA1107" i="6"/>
  <c r="AA1108" i="6"/>
  <c r="AA1109" i="6"/>
  <c r="AA1110" i="6"/>
  <c r="AA1111" i="6"/>
  <c r="AA1112" i="6"/>
  <c r="AA1113" i="6"/>
  <c r="AA1114" i="6"/>
  <c r="AA1115" i="6"/>
  <c r="AA1116" i="6"/>
  <c r="AA1117" i="6"/>
  <c r="AA1118" i="6"/>
  <c r="AA1119" i="6"/>
  <c r="AA1120" i="6"/>
  <c r="AA1121" i="6"/>
  <c r="AA1122" i="6"/>
  <c r="AA1123" i="6"/>
  <c r="AA1124" i="6"/>
  <c r="AA1125" i="6"/>
  <c r="AA1126" i="6"/>
  <c r="AA1127" i="6"/>
  <c r="AA1128" i="6"/>
  <c r="AA1129" i="6"/>
  <c r="AA1130" i="6"/>
  <c r="AA1131" i="6"/>
  <c r="AA1132" i="6"/>
  <c r="AA1133" i="6"/>
  <c r="AA1134" i="6"/>
  <c r="AA1135" i="6"/>
  <c r="AA1136" i="6"/>
  <c r="AA1137" i="6"/>
  <c r="AA1138" i="6"/>
  <c r="AA1139" i="6"/>
  <c r="AA1140" i="6"/>
  <c r="AA1141" i="6"/>
  <c r="AA1142" i="6"/>
  <c r="AA1143" i="6"/>
  <c r="AA1144" i="6"/>
  <c r="AA1145" i="6"/>
  <c r="AA1146" i="6"/>
  <c r="AA1147" i="6"/>
  <c r="AA1148" i="6"/>
  <c r="AA1149" i="6"/>
  <c r="AA1150" i="6"/>
  <c r="AA1151" i="6"/>
  <c r="AA1152" i="6"/>
  <c r="AA1153" i="6"/>
  <c r="AA1154" i="6"/>
  <c r="AA1155" i="6"/>
  <c r="AA1156" i="6"/>
  <c r="AA1157" i="6"/>
  <c r="AA1158" i="6"/>
  <c r="AA1159" i="6"/>
  <c r="AA1160" i="6"/>
  <c r="AA1161" i="6"/>
  <c r="AA1162" i="6"/>
  <c r="AA1163" i="6"/>
  <c r="AA1164" i="6"/>
  <c r="AA1165" i="6"/>
  <c r="AA1166" i="6"/>
  <c r="AA1167" i="6"/>
  <c r="AA1168" i="6"/>
  <c r="AA1169" i="6"/>
  <c r="AA1170" i="6"/>
  <c r="AA1171" i="6"/>
  <c r="AA1172" i="6"/>
  <c r="AA1173" i="6"/>
  <c r="AA1174" i="6"/>
  <c r="AA1175" i="6"/>
  <c r="AA1176" i="6"/>
  <c r="AA1177" i="6"/>
  <c r="AA1178" i="6"/>
  <c r="AA1179" i="6"/>
  <c r="AA1180" i="6"/>
  <c r="AA1181" i="6"/>
  <c r="AA1182" i="6"/>
  <c r="AA1183" i="6"/>
  <c r="AA1184" i="6"/>
  <c r="AA1185" i="6"/>
  <c r="AA1186" i="6"/>
  <c r="AA1187" i="6"/>
  <c r="AA1188" i="6"/>
  <c r="AA1189" i="6"/>
  <c r="AA1190" i="6"/>
  <c r="AA1191" i="6"/>
  <c r="AA1192" i="6"/>
  <c r="AA1193" i="6"/>
  <c r="AA1194" i="6"/>
  <c r="AA1195" i="6"/>
  <c r="AA1196" i="6"/>
  <c r="AA1197" i="6"/>
  <c r="AA1198" i="6"/>
  <c r="AA1199" i="6"/>
  <c r="AA1200" i="6"/>
  <c r="AA1201" i="6"/>
  <c r="AA1202" i="6"/>
  <c r="AA1203" i="6"/>
  <c r="AA1204" i="6"/>
  <c r="AA1205" i="6"/>
  <c r="AA1206" i="6"/>
  <c r="AA1207" i="6"/>
  <c r="AA1208" i="6"/>
  <c r="AA1209" i="6"/>
  <c r="AA1210" i="6"/>
  <c r="AA1211" i="6"/>
  <c r="AA1212" i="6"/>
  <c r="AA1213" i="6"/>
  <c r="AA1214" i="6"/>
  <c r="AA1215" i="6"/>
  <c r="AA1216" i="6"/>
  <c r="AA1217" i="6"/>
  <c r="AA1218" i="6"/>
  <c r="AA1219" i="6"/>
  <c r="AA1220" i="6"/>
  <c r="AA1221" i="6"/>
  <c r="AA1222" i="6"/>
  <c r="AA1223" i="6"/>
  <c r="AA1224" i="6"/>
  <c r="AA1225" i="6"/>
  <c r="AA1226" i="6"/>
  <c r="AA1227" i="6"/>
  <c r="AA1228" i="6"/>
  <c r="AA1229" i="6"/>
  <c r="AA1230" i="6"/>
  <c r="AA1231" i="6"/>
  <c r="AA1232" i="6"/>
  <c r="AA1233" i="6"/>
  <c r="AA1234" i="6"/>
  <c r="AA1235" i="6"/>
  <c r="AA1236" i="6"/>
  <c r="AA1237" i="6"/>
  <c r="AA1238" i="6"/>
  <c r="AA1239" i="6"/>
  <c r="AA1240" i="6"/>
  <c r="AA1241" i="6"/>
  <c r="AA1242" i="6"/>
  <c r="AA1243" i="6"/>
  <c r="AA1244" i="6"/>
  <c r="AA1245" i="6"/>
  <c r="AA1246" i="6"/>
  <c r="AA1247" i="6"/>
  <c r="AA1248" i="6"/>
  <c r="AA1249" i="6"/>
  <c r="AA1250" i="6"/>
  <c r="AA1251" i="6"/>
  <c r="AA1252" i="6"/>
  <c r="AA1253" i="6"/>
  <c r="AA1254" i="6"/>
  <c r="AA1255" i="6"/>
  <c r="AA1256" i="6"/>
  <c r="AA1257" i="6"/>
  <c r="AA1258" i="6"/>
  <c r="AA1259" i="6"/>
  <c r="AA1260" i="6"/>
  <c r="AA1261" i="6"/>
  <c r="AA1262" i="6"/>
  <c r="AA1263" i="6"/>
  <c r="AA1264" i="6"/>
  <c r="AA1265" i="6"/>
  <c r="AA1266" i="6"/>
  <c r="AA1267" i="6"/>
  <c r="AA1268" i="6"/>
  <c r="AA1269" i="6"/>
  <c r="AA1270" i="6"/>
  <c r="AA1271" i="6"/>
  <c r="AA1272" i="6"/>
  <c r="AA1273" i="6"/>
  <c r="AA1274" i="6"/>
  <c r="AA1275" i="6"/>
  <c r="AA1276" i="6"/>
  <c r="AA1277" i="6"/>
  <c r="AA1278" i="6"/>
  <c r="AA1279" i="6"/>
  <c r="AA1280" i="6"/>
  <c r="AA1281" i="6"/>
  <c r="AA1282" i="6"/>
  <c r="AA1283" i="6"/>
  <c r="AA1284" i="6"/>
  <c r="AA1285" i="6"/>
  <c r="AA1286" i="6"/>
  <c r="AA1287" i="6"/>
  <c r="AA1288" i="6"/>
  <c r="AA1289" i="6"/>
  <c r="AA1290" i="6"/>
  <c r="AA1291" i="6"/>
  <c r="AA1292" i="6"/>
  <c r="AA1293" i="6"/>
  <c r="AA1294" i="6"/>
  <c r="AA1295" i="6"/>
  <c r="AA1296" i="6"/>
  <c r="AA1297" i="6"/>
  <c r="AA1298" i="6"/>
  <c r="AA1299" i="6"/>
  <c r="AA1300" i="6"/>
  <c r="AA1301" i="6"/>
  <c r="AA1302" i="6"/>
  <c r="AA1303" i="6"/>
  <c r="AA1304" i="6"/>
  <c r="AA1305" i="6"/>
  <c r="AA1306" i="6"/>
  <c r="AA1307" i="6"/>
  <c r="AA1308" i="6"/>
  <c r="AA1309" i="6"/>
  <c r="AA1310" i="6"/>
  <c r="AA1311" i="6"/>
  <c r="AA1312" i="6"/>
  <c r="AA1313" i="6"/>
  <c r="AA1314" i="6"/>
  <c r="AA1315" i="6"/>
  <c r="AA1316" i="6"/>
  <c r="AA1317" i="6"/>
  <c r="AA1318" i="6"/>
  <c r="AA1319" i="6"/>
  <c r="AA1320" i="6"/>
  <c r="AA1321" i="6"/>
  <c r="AA1322" i="6"/>
  <c r="AA1323" i="6"/>
  <c r="AA1324" i="6"/>
  <c r="AA1325" i="6"/>
  <c r="AA1326" i="6"/>
  <c r="AA1327" i="6"/>
  <c r="AA1328" i="6"/>
  <c r="AA1329" i="6"/>
  <c r="AA1330" i="6"/>
  <c r="AA1331" i="6"/>
  <c r="AA1332" i="6"/>
  <c r="AA1333" i="6"/>
  <c r="AA1334" i="6"/>
  <c r="AA1335" i="6"/>
  <c r="AA1336" i="6"/>
  <c r="AA1337" i="6"/>
  <c r="AA1338" i="6"/>
  <c r="AA1339" i="6"/>
  <c r="AA1340" i="6"/>
  <c r="AA1341" i="6"/>
  <c r="AA1342" i="6"/>
  <c r="AA1343" i="6"/>
  <c r="AA1344" i="6"/>
  <c r="AA1345" i="6"/>
  <c r="AA1346" i="6"/>
  <c r="AA1347" i="6"/>
  <c r="AA1348" i="6"/>
  <c r="AA1349" i="6"/>
  <c r="AA1350" i="6"/>
  <c r="AA1351" i="6"/>
  <c r="AA1352" i="6"/>
  <c r="AA1353" i="6"/>
  <c r="AA1354" i="6"/>
  <c r="AA1355" i="6"/>
  <c r="AA1356" i="6"/>
  <c r="AA1357" i="6"/>
  <c r="AA1358" i="6"/>
  <c r="AA1359" i="6"/>
  <c r="AA1360" i="6"/>
  <c r="AA1361" i="6"/>
  <c r="AA1362" i="6"/>
  <c r="AA1363" i="6"/>
  <c r="AA1364" i="6"/>
  <c r="AA1365" i="6"/>
  <c r="AA1366" i="6"/>
  <c r="AA1367" i="6"/>
  <c r="AA1368" i="6"/>
  <c r="AA1369" i="6"/>
  <c r="AA1370" i="6"/>
  <c r="AA1371" i="6"/>
  <c r="AA1372" i="6"/>
  <c r="AA1373" i="6"/>
  <c r="AA1374" i="6"/>
  <c r="AA1375" i="6"/>
  <c r="AA1376" i="6"/>
  <c r="AA1377" i="6"/>
  <c r="AA1378" i="6"/>
  <c r="AA1379" i="6"/>
  <c r="AA1380" i="6"/>
  <c r="AA1381" i="6"/>
  <c r="AA1382" i="6"/>
  <c r="AA1383" i="6"/>
  <c r="AA1384" i="6"/>
  <c r="AA1385" i="6"/>
  <c r="AA1386" i="6"/>
  <c r="AA1387" i="6"/>
  <c r="AA1388" i="6"/>
  <c r="AA1389" i="6"/>
  <c r="AA1390" i="6"/>
  <c r="AA1391" i="6"/>
  <c r="AA1392" i="6"/>
  <c r="AA1393" i="6"/>
  <c r="AA1394" i="6"/>
  <c r="AA1395" i="6"/>
  <c r="AA1396" i="6"/>
  <c r="AA1397" i="6"/>
  <c r="AA1398" i="6"/>
  <c r="AA1399" i="6"/>
  <c r="AA1400" i="6"/>
  <c r="AA1401" i="6"/>
  <c r="AA1402" i="6"/>
  <c r="AA1403" i="6"/>
  <c r="AA1404" i="6"/>
  <c r="AA1405" i="6"/>
  <c r="AA1406" i="6"/>
  <c r="AA1407" i="6"/>
  <c r="AA1408" i="6"/>
  <c r="AA1409" i="6"/>
  <c r="AA1410" i="6"/>
  <c r="AA1411" i="6"/>
  <c r="AA1412" i="6"/>
  <c r="AA1413" i="6"/>
  <c r="I5"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4" i="6"/>
  <c r="Z4308" i="4" l="1"/>
  <c r="Z4316" i="4"/>
  <c r="Z4324" i="4"/>
  <c r="Z4332" i="4"/>
  <c r="Z4340" i="4"/>
  <c r="Z4348" i="4"/>
  <c r="Z4356" i="4"/>
  <c r="Z4364" i="4"/>
  <c r="Z4380" i="4"/>
  <c r="Z4388" i="4"/>
  <c r="Z4396" i="4"/>
  <c r="Z4404" i="4"/>
  <c r="Z4412" i="4"/>
  <c r="Z4304" i="4"/>
  <c r="Z4312" i="4"/>
  <c r="Z4320" i="4"/>
  <c r="Z4328" i="4"/>
  <c r="Z4344" i="4"/>
  <c r="Z4352" i="4"/>
  <c r="Z4360" i="4"/>
  <c r="Z4368" i="4"/>
  <c r="Z4376" i="4"/>
  <c r="Z4384" i="4"/>
  <c r="Z4392" i="4"/>
  <c r="Z4400" i="4"/>
  <c r="Z4310" i="4"/>
  <c r="Z4321" i="4"/>
  <c r="Z4331" i="4"/>
  <c r="Z4342" i="4"/>
  <c r="Z4353" i="4"/>
  <c r="Z4374" i="4"/>
  <c r="Z4385" i="4"/>
  <c r="Z4395" i="4"/>
  <c r="Z4406" i="4"/>
  <c r="Z4416" i="4"/>
  <c r="Z4424" i="4"/>
  <c r="Z4432" i="4"/>
  <c r="Z4440" i="4"/>
  <c r="Z4448" i="4"/>
  <c r="Z4456" i="4"/>
  <c r="Z4464" i="4"/>
  <c r="Z4472" i="4"/>
  <c r="Z4488" i="4"/>
  <c r="Z4496" i="4"/>
  <c r="Z4504" i="4"/>
  <c r="Z4512" i="4"/>
  <c r="Z4520" i="4"/>
  <c r="Z4528" i="4"/>
  <c r="Z4536" i="4"/>
  <c r="Z4544" i="4"/>
  <c r="Z4560" i="4"/>
  <c r="Z4568" i="4"/>
  <c r="Z4576" i="4"/>
  <c r="Z4584" i="4"/>
  <c r="Z4592" i="4"/>
  <c r="Z4600" i="4"/>
  <c r="Z4608" i="4"/>
  <c r="Z4616" i="4"/>
  <c r="Z4632" i="4"/>
  <c r="Z4640" i="4"/>
  <c r="Z4648" i="4"/>
  <c r="Z4656" i="4"/>
  <c r="Z4664" i="4"/>
  <c r="Z4672" i="4"/>
  <c r="Z4311" i="4"/>
  <c r="Z4322" i="4"/>
  <c r="Z4333" i="4"/>
  <c r="Z4343" i="4"/>
  <c r="Z4365" i="4"/>
  <c r="Z4375" i="4"/>
  <c r="Z4386" i="4"/>
  <c r="Z4397" i="4"/>
  <c r="Z4407" i="4"/>
  <c r="Z4425" i="4"/>
  <c r="Z4433" i="4"/>
  <c r="Z4441" i="4"/>
  <c r="Z4449" i="4"/>
  <c r="Z4457" i="4"/>
  <c r="Z4465" i="4"/>
  <c r="Z4473" i="4"/>
  <c r="Z4481" i="4"/>
  <c r="Z4497" i="4"/>
  <c r="Z4505" i="4"/>
  <c r="Z4513" i="4"/>
  <c r="Z4521" i="4"/>
  <c r="Z4529" i="4"/>
  <c r="Z4537" i="4"/>
  <c r="Z4545" i="4"/>
  <c r="Z4553" i="4"/>
  <c r="Z4569" i="4"/>
  <c r="Z4577" i="4"/>
  <c r="Z4585" i="4"/>
  <c r="Z4593" i="4"/>
  <c r="Z4601" i="4"/>
  <c r="Z4609" i="4"/>
  <c r="Z4617" i="4"/>
  <c r="Z4625" i="4"/>
  <c r="Z4641" i="4"/>
  <c r="Z4649" i="4"/>
  <c r="Z4657" i="4"/>
  <c r="Z4665" i="4"/>
  <c r="Z4673" i="4"/>
  <c r="Z4302" i="4"/>
  <c r="Z4313" i="4"/>
  <c r="Z4323" i="4"/>
  <c r="Z4334" i="4"/>
  <c r="Z4355" i="4"/>
  <c r="Z4366" i="4"/>
  <c r="Z4377" i="4"/>
  <c r="Z4387" i="4"/>
  <c r="Z4398" i="4"/>
  <c r="Z4409" i="4"/>
  <c r="Z4418" i="4"/>
  <c r="Z4434" i="4"/>
  <c r="Z4442" i="4"/>
  <c r="Z4450" i="4"/>
  <c r="Z4458" i="4"/>
  <c r="Z4466" i="4"/>
  <c r="Z4474" i="4"/>
  <c r="Z4482" i="4"/>
  <c r="Z4490" i="4"/>
  <c r="Z4506" i="4"/>
  <c r="Z4514" i="4"/>
  <c r="Z4522" i="4"/>
  <c r="Z4530" i="4"/>
  <c r="Z4538" i="4"/>
  <c r="Z4546" i="4"/>
  <c r="Z4554" i="4"/>
  <c r="Z4562" i="4"/>
  <c r="Z4578" i="4"/>
  <c r="Z4586" i="4"/>
  <c r="Z4594" i="4"/>
  <c r="Z4602" i="4"/>
  <c r="Z4610" i="4"/>
  <c r="Z4618" i="4"/>
  <c r="Z4626" i="4"/>
  <c r="Z4634" i="4"/>
  <c r="Z4650" i="4"/>
  <c r="Z4658" i="4"/>
  <c r="Z4666" i="4"/>
  <c r="Z4674" i="4"/>
  <c r="Z4303" i="4"/>
  <c r="Z4314" i="4"/>
  <c r="Z4325" i="4"/>
  <c r="Z4335" i="4"/>
  <c r="Z4346" i="4"/>
  <c r="Z4357" i="4"/>
  <c r="Z4367" i="4"/>
  <c r="Z4378" i="4"/>
  <c r="Z4389" i="4"/>
  <c r="Z4410" i="4"/>
  <c r="Z4419" i="4"/>
  <c r="Z4427" i="4"/>
  <c r="Z4443" i="4"/>
  <c r="Z4451" i="4"/>
  <c r="Z4459" i="4"/>
  <c r="Z4467" i="4"/>
  <c r="Z4475" i="4"/>
  <c r="Z4483" i="4"/>
  <c r="Z4491" i="4"/>
  <c r="Z4499" i="4"/>
  <c r="Z4515" i="4"/>
  <c r="Z4523" i="4"/>
  <c r="Z4531" i="4"/>
  <c r="Z4539" i="4"/>
  <c r="Z4547" i="4"/>
  <c r="Z4555" i="4"/>
  <c r="Z4563" i="4"/>
  <c r="Z4571" i="4"/>
  <c r="Z4587" i="4"/>
  <c r="Z4595" i="4"/>
  <c r="Z4603" i="4"/>
  <c r="Z4611" i="4"/>
  <c r="Z4619" i="4"/>
  <c r="Z4627" i="4"/>
  <c r="Z4635" i="4"/>
  <c r="Z4643" i="4"/>
  <c r="Z4659" i="4"/>
  <c r="Z4667" i="4"/>
  <c r="Z4675" i="4"/>
  <c r="Z4305" i="4"/>
  <c r="Z4315" i="4"/>
  <c r="Z4326" i="4"/>
  <c r="Z4337" i="4"/>
  <c r="Z4347" i="4"/>
  <c r="Z4358" i="4"/>
  <c r="Z4369" i="4"/>
  <c r="Z4379" i="4"/>
  <c r="Z4401" i="4"/>
  <c r="Z4411" i="4"/>
  <c r="Z4420" i="4"/>
  <c r="Z4428" i="4"/>
  <c r="Z4436" i="4"/>
  <c r="Z4452" i="4"/>
  <c r="Z4460" i="4"/>
  <c r="Z4468" i="4"/>
  <c r="Z4476" i="4"/>
  <c r="Z4484" i="4"/>
  <c r="Z4492" i="4"/>
  <c r="Z4500" i="4"/>
  <c r="Z4508" i="4"/>
  <c r="Z4524" i="4"/>
  <c r="Z4532" i="4"/>
  <c r="Z4540" i="4"/>
  <c r="Z4548" i="4"/>
  <c r="Z4556" i="4"/>
  <c r="Z4564" i="4"/>
  <c r="Z4572" i="4"/>
  <c r="Z4580" i="4"/>
  <c r="Z4596" i="4"/>
  <c r="Z4604" i="4"/>
  <c r="Z4612" i="4"/>
  <c r="Z4620" i="4"/>
  <c r="Z4628" i="4"/>
  <c r="Z4636" i="4"/>
  <c r="Z4644" i="4"/>
  <c r="Z4652" i="4"/>
  <c r="Z4668" i="4"/>
  <c r="Z4676" i="4"/>
  <c r="Z4306" i="4"/>
  <c r="Z4317" i="4"/>
  <c r="Z4338" i="4"/>
  <c r="Z4349" i="4"/>
  <c r="Z4359" i="4"/>
  <c r="Z4370" i="4"/>
  <c r="Z4391" i="4"/>
  <c r="Z4402" i="4"/>
  <c r="Z4413" i="4"/>
  <c r="Z4421" i="4"/>
  <c r="Z4429" i="4"/>
  <c r="Z4437" i="4"/>
  <c r="Z4445" i="4"/>
  <c r="Z4461" i="4"/>
  <c r="Z4469" i="4"/>
  <c r="Z4477" i="4"/>
  <c r="Z4485" i="4"/>
  <c r="Z4493" i="4"/>
  <c r="Z4501" i="4"/>
  <c r="Z4509" i="4"/>
  <c r="Z4517" i="4"/>
  <c r="Z4533" i="4"/>
  <c r="Z4541" i="4"/>
  <c r="Z4549" i="4"/>
  <c r="Z4557" i="4"/>
  <c r="Z4565" i="4"/>
  <c r="Z4573" i="4"/>
  <c r="Z4581" i="4"/>
  <c r="Z4589" i="4"/>
  <c r="Z4605" i="4"/>
  <c r="Z4613" i="4"/>
  <c r="Z4621" i="4"/>
  <c r="Z4629" i="4"/>
  <c r="Z4637" i="4"/>
  <c r="Z4645" i="4"/>
  <c r="Z4653" i="4"/>
  <c r="Z4661" i="4"/>
  <c r="Z4677" i="4"/>
  <c r="Z4307" i="4"/>
  <c r="Z4329" i="4"/>
  <c r="Z4339" i="4"/>
  <c r="Z4350" i="4"/>
  <c r="Z4361" i="4"/>
  <c r="Z4371" i="4"/>
  <c r="Z4382" i="4"/>
  <c r="Z4393" i="4"/>
  <c r="Z4403" i="4"/>
  <c r="Z4414" i="4"/>
  <c r="Z4422" i="4"/>
  <c r="Z4430" i="4"/>
  <c r="Z4438" i="4"/>
  <c r="Z4446" i="4"/>
  <c r="Z4454" i="4"/>
  <c r="Z4470" i="4"/>
  <c r="Z4478" i="4"/>
  <c r="Z4486" i="4"/>
  <c r="Z4494" i="4"/>
  <c r="Z4502" i="4"/>
  <c r="Z4510" i="4"/>
  <c r="Z4518" i="4"/>
  <c r="Z4526" i="4"/>
  <c r="Z4542" i="4"/>
  <c r="Z4550" i="4"/>
  <c r="Z4558" i="4"/>
  <c r="Z4566" i="4"/>
  <c r="Z4574" i="4"/>
  <c r="Z4582" i="4"/>
  <c r="Z4590" i="4"/>
  <c r="Z4598" i="4"/>
  <c r="Z4614" i="4"/>
  <c r="Z4622" i="4"/>
  <c r="Z4630" i="4"/>
  <c r="Z4638" i="4"/>
  <c r="Z4646" i="4"/>
  <c r="Z4654" i="4"/>
  <c r="Z4662" i="4"/>
  <c r="Z4670" i="4"/>
  <c r="Z4319" i="4"/>
  <c r="Z4330" i="4"/>
  <c r="Z4341" i="4"/>
  <c r="Z4351" i="4"/>
  <c r="Z4362" i="4"/>
  <c r="Z4373" i="4"/>
  <c r="Z4383" i="4"/>
  <c r="Z4394" i="4"/>
  <c r="Z4405" i="4"/>
  <c r="Z4415" i="4"/>
  <c r="Z4423" i="4"/>
  <c r="Z4431" i="4"/>
  <c r="Z4439" i="4"/>
  <c r="Z4447" i="4"/>
  <c r="Z4455" i="4"/>
  <c r="Z4463" i="4"/>
  <c r="Z4479" i="4"/>
  <c r="Z4487" i="4"/>
  <c r="Z4495" i="4"/>
  <c r="Z4503" i="4"/>
  <c r="Z4511" i="4"/>
  <c r="Z4519" i="4"/>
  <c r="Z4527" i="4"/>
  <c r="Z4535" i="4"/>
  <c r="Z4551" i="4"/>
  <c r="Z4559" i="4"/>
  <c r="Z4567" i="4"/>
  <c r="Z4575" i="4"/>
  <c r="Z4583" i="4"/>
  <c r="Z4591" i="4"/>
  <c r="Z4599" i="4"/>
  <c r="Z4607" i="4"/>
  <c r="Z4623" i="4"/>
  <c r="Z4631" i="4"/>
  <c r="Z4639" i="4"/>
  <c r="Z4647" i="4"/>
  <c r="Z4655" i="4"/>
  <c r="Z4663" i="4"/>
  <c r="Z4671" i="4"/>
  <c r="Z4679" i="4"/>
  <c r="Z3122" i="4"/>
  <c r="Z3130" i="4"/>
  <c r="Z3108" i="4"/>
  <c r="Z3124" i="4"/>
  <c r="Z3132" i="4"/>
  <c r="Z3140" i="4"/>
  <c r="Z3148" i="4"/>
  <c r="Z3164" i="4"/>
  <c r="Z3172" i="4"/>
  <c r="Z3180" i="4"/>
  <c r="Z3204" i="4"/>
  <c r="Z3212" i="4"/>
  <c r="Z3220" i="4"/>
  <c r="Z3228" i="4"/>
  <c r="Z3236" i="4"/>
  <c r="Z3252" i="4"/>
  <c r="Z3260" i="4"/>
  <c r="Z3268" i="4"/>
  <c r="Z3276" i="4"/>
  <c r="Z3284" i="4"/>
  <c r="Z3292" i="4"/>
  <c r="Z3300" i="4"/>
  <c r="Z3109" i="4"/>
  <c r="Z3119" i="4"/>
  <c r="Z3127" i="4"/>
  <c r="Z3135" i="4"/>
  <c r="Z3143" i="4"/>
  <c r="Z3151" i="4"/>
  <c r="Z3159" i="4"/>
  <c r="Z3167" i="4"/>
  <c r="Z3175" i="4"/>
  <c r="Z3183" i="4"/>
  <c r="Z3191" i="4"/>
  <c r="Z3199" i="4"/>
  <c r="Z3207" i="4"/>
  <c r="Z3215" i="4"/>
  <c r="Z3223" i="4"/>
  <c r="Z3231" i="4"/>
  <c r="Z3239" i="4"/>
  <c r="Z3255" i="4"/>
  <c r="Z3271" i="4"/>
  <c r="Z3279" i="4"/>
  <c r="Z3287" i="4"/>
  <c r="Z3112" i="4"/>
  <c r="Z3128" i="4"/>
  <c r="Z3136" i="4"/>
  <c r="Z3144" i="4"/>
  <c r="Z3152" i="4"/>
  <c r="Z3160" i="4"/>
  <c r="Z3168" i="4"/>
  <c r="Z3176" i="4"/>
  <c r="Z3184" i="4"/>
  <c r="Z3192" i="4"/>
  <c r="Z3208" i="4"/>
  <c r="Z3216" i="4"/>
  <c r="Z3224" i="4"/>
  <c r="Z3232" i="4"/>
  <c r="Z3240" i="4"/>
  <c r="Z3248" i="4"/>
  <c r="Z3256" i="4"/>
  <c r="Z3264" i="4"/>
  <c r="Z3272" i="4"/>
  <c r="Z3280" i="4"/>
  <c r="Z3288" i="4"/>
  <c r="Z3296" i="4"/>
  <c r="Z3304" i="4"/>
  <c r="Z3123" i="4"/>
  <c r="Z3138" i="4"/>
  <c r="Z3163" i="4"/>
  <c r="Z3177" i="4"/>
  <c r="Z3214" i="4"/>
  <c r="Z3227" i="4"/>
  <c r="Z3253" i="4"/>
  <c r="Z3266" i="4"/>
  <c r="Z3278" i="4"/>
  <c r="Z3291" i="4"/>
  <c r="Z3302" i="4"/>
  <c r="Z3311" i="4"/>
  <c r="Z3319" i="4"/>
  <c r="Z3335" i="4"/>
  <c r="Z3343" i="4"/>
  <c r="Z3351" i="4"/>
  <c r="Z3359" i="4"/>
  <c r="Z3367" i="4"/>
  <c r="Z3375" i="4"/>
  <c r="Z3399" i="4"/>
  <c r="Z3407" i="4"/>
  <c r="Z3415" i="4"/>
  <c r="Z3431" i="4"/>
  <c r="Z3439" i="4"/>
  <c r="Z3447" i="4"/>
  <c r="Z3455" i="4"/>
  <c r="Z3471" i="4"/>
  <c r="Z3479" i="4"/>
  <c r="Z3487" i="4"/>
  <c r="Z3495" i="4"/>
  <c r="Z3519" i="4"/>
  <c r="Z3535" i="4"/>
  <c r="Z3543" i="4"/>
  <c r="Z3551" i="4"/>
  <c r="Z3559" i="4"/>
  <c r="Z3567" i="4"/>
  <c r="Z3575" i="4"/>
  <c r="Z3591" i="4"/>
  <c r="Z3607" i="4"/>
  <c r="Z3615" i="4"/>
  <c r="Z3631" i="4"/>
  <c r="Z3655" i="4"/>
  <c r="Z3663" i="4"/>
  <c r="Z3671" i="4"/>
  <c r="Z3687" i="4"/>
  <c r="Z3703" i="4"/>
  <c r="Z3719" i="4"/>
  <c r="Z3751" i="4"/>
  <c r="Z3759" i="4"/>
  <c r="Z3767" i="4"/>
  <c r="Z3775" i="4"/>
  <c r="Z3783" i="4"/>
  <c r="Z3791" i="4"/>
  <c r="Z3799" i="4"/>
  <c r="Z3807" i="4"/>
  <c r="Z3815" i="4"/>
  <c r="Z3823" i="4"/>
  <c r="Z3831" i="4"/>
  <c r="Z3839" i="4"/>
  <c r="Z3855" i="4"/>
  <c r="Z3863" i="4"/>
  <c r="Z3871" i="4"/>
  <c r="Z3895" i="4"/>
  <c r="Z3903" i="4"/>
  <c r="Z3919" i="4"/>
  <c r="Z3927" i="4"/>
  <c r="Z3935" i="4"/>
  <c r="Z3943" i="4"/>
  <c r="Z3951" i="4"/>
  <c r="Z3959" i="4"/>
  <c r="Z3125" i="4"/>
  <c r="Z3139" i="4"/>
  <c r="Z3153" i="4"/>
  <c r="Z3165" i="4"/>
  <c r="Z3178" i="4"/>
  <c r="Z3190" i="4"/>
  <c r="Z3203" i="4"/>
  <c r="Z3217" i="4"/>
  <c r="Z3229" i="4"/>
  <c r="Z3242" i="4"/>
  <c r="Z3267" i="4"/>
  <c r="Z3303" i="4"/>
  <c r="Z3336" i="4"/>
  <c r="Z3344" i="4"/>
  <c r="Z3352" i="4"/>
  <c r="Z3360" i="4"/>
  <c r="Z3368" i="4"/>
  <c r="Z3384" i="4"/>
  <c r="Z3392" i="4"/>
  <c r="Z3400" i="4"/>
  <c r="Z3408" i="4"/>
  <c r="Z3416" i="4"/>
  <c r="Z3424" i="4"/>
  <c r="Z3432" i="4"/>
  <c r="Z3440" i="4"/>
  <c r="Z3448" i="4"/>
  <c r="Z3456" i="4"/>
  <c r="Z3464" i="4"/>
  <c r="Z3480" i="4"/>
  <c r="Z3504" i="4"/>
  <c r="Z3512" i="4"/>
  <c r="Z3528" i="4"/>
  <c r="Z3536" i="4"/>
  <c r="Z3544" i="4"/>
  <c r="Z3552" i="4"/>
  <c r="Z3576" i="4"/>
  <c r="Z3584" i="4"/>
  <c r="Z3592" i="4"/>
  <c r="Z3600" i="4"/>
  <c r="Z3608" i="4"/>
  <c r="Z3616" i="4"/>
  <c r="Z3624" i="4"/>
  <c r="Z3632" i="4"/>
  <c r="Z3656" i="4"/>
  <c r="Z3664" i="4"/>
  <c r="Z3688" i="4"/>
  <c r="Z3728" i="4"/>
  <c r="Z3736" i="4"/>
  <c r="Z3744" i="4"/>
  <c r="Z3760" i="4"/>
  <c r="Z3768" i="4"/>
  <c r="Z3776" i="4"/>
  <c r="Z3784" i="4"/>
  <c r="Z3800" i="4"/>
  <c r="Z3808" i="4"/>
  <c r="Z3110" i="4"/>
  <c r="Z3126" i="4"/>
  <c r="Z3141" i="4"/>
  <c r="Z3154" i="4"/>
  <c r="Z3166" i="4"/>
  <c r="Z3179" i="4"/>
  <c r="Z3193" i="4"/>
  <c r="Z3205" i="4"/>
  <c r="Z3218" i="4"/>
  <c r="Z3230" i="4"/>
  <c r="Z3243" i="4"/>
  <c r="Z3257" i="4"/>
  <c r="Z3269" i="4"/>
  <c r="Z3305" i="4"/>
  <c r="Z3313" i="4"/>
  <c r="Z3329" i="4"/>
  <c r="Z3337" i="4"/>
  <c r="Z3361" i="4"/>
  <c r="Z3369" i="4"/>
  <c r="Z3377" i="4"/>
  <c r="Z3401" i="4"/>
  <c r="Z3409" i="4"/>
  <c r="Z3417" i="4"/>
  <c r="Z3425" i="4"/>
  <c r="Z3433" i="4"/>
  <c r="Z3441" i="4"/>
  <c r="Z3449" i="4"/>
  <c r="Z3457" i="4"/>
  <c r="Z3465" i="4"/>
  <c r="Z3473" i="4"/>
  <c r="Z3481" i="4"/>
  <c r="Z3489" i="4"/>
  <c r="Z3497" i="4"/>
  <c r="Z3505" i="4"/>
  <c r="Z3513" i="4"/>
  <c r="Z3521" i="4"/>
  <c r="Z3529" i="4"/>
  <c r="Z3545" i="4"/>
  <c r="Z3553" i="4"/>
  <c r="Z3561" i="4"/>
  <c r="Z3569" i="4"/>
  <c r="Z3577" i="4"/>
  <c r="Z3585" i="4"/>
  <c r="Z3593" i="4"/>
  <c r="Z3601" i="4"/>
  <c r="Z3617" i="4"/>
  <c r="Z3633" i="4"/>
  <c r="Z3641" i="4"/>
  <c r="Z3649" i="4"/>
  <c r="Z3665" i="4"/>
  <c r="Z3673" i="4"/>
  <c r="Z3681" i="4"/>
  <c r="Z3689" i="4"/>
  <c r="Z3697" i="4"/>
  <c r="Z3713" i="4"/>
  <c r="Z3721" i="4"/>
  <c r="Z3729" i="4"/>
  <c r="Z3737" i="4"/>
  <c r="Z3745" i="4"/>
  <c r="Z3753" i="4"/>
  <c r="Z3761" i="4"/>
  <c r="Z3769" i="4"/>
  <c r="Z3785" i="4"/>
  <c r="Z3793" i="4"/>
  <c r="Z3801" i="4"/>
  <c r="Z3825" i="4"/>
  <c r="Z3841" i="4"/>
  <c r="Z3849" i="4"/>
  <c r="Z3857" i="4"/>
  <c r="Z3865" i="4"/>
  <c r="Z3881" i="4"/>
  <c r="Z3889" i="4"/>
  <c r="Z3897" i="4"/>
  <c r="Z3905" i="4"/>
  <c r="Z3921" i="4"/>
  <c r="Z3929" i="4"/>
  <c r="Z3937" i="4"/>
  <c r="Z3945" i="4"/>
  <c r="Z3953" i="4"/>
  <c r="Z3977" i="4"/>
  <c r="Z3993" i="4"/>
  <c r="Z4001" i="4"/>
  <c r="Z3113" i="4"/>
  <c r="Z3129" i="4"/>
  <c r="Z3155" i="4"/>
  <c r="Z3181" i="4"/>
  <c r="Z3194" i="4"/>
  <c r="Z3206" i="4"/>
  <c r="Z3245" i="4"/>
  <c r="Z3270" i="4"/>
  <c r="Z3283" i="4"/>
  <c r="Z3295" i="4"/>
  <c r="Z3314" i="4"/>
  <c r="Z3322" i="4"/>
  <c r="Z3330" i="4"/>
  <c r="Z3338" i="4"/>
  <c r="Z3346" i="4"/>
  <c r="Z3354" i="4"/>
  <c r="Z3362" i="4"/>
  <c r="Z3378" i="4"/>
  <c r="Z3386" i="4"/>
  <c r="Z3394" i="4"/>
  <c r="Z3402" i="4"/>
  <c r="Z3418" i="4"/>
  <c r="Z3426" i="4"/>
  <c r="Z3434" i="4"/>
  <c r="Z3442" i="4"/>
  <c r="Z3450" i="4"/>
  <c r="Z3458" i="4"/>
  <c r="Z3474" i="4"/>
  <c r="Z3482" i="4"/>
  <c r="Z3490" i="4"/>
  <c r="Z3498" i="4"/>
  <c r="Z3506" i="4"/>
  <c r="Z3514" i="4"/>
  <c r="Z3530" i="4"/>
  <c r="Z3538" i="4"/>
  <c r="Z3546" i="4"/>
  <c r="Z3554" i="4"/>
  <c r="Z3562" i="4"/>
  <c r="Z3570" i="4"/>
  <c r="Z3578" i="4"/>
  <c r="Z3586" i="4"/>
  <c r="Z3594" i="4"/>
  <c r="Z3602" i="4"/>
  <c r="Z3610" i="4"/>
  <c r="Z3618" i="4"/>
  <c r="Z3626" i="4"/>
  <c r="Z3634" i="4"/>
  <c r="Z3642" i="4"/>
  <c r="Z3650" i="4"/>
  <c r="Z3658" i="4"/>
  <c r="Z3666" i="4"/>
  <c r="Z3690" i="4"/>
  <c r="Z3698" i="4"/>
  <c r="Z3706" i="4"/>
  <c r="Z3714" i="4"/>
  <c r="Z3722" i="4"/>
  <c r="Z3738" i="4"/>
  <c r="Z3746" i="4"/>
  <c r="Z3762" i="4"/>
  <c r="Z3770" i="4"/>
  <c r="Z3786" i="4"/>
  <c r="Z3794" i="4"/>
  <c r="Z3818" i="4"/>
  <c r="Z3826" i="4"/>
  <c r="Z3842" i="4"/>
  <c r="Z3850" i="4"/>
  <c r="Z3858" i="4"/>
  <c r="Z3866" i="4"/>
  <c r="Z3874" i="4"/>
  <c r="Z3882" i="4"/>
  <c r="Z3890" i="4"/>
  <c r="Z3145" i="4"/>
  <c r="Z3157" i="4"/>
  <c r="Z3170" i="4"/>
  <c r="Z3182" i="4"/>
  <c r="Z3195" i="4"/>
  <c r="Z3209" i="4"/>
  <c r="Z3221" i="4"/>
  <c r="Z3246" i="4"/>
  <c r="Z3259" i="4"/>
  <c r="Z3273" i="4"/>
  <c r="Z3285" i="4"/>
  <c r="Z3297" i="4"/>
  <c r="Z3307" i="4"/>
  <c r="Z3315" i="4"/>
  <c r="Z3323" i="4"/>
  <c r="Z3339" i="4"/>
  <c r="Z3347" i="4"/>
  <c r="Z3355" i="4"/>
  <c r="Z3371" i="4"/>
  <c r="Z3379" i="4"/>
  <c r="Z3395" i="4"/>
  <c r="Z3403" i="4"/>
  <c r="Z3411" i="4"/>
  <c r="Z3427" i="4"/>
  <c r="Z3435" i="4"/>
  <c r="Z3443" i="4"/>
  <c r="Z3451" i="4"/>
  <c r="Z3459" i="4"/>
  <c r="Z3475" i="4"/>
  <c r="Z3483" i="4"/>
  <c r="Z3491" i="4"/>
  <c r="Z3507" i="4"/>
  <c r="Z3515" i="4"/>
  <c r="Z3523" i="4"/>
  <c r="Z3547" i="4"/>
  <c r="Z3563" i="4"/>
  <c r="Z3571" i="4"/>
  <c r="Z3579" i="4"/>
  <c r="Z3587" i="4"/>
  <c r="Z3603" i="4"/>
  <c r="Z3611" i="4"/>
  <c r="Z3619" i="4"/>
  <c r="Z3627" i="4"/>
  <c r="Z3643" i="4"/>
  <c r="Z3651" i="4"/>
  <c r="Z3659" i="4"/>
  <c r="Z3667" i="4"/>
  <c r="Z3675" i="4"/>
  <c r="Z3683" i="4"/>
  <c r="Z3691" i="4"/>
  <c r="Z3699" i="4"/>
  <c r="Z3707" i="4"/>
  <c r="Z3715" i="4"/>
  <c r="Z3723" i="4"/>
  <c r="Z3731" i="4"/>
  <c r="Z3739" i="4"/>
  <c r="Z3771" i="4"/>
  <c r="Z3779" i="4"/>
  <c r="Z3787" i="4"/>
  <c r="Z3795" i="4"/>
  <c r="Z3803" i="4"/>
  <c r="Z3811" i="4"/>
  <c r="Z3819" i="4"/>
  <c r="Z3827" i="4"/>
  <c r="Z3835" i="4"/>
  <c r="Z3867" i="4"/>
  <c r="Z3875" i="4"/>
  <c r="Z3883" i="4"/>
  <c r="Z3891" i="4"/>
  <c r="Z3899" i="4"/>
  <c r="Z3923" i="4"/>
  <c r="Z3931" i="4"/>
  <c r="Z3939" i="4"/>
  <c r="Z3947" i="4"/>
  <c r="Z3955" i="4"/>
  <c r="Z3963" i="4"/>
  <c r="Z3971" i="4"/>
  <c r="Z3979" i="4"/>
  <c r="Z3995" i="4"/>
  <c r="Z4003" i="4"/>
  <c r="Z4011" i="4"/>
  <c r="Z3117" i="4"/>
  <c r="Z3133" i="4"/>
  <c r="Z3146" i="4"/>
  <c r="Z3171" i="4"/>
  <c r="Z3210" i="4"/>
  <c r="Z3222" i="4"/>
  <c r="Z3249" i="4"/>
  <c r="Z3261" i="4"/>
  <c r="Z3274" i="4"/>
  <c r="Z3286" i="4"/>
  <c r="Z3308" i="4"/>
  <c r="Z3332" i="4"/>
  <c r="Z3348" i="4"/>
  <c r="Z3356" i="4"/>
  <c r="Z3364" i="4"/>
  <c r="Z3372" i="4"/>
  <c r="Z3388" i="4"/>
  <c r="Z3396" i="4"/>
  <c r="Z3404" i="4"/>
  <c r="Z3420" i="4"/>
  <c r="Z3428" i="4"/>
  <c r="Z3436" i="4"/>
  <c r="Z3444" i="4"/>
  <c r="Z3460" i="4"/>
  <c r="Z3468" i="4"/>
  <c r="Z3476" i="4"/>
  <c r="Z3484" i="4"/>
  <c r="Z3492" i="4"/>
  <c r="Z3500" i="4"/>
  <c r="Z3508" i="4"/>
  <c r="Z3516" i="4"/>
  <c r="Z3524" i="4"/>
  <c r="Z3532" i="4"/>
  <c r="Z3540" i="4"/>
  <c r="Z3548" i="4"/>
  <c r="Z3556" i="4"/>
  <c r="Z3564" i="4"/>
  <c r="Z3572" i="4"/>
  <c r="Z3588" i="4"/>
  <c r="Z3596" i="4"/>
  <c r="Z3612" i="4"/>
  <c r="Z3620" i="4"/>
  <c r="Z3628" i="4"/>
  <c r="Z3636" i="4"/>
  <c r="Z3660" i="4"/>
  <c r="Z3676" i="4"/>
  <c r="Z3684" i="4"/>
  <c r="Z3700" i="4"/>
  <c r="Z3716" i="4"/>
  <c r="Z3724" i="4"/>
  <c r="Z3740" i="4"/>
  <c r="Z3764" i="4"/>
  <c r="Z3788" i="4"/>
  <c r="Z3796" i="4"/>
  <c r="Z3804" i="4"/>
  <c r="Z3820" i="4"/>
  <c r="Z3828" i="4"/>
  <c r="Z3844" i="4"/>
  <c r="Z3860" i="4"/>
  <c r="Z3868" i="4"/>
  <c r="Z3876" i="4"/>
  <c r="Z3884" i="4"/>
  <c r="Z3118" i="4"/>
  <c r="Z3134" i="4"/>
  <c r="Z3147" i="4"/>
  <c r="Z3161" i="4"/>
  <c r="Z3186" i="4"/>
  <c r="Z3211" i="4"/>
  <c r="Z3225" i="4"/>
  <c r="Z3237" i="4"/>
  <c r="Z3250" i="4"/>
  <c r="Z3275" i="4"/>
  <c r="Z3289" i="4"/>
  <c r="Z3309" i="4"/>
  <c r="Z3317" i="4"/>
  <c r="Z3325" i="4"/>
  <c r="Z3333" i="4"/>
  <c r="Z3357" i="4"/>
  <c r="Z3373" i="4"/>
  <c r="Z3381" i="4"/>
  <c r="Z3405" i="4"/>
  <c r="Z3413" i="4"/>
  <c r="Z3429" i="4"/>
  <c r="Z3437" i="4"/>
  <c r="Z3445" i="4"/>
  <c r="Z3453" i="4"/>
  <c r="Z3461" i="4"/>
  <c r="Z3469" i="4"/>
  <c r="Z3485" i="4"/>
  <c r="Z3493" i="4"/>
  <c r="Z3501" i="4"/>
  <c r="Z3509" i="4"/>
  <c r="Z3517" i="4"/>
  <c r="Z3525" i="4"/>
  <c r="Z3549" i="4"/>
  <c r="Z3557" i="4"/>
  <c r="Z3565" i="4"/>
  <c r="Z3573" i="4"/>
  <c r="Z3581" i="4"/>
  <c r="Z3589" i="4"/>
  <c r="Z3613" i="4"/>
  <c r="Z3621" i="4"/>
  <c r="Z3629" i="4"/>
  <c r="Z3645" i="4"/>
  <c r="Z3661" i="4"/>
  <c r="Z3669" i="4"/>
  <c r="Z3677" i="4"/>
  <c r="Z3701" i="4"/>
  <c r="Z3709" i="4"/>
  <c r="Z3717" i="4"/>
  <c r="Z3725" i="4"/>
  <c r="Z3733" i="4"/>
  <c r="Z3741" i="4"/>
  <c r="Z3749" i="4"/>
  <c r="Z3765" i="4"/>
  <c r="Z3789" i="4"/>
  <c r="Z3805" i="4"/>
  <c r="Z3813" i="4"/>
  <c r="Z3821" i="4"/>
  <c r="Z3829" i="4"/>
  <c r="Z3837" i="4"/>
  <c r="Z3845" i="4"/>
  <c r="Z3853" i="4"/>
  <c r="Z3861" i="4"/>
  <c r="Z3869" i="4"/>
  <c r="Z3877" i="4"/>
  <c r="Z3901" i="4"/>
  <c r="Z3909" i="4"/>
  <c r="Z3917" i="4"/>
  <c r="Z3933" i="4"/>
  <c r="Z3941" i="4"/>
  <c r="Z3949" i="4"/>
  <c r="Z3957" i="4"/>
  <c r="Z3965" i="4"/>
  <c r="Z3973" i="4"/>
  <c r="Z3162" i="4"/>
  <c r="Z3265" i="4"/>
  <c r="Z3342" i="4"/>
  <c r="Z3406" i="4"/>
  <c r="Z3470" i="4"/>
  <c r="Z3534" i="4"/>
  <c r="Z3598" i="4"/>
  <c r="Z3662" i="4"/>
  <c r="Z3726" i="4"/>
  <c r="Z3790" i="4"/>
  <c r="Z3832" i="4"/>
  <c r="Z3864" i="4"/>
  <c r="Z3928" i="4"/>
  <c r="Z3944" i="4"/>
  <c r="Z3960" i="4"/>
  <c r="Z3976" i="4"/>
  <c r="Z3990" i="4"/>
  <c r="Z4012" i="4"/>
  <c r="Z4020" i="4"/>
  <c r="Z4028" i="4"/>
  <c r="Z4036" i="4"/>
  <c r="Z4044" i="4"/>
  <c r="Z4052" i="4"/>
  <c r="Z4060" i="4"/>
  <c r="Z4084" i="4"/>
  <c r="Z4092" i="4"/>
  <c r="Z4100" i="4"/>
  <c r="Z4108" i="4"/>
  <c r="Z4116" i="4"/>
  <c r="Z4124" i="4"/>
  <c r="Z4132" i="4"/>
  <c r="Z4140" i="4"/>
  <c r="Z4148" i="4"/>
  <c r="Z4156" i="4"/>
  <c r="Z4172" i="4"/>
  <c r="Z4180" i="4"/>
  <c r="Z4188" i="4"/>
  <c r="Z4196" i="4"/>
  <c r="Z4212" i="4"/>
  <c r="Z4220" i="4"/>
  <c r="Z4228" i="4"/>
  <c r="Z4236" i="4"/>
  <c r="Z4244" i="4"/>
  <c r="Z4252" i="4"/>
  <c r="Z4276" i="4"/>
  <c r="Z4284" i="4"/>
  <c r="Z4300" i="4"/>
  <c r="Z3174" i="4"/>
  <c r="Z3277" i="4"/>
  <c r="Z3350" i="4"/>
  <c r="Z3414" i="4"/>
  <c r="Z3542" i="4"/>
  <c r="Z3670" i="4"/>
  <c r="Z3734" i="4"/>
  <c r="Z3898" i="4"/>
  <c r="Z3914" i="4"/>
  <c r="Z3930" i="4"/>
  <c r="Z3946" i="4"/>
  <c r="Z3962" i="4"/>
  <c r="Z3978" i="4"/>
  <c r="Z4002" i="4"/>
  <c r="Z4013" i="4"/>
  <c r="Z4029" i="4"/>
  <c r="Z4037" i="4"/>
  <c r="Z4045" i="4"/>
  <c r="Z4053" i="4"/>
  <c r="Z4061" i="4"/>
  <c r="Z4069" i="4"/>
  <c r="Z4077" i="4"/>
  <c r="Z4085" i="4"/>
  <c r="Z4093" i="4"/>
  <c r="Z4101" i="4"/>
  <c r="Z4109" i="4"/>
  <c r="Z4117" i="4"/>
  <c r="Z4125" i="4"/>
  <c r="Z4133" i="4"/>
  <c r="Z4141" i="4"/>
  <c r="Z4149" i="4"/>
  <c r="Z4157" i="4"/>
  <c r="Z4165" i="4"/>
  <c r="Z4181" i="4"/>
  <c r="Z4197" i="4"/>
  <c r="Z4213" i="4"/>
  <c r="Z4237" i="4"/>
  <c r="Z4245" i="4"/>
  <c r="Z4261" i="4"/>
  <c r="Z4277" i="4"/>
  <c r="Z4285" i="4"/>
  <c r="Z3290" i="4"/>
  <c r="Z3358" i="4"/>
  <c r="Z3486" i="4"/>
  <c r="Z3614" i="4"/>
  <c r="Z3678" i="4"/>
  <c r="Z3742" i="4"/>
  <c r="Z3806" i="4"/>
  <c r="Z3872" i="4"/>
  <c r="Z3900" i="4"/>
  <c r="Z3916" i="4"/>
  <c r="Z3932" i="4"/>
  <c r="Z3948" i="4"/>
  <c r="Z3980" i="4"/>
  <c r="Z4004" i="4"/>
  <c r="Z4014" i="4"/>
  <c r="Z4022" i="4"/>
  <c r="Z4030" i="4"/>
  <c r="Z4038" i="4"/>
  <c r="Z4046" i="4"/>
  <c r="Z4054" i="4"/>
  <c r="Z4070" i="4"/>
  <c r="Z4086" i="4"/>
  <c r="Z4094" i="4"/>
  <c r="Z4102" i="4"/>
  <c r="Z4110" i="4"/>
  <c r="Z4118" i="4"/>
  <c r="Z4126" i="4"/>
  <c r="Z4134" i="4"/>
  <c r="Z4150" i="4"/>
  <c r="Z4158" i="4"/>
  <c r="Z4166" i="4"/>
  <c r="Z4174" i="4"/>
  <c r="Z4182" i="4"/>
  <c r="Z4190" i="4"/>
  <c r="Z4198" i="4"/>
  <c r="Z4214" i="4"/>
  <c r="Z4222" i="4"/>
  <c r="Z4230" i="4"/>
  <c r="Z4246" i="4"/>
  <c r="Z4254" i="4"/>
  <c r="Z4262" i="4"/>
  <c r="Z4270" i="4"/>
  <c r="Z4278" i="4"/>
  <c r="Z4294" i="4"/>
  <c r="Z3201" i="4"/>
  <c r="Z3301" i="4"/>
  <c r="Z3366" i="4"/>
  <c r="Z3430" i="4"/>
  <c r="Z3494" i="4"/>
  <c r="Z3622" i="4"/>
  <c r="Z3686" i="4"/>
  <c r="Z3750" i="4"/>
  <c r="Z3814" i="4"/>
  <c r="Z3846" i="4"/>
  <c r="Z3878" i="4"/>
  <c r="Z3918" i="4"/>
  <c r="Z3950" i="4"/>
  <c r="Z3966" i="4"/>
  <c r="Z3982" i="4"/>
  <c r="Z3994" i="4"/>
  <c r="Z4005" i="4"/>
  <c r="Z4015" i="4"/>
  <c r="Z4031" i="4"/>
  <c r="Z4039" i="4"/>
  <c r="Z4047" i="4"/>
  <c r="Z4055" i="4"/>
  <c r="Z4063" i="4"/>
  <c r="Z4071" i="4"/>
  <c r="Z4079" i="4"/>
  <c r="Z4087" i="4"/>
  <c r="Z4103" i="4"/>
  <c r="Z4111" i="4"/>
  <c r="Z4143" i="4"/>
  <c r="Z4151" i="4"/>
  <c r="Z4159" i="4"/>
  <c r="Z4167" i="4"/>
  <c r="Z4175" i="4"/>
  <c r="Z4183" i="4"/>
  <c r="Z4191" i="4"/>
  <c r="Z4199" i="4"/>
  <c r="Z4207" i="4"/>
  <c r="Z4223" i="4"/>
  <c r="Z4231" i="4"/>
  <c r="Z4239" i="4"/>
  <c r="Z4247" i="4"/>
  <c r="Z4263" i="4"/>
  <c r="Z4271" i="4"/>
  <c r="Z4279" i="4"/>
  <c r="Z4287" i="4"/>
  <c r="Z3213" i="4"/>
  <c r="Z3310" i="4"/>
  <c r="Z3374" i="4"/>
  <c r="Z3502" i="4"/>
  <c r="Z3566" i="4"/>
  <c r="Z3630" i="4"/>
  <c r="Z3694" i="4"/>
  <c r="Z3816" i="4"/>
  <c r="Z3848" i="4"/>
  <c r="Z3880" i="4"/>
  <c r="Z3904" i="4"/>
  <c r="Z3936" i="4"/>
  <c r="Z3952" i="4"/>
  <c r="Z3983" i="4"/>
  <c r="Z3996" i="4"/>
  <c r="Z4006" i="4"/>
  <c r="Z4016" i="4"/>
  <c r="Z4040" i="4"/>
  <c r="Z4072" i="4"/>
  <c r="Z4080" i="4"/>
  <c r="Z4088" i="4"/>
  <c r="Z4096" i="4"/>
  <c r="Z4128" i="4"/>
  <c r="Z4152" i="4"/>
  <c r="Z4160" i="4"/>
  <c r="Z4168" i="4"/>
  <c r="Z4176" i="4"/>
  <c r="Z4192" i="4"/>
  <c r="Z4200" i="4"/>
  <c r="Z4208" i="4"/>
  <c r="Z4216" i="4"/>
  <c r="Z4224" i="4"/>
  <c r="Z4232" i="4"/>
  <c r="Z4240" i="4"/>
  <c r="Z4248" i="4"/>
  <c r="Z4272" i="4"/>
  <c r="Z4288" i="4"/>
  <c r="Z3121" i="4"/>
  <c r="Z3226" i="4"/>
  <c r="Z3446" i="4"/>
  <c r="Z3510" i="4"/>
  <c r="Z3574" i="4"/>
  <c r="Z3638" i="4"/>
  <c r="Z3702" i="4"/>
  <c r="Z3766" i="4"/>
  <c r="Z3822" i="4"/>
  <c r="Z3854" i="4"/>
  <c r="Z3886" i="4"/>
  <c r="Z3922" i="4"/>
  <c r="Z3954" i="4"/>
  <c r="Z3997" i="4"/>
  <c r="Z4007" i="4"/>
  <c r="Z4025" i="4"/>
  <c r="Z4033" i="4"/>
  <c r="Z4049" i="4"/>
  <c r="Z4057" i="4"/>
  <c r="Z4065" i="4"/>
  <c r="Z4073" i="4"/>
  <c r="Z4081" i="4"/>
  <c r="Z4097" i="4"/>
  <c r="Z4113" i="4"/>
  <c r="Z4121" i="4"/>
  <c r="Z4129" i="4"/>
  <c r="Z4137" i="4"/>
  <c r="Z4169" i="4"/>
  <c r="Z4193" i="4"/>
  <c r="Z4201" i="4"/>
  <c r="Z4209" i="4"/>
  <c r="Z4217" i="4"/>
  <c r="Z4225" i="4"/>
  <c r="Z4233" i="4"/>
  <c r="Z4241" i="4"/>
  <c r="Z4257" i="4"/>
  <c r="Z4265" i="4"/>
  <c r="Z4273" i="4"/>
  <c r="Z4281" i="4"/>
  <c r="Z4297" i="4"/>
  <c r="Z3137" i="4"/>
  <c r="Z3390" i="4"/>
  <c r="Z3518" i="4"/>
  <c r="Z3582" i="4"/>
  <c r="Z3710" i="4"/>
  <c r="Z3774" i="4"/>
  <c r="Z3824" i="4"/>
  <c r="Z3856" i="4"/>
  <c r="Z3888" i="4"/>
  <c r="Z3908" i="4"/>
  <c r="Z3924" i="4"/>
  <c r="Z3986" i="4"/>
  <c r="Z4008" i="4"/>
  <c r="Z4018" i="4"/>
  <c r="Z4026" i="4"/>
  <c r="Z4034" i="4"/>
  <c r="Z4042" i="4"/>
  <c r="Z4050" i="4"/>
  <c r="Z4058" i="4"/>
  <c r="Z4066" i="4"/>
  <c r="Z4074" i="4"/>
  <c r="Z4082" i="4"/>
  <c r="Z4090" i="4"/>
  <c r="Z4098" i="4"/>
  <c r="Z4106" i="4"/>
  <c r="Z4114" i="4"/>
  <c r="Z4122" i="4"/>
  <c r="Z4130" i="4"/>
  <c r="Z4138" i="4"/>
  <c r="Z4146" i="4"/>
  <c r="Z4154" i="4"/>
  <c r="Z4162" i="4"/>
  <c r="Z4170" i="4"/>
  <c r="Z4178" i="4"/>
  <c r="Z4186" i="4"/>
  <c r="Z4194" i="4"/>
  <c r="Z4202" i="4"/>
  <c r="Z4210" i="4"/>
  <c r="Z4218" i="4"/>
  <c r="Z4234" i="4"/>
  <c r="Z4242" i="4"/>
  <c r="Z4258" i="4"/>
  <c r="Z4266" i="4"/>
  <c r="Z4274" i="4"/>
  <c r="Z4282" i="4"/>
  <c r="Z4290" i="4"/>
  <c r="Z4298" i="4"/>
  <c r="Z3149" i="4"/>
  <c r="Z3251" i="4"/>
  <c r="Z3334" i="4"/>
  <c r="Z3398" i="4"/>
  <c r="Z3462" i="4"/>
  <c r="Z3526" i="4"/>
  <c r="Z3590" i="4"/>
  <c r="Z3654" i="4"/>
  <c r="Z3718" i="4"/>
  <c r="Z3782" i="4"/>
  <c r="Z3830" i="4"/>
  <c r="Z3862" i="4"/>
  <c r="Z3910" i="4"/>
  <c r="Z3942" i="4"/>
  <c r="Z3958" i="4"/>
  <c r="Z3974" i="4"/>
  <c r="Z3988" i="4"/>
  <c r="Z4010" i="4"/>
  <c r="Z4035" i="4"/>
  <c r="Z4043" i="4"/>
  <c r="Z4051" i="4"/>
  <c r="Z4059" i="4"/>
  <c r="Z4067" i="4"/>
  <c r="Z4075" i="4"/>
  <c r="Z4091" i="4"/>
  <c r="Z4099" i="4"/>
  <c r="Z4107" i="4"/>
  <c r="Z4115" i="4"/>
  <c r="Z4123" i="4"/>
  <c r="Z4139" i="4"/>
  <c r="Z4147" i="4"/>
  <c r="Z4155" i="4"/>
  <c r="Z4163" i="4"/>
  <c r="Z4171" i="4"/>
  <c r="Z4187" i="4"/>
  <c r="Z4203" i="4"/>
  <c r="Z4219" i="4"/>
  <c r="Z4227" i="4"/>
  <c r="Z4235" i="4"/>
  <c r="Z4243" i="4"/>
  <c r="Z4251" i="4"/>
  <c r="Z4275" i="4"/>
  <c r="Z4291" i="4"/>
  <c r="Z10" i="4"/>
  <c r="Z18" i="4"/>
  <c r="Z26" i="4"/>
  <c r="Z34" i="4"/>
  <c r="Z42" i="4"/>
  <c r="Z50" i="4"/>
  <c r="Z58" i="4"/>
  <c r="Z66" i="4"/>
  <c r="Z74" i="4"/>
  <c r="Z82" i="4"/>
  <c r="Z90" i="4"/>
  <c r="Z98" i="4"/>
  <c r="Z106" i="4"/>
  <c r="Z114" i="4"/>
  <c r="Z122" i="4"/>
  <c r="Z130" i="4"/>
  <c r="Z138" i="4"/>
  <c r="Z146" i="4"/>
  <c r="Z9" i="4"/>
  <c r="Z17" i="4"/>
  <c r="Z25" i="4"/>
  <c r="Z33" i="4"/>
  <c r="Z41" i="4"/>
  <c r="Z49" i="4"/>
  <c r="Z57" i="4"/>
  <c r="Z65" i="4"/>
  <c r="Z73" i="4"/>
  <c r="Z81" i="4"/>
  <c r="Z89" i="4"/>
  <c r="Z97" i="4"/>
  <c r="Z105" i="4"/>
  <c r="Z113" i="4"/>
  <c r="Z121" i="4"/>
  <c r="Z129" i="4"/>
  <c r="Z137" i="4"/>
  <c r="Z145" i="4"/>
  <c r="Z153" i="4"/>
  <c r="Z161" i="4"/>
  <c r="Z169" i="4"/>
  <c r="Z159" i="4"/>
  <c r="Z175" i="4"/>
  <c r="Z183" i="4"/>
  <c r="Z191" i="4"/>
  <c r="Z199" i="4"/>
  <c r="Z207" i="4"/>
  <c r="Z215" i="4"/>
  <c r="Z223" i="4"/>
  <c r="Z231" i="4"/>
  <c r="Z239" i="4"/>
  <c r="Z247" i="4"/>
  <c r="Z255" i="4"/>
  <c r="Z263" i="4"/>
  <c r="Z271" i="4"/>
  <c r="Z279" i="4"/>
  <c r="Z287" i="4"/>
  <c r="Z295" i="4"/>
  <c r="Z303" i="4"/>
  <c r="Z311" i="4"/>
  <c r="Z319" i="4"/>
  <c r="Z152" i="4"/>
  <c r="Z168" i="4"/>
  <c r="Z180" i="4"/>
  <c r="Z188" i="4"/>
  <c r="Z196" i="4"/>
  <c r="Z204" i="4"/>
  <c r="Z212" i="4"/>
  <c r="Z220" i="4"/>
  <c r="Z228" i="4"/>
  <c r="Z236" i="4"/>
  <c r="Z244" i="4"/>
  <c r="Z252" i="4"/>
  <c r="Z260" i="4"/>
  <c r="Z268" i="4"/>
  <c r="Z276" i="4"/>
  <c r="Z284" i="4"/>
  <c r="Z292" i="4"/>
  <c r="Z300" i="4"/>
  <c r="Z308" i="4"/>
  <c r="Z316" i="4"/>
  <c r="Z324" i="4"/>
  <c r="Z332" i="4"/>
  <c r="Z340" i="4"/>
  <c r="Z348" i="4"/>
  <c r="Z356" i="4"/>
  <c r="Z364" i="4"/>
  <c r="Z372" i="4"/>
  <c r="Z7" i="4"/>
  <c r="Z15" i="4"/>
  <c r="Z23" i="4"/>
  <c r="Z31" i="4"/>
  <c r="Z39" i="4"/>
  <c r="Z47" i="4"/>
  <c r="Z55" i="4"/>
  <c r="Z63" i="4"/>
  <c r="Z71" i="4"/>
  <c r="Z79" i="4"/>
  <c r="Z87" i="4"/>
  <c r="Z95" i="4"/>
  <c r="Z103" i="4"/>
  <c r="Z111" i="4"/>
  <c r="Z119" i="4"/>
  <c r="Z127" i="4"/>
  <c r="Z135" i="4"/>
  <c r="Z143" i="4"/>
  <c r="Z154" i="4"/>
  <c r="Z163" i="4"/>
  <c r="Z170" i="4"/>
  <c r="Z177" i="4"/>
  <c r="Z185" i="4"/>
  <c r="Z193" i="4"/>
  <c r="Z201" i="4"/>
  <c r="Z209" i="4"/>
  <c r="Z217" i="4"/>
  <c r="Z225" i="4"/>
  <c r="Z233" i="4"/>
  <c r="Z241" i="4"/>
  <c r="Z249" i="4"/>
  <c r="Z257" i="4"/>
  <c r="Z265" i="4"/>
  <c r="Z273" i="4"/>
  <c r="Z281" i="4"/>
  <c r="Z289" i="4"/>
  <c r="Z297" i="4"/>
  <c r="Z305" i="4"/>
  <c r="Z313" i="4"/>
  <c r="Z3" i="4"/>
  <c r="Z5" i="4"/>
  <c r="Z11" i="4"/>
  <c r="Z13" i="4"/>
  <c r="Z19" i="4"/>
  <c r="Z21" i="4"/>
  <c r="Z27" i="4"/>
  <c r="Z29" i="4"/>
  <c r="Z35" i="4"/>
  <c r="Z37" i="4"/>
  <c r="Z43" i="4"/>
  <c r="Z45" i="4"/>
  <c r="Z51" i="4"/>
  <c r="Z53" i="4"/>
  <c r="Z59" i="4"/>
  <c r="Z61" i="4"/>
  <c r="Z67" i="4"/>
  <c r="Z69" i="4"/>
  <c r="Z75" i="4"/>
  <c r="Z77" i="4"/>
  <c r="Z83" i="4"/>
  <c r="Z85" i="4"/>
  <c r="Z91" i="4"/>
  <c r="Z93" i="4"/>
  <c r="Z99" i="4"/>
  <c r="Z101" i="4"/>
  <c r="Z107" i="4"/>
  <c r="Z109" i="4"/>
  <c r="Z115" i="4"/>
  <c r="Z117" i="4"/>
  <c r="Z123" i="4"/>
  <c r="Z125" i="4"/>
  <c r="Z131" i="4"/>
  <c r="Z133" i="4"/>
  <c r="Z139" i="4"/>
  <c r="Z141" i="4"/>
  <c r="Z147" i="4"/>
  <c r="Z149" i="4"/>
  <c r="Z156" i="4"/>
  <c r="Z158" i="4"/>
  <c r="Z165" i="4"/>
  <c r="Z172" i="4"/>
  <c r="Z174" i="4"/>
  <c r="Z182" i="4"/>
  <c r="Z190" i="4"/>
  <c r="Z198" i="4"/>
  <c r="Z206" i="4"/>
  <c r="Z214" i="4"/>
  <c r="Z222" i="4"/>
  <c r="Z230" i="4"/>
  <c r="Z238" i="4"/>
  <c r="Z246" i="4"/>
  <c r="Z254" i="4"/>
  <c r="Z262" i="4"/>
  <c r="Z270" i="4"/>
  <c r="Z278" i="4"/>
  <c r="Z286" i="4"/>
  <c r="Z294" i="4"/>
  <c r="Z302" i="4"/>
  <c r="Z310" i="4"/>
  <c r="Z318" i="4"/>
  <c r="Z326" i="4"/>
  <c r="Z334" i="4"/>
  <c r="Z342" i="4"/>
  <c r="Z350" i="4"/>
  <c r="Z151" i="4"/>
  <c r="Z167" i="4"/>
  <c r="Z179" i="4"/>
  <c r="Z187" i="4"/>
  <c r="Z195" i="4"/>
  <c r="Z203" i="4"/>
  <c r="Z211" i="4"/>
  <c r="Z219" i="4"/>
  <c r="Z227" i="4"/>
  <c r="Z235" i="4"/>
  <c r="Z243" i="4"/>
  <c r="Z251" i="4"/>
  <c r="Z259" i="4"/>
  <c r="Z267" i="4"/>
  <c r="Z275" i="4"/>
  <c r="Z283" i="4"/>
  <c r="Z291" i="4"/>
  <c r="Z299" i="4"/>
  <c r="Z307" i="4"/>
  <c r="Z315" i="4"/>
  <c r="Z323" i="4"/>
  <c r="Z160" i="4"/>
  <c r="Z176" i="4"/>
  <c r="Z184" i="4"/>
  <c r="Z192" i="4"/>
  <c r="Z200" i="4"/>
  <c r="Z208" i="4"/>
  <c r="Z216" i="4"/>
  <c r="Z224" i="4"/>
  <c r="Z232" i="4"/>
  <c r="Z240" i="4"/>
  <c r="Z248" i="4"/>
  <c r="Z256" i="4"/>
  <c r="Z264" i="4"/>
  <c r="Z272" i="4"/>
  <c r="Z280" i="4"/>
  <c r="Z288" i="4"/>
  <c r="Z296" i="4"/>
  <c r="Z304" i="4"/>
  <c r="Z312" i="4"/>
  <c r="Z320" i="4"/>
  <c r="Z328" i="4"/>
  <c r="Z336" i="4"/>
  <c r="Z344" i="4"/>
  <c r="Z352" i="4"/>
  <c r="Z360" i="4"/>
  <c r="Z6" i="4"/>
  <c r="Z14" i="4"/>
  <c r="Z22" i="4"/>
  <c r="Z30" i="4"/>
  <c r="Z38" i="4"/>
  <c r="Z46" i="4"/>
  <c r="Z54" i="4"/>
  <c r="Z62" i="4"/>
  <c r="Z70" i="4"/>
  <c r="Z78" i="4"/>
  <c r="Z86" i="4"/>
  <c r="Z94" i="4"/>
  <c r="Z102" i="4"/>
  <c r="Z110" i="4"/>
  <c r="Z118" i="4"/>
  <c r="Z126" i="4"/>
  <c r="Z134" i="4"/>
  <c r="Z142" i="4"/>
  <c r="Z155" i="4"/>
  <c r="Z162" i="4"/>
  <c r="Z171" i="4"/>
  <c r="Z181" i="4"/>
  <c r="Z189" i="4"/>
  <c r="Z197" i="4"/>
  <c r="Z205" i="4"/>
  <c r="Z213" i="4"/>
  <c r="Z221" i="4"/>
  <c r="Z229" i="4"/>
  <c r="Z237" i="4"/>
  <c r="Z245" i="4"/>
  <c r="Z253" i="4"/>
  <c r="Z261" i="4"/>
  <c r="Z269" i="4"/>
  <c r="Z277" i="4"/>
  <c r="Z285" i="4"/>
  <c r="Z293" i="4"/>
  <c r="Z4" i="4"/>
  <c r="Z8" i="4"/>
  <c r="Z12" i="4"/>
  <c r="Z16" i="4"/>
  <c r="Z20" i="4"/>
  <c r="Z24" i="4"/>
  <c r="Z28" i="4"/>
  <c r="Z32" i="4"/>
  <c r="Z36" i="4"/>
  <c r="Z40" i="4"/>
  <c r="Z44" i="4"/>
  <c r="Z48" i="4"/>
  <c r="Z52" i="4"/>
  <c r="Z56" i="4"/>
  <c r="Z60" i="4"/>
  <c r="Z64" i="4"/>
  <c r="Z68" i="4"/>
  <c r="Z72" i="4"/>
  <c r="Z76" i="4"/>
  <c r="Z80" i="4"/>
  <c r="Z84" i="4"/>
  <c r="Z88" i="4"/>
  <c r="Z92" i="4"/>
  <c r="Z96" i="4"/>
  <c r="Z100" i="4"/>
  <c r="Z104" i="4"/>
  <c r="Z108" i="4"/>
  <c r="Z112" i="4"/>
  <c r="Z116" i="4"/>
  <c r="Z120" i="4"/>
  <c r="Z124" i="4"/>
  <c r="Z128" i="4"/>
  <c r="Z132" i="4"/>
  <c r="Z136" i="4"/>
  <c r="Z140" i="4"/>
  <c r="Z144" i="4"/>
  <c r="Z148" i="4"/>
  <c r="Z150" i="4"/>
  <c r="Z157" i="4"/>
  <c r="Z164" i="4"/>
  <c r="Z166" i="4"/>
  <c r="Z173" i="4"/>
  <c r="Z178" i="4"/>
  <c r="Z186" i="4"/>
  <c r="Z194" i="4"/>
  <c r="Z202" i="4"/>
  <c r="Z210" i="4"/>
  <c r="Z218" i="4"/>
  <c r="Z226" i="4"/>
  <c r="Z234" i="4"/>
  <c r="Z242" i="4"/>
  <c r="Z250" i="4"/>
  <c r="Z258" i="4"/>
  <c r="Z266" i="4"/>
  <c r="Z274" i="4"/>
  <c r="Z282" i="4"/>
  <c r="Z290" i="4"/>
  <c r="Z298" i="4"/>
  <c r="Z306" i="4"/>
  <c r="Z314" i="4"/>
  <c r="Z322" i="4"/>
  <c r="Z330" i="4"/>
  <c r="Z338" i="4"/>
  <c r="Z335" i="4"/>
  <c r="Z368" i="4"/>
  <c r="Z378" i="4"/>
  <c r="Z386" i="4"/>
  <c r="Z394" i="4"/>
  <c r="Z402" i="4"/>
  <c r="Z410" i="4"/>
  <c r="Z418" i="4"/>
  <c r="Z426" i="4"/>
  <c r="Z434" i="4"/>
  <c r="Z442" i="4"/>
  <c r="Z450" i="4"/>
  <c r="Z458" i="4"/>
  <c r="Z466" i="4"/>
  <c r="Z474" i="4"/>
  <c r="Z482" i="4"/>
  <c r="Z490" i="4"/>
  <c r="Z498" i="4"/>
  <c r="Z506" i="4"/>
  <c r="Z514" i="4"/>
  <c r="Z522" i="4"/>
  <c r="Z530" i="4"/>
  <c r="Z538" i="4"/>
  <c r="Z546" i="4"/>
  <c r="Z554" i="4"/>
  <c r="Z562" i="4"/>
  <c r="Z570" i="4"/>
  <c r="Z578" i="4"/>
  <c r="Z586" i="4"/>
  <c r="Z594" i="4"/>
  <c r="Z602" i="4"/>
  <c r="Z610" i="4"/>
  <c r="Z618" i="4"/>
  <c r="Z626" i="4"/>
  <c r="Z642" i="4"/>
  <c r="Z650" i="4"/>
  <c r="Z658" i="4"/>
  <c r="Z666" i="4"/>
  <c r="Z674" i="4"/>
  <c r="Z301" i="4"/>
  <c r="Z317" i="4"/>
  <c r="Z327" i="4"/>
  <c r="Z343" i="4"/>
  <c r="Z370" i="4"/>
  <c r="Z375" i="4"/>
  <c r="Z383" i="4"/>
  <c r="Z391" i="4"/>
  <c r="Z399" i="4"/>
  <c r="Z407" i="4"/>
  <c r="Z415" i="4"/>
  <c r="Z423" i="4"/>
  <c r="Z431" i="4"/>
  <c r="Z439" i="4"/>
  <c r="Z447" i="4"/>
  <c r="Z455" i="4"/>
  <c r="Z463" i="4"/>
  <c r="Z471" i="4"/>
  <c r="Z479" i="4"/>
  <c r="Z487" i="4"/>
  <c r="Z495" i="4"/>
  <c r="Z503" i="4"/>
  <c r="Z511" i="4"/>
  <c r="Z519" i="4"/>
  <c r="Z527" i="4"/>
  <c r="Z535" i="4"/>
  <c r="Z543" i="4"/>
  <c r="Z551" i="4"/>
  <c r="Z559" i="4"/>
  <c r="Z567" i="4"/>
  <c r="Z575" i="4"/>
  <c r="Z583" i="4"/>
  <c r="Z591" i="4"/>
  <c r="Z599" i="4"/>
  <c r="Z607" i="4"/>
  <c r="Z615" i="4"/>
  <c r="Z623" i="4"/>
  <c r="Z631" i="4"/>
  <c r="Z639" i="4"/>
  <c r="Z647" i="4"/>
  <c r="Z655" i="4"/>
  <c r="Z663" i="4"/>
  <c r="Z321" i="4"/>
  <c r="Z333" i="4"/>
  <c r="Z341" i="4"/>
  <c r="Z346" i="4"/>
  <c r="Z380" i="4"/>
  <c r="Z388" i="4"/>
  <c r="Z396" i="4"/>
  <c r="Z404" i="4"/>
  <c r="Z420" i="4"/>
  <c r="Z428" i="4"/>
  <c r="Z436" i="4"/>
  <c r="Z444" i="4"/>
  <c r="Z452" i="4"/>
  <c r="Z460" i="4"/>
  <c r="Z468" i="4"/>
  <c r="Z476" i="4"/>
  <c r="Z484" i="4"/>
  <c r="Z492" i="4"/>
  <c r="Z500" i="4"/>
  <c r="Z508" i="4"/>
  <c r="Z516" i="4"/>
  <c r="Z524" i="4"/>
  <c r="Z532" i="4"/>
  <c r="Z540" i="4"/>
  <c r="Z548" i="4"/>
  <c r="Z556" i="4"/>
  <c r="Z564" i="4"/>
  <c r="Z572" i="4"/>
  <c r="Z580" i="4"/>
  <c r="Z588" i="4"/>
  <c r="Z596" i="4"/>
  <c r="Z604" i="4"/>
  <c r="Z612" i="4"/>
  <c r="Z620" i="4"/>
  <c r="Z628" i="4"/>
  <c r="Z636" i="4"/>
  <c r="Z644" i="4"/>
  <c r="Z652" i="4"/>
  <c r="Z660" i="4"/>
  <c r="Z668" i="4"/>
  <c r="Z353" i="4"/>
  <c r="Z357" i="4"/>
  <c r="Z361" i="4"/>
  <c r="Z365" i="4"/>
  <c r="Z377" i="4"/>
  <c r="Z385" i="4"/>
  <c r="Z393" i="4"/>
  <c r="Z401" i="4"/>
  <c r="Z409" i="4"/>
  <c r="Z417" i="4"/>
  <c r="Z425" i="4"/>
  <c r="Z433" i="4"/>
  <c r="Z441" i="4"/>
  <c r="Z449" i="4"/>
  <c r="Z457" i="4"/>
  <c r="Z465" i="4"/>
  <c r="Z473" i="4"/>
  <c r="Z481" i="4"/>
  <c r="Z489" i="4"/>
  <c r="Z497" i="4"/>
  <c r="Z505" i="4"/>
  <c r="Z513" i="4"/>
  <c r="Z521" i="4"/>
  <c r="Z529" i="4"/>
  <c r="Z537" i="4"/>
  <c r="Z545" i="4"/>
  <c r="Z553" i="4"/>
  <c r="Z561" i="4"/>
  <c r="Z569" i="4"/>
  <c r="Z577" i="4"/>
  <c r="Z585" i="4"/>
  <c r="Z593" i="4"/>
  <c r="Z601" i="4"/>
  <c r="Z609" i="4"/>
  <c r="Z617" i="4"/>
  <c r="Z625" i="4"/>
  <c r="Z633" i="4"/>
  <c r="Z641" i="4"/>
  <c r="Z649" i="4"/>
  <c r="Z657" i="4"/>
  <c r="Z665" i="4"/>
  <c r="Z673" i="4"/>
  <c r="Z325" i="4"/>
  <c r="Z331" i="4"/>
  <c r="Z339" i="4"/>
  <c r="Z355" i="4"/>
  <c r="Z359" i="4"/>
  <c r="Z363" i="4"/>
  <c r="Z367" i="4"/>
  <c r="Z369" i="4"/>
  <c r="Z374" i="4"/>
  <c r="Z382" i="4"/>
  <c r="Z390" i="4"/>
  <c r="Z398" i="4"/>
  <c r="Z406" i="4"/>
  <c r="Z414" i="4"/>
  <c r="Z422" i="4"/>
  <c r="Z430" i="4"/>
  <c r="Z438" i="4"/>
  <c r="Z446" i="4"/>
  <c r="Z454" i="4"/>
  <c r="Z462" i="4"/>
  <c r="Z470" i="4"/>
  <c r="Z478" i="4"/>
  <c r="Z486" i="4"/>
  <c r="Z494" i="4"/>
  <c r="Z502" i="4"/>
  <c r="Z510" i="4"/>
  <c r="Z518" i="4"/>
  <c r="Z526" i="4"/>
  <c r="Z534" i="4"/>
  <c r="Z542" i="4"/>
  <c r="Z550" i="4"/>
  <c r="Z558" i="4"/>
  <c r="Z566" i="4"/>
  <c r="Z574" i="4"/>
  <c r="Z582" i="4"/>
  <c r="Z590" i="4"/>
  <c r="Z598" i="4"/>
  <c r="Z606" i="4"/>
  <c r="Z614" i="4"/>
  <c r="Z622" i="4"/>
  <c r="Z630" i="4"/>
  <c r="Z638" i="4"/>
  <c r="Z646" i="4"/>
  <c r="Z654" i="4"/>
  <c r="Z662" i="4"/>
  <c r="Z670" i="4"/>
  <c r="Z309" i="4"/>
  <c r="Z349" i="4"/>
  <c r="Z351" i="4"/>
  <c r="Z379" i="4"/>
  <c r="Z387" i="4"/>
  <c r="Z395" i="4"/>
  <c r="Z403" i="4"/>
  <c r="Z411" i="4"/>
  <c r="Z419" i="4"/>
  <c r="Z427" i="4"/>
  <c r="Z435" i="4"/>
  <c r="Z443" i="4"/>
  <c r="Z451" i="4"/>
  <c r="Z459" i="4"/>
  <c r="Z467" i="4"/>
  <c r="Z475" i="4"/>
  <c r="Z483" i="4"/>
  <c r="Z491" i="4"/>
  <c r="Z499" i="4"/>
  <c r="Z507" i="4"/>
  <c r="Z515" i="4"/>
  <c r="Z523" i="4"/>
  <c r="Z531" i="4"/>
  <c r="Z547" i="4"/>
  <c r="Z555" i="4"/>
  <c r="Z563" i="4"/>
  <c r="Z571" i="4"/>
  <c r="Z579" i="4"/>
  <c r="Z587" i="4"/>
  <c r="Z595" i="4"/>
  <c r="Z603" i="4"/>
  <c r="Z611" i="4"/>
  <c r="Z619" i="4"/>
  <c r="Z627" i="4"/>
  <c r="Z635" i="4"/>
  <c r="Z643" i="4"/>
  <c r="Z651" i="4"/>
  <c r="Z659" i="4"/>
  <c r="Z667" i="4"/>
  <c r="Z329" i="4"/>
  <c r="Z337" i="4"/>
  <c r="Z347" i="4"/>
  <c r="Z371" i="4"/>
  <c r="Z376" i="4"/>
  <c r="Z384" i="4"/>
  <c r="Z392" i="4"/>
  <c r="Z400" i="4"/>
  <c r="Z408" i="4"/>
  <c r="Z416" i="4"/>
  <c r="Z424" i="4"/>
  <c r="Z432" i="4"/>
  <c r="Z440" i="4"/>
  <c r="Z448" i="4"/>
  <c r="Z456" i="4"/>
  <c r="Z464" i="4"/>
  <c r="Z472" i="4"/>
  <c r="Z480" i="4"/>
  <c r="Z488" i="4"/>
  <c r="Z496" i="4"/>
  <c r="Z504" i="4"/>
  <c r="Z512" i="4"/>
  <c r="Z520" i="4"/>
  <c r="Z528" i="4"/>
  <c r="Z536" i="4"/>
  <c r="Z544" i="4"/>
  <c r="Z552" i="4"/>
  <c r="Z560" i="4"/>
  <c r="Z568" i="4"/>
  <c r="Z576" i="4"/>
  <c r="Z584" i="4"/>
  <c r="Z592" i="4"/>
  <c r="Z600" i="4"/>
  <c r="Z608" i="4"/>
  <c r="Z616" i="4"/>
  <c r="Z624" i="4"/>
  <c r="Z632" i="4"/>
  <c r="Z640" i="4"/>
  <c r="Z648" i="4"/>
  <c r="Z656" i="4"/>
  <c r="Z664" i="4"/>
  <c r="Z345" i="4"/>
  <c r="Z354" i="4"/>
  <c r="Z358" i="4"/>
  <c r="Z362" i="4"/>
  <c r="Z366" i="4"/>
  <c r="Z373" i="4"/>
  <c r="Z381" i="4"/>
  <c r="Z389" i="4"/>
  <c r="Z397" i="4"/>
  <c r="Z405" i="4"/>
  <c r="Z413" i="4"/>
  <c r="Z421" i="4"/>
  <c r="Z429" i="4"/>
  <c r="Z437" i="4"/>
  <c r="Z445" i="4"/>
  <c r="Z453" i="4"/>
  <c r="Z461" i="4"/>
  <c r="Z469" i="4"/>
  <c r="Z477" i="4"/>
  <c r="Z485" i="4"/>
  <c r="Z493" i="4"/>
  <c r="Z501" i="4"/>
  <c r="Z509" i="4"/>
  <c r="Z517" i="4"/>
  <c r="Z525" i="4"/>
  <c r="Z533" i="4"/>
  <c r="Z541" i="4"/>
  <c r="Z549" i="4"/>
  <c r="Z557" i="4"/>
  <c r="Z565" i="4"/>
  <c r="Z573" i="4"/>
  <c r="Z581" i="4"/>
  <c r="Z589" i="4"/>
  <c r="Z597" i="4"/>
  <c r="Z605" i="4"/>
  <c r="Z613" i="4"/>
  <c r="Z621" i="4"/>
  <c r="Z629" i="4"/>
  <c r="Z637" i="4"/>
  <c r="Z645" i="4"/>
  <c r="Z653" i="4"/>
  <c r="Z661" i="4"/>
  <c r="Z669" i="4"/>
  <c r="Z682" i="4"/>
  <c r="Z690" i="4"/>
  <c r="Z698" i="4"/>
  <c r="Z706" i="4"/>
  <c r="Z714" i="4"/>
  <c r="Z722" i="4"/>
  <c r="Z730" i="4"/>
  <c r="Z738" i="4"/>
  <c r="Z746" i="4"/>
  <c r="Z754" i="4"/>
  <c r="Z762" i="4"/>
  <c r="Z770" i="4"/>
  <c r="Z778" i="4"/>
  <c r="Z786" i="4"/>
  <c r="Z794" i="4"/>
  <c r="Z802" i="4"/>
  <c r="Z810" i="4"/>
  <c r="Z818" i="4"/>
  <c r="Z826" i="4"/>
  <c r="Z834" i="4"/>
  <c r="Z842" i="4"/>
  <c r="Z850" i="4"/>
  <c r="Z858" i="4"/>
  <c r="Z866" i="4"/>
  <c r="Z874" i="4"/>
  <c r="Z882" i="4"/>
  <c r="Z890" i="4"/>
  <c r="Z898" i="4"/>
  <c r="Z906" i="4"/>
  <c r="Z914" i="4"/>
  <c r="Z922" i="4"/>
  <c r="Z930" i="4"/>
  <c r="Z938" i="4"/>
  <c r="Z946" i="4"/>
  <c r="Z954" i="4"/>
  <c r="Z962" i="4"/>
  <c r="Z970" i="4"/>
  <c r="Z978" i="4"/>
  <c r="Z986" i="4"/>
  <c r="Z994" i="4"/>
  <c r="Z1002" i="4"/>
  <c r="Z1010" i="4"/>
  <c r="Z679" i="4"/>
  <c r="Z687" i="4"/>
  <c r="Z695" i="4"/>
  <c r="Z703" i="4"/>
  <c r="Z711" i="4"/>
  <c r="Z719" i="4"/>
  <c r="Z727" i="4"/>
  <c r="Z735" i="4"/>
  <c r="Z743" i="4"/>
  <c r="Z751" i="4"/>
  <c r="Z759" i="4"/>
  <c r="Z767" i="4"/>
  <c r="Z775" i="4"/>
  <c r="Z783" i="4"/>
  <c r="Z791" i="4"/>
  <c r="Z799" i="4"/>
  <c r="Z807" i="4"/>
  <c r="Z815" i="4"/>
  <c r="Z823" i="4"/>
  <c r="Z831" i="4"/>
  <c r="Z839" i="4"/>
  <c r="Z847" i="4"/>
  <c r="Z855" i="4"/>
  <c r="Z863" i="4"/>
  <c r="Z871" i="4"/>
  <c r="Z879" i="4"/>
  <c r="Z887" i="4"/>
  <c r="Z895" i="4"/>
  <c r="Z903" i="4"/>
  <c r="Z911" i="4"/>
  <c r="Z919" i="4"/>
  <c r="Z927" i="4"/>
  <c r="Z935" i="4"/>
  <c r="Z943" i="4"/>
  <c r="Z951" i="4"/>
  <c r="Z959" i="4"/>
  <c r="Z967" i="4"/>
  <c r="Z975" i="4"/>
  <c r="Z983" i="4"/>
  <c r="Z991" i="4"/>
  <c r="Z999" i="4"/>
  <c r="Z1007" i="4"/>
  <c r="Z676" i="4"/>
  <c r="Z684" i="4"/>
  <c r="Z692" i="4"/>
  <c r="Z700" i="4"/>
  <c r="Z708" i="4"/>
  <c r="Z716" i="4"/>
  <c r="Z724" i="4"/>
  <c r="Z732" i="4"/>
  <c r="Z748" i="4"/>
  <c r="Z764" i="4"/>
  <c r="Z772" i="4"/>
  <c r="Z780" i="4"/>
  <c r="Z788" i="4"/>
  <c r="Z796" i="4"/>
  <c r="Z804" i="4"/>
  <c r="Z812" i="4"/>
  <c r="Z820" i="4"/>
  <c r="Z828" i="4"/>
  <c r="Z836" i="4"/>
  <c r="Z844" i="4"/>
  <c r="Z852" i="4"/>
  <c r="Z860" i="4"/>
  <c r="Z868" i="4"/>
  <c r="Z876" i="4"/>
  <c r="Z884" i="4"/>
  <c r="Z892" i="4"/>
  <c r="Z900" i="4"/>
  <c r="Z908" i="4"/>
  <c r="Z916" i="4"/>
  <c r="Z924" i="4"/>
  <c r="Z932" i="4"/>
  <c r="Z940" i="4"/>
  <c r="Z948" i="4"/>
  <c r="Z956" i="4"/>
  <c r="Z964" i="4"/>
  <c r="Z972" i="4"/>
  <c r="Z980" i="4"/>
  <c r="Z988" i="4"/>
  <c r="Z996" i="4"/>
  <c r="Z1004" i="4"/>
  <c r="Z672" i="4"/>
  <c r="Z681" i="4"/>
  <c r="Z689" i="4"/>
  <c r="Z697" i="4"/>
  <c r="Z705" i="4"/>
  <c r="Z713" i="4"/>
  <c r="Z721" i="4"/>
  <c r="Z729" i="4"/>
  <c r="Z737" i="4"/>
  <c r="Z745" i="4"/>
  <c r="Z753" i="4"/>
  <c r="Z761" i="4"/>
  <c r="Z769" i="4"/>
  <c r="Z777" i="4"/>
  <c r="Z785" i="4"/>
  <c r="Z793" i="4"/>
  <c r="Z801" i="4"/>
  <c r="Z809" i="4"/>
  <c r="Z817" i="4"/>
  <c r="Z825" i="4"/>
  <c r="Z833" i="4"/>
  <c r="Z841" i="4"/>
  <c r="Z849" i="4"/>
  <c r="Z857" i="4"/>
  <c r="Z865" i="4"/>
  <c r="Z873" i="4"/>
  <c r="Z881" i="4"/>
  <c r="Z889" i="4"/>
  <c r="Z897" i="4"/>
  <c r="Z905" i="4"/>
  <c r="Z913" i="4"/>
  <c r="Z921" i="4"/>
  <c r="Z929" i="4"/>
  <c r="Z937" i="4"/>
  <c r="Z945" i="4"/>
  <c r="Z953" i="4"/>
  <c r="Z961" i="4"/>
  <c r="Z969" i="4"/>
  <c r="Z977" i="4"/>
  <c r="Z985" i="4"/>
  <c r="Z993" i="4"/>
  <c r="Z1001" i="4"/>
  <c r="Z1009" i="4"/>
  <c r="Z1017" i="4"/>
  <c r="Z678" i="4"/>
  <c r="Z686" i="4"/>
  <c r="Z694" i="4"/>
  <c r="Z702" i="4"/>
  <c r="Z710" i="4"/>
  <c r="Z718" i="4"/>
  <c r="Z726" i="4"/>
  <c r="Z734" i="4"/>
  <c r="Z742" i="4"/>
  <c r="Z750" i="4"/>
  <c r="Z758" i="4"/>
  <c r="Z766" i="4"/>
  <c r="Z774" i="4"/>
  <c r="Z782" i="4"/>
  <c r="Z790" i="4"/>
  <c r="Z798" i="4"/>
  <c r="Z806" i="4"/>
  <c r="Z814" i="4"/>
  <c r="Z822" i="4"/>
  <c r="Z830" i="4"/>
  <c r="Z838" i="4"/>
  <c r="Z846" i="4"/>
  <c r="Z862" i="4"/>
  <c r="Z870" i="4"/>
  <c r="Z878" i="4"/>
  <c r="Z886" i="4"/>
  <c r="Z894" i="4"/>
  <c r="Z902" i="4"/>
  <c r="Z910" i="4"/>
  <c r="Z918" i="4"/>
  <c r="Z926" i="4"/>
  <c r="Z934" i="4"/>
  <c r="Z942" i="4"/>
  <c r="Z950" i="4"/>
  <c r="Z958" i="4"/>
  <c r="Z966" i="4"/>
  <c r="Z974" i="4"/>
  <c r="Z982" i="4"/>
  <c r="Z990" i="4"/>
  <c r="Z998" i="4"/>
  <c r="Z1006" i="4"/>
  <c r="Z675" i="4"/>
  <c r="Z683" i="4"/>
  <c r="Z691" i="4"/>
  <c r="Z699" i="4"/>
  <c r="Z707" i="4"/>
  <c r="Z715" i="4"/>
  <c r="Z723" i="4"/>
  <c r="Z731" i="4"/>
  <c r="Z739" i="4"/>
  <c r="Z747" i="4"/>
  <c r="Z755" i="4"/>
  <c r="Z763" i="4"/>
  <c r="Z771" i="4"/>
  <c r="Z779" i="4"/>
  <c r="Z787" i="4"/>
  <c r="Z795" i="4"/>
  <c r="Z803" i="4"/>
  <c r="Z811" i="4"/>
  <c r="Z819" i="4"/>
  <c r="Z827" i="4"/>
  <c r="Z835" i="4"/>
  <c r="Z843" i="4"/>
  <c r="Z851" i="4"/>
  <c r="Z859" i="4"/>
  <c r="Z867" i="4"/>
  <c r="Z875" i="4"/>
  <c r="Z883" i="4"/>
  <c r="Z891" i="4"/>
  <c r="Z899" i="4"/>
  <c r="Z907" i="4"/>
  <c r="Z915" i="4"/>
  <c r="Z923" i="4"/>
  <c r="Z931" i="4"/>
  <c r="Z939" i="4"/>
  <c r="Z947" i="4"/>
  <c r="Z955" i="4"/>
  <c r="Z963" i="4"/>
  <c r="Z971" i="4"/>
  <c r="Z979" i="4"/>
  <c r="Z987" i="4"/>
  <c r="Z995" i="4"/>
  <c r="Z1003" i="4"/>
  <c r="Z680" i="4"/>
  <c r="Z688" i="4"/>
  <c r="Z696" i="4"/>
  <c r="Z704" i="4"/>
  <c r="Z712" i="4"/>
  <c r="Z720" i="4"/>
  <c r="Z728" i="4"/>
  <c r="Z736" i="4"/>
  <c r="Z744" i="4"/>
  <c r="Z752" i="4"/>
  <c r="Z760" i="4"/>
  <c r="Z768" i="4"/>
  <c r="Z776" i="4"/>
  <c r="Z784" i="4"/>
  <c r="Z800" i="4"/>
  <c r="Z808" i="4"/>
  <c r="Z816" i="4"/>
  <c r="Z824" i="4"/>
  <c r="Z832" i="4"/>
  <c r="Z840" i="4"/>
  <c r="Z848" i="4"/>
  <c r="Z856" i="4"/>
  <c r="Z872" i="4"/>
  <c r="Z880" i="4"/>
  <c r="Z888" i="4"/>
  <c r="Z896" i="4"/>
  <c r="Z904" i="4"/>
  <c r="Z912" i="4"/>
  <c r="Z920" i="4"/>
  <c r="Z928" i="4"/>
  <c r="Z936" i="4"/>
  <c r="Z944" i="4"/>
  <c r="Z952" i="4"/>
  <c r="Z960" i="4"/>
  <c r="Z968" i="4"/>
  <c r="Z976" i="4"/>
  <c r="Z984" i="4"/>
  <c r="Z992" i="4"/>
  <c r="Z1000" i="4"/>
  <c r="Z1016" i="4"/>
  <c r="Z671" i="4"/>
  <c r="Z677" i="4"/>
  <c r="Z685" i="4"/>
  <c r="Z693" i="4"/>
  <c r="Z701" i="4"/>
  <c r="Z709" i="4"/>
  <c r="Z717" i="4"/>
  <c r="Z725" i="4"/>
  <c r="Z733" i="4"/>
  <c r="Z741" i="4"/>
  <c r="Z749" i="4"/>
  <c r="Z757" i="4"/>
  <c r="Z765" i="4"/>
  <c r="Z773" i="4"/>
  <c r="Z781" i="4"/>
  <c r="Z789" i="4"/>
  <c r="Z797" i="4"/>
  <c r="Z805" i="4"/>
  <c r="Z813" i="4"/>
  <c r="Z821" i="4"/>
  <c r="Z829" i="4"/>
  <c r="Z837" i="4"/>
  <c r="Z845" i="4"/>
  <c r="Z853" i="4"/>
  <c r="Z861" i="4"/>
  <c r="Z869" i="4"/>
  <c r="Z877" i="4"/>
  <c r="Z885" i="4"/>
  <c r="Z893" i="4"/>
  <c r="Z901" i="4"/>
  <c r="Z909" i="4"/>
  <c r="Z917" i="4"/>
  <c r="Z925" i="4"/>
  <c r="Z933" i="4"/>
  <c r="Z941" i="4"/>
  <c r="Z949" i="4"/>
  <c r="Z957" i="4"/>
  <c r="Z965" i="4"/>
  <c r="Z973" i="4"/>
  <c r="Z981" i="4"/>
  <c r="Z989" i="4"/>
  <c r="Z997" i="4"/>
  <c r="Z1005" i="4"/>
  <c r="Z1013" i="4"/>
  <c r="Z1021" i="4"/>
  <c r="Z1011" i="4"/>
  <c r="Z1018" i="4"/>
  <c r="Z1020" i="4"/>
  <c r="Z1022" i="4"/>
  <c r="Z1032" i="4"/>
  <c r="Z1040" i="4"/>
  <c r="Z1048" i="4"/>
  <c r="Z1056" i="4"/>
  <c r="Z1064" i="4"/>
  <c r="Z1072" i="4"/>
  <c r="Z1080" i="4"/>
  <c r="Z1088" i="4"/>
  <c r="Z1096" i="4"/>
  <c r="Z1104" i="4"/>
  <c r="Z1112" i="4"/>
  <c r="Z1120" i="4"/>
  <c r="Z1128" i="4"/>
  <c r="Z1136" i="4"/>
  <c r="Z1144" i="4"/>
  <c r="Z1152" i="4"/>
  <c r="Z1160" i="4"/>
  <c r="Z1168" i="4"/>
  <c r="Z1176" i="4"/>
  <c r="Z1184" i="4"/>
  <c r="Z1192" i="4"/>
  <c r="Z1200" i="4"/>
  <c r="Z1208" i="4"/>
  <c r="Z1216" i="4"/>
  <c r="Z1224" i="4"/>
  <c r="Z1232" i="4"/>
  <c r="Z1240" i="4"/>
  <c r="Z1248" i="4"/>
  <c r="Z1256" i="4"/>
  <c r="Z1264" i="4"/>
  <c r="Z1272" i="4"/>
  <c r="Z1280" i="4"/>
  <c r="Z1296" i="4"/>
  <c r="Z1304" i="4"/>
  <c r="Z1312" i="4"/>
  <c r="Z1320" i="4"/>
  <c r="Z1328" i="4"/>
  <c r="Z1344" i="4"/>
  <c r="Z1024" i="4"/>
  <c r="Z1029" i="4"/>
  <c r="Z1037" i="4"/>
  <c r="Z1045" i="4"/>
  <c r="Z1053" i="4"/>
  <c r="Z1061" i="4"/>
  <c r="Z1069" i="4"/>
  <c r="Z1077" i="4"/>
  <c r="Z1085" i="4"/>
  <c r="Z1093" i="4"/>
  <c r="Z1101" i="4"/>
  <c r="Z1109" i="4"/>
  <c r="Z1117" i="4"/>
  <c r="Z1125" i="4"/>
  <c r="Z1133" i="4"/>
  <c r="Z1141" i="4"/>
  <c r="Z1149" i="4"/>
  <c r="Z1157" i="4"/>
  <c r="Z1165" i="4"/>
  <c r="Z1173" i="4"/>
  <c r="Z1181" i="4"/>
  <c r="Z1189" i="4"/>
  <c r="Z1197" i="4"/>
  <c r="Z1205" i="4"/>
  <c r="Z1213" i="4"/>
  <c r="Z1221" i="4"/>
  <c r="Z1229" i="4"/>
  <c r="Z1237" i="4"/>
  <c r="Z1245" i="4"/>
  <c r="Z1253" i="4"/>
  <c r="Z1261" i="4"/>
  <c r="Z1269" i="4"/>
  <c r="Z1277" i="4"/>
  <c r="Z1285" i="4"/>
  <c r="Z1293" i="4"/>
  <c r="Z1301" i="4"/>
  <c r="Z1309" i="4"/>
  <c r="Z1317" i="4"/>
  <c r="Z1325" i="4"/>
  <c r="Z1333" i="4"/>
  <c r="Z1341" i="4"/>
  <c r="Z1349" i="4"/>
  <c r="Z1014" i="4"/>
  <c r="Z1026" i="4"/>
  <c r="Z1034" i="4"/>
  <c r="Z1042" i="4"/>
  <c r="Z1050" i="4"/>
  <c r="Z1058" i="4"/>
  <c r="Z1066" i="4"/>
  <c r="Z1074" i="4"/>
  <c r="Z1082" i="4"/>
  <c r="Z1090" i="4"/>
  <c r="Z1098" i="4"/>
  <c r="Z1114" i="4"/>
  <c r="Z1122" i="4"/>
  <c r="Z1130" i="4"/>
  <c r="Z1138" i="4"/>
  <c r="Z1146" i="4"/>
  <c r="Z1154" i="4"/>
  <c r="Z1162" i="4"/>
  <c r="Z1170" i="4"/>
  <c r="Z1178" i="4"/>
  <c r="Z1186" i="4"/>
  <c r="Z1194" i="4"/>
  <c r="Z1202" i="4"/>
  <c r="Z1210" i="4"/>
  <c r="Z1218" i="4"/>
  <c r="Z1226" i="4"/>
  <c r="Z1234" i="4"/>
  <c r="Z1242" i="4"/>
  <c r="Z1250" i="4"/>
  <c r="Z1258" i="4"/>
  <c r="Z1266" i="4"/>
  <c r="Z1274" i="4"/>
  <c r="Z1282" i="4"/>
  <c r="Z1290" i="4"/>
  <c r="Z1298" i="4"/>
  <c r="Z1306" i="4"/>
  <c r="Z1314" i="4"/>
  <c r="Z1322" i="4"/>
  <c r="Z1330" i="4"/>
  <c r="Z1338" i="4"/>
  <c r="Z1346" i="4"/>
  <c r="Z1031" i="4"/>
  <c r="Z1039" i="4"/>
  <c r="Z1047" i="4"/>
  <c r="Z1055" i="4"/>
  <c r="Z1063" i="4"/>
  <c r="Z1071" i="4"/>
  <c r="Z1079" i="4"/>
  <c r="Z1087" i="4"/>
  <c r="Z1095" i="4"/>
  <c r="Z1103" i="4"/>
  <c r="Z1111" i="4"/>
  <c r="Z1119" i="4"/>
  <c r="Z1127" i="4"/>
  <c r="Z1135" i="4"/>
  <c r="Z1143" i="4"/>
  <c r="Z1151" i="4"/>
  <c r="Z1167" i="4"/>
  <c r="Z1175" i="4"/>
  <c r="Z1183" i="4"/>
  <c r="Z1191" i="4"/>
  <c r="Z1199" i="4"/>
  <c r="Z1207" i="4"/>
  <c r="Z1215" i="4"/>
  <c r="Z1223" i="4"/>
  <c r="Z1231" i="4"/>
  <c r="Z1239" i="4"/>
  <c r="Z1247" i="4"/>
  <c r="Z1255" i="4"/>
  <c r="Z1263" i="4"/>
  <c r="Z1271" i="4"/>
  <c r="Z1279" i="4"/>
  <c r="Z1287" i="4"/>
  <c r="Z1295" i="4"/>
  <c r="Z1303" i="4"/>
  <c r="Z1311" i="4"/>
  <c r="Z1319" i="4"/>
  <c r="Z1327" i="4"/>
  <c r="Z1335" i="4"/>
  <c r="Z1343" i="4"/>
  <c r="Z1351" i="4"/>
  <c r="Z1012" i="4"/>
  <c r="Z1019" i="4"/>
  <c r="Z1023" i="4"/>
  <c r="Z1028" i="4"/>
  <c r="Z1036" i="4"/>
  <c r="Z1044" i="4"/>
  <c r="Z1052" i="4"/>
  <c r="Z1060" i="4"/>
  <c r="Z1068" i="4"/>
  <c r="Z1084" i="4"/>
  <c r="Z1092" i="4"/>
  <c r="Z1100" i="4"/>
  <c r="Z1108" i="4"/>
  <c r="Z1116" i="4"/>
  <c r="Z1124" i="4"/>
  <c r="Z1132" i="4"/>
  <c r="Z1140" i="4"/>
  <c r="Z1148" i="4"/>
  <c r="Z1156" i="4"/>
  <c r="Z1164" i="4"/>
  <c r="Z1172" i="4"/>
  <c r="Z1180" i="4"/>
  <c r="Z1188" i="4"/>
  <c r="Z1196" i="4"/>
  <c r="Z1204" i="4"/>
  <c r="Z1212" i="4"/>
  <c r="Z1220" i="4"/>
  <c r="Z1228" i="4"/>
  <c r="Z1236" i="4"/>
  <c r="Z1244" i="4"/>
  <c r="Z1252" i="4"/>
  <c r="Z1260" i="4"/>
  <c r="Z1268" i="4"/>
  <c r="Z1276" i="4"/>
  <c r="Z1284" i="4"/>
  <c r="Z1292" i="4"/>
  <c r="Z1308" i="4"/>
  <c r="Z1316" i="4"/>
  <c r="Z1324" i="4"/>
  <c r="Z1332" i="4"/>
  <c r="Z1340" i="4"/>
  <c r="Z1348" i="4"/>
  <c r="Z1033" i="4"/>
  <c r="Z1041" i="4"/>
  <c r="Z1049" i="4"/>
  <c r="Z1057" i="4"/>
  <c r="Z1065" i="4"/>
  <c r="Z1073" i="4"/>
  <c r="Z1081" i="4"/>
  <c r="Z1089" i="4"/>
  <c r="Z1097" i="4"/>
  <c r="Z1105" i="4"/>
  <c r="Z1113" i="4"/>
  <c r="Z1121" i="4"/>
  <c r="Z1129" i="4"/>
  <c r="Z1137" i="4"/>
  <c r="Z1145" i="4"/>
  <c r="Z1153" i="4"/>
  <c r="Z1161" i="4"/>
  <c r="Z1169" i="4"/>
  <c r="Z1177" i="4"/>
  <c r="Z1185" i="4"/>
  <c r="Z1193" i="4"/>
  <c r="Z1201" i="4"/>
  <c r="Z1209" i="4"/>
  <c r="Z1217" i="4"/>
  <c r="Z1225" i="4"/>
  <c r="Z1233" i="4"/>
  <c r="Z1241" i="4"/>
  <c r="Z1249" i="4"/>
  <c r="Z1257" i="4"/>
  <c r="Z1273" i="4"/>
  <c r="Z1281" i="4"/>
  <c r="Z1289" i="4"/>
  <c r="Z1297" i="4"/>
  <c r="Z1305" i="4"/>
  <c r="Z1313" i="4"/>
  <c r="Z1321" i="4"/>
  <c r="Z1329" i="4"/>
  <c r="Z1337" i="4"/>
  <c r="Z1345" i="4"/>
  <c r="Z1015" i="4"/>
  <c r="Z1030" i="4"/>
  <c r="Z1038" i="4"/>
  <c r="Z1046" i="4"/>
  <c r="Z1054" i="4"/>
  <c r="Z1062" i="4"/>
  <c r="Z1070" i="4"/>
  <c r="Z1078" i="4"/>
  <c r="Z1086" i="4"/>
  <c r="Z1094" i="4"/>
  <c r="Z1102" i="4"/>
  <c r="Z1110" i="4"/>
  <c r="Z1118" i="4"/>
  <c r="Z1126" i="4"/>
  <c r="Z1134" i="4"/>
  <c r="Z1142" i="4"/>
  <c r="Z1150" i="4"/>
  <c r="Z1158" i="4"/>
  <c r="Z1166" i="4"/>
  <c r="Z1174" i="4"/>
  <c r="Z1182" i="4"/>
  <c r="Z1190" i="4"/>
  <c r="Z1198" i="4"/>
  <c r="Z1206" i="4"/>
  <c r="Z1214" i="4"/>
  <c r="Z1222" i="4"/>
  <c r="Z1230" i="4"/>
  <c r="Z1238" i="4"/>
  <c r="Z1246" i="4"/>
  <c r="Z1254" i="4"/>
  <c r="Z1262" i="4"/>
  <c r="Z1270" i="4"/>
  <c r="Z1278" i="4"/>
  <c r="Z1286" i="4"/>
  <c r="Z1294" i="4"/>
  <c r="Z1302" i="4"/>
  <c r="Z1310" i="4"/>
  <c r="Z1318" i="4"/>
  <c r="Z1326" i="4"/>
  <c r="Z1334" i="4"/>
  <c r="Z1342" i="4"/>
  <c r="Z1350" i="4"/>
  <c r="Z1027" i="4"/>
  <c r="Z1035" i="4"/>
  <c r="Z1043" i="4"/>
  <c r="Z1051" i="4"/>
  <c r="Z1059" i="4"/>
  <c r="Z1067" i="4"/>
  <c r="Z1075" i="4"/>
  <c r="Z1083" i="4"/>
  <c r="Z1091" i="4"/>
  <c r="Z1099" i="4"/>
  <c r="Z1107" i="4"/>
  <c r="Z1115" i="4"/>
  <c r="Z1123" i="4"/>
  <c r="Z1131" i="4"/>
  <c r="Z1139" i="4"/>
  <c r="Z1147" i="4"/>
  <c r="Z1155" i="4"/>
  <c r="Z1163" i="4"/>
  <c r="Z1171" i="4"/>
  <c r="Z1179" i="4"/>
  <c r="Z1187" i="4"/>
  <c r="Z1195" i="4"/>
  <c r="Z1203" i="4"/>
  <c r="Z1211" i="4"/>
  <c r="Z1219" i="4"/>
  <c r="Z1227" i="4"/>
  <c r="Z1235" i="4"/>
  <c r="Z1243" i="4"/>
  <c r="Z1251" i="4"/>
  <c r="Z1259" i="4"/>
  <c r="Z1267" i="4"/>
  <c r="Z1275" i="4"/>
  <c r="Z1283" i="4"/>
  <c r="Z1291" i="4"/>
  <c r="Z1299" i="4"/>
  <c r="Z1307" i="4"/>
  <c r="Z1315" i="4"/>
  <c r="Z1323" i="4"/>
  <c r="Z1331" i="4"/>
  <c r="Z1339" i="4"/>
  <c r="Z1347" i="4"/>
  <c r="Z1355" i="4"/>
  <c r="Z1361" i="4"/>
  <c r="Z1369" i="4"/>
  <c r="Z1377" i="4"/>
  <c r="Z1385" i="4"/>
  <c r="Z1393" i="4"/>
  <c r="Z1401" i="4"/>
  <c r="Z1409" i="4"/>
  <c r="Z1417" i="4"/>
  <c r="Z1425" i="4"/>
  <c r="Z1433" i="4"/>
  <c r="Z1441" i="4"/>
  <c r="Z1449" i="4"/>
  <c r="Z1457" i="4"/>
  <c r="Z1465" i="4"/>
  <c r="Z1473" i="4"/>
  <c r="Z1481" i="4"/>
  <c r="Z1489" i="4"/>
  <c r="Z1497" i="4"/>
  <c r="Z1505" i="4"/>
  <c r="Z1513" i="4"/>
  <c r="Z1521" i="4"/>
  <c r="Z1537" i="4"/>
  <c r="Z1545" i="4"/>
  <c r="Z1553" i="4"/>
  <c r="Z1561" i="4"/>
  <c r="Z1569" i="4"/>
  <c r="Z1577" i="4"/>
  <c r="Z1585" i="4"/>
  <c r="Z1593" i="4"/>
  <c r="Z1601" i="4"/>
  <c r="Z1609" i="4"/>
  <c r="Z1617" i="4"/>
  <c r="Z1641" i="4"/>
  <c r="Z1649" i="4"/>
  <c r="Z1657" i="4"/>
  <c r="Z1665" i="4"/>
  <c r="Z1356" i="4"/>
  <c r="Z1366" i="4"/>
  <c r="Z1374" i="4"/>
  <c r="Z1382" i="4"/>
  <c r="Z1390" i="4"/>
  <c r="Z1406" i="4"/>
  <c r="Z1414" i="4"/>
  <c r="Z1422" i="4"/>
  <c r="Z1430" i="4"/>
  <c r="Z1438" i="4"/>
  <c r="Z1446" i="4"/>
  <c r="Z1454" i="4"/>
  <c r="Z1462" i="4"/>
  <c r="Z1470" i="4"/>
  <c r="Z1478" i="4"/>
  <c r="Z1486" i="4"/>
  <c r="Z1494" i="4"/>
  <c r="Z1502" i="4"/>
  <c r="Z1510" i="4"/>
  <c r="Z1518" i="4"/>
  <c r="Z1526" i="4"/>
  <c r="Z1534" i="4"/>
  <c r="Z1542" i="4"/>
  <c r="Z1550" i="4"/>
  <c r="Z1558" i="4"/>
  <c r="Z1566" i="4"/>
  <c r="Z1574" i="4"/>
  <c r="Z1582" i="4"/>
  <c r="Z1590" i="4"/>
  <c r="Z1598" i="4"/>
  <c r="Z1606" i="4"/>
  <c r="Z1614" i="4"/>
  <c r="Z1622" i="4"/>
  <c r="Z1654" i="4"/>
  <c r="Z1662" i="4"/>
  <c r="Z1686" i="4"/>
  <c r="Z1352" i="4"/>
  <c r="Z1354" i="4"/>
  <c r="Z1358" i="4"/>
  <c r="Z1363" i="4"/>
  <c r="Z1371" i="4"/>
  <c r="Z1379" i="4"/>
  <c r="Z1387" i="4"/>
  <c r="Z1395" i="4"/>
  <c r="Z1403" i="4"/>
  <c r="Z1411" i="4"/>
  <c r="Z1419" i="4"/>
  <c r="Z1427" i="4"/>
  <c r="Z1435" i="4"/>
  <c r="Z1443" i="4"/>
  <c r="Z1451" i="4"/>
  <c r="Z1459" i="4"/>
  <c r="Z1467" i="4"/>
  <c r="Z1475" i="4"/>
  <c r="Z1483" i="4"/>
  <c r="Z1491" i="4"/>
  <c r="Z1499" i="4"/>
  <c r="Z1507" i="4"/>
  <c r="Z1515" i="4"/>
  <c r="Z1523" i="4"/>
  <c r="Z1531" i="4"/>
  <c r="Z1539" i="4"/>
  <c r="Z1547" i="4"/>
  <c r="Z1555" i="4"/>
  <c r="Z1563" i="4"/>
  <c r="Z1571" i="4"/>
  <c r="Z1579" i="4"/>
  <c r="Z1587" i="4"/>
  <c r="Z1595" i="4"/>
  <c r="Z1603" i="4"/>
  <c r="Z1611" i="4"/>
  <c r="Z1619" i="4"/>
  <c r="Z1627" i="4"/>
  <c r="Z1651" i="4"/>
  <c r="Z1675" i="4"/>
  <c r="Z1360" i="4"/>
  <c r="Z1368" i="4"/>
  <c r="Z1376" i="4"/>
  <c r="Z1384" i="4"/>
  <c r="Z1392" i="4"/>
  <c r="Z1400" i="4"/>
  <c r="Z1408" i="4"/>
  <c r="Z1416" i="4"/>
  <c r="Z1424" i="4"/>
  <c r="Z1432" i="4"/>
  <c r="Z1440" i="4"/>
  <c r="Z1448" i="4"/>
  <c r="Z1456" i="4"/>
  <c r="Z1464" i="4"/>
  <c r="Z1472" i="4"/>
  <c r="Z1480" i="4"/>
  <c r="Z1488" i="4"/>
  <c r="Z1496" i="4"/>
  <c r="Z1504" i="4"/>
  <c r="Z1520" i="4"/>
  <c r="Z1528" i="4"/>
  <c r="Z1536" i="4"/>
  <c r="Z1544" i="4"/>
  <c r="Z1552" i="4"/>
  <c r="Z1560" i="4"/>
  <c r="Z1568" i="4"/>
  <c r="Z1576" i="4"/>
  <c r="Z1584" i="4"/>
  <c r="Z1592" i="4"/>
  <c r="Z1600" i="4"/>
  <c r="Z1608" i="4"/>
  <c r="Z1616" i="4"/>
  <c r="Z1632" i="4"/>
  <c r="Z1648" i="4"/>
  <c r="Z1365" i="4"/>
  <c r="Z1373" i="4"/>
  <c r="Z1381" i="4"/>
  <c r="Z1389" i="4"/>
  <c r="Z1397" i="4"/>
  <c r="Z1405" i="4"/>
  <c r="Z1413" i="4"/>
  <c r="Z1421" i="4"/>
  <c r="Z1429" i="4"/>
  <c r="Z1437" i="4"/>
  <c r="Z1445" i="4"/>
  <c r="Z1453" i="4"/>
  <c r="Z1461" i="4"/>
  <c r="Z1469" i="4"/>
  <c r="Z1477" i="4"/>
  <c r="Z1485" i="4"/>
  <c r="Z1493" i="4"/>
  <c r="Z1501" i="4"/>
  <c r="Z1509" i="4"/>
  <c r="Z1517" i="4"/>
  <c r="Z1525" i="4"/>
  <c r="Z1533" i="4"/>
  <c r="Z1541" i="4"/>
  <c r="Z1549" i="4"/>
  <c r="Z1557" i="4"/>
  <c r="Z1565" i="4"/>
  <c r="Z1573" i="4"/>
  <c r="Z1581" i="4"/>
  <c r="Z1589" i="4"/>
  <c r="Z1597" i="4"/>
  <c r="Z1605" i="4"/>
  <c r="Z1613" i="4"/>
  <c r="Z1621" i="4"/>
  <c r="Z1629" i="4"/>
  <c r="Z1637" i="4"/>
  <c r="Z1645" i="4"/>
  <c r="Z1653" i="4"/>
  <c r="Z1661" i="4"/>
  <c r="Z1353" i="4"/>
  <c r="Z1357" i="4"/>
  <c r="Z1362" i="4"/>
  <c r="Z1370" i="4"/>
  <c r="Z1378" i="4"/>
  <c r="Z1386" i="4"/>
  <c r="Z1394" i="4"/>
  <c r="Z1402" i="4"/>
  <c r="Z1410" i="4"/>
  <c r="Z1418" i="4"/>
  <c r="Z1426" i="4"/>
  <c r="Z1434" i="4"/>
  <c r="Z1442" i="4"/>
  <c r="Z1450" i="4"/>
  <c r="Z1458" i="4"/>
  <c r="Z1466" i="4"/>
  <c r="Z1474" i="4"/>
  <c r="Z1482" i="4"/>
  <c r="Z1490" i="4"/>
  <c r="Z1498" i="4"/>
  <c r="Z1506" i="4"/>
  <c r="Z1514" i="4"/>
  <c r="Z1522" i="4"/>
  <c r="Z1530" i="4"/>
  <c r="Z1538" i="4"/>
  <c r="Z1546" i="4"/>
  <c r="Z1554" i="4"/>
  <c r="Z1562" i="4"/>
  <c r="Z1570" i="4"/>
  <c r="Z1578" i="4"/>
  <c r="Z1586" i="4"/>
  <c r="Z1594" i="4"/>
  <c r="Z1602" i="4"/>
  <c r="Z1610" i="4"/>
  <c r="Z1618" i="4"/>
  <c r="Z1626" i="4"/>
  <c r="Z1634" i="4"/>
  <c r="Z1642" i="4"/>
  <c r="Z1658" i="4"/>
  <c r="Z1682" i="4"/>
  <c r="Z1359" i="4"/>
  <c r="Z1367" i="4"/>
  <c r="Z1375" i="4"/>
  <c r="Z1383" i="4"/>
  <c r="Z1391" i="4"/>
  <c r="Z1399" i="4"/>
  <c r="Z1407" i="4"/>
  <c r="Z1415" i="4"/>
  <c r="Z1423" i="4"/>
  <c r="Z1431" i="4"/>
  <c r="Z1439" i="4"/>
  <c r="Z1447" i="4"/>
  <c r="Z1455" i="4"/>
  <c r="Z1463" i="4"/>
  <c r="Z1471" i="4"/>
  <c r="Z1479" i="4"/>
  <c r="Z1487" i="4"/>
  <c r="Z1495" i="4"/>
  <c r="Z1503" i="4"/>
  <c r="Z1511" i="4"/>
  <c r="Z1519" i="4"/>
  <c r="Z1527" i="4"/>
  <c r="Z1535" i="4"/>
  <c r="Z1543" i="4"/>
  <c r="Z1551" i="4"/>
  <c r="Z1559" i="4"/>
  <c r="Z1567" i="4"/>
  <c r="Z1575" i="4"/>
  <c r="Z1583" i="4"/>
  <c r="Z1591" i="4"/>
  <c r="Z1599" i="4"/>
  <c r="Z1607" i="4"/>
  <c r="Z1615" i="4"/>
  <c r="Z1623" i="4"/>
  <c r="Z1631" i="4"/>
  <c r="Z1639" i="4"/>
  <c r="Z1663" i="4"/>
  <c r="Z1671" i="4"/>
  <c r="Z1687" i="4"/>
  <c r="Z1364" i="4"/>
  <c r="Z1372" i="4"/>
  <c r="Z1380" i="4"/>
  <c r="Z1388" i="4"/>
  <c r="Z1396" i="4"/>
  <c r="Z1404" i="4"/>
  <c r="Z1412" i="4"/>
  <c r="Z1420" i="4"/>
  <c r="Z1428" i="4"/>
  <c r="Z1436" i="4"/>
  <c r="Z1444" i="4"/>
  <c r="Z1452" i="4"/>
  <c r="Z1460" i="4"/>
  <c r="Z1468" i="4"/>
  <c r="Z1484" i="4"/>
  <c r="Z1492" i="4"/>
  <c r="Z1500" i="4"/>
  <c r="Z1508" i="4"/>
  <c r="Z1516" i="4"/>
  <c r="Z1524" i="4"/>
  <c r="Z1532" i="4"/>
  <c r="Z1540" i="4"/>
  <c r="Z1548" i="4"/>
  <c r="Z1556" i="4"/>
  <c r="Z1564" i="4"/>
  <c r="Z1572" i="4"/>
  <c r="Z1580" i="4"/>
  <c r="Z1588" i="4"/>
  <c r="Z1596" i="4"/>
  <c r="Z1604" i="4"/>
  <c r="Z1612" i="4"/>
  <c r="Z1620" i="4"/>
  <c r="Z1628" i="4"/>
  <c r="Z1636" i="4"/>
  <c r="Z1644" i="4"/>
  <c r="Z1676" i="4"/>
  <c r="Z1672" i="4"/>
  <c r="Z1689" i="4"/>
  <c r="Z1693" i="4"/>
  <c r="Z1697" i="4"/>
  <c r="Z1699" i="4"/>
  <c r="Z1707" i="4"/>
  <c r="Z1715" i="4"/>
  <c r="Z1723" i="4"/>
  <c r="Z1731" i="4"/>
  <c r="Z1739" i="4"/>
  <c r="Z1755" i="4"/>
  <c r="Z1795" i="4"/>
  <c r="Z1827" i="4"/>
  <c r="Z1867" i="4"/>
  <c r="Z1875" i="4"/>
  <c r="Z1891" i="4"/>
  <c r="Z1899" i="4"/>
  <c r="Z1907" i="4"/>
  <c r="Z1923" i="4"/>
  <c r="Z1931" i="4"/>
  <c r="Z1963" i="4"/>
  <c r="Z1979" i="4"/>
  <c r="Z1987" i="4"/>
  <c r="Z1995" i="4"/>
  <c r="Z2011" i="4"/>
  <c r="Z2027" i="4"/>
  <c r="Z2035" i="4"/>
  <c r="Z2043" i="4"/>
  <c r="Z2059" i="4"/>
  <c r="Z2067" i="4"/>
  <c r="Z2075" i="4"/>
  <c r="Z2083" i="4"/>
  <c r="Z2091" i="4"/>
  <c r="Z2099" i="4"/>
  <c r="Z2107" i="4"/>
  <c r="Z2115" i="4"/>
  <c r="Z2123" i="4"/>
  <c r="Z2131" i="4"/>
  <c r="Z2139" i="4"/>
  <c r="Z2147" i="4"/>
  <c r="Z2155" i="4"/>
  <c r="Z2163" i="4"/>
  <c r="Z2171" i="4"/>
  <c r="Z2179" i="4"/>
  <c r="Z2187" i="4"/>
  <c r="Z2195" i="4"/>
  <c r="Z2203" i="4"/>
  <c r="Z2211" i="4"/>
  <c r="Z2219" i="4"/>
  <c r="Z2227" i="4"/>
  <c r="Z2235" i="4"/>
  <c r="Z2243" i="4"/>
  <c r="Z2251" i="4"/>
  <c r="Z2259" i="4"/>
  <c r="Z2267" i="4"/>
  <c r="Z2275" i="4"/>
  <c r="Z2283" i="4"/>
  <c r="Z2291" i="4"/>
  <c r="Z2299" i="4"/>
  <c r="Z2307" i="4"/>
  <c r="Z2315" i="4"/>
  <c r="Z2323" i="4"/>
  <c r="Z2331" i="4"/>
  <c r="Z2339" i="4"/>
  <c r="Z2347" i="4"/>
  <c r="Z2355" i="4"/>
  <c r="Z1792" i="4"/>
  <c r="Z1800" i="4"/>
  <c r="Z1808" i="4"/>
  <c r="Z1816" i="4"/>
  <c r="Z1824" i="4"/>
  <c r="Z1864" i="4"/>
  <c r="Z1872" i="4"/>
  <c r="Z1888" i="4"/>
  <c r="Z1920" i="4"/>
  <c r="Z1928" i="4"/>
  <c r="Z1952" i="4"/>
  <c r="Z1960" i="4"/>
  <c r="Z1992" i="4"/>
  <c r="Z2000" i="4"/>
  <c r="Z2008" i="4"/>
  <c r="Z2016" i="4"/>
  <c r="Z2024" i="4"/>
  <c r="Z2032" i="4"/>
  <c r="Z2064" i="4"/>
  <c r="Z2072" i="4"/>
  <c r="Z2080" i="4"/>
  <c r="Z2088" i="4"/>
  <c r="Z2096" i="4"/>
  <c r="Z2104" i="4"/>
  <c r="Z2112" i="4"/>
  <c r="Z2120" i="4"/>
  <c r="Z2128" i="4"/>
  <c r="Z2136" i="4"/>
  <c r="Z2144" i="4"/>
  <c r="Z2152" i="4"/>
  <c r="Z2160" i="4"/>
  <c r="Z2168" i="4"/>
  <c r="Z2176" i="4"/>
  <c r="Z2184" i="4"/>
  <c r="Z2192" i="4"/>
  <c r="Z2200" i="4"/>
  <c r="Z2208" i="4"/>
  <c r="Z2216" i="4"/>
  <c r="Z2224" i="4"/>
  <c r="Z2232" i="4"/>
  <c r="Z2240" i="4"/>
  <c r="Z2248" i="4"/>
  <c r="Z2256" i="4"/>
  <c r="Z2264" i="4"/>
  <c r="Z2272" i="4"/>
  <c r="Z2280" i="4"/>
  <c r="Z2288" i="4"/>
  <c r="Z2296" i="4"/>
  <c r="Z2304" i="4"/>
  <c r="Z2312" i="4"/>
  <c r="Z2320" i="4"/>
  <c r="Z2328" i="4"/>
  <c r="Z2336" i="4"/>
  <c r="Z2344" i="4"/>
  <c r="Z2352" i="4"/>
  <c r="Z1701" i="4"/>
  <c r="Z1709" i="4"/>
  <c r="Z1717" i="4"/>
  <c r="Z1733" i="4"/>
  <c r="Z1757" i="4"/>
  <c r="Z1765" i="4"/>
  <c r="Z1781" i="4"/>
  <c r="Z1789" i="4"/>
  <c r="Z1805" i="4"/>
  <c r="Z1813" i="4"/>
  <c r="Z1829" i="4"/>
  <c r="Z1845" i="4"/>
  <c r="Z1853" i="4"/>
  <c r="Z1877" i="4"/>
  <c r="Z1901" i="4"/>
  <c r="Z1909" i="4"/>
  <c r="Z1925" i="4"/>
  <c r="Z1933" i="4"/>
  <c r="Z1941" i="4"/>
  <c r="Z1949" i="4"/>
  <c r="Z2013" i="4"/>
  <c r="Z2045" i="4"/>
  <c r="Z2053" i="4"/>
  <c r="Z2069" i="4"/>
  <c r="Z2077" i="4"/>
  <c r="Z2085" i="4"/>
  <c r="Z2093" i="4"/>
  <c r="Z2101" i="4"/>
  <c r="Z2109" i="4"/>
  <c r="Z2117" i="4"/>
  <c r="Z2125" i="4"/>
  <c r="Z2133" i="4"/>
  <c r="Z2141" i="4"/>
  <c r="Z2149" i="4"/>
  <c r="Z2157" i="4"/>
  <c r="Z2165" i="4"/>
  <c r="Z2173" i="4"/>
  <c r="Z2181" i="4"/>
  <c r="Z2189" i="4"/>
  <c r="Z2197" i="4"/>
  <c r="Z2205" i="4"/>
  <c r="Z2213" i="4"/>
  <c r="Z2221" i="4"/>
  <c r="Z2229" i="4"/>
  <c r="Z2237" i="4"/>
  <c r="Z2245" i="4"/>
  <c r="Z2253" i="4"/>
  <c r="Z2261" i="4"/>
  <c r="Z2269" i="4"/>
  <c r="Z2277" i="4"/>
  <c r="Z2285" i="4"/>
  <c r="Z2293" i="4"/>
  <c r="Z2301" i="4"/>
  <c r="Z2309" i="4"/>
  <c r="Z2317" i="4"/>
  <c r="Z2325" i="4"/>
  <c r="Z2333" i="4"/>
  <c r="Z2341" i="4"/>
  <c r="Z2349" i="4"/>
  <c r="Z2357" i="4"/>
  <c r="Z1684" i="4"/>
  <c r="Z1692" i="4"/>
  <c r="Z1696" i="4"/>
  <c r="Z1714" i="4"/>
  <c r="Z1722" i="4"/>
  <c r="Z1754" i="4"/>
  <c r="Z1762" i="4"/>
  <c r="Z1770" i="4"/>
  <c r="Z1778" i="4"/>
  <c r="Z1802" i="4"/>
  <c r="Z1810" i="4"/>
  <c r="Z1818" i="4"/>
  <c r="Z1826" i="4"/>
  <c r="Z1834" i="4"/>
  <c r="Z1842" i="4"/>
  <c r="Z1850" i="4"/>
  <c r="Z1858" i="4"/>
  <c r="Z1866" i="4"/>
  <c r="Z1906" i="4"/>
  <c r="Z1914" i="4"/>
  <c r="Z1970" i="4"/>
  <c r="Z1994" i="4"/>
  <c r="Z2042" i="4"/>
  <c r="Z2050" i="4"/>
  <c r="Z2058" i="4"/>
  <c r="Z2066" i="4"/>
  <c r="Z2074" i="4"/>
  <c r="Z2082" i="4"/>
  <c r="Z2090" i="4"/>
  <c r="Z2098" i="4"/>
  <c r="Z2106" i="4"/>
  <c r="Z2114" i="4"/>
  <c r="Z2122" i="4"/>
  <c r="Z2130" i="4"/>
  <c r="Z2138" i="4"/>
  <c r="Z2146" i="4"/>
  <c r="Z2154" i="4"/>
  <c r="Z2162" i="4"/>
  <c r="Z2170" i="4"/>
  <c r="Z2178" i="4"/>
  <c r="Z2186" i="4"/>
  <c r="Z2194" i="4"/>
  <c r="Z2202" i="4"/>
  <c r="Z2210" i="4"/>
  <c r="Z2218" i="4"/>
  <c r="Z2226" i="4"/>
  <c r="Z2234" i="4"/>
  <c r="Z2242" i="4"/>
  <c r="Z2250" i="4"/>
  <c r="Z2258" i="4"/>
  <c r="Z2266" i="4"/>
  <c r="Z2274" i="4"/>
  <c r="Z2282" i="4"/>
  <c r="Z2290" i="4"/>
  <c r="Z2298" i="4"/>
  <c r="Z2306" i="4"/>
  <c r="Z2314" i="4"/>
  <c r="Z2322" i="4"/>
  <c r="Z2330" i="4"/>
  <c r="Z2338" i="4"/>
  <c r="Z2346" i="4"/>
  <c r="Z2354" i="4"/>
  <c r="Z1664" i="4"/>
  <c r="Z1680" i="4"/>
  <c r="Z1688" i="4"/>
  <c r="Z1703" i="4"/>
  <c r="Z1711" i="4"/>
  <c r="Z1727" i="4"/>
  <c r="Z1751" i="4"/>
  <c r="Z1759" i="4"/>
  <c r="Z1783" i="4"/>
  <c r="Z1791" i="4"/>
  <c r="Z1799" i="4"/>
  <c r="Z1807" i="4"/>
  <c r="Z1815" i="4"/>
  <c r="Z1831" i="4"/>
  <c r="Z1839" i="4"/>
  <c r="Z1855" i="4"/>
  <c r="Z1863" i="4"/>
  <c r="Z1879" i="4"/>
  <c r="Z1887" i="4"/>
  <c r="Z1895" i="4"/>
  <c r="Z1927" i="4"/>
  <c r="Z1943" i="4"/>
  <c r="Z1951" i="4"/>
  <c r="Z1959" i="4"/>
  <c r="Z1967" i="4"/>
  <c r="Z1991" i="4"/>
  <c r="Z1999" i="4"/>
  <c r="Z2023" i="4"/>
  <c r="Z2055" i="4"/>
  <c r="Z2071" i="4"/>
  <c r="Z2079" i="4"/>
  <c r="Z2087" i="4"/>
  <c r="Z2095" i="4"/>
  <c r="Z2103" i="4"/>
  <c r="Z2111" i="4"/>
  <c r="Z2119" i="4"/>
  <c r="Z2127" i="4"/>
  <c r="Z2135" i="4"/>
  <c r="Z2143" i="4"/>
  <c r="Z2151" i="4"/>
  <c r="Z2159" i="4"/>
  <c r="Z2167" i="4"/>
  <c r="Z2175" i="4"/>
  <c r="Z2183" i="4"/>
  <c r="Z2191" i="4"/>
  <c r="Z2199" i="4"/>
  <c r="Z2207" i="4"/>
  <c r="Z2215" i="4"/>
  <c r="Z2223" i="4"/>
  <c r="Z2231" i="4"/>
  <c r="Z2239" i="4"/>
  <c r="Z2247" i="4"/>
  <c r="Z2255" i="4"/>
  <c r="Z2263" i="4"/>
  <c r="Z2271" i="4"/>
  <c r="Z2279" i="4"/>
  <c r="Z2287" i="4"/>
  <c r="Z2295" i="4"/>
  <c r="Z2303" i="4"/>
  <c r="Z2311" i="4"/>
  <c r="Z2319" i="4"/>
  <c r="Z2327" i="4"/>
  <c r="Z2335" i="4"/>
  <c r="Z2343" i="4"/>
  <c r="Z2351" i="4"/>
  <c r="Z2359" i="4"/>
  <c r="Z1700" i="4"/>
  <c r="Z1708" i="4"/>
  <c r="Z1724" i="4"/>
  <c r="Z1748" i="4"/>
  <c r="Z1756" i="4"/>
  <c r="Z1764" i="4"/>
  <c r="Z1772" i="4"/>
  <c r="Z1780" i="4"/>
  <c r="Z1796" i="4"/>
  <c r="Z1804" i="4"/>
  <c r="Z1820" i="4"/>
  <c r="Z1860" i="4"/>
  <c r="Z1884" i="4"/>
  <c r="Z1892" i="4"/>
  <c r="Z1908" i="4"/>
  <c r="Z1916" i="4"/>
  <c r="Z1940" i="4"/>
  <c r="Z1948" i="4"/>
  <c r="Z1988" i="4"/>
  <c r="Z2004" i="4"/>
  <c r="Z2012" i="4"/>
  <c r="Z2020" i="4"/>
  <c r="Z2028" i="4"/>
  <c r="Z2044" i="4"/>
  <c r="Z2060" i="4"/>
  <c r="Z2068" i="4"/>
  <c r="Z2076" i="4"/>
  <c r="Z2084" i="4"/>
  <c r="Z2092" i="4"/>
  <c r="Z2100" i="4"/>
  <c r="Z2108" i="4"/>
  <c r="Z2116" i="4"/>
  <c r="Z2124" i="4"/>
  <c r="Z2132" i="4"/>
  <c r="Z2140" i="4"/>
  <c r="Z2148" i="4"/>
  <c r="Z2156" i="4"/>
  <c r="Z2164" i="4"/>
  <c r="Z2172" i="4"/>
  <c r="Z2180" i="4"/>
  <c r="Z2188" i="4"/>
  <c r="Z2196" i="4"/>
  <c r="Z2204" i="4"/>
  <c r="Z2212" i="4"/>
  <c r="Z2220" i="4"/>
  <c r="Z2228" i="4"/>
  <c r="Z2236" i="4"/>
  <c r="Z2244" i="4"/>
  <c r="Z2252" i="4"/>
  <c r="Z2260" i="4"/>
  <c r="Z2268" i="4"/>
  <c r="Z2276" i="4"/>
  <c r="Z2284" i="4"/>
  <c r="Z2292" i="4"/>
  <c r="Z2300" i="4"/>
  <c r="Z2308" i="4"/>
  <c r="Z2316" i="4"/>
  <c r="Z2324" i="4"/>
  <c r="Z2332" i="4"/>
  <c r="Z2340" i="4"/>
  <c r="Z2348" i="4"/>
  <c r="Z2356" i="4"/>
  <c r="Z2364" i="4"/>
  <c r="Z1705" i="4"/>
  <c r="Z1721" i="4"/>
  <c r="Z1737" i="4"/>
  <c r="Z1745" i="4"/>
  <c r="Z1753" i="4"/>
  <c r="Z1761" i="4"/>
  <c r="Z1777" i="4"/>
  <c r="Z1785" i="4"/>
  <c r="Z1801" i="4"/>
  <c r="Z1809" i="4"/>
  <c r="Z1849" i="4"/>
  <c r="Z1881" i="4"/>
  <c r="Z1889" i="4"/>
  <c r="Z1897" i="4"/>
  <c r="Z1929" i="4"/>
  <c r="Z1937" i="4"/>
  <c r="Z1961" i="4"/>
  <c r="Z1977" i="4"/>
  <c r="Z2001" i="4"/>
  <c r="Z2065" i="4"/>
  <c r="Z2073" i="4"/>
  <c r="Z2081" i="4"/>
  <c r="Z2089" i="4"/>
  <c r="Z2097" i="4"/>
  <c r="Z2105" i="4"/>
  <c r="Z2113" i="4"/>
  <c r="Z2121" i="4"/>
  <c r="Z2129" i="4"/>
  <c r="Z2137" i="4"/>
  <c r="Z2145" i="4"/>
  <c r="Z2153" i="4"/>
  <c r="Z2161" i="4"/>
  <c r="Z2169" i="4"/>
  <c r="Z2177" i="4"/>
  <c r="Z2185" i="4"/>
  <c r="Z2193" i="4"/>
  <c r="Z2201" i="4"/>
  <c r="Z2209" i="4"/>
  <c r="Z2217" i="4"/>
  <c r="Z2225" i="4"/>
  <c r="Z2233" i="4"/>
  <c r="Z2241" i="4"/>
  <c r="Z2249" i="4"/>
  <c r="Z2257" i="4"/>
  <c r="Z2265" i="4"/>
  <c r="Z2273" i="4"/>
  <c r="Z2281" i="4"/>
  <c r="Z2289" i="4"/>
  <c r="Z2297" i="4"/>
  <c r="Z2305" i="4"/>
  <c r="Z2313" i="4"/>
  <c r="Z2321" i="4"/>
  <c r="Z2329" i="4"/>
  <c r="Z2337" i="4"/>
  <c r="Z2345" i="4"/>
  <c r="Z2353" i="4"/>
  <c r="Z2361" i="4"/>
  <c r="Z1691" i="4"/>
  <c r="Z1702" i="4"/>
  <c r="Z1710" i="4"/>
  <c r="Z1734" i="4"/>
  <c r="Z1742" i="4"/>
  <c r="Z1750" i="4"/>
  <c r="Z1758" i="4"/>
  <c r="Z1766" i="4"/>
  <c r="Z1774" i="4"/>
  <c r="Z1782" i="4"/>
  <c r="Z1790" i="4"/>
  <c r="Z1814" i="4"/>
  <c r="Z1822" i="4"/>
  <c r="Z1854" i="4"/>
  <c r="Z1862" i="4"/>
  <c r="Z1870" i="4"/>
  <c r="Z1878" i="4"/>
  <c r="Z1894" i="4"/>
  <c r="Z1902" i="4"/>
  <c r="Z1910" i="4"/>
  <c r="Z1958" i="4"/>
  <c r="Z1966" i="4"/>
  <c r="Z1982" i="4"/>
  <c r="Z1990" i="4"/>
  <c r="Z2014" i="4"/>
  <c r="Z2022" i="4"/>
  <c r="Z2030" i="4"/>
  <c r="Z2038" i="4"/>
  <c r="Z2054" i="4"/>
  <c r="Z2062" i="4"/>
  <c r="Z2070" i="4"/>
  <c r="Z2078" i="4"/>
  <c r="Z2086" i="4"/>
  <c r="Z2094" i="4"/>
  <c r="Z2102" i="4"/>
  <c r="Z2110" i="4"/>
  <c r="Z2118" i="4"/>
  <c r="Z2126" i="4"/>
  <c r="Z2134" i="4"/>
  <c r="Z2142" i="4"/>
  <c r="Z2150" i="4"/>
  <c r="Z2158" i="4"/>
  <c r="Z2166" i="4"/>
  <c r="Z2174" i="4"/>
  <c r="Z2182" i="4"/>
  <c r="Z2190" i="4"/>
  <c r="Z2198" i="4"/>
  <c r="Z2206" i="4"/>
  <c r="Z2214" i="4"/>
  <c r="Z2222" i="4"/>
  <c r="Z2230" i="4"/>
  <c r="Z2238" i="4"/>
  <c r="Z2246" i="4"/>
  <c r="Z2254" i="4"/>
  <c r="Z2262" i="4"/>
  <c r="Z2270" i="4"/>
  <c r="Z2278" i="4"/>
  <c r="Z2286" i="4"/>
  <c r="Z2294" i="4"/>
  <c r="Z2302" i="4"/>
  <c r="Z2310" i="4"/>
  <c r="Z2318" i="4"/>
  <c r="Z2326" i="4"/>
  <c r="Z2334" i="4"/>
  <c r="Z2342" i="4"/>
  <c r="Z2350" i="4"/>
  <c r="Z2358" i="4"/>
  <c r="Z2374" i="4"/>
  <c r="Z2382" i="4"/>
  <c r="Z2390" i="4"/>
  <c r="Z2398" i="4"/>
  <c r="Z2406" i="4"/>
  <c r="Z2414" i="4"/>
  <c r="Z2422" i="4"/>
  <c r="Z2430" i="4"/>
  <c r="Z2438" i="4"/>
  <c r="Z2446" i="4"/>
  <c r="Z2454" i="4"/>
  <c r="Z2462" i="4"/>
  <c r="Z2470" i="4"/>
  <c r="Z2478" i="4"/>
  <c r="Z2486" i="4"/>
  <c r="Z2494" i="4"/>
  <c r="Z2502" i="4"/>
  <c r="Z2510" i="4"/>
  <c r="Z2518" i="4"/>
  <c r="Z2526" i="4"/>
  <c r="Z2534" i="4"/>
  <c r="Z2542" i="4"/>
  <c r="Z2550" i="4"/>
  <c r="Z2558" i="4"/>
  <c r="Z2566" i="4"/>
  <c r="Z2574" i="4"/>
  <c r="Z2582" i="4"/>
  <c r="Z2590" i="4"/>
  <c r="Z2598" i="4"/>
  <c r="Z2606" i="4"/>
  <c r="Z2614" i="4"/>
  <c r="Z2622" i="4"/>
  <c r="Z2630" i="4"/>
  <c r="Z2638" i="4"/>
  <c r="Z2646" i="4"/>
  <c r="Z2654" i="4"/>
  <c r="Z2662" i="4"/>
  <c r="Z2670" i="4"/>
  <c r="Z2678" i="4"/>
  <c r="Z2686" i="4"/>
  <c r="Z2694" i="4"/>
  <c r="Z2702" i="4"/>
  <c r="Z2710" i="4"/>
  <c r="Z2718" i="4"/>
  <c r="Z2726" i="4"/>
  <c r="Z2734" i="4"/>
  <c r="Z2742" i="4"/>
  <c r="Z2750" i="4"/>
  <c r="Z2758" i="4"/>
  <c r="Z2766" i="4"/>
  <c r="Z2774" i="4"/>
  <c r="Z2782" i="4"/>
  <c r="Z2790" i="4"/>
  <c r="Z2798" i="4"/>
  <c r="Z2806" i="4"/>
  <c r="Z2814" i="4"/>
  <c r="Z2822" i="4"/>
  <c r="Z2830" i="4"/>
  <c r="Z2838" i="4"/>
  <c r="Z2846" i="4"/>
  <c r="Z2854" i="4"/>
  <c r="Z2862" i="4"/>
  <c r="Z2870" i="4"/>
  <c r="Z2878" i="4"/>
  <c r="Z2886" i="4"/>
  <c r="Z2894" i="4"/>
  <c r="Z2902" i="4"/>
  <c r="Z2910" i="4"/>
  <c r="Z2918" i="4"/>
  <c r="Z2926" i="4"/>
  <c r="Z2934" i="4"/>
  <c r="Z2942" i="4"/>
  <c r="Z2950" i="4"/>
  <c r="Z2958" i="4"/>
  <c r="Z2966" i="4"/>
  <c r="Z2974" i="4"/>
  <c r="Z2982" i="4"/>
  <c r="Z2990" i="4"/>
  <c r="Z2998" i="4"/>
  <c r="Z3022" i="4"/>
  <c r="Z2366" i="4"/>
  <c r="Z2371" i="4"/>
  <c r="Z2379" i="4"/>
  <c r="Z2387" i="4"/>
  <c r="Z2395" i="4"/>
  <c r="Z2403" i="4"/>
  <c r="Z2411" i="4"/>
  <c r="Z2419" i="4"/>
  <c r="Z2427" i="4"/>
  <c r="Z2435" i="4"/>
  <c r="Z2443" i="4"/>
  <c r="Z2451" i="4"/>
  <c r="Z2459" i="4"/>
  <c r="Z2467" i="4"/>
  <c r="Z2475" i="4"/>
  <c r="Z2483" i="4"/>
  <c r="Z2491" i="4"/>
  <c r="Z2499" i="4"/>
  <c r="Z2507" i="4"/>
  <c r="Z2515" i="4"/>
  <c r="Z2523" i="4"/>
  <c r="Z2531" i="4"/>
  <c r="Z2539" i="4"/>
  <c r="Z2547" i="4"/>
  <c r="Z2555" i="4"/>
  <c r="Z2563" i="4"/>
  <c r="Z2571" i="4"/>
  <c r="Z2579" i="4"/>
  <c r="Z2587" i="4"/>
  <c r="Z2595" i="4"/>
  <c r="Z2603" i="4"/>
  <c r="Z2611" i="4"/>
  <c r="Z2619" i="4"/>
  <c r="Z2627" i="4"/>
  <c r="Z2635" i="4"/>
  <c r="Z2643" i="4"/>
  <c r="Z2651" i="4"/>
  <c r="Z2659" i="4"/>
  <c r="Z2667" i="4"/>
  <c r="Z2675" i="4"/>
  <c r="Z2683" i="4"/>
  <c r="Z2691" i="4"/>
  <c r="Z2699" i="4"/>
  <c r="Z2707" i="4"/>
  <c r="Z2715" i="4"/>
  <c r="Z2723" i="4"/>
  <c r="Z2731" i="4"/>
  <c r="Z2739" i="4"/>
  <c r="Z2747" i="4"/>
  <c r="Z2755" i="4"/>
  <c r="Z2763" i="4"/>
  <c r="Z2771" i="4"/>
  <c r="Z2779" i="4"/>
  <c r="Z2787" i="4"/>
  <c r="Z2795" i="4"/>
  <c r="Z2803" i="4"/>
  <c r="Z2811" i="4"/>
  <c r="Z2819" i="4"/>
  <c r="Z2827" i="4"/>
  <c r="Z2835" i="4"/>
  <c r="Z2843" i="4"/>
  <c r="Z2851" i="4"/>
  <c r="Z2859" i="4"/>
  <c r="Z2867" i="4"/>
  <c r="Z2875" i="4"/>
  <c r="Z2883" i="4"/>
  <c r="Z2891" i="4"/>
  <c r="Z2899" i="4"/>
  <c r="Z2907" i="4"/>
  <c r="Z2915" i="4"/>
  <c r="Z2923" i="4"/>
  <c r="Z2931" i="4"/>
  <c r="Z2939" i="4"/>
  <c r="Z2947" i="4"/>
  <c r="Z2955" i="4"/>
  <c r="Z2963" i="4"/>
  <c r="Z2971" i="4"/>
  <c r="Z2979" i="4"/>
  <c r="Z2987" i="4"/>
  <c r="Z2995" i="4"/>
  <c r="Z3003" i="4"/>
  <c r="Z2368" i="4"/>
  <c r="Z2376" i="4"/>
  <c r="Z2384" i="4"/>
  <c r="Z2392" i="4"/>
  <c r="Z2400" i="4"/>
  <c r="Z2408" i="4"/>
  <c r="Z2416" i="4"/>
  <c r="Z2424" i="4"/>
  <c r="Z2432" i="4"/>
  <c r="Z2440" i="4"/>
  <c r="Z2448" i="4"/>
  <c r="Z2456" i="4"/>
  <c r="Z2464" i="4"/>
  <c r="Z2472" i="4"/>
  <c r="Z2480" i="4"/>
  <c r="Z2488" i="4"/>
  <c r="Z2496" i="4"/>
  <c r="Z2504" i="4"/>
  <c r="Z2512" i="4"/>
  <c r="Z2520" i="4"/>
  <c r="Z2528" i="4"/>
  <c r="Z2536" i="4"/>
  <c r="Z2544" i="4"/>
  <c r="Z2552" i="4"/>
  <c r="Z2560" i="4"/>
  <c r="Z2568" i="4"/>
  <c r="Z2576" i="4"/>
  <c r="Z2584" i="4"/>
  <c r="Z2592" i="4"/>
  <c r="Z2600" i="4"/>
  <c r="Z2608" i="4"/>
  <c r="Z2616" i="4"/>
  <c r="Z2624" i="4"/>
  <c r="Z2632" i="4"/>
  <c r="Z2640" i="4"/>
  <c r="Z2648" i="4"/>
  <c r="Z2656" i="4"/>
  <c r="Z2664" i="4"/>
  <c r="Z2672" i="4"/>
  <c r="Z2680" i="4"/>
  <c r="Z2688" i="4"/>
  <c r="Z2696" i="4"/>
  <c r="Z2704" i="4"/>
  <c r="Z2712" i="4"/>
  <c r="Z2720" i="4"/>
  <c r="Z2728" i="4"/>
  <c r="Z2736" i="4"/>
  <c r="Z2744" i="4"/>
  <c r="Z2752" i="4"/>
  <c r="Z2760" i="4"/>
  <c r="Z2768" i="4"/>
  <c r="Z2776" i="4"/>
  <c r="Z2784" i="4"/>
  <c r="Z2792" i="4"/>
  <c r="Z2800" i="4"/>
  <c r="Z2808" i="4"/>
  <c r="Z2816" i="4"/>
  <c r="Z2824" i="4"/>
  <c r="Z2832" i="4"/>
  <c r="Z2362" i="4"/>
  <c r="Z2373" i="4"/>
  <c r="Z2381" i="4"/>
  <c r="Z2389" i="4"/>
  <c r="Z2397" i="4"/>
  <c r="Z2405" i="4"/>
  <c r="Z2413" i="4"/>
  <c r="Z2421" i="4"/>
  <c r="Z2429" i="4"/>
  <c r="Z2437" i="4"/>
  <c r="Z2445" i="4"/>
  <c r="Z2453" i="4"/>
  <c r="Z2461" i="4"/>
  <c r="Z2469" i="4"/>
  <c r="Z2477" i="4"/>
  <c r="Z2485" i="4"/>
  <c r="Z2493" i="4"/>
  <c r="Z2501" i="4"/>
  <c r="Z2509" i="4"/>
  <c r="Z2517" i="4"/>
  <c r="Z2525" i="4"/>
  <c r="Z2533" i="4"/>
  <c r="Z2541" i="4"/>
  <c r="Z2549" i="4"/>
  <c r="Z2557" i="4"/>
  <c r="Z2565" i="4"/>
  <c r="Z2573" i="4"/>
  <c r="Z2581" i="4"/>
  <c r="Z2589" i="4"/>
  <c r="Z2597" i="4"/>
  <c r="Z2605" i="4"/>
  <c r="Z2613" i="4"/>
  <c r="Z2621" i="4"/>
  <c r="Z2629" i="4"/>
  <c r="Z2637" i="4"/>
  <c r="Z2645" i="4"/>
  <c r="Z2653" i="4"/>
  <c r="Z2661" i="4"/>
  <c r="Z2669" i="4"/>
  <c r="Z2677" i="4"/>
  <c r="Z2685" i="4"/>
  <c r="Z2693" i="4"/>
  <c r="Z2701" i="4"/>
  <c r="Z2709" i="4"/>
  <c r="Z2717" i="4"/>
  <c r="Z2725" i="4"/>
  <c r="Z2733" i="4"/>
  <c r="Z2741" i="4"/>
  <c r="Z2749" i="4"/>
  <c r="Z2757" i="4"/>
  <c r="Z2765" i="4"/>
  <c r="Z2773" i="4"/>
  <c r="Z2781" i="4"/>
  <c r="Z2789" i="4"/>
  <c r="Z2797" i="4"/>
  <c r="Z2805" i="4"/>
  <c r="Z2813" i="4"/>
  <c r="Z2821" i="4"/>
  <c r="Z2829" i="4"/>
  <c r="Z2837" i="4"/>
  <c r="Z2845" i="4"/>
  <c r="Z2853" i="4"/>
  <c r="Z2861" i="4"/>
  <c r="Z2869" i="4"/>
  <c r="Z2877" i="4"/>
  <c r="Z2885" i="4"/>
  <c r="Z2893" i="4"/>
  <c r="Z2901" i="4"/>
  <c r="Z2909" i="4"/>
  <c r="Z2917" i="4"/>
  <c r="Z2925" i="4"/>
  <c r="Z2933" i="4"/>
  <c r="Z2941" i="4"/>
  <c r="Z2949" i="4"/>
  <c r="Z2957" i="4"/>
  <c r="Z2965" i="4"/>
  <c r="Z2973" i="4"/>
  <c r="Z2981" i="4"/>
  <c r="Z2989" i="4"/>
  <c r="Z2370" i="4"/>
  <c r="Z2378" i="4"/>
  <c r="Z2386" i="4"/>
  <c r="Z2394" i="4"/>
  <c r="Z2402" i="4"/>
  <c r="Z2410" i="4"/>
  <c r="Z2418" i="4"/>
  <c r="Z2426" i="4"/>
  <c r="Z2434" i="4"/>
  <c r="Z2442" i="4"/>
  <c r="Z2450" i="4"/>
  <c r="Z2458" i="4"/>
  <c r="Z2466" i="4"/>
  <c r="Z2474" i="4"/>
  <c r="Z2482" i="4"/>
  <c r="Z2490" i="4"/>
  <c r="Z2498" i="4"/>
  <c r="Z2506" i="4"/>
  <c r="Z2514" i="4"/>
  <c r="Z2522" i="4"/>
  <c r="Z2530" i="4"/>
  <c r="Z2538" i="4"/>
  <c r="Z2546" i="4"/>
  <c r="Z2554" i="4"/>
  <c r="Z2562" i="4"/>
  <c r="Z2570" i="4"/>
  <c r="Z2578" i="4"/>
  <c r="Z2586" i="4"/>
  <c r="Z2594" i="4"/>
  <c r="Z2602" i="4"/>
  <c r="Z2610" i="4"/>
  <c r="Z2618" i="4"/>
  <c r="Z2626" i="4"/>
  <c r="Z2634" i="4"/>
  <c r="Z2642" i="4"/>
  <c r="Z2650" i="4"/>
  <c r="Z2658" i="4"/>
  <c r="Z2666" i="4"/>
  <c r="Z2674" i="4"/>
  <c r="Z2682" i="4"/>
  <c r="Z2690" i="4"/>
  <c r="Z2698" i="4"/>
  <c r="Z2706" i="4"/>
  <c r="Z2714" i="4"/>
  <c r="Z2722" i="4"/>
  <c r="Z2730" i="4"/>
  <c r="Z2738" i="4"/>
  <c r="Z2746" i="4"/>
  <c r="Z2754" i="4"/>
  <c r="Z2762" i="4"/>
  <c r="Z2770" i="4"/>
  <c r="Z2778" i="4"/>
  <c r="Z2786" i="4"/>
  <c r="Z2794" i="4"/>
  <c r="Z2802" i="4"/>
  <c r="Z2810" i="4"/>
  <c r="Z2818" i="4"/>
  <c r="Z2826" i="4"/>
  <c r="Z2834" i="4"/>
  <c r="Z2842" i="4"/>
  <c r="Z2850" i="4"/>
  <c r="Z2858" i="4"/>
  <c r="Z2866" i="4"/>
  <c r="Z2874" i="4"/>
  <c r="Z2882" i="4"/>
  <c r="Z2890" i="4"/>
  <c r="Z2898" i="4"/>
  <c r="Z2906" i="4"/>
  <c r="Z2914" i="4"/>
  <c r="Z2922" i="4"/>
  <c r="Z2930" i="4"/>
  <c r="Z2938" i="4"/>
  <c r="Z2946" i="4"/>
  <c r="Z2954" i="4"/>
  <c r="Z2962" i="4"/>
  <c r="Z2970" i="4"/>
  <c r="Z2978" i="4"/>
  <c r="Z2986" i="4"/>
  <c r="Z2994" i="4"/>
  <c r="Z3002" i="4"/>
  <c r="Z2363" i="4"/>
  <c r="Z2365" i="4"/>
  <c r="Z2375" i="4"/>
  <c r="Z2383" i="4"/>
  <c r="Z2391" i="4"/>
  <c r="Z2399" i="4"/>
  <c r="Z2407" i="4"/>
  <c r="Z2415" i="4"/>
  <c r="Z2423" i="4"/>
  <c r="Z2431" i="4"/>
  <c r="Z2439" i="4"/>
  <c r="Z2447" i="4"/>
  <c r="Z2455" i="4"/>
  <c r="Z2463" i="4"/>
  <c r="Z2471" i="4"/>
  <c r="Z2479" i="4"/>
  <c r="Z2487" i="4"/>
  <c r="Z2495" i="4"/>
  <c r="Z2503" i="4"/>
  <c r="Z2511" i="4"/>
  <c r="Z2519" i="4"/>
  <c r="Z2527" i="4"/>
  <c r="Z2535" i="4"/>
  <c r="Z2543" i="4"/>
  <c r="Z2551" i="4"/>
  <c r="Z2559" i="4"/>
  <c r="Z2567" i="4"/>
  <c r="Z2575" i="4"/>
  <c r="Z2583" i="4"/>
  <c r="Z2591" i="4"/>
  <c r="Z2599" i="4"/>
  <c r="Z2607" i="4"/>
  <c r="Z2615" i="4"/>
  <c r="Z2623" i="4"/>
  <c r="Z2631" i="4"/>
  <c r="Z2639" i="4"/>
  <c r="Z2647" i="4"/>
  <c r="Z2655" i="4"/>
  <c r="Z2663" i="4"/>
  <c r="Z2671" i="4"/>
  <c r="Z2679" i="4"/>
  <c r="Z2687" i="4"/>
  <c r="Z2695" i="4"/>
  <c r="Z2703" i="4"/>
  <c r="Z2711" i="4"/>
  <c r="Z2719" i="4"/>
  <c r="Z2727" i="4"/>
  <c r="Z2735" i="4"/>
  <c r="Z2743" i="4"/>
  <c r="Z2751" i="4"/>
  <c r="Z2759" i="4"/>
  <c r="Z2767" i="4"/>
  <c r="Z2775" i="4"/>
  <c r="Z2783" i="4"/>
  <c r="Z2791" i="4"/>
  <c r="Z2799" i="4"/>
  <c r="Z2807" i="4"/>
  <c r="Z2815" i="4"/>
  <c r="Z2823" i="4"/>
  <c r="Z2831" i="4"/>
  <c r="Z2839" i="4"/>
  <c r="Z2847" i="4"/>
  <c r="Z2855" i="4"/>
  <c r="Z2863" i="4"/>
  <c r="Z2871" i="4"/>
  <c r="Z2879" i="4"/>
  <c r="Z2887" i="4"/>
  <c r="Z2895" i="4"/>
  <c r="Z2903" i="4"/>
  <c r="Z2911" i="4"/>
  <c r="Z2919" i="4"/>
  <c r="Z2927" i="4"/>
  <c r="Z2935" i="4"/>
  <c r="Z2943" i="4"/>
  <c r="Z2951" i="4"/>
  <c r="Z2959" i="4"/>
  <c r="Z2967" i="4"/>
  <c r="Z2975" i="4"/>
  <c r="Z2983" i="4"/>
  <c r="Z2991" i="4"/>
  <c r="Z2999" i="4"/>
  <c r="Z3007" i="4"/>
  <c r="Z3015" i="4"/>
  <c r="Z2360" i="4"/>
  <c r="Z2367" i="4"/>
  <c r="Z2372" i="4"/>
  <c r="Z2380" i="4"/>
  <c r="Z2388" i="4"/>
  <c r="Z2396" i="4"/>
  <c r="Z2404" i="4"/>
  <c r="Z2412" i="4"/>
  <c r="Z2420" i="4"/>
  <c r="Z2428" i="4"/>
  <c r="Z2436" i="4"/>
  <c r="Z2444" i="4"/>
  <c r="Z2452" i="4"/>
  <c r="Z2460" i="4"/>
  <c r="Z2468" i="4"/>
  <c r="Z2476" i="4"/>
  <c r="Z2484" i="4"/>
  <c r="Z2492" i="4"/>
  <c r="Z2500" i="4"/>
  <c r="Z2508" i="4"/>
  <c r="Z2516" i="4"/>
  <c r="Z2524" i="4"/>
  <c r="Z2532" i="4"/>
  <c r="Z2540" i="4"/>
  <c r="Z2548" i="4"/>
  <c r="Z2556" i="4"/>
  <c r="Z2564" i="4"/>
  <c r="Z2572" i="4"/>
  <c r="Z2580" i="4"/>
  <c r="Z2588" i="4"/>
  <c r="Z2596" i="4"/>
  <c r="Z2604" i="4"/>
  <c r="Z2612" i="4"/>
  <c r="Z2620" i="4"/>
  <c r="Z2628" i="4"/>
  <c r="Z2636" i="4"/>
  <c r="Z2644" i="4"/>
  <c r="Z2652" i="4"/>
  <c r="Z2660" i="4"/>
  <c r="Z2668" i="4"/>
  <c r="Z2676" i="4"/>
  <c r="Z2684" i="4"/>
  <c r="Z2692" i="4"/>
  <c r="Z2700" i="4"/>
  <c r="Z2708" i="4"/>
  <c r="Z2716" i="4"/>
  <c r="Z2724" i="4"/>
  <c r="Z2732" i="4"/>
  <c r="Z2740" i="4"/>
  <c r="Z2748" i="4"/>
  <c r="Z2756" i="4"/>
  <c r="Z2764" i="4"/>
  <c r="Z2772" i="4"/>
  <c r="Z2780" i="4"/>
  <c r="Z2788" i="4"/>
  <c r="Z2796" i="4"/>
  <c r="Z2804" i="4"/>
  <c r="Z2812" i="4"/>
  <c r="Z2820" i="4"/>
  <c r="Z2828" i="4"/>
  <c r="Z2836" i="4"/>
  <c r="Z2844" i="4"/>
  <c r="Z2852" i="4"/>
  <c r="Z2860" i="4"/>
  <c r="Z2868" i="4"/>
  <c r="Z2876" i="4"/>
  <c r="Z2884" i="4"/>
  <c r="Z2892" i="4"/>
  <c r="Z2900" i="4"/>
  <c r="Z2908" i="4"/>
  <c r="Z2916" i="4"/>
  <c r="Z2924" i="4"/>
  <c r="Z2932" i="4"/>
  <c r="Z2940" i="4"/>
  <c r="Z2948" i="4"/>
  <c r="Z2956" i="4"/>
  <c r="Z2964" i="4"/>
  <c r="Z2972" i="4"/>
  <c r="Z2980" i="4"/>
  <c r="Z2988" i="4"/>
  <c r="Z2996" i="4"/>
  <c r="Z3004" i="4"/>
  <c r="Z2369" i="4"/>
  <c r="Z2377" i="4"/>
  <c r="Z2385" i="4"/>
  <c r="Z2393" i="4"/>
  <c r="Z2401" i="4"/>
  <c r="Z2409" i="4"/>
  <c r="Z2417" i="4"/>
  <c r="Z2425" i="4"/>
  <c r="Z2433" i="4"/>
  <c r="Z2441" i="4"/>
  <c r="Z2449" i="4"/>
  <c r="Z2457" i="4"/>
  <c r="Z2465" i="4"/>
  <c r="Z2473" i="4"/>
  <c r="Z2481" i="4"/>
  <c r="Z2489" i="4"/>
  <c r="Z2497" i="4"/>
  <c r="Z2505" i="4"/>
  <c r="Z2513" i="4"/>
  <c r="Z2521" i="4"/>
  <c r="Z2529" i="4"/>
  <c r="Z2537" i="4"/>
  <c r="Z2545" i="4"/>
  <c r="Z2553" i="4"/>
  <c r="Z2561" i="4"/>
  <c r="Z2569" i="4"/>
  <c r="Z2577" i="4"/>
  <c r="Z2585" i="4"/>
  <c r="Z2593" i="4"/>
  <c r="Z2601" i="4"/>
  <c r="Z2609" i="4"/>
  <c r="Z2617" i="4"/>
  <c r="Z2625" i="4"/>
  <c r="Z2633" i="4"/>
  <c r="Z2641" i="4"/>
  <c r="Z2649" i="4"/>
  <c r="Z2657" i="4"/>
  <c r="Z2665" i="4"/>
  <c r="Z2673" i="4"/>
  <c r="Z2681" i="4"/>
  <c r="Z2689" i="4"/>
  <c r="Z2697" i="4"/>
  <c r="Z2705" i="4"/>
  <c r="Z2713" i="4"/>
  <c r="Z2721" i="4"/>
  <c r="Z2729" i="4"/>
  <c r="Z2737" i="4"/>
  <c r="Z2745" i="4"/>
  <c r="Z2753" i="4"/>
  <c r="Z2761" i="4"/>
  <c r="Z2769" i="4"/>
  <c r="Z2777" i="4"/>
  <c r="Z2785" i="4"/>
  <c r="Z2793" i="4"/>
  <c r="Z2801" i="4"/>
  <c r="Z2809" i="4"/>
  <c r="Z2817" i="4"/>
  <c r="Z2825" i="4"/>
  <c r="Z2833" i="4"/>
  <c r="Z2841" i="4"/>
  <c r="Z2849" i="4"/>
  <c r="Z2857" i="4"/>
  <c r="Z2865" i="4"/>
  <c r="Z2873" i="4"/>
  <c r="Z2881" i="4"/>
  <c r="Z2889" i="4"/>
  <c r="Z2897" i="4"/>
  <c r="Z2905" i="4"/>
  <c r="Z2913" i="4"/>
  <c r="Z2921" i="4"/>
  <c r="Z2929" i="4"/>
  <c r="Z2937" i="4"/>
  <c r="Z2945" i="4"/>
  <c r="Z2953" i="4"/>
  <c r="Z2961" i="4"/>
  <c r="Z2969" i="4"/>
  <c r="Z2977" i="4"/>
  <c r="Z2985" i="4"/>
  <c r="Z2993" i="4"/>
  <c r="Z3001" i="4"/>
  <c r="Z3038" i="4"/>
  <c r="Z3056" i="4"/>
  <c r="Z2997" i="4"/>
  <c r="Z3005" i="4"/>
  <c r="Z3085" i="4"/>
  <c r="Z3042" i="4"/>
  <c r="Z3083" i="4"/>
  <c r="Z2840" i="4"/>
  <c r="Z2856" i="4"/>
  <c r="Z2872" i="4"/>
  <c r="Z2888" i="4"/>
  <c r="Z2904" i="4"/>
  <c r="Z2920" i="4"/>
  <c r="Z2936" i="4"/>
  <c r="Z2952" i="4"/>
  <c r="Z2968" i="4"/>
  <c r="Z2984" i="4"/>
  <c r="Z3063" i="4"/>
  <c r="Z3087" i="4"/>
  <c r="Z3030" i="4"/>
  <c r="Z3052" i="4"/>
  <c r="Z3076" i="4"/>
  <c r="Z2912" i="4"/>
  <c r="Z2992" i="4"/>
  <c r="Z2848" i="4"/>
  <c r="Z2880" i="4"/>
  <c r="Z2976" i="4"/>
  <c r="Z3000" i="4"/>
  <c r="Z3021" i="4"/>
  <c r="Z3025" i="4"/>
  <c r="Z3027" i="4"/>
  <c r="Z2864" i="4"/>
  <c r="Z3099" i="4"/>
  <c r="Z2896" i="4"/>
  <c r="Z2928" i="4"/>
  <c r="Z2944" i="4"/>
  <c r="Z2960" i="4"/>
  <c r="Z1625" i="4"/>
  <c r="Z1633" i="4"/>
  <c r="Z1673" i="4"/>
  <c r="Z1681" i="4"/>
  <c r="Z1630" i="4"/>
  <c r="Z1638" i="4"/>
  <c r="Z1646" i="4"/>
  <c r="Z1670" i="4"/>
  <c r="Z1678" i="4"/>
  <c r="Z1694" i="4"/>
  <c r="Z1635" i="4"/>
  <c r="Z1643" i="4"/>
  <c r="Z1659" i="4"/>
  <c r="Z1667" i="4"/>
  <c r="Z1683" i="4"/>
  <c r="Z1624" i="4"/>
  <c r="Z1640" i="4"/>
  <c r="Z1656" i="4"/>
  <c r="Z1669" i="4"/>
  <c r="Z1677" i="4"/>
  <c r="Z1685" i="4"/>
  <c r="Z1650" i="4"/>
  <c r="Z1666" i="4"/>
  <c r="Z1674" i="4"/>
  <c r="Z1690" i="4"/>
  <c r="Z1647" i="4"/>
  <c r="Z1655" i="4"/>
  <c r="Z1679" i="4"/>
  <c r="Z1652" i="4"/>
  <c r="Z1660" i="4"/>
  <c r="Z1668" i="4"/>
  <c r="Z1747" i="4"/>
  <c r="Z1763" i="4"/>
  <c r="Z1771" i="4"/>
  <c r="Z1779" i="4"/>
  <c r="Z1787" i="4"/>
  <c r="Z1803" i="4"/>
  <c r="Z1811" i="4"/>
  <c r="Z1819" i="4"/>
  <c r="Z1835" i="4"/>
  <c r="Z1843" i="4"/>
  <c r="Z1851" i="4"/>
  <c r="Z1859" i="4"/>
  <c r="Z1883" i="4"/>
  <c r="Z1915" i="4"/>
  <c r="Z1939" i="4"/>
  <c r="Z1947" i="4"/>
  <c r="Z1955" i="4"/>
  <c r="Z1971" i="4"/>
  <c r="Z2003" i="4"/>
  <c r="Z2019" i="4"/>
  <c r="Z2051" i="4"/>
  <c r="Z1704" i="4"/>
  <c r="Z1712" i="4"/>
  <c r="Z1720" i="4"/>
  <c r="Z1728" i="4"/>
  <c r="Z1736" i="4"/>
  <c r="Z1744" i="4"/>
  <c r="Z1752" i="4"/>
  <c r="Z1760" i="4"/>
  <c r="Z1768" i="4"/>
  <c r="Z1776" i="4"/>
  <c r="Z1784" i="4"/>
  <c r="Z1832" i="4"/>
  <c r="Z1840" i="4"/>
  <c r="Z1848" i="4"/>
  <c r="Z1856" i="4"/>
  <c r="Z1880" i="4"/>
  <c r="Z1896" i="4"/>
  <c r="Z1904" i="4"/>
  <c r="Z1912" i="4"/>
  <c r="Z1936" i="4"/>
  <c r="Z1944" i="4"/>
  <c r="Z1968" i="4"/>
  <c r="Z1976" i="4"/>
  <c r="Z1984" i="4"/>
  <c r="Z2040" i="4"/>
  <c r="Z2048" i="4"/>
  <c r="Z2056" i="4"/>
  <c r="Z1725" i="4"/>
  <c r="Z1741" i="4"/>
  <c r="Z1749" i="4"/>
  <c r="Z1773" i="4"/>
  <c r="Z1797" i="4"/>
  <c r="Z1821" i="4"/>
  <c r="Z1837" i="4"/>
  <c r="Z1861" i="4"/>
  <c r="Z1869" i="4"/>
  <c r="Z1885" i="4"/>
  <c r="Z1893" i="4"/>
  <c r="Z1917" i="4"/>
  <c r="Z1957" i="4"/>
  <c r="Z1965" i="4"/>
  <c r="Z1973" i="4"/>
  <c r="Z1981" i="4"/>
  <c r="Z1989" i="4"/>
  <c r="Z1997" i="4"/>
  <c r="Z2005" i="4"/>
  <c r="Z2021" i="4"/>
  <c r="Z2029" i="4"/>
  <c r="Z2037" i="4"/>
  <c r="Z2061" i="4"/>
  <c r="Z1706" i="4"/>
  <c r="Z1730" i="4"/>
  <c r="Z1738" i="4"/>
  <c r="Z1746" i="4"/>
  <c r="Z1786" i="4"/>
  <c r="Z1794" i="4"/>
  <c r="Z1874" i="4"/>
  <c r="Z1882" i="4"/>
  <c r="Z1890" i="4"/>
  <c r="Z1898" i="4"/>
  <c r="Z1922" i="4"/>
  <c r="Z1930" i="4"/>
  <c r="Z1938" i="4"/>
  <c r="Z1946" i="4"/>
  <c r="Z1954" i="4"/>
  <c r="Z1962" i="4"/>
  <c r="Z1978" i="4"/>
  <c r="Z1986" i="4"/>
  <c r="Z2002" i="4"/>
  <c r="Z2010" i="4"/>
  <c r="Z2018" i="4"/>
  <c r="Z2026" i="4"/>
  <c r="Z2034" i="4"/>
  <c r="Z1698" i="4"/>
  <c r="Z1719" i="4"/>
  <c r="Z1735" i="4"/>
  <c r="Z1743" i="4"/>
  <c r="Z1767" i="4"/>
  <c r="Z1775" i="4"/>
  <c r="Z1823" i="4"/>
  <c r="Z1847" i="4"/>
  <c r="Z1871" i="4"/>
  <c r="Z1903" i="4"/>
  <c r="Z1911" i="4"/>
  <c r="Z1919" i="4"/>
  <c r="Z1935" i="4"/>
  <c r="Z1975" i="4"/>
  <c r="Z1983" i="4"/>
  <c r="Z2007" i="4"/>
  <c r="Z2015" i="4"/>
  <c r="Z2031" i="4"/>
  <c r="Z2039" i="4"/>
  <c r="Z2047" i="4"/>
  <c r="Z2063" i="4"/>
  <c r="Z1716" i="4"/>
  <c r="Z1732" i="4"/>
  <c r="Z1740" i="4"/>
  <c r="Z1788" i="4"/>
  <c r="Z1812" i="4"/>
  <c r="Z1828" i="4"/>
  <c r="Z1836" i="4"/>
  <c r="Z1844" i="4"/>
  <c r="Z1852" i="4"/>
  <c r="Z1868" i="4"/>
  <c r="Z1876" i="4"/>
  <c r="Z1900" i="4"/>
  <c r="Z1924" i="4"/>
  <c r="Z1932" i="4"/>
  <c r="Z1956" i="4"/>
  <c r="Z1964" i="4"/>
  <c r="Z1972" i="4"/>
  <c r="Z1980" i="4"/>
  <c r="Z1996" i="4"/>
  <c r="Z2036" i="4"/>
  <c r="Z2052" i="4"/>
  <c r="Z1713" i="4"/>
  <c r="Z1729" i="4"/>
  <c r="Z1769" i="4"/>
  <c r="Z1793" i="4"/>
  <c r="Z1817" i="4"/>
  <c r="Z1825" i="4"/>
  <c r="Z1833" i="4"/>
  <c r="Z1841" i="4"/>
  <c r="Z1857" i="4"/>
  <c r="Z1865" i="4"/>
  <c r="Z1873" i="4"/>
  <c r="Z1905" i="4"/>
  <c r="Z1913" i="4"/>
  <c r="Z1921" i="4"/>
  <c r="Z1945" i="4"/>
  <c r="Z1953" i="4"/>
  <c r="Z1969" i="4"/>
  <c r="Z1985" i="4"/>
  <c r="Z1993" i="4"/>
  <c r="Z2009" i="4"/>
  <c r="Z2017" i="4"/>
  <c r="Z2025" i="4"/>
  <c r="Z2033" i="4"/>
  <c r="Z2041" i="4"/>
  <c r="Z2049" i="4"/>
  <c r="Z2057" i="4"/>
  <c r="Z1695" i="4"/>
  <c r="Z1718" i="4"/>
  <c r="Z1726" i="4"/>
  <c r="Z1798" i="4"/>
  <c r="Z1806" i="4"/>
  <c r="Z1830" i="4"/>
  <c r="Z1838" i="4"/>
  <c r="Z1846" i="4"/>
  <c r="Z1886" i="4"/>
  <c r="Z1918" i="4"/>
  <c r="Z1926" i="4"/>
  <c r="Z1934" i="4"/>
  <c r="Z1942" i="4"/>
  <c r="Z1950" i="4"/>
  <c r="Z1974" i="4"/>
  <c r="Z1998" i="4"/>
  <c r="Z2006" i="4"/>
  <c r="Z2046" i="4"/>
  <c r="I6" i="6"/>
  <c r="J5" i="6"/>
  <c r="Z2" i="4"/>
  <c r="V6" i="6"/>
  <c r="X2077" i="4" l="1"/>
  <c r="X2189" i="4"/>
  <c r="X2066" i="4"/>
  <c r="X2274" i="4"/>
  <c r="X2183" i="4"/>
  <c r="X2231" i="4"/>
  <c r="X2359" i="4"/>
  <c r="X2174" i="4"/>
  <c r="X2206" i="4"/>
  <c r="X2278" i="4"/>
  <c r="X2342" i="4"/>
  <c r="X2123" i="4"/>
  <c r="X2139" i="4"/>
  <c r="X2224" i="4"/>
  <c r="X2496" i="4"/>
  <c r="X2552" i="4"/>
  <c r="X2608" i="4"/>
  <c r="X2856" i="4"/>
  <c r="X2485" i="4"/>
  <c r="X2709" i="4"/>
  <c r="X2618" i="4"/>
  <c r="X2802" i="4"/>
  <c r="X2535" i="4"/>
  <c r="X2975" i="4"/>
  <c r="X2380" i="4"/>
  <c r="X2420" i="4"/>
  <c r="X2788" i="4"/>
  <c r="X2828" i="4"/>
  <c r="X2457" i="4"/>
  <c r="X2505" i="4"/>
  <c r="X2753" i="4"/>
  <c r="X2873" i="4"/>
  <c r="X2702" i="4"/>
  <c r="X2782" i="4"/>
  <c r="X2846" i="4"/>
  <c r="X2958" i="4"/>
  <c r="X2691" i="4"/>
  <c r="X2707" i="4"/>
  <c r="X2843" i="4"/>
  <c r="X2883" i="4"/>
  <c r="X2970" i="4"/>
  <c r="I7" i="6"/>
  <c r="J7" i="6" s="1"/>
  <c r="J6" i="6"/>
  <c r="W6" i="6"/>
  <c r="V7"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5" i="6"/>
  <c r="O5" i="6" s="1"/>
  <c r="I8" i="6"/>
  <c r="J8" i="6" s="1"/>
  <c r="H71" i="6"/>
  <c r="I71" i="6" s="1"/>
  <c r="H72" i="6"/>
  <c r="I72" i="6" s="1"/>
  <c r="H73" i="6"/>
  <c r="I73" i="6" s="1"/>
  <c r="H74" i="6"/>
  <c r="I74" i="6" s="1"/>
  <c r="H75" i="6"/>
  <c r="I75" i="6" s="1"/>
  <c r="H76" i="6"/>
  <c r="I76" i="6" s="1"/>
  <c r="H77" i="6"/>
  <c r="I77" i="6" s="1"/>
  <c r="H78" i="6"/>
  <c r="I78" i="6" s="1"/>
  <c r="H79" i="6"/>
  <c r="I79" i="6" s="1"/>
  <c r="H80" i="6"/>
  <c r="I80" i="6" s="1"/>
  <c r="H81" i="6"/>
  <c r="I81" i="6" s="1"/>
  <c r="H82" i="6"/>
  <c r="I82" i="6" s="1"/>
  <c r="H83" i="6"/>
  <c r="I83" i="6" s="1"/>
  <c r="H84" i="6"/>
  <c r="I84" i="6" s="1"/>
  <c r="H85" i="6"/>
  <c r="I85" i="6" s="1"/>
  <c r="H86" i="6"/>
  <c r="I86" i="6" s="1"/>
  <c r="H87" i="6"/>
  <c r="I87" i="6" s="1"/>
  <c r="H88" i="6"/>
  <c r="I88" i="6" s="1"/>
  <c r="H89" i="6"/>
  <c r="I89" i="6" s="1"/>
  <c r="H90" i="6"/>
  <c r="I90" i="6" s="1"/>
  <c r="H91" i="6"/>
  <c r="I91" i="6" s="1"/>
  <c r="H92" i="6"/>
  <c r="I92" i="6" s="1"/>
  <c r="H93" i="6"/>
  <c r="I93" i="6" s="1"/>
  <c r="H94" i="6"/>
  <c r="I94" i="6" s="1"/>
  <c r="H95" i="6"/>
  <c r="I95" i="6" s="1"/>
  <c r="H96" i="6"/>
  <c r="I96" i="6" s="1"/>
  <c r="H97" i="6"/>
  <c r="I97" i="6" s="1"/>
  <c r="H98" i="6"/>
  <c r="I98" i="6" s="1"/>
  <c r="H99" i="6"/>
  <c r="I99" i="6" s="1"/>
  <c r="H100" i="6"/>
  <c r="I100" i="6" s="1"/>
  <c r="H101" i="6"/>
  <c r="I101" i="6" s="1"/>
  <c r="H102" i="6"/>
  <c r="I102" i="6" s="1"/>
  <c r="H103" i="6"/>
  <c r="I103" i="6" s="1"/>
  <c r="H104" i="6"/>
  <c r="I104" i="6" s="1"/>
  <c r="H105" i="6"/>
  <c r="I105" i="6" s="1"/>
  <c r="H106" i="6"/>
  <c r="I106" i="6" s="1"/>
  <c r="H107" i="6"/>
  <c r="I107" i="6" s="1"/>
  <c r="H108" i="6"/>
  <c r="I108" i="6" s="1"/>
  <c r="H109" i="6"/>
  <c r="I109" i="6" s="1"/>
  <c r="H110" i="6"/>
  <c r="I110" i="6" s="1"/>
  <c r="H111" i="6"/>
  <c r="I111" i="6" s="1"/>
  <c r="H112" i="6"/>
  <c r="I112" i="6" s="1"/>
  <c r="H113" i="6"/>
  <c r="I113" i="6" s="1"/>
  <c r="H114" i="6"/>
  <c r="I114" i="6" s="1"/>
  <c r="H115" i="6"/>
  <c r="I115" i="6" s="1"/>
  <c r="H116" i="6"/>
  <c r="I116" i="6" s="1"/>
  <c r="H117" i="6"/>
  <c r="I117" i="6" s="1"/>
  <c r="H118" i="6"/>
  <c r="I118" i="6" s="1"/>
  <c r="H119" i="6"/>
  <c r="I119" i="6" s="1"/>
  <c r="H120" i="6"/>
  <c r="I120" i="6" s="1"/>
  <c r="H121" i="6"/>
  <c r="I121" i="6" s="1"/>
  <c r="H122" i="6"/>
  <c r="I122" i="6" s="1"/>
  <c r="H123" i="6"/>
  <c r="I123" i="6" s="1"/>
  <c r="H124" i="6"/>
  <c r="I124" i="6" s="1"/>
  <c r="H125" i="6"/>
  <c r="I125" i="6" s="1"/>
  <c r="H126" i="6"/>
  <c r="I126" i="6" s="1"/>
  <c r="H127" i="6"/>
  <c r="I127" i="6" s="1"/>
  <c r="H128" i="6"/>
  <c r="I128" i="6" s="1"/>
  <c r="H129" i="6"/>
  <c r="I129" i="6" s="1"/>
  <c r="H130" i="6"/>
  <c r="I130" i="6" s="1"/>
  <c r="H131" i="6"/>
  <c r="I131" i="6" s="1"/>
  <c r="H132" i="6"/>
  <c r="I132" i="6" s="1"/>
  <c r="H133" i="6"/>
  <c r="I133" i="6" s="1"/>
  <c r="H134" i="6"/>
  <c r="I134" i="6" s="1"/>
  <c r="H135" i="6"/>
  <c r="I135" i="6" s="1"/>
  <c r="H136" i="6"/>
  <c r="I136" i="6" s="1"/>
  <c r="H137" i="6"/>
  <c r="I137" i="6" s="1"/>
  <c r="H138" i="6"/>
  <c r="I138" i="6" s="1"/>
  <c r="H139" i="6"/>
  <c r="I139" i="6" s="1"/>
  <c r="H140" i="6"/>
  <c r="I140" i="6" s="1"/>
  <c r="H141" i="6"/>
  <c r="I141" i="6" s="1"/>
  <c r="H142" i="6"/>
  <c r="I142" i="6" s="1"/>
  <c r="H143" i="6"/>
  <c r="I143" i="6" s="1"/>
  <c r="H144" i="6"/>
  <c r="I144" i="6" s="1"/>
  <c r="H145" i="6"/>
  <c r="I145" i="6" s="1"/>
  <c r="H146" i="6"/>
  <c r="I146" i="6" s="1"/>
  <c r="H147" i="6"/>
  <c r="I147" i="6" s="1"/>
  <c r="H148" i="6"/>
  <c r="I148" i="6" s="1"/>
  <c r="H149" i="6"/>
  <c r="I149" i="6" s="1"/>
  <c r="H150" i="6"/>
  <c r="I150" i="6" s="1"/>
  <c r="H151" i="6"/>
  <c r="I151" i="6" s="1"/>
  <c r="H152" i="6"/>
  <c r="I152" i="6" s="1"/>
  <c r="H153" i="6"/>
  <c r="I153" i="6" s="1"/>
  <c r="H154" i="6"/>
  <c r="I154" i="6" s="1"/>
  <c r="H155" i="6"/>
  <c r="I155" i="6" s="1"/>
  <c r="H156" i="6"/>
  <c r="I156" i="6" s="1"/>
  <c r="H157" i="6"/>
  <c r="I157" i="6" s="1"/>
  <c r="H158" i="6"/>
  <c r="I158" i="6" s="1"/>
  <c r="H159" i="6"/>
  <c r="I159" i="6" s="1"/>
  <c r="H160" i="6"/>
  <c r="I160" i="6" s="1"/>
  <c r="H161" i="6"/>
  <c r="I161" i="6" s="1"/>
  <c r="H162" i="6"/>
  <c r="I162" i="6" s="1"/>
  <c r="H163" i="6"/>
  <c r="I163" i="6" s="1"/>
  <c r="H164" i="6"/>
  <c r="I164" i="6" s="1"/>
  <c r="H165" i="6"/>
  <c r="I165" i="6" s="1"/>
  <c r="H166" i="6"/>
  <c r="I166" i="6" s="1"/>
  <c r="H167" i="6"/>
  <c r="I167" i="6" s="1"/>
  <c r="H168" i="6"/>
  <c r="I168" i="6" s="1"/>
  <c r="H169" i="6"/>
  <c r="I169" i="6" s="1"/>
  <c r="H170" i="6"/>
  <c r="I170" i="6" s="1"/>
  <c r="H171" i="6"/>
  <c r="I171" i="6" s="1"/>
  <c r="H172" i="6"/>
  <c r="I172" i="6" s="1"/>
  <c r="H173" i="6"/>
  <c r="I173" i="6" s="1"/>
  <c r="H174" i="6"/>
  <c r="I174" i="6" s="1"/>
  <c r="H175" i="6"/>
  <c r="I175" i="6" s="1"/>
  <c r="H176" i="6"/>
  <c r="I176" i="6" s="1"/>
  <c r="H177" i="6"/>
  <c r="I177" i="6" s="1"/>
  <c r="H178" i="6"/>
  <c r="I178" i="6" s="1"/>
  <c r="H179" i="6"/>
  <c r="I179" i="6" s="1"/>
  <c r="H180" i="6"/>
  <c r="I180" i="6" s="1"/>
  <c r="H181" i="6"/>
  <c r="I181" i="6" s="1"/>
  <c r="H182" i="6"/>
  <c r="I182" i="6" s="1"/>
  <c r="H183" i="6"/>
  <c r="I183" i="6" s="1"/>
  <c r="H184" i="6"/>
  <c r="I184" i="6" s="1"/>
  <c r="H185" i="6"/>
  <c r="I185" i="6" s="1"/>
  <c r="H186" i="6"/>
  <c r="I186" i="6" s="1"/>
  <c r="H187" i="6"/>
  <c r="I187" i="6" s="1"/>
  <c r="H188" i="6"/>
  <c r="I188" i="6" s="1"/>
  <c r="H189" i="6"/>
  <c r="I189" i="6" s="1"/>
  <c r="H190" i="6"/>
  <c r="I190" i="6" s="1"/>
  <c r="H191" i="6"/>
  <c r="I191" i="6" s="1"/>
  <c r="H192" i="6"/>
  <c r="I192" i="6" s="1"/>
  <c r="H193" i="6"/>
  <c r="I193" i="6" s="1"/>
  <c r="H194" i="6"/>
  <c r="I194" i="6" s="1"/>
  <c r="H195" i="6"/>
  <c r="I195" i="6" s="1"/>
  <c r="H196" i="6"/>
  <c r="I196" i="6" s="1"/>
  <c r="H197" i="6"/>
  <c r="I197" i="6" s="1"/>
  <c r="H198" i="6"/>
  <c r="I198" i="6" s="1"/>
  <c r="H199" i="6"/>
  <c r="I199" i="6" s="1"/>
  <c r="H200" i="6"/>
  <c r="I200" i="6" s="1"/>
  <c r="H201" i="6"/>
  <c r="I201" i="6" s="1"/>
  <c r="H202" i="6"/>
  <c r="I202" i="6" s="1"/>
  <c r="H203" i="6"/>
  <c r="I203" i="6" s="1"/>
  <c r="H204" i="6"/>
  <c r="I204" i="6" s="1"/>
  <c r="H205" i="6"/>
  <c r="I205" i="6" s="1"/>
  <c r="H206" i="6"/>
  <c r="I206" i="6" s="1"/>
  <c r="H207" i="6"/>
  <c r="I207" i="6" s="1"/>
  <c r="H208" i="6"/>
  <c r="I208" i="6" s="1"/>
  <c r="H209" i="6"/>
  <c r="I209" i="6" s="1"/>
  <c r="H210" i="6"/>
  <c r="I210" i="6" s="1"/>
  <c r="H211" i="6"/>
  <c r="I211" i="6" s="1"/>
  <c r="H212" i="6"/>
  <c r="I212" i="6" s="1"/>
  <c r="H213" i="6"/>
  <c r="I213" i="6" s="1"/>
  <c r="H214" i="6"/>
  <c r="I214" i="6" s="1"/>
  <c r="H215" i="6"/>
  <c r="I215" i="6" s="1"/>
  <c r="H216" i="6"/>
  <c r="I216" i="6" s="1"/>
  <c r="H217" i="6"/>
  <c r="I217" i="6" s="1"/>
  <c r="H218" i="6"/>
  <c r="I218" i="6" s="1"/>
  <c r="H219" i="6"/>
  <c r="I219" i="6" s="1"/>
  <c r="H220" i="6"/>
  <c r="I220" i="6" s="1"/>
  <c r="H221" i="6"/>
  <c r="I221" i="6" s="1"/>
  <c r="H222" i="6"/>
  <c r="I222" i="6" s="1"/>
  <c r="H223" i="6"/>
  <c r="I223" i="6" s="1"/>
  <c r="H224" i="6"/>
  <c r="I224" i="6" s="1"/>
  <c r="H225" i="6"/>
  <c r="I225" i="6" s="1"/>
  <c r="H226" i="6"/>
  <c r="I226" i="6" s="1"/>
  <c r="H227" i="6"/>
  <c r="I227" i="6" s="1"/>
  <c r="H228" i="6"/>
  <c r="I228" i="6" s="1"/>
  <c r="H229" i="6"/>
  <c r="I229" i="6" s="1"/>
  <c r="H230" i="6"/>
  <c r="I230" i="6" s="1"/>
  <c r="H231" i="6"/>
  <c r="I231" i="6" s="1"/>
  <c r="H232" i="6"/>
  <c r="I232" i="6" s="1"/>
  <c r="H233" i="6"/>
  <c r="I233" i="6" s="1"/>
  <c r="H234" i="6"/>
  <c r="I234" i="6" s="1"/>
  <c r="H235" i="6"/>
  <c r="I235" i="6" s="1"/>
  <c r="H236" i="6"/>
  <c r="I236" i="6" s="1"/>
  <c r="H237" i="6"/>
  <c r="I237" i="6" s="1"/>
  <c r="H238" i="6"/>
  <c r="I238" i="6" s="1"/>
  <c r="H239" i="6"/>
  <c r="I239" i="6" s="1"/>
  <c r="H240" i="6"/>
  <c r="I240" i="6" s="1"/>
  <c r="H241" i="6"/>
  <c r="I241" i="6" s="1"/>
  <c r="H242" i="6"/>
  <c r="I242" i="6" s="1"/>
  <c r="H243" i="6"/>
  <c r="I243" i="6" s="1"/>
  <c r="H244" i="6"/>
  <c r="I244" i="6" s="1"/>
  <c r="H245" i="6"/>
  <c r="I245" i="6" s="1"/>
  <c r="H246" i="6"/>
  <c r="I246" i="6" s="1"/>
  <c r="H247" i="6"/>
  <c r="I247" i="6" s="1"/>
  <c r="H248" i="6"/>
  <c r="I248" i="6" s="1"/>
  <c r="H249" i="6"/>
  <c r="I249" i="6" s="1"/>
  <c r="H250" i="6"/>
  <c r="I250" i="6" s="1"/>
  <c r="H251" i="6"/>
  <c r="I251" i="6" s="1"/>
  <c r="H252" i="6"/>
  <c r="I252" i="6" s="1"/>
  <c r="H253" i="6"/>
  <c r="I253" i="6" s="1"/>
  <c r="H254" i="6"/>
  <c r="I254" i="6" s="1"/>
  <c r="H255" i="6"/>
  <c r="I255" i="6" s="1"/>
  <c r="H256" i="6"/>
  <c r="I256" i="6" s="1"/>
  <c r="H257" i="6"/>
  <c r="I257" i="6" s="1"/>
  <c r="H258" i="6"/>
  <c r="I258" i="6" s="1"/>
  <c r="H259" i="6"/>
  <c r="I259" i="6" s="1"/>
  <c r="H260" i="6"/>
  <c r="I260" i="6" s="1"/>
  <c r="H261" i="6"/>
  <c r="I261" i="6" s="1"/>
  <c r="H262" i="6"/>
  <c r="I262" i="6" s="1"/>
  <c r="H263" i="6"/>
  <c r="I263" i="6" s="1"/>
  <c r="H264" i="6"/>
  <c r="I264" i="6" s="1"/>
  <c r="H265" i="6"/>
  <c r="I265" i="6" s="1"/>
  <c r="H266" i="6"/>
  <c r="I266" i="6" s="1"/>
  <c r="H267" i="6"/>
  <c r="I267" i="6" s="1"/>
  <c r="H268" i="6"/>
  <c r="I268" i="6" s="1"/>
  <c r="H269" i="6"/>
  <c r="I269" i="6" s="1"/>
  <c r="H270" i="6"/>
  <c r="I270" i="6" s="1"/>
  <c r="H271" i="6"/>
  <c r="I271" i="6" s="1"/>
  <c r="H272" i="6"/>
  <c r="I272" i="6" s="1"/>
  <c r="H273" i="6"/>
  <c r="I273" i="6" s="1"/>
  <c r="H274" i="6"/>
  <c r="I274" i="6" s="1"/>
  <c r="H275" i="6"/>
  <c r="I275" i="6" s="1"/>
  <c r="H276" i="6"/>
  <c r="I276" i="6" s="1"/>
  <c r="H277" i="6"/>
  <c r="I277" i="6" s="1"/>
  <c r="H278" i="6"/>
  <c r="I278" i="6" s="1"/>
  <c r="H279" i="6"/>
  <c r="I279" i="6" s="1"/>
  <c r="H280" i="6"/>
  <c r="I280" i="6" s="1"/>
  <c r="H281" i="6"/>
  <c r="I281" i="6" s="1"/>
  <c r="H282" i="6"/>
  <c r="I282" i="6" s="1"/>
  <c r="H283" i="6"/>
  <c r="I283" i="6" s="1"/>
  <c r="H284" i="6"/>
  <c r="I284" i="6" s="1"/>
  <c r="H285" i="6"/>
  <c r="I285" i="6" s="1"/>
  <c r="H286" i="6"/>
  <c r="I286" i="6" s="1"/>
  <c r="H287" i="6"/>
  <c r="I287" i="6" s="1"/>
  <c r="H288" i="6"/>
  <c r="I288" i="6" s="1"/>
  <c r="H289" i="6"/>
  <c r="I289" i="6" s="1"/>
  <c r="H290" i="6"/>
  <c r="I290" i="6" s="1"/>
  <c r="H291" i="6"/>
  <c r="I291" i="6" s="1"/>
  <c r="H292" i="6"/>
  <c r="I292" i="6" s="1"/>
  <c r="H293" i="6"/>
  <c r="I293" i="6" s="1"/>
  <c r="H294" i="6"/>
  <c r="I294" i="6" s="1"/>
  <c r="H295" i="6"/>
  <c r="I295" i="6" s="1"/>
  <c r="H296" i="6"/>
  <c r="I296" i="6" s="1"/>
  <c r="H297" i="6"/>
  <c r="I297" i="6" s="1"/>
  <c r="H298" i="6"/>
  <c r="I298" i="6" s="1"/>
  <c r="H299" i="6"/>
  <c r="I299" i="6" s="1"/>
  <c r="H300" i="6"/>
  <c r="I300" i="6" s="1"/>
  <c r="H301" i="6"/>
  <c r="I301" i="6" s="1"/>
  <c r="H302" i="6"/>
  <c r="I302" i="6" s="1"/>
  <c r="H303" i="6"/>
  <c r="I303" i="6" s="1"/>
  <c r="H304" i="6"/>
  <c r="I304" i="6" s="1"/>
  <c r="H305" i="6"/>
  <c r="I305" i="6" s="1"/>
  <c r="H306" i="6"/>
  <c r="I306" i="6" s="1"/>
  <c r="H307" i="6"/>
  <c r="I307" i="6" s="1"/>
  <c r="H308" i="6"/>
  <c r="I308" i="6" s="1"/>
  <c r="H309" i="6"/>
  <c r="I309" i="6" s="1"/>
  <c r="H310" i="6"/>
  <c r="I310" i="6" s="1"/>
  <c r="H311" i="6"/>
  <c r="I311" i="6" s="1"/>
  <c r="H312" i="6"/>
  <c r="I312" i="6" s="1"/>
  <c r="H313" i="6"/>
  <c r="I313" i="6" s="1"/>
  <c r="H314" i="6"/>
  <c r="I314" i="6" s="1"/>
  <c r="H315" i="6"/>
  <c r="I315" i="6" s="1"/>
  <c r="H316" i="6"/>
  <c r="I316" i="6" s="1"/>
  <c r="H317" i="6"/>
  <c r="I317" i="6" s="1"/>
  <c r="H318" i="6"/>
  <c r="I318" i="6" s="1"/>
  <c r="H319" i="6"/>
  <c r="I319" i="6" s="1"/>
  <c r="H320" i="6"/>
  <c r="I320" i="6" s="1"/>
  <c r="H321" i="6"/>
  <c r="I321" i="6" s="1"/>
  <c r="H322" i="6"/>
  <c r="I322" i="6" s="1"/>
  <c r="H323" i="6"/>
  <c r="I323" i="6" s="1"/>
  <c r="H324" i="6"/>
  <c r="I324" i="6" s="1"/>
  <c r="H325" i="6"/>
  <c r="I325" i="6" s="1"/>
  <c r="H326" i="6"/>
  <c r="I326" i="6" s="1"/>
  <c r="H327" i="6"/>
  <c r="I327" i="6" s="1"/>
  <c r="H328" i="6"/>
  <c r="I328" i="6" s="1"/>
  <c r="H329" i="6"/>
  <c r="I329" i="6" s="1"/>
  <c r="H330" i="6"/>
  <c r="I330" i="6" s="1"/>
  <c r="H331" i="6"/>
  <c r="I331" i="6" s="1"/>
  <c r="H332" i="6"/>
  <c r="I332" i="6" s="1"/>
  <c r="H333" i="6"/>
  <c r="I333" i="6" s="1"/>
  <c r="H334" i="6"/>
  <c r="I334" i="6" s="1"/>
  <c r="H335" i="6"/>
  <c r="I335" i="6" s="1"/>
  <c r="H336" i="6"/>
  <c r="I336" i="6" s="1"/>
  <c r="H337" i="6"/>
  <c r="I337" i="6" s="1"/>
  <c r="H338" i="6"/>
  <c r="I338" i="6" s="1"/>
  <c r="H339" i="6"/>
  <c r="I339" i="6" s="1"/>
  <c r="H340" i="6"/>
  <c r="I340" i="6" s="1"/>
  <c r="H341" i="6"/>
  <c r="I341" i="6" s="1"/>
  <c r="H342" i="6"/>
  <c r="I342" i="6" s="1"/>
  <c r="H343" i="6"/>
  <c r="I343" i="6" s="1"/>
  <c r="H344" i="6"/>
  <c r="I344" i="6" s="1"/>
  <c r="H345" i="6"/>
  <c r="I345" i="6" s="1"/>
  <c r="H346" i="6"/>
  <c r="I346" i="6" s="1"/>
  <c r="H347" i="6"/>
  <c r="I347" i="6" s="1"/>
  <c r="H348" i="6"/>
  <c r="I348" i="6" s="1"/>
  <c r="H349" i="6"/>
  <c r="I349" i="6" s="1"/>
  <c r="H350" i="6"/>
  <c r="I350" i="6" s="1"/>
  <c r="H351" i="6"/>
  <c r="I351" i="6" s="1"/>
  <c r="H352" i="6"/>
  <c r="I352" i="6" s="1"/>
  <c r="H353" i="6"/>
  <c r="I353" i="6" s="1"/>
  <c r="H354" i="6"/>
  <c r="I354" i="6" s="1"/>
  <c r="H355" i="6"/>
  <c r="I355" i="6" s="1"/>
  <c r="H356" i="6"/>
  <c r="I356" i="6" s="1"/>
  <c r="H357" i="6"/>
  <c r="I357" i="6" s="1"/>
  <c r="H358" i="6"/>
  <c r="I358" i="6" s="1"/>
  <c r="H359" i="6"/>
  <c r="I359" i="6" s="1"/>
  <c r="H360" i="6"/>
  <c r="I360" i="6" s="1"/>
  <c r="H361" i="6"/>
  <c r="I361" i="6" s="1"/>
  <c r="H362" i="6"/>
  <c r="I362" i="6" s="1"/>
  <c r="H363" i="6"/>
  <c r="I363" i="6" s="1"/>
  <c r="H364" i="6"/>
  <c r="I364" i="6" s="1"/>
  <c r="H365" i="6"/>
  <c r="I365" i="6" s="1"/>
  <c r="H366" i="6"/>
  <c r="I366" i="6" s="1"/>
  <c r="H367" i="6"/>
  <c r="I367" i="6" s="1"/>
  <c r="H368" i="6"/>
  <c r="I368" i="6" s="1"/>
  <c r="H369" i="6"/>
  <c r="I369" i="6" s="1"/>
  <c r="H370" i="6"/>
  <c r="I370" i="6" s="1"/>
  <c r="H371" i="6"/>
  <c r="I371" i="6" s="1"/>
  <c r="H372" i="6"/>
  <c r="I372" i="6" s="1"/>
  <c r="H373" i="6"/>
  <c r="I373" i="6" s="1"/>
  <c r="H374" i="6"/>
  <c r="I374" i="6" s="1"/>
  <c r="H375" i="6"/>
  <c r="I375" i="6" s="1"/>
  <c r="H376" i="6"/>
  <c r="I376" i="6" s="1"/>
  <c r="H377" i="6"/>
  <c r="I377" i="6" s="1"/>
  <c r="H378" i="6"/>
  <c r="I378" i="6" s="1"/>
  <c r="H379" i="6"/>
  <c r="I379" i="6" s="1"/>
  <c r="H380" i="6"/>
  <c r="I380" i="6" s="1"/>
  <c r="H381" i="6"/>
  <c r="I381" i="6" s="1"/>
  <c r="H382" i="6"/>
  <c r="I382" i="6" s="1"/>
  <c r="H383" i="6"/>
  <c r="I383" i="6" s="1"/>
  <c r="H384" i="6"/>
  <c r="I384" i="6" s="1"/>
  <c r="H385" i="6"/>
  <c r="I385" i="6" s="1"/>
  <c r="H386" i="6"/>
  <c r="I386" i="6" s="1"/>
  <c r="H387" i="6"/>
  <c r="I387" i="6" s="1"/>
  <c r="H388" i="6"/>
  <c r="I388" i="6" s="1"/>
  <c r="H389" i="6"/>
  <c r="I389" i="6" s="1"/>
  <c r="H390" i="6"/>
  <c r="I390" i="6" s="1"/>
  <c r="H391" i="6"/>
  <c r="I391" i="6" s="1"/>
  <c r="H392" i="6"/>
  <c r="I392" i="6" s="1"/>
  <c r="H393" i="6"/>
  <c r="I393" i="6" s="1"/>
  <c r="H394" i="6"/>
  <c r="I394" i="6" s="1"/>
  <c r="H395" i="6"/>
  <c r="I395" i="6" s="1"/>
  <c r="H396" i="6"/>
  <c r="I396" i="6" s="1"/>
  <c r="H397" i="6"/>
  <c r="I397" i="6" s="1"/>
  <c r="H398" i="6"/>
  <c r="I398" i="6" s="1"/>
  <c r="H399" i="6"/>
  <c r="I399" i="6" s="1"/>
  <c r="H400" i="6"/>
  <c r="I400" i="6" s="1"/>
  <c r="H401" i="6"/>
  <c r="I401" i="6" s="1"/>
  <c r="H402" i="6"/>
  <c r="I402" i="6" s="1"/>
  <c r="H403" i="6"/>
  <c r="I403" i="6" s="1"/>
  <c r="H404" i="6"/>
  <c r="I404" i="6" s="1"/>
  <c r="H405" i="6"/>
  <c r="I405" i="6" s="1"/>
  <c r="H406" i="6"/>
  <c r="I406" i="6" s="1"/>
  <c r="H407" i="6"/>
  <c r="I407" i="6" s="1"/>
  <c r="H408" i="6"/>
  <c r="I408" i="6" s="1"/>
  <c r="H409" i="6"/>
  <c r="I409" i="6" s="1"/>
  <c r="H410" i="6"/>
  <c r="I410" i="6" s="1"/>
  <c r="H411" i="6"/>
  <c r="I411" i="6" s="1"/>
  <c r="H412" i="6"/>
  <c r="I412" i="6" s="1"/>
  <c r="H413" i="6"/>
  <c r="I413" i="6" s="1"/>
  <c r="H414" i="6"/>
  <c r="I414" i="6" s="1"/>
  <c r="H415" i="6"/>
  <c r="I415" i="6" s="1"/>
  <c r="H416" i="6"/>
  <c r="I416" i="6" s="1"/>
  <c r="H417" i="6"/>
  <c r="I417" i="6" s="1"/>
  <c r="H418" i="6"/>
  <c r="I418" i="6" s="1"/>
  <c r="H419" i="6"/>
  <c r="I419" i="6" s="1"/>
  <c r="H420" i="6"/>
  <c r="I420" i="6" s="1"/>
  <c r="H421" i="6"/>
  <c r="I421" i="6" s="1"/>
  <c r="H422" i="6"/>
  <c r="I422" i="6" s="1"/>
  <c r="H423" i="6"/>
  <c r="I423" i="6" s="1"/>
  <c r="H424" i="6"/>
  <c r="I424" i="6" s="1"/>
  <c r="H425" i="6"/>
  <c r="I425" i="6" s="1"/>
  <c r="H426" i="6"/>
  <c r="I426" i="6" s="1"/>
  <c r="H427" i="6"/>
  <c r="I427" i="6" s="1"/>
  <c r="H428" i="6"/>
  <c r="I428" i="6" s="1"/>
  <c r="H429" i="6"/>
  <c r="I429" i="6" s="1"/>
  <c r="H430" i="6"/>
  <c r="I430" i="6" s="1"/>
  <c r="H431" i="6"/>
  <c r="I431" i="6" s="1"/>
  <c r="H432" i="6"/>
  <c r="I432" i="6" s="1"/>
  <c r="H433" i="6"/>
  <c r="I433" i="6" s="1"/>
  <c r="H434" i="6"/>
  <c r="I434" i="6" s="1"/>
  <c r="H435" i="6"/>
  <c r="I435" i="6" s="1"/>
  <c r="H436" i="6"/>
  <c r="I436" i="6" s="1"/>
  <c r="H437" i="6"/>
  <c r="I437" i="6" s="1"/>
  <c r="H438" i="6"/>
  <c r="I438" i="6" s="1"/>
  <c r="H439" i="6"/>
  <c r="I439" i="6" s="1"/>
  <c r="H440" i="6"/>
  <c r="I440" i="6" s="1"/>
  <c r="H441" i="6"/>
  <c r="I441" i="6" s="1"/>
  <c r="H442" i="6"/>
  <c r="I442" i="6" s="1"/>
  <c r="H443" i="6"/>
  <c r="I443" i="6" s="1"/>
  <c r="H444" i="6"/>
  <c r="I444" i="6" s="1"/>
  <c r="H445" i="6"/>
  <c r="I445" i="6" s="1"/>
  <c r="H446" i="6"/>
  <c r="I446" i="6" s="1"/>
  <c r="H447" i="6"/>
  <c r="I447" i="6" s="1"/>
  <c r="H448" i="6"/>
  <c r="I448" i="6" s="1"/>
  <c r="H449" i="6"/>
  <c r="I449" i="6" s="1"/>
  <c r="H450" i="6"/>
  <c r="I450" i="6" s="1"/>
  <c r="H451" i="6"/>
  <c r="I451" i="6" s="1"/>
  <c r="H452" i="6"/>
  <c r="I452" i="6" s="1"/>
  <c r="H453" i="6"/>
  <c r="I453" i="6" s="1"/>
  <c r="H454" i="6"/>
  <c r="I454" i="6" s="1"/>
  <c r="H455" i="6"/>
  <c r="I455" i="6" s="1"/>
  <c r="H456" i="6"/>
  <c r="I456" i="6" s="1"/>
  <c r="H457" i="6"/>
  <c r="I457" i="6" s="1"/>
  <c r="H458" i="6"/>
  <c r="I458" i="6" s="1"/>
  <c r="H459" i="6"/>
  <c r="I459" i="6" s="1"/>
  <c r="H460" i="6"/>
  <c r="I460" i="6" s="1"/>
  <c r="H461" i="6"/>
  <c r="I461" i="6" s="1"/>
  <c r="H462" i="6"/>
  <c r="I462" i="6" s="1"/>
  <c r="H463" i="6"/>
  <c r="I463" i="6" s="1"/>
  <c r="H464" i="6"/>
  <c r="I464" i="6" s="1"/>
  <c r="H465" i="6"/>
  <c r="I465" i="6" s="1"/>
  <c r="H466" i="6"/>
  <c r="I466" i="6" s="1"/>
  <c r="H467" i="6"/>
  <c r="I467" i="6" s="1"/>
  <c r="H468" i="6"/>
  <c r="I468" i="6" s="1"/>
  <c r="H469" i="6"/>
  <c r="I469" i="6" s="1"/>
  <c r="H470" i="6"/>
  <c r="I470" i="6" s="1"/>
  <c r="H471" i="6"/>
  <c r="I471" i="6" s="1"/>
  <c r="H472" i="6"/>
  <c r="I472" i="6" s="1"/>
  <c r="H473" i="6"/>
  <c r="I473" i="6" s="1"/>
  <c r="H474" i="6"/>
  <c r="I474" i="6" s="1"/>
  <c r="H475" i="6"/>
  <c r="I475" i="6" s="1"/>
  <c r="H476" i="6"/>
  <c r="I476" i="6" s="1"/>
  <c r="H477" i="6"/>
  <c r="I477" i="6" s="1"/>
  <c r="H478" i="6"/>
  <c r="I478" i="6" s="1"/>
  <c r="H479" i="6"/>
  <c r="I479" i="6" s="1"/>
  <c r="H480" i="6"/>
  <c r="I480" i="6" s="1"/>
  <c r="H481" i="6"/>
  <c r="I481" i="6" s="1"/>
  <c r="H482" i="6"/>
  <c r="I482" i="6" s="1"/>
  <c r="H483" i="6"/>
  <c r="I483" i="6" s="1"/>
  <c r="H484" i="6"/>
  <c r="I484" i="6" s="1"/>
  <c r="H485" i="6"/>
  <c r="I485" i="6" s="1"/>
  <c r="H486" i="6"/>
  <c r="I486" i="6" s="1"/>
  <c r="H487" i="6"/>
  <c r="I487" i="6" s="1"/>
  <c r="H488" i="6"/>
  <c r="I488" i="6" s="1"/>
  <c r="H489" i="6"/>
  <c r="I489" i="6" s="1"/>
  <c r="H490" i="6"/>
  <c r="I490" i="6" s="1"/>
  <c r="H491" i="6"/>
  <c r="I491" i="6" s="1"/>
  <c r="H492" i="6"/>
  <c r="I492" i="6" s="1"/>
  <c r="H493" i="6"/>
  <c r="I493" i="6" s="1"/>
  <c r="H494" i="6"/>
  <c r="I494" i="6" s="1"/>
  <c r="H495" i="6"/>
  <c r="I495" i="6" s="1"/>
  <c r="H496" i="6"/>
  <c r="I496" i="6" s="1"/>
  <c r="H497" i="6"/>
  <c r="I497" i="6" s="1"/>
  <c r="H498" i="6"/>
  <c r="I498" i="6" s="1"/>
  <c r="H499" i="6"/>
  <c r="I499" i="6" s="1"/>
  <c r="H500" i="6"/>
  <c r="I500" i="6" s="1"/>
  <c r="H501" i="6"/>
  <c r="I501" i="6" s="1"/>
  <c r="H502" i="6"/>
  <c r="I502" i="6" s="1"/>
  <c r="H503" i="6"/>
  <c r="I503" i="6" s="1"/>
  <c r="H504" i="6"/>
  <c r="I504" i="6" s="1"/>
  <c r="H505" i="6"/>
  <c r="I505" i="6" s="1"/>
  <c r="H506" i="6"/>
  <c r="I506" i="6" s="1"/>
  <c r="H507" i="6"/>
  <c r="I507" i="6" s="1"/>
  <c r="H508" i="6"/>
  <c r="I508" i="6" s="1"/>
  <c r="H509" i="6"/>
  <c r="I509" i="6" s="1"/>
  <c r="H510" i="6"/>
  <c r="I510" i="6" s="1"/>
  <c r="H511" i="6"/>
  <c r="I511" i="6" s="1"/>
  <c r="H512" i="6"/>
  <c r="I512" i="6" s="1"/>
  <c r="H513" i="6"/>
  <c r="I513" i="6" s="1"/>
  <c r="H514" i="6"/>
  <c r="I514" i="6" s="1"/>
  <c r="H515" i="6"/>
  <c r="I515" i="6" s="1"/>
  <c r="H516" i="6"/>
  <c r="I516" i="6" s="1"/>
  <c r="H517" i="6"/>
  <c r="I517" i="6" s="1"/>
  <c r="H518" i="6"/>
  <c r="I518" i="6" s="1"/>
  <c r="H519" i="6"/>
  <c r="I519" i="6" s="1"/>
  <c r="H520" i="6"/>
  <c r="I520" i="6" s="1"/>
  <c r="H521" i="6"/>
  <c r="I521" i="6" s="1"/>
  <c r="H522" i="6"/>
  <c r="I522" i="6" s="1"/>
  <c r="H523" i="6"/>
  <c r="I523" i="6" s="1"/>
  <c r="H524" i="6"/>
  <c r="I524" i="6" s="1"/>
  <c r="H525" i="6"/>
  <c r="I525" i="6" s="1"/>
  <c r="H526" i="6"/>
  <c r="I526" i="6" s="1"/>
  <c r="H527" i="6"/>
  <c r="I527" i="6" s="1"/>
  <c r="H528" i="6"/>
  <c r="I528" i="6" s="1"/>
  <c r="H529" i="6"/>
  <c r="I529" i="6" s="1"/>
  <c r="H530" i="6"/>
  <c r="I530" i="6" s="1"/>
  <c r="H531" i="6"/>
  <c r="I531" i="6" s="1"/>
  <c r="H532" i="6"/>
  <c r="I532" i="6" s="1"/>
  <c r="H533" i="6"/>
  <c r="I533" i="6" s="1"/>
  <c r="H534" i="6"/>
  <c r="I534" i="6" s="1"/>
  <c r="H535" i="6"/>
  <c r="I535" i="6" s="1"/>
  <c r="H536" i="6"/>
  <c r="I536" i="6" s="1"/>
  <c r="H537" i="6"/>
  <c r="I537" i="6" s="1"/>
  <c r="H538" i="6"/>
  <c r="I538" i="6" s="1"/>
  <c r="H539" i="6"/>
  <c r="I539" i="6" s="1"/>
  <c r="H540" i="6"/>
  <c r="I540" i="6" s="1"/>
  <c r="H541" i="6"/>
  <c r="I541" i="6" s="1"/>
  <c r="H542" i="6"/>
  <c r="I542" i="6" s="1"/>
  <c r="H543" i="6"/>
  <c r="I543" i="6" s="1"/>
  <c r="H544" i="6"/>
  <c r="I544" i="6" s="1"/>
  <c r="H545" i="6"/>
  <c r="I545" i="6" s="1"/>
  <c r="H546" i="6"/>
  <c r="I546" i="6" s="1"/>
  <c r="H547" i="6"/>
  <c r="I547" i="6" s="1"/>
  <c r="H548" i="6"/>
  <c r="I548" i="6" s="1"/>
  <c r="H549" i="6"/>
  <c r="I549" i="6" s="1"/>
  <c r="H550" i="6"/>
  <c r="I550" i="6" s="1"/>
  <c r="H551" i="6"/>
  <c r="I551" i="6" s="1"/>
  <c r="H552" i="6"/>
  <c r="I552" i="6" s="1"/>
  <c r="H553" i="6"/>
  <c r="I553" i="6" s="1"/>
  <c r="H554" i="6"/>
  <c r="I554" i="6" s="1"/>
  <c r="H555" i="6"/>
  <c r="I555" i="6" s="1"/>
  <c r="H556" i="6"/>
  <c r="I556" i="6" s="1"/>
  <c r="H557" i="6"/>
  <c r="I557" i="6" s="1"/>
  <c r="H558" i="6"/>
  <c r="I558" i="6" s="1"/>
  <c r="H559" i="6"/>
  <c r="I559" i="6" s="1"/>
  <c r="H560" i="6"/>
  <c r="I560" i="6" s="1"/>
  <c r="H561" i="6"/>
  <c r="I561" i="6" s="1"/>
  <c r="H562" i="6"/>
  <c r="I562" i="6" s="1"/>
  <c r="H563" i="6"/>
  <c r="I563" i="6" s="1"/>
  <c r="H564" i="6"/>
  <c r="I564" i="6" s="1"/>
  <c r="H565" i="6"/>
  <c r="I565" i="6" s="1"/>
  <c r="H566" i="6"/>
  <c r="I566" i="6" s="1"/>
  <c r="H567" i="6"/>
  <c r="I567" i="6" s="1"/>
  <c r="H568" i="6"/>
  <c r="I568" i="6" s="1"/>
  <c r="H569" i="6"/>
  <c r="I569" i="6" s="1"/>
  <c r="H570" i="6"/>
  <c r="I570" i="6" s="1"/>
  <c r="H571" i="6"/>
  <c r="I571" i="6" s="1"/>
  <c r="H572" i="6"/>
  <c r="I572" i="6" s="1"/>
  <c r="H573" i="6"/>
  <c r="I573" i="6" s="1"/>
  <c r="H574" i="6"/>
  <c r="I574" i="6" s="1"/>
  <c r="H575" i="6"/>
  <c r="I575" i="6" s="1"/>
  <c r="H576" i="6"/>
  <c r="I576" i="6" s="1"/>
  <c r="H577" i="6"/>
  <c r="I577" i="6" s="1"/>
  <c r="H578" i="6"/>
  <c r="I578" i="6" s="1"/>
  <c r="H579" i="6"/>
  <c r="I579" i="6" s="1"/>
  <c r="H580" i="6"/>
  <c r="I580" i="6" s="1"/>
  <c r="H581" i="6"/>
  <c r="I581" i="6" s="1"/>
  <c r="H582" i="6"/>
  <c r="I582" i="6" s="1"/>
  <c r="H583" i="6"/>
  <c r="I583" i="6" s="1"/>
  <c r="H584" i="6"/>
  <c r="I584" i="6" s="1"/>
  <c r="H585" i="6"/>
  <c r="I585" i="6" s="1"/>
  <c r="H586" i="6"/>
  <c r="I586" i="6" s="1"/>
  <c r="H587" i="6"/>
  <c r="I587" i="6" s="1"/>
  <c r="H588" i="6"/>
  <c r="I588" i="6" s="1"/>
  <c r="H589" i="6"/>
  <c r="I589" i="6" s="1"/>
  <c r="H590" i="6"/>
  <c r="I590" i="6" s="1"/>
  <c r="H591" i="6"/>
  <c r="I591" i="6" s="1"/>
  <c r="H592" i="6"/>
  <c r="I592" i="6" s="1"/>
  <c r="H593" i="6"/>
  <c r="I593" i="6" s="1"/>
  <c r="H594" i="6"/>
  <c r="I594" i="6" s="1"/>
  <c r="H595" i="6"/>
  <c r="I595" i="6" s="1"/>
  <c r="H596" i="6"/>
  <c r="I596" i="6" s="1"/>
  <c r="H597" i="6"/>
  <c r="I597" i="6" s="1"/>
  <c r="H598" i="6"/>
  <c r="I598" i="6" s="1"/>
  <c r="H599" i="6"/>
  <c r="I599" i="6" s="1"/>
  <c r="H600" i="6"/>
  <c r="I600" i="6" s="1"/>
  <c r="H601" i="6"/>
  <c r="I601" i="6" s="1"/>
  <c r="H602" i="6"/>
  <c r="I602" i="6" s="1"/>
  <c r="H603" i="6"/>
  <c r="I603" i="6" s="1"/>
  <c r="H604" i="6"/>
  <c r="I604" i="6" s="1"/>
  <c r="H605" i="6"/>
  <c r="I605" i="6" s="1"/>
  <c r="H606" i="6"/>
  <c r="I606" i="6" s="1"/>
  <c r="H607" i="6"/>
  <c r="I607" i="6" s="1"/>
  <c r="H608" i="6"/>
  <c r="I608" i="6" s="1"/>
  <c r="H609" i="6"/>
  <c r="I609" i="6" s="1"/>
  <c r="H610" i="6"/>
  <c r="I610" i="6" s="1"/>
  <c r="H611" i="6"/>
  <c r="I611" i="6" s="1"/>
  <c r="H612" i="6"/>
  <c r="I612" i="6" s="1"/>
  <c r="H613" i="6"/>
  <c r="I613" i="6" s="1"/>
  <c r="H614" i="6"/>
  <c r="I614" i="6" s="1"/>
  <c r="H615" i="6"/>
  <c r="I615" i="6" s="1"/>
  <c r="H616" i="6"/>
  <c r="I616" i="6" s="1"/>
  <c r="H617" i="6"/>
  <c r="I617" i="6" s="1"/>
  <c r="H618" i="6"/>
  <c r="I618" i="6" s="1"/>
  <c r="H619" i="6"/>
  <c r="I619" i="6" s="1"/>
  <c r="H620" i="6"/>
  <c r="I620" i="6" s="1"/>
  <c r="H621" i="6"/>
  <c r="I621" i="6" s="1"/>
  <c r="H622" i="6"/>
  <c r="I622" i="6" s="1"/>
  <c r="H623" i="6"/>
  <c r="I623" i="6" s="1"/>
  <c r="H624" i="6"/>
  <c r="I624" i="6" s="1"/>
  <c r="H625" i="6"/>
  <c r="I625" i="6" s="1"/>
  <c r="H626" i="6"/>
  <c r="I626" i="6" s="1"/>
  <c r="H627" i="6"/>
  <c r="I627" i="6" s="1"/>
  <c r="H628" i="6"/>
  <c r="I628" i="6" s="1"/>
  <c r="H629" i="6"/>
  <c r="I629" i="6" s="1"/>
  <c r="H630" i="6"/>
  <c r="I630" i="6" s="1"/>
  <c r="H631" i="6"/>
  <c r="I631" i="6" s="1"/>
  <c r="H632" i="6"/>
  <c r="I632" i="6" s="1"/>
  <c r="H633" i="6"/>
  <c r="I633" i="6" s="1"/>
  <c r="H634" i="6"/>
  <c r="I634" i="6" s="1"/>
  <c r="H635" i="6"/>
  <c r="I635" i="6" s="1"/>
  <c r="H636" i="6"/>
  <c r="I636" i="6" s="1"/>
  <c r="H637" i="6"/>
  <c r="I637" i="6" s="1"/>
  <c r="H638" i="6"/>
  <c r="I638" i="6" s="1"/>
  <c r="H639" i="6"/>
  <c r="I639" i="6" s="1"/>
  <c r="H640" i="6"/>
  <c r="I640" i="6" s="1"/>
  <c r="H641" i="6"/>
  <c r="I641" i="6" s="1"/>
  <c r="H642" i="6"/>
  <c r="I642" i="6" s="1"/>
  <c r="H643" i="6"/>
  <c r="I643" i="6" s="1"/>
  <c r="H644" i="6"/>
  <c r="I644" i="6" s="1"/>
  <c r="H645" i="6"/>
  <c r="I645" i="6" s="1"/>
  <c r="H646" i="6"/>
  <c r="I646" i="6" s="1"/>
  <c r="H647" i="6"/>
  <c r="I647" i="6" s="1"/>
  <c r="H648" i="6"/>
  <c r="I648" i="6" s="1"/>
  <c r="H649" i="6"/>
  <c r="I649" i="6" s="1"/>
  <c r="H650" i="6"/>
  <c r="I650" i="6" s="1"/>
  <c r="H651" i="6"/>
  <c r="I651" i="6" s="1"/>
  <c r="H652" i="6"/>
  <c r="I652" i="6" s="1"/>
  <c r="H653" i="6"/>
  <c r="I653" i="6" s="1"/>
  <c r="H654" i="6"/>
  <c r="I654" i="6" s="1"/>
  <c r="H655" i="6"/>
  <c r="I655" i="6" s="1"/>
  <c r="H656" i="6"/>
  <c r="I656" i="6" s="1"/>
  <c r="H657" i="6"/>
  <c r="I657" i="6" s="1"/>
  <c r="H658" i="6"/>
  <c r="I658" i="6" s="1"/>
  <c r="H659" i="6"/>
  <c r="I659" i="6" s="1"/>
  <c r="H660" i="6"/>
  <c r="I660" i="6" s="1"/>
  <c r="H661" i="6"/>
  <c r="I661" i="6" s="1"/>
  <c r="H662" i="6"/>
  <c r="I662" i="6" s="1"/>
  <c r="H663" i="6"/>
  <c r="I663" i="6" s="1"/>
  <c r="H664" i="6"/>
  <c r="I664" i="6" s="1"/>
  <c r="H665" i="6"/>
  <c r="I665" i="6" s="1"/>
  <c r="H666" i="6"/>
  <c r="I666" i="6" s="1"/>
  <c r="H667" i="6"/>
  <c r="I667" i="6" s="1"/>
  <c r="H668" i="6"/>
  <c r="I668" i="6" s="1"/>
  <c r="H669" i="6"/>
  <c r="I669" i="6" s="1"/>
  <c r="H670" i="6"/>
  <c r="I670" i="6" s="1"/>
  <c r="H671" i="6"/>
  <c r="I671" i="6" s="1"/>
  <c r="H672" i="6"/>
  <c r="I672" i="6" s="1"/>
  <c r="H673" i="6"/>
  <c r="I673" i="6" s="1"/>
  <c r="H674" i="6"/>
  <c r="I674" i="6" s="1"/>
  <c r="H675" i="6"/>
  <c r="I675" i="6" s="1"/>
  <c r="H676" i="6"/>
  <c r="I676" i="6" s="1"/>
  <c r="H677" i="6"/>
  <c r="I677" i="6" s="1"/>
  <c r="H678" i="6"/>
  <c r="I678" i="6" s="1"/>
  <c r="H679" i="6"/>
  <c r="I679" i="6" s="1"/>
  <c r="H680" i="6"/>
  <c r="I680" i="6" s="1"/>
  <c r="H681" i="6"/>
  <c r="I681" i="6" s="1"/>
  <c r="H682" i="6"/>
  <c r="I682" i="6" s="1"/>
  <c r="H683" i="6"/>
  <c r="I683" i="6" s="1"/>
  <c r="H684" i="6"/>
  <c r="I684" i="6" s="1"/>
  <c r="H685" i="6"/>
  <c r="I685" i="6" s="1"/>
  <c r="H686" i="6"/>
  <c r="I686" i="6" s="1"/>
  <c r="H687" i="6"/>
  <c r="I687" i="6" s="1"/>
  <c r="H688" i="6"/>
  <c r="I688" i="6" s="1"/>
  <c r="H689" i="6"/>
  <c r="I689" i="6" s="1"/>
  <c r="H690" i="6"/>
  <c r="I690" i="6" s="1"/>
  <c r="H691" i="6"/>
  <c r="I691" i="6" s="1"/>
  <c r="H692" i="6"/>
  <c r="I692" i="6" s="1"/>
  <c r="H693" i="6"/>
  <c r="I693" i="6" s="1"/>
  <c r="H694" i="6"/>
  <c r="I694" i="6" s="1"/>
  <c r="H695" i="6"/>
  <c r="I695" i="6" s="1"/>
  <c r="H696" i="6"/>
  <c r="I696" i="6" s="1"/>
  <c r="H697" i="6"/>
  <c r="I697" i="6" s="1"/>
  <c r="H698" i="6"/>
  <c r="I698" i="6" s="1"/>
  <c r="H699" i="6"/>
  <c r="I699" i="6" s="1"/>
  <c r="H700" i="6"/>
  <c r="I700" i="6" s="1"/>
  <c r="H701" i="6"/>
  <c r="I701" i="6" s="1"/>
  <c r="H702" i="6"/>
  <c r="I702" i="6" s="1"/>
  <c r="H703" i="6"/>
  <c r="I703" i="6" s="1"/>
  <c r="H704" i="6"/>
  <c r="I704" i="6" s="1"/>
  <c r="H705" i="6"/>
  <c r="I705" i="6" s="1"/>
  <c r="H706" i="6"/>
  <c r="I706" i="6" s="1"/>
  <c r="H707" i="6"/>
  <c r="I707" i="6" s="1"/>
  <c r="H708" i="6"/>
  <c r="I708" i="6" s="1"/>
  <c r="H709" i="6"/>
  <c r="I709" i="6" s="1"/>
  <c r="H710" i="6"/>
  <c r="I710" i="6" s="1"/>
  <c r="H711" i="6"/>
  <c r="I711" i="6" s="1"/>
  <c r="H712" i="6"/>
  <c r="I712" i="6" s="1"/>
  <c r="H713" i="6"/>
  <c r="I713" i="6" s="1"/>
  <c r="H714" i="6"/>
  <c r="I714" i="6" s="1"/>
  <c r="H715" i="6"/>
  <c r="I715" i="6" s="1"/>
  <c r="H716" i="6"/>
  <c r="I716" i="6" s="1"/>
  <c r="H717" i="6"/>
  <c r="I717" i="6" s="1"/>
  <c r="H718" i="6"/>
  <c r="I718" i="6" s="1"/>
  <c r="H719" i="6"/>
  <c r="I719" i="6" s="1"/>
  <c r="H720" i="6"/>
  <c r="I720" i="6" s="1"/>
  <c r="H721" i="6"/>
  <c r="I721" i="6" s="1"/>
  <c r="H722" i="6"/>
  <c r="I722" i="6" s="1"/>
  <c r="H723" i="6"/>
  <c r="I723" i="6" s="1"/>
  <c r="H724" i="6"/>
  <c r="I724" i="6" s="1"/>
  <c r="H725" i="6"/>
  <c r="I725" i="6" s="1"/>
  <c r="H726" i="6"/>
  <c r="I726" i="6" s="1"/>
  <c r="H727" i="6"/>
  <c r="I727" i="6" s="1"/>
  <c r="H728" i="6"/>
  <c r="I728" i="6" s="1"/>
  <c r="H729" i="6"/>
  <c r="I729" i="6" s="1"/>
  <c r="H730" i="6"/>
  <c r="I730" i="6" s="1"/>
  <c r="H731" i="6"/>
  <c r="I731" i="6" s="1"/>
  <c r="H732" i="6"/>
  <c r="I732" i="6" s="1"/>
  <c r="H733" i="6"/>
  <c r="I733" i="6" s="1"/>
  <c r="H734" i="6"/>
  <c r="I734" i="6" s="1"/>
  <c r="H735" i="6"/>
  <c r="I735" i="6" s="1"/>
  <c r="H736" i="6"/>
  <c r="I736" i="6" s="1"/>
  <c r="H737" i="6"/>
  <c r="I737" i="6" s="1"/>
  <c r="H738" i="6"/>
  <c r="I738" i="6" s="1"/>
  <c r="H739" i="6"/>
  <c r="I739" i="6" s="1"/>
  <c r="H740" i="6"/>
  <c r="I740" i="6" s="1"/>
  <c r="H741" i="6"/>
  <c r="I741" i="6" s="1"/>
  <c r="H742" i="6"/>
  <c r="I742" i="6" s="1"/>
  <c r="H743" i="6"/>
  <c r="I743" i="6" s="1"/>
  <c r="H744" i="6"/>
  <c r="I744" i="6" s="1"/>
  <c r="H745" i="6"/>
  <c r="I745" i="6" s="1"/>
  <c r="H746" i="6"/>
  <c r="I746" i="6" s="1"/>
  <c r="H747" i="6"/>
  <c r="I747" i="6" s="1"/>
  <c r="H748" i="6"/>
  <c r="I748" i="6" s="1"/>
  <c r="H749" i="6"/>
  <c r="I749" i="6" s="1"/>
  <c r="H750" i="6"/>
  <c r="I750" i="6" s="1"/>
  <c r="H751" i="6"/>
  <c r="I751" i="6" s="1"/>
  <c r="H752" i="6"/>
  <c r="I752" i="6" s="1"/>
  <c r="H753" i="6"/>
  <c r="I753" i="6" s="1"/>
  <c r="H754" i="6"/>
  <c r="I754" i="6" s="1"/>
  <c r="H755" i="6"/>
  <c r="I755" i="6" s="1"/>
  <c r="H756" i="6"/>
  <c r="I756" i="6" s="1"/>
  <c r="H757" i="6"/>
  <c r="I757" i="6" s="1"/>
  <c r="H758" i="6"/>
  <c r="I758" i="6" s="1"/>
  <c r="H759" i="6"/>
  <c r="I759" i="6" s="1"/>
  <c r="H760" i="6"/>
  <c r="I760" i="6" s="1"/>
  <c r="H761" i="6"/>
  <c r="I761" i="6" s="1"/>
  <c r="H762" i="6"/>
  <c r="I762" i="6" s="1"/>
  <c r="H763" i="6"/>
  <c r="I763" i="6" s="1"/>
  <c r="H764" i="6"/>
  <c r="I764" i="6" s="1"/>
  <c r="H765" i="6"/>
  <c r="I765" i="6" s="1"/>
  <c r="H766" i="6"/>
  <c r="I766" i="6" s="1"/>
  <c r="H767" i="6"/>
  <c r="I767" i="6" s="1"/>
  <c r="H768" i="6"/>
  <c r="I768" i="6" s="1"/>
  <c r="H769" i="6"/>
  <c r="I769" i="6" s="1"/>
  <c r="H770" i="6"/>
  <c r="I770" i="6" s="1"/>
  <c r="H771" i="6"/>
  <c r="I771" i="6" s="1"/>
  <c r="H772" i="6"/>
  <c r="I772" i="6" s="1"/>
  <c r="H773" i="6"/>
  <c r="I773" i="6" s="1"/>
  <c r="H774" i="6"/>
  <c r="I774" i="6" s="1"/>
  <c r="H775" i="6"/>
  <c r="I775" i="6" s="1"/>
  <c r="H776" i="6"/>
  <c r="I776" i="6" s="1"/>
  <c r="H777" i="6"/>
  <c r="I777" i="6" s="1"/>
  <c r="H778" i="6"/>
  <c r="I778" i="6" s="1"/>
  <c r="H779" i="6"/>
  <c r="I779" i="6" s="1"/>
  <c r="H780" i="6"/>
  <c r="I780" i="6" s="1"/>
  <c r="H781" i="6"/>
  <c r="I781" i="6" s="1"/>
  <c r="H782" i="6"/>
  <c r="I782" i="6" s="1"/>
  <c r="H783" i="6"/>
  <c r="I783" i="6" s="1"/>
  <c r="H784" i="6"/>
  <c r="I784" i="6" s="1"/>
  <c r="H785" i="6"/>
  <c r="I785" i="6" s="1"/>
  <c r="H786" i="6"/>
  <c r="I786" i="6" s="1"/>
  <c r="H787" i="6"/>
  <c r="I787" i="6" s="1"/>
  <c r="H788" i="6"/>
  <c r="I788" i="6" s="1"/>
  <c r="H789" i="6"/>
  <c r="I789" i="6" s="1"/>
  <c r="H790" i="6"/>
  <c r="I790" i="6" s="1"/>
  <c r="H791" i="6"/>
  <c r="I791" i="6" s="1"/>
  <c r="H792" i="6"/>
  <c r="I792" i="6" s="1"/>
  <c r="H793" i="6"/>
  <c r="I793" i="6" s="1"/>
  <c r="H794" i="6"/>
  <c r="I794" i="6" s="1"/>
  <c r="H795" i="6"/>
  <c r="I795" i="6" s="1"/>
  <c r="H796" i="6"/>
  <c r="I796" i="6" s="1"/>
  <c r="H797" i="6"/>
  <c r="I797" i="6" s="1"/>
  <c r="H798" i="6"/>
  <c r="I798" i="6" s="1"/>
  <c r="H799" i="6"/>
  <c r="I799" i="6" s="1"/>
  <c r="H800" i="6"/>
  <c r="I800" i="6" s="1"/>
  <c r="H801" i="6"/>
  <c r="I801" i="6" s="1"/>
  <c r="H802" i="6"/>
  <c r="I802" i="6" s="1"/>
  <c r="H803" i="6"/>
  <c r="I803" i="6" s="1"/>
  <c r="H804" i="6"/>
  <c r="I804" i="6" s="1"/>
  <c r="H805" i="6"/>
  <c r="I805" i="6" s="1"/>
  <c r="H806" i="6"/>
  <c r="I806" i="6" s="1"/>
  <c r="H807" i="6"/>
  <c r="I807" i="6" s="1"/>
  <c r="H808" i="6"/>
  <c r="I808" i="6" s="1"/>
  <c r="H809" i="6"/>
  <c r="I809" i="6" s="1"/>
  <c r="H810" i="6"/>
  <c r="I810" i="6" s="1"/>
  <c r="H811" i="6"/>
  <c r="I811" i="6" s="1"/>
  <c r="H812" i="6"/>
  <c r="I812" i="6" s="1"/>
  <c r="H813" i="6"/>
  <c r="I813" i="6" s="1"/>
  <c r="H814" i="6"/>
  <c r="I814" i="6" s="1"/>
  <c r="H815" i="6"/>
  <c r="I815" i="6" s="1"/>
  <c r="H816" i="6"/>
  <c r="I816" i="6" s="1"/>
  <c r="H817" i="6"/>
  <c r="I817" i="6" s="1"/>
  <c r="H818" i="6"/>
  <c r="I818" i="6" s="1"/>
  <c r="H819" i="6"/>
  <c r="I819" i="6" s="1"/>
  <c r="H820" i="6"/>
  <c r="I820" i="6" s="1"/>
  <c r="H821" i="6"/>
  <c r="I821" i="6" s="1"/>
  <c r="H822" i="6"/>
  <c r="I822" i="6" s="1"/>
  <c r="H823" i="6"/>
  <c r="I823" i="6" s="1"/>
  <c r="H824" i="6"/>
  <c r="I824" i="6" s="1"/>
  <c r="H825" i="6"/>
  <c r="I825" i="6" s="1"/>
  <c r="H826" i="6"/>
  <c r="I826" i="6" s="1"/>
  <c r="H827" i="6"/>
  <c r="I827" i="6" s="1"/>
  <c r="H828" i="6"/>
  <c r="I828" i="6" s="1"/>
  <c r="H829" i="6"/>
  <c r="I829" i="6" s="1"/>
  <c r="H830" i="6"/>
  <c r="I830" i="6" s="1"/>
  <c r="H831" i="6"/>
  <c r="I831" i="6" s="1"/>
  <c r="H832" i="6"/>
  <c r="I832" i="6" s="1"/>
  <c r="H833" i="6"/>
  <c r="I833" i="6" s="1"/>
  <c r="H834" i="6"/>
  <c r="I834" i="6" s="1"/>
  <c r="H835" i="6"/>
  <c r="I835" i="6" s="1"/>
  <c r="H836" i="6"/>
  <c r="I836" i="6" s="1"/>
  <c r="H837" i="6"/>
  <c r="I837" i="6" s="1"/>
  <c r="H838" i="6"/>
  <c r="I838" i="6" s="1"/>
  <c r="H839" i="6"/>
  <c r="I839" i="6" s="1"/>
  <c r="H840" i="6"/>
  <c r="I840" i="6" s="1"/>
  <c r="H841" i="6"/>
  <c r="I841" i="6" s="1"/>
  <c r="H842" i="6"/>
  <c r="I842" i="6" s="1"/>
  <c r="H843" i="6"/>
  <c r="I843" i="6" s="1"/>
  <c r="H844" i="6"/>
  <c r="I844" i="6" s="1"/>
  <c r="H845" i="6"/>
  <c r="I845" i="6" s="1"/>
  <c r="H846" i="6"/>
  <c r="I846" i="6" s="1"/>
  <c r="H847" i="6"/>
  <c r="I847" i="6" s="1"/>
  <c r="H848" i="6"/>
  <c r="I848" i="6" s="1"/>
  <c r="H849" i="6"/>
  <c r="I849" i="6" s="1"/>
  <c r="H850" i="6"/>
  <c r="I850" i="6" s="1"/>
  <c r="H851" i="6"/>
  <c r="I851" i="6" s="1"/>
  <c r="H852" i="6"/>
  <c r="I852" i="6" s="1"/>
  <c r="H853" i="6"/>
  <c r="I853" i="6" s="1"/>
  <c r="H854" i="6"/>
  <c r="I854" i="6" s="1"/>
  <c r="H855" i="6"/>
  <c r="I855" i="6" s="1"/>
  <c r="H856" i="6"/>
  <c r="I856" i="6" s="1"/>
  <c r="H857" i="6"/>
  <c r="I857" i="6" s="1"/>
  <c r="H858" i="6"/>
  <c r="I858" i="6" s="1"/>
  <c r="H859" i="6"/>
  <c r="I859" i="6" s="1"/>
  <c r="H860" i="6"/>
  <c r="I860" i="6" s="1"/>
  <c r="H861" i="6"/>
  <c r="I861" i="6" s="1"/>
  <c r="H862" i="6"/>
  <c r="I862" i="6" s="1"/>
  <c r="H863" i="6"/>
  <c r="I863" i="6" s="1"/>
  <c r="H864" i="6"/>
  <c r="I864" i="6" s="1"/>
  <c r="H865" i="6"/>
  <c r="I865" i="6" s="1"/>
  <c r="H866" i="6"/>
  <c r="I866" i="6" s="1"/>
  <c r="H867" i="6"/>
  <c r="I867" i="6" s="1"/>
  <c r="H868" i="6"/>
  <c r="I868" i="6" s="1"/>
  <c r="H869" i="6"/>
  <c r="I869" i="6" s="1"/>
  <c r="H870" i="6"/>
  <c r="I870" i="6" s="1"/>
  <c r="H871" i="6"/>
  <c r="I871" i="6" s="1"/>
  <c r="H872" i="6"/>
  <c r="I872" i="6" s="1"/>
  <c r="H873" i="6"/>
  <c r="I873" i="6" s="1"/>
  <c r="H874" i="6"/>
  <c r="I874" i="6" s="1"/>
  <c r="H875" i="6"/>
  <c r="I875" i="6" s="1"/>
  <c r="H876" i="6"/>
  <c r="I876" i="6" s="1"/>
  <c r="H877" i="6"/>
  <c r="I877" i="6" s="1"/>
  <c r="H878" i="6"/>
  <c r="I878" i="6" s="1"/>
  <c r="H879" i="6"/>
  <c r="I879" i="6" s="1"/>
  <c r="H880" i="6"/>
  <c r="I880" i="6" s="1"/>
  <c r="H881" i="6"/>
  <c r="I881" i="6" s="1"/>
  <c r="H882" i="6"/>
  <c r="I882" i="6" s="1"/>
  <c r="H883" i="6"/>
  <c r="I883" i="6" s="1"/>
  <c r="H884" i="6"/>
  <c r="I884" i="6" s="1"/>
  <c r="H885" i="6"/>
  <c r="I885" i="6" s="1"/>
  <c r="H886" i="6"/>
  <c r="I886" i="6" s="1"/>
  <c r="H887" i="6"/>
  <c r="I887" i="6" s="1"/>
  <c r="H888" i="6"/>
  <c r="I888" i="6" s="1"/>
  <c r="H889" i="6"/>
  <c r="I889" i="6" s="1"/>
  <c r="H890" i="6"/>
  <c r="I890" i="6" s="1"/>
  <c r="H891" i="6"/>
  <c r="I891" i="6" s="1"/>
  <c r="H892" i="6"/>
  <c r="I892" i="6" s="1"/>
  <c r="H893" i="6"/>
  <c r="I893" i="6" s="1"/>
  <c r="H894" i="6"/>
  <c r="I894" i="6" s="1"/>
  <c r="H895" i="6"/>
  <c r="I895" i="6" s="1"/>
  <c r="H896" i="6"/>
  <c r="I896" i="6" s="1"/>
  <c r="H897" i="6"/>
  <c r="I897" i="6" s="1"/>
  <c r="H898" i="6"/>
  <c r="I898" i="6" s="1"/>
  <c r="H899" i="6"/>
  <c r="I899" i="6" s="1"/>
  <c r="H900" i="6"/>
  <c r="I900" i="6" s="1"/>
  <c r="H901" i="6"/>
  <c r="I901" i="6" s="1"/>
  <c r="H902" i="6"/>
  <c r="I902" i="6" s="1"/>
  <c r="H903" i="6"/>
  <c r="I903" i="6" s="1"/>
  <c r="H904" i="6"/>
  <c r="I904" i="6" s="1"/>
  <c r="H905" i="6"/>
  <c r="I905" i="6" s="1"/>
  <c r="H906" i="6"/>
  <c r="I906" i="6" s="1"/>
  <c r="H907" i="6"/>
  <c r="I907" i="6" s="1"/>
  <c r="H908" i="6"/>
  <c r="I908" i="6" s="1"/>
  <c r="H909" i="6"/>
  <c r="I909" i="6" s="1"/>
  <c r="H910" i="6"/>
  <c r="I910" i="6" s="1"/>
  <c r="H911" i="6"/>
  <c r="I911" i="6" s="1"/>
  <c r="H912" i="6"/>
  <c r="I912" i="6" s="1"/>
  <c r="H913" i="6"/>
  <c r="I913" i="6" s="1"/>
  <c r="H914" i="6"/>
  <c r="I914" i="6" s="1"/>
  <c r="H915" i="6"/>
  <c r="I915" i="6" s="1"/>
  <c r="H916" i="6"/>
  <c r="I916" i="6" s="1"/>
  <c r="H917" i="6"/>
  <c r="I917" i="6" s="1"/>
  <c r="H918" i="6"/>
  <c r="I918" i="6" s="1"/>
  <c r="H919" i="6"/>
  <c r="I919" i="6" s="1"/>
  <c r="H920" i="6"/>
  <c r="I920" i="6" s="1"/>
  <c r="H921" i="6"/>
  <c r="I921" i="6" s="1"/>
  <c r="H922" i="6"/>
  <c r="I922" i="6" s="1"/>
  <c r="H923" i="6"/>
  <c r="I923" i="6" s="1"/>
  <c r="H924" i="6"/>
  <c r="I924" i="6" s="1"/>
  <c r="H925" i="6"/>
  <c r="I925" i="6" s="1"/>
  <c r="H926" i="6"/>
  <c r="I926" i="6" s="1"/>
  <c r="H927" i="6"/>
  <c r="I927" i="6" s="1"/>
  <c r="H928" i="6"/>
  <c r="I928" i="6" s="1"/>
  <c r="H929" i="6"/>
  <c r="I929" i="6" s="1"/>
  <c r="H930" i="6"/>
  <c r="I930" i="6" s="1"/>
  <c r="H931" i="6"/>
  <c r="I931" i="6" s="1"/>
  <c r="H932" i="6"/>
  <c r="I932" i="6" s="1"/>
  <c r="H933" i="6"/>
  <c r="I933" i="6" s="1"/>
  <c r="H934" i="6"/>
  <c r="I934" i="6" s="1"/>
  <c r="H935" i="6"/>
  <c r="I935" i="6" s="1"/>
  <c r="H936" i="6"/>
  <c r="I936" i="6" s="1"/>
  <c r="H937" i="6"/>
  <c r="I937" i="6" s="1"/>
  <c r="H938" i="6"/>
  <c r="I938" i="6" s="1"/>
  <c r="H939" i="6"/>
  <c r="I939" i="6" s="1"/>
  <c r="H940" i="6"/>
  <c r="I940" i="6" s="1"/>
  <c r="H941" i="6"/>
  <c r="I941" i="6" s="1"/>
  <c r="H942" i="6"/>
  <c r="I942" i="6" s="1"/>
  <c r="H943" i="6"/>
  <c r="I943" i="6" s="1"/>
  <c r="H944" i="6"/>
  <c r="I944" i="6" s="1"/>
  <c r="H945" i="6"/>
  <c r="I945" i="6" s="1"/>
  <c r="H946" i="6"/>
  <c r="I946" i="6" s="1"/>
  <c r="H947" i="6"/>
  <c r="I947" i="6" s="1"/>
  <c r="H948" i="6"/>
  <c r="I948" i="6" s="1"/>
  <c r="H949" i="6"/>
  <c r="I949" i="6" s="1"/>
  <c r="H950" i="6"/>
  <c r="I950" i="6" s="1"/>
  <c r="H951" i="6"/>
  <c r="I951" i="6" s="1"/>
  <c r="H952" i="6"/>
  <c r="I952" i="6" s="1"/>
  <c r="H953" i="6"/>
  <c r="I953" i="6" s="1"/>
  <c r="H954" i="6"/>
  <c r="I954" i="6" s="1"/>
  <c r="H955" i="6"/>
  <c r="I955" i="6" s="1"/>
  <c r="H956" i="6"/>
  <c r="I956" i="6" s="1"/>
  <c r="H957" i="6"/>
  <c r="I957" i="6" s="1"/>
  <c r="H958" i="6"/>
  <c r="I958" i="6" s="1"/>
  <c r="H959" i="6"/>
  <c r="I959" i="6" s="1"/>
  <c r="H960" i="6"/>
  <c r="I960" i="6" s="1"/>
  <c r="H961" i="6"/>
  <c r="I961" i="6" s="1"/>
  <c r="H962" i="6"/>
  <c r="I962" i="6" s="1"/>
  <c r="H963" i="6"/>
  <c r="I963" i="6" s="1"/>
  <c r="H964" i="6"/>
  <c r="I964" i="6" s="1"/>
  <c r="H965" i="6"/>
  <c r="I965" i="6" s="1"/>
  <c r="H966" i="6"/>
  <c r="I966" i="6" s="1"/>
  <c r="H967" i="6"/>
  <c r="I967" i="6" s="1"/>
  <c r="H968" i="6"/>
  <c r="I968" i="6" s="1"/>
  <c r="H969" i="6"/>
  <c r="I969" i="6" s="1"/>
  <c r="H970" i="6"/>
  <c r="I970" i="6" s="1"/>
  <c r="H971" i="6"/>
  <c r="I971" i="6" s="1"/>
  <c r="H972" i="6"/>
  <c r="I972" i="6" s="1"/>
  <c r="H973" i="6"/>
  <c r="I973" i="6" s="1"/>
  <c r="H974" i="6"/>
  <c r="I974" i="6" s="1"/>
  <c r="H975" i="6"/>
  <c r="I975" i="6" s="1"/>
  <c r="H976" i="6"/>
  <c r="I976" i="6" s="1"/>
  <c r="H977" i="6"/>
  <c r="I977" i="6" s="1"/>
  <c r="H978" i="6"/>
  <c r="I978" i="6" s="1"/>
  <c r="H979" i="6"/>
  <c r="I979" i="6" s="1"/>
  <c r="H980" i="6"/>
  <c r="I980" i="6" s="1"/>
  <c r="H981" i="6"/>
  <c r="I981" i="6" s="1"/>
  <c r="H982" i="6"/>
  <c r="I982" i="6" s="1"/>
  <c r="H983" i="6"/>
  <c r="I983" i="6" s="1"/>
  <c r="H984" i="6"/>
  <c r="I984" i="6" s="1"/>
  <c r="H985" i="6"/>
  <c r="I985" i="6" s="1"/>
  <c r="H986" i="6"/>
  <c r="I986" i="6" s="1"/>
  <c r="H987" i="6"/>
  <c r="I987" i="6" s="1"/>
  <c r="H988" i="6"/>
  <c r="I988" i="6" s="1"/>
  <c r="H989" i="6"/>
  <c r="I989" i="6" s="1"/>
  <c r="H990" i="6"/>
  <c r="I990" i="6" s="1"/>
  <c r="H991" i="6"/>
  <c r="I991" i="6" s="1"/>
  <c r="H992" i="6"/>
  <c r="I992" i="6" s="1"/>
  <c r="H993" i="6"/>
  <c r="I993" i="6" s="1"/>
  <c r="H994" i="6"/>
  <c r="I994" i="6" s="1"/>
  <c r="H995" i="6"/>
  <c r="I995" i="6" s="1"/>
  <c r="H996" i="6"/>
  <c r="I996" i="6" s="1"/>
  <c r="H997" i="6"/>
  <c r="I997" i="6" s="1"/>
  <c r="H998" i="6"/>
  <c r="I998" i="6" s="1"/>
  <c r="H999" i="6"/>
  <c r="I999" i="6" s="1"/>
  <c r="H1000" i="6"/>
  <c r="I1000" i="6" s="1"/>
  <c r="H1001" i="6"/>
  <c r="I1001" i="6" s="1"/>
  <c r="H1002" i="6"/>
  <c r="I1002" i="6" s="1"/>
  <c r="H1003" i="6"/>
  <c r="I1003" i="6" s="1"/>
  <c r="H1004" i="6"/>
  <c r="I1004" i="6" s="1"/>
  <c r="H1005" i="6"/>
  <c r="I1005" i="6" s="1"/>
  <c r="H1006" i="6"/>
  <c r="I1006" i="6" s="1"/>
  <c r="H1007" i="6"/>
  <c r="I1007" i="6" s="1"/>
  <c r="H1008" i="6"/>
  <c r="I1008" i="6" s="1"/>
  <c r="H1009" i="6"/>
  <c r="I1009" i="6" s="1"/>
  <c r="H1010" i="6"/>
  <c r="I1010" i="6" s="1"/>
  <c r="H1011" i="6"/>
  <c r="I1011" i="6" s="1"/>
  <c r="H1012" i="6"/>
  <c r="I1012" i="6" s="1"/>
  <c r="H1013" i="6"/>
  <c r="I1013" i="6" s="1"/>
  <c r="H1014" i="6"/>
  <c r="I1014" i="6" s="1"/>
  <c r="H1015" i="6"/>
  <c r="I1015" i="6" s="1"/>
  <c r="H1016" i="6"/>
  <c r="I1016" i="6" s="1"/>
  <c r="H1017" i="6"/>
  <c r="I1017" i="6" s="1"/>
  <c r="H1018" i="6"/>
  <c r="I1018" i="6" s="1"/>
  <c r="H1019" i="6"/>
  <c r="I1019" i="6" s="1"/>
  <c r="H1020" i="6"/>
  <c r="I1020" i="6" s="1"/>
  <c r="H1021" i="6"/>
  <c r="I1021" i="6" s="1"/>
  <c r="H1022" i="6"/>
  <c r="I1022" i="6" s="1"/>
  <c r="H1023" i="6"/>
  <c r="I1023" i="6" s="1"/>
  <c r="H1024" i="6"/>
  <c r="I1024" i="6" s="1"/>
  <c r="H1025" i="6"/>
  <c r="I1025" i="6" s="1"/>
  <c r="H1026" i="6"/>
  <c r="I1026" i="6" s="1"/>
  <c r="H1027" i="6"/>
  <c r="I1027" i="6" s="1"/>
  <c r="H1028" i="6"/>
  <c r="I1028" i="6" s="1"/>
  <c r="H1029" i="6"/>
  <c r="I1029" i="6" s="1"/>
  <c r="H1030" i="6"/>
  <c r="I1030" i="6" s="1"/>
  <c r="H1031" i="6"/>
  <c r="I1031" i="6" s="1"/>
  <c r="H1032" i="6"/>
  <c r="I1032" i="6" s="1"/>
  <c r="H1033" i="6"/>
  <c r="I1033" i="6" s="1"/>
  <c r="H1034" i="6"/>
  <c r="I1034" i="6" s="1"/>
  <c r="H1035" i="6"/>
  <c r="I1035" i="6" s="1"/>
  <c r="H1036" i="6"/>
  <c r="I1036" i="6" s="1"/>
  <c r="H1037" i="6"/>
  <c r="I1037" i="6" s="1"/>
  <c r="H1038" i="6"/>
  <c r="I1038" i="6" s="1"/>
  <c r="H1039" i="6"/>
  <c r="I1039" i="6" s="1"/>
  <c r="H1040" i="6"/>
  <c r="I1040" i="6" s="1"/>
  <c r="H1041" i="6"/>
  <c r="I1041" i="6" s="1"/>
  <c r="H1042" i="6"/>
  <c r="I1042" i="6" s="1"/>
  <c r="H1043" i="6"/>
  <c r="I1043" i="6" s="1"/>
  <c r="H1044" i="6"/>
  <c r="I1044" i="6" s="1"/>
  <c r="H1045" i="6"/>
  <c r="I1045" i="6" s="1"/>
  <c r="H1046" i="6"/>
  <c r="I1046" i="6" s="1"/>
  <c r="H1047" i="6"/>
  <c r="I1047" i="6" s="1"/>
  <c r="H1048" i="6"/>
  <c r="I1048" i="6" s="1"/>
  <c r="H1049" i="6"/>
  <c r="I1049" i="6" s="1"/>
  <c r="H1050" i="6"/>
  <c r="I1050" i="6" s="1"/>
  <c r="H1051" i="6"/>
  <c r="I1051" i="6" s="1"/>
  <c r="H1052" i="6"/>
  <c r="I1052" i="6" s="1"/>
  <c r="H1053" i="6"/>
  <c r="I1053" i="6" s="1"/>
  <c r="H1054" i="6"/>
  <c r="I1054" i="6" s="1"/>
  <c r="H1055" i="6"/>
  <c r="I1055" i="6" s="1"/>
  <c r="H1056" i="6"/>
  <c r="I1056" i="6" s="1"/>
  <c r="H1057" i="6"/>
  <c r="I1057" i="6" s="1"/>
  <c r="H1058" i="6"/>
  <c r="I1058" i="6" s="1"/>
  <c r="H1059" i="6"/>
  <c r="I1059" i="6" s="1"/>
  <c r="H1060" i="6"/>
  <c r="I1060" i="6" s="1"/>
  <c r="H1061" i="6"/>
  <c r="I1061" i="6" s="1"/>
  <c r="H1062" i="6"/>
  <c r="I1062" i="6" s="1"/>
  <c r="H1063" i="6"/>
  <c r="I1063" i="6" s="1"/>
  <c r="H1064" i="6"/>
  <c r="I1064" i="6" s="1"/>
  <c r="H1065" i="6"/>
  <c r="I1065" i="6" s="1"/>
  <c r="H1066" i="6"/>
  <c r="I1066" i="6" s="1"/>
  <c r="H1067" i="6"/>
  <c r="I1067" i="6" s="1"/>
  <c r="H1068" i="6"/>
  <c r="I1068" i="6" s="1"/>
  <c r="H1069" i="6"/>
  <c r="I1069" i="6" s="1"/>
  <c r="H1070" i="6"/>
  <c r="I1070" i="6" s="1"/>
  <c r="H1071" i="6"/>
  <c r="I1071" i="6" s="1"/>
  <c r="H1072" i="6"/>
  <c r="I1072" i="6" s="1"/>
  <c r="H1073" i="6"/>
  <c r="I1073" i="6" s="1"/>
  <c r="H1074" i="6"/>
  <c r="I1074" i="6" s="1"/>
  <c r="H1075" i="6"/>
  <c r="I1075" i="6" s="1"/>
  <c r="H1076" i="6"/>
  <c r="I1076" i="6" s="1"/>
  <c r="H1077" i="6"/>
  <c r="I1077" i="6" s="1"/>
  <c r="H1078" i="6"/>
  <c r="I1078" i="6" s="1"/>
  <c r="H1079" i="6"/>
  <c r="I1079" i="6" s="1"/>
  <c r="H1080" i="6"/>
  <c r="I1080" i="6" s="1"/>
  <c r="H1081" i="6"/>
  <c r="I1081" i="6" s="1"/>
  <c r="H1082" i="6"/>
  <c r="I1082" i="6" s="1"/>
  <c r="H1083" i="6"/>
  <c r="I1083" i="6" s="1"/>
  <c r="H1084" i="6"/>
  <c r="I1084" i="6" s="1"/>
  <c r="H1085" i="6"/>
  <c r="I1085" i="6" s="1"/>
  <c r="H1086" i="6"/>
  <c r="I1086" i="6" s="1"/>
  <c r="H1087" i="6"/>
  <c r="I1087" i="6" s="1"/>
  <c r="H1088" i="6"/>
  <c r="I1088" i="6" s="1"/>
  <c r="H1089" i="6"/>
  <c r="I1089" i="6" s="1"/>
  <c r="H1090" i="6"/>
  <c r="I1090" i="6" s="1"/>
  <c r="H1091" i="6"/>
  <c r="I1091" i="6" s="1"/>
  <c r="H1092" i="6"/>
  <c r="I1092" i="6" s="1"/>
  <c r="H1093" i="6"/>
  <c r="I1093" i="6" s="1"/>
  <c r="H1094" i="6"/>
  <c r="I1094" i="6" s="1"/>
  <c r="H1095" i="6"/>
  <c r="I1095" i="6" s="1"/>
  <c r="H1096" i="6"/>
  <c r="I1096" i="6" s="1"/>
  <c r="H1097" i="6"/>
  <c r="I1097" i="6" s="1"/>
  <c r="H1098" i="6"/>
  <c r="I1098" i="6" s="1"/>
  <c r="H1099" i="6"/>
  <c r="I1099" i="6" s="1"/>
  <c r="H1100" i="6"/>
  <c r="I1100" i="6" s="1"/>
  <c r="H1101" i="6"/>
  <c r="I1101" i="6" s="1"/>
  <c r="H1102" i="6"/>
  <c r="I1102" i="6" s="1"/>
  <c r="H1103" i="6"/>
  <c r="I1103" i="6" s="1"/>
  <c r="H1104" i="6"/>
  <c r="I1104" i="6" s="1"/>
  <c r="H1105" i="6"/>
  <c r="I1105" i="6" s="1"/>
  <c r="H1106" i="6"/>
  <c r="I1106" i="6" s="1"/>
  <c r="H1107" i="6"/>
  <c r="I1107" i="6" s="1"/>
  <c r="H1108" i="6"/>
  <c r="I1108" i="6" s="1"/>
  <c r="H1109" i="6"/>
  <c r="I1109" i="6" s="1"/>
  <c r="H1110" i="6"/>
  <c r="I1110" i="6" s="1"/>
  <c r="H1111" i="6"/>
  <c r="I1111" i="6" s="1"/>
  <c r="H1112" i="6"/>
  <c r="I1112" i="6" s="1"/>
  <c r="H1113" i="6"/>
  <c r="I1113" i="6" s="1"/>
  <c r="H1114" i="6"/>
  <c r="I1114" i="6" s="1"/>
  <c r="H1115" i="6"/>
  <c r="I1115" i="6" s="1"/>
  <c r="H1116" i="6"/>
  <c r="I1116" i="6" s="1"/>
  <c r="H1117" i="6"/>
  <c r="I1117" i="6" s="1"/>
  <c r="H1118" i="6"/>
  <c r="I1118" i="6" s="1"/>
  <c r="H1119" i="6"/>
  <c r="I1119" i="6" s="1"/>
  <c r="H1120" i="6"/>
  <c r="I1120" i="6" s="1"/>
  <c r="H1121" i="6"/>
  <c r="I1121" i="6" s="1"/>
  <c r="H1122" i="6"/>
  <c r="I1122" i="6" s="1"/>
  <c r="H1123" i="6"/>
  <c r="I1123" i="6" s="1"/>
  <c r="H1124" i="6"/>
  <c r="I1124" i="6" s="1"/>
  <c r="H1125" i="6"/>
  <c r="I1125" i="6" s="1"/>
  <c r="H1126" i="6"/>
  <c r="I1126" i="6" s="1"/>
  <c r="H1127" i="6"/>
  <c r="I1127" i="6" s="1"/>
  <c r="H1128" i="6"/>
  <c r="I1128" i="6" s="1"/>
  <c r="H1129" i="6"/>
  <c r="I1129" i="6" s="1"/>
  <c r="H1130" i="6"/>
  <c r="I1130" i="6" s="1"/>
  <c r="H1131" i="6"/>
  <c r="I1131" i="6" s="1"/>
  <c r="H1132" i="6"/>
  <c r="I1132" i="6" s="1"/>
  <c r="H1133" i="6"/>
  <c r="I1133" i="6" s="1"/>
  <c r="H1134" i="6"/>
  <c r="I1134" i="6" s="1"/>
  <c r="H1135" i="6"/>
  <c r="I1135" i="6" s="1"/>
  <c r="H1136" i="6"/>
  <c r="I1136" i="6" s="1"/>
  <c r="H1137" i="6"/>
  <c r="I1137" i="6" s="1"/>
  <c r="H1138" i="6"/>
  <c r="I1138" i="6" s="1"/>
  <c r="H1139" i="6"/>
  <c r="I1139" i="6" s="1"/>
  <c r="H1140" i="6"/>
  <c r="I1140" i="6" s="1"/>
  <c r="H1141" i="6"/>
  <c r="I1141" i="6" s="1"/>
  <c r="H1142" i="6"/>
  <c r="I1142" i="6" s="1"/>
  <c r="H1143" i="6"/>
  <c r="I1143" i="6" s="1"/>
  <c r="H1144" i="6"/>
  <c r="I1144" i="6" s="1"/>
  <c r="H1145" i="6"/>
  <c r="I1145" i="6" s="1"/>
  <c r="H1146" i="6"/>
  <c r="I1146" i="6" s="1"/>
  <c r="H1147" i="6"/>
  <c r="I1147" i="6" s="1"/>
  <c r="H1148" i="6"/>
  <c r="I1148" i="6" s="1"/>
  <c r="H1149" i="6"/>
  <c r="I1149" i="6" s="1"/>
  <c r="H1150" i="6"/>
  <c r="I1150" i="6" s="1"/>
  <c r="H1151" i="6"/>
  <c r="I1151" i="6" s="1"/>
  <c r="H1152" i="6"/>
  <c r="I1152" i="6" s="1"/>
  <c r="H1153" i="6"/>
  <c r="I1153" i="6" s="1"/>
  <c r="H1154" i="6"/>
  <c r="I1154" i="6" s="1"/>
  <c r="H1155" i="6"/>
  <c r="I1155" i="6" s="1"/>
  <c r="H1156" i="6"/>
  <c r="I1156" i="6" s="1"/>
  <c r="H1157" i="6"/>
  <c r="I1157" i="6" s="1"/>
  <c r="H1158" i="6"/>
  <c r="I1158" i="6" s="1"/>
  <c r="H1159" i="6"/>
  <c r="I1159" i="6" s="1"/>
  <c r="H1160" i="6"/>
  <c r="I1160" i="6" s="1"/>
  <c r="H1161" i="6"/>
  <c r="I1161" i="6" s="1"/>
  <c r="H1162" i="6"/>
  <c r="I1162" i="6" s="1"/>
  <c r="H1163" i="6"/>
  <c r="I1163" i="6" s="1"/>
  <c r="H1164" i="6"/>
  <c r="I1164" i="6" s="1"/>
  <c r="H1165" i="6"/>
  <c r="I1165" i="6" s="1"/>
  <c r="H1166" i="6"/>
  <c r="I1166" i="6" s="1"/>
  <c r="H1167" i="6"/>
  <c r="I1167" i="6" s="1"/>
  <c r="H1168" i="6"/>
  <c r="I1168" i="6" s="1"/>
  <c r="H1169" i="6"/>
  <c r="I1169" i="6" s="1"/>
  <c r="H1170" i="6"/>
  <c r="I1170" i="6" s="1"/>
  <c r="H1171" i="6"/>
  <c r="I1171" i="6" s="1"/>
  <c r="H1172" i="6"/>
  <c r="I1172" i="6" s="1"/>
  <c r="H1173" i="6"/>
  <c r="I1173" i="6" s="1"/>
  <c r="H1174" i="6"/>
  <c r="I1174" i="6" s="1"/>
  <c r="H1175" i="6"/>
  <c r="I1175" i="6" s="1"/>
  <c r="H1176" i="6"/>
  <c r="I1176" i="6" s="1"/>
  <c r="H1177" i="6"/>
  <c r="I1177" i="6" s="1"/>
  <c r="H1178" i="6"/>
  <c r="I1178" i="6" s="1"/>
  <c r="H1179" i="6"/>
  <c r="I1179" i="6" s="1"/>
  <c r="H1180" i="6"/>
  <c r="I1180" i="6" s="1"/>
  <c r="H1181" i="6"/>
  <c r="I1181" i="6" s="1"/>
  <c r="H1182" i="6"/>
  <c r="I1182" i="6" s="1"/>
  <c r="H1183" i="6"/>
  <c r="I1183" i="6" s="1"/>
  <c r="H1184" i="6"/>
  <c r="I1184" i="6" s="1"/>
  <c r="H1185" i="6"/>
  <c r="I1185" i="6" s="1"/>
  <c r="H1186" i="6"/>
  <c r="I1186" i="6" s="1"/>
  <c r="H1187" i="6"/>
  <c r="I1187" i="6" s="1"/>
  <c r="H1188" i="6"/>
  <c r="I1188" i="6" s="1"/>
  <c r="H1189" i="6"/>
  <c r="I1189" i="6" s="1"/>
  <c r="H1190" i="6"/>
  <c r="I1190" i="6" s="1"/>
  <c r="H1191" i="6"/>
  <c r="I1191" i="6" s="1"/>
  <c r="H1192" i="6"/>
  <c r="I1192" i="6" s="1"/>
  <c r="H1193" i="6"/>
  <c r="I1193" i="6" s="1"/>
  <c r="H1194" i="6"/>
  <c r="I1194" i="6" s="1"/>
  <c r="H1195" i="6"/>
  <c r="I1195" i="6" s="1"/>
  <c r="H1196" i="6"/>
  <c r="I1196" i="6" s="1"/>
  <c r="H1197" i="6"/>
  <c r="I1197" i="6" s="1"/>
  <c r="H1198" i="6"/>
  <c r="I1198" i="6" s="1"/>
  <c r="H1199" i="6"/>
  <c r="I1199" i="6" s="1"/>
  <c r="H1200" i="6"/>
  <c r="I1200" i="6" s="1"/>
  <c r="H1201" i="6"/>
  <c r="I1201" i="6" s="1"/>
  <c r="H1202" i="6"/>
  <c r="I1202" i="6" s="1"/>
  <c r="H1203" i="6"/>
  <c r="I1203" i="6" s="1"/>
  <c r="H1204" i="6"/>
  <c r="I1204" i="6" s="1"/>
  <c r="H1205" i="6"/>
  <c r="I1205" i="6" s="1"/>
  <c r="H1206" i="6"/>
  <c r="I1206" i="6" s="1"/>
  <c r="H1207" i="6"/>
  <c r="I1207" i="6" s="1"/>
  <c r="H1208" i="6"/>
  <c r="I1208" i="6" s="1"/>
  <c r="H1209" i="6"/>
  <c r="I1209" i="6" s="1"/>
  <c r="H1210" i="6"/>
  <c r="I1210" i="6" s="1"/>
  <c r="H1211" i="6"/>
  <c r="I1211" i="6" s="1"/>
  <c r="H1212" i="6"/>
  <c r="I1212" i="6" s="1"/>
  <c r="H1213" i="6"/>
  <c r="I1213" i="6" s="1"/>
  <c r="H1214" i="6"/>
  <c r="I1214" i="6" s="1"/>
  <c r="H1215" i="6"/>
  <c r="I1215" i="6" s="1"/>
  <c r="H1216" i="6"/>
  <c r="I1216" i="6" s="1"/>
  <c r="H1217" i="6"/>
  <c r="I1217" i="6" s="1"/>
  <c r="H1218" i="6"/>
  <c r="I1218" i="6" s="1"/>
  <c r="H1219" i="6"/>
  <c r="I1219" i="6" s="1"/>
  <c r="H1220" i="6"/>
  <c r="I1220" i="6" s="1"/>
  <c r="H1221" i="6"/>
  <c r="I1221" i="6" s="1"/>
  <c r="H1222" i="6"/>
  <c r="I1222" i="6" s="1"/>
  <c r="H1223" i="6"/>
  <c r="I1223" i="6" s="1"/>
  <c r="H1224" i="6"/>
  <c r="I1224" i="6" s="1"/>
  <c r="H1225" i="6"/>
  <c r="I1225" i="6" s="1"/>
  <c r="H1226" i="6"/>
  <c r="I1226" i="6" s="1"/>
  <c r="H1227" i="6"/>
  <c r="I1227" i="6" s="1"/>
  <c r="H1228" i="6"/>
  <c r="I1228" i="6" s="1"/>
  <c r="H1229" i="6"/>
  <c r="I1229" i="6" s="1"/>
  <c r="H1230" i="6"/>
  <c r="I1230" i="6" s="1"/>
  <c r="H1231" i="6"/>
  <c r="I1231" i="6" s="1"/>
  <c r="H1232" i="6"/>
  <c r="I1232" i="6" s="1"/>
  <c r="H1233" i="6"/>
  <c r="I1233" i="6" s="1"/>
  <c r="H1234" i="6"/>
  <c r="I1234" i="6" s="1"/>
  <c r="H1235" i="6"/>
  <c r="I1235" i="6" s="1"/>
  <c r="H1236" i="6"/>
  <c r="I1236" i="6" s="1"/>
  <c r="H1237" i="6"/>
  <c r="I1237" i="6" s="1"/>
  <c r="H1238" i="6"/>
  <c r="I1238" i="6" s="1"/>
  <c r="H1239" i="6"/>
  <c r="I1239" i="6" s="1"/>
  <c r="H1240" i="6"/>
  <c r="I1240" i="6" s="1"/>
  <c r="H1241" i="6"/>
  <c r="I1241" i="6" s="1"/>
  <c r="H1242" i="6"/>
  <c r="I1242" i="6" s="1"/>
  <c r="H1243" i="6"/>
  <c r="I1243" i="6" s="1"/>
  <c r="H1244" i="6"/>
  <c r="I1244" i="6" s="1"/>
  <c r="H1245" i="6"/>
  <c r="I1245" i="6" s="1"/>
  <c r="H1246" i="6"/>
  <c r="I1246" i="6" s="1"/>
  <c r="H1247" i="6"/>
  <c r="I1247" i="6" s="1"/>
  <c r="H1248" i="6"/>
  <c r="I1248" i="6" s="1"/>
  <c r="H1249" i="6"/>
  <c r="I1249" i="6" s="1"/>
  <c r="H1250" i="6"/>
  <c r="I1250" i="6" s="1"/>
  <c r="H1251" i="6"/>
  <c r="I1251" i="6" s="1"/>
  <c r="H1252" i="6"/>
  <c r="I1252" i="6" s="1"/>
  <c r="H1253" i="6"/>
  <c r="I1253" i="6" s="1"/>
  <c r="H1254" i="6"/>
  <c r="I1254" i="6" s="1"/>
  <c r="H1255" i="6"/>
  <c r="I1255" i="6" s="1"/>
  <c r="H1256" i="6"/>
  <c r="I1256" i="6" s="1"/>
  <c r="H1257" i="6"/>
  <c r="I1257" i="6" s="1"/>
  <c r="H1258" i="6"/>
  <c r="I1258" i="6" s="1"/>
  <c r="H1259" i="6"/>
  <c r="I1259" i="6" s="1"/>
  <c r="H1260" i="6"/>
  <c r="I1260" i="6" s="1"/>
  <c r="H1261" i="6"/>
  <c r="I1261" i="6" s="1"/>
  <c r="H1262" i="6"/>
  <c r="I1262" i="6" s="1"/>
  <c r="H1263" i="6"/>
  <c r="I1263" i="6" s="1"/>
  <c r="H1264" i="6"/>
  <c r="I1264" i="6" s="1"/>
  <c r="H1265" i="6"/>
  <c r="I1265" i="6" s="1"/>
  <c r="H1266" i="6"/>
  <c r="I1266" i="6" s="1"/>
  <c r="H1267" i="6"/>
  <c r="I1267" i="6" s="1"/>
  <c r="H1268" i="6"/>
  <c r="I1268" i="6" s="1"/>
  <c r="H1269" i="6"/>
  <c r="I1269" i="6" s="1"/>
  <c r="H1270" i="6"/>
  <c r="I1270" i="6" s="1"/>
  <c r="H1271" i="6"/>
  <c r="I1271" i="6" s="1"/>
  <c r="H1272" i="6"/>
  <c r="I1272" i="6" s="1"/>
  <c r="H1273" i="6"/>
  <c r="I1273" i="6" s="1"/>
  <c r="H1274" i="6"/>
  <c r="I1274" i="6" s="1"/>
  <c r="H1275" i="6"/>
  <c r="I1275" i="6" s="1"/>
  <c r="H1276" i="6"/>
  <c r="I1276" i="6" s="1"/>
  <c r="H1277" i="6"/>
  <c r="I1277" i="6" s="1"/>
  <c r="H1278" i="6"/>
  <c r="I1278" i="6" s="1"/>
  <c r="H1279" i="6"/>
  <c r="I1279" i="6" s="1"/>
  <c r="H1280" i="6"/>
  <c r="I1280" i="6" s="1"/>
  <c r="H1281" i="6"/>
  <c r="I1281" i="6" s="1"/>
  <c r="H1282" i="6"/>
  <c r="I1282" i="6" s="1"/>
  <c r="H1283" i="6"/>
  <c r="I1283" i="6" s="1"/>
  <c r="H1284" i="6"/>
  <c r="I1284" i="6" s="1"/>
  <c r="H1285" i="6"/>
  <c r="I1285" i="6" s="1"/>
  <c r="H1286" i="6"/>
  <c r="I1286" i="6" s="1"/>
  <c r="H1287" i="6"/>
  <c r="I1287" i="6" s="1"/>
  <c r="H1288" i="6"/>
  <c r="I1288" i="6" s="1"/>
  <c r="H1289" i="6"/>
  <c r="I1289" i="6" s="1"/>
  <c r="H1290" i="6"/>
  <c r="I1290" i="6" s="1"/>
  <c r="H1291" i="6"/>
  <c r="I1291" i="6" s="1"/>
  <c r="H1292" i="6"/>
  <c r="I1292" i="6" s="1"/>
  <c r="H1293" i="6"/>
  <c r="I1293" i="6" s="1"/>
  <c r="H1294" i="6"/>
  <c r="I1294" i="6" s="1"/>
  <c r="H1295" i="6"/>
  <c r="I1295" i="6" s="1"/>
  <c r="H1296" i="6"/>
  <c r="I1296" i="6" s="1"/>
  <c r="H1297" i="6"/>
  <c r="I1297" i="6" s="1"/>
  <c r="H1298" i="6"/>
  <c r="I1298" i="6" s="1"/>
  <c r="H1299" i="6"/>
  <c r="I1299" i="6" s="1"/>
  <c r="H1300" i="6"/>
  <c r="I1300" i="6" s="1"/>
  <c r="H1301" i="6"/>
  <c r="I1301" i="6" s="1"/>
  <c r="H1302" i="6"/>
  <c r="I1302" i="6" s="1"/>
  <c r="H1303" i="6"/>
  <c r="I1303" i="6" s="1"/>
  <c r="H1304" i="6"/>
  <c r="I1304" i="6" s="1"/>
  <c r="H1305" i="6"/>
  <c r="I1305" i="6" s="1"/>
  <c r="H1306" i="6"/>
  <c r="I1306" i="6" s="1"/>
  <c r="H1307" i="6"/>
  <c r="I1307" i="6" s="1"/>
  <c r="H1308" i="6"/>
  <c r="I1308" i="6" s="1"/>
  <c r="H1309" i="6"/>
  <c r="I1309" i="6" s="1"/>
  <c r="H1310" i="6"/>
  <c r="I1310" i="6" s="1"/>
  <c r="H1311" i="6"/>
  <c r="I1311" i="6" s="1"/>
  <c r="H1312" i="6"/>
  <c r="I1312" i="6" s="1"/>
  <c r="H1313" i="6"/>
  <c r="I1313" i="6" s="1"/>
  <c r="H1314" i="6"/>
  <c r="I1314" i="6" s="1"/>
  <c r="H1315" i="6"/>
  <c r="I1315" i="6" s="1"/>
  <c r="H1316" i="6"/>
  <c r="I1316" i="6" s="1"/>
  <c r="H1317" i="6"/>
  <c r="I1317" i="6" s="1"/>
  <c r="H1318" i="6"/>
  <c r="I1318" i="6" s="1"/>
  <c r="H1319" i="6"/>
  <c r="I1319" i="6" s="1"/>
  <c r="H1320" i="6"/>
  <c r="I1320" i="6" s="1"/>
  <c r="H1321" i="6"/>
  <c r="I1321" i="6" s="1"/>
  <c r="H1322" i="6"/>
  <c r="I1322" i="6" s="1"/>
  <c r="H1323" i="6"/>
  <c r="I1323" i="6" s="1"/>
  <c r="H1324" i="6"/>
  <c r="I1324" i="6" s="1"/>
  <c r="H1325" i="6"/>
  <c r="I1325" i="6" s="1"/>
  <c r="H1326" i="6"/>
  <c r="I1326" i="6" s="1"/>
  <c r="H1327" i="6"/>
  <c r="I1327" i="6" s="1"/>
  <c r="H1328" i="6"/>
  <c r="I1328" i="6" s="1"/>
  <c r="H1329" i="6"/>
  <c r="I1329" i="6" s="1"/>
  <c r="H1330" i="6"/>
  <c r="I1330" i="6" s="1"/>
  <c r="H1331" i="6"/>
  <c r="I1331" i="6" s="1"/>
  <c r="H1332" i="6"/>
  <c r="I1332" i="6" s="1"/>
  <c r="H1333" i="6"/>
  <c r="I1333" i="6" s="1"/>
  <c r="H1334" i="6"/>
  <c r="I1334" i="6" s="1"/>
  <c r="H1335" i="6"/>
  <c r="I1335" i="6" s="1"/>
  <c r="H1336" i="6"/>
  <c r="I1336" i="6" s="1"/>
  <c r="H1337" i="6"/>
  <c r="I1337" i="6" s="1"/>
  <c r="H1338" i="6"/>
  <c r="I1338" i="6" s="1"/>
  <c r="H1339" i="6"/>
  <c r="I1339" i="6" s="1"/>
  <c r="H1340" i="6"/>
  <c r="I1340" i="6" s="1"/>
  <c r="H1341" i="6"/>
  <c r="I1341" i="6" s="1"/>
  <c r="H1342" i="6"/>
  <c r="I1342" i="6" s="1"/>
  <c r="H1343" i="6"/>
  <c r="I1343" i="6" s="1"/>
  <c r="H1344" i="6"/>
  <c r="I1344" i="6" s="1"/>
  <c r="H1345" i="6"/>
  <c r="I1345" i="6" s="1"/>
  <c r="H1346" i="6"/>
  <c r="I1346" i="6" s="1"/>
  <c r="H1347" i="6"/>
  <c r="I1347" i="6" s="1"/>
  <c r="H1348" i="6"/>
  <c r="I1348" i="6" s="1"/>
  <c r="H1349" i="6"/>
  <c r="I1349" i="6" s="1"/>
  <c r="H1350" i="6"/>
  <c r="I1350" i="6" s="1"/>
  <c r="H1351" i="6"/>
  <c r="I1351" i="6" s="1"/>
  <c r="H1352" i="6"/>
  <c r="I1352" i="6" s="1"/>
  <c r="H1353" i="6"/>
  <c r="I1353" i="6" s="1"/>
  <c r="H1354" i="6"/>
  <c r="I1354" i="6" s="1"/>
  <c r="H1355" i="6"/>
  <c r="I1355" i="6" s="1"/>
  <c r="H1356" i="6"/>
  <c r="I1356" i="6" s="1"/>
  <c r="H1357" i="6"/>
  <c r="I1357" i="6" s="1"/>
  <c r="H1358" i="6"/>
  <c r="I1358" i="6" s="1"/>
  <c r="H1359" i="6"/>
  <c r="I1359" i="6" s="1"/>
  <c r="H1360" i="6"/>
  <c r="I1360" i="6" s="1"/>
  <c r="H1361" i="6"/>
  <c r="I1361" i="6" s="1"/>
  <c r="H1362" i="6"/>
  <c r="I1362" i="6" s="1"/>
  <c r="H1363" i="6"/>
  <c r="I1363" i="6" s="1"/>
  <c r="H1364" i="6"/>
  <c r="I1364" i="6" s="1"/>
  <c r="H1365" i="6"/>
  <c r="I1365" i="6" s="1"/>
  <c r="H1366" i="6"/>
  <c r="I1366" i="6" s="1"/>
  <c r="H1367" i="6"/>
  <c r="I1367" i="6" s="1"/>
  <c r="H1368" i="6"/>
  <c r="I1368" i="6" s="1"/>
  <c r="H1369" i="6"/>
  <c r="I1369" i="6" s="1"/>
  <c r="H1370" i="6"/>
  <c r="I1370" i="6" s="1"/>
  <c r="H1371" i="6"/>
  <c r="I1371" i="6" s="1"/>
  <c r="H1372" i="6"/>
  <c r="I1372" i="6" s="1"/>
  <c r="H1373" i="6"/>
  <c r="I1373" i="6" s="1"/>
  <c r="H1374" i="6"/>
  <c r="I1374" i="6" s="1"/>
  <c r="H1375" i="6"/>
  <c r="I1375" i="6" s="1"/>
  <c r="H1376" i="6"/>
  <c r="I1376" i="6" s="1"/>
  <c r="H1377" i="6"/>
  <c r="I1377" i="6" s="1"/>
  <c r="H1378" i="6"/>
  <c r="I1378" i="6" s="1"/>
  <c r="H1379" i="6"/>
  <c r="I1379" i="6" s="1"/>
  <c r="H1380" i="6"/>
  <c r="I1380" i="6" s="1"/>
  <c r="H1381" i="6"/>
  <c r="I1381" i="6" s="1"/>
  <c r="H1382" i="6"/>
  <c r="I1382" i="6" s="1"/>
  <c r="H1383" i="6"/>
  <c r="I1383" i="6" s="1"/>
  <c r="H1384" i="6"/>
  <c r="I1384" i="6" s="1"/>
  <c r="H1385" i="6"/>
  <c r="I1385" i="6" s="1"/>
  <c r="H1386" i="6"/>
  <c r="I1386" i="6" s="1"/>
  <c r="H1387" i="6"/>
  <c r="I1387" i="6" s="1"/>
  <c r="H1388" i="6"/>
  <c r="I1388" i="6" s="1"/>
  <c r="H1389" i="6"/>
  <c r="I1389" i="6" s="1"/>
  <c r="H1390" i="6"/>
  <c r="I1390" i="6" s="1"/>
  <c r="H1391" i="6"/>
  <c r="I1391" i="6" s="1"/>
  <c r="H1392" i="6"/>
  <c r="I1392" i="6" s="1"/>
  <c r="H1393" i="6"/>
  <c r="I1393" i="6" s="1"/>
  <c r="H1394" i="6"/>
  <c r="I1394" i="6" s="1"/>
  <c r="H1395" i="6"/>
  <c r="I1395" i="6" s="1"/>
  <c r="H1396" i="6"/>
  <c r="I1396" i="6" s="1"/>
  <c r="H1397" i="6"/>
  <c r="I1397" i="6" s="1"/>
  <c r="H1398" i="6"/>
  <c r="I1398" i="6" s="1"/>
  <c r="H1399" i="6"/>
  <c r="I1399" i="6" s="1"/>
  <c r="H1400" i="6"/>
  <c r="I1400" i="6" s="1"/>
  <c r="H1401" i="6"/>
  <c r="I1401" i="6" s="1"/>
  <c r="H1402" i="6"/>
  <c r="I1402" i="6" s="1"/>
  <c r="H1403" i="6"/>
  <c r="I1403" i="6" s="1"/>
  <c r="H1404" i="6"/>
  <c r="I1404" i="6" s="1"/>
  <c r="H1405" i="6"/>
  <c r="I1405" i="6" s="1"/>
  <c r="H1406" i="6"/>
  <c r="I1406" i="6" s="1"/>
  <c r="H1407" i="6"/>
  <c r="I1407" i="6" s="1"/>
  <c r="H1408" i="6"/>
  <c r="I1408" i="6" s="1"/>
  <c r="H1409" i="6"/>
  <c r="I1409" i="6" s="1"/>
  <c r="H1410" i="6"/>
  <c r="I1410" i="6" s="1"/>
  <c r="H1411" i="6"/>
  <c r="I1411" i="6" s="1"/>
  <c r="H1412" i="6"/>
  <c r="I1412" i="6" s="1"/>
  <c r="H1413" i="6"/>
  <c r="I1413" i="6" s="1"/>
  <c r="H1414" i="6"/>
  <c r="I1414" i="6" s="1"/>
  <c r="H1415" i="6"/>
  <c r="I1415" i="6" s="1"/>
  <c r="H1416" i="6"/>
  <c r="I1416" i="6" s="1"/>
  <c r="H1417" i="6"/>
  <c r="I1417" i="6" s="1"/>
  <c r="H1418" i="6"/>
  <c r="I1418" i="6" s="1"/>
  <c r="H1419" i="6"/>
  <c r="I1419" i="6" s="1"/>
  <c r="H1420" i="6"/>
  <c r="I1420" i="6" s="1"/>
  <c r="H1421" i="6"/>
  <c r="I1421" i="6" s="1"/>
  <c r="H1422" i="6"/>
  <c r="I1422" i="6" s="1"/>
  <c r="H1423" i="6"/>
  <c r="I1423" i="6" s="1"/>
  <c r="H1424" i="6"/>
  <c r="I1424" i="6" s="1"/>
  <c r="H1425" i="6"/>
  <c r="I1425" i="6" s="1"/>
  <c r="H1426" i="6"/>
  <c r="I1426" i="6" s="1"/>
  <c r="H1427" i="6"/>
  <c r="I1427" i="6" s="1"/>
  <c r="H1428" i="6"/>
  <c r="I1428" i="6" s="1"/>
  <c r="H1429" i="6"/>
  <c r="I1429" i="6" s="1"/>
  <c r="H1430" i="6"/>
  <c r="I1430" i="6" s="1"/>
  <c r="H1431" i="6"/>
  <c r="I1431" i="6" s="1"/>
  <c r="H1432" i="6"/>
  <c r="I1432" i="6" s="1"/>
  <c r="H1433" i="6"/>
  <c r="I1433" i="6" s="1"/>
  <c r="H1434" i="6"/>
  <c r="I1434" i="6" s="1"/>
  <c r="H1435" i="6"/>
  <c r="I1435" i="6" s="1"/>
  <c r="H1436" i="6"/>
  <c r="I1436" i="6" s="1"/>
  <c r="H1437" i="6"/>
  <c r="I1437" i="6" s="1"/>
  <c r="H1438" i="6"/>
  <c r="I1438" i="6" s="1"/>
  <c r="H1439" i="6"/>
  <c r="I1439" i="6" s="1"/>
  <c r="H1440" i="6"/>
  <c r="I1440" i="6" s="1"/>
  <c r="H1441" i="6"/>
  <c r="I1441" i="6" s="1"/>
  <c r="H1442" i="6"/>
  <c r="I1442" i="6" s="1"/>
  <c r="H1443" i="6"/>
  <c r="I1443" i="6" s="1"/>
  <c r="H1444" i="6"/>
  <c r="I1444" i="6" s="1"/>
  <c r="H1445" i="6"/>
  <c r="I1445" i="6" s="1"/>
  <c r="H1446" i="6"/>
  <c r="I1446" i="6" s="1"/>
  <c r="H1447" i="6"/>
  <c r="I1447" i="6" s="1"/>
  <c r="H1448" i="6"/>
  <c r="I1448" i="6" s="1"/>
  <c r="H1449" i="6"/>
  <c r="I1449" i="6" s="1"/>
  <c r="H1450" i="6"/>
  <c r="I1450" i="6" s="1"/>
  <c r="H1451" i="6"/>
  <c r="I1451" i="6" s="1"/>
  <c r="H1452" i="6"/>
  <c r="I1452" i="6" s="1"/>
  <c r="H1453" i="6"/>
  <c r="I1453" i="6" s="1"/>
  <c r="H1454" i="6"/>
  <c r="I1454" i="6" s="1"/>
  <c r="H1455" i="6"/>
  <c r="I1455" i="6" s="1"/>
  <c r="H1456" i="6"/>
  <c r="I1456" i="6" s="1"/>
  <c r="H1457" i="6"/>
  <c r="I1457" i="6" s="1"/>
  <c r="H1458" i="6"/>
  <c r="I1458" i="6" s="1"/>
  <c r="H1459" i="6"/>
  <c r="I1459" i="6" s="1"/>
  <c r="H1460" i="6"/>
  <c r="I1460" i="6" s="1"/>
  <c r="H1461" i="6"/>
  <c r="I1461" i="6" s="1"/>
  <c r="H1462" i="6"/>
  <c r="I1462" i="6" s="1"/>
  <c r="H1463" i="6"/>
  <c r="I1463" i="6" s="1"/>
  <c r="H1464" i="6"/>
  <c r="I1464" i="6" s="1"/>
  <c r="H1465" i="6"/>
  <c r="I1465" i="6" s="1"/>
  <c r="H1466" i="6"/>
  <c r="I1466" i="6" s="1"/>
  <c r="H1467" i="6"/>
  <c r="I1467" i="6" s="1"/>
  <c r="H1468" i="6"/>
  <c r="I1468" i="6" s="1"/>
  <c r="H1469" i="6"/>
  <c r="I1469" i="6" s="1"/>
  <c r="H1470" i="6"/>
  <c r="I1470" i="6" s="1"/>
  <c r="H1471" i="6"/>
  <c r="I1471" i="6" s="1"/>
  <c r="H1472" i="6"/>
  <c r="I1472" i="6" s="1"/>
  <c r="H1473" i="6"/>
  <c r="I1473" i="6" s="1"/>
  <c r="H1474" i="6"/>
  <c r="I1474" i="6" s="1"/>
  <c r="H1475" i="6"/>
  <c r="I1475" i="6" s="1"/>
  <c r="H1476" i="6"/>
  <c r="I1476" i="6" s="1"/>
  <c r="H1477" i="6"/>
  <c r="I1477" i="6" s="1"/>
  <c r="H1478" i="6"/>
  <c r="I1478" i="6" s="1"/>
  <c r="H1479" i="6"/>
  <c r="I1479" i="6" s="1"/>
  <c r="H1480" i="6"/>
  <c r="I1480" i="6" s="1"/>
  <c r="H1481" i="6"/>
  <c r="I1481" i="6" s="1"/>
  <c r="H1482" i="6"/>
  <c r="I1482" i="6" s="1"/>
  <c r="H1483" i="6"/>
  <c r="I1483" i="6" s="1"/>
  <c r="H1484" i="6"/>
  <c r="I1484" i="6" s="1"/>
  <c r="H1485" i="6"/>
  <c r="I1485" i="6" s="1"/>
  <c r="H1486" i="6"/>
  <c r="I1486" i="6" s="1"/>
  <c r="H1487" i="6"/>
  <c r="I1487" i="6" s="1"/>
  <c r="H1488" i="6"/>
  <c r="I1488" i="6" s="1"/>
  <c r="H1489" i="6"/>
  <c r="I1489" i="6" s="1"/>
  <c r="H1490" i="6"/>
  <c r="I1490" i="6" s="1"/>
  <c r="H1491" i="6"/>
  <c r="I1491" i="6" s="1"/>
  <c r="H1492" i="6"/>
  <c r="I1492" i="6" s="1"/>
  <c r="H1493" i="6"/>
  <c r="I1493" i="6" s="1"/>
  <c r="H1494" i="6"/>
  <c r="I1494" i="6" s="1"/>
  <c r="H1495" i="6"/>
  <c r="I1495" i="6" s="1"/>
  <c r="H1496" i="6"/>
  <c r="I1496" i="6" s="1"/>
  <c r="H1497" i="6"/>
  <c r="I1497" i="6" s="1"/>
  <c r="H1498" i="6"/>
  <c r="I1498" i="6" s="1"/>
  <c r="H1499" i="6"/>
  <c r="I1499" i="6" s="1"/>
  <c r="H1500" i="6"/>
  <c r="I1500" i="6" s="1"/>
  <c r="H1501" i="6"/>
  <c r="I1501" i="6" s="1"/>
  <c r="H1502" i="6"/>
  <c r="I1502" i="6" s="1"/>
  <c r="H1503" i="6"/>
  <c r="I1503" i="6" s="1"/>
  <c r="S10" i="6"/>
  <c r="S11" i="6"/>
  <c r="S12" i="6"/>
  <c r="S13" i="6"/>
  <c r="S14" i="6"/>
  <c r="S15" i="6"/>
  <c r="S16" i="6"/>
  <c r="S17" i="6"/>
  <c r="S18" i="6"/>
  <c r="S19" i="6"/>
  <c r="S20" i="6"/>
  <c r="S21" i="6"/>
  <c r="S22" i="6"/>
  <c r="S23" i="6"/>
  <c r="S24" i="6"/>
  <c r="S25" i="6"/>
  <c r="S26" i="6"/>
  <c r="S27" i="6"/>
  <c r="Q28" i="6"/>
  <c r="S28" i="6" s="1"/>
  <c r="Q29" i="6"/>
  <c r="S29" i="6" s="1"/>
  <c r="Q30" i="6"/>
  <c r="S30" i="6" s="1"/>
  <c r="Q31" i="6"/>
  <c r="S31" i="6" s="1"/>
  <c r="Q32" i="6"/>
  <c r="S32" i="6" s="1"/>
  <c r="Q33" i="6"/>
  <c r="S33" i="6" s="1"/>
  <c r="Q34" i="6"/>
  <c r="S34" i="6" s="1"/>
  <c r="Q35" i="6"/>
  <c r="S35" i="6" s="1"/>
  <c r="Q36" i="6"/>
  <c r="S36" i="6" s="1"/>
  <c r="Q37" i="6"/>
  <c r="S37" i="6" s="1"/>
  <c r="Q38" i="6"/>
  <c r="S38" i="6" s="1"/>
  <c r="Q39" i="6"/>
  <c r="S39" i="6" s="1"/>
  <c r="Q40" i="6"/>
  <c r="S40" i="6" s="1"/>
  <c r="Q41" i="6"/>
  <c r="S41" i="6" s="1"/>
  <c r="Q42" i="6"/>
  <c r="S42" i="6" s="1"/>
  <c r="Q43" i="6"/>
  <c r="S43" i="6" s="1"/>
  <c r="Q44" i="6"/>
  <c r="S44" i="6" s="1"/>
  <c r="Q45" i="6"/>
  <c r="S45" i="6" s="1"/>
  <c r="Q46" i="6"/>
  <c r="S46" i="6" s="1"/>
  <c r="Q47" i="6"/>
  <c r="S47" i="6" s="1"/>
  <c r="Q48" i="6"/>
  <c r="S48" i="6" s="1"/>
  <c r="Q49" i="6"/>
  <c r="S49" i="6" s="1"/>
  <c r="Q50" i="6"/>
  <c r="S50" i="6" s="1"/>
  <c r="Q51" i="6"/>
  <c r="S51" i="6" s="1"/>
  <c r="Q52" i="6"/>
  <c r="S52" i="6" s="1"/>
  <c r="Q53" i="6"/>
  <c r="S53" i="6" s="1"/>
  <c r="Q54" i="6"/>
  <c r="S54" i="6" s="1"/>
  <c r="Q55" i="6"/>
  <c r="S55" i="6" s="1"/>
  <c r="Q56" i="6"/>
  <c r="S56" i="6" s="1"/>
  <c r="Q57" i="6"/>
  <c r="S57" i="6" s="1"/>
  <c r="Q58" i="6"/>
  <c r="S58" i="6" s="1"/>
  <c r="Q59" i="6"/>
  <c r="S59" i="6" s="1"/>
  <c r="Q60" i="6"/>
  <c r="S60" i="6" s="1"/>
  <c r="Q61" i="6"/>
  <c r="S61" i="6" s="1"/>
  <c r="Q62" i="6"/>
  <c r="S62" i="6" s="1"/>
  <c r="Q63" i="6"/>
  <c r="S63" i="6" s="1"/>
  <c r="Q64" i="6"/>
  <c r="S64" i="6" s="1"/>
  <c r="Q65" i="6"/>
  <c r="S65" i="6" s="1"/>
  <c r="Q66" i="6"/>
  <c r="S66" i="6" s="1"/>
  <c r="Q67" i="6"/>
  <c r="S67" i="6" s="1"/>
  <c r="Q68" i="6"/>
  <c r="S68" i="6" s="1"/>
  <c r="Q69" i="6"/>
  <c r="S69" i="6" s="1"/>
  <c r="Q70" i="6"/>
  <c r="S70" i="6" s="1"/>
  <c r="Q71" i="6"/>
  <c r="S71" i="6" s="1"/>
  <c r="Q72" i="6"/>
  <c r="S72" i="6" s="1"/>
  <c r="Q73" i="6"/>
  <c r="S73" i="6" s="1"/>
  <c r="Q74" i="6"/>
  <c r="S74" i="6" s="1"/>
  <c r="Q75" i="6"/>
  <c r="S75" i="6" s="1"/>
  <c r="Q76" i="6"/>
  <c r="S76" i="6" s="1"/>
  <c r="Q77" i="6"/>
  <c r="S77" i="6" s="1"/>
  <c r="Q78" i="6"/>
  <c r="S78" i="6" s="1"/>
  <c r="Q79" i="6"/>
  <c r="S79" i="6" s="1"/>
  <c r="Q80" i="6"/>
  <c r="S80" i="6" s="1"/>
  <c r="Q81" i="6"/>
  <c r="S81" i="6" s="1"/>
  <c r="Q82" i="6"/>
  <c r="S82" i="6" s="1"/>
  <c r="Q83" i="6"/>
  <c r="S83" i="6" s="1"/>
  <c r="Q84" i="6"/>
  <c r="S84" i="6" s="1"/>
  <c r="Q85" i="6"/>
  <c r="S85" i="6" s="1"/>
  <c r="Q86" i="6"/>
  <c r="S86" i="6" s="1"/>
  <c r="Q87" i="6"/>
  <c r="S87" i="6" s="1"/>
  <c r="Q88" i="6"/>
  <c r="S88" i="6" s="1"/>
  <c r="Q89" i="6"/>
  <c r="S89" i="6" s="1"/>
  <c r="Q90" i="6"/>
  <c r="S90" i="6" s="1"/>
  <c r="Q91" i="6"/>
  <c r="S91" i="6" s="1"/>
  <c r="Q92" i="6"/>
  <c r="S92" i="6" s="1"/>
  <c r="Q93" i="6"/>
  <c r="S93" i="6" s="1"/>
  <c r="Q94" i="6"/>
  <c r="S94" i="6" s="1"/>
  <c r="Q95" i="6"/>
  <c r="S95" i="6" s="1"/>
  <c r="Q96" i="6"/>
  <c r="S96" i="6" s="1"/>
  <c r="Q97" i="6"/>
  <c r="S97" i="6" s="1"/>
  <c r="Q98" i="6"/>
  <c r="S98" i="6" s="1"/>
  <c r="Q99" i="6"/>
  <c r="S99" i="6" s="1"/>
  <c r="Q100" i="6"/>
  <c r="S100" i="6" s="1"/>
  <c r="Q101" i="6"/>
  <c r="S101" i="6" s="1"/>
  <c r="Q102" i="6"/>
  <c r="S102" i="6" s="1"/>
  <c r="Q103" i="6"/>
  <c r="S103" i="6" s="1"/>
  <c r="Q104" i="6"/>
  <c r="S104" i="6" s="1"/>
  <c r="Q105" i="6"/>
  <c r="S105" i="6" s="1"/>
  <c r="Q106" i="6"/>
  <c r="S106" i="6" s="1"/>
  <c r="Q107" i="6"/>
  <c r="S107" i="6" s="1"/>
  <c r="Q108" i="6"/>
  <c r="S108" i="6" s="1"/>
  <c r="Q109" i="6"/>
  <c r="S109" i="6" s="1"/>
  <c r="Q110" i="6"/>
  <c r="S110" i="6" s="1"/>
  <c r="Q111" i="6"/>
  <c r="S111" i="6" s="1"/>
  <c r="Q112" i="6"/>
  <c r="S112" i="6" s="1"/>
  <c r="Q113" i="6"/>
  <c r="S113" i="6" s="1"/>
  <c r="Q114" i="6"/>
  <c r="S114" i="6" s="1"/>
  <c r="Q115" i="6"/>
  <c r="S115" i="6" s="1"/>
  <c r="Q116" i="6"/>
  <c r="S116" i="6" s="1"/>
  <c r="Q117" i="6"/>
  <c r="S117" i="6" s="1"/>
  <c r="Q118" i="6"/>
  <c r="S118" i="6" s="1"/>
  <c r="Q119" i="6"/>
  <c r="S119" i="6" s="1"/>
  <c r="Q120" i="6"/>
  <c r="S120" i="6" s="1"/>
  <c r="Q121" i="6"/>
  <c r="S121" i="6" s="1"/>
  <c r="Q122" i="6"/>
  <c r="S122" i="6" s="1"/>
  <c r="Q123" i="6"/>
  <c r="S123" i="6" s="1"/>
  <c r="Q124" i="6"/>
  <c r="S124" i="6" s="1"/>
  <c r="Q125" i="6"/>
  <c r="S125" i="6" s="1"/>
  <c r="Q126" i="6"/>
  <c r="S126" i="6" s="1"/>
  <c r="Q127" i="6"/>
  <c r="S127" i="6" s="1"/>
  <c r="Q128" i="6"/>
  <c r="S128" i="6" s="1"/>
  <c r="Q129" i="6"/>
  <c r="S129" i="6" s="1"/>
  <c r="Q130" i="6"/>
  <c r="S130" i="6" s="1"/>
  <c r="Q131" i="6"/>
  <c r="S131" i="6" s="1"/>
  <c r="Q132" i="6"/>
  <c r="S132" i="6" s="1"/>
  <c r="Q133" i="6"/>
  <c r="S133" i="6" s="1"/>
  <c r="Q134" i="6"/>
  <c r="S134" i="6" s="1"/>
  <c r="Q135" i="6"/>
  <c r="S135" i="6" s="1"/>
  <c r="Q136" i="6"/>
  <c r="S136" i="6" s="1"/>
  <c r="Q137" i="6"/>
  <c r="S137" i="6" s="1"/>
  <c r="Q138" i="6"/>
  <c r="S138" i="6" s="1"/>
  <c r="Q139" i="6"/>
  <c r="S139" i="6" s="1"/>
  <c r="Q140" i="6"/>
  <c r="S140" i="6" s="1"/>
  <c r="Q141" i="6"/>
  <c r="S141" i="6" s="1"/>
  <c r="Q142" i="6"/>
  <c r="S142" i="6" s="1"/>
  <c r="Q143" i="6"/>
  <c r="S143" i="6" s="1"/>
  <c r="Q144" i="6"/>
  <c r="S144" i="6" s="1"/>
  <c r="Q145" i="6"/>
  <c r="S145" i="6" s="1"/>
  <c r="Q146" i="6"/>
  <c r="S146" i="6" s="1"/>
  <c r="Q147" i="6"/>
  <c r="S147" i="6" s="1"/>
  <c r="Q148" i="6"/>
  <c r="S148" i="6" s="1"/>
  <c r="Q149" i="6"/>
  <c r="S149" i="6" s="1"/>
  <c r="Q150" i="6"/>
  <c r="S150" i="6" s="1"/>
  <c r="Q151" i="6"/>
  <c r="S151" i="6" s="1"/>
  <c r="Q152" i="6"/>
  <c r="S152" i="6" s="1"/>
  <c r="Q153" i="6"/>
  <c r="S153" i="6" s="1"/>
  <c r="Q154" i="6"/>
  <c r="S154" i="6" s="1"/>
  <c r="Q155" i="6"/>
  <c r="S155" i="6" s="1"/>
  <c r="Q156" i="6"/>
  <c r="S156" i="6" s="1"/>
  <c r="Q157" i="6"/>
  <c r="S157" i="6" s="1"/>
  <c r="Q158" i="6"/>
  <c r="S158" i="6" s="1"/>
  <c r="Q159" i="6"/>
  <c r="S159" i="6" s="1"/>
  <c r="Q160" i="6"/>
  <c r="S160" i="6" s="1"/>
  <c r="Q161" i="6"/>
  <c r="S161" i="6" s="1"/>
  <c r="Q162" i="6"/>
  <c r="S162" i="6" s="1"/>
  <c r="Q163" i="6"/>
  <c r="S163" i="6" s="1"/>
  <c r="Q164" i="6"/>
  <c r="S164" i="6" s="1"/>
  <c r="Q165" i="6"/>
  <c r="S165" i="6" s="1"/>
  <c r="Q166" i="6"/>
  <c r="S166" i="6" s="1"/>
  <c r="Q167" i="6"/>
  <c r="S167" i="6" s="1"/>
  <c r="Q168" i="6"/>
  <c r="S168" i="6" s="1"/>
  <c r="Q169" i="6"/>
  <c r="S169" i="6" s="1"/>
  <c r="Q170" i="6"/>
  <c r="S170" i="6" s="1"/>
  <c r="Q171" i="6"/>
  <c r="S171" i="6" s="1"/>
  <c r="Q172" i="6"/>
  <c r="S172" i="6" s="1"/>
  <c r="Q173" i="6"/>
  <c r="S173" i="6" s="1"/>
  <c r="Q174" i="6"/>
  <c r="S174" i="6" s="1"/>
  <c r="Q175" i="6"/>
  <c r="S175" i="6" s="1"/>
  <c r="Q176" i="6"/>
  <c r="S176" i="6" s="1"/>
  <c r="Q177" i="6"/>
  <c r="S177" i="6" s="1"/>
  <c r="Q178" i="6"/>
  <c r="S178" i="6" s="1"/>
  <c r="Q179" i="6"/>
  <c r="S179" i="6" s="1"/>
  <c r="Q180" i="6"/>
  <c r="S180" i="6" s="1"/>
  <c r="Q181" i="6"/>
  <c r="S181" i="6" s="1"/>
  <c r="Q182" i="6"/>
  <c r="S182" i="6" s="1"/>
  <c r="Q183" i="6"/>
  <c r="S183" i="6" s="1"/>
  <c r="Q184" i="6"/>
  <c r="S184" i="6" s="1"/>
  <c r="Q185" i="6"/>
  <c r="S185" i="6" s="1"/>
  <c r="Q186" i="6"/>
  <c r="S186" i="6" s="1"/>
  <c r="Q187" i="6"/>
  <c r="S187" i="6" s="1"/>
  <c r="Q188" i="6"/>
  <c r="S188" i="6" s="1"/>
  <c r="Q189" i="6"/>
  <c r="S189" i="6" s="1"/>
  <c r="Q190" i="6"/>
  <c r="S190" i="6" s="1"/>
  <c r="Q191" i="6"/>
  <c r="S191" i="6" s="1"/>
  <c r="Q192" i="6"/>
  <c r="S192" i="6" s="1"/>
  <c r="Q193" i="6"/>
  <c r="S193" i="6" s="1"/>
  <c r="Q194" i="6"/>
  <c r="S194" i="6" s="1"/>
  <c r="Q195" i="6"/>
  <c r="S195" i="6" s="1"/>
  <c r="Q196" i="6"/>
  <c r="S196" i="6" s="1"/>
  <c r="Q197" i="6"/>
  <c r="S197" i="6" s="1"/>
  <c r="Q198" i="6"/>
  <c r="S198" i="6" s="1"/>
  <c r="Q199" i="6"/>
  <c r="S199" i="6" s="1"/>
  <c r="Q200" i="6"/>
  <c r="S200" i="6" s="1"/>
  <c r="Q201" i="6"/>
  <c r="S201" i="6" s="1"/>
  <c r="Q202" i="6"/>
  <c r="S202" i="6" s="1"/>
  <c r="Q203" i="6"/>
  <c r="S203" i="6" s="1"/>
  <c r="Q204" i="6"/>
  <c r="S204" i="6" s="1"/>
  <c r="Q205" i="6"/>
  <c r="S205" i="6" s="1"/>
  <c r="Q206" i="6"/>
  <c r="S206" i="6" s="1"/>
  <c r="Q207" i="6"/>
  <c r="S207" i="6" s="1"/>
  <c r="Q208" i="6"/>
  <c r="S208" i="6" s="1"/>
  <c r="Q209" i="6"/>
  <c r="S209" i="6" s="1"/>
  <c r="Q210" i="6"/>
  <c r="S210" i="6" s="1"/>
  <c r="Q211" i="6"/>
  <c r="S211" i="6" s="1"/>
  <c r="Q212" i="6"/>
  <c r="S212" i="6" s="1"/>
  <c r="Q213" i="6"/>
  <c r="S213" i="6" s="1"/>
  <c r="Q214" i="6"/>
  <c r="S214" i="6" s="1"/>
  <c r="Q215" i="6"/>
  <c r="S215" i="6" s="1"/>
  <c r="Q216" i="6"/>
  <c r="S216" i="6" s="1"/>
  <c r="Q217" i="6"/>
  <c r="S217" i="6" s="1"/>
  <c r="Q218" i="6"/>
  <c r="S218" i="6" s="1"/>
  <c r="Q219" i="6"/>
  <c r="S219" i="6" s="1"/>
  <c r="Q220" i="6"/>
  <c r="S220" i="6" s="1"/>
  <c r="Q221" i="6"/>
  <c r="S221" i="6" s="1"/>
  <c r="Q222" i="6"/>
  <c r="S222" i="6" s="1"/>
  <c r="Q223" i="6"/>
  <c r="S223" i="6" s="1"/>
  <c r="Q224" i="6"/>
  <c r="S224" i="6" s="1"/>
  <c r="Q225" i="6"/>
  <c r="S225" i="6" s="1"/>
  <c r="Q226" i="6"/>
  <c r="S226" i="6" s="1"/>
  <c r="Q227" i="6"/>
  <c r="S227" i="6" s="1"/>
  <c r="Q228" i="6"/>
  <c r="S228" i="6" s="1"/>
  <c r="Q229" i="6"/>
  <c r="S229" i="6" s="1"/>
  <c r="Q230" i="6"/>
  <c r="S230" i="6" s="1"/>
  <c r="Q231" i="6"/>
  <c r="S231" i="6" s="1"/>
  <c r="Q232" i="6"/>
  <c r="S232" i="6" s="1"/>
  <c r="Q233" i="6"/>
  <c r="S233" i="6" s="1"/>
  <c r="Q234" i="6"/>
  <c r="S234" i="6" s="1"/>
  <c r="Q235" i="6"/>
  <c r="S235" i="6" s="1"/>
  <c r="Q236" i="6"/>
  <c r="S236" i="6" s="1"/>
  <c r="Q237" i="6"/>
  <c r="S237" i="6" s="1"/>
  <c r="Q238" i="6"/>
  <c r="S238" i="6" s="1"/>
  <c r="Q239" i="6"/>
  <c r="S239" i="6" s="1"/>
  <c r="Q240" i="6"/>
  <c r="S240" i="6" s="1"/>
  <c r="Q241" i="6"/>
  <c r="S241" i="6" s="1"/>
  <c r="Q242" i="6"/>
  <c r="S242" i="6" s="1"/>
  <c r="Q243" i="6"/>
  <c r="S243" i="6" s="1"/>
  <c r="Q244" i="6"/>
  <c r="S244" i="6" s="1"/>
  <c r="Q245" i="6"/>
  <c r="S245" i="6" s="1"/>
  <c r="Q246" i="6"/>
  <c r="S246" i="6" s="1"/>
  <c r="Q247" i="6"/>
  <c r="S247" i="6" s="1"/>
  <c r="Q248" i="6"/>
  <c r="S248" i="6" s="1"/>
  <c r="Q249" i="6"/>
  <c r="S249" i="6" s="1"/>
  <c r="Q250" i="6"/>
  <c r="S250" i="6" s="1"/>
  <c r="Q251" i="6"/>
  <c r="S251" i="6" s="1"/>
  <c r="Q252" i="6"/>
  <c r="S252" i="6" s="1"/>
  <c r="Q253" i="6"/>
  <c r="S253" i="6" s="1"/>
  <c r="Q254" i="6"/>
  <c r="S254" i="6" s="1"/>
  <c r="Q255" i="6"/>
  <c r="S255" i="6" s="1"/>
  <c r="Q256" i="6"/>
  <c r="S256" i="6" s="1"/>
  <c r="Q257" i="6"/>
  <c r="S257" i="6" s="1"/>
  <c r="Q258" i="6"/>
  <c r="S258" i="6" s="1"/>
  <c r="Q259" i="6"/>
  <c r="S259" i="6" s="1"/>
  <c r="Q260" i="6"/>
  <c r="S260" i="6" s="1"/>
  <c r="Q261" i="6"/>
  <c r="S261" i="6" s="1"/>
  <c r="Q262" i="6"/>
  <c r="S262" i="6" s="1"/>
  <c r="Q263" i="6"/>
  <c r="S263" i="6" s="1"/>
  <c r="Q264" i="6"/>
  <c r="S264" i="6" s="1"/>
  <c r="Q265" i="6"/>
  <c r="S265" i="6" s="1"/>
  <c r="Q266" i="6"/>
  <c r="S266" i="6" s="1"/>
  <c r="Q267" i="6"/>
  <c r="S267" i="6" s="1"/>
  <c r="Q268" i="6"/>
  <c r="S268" i="6" s="1"/>
  <c r="Q269" i="6"/>
  <c r="S269" i="6" s="1"/>
  <c r="Q270" i="6"/>
  <c r="S270" i="6" s="1"/>
  <c r="Q271" i="6"/>
  <c r="S271" i="6" s="1"/>
  <c r="Q272" i="6"/>
  <c r="S272" i="6" s="1"/>
  <c r="Q273" i="6"/>
  <c r="S273" i="6" s="1"/>
  <c r="Q274" i="6"/>
  <c r="S274" i="6" s="1"/>
  <c r="Q275" i="6"/>
  <c r="S275" i="6" s="1"/>
  <c r="Q276" i="6"/>
  <c r="S276" i="6" s="1"/>
  <c r="Q277" i="6"/>
  <c r="S277" i="6" s="1"/>
  <c r="Q278" i="6"/>
  <c r="S278" i="6" s="1"/>
  <c r="Q279" i="6"/>
  <c r="S279" i="6" s="1"/>
  <c r="Q280" i="6"/>
  <c r="S280" i="6" s="1"/>
  <c r="Q281" i="6"/>
  <c r="S281" i="6" s="1"/>
  <c r="Q282" i="6"/>
  <c r="S282" i="6" s="1"/>
  <c r="Q283" i="6"/>
  <c r="S283" i="6" s="1"/>
  <c r="Q284" i="6"/>
  <c r="S284" i="6" s="1"/>
  <c r="Q285" i="6"/>
  <c r="S285" i="6" s="1"/>
  <c r="Q286" i="6"/>
  <c r="S286" i="6" s="1"/>
  <c r="Q287" i="6"/>
  <c r="S287" i="6" s="1"/>
  <c r="Q288" i="6"/>
  <c r="S288" i="6" s="1"/>
  <c r="Q289" i="6"/>
  <c r="S289" i="6" s="1"/>
  <c r="Q290" i="6"/>
  <c r="S290" i="6" s="1"/>
  <c r="Q291" i="6"/>
  <c r="S291" i="6" s="1"/>
  <c r="Q292" i="6"/>
  <c r="S292" i="6" s="1"/>
  <c r="Q293" i="6"/>
  <c r="S293" i="6" s="1"/>
  <c r="Q294" i="6"/>
  <c r="S294" i="6" s="1"/>
  <c r="Q295" i="6"/>
  <c r="S295" i="6" s="1"/>
  <c r="Q296" i="6"/>
  <c r="S296" i="6" s="1"/>
  <c r="Q297" i="6"/>
  <c r="S297" i="6" s="1"/>
  <c r="Q298" i="6"/>
  <c r="S298" i="6" s="1"/>
  <c r="Q299" i="6"/>
  <c r="S299" i="6" s="1"/>
  <c r="Q300" i="6"/>
  <c r="S300" i="6" s="1"/>
  <c r="Q301" i="6"/>
  <c r="S301" i="6" s="1"/>
  <c r="Q302" i="6"/>
  <c r="S302" i="6" s="1"/>
  <c r="Q303" i="6"/>
  <c r="S303" i="6" s="1"/>
  <c r="Q304" i="6"/>
  <c r="S304" i="6" s="1"/>
  <c r="Q305" i="6"/>
  <c r="S305" i="6" s="1"/>
  <c r="Q306" i="6"/>
  <c r="S306" i="6" s="1"/>
  <c r="Q307" i="6"/>
  <c r="S307" i="6" s="1"/>
  <c r="Q308" i="6"/>
  <c r="S308" i="6" s="1"/>
  <c r="Q309" i="6"/>
  <c r="S309" i="6" s="1"/>
  <c r="Q310" i="6"/>
  <c r="S310" i="6" s="1"/>
  <c r="Q311" i="6"/>
  <c r="S311" i="6" s="1"/>
  <c r="Q312" i="6"/>
  <c r="S312" i="6" s="1"/>
  <c r="Q313" i="6"/>
  <c r="S313" i="6" s="1"/>
  <c r="Q314" i="6"/>
  <c r="S314" i="6" s="1"/>
  <c r="Q315" i="6"/>
  <c r="S315" i="6" s="1"/>
  <c r="Q316" i="6"/>
  <c r="S316" i="6" s="1"/>
  <c r="Q317" i="6"/>
  <c r="S317" i="6" s="1"/>
  <c r="Q318" i="6"/>
  <c r="S318" i="6" s="1"/>
  <c r="Q319" i="6"/>
  <c r="S319" i="6" s="1"/>
  <c r="Q320" i="6"/>
  <c r="S320" i="6" s="1"/>
  <c r="Q321" i="6"/>
  <c r="S321" i="6" s="1"/>
  <c r="Q322" i="6"/>
  <c r="S322" i="6" s="1"/>
  <c r="Q323" i="6"/>
  <c r="S323" i="6" s="1"/>
  <c r="Q324" i="6"/>
  <c r="S324" i="6" s="1"/>
  <c r="Q325" i="6"/>
  <c r="S325" i="6" s="1"/>
  <c r="Q326" i="6"/>
  <c r="S326" i="6" s="1"/>
  <c r="Q327" i="6"/>
  <c r="S327" i="6" s="1"/>
  <c r="Q328" i="6"/>
  <c r="S328" i="6" s="1"/>
  <c r="Q329" i="6"/>
  <c r="S329" i="6" s="1"/>
  <c r="Q330" i="6"/>
  <c r="S330" i="6" s="1"/>
  <c r="Q331" i="6"/>
  <c r="S331" i="6" s="1"/>
  <c r="Q332" i="6"/>
  <c r="S332" i="6" s="1"/>
  <c r="Q333" i="6"/>
  <c r="S333" i="6" s="1"/>
  <c r="Q334" i="6"/>
  <c r="S334" i="6" s="1"/>
  <c r="Q335" i="6"/>
  <c r="S335" i="6" s="1"/>
  <c r="Q336" i="6"/>
  <c r="S336" i="6" s="1"/>
  <c r="Q337" i="6"/>
  <c r="S337" i="6" s="1"/>
  <c r="Q338" i="6"/>
  <c r="S338" i="6" s="1"/>
  <c r="Q339" i="6"/>
  <c r="S339" i="6" s="1"/>
  <c r="Q340" i="6"/>
  <c r="S340" i="6" s="1"/>
  <c r="Q341" i="6"/>
  <c r="S341" i="6" s="1"/>
  <c r="Q342" i="6"/>
  <c r="S342" i="6" s="1"/>
  <c r="Q343" i="6"/>
  <c r="S343" i="6" s="1"/>
  <c r="Q344" i="6"/>
  <c r="S344" i="6" s="1"/>
  <c r="Q345" i="6"/>
  <c r="S345" i="6" s="1"/>
  <c r="Q346" i="6"/>
  <c r="S346" i="6" s="1"/>
  <c r="Q347" i="6"/>
  <c r="S347" i="6" s="1"/>
  <c r="Q348" i="6"/>
  <c r="S348" i="6" s="1"/>
  <c r="Q349" i="6"/>
  <c r="S349" i="6" s="1"/>
  <c r="Q350" i="6"/>
  <c r="S350" i="6" s="1"/>
  <c r="Q351" i="6"/>
  <c r="S351" i="6" s="1"/>
  <c r="Q352" i="6"/>
  <c r="S352" i="6" s="1"/>
  <c r="Q353" i="6"/>
  <c r="S353" i="6" s="1"/>
  <c r="Q354" i="6"/>
  <c r="S354" i="6" s="1"/>
  <c r="Q355" i="6"/>
  <c r="S355" i="6" s="1"/>
  <c r="Q356" i="6"/>
  <c r="S356" i="6" s="1"/>
  <c r="Q357" i="6"/>
  <c r="S357" i="6" s="1"/>
  <c r="Q358" i="6"/>
  <c r="S358" i="6" s="1"/>
  <c r="Q359" i="6"/>
  <c r="S359" i="6" s="1"/>
  <c r="Q360" i="6"/>
  <c r="S360" i="6" s="1"/>
  <c r="Q361" i="6"/>
  <c r="S361" i="6" s="1"/>
  <c r="Q362" i="6"/>
  <c r="S362" i="6" s="1"/>
  <c r="Q363" i="6"/>
  <c r="S363" i="6" s="1"/>
  <c r="Q364" i="6"/>
  <c r="S364" i="6" s="1"/>
  <c r="Q365" i="6"/>
  <c r="S365" i="6" s="1"/>
  <c r="Q366" i="6"/>
  <c r="S366" i="6" s="1"/>
  <c r="Q367" i="6"/>
  <c r="S367" i="6" s="1"/>
  <c r="Q368" i="6"/>
  <c r="S368" i="6" s="1"/>
  <c r="Q369" i="6"/>
  <c r="S369" i="6" s="1"/>
  <c r="Q370" i="6"/>
  <c r="S370" i="6" s="1"/>
  <c r="Q371" i="6"/>
  <c r="S371" i="6" s="1"/>
  <c r="Q372" i="6"/>
  <c r="S372" i="6" s="1"/>
  <c r="Q373" i="6"/>
  <c r="S373" i="6" s="1"/>
  <c r="Q374" i="6"/>
  <c r="S374" i="6" s="1"/>
  <c r="Q375" i="6"/>
  <c r="S375" i="6" s="1"/>
  <c r="Q376" i="6"/>
  <c r="S376" i="6" s="1"/>
  <c r="Q377" i="6"/>
  <c r="S377" i="6" s="1"/>
  <c r="Q378" i="6"/>
  <c r="S378" i="6" s="1"/>
  <c r="Q379" i="6"/>
  <c r="S379" i="6" s="1"/>
  <c r="Q380" i="6"/>
  <c r="S380" i="6" s="1"/>
  <c r="Q381" i="6"/>
  <c r="S381" i="6" s="1"/>
  <c r="Q382" i="6"/>
  <c r="S382" i="6" s="1"/>
  <c r="Q383" i="6"/>
  <c r="S383" i="6" s="1"/>
  <c r="Q384" i="6"/>
  <c r="S384" i="6" s="1"/>
  <c r="Q385" i="6"/>
  <c r="S385" i="6" s="1"/>
  <c r="Q386" i="6"/>
  <c r="S386" i="6" s="1"/>
  <c r="Q387" i="6"/>
  <c r="S387" i="6" s="1"/>
  <c r="Q388" i="6"/>
  <c r="S388" i="6" s="1"/>
  <c r="Q389" i="6"/>
  <c r="S389" i="6" s="1"/>
  <c r="Q390" i="6"/>
  <c r="S390" i="6" s="1"/>
  <c r="Q391" i="6"/>
  <c r="S391" i="6" s="1"/>
  <c r="Q392" i="6"/>
  <c r="S392" i="6" s="1"/>
  <c r="Q393" i="6"/>
  <c r="S393" i="6" s="1"/>
  <c r="Q394" i="6"/>
  <c r="S394" i="6" s="1"/>
  <c r="Q395" i="6"/>
  <c r="S395" i="6" s="1"/>
  <c r="Q396" i="6"/>
  <c r="S396" i="6" s="1"/>
  <c r="Q397" i="6"/>
  <c r="S397" i="6" s="1"/>
  <c r="Q398" i="6"/>
  <c r="S398" i="6" s="1"/>
  <c r="Q399" i="6"/>
  <c r="S399" i="6" s="1"/>
  <c r="Q400" i="6"/>
  <c r="S400" i="6" s="1"/>
  <c r="Q401" i="6"/>
  <c r="S401" i="6" s="1"/>
  <c r="Q402" i="6"/>
  <c r="S402" i="6" s="1"/>
  <c r="Q403" i="6"/>
  <c r="S403" i="6" s="1"/>
  <c r="Q404" i="6"/>
  <c r="S404" i="6" s="1"/>
  <c r="Q405" i="6"/>
  <c r="S405" i="6" s="1"/>
  <c r="Q406" i="6"/>
  <c r="S406" i="6" s="1"/>
  <c r="Q407" i="6"/>
  <c r="S407" i="6" s="1"/>
  <c r="Q408" i="6"/>
  <c r="S408" i="6" s="1"/>
  <c r="Q409" i="6"/>
  <c r="S409" i="6" s="1"/>
  <c r="Q410" i="6"/>
  <c r="S410" i="6" s="1"/>
  <c r="Q411" i="6"/>
  <c r="S411" i="6" s="1"/>
  <c r="Q412" i="6"/>
  <c r="S412" i="6" s="1"/>
  <c r="Q413" i="6"/>
  <c r="S413" i="6" s="1"/>
  <c r="Q414" i="6"/>
  <c r="S414" i="6" s="1"/>
  <c r="Q415" i="6"/>
  <c r="S415" i="6" s="1"/>
  <c r="Q416" i="6"/>
  <c r="S416" i="6" s="1"/>
  <c r="Q417" i="6"/>
  <c r="S417" i="6" s="1"/>
  <c r="Q418" i="6"/>
  <c r="S418" i="6" s="1"/>
  <c r="Q419" i="6"/>
  <c r="S419" i="6" s="1"/>
  <c r="Q420" i="6"/>
  <c r="S420" i="6" s="1"/>
  <c r="Q421" i="6"/>
  <c r="S421" i="6" s="1"/>
  <c r="Q422" i="6"/>
  <c r="S422" i="6" s="1"/>
  <c r="Q423" i="6"/>
  <c r="S423" i="6" s="1"/>
  <c r="Q424" i="6"/>
  <c r="S424" i="6" s="1"/>
  <c r="Q425" i="6"/>
  <c r="S425" i="6" s="1"/>
  <c r="Q426" i="6"/>
  <c r="S426" i="6" s="1"/>
  <c r="Q427" i="6"/>
  <c r="S427" i="6" s="1"/>
  <c r="Q428" i="6"/>
  <c r="S428" i="6" s="1"/>
  <c r="Q429" i="6"/>
  <c r="S429" i="6" s="1"/>
  <c r="Q430" i="6"/>
  <c r="S430" i="6" s="1"/>
  <c r="Q431" i="6"/>
  <c r="S431" i="6" s="1"/>
  <c r="Q432" i="6"/>
  <c r="S432" i="6" s="1"/>
  <c r="Q433" i="6"/>
  <c r="S433" i="6" s="1"/>
  <c r="Q434" i="6"/>
  <c r="S434" i="6" s="1"/>
  <c r="Q435" i="6"/>
  <c r="S435" i="6" s="1"/>
  <c r="Q436" i="6"/>
  <c r="S436" i="6" s="1"/>
  <c r="Q437" i="6"/>
  <c r="S437" i="6" s="1"/>
  <c r="Q438" i="6"/>
  <c r="S438" i="6" s="1"/>
  <c r="Q439" i="6"/>
  <c r="S439" i="6" s="1"/>
  <c r="Q440" i="6"/>
  <c r="S440" i="6" s="1"/>
  <c r="Q441" i="6"/>
  <c r="S441" i="6" s="1"/>
  <c r="Q442" i="6"/>
  <c r="S442" i="6" s="1"/>
  <c r="Q443" i="6"/>
  <c r="S443" i="6" s="1"/>
  <c r="Q444" i="6"/>
  <c r="S444" i="6" s="1"/>
  <c r="Q445" i="6"/>
  <c r="S445" i="6" s="1"/>
  <c r="Q446" i="6"/>
  <c r="S446" i="6" s="1"/>
  <c r="Q447" i="6"/>
  <c r="S447" i="6" s="1"/>
  <c r="Q448" i="6"/>
  <c r="S448" i="6" s="1"/>
  <c r="Q449" i="6"/>
  <c r="S449" i="6" s="1"/>
  <c r="Q450" i="6"/>
  <c r="S450" i="6" s="1"/>
  <c r="Q451" i="6"/>
  <c r="S451" i="6" s="1"/>
  <c r="Q452" i="6"/>
  <c r="S452" i="6" s="1"/>
  <c r="Q453" i="6"/>
  <c r="S453" i="6" s="1"/>
  <c r="Q454" i="6"/>
  <c r="S454" i="6" s="1"/>
  <c r="Q455" i="6"/>
  <c r="S455" i="6" s="1"/>
  <c r="Q456" i="6"/>
  <c r="S456" i="6" s="1"/>
  <c r="Q457" i="6"/>
  <c r="S457" i="6" s="1"/>
  <c r="Q458" i="6"/>
  <c r="S458" i="6" s="1"/>
  <c r="Q459" i="6"/>
  <c r="S459" i="6" s="1"/>
  <c r="Q460" i="6"/>
  <c r="S460" i="6" s="1"/>
  <c r="Q461" i="6"/>
  <c r="S461" i="6" s="1"/>
  <c r="Q462" i="6"/>
  <c r="S462" i="6" s="1"/>
  <c r="Q463" i="6"/>
  <c r="S463" i="6" s="1"/>
  <c r="Q464" i="6"/>
  <c r="S464" i="6" s="1"/>
  <c r="Q465" i="6"/>
  <c r="S465" i="6" s="1"/>
  <c r="Q466" i="6"/>
  <c r="S466" i="6" s="1"/>
  <c r="Q467" i="6"/>
  <c r="S467" i="6" s="1"/>
  <c r="Q468" i="6"/>
  <c r="S468" i="6" s="1"/>
  <c r="Q469" i="6"/>
  <c r="S469" i="6" s="1"/>
  <c r="Q470" i="6"/>
  <c r="S470" i="6" s="1"/>
  <c r="Q471" i="6"/>
  <c r="S471" i="6" s="1"/>
  <c r="Q472" i="6"/>
  <c r="S472" i="6" s="1"/>
  <c r="Q473" i="6"/>
  <c r="S473" i="6" s="1"/>
  <c r="Q474" i="6"/>
  <c r="S474" i="6" s="1"/>
  <c r="Q475" i="6"/>
  <c r="S475" i="6" s="1"/>
  <c r="Q476" i="6"/>
  <c r="S476" i="6" s="1"/>
  <c r="Q477" i="6"/>
  <c r="S477" i="6" s="1"/>
  <c r="Q478" i="6"/>
  <c r="S478" i="6" s="1"/>
  <c r="Q479" i="6"/>
  <c r="S479" i="6" s="1"/>
  <c r="Q480" i="6"/>
  <c r="S480" i="6" s="1"/>
  <c r="Q481" i="6"/>
  <c r="S481" i="6" s="1"/>
  <c r="Q482" i="6"/>
  <c r="S482" i="6" s="1"/>
  <c r="Q483" i="6"/>
  <c r="S483" i="6" s="1"/>
  <c r="Q484" i="6"/>
  <c r="S484" i="6" s="1"/>
  <c r="Q485" i="6"/>
  <c r="S485" i="6" s="1"/>
  <c r="Q486" i="6"/>
  <c r="S486" i="6" s="1"/>
  <c r="Q487" i="6"/>
  <c r="S487" i="6" s="1"/>
  <c r="Q488" i="6"/>
  <c r="S488" i="6" s="1"/>
  <c r="Q489" i="6"/>
  <c r="S489" i="6" s="1"/>
  <c r="Q490" i="6"/>
  <c r="S490" i="6" s="1"/>
  <c r="Q491" i="6"/>
  <c r="S491" i="6" s="1"/>
  <c r="Q492" i="6"/>
  <c r="S492" i="6" s="1"/>
  <c r="Q493" i="6"/>
  <c r="S493" i="6" s="1"/>
  <c r="Q494" i="6"/>
  <c r="S494" i="6" s="1"/>
  <c r="Q495" i="6"/>
  <c r="S495" i="6" s="1"/>
  <c r="Q496" i="6"/>
  <c r="S496" i="6" s="1"/>
  <c r="Q497" i="6"/>
  <c r="S497" i="6" s="1"/>
  <c r="Q498" i="6"/>
  <c r="S498" i="6" s="1"/>
  <c r="Q499" i="6"/>
  <c r="S499" i="6" s="1"/>
  <c r="Q500" i="6"/>
  <c r="S500" i="6" s="1"/>
  <c r="Q501" i="6"/>
  <c r="S501" i="6" s="1"/>
  <c r="Q502" i="6"/>
  <c r="S502" i="6" s="1"/>
  <c r="Q503" i="6"/>
  <c r="S503" i="6" s="1"/>
  <c r="Q504" i="6"/>
  <c r="S504" i="6" s="1"/>
  <c r="Q505" i="6"/>
  <c r="S505" i="6" s="1"/>
  <c r="Q506" i="6"/>
  <c r="S506" i="6" s="1"/>
  <c r="Q507" i="6"/>
  <c r="S507" i="6" s="1"/>
  <c r="Q508" i="6"/>
  <c r="S508" i="6" s="1"/>
  <c r="Q509" i="6"/>
  <c r="S509" i="6" s="1"/>
  <c r="Q510" i="6"/>
  <c r="S510" i="6" s="1"/>
  <c r="Q511" i="6"/>
  <c r="S511" i="6" s="1"/>
  <c r="Q512" i="6"/>
  <c r="S512" i="6" s="1"/>
  <c r="Q513" i="6"/>
  <c r="S513" i="6" s="1"/>
  <c r="Q514" i="6"/>
  <c r="S514" i="6" s="1"/>
  <c r="Q515" i="6"/>
  <c r="S515" i="6" s="1"/>
  <c r="Q516" i="6"/>
  <c r="S516" i="6" s="1"/>
  <c r="Q517" i="6"/>
  <c r="S517" i="6" s="1"/>
  <c r="Q518" i="6"/>
  <c r="S518" i="6" s="1"/>
  <c r="Q519" i="6"/>
  <c r="S519" i="6" s="1"/>
  <c r="Q520" i="6"/>
  <c r="S520" i="6" s="1"/>
  <c r="Q521" i="6"/>
  <c r="S521" i="6" s="1"/>
  <c r="Q522" i="6"/>
  <c r="S522" i="6" s="1"/>
  <c r="Q523" i="6"/>
  <c r="S523" i="6" s="1"/>
  <c r="Q524" i="6"/>
  <c r="S524" i="6" s="1"/>
  <c r="Q525" i="6"/>
  <c r="S525" i="6" s="1"/>
  <c r="Q526" i="6"/>
  <c r="S526" i="6" s="1"/>
  <c r="Q527" i="6"/>
  <c r="S527" i="6" s="1"/>
  <c r="Q528" i="6"/>
  <c r="S528" i="6" s="1"/>
  <c r="Q529" i="6"/>
  <c r="S529" i="6" s="1"/>
  <c r="Q530" i="6"/>
  <c r="S530" i="6" s="1"/>
  <c r="Q531" i="6"/>
  <c r="S531" i="6" s="1"/>
  <c r="Q532" i="6"/>
  <c r="S532" i="6" s="1"/>
  <c r="Q533" i="6"/>
  <c r="S533" i="6" s="1"/>
  <c r="Q534" i="6"/>
  <c r="S534" i="6" s="1"/>
  <c r="Q535" i="6"/>
  <c r="S535" i="6" s="1"/>
  <c r="Q536" i="6"/>
  <c r="S536" i="6" s="1"/>
  <c r="Q537" i="6"/>
  <c r="S537" i="6" s="1"/>
  <c r="Q538" i="6"/>
  <c r="S538" i="6" s="1"/>
  <c r="Q539" i="6"/>
  <c r="S539" i="6" s="1"/>
  <c r="Q540" i="6"/>
  <c r="S540" i="6" s="1"/>
  <c r="Q541" i="6"/>
  <c r="S541" i="6" s="1"/>
  <c r="Q542" i="6"/>
  <c r="S542" i="6" s="1"/>
  <c r="Q543" i="6"/>
  <c r="S543" i="6" s="1"/>
  <c r="Q544" i="6"/>
  <c r="S544" i="6" s="1"/>
  <c r="Q545" i="6"/>
  <c r="S545" i="6" s="1"/>
  <c r="Q546" i="6"/>
  <c r="S546" i="6" s="1"/>
  <c r="Q547" i="6"/>
  <c r="S547" i="6" s="1"/>
  <c r="Q548" i="6"/>
  <c r="S548" i="6" s="1"/>
  <c r="Q549" i="6"/>
  <c r="S549" i="6" s="1"/>
  <c r="Q550" i="6"/>
  <c r="S550" i="6" s="1"/>
  <c r="Q551" i="6"/>
  <c r="S551" i="6" s="1"/>
  <c r="Q552" i="6"/>
  <c r="S552" i="6" s="1"/>
  <c r="Q553" i="6"/>
  <c r="S553" i="6" s="1"/>
  <c r="Q554" i="6"/>
  <c r="S554" i="6" s="1"/>
  <c r="Q555" i="6"/>
  <c r="S555" i="6" s="1"/>
  <c r="Q556" i="6"/>
  <c r="S556" i="6" s="1"/>
  <c r="Q557" i="6"/>
  <c r="S557" i="6" s="1"/>
  <c r="Q558" i="6"/>
  <c r="S558" i="6" s="1"/>
  <c r="Q559" i="6"/>
  <c r="S559" i="6" s="1"/>
  <c r="Q560" i="6"/>
  <c r="S560" i="6" s="1"/>
  <c r="Q561" i="6"/>
  <c r="S561" i="6" s="1"/>
  <c r="Q562" i="6"/>
  <c r="S562" i="6" s="1"/>
  <c r="Q563" i="6"/>
  <c r="S563" i="6" s="1"/>
  <c r="Q564" i="6"/>
  <c r="S564" i="6" s="1"/>
  <c r="Q565" i="6"/>
  <c r="S565" i="6" s="1"/>
  <c r="Q566" i="6"/>
  <c r="S566" i="6" s="1"/>
  <c r="Q567" i="6"/>
  <c r="S567" i="6" s="1"/>
  <c r="Q568" i="6"/>
  <c r="S568" i="6" s="1"/>
  <c r="Q569" i="6"/>
  <c r="S569" i="6" s="1"/>
  <c r="Q570" i="6"/>
  <c r="S570" i="6" s="1"/>
  <c r="Q571" i="6"/>
  <c r="S571" i="6" s="1"/>
  <c r="Q572" i="6"/>
  <c r="S572" i="6" s="1"/>
  <c r="Q573" i="6"/>
  <c r="S573" i="6" s="1"/>
  <c r="Q574" i="6"/>
  <c r="S574" i="6" s="1"/>
  <c r="Q575" i="6"/>
  <c r="S575" i="6" s="1"/>
  <c r="Q576" i="6"/>
  <c r="S576" i="6" s="1"/>
  <c r="Q577" i="6"/>
  <c r="S577" i="6" s="1"/>
  <c r="Q578" i="6"/>
  <c r="S578" i="6" s="1"/>
  <c r="Q579" i="6"/>
  <c r="S579" i="6" s="1"/>
  <c r="Q580" i="6"/>
  <c r="S580" i="6" s="1"/>
  <c r="Q581" i="6"/>
  <c r="S581" i="6" s="1"/>
  <c r="Q582" i="6"/>
  <c r="S582" i="6" s="1"/>
  <c r="Q583" i="6"/>
  <c r="S583" i="6" s="1"/>
  <c r="Q584" i="6"/>
  <c r="S584" i="6" s="1"/>
  <c r="Q585" i="6"/>
  <c r="S585" i="6" s="1"/>
  <c r="Q586" i="6"/>
  <c r="S586" i="6" s="1"/>
  <c r="Q587" i="6"/>
  <c r="S587" i="6" s="1"/>
  <c r="Q588" i="6"/>
  <c r="S588" i="6" s="1"/>
  <c r="Q589" i="6"/>
  <c r="S589" i="6" s="1"/>
  <c r="Q590" i="6"/>
  <c r="S590" i="6" s="1"/>
  <c r="Q591" i="6"/>
  <c r="S591" i="6" s="1"/>
  <c r="Q592" i="6"/>
  <c r="S592" i="6" s="1"/>
  <c r="Q593" i="6"/>
  <c r="S593" i="6" s="1"/>
  <c r="Q594" i="6"/>
  <c r="S594" i="6" s="1"/>
  <c r="Q595" i="6"/>
  <c r="S595" i="6" s="1"/>
  <c r="Q596" i="6"/>
  <c r="S596" i="6" s="1"/>
  <c r="Q597" i="6"/>
  <c r="S597" i="6" s="1"/>
  <c r="Q598" i="6"/>
  <c r="S598" i="6" s="1"/>
  <c r="Q599" i="6"/>
  <c r="S599" i="6" s="1"/>
  <c r="Q600" i="6"/>
  <c r="S600" i="6" s="1"/>
  <c r="Q601" i="6"/>
  <c r="S601" i="6" s="1"/>
  <c r="Q602" i="6"/>
  <c r="S602" i="6" s="1"/>
  <c r="Q603" i="6"/>
  <c r="S603" i="6" s="1"/>
  <c r="Q604" i="6"/>
  <c r="S604" i="6" s="1"/>
  <c r="Q605" i="6"/>
  <c r="S605" i="6" s="1"/>
  <c r="Q606" i="6"/>
  <c r="S606" i="6" s="1"/>
  <c r="Q607" i="6"/>
  <c r="S607" i="6" s="1"/>
  <c r="Q608" i="6"/>
  <c r="S608" i="6" s="1"/>
  <c r="Q609" i="6"/>
  <c r="S609" i="6" s="1"/>
  <c r="Q610" i="6"/>
  <c r="S610" i="6" s="1"/>
  <c r="Q611" i="6"/>
  <c r="S611" i="6" s="1"/>
  <c r="Q612" i="6"/>
  <c r="S612" i="6" s="1"/>
  <c r="Q613" i="6"/>
  <c r="S613" i="6" s="1"/>
  <c r="Q614" i="6"/>
  <c r="S614" i="6" s="1"/>
  <c r="Q615" i="6"/>
  <c r="S615" i="6" s="1"/>
  <c r="Q616" i="6"/>
  <c r="S616" i="6" s="1"/>
  <c r="Q617" i="6"/>
  <c r="S617" i="6" s="1"/>
  <c r="Q618" i="6"/>
  <c r="S618" i="6" s="1"/>
  <c r="Q619" i="6"/>
  <c r="S619" i="6" s="1"/>
  <c r="Q620" i="6"/>
  <c r="S620" i="6" s="1"/>
  <c r="Q621" i="6"/>
  <c r="S621" i="6" s="1"/>
  <c r="Q622" i="6"/>
  <c r="S622" i="6" s="1"/>
  <c r="Q623" i="6"/>
  <c r="S623" i="6" s="1"/>
  <c r="Q624" i="6"/>
  <c r="S624" i="6" s="1"/>
  <c r="Q625" i="6"/>
  <c r="S625" i="6" s="1"/>
  <c r="Q626" i="6"/>
  <c r="S626" i="6" s="1"/>
  <c r="Q627" i="6"/>
  <c r="S627" i="6" s="1"/>
  <c r="Q628" i="6"/>
  <c r="S628" i="6" s="1"/>
  <c r="Q629" i="6"/>
  <c r="S629" i="6" s="1"/>
  <c r="Q630" i="6"/>
  <c r="S630" i="6" s="1"/>
  <c r="Q631" i="6"/>
  <c r="S631" i="6" s="1"/>
  <c r="Q632" i="6"/>
  <c r="S632" i="6" s="1"/>
  <c r="Q633" i="6"/>
  <c r="S633" i="6" s="1"/>
  <c r="Q634" i="6"/>
  <c r="S634" i="6" s="1"/>
  <c r="Q635" i="6"/>
  <c r="S635" i="6" s="1"/>
  <c r="Q636" i="6"/>
  <c r="S636" i="6" s="1"/>
  <c r="Q637" i="6"/>
  <c r="S637" i="6" s="1"/>
  <c r="Q638" i="6"/>
  <c r="S638" i="6" s="1"/>
  <c r="Q639" i="6"/>
  <c r="S639" i="6" s="1"/>
  <c r="Q640" i="6"/>
  <c r="S640" i="6" s="1"/>
  <c r="Q641" i="6"/>
  <c r="S641" i="6" s="1"/>
  <c r="Q642" i="6"/>
  <c r="S642" i="6" s="1"/>
  <c r="Q643" i="6"/>
  <c r="S643" i="6" s="1"/>
  <c r="Q644" i="6"/>
  <c r="S644" i="6" s="1"/>
  <c r="Q645" i="6"/>
  <c r="S645" i="6" s="1"/>
  <c r="Q646" i="6"/>
  <c r="S646" i="6" s="1"/>
  <c r="Q647" i="6"/>
  <c r="S647" i="6" s="1"/>
  <c r="Q648" i="6"/>
  <c r="S648" i="6" s="1"/>
  <c r="Q649" i="6"/>
  <c r="S649" i="6" s="1"/>
  <c r="Q650" i="6"/>
  <c r="S650" i="6" s="1"/>
  <c r="Q651" i="6"/>
  <c r="S651" i="6" s="1"/>
  <c r="Q652" i="6"/>
  <c r="S652" i="6" s="1"/>
  <c r="Q653" i="6"/>
  <c r="S653" i="6" s="1"/>
  <c r="Q654" i="6"/>
  <c r="S654" i="6" s="1"/>
  <c r="Q655" i="6"/>
  <c r="S655" i="6" s="1"/>
  <c r="Q656" i="6"/>
  <c r="S656" i="6" s="1"/>
  <c r="Q657" i="6"/>
  <c r="S657" i="6" s="1"/>
  <c r="Q658" i="6"/>
  <c r="S658" i="6" s="1"/>
  <c r="Q659" i="6"/>
  <c r="S659" i="6" s="1"/>
  <c r="Q660" i="6"/>
  <c r="S660" i="6" s="1"/>
  <c r="Q661" i="6"/>
  <c r="S661" i="6" s="1"/>
  <c r="Q662" i="6"/>
  <c r="S662" i="6" s="1"/>
  <c r="Q663" i="6"/>
  <c r="S663" i="6" s="1"/>
  <c r="Q664" i="6"/>
  <c r="S664" i="6" s="1"/>
  <c r="Q665" i="6"/>
  <c r="S665" i="6" s="1"/>
  <c r="Q666" i="6"/>
  <c r="S666" i="6" s="1"/>
  <c r="Q667" i="6"/>
  <c r="S667" i="6" s="1"/>
  <c r="Q668" i="6"/>
  <c r="S668" i="6" s="1"/>
  <c r="Q669" i="6"/>
  <c r="S669" i="6" s="1"/>
  <c r="Q670" i="6"/>
  <c r="S670" i="6" s="1"/>
  <c r="Q671" i="6"/>
  <c r="S671" i="6" s="1"/>
  <c r="Q672" i="6"/>
  <c r="S672" i="6" s="1"/>
  <c r="Q673" i="6"/>
  <c r="S673" i="6" s="1"/>
  <c r="Q674" i="6"/>
  <c r="S674" i="6" s="1"/>
  <c r="Q675" i="6"/>
  <c r="S675" i="6" s="1"/>
  <c r="Q676" i="6"/>
  <c r="S676" i="6" s="1"/>
  <c r="Q677" i="6"/>
  <c r="S677" i="6" s="1"/>
  <c r="Q678" i="6"/>
  <c r="S678" i="6" s="1"/>
  <c r="Q679" i="6"/>
  <c r="S679" i="6" s="1"/>
  <c r="Q680" i="6"/>
  <c r="S680" i="6" s="1"/>
  <c r="Q681" i="6"/>
  <c r="S681" i="6" s="1"/>
  <c r="Q682" i="6"/>
  <c r="S682" i="6" s="1"/>
  <c r="Q683" i="6"/>
  <c r="S683" i="6" s="1"/>
  <c r="Q684" i="6"/>
  <c r="S684" i="6" s="1"/>
  <c r="Q685" i="6"/>
  <c r="S685" i="6" s="1"/>
  <c r="Q686" i="6"/>
  <c r="S686" i="6" s="1"/>
  <c r="Q687" i="6"/>
  <c r="S687" i="6" s="1"/>
  <c r="Q688" i="6"/>
  <c r="S688" i="6" s="1"/>
  <c r="Q689" i="6"/>
  <c r="S689" i="6" s="1"/>
  <c r="Q690" i="6"/>
  <c r="S690" i="6" s="1"/>
  <c r="Q691" i="6"/>
  <c r="S691" i="6" s="1"/>
  <c r="Q692" i="6"/>
  <c r="S692" i="6" s="1"/>
  <c r="Q693" i="6"/>
  <c r="S693" i="6" s="1"/>
  <c r="Q694" i="6"/>
  <c r="S694" i="6" s="1"/>
  <c r="Q695" i="6"/>
  <c r="S695" i="6" s="1"/>
  <c r="Q696" i="6"/>
  <c r="S696" i="6" s="1"/>
  <c r="Q697" i="6"/>
  <c r="S697" i="6" s="1"/>
  <c r="Q698" i="6"/>
  <c r="S698" i="6" s="1"/>
  <c r="Q699" i="6"/>
  <c r="S699" i="6" s="1"/>
  <c r="Q700" i="6"/>
  <c r="S700" i="6" s="1"/>
  <c r="Q701" i="6"/>
  <c r="S701" i="6" s="1"/>
  <c r="Q702" i="6"/>
  <c r="S702" i="6" s="1"/>
  <c r="Q703" i="6"/>
  <c r="S703" i="6" s="1"/>
  <c r="Q704" i="6"/>
  <c r="S704" i="6" s="1"/>
  <c r="Q705" i="6"/>
  <c r="S705" i="6" s="1"/>
  <c r="Q706" i="6"/>
  <c r="S706" i="6" s="1"/>
  <c r="Q707" i="6"/>
  <c r="S707" i="6" s="1"/>
  <c r="Q708" i="6"/>
  <c r="S708" i="6" s="1"/>
  <c r="Q709" i="6"/>
  <c r="S709" i="6" s="1"/>
  <c r="Q710" i="6"/>
  <c r="S710" i="6" s="1"/>
  <c r="Q711" i="6"/>
  <c r="S711" i="6" s="1"/>
  <c r="Q712" i="6"/>
  <c r="S712" i="6" s="1"/>
  <c r="Q713" i="6"/>
  <c r="S713" i="6" s="1"/>
  <c r="Q714" i="6"/>
  <c r="S714" i="6" s="1"/>
  <c r="Q715" i="6"/>
  <c r="S715" i="6" s="1"/>
  <c r="Q716" i="6"/>
  <c r="S716" i="6" s="1"/>
  <c r="Q717" i="6"/>
  <c r="S717" i="6" s="1"/>
  <c r="Q718" i="6"/>
  <c r="S718" i="6" s="1"/>
  <c r="Q719" i="6"/>
  <c r="S719" i="6" s="1"/>
  <c r="Q720" i="6"/>
  <c r="S720" i="6" s="1"/>
  <c r="Q721" i="6"/>
  <c r="S721" i="6" s="1"/>
  <c r="Q722" i="6"/>
  <c r="S722" i="6" s="1"/>
  <c r="Q723" i="6"/>
  <c r="S723" i="6" s="1"/>
  <c r="Q724" i="6"/>
  <c r="S724" i="6" s="1"/>
  <c r="Q725" i="6"/>
  <c r="S725" i="6" s="1"/>
  <c r="Q726" i="6"/>
  <c r="S726" i="6" s="1"/>
  <c r="Q727" i="6"/>
  <c r="S727" i="6" s="1"/>
  <c r="Q728" i="6"/>
  <c r="S728" i="6" s="1"/>
  <c r="Q729" i="6"/>
  <c r="S729" i="6" s="1"/>
  <c r="Q730" i="6"/>
  <c r="S730" i="6" s="1"/>
  <c r="Q731" i="6"/>
  <c r="S731" i="6" s="1"/>
  <c r="Q732" i="6"/>
  <c r="S732" i="6" s="1"/>
  <c r="Q733" i="6"/>
  <c r="S733" i="6" s="1"/>
  <c r="Q734" i="6"/>
  <c r="S734" i="6" s="1"/>
  <c r="Q735" i="6"/>
  <c r="S735" i="6" s="1"/>
  <c r="Q736" i="6"/>
  <c r="S736" i="6" s="1"/>
  <c r="Q737" i="6"/>
  <c r="S737" i="6" s="1"/>
  <c r="Q738" i="6"/>
  <c r="S738" i="6" s="1"/>
  <c r="Q739" i="6"/>
  <c r="S739" i="6" s="1"/>
  <c r="Q740" i="6"/>
  <c r="S740" i="6" s="1"/>
  <c r="Q741" i="6"/>
  <c r="S741" i="6" s="1"/>
  <c r="Q742" i="6"/>
  <c r="S742" i="6" s="1"/>
  <c r="Q743" i="6"/>
  <c r="S743" i="6" s="1"/>
  <c r="Q744" i="6"/>
  <c r="S744" i="6" s="1"/>
  <c r="Q745" i="6"/>
  <c r="S745" i="6" s="1"/>
  <c r="Q746" i="6"/>
  <c r="S746" i="6" s="1"/>
  <c r="Q747" i="6"/>
  <c r="S747" i="6" s="1"/>
  <c r="Q748" i="6"/>
  <c r="S748" i="6" s="1"/>
  <c r="Q749" i="6"/>
  <c r="S749" i="6" s="1"/>
  <c r="Q750" i="6"/>
  <c r="S750" i="6" s="1"/>
  <c r="Q751" i="6"/>
  <c r="S751" i="6" s="1"/>
  <c r="Q752" i="6"/>
  <c r="S752" i="6" s="1"/>
  <c r="Q753" i="6"/>
  <c r="S753" i="6" s="1"/>
  <c r="Q754" i="6"/>
  <c r="S754" i="6" s="1"/>
  <c r="Q755" i="6"/>
  <c r="S755" i="6" s="1"/>
  <c r="Q756" i="6"/>
  <c r="S756" i="6" s="1"/>
  <c r="Q757" i="6"/>
  <c r="S757" i="6" s="1"/>
  <c r="Q758" i="6"/>
  <c r="S758" i="6" s="1"/>
  <c r="Q759" i="6"/>
  <c r="S759" i="6" s="1"/>
  <c r="Q760" i="6"/>
  <c r="S760" i="6" s="1"/>
  <c r="Q761" i="6"/>
  <c r="S761" i="6" s="1"/>
  <c r="Q762" i="6"/>
  <c r="S762" i="6" s="1"/>
  <c r="Q763" i="6"/>
  <c r="S763" i="6" s="1"/>
  <c r="Q764" i="6"/>
  <c r="S764" i="6" s="1"/>
  <c r="Q765" i="6"/>
  <c r="S765" i="6" s="1"/>
  <c r="Q766" i="6"/>
  <c r="S766" i="6" s="1"/>
  <c r="Q767" i="6"/>
  <c r="S767" i="6" s="1"/>
  <c r="Q768" i="6"/>
  <c r="S768" i="6" s="1"/>
  <c r="Q769" i="6"/>
  <c r="S769" i="6" s="1"/>
  <c r="Q770" i="6"/>
  <c r="S770" i="6" s="1"/>
  <c r="Q771" i="6"/>
  <c r="S771" i="6" s="1"/>
  <c r="Q772" i="6"/>
  <c r="S772" i="6" s="1"/>
  <c r="Q773" i="6"/>
  <c r="S773" i="6" s="1"/>
  <c r="Q774" i="6"/>
  <c r="S774" i="6" s="1"/>
  <c r="Q775" i="6"/>
  <c r="S775" i="6" s="1"/>
  <c r="Q776" i="6"/>
  <c r="S776" i="6" s="1"/>
  <c r="Q777" i="6"/>
  <c r="S777" i="6" s="1"/>
  <c r="Q778" i="6"/>
  <c r="S778" i="6" s="1"/>
  <c r="Q779" i="6"/>
  <c r="S779" i="6" s="1"/>
  <c r="Q780" i="6"/>
  <c r="S780" i="6" s="1"/>
  <c r="Q781" i="6"/>
  <c r="S781" i="6" s="1"/>
  <c r="Q782" i="6"/>
  <c r="S782" i="6" s="1"/>
  <c r="Q783" i="6"/>
  <c r="S783" i="6" s="1"/>
  <c r="Q784" i="6"/>
  <c r="S784" i="6" s="1"/>
  <c r="Q785" i="6"/>
  <c r="S785" i="6" s="1"/>
  <c r="Q786" i="6"/>
  <c r="S786" i="6" s="1"/>
  <c r="Q787" i="6"/>
  <c r="S787" i="6" s="1"/>
  <c r="Q788" i="6"/>
  <c r="S788" i="6" s="1"/>
  <c r="Q789" i="6"/>
  <c r="S789" i="6" s="1"/>
  <c r="Q790" i="6"/>
  <c r="S790" i="6" s="1"/>
  <c r="Q791" i="6"/>
  <c r="S791" i="6" s="1"/>
  <c r="Q792" i="6"/>
  <c r="S792" i="6" s="1"/>
  <c r="Q793" i="6"/>
  <c r="S793" i="6" s="1"/>
  <c r="Q794" i="6"/>
  <c r="S794" i="6" s="1"/>
  <c r="Q795" i="6"/>
  <c r="S795" i="6" s="1"/>
  <c r="Q796" i="6"/>
  <c r="S796" i="6" s="1"/>
  <c r="Q797" i="6"/>
  <c r="S797" i="6" s="1"/>
  <c r="Q798" i="6"/>
  <c r="S798" i="6" s="1"/>
  <c r="Q799" i="6"/>
  <c r="S799" i="6" s="1"/>
  <c r="Q800" i="6"/>
  <c r="S800" i="6" s="1"/>
  <c r="Q801" i="6"/>
  <c r="S801" i="6" s="1"/>
  <c r="Q802" i="6"/>
  <c r="S802" i="6" s="1"/>
  <c r="Q803" i="6"/>
  <c r="S803" i="6" s="1"/>
  <c r="Q804" i="6"/>
  <c r="S804" i="6" s="1"/>
  <c r="Q805" i="6"/>
  <c r="S805" i="6" s="1"/>
  <c r="Q806" i="6"/>
  <c r="S806" i="6" s="1"/>
  <c r="Q807" i="6"/>
  <c r="S807" i="6" s="1"/>
  <c r="Q808" i="6"/>
  <c r="S808" i="6" s="1"/>
  <c r="Q809" i="6"/>
  <c r="S809" i="6" s="1"/>
  <c r="Q810" i="6"/>
  <c r="S810" i="6" s="1"/>
  <c r="Q811" i="6"/>
  <c r="S811" i="6" s="1"/>
  <c r="Q812" i="6"/>
  <c r="S812" i="6" s="1"/>
  <c r="Q813" i="6"/>
  <c r="S813" i="6" s="1"/>
  <c r="Q814" i="6"/>
  <c r="S814" i="6" s="1"/>
  <c r="Q815" i="6"/>
  <c r="S815" i="6" s="1"/>
  <c r="Q816" i="6"/>
  <c r="S816" i="6" s="1"/>
  <c r="Q817" i="6"/>
  <c r="S817" i="6" s="1"/>
  <c r="Q818" i="6"/>
  <c r="S818" i="6" s="1"/>
  <c r="Q819" i="6"/>
  <c r="S819" i="6" s="1"/>
  <c r="Q820" i="6"/>
  <c r="S820" i="6" s="1"/>
  <c r="Q821" i="6"/>
  <c r="S821" i="6" s="1"/>
  <c r="Q822" i="6"/>
  <c r="S822" i="6" s="1"/>
  <c r="Q823" i="6"/>
  <c r="S823" i="6" s="1"/>
  <c r="Q824" i="6"/>
  <c r="S824" i="6" s="1"/>
  <c r="Q825" i="6"/>
  <c r="S825" i="6" s="1"/>
  <c r="Q826" i="6"/>
  <c r="S826" i="6" s="1"/>
  <c r="Q827" i="6"/>
  <c r="S827" i="6" s="1"/>
  <c r="Q828" i="6"/>
  <c r="S828" i="6" s="1"/>
  <c r="Q829" i="6"/>
  <c r="S829" i="6" s="1"/>
  <c r="Q830" i="6"/>
  <c r="S830" i="6" s="1"/>
  <c r="Q831" i="6"/>
  <c r="S831" i="6" s="1"/>
  <c r="Q832" i="6"/>
  <c r="S832" i="6" s="1"/>
  <c r="Q833" i="6"/>
  <c r="S833" i="6" s="1"/>
  <c r="Q834" i="6"/>
  <c r="S834" i="6" s="1"/>
  <c r="Q835" i="6"/>
  <c r="S835" i="6" s="1"/>
  <c r="Q836" i="6"/>
  <c r="S836" i="6" s="1"/>
  <c r="Q837" i="6"/>
  <c r="S837" i="6" s="1"/>
  <c r="Q838" i="6"/>
  <c r="S838" i="6" s="1"/>
  <c r="Q839" i="6"/>
  <c r="S839" i="6" s="1"/>
  <c r="Q840" i="6"/>
  <c r="S840" i="6" s="1"/>
  <c r="Q841" i="6"/>
  <c r="S841" i="6" s="1"/>
  <c r="Q842" i="6"/>
  <c r="S842" i="6" s="1"/>
  <c r="Q843" i="6"/>
  <c r="S843" i="6" s="1"/>
  <c r="Q844" i="6"/>
  <c r="S844" i="6" s="1"/>
  <c r="Q845" i="6"/>
  <c r="S845" i="6" s="1"/>
  <c r="Q846" i="6"/>
  <c r="S846" i="6" s="1"/>
  <c r="Q847" i="6"/>
  <c r="S847" i="6" s="1"/>
  <c r="Q848" i="6"/>
  <c r="S848" i="6" s="1"/>
  <c r="Q849" i="6"/>
  <c r="S849" i="6" s="1"/>
  <c r="Q850" i="6"/>
  <c r="S850" i="6" s="1"/>
  <c r="Q851" i="6"/>
  <c r="S851" i="6" s="1"/>
  <c r="Q852" i="6"/>
  <c r="S852" i="6" s="1"/>
  <c r="Q853" i="6"/>
  <c r="S853" i="6" s="1"/>
  <c r="Q854" i="6"/>
  <c r="S854" i="6" s="1"/>
  <c r="Q855" i="6"/>
  <c r="S855" i="6" s="1"/>
  <c r="Q856" i="6"/>
  <c r="S856" i="6" s="1"/>
  <c r="Q857" i="6"/>
  <c r="S857" i="6" s="1"/>
  <c r="Q858" i="6"/>
  <c r="S858" i="6" s="1"/>
  <c r="Q859" i="6"/>
  <c r="S859" i="6" s="1"/>
  <c r="Q860" i="6"/>
  <c r="S860" i="6" s="1"/>
  <c r="Q861" i="6"/>
  <c r="S861" i="6" s="1"/>
  <c r="Q862" i="6"/>
  <c r="S862" i="6" s="1"/>
  <c r="Q863" i="6"/>
  <c r="S863" i="6" s="1"/>
  <c r="Q864" i="6"/>
  <c r="S864" i="6" s="1"/>
  <c r="Q865" i="6"/>
  <c r="S865" i="6" s="1"/>
  <c r="Q866" i="6"/>
  <c r="S866" i="6" s="1"/>
  <c r="Q867" i="6"/>
  <c r="S867" i="6" s="1"/>
  <c r="Q868" i="6"/>
  <c r="S868" i="6" s="1"/>
  <c r="Q869" i="6"/>
  <c r="S869" i="6" s="1"/>
  <c r="Q870" i="6"/>
  <c r="S870" i="6" s="1"/>
  <c r="Q871" i="6"/>
  <c r="S871" i="6" s="1"/>
  <c r="Q872" i="6"/>
  <c r="S872" i="6" s="1"/>
  <c r="Q873" i="6"/>
  <c r="S873" i="6" s="1"/>
  <c r="Q874" i="6"/>
  <c r="S874" i="6" s="1"/>
  <c r="Q875" i="6"/>
  <c r="S875" i="6" s="1"/>
  <c r="Q876" i="6"/>
  <c r="S876" i="6" s="1"/>
  <c r="Q877" i="6"/>
  <c r="S877" i="6" s="1"/>
  <c r="Q878" i="6"/>
  <c r="S878" i="6" s="1"/>
  <c r="Q879" i="6"/>
  <c r="S879" i="6" s="1"/>
  <c r="Q880" i="6"/>
  <c r="S880" i="6" s="1"/>
  <c r="Q881" i="6"/>
  <c r="S881" i="6" s="1"/>
  <c r="Q882" i="6"/>
  <c r="S882" i="6" s="1"/>
  <c r="Q883" i="6"/>
  <c r="S883" i="6" s="1"/>
  <c r="Q884" i="6"/>
  <c r="S884" i="6" s="1"/>
  <c r="Q885" i="6"/>
  <c r="S885" i="6" s="1"/>
  <c r="Q886" i="6"/>
  <c r="S886" i="6" s="1"/>
  <c r="Q887" i="6"/>
  <c r="S887" i="6" s="1"/>
  <c r="Q888" i="6"/>
  <c r="S888" i="6" s="1"/>
  <c r="Q889" i="6"/>
  <c r="S889" i="6" s="1"/>
  <c r="Q890" i="6"/>
  <c r="S890" i="6" s="1"/>
  <c r="Q891" i="6"/>
  <c r="S891" i="6" s="1"/>
  <c r="Q892" i="6"/>
  <c r="S892" i="6" s="1"/>
  <c r="Q893" i="6"/>
  <c r="S893" i="6" s="1"/>
  <c r="Q894" i="6"/>
  <c r="S894" i="6" s="1"/>
  <c r="Q895" i="6"/>
  <c r="S895" i="6" s="1"/>
  <c r="Q896" i="6"/>
  <c r="S896" i="6" s="1"/>
  <c r="Q897" i="6"/>
  <c r="S897" i="6" s="1"/>
  <c r="Q898" i="6"/>
  <c r="S898" i="6" s="1"/>
  <c r="Q899" i="6"/>
  <c r="S899" i="6" s="1"/>
  <c r="Q900" i="6"/>
  <c r="S900" i="6" s="1"/>
  <c r="Q901" i="6"/>
  <c r="S901" i="6" s="1"/>
  <c r="Q902" i="6"/>
  <c r="S902" i="6" s="1"/>
  <c r="Q903" i="6"/>
  <c r="S903" i="6" s="1"/>
  <c r="Q904" i="6"/>
  <c r="S904" i="6" s="1"/>
  <c r="Q905" i="6"/>
  <c r="S905" i="6" s="1"/>
  <c r="Q906" i="6"/>
  <c r="S906" i="6" s="1"/>
  <c r="Q907" i="6"/>
  <c r="S907" i="6" s="1"/>
  <c r="Q908" i="6"/>
  <c r="S908" i="6" s="1"/>
  <c r="Q909" i="6"/>
  <c r="S909" i="6" s="1"/>
  <c r="Q910" i="6"/>
  <c r="S910" i="6" s="1"/>
  <c r="Q911" i="6"/>
  <c r="S911" i="6" s="1"/>
  <c r="Q912" i="6"/>
  <c r="S912" i="6" s="1"/>
  <c r="Q913" i="6"/>
  <c r="S913" i="6" s="1"/>
  <c r="Q914" i="6"/>
  <c r="S914" i="6" s="1"/>
  <c r="Q915" i="6"/>
  <c r="S915" i="6" s="1"/>
  <c r="Q916" i="6"/>
  <c r="S916" i="6" s="1"/>
  <c r="Q917" i="6"/>
  <c r="S917" i="6" s="1"/>
  <c r="Q918" i="6"/>
  <c r="S918" i="6" s="1"/>
  <c r="Q919" i="6"/>
  <c r="S919" i="6" s="1"/>
  <c r="Q920" i="6"/>
  <c r="S920" i="6" s="1"/>
  <c r="Q921" i="6"/>
  <c r="S921" i="6" s="1"/>
  <c r="Q922" i="6"/>
  <c r="S922" i="6" s="1"/>
  <c r="Q923" i="6"/>
  <c r="S923" i="6" s="1"/>
  <c r="Q924" i="6"/>
  <c r="S924" i="6" s="1"/>
  <c r="Q925" i="6"/>
  <c r="S925" i="6" s="1"/>
  <c r="Q926" i="6"/>
  <c r="S926" i="6" s="1"/>
  <c r="Q927" i="6"/>
  <c r="S927" i="6" s="1"/>
  <c r="Q928" i="6"/>
  <c r="S928" i="6" s="1"/>
  <c r="Q929" i="6"/>
  <c r="S929" i="6" s="1"/>
  <c r="Q930" i="6"/>
  <c r="S930" i="6" s="1"/>
  <c r="Q931" i="6"/>
  <c r="S931" i="6" s="1"/>
  <c r="Q932" i="6"/>
  <c r="S932" i="6" s="1"/>
  <c r="Q933" i="6"/>
  <c r="S933" i="6" s="1"/>
  <c r="Q934" i="6"/>
  <c r="S934" i="6" s="1"/>
  <c r="Q935" i="6"/>
  <c r="S935" i="6" s="1"/>
  <c r="Q936" i="6"/>
  <c r="S936" i="6" s="1"/>
  <c r="Q937" i="6"/>
  <c r="S937" i="6" s="1"/>
  <c r="Q938" i="6"/>
  <c r="S938" i="6" s="1"/>
  <c r="Q939" i="6"/>
  <c r="S939" i="6" s="1"/>
  <c r="Q940" i="6"/>
  <c r="S940" i="6" s="1"/>
  <c r="Q941" i="6"/>
  <c r="S941" i="6" s="1"/>
  <c r="Q942" i="6"/>
  <c r="S942" i="6" s="1"/>
  <c r="Q943" i="6"/>
  <c r="S943" i="6" s="1"/>
  <c r="Q944" i="6"/>
  <c r="S944" i="6" s="1"/>
  <c r="Q945" i="6"/>
  <c r="S945" i="6" s="1"/>
  <c r="Q946" i="6"/>
  <c r="S946" i="6" s="1"/>
  <c r="Q947" i="6"/>
  <c r="S947" i="6" s="1"/>
  <c r="Q948" i="6"/>
  <c r="S948" i="6" s="1"/>
  <c r="Q949" i="6"/>
  <c r="S949" i="6" s="1"/>
  <c r="Q950" i="6"/>
  <c r="S950" i="6" s="1"/>
  <c r="Q951" i="6"/>
  <c r="S951" i="6" s="1"/>
  <c r="Q952" i="6"/>
  <c r="S952" i="6" s="1"/>
  <c r="Q953" i="6"/>
  <c r="S953" i="6" s="1"/>
  <c r="Q954" i="6"/>
  <c r="S954" i="6" s="1"/>
  <c r="Q955" i="6"/>
  <c r="S955" i="6" s="1"/>
  <c r="Q956" i="6"/>
  <c r="S956" i="6" s="1"/>
  <c r="Q957" i="6"/>
  <c r="S957" i="6" s="1"/>
  <c r="Q958" i="6"/>
  <c r="S958" i="6" s="1"/>
  <c r="Q959" i="6"/>
  <c r="S959" i="6" s="1"/>
  <c r="Q960" i="6"/>
  <c r="S960" i="6" s="1"/>
  <c r="Q961" i="6"/>
  <c r="S961" i="6" s="1"/>
  <c r="Q962" i="6"/>
  <c r="S962" i="6" s="1"/>
  <c r="Q963" i="6"/>
  <c r="S963" i="6" s="1"/>
  <c r="Q964" i="6"/>
  <c r="S964" i="6" s="1"/>
  <c r="Q965" i="6"/>
  <c r="S965" i="6" s="1"/>
  <c r="Q966" i="6"/>
  <c r="S966" i="6" s="1"/>
  <c r="Q967" i="6"/>
  <c r="S967" i="6" s="1"/>
  <c r="Q968" i="6"/>
  <c r="S968" i="6" s="1"/>
  <c r="Q969" i="6"/>
  <c r="S969" i="6" s="1"/>
  <c r="Q970" i="6"/>
  <c r="S970" i="6" s="1"/>
  <c r="Q971" i="6"/>
  <c r="S971" i="6" s="1"/>
  <c r="Q972" i="6"/>
  <c r="S972" i="6" s="1"/>
  <c r="Q973" i="6"/>
  <c r="S973" i="6" s="1"/>
  <c r="Q974" i="6"/>
  <c r="S974" i="6" s="1"/>
  <c r="Q975" i="6"/>
  <c r="S975" i="6" s="1"/>
  <c r="Q976" i="6"/>
  <c r="S976" i="6" s="1"/>
  <c r="Q977" i="6"/>
  <c r="S977" i="6" s="1"/>
  <c r="Q978" i="6"/>
  <c r="S978" i="6" s="1"/>
  <c r="Q979" i="6"/>
  <c r="S979" i="6" s="1"/>
  <c r="Q980" i="6"/>
  <c r="S980" i="6" s="1"/>
  <c r="Q981" i="6"/>
  <c r="S981" i="6" s="1"/>
  <c r="Q982" i="6"/>
  <c r="S982" i="6" s="1"/>
  <c r="Q983" i="6"/>
  <c r="S983" i="6" s="1"/>
  <c r="Q984" i="6"/>
  <c r="S984" i="6" s="1"/>
  <c r="Q985" i="6"/>
  <c r="S985" i="6" s="1"/>
  <c r="Q986" i="6"/>
  <c r="S986" i="6" s="1"/>
  <c r="Q987" i="6"/>
  <c r="S987" i="6" s="1"/>
  <c r="Q988" i="6"/>
  <c r="S988" i="6" s="1"/>
  <c r="Q989" i="6"/>
  <c r="S989" i="6" s="1"/>
  <c r="Q990" i="6"/>
  <c r="S990" i="6" s="1"/>
  <c r="Q991" i="6"/>
  <c r="S991" i="6" s="1"/>
  <c r="Q992" i="6"/>
  <c r="S992" i="6" s="1"/>
  <c r="Q993" i="6"/>
  <c r="S993" i="6" s="1"/>
  <c r="Q994" i="6"/>
  <c r="S994" i="6" s="1"/>
  <c r="Q995" i="6"/>
  <c r="S995" i="6" s="1"/>
  <c r="Q996" i="6"/>
  <c r="S996" i="6" s="1"/>
  <c r="Q997" i="6"/>
  <c r="S997" i="6" s="1"/>
  <c r="Q998" i="6"/>
  <c r="S998" i="6" s="1"/>
  <c r="Q999" i="6"/>
  <c r="S999" i="6" s="1"/>
  <c r="Q1000" i="6"/>
  <c r="S1000" i="6" s="1"/>
  <c r="Q1001" i="6"/>
  <c r="S1001" i="6" s="1"/>
  <c r="Q1002" i="6"/>
  <c r="S1002" i="6" s="1"/>
  <c r="Q1003" i="6"/>
  <c r="S1003" i="6" s="1"/>
  <c r="Q1004" i="6"/>
  <c r="S1004" i="6" s="1"/>
  <c r="Q1005" i="6"/>
  <c r="S1005" i="6" s="1"/>
  <c r="Q1006" i="6"/>
  <c r="S1006" i="6" s="1"/>
  <c r="Q1007" i="6"/>
  <c r="S1007" i="6" s="1"/>
  <c r="Q1008" i="6"/>
  <c r="S1008" i="6" s="1"/>
  <c r="Q1009" i="6"/>
  <c r="S1009" i="6" s="1"/>
  <c r="Q1010" i="6"/>
  <c r="S1010" i="6" s="1"/>
  <c r="Q1011" i="6"/>
  <c r="S1011" i="6" s="1"/>
  <c r="Q1012" i="6"/>
  <c r="S1012" i="6" s="1"/>
  <c r="Q1013" i="6"/>
  <c r="S1013" i="6" s="1"/>
  <c r="Q1014" i="6"/>
  <c r="S1014" i="6" s="1"/>
  <c r="Q1015" i="6"/>
  <c r="S1015" i="6" s="1"/>
  <c r="Q1016" i="6"/>
  <c r="S1016" i="6" s="1"/>
  <c r="Q1017" i="6"/>
  <c r="S1017" i="6" s="1"/>
  <c r="Q1018" i="6"/>
  <c r="S1018" i="6" s="1"/>
  <c r="Q1019" i="6"/>
  <c r="S1019" i="6" s="1"/>
  <c r="Q1020" i="6"/>
  <c r="S1020" i="6" s="1"/>
  <c r="Q1021" i="6"/>
  <c r="S1021" i="6" s="1"/>
  <c r="Q1022" i="6"/>
  <c r="S1022" i="6" s="1"/>
  <c r="Q1023" i="6"/>
  <c r="S1023" i="6" s="1"/>
  <c r="Q1024" i="6"/>
  <c r="S1024" i="6" s="1"/>
  <c r="Q1025" i="6"/>
  <c r="S1025" i="6" s="1"/>
  <c r="Q1026" i="6"/>
  <c r="S1026" i="6" s="1"/>
  <c r="Q1027" i="6"/>
  <c r="S1027" i="6" s="1"/>
  <c r="Q1028" i="6"/>
  <c r="S1028" i="6" s="1"/>
  <c r="Q1029" i="6"/>
  <c r="S1029" i="6" s="1"/>
  <c r="Q1030" i="6"/>
  <c r="S1030" i="6" s="1"/>
  <c r="Q1031" i="6"/>
  <c r="S1031" i="6" s="1"/>
  <c r="Q1032" i="6"/>
  <c r="S1032" i="6" s="1"/>
  <c r="Q1033" i="6"/>
  <c r="S1033" i="6" s="1"/>
  <c r="Q1034" i="6"/>
  <c r="S1034" i="6" s="1"/>
  <c r="Q1035" i="6"/>
  <c r="S1035" i="6" s="1"/>
  <c r="Q1036" i="6"/>
  <c r="S1036" i="6" s="1"/>
  <c r="Q1037" i="6"/>
  <c r="S1037" i="6" s="1"/>
  <c r="Q1038" i="6"/>
  <c r="S1038" i="6" s="1"/>
  <c r="Q1039" i="6"/>
  <c r="S1039" i="6" s="1"/>
  <c r="Q1040" i="6"/>
  <c r="S1040" i="6" s="1"/>
  <c r="Q1041" i="6"/>
  <c r="S1041" i="6" s="1"/>
  <c r="Q1042" i="6"/>
  <c r="S1042" i="6" s="1"/>
  <c r="Q1043" i="6"/>
  <c r="S1043" i="6" s="1"/>
  <c r="Q1044" i="6"/>
  <c r="S1044" i="6" s="1"/>
  <c r="Q1045" i="6"/>
  <c r="S1045" i="6" s="1"/>
  <c r="Q1046" i="6"/>
  <c r="S1046" i="6" s="1"/>
  <c r="Q1047" i="6"/>
  <c r="S1047" i="6" s="1"/>
  <c r="Q1048" i="6"/>
  <c r="S1048" i="6" s="1"/>
  <c r="Q1049" i="6"/>
  <c r="S1049" i="6" s="1"/>
  <c r="Q1050" i="6"/>
  <c r="S1050" i="6" s="1"/>
  <c r="Q1051" i="6"/>
  <c r="S1051" i="6" s="1"/>
  <c r="Q1052" i="6"/>
  <c r="S1052" i="6" s="1"/>
  <c r="Q1053" i="6"/>
  <c r="S1053" i="6" s="1"/>
  <c r="Q1054" i="6"/>
  <c r="S1054" i="6" s="1"/>
  <c r="Q1055" i="6"/>
  <c r="S1055" i="6" s="1"/>
  <c r="Q1056" i="6"/>
  <c r="S1056" i="6" s="1"/>
  <c r="Q1057" i="6"/>
  <c r="S1057" i="6" s="1"/>
  <c r="Q1058" i="6"/>
  <c r="S1058" i="6" s="1"/>
  <c r="Q1059" i="6"/>
  <c r="S1059" i="6" s="1"/>
  <c r="Q1060" i="6"/>
  <c r="S1060" i="6" s="1"/>
  <c r="Q1061" i="6"/>
  <c r="S1061" i="6" s="1"/>
  <c r="Q1062" i="6"/>
  <c r="S1062" i="6" s="1"/>
  <c r="Q1063" i="6"/>
  <c r="S1063" i="6" s="1"/>
  <c r="Q1064" i="6"/>
  <c r="S1064" i="6" s="1"/>
  <c r="Q1065" i="6"/>
  <c r="S1065" i="6" s="1"/>
  <c r="Q1066" i="6"/>
  <c r="S1066" i="6" s="1"/>
  <c r="Q1067" i="6"/>
  <c r="S1067" i="6" s="1"/>
  <c r="Q1068" i="6"/>
  <c r="S1068" i="6" s="1"/>
  <c r="Q1069" i="6"/>
  <c r="S1069" i="6" s="1"/>
  <c r="Q1070" i="6"/>
  <c r="S1070" i="6" s="1"/>
  <c r="Q1071" i="6"/>
  <c r="S1071" i="6" s="1"/>
  <c r="Q1072" i="6"/>
  <c r="S1072" i="6" s="1"/>
  <c r="Q1073" i="6"/>
  <c r="S1073" i="6" s="1"/>
  <c r="Q1074" i="6"/>
  <c r="S1074" i="6" s="1"/>
  <c r="Q1075" i="6"/>
  <c r="S1075" i="6" s="1"/>
  <c r="Q1076" i="6"/>
  <c r="S1076" i="6" s="1"/>
  <c r="Q1077" i="6"/>
  <c r="S1077" i="6" s="1"/>
  <c r="Q1078" i="6"/>
  <c r="S1078" i="6" s="1"/>
  <c r="Q1079" i="6"/>
  <c r="S1079" i="6" s="1"/>
  <c r="Q1080" i="6"/>
  <c r="S1080" i="6" s="1"/>
  <c r="Q1081" i="6"/>
  <c r="S1081" i="6" s="1"/>
  <c r="Q1082" i="6"/>
  <c r="S1082" i="6" s="1"/>
  <c r="Q1083" i="6"/>
  <c r="S1083" i="6" s="1"/>
  <c r="Q1084" i="6"/>
  <c r="S1084" i="6" s="1"/>
  <c r="Q1085" i="6"/>
  <c r="S1085" i="6" s="1"/>
  <c r="Q1086" i="6"/>
  <c r="S1086" i="6" s="1"/>
  <c r="Q1087" i="6"/>
  <c r="S1087" i="6" s="1"/>
  <c r="Q1088" i="6"/>
  <c r="S1088" i="6" s="1"/>
  <c r="Q1089" i="6"/>
  <c r="S1089" i="6" s="1"/>
  <c r="Q1090" i="6"/>
  <c r="S1090" i="6" s="1"/>
  <c r="Q1091" i="6"/>
  <c r="S1091" i="6" s="1"/>
  <c r="Q1092" i="6"/>
  <c r="S1092" i="6" s="1"/>
  <c r="Q1093" i="6"/>
  <c r="S1093" i="6" s="1"/>
  <c r="Q1094" i="6"/>
  <c r="S1094" i="6" s="1"/>
  <c r="Q1095" i="6"/>
  <c r="S1095" i="6" s="1"/>
  <c r="Q1096" i="6"/>
  <c r="S1096" i="6" s="1"/>
  <c r="Q1097" i="6"/>
  <c r="S1097" i="6" s="1"/>
  <c r="Q1098" i="6"/>
  <c r="S1098" i="6" s="1"/>
  <c r="Q1099" i="6"/>
  <c r="S1099" i="6" s="1"/>
  <c r="Q1100" i="6"/>
  <c r="S1100" i="6" s="1"/>
  <c r="Q1101" i="6"/>
  <c r="S1101" i="6" s="1"/>
  <c r="Q1102" i="6"/>
  <c r="S1102" i="6" s="1"/>
  <c r="Q1103" i="6"/>
  <c r="S1103" i="6" s="1"/>
  <c r="Q1104" i="6"/>
  <c r="S1104" i="6" s="1"/>
  <c r="Q1105" i="6"/>
  <c r="S1105" i="6" s="1"/>
  <c r="Q1106" i="6"/>
  <c r="S1106" i="6" s="1"/>
  <c r="Q1107" i="6"/>
  <c r="S1107" i="6" s="1"/>
  <c r="Q1108" i="6"/>
  <c r="S1108" i="6" s="1"/>
  <c r="Q1109" i="6"/>
  <c r="S1109" i="6" s="1"/>
  <c r="Q1110" i="6"/>
  <c r="S1110" i="6" s="1"/>
  <c r="Q1111" i="6"/>
  <c r="S1111" i="6" s="1"/>
  <c r="Q1112" i="6"/>
  <c r="S1112" i="6" s="1"/>
  <c r="Q1113" i="6"/>
  <c r="S1113" i="6" s="1"/>
  <c r="Q1114" i="6"/>
  <c r="S1114" i="6" s="1"/>
  <c r="Q1115" i="6"/>
  <c r="S1115" i="6" s="1"/>
  <c r="Q1116" i="6"/>
  <c r="S1116" i="6" s="1"/>
  <c r="Q1117" i="6"/>
  <c r="S1117" i="6" s="1"/>
  <c r="Q1118" i="6"/>
  <c r="S1118" i="6" s="1"/>
  <c r="Q1119" i="6"/>
  <c r="S1119" i="6" s="1"/>
  <c r="Q1120" i="6"/>
  <c r="S1120" i="6" s="1"/>
  <c r="Q1121" i="6"/>
  <c r="S1121" i="6" s="1"/>
  <c r="Q1122" i="6"/>
  <c r="S1122" i="6" s="1"/>
  <c r="Q1123" i="6"/>
  <c r="S1123" i="6" s="1"/>
  <c r="Q1124" i="6"/>
  <c r="S1124" i="6" s="1"/>
  <c r="Q1125" i="6"/>
  <c r="S1125" i="6" s="1"/>
  <c r="Q1126" i="6"/>
  <c r="S1126" i="6" s="1"/>
  <c r="Q1127" i="6"/>
  <c r="S1127" i="6" s="1"/>
  <c r="Q1128" i="6"/>
  <c r="S1128" i="6" s="1"/>
  <c r="Q1129" i="6"/>
  <c r="S1129" i="6" s="1"/>
  <c r="Q1130" i="6"/>
  <c r="S1130" i="6" s="1"/>
  <c r="Q1131" i="6"/>
  <c r="S1131" i="6" s="1"/>
  <c r="Q1132" i="6"/>
  <c r="S1132" i="6" s="1"/>
  <c r="Q1133" i="6"/>
  <c r="S1133" i="6" s="1"/>
  <c r="Q1134" i="6"/>
  <c r="S1134" i="6" s="1"/>
  <c r="Q1135" i="6"/>
  <c r="S1135" i="6" s="1"/>
  <c r="Q1136" i="6"/>
  <c r="S1136" i="6" s="1"/>
  <c r="Q1137" i="6"/>
  <c r="S1137" i="6" s="1"/>
  <c r="Q1138" i="6"/>
  <c r="S1138" i="6" s="1"/>
  <c r="Q1139" i="6"/>
  <c r="S1139" i="6" s="1"/>
  <c r="Q1140" i="6"/>
  <c r="S1140" i="6" s="1"/>
  <c r="Q1141" i="6"/>
  <c r="S1141" i="6" s="1"/>
  <c r="Q1142" i="6"/>
  <c r="S1142" i="6" s="1"/>
  <c r="Q1143" i="6"/>
  <c r="S1143" i="6" s="1"/>
  <c r="Q1144" i="6"/>
  <c r="S1144" i="6" s="1"/>
  <c r="Q1145" i="6"/>
  <c r="S1145" i="6" s="1"/>
  <c r="Q1146" i="6"/>
  <c r="S1146" i="6" s="1"/>
  <c r="Q1147" i="6"/>
  <c r="S1147" i="6" s="1"/>
  <c r="Q1148" i="6"/>
  <c r="S1148" i="6" s="1"/>
  <c r="Q1149" i="6"/>
  <c r="S1149" i="6" s="1"/>
  <c r="Q1150" i="6"/>
  <c r="S1150" i="6" s="1"/>
  <c r="Q1151" i="6"/>
  <c r="S1151" i="6" s="1"/>
  <c r="Q1152" i="6"/>
  <c r="S1152" i="6" s="1"/>
  <c r="Q1153" i="6"/>
  <c r="S1153" i="6" s="1"/>
  <c r="Q1154" i="6"/>
  <c r="S1154" i="6" s="1"/>
  <c r="Q1155" i="6"/>
  <c r="S1155" i="6" s="1"/>
  <c r="Q1156" i="6"/>
  <c r="S1156" i="6" s="1"/>
  <c r="Q1157" i="6"/>
  <c r="S1157" i="6" s="1"/>
  <c r="Q1158" i="6"/>
  <c r="S1158" i="6" s="1"/>
  <c r="Q1159" i="6"/>
  <c r="S1159" i="6" s="1"/>
  <c r="Q1160" i="6"/>
  <c r="S1160" i="6" s="1"/>
  <c r="Q1161" i="6"/>
  <c r="S1161" i="6" s="1"/>
  <c r="Q1162" i="6"/>
  <c r="S1162" i="6" s="1"/>
  <c r="Q1163" i="6"/>
  <c r="S1163" i="6" s="1"/>
  <c r="Q1164" i="6"/>
  <c r="S1164" i="6" s="1"/>
  <c r="Q1165" i="6"/>
  <c r="S1165" i="6" s="1"/>
  <c r="Q1166" i="6"/>
  <c r="S1166" i="6" s="1"/>
  <c r="Q1167" i="6"/>
  <c r="S1167" i="6" s="1"/>
  <c r="Q1168" i="6"/>
  <c r="S1168" i="6" s="1"/>
  <c r="Q1169" i="6"/>
  <c r="S1169" i="6" s="1"/>
  <c r="Q1170" i="6"/>
  <c r="S1170" i="6" s="1"/>
  <c r="Q1171" i="6"/>
  <c r="S1171" i="6" s="1"/>
  <c r="Q1172" i="6"/>
  <c r="S1172" i="6" s="1"/>
  <c r="Q1173" i="6"/>
  <c r="S1173" i="6" s="1"/>
  <c r="Q1174" i="6"/>
  <c r="S1174" i="6" s="1"/>
  <c r="Q1175" i="6"/>
  <c r="S1175" i="6" s="1"/>
  <c r="Q1176" i="6"/>
  <c r="S1176" i="6" s="1"/>
  <c r="Q1177" i="6"/>
  <c r="S1177" i="6" s="1"/>
  <c r="Q1178" i="6"/>
  <c r="S1178" i="6" s="1"/>
  <c r="Q1179" i="6"/>
  <c r="S1179" i="6" s="1"/>
  <c r="Q1180" i="6"/>
  <c r="S1180" i="6" s="1"/>
  <c r="Q1181" i="6"/>
  <c r="S1181" i="6" s="1"/>
  <c r="Q1182" i="6"/>
  <c r="S1182" i="6" s="1"/>
  <c r="Q1183" i="6"/>
  <c r="S1183" i="6" s="1"/>
  <c r="Q1184" i="6"/>
  <c r="S1184" i="6" s="1"/>
  <c r="Q1185" i="6"/>
  <c r="S1185" i="6" s="1"/>
  <c r="Q1186" i="6"/>
  <c r="S1186" i="6" s="1"/>
  <c r="Q1187" i="6"/>
  <c r="S1187" i="6" s="1"/>
  <c r="Q1188" i="6"/>
  <c r="S1188" i="6" s="1"/>
  <c r="Q1189" i="6"/>
  <c r="S1189" i="6" s="1"/>
  <c r="Q1190" i="6"/>
  <c r="S1190" i="6" s="1"/>
  <c r="Q1191" i="6"/>
  <c r="S1191" i="6" s="1"/>
  <c r="Q1192" i="6"/>
  <c r="S1192" i="6" s="1"/>
  <c r="Q1193" i="6"/>
  <c r="S1193" i="6" s="1"/>
  <c r="Q1194" i="6"/>
  <c r="S1194" i="6" s="1"/>
  <c r="Q1195" i="6"/>
  <c r="S1195" i="6" s="1"/>
  <c r="Q1196" i="6"/>
  <c r="S1196" i="6" s="1"/>
  <c r="Q1197" i="6"/>
  <c r="S1197" i="6" s="1"/>
  <c r="Q1198" i="6"/>
  <c r="S1198" i="6" s="1"/>
  <c r="Q1199" i="6"/>
  <c r="S1199" i="6" s="1"/>
  <c r="Q1200" i="6"/>
  <c r="S1200" i="6" s="1"/>
  <c r="Q1201" i="6"/>
  <c r="S1201" i="6" s="1"/>
  <c r="Q1202" i="6"/>
  <c r="S1202" i="6" s="1"/>
  <c r="Q1203" i="6"/>
  <c r="S1203" i="6" s="1"/>
  <c r="Q1204" i="6"/>
  <c r="S1204" i="6" s="1"/>
  <c r="Q1205" i="6"/>
  <c r="S1205" i="6" s="1"/>
  <c r="Q1206" i="6"/>
  <c r="S1206" i="6" s="1"/>
  <c r="Q1207" i="6"/>
  <c r="S1207" i="6" s="1"/>
  <c r="Q1208" i="6"/>
  <c r="S1208" i="6" s="1"/>
  <c r="Q1209" i="6"/>
  <c r="S1209" i="6" s="1"/>
  <c r="Q1210" i="6"/>
  <c r="S1210" i="6" s="1"/>
  <c r="Q1211" i="6"/>
  <c r="S1211" i="6" s="1"/>
  <c r="Q1212" i="6"/>
  <c r="S1212" i="6" s="1"/>
  <c r="Q1213" i="6"/>
  <c r="S1213" i="6" s="1"/>
  <c r="Q1214" i="6"/>
  <c r="S1214" i="6" s="1"/>
  <c r="Q1215" i="6"/>
  <c r="S1215" i="6" s="1"/>
  <c r="Q1216" i="6"/>
  <c r="S1216" i="6" s="1"/>
  <c r="Q1217" i="6"/>
  <c r="S1217" i="6" s="1"/>
  <c r="Q1218" i="6"/>
  <c r="S1218" i="6" s="1"/>
  <c r="Q1219" i="6"/>
  <c r="S1219" i="6" s="1"/>
  <c r="Q1220" i="6"/>
  <c r="S1220" i="6" s="1"/>
  <c r="Q1221" i="6"/>
  <c r="S1221" i="6" s="1"/>
  <c r="Q1222" i="6"/>
  <c r="S1222" i="6" s="1"/>
  <c r="Q1223" i="6"/>
  <c r="S1223" i="6" s="1"/>
  <c r="Q1224" i="6"/>
  <c r="S1224" i="6" s="1"/>
  <c r="Q1225" i="6"/>
  <c r="S1225" i="6" s="1"/>
  <c r="Q1226" i="6"/>
  <c r="S1226" i="6" s="1"/>
  <c r="Q1227" i="6"/>
  <c r="S1227" i="6" s="1"/>
  <c r="Q1228" i="6"/>
  <c r="S1228" i="6" s="1"/>
  <c r="Q1229" i="6"/>
  <c r="S1229" i="6" s="1"/>
  <c r="Q1230" i="6"/>
  <c r="S1230" i="6" s="1"/>
  <c r="Q1231" i="6"/>
  <c r="S1231" i="6" s="1"/>
  <c r="Q1232" i="6"/>
  <c r="S1232" i="6" s="1"/>
  <c r="Q1233" i="6"/>
  <c r="S1233" i="6" s="1"/>
  <c r="Q1234" i="6"/>
  <c r="S1234" i="6" s="1"/>
  <c r="Q1235" i="6"/>
  <c r="S1235" i="6" s="1"/>
  <c r="Q1236" i="6"/>
  <c r="S1236" i="6" s="1"/>
  <c r="Q1237" i="6"/>
  <c r="S1237" i="6" s="1"/>
  <c r="Q1238" i="6"/>
  <c r="S1238" i="6" s="1"/>
  <c r="Q1239" i="6"/>
  <c r="S1239" i="6" s="1"/>
  <c r="Q1240" i="6"/>
  <c r="S1240" i="6" s="1"/>
  <c r="Q1241" i="6"/>
  <c r="S1241" i="6" s="1"/>
  <c r="Q1242" i="6"/>
  <c r="S1242" i="6" s="1"/>
  <c r="Q1243" i="6"/>
  <c r="S1243" i="6" s="1"/>
  <c r="Q1244" i="6"/>
  <c r="S1244" i="6" s="1"/>
  <c r="Q1245" i="6"/>
  <c r="S1245" i="6" s="1"/>
  <c r="Q1246" i="6"/>
  <c r="S1246" i="6" s="1"/>
  <c r="Q1247" i="6"/>
  <c r="S1247" i="6" s="1"/>
  <c r="Q1248" i="6"/>
  <c r="S1248" i="6" s="1"/>
  <c r="Q1249" i="6"/>
  <c r="S1249" i="6" s="1"/>
  <c r="Q1250" i="6"/>
  <c r="S1250" i="6" s="1"/>
  <c r="Q1251" i="6"/>
  <c r="S1251" i="6" s="1"/>
  <c r="Q1252" i="6"/>
  <c r="S1252" i="6" s="1"/>
  <c r="Q1253" i="6"/>
  <c r="S1253" i="6" s="1"/>
  <c r="Q1254" i="6"/>
  <c r="S1254" i="6" s="1"/>
  <c r="Q1255" i="6"/>
  <c r="S1255" i="6" s="1"/>
  <c r="Q1256" i="6"/>
  <c r="S1256" i="6" s="1"/>
  <c r="Q1257" i="6"/>
  <c r="S1257" i="6" s="1"/>
  <c r="Q1258" i="6"/>
  <c r="S1258" i="6" s="1"/>
  <c r="Q1259" i="6"/>
  <c r="S1259" i="6" s="1"/>
  <c r="Q1260" i="6"/>
  <c r="S1260" i="6" s="1"/>
  <c r="Q1261" i="6"/>
  <c r="S1261" i="6" s="1"/>
  <c r="Q1262" i="6"/>
  <c r="S1262" i="6" s="1"/>
  <c r="Q1263" i="6"/>
  <c r="S1263" i="6" s="1"/>
  <c r="Q1264" i="6"/>
  <c r="S1264" i="6" s="1"/>
  <c r="Q1265" i="6"/>
  <c r="S1265" i="6" s="1"/>
  <c r="Q1266" i="6"/>
  <c r="S1266" i="6" s="1"/>
  <c r="Q1267" i="6"/>
  <c r="S1267" i="6" s="1"/>
  <c r="Q1268" i="6"/>
  <c r="S1268" i="6" s="1"/>
  <c r="Q1269" i="6"/>
  <c r="S1269" i="6" s="1"/>
  <c r="Q1270" i="6"/>
  <c r="S1270" i="6" s="1"/>
  <c r="Q1271" i="6"/>
  <c r="S1271" i="6" s="1"/>
  <c r="Q1272" i="6"/>
  <c r="S1272" i="6" s="1"/>
  <c r="Q1273" i="6"/>
  <c r="S1273" i="6" s="1"/>
  <c r="Q1274" i="6"/>
  <c r="S1274" i="6" s="1"/>
  <c r="Q1275" i="6"/>
  <c r="S1275" i="6" s="1"/>
  <c r="Q1276" i="6"/>
  <c r="S1276" i="6" s="1"/>
  <c r="Q1277" i="6"/>
  <c r="S1277" i="6" s="1"/>
  <c r="Q1278" i="6"/>
  <c r="S1278" i="6" s="1"/>
  <c r="Q1279" i="6"/>
  <c r="S1279" i="6" s="1"/>
  <c r="Q1280" i="6"/>
  <c r="S1280" i="6" s="1"/>
  <c r="Q1281" i="6"/>
  <c r="S1281" i="6" s="1"/>
  <c r="Q1282" i="6"/>
  <c r="S1282" i="6" s="1"/>
  <c r="Q1283" i="6"/>
  <c r="S1283" i="6" s="1"/>
  <c r="Q1284" i="6"/>
  <c r="S1284" i="6" s="1"/>
  <c r="Q1285" i="6"/>
  <c r="S1285" i="6" s="1"/>
  <c r="Q1286" i="6"/>
  <c r="S1286" i="6" s="1"/>
  <c r="Q1287" i="6"/>
  <c r="S1287" i="6" s="1"/>
  <c r="Q1288" i="6"/>
  <c r="S1288" i="6" s="1"/>
  <c r="Q1289" i="6"/>
  <c r="S1289" i="6" s="1"/>
  <c r="Q1290" i="6"/>
  <c r="S1290" i="6" s="1"/>
  <c r="Q1291" i="6"/>
  <c r="S1291" i="6" s="1"/>
  <c r="Q1292" i="6"/>
  <c r="S1292" i="6" s="1"/>
  <c r="Q1293" i="6"/>
  <c r="S1293" i="6" s="1"/>
  <c r="Q1294" i="6"/>
  <c r="S1294" i="6" s="1"/>
  <c r="Q1295" i="6"/>
  <c r="S1295" i="6" s="1"/>
  <c r="Q1296" i="6"/>
  <c r="S1296" i="6" s="1"/>
  <c r="Q1297" i="6"/>
  <c r="S1297" i="6" s="1"/>
  <c r="Q1298" i="6"/>
  <c r="S1298" i="6" s="1"/>
  <c r="Q1299" i="6"/>
  <c r="S1299" i="6" s="1"/>
  <c r="Q1300" i="6"/>
  <c r="S1300" i="6" s="1"/>
  <c r="Q1301" i="6"/>
  <c r="S1301" i="6" s="1"/>
  <c r="Q1302" i="6"/>
  <c r="S1302" i="6" s="1"/>
  <c r="Q1303" i="6"/>
  <c r="S1303" i="6" s="1"/>
  <c r="Q1304" i="6"/>
  <c r="S1304" i="6" s="1"/>
  <c r="Q1305" i="6"/>
  <c r="S1305" i="6" s="1"/>
  <c r="Q1306" i="6"/>
  <c r="S1306" i="6" s="1"/>
  <c r="Q1307" i="6"/>
  <c r="S1307" i="6" s="1"/>
  <c r="Q1308" i="6"/>
  <c r="S1308" i="6" s="1"/>
  <c r="Q1309" i="6"/>
  <c r="S1309" i="6" s="1"/>
  <c r="Q1310" i="6"/>
  <c r="S1310" i="6" s="1"/>
  <c r="Q1311" i="6"/>
  <c r="S1311" i="6" s="1"/>
  <c r="Q1312" i="6"/>
  <c r="S1312" i="6" s="1"/>
  <c r="Q1313" i="6"/>
  <c r="S1313" i="6" s="1"/>
  <c r="Q1314" i="6"/>
  <c r="S1314" i="6" s="1"/>
  <c r="Q1315" i="6"/>
  <c r="S1315" i="6" s="1"/>
  <c r="Q1316" i="6"/>
  <c r="S1316" i="6" s="1"/>
  <c r="Q1317" i="6"/>
  <c r="S1317" i="6" s="1"/>
  <c r="Q1318" i="6"/>
  <c r="S1318" i="6" s="1"/>
  <c r="Q1319" i="6"/>
  <c r="S1319" i="6" s="1"/>
  <c r="Q1320" i="6"/>
  <c r="S1320" i="6" s="1"/>
  <c r="Q1321" i="6"/>
  <c r="S1321" i="6" s="1"/>
  <c r="Q1322" i="6"/>
  <c r="S1322" i="6" s="1"/>
  <c r="Q1323" i="6"/>
  <c r="S1323" i="6" s="1"/>
  <c r="Q1324" i="6"/>
  <c r="S1324" i="6" s="1"/>
  <c r="Q1325" i="6"/>
  <c r="S1325" i="6" s="1"/>
  <c r="Q1326" i="6"/>
  <c r="S1326" i="6" s="1"/>
  <c r="Q1327" i="6"/>
  <c r="S1327" i="6" s="1"/>
  <c r="Q1328" i="6"/>
  <c r="S1328" i="6" s="1"/>
  <c r="Q1329" i="6"/>
  <c r="S1329" i="6" s="1"/>
  <c r="Q1330" i="6"/>
  <c r="S1330" i="6" s="1"/>
  <c r="Q1331" i="6"/>
  <c r="S1331" i="6" s="1"/>
  <c r="Q1332" i="6"/>
  <c r="S1332" i="6" s="1"/>
  <c r="Q1333" i="6"/>
  <c r="S1333" i="6" s="1"/>
  <c r="Q1334" i="6"/>
  <c r="S1334" i="6" s="1"/>
  <c r="Q1335" i="6"/>
  <c r="S1335" i="6" s="1"/>
  <c r="Q1336" i="6"/>
  <c r="S1336" i="6" s="1"/>
  <c r="Q1337" i="6"/>
  <c r="S1337" i="6" s="1"/>
  <c r="Q1338" i="6"/>
  <c r="S1338" i="6" s="1"/>
  <c r="Q1339" i="6"/>
  <c r="S1339" i="6" s="1"/>
  <c r="Q1340" i="6"/>
  <c r="S1340" i="6" s="1"/>
  <c r="Q1341" i="6"/>
  <c r="S1341" i="6" s="1"/>
  <c r="Q1342" i="6"/>
  <c r="S1342" i="6" s="1"/>
  <c r="Q1343" i="6"/>
  <c r="S1343" i="6" s="1"/>
  <c r="Q1344" i="6"/>
  <c r="S1344" i="6" s="1"/>
  <c r="Q1345" i="6"/>
  <c r="S1345" i="6" s="1"/>
  <c r="Q1346" i="6"/>
  <c r="S1346" i="6" s="1"/>
  <c r="Q1347" i="6"/>
  <c r="S1347" i="6" s="1"/>
  <c r="Q1348" i="6"/>
  <c r="S1348" i="6" s="1"/>
  <c r="Q1349" i="6"/>
  <c r="S1349" i="6" s="1"/>
  <c r="Q1350" i="6"/>
  <c r="S1350" i="6" s="1"/>
  <c r="Q1351" i="6"/>
  <c r="S1351" i="6" s="1"/>
  <c r="Q1352" i="6"/>
  <c r="S1352" i="6" s="1"/>
  <c r="Q1353" i="6"/>
  <c r="S1353" i="6" s="1"/>
  <c r="Q1354" i="6"/>
  <c r="S1354" i="6" s="1"/>
  <c r="Q1355" i="6"/>
  <c r="S1355" i="6" s="1"/>
  <c r="Q1356" i="6"/>
  <c r="S1356" i="6" s="1"/>
  <c r="Q1357" i="6"/>
  <c r="S1357" i="6" s="1"/>
  <c r="Q1358" i="6"/>
  <c r="S1358" i="6" s="1"/>
  <c r="Q1359" i="6"/>
  <c r="S1359" i="6" s="1"/>
  <c r="Q1360" i="6"/>
  <c r="S1360" i="6" s="1"/>
  <c r="Q1361" i="6"/>
  <c r="S1361" i="6" s="1"/>
  <c r="Q1362" i="6"/>
  <c r="S1362" i="6" s="1"/>
  <c r="Q1363" i="6"/>
  <c r="S1363" i="6" s="1"/>
  <c r="Q1364" i="6"/>
  <c r="S1364" i="6" s="1"/>
  <c r="Q1365" i="6"/>
  <c r="S1365" i="6" s="1"/>
  <c r="Q1366" i="6"/>
  <c r="S1366" i="6" s="1"/>
  <c r="Q1367" i="6"/>
  <c r="S1367" i="6" s="1"/>
  <c r="Q1368" i="6"/>
  <c r="S1368" i="6" s="1"/>
  <c r="Q1369" i="6"/>
  <c r="S1369" i="6" s="1"/>
  <c r="Q1370" i="6"/>
  <c r="S1370" i="6" s="1"/>
  <c r="Q1371" i="6"/>
  <c r="S1371" i="6" s="1"/>
  <c r="Q1372" i="6"/>
  <c r="S1372" i="6" s="1"/>
  <c r="Q1373" i="6"/>
  <c r="S1373" i="6" s="1"/>
  <c r="Q1374" i="6"/>
  <c r="S1374" i="6" s="1"/>
  <c r="Q1375" i="6"/>
  <c r="S1375" i="6" s="1"/>
  <c r="Q1376" i="6"/>
  <c r="S1376" i="6" s="1"/>
  <c r="Q1377" i="6"/>
  <c r="S1377" i="6" s="1"/>
  <c r="Q1378" i="6"/>
  <c r="S1378" i="6" s="1"/>
  <c r="Q1379" i="6"/>
  <c r="S1379" i="6" s="1"/>
  <c r="Q1380" i="6"/>
  <c r="S1380" i="6" s="1"/>
  <c r="Q1381" i="6"/>
  <c r="S1381" i="6" s="1"/>
  <c r="Q1382" i="6"/>
  <c r="S1382" i="6" s="1"/>
  <c r="Q1383" i="6"/>
  <c r="S1383" i="6" s="1"/>
  <c r="Q1384" i="6"/>
  <c r="S1384" i="6" s="1"/>
  <c r="Q1385" i="6"/>
  <c r="S1385" i="6" s="1"/>
  <c r="Q1386" i="6"/>
  <c r="S1386" i="6" s="1"/>
  <c r="Q1387" i="6"/>
  <c r="S1387" i="6" s="1"/>
  <c r="Q1388" i="6"/>
  <c r="S1388" i="6" s="1"/>
  <c r="Q1389" i="6"/>
  <c r="S1389" i="6" s="1"/>
  <c r="Q1390" i="6"/>
  <c r="S1390" i="6" s="1"/>
  <c r="Q1391" i="6"/>
  <c r="S1391" i="6" s="1"/>
  <c r="Q1392" i="6"/>
  <c r="S1392" i="6" s="1"/>
  <c r="Q1393" i="6"/>
  <c r="S1393" i="6" s="1"/>
  <c r="Q1394" i="6"/>
  <c r="S1394" i="6" s="1"/>
  <c r="Q1395" i="6"/>
  <c r="S1395" i="6" s="1"/>
  <c r="Q1396" i="6"/>
  <c r="S1396" i="6" s="1"/>
  <c r="Q1397" i="6"/>
  <c r="S1397" i="6" s="1"/>
  <c r="Q1398" i="6"/>
  <c r="S1398" i="6" s="1"/>
  <c r="Q1399" i="6"/>
  <c r="S1399" i="6" s="1"/>
  <c r="Q1400" i="6"/>
  <c r="S1400" i="6" s="1"/>
  <c r="Q1401" i="6"/>
  <c r="S1401" i="6" s="1"/>
  <c r="Q1402" i="6"/>
  <c r="S1402" i="6" s="1"/>
  <c r="Q1403" i="6"/>
  <c r="S1403" i="6" s="1"/>
  <c r="Q1404" i="6"/>
  <c r="S1404" i="6" s="1"/>
  <c r="Q1405" i="6"/>
  <c r="S1405" i="6" s="1"/>
  <c r="Q1406" i="6"/>
  <c r="S1406" i="6" s="1"/>
  <c r="Q1407" i="6"/>
  <c r="S1407" i="6" s="1"/>
  <c r="Q1408" i="6"/>
  <c r="S1408" i="6" s="1"/>
  <c r="Q1409" i="6"/>
  <c r="S1409" i="6" s="1"/>
  <c r="Q1410" i="6"/>
  <c r="S1410" i="6" s="1"/>
  <c r="Q1411" i="6"/>
  <c r="S1411" i="6" s="1"/>
  <c r="Q1412" i="6"/>
  <c r="S1412" i="6" s="1"/>
  <c r="Q1413" i="6"/>
  <c r="S1413" i="6" s="1"/>
  <c r="Q1414" i="6"/>
  <c r="S1414" i="6" s="1"/>
  <c r="Q1415" i="6"/>
  <c r="S1415" i="6" s="1"/>
  <c r="Q1416" i="6"/>
  <c r="S1416" i="6" s="1"/>
  <c r="Q1417" i="6"/>
  <c r="S1417" i="6" s="1"/>
  <c r="Q1418" i="6"/>
  <c r="S1418" i="6" s="1"/>
  <c r="Q1419" i="6"/>
  <c r="S1419" i="6" s="1"/>
  <c r="Q1420" i="6"/>
  <c r="S1420" i="6" s="1"/>
  <c r="Q1421" i="6"/>
  <c r="S1421" i="6" s="1"/>
  <c r="Q1422" i="6"/>
  <c r="S1422" i="6" s="1"/>
  <c r="Q1423" i="6"/>
  <c r="S1423" i="6" s="1"/>
  <c r="Q1424" i="6"/>
  <c r="S1424" i="6" s="1"/>
  <c r="Q1425" i="6"/>
  <c r="S1425" i="6" s="1"/>
  <c r="Q1426" i="6"/>
  <c r="S1426" i="6" s="1"/>
  <c r="Q1427" i="6"/>
  <c r="S1427" i="6" s="1"/>
  <c r="Q1428" i="6"/>
  <c r="S1428" i="6" s="1"/>
  <c r="Q1429" i="6"/>
  <c r="S1429" i="6" s="1"/>
  <c r="Q1430" i="6"/>
  <c r="S1430" i="6" s="1"/>
  <c r="Q1431" i="6"/>
  <c r="S1431" i="6" s="1"/>
  <c r="Q1432" i="6"/>
  <c r="S1432" i="6" s="1"/>
  <c r="Q1433" i="6"/>
  <c r="S1433" i="6" s="1"/>
  <c r="Q1434" i="6"/>
  <c r="S1434" i="6" s="1"/>
  <c r="Q1435" i="6"/>
  <c r="S1435" i="6" s="1"/>
  <c r="Q1436" i="6"/>
  <c r="S1436" i="6" s="1"/>
  <c r="Q1437" i="6"/>
  <c r="S1437" i="6" s="1"/>
  <c r="Q1438" i="6"/>
  <c r="S1438" i="6" s="1"/>
  <c r="Q1439" i="6"/>
  <c r="S1439" i="6" s="1"/>
  <c r="Q1440" i="6"/>
  <c r="S1440" i="6" s="1"/>
  <c r="Q1441" i="6"/>
  <c r="S1441" i="6" s="1"/>
  <c r="Q1442" i="6"/>
  <c r="S1442" i="6" s="1"/>
  <c r="Q1443" i="6"/>
  <c r="S1443" i="6" s="1"/>
  <c r="Q1444" i="6"/>
  <c r="S1444" i="6" s="1"/>
  <c r="Q1445" i="6"/>
  <c r="S1445" i="6" s="1"/>
  <c r="Q1446" i="6"/>
  <c r="S1446" i="6" s="1"/>
  <c r="Q1447" i="6"/>
  <c r="S1447" i="6" s="1"/>
  <c r="Q1448" i="6"/>
  <c r="S1448" i="6" s="1"/>
  <c r="Q1449" i="6"/>
  <c r="S1449" i="6" s="1"/>
  <c r="Q1450" i="6"/>
  <c r="S1450" i="6" s="1"/>
  <c r="Q1451" i="6"/>
  <c r="S1451" i="6" s="1"/>
  <c r="Q1452" i="6"/>
  <c r="S1452" i="6" s="1"/>
  <c r="Q1453" i="6"/>
  <c r="S1453" i="6" s="1"/>
  <c r="Q1454" i="6"/>
  <c r="S1454" i="6" s="1"/>
  <c r="Q1455" i="6"/>
  <c r="S1455" i="6" s="1"/>
  <c r="Q1456" i="6"/>
  <c r="S1456" i="6" s="1"/>
  <c r="Q1457" i="6"/>
  <c r="S1457" i="6" s="1"/>
  <c r="Q1458" i="6"/>
  <c r="S1458" i="6" s="1"/>
  <c r="Q1459" i="6"/>
  <c r="S1459" i="6" s="1"/>
  <c r="Q1460" i="6"/>
  <c r="S1460" i="6" s="1"/>
  <c r="Q1461" i="6"/>
  <c r="S1461" i="6" s="1"/>
  <c r="Q1462" i="6"/>
  <c r="S1462" i="6" s="1"/>
  <c r="Q1463" i="6"/>
  <c r="S1463" i="6" s="1"/>
  <c r="Q1464" i="6"/>
  <c r="S1464" i="6" s="1"/>
  <c r="Q1465" i="6"/>
  <c r="S1465" i="6" s="1"/>
  <c r="Q1466" i="6"/>
  <c r="S1466" i="6" s="1"/>
  <c r="Q1467" i="6"/>
  <c r="S1467" i="6" s="1"/>
  <c r="Q1468" i="6"/>
  <c r="S1468" i="6" s="1"/>
  <c r="Q1469" i="6"/>
  <c r="S1469" i="6" s="1"/>
  <c r="Q1470" i="6"/>
  <c r="S1470" i="6" s="1"/>
  <c r="Q1471" i="6"/>
  <c r="S1471" i="6" s="1"/>
  <c r="Q1472" i="6"/>
  <c r="S1472" i="6" s="1"/>
  <c r="Q1473" i="6"/>
  <c r="S1473" i="6" s="1"/>
  <c r="Q1474" i="6"/>
  <c r="S1474" i="6" s="1"/>
  <c r="Q1475" i="6"/>
  <c r="S1475" i="6" s="1"/>
  <c r="Q1476" i="6"/>
  <c r="S1476" i="6" s="1"/>
  <c r="Q1477" i="6"/>
  <c r="S1477" i="6" s="1"/>
  <c r="Q1478" i="6"/>
  <c r="S1478" i="6" s="1"/>
  <c r="Q1479" i="6"/>
  <c r="S1479" i="6" s="1"/>
  <c r="Q1480" i="6"/>
  <c r="S1480" i="6" s="1"/>
  <c r="Q1481" i="6"/>
  <c r="S1481" i="6" s="1"/>
  <c r="Q1482" i="6"/>
  <c r="S1482" i="6" s="1"/>
  <c r="Q1483" i="6"/>
  <c r="S1483" i="6" s="1"/>
  <c r="Q1484" i="6"/>
  <c r="S1484" i="6" s="1"/>
  <c r="Q1485" i="6"/>
  <c r="S1485" i="6" s="1"/>
  <c r="Q1486" i="6"/>
  <c r="S1486" i="6" s="1"/>
  <c r="Q1487" i="6"/>
  <c r="S1487" i="6" s="1"/>
  <c r="Q1488" i="6"/>
  <c r="S1488" i="6" s="1"/>
  <c r="Q1489" i="6"/>
  <c r="S1489" i="6" s="1"/>
  <c r="Q1490" i="6"/>
  <c r="S1490" i="6" s="1"/>
  <c r="Q1491" i="6"/>
  <c r="S1491" i="6" s="1"/>
  <c r="Q1492" i="6"/>
  <c r="S1492" i="6" s="1"/>
  <c r="Q1493" i="6"/>
  <c r="S1493" i="6" s="1"/>
  <c r="Q1494" i="6"/>
  <c r="S1494" i="6" s="1"/>
  <c r="Q1495" i="6"/>
  <c r="S1495" i="6" s="1"/>
  <c r="Q1496" i="6"/>
  <c r="S1496" i="6" s="1"/>
  <c r="Q1497" i="6"/>
  <c r="S1497" i="6" s="1"/>
  <c r="Q1498" i="6"/>
  <c r="S1498" i="6" s="1"/>
  <c r="Q1499" i="6"/>
  <c r="S1499" i="6" s="1"/>
  <c r="Q1500" i="6"/>
  <c r="S1500" i="6" s="1"/>
  <c r="Q1501" i="6"/>
  <c r="S1501" i="6" s="1"/>
  <c r="Q1502" i="6"/>
  <c r="S1502" i="6" s="1"/>
  <c r="Q1503" i="6"/>
  <c r="S1503" i="6" s="1"/>
  <c r="X1627" i="4" l="1"/>
  <c r="X1675" i="4"/>
  <c r="X1632" i="4"/>
  <c r="X1648" i="4"/>
  <c r="X1680" i="4"/>
  <c r="X1629" i="4"/>
  <c r="X1637" i="4"/>
  <c r="X1645" i="4"/>
  <c r="X1626" i="4"/>
  <c r="X1634" i="4"/>
  <c r="X1623" i="4"/>
  <c r="X1631" i="4"/>
  <c r="X1671" i="4"/>
  <c r="X1628" i="4"/>
  <c r="X1644" i="4"/>
  <c r="X1676" i="4"/>
  <c r="X1692" i="4"/>
  <c r="X1641" i="4"/>
  <c r="X1649" i="4"/>
  <c r="X1665" i="4"/>
  <c r="X1709" i="4"/>
  <c r="X1717" i="4"/>
  <c r="X1813" i="4"/>
  <c r="X1845" i="4"/>
  <c r="X1877" i="4"/>
  <c r="X2053" i="4"/>
  <c r="X1722" i="4"/>
  <c r="X1818" i="4"/>
  <c r="X1858" i="4"/>
  <c r="X1866" i="4"/>
  <c r="X1994" i="4"/>
  <c r="X2042" i="4"/>
  <c r="X1711" i="4"/>
  <c r="X1759" i="4"/>
  <c r="X1783" i="4"/>
  <c r="X1791" i="4"/>
  <c r="X1799" i="4"/>
  <c r="X1855" i="4"/>
  <c r="X1879" i="4"/>
  <c r="X1999" i="4"/>
  <c r="X2055" i="4"/>
  <c r="X1708" i="4"/>
  <c r="X1772" i="4"/>
  <c r="X1796" i="4"/>
  <c r="X1804" i="4"/>
  <c r="X1820" i="4"/>
  <c r="X1884" i="4"/>
  <c r="X1892" i="4"/>
  <c r="X1916" i="4"/>
  <c r="X1948" i="4"/>
  <c r="X2012" i="4"/>
  <c r="X2028" i="4"/>
  <c r="X1705" i="4"/>
  <c r="X1721" i="4"/>
  <c r="X1753" i="4"/>
  <c r="X1761" i="4"/>
  <c r="X1777" i="4"/>
  <c r="X1849" i="4"/>
  <c r="X1937" i="4"/>
  <c r="X1961" i="4"/>
  <c r="X1977" i="4"/>
  <c r="X1710" i="4"/>
  <c r="X1782" i="4"/>
  <c r="X1814" i="4"/>
  <c r="X1862" i="4"/>
  <c r="X1910" i="4"/>
  <c r="X1958" i="4"/>
  <c r="X1966" i="4"/>
  <c r="X1982" i="4"/>
  <c r="X1990" i="4"/>
  <c r="X2014" i="4"/>
  <c r="X2022" i="4"/>
  <c r="X2030" i="4"/>
  <c r="X2054" i="4"/>
  <c r="X2062" i="4"/>
  <c r="X1691" i="4"/>
  <c r="X1707" i="4"/>
  <c r="X1723" i="4"/>
  <c r="X1795" i="4"/>
  <c r="X1867" i="4"/>
  <c r="X1875" i="4"/>
  <c r="X1891" i="4"/>
  <c r="X1963" i="4"/>
  <c r="X1979" i="4"/>
  <c r="X1995" i="4"/>
  <c r="X2027" i="4"/>
  <c r="X2059" i="4"/>
  <c r="X1682" i="4"/>
  <c r="X1800" i="4"/>
  <c r="X1824" i="4"/>
  <c r="X1888" i="4"/>
  <c r="X1920" i="4"/>
  <c r="X1960" i="4"/>
  <c r="X1992" i="4"/>
  <c r="X2000" i="4"/>
  <c r="X2024" i="4"/>
  <c r="X2032" i="4"/>
  <c r="Y1686" i="4"/>
  <c r="Y1651" i="4"/>
  <c r="Y1699" i="4"/>
  <c r="Y1664" i="4"/>
  <c r="Y1672" i="4"/>
  <c r="Y1688" i="4"/>
  <c r="Y1653" i="4"/>
  <c r="Y1642" i="4"/>
  <c r="Y1658" i="4"/>
  <c r="Y1639" i="4"/>
  <c r="Y1663" i="4"/>
  <c r="Y1687" i="4"/>
  <c r="Y1636" i="4"/>
  <c r="Y1684" i="4"/>
  <c r="Y1657" i="4"/>
  <c r="Y1792" i="4"/>
  <c r="Y1808" i="4"/>
  <c r="Y1816" i="4"/>
  <c r="Y1864" i="4"/>
  <c r="Y1872" i="4"/>
  <c r="Y1928" i="4"/>
  <c r="Y1952" i="4"/>
  <c r="Y2016" i="4"/>
  <c r="Y1701" i="4"/>
  <c r="Y1733" i="4"/>
  <c r="Y1757" i="4"/>
  <c r="Y1765" i="4"/>
  <c r="Y1781" i="4"/>
  <c r="Y1789" i="4"/>
  <c r="Y1853" i="4"/>
  <c r="Y1901" i="4"/>
  <c r="Y1909" i="4"/>
  <c r="Y1925" i="4"/>
  <c r="Y1933" i="4"/>
  <c r="Y1941" i="4"/>
  <c r="Y1949" i="4"/>
  <c r="Y2013" i="4"/>
  <c r="Y2045" i="4"/>
  <c r="Y1696" i="4"/>
  <c r="Y1714" i="4"/>
  <c r="Y1754" i="4"/>
  <c r="Y1762" i="4"/>
  <c r="Y1770" i="4"/>
  <c r="Y1778" i="4"/>
  <c r="Y1802" i="4"/>
  <c r="Y1810" i="4"/>
  <c r="Y1826" i="4"/>
  <c r="Y1834" i="4"/>
  <c r="Y1842" i="4"/>
  <c r="Y1850" i="4"/>
  <c r="Y1906" i="4"/>
  <c r="Y1914" i="4"/>
  <c r="Y2050" i="4"/>
  <c r="Y1703" i="4"/>
  <c r="Y1727" i="4"/>
  <c r="Y1751" i="4"/>
  <c r="Y1807" i="4"/>
  <c r="Y1815" i="4"/>
  <c r="Y1839" i="4"/>
  <c r="Y1887" i="4"/>
  <c r="Y1895" i="4"/>
  <c r="Y1927" i="4"/>
  <c r="Y1943" i="4"/>
  <c r="Y1951" i="4"/>
  <c r="Y1967" i="4"/>
  <c r="Y1991" i="4"/>
  <c r="Y2023" i="4"/>
  <c r="Y1700" i="4"/>
  <c r="Y1724" i="4"/>
  <c r="Y1748" i="4"/>
  <c r="Y1756" i="4"/>
  <c r="Y1764" i="4"/>
  <c r="Y1940" i="4"/>
  <c r="Y1988" i="4"/>
  <c r="Y2004" i="4"/>
  <c r="Y2020" i="4"/>
  <c r="Y2044" i="4"/>
  <c r="Y2060" i="4"/>
  <c r="Y1737" i="4"/>
  <c r="Y1745" i="4"/>
  <c r="Y1785" i="4"/>
  <c r="Y1801" i="4"/>
  <c r="Y1809" i="4"/>
  <c r="Y1881" i="4"/>
  <c r="Y1889" i="4"/>
  <c r="Y1897" i="4"/>
  <c r="Y1929" i="4"/>
  <c r="Y2001" i="4"/>
  <c r="Y1734" i="4"/>
  <c r="Y1750" i="4"/>
  <c r="Y1766" i="4"/>
  <c r="Y1774" i="4"/>
  <c r="Y1790" i="4"/>
  <c r="Y1822" i="4"/>
  <c r="Y1854" i="4"/>
  <c r="Y1870" i="4"/>
  <c r="Y1878" i="4"/>
  <c r="Y1894" i="4"/>
  <c r="Y2038" i="4"/>
  <c r="Y1689" i="4"/>
  <c r="Y1693" i="4"/>
  <c r="Y1697" i="4"/>
  <c r="Y1715" i="4"/>
  <c r="Y1731" i="4"/>
  <c r="Y1739" i="4"/>
  <c r="Y1755" i="4"/>
  <c r="Y1827" i="4"/>
  <c r="Y1899" i="4"/>
  <c r="Y1907" i="4"/>
  <c r="Y1923" i="4"/>
  <c r="Y1931" i="4"/>
  <c r="Y1987" i="4"/>
  <c r="Y2011" i="4"/>
  <c r="Y2035" i="4"/>
  <c r="Y2043" i="4"/>
  <c r="W7" i="6"/>
  <c r="V8" i="6"/>
  <c r="Z634" i="4"/>
  <c r="Z412" i="4"/>
  <c r="Z539" i="4"/>
  <c r="Z740" i="4"/>
  <c r="Z756" i="4"/>
  <c r="Z854" i="4"/>
  <c r="Z792" i="4"/>
  <c r="Z864" i="4"/>
  <c r="Z1008" i="4"/>
  <c r="Z1288" i="4"/>
  <c r="Z1336" i="4"/>
  <c r="Z1106" i="4"/>
  <c r="Z1159" i="4"/>
  <c r="Z1076" i="4"/>
  <c r="Z1300" i="4"/>
  <c r="Z1025" i="4"/>
  <c r="Z1265" i="4"/>
  <c r="Z1529" i="4"/>
  <c r="Z1398" i="4"/>
  <c r="Z1512" i="4"/>
  <c r="Z1476" i="4"/>
  <c r="X2069" i="4"/>
  <c r="X2085" i="4"/>
  <c r="X2093" i="4"/>
  <c r="X2101" i="4"/>
  <c r="X2109" i="4"/>
  <c r="X2117" i="4"/>
  <c r="X2125" i="4"/>
  <c r="X2133" i="4"/>
  <c r="X2141" i="4"/>
  <c r="X2149" i="4"/>
  <c r="X2157" i="4"/>
  <c r="X2165" i="4"/>
  <c r="X2173" i="4"/>
  <c r="X2181" i="4"/>
  <c r="X2197" i="4"/>
  <c r="X2205" i="4"/>
  <c r="X2213" i="4"/>
  <c r="X2221" i="4"/>
  <c r="X2229" i="4"/>
  <c r="X2237" i="4"/>
  <c r="X2245" i="4"/>
  <c r="X2253" i="4"/>
  <c r="X2261" i="4"/>
  <c r="X2269" i="4"/>
  <c r="X2277" i="4"/>
  <c r="X2285" i="4"/>
  <c r="X2293" i="4"/>
  <c r="X2301" i="4"/>
  <c r="X2309" i="4"/>
  <c r="X2317" i="4"/>
  <c r="X2325" i="4"/>
  <c r="X2333" i="4"/>
  <c r="X2341" i="4"/>
  <c r="X2349" i="4"/>
  <c r="X2357" i="4"/>
  <c r="X2074" i="4"/>
  <c r="X2082" i="4"/>
  <c r="X2090" i="4"/>
  <c r="X2098" i="4"/>
  <c r="X2106" i="4"/>
  <c r="X2114" i="4"/>
  <c r="X2122" i="4"/>
  <c r="X2130" i="4"/>
  <c r="X2138" i="4"/>
  <c r="X2146" i="4"/>
  <c r="X2154" i="4"/>
  <c r="X2162" i="4"/>
  <c r="X2170" i="4"/>
  <c r="X2178" i="4"/>
  <c r="X2186" i="4"/>
  <c r="X2194" i="4"/>
  <c r="X2202" i="4"/>
  <c r="X2210" i="4"/>
  <c r="X2218" i="4"/>
  <c r="X2226" i="4"/>
  <c r="X2234" i="4"/>
  <c r="X2242" i="4"/>
  <c r="X2250" i="4"/>
  <c r="X2258" i="4"/>
  <c r="X2266" i="4"/>
  <c r="X2282" i="4"/>
  <c r="X2290" i="4"/>
  <c r="X2298" i="4"/>
  <c r="X2306" i="4"/>
  <c r="X2314" i="4"/>
  <c r="X2322" i="4"/>
  <c r="X2330" i="4"/>
  <c r="X2338" i="4"/>
  <c r="X2346" i="4"/>
  <c r="X2354" i="4"/>
  <c r="X2071" i="4"/>
  <c r="X2079" i="4"/>
  <c r="X2087" i="4"/>
  <c r="X2095" i="4"/>
  <c r="X2103" i="4"/>
  <c r="X2111" i="4"/>
  <c r="X2119" i="4"/>
  <c r="X2127" i="4"/>
  <c r="X2135" i="4"/>
  <c r="X2143" i="4"/>
  <c r="X2151" i="4"/>
  <c r="X2159" i="4"/>
  <c r="X2167" i="4"/>
  <c r="X2175" i="4"/>
  <c r="X2191" i="4"/>
  <c r="X2199" i="4"/>
  <c r="X2207" i="4"/>
  <c r="X2215" i="4"/>
  <c r="X2223" i="4"/>
  <c r="X2239" i="4"/>
  <c r="X2247" i="4"/>
  <c r="X2255" i="4"/>
  <c r="X2263" i="4"/>
  <c r="X2271" i="4"/>
  <c r="X2279" i="4"/>
  <c r="X2287" i="4"/>
  <c r="X2295" i="4"/>
  <c r="X2303" i="4"/>
  <c r="X2311" i="4"/>
  <c r="X2319" i="4"/>
  <c r="X2327" i="4"/>
  <c r="X2335" i="4"/>
  <c r="X2343" i="4"/>
  <c r="X2351" i="4"/>
  <c r="X2068" i="4"/>
  <c r="X2076" i="4"/>
  <c r="X2084" i="4"/>
  <c r="X2092" i="4"/>
  <c r="X2100" i="4"/>
  <c r="X2108" i="4"/>
  <c r="X2116" i="4"/>
  <c r="X2124" i="4"/>
  <c r="X2132" i="4"/>
  <c r="X2140" i="4"/>
  <c r="X2148" i="4"/>
  <c r="X2156" i="4"/>
  <c r="X2164" i="4"/>
  <c r="X2172" i="4"/>
  <c r="X2180" i="4"/>
  <c r="X2188" i="4"/>
  <c r="X2196" i="4"/>
  <c r="X2204" i="4"/>
  <c r="X2212" i="4"/>
  <c r="X2220" i="4"/>
  <c r="X2228" i="4"/>
  <c r="X2236" i="4"/>
  <c r="X2244" i="4"/>
  <c r="X2252" i="4"/>
  <c r="X2260" i="4"/>
  <c r="X2268" i="4"/>
  <c r="X2276" i="4"/>
  <c r="X2284" i="4"/>
  <c r="X2292" i="4"/>
  <c r="X2300" i="4"/>
  <c r="X2308" i="4"/>
  <c r="X2316" i="4"/>
  <c r="X2324" i="4"/>
  <c r="X2332" i="4"/>
  <c r="X2340" i="4"/>
  <c r="X2348" i="4"/>
  <c r="X2356" i="4"/>
  <c r="X2065" i="4"/>
  <c r="X2073" i="4"/>
  <c r="X2081" i="4"/>
  <c r="X2089" i="4"/>
  <c r="X2097" i="4"/>
  <c r="X2105" i="4"/>
  <c r="X2113" i="4"/>
  <c r="X2121" i="4"/>
  <c r="X2129" i="4"/>
  <c r="X2137" i="4"/>
  <c r="X2145" i="4"/>
  <c r="X2153" i="4"/>
  <c r="X2161" i="4"/>
  <c r="X2169" i="4"/>
  <c r="X2177" i="4"/>
  <c r="X2185" i="4"/>
  <c r="X2193" i="4"/>
  <c r="X2201" i="4"/>
  <c r="X2209" i="4"/>
  <c r="X2217" i="4"/>
  <c r="X2225" i="4"/>
  <c r="X2233" i="4"/>
  <c r="X2241" i="4"/>
  <c r="X2249" i="4"/>
  <c r="X2257" i="4"/>
  <c r="X2265" i="4"/>
  <c r="X2273" i="4"/>
  <c r="X2281" i="4"/>
  <c r="X2289" i="4"/>
  <c r="X2297" i="4"/>
  <c r="X2305" i="4"/>
  <c r="X2313" i="4"/>
  <c r="X2321" i="4"/>
  <c r="X2329" i="4"/>
  <c r="X2337" i="4"/>
  <c r="X2345" i="4"/>
  <c r="X2353" i="4"/>
  <c r="X2361" i="4"/>
  <c r="X2070" i="4"/>
  <c r="X2078" i="4"/>
  <c r="X2086" i="4"/>
  <c r="X2094" i="4"/>
  <c r="X2102" i="4"/>
  <c r="X2110" i="4"/>
  <c r="X2118" i="4"/>
  <c r="X2126" i="4"/>
  <c r="X2134" i="4"/>
  <c r="X2142" i="4"/>
  <c r="X2150" i="4"/>
  <c r="X2158" i="4"/>
  <c r="X2166" i="4"/>
  <c r="X2182" i="4"/>
  <c r="X2190" i="4"/>
  <c r="X2198" i="4"/>
  <c r="X2214" i="4"/>
  <c r="X2222" i="4"/>
  <c r="X2230" i="4"/>
  <c r="X2238" i="4"/>
  <c r="X2246" i="4"/>
  <c r="X2254" i="4"/>
  <c r="X2262" i="4"/>
  <c r="X2270" i="4"/>
  <c r="X2286" i="4"/>
  <c r="X2294" i="4"/>
  <c r="X2302" i="4"/>
  <c r="X2310" i="4"/>
  <c r="X2318" i="4"/>
  <c r="X2326" i="4"/>
  <c r="X2334" i="4"/>
  <c r="X2350" i="4"/>
  <c r="X2358" i="4"/>
  <c r="X2366" i="4"/>
  <c r="X2067" i="4"/>
  <c r="X2075" i="4"/>
  <c r="X2083" i="4"/>
  <c r="X2091" i="4"/>
  <c r="X2099" i="4"/>
  <c r="X2107" i="4"/>
  <c r="X2115" i="4"/>
  <c r="X2131" i="4"/>
  <c r="X2147" i="4"/>
  <c r="X2155" i="4"/>
  <c r="X2163" i="4"/>
  <c r="X2171" i="4"/>
  <c r="X2179" i="4"/>
  <c r="X2187" i="4"/>
  <c r="X2195" i="4"/>
  <c r="X2203" i="4"/>
  <c r="X2211" i="4"/>
  <c r="X2219" i="4"/>
  <c r="X2227" i="4"/>
  <c r="X2235" i="4"/>
  <c r="X2243" i="4"/>
  <c r="X2251" i="4"/>
  <c r="X2259" i="4"/>
  <c r="X2267" i="4"/>
  <c r="X2275" i="4"/>
  <c r="X2283" i="4"/>
  <c r="X2291" i="4"/>
  <c r="X2299" i="4"/>
  <c r="X2307" i="4"/>
  <c r="X2315" i="4"/>
  <c r="X2323" i="4"/>
  <c r="X2331" i="4"/>
  <c r="X2339" i="4"/>
  <c r="X2347" i="4"/>
  <c r="X2355" i="4"/>
  <c r="X2363" i="4"/>
  <c r="X2064" i="4"/>
  <c r="X2072" i="4"/>
  <c r="X2080" i="4"/>
  <c r="X2088" i="4"/>
  <c r="X2096" i="4"/>
  <c r="X2104" i="4"/>
  <c r="X2112" i="4"/>
  <c r="X2120" i="4"/>
  <c r="X2128" i="4"/>
  <c r="X2136" i="4"/>
  <c r="X2144" i="4"/>
  <c r="X2152" i="4"/>
  <c r="X2160" i="4"/>
  <c r="X2168" i="4"/>
  <c r="X2176" i="4"/>
  <c r="X2184" i="4"/>
  <c r="X2192" i="4"/>
  <c r="X2200" i="4"/>
  <c r="X2208" i="4"/>
  <c r="X2216" i="4"/>
  <c r="X2232" i="4"/>
  <c r="X2240" i="4"/>
  <c r="X2248" i="4"/>
  <c r="X2256" i="4"/>
  <c r="X2264" i="4"/>
  <c r="X2272" i="4"/>
  <c r="X2280" i="4"/>
  <c r="X2288" i="4"/>
  <c r="X2296" i="4"/>
  <c r="X2304" i="4"/>
  <c r="X2312" i="4"/>
  <c r="X2320" i="4"/>
  <c r="X2328" i="4"/>
  <c r="X2336" i="4"/>
  <c r="X2344" i="4"/>
  <c r="X2352" i="4"/>
  <c r="X2360" i="4"/>
  <c r="X2364" i="4"/>
  <c r="X2368" i="4"/>
  <c r="X2376" i="4"/>
  <c r="X2384" i="4"/>
  <c r="X2392" i="4"/>
  <c r="X2400" i="4"/>
  <c r="X2408" i="4"/>
  <c r="X2416" i="4"/>
  <c r="X2424" i="4"/>
  <c r="X2432" i="4"/>
  <c r="X2440" i="4"/>
  <c r="X2448" i="4"/>
  <c r="X2456" i="4"/>
  <c r="X2464" i="4"/>
  <c r="X2472" i="4"/>
  <c r="X2480" i="4"/>
  <c r="X2488" i="4"/>
  <c r="X2504" i="4"/>
  <c r="X2512" i="4"/>
  <c r="X2520" i="4"/>
  <c r="X2528" i="4"/>
  <c r="X2536" i="4"/>
  <c r="X2544" i="4"/>
  <c r="X2560" i="4"/>
  <c r="X2568" i="4"/>
  <c r="X2576" i="4"/>
  <c r="X2584" i="4"/>
  <c r="X2592" i="4"/>
  <c r="X2600" i="4"/>
  <c r="X2616" i="4"/>
  <c r="X2624" i="4"/>
  <c r="X2632" i="4"/>
  <c r="X2640" i="4"/>
  <c r="X2648" i="4"/>
  <c r="X2656" i="4"/>
  <c r="X2664" i="4"/>
  <c r="X2672" i="4"/>
  <c r="X2680" i="4"/>
  <c r="X2688" i="4"/>
  <c r="X2696" i="4"/>
  <c r="X2704" i="4"/>
  <c r="X2712" i="4"/>
  <c r="X2720" i="4"/>
  <c r="X2728" i="4"/>
  <c r="X2736" i="4"/>
  <c r="X2744" i="4"/>
  <c r="X2752" i="4"/>
  <c r="X2760" i="4"/>
  <c r="X2768" i="4"/>
  <c r="X2776" i="4"/>
  <c r="X2784" i="4"/>
  <c r="X2792" i="4"/>
  <c r="X2800" i="4"/>
  <c r="X2808" i="4"/>
  <c r="X2816" i="4"/>
  <c r="X2824" i="4"/>
  <c r="X2832" i="4"/>
  <c r="X2840" i="4"/>
  <c r="X2848" i="4"/>
  <c r="X2864" i="4"/>
  <c r="X2872" i="4"/>
  <c r="X2880" i="4"/>
  <c r="X2888" i="4"/>
  <c r="X2896" i="4"/>
  <c r="X2904" i="4"/>
  <c r="X2912" i="4"/>
  <c r="X2920" i="4"/>
  <c r="X2928" i="4"/>
  <c r="X2936" i="4"/>
  <c r="X2944" i="4"/>
  <c r="X2952" i="4"/>
  <c r="X2960" i="4"/>
  <c r="X2968" i="4"/>
  <c r="X2976" i="4"/>
  <c r="X2984" i="4"/>
  <c r="X2992" i="4"/>
  <c r="X3000" i="4"/>
  <c r="X2362" i="4"/>
  <c r="X2373" i="4"/>
  <c r="X2381" i="4"/>
  <c r="X2389" i="4"/>
  <c r="X2397" i="4"/>
  <c r="X2405" i="4"/>
  <c r="X2413" i="4"/>
  <c r="X2421" i="4"/>
  <c r="X2429" i="4"/>
  <c r="X2437" i="4"/>
  <c r="X2445" i="4"/>
  <c r="X2453" i="4"/>
  <c r="X2461" i="4"/>
  <c r="X2469" i="4"/>
  <c r="X2477" i="4"/>
  <c r="X2493" i="4"/>
  <c r="X2501" i="4"/>
  <c r="X2509" i="4"/>
  <c r="X2517" i="4"/>
  <c r="X2525" i="4"/>
  <c r="X2533" i="4"/>
  <c r="X2541" i="4"/>
  <c r="X2549" i="4"/>
  <c r="X2557" i="4"/>
  <c r="X2565" i="4"/>
  <c r="X2573" i="4"/>
  <c r="X2581" i="4"/>
  <c r="X2589" i="4"/>
  <c r="X2597" i="4"/>
  <c r="X2605" i="4"/>
  <c r="X2613" i="4"/>
  <c r="X2621" i="4"/>
  <c r="X2629" i="4"/>
  <c r="X2637" i="4"/>
  <c r="X2645" i="4"/>
  <c r="X2653" i="4"/>
  <c r="X2661" i="4"/>
  <c r="X2669" i="4"/>
  <c r="X2677" i="4"/>
  <c r="X2685" i="4"/>
  <c r="X2693" i="4"/>
  <c r="X2701" i="4"/>
  <c r="X2717" i="4"/>
  <c r="X2725" i="4"/>
  <c r="X2733" i="4"/>
  <c r="X2741" i="4"/>
  <c r="X2749" i="4"/>
  <c r="X2757" i="4"/>
  <c r="X2765" i="4"/>
  <c r="X2773" i="4"/>
  <c r="X2781" i="4"/>
  <c r="X2789" i="4"/>
  <c r="X2797" i="4"/>
  <c r="X2805" i="4"/>
  <c r="X2813" i="4"/>
  <c r="X2821" i="4"/>
  <c r="X2829" i="4"/>
  <c r="X2837" i="4"/>
  <c r="X2845" i="4"/>
  <c r="X2853" i="4"/>
  <c r="X2861" i="4"/>
  <c r="X2869" i="4"/>
  <c r="X2877" i="4"/>
  <c r="X2885" i="4"/>
  <c r="X2893" i="4"/>
  <c r="X2901" i="4"/>
  <c r="X2909" i="4"/>
  <c r="X2917" i="4"/>
  <c r="X2925" i="4"/>
  <c r="X2933" i="4"/>
  <c r="X2941" i="4"/>
  <c r="X2949" i="4"/>
  <c r="X2957" i="4"/>
  <c r="X2965" i="4"/>
  <c r="X2973" i="4"/>
  <c r="X2981" i="4"/>
  <c r="X2989" i="4"/>
  <c r="X2997" i="4"/>
  <c r="X3005" i="4"/>
  <c r="X2370" i="4"/>
  <c r="X2378" i="4"/>
  <c r="X2386" i="4"/>
  <c r="X2394" i="4"/>
  <c r="X2402" i="4"/>
  <c r="X2410" i="4"/>
  <c r="X2418" i="4"/>
  <c r="X2426" i="4"/>
  <c r="X2434" i="4"/>
  <c r="X2442" i="4"/>
  <c r="X2450" i="4"/>
  <c r="X2458" i="4"/>
  <c r="X2466" i="4"/>
  <c r="X2474" i="4"/>
  <c r="X2482" i="4"/>
  <c r="X2490" i="4"/>
  <c r="X2498" i="4"/>
  <c r="X2506" i="4"/>
  <c r="X2514" i="4"/>
  <c r="X2522" i="4"/>
  <c r="X2530" i="4"/>
  <c r="X2538" i="4"/>
  <c r="X2546" i="4"/>
  <c r="X2554" i="4"/>
  <c r="X2562" i="4"/>
  <c r="X2570" i="4"/>
  <c r="X2578" i="4"/>
  <c r="X2586" i="4"/>
  <c r="X2594" i="4"/>
  <c r="X2602" i="4"/>
  <c r="X2610" i="4"/>
  <c r="X2626" i="4"/>
  <c r="X2634" i="4"/>
  <c r="X2642" i="4"/>
  <c r="X2650" i="4"/>
  <c r="X2658" i="4"/>
  <c r="X2666" i="4"/>
  <c r="X2674" i="4"/>
  <c r="X2682" i="4"/>
  <c r="X2690" i="4"/>
  <c r="X2698" i="4"/>
  <c r="X2706" i="4"/>
  <c r="X2714" i="4"/>
  <c r="X2722" i="4"/>
  <c r="X2730" i="4"/>
  <c r="X2738" i="4"/>
  <c r="X2746" i="4"/>
  <c r="X2754" i="4"/>
  <c r="X2762" i="4"/>
  <c r="X2770" i="4"/>
  <c r="X2778" i="4"/>
  <c r="X2786" i="4"/>
  <c r="X2794" i="4"/>
  <c r="X2810" i="4"/>
  <c r="X2818" i="4"/>
  <c r="X2826" i="4"/>
  <c r="X2834" i="4"/>
  <c r="X2365" i="4"/>
  <c r="X2375" i="4"/>
  <c r="X2383" i="4"/>
  <c r="X2391" i="4"/>
  <c r="X2399" i="4"/>
  <c r="X2407" i="4"/>
  <c r="X2415" i="4"/>
  <c r="X2423" i="4"/>
  <c r="X2431" i="4"/>
  <c r="X2439" i="4"/>
  <c r="X2447" i="4"/>
  <c r="X2455" i="4"/>
  <c r="X2463" i="4"/>
  <c r="X2471" i="4"/>
  <c r="X2479" i="4"/>
  <c r="X2487" i="4"/>
  <c r="X2495" i="4"/>
  <c r="X2503" i="4"/>
  <c r="X2511" i="4"/>
  <c r="X2519" i="4"/>
  <c r="X2527" i="4"/>
  <c r="X2543" i="4"/>
  <c r="X2551" i="4"/>
  <c r="X2559" i="4"/>
  <c r="X2567" i="4"/>
  <c r="X2575" i="4"/>
  <c r="X2583" i="4"/>
  <c r="X2591" i="4"/>
  <c r="X2599" i="4"/>
  <c r="X2607" i="4"/>
  <c r="X2615" i="4"/>
  <c r="X2623" i="4"/>
  <c r="X2631" i="4"/>
  <c r="X2639" i="4"/>
  <c r="X2647" i="4"/>
  <c r="X2655" i="4"/>
  <c r="X2663" i="4"/>
  <c r="X2671" i="4"/>
  <c r="X2679" i="4"/>
  <c r="X2687" i="4"/>
  <c r="X2695" i="4"/>
  <c r="X2703" i="4"/>
  <c r="X2711" i="4"/>
  <c r="X2719" i="4"/>
  <c r="X2727" i="4"/>
  <c r="X2735" i="4"/>
  <c r="X2743" i="4"/>
  <c r="X2751" i="4"/>
  <c r="X2759" i="4"/>
  <c r="X2767" i="4"/>
  <c r="X2775" i="4"/>
  <c r="X2783" i="4"/>
  <c r="X2791" i="4"/>
  <c r="X2799" i="4"/>
  <c r="X2807" i="4"/>
  <c r="X2815" i="4"/>
  <c r="X2823" i="4"/>
  <c r="X2831" i="4"/>
  <c r="X2839" i="4"/>
  <c r="X2847" i="4"/>
  <c r="X2855" i="4"/>
  <c r="X2863" i="4"/>
  <c r="X2871" i="4"/>
  <c r="X2879" i="4"/>
  <c r="X2887" i="4"/>
  <c r="X2895" i="4"/>
  <c r="X2903" i="4"/>
  <c r="X2911" i="4"/>
  <c r="X2919" i="4"/>
  <c r="X2927" i="4"/>
  <c r="X2935" i="4"/>
  <c r="X2943" i="4"/>
  <c r="X2951" i="4"/>
  <c r="X2959" i="4"/>
  <c r="X2967" i="4"/>
  <c r="X2983" i="4"/>
  <c r="X2991" i="4"/>
  <c r="X2367" i="4"/>
  <c r="X2372" i="4"/>
  <c r="X2388" i="4"/>
  <c r="X2396" i="4"/>
  <c r="X2404" i="4"/>
  <c r="X2412" i="4"/>
  <c r="X2428" i="4"/>
  <c r="X2436" i="4"/>
  <c r="X2444" i="4"/>
  <c r="X2452" i="4"/>
  <c r="X2460" i="4"/>
  <c r="X2468" i="4"/>
  <c r="X2476" i="4"/>
  <c r="X2484" i="4"/>
  <c r="X2492" i="4"/>
  <c r="X2500" i="4"/>
  <c r="X2508" i="4"/>
  <c r="X2516" i="4"/>
  <c r="X2524" i="4"/>
  <c r="X2532" i="4"/>
  <c r="X2540" i="4"/>
  <c r="X2548" i="4"/>
  <c r="X2556" i="4"/>
  <c r="X2564" i="4"/>
  <c r="X2572" i="4"/>
  <c r="X2580" i="4"/>
  <c r="X2588" i="4"/>
  <c r="X2596" i="4"/>
  <c r="X2604" i="4"/>
  <c r="X2612" i="4"/>
  <c r="X2620" i="4"/>
  <c r="X2628" i="4"/>
  <c r="X2636" i="4"/>
  <c r="X2644" i="4"/>
  <c r="X2652" i="4"/>
  <c r="X2660" i="4"/>
  <c r="X2668" i="4"/>
  <c r="X2676" i="4"/>
  <c r="X2684" i="4"/>
  <c r="X2692" i="4"/>
  <c r="X2700" i="4"/>
  <c r="X2708" i="4"/>
  <c r="X2716" i="4"/>
  <c r="X2724" i="4"/>
  <c r="X2732" i="4"/>
  <c r="X2740" i="4"/>
  <c r="X2748" i="4"/>
  <c r="X2756" i="4"/>
  <c r="X2764" i="4"/>
  <c r="X2772" i="4"/>
  <c r="X2780" i="4"/>
  <c r="X2796" i="4"/>
  <c r="X2804" i="4"/>
  <c r="X2812" i="4"/>
  <c r="X2820" i="4"/>
  <c r="X2836" i="4"/>
  <c r="X2844" i="4"/>
  <c r="X2852" i="4"/>
  <c r="X2860" i="4"/>
  <c r="X2868" i="4"/>
  <c r="X2876" i="4"/>
  <c r="X2884" i="4"/>
  <c r="X2892" i="4"/>
  <c r="X2900" i="4"/>
  <c r="X2908" i="4"/>
  <c r="X2916" i="4"/>
  <c r="X2924" i="4"/>
  <c r="X2932" i="4"/>
  <c r="X2940" i="4"/>
  <c r="X2948" i="4"/>
  <c r="X2956" i="4"/>
  <c r="X2964" i="4"/>
  <c r="X2972" i="4"/>
  <c r="X2980" i="4"/>
  <c r="X2988" i="4"/>
  <c r="X2996" i="4"/>
  <c r="X3004" i="4"/>
  <c r="X2369" i="4"/>
  <c r="X2377" i="4"/>
  <c r="X2385" i="4"/>
  <c r="X2393" i="4"/>
  <c r="X2401" i="4"/>
  <c r="X2409" i="4"/>
  <c r="X2417" i="4"/>
  <c r="X2425" i="4"/>
  <c r="X2433" i="4"/>
  <c r="X2441" i="4"/>
  <c r="X2449" i="4"/>
  <c r="X2465" i="4"/>
  <c r="X2473" i="4"/>
  <c r="X2481" i="4"/>
  <c r="X2489" i="4"/>
  <c r="X2497" i="4"/>
  <c r="X2513" i="4"/>
  <c r="X2521" i="4"/>
  <c r="X2529" i="4"/>
  <c r="X2537" i="4"/>
  <c r="X2545" i="4"/>
  <c r="X2553" i="4"/>
  <c r="X2561" i="4"/>
  <c r="X2569" i="4"/>
  <c r="X2577" i="4"/>
  <c r="X2585" i="4"/>
  <c r="X2593" i="4"/>
  <c r="X2601" i="4"/>
  <c r="X2609" i="4"/>
  <c r="X2617" i="4"/>
  <c r="X2625" i="4"/>
  <c r="X2633" i="4"/>
  <c r="X2641" i="4"/>
  <c r="X2649" i="4"/>
  <c r="X2657" i="4"/>
  <c r="X2665" i="4"/>
  <c r="X2673" i="4"/>
  <c r="X2681" i="4"/>
  <c r="X2689" i="4"/>
  <c r="X2697" i="4"/>
  <c r="X2705" i="4"/>
  <c r="X2713" i="4"/>
  <c r="X2721" i="4"/>
  <c r="X2729" i="4"/>
  <c r="X2737" i="4"/>
  <c r="X2745" i="4"/>
  <c r="X2761" i="4"/>
  <c r="X2769" i="4"/>
  <c r="X2777" i="4"/>
  <c r="X2785" i="4"/>
  <c r="X2793" i="4"/>
  <c r="X2801" i="4"/>
  <c r="X2809" i="4"/>
  <c r="X2817" i="4"/>
  <c r="X2825" i="4"/>
  <c r="X2833" i="4"/>
  <c r="X2841" i="4"/>
  <c r="X2849" i="4"/>
  <c r="X2857" i="4"/>
  <c r="X2865" i="4"/>
  <c r="X2881" i="4"/>
  <c r="X2889" i="4"/>
  <c r="X2897" i="4"/>
  <c r="X2905" i="4"/>
  <c r="X2913" i="4"/>
  <c r="X2921" i="4"/>
  <c r="X2929" i="4"/>
  <c r="X2937" i="4"/>
  <c r="X2945" i="4"/>
  <c r="X2953" i="4"/>
  <c r="X2961" i="4"/>
  <c r="X2969" i="4"/>
  <c r="X2977" i="4"/>
  <c r="X2985" i="4"/>
  <c r="X2993" i="4"/>
  <c r="X3001" i="4"/>
  <c r="X2374" i="4"/>
  <c r="X2382" i="4"/>
  <c r="X2390" i="4"/>
  <c r="X2398" i="4"/>
  <c r="X2406" i="4"/>
  <c r="X2414" i="4"/>
  <c r="X2422" i="4"/>
  <c r="X2430" i="4"/>
  <c r="X2438" i="4"/>
  <c r="X2446" i="4"/>
  <c r="X2454" i="4"/>
  <c r="X2462" i="4"/>
  <c r="X2470" i="4"/>
  <c r="X2478" i="4"/>
  <c r="X2486" i="4"/>
  <c r="X2494" i="4"/>
  <c r="X2502" i="4"/>
  <c r="X2510" i="4"/>
  <c r="X2518" i="4"/>
  <c r="X2526" i="4"/>
  <c r="X2534" i="4"/>
  <c r="X2542" i="4"/>
  <c r="X2550" i="4"/>
  <c r="X2558" i="4"/>
  <c r="X2566" i="4"/>
  <c r="X2574" i="4"/>
  <c r="X2582" i="4"/>
  <c r="X2590" i="4"/>
  <c r="X2598" i="4"/>
  <c r="X2606" i="4"/>
  <c r="X2614" i="4"/>
  <c r="X2622" i="4"/>
  <c r="X2630" i="4"/>
  <c r="X2638" i="4"/>
  <c r="X2646" i="4"/>
  <c r="X2654" i="4"/>
  <c r="X2662" i="4"/>
  <c r="X2670" i="4"/>
  <c r="X2678" i="4"/>
  <c r="X2686" i="4"/>
  <c r="X2694" i="4"/>
  <c r="X2710" i="4"/>
  <c r="X2718" i="4"/>
  <c r="X2726" i="4"/>
  <c r="X2734" i="4"/>
  <c r="X2742" i="4"/>
  <c r="X2750" i="4"/>
  <c r="X2758" i="4"/>
  <c r="X2766" i="4"/>
  <c r="X2774" i="4"/>
  <c r="X2790" i="4"/>
  <c r="X2798" i="4"/>
  <c r="X2806" i="4"/>
  <c r="X2814" i="4"/>
  <c r="X2822" i="4"/>
  <c r="X2830" i="4"/>
  <c r="X2838" i="4"/>
  <c r="X2854" i="4"/>
  <c r="X2862" i="4"/>
  <c r="X2870" i="4"/>
  <c r="X2878" i="4"/>
  <c r="X2886" i="4"/>
  <c r="X2894" i="4"/>
  <c r="X2902" i="4"/>
  <c r="X2910" i="4"/>
  <c r="X2918" i="4"/>
  <c r="X2926" i="4"/>
  <c r="X2934" i="4"/>
  <c r="X2942" i="4"/>
  <c r="X2950" i="4"/>
  <c r="X2966" i="4"/>
  <c r="X2974" i="4"/>
  <c r="X2982" i="4"/>
  <c r="X2990" i="4"/>
  <c r="X2998" i="4"/>
  <c r="X2371" i="4"/>
  <c r="X2379" i="4"/>
  <c r="X2387" i="4"/>
  <c r="X2395" i="4"/>
  <c r="X2403" i="4"/>
  <c r="X2411" i="4"/>
  <c r="X2419" i="4"/>
  <c r="X2427" i="4"/>
  <c r="X2435" i="4"/>
  <c r="X2443" i="4"/>
  <c r="X2451" i="4"/>
  <c r="X2459" i="4"/>
  <c r="X2467" i="4"/>
  <c r="X2475" i="4"/>
  <c r="X2483" i="4"/>
  <c r="X2491" i="4"/>
  <c r="X2499" i="4"/>
  <c r="X2507" i="4"/>
  <c r="X2515" i="4"/>
  <c r="X2523" i="4"/>
  <c r="X2531" i="4"/>
  <c r="X2539" i="4"/>
  <c r="X2547" i="4"/>
  <c r="X2555" i="4"/>
  <c r="X2563" i="4"/>
  <c r="X2571" i="4"/>
  <c r="X2579" i="4"/>
  <c r="X2587" i="4"/>
  <c r="X2595" i="4"/>
  <c r="X2603" i="4"/>
  <c r="X2611" i="4"/>
  <c r="X2619" i="4"/>
  <c r="X2627" i="4"/>
  <c r="X2635" i="4"/>
  <c r="X2643" i="4"/>
  <c r="X2651" i="4"/>
  <c r="X2659" i="4"/>
  <c r="X2667" i="4"/>
  <c r="X2675" i="4"/>
  <c r="X2683" i="4"/>
  <c r="X2699" i="4"/>
  <c r="X2715" i="4"/>
  <c r="X2723" i="4"/>
  <c r="X2731" i="4"/>
  <c r="X2739" i="4"/>
  <c r="X2747" i="4"/>
  <c r="X2755" i="4"/>
  <c r="X2763" i="4"/>
  <c r="X2771" i="4"/>
  <c r="X2779" i="4"/>
  <c r="X2787" i="4"/>
  <c r="X2795" i="4"/>
  <c r="X2803" i="4"/>
  <c r="X2811" i="4"/>
  <c r="X2819" i="4"/>
  <c r="X2827" i="4"/>
  <c r="X2835" i="4"/>
  <c r="X2851" i="4"/>
  <c r="X2859" i="4"/>
  <c r="X2867" i="4"/>
  <c r="X2875" i="4"/>
  <c r="X2891" i="4"/>
  <c r="X2899" i="4"/>
  <c r="X2907" i="4"/>
  <c r="X2915" i="4"/>
  <c r="X2923" i="4"/>
  <c r="X2931" i="4"/>
  <c r="X2939" i="4"/>
  <c r="X2947" i="4"/>
  <c r="X2955" i="4"/>
  <c r="X2963" i="4"/>
  <c r="X2971" i="4"/>
  <c r="X2979" i="4"/>
  <c r="X2987" i="4"/>
  <c r="X2995" i="4"/>
  <c r="X3003" i="4"/>
  <c r="X2850" i="4"/>
  <c r="X2866" i="4"/>
  <c r="X2882" i="4"/>
  <c r="X2898" i="4"/>
  <c r="X2914" i="4"/>
  <c r="X2930" i="4"/>
  <c r="X2946" i="4"/>
  <c r="X2962" i="4"/>
  <c r="X2978" i="4"/>
  <c r="X2994" i="4"/>
  <c r="X3002" i="4"/>
  <c r="X2999" i="4"/>
  <c r="X2842" i="4"/>
  <c r="X2858" i="4"/>
  <c r="X2874" i="4"/>
  <c r="X2890" i="4"/>
  <c r="X2906" i="4"/>
  <c r="X2922" i="4"/>
  <c r="X2938" i="4"/>
  <c r="X2954" i="4"/>
  <c r="X2986" i="4"/>
  <c r="X1696" i="4"/>
  <c r="X1658" i="4"/>
  <c r="X1639" i="4"/>
  <c r="X1657" i="4"/>
  <c r="X1689" i="4"/>
  <c r="X1701" i="4"/>
  <c r="X1757" i="4"/>
  <c r="X1765" i="4"/>
  <c r="X1781" i="4"/>
  <c r="X1901" i="4"/>
  <c r="X1925" i="4"/>
  <c r="X1941" i="4"/>
  <c r="X1949" i="4"/>
  <c r="X2013" i="4"/>
  <c r="X2045" i="4"/>
  <c r="X1687" i="4"/>
  <c r="X1714" i="4"/>
  <c r="X1754" i="4"/>
  <c r="X1762" i="4"/>
  <c r="X1778" i="4"/>
  <c r="X1802" i="4"/>
  <c r="X1834" i="4"/>
  <c r="X1906" i="4"/>
  <c r="X1914" i="4"/>
  <c r="X2050" i="4"/>
  <c r="X1807" i="4"/>
  <c r="X1839" i="4"/>
  <c r="X1895" i="4"/>
  <c r="X1927" i="4"/>
  <c r="X1943" i="4"/>
  <c r="X1967" i="4"/>
  <c r="X1724" i="4"/>
  <c r="X1940" i="4"/>
  <c r="X1988" i="4"/>
  <c r="X1737" i="4"/>
  <c r="X1785" i="4"/>
  <c r="X1889" i="4"/>
  <c r="X1897" i="4"/>
  <c r="X1929" i="4"/>
  <c r="X1750" i="4"/>
  <c r="X1766" i="4"/>
  <c r="X1774" i="4"/>
  <c r="X1870" i="4"/>
  <c r="X1878" i="4"/>
  <c r="X1894" i="4"/>
  <c r="X2038" i="4"/>
  <c r="X1715" i="4"/>
  <c r="X1731" i="4"/>
  <c r="X1827" i="4"/>
  <c r="X1899" i="4"/>
  <c r="X1907" i="4"/>
  <c r="X2043" i="4"/>
  <c r="X1686" i="4"/>
  <c r="X1816" i="4"/>
  <c r="X1864" i="4"/>
  <c r="X1872" i="4"/>
  <c r="X1928" i="4"/>
  <c r="X1952" i="4"/>
  <c r="X2016" i="4"/>
  <c r="I9" i="6"/>
  <c r="J9" i="6" s="1"/>
  <c r="N6" i="6"/>
  <c r="O6" i="6" s="1"/>
  <c r="W8" i="6" l="1"/>
  <c r="V9" i="6"/>
  <c r="Y1627" i="4"/>
  <c r="Y1675" i="4"/>
  <c r="Y1691" i="4"/>
  <c r="Y1632" i="4"/>
  <c r="Y1648" i="4"/>
  <c r="Y1680" i="4"/>
  <c r="Y1629" i="4"/>
  <c r="Y1637" i="4"/>
  <c r="Y1645" i="4"/>
  <c r="Y1626" i="4"/>
  <c r="Y1634" i="4"/>
  <c r="Y1682" i="4"/>
  <c r="Y1623" i="4"/>
  <c r="Y1631" i="4"/>
  <c r="Y1671" i="4"/>
  <c r="Y1628" i="4"/>
  <c r="Y1644" i="4"/>
  <c r="Y1676" i="4"/>
  <c r="Y1641" i="4"/>
  <c r="Y1649" i="4"/>
  <c r="Y1665" i="4"/>
  <c r="Y1800" i="4"/>
  <c r="Y1824" i="4"/>
  <c r="Y1888" i="4"/>
  <c r="Y1920" i="4"/>
  <c r="Y1960" i="4"/>
  <c r="Y1992" i="4"/>
  <c r="Y2000" i="4"/>
  <c r="Y2024" i="4"/>
  <c r="Y2032" i="4"/>
  <c r="Y1709" i="4"/>
  <c r="Y1717" i="4"/>
  <c r="Y1813" i="4"/>
  <c r="Y1845" i="4"/>
  <c r="Y1877" i="4"/>
  <c r="Y2053" i="4"/>
  <c r="Y1692" i="4"/>
  <c r="Y1722" i="4"/>
  <c r="Y1818" i="4"/>
  <c r="Y1858" i="4"/>
  <c r="Y1866" i="4"/>
  <c r="Y1994" i="4"/>
  <c r="Y2042" i="4"/>
  <c r="Y1711" i="4"/>
  <c r="Y1759" i="4"/>
  <c r="Y1783" i="4"/>
  <c r="Y1791" i="4"/>
  <c r="Y1799" i="4"/>
  <c r="Y1855" i="4"/>
  <c r="Y1879" i="4"/>
  <c r="Y1999" i="4"/>
  <c r="Y2055" i="4"/>
  <c r="Y1708" i="4"/>
  <c r="Y1772" i="4"/>
  <c r="Y1796" i="4"/>
  <c r="Y1804" i="4"/>
  <c r="Y1820" i="4"/>
  <c r="Y1884" i="4"/>
  <c r="Y1892" i="4"/>
  <c r="Y1916" i="4"/>
  <c r="Y1948" i="4"/>
  <c r="Y2012" i="4"/>
  <c r="Y2028" i="4"/>
  <c r="Y1705" i="4"/>
  <c r="Y1721" i="4"/>
  <c r="Y1753" i="4"/>
  <c r="Y1761" i="4"/>
  <c r="Y1777" i="4"/>
  <c r="Y1849" i="4"/>
  <c r="Y1937" i="4"/>
  <c r="Y1961" i="4"/>
  <c r="Y1977" i="4"/>
  <c r="Y1710" i="4"/>
  <c r="Y1782" i="4"/>
  <c r="Y1814" i="4"/>
  <c r="Y1862" i="4"/>
  <c r="Y1910" i="4"/>
  <c r="Y1958" i="4"/>
  <c r="Y1966" i="4"/>
  <c r="Y1982" i="4"/>
  <c r="Y1990" i="4"/>
  <c r="Y2014" i="4"/>
  <c r="Y2022" i="4"/>
  <c r="Y2030" i="4"/>
  <c r="Y2054" i="4"/>
  <c r="Y2062" i="4"/>
  <c r="Y1707" i="4"/>
  <c r="Y1723" i="4"/>
  <c r="Y1795" i="4"/>
  <c r="Y1867" i="4"/>
  <c r="Y1875" i="4"/>
  <c r="Y1891" i="4"/>
  <c r="Y1963" i="4"/>
  <c r="Y1979" i="4"/>
  <c r="Y1995" i="4"/>
  <c r="Y2027" i="4"/>
  <c r="Y2059" i="4"/>
  <c r="Z3006" i="4"/>
  <c r="Z3014" i="4"/>
  <c r="Z3010" i="4"/>
  <c r="Z3023" i="4"/>
  <c r="Z3031" i="4"/>
  <c r="Z3039" i="4"/>
  <c r="Z3048" i="4"/>
  <c r="Z3064" i="4"/>
  <c r="Z3072" i="4"/>
  <c r="Z3080" i="4"/>
  <c r="Z3088" i="4"/>
  <c r="Z3096" i="4"/>
  <c r="Z3104" i="4"/>
  <c r="Z3067" i="4"/>
  <c r="Z3012" i="4"/>
  <c r="Z3020" i="4"/>
  <c r="Z3033" i="4"/>
  <c r="Z3040" i="4"/>
  <c r="Z3045" i="4"/>
  <c r="Z3053" i="4"/>
  <c r="Z3061" i="4"/>
  <c r="Z3069" i="4"/>
  <c r="Z3077" i="4"/>
  <c r="Z3093" i="4"/>
  <c r="Z3101" i="4"/>
  <c r="Z3016" i="4"/>
  <c r="Z3018" i="4"/>
  <c r="Z3024" i="4"/>
  <c r="Z3026" i="4"/>
  <c r="Z3028" i="4"/>
  <c r="Z3035" i="4"/>
  <c r="Z3050" i="4"/>
  <c r="Z3058" i="4"/>
  <c r="Z3066" i="4"/>
  <c r="Z3074" i="4"/>
  <c r="Z3082" i="4"/>
  <c r="Z3090" i="4"/>
  <c r="Z3098" i="4"/>
  <c r="Z3106" i="4"/>
  <c r="Z3051" i="4"/>
  <c r="Z3059" i="4"/>
  <c r="Z3091" i="4"/>
  <c r="Z3008" i="4"/>
  <c r="Z3037" i="4"/>
  <c r="Z3047" i="4"/>
  <c r="Z3055" i="4"/>
  <c r="Z3071" i="4"/>
  <c r="Z3079" i="4"/>
  <c r="Z3095" i="4"/>
  <c r="Z3103" i="4"/>
  <c r="Z3044" i="4"/>
  <c r="Z3060" i="4"/>
  <c r="Z3068" i="4"/>
  <c r="Z3084" i="4"/>
  <c r="Z3092" i="4"/>
  <c r="Z3100" i="4"/>
  <c r="Z3107" i="4"/>
  <c r="Z3011" i="4"/>
  <c r="Z3019" i="4"/>
  <c r="Z3032" i="4"/>
  <c r="Z3041" i="4"/>
  <c r="Z3049" i="4"/>
  <c r="Z3057" i="4"/>
  <c r="Z3065" i="4"/>
  <c r="Z3073" i="4"/>
  <c r="Z3081" i="4"/>
  <c r="Z3089" i="4"/>
  <c r="Z3097" i="4"/>
  <c r="Z3105" i="4"/>
  <c r="Z3013" i="4"/>
  <c r="Z3017" i="4"/>
  <c r="Z3034" i="4"/>
  <c r="Z3036" i="4"/>
  <c r="Z3046" i="4"/>
  <c r="Z3054" i="4"/>
  <c r="Z3062" i="4"/>
  <c r="Z3070" i="4"/>
  <c r="Z3078" i="4"/>
  <c r="Z3086" i="4"/>
  <c r="Z3094" i="4"/>
  <c r="Z3102" i="4"/>
  <c r="Z3029" i="4"/>
  <c r="Z3043" i="4"/>
  <c r="Z3075" i="4"/>
  <c r="Z3009" i="4"/>
  <c r="X1789" i="4"/>
  <c r="X1815" i="4"/>
  <c r="X1700" i="4"/>
  <c r="X1748" i="4"/>
  <c r="X1699" i="4"/>
  <c r="X1808" i="4"/>
  <c r="I10" i="6"/>
  <c r="J10" i="6" s="1"/>
  <c r="N7" i="6"/>
  <c r="O7" i="6" s="1"/>
  <c r="X1643" i="4" l="1"/>
  <c r="X1659" i="4"/>
  <c r="X1667" i="4"/>
  <c r="X1624" i="4"/>
  <c r="X1640" i="4"/>
  <c r="X1656" i="4"/>
  <c r="X1669" i="4"/>
  <c r="X1677" i="4"/>
  <c r="X1650" i="4"/>
  <c r="X1647" i="4"/>
  <c r="X1655" i="4"/>
  <c r="X1679" i="4"/>
  <c r="X1660" i="4"/>
  <c r="X1668" i="4"/>
  <c r="X1633" i="4"/>
  <c r="X1673" i="4"/>
  <c r="X1630" i="4"/>
  <c r="X1638" i="4"/>
  <c r="X1749" i="4"/>
  <c r="X1773" i="4"/>
  <c r="X1797" i="4"/>
  <c r="X1821" i="4"/>
  <c r="X1869" i="4"/>
  <c r="X1893" i="4"/>
  <c r="X1965" i="4"/>
  <c r="X1981" i="4"/>
  <c r="X2005" i="4"/>
  <c r="X2021" i="4"/>
  <c r="X2029" i="4"/>
  <c r="X1738" i="4"/>
  <c r="X1746" i="4"/>
  <c r="X1786" i="4"/>
  <c r="X1794" i="4"/>
  <c r="X1874" i="4"/>
  <c r="X1922" i="4"/>
  <c r="X1930" i="4"/>
  <c r="X2002" i="4"/>
  <c r="X2026" i="4"/>
  <c r="X1690" i="4"/>
  <c r="X1694" i="4"/>
  <c r="X1698" i="4"/>
  <c r="X1775" i="4"/>
  <c r="X1847" i="4"/>
  <c r="X1911" i="4"/>
  <c r="X1935" i="4"/>
  <c r="X1983" i="4"/>
  <c r="X2007" i="4"/>
  <c r="X2015" i="4"/>
  <c r="X2031" i="4"/>
  <c r="X2047" i="4"/>
  <c r="X2063" i="4"/>
  <c r="X1716" i="4"/>
  <c r="X1788" i="4"/>
  <c r="X1812" i="4"/>
  <c r="X1828" i="4"/>
  <c r="X1836" i="4"/>
  <c r="X1844" i="4"/>
  <c r="X1868" i="4"/>
  <c r="X1924" i="4"/>
  <c r="X1980" i="4"/>
  <c r="X1996" i="4"/>
  <c r="X2052" i="4"/>
  <c r="X1713" i="4"/>
  <c r="X1793" i="4"/>
  <c r="X1833" i="4"/>
  <c r="X1865" i="4"/>
  <c r="X1873" i="4"/>
  <c r="X1905" i="4"/>
  <c r="X1913" i="4"/>
  <c r="X1921" i="4"/>
  <c r="X1953" i="4"/>
  <c r="X1985" i="4"/>
  <c r="X1993" i="4"/>
  <c r="X2025" i="4"/>
  <c r="X2033" i="4"/>
  <c r="X2041" i="4"/>
  <c r="X2057" i="4"/>
  <c r="X1718" i="4"/>
  <c r="X1798" i="4"/>
  <c r="X1806" i="4"/>
  <c r="X1846" i="4"/>
  <c r="X1918" i="4"/>
  <c r="X1950" i="4"/>
  <c r="X1998" i="4"/>
  <c r="X2006" i="4"/>
  <c r="X1747" i="4"/>
  <c r="X1771" i="4"/>
  <c r="X1779" i="4"/>
  <c r="X1787" i="4"/>
  <c r="X1819" i="4"/>
  <c r="X1915" i="4"/>
  <c r="X1939" i="4"/>
  <c r="X1947" i="4"/>
  <c r="X2019" i="4"/>
  <c r="X2051" i="4"/>
  <c r="X1666" i="4"/>
  <c r="X1704" i="4"/>
  <c r="X1712" i="4"/>
  <c r="X1728" i="4"/>
  <c r="X1736" i="4"/>
  <c r="X1744" i="4"/>
  <c r="X1768" i="4"/>
  <c r="X1776" i="4"/>
  <c r="X1784" i="4"/>
  <c r="X1832" i="4"/>
  <c r="X1848" i="4"/>
  <c r="X1912" i="4"/>
  <c r="X1936" i="4"/>
  <c r="X1944" i="4"/>
  <c r="X1968" i="4"/>
  <c r="X2040" i="4"/>
  <c r="Y1630" i="4"/>
  <c r="Y1638" i="4"/>
  <c r="Y1646" i="4"/>
  <c r="Y1670" i="4"/>
  <c r="Y1678" i="4"/>
  <c r="Y1635" i="4"/>
  <c r="Y1643" i="4"/>
  <c r="Y1659" i="4"/>
  <c r="Y1667" i="4"/>
  <c r="Y1683" i="4"/>
  <c r="Y1624" i="4"/>
  <c r="Y1640" i="4"/>
  <c r="Y1656" i="4"/>
  <c r="Y1650" i="4"/>
  <c r="Y1666" i="4"/>
  <c r="Y1674" i="4"/>
  <c r="Y1647" i="4"/>
  <c r="Y1655" i="4"/>
  <c r="Y1679" i="4"/>
  <c r="Y1695" i="4"/>
  <c r="Y1652" i="4"/>
  <c r="Y1660" i="4"/>
  <c r="Y1668" i="4"/>
  <c r="Y1625" i="4"/>
  <c r="Y1633" i="4"/>
  <c r="Y1673" i="4"/>
  <c r="Y1681" i="4"/>
  <c r="Y1677" i="4"/>
  <c r="Y1704" i="4"/>
  <c r="Y1712" i="4"/>
  <c r="Y1720" i="4"/>
  <c r="Y1728" i="4"/>
  <c r="Y1736" i="4"/>
  <c r="Y1744" i="4"/>
  <c r="Y1752" i="4"/>
  <c r="Y1760" i="4"/>
  <c r="Y1768" i="4"/>
  <c r="Y1776" i="4"/>
  <c r="Y1784" i="4"/>
  <c r="Y1832" i="4"/>
  <c r="Y1840" i="4"/>
  <c r="Y1848" i="4"/>
  <c r="Y1856" i="4"/>
  <c r="Y1880" i="4"/>
  <c r="Y1896" i="4"/>
  <c r="Y1904" i="4"/>
  <c r="Y1912" i="4"/>
  <c r="Y1936" i="4"/>
  <c r="Y1944" i="4"/>
  <c r="Y1968" i="4"/>
  <c r="Y1976" i="4"/>
  <c r="Y1984" i="4"/>
  <c r="Y2040" i="4"/>
  <c r="Y2048" i="4"/>
  <c r="Y2056" i="4"/>
  <c r="Y1725" i="4"/>
  <c r="Y1741" i="4"/>
  <c r="Y1749" i="4"/>
  <c r="Y1773" i="4"/>
  <c r="Y1797" i="4"/>
  <c r="Y1821" i="4"/>
  <c r="Y1837" i="4"/>
  <c r="Y1861" i="4"/>
  <c r="Y1869" i="4"/>
  <c r="Y1885" i="4"/>
  <c r="Y1893" i="4"/>
  <c r="Y1917" i="4"/>
  <c r="Y1957" i="4"/>
  <c r="Y1965" i="4"/>
  <c r="Y1973" i="4"/>
  <c r="Y1981" i="4"/>
  <c r="Y1989" i="4"/>
  <c r="Y1997" i="4"/>
  <c r="Y2005" i="4"/>
  <c r="Y2021" i="4"/>
  <c r="Y2029" i="4"/>
  <c r="Y2037" i="4"/>
  <c r="Y2061" i="4"/>
  <c r="Y1706" i="4"/>
  <c r="Y1730" i="4"/>
  <c r="Y1738" i="4"/>
  <c r="Y1746" i="4"/>
  <c r="Y1786" i="4"/>
  <c r="Y1794" i="4"/>
  <c r="Y1874" i="4"/>
  <c r="Y1882" i="4"/>
  <c r="Y1890" i="4"/>
  <c r="Y1898" i="4"/>
  <c r="Y1922" i="4"/>
  <c r="Y1930" i="4"/>
  <c r="Y1938" i="4"/>
  <c r="Y1946" i="4"/>
  <c r="Y1954" i="4"/>
  <c r="Y1962" i="4"/>
  <c r="Y1978" i="4"/>
  <c r="Y1986" i="4"/>
  <c r="Y2002" i="4"/>
  <c r="Y2010" i="4"/>
  <c r="Y2018" i="4"/>
  <c r="Y2026" i="4"/>
  <c r="Y2034" i="4"/>
  <c r="Y1690" i="4"/>
  <c r="Y1694" i="4"/>
  <c r="Y1698" i="4"/>
  <c r="Y1719" i="4"/>
  <c r="Y1735" i="4"/>
  <c r="Y1743" i="4"/>
  <c r="Y1767" i="4"/>
  <c r="Y1775" i="4"/>
  <c r="Y1823" i="4"/>
  <c r="Y1847" i="4"/>
  <c r="Y1871" i="4"/>
  <c r="Y1903" i="4"/>
  <c r="Y1911" i="4"/>
  <c r="Y1919" i="4"/>
  <c r="Y1935" i="4"/>
  <c r="Y1975" i="4"/>
  <c r="Y1983" i="4"/>
  <c r="Y2007" i="4"/>
  <c r="Y2015" i="4"/>
  <c r="Y2031" i="4"/>
  <c r="Y2039" i="4"/>
  <c r="Y2047" i="4"/>
  <c r="Y2063" i="4"/>
  <c r="Y1669" i="4"/>
  <c r="Y1716" i="4"/>
  <c r="Y1732" i="4"/>
  <c r="Y1740" i="4"/>
  <c r="Y1788" i="4"/>
  <c r="Y1812" i="4"/>
  <c r="Y1828" i="4"/>
  <c r="Y1836" i="4"/>
  <c r="Y1844" i="4"/>
  <c r="Y1852" i="4"/>
  <c r="Y1868" i="4"/>
  <c r="Y1876" i="4"/>
  <c r="Y1900" i="4"/>
  <c r="Y1924" i="4"/>
  <c r="Y1932" i="4"/>
  <c r="Y1956" i="4"/>
  <c r="Y1964" i="4"/>
  <c r="Y1972" i="4"/>
  <c r="Y1980" i="4"/>
  <c r="Y1996" i="4"/>
  <c r="Y2036" i="4"/>
  <c r="Y2052" i="4"/>
  <c r="Y1685" i="4"/>
  <c r="Y1713" i="4"/>
  <c r="Y1729" i="4"/>
  <c r="Y1769" i="4"/>
  <c r="Y1793" i="4"/>
  <c r="Y1817" i="4"/>
  <c r="Y1825" i="4"/>
  <c r="Y1833" i="4"/>
  <c r="Y1841" i="4"/>
  <c r="Y1857" i="4"/>
  <c r="Y1865" i="4"/>
  <c r="Y1873" i="4"/>
  <c r="Y1905" i="4"/>
  <c r="Y1913" i="4"/>
  <c r="Y1921" i="4"/>
  <c r="Y1945" i="4"/>
  <c r="Y1953" i="4"/>
  <c r="Y1969" i="4"/>
  <c r="Y1985" i="4"/>
  <c r="Y1993" i="4"/>
  <c r="Y2009" i="4"/>
  <c r="Y2017" i="4"/>
  <c r="Y2025" i="4"/>
  <c r="Y2033" i="4"/>
  <c r="Y2041" i="4"/>
  <c r="Y2049" i="4"/>
  <c r="Y2057" i="4"/>
  <c r="Y1718" i="4"/>
  <c r="Y1726" i="4"/>
  <c r="Y1798" i="4"/>
  <c r="Y1806" i="4"/>
  <c r="Y1830" i="4"/>
  <c r="Y1838" i="4"/>
  <c r="Y1846" i="4"/>
  <c r="Y1886" i="4"/>
  <c r="Y1918" i="4"/>
  <c r="Y1926" i="4"/>
  <c r="Y1934" i="4"/>
  <c r="Y1942" i="4"/>
  <c r="Y1950" i="4"/>
  <c r="Y1974" i="4"/>
  <c r="Y1998" i="4"/>
  <c r="Y2006" i="4"/>
  <c r="Y2046" i="4"/>
  <c r="Y1747" i="4"/>
  <c r="Y1763" i="4"/>
  <c r="Y1771" i="4"/>
  <c r="Y1779" i="4"/>
  <c r="Y1787" i="4"/>
  <c r="Y1803" i="4"/>
  <c r="Y1811" i="4"/>
  <c r="Y1819" i="4"/>
  <c r="Y1835" i="4"/>
  <c r="Y1843" i="4"/>
  <c r="Y1851" i="4"/>
  <c r="Y1859" i="4"/>
  <c r="Y1883" i="4"/>
  <c r="Y1915" i="4"/>
  <c r="Y1939" i="4"/>
  <c r="Y1947" i="4"/>
  <c r="Y1955" i="4"/>
  <c r="Y1971" i="4"/>
  <c r="Y2003" i="4"/>
  <c r="Y2019" i="4"/>
  <c r="Y2051" i="4"/>
  <c r="W9" i="6"/>
  <c r="V10" i="6"/>
  <c r="Z3111" i="4"/>
  <c r="Z3247" i="4"/>
  <c r="Z3599" i="4"/>
  <c r="Z3647" i="4"/>
  <c r="Z3743" i="4"/>
  <c r="Z3847" i="4"/>
  <c r="Z3879" i="4"/>
  <c r="Z3293" i="4"/>
  <c r="Z3320" i="4"/>
  <c r="Z3640" i="4"/>
  <c r="Z3648" i="4"/>
  <c r="Z3696" i="4"/>
  <c r="Z3720" i="4"/>
  <c r="Z3752" i="4"/>
  <c r="Z3345" i="4"/>
  <c r="Z3705" i="4"/>
  <c r="Z3833" i="4"/>
  <c r="Z3258" i="4"/>
  <c r="Z3522" i="4"/>
  <c r="Z3674" i="4"/>
  <c r="Z3730" i="4"/>
  <c r="Z3778" i="4"/>
  <c r="Z3810" i="4"/>
  <c r="Z3419" i="4"/>
  <c r="Z3851" i="4"/>
  <c r="Z3859" i="4"/>
  <c r="Z3316" i="4"/>
  <c r="Z3324" i="4"/>
  <c r="Z3604" i="4"/>
  <c r="Z3708" i="4"/>
  <c r="Z3732" i="4"/>
  <c r="Z3772" i="4"/>
  <c r="Z3812" i="4"/>
  <c r="Z3389" i="4"/>
  <c r="Z3533" i="4"/>
  <c r="Z3541" i="4"/>
  <c r="Z3637" i="4"/>
  <c r="Z4260" i="4"/>
  <c r="Z3606" i="4"/>
  <c r="Z3798" i="4"/>
  <c r="Z3991" i="4"/>
  <c r="Z4173" i="4"/>
  <c r="Z3964" i="4"/>
  <c r="Z3992" i="4"/>
  <c r="Z4119" i="4"/>
  <c r="Z4056" i="4"/>
  <c r="Z3382" i="4"/>
  <c r="Z3938" i="4"/>
  <c r="Z4017" i="4"/>
  <c r="Z4041" i="4"/>
  <c r="Z4089" i="4"/>
  <c r="Z4153" i="4"/>
  <c r="Z4177" i="4"/>
  <c r="Z4185" i="4"/>
  <c r="Z4289" i="4"/>
  <c r="Z3326" i="4"/>
  <c r="Z3646" i="4"/>
  <c r="Z3956" i="4"/>
  <c r="Z4179" i="4"/>
  <c r="Z4195" i="4"/>
  <c r="Z4259" i="4"/>
  <c r="Z4267" i="4"/>
  <c r="I11" i="6"/>
  <c r="J11" i="6" s="1"/>
  <c r="N8" i="6"/>
  <c r="O8" i="6" s="1"/>
  <c r="Y1662" i="4" l="1"/>
  <c r="Y1661" i="4"/>
  <c r="Y2008" i="4"/>
  <c r="Y1805" i="4"/>
  <c r="Y1829" i="4"/>
  <c r="Y1970" i="4"/>
  <c r="Y2058" i="4"/>
  <c r="Y1831" i="4"/>
  <c r="Y1863" i="4"/>
  <c r="Y1780" i="4"/>
  <c r="Y1908" i="4"/>
  <c r="Y1702" i="4"/>
  <c r="Y1902" i="4"/>
  <c r="V11" i="6"/>
  <c r="W10" i="6"/>
  <c r="X1651" i="4"/>
  <c r="X1664" i="4"/>
  <c r="X1672" i="4"/>
  <c r="X1688" i="4"/>
  <c r="X1653" i="4"/>
  <c r="X1642" i="4"/>
  <c r="X1663" i="4"/>
  <c r="X1636" i="4"/>
  <c r="X1684" i="4"/>
  <c r="X1733" i="4"/>
  <c r="X1853" i="4"/>
  <c r="X1909" i="4"/>
  <c r="X1933" i="4"/>
  <c r="X1770" i="4"/>
  <c r="X1810" i="4"/>
  <c r="X1826" i="4"/>
  <c r="X1842" i="4"/>
  <c r="X1850" i="4"/>
  <c r="X1703" i="4"/>
  <c r="X1727" i="4"/>
  <c r="X1751" i="4"/>
  <c r="X1887" i="4"/>
  <c r="X1951" i="4"/>
  <c r="X1991" i="4"/>
  <c r="X2023" i="4"/>
  <c r="X1756" i="4"/>
  <c r="X1764" i="4"/>
  <c r="X2004" i="4"/>
  <c r="X2020" i="4"/>
  <c r="X2044" i="4"/>
  <c r="X2060" i="4"/>
  <c r="X1745" i="4"/>
  <c r="X1801" i="4"/>
  <c r="X1809" i="4"/>
  <c r="X1881" i="4"/>
  <c r="X2001" i="4"/>
  <c r="X1734" i="4"/>
  <c r="X1790" i="4"/>
  <c r="X1822" i="4"/>
  <c r="X1854" i="4"/>
  <c r="X1693" i="4"/>
  <c r="X1697" i="4"/>
  <c r="X1739" i="4"/>
  <c r="X1755" i="4"/>
  <c r="X1923" i="4"/>
  <c r="X1931" i="4"/>
  <c r="X1987" i="4"/>
  <c r="X2011" i="4"/>
  <c r="X2035" i="4"/>
  <c r="X1792" i="4"/>
  <c r="Z3114" i="4"/>
  <c r="Z3244" i="4"/>
  <c r="Z3241" i="4"/>
  <c r="Z3423" i="4"/>
  <c r="Z3527" i="4"/>
  <c r="Z3376" i="4"/>
  <c r="Z3680" i="4"/>
  <c r="Z3777" i="4"/>
  <c r="Z3817" i="4"/>
  <c r="Z3873" i="4"/>
  <c r="Z3913" i="4"/>
  <c r="Z3306" i="4"/>
  <c r="Z3115" i="4"/>
  <c r="Z3635" i="4"/>
  <c r="Z3763" i="4"/>
  <c r="Z3349" i="4"/>
  <c r="Z3605" i="4"/>
  <c r="Z3693" i="4"/>
  <c r="Z3797" i="4"/>
  <c r="Z3885" i="4"/>
  <c r="Z3896" i="4"/>
  <c r="Z4204" i="4"/>
  <c r="Z4301" i="4"/>
  <c r="Z3422" i="4"/>
  <c r="Z4215" i="4"/>
  <c r="Z3758" i="4"/>
  <c r="Z4161" i="4"/>
  <c r="Z3454" i="4"/>
  <c r="Z4027" i="4"/>
  <c r="I12" i="6"/>
  <c r="J12" i="6" s="1"/>
  <c r="N9" i="6"/>
  <c r="O9" i="6" s="1"/>
  <c r="Y1654" i="4" l="1"/>
  <c r="Y1959" i="4"/>
  <c r="Y1860" i="4"/>
  <c r="Y1742" i="4"/>
  <c r="Y1758" i="4"/>
  <c r="Z3116" i="4"/>
  <c r="Z3156" i="4"/>
  <c r="Z3120" i="4"/>
  <c r="Z3150" i="4"/>
  <c r="Z3202" i="4"/>
  <c r="Z3327" i="4"/>
  <c r="Z3623" i="4"/>
  <c r="Z3679" i="4"/>
  <c r="Z3911" i="4"/>
  <c r="Z3328" i="4"/>
  <c r="Z3560" i="4"/>
  <c r="Z3704" i="4"/>
  <c r="Z3282" i="4"/>
  <c r="Z3142" i="4"/>
  <c r="Z3169" i="4"/>
  <c r="Z3233" i="4"/>
  <c r="Z3370" i="4"/>
  <c r="Z3410" i="4"/>
  <c r="Z3466" i="4"/>
  <c r="Z3754" i="4"/>
  <c r="Z3802" i="4"/>
  <c r="Z3834" i="4"/>
  <c r="Z3331" i="4"/>
  <c r="Z3387" i="4"/>
  <c r="Z3595" i="4"/>
  <c r="Z3843" i="4"/>
  <c r="Z3915" i="4"/>
  <c r="Z3987" i="4"/>
  <c r="Z3298" i="4"/>
  <c r="Z3340" i="4"/>
  <c r="Z3412" i="4"/>
  <c r="Z3644" i="4"/>
  <c r="Z3748" i="4"/>
  <c r="Z3780" i="4"/>
  <c r="Z3781" i="4"/>
  <c r="Z3981" i="4"/>
  <c r="Z3989" i="4"/>
  <c r="Z3912" i="4"/>
  <c r="Z4000" i="4"/>
  <c r="Z4068" i="4"/>
  <c r="Z4164" i="4"/>
  <c r="Z3478" i="4"/>
  <c r="Z3870" i="4"/>
  <c r="Z4021" i="4"/>
  <c r="Z4205" i="4"/>
  <c r="Z4221" i="4"/>
  <c r="Z4253" i="4"/>
  <c r="Z4078" i="4"/>
  <c r="Z4142" i="4"/>
  <c r="Z4206" i="4"/>
  <c r="Z3558" i="4"/>
  <c r="Z3902" i="4"/>
  <c r="Z4095" i="4"/>
  <c r="Z3438" i="4"/>
  <c r="Z3968" i="4"/>
  <c r="Z4024" i="4"/>
  <c r="Z4032" i="4"/>
  <c r="Z4120" i="4"/>
  <c r="Z4264" i="4"/>
  <c r="Z3984" i="4"/>
  <c r="Z4105" i="4"/>
  <c r="Z3894" i="4"/>
  <c r="Z4019" i="4"/>
  <c r="Z4211" i="4"/>
  <c r="Z4283" i="4"/>
  <c r="X1635" i="4"/>
  <c r="X1683" i="4"/>
  <c r="X1652" i="4"/>
  <c r="X1625" i="4"/>
  <c r="X1646" i="4"/>
  <c r="X1670" i="4"/>
  <c r="X1741" i="4"/>
  <c r="X1885" i="4"/>
  <c r="X1917" i="4"/>
  <c r="X1973" i="4"/>
  <c r="X1989" i="4"/>
  <c r="X1997" i="4"/>
  <c r="X2061" i="4"/>
  <c r="X1890" i="4"/>
  <c r="X1946" i="4"/>
  <c r="X1962" i="4"/>
  <c r="X1978" i="4"/>
  <c r="X2018" i="4"/>
  <c r="X2034" i="4"/>
  <c r="X1719" i="4"/>
  <c r="X1735" i="4"/>
  <c r="X1903" i="4"/>
  <c r="X1975" i="4"/>
  <c r="X2039" i="4"/>
  <c r="X1852" i="4"/>
  <c r="X1900" i="4"/>
  <c r="X1932" i="4"/>
  <c r="X1956" i="4"/>
  <c r="X1964" i="4"/>
  <c r="X2036" i="4"/>
  <c r="X1841" i="4"/>
  <c r="X1857" i="4"/>
  <c r="X1945" i="4"/>
  <c r="X2009" i="4"/>
  <c r="X2017" i="4"/>
  <c r="X1838" i="4"/>
  <c r="X1886" i="4"/>
  <c r="X1934" i="4"/>
  <c r="X1974" i="4"/>
  <c r="X2046" i="4"/>
  <c r="X1695" i="4"/>
  <c r="X1835" i="4"/>
  <c r="X1843" i="4"/>
  <c r="X1859" i="4"/>
  <c r="X1840" i="4"/>
  <c r="X1856" i="4"/>
  <c r="X1880" i="4"/>
  <c r="X1984" i="4"/>
  <c r="X2056" i="4"/>
  <c r="V12" i="6"/>
  <c r="W11" i="6"/>
  <c r="N10" i="6"/>
  <c r="O10" i="6" s="1"/>
  <c r="I13" i="6"/>
  <c r="J13" i="6" s="1"/>
  <c r="J1527" i="6"/>
  <c r="J1528" i="6"/>
  <c r="J1529" i="6"/>
  <c r="AA5" i="6"/>
  <c r="AB5" i="6" s="1"/>
  <c r="H1527" i="6"/>
  <c r="H1528" i="6"/>
  <c r="H1529" i="6"/>
  <c r="H1530" i="6"/>
  <c r="H1531" i="6"/>
  <c r="V13" i="6" l="1"/>
  <c r="W12" i="6"/>
  <c r="AA3218" i="4"/>
  <c r="AA3250" i="4"/>
  <c r="AA3330" i="4"/>
  <c r="AA3123" i="4"/>
  <c r="AA3187" i="4"/>
  <c r="AA3235" i="4"/>
  <c r="AA3140" i="4"/>
  <c r="AA3268" i="4"/>
  <c r="AA3253" i="4"/>
  <c r="AA3261" i="4"/>
  <c r="AA3333" i="4"/>
  <c r="AA3310" i="4"/>
  <c r="AA3350" i="4"/>
  <c r="AA3366" i="4"/>
  <c r="AA3127" i="4"/>
  <c r="AA3359" i="4"/>
  <c r="AA3136" i="4"/>
  <c r="AA3360" i="4"/>
  <c r="AA3376" i="4"/>
  <c r="AA3129" i="4"/>
  <c r="AA3217" i="4"/>
  <c r="AA3241" i="4"/>
  <c r="AA3417" i="4"/>
  <c r="AA3425" i="4"/>
  <c r="AA3465" i="4"/>
  <c r="AA3473" i="4"/>
  <c r="AA3505" i="4"/>
  <c r="AA3513" i="4"/>
  <c r="AA3569" i="4"/>
  <c r="AA3753" i="4"/>
  <c r="AA3873" i="4"/>
  <c r="AA3881" i="4"/>
  <c r="AA3913" i="4"/>
  <c r="AA4065" i="4"/>
  <c r="AA4129" i="4"/>
  <c r="AA4193" i="4"/>
  <c r="AA4257" i="4"/>
  <c r="AA4265" i="4"/>
  <c r="AA4281" i="4"/>
  <c r="AA3356" i="4"/>
  <c r="AA3530" i="4"/>
  <c r="AA3578" i="4"/>
  <c r="AA3826" i="4"/>
  <c r="AA3890" i="4"/>
  <c r="AA4058" i="4"/>
  <c r="AA4098" i="4"/>
  <c r="AA4290" i="4"/>
  <c r="AA3361" i="4"/>
  <c r="AA3411" i="4"/>
  <c r="AA3531" i="4"/>
  <c r="AA3627" i="4"/>
  <c r="AA3635" i="4"/>
  <c r="AA3683" i="4"/>
  <c r="AA3723" i="4"/>
  <c r="AA4051" i="4"/>
  <c r="AA4059" i="4"/>
  <c r="AA4115" i="4"/>
  <c r="AA4147" i="4"/>
  <c r="AA4155" i="4"/>
  <c r="AA4203" i="4"/>
  <c r="AA4243" i="4"/>
  <c r="AA4291" i="4"/>
  <c r="AA3460" i="4"/>
  <c r="AA3492" i="4"/>
  <c r="AA3676" i="4"/>
  <c r="AA3764" i="4"/>
  <c r="AA3980" i="4"/>
  <c r="AA4012" i="4"/>
  <c r="AA4156" i="4"/>
  <c r="AA4220" i="4"/>
  <c r="AA4236" i="4"/>
  <c r="AA4276" i="4"/>
  <c r="AA3445" i="4"/>
  <c r="AA3581" i="4"/>
  <c r="AA3669" i="4"/>
  <c r="AA3693" i="4"/>
  <c r="AA3773" i="4"/>
  <c r="AA3885" i="4"/>
  <c r="AA3941" i="4"/>
  <c r="AA3973" i="4"/>
  <c r="AA4029" i="4"/>
  <c r="AA4053" i="4"/>
  <c r="AA4197" i="4"/>
  <c r="AA4301" i="4"/>
  <c r="AA3414" i="4"/>
  <c r="AA3422" i="4"/>
  <c r="AA3430" i="4"/>
  <c r="AA3582" i="4"/>
  <c r="AA3598" i="4"/>
  <c r="AA3630" i="4"/>
  <c r="AA3758" i="4"/>
  <c r="AA3782" i="4"/>
  <c r="AA3910" i="4"/>
  <c r="AA4038" i="4"/>
  <c r="AA4246" i="4"/>
  <c r="AA4294" i="4"/>
  <c r="AA3423" i="4"/>
  <c r="AA3431" i="4"/>
  <c r="AA3479" i="4"/>
  <c r="AA3487" i="4"/>
  <c r="AA3655" i="4"/>
  <c r="AA3671" i="4"/>
  <c r="AA3687" i="4"/>
  <c r="AA3783" i="4"/>
  <c r="AA3927" i="4"/>
  <c r="AA4007" i="4"/>
  <c r="AA4143" i="4"/>
  <c r="AA4151" i="4"/>
  <c r="AA4175" i="4"/>
  <c r="AA4279" i="4"/>
  <c r="AA3624" i="4"/>
  <c r="AA3808" i="4"/>
  <c r="AA3976" i="4"/>
  <c r="AA4072" i="4"/>
  <c r="AA4088" i="4"/>
  <c r="AA4288" i="4"/>
  <c r="X1685" i="4"/>
  <c r="X1681" i="4"/>
  <c r="X1678" i="4"/>
  <c r="X1725" i="4"/>
  <c r="X1837" i="4"/>
  <c r="X1861" i="4"/>
  <c r="X1957" i="4"/>
  <c r="X2037" i="4"/>
  <c r="X1706" i="4"/>
  <c r="X1730" i="4"/>
  <c r="X1882" i="4"/>
  <c r="X1898" i="4"/>
  <c r="X1938" i="4"/>
  <c r="X1954" i="4"/>
  <c r="X1986" i="4"/>
  <c r="X2010" i="4"/>
  <c r="X1743" i="4"/>
  <c r="X1767" i="4"/>
  <c r="X1823" i="4"/>
  <c r="X1871" i="4"/>
  <c r="X1919" i="4"/>
  <c r="X1674" i="4"/>
  <c r="X1732" i="4"/>
  <c r="X1740" i="4"/>
  <c r="X1876" i="4"/>
  <c r="X1972" i="4"/>
  <c r="X1729" i="4"/>
  <c r="X1769" i="4"/>
  <c r="X1817" i="4"/>
  <c r="X1825" i="4"/>
  <c r="X1969" i="4"/>
  <c r="X2049" i="4"/>
  <c r="X1726" i="4"/>
  <c r="X1830" i="4"/>
  <c r="X1926" i="4"/>
  <c r="X1942" i="4"/>
  <c r="X1763" i="4"/>
  <c r="X1803" i="4"/>
  <c r="X1811" i="4"/>
  <c r="X1851" i="4"/>
  <c r="X1883" i="4"/>
  <c r="X1955" i="4"/>
  <c r="X1971" i="4"/>
  <c r="X2003" i="4"/>
  <c r="X1720" i="4"/>
  <c r="X1752" i="4"/>
  <c r="X1760" i="4"/>
  <c r="X1896" i="4"/>
  <c r="X1904" i="4"/>
  <c r="X1976" i="4"/>
  <c r="X2048" i="4"/>
  <c r="Y7" i="4"/>
  <c r="Y31" i="4"/>
  <c r="Y39" i="4"/>
  <c r="Y47" i="4"/>
  <c r="Y55" i="4"/>
  <c r="Y63" i="4"/>
  <c r="Y79" i="4"/>
  <c r="Y87" i="4"/>
  <c r="Y111" i="4"/>
  <c r="Y6" i="4"/>
  <c r="Y14" i="4"/>
  <c r="Y70" i="4"/>
  <c r="Y78" i="4"/>
  <c r="Y126" i="4"/>
  <c r="Y150" i="4"/>
  <c r="Y168" i="4"/>
  <c r="Y204" i="4"/>
  <c r="Y212" i="4"/>
  <c r="Y228" i="4"/>
  <c r="Y268" i="4"/>
  <c r="Y154" i="4"/>
  <c r="Y177" i="4"/>
  <c r="Y209" i="4"/>
  <c r="Y233" i="4"/>
  <c r="Y257" i="4"/>
  <c r="Y281" i="4"/>
  <c r="Y337" i="4"/>
  <c r="Y369" i="4"/>
  <c r="Y5" i="4"/>
  <c r="Y13" i="4"/>
  <c r="Y29" i="4"/>
  <c r="Y35" i="4"/>
  <c r="Y37" i="4"/>
  <c r="Y53" i="4"/>
  <c r="Y59" i="4"/>
  <c r="Y61" i="4"/>
  <c r="Y67" i="4"/>
  <c r="Y75" i="4"/>
  <c r="Y83" i="4"/>
  <c r="Y93" i="4"/>
  <c r="Y115" i="4"/>
  <c r="Y117" i="4"/>
  <c r="Y147" i="4"/>
  <c r="Y165" i="4"/>
  <c r="Y182" i="4"/>
  <c r="Y190" i="4"/>
  <c r="Y198" i="4"/>
  <c r="Y222" i="4"/>
  <c r="Y238" i="4"/>
  <c r="Y254" i="4"/>
  <c r="Y262" i="4"/>
  <c r="Y270" i="4"/>
  <c r="Y286" i="4"/>
  <c r="Y17" i="4"/>
  <c r="Y25" i="4"/>
  <c r="Y49" i="4"/>
  <c r="Y73" i="4"/>
  <c r="Y81" i="4"/>
  <c r="Y105" i="4"/>
  <c r="Y121" i="4"/>
  <c r="Y137" i="4"/>
  <c r="Y167" i="4"/>
  <c r="Y187" i="4"/>
  <c r="Y203" i="4"/>
  <c r="Y219" i="4"/>
  <c r="Y235" i="4"/>
  <c r="Y251" i="4"/>
  <c r="Y259" i="4"/>
  <c r="Y267" i="4"/>
  <c r="Y331" i="4"/>
  <c r="Y347" i="4"/>
  <c r="Y160" i="4"/>
  <c r="Y224" i="4"/>
  <c r="Y256" i="4"/>
  <c r="Y288" i="4"/>
  <c r="Y296" i="4"/>
  <c r="Y304" i="4"/>
  <c r="Y153" i="4"/>
  <c r="Y155" i="4"/>
  <c r="Y162" i="4"/>
  <c r="Y169" i="4"/>
  <c r="Y189" i="4"/>
  <c r="Y213" i="4"/>
  <c r="Y261" i="4"/>
  <c r="Y285" i="4"/>
  <c r="Y293" i="4"/>
  <c r="Y301" i="4"/>
  <c r="Y325" i="4"/>
  <c r="Y365" i="4"/>
  <c r="Y8" i="4"/>
  <c r="Y40" i="4"/>
  <c r="Y52" i="4"/>
  <c r="Y56" i="4"/>
  <c r="Y64" i="4"/>
  <c r="Y68" i="4"/>
  <c r="Y84" i="4"/>
  <c r="Y92" i="4"/>
  <c r="Y96" i="4"/>
  <c r="Y124" i="4"/>
  <c r="Y157" i="4"/>
  <c r="Y173" i="4"/>
  <c r="Y186" i="4"/>
  <c r="Y202" i="4"/>
  <c r="Y218" i="4"/>
  <c r="Y226" i="4"/>
  <c r="Y258" i="4"/>
  <c r="Y10" i="4"/>
  <c r="Y18" i="4"/>
  <c r="Y66" i="4"/>
  <c r="Y82" i="4"/>
  <c r="Y90" i="4"/>
  <c r="Y98" i="4"/>
  <c r="Y130" i="4"/>
  <c r="Y159" i="4"/>
  <c r="Y175" i="4"/>
  <c r="Y199" i="4"/>
  <c r="Y215" i="4"/>
  <c r="Y223" i="4"/>
  <c r="Y255" i="4"/>
  <c r="Y263" i="4"/>
  <c r="Y279" i="4"/>
  <c r="Y287" i="4"/>
  <c r="Y303" i="4"/>
  <c r="Y311" i="4"/>
  <c r="Y319" i="4"/>
  <c r="Y375" i="4"/>
  <c r="Y391" i="4"/>
  <c r="Y439" i="4"/>
  <c r="Y447" i="4"/>
  <c r="Y455" i="4"/>
  <c r="Y463" i="4"/>
  <c r="Y487" i="4"/>
  <c r="Y503" i="4"/>
  <c r="Y519" i="4"/>
  <c r="Y543" i="4"/>
  <c r="Y567" i="4"/>
  <c r="Y583" i="4"/>
  <c r="Y591" i="4"/>
  <c r="Y599" i="4"/>
  <c r="Y623" i="4"/>
  <c r="Y631" i="4"/>
  <c r="Y348" i="4"/>
  <c r="Y404" i="4"/>
  <c r="Y444" i="4"/>
  <c r="Y452" i="4"/>
  <c r="Y468" i="4"/>
  <c r="Y484" i="4"/>
  <c r="Y508" i="4"/>
  <c r="Y516" i="4"/>
  <c r="Y532" i="4"/>
  <c r="Y564" i="4"/>
  <c r="Y596" i="4"/>
  <c r="Y604" i="4"/>
  <c r="Y660" i="4"/>
  <c r="Y336" i="4"/>
  <c r="Y377" i="4"/>
  <c r="Y385" i="4"/>
  <c r="Y393" i="4"/>
  <c r="Y401" i="4"/>
  <c r="Y409" i="4"/>
  <c r="Y433" i="4"/>
  <c r="Y457" i="4"/>
  <c r="Y465" i="4"/>
  <c r="Y505" i="4"/>
  <c r="Y521" i="4"/>
  <c r="Y561" i="4"/>
  <c r="Y577" i="4"/>
  <c r="Y585" i="4"/>
  <c r="Y665" i="4"/>
  <c r="Y359" i="4"/>
  <c r="Y363" i="4"/>
  <c r="Y367" i="4"/>
  <c r="Y510" i="4"/>
  <c r="Y518" i="4"/>
  <c r="Y526" i="4"/>
  <c r="Y534" i="4"/>
  <c r="Y582" i="4"/>
  <c r="Y598" i="4"/>
  <c r="Y654" i="4"/>
  <c r="Y662" i="4"/>
  <c r="Y334" i="4"/>
  <c r="Y411" i="4"/>
  <c r="Y419" i="4"/>
  <c r="Y427" i="4"/>
  <c r="Y451" i="4"/>
  <c r="Y459" i="4"/>
  <c r="Y467" i="4"/>
  <c r="Y483" i="4"/>
  <c r="Y491" i="4"/>
  <c r="Y507" i="4"/>
  <c r="Y523" i="4"/>
  <c r="Y547" i="4"/>
  <c r="Y555" i="4"/>
  <c r="Y571" i="4"/>
  <c r="Y595" i="4"/>
  <c r="Y603" i="4"/>
  <c r="Y611" i="4"/>
  <c r="Y635" i="4"/>
  <c r="Y651" i="4"/>
  <c r="Y667" i="4"/>
  <c r="Y314" i="4"/>
  <c r="Y376" i="4"/>
  <c r="Y384" i="4"/>
  <c r="Y392" i="4"/>
  <c r="Y400" i="4"/>
  <c r="Y424" i="4"/>
  <c r="Y440" i="4"/>
  <c r="Y472" i="4"/>
  <c r="Y496" i="4"/>
  <c r="Y512" i="4"/>
  <c r="Y544" i="4"/>
  <c r="Y552" i="4"/>
  <c r="Y584" i="4"/>
  <c r="Y600" i="4"/>
  <c r="Y640" i="4"/>
  <c r="Y648" i="4"/>
  <c r="Y340" i="4"/>
  <c r="Y354" i="4"/>
  <c r="Y362" i="4"/>
  <c r="Y381" i="4"/>
  <c r="Y421" i="4"/>
  <c r="Y445" i="4"/>
  <c r="Y453" i="4"/>
  <c r="Y461" i="4"/>
  <c r="Y517" i="4"/>
  <c r="Y541" i="4"/>
  <c r="Y581" i="4"/>
  <c r="Y613" i="4"/>
  <c r="Y356" i="4"/>
  <c r="Y360" i="4"/>
  <c r="Y378" i="4"/>
  <c r="Y394" i="4"/>
  <c r="Y450" i="4"/>
  <c r="Y458" i="4"/>
  <c r="Y482" i="4"/>
  <c r="Y498" i="4"/>
  <c r="Y562" i="4"/>
  <c r="Y570" i="4"/>
  <c r="Y578" i="4"/>
  <c r="Y618" i="4"/>
  <c r="Y666" i="4"/>
  <c r="Y668" i="4"/>
  <c r="Y679" i="4"/>
  <c r="Y687" i="4"/>
  <c r="Y751" i="4"/>
  <c r="Y775" i="4"/>
  <c r="Y791" i="4"/>
  <c r="Y799" i="4"/>
  <c r="Y807" i="4"/>
  <c r="Y831" i="4"/>
  <c r="Y847" i="4"/>
  <c r="Y895" i="4"/>
  <c r="Y903" i="4"/>
  <c r="Y919" i="4"/>
  <c r="Y927" i="4"/>
  <c r="Y935" i="4"/>
  <c r="Y959" i="4"/>
  <c r="Y967" i="4"/>
  <c r="Y975" i="4"/>
  <c r="Y983" i="4"/>
  <c r="Y991" i="4"/>
  <c r="Y999" i="4"/>
  <c r="Y676" i="4"/>
  <c r="Y700" i="4"/>
  <c r="Y724" i="4"/>
  <c r="Y748" i="4"/>
  <c r="Y780" i="4"/>
  <c r="Y812" i="4"/>
  <c r="Y828" i="4"/>
  <c r="Y844" i="4"/>
  <c r="Y868" i="4"/>
  <c r="Y948" i="4"/>
  <c r="Y980" i="4"/>
  <c r="Y988" i="4"/>
  <c r="Y672" i="4"/>
  <c r="Y681" i="4"/>
  <c r="Y689" i="4"/>
  <c r="Y721" i="4"/>
  <c r="Y729" i="4"/>
  <c r="Y761" i="4"/>
  <c r="Y785" i="4"/>
  <c r="Y825" i="4"/>
  <c r="Y849" i="4"/>
  <c r="Y865" i="4"/>
  <c r="Y905" i="4"/>
  <c r="Y945" i="4"/>
  <c r="Y969" i="4"/>
  <c r="Y977" i="4"/>
  <c r="Y985" i="4"/>
  <c r="Y993" i="4"/>
  <c r="Y669" i="4"/>
  <c r="Y678" i="4"/>
  <c r="Y694" i="4"/>
  <c r="Y702" i="4"/>
  <c r="Y710" i="4"/>
  <c r="Y734" i="4"/>
  <c r="Y750" i="4"/>
  <c r="Y774" i="4"/>
  <c r="Y782" i="4"/>
  <c r="Y814" i="4"/>
  <c r="Y846" i="4"/>
  <c r="Y862" i="4"/>
  <c r="Y894" i="4"/>
  <c r="Y942" i="4"/>
  <c r="Y966" i="4"/>
  <c r="Y982" i="4"/>
  <c r="Y1006" i="4"/>
  <c r="Y1014" i="4"/>
  <c r="Y731" i="4"/>
  <c r="Y747" i="4"/>
  <c r="Y763" i="4"/>
  <c r="Y779" i="4"/>
  <c r="Y795" i="4"/>
  <c r="Y811" i="4"/>
  <c r="Y827" i="4"/>
  <c r="Y835" i="4"/>
  <c r="Y859" i="4"/>
  <c r="Y883" i="4"/>
  <c r="Y899" i="4"/>
  <c r="Y939" i="4"/>
  <c r="Y947" i="4"/>
  <c r="Y955" i="4"/>
  <c r="Y979" i="4"/>
  <c r="Y1003" i="4"/>
  <c r="Y696" i="4"/>
  <c r="Y744" i="4"/>
  <c r="Y800" i="4"/>
  <c r="Y832" i="4"/>
  <c r="Y840" i="4"/>
  <c r="Y848" i="4"/>
  <c r="Y880" i="4"/>
  <c r="Y888" i="4"/>
  <c r="Y896" i="4"/>
  <c r="Y904" i="4"/>
  <c r="Y928" i="4"/>
  <c r="Y936" i="4"/>
  <c r="Y952" i="4"/>
  <c r="Y960" i="4"/>
  <c r="Y984" i="4"/>
  <c r="Y1000" i="4"/>
  <c r="Y673" i="4"/>
  <c r="Y709" i="4"/>
  <c r="Y837" i="4"/>
  <c r="Y845" i="4"/>
  <c r="Y877" i="4"/>
  <c r="Y901" i="4"/>
  <c r="Y925" i="4"/>
  <c r="Y933" i="4"/>
  <c r="Y941" i="4"/>
  <c r="Y949" i="4"/>
  <c r="Y973" i="4"/>
  <c r="Y997" i="4"/>
  <c r="Y682" i="4"/>
  <c r="Y722" i="4"/>
  <c r="Y730" i="4"/>
  <c r="Y754" i="4"/>
  <c r="Y834" i="4"/>
  <c r="Y882" i="4"/>
  <c r="Y898" i="4"/>
  <c r="Y906" i="4"/>
  <c r="Y914" i="4"/>
  <c r="Y930" i="4"/>
  <c r="Y962" i="4"/>
  <c r="Y978" i="4"/>
  <c r="Y1029" i="4"/>
  <c r="Y1069" i="4"/>
  <c r="Y1109" i="4"/>
  <c r="Y1141" i="4"/>
  <c r="Y1149" i="4"/>
  <c r="Y1229" i="4"/>
  <c r="Y1237" i="4"/>
  <c r="Y1261" i="4"/>
  <c r="Y1301" i="4"/>
  <c r="Y1058" i="4"/>
  <c r="Y1082" i="4"/>
  <c r="Y1090" i="4"/>
  <c r="Y1098" i="4"/>
  <c r="Y1130" i="4"/>
  <c r="Y1202" i="4"/>
  <c r="Y1210" i="4"/>
  <c r="Y1226" i="4"/>
  <c r="Y1234" i="4"/>
  <c r="Y1242" i="4"/>
  <c r="Y1250" i="4"/>
  <c r="Y1266" i="4"/>
  <c r="Y1274" i="4"/>
  <c r="Y1282" i="4"/>
  <c r="Y1306" i="4"/>
  <c r="Y1314" i="4"/>
  <c r="Y1330" i="4"/>
  <c r="Y1009" i="4"/>
  <c r="Y1031" i="4"/>
  <c r="Y1055" i="4"/>
  <c r="Y1119" i="4"/>
  <c r="Y1135" i="4"/>
  <c r="Y1151" i="4"/>
  <c r="Y1175" i="4"/>
  <c r="Y1191" i="4"/>
  <c r="Y1247" i="4"/>
  <c r="Y1263" i="4"/>
  <c r="Y1279" i="4"/>
  <c r="Y1287" i="4"/>
  <c r="Y1295" i="4"/>
  <c r="Y1303" i="4"/>
  <c r="Y1327" i="4"/>
  <c r="Y1335" i="4"/>
  <c r="Y1012" i="4"/>
  <c r="Y1044" i="4"/>
  <c r="Y1060" i="4"/>
  <c r="Y1100" i="4"/>
  <c r="Y1116" i="4"/>
  <c r="Y1140" i="4"/>
  <c r="Y1156" i="4"/>
  <c r="Y1164" i="4"/>
  <c r="Y1196" i="4"/>
  <c r="Y1212" i="4"/>
  <c r="Y1220" i="4"/>
  <c r="Y1236" i="4"/>
  <c r="Y1244" i="4"/>
  <c r="Y1276" i="4"/>
  <c r="Y1308" i="4"/>
  <c r="Y1316" i="4"/>
  <c r="Y1324" i="4"/>
  <c r="Y1340" i="4"/>
  <c r="Y1356" i="4"/>
  <c r="Y1033" i="4"/>
  <c r="Y1041" i="4"/>
  <c r="Y1049" i="4"/>
  <c r="Y1057" i="4"/>
  <c r="Y1081" i="4"/>
  <c r="Y1089" i="4"/>
  <c r="Y1105" i="4"/>
  <c r="Y1121" i="4"/>
  <c r="Y1137" i="4"/>
  <c r="Y1145" i="4"/>
  <c r="Y1153" i="4"/>
  <c r="Y1177" i="4"/>
  <c r="Y1185" i="4"/>
  <c r="Y1201" i="4"/>
  <c r="Y1233" i="4"/>
  <c r="Y1249" i="4"/>
  <c r="Y1289" i="4"/>
  <c r="Y1297" i="4"/>
  <c r="Y1313" i="4"/>
  <c r="Y1321" i="4"/>
  <c r="Y1337" i="4"/>
  <c r="Y1017" i="4"/>
  <c r="Y1030" i="4"/>
  <c r="Y1054" i="4"/>
  <c r="Y1070" i="4"/>
  <c r="Y1078" i="4"/>
  <c r="Y1086" i="4"/>
  <c r="Y1110" i="4"/>
  <c r="Y1134" i="4"/>
  <c r="Y1150" i="4"/>
  <c r="Y1158" i="4"/>
  <c r="Y1166" i="4"/>
  <c r="Y1230" i="4"/>
  <c r="Y1254" i="4"/>
  <c r="Y1262" i="4"/>
  <c r="Y1270" i="4"/>
  <c r="Y1294" i="4"/>
  <c r="Y1123" i="4"/>
  <c r="Y1147" i="4"/>
  <c r="Y1155" i="4"/>
  <c r="Y1171" i="4"/>
  <c r="Y1203" i="4"/>
  <c r="Y1219" i="4"/>
  <c r="Y1243" i="4"/>
  <c r="Y1251" i="4"/>
  <c r="Y1259" i="4"/>
  <c r="Y1267" i="4"/>
  <c r="Y1291" i="4"/>
  <c r="Y1323" i="4"/>
  <c r="Y1331" i="4"/>
  <c r="Y1032" i="4"/>
  <c r="Y1048" i="4"/>
  <c r="Y1056" i="4"/>
  <c r="Y1088" i="4"/>
  <c r="Y1096" i="4"/>
  <c r="Y1104" i="4"/>
  <c r="Y1136" i="4"/>
  <c r="Y1176" i="4"/>
  <c r="Y1184" i="4"/>
  <c r="Y1208" i="4"/>
  <c r="Y1240" i="4"/>
  <c r="Y1264" i="4"/>
  <c r="Y1272" i="4"/>
  <c r="Y1280" i="4"/>
  <c r="Y1296" i="4"/>
  <c r="Y1304" i="4"/>
  <c r="Y1312" i="4"/>
  <c r="Y1328" i="4"/>
  <c r="Y1366" i="4"/>
  <c r="Y1390" i="4"/>
  <c r="Y1422" i="4"/>
  <c r="Y1478" i="4"/>
  <c r="Y1486" i="4"/>
  <c r="Y1502" i="4"/>
  <c r="Y1526" i="4"/>
  <c r="Y1582" i="4"/>
  <c r="Y1598" i="4"/>
  <c r="Y1622" i="4"/>
  <c r="Y1411" i="4"/>
  <c r="Y1419" i="4"/>
  <c r="Y1435" i="4"/>
  <c r="Y1443" i="4"/>
  <c r="Y1459" i="4"/>
  <c r="Y1467" i="4"/>
  <c r="Y1475" i="4"/>
  <c r="Y1483" i="4"/>
  <c r="Y1507" i="4"/>
  <c r="Y1523" i="4"/>
  <c r="Y1563" i="4"/>
  <c r="Y1579" i="4"/>
  <c r="Y1360" i="4"/>
  <c r="Y1368" i="4"/>
  <c r="Y1392" i="4"/>
  <c r="Y1400" i="4"/>
  <c r="Y1416" i="4"/>
  <c r="Y1440" i="4"/>
  <c r="Y1456" i="4"/>
  <c r="Y1464" i="4"/>
  <c r="Y1480" i="4"/>
  <c r="Y1496" i="4"/>
  <c r="Y1504" i="4"/>
  <c r="Y1520" i="4"/>
  <c r="Y1528" i="4"/>
  <c r="Y1544" i="4"/>
  <c r="Y1552" i="4"/>
  <c r="Y1584" i="4"/>
  <c r="Y1592" i="4"/>
  <c r="Y1608" i="4"/>
  <c r="Y1616" i="4"/>
  <c r="Y1405" i="4"/>
  <c r="Y1437" i="4"/>
  <c r="Y1461" i="4"/>
  <c r="Y1565" i="4"/>
  <c r="Y1573" i="4"/>
  <c r="Y1581" i="4"/>
  <c r="Y1589" i="4"/>
  <c r="Y1605" i="4"/>
  <c r="Y1378" i="4"/>
  <c r="Y1402" i="4"/>
  <c r="Y1418" i="4"/>
  <c r="Y1426" i="4"/>
  <c r="Y1450" i="4"/>
  <c r="Y1474" i="4"/>
  <c r="Y1522" i="4"/>
  <c r="Y1530" i="4"/>
  <c r="Y1538" i="4"/>
  <c r="Y1546" i="4"/>
  <c r="Y1570" i="4"/>
  <c r="Y1578" i="4"/>
  <c r="Y1610" i="4"/>
  <c r="Y1367" i="4"/>
  <c r="Y1375" i="4"/>
  <c r="Y1383" i="4"/>
  <c r="Y1399" i="4"/>
  <c r="Y1423" i="4"/>
  <c r="Y1439" i="4"/>
  <c r="Y1455" i="4"/>
  <c r="Y1463" i="4"/>
  <c r="Y1471" i="4"/>
  <c r="Y1479" i="4"/>
  <c r="Y1511" i="4"/>
  <c r="Y1543" i="4"/>
  <c r="Y1551" i="4"/>
  <c r="Y1591" i="4"/>
  <c r="Y1351" i="4"/>
  <c r="Y1412" i="4"/>
  <c r="Y1428" i="4"/>
  <c r="Y1436" i="4"/>
  <c r="Y1460" i="4"/>
  <c r="Y1532" i="4"/>
  <c r="Y1564" i="4"/>
  <c r="Y1572" i="4"/>
  <c r="Y1580" i="4"/>
  <c r="Y1588" i="4"/>
  <c r="Y1596" i="4"/>
  <c r="Y1604" i="4"/>
  <c r="Y1612" i="4"/>
  <c r="Y1385" i="4"/>
  <c r="Y1393" i="4"/>
  <c r="Y1417" i="4"/>
  <c r="Y1441" i="4"/>
  <c r="Y1457" i="4"/>
  <c r="Y1473" i="4"/>
  <c r="Y1481" i="4"/>
  <c r="Y1489" i="4"/>
  <c r="Y1497" i="4"/>
  <c r="Y1569" i="4"/>
  <c r="Y1593" i="4"/>
  <c r="Y1601" i="4"/>
  <c r="Y1609" i="4"/>
  <c r="Z3639" i="4"/>
  <c r="Z3609" i="4"/>
  <c r="Z3131" i="4"/>
  <c r="Z3467" i="4"/>
  <c r="Z3499" i="4"/>
  <c r="Z3747" i="4"/>
  <c r="Z3380" i="4"/>
  <c r="Z3580" i="4"/>
  <c r="Z3756" i="4"/>
  <c r="Z3892" i="4"/>
  <c r="Z3477" i="4"/>
  <c r="Z3685" i="4"/>
  <c r="Z3893" i="4"/>
  <c r="Z4292" i="4"/>
  <c r="Z3838" i="4"/>
  <c r="Z4255" i="4"/>
  <c r="Z4136" i="4"/>
  <c r="Z4144" i="4"/>
  <c r="Z4184" i="4"/>
  <c r="Z3318" i="4"/>
  <c r="Z3998" i="4"/>
  <c r="Y2" i="4"/>
  <c r="N11" i="6"/>
  <c r="O11" i="6" s="1"/>
  <c r="I14" i="6"/>
  <c r="J14" i="6" s="1"/>
  <c r="S4" i="6"/>
  <c r="AA6" i="6"/>
  <c r="AB6" i="6" s="1"/>
  <c r="AA3381" i="4" l="1"/>
  <c r="AA3351" i="4"/>
  <c r="AA3304" i="4"/>
  <c r="AA3945" i="4"/>
  <c r="AA3875" i="4"/>
  <c r="AA4067" i="4"/>
  <c r="AA4108" i="4"/>
  <c r="AA3750" i="4"/>
  <c r="X1805" i="4"/>
  <c r="X1970" i="4"/>
  <c r="X1831" i="4"/>
  <c r="X1863" i="4"/>
  <c r="X1780" i="4"/>
  <c r="X1902" i="4"/>
  <c r="Y23" i="4"/>
  <c r="Y71" i="4"/>
  <c r="Y95" i="4"/>
  <c r="Y103" i="4"/>
  <c r="Y135" i="4"/>
  <c r="Y22" i="4"/>
  <c r="Y30" i="4"/>
  <c r="Y46" i="4"/>
  <c r="Y54" i="4"/>
  <c r="Y62" i="4"/>
  <c r="Y94" i="4"/>
  <c r="Y110" i="4"/>
  <c r="Y118" i="4"/>
  <c r="Y134" i="4"/>
  <c r="Y158" i="4"/>
  <c r="Y166" i="4"/>
  <c r="Y174" i="4"/>
  <c r="Y152" i="4"/>
  <c r="Y180" i="4"/>
  <c r="Y188" i="4"/>
  <c r="Y196" i="4"/>
  <c r="Y220" i="4"/>
  <c r="Y236" i="4"/>
  <c r="Y244" i="4"/>
  <c r="Y252" i="4"/>
  <c r="Y276" i="4"/>
  <c r="Y284" i="4"/>
  <c r="Y292" i="4"/>
  <c r="Y308" i="4"/>
  <c r="Y316" i="4"/>
  <c r="Y161" i="4"/>
  <c r="Y170" i="4"/>
  <c r="Y185" i="4"/>
  <c r="Y193" i="4"/>
  <c r="Y201" i="4"/>
  <c r="Y217" i="4"/>
  <c r="Y241" i="4"/>
  <c r="Y249" i="4"/>
  <c r="Y265" i="4"/>
  <c r="Y273" i="4"/>
  <c r="Y289" i="4"/>
  <c r="Y313" i="4"/>
  <c r="Y329" i="4"/>
  <c r="Y345" i="4"/>
  <c r="Y353" i="4"/>
  <c r="Y361" i="4"/>
  <c r="Y3" i="4"/>
  <c r="Y11" i="4"/>
  <c r="Y19" i="4"/>
  <c r="Y21" i="4"/>
  <c r="Y43" i="4"/>
  <c r="Y45" i="4"/>
  <c r="Y51" i="4"/>
  <c r="Y69" i="4"/>
  <c r="Y77" i="4"/>
  <c r="Y85" i="4"/>
  <c r="Y91" i="4"/>
  <c r="Y99" i="4"/>
  <c r="Y101" i="4"/>
  <c r="Y107" i="4"/>
  <c r="Y109" i="4"/>
  <c r="Y123" i="4"/>
  <c r="Y125" i="4"/>
  <c r="Y131" i="4"/>
  <c r="Y133" i="4"/>
  <c r="Y139" i="4"/>
  <c r="Y149" i="4"/>
  <c r="Y172" i="4"/>
  <c r="Y206" i="4"/>
  <c r="Y214" i="4"/>
  <c r="Y246" i="4"/>
  <c r="Y278" i="4"/>
  <c r="Y294" i="4"/>
  <c r="Y310" i="4"/>
  <c r="Y9" i="4"/>
  <c r="Y33" i="4"/>
  <c r="Y41" i="4"/>
  <c r="Y65" i="4"/>
  <c r="Y97" i="4"/>
  <c r="Y113" i="4"/>
  <c r="Y129" i="4"/>
  <c r="Y151" i="4"/>
  <c r="Y195" i="4"/>
  <c r="Y211" i="4"/>
  <c r="Y227" i="4"/>
  <c r="Y243" i="4"/>
  <c r="Y291" i="4"/>
  <c r="Y299" i="4"/>
  <c r="Y307" i="4"/>
  <c r="Y315" i="4"/>
  <c r="Y339" i="4"/>
  <c r="Y184" i="4"/>
  <c r="Y192" i="4"/>
  <c r="Y208" i="4"/>
  <c r="Y232" i="4"/>
  <c r="Y240" i="4"/>
  <c r="Y248" i="4"/>
  <c r="Y264" i="4"/>
  <c r="Y272" i="4"/>
  <c r="Y280" i="4"/>
  <c r="Y328" i="4"/>
  <c r="Y181" i="4"/>
  <c r="Y197" i="4"/>
  <c r="Y205" i="4"/>
  <c r="Y221" i="4"/>
  <c r="Y229" i="4"/>
  <c r="Y237" i="4"/>
  <c r="Y253" i="4"/>
  <c r="Y269" i="4"/>
  <c r="Y277" i="4"/>
  <c r="Y309" i="4"/>
  <c r="Y317" i="4"/>
  <c r="Y333" i="4"/>
  <c r="Y341" i="4"/>
  <c r="Y349" i="4"/>
  <c r="Y357" i="4"/>
  <c r="Y4" i="4"/>
  <c r="Y16" i="4"/>
  <c r="Y20" i="4"/>
  <c r="Y24" i="4"/>
  <c r="Y32" i="4"/>
  <c r="Y36" i="4"/>
  <c r="Y44" i="4"/>
  <c r="Y72" i="4"/>
  <c r="Y76" i="4"/>
  <c r="Y88" i="4"/>
  <c r="Y100" i="4"/>
  <c r="Y104" i="4"/>
  <c r="Y108" i="4"/>
  <c r="Y112" i="4"/>
  <c r="Y116" i="4"/>
  <c r="Y120" i="4"/>
  <c r="Y132" i="4"/>
  <c r="Y136" i="4"/>
  <c r="Y140" i="4"/>
  <c r="Y144" i="4"/>
  <c r="Y164" i="4"/>
  <c r="Y178" i="4"/>
  <c r="Y194" i="4"/>
  <c r="Y210" i="4"/>
  <c r="Y242" i="4"/>
  <c r="Y250" i="4"/>
  <c r="Y266" i="4"/>
  <c r="Y274" i="4"/>
  <c r="Y282" i="4"/>
  <c r="Y290" i="4"/>
  <c r="Y34" i="4"/>
  <c r="Y42" i="4"/>
  <c r="Y58" i="4"/>
  <c r="Y74" i="4"/>
  <c r="Y106" i="4"/>
  <c r="Y114" i="4"/>
  <c r="Y122" i="4"/>
  <c r="Y183" i="4"/>
  <c r="Y191" i="4"/>
  <c r="Y207" i="4"/>
  <c r="Y239" i="4"/>
  <c r="Y247" i="4"/>
  <c r="Y295" i="4"/>
  <c r="Y327" i="4"/>
  <c r="Y335" i="4"/>
  <c r="Y330" i="4"/>
  <c r="Y338" i="4"/>
  <c r="Y343" i="4"/>
  <c r="Y383" i="4"/>
  <c r="Y399" i="4"/>
  <c r="Y407" i="4"/>
  <c r="Y423" i="4"/>
  <c r="Y471" i="4"/>
  <c r="Y479" i="4"/>
  <c r="Y495" i="4"/>
  <c r="Y511" i="4"/>
  <c r="Y527" i="4"/>
  <c r="Y535" i="4"/>
  <c r="Y551" i="4"/>
  <c r="Y559" i="4"/>
  <c r="Y575" i="4"/>
  <c r="Y607" i="4"/>
  <c r="Y639" i="4"/>
  <c r="Y647" i="4"/>
  <c r="Y655" i="4"/>
  <c r="Y324" i="4"/>
  <c r="Y346" i="4"/>
  <c r="Y380" i="4"/>
  <c r="Y388" i="4"/>
  <c r="Y396" i="4"/>
  <c r="Y428" i="4"/>
  <c r="Y436" i="4"/>
  <c r="Y460" i="4"/>
  <c r="Y476" i="4"/>
  <c r="Y492" i="4"/>
  <c r="Y500" i="4"/>
  <c r="Y548" i="4"/>
  <c r="Y556" i="4"/>
  <c r="Y572" i="4"/>
  <c r="Y580" i="4"/>
  <c r="Y588" i="4"/>
  <c r="Y612" i="4"/>
  <c r="Y620" i="4"/>
  <c r="Y628" i="4"/>
  <c r="Y636" i="4"/>
  <c r="Y644" i="4"/>
  <c r="Y652" i="4"/>
  <c r="Y417" i="4"/>
  <c r="Y441" i="4"/>
  <c r="Y449" i="4"/>
  <c r="Y473" i="4"/>
  <c r="Y489" i="4"/>
  <c r="Y513" i="4"/>
  <c r="Y529" i="4"/>
  <c r="Y537" i="4"/>
  <c r="Y545" i="4"/>
  <c r="Y553" i="4"/>
  <c r="Y569" i="4"/>
  <c r="Y593" i="4"/>
  <c r="Y601" i="4"/>
  <c r="Y609" i="4"/>
  <c r="Y617" i="4"/>
  <c r="Y625" i="4"/>
  <c r="Y649" i="4"/>
  <c r="Y657" i="4"/>
  <c r="Y318" i="4"/>
  <c r="Y344" i="4"/>
  <c r="Y355" i="4"/>
  <c r="Y382" i="4"/>
  <c r="Y398" i="4"/>
  <c r="Y406" i="4"/>
  <c r="Y414" i="4"/>
  <c r="Y422" i="4"/>
  <c r="Y430" i="4"/>
  <c r="Y438" i="4"/>
  <c r="Y454" i="4"/>
  <c r="Y462" i="4"/>
  <c r="Y470" i="4"/>
  <c r="Y478" i="4"/>
  <c r="Y486" i="4"/>
  <c r="Y494" i="4"/>
  <c r="Y502" i="4"/>
  <c r="Y550" i="4"/>
  <c r="Y558" i="4"/>
  <c r="Y566" i="4"/>
  <c r="Y574" i="4"/>
  <c r="Y606" i="4"/>
  <c r="Y614" i="4"/>
  <c r="Y622" i="4"/>
  <c r="Y630" i="4"/>
  <c r="Y638" i="4"/>
  <c r="Y646" i="4"/>
  <c r="Y670" i="4"/>
  <c r="Y322" i="4"/>
  <c r="Y342" i="4"/>
  <c r="Y351" i="4"/>
  <c r="Y379" i="4"/>
  <c r="Y395" i="4"/>
  <c r="Y435" i="4"/>
  <c r="Y475" i="4"/>
  <c r="Y499" i="4"/>
  <c r="Y515" i="4"/>
  <c r="Y563" i="4"/>
  <c r="Y579" i="4"/>
  <c r="Y587" i="4"/>
  <c r="Y619" i="4"/>
  <c r="Y627" i="4"/>
  <c r="Y659" i="4"/>
  <c r="Y298" i="4"/>
  <c r="Y371" i="4"/>
  <c r="Y408" i="4"/>
  <c r="Y416" i="4"/>
  <c r="Y432" i="4"/>
  <c r="Y448" i="4"/>
  <c r="Y464" i="4"/>
  <c r="Y480" i="4"/>
  <c r="Y488" i="4"/>
  <c r="Y504" i="4"/>
  <c r="Y520" i="4"/>
  <c r="Y528" i="4"/>
  <c r="Y536" i="4"/>
  <c r="Y560" i="4"/>
  <c r="Y568" i="4"/>
  <c r="Y576" i="4"/>
  <c r="Y608" i="4"/>
  <c r="Y624" i="4"/>
  <c r="Y656" i="4"/>
  <c r="Y664" i="4"/>
  <c r="Y326" i="4"/>
  <c r="Y332" i="4"/>
  <c r="Y358" i="4"/>
  <c r="Y366" i="4"/>
  <c r="Y373" i="4"/>
  <c r="Y397" i="4"/>
  <c r="Y405" i="4"/>
  <c r="Y413" i="4"/>
  <c r="Y429" i="4"/>
  <c r="Y437" i="4"/>
  <c r="Y469" i="4"/>
  <c r="Y477" i="4"/>
  <c r="Y485" i="4"/>
  <c r="Y493" i="4"/>
  <c r="Y501" i="4"/>
  <c r="Y509" i="4"/>
  <c r="Y525" i="4"/>
  <c r="Y533" i="4"/>
  <c r="Y557" i="4"/>
  <c r="Y573" i="4"/>
  <c r="Y589" i="4"/>
  <c r="Y597" i="4"/>
  <c r="Y605" i="4"/>
  <c r="Y621" i="4"/>
  <c r="Y629" i="4"/>
  <c r="Y637" i="4"/>
  <c r="Y645" i="4"/>
  <c r="Y653" i="4"/>
  <c r="Y661" i="4"/>
  <c r="Y352" i="4"/>
  <c r="Y364" i="4"/>
  <c r="Y368" i="4"/>
  <c r="Y386" i="4"/>
  <c r="Y402" i="4"/>
  <c r="Y410" i="4"/>
  <c r="Y418" i="4"/>
  <c r="Y426" i="4"/>
  <c r="Y434" i="4"/>
  <c r="Y466" i="4"/>
  <c r="Y474" i="4"/>
  <c r="Y490" i="4"/>
  <c r="Y506" i="4"/>
  <c r="Y522" i="4"/>
  <c r="Y530" i="4"/>
  <c r="Y546" i="4"/>
  <c r="Y554" i="4"/>
  <c r="Y586" i="4"/>
  <c r="Y594" i="4"/>
  <c r="Y602" i="4"/>
  <c r="Y610" i="4"/>
  <c r="Y626" i="4"/>
  <c r="Y642" i="4"/>
  <c r="Y650" i="4"/>
  <c r="Y658" i="4"/>
  <c r="Y674" i="4"/>
  <c r="Y695" i="4"/>
  <c r="Y703" i="4"/>
  <c r="Y711" i="4"/>
  <c r="Y727" i="4"/>
  <c r="Y735" i="4"/>
  <c r="Y743" i="4"/>
  <c r="Y759" i="4"/>
  <c r="Y783" i="4"/>
  <c r="Y815" i="4"/>
  <c r="Y839" i="4"/>
  <c r="Y855" i="4"/>
  <c r="Y863" i="4"/>
  <c r="Y879" i="4"/>
  <c r="Y887" i="4"/>
  <c r="Y911" i="4"/>
  <c r="Y943" i="4"/>
  <c r="Y951" i="4"/>
  <c r="Y684" i="4"/>
  <c r="Y708" i="4"/>
  <c r="Y716" i="4"/>
  <c r="Y732" i="4"/>
  <c r="Y764" i="4"/>
  <c r="Y772" i="4"/>
  <c r="Y788" i="4"/>
  <c r="Y796" i="4"/>
  <c r="Y804" i="4"/>
  <c r="Y820" i="4"/>
  <c r="Y836" i="4"/>
  <c r="Y852" i="4"/>
  <c r="Y876" i="4"/>
  <c r="Y884" i="4"/>
  <c r="Y892" i="4"/>
  <c r="Y900" i="4"/>
  <c r="Y908" i="4"/>
  <c r="Y916" i="4"/>
  <c r="Y924" i="4"/>
  <c r="Y932" i="4"/>
  <c r="Y956" i="4"/>
  <c r="Y964" i="4"/>
  <c r="Y972" i="4"/>
  <c r="Y996" i="4"/>
  <c r="Y713" i="4"/>
  <c r="Y737" i="4"/>
  <c r="Y753" i="4"/>
  <c r="Y769" i="4"/>
  <c r="Y777" i="4"/>
  <c r="Y793" i="4"/>
  <c r="Y809" i="4"/>
  <c r="Y857" i="4"/>
  <c r="Y873" i="4"/>
  <c r="Y881" i="4"/>
  <c r="Y889" i="4"/>
  <c r="Y897" i="4"/>
  <c r="Y913" i="4"/>
  <c r="Y929" i="4"/>
  <c r="Y953" i="4"/>
  <c r="Y961" i="4"/>
  <c r="Y1001" i="4"/>
  <c r="Y686" i="4"/>
  <c r="Y726" i="4"/>
  <c r="Y742" i="4"/>
  <c r="Y758" i="4"/>
  <c r="Y766" i="4"/>
  <c r="Y790" i="4"/>
  <c r="Y798" i="4"/>
  <c r="Y806" i="4"/>
  <c r="Y830" i="4"/>
  <c r="Y838" i="4"/>
  <c r="Y870" i="4"/>
  <c r="Y878" i="4"/>
  <c r="Y886" i="4"/>
  <c r="Y902" i="4"/>
  <c r="Y910" i="4"/>
  <c r="Y918" i="4"/>
  <c r="Y926" i="4"/>
  <c r="Y934" i="4"/>
  <c r="Y958" i="4"/>
  <c r="Y974" i="4"/>
  <c r="Y990" i="4"/>
  <c r="Y998" i="4"/>
  <c r="Y683" i="4"/>
  <c r="Y699" i="4"/>
  <c r="Y707" i="4"/>
  <c r="Y715" i="4"/>
  <c r="Y723" i="4"/>
  <c r="Y739" i="4"/>
  <c r="Y755" i="4"/>
  <c r="Y771" i="4"/>
  <c r="Y787" i="4"/>
  <c r="Y803" i="4"/>
  <c r="Y819" i="4"/>
  <c r="Y843" i="4"/>
  <c r="Y851" i="4"/>
  <c r="Y867" i="4"/>
  <c r="Y891" i="4"/>
  <c r="Y907" i="4"/>
  <c r="Y923" i="4"/>
  <c r="Y931" i="4"/>
  <c r="Y971" i="4"/>
  <c r="Y987" i="4"/>
  <c r="Y995" i="4"/>
  <c r="Y680" i="4"/>
  <c r="Y688" i="4"/>
  <c r="Y704" i="4"/>
  <c r="Y720" i="4"/>
  <c r="Y728" i="4"/>
  <c r="Y736" i="4"/>
  <c r="Y752" i="4"/>
  <c r="Y768" i="4"/>
  <c r="Y784" i="4"/>
  <c r="Y808" i="4"/>
  <c r="Y816" i="4"/>
  <c r="Y824" i="4"/>
  <c r="Y872" i="4"/>
  <c r="Y912" i="4"/>
  <c r="Y920" i="4"/>
  <c r="Y944" i="4"/>
  <c r="Y976" i="4"/>
  <c r="Y992" i="4"/>
  <c r="Y677" i="4"/>
  <c r="Y685" i="4"/>
  <c r="Y693" i="4"/>
  <c r="Y701" i="4"/>
  <c r="Y717" i="4"/>
  <c r="Y725" i="4"/>
  <c r="Y733" i="4"/>
  <c r="Y741" i="4"/>
  <c r="Y749" i="4"/>
  <c r="Y757" i="4"/>
  <c r="Y765" i="4"/>
  <c r="Y781" i="4"/>
  <c r="Y789" i="4"/>
  <c r="Y797" i="4"/>
  <c r="Y805" i="4"/>
  <c r="Y813" i="4"/>
  <c r="Y829" i="4"/>
  <c r="Y861" i="4"/>
  <c r="Y869" i="4"/>
  <c r="Y885" i="4"/>
  <c r="Y893" i="4"/>
  <c r="Y917" i="4"/>
  <c r="Y957" i="4"/>
  <c r="Y965" i="4"/>
  <c r="Y981" i="4"/>
  <c r="Y989" i="4"/>
  <c r="Y1005" i="4"/>
  <c r="Y1013" i="4"/>
  <c r="Y690" i="4"/>
  <c r="Y698" i="4"/>
  <c r="Y706" i="4"/>
  <c r="Y714" i="4"/>
  <c r="Y746" i="4"/>
  <c r="Y762" i="4"/>
  <c r="Y770" i="4"/>
  <c r="Y786" i="4"/>
  <c r="Y802" i="4"/>
  <c r="Y810" i="4"/>
  <c r="Y818" i="4"/>
  <c r="Y826" i="4"/>
  <c r="Y850" i="4"/>
  <c r="Y866" i="4"/>
  <c r="Y874" i="4"/>
  <c r="Y890" i="4"/>
  <c r="Y922" i="4"/>
  <c r="Y938" i="4"/>
  <c r="Y946" i="4"/>
  <c r="Y954" i="4"/>
  <c r="Y970" i="4"/>
  <c r="Y986" i="4"/>
  <c r="Y994" i="4"/>
  <c r="Y1002" i="4"/>
  <c r="Y1010" i="4"/>
  <c r="Y1018" i="4"/>
  <c r="Y1024" i="4"/>
  <c r="Y1037" i="4"/>
  <c r="Y1045" i="4"/>
  <c r="Y1053" i="4"/>
  <c r="Y1077" i="4"/>
  <c r="Y1085" i="4"/>
  <c r="Y1101" i="4"/>
  <c r="Y1117" i="4"/>
  <c r="Y1125" i="4"/>
  <c r="Y1133" i="4"/>
  <c r="Y1157" i="4"/>
  <c r="Y1165" i="4"/>
  <c r="Y1173" i="4"/>
  <c r="Y1181" i="4"/>
  <c r="Y1205" i="4"/>
  <c r="Y1213" i="4"/>
  <c r="Y1221" i="4"/>
  <c r="Y1253" i="4"/>
  <c r="Y1269" i="4"/>
  <c r="Y1285" i="4"/>
  <c r="Y1293" i="4"/>
  <c r="Y1309" i="4"/>
  <c r="Y1317" i="4"/>
  <c r="Y1325" i="4"/>
  <c r="Y1333" i="4"/>
  <c r="Y1341" i="4"/>
  <c r="Y1349" i="4"/>
  <c r="Y1026" i="4"/>
  <c r="Y1034" i="4"/>
  <c r="Y1114" i="4"/>
  <c r="Y1122" i="4"/>
  <c r="Y1146" i="4"/>
  <c r="Y1154" i="4"/>
  <c r="Y1162" i="4"/>
  <c r="Y1170" i="4"/>
  <c r="Y1186" i="4"/>
  <c r="Y1194" i="4"/>
  <c r="Y1218" i="4"/>
  <c r="Y1258" i="4"/>
  <c r="Y1290" i="4"/>
  <c r="Y1298" i="4"/>
  <c r="Y1322" i="4"/>
  <c r="Y1338" i="4"/>
  <c r="Y1346" i="4"/>
  <c r="Y1016" i="4"/>
  <c r="Y1039" i="4"/>
  <c r="Y1063" i="4"/>
  <c r="Y1071" i="4"/>
  <c r="Y1079" i="4"/>
  <c r="Y1087" i="4"/>
  <c r="Y1095" i="4"/>
  <c r="Y1103" i="4"/>
  <c r="Y1111" i="4"/>
  <c r="Y1127" i="4"/>
  <c r="Y1143" i="4"/>
  <c r="Y1167" i="4"/>
  <c r="Y1199" i="4"/>
  <c r="Y1207" i="4"/>
  <c r="Y1215" i="4"/>
  <c r="Y1223" i="4"/>
  <c r="Y1231" i="4"/>
  <c r="Y1255" i="4"/>
  <c r="Y1271" i="4"/>
  <c r="Y1311" i="4"/>
  <c r="Y1319" i="4"/>
  <c r="Y1343" i="4"/>
  <c r="Y1019" i="4"/>
  <c r="Y1021" i="4"/>
  <c r="Y1023" i="4"/>
  <c r="Y1052" i="4"/>
  <c r="Y1068" i="4"/>
  <c r="Y1084" i="4"/>
  <c r="Y1092" i="4"/>
  <c r="Y1108" i="4"/>
  <c r="Y1124" i="4"/>
  <c r="Y1132" i="4"/>
  <c r="Y1148" i="4"/>
  <c r="Y1180" i="4"/>
  <c r="Y1188" i="4"/>
  <c r="Y1204" i="4"/>
  <c r="Y1260" i="4"/>
  <c r="Y1268" i="4"/>
  <c r="Y1284" i="4"/>
  <c r="Y1292" i="4"/>
  <c r="Y1332" i="4"/>
  <c r="Y1348" i="4"/>
  <c r="Y1065" i="4"/>
  <c r="Y1073" i="4"/>
  <c r="Y1097" i="4"/>
  <c r="Y1113" i="4"/>
  <c r="Y1129" i="4"/>
  <c r="Y1161" i="4"/>
  <c r="Y1169" i="4"/>
  <c r="Y1193" i="4"/>
  <c r="Y1209" i="4"/>
  <c r="Y1217" i="4"/>
  <c r="Y1225" i="4"/>
  <c r="Y1241" i="4"/>
  <c r="Y1257" i="4"/>
  <c r="Y1281" i="4"/>
  <c r="Y1305" i="4"/>
  <c r="Y1329" i="4"/>
  <c r="Y1345" i="4"/>
  <c r="Y1015" i="4"/>
  <c r="Y1038" i="4"/>
  <c r="Y1062" i="4"/>
  <c r="Y1094" i="4"/>
  <c r="Y1102" i="4"/>
  <c r="Y1118" i="4"/>
  <c r="Y1126" i="4"/>
  <c r="Y1142" i="4"/>
  <c r="Y1174" i="4"/>
  <c r="Y1182" i="4"/>
  <c r="Y1198" i="4"/>
  <c r="Y1206" i="4"/>
  <c r="Y1214" i="4"/>
  <c r="Y1238" i="4"/>
  <c r="Y1278" i="4"/>
  <c r="Y1286" i="4"/>
  <c r="Y1302" i="4"/>
  <c r="Y1310" i="4"/>
  <c r="Y1318" i="4"/>
  <c r="Y1334" i="4"/>
  <c r="Y1342" i="4"/>
  <c r="Y1035" i="4"/>
  <c r="Y1043" i="4"/>
  <c r="Y1067" i="4"/>
  <c r="Y1075" i="4"/>
  <c r="Y1083" i="4"/>
  <c r="Y1091" i="4"/>
  <c r="Y1099" i="4"/>
  <c r="Y1131" i="4"/>
  <c r="Y1163" i="4"/>
  <c r="Y1179" i="4"/>
  <c r="Y1187" i="4"/>
  <c r="Y1195" i="4"/>
  <c r="Y1211" i="4"/>
  <c r="Y1227" i="4"/>
  <c r="Y1235" i="4"/>
  <c r="Y1275" i="4"/>
  <c r="Y1283" i="4"/>
  <c r="Y1299" i="4"/>
  <c r="Y1307" i="4"/>
  <c r="Y1315" i="4"/>
  <c r="Y1339" i="4"/>
  <c r="Y1347" i="4"/>
  <c r="Y1020" i="4"/>
  <c r="Y1022" i="4"/>
  <c r="Y1040" i="4"/>
  <c r="Y1064" i="4"/>
  <c r="Y1072" i="4"/>
  <c r="Y1080" i="4"/>
  <c r="Y1112" i="4"/>
  <c r="Y1128" i="4"/>
  <c r="Y1144" i="4"/>
  <c r="Y1152" i="4"/>
  <c r="Y1160" i="4"/>
  <c r="Y1168" i="4"/>
  <c r="Y1192" i="4"/>
  <c r="Y1216" i="4"/>
  <c r="Y1224" i="4"/>
  <c r="Y1232" i="4"/>
  <c r="Y1248" i="4"/>
  <c r="Y1256" i="4"/>
  <c r="Y1344" i="4"/>
  <c r="Y1352" i="4"/>
  <c r="Y1374" i="4"/>
  <c r="Y1382" i="4"/>
  <c r="Y1406" i="4"/>
  <c r="Y1430" i="4"/>
  <c r="Y1438" i="4"/>
  <c r="Y1446" i="4"/>
  <c r="Y1454" i="4"/>
  <c r="Y1462" i="4"/>
  <c r="Y1470" i="4"/>
  <c r="Y1494" i="4"/>
  <c r="Y1510" i="4"/>
  <c r="Y1518" i="4"/>
  <c r="Y1534" i="4"/>
  <c r="Y1542" i="4"/>
  <c r="Y1558" i="4"/>
  <c r="Y1566" i="4"/>
  <c r="Y1606" i="4"/>
  <c r="Y1614" i="4"/>
  <c r="Y1358" i="4"/>
  <c r="Y1363" i="4"/>
  <c r="Y1371" i="4"/>
  <c r="Y1379" i="4"/>
  <c r="Y1387" i="4"/>
  <c r="Y1395" i="4"/>
  <c r="Y1427" i="4"/>
  <c r="Y1451" i="4"/>
  <c r="Y1491" i="4"/>
  <c r="Y1515" i="4"/>
  <c r="Y1531" i="4"/>
  <c r="Y1539" i="4"/>
  <c r="Y1547" i="4"/>
  <c r="Y1555" i="4"/>
  <c r="Y1571" i="4"/>
  <c r="Y1587" i="4"/>
  <c r="Y1595" i="4"/>
  <c r="Y1603" i="4"/>
  <c r="Y1611" i="4"/>
  <c r="Y1619" i="4"/>
  <c r="Y1376" i="4"/>
  <c r="Y1384" i="4"/>
  <c r="Y1408" i="4"/>
  <c r="Y1424" i="4"/>
  <c r="Y1432" i="4"/>
  <c r="Y1448" i="4"/>
  <c r="Y1472" i="4"/>
  <c r="Y1488" i="4"/>
  <c r="Y1536" i="4"/>
  <c r="Y1568" i="4"/>
  <c r="Y1576" i="4"/>
  <c r="Y1600" i="4"/>
  <c r="Y1373" i="4"/>
  <c r="Y1381" i="4"/>
  <c r="Y1389" i="4"/>
  <c r="Y1397" i="4"/>
  <c r="Y1413" i="4"/>
  <c r="Y1421" i="4"/>
  <c r="Y1429" i="4"/>
  <c r="Y1445" i="4"/>
  <c r="Y1453" i="4"/>
  <c r="Y1469" i="4"/>
  <c r="Y1477" i="4"/>
  <c r="Y1485" i="4"/>
  <c r="Y1493" i="4"/>
  <c r="Y1501" i="4"/>
  <c r="Y1509" i="4"/>
  <c r="Y1517" i="4"/>
  <c r="Y1525" i="4"/>
  <c r="Y1533" i="4"/>
  <c r="Y1541" i="4"/>
  <c r="Y1549" i="4"/>
  <c r="Y1557" i="4"/>
  <c r="Y1597" i="4"/>
  <c r="Y1613" i="4"/>
  <c r="Y1621" i="4"/>
  <c r="Y1350" i="4"/>
  <c r="Y1357" i="4"/>
  <c r="Y1362" i="4"/>
  <c r="Y1370" i="4"/>
  <c r="Y1386" i="4"/>
  <c r="Y1410" i="4"/>
  <c r="Y1434" i="4"/>
  <c r="Y1442" i="4"/>
  <c r="Y1482" i="4"/>
  <c r="Y1490" i="4"/>
  <c r="Y1498" i="4"/>
  <c r="Y1506" i="4"/>
  <c r="Y1514" i="4"/>
  <c r="Y1554" i="4"/>
  <c r="Y1562" i="4"/>
  <c r="Y1586" i="4"/>
  <c r="Y1594" i="4"/>
  <c r="Y1602" i="4"/>
  <c r="Y1618" i="4"/>
  <c r="Y1359" i="4"/>
  <c r="Y1407" i="4"/>
  <c r="Y1415" i="4"/>
  <c r="Y1431" i="4"/>
  <c r="Y1487" i="4"/>
  <c r="Y1495" i="4"/>
  <c r="Y1503" i="4"/>
  <c r="Y1519" i="4"/>
  <c r="Y1527" i="4"/>
  <c r="Y1535" i="4"/>
  <c r="Y1559" i="4"/>
  <c r="Y1567" i="4"/>
  <c r="Y1575" i="4"/>
  <c r="Y1599" i="4"/>
  <c r="Y1607" i="4"/>
  <c r="Y1615" i="4"/>
  <c r="Y1364" i="4"/>
  <c r="Y1372" i="4"/>
  <c r="Y1380" i="4"/>
  <c r="Y1388" i="4"/>
  <c r="Y1396" i="4"/>
  <c r="Y1404" i="4"/>
  <c r="Y1420" i="4"/>
  <c r="Y1444" i="4"/>
  <c r="Y1452" i="4"/>
  <c r="Y1468" i="4"/>
  <c r="Y1484" i="4"/>
  <c r="Y1492" i="4"/>
  <c r="Y1508" i="4"/>
  <c r="Y1516" i="4"/>
  <c r="Y1524" i="4"/>
  <c r="Y1540" i="4"/>
  <c r="Y1548" i="4"/>
  <c r="Y1556" i="4"/>
  <c r="Y1361" i="4"/>
  <c r="Y1369" i="4"/>
  <c r="Y1377" i="4"/>
  <c r="Y1401" i="4"/>
  <c r="Y1409" i="4"/>
  <c r="Y1425" i="4"/>
  <c r="Y1449" i="4"/>
  <c r="Y1465" i="4"/>
  <c r="Y1505" i="4"/>
  <c r="Y1513" i="4"/>
  <c r="Y1521" i="4"/>
  <c r="Y1537" i="4"/>
  <c r="Y1545" i="4"/>
  <c r="Y1553" i="4"/>
  <c r="Y1561" i="4"/>
  <c r="Y1577" i="4"/>
  <c r="Y1585" i="4"/>
  <c r="Y1617" i="4"/>
  <c r="Z3188" i="4"/>
  <c r="Z3196" i="4"/>
  <c r="Z3263" i="4"/>
  <c r="Z3200" i="4"/>
  <c r="Z3383" i="4"/>
  <c r="Z3391" i="4"/>
  <c r="Z3503" i="4"/>
  <c r="Z3695" i="4"/>
  <c r="Z3727" i="4"/>
  <c r="Z3887" i="4"/>
  <c r="Z3975" i="4"/>
  <c r="Z3254" i="4"/>
  <c r="Z3281" i="4"/>
  <c r="Z3312" i="4"/>
  <c r="Z3472" i="4"/>
  <c r="Z3488" i="4"/>
  <c r="Z3496" i="4"/>
  <c r="Z3568" i="4"/>
  <c r="Z3792" i="4"/>
  <c r="Z3294" i="4"/>
  <c r="Z3321" i="4"/>
  <c r="Z3353" i="4"/>
  <c r="Z3385" i="4"/>
  <c r="Z3393" i="4"/>
  <c r="Z3537" i="4"/>
  <c r="Z3625" i="4"/>
  <c r="Z3657" i="4"/>
  <c r="Z3809" i="4"/>
  <c r="Z3961" i="4"/>
  <c r="Z3969" i="4"/>
  <c r="Z3234" i="4"/>
  <c r="Z3555" i="4"/>
  <c r="Z3755" i="4"/>
  <c r="Z3158" i="4"/>
  <c r="Z3185" i="4"/>
  <c r="Z3668" i="4"/>
  <c r="Z3836" i="4"/>
  <c r="Z3173" i="4"/>
  <c r="Z3198" i="4"/>
  <c r="Z3597" i="4"/>
  <c r="Z3653" i="4"/>
  <c r="Z3925" i="4"/>
  <c r="Z4076" i="4"/>
  <c r="Z4268" i="4"/>
  <c r="Z4189" i="4"/>
  <c r="Z4229" i="4"/>
  <c r="Z4269" i="4"/>
  <c r="Z3550" i="4"/>
  <c r="Z4238" i="4"/>
  <c r="Z4286" i="4"/>
  <c r="Z3934" i="4"/>
  <c r="Z4023" i="4"/>
  <c r="Z4135" i="4"/>
  <c r="Z4295" i="4"/>
  <c r="Z4048" i="4"/>
  <c r="Z4064" i="4"/>
  <c r="Z4112" i="4"/>
  <c r="Z4256" i="4"/>
  <c r="Z4280" i="4"/>
  <c r="Z4296" i="4"/>
  <c r="Z3906" i="4"/>
  <c r="Z4145" i="4"/>
  <c r="Z4249" i="4"/>
  <c r="Z3940" i="4"/>
  <c r="Z3972" i="4"/>
  <c r="Z4226" i="4"/>
  <c r="Z4250" i="4"/>
  <c r="Z3926" i="4"/>
  <c r="Z3999" i="4"/>
  <c r="Z4131" i="4"/>
  <c r="V14" i="6"/>
  <c r="W13" i="6"/>
  <c r="I15" i="6"/>
  <c r="J15" i="6" s="1"/>
  <c r="N12" i="6"/>
  <c r="O12" i="6" s="1"/>
  <c r="AA7" i="6"/>
  <c r="AB7" i="6" s="1"/>
  <c r="S7" i="6"/>
  <c r="AA3202" i="4" l="1"/>
  <c r="AA3167" i="4"/>
  <c r="AA3160" i="4"/>
  <c r="AA3801" i="4"/>
  <c r="AA4130" i="4"/>
  <c r="AA3979" i="4"/>
  <c r="AA4084" i="4"/>
  <c r="AA4198" i="4"/>
  <c r="AA3331" i="4"/>
  <c r="AA3472" i="4"/>
  <c r="AA3984" i="4"/>
  <c r="Y143" i="4"/>
  <c r="Y38" i="4"/>
  <c r="Y102" i="4"/>
  <c r="Y142" i="4"/>
  <c r="Y300" i="4"/>
  <c r="Y163" i="4"/>
  <c r="Y297" i="4"/>
  <c r="Y27" i="4"/>
  <c r="Y156" i="4"/>
  <c r="Y216" i="4"/>
  <c r="Y171" i="4"/>
  <c r="Y245" i="4"/>
  <c r="Y12" i="4"/>
  <c r="Y28" i="4"/>
  <c r="Y48" i="4"/>
  <c r="Y80" i="4"/>
  <c r="Y234" i="4"/>
  <c r="Y26" i="4"/>
  <c r="Y50" i="4"/>
  <c r="Y146" i="4"/>
  <c r="Y350" i="4"/>
  <c r="Y415" i="4"/>
  <c r="Y431" i="4"/>
  <c r="Y615" i="4"/>
  <c r="Y412" i="4"/>
  <c r="Y420" i="4"/>
  <c r="Y633" i="4"/>
  <c r="Y641" i="4"/>
  <c r="Y542" i="4"/>
  <c r="Y387" i="4"/>
  <c r="Y403" i="4"/>
  <c r="Y539" i="4"/>
  <c r="Y643" i="4"/>
  <c r="Y592" i="4"/>
  <c r="Y616" i="4"/>
  <c r="Y549" i="4"/>
  <c r="Y514" i="4"/>
  <c r="Y634" i="4"/>
  <c r="Y871" i="4"/>
  <c r="Y740" i="4"/>
  <c r="Y756" i="4"/>
  <c r="Y940" i="4"/>
  <c r="Y697" i="4"/>
  <c r="Y705" i="4"/>
  <c r="Y745" i="4"/>
  <c r="Y833" i="4"/>
  <c r="Y921" i="4"/>
  <c r="Y854" i="4"/>
  <c r="Y691" i="4"/>
  <c r="Y875" i="4"/>
  <c r="Y915" i="4"/>
  <c r="Y760" i="4"/>
  <c r="Y792" i="4"/>
  <c r="Y864" i="4"/>
  <c r="Y909" i="4"/>
  <c r="Y1050" i="4"/>
  <c r="Y1066" i="4"/>
  <c r="Y1074" i="4"/>
  <c r="Y1106" i="4"/>
  <c r="Y1159" i="4"/>
  <c r="Y1183" i="4"/>
  <c r="Y1076" i="4"/>
  <c r="Y1228" i="4"/>
  <c r="Y1300" i="4"/>
  <c r="Y1025" i="4"/>
  <c r="Y1265" i="4"/>
  <c r="Y1273" i="4"/>
  <c r="Y1190" i="4"/>
  <c r="Y1246" i="4"/>
  <c r="Y1051" i="4"/>
  <c r="Y1059" i="4"/>
  <c r="Y1008" i="4"/>
  <c r="Y1288" i="4"/>
  <c r="Y1336" i="4"/>
  <c r="Y1398" i="4"/>
  <c r="Y1354" i="4"/>
  <c r="Y1512" i="4"/>
  <c r="Y1365" i="4"/>
  <c r="Y1394" i="4"/>
  <c r="Y1458" i="4"/>
  <c r="Y1466" i="4"/>
  <c r="Y1476" i="4"/>
  <c r="Y1500" i="4"/>
  <c r="Y1620" i="4"/>
  <c r="Y1433" i="4"/>
  <c r="Y1529" i="4"/>
  <c r="X1654" i="4"/>
  <c r="X1959" i="4"/>
  <c r="X1860" i="4"/>
  <c r="X1742" i="4"/>
  <c r="X1758" i="4"/>
  <c r="Z3672" i="4"/>
  <c r="Z3531" i="4"/>
  <c r="Z3692" i="4"/>
  <c r="Z3187" i="4"/>
  <c r="Z3970" i="4"/>
  <c r="V15" i="6"/>
  <c r="W14" i="6"/>
  <c r="N13" i="6"/>
  <c r="O13" i="6" s="1"/>
  <c r="I16" i="6"/>
  <c r="J16" i="6" s="1"/>
  <c r="AA8" i="6"/>
  <c r="AB8" i="6" s="1"/>
  <c r="S9" i="6"/>
  <c r="S8" i="6"/>
  <c r="AA3135" i="4" l="1"/>
  <c r="AA3897" i="4"/>
  <c r="AA3587" i="4"/>
  <c r="X1661" i="4"/>
  <c r="X1662" i="4"/>
  <c r="X1829" i="4"/>
  <c r="X2058" i="4"/>
  <c r="X1908" i="4"/>
  <c r="X1702" i="4"/>
  <c r="X2008" i="4"/>
  <c r="Z3189" i="4"/>
  <c r="Z3520" i="4"/>
  <c r="Z3539" i="4"/>
  <c r="Z3197" i="4"/>
  <c r="Z3652" i="4"/>
  <c r="Z3299" i="4"/>
  <c r="Z3341" i="4"/>
  <c r="Z3421" i="4"/>
  <c r="Z3757" i="4"/>
  <c r="Z4293" i="4"/>
  <c r="Z4127" i="4"/>
  <c r="Z3920" i="4"/>
  <c r="Z4299" i="4"/>
  <c r="W15" i="6"/>
  <c r="V16" i="6"/>
  <c r="Y15" i="4"/>
  <c r="Y119" i="4"/>
  <c r="Y127" i="4"/>
  <c r="Y225" i="4"/>
  <c r="Y230" i="4"/>
  <c r="Y57" i="4"/>
  <c r="Y89" i="4"/>
  <c r="Y145" i="4"/>
  <c r="Y323" i="4"/>
  <c r="Y60" i="4"/>
  <c r="Y128" i="4"/>
  <c r="Y148" i="4"/>
  <c r="Y671" i="4"/>
  <c r="Y372" i="4"/>
  <c r="Y374" i="4"/>
  <c r="Y390" i="4"/>
  <c r="Y446" i="4"/>
  <c r="Y590" i="4"/>
  <c r="Y443" i="4"/>
  <c r="Y565" i="4"/>
  <c r="Y538" i="4"/>
  <c r="Y823" i="4"/>
  <c r="Y1007" i="4"/>
  <c r="Y860" i="4"/>
  <c r="Y817" i="4"/>
  <c r="Y841" i="4"/>
  <c r="Y963" i="4"/>
  <c r="Y853" i="4"/>
  <c r="Y738" i="4"/>
  <c r="Y794" i="4"/>
  <c r="Y842" i="4"/>
  <c r="Y1189" i="4"/>
  <c r="Y1197" i="4"/>
  <c r="Y1245" i="4"/>
  <c r="Y1047" i="4"/>
  <c r="Y1028" i="4"/>
  <c r="Y1252" i="4"/>
  <c r="Y1222" i="4"/>
  <c r="Y1027" i="4"/>
  <c r="Y1011" i="4"/>
  <c r="Y1120" i="4"/>
  <c r="Y1353" i="4"/>
  <c r="Y1447" i="4"/>
  <c r="I17" i="6"/>
  <c r="J17" i="6" s="1"/>
  <c r="N14" i="6"/>
  <c r="O14" i="6" s="1"/>
  <c r="AA9" i="6"/>
  <c r="AB9" i="6" s="1"/>
  <c r="AA3617" i="4" l="1"/>
  <c r="AA3987" i="4"/>
  <c r="AA3940" i="4"/>
  <c r="AA3494" i="4"/>
  <c r="AA3878" i="4"/>
  <c r="AA3912" i="4"/>
  <c r="AA3398" i="4"/>
  <c r="Z3511" i="4"/>
  <c r="Z3967" i="4"/>
  <c r="Z3712" i="4"/>
  <c r="Z3219" i="4"/>
  <c r="Z3682" i="4"/>
  <c r="Z3907" i="4"/>
  <c r="Z3235" i="4"/>
  <c r="Z3852" i="4"/>
  <c r="Z3365" i="4"/>
  <c r="Z3773" i="4"/>
  <c r="Z4104" i="4"/>
  <c r="W16" i="6"/>
  <c r="V17" i="6"/>
  <c r="Y86" i="4"/>
  <c r="Y305" i="4"/>
  <c r="Y302" i="4"/>
  <c r="Y306" i="4"/>
  <c r="Y524" i="4"/>
  <c r="Y425" i="4"/>
  <c r="Y456" i="4"/>
  <c r="Y767" i="4"/>
  <c r="Y1004" i="4"/>
  <c r="Y675" i="4"/>
  <c r="Y856" i="4"/>
  <c r="Y821" i="4"/>
  <c r="Y778" i="4"/>
  <c r="Y858" i="4"/>
  <c r="Y1178" i="4"/>
  <c r="Y1036" i="4"/>
  <c r="Y1107" i="4"/>
  <c r="Y1139" i="4"/>
  <c r="Y1414" i="4"/>
  <c r="Y1499" i="4"/>
  <c r="Y1560" i="4"/>
  <c r="Y1583" i="4"/>
  <c r="X4" i="4"/>
  <c r="X116" i="4"/>
  <c r="X99" i="4"/>
  <c r="X107" i="4"/>
  <c r="X177" i="4"/>
  <c r="X313" i="4"/>
  <c r="X5" i="4"/>
  <c r="X7" i="4"/>
  <c r="X31" i="4"/>
  <c r="X37" i="4"/>
  <c r="X39" i="4"/>
  <c r="X45" i="4"/>
  <c r="X55" i="4"/>
  <c r="X87" i="4"/>
  <c r="X95" i="4"/>
  <c r="X133" i="4"/>
  <c r="X286" i="4"/>
  <c r="X294" i="4"/>
  <c r="X342" i="4"/>
  <c r="X105" i="4"/>
  <c r="X113" i="4"/>
  <c r="X151" i="4"/>
  <c r="X167" i="4"/>
  <c r="X195" i="4"/>
  <c r="X235" i="4"/>
  <c r="X267" i="4"/>
  <c r="X291" i="4"/>
  <c r="X299" i="4"/>
  <c r="X160" i="4"/>
  <c r="X184" i="4"/>
  <c r="X192" i="4"/>
  <c r="X264" i="4"/>
  <c r="X288" i="4"/>
  <c r="X336" i="4"/>
  <c r="X237" i="4"/>
  <c r="X301" i="4"/>
  <c r="X16" i="4"/>
  <c r="X46" i="4"/>
  <c r="X54" i="4"/>
  <c r="X70" i="4"/>
  <c r="X72" i="4"/>
  <c r="X88" i="4"/>
  <c r="X112" i="4"/>
  <c r="X126" i="4"/>
  <c r="X186" i="4"/>
  <c r="X274" i="4"/>
  <c r="X282" i="4"/>
  <c r="X290" i="4"/>
  <c r="X322" i="4"/>
  <c r="X338" i="4"/>
  <c r="X10" i="4"/>
  <c r="X66" i="4"/>
  <c r="X130" i="4"/>
  <c r="X191" i="4"/>
  <c r="X196" i="4"/>
  <c r="X212" i="4"/>
  <c r="X228" i="4"/>
  <c r="X244" i="4"/>
  <c r="X268" i="4"/>
  <c r="X276" i="4"/>
  <c r="X316" i="4"/>
  <c r="X332" i="4"/>
  <c r="X428" i="4"/>
  <c r="X444" i="4"/>
  <c r="X556" i="4"/>
  <c r="X588" i="4"/>
  <c r="X596" i="4"/>
  <c r="X636" i="4"/>
  <c r="X652" i="4"/>
  <c r="X341" i="4"/>
  <c r="X409" i="4"/>
  <c r="X441" i="4"/>
  <c r="X513" i="4"/>
  <c r="X545" i="4"/>
  <c r="X569" i="4"/>
  <c r="X593" i="4"/>
  <c r="X665" i="4"/>
  <c r="X361" i="4"/>
  <c r="X365" i="4"/>
  <c r="X406" i="4"/>
  <c r="X470" i="4"/>
  <c r="X494" i="4"/>
  <c r="X510" i="4"/>
  <c r="X566" i="4"/>
  <c r="X670" i="4"/>
  <c r="X379" i="4"/>
  <c r="X395" i="4"/>
  <c r="X427" i="4"/>
  <c r="X459" i="4"/>
  <c r="X515" i="4"/>
  <c r="X555" i="4"/>
  <c r="X595" i="4"/>
  <c r="X603" i="4"/>
  <c r="X303" i="4"/>
  <c r="X371" i="4"/>
  <c r="X448" i="4"/>
  <c r="X464" i="4"/>
  <c r="X528" i="4"/>
  <c r="X568" i="4"/>
  <c r="X576" i="4"/>
  <c r="X624" i="4"/>
  <c r="X319" i="4"/>
  <c r="X381" i="4"/>
  <c r="X421" i="4"/>
  <c r="X437" i="4"/>
  <c r="X485" i="4"/>
  <c r="X541" i="4"/>
  <c r="X573" i="4"/>
  <c r="X653" i="4"/>
  <c r="X345" i="4"/>
  <c r="X360" i="4"/>
  <c r="X410" i="4"/>
  <c r="X474" i="4"/>
  <c r="X594" i="4"/>
  <c r="X642" i="4"/>
  <c r="X383" i="4"/>
  <c r="X407" i="4"/>
  <c r="X447" i="4"/>
  <c r="X535" i="4"/>
  <c r="X607" i="4"/>
  <c r="X676" i="4"/>
  <c r="X708" i="4"/>
  <c r="X716" i="4"/>
  <c r="X724" i="4"/>
  <c r="X748" i="4"/>
  <c r="X780" i="4"/>
  <c r="X788" i="4"/>
  <c r="X812" i="4"/>
  <c r="X892" i="4"/>
  <c r="X900" i="4"/>
  <c r="X964" i="4"/>
  <c r="X996" i="4"/>
  <c r="X689" i="4"/>
  <c r="X713" i="4"/>
  <c r="X729" i="4"/>
  <c r="X825" i="4"/>
  <c r="X905" i="4"/>
  <c r="X913" i="4"/>
  <c r="X985" i="4"/>
  <c r="X669" i="4"/>
  <c r="X686" i="4"/>
  <c r="X766" i="4"/>
  <c r="X830" i="4"/>
  <c r="X886" i="4"/>
  <c r="X990" i="4"/>
  <c r="X707" i="4"/>
  <c r="X747" i="4"/>
  <c r="X755" i="4"/>
  <c r="X763" i="4"/>
  <c r="X779" i="4"/>
  <c r="X827" i="4"/>
  <c r="X859" i="4"/>
  <c r="X939" i="4"/>
  <c r="X947" i="4"/>
  <c r="X720" i="4"/>
  <c r="X744" i="4"/>
  <c r="X816" i="4"/>
  <c r="X824" i="4"/>
  <c r="X832" i="4"/>
  <c r="X840" i="4"/>
  <c r="X872" i="4"/>
  <c r="X880" i="4"/>
  <c r="X896" i="4"/>
  <c r="X960" i="4"/>
  <c r="X992" i="4"/>
  <c r="X673" i="4"/>
  <c r="X733" i="4"/>
  <c r="X741" i="4"/>
  <c r="X757" i="4"/>
  <c r="X781" i="4"/>
  <c r="X957" i="4"/>
  <c r="X973" i="4"/>
  <c r="X997" i="4"/>
  <c r="X746" i="4"/>
  <c r="X802" i="4"/>
  <c r="X850" i="4"/>
  <c r="X874" i="4"/>
  <c r="X906" i="4"/>
  <c r="X914" i="4"/>
  <c r="X978" i="4"/>
  <c r="X1010" i="4"/>
  <c r="X1018" i="4"/>
  <c r="X679" i="4"/>
  <c r="X703" i="4"/>
  <c r="X727" i="4"/>
  <c r="X839" i="4"/>
  <c r="X919" i="4"/>
  <c r="X951" i="4"/>
  <c r="X991" i="4"/>
  <c r="X999" i="4"/>
  <c r="X1015" i="4"/>
  <c r="X1023" i="4"/>
  <c r="X1005" i="4"/>
  <c r="X1058" i="4"/>
  <c r="X1090" i="4"/>
  <c r="X1114" i="4"/>
  <c r="X1146" i="4"/>
  <c r="X1154" i="4"/>
  <c r="X1194" i="4"/>
  <c r="X1274" i="4"/>
  <c r="X1016" i="4"/>
  <c r="X1063" i="4"/>
  <c r="X1135" i="4"/>
  <c r="X1199" i="4"/>
  <c r="X1223" i="4"/>
  <c r="X1279" i="4"/>
  <c r="X1140" i="4"/>
  <c r="X1180" i="4"/>
  <c r="X1196" i="4"/>
  <c r="X1236" i="4"/>
  <c r="X1340" i="4"/>
  <c r="X1065" i="4"/>
  <c r="X1105" i="4"/>
  <c r="X1137" i="4"/>
  <c r="X1145" i="4"/>
  <c r="X1153" i="4"/>
  <c r="X1169" i="4"/>
  <c r="X1217" i="4"/>
  <c r="X1257" i="4"/>
  <c r="X1017" i="4"/>
  <c r="X1038" i="4"/>
  <c r="X1078" i="4"/>
  <c r="X1198" i="4"/>
  <c r="X1238" i="4"/>
  <c r="X1254" i="4"/>
  <c r="X1302" i="4"/>
  <c r="X1334" i="4"/>
  <c r="X1035" i="4"/>
  <c r="X1075" i="4"/>
  <c r="X1083" i="4"/>
  <c r="X1163" i="4"/>
  <c r="X1187" i="4"/>
  <c r="X1227" i="4"/>
  <c r="X1243" i="4"/>
  <c r="X1259" i="4"/>
  <c r="X1315" i="4"/>
  <c r="X1331" i="4"/>
  <c r="X1347" i="4"/>
  <c r="X1013" i="4"/>
  <c r="X1022" i="4"/>
  <c r="X1112" i="4"/>
  <c r="X1136" i="4"/>
  <c r="X1144" i="4"/>
  <c r="X1160" i="4"/>
  <c r="X1184" i="4"/>
  <c r="X1208" i="4"/>
  <c r="X1224" i="4"/>
  <c r="X1312" i="4"/>
  <c r="X1037" i="4"/>
  <c r="X1157" i="4"/>
  <c r="X1213" i="4"/>
  <c r="X1229" i="4"/>
  <c r="X1253" i="4"/>
  <c r="X1269" i="4"/>
  <c r="X1293" i="4"/>
  <c r="X1387" i="4"/>
  <c r="X1395" i="4"/>
  <c r="X1427" i="4"/>
  <c r="X1531" i="4"/>
  <c r="X1579" i="4"/>
  <c r="X1587" i="4"/>
  <c r="X1448" i="4"/>
  <c r="X1544" i="4"/>
  <c r="X1576" i="4"/>
  <c r="X1592" i="4"/>
  <c r="X1608" i="4"/>
  <c r="X1437" i="4"/>
  <c r="X1445" i="4"/>
  <c r="X1493" i="4"/>
  <c r="X1517" i="4"/>
  <c r="X1402" i="4"/>
  <c r="X1426" i="4"/>
  <c r="X1434" i="4"/>
  <c r="X1490" i="4"/>
  <c r="X1570" i="4"/>
  <c r="X1594" i="4"/>
  <c r="X1610" i="4"/>
  <c r="X1359" i="4"/>
  <c r="X1383" i="4"/>
  <c r="X1423" i="4"/>
  <c r="X1527" i="4"/>
  <c r="X1551" i="4"/>
  <c r="X1404" i="4"/>
  <c r="X1484" i="4"/>
  <c r="X1492" i="4"/>
  <c r="X1588" i="4"/>
  <c r="X1612" i="4"/>
  <c r="X1409" i="4"/>
  <c r="X1449" i="4"/>
  <c r="X1465" i="4"/>
  <c r="X1513" i="4"/>
  <c r="X1553" i="4"/>
  <c r="X1569" i="4"/>
  <c r="X1617" i="4"/>
  <c r="X1348" i="4"/>
  <c r="X1430" i="4"/>
  <c r="X1462" i="4"/>
  <c r="X1486" i="4"/>
  <c r="X1598" i="4"/>
  <c r="X1606" i="4"/>
  <c r="X2" i="4"/>
  <c r="N15" i="6"/>
  <c r="O15" i="6" s="1"/>
  <c r="I18" i="6"/>
  <c r="J18" i="6" s="1"/>
  <c r="AA10" i="6"/>
  <c r="AB10" i="6" s="1"/>
  <c r="X60" i="4" l="1"/>
  <c r="X148" i="4"/>
  <c r="X3" i="4"/>
  <c r="X123" i="4"/>
  <c r="X225" i="4"/>
  <c r="X15" i="4"/>
  <c r="X119" i="4"/>
  <c r="X127" i="4"/>
  <c r="X230" i="4"/>
  <c r="X57" i="4"/>
  <c r="X89" i="4"/>
  <c r="X145" i="4"/>
  <c r="X181" i="4"/>
  <c r="X128" i="4"/>
  <c r="X188" i="4"/>
  <c r="X372" i="4"/>
  <c r="X374" i="4"/>
  <c r="X390" i="4"/>
  <c r="X446" i="4"/>
  <c r="X590" i="4"/>
  <c r="X339" i="4"/>
  <c r="X435" i="4"/>
  <c r="X443" i="4"/>
  <c r="X565" i="4"/>
  <c r="X386" i="4"/>
  <c r="X538" i="4"/>
  <c r="X323" i="4"/>
  <c r="X495" i="4"/>
  <c r="X671" i="4"/>
  <c r="X860" i="4"/>
  <c r="X674" i="4"/>
  <c r="X769" i="4"/>
  <c r="X817" i="4"/>
  <c r="X841" i="4"/>
  <c r="X798" i="4"/>
  <c r="X934" i="4"/>
  <c r="X699" i="4"/>
  <c r="X819" i="4"/>
  <c r="X963" i="4"/>
  <c r="X1011" i="4"/>
  <c r="X768" i="4"/>
  <c r="X853" i="4"/>
  <c r="X738" i="4"/>
  <c r="X794" i="4"/>
  <c r="X842" i="4"/>
  <c r="X823" i="4"/>
  <c r="X1007" i="4"/>
  <c r="X1047" i="4"/>
  <c r="X1079" i="4"/>
  <c r="X1028" i="4"/>
  <c r="X1052" i="4"/>
  <c r="X1252" i="4"/>
  <c r="X1073" i="4"/>
  <c r="X1305" i="4"/>
  <c r="X1353" i="4"/>
  <c r="X1222" i="4"/>
  <c r="X1027" i="4"/>
  <c r="X1120" i="4"/>
  <c r="X1248" i="4"/>
  <c r="X1189" i="4"/>
  <c r="X1197" i="4"/>
  <c r="X1245" i="4"/>
  <c r="X1358" i="4"/>
  <c r="X1611" i="4"/>
  <c r="X1384" i="4"/>
  <c r="X1469" i="4"/>
  <c r="X1386" i="4"/>
  <c r="X1447" i="4"/>
  <c r="X1495" i="4"/>
  <c r="X1567" i="4"/>
  <c r="X1516" i="4"/>
  <c r="Y321" i="4"/>
  <c r="Y141" i="4"/>
  <c r="Y283" i="4"/>
  <c r="Y176" i="4"/>
  <c r="Y200" i="4"/>
  <c r="Y320" i="4"/>
  <c r="Y138" i="4"/>
  <c r="Y231" i="4"/>
  <c r="Y271" i="4"/>
  <c r="Y370" i="4"/>
  <c r="Y663" i="4"/>
  <c r="Y481" i="4"/>
  <c r="Y531" i="4"/>
  <c r="Y632" i="4"/>
  <c r="Y389" i="4"/>
  <c r="Y442" i="4"/>
  <c r="Y719" i="4"/>
  <c r="Y692" i="4"/>
  <c r="Y801" i="4"/>
  <c r="Y718" i="4"/>
  <c r="Y822" i="4"/>
  <c r="Y712" i="4"/>
  <c r="Y776" i="4"/>
  <c r="Y968" i="4"/>
  <c r="Y773" i="4"/>
  <c r="Y1061" i="4"/>
  <c r="Y1093" i="4"/>
  <c r="Y1277" i="4"/>
  <c r="Y1138" i="4"/>
  <c r="Y1239" i="4"/>
  <c r="Y1172" i="4"/>
  <c r="Y1046" i="4"/>
  <c r="Y1326" i="4"/>
  <c r="Y1320" i="4"/>
  <c r="Y1550" i="4"/>
  <c r="Y1574" i="4"/>
  <c r="Y1590" i="4"/>
  <c r="Y1403" i="4"/>
  <c r="Y1355" i="4"/>
  <c r="Y1391" i="4"/>
  <c r="AA3657" i="4"/>
  <c r="AA3690" i="4"/>
  <c r="AA3364" i="4"/>
  <c r="AA3901" i="4"/>
  <c r="W17" i="6"/>
  <c r="V18" i="6"/>
  <c r="Z3711" i="4"/>
  <c r="Z3735" i="4"/>
  <c r="Z3985" i="4"/>
  <c r="Z3397" i="4"/>
  <c r="Z3840" i="4"/>
  <c r="Z3238" i="4"/>
  <c r="I19" i="6"/>
  <c r="J19" i="6" s="1"/>
  <c r="N16" i="6"/>
  <c r="O16" i="6" s="1"/>
  <c r="AA11" i="6"/>
  <c r="AB11" i="6" s="1"/>
  <c r="AA3154" i="4" s="1"/>
  <c r="S5" i="6"/>
  <c r="S6" i="6"/>
  <c r="Y179" i="4" l="1"/>
  <c r="Y275" i="4"/>
  <c r="Y312" i="4"/>
  <c r="Y497" i="4"/>
  <c r="Y1042" i="4"/>
  <c r="Y1200" i="4"/>
  <c r="Z3262" i="4"/>
  <c r="Z4062" i="4"/>
  <c r="Z4083" i="4"/>
  <c r="V19" i="6"/>
  <c r="W18" i="6"/>
  <c r="Z3363" i="4" s="1"/>
  <c r="X20" i="4"/>
  <c r="X44" i="4"/>
  <c r="X52" i="4"/>
  <c r="X68" i="4"/>
  <c r="X76" i="4"/>
  <c r="X84" i="4"/>
  <c r="X140" i="4"/>
  <c r="X19" i="4"/>
  <c r="X59" i="4"/>
  <c r="X67" i="4"/>
  <c r="X115" i="4"/>
  <c r="X193" i="4"/>
  <c r="X201" i="4"/>
  <c r="X233" i="4"/>
  <c r="X249" i="4"/>
  <c r="X53" i="4"/>
  <c r="X63" i="4"/>
  <c r="X69" i="4"/>
  <c r="X109" i="4"/>
  <c r="X117" i="4"/>
  <c r="X125" i="4"/>
  <c r="X246" i="4"/>
  <c r="X358" i="4"/>
  <c r="X366" i="4"/>
  <c r="X17" i="4"/>
  <c r="X174" i="4"/>
  <c r="X187" i="4"/>
  <c r="X232" i="4"/>
  <c r="X296" i="4"/>
  <c r="X304" i="4"/>
  <c r="X344" i="4"/>
  <c r="X153" i="4"/>
  <c r="X253" i="4"/>
  <c r="X277" i="4"/>
  <c r="X293" i="4"/>
  <c r="X6" i="4"/>
  <c r="X22" i="4"/>
  <c r="X24" i="4"/>
  <c r="X56" i="4"/>
  <c r="X118" i="4"/>
  <c r="X173" i="4"/>
  <c r="X194" i="4"/>
  <c r="X218" i="4"/>
  <c r="X250" i="4"/>
  <c r="X258" i="4"/>
  <c r="X266" i="4"/>
  <c r="X314" i="4"/>
  <c r="X354" i="4"/>
  <c r="X362" i="4"/>
  <c r="X18" i="4"/>
  <c r="X42" i="4"/>
  <c r="X58" i="4"/>
  <c r="X223" i="4"/>
  <c r="X263" i="4"/>
  <c r="X168" i="4"/>
  <c r="X284" i="4"/>
  <c r="X340" i="4"/>
  <c r="X380" i="4"/>
  <c r="X388" i="4"/>
  <c r="X564" i="4"/>
  <c r="X620" i="4"/>
  <c r="X385" i="4"/>
  <c r="X465" i="4"/>
  <c r="X529" i="4"/>
  <c r="X609" i="4"/>
  <c r="X353" i="4"/>
  <c r="X359" i="4"/>
  <c r="X414" i="4"/>
  <c r="X430" i="4"/>
  <c r="X462" i="4"/>
  <c r="X534" i="4"/>
  <c r="X606" i="4"/>
  <c r="X614" i="4"/>
  <c r="X662" i="4"/>
  <c r="X369" i="4"/>
  <c r="X451" i="4"/>
  <c r="X475" i="4"/>
  <c r="X571" i="4"/>
  <c r="X627" i="4"/>
  <c r="X651" i="4"/>
  <c r="X667" i="4"/>
  <c r="X392" i="4"/>
  <c r="X400" i="4"/>
  <c r="X480" i="4"/>
  <c r="X520" i="4"/>
  <c r="X544" i="4"/>
  <c r="X560" i="4"/>
  <c r="X584" i="4"/>
  <c r="X640" i="4"/>
  <c r="X397" i="4"/>
  <c r="X453" i="4"/>
  <c r="X501" i="4"/>
  <c r="X581" i="4"/>
  <c r="X597" i="4"/>
  <c r="X645" i="4"/>
  <c r="X394" i="4"/>
  <c r="X554" i="4"/>
  <c r="X562" i="4"/>
  <c r="X610" i="4"/>
  <c r="X626" i="4"/>
  <c r="X439" i="4"/>
  <c r="X479" i="4"/>
  <c r="X623" i="4"/>
  <c r="X631" i="4"/>
  <c r="X655" i="4"/>
  <c r="X684" i="4"/>
  <c r="X700" i="4"/>
  <c r="X868" i="4"/>
  <c r="X908" i="4"/>
  <c r="X916" i="4"/>
  <c r="X932" i="4"/>
  <c r="X721" i="4"/>
  <c r="X849" i="4"/>
  <c r="X881" i="4"/>
  <c r="X961" i="4"/>
  <c r="X993" i="4"/>
  <c r="X726" i="4"/>
  <c r="X750" i="4"/>
  <c r="X782" i="4"/>
  <c r="X838" i="4"/>
  <c r="X902" i="4"/>
  <c r="X926" i="4"/>
  <c r="X966" i="4"/>
  <c r="X731" i="4"/>
  <c r="X739" i="4"/>
  <c r="X811" i="4"/>
  <c r="X835" i="4"/>
  <c r="X891" i="4"/>
  <c r="X987" i="4"/>
  <c r="X704" i="4"/>
  <c r="X808" i="4"/>
  <c r="X888" i="4"/>
  <c r="X920" i="4"/>
  <c r="X1000" i="4"/>
  <c r="X789" i="4"/>
  <c r="X813" i="4"/>
  <c r="X837" i="4"/>
  <c r="X861" i="4"/>
  <c r="X869" i="4"/>
  <c r="X901" i="4"/>
  <c r="X941" i="4"/>
  <c r="X949" i="4"/>
  <c r="X965" i="4"/>
  <c r="X762" i="4"/>
  <c r="X786" i="4"/>
  <c r="X882" i="4"/>
  <c r="X898" i="4"/>
  <c r="X922" i="4"/>
  <c r="X1002" i="4"/>
  <c r="X807" i="4"/>
  <c r="X863" i="4"/>
  <c r="X887" i="4"/>
  <c r="X927" i="4"/>
  <c r="X959" i="4"/>
  <c r="X1082" i="4"/>
  <c r="X1162" i="4"/>
  <c r="X1210" i="4"/>
  <c r="X1242" i="4"/>
  <c r="X1258" i="4"/>
  <c r="X1298" i="4"/>
  <c r="X1322" i="4"/>
  <c r="X1014" i="4"/>
  <c r="X1055" i="4"/>
  <c r="X1087" i="4"/>
  <c r="X1103" i="4"/>
  <c r="X1143" i="4"/>
  <c r="X1167" i="4"/>
  <c r="X1215" i="4"/>
  <c r="X1255" i="4"/>
  <c r="X1287" i="4"/>
  <c r="X1295" i="4"/>
  <c r="X1311" i="4"/>
  <c r="X1021" i="4"/>
  <c r="X1204" i="4"/>
  <c r="X1212" i="4"/>
  <c r="X1244" i="4"/>
  <c r="X1268" i="4"/>
  <c r="X1276" i="4"/>
  <c r="X1284" i="4"/>
  <c r="X1308" i="4"/>
  <c r="X1316" i="4"/>
  <c r="X1332" i="4"/>
  <c r="X1033" i="4"/>
  <c r="X1041" i="4"/>
  <c r="X1129" i="4"/>
  <c r="X1161" i="4"/>
  <c r="X1201" i="4"/>
  <c r="X1225" i="4"/>
  <c r="X1241" i="4"/>
  <c r="X1281" i="4"/>
  <c r="X1289" i="4"/>
  <c r="X1297" i="4"/>
  <c r="X1321" i="4"/>
  <c r="X1030" i="4"/>
  <c r="X1086" i="4"/>
  <c r="X1094" i="4"/>
  <c r="X1174" i="4"/>
  <c r="X1206" i="4"/>
  <c r="X1214" i="4"/>
  <c r="X1230" i="4"/>
  <c r="X1270" i="4"/>
  <c r="X1286" i="4"/>
  <c r="X1294" i="4"/>
  <c r="X1091" i="4"/>
  <c r="X1099" i="4"/>
  <c r="X1123" i="4"/>
  <c r="X1155" i="4"/>
  <c r="X1235" i="4"/>
  <c r="X1267" i="4"/>
  <c r="X1275" i="4"/>
  <c r="X1283" i="4"/>
  <c r="X1291" i="4"/>
  <c r="X1307" i="4"/>
  <c r="X1339" i="4"/>
  <c r="X1020" i="4"/>
  <c r="X1088" i="4"/>
  <c r="X1104" i="4"/>
  <c r="X1168" i="4"/>
  <c r="X1192" i="4"/>
  <c r="X1232" i="4"/>
  <c r="X1264" i="4"/>
  <c r="X1272" i="4"/>
  <c r="X1053" i="4"/>
  <c r="X1085" i="4"/>
  <c r="X1101" i="4"/>
  <c r="X1109" i="4"/>
  <c r="X1149" i="4"/>
  <c r="X1205" i="4"/>
  <c r="X1261" i="4"/>
  <c r="X1309" i="4"/>
  <c r="X1325" i="4"/>
  <c r="X1411" i="4"/>
  <c r="X1475" i="4"/>
  <c r="X1507" i="4"/>
  <c r="X1400" i="4"/>
  <c r="X1424" i="4"/>
  <c r="X1432" i="4"/>
  <c r="X1480" i="4"/>
  <c r="X1504" i="4"/>
  <c r="X1520" i="4"/>
  <c r="X1528" i="4"/>
  <c r="X1536" i="4"/>
  <c r="X1584" i="4"/>
  <c r="X1397" i="4"/>
  <c r="X1429" i="4"/>
  <c r="X1501" i="4"/>
  <c r="X1589" i="4"/>
  <c r="X1597" i="4"/>
  <c r="X1506" i="4"/>
  <c r="X1618" i="4"/>
  <c r="X1367" i="4"/>
  <c r="X1399" i="4"/>
  <c r="X1407" i="4"/>
  <c r="X1372" i="4"/>
  <c r="X1412" i="4"/>
  <c r="X1444" i="4"/>
  <c r="X1556" i="4"/>
  <c r="X1564" i="4"/>
  <c r="X1580" i="4"/>
  <c r="X1385" i="4"/>
  <c r="X1393" i="4"/>
  <c r="X1561" i="4"/>
  <c r="X1601" i="4"/>
  <c r="X1366" i="4"/>
  <c r="X1406" i="4"/>
  <c r="X1422" i="4"/>
  <c r="X1470" i="4"/>
  <c r="X1478" i="4"/>
  <c r="X1494" i="4"/>
  <c r="X1502" i="4"/>
  <c r="X1542" i="4"/>
  <c r="X1582" i="4"/>
  <c r="AD320" i="6"/>
  <c r="AH320" i="6" s="1"/>
  <c r="AD289" i="6"/>
  <c r="AH289" i="6" s="1"/>
  <c r="AD353" i="6"/>
  <c r="AH353" i="6" s="1"/>
  <c r="AD330" i="6"/>
  <c r="AH330" i="6" s="1"/>
  <c r="AD299" i="6"/>
  <c r="AH299" i="6" s="1"/>
  <c r="AD363" i="6"/>
  <c r="AH363" i="6" s="1"/>
  <c r="AD332" i="6"/>
  <c r="AH332" i="6" s="1"/>
  <c r="AD309" i="6"/>
  <c r="AH309" i="6" s="1"/>
  <c r="AD287" i="6"/>
  <c r="AH287" i="6" s="1"/>
  <c r="AD334" i="6"/>
  <c r="AH334" i="6" s="1"/>
  <c r="AD305" i="6"/>
  <c r="AH305" i="6" s="1"/>
  <c r="AD303" i="6"/>
  <c r="AH303" i="6" s="1"/>
  <c r="AD315" i="6"/>
  <c r="AH315" i="6" s="1"/>
  <c r="AD348" i="6"/>
  <c r="AH348" i="6" s="1"/>
  <c r="AD350" i="6"/>
  <c r="AH350" i="6" s="1"/>
  <c r="AD300" i="6"/>
  <c r="AH300" i="6" s="1"/>
  <c r="AD302" i="6"/>
  <c r="AH302" i="6" s="1"/>
  <c r="AD329" i="6"/>
  <c r="AH329" i="6" s="1"/>
  <c r="AD308" i="6"/>
  <c r="AH308" i="6" s="1"/>
  <c r="AD343" i="6"/>
  <c r="AH343" i="6" s="1"/>
  <c r="AD319" i="6"/>
  <c r="AH319" i="6" s="1"/>
  <c r="AD347" i="6"/>
  <c r="AH347" i="6" s="1"/>
  <c r="AD318" i="6"/>
  <c r="AH318" i="6" s="1"/>
  <c r="AD345" i="6"/>
  <c r="AH345" i="6" s="1"/>
  <c r="AD291" i="6"/>
  <c r="AH291" i="6" s="1"/>
  <c r="AD365" i="6"/>
  <c r="AH365" i="6" s="1"/>
  <c r="AD328" i="6"/>
  <c r="AH328" i="6" s="1"/>
  <c r="AD297" i="6"/>
  <c r="AH297" i="6" s="1"/>
  <c r="AD361" i="6"/>
  <c r="AH361" i="6" s="1"/>
  <c r="AD338" i="6"/>
  <c r="AH338" i="6" s="1"/>
  <c r="AD307" i="6"/>
  <c r="AH307" i="6" s="1"/>
  <c r="AD335" i="6"/>
  <c r="AH335" i="6" s="1"/>
  <c r="AD340" i="6"/>
  <c r="AH340" i="6" s="1"/>
  <c r="AD317" i="6"/>
  <c r="AH317" i="6" s="1"/>
  <c r="AD327" i="6"/>
  <c r="AH327" i="6" s="1"/>
  <c r="AD342" i="6"/>
  <c r="AH342" i="6" s="1"/>
  <c r="AD336" i="6"/>
  <c r="AH336" i="6" s="1"/>
  <c r="AD346" i="6"/>
  <c r="AH346" i="6" s="1"/>
  <c r="AD284" i="6"/>
  <c r="AH284" i="6" s="1"/>
  <c r="AD286" i="6"/>
  <c r="AH286" i="6" s="1"/>
  <c r="AD362" i="6"/>
  <c r="AH362" i="6" s="1"/>
  <c r="AD364" i="6"/>
  <c r="AH364" i="6" s="1"/>
  <c r="AD295" i="6"/>
  <c r="AH295" i="6" s="1"/>
  <c r="AD306" i="6"/>
  <c r="AH306" i="6" s="1"/>
  <c r="AD285" i="6"/>
  <c r="AH285" i="6" s="1"/>
  <c r="AD304" i="6"/>
  <c r="AH304" i="6" s="1"/>
  <c r="AD351" i="6"/>
  <c r="AH351" i="6" s="1"/>
  <c r="AD316" i="6"/>
  <c r="AH316" i="6" s="1"/>
  <c r="AD324" i="6"/>
  <c r="AH324" i="6" s="1"/>
  <c r="AD34" i="6"/>
  <c r="AD325" i="6"/>
  <c r="AH325" i="6" s="1"/>
  <c r="AD296" i="6"/>
  <c r="AH296" i="6" s="1"/>
  <c r="AD311" i="6"/>
  <c r="AH311" i="6" s="1"/>
  <c r="AD349" i="6"/>
  <c r="AH349" i="6" s="1"/>
  <c r="AD337" i="6"/>
  <c r="AH337" i="6" s="1"/>
  <c r="AD293" i="6"/>
  <c r="AH293" i="6" s="1"/>
  <c r="AD312" i="6"/>
  <c r="AH312" i="6" s="1"/>
  <c r="AD322" i="6"/>
  <c r="AH322" i="6" s="1"/>
  <c r="AD301" i="6"/>
  <c r="AH301" i="6" s="1"/>
  <c r="AD344" i="6"/>
  <c r="AH344" i="6" s="1"/>
  <c r="AD313" i="6"/>
  <c r="AH313" i="6" s="1"/>
  <c r="AD290" i="6"/>
  <c r="AH290" i="6" s="1"/>
  <c r="AD354" i="6"/>
  <c r="AH354" i="6" s="1"/>
  <c r="AD323" i="6"/>
  <c r="AH323" i="6" s="1"/>
  <c r="AD292" i="6"/>
  <c r="AH292" i="6" s="1"/>
  <c r="AD356" i="6"/>
  <c r="AH356" i="6" s="1"/>
  <c r="AD333" i="6"/>
  <c r="AH333" i="6" s="1"/>
  <c r="AD294" i="6"/>
  <c r="AH294" i="6" s="1"/>
  <c r="AD358" i="6"/>
  <c r="AH358" i="6" s="1"/>
  <c r="AD288" i="6"/>
  <c r="AH288" i="6" s="1"/>
  <c r="AD352" i="6"/>
  <c r="AH352" i="6" s="1"/>
  <c r="AD321" i="6"/>
  <c r="AH321" i="6" s="1"/>
  <c r="AD298" i="6"/>
  <c r="AH298" i="6" s="1"/>
  <c r="AD331" i="6"/>
  <c r="AH331" i="6" s="1"/>
  <c r="AD341" i="6"/>
  <c r="AH341" i="6" s="1"/>
  <c r="AD360" i="6"/>
  <c r="AH360" i="6" s="1"/>
  <c r="AD339" i="6"/>
  <c r="AH339" i="6" s="1"/>
  <c r="AD310" i="6"/>
  <c r="AH310" i="6" s="1"/>
  <c r="AD314" i="6"/>
  <c r="AH314" i="6" s="1"/>
  <c r="AD357" i="6"/>
  <c r="AH357" i="6" s="1"/>
  <c r="AD359" i="6"/>
  <c r="AH359" i="6" s="1"/>
  <c r="AD355" i="6"/>
  <c r="AH355" i="6" s="1"/>
  <c r="AD326" i="6"/>
  <c r="AH326" i="6" s="1"/>
  <c r="N17" i="6"/>
  <c r="O17" i="6" s="1"/>
  <c r="I20" i="6"/>
  <c r="J20" i="6" s="1"/>
  <c r="AD152" i="6"/>
  <c r="AH152" i="6" s="1"/>
  <c r="AD169" i="6"/>
  <c r="AH169" i="6" s="1"/>
  <c r="AD233" i="6"/>
  <c r="AH233" i="6" s="1"/>
  <c r="AD154" i="6"/>
  <c r="AH154" i="6" s="1"/>
  <c r="AD218" i="6"/>
  <c r="AH218" i="6" s="1"/>
  <c r="AD171" i="6"/>
  <c r="AH171" i="6" s="1"/>
  <c r="AD235" i="6"/>
  <c r="AH235" i="6" s="1"/>
  <c r="AD148" i="6"/>
  <c r="AH148" i="6" s="1"/>
  <c r="AD197" i="6"/>
  <c r="AH197" i="6" s="1"/>
  <c r="AD261" i="6"/>
  <c r="AH261" i="6" s="1"/>
  <c r="AD198" i="6"/>
  <c r="AH198" i="6" s="1"/>
  <c r="AD262" i="6"/>
  <c r="AH262" i="6" s="1"/>
  <c r="AD44" i="6"/>
  <c r="AH44" i="6" s="1"/>
  <c r="AD13" i="6"/>
  <c r="AH13" i="6" s="1"/>
  <c r="AD18" i="6"/>
  <c r="AH18" i="6" s="1"/>
  <c r="AD46" i="6"/>
  <c r="AH46" i="6" s="1"/>
  <c r="AD23" i="6"/>
  <c r="AH23" i="6" s="1"/>
  <c r="AD11" i="6"/>
  <c r="AH11" i="6" s="1"/>
  <c r="AD72" i="6"/>
  <c r="AH72" i="6" s="1"/>
  <c r="AD41" i="6"/>
  <c r="AH41" i="6" s="1"/>
  <c r="AD52" i="6"/>
  <c r="AH52" i="6" s="1"/>
  <c r="AD21" i="6"/>
  <c r="AH21" i="6" s="1"/>
  <c r="AD74" i="6"/>
  <c r="AH74" i="6" s="1"/>
  <c r="AD54" i="6"/>
  <c r="AH54" i="6" s="1"/>
  <c r="AD31" i="6"/>
  <c r="AH31" i="6" s="1"/>
  <c r="AD83" i="6"/>
  <c r="AD80" i="6"/>
  <c r="AH80" i="6" s="1"/>
  <c r="AD49" i="6"/>
  <c r="AH49" i="6" s="1"/>
  <c r="AD19" i="6"/>
  <c r="AH19" i="6" s="1"/>
  <c r="AD39" i="6"/>
  <c r="AD250" i="6"/>
  <c r="AH250" i="6" s="1"/>
  <c r="AD165" i="6"/>
  <c r="AH165" i="6" s="1"/>
  <c r="AD12" i="6"/>
  <c r="AH12" i="6" s="1"/>
  <c r="AD9" i="6"/>
  <c r="AH9" i="6" s="1"/>
  <c r="AD160" i="6"/>
  <c r="AH160" i="6" s="1"/>
  <c r="AD224" i="6"/>
  <c r="AH224" i="6" s="1"/>
  <c r="AD167" i="6"/>
  <c r="AH167" i="6" s="1"/>
  <c r="AD177" i="6"/>
  <c r="AH177" i="6" s="1"/>
  <c r="AD241" i="6"/>
  <c r="AH241" i="6" s="1"/>
  <c r="AD162" i="6"/>
  <c r="AH162" i="6" s="1"/>
  <c r="AD226" i="6"/>
  <c r="AH226" i="6" s="1"/>
  <c r="AD175" i="6"/>
  <c r="AH175" i="6" s="1"/>
  <c r="AD179" i="6"/>
  <c r="AH179" i="6" s="1"/>
  <c r="AD243" i="6"/>
  <c r="AH243" i="6" s="1"/>
  <c r="AD156" i="6"/>
  <c r="AH156" i="6" s="1"/>
  <c r="AD220" i="6"/>
  <c r="AH220" i="6" s="1"/>
  <c r="AD150" i="6"/>
  <c r="AH150" i="6" s="1"/>
  <c r="AD76" i="6"/>
  <c r="AD8" i="6"/>
  <c r="AH8" i="6" s="1"/>
  <c r="AD203" i="6"/>
  <c r="AH203" i="6" s="1"/>
  <c r="AD229" i="6"/>
  <c r="AH229" i="6" s="1"/>
  <c r="AD183" i="6"/>
  <c r="AH183" i="6" s="1"/>
  <c r="AD55" i="6"/>
  <c r="AH55" i="6" s="1"/>
  <c r="AD168" i="6"/>
  <c r="AH168" i="6" s="1"/>
  <c r="AD232" i="6"/>
  <c r="AH232" i="6" s="1"/>
  <c r="AD185" i="6"/>
  <c r="AH185" i="6" s="1"/>
  <c r="AD249" i="6"/>
  <c r="AH249" i="6" s="1"/>
  <c r="AD170" i="6"/>
  <c r="AH170" i="6" s="1"/>
  <c r="AD234" i="6"/>
  <c r="AH234" i="6" s="1"/>
  <c r="AD187" i="6"/>
  <c r="AH187" i="6" s="1"/>
  <c r="AD251" i="6"/>
  <c r="AH251" i="6" s="1"/>
  <c r="AD164" i="6"/>
  <c r="AH164" i="6" s="1"/>
  <c r="AD228" i="6"/>
  <c r="AH228" i="6" s="1"/>
  <c r="AD149" i="6"/>
  <c r="AH149" i="6" s="1"/>
  <c r="AD29" i="6"/>
  <c r="AH29" i="6" s="1"/>
  <c r="AD267" i="6"/>
  <c r="AH267" i="6" s="1"/>
  <c r="AD159" i="6"/>
  <c r="AH159" i="6" s="1"/>
  <c r="AD45" i="6"/>
  <c r="AH45" i="6" s="1"/>
  <c r="AD10" i="6"/>
  <c r="AH10" i="6" s="1"/>
  <c r="AD176" i="6"/>
  <c r="AH176" i="6" s="1"/>
  <c r="AD240" i="6"/>
  <c r="AH240" i="6" s="1"/>
  <c r="AD247" i="6"/>
  <c r="AH247" i="6" s="1"/>
  <c r="AD193" i="6"/>
  <c r="AH193" i="6" s="1"/>
  <c r="AD257" i="6"/>
  <c r="AH257" i="6" s="1"/>
  <c r="AD178" i="6"/>
  <c r="AH178" i="6" s="1"/>
  <c r="AD242" i="6"/>
  <c r="AH242" i="6" s="1"/>
  <c r="AD239" i="6"/>
  <c r="AH239" i="6" s="1"/>
  <c r="AD195" i="6"/>
  <c r="AH195" i="6" s="1"/>
  <c r="AD259" i="6"/>
  <c r="AH259" i="6" s="1"/>
  <c r="AD172" i="6"/>
  <c r="AH172" i="6" s="1"/>
  <c r="AD236" i="6"/>
  <c r="AH236" i="6" s="1"/>
  <c r="AD157" i="6"/>
  <c r="AH157" i="6" s="1"/>
  <c r="AD221" i="6"/>
  <c r="AH221" i="6" s="1"/>
  <c r="AD158" i="6"/>
  <c r="AH158" i="6" s="1"/>
  <c r="AD222" i="6"/>
  <c r="AH222" i="6" s="1"/>
  <c r="AD151" i="6"/>
  <c r="AH151" i="6" s="1"/>
  <c r="AD84" i="6"/>
  <c r="AH84" i="6" s="1"/>
  <c r="AD37" i="6"/>
  <c r="AH37" i="6" s="1"/>
  <c r="AD6" i="6"/>
  <c r="AH6" i="6" s="1"/>
  <c r="AD86" i="6"/>
  <c r="AH86" i="6" s="1"/>
  <c r="AD47" i="6"/>
  <c r="AH47" i="6" s="1"/>
  <c r="AD16" i="6"/>
  <c r="AH16" i="6" s="1"/>
  <c r="AD27" i="6"/>
  <c r="AH27" i="6" s="1"/>
  <c r="AD81" i="6"/>
  <c r="AD184" i="6"/>
  <c r="AH184" i="6" s="1"/>
  <c r="AD248" i="6"/>
  <c r="AH248" i="6" s="1"/>
  <c r="AD201" i="6"/>
  <c r="AH201" i="6" s="1"/>
  <c r="AD265" i="6"/>
  <c r="AH265" i="6" s="1"/>
  <c r="AD186" i="6"/>
  <c r="AH186" i="6" s="1"/>
  <c r="AD26" i="6"/>
  <c r="AH26" i="6" s="1"/>
  <c r="AD24" i="6"/>
  <c r="AH24" i="6" s="1"/>
  <c r="AD192" i="6"/>
  <c r="AH192" i="6" s="1"/>
  <c r="AD256" i="6"/>
  <c r="AH256" i="6" s="1"/>
  <c r="AD194" i="6"/>
  <c r="AH194" i="6" s="1"/>
  <c r="AD258" i="6"/>
  <c r="AH258" i="6" s="1"/>
  <c r="AD188" i="6"/>
  <c r="AH188" i="6" s="1"/>
  <c r="AD252" i="6"/>
  <c r="AH252" i="6" s="1"/>
  <c r="AD173" i="6"/>
  <c r="AH173" i="6" s="1"/>
  <c r="AD237" i="6"/>
  <c r="AH237" i="6" s="1"/>
  <c r="AD191" i="6"/>
  <c r="AH191" i="6" s="1"/>
  <c r="AD174" i="6"/>
  <c r="AH174" i="6" s="1"/>
  <c r="AD238" i="6"/>
  <c r="AH238" i="6" s="1"/>
  <c r="AD199" i="6"/>
  <c r="AH199" i="6" s="1"/>
  <c r="AD20" i="6"/>
  <c r="AD82" i="6"/>
  <c r="AH82" i="6" s="1"/>
  <c r="AD53" i="6"/>
  <c r="AD22" i="6"/>
  <c r="AH22" i="6" s="1"/>
  <c r="AD43" i="6"/>
  <c r="AH43" i="6" s="1"/>
  <c r="AD79" i="6"/>
  <c r="AH79" i="6" s="1"/>
  <c r="AD32" i="6"/>
  <c r="AH32" i="6" s="1"/>
  <c r="AD17" i="6"/>
  <c r="AH17" i="6" s="1"/>
  <c r="AD51" i="6"/>
  <c r="AH51" i="6" s="1"/>
  <c r="AD225" i="6"/>
  <c r="AH225" i="6" s="1"/>
  <c r="AD163" i="6"/>
  <c r="AH163" i="6" s="1"/>
  <c r="AD253" i="6"/>
  <c r="AH253" i="6" s="1"/>
  <c r="AD255" i="6"/>
  <c r="AH255" i="6" s="1"/>
  <c r="AD254" i="6"/>
  <c r="AH254" i="6" s="1"/>
  <c r="AD263" i="6"/>
  <c r="AH263" i="6" s="1"/>
  <c r="AD5" i="6"/>
  <c r="AH5" i="6" s="1"/>
  <c r="AD38" i="6"/>
  <c r="AH38" i="6" s="1"/>
  <c r="AD42" i="6"/>
  <c r="AH42" i="6" s="1"/>
  <c r="AD33" i="6"/>
  <c r="AH33" i="6" s="1"/>
  <c r="AD78" i="6"/>
  <c r="AH78" i="6" s="1"/>
  <c r="AD50" i="6"/>
  <c r="AH50" i="6" s="1"/>
  <c r="AD244" i="6"/>
  <c r="AH244" i="6" s="1"/>
  <c r="AD166" i="6"/>
  <c r="AH166" i="6" s="1"/>
  <c r="AD14" i="6"/>
  <c r="AH14" i="6" s="1"/>
  <c r="AD200" i="6"/>
  <c r="AH200" i="6" s="1"/>
  <c r="AD264" i="6"/>
  <c r="AH264" i="6" s="1"/>
  <c r="AD153" i="6"/>
  <c r="AH153" i="6" s="1"/>
  <c r="AD217" i="6"/>
  <c r="AH217" i="6" s="1"/>
  <c r="AD202" i="6"/>
  <c r="AH202" i="6" s="1"/>
  <c r="AD266" i="6"/>
  <c r="AH266" i="6" s="1"/>
  <c r="AD155" i="6"/>
  <c r="AH155" i="6" s="1"/>
  <c r="AD219" i="6"/>
  <c r="AH219" i="6" s="1"/>
  <c r="AD196" i="6"/>
  <c r="AH196" i="6" s="1"/>
  <c r="AD260" i="6"/>
  <c r="AH260" i="6" s="1"/>
  <c r="AD181" i="6"/>
  <c r="AH181" i="6" s="1"/>
  <c r="AD245" i="6"/>
  <c r="AH245" i="6" s="1"/>
  <c r="AD223" i="6"/>
  <c r="AH223" i="6" s="1"/>
  <c r="AD182" i="6"/>
  <c r="AH182" i="6" s="1"/>
  <c r="AD246" i="6"/>
  <c r="AH246" i="6" s="1"/>
  <c r="AD231" i="6"/>
  <c r="AH231" i="6" s="1"/>
  <c r="AD28" i="6"/>
  <c r="AD75" i="6"/>
  <c r="AH75" i="6" s="1"/>
  <c r="AD77" i="6"/>
  <c r="AD30" i="6"/>
  <c r="AH30" i="6" s="1"/>
  <c r="AD7" i="6"/>
  <c r="AH7" i="6" s="1"/>
  <c r="AD4" i="6"/>
  <c r="AH4" i="6" s="1"/>
  <c r="AD40" i="6"/>
  <c r="AH40" i="6" s="1"/>
  <c r="AD25" i="6"/>
  <c r="AH25" i="6" s="1"/>
  <c r="AD161" i="6"/>
  <c r="AH161" i="6" s="1"/>
  <c r="AD227" i="6"/>
  <c r="AH227" i="6" s="1"/>
  <c r="AD189" i="6"/>
  <c r="AH189" i="6" s="1"/>
  <c r="AD190" i="6"/>
  <c r="AH190" i="6" s="1"/>
  <c r="AD36" i="6"/>
  <c r="AD85" i="6"/>
  <c r="AH85" i="6" s="1"/>
  <c r="AD15" i="6"/>
  <c r="AH15" i="6" s="1"/>
  <c r="AD48" i="6"/>
  <c r="AH48" i="6" s="1"/>
  <c r="AD35" i="6"/>
  <c r="AD73" i="6"/>
  <c r="AH73" i="6" s="1"/>
  <c r="AD180" i="6"/>
  <c r="AH180" i="6" s="1"/>
  <c r="AD230" i="6"/>
  <c r="AH230" i="6" s="1"/>
  <c r="AD366" i="6"/>
  <c r="AH366" i="6" s="1"/>
  <c r="AD216" i="6"/>
  <c r="AH216" i="6" s="1"/>
  <c r="AD212" i="6"/>
  <c r="AH212" i="6" s="1"/>
  <c r="AD213" i="6"/>
  <c r="AH213" i="6" s="1"/>
  <c r="AD214" i="6"/>
  <c r="AH214" i="6" s="1"/>
  <c r="AD205" i="6"/>
  <c r="AH205" i="6" s="1"/>
  <c r="AD206" i="6"/>
  <c r="AH206" i="6" s="1"/>
  <c r="AD215" i="6"/>
  <c r="AH215" i="6" s="1"/>
  <c r="AD207" i="6"/>
  <c r="AH207" i="6" s="1"/>
  <c r="AD209" i="6"/>
  <c r="AH209" i="6" s="1"/>
  <c r="AD211" i="6"/>
  <c r="AH211" i="6" s="1"/>
  <c r="AD210" i="6"/>
  <c r="AH210" i="6" s="1"/>
  <c r="AD204" i="6"/>
  <c r="AH204" i="6" s="1"/>
  <c r="AD208" i="6"/>
  <c r="AH208" i="6" s="1"/>
  <c r="AD272" i="6"/>
  <c r="AH272" i="6" s="1"/>
  <c r="AD280" i="6"/>
  <c r="AH280" i="6" s="1"/>
  <c r="AD279" i="6"/>
  <c r="AH279" i="6" s="1"/>
  <c r="AD273" i="6"/>
  <c r="AH273" i="6" s="1"/>
  <c r="AD281" i="6"/>
  <c r="AH281" i="6" s="1"/>
  <c r="AD274" i="6"/>
  <c r="AH274" i="6" s="1"/>
  <c r="AD282" i="6"/>
  <c r="AH282" i="6" s="1"/>
  <c r="AD271" i="6"/>
  <c r="AH271" i="6" s="1"/>
  <c r="AD275" i="6"/>
  <c r="AH275" i="6" s="1"/>
  <c r="AD283" i="6"/>
  <c r="AH283" i="6" s="1"/>
  <c r="AD268" i="6"/>
  <c r="AD276" i="6"/>
  <c r="AH276" i="6" s="1"/>
  <c r="AD269" i="6"/>
  <c r="AH269" i="6" s="1"/>
  <c r="AD277" i="6"/>
  <c r="AH277" i="6" s="1"/>
  <c r="AD270" i="6"/>
  <c r="AH270" i="6" s="1"/>
  <c r="AD278" i="6"/>
  <c r="AH278" i="6" s="1"/>
  <c r="AA12" i="6"/>
  <c r="AB12" i="6" s="1"/>
  <c r="AD60" i="6"/>
  <c r="AH60" i="6" s="1"/>
  <c r="AD68" i="6"/>
  <c r="AH68" i="6" s="1"/>
  <c r="AD58" i="6"/>
  <c r="AH58" i="6" s="1"/>
  <c r="AD59" i="6"/>
  <c r="AH59" i="6" s="1"/>
  <c r="AD61" i="6"/>
  <c r="AH61" i="6" s="1"/>
  <c r="AD69" i="6"/>
  <c r="AH69" i="6" s="1"/>
  <c r="AD62" i="6"/>
  <c r="AH62" i="6" s="1"/>
  <c r="AD70" i="6"/>
  <c r="AH70" i="6" s="1"/>
  <c r="AD63" i="6"/>
  <c r="AH63" i="6" s="1"/>
  <c r="AD71" i="6"/>
  <c r="AH71" i="6" s="1"/>
  <c r="AD66" i="6"/>
  <c r="AH66" i="6" s="1"/>
  <c r="AD67" i="6"/>
  <c r="AH67" i="6" s="1"/>
  <c r="AD56" i="6"/>
  <c r="AH56" i="6" s="1"/>
  <c r="AD64" i="6"/>
  <c r="AD57" i="6"/>
  <c r="AH57" i="6" s="1"/>
  <c r="AD65" i="6"/>
  <c r="AH65" i="6" s="1"/>
  <c r="AD92" i="6"/>
  <c r="AH92" i="6" s="1"/>
  <c r="AD100" i="6"/>
  <c r="AH100" i="6" s="1"/>
  <c r="AD108" i="6"/>
  <c r="AH108" i="6" s="1"/>
  <c r="AD116" i="6"/>
  <c r="AH116" i="6" s="1"/>
  <c r="AD124" i="6"/>
  <c r="AH124" i="6" s="1"/>
  <c r="AD132" i="6"/>
  <c r="AH132" i="6" s="1"/>
  <c r="AD140" i="6"/>
  <c r="AH140" i="6" s="1"/>
  <c r="AD106" i="6"/>
  <c r="AH106" i="6" s="1"/>
  <c r="AD138" i="6"/>
  <c r="AH138" i="6" s="1"/>
  <c r="AD91" i="6"/>
  <c r="AH91" i="6" s="1"/>
  <c r="AD123" i="6"/>
  <c r="AH123" i="6" s="1"/>
  <c r="AD93" i="6"/>
  <c r="AH93" i="6" s="1"/>
  <c r="AD101" i="6"/>
  <c r="AH101" i="6" s="1"/>
  <c r="AD109" i="6"/>
  <c r="AH109" i="6" s="1"/>
  <c r="AD117" i="6"/>
  <c r="AH117" i="6" s="1"/>
  <c r="AD125" i="6"/>
  <c r="AH125" i="6" s="1"/>
  <c r="AD133" i="6"/>
  <c r="AH133" i="6" s="1"/>
  <c r="AD141" i="6"/>
  <c r="AH141" i="6" s="1"/>
  <c r="AD122" i="6"/>
  <c r="AH122" i="6" s="1"/>
  <c r="AD107" i="6"/>
  <c r="AH107" i="6" s="1"/>
  <c r="AD139" i="6"/>
  <c r="AH139" i="6" s="1"/>
  <c r="AD94" i="6"/>
  <c r="AH94" i="6" s="1"/>
  <c r="AD102" i="6"/>
  <c r="AH102" i="6" s="1"/>
  <c r="AD110" i="6"/>
  <c r="AH110" i="6" s="1"/>
  <c r="AD118" i="6"/>
  <c r="AH118" i="6" s="1"/>
  <c r="AD126" i="6"/>
  <c r="AH126" i="6" s="1"/>
  <c r="AD134" i="6"/>
  <c r="AH134" i="6" s="1"/>
  <c r="AD142" i="6"/>
  <c r="AH142" i="6" s="1"/>
  <c r="AD114" i="6"/>
  <c r="AH114" i="6" s="1"/>
  <c r="AD146" i="6"/>
  <c r="AH146" i="6" s="1"/>
  <c r="AD131" i="6"/>
  <c r="AH131" i="6" s="1"/>
  <c r="AD87" i="6"/>
  <c r="AH87" i="6" s="1"/>
  <c r="AD95" i="6"/>
  <c r="AH95" i="6" s="1"/>
  <c r="AD103" i="6"/>
  <c r="AH103" i="6" s="1"/>
  <c r="AD111" i="6"/>
  <c r="AH111" i="6" s="1"/>
  <c r="AD119" i="6"/>
  <c r="AH119" i="6" s="1"/>
  <c r="AD127" i="6"/>
  <c r="AH127" i="6" s="1"/>
  <c r="AD135" i="6"/>
  <c r="AH135" i="6" s="1"/>
  <c r="AD143" i="6"/>
  <c r="AH143" i="6" s="1"/>
  <c r="AD90" i="6"/>
  <c r="AH90" i="6" s="1"/>
  <c r="AD98" i="6"/>
  <c r="AH98" i="6" s="1"/>
  <c r="AD130" i="6"/>
  <c r="AH130" i="6" s="1"/>
  <c r="AD99" i="6"/>
  <c r="AH99" i="6" s="1"/>
  <c r="AD115" i="6"/>
  <c r="AH115" i="6" s="1"/>
  <c r="AD88" i="6"/>
  <c r="AH88" i="6" s="1"/>
  <c r="AD96" i="6"/>
  <c r="AH96" i="6" s="1"/>
  <c r="AD104" i="6"/>
  <c r="AH104" i="6" s="1"/>
  <c r="AD112" i="6"/>
  <c r="AH112" i="6" s="1"/>
  <c r="AD120" i="6"/>
  <c r="AH120" i="6" s="1"/>
  <c r="AD128" i="6"/>
  <c r="AH128" i="6" s="1"/>
  <c r="AD136" i="6"/>
  <c r="AH136" i="6" s="1"/>
  <c r="AD144" i="6"/>
  <c r="AH144" i="6" s="1"/>
  <c r="AD147" i="6"/>
  <c r="AH147" i="6" s="1"/>
  <c r="AD89" i="6"/>
  <c r="AH89" i="6" s="1"/>
  <c r="AD97" i="6"/>
  <c r="AH97" i="6" s="1"/>
  <c r="AD105" i="6"/>
  <c r="AH105" i="6" s="1"/>
  <c r="AD113" i="6"/>
  <c r="AH113" i="6" s="1"/>
  <c r="AD121" i="6"/>
  <c r="AH121" i="6" s="1"/>
  <c r="AD129" i="6"/>
  <c r="AH129" i="6" s="1"/>
  <c r="AD137" i="6"/>
  <c r="AH137" i="6" s="1"/>
  <c r="AD145" i="6"/>
  <c r="AH145" i="6" s="1"/>
  <c r="AH64" i="6"/>
  <c r="AH20" i="6"/>
  <c r="AH83" i="6"/>
  <c r="AH36" i="6"/>
  <c r="AH76" i="6"/>
  <c r="AH53" i="6"/>
  <c r="AH77" i="6"/>
  <c r="AH28" i="6"/>
  <c r="AH39" i="6"/>
  <c r="AH81" i="6"/>
  <c r="AH34" i="6"/>
  <c r="AH35" i="6"/>
  <c r="AH268" i="6"/>
  <c r="W4305" i="4" l="1"/>
  <c r="W4313" i="4"/>
  <c r="W4321" i="4"/>
  <c r="W4329" i="4"/>
  <c r="W4337" i="4"/>
  <c r="W4345" i="4"/>
  <c r="W4353" i="4"/>
  <c r="W4361" i="4"/>
  <c r="W4369" i="4"/>
  <c r="W4377" i="4"/>
  <c r="W4385" i="4"/>
  <c r="W4393" i="4"/>
  <c r="W4401" i="4"/>
  <c r="W4409" i="4"/>
  <c r="W4417" i="4"/>
  <c r="W4425" i="4"/>
  <c r="W4433" i="4"/>
  <c r="W4441" i="4"/>
  <c r="W4449" i="4"/>
  <c r="W4457" i="4"/>
  <c r="W4465" i="4"/>
  <c r="W4473" i="4"/>
  <c r="W4481" i="4"/>
  <c r="W4489" i="4"/>
  <c r="W4497" i="4"/>
  <c r="W4505" i="4"/>
  <c r="W4513" i="4"/>
  <c r="W4521" i="4"/>
  <c r="W4529" i="4"/>
  <c r="W4537" i="4"/>
  <c r="W4545" i="4"/>
  <c r="W4553" i="4"/>
  <c r="W4561" i="4"/>
  <c r="W4569" i="4"/>
  <c r="W4577" i="4"/>
  <c r="W4585" i="4"/>
  <c r="W4593" i="4"/>
  <c r="W4601" i="4"/>
  <c r="W4609" i="4"/>
  <c r="W4617" i="4"/>
  <c r="W4625" i="4"/>
  <c r="W4633" i="4"/>
  <c r="W4641" i="4"/>
  <c r="W4649" i="4"/>
  <c r="W4657" i="4"/>
  <c r="W4665" i="4"/>
  <c r="W4673" i="4"/>
  <c r="W4306" i="4"/>
  <c r="W4314" i="4"/>
  <c r="W4322" i="4"/>
  <c r="W4330" i="4"/>
  <c r="W4338" i="4"/>
  <c r="W4346" i="4"/>
  <c r="W4354" i="4"/>
  <c r="W4362" i="4"/>
  <c r="W4370" i="4"/>
  <c r="W4378" i="4"/>
  <c r="W4386" i="4"/>
  <c r="W4394" i="4"/>
  <c r="W4402" i="4"/>
  <c r="W4410" i="4"/>
  <c r="W4418" i="4"/>
  <c r="W4426" i="4"/>
  <c r="W4434" i="4"/>
  <c r="W4442" i="4"/>
  <c r="W4450" i="4"/>
  <c r="W4458" i="4"/>
  <c r="W4466" i="4"/>
  <c r="W4474" i="4"/>
  <c r="W4482" i="4"/>
  <c r="W4490" i="4"/>
  <c r="W4498" i="4"/>
  <c r="W4506" i="4"/>
  <c r="W4514" i="4"/>
  <c r="W4522" i="4"/>
  <c r="W4530" i="4"/>
  <c r="W4538" i="4"/>
  <c r="W4546" i="4"/>
  <c r="W4554" i="4"/>
  <c r="W4562" i="4"/>
  <c r="W4570" i="4"/>
  <c r="W4578" i="4"/>
  <c r="W4586" i="4"/>
  <c r="W4594" i="4"/>
  <c r="W4602" i="4"/>
  <c r="W4610" i="4"/>
  <c r="W4618" i="4"/>
  <c r="W4626" i="4"/>
  <c r="W4634" i="4"/>
  <c r="W4642" i="4"/>
  <c r="W4650" i="4"/>
  <c r="W4658" i="4"/>
  <c r="W4666" i="4"/>
  <c r="W4674" i="4"/>
  <c r="W4307" i="4"/>
  <c r="W4315" i="4"/>
  <c r="W4323" i="4"/>
  <c r="W4331" i="4"/>
  <c r="W4339" i="4"/>
  <c r="W4347" i="4"/>
  <c r="W4355" i="4"/>
  <c r="W4363" i="4"/>
  <c r="W4371" i="4"/>
  <c r="W4379" i="4"/>
  <c r="W4387" i="4"/>
  <c r="W4395" i="4"/>
  <c r="W4403" i="4"/>
  <c r="W4411" i="4"/>
  <c r="W4419" i="4"/>
  <c r="W4427" i="4"/>
  <c r="W4435" i="4"/>
  <c r="W4443" i="4"/>
  <c r="W4451" i="4"/>
  <c r="W4459" i="4"/>
  <c r="W4467" i="4"/>
  <c r="W4475" i="4"/>
  <c r="W4483" i="4"/>
  <c r="W4491" i="4"/>
  <c r="W4499" i="4"/>
  <c r="W4507" i="4"/>
  <c r="W4515" i="4"/>
  <c r="W4523" i="4"/>
  <c r="W4531" i="4"/>
  <c r="W4539" i="4"/>
  <c r="W4547" i="4"/>
  <c r="W4555" i="4"/>
  <c r="W4563" i="4"/>
  <c r="W4571" i="4"/>
  <c r="W4579" i="4"/>
  <c r="W4587" i="4"/>
  <c r="W4595" i="4"/>
  <c r="W4603" i="4"/>
  <c r="W4611" i="4"/>
  <c r="W4619" i="4"/>
  <c r="W4627" i="4"/>
  <c r="W4635" i="4"/>
  <c r="W4643" i="4"/>
  <c r="W4651" i="4"/>
  <c r="W4659" i="4"/>
  <c r="W4667" i="4"/>
  <c r="W4675" i="4"/>
  <c r="W4308" i="4"/>
  <c r="W4316" i="4"/>
  <c r="W4324" i="4"/>
  <c r="W4332" i="4"/>
  <c r="W4340" i="4"/>
  <c r="W4348" i="4"/>
  <c r="W4356" i="4"/>
  <c r="W4364" i="4"/>
  <c r="W4372" i="4"/>
  <c r="W4380" i="4"/>
  <c r="W4388" i="4"/>
  <c r="W4396" i="4"/>
  <c r="W4404" i="4"/>
  <c r="W4412" i="4"/>
  <c r="W4420" i="4"/>
  <c r="W4428" i="4"/>
  <c r="W4436" i="4"/>
  <c r="W4444" i="4"/>
  <c r="W4452" i="4"/>
  <c r="W4460" i="4"/>
  <c r="W4468" i="4"/>
  <c r="W4476" i="4"/>
  <c r="W4484" i="4"/>
  <c r="W4492" i="4"/>
  <c r="W4500" i="4"/>
  <c r="W4508" i="4"/>
  <c r="W4516" i="4"/>
  <c r="W4524" i="4"/>
  <c r="W4532" i="4"/>
  <c r="W4540" i="4"/>
  <c r="W4548" i="4"/>
  <c r="W4556" i="4"/>
  <c r="W4564" i="4"/>
  <c r="W4572" i="4"/>
  <c r="W4580" i="4"/>
  <c r="W4588" i="4"/>
  <c r="W4596" i="4"/>
  <c r="W4604" i="4"/>
  <c r="W4612" i="4"/>
  <c r="W4620" i="4"/>
  <c r="W4628" i="4"/>
  <c r="W4636" i="4"/>
  <c r="W4644" i="4"/>
  <c r="W4652" i="4"/>
  <c r="W4660" i="4"/>
  <c r="W4668" i="4"/>
  <c r="W4676" i="4"/>
  <c r="W4309" i="4"/>
  <c r="W4317" i="4"/>
  <c r="W4325" i="4"/>
  <c r="W4333" i="4"/>
  <c r="W4341" i="4"/>
  <c r="W4349" i="4"/>
  <c r="W4357" i="4"/>
  <c r="W4365" i="4"/>
  <c r="W4373" i="4"/>
  <c r="W4381" i="4"/>
  <c r="W4389" i="4"/>
  <c r="W4397" i="4"/>
  <c r="W4405" i="4"/>
  <c r="W4413" i="4"/>
  <c r="W4421" i="4"/>
  <c r="W4429" i="4"/>
  <c r="W4437" i="4"/>
  <c r="W4445" i="4"/>
  <c r="W4453" i="4"/>
  <c r="W4461" i="4"/>
  <c r="W4469" i="4"/>
  <c r="W4477" i="4"/>
  <c r="W4485" i="4"/>
  <c r="W4493" i="4"/>
  <c r="W4501" i="4"/>
  <c r="W4509" i="4"/>
  <c r="W4517" i="4"/>
  <c r="W4525" i="4"/>
  <c r="W4533" i="4"/>
  <c r="W4541" i="4"/>
  <c r="W4549" i="4"/>
  <c r="W4557" i="4"/>
  <c r="W4565" i="4"/>
  <c r="W4573" i="4"/>
  <c r="W4581" i="4"/>
  <c r="W4589" i="4"/>
  <c r="W4597" i="4"/>
  <c r="W4605" i="4"/>
  <c r="W4613" i="4"/>
  <c r="W4621" i="4"/>
  <c r="W4629" i="4"/>
  <c r="W4637" i="4"/>
  <c r="W4645" i="4"/>
  <c r="W4653" i="4"/>
  <c r="W4661" i="4"/>
  <c r="W4669" i="4"/>
  <c r="W4677" i="4"/>
  <c r="W4302" i="4"/>
  <c r="W4310" i="4"/>
  <c r="W4318" i="4"/>
  <c r="W4326" i="4"/>
  <c r="W4334" i="4"/>
  <c r="W4342" i="4"/>
  <c r="W4350" i="4"/>
  <c r="W4358" i="4"/>
  <c r="W4366" i="4"/>
  <c r="W4374" i="4"/>
  <c r="W4382" i="4"/>
  <c r="W4390" i="4"/>
  <c r="W4398" i="4"/>
  <c r="W4406" i="4"/>
  <c r="W4414" i="4"/>
  <c r="W4422" i="4"/>
  <c r="W4430" i="4"/>
  <c r="W4438" i="4"/>
  <c r="W4446" i="4"/>
  <c r="W4454" i="4"/>
  <c r="W4462" i="4"/>
  <c r="W4470" i="4"/>
  <c r="W4478" i="4"/>
  <c r="W4486" i="4"/>
  <c r="W4494" i="4"/>
  <c r="W4502" i="4"/>
  <c r="W4510" i="4"/>
  <c r="W4518" i="4"/>
  <c r="W4526" i="4"/>
  <c r="W4534" i="4"/>
  <c r="W4542" i="4"/>
  <c r="W4550" i="4"/>
  <c r="W4558" i="4"/>
  <c r="W4566" i="4"/>
  <c r="W4574" i="4"/>
  <c r="W4582" i="4"/>
  <c r="W4590" i="4"/>
  <c r="W4598" i="4"/>
  <c r="W4606" i="4"/>
  <c r="W4614" i="4"/>
  <c r="W4622" i="4"/>
  <c r="W4630" i="4"/>
  <c r="W4638" i="4"/>
  <c r="W4646" i="4"/>
  <c r="W4654" i="4"/>
  <c r="W4662" i="4"/>
  <c r="W4670" i="4"/>
  <c r="W4678" i="4"/>
  <c r="W4303" i="4"/>
  <c r="W4311" i="4"/>
  <c r="W4319" i="4"/>
  <c r="W4327" i="4"/>
  <c r="W4335" i="4"/>
  <c r="W4343" i="4"/>
  <c r="W4351" i="4"/>
  <c r="W4359" i="4"/>
  <c r="W4367" i="4"/>
  <c r="W4375" i="4"/>
  <c r="W4383" i="4"/>
  <c r="W4391" i="4"/>
  <c r="W4399" i="4"/>
  <c r="W4407" i="4"/>
  <c r="W4415" i="4"/>
  <c r="W4423" i="4"/>
  <c r="W4431" i="4"/>
  <c r="W4439" i="4"/>
  <c r="W4447" i="4"/>
  <c r="W4455" i="4"/>
  <c r="W4463" i="4"/>
  <c r="W4471" i="4"/>
  <c r="W4479" i="4"/>
  <c r="W4487" i="4"/>
  <c r="W4495" i="4"/>
  <c r="W4503" i="4"/>
  <c r="W4511" i="4"/>
  <c r="W4519" i="4"/>
  <c r="W4527" i="4"/>
  <c r="W4535" i="4"/>
  <c r="W4543" i="4"/>
  <c r="W4551" i="4"/>
  <c r="W4559" i="4"/>
  <c r="W4567" i="4"/>
  <c r="W4575" i="4"/>
  <c r="W4583" i="4"/>
  <c r="W4591" i="4"/>
  <c r="W4599" i="4"/>
  <c r="W4607" i="4"/>
  <c r="W4615" i="4"/>
  <c r="W4623" i="4"/>
  <c r="W4631" i="4"/>
  <c r="W4639" i="4"/>
  <c r="W4647" i="4"/>
  <c r="W4655" i="4"/>
  <c r="W4663" i="4"/>
  <c r="W4671" i="4"/>
  <c r="W4679" i="4"/>
  <c r="W4328" i="4"/>
  <c r="W4392" i="4"/>
  <c r="W4456" i="4"/>
  <c r="W4520" i="4"/>
  <c r="W4584" i="4"/>
  <c r="W4648" i="4"/>
  <c r="W4336" i="4"/>
  <c r="W4400" i="4"/>
  <c r="W4464" i="4"/>
  <c r="W4528" i="4"/>
  <c r="W4592" i="4"/>
  <c r="W4656" i="4"/>
  <c r="W4344" i="4"/>
  <c r="W4408" i="4"/>
  <c r="W4472" i="4"/>
  <c r="W4536" i="4"/>
  <c r="W4600" i="4"/>
  <c r="W4664" i="4"/>
  <c r="W4352" i="4"/>
  <c r="W4416" i="4"/>
  <c r="W4480" i="4"/>
  <c r="W4544" i="4"/>
  <c r="W4608" i="4"/>
  <c r="W4672" i="4"/>
  <c r="W4360" i="4"/>
  <c r="W4424" i="4"/>
  <c r="W4488" i="4"/>
  <c r="W4552" i="4"/>
  <c r="W4616" i="4"/>
  <c r="W4304" i="4"/>
  <c r="W4368" i="4"/>
  <c r="W4432" i="4"/>
  <c r="W4496" i="4"/>
  <c r="W4560" i="4"/>
  <c r="W4624" i="4"/>
  <c r="W4312" i="4"/>
  <c r="W4376" i="4"/>
  <c r="W4440" i="4"/>
  <c r="W4504" i="4"/>
  <c r="W4568" i="4"/>
  <c r="W4632" i="4"/>
  <c r="W4320" i="4"/>
  <c r="W4384" i="4"/>
  <c r="W4448" i="4"/>
  <c r="W4512" i="4"/>
  <c r="W4576" i="4"/>
  <c r="W4640" i="4"/>
  <c r="W3782" i="4"/>
  <c r="W3333" i="4"/>
  <c r="W3512" i="4"/>
  <c r="W4294" i="4"/>
  <c r="W3687" i="4"/>
  <c r="W3578" i="4"/>
  <c r="W4039" i="4"/>
  <c r="W3134" i="4"/>
  <c r="W3430" i="4"/>
  <c r="W4272" i="4"/>
  <c r="W3458" i="4"/>
  <c r="W3789" i="4"/>
  <c r="W3230" i="4"/>
  <c r="W2055" i="4"/>
  <c r="W2870" i="4"/>
  <c r="W2165" i="4"/>
  <c r="W2994" i="4"/>
  <c r="W2281" i="4"/>
  <c r="W1292" i="4"/>
  <c r="W2038" i="4"/>
  <c r="W1674" i="4"/>
  <c r="W1497" i="4"/>
  <c r="W743" i="4"/>
  <c r="W998" i="4"/>
  <c r="W687" i="4"/>
  <c r="W156" i="4"/>
  <c r="W3313" i="4"/>
  <c r="W2390" i="4"/>
  <c r="W2933" i="4"/>
  <c r="W1833" i="4"/>
  <c r="W1693" i="4"/>
  <c r="W1645" i="4"/>
  <c r="W1453" i="4"/>
  <c r="W1611" i="4"/>
  <c r="W75" i="4"/>
  <c r="W610" i="4"/>
  <c r="W336" i="4"/>
  <c r="W2824" i="4"/>
  <c r="W2510" i="4"/>
  <c r="W2979" i="4"/>
  <c r="W2835" i="4"/>
  <c r="W2865" i="4"/>
  <c r="W1249" i="4"/>
  <c r="W1103" i="4"/>
  <c r="W702" i="4"/>
  <c r="W629" i="4"/>
  <c r="W214" i="4"/>
  <c r="W581" i="4"/>
  <c r="W43" i="4"/>
  <c r="W511" i="4"/>
  <c r="W3618" i="4"/>
  <c r="W3172" i="4"/>
  <c r="W3756" i="4"/>
  <c r="W2504" i="4"/>
  <c r="W1842" i="4"/>
  <c r="W1660" i="4"/>
  <c r="W1516" i="4"/>
  <c r="W1027" i="4"/>
  <c r="W560" i="4"/>
  <c r="W1158" i="4"/>
  <c r="W1444" i="4"/>
  <c r="W1418" i="4"/>
  <c r="W881" i="4"/>
  <c r="W1655" i="4"/>
  <c r="W959" i="4"/>
  <c r="W376" i="4"/>
  <c r="W3365" i="4"/>
  <c r="W3142" i="4"/>
  <c r="W3350" i="4"/>
  <c r="W3462" i="4"/>
  <c r="W3470" i="4"/>
  <c r="W3231" i="4"/>
  <c r="W3463" i="4"/>
  <c r="W3120" i="4"/>
  <c r="W3280" i="4"/>
  <c r="W3416" i="4"/>
  <c r="W3472" i="4"/>
  <c r="W3568" i="4"/>
  <c r="W3657" i="4"/>
  <c r="W3187" i="4"/>
  <c r="W3395" i="4"/>
  <c r="W3108" i="4"/>
  <c r="W3774" i="4"/>
  <c r="W4054" i="4"/>
  <c r="W4110" i="4"/>
  <c r="W3484" i="4"/>
  <c r="W3999" i="4"/>
  <c r="W4024" i="4"/>
  <c r="W3961" i="4"/>
  <c r="W4001" i="4"/>
  <c r="W4003" i="4"/>
  <c r="W4100" i="4"/>
  <c r="W3925" i="4"/>
  <c r="W4250" i="4"/>
  <c r="W4254" i="4"/>
  <c r="W3104" i="4"/>
  <c r="W3016" i="4"/>
  <c r="W2496" i="4"/>
  <c r="W3095" i="4"/>
  <c r="W3055" i="4"/>
  <c r="W3086" i="4"/>
  <c r="W3078" i="4"/>
  <c r="W3062" i="4"/>
  <c r="W3012" i="4"/>
  <c r="W2788" i="4"/>
  <c r="W2420" i="4"/>
  <c r="W3011" i="4"/>
  <c r="W2707" i="4"/>
  <c r="W3034" i="4"/>
  <c r="W2066" i="4"/>
  <c r="W1970" i="4"/>
  <c r="W1477" i="4"/>
  <c r="W1115" i="4"/>
  <c r="W1200" i="4"/>
  <c r="W792" i="4"/>
  <c r="W386" i="4"/>
  <c r="W425" i="4"/>
  <c r="W273" i="4"/>
  <c r="W456" i="4"/>
  <c r="W495" i="4"/>
  <c r="W311" i="4"/>
  <c r="W1068" i="4"/>
  <c r="W964" i="4"/>
  <c r="W1910" i="4"/>
  <c r="W1255" i="4"/>
  <c r="W2940" i="4"/>
  <c r="W2898" i="4"/>
  <c r="W2057" i="4"/>
  <c r="W955" i="4"/>
  <c r="W958" i="4"/>
  <c r="W838" i="4"/>
  <c r="W676" i="4"/>
  <c r="W2516" i="4"/>
  <c r="W1889" i="4"/>
  <c r="W712" i="4"/>
  <c r="W1814" i="4"/>
  <c r="W634" i="4"/>
  <c r="W200" i="4"/>
  <c r="W3425" i="4"/>
  <c r="W4128" i="4"/>
  <c r="W4165" i="4"/>
  <c r="W2776" i="4"/>
  <c r="W1975" i="4"/>
  <c r="W1947" i="4"/>
  <c r="W254" i="4"/>
  <c r="W3606" i="4"/>
  <c r="W3337" i="4"/>
  <c r="W3644" i="4"/>
  <c r="W3734" i="4"/>
  <c r="W3023" i="4"/>
  <c r="W3094" i="4"/>
  <c r="W3054" i="4"/>
  <c r="W2702" i="4"/>
  <c r="W3069" i="4"/>
  <c r="W3036" i="4"/>
  <c r="W3020" i="4"/>
  <c r="W2802" i="4"/>
  <c r="W1661" i="4"/>
  <c r="W1322" i="4"/>
  <c r="W1902" i="4"/>
  <c r="W1320" i="4"/>
  <c r="W1248" i="4"/>
  <c r="W1654" i="4"/>
  <c r="W243" i="4"/>
  <c r="W99" i="4"/>
  <c r="W145" i="4"/>
  <c r="W120" i="4"/>
  <c r="W3310" i="4"/>
  <c r="W3779" i="4"/>
  <c r="W4255" i="4"/>
  <c r="W2960" i="4"/>
  <c r="W2875" i="4"/>
  <c r="W1543" i="4"/>
  <c r="W1511" i="4"/>
  <c r="W2431" i="4"/>
  <c r="W2319" i="4"/>
  <c r="W1340" i="4"/>
  <c r="W1119" i="4"/>
  <c r="W38" i="4"/>
  <c r="W636" i="4"/>
  <c r="W256" i="4"/>
  <c r="W3602" i="4"/>
  <c r="W3648" i="4"/>
  <c r="W2543" i="4"/>
  <c r="W2619" i="4"/>
  <c r="W1859" i="4"/>
  <c r="W1061" i="4"/>
  <c r="W1492" i="4"/>
  <c r="W543" i="4"/>
  <c r="W284" i="4"/>
  <c r="W207" i="4"/>
  <c r="W2576" i="4"/>
  <c r="W2352" i="4"/>
  <c r="W2344" i="4"/>
  <c r="W1337" i="4"/>
  <c r="W848" i="4"/>
  <c r="W2655" i="4"/>
  <c r="W2910" i="4"/>
  <c r="W2780" i="4"/>
  <c r="W1987" i="4"/>
  <c r="W2170" i="4"/>
  <c r="W1880" i="4"/>
  <c r="W851" i="4"/>
  <c r="W1153" i="4"/>
  <c r="W1760" i="4"/>
  <c r="W1718" i="4"/>
  <c r="W1190" i="4"/>
  <c r="W474" i="4"/>
  <c r="W3326" i="4"/>
  <c r="W2239" i="4"/>
  <c r="W1967" i="4"/>
  <c r="W2942" i="4"/>
  <c r="W2548" i="4"/>
  <c r="W1937" i="4"/>
  <c r="W1775" i="4"/>
  <c r="W1246" i="4"/>
  <c r="W279" i="4"/>
  <c r="W3471" i="4"/>
  <c r="W4034" i="4"/>
  <c r="W4267" i="4"/>
  <c r="W2904" i="4"/>
  <c r="W2772" i="4"/>
  <c r="W1827" i="4"/>
  <c r="W2033" i="4"/>
  <c r="W1799" i="4"/>
  <c r="W1529" i="4"/>
  <c r="W1143" i="4"/>
  <c r="W183" i="4"/>
  <c r="W3696" i="4"/>
  <c r="W2544" i="4"/>
  <c r="W1881" i="4"/>
  <c r="W1592" i="4"/>
  <c r="W406" i="4"/>
  <c r="W300" i="4"/>
  <c r="W637" i="4"/>
  <c r="W3647" i="4"/>
  <c r="W4197" i="4"/>
  <c r="W2878" i="4"/>
  <c r="W2765" i="4"/>
  <c r="W2715" i="4"/>
  <c r="W2050" i="4"/>
  <c r="W1213" i="4"/>
  <c r="W1327" i="4"/>
  <c r="W943" i="4"/>
  <c r="W381" i="4"/>
  <c r="W2734" i="4"/>
  <c r="W2851" i="4"/>
  <c r="W1588" i="4"/>
  <c r="W2166" i="4"/>
  <c r="W628" i="4"/>
  <c r="W453" i="4"/>
  <c r="W3247" i="4"/>
  <c r="W2399" i="4"/>
  <c r="W2391" i="4"/>
  <c r="W2834" i="4"/>
  <c r="W1834" i="4"/>
  <c r="W1841" i="4"/>
  <c r="W1164" i="4"/>
  <c r="W1104" i="4"/>
  <c r="W1279" i="4"/>
  <c r="W588" i="4"/>
  <c r="W103" i="4"/>
  <c r="W3001" i="4"/>
  <c r="W1735" i="4"/>
  <c r="W519" i="4"/>
  <c r="W3932" i="4"/>
  <c r="W2087" i="4"/>
  <c r="W2470" i="4"/>
  <c r="W2964" i="4"/>
  <c r="W2466" i="4"/>
  <c r="W1383" i="4"/>
  <c r="W732" i="4"/>
  <c r="W602" i="4"/>
  <c r="W570" i="4"/>
  <c r="W385" i="4"/>
  <c r="W3445" i="4"/>
  <c r="W3604" i="4"/>
  <c r="W2024" i="4"/>
  <c r="W2127" i="4"/>
  <c r="W2621" i="4"/>
  <c r="W2146" i="4"/>
  <c r="W2385" i="4"/>
  <c r="W1793" i="4"/>
  <c r="W1380" i="4"/>
  <c r="W1682" i="4"/>
  <c r="W1521" i="4"/>
  <c r="W1167" i="4"/>
  <c r="W2558" i="4"/>
  <c r="W2462" i="4"/>
  <c r="W2404" i="4"/>
  <c r="W2299" i="4"/>
  <c r="W1669" i="4"/>
  <c r="W933" i="4"/>
  <c r="W1423" i="4"/>
  <c r="W822" i="4"/>
  <c r="W345" i="4"/>
  <c r="W3475" i="4"/>
  <c r="W2589" i="4"/>
  <c r="W2573" i="4"/>
  <c r="W2770" i="4"/>
  <c r="W2530" i="4"/>
  <c r="W1402" i="4"/>
  <c r="W1537" i="4"/>
  <c r="W960" i="4"/>
  <c r="W655" i="4"/>
  <c r="W25" i="4"/>
  <c r="W1992" i="4"/>
  <c r="W3004" i="4"/>
  <c r="W2092" i="4"/>
  <c r="W1924" i="4"/>
  <c r="W2923" i="4"/>
  <c r="W2355" i="4"/>
  <c r="W1856" i="4"/>
  <c r="W1293" i="4"/>
  <c r="W1552" i="4"/>
  <c r="W1304" i="4"/>
  <c r="W2326" i="4"/>
  <c r="W422" i="4"/>
  <c r="W3389" i="4"/>
  <c r="W3813" i="4"/>
  <c r="W3810" i="4"/>
  <c r="W3958" i="4"/>
  <c r="W4113" i="4"/>
  <c r="W2184" i="4"/>
  <c r="W2559" i="4"/>
  <c r="W2103" i="4"/>
  <c r="W2645" i="4"/>
  <c r="W1181" i="4"/>
  <c r="W1020" i="4"/>
  <c r="W2031" i="4"/>
  <c r="W2973" i="4"/>
  <c r="W2101" i="4"/>
  <c r="W2220" i="4"/>
  <c r="W2947" i="4"/>
  <c r="W834" i="4"/>
  <c r="W213" i="4"/>
  <c r="W140" i="4"/>
  <c r="W338" i="4"/>
  <c r="W3411" i="4"/>
  <c r="W4167" i="4"/>
  <c r="W4117" i="4"/>
  <c r="W2122" i="4"/>
  <c r="W1816" i="4"/>
  <c r="W1446" i="4"/>
  <c r="W16" i="4"/>
  <c r="W471" i="4"/>
  <c r="W4" i="4"/>
  <c r="W2480" i="4"/>
  <c r="W2446" i="4"/>
  <c r="W2374" i="4"/>
  <c r="W1853" i="4"/>
  <c r="W2291" i="4"/>
  <c r="W1395" i="4"/>
  <c r="W923" i="4"/>
  <c r="W1152" i="4"/>
  <c r="W1438" i="4"/>
  <c r="W182" i="4"/>
  <c r="W479" i="4"/>
  <c r="W2968" i="4"/>
  <c r="W2407" i="4"/>
  <c r="W2383" i="4"/>
  <c r="W2716" i="4"/>
  <c r="W1977" i="4"/>
  <c r="W1333" i="4"/>
  <c r="W1764" i="4"/>
  <c r="W1600" i="4"/>
  <c r="W1778" i="4"/>
  <c r="W2176" i="4"/>
  <c r="W2289" i="4"/>
  <c r="W1865" i="4"/>
  <c r="W1370" i="4"/>
  <c r="W1728" i="4"/>
  <c r="W976" i="4"/>
  <c r="W709" i="4"/>
  <c r="W3173" i="4"/>
  <c r="W3198" i="4"/>
  <c r="W3383" i="4"/>
  <c r="W3391" i="4"/>
  <c r="W3511" i="4"/>
  <c r="W3583" i="4"/>
  <c r="W3623" i="4"/>
  <c r="W3679" i="4"/>
  <c r="W3727" i="4"/>
  <c r="W3735" i="4"/>
  <c r="W3152" i="4"/>
  <c r="W3185" i="4"/>
  <c r="W3537" i="4"/>
  <c r="W3410" i="4"/>
  <c r="W3434" i="4"/>
  <c r="W3196" i="4"/>
  <c r="W3934" i="4"/>
  <c r="W4142" i="4"/>
  <c r="W3967" i="4"/>
  <c r="W4063" i="4"/>
  <c r="W4000" i="4"/>
  <c r="W3412" i="4"/>
  <c r="W3808" i="4"/>
  <c r="W3876" i="4"/>
  <c r="W3940" i="4"/>
  <c r="W4164" i="4"/>
  <c r="W4229" i="4"/>
  <c r="W4242" i="4"/>
  <c r="W1959" i="4"/>
  <c r="W3029" i="4"/>
  <c r="W3051" i="4"/>
  <c r="W2058" i="4"/>
  <c r="W3105" i="4"/>
  <c r="W1317" i="4"/>
  <c r="W1029" i="4"/>
  <c r="W1808" i="4"/>
  <c r="W1499" i="4"/>
  <c r="W1467" i="4"/>
  <c r="W1266" i="4"/>
  <c r="W937" i="4"/>
  <c r="W158" i="4"/>
  <c r="W118" i="4"/>
  <c r="W339" i="4"/>
  <c r="W168" i="4"/>
  <c r="W3397" i="4"/>
  <c r="W3597" i="4"/>
  <c r="W3526" i="4"/>
  <c r="W3694" i="4"/>
  <c r="W3503" i="4"/>
  <c r="W3615" i="4"/>
  <c r="W3281" i="4"/>
  <c r="W3321" i="4"/>
  <c r="W3625" i="4"/>
  <c r="W3825" i="4"/>
  <c r="W3490" i="4"/>
  <c r="W3634" i="4"/>
  <c r="W3211" i="4"/>
  <c r="W3691" i="4"/>
  <c r="W3827" i="4"/>
  <c r="W3300" i="4"/>
  <c r="W3340" i="4"/>
  <c r="W3878" i="4"/>
  <c r="W3912" i="4"/>
  <c r="W4040" i="4"/>
  <c r="W4160" i="4"/>
  <c r="W4280" i="4"/>
  <c r="W3883" i="4"/>
  <c r="W4211" i="4"/>
  <c r="W3476" i="4"/>
  <c r="W3972" i="4"/>
  <c r="W4189" i="4"/>
  <c r="W4277" i="4"/>
  <c r="W4222" i="4"/>
  <c r="W4238" i="4"/>
  <c r="W3079" i="4"/>
  <c r="W3014" i="4"/>
  <c r="W2846" i="4"/>
  <c r="W3077" i="4"/>
  <c r="W2380" i="4"/>
  <c r="W2691" i="4"/>
  <c r="W2618" i="4"/>
  <c r="W3017" i="4"/>
  <c r="W1093" i="4"/>
  <c r="W1758" i="4"/>
  <c r="W1139" i="4"/>
  <c r="W786" i="4"/>
  <c r="W1073" i="4"/>
  <c r="W921" i="4"/>
  <c r="W752" i="4"/>
  <c r="W1222" i="4"/>
  <c r="W806" i="4"/>
  <c r="W260" i="4"/>
  <c r="W378" i="4"/>
  <c r="W353" i="4"/>
  <c r="W565" i="4"/>
  <c r="W463" i="4"/>
  <c r="W2773" i="4"/>
  <c r="W1965" i="4"/>
  <c r="W2667" i="4"/>
  <c r="W698" i="4"/>
  <c r="W1754" i="4"/>
  <c r="W1185" i="4"/>
  <c r="W622" i="4"/>
  <c r="W2007" i="4"/>
  <c r="W2636" i="4"/>
  <c r="W1996" i="4"/>
  <c r="W1211" i="4"/>
  <c r="W1187" i="4"/>
  <c r="W388" i="4"/>
  <c r="W116" i="4"/>
  <c r="W161" i="4"/>
  <c r="W2837" i="4"/>
  <c r="W2539" i="4"/>
  <c r="W2601" i="4"/>
  <c r="W2097" i="4"/>
  <c r="W1640" i="4"/>
  <c r="W227" i="4"/>
  <c r="W266" i="4"/>
  <c r="W2860" i="4"/>
  <c r="W2602" i="4"/>
  <c r="W1945" i="4"/>
  <c r="W1085" i="4"/>
  <c r="W855" i="4"/>
  <c r="W562" i="4"/>
  <c r="W5" i="4"/>
  <c r="W4202" i="4"/>
  <c r="W2099" i="4"/>
  <c r="W2194" i="4"/>
  <c r="W1709" i="4"/>
  <c r="W2670" i="4"/>
  <c r="W2665" i="4"/>
  <c r="W1325" i="4"/>
  <c r="W885" i="4"/>
  <c r="W1676" i="4"/>
  <c r="W1296" i="4"/>
  <c r="W516" i="4"/>
  <c r="W1821" i="4"/>
  <c r="W1995" i="4"/>
  <c r="W2849" i="4"/>
  <c r="W1394" i="4"/>
  <c r="W904" i="4"/>
  <c r="W711" i="4"/>
  <c r="W438" i="4"/>
  <c r="W366" i="4"/>
  <c r="W384" i="4"/>
  <c r="W2455" i="4"/>
  <c r="W2515" i="4"/>
  <c r="W1811" i="4"/>
  <c r="W2738" i="4"/>
  <c r="W2105" i="4"/>
  <c r="W1554" i="4"/>
  <c r="W1528" i="4"/>
  <c r="W398" i="4"/>
  <c r="W208" i="4"/>
  <c r="W843" i="4"/>
  <c r="W1714" i="4"/>
  <c r="W2334" i="4"/>
  <c r="W878" i="4"/>
  <c r="W2364" i="4"/>
  <c r="W952" i="4"/>
  <c r="W1318" i="4"/>
  <c r="W166" i="4"/>
  <c r="W530" i="4"/>
  <c r="W1944" i="4"/>
  <c r="W2227" i="4"/>
  <c r="W67" i="4"/>
  <c r="W2534" i="4"/>
  <c r="W2617" i="4"/>
  <c r="W766" i="4"/>
  <c r="W291" i="4"/>
  <c r="W4185" i="4"/>
  <c r="W4227" i="4"/>
  <c r="W2335" i="4"/>
  <c r="W2700" i="4"/>
  <c r="W2818" i="4"/>
  <c r="W274" i="4"/>
  <c r="W344" i="4"/>
  <c r="W17" i="4"/>
  <c r="W4298" i="4"/>
  <c r="W2095" i="4"/>
  <c r="W1837" i="4"/>
  <c r="W2435" i="4"/>
  <c r="W2722" i="4"/>
  <c r="W2186" i="4"/>
  <c r="W1381" i="4"/>
  <c r="W988" i="4"/>
  <c r="W842" i="4"/>
  <c r="W1313" i="4"/>
  <c r="W1089" i="4"/>
  <c r="W1558" i="4"/>
  <c r="W258" i="4"/>
  <c r="W4281" i="4"/>
  <c r="W2581" i="4"/>
  <c r="W2093" i="4"/>
  <c r="W2507" i="4"/>
  <c r="W1705" i="4"/>
  <c r="W1697" i="4"/>
  <c r="W233" i="4"/>
  <c r="W1884" i="4"/>
  <c r="W1795" i="4"/>
  <c r="W2954" i="4"/>
  <c r="W2729" i="4"/>
  <c r="W2393" i="4"/>
  <c r="W2209" i="4"/>
  <c r="W1767" i="4"/>
  <c r="W1368" i="4"/>
  <c r="W870" i="4"/>
  <c r="W734" i="4"/>
  <c r="W286" i="4"/>
  <c r="W411" i="4"/>
  <c r="W3641" i="4"/>
  <c r="W2569" i="4"/>
  <c r="W1406" i="4"/>
  <c r="W2560" i="4"/>
  <c r="W2689" i="4"/>
  <c r="W1857" i="4"/>
  <c r="W1309" i="4"/>
  <c r="W1081" i="4"/>
  <c r="W379" i="4"/>
  <c r="W2733" i="4"/>
  <c r="W1956" i="4"/>
  <c r="W2850" i="4"/>
  <c r="W995" i="4"/>
  <c r="W1506" i="4"/>
  <c r="W703" i="4"/>
  <c r="W240" i="4"/>
  <c r="W143" i="4"/>
  <c r="W2591" i="4"/>
  <c r="W2613" i="4"/>
  <c r="W2996" i="4"/>
  <c r="W2369" i="4"/>
  <c r="W1421" i="4"/>
  <c r="W1823" i="4"/>
  <c r="W1604" i="4"/>
  <c r="W1535" i="4"/>
  <c r="W1886" i="4"/>
  <c r="W177" i="4"/>
  <c r="W3798" i="4"/>
  <c r="W3998" i="4"/>
  <c r="W2439" i="4"/>
  <c r="W2143" i="4"/>
  <c r="W2373" i="4"/>
  <c r="W970" i="4"/>
  <c r="W1641" i="4"/>
  <c r="W341" i="4"/>
  <c r="W500" i="4"/>
  <c r="W432" i="4"/>
  <c r="W2590" i="4"/>
  <c r="W1581" i="4"/>
  <c r="W1774" i="4"/>
  <c r="W1568" i="4"/>
  <c r="W1488" i="4"/>
  <c r="W475" i="4"/>
  <c r="W135" i="4"/>
  <c r="X92" i="4"/>
  <c r="X100" i="4"/>
  <c r="X124" i="4"/>
  <c r="X43" i="4"/>
  <c r="X75" i="4"/>
  <c r="X161" i="4"/>
  <c r="X209" i="4"/>
  <c r="X257" i="4"/>
  <c r="X273" i="4"/>
  <c r="X29" i="4"/>
  <c r="X71" i="4"/>
  <c r="X79" i="4"/>
  <c r="X101" i="4"/>
  <c r="X135" i="4"/>
  <c r="X206" i="4"/>
  <c r="X214" i="4"/>
  <c r="X278" i="4"/>
  <c r="X334" i="4"/>
  <c r="X25" i="4"/>
  <c r="X33" i="4"/>
  <c r="X81" i="4"/>
  <c r="X121" i="4"/>
  <c r="X251" i="4"/>
  <c r="X208" i="4"/>
  <c r="X224" i="4"/>
  <c r="X240" i="4"/>
  <c r="X256" i="4"/>
  <c r="X280" i="4"/>
  <c r="X328" i="4"/>
  <c r="X352" i="4"/>
  <c r="X162" i="4"/>
  <c r="X197" i="4"/>
  <c r="X285" i="4"/>
  <c r="X8" i="4"/>
  <c r="X62" i="4"/>
  <c r="X78" i="4"/>
  <c r="X94" i="4"/>
  <c r="X110" i="4"/>
  <c r="X120" i="4"/>
  <c r="X157" i="4"/>
  <c r="X164" i="4"/>
  <c r="X178" i="4"/>
  <c r="X210" i="4"/>
  <c r="X34" i="4"/>
  <c r="X90" i="4"/>
  <c r="X98" i="4"/>
  <c r="X159" i="4"/>
  <c r="X183" i="4"/>
  <c r="X199" i="4"/>
  <c r="X207" i="4"/>
  <c r="X239" i="4"/>
  <c r="X255" i="4"/>
  <c r="X279" i="4"/>
  <c r="X295" i="4"/>
  <c r="X204" i="4"/>
  <c r="X292" i="4"/>
  <c r="X308" i="4"/>
  <c r="X324" i="4"/>
  <c r="X327" i="4"/>
  <c r="X396" i="4"/>
  <c r="X460" i="4"/>
  <c r="X484" i="4"/>
  <c r="X500" i="4"/>
  <c r="X508" i="4"/>
  <c r="X532" i="4"/>
  <c r="X644" i="4"/>
  <c r="X668" i="4"/>
  <c r="X457" i="4"/>
  <c r="X553" i="4"/>
  <c r="X601" i="4"/>
  <c r="X617" i="4"/>
  <c r="X422" i="4"/>
  <c r="X478" i="4"/>
  <c r="X558" i="4"/>
  <c r="X582" i="4"/>
  <c r="X351" i="4"/>
  <c r="X411" i="4"/>
  <c r="X491" i="4"/>
  <c r="X547" i="4"/>
  <c r="X611" i="4"/>
  <c r="X619" i="4"/>
  <c r="X659" i="4"/>
  <c r="X384" i="4"/>
  <c r="X408" i="4"/>
  <c r="X416" i="4"/>
  <c r="X424" i="4"/>
  <c r="X488" i="4"/>
  <c r="X512" i="4"/>
  <c r="X552" i="4"/>
  <c r="X600" i="4"/>
  <c r="X347" i="4"/>
  <c r="X445" i="4"/>
  <c r="X469" i="4"/>
  <c r="X493" i="4"/>
  <c r="X509" i="4"/>
  <c r="X525" i="4"/>
  <c r="X605" i="4"/>
  <c r="X402" i="4"/>
  <c r="X418" i="4"/>
  <c r="X426" i="4"/>
  <c r="X458" i="4"/>
  <c r="X482" i="4"/>
  <c r="X506" i="4"/>
  <c r="X578" i="4"/>
  <c r="X586" i="4"/>
  <c r="X650" i="4"/>
  <c r="X658" i="4"/>
  <c r="X343" i="4"/>
  <c r="X375" i="4"/>
  <c r="X423" i="4"/>
  <c r="X487" i="4"/>
  <c r="X511" i="4"/>
  <c r="X567" i="4"/>
  <c r="X583" i="4"/>
  <c r="X591" i="4"/>
  <c r="X639" i="4"/>
  <c r="X820" i="4"/>
  <c r="X836" i="4"/>
  <c r="X876" i="4"/>
  <c r="X948" i="4"/>
  <c r="X737" i="4"/>
  <c r="X753" i="4"/>
  <c r="X761" i="4"/>
  <c r="X777" i="4"/>
  <c r="X873" i="4"/>
  <c r="X897" i="4"/>
  <c r="X929" i="4"/>
  <c r="X945" i="4"/>
  <c r="X1001" i="4"/>
  <c r="X702" i="4"/>
  <c r="X734" i="4"/>
  <c r="X758" i="4"/>
  <c r="X774" i="4"/>
  <c r="X790" i="4"/>
  <c r="X814" i="4"/>
  <c r="X846" i="4"/>
  <c r="X894" i="4"/>
  <c r="X942" i="4"/>
  <c r="X974" i="4"/>
  <c r="X982" i="4"/>
  <c r="X771" i="4"/>
  <c r="X787" i="4"/>
  <c r="X795" i="4"/>
  <c r="X867" i="4"/>
  <c r="X907" i="4"/>
  <c r="X680" i="4"/>
  <c r="X688" i="4"/>
  <c r="X736" i="4"/>
  <c r="X752" i="4"/>
  <c r="X800" i="4"/>
  <c r="X848" i="4"/>
  <c r="X904" i="4"/>
  <c r="X976" i="4"/>
  <c r="X749" i="4"/>
  <c r="X765" i="4"/>
  <c r="X877" i="4"/>
  <c r="X885" i="4"/>
  <c r="X933" i="4"/>
  <c r="X981" i="4"/>
  <c r="X989" i="4"/>
  <c r="X682" i="4"/>
  <c r="X706" i="4"/>
  <c r="X770" i="4"/>
  <c r="X946" i="4"/>
  <c r="X962" i="4"/>
  <c r="X986" i="4"/>
  <c r="X743" i="4"/>
  <c r="X751" i="4"/>
  <c r="X855" i="4"/>
  <c r="X943" i="4"/>
  <c r="X983" i="4"/>
  <c r="X1122" i="4"/>
  <c r="X1130" i="4"/>
  <c r="X1186" i="4"/>
  <c r="X1202" i="4"/>
  <c r="X1218" i="4"/>
  <c r="X1314" i="4"/>
  <c r="X1346" i="4"/>
  <c r="X1095" i="4"/>
  <c r="X1191" i="4"/>
  <c r="X1271" i="4"/>
  <c r="X1319" i="4"/>
  <c r="X1327" i="4"/>
  <c r="X1116" i="4"/>
  <c r="X1124" i="4"/>
  <c r="X1156" i="4"/>
  <c r="X1188" i="4"/>
  <c r="X1081" i="4"/>
  <c r="X1113" i="4"/>
  <c r="X1185" i="4"/>
  <c r="X1209" i="4"/>
  <c r="X1249" i="4"/>
  <c r="X1313" i="4"/>
  <c r="X1345" i="4"/>
  <c r="X1102" i="4"/>
  <c r="X1110" i="4"/>
  <c r="X1134" i="4"/>
  <c r="X1166" i="4"/>
  <c r="X1182" i="4"/>
  <c r="X1342" i="4"/>
  <c r="X1195" i="4"/>
  <c r="X1203" i="4"/>
  <c r="X1219" i="4"/>
  <c r="X1299" i="4"/>
  <c r="X1323" i="4"/>
  <c r="X1032" i="4"/>
  <c r="X1056" i="4"/>
  <c r="X1064" i="4"/>
  <c r="X1080" i="4"/>
  <c r="X1216" i="4"/>
  <c r="X1141" i="4"/>
  <c r="X1221" i="4"/>
  <c r="X1301" i="4"/>
  <c r="X1357" i="4"/>
  <c r="X1483" i="4"/>
  <c r="X1491" i="4"/>
  <c r="X1515" i="4"/>
  <c r="X1539" i="4"/>
  <c r="X1376" i="4"/>
  <c r="X1392" i="4"/>
  <c r="X1408" i="4"/>
  <c r="X1440" i="4"/>
  <c r="X1456" i="4"/>
  <c r="X1472" i="4"/>
  <c r="X1616" i="4"/>
  <c r="X1381" i="4"/>
  <c r="X1413" i="4"/>
  <c r="X1421" i="4"/>
  <c r="X1453" i="4"/>
  <c r="X1549" i="4"/>
  <c r="X1557" i="4"/>
  <c r="X1565" i="4"/>
  <c r="X1581" i="4"/>
  <c r="X1605" i="4"/>
  <c r="X1362" i="4"/>
  <c r="X1370" i="4"/>
  <c r="X1378" i="4"/>
  <c r="X1418" i="4"/>
  <c r="X1442" i="4"/>
  <c r="X1498" i="4"/>
  <c r="X1514" i="4"/>
  <c r="X1538" i="4"/>
  <c r="X1546" i="4"/>
  <c r="X1415" i="4"/>
  <c r="X1439" i="4"/>
  <c r="X1455" i="4"/>
  <c r="X1471" i="4"/>
  <c r="X1511" i="4"/>
  <c r="X1519" i="4"/>
  <c r="X1591" i="4"/>
  <c r="X1599" i="4"/>
  <c r="X1436" i="4"/>
  <c r="X1460" i="4"/>
  <c r="X1508" i="4"/>
  <c r="X1548" i="4"/>
  <c r="X1369" i="4"/>
  <c r="X1377" i="4"/>
  <c r="X1417" i="4"/>
  <c r="X1489" i="4"/>
  <c r="X1497" i="4"/>
  <c r="X1505" i="4"/>
  <c r="X1521" i="4"/>
  <c r="X1545" i="4"/>
  <c r="X1577" i="4"/>
  <c r="X1585" i="4"/>
  <c r="X1609" i="4"/>
  <c r="X1374" i="4"/>
  <c r="X1566" i="4"/>
  <c r="W3276" i="4"/>
  <c r="W3833" i="4"/>
  <c r="W2646" i="4"/>
  <c r="W2429" i="4"/>
  <c r="W2116" i="4"/>
  <c r="W1429" i="4"/>
  <c r="W1294" i="4"/>
  <c r="W337" i="4"/>
  <c r="W241" i="4"/>
  <c r="W3893" i="4"/>
  <c r="W1773" i="4"/>
  <c r="W2211" i="4"/>
  <c r="W1594" i="4"/>
  <c r="W978" i="4"/>
  <c r="W1761" i="4"/>
  <c r="W2984" i="4"/>
  <c r="W2950" i="4"/>
  <c r="W2786" i="4"/>
  <c r="W2793" i="4"/>
  <c r="W1627" i="4"/>
  <c r="W301" i="4"/>
  <c r="W2256" i="4"/>
  <c r="W2797" i="4"/>
  <c r="W2026" i="4"/>
  <c r="W2761" i="4"/>
  <c r="W2129" i="4"/>
  <c r="W753" i="4"/>
  <c r="W1136" i="4"/>
  <c r="W365" i="4"/>
  <c r="W76" i="4"/>
  <c r="W329" i="4"/>
  <c r="W512" i="4"/>
  <c r="W392" i="4"/>
  <c r="W2632" i="4"/>
  <c r="W2415" i="4"/>
  <c r="W2812" i="4"/>
  <c r="W1631" i="4"/>
  <c r="W139" i="4"/>
  <c r="W91" i="4"/>
  <c r="W529" i="4"/>
  <c r="W3518" i="4"/>
  <c r="W3449" i="4"/>
  <c r="W3347" i="4"/>
  <c r="W4129" i="4"/>
  <c r="W4173" i="4"/>
  <c r="W2620" i="4"/>
  <c r="W2292" i="4"/>
  <c r="W2196" i="4"/>
  <c r="W2458" i="4"/>
  <c r="W2298" i="4"/>
  <c r="W1440" i="4"/>
  <c r="W573" i="4"/>
  <c r="W517" i="4"/>
  <c r="W314" i="4"/>
  <c r="W2759" i="4"/>
  <c r="W2445" i="4"/>
  <c r="W2397" i="4"/>
  <c r="W1932" i="4"/>
  <c r="W1251" i="4"/>
  <c r="W282" i="4"/>
  <c r="W146" i="4"/>
  <c r="W33" i="4"/>
  <c r="W1936" i="4"/>
  <c r="W2191" i="4"/>
  <c r="W2582" i="4"/>
  <c r="W2756" i="4"/>
  <c r="W890" i="4"/>
  <c r="W927" i="4"/>
  <c r="W1942" i="4"/>
  <c r="W1470" i="4"/>
  <c r="W1078" i="4"/>
  <c r="W523" i="4"/>
  <c r="W218" i="4"/>
  <c r="W130" i="4"/>
  <c r="W4137" i="4"/>
  <c r="W4289" i="4"/>
  <c r="W2840" i="4"/>
  <c r="W1895" i="4"/>
  <c r="W1909" i="4"/>
  <c r="W2251" i="4"/>
  <c r="W2705" i="4"/>
  <c r="W2009" i="4"/>
  <c r="W1921" i="4"/>
  <c r="W852" i="4"/>
  <c r="W1183" i="4"/>
  <c r="W645" i="4"/>
  <c r="W3005" i="4"/>
  <c r="W1613" i="4"/>
  <c r="W1069" i="4"/>
  <c r="W1427" i="4"/>
  <c r="W1234" i="4"/>
  <c r="W1680" i="4"/>
  <c r="W296" i="4"/>
  <c r="W2229" i="4"/>
  <c r="W1963" i="4"/>
  <c r="W2922" i="4"/>
  <c r="W2338" i="4"/>
  <c r="W773" i="4"/>
  <c r="W1710" i="4"/>
  <c r="W92" i="4"/>
  <c r="W569" i="4"/>
  <c r="W2205" i="4"/>
  <c r="W2203" i="4"/>
  <c r="W2978" i="4"/>
  <c r="W2474" i="4"/>
  <c r="W1866" i="4"/>
  <c r="W2929" i="4"/>
  <c r="W1162" i="4"/>
  <c r="W1494" i="4"/>
  <c r="W444" i="4"/>
  <c r="W612" i="4"/>
  <c r="W8" i="4"/>
  <c r="W2831" i="4"/>
  <c r="W2726" i="4"/>
  <c r="W951" i="4"/>
  <c r="W446" i="4"/>
  <c r="W594" i="4"/>
  <c r="W42" i="4"/>
  <c r="W167" i="4"/>
  <c r="W2527" i="4"/>
  <c r="W1749" i="4"/>
  <c r="W2891" i="4"/>
  <c r="W1364" i="4"/>
  <c r="W906" i="4"/>
  <c r="W2158" i="4"/>
  <c r="W106" i="4"/>
  <c r="W658" i="4"/>
  <c r="W71" i="4"/>
  <c r="W2688" i="4"/>
  <c r="W2956" i="4"/>
  <c r="W2011" i="4"/>
  <c r="W2690" i="4"/>
  <c r="W2098" i="4"/>
  <c r="W2073" i="4"/>
  <c r="W1677" i="4"/>
  <c r="W1452" i="4"/>
  <c r="W1372" i="4"/>
  <c r="W740" i="4"/>
  <c r="W212" i="4"/>
  <c r="W2175" i="4"/>
  <c r="W1538" i="4"/>
  <c r="W1382" i="4"/>
  <c r="W684" i="4"/>
  <c r="W3362" i="4"/>
  <c r="W3956" i="4"/>
  <c r="W2598" i="4"/>
  <c r="W1757" i="4"/>
  <c r="W2378" i="4"/>
  <c r="W1514" i="4"/>
  <c r="W1830" i="4"/>
  <c r="W1094" i="4"/>
  <c r="W617" i="4"/>
  <c r="W415" i="4"/>
  <c r="W223" i="4"/>
  <c r="W3277" i="4"/>
  <c r="W3670" i="4"/>
  <c r="W3655" i="4"/>
  <c r="W3619" i="4"/>
  <c r="W3977" i="4"/>
  <c r="W3468" i="4"/>
  <c r="W3816" i="4"/>
  <c r="W3366" i="4"/>
  <c r="W4248" i="4"/>
  <c r="W4045" i="4"/>
  <c r="W2887" i="4"/>
  <c r="W1797" i="4"/>
  <c r="W2628" i="4"/>
  <c r="W1883" i="4"/>
  <c r="W1301" i="4"/>
  <c r="W1619" i="4"/>
  <c r="W751" i="4"/>
  <c r="W1630" i="4"/>
  <c r="W661" i="4"/>
  <c r="W567" i="4"/>
  <c r="W408" i="4"/>
  <c r="W3431" i="4"/>
  <c r="W4008" i="4"/>
  <c r="W1923" i="4"/>
  <c r="W2034" i="4"/>
  <c r="W1549" i="4"/>
  <c r="W1483" i="4"/>
  <c r="W691" i="4"/>
  <c r="W889" i="4"/>
  <c r="W832" i="4"/>
  <c r="W45" i="4"/>
  <c r="W355" i="4"/>
  <c r="W3938" i="4"/>
  <c r="W2329" i="4"/>
  <c r="W1825" i="4"/>
  <c r="W1083" i="4"/>
  <c r="W723" i="4"/>
  <c r="W1415" i="4"/>
  <c r="W1007" i="4"/>
  <c r="W514" i="4"/>
  <c r="W3429" i="4"/>
  <c r="W3559" i="4"/>
  <c r="W3712" i="4"/>
  <c r="W2552" i="4"/>
  <c r="W2782" i="4"/>
  <c r="W3092" i="4"/>
  <c r="W3098" i="4"/>
  <c r="W3073" i="4"/>
  <c r="W3065" i="4"/>
  <c r="W1178" i="4"/>
  <c r="W1288" i="4"/>
  <c r="W800" i="4"/>
  <c r="W776" i="4"/>
  <c r="W1583" i="4"/>
  <c r="W1391" i="4"/>
  <c r="W767" i="4"/>
  <c r="W188" i="4"/>
  <c r="W3" i="4"/>
  <c r="W3150" i="4"/>
  <c r="W3502" i="4"/>
  <c r="W3200" i="4"/>
  <c r="W3129" i="4"/>
  <c r="W3585" i="4"/>
  <c r="W3202" i="4"/>
  <c r="W3843" i="4"/>
  <c r="W4022" i="4"/>
  <c r="W3887" i="4"/>
  <c r="W4023" i="4"/>
  <c r="W4095" i="4"/>
  <c r="W4048" i="4"/>
  <c r="W4130" i="4"/>
  <c r="W3987" i="4"/>
  <c r="W3989" i="4"/>
  <c r="W4285" i="4"/>
  <c r="W4295" i="4"/>
  <c r="W4283" i="4"/>
  <c r="W3088" i="4"/>
  <c r="W3102" i="4"/>
  <c r="W3070" i="4"/>
  <c r="W3013" i="4"/>
  <c r="W2709" i="4"/>
  <c r="W3028" i="4"/>
  <c r="W3107" i="4"/>
  <c r="W3059" i="4"/>
  <c r="W3043" i="4"/>
  <c r="W3041" i="4"/>
  <c r="W1357" i="4"/>
  <c r="W1277" i="4"/>
  <c r="W1220" i="4"/>
  <c r="W916" i="4"/>
  <c r="W899" i="4"/>
  <c r="W856" i="4"/>
  <c r="W1447" i="4"/>
  <c r="W1390" i="4"/>
  <c r="W1366" i="4"/>
  <c r="W590" i="4"/>
  <c r="W101" i="4"/>
  <c r="W540" i="4"/>
  <c r="W170" i="4"/>
  <c r="W3541" i="4"/>
  <c r="W4182" i="4"/>
  <c r="W2648" i="4"/>
  <c r="W2056" i="4"/>
  <c r="W2774" i="4"/>
  <c r="W2514" i="4"/>
  <c r="W884" i="4"/>
  <c r="W860" i="4"/>
  <c r="W58" i="4"/>
  <c r="W81" i="4"/>
  <c r="W597" i="4"/>
  <c r="W3318" i="4"/>
  <c r="W3183" i="4"/>
  <c r="W2304" i="4"/>
  <c r="W2136" i="4"/>
  <c r="W2901" i="4"/>
  <c r="W1940" i="4"/>
  <c r="W2547" i="4"/>
  <c r="W1001" i="4"/>
  <c r="W1032" i="4"/>
  <c r="W46" i="4"/>
  <c r="W2907" i="4"/>
  <c r="W1955" i="4"/>
  <c r="W1260" i="4"/>
  <c r="W1531" i="4"/>
  <c r="W770" i="4"/>
  <c r="W2150" i="4"/>
  <c r="W1487" i="4"/>
  <c r="W348" i="4"/>
  <c r="W112" i="4"/>
  <c r="W3316" i="4"/>
  <c r="W3868" i="4"/>
  <c r="W2965" i="4"/>
  <c r="W2580" i="4"/>
  <c r="W1524" i="4"/>
  <c r="W1476" i="4"/>
  <c r="W1276" i="4"/>
  <c r="W1387" i="4"/>
  <c r="W1170" i="4"/>
  <c r="W2030" i="4"/>
  <c r="W1769" i="4"/>
  <c r="W235" i="4"/>
  <c r="W2528" i="4"/>
  <c r="W1541" i="4"/>
  <c r="W1628" i="4"/>
  <c r="W1050" i="4"/>
  <c r="W1225" i="4"/>
  <c r="W113" i="4"/>
  <c r="W3847" i="4"/>
  <c r="W4155" i="4"/>
  <c r="W2192" i="4"/>
  <c r="W2647" i="4"/>
  <c r="W2717" i="4"/>
  <c r="W2859" i="4"/>
  <c r="W1371" i="4"/>
  <c r="W1203" i="4"/>
  <c r="W203" i="4"/>
  <c r="W2271" i="4"/>
  <c r="W1911" i="4"/>
  <c r="W2886" i="4"/>
  <c r="W2010" i="4"/>
  <c r="W533" i="4"/>
  <c r="W164" i="4"/>
  <c r="W515" i="4"/>
  <c r="W40" i="4"/>
  <c r="W2476" i="4"/>
  <c r="W2124" i="4"/>
  <c r="W2625" i="4"/>
  <c r="W1519" i="4"/>
  <c r="W325" i="4"/>
  <c r="W627" i="4"/>
  <c r="W367" i="4"/>
  <c r="W2236" i="4"/>
  <c r="W3002" i="4"/>
  <c r="W2242" i="4"/>
  <c r="W1012" i="4"/>
  <c r="W1722" i="4"/>
  <c r="W173" i="4"/>
  <c r="W35" i="4"/>
  <c r="W812" i="4"/>
  <c r="W2157" i="4"/>
  <c r="W1997" i="4"/>
  <c r="W2114" i="4"/>
  <c r="W1873" i="4"/>
  <c r="W762" i="4"/>
  <c r="W682" i="4"/>
  <c r="W1472" i="4"/>
  <c r="W2853" i="4"/>
  <c r="W2741" i="4"/>
  <c r="W2610" i="4"/>
  <c r="W1905" i="4"/>
  <c r="W1461" i="4"/>
  <c r="W1763" i="4"/>
  <c r="W1302" i="4"/>
  <c r="W261" i="4"/>
  <c r="W308" i="4"/>
  <c r="W362" i="4"/>
  <c r="W2361" i="4"/>
  <c r="W1605" i="4"/>
  <c r="W1363" i="4"/>
  <c r="W2294" i="4"/>
  <c r="W1354" i="4"/>
  <c r="W953" i="4"/>
  <c r="W29" i="4"/>
  <c r="W2792" i="4"/>
  <c r="W2592" i="4"/>
  <c r="W2128" i="4"/>
  <c r="W2261" i="4"/>
  <c r="W905" i="4"/>
  <c r="W202" i="4"/>
  <c r="W2677" i="4"/>
  <c r="W2820" i="4"/>
  <c r="W2499" i="4"/>
  <c r="W1824" i="4"/>
  <c r="W1396" i="4"/>
  <c r="W1828" i="4"/>
  <c r="W1788" i="4"/>
  <c r="W582" i="4"/>
  <c r="W421" i="4"/>
  <c r="W571" i="4"/>
  <c r="W242" i="4"/>
  <c r="W2164" i="4"/>
  <c r="W1819" i="4"/>
  <c r="W1741" i="4"/>
  <c r="W1723" i="4"/>
  <c r="W865" i="4"/>
  <c r="W2255" i="4"/>
  <c r="W2020" i="4"/>
  <c r="W2131" i="4"/>
  <c r="W583" i="4"/>
  <c r="W79" i="4"/>
  <c r="W2541" i="4"/>
  <c r="W2451" i="4"/>
  <c r="W2714" i="4"/>
  <c r="W1127" i="4"/>
  <c r="W652" i="4"/>
  <c r="W666" i="4"/>
  <c r="W2832" i="4"/>
  <c r="W2200" i="4"/>
  <c r="W2132" i="4"/>
  <c r="W909" i="4"/>
  <c r="W1746" i="4"/>
  <c r="W1169" i="4"/>
  <c r="W638" i="4"/>
  <c r="W639" i="4"/>
  <c r="W393" i="4"/>
  <c r="W4042" i="4"/>
  <c r="W2727" i="4"/>
  <c r="W1813" i="4"/>
  <c r="W2225" i="4"/>
  <c r="W1629" i="4"/>
  <c r="W2" i="4"/>
  <c r="W2777" i="4"/>
  <c r="W1253" i="4"/>
  <c r="W1603" i="4"/>
  <c r="W1034" i="4"/>
  <c r="W1191" i="4"/>
  <c r="W548" i="4"/>
  <c r="W1851" i="4"/>
  <c r="W1131" i="4"/>
  <c r="W969" i="4"/>
  <c r="W1686" i="4"/>
  <c r="W271" i="4"/>
  <c r="W3853" i="4"/>
  <c r="W3542" i="4"/>
  <c r="W3786" i="4"/>
  <c r="W3220" i="4"/>
  <c r="W2823" i="4"/>
  <c r="W2629" i="4"/>
  <c r="W1893" i="4"/>
  <c r="W2252" i="4"/>
  <c r="W1931" i="4"/>
  <c r="W2210" i="4"/>
  <c r="W1852" i="4"/>
  <c r="W1307" i="4"/>
  <c r="W2086" i="4"/>
  <c r="W1344" i="4"/>
  <c r="W584" i="4"/>
  <c r="W651" i="4"/>
  <c r="W387" i="4"/>
  <c r="W620" i="4"/>
  <c r="W136" i="4"/>
  <c r="W3258" i="4"/>
  <c r="W3674" i="4"/>
  <c r="W2600" i="4"/>
  <c r="W2703" i="4"/>
  <c r="W2284" i="4"/>
  <c r="W2945" i="4"/>
  <c r="W2809" i="4"/>
  <c r="W1692" i="4"/>
  <c r="W1667" i="4"/>
  <c r="W833" i="4"/>
  <c r="W1804" i="4"/>
  <c r="W1184" i="4"/>
  <c r="W728" i="4"/>
  <c r="W1790" i="4"/>
  <c r="W799" i="4"/>
  <c r="W596" i="4"/>
  <c r="W210" i="4"/>
  <c r="Y260" i="4"/>
  <c r="Y540" i="4"/>
  <c r="Y937" i="4"/>
  <c r="Y950" i="4"/>
  <c r="Y1115" i="4"/>
  <c r="W2477" i="4"/>
  <c r="W2461" i="4"/>
  <c r="W2796" i="4"/>
  <c r="W1930" i="4"/>
  <c r="W1882" i="4"/>
  <c r="W1786" i="4"/>
  <c r="W1219" i="4"/>
  <c r="W903" i="4"/>
  <c r="W124" i="4"/>
  <c r="W402" i="4"/>
  <c r="W288" i="4"/>
  <c r="W2966" i="4"/>
  <c r="W2876" i="4"/>
  <c r="W2054" i="4"/>
  <c r="W1308" i="4"/>
  <c r="W1108" i="4"/>
  <c r="W133" i="4"/>
  <c r="W2085" i="4"/>
  <c r="W2490" i="4"/>
  <c r="W1149" i="4"/>
  <c r="W1548" i="4"/>
  <c r="W1403" i="4"/>
  <c r="W787" i="4"/>
  <c r="W624" i="4"/>
  <c r="W277" i="4"/>
  <c r="W490" i="4"/>
  <c r="W3159" i="4"/>
  <c r="W4136" i="4"/>
  <c r="W4077" i="4"/>
  <c r="W2624" i="4"/>
  <c r="W2424" i="4"/>
  <c r="W2972" i="4"/>
  <c r="W2179" i="4"/>
  <c r="W2522" i="4"/>
  <c r="W2673" i="4"/>
  <c r="W1236" i="4"/>
  <c r="W1031" i="4"/>
  <c r="W44" i="4"/>
  <c r="W3407" i="4"/>
  <c r="W3957" i="4"/>
  <c r="W2233" i="4"/>
  <c r="W1725" i="4"/>
  <c r="W707" i="4"/>
  <c r="W895" i="4"/>
  <c r="W2072" i="4"/>
  <c r="W2323" i="4"/>
  <c r="W2977" i="4"/>
  <c r="W1998" i="4"/>
  <c r="W1533" i="4"/>
  <c r="W1092" i="4"/>
  <c r="W1796" i="4"/>
  <c r="W1691" i="4"/>
  <c r="W1703" i="4"/>
  <c r="W169" i="4"/>
  <c r="W2719" i="4"/>
  <c r="W2934" i="4"/>
  <c r="W2117" i="4"/>
  <c r="W2498" i="4"/>
  <c r="W1602" i="4"/>
  <c r="W1098" i="4"/>
  <c r="W1553" i="4"/>
  <c r="W1135" i="4"/>
  <c r="W791" i="4"/>
  <c r="W461" i="4"/>
  <c r="W299" i="4"/>
  <c r="W528" i="4"/>
  <c r="W2376" i="4"/>
  <c r="W2240" i="4"/>
  <c r="W2088" i="4"/>
  <c r="W1300" i="4"/>
  <c r="W755" i="4"/>
  <c r="W1974" i="4"/>
  <c r="W962" i="4"/>
  <c r="W706" i="4"/>
  <c r="W1129" i="4"/>
  <c r="W1049" i="4"/>
  <c r="W630" i="4"/>
  <c r="W436" i="4"/>
  <c r="W3514" i="4"/>
  <c r="W3147" i="4"/>
  <c r="W3710" i="4"/>
  <c r="W1933" i="4"/>
  <c r="W1877" i="4"/>
  <c r="W2417" i="4"/>
  <c r="W2265" i="4"/>
  <c r="W867" i="4"/>
  <c r="W1744" i="4"/>
  <c r="W1015" i="4"/>
  <c r="W96" i="4"/>
  <c r="W2680" i="4"/>
  <c r="W2815" i="4"/>
  <c r="W2723" i="4"/>
  <c r="W2643" i="4"/>
  <c r="W2001" i="4"/>
  <c r="W1064" i="4"/>
  <c r="W2536" i="4"/>
  <c r="W2340" i="4"/>
  <c r="W2579" i="4"/>
  <c r="W947" i="4"/>
  <c r="W1481" i="4"/>
  <c r="W945" i="4"/>
  <c r="W777" i="4"/>
  <c r="W1062" i="4"/>
  <c r="W564" i="4"/>
  <c r="W350" i="4"/>
  <c r="W14" i="4"/>
  <c r="W3821" i="4"/>
  <c r="W2015" i="4"/>
  <c r="W2389" i="4"/>
  <c r="W2188" i="4"/>
  <c r="W2571" i="4"/>
  <c r="W2833" i="4"/>
  <c r="W2089" i="4"/>
  <c r="W2302" i="4"/>
  <c r="W1618" i="4"/>
  <c r="W1426" i="4"/>
  <c r="W798" i="4"/>
  <c r="W2367" i="4"/>
  <c r="W2199" i="4"/>
  <c r="W2518" i="4"/>
  <c r="W2653" i="4"/>
  <c r="W2482" i="4"/>
  <c r="W1133" i="4"/>
  <c r="W1724" i="4"/>
  <c r="W1291" i="4"/>
  <c r="W704" i="4"/>
  <c r="W701" i="4"/>
  <c r="W441" i="4"/>
  <c r="W488" i="4"/>
  <c r="W2888" i="4"/>
  <c r="W2316" i="4"/>
  <c r="W1913" i="4"/>
  <c r="W1633" i="4"/>
  <c r="W816" i="4"/>
  <c r="W2142" i="4"/>
  <c r="W132" i="4"/>
  <c r="W2847" i="4"/>
  <c r="W868" i="4"/>
  <c r="W1762" i="4"/>
  <c r="W238" i="4"/>
  <c r="W653" i="4"/>
  <c r="W165" i="4"/>
  <c r="W187" i="4"/>
  <c r="W199" i="4"/>
  <c r="W2816" i="4"/>
  <c r="W2272" i="4"/>
  <c r="W1869" i="4"/>
  <c r="W2969" i="4"/>
  <c r="W1969" i="4"/>
  <c r="W2254" i="4"/>
  <c r="W1934" i="4"/>
  <c r="W1690" i="4"/>
  <c r="W3302" i="4"/>
  <c r="W3683" i="4"/>
  <c r="W3924" i="4"/>
  <c r="W4292" i="4"/>
  <c r="W2927" i="4"/>
  <c r="W2622" i="4"/>
  <c r="W1900" i="4"/>
  <c r="W1221" i="4"/>
  <c r="W1644" i="4"/>
  <c r="W939" i="4"/>
  <c r="W1729" i="4"/>
  <c r="W322" i="4"/>
  <c r="W3996" i="4"/>
  <c r="W2671" i="4"/>
  <c r="W2023" i="4"/>
  <c r="W2757" i="4"/>
  <c r="W2028" i="4"/>
  <c r="W2153" i="4"/>
  <c r="W1134" i="4"/>
  <c r="W467" i="4"/>
  <c r="W82" i="4"/>
  <c r="W74" i="4"/>
  <c r="W3408" i="4"/>
  <c r="W4090" i="4"/>
  <c r="W3971" i="4"/>
  <c r="W4174" i="4"/>
  <c r="W2108" i="4"/>
  <c r="W2585" i="4"/>
  <c r="W2545" i="4"/>
  <c r="W1961" i="4"/>
  <c r="W1072" i="4"/>
  <c r="W919" i="4"/>
  <c r="W162" i="4"/>
  <c r="W2604" i="4"/>
  <c r="W2938" i="4"/>
  <c r="W2169" i="4"/>
  <c r="W1076" i="4"/>
  <c r="W641" i="4"/>
  <c r="W1376" i="4"/>
  <c r="W1687" i="4"/>
  <c r="W782" i="4"/>
  <c r="W197" i="4"/>
  <c r="W2720" i="4"/>
  <c r="W2925" i="4"/>
  <c r="W2442" i="4"/>
  <c r="W2473" i="4"/>
  <c r="W1400" i="4"/>
  <c r="W349" i="4"/>
  <c r="W668" i="4"/>
  <c r="W236" i="4"/>
  <c r="W331" i="4"/>
  <c r="W401" i="4"/>
  <c r="W1284" i="4"/>
  <c r="W1504" i="4"/>
  <c r="W872" i="4"/>
  <c r="W1086" i="4"/>
  <c r="W460" i="4"/>
  <c r="W22" i="4"/>
  <c r="W2693" i="4"/>
  <c r="W2657" i="4"/>
  <c r="W1124" i="4"/>
  <c r="W900" i="4"/>
  <c r="W1091" i="4"/>
  <c r="W1298" i="4"/>
  <c r="W1665" i="4"/>
  <c r="W697" i="4"/>
  <c r="W1352" i="4"/>
  <c r="W2347" i="4"/>
  <c r="W2195" i="4"/>
  <c r="W382" i="4"/>
  <c r="W466" i="4"/>
  <c r="W4288" i="4"/>
  <c r="W2920" i="4"/>
  <c r="W2213" i="4"/>
  <c r="W1557" i="4"/>
  <c r="W1721" i="4"/>
  <c r="W1505" i="4"/>
  <c r="W1448" i="4"/>
  <c r="W1478" i="4"/>
  <c r="W1014" i="4"/>
  <c r="W679" i="4"/>
  <c r="W2813" i="4"/>
  <c r="W2310" i="4"/>
  <c r="W747" i="4"/>
  <c r="W1434" i="4"/>
  <c r="W1074" i="4"/>
  <c r="W458" i="4"/>
  <c r="W619" i="4"/>
  <c r="W3245" i="4"/>
  <c r="W3334" i="4"/>
  <c r="W3137" i="4"/>
  <c r="W3169" i="4"/>
  <c r="W3233" i="4"/>
  <c r="W3538" i="4"/>
  <c r="W3235" i="4"/>
  <c r="W3315" i="4"/>
  <c r="W3452" i="4"/>
  <c r="W3894" i="4"/>
  <c r="W3902" i="4"/>
  <c r="W4102" i="4"/>
  <c r="W3911" i="4"/>
  <c r="W3852" i="4"/>
  <c r="W4105" i="4"/>
  <c r="W3970" i="4"/>
  <c r="W3846" i="4"/>
  <c r="W3981" i="4"/>
  <c r="W4021" i="4"/>
  <c r="W4125" i="4"/>
  <c r="W4270" i="4"/>
  <c r="W4246" i="4"/>
  <c r="W3072" i="4"/>
  <c r="W3048" i="4"/>
  <c r="W3040" i="4"/>
  <c r="W3032" i="4"/>
  <c r="W2224" i="4"/>
  <c r="W2008" i="4"/>
  <c r="W3103" i="4"/>
  <c r="W3031" i="4"/>
  <c r="W2958" i="4"/>
  <c r="W3093" i="4"/>
  <c r="W3061" i="4"/>
  <c r="W3066" i="4"/>
  <c r="W3010" i="4"/>
  <c r="W2970" i="4"/>
  <c r="W3057" i="4"/>
  <c r="W2873" i="4"/>
  <c r="W1188" i="4"/>
  <c r="W1547" i="4"/>
  <c r="W768" i="4"/>
  <c r="W2206" i="4"/>
  <c r="W1207" i="4"/>
  <c r="W911" i="4"/>
  <c r="W1860" i="4"/>
  <c r="W1582" i="4"/>
  <c r="W1118" i="4"/>
  <c r="W1006" i="4"/>
  <c r="W671" i="4"/>
  <c r="W585" i="4"/>
  <c r="W250" i="4"/>
  <c r="W579" i="4"/>
  <c r="W2998" i="4"/>
  <c r="W2486" i="4"/>
  <c r="W2029" i="4"/>
  <c r="W1330" i="4"/>
  <c r="W196" i="4"/>
  <c r="W603" i="4"/>
  <c r="W2808" i="4"/>
  <c r="W2894" i="4"/>
  <c r="W2789" i="4"/>
  <c r="W2740" i="4"/>
  <c r="W2675" i="4"/>
  <c r="W2563" i="4"/>
  <c r="W1507" i="4"/>
  <c r="W537" i="4"/>
  <c r="W3203" i="4"/>
  <c r="W2263" i="4"/>
  <c r="W2317" i="4"/>
  <c r="W2801" i="4"/>
  <c r="W1985" i="4"/>
  <c r="W1953" i="4"/>
  <c r="W908" i="4"/>
  <c r="W1347" i="4"/>
  <c r="W61" i="4"/>
  <c r="W3599" i="4"/>
  <c r="W3708" i="4"/>
  <c r="W4004" i="4"/>
  <c r="W2744" i="4"/>
  <c r="W2751" i="4"/>
  <c r="W2260" i="4"/>
  <c r="W2377" i="4"/>
  <c r="W1929" i="4"/>
  <c r="W836" i="4"/>
  <c r="W1491" i="4"/>
  <c r="W1706" i="4"/>
  <c r="W912" i="4"/>
  <c r="W189" i="4"/>
  <c r="W244" i="4"/>
  <c r="W2743" i="4"/>
  <c r="W2045" i="4"/>
  <c r="W2531" i="4"/>
  <c r="W2171" i="4"/>
  <c r="W1720" i="4"/>
  <c r="W1647" i="4"/>
  <c r="W1734" i="4"/>
  <c r="W330" i="4"/>
  <c r="W660" i="4"/>
  <c r="W3752" i="4"/>
  <c r="W2936" i="4"/>
  <c r="W2464" i="4"/>
  <c r="W2443" i="4"/>
  <c r="W1768" i="4"/>
  <c r="W1044" i="4"/>
  <c r="W992" i="4"/>
  <c r="W1262" i="4"/>
  <c r="W37" i="4"/>
  <c r="W532" i="4"/>
  <c r="W1904" i="4"/>
  <c r="W2079" i="4"/>
  <c r="W2885" i="4"/>
  <c r="W1787" i="4"/>
  <c r="W882" i="4"/>
  <c r="W810" i="4"/>
  <c r="W1393" i="4"/>
  <c r="W1208" i="4"/>
  <c r="W759" i="4"/>
  <c r="W470" i="4"/>
  <c r="W2141" i="4"/>
  <c r="W2452" i="4"/>
  <c r="W2090" i="4"/>
  <c r="W1460" i="4"/>
  <c r="W820" i="4"/>
  <c r="W1449" i="4"/>
  <c r="W1385" i="4"/>
  <c r="W1844" i="4"/>
  <c r="W2134" i="4"/>
  <c r="W774" i="4"/>
  <c r="W340" i="4"/>
  <c r="W352" i="4"/>
  <c r="W152" i="4"/>
  <c r="W693" i="4"/>
  <c r="W2821" i="4"/>
  <c r="W2434" i="4"/>
  <c r="W2177" i="4"/>
  <c r="W1445" i="4"/>
  <c r="W1475" i="4"/>
  <c r="W824" i="4"/>
  <c r="W1263" i="4"/>
  <c r="W1247" i="4"/>
  <c r="W3317" i="4"/>
  <c r="W3428" i="4"/>
  <c r="W4017" i="4"/>
  <c r="W2597" i="4"/>
  <c r="W1259" i="4"/>
  <c r="W659" i="4"/>
  <c r="W1430" i="4"/>
  <c r="W966" i="4"/>
  <c r="W3118" i="4"/>
  <c r="W3379" i="4"/>
  <c r="W2928" i="4"/>
  <c r="W2248" i="4"/>
  <c r="W2650" i="4"/>
  <c r="W1171" i="4"/>
  <c r="W795" i="4"/>
  <c r="W896" i="4"/>
  <c r="W65" i="4"/>
  <c r="W2839" i="4"/>
  <c r="W2524" i="4"/>
  <c r="W1939" i="4"/>
  <c r="W1281" i="4"/>
  <c r="W808" i="4"/>
  <c r="W1463" i="4"/>
  <c r="W1638" i="4"/>
  <c r="W117" i="4"/>
  <c r="W104" i="4"/>
  <c r="W545" i="4"/>
  <c r="W3486" i="4"/>
  <c r="W4011" i="4"/>
  <c r="W1903" i="4"/>
  <c r="W2884" i="4"/>
  <c r="W2852" i="4"/>
  <c r="W2906" i="4"/>
  <c r="W1122" i="4"/>
  <c r="W986" i="4"/>
  <c r="W1425" i="4"/>
  <c r="W961" i="4"/>
  <c r="W1712" i="4"/>
  <c r="W784" i="4"/>
  <c r="W59" i="4"/>
  <c r="W3561" i="4"/>
  <c r="W2300" i="4"/>
  <c r="W2204" i="4"/>
  <c r="W2110" i="4"/>
  <c r="W1794" i="4"/>
  <c r="W1210" i="4"/>
  <c r="W1958" i="4"/>
  <c r="W1551" i="4"/>
  <c r="W1542" i="4"/>
  <c r="W654" i="4"/>
  <c r="W357" i="4"/>
  <c r="W604" i="4"/>
  <c r="W115" i="4"/>
  <c r="W3246" i="4"/>
  <c r="W3195" i="4"/>
  <c r="W3886" i="4"/>
  <c r="W2915" i="4"/>
  <c r="W1564" i="4"/>
  <c r="W996" i="4"/>
  <c r="W779" i="4"/>
  <c r="W847" i="4"/>
  <c r="W3951" i="4"/>
  <c r="W4260" i="4"/>
  <c r="W2730" i="4"/>
  <c r="W2841" i="4"/>
  <c r="W2641" i="4"/>
  <c r="W1217" i="4"/>
  <c r="W2022" i="4"/>
  <c r="W70" i="4"/>
  <c r="W85" i="4"/>
  <c r="W172" i="4"/>
  <c r="W144" i="4"/>
  <c r="W111" i="4"/>
  <c r="W13" i="4"/>
  <c r="W2614" i="4"/>
  <c r="W2421" i="4"/>
  <c r="W2858" i="4"/>
  <c r="W1274" i="4"/>
  <c r="W1010" i="4"/>
  <c r="W1617" i="4"/>
  <c r="W1097" i="4"/>
  <c r="W936" i="4"/>
  <c r="W1367" i="4"/>
  <c r="W1311" i="4"/>
  <c r="W647" i="4"/>
  <c r="W577" i="4"/>
  <c r="W1951" i="4"/>
  <c r="W2830" i="4"/>
  <c r="W2798" i="4"/>
  <c r="W2325" i="4"/>
  <c r="W2059" i="4"/>
  <c r="W2794" i="4"/>
  <c r="W2041" i="4"/>
  <c r="W956" i="4"/>
  <c r="W715" i="4"/>
  <c r="W1599" i="4"/>
  <c r="W205" i="4"/>
  <c r="W34" i="4"/>
  <c r="W80" i="4"/>
  <c r="W319" i="4"/>
  <c r="W3111" i="4"/>
  <c r="W4092" i="4"/>
  <c r="W1978" i="4"/>
  <c r="W1809" i="4"/>
  <c r="W1250" i="4"/>
  <c r="W3793" i="4"/>
  <c r="W1928" i="4"/>
  <c r="W2044" i="4"/>
  <c r="W2826" i="4"/>
  <c r="W1565" i="4"/>
  <c r="W1351" i="4"/>
  <c r="W1422" i="4"/>
  <c r="W2931" i="4"/>
  <c r="W2785" i="4"/>
  <c r="W1733" i="4"/>
  <c r="W1268" i="4"/>
  <c r="W1643" i="4"/>
  <c r="W1254" i="4"/>
  <c r="W413" i="4"/>
  <c r="W1845" i="4"/>
  <c r="W2836" i="4"/>
  <c r="W2930" i="4"/>
  <c r="W2025" i="4"/>
  <c r="W1353" i="4"/>
  <c r="W1105" i="4"/>
  <c r="W1120" i="4"/>
  <c r="W1239" i="4"/>
  <c r="W107" i="4"/>
  <c r="W3964" i="4"/>
  <c r="W2696" i="4"/>
  <c r="W2152" i="4"/>
  <c r="W2595" i="4"/>
  <c r="W1571" i="4"/>
  <c r="W185" i="4"/>
  <c r="W2069" i="4"/>
  <c r="W2754" i="4"/>
  <c r="W1051" i="4"/>
  <c r="W864" i="4"/>
  <c r="W313" i="4"/>
  <c r="W2471" i="4"/>
  <c r="W2444" i="4"/>
  <c r="W1648" i="4"/>
  <c r="W1679" i="4"/>
  <c r="W990" i="4"/>
  <c r="W445" i="4"/>
  <c r="W1973" i="4"/>
  <c r="W2627" i="4"/>
  <c r="W1033" i="4"/>
  <c r="W1224" i="4"/>
  <c r="W1678" i="4"/>
  <c r="W1206" i="4"/>
  <c r="W566" i="4"/>
  <c r="W121" i="4"/>
  <c r="W2368" i="4"/>
  <c r="W1960" i="4"/>
  <c r="W2287" i="4"/>
  <c r="W2819" i="4"/>
  <c r="W2346" i="4"/>
  <c r="W1245" i="4"/>
  <c r="W2118" i="4"/>
  <c r="W1228" i="4"/>
  <c r="W940" i="4"/>
  <c r="W794" i="4"/>
  <c r="W1818" i="4"/>
  <c r="W801" i="4"/>
  <c r="W1495" i="4"/>
  <c r="W1079" i="4"/>
  <c r="W1047" i="4"/>
  <c r="W1358" i="4"/>
  <c r="W558" i="4"/>
  <c r="W390" i="4"/>
  <c r="W374" i="4"/>
  <c r="W148" i="4"/>
  <c r="W435" i="4"/>
  <c r="W663" i="4"/>
  <c r="W473" i="4"/>
  <c r="W320" i="4"/>
  <c r="W674" i="4"/>
  <c r="W587" i="4"/>
  <c r="W31" i="4"/>
  <c r="W2919" i="4"/>
  <c r="W2908" i="4"/>
  <c r="W1244" i="4"/>
  <c r="W1196" i="4"/>
  <c r="W1182" i="4"/>
  <c r="W2918" i="4"/>
  <c r="W2694" i="4"/>
  <c r="W2430" i="4"/>
  <c r="W1916" i="4"/>
  <c r="W1323" i="4"/>
  <c r="W1610" i="4"/>
  <c r="W1186" i="4"/>
  <c r="W1864" i="4"/>
  <c r="W521" i="4"/>
  <c r="W265" i="4"/>
  <c r="W3131" i="4"/>
  <c r="W4056" i="4"/>
  <c r="W2436" i="4"/>
  <c r="W2651" i="4"/>
  <c r="W2315" i="4"/>
  <c r="W2297" i="4"/>
  <c r="W1637" i="4"/>
  <c r="W1285" i="4"/>
  <c r="W850" i="4"/>
  <c r="W295" i="4"/>
  <c r="W2104" i="4"/>
  <c r="W2747" i="4"/>
  <c r="W2307" i="4"/>
  <c r="W1899" i="4"/>
  <c r="W1177" i="4"/>
  <c r="W2550" i="4"/>
  <c r="W2245" i="4"/>
  <c r="W1756" i="4"/>
  <c r="W1071" i="4"/>
  <c r="W377" i="4"/>
  <c r="W2596" i="4"/>
  <c r="W1914" i="4"/>
  <c r="W1388" i="4"/>
  <c r="W1651" i="4"/>
  <c r="W66" i="4"/>
  <c r="W97" i="4"/>
  <c r="W24" i="4"/>
  <c r="W2159" i="4"/>
  <c r="W1957" i="4"/>
  <c r="W1901" i="4"/>
  <c r="W2683" i="4"/>
  <c r="W2322" i="4"/>
  <c r="W2713" i="4"/>
  <c r="W2433" i="4"/>
  <c r="W994" i="4"/>
  <c r="W3221" i="4"/>
  <c r="W3320" i="4"/>
  <c r="W4203" i="4"/>
  <c r="W2296" i="4"/>
  <c r="W2463" i="4"/>
  <c r="W2811" i="4"/>
  <c r="W2339" i="4"/>
  <c r="W2330" i="4"/>
  <c r="W979" i="4"/>
  <c r="W1192" i="4"/>
  <c r="W4007" i="4"/>
  <c r="W4119" i="4"/>
  <c r="W4139" i="4"/>
  <c r="W1875" i="4"/>
  <c r="W2370" i="4"/>
  <c r="W2190" i="4"/>
  <c r="W1341" i="4"/>
  <c r="W1659" i="4"/>
  <c r="W673" i="4"/>
  <c r="W783" i="4"/>
  <c r="W678" i="4"/>
  <c r="W36" i="4"/>
  <c r="W290" i="4"/>
  <c r="W644" i="4"/>
  <c r="W423" i="4"/>
  <c r="W159" i="4"/>
  <c r="W1539" i="4"/>
  <c r="W1417" i="4"/>
  <c r="W1176" i="4"/>
  <c r="W502" i="4"/>
  <c r="W359" i="4"/>
  <c r="W2321" i="4"/>
  <c r="W973" i="4"/>
  <c r="W1087" i="4"/>
  <c r="W685" i="4"/>
  <c r="W483" i="4"/>
  <c r="W347" i="4"/>
  <c r="W2151" i="4"/>
  <c r="W2333" i="4"/>
  <c r="W198" i="4"/>
  <c r="W204" i="4"/>
  <c r="W3741" i="4"/>
  <c r="W2896" i="4"/>
  <c r="W2814" i="4"/>
  <c r="W2989" i="4"/>
  <c r="W1988" i="4"/>
  <c r="W2874" i="4"/>
  <c r="W879" i="4"/>
  <c r="W1670" i="4"/>
  <c r="W1270" i="4"/>
  <c r="W287" i="4"/>
  <c r="W3745" i="4"/>
  <c r="W3682" i="4"/>
  <c r="W4094" i="4"/>
  <c r="W3046" i="4"/>
  <c r="W2189" i="4"/>
  <c r="W3091" i="4"/>
  <c r="W3042" i="4"/>
  <c r="W3097" i="4"/>
  <c r="W1107" i="4"/>
  <c r="W1831" i="4"/>
  <c r="W1424" i="4"/>
  <c r="W935" i="4"/>
  <c r="W1486" i="4"/>
  <c r="W1054" i="4"/>
  <c r="W86" i="4"/>
  <c r="W3260" i="4"/>
  <c r="W2838" i="4"/>
  <c r="W2937" i="4"/>
  <c r="W1717" i="4"/>
  <c r="W1838" i="4"/>
  <c r="W1369" i="4"/>
  <c r="W1128" i="4"/>
  <c r="W1727" i="4"/>
  <c r="W150" i="4"/>
  <c r="W541" i="4"/>
  <c r="W700" i="4"/>
  <c r="W48" i="4"/>
  <c r="W47" i="4"/>
  <c r="W3805" i="4"/>
  <c r="W3210" i="4"/>
  <c r="W4144" i="4"/>
  <c r="W2003" i="4"/>
  <c r="W1373" i="4"/>
  <c r="W835" i="4"/>
  <c r="W1642" i="4"/>
  <c r="W333" i="4"/>
  <c r="W60" i="4"/>
  <c r="W395" i="4"/>
  <c r="W3851" i="4"/>
  <c r="W2487" i="4"/>
  <c r="W2949" i="4"/>
  <c r="W2698" i="4"/>
  <c r="W2985" i="4"/>
  <c r="W576" i="4"/>
  <c r="W626" i="4"/>
  <c r="W363" i="4"/>
  <c r="W257" i="4"/>
  <c r="W2711" i="4"/>
  <c r="W2742" i="4"/>
  <c r="W278" i="4"/>
  <c r="W522" i="4"/>
  <c r="W2366" i="4"/>
  <c r="W2449" i="4"/>
  <c r="W1839" i="4"/>
  <c r="W544" i="4"/>
  <c r="W1575" i="4"/>
  <c r="W741" i="4"/>
  <c r="W575" i="4"/>
  <c r="W469" i="4"/>
  <c r="W2168" i="4"/>
  <c r="W2000" i="4"/>
  <c r="W2111" i="4"/>
  <c r="W2502" i="4"/>
  <c r="W2083" i="4"/>
  <c r="W1672" i="4"/>
  <c r="W1392" i="4"/>
  <c r="W2736" i="4"/>
  <c r="W2941" i="4"/>
  <c r="W2356" i="4"/>
  <c r="W2491" i="4"/>
  <c r="W1536" i="4"/>
  <c r="W814" i="4"/>
  <c r="W607" i="4"/>
  <c r="W589" i="4"/>
  <c r="W455" i="4"/>
  <c r="W3855" i="4"/>
  <c r="W4290" i="4"/>
  <c r="W2872" i="4"/>
  <c r="W2775" i="4"/>
  <c r="W2145" i="4"/>
  <c r="W1525" i="4"/>
  <c r="W1397" i="4"/>
  <c r="W781" i="4"/>
  <c r="W1140" i="4"/>
  <c r="W1576" i="4"/>
  <c r="W224" i="4"/>
  <c r="W431" i="4"/>
  <c r="W3992" i="4"/>
  <c r="W4233" i="4"/>
  <c r="W2572" i="4"/>
  <c r="W1205" i="4"/>
  <c r="W1894" i="4"/>
  <c r="W3109" i="4"/>
  <c r="W3157" i="4"/>
  <c r="W3229" i="4"/>
  <c r="W3461" i="4"/>
  <c r="W3773" i="4"/>
  <c r="W3550" i="4"/>
  <c r="W3135" i="4"/>
  <c r="W3496" i="4"/>
  <c r="W3601" i="4"/>
  <c r="W3146" i="4"/>
  <c r="W3234" i="4"/>
  <c r="W3418" i="4"/>
  <c r="W3754" i="4"/>
  <c r="W3834" i="4"/>
  <c r="W3355" i="4"/>
  <c r="W3403" i="4"/>
  <c r="W3459" i="4"/>
  <c r="W3723" i="4"/>
  <c r="W3926" i="4"/>
  <c r="W3975" i="4"/>
  <c r="W4296" i="4"/>
  <c r="W3436" i="4"/>
  <c r="W3824" i="4"/>
  <c r="W3840" i="4"/>
  <c r="W3985" i="4"/>
  <c r="W4169" i="4"/>
  <c r="W3792" i="4"/>
  <c r="W3882" i="4"/>
  <c r="W4131" i="4"/>
  <c r="W3388" i="4"/>
  <c r="W3548" i="4"/>
  <c r="W4068" i="4"/>
  <c r="W3917" i="4"/>
  <c r="W4269" i="4"/>
  <c r="W3047" i="4"/>
  <c r="W1789" i="4"/>
  <c r="W3068" i="4"/>
  <c r="W2883" i="4"/>
  <c r="W3089" i="4"/>
  <c r="W3049" i="4"/>
  <c r="W1699" i="4"/>
  <c r="W1355" i="4"/>
  <c r="W699" i="4"/>
  <c r="W1458" i="4"/>
  <c r="W818" i="4"/>
  <c r="W1657" i="4"/>
  <c r="W1473" i="4"/>
  <c r="W1121" i="4"/>
  <c r="W664" i="4"/>
  <c r="W632" i="4"/>
  <c r="W692" i="4"/>
  <c r="W93" i="4"/>
  <c r="W524" i="4"/>
  <c r="W650" i="4"/>
  <c r="W305" i="4"/>
  <c r="W249" i="4"/>
  <c r="W15" i="4"/>
  <c r="W3272" i="4"/>
  <c r="W3504" i="4"/>
  <c r="W3450" i="4"/>
  <c r="W3571" i="4"/>
  <c r="W3292" i="4"/>
  <c r="W3704" i="4"/>
  <c r="W3830" i="4"/>
  <c r="W2856" i="4"/>
  <c r="W3063" i="4"/>
  <c r="W2231" i="4"/>
  <c r="W1863" i="4"/>
  <c r="W3053" i="4"/>
  <c r="W1805" i="4"/>
  <c r="W3075" i="4"/>
  <c r="W3090" i="4"/>
  <c r="W3050" i="4"/>
  <c r="W1404" i="4"/>
  <c r="W1523" i="4"/>
  <c r="W1042" i="4"/>
  <c r="W849" i="4"/>
  <c r="W793" i="4"/>
  <c r="W2278" i="4"/>
  <c r="W968" i="4"/>
  <c r="W608" i="4"/>
  <c r="W1567" i="4"/>
  <c r="W1159" i="4"/>
  <c r="W1326" i="4"/>
  <c r="W302" i="4"/>
  <c r="W131" i="4"/>
  <c r="W90" i="4"/>
  <c r="W496" i="4"/>
  <c r="W2208" i="4"/>
  <c r="W2016" i="4"/>
  <c r="W2988" i="4"/>
  <c r="W2460" i="4"/>
  <c r="W1389" i="4"/>
  <c r="W1596" i="4"/>
  <c r="W815" i="4"/>
  <c r="W727" i="4"/>
  <c r="W1879" i="4"/>
  <c r="W2974" i="4"/>
  <c r="W2877" i="4"/>
  <c r="W2082" i="4"/>
  <c r="W1163" i="4"/>
  <c r="W883" i="4"/>
  <c r="W667" i="4"/>
  <c r="W2983" i="4"/>
  <c r="W2755" i="4"/>
  <c r="W1836" i="4"/>
  <c r="W1489" i="4"/>
  <c r="W625" i="4"/>
  <c r="W552" i="4"/>
  <c r="W1295" i="4"/>
  <c r="W1223" i="4"/>
  <c r="W239" i="4"/>
  <c r="W2412" i="4"/>
  <c r="W2180" i="4"/>
  <c r="W2084" i="4"/>
  <c r="W2193" i="4"/>
  <c r="W1820" i="4"/>
  <c r="W1738" i="4"/>
  <c r="W1226" i="4"/>
  <c r="W1625" i="4"/>
  <c r="W1265" i="4"/>
  <c r="W846" i="4"/>
  <c r="W396" i="4"/>
  <c r="W2472" i="4"/>
  <c r="W2638" i="4"/>
  <c r="W2725" i="4"/>
  <c r="W2293" i="4"/>
  <c r="W2428" i="4"/>
  <c r="W1180" i="4"/>
  <c r="W609" i="4"/>
  <c r="W151" i="4"/>
  <c r="W2036" i="4"/>
  <c r="W2004" i="4"/>
  <c r="W2467" i="4"/>
  <c r="W2331" i="4"/>
  <c r="W2913" i="4"/>
  <c r="W1165" i="4"/>
  <c r="W965" i="4"/>
  <c r="W1848" i="4"/>
  <c r="W1066" i="4"/>
  <c r="W574" i="4"/>
  <c r="W157" i="4"/>
  <c r="W559" i="4"/>
  <c r="W3622" i="4"/>
  <c r="W3402" i="4"/>
  <c r="W4153" i="4"/>
  <c r="W2695" i="4"/>
  <c r="W2495" i="4"/>
  <c r="W2181" i="4"/>
  <c r="W2867" i="4"/>
  <c r="W1348" i="4"/>
  <c r="W690" i="4"/>
  <c r="W1145" i="4"/>
  <c r="W174" i="4"/>
  <c r="W292" i="4"/>
  <c r="W251" i="4"/>
  <c r="W725" i="4"/>
  <c r="W114" i="4"/>
  <c r="W3811" i="4"/>
  <c r="W2395" i="4"/>
  <c r="W2921" i="4"/>
  <c r="W863" i="4"/>
  <c r="W310" i="4"/>
  <c r="W324" i="4"/>
  <c r="W400" i="4"/>
  <c r="W2635" i="4"/>
  <c r="W1275" i="4"/>
  <c r="W2222" i="4"/>
  <c r="W1408" i="4"/>
  <c r="W1534" i="4"/>
  <c r="W253" i="4"/>
  <c r="W724" i="4"/>
  <c r="W2769" i="4"/>
  <c r="W2425" i="4"/>
  <c r="W1332" i="4"/>
  <c r="W509" i="4"/>
  <c r="W108" i="4"/>
  <c r="W32" i="4"/>
  <c r="W3983" i="4"/>
  <c r="W2351" i="4"/>
  <c r="W1935" i="4"/>
  <c r="W2398" i="4"/>
  <c r="W2403" i="4"/>
  <c r="W2091" i="4"/>
  <c r="W2441" i="4"/>
  <c r="W1137" i="4"/>
  <c r="W840" i="4"/>
  <c r="W184" i="4"/>
  <c r="W3130" i="4"/>
  <c r="W4178" i="4"/>
  <c r="W932" i="4"/>
  <c r="W1688" i="4"/>
  <c r="W605" i="4"/>
  <c r="W480" i="4"/>
  <c r="W3209" i="4"/>
  <c r="W3721" i="4"/>
  <c r="W3732" i="4"/>
  <c r="W4273" i="4"/>
  <c r="W1952" i="4"/>
  <c r="W2684" i="4"/>
  <c r="W2555" i="4"/>
  <c r="W2489" i="4"/>
  <c r="W1626" i="4"/>
  <c r="W2270" i="4"/>
  <c r="W775" i="4"/>
  <c r="W405" i="4"/>
  <c r="W346" i="4"/>
  <c r="W457" i="4"/>
  <c r="W2447" i="4"/>
  <c r="W2182" i="4"/>
  <c r="W1048" i="4"/>
  <c r="W2787" i="4"/>
  <c r="W1878" i="4"/>
  <c r="W1316" i="4"/>
  <c r="W1052" i="4"/>
  <c r="W803" i="4"/>
  <c r="W817" i="4"/>
  <c r="W154" i="4"/>
  <c r="W361" i="4"/>
  <c r="W2519" i="4"/>
  <c r="W2207" i="4"/>
  <c r="W1716" i="4"/>
  <c r="W1636" i="4"/>
  <c r="W931" i="4"/>
  <c r="W688" i="4"/>
  <c r="W78" i="4"/>
  <c r="W535" i="4"/>
  <c r="W2616" i="4"/>
  <c r="W2005" i="4"/>
  <c r="W2419" i="4"/>
  <c r="W1938" i="4"/>
  <c r="W2953" i="4"/>
  <c r="W1297" i="4"/>
  <c r="W920" i="4"/>
  <c r="W1199" i="4"/>
  <c r="W1174" i="4"/>
  <c r="W942" i="4"/>
  <c r="W3505" i="4"/>
  <c r="W3942" i="4"/>
  <c r="W3820" i="4"/>
  <c r="W2295" i="4"/>
  <c r="W2226" i="4"/>
  <c r="W1715" i="4"/>
  <c r="W1043" i="4"/>
  <c r="W738" i="4"/>
  <c r="W1240" i="4"/>
  <c r="W928" i="4"/>
  <c r="W1022" i="4"/>
  <c r="W364" i="4"/>
  <c r="W178" i="4"/>
  <c r="W3392" i="4"/>
  <c r="W2599" i="4"/>
  <c r="W2279" i="4"/>
  <c r="W2052" i="4"/>
  <c r="W1980" i="4"/>
  <c r="W696" i="4"/>
  <c r="W1663" i="4"/>
  <c r="W451" i="4"/>
  <c r="W464" i="4"/>
  <c r="W3973" i="4"/>
  <c r="W2567" i="4"/>
  <c r="W2138" i="4"/>
  <c r="W1350" i="4"/>
  <c r="W491" i="4"/>
  <c r="W427" i="4"/>
  <c r="W482" i="4"/>
  <c r="W192" i="4"/>
  <c r="W1943" i="4"/>
  <c r="W2565" i="4"/>
  <c r="W1800" i="4"/>
  <c r="W134" i="4"/>
  <c r="W247" i="4"/>
  <c r="W2768" i="4"/>
  <c r="W2414" i="4"/>
  <c r="W2676" i="4"/>
  <c r="W2634" i="4"/>
  <c r="W2049" i="4"/>
  <c r="W2017" i="4"/>
  <c r="W1088" i="4"/>
  <c r="W3588" i="4"/>
  <c r="W2216" i="4"/>
  <c r="W2426" i="4"/>
  <c r="W1994" i="4"/>
  <c r="W2126" i="4"/>
  <c r="W69" i="4"/>
  <c r="W409" i="4"/>
  <c r="W217" i="4"/>
  <c r="W3557" i="4"/>
  <c r="W4082" i="4"/>
  <c r="W2280" i="4"/>
  <c r="W2303" i="4"/>
  <c r="W2309" i="4"/>
  <c r="W1437" i="4"/>
  <c r="W1125" i="4"/>
  <c r="W1156" i="4"/>
  <c r="W844" i="4"/>
  <c r="W1771" i="4"/>
  <c r="W1696" i="4"/>
  <c r="W967" i="4"/>
  <c r="W1102" i="4"/>
  <c r="W180" i="4"/>
  <c r="W105" i="4"/>
  <c r="W3879" i="4"/>
  <c r="W4184" i="4"/>
  <c r="W4257" i="4"/>
  <c r="W2980" i="4"/>
  <c r="W2386" i="4"/>
  <c r="W922" i="4"/>
  <c r="W1545" i="4"/>
  <c r="W1704" i="4"/>
  <c r="W1008" i="4"/>
  <c r="W600" i="4"/>
  <c r="W635" i="4"/>
  <c r="W3703" i="4"/>
  <c r="W2202" i="4"/>
  <c r="W1413" i="4"/>
  <c r="W1362" i="4"/>
  <c r="W1681" i="4"/>
  <c r="W450" i="4"/>
  <c r="W194" i="4"/>
  <c r="W87" i="4"/>
  <c r="W4259" i="4"/>
  <c r="W2232" i="4"/>
  <c r="W2607" i="4"/>
  <c r="W2018" i="4"/>
  <c r="W1849" i="4"/>
  <c r="W788" i="4"/>
  <c r="W4030" i="4"/>
  <c r="W4089" i="4"/>
  <c r="W2976" i="4"/>
  <c r="W1912" i="4"/>
  <c r="W2259" i="4"/>
  <c r="W2218" i="4"/>
  <c r="W2681" i="4"/>
  <c r="W1745" i="4"/>
  <c r="W1305" i="4"/>
  <c r="W841" i="4"/>
  <c r="W1632" i="4"/>
  <c r="W94" i="4"/>
  <c r="W3654" i="4"/>
  <c r="W3612" i="4"/>
  <c r="W2909" i="4"/>
  <c r="W2652" i="4"/>
  <c r="W2076" i="4"/>
  <c r="W948" i="4"/>
  <c r="W1593" i="4"/>
  <c r="W228" i="4"/>
  <c r="W3253" i="4"/>
  <c r="W3858" i="4"/>
  <c r="W4098" i="4"/>
  <c r="W2758" i="4"/>
  <c r="W2633" i="4"/>
  <c r="W2537" i="4"/>
  <c r="W683" i="4"/>
  <c r="W1520" i="4"/>
  <c r="W1479" i="4"/>
  <c r="W342" i="4"/>
  <c r="W2944" i="4"/>
  <c r="W1855" i="4"/>
  <c r="W2542" i="4"/>
  <c r="W2301" i="4"/>
  <c r="W2513" i="4"/>
  <c r="W1116" i="4"/>
  <c r="W1698" i="4"/>
  <c r="W53" i="4"/>
  <c r="W153" i="4"/>
  <c r="W749" i="4"/>
  <c r="W2880" i="4"/>
  <c r="W2392" i="4"/>
  <c r="W2484" i="4"/>
  <c r="W2148" i="4"/>
  <c r="W2363" i="4"/>
  <c r="W1898" i="4"/>
  <c r="W925" i="4"/>
  <c r="W1810" i="4"/>
  <c r="W1555" i="4"/>
  <c r="W1374" i="4"/>
  <c r="W373" i="4"/>
  <c r="W591" i="4"/>
  <c r="W122" i="4"/>
  <c r="W49" i="4"/>
  <c r="W3117" i="4"/>
  <c r="W3324" i="4"/>
  <c r="W3380" i="4"/>
  <c r="W2712" i="4"/>
  <c r="W2479" i="4"/>
  <c r="W2119" i="4"/>
  <c r="W2881" i="4"/>
  <c r="W2137" i="4"/>
  <c r="W1832" i="4"/>
  <c r="W1730" i="4"/>
  <c r="W1584" i="4"/>
  <c r="W831" i="4"/>
  <c r="W430" i="4"/>
  <c r="W334" i="4"/>
  <c r="W351" i="4"/>
  <c r="W3499" i="4"/>
  <c r="W3667" i="4"/>
  <c r="W2615" i="4"/>
  <c r="W2642" i="4"/>
  <c r="W1946" i="4"/>
  <c r="W2721" i="4"/>
  <c r="W1708" i="4"/>
  <c r="W1060" i="4"/>
  <c r="W946" i="4"/>
  <c r="W1607" i="4"/>
  <c r="W1310" i="4"/>
  <c r="W1126" i="4"/>
  <c r="W12" i="4"/>
  <c r="W3653" i="4"/>
  <c r="W3158" i="4"/>
  <c r="W3263" i="4"/>
  <c r="W3311" i="4"/>
  <c r="W3488" i="4"/>
  <c r="W3536" i="4"/>
  <c r="W3393" i="4"/>
  <c r="W3433" i="4"/>
  <c r="W3370" i="4"/>
  <c r="W3746" i="4"/>
  <c r="W3850" i="4"/>
  <c r="W3323" i="4"/>
  <c r="W3755" i="4"/>
  <c r="W3164" i="4"/>
  <c r="W3188" i="4"/>
  <c r="W3572" i="4"/>
  <c r="W3740" i="4"/>
  <c r="W3935" i="4"/>
  <c r="W3928" i="4"/>
  <c r="W4104" i="4"/>
  <c r="W4145" i="4"/>
  <c r="W4249" i="4"/>
  <c r="W4181" i="4"/>
  <c r="W3080" i="4"/>
  <c r="W3008" i="4"/>
  <c r="W2608" i="4"/>
  <c r="W2975" i="4"/>
  <c r="W2077" i="4"/>
  <c r="W3084" i="4"/>
  <c r="W2828" i="4"/>
  <c r="W3067" i="4"/>
  <c r="W3035" i="4"/>
  <c r="W3106" i="4"/>
  <c r="W3018" i="4"/>
  <c r="W2274" i="4"/>
  <c r="W3033" i="4"/>
  <c r="W3009" i="4"/>
  <c r="W1700" i="4"/>
  <c r="W1459" i="4"/>
  <c r="W1386" i="4"/>
  <c r="W769" i="4"/>
  <c r="W1574" i="4"/>
  <c r="W1046" i="4"/>
  <c r="W710" i="4"/>
  <c r="W306" i="4"/>
  <c r="W756" i="4"/>
  <c r="W497" i="4"/>
  <c r="W216" i="4"/>
  <c r="W3581" i="4"/>
  <c r="W2400" i="4"/>
  <c r="W2135" i="4"/>
  <c r="W2509" i="4"/>
  <c r="W2268" i="4"/>
  <c r="W2246" i="4"/>
  <c r="W1306" i="4"/>
  <c r="W1282" i="4"/>
  <c r="W618" i="4"/>
  <c r="W669" i="4"/>
  <c r="W443" i="4"/>
  <c r="W3124" i="4"/>
  <c r="W2644" i="4"/>
  <c r="W2019" i="4"/>
  <c r="W2266" i="4"/>
  <c r="W2737" i="4"/>
  <c r="W1168" i="4"/>
  <c r="W2349" i="4"/>
  <c r="W2427" i="4"/>
  <c r="W1573" i="4"/>
  <c r="W1517" i="4"/>
  <c r="W1595" i="4"/>
  <c r="W1442" i="4"/>
  <c r="W2014" i="4"/>
  <c r="W23" i="4"/>
  <c r="W1925" i="4"/>
  <c r="W2578" i="4"/>
  <c r="W670" i="4"/>
  <c r="W293" i="4"/>
  <c r="W417" i="4"/>
  <c r="W555" i="4"/>
  <c r="W3477" i="4"/>
  <c r="W3227" i="4"/>
  <c r="W2679" i="4"/>
  <c r="W2172" i="4"/>
  <c r="W2115" i="4"/>
  <c r="W2075" i="4"/>
  <c r="W1485" i="4"/>
  <c r="W1926" i="4"/>
  <c r="W1862" i="4"/>
  <c r="W518" i="4"/>
  <c r="W499" i="4"/>
  <c r="W2806" i="4"/>
  <c r="W2481" i="4"/>
  <c r="W171" i="4"/>
  <c r="W6" i="4"/>
  <c r="W2687" i="4"/>
  <c r="W2663" i="4"/>
  <c r="W1077" i="4"/>
  <c r="W826" i="4"/>
  <c r="W1792" i="4"/>
  <c r="W578" i="4"/>
  <c r="W2080" i="4"/>
  <c r="W2037" i="4"/>
  <c r="W2810" i="4"/>
  <c r="W2697" i="4"/>
  <c r="W2185" i="4"/>
  <c r="W789" i="4"/>
  <c r="W1195" i="4"/>
  <c r="W875" i="4"/>
  <c r="W1656" i="4"/>
  <c r="W926" i="4"/>
  <c r="W613" i="4"/>
  <c r="W9" i="4"/>
  <c r="W3359" i="4"/>
  <c r="W4207" i="4"/>
  <c r="W3532" i="4"/>
  <c r="W2952" i="4"/>
  <c r="W2332" i="4"/>
  <c r="W2235" i="4"/>
  <c r="W2817" i="4"/>
  <c r="W2593" i="4"/>
  <c r="W2046" i="4"/>
  <c r="W439" i="4"/>
  <c r="W3662" i="4"/>
  <c r="W3360" i="4"/>
  <c r="W4050" i="4"/>
  <c r="W2500" i="4"/>
  <c r="W1915" i="4"/>
  <c r="W2882" i="4"/>
  <c r="W2345" i="4"/>
  <c r="W1019" i="4"/>
  <c r="W1321" i="4"/>
  <c r="W245" i="4"/>
  <c r="W434" i="4"/>
  <c r="W3747" i="4"/>
  <c r="W2746" i="4"/>
  <c r="W1685" i="4"/>
  <c r="W765" i="4"/>
  <c r="W1990" i="4"/>
  <c r="W1218" i="4"/>
  <c r="W1409" i="4"/>
  <c r="W2006" i="4"/>
  <c r="W643" i="4"/>
  <c r="W18" i="4"/>
  <c r="W513" i="4"/>
  <c r="W3613" i="4"/>
  <c r="W3701" i="4"/>
  <c r="W2002" i="4"/>
  <c r="W2121" i="4"/>
  <c r="W1299" i="4"/>
  <c r="W1713" i="4"/>
  <c r="W1096" i="4"/>
  <c r="W403" i="4"/>
  <c r="W4179" i="4"/>
  <c r="W2784" i="4"/>
  <c r="W2276" i="4"/>
  <c r="W1835" i="4"/>
  <c r="W2594" i="4"/>
  <c r="W1609" i="4"/>
  <c r="W1527" i="4"/>
  <c r="W222" i="4"/>
  <c r="W263" i="4"/>
  <c r="W3761" i="4"/>
  <c r="W2855" i="4"/>
  <c r="W2223" i="4"/>
  <c r="W2450" i="4"/>
  <c r="W2230" i="4"/>
  <c r="W1328" i="4"/>
  <c r="W742" i="4"/>
  <c r="W503" i="4"/>
  <c r="W3598" i="4"/>
  <c r="W3812" i="4"/>
  <c r="W4037" i="4"/>
  <c r="W2864" i="4"/>
  <c r="W2305" i="4"/>
  <c r="W1566" i="4"/>
  <c r="W1502" i="4"/>
  <c r="W102" i="4"/>
  <c r="W237" i="4"/>
  <c r="W601" i="4"/>
  <c r="W796" i="4"/>
  <c r="W2120" i="4"/>
  <c r="W2654" i="4"/>
  <c r="W2060" i="4"/>
  <c r="W1513" i="4"/>
  <c r="W681" i="4"/>
  <c r="W1272" i="4"/>
  <c r="W1342" i="4"/>
  <c r="W2357" i="4"/>
  <c r="W2283" i="4"/>
  <c r="W1132" i="4"/>
  <c r="W1766" i="4"/>
  <c r="W1482" i="4"/>
  <c r="W1361" i="4"/>
  <c r="W880" i="4"/>
  <c r="W720" i="4"/>
  <c r="W1888" i="4"/>
  <c r="W804" i="4"/>
  <c r="W2106" i="4"/>
  <c r="W1258" i="4"/>
  <c r="W269" i="4"/>
  <c r="W356" i="4"/>
  <c r="W316" i="4"/>
  <c r="W621" i="4"/>
  <c r="W2285" i="4"/>
  <c r="W2402" i="4"/>
  <c r="W2065" i="4"/>
  <c r="W1018" i="4"/>
  <c r="W1598" i="4"/>
  <c r="W982" i="4"/>
  <c r="W3003" i="4"/>
  <c r="W1707" i="4"/>
  <c r="W1530" i="4"/>
  <c r="W954" i="4"/>
  <c r="W1063" i="4"/>
  <c r="W598" i="4"/>
  <c r="W510" i="4"/>
  <c r="W772" i="4"/>
  <c r="W572" i="4"/>
  <c r="W2605" i="4"/>
  <c r="W2308" i="4"/>
  <c r="W2353" i="4"/>
  <c r="W1812" i="4"/>
  <c r="W760" i="4"/>
  <c r="W750" i="4"/>
  <c r="W62" i="4"/>
  <c r="W109" i="4"/>
  <c r="W3136" i="4"/>
  <c r="W3927" i="4"/>
  <c r="W2247" i="4"/>
  <c r="W2063" i="4"/>
  <c r="W2724" i="4"/>
  <c r="W2497" i="4"/>
  <c r="W1365" i="4"/>
  <c r="W1508" i="4"/>
  <c r="W1399" i="4"/>
  <c r="W1726" i="4"/>
  <c r="W1510" i="4"/>
  <c r="W437" i="4"/>
  <c r="W28" i="4"/>
  <c r="W280" i="4"/>
  <c r="W375" i="4"/>
  <c r="W3640" i="4"/>
  <c r="W2710" i="4"/>
  <c r="W914" i="4"/>
  <c r="W754" i="4"/>
  <c r="W746" i="4"/>
  <c r="W1455" i="4"/>
  <c r="W553" i="4"/>
  <c r="W380" i="4"/>
  <c r="AA3144" i="4"/>
  <c r="AA3818" i="4"/>
  <c r="AA4066" i="4"/>
  <c r="AA4035" i="4"/>
  <c r="AA3908" i="4"/>
  <c r="AA4229" i="4"/>
  <c r="AA3590" i="4"/>
  <c r="AA4103" i="4"/>
  <c r="AA3544" i="4"/>
  <c r="W3733" i="4"/>
  <c r="W3238" i="4"/>
  <c r="W3327" i="4"/>
  <c r="W3112" i="4"/>
  <c r="W3592" i="4"/>
  <c r="W3331" i="4"/>
  <c r="W3156" i="4"/>
  <c r="W4078" i="4"/>
  <c r="W3903" i="4"/>
  <c r="W4015" i="4"/>
  <c r="W4208" i="4"/>
  <c r="W3954" i="4"/>
  <c r="W3986" i="4"/>
  <c r="W3750" i="4"/>
  <c r="W3768" i="4"/>
  <c r="W3006" i="4"/>
  <c r="W3045" i="4"/>
  <c r="W2753" i="4"/>
  <c r="W2457" i="4"/>
  <c r="W1117" i="4"/>
  <c r="W1620" i="4"/>
  <c r="W963" i="4"/>
  <c r="W675" i="4"/>
  <c r="W1578" i="4"/>
  <c r="W1560" i="4"/>
  <c r="W1815" i="4"/>
  <c r="W1175" i="4"/>
  <c r="W719" i="4"/>
  <c r="W1414" i="4"/>
  <c r="W1230" i="4"/>
  <c r="W358" i="4"/>
  <c r="W3133" i="4"/>
  <c r="W3549" i="4"/>
  <c r="W3589" i="4"/>
  <c r="W3781" i="4"/>
  <c r="W3375" i="4"/>
  <c r="W3144" i="4"/>
  <c r="W3424" i="4"/>
  <c r="W3456" i="4"/>
  <c r="W3353" i="4"/>
  <c r="W3633" i="4"/>
  <c r="W3697" i="4"/>
  <c r="W3809" i="4"/>
  <c r="W3826" i="4"/>
  <c r="W3595" i="4"/>
  <c r="W3668" i="4"/>
  <c r="W3836" i="4"/>
  <c r="W3984" i="4"/>
  <c r="W4256" i="4"/>
  <c r="W3969" i="4"/>
  <c r="W4009" i="4"/>
  <c r="W4097" i="4"/>
  <c r="W3692" i="4"/>
  <c r="W3906" i="4"/>
  <c r="W4069" i="4"/>
  <c r="W4205" i="4"/>
  <c r="W4268" i="4"/>
  <c r="W2359" i="4"/>
  <c r="W2485" i="4"/>
  <c r="W1829" i="4"/>
  <c r="W2139" i="4"/>
  <c r="W2067" i="4"/>
  <c r="W3081" i="4"/>
  <c r="W1405" i="4"/>
  <c r="W915" i="4"/>
  <c r="W1345" i="4"/>
  <c r="W1241" i="4"/>
  <c r="W1264" i="4"/>
  <c r="W950" i="4"/>
  <c r="W412" i="4"/>
  <c r="W283" i="4"/>
  <c r="W312" i="4"/>
  <c r="W399" i="4"/>
  <c r="W327" i="4"/>
  <c r="W119" i="4"/>
  <c r="W3778" i="4"/>
  <c r="W3123" i="4"/>
  <c r="W2384" i="4"/>
  <c r="W2312" i="4"/>
  <c r="W2827" i="4"/>
  <c r="W2234" i="4"/>
  <c r="W913" i="4"/>
  <c r="W672" i="4"/>
  <c r="W3533" i="4"/>
  <c r="W2583" i="4"/>
  <c r="W2532" i="4"/>
  <c r="W2987" i="4"/>
  <c r="W813" i="4"/>
  <c r="W1532" i="4"/>
  <c r="W1484" i="4"/>
  <c r="W1146" i="4"/>
  <c r="W1000" i="4"/>
  <c r="W536" i="4"/>
  <c r="W646" i="4"/>
  <c r="W1161" i="4"/>
  <c r="W944" i="4"/>
  <c r="W656" i="4"/>
  <c r="W98" i="4"/>
  <c r="W3325" i="4"/>
  <c r="W3215" i="4"/>
  <c r="W3720" i="4"/>
  <c r="W2871" i="4"/>
  <c r="W2762" i="4"/>
  <c r="W1580" i="4"/>
  <c r="W2238" i="4"/>
  <c r="W1847" i="4"/>
  <c r="W825" i="4"/>
  <c r="W1526" i="4"/>
  <c r="W294" i="4"/>
  <c r="W407" i="4"/>
  <c r="W3273" i="4"/>
  <c r="W4258" i="4"/>
  <c r="W2212" i="4"/>
  <c r="W2140" i="4"/>
  <c r="W2043" i="4"/>
  <c r="W2993" i="4"/>
  <c r="W1235" i="4"/>
  <c r="W452" i="4"/>
  <c r="W2440" i="4"/>
  <c r="W1984" i="4"/>
  <c r="W2799" i="4"/>
  <c r="W2701" i="4"/>
  <c r="W2201" i="4"/>
  <c r="W1269" i="4"/>
  <c r="W1433" i="4"/>
  <c r="W1209" i="4"/>
  <c r="W1375" i="4"/>
  <c r="W764" i="4"/>
  <c r="W549" i="4"/>
  <c r="W2623" i="4"/>
  <c r="W2133" i="4"/>
  <c r="W1765" i="4"/>
  <c r="W1753" i="4"/>
  <c r="W307" i="4"/>
  <c r="W3464" i="4"/>
  <c r="W3218" i="4"/>
  <c r="W3404" i="4"/>
  <c r="W1989" i="4"/>
  <c r="W1597" i="4"/>
  <c r="W1784" i="4"/>
  <c r="W1870" i="4"/>
  <c r="W1562" i="4"/>
  <c r="W1522" i="4"/>
  <c r="W1090" i="4"/>
  <c r="W649" i="4"/>
  <c r="W3524" i="4"/>
  <c r="W4239" i="4"/>
  <c r="W2848" i="4"/>
  <c r="W2584" i="4"/>
  <c r="W2574" i="4"/>
  <c r="W722" i="4"/>
  <c r="W1056" i="4"/>
  <c r="W2198" i="4"/>
  <c r="W125" i="4"/>
  <c r="W757" i="4"/>
  <c r="W3639" i="4"/>
  <c r="W3473" i="4"/>
  <c r="W3513" i="4"/>
  <c r="W3891" i="4"/>
  <c r="W2568" i="4"/>
  <c r="W1919" i="4"/>
  <c r="W2371" i="4"/>
  <c r="W2354" i="4"/>
  <c r="W2553" i="4"/>
  <c r="W1106" i="4"/>
  <c r="W285" i="4"/>
  <c r="W2630" i="4"/>
  <c r="W2525" i="4"/>
  <c r="W2658" i="4"/>
  <c r="W861" i="4"/>
  <c r="W1411" i="4"/>
  <c r="W1689" i="4"/>
  <c r="W648" i="4"/>
  <c r="W1303" i="4"/>
  <c r="W934" i="4"/>
  <c r="W128" i="4"/>
  <c r="W3730" i="4"/>
  <c r="W3892" i="4"/>
  <c r="W2071" i="4"/>
  <c r="W2275" i="4"/>
  <c r="W828" i="4"/>
  <c r="W1339" i="4"/>
  <c r="W780" i="4"/>
  <c r="W3141" i="4"/>
  <c r="W3149" i="4"/>
  <c r="W3165" i="4"/>
  <c r="W3181" i="4"/>
  <c r="W3189" i="4"/>
  <c r="W3197" i="4"/>
  <c r="W3213" i="4"/>
  <c r="W3285" i="4"/>
  <c r="W3341" i="4"/>
  <c r="W3381" i="4"/>
  <c r="W3405" i="4"/>
  <c r="W3413" i="4"/>
  <c r="W3421" i="4"/>
  <c r="W3437" i="4"/>
  <c r="W3453" i="4"/>
  <c r="W3469" i="4"/>
  <c r="W3485" i="4"/>
  <c r="W3493" i="4"/>
  <c r="W3517" i="4"/>
  <c r="W3573" i="4"/>
  <c r="W3605" i="4"/>
  <c r="W3629" i="4"/>
  <c r="W3645" i="4"/>
  <c r="W3661" i="4"/>
  <c r="W3717" i="4"/>
  <c r="W3725" i="4"/>
  <c r="W3749" i="4"/>
  <c r="W3757" i="4"/>
  <c r="W3765" i="4"/>
  <c r="W3829" i="4"/>
  <c r="W3110" i="4"/>
  <c r="W3126" i="4"/>
  <c r="W3174" i="4"/>
  <c r="W3182" i="4"/>
  <c r="W3190" i="4"/>
  <c r="W3206" i="4"/>
  <c r="W3222" i="4"/>
  <c r="W3262" i="4"/>
  <c r="W3286" i="4"/>
  <c r="W3374" i="4"/>
  <c r="W3398" i="4"/>
  <c r="W3406" i="4"/>
  <c r="W3438" i="4"/>
  <c r="W3446" i="4"/>
  <c r="W3454" i="4"/>
  <c r="W3478" i="4"/>
  <c r="W3494" i="4"/>
  <c r="W3510" i="4"/>
  <c r="W3534" i="4"/>
  <c r="W3574" i="4"/>
  <c r="W3590" i="4"/>
  <c r="W3614" i="4"/>
  <c r="W3678" i="4"/>
  <c r="W3119" i="4"/>
  <c r="W3143" i="4"/>
  <c r="W3151" i="4"/>
  <c r="W3167" i="4"/>
  <c r="W3175" i="4"/>
  <c r="W3199" i="4"/>
  <c r="W3295" i="4"/>
  <c r="W3319" i="4"/>
  <c r="W3335" i="4"/>
  <c r="W3351" i="4"/>
  <c r="W3399" i="4"/>
  <c r="W3439" i="4"/>
  <c r="W3455" i="4"/>
  <c r="W3495" i="4"/>
  <c r="W3519" i="4"/>
  <c r="W3527" i="4"/>
  <c r="W3535" i="4"/>
  <c r="W3543" i="4"/>
  <c r="W3567" i="4"/>
  <c r="W3575" i="4"/>
  <c r="W3719" i="4"/>
  <c r="W3751" i="4"/>
  <c r="W3759" i="4"/>
  <c r="W3791" i="4"/>
  <c r="W3807" i="4"/>
  <c r="W3815" i="4"/>
  <c r="W3823" i="4"/>
  <c r="W3160" i="4"/>
  <c r="W3176" i="4"/>
  <c r="W3184" i="4"/>
  <c r="W3192" i="4"/>
  <c r="W3216" i="4"/>
  <c r="W3224" i="4"/>
  <c r="W3232" i="4"/>
  <c r="W3240" i="4"/>
  <c r="W3248" i="4"/>
  <c r="W3256" i="4"/>
  <c r="W3288" i="4"/>
  <c r="W3304" i="4"/>
  <c r="W3328" i="4"/>
  <c r="W3352" i="4"/>
  <c r="W3368" i="4"/>
  <c r="W3384" i="4"/>
  <c r="W3432" i="4"/>
  <c r="W3440" i="4"/>
  <c r="W3448" i="4"/>
  <c r="W3520" i="4"/>
  <c r="W3528" i="4"/>
  <c r="W3544" i="4"/>
  <c r="W3552" i="4"/>
  <c r="W3576" i="4"/>
  <c r="W3600" i="4"/>
  <c r="W3608" i="4"/>
  <c r="W3113" i="4"/>
  <c r="W3121" i="4"/>
  <c r="W3145" i="4"/>
  <c r="W3161" i="4"/>
  <c r="W3225" i="4"/>
  <c r="W3249" i="4"/>
  <c r="W3257" i="4"/>
  <c r="W3265" i="4"/>
  <c r="W3297" i="4"/>
  <c r="W3329" i="4"/>
  <c r="W3377" i="4"/>
  <c r="W3401" i="4"/>
  <c r="W3409" i="4"/>
  <c r="W3457" i="4"/>
  <c r="W3481" i="4"/>
  <c r="W3497" i="4"/>
  <c r="W3545" i="4"/>
  <c r="W3577" i="4"/>
  <c r="W3617" i="4"/>
  <c r="W3689" i="4"/>
  <c r="W3713" i="4"/>
  <c r="W3801" i="4"/>
  <c r="W3114" i="4"/>
  <c r="W3154" i="4"/>
  <c r="W3162" i="4"/>
  <c r="W3178" i="4"/>
  <c r="W3186" i="4"/>
  <c r="W3194" i="4"/>
  <c r="W3226" i="4"/>
  <c r="W3298" i="4"/>
  <c r="W3306" i="4"/>
  <c r="W3322" i="4"/>
  <c r="W3338" i="4"/>
  <c r="W3346" i="4"/>
  <c r="W3394" i="4"/>
  <c r="W3426" i="4"/>
  <c r="W3466" i="4"/>
  <c r="W3482" i="4"/>
  <c r="W3498" i="4"/>
  <c r="W3506" i="4"/>
  <c r="W3546" i="4"/>
  <c r="W3554" i="4"/>
  <c r="W3586" i="4"/>
  <c r="W3610" i="4"/>
  <c r="W3626" i="4"/>
  <c r="W3650" i="4"/>
  <c r="W3658" i="4"/>
  <c r="W3690" i="4"/>
  <c r="W3706" i="4"/>
  <c r="W3714" i="4"/>
  <c r="W3762" i="4"/>
  <c r="W3770" i="4"/>
  <c r="W3818" i="4"/>
  <c r="W3842" i="4"/>
  <c r="W3163" i="4"/>
  <c r="W3243" i="4"/>
  <c r="W3267" i="4"/>
  <c r="W3283" i="4"/>
  <c r="W3291" i="4"/>
  <c r="W3299" i="4"/>
  <c r="W3307" i="4"/>
  <c r="W3339" i="4"/>
  <c r="W3363" i="4"/>
  <c r="W3371" i="4"/>
  <c r="W3387" i="4"/>
  <c r="W3435" i="4"/>
  <c r="W3443" i="4"/>
  <c r="W3491" i="4"/>
  <c r="W3507" i="4"/>
  <c r="W3515" i="4"/>
  <c r="W3539" i="4"/>
  <c r="W3547" i="4"/>
  <c r="W3587" i="4"/>
  <c r="W3603" i="4"/>
  <c r="W3643" i="4"/>
  <c r="W3651" i="4"/>
  <c r="W3675" i="4"/>
  <c r="W3699" i="4"/>
  <c r="W3715" i="4"/>
  <c r="W3739" i="4"/>
  <c r="W3763" i="4"/>
  <c r="W3771" i="4"/>
  <c r="W3819" i="4"/>
  <c r="W3867" i="4"/>
  <c r="W3875" i="4"/>
  <c r="W3116" i="4"/>
  <c r="W3148" i="4"/>
  <c r="W3180" i="4"/>
  <c r="W3228" i="4"/>
  <c r="W3236" i="4"/>
  <c r="W3284" i="4"/>
  <c r="W3332" i="4"/>
  <c r="W3364" i="4"/>
  <c r="W3396" i="4"/>
  <c r="W3556" i="4"/>
  <c r="W3596" i="4"/>
  <c r="W3684" i="4"/>
  <c r="W3724" i="4"/>
  <c r="W3869" i="4"/>
  <c r="W3918" i="4"/>
  <c r="W3950" i="4"/>
  <c r="W3966" i="4"/>
  <c r="W3974" i="4"/>
  <c r="W4006" i="4"/>
  <c r="W4062" i="4"/>
  <c r="W4086" i="4"/>
  <c r="W4118" i="4"/>
  <c r="W4126" i="4"/>
  <c r="W3652" i="4"/>
  <c r="W3726" i="4"/>
  <c r="W3895" i="4"/>
  <c r="W3919" i="4"/>
  <c r="W3943" i="4"/>
  <c r="W3959" i="4"/>
  <c r="W4031" i="4"/>
  <c r="W4055" i="4"/>
  <c r="W4071" i="4"/>
  <c r="W4079" i="4"/>
  <c r="W4103" i="4"/>
  <c r="W4127" i="4"/>
  <c r="W4159" i="4"/>
  <c r="W4191" i="4"/>
  <c r="W4199" i="4"/>
  <c r="W3372" i="4"/>
  <c r="W3656" i="4"/>
  <c r="W3728" i="4"/>
  <c r="W3742" i="4"/>
  <c r="W3776" i="4"/>
  <c r="W3822" i="4"/>
  <c r="W3862" i="4"/>
  <c r="W3871" i="4"/>
  <c r="W3888" i="4"/>
  <c r="W3896" i="4"/>
  <c r="W3920" i="4"/>
  <c r="W3936" i="4"/>
  <c r="W3952" i="4"/>
  <c r="W3960" i="4"/>
  <c r="W3968" i="4"/>
  <c r="W4080" i="4"/>
  <c r="W4096" i="4"/>
  <c r="W4120" i="4"/>
  <c r="W4152" i="4"/>
  <c r="W4168" i="4"/>
  <c r="W4176" i="4"/>
  <c r="W4192" i="4"/>
  <c r="W4200" i="4"/>
  <c r="W4216" i="4"/>
  <c r="W4232" i="4"/>
  <c r="W4240" i="4"/>
  <c r="W3500" i="4"/>
  <c r="W3688" i="4"/>
  <c r="W3744" i="4"/>
  <c r="W3806" i="4"/>
  <c r="W3872" i="4"/>
  <c r="W3897" i="4"/>
  <c r="W3921" i="4"/>
  <c r="W3945" i="4"/>
  <c r="W3953" i="4"/>
  <c r="W3993" i="4"/>
  <c r="W4025" i="4"/>
  <c r="W4033" i="4"/>
  <c r="W4049" i="4"/>
  <c r="W4057" i="4"/>
  <c r="W4201" i="4"/>
  <c r="W4217" i="4"/>
  <c r="W4225" i="4"/>
  <c r="W3636" i="4"/>
  <c r="W3748" i="4"/>
  <c r="W3766" i="4"/>
  <c r="W3946" i="4"/>
  <c r="W3994" i="4"/>
  <c r="W4010" i="4"/>
  <c r="W4026" i="4"/>
  <c r="W4066" i="4"/>
  <c r="W4074" i="4"/>
  <c r="W4106" i="4"/>
  <c r="W4138" i="4"/>
  <c r="W3508" i="4"/>
  <c r="W3844" i="4"/>
  <c r="W3865" i="4"/>
  <c r="W3899" i="4"/>
  <c r="W3915" i="4"/>
  <c r="W3923" i="4"/>
  <c r="W3939" i="4"/>
  <c r="W3947" i="4"/>
  <c r="W3955" i="4"/>
  <c r="W3979" i="4"/>
  <c r="W4035" i="4"/>
  <c r="W4067" i="4"/>
  <c r="W4083" i="4"/>
  <c r="W4123" i="4"/>
  <c r="W4163" i="4"/>
  <c r="W4187" i="4"/>
  <c r="W4235" i="4"/>
  <c r="W4251" i="4"/>
  <c r="W3420" i="4"/>
  <c r="W3680" i="4"/>
  <c r="W3796" i="4"/>
  <c r="W3814" i="4"/>
  <c r="W3832" i="4"/>
  <c r="W3856" i="4"/>
  <c r="W3884" i="4"/>
  <c r="W3900" i="4"/>
  <c r="W3908" i="4"/>
  <c r="W4036" i="4"/>
  <c r="W4044" i="4"/>
  <c r="W4060" i="4"/>
  <c r="W4084" i="4"/>
  <c r="W4108" i="4"/>
  <c r="W4124" i="4"/>
  <c r="W4140" i="4"/>
  <c r="W4148" i="4"/>
  <c r="W4180" i="4"/>
  <c r="W3700" i="4"/>
  <c r="W3736" i="4"/>
  <c r="W3877" i="4"/>
  <c r="W3901" i="4"/>
  <c r="W3909" i="4"/>
  <c r="W3949" i="4"/>
  <c r="W3965" i="4"/>
  <c r="W3997" i="4"/>
  <c r="W4005" i="4"/>
  <c r="W4013" i="4"/>
  <c r="W4061" i="4"/>
  <c r="W4085" i="4"/>
  <c r="W4213" i="4"/>
  <c r="W4221" i="4"/>
  <c r="W4253" i="4"/>
  <c r="W4293" i="4"/>
  <c r="W4170" i="4"/>
  <c r="W4274" i="4"/>
  <c r="W4284" i="4"/>
  <c r="W4210" i="4"/>
  <c r="W4223" i="4"/>
  <c r="W4252" i="4"/>
  <c r="W4150" i="4"/>
  <c r="W4194" i="4"/>
  <c r="W4212" i="4"/>
  <c r="W4266" i="4"/>
  <c r="W4287" i="4"/>
  <c r="W4154" i="4"/>
  <c r="W4228" i="4"/>
  <c r="W4278" i="4"/>
  <c r="W4299" i="4"/>
  <c r="W4215" i="4"/>
  <c r="W4231" i="4"/>
  <c r="W4244" i="4"/>
  <c r="W4162" i="4"/>
  <c r="W4204" i="4"/>
  <c r="W4282" i="4"/>
  <c r="W4247" i="4"/>
  <c r="W3056" i="4"/>
  <c r="W3087" i="4"/>
  <c r="W3015" i="4"/>
  <c r="W3007" i="4"/>
  <c r="W3038" i="4"/>
  <c r="W3030" i="4"/>
  <c r="W3022" i="4"/>
  <c r="W3085" i="4"/>
  <c r="W3021" i="4"/>
  <c r="W3099" i="4"/>
  <c r="W3083" i="4"/>
  <c r="W3027" i="4"/>
  <c r="W3025" i="4"/>
  <c r="W1197" i="4"/>
  <c r="W821" i="4"/>
  <c r="W1172" i="4"/>
  <c r="W1138" i="4"/>
  <c r="W930" i="4"/>
  <c r="W1616" i="4"/>
  <c r="W1550" i="4"/>
  <c r="W526" i="4"/>
  <c r="W326" i="4"/>
  <c r="W309" i="4"/>
  <c r="W141" i="4"/>
  <c r="W531" i="4"/>
  <c r="W275" i="4"/>
  <c r="W370" i="4"/>
  <c r="W138" i="4"/>
  <c r="W481" i="4"/>
  <c r="W472" i="4"/>
  <c r="W2957" i="4"/>
  <c r="W2745" i="4"/>
  <c r="W726" i="4"/>
  <c r="W201" i="4"/>
  <c r="W3447" i="4"/>
  <c r="W3838" i="4"/>
  <c r="W2932" i="4"/>
  <c r="W2914" i="4"/>
  <c r="W1639" i="4"/>
  <c r="W735" i="4"/>
  <c r="W1238" i="4"/>
  <c r="W1038" i="4"/>
  <c r="W221" i="4"/>
  <c r="W2438" i="4"/>
  <c r="W2981" i="4"/>
  <c r="W2708" i="4"/>
  <c r="W2388" i="4"/>
  <c r="W1777" i="4"/>
  <c r="W1750" i="4"/>
  <c r="W972" i="4"/>
  <c r="W1011" i="4"/>
  <c r="W1614" i="4"/>
  <c r="W420" i="4"/>
  <c r="W186" i="4"/>
  <c r="W557" i="4"/>
  <c r="W489" i="4"/>
  <c r="W3646" i="4"/>
  <c r="W3419" i="4"/>
  <c r="W2767" i="4"/>
  <c r="W2068" i="4"/>
  <c r="W1675" i="4"/>
  <c r="W149" i="4"/>
  <c r="W556" i="4"/>
  <c r="W2926" i="4"/>
  <c r="W1053" i="4"/>
  <c r="W1100" i="4"/>
  <c r="W1289" i="4"/>
  <c r="W761" i="4"/>
  <c r="W2070" i="4"/>
  <c r="W476" i="4"/>
  <c r="W315" i="4"/>
  <c r="W547" i="4"/>
  <c r="W2396" i="4"/>
  <c r="W2611" i="4"/>
  <c r="W657" i="4"/>
  <c r="W1694" i="4"/>
  <c r="W468" i="4"/>
  <c r="W4133" i="4"/>
  <c r="W2422" i="4"/>
  <c r="W2564" i="4"/>
  <c r="W2267" i="4"/>
  <c r="W721" i="4"/>
  <c r="W1111" i="4"/>
  <c r="W902" i="4"/>
  <c r="W73" i="4"/>
  <c r="W2845" i="4"/>
  <c r="W2244" i="4"/>
  <c r="W2051" i="4"/>
  <c r="W2250" i="4"/>
  <c r="W2273" i="4"/>
  <c r="W1501" i="4"/>
  <c r="W971" i="4"/>
  <c r="W874" i="4"/>
  <c r="W3685" i="4"/>
  <c r="W3255" i="4"/>
  <c r="W3839" i="4"/>
  <c r="W2360" i="4"/>
  <c r="W2939" i="4"/>
  <c r="W910" i="4"/>
  <c r="W389" i="4"/>
  <c r="W231" i="4"/>
  <c r="W3609" i="4"/>
  <c r="W3314" i="4"/>
  <c r="W2783" i="4"/>
  <c r="W2161" i="4"/>
  <c r="W737" i="4"/>
  <c r="W807" i="4"/>
  <c r="W77" i="4"/>
  <c r="W371" i="4"/>
  <c r="W695" i="4"/>
  <c r="W88" i="4"/>
  <c r="W2372" i="4"/>
  <c r="W2483" i="4"/>
  <c r="W2706" i="4"/>
  <c r="W2314" i="4"/>
  <c r="W1731" i="4"/>
  <c r="W534" i="4"/>
  <c r="W419" i="4"/>
  <c r="W83" i="4"/>
  <c r="W3415" i="4"/>
  <c r="W2493" i="4"/>
  <c r="W2324" i="4"/>
  <c r="W1101" i="4"/>
  <c r="W805" i="4"/>
  <c r="W2094" i="4"/>
  <c r="W993" i="4"/>
  <c r="W729" i="4"/>
  <c r="W449" i="4"/>
  <c r="W448" i="4"/>
  <c r="W1817" i="4"/>
  <c r="W1668" i="4"/>
  <c r="W1586" i="4"/>
  <c r="W1782" i="4"/>
  <c r="W1846" i="4"/>
  <c r="W1334" i="4"/>
  <c r="W4018" i="4"/>
  <c r="W2735" i="4"/>
  <c r="W2963" i="4"/>
  <c r="W1420" i="4"/>
  <c r="W1084" i="4"/>
  <c r="W1966" i="4"/>
  <c r="W1065" i="4"/>
  <c r="W2603" i="4"/>
  <c r="W1772" i="4"/>
  <c r="W689" i="4"/>
  <c r="W391" i="4"/>
  <c r="W3367" i="4"/>
  <c r="W4297" i="4"/>
  <c r="W2405" i="4"/>
  <c r="W2162" i="4"/>
  <c r="W837" i="4"/>
  <c r="W1075" i="4"/>
  <c r="W1650" i="4"/>
  <c r="W147" i="4"/>
  <c r="W4193" i="4"/>
  <c r="W2588" i="4"/>
  <c r="W2243" i="4"/>
  <c r="W1798" i="4"/>
  <c r="W1776" i="4"/>
  <c r="W1179" i="4"/>
  <c r="W771" i="4"/>
  <c r="W1770" i="4"/>
  <c r="W1287" i="4"/>
  <c r="W1462" i="4"/>
  <c r="W1214" i="4"/>
  <c r="W4276" i="4"/>
  <c r="W2911" i="4"/>
  <c r="W2469" i="4"/>
  <c r="W1917" i="4"/>
  <c r="W2156" i="4"/>
  <c r="W2889" i="4"/>
  <c r="W1544" i="4"/>
  <c r="W616" i="4"/>
  <c r="W886" i="4"/>
  <c r="W3630" i="4"/>
  <c r="W3705" i="4"/>
  <c r="W3171" i="4"/>
  <c r="W2669" i="4"/>
  <c r="W2899" i="4"/>
  <c r="W2107" i="4"/>
  <c r="W2842" i="4"/>
  <c r="W1740" i="4"/>
  <c r="W527" i="4"/>
  <c r="W2512" i="4"/>
  <c r="W2511" i="4"/>
  <c r="W2637" i="4"/>
  <c r="W1216" i="4"/>
  <c r="W129" i="4"/>
  <c r="W440" i="4"/>
  <c r="W2478" i="4"/>
  <c r="W2021" i="4"/>
  <c r="W2556" i="4"/>
  <c r="W2554" i="4"/>
  <c r="W811" i="4"/>
  <c r="W929" i="4"/>
  <c r="W272" i="4"/>
  <c r="W215" i="4"/>
  <c r="W21" i="4"/>
  <c r="W2465" i="4"/>
  <c r="W907" i="4"/>
  <c r="W894" i="4"/>
  <c r="W454" i="4"/>
  <c r="W551" i="4"/>
  <c r="W492" i="4"/>
  <c r="W332" i="4"/>
  <c r="W3593" i="4"/>
  <c r="W3274" i="4"/>
  <c r="W2807" i="4"/>
  <c r="W2508" i="4"/>
  <c r="W1890" i="4"/>
  <c r="W1563" i="4"/>
  <c r="W694" i="4"/>
  <c r="W26" i="4"/>
  <c r="W3373" i="4"/>
  <c r="W3580" i="4"/>
  <c r="W2215" i="4"/>
  <c r="W2039" i="4"/>
  <c r="W2990" i="4"/>
  <c r="W2221" i="4"/>
  <c r="W1850" i="4"/>
  <c r="W980" i="4"/>
  <c r="W1099" i="4"/>
  <c r="W987" i="4"/>
  <c r="W1278" i="4"/>
  <c r="W507" i="4"/>
  <c r="W11" i="4"/>
  <c r="W360" i="4"/>
  <c r="W1999" i="4"/>
  <c r="W2501" i="4"/>
  <c r="W2668" i="4"/>
  <c r="W2955" i="4"/>
  <c r="W2362" i="4"/>
  <c r="W1612" i="4"/>
  <c r="W891" i="4"/>
  <c r="W680" i="4"/>
  <c r="W142" i="4"/>
  <c r="W716" i="4"/>
  <c r="W3487" i="4"/>
  <c r="W3795" i="4"/>
  <c r="W2752" i="4"/>
  <c r="W2155" i="4"/>
  <c r="W2035" i="4"/>
  <c r="W1189" i="4"/>
  <c r="W853" i="4"/>
  <c r="W1436" i="4"/>
  <c r="W1267" i="4"/>
  <c r="W1378" i="4"/>
  <c r="W1407" i="4"/>
  <c r="W54" i="4"/>
  <c r="W677" i="4"/>
  <c r="W3530" i="4"/>
  <c r="W4041" i="4"/>
  <c r="W2829" i="4"/>
  <c r="W2971" i="4"/>
  <c r="W1025" i="4"/>
  <c r="W1736" i="4"/>
  <c r="W1456" i="4"/>
  <c r="W1711" i="4"/>
  <c r="W1215" i="4"/>
  <c r="W3718" i="4"/>
  <c r="W2350" i="4"/>
  <c r="W2805" i="4"/>
  <c r="W2241" i="4"/>
  <c r="W1144" i="4"/>
  <c r="W1471" i="4"/>
  <c r="W3837" i="4"/>
  <c r="W2423" i="4"/>
  <c r="W2454" i="4"/>
  <c r="W2771" i="4"/>
  <c r="W1759" i="4"/>
  <c r="W1349" i="4"/>
  <c r="W1743" i="4"/>
  <c r="W1431" i="4"/>
  <c r="W433" i="4"/>
  <c r="W3330" i="4"/>
  <c r="W3859" i="4"/>
  <c r="W4002" i="4"/>
  <c r="W2844" i="4"/>
  <c r="W2682" i="4"/>
  <c r="W2529" i="4"/>
  <c r="W1021" i="4"/>
  <c r="W1822" i="4"/>
  <c r="W1314" i="4"/>
  <c r="W1360" i="4"/>
  <c r="W3607" i="4"/>
  <c r="W3642" i="4"/>
  <c r="W3788" i="4"/>
  <c r="W2149" i="4"/>
  <c r="W1971" i="4"/>
  <c r="W2562" i="4"/>
  <c r="W1498" i="4"/>
  <c r="W705" i="4"/>
  <c r="W248" i="4"/>
  <c r="W631" i="4"/>
  <c r="W4043" i="4"/>
  <c r="W4052" i="4"/>
  <c r="W2800" i="4"/>
  <c r="W1861" i="4"/>
  <c r="W1858" i="4"/>
  <c r="W2609" i="4"/>
  <c r="W873" i="4"/>
  <c r="W1719" i="4"/>
  <c r="W211" i="4"/>
  <c r="W2328" i="4"/>
  <c r="W1887" i="4"/>
  <c r="W2219" i="4"/>
  <c r="W2062" i="4"/>
  <c r="W1013" i="4"/>
  <c r="W877" i="4"/>
  <c r="W938" i="4"/>
  <c r="W1113" i="4"/>
  <c r="W1286" i="4"/>
  <c r="W262" i="4"/>
  <c r="W3166" i="4"/>
  <c r="W3522" i="4"/>
  <c r="W4157" i="4"/>
  <c r="W1435" i="4"/>
  <c r="W1377" i="4"/>
  <c r="W1201" i="4"/>
  <c r="W1193" i="4"/>
  <c r="W785" i="4"/>
  <c r="W501" i="4"/>
  <c r="W3287" i="4"/>
  <c r="W3252" i="4"/>
  <c r="W3516" i="4"/>
  <c r="W3980" i="4"/>
  <c r="W2160" i="4"/>
  <c r="W2144" i="4"/>
  <c r="W1983" i="4"/>
  <c r="W2282" i="4"/>
  <c r="W1204" i="4"/>
  <c r="W550" i="4"/>
  <c r="W110" i="4"/>
  <c r="W372" i="4"/>
  <c r="W57" i="4"/>
  <c r="W2997" i="4"/>
  <c r="W2187" i="4"/>
  <c r="W901" i="4"/>
  <c r="W1324" i="4"/>
  <c r="W1202" i="4"/>
  <c r="W1231" i="4"/>
  <c r="W494" i="4"/>
  <c r="W270" i="4"/>
  <c r="W100" i="4"/>
  <c r="W487" i="4"/>
  <c r="W335" i="4"/>
  <c r="W2664" i="4"/>
  <c r="W2575" i="4"/>
  <c r="W2900" i="4"/>
  <c r="W2659" i="4"/>
  <c r="W2379" i="4"/>
  <c r="W1993" i="4"/>
  <c r="W1290" i="4"/>
  <c r="W1080" i="4"/>
  <c r="W1840" i="4"/>
  <c r="W126" i="4"/>
  <c r="W429" i="4"/>
  <c r="W623" i="4"/>
  <c r="W2288" i="4"/>
  <c r="W2413" i="4"/>
  <c r="W2027" i="4"/>
  <c r="W739" i="4"/>
  <c r="W898" i="4"/>
  <c r="W2286" i="4"/>
  <c r="W1585" i="4"/>
  <c r="W599" i="4"/>
  <c r="W304" i="4"/>
  <c r="W2551" i="4"/>
  <c r="W2868" i="4"/>
  <c r="W1037" i="4"/>
  <c r="W1572" i="4"/>
  <c r="W1002" i="4"/>
  <c r="W2214" i="4"/>
  <c r="W477" i="4"/>
  <c r="W484" i="4"/>
  <c r="W428" i="4"/>
  <c r="W2903" i="4"/>
  <c r="W2661" i="4"/>
  <c r="W2053" i="4"/>
  <c r="W2666" i="4"/>
  <c r="W941" i="4"/>
  <c r="W1652" i="4"/>
  <c r="W1114" i="4"/>
  <c r="W1518" i="4"/>
  <c r="W3665" i="4"/>
  <c r="W2917" i="4"/>
  <c r="W1493" i="4"/>
  <c r="W561" i="4"/>
  <c r="W2951" i="4"/>
  <c r="W2943" i="4"/>
  <c r="W2337" i="4"/>
  <c r="W876" i="4"/>
  <c r="W1058" i="4"/>
  <c r="W1646" i="4"/>
  <c r="W606" i="4"/>
  <c r="W369" i="4"/>
  <c r="W3382" i="4"/>
  <c r="W2410" i="4"/>
  <c r="W1212" i="4"/>
  <c r="W1579" i="4"/>
  <c r="W1634" i="4"/>
  <c r="W1242" i="4"/>
  <c r="W2262" i="4"/>
  <c r="W2967" i="4"/>
  <c r="W1991" i="4"/>
  <c r="W2517" i="4"/>
  <c r="W2365" i="4"/>
  <c r="W2660" i="4"/>
  <c r="W2468" i="4"/>
  <c r="W1779" i="4"/>
  <c r="W1166" i="4"/>
  <c r="W542" i="4"/>
  <c r="W546" i="4"/>
  <c r="W2264" i="4"/>
  <c r="W2040" i="4"/>
  <c r="W2113" i="4"/>
  <c r="W1005" i="4"/>
  <c r="W1490" i="4"/>
  <c r="W318" i="4"/>
  <c r="W267" i="4"/>
  <c r="W298" i="4"/>
  <c r="W281" i="4"/>
  <c r="W3153" i="4"/>
  <c r="W2064" i="4"/>
  <c r="W2781" i="4"/>
  <c r="W2012" i="4"/>
  <c r="W2081" i="4"/>
  <c r="W1621" i="4"/>
  <c r="W1109" i="4"/>
  <c r="W1500" i="4"/>
  <c r="W718" i="4"/>
  <c r="W508" i="4"/>
  <c r="W20" i="4"/>
  <c r="W4245" i="4"/>
  <c r="W2861" i="4"/>
  <c r="W2749" i="4"/>
  <c r="W2803" i="4"/>
  <c r="W1803" i="4"/>
  <c r="W989" i="4"/>
  <c r="W1673" i="4"/>
  <c r="W1465" i="4"/>
  <c r="W72" i="4"/>
  <c r="W3278" i="4"/>
  <c r="W3251" i="4"/>
  <c r="W3800" i="4"/>
  <c r="W3716" i="4"/>
  <c r="W2991" i="4"/>
  <c r="W2982" i="4"/>
  <c r="W2893" i="4"/>
  <c r="W2948" i="4"/>
  <c r="W1045" i="4"/>
  <c r="W1512" i="4"/>
  <c r="W592" i="4"/>
  <c r="W10" i="4"/>
  <c r="W3916" i="4"/>
  <c r="W4156" i="4"/>
  <c r="W2408" i="4"/>
  <c r="W2475" i="4"/>
  <c r="W1468" i="4"/>
  <c r="W1783" i="4"/>
  <c r="W665" i="4"/>
  <c r="W1591" i="4"/>
  <c r="W190" i="4"/>
  <c r="W394" i="4"/>
  <c r="W209" i="4"/>
  <c r="W3308" i="4"/>
  <c r="W2488" i="4"/>
  <c r="W2935" i="4"/>
  <c r="W2557" i="4"/>
  <c r="W2100" i="4"/>
  <c r="W1028" i="4"/>
  <c r="W1443" i="4"/>
  <c r="W730" i="4"/>
  <c r="W614" i="4"/>
  <c r="W586" i="4"/>
  <c r="W176" i="4"/>
  <c r="W2912" i="4"/>
  <c r="W2999" i="4"/>
  <c r="W2766" i="4"/>
  <c r="W2381" i="4"/>
  <c r="W2916" i="4"/>
  <c r="W1416" i="4"/>
  <c r="W19" i="4"/>
  <c r="W3769" i="4"/>
  <c r="W1976" i="4"/>
  <c r="W2348" i="4"/>
  <c r="W1653" i="4"/>
  <c r="W1666" i="4"/>
  <c r="W1016" i="4"/>
  <c r="W1271" i="4"/>
  <c r="W68" i="4"/>
  <c r="W3290" i="4"/>
  <c r="W3707" i="4"/>
  <c r="W2047" i="4"/>
  <c r="W1892" i="4"/>
  <c r="W1154" i="4"/>
  <c r="W887" i="4"/>
  <c r="V20" i="6"/>
  <c r="W19" i="6"/>
  <c r="W3223" i="4"/>
  <c r="W3835" i="4"/>
  <c r="W3904" i="4"/>
  <c r="W2456" i="4"/>
  <c r="W2013" i="4"/>
  <c r="W2546" i="4"/>
  <c r="W1401" i="4"/>
  <c r="W1017" i="4"/>
  <c r="W1359" i="4"/>
  <c r="W52" i="4"/>
  <c r="W498" i="4"/>
  <c r="W4195" i="4"/>
  <c r="W2692" i="4"/>
  <c r="W1227" i="4"/>
  <c r="W744" i="4"/>
  <c r="W3127" i="4"/>
  <c r="W4158" i="4"/>
  <c r="W2704" i="4"/>
  <c r="W2032" i="4"/>
  <c r="W2790" i="4"/>
  <c r="W2387" i="4"/>
  <c r="W2626" i="4"/>
  <c r="W568" i="4"/>
  <c r="W1802" i="4"/>
  <c r="W1615" i="4"/>
  <c r="W2125" i="4"/>
  <c r="W2732" i="4"/>
  <c r="W2042" i="4"/>
  <c r="W1023" i="4"/>
  <c r="W1454" i="4"/>
  <c r="W137" i="4"/>
  <c r="W328" i="4"/>
  <c r="W3269" i="4"/>
  <c r="W2320" i="4"/>
  <c r="W981" i="4"/>
  <c r="W1732" i="4"/>
  <c r="W1450" i="4"/>
  <c r="W1791" i="4"/>
  <c r="W2728" i="4"/>
  <c r="W1968" i="4"/>
  <c r="W2879" i="4"/>
  <c r="W2375" i="4"/>
  <c r="W1785" i="4"/>
  <c r="W1982" i="4"/>
  <c r="W1466" i="4"/>
  <c r="W888" i="4"/>
  <c r="W2078" i="4"/>
  <c r="W418" i="4"/>
  <c r="W2448" i="4"/>
  <c r="W1871" i="4"/>
  <c r="W2197" i="4"/>
  <c r="W2401" i="4"/>
  <c r="W1587" i="4"/>
  <c r="W1024" i="4"/>
  <c r="W839" i="4"/>
  <c r="W1826" i="4"/>
  <c r="W733" i="4"/>
  <c r="W520" i="4"/>
  <c r="W3804" i="4"/>
  <c r="W4241" i="4"/>
  <c r="W4141" i="4"/>
  <c r="W1059" i="4"/>
  <c r="W1232" i="4"/>
  <c r="W1112" i="4"/>
  <c r="W3000" i="4"/>
  <c r="W1920" i="4"/>
  <c r="W1854" i="4"/>
  <c r="W1872" i="4"/>
  <c r="W1747" i="4"/>
  <c r="W640" i="4"/>
  <c r="W1095" i="4"/>
  <c r="W276" i="4"/>
  <c r="W506" i="4"/>
  <c r="W3673" i="4"/>
  <c r="W3802" i="4"/>
  <c r="W3483" i="4"/>
  <c r="W3910" i="4"/>
  <c r="W4264" i="4"/>
  <c r="W3780" i="4"/>
  <c r="W3907" i="4"/>
  <c r="W4019" i="4"/>
  <c r="W4099" i="4"/>
  <c r="W4109" i="4"/>
  <c r="W3096" i="4"/>
  <c r="W3071" i="4"/>
  <c r="W3039" i="4"/>
  <c r="W1941" i="4"/>
  <c r="W3076" i="4"/>
  <c r="W3052" i="4"/>
  <c r="W3044" i="4"/>
  <c r="W1908" i="4"/>
  <c r="W2123" i="4"/>
  <c r="W3074" i="4"/>
  <c r="W3058" i="4"/>
  <c r="W829" i="4"/>
  <c r="W797" i="4"/>
  <c r="W1748" i="4"/>
  <c r="W1036" i="4"/>
  <c r="W2174" i="4"/>
  <c r="W819" i="4"/>
  <c r="W1233" i="4"/>
  <c r="W2342" i="4"/>
  <c r="W179" i="4"/>
  <c r="W442" i="4"/>
  <c r="W226" i="4"/>
  <c r="W321" i="4"/>
  <c r="W89" i="4"/>
  <c r="W160" i="4"/>
  <c r="W2862" i="4"/>
  <c r="W2869" i="4"/>
  <c r="W1922" i="4"/>
  <c r="W1556" i="4"/>
  <c r="W1755" i="4"/>
  <c r="W2336" i="4"/>
  <c r="W2892" i="4"/>
  <c r="W2748" i="4"/>
  <c r="W1979" i="4"/>
  <c r="W1589" i="4"/>
  <c r="W1082" i="4"/>
  <c r="W1737" i="4"/>
  <c r="W1040" i="4"/>
  <c r="W595" i="4"/>
  <c r="W493" i="4"/>
  <c r="W593" i="4"/>
  <c r="W3305" i="4"/>
  <c r="W3991" i="4"/>
  <c r="W2992" i="4"/>
  <c r="W2739" i="4"/>
  <c r="W1868" i="4"/>
  <c r="W713" i="4"/>
  <c r="W478" i="4"/>
  <c r="W64" i="4"/>
  <c r="W343" i="4"/>
  <c r="W3345" i="4"/>
  <c r="W3354" i="4"/>
  <c r="W3722" i="4"/>
  <c r="W3803" i="4"/>
  <c r="W3874" i="4"/>
  <c r="W1457" i="4"/>
  <c r="W897" i="4"/>
  <c r="W354" i="4"/>
  <c r="W368" i="4"/>
  <c r="W1141" i="4"/>
  <c r="W1739" i="4"/>
  <c r="W1419" i="4"/>
  <c r="W809" i="4"/>
  <c r="W1398" i="4"/>
  <c r="W297" i="4"/>
  <c r="W175" i="4"/>
  <c r="W2678" i="4"/>
  <c r="W2533" i="4"/>
  <c r="W2540" i="4"/>
  <c r="W2986" i="4"/>
  <c r="W2961" i="4"/>
  <c r="W949" i="4"/>
  <c r="W1635" i="4"/>
  <c r="W1624" i="4"/>
  <c r="W3799" i="4"/>
  <c r="W3489" i="4"/>
  <c r="W4051" i="4"/>
  <c r="W1622" i="4"/>
  <c r="W404" i="4"/>
  <c r="W195" i="4"/>
  <c r="W426" i="4"/>
  <c r="W303" i="4"/>
  <c r="W2685" i="4"/>
  <c r="W2459" i="4"/>
  <c r="W1684" i="4"/>
  <c r="W1474" i="4"/>
  <c r="W1950" i="4"/>
  <c r="W918" i="4"/>
  <c r="W611" i="4"/>
  <c r="W447" i="4"/>
  <c r="W3254" i="4"/>
  <c r="W3558" i="4"/>
  <c r="W3638" i="4"/>
  <c r="W3191" i="4"/>
  <c r="W3695" i="4"/>
  <c r="W3711" i="4"/>
  <c r="W3208" i="4"/>
  <c r="W3560" i="4"/>
  <c r="W3385" i="4"/>
  <c r="W3282" i="4"/>
  <c r="W3378" i="4"/>
  <c r="W3275" i="4"/>
  <c r="W3427" i="4"/>
  <c r="W3531" i="4"/>
  <c r="W3555" i="4"/>
  <c r="W3348" i="4"/>
  <c r="W3870" i="4"/>
  <c r="W4151" i="4"/>
  <c r="W3632" i="4"/>
  <c r="W4032" i="4"/>
  <c r="W4064" i="4"/>
  <c r="W4112" i="4"/>
  <c r="W4224" i="4"/>
  <c r="W3672" i="4"/>
  <c r="W3929" i="4"/>
  <c r="W3660" i="4"/>
  <c r="W4076" i="4"/>
  <c r="W4286" i="4"/>
  <c r="W4206" i="4"/>
  <c r="W3064" i="4"/>
  <c r="W2535" i="4"/>
  <c r="W3101" i="4"/>
  <c r="W3082" i="4"/>
  <c r="W3026" i="4"/>
  <c r="W1906" i="4"/>
  <c r="W1237" i="4"/>
  <c r="W917" i="4"/>
  <c r="W1252" i="4"/>
  <c r="W1067" i="4"/>
  <c r="W858" i="4"/>
  <c r="W778" i="4"/>
  <c r="W745" i="4"/>
  <c r="W1780" i="4"/>
  <c r="W1335" i="4"/>
  <c r="W1742" i="4"/>
  <c r="W1702" i="4"/>
  <c r="W225" i="4"/>
  <c r="W717" i="4"/>
  <c r="W3709" i="4"/>
  <c r="W3294" i="4"/>
  <c r="W3342" i="4"/>
  <c r="W3312" i="4"/>
  <c r="W3177" i="4"/>
  <c r="W3201" i="4"/>
  <c r="W3737" i="4"/>
  <c r="W3219" i="4"/>
  <c r="W3259" i="4"/>
  <c r="W4046" i="4"/>
  <c r="W4087" i="4"/>
  <c r="W4135" i="4"/>
  <c r="W4226" i="4"/>
  <c r="W4198" i="4"/>
  <c r="W4230" i="4"/>
  <c r="W3024" i="4"/>
  <c r="W2183" i="4"/>
  <c r="W3037" i="4"/>
  <c r="W3100" i="4"/>
  <c r="W3060" i="4"/>
  <c r="W3019" i="4"/>
  <c r="W2843" i="4"/>
  <c r="W2505" i="4"/>
  <c r="W1469" i="4"/>
  <c r="W1004" i="4"/>
  <c r="W1451" i="4"/>
  <c r="W871" i="4"/>
  <c r="W1662" i="4"/>
  <c r="W1590" i="4"/>
  <c r="W974" i="4"/>
  <c r="W790" i="4"/>
  <c r="W155" i="4"/>
  <c r="W27" i="4"/>
  <c r="W193" i="4"/>
  <c r="W264" i="4"/>
  <c r="W127" i="4"/>
  <c r="W2523" i="4"/>
  <c r="W2570" i="4"/>
  <c r="W2306" i="4"/>
  <c r="W2074" i="4"/>
  <c r="W2249" i="4"/>
  <c r="W1379" i="4"/>
  <c r="W859" i="4"/>
  <c r="W827" i="4"/>
  <c r="W1009" i="4"/>
  <c r="W416" i="4"/>
  <c r="W95" i="4"/>
  <c r="W2112" i="4"/>
  <c r="W2228" i="4"/>
  <c r="W2795" i="4"/>
  <c r="W2905" i="4"/>
  <c r="W2318" i="4"/>
  <c r="W1428" i="4"/>
  <c r="W1432" i="4"/>
  <c r="W7" i="4"/>
  <c r="W4014" i="4"/>
  <c r="W3772" i="4"/>
  <c r="W4053" i="4"/>
  <c r="W2432" i="4"/>
  <c r="W2902" i="4"/>
  <c r="W2341" i="4"/>
  <c r="W2699" i="4"/>
  <c r="W2649" i="4"/>
  <c r="W1035" i="4"/>
  <c r="W525" i="4"/>
  <c r="W163" i="4"/>
  <c r="W2520" i="4"/>
  <c r="W2549" i="4"/>
  <c r="W1243" i="4"/>
  <c r="W1649" i="4"/>
  <c r="W1329" i="4"/>
  <c r="W317" i="4"/>
  <c r="W181" i="4"/>
  <c r="W323" i="4"/>
  <c r="W539" i="4"/>
  <c r="W2672" i="4"/>
  <c r="W1948" i="4"/>
  <c r="W1280" i="4"/>
  <c r="W1695" i="4"/>
  <c r="W1559" i="4"/>
  <c r="W1343" i="4"/>
  <c r="W504" i="4"/>
  <c r="W3584" i="4"/>
  <c r="W4172" i="4"/>
  <c r="W1964" i="4"/>
  <c r="W2778" i="4"/>
  <c r="W2394" i="4"/>
  <c r="W1155" i="4"/>
  <c r="W1130" i="4"/>
  <c r="W985" i="4"/>
  <c r="W977" i="4"/>
  <c r="W686" i="4"/>
  <c r="W580" i="4"/>
  <c r="W1806" i="4"/>
  <c r="W1608" i="4"/>
  <c r="W1480" i="4"/>
  <c r="W1151" i="4"/>
  <c r="W465" i="4"/>
  <c r="W3637" i="4"/>
  <c r="W3760" i="4"/>
  <c r="W2096" i="4"/>
  <c r="W2577" i="4"/>
  <c r="W1261" i="4"/>
  <c r="W1148" i="4"/>
  <c r="W3698" i="4"/>
  <c r="W2538" i="4"/>
  <c r="W957" i="4"/>
  <c r="W1003" i="4"/>
  <c r="W1570" i="4"/>
  <c r="W1496" i="4"/>
  <c r="W991" i="4"/>
  <c r="W2895" i="4"/>
  <c r="W2606" i="4"/>
  <c r="W2061" i="4"/>
  <c r="W2764" i="4"/>
  <c r="W2779" i="4"/>
  <c r="W1160" i="4"/>
  <c r="W1439" i="4"/>
  <c r="W1039" i="4"/>
  <c r="W219" i="4"/>
  <c r="W4114" i="4"/>
  <c r="W2639" i="4"/>
  <c r="W2327" i="4"/>
  <c r="W2750" i="4"/>
  <c r="W2253" i="4"/>
  <c r="W1962" i="4"/>
  <c r="W2825" i="4"/>
  <c r="W1356" i="4"/>
  <c r="W1807" i="4"/>
  <c r="W246" i="4"/>
  <c r="W410" i="4"/>
  <c r="W3743" i="4"/>
  <c r="W2382" i="4"/>
  <c r="W2962" i="4"/>
  <c r="W1410" i="4"/>
  <c r="W1601" i="4"/>
  <c r="W1671" i="4"/>
  <c r="W708" i="4"/>
  <c r="W234" i="4"/>
  <c r="W2959" i="4"/>
  <c r="W2863" i="4"/>
  <c r="W2453" i="4"/>
  <c r="W1843" i="4"/>
  <c r="W2130" i="4"/>
  <c r="W1055" i="4"/>
  <c r="W1070" i="4"/>
  <c r="W3611" i="4"/>
  <c r="W3937" i="4"/>
  <c r="W4149" i="4"/>
  <c r="W1229" i="4"/>
  <c r="W1346" i="4"/>
  <c r="W1194" i="4"/>
  <c r="W1312" i="4"/>
  <c r="W854" i="4"/>
  <c r="W505" i="4"/>
  <c r="W1896" i="4"/>
  <c r="W2822" i="4"/>
  <c r="W2612" i="4"/>
  <c r="W2763" i="4"/>
  <c r="W2163" i="4"/>
  <c r="W2674" i="4"/>
  <c r="W1123" i="4"/>
  <c r="W2102" i="4"/>
  <c r="W1658" i="4"/>
  <c r="W866" i="4"/>
  <c r="W633" i="4"/>
  <c r="W862" i="4"/>
  <c r="W2494" i="4"/>
  <c r="W2857" i="4"/>
  <c r="W2313" i="4"/>
  <c r="W1173" i="4"/>
  <c r="W3271" i="4"/>
  <c r="W3628" i="4"/>
  <c r="W3988" i="4"/>
  <c r="W2269" i="4"/>
  <c r="W2109" i="4"/>
  <c r="W2995" i="4"/>
  <c r="W1907" i="4"/>
  <c r="W2586" i="4"/>
  <c r="W1540" i="4"/>
  <c r="W1515" i="4"/>
  <c r="W1147" i="4"/>
  <c r="W563" i="4"/>
  <c r="W232" i="4"/>
  <c r="W255" i="4"/>
  <c r="W39" i="4"/>
  <c r="W2854" i="4"/>
  <c r="W2277" i="4"/>
  <c r="W1981" i="4"/>
  <c r="W1509" i="4"/>
  <c r="W1577" i="4"/>
  <c r="W1664" i="4"/>
  <c r="W1256" i="4"/>
  <c r="W984" i="4"/>
  <c r="W983" i="4"/>
  <c r="W1198" i="4"/>
  <c r="W206" i="4"/>
  <c r="W41" i="4"/>
  <c r="W748" i="4"/>
  <c r="W3205" i="4"/>
  <c r="W3155" i="4"/>
  <c r="W2924" i="4"/>
  <c r="W1972" i="4"/>
  <c r="W2418" i="4"/>
  <c r="W731" i="4"/>
  <c r="W1041" i="4"/>
  <c r="W229" i="4"/>
  <c r="W3179" i="4"/>
  <c r="W3467" i="4"/>
  <c r="W2048" i="4"/>
  <c r="W2343" i="4"/>
  <c r="W2358" i="4"/>
  <c r="W2147" i="4"/>
  <c r="W2506" i="4"/>
  <c r="W1283" i="4"/>
  <c r="W1026" i="4"/>
  <c r="W1273" i="4"/>
  <c r="W191" i="4"/>
  <c r="W3170" i="4"/>
  <c r="W2640" i="4"/>
  <c r="W2437" i="4"/>
  <c r="W1949" i="4"/>
  <c r="W2804" i="4"/>
  <c r="W1867" i="4"/>
  <c r="W2154" i="4"/>
  <c r="W845" i="4"/>
  <c r="W1338" i="4"/>
  <c r="W714" i="4"/>
  <c r="W1384" i="4"/>
  <c r="W830" i="4"/>
  <c r="W220" i="4"/>
  <c r="W538" i="4"/>
  <c r="W2503" i="4"/>
  <c r="W1885" i="4"/>
  <c r="W1986" i="4"/>
  <c r="W1057" i="4"/>
  <c r="W1319" i="4"/>
  <c r="W1751" i="4"/>
  <c r="W1150" i="4"/>
  <c r="W3303" i="4"/>
  <c r="W4265" i="4"/>
  <c r="W2686" i="4"/>
  <c r="W2406" i="4"/>
  <c r="W2237" i="4"/>
  <c r="W2866" i="4"/>
  <c r="W763" i="4"/>
  <c r="W1336" i="4"/>
  <c r="W1030" i="4"/>
  <c r="W758" i="4"/>
  <c r="W554" i="4"/>
  <c r="W230" i="4"/>
  <c r="W615" i="4"/>
  <c r="W123" i="4"/>
  <c r="W55" i="4"/>
  <c r="W3525" i="4"/>
  <c r="W2791" i="4"/>
  <c r="W2167" i="4"/>
  <c r="W2662" i="4"/>
  <c r="W2178" i="4"/>
  <c r="W2257" i="4"/>
  <c r="W1503" i="4"/>
  <c r="W823" i="4"/>
  <c r="W1110" i="4"/>
  <c r="W252" i="4"/>
  <c r="W3831" i="4"/>
  <c r="W2631" i="4"/>
  <c r="W2526" i="4"/>
  <c r="W869" i="4"/>
  <c r="W1412" i="4"/>
  <c r="W459" i="4"/>
  <c r="W50" i="4"/>
  <c r="W3553" i="4"/>
  <c r="W3702" i="4"/>
  <c r="W4220" i="4"/>
  <c r="W2760" i="4"/>
  <c r="W2656" i="4"/>
  <c r="W2173" i="4"/>
  <c r="W2258" i="4"/>
  <c r="W924" i="4"/>
  <c r="W1331" i="4"/>
  <c r="W1464" i="4"/>
  <c r="W1623" i="4"/>
  <c r="W30" i="4"/>
  <c r="W424" i="4"/>
  <c r="W383" i="4"/>
  <c r="W2566" i="4"/>
  <c r="W1781" i="4"/>
  <c r="W1876" i="4"/>
  <c r="W2290" i="4"/>
  <c r="W1683" i="4"/>
  <c r="W857" i="4"/>
  <c r="W2311" i="4"/>
  <c r="W1891" i="4"/>
  <c r="W1157" i="4"/>
  <c r="W997" i="4"/>
  <c r="W892" i="4"/>
  <c r="W1315" i="4"/>
  <c r="W1752" i="4"/>
  <c r="W1142" i="4"/>
  <c r="W259" i="4"/>
  <c r="W56" i="4"/>
  <c r="W3521" i="4"/>
  <c r="W1927" i="4"/>
  <c r="W1954" i="4"/>
  <c r="W2409" i="4"/>
  <c r="W2217" i="4"/>
  <c r="W1918" i="4"/>
  <c r="W414" i="4"/>
  <c r="W485" i="4"/>
  <c r="W63" i="4"/>
  <c r="W2587" i="4"/>
  <c r="W1801" i="4"/>
  <c r="W1546" i="4"/>
  <c r="W268" i="4"/>
  <c r="W3293" i="4"/>
  <c r="W2492" i="4"/>
  <c r="W1874" i="4"/>
  <c r="W802" i="4"/>
  <c r="W1569" i="4"/>
  <c r="W1606" i="4"/>
  <c r="W4177" i="4"/>
  <c r="W2416" i="4"/>
  <c r="W2890" i="4"/>
  <c r="W2897" i="4"/>
  <c r="W2561" i="4"/>
  <c r="W2521" i="4"/>
  <c r="W1897" i="4"/>
  <c r="W893" i="4"/>
  <c r="W1561" i="4"/>
  <c r="W1257" i="4"/>
  <c r="W736" i="4"/>
  <c r="W999" i="4"/>
  <c r="W486" i="4"/>
  <c r="W462" i="4"/>
  <c r="W2946" i="4"/>
  <c r="W1701" i="4"/>
  <c r="W975" i="4"/>
  <c r="W84" i="4"/>
  <c r="W51" i="4"/>
  <c r="W2718" i="4"/>
  <c r="W2731" i="4"/>
  <c r="W2411" i="4"/>
  <c r="W1441" i="4"/>
  <c r="W662" i="4"/>
  <c r="W642" i="4"/>
  <c r="W397" i="4"/>
  <c r="W289" i="4"/>
  <c r="I21" i="6"/>
  <c r="J21" i="6" s="1"/>
  <c r="N18" i="6"/>
  <c r="O18" i="6" s="1"/>
  <c r="AA13" i="6"/>
  <c r="AB13" i="6" s="1"/>
  <c r="W20" i="6" l="1"/>
  <c r="Z3583" i="4" s="1"/>
  <c r="V21" i="6"/>
  <c r="W21" i="6" s="1"/>
  <c r="Z3463" i="4"/>
  <c r="Y2064" i="4"/>
  <c r="Y2072" i="4"/>
  <c r="Y2080" i="4"/>
  <c r="Y2136" i="4"/>
  <c r="Y2144" i="4"/>
  <c r="Y2160" i="4"/>
  <c r="Y2184" i="4"/>
  <c r="Y2280" i="4"/>
  <c r="Y2288" i="4"/>
  <c r="Y2344" i="4"/>
  <c r="Y2352" i="4"/>
  <c r="Y2069" i="4"/>
  <c r="Y2085" i="4"/>
  <c r="Y2093" i="4"/>
  <c r="Y2125" i="4"/>
  <c r="Y2133" i="4"/>
  <c r="Y2237" i="4"/>
  <c r="Y2261" i="4"/>
  <c r="Y2285" i="4"/>
  <c r="Y2325" i="4"/>
  <c r="Y2333" i="4"/>
  <c r="Y2074" i="4"/>
  <c r="Y2090" i="4"/>
  <c r="Y2194" i="4"/>
  <c r="Y2314" i="4"/>
  <c r="Y2330" i="4"/>
  <c r="Y2338" i="4"/>
  <c r="Y2071" i="4"/>
  <c r="Y2079" i="4"/>
  <c r="Y2159" i="4"/>
  <c r="Y2167" i="4"/>
  <c r="Y2207" i="4"/>
  <c r="Y2215" i="4"/>
  <c r="Y2239" i="4"/>
  <c r="Y2279" i="4"/>
  <c r="Y2295" i="4"/>
  <c r="Y2100" i="4"/>
  <c r="Y2124" i="4"/>
  <c r="Y2132" i="4"/>
  <c r="Y2140" i="4"/>
  <c r="Y2156" i="4"/>
  <c r="Y2188" i="4"/>
  <c r="Y2220" i="4"/>
  <c r="Y2244" i="4"/>
  <c r="Y2348" i="4"/>
  <c r="Y2089" i="4"/>
  <c r="Y2129" i="4"/>
  <c r="Y2193" i="4"/>
  <c r="Y2201" i="4"/>
  <c r="Y2217" i="4"/>
  <c r="Y2241" i="4"/>
  <c r="Y2297" i="4"/>
  <c r="Y2321" i="4"/>
  <c r="Y2361" i="4"/>
  <c r="Y2110" i="4"/>
  <c r="Y2118" i="4"/>
  <c r="Y2142" i="4"/>
  <c r="Y2166" i="4"/>
  <c r="Y2182" i="4"/>
  <c r="Y2278" i="4"/>
  <c r="Y2318" i="4"/>
  <c r="Y2326" i="4"/>
  <c r="Y2075" i="4"/>
  <c r="Y2123" i="4"/>
  <c r="Y2195" i="4"/>
  <c r="Y2235" i="4"/>
  <c r="Y2259" i="4"/>
  <c r="Y2275" i="4"/>
  <c r="Y2283" i="4"/>
  <c r="Y2307" i="4"/>
  <c r="Y2347" i="4"/>
  <c r="Y2403" i="4"/>
  <c r="Y2435" i="4"/>
  <c r="Y2443" i="4"/>
  <c r="Y2467" i="4"/>
  <c r="Y2491" i="4"/>
  <c r="Y2555" i="4"/>
  <c r="Y2611" i="4"/>
  <c r="Y2667" i="4"/>
  <c r="Y2707" i="4"/>
  <c r="Y2731" i="4"/>
  <c r="Y2771" i="4"/>
  <c r="Y2787" i="4"/>
  <c r="Y2819" i="4"/>
  <c r="Y2827" i="4"/>
  <c r="Y2875" i="4"/>
  <c r="Y2883" i="4"/>
  <c r="Y2899" i="4"/>
  <c r="Y2931" i="4"/>
  <c r="Y2955" i="4"/>
  <c r="Y2971" i="4"/>
  <c r="Y2995" i="4"/>
  <c r="Y2364" i="4"/>
  <c r="Y2384" i="4"/>
  <c r="Y2392" i="4"/>
  <c r="Y2456" i="4"/>
  <c r="Y2536" i="4"/>
  <c r="Y2552" i="4"/>
  <c r="Y2584" i="4"/>
  <c r="Y2600" i="4"/>
  <c r="Y2632" i="4"/>
  <c r="Y2648" i="4"/>
  <c r="Y2656" i="4"/>
  <c r="Y2664" i="4"/>
  <c r="Y2712" i="4"/>
  <c r="Y2720" i="4"/>
  <c r="Y2728" i="4"/>
  <c r="Y2792" i="4"/>
  <c r="Y2808" i="4"/>
  <c r="Y2960" i="4"/>
  <c r="Y2968" i="4"/>
  <c r="Y3000" i="4"/>
  <c r="Y2373" i="4"/>
  <c r="Y2381" i="4"/>
  <c r="Y2397" i="4"/>
  <c r="Y2445" i="4"/>
  <c r="Y2453" i="4"/>
  <c r="Y2461" i="4"/>
  <c r="Y2477" i="4"/>
  <c r="Y2485" i="4"/>
  <c r="Y2493" i="4"/>
  <c r="Y2517" i="4"/>
  <c r="Y2565" i="4"/>
  <c r="Y2573" i="4"/>
  <c r="Y2589" i="4"/>
  <c r="Y2597" i="4"/>
  <c r="Y2605" i="4"/>
  <c r="Y2629" i="4"/>
  <c r="Y2637" i="4"/>
  <c r="Y2725" i="4"/>
  <c r="Y2733" i="4"/>
  <c r="Y2765" i="4"/>
  <c r="Y2813" i="4"/>
  <c r="Y2829" i="4"/>
  <c r="Y2394" i="4"/>
  <c r="Y2442" i="4"/>
  <c r="Y2450" i="4"/>
  <c r="Y2474" i="4"/>
  <c r="Y2490" i="4"/>
  <c r="Y2522" i="4"/>
  <c r="Y2658" i="4"/>
  <c r="Y2674" i="4"/>
  <c r="Y2690" i="4"/>
  <c r="Y2754" i="4"/>
  <c r="Y2778" i="4"/>
  <c r="Y2850" i="4"/>
  <c r="Y2938" i="4"/>
  <c r="Y2439" i="4"/>
  <c r="Y2447" i="4"/>
  <c r="Y2463" i="4"/>
  <c r="Y2495" i="4"/>
  <c r="Y2527" i="4"/>
  <c r="Y2551" i="4"/>
  <c r="Y2567" i="4"/>
  <c r="Y2575" i="4"/>
  <c r="Y2583" i="4"/>
  <c r="Y2615" i="4"/>
  <c r="Y2679" i="4"/>
  <c r="Y2695" i="4"/>
  <c r="Y2727" i="4"/>
  <c r="Y2783" i="4"/>
  <c r="Y2823" i="4"/>
  <c r="Y2863" i="4"/>
  <c r="Y2903" i="4"/>
  <c r="Y2951" i="4"/>
  <c r="Y2388" i="4"/>
  <c r="Y2436" i="4"/>
  <c r="Y2460" i="4"/>
  <c r="Y2524" i="4"/>
  <c r="Y2556" i="4"/>
  <c r="Y2564" i="4"/>
  <c r="Y2580" i="4"/>
  <c r="Y2620" i="4"/>
  <c r="Y2668" i="4"/>
  <c r="Y2692" i="4"/>
  <c r="Y2716" i="4"/>
  <c r="Y2724" i="4"/>
  <c r="Y2740" i="4"/>
  <c r="Y2764" i="4"/>
  <c r="Y2788" i="4"/>
  <c r="Y2828" i="4"/>
  <c r="Y2836" i="4"/>
  <c r="Y2892" i="4"/>
  <c r="Y2924" i="4"/>
  <c r="Y2932" i="4"/>
  <c r="Y2988" i="4"/>
  <c r="Y2996" i="4"/>
  <c r="Y3004" i="4"/>
  <c r="Y2377" i="4"/>
  <c r="Y2393" i="4"/>
  <c r="Y2401" i="4"/>
  <c r="Y2409" i="4"/>
  <c r="Y2433" i="4"/>
  <c r="Y2449" i="4"/>
  <c r="Y2553" i="4"/>
  <c r="Y2561" i="4"/>
  <c r="Y2585" i="4"/>
  <c r="Y2609" i="4"/>
  <c r="Y2649" i="4"/>
  <c r="Y2777" i="4"/>
  <c r="Y2793" i="4"/>
  <c r="Y2809" i="4"/>
  <c r="Y2825" i="4"/>
  <c r="Y2857" i="4"/>
  <c r="Y2905" i="4"/>
  <c r="Y2921" i="4"/>
  <c r="Y2969" i="4"/>
  <c r="Y2985" i="4"/>
  <c r="Y2406" i="4"/>
  <c r="Y2446" i="4"/>
  <c r="Y2462" i="4"/>
  <c r="Y2518" i="4"/>
  <c r="Y2534" i="4"/>
  <c r="Y2550" i="4"/>
  <c r="Y2622" i="4"/>
  <c r="Y2638" i="4"/>
  <c r="Y2670" i="4"/>
  <c r="Y2678" i="4"/>
  <c r="Y2726" i="4"/>
  <c r="Y2790" i="4"/>
  <c r="Y2822" i="4"/>
  <c r="Y2854" i="4"/>
  <c r="Y2870" i="4"/>
  <c r="Y2902" i="4"/>
  <c r="Y2910" i="4"/>
  <c r="Y2942" i="4"/>
  <c r="Y2950" i="4"/>
  <c r="Y2966" i="4"/>
  <c r="Y2990" i="4"/>
  <c r="Y3005" i="4"/>
  <c r="Y2869" i="4"/>
  <c r="Y2909" i="4"/>
  <c r="AA3421" i="4"/>
  <c r="AA4176" i="4"/>
  <c r="X108" i="4"/>
  <c r="X132" i="4"/>
  <c r="X11" i="4"/>
  <c r="X131" i="4"/>
  <c r="X139" i="4"/>
  <c r="X147" i="4"/>
  <c r="X155" i="4"/>
  <c r="X154" i="4"/>
  <c r="X170" i="4"/>
  <c r="X185" i="4"/>
  <c r="X241" i="4"/>
  <c r="X281" i="4"/>
  <c r="X289" i="4"/>
  <c r="X13" i="4"/>
  <c r="X47" i="4"/>
  <c r="X77" i="4"/>
  <c r="X85" i="4"/>
  <c r="X93" i="4"/>
  <c r="X103" i="4"/>
  <c r="X149" i="4"/>
  <c r="X165" i="4"/>
  <c r="X198" i="4"/>
  <c r="X222" i="4"/>
  <c r="X238" i="4"/>
  <c r="X254" i="4"/>
  <c r="X270" i="4"/>
  <c r="X326" i="4"/>
  <c r="X9" i="4"/>
  <c r="X137" i="4"/>
  <c r="X158" i="4"/>
  <c r="X219" i="4"/>
  <c r="X227" i="4"/>
  <c r="X243" i="4"/>
  <c r="X315" i="4"/>
  <c r="X248" i="4"/>
  <c r="X169" i="4"/>
  <c r="X189" i="4"/>
  <c r="X213" i="4"/>
  <c r="X229" i="4"/>
  <c r="X261" i="4"/>
  <c r="X309" i="4"/>
  <c r="X14" i="4"/>
  <c r="X30" i="4"/>
  <c r="X136" i="4"/>
  <c r="X144" i="4"/>
  <c r="X298" i="4"/>
  <c r="X330" i="4"/>
  <c r="X74" i="4"/>
  <c r="X82" i="4"/>
  <c r="X106" i="4"/>
  <c r="X150" i="4"/>
  <c r="X166" i="4"/>
  <c r="X175" i="4"/>
  <c r="X247" i="4"/>
  <c r="X180" i="4"/>
  <c r="X220" i="4"/>
  <c r="X348" i="4"/>
  <c r="X468" i="4"/>
  <c r="X492" i="4"/>
  <c r="X548" i="4"/>
  <c r="X572" i="4"/>
  <c r="X604" i="4"/>
  <c r="X660" i="4"/>
  <c r="X393" i="4"/>
  <c r="X433" i="4"/>
  <c r="X449" i="4"/>
  <c r="X505" i="4"/>
  <c r="X521" i="4"/>
  <c r="X577" i="4"/>
  <c r="X625" i="4"/>
  <c r="X357" i="4"/>
  <c r="X367" i="4"/>
  <c r="X486" i="4"/>
  <c r="X550" i="4"/>
  <c r="X598" i="4"/>
  <c r="X622" i="4"/>
  <c r="X630" i="4"/>
  <c r="X638" i="4"/>
  <c r="X646" i="4"/>
  <c r="X331" i="4"/>
  <c r="X419" i="4"/>
  <c r="X483" i="4"/>
  <c r="X499" i="4"/>
  <c r="X523" i="4"/>
  <c r="X563" i="4"/>
  <c r="X579" i="4"/>
  <c r="X376" i="4"/>
  <c r="X536" i="4"/>
  <c r="X608" i="4"/>
  <c r="X656" i="4"/>
  <c r="X373" i="4"/>
  <c r="X413" i="4"/>
  <c r="X477" i="4"/>
  <c r="X517" i="4"/>
  <c r="X557" i="4"/>
  <c r="X621" i="4"/>
  <c r="X364" i="4"/>
  <c r="X368" i="4"/>
  <c r="X466" i="4"/>
  <c r="X498" i="4"/>
  <c r="X530" i="4"/>
  <c r="X546" i="4"/>
  <c r="X618" i="4"/>
  <c r="X666" i="4"/>
  <c r="X335" i="4"/>
  <c r="X399" i="4"/>
  <c r="X519" i="4"/>
  <c r="X543" i="4"/>
  <c r="X575" i="4"/>
  <c r="X599" i="4"/>
  <c r="X647" i="4"/>
  <c r="X772" i="4"/>
  <c r="X828" i="4"/>
  <c r="X844" i="4"/>
  <c r="X884" i="4"/>
  <c r="X956" i="4"/>
  <c r="X972" i="4"/>
  <c r="X980" i="4"/>
  <c r="X681" i="4"/>
  <c r="X793" i="4"/>
  <c r="X809" i="4"/>
  <c r="X857" i="4"/>
  <c r="X953" i="4"/>
  <c r="X969" i="4"/>
  <c r="X694" i="4"/>
  <c r="X742" i="4"/>
  <c r="X862" i="4"/>
  <c r="X878" i="4"/>
  <c r="X715" i="4"/>
  <c r="X931" i="4"/>
  <c r="X971" i="4"/>
  <c r="X979" i="4"/>
  <c r="X995" i="4"/>
  <c r="X1003" i="4"/>
  <c r="X696" i="4"/>
  <c r="X728" i="4"/>
  <c r="X784" i="4"/>
  <c r="X912" i="4"/>
  <c r="X928" i="4"/>
  <c r="X936" i="4"/>
  <c r="X984" i="4"/>
  <c r="X677" i="4"/>
  <c r="X685" i="4"/>
  <c r="X693" i="4"/>
  <c r="X701" i="4"/>
  <c r="X709" i="4"/>
  <c r="X725" i="4"/>
  <c r="X797" i="4"/>
  <c r="X805" i="4"/>
  <c r="X917" i="4"/>
  <c r="X698" i="4"/>
  <c r="X714" i="4"/>
  <c r="X730" i="4"/>
  <c r="X826" i="4"/>
  <c r="X834" i="4"/>
  <c r="X866" i="4"/>
  <c r="X938" i="4"/>
  <c r="X970" i="4"/>
  <c r="X994" i="4"/>
  <c r="X687" i="4"/>
  <c r="X759" i="4"/>
  <c r="X783" i="4"/>
  <c r="X791" i="4"/>
  <c r="X799" i="4"/>
  <c r="X815" i="4"/>
  <c r="X831" i="4"/>
  <c r="X847" i="4"/>
  <c r="X895" i="4"/>
  <c r="X903" i="4"/>
  <c r="X1026" i="4"/>
  <c r="X1098" i="4"/>
  <c r="X1226" i="4"/>
  <c r="X1338" i="4"/>
  <c r="X1009" i="4"/>
  <c r="X1119" i="4"/>
  <c r="X1207" i="4"/>
  <c r="X1263" i="4"/>
  <c r="X1303" i="4"/>
  <c r="X1343" i="4"/>
  <c r="X1060" i="4"/>
  <c r="X1068" i="4"/>
  <c r="X1084" i="4"/>
  <c r="X1100" i="4"/>
  <c r="X1108" i="4"/>
  <c r="X1164" i="4"/>
  <c r="X1220" i="4"/>
  <c r="X1292" i="4"/>
  <c r="X1049" i="4"/>
  <c r="X1089" i="4"/>
  <c r="X1193" i="4"/>
  <c r="X1329" i="4"/>
  <c r="X1126" i="4"/>
  <c r="X1150" i="4"/>
  <c r="X1262" i="4"/>
  <c r="X1318" i="4"/>
  <c r="X1131" i="4"/>
  <c r="X1147" i="4"/>
  <c r="X1171" i="4"/>
  <c r="X1179" i="4"/>
  <c r="X1211" i="4"/>
  <c r="X1251" i="4"/>
  <c r="X1040" i="4"/>
  <c r="X1048" i="4"/>
  <c r="X1072" i="4"/>
  <c r="X1152" i="4"/>
  <c r="X1280" i="4"/>
  <c r="X1304" i="4"/>
  <c r="X1069" i="4"/>
  <c r="X1133" i="4"/>
  <c r="X1181" i="4"/>
  <c r="X1317" i="4"/>
  <c r="X1349" i="4"/>
  <c r="X1356" i="4"/>
  <c r="X1379" i="4"/>
  <c r="X1419" i="4"/>
  <c r="X1435" i="4"/>
  <c r="X1451" i="4"/>
  <c r="X1555" i="4"/>
  <c r="X1571" i="4"/>
  <c r="X1619" i="4"/>
  <c r="X1360" i="4"/>
  <c r="X1416" i="4"/>
  <c r="X1464" i="4"/>
  <c r="X1496" i="4"/>
  <c r="X1552" i="4"/>
  <c r="X1568" i="4"/>
  <c r="X1373" i="4"/>
  <c r="X1405" i="4"/>
  <c r="X1477" i="4"/>
  <c r="X1509" i="4"/>
  <c r="X1525" i="4"/>
  <c r="X1533" i="4"/>
  <c r="X1573" i="4"/>
  <c r="X1613" i="4"/>
  <c r="X1621" i="4"/>
  <c r="X1482" i="4"/>
  <c r="X1522" i="4"/>
  <c r="X1554" i="4"/>
  <c r="X1602" i="4"/>
  <c r="X1375" i="4"/>
  <c r="X1431" i="4"/>
  <c r="X1463" i="4"/>
  <c r="X1487" i="4"/>
  <c r="X1503" i="4"/>
  <c r="X1543" i="4"/>
  <c r="X1559" i="4"/>
  <c r="X1607" i="4"/>
  <c r="X1615" i="4"/>
  <c r="X1364" i="4"/>
  <c r="X1396" i="4"/>
  <c r="X1420" i="4"/>
  <c r="X1428" i="4"/>
  <c r="X1452" i="4"/>
  <c r="X1540" i="4"/>
  <c r="X1572" i="4"/>
  <c r="X1596" i="4"/>
  <c r="X1425" i="4"/>
  <c r="X1593" i="4"/>
  <c r="X1382" i="4"/>
  <c r="X1446" i="4"/>
  <c r="X1454" i="4"/>
  <c r="X1510" i="4"/>
  <c r="X1518" i="4"/>
  <c r="X1614" i="4"/>
  <c r="Z4009" i="4"/>
  <c r="Z3452" i="4"/>
  <c r="N19" i="6"/>
  <c r="O19" i="6" s="1"/>
  <c r="I22" i="6"/>
  <c r="J22" i="6" s="1"/>
  <c r="AA14" i="6"/>
  <c r="AB14" i="6" s="1"/>
  <c r="Z4372" i="4" l="1"/>
  <c r="Z4336" i="4"/>
  <c r="Z4408" i="4"/>
  <c r="Z4363" i="4"/>
  <c r="Z4480" i="4"/>
  <c r="Z4552" i="4"/>
  <c r="Z4624" i="4"/>
  <c r="Z4354" i="4"/>
  <c r="Z4417" i="4"/>
  <c r="Z4489" i="4"/>
  <c r="Z4561" i="4"/>
  <c r="Z4633" i="4"/>
  <c r="Z4345" i="4"/>
  <c r="Z4426" i="4"/>
  <c r="Z4498" i="4"/>
  <c r="Z4570" i="4"/>
  <c r="Z4642" i="4"/>
  <c r="Z4399" i="4"/>
  <c r="Z4435" i="4"/>
  <c r="Z4507" i="4"/>
  <c r="Z4579" i="4"/>
  <c r="Z4651" i="4"/>
  <c r="Z4390" i="4"/>
  <c r="Z4444" i="4"/>
  <c r="Z4516" i="4"/>
  <c r="Z4588" i="4"/>
  <c r="Z4660" i="4"/>
  <c r="Z4327" i="4"/>
  <c r="Z4381" i="4"/>
  <c r="Z4453" i="4"/>
  <c r="Z4525" i="4"/>
  <c r="Z4597" i="4"/>
  <c r="Z4669" i="4"/>
  <c r="Z4318" i="4"/>
  <c r="Z4462" i="4"/>
  <c r="Z4534" i="4"/>
  <c r="Z4606" i="4"/>
  <c r="Z4678" i="4"/>
  <c r="Z4309" i="4"/>
  <c r="Z4471" i="4"/>
  <c r="Z4543" i="4"/>
  <c r="Z4615" i="4"/>
  <c r="X12" i="4"/>
  <c r="X27" i="4"/>
  <c r="X163" i="4"/>
  <c r="X171" i="4"/>
  <c r="X305" i="4"/>
  <c r="X143" i="4"/>
  <c r="X156" i="4"/>
  <c r="X216" i="4"/>
  <c r="X38" i="4"/>
  <c r="X48" i="4"/>
  <c r="X80" i="4"/>
  <c r="X226" i="4"/>
  <c r="X306" i="4"/>
  <c r="X26" i="4"/>
  <c r="X50" i="4"/>
  <c r="X146" i="4"/>
  <c r="X300" i="4"/>
  <c r="X311" i="4"/>
  <c r="X412" i="4"/>
  <c r="X420" i="4"/>
  <c r="X524" i="4"/>
  <c r="X425" i="4"/>
  <c r="X641" i="4"/>
  <c r="X539" i="4"/>
  <c r="X675" i="4"/>
  <c r="X472" i="4"/>
  <c r="X496" i="4"/>
  <c r="X549" i="4"/>
  <c r="X378" i="4"/>
  <c r="X634" i="4"/>
  <c r="X431" i="4"/>
  <c r="X615" i="4"/>
  <c r="X740" i="4"/>
  <c r="X756" i="4"/>
  <c r="X940" i="4"/>
  <c r="X1004" i="4"/>
  <c r="X833" i="4"/>
  <c r="X921" i="4"/>
  <c r="X710" i="4"/>
  <c r="X854" i="4"/>
  <c r="X691" i="4"/>
  <c r="X915" i="4"/>
  <c r="X760" i="4"/>
  <c r="X792" i="4"/>
  <c r="X856" i="4"/>
  <c r="X864" i="4"/>
  <c r="X1008" i="4"/>
  <c r="X778" i="4"/>
  <c r="X930" i="4"/>
  <c r="X935" i="4"/>
  <c r="X1066" i="4"/>
  <c r="X1106" i="4"/>
  <c r="X1178" i="4"/>
  <c r="X1159" i="4"/>
  <c r="X1175" i="4"/>
  <c r="X1183" i="4"/>
  <c r="X1335" i="4"/>
  <c r="X1076" i="4"/>
  <c r="X1300" i="4"/>
  <c r="X1025" i="4"/>
  <c r="X1233" i="4"/>
  <c r="X1265" i="4"/>
  <c r="X1273" i="4"/>
  <c r="X1054" i="4"/>
  <c r="X1246" i="4"/>
  <c r="X1107" i="4"/>
  <c r="X1139" i="4"/>
  <c r="X1288" i="4"/>
  <c r="X1336" i="4"/>
  <c r="X1237" i="4"/>
  <c r="X1459" i="4"/>
  <c r="X1467" i="4"/>
  <c r="X1499" i="4"/>
  <c r="X1523" i="4"/>
  <c r="X1512" i="4"/>
  <c r="X1365" i="4"/>
  <c r="X1466" i="4"/>
  <c r="X1583" i="4"/>
  <c r="X1476" i="4"/>
  <c r="X1620" i="4"/>
  <c r="X1433" i="4"/>
  <c r="X1529" i="4"/>
  <c r="X1390" i="4"/>
  <c r="X1398" i="4"/>
  <c r="Y2256" i="4"/>
  <c r="Y2272" i="4"/>
  <c r="Y2296" i="4"/>
  <c r="Y2312" i="4"/>
  <c r="Y2328" i="4"/>
  <c r="Y2117" i="4"/>
  <c r="Y2157" i="4"/>
  <c r="Y2173" i="4"/>
  <c r="Y2181" i="4"/>
  <c r="Y2197" i="4"/>
  <c r="Y2229" i="4"/>
  <c r="Y2341" i="4"/>
  <c r="Y2106" i="4"/>
  <c r="Y2122" i="4"/>
  <c r="Y2130" i="4"/>
  <c r="Y2138" i="4"/>
  <c r="Y2154" i="4"/>
  <c r="Y2162" i="4"/>
  <c r="Y2202" i="4"/>
  <c r="Y2226" i="4"/>
  <c r="Y2250" i="4"/>
  <c r="Y2266" i="4"/>
  <c r="Y2346" i="4"/>
  <c r="Y2095" i="4"/>
  <c r="Y2103" i="4"/>
  <c r="Y2119" i="4"/>
  <c r="Y2199" i="4"/>
  <c r="Y2263" i="4"/>
  <c r="Y2287" i="4"/>
  <c r="Y2068" i="4"/>
  <c r="Y2196" i="4"/>
  <c r="Y2228" i="4"/>
  <c r="Y2236" i="4"/>
  <c r="Y2260" i="4"/>
  <c r="Y2276" i="4"/>
  <c r="Y2284" i="4"/>
  <c r="Y2356" i="4"/>
  <c r="Y2065" i="4"/>
  <c r="Y2081" i="4"/>
  <c r="Y2113" i="4"/>
  <c r="Y2185" i="4"/>
  <c r="Y2209" i="4"/>
  <c r="Y2281" i="4"/>
  <c r="Y2289" i="4"/>
  <c r="Y2313" i="4"/>
  <c r="Y2337" i="4"/>
  <c r="Y2353" i="4"/>
  <c r="Y2078" i="4"/>
  <c r="Y2094" i="4"/>
  <c r="Y2102" i="4"/>
  <c r="Y2126" i="4"/>
  <c r="Y2134" i="4"/>
  <c r="Y2158" i="4"/>
  <c r="Y2190" i="4"/>
  <c r="Y2198" i="4"/>
  <c r="Y2222" i="4"/>
  <c r="Y2238" i="4"/>
  <c r="Y2302" i="4"/>
  <c r="Y2334" i="4"/>
  <c r="Y2350" i="4"/>
  <c r="Y2358" i="4"/>
  <c r="Y2083" i="4"/>
  <c r="Y2107" i="4"/>
  <c r="Y2115" i="4"/>
  <c r="Y2147" i="4"/>
  <c r="Y2163" i="4"/>
  <c r="Y2203" i="4"/>
  <c r="Y2251" i="4"/>
  <c r="Y2299" i="4"/>
  <c r="Y2355" i="4"/>
  <c r="Y2395" i="4"/>
  <c r="Y2475" i="4"/>
  <c r="Y2515" i="4"/>
  <c r="Y2523" i="4"/>
  <c r="Y2547" i="4"/>
  <c r="Y2579" i="4"/>
  <c r="Y2603" i="4"/>
  <c r="Y2627" i="4"/>
  <c r="Y2651" i="4"/>
  <c r="Y2659" i="4"/>
  <c r="Y2675" i="4"/>
  <c r="Y2699" i="4"/>
  <c r="Y2755" i="4"/>
  <c r="Y2795" i="4"/>
  <c r="Y2803" i="4"/>
  <c r="Y2843" i="4"/>
  <c r="Y2851" i="4"/>
  <c r="Y2867" i="4"/>
  <c r="Y2947" i="4"/>
  <c r="Y2376" i="4"/>
  <c r="Y2400" i="4"/>
  <c r="Y2464" i="4"/>
  <c r="Y2472" i="4"/>
  <c r="Y2568" i="4"/>
  <c r="Y2576" i="4"/>
  <c r="Y2608" i="4"/>
  <c r="Y2624" i="4"/>
  <c r="Y2640" i="4"/>
  <c r="Y2688" i="4"/>
  <c r="Y2704" i="4"/>
  <c r="Y2744" i="4"/>
  <c r="Y2768" i="4"/>
  <c r="Y2800" i="4"/>
  <c r="Y2816" i="4"/>
  <c r="Y2832" i="4"/>
  <c r="Y2864" i="4"/>
  <c r="Y2872" i="4"/>
  <c r="Y2920" i="4"/>
  <c r="Y2928" i="4"/>
  <c r="Y2944" i="4"/>
  <c r="Y2952" i="4"/>
  <c r="Y2992" i="4"/>
  <c r="Y2362" i="4"/>
  <c r="Y2405" i="4"/>
  <c r="Y2413" i="4"/>
  <c r="Y2421" i="4"/>
  <c r="Y2429" i="4"/>
  <c r="Y2469" i="4"/>
  <c r="Y2557" i="4"/>
  <c r="Y2581" i="4"/>
  <c r="Y2613" i="4"/>
  <c r="Y2621" i="4"/>
  <c r="Y2645" i="4"/>
  <c r="Y2653" i="4"/>
  <c r="Y2701" i="4"/>
  <c r="Y2717" i="4"/>
  <c r="Y2749" i="4"/>
  <c r="Y2789" i="4"/>
  <c r="Y2821" i="4"/>
  <c r="Y2359" i="4"/>
  <c r="Y2378" i="4"/>
  <c r="Y2386" i="4"/>
  <c r="Y2410" i="4"/>
  <c r="Y2434" i="4"/>
  <c r="Y2466" i="4"/>
  <c r="Y2514" i="4"/>
  <c r="Y2538" i="4"/>
  <c r="Y2546" i="4"/>
  <c r="Y2578" i="4"/>
  <c r="Y2586" i="4"/>
  <c r="Y2618" i="4"/>
  <c r="Y2642" i="4"/>
  <c r="Y2698" i="4"/>
  <c r="Y2866" i="4"/>
  <c r="Y2874" i="4"/>
  <c r="Y2882" i="4"/>
  <c r="Y2906" i="4"/>
  <c r="Y2962" i="4"/>
  <c r="Y2970" i="4"/>
  <c r="Y2986" i="4"/>
  <c r="Y2391" i="4"/>
  <c r="Y2415" i="4"/>
  <c r="Y2423" i="4"/>
  <c r="Y2471" i="4"/>
  <c r="Y2639" i="4"/>
  <c r="Y2655" i="4"/>
  <c r="Y2671" i="4"/>
  <c r="Y2687" i="4"/>
  <c r="Y2719" i="4"/>
  <c r="Y2735" i="4"/>
  <c r="Y2759" i="4"/>
  <c r="Y2831" i="4"/>
  <c r="Y2839" i="4"/>
  <c r="Y2847" i="4"/>
  <c r="Y2895" i="4"/>
  <c r="Y2935" i="4"/>
  <c r="Y2959" i="4"/>
  <c r="Y2380" i="4"/>
  <c r="Y2396" i="4"/>
  <c r="Y2412" i="4"/>
  <c r="Y2420" i="4"/>
  <c r="Y2444" i="4"/>
  <c r="Y2452" i="4"/>
  <c r="Y2468" i="4"/>
  <c r="Y2476" i="4"/>
  <c r="Y2508" i="4"/>
  <c r="Y2548" i="4"/>
  <c r="Y2572" i="4"/>
  <c r="Y2588" i="4"/>
  <c r="Y2636" i="4"/>
  <c r="Y2644" i="4"/>
  <c r="Y2676" i="4"/>
  <c r="Y2844" i="4"/>
  <c r="Y2852" i="4"/>
  <c r="Y2900" i="4"/>
  <c r="Y2916" i="4"/>
  <c r="Y2940" i="4"/>
  <c r="Y2964" i="4"/>
  <c r="Y2972" i="4"/>
  <c r="Y2980" i="4"/>
  <c r="Y2385" i="4"/>
  <c r="Y2417" i="4"/>
  <c r="Y2457" i="4"/>
  <c r="Y2513" i="4"/>
  <c r="Y2545" i="4"/>
  <c r="Y2569" i="4"/>
  <c r="Y2601" i="4"/>
  <c r="Y2625" i="4"/>
  <c r="Y2641" i="4"/>
  <c r="Y2713" i="4"/>
  <c r="Y2769" i="4"/>
  <c r="Y2785" i="4"/>
  <c r="Y2801" i="4"/>
  <c r="Y2817" i="4"/>
  <c r="Y2849" i="4"/>
  <c r="Y2865" i="4"/>
  <c r="Y3001" i="4"/>
  <c r="Y2398" i="4"/>
  <c r="Y2430" i="4"/>
  <c r="Y2438" i="4"/>
  <c r="Y2478" i="4"/>
  <c r="Y2486" i="4"/>
  <c r="Y2526" i="4"/>
  <c r="Y2558" i="4"/>
  <c r="Y2582" i="4"/>
  <c r="Y2654" i="4"/>
  <c r="Y2702" i="4"/>
  <c r="Y2718" i="4"/>
  <c r="Y2734" i="4"/>
  <c r="Y2798" i="4"/>
  <c r="Y2838" i="4"/>
  <c r="Y2982" i="4"/>
  <c r="Y2877" i="4"/>
  <c r="Y2941" i="4"/>
  <c r="AA3285" i="4"/>
  <c r="AA3482" i="4"/>
  <c r="AA3650" i="4"/>
  <c r="AA3842" i="4"/>
  <c r="AA3755" i="4"/>
  <c r="AA3955" i="4"/>
  <c r="AA4286" i="4"/>
  <c r="AA3567" i="4"/>
  <c r="I23" i="6"/>
  <c r="J23" i="6" s="1"/>
  <c r="N20" i="6"/>
  <c r="O20" i="6" s="1"/>
  <c r="AA15" i="6"/>
  <c r="AB15" i="6" s="1"/>
  <c r="AA3240" i="4" l="1"/>
  <c r="AA4138" i="4"/>
  <c r="AA3899" i="4"/>
  <c r="AA3412" i="4"/>
  <c r="AA3726" i="4"/>
  <c r="AA4023" i="4"/>
  <c r="X36" i="4"/>
  <c r="X35" i="4"/>
  <c r="X51" i="4"/>
  <c r="X83" i="4"/>
  <c r="X91" i="4"/>
  <c r="X217" i="4"/>
  <c r="X265" i="4"/>
  <c r="X21" i="4"/>
  <c r="X23" i="4"/>
  <c r="X61" i="4"/>
  <c r="X111" i="4"/>
  <c r="X172" i="4"/>
  <c r="X182" i="4"/>
  <c r="X190" i="4"/>
  <c r="X262" i="4"/>
  <c r="X310" i="4"/>
  <c r="X318" i="4"/>
  <c r="X41" i="4"/>
  <c r="X49" i="4"/>
  <c r="X65" i="4"/>
  <c r="X73" i="4"/>
  <c r="X97" i="4"/>
  <c r="X129" i="4"/>
  <c r="X203" i="4"/>
  <c r="X211" i="4"/>
  <c r="X259" i="4"/>
  <c r="X307" i="4"/>
  <c r="X272" i="4"/>
  <c r="X205" i="4"/>
  <c r="X221" i="4"/>
  <c r="X269" i="4"/>
  <c r="X317" i="4"/>
  <c r="X325" i="4"/>
  <c r="X32" i="4"/>
  <c r="X40" i="4"/>
  <c r="X64" i="4"/>
  <c r="X96" i="4"/>
  <c r="X104" i="4"/>
  <c r="X134" i="4"/>
  <c r="X202" i="4"/>
  <c r="X242" i="4"/>
  <c r="X346" i="4"/>
  <c r="X114" i="4"/>
  <c r="X122" i="4"/>
  <c r="X215" i="4"/>
  <c r="X287" i="4"/>
  <c r="X152" i="4"/>
  <c r="X236" i="4"/>
  <c r="X252" i="4"/>
  <c r="X404" i="4"/>
  <c r="X436" i="4"/>
  <c r="X452" i="4"/>
  <c r="X476" i="4"/>
  <c r="X516" i="4"/>
  <c r="X580" i="4"/>
  <c r="X612" i="4"/>
  <c r="X628" i="4"/>
  <c r="X333" i="4"/>
  <c r="X377" i="4"/>
  <c r="X401" i="4"/>
  <c r="X417" i="4"/>
  <c r="X473" i="4"/>
  <c r="X489" i="4"/>
  <c r="X537" i="4"/>
  <c r="X561" i="4"/>
  <c r="X585" i="4"/>
  <c r="X649" i="4"/>
  <c r="X657" i="4"/>
  <c r="X355" i="4"/>
  <c r="X363" i="4"/>
  <c r="X382" i="4"/>
  <c r="X398" i="4"/>
  <c r="X438" i="4"/>
  <c r="X454" i="4"/>
  <c r="X502" i="4"/>
  <c r="X518" i="4"/>
  <c r="X526" i="4"/>
  <c r="X574" i="4"/>
  <c r="X654" i="4"/>
  <c r="X467" i="4"/>
  <c r="X507" i="4"/>
  <c r="X587" i="4"/>
  <c r="X635" i="4"/>
  <c r="X349" i="4"/>
  <c r="X432" i="4"/>
  <c r="X440" i="4"/>
  <c r="X504" i="4"/>
  <c r="X648" i="4"/>
  <c r="X664" i="4"/>
  <c r="X672" i="4"/>
  <c r="X329" i="4"/>
  <c r="X337" i="4"/>
  <c r="X405" i="4"/>
  <c r="X429" i="4"/>
  <c r="X461" i="4"/>
  <c r="X533" i="4"/>
  <c r="X589" i="4"/>
  <c r="X613" i="4"/>
  <c r="X629" i="4"/>
  <c r="X637" i="4"/>
  <c r="X661" i="4"/>
  <c r="X356" i="4"/>
  <c r="X434" i="4"/>
  <c r="X450" i="4"/>
  <c r="X490" i="4"/>
  <c r="X522" i="4"/>
  <c r="X570" i="4"/>
  <c r="X602" i="4"/>
  <c r="X391" i="4"/>
  <c r="X455" i="4"/>
  <c r="X463" i="4"/>
  <c r="X471" i="4"/>
  <c r="X503" i="4"/>
  <c r="X527" i="4"/>
  <c r="X551" i="4"/>
  <c r="X559" i="4"/>
  <c r="X732" i="4"/>
  <c r="X764" i="4"/>
  <c r="X796" i="4"/>
  <c r="X804" i="4"/>
  <c r="X852" i="4"/>
  <c r="X924" i="4"/>
  <c r="X988" i="4"/>
  <c r="X785" i="4"/>
  <c r="X865" i="4"/>
  <c r="X889" i="4"/>
  <c r="X977" i="4"/>
  <c r="X678" i="4"/>
  <c r="X806" i="4"/>
  <c r="X870" i="4"/>
  <c r="X910" i="4"/>
  <c r="X918" i="4"/>
  <c r="X958" i="4"/>
  <c r="X998" i="4"/>
  <c r="X683" i="4"/>
  <c r="X723" i="4"/>
  <c r="X803" i="4"/>
  <c r="X843" i="4"/>
  <c r="X851" i="4"/>
  <c r="X883" i="4"/>
  <c r="X899" i="4"/>
  <c r="X923" i="4"/>
  <c r="X955" i="4"/>
  <c r="X1019" i="4"/>
  <c r="X944" i="4"/>
  <c r="X952" i="4"/>
  <c r="X717" i="4"/>
  <c r="X829" i="4"/>
  <c r="X845" i="4"/>
  <c r="X893" i="4"/>
  <c r="X925" i="4"/>
  <c r="X690" i="4"/>
  <c r="X722" i="4"/>
  <c r="X754" i="4"/>
  <c r="X810" i="4"/>
  <c r="X818" i="4"/>
  <c r="X890" i="4"/>
  <c r="X954" i="4"/>
  <c r="X695" i="4"/>
  <c r="X711" i="4"/>
  <c r="X735" i="4"/>
  <c r="X775" i="4"/>
  <c r="X879" i="4"/>
  <c r="X911" i="4"/>
  <c r="X967" i="4"/>
  <c r="X975" i="4"/>
  <c r="X1034" i="4"/>
  <c r="X1170" i="4"/>
  <c r="X1234" i="4"/>
  <c r="X1250" i="4"/>
  <c r="X1266" i="4"/>
  <c r="X1282" i="4"/>
  <c r="X1290" i="4"/>
  <c r="X1306" i="4"/>
  <c r="X1330" i="4"/>
  <c r="X1031" i="4"/>
  <c r="X1039" i="4"/>
  <c r="X1071" i="4"/>
  <c r="X1111" i="4"/>
  <c r="X1127" i="4"/>
  <c r="X1151" i="4"/>
  <c r="X1231" i="4"/>
  <c r="X1247" i="4"/>
  <c r="X1351" i="4"/>
  <c r="X1006" i="4"/>
  <c r="X1012" i="4"/>
  <c r="X1044" i="4"/>
  <c r="X1092" i="4"/>
  <c r="X1132" i="4"/>
  <c r="X1148" i="4"/>
  <c r="X1260" i="4"/>
  <c r="X1324" i="4"/>
  <c r="X1057" i="4"/>
  <c r="X1097" i="4"/>
  <c r="X1121" i="4"/>
  <c r="X1177" i="4"/>
  <c r="X1337" i="4"/>
  <c r="X1062" i="4"/>
  <c r="X1070" i="4"/>
  <c r="X1118" i="4"/>
  <c r="X1142" i="4"/>
  <c r="X1158" i="4"/>
  <c r="X1278" i="4"/>
  <c r="X1310" i="4"/>
  <c r="X1350" i="4"/>
  <c r="X1043" i="4"/>
  <c r="X1067" i="4"/>
  <c r="X1096" i="4"/>
  <c r="X1128" i="4"/>
  <c r="X1176" i="4"/>
  <c r="X1240" i="4"/>
  <c r="X1256" i="4"/>
  <c r="X1296" i="4"/>
  <c r="X1328" i="4"/>
  <c r="X1344" i="4"/>
  <c r="X1024" i="4"/>
  <c r="X1029" i="4"/>
  <c r="X1045" i="4"/>
  <c r="X1077" i="4"/>
  <c r="X1117" i="4"/>
  <c r="X1125" i="4"/>
  <c r="X1165" i="4"/>
  <c r="X1173" i="4"/>
  <c r="X1285" i="4"/>
  <c r="X1333" i="4"/>
  <c r="X1341" i="4"/>
  <c r="X1363" i="4"/>
  <c r="X1371" i="4"/>
  <c r="X1443" i="4"/>
  <c r="X1547" i="4"/>
  <c r="X1563" i="4"/>
  <c r="X1595" i="4"/>
  <c r="X1603" i="4"/>
  <c r="X1352" i="4"/>
  <c r="X1368" i="4"/>
  <c r="X1488" i="4"/>
  <c r="X1600" i="4"/>
  <c r="X1389" i="4"/>
  <c r="X1461" i="4"/>
  <c r="X1485" i="4"/>
  <c r="X1541" i="4"/>
  <c r="X1410" i="4"/>
  <c r="X1450" i="4"/>
  <c r="X1474" i="4"/>
  <c r="X1530" i="4"/>
  <c r="X1562" i="4"/>
  <c r="X1578" i="4"/>
  <c r="X1586" i="4"/>
  <c r="X1479" i="4"/>
  <c r="X1535" i="4"/>
  <c r="X1575" i="4"/>
  <c r="X1380" i="4"/>
  <c r="X1388" i="4"/>
  <c r="X1468" i="4"/>
  <c r="X1524" i="4"/>
  <c r="X1532" i="4"/>
  <c r="X1604" i="4"/>
  <c r="X1361" i="4"/>
  <c r="X1401" i="4"/>
  <c r="X1441" i="4"/>
  <c r="X1457" i="4"/>
  <c r="X1473" i="4"/>
  <c r="X1481" i="4"/>
  <c r="X1537" i="4"/>
  <c r="X1438" i="4"/>
  <c r="X1526" i="4"/>
  <c r="X1534" i="4"/>
  <c r="X1558" i="4"/>
  <c r="X1622" i="4"/>
  <c r="Y2104" i="4"/>
  <c r="Y2112" i="4"/>
  <c r="Y2120" i="4"/>
  <c r="Y2208" i="4"/>
  <c r="Y2216" i="4"/>
  <c r="Y2240" i="4"/>
  <c r="Y2264" i="4"/>
  <c r="Y2304" i="4"/>
  <c r="Y2320" i="4"/>
  <c r="Y2189" i="4"/>
  <c r="Y2205" i="4"/>
  <c r="Y2221" i="4"/>
  <c r="Y2253" i="4"/>
  <c r="Y2269" i="4"/>
  <c r="Y2301" i="4"/>
  <c r="Y2066" i="4"/>
  <c r="Y2082" i="4"/>
  <c r="Y2098" i="4"/>
  <c r="Y2186" i="4"/>
  <c r="Y2210" i="4"/>
  <c r="Y2234" i="4"/>
  <c r="Y2242" i="4"/>
  <c r="Y2258" i="4"/>
  <c r="Y2274" i="4"/>
  <c r="Y2298" i="4"/>
  <c r="Y2354" i="4"/>
  <c r="Y2111" i="4"/>
  <c r="Y2127" i="4"/>
  <c r="Y2135" i="4"/>
  <c r="Y2175" i="4"/>
  <c r="Y2223" i="4"/>
  <c r="Y2231" i="4"/>
  <c r="Y2271" i="4"/>
  <c r="Y2303" i="4"/>
  <c r="Y2311" i="4"/>
  <c r="Y2327" i="4"/>
  <c r="Y2343" i="4"/>
  <c r="Y2076" i="4"/>
  <c r="Y2092" i="4"/>
  <c r="Y2116" i="4"/>
  <c r="Y2180" i="4"/>
  <c r="Y2204" i="4"/>
  <c r="Y2212" i="4"/>
  <c r="Y2252" i="4"/>
  <c r="Y2292" i="4"/>
  <c r="Y2121" i="4"/>
  <c r="Y2137" i="4"/>
  <c r="Y2145" i="4"/>
  <c r="Y2177" i="4"/>
  <c r="Y2233" i="4"/>
  <c r="Y2249" i="4"/>
  <c r="Y2257" i="4"/>
  <c r="Y2273" i="4"/>
  <c r="Y2345" i="4"/>
  <c r="Y2070" i="4"/>
  <c r="Y2246" i="4"/>
  <c r="Y2254" i="4"/>
  <c r="Y2262" i="4"/>
  <c r="Y2270" i="4"/>
  <c r="Y2286" i="4"/>
  <c r="Y2294" i="4"/>
  <c r="Y2342" i="4"/>
  <c r="Y2091" i="4"/>
  <c r="Y2139" i="4"/>
  <c r="Y2155" i="4"/>
  <c r="Y2179" i="4"/>
  <c r="Y2187" i="4"/>
  <c r="Y2219" i="4"/>
  <c r="Y2267" i="4"/>
  <c r="Y2331" i="4"/>
  <c r="Y2363" i="4"/>
  <c r="Y2366" i="4"/>
  <c r="Y2419" i="4"/>
  <c r="Y2427" i="4"/>
  <c r="Y2451" i="4"/>
  <c r="Y2499" i="4"/>
  <c r="Y2507" i="4"/>
  <c r="Y2531" i="4"/>
  <c r="Y2571" i="4"/>
  <c r="Y2587" i="4"/>
  <c r="Y2595" i="4"/>
  <c r="Y2643" i="4"/>
  <c r="Y2683" i="4"/>
  <c r="Y2739" i="4"/>
  <c r="Y2779" i="4"/>
  <c r="Y2811" i="4"/>
  <c r="Y2835" i="4"/>
  <c r="Y2859" i="4"/>
  <c r="Y2891" i="4"/>
  <c r="Y2907" i="4"/>
  <c r="Y2939" i="4"/>
  <c r="Y2979" i="4"/>
  <c r="Y2987" i="4"/>
  <c r="Y2424" i="4"/>
  <c r="Y2432" i="4"/>
  <c r="Y2448" i="4"/>
  <c r="Y2480" i="4"/>
  <c r="Y2496" i="4"/>
  <c r="Y2512" i="4"/>
  <c r="Y2520" i="4"/>
  <c r="Y2592" i="4"/>
  <c r="Y2616" i="4"/>
  <c r="Y2760" i="4"/>
  <c r="Y2776" i="4"/>
  <c r="Y2840" i="4"/>
  <c r="Y2848" i="4"/>
  <c r="Y2856" i="4"/>
  <c r="Y2896" i="4"/>
  <c r="Y2904" i="4"/>
  <c r="Y2936" i="4"/>
  <c r="Y2976" i="4"/>
  <c r="Y2984" i="4"/>
  <c r="Y2501" i="4"/>
  <c r="Y2661" i="4"/>
  <c r="Y2685" i="4"/>
  <c r="Y2693" i="4"/>
  <c r="Y2709" i="4"/>
  <c r="Y2773" i="4"/>
  <c r="Y2805" i="4"/>
  <c r="Y2837" i="4"/>
  <c r="Y2418" i="4"/>
  <c r="Y2498" i="4"/>
  <c r="Y2506" i="4"/>
  <c r="Y2554" i="4"/>
  <c r="Y2562" i="4"/>
  <c r="Y2570" i="4"/>
  <c r="Y2594" i="4"/>
  <c r="Y2634" i="4"/>
  <c r="Y2650" i="4"/>
  <c r="Y2706" i="4"/>
  <c r="Y2714" i="4"/>
  <c r="Y2722" i="4"/>
  <c r="Y2738" i="4"/>
  <c r="Y2762" i="4"/>
  <c r="Y2770" i="4"/>
  <c r="Y2786" i="4"/>
  <c r="Y2802" i="4"/>
  <c r="Y2810" i="4"/>
  <c r="Y2818" i="4"/>
  <c r="Y2842" i="4"/>
  <c r="Y2890" i="4"/>
  <c r="Y2922" i="4"/>
  <c r="Y2946" i="4"/>
  <c r="Y2954" i="4"/>
  <c r="Y2978" i="4"/>
  <c r="Y2383" i="4"/>
  <c r="Y2399" i="4"/>
  <c r="Y2455" i="4"/>
  <c r="Y2543" i="4"/>
  <c r="Y2559" i="4"/>
  <c r="Y2599" i="4"/>
  <c r="Y2607" i="4"/>
  <c r="Y2631" i="4"/>
  <c r="Y2647" i="4"/>
  <c r="Y2703" i="4"/>
  <c r="Y2751" i="4"/>
  <c r="Y2791" i="4"/>
  <c r="Y2815" i="4"/>
  <c r="Y2871" i="4"/>
  <c r="Y2887" i="4"/>
  <c r="Y2967" i="4"/>
  <c r="Y2983" i="4"/>
  <c r="Y2991" i="4"/>
  <c r="Y2999" i="4"/>
  <c r="Y2372" i="4"/>
  <c r="Y2428" i="4"/>
  <c r="Y2492" i="4"/>
  <c r="Y2628" i="4"/>
  <c r="Y2652" i="4"/>
  <c r="Y2660" i="4"/>
  <c r="Y2732" i="4"/>
  <c r="Y2756" i="4"/>
  <c r="Y2772" i="4"/>
  <c r="Y2780" i="4"/>
  <c r="Y2796" i="4"/>
  <c r="Y2812" i="4"/>
  <c r="Y2820" i="4"/>
  <c r="Y2860" i="4"/>
  <c r="Y2908" i="4"/>
  <c r="Y2369" i="4"/>
  <c r="Y2425" i="4"/>
  <c r="Y2481" i="4"/>
  <c r="Y2577" i="4"/>
  <c r="Y2665" i="4"/>
  <c r="Y2689" i="4"/>
  <c r="Y2697" i="4"/>
  <c r="Y2705" i="4"/>
  <c r="Y2721" i="4"/>
  <c r="Y2729" i="4"/>
  <c r="Y2737" i="4"/>
  <c r="Y2745" i="4"/>
  <c r="Y2833" i="4"/>
  <c r="Y2873" i="4"/>
  <c r="Y2889" i="4"/>
  <c r="Y2897" i="4"/>
  <c r="Y2937" i="4"/>
  <c r="Y2961" i="4"/>
  <c r="Y2977" i="4"/>
  <c r="Y2414" i="4"/>
  <c r="Y2454" i="4"/>
  <c r="Y2470" i="4"/>
  <c r="Y2502" i="4"/>
  <c r="Y2566" i="4"/>
  <c r="Y2590" i="4"/>
  <c r="Y2598" i="4"/>
  <c r="Y2614" i="4"/>
  <c r="Y2646" i="4"/>
  <c r="Y2686" i="4"/>
  <c r="Y2694" i="4"/>
  <c r="Y2742" i="4"/>
  <c r="Y2758" i="4"/>
  <c r="Y2774" i="4"/>
  <c r="Y2846" i="4"/>
  <c r="Y2878" i="4"/>
  <c r="Y2886" i="4"/>
  <c r="Y2997" i="4"/>
  <c r="Y2885" i="4"/>
  <c r="Y2925" i="4"/>
  <c r="Y2957" i="4"/>
  <c r="Y2973" i="4"/>
  <c r="Y2989" i="4"/>
  <c r="Y2994" i="4"/>
  <c r="Y2933" i="4"/>
  <c r="Y2917" i="4"/>
  <c r="Y2949" i="4"/>
  <c r="Y2853" i="4"/>
  <c r="Y2965" i="4"/>
  <c r="N21" i="6"/>
  <c r="O21" i="6" s="1"/>
  <c r="I24" i="6"/>
  <c r="J24" i="6" s="1"/>
  <c r="AA16" i="6"/>
  <c r="AB16" i="6" s="1"/>
  <c r="AA4026" i="4" s="1"/>
  <c r="X28" i="4" l="1"/>
  <c r="X297" i="4"/>
  <c r="X350" i="4"/>
  <c r="X245" i="4"/>
  <c r="X102" i="4"/>
  <c r="X142" i="4"/>
  <c r="X234" i="4"/>
  <c r="X633" i="4"/>
  <c r="X542" i="4"/>
  <c r="X387" i="4"/>
  <c r="X403" i="4"/>
  <c r="X643" i="4"/>
  <c r="X592" i="4"/>
  <c r="X616" i="4"/>
  <c r="X514" i="4"/>
  <c r="X415" i="4"/>
  <c r="X697" i="4"/>
  <c r="X705" i="4"/>
  <c r="X745" i="4"/>
  <c r="X875" i="4"/>
  <c r="X909" i="4"/>
  <c r="X871" i="4"/>
  <c r="X1050" i="4"/>
  <c r="X1074" i="4"/>
  <c r="X1228" i="4"/>
  <c r="X1190" i="4"/>
  <c r="X1051" i="4"/>
  <c r="X1059" i="4"/>
  <c r="X1354" i="4"/>
  <c r="X1394" i="4"/>
  <c r="X1458" i="4"/>
  <c r="X1500" i="4"/>
  <c r="Y2088" i="4"/>
  <c r="Y2096" i="4"/>
  <c r="Y2128" i="4"/>
  <c r="Y2152" i="4"/>
  <c r="Y2168" i="4"/>
  <c r="Y2176" i="4"/>
  <c r="Y2192" i="4"/>
  <c r="Y2200" i="4"/>
  <c r="Y2232" i="4"/>
  <c r="Y2248" i="4"/>
  <c r="Y2336" i="4"/>
  <c r="Y2077" i="4"/>
  <c r="Y2101" i="4"/>
  <c r="Y2109" i="4"/>
  <c r="Y2141" i="4"/>
  <c r="Y2149" i="4"/>
  <c r="Y2213" i="4"/>
  <c r="Y2277" i="4"/>
  <c r="Y2293" i="4"/>
  <c r="Y2317" i="4"/>
  <c r="Y2349" i="4"/>
  <c r="Y2114" i="4"/>
  <c r="Y2146" i="4"/>
  <c r="Y2170" i="4"/>
  <c r="Y2178" i="4"/>
  <c r="Y2218" i="4"/>
  <c r="Y2282" i="4"/>
  <c r="Y2290" i="4"/>
  <c r="Y2306" i="4"/>
  <c r="Y2322" i="4"/>
  <c r="Y2087" i="4"/>
  <c r="Y2143" i="4"/>
  <c r="Y2151" i="4"/>
  <c r="Y2183" i="4"/>
  <c r="Y2191" i="4"/>
  <c r="Y2247" i="4"/>
  <c r="Y2255" i="4"/>
  <c r="Y2319" i="4"/>
  <c r="Y2335" i="4"/>
  <c r="Y2084" i="4"/>
  <c r="Y2108" i="4"/>
  <c r="Y2148" i="4"/>
  <c r="Y2164" i="4"/>
  <c r="Y2172" i="4"/>
  <c r="Y2268" i="4"/>
  <c r="Y2300" i="4"/>
  <c r="Y2308" i="4"/>
  <c r="Y2316" i="4"/>
  <c r="Y2324" i="4"/>
  <c r="Y2332" i="4"/>
  <c r="Y2340" i="4"/>
  <c r="Y2073" i="4"/>
  <c r="Y2097" i="4"/>
  <c r="Y2105" i="4"/>
  <c r="Y2153" i="4"/>
  <c r="Y2161" i="4"/>
  <c r="Y2169" i="4"/>
  <c r="Y2225" i="4"/>
  <c r="Y2265" i="4"/>
  <c r="Y2305" i="4"/>
  <c r="Y2329" i="4"/>
  <c r="Y2086" i="4"/>
  <c r="Y2206" i="4"/>
  <c r="Y2214" i="4"/>
  <c r="Y2230" i="4"/>
  <c r="Y2310" i="4"/>
  <c r="Y2067" i="4"/>
  <c r="Y2099" i="4"/>
  <c r="Y2131" i="4"/>
  <c r="Y2171" i="4"/>
  <c r="Y2211" i="4"/>
  <c r="Y2243" i="4"/>
  <c r="Y2291" i="4"/>
  <c r="Y2315" i="4"/>
  <c r="Y2339" i="4"/>
  <c r="Y2357" i="4"/>
  <c r="Y2371" i="4"/>
  <c r="Y2387" i="4"/>
  <c r="Y2411" i="4"/>
  <c r="Y2459" i="4"/>
  <c r="Y2483" i="4"/>
  <c r="Y2539" i="4"/>
  <c r="Y2563" i="4"/>
  <c r="Y2619" i="4"/>
  <c r="Y2635" i="4"/>
  <c r="Y2715" i="4"/>
  <c r="Y2723" i="4"/>
  <c r="Y2747" i="4"/>
  <c r="Y2763" i="4"/>
  <c r="Y2915" i="4"/>
  <c r="Y2923" i="4"/>
  <c r="Y2963" i="4"/>
  <c r="Y3003" i="4"/>
  <c r="Y2368" i="4"/>
  <c r="Y2408" i="4"/>
  <c r="Y2416" i="4"/>
  <c r="Y2440" i="4"/>
  <c r="Y2488" i="4"/>
  <c r="Y2504" i="4"/>
  <c r="Y2528" i="4"/>
  <c r="Y2544" i="4"/>
  <c r="Y2560" i="4"/>
  <c r="Y2680" i="4"/>
  <c r="Y2696" i="4"/>
  <c r="Y2736" i="4"/>
  <c r="Y2752" i="4"/>
  <c r="Y2784" i="4"/>
  <c r="Y2824" i="4"/>
  <c r="Y2888" i="4"/>
  <c r="Y2912" i="4"/>
  <c r="Y2389" i="4"/>
  <c r="Y2437" i="4"/>
  <c r="Y2509" i="4"/>
  <c r="Y2525" i="4"/>
  <c r="Y2533" i="4"/>
  <c r="Y2541" i="4"/>
  <c r="Y2549" i="4"/>
  <c r="Y2669" i="4"/>
  <c r="Y2677" i="4"/>
  <c r="Y2741" i="4"/>
  <c r="Y2757" i="4"/>
  <c r="Y2781" i="4"/>
  <c r="Y2797" i="4"/>
  <c r="Y2370" i="4"/>
  <c r="Y2402" i="4"/>
  <c r="Y2426" i="4"/>
  <c r="Y2458" i="4"/>
  <c r="Y2482" i="4"/>
  <c r="Y2530" i="4"/>
  <c r="Y2602" i="4"/>
  <c r="Y2610" i="4"/>
  <c r="Y2626" i="4"/>
  <c r="Y2666" i="4"/>
  <c r="Y2682" i="4"/>
  <c r="Y2730" i="4"/>
  <c r="Y2746" i="4"/>
  <c r="Y2794" i="4"/>
  <c r="Y2826" i="4"/>
  <c r="Y2834" i="4"/>
  <c r="Y2858" i="4"/>
  <c r="Y2898" i="4"/>
  <c r="Y2914" i="4"/>
  <c r="Y2930" i="4"/>
  <c r="Y2365" i="4"/>
  <c r="Y2375" i="4"/>
  <c r="Y2407" i="4"/>
  <c r="Y2431" i="4"/>
  <c r="Y2479" i="4"/>
  <c r="Y2487" i="4"/>
  <c r="Y2503" i="4"/>
  <c r="Y2511" i="4"/>
  <c r="Y2519" i="4"/>
  <c r="Y2591" i="4"/>
  <c r="Y2623" i="4"/>
  <c r="Y2663" i="4"/>
  <c r="Y2711" i="4"/>
  <c r="Y2743" i="4"/>
  <c r="Y2767" i="4"/>
  <c r="Y2775" i="4"/>
  <c r="Y2799" i="4"/>
  <c r="Y2807" i="4"/>
  <c r="Y2855" i="4"/>
  <c r="Y2879" i="4"/>
  <c r="Y2911" i="4"/>
  <c r="Y2919" i="4"/>
  <c r="Y2927" i="4"/>
  <c r="Y2943" i="4"/>
  <c r="Y2360" i="4"/>
  <c r="Y2367" i="4"/>
  <c r="Y2404" i="4"/>
  <c r="Y2484" i="4"/>
  <c r="Y2500" i="4"/>
  <c r="Y2516" i="4"/>
  <c r="Y2532" i="4"/>
  <c r="Y2540" i="4"/>
  <c r="Y2596" i="4"/>
  <c r="Y2604" i="4"/>
  <c r="Y2612" i="4"/>
  <c r="Y2700" i="4"/>
  <c r="Y2708" i="4"/>
  <c r="Y2748" i="4"/>
  <c r="Y2804" i="4"/>
  <c r="Y2876" i="4"/>
  <c r="Y2884" i="4"/>
  <c r="Y2956" i="4"/>
  <c r="Y2441" i="4"/>
  <c r="Y2465" i="4"/>
  <c r="Y2473" i="4"/>
  <c r="Y2489" i="4"/>
  <c r="Y2497" i="4"/>
  <c r="Y2505" i="4"/>
  <c r="Y2521" i="4"/>
  <c r="Y2529" i="4"/>
  <c r="Y2537" i="4"/>
  <c r="Y2593" i="4"/>
  <c r="Y2617" i="4"/>
  <c r="Y2633" i="4"/>
  <c r="Y2657" i="4"/>
  <c r="Y2673" i="4"/>
  <c r="Y2681" i="4"/>
  <c r="Y2761" i="4"/>
  <c r="Y2841" i="4"/>
  <c r="Y2881" i="4"/>
  <c r="Y2913" i="4"/>
  <c r="Y2929" i="4"/>
  <c r="Y2945" i="4"/>
  <c r="Y2953" i="4"/>
  <c r="Y2993" i="4"/>
  <c r="Y2374" i="4"/>
  <c r="Y2382" i="4"/>
  <c r="Y2390" i="4"/>
  <c r="Y2422" i="4"/>
  <c r="Y2494" i="4"/>
  <c r="Y2510" i="4"/>
  <c r="Y2542" i="4"/>
  <c r="Y2574" i="4"/>
  <c r="Y2606" i="4"/>
  <c r="Y2630" i="4"/>
  <c r="Y2662" i="4"/>
  <c r="Y2710" i="4"/>
  <c r="Y2750" i="4"/>
  <c r="Y2766" i="4"/>
  <c r="Y2782" i="4"/>
  <c r="Y2806" i="4"/>
  <c r="Y2814" i="4"/>
  <c r="Y2862" i="4"/>
  <c r="Y2894" i="4"/>
  <c r="Y2918" i="4"/>
  <c r="Y2926" i="4"/>
  <c r="Y2934" i="4"/>
  <c r="Y2958" i="4"/>
  <c r="Y2974" i="4"/>
  <c r="Y2998" i="4"/>
  <c r="Y2901" i="4"/>
  <c r="Y2845" i="4"/>
  <c r="Y2861" i="4"/>
  <c r="Y2893" i="4"/>
  <c r="Y3002" i="4"/>
  <c r="Y2981" i="4"/>
  <c r="I25" i="6"/>
  <c r="J25" i="6" s="1"/>
  <c r="N22" i="6"/>
  <c r="O22" i="6" s="1"/>
  <c r="AA17" i="6"/>
  <c r="AB17" i="6" s="1"/>
  <c r="X86" i="4" l="1"/>
  <c r="X456" i="4"/>
  <c r="X858" i="4"/>
  <c r="X1036" i="4"/>
  <c r="AA3148" i="4"/>
  <c r="AA3188" i="4"/>
  <c r="AA3300" i="4"/>
  <c r="AA3625" i="4"/>
  <c r="AA3993" i="4"/>
  <c r="AA4025" i="4"/>
  <c r="AA3739" i="4"/>
  <c r="AA4044" i="4"/>
  <c r="AA3869" i="4"/>
  <c r="AA4270" i="4"/>
  <c r="AA3372" i="4"/>
  <c r="AA4048" i="4"/>
  <c r="Y2224" i="4"/>
  <c r="Y2165" i="4"/>
  <c r="Y2245" i="4"/>
  <c r="Y2309" i="4"/>
  <c r="Y2351" i="4"/>
  <c r="Y2150" i="4"/>
  <c r="Y2174" i="4"/>
  <c r="Y2227" i="4"/>
  <c r="Y2323" i="4"/>
  <c r="Y2379" i="4"/>
  <c r="Y2691" i="4"/>
  <c r="Y2672" i="4"/>
  <c r="Y2880" i="4"/>
  <c r="Y2535" i="4"/>
  <c r="Y2975" i="4"/>
  <c r="Y2684" i="4"/>
  <c r="Y2868" i="4"/>
  <c r="Y2948" i="4"/>
  <c r="Y2753" i="4"/>
  <c r="Y2830" i="4"/>
  <c r="I26" i="6"/>
  <c r="J26" i="6" s="1"/>
  <c r="N23" i="6"/>
  <c r="O23" i="6" s="1"/>
  <c r="AA18" i="6"/>
  <c r="AB18" i="6" s="1"/>
  <c r="AA3234" i="4" l="1"/>
  <c r="AA3196" i="4"/>
  <c r="AA3909" i="4"/>
  <c r="AA3920" i="4"/>
  <c r="AA3832" i="4"/>
  <c r="AA3952" i="4"/>
  <c r="AA3960" i="4"/>
  <c r="Y3011" i="4"/>
  <c r="Y3019" i="4"/>
  <c r="Y3020" i="4"/>
  <c r="Y3028" i="4"/>
  <c r="Y3031" i="4"/>
  <c r="Y3033" i="4"/>
  <c r="Y3053" i="4"/>
  <c r="Y3061" i="4"/>
  <c r="Y3069" i="4"/>
  <c r="Y3093" i="4"/>
  <c r="Y3101" i="4"/>
  <c r="Y3016" i="4"/>
  <c r="Y3018" i="4"/>
  <c r="Y3026" i="4"/>
  <c r="Y3035" i="4"/>
  <c r="Y3058" i="4"/>
  <c r="Y3074" i="4"/>
  <c r="Y3106" i="4"/>
  <c r="Y3037" i="4"/>
  <c r="Y3047" i="4"/>
  <c r="Y3103" i="4"/>
  <c r="Y3044" i="4"/>
  <c r="Y3060" i="4"/>
  <c r="Y3084" i="4"/>
  <c r="Y3092" i="4"/>
  <c r="Y3006" i="4"/>
  <c r="Y3041" i="4"/>
  <c r="Y3049" i="4"/>
  <c r="Y3065" i="4"/>
  <c r="Y3081" i="4"/>
  <c r="Y3089" i="4"/>
  <c r="Y3096" i="4"/>
  <c r="Y3034" i="4"/>
  <c r="Y3046" i="4"/>
  <c r="Y3054" i="4"/>
  <c r="Y3062" i="4"/>
  <c r="Y3078" i="4"/>
  <c r="Y3094" i="4"/>
  <c r="Y3048" i="4"/>
  <c r="Y3064" i="4"/>
  <c r="Y3023" i="4"/>
  <c r="Y3029" i="4"/>
  <c r="Y3051" i="4"/>
  <c r="Y3059" i="4"/>
  <c r="Y3075" i="4"/>
  <c r="Y3091" i="4"/>
  <c r="Y3080" i="4"/>
  <c r="X138" i="4"/>
  <c r="X481" i="4"/>
  <c r="X531" i="4"/>
  <c r="X370" i="4"/>
  <c r="N24" i="6"/>
  <c r="O24" i="6" s="1"/>
  <c r="I27" i="6"/>
  <c r="J27" i="6" s="1"/>
  <c r="AA19" i="6"/>
  <c r="AB19" i="6" s="1"/>
  <c r="Y3007" i="4" l="1"/>
  <c r="Y3085" i="4"/>
  <c r="Y3022" i="4"/>
  <c r="Y3087" i="4"/>
  <c r="Y3030" i="4"/>
  <c r="Y3021" i="4"/>
  <c r="Y3025" i="4"/>
  <c r="Y3027" i="4"/>
  <c r="Y3015" i="4"/>
  <c r="Y3083" i="4"/>
  <c r="Y3038" i="4"/>
  <c r="X141" i="4"/>
  <c r="X1138" i="4"/>
  <c r="X1172" i="4"/>
  <c r="X1550" i="4"/>
  <c r="AA3158" i="4"/>
  <c r="AA3254" i="4"/>
  <c r="AA3256" i="4"/>
  <c r="AA4105" i="4"/>
  <c r="AA3643" i="4"/>
  <c r="AA3771" i="4"/>
  <c r="AA3476" i="4"/>
  <c r="AA3644" i="4"/>
  <c r="AA3781" i="4"/>
  <c r="AA3934" i="4"/>
  <c r="AA3966" i="4"/>
  <c r="AA3503" i="4"/>
  <c r="I28" i="6"/>
  <c r="J28" i="6" s="1"/>
  <c r="N25" i="6"/>
  <c r="O25" i="6" s="1"/>
  <c r="AA20" i="6"/>
  <c r="AB20" i="6" s="1"/>
  <c r="AA3173" i="4" l="1"/>
  <c r="AA3110" i="4"/>
  <c r="AA4249" i="4"/>
  <c r="AA3610" i="4"/>
  <c r="AA3507" i="4"/>
  <c r="AA4216" i="4"/>
  <c r="X283" i="4"/>
  <c r="X176" i="4"/>
  <c r="X200" i="4"/>
  <c r="X320" i="4"/>
  <c r="X231" i="4"/>
  <c r="X271" i="4"/>
  <c r="X632" i="4"/>
  <c r="X389" i="4"/>
  <c r="X442" i="4"/>
  <c r="X663" i="4"/>
  <c r="X801" i="4"/>
  <c r="X718" i="4"/>
  <c r="X822" i="4"/>
  <c r="X712" i="4"/>
  <c r="X776" i="4"/>
  <c r="X968" i="4"/>
  <c r="X773" i="4"/>
  <c r="X719" i="4"/>
  <c r="X1239" i="4"/>
  <c r="X1046" i="4"/>
  <c r="X1320" i="4"/>
  <c r="X1061" i="4"/>
  <c r="X1093" i="4"/>
  <c r="X1277" i="4"/>
  <c r="X1403" i="4"/>
  <c r="X1355" i="4"/>
  <c r="X1391" i="4"/>
  <c r="X1574" i="4"/>
  <c r="X1590" i="4"/>
  <c r="Y3050" i="4"/>
  <c r="Y3008" i="4"/>
  <c r="Y3010" i="4"/>
  <c r="Y3079" i="4"/>
  <c r="Y3100" i="4"/>
  <c r="Y3057" i="4"/>
  <c r="Y3097" i="4"/>
  <c r="Y3086" i="4"/>
  <c r="Y3072" i="4"/>
  <c r="Y3104" i="4"/>
  <c r="N26" i="6"/>
  <c r="O26" i="6" s="1"/>
  <c r="I29" i="6"/>
  <c r="J29" i="6" s="1"/>
  <c r="AA21" i="6"/>
  <c r="AB21" i="6" s="1"/>
  <c r="X179" i="4" l="1"/>
  <c r="X275" i="4"/>
  <c r="X312" i="4"/>
  <c r="X497" i="4"/>
  <c r="X1042" i="4"/>
  <c r="X1200" i="4"/>
  <c r="Y3082" i="4"/>
  <c r="Y3055" i="4"/>
  <c r="Y3071" i="4"/>
  <c r="Y3032" i="4"/>
  <c r="Y3039" i="4"/>
  <c r="Y3105" i="4"/>
  <c r="Y3009" i="4"/>
  <c r="Y3067" i="4"/>
  <c r="Y3099" i="4"/>
  <c r="Y3107" i="4"/>
  <c r="AA3294" i="4"/>
  <c r="AA3884" i="4"/>
  <c r="N27" i="6"/>
  <c r="O27" i="6" s="1"/>
  <c r="I30" i="6"/>
  <c r="J30" i="6" s="1"/>
  <c r="AA22" i="6"/>
  <c r="AB22" i="6" s="1"/>
  <c r="AA3226" i="4" l="1"/>
  <c r="AA4145" i="4"/>
  <c r="AA4135" i="4"/>
  <c r="AA4064" i="4"/>
  <c r="X260" i="4"/>
  <c r="X937" i="4"/>
  <c r="Y3012" i="4"/>
  <c r="Y3077" i="4"/>
  <c r="I31" i="6"/>
  <c r="J31" i="6" s="1"/>
  <c r="N28" i="6"/>
  <c r="O28" i="6" s="1"/>
  <c r="AA23" i="6"/>
  <c r="AB23" i="6" s="1"/>
  <c r="X302" i="4" l="1"/>
  <c r="X821" i="4"/>
  <c r="X767" i="4"/>
  <c r="X1560" i="4"/>
  <c r="X1414" i="4"/>
  <c r="AA3346" i="4"/>
  <c r="AA3493" i="4"/>
  <c r="AA3717" i="4"/>
  <c r="AA3749" i="4"/>
  <c r="AA3406" i="4"/>
  <c r="AA4118" i="4"/>
  <c r="AA3695" i="4"/>
  <c r="Y3036" i="4"/>
  <c r="Y3040" i="4"/>
  <c r="Y3024" i="4"/>
  <c r="Y3066" i="4"/>
  <c r="Y3090" i="4"/>
  <c r="Y3098" i="4"/>
  <c r="Y3068" i="4"/>
  <c r="Y3073" i="4"/>
  <c r="Y3013" i="4"/>
  <c r="Y3043" i="4"/>
  <c r="Y3088" i="4"/>
  <c r="N29" i="6"/>
  <c r="O29" i="6" s="1"/>
  <c r="I32" i="6"/>
  <c r="J32" i="6" s="1"/>
  <c r="AA24" i="6"/>
  <c r="AB24" i="6" s="1"/>
  <c r="Y3045" i="4" l="1"/>
  <c r="Y3014" i="4"/>
  <c r="Y3017" i="4"/>
  <c r="Y3102" i="4"/>
  <c r="X321" i="4"/>
  <c r="X692" i="4"/>
  <c r="X1326" i="4"/>
  <c r="AA3206" i="4"/>
  <c r="AA4250" i="4"/>
  <c r="AA3836" i="4"/>
  <c r="AA4076" i="4"/>
  <c r="AA4252" i="4"/>
  <c r="AA3975" i="4"/>
  <c r="AA3520" i="4"/>
  <c r="AA3632" i="4"/>
  <c r="I33" i="6"/>
  <c r="J33" i="6" s="1"/>
  <c r="N30" i="6"/>
  <c r="O30" i="6" s="1"/>
  <c r="AA25" i="6"/>
  <c r="AB25" i="6" s="1"/>
  <c r="X540" i="4" l="1"/>
  <c r="X1115" i="4"/>
  <c r="Y3042" i="4"/>
  <c r="Y3063" i="4"/>
  <c r="Y3052" i="4"/>
  <c r="Y3076" i="4"/>
  <c r="Y3056" i="4"/>
  <c r="AA3921" i="4"/>
  <c r="AA4061" i="4"/>
  <c r="AA3919" i="4"/>
  <c r="AA3936" i="4"/>
  <c r="N31" i="6"/>
  <c r="N32" i="6" s="1"/>
  <c r="I34" i="6"/>
  <c r="J34" i="6" s="1"/>
  <c r="X950" i="4" s="1"/>
  <c r="AA26" i="6"/>
  <c r="AB26" i="6" s="1"/>
  <c r="AA4140" i="4" l="1"/>
  <c r="AA3877" i="4"/>
  <c r="O32" i="6"/>
  <c r="Y3095" i="4" s="1"/>
  <c r="N33" i="6"/>
  <c r="O31" i="6"/>
  <c r="Y3070" i="4" s="1"/>
  <c r="I35" i="6"/>
  <c r="J35" i="6" s="1"/>
  <c r="AA27" i="6"/>
  <c r="AB27" i="6" s="1"/>
  <c r="AA3586" i="4" l="1"/>
  <c r="AA3547" i="4"/>
  <c r="X3016" i="4"/>
  <c r="X3033" i="4"/>
  <c r="X3020" i="4"/>
  <c r="X3026" i="4"/>
  <c r="X3035" i="4"/>
  <c r="X3074" i="4"/>
  <c r="X3028" i="4"/>
  <c r="X3037" i="4"/>
  <c r="X3047" i="4"/>
  <c r="X3103" i="4"/>
  <c r="X3084" i="4"/>
  <c r="X3092" i="4"/>
  <c r="X3006" i="4"/>
  <c r="X3049" i="4"/>
  <c r="X3065" i="4"/>
  <c r="X3081" i="4"/>
  <c r="X3011" i="4"/>
  <c r="X3019" i="4"/>
  <c r="X3034" i="4"/>
  <c r="X3046" i="4"/>
  <c r="X3078" i="4"/>
  <c r="X3094" i="4"/>
  <c r="X3023" i="4"/>
  <c r="X3029" i="4"/>
  <c r="X3051" i="4"/>
  <c r="X3059" i="4"/>
  <c r="X3075" i="4"/>
  <c r="X3091" i="4"/>
  <c r="X3096" i="4"/>
  <c r="X3031" i="4"/>
  <c r="X3101" i="4"/>
  <c r="O33" i="6"/>
  <c r="N34" i="6"/>
  <c r="I36" i="6"/>
  <c r="J36" i="6" s="1"/>
  <c r="AA28" i="6"/>
  <c r="AB28" i="6" s="1"/>
  <c r="AA3228" i="4" l="1"/>
  <c r="AA4244" i="4"/>
  <c r="AA4054" i="4"/>
  <c r="AA3439" i="4"/>
  <c r="X3007" i="4"/>
  <c r="X3087" i="4"/>
  <c r="X3085" i="4"/>
  <c r="X3027" i="4"/>
  <c r="O34" i="6"/>
  <c r="N35" i="6"/>
  <c r="Y3130" i="4"/>
  <c r="Y3162" i="4"/>
  <c r="Y3194" i="4"/>
  <c r="Y3210" i="4"/>
  <c r="Y3218" i="4"/>
  <c r="Y3274" i="4"/>
  <c r="Y3290" i="4"/>
  <c r="Y3314" i="4"/>
  <c r="Y3330" i="4"/>
  <c r="Y3346" i="4"/>
  <c r="Y3354" i="4"/>
  <c r="Y3362" i="4"/>
  <c r="Y3378" i="4"/>
  <c r="Y3394" i="4"/>
  <c r="Y3498" i="4"/>
  <c r="Y3514" i="4"/>
  <c r="Y3530" i="4"/>
  <c r="Y3602" i="4"/>
  <c r="Y3618" i="4"/>
  <c r="Y3642" i="4"/>
  <c r="Y3658" i="4"/>
  <c r="Y3698" i="4"/>
  <c r="Y3706" i="4"/>
  <c r="Y3722" i="4"/>
  <c r="Y3123" i="4"/>
  <c r="Y3147" i="4"/>
  <c r="Y3155" i="4"/>
  <c r="Y3163" i="4"/>
  <c r="Y3171" i="4"/>
  <c r="Y3179" i="4"/>
  <c r="Y3195" i="4"/>
  <c r="Y3227" i="4"/>
  <c r="Y3243" i="4"/>
  <c r="Y3251" i="4"/>
  <c r="Y3267" i="4"/>
  <c r="Y3283" i="4"/>
  <c r="Y3291" i="4"/>
  <c r="Y3339" i="4"/>
  <c r="Y3347" i="4"/>
  <c r="Y3371" i="4"/>
  <c r="Y3411" i="4"/>
  <c r="Y3443" i="4"/>
  <c r="Y3459" i="4"/>
  <c r="Y3475" i="4"/>
  <c r="Y3571" i="4"/>
  <c r="Y3108" i="4"/>
  <c r="Y3124" i="4"/>
  <c r="Y3172" i="4"/>
  <c r="Y3180" i="4"/>
  <c r="Y3220" i="4"/>
  <c r="Y3252" i="4"/>
  <c r="Y3260" i="4"/>
  <c r="Y3276" i="4"/>
  <c r="Y3292" i="4"/>
  <c r="Y3308" i="4"/>
  <c r="Y3404" i="4"/>
  <c r="Y3420" i="4"/>
  <c r="Y3428" i="4"/>
  <c r="Y3117" i="4"/>
  <c r="Y3133" i="4"/>
  <c r="Y3141" i="4"/>
  <c r="Y3181" i="4"/>
  <c r="Y3205" i="4"/>
  <c r="Y3221" i="4"/>
  <c r="Y3253" i="4"/>
  <c r="Y3325" i="4"/>
  <c r="Y3413" i="4"/>
  <c r="Y3437" i="4"/>
  <c r="Y3445" i="4"/>
  <c r="Y3453" i="4"/>
  <c r="Y3485" i="4"/>
  <c r="Y3525" i="4"/>
  <c r="Y3549" i="4"/>
  <c r="Y3557" i="4"/>
  <c r="Y3573" i="4"/>
  <c r="Y3581" i="4"/>
  <c r="Y3613" i="4"/>
  <c r="Y3645" i="4"/>
  <c r="Y3118" i="4"/>
  <c r="Y3126" i="4"/>
  <c r="Y3166" i="4"/>
  <c r="Y3174" i="4"/>
  <c r="Y3190" i="4"/>
  <c r="Y3230" i="4"/>
  <c r="Y3246" i="4"/>
  <c r="Y3278" i="4"/>
  <c r="Y3302" i="4"/>
  <c r="Y3310" i="4"/>
  <c r="Y3366" i="4"/>
  <c r="Y3486" i="4"/>
  <c r="Y3518" i="4"/>
  <c r="Y3542" i="4"/>
  <c r="Y3598" i="4"/>
  <c r="Y3622" i="4"/>
  <c r="Y3630" i="4"/>
  <c r="Y3127" i="4"/>
  <c r="Y3151" i="4"/>
  <c r="Y3159" i="4"/>
  <c r="Y3167" i="4"/>
  <c r="Y3175" i="4"/>
  <c r="Y3183" i="4"/>
  <c r="Y3199" i="4"/>
  <c r="Y3223" i="4"/>
  <c r="Y3231" i="4"/>
  <c r="Y3255" i="4"/>
  <c r="Y3271" i="4"/>
  <c r="Y3287" i="4"/>
  <c r="Y3359" i="4"/>
  <c r="Y3367" i="4"/>
  <c r="Y3407" i="4"/>
  <c r="Y3415" i="4"/>
  <c r="Y3431" i="4"/>
  <c r="Y3447" i="4"/>
  <c r="Y3455" i="4"/>
  <c r="Y3471" i="4"/>
  <c r="Y3487" i="4"/>
  <c r="Y3519" i="4"/>
  <c r="Y3543" i="4"/>
  <c r="Y3136" i="4"/>
  <c r="Y3160" i="4"/>
  <c r="Y3192" i="4"/>
  <c r="Y3224" i="4"/>
  <c r="Y3256" i="4"/>
  <c r="Y3360" i="4"/>
  <c r="Y3368" i="4"/>
  <c r="Y3392" i="4"/>
  <c r="Y3408" i="4"/>
  <c r="Y3432" i="4"/>
  <c r="Y3448" i="4"/>
  <c r="Y3464" i="4"/>
  <c r="Y3504" i="4"/>
  <c r="Y3528" i="4"/>
  <c r="Y3576" i="4"/>
  <c r="Y3584" i="4"/>
  <c r="Y3608" i="4"/>
  <c r="Y3121" i="4"/>
  <c r="Y3145" i="4"/>
  <c r="Y3153" i="4"/>
  <c r="Y3209" i="4"/>
  <c r="Y3249" i="4"/>
  <c r="Y3257" i="4"/>
  <c r="Y3265" i="4"/>
  <c r="Y3273" i="4"/>
  <c r="Y3305" i="4"/>
  <c r="Y3313" i="4"/>
  <c r="Y3329" i="4"/>
  <c r="Y3377" i="4"/>
  <c r="Y3409" i="4"/>
  <c r="Y3425" i="4"/>
  <c r="Y3505" i="4"/>
  <c r="Y3593" i="4"/>
  <c r="Y3612" i="4"/>
  <c r="Y3628" i="4"/>
  <c r="Y3654" i="4"/>
  <c r="Y3675" i="4"/>
  <c r="Y3684" i="4"/>
  <c r="Y3702" i="4"/>
  <c r="Y3788" i="4"/>
  <c r="Y3804" i="4"/>
  <c r="Y3820" i="4"/>
  <c r="Y3844" i="4"/>
  <c r="Y3916" i="4"/>
  <c r="Y3924" i="4"/>
  <c r="Y3980" i="4"/>
  <c r="Y3988" i="4"/>
  <c r="Y3996" i="4"/>
  <c r="Y4004" i="4"/>
  <c r="Y4052" i="4"/>
  <c r="Y4060" i="4"/>
  <c r="Y4084" i="4"/>
  <c r="Y4092" i="4"/>
  <c r="Y4124" i="4"/>
  <c r="Y4156" i="4"/>
  <c r="Y4172" i="4"/>
  <c r="Y4212" i="4"/>
  <c r="Y4220" i="4"/>
  <c r="Y4228" i="4"/>
  <c r="Y4276" i="4"/>
  <c r="Y4284" i="4"/>
  <c r="Y3596" i="4"/>
  <c r="Y3665" i="4"/>
  <c r="Y3703" i="4"/>
  <c r="Y3765" i="4"/>
  <c r="Y3813" i="4"/>
  <c r="Y3853" i="4"/>
  <c r="Y3957" i="4"/>
  <c r="Y3973" i="4"/>
  <c r="Y3473" i="4"/>
  <c r="Y3513" i="4"/>
  <c r="Y3577" i="4"/>
  <c r="Y3656" i="4"/>
  <c r="Y3667" i="4"/>
  <c r="Y3713" i="4"/>
  <c r="Y3806" i="4"/>
  <c r="Y3814" i="4"/>
  <c r="Y3822" i="4"/>
  <c r="Y3862" i="4"/>
  <c r="Y3910" i="4"/>
  <c r="Y3918" i="4"/>
  <c r="Y3942" i="4"/>
  <c r="Y3958" i="4"/>
  <c r="Y4030" i="4"/>
  <c r="Y4118" i="4"/>
  <c r="Y4158" i="4"/>
  <c r="Y4174" i="4"/>
  <c r="Y4222" i="4"/>
  <c r="Y3481" i="4"/>
  <c r="Y3516" i="4"/>
  <c r="Y3678" i="4"/>
  <c r="Y3724" i="4"/>
  <c r="Y3791" i="4"/>
  <c r="Y3799" i="4"/>
  <c r="Y3807" i="4"/>
  <c r="Y3823" i="4"/>
  <c r="Y3831" i="4"/>
  <c r="Y3839" i="4"/>
  <c r="Y3855" i="4"/>
  <c r="Y3895" i="4"/>
  <c r="Y3927" i="4"/>
  <c r="Y3935" i="4"/>
  <c r="Y3951" i="4"/>
  <c r="Y3983" i="4"/>
  <c r="Y4007" i="4"/>
  <c r="Y4055" i="4"/>
  <c r="Y4071" i="4"/>
  <c r="Y4159" i="4"/>
  <c r="Y4167" i="4"/>
  <c r="Y4191" i="4"/>
  <c r="Y4199" i="4"/>
  <c r="Y4207" i="4"/>
  <c r="Y4231" i="4"/>
  <c r="Y4239" i="4"/>
  <c r="Y4247" i="4"/>
  <c r="Y3489" i="4"/>
  <c r="Y3521" i="4"/>
  <c r="Y3688" i="4"/>
  <c r="Y3707" i="4"/>
  <c r="Y3716" i="4"/>
  <c r="Y3725" i="4"/>
  <c r="Y3776" i="4"/>
  <c r="Y3856" i="4"/>
  <c r="Y3872" i="4"/>
  <c r="Y3888" i="4"/>
  <c r="Y3904" i="4"/>
  <c r="Y3928" i="4"/>
  <c r="Y4096" i="4"/>
  <c r="Y4128" i="4"/>
  <c r="Y4152" i="4"/>
  <c r="Y4168" i="4"/>
  <c r="Y4200" i="4"/>
  <c r="Y3524" i="4"/>
  <c r="Y3556" i="4"/>
  <c r="Y3607" i="4"/>
  <c r="Y3726" i="4"/>
  <c r="Y3744" i="4"/>
  <c r="Y3761" i="4"/>
  <c r="Y3769" i="4"/>
  <c r="Y3793" i="4"/>
  <c r="Y3801" i="4"/>
  <c r="Y3825" i="4"/>
  <c r="Y3937" i="4"/>
  <c r="Y3953" i="4"/>
  <c r="Y4113" i="4"/>
  <c r="Y4129" i="4"/>
  <c r="Y4193" i="4"/>
  <c r="Y4201" i="4"/>
  <c r="Y4225" i="4"/>
  <c r="Y4241" i="4"/>
  <c r="Y4257" i="4"/>
  <c r="Y4265" i="4"/>
  <c r="Y4273" i="4"/>
  <c r="Y4281" i="4"/>
  <c r="Y4297" i="4"/>
  <c r="Y3561" i="4"/>
  <c r="Y3662" i="4"/>
  <c r="Y3700" i="4"/>
  <c r="Y3718" i="4"/>
  <c r="Y3736" i="4"/>
  <c r="Y3786" i="4"/>
  <c r="Y3874" i="4"/>
  <c r="Y3994" i="4"/>
  <c r="Y4010" i="4"/>
  <c r="Y4018" i="4"/>
  <c r="Y4034" i="4"/>
  <c r="Y4042" i="4"/>
  <c r="Y4050" i="4"/>
  <c r="Y4082" i="4"/>
  <c r="Y4090" i="4"/>
  <c r="Y4098" i="4"/>
  <c r="Y4114" i="4"/>
  <c r="Y4138" i="4"/>
  <c r="Y4162" i="4"/>
  <c r="Y4178" i="4"/>
  <c r="Y4202" i="4"/>
  <c r="Y4274" i="4"/>
  <c r="Y4290" i="4"/>
  <c r="Y4298" i="4"/>
  <c r="Y3449" i="4"/>
  <c r="Y3532" i="4"/>
  <c r="Y3611" i="4"/>
  <c r="Y3683" i="4"/>
  <c r="Y3710" i="4"/>
  <c r="Y3719" i="4"/>
  <c r="Y3728" i="4"/>
  <c r="Y3779" i="4"/>
  <c r="Y3795" i="4"/>
  <c r="Y3803" i="4"/>
  <c r="Y3811" i="4"/>
  <c r="Y3819" i="4"/>
  <c r="Y3835" i="4"/>
  <c r="Y3867" i="4"/>
  <c r="Y3883" i="4"/>
  <c r="Y3891" i="4"/>
  <c r="Y3971" i="4"/>
  <c r="Y4011" i="4"/>
  <c r="Y4043" i="4"/>
  <c r="Y4051" i="4"/>
  <c r="Y4123" i="4"/>
  <c r="Y4139" i="4"/>
  <c r="Y4155" i="4"/>
  <c r="Y4187" i="4"/>
  <c r="Y4203" i="4"/>
  <c r="Y3997" i="4"/>
  <c r="Y4005" i="4"/>
  <c r="Y4197" i="4"/>
  <c r="Y4245" i="4"/>
  <c r="Y4013" i="4"/>
  <c r="Y4141" i="4"/>
  <c r="Y4251" i="4"/>
  <c r="Y4085" i="4"/>
  <c r="Y4149" i="4"/>
  <c r="Y4213" i="4"/>
  <c r="Y4157" i="4"/>
  <c r="Y4288" i="4"/>
  <c r="Y4037" i="4"/>
  <c r="Y4165" i="4"/>
  <c r="Y4045" i="4"/>
  <c r="Y4109" i="4"/>
  <c r="Y4117" i="4"/>
  <c r="Y4053" i="4"/>
  <c r="I37" i="6"/>
  <c r="J37" i="6" s="1"/>
  <c r="AA29" i="6"/>
  <c r="AB29" i="6" s="1"/>
  <c r="AA3282" i="4" l="1"/>
  <c r="AA3213" i="4"/>
  <c r="AA3508" i="4"/>
  <c r="AA4068" i="4"/>
  <c r="AA3608" i="4"/>
  <c r="X3008" i="4"/>
  <c r="X3079" i="4"/>
  <c r="X3100" i="4"/>
  <c r="X3057" i="4"/>
  <c r="X3072" i="4"/>
  <c r="X3104" i="4"/>
  <c r="O35" i="6"/>
  <c r="N36" i="6"/>
  <c r="Y3146" i="4"/>
  <c r="Y3450" i="4"/>
  <c r="Y3634" i="4"/>
  <c r="Y3746" i="4"/>
  <c r="Y3211" i="4"/>
  <c r="Y3259" i="4"/>
  <c r="Y3355" i="4"/>
  <c r="Y3403" i="4"/>
  <c r="Y3164" i="4"/>
  <c r="Y3300" i="4"/>
  <c r="Y3476" i="4"/>
  <c r="Y3109" i="4"/>
  <c r="Y3229" i="4"/>
  <c r="Y3397" i="4"/>
  <c r="Y3238" i="4"/>
  <c r="Y3135" i="4"/>
  <c r="Y3463" i="4"/>
  <c r="Y3144" i="4"/>
  <c r="Y3632" i="4"/>
  <c r="Y3433" i="4"/>
  <c r="Y3711" i="4"/>
  <c r="Y3750" i="4"/>
  <c r="Y3878" i="4"/>
  <c r="Y4054" i="4"/>
  <c r="Y4110" i="4"/>
  <c r="Y4198" i="4"/>
  <c r="Y4230" i="4"/>
  <c r="Y4270" i="4"/>
  <c r="Y3733" i="4"/>
  <c r="Y3903" i="4"/>
  <c r="Y3583" i="4"/>
  <c r="Y3824" i="4"/>
  <c r="Y3840" i="4"/>
  <c r="Y4160" i="4"/>
  <c r="Y3660" i="4"/>
  <c r="Y3735" i="4"/>
  <c r="Y3985" i="4"/>
  <c r="Y3672" i="4"/>
  <c r="Y3691" i="4"/>
  <c r="Y3882" i="4"/>
  <c r="Y3970" i="4"/>
  <c r="Y4130" i="4"/>
  <c r="Y4242" i="4"/>
  <c r="Y3692" i="4"/>
  <c r="I38" i="6"/>
  <c r="J38" i="6" s="1"/>
  <c r="AA30" i="6"/>
  <c r="AB30" i="6" s="1"/>
  <c r="AA3689" i="4" s="1"/>
  <c r="X3009" i="4" l="1"/>
  <c r="X3099" i="4"/>
  <c r="O36" i="6"/>
  <c r="N37" i="6"/>
  <c r="Y3170" i="4"/>
  <c r="Y3202" i="4"/>
  <c r="Y3258" i="4"/>
  <c r="Y3282" i="4"/>
  <c r="Y3298" i="4"/>
  <c r="Y3370" i="4"/>
  <c r="Y3402" i="4"/>
  <c r="Y3410" i="4"/>
  <c r="Y3434" i="4"/>
  <c r="Y3466" i="4"/>
  <c r="Y3522" i="4"/>
  <c r="Y3546" i="4"/>
  <c r="Y3674" i="4"/>
  <c r="Y3730" i="4"/>
  <c r="Y3131" i="4"/>
  <c r="Y3203" i="4"/>
  <c r="Y3331" i="4"/>
  <c r="Y3379" i="4"/>
  <c r="Y3387" i="4"/>
  <c r="Y3419" i="4"/>
  <c r="Y3427" i="4"/>
  <c r="Y3467" i="4"/>
  <c r="Y3499" i="4"/>
  <c r="Y3595" i="4"/>
  <c r="Y3116" i="4"/>
  <c r="Y3156" i="4"/>
  <c r="Y3316" i="4"/>
  <c r="Y3324" i="4"/>
  <c r="Y3340" i="4"/>
  <c r="Y3380" i="4"/>
  <c r="Y3396" i="4"/>
  <c r="Y3412" i="4"/>
  <c r="Y3452" i="4"/>
  <c r="Y3157" i="4"/>
  <c r="Y3165" i="4"/>
  <c r="Y3269" i="4"/>
  <c r="Y3293" i="4"/>
  <c r="Y3317" i="4"/>
  <c r="Y3373" i="4"/>
  <c r="Y3389" i="4"/>
  <c r="Y3477" i="4"/>
  <c r="Y3533" i="4"/>
  <c r="Y3541" i="4"/>
  <c r="Y3637" i="4"/>
  <c r="Y3142" i="4"/>
  <c r="Y3150" i="4"/>
  <c r="Y3222" i="4"/>
  <c r="Y3318" i="4"/>
  <c r="Y3326" i="4"/>
  <c r="Y3342" i="4"/>
  <c r="Y3382" i="4"/>
  <c r="Y3438" i="4"/>
  <c r="Y3462" i="4"/>
  <c r="Y3478" i="4"/>
  <c r="Y3558" i="4"/>
  <c r="Y3606" i="4"/>
  <c r="Y3638" i="4"/>
  <c r="Y3111" i="4"/>
  <c r="Y3215" i="4"/>
  <c r="Y3247" i="4"/>
  <c r="Y3303" i="4"/>
  <c r="Y3327" i="4"/>
  <c r="Y3120" i="4"/>
  <c r="Y3208" i="4"/>
  <c r="Y3272" i="4"/>
  <c r="Y3320" i="4"/>
  <c r="Y3328" i="4"/>
  <c r="Y3560" i="4"/>
  <c r="Y3169" i="4"/>
  <c r="Y3233" i="4"/>
  <c r="Y3345" i="4"/>
  <c r="Y3720" i="4"/>
  <c r="Y3748" i="4"/>
  <c r="Y3756" i="4"/>
  <c r="Y3772" i="4"/>
  <c r="Y3780" i="4"/>
  <c r="Y3812" i="4"/>
  <c r="Y3868" i="4"/>
  <c r="Y3892" i="4"/>
  <c r="Y3932" i="4"/>
  <c r="Y3956" i="4"/>
  <c r="Y3964" i="4"/>
  <c r="Y4068" i="4"/>
  <c r="Y4100" i="4"/>
  <c r="Y4164" i="4"/>
  <c r="Y4260" i="4"/>
  <c r="Y4292" i="4"/>
  <c r="Y3572" i="4"/>
  <c r="Y3615" i="4"/>
  <c r="Y3644" i="4"/>
  <c r="Y3685" i="4"/>
  <c r="Y3694" i="4"/>
  <c r="Y3721" i="4"/>
  <c r="Y3781" i="4"/>
  <c r="Y3789" i="4"/>
  <c r="Y3805" i="4"/>
  <c r="Y3821" i="4"/>
  <c r="Y3837" i="4"/>
  <c r="Y3893" i="4"/>
  <c r="Y3599" i="4"/>
  <c r="Y3646" i="4"/>
  <c r="Y3704" i="4"/>
  <c r="Y3732" i="4"/>
  <c r="Y3741" i="4"/>
  <c r="Y3798" i="4"/>
  <c r="Y3838" i="4"/>
  <c r="Y3846" i="4"/>
  <c r="Y3870" i="4"/>
  <c r="Y3886" i="4"/>
  <c r="Y3894" i="4"/>
  <c r="Y3902" i="4"/>
  <c r="Y3998" i="4"/>
  <c r="Y4014" i="4"/>
  <c r="Y4078" i="4"/>
  <c r="Y4142" i="4"/>
  <c r="Y4182" i="4"/>
  <c r="Y4206" i="4"/>
  <c r="Y3580" i="4"/>
  <c r="Y3647" i="4"/>
  <c r="Y3696" i="4"/>
  <c r="Y3705" i="4"/>
  <c r="Y3847" i="4"/>
  <c r="Y3879" i="4"/>
  <c r="Y3911" i="4"/>
  <c r="Y3991" i="4"/>
  <c r="Y4095" i="4"/>
  <c r="Y4119" i="4"/>
  <c r="Y4255" i="4"/>
  <c r="Y3553" i="4"/>
  <c r="Y3604" i="4"/>
  <c r="Y3648" i="4"/>
  <c r="Y3679" i="4"/>
  <c r="Y3743" i="4"/>
  <c r="Y3752" i="4"/>
  <c r="Y3760" i="4"/>
  <c r="Y3800" i="4"/>
  <c r="Y3912" i="4"/>
  <c r="Y3968" i="4"/>
  <c r="Y3984" i="4"/>
  <c r="Y3992" i="4"/>
  <c r="Y4000" i="4"/>
  <c r="Y4008" i="4"/>
  <c r="Y4024" i="4"/>
  <c r="Y4032" i="4"/>
  <c r="Y4040" i="4"/>
  <c r="Y4056" i="4"/>
  <c r="Y4120" i="4"/>
  <c r="Y4136" i="4"/>
  <c r="Y4144" i="4"/>
  <c r="Y4184" i="4"/>
  <c r="Y4224" i="4"/>
  <c r="Y4240" i="4"/>
  <c r="Y4248" i="4"/>
  <c r="Y4264" i="4"/>
  <c r="Y3623" i="4"/>
  <c r="Y3639" i="4"/>
  <c r="Y3708" i="4"/>
  <c r="Y3833" i="4"/>
  <c r="Y4009" i="4"/>
  <c r="Y4017" i="4"/>
  <c r="Y4041" i="4"/>
  <c r="Y4089" i="4"/>
  <c r="Y4097" i="4"/>
  <c r="Y4105" i="4"/>
  <c r="Y4137" i="4"/>
  <c r="Y4153" i="4"/>
  <c r="Y4177" i="4"/>
  <c r="Y4185" i="4"/>
  <c r="Y4233" i="4"/>
  <c r="Y4289" i="4"/>
  <c r="Y3588" i="4"/>
  <c r="Y3609" i="4"/>
  <c r="Y3640" i="4"/>
  <c r="Y3754" i="4"/>
  <c r="Y3778" i="4"/>
  <c r="Y3802" i="4"/>
  <c r="Y3810" i="4"/>
  <c r="Y3834" i="4"/>
  <c r="Y3858" i="4"/>
  <c r="Y3938" i="4"/>
  <c r="Y4002" i="4"/>
  <c r="Y4258" i="4"/>
  <c r="Y3641" i="4"/>
  <c r="Y3673" i="4"/>
  <c r="Y3701" i="4"/>
  <c r="Y3747" i="4"/>
  <c r="Y3843" i="4"/>
  <c r="Y3851" i="4"/>
  <c r="Y3859" i="4"/>
  <c r="Y3915" i="4"/>
  <c r="Y3987" i="4"/>
  <c r="Y4019" i="4"/>
  <c r="Y4099" i="4"/>
  <c r="Y4179" i="4"/>
  <c r="Y4195" i="4"/>
  <c r="Y4211" i="4"/>
  <c r="Y4227" i="4"/>
  <c r="Y4069" i="4"/>
  <c r="Y4133" i="4"/>
  <c r="Y4077" i="4"/>
  <c r="Y4205" i="4"/>
  <c r="Y4283" i="4"/>
  <c r="Y4021" i="4"/>
  <c r="Y4253" i="4"/>
  <c r="Y4221" i="4"/>
  <c r="Y4259" i="4"/>
  <c r="Y3981" i="4"/>
  <c r="Y4173" i="4"/>
  <c r="Y4235" i="4"/>
  <c r="Y4267" i="4"/>
  <c r="Y3989" i="4"/>
  <c r="I39" i="6"/>
  <c r="J39" i="6" s="1"/>
  <c r="AA31" i="6"/>
  <c r="AB31" i="6" s="1"/>
  <c r="X3050" i="4" l="1"/>
  <c r="X3010" i="4"/>
  <c r="X3097" i="4"/>
  <c r="X3086" i="4"/>
  <c r="O37" i="6"/>
  <c r="N38" i="6"/>
  <c r="Y3490" i="4"/>
  <c r="Y3275" i="4"/>
  <c r="Y3363" i="4"/>
  <c r="Y3395" i="4"/>
  <c r="Y3348" i="4"/>
  <c r="Y3388" i="4"/>
  <c r="Y3484" i="4"/>
  <c r="Y3245" i="4"/>
  <c r="Y3589" i="4"/>
  <c r="Y3334" i="4"/>
  <c r="Y3374" i="4"/>
  <c r="Y3470" i="4"/>
  <c r="Y3526" i="4"/>
  <c r="Y3119" i="4"/>
  <c r="Y3191" i="4"/>
  <c r="Y3311" i="4"/>
  <c r="Y3375" i="4"/>
  <c r="Y3399" i="4"/>
  <c r="Y3575" i="4"/>
  <c r="Y3112" i="4"/>
  <c r="Y3216" i="4"/>
  <c r="Y3248" i="4"/>
  <c r="Y3280" i="4"/>
  <c r="Y3416" i="4"/>
  <c r="Y3424" i="4"/>
  <c r="Y3440" i="4"/>
  <c r="Y3536" i="4"/>
  <c r="Y3552" i="4"/>
  <c r="Y3592" i="4"/>
  <c r="Y3137" i="4"/>
  <c r="Y3161" i="4"/>
  <c r="Y3201" i="4"/>
  <c r="Y3401" i="4"/>
  <c r="Y3796" i="4"/>
  <c r="Y3740" i="4"/>
  <c r="Y3917" i="4"/>
  <c r="Y3774" i="4"/>
  <c r="Y4022" i="4"/>
  <c r="Y4046" i="4"/>
  <c r="Y4102" i="4"/>
  <c r="Y4254" i="4"/>
  <c r="Y3548" i="4"/>
  <c r="Y3715" i="4"/>
  <c r="Y3871" i="4"/>
  <c r="Y3697" i="4"/>
  <c r="Y3768" i="4"/>
  <c r="Y3585" i="4"/>
  <c r="Y3929" i="4"/>
  <c r="Y4001" i="4"/>
  <c r="Y4169" i="4"/>
  <c r="Y3709" i="4"/>
  <c r="Y3762" i="4"/>
  <c r="Y3770" i="4"/>
  <c r="Y3954" i="4"/>
  <c r="Y3986" i="4"/>
  <c r="Y4282" i="4"/>
  <c r="Y4003" i="4"/>
  <c r="Y4125" i="4"/>
  <c r="Y4277" i="4"/>
  <c r="Y4181" i="4"/>
  <c r="AA4274" i="4"/>
  <c r="AA3844" i="4"/>
  <c r="AA4223" i="4"/>
  <c r="I40" i="6"/>
  <c r="J40" i="6" s="1"/>
  <c r="AA32" i="6"/>
  <c r="AB32" i="6" s="1"/>
  <c r="AA4074" i="4" l="1"/>
  <c r="AA4154" i="4"/>
  <c r="AA3947" i="4"/>
  <c r="AA4036" i="4"/>
  <c r="AA4278" i="4"/>
  <c r="O38" i="6"/>
  <c r="N39" i="6"/>
  <c r="Y3138" i="4"/>
  <c r="Y3226" i="4"/>
  <c r="Y3250" i="4"/>
  <c r="Y3474" i="4"/>
  <c r="Y3482" i="4"/>
  <c r="Y3554" i="4"/>
  <c r="Y3562" i="4"/>
  <c r="Y3594" i="4"/>
  <c r="Y3738" i="4"/>
  <c r="Y3491" i="4"/>
  <c r="Y3603" i="4"/>
  <c r="Y3140" i="4"/>
  <c r="Y3332" i="4"/>
  <c r="Y3364" i="4"/>
  <c r="Y3444" i="4"/>
  <c r="Y3468" i="4"/>
  <c r="Y3149" i="4"/>
  <c r="Y3237" i="4"/>
  <c r="Y3261" i="4"/>
  <c r="Y3277" i="4"/>
  <c r="Y3381" i="4"/>
  <c r="Y3517" i="4"/>
  <c r="Y3661" i="4"/>
  <c r="Y3182" i="4"/>
  <c r="Y3206" i="4"/>
  <c r="Y3214" i="4"/>
  <c r="Y3270" i="4"/>
  <c r="Y3358" i="4"/>
  <c r="Y3398" i="4"/>
  <c r="Y3494" i="4"/>
  <c r="Y3510" i="4"/>
  <c r="Y3566" i="4"/>
  <c r="Y3143" i="4"/>
  <c r="Y3239" i="4"/>
  <c r="Y3295" i="4"/>
  <c r="Y3479" i="4"/>
  <c r="Y3495" i="4"/>
  <c r="Y3551" i="4"/>
  <c r="Y3232" i="4"/>
  <c r="Y3336" i="4"/>
  <c r="Y3544" i="4"/>
  <c r="Y3624" i="4"/>
  <c r="Y3193" i="4"/>
  <c r="Y3217" i="4"/>
  <c r="Y3289" i="4"/>
  <c r="Y3297" i="4"/>
  <c r="Y3569" i="4"/>
  <c r="Y3729" i="4"/>
  <c r="Y3739" i="4"/>
  <c r="Y3908" i="4"/>
  <c r="Y3948" i="4"/>
  <c r="Y4012" i="4"/>
  <c r="Y4044" i="4"/>
  <c r="Y4108" i="4"/>
  <c r="Y4148" i="4"/>
  <c r="Y4180" i="4"/>
  <c r="Y4196" i="4"/>
  <c r="Y4204" i="4"/>
  <c r="Y4252" i="4"/>
  <c r="Y4300" i="4"/>
  <c r="Y3465" i="4"/>
  <c r="Y3508" i="4"/>
  <c r="Y3631" i="4"/>
  <c r="Y3676" i="4"/>
  <c r="Y3861" i="4"/>
  <c r="Y3877" i="4"/>
  <c r="Y3901" i="4"/>
  <c r="Y3949" i="4"/>
  <c r="Y3965" i="4"/>
  <c r="Y3766" i="4"/>
  <c r="Y3950" i="4"/>
  <c r="Y3966" i="4"/>
  <c r="Y3974" i="4"/>
  <c r="Y4038" i="4"/>
  <c r="Y4134" i="4"/>
  <c r="Y4166" i="4"/>
  <c r="Y4278" i="4"/>
  <c r="Y3742" i="4"/>
  <c r="Y3759" i="4"/>
  <c r="Y3815" i="4"/>
  <c r="Y3919" i="4"/>
  <c r="Y4031" i="4"/>
  <c r="Y4047" i="4"/>
  <c r="Y4111" i="4"/>
  <c r="Y4175" i="4"/>
  <c r="Y4215" i="4"/>
  <c r="Y4271" i="4"/>
  <c r="Y4279" i="4"/>
  <c r="Y3936" i="4"/>
  <c r="Y3952" i="4"/>
  <c r="Y3976" i="4"/>
  <c r="Y4080" i="4"/>
  <c r="Y4216" i="4"/>
  <c r="Y3671" i="4"/>
  <c r="Y3699" i="4"/>
  <c r="Y3753" i="4"/>
  <c r="Y3785" i="4"/>
  <c r="Y3841" i="4"/>
  <c r="Y3849" i="4"/>
  <c r="Y3865" i="4"/>
  <c r="Y3881" i="4"/>
  <c r="Y4073" i="4"/>
  <c r="Y4081" i="4"/>
  <c r="Y3497" i="4"/>
  <c r="Y3529" i="4"/>
  <c r="Y3651" i="4"/>
  <c r="Y3842" i="4"/>
  <c r="Y3898" i="4"/>
  <c r="Y3930" i="4"/>
  <c r="Y3946" i="4"/>
  <c r="Y4066" i="4"/>
  <c r="Y4074" i="4"/>
  <c r="Y4106" i="4"/>
  <c r="Y4170" i="4"/>
  <c r="Y4186" i="4"/>
  <c r="Y4194" i="4"/>
  <c r="Y4218" i="4"/>
  <c r="Y4234" i="4"/>
  <c r="Y3771" i="4"/>
  <c r="Y3875" i="4"/>
  <c r="Y3939" i="4"/>
  <c r="Y3955" i="4"/>
  <c r="Y3963" i="4"/>
  <c r="Y4035" i="4"/>
  <c r="Y4115" i="4"/>
  <c r="Y4147" i="4"/>
  <c r="Y4163" i="4"/>
  <c r="Y4219" i="4"/>
  <c r="Y4029" i="4"/>
  <c r="Y4291" i="4"/>
  <c r="X3012" i="4"/>
  <c r="X3077" i="4"/>
  <c r="I41" i="6"/>
  <c r="J41" i="6" s="1"/>
  <c r="AA33" i="6"/>
  <c r="AB33" i="6" s="1"/>
  <c r="O39" i="6" l="1"/>
  <c r="Y3322" i="4" s="1"/>
  <c r="N40" i="6"/>
  <c r="Y3307" i="4"/>
  <c r="Y3315" i="4"/>
  <c r="Y3502" i="4"/>
  <c r="Y3176" i="4"/>
  <c r="Y3456" i="4"/>
  <c r="Y3177" i="4"/>
  <c r="Y3457" i="4"/>
  <c r="Y4126" i="4"/>
  <c r="Y4079" i="4"/>
  <c r="Y4087" i="4"/>
  <c r="Y4287" i="4"/>
  <c r="Y4208" i="4"/>
  <c r="Y4217" i="4"/>
  <c r="Y4210" i="4"/>
  <c r="Y3827" i="4"/>
  <c r="Y3234" i="4"/>
  <c r="Y3306" i="4"/>
  <c r="Y3299" i="4"/>
  <c r="Y3539" i="4"/>
  <c r="Y3555" i="4"/>
  <c r="Y3188" i="4"/>
  <c r="Y3196" i="4"/>
  <c r="Y3173" i="4"/>
  <c r="Y3189" i="4"/>
  <c r="Y3197" i="4"/>
  <c r="Y3341" i="4"/>
  <c r="Y3421" i="4"/>
  <c r="Y3597" i="4"/>
  <c r="Y3653" i="4"/>
  <c r="Y3158" i="4"/>
  <c r="Y3198" i="4"/>
  <c r="Y3254" i="4"/>
  <c r="Y3262" i="4"/>
  <c r="Y3294" i="4"/>
  <c r="Y3550" i="4"/>
  <c r="Y3263" i="4"/>
  <c r="Y3383" i="4"/>
  <c r="Y3391" i="4"/>
  <c r="Y3503" i="4"/>
  <c r="Y3527" i="4"/>
  <c r="Y3200" i="4"/>
  <c r="Y3312" i="4"/>
  <c r="Y3472" i="4"/>
  <c r="Y3488" i="4"/>
  <c r="Y3496" i="4"/>
  <c r="Y3520" i="4"/>
  <c r="Y3568" i="4"/>
  <c r="Y3185" i="4"/>
  <c r="Y3281" i="4"/>
  <c r="Y3321" i="4"/>
  <c r="Y3353" i="4"/>
  <c r="Y3385" i="4"/>
  <c r="Y3393" i="4"/>
  <c r="Y3537" i="4"/>
  <c r="Y3836" i="4"/>
  <c r="Y3940" i="4"/>
  <c r="Y3972" i="4"/>
  <c r="Y4076" i="4"/>
  <c r="Y4268" i="4"/>
  <c r="Y3757" i="4"/>
  <c r="Y3925" i="4"/>
  <c r="Y3695" i="4"/>
  <c r="Y3926" i="4"/>
  <c r="Y3934" i="4"/>
  <c r="Y4062" i="4"/>
  <c r="Y4238" i="4"/>
  <c r="Y4286" i="4"/>
  <c r="Y3657" i="4"/>
  <c r="Y3668" i="4"/>
  <c r="Y3887" i="4"/>
  <c r="Y3975" i="4"/>
  <c r="Y3999" i="4"/>
  <c r="Y4023" i="4"/>
  <c r="Y4127" i="4"/>
  <c r="Y4135" i="4"/>
  <c r="Y4295" i="4"/>
  <c r="Y3792" i="4"/>
  <c r="Y3920" i="4"/>
  <c r="Y4048" i="4"/>
  <c r="Y4064" i="4"/>
  <c r="Y4112" i="4"/>
  <c r="Y4256" i="4"/>
  <c r="Y4280" i="4"/>
  <c r="Y3809" i="4"/>
  <c r="Y3961" i="4"/>
  <c r="Y3969" i="4"/>
  <c r="Y4145" i="4"/>
  <c r="Y4249" i="4"/>
  <c r="Y3625" i="4"/>
  <c r="Y3727" i="4"/>
  <c r="Y3906" i="4"/>
  <c r="Y4226" i="4"/>
  <c r="Y4250" i="4"/>
  <c r="Y3652" i="4"/>
  <c r="Y3755" i="4"/>
  <c r="Y4083" i="4"/>
  <c r="Y4131" i="4"/>
  <c r="Y4189" i="4"/>
  <c r="Y4299" i="4"/>
  <c r="Y4229" i="4"/>
  <c r="Y4293" i="4"/>
  <c r="Y4269" i="4"/>
  <c r="Y4296" i="4"/>
  <c r="X3024" i="4"/>
  <c r="X3066" i="4"/>
  <c r="X3090" i="4"/>
  <c r="X3098" i="4"/>
  <c r="X3068" i="4"/>
  <c r="X3073" i="4"/>
  <c r="X3013" i="4"/>
  <c r="X3036" i="4"/>
  <c r="X3043" i="4"/>
  <c r="X3088" i="4"/>
  <c r="X3040" i="4"/>
  <c r="AA3211" i="4"/>
  <c r="AA3352" i="4"/>
  <c r="AA3435" i="4"/>
  <c r="AA3923" i="4"/>
  <c r="AA3469" i="4"/>
  <c r="AA3597" i="4"/>
  <c r="I42" i="6"/>
  <c r="J42" i="6" s="1"/>
  <c r="AA34" i="6"/>
  <c r="AB34" i="6" s="1"/>
  <c r="Y3714" i="4" l="1"/>
  <c r="O40" i="6"/>
  <c r="N41" i="6"/>
  <c r="AA4006" i="4"/>
  <c r="AA4192" i="4"/>
  <c r="X3017" i="4"/>
  <c r="X3014" i="4"/>
  <c r="X3102" i="4"/>
  <c r="X3045" i="4"/>
  <c r="I43" i="6"/>
  <c r="J43" i="6" s="1"/>
  <c r="AA35" i="6"/>
  <c r="AB35" i="6" s="1"/>
  <c r="O41" i="6" l="1"/>
  <c r="N42" i="6"/>
  <c r="Y4323" i="4"/>
  <c r="Y4331" i="4"/>
  <c r="Y4339" i="4"/>
  <c r="Y4347" i="4"/>
  <c r="Y4395" i="4"/>
  <c r="Y4403" i="4"/>
  <c r="Y4411" i="4"/>
  <c r="Y4419" i="4"/>
  <c r="Y4467" i="4"/>
  <c r="Y4475" i="4"/>
  <c r="Y4483" i="4"/>
  <c r="Y4491" i="4"/>
  <c r="Y4539" i="4"/>
  <c r="Y4547" i="4"/>
  <c r="Y4555" i="4"/>
  <c r="Y4563" i="4"/>
  <c r="Y4611" i="4"/>
  <c r="Y4619" i="4"/>
  <c r="Y4627" i="4"/>
  <c r="Y4635" i="4"/>
  <c r="Y4340" i="4"/>
  <c r="Y4348" i="4"/>
  <c r="Y4356" i="4"/>
  <c r="Y4364" i="4"/>
  <c r="Y4412" i="4"/>
  <c r="Y4420" i="4"/>
  <c r="Y4428" i="4"/>
  <c r="Y4436" i="4"/>
  <c r="Y4484" i="4"/>
  <c r="Y4492" i="4"/>
  <c r="Y4500" i="4"/>
  <c r="Y4508" i="4"/>
  <c r="Y4556" i="4"/>
  <c r="Y4564" i="4"/>
  <c r="Y4572" i="4"/>
  <c r="Y4580" i="4"/>
  <c r="Y4628" i="4"/>
  <c r="Y4636" i="4"/>
  <c r="Y4644" i="4"/>
  <c r="Y4652" i="4"/>
  <c r="Y4341" i="4"/>
  <c r="Y4349" i="4"/>
  <c r="Y4357" i="4"/>
  <c r="Y4365" i="4"/>
  <c r="Y4413" i="4"/>
  <c r="Y4421" i="4"/>
  <c r="Y4429" i="4"/>
  <c r="Y4437" i="4"/>
  <c r="Y4485" i="4"/>
  <c r="Y4493" i="4"/>
  <c r="Y4501" i="4"/>
  <c r="Y4509" i="4"/>
  <c r="Y4557" i="4"/>
  <c r="Y4565" i="4"/>
  <c r="Y4573" i="4"/>
  <c r="Y4581" i="4"/>
  <c r="Y4302" i="4"/>
  <c r="Y4310" i="4"/>
  <c r="Y4358" i="4"/>
  <c r="Y4366" i="4"/>
  <c r="Y4374" i="4"/>
  <c r="Y4382" i="4"/>
  <c r="Y4430" i="4"/>
  <c r="Y4438" i="4"/>
  <c r="Y4446" i="4"/>
  <c r="Y4454" i="4"/>
  <c r="Y4502" i="4"/>
  <c r="Y4510" i="4"/>
  <c r="Y4518" i="4"/>
  <c r="Y4526" i="4"/>
  <c r="Y4574" i="4"/>
  <c r="Y4582" i="4"/>
  <c r="Y4590" i="4"/>
  <c r="Y4598" i="4"/>
  <c r="Y4646" i="4"/>
  <c r="Y4654" i="4"/>
  <c r="Y4662" i="4"/>
  <c r="Y4670" i="4"/>
  <c r="Y4303" i="4"/>
  <c r="Y4311" i="4"/>
  <c r="Y4359" i="4"/>
  <c r="Y4367" i="4"/>
  <c r="Y4375" i="4"/>
  <c r="Y4383" i="4"/>
  <c r="Y4431" i="4"/>
  <c r="Y4439" i="4"/>
  <c r="Y4447" i="4"/>
  <c r="Y4455" i="4"/>
  <c r="Y4503" i="4"/>
  <c r="Y4511" i="4"/>
  <c r="Y4519" i="4"/>
  <c r="Y4527" i="4"/>
  <c r="Y4575" i="4"/>
  <c r="Y4583" i="4"/>
  <c r="Y4591" i="4"/>
  <c r="Y4599" i="4"/>
  <c r="Y4647" i="4"/>
  <c r="Y4655" i="4"/>
  <c r="Y4663" i="4"/>
  <c r="Y4671" i="4"/>
  <c r="Y4304" i="4"/>
  <c r="Y4312" i="4"/>
  <c r="Y4320" i="4"/>
  <c r="Y4328" i="4"/>
  <c r="Y4376" i="4"/>
  <c r="Y4384" i="4"/>
  <c r="Y4392" i="4"/>
  <c r="Y4400" i="4"/>
  <c r="Y4448" i="4"/>
  <c r="Y4456" i="4"/>
  <c r="Y4464" i="4"/>
  <c r="Y4472" i="4"/>
  <c r="Y4520" i="4"/>
  <c r="Y4528" i="4"/>
  <c r="Y4536" i="4"/>
  <c r="Y4544" i="4"/>
  <c r="Y4592" i="4"/>
  <c r="Y4600" i="4"/>
  <c r="Y4608" i="4"/>
  <c r="Y4616" i="4"/>
  <c r="Y4664" i="4"/>
  <c r="Y4672" i="4"/>
  <c r="Y4305" i="4"/>
  <c r="Y4313" i="4"/>
  <c r="Y4321" i="4"/>
  <c r="Y4329" i="4"/>
  <c r="Y4377" i="4"/>
  <c r="Y4385" i="4"/>
  <c r="Y4393" i="4"/>
  <c r="Y4401" i="4"/>
  <c r="Y4449" i="4"/>
  <c r="Y4457" i="4"/>
  <c r="Y4465" i="4"/>
  <c r="Y4473" i="4"/>
  <c r="Y4521" i="4"/>
  <c r="Y4529" i="4"/>
  <c r="Y4537" i="4"/>
  <c r="Y4545" i="4"/>
  <c r="Y4593" i="4"/>
  <c r="Y4601" i="4"/>
  <c r="Y4609" i="4"/>
  <c r="Y4617" i="4"/>
  <c r="Y4322" i="4"/>
  <c r="Y4330" i="4"/>
  <c r="Y4338" i="4"/>
  <c r="Y4346" i="4"/>
  <c r="Y4394" i="4"/>
  <c r="Y4402" i="4"/>
  <c r="Y4410" i="4"/>
  <c r="Y4418" i="4"/>
  <c r="Y4466" i="4"/>
  <c r="Y4474" i="4"/>
  <c r="Y4482" i="4"/>
  <c r="Y4490" i="4"/>
  <c r="Y4538" i="4"/>
  <c r="Y4546" i="4"/>
  <c r="Y4554" i="4"/>
  <c r="Y4562" i="4"/>
  <c r="Y4610" i="4"/>
  <c r="Y4618" i="4"/>
  <c r="Y4626" i="4"/>
  <c r="Y4634" i="4"/>
  <c r="Y4673" i="4"/>
  <c r="Y4645" i="4"/>
  <c r="Y4653" i="4"/>
  <c r="Y4629" i="4"/>
  <c r="Y4665" i="4"/>
  <c r="Y4637" i="4"/>
  <c r="AA3184" i="4"/>
  <c r="AA3384" i="4"/>
  <c r="X3025" i="4"/>
  <c r="X3022" i="4"/>
  <c r="X3021" i="4"/>
  <c r="X3015" i="4"/>
  <c r="X3038" i="4"/>
  <c r="I44" i="6"/>
  <c r="J44" i="6" s="1"/>
  <c r="AA36" i="6"/>
  <c r="AB36" i="6" s="1"/>
  <c r="O42" i="6" l="1"/>
  <c r="N43" i="6"/>
  <c r="O43" i="6" s="1"/>
  <c r="Y4307" i="4"/>
  <c r="Y4315" i="4"/>
  <c r="Y4379" i="4"/>
  <c r="Y4387" i="4"/>
  <c r="Y4451" i="4"/>
  <c r="Y4459" i="4"/>
  <c r="Y4523" i="4"/>
  <c r="Y4531" i="4"/>
  <c r="Y4595" i="4"/>
  <c r="Y4603" i="4"/>
  <c r="Y4667" i="4"/>
  <c r="Y4675" i="4"/>
  <c r="Y4308" i="4"/>
  <c r="Y4316" i="4"/>
  <c r="Y4324" i="4"/>
  <c r="Y4332" i="4"/>
  <c r="Y4380" i="4"/>
  <c r="Y4388" i="4"/>
  <c r="Y4396" i="4"/>
  <c r="Y4404" i="4"/>
  <c r="Y4452" i="4"/>
  <c r="Y4460" i="4"/>
  <c r="Y4468" i="4"/>
  <c r="Y4476" i="4"/>
  <c r="Y4524" i="4"/>
  <c r="Y4532" i="4"/>
  <c r="Y4540" i="4"/>
  <c r="Y4548" i="4"/>
  <c r="Y4596" i="4"/>
  <c r="Y4604" i="4"/>
  <c r="Y4612" i="4"/>
  <c r="Y4620" i="4"/>
  <c r="Y4668" i="4"/>
  <c r="Y4676" i="4"/>
  <c r="Y4325" i="4"/>
  <c r="Y4333" i="4"/>
  <c r="Y4397" i="4"/>
  <c r="Y4405" i="4"/>
  <c r="Y4469" i="4"/>
  <c r="Y4477" i="4"/>
  <c r="Y4541" i="4"/>
  <c r="Y4549" i="4"/>
  <c r="Y4613" i="4"/>
  <c r="Y4621" i="4"/>
  <c r="Y4326" i="4"/>
  <c r="Y4334" i="4"/>
  <c r="Y4342" i="4"/>
  <c r="Y4350" i="4"/>
  <c r="Y4398" i="4"/>
  <c r="Y4406" i="4"/>
  <c r="Y4414" i="4"/>
  <c r="Y4422" i="4"/>
  <c r="Y4470" i="4"/>
  <c r="Y4478" i="4"/>
  <c r="Y4486" i="4"/>
  <c r="Y4494" i="4"/>
  <c r="Y4542" i="4"/>
  <c r="Y4550" i="4"/>
  <c r="Y4558" i="4"/>
  <c r="Y4566" i="4"/>
  <c r="Y4614" i="4"/>
  <c r="Y4622" i="4"/>
  <c r="Y4630" i="4"/>
  <c r="Y4638" i="4"/>
  <c r="Y4343" i="4"/>
  <c r="Y4351" i="4"/>
  <c r="Y4415" i="4"/>
  <c r="Y4423" i="4"/>
  <c r="Y4487" i="4"/>
  <c r="Y4495" i="4"/>
  <c r="Y4559" i="4"/>
  <c r="Y4567" i="4"/>
  <c r="Y4631" i="4"/>
  <c r="Y4639" i="4"/>
  <c r="Y4344" i="4"/>
  <c r="Y4352" i="4"/>
  <c r="Y4360" i="4"/>
  <c r="Y4368" i="4"/>
  <c r="Y4416" i="4"/>
  <c r="Y4424" i="4"/>
  <c r="Y4432" i="4"/>
  <c r="Y4440" i="4"/>
  <c r="Y4488" i="4"/>
  <c r="Y4496" i="4"/>
  <c r="Y4504" i="4"/>
  <c r="Y4512" i="4"/>
  <c r="Y4560" i="4"/>
  <c r="Y4568" i="4"/>
  <c r="Y4576" i="4"/>
  <c r="Y4584" i="4"/>
  <c r="Y4632" i="4"/>
  <c r="Y4640" i="4"/>
  <c r="Y4648" i="4"/>
  <c r="Y4656" i="4"/>
  <c r="Y4361" i="4"/>
  <c r="Y4369" i="4"/>
  <c r="Y4433" i="4"/>
  <c r="Y4441" i="4"/>
  <c r="Y4505" i="4"/>
  <c r="Y4513" i="4"/>
  <c r="Y4577" i="4"/>
  <c r="Y4585" i="4"/>
  <c r="Y4306" i="4"/>
  <c r="Y4314" i="4"/>
  <c r="Y4362" i="4"/>
  <c r="Y4370" i="4"/>
  <c r="Y4378" i="4"/>
  <c r="Y4386" i="4"/>
  <c r="Y4434" i="4"/>
  <c r="Y4442" i="4"/>
  <c r="Y4450" i="4"/>
  <c r="Y4458" i="4"/>
  <c r="Y4506" i="4"/>
  <c r="Y4514" i="4"/>
  <c r="Y4522" i="4"/>
  <c r="Y4530" i="4"/>
  <c r="Y4578" i="4"/>
  <c r="Y4586" i="4"/>
  <c r="Y4594" i="4"/>
  <c r="Y4602" i="4"/>
  <c r="Y4650" i="4"/>
  <c r="Y4658" i="4"/>
  <c r="Y4666" i="4"/>
  <c r="Y4674" i="4"/>
  <c r="Y4649" i="4"/>
  <c r="Y4657" i="4"/>
  <c r="X3041" i="4"/>
  <c r="X3018" i="4"/>
  <c r="X3106" i="4"/>
  <c r="X3069" i="4"/>
  <c r="X3089" i="4"/>
  <c r="X3053" i="4"/>
  <c r="X3064" i="4"/>
  <c r="AA3263" i="4"/>
  <c r="AA3506" i="4"/>
  <c r="AA3626" i="4"/>
  <c r="AA4164" i="4"/>
  <c r="AA4180" i="4"/>
  <c r="AA4055" i="4"/>
  <c r="I45" i="6"/>
  <c r="J45" i="6" s="1"/>
  <c r="AA37" i="6"/>
  <c r="AB37" i="6" s="1"/>
  <c r="Y4355" i="4" l="1"/>
  <c r="Y4371" i="4"/>
  <c r="Y4427" i="4"/>
  <c r="Y4443" i="4"/>
  <c r="Y4499" i="4"/>
  <c r="Y4515" i="4"/>
  <c r="Y4571" i="4"/>
  <c r="Y4587" i="4"/>
  <c r="Y4643" i="4"/>
  <c r="Y4659" i="4"/>
  <c r="Y4372" i="4"/>
  <c r="Y4444" i="4"/>
  <c r="Y4516" i="4"/>
  <c r="Y4588" i="4"/>
  <c r="Y4660" i="4"/>
  <c r="Y4317" i="4"/>
  <c r="Y4373" i="4"/>
  <c r="Y4389" i="4"/>
  <c r="Y4445" i="4"/>
  <c r="Y4461" i="4"/>
  <c r="Y4517" i="4"/>
  <c r="Y4533" i="4"/>
  <c r="Y4589" i="4"/>
  <c r="Y4605" i="4"/>
  <c r="Y4318" i="4"/>
  <c r="Y4390" i="4"/>
  <c r="Y4462" i="4"/>
  <c r="Y4534" i="4"/>
  <c r="Y4606" i="4"/>
  <c r="Y4678" i="4"/>
  <c r="Y4319" i="4"/>
  <c r="Y4335" i="4"/>
  <c r="Y4391" i="4"/>
  <c r="Y4407" i="4"/>
  <c r="Y4463" i="4"/>
  <c r="Y4479" i="4"/>
  <c r="Y4535" i="4"/>
  <c r="Y4551" i="4"/>
  <c r="Y4607" i="4"/>
  <c r="Y4623" i="4"/>
  <c r="Y4679" i="4"/>
  <c r="Y4336" i="4"/>
  <c r="Y4408" i="4"/>
  <c r="Y4480" i="4"/>
  <c r="Y4552" i="4"/>
  <c r="Y4624" i="4"/>
  <c r="Y4337" i="4"/>
  <c r="Y4353" i="4"/>
  <c r="Y4409" i="4"/>
  <c r="Y4425" i="4"/>
  <c r="Y4481" i="4"/>
  <c r="Y4497" i="4"/>
  <c r="Y4553" i="4"/>
  <c r="Y4569" i="4"/>
  <c r="Y4625" i="4"/>
  <c r="Y4354" i="4"/>
  <c r="Y4426" i="4"/>
  <c r="Y4498" i="4"/>
  <c r="Y4570" i="4"/>
  <c r="Y4642" i="4"/>
  <c r="Y4641" i="4"/>
  <c r="Y4677" i="4"/>
  <c r="Y4661" i="4"/>
  <c r="Y4363" i="4"/>
  <c r="Y4435" i="4"/>
  <c r="Y4507" i="4"/>
  <c r="Y4579" i="4"/>
  <c r="Y4651" i="4"/>
  <c r="Y4309" i="4"/>
  <c r="Y4381" i="4"/>
  <c r="Y4453" i="4"/>
  <c r="Y4525" i="4"/>
  <c r="Y4597" i="4"/>
  <c r="Y4327" i="4"/>
  <c r="Y4399" i="4"/>
  <c r="Y4471" i="4"/>
  <c r="Y4543" i="4"/>
  <c r="Y4615" i="4"/>
  <c r="Y4345" i="4"/>
  <c r="Y4417" i="4"/>
  <c r="Y4489" i="4"/>
  <c r="Y4561" i="4"/>
  <c r="Y4633" i="4"/>
  <c r="Y4669" i="4"/>
  <c r="AA3338" i="4"/>
  <c r="AA3554" i="4"/>
  <c r="AA3574" i="4"/>
  <c r="AA3824" i="4"/>
  <c r="X3030" i="4"/>
  <c r="X3083" i="4"/>
  <c r="I46" i="6"/>
  <c r="J46" i="6" s="1"/>
  <c r="AA38" i="6"/>
  <c r="AB38" i="6" s="1"/>
  <c r="AA3699" i="4" l="1"/>
  <c r="AA3534" i="4"/>
  <c r="AA3496" i="4"/>
  <c r="X3082" i="4"/>
  <c r="X3055" i="4"/>
  <c r="X3071" i="4"/>
  <c r="X3032" i="4"/>
  <c r="X3039" i="4"/>
  <c r="X3105" i="4"/>
  <c r="X3067" i="4"/>
  <c r="X3107" i="4"/>
  <c r="I47" i="6"/>
  <c r="J47" i="6" s="1"/>
  <c r="AA39" i="6"/>
  <c r="AB39" i="6" s="1"/>
  <c r="AA3113" i="4" l="1"/>
  <c r="AA3426" i="4"/>
  <c r="AA3691" i="4"/>
  <c r="AA3887" i="4"/>
  <c r="AA4080" i="4"/>
  <c r="X3042" i="4"/>
  <c r="X3052" i="4"/>
  <c r="X3056" i="4"/>
  <c r="I48" i="6"/>
  <c r="J48" i="6" s="1"/>
  <c r="AA40" i="6"/>
  <c r="AB40" i="6" s="1"/>
  <c r="X3044" i="4" l="1"/>
  <c r="X3060" i="4"/>
  <c r="X3048" i="4"/>
  <c r="X3061" i="4"/>
  <c r="AA3865" i="4"/>
  <c r="AA4097" i="4"/>
  <c r="AA3515" i="4"/>
  <c r="AA3651" i="4"/>
  <c r="AA4131" i="4"/>
  <c r="AA3900" i="4"/>
  <c r="AA4293" i="4"/>
  <c r="I49" i="6"/>
  <c r="J49" i="6" s="1"/>
  <c r="AA41" i="6"/>
  <c r="AB41" i="6" s="1"/>
  <c r="AA3259" i="4" l="1"/>
  <c r="AA3299" i="4"/>
  <c r="AA3198" i="4"/>
  <c r="AA3829" i="4"/>
  <c r="AA3510" i="4"/>
  <c r="AA4238" i="4"/>
  <c r="AA3943" i="4"/>
  <c r="X3058" i="4"/>
  <c r="X3093" i="4"/>
  <c r="X3054" i="4"/>
  <c r="X3062" i="4"/>
  <c r="X3080" i="4"/>
  <c r="I50" i="6"/>
  <c r="J50" i="6" s="1"/>
  <c r="X3063" i="4" s="1"/>
  <c r="AA42" i="6"/>
  <c r="AB42" i="6" l="1"/>
  <c r="I51" i="6"/>
  <c r="J51" i="6" s="1"/>
  <c r="X3070" i="4" s="1"/>
  <c r="AA43" i="6"/>
  <c r="AB43" i="6" s="1"/>
  <c r="AA3138" i="4" l="1"/>
  <c r="AA3147" i="4"/>
  <c r="AA3171" i="4"/>
  <c r="AA3219" i="4"/>
  <c r="AA3132" i="4"/>
  <c r="AA3172" i="4"/>
  <c r="AA3220" i="4"/>
  <c r="AA3252" i="4"/>
  <c r="AA3117" i="4"/>
  <c r="AA3133" i="4"/>
  <c r="AA3221" i="4"/>
  <c r="AA3237" i="4"/>
  <c r="AA3301" i="4"/>
  <c r="AA3214" i="4"/>
  <c r="AA3302" i="4"/>
  <c r="AA3159" i="4"/>
  <c r="AA3128" i="4"/>
  <c r="AA3168" i="4"/>
  <c r="AA3264" i="4"/>
  <c r="AA3336" i="4"/>
  <c r="AA3344" i="4"/>
  <c r="AA3392" i="4"/>
  <c r="AA3273" i="4"/>
  <c r="AA3289" i="4"/>
  <c r="AA3521" i="4"/>
  <c r="AA3593" i="4"/>
  <c r="AA3649" i="4"/>
  <c r="AA3729" i="4"/>
  <c r="AA3769" i="4"/>
  <c r="AA3849" i="4"/>
  <c r="AA3857" i="4"/>
  <c r="AA3905" i="4"/>
  <c r="AA4121" i="4"/>
  <c r="AA4273" i="4"/>
  <c r="AA4297" i="4"/>
  <c r="AA3390" i="4"/>
  <c r="AA3442" i="4"/>
  <c r="AA3458" i="4"/>
  <c r="AA3474" i="4"/>
  <c r="AA3898" i="4"/>
  <c r="AA3930" i="4"/>
  <c r="AA3451" i="4"/>
  <c r="AA3563" i="4"/>
  <c r="AA3579" i="4"/>
  <c r="AA3611" i="4"/>
  <c r="AA3707" i="4"/>
  <c r="AA3731" i="4"/>
  <c r="AA3787" i="4"/>
  <c r="AA3963" i="4"/>
  <c r="AA3995" i="4"/>
  <c r="AA4075" i="4"/>
  <c r="AA4171" i="4"/>
  <c r="AA4219" i="4"/>
  <c r="AA3620" i="4"/>
  <c r="AA3628" i="4"/>
  <c r="AA3636" i="4"/>
  <c r="AA3804" i="4"/>
  <c r="AA3820" i="4"/>
  <c r="AA3852" i="4"/>
  <c r="AA3988" i="4"/>
  <c r="AA4020" i="4"/>
  <c r="AA4028" i="4"/>
  <c r="AA4052" i="4"/>
  <c r="AA4172" i="4"/>
  <c r="AA4300" i="4"/>
  <c r="AA3323" i="4"/>
  <c r="AA3501" i="4"/>
  <c r="AA3525" i="4"/>
  <c r="AA3565" i="4"/>
  <c r="AA3613" i="4"/>
  <c r="AA3933" i="4"/>
  <c r="AA4093" i="4"/>
  <c r="AA4101" i="4"/>
  <c r="AA3347" i="4"/>
  <c r="AA3542" i="4"/>
  <c r="AA3654" i="4"/>
  <c r="AA3702" i="4"/>
  <c r="AA3718" i="4"/>
  <c r="AA3734" i="4"/>
  <c r="AA3790" i="4"/>
  <c r="AA3958" i="4"/>
  <c r="AA3982" i="4"/>
  <c r="AA4134" i="4"/>
  <c r="AA4166" i="4"/>
  <c r="AA4174" i="4"/>
  <c r="AA4190" i="4"/>
  <c r="AA4214" i="4"/>
  <c r="AA3386" i="4"/>
  <c r="AA3471" i="4"/>
  <c r="AA3551" i="4"/>
  <c r="AA3631" i="4"/>
  <c r="AA3663" i="4"/>
  <c r="AA3775" i="4"/>
  <c r="AA3831" i="4"/>
  <c r="AA3967" i="4"/>
  <c r="AA4015" i="4"/>
  <c r="AA4031" i="4"/>
  <c r="AA4047" i="4"/>
  <c r="AA4167" i="4"/>
  <c r="AA4263" i="4"/>
  <c r="AA3880" i="4"/>
  <c r="AA3904" i="4"/>
  <c r="AA4104" i="4"/>
  <c r="AA4128" i="4"/>
  <c r="AA3292" i="4"/>
  <c r="AA3408" i="4"/>
  <c r="AA3512" i="4"/>
  <c r="AA3816" i="4"/>
  <c r="AA3864" i="4"/>
  <c r="AA3295" i="4"/>
  <c r="AA4266" i="4"/>
  <c r="AA3939" i="4"/>
  <c r="AA4148" i="4"/>
  <c r="I52" i="6"/>
  <c r="AA44" i="6"/>
  <c r="J52" i="6" l="1"/>
  <c r="X3076" i="4" s="1"/>
  <c r="I53" i="6"/>
  <c r="AB44" i="6"/>
  <c r="AA45" i="6"/>
  <c r="J53" i="6" l="1"/>
  <c r="X3095" i="4" s="1"/>
  <c r="I54" i="6"/>
  <c r="AA3149" i="4"/>
  <c r="AA3517" i="4"/>
  <c r="AA4086" i="4"/>
  <c r="AB45" i="6"/>
  <c r="AA46" i="6"/>
  <c r="AB46" i="6" s="1"/>
  <c r="AA3985" i="4" l="1"/>
  <c r="AA3949" i="4"/>
  <c r="AA3614" i="4"/>
  <c r="AA3965" i="4"/>
  <c r="AA3766" i="4"/>
  <c r="AA3535" i="4"/>
  <c r="AA3759" i="4"/>
  <c r="J54" i="6"/>
  <c r="I55" i="6"/>
  <c r="AA47" i="6"/>
  <c r="AB47" i="6" s="1"/>
  <c r="X3126" i="4" l="1"/>
  <c r="X3166" i="4"/>
  <c r="X3174" i="4"/>
  <c r="X3230" i="4"/>
  <c r="X3246" i="4"/>
  <c r="X3147" i="4"/>
  <c r="X3220" i="4"/>
  <c r="X3292" i="4"/>
  <c r="X3404" i="4"/>
  <c r="X3420" i="4"/>
  <c r="X3428" i="4"/>
  <c r="X3516" i="4"/>
  <c r="X3612" i="4"/>
  <c r="X3628" i="4"/>
  <c r="X3684" i="4"/>
  <c r="X3700" i="4"/>
  <c r="X3724" i="4"/>
  <c r="X3121" i="4"/>
  <c r="X3130" i="4"/>
  <c r="X3194" i="4"/>
  <c r="X3221" i="4"/>
  <c r="X3231" i="4"/>
  <c r="X3267" i="4"/>
  <c r="X3276" i="4"/>
  <c r="X3325" i="4"/>
  <c r="X3310" i="4"/>
  <c r="X3486" i="4"/>
  <c r="X3518" i="4"/>
  <c r="X3598" i="4"/>
  <c r="X3654" i="4"/>
  <c r="X3141" i="4"/>
  <c r="X3205" i="4"/>
  <c r="X3260" i="4"/>
  <c r="X3287" i="4"/>
  <c r="X3447" i="4"/>
  <c r="X3471" i="4"/>
  <c r="X3487" i="4"/>
  <c r="X3519" i="4"/>
  <c r="X3607" i="4"/>
  <c r="X3124" i="4"/>
  <c r="X3133" i="4"/>
  <c r="X3243" i="4"/>
  <c r="X3271" i="4"/>
  <c r="X3392" i="4"/>
  <c r="X3448" i="4"/>
  <c r="X3504" i="4"/>
  <c r="X3584" i="4"/>
  <c r="X3153" i="4"/>
  <c r="X3171" i="4"/>
  <c r="X3305" i="4"/>
  <c r="X3329" i="4"/>
  <c r="X3377" i="4"/>
  <c r="X3409" i="4"/>
  <c r="X3108" i="4"/>
  <c r="X3117" i="4"/>
  <c r="X3136" i="4"/>
  <c r="X3145" i="4"/>
  <c r="X3172" i="4"/>
  <c r="X3218" i="4"/>
  <c r="X3255" i="4"/>
  <c r="X3273" i="4"/>
  <c r="X3346" i="4"/>
  <c r="X3354" i="4"/>
  <c r="X3362" i="4"/>
  <c r="X3378" i="4"/>
  <c r="X3394" i="4"/>
  <c r="X3498" i="4"/>
  <c r="X3602" i="4"/>
  <c r="X3618" i="4"/>
  <c r="X3658" i="4"/>
  <c r="X3183" i="4"/>
  <c r="X3459" i="4"/>
  <c r="X3481" i="4"/>
  <c r="X3702" i="4"/>
  <c r="X3765" i="4"/>
  <c r="X3813" i="4"/>
  <c r="X3957" i="4"/>
  <c r="X3997" i="4"/>
  <c r="X4037" i="4"/>
  <c r="X4109" i="4"/>
  <c r="X4141" i="4"/>
  <c r="X4149" i="4"/>
  <c r="X4157" i="4"/>
  <c r="X3192" i="4"/>
  <c r="X3505" i="4"/>
  <c r="X3525" i="4"/>
  <c r="X3806" i="4"/>
  <c r="X3814" i="4"/>
  <c r="X3910" i="4"/>
  <c r="X3942" i="4"/>
  <c r="X3443" i="4"/>
  <c r="X3485" i="4"/>
  <c r="X3662" i="4"/>
  <c r="X3683" i="4"/>
  <c r="X3722" i="4"/>
  <c r="X3791" i="4"/>
  <c r="X3799" i="4"/>
  <c r="X3807" i="4"/>
  <c r="X3823" i="4"/>
  <c r="X3855" i="4"/>
  <c r="X4007" i="4"/>
  <c r="X4055" i="4"/>
  <c r="X4071" i="4"/>
  <c r="X4159" i="4"/>
  <c r="X4167" i="4"/>
  <c r="X4207" i="4"/>
  <c r="X3210" i="4"/>
  <c r="X3283" i="4"/>
  <c r="X3347" i="4"/>
  <c r="X3411" i="4"/>
  <c r="X3445" i="4"/>
  <c r="X3573" i="4"/>
  <c r="X3593" i="4"/>
  <c r="X3776" i="4"/>
  <c r="X3856" i="4"/>
  <c r="X3872" i="4"/>
  <c r="X4096" i="4"/>
  <c r="X4128" i="4"/>
  <c r="X3291" i="4"/>
  <c r="X3513" i="4"/>
  <c r="X3577" i="4"/>
  <c r="X3611" i="4"/>
  <c r="X3769" i="4"/>
  <c r="X3953" i="4"/>
  <c r="X3155" i="4"/>
  <c r="X3557" i="4"/>
  <c r="X3726" i="4"/>
  <c r="X3786" i="4"/>
  <c r="X4010" i="4"/>
  <c r="X4018" i="4"/>
  <c r="X4050" i="4"/>
  <c r="X4082" i="4"/>
  <c r="X4098" i="4"/>
  <c r="X4178" i="4"/>
  <c r="X4202" i="4"/>
  <c r="X3453" i="4"/>
  <c r="X3561" i="4"/>
  <c r="X3656" i="4"/>
  <c r="X3718" i="4"/>
  <c r="X3736" i="4"/>
  <c r="X3779" i="4"/>
  <c r="X3803" i="4"/>
  <c r="X3819" i="4"/>
  <c r="X3835" i="4"/>
  <c r="X3867" i="4"/>
  <c r="X3883" i="4"/>
  <c r="X3971" i="4"/>
  <c r="X4043" i="4"/>
  <c r="X4155" i="4"/>
  <c r="X4187" i="4"/>
  <c r="X3521" i="4"/>
  <c r="X3645" i="4"/>
  <c r="X3719" i="4"/>
  <c r="X3728" i="4"/>
  <c r="X3916" i="4"/>
  <c r="X3980" i="4"/>
  <c r="X4004" i="4"/>
  <c r="X4052" i="4"/>
  <c r="X4060" i="4"/>
  <c r="X4084" i="4"/>
  <c r="X4276" i="4"/>
  <c r="X4174" i="4"/>
  <c r="X4245" i="4"/>
  <c r="X4200" i="4"/>
  <c r="X4247" i="4"/>
  <c r="X4220" i="4"/>
  <c r="X4273" i="4"/>
  <c r="X4281" i="4"/>
  <c r="X4297" i="4"/>
  <c r="X4274" i="4"/>
  <c r="X4168" i="4"/>
  <c r="X4222" i="4"/>
  <c r="X4251" i="4"/>
  <c r="AA3232" i="4"/>
  <c r="AA3497" i="4"/>
  <c r="AA3946" i="4"/>
  <c r="AA3500" i="4"/>
  <c r="AA3495" i="4"/>
  <c r="J55" i="6"/>
  <c r="I56" i="6"/>
  <c r="AA48" i="6"/>
  <c r="AB48" i="6" s="1"/>
  <c r="AA3342" i="4" l="1"/>
  <c r="AA3332" i="4"/>
  <c r="AA3545" i="4"/>
  <c r="AA4194" i="4"/>
  <c r="AA4085" i="4"/>
  <c r="AA3694" i="4"/>
  <c r="AA4247" i="4"/>
  <c r="AA4224" i="4"/>
  <c r="J56" i="6"/>
  <c r="I57" i="6"/>
  <c r="X3211" i="4"/>
  <c r="X3229" i="4"/>
  <c r="X3300" i="4"/>
  <c r="X3476" i="4"/>
  <c r="X3660" i="4"/>
  <c r="X3259" i="4"/>
  <c r="X3135" i="4"/>
  <c r="X3144" i="4"/>
  <c r="X3450" i="4"/>
  <c r="X3634" i="4"/>
  <c r="X3109" i="4"/>
  <c r="X3691" i="4"/>
  <c r="X3878" i="4"/>
  <c r="X4054" i="4"/>
  <c r="X3403" i="4"/>
  <c r="X3750" i="4"/>
  <c r="X3903" i="4"/>
  <c r="X3824" i="4"/>
  <c r="X3146" i="4"/>
  <c r="X3882" i="4"/>
  <c r="X4130" i="4"/>
  <c r="X3164" i="4"/>
  <c r="X3632" i="4"/>
  <c r="X3746" i="4"/>
  <c r="X4198" i="4"/>
  <c r="X4270" i="4"/>
  <c r="X4160" i="4"/>
  <c r="X4230" i="4"/>
  <c r="AA49" i="6"/>
  <c r="J57" i="6" l="1"/>
  <c r="I58" i="6"/>
  <c r="X3111" i="4"/>
  <c r="X3324" i="4"/>
  <c r="X3604" i="4"/>
  <c r="X3258" i="4"/>
  <c r="X3293" i="4"/>
  <c r="X3326" i="4"/>
  <c r="X3646" i="4"/>
  <c r="X3599" i="4"/>
  <c r="X3320" i="4"/>
  <c r="X3345" i="4"/>
  <c r="X3546" i="4"/>
  <c r="X3647" i="4"/>
  <c r="X3720" i="4"/>
  <c r="X3648" i="4"/>
  <c r="X3637" i="4"/>
  <c r="X3847" i="4"/>
  <c r="X3879" i="4"/>
  <c r="X3991" i="4"/>
  <c r="X4119" i="4"/>
  <c r="X3533" i="4"/>
  <c r="X3743" i="4"/>
  <c r="X3752" i="4"/>
  <c r="X3833" i="4"/>
  <c r="X4041" i="4"/>
  <c r="X4089" i="4"/>
  <c r="X3778" i="4"/>
  <c r="X3810" i="4"/>
  <c r="X3851" i="4"/>
  <c r="X4179" i="4"/>
  <c r="X4195" i="4"/>
  <c r="X3541" i="4"/>
  <c r="X3772" i="4"/>
  <c r="X3812" i="4"/>
  <c r="X4260" i="4"/>
  <c r="X4153" i="4"/>
  <c r="X4185" i="4"/>
  <c r="X4267" i="4"/>
  <c r="AB49" i="6"/>
  <c r="AA50" i="6"/>
  <c r="AB50" i="6" s="1"/>
  <c r="AA2066" i="4" l="1"/>
  <c r="AA2873" i="4"/>
  <c r="AA2856" i="4"/>
  <c r="AA3397" i="4"/>
  <c r="AA3238" i="4"/>
  <c r="AA3446" i="4"/>
  <c r="J58" i="6"/>
  <c r="I59" i="6"/>
  <c r="X3248" i="4"/>
  <c r="X3348" i="4"/>
  <c r="X3388" i="4"/>
  <c r="X3548" i="4"/>
  <c r="X3112" i="4"/>
  <c r="X3334" i="4"/>
  <c r="X3374" i="4"/>
  <c r="X3311" i="4"/>
  <c r="X3375" i="4"/>
  <c r="X3399" i="4"/>
  <c r="X3575" i="4"/>
  <c r="X3161" i="4"/>
  <c r="X3216" i="4"/>
  <c r="X3280" i="4"/>
  <c r="X3416" i="4"/>
  <c r="X3424" i="4"/>
  <c r="X3440" i="4"/>
  <c r="X3536" i="4"/>
  <c r="X3552" i="4"/>
  <c r="X3401" i="4"/>
  <c r="X3191" i="4"/>
  <c r="X3490" i="4"/>
  <c r="X3917" i="4"/>
  <c r="X4125" i="4"/>
  <c r="X3119" i="4"/>
  <c r="X3395" i="4"/>
  <c r="X4022" i="4"/>
  <c r="X4046" i="4"/>
  <c r="X3201" i="4"/>
  <c r="X3592" i="4"/>
  <c r="X3715" i="4"/>
  <c r="X3363" i="4"/>
  <c r="X3762" i="4"/>
  <c r="X3770" i="4"/>
  <c r="X3954" i="4"/>
  <c r="X3709" i="4"/>
  <c r="X4003" i="4"/>
  <c r="X3585" i="4"/>
  <c r="X3796" i="4"/>
  <c r="X4169" i="4"/>
  <c r="X4277" i="4"/>
  <c r="X4254" i="4"/>
  <c r="X4282" i="4"/>
  <c r="AA51" i="6"/>
  <c r="AB51" i="6" s="1"/>
  <c r="J59" i="6" l="1"/>
  <c r="I60" i="6"/>
  <c r="X3142" i="4"/>
  <c r="X3150" i="4"/>
  <c r="X3120" i="4"/>
  <c r="X3156" i="4"/>
  <c r="X3202" i="4"/>
  <c r="X3340" i="4"/>
  <c r="X3380" i="4"/>
  <c r="X3412" i="4"/>
  <c r="X3580" i="4"/>
  <c r="X3644" i="4"/>
  <c r="X3748" i="4"/>
  <c r="X3756" i="4"/>
  <c r="X3131" i="4"/>
  <c r="X3318" i="4"/>
  <c r="X3438" i="4"/>
  <c r="X3478" i="4"/>
  <c r="X3558" i="4"/>
  <c r="X3169" i="4"/>
  <c r="X3233" i="4"/>
  <c r="X3327" i="4"/>
  <c r="X3623" i="4"/>
  <c r="X3328" i="4"/>
  <c r="X3560" i="4"/>
  <c r="X3116" i="4"/>
  <c r="X3282" i="4"/>
  <c r="X3298" i="4"/>
  <c r="X3370" i="4"/>
  <c r="X3410" i="4"/>
  <c r="X3466" i="4"/>
  <c r="X3387" i="4"/>
  <c r="X3747" i="4"/>
  <c r="X3781" i="4"/>
  <c r="X3893" i="4"/>
  <c r="X3981" i="4"/>
  <c r="X3989" i="4"/>
  <c r="X4021" i="4"/>
  <c r="X3331" i="4"/>
  <c r="X3838" i="4"/>
  <c r="X3870" i="4"/>
  <c r="X3894" i="4"/>
  <c r="X3902" i="4"/>
  <c r="X3998" i="4"/>
  <c r="X3704" i="4"/>
  <c r="X3911" i="4"/>
  <c r="X4095" i="4"/>
  <c r="X3467" i="4"/>
  <c r="X3609" i="4"/>
  <c r="X3639" i="4"/>
  <c r="X3685" i="4"/>
  <c r="X3912" i="4"/>
  <c r="X3968" i="4"/>
  <c r="X3984" i="4"/>
  <c r="X4000" i="4"/>
  <c r="X4024" i="4"/>
  <c r="X4032" i="4"/>
  <c r="X4120" i="4"/>
  <c r="X4136" i="4"/>
  <c r="X4144" i="4"/>
  <c r="X3595" i="4"/>
  <c r="X4105" i="4"/>
  <c r="X3802" i="4"/>
  <c r="X3834" i="4"/>
  <c r="X3754" i="4"/>
  <c r="X3843" i="4"/>
  <c r="X3915" i="4"/>
  <c r="X3987" i="4"/>
  <c r="X4019" i="4"/>
  <c r="X4211" i="4"/>
  <c r="X3477" i="4"/>
  <c r="X3499" i="4"/>
  <c r="X3679" i="4"/>
  <c r="X3780" i="4"/>
  <c r="X3892" i="4"/>
  <c r="X4068" i="4"/>
  <c r="X4164" i="4"/>
  <c r="X4292" i="4"/>
  <c r="X4253" i="4"/>
  <c r="X4255" i="4"/>
  <c r="X4264" i="4"/>
  <c r="X4184" i="4"/>
  <c r="X4205" i="4"/>
  <c r="X4206" i="4"/>
  <c r="X4221" i="4"/>
  <c r="X4078" i="4"/>
  <c r="X4142" i="4"/>
  <c r="X4283" i="4"/>
  <c r="AA2246" i="4"/>
  <c r="AA2286" i="4"/>
  <c r="AA2187" i="4"/>
  <c r="AA2219" i="4"/>
  <c r="AA2267" i="4"/>
  <c r="AA2331" i="4"/>
  <c r="AA2104" i="4"/>
  <c r="AA2216" i="4"/>
  <c r="AA2240" i="4"/>
  <c r="AA2264" i="4"/>
  <c r="AA2304" i="4"/>
  <c r="AA2253" i="4"/>
  <c r="AA2269" i="4"/>
  <c r="AA2082" i="4"/>
  <c r="AA2234" i="4"/>
  <c r="AA2258" i="4"/>
  <c r="AA2298" i="4"/>
  <c r="AA2354" i="4"/>
  <c r="AA2127" i="4"/>
  <c r="AA2175" i="4"/>
  <c r="AA2223" i="4"/>
  <c r="AA2271" i="4"/>
  <c r="AA2343" i="4"/>
  <c r="AA2076" i="4"/>
  <c r="AA2092" i="4"/>
  <c r="AA2116" i="4"/>
  <c r="AA2204" i="4"/>
  <c r="AA2212" i="4"/>
  <c r="AA2252" i="4"/>
  <c r="AA2145" i="4"/>
  <c r="AA2177" i="4"/>
  <c r="AA2233" i="4"/>
  <c r="AA2249" i="4"/>
  <c r="AA2257" i="4"/>
  <c r="AA2425" i="4"/>
  <c r="AA2481" i="4"/>
  <c r="AA2577" i="4"/>
  <c r="AA2665" i="4"/>
  <c r="AA2689" i="4"/>
  <c r="AA2721" i="4"/>
  <c r="AA2729" i="4"/>
  <c r="AA2745" i="4"/>
  <c r="AA2833" i="4"/>
  <c r="AA2937" i="4"/>
  <c r="AA2961" i="4"/>
  <c r="AA2977" i="4"/>
  <c r="AA2470" i="4"/>
  <c r="AA2502" i="4"/>
  <c r="AA2590" i="4"/>
  <c r="AA2598" i="4"/>
  <c r="AA2742" i="4"/>
  <c r="AA2366" i="4"/>
  <c r="AA2427" i="4"/>
  <c r="AA2451" i="4"/>
  <c r="AA2499" i="4"/>
  <c r="AA2507" i="4"/>
  <c r="AA2531" i="4"/>
  <c r="AA2587" i="4"/>
  <c r="AA2683" i="4"/>
  <c r="AA2811" i="4"/>
  <c r="AA2835" i="4"/>
  <c r="AA2424" i="4"/>
  <c r="AA2616" i="4"/>
  <c r="AA2840" i="4"/>
  <c r="AA2936" i="4"/>
  <c r="AA2693" i="4"/>
  <c r="AA2773" i="4"/>
  <c r="AA2837" i="4"/>
  <c r="AA2885" i="4"/>
  <c r="AA2925" i="4"/>
  <c r="AA2989" i="4"/>
  <c r="AA2498" i="4"/>
  <c r="AA2594" i="4"/>
  <c r="AA2634" i="4"/>
  <c r="AA2706" i="4"/>
  <c r="AA2722" i="4"/>
  <c r="AA2770" i="4"/>
  <c r="AA2786" i="4"/>
  <c r="AA2810" i="4"/>
  <c r="AA2818" i="4"/>
  <c r="AA2890" i="4"/>
  <c r="AA2946" i="4"/>
  <c r="AA2978" i="4"/>
  <c r="AA2994" i="4"/>
  <c r="AA2455" i="4"/>
  <c r="AA2543" i="4"/>
  <c r="AA2559" i="4"/>
  <c r="AA2647" i="4"/>
  <c r="AA2815" i="4"/>
  <c r="AA2871" i="4"/>
  <c r="AA2887" i="4"/>
  <c r="AA2991" i="4"/>
  <c r="AA2999" i="4"/>
  <c r="AA2428" i="4"/>
  <c r="AA2492" i="4"/>
  <c r="AA2660" i="4"/>
  <c r="AA2772" i="4"/>
  <c r="AA2780" i="4"/>
  <c r="AA2908" i="4"/>
  <c r="AA2891" i="4"/>
  <c r="AA2939" i="4"/>
  <c r="AA2987" i="4"/>
  <c r="AA52" i="6"/>
  <c r="J60" i="6" l="1"/>
  <c r="I61" i="6"/>
  <c r="X3118" i="4"/>
  <c r="X3190" i="4"/>
  <c r="X3278" i="4"/>
  <c r="X3175" i="4"/>
  <c r="X3257" i="4"/>
  <c r="X3308" i="4"/>
  <c r="X3524" i="4"/>
  <c r="X3532" i="4"/>
  <c r="X3556" i="4"/>
  <c r="X3596" i="4"/>
  <c r="X3716" i="4"/>
  <c r="X3167" i="4"/>
  <c r="X3249" i="4"/>
  <c r="X3413" i="4"/>
  <c r="X3159" i="4"/>
  <c r="X3195" i="4"/>
  <c r="X3223" i="4"/>
  <c r="X3302" i="4"/>
  <c r="X3366" i="4"/>
  <c r="X3542" i="4"/>
  <c r="X3622" i="4"/>
  <c r="X3630" i="4"/>
  <c r="X3123" i="4"/>
  <c r="X3151" i="4"/>
  <c r="X3160" i="4"/>
  <c r="X3224" i="4"/>
  <c r="X3251" i="4"/>
  <c r="X3359" i="4"/>
  <c r="X3367" i="4"/>
  <c r="X3407" i="4"/>
  <c r="X3415" i="4"/>
  <c r="X3431" i="4"/>
  <c r="X3455" i="4"/>
  <c r="X3543" i="4"/>
  <c r="X3179" i="4"/>
  <c r="X3252" i="4"/>
  <c r="X3360" i="4"/>
  <c r="X3368" i="4"/>
  <c r="X3408" i="4"/>
  <c r="X3432" i="4"/>
  <c r="X3464" i="4"/>
  <c r="X3528" i="4"/>
  <c r="X3576" i="4"/>
  <c r="X3162" i="4"/>
  <c r="X3180" i="4"/>
  <c r="X3199" i="4"/>
  <c r="X3253" i="4"/>
  <c r="X3313" i="4"/>
  <c r="X3425" i="4"/>
  <c r="X3127" i="4"/>
  <c r="X3163" i="4"/>
  <c r="X3181" i="4"/>
  <c r="X3209" i="4"/>
  <c r="X3227" i="4"/>
  <c r="X3290" i="4"/>
  <c r="X3314" i="4"/>
  <c r="X3330" i="4"/>
  <c r="X3514" i="4"/>
  <c r="X3530" i="4"/>
  <c r="X3642" i="4"/>
  <c r="X3698" i="4"/>
  <c r="X3256" i="4"/>
  <c r="X3437" i="4"/>
  <c r="X3853" i="4"/>
  <c r="X3973" i="4"/>
  <c r="X4005" i="4"/>
  <c r="X4013" i="4"/>
  <c r="X4045" i="4"/>
  <c r="X4053" i="4"/>
  <c r="X4085" i="4"/>
  <c r="X4117" i="4"/>
  <c r="X4165" i="4"/>
  <c r="X4197" i="4"/>
  <c r="X3265" i="4"/>
  <c r="X3703" i="4"/>
  <c r="X3822" i="4"/>
  <c r="X3862" i="4"/>
  <c r="X3918" i="4"/>
  <c r="X3958" i="4"/>
  <c r="X4030" i="4"/>
  <c r="X3274" i="4"/>
  <c r="X3339" i="4"/>
  <c r="X3549" i="4"/>
  <c r="X3571" i="4"/>
  <c r="X3608" i="4"/>
  <c r="X3713" i="4"/>
  <c r="X3831" i="4"/>
  <c r="X3839" i="4"/>
  <c r="X3895" i="4"/>
  <c r="X3927" i="4"/>
  <c r="X3935" i="4"/>
  <c r="X3951" i="4"/>
  <c r="X3983" i="4"/>
  <c r="X4191" i="4"/>
  <c r="X4199" i="4"/>
  <c r="X4231" i="4"/>
  <c r="X4239" i="4"/>
  <c r="X3489" i="4"/>
  <c r="X3888" i="4"/>
  <c r="X3904" i="4"/>
  <c r="X3928" i="4"/>
  <c r="X4152" i="4"/>
  <c r="X3449" i="4"/>
  <c r="X3675" i="4"/>
  <c r="X3706" i="4"/>
  <c r="X3725" i="4"/>
  <c r="X3761" i="4"/>
  <c r="X3793" i="4"/>
  <c r="X3801" i="4"/>
  <c r="X3825" i="4"/>
  <c r="X3937" i="4"/>
  <c r="X4113" i="4"/>
  <c r="X4129" i="4"/>
  <c r="X3473" i="4"/>
  <c r="X3613" i="4"/>
  <c r="X3665" i="4"/>
  <c r="X3707" i="4"/>
  <c r="X3744" i="4"/>
  <c r="X3874" i="4"/>
  <c r="X3994" i="4"/>
  <c r="X4034" i="4"/>
  <c r="X4042" i="4"/>
  <c r="X4090" i="4"/>
  <c r="X4114" i="4"/>
  <c r="X4138" i="4"/>
  <c r="X4162" i="4"/>
  <c r="X3371" i="4"/>
  <c r="X3475" i="4"/>
  <c r="X3581" i="4"/>
  <c r="X3667" i="4"/>
  <c r="X3678" i="4"/>
  <c r="X3688" i="4"/>
  <c r="X3795" i="4"/>
  <c r="X3811" i="4"/>
  <c r="X3891" i="4"/>
  <c r="X4011" i="4"/>
  <c r="X4051" i="4"/>
  <c r="X4123" i="4"/>
  <c r="X4139" i="4"/>
  <c r="X4203" i="4"/>
  <c r="X3710" i="4"/>
  <c r="X3788" i="4"/>
  <c r="X3804" i="4"/>
  <c r="X3820" i="4"/>
  <c r="X3844" i="4"/>
  <c r="X3924" i="4"/>
  <c r="X3988" i="4"/>
  <c r="X3996" i="4"/>
  <c r="X4092" i="4"/>
  <c r="X4124" i="4"/>
  <c r="X4156" i="4"/>
  <c r="X4172" i="4"/>
  <c r="X4212" i="4"/>
  <c r="X4284" i="4"/>
  <c r="X4193" i="4"/>
  <c r="X4213" i="4"/>
  <c r="X4225" i="4"/>
  <c r="X4158" i="4"/>
  <c r="X4228" i="4"/>
  <c r="X4118" i="4"/>
  <c r="X4201" i="4"/>
  <c r="X4288" i="4"/>
  <c r="X4241" i="4"/>
  <c r="X4257" i="4"/>
  <c r="X4265" i="4"/>
  <c r="X4290" i="4"/>
  <c r="X4298" i="4"/>
  <c r="AB52" i="6"/>
  <c r="AA53" i="6"/>
  <c r="AB53" i="6" s="1"/>
  <c r="AA1676" i="4" l="1"/>
  <c r="AA1649" i="4"/>
  <c r="AA1627" i="4"/>
  <c r="AA1648" i="4"/>
  <c r="AA1680" i="4"/>
  <c r="AA1629" i="4"/>
  <c r="AA1626" i="4"/>
  <c r="AA1682" i="4"/>
  <c r="AA1671" i="4"/>
  <c r="AA1710" i="4"/>
  <c r="AA1782" i="4"/>
  <c r="AA1814" i="4"/>
  <c r="AA1982" i="4"/>
  <c r="AA1990" i="4"/>
  <c r="AA2022" i="4"/>
  <c r="AA2030" i="4"/>
  <c r="AA2054" i="4"/>
  <c r="AA2062" i="4"/>
  <c r="AA1723" i="4"/>
  <c r="AA1795" i="4"/>
  <c r="AA1867" i="4"/>
  <c r="AA1979" i="4"/>
  <c r="AA2059" i="4"/>
  <c r="AA1824" i="4"/>
  <c r="AA1920" i="4"/>
  <c r="AA1992" i="4"/>
  <c r="AA2000" i="4"/>
  <c r="AA2053" i="4"/>
  <c r="AA1692" i="4"/>
  <c r="AA1818" i="4"/>
  <c r="AA1858" i="4"/>
  <c r="AA1866" i="4"/>
  <c r="AA1675" i="4"/>
  <c r="AA1759" i="4"/>
  <c r="AA1708" i="4"/>
  <c r="AA1796" i="4"/>
  <c r="AA1916" i="4"/>
  <c r="AA1948" i="4"/>
  <c r="AA1721" i="4"/>
  <c r="AA1753" i="4"/>
  <c r="AA1761" i="4"/>
  <c r="AA1849" i="4"/>
  <c r="AA1961" i="4"/>
  <c r="AA1657" i="4"/>
  <c r="AA1689" i="4"/>
  <c r="AA1686" i="4"/>
  <c r="AA1658" i="4"/>
  <c r="AA1639" i="4"/>
  <c r="AA1750" i="4"/>
  <c r="AA1766" i="4"/>
  <c r="AA1774" i="4"/>
  <c r="AA1870" i="4"/>
  <c r="AA1878" i="4"/>
  <c r="AA1894" i="4"/>
  <c r="AA2038" i="4"/>
  <c r="AA1715" i="4"/>
  <c r="AA1731" i="4"/>
  <c r="AA1827" i="4"/>
  <c r="AA1899" i="4"/>
  <c r="AA1907" i="4"/>
  <c r="AA2043" i="4"/>
  <c r="AA1687" i="4"/>
  <c r="AA1816" i="4"/>
  <c r="AA1864" i="4"/>
  <c r="AA1872" i="4"/>
  <c r="AA1928" i="4"/>
  <c r="AA1952" i="4"/>
  <c r="AA2016" i="4"/>
  <c r="AA1701" i="4"/>
  <c r="AA1757" i="4"/>
  <c r="AA1765" i="4"/>
  <c r="AA1781" i="4"/>
  <c r="AA1901" i="4"/>
  <c r="AA1925" i="4"/>
  <c r="AA1941" i="4"/>
  <c r="AA1949" i="4"/>
  <c r="AA2013" i="4"/>
  <c r="AA2045" i="4"/>
  <c r="AA1696" i="4"/>
  <c r="AA1714" i="4"/>
  <c r="AA1754" i="4"/>
  <c r="AA1762" i="4"/>
  <c r="AA1778" i="4"/>
  <c r="AA1802" i="4"/>
  <c r="AA1834" i="4"/>
  <c r="AA1906" i="4"/>
  <c r="AA1914" i="4"/>
  <c r="AA2050" i="4"/>
  <c r="AA1807" i="4"/>
  <c r="AA1839" i="4"/>
  <c r="AA1895" i="4"/>
  <c r="AA1927" i="4"/>
  <c r="AA1943" i="4"/>
  <c r="AA1967" i="4"/>
  <c r="AA1724" i="4"/>
  <c r="AA1940" i="4"/>
  <c r="AA1988" i="4"/>
  <c r="AA1737" i="4"/>
  <c r="AA1785" i="4"/>
  <c r="AA1889" i="4"/>
  <c r="AA1897" i="4"/>
  <c r="AA1929" i="4"/>
  <c r="J61" i="6"/>
  <c r="I62" i="6"/>
  <c r="X3275" i="4"/>
  <c r="X3484" i="4"/>
  <c r="X3740" i="4"/>
  <c r="X3470" i="4"/>
  <c r="X3526" i="4"/>
  <c r="X3245" i="4"/>
  <c r="X4181" i="4"/>
  <c r="X3589" i="4"/>
  <c r="X3774" i="4"/>
  <c r="X3871" i="4"/>
  <c r="X3137" i="4"/>
  <c r="X3768" i="4"/>
  <c r="X3929" i="4"/>
  <c r="X4001" i="4"/>
  <c r="X3697" i="4"/>
  <c r="X3986" i="4"/>
  <c r="X4102" i="4"/>
  <c r="AA54" i="6"/>
  <c r="AB54" i="6" s="1"/>
  <c r="AA1699" i="4" l="1"/>
  <c r="AA1808" i="4"/>
  <c r="AA1700" i="4"/>
  <c r="AA1748" i="4"/>
  <c r="J62" i="6"/>
  <c r="I63" i="6"/>
  <c r="X3222" i="4"/>
  <c r="X3165" i="4"/>
  <c r="X3588" i="4"/>
  <c r="X3157" i="4"/>
  <c r="X3203" i="4"/>
  <c r="X3317" i="4"/>
  <c r="X3373" i="4"/>
  <c r="X3342" i="4"/>
  <c r="X3462" i="4"/>
  <c r="X3638" i="4"/>
  <c r="X3215" i="4"/>
  <c r="X3269" i="4"/>
  <c r="X3303" i="4"/>
  <c r="X3615" i="4"/>
  <c r="X3170" i="4"/>
  <c r="X3208" i="4"/>
  <c r="X3272" i="4"/>
  <c r="X3402" i="4"/>
  <c r="X3434" i="4"/>
  <c r="X3789" i="4"/>
  <c r="X3805" i="4"/>
  <c r="X3821" i="4"/>
  <c r="X3837" i="4"/>
  <c r="X4069" i="4"/>
  <c r="X4077" i="4"/>
  <c r="X4133" i="4"/>
  <c r="X3721" i="4"/>
  <c r="X3846" i="4"/>
  <c r="X3886" i="4"/>
  <c r="X4014" i="4"/>
  <c r="X3694" i="4"/>
  <c r="X3741" i="4"/>
  <c r="X3553" i="4"/>
  <c r="X3673" i="4"/>
  <c r="X3760" i="4"/>
  <c r="X3800" i="4"/>
  <c r="X4008" i="4"/>
  <c r="X4040" i="4"/>
  <c r="X4097" i="4"/>
  <c r="X4137" i="4"/>
  <c r="X3427" i="4"/>
  <c r="X3641" i="4"/>
  <c r="X3858" i="4"/>
  <c r="X4002" i="4"/>
  <c r="X4099" i="4"/>
  <c r="X4227" i="4"/>
  <c r="X4235" i="4"/>
  <c r="X3379" i="4"/>
  <c r="X3701" i="4"/>
  <c r="X3868" i="4"/>
  <c r="X3932" i="4"/>
  <c r="X4100" i="4"/>
  <c r="X4224" i="4"/>
  <c r="X4182" i="4"/>
  <c r="X4240" i="4"/>
  <c r="X4248" i="4"/>
  <c r="X4258" i="4"/>
  <c r="X4233" i="4"/>
  <c r="AA55" i="6"/>
  <c r="AB55" i="6" s="1"/>
  <c r="J63" i="6" l="1"/>
  <c r="I64" i="6"/>
  <c r="X3158" i="4"/>
  <c r="X3198" i="4"/>
  <c r="X3254" i="4"/>
  <c r="X3421" i="4"/>
  <c r="X3294" i="4"/>
  <c r="X3550" i="4"/>
  <c r="X3196" i="4"/>
  <c r="X3503" i="4"/>
  <c r="X3527" i="4"/>
  <c r="X3188" i="4"/>
  <c r="X3234" i="4"/>
  <c r="X3472" i="4"/>
  <c r="X3496" i="4"/>
  <c r="X3520" i="4"/>
  <c r="X3263" i="4"/>
  <c r="X3306" i="4"/>
  <c r="X4189" i="4"/>
  <c r="X3934" i="4"/>
  <c r="X3887" i="4"/>
  <c r="X3975" i="4"/>
  <c r="X4023" i="4"/>
  <c r="X4135" i="4"/>
  <c r="X3625" i="4"/>
  <c r="X3695" i="4"/>
  <c r="X3920" i="4"/>
  <c r="X4048" i="4"/>
  <c r="X4064" i="4"/>
  <c r="X3299" i="4"/>
  <c r="X3537" i="4"/>
  <c r="X3597" i="4"/>
  <c r="X4131" i="4"/>
  <c r="X3173" i="4"/>
  <c r="X3657" i="4"/>
  <c r="X3755" i="4"/>
  <c r="X3836" i="4"/>
  <c r="X3940" i="4"/>
  <c r="X4076" i="4"/>
  <c r="X4145" i="4"/>
  <c r="X4269" i="4"/>
  <c r="X4293" i="4"/>
  <c r="X4286" i="4"/>
  <c r="X4238" i="4"/>
  <c r="X4229" i="4"/>
  <c r="X4249" i="4"/>
  <c r="X4250" i="4"/>
  <c r="AA1789" i="4"/>
  <c r="AA1815" i="4"/>
  <c r="AA56" i="6"/>
  <c r="AB56" i="6" s="1"/>
  <c r="AA1660" i="4" l="1"/>
  <c r="AA1633" i="4"/>
  <c r="AA1673" i="4"/>
  <c r="AA1630" i="4"/>
  <c r="AA1638" i="4"/>
  <c r="AA1643" i="4"/>
  <c r="AA1624" i="4"/>
  <c r="AA1640" i="4"/>
  <c r="AA1647" i="4"/>
  <c r="AA1655" i="4"/>
  <c r="AA1718" i="4"/>
  <c r="AA1798" i="4"/>
  <c r="AA1846" i="4"/>
  <c r="AA1918" i="4"/>
  <c r="AA1998" i="4"/>
  <c r="AA2006" i="4"/>
  <c r="AA1667" i="4"/>
  <c r="AA1771" i="4"/>
  <c r="AA1787" i="4"/>
  <c r="AA1819" i="4"/>
  <c r="AA1915" i="4"/>
  <c r="AA1947" i="4"/>
  <c r="AA2019" i="4"/>
  <c r="AA2051" i="4"/>
  <c r="AA1728" i="4"/>
  <c r="AA1784" i="4"/>
  <c r="AA1912" i="4"/>
  <c r="AA1936" i="4"/>
  <c r="AA1944" i="4"/>
  <c r="AA2040" i="4"/>
  <c r="AA1749" i="4"/>
  <c r="AA1893" i="4"/>
  <c r="AA1981" i="4"/>
  <c r="AA2005" i="4"/>
  <c r="AA2029" i="4"/>
  <c r="AA1690" i="4"/>
  <c r="AA1694" i="4"/>
  <c r="AA1746" i="4"/>
  <c r="AA1786" i="4"/>
  <c r="AA2026" i="4"/>
  <c r="AA1698" i="4"/>
  <c r="AA1847" i="4"/>
  <c r="AA1911" i="4"/>
  <c r="AA1935" i="4"/>
  <c r="AA2007" i="4"/>
  <c r="AA2047" i="4"/>
  <c r="AA1716" i="4"/>
  <c r="AA1812" i="4"/>
  <c r="AA1828" i="4"/>
  <c r="AA1836" i="4"/>
  <c r="AA1924" i="4"/>
  <c r="AA2052" i="4"/>
  <c r="AA1713" i="4"/>
  <c r="AA1793" i="4"/>
  <c r="AA1833" i="4"/>
  <c r="AA1873" i="4"/>
  <c r="AA1905" i="4"/>
  <c r="AA1921" i="4"/>
  <c r="AA1953" i="4"/>
  <c r="AA2025" i="4"/>
  <c r="AA2033" i="4"/>
  <c r="J64" i="6"/>
  <c r="I65" i="6"/>
  <c r="X3176" i="4"/>
  <c r="X3177" i="4"/>
  <c r="X3502" i="4"/>
  <c r="X3456" i="4"/>
  <c r="X3322" i="4"/>
  <c r="X4079" i="4"/>
  <c r="X4087" i="4"/>
  <c r="X3714" i="4"/>
  <c r="X4210" i="4"/>
  <c r="X3307" i="4"/>
  <c r="X3827" i="4"/>
  <c r="X3315" i="4"/>
  <c r="X3457" i="4"/>
  <c r="X4287" i="4"/>
  <c r="X4217" i="4"/>
  <c r="X4126" i="4"/>
  <c r="X4208" i="4"/>
  <c r="AA57" i="6"/>
  <c r="AB57" i="6" s="1"/>
  <c r="J65" i="6" l="1"/>
  <c r="I66" i="6"/>
  <c r="X3262" i="4"/>
  <c r="X3652" i="4"/>
  <c r="X3668" i="4"/>
  <c r="X3185" i="4"/>
  <c r="X3341" i="4"/>
  <c r="X3383" i="4"/>
  <c r="X3391" i="4"/>
  <c r="X3197" i="4"/>
  <c r="X3312" i="4"/>
  <c r="X3488" i="4"/>
  <c r="X3568" i="4"/>
  <c r="X3189" i="4"/>
  <c r="X3281" i="4"/>
  <c r="X3321" i="4"/>
  <c r="X3353" i="4"/>
  <c r="X3385" i="4"/>
  <c r="X3393" i="4"/>
  <c r="X3200" i="4"/>
  <c r="X3757" i="4"/>
  <c r="X3925" i="4"/>
  <c r="X3926" i="4"/>
  <c r="X4062" i="4"/>
  <c r="X3999" i="4"/>
  <c r="X4127" i="4"/>
  <c r="X3792" i="4"/>
  <c r="X4112" i="4"/>
  <c r="X3555" i="4"/>
  <c r="X3653" i="4"/>
  <c r="X3809" i="4"/>
  <c r="X3961" i="4"/>
  <c r="X3969" i="4"/>
  <c r="X3906" i="4"/>
  <c r="X3539" i="4"/>
  <c r="X3727" i="4"/>
  <c r="X4083" i="4"/>
  <c r="X3972" i="4"/>
  <c r="X4268" i="4"/>
  <c r="X4226" i="4"/>
  <c r="X4295" i="4"/>
  <c r="X4256" i="4"/>
  <c r="X4280" i="4"/>
  <c r="X4296" i="4"/>
  <c r="X4299" i="4"/>
  <c r="AA1636" i="4"/>
  <c r="AA1684" i="4"/>
  <c r="AA1697" i="4"/>
  <c r="AA1651" i="4"/>
  <c r="AA1664" i="4"/>
  <c r="AA1672" i="4"/>
  <c r="AA1653" i="4"/>
  <c r="AA1693" i="4"/>
  <c r="AA1642" i="4"/>
  <c r="AA1663" i="4"/>
  <c r="AA1734" i="4"/>
  <c r="AA1790" i="4"/>
  <c r="AA1822" i="4"/>
  <c r="AA1854" i="4"/>
  <c r="AA1739" i="4"/>
  <c r="AA1755" i="4"/>
  <c r="AA1923" i="4"/>
  <c r="AA1931" i="4"/>
  <c r="AA1987" i="4"/>
  <c r="AA2011" i="4"/>
  <c r="AA2035" i="4"/>
  <c r="AA1792" i="4"/>
  <c r="AA1733" i="4"/>
  <c r="AA1853" i="4"/>
  <c r="AA1909" i="4"/>
  <c r="AA1933" i="4"/>
  <c r="AA1770" i="4"/>
  <c r="AA1810" i="4"/>
  <c r="AA1826" i="4"/>
  <c r="AA1842" i="4"/>
  <c r="AA1850" i="4"/>
  <c r="AA1688" i="4"/>
  <c r="AA1703" i="4"/>
  <c r="AA1727" i="4"/>
  <c r="AA1751" i="4"/>
  <c r="AA1887" i="4"/>
  <c r="AA1951" i="4"/>
  <c r="AA1991" i="4"/>
  <c r="AA2023" i="4"/>
  <c r="AA1756" i="4"/>
  <c r="AA1764" i="4"/>
  <c r="AA2004" i="4"/>
  <c r="AA2020" i="4"/>
  <c r="AA2044" i="4"/>
  <c r="AA2060" i="4"/>
  <c r="AA1745" i="4"/>
  <c r="AA1801" i="4"/>
  <c r="AA1809" i="4"/>
  <c r="AA1881" i="4"/>
  <c r="AA2001" i="4"/>
  <c r="AA58" i="6"/>
  <c r="AB58" i="6" s="1"/>
  <c r="AA1652" i="4" l="1"/>
  <c r="AA1625" i="4"/>
  <c r="AA1646" i="4"/>
  <c r="AA1670" i="4"/>
  <c r="AA1635" i="4"/>
  <c r="AA1695" i="4"/>
  <c r="AA1838" i="4"/>
  <c r="AA1886" i="4"/>
  <c r="AA1934" i="4"/>
  <c r="AA1974" i="4"/>
  <c r="AA2046" i="4"/>
  <c r="AA1683" i="4"/>
  <c r="AA1835" i="4"/>
  <c r="AA1843" i="4"/>
  <c r="AA1859" i="4"/>
  <c r="AA1840" i="4"/>
  <c r="AA1856" i="4"/>
  <c r="AA1880" i="4"/>
  <c r="AA1984" i="4"/>
  <c r="AA2056" i="4"/>
  <c r="AA1741" i="4"/>
  <c r="AA1885" i="4"/>
  <c r="AA1917" i="4"/>
  <c r="AA1973" i="4"/>
  <c r="AA1989" i="4"/>
  <c r="AA1997" i="4"/>
  <c r="AA2061" i="4"/>
  <c r="AA1890" i="4"/>
  <c r="AA1946" i="4"/>
  <c r="AA1962" i="4"/>
  <c r="AA1978" i="4"/>
  <c r="AA2018" i="4"/>
  <c r="AA2034" i="4"/>
  <c r="AA1719" i="4"/>
  <c r="AA1735" i="4"/>
  <c r="AA1903" i="4"/>
  <c r="AA1975" i="4"/>
  <c r="AA2039" i="4"/>
  <c r="AA1852" i="4"/>
  <c r="AA1900" i="4"/>
  <c r="AA1932" i="4"/>
  <c r="AA1956" i="4"/>
  <c r="AA1964" i="4"/>
  <c r="AA2036" i="4"/>
  <c r="AA1841" i="4"/>
  <c r="AA1857" i="4"/>
  <c r="AA1945" i="4"/>
  <c r="AA2009" i="4"/>
  <c r="AA2017" i="4"/>
  <c r="J66" i="6"/>
  <c r="I67" i="6"/>
  <c r="X3238" i="4"/>
  <c r="X3692" i="4"/>
  <c r="X3397" i="4"/>
  <c r="X3463" i="4"/>
  <c r="X3583" i="4"/>
  <c r="X3711" i="4"/>
  <c r="X3672" i="4"/>
  <c r="X3733" i="4"/>
  <c r="X3840" i="4"/>
  <c r="X3355" i="4"/>
  <c r="X3985" i="4"/>
  <c r="X3735" i="4"/>
  <c r="X3970" i="4"/>
  <c r="X3433" i="4"/>
  <c r="X4110" i="4"/>
  <c r="X4242" i="4"/>
  <c r="AA59" i="6"/>
  <c r="AB59" i="6" s="1"/>
  <c r="AA1681" i="4" l="1"/>
  <c r="AA1678" i="4"/>
  <c r="AA1685" i="4"/>
  <c r="AA1674" i="4"/>
  <c r="AA1726" i="4"/>
  <c r="AA1830" i="4"/>
  <c r="AA1926" i="4"/>
  <c r="AA1942" i="4"/>
  <c r="AA1763" i="4"/>
  <c r="AA1803" i="4"/>
  <c r="AA1811" i="4"/>
  <c r="AA1851" i="4"/>
  <c r="AA1883" i="4"/>
  <c r="AA1955" i="4"/>
  <c r="AA1971" i="4"/>
  <c r="AA2003" i="4"/>
  <c r="AA1720" i="4"/>
  <c r="AA1752" i="4"/>
  <c r="AA1760" i="4"/>
  <c r="AA1896" i="4"/>
  <c r="AA1904" i="4"/>
  <c r="AA1976" i="4"/>
  <c r="AA2048" i="4"/>
  <c r="AA1725" i="4"/>
  <c r="AA1837" i="4"/>
  <c r="AA1861" i="4"/>
  <c r="AA1957" i="4"/>
  <c r="AA2037" i="4"/>
  <c r="AA1706" i="4"/>
  <c r="AA1730" i="4"/>
  <c r="AA1882" i="4"/>
  <c r="AA1898" i="4"/>
  <c r="AA1938" i="4"/>
  <c r="AA1954" i="4"/>
  <c r="AA1986" i="4"/>
  <c r="AA2010" i="4"/>
  <c r="AA1743" i="4"/>
  <c r="AA1767" i="4"/>
  <c r="AA1823" i="4"/>
  <c r="AA1871" i="4"/>
  <c r="AA1919" i="4"/>
  <c r="AA1732" i="4"/>
  <c r="AA1740" i="4"/>
  <c r="AA1876" i="4"/>
  <c r="AA1972" i="4"/>
  <c r="AA1729" i="4"/>
  <c r="AA1769" i="4"/>
  <c r="AA1817" i="4"/>
  <c r="AA1825" i="4"/>
  <c r="AA1969" i="4"/>
  <c r="AA2049" i="4"/>
  <c r="J67" i="6"/>
  <c r="I68" i="6"/>
  <c r="X3316" i="4"/>
  <c r="X3396" i="4"/>
  <c r="X3708" i="4"/>
  <c r="X3732" i="4"/>
  <c r="X3389" i="4"/>
  <c r="X3382" i="4"/>
  <c r="X3522" i="4"/>
  <c r="X3674" i="4"/>
  <c r="X4173" i="4"/>
  <c r="X3730" i="4"/>
  <c r="X3798" i="4"/>
  <c r="X3705" i="4"/>
  <c r="X3992" i="4"/>
  <c r="X4056" i="4"/>
  <c r="X3419" i="4"/>
  <c r="X3640" i="4"/>
  <c r="X3696" i="4"/>
  <c r="X4017" i="4"/>
  <c r="X3938" i="4"/>
  <c r="X3859" i="4"/>
  <c r="X3247" i="4"/>
  <c r="X3956" i="4"/>
  <c r="X3964" i="4"/>
  <c r="X4177" i="4"/>
  <c r="X4289" i="4"/>
  <c r="X4259" i="4"/>
  <c r="AA60" i="6"/>
  <c r="AB60" i="6" s="1"/>
  <c r="J68" i="6" l="1"/>
  <c r="X3572" i="4" s="1"/>
  <c r="I69" i="6"/>
  <c r="AA1668" i="4"/>
  <c r="AA1659" i="4"/>
  <c r="AA1656" i="4"/>
  <c r="AA1669" i="4"/>
  <c r="AA1677" i="4"/>
  <c r="AA1650" i="4"/>
  <c r="AA1666" i="4"/>
  <c r="AA1679" i="4"/>
  <c r="AA1806" i="4"/>
  <c r="AA1950" i="4"/>
  <c r="AA1747" i="4"/>
  <c r="AA1779" i="4"/>
  <c r="AA1939" i="4"/>
  <c r="AA1704" i="4"/>
  <c r="AA1712" i="4"/>
  <c r="AA1736" i="4"/>
  <c r="AA1744" i="4"/>
  <c r="AA1768" i="4"/>
  <c r="AA1776" i="4"/>
  <c r="AA1832" i="4"/>
  <c r="AA1848" i="4"/>
  <c r="AA1968" i="4"/>
  <c r="AA1773" i="4"/>
  <c r="AA1797" i="4"/>
  <c r="AA1821" i="4"/>
  <c r="AA1869" i="4"/>
  <c r="AA1965" i="4"/>
  <c r="AA2021" i="4"/>
  <c r="AA1738" i="4"/>
  <c r="AA1794" i="4"/>
  <c r="AA1874" i="4"/>
  <c r="AA1922" i="4"/>
  <c r="AA1930" i="4"/>
  <c r="AA2002" i="4"/>
  <c r="AA1775" i="4"/>
  <c r="AA1983" i="4"/>
  <c r="AA2015" i="4"/>
  <c r="AA2031" i="4"/>
  <c r="AA2063" i="4"/>
  <c r="AA1788" i="4"/>
  <c r="AA1844" i="4"/>
  <c r="AA1868" i="4"/>
  <c r="AA1980" i="4"/>
  <c r="AA1996" i="4"/>
  <c r="AA1865" i="4"/>
  <c r="AA1913" i="4"/>
  <c r="AA1985" i="4"/>
  <c r="AA1993" i="4"/>
  <c r="AA2041" i="4"/>
  <c r="AA2057" i="4"/>
  <c r="X3452" i="4"/>
  <c r="X3606" i="4"/>
  <c r="X4009" i="4"/>
  <c r="AA61" i="6"/>
  <c r="AB61" i="6" s="1"/>
  <c r="J69" i="6" l="1"/>
  <c r="I70" i="6"/>
  <c r="J70" i="6" s="1"/>
  <c r="AA1628" i="4"/>
  <c r="AA1644" i="4"/>
  <c r="AA1641" i="4"/>
  <c r="AA1665" i="4"/>
  <c r="AA1632" i="4"/>
  <c r="AA1637" i="4"/>
  <c r="AA1645" i="4"/>
  <c r="AA1634" i="4"/>
  <c r="AA1623" i="4"/>
  <c r="AA1631" i="4"/>
  <c r="AA1691" i="4"/>
  <c r="AA1862" i="4"/>
  <c r="AA1910" i="4"/>
  <c r="AA1958" i="4"/>
  <c r="AA1966" i="4"/>
  <c r="AA2014" i="4"/>
  <c r="AA1707" i="4"/>
  <c r="AA1875" i="4"/>
  <c r="AA1891" i="4"/>
  <c r="AA1963" i="4"/>
  <c r="AA1995" i="4"/>
  <c r="AA2027" i="4"/>
  <c r="AA1800" i="4"/>
  <c r="AA1888" i="4"/>
  <c r="AA1960" i="4"/>
  <c r="AA2024" i="4"/>
  <c r="AA2032" i="4"/>
  <c r="AA1709" i="4"/>
  <c r="AA1717" i="4"/>
  <c r="AA1813" i="4"/>
  <c r="AA1845" i="4"/>
  <c r="AA1877" i="4"/>
  <c r="AA1722" i="4"/>
  <c r="AA1994" i="4"/>
  <c r="AA2042" i="4"/>
  <c r="AA1711" i="4"/>
  <c r="AA1783" i="4"/>
  <c r="AA1791" i="4"/>
  <c r="AA1799" i="4"/>
  <c r="AA1855" i="4"/>
  <c r="AA1879" i="4"/>
  <c r="AA1999" i="4"/>
  <c r="AA2055" i="4"/>
  <c r="AA1772" i="4"/>
  <c r="AA1804" i="4"/>
  <c r="AA1820" i="4"/>
  <c r="AA1884" i="4"/>
  <c r="AA1892" i="4"/>
  <c r="AA2012" i="4"/>
  <c r="AA2028" i="4"/>
  <c r="AA1705" i="4"/>
  <c r="AA1777" i="4"/>
  <c r="AA1937" i="4"/>
  <c r="AA1977" i="4"/>
  <c r="AA62" i="6"/>
  <c r="AB62" i="6" s="1"/>
  <c r="X4319" i="4" l="1"/>
  <c r="X4335" i="4"/>
  <c r="X4391" i="4"/>
  <c r="X4407" i="4"/>
  <c r="X4463" i="4"/>
  <c r="X4479" i="4"/>
  <c r="X4535" i="4"/>
  <c r="X4551" i="4"/>
  <c r="X4336" i="4"/>
  <c r="X4408" i="4"/>
  <c r="X4480" i="4"/>
  <c r="X4337" i="4"/>
  <c r="X4353" i="4"/>
  <c r="X4409" i="4"/>
  <c r="X4425" i="4"/>
  <c r="X4481" i="4"/>
  <c r="X4497" i="4"/>
  <c r="X4553" i="4"/>
  <c r="X4569" i="4"/>
  <c r="X4354" i="4"/>
  <c r="X4426" i="4"/>
  <c r="X4498" i="4"/>
  <c r="X4570" i="4"/>
  <c r="X4355" i="4"/>
  <c r="X4371" i="4"/>
  <c r="X4427" i="4"/>
  <c r="X4443" i="4"/>
  <c r="X4499" i="4"/>
  <c r="X4515" i="4"/>
  <c r="X4372" i="4"/>
  <c r="X4444" i="4"/>
  <c r="X4516" i="4"/>
  <c r="X4317" i="4"/>
  <c r="X4373" i="4"/>
  <c r="X4389" i="4"/>
  <c r="X4445" i="4"/>
  <c r="X4461" i="4"/>
  <c r="X4517" i="4"/>
  <c r="X4533" i="4"/>
  <c r="X4589" i="4"/>
  <c r="X4462" i="4"/>
  <c r="X4605" i="4"/>
  <c r="X4661" i="4"/>
  <c r="X4677" i="4"/>
  <c r="X4606" i="4"/>
  <c r="X4678" i="4"/>
  <c r="X4534" i="4"/>
  <c r="X4587" i="4"/>
  <c r="X4607" i="4"/>
  <c r="X4623" i="4"/>
  <c r="X4679" i="4"/>
  <c r="X4588" i="4"/>
  <c r="X4624" i="4"/>
  <c r="X4625" i="4"/>
  <c r="X4641" i="4"/>
  <c r="X4642" i="4"/>
  <c r="X4318" i="4"/>
  <c r="X4643" i="4"/>
  <c r="X4659" i="4"/>
  <c r="X4390" i="4"/>
  <c r="X4552" i="4"/>
  <c r="X4571" i="4"/>
  <c r="X4660" i="4"/>
  <c r="X4303" i="4"/>
  <c r="X4311" i="4"/>
  <c r="X4327" i="4"/>
  <c r="X4343" i="4"/>
  <c r="X4351" i="4"/>
  <c r="X4359" i="4"/>
  <c r="X4367" i="4"/>
  <c r="X4375" i="4"/>
  <c r="X4383" i="4"/>
  <c r="X4399" i="4"/>
  <c r="X4415" i="4"/>
  <c r="X4423" i="4"/>
  <c r="X4431" i="4"/>
  <c r="X4439" i="4"/>
  <c r="X4447" i="4"/>
  <c r="X4455" i="4"/>
  <c r="X4471" i="4"/>
  <c r="X4487" i="4"/>
  <c r="X4495" i="4"/>
  <c r="X4503" i="4"/>
  <c r="X4511" i="4"/>
  <c r="X4519" i="4"/>
  <c r="X4527" i="4"/>
  <c r="X4543" i="4"/>
  <c r="X4559" i="4"/>
  <c r="X4304" i="4"/>
  <c r="X4312" i="4"/>
  <c r="X4320" i="4"/>
  <c r="X4328" i="4"/>
  <c r="X4344" i="4"/>
  <c r="X4352" i="4"/>
  <c r="X4360" i="4"/>
  <c r="X4368" i="4"/>
  <c r="X4376" i="4"/>
  <c r="X4384" i="4"/>
  <c r="X4392" i="4"/>
  <c r="X4400" i="4"/>
  <c r="X4416" i="4"/>
  <c r="X4424" i="4"/>
  <c r="X4432" i="4"/>
  <c r="X4440" i="4"/>
  <c r="X4448" i="4"/>
  <c r="X4456" i="4"/>
  <c r="X4464" i="4"/>
  <c r="X4472" i="4"/>
  <c r="X4488" i="4"/>
  <c r="X4496" i="4"/>
  <c r="X4504" i="4"/>
  <c r="X4512" i="4"/>
  <c r="X4520" i="4"/>
  <c r="X4305" i="4"/>
  <c r="X4313" i="4"/>
  <c r="X4321" i="4"/>
  <c r="X4329" i="4"/>
  <c r="X4345" i="4"/>
  <c r="X4361" i="4"/>
  <c r="X4369" i="4"/>
  <c r="X4377" i="4"/>
  <c r="X4385" i="4"/>
  <c r="X4393" i="4"/>
  <c r="X4401" i="4"/>
  <c r="X4417" i="4"/>
  <c r="X4433" i="4"/>
  <c r="X4441" i="4"/>
  <c r="X4449" i="4"/>
  <c r="X4457" i="4"/>
  <c r="X4465" i="4"/>
  <c r="X4473" i="4"/>
  <c r="X4489" i="4"/>
  <c r="X4505" i="4"/>
  <c r="X4513" i="4"/>
  <c r="X4521" i="4"/>
  <c r="X4529" i="4"/>
  <c r="X4537" i="4"/>
  <c r="X4545" i="4"/>
  <c r="X4561" i="4"/>
  <c r="X4577" i="4"/>
  <c r="X4585" i="4"/>
  <c r="X4593" i="4"/>
  <c r="X4601" i="4"/>
  <c r="X4306" i="4"/>
  <c r="X4314" i="4"/>
  <c r="X4322" i="4"/>
  <c r="X4330" i="4"/>
  <c r="X4338" i="4"/>
  <c r="X4346" i="4"/>
  <c r="X4362" i="4"/>
  <c r="X4370" i="4"/>
  <c r="X4378" i="4"/>
  <c r="X4386" i="4"/>
  <c r="X4394" i="4"/>
  <c r="X4402" i="4"/>
  <c r="X4410" i="4"/>
  <c r="X4418" i="4"/>
  <c r="X4434" i="4"/>
  <c r="X4442" i="4"/>
  <c r="X4450" i="4"/>
  <c r="X4458" i="4"/>
  <c r="X4466" i="4"/>
  <c r="X4474" i="4"/>
  <c r="X4482" i="4"/>
  <c r="X4490" i="4"/>
  <c r="X4506" i="4"/>
  <c r="X4514" i="4"/>
  <c r="X4522" i="4"/>
  <c r="X4530" i="4"/>
  <c r="X4538" i="4"/>
  <c r="X4546" i="4"/>
  <c r="X4554" i="4"/>
  <c r="X4562" i="4"/>
  <c r="X4578" i="4"/>
  <c r="X4307" i="4"/>
  <c r="X4315" i="4"/>
  <c r="X4323" i="4"/>
  <c r="X4331" i="4"/>
  <c r="X4339" i="4"/>
  <c r="X4347" i="4"/>
  <c r="X4363" i="4"/>
  <c r="X4379" i="4"/>
  <c r="X4387" i="4"/>
  <c r="X4395" i="4"/>
  <c r="X4403" i="4"/>
  <c r="X4411" i="4"/>
  <c r="X4419" i="4"/>
  <c r="X4435" i="4"/>
  <c r="X4451" i="4"/>
  <c r="X4459" i="4"/>
  <c r="X4467" i="4"/>
  <c r="X4475" i="4"/>
  <c r="X4483" i="4"/>
  <c r="X4491" i="4"/>
  <c r="X4507" i="4"/>
  <c r="X4523" i="4"/>
  <c r="X4531" i="4"/>
  <c r="X4539" i="4"/>
  <c r="X4547" i="4"/>
  <c r="X4555" i="4"/>
  <c r="X4563" i="4"/>
  <c r="X4308" i="4"/>
  <c r="X4316" i="4"/>
  <c r="X4324" i="4"/>
  <c r="X4332" i="4"/>
  <c r="X4340" i="4"/>
  <c r="X4348" i="4"/>
  <c r="X4356" i="4"/>
  <c r="X4364" i="4"/>
  <c r="X4380" i="4"/>
  <c r="X4388" i="4"/>
  <c r="X4396" i="4"/>
  <c r="X4404" i="4"/>
  <c r="X4412" i="4"/>
  <c r="X4420" i="4"/>
  <c r="X4428" i="4"/>
  <c r="X4436" i="4"/>
  <c r="X4452" i="4"/>
  <c r="X4460" i="4"/>
  <c r="X4468" i="4"/>
  <c r="X4476" i="4"/>
  <c r="X4484" i="4"/>
  <c r="X4492" i="4"/>
  <c r="X4500" i="4"/>
  <c r="X4508" i="4"/>
  <c r="X4524" i="4"/>
  <c r="X4532" i="4"/>
  <c r="X4540" i="4"/>
  <c r="X4548" i="4"/>
  <c r="X4309" i="4"/>
  <c r="X4325" i="4"/>
  <c r="X4333" i="4"/>
  <c r="X4341" i="4"/>
  <c r="X4349" i="4"/>
  <c r="X4357" i="4"/>
  <c r="X4365" i="4"/>
  <c r="X4381" i="4"/>
  <c r="X4397" i="4"/>
  <c r="X4405" i="4"/>
  <c r="X4413" i="4"/>
  <c r="X4421" i="4"/>
  <c r="X4429" i="4"/>
  <c r="X4437" i="4"/>
  <c r="X4453" i="4"/>
  <c r="X4469" i="4"/>
  <c r="X4477" i="4"/>
  <c r="X4485" i="4"/>
  <c r="X4493" i="4"/>
  <c r="X4501" i="4"/>
  <c r="X4509" i="4"/>
  <c r="X4525" i="4"/>
  <c r="X4541" i="4"/>
  <c r="X4549" i="4"/>
  <c r="X4557" i="4"/>
  <c r="X4565" i="4"/>
  <c r="X4573" i="4"/>
  <c r="X4581" i="4"/>
  <c r="X4597" i="4"/>
  <c r="X4334" i="4"/>
  <c r="X4398" i="4"/>
  <c r="X4526" i="4"/>
  <c r="X4556" i="4"/>
  <c r="X4572" i="4"/>
  <c r="X4584" i="4"/>
  <c r="X4595" i="4"/>
  <c r="X4613" i="4"/>
  <c r="X4621" i="4"/>
  <c r="X4629" i="4"/>
  <c r="X4637" i="4"/>
  <c r="X4645" i="4"/>
  <c r="X4653" i="4"/>
  <c r="X4669" i="4"/>
  <c r="X4342" i="4"/>
  <c r="X4406" i="4"/>
  <c r="X4470" i="4"/>
  <c r="X4528" i="4"/>
  <c r="X4558" i="4"/>
  <c r="X4574" i="4"/>
  <c r="X4586" i="4"/>
  <c r="X4596" i="4"/>
  <c r="X4614" i="4"/>
  <c r="X4622" i="4"/>
  <c r="X4630" i="4"/>
  <c r="X4638" i="4"/>
  <c r="X4646" i="4"/>
  <c r="X4654" i="4"/>
  <c r="X4662" i="4"/>
  <c r="X4670" i="4"/>
  <c r="X4350" i="4"/>
  <c r="X4414" i="4"/>
  <c r="X4478" i="4"/>
  <c r="X4560" i="4"/>
  <c r="X4575" i="4"/>
  <c r="X4598" i="4"/>
  <c r="X4615" i="4"/>
  <c r="X4631" i="4"/>
  <c r="X4639" i="4"/>
  <c r="X4647" i="4"/>
  <c r="X4655" i="4"/>
  <c r="X4663" i="4"/>
  <c r="X4671" i="4"/>
  <c r="X4358" i="4"/>
  <c r="X4422" i="4"/>
  <c r="X4486" i="4"/>
  <c r="X4536" i="4"/>
  <c r="X4564" i="4"/>
  <c r="X4576" i="4"/>
  <c r="X4599" i="4"/>
  <c r="X4608" i="4"/>
  <c r="X4616" i="4"/>
  <c r="X4632" i="4"/>
  <c r="X4640" i="4"/>
  <c r="X4648" i="4"/>
  <c r="X4656" i="4"/>
  <c r="X4664" i="4"/>
  <c r="X4672" i="4"/>
  <c r="X4302" i="4"/>
  <c r="X4366" i="4"/>
  <c r="X4430" i="4"/>
  <c r="X4494" i="4"/>
  <c r="X4542" i="4"/>
  <c r="X4566" i="4"/>
  <c r="X4579" i="4"/>
  <c r="X4590" i="4"/>
  <c r="X4600" i="4"/>
  <c r="X4609" i="4"/>
  <c r="X4617" i="4"/>
  <c r="X4633" i="4"/>
  <c r="X4649" i="4"/>
  <c r="X4657" i="4"/>
  <c r="X4665" i="4"/>
  <c r="X4673" i="4"/>
  <c r="X4310" i="4"/>
  <c r="X4374" i="4"/>
  <c r="X4438" i="4"/>
  <c r="X4502" i="4"/>
  <c r="X4544" i="4"/>
  <c r="X4567" i="4"/>
  <c r="X4580" i="4"/>
  <c r="X4591" i="4"/>
  <c r="X4602" i="4"/>
  <c r="X4610" i="4"/>
  <c r="X4618" i="4"/>
  <c r="X4626" i="4"/>
  <c r="X4634" i="4"/>
  <c r="X4650" i="4"/>
  <c r="X4658" i="4"/>
  <c r="X4666" i="4"/>
  <c r="X4674" i="4"/>
  <c r="X4382" i="4"/>
  <c r="X4446" i="4"/>
  <c r="X4510" i="4"/>
  <c r="X4550" i="4"/>
  <c r="X4568" i="4"/>
  <c r="X4582" i="4"/>
  <c r="X4592" i="4"/>
  <c r="X4603" i="4"/>
  <c r="X4611" i="4"/>
  <c r="X4619" i="4"/>
  <c r="X4627" i="4"/>
  <c r="X4635" i="4"/>
  <c r="X4651" i="4"/>
  <c r="X4667" i="4"/>
  <c r="X4675" i="4"/>
  <c r="X4326" i="4"/>
  <c r="X4454" i="4"/>
  <c r="X4518" i="4"/>
  <c r="X4583" i="4"/>
  <c r="X4594" i="4"/>
  <c r="X4604" i="4"/>
  <c r="X4612" i="4"/>
  <c r="X4620" i="4"/>
  <c r="X4628" i="4"/>
  <c r="X4636" i="4"/>
  <c r="X4644" i="4"/>
  <c r="X4652" i="4"/>
  <c r="X4668" i="4"/>
  <c r="X4676" i="4"/>
  <c r="AA1902" i="4"/>
  <c r="AA1805" i="4"/>
  <c r="AA1970" i="4"/>
  <c r="AA1831" i="4"/>
  <c r="AA1863" i="4"/>
  <c r="AA1780" i="4"/>
  <c r="AA63" i="6"/>
  <c r="AB63" i="6" s="1"/>
  <c r="AA1758" i="4" l="1"/>
  <c r="AA1860" i="4"/>
  <c r="AA64" i="6"/>
  <c r="AB64" i="6" s="1"/>
  <c r="AA1654" i="4" l="1"/>
  <c r="AA1742" i="4"/>
  <c r="AA1959" i="4"/>
  <c r="AA65" i="6"/>
  <c r="AB65" i="6" s="1"/>
  <c r="AA1662" i="4" l="1"/>
  <c r="AA1661" i="4"/>
  <c r="AA1702" i="4"/>
  <c r="AA2008" i="4"/>
  <c r="AA1829" i="4"/>
  <c r="AA2058" i="4"/>
  <c r="AA1908" i="4"/>
  <c r="AA66" i="6"/>
  <c r="AB66" i="6" s="1"/>
  <c r="AA5" i="4" l="1"/>
  <c r="AA133" i="4"/>
  <c r="AA66" i="4"/>
  <c r="AA112" i="4"/>
  <c r="AA186" i="4"/>
  <c r="AA274" i="4"/>
  <c r="AA290" i="4"/>
  <c r="AA303" i="4"/>
  <c r="AA319" i="4"/>
  <c r="AA212" i="4"/>
  <c r="AA228" i="4"/>
  <c r="AA244" i="4"/>
  <c r="AA268" i="4"/>
  <c r="AA39" i="4"/>
  <c r="AA95" i="4"/>
  <c r="AA113" i="4"/>
  <c r="AA294" i="4"/>
  <c r="AA151" i="4"/>
  <c r="AA167" i="4"/>
  <c r="AA267" i="4"/>
  <c r="AA192" i="4"/>
  <c r="AA70" i="4"/>
  <c r="AA301" i="4"/>
  <c r="AA360" i="4"/>
  <c r="AA485" i="4"/>
  <c r="AA653" i="4"/>
  <c r="AA669" i="4"/>
  <c r="AA594" i="4"/>
  <c r="AA336" i="4"/>
  <c r="AA444" i="4"/>
  <c r="AA556" i="4"/>
  <c r="AA361" i="4"/>
  <c r="AA409" i="4"/>
  <c r="AA441" i="4"/>
  <c r="AA545" i="4"/>
  <c r="AA342" i="4"/>
  <c r="AA406" i="4"/>
  <c r="AA494" i="4"/>
  <c r="AA379" i="4"/>
  <c r="AA459" i="4"/>
  <c r="AA555" i="4"/>
  <c r="AA603" i="4"/>
  <c r="AA371" i="4"/>
  <c r="AA464" i="4"/>
  <c r="AA528" i="4"/>
  <c r="AA973" i="4"/>
  <c r="AA997" i="4"/>
  <c r="AA906" i="4"/>
  <c r="AA978" i="4"/>
  <c r="AA679" i="4"/>
  <c r="AA727" i="4"/>
  <c r="AA999" i="4"/>
  <c r="AA748" i="4"/>
  <c r="AA788" i="4"/>
  <c r="AA812" i="4"/>
  <c r="AA892" i="4"/>
  <c r="AA900" i="4"/>
  <c r="AA996" i="4"/>
  <c r="AA689" i="4"/>
  <c r="AA713" i="4"/>
  <c r="AA729" i="4"/>
  <c r="AA825" i="4"/>
  <c r="AA990" i="4"/>
  <c r="AA747" i="4"/>
  <c r="AA763" i="4"/>
  <c r="AA859" i="4"/>
  <c r="AA939" i="4"/>
  <c r="AA673" i="4"/>
  <c r="AA744" i="4"/>
  <c r="AA816" i="4"/>
  <c r="AA832" i="4"/>
  <c r="AA840" i="4"/>
  <c r="AA880" i="4"/>
  <c r="AA896" i="4"/>
  <c r="AA992" i="4"/>
  <c r="AA1016" i="4"/>
  <c r="AA1075" i="4"/>
  <c r="AA1083" i="4"/>
  <c r="AA1331" i="4"/>
  <c r="AA1018" i="4"/>
  <c r="AA1136" i="4"/>
  <c r="AA1184" i="4"/>
  <c r="AA1229" i="4"/>
  <c r="AA1058" i="4"/>
  <c r="AA1090" i="4"/>
  <c r="AA1154" i="4"/>
  <c r="AA1194" i="4"/>
  <c r="AA1135" i="4"/>
  <c r="AA1199" i="4"/>
  <c r="AA1279" i="4"/>
  <c r="AA1010" i="4"/>
  <c r="AA1196" i="4"/>
  <c r="AA1340" i="4"/>
  <c r="AA1105" i="4"/>
  <c r="AA1145" i="4"/>
  <c r="AA1038" i="4"/>
  <c r="AA1078" i="4"/>
  <c r="AA1348" i="4"/>
  <c r="AA1612" i="4"/>
  <c r="AA1569" i="4"/>
  <c r="AA1430" i="4"/>
  <c r="AA1462" i="4"/>
  <c r="AA1606" i="4"/>
  <c r="AA1579" i="4"/>
  <c r="AA1587" i="4"/>
  <c r="AA1544" i="4"/>
  <c r="AA1592" i="4"/>
  <c r="AA1437" i="4"/>
  <c r="AA1402" i="4"/>
  <c r="AA1426" i="4"/>
  <c r="AA1490" i="4"/>
  <c r="AA1570" i="4"/>
  <c r="AA1594" i="4"/>
  <c r="AA1610" i="4"/>
  <c r="AA1383" i="4"/>
  <c r="AA2" i="4"/>
  <c r="AA67" i="6"/>
  <c r="AB67" i="6" s="1"/>
  <c r="AA3" i="4" l="1"/>
  <c r="AA339" i="4"/>
  <c r="AA819" i="4"/>
  <c r="AA768" i="4"/>
  <c r="AA1248" i="4"/>
  <c r="AA1073" i="4"/>
  <c r="AA1386" i="4"/>
  <c r="AA68" i="6"/>
  <c r="AB68" i="6" s="1"/>
  <c r="AA37" i="4" l="1"/>
  <c r="AA4" i="4"/>
  <c r="AA116" i="4"/>
  <c r="AA10" i="4"/>
  <c r="AA130" i="4"/>
  <c r="AA191" i="4"/>
  <c r="AA316" i="4"/>
  <c r="AA7" i="4"/>
  <c r="AA31" i="4"/>
  <c r="AA55" i="4"/>
  <c r="AA87" i="4"/>
  <c r="AA177" i="4"/>
  <c r="AA105" i="4"/>
  <c r="AA286" i="4"/>
  <c r="AA235" i="4"/>
  <c r="AA299" i="4"/>
  <c r="AA288" i="4"/>
  <c r="AA126" i="4"/>
  <c r="AA237" i="4"/>
  <c r="AA341" i="4"/>
  <c r="AA381" i="4"/>
  <c r="AA421" i="4"/>
  <c r="AA541" i="4"/>
  <c r="AA410" i="4"/>
  <c r="AA474" i="4"/>
  <c r="AA383" i="4"/>
  <c r="AA407" i="4"/>
  <c r="AA447" i="4"/>
  <c r="AA428" i="4"/>
  <c r="AA596" i="4"/>
  <c r="AA636" i="4"/>
  <c r="AA652" i="4"/>
  <c r="AA365" i="4"/>
  <c r="AA513" i="4"/>
  <c r="AA593" i="4"/>
  <c r="AA665" i="4"/>
  <c r="AA510" i="4"/>
  <c r="AA395" i="4"/>
  <c r="AA427" i="4"/>
  <c r="AA595" i="4"/>
  <c r="AA576" i="4"/>
  <c r="AA741" i="4"/>
  <c r="AA757" i="4"/>
  <c r="AA874" i="4"/>
  <c r="AA914" i="4"/>
  <c r="AA919" i="4"/>
  <c r="AA951" i="4"/>
  <c r="AA991" i="4"/>
  <c r="AA676" i="4"/>
  <c r="AA724" i="4"/>
  <c r="AA780" i="4"/>
  <c r="AA905" i="4"/>
  <c r="AA985" i="4"/>
  <c r="AA670" i="4"/>
  <c r="AA830" i="4"/>
  <c r="AA886" i="4"/>
  <c r="AA755" i="4"/>
  <c r="AA779" i="4"/>
  <c r="AA827" i="4"/>
  <c r="AA947" i="4"/>
  <c r="AA720" i="4"/>
  <c r="AA960" i="4"/>
  <c r="AA1243" i="4"/>
  <c r="AA1259" i="4"/>
  <c r="AA1208" i="4"/>
  <c r="AA1312" i="4"/>
  <c r="AA1213" i="4"/>
  <c r="AA1293" i="4"/>
  <c r="AA1146" i="4"/>
  <c r="AA1274" i="4"/>
  <c r="AA1223" i="4"/>
  <c r="AA1140" i="4"/>
  <c r="AA1236" i="4"/>
  <c r="AA1017" i="4"/>
  <c r="AA1065" i="4"/>
  <c r="AA1137" i="4"/>
  <c r="AA1153" i="4"/>
  <c r="AA1169" i="4"/>
  <c r="AA1217" i="4"/>
  <c r="AA1198" i="4"/>
  <c r="AA1238" i="4"/>
  <c r="AA1254" i="4"/>
  <c r="AA1302" i="4"/>
  <c r="AA1334" i="4"/>
  <c r="AA1588" i="4"/>
  <c r="AA1449" i="4"/>
  <c r="AA1465" i="4"/>
  <c r="AA1513" i="4"/>
  <c r="AA1617" i="4"/>
  <c r="AA1598" i="4"/>
  <c r="AA1387" i="4"/>
  <c r="AA1448" i="4"/>
  <c r="AA1576" i="4"/>
  <c r="AA1608" i="4"/>
  <c r="AA1359" i="4"/>
  <c r="AA1423" i="4"/>
  <c r="AA1551" i="4"/>
  <c r="AA69" i="6"/>
  <c r="AB69" i="6" s="1"/>
  <c r="AA53" i="4" l="1"/>
  <c r="AA20" i="4"/>
  <c r="AA52" i="4"/>
  <c r="AA68" i="4"/>
  <c r="AA84" i="4"/>
  <c r="AA140" i="4"/>
  <c r="AA24" i="4"/>
  <c r="AA56" i="4"/>
  <c r="AA173" i="4"/>
  <c r="AA250" i="4"/>
  <c r="AA223" i="4"/>
  <c r="AA263" i="4"/>
  <c r="AA63" i="4"/>
  <c r="AA233" i="4"/>
  <c r="AA67" i="4"/>
  <c r="AA187" i="4"/>
  <c r="AA6" i="4"/>
  <c r="AA118" i="4"/>
  <c r="AA277" i="4"/>
  <c r="AA354" i="4"/>
  <c r="AA358" i="4"/>
  <c r="AA397" i="4"/>
  <c r="AA501" i="4"/>
  <c r="AA581" i="4"/>
  <c r="AA394" i="4"/>
  <c r="AA554" i="4"/>
  <c r="AA479" i="4"/>
  <c r="AA631" i="4"/>
  <c r="AA380" i="4"/>
  <c r="AA388" i="4"/>
  <c r="AA620" i="4"/>
  <c r="AA465" i="4"/>
  <c r="AA529" i="4"/>
  <c r="AA609" i="4"/>
  <c r="AA369" i="4"/>
  <c r="AA534" i="4"/>
  <c r="AA614" i="4"/>
  <c r="AA451" i="4"/>
  <c r="AA571" i="4"/>
  <c r="AA651" i="4"/>
  <c r="AA340" i="4"/>
  <c r="AA392" i="4"/>
  <c r="AA400" i="4"/>
  <c r="AA544" i="4"/>
  <c r="AA584" i="4"/>
  <c r="AA861" i="4"/>
  <c r="AA901" i="4"/>
  <c r="AA898" i="4"/>
  <c r="AA922" i="4"/>
  <c r="AA807" i="4"/>
  <c r="AA927" i="4"/>
  <c r="AA959" i="4"/>
  <c r="AA849" i="4"/>
  <c r="AA993" i="4"/>
  <c r="AA750" i="4"/>
  <c r="AA838" i="4"/>
  <c r="AA926" i="4"/>
  <c r="AA811" i="4"/>
  <c r="AA835" i="4"/>
  <c r="AA704" i="4"/>
  <c r="AA808" i="4"/>
  <c r="AA888" i="4"/>
  <c r="AA1000" i="4"/>
  <c r="AA1099" i="4"/>
  <c r="AA1235" i="4"/>
  <c r="AA1283" i="4"/>
  <c r="AA1291" i="4"/>
  <c r="AA1088" i="4"/>
  <c r="AA1104" i="4"/>
  <c r="AA1264" i="4"/>
  <c r="AA1272" i="4"/>
  <c r="AA1101" i="4"/>
  <c r="AA1149" i="4"/>
  <c r="AA1205" i="4"/>
  <c r="AA1261" i="4"/>
  <c r="AA1325" i="4"/>
  <c r="AA1210" i="4"/>
  <c r="AA1258" i="4"/>
  <c r="AA1087" i="4"/>
  <c r="AA1287" i="4"/>
  <c r="AA1204" i="4"/>
  <c r="AA1212" i="4"/>
  <c r="AA1244" i="4"/>
  <c r="AA1284" i="4"/>
  <c r="AA1308" i="4"/>
  <c r="AA1316" i="4"/>
  <c r="AA1041" i="4"/>
  <c r="AA1129" i="4"/>
  <c r="AA1161" i="4"/>
  <c r="AA1201" i="4"/>
  <c r="AA1297" i="4"/>
  <c r="AA1321" i="4"/>
  <c r="AA1086" i="4"/>
  <c r="AA1174" i="4"/>
  <c r="AA1230" i="4"/>
  <c r="AA1286" i="4"/>
  <c r="AA1294" i="4"/>
  <c r="AA1444" i="4"/>
  <c r="AA1564" i="4"/>
  <c r="AA1393" i="4"/>
  <c r="AA1366" i="4"/>
  <c r="AA1422" i="4"/>
  <c r="AA1478" i="4"/>
  <c r="AA1494" i="4"/>
  <c r="AA1502" i="4"/>
  <c r="AA1542" i="4"/>
  <c r="AA1582" i="4"/>
  <c r="AA1411" i="4"/>
  <c r="AA1400" i="4"/>
  <c r="AA1520" i="4"/>
  <c r="AA1501" i="4"/>
  <c r="AA1589" i="4"/>
  <c r="AA70" i="6"/>
  <c r="AB70" i="6" s="1"/>
  <c r="AA29" i="4" l="1"/>
  <c r="AA100" i="4"/>
  <c r="AA124" i="4"/>
  <c r="AA164" i="4"/>
  <c r="AA8" i="4"/>
  <c r="AA34" i="4"/>
  <c r="AA98" i="4"/>
  <c r="AA157" i="4"/>
  <c r="AA210" i="4"/>
  <c r="AA159" i="4"/>
  <c r="AA199" i="4"/>
  <c r="AA239" i="4"/>
  <c r="AA295" i="4"/>
  <c r="AA343" i="4"/>
  <c r="AA351" i="4"/>
  <c r="AA204" i="4"/>
  <c r="AA308" i="4"/>
  <c r="AA71" i="4"/>
  <c r="AA79" i="4"/>
  <c r="AA135" i="4"/>
  <c r="AA209" i="4"/>
  <c r="AA75" i="4"/>
  <c r="AA81" i="4"/>
  <c r="AA206" i="4"/>
  <c r="AA251" i="4"/>
  <c r="AA347" i="4"/>
  <c r="AA208" i="4"/>
  <c r="AA256" i="4"/>
  <c r="AA197" i="4"/>
  <c r="AA493" i="4"/>
  <c r="AA525" i="4"/>
  <c r="AA605" i="4"/>
  <c r="AA402" i="4"/>
  <c r="AA650" i="4"/>
  <c r="AA375" i="4"/>
  <c r="AA511" i="4"/>
  <c r="AA567" i="4"/>
  <c r="AA583" i="4"/>
  <c r="AA328" i="4"/>
  <c r="AA460" i="4"/>
  <c r="AA668" i="4"/>
  <c r="AA457" i="4"/>
  <c r="AA617" i="4"/>
  <c r="AA558" i="4"/>
  <c r="AA582" i="4"/>
  <c r="AA411" i="4"/>
  <c r="AA491" i="4"/>
  <c r="AA384" i="4"/>
  <c r="AA408" i="4"/>
  <c r="AA424" i="4"/>
  <c r="AA512" i="4"/>
  <c r="AA552" i="4"/>
  <c r="AA981" i="4"/>
  <c r="AA682" i="4"/>
  <c r="AA962" i="4"/>
  <c r="AA836" i="4"/>
  <c r="AA753" i="4"/>
  <c r="AA873" i="4"/>
  <c r="AA929" i="4"/>
  <c r="AA702" i="4"/>
  <c r="AA758" i="4"/>
  <c r="AA814" i="4"/>
  <c r="AA846" i="4"/>
  <c r="AA894" i="4"/>
  <c r="AA942" i="4"/>
  <c r="AA1203" i="4"/>
  <c r="AA1323" i="4"/>
  <c r="AA1064" i="4"/>
  <c r="AA1080" i="4"/>
  <c r="AA1141" i="4"/>
  <c r="AA1301" i="4"/>
  <c r="AA1130" i="4"/>
  <c r="AA1202" i="4"/>
  <c r="AA1218" i="4"/>
  <c r="AA1314" i="4"/>
  <c r="AA1095" i="4"/>
  <c r="AA1191" i="4"/>
  <c r="AA1271" i="4"/>
  <c r="AA1327" i="4"/>
  <c r="AA1116" i="4"/>
  <c r="AA1081" i="4"/>
  <c r="AA1185" i="4"/>
  <c r="AA1209" i="4"/>
  <c r="AA1313" i="4"/>
  <c r="AA1166" i="4"/>
  <c r="AA1460" i="4"/>
  <c r="AA1508" i="4"/>
  <c r="AA1548" i="4"/>
  <c r="AA1489" i="4"/>
  <c r="AA1497" i="4"/>
  <c r="AA1545" i="4"/>
  <c r="AA1392" i="4"/>
  <c r="AA1472" i="4"/>
  <c r="AA1413" i="4"/>
  <c r="AA1453" i="4"/>
  <c r="AA1549" i="4"/>
  <c r="AA1565" i="4"/>
  <c r="AA1370" i="4"/>
  <c r="AA1378" i="4"/>
  <c r="AA1418" i="4"/>
  <c r="AA1498" i="4"/>
  <c r="AA1538" i="4"/>
  <c r="AA1546" i="4"/>
  <c r="AA1471" i="4"/>
  <c r="AA71" i="6"/>
  <c r="AB71" i="6" s="1"/>
  <c r="AA13" i="4" l="1"/>
  <c r="AA108" i="4"/>
  <c r="AA106" i="4"/>
  <c r="AA136" i="4"/>
  <c r="AA144" i="4"/>
  <c r="AA150" i="4"/>
  <c r="AA166" i="4"/>
  <c r="AA175" i="4"/>
  <c r="AA247" i="4"/>
  <c r="AA220" i="4"/>
  <c r="AA154" i="4"/>
  <c r="AA241" i="4"/>
  <c r="AA9" i="4"/>
  <c r="AA131" i="4"/>
  <c r="AA147" i="4"/>
  <c r="AA149" i="4"/>
  <c r="AA158" i="4"/>
  <c r="AA222" i="4"/>
  <c r="AA238" i="4"/>
  <c r="AA254" i="4"/>
  <c r="AA219" i="4"/>
  <c r="AA315" i="4"/>
  <c r="AA331" i="4"/>
  <c r="AA169" i="4"/>
  <c r="AA155" i="4"/>
  <c r="AA189" i="4"/>
  <c r="AA229" i="4"/>
  <c r="AA309" i="4"/>
  <c r="AA413" i="4"/>
  <c r="AA477" i="4"/>
  <c r="AA517" i="4"/>
  <c r="AA466" i="4"/>
  <c r="AA498" i="4"/>
  <c r="AA530" i="4"/>
  <c r="AA519" i="4"/>
  <c r="AA543" i="4"/>
  <c r="AA575" i="4"/>
  <c r="AA468" i="4"/>
  <c r="AA548" i="4"/>
  <c r="AA660" i="4"/>
  <c r="AA357" i="4"/>
  <c r="AA505" i="4"/>
  <c r="AA486" i="4"/>
  <c r="AA630" i="4"/>
  <c r="AA646" i="4"/>
  <c r="AA483" i="4"/>
  <c r="AA376" i="4"/>
  <c r="AA701" i="4"/>
  <c r="AA709" i="4"/>
  <c r="AA725" i="4"/>
  <c r="AA797" i="4"/>
  <c r="AA805" i="4"/>
  <c r="AA698" i="4"/>
  <c r="AA730" i="4"/>
  <c r="AA834" i="4"/>
  <c r="AA866" i="4"/>
  <c r="AA994" i="4"/>
  <c r="AA687" i="4"/>
  <c r="AA791" i="4"/>
  <c r="AA815" i="4"/>
  <c r="AA831" i="4"/>
  <c r="AA895" i="4"/>
  <c r="AA772" i="4"/>
  <c r="AA972" i="4"/>
  <c r="AA681" i="4"/>
  <c r="AA694" i="4"/>
  <c r="AA971" i="4"/>
  <c r="AA979" i="4"/>
  <c r="AA995" i="4"/>
  <c r="AA1003" i="4"/>
  <c r="AA1147" i="4"/>
  <c r="AA1171" i="4"/>
  <c r="AA1179" i="4"/>
  <c r="AA1152" i="4"/>
  <c r="AA1280" i="4"/>
  <c r="AA1069" i="4"/>
  <c r="AA1317" i="4"/>
  <c r="AA1009" i="4"/>
  <c r="AA1226" i="4"/>
  <c r="AA1119" i="4"/>
  <c r="AA1207" i="4"/>
  <c r="AA1263" i="4"/>
  <c r="AA1303" i="4"/>
  <c r="AA1343" i="4"/>
  <c r="AA1068" i="4"/>
  <c r="AA1084" i="4"/>
  <c r="AA1108" i="4"/>
  <c r="AA1164" i="4"/>
  <c r="AA1220" i="4"/>
  <c r="AA1292" i="4"/>
  <c r="AA1126" i="4"/>
  <c r="AA1150" i="4"/>
  <c r="AA1396" i="4"/>
  <c r="AA1428" i="4"/>
  <c r="AA1452" i="4"/>
  <c r="AA1596" i="4"/>
  <c r="AA1425" i="4"/>
  <c r="AA1593" i="4"/>
  <c r="AA1349" i="4"/>
  <c r="AA1446" i="4"/>
  <c r="AA1454" i="4"/>
  <c r="AA1510" i="4"/>
  <c r="AA1518" i="4"/>
  <c r="AA1435" i="4"/>
  <c r="AA1451" i="4"/>
  <c r="AA1619" i="4"/>
  <c r="AA1552" i="4"/>
  <c r="AA1405" i="4"/>
  <c r="AA1477" i="4"/>
  <c r="AA1533" i="4"/>
  <c r="AA1573" i="4"/>
  <c r="AA1482" i="4"/>
  <c r="AA1522" i="4"/>
  <c r="AA1554" i="4"/>
  <c r="AA1602" i="4"/>
  <c r="AA1503" i="4"/>
  <c r="AA1615" i="4"/>
  <c r="AA72" i="6"/>
  <c r="AB72" i="6" s="1"/>
  <c r="AA77" i="4" l="1"/>
  <c r="AA85" i="4"/>
  <c r="AA132" i="4"/>
  <c r="AA74" i="4"/>
  <c r="AA298" i="4"/>
  <c r="AA335" i="4"/>
  <c r="AA180" i="4"/>
  <c r="AA170" i="4"/>
  <c r="AA289" i="4"/>
  <c r="AA11" i="4"/>
  <c r="AA326" i="4"/>
  <c r="AA227" i="4"/>
  <c r="AA248" i="4"/>
  <c r="AA30" i="4"/>
  <c r="AA557" i="4"/>
  <c r="AA330" i="4"/>
  <c r="AA647" i="4"/>
  <c r="AA449" i="4"/>
  <c r="AA625" i="4"/>
  <c r="AA622" i="4"/>
  <c r="AA563" i="4"/>
  <c r="AA608" i="4"/>
  <c r="AA656" i="4"/>
  <c r="AA685" i="4"/>
  <c r="AA826" i="4"/>
  <c r="AA938" i="4"/>
  <c r="AA970" i="4"/>
  <c r="AA759" i="4"/>
  <c r="AA884" i="4"/>
  <c r="AA793" i="4"/>
  <c r="AA742" i="4"/>
  <c r="AA878" i="4"/>
  <c r="AA715" i="4"/>
  <c r="AA784" i="4"/>
  <c r="AA912" i="4"/>
  <c r="AA1131" i="4"/>
  <c r="AA1072" i="4"/>
  <c r="AA1133" i="4"/>
  <c r="AA1181" i="4"/>
  <c r="AA1026" i="4"/>
  <c r="AA1338" i="4"/>
  <c r="AA1193" i="4"/>
  <c r="AA1329" i="4"/>
  <c r="AA1318" i="4"/>
  <c r="AA1364" i="4"/>
  <c r="AA1420" i="4"/>
  <c r="AA1540" i="4"/>
  <c r="AA1382" i="4"/>
  <c r="AA1614" i="4"/>
  <c r="AA1555" i="4"/>
  <c r="AA1571" i="4"/>
  <c r="AA1568" i="4"/>
  <c r="AA1373" i="4"/>
  <c r="AA1509" i="4"/>
  <c r="AA1613" i="4"/>
  <c r="AA1621" i="4"/>
  <c r="AA1431" i="4"/>
  <c r="AA1559" i="4"/>
  <c r="AA73" i="6"/>
  <c r="AB73" i="6" s="1"/>
  <c r="AA12" i="4" l="1"/>
  <c r="AA156" i="4"/>
  <c r="AA26" i="4"/>
  <c r="AA48" i="4"/>
  <c r="AA50" i="4"/>
  <c r="AA80" i="4"/>
  <c r="AA146" i="4"/>
  <c r="AA300" i="4"/>
  <c r="AA143" i="4"/>
  <c r="AA163" i="4"/>
  <c r="AA38" i="4"/>
  <c r="AA171" i="4"/>
  <c r="AA549" i="4"/>
  <c r="AA431" i="4"/>
  <c r="AA615" i="4"/>
  <c r="AA420" i="4"/>
  <c r="AA641" i="4"/>
  <c r="AA940" i="4"/>
  <c r="AA833" i="4"/>
  <c r="AA691" i="4"/>
  <c r="AA760" i="4"/>
  <c r="AA1066" i="4"/>
  <c r="AA1183" i="4"/>
  <c r="AA1273" i="4"/>
  <c r="AA1246" i="4"/>
  <c r="AA1433" i="4"/>
  <c r="AA1365" i="4"/>
  <c r="AA1466" i="4"/>
  <c r="AA74" i="6"/>
  <c r="AB74" i="6" s="1"/>
  <c r="AA82" i="4" l="1"/>
  <c r="AA367" i="4"/>
  <c r="AA47" i="4"/>
  <c r="AA103" i="4"/>
  <c r="AA185" i="4"/>
  <c r="AA281" i="4"/>
  <c r="AA137" i="4"/>
  <c r="AA139" i="4"/>
  <c r="AA165" i="4"/>
  <c r="AA198" i="4"/>
  <c r="AA270" i="4"/>
  <c r="AA243" i="4"/>
  <c r="AA14" i="4"/>
  <c r="AA213" i="4"/>
  <c r="AA261" i="4"/>
  <c r="AA364" i="4"/>
  <c r="AA373" i="4"/>
  <c r="AA621" i="4"/>
  <c r="AA368" i="4"/>
  <c r="AA546" i="4"/>
  <c r="AA618" i="4"/>
  <c r="AA348" i="4"/>
  <c r="AA399" i="4"/>
  <c r="AA599" i="4"/>
  <c r="AA492" i="4"/>
  <c r="AA572" i="4"/>
  <c r="AA604" i="4"/>
  <c r="AA393" i="4"/>
  <c r="AA433" i="4"/>
  <c r="AA521" i="4"/>
  <c r="AA577" i="4"/>
  <c r="AA550" i="4"/>
  <c r="AA598" i="4"/>
  <c r="AA638" i="4"/>
  <c r="AA419" i="4"/>
  <c r="AA499" i="4"/>
  <c r="AA523" i="4"/>
  <c r="AA579" i="4"/>
  <c r="AA536" i="4"/>
  <c r="AA677" i="4"/>
  <c r="AA693" i="4"/>
  <c r="AA917" i="4"/>
  <c r="AA714" i="4"/>
  <c r="AA783" i="4"/>
  <c r="AA799" i="4"/>
  <c r="AA847" i="4"/>
  <c r="AA903" i="4"/>
  <c r="AA828" i="4"/>
  <c r="AA844" i="4"/>
  <c r="AA956" i="4"/>
  <c r="AA980" i="4"/>
  <c r="AA809" i="4"/>
  <c r="AA857" i="4"/>
  <c r="AA953" i="4"/>
  <c r="AA969" i="4"/>
  <c r="AA666" i="4"/>
  <c r="AA862" i="4"/>
  <c r="AA931" i="4"/>
  <c r="AA696" i="4"/>
  <c r="AA728" i="4"/>
  <c r="AA928" i="4"/>
  <c r="AA936" i="4"/>
  <c r="AA984" i="4"/>
  <c r="AA1211" i="4"/>
  <c r="AA1251" i="4"/>
  <c r="AA1040" i="4"/>
  <c r="AA1048" i="4"/>
  <c r="AA1304" i="4"/>
  <c r="AA1098" i="4"/>
  <c r="AA1060" i="4"/>
  <c r="AA1100" i="4"/>
  <c r="AA1049" i="4"/>
  <c r="AA1089" i="4"/>
  <c r="AA1262" i="4"/>
  <c r="AA1572" i="4"/>
  <c r="AA1356" i="4"/>
  <c r="AA1379" i="4"/>
  <c r="AA1419" i="4"/>
  <c r="AA1360" i="4"/>
  <c r="AA1416" i="4"/>
  <c r="AA1464" i="4"/>
  <c r="AA1496" i="4"/>
  <c r="AA1525" i="4"/>
  <c r="AA1375" i="4"/>
  <c r="AA1463" i="4"/>
  <c r="AA1487" i="4"/>
  <c r="AA1543" i="4"/>
  <c r="AA1607" i="4"/>
  <c r="AA75" i="6"/>
  <c r="AB75" i="6" s="1"/>
  <c r="AA15" i="4" l="1"/>
  <c r="AA119" i="4"/>
  <c r="AA127" i="4"/>
  <c r="AA225" i="4"/>
  <c r="AA89" i="4"/>
  <c r="AA145" i="4"/>
  <c r="AA565" i="4"/>
  <c r="AA671" i="4"/>
  <c r="AA963" i="4"/>
  <c r="AA1222" i="4"/>
  <c r="AA76" i="6"/>
  <c r="AB76" i="6" s="1"/>
  <c r="AA16" i="4" l="1"/>
  <c r="AA196" i="4"/>
  <c r="AA276" i="4"/>
  <c r="AA345" i="4"/>
  <c r="AA99" i="4"/>
  <c r="AA107" i="4"/>
  <c r="AA195" i="4"/>
  <c r="AA184" i="4"/>
  <c r="AA264" i="4"/>
  <c r="AA54" i="4"/>
  <c r="AA437" i="4"/>
  <c r="AA642" i="4"/>
  <c r="AA535" i="4"/>
  <c r="AA588" i="4"/>
  <c r="AA322" i="4"/>
  <c r="AA470" i="4"/>
  <c r="AA332" i="4"/>
  <c r="AA624" i="4"/>
  <c r="AA746" i="4"/>
  <c r="AA839" i="4"/>
  <c r="AA716" i="4"/>
  <c r="AA913" i="4"/>
  <c r="AA686" i="4"/>
  <c r="AA766" i="4"/>
  <c r="AA707" i="4"/>
  <c r="AA1035" i="4"/>
  <c r="AA1163" i="4"/>
  <c r="AA1227" i="4"/>
  <c r="AA1315" i="4"/>
  <c r="AA1022" i="4"/>
  <c r="AA1144" i="4"/>
  <c r="AA1160" i="4"/>
  <c r="AA1253" i="4"/>
  <c r="AA1269" i="4"/>
  <c r="AA1114" i="4"/>
  <c r="AA1063" i="4"/>
  <c r="AA1404" i="4"/>
  <c r="AA1484" i="4"/>
  <c r="AA1409" i="4"/>
  <c r="AA1553" i="4"/>
  <c r="AA1427" i="4"/>
  <c r="AA1445" i="4"/>
  <c r="AA1493" i="4"/>
  <c r="AA1434" i="4"/>
  <c r="AA77" i="6"/>
  <c r="AB77" i="6" s="1"/>
  <c r="AA69" i="4" l="1"/>
  <c r="AA117" i="4"/>
  <c r="AA44" i="4"/>
  <c r="AA76" i="4"/>
  <c r="AA18" i="4"/>
  <c r="AA218" i="4"/>
  <c r="AA258" i="4"/>
  <c r="AA266" i="4"/>
  <c r="AA314" i="4"/>
  <c r="AA359" i="4"/>
  <c r="AA17" i="4"/>
  <c r="AA19" i="4"/>
  <c r="AA59" i="4"/>
  <c r="AA115" i="4"/>
  <c r="AA174" i="4"/>
  <c r="AA246" i="4"/>
  <c r="AA153" i="4"/>
  <c r="AA296" i="4"/>
  <c r="AA22" i="4"/>
  <c r="AA253" i="4"/>
  <c r="AA293" i="4"/>
  <c r="AA362" i="4"/>
  <c r="AA453" i="4"/>
  <c r="AA597" i="4"/>
  <c r="AA562" i="4"/>
  <c r="AA439" i="4"/>
  <c r="AA623" i="4"/>
  <c r="AA564" i="4"/>
  <c r="AA385" i="4"/>
  <c r="AA462" i="4"/>
  <c r="AA606" i="4"/>
  <c r="AA662" i="4"/>
  <c r="AA304" i="4"/>
  <c r="AA475" i="4"/>
  <c r="AA627" i="4"/>
  <c r="AA667" i="4"/>
  <c r="AA480" i="4"/>
  <c r="AA560" i="4"/>
  <c r="AA640" i="4"/>
  <c r="AA813" i="4"/>
  <c r="AA837" i="4"/>
  <c r="AA941" i="4"/>
  <c r="AA949" i="4"/>
  <c r="AA965" i="4"/>
  <c r="AA762" i="4"/>
  <c r="AA882" i="4"/>
  <c r="AA1002" i="4"/>
  <c r="AA863" i="4"/>
  <c r="AA887" i="4"/>
  <c r="AA684" i="4"/>
  <c r="AA700" i="4"/>
  <c r="AA868" i="4"/>
  <c r="AA908" i="4"/>
  <c r="AA916" i="4"/>
  <c r="AA1020" i="4"/>
  <c r="AA721" i="4"/>
  <c r="AA961" i="4"/>
  <c r="AA726" i="4"/>
  <c r="AA782" i="4"/>
  <c r="AA966" i="4"/>
  <c r="AA731" i="4"/>
  <c r="AA891" i="4"/>
  <c r="AA987" i="4"/>
  <c r="AA920" i="4"/>
  <c r="AA1123" i="4"/>
  <c r="AA1155" i="4"/>
  <c r="AA1267" i="4"/>
  <c r="AA1307" i="4"/>
  <c r="AA1192" i="4"/>
  <c r="AA1109" i="4"/>
  <c r="AA1309" i="4"/>
  <c r="AA1014" i="4"/>
  <c r="AA1082" i="4"/>
  <c r="AA1242" i="4"/>
  <c r="AA1298" i="4"/>
  <c r="AA1055" i="4"/>
  <c r="AA1103" i="4"/>
  <c r="AA1255" i="4"/>
  <c r="AA1295" i="4"/>
  <c r="AA1311" i="4"/>
  <c r="AA1276" i="4"/>
  <c r="AA1033" i="4"/>
  <c r="AA1225" i="4"/>
  <c r="AA1281" i="4"/>
  <c r="AA1289" i="4"/>
  <c r="AA1030" i="4"/>
  <c r="AA1206" i="4"/>
  <c r="AA1214" i="4"/>
  <c r="AA1270" i="4"/>
  <c r="AA1412" i="4"/>
  <c r="AA1580" i="4"/>
  <c r="AA1385" i="4"/>
  <c r="AA1561" i="4"/>
  <c r="AA1601" i="4"/>
  <c r="AA1475" i="4"/>
  <c r="AA1507" i="4"/>
  <c r="AA1480" i="4"/>
  <c r="AA1504" i="4"/>
  <c r="AA1528" i="4"/>
  <c r="AA1584" i="4"/>
  <c r="AA1397" i="4"/>
  <c r="AA1618" i="4"/>
  <c r="AA1367" i="4"/>
  <c r="AA1399" i="4"/>
  <c r="AA78" i="6"/>
  <c r="AB78" i="6" s="1"/>
  <c r="AA21" i="4" l="1"/>
  <c r="AA172" i="4"/>
  <c r="AA32" i="4"/>
  <c r="AA40" i="4"/>
  <c r="AA64" i="4"/>
  <c r="AA104" i="4"/>
  <c r="AA122" i="4"/>
  <c r="AA202" i="4"/>
  <c r="AA242" i="4"/>
  <c r="AA152" i="4"/>
  <c r="AA236" i="4"/>
  <c r="AA111" i="4"/>
  <c r="AA265" i="4"/>
  <c r="AA73" i="4"/>
  <c r="AA262" i="4"/>
  <c r="AA310" i="4"/>
  <c r="AA203" i="4"/>
  <c r="AA211" i="4"/>
  <c r="AA259" i="4"/>
  <c r="AA307" i="4"/>
  <c r="AA325" i="4"/>
  <c r="AA405" i="4"/>
  <c r="AA461" i="4"/>
  <c r="AA629" i="4"/>
  <c r="AA434" i="4"/>
  <c r="AA570" i="4"/>
  <c r="AA602" i="4"/>
  <c r="AA476" i="4"/>
  <c r="AA612" i="4"/>
  <c r="AA417" i="4"/>
  <c r="AA537" i="4"/>
  <c r="AA561" i="4"/>
  <c r="AA649" i="4"/>
  <c r="AA382" i="4"/>
  <c r="AA398" i="4"/>
  <c r="AA454" i="4"/>
  <c r="AA518" i="4"/>
  <c r="AA672" i="4"/>
  <c r="AA845" i="4"/>
  <c r="AA893" i="4"/>
  <c r="AA925" i="4"/>
  <c r="AA818" i="4"/>
  <c r="AA695" i="4"/>
  <c r="AA711" i="4"/>
  <c r="AA735" i="4"/>
  <c r="AA775" i="4"/>
  <c r="AA975" i="4"/>
  <c r="AA852" i="4"/>
  <c r="AA988" i="4"/>
  <c r="AA1012" i="4"/>
  <c r="AA785" i="4"/>
  <c r="AA865" i="4"/>
  <c r="AA889" i="4"/>
  <c r="AA977" i="4"/>
  <c r="AA678" i="4"/>
  <c r="AA918" i="4"/>
  <c r="AA958" i="4"/>
  <c r="AA998" i="4"/>
  <c r="AA683" i="4"/>
  <c r="AA803" i="4"/>
  <c r="AA851" i="4"/>
  <c r="AA923" i="4"/>
  <c r="AA955" i="4"/>
  <c r="AA1024" i="4"/>
  <c r="AA1240" i="4"/>
  <c r="AA1296" i="4"/>
  <c r="AA1328" i="4"/>
  <c r="AA1352" i="4"/>
  <c r="AA1173" i="4"/>
  <c r="AA1285" i="4"/>
  <c r="AA1333" i="4"/>
  <c r="AA1250" i="4"/>
  <c r="AA1306" i="4"/>
  <c r="AA1330" i="4"/>
  <c r="AA1151" i="4"/>
  <c r="AA1231" i="4"/>
  <c r="AA1247" i="4"/>
  <c r="AA1092" i="4"/>
  <c r="AA1132" i="4"/>
  <c r="AA1324" i="4"/>
  <c r="AA1057" i="4"/>
  <c r="AA1097" i="4"/>
  <c r="AA1337" i="4"/>
  <c r="AA1070" i="4"/>
  <c r="AA1142" i="4"/>
  <c r="AA1350" i="4"/>
  <c r="AA1468" i="4"/>
  <c r="AA1604" i="4"/>
  <c r="AA1401" i="4"/>
  <c r="AA1457" i="4"/>
  <c r="AA1537" i="4"/>
  <c r="AA1534" i="4"/>
  <c r="AA1622" i="4"/>
  <c r="AA1363" i="4"/>
  <c r="AA1443" i="4"/>
  <c r="AA1595" i="4"/>
  <c r="AA1368" i="4"/>
  <c r="AA1488" i="4"/>
  <c r="AA1389" i="4"/>
  <c r="AA1461" i="4"/>
  <c r="AA1450" i="4"/>
  <c r="AA1474" i="4"/>
  <c r="AA1530" i="4"/>
  <c r="AA79" i="6"/>
  <c r="AB79" i="6" s="1"/>
  <c r="AA61" i="4" l="1"/>
  <c r="AA96" i="4"/>
  <c r="AA114" i="4"/>
  <c r="AA215" i="4"/>
  <c r="AA287" i="4"/>
  <c r="AA252" i="4"/>
  <c r="AA23" i="4"/>
  <c r="AA217" i="4"/>
  <c r="AA337" i="4"/>
  <c r="AA35" i="4"/>
  <c r="AA41" i="4"/>
  <c r="AA49" i="4"/>
  <c r="AA51" i="4"/>
  <c r="AA83" i="4"/>
  <c r="AA91" i="4"/>
  <c r="AA129" i="4"/>
  <c r="AA182" i="4"/>
  <c r="AA190" i="4"/>
  <c r="AA318" i="4"/>
  <c r="AA355" i="4"/>
  <c r="AA363" i="4"/>
  <c r="AA272" i="4"/>
  <c r="AA134" i="4"/>
  <c r="AA221" i="4"/>
  <c r="AA269" i="4"/>
  <c r="AA333" i="4"/>
  <c r="AA356" i="4"/>
  <c r="AA589" i="4"/>
  <c r="AA613" i="4"/>
  <c r="AA661" i="4"/>
  <c r="AA450" i="4"/>
  <c r="AA391" i="4"/>
  <c r="AA455" i="4"/>
  <c r="AA463" i="4"/>
  <c r="AA471" i="4"/>
  <c r="AA503" i="4"/>
  <c r="AA346" i="4"/>
  <c r="AA404" i="4"/>
  <c r="AA436" i="4"/>
  <c r="AA452" i="4"/>
  <c r="AA516" i="4"/>
  <c r="AA580" i="4"/>
  <c r="AA377" i="4"/>
  <c r="AA401" i="4"/>
  <c r="AA438" i="4"/>
  <c r="AA502" i="4"/>
  <c r="AA574" i="4"/>
  <c r="AA654" i="4"/>
  <c r="AA349" i="4"/>
  <c r="AA467" i="4"/>
  <c r="AA507" i="4"/>
  <c r="AA635" i="4"/>
  <c r="AA440" i="4"/>
  <c r="AA648" i="4"/>
  <c r="AA722" i="4"/>
  <c r="AA754" i="4"/>
  <c r="AA890" i="4"/>
  <c r="AA967" i="4"/>
  <c r="AA764" i="4"/>
  <c r="AA804" i="4"/>
  <c r="AA924" i="4"/>
  <c r="AA806" i="4"/>
  <c r="AA910" i="4"/>
  <c r="AA883" i="4"/>
  <c r="AA899" i="4"/>
  <c r="AA1019" i="4"/>
  <c r="AA952" i="4"/>
  <c r="AA1096" i="4"/>
  <c r="AA1128" i="4"/>
  <c r="AA1176" i="4"/>
  <c r="AA1029" i="4"/>
  <c r="AA1341" i="4"/>
  <c r="AA1034" i="4"/>
  <c r="AA1170" i="4"/>
  <c r="AA1234" i="4"/>
  <c r="AA1282" i="4"/>
  <c r="AA1290" i="4"/>
  <c r="AA1031" i="4"/>
  <c r="AA1071" i="4"/>
  <c r="AA1111" i="4"/>
  <c r="AA1127" i="4"/>
  <c r="AA1044" i="4"/>
  <c r="AA1148" i="4"/>
  <c r="AA1260" i="4"/>
  <c r="AA1177" i="4"/>
  <c r="AA1062" i="4"/>
  <c r="AA1118" i="4"/>
  <c r="AA1158" i="4"/>
  <c r="AA1310" i="4"/>
  <c r="AA1380" i="4"/>
  <c r="AA1388" i="4"/>
  <c r="AA1532" i="4"/>
  <c r="AA1441" i="4"/>
  <c r="AA1473" i="4"/>
  <c r="AA1481" i="4"/>
  <c r="AA1438" i="4"/>
  <c r="AA1526" i="4"/>
  <c r="AA1547" i="4"/>
  <c r="AA1563" i="4"/>
  <c r="AA1600" i="4"/>
  <c r="AA1485" i="4"/>
  <c r="AA1562" i="4"/>
  <c r="AA1578" i="4"/>
  <c r="AA1351" i="4"/>
  <c r="AA1479" i="4"/>
  <c r="AA1535" i="4"/>
  <c r="AA1575" i="4"/>
  <c r="AA80" i="6"/>
  <c r="AB80" i="6" s="1"/>
  <c r="AA101" i="4" l="1"/>
  <c r="AA92" i="4"/>
  <c r="AA178" i="4"/>
  <c r="AA183" i="4"/>
  <c r="AA255" i="4"/>
  <c r="AA279" i="4"/>
  <c r="AA161" i="4"/>
  <c r="AA292" i="4"/>
  <c r="AA257" i="4"/>
  <c r="AA25" i="4"/>
  <c r="AA43" i="4"/>
  <c r="AA121" i="4"/>
  <c r="AA224" i="4"/>
  <c r="AA240" i="4"/>
  <c r="AA280" i="4"/>
  <c r="AA62" i="4"/>
  <c r="AA78" i="4"/>
  <c r="AA94" i="4"/>
  <c r="AA162" i="4"/>
  <c r="AA285" i="4"/>
  <c r="AA445" i="4"/>
  <c r="AA426" i="4"/>
  <c r="AA458" i="4"/>
  <c r="AA482" i="4"/>
  <c r="AA506" i="4"/>
  <c r="AA578" i="4"/>
  <c r="AA658" i="4"/>
  <c r="AA324" i="4"/>
  <c r="AA423" i="4"/>
  <c r="AA487" i="4"/>
  <c r="AA591" i="4"/>
  <c r="AA484" i="4"/>
  <c r="AA500" i="4"/>
  <c r="AA508" i="4"/>
  <c r="AA532" i="4"/>
  <c r="AA553" i="4"/>
  <c r="AA334" i="4"/>
  <c r="AA422" i="4"/>
  <c r="AA478" i="4"/>
  <c r="AA547" i="4"/>
  <c r="AA611" i="4"/>
  <c r="AA659" i="4"/>
  <c r="AA416" i="4"/>
  <c r="AA488" i="4"/>
  <c r="AA600" i="4"/>
  <c r="AA749" i="4"/>
  <c r="AA877" i="4"/>
  <c r="AA885" i="4"/>
  <c r="AA933" i="4"/>
  <c r="AA989" i="4"/>
  <c r="AA706" i="4"/>
  <c r="AA770" i="4"/>
  <c r="AA743" i="4"/>
  <c r="AA751" i="4"/>
  <c r="AA855" i="4"/>
  <c r="AA983" i="4"/>
  <c r="AA820" i="4"/>
  <c r="AA948" i="4"/>
  <c r="AA737" i="4"/>
  <c r="AA761" i="4"/>
  <c r="AA777" i="4"/>
  <c r="AA897" i="4"/>
  <c r="AA945" i="4"/>
  <c r="AA734" i="4"/>
  <c r="AA774" i="4"/>
  <c r="AA790" i="4"/>
  <c r="AA974" i="4"/>
  <c r="AA982" i="4"/>
  <c r="AA771" i="4"/>
  <c r="AA795" i="4"/>
  <c r="AA867" i="4"/>
  <c r="AA907" i="4"/>
  <c r="AA680" i="4"/>
  <c r="AA688" i="4"/>
  <c r="AA800" i="4"/>
  <c r="AA848" i="4"/>
  <c r="AA904" i="4"/>
  <c r="AA976" i="4"/>
  <c r="AA1195" i="4"/>
  <c r="AA1219" i="4"/>
  <c r="AA1299" i="4"/>
  <c r="AA1032" i="4"/>
  <c r="AA1056" i="4"/>
  <c r="AA1221" i="4"/>
  <c r="AA1122" i="4"/>
  <c r="AA1124" i="4"/>
  <c r="AA1156" i="4"/>
  <c r="AA1113" i="4"/>
  <c r="AA1249" i="4"/>
  <c r="AA1102" i="4"/>
  <c r="AA1110" i="4"/>
  <c r="AA1134" i="4"/>
  <c r="AA1436" i="4"/>
  <c r="AA1417" i="4"/>
  <c r="AA1505" i="4"/>
  <c r="AA1585" i="4"/>
  <c r="AA1609" i="4"/>
  <c r="AA1566" i="4"/>
  <c r="AA1483" i="4"/>
  <c r="AA1440" i="4"/>
  <c r="AA1456" i="4"/>
  <c r="AA1616" i="4"/>
  <c r="AA1381" i="4"/>
  <c r="AA1421" i="4"/>
  <c r="AA1581" i="4"/>
  <c r="AA1605" i="4"/>
  <c r="AA1442" i="4"/>
  <c r="AA1439" i="4"/>
  <c r="AA1455" i="4"/>
  <c r="AA1511" i="4"/>
  <c r="AA1519" i="4"/>
  <c r="AA1591" i="4"/>
  <c r="AA81" i="6"/>
  <c r="AB81" i="6" s="1"/>
  <c r="AA27" i="4" l="1"/>
  <c r="AA216" i="4"/>
  <c r="AA921" i="4"/>
  <c r="AA915" i="4"/>
  <c r="AA1620" i="4"/>
  <c r="AA82" i="6"/>
  <c r="AB82" i="6" s="1"/>
  <c r="AA28" i="4" l="1"/>
  <c r="AA234" i="4"/>
  <c r="AA297" i="4"/>
  <c r="AA102" i="4"/>
  <c r="AA142" i="4"/>
  <c r="AA245" i="4"/>
  <c r="AA350" i="4"/>
  <c r="AA514" i="4"/>
  <c r="AA415" i="4"/>
  <c r="AA633" i="4"/>
  <c r="AA542" i="4"/>
  <c r="AA387" i="4"/>
  <c r="AA403" i="4"/>
  <c r="AA643" i="4"/>
  <c r="AA592" i="4"/>
  <c r="AA616" i="4"/>
  <c r="AA909" i="4"/>
  <c r="AA697" i="4"/>
  <c r="AA705" i="4"/>
  <c r="AA875" i="4"/>
  <c r="AA1051" i="4"/>
  <c r="AA1059" i="4"/>
  <c r="AA1050" i="4"/>
  <c r="AA1074" i="4"/>
  <c r="AA1354" i="4"/>
  <c r="AA1228" i="4"/>
  <c r="AA1190" i="4"/>
  <c r="AA1500" i="4"/>
  <c r="AA1394" i="4"/>
  <c r="AA83" i="6"/>
  <c r="AB83" i="6" s="1"/>
  <c r="AA120" i="4" l="1"/>
  <c r="AA207" i="4"/>
  <c r="AA327" i="4"/>
  <c r="AA273" i="4"/>
  <c r="AA33" i="4"/>
  <c r="AA214" i="4"/>
  <c r="AA278" i="4"/>
  <c r="AA110" i="4"/>
  <c r="AA352" i="4"/>
  <c r="AA469" i="4"/>
  <c r="AA509" i="4"/>
  <c r="AA418" i="4"/>
  <c r="AA586" i="4"/>
  <c r="AA639" i="4"/>
  <c r="AA396" i="4"/>
  <c r="AA644" i="4"/>
  <c r="AA601" i="4"/>
  <c r="AA619" i="4"/>
  <c r="AA765" i="4"/>
  <c r="AA946" i="4"/>
  <c r="AA986" i="4"/>
  <c r="AA943" i="4"/>
  <c r="AA876" i="4"/>
  <c r="AA1001" i="4"/>
  <c r="AA787" i="4"/>
  <c r="AA736" i="4"/>
  <c r="AA752" i="4"/>
  <c r="AA1216" i="4"/>
  <c r="AA1186" i="4"/>
  <c r="AA1346" i="4"/>
  <c r="AA1319" i="4"/>
  <c r="AA1188" i="4"/>
  <c r="AA1345" i="4"/>
  <c r="AA1182" i="4"/>
  <c r="AA1342" i="4"/>
  <c r="AA1369" i="4"/>
  <c r="AA1377" i="4"/>
  <c r="AA1521" i="4"/>
  <c r="AA1577" i="4"/>
  <c r="AA1374" i="4"/>
  <c r="AA1491" i="4"/>
  <c r="AA1515" i="4"/>
  <c r="AA1539" i="4"/>
  <c r="AA1376" i="4"/>
  <c r="AA1408" i="4"/>
  <c r="AA1557" i="4"/>
  <c r="AA1357" i="4"/>
  <c r="AA1362" i="4"/>
  <c r="AA1514" i="4"/>
  <c r="AA1415" i="4"/>
  <c r="AA1599" i="4"/>
  <c r="AA84" i="6"/>
  <c r="AB84" i="6" s="1"/>
  <c r="AA36" i="4" l="1"/>
  <c r="AA329" i="4"/>
  <c r="AA65" i="4"/>
  <c r="AA97" i="4"/>
  <c r="AA205" i="4"/>
  <c r="AA317" i="4"/>
  <c r="AA429" i="4"/>
  <c r="AA533" i="4"/>
  <c r="AA637" i="4"/>
  <c r="AA490" i="4"/>
  <c r="AA522" i="4"/>
  <c r="AA527" i="4"/>
  <c r="AA551" i="4"/>
  <c r="AA559" i="4"/>
  <c r="AA628" i="4"/>
  <c r="AA473" i="4"/>
  <c r="AA489" i="4"/>
  <c r="AA657" i="4"/>
  <c r="AA587" i="4"/>
  <c r="AA432" i="4"/>
  <c r="AA504" i="4"/>
  <c r="AA664" i="4"/>
  <c r="AA717" i="4"/>
  <c r="AA829" i="4"/>
  <c r="AA690" i="4"/>
  <c r="AA810" i="4"/>
  <c r="AA954" i="4"/>
  <c r="AA879" i="4"/>
  <c r="AA911" i="4"/>
  <c r="AA732" i="4"/>
  <c r="AA796" i="4"/>
  <c r="AA870" i="4"/>
  <c r="AA723" i="4"/>
  <c r="AA843" i="4"/>
  <c r="AA944" i="4"/>
  <c r="AA1043" i="4"/>
  <c r="AA1067" i="4"/>
  <c r="AA1256" i="4"/>
  <c r="AA1344" i="4"/>
  <c r="AA1045" i="4"/>
  <c r="AA1077" i="4"/>
  <c r="AA1117" i="4"/>
  <c r="AA1125" i="4"/>
  <c r="AA1165" i="4"/>
  <c r="AA1039" i="4"/>
  <c r="AA1278" i="4"/>
  <c r="AA1524" i="4"/>
  <c r="AA1361" i="4"/>
  <c r="AA1558" i="4"/>
  <c r="AA1371" i="4"/>
  <c r="AA1603" i="4"/>
  <c r="AA1541" i="4"/>
  <c r="AA1410" i="4"/>
  <c r="AA1586" i="4"/>
  <c r="AA85" i="6"/>
  <c r="AB85" i="6" s="1"/>
  <c r="AA109" i="4" l="1"/>
  <c r="AA125" i="4"/>
  <c r="AA42" i="4"/>
  <c r="AA58" i="4"/>
  <c r="AA194" i="4"/>
  <c r="AA284" i="4"/>
  <c r="AA193" i="4"/>
  <c r="AA201" i="4"/>
  <c r="AA249" i="4"/>
  <c r="AA232" i="4"/>
  <c r="AA366" i="4"/>
  <c r="AA645" i="4"/>
  <c r="AA610" i="4"/>
  <c r="AA626" i="4"/>
  <c r="AA655" i="4"/>
  <c r="AA344" i="4"/>
  <c r="AA353" i="4"/>
  <c r="AA414" i="4"/>
  <c r="AA430" i="4"/>
  <c r="AA520" i="4"/>
  <c r="AA789" i="4"/>
  <c r="AA869" i="4"/>
  <c r="AA786" i="4"/>
  <c r="AA932" i="4"/>
  <c r="AA881" i="4"/>
  <c r="AA902" i="4"/>
  <c r="AA739" i="4"/>
  <c r="AA1091" i="4"/>
  <c r="AA1275" i="4"/>
  <c r="AA1339" i="4"/>
  <c r="AA1168" i="4"/>
  <c r="AA1232" i="4"/>
  <c r="AA1053" i="4"/>
  <c r="AA1085" i="4"/>
  <c r="AA1162" i="4"/>
  <c r="AA1322" i="4"/>
  <c r="AA1021" i="4"/>
  <c r="AA1143" i="4"/>
  <c r="AA1167" i="4"/>
  <c r="AA1215" i="4"/>
  <c r="AA1268" i="4"/>
  <c r="AA1332" i="4"/>
  <c r="AA1241" i="4"/>
  <c r="AA1094" i="4"/>
  <c r="AA1372" i="4"/>
  <c r="AA1556" i="4"/>
  <c r="AA1406" i="4"/>
  <c r="AA1470" i="4"/>
  <c r="AA1424" i="4"/>
  <c r="AA1432" i="4"/>
  <c r="AA1536" i="4"/>
  <c r="AA1429" i="4"/>
  <c r="AA1597" i="4"/>
  <c r="AA1506" i="4"/>
  <c r="AA1407" i="4"/>
  <c r="AA86" i="6"/>
  <c r="AB86" i="6" s="1"/>
  <c r="AA45" i="4" l="1"/>
  <c r="AA72" i="4"/>
  <c r="AA88" i="4"/>
  <c r="AA282" i="4"/>
  <c r="AA313" i="4"/>
  <c r="AA291" i="4"/>
  <c r="AA46" i="4"/>
  <c r="AA573" i="4"/>
  <c r="AA338" i="4"/>
  <c r="AA607" i="4"/>
  <c r="AA569" i="4"/>
  <c r="AA566" i="4"/>
  <c r="AA515" i="4"/>
  <c r="AA448" i="4"/>
  <c r="AA568" i="4"/>
  <c r="AA733" i="4"/>
  <c r="AA781" i="4"/>
  <c r="AA957" i="4"/>
  <c r="AA1005" i="4"/>
  <c r="AA802" i="4"/>
  <c r="AA850" i="4"/>
  <c r="AA703" i="4"/>
  <c r="AA708" i="4"/>
  <c r="AA964" i="4"/>
  <c r="AA824" i="4"/>
  <c r="AA872" i="4"/>
  <c r="AA1187" i="4"/>
  <c r="AA1347" i="4"/>
  <c r="AA1112" i="4"/>
  <c r="AA1224" i="4"/>
  <c r="AA1037" i="4"/>
  <c r="AA1157" i="4"/>
  <c r="AA1023" i="4"/>
  <c r="AA1180" i="4"/>
  <c r="AA1257" i="4"/>
  <c r="AA1013" i="4"/>
  <c r="AA1015" i="4"/>
  <c r="AA1492" i="4"/>
  <c r="AA1395" i="4"/>
  <c r="AA1531" i="4"/>
  <c r="AA1517" i="4"/>
  <c r="AA1527" i="4"/>
  <c r="AA87" i="6"/>
  <c r="AB87" i="6" s="1"/>
  <c r="AA57" i="4" l="1"/>
  <c r="AA372" i="4"/>
  <c r="AA88" i="6"/>
  <c r="AB88" i="6" s="1"/>
  <c r="AA60" i="4" s="1"/>
  <c r="AA89" i="6" l="1"/>
  <c r="AB89" i="6" s="1"/>
  <c r="AA86" i="4" l="1"/>
  <c r="AA456" i="4"/>
  <c r="AA858" i="4"/>
  <c r="AA1036" i="4"/>
  <c r="AA90" i="6"/>
  <c r="AB90" i="6" s="1"/>
  <c r="AA90" i="4" s="1"/>
  <c r="AA91" i="6" l="1"/>
  <c r="AB91" i="6" s="1"/>
  <c r="AA93" i="4" s="1"/>
  <c r="AA92" i="6" l="1"/>
  <c r="AB92" i="6" s="1"/>
  <c r="AA123" i="4" l="1"/>
  <c r="AA230" i="4"/>
  <c r="AA93" i="6"/>
  <c r="AB93" i="6" s="1"/>
  <c r="AA128" i="4" l="1"/>
  <c r="AA934" i="4"/>
  <c r="AA94" i="6"/>
  <c r="AB94" i="6" s="1"/>
  <c r="AA138" i="4" l="1"/>
  <c r="AA370" i="4"/>
  <c r="AA95" i="6"/>
  <c r="AB95" i="6" s="1"/>
  <c r="AA141" i="4" s="1"/>
  <c r="AA96" i="6" l="1"/>
  <c r="AB96" i="6" s="1"/>
  <c r="AA148" i="4" l="1"/>
  <c r="AA320" i="4"/>
  <c r="AA97" i="6"/>
  <c r="AB97" i="6" s="1"/>
  <c r="AA160" i="4" l="1"/>
  <c r="AA1486" i="4"/>
  <c r="AA98" i="6"/>
  <c r="AB98" i="6" s="1"/>
  <c r="AA168" i="4" s="1"/>
  <c r="AA99" i="6" l="1"/>
  <c r="AB99" i="6" s="1"/>
  <c r="AA176" i="4" l="1"/>
  <c r="AA1028" i="4"/>
  <c r="AA100" i="6"/>
  <c r="AB100" i="6" s="1"/>
  <c r="AA179" i="4" l="1"/>
  <c r="AA312" i="4"/>
  <c r="AA497" i="4"/>
  <c r="AA1200" i="4"/>
  <c r="AA1042" i="4"/>
  <c r="AA101" i="6"/>
  <c r="AB101" i="6" s="1"/>
  <c r="AA323" i="4" l="1"/>
  <c r="AA181" i="4"/>
  <c r="AA102" i="6"/>
  <c r="AB102" i="6" s="1"/>
  <c r="AA188" i="4" l="1"/>
  <c r="AA386" i="4"/>
  <c r="AA495" i="4"/>
  <c r="AA769" i="4"/>
  <c r="AA699" i="4"/>
  <c r="AA1469" i="4"/>
  <c r="AA1567" i="4"/>
  <c r="AA103" i="6"/>
  <c r="AB103" i="6" s="1"/>
  <c r="AA200" i="4" l="1"/>
  <c r="AA712" i="4"/>
  <c r="AA104" i="6"/>
  <c r="AB104" i="6" s="1"/>
  <c r="AA226" i="4" l="1"/>
  <c r="AA378" i="4"/>
  <c r="AA496" i="4"/>
  <c r="AA935" i="4"/>
  <c r="AA1175" i="4"/>
  <c r="AA1335" i="4"/>
  <c r="AA1233" i="4"/>
  <c r="AA1390" i="4"/>
  <c r="AA1467" i="4"/>
  <c r="AA1523" i="4"/>
  <c r="AA105" i="6"/>
  <c r="AB105" i="6" s="1"/>
  <c r="AA231" i="4" l="1"/>
  <c r="AA389" i="4"/>
  <c r="AA106" i="6"/>
  <c r="AB106" i="6" s="1"/>
  <c r="AA260" i="4" l="1"/>
  <c r="AA540" i="4"/>
  <c r="AA937" i="4"/>
  <c r="AA950" i="4"/>
  <c r="AA1115" i="4"/>
  <c r="AA107" i="6"/>
  <c r="AB107" i="6" s="1"/>
  <c r="AA271" i="4" s="1"/>
  <c r="AA108" i="6" l="1"/>
  <c r="AB108" i="6" s="1"/>
  <c r="AA275" i="4" s="1"/>
  <c r="AA109" i="6" l="1"/>
  <c r="AB109" i="6" s="1"/>
  <c r="AA321" i="4" l="1"/>
  <c r="AA283" i="4"/>
  <c r="AA692" i="4"/>
  <c r="AA1093" i="4"/>
  <c r="AA1046" i="4"/>
  <c r="AA1326" i="4"/>
  <c r="AA1355" i="4"/>
  <c r="AA1391" i="4"/>
  <c r="AA110" i="6"/>
  <c r="AB110" i="6" s="1"/>
  <c r="AA302" i="4" l="1"/>
  <c r="AA1414" i="4"/>
  <c r="AA111" i="6"/>
  <c r="AB111" i="6" s="1"/>
  <c r="AA306" i="4" l="1"/>
  <c r="AA305" i="4"/>
  <c r="AA1178" i="4"/>
  <c r="AA112" i="6"/>
  <c r="AB112" i="6" s="1"/>
  <c r="AA311" i="4" l="1"/>
  <c r="AA472" i="4"/>
  <c r="AA930" i="4"/>
  <c r="AA710" i="4"/>
  <c r="AA1237" i="4"/>
  <c r="AA1054" i="4"/>
  <c r="AA1459" i="4"/>
  <c r="AA113" i="6"/>
  <c r="AB113" i="6" s="1"/>
  <c r="AA374" i="4" s="1"/>
  <c r="AA114" i="6" l="1"/>
  <c r="AB114" i="6" s="1"/>
  <c r="AA390" i="4" l="1"/>
  <c r="AA674" i="4"/>
  <c r="AA115" i="6"/>
  <c r="AB115" i="6" s="1"/>
  <c r="AA412" i="4" l="1"/>
  <c r="AA756" i="4"/>
  <c r="AA792" i="4"/>
  <c r="AA1288" i="4"/>
  <c r="AA1159" i="4"/>
  <c r="AA116" i="6"/>
  <c r="AB116" i="6" s="1"/>
  <c r="AA425" i="4" l="1"/>
  <c r="AA778" i="4"/>
  <c r="AA1004" i="4"/>
  <c r="AA117" i="6"/>
  <c r="AB117" i="6" s="1"/>
  <c r="AA435" i="4" l="1"/>
  <c r="AA801" i="4"/>
  <c r="AA118" i="6"/>
  <c r="AB118" i="6" s="1"/>
  <c r="AA442" i="4" l="1"/>
  <c r="AA632" i="4"/>
  <c r="AA719" i="4"/>
  <c r="AA776" i="4"/>
  <c r="AA968" i="4"/>
  <c r="AA1320" i="4"/>
  <c r="AA1277" i="4"/>
  <c r="AA1574" i="4"/>
  <c r="AA1590" i="4"/>
  <c r="AA119" i="6"/>
  <c r="AB119" i="6" s="1"/>
  <c r="AA443" i="4" s="1"/>
  <c r="AA120" i="6" l="1"/>
  <c r="AB120" i="6" s="1"/>
  <c r="AA446" i="4" s="1"/>
  <c r="AA121" i="6" l="1"/>
  <c r="AB121" i="6" s="1"/>
  <c r="AA481" i="4" l="1"/>
  <c r="AA531" i="4"/>
  <c r="AA122" i="6"/>
  <c r="AB122" i="6" s="1"/>
  <c r="AA524" i="4" l="1"/>
  <c r="AA675" i="4"/>
  <c r="AA123" i="6"/>
  <c r="AB123" i="6" s="1"/>
  <c r="AA585" i="4" l="1"/>
  <c r="AA526" i="4"/>
  <c r="AA1006" i="4"/>
  <c r="AA1266" i="4"/>
  <c r="AA1121" i="4"/>
  <c r="AA124" i="6"/>
  <c r="AB124" i="6" s="1"/>
  <c r="AA538" i="4" l="1"/>
  <c r="AA1384" i="4"/>
  <c r="AA125" i="6"/>
  <c r="AB125" i="6" s="1"/>
  <c r="AA634" i="4" l="1"/>
  <c r="AA539" i="4"/>
  <c r="AA740" i="4"/>
  <c r="AA854" i="4"/>
  <c r="AA864" i="4"/>
  <c r="AA1008" i="4"/>
  <c r="AA1336" i="4"/>
  <c r="AA1106" i="4"/>
  <c r="AA1076" i="4"/>
  <c r="AA1300" i="4"/>
  <c r="AA1025" i="4"/>
  <c r="AA1265" i="4"/>
  <c r="AA1476" i="4"/>
  <c r="AA1529" i="4"/>
  <c r="AA1398" i="4"/>
  <c r="AA1512" i="4"/>
  <c r="AA126" i="6"/>
  <c r="AB126" i="6" s="1"/>
  <c r="AA590" i="4" l="1"/>
  <c r="AA1252" i="4"/>
  <c r="AA1447" i="4"/>
  <c r="AA127" i="6"/>
  <c r="AB127" i="6" s="1"/>
  <c r="AA663" i="4" s="1"/>
  <c r="AA128" i="6" l="1"/>
  <c r="AB128" i="6" s="1"/>
  <c r="AA718" i="4" s="1"/>
  <c r="AA129" i="6" l="1"/>
  <c r="AB129" i="6" s="1"/>
  <c r="AA738" i="4" s="1"/>
  <c r="AA130" i="6" l="1"/>
  <c r="AB130" i="6" s="1"/>
  <c r="AA871" i="4" l="1"/>
  <c r="AA745" i="4"/>
  <c r="AA1458" i="4"/>
  <c r="AA131" i="6"/>
  <c r="AB131" i="6" s="1"/>
  <c r="AA821" i="4" l="1"/>
  <c r="AA767" i="4"/>
  <c r="AA1560" i="4"/>
  <c r="AA132" i="6"/>
  <c r="AB132" i="6" s="1"/>
  <c r="AA773" i="4" s="1"/>
  <c r="AA133" i="6" l="1"/>
  <c r="AB133" i="6" s="1"/>
  <c r="AA794" i="4" s="1"/>
  <c r="AA134" i="6" l="1"/>
  <c r="AB134" i="6" s="1"/>
  <c r="AA798" i="4" s="1"/>
  <c r="AA135" i="6" l="1"/>
  <c r="AB135" i="6" s="1"/>
  <c r="AA817" i="4" l="1"/>
  <c r="AA1052" i="4"/>
  <c r="AA136" i="6"/>
  <c r="AB136" i="6" s="1"/>
  <c r="AA822" i="4" s="1"/>
  <c r="AA137" i="6" l="1"/>
  <c r="AB137" i="6" s="1"/>
  <c r="AA823" i="4" s="1"/>
  <c r="AA138" i="6" l="1"/>
  <c r="AB138" i="6" s="1"/>
  <c r="AA841" i="4" l="1"/>
  <c r="AA1305" i="4"/>
  <c r="AA139" i="6"/>
  <c r="AB139" i="6" s="1"/>
  <c r="AA842" i="4" s="1"/>
  <c r="AA140" i="6" l="1"/>
  <c r="AB140" i="6" s="1"/>
  <c r="AA853" i="4" l="1"/>
  <c r="AA1189" i="4"/>
  <c r="AA141" i="6"/>
  <c r="AB141" i="6" s="1"/>
  <c r="AA856" i="4" l="1"/>
  <c r="AA1583" i="4"/>
  <c r="AA142" i="6"/>
  <c r="AB142" i="6" s="1"/>
  <c r="AA860" i="4" s="1"/>
  <c r="AA143" i="6" l="1"/>
  <c r="AB143" i="6" s="1"/>
  <c r="AA1007" i="4" s="1"/>
  <c r="AA144" i="6" l="1"/>
  <c r="AB144" i="6" s="1"/>
  <c r="AA1011" i="4" s="1"/>
  <c r="AA145" i="6" l="1"/>
  <c r="AB145" i="6" s="1"/>
  <c r="AA1027" i="4" l="1"/>
  <c r="AA1516" i="4"/>
  <c r="AA146" i="6"/>
  <c r="AB146" i="6" s="1"/>
  <c r="AA1047" i="4" s="1"/>
  <c r="AA147" i="6" l="1"/>
  <c r="AB147" i="6" s="1"/>
  <c r="AA1061" i="4" s="1"/>
  <c r="AA148" i="6" l="1"/>
  <c r="AB148" i="6" s="1"/>
  <c r="AA1079" i="4" s="1"/>
  <c r="AA149" i="6" l="1"/>
  <c r="AB149" i="6" s="1"/>
  <c r="AA1107" i="4" l="1"/>
  <c r="AA1499" i="4"/>
  <c r="AA150" i="6"/>
  <c r="AB150" i="6" s="1"/>
  <c r="AA1120" i="4" l="1"/>
  <c r="AA1239" i="4"/>
  <c r="AA1353" i="4"/>
  <c r="AA151" i="6"/>
  <c r="AB151" i="6" s="1"/>
  <c r="AA1138" i="4" s="1"/>
  <c r="AA152" i="6" l="1"/>
  <c r="AB152" i="6" s="1"/>
  <c r="AA1139" i="4" s="1"/>
  <c r="AA153" i="6" l="1"/>
  <c r="AB153" i="6" s="1"/>
  <c r="AA1172" i="4" s="1"/>
  <c r="AA154" i="6" l="1"/>
  <c r="AB154" i="6" s="1"/>
  <c r="AA1197" i="4" s="1"/>
  <c r="AA155" i="6" l="1"/>
  <c r="AB155" i="6" s="1"/>
  <c r="AA1245" i="4" s="1"/>
  <c r="AA156" i="6" l="1"/>
  <c r="AB156" i="6" s="1"/>
  <c r="AA1358" i="4" s="1"/>
  <c r="AA157" i="6" l="1"/>
  <c r="AB157" i="6" s="1"/>
  <c r="AA1403" i="4" s="1"/>
  <c r="AA158" i="6" l="1"/>
  <c r="AB158" i="6" s="1"/>
  <c r="AA1495" i="4" s="1"/>
  <c r="AA159" i="6" l="1"/>
  <c r="AB159" i="6" s="1"/>
  <c r="AA1550" i="4" s="1"/>
  <c r="AA160" i="6" l="1"/>
  <c r="AB160" i="6" s="1"/>
  <c r="AA1611" i="4" s="1"/>
  <c r="AA161" i="6" l="1"/>
  <c r="AB161" i="6" s="1"/>
  <c r="AA2142" i="4" l="1"/>
  <c r="AA2182" i="4"/>
  <c r="AA2326" i="4"/>
  <c r="AA2123" i="4"/>
  <c r="AA2195" i="4"/>
  <c r="AA2259" i="4"/>
  <c r="AA2275" i="4"/>
  <c r="AA2307" i="4"/>
  <c r="AA2064" i="4"/>
  <c r="AA2072" i="4"/>
  <c r="AA2080" i="4"/>
  <c r="AA2144" i="4"/>
  <c r="AA2184" i="4"/>
  <c r="AA2288" i="4"/>
  <c r="AA2352" i="4"/>
  <c r="AA2085" i="4"/>
  <c r="AA2093" i="4"/>
  <c r="AA2125" i="4"/>
  <c r="AA2133" i="4"/>
  <c r="AA2237" i="4"/>
  <c r="AA2261" i="4"/>
  <c r="AA2285" i="4"/>
  <c r="AA2074" i="4"/>
  <c r="AA2090" i="4"/>
  <c r="AA2159" i="4"/>
  <c r="AA2239" i="4"/>
  <c r="AA2279" i="4"/>
  <c r="AA2100" i="4"/>
  <c r="AA2140" i="4"/>
  <c r="AA2156" i="4"/>
  <c r="AA2188" i="4"/>
  <c r="AA2220" i="4"/>
  <c r="AA2201" i="4"/>
  <c r="AA2217" i="4"/>
  <c r="AA2297" i="4"/>
  <c r="AA2321" i="4"/>
  <c r="AA2377" i="4"/>
  <c r="AA2553" i="4"/>
  <c r="AA2561" i="4"/>
  <c r="AA2585" i="4"/>
  <c r="AA2649" i="4"/>
  <c r="AA2777" i="4"/>
  <c r="AA2809" i="4"/>
  <c r="AA2825" i="4"/>
  <c r="AA2905" i="4"/>
  <c r="AA2921" i="4"/>
  <c r="AA2969" i="4"/>
  <c r="AA2985" i="4"/>
  <c r="AA2446" i="4"/>
  <c r="AA2534" i="4"/>
  <c r="AA2726" i="4"/>
  <c r="AA2790" i="4"/>
  <c r="AA2854" i="4"/>
  <c r="AA2910" i="4"/>
  <c r="AA2950" i="4"/>
  <c r="AA2966" i="4"/>
  <c r="AA2990" i="4"/>
  <c r="AA2403" i="4"/>
  <c r="AA2435" i="4"/>
  <c r="AA2443" i="4"/>
  <c r="AA2467" i="4"/>
  <c r="AA2491" i="4"/>
  <c r="AA2611" i="4"/>
  <c r="AA2707" i="4"/>
  <c r="AA2731" i="4"/>
  <c r="AA2771" i="4"/>
  <c r="AA2819" i="4"/>
  <c r="AA2827" i="4"/>
  <c r="AA2392" i="4"/>
  <c r="AA2456" i="4"/>
  <c r="AA2536" i="4"/>
  <c r="AA2552" i="4"/>
  <c r="AA2632" i="4"/>
  <c r="AA2648" i="4"/>
  <c r="AA2656" i="4"/>
  <c r="AA2712" i="4"/>
  <c r="AA2808" i="4"/>
  <c r="AA2397" i="4"/>
  <c r="AA2461" i="4"/>
  <c r="AA2485" i="4"/>
  <c r="AA2517" i="4"/>
  <c r="AA2565" i="4"/>
  <c r="AA2573" i="4"/>
  <c r="AA2725" i="4"/>
  <c r="AA2733" i="4"/>
  <c r="AA2869" i="4"/>
  <c r="AA2909" i="4"/>
  <c r="AA3005" i="4"/>
  <c r="AA2394" i="4"/>
  <c r="AA2442" i="4"/>
  <c r="AA2474" i="4"/>
  <c r="AA2658" i="4"/>
  <c r="AA2674" i="4"/>
  <c r="AA2754" i="4"/>
  <c r="AA2439" i="4"/>
  <c r="AA2463" i="4"/>
  <c r="AA2551" i="4"/>
  <c r="AA2575" i="4"/>
  <c r="AA2583" i="4"/>
  <c r="AA2615" i="4"/>
  <c r="AA2679" i="4"/>
  <c r="AA2695" i="4"/>
  <c r="AA2823" i="4"/>
  <c r="AA2863" i="4"/>
  <c r="AA2460" i="4"/>
  <c r="AA2524" i="4"/>
  <c r="AA2556" i="4"/>
  <c r="AA2580" i="4"/>
  <c r="AA2692" i="4"/>
  <c r="AA2716" i="4"/>
  <c r="AA2924" i="4"/>
  <c r="AA2996" i="4"/>
  <c r="AA2875" i="4"/>
  <c r="AA2955" i="4"/>
  <c r="AA2971" i="4"/>
  <c r="AA2883" i="4"/>
  <c r="AA2931" i="4"/>
  <c r="AA162" i="6"/>
  <c r="AB162" i="6" s="1"/>
  <c r="AA2078" i="4" l="1"/>
  <c r="AA2094" i="4"/>
  <c r="AA2102" i="4"/>
  <c r="AA2126" i="4"/>
  <c r="AA2134" i="4"/>
  <c r="AA2158" i="4"/>
  <c r="AA2190" i="4"/>
  <c r="AA2198" i="4"/>
  <c r="AA2222" i="4"/>
  <c r="AA2238" i="4"/>
  <c r="AA2302" i="4"/>
  <c r="AA2334" i="4"/>
  <c r="AA2350" i="4"/>
  <c r="AA2358" i="4"/>
  <c r="AA2083" i="4"/>
  <c r="AA2107" i="4"/>
  <c r="AA2115" i="4"/>
  <c r="AA2147" i="4"/>
  <c r="AA2163" i="4"/>
  <c r="AA2203" i="4"/>
  <c r="AA2251" i="4"/>
  <c r="AA2299" i="4"/>
  <c r="AA2355" i="4"/>
  <c r="AA2256" i="4"/>
  <c r="AA2272" i="4"/>
  <c r="AA2296" i="4"/>
  <c r="AA2312" i="4"/>
  <c r="AA2328" i="4"/>
  <c r="AA2117" i="4"/>
  <c r="AA2157" i="4"/>
  <c r="AA2173" i="4"/>
  <c r="AA2181" i="4"/>
  <c r="AA2197" i="4"/>
  <c r="AA2229" i="4"/>
  <c r="AA2341" i="4"/>
  <c r="AA2106" i="4"/>
  <c r="AA2122" i="4"/>
  <c r="AA2130" i="4"/>
  <c r="AA2138" i="4"/>
  <c r="AA2154" i="4"/>
  <c r="AA2162" i="4"/>
  <c r="AA2202" i="4"/>
  <c r="AA2226" i="4"/>
  <c r="AA2250" i="4"/>
  <c r="AA2266" i="4"/>
  <c r="AA2346" i="4"/>
  <c r="AA2362" i="4"/>
  <c r="AA2095" i="4"/>
  <c r="AA2103" i="4"/>
  <c r="AA2119" i="4"/>
  <c r="AA2199" i="4"/>
  <c r="AA2263" i="4"/>
  <c r="AA2287" i="4"/>
  <c r="AA2359" i="4"/>
  <c r="AA2068" i="4"/>
  <c r="AA2196" i="4"/>
  <c r="AA2228" i="4"/>
  <c r="AA2236" i="4"/>
  <c r="AA2260" i="4"/>
  <c r="AA2276" i="4"/>
  <c r="AA2284" i="4"/>
  <c r="AA2356" i="4"/>
  <c r="AA2065" i="4"/>
  <c r="AA2081" i="4"/>
  <c r="AA2113" i="4"/>
  <c r="AA2185" i="4"/>
  <c r="AA2209" i="4"/>
  <c r="AA2281" i="4"/>
  <c r="AA2289" i="4"/>
  <c r="AA2313" i="4"/>
  <c r="AA2337" i="4"/>
  <c r="AA2353" i="4"/>
  <c r="AA2385" i="4"/>
  <c r="AA2417" i="4"/>
  <c r="AA2457" i="4"/>
  <c r="AA2513" i="4"/>
  <c r="AA2545" i="4"/>
  <c r="AA2569" i="4"/>
  <c r="AA2601" i="4"/>
  <c r="AA2625" i="4"/>
  <c r="AA2641" i="4"/>
  <c r="AA2713" i="4"/>
  <c r="AA2769" i="4"/>
  <c r="AA2785" i="4"/>
  <c r="AA2801" i="4"/>
  <c r="AA2817" i="4"/>
  <c r="AA2849" i="4"/>
  <c r="AA2865" i="4"/>
  <c r="AA3001" i="4"/>
  <c r="AA2398" i="4"/>
  <c r="AA2430" i="4"/>
  <c r="AA2438" i="4"/>
  <c r="AA2478" i="4"/>
  <c r="AA2486" i="4"/>
  <c r="AA2526" i="4"/>
  <c r="AA2558" i="4"/>
  <c r="AA2582" i="4"/>
  <c r="AA2654" i="4"/>
  <c r="AA2702" i="4"/>
  <c r="AA2718" i="4"/>
  <c r="AA2734" i="4"/>
  <c r="AA2798" i="4"/>
  <c r="AA2838" i="4"/>
  <c r="AA2982" i="4"/>
  <c r="AA2395" i="4"/>
  <c r="AA2475" i="4"/>
  <c r="AA2515" i="4"/>
  <c r="AA2523" i="4"/>
  <c r="AA2547" i="4"/>
  <c r="AA2579" i="4"/>
  <c r="AA2603" i="4"/>
  <c r="AA2627" i="4"/>
  <c r="AA2651" i="4"/>
  <c r="AA2659" i="4"/>
  <c r="AA2675" i="4"/>
  <c r="AA2699" i="4"/>
  <c r="AA2755" i="4"/>
  <c r="AA2795" i="4"/>
  <c r="AA2803" i="4"/>
  <c r="AA2376" i="4"/>
  <c r="AA2400" i="4"/>
  <c r="AA2464" i="4"/>
  <c r="AA2472" i="4"/>
  <c r="AA2568" i="4"/>
  <c r="AA2576" i="4"/>
  <c r="AA2608" i="4"/>
  <c r="AA2624" i="4"/>
  <c r="AA2640" i="4"/>
  <c r="AA2688" i="4"/>
  <c r="AA2704" i="4"/>
  <c r="AA2744" i="4"/>
  <c r="AA2768" i="4"/>
  <c r="AA2800" i="4"/>
  <c r="AA2816" i="4"/>
  <c r="AA2832" i="4"/>
  <c r="AA2864" i="4"/>
  <c r="AA2872" i="4"/>
  <c r="AA2920" i="4"/>
  <c r="AA2928" i="4"/>
  <c r="AA2944" i="4"/>
  <c r="AA2952" i="4"/>
  <c r="AA2992" i="4"/>
  <c r="AA2405" i="4"/>
  <c r="AA2413" i="4"/>
  <c r="AA2421" i="4"/>
  <c r="AA2429" i="4"/>
  <c r="AA2469" i="4"/>
  <c r="AA2557" i="4"/>
  <c r="AA2581" i="4"/>
  <c r="AA2613" i="4"/>
  <c r="AA2621" i="4"/>
  <c r="AA2645" i="4"/>
  <c r="AA2653" i="4"/>
  <c r="AA2701" i="4"/>
  <c r="AA2717" i="4"/>
  <c r="AA2749" i="4"/>
  <c r="AA2789" i="4"/>
  <c r="AA2821" i="4"/>
  <c r="AA2877" i="4"/>
  <c r="AA2941" i="4"/>
  <c r="AA2378" i="4"/>
  <c r="AA2386" i="4"/>
  <c r="AA2410" i="4"/>
  <c r="AA2434" i="4"/>
  <c r="AA2466" i="4"/>
  <c r="AA2514" i="4"/>
  <c r="AA2538" i="4"/>
  <c r="AA2546" i="4"/>
  <c r="AA2578" i="4"/>
  <c r="AA2586" i="4"/>
  <c r="AA2618" i="4"/>
  <c r="AA2642" i="4"/>
  <c r="AA2698" i="4"/>
  <c r="AA2866" i="4"/>
  <c r="AA2874" i="4"/>
  <c r="AA2882" i="4"/>
  <c r="AA2906" i="4"/>
  <c r="AA2962" i="4"/>
  <c r="AA2970" i="4"/>
  <c r="AA2986" i="4"/>
  <c r="AA2391" i="4"/>
  <c r="AA2415" i="4"/>
  <c r="AA2423" i="4"/>
  <c r="AA2471" i="4"/>
  <c r="AA2639" i="4"/>
  <c r="AA2655" i="4"/>
  <c r="AA2671" i="4"/>
  <c r="AA2687" i="4"/>
  <c r="AA2719" i="4"/>
  <c r="AA2735" i="4"/>
  <c r="AA2759" i="4"/>
  <c r="AA2831" i="4"/>
  <c r="AA2839" i="4"/>
  <c r="AA2847" i="4"/>
  <c r="AA2895" i="4"/>
  <c r="AA2935" i="4"/>
  <c r="AA2959" i="4"/>
  <c r="AA2380" i="4"/>
  <c r="AA2396" i="4"/>
  <c r="AA2412" i="4"/>
  <c r="AA2420" i="4"/>
  <c r="AA2444" i="4"/>
  <c r="AA2452" i="4"/>
  <c r="AA2468" i="4"/>
  <c r="AA2476" i="4"/>
  <c r="AA2508" i="4"/>
  <c r="AA2548" i="4"/>
  <c r="AA2572" i="4"/>
  <c r="AA2588" i="4"/>
  <c r="AA2636" i="4"/>
  <c r="AA2644" i="4"/>
  <c r="AA2676" i="4"/>
  <c r="AA2844" i="4"/>
  <c r="AA2852" i="4"/>
  <c r="AA2900" i="4"/>
  <c r="AA2916" i="4"/>
  <c r="AA2940" i="4"/>
  <c r="AA2964" i="4"/>
  <c r="AA2972" i="4"/>
  <c r="AA2980" i="4"/>
  <c r="AA2843" i="4"/>
  <c r="AA2851" i="4"/>
  <c r="AA2867" i="4"/>
  <c r="AA2947" i="4"/>
  <c r="AA163" i="6"/>
  <c r="AB163" i="6" s="1"/>
  <c r="AA2086" i="4" l="1"/>
  <c r="AA2206" i="4"/>
  <c r="AA2214" i="4"/>
  <c r="AA2230" i="4"/>
  <c r="AA2310" i="4"/>
  <c r="AA2067" i="4"/>
  <c r="AA2099" i="4"/>
  <c r="AA2131" i="4"/>
  <c r="AA2171" i="4"/>
  <c r="AA2211" i="4"/>
  <c r="AA2243" i="4"/>
  <c r="AA2291" i="4"/>
  <c r="AA2315" i="4"/>
  <c r="AA2339" i="4"/>
  <c r="AA2088" i="4"/>
  <c r="AA2096" i="4"/>
  <c r="AA2128" i="4"/>
  <c r="AA2152" i="4"/>
  <c r="AA2168" i="4"/>
  <c r="AA2176" i="4"/>
  <c r="AA2192" i="4"/>
  <c r="AA2200" i="4"/>
  <c r="AA2232" i="4"/>
  <c r="AA2248" i="4"/>
  <c r="AA2336" i="4"/>
  <c r="AA2360" i="4"/>
  <c r="AA2077" i="4"/>
  <c r="AA2101" i="4"/>
  <c r="AA2109" i="4"/>
  <c r="AA2141" i="4"/>
  <c r="AA2149" i="4"/>
  <c r="AA2213" i="4"/>
  <c r="AA2277" i="4"/>
  <c r="AA2293" i="4"/>
  <c r="AA2317" i="4"/>
  <c r="AA2349" i="4"/>
  <c r="AA2357" i="4"/>
  <c r="AA2114" i="4"/>
  <c r="AA2146" i="4"/>
  <c r="AA2170" i="4"/>
  <c r="AA2178" i="4"/>
  <c r="AA2218" i="4"/>
  <c r="AA2282" i="4"/>
  <c r="AA2290" i="4"/>
  <c r="AA2306" i="4"/>
  <c r="AA2322" i="4"/>
  <c r="AA2087" i="4"/>
  <c r="AA2143" i="4"/>
  <c r="AA2151" i="4"/>
  <c r="AA2183" i="4"/>
  <c r="AA2191" i="4"/>
  <c r="AA2247" i="4"/>
  <c r="AA2255" i="4"/>
  <c r="AA2319" i="4"/>
  <c r="AA2335" i="4"/>
  <c r="AA2367" i="4"/>
  <c r="AA2084" i="4"/>
  <c r="AA2108" i="4"/>
  <c r="AA2148" i="4"/>
  <c r="AA2164" i="4"/>
  <c r="AA2172" i="4"/>
  <c r="AA2268" i="4"/>
  <c r="AA2300" i="4"/>
  <c r="AA2308" i="4"/>
  <c r="AA2316" i="4"/>
  <c r="AA2324" i="4"/>
  <c r="AA2332" i="4"/>
  <c r="AA2340" i="4"/>
  <c r="AA2073" i="4"/>
  <c r="AA2097" i="4"/>
  <c r="AA2105" i="4"/>
  <c r="AA2153" i="4"/>
  <c r="AA2161" i="4"/>
  <c r="AA2169" i="4"/>
  <c r="AA2225" i="4"/>
  <c r="AA2265" i="4"/>
  <c r="AA2305" i="4"/>
  <c r="AA2329" i="4"/>
  <c r="AA2441" i="4"/>
  <c r="AA2465" i="4"/>
  <c r="AA2473" i="4"/>
  <c r="AA2489" i="4"/>
  <c r="AA2497" i="4"/>
  <c r="AA2505" i="4"/>
  <c r="AA2521" i="4"/>
  <c r="AA2529" i="4"/>
  <c r="AA2537" i="4"/>
  <c r="AA2593" i="4"/>
  <c r="AA2617" i="4"/>
  <c r="AA2633" i="4"/>
  <c r="AA2657" i="4"/>
  <c r="AA2673" i="4"/>
  <c r="AA2681" i="4"/>
  <c r="AA2761" i="4"/>
  <c r="AA2841" i="4"/>
  <c r="AA2881" i="4"/>
  <c r="AA2913" i="4"/>
  <c r="AA2929" i="4"/>
  <c r="AA2945" i="4"/>
  <c r="AA2953" i="4"/>
  <c r="AA2993" i="4"/>
  <c r="AA2374" i="4"/>
  <c r="AA2382" i="4"/>
  <c r="AA2390" i="4"/>
  <c r="AA2422" i="4"/>
  <c r="AA2494" i="4"/>
  <c r="AA2510" i="4"/>
  <c r="AA2542" i="4"/>
  <c r="AA2574" i="4"/>
  <c r="AA2606" i="4"/>
  <c r="AA2630" i="4"/>
  <c r="AA2662" i="4"/>
  <c r="AA2710" i="4"/>
  <c r="AA2750" i="4"/>
  <c r="AA2766" i="4"/>
  <c r="AA2782" i="4"/>
  <c r="AA2806" i="4"/>
  <c r="AA2814" i="4"/>
  <c r="AA2862" i="4"/>
  <c r="AA2894" i="4"/>
  <c r="AA2918" i="4"/>
  <c r="AA2926" i="4"/>
  <c r="AA2934" i="4"/>
  <c r="AA2958" i="4"/>
  <c r="AA2974" i="4"/>
  <c r="AA2998" i="4"/>
  <c r="AA2371" i="4"/>
  <c r="AA2387" i="4"/>
  <c r="AA2411" i="4"/>
  <c r="AA2459" i="4"/>
  <c r="AA2483" i="4"/>
  <c r="AA2539" i="4"/>
  <c r="AA2563" i="4"/>
  <c r="AA2619" i="4"/>
  <c r="AA2635" i="4"/>
  <c r="AA2715" i="4"/>
  <c r="AA2723" i="4"/>
  <c r="AA2747" i="4"/>
  <c r="AA2763" i="4"/>
  <c r="AA2368" i="4"/>
  <c r="AA2408" i="4"/>
  <c r="AA2416" i="4"/>
  <c r="AA2440" i="4"/>
  <c r="AA2488" i="4"/>
  <c r="AA2504" i="4"/>
  <c r="AA2528" i="4"/>
  <c r="AA2544" i="4"/>
  <c r="AA2560" i="4"/>
  <c r="AA2680" i="4"/>
  <c r="AA2696" i="4"/>
  <c r="AA2736" i="4"/>
  <c r="AA2752" i="4"/>
  <c r="AA2784" i="4"/>
  <c r="AA2824" i="4"/>
  <c r="AA2888" i="4"/>
  <c r="AA2912" i="4"/>
  <c r="AA2389" i="4"/>
  <c r="AA2437" i="4"/>
  <c r="AA2509" i="4"/>
  <c r="AA2525" i="4"/>
  <c r="AA2533" i="4"/>
  <c r="AA2541" i="4"/>
  <c r="AA2549" i="4"/>
  <c r="AA2669" i="4"/>
  <c r="AA2677" i="4"/>
  <c r="AA2741" i="4"/>
  <c r="AA2757" i="4"/>
  <c r="AA2781" i="4"/>
  <c r="AA2797" i="4"/>
  <c r="AA2845" i="4"/>
  <c r="AA2861" i="4"/>
  <c r="AA2893" i="4"/>
  <c r="AA2901" i="4"/>
  <c r="AA2981" i="4"/>
  <c r="AA2370" i="4"/>
  <c r="AA2402" i="4"/>
  <c r="AA2426" i="4"/>
  <c r="AA2458" i="4"/>
  <c r="AA2482" i="4"/>
  <c r="AA2530" i="4"/>
  <c r="AA2602" i="4"/>
  <c r="AA2610" i="4"/>
  <c r="AA2626" i="4"/>
  <c r="AA2666" i="4"/>
  <c r="AA2682" i="4"/>
  <c r="AA2730" i="4"/>
  <c r="AA2746" i="4"/>
  <c r="AA2794" i="4"/>
  <c r="AA2826" i="4"/>
  <c r="AA2834" i="4"/>
  <c r="AA2858" i="4"/>
  <c r="AA2898" i="4"/>
  <c r="AA2914" i="4"/>
  <c r="AA2930" i="4"/>
  <c r="AA3002" i="4"/>
  <c r="AA2365" i="4"/>
  <c r="AA2375" i="4"/>
  <c r="AA2407" i="4"/>
  <c r="AA2431" i="4"/>
  <c r="AA2479" i="4"/>
  <c r="AA2487" i="4"/>
  <c r="AA2503" i="4"/>
  <c r="AA2511" i="4"/>
  <c r="AA2519" i="4"/>
  <c r="AA2591" i="4"/>
  <c r="AA2623" i="4"/>
  <c r="AA2663" i="4"/>
  <c r="AA2711" i="4"/>
  <c r="AA2743" i="4"/>
  <c r="AA2767" i="4"/>
  <c r="AA2775" i="4"/>
  <c r="AA2799" i="4"/>
  <c r="AA2807" i="4"/>
  <c r="AA2855" i="4"/>
  <c r="AA2879" i="4"/>
  <c r="AA2911" i="4"/>
  <c r="AA2919" i="4"/>
  <c r="AA2927" i="4"/>
  <c r="AA2943" i="4"/>
  <c r="AA2404" i="4"/>
  <c r="AA2484" i="4"/>
  <c r="AA2500" i="4"/>
  <c r="AA2516" i="4"/>
  <c r="AA2532" i="4"/>
  <c r="AA2540" i="4"/>
  <c r="AA2596" i="4"/>
  <c r="AA2604" i="4"/>
  <c r="AA2612" i="4"/>
  <c r="AA2700" i="4"/>
  <c r="AA2708" i="4"/>
  <c r="AA2748" i="4"/>
  <c r="AA2804" i="4"/>
  <c r="AA2876" i="4"/>
  <c r="AA2884" i="4"/>
  <c r="AA2956" i="4"/>
  <c r="AA2923" i="4"/>
  <c r="AA2915" i="4"/>
  <c r="AA2963" i="4"/>
  <c r="AA3003" i="4"/>
  <c r="AA164" i="6"/>
  <c r="AB164" i="6" s="1"/>
  <c r="AA2110" i="4" l="1"/>
  <c r="AA2118" i="4"/>
  <c r="AA2166" i="4"/>
  <c r="AA2278" i="4"/>
  <c r="AA2318" i="4"/>
  <c r="AA2075" i="4"/>
  <c r="AA2235" i="4"/>
  <c r="AA2283" i="4"/>
  <c r="AA2347" i="4"/>
  <c r="AA2136" i="4"/>
  <c r="AA2160" i="4"/>
  <c r="AA2280" i="4"/>
  <c r="AA2344" i="4"/>
  <c r="AA2069" i="4"/>
  <c r="AA2325" i="4"/>
  <c r="AA2333" i="4"/>
  <c r="AA2194" i="4"/>
  <c r="AA2314" i="4"/>
  <c r="AA2330" i="4"/>
  <c r="AA2338" i="4"/>
  <c r="AA2071" i="4"/>
  <c r="AA2079" i="4"/>
  <c r="AA2167" i="4"/>
  <c r="AA2207" i="4"/>
  <c r="AA2215" i="4"/>
  <c r="AA2295" i="4"/>
  <c r="AA2124" i="4"/>
  <c r="AA2132" i="4"/>
  <c r="AA2244" i="4"/>
  <c r="AA2348" i="4"/>
  <c r="AA2364" i="4"/>
  <c r="AA2089" i="4"/>
  <c r="AA2129" i="4"/>
  <c r="AA2193" i="4"/>
  <c r="AA2241" i="4"/>
  <c r="AA2361" i="4"/>
  <c r="AA2393" i="4"/>
  <c r="AA2401" i="4"/>
  <c r="AA2409" i="4"/>
  <c r="AA2433" i="4"/>
  <c r="AA2449" i="4"/>
  <c r="AA2609" i="4"/>
  <c r="AA2793" i="4"/>
  <c r="AA2857" i="4"/>
  <c r="AA2406" i="4"/>
  <c r="AA2462" i="4"/>
  <c r="AA2518" i="4"/>
  <c r="AA2550" i="4"/>
  <c r="AA2622" i="4"/>
  <c r="AA2638" i="4"/>
  <c r="AA2670" i="4"/>
  <c r="AA2678" i="4"/>
  <c r="AA2822" i="4"/>
  <c r="AA2870" i="4"/>
  <c r="AA2902" i="4"/>
  <c r="AA2942" i="4"/>
  <c r="AA2555" i="4"/>
  <c r="AA2667" i="4"/>
  <c r="AA2787" i="4"/>
  <c r="AA2384" i="4"/>
  <c r="AA2584" i="4"/>
  <c r="AA2600" i="4"/>
  <c r="AA2664" i="4"/>
  <c r="AA2720" i="4"/>
  <c r="AA2728" i="4"/>
  <c r="AA2792" i="4"/>
  <c r="AA2960" i="4"/>
  <c r="AA2968" i="4"/>
  <c r="AA2373" i="4"/>
  <c r="AA2381" i="4"/>
  <c r="AA2445" i="4"/>
  <c r="AA2453" i="4"/>
  <c r="AA2477" i="4"/>
  <c r="AA2493" i="4"/>
  <c r="AA2589" i="4"/>
  <c r="AA2597" i="4"/>
  <c r="AA2605" i="4"/>
  <c r="AA2629" i="4"/>
  <c r="AA2637" i="4"/>
  <c r="AA2765" i="4"/>
  <c r="AA2813" i="4"/>
  <c r="AA2829" i="4"/>
  <c r="AA2450" i="4"/>
  <c r="AA2490" i="4"/>
  <c r="AA2522" i="4"/>
  <c r="AA2690" i="4"/>
  <c r="AA2778" i="4"/>
  <c r="AA2850" i="4"/>
  <c r="AA2938" i="4"/>
  <c r="AA2447" i="4"/>
  <c r="AA2495" i="4"/>
  <c r="AA2527" i="4"/>
  <c r="AA2567" i="4"/>
  <c r="AA2727" i="4"/>
  <c r="AA2783" i="4"/>
  <c r="AA2903" i="4"/>
  <c r="AA2951" i="4"/>
  <c r="AA2388" i="4"/>
  <c r="AA2436" i="4"/>
  <c r="AA2564" i="4"/>
  <c r="AA2620" i="4"/>
  <c r="AA2668" i="4"/>
  <c r="AA2724" i="4"/>
  <c r="AA2740" i="4"/>
  <c r="AA2764" i="4"/>
  <c r="AA2788" i="4"/>
  <c r="AA2828" i="4"/>
  <c r="AA2836" i="4"/>
  <c r="AA2892" i="4"/>
  <c r="AA2932" i="4"/>
  <c r="AA2988" i="4"/>
  <c r="AA3004" i="4"/>
  <c r="AA2899" i="4"/>
  <c r="AA2995" i="4"/>
  <c r="AA3000" i="4"/>
  <c r="AA165" i="6"/>
  <c r="AB165" i="6" s="1"/>
  <c r="AA2070" i="4" l="1"/>
  <c r="AA2254" i="4"/>
  <c r="AA2262" i="4"/>
  <c r="AA2270" i="4"/>
  <c r="AA2294" i="4"/>
  <c r="AA2091" i="4"/>
  <c r="AA2155" i="4"/>
  <c r="AA2179" i="4"/>
  <c r="AA2112" i="4"/>
  <c r="AA2120" i="4"/>
  <c r="AA2208" i="4"/>
  <c r="AA2320" i="4"/>
  <c r="AA2205" i="4"/>
  <c r="AA2221" i="4"/>
  <c r="AA2301" i="4"/>
  <c r="AA2098" i="4"/>
  <c r="AA2186" i="4"/>
  <c r="AA2210" i="4"/>
  <c r="AA2242" i="4"/>
  <c r="AA2111" i="4"/>
  <c r="AA2135" i="4"/>
  <c r="AA2303" i="4"/>
  <c r="AA2311" i="4"/>
  <c r="AA2327" i="4"/>
  <c r="AA2180" i="4"/>
  <c r="AA2292" i="4"/>
  <c r="AA2121" i="4"/>
  <c r="AA2137" i="4"/>
  <c r="AA2273" i="4"/>
  <c r="AA2345" i="4"/>
  <c r="AA2369" i="4"/>
  <c r="AA2697" i="4"/>
  <c r="AA2705" i="4"/>
  <c r="AA2737" i="4"/>
  <c r="AA2889" i="4"/>
  <c r="AA2897" i="4"/>
  <c r="AA2414" i="4"/>
  <c r="AA2454" i="4"/>
  <c r="AA2566" i="4"/>
  <c r="AA2614" i="4"/>
  <c r="AA2646" i="4"/>
  <c r="AA2686" i="4"/>
  <c r="AA2694" i="4"/>
  <c r="AA2758" i="4"/>
  <c r="AA2774" i="4"/>
  <c r="AA2878" i="4"/>
  <c r="AA2886" i="4"/>
  <c r="AA2419" i="4"/>
  <c r="AA2571" i="4"/>
  <c r="AA2595" i="4"/>
  <c r="AA2643" i="4"/>
  <c r="AA2739" i="4"/>
  <c r="AA2779" i="4"/>
  <c r="AA2432" i="4"/>
  <c r="AA2448" i="4"/>
  <c r="AA2480" i="4"/>
  <c r="AA2512" i="4"/>
  <c r="AA2520" i="4"/>
  <c r="AA2592" i="4"/>
  <c r="AA2760" i="4"/>
  <c r="AA2776" i="4"/>
  <c r="AA2848" i="4"/>
  <c r="AA2896" i="4"/>
  <c r="AA2904" i="4"/>
  <c r="AA2976" i="4"/>
  <c r="AA2984" i="4"/>
  <c r="AA2501" i="4"/>
  <c r="AA2661" i="4"/>
  <c r="AA2685" i="4"/>
  <c r="AA2805" i="4"/>
  <c r="AA2853" i="4"/>
  <c r="AA2917" i="4"/>
  <c r="AA2933" i="4"/>
  <c r="AA2949" i="4"/>
  <c r="AA2957" i="4"/>
  <c r="AA2965" i="4"/>
  <c r="AA2973" i="4"/>
  <c r="AA2997" i="4"/>
  <c r="AA2418" i="4"/>
  <c r="AA2506" i="4"/>
  <c r="AA2554" i="4"/>
  <c r="AA2562" i="4"/>
  <c r="AA2570" i="4"/>
  <c r="AA2650" i="4"/>
  <c r="AA2714" i="4"/>
  <c r="AA2738" i="4"/>
  <c r="AA2762" i="4"/>
  <c r="AA2842" i="4"/>
  <c r="AA2922" i="4"/>
  <c r="AA2954" i="4"/>
  <c r="AA2363" i="4"/>
  <c r="AA2383" i="4"/>
  <c r="AA2399" i="4"/>
  <c r="AA2599" i="4"/>
  <c r="AA2607" i="4"/>
  <c r="AA2631" i="4"/>
  <c r="AA2703" i="4"/>
  <c r="AA2751" i="4"/>
  <c r="AA2791" i="4"/>
  <c r="AA2967" i="4"/>
  <c r="AA2983" i="4"/>
  <c r="AA2372" i="4"/>
  <c r="AA2628" i="4"/>
  <c r="AA2652" i="4"/>
  <c r="AA2732" i="4"/>
  <c r="AA2756" i="4"/>
  <c r="AA2796" i="4"/>
  <c r="AA2812" i="4"/>
  <c r="AA2820" i="4"/>
  <c r="AA2860" i="4"/>
  <c r="AA2859" i="4"/>
  <c r="AA2907" i="4"/>
  <c r="AA2979" i="4"/>
  <c r="AA166" i="6"/>
  <c r="AB166" i="6" s="1"/>
  <c r="AA2342" i="4" l="1"/>
  <c r="AA2139" i="4"/>
  <c r="AA2189" i="4"/>
  <c r="AA2274" i="4"/>
  <c r="AA2231" i="4"/>
  <c r="AA2846" i="4"/>
  <c r="AA2496" i="4"/>
  <c r="AA2709" i="4"/>
  <c r="AA2802" i="4"/>
  <c r="AA167" i="6"/>
  <c r="AB167" i="6" s="1"/>
  <c r="AA2150" i="4" l="1"/>
  <c r="AA2174" i="4"/>
  <c r="AA2227" i="4"/>
  <c r="AA2323" i="4"/>
  <c r="AA2224" i="4"/>
  <c r="AA2165" i="4"/>
  <c r="AA2245" i="4"/>
  <c r="AA2309" i="4"/>
  <c r="AA2351" i="4"/>
  <c r="AA2753" i="4"/>
  <c r="AA2830" i="4"/>
  <c r="AA2379" i="4"/>
  <c r="AA2691" i="4"/>
  <c r="AA2672" i="4"/>
  <c r="AA2880" i="4"/>
  <c r="AA2535" i="4"/>
  <c r="AA2975" i="4"/>
  <c r="AA2684" i="4"/>
  <c r="AA2868" i="4"/>
  <c r="AA2948" i="4"/>
  <c r="AA168" i="6"/>
  <c r="AB168" i="6" s="1"/>
  <c r="AA3028" i="4" l="1"/>
  <c r="AA3035" i="4"/>
  <c r="AA3078" i="4"/>
  <c r="AA3006" i="4"/>
  <c r="AA169" i="6"/>
  <c r="AB169" i="6" s="1"/>
  <c r="AA3007" i="4" s="1"/>
  <c r="AA170" i="6" l="1"/>
  <c r="AB170" i="6" s="1"/>
  <c r="AA3072" i="4" l="1"/>
  <c r="AA3008" i="4"/>
  <c r="AA171" i="6"/>
  <c r="AA172" i="6" s="1"/>
  <c r="AB172" i="6" l="1"/>
  <c r="AA173" i="6"/>
  <c r="AB171" i="6"/>
  <c r="AA3009" i="4" s="1"/>
  <c r="AB173" i="6" l="1"/>
  <c r="AA174" i="6"/>
  <c r="AA3010" i="4"/>
  <c r="AA3086" i="4"/>
  <c r="AB174" i="6" l="1"/>
  <c r="AA175" i="6"/>
  <c r="AA3026" i="4"/>
  <c r="AA3051" i="4"/>
  <c r="AA3023" i="4"/>
  <c r="AA3074" i="4"/>
  <c r="AA3103" i="4"/>
  <c r="AA3011" i="4"/>
  <c r="AB175" i="6" l="1"/>
  <c r="AA3013" i="4" s="1"/>
  <c r="AA176" i="6"/>
  <c r="AA3012" i="4"/>
  <c r="AA3077" i="4"/>
  <c r="AB176" i="6" l="1"/>
  <c r="AA3014" i="4" s="1"/>
  <c r="AA177" i="6"/>
  <c r="AB177" i="6" l="1"/>
  <c r="AA3015" i="4" s="1"/>
  <c r="AA178" i="6"/>
  <c r="AB178" i="6" l="1"/>
  <c r="AA179" i="6"/>
  <c r="AB179" i="6" l="1"/>
  <c r="AA3017" i="4" s="1"/>
  <c r="AA180" i="6"/>
  <c r="AA3091" i="4"/>
  <c r="AA3016" i="4"/>
  <c r="AB180" i="6" l="1"/>
  <c r="AA181" i="6"/>
  <c r="AB181" i="6" l="1"/>
  <c r="AA182" i="6"/>
  <c r="AA3018" i="4"/>
  <c r="AA3053" i="4"/>
  <c r="AA3069" i="4"/>
  <c r="AB182" i="6" l="1"/>
  <c r="AA183" i="6"/>
  <c r="AA3029" i="4"/>
  <c r="AA3033" i="4"/>
  <c r="AA3019" i="4"/>
  <c r="AB183" i="6" l="1"/>
  <c r="AA3021" i="4" s="1"/>
  <c r="AA184" i="6"/>
  <c r="AA3034" i="4"/>
  <c r="AA3031" i="4"/>
  <c r="AA3020" i="4"/>
  <c r="AA3047" i="4"/>
  <c r="AA3081" i="4"/>
  <c r="AA3046" i="4"/>
  <c r="AB184" i="6" l="1"/>
  <c r="AA3022" i="4" s="1"/>
  <c r="AA185" i="6"/>
  <c r="AB185" i="6" l="1"/>
  <c r="AA186" i="6"/>
  <c r="AB186" i="6" l="1"/>
  <c r="AA187" i="6"/>
  <c r="AA3088" i="4"/>
  <c r="AA3024" i="4"/>
  <c r="AB187" i="6" l="1"/>
  <c r="AA3027" i="4" s="1"/>
  <c r="AA188" i="6"/>
  <c r="AA3025" i="4"/>
  <c r="AA3083" i="4"/>
  <c r="AB188" i="6" l="1"/>
  <c r="AA3030" i="4" s="1"/>
  <c r="AA189" i="6"/>
  <c r="AB189" i="6" l="1"/>
  <c r="AA190" i="6"/>
  <c r="AB190" i="6" l="1"/>
  <c r="AA191" i="6"/>
  <c r="AA3055" i="4"/>
  <c r="AA3032" i="4"/>
  <c r="AB191" i="6" l="1"/>
  <c r="AA3037" i="4" s="1"/>
  <c r="AA192" i="6"/>
  <c r="AA3043" i="4"/>
  <c r="AA3036" i="4"/>
  <c r="AA3066" i="4"/>
  <c r="AA3090" i="4"/>
  <c r="AA3068" i="4"/>
  <c r="AA3073" i="4"/>
  <c r="AB192" i="6" l="1"/>
  <c r="AA3038" i="4" s="1"/>
  <c r="AA193" i="6"/>
  <c r="AB193" i="6" l="1"/>
  <c r="AA194" i="6"/>
  <c r="AB194" i="6" l="1"/>
  <c r="AA195" i="6"/>
  <c r="AA3067" i="4"/>
  <c r="AA3107" i="4"/>
  <c r="AA3039" i="4"/>
  <c r="AB195" i="6" l="1"/>
  <c r="AA196" i="6"/>
  <c r="AA3040" i="4"/>
  <c r="AA3098" i="4"/>
  <c r="AB196" i="6" l="1"/>
  <c r="AA197" i="6"/>
  <c r="AA3064" i="4"/>
  <c r="AA3106" i="4"/>
  <c r="AA3041" i="4"/>
  <c r="AA3089" i="4"/>
  <c r="AB197" i="6" l="1"/>
  <c r="AA198" i="6"/>
  <c r="AA3042" i="4"/>
  <c r="AA3052" i="4"/>
  <c r="AB198" i="6" l="1"/>
  <c r="AA3045" i="4" s="1"/>
  <c r="AA199" i="6"/>
  <c r="AA3048" i="4"/>
  <c r="AA3044" i="4"/>
  <c r="AA3060" i="4"/>
  <c r="AB199" i="6" l="1"/>
  <c r="AA200" i="6"/>
  <c r="AB200" i="6" l="1"/>
  <c r="AA201" i="6"/>
  <c r="AA3059" i="4"/>
  <c r="AA3049" i="4"/>
  <c r="AB201" i="6" l="1"/>
  <c r="AA202" i="6"/>
  <c r="AA3050" i="4"/>
  <c r="AA3097" i="4"/>
  <c r="AB202" i="6" l="1"/>
  <c r="AA3056" i="4" s="1"/>
  <c r="AA203" i="6"/>
  <c r="AA3080" i="4"/>
  <c r="AA3054" i="4"/>
  <c r="AA3093" i="4"/>
  <c r="AA3058" i="4"/>
  <c r="AA3062" i="4"/>
  <c r="AB203" i="6" l="1"/>
  <c r="AA3057" i="4" s="1"/>
  <c r="AA204" i="6"/>
  <c r="AB204" i="6" l="1"/>
  <c r="AA3061" i="4" s="1"/>
  <c r="AA205" i="6"/>
  <c r="AB205" i="6" l="1"/>
  <c r="AA3063" i="4" s="1"/>
  <c r="AA206" i="6"/>
  <c r="AB206" i="6" l="1"/>
  <c r="AA3065" i="4" s="1"/>
  <c r="AA207" i="6"/>
  <c r="AB207" i="6" l="1"/>
  <c r="AA3070" i="4" s="1"/>
  <c r="AA208" i="6"/>
  <c r="AB208" i="6" l="1"/>
  <c r="AA209" i="6"/>
  <c r="AB209" i="6" l="1"/>
  <c r="AA210" i="6"/>
  <c r="AA3082" i="4"/>
  <c r="AA3071" i="4"/>
  <c r="AB210" i="6" l="1"/>
  <c r="AA3076" i="4" s="1"/>
  <c r="AA211" i="6"/>
  <c r="AA3075" i="4"/>
  <c r="AA3096" i="4"/>
  <c r="AA3101" i="4"/>
  <c r="AA3094" i="4"/>
  <c r="AA3084" i="4"/>
  <c r="AA3092" i="4"/>
  <c r="AB211" i="6" l="1"/>
  <c r="AA212" i="6"/>
  <c r="AB212" i="6" l="1"/>
  <c r="AA3085" i="4" s="1"/>
  <c r="AA213" i="6"/>
  <c r="AA3104" i="4"/>
  <c r="AA3079" i="4"/>
  <c r="AA3100" i="4"/>
  <c r="AB213" i="6" l="1"/>
  <c r="AA3087" i="4" s="1"/>
  <c r="AA214" i="6"/>
  <c r="AB214" i="6" l="1"/>
  <c r="AA3095" i="4" s="1"/>
  <c r="AA215" i="6"/>
  <c r="AB215" i="6" l="1"/>
  <c r="AA3099" i="4" s="1"/>
  <c r="AA216" i="6"/>
  <c r="AB216" i="6" l="1"/>
  <c r="AA3102" i="4" s="1"/>
  <c r="AA217" i="6"/>
  <c r="AB217" i="6" l="1"/>
  <c r="AA3105" i="4" s="1"/>
  <c r="AA218" i="6"/>
  <c r="AB218" i="6" l="1"/>
  <c r="AA219" i="6"/>
  <c r="AB219" i="6" l="1"/>
  <c r="AA3109" i="4" s="1"/>
  <c r="AA220" i="6"/>
  <c r="AA3378" i="4"/>
  <c r="AA3108" i="4"/>
  <c r="AA3883" i="4"/>
  <c r="AB220" i="6" l="1"/>
  <c r="AA221" i="6"/>
  <c r="AB221" i="6" l="1"/>
  <c r="AA222" i="6"/>
  <c r="AA3258" i="4"/>
  <c r="AA3293" i="4"/>
  <c r="AA3326" i="4"/>
  <c r="AA3111" i="4"/>
  <c r="AA3320" i="4"/>
  <c r="AA3833" i="4"/>
  <c r="AA4041" i="4"/>
  <c r="AA4089" i="4"/>
  <c r="AA4153" i="4"/>
  <c r="AA4185" i="4"/>
  <c r="AA3546" i="4"/>
  <c r="AA3778" i="4"/>
  <c r="AA3810" i="4"/>
  <c r="AA3851" i="4"/>
  <c r="AA4179" i="4"/>
  <c r="AA4195" i="4"/>
  <c r="AA4267" i="4"/>
  <c r="AA3604" i="4"/>
  <c r="AA3772" i="4"/>
  <c r="AA3812" i="4"/>
  <c r="AA4260" i="4"/>
  <c r="AA3345" i="4"/>
  <c r="AA3533" i="4"/>
  <c r="AA3541" i="4"/>
  <c r="AA3637" i="4"/>
  <c r="AA3324" i="4"/>
  <c r="AA3646" i="4"/>
  <c r="AA3599" i="4"/>
  <c r="AA3647" i="4"/>
  <c r="AA3743" i="4"/>
  <c r="AA3847" i="4"/>
  <c r="AA3879" i="4"/>
  <c r="AA3991" i="4"/>
  <c r="AA4119" i="4"/>
  <c r="AA3648" i="4"/>
  <c r="AA3720" i="4"/>
  <c r="AA3752" i="4"/>
  <c r="AB222" i="6" l="1"/>
  <c r="AA223" i="6"/>
  <c r="AA3245" i="4"/>
  <c r="AA3112" i="4"/>
  <c r="AA3697" i="4"/>
  <c r="AA3363" i="4"/>
  <c r="AA3740" i="4"/>
  <c r="AA3470" i="4"/>
  <c r="AB223" i="6" l="1"/>
  <c r="AA224" i="6"/>
  <c r="AA3114" i="4"/>
  <c r="AA3180" i="4"/>
  <c r="AA3225" i="4"/>
  <c r="AA4033" i="4"/>
  <c r="AA4100" i="4"/>
  <c r="AA3453" i="4"/>
  <c r="AA3638" i="4"/>
  <c r="AA3950" i="4"/>
  <c r="AA3615" i="4"/>
  <c r="AA4240" i="4"/>
  <c r="AB224" i="6" l="1"/>
  <c r="AA225" i="6"/>
  <c r="AA3122" i="4"/>
  <c r="AA3242" i="4"/>
  <c r="AA3290" i="4"/>
  <c r="AA3115" i="4"/>
  <c r="AA3179" i="4"/>
  <c r="AA3227" i="4"/>
  <c r="AA3251" i="4"/>
  <c r="AA3204" i="4"/>
  <c r="AA3244" i="4"/>
  <c r="AA3260" i="4"/>
  <c r="AA3276" i="4"/>
  <c r="AA3125" i="4"/>
  <c r="AA3205" i="4"/>
  <c r="AA3277" i="4"/>
  <c r="AA3349" i="4"/>
  <c r="AA3357" i="4"/>
  <c r="AA3405" i="4"/>
  <c r="AA3166" i="4"/>
  <c r="AA3270" i="4"/>
  <c r="AA3358" i="4"/>
  <c r="AA3183" i="4"/>
  <c r="AA3207" i="4"/>
  <c r="AA3231" i="4"/>
  <c r="AA3239" i="4"/>
  <c r="AA3279" i="4"/>
  <c r="AA3367" i="4"/>
  <c r="AA3152" i="4"/>
  <c r="AA3296" i="4"/>
  <c r="AA3193" i="4"/>
  <c r="AA3529" i="4"/>
  <c r="AA3633" i="4"/>
  <c r="AA3681" i="4"/>
  <c r="AA3737" i="4"/>
  <c r="AA3777" i="4"/>
  <c r="AA3785" i="4"/>
  <c r="AA3793" i="4"/>
  <c r="AA3817" i="4"/>
  <c r="AA3841" i="4"/>
  <c r="AA3977" i="4"/>
  <c r="AA4073" i="4"/>
  <c r="AA4081" i="4"/>
  <c r="AA4113" i="4"/>
  <c r="AA4161" i="4"/>
  <c r="AA3337" i="4"/>
  <c r="AA3418" i="4"/>
  <c r="AA3538" i="4"/>
  <c r="AA3562" i="4"/>
  <c r="AA3570" i="4"/>
  <c r="AA3594" i="4"/>
  <c r="AA3666" i="4"/>
  <c r="AA3738" i="4"/>
  <c r="AA3866" i="4"/>
  <c r="AA3874" i="4"/>
  <c r="AA4090" i="4"/>
  <c r="AA4114" i="4"/>
  <c r="AA4146" i="4"/>
  <c r="AA4178" i="4"/>
  <c r="AA4186" i="4"/>
  <c r="AA4202" i="4"/>
  <c r="AA4218" i="4"/>
  <c r="AA4234" i="4"/>
  <c r="AA4298" i="4"/>
  <c r="AA3483" i="4"/>
  <c r="AA3571" i="4"/>
  <c r="AA3763" i="4"/>
  <c r="AA3803" i="4"/>
  <c r="AA3811" i="4"/>
  <c r="AA3835" i="4"/>
  <c r="AA3891" i="4"/>
  <c r="AA4011" i="4"/>
  <c r="AA4027" i="4"/>
  <c r="AA4091" i="4"/>
  <c r="AA4107" i="4"/>
  <c r="AA4139" i="4"/>
  <c r="AA3444" i="4"/>
  <c r="AA3468" i="4"/>
  <c r="AA3516" i="4"/>
  <c r="AA3524" i="4"/>
  <c r="AA3564" i="4"/>
  <c r="AA3612" i="4"/>
  <c r="AA3860" i="4"/>
  <c r="AA3948" i="4"/>
  <c r="AA4004" i="4"/>
  <c r="AA4092" i="4"/>
  <c r="AA4132" i="4"/>
  <c r="AA4188" i="4"/>
  <c r="AA4196" i="4"/>
  <c r="AA3461" i="4"/>
  <c r="AA3549" i="4"/>
  <c r="AA3557" i="4"/>
  <c r="AA3621" i="4"/>
  <c r="AA3629" i="4"/>
  <c r="AA3677" i="4"/>
  <c r="AA3797" i="4"/>
  <c r="AA3813" i="4"/>
  <c r="AA3861" i="4"/>
  <c r="AA4045" i="4"/>
  <c r="AA4141" i="4"/>
  <c r="AA4149" i="4"/>
  <c r="AA4237" i="4"/>
  <c r="AA4245" i="4"/>
  <c r="AA4285" i="4"/>
  <c r="AA3518" i="4"/>
  <c r="AA3566" i="4"/>
  <c r="AA3622" i="4"/>
  <c r="AA3662" i="4"/>
  <c r="AA3686" i="4"/>
  <c r="AA3854" i="4"/>
  <c r="AA4030" i="4"/>
  <c r="AA4070" i="4"/>
  <c r="AA4158" i="4"/>
  <c r="AA4222" i="4"/>
  <c r="AA4262" i="4"/>
  <c r="AA3284" i="4"/>
  <c r="AA3415" i="4"/>
  <c r="AA3447" i="4"/>
  <c r="AA3559" i="4"/>
  <c r="AA3855" i="4"/>
  <c r="AA3863" i="4"/>
  <c r="AA3951" i="4"/>
  <c r="AA4063" i="4"/>
  <c r="AA4111" i="4"/>
  <c r="AA4207" i="4"/>
  <c r="AA4271" i="4"/>
  <c r="AA3848" i="4"/>
  <c r="AA4016" i="4"/>
  <c r="AA3616" i="4"/>
  <c r="AA3664" i="4"/>
  <c r="AB225" i="6" l="1"/>
  <c r="AA226" i="6"/>
  <c r="AA3116" i="4"/>
  <c r="AA3595" i="4"/>
  <c r="AA4060" i="4"/>
  <c r="AB226" i="6" l="1"/>
  <c r="AA227" i="6"/>
  <c r="AA3130" i="4"/>
  <c r="AA3210" i="4"/>
  <c r="AA3274" i="4"/>
  <c r="AA3362" i="4"/>
  <c r="AA3195" i="4"/>
  <c r="AA3124" i="4"/>
  <c r="AA3118" i="4"/>
  <c r="AA3230" i="4"/>
  <c r="AA3278" i="4"/>
  <c r="AA3223" i="4"/>
  <c r="AA3305" i="4"/>
  <c r="AA3313" i="4"/>
  <c r="AA3489" i="4"/>
  <c r="AA3561" i="4"/>
  <c r="AA3665" i="4"/>
  <c r="AA3761" i="4"/>
  <c r="AA3514" i="4"/>
  <c r="AA3642" i="4"/>
  <c r="AA3722" i="4"/>
  <c r="AA4018" i="4"/>
  <c r="AA4034" i="4"/>
  <c r="AA4042" i="4"/>
  <c r="AA3475" i="4"/>
  <c r="AA3667" i="4"/>
  <c r="AA3971" i="4"/>
  <c r="AA4043" i="4"/>
  <c r="AA3428" i="4"/>
  <c r="AA3924" i="4"/>
  <c r="AA3996" i="4"/>
  <c r="AA3957" i="4"/>
  <c r="AA4037" i="4"/>
  <c r="AA4117" i="4"/>
  <c r="AA4165" i="4"/>
  <c r="AA3942" i="4"/>
  <c r="AA3703" i="4"/>
  <c r="AA4239" i="4"/>
  <c r="AA3928" i="4"/>
  <c r="AB227" i="6" l="1"/>
  <c r="AA228" i="6"/>
  <c r="AA3119" i="4"/>
  <c r="AA4022" i="4"/>
  <c r="AB228" i="6" l="1"/>
  <c r="AA3121" i="4" s="1"/>
  <c r="AA229" i="6"/>
  <c r="AA3120" i="4"/>
  <c r="AA4168" i="4"/>
  <c r="AA3872" i="4"/>
  <c r="AB229" i="6" l="1"/>
  <c r="AA230" i="6"/>
  <c r="AB230" i="6" l="1"/>
  <c r="AA231" i="6"/>
  <c r="AA3126" i="4"/>
  <c r="AA3169" i="4"/>
  <c r="AA3645" i="4"/>
  <c r="AA3736" i="4"/>
  <c r="AB231" i="6" l="1"/>
  <c r="AA232" i="6"/>
  <c r="AA3131" i="4"/>
  <c r="AA3318" i="4"/>
  <c r="AA3609" i="4"/>
  <c r="AA3467" i="4"/>
  <c r="AA3499" i="4"/>
  <c r="AA3747" i="4"/>
  <c r="AA3380" i="4"/>
  <c r="AA3580" i="4"/>
  <c r="AA3756" i="4"/>
  <c r="AA3892" i="4"/>
  <c r="AA4292" i="4"/>
  <c r="AA3477" i="4"/>
  <c r="AA3685" i="4"/>
  <c r="AA3893" i="4"/>
  <c r="AA3838" i="4"/>
  <c r="AA3998" i="4"/>
  <c r="AA3639" i="4"/>
  <c r="AA4255" i="4"/>
  <c r="AA4136" i="4"/>
  <c r="AA4144" i="4"/>
  <c r="AA4184" i="4"/>
  <c r="AB232" i="6" l="1"/>
  <c r="AA233" i="6"/>
  <c r="AA3178" i="4"/>
  <c r="AA3186" i="4"/>
  <c r="AA3266" i="4"/>
  <c r="AA3139" i="4"/>
  <c r="AA3212" i="4"/>
  <c r="AA3309" i="4"/>
  <c r="AA3134" i="4"/>
  <c r="AA3343" i="4"/>
  <c r="AA3400" i="4"/>
  <c r="AA3441" i="4"/>
  <c r="AA3889" i="4"/>
  <c r="AA4209" i="4"/>
  <c r="AA3794" i="4"/>
  <c r="AA3914" i="4"/>
  <c r="AA3922" i="4"/>
  <c r="AA3962" i="4"/>
  <c r="AA3978" i="4"/>
  <c r="AA4122" i="4"/>
  <c r="AA3523" i="4"/>
  <c r="AA3619" i="4"/>
  <c r="AA3659" i="4"/>
  <c r="AA3931" i="4"/>
  <c r="AA4275" i="4"/>
  <c r="AA3540" i="4"/>
  <c r="AA3828" i="4"/>
  <c r="AA4116" i="4"/>
  <c r="AA3509" i="4"/>
  <c r="AA3845" i="4"/>
  <c r="AA4261" i="4"/>
  <c r="AA3369" i="4"/>
  <c r="AA3670" i="4"/>
  <c r="AA3990" i="4"/>
  <c r="AA4150" i="4"/>
  <c r="AA3591" i="4"/>
  <c r="AA3767" i="4"/>
  <c r="AA4183" i="4"/>
  <c r="AA3944" i="4"/>
  <c r="AA3480" i="4"/>
  <c r="AA3784" i="4"/>
  <c r="AB233" i="6" l="1"/>
  <c r="AA234" i="6"/>
  <c r="AA3275" i="4"/>
  <c r="AA3137" i="4"/>
  <c r="AA3768" i="4"/>
  <c r="AA3526" i="4"/>
  <c r="AA3774" i="4"/>
  <c r="AA4126" i="4"/>
  <c r="AB234" i="6" l="1"/>
  <c r="AA235" i="6"/>
  <c r="AA3156" i="4"/>
  <c r="AA3141" i="4"/>
  <c r="AA3150" i="4"/>
  <c r="AA3577" i="4"/>
  <c r="AA3981" i="4"/>
  <c r="AA4213" i="4"/>
  <c r="AA3870" i="4"/>
  <c r="AA3744" i="4"/>
  <c r="AB235" i="6" l="1"/>
  <c r="AA236" i="6"/>
  <c r="AA3142" i="4"/>
  <c r="AA3174" i="4"/>
  <c r="AA3814" i="4"/>
  <c r="AB236" i="6" l="1"/>
  <c r="AA237" i="6"/>
  <c r="AA3236" i="4"/>
  <c r="AA3143" i="4"/>
  <c r="AA4057" i="4"/>
  <c r="AA4106" i="4"/>
  <c r="AA3815" i="4"/>
  <c r="AA4215" i="4"/>
  <c r="AB237" i="6" l="1"/>
  <c r="AA3146" i="4" s="1"/>
  <c r="AA238" i="6"/>
  <c r="AA3370" i="4"/>
  <c r="AA3145" i="4"/>
  <c r="AA3802" i="4"/>
  <c r="AA4228" i="4"/>
  <c r="AB238" i="6" l="1"/>
  <c r="AA239" i="6"/>
  <c r="AB239" i="6" l="1"/>
  <c r="AA240" i="6"/>
  <c r="AA3151" i="4"/>
  <c r="AA3368" i="4"/>
  <c r="AA3623" i="4"/>
  <c r="AB240" i="6" l="1"/>
  <c r="AA241" i="6"/>
  <c r="AA3314" i="4"/>
  <c r="AA3354" i="4"/>
  <c r="AA3155" i="4"/>
  <c r="AA3325" i="4"/>
  <c r="AA3246" i="4"/>
  <c r="AA3255" i="4"/>
  <c r="AA3271" i="4"/>
  <c r="AA3287" i="4"/>
  <c r="AA3153" i="4"/>
  <c r="AA3209" i="4"/>
  <c r="AA3409" i="4"/>
  <c r="AA3449" i="4"/>
  <c r="AA3937" i="4"/>
  <c r="AA4241" i="4"/>
  <c r="AA3308" i="4"/>
  <c r="AA3602" i="4"/>
  <c r="AA3618" i="4"/>
  <c r="AA3698" i="4"/>
  <c r="AA3786" i="4"/>
  <c r="AA4050" i="4"/>
  <c r="AA4082" i="4"/>
  <c r="AA3459" i="4"/>
  <c r="AA3779" i="4"/>
  <c r="AA3795" i="4"/>
  <c r="AA3532" i="4"/>
  <c r="AA3716" i="4"/>
  <c r="AA3788" i="4"/>
  <c r="AA3916" i="4"/>
  <c r="AA3404" i="4"/>
  <c r="AA3853" i="4"/>
  <c r="AA4109" i="4"/>
  <c r="AA4157" i="4"/>
  <c r="AA3486" i="4"/>
  <c r="AA3710" i="4"/>
  <c r="AA3407" i="4"/>
  <c r="AA3607" i="4"/>
  <c r="AA3799" i="4"/>
  <c r="AA3839" i="4"/>
  <c r="AA3983" i="4"/>
  <c r="AA3464" i="4"/>
  <c r="AA3584" i="4"/>
  <c r="AB241" i="6" l="1"/>
  <c r="AA3161" i="4" s="1"/>
  <c r="AA242" i="6"/>
  <c r="AA3157" i="4"/>
  <c r="AA3481" i="4"/>
  <c r="AA4049" i="4"/>
  <c r="AA3434" i="4"/>
  <c r="AA3603" i="4"/>
  <c r="AA4204" i="4"/>
  <c r="AA3974" i="4"/>
  <c r="AA3543" i="4"/>
  <c r="AA3896" i="4"/>
  <c r="AB242" i="6" l="1"/>
  <c r="AA243" i="6"/>
  <c r="AB243" i="6" l="1"/>
  <c r="AA3163" i="4" s="1"/>
  <c r="AA244" i="6"/>
  <c r="AA3162" i="4"/>
  <c r="AA3182" i="4"/>
  <c r="AA3673" i="4"/>
  <c r="AA3661" i="4"/>
  <c r="AA4069" i="4"/>
  <c r="AA3454" i="4"/>
  <c r="AA3846" i="4"/>
  <c r="AA3751" i="4"/>
  <c r="AB244" i="6" l="1"/>
  <c r="AA245" i="6"/>
  <c r="AB245" i="6" l="1"/>
  <c r="AA246" i="6"/>
  <c r="AA3164" i="4"/>
  <c r="AA3706" i="4"/>
  <c r="AA4010" i="4"/>
  <c r="AA4230" i="4"/>
  <c r="AB246" i="6" l="1"/>
  <c r="AA247" i="6"/>
  <c r="AA3165" i="4"/>
  <c r="AA3272" i="4"/>
  <c r="AA3596" i="4"/>
  <c r="AB247" i="6" l="1"/>
  <c r="AA248" i="6"/>
  <c r="AA3170" i="4"/>
  <c r="AA3203" i="4"/>
  <c r="AA3269" i="4"/>
  <c r="AA3317" i="4"/>
  <c r="AA3373" i="4"/>
  <c r="AA3215" i="4"/>
  <c r="AA3303" i="4"/>
  <c r="AA3553" i="4"/>
  <c r="AA3641" i="4"/>
  <c r="AA3721" i="4"/>
  <c r="AA4137" i="4"/>
  <c r="AA4233" i="4"/>
  <c r="AA3858" i="4"/>
  <c r="AA4002" i="4"/>
  <c r="AA4258" i="4"/>
  <c r="AA3800" i="4"/>
  <c r="AA3379" i="4"/>
  <c r="AA3402" i="4"/>
  <c r="AA4227" i="4"/>
  <c r="AA4235" i="4"/>
  <c r="AA3588" i="4"/>
  <c r="AA3868" i="4"/>
  <c r="AA3932" i="4"/>
  <c r="AA3760" i="4"/>
  <c r="AA3701" i="4"/>
  <c r="AA3741" i="4"/>
  <c r="AA3789" i="4"/>
  <c r="AA3805" i="4"/>
  <c r="AA3821" i="4"/>
  <c r="AA3837" i="4"/>
  <c r="AA4077" i="4"/>
  <c r="AA4133" i="4"/>
  <c r="AA3886" i="4"/>
  <c r="AA4014" i="4"/>
  <c r="AA4182" i="4"/>
  <c r="AA4008" i="4"/>
  <c r="AA4248" i="4"/>
  <c r="AB248" i="6" l="1"/>
  <c r="AA3176" i="4" s="1"/>
  <c r="AA249" i="6"/>
  <c r="AA3175" i="4"/>
  <c r="AA3915" i="4"/>
  <c r="AB249" i="6" l="1"/>
  <c r="AA250" i="6"/>
  <c r="AB250" i="6" l="1"/>
  <c r="AA251" i="6"/>
  <c r="AA3177" i="4"/>
  <c r="AA3827" i="4"/>
  <c r="AA3502" i="4"/>
  <c r="AA4087" i="4"/>
  <c r="AA3456" i="4"/>
  <c r="AB251" i="6" l="1"/>
  <c r="AA3185" i="4" s="1"/>
  <c r="AA252" i="6"/>
  <c r="AA3243" i="4"/>
  <c r="AA3181" i="4"/>
  <c r="AA3724" i="4"/>
  <c r="AA3918" i="4"/>
  <c r="AA4078" i="4"/>
  <c r="AA3776" i="4"/>
  <c r="AB252" i="6" l="1"/>
  <c r="AA253" i="6"/>
  <c r="AB253" i="6" l="1"/>
  <c r="AA3190" i="4" s="1"/>
  <c r="AA254" i="6"/>
  <c r="AA3189" i="4"/>
  <c r="AA3668" i="4"/>
  <c r="AA3972" i="4"/>
  <c r="AB254" i="6" l="1"/>
  <c r="AA255" i="6"/>
  <c r="AB255" i="6" l="1"/>
  <c r="AA3192" i="4" s="1"/>
  <c r="AA256" i="6"/>
  <c r="AA3191" i="4"/>
  <c r="AA4169" i="4"/>
  <c r="AA3424" i="4"/>
  <c r="AB256" i="6" l="1"/>
  <c r="AA257" i="6"/>
  <c r="AB257" i="6" l="1"/>
  <c r="AA3197" i="4" s="1"/>
  <c r="AA258" i="6"/>
  <c r="AA3194" i="4"/>
  <c r="AA3450" i="4"/>
  <c r="AA4096" i="4"/>
  <c r="AB258" i="6" l="1"/>
  <c r="AA259" i="6"/>
  <c r="AB259" i="6" l="1"/>
  <c r="AA260" i="6"/>
  <c r="AA3199" i="4"/>
  <c r="AA3327" i="4"/>
  <c r="AA3748" i="4"/>
  <c r="AA3394" i="4"/>
  <c r="AA3725" i="4"/>
  <c r="AA4206" i="4"/>
  <c r="AA4024" i="4"/>
  <c r="AB260" i="6" l="1"/>
  <c r="AA261" i="6"/>
  <c r="AA3200" i="4"/>
  <c r="AA3539" i="4"/>
  <c r="AB261" i="6" l="1"/>
  <c r="AA262" i="6"/>
  <c r="AA3201" i="4"/>
  <c r="AA3954" i="4"/>
  <c r="AA3796" i="4"/>
  <c r="AA3416" i="4"/>
  <c r="AB262" i="6" l="1"/>
  <c r="AA263" i="6"/>
  <c r="AA3222" i="4"/>
  <c r="AA3208" i="4"/>
  <c r="AA4040" i="4"/>
  <c r="AB263" i="6" l="1"/>
  <c r="AA264" i="6"/>
  <c r="AA3216" i="4"/>
  <c r="AA3548" i="4"/>
  <c r="AB264" i="6" l="1"/>
  <c r="AA265" i="6"/>
  <c r="AA3224" i="4"/>
  <c r="AA3997" i="4"/>
  <c r="AA3806" i="4"/>
  <c r="AA3560" i="4"/>
  <c r="AA3576" i="4"/>
  <c r="AB265" i="6" l="1"/>
  <c r="AA3233" i="4" s="1"/>
  <c r="AA266" i="6"/>
  <c r="AA3229" i="4"/>
  <c r="AA3660" i="4"/>
  <c r="AB266" i="6" l="1"/>
  <c r="AA267" i="6"/>
  <c r="AB267" i="6" l="1"/>
  <c r="AA3248" i="4" s="1"/>
  <c r="AA268" i="6"/>
  <c r="AA3389" i="4"/>
  <c r="AA3382" i="4"/>
  <c r="AA3247" i="4"/>
  <c r="AA3705" i="4"/>
  <c r="AA4017" i="4"/>
  <c r="AA4177" i="4"/>
  <c r="AA4289" i="4"/>
  <c r="AA3522" i="4"/>
  <c r="AA3674" i="4"/>
  <c r="AA3730" i="4"/>
  <c r="AA3938" i="4"/>
  <c r="AA3419" i="4"/>
  <c r="AA3859" i="4"/>
  <c r="AA4259" i="4"/>
  <c r="AA3316" i="4"/>
  <c r="AA3708" i="4"/>
  <c r="AA3732" i="4"/>
  <c r="AA3956" i="4"/>
  <c r="AA3964" i="4"/>
  <c r="AA4173" i="4"/>
  <c r="AA3798" i="4"/>
  <c r="AA3396" i="4"/>
  <c r="AA4056" i="4"/>
  <c r="AA3640" i="4"/>
  <c r="AA3696" i="4"/>
  <c r="AA3992" i="4"/>
  <c r="AB268" i="6" l="1"/>
  <c r="AA269" i="6"/>
  <c r="AB269" i="6" l="1"/>
  <c r="AA270" i="6"/>
  <c r="AA3249" i="4"/>
  <c r="AA3867" i="4"/>
  <c r="AA3719" i="4"/>
  <c r="AB270" i="6" l="1"/>
  <c r="AA3262" i="4" s="1"/>
  <c r="AA271" i="6"/>
  <c r="AA3257" i="4"/>
  <c r="AA3410" i="4"/>
  <c r="AA3329" i="4"/>
  <c r="AA3704" i="4"/>
  <c r="AB271" i="6" l="1"/>
  <c r="AA3265" i="4" s="1"/>
  <c r="AA272" i="6"/>
  <c r="AB272" i="6" l="1"/>
  <c r="AA3267" i="4" s="1"/>
  <c r="AA273" i="6"/>
  <c r="AB273" i="6" l="1"/>
  <c r="AA3280" i="4" s="1"/>
  <c r="AA274" i="6"/>
  <c r="AB274" i="6" l="1"/>
  <c r="AA3281" i="4" s="1"/>
  <c r="AA275" i="6"/>
  <c r="AB275" i="6" l="1"/>
  <c r="AA276" i="6"/>
  <c r="AB276" i="6" l="1"/>
  <c r="AA277" i="6"/>
  <c r="AA3283" i="4"/>
  <c r="AA3713" i="4"/>
  <c r="AA3498" i="4"/>
  <c r="AA3822" i="4"/>
  <c r="AA3888" i="4"/>
  <c r="AA3728" i="4"/>
  <c r="AB277" i="6" l="1"/>
  <c r="AA278" i="6"/>
  <c r="AA3286" i="4"/>
  <c r="AA3297" i="4"/>
  <c r="AA3953" i="4"/>
  <c r="AA3427" i="4"/>
  <c r="AA4099" i="4"/>
  <c r="AA4163" i="4"/>
  <c r="AA3462" i="4"/>
  <c r="AA3742" i="4"/>
  <c r="AB278" i="6" l="1"/>
  <c r="AA279" i="6"/>
  <c r="AA3288" i="4"/>
  <c r="AA3680" i="4"/>
  <c r="AB279" i="6" l="1"/>
  <c r="AA280" i="6"/>
  <c r="AA3291" i="4"/>
  <c r="AA3466" i="4"/>
  <c r="AA4212" i="4"/>
  <c r="AA3656" i="4"/>
  <c r="AB280" i="6" l="1"/>
  <c r="AA3306" i="4" s="1"/>
  <c r="AA281" i="6"/>
  <c r="AA3298" i="4"/>
  <c r="AA3754" i="4"/>
  <c r="AA3573" i="4"/>
  <c r="AA4142" i="4"/>
  <c r="AB281" i="6" l="1"/>
  <c r="AA3307" i="4" s="1"/>
  <c r="AA282" i="6"/>
  <c r="AB282" i="6" l="1"/>
  <c r="AA283" i="6"/>
  <c r="AB283" i="6" l="1"/>
  <c r="AA284" i="6"/>
  <c r="AA3311" i="4"/>
  <c r="AA4210" i="4"/>
  <c r="AB284" i="6" l="1"/>
  <c r="AA285" i="6"/>
  <c r="AA3312" i="4"/>
  <c r="AA4112" i="4"/>
  <c r="AB285" i="6" l="1"/>
  <c r="AA286" i="6"/>
  <c r="AA3315" i="4"/>
  <c r="AA4208" i="4"/>
  <c r="AB286" i="6" l="1"/>
  <c r="AA3321" i="4" s="1"/>
  <c r="AA287" i="6"/>
  <c r="AA3319" i="4"/>
  <c r="AA4170" i="4"/>
  <c r="AA3491" i="4"/>
  <c r="AA3605" i="4"/>
  <c r="AA4232" i="4"/>
  <c r="AA4152" i="4"/>
  <c r="AA3528" i="4"/>
  <c r="AB287" i="6" l="1"/>
  <c r="AA3322" i="4" s="1"/>
  <c r="AA288" i="6"/>
  <c r="AB288" i="6" l="1"/>
  <c r="AA289" i="6"/>
  <c r="AB289" i="6" l="1"/>
  <c r="AA290" i="6"/>
  <c r="AA3328" i="4"/>
  <c r="AA3403" i="4"/>
  <c r="AB290" i="6" l="1"/>
  <c r="AA291" i="6"/>
  <c r="AA3334" i="4"/>
  <c r="AA3490" i="4"/>
  <c r="AB291" i="6" l="1"/>
  <c r="AA292" i="6"/>
  <c r="AA3335" i="4"/>
  <c r="AA3959" i="4"/>
  <c r="AB292" i="6" l="1"/>
  <c r="AA293" i="6"/>
  <c r="AA3339" i="4"/>
  <c r="AA3843" i="4"/>
  <c r="AA3765" i="4"/>
  <c r="AB293" i="6" l="1"/>
  <c r="AA3341" i="4" s="1"/>
  <c r="AA294" i="6"/>
  <c r="AA3819" i="4"/>
  <c r="AA3340" i="4"/>
  <c r="AA3989" i="4"/>
  <c r="AA3968" i="4"/>
  <c r="AB294" i="6" l="1"/>
  <c r="AA295" i="6"/>
  <c r="AB295" i="6" l="1"/>
  <c r="AA3353" i="4" s="1"/>
  <c r="AA296" i="6"/>
  <c r="AA3401" i="4"/>
  <c r="AA4277" i="4"/>
  <c r="AA3348" i="4"/>
  <c r="AB296" i="6" l="1"/>
  <c r="AA297" i="6"/>
  <c r="AB297" i="6" l="1"/>
  <c r="AA298" i="6"/>
  <c r="AA3355" i="4"/>
  <c r="AA3433" i="4"/>
  <c r="AA4110" i="4"/>
  <c r="AB298" i="6" l="1"/>
  <c r="AA299" i="6"/>
  <c r="AA3365" i="4"/>
  <c r="AA3601" i="4"/>
  <c r="AA3745" i="4"/>
  <c r="AA3682" i="4"/>
  <c r="AA3850" i="4"/>
  <c r="AA3907" i="4"/>
  <c r="AA3436" i="4"/>
  <c r="AA3876" i="4"/>
  <c r="AA3429" i="4"/>
  <c r="AA3830" i="4"/>
  <c r="AA4094" i="4"/>
  <c r="AA3511" i="4"/>
  <c r="AA4039" i="4"/>
  <c r="AA3600" i="4"/>
  <c r="AA3712" i="4"/>
  <c r="AA4272" i="4"/>
  <c r="AB299" i="6" l="1"/>
  <c r="AA300" i="6"/>
  <c r="AA4162" i="4"/>
  <c r="AA3413" i="4"/>
  <c r="AA3371" i="4"/>
  <c r="AB300" i="6" l="1"/>
  <c r="AA301" i="6"/>
  <c r="AA3374" i="4"/>
  <c r="AA3709" i="4"/>
  <c r="AB301" i="6" l="1"/>
  <c r="AA302" i="6"/>
  <c r="AA3375" i="4"/>
  <c r="AA4282" i="4"/>
  <c r="AA3917" i="4"/>
  <c r="AA4125" i="4"/>
  <c r="AB302" i="6" l="1"/>
  <c r="AA3383" i="4" s="1"/>
  <c r="AA303" i="6"/>
  <c r="AA3377" i="4"/>
  <c r="AA3455" i="4"/>
  <c r="AB303" i="6" l="1"/>
  <c r="AA304" i="6"/>
  <c r="AB304" i="6" l="1"/>
  <c r="AA305" i="6"/>
  <c r="AA3393" i="4"/>
  <c r="AA3652" i="4"/>
  <c r="AA3385" i="4"/>
  <c r="AA4256" i="4"/>
  <c r="AB305" i="6" l="1"/>
  <c r="AA3388" i="4" s="1"/>
  <c r="AA306" i="6"/>
  <c r="AA4225" i="4"/>
  <c r="AA3823" i="4"/>
  <c r="AA3387" i="4"/>
  <c r="AB306" i="6" l="1"/>
  <c r="AA307" i="6"/>
  <c r="AB307" i="6" l="1"/>
  <c r="AA308" i="6"/>
  <c r="AA3882" i="4"/>
  <c r="AA3391" i="4"/>
  <c r="AB308" i="6" l="1"/>
  <c r="AA309" i="6"/>
  <c r="AA3585" i="4"/>
  <c r="AA3395" i="4"/>
  <c r="AB309" i="6" l="1"/>
  <c r="AA3420" i="4" s="1"/>
  <c r="AA310" i="6"/>
  <c r="AA3399" i="4"/>
  <c r="AA4217" i="4"/>
  <c r="AB310" i="6" l="1"/>
  <c r="AA3432" i="4" s="1"/>
  <c r="AA311" i="6"/>
  <c r="AB311" i="6" l="1"/>
  <c r="AA3437" i="4" s="1"/>
  <c r="AA312" i="6"/>
  <c r="AB312" i="6" l="1"/>
  <c r="AA3438" i="4" s="1"/>
  <c r="AA313" i="6"/>
  <c r="AB313" i="6" l="1"/>
  <c r="AA314" i="6"/>
  <c r="AB314" i="6" l="1"/>
  <c r="AA315" i="6"/>
  <c r="AA4254" i="4"/>
  <c r="AA3440" i="4"/>
  <c r="AB315" i="6" l="1"/>
  <c r="AA316" i="6"/>
  <c r="AA3443" i="4"/>
  <c r="AA3679" i="4"/>
  <c r="AB316" i="6" l="1"/>
  <c r="AA317" i="6"/>
  <c r="AA3658" i="4"/>
  <c r="AA3894" i="4"/>
  <c r="AA3448" i="4"/>
  <c r="AB317" i="6" l="1"/>
  <c r="AA318" i="6"/>
  <c r="AA4009" i="4"/>
  <c r="AA3452" i="4"/>
  <c r="AB318" i="6" l="1"/>
  <c r="AA319" i="6"/>
  <c r="AA3457" i="4"/>
  <c r="AA3929" i="4"/>
  <c r="AA3714" i="4"/>
  <c r="AA3484" i="4"/>
  <c r="AA4102" i="4"/>
  <c r="AA3871" i="4"/>
  <c r="AB319" i="6" l="1"/>
  <c r="AA320" i="6"/>
  <c r="AA3463" i="4"/>
  <c r="AA3583" i="4"/>
  <c r="AB320" i="6" l="1"/>
  <c r="AA3485" i="4" s="1"/>
  <c r="AA321" i="6"/>
  <c r="AA3478" i="4"/>
  <c r="AA4000" i="4"/>
  <c r="AB321" i="6" l="1"/>
  <c r="AA3488" i="4" s="1"/>
  <c r="AA322" i="6"/>
  <c r="AB322" i="6" l="1"/>
  <c r="AA323" i="6"/>
  <c r="AB323" i="6" l="1"/>
  <c r="AA324" i="6"/>
  <c r="AA3519" i="4"/>
  <c r="AA4231" i="4"/>
  <c r="AB324" i="6" l="1"/>
  <c r="AA325" i="6"/>
  <c r="AA4062" i="4"/>
  <c r="AA3527" i="4"/>
  <c r="AB325" i="6" l="1"/>
  <c r="AA3537" i="4" s="1"/>
  <c r="AA326" i="6"/>
  <c r="AA4003" i="4"/>
  <c r="AA3536" i="4"/>
  <c r="AA3552" i="4"/>
  <c r="AB326" i="6" l="1"/>
  <c r="AA327" i="6"/>
  <c r="AB327" i="6" l="1"/>
  <c r="AA3555" i="4" s="1"/>
  <c r="AA328" i="6"/>
  <c r="AA4021" i="4"/>
  <c r="AA3550" i="4"/>
  <c r="AB328" i="6" l="1"/>
  <c r="AA329" i="6"/>
  <c r="AB329" i="6" l="1"/>
  <c r="AA330" i="6"/>
  <c r="AA3834" i="4"/>
  <c r="AA3556" i="4"/>
  <c r="AA3791" i="4"/>
  <c r="AB330" i="6" l="1"/>
  <c r="AA3568" i="4" s="1"/>
  <c r="AA331" i="6"/>
  <c r="AA4201" i="4"/>
  <c r="AA4005" i="4"/>
  <c r="AA3558" i="4"/>
  <c r="AA4264" i="4"/>
  <c r="AB331" i="6" l="1"/>
  <c r="AA3572" i="4" s="1"/>
  <c r="AA332" i="6"/>
  <c r="AB332" i="6" l="1"/>
  <c r="AA333" i="6"/>
  <c r="AB333" i="6" l="1"/>
  <c r="AA334" i="6"/>
  <c r="AA3715" i="4"/>
  <c r="AA3575" i="4"/>
  <c r="AB334" i="6" l="1"/>
  <c r="AA335" i="6"/>
  <c r="AA3986" i="4"/>
  <c r="AA3589" i="4"/>
  <c r="AB335" i="6" l="1"/>
  <c r="AA3606" i="4" s="1"/>
  <c r="AA336" i="6"/>
  <c r="AA3762" i="4"/>
  <c r="AA3592" i="4"/>
  <c r="AB336" i="6" l="1"/>
  <c r="AA337" i="6"/>
  <c r="AB337" i="6" l="1"/>
  <c r="AA3653" i="4" s="1"/>
  <c r="AA338" i="6"/>
  <c r="AA3634" i="4"/>
  <c r="AA3684" i="4"/>
  <c r="AA4189" i="4"/>
  <c r="AB338" i="6" l="1"/>
  <c r="AA339" i="6"/>
  <c r="AB339" i="6" l="1"/>
  <c r="AA340" i="6"/>
  <c r="AA3970" i="4"/>
  <c r="AA4242" i="4"/>
  <c r="AA3692" i="4"/>
  <c r="AA3733" i="4"/>
  <c r="AA3672" i="4"/>
  <c r="AB340" i="6" l="1"/>
  <c r="AA3678" i="4" s="1"/>
  <c r="AA341" i="6"/>
  <c r="AA3675" i="4"/>
  <c r="AA4187" i="4"/>
  <c r="AA4095" i="4"/>
  <c r="AB341" i="6" l="1"/>
  <c r="AA342" i="6"/>
  <c r="AB342" i="6" l="1"/>
  <c r="AA3700" i="4" s="1"/>
  <c r="AA343" i="6"/>
  <c r="AA3911" i="4"/>
  <c r="AA4199" i="4"/>
  <c r="AA4032" i="4"/>
  <c r="AA3688" i="4"/>
  <c r="AB343" i="6" l="1"/>
  <c r="AA3711" i="4" s="1"/>
  <c r="AA344" i="6"/>
  <c r="AB344" i="6" l="1"/>
  <c r="AA345" i="6"/>
  <c r="AB345" i="6" l="1"/>
  <c r="AA346" i="6"/>
  <c r="AA4226" i="4"/>
  <c r="AA3757" i="4"/>
  <c r="AA3727" i="4"/>
  <c r="AA4296" i="4"/>
  <c r="AB346" i="6" l="1"/>
  <c r="AA3746" i="4" s="1"/>
  <c r="AA347" i="6"/>
  <c r="AA3735" i="4"/>
  <c r="AA3840" i="4"/>
  <c r="AB347" i="6" l="1"/>
  <c r="AA348" i="6"/>
  <c r="AB348" i="6" l="1"/>
  <c r="AA3780" i="4" s="1"/>
  <c r="AA349" i="6"/>
  <c r="AA3770" i="4"/>
  <c r="AA4079" i="4"/>
  <c r="AB349" i="6" l="1"/>
  <c r="AA3792" i="4" s="1"/>
  <c r="AA350" i="6"/>
  <c r="AB350" i="6" l="1"/>
  <c r="AA351" i="6"/>
  <c r="AB351" i="6" l="1"/>
  <c r="AA3809" i="4" s="1"/>
  <c r="AA352" i="6"/>
  <c r="AA4251" i="4"/>
  <c r="AA4283" i="4"/>
  <c r="AA3862" i="4"/>
  <c r="AA3807" i="4"/>
  <c r="AB352" i="6" l="1"/>
  <c r="AA353" i="6"/>
  <c r="AB353" i="6" l="1"/>
  <c r="AA354" i="6"/>
  <c r="AA3902" i="4"/>
  <c r="AA3856" i="4"/>
  <c r="AB354" i="6" l="1"/>
  <c r="AA3903" i="4" s="1"/>
  <c r="AA355" i="6"/>
  <c r="AA4019" i="4"/>
  <c r="AA4013" i="4"/>
  <c r="AA3895" i="4"/>
  <c r="AA4120" i="4"/>
  <c r="AB355" i="6" l="1"/>
  <c r="AA3906" i="4" s="1"/>
  <c r="AA356" i="6"/>
  <c r="AB356" i="6" l="1"/>
  <c r="AA357" i="6"/>
  <c r="AB357" i="6" l="1"/>
  <c r="AA358" i="6"/>
  <c r="AA4268" i="4"/>
  <c r="AA3925" i="4"/>
  <c r="AB358" i="6" l="1"/>
  <c r="AA3961" i="4" s="1"/>
  <c r="AA359" i="6"/>
  <c r="AA4299" i="4"/>
  <c r="AA3926" i="4"/>
  <c r="AA4280" i="4"/>
  <c r="AB359" i="6" l="1"/>
  <c r="AA3969" i="4" s="1"/>
  <c r="AA360" i="6"/>
  <c r="AB360" i="6" l="1"/>
  <c r="AA3994" i="4" s="1"/>
  <c r="AA361" i="6"/>
  <c r="AB361" i="6" l="1"/>
  <c r="AA3999" i="4" s="1"/>
  <c r="AA362" i="6"/>
  <c r="AB362" i="6" l="1"/>
  <c r="AA4001" i="4" s="1"/>
  <c r="AA363" i="6"/>
  <c r="AB363" i="6" l="1"/>
  <c r="AA4046" i="4" s="1"/>
  <c r="AA364" i="6"/>
  <c r="AB364" i="6" l="1"/>
  <c r="AA4071" i="4" s="1"/>
  <c r="AA365" i="6"/>
  <c r="AB365" i="6" l="1"/>
  <c r="AA4083" i="4" s="1"/>
  <c r="AA366" i="6"/>
  <c r="AB366" i="6" l="1"/>
  <c r="AA367" i="6"/>
  <c r="AB367" i="6" l="1"/>
  <c r="AA4124" i="4" s="1"/>
  <c r="AA368" i="6"/>
  <c r="AA4123" i="4"/>
  <c r="AA4159" i="4"/>
  <c r="AA4191" i="4"/>
  <c r="AA4200" i="4"/>
  <c r="AB368" i="6" l="1"/>
  <c r="AA4127" i="4" s="1"/>
  <c r="AA369" i="6"/>
  <c r="AB369" i="6" l="1"/>
  <c r="AA4160" i="4" s="1"/>
  <c r="AA370" i="6"/>
  <c r="AB370" i="6" l="1"/>
  <c r="AA371" i="6"/>
  <c r="AB371" i="6" l="1"/>
  <c r="AA4205" i="4" s="1"/>
  <c r="AA372" i="6"/>
  <c r="AA4181" i="4"/>
  <c r="AA4287" i="4"/>
  <c r="AB372" i="6" l="1"/>
  <c r="AA4211" i="4" s="1"/>
  <c r="AA373" i="6"/>
  <c r="AB373" i="6" l="1"/>
  <c r="AA4221" i="4" s="1"/>
  <c r="AA374" i="6"/>
  <c r="AB374" i="6" l="1"/>
  <c r="AA4253" i="4" s="1"/>
  <c r="AA375" i="6"/>
  <c r="AB375" i="6" l="1"/>
  <c r="AA4269" i="4" s="1"/>
  <c r="AA376" i="6"/>
  <c r="AB376" i="6" l="1"/>
  <c r="AA4284" i="4" s="1"/>
  <c r="AA377" i="6"/>
  <c r="AB377" i="6" l="1"/>
  <c r="AA4295" i="4" s="1"/>
  <c r="AA378" i="6"/>
  <c r="AB378" i="6" l="1"/>
  <c r="AA379" i="6"/>
  <c r="AB379" i="6" l="1"/>
  <c r="AA380" i="6"/>
  <c r="AA4302" i="4"/>
  <c r="AA4310" i="4"/>
  <c r="AA4318" i="4"/>
  <c r="AA4303" i="4"/>
  <c r="AA4311" i="4"/>
  <c r="AA4319" i="4"/>
  <c r="AA4304" i="4"/>
  <c r="AA4312" i="4"/>
  <c r="AA4305" i="4"/>
  <c r="AA4313" i="4"/>
  <c r="AA4306" i="4"/>
  <c r="AA4314" i="4"/>
  <c r="AA4307" i="4"/>
  <c r="AA4315" i="4"/>
  <c r="AA4308" i="4"/>
  <c r="AA4316" i="4"/>
  <c r="AA4309" i="4"/>
  <c r="AA4317" i="4"/>
  <c r="AB380" i="6" l="1"/>
  <c r="AA381" i="6"/>
  <c r="AA4326" i="4"/>
  <c r="AA4334" i="4"/>
  <c r="AA4327" i="4"/>
  <c r="AA4335" i="4"/>
  <c r="AA4320" i="4"/>
  <c r="AA4328" i="4"/>
  <c r="AA4336" i="4"/>
  <c r="AA4321" i="4"/>
  <c r="AA4329" i="4"/>
  <c r="AA4337" i="4"/>
  <c r="AA4322" i="4"/>
  <c r="AA4330" i="4"/>
  <c r="AA4323" i="4"/>
  <c r="AA4331" i="4"/>
  <c r="AA4324" i="4"/>
  <c r="AA4332" i="4"/>
  <c r="AA4325" i="4"/>
  <c r="AA4333" i="4"/>
  <c r="AB381" i="6" l="1"/>
  <c r="AA382" i="6"/>
  <c r="AA4342" i="4"/>
  <c r="AA4350" i="4"/>
  <c r="AA4343" i="4"/>
  <c r="AA4351" i="4"/>
  <c r="AA4344" i="4"/>
  <c r="AA4352" i="4"/>
  <c r="AA4345" i="4"/>
  <c r="AA4353" i="4"/>
  <c r="AA4338" i="4"/>
  <c r="AA4346" i="4"/>
  <c r="AA4354" i="4"/>
  <c r="AA4339" i="4"/>
  <c r="AA4347" i="4"/>
  <c r="AA4355" i="4"/>
  <c r="AA4340" i="4"/>
  <c r="AA4348" i="4"/>
  <c r="AA4341" i="4"/>
  <c r="AA4349" i="4"/>
  <c r="AB382" i="6" l="1"/>
  <c r="AA383" i="6"/>
  <c r="AA4358" i="4"/>
  <c r="AA4366" i="4"/>
  <c r="AA4359" i="4"/>
  <c r="AA4367" i="4"/>
  <c r="AA4360" i="4"/>
  <c r="AA4368" i="4"/>
  <c r="AA4361" i="4"/>
  <c r="AA4369" i="4"/>
  <c r="AA4362" i="4"/>
  <c r="AA4370" i="4"/>
  <c r="AA4363" i="4"/>
  <c r="AA4371" i="4"/>
  <c r="AA4356" i="4"/>
  <c r="AA4364" i="4"/>
  <c r="AA4372" i="4"/>
  <c r="AA4357" i="4"/>
  <c r="AA4365" i="4"/>
  <c r="AA4373" i="4"/>
  <c r="AB383" i="6" l="1"/>
  <c r="AA384" i="6"/>
  <c r="AA4374" i="4"/>
  <c r="AA4382" i="4"/>
  <c r="AA4390" i="4"/>
  <c r="AA4375" i="4"/>
  <c r="AA4383" i="4"/>
  <c r="AA4391" i="4"/>
  <c r="AA4376" i="4"/>
  <c r="AA4384" i="4"/>
  <c r="AA4377" i="4"/>
  <c r="AA4385" i="4"/>
  <c r="AA4378" i="4"/>
  <c r="AA4386" i="4"/>
  <c r="AA4379" i="4"/>
  <c r="AA4387" i="4"/>
  <c r="AA4380" i="4"/>
  <c r="AA4388" i="4"/>
  <c r="AA4381" i="4"/>
  <c r="AA4389" i="4"/>
  <c r="AB384" i="6" l="1"/>
  <c r="AA385" i="6"/>
  <c r="AA4398" i="4"/>
  <c r="AA4406" i="4"/>
  <c r="AA4399" i="4"/>
  <c r="AA4407" i="4"/>
  <c r="AA4392" i="4"/>
  <c r="AA4400" i="4"/>
  <c r="AA4408" i="4"/>
  <c r="AA4393" i="4"/>
  <c r="AA4401" i="4"/>
  <c r="AA4409" i="4"/>
  <c r="AA4394" i="4"/>
  <c r="AA4402" i="4"/>
  <c r="AA4395" i="4"/>
  <c r="AA4403" i="4"/>
  <c r="AA4396" i="4"/>
  <c r="AA4404" i="4"/>
  <c r="AA4397" i="4"/>
  <c r="AA4405" i="4"/>
  <c r="AB385" i="6" l="1"/>
  <c r="AA386" i="6"/>
  <c r="AA4414" i="4"/>
  <c r="AA4422" i="4"/>
  <c r="AA4415" i="4"/>
  <c r="AA4423" i="4"/>
  <c r="AA4416" i="4"/>
  <c r="AA4424" i="4"/>
  <c r="AA4417" i="4"/>
  <c r="AA4425" i="4"/>
  <c r="AA4410" i="4"/>
  <c r="AA4418" i="4"/>
  <c r="AA4426" i="4"/>
  <c r="AA4411" i="4"/>
  <c r="AA4419" i="4"/>
  <c r="AA4427" i="4"/>
  <c r="AA4412" i="4"/>
  <c r="AA4420" i="4"/>
  <c r="AA4413" i="4"/>
  <c r="AA4421" i="4"/>
  <c r="AB386" i="6" l="1"/>
  <c r="AA387" i="6"/>
  <c r="AA4430" i="4"/>
  <c r="AA4438" i="4"/>
  <c r="AA4431" i="4"/>
  <c r="AA4439" i="4"/>
  <c r="AA4432" i="4"/>
  <c r="AA4440" i="4"/>
  <c r="AA4433" i="4"/>
  <c r="AA4441" i="4"/>
  <c r="AA4434" i="4"/>
  <c r="AA4442" i="4"/>
  <c r="AA4435" i="4"/>
  <c r="AA4443" i="4"/>
  <c r="AA4428" i="4"/>
  <c r="AA4436" i="4"/>
  <c r="AA4444" i="4"/>
  <c r="AA4429" i="4"/>
  <c r="AA4437" i="4"/>
  <c r="AA4445" i="4"/>
  <c r="AB387" i="6" l="1"/>
  <c r="AA388" i="6"/>
  <c r="AA4446" i="4"/>
  <c r="AA4454" i="4"/>
  <c r="AA4462" i="4"/>
  <c r="AA4447" i="4"/>
  <c r="AA4455" i="4"/>
  <c r="AA4463" i="4"/>
  <c r="AA4448" i="4"/>
  <c r="AA4456" i="4"/>
  <c r="AA4449" i="4"/>
  <c r="AA4457" i="4"/>
  <c r="AA4450" i="4"/>
  <c r="AA4458" i="4"/>
  <c r="AA4451" i="4"/>
  <c r="AA4459" i="4"/>
  <c r="AA4452" i="4"/>
  <c r="AA4460" i="4"/>
  <c r="AA4453" i="4"/>
  <c r="AA4461" i="4"/>
  <c r="AB388" i="6" l="1"/>
  <c r="AA389" i="6"/>
  <c r="AA4470" i="4"/>
  <c r="AA4478" i="4"/>
  <c r="AA4471" i="4"/>
  <c r="AA4479" i="4"/>
  <c r="AA4464" i="4"/>
  <c r="AA4472" i="4"/>
  <c r="AA4480" i="4"/>
  <c r="AA4465" i="4"/>
  <c r="AA4473" i="4"/>
  <c r="AA4481" i="4"/>
  <c r="AA4466" i="4"/>
  <c r="AA4474" i="4"/>
  <c r="AA4467" i="4"/>
  <c r="AA4475" i="4"/>
  <c r="AA4468" i="4"/>
  <c r="AA4476" i="4"/>
  <c r="AA4469" i="4"/>
  <c r="AA4477" i="4"/>
  <c r="AB389" i="6" l="1"/>
  <c r="AA390" i="6"/>
  <c r="AA4486" i="4"/>
  <c r="AA4494" i="4"/>
  <c r="AA4487" i="4"/>
  <c r="AA4495" i="4"/>
  <c r="AA4488" i="4"/>
  <c r="AA4496" i="4"/>
  <c r="AA4489" i="4"/>
  <c r="AA4497" i="4"/>
  <c r="AA4482" i="4"/>
  <c r="AA4490" i="4"/>
  <c r="AA4498" i="4"/>
  <c r="AA4483" i="4"/>
  <c r="AA4491" i="4"/>
  <c r="AA4499" i="4"/>
  <c r="AA4484" i="4"/>
  <c r="AA4492" i="4"/>
  <c r="AA4485" i="4"/>
  <c r="AA4493" i="4"/>
  <c r="AB390" i="6" l="1"/>
  <c r="AA391" i="6"/>
  <c r="AA4502" i="4"/>
  <c r="AA4510" i="4"/>
  <c r="AA4503" i="4"/>
  <c r="AA4511" i="4"/>
  <c r="AA4504" i="4"/>
  <c r="AA4512" i="4"/>
  <c r="AA4505" i="4"/>
  <c r="AA4513" i="4"/>
  <c r="AA4506" i="4"/>
  <c r="AA4514" i="4"/>
  <c r="AA4507" i="4"/>
  <c r="AA4515" i="4"/>
  <c r="AA4500" i="4"/>
  <c r="AA4508" i="4"/>
  <c r="AA4516" i="4"/>
  <c r="AA4501" i="4"/>
  <c r="AA4509" i="4"/>
  <c r="AA4517" i="4"/>
  <c r="AB391" i="6" l="1"/>
  <c r="AA392" i="6"/>
  <c r="AA4518" i="4"/>
  <c r="AA4526" i="4"/>
  <c r="AA4534" i="4"/>
  <c r="AA4519" i="4"/>
  <c r="AA4527" i="4"/>
  <c r="AA4535" i="4"/>
  <c r="AA4520" i="4"/>
  <c r="AA4528" i="4"/>
  <c r="AA4521" i="4"/>
  <c r="AA4529" i="4"/>
  <c r="AA4522" i="4"/>
  <c r="AA4530" i="4"/>
  <c r="AA4523" i="4"/>
  <c r="AA4531" i="4"/>
  <c r="AA4524" i="4"/>
  <c r="AA4532" i="4"/>
  <c r="AA4525" i="4"/>
  <c r="AA4533" i="4"/>
  <c r="AB392" i="6" l="1"/>
  <c r="AA393" i="6"/>
  <c r="AA4542" i="4"/>
  <c r="AA4550" i="4"/>
  <c r="AA4543" i="4"/>
  <c r="AA4551" i="4"/>
  <c r="AA4536" i="4"/>
  <c r="AA4544" i="4"/>
  <c r="AA4552" i="4"/>
  <c r="AA4537" i="4"/>
  <c r="AA4545" i="4"/>
  <c r="AA4553" i="4"/>
  <c r="AA4538" i="4"/>
  <c r="AA4546" i="4"/>
  <c r="AA4539" i="4"/>
  <c r="AA4547" i="4"/>
  <c r="AA4540" i="4"/>
  <c r="AA4548" i="4"/>
  <c r="AA4541" i="4"/>
  <c r="AA4549" i="4"/>
  <c r="AB393" i="6" l="1"/>
  <c r="AA394" i="6"/>
  <c r="AA4558" i="4"/>
  <c r="AA4566" i="4"/>
  <c r="AA4559" i="4"/>
  <c r="AA4567" i="4"/>
  <c r="AA4560" i="4"/>
  <c r="AA4568" i="4"/>
  <c r="AA4561" i="4"/>
  <c r="AA4569" i="4"/>
  <c r="AA4554" i="4"/>
  <c r="AA4562" i="4"/>
  <c r="AA4570" i="4"/>
  <c r="AA4555" i="4"/>
  <c r="AA4563" i="4"/>
  <c r="AA4571" i="4"/>
  <c r="AA4556" i="4"/>
  <c r="AA4564" i="4"/>
  <c r="AA4557" i="4"/>
  <c r="AA4565" i="4"/>
  <c r="AB394" i="6" l="1"/>
  <c r="AA395" i="6"/>
  <c r="AA4574" i="4"/>
  <c r="AA4582" i="4"/>
  <c r="AA4575" i="4"/>
  <c r="AA4583" i="4"/>
  <c r="AA4576" i="4"/>
  <c r="AA4584" i="4"/>
  <c r="AA4577" i="4"/>
  <c r="AA4585" i="4"/>
  <c r="AA4578" i="4"/>
  <c r="AA4586" i="4"/>
  <c r="AA4579" i="4"/>
  <c r="AA4587" i="4"/>
  <c r="AA4572" i="4"/>
  <c r="AA4580" i="4"/>
  <c r="AA4588" i="4"/>
  <c r="AA4573" i="4"/>
  <c r="AA4581" i="4"/>
  <c r="AA4589" i="4"/>
  <c r="AB395" i="6" l="1"/>
  <c r="AA396" i="6"/>
  <c r="AA4590" i="4"/>
  <c r="AA4598" i="4"/>
  <c r="AA4606" i="4"/>
  <c r="AA4591" i="4"/>
  <c r="AA4599" i="4"/>
  <c r="AA4607" i="4"/>
  <c r="AA4592" i="4"/>
  <c r="AA4600" i="4"/>
  <c r="AA4593" i="4"/>
  <c r="AA4601" i="4"/>
  <c r="AA4594" i="4"/>
  <c r="AA4602" i="4"/>
  <c r="AA4595" i="4"/>
  <c r="AA4603" i="4"/>
  <c r="AA4596" i="4"/>
  <c r="AA4604" i="4"/>
  <c r="AA4597" i="4"/>
  <c r="AA4605" i="4"/>
  <c r="AB396" i="6" l="1"/>
  <c r="AA397" i="6"/>
  <c r="AA4614" i="4"/>
  <c r="AA4615" i="4"/>
  <c r="AA4608" i="4"/>
  <c r="AA4616" i="4"/>
  <c r="AA4609" i="4"/>
  <c r="AA4617" i="4"/>
  <c r="AA4610" i="4"/>
  <c r="AA4611" i="4"/>
  <c r="AA4612" i="4"/>
  <c r="AA4613" i="4"/>
  <c r="AA4621" i="4"/>
  <c r="AA4622" i="4"/>
  <c r="AA4623" i="4"/>
  <c r="AA4624" i="4"/>
  <c r="AA4625" i="4"/>
  <c r="AA4618" i="4"/>
  <c r="AA4619" i="4"/>
  <c r="AA4620" i="4"/>
  <c r="AB397" i="6" l="1"/>
  <c r="AA398" i="6"/>
  <c r="AB398" i="6" s="1"/>
  <c r="AA4629" i="4"/>
  <c r="AA4637" i="4"/>
  <c r="AA4630" i="4"/>
  <c r="AA4638" i="4"/>
  <c r="AA4631" i="4"/>
  <c r="AA4639" i="4"/>
  <c r="AA4632" i="4"/>
  <c r="AA4640" i="4"/>
  <c r="AA4633" i="4"/>
  <c r="AA4641" i="4"/>
  <c r="AA4626" i="4"/>
  <c r="AA4634" i="4"/>
  <c r="AA4642" i="4"/>
  <c r="AA4627" i="4"/>
  <c r="AA4635" i="4"/>
  <c r="AA4643" i="4"/>
  <c r="AA4628" i="4"/>
  <c r="AA4636" i="4"/>
  <c r="AA4669" i="4" l="1"/>
  <c r="AA4662" i="4"/>
  <c r="AA4670" i="4"/>
  <c r="AA4678" i="4"/>
  <c r="AA4663" i="4"/>
  <c r="AA4671" i="4"/>
  <c r="AA4679" i="4"/>
  <c r="AA4664" i="4"/>
  <c r="AA4672" i="4"/>
  <c r="AA4673" i="4"/>
  <c r="AA4665" i="4"/>
  <c r="AA4674" i="4"/>
  <c r="AA4666" i="4"/>
  <c r="AA4667" i="4"/>
  <c r="AA4675" i="4"/>
  <c r="AA4668" i="4"/>
  <c r="AA4676" i="4"/>
  <c r="AA4677" i="4"/>
  <c r="AA4645" i="4"/>
  <c r="AA4653" i="4"/>
  <c r="AA4661" i="4"/>
  <c r="AA4646" i="4"/>
  <c r="AA4654" i="4"/>
  <c r="AA4647" i="4"/>
  <c r="AA4655" i="4"/>
  <c r="AA4648" i="4"/>
  <c r="AA4656" i="4"/>
  <c r="AA4649" i="4"/>
  <c r="AA4657" i="4"/>
  <c r="AA4650" i="4"/>
  <c r="AA4658" i="4"/>
  <c r="AA4651" i="4"/>
  <c r="AA4659" i="4"/>
  <c r="AA4644" i="4"/>
  <c r="AA4652" i="4"/>
  <c r="AA4660" i="4"/>
</calcChain>
</file>

<file path=xl/sharedStrings.xml><?xml version="1.0" encoding="utf-8"?>
<sst xmlns="http://schemas.openxmlformats.org/spreadsheetml/2006/main" count="112578" uniqueCount="21169">
  <si>
    <t>id</t>
  </si>
  <si>
    <t>coleccion</t>
  </si>
  <si>
    <t>sector</t>
  </si>
  <si>
    <t>tema</t>
  </si>
  <si>
    <t>contenido</t>
  </si>
  <si>
    <t>escala</t>
  </si>
  <si>
    <t>territorio</t>
  </si>
  <si>
    <t>temporalidad</t>
  </si>
  <si>
    <t>unidad_medida</t>
  </si>
  <si>
    <t>fuente</t>
  </si>
  <si>
    <t>titulo</t>
  </si>
  <si>
    <t>descripcion_larga</t>
  </si>
  <si>
    <t>visualizacion</t>
  </si>
  <si>
    <t>tag</t>
  </si>
  <si>
    <t>Chile</t>
  </si>
  <si>
    <t>Antofagasta</t>
  </si>
  <si>
    <t>Recoleta</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</si>
  <si>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</si>
  <si>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</si>
  <si>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</si>
  <si>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</si>
  <si>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</si>
  <si>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</si>
  <si>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</si>
  <si>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</si>
  <si>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</si>
  <si>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</si>
  <si>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</si>
  <si>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</si>
  <si>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</si>
  <si>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</si>
  <si>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</si>
  <si>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</si>
  <si>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</si>
  <si>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</si>
  <si>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</si>
  <si>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</si>
  <si>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</si>
  <si>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</si>
  <si>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</si>
  <si>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</si>
  <si>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</si>
  <si>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</si>
  <si>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</si>
  <si>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</si>
  <si>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</si>
  <si>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</si>
  <si>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</si>
  <si>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</si>
  <si>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</si>
  <si>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</si>
  <si>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</si>
  <si>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</si>
  <si>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</si>
  <si>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</si>
  <si>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</si>
  <si>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</si>
  <si>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</si>
  <si>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</si>
  <si>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</si>
  <si>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</si>
  <si>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</si>
  <si>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</si>
  <si>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</si>
  <si>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</si>
  <si>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</si>
  <si>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</si>
  <si>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</si>
  <si>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</si>
  <si>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</si>
  <si>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</si>
  <si>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</si>
  <si>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</si>
  <si>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</si>
  <si>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</si>
  <si>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</si>
  <si>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</si>
  <si>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</si>
  <si>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</si>
  <si>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</si>
  <si>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</si>
  <si>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</si>
  <si>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</si>
  <si>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</si>
  <si>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</si>
  <si>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</si>
  <si>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</si>
  <si>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</si>
  <si>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</si>
  <si>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</si>
  <si>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</si>
  <si>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</si>
  <si>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</si>
  <si>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</si>
  <si>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</si>
  <si>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</si>
  <si>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</si>
  <si>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</si>
  <si>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</si>
  <si>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</si>
  <si>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</si>
  <si>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</si>
  <si>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</si>
  <si>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</si>
  <si>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</si>
  <si>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</si>
  <si>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</si>
  <si>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</si>
  <si>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</si>
  <si>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</si>
  <si>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</si>
  <si>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</si>
  <si>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</si>
  <si>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</si>
  <si>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</si>
  <si>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</si>
  <si>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</si>
  <si>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</si>
  <si>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</si>
  <si>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</si>
  <si>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</si>
  <si>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</si>
  <si>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</si>
  <si>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</si>
  <si>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</si>
  <si>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</si>
  <si>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</si>
  <si>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</si>
  <si>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</si>
  <si>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</si>
  <si>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</si>
  <si>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</si>
  <si>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</si>
  <si>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</si>
  <si>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</si>
  <si>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</si>
  <si>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</si>
  <si>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</si>
  <si>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</si>
  <si>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</si>
  <si>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</si>
  <si>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</si>
  <si>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</si>
  <si>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</si>
  <si>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</si>
  <si>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</si>
  <si>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</si>
  <si>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</si>
  <si>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</si>
  <si>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</si>
  <si>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</si>
  <si>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</si>
  <si>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</si>
  <si>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</si>
  <si>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</si>
  <si>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</si>
  <si>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</si>
  <si>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</si>
  <si>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</si>
  <si>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</si>
  <si>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</si>
  <si>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</si>
  <si>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</si>
  <si>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</si>
  <si>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</si>
  <si>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</si>
  <si>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</si>
  <si>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</si>
  <si>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</si>
  <si>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</si>
  <si>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</si>
  <si>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</si>
  <si>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</si>
  <si>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</si>
  <si>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</si>
  <si>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</si>
  <si>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</si>
  <si>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</si>
  <si>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</si>
  <si>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</si>
  <si>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</si>
  <si>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</si>
  <si>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</si>
  <si>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</si>
  <si>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</si>
  <si>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</si>
  <si>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</si>
  <si>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</si>
  <si>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</si>
  <si>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</si>
  <si>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</si>
  <si>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</si>
  <si>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</si>
  <si>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</si>
  <si>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</si>
  <si>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</si>
  <si>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</si>
  <si>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</si>
  <si>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</si>
  <si>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</si>
  <si>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</si>
  <si>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</si>
  <si>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</si>
  <si>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</si>
  <si>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</si>
  <si>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</si>
  <si>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</si>
  <si>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</si>
  <si>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</si>
  <si>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</si>
  <si>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</si>
  <si>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</si>
  <si>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</si>
  <si>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</si>
  <si>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</si>
  <si>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</si>
  <si>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</si>
  <si>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</si>
  <si>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</si>
  <si>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</si>
  <si>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</si>
  <si>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</si>
  <si>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</si>
  <si>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</si>
  <si>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</si>
  <si>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</si>
  <si>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</si>
  <si>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</si>
  <si>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</si>
  <si>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</si>
  <si>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</si>
  <si>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</si>
  <si>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</si>
  <si>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</si>
  <si>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</si>
  <si>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</si>
  <si>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</si>
  <si>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</si>
  <si>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</si>
  <si>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</si>
  <si>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</si>
  <si>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</si>
  <si>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</si>
  <si>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</si>
  <si>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</si>
  <si>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</si>
  <si>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</si>
  <si>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</si>
  <si>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</si>
  <si>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</si>
  <si>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</si>
  <si>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</si>
  <si>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</si>
  <si>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</si>
  <si>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</si>
  <si>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</si>
  <si>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</si>
  <si>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</si>
  <si>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</si>
  <si>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</si>
  <si>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</si>
  <si>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</si>
  <si>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</si>
  <si>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</si>
  <si>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</si>
  <si>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</si>
  <si>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</si>
  <si>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</si>
  <si>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</si>
  <si>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</si>
  <si>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</si>
  <si>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</si>
  <si>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</si>
  <si>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</si>
  <si>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</si>
  <si>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</si>
  <si>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</si>
  <si>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</si>
  <si>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</si>
  <si>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</si>
  <si>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</si>
  <si>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</si>
  <si>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</si>
  <si>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</si>
  <si>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</si>
  <si>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</si>
  <si>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</si>
  <si>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</si>
  <si>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</si>
  <si>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</si>
  <si>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</si>
  <si>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</si>
  <si>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</si>
  <si>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</si>
  <si>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</si>
  <si>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</si>
  <si>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</si>
  <si>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</si>
  <si>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</si>
  <si>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</si>
  <si>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</si>
  <si>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</si>
  <si>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</si>
  <si>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</si>
  <si>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</si>
  <si>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</si>
  <si>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</si>
  <si>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</si>
  <si>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</si>
  <si>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</si>
  <si>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</si>
  <si>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</si>
  <si>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</si>
  <si>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</si>
  <si>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</si>
  <si>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</si>
  <si>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</si>
  <si>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</si>
  <si>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</si>
  <si>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</si>
  <si>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</si>
  <si>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</si>
  <si>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</si>
  <si>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</si>
  <si>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</si>
  <si>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</si>
  <si>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</si>
  <si>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</si>
  <si>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</si>
  <si>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</si>
  <si>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</si>
  <si>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</si>
  <si>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</si>
  <si>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</si>
  <si>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</si>
  <si>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</si>
  <si>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</si>
  <si>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</si>
  <si>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</si>
  <si>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</si>
  <si>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</si>
  <si>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</si>
  <si>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</si>
  <si>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</si>
  <si>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</si>
  <si>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</si>
  <si>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</si>
  <si>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</si>
  <si>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</si>
  <si>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</si>
  <si>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</si>
  <si>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</si>
  <si>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</si>
  <si>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</si>
  <si>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</si>
  <si>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</si>
  <si>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</si>
  <si>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</si>
  <si>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</si>
  <si>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</si>
  <si>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</si>
  <si>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</si>
  <si>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</si>
  <si>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</si>
  <si>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</si>
  <si>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</si>
  <si>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</si>
  <si>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</si>
  <si>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</si>
  <si>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</si>
  <si>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</si>
  <si>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</si>
  <si>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</si>
  <si>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</si>
  <si>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</si>
  <si>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</si>
  <si>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</si>
  <si>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</si>
  <si>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</si>
  <si>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</si>
  <si>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</si>
  <si>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</si>
  <si>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</si>
  <si>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id_tema</t>
  </si>
  <si>
    <t>id_contenido</t>
  </si>
  <si>
    <t>idescala</t>
  </si>
  <si>
    <t>id_muestra</t>
  </si>
  <si>
    <t>idfiltro</t>
  </si>
  <si>
    <t>id_grafico</t>
  </si>
  <si>
    <t>idterritorio</t>
  </si>
  <si>
    <t>id_territorio</t>
  </si>
  <si>
    <t>cod</t>
  </si>
  <si>
    <t>#1774B9</t>
  </si>
  <si>
    <t>Ninguno</t>
  </si>
  <si>
    <t>Marruecos</t>
  </si>
  <si>
    <t>Emiratos Árabes Unidos</t>
  </si>
  <si>
    <t>Argentina</t>
  </si>
  <si>
    <t>Australia</t>
  </si>
  <si>
    <t>Austria</t>
  </si>
  <si>
    <t>Azerbaiyán</t>
  </si>
  <si>
    <t>Bélgica</t>
  </si>
  <si>
    <t>Bielorrusia</t>
  </si>
  <si>
    <t>Bolivia</t>
  </si>
  <si>
    <t>Brasil</t>
  </si>
  <si>
    <t>Canadá</t>
  </si>
  <si>
    <t>Suiza</t>
  </si>
  <si>
    <t>China</t>
  </si>
  <si>
    <t>Colombia</t>
  </si>
  <si>
    <t>Costa Rica</t>
  </si>
  <si>
    <t>Cuba</t>
  </si>
  <si>
    <t>Alemania</t>
  </si>
  <si>
    <t>Dinamarca</t>
  </si>
  <si>
    <t>República Dominicana</t>
  </si>
  <si>
    <t>Ecuador</t>
  </si>
  <si>
    <t>España</t>
  </si>
  <si>
    <t>Finlandia</t>
  </si>
  <si>
    <t>Francia</t>
  </si>
  <si>
    <t>Reino Unido</t>
  </si>
  <si>
    <t>Guatemala</t>
  </si>
  <si>
    <t>Hong Kong</t>
  </si>
  <si>
    <t>Honduras</t>
  </si>
  <si>
    <t>Indonesia</t>
  </si>
  <si>
    <t>India</t>
  </si>
  <si>
    <t>Israel</t>
  </si>
  <si>
    <t>Italia</t>
  </si>
  <si>
    <t>Japón</t>
  </si>
  <si>
    <t>Corea del Sur</t>
  </si>
  <si>
    <t>Kuwait</t>
  </si>
  <si>
    <t>Libia</t>
  </si>
  <si>
    <t>Lituania</t>
  </si>
  <si>
    <t>Letonia</t>
  </si>
  <si>
    <t>México</t>
  </si>
  <si>
    <t>Países Bajos</t>
  </si>
  <si>
    <t>Noruega</t>
  </si>
  <si>
    <t>Nueva Zelanda</t>
  </si>
  <si>
    <t>Panamá</t>
  </si>
  <si>
    <t>Perú</t>
  </si>
  <si>
    <t>Filipinas</t>
  </si>
  <si>
    <t>Polonia</t>
  </si>
  <si>
    <t>Puerto Rico</t>
  </si>
  <si>
    <t>Portugal</t>
  </si>
  <si>
    <t>Paraguay</t>
  </si>
  <si>
    <t>Rumania</t>
  </si>
  <si>
    <t>Rusia</t>
  </si>
  <si>
    <t>Arabia Saudita</t>
  </si>
  <si>
    <t>Singapur</t>
  </si>
  <si>
    <t>El Salvador</t>
  </si>
  <si>
    <t>Suecia</t>
  </si>
  <si>
    <t>Tailandia</t>
  </si>
  <si>
    <t>Turquía</t>
  </si>
  <si>
    <t>Taiwán</t>
  </si>
  <si>
    <t>Uruguay</t>
  </si>
  <si>
    <t>Estados Unidos</t>
  </si>
  <si>
    <t>Venezuela</t>
  </si>
  <si>
    <t>Vietnam</t>
  </si>
  <si>
    <t>País</t>
  </si>
  <si>
    <t>Gráfico Evolución</t>
  </si>
  <si>
    <t>Región</t>
  </si>
  <si>
    <t>Comuna</t>
  </si>
  <si>
    <t>Sitio Público</t>
  </si>
  <si>
    <t>idoriginal</t>
  </si>
  <si>
    <t>Enfermedades Mundiales</t>
  </si>
  <si>
    <t>Salud</t>
  </si>
  <si>
    <t>Casos Confirmados</t>
  </si>
  <si>
    <t>Evolución COVID-19</t>
  </si>
  <si>
    <t>Periodo 2020-2021</t>
  </si>
  <si>
    <t>Casos</t>
  </si>
  <si>
    <t>Ministerio de Ciencias, Tecnología, Conocimiento e Innovación</t>
  </si>
  <si>
    <t>Vacunación</t>
  </si>
  <si>
    <t>Evolución Vacunación</t>
  </si>
  <si>
    <t>Vacunación 1era y 2da dosis</t>
  </si>
  <si>
    <t>Unidades</t>
  </si>
  <si>
    <t>Evolución del Proceso de Vacunación contra COVID-19 en la comuna de Pica</t>
  </si>
  <si>
    <t>https://analytics.zoho.com/open-view/2395394000008136598?ZOHO_CRITERIA=%22Localiza_CL_Poblacion%22.%22Codcom%22%3D1405</t>
  </si>
  <si>
    <t>Evolución del Proceso de Vacunación contra COVID-19 en la comuna de Doñihue</t>
  </si>
  <si>
    <t>https://analytics.zoho.com/open-view/2395394000008136598?ZOHO_CRITERIA=%22Localiza_CL_Poblacion%22.%22Codcom%22%3D6105</t>
  </si>
  <si>
    <t>Evolución del Proceso de Vacunación contra COVID-19 en la comuna de Pichilemu</t>
  </si>
  <si>
    <t>https://analytics.zoho.com/open-view/2395394000008136598?ZOHO_CRITERIA=%22Localiza_CL_Poblacion%22.%22Codcom%22%3D6201</t>
  </si>
  <si>
    <t>Evolución del Proceso de Vacunación contra COVID-19 en la comuna de Santa Bárbara</t>
  </si>
  <si>
    <t>https://analytics.zoho.com/open-view/2395394000008136598?ZOHO_CRITERIA=%22Localiza_CL_Poblacion%22.%22Codcom%22%3D8311</t>
  </si>
  <si>
    <t>Evolución del Proceso de Vacunación contra COVID-19 en la comuna de Lumaco</t>
  </si>
  <si>
    <t>https://analytics.zoho.com/open-view/2395394000008136598?ZOHO_CRITERIA=%22Localiza_CL_Poblacion%22.%22Codcom%22%3D9207</t>
  </si>
  <si>
    <t>Evolución del Proceso de Vacunación contra COVID-19 en la comuna de San Juan de La Costa</t>
  </si>
  <si>
    <t>https://analytics.zoho.com/open-view/2395394000008136598?ZOHO_CRITERIA=%22Localiza_CL_Poblacion%22.%22Codcom%22%3D10306</t>
  </si>
  <si>
    <t>Evolución del Proceso de Vacunación contra COVID-19 en la comuna de Lago Verde</t>
  </si>
  <si>
    <t>https://analytics.zoho.com/open-view/2395394000008136598?ZOHO_CRITERIA=%22Localiza_CL_Poblacion%22.%22Codcom%22%3D11102</t>
  </si>
  <si>
    <t>Evolución del Proceso de Vacunación contra COVID-19 en la comuna de Lo Espejo</t>
  </si>
  <si>
    <t>https://analytics.zoho.com/open-view/2395394000008136598?ZOHO_CRITERIA=%22Localiza_CL_Poblacion%22.%22Codcom%22%3D13116</t>
  </si>
  <si>
    <t>Fallecidos</t>
  </si>
  <si>
    <t>Fallecidos por 1 Millón Habitantes</t>
  </si>
  <si>
    <t>Casos por Millón de habitantes</t>
  </si>
  <si>
    <t>Representación Geográfica</t>
  </si>
  <si>
    <t>Representación Geográfica del Número de Fallecidos por 1 millón de habitantes por comuna para la Región Metropolitana</t>
  </si>
  <si>
    <t>https://analytics.zoho.com/open-view/2395394000008117468?ZOHO_CRITERIA=%22Localiza_CL_Poblacion%22.%22Codreg%22%3D13</t>
  </si>
  <si>
    <t>Representación Geográfica del Número de Fallecidos por 1 millón de habitantes por comuna para la Región de Arica y Parinacota</t>
  </si>
  <si>
    <t>https://analytics.zoho.com/open-view/2395394000008117468?ZOHO_CRITERIA=%22Localiza_CL_Poblacion%22.%22Codreg%22%3D15</t>
  </si>
  <si>
    <t>Fallecidos Diarios</t>
  </si>
  <si>
    <t>Etapas Paso a Paso</t>
  </si>
  <si>
    <t>Paso a Paso</t>
  </si>
  <si>
    <t>Zona</t>
  </si>
  <si>
    <t>Etapas Históricas</t>
  </si>
  <si>
    <t>Adimensional</t>
  </si>
  <si>
    <t>Activos</t>
  </si>
  <si>
    <t>Activos por 1 Millón Habitantes</t>
  </si>
  <si>
    <t>Evolución del Número de Casos Activos de COVID-19 por 1 millón de habitantes en la comuna de Antofagasta</t>
  </si>
  <si>
    <t>https://analytics.zoho.com/open-view/2395394000008132313?ZOHO_CRITERIA=%22Localiza_CL_Poblacion%22.%22Codcom%22%3D2101</t>
  </si>
  <si>
    <t>Evolución del Número de Casos Activos de COVID-19 por 1 millón de habitantes en la comuna de Sierra Gorda</t>
  </si>
  <si>
    <t>https://analytics.zoho.com/open-view/2395394000008132313?ZOHO_CRITERIA=%22Localiza_CL_Poblacion%22.%22Codcom%22%3D2103</t>
  </si>
  <si>
    <t>Evolución del Número de Casos Activos de COVID-19 por 1 millón de habitantes en la comuna de Concón</t>
  </si>
  <si>
    <t>https://analytics.zoho.com/open-view/2395394000008132313?ZOHO_CRITERIA=%22Localiza_CL_Poblacion%22.%22Codcom%22%3D5103</t>
  </si>
  <si>
    <t>Evolución del Número de Casos Activos de COVID-19 por 1 millón de habitantes en la comuna de La Cruz</t>
  </si>
  <si>
    <t>https://analytics.zoho.com/open-view/2395394000008132313?ZOHO_CRITERIA=%22Localiza_CL_Poblacion%22.%22Codcom%22%3D5504</t>
  </si>
  <si>
    <t>Evolución del Número de Casos Activos de COVID-19 por 1 millón de habitantes en la comuna de Putaendo</t>
  </si>
  <si>
    <t>https://analytics.zoho.com/open-view/2395394000008132313?ZOHO_CRITERIA=%22Localiza_CL_Poblacion%22.%22Codcom%22%3D5705</t>
  </si>
  <si>
    <t>Evolución del Número de Casos Activos de COVID-19 por 1 millón de habitantes en la comuna de Pencahue</t>
  </si>
  <si>
    <t>https://analytics.zoho.com/open-view/2395394000008132313?ZOHO_CRITERIA=%22Localiza_CL_Poblacion%22.%22Codcom%22%3D7107</t>
  </si>
  <si>
    <t>Evolución del Número de Casos Activos de COVID-19 por 1 millón de habitantes en la comuna de San Clemente</t>
  </si>
  <si>
    <t>https://analytics.zoho.com/open-view/2395394000008132313?ZOHO_CRITERIA=%22Localiza_CL_Poblacion%22.%22Codcom%22%3D7109</t>
  </si>
  <si>
    <t>Evolución del Número de Casos Activos de COVID-19 por 1 millón de habitantes en la comuna de San Carlos</t>
  </si>
  <si>
    <t>https://analytics.zoho.com/open-view/2395394000008132313?ZOHO_CRITERIA=%22Localiza_CL_Poblacion%22.%22Codcom%22%3D16301</t>
  </si>
  <si>
    <t>Evolución del Número de Casos Activos de COVID-19 por 1 millón de habitantes en la comuna de Hualaihué</t>
  </si>
  <si>
    <t>https://analytics.zoho.com/open-view/2395394000008132313?ZOHO_CRITERIA=%22Localiza_CL_Poblacion%22.%22Codcom%22%3D10403</t>
  </si>
  <si>
    <t>Evolución del Número de Casos Activos de COVID-19 por 1 millón de habitantes en la comuna de Las Condes</t>
  </si>
  <si>
    <t>https://analytics.zoho.com/open-view/2395394000008132313?ZOHO_CRITERIA=%22Localiza_CL_Poblacion%22.%22Codcom%22%3D13114</t>
  </si>
  <si>
    <t>Paso a Paso y Vacunación</t>
  </si>
  <si>
    <t>Etapas Históricas - Vacunación</t>
  </si>
  <si>
    <t>Gráfico Evolución Comparativo</t>
  </si>
  <si>
    <t>Evolución del Número de Casos Activos de COVID-19 por 1 millón de habitantes en la comuna de María Pinto</t>
  </si>
  <si>
    <t>https://analytics.zoho.com/open-view/2395394000008132313?ZOHO_CRITERIA=%22Localiza_CL_Poblacion%22.%22Codcom%22%3D13504</t>
  </si>
  <si>
    <t>Evolución del Número de Casos Activos de COVID-19 por 1 millón de habitantes en la comuna de Corral</t>
  </si>
  <si>
    <t>https://analytics.zoho.com/open-view/2395394000008132313?ZOHO_CRITERIA=%22Localiza_CL_Poblacion%22.%22Codcom%22%3D14102</t>
  </si>
  <si>
    <t>Gráfico Dispersión</t>
  </si>
  <si>
    <t>Nuevos Casos Confirmados de COVID-19 en la comuna de Coquimbo</t>
  </si>
  <si>
    <t>https://analytics.zoho.com/open-view/2395394000008134446?ZOHO_CRITERIA=%22Localiza_CL_Poblacion%22.%22Codcom%22%3D4102</t>
  </si>
  <si>
    <t>Nuevos Casos Confirmados de COVID-19 en la comuna de Vicuña</t>
  </si>
  <si>
    <t>https://analytics.zoho.com/open-view/2395394000008134446?ZOHO_CRITERIA=%22Localiza_CL_Poblacion%22.%22Codcom%22%3D4106</t>
  </si>
  <si>
    <t>Nuevos Casos Confirmados de COVID-19 en la comuna de Casablanca</t>
  </si>
  <si>
    <t>https://analytics.zoho.com/open-view/2395394000008134446?ZOHO_CRITERIA=%22Localiza_CL_Poblacion%22.%22Codcom%22%3D5102</t>
  </si>
  <si>
    <t>Paso a Paso y Activos</t>
  </si>
  <si>
    <t>Etapas Históricas -Casos Activos</t>
  </si>
  <si>
    <t>Etapa Actual</t>
  </si>
  <si>
    <t>Último Informe MINCIECIA</t>
  </si>
  <si>
    <t>Vacunación-Casos Activos</t>
  </si>
  <si>
    <t>Nuevos Casos Confirmados de COVID-19 en la comuna de Laja</t>
  </si>
  <si>
    <t>https://analytics.zoho.com/open-view/2395394000008134446?ZOHO_CRITERIA=%22Localiza_CL_Poblacion%22.%22Codcom%22%3D8304</t>
  </si>
  <si>
    <t>Nuevos Casos Confirmados de COVID-19 en la comuna de Castro</t>
  </si>
  <si>
    <t>https://analytics.zoho.com/open-view/2395394000008134446?ZOHO_CRITERIA=%22Localiza_CL_Poblacion%22.%22Codcom%22%3D10201</t>
  </si>
  <si>
    <t>Nuevos Casos Confirmados de COVID-19 en la comuna de Puyehue</t>
  </si>
  <si>
    <t>https://analytics.zoho.com/open-view/2395394000008134446?ZOHO_CRITERIA=%22Localiza_CL_Poblacion%22.%22Codcom%22%3D10304</t>
  </si>
  <si>
    <t>Relación entre la Etapa Histórica del Programa Paso a Paso y el número de Casos Activos en la comuna de San Rafael</t>
  </si>
  <si>
    <t>https://analytics.zoho.com/open-view/2395394000008156433?ZOHO_CRITERIA=%22Localiza_CL_Poblacion%22.%22Codcom%22%3D7110</t>
  </si>
  <si>
    <t>Relación entre la Etapa Histórica del Programa Paso a Paso y el número de Casos Activos en la comuna de La Pintana</t>
  </si>
  <si>
    <t>https://analytics.zoho.com/open-view/2395394000008156433?ZOHO_CRITERIA=%22Localiza_CL_Poblacion%22.%22Codcom%22%3D13112</t>
  </si>
  <si>
    <t>Relación entre la Etapa Histórica del Programa Paso a Paso y el número de Casos Activos en la comuna de Taltal</t>
  </si>
  <si>
    <t>https://analytics.zoho.com/open-view/2395394000008156433?ZOHO_CRITERIA=%22Localiza_CL_Poblacion%22.%22Codcom%22%3D2104</t>
  </si>
  <si>
    <t>Relación entre la Etapa Histórica del Programa Paso a Paso y el número de Casos Activos en la comuna de San Esteban</t>
  </si>
  <si>
    <t>https://analytics.zoho.com/open-view/2395394000008156433?ZOHO_CRITERIA=%22Localiza_CL_Poblacion%22.%22Codcom%22%3D5304</t>
  </si>
  <si>
    <t>Evolución del Proceso de Vacunación contra COVID-19 en la comuna de Lago Ranco</t>
  </si>
  <si>
    <t>https://analytics.zoho.com/open-view/2395394000008136598?ZOHO_CRITERIA=%22Localiza_CL_Poblacion%22.%22Codcom%22%3D14203</t>
  </si>
  <si>
    <t>Relación entre el Proceso de Vacunación contra COVID-19 y el número de Casos Activos en la comuna de Los Vilos</t>
  </si>
  <si>
    <t>https://analytics.zoho.com/open-view/2395394000008137967?ZOHO_CRITERIA=%22Localiza_CL_Poblacion%22.%22Codcom%22%3D4203</t>
  </si>
  <si>
    <t>Relación entre el Proceso de Vacunación contra COVID-19 y el número de Casos Activos en la comuna de San Antonio</t>
  </si>
  <si>
    <t>https://analytics.zoho.com/open-view/2395394000008137967?ZOHO_CRITERIA=%22Localiza_CL_Poblacion%22.%22Codcom%22%3D5601</t>
  </si>
  <si>
    <t>Relación entre el Proceso de Vacunación contra COVID-19 y el número de Casos Activos en la comuna de Limache</t>
  </si>
  <si>
    <t>https://analytics.zoho.com/open-view/2395394000008137967?ZOHO_CRITERIA=%22Localiza_CL_Poblacion%22.%22Codcom%22%3D5802</t>
  </si>
  <si>
    <t>Relación entre el Proceso de Vacunación contra COVID-19 y el número de Casos Activos en la comuna de Talca</t>
  </si>
  <si>
    <t>https://analytics.zoho.com/open-view/2395394000008137967?ZOHO_CRITERIA=%22Localiza_CL_Poblacion%22.%22Codcom%22%3D7101</t>
  </si>
  <si>
    <t>Relación entre el Proceso de Vacunación contra COVID-19 y el número de Casos Activos en la comuna de Yerbas Buenas</t>
  </si>
  <si>
    <t>https://analytics.zoho.com/open-view/2395394000008137967?ZOHO_CRITERIA=%22Localiza_CL_Poblacion%22.%22Codcom%22%3D7408</t>
  </si>
  <si>
    <t>Relación entre el Proceso de Vacunación contra COVID-19 y el número de Casos Activos en la comuna de Chillán</t>
  </si>
  <si>
    <t>https://analytics.zoho.com/open-view/2395394000008137967?ZOHO_CRITERIA=%22Localiza_CL_Poblacion%22.%22Codcom%22%3D16101</t>
  </si>
  <si>
    <t>Relación entre el Proceso de Vacunación contra COVID-19 y el número de Casos Activos en la comuna de Portezuelo</t>
  </si>
  <si>
    <t>https://analytics.zoho.com/open-view/2395394000008137967?ZOHO_CRITERIA=%22Localiza_CL_Poblacion%22.%22Codcom%22%3D16205</t>
  </si>
  <si>
    <t>Relación entre el Proceso de Vacunación contra COVID-19 y el número de Casos Activos en la comuna de Frutillar</t>
  </si>
  <si>
    <t>https://analytics.zoho.com/open-view/2395394000008137967?ZOHO_CRITERIA=%22Localiza_CL_Poblacion%22.%22Codcom%22%3D10105</t>
  </si>
  <si>
    <t>Relación entre el Proceso de Vacunación contra COVID-19 y el número de Casos Activos en la comuna de Quemchi</t>
  </si>
  <si>
    <t>https://analytics.zoho.com/open-view/2395394000008137967?ZOHO_CRITERIA=%22Localiza_CL_Poblacion%22.%22Codcom%22%3D10209</t>
  </si>
  <si>
    <t>Relación entre el Proceso de Vacunación contra COVID-19 y el número de Casos Activos en la comuna de Purranque</t>
  </si>
  <si>
    <t>https://analytics.zoho.com/open-view/2395394000008137967?ZOHO_CRITERIA=%22Localiza_CL_Poblacion%22.%22Codcom%22%3D10303</t>
  </si>
  <si>
    <t>Relación entre el Proceso de Vacunación contra COVID-19 y el número de Casos Activos en la comuna de Porvenir</t>
  </si>
  <si>
    <t>https://analytics.zoho.com/open-view/2395394000008137967?ZOHO_CRITERIA=%22Localiza_CL_Poblacion%22.%22Codcom%22%3D12301</t>
  </si>
  <si>
    <t>Etapas Históricas del Programa Paso a Paso en la comuna de Yungay</t>
  </si>
  <si>
    <t>https://analytics.zoho.com/open-view/2395394000008155038?ZOHO_CRITERIA=%22Localiza_CL_Poblacion%22.%22Codcom%22%3D16109</t>
  </si>
  <si>
    <t>Relación entre el Proceso de Vacunación contra COVID-19 y el número de Casos Activos en la comuna de Padre Hurtado</t>
  </si>
  <si>
    <t>https://analytics.zoho.com/open-view/2395394000008137967?ZOHO_CRITERIA=%22Localiza_CL_Poblacion%22.%22Codcom%22%3D13604</t>
  </si>
  <si>
    <t>Positividad</t>
  </si>
  <si>
    <t>Diagnóstico</t>
  </si>
  <si>
    <t>Porcentaje (%)</t>
  </si>
  <si>
    <t>Evolución de la Positividad a COVID-19 en la Región de Antofagasta</t>
  </si>
  <si>
    <t>https://analytics.zoho.com/open-view/2395394000008142605?ZOHO_CRITERIA=%22Localiza_CL_Poblacion%22.%22Codreg%22%3D2</t>
  </si>
  <si>
    <t>Residencias</t>
  </si>
  <si>
    <t>Asistencia</t>
  </si>
  <si>
    <t>Cupos-Usuarios</t>
  </si>
  <si>
    <t>Cupos</t>
  </si>
  <si>
    <t>Evolución de la disponibilidad y utilización de Residencias Sanirarias para COVID19 en la Región de Valparaíso</t>
  </si>
  <si>
    <t>https://analytics.zoho.com/open-view/2395394000008143873?ZOHO_CRITERIA=%22Localiza_CL_Poblacion%22.%22Codreg%22%3D5</t>
  </si>
  <si>
    <t>Evolución de la disponibilidad y utilización de Residencias Sanirarias para COVID19 en la Región de O'Higgins</t>
  </si>
  <si>
    <t>https://analytics.zoho.com/open-view/2395394000008143873?ZOHO_CRITERIA=%22Localiza_CL_Poblacion%22.%22Codreg%22%3D6</t>
  </si>
  <si>
    <t>Cupos Disponibles</t>
  </si>
  <si>
    <t>Balance de disponibilidad de cupos en Residencias Sanitarias para COVID19 en la Región de Maule</t>
  </si>
  <si>
    <t>https://analytics.zoho.com/open-view/2395394000008144190?ZOHO_CRITERIA=%22Localiza_CL_Poblacion%22.%22Codreg%22%3D7</t>
  </si>
  <si>
    <t>Balance de disponibilidad de cupos en Residencias Sanitarias para COVID19 en la Región de Arica y Parinacota</t>
  </si>
  <si>
    <t>https://analytics.zoho.com/open-view/2395394000008144190?ZOHO_CRITERIA=%22Localiza_CL_Poblacion%22.%22Codreg%22%3D15</t>
  </si>
  <si>
    <t>Exámenes PCR</t>
  </si>
  <si>
    <t>Exámenes realizados</t>
  </si>
  <si>
    <t>Número Exámenes</t>
  </si>
  <si>
    <t>Número de Exámenes PCR realizados mensualmente en la Región de Arica y Parinacota</t>
  </si>
  <si>
    <t>https://analytics.zoho.com/open-view/2395394000008140789?ZOHO_CRITERIA=%22Localiza_CL_Poblacion%22.%22Codreg%22%3D15</t>
  </si>
  <si>
    <t>Etapas Históricas del Programa Paso a Paso en la comuna de Vicuña</t>
  </si>
  <si>
    <t>https://analytics.zoho.com/open-view/2395394000008155038?ZOHO_CRITERIA=%22Localiza_CL_Poblacion%22.%22Codcom%22%3D4106</t>
  </si>
  <si>
    <t>Etapa Actual del Programa Paso a Paso en la comuna de Canela</t>
  </si>
  <si>
    <t>https://analytics.zoho.com/open-view/2395394000008153647?ZOHO_CRITERIA=%22Localiza_CL_Poblacion%22.%22Codcom%22%3D4202</t>
  </si>
  <si>
    <t>Etapa Actual del Programa Paso a Paso en la comuna de Palmilla</t>
  </si>
  <si>
    <t>https://analytics.zoho.com/open-view/2395394000008153647?ZOHO_CRITERIA=%22Localiza_CL_Poblacion%22.%22Codcom%22%3D6306</t>
  </si>
  <si>
    <t>Etapa Actual del Programa Paso a Paso en la comuna de Colbún</t>
  </si>
  <si>
    <t>https://analytics.zoho.com/open-view/2395394000008153647?ZOHO_CRITERIA=%22Localiza_CL_Poblacion%22.%22Codcom%22%3D7402</t>
  </si>
  <si>
    <t>Etapa Actual del Programa Paso a Paso en la comuna de Santa Bárbara</t>
  </si>
  <si>
    <t>https://analytics.zoho.com/open-view/2395394000008153647?ZOHO_CRITERIA=%22Localiza_CL_Poblacion%22.%22Codcom%22%3D8311</t>
  </si>
  <si>
    <t>Etapa Actual del Programa Paso a Paso en la comuna de Chonchi</t>
  </si>
  <si>
    <t>https://analytics.zoho.com/open-view/2395394000008153647?ZOHO_CRITERIA=%22Localiza_CL_Poblacion%22.%22Codcom%22%3D10203</t>
  </si>
  <si>
    <t>Etapa Actual del Programa Paso a Paso en la comuna de Torres del Paine</t>
  </si>
  <si>
    <t>https://analytics.zoho.com/open-view/2395394000008153647?ZOHO_CRITERIA=%22Localiza_CL_Poblacion%22.%22Codcom%22%3D12402</t>
  </si>
  <si>
    <t>Violencia Contra la Mujer</t>
  </si>
  <si>
    <t>Mujeres</t>
  </si>
  <si>
    <t>Aprehensiones, Casos Policiales, Denuncias y Detenciones</t>
  </si>
  <si>
    <t>Violencia Intrafamiliar</t>
  </si>
  <si>
    <t>Frecuencia Aprehensiones, Casos Policiales, Denuncias y Detenciones</t>
  </si>
  <si>
    <t>Periodo 2005-2021</t>
  </si>
  <si>
    <t>Porcentaje</t>
  </si>
  <si>
    <t>Centro de Estudios y Análisis del Delito (CEAD) de la Subsecretaría de Prevención del Delito</t>
  </si>
  <si>
    <t>Proporción de Aprehensiones, Casos Policiales, Denuncias y Detenciones por Violencia Intrafamiliar en Pumanque para el Periodo 2005-2021.</t>
  </si>
  <si>
    <t>Gráfico que muestra la proporción y cantidad de Aprehensiones, Casos policiales, Denuncias y Detenciones por Violencia Intrafamiliar en Pumanque según datos recopilados desde el Centro de Estudios y Análisis del Delito durante el Periodo 2005-2021.</t>
  </si>
  <si>
    <t>Gráfico</t>
  </si>
  <si>
    <t>Pumanque comunal delitos género violencia hacia mujer mujeres víctimas intrafamiliar familiar aprehensiones denuncias casos policiales detenciones comuna</t>
  </si>
  <si>
    <t>https://analytics.zoho.com/open-view/2395394000007123726?ZOHO_CRITERIA=%22Trasposicion_27.5%22.%22Cod_Comuna%22%3D6309</t>
  </si>
  <si>
    <t>100-C-6</t>
  </si>
  <si>
    <t>#1774B8501</t>
  </si>
  <si>
    <t>Violencia contra la mujer</t>
  </si>
  <si>
    <t>Sentencias</t>
  </si>
  <si>
    <t>Violación</t>
  </si>
  <si>
    <t>Sentencias Dictadas por Delitos de Violación</t>
  </si>
  <si>
    <t>Periodo 2013-2019</t>
  </si>
  <si>
    <t>Número de Sentencias</t>
  </si>
  <si>
    <t>Poder Judicial</t>
  </si>
  <si>
    <t>Sentencias Dictadas por Delitos de Violación por Delito en la Región de Magallanes durante el Periodo 2013-2019</t>
  </si>
  <si>
    <t>El gráfico muestra la evolución anual de la frecuencia de Sentencias Dictadas por Delitos de Violación por Delito en la Región de Magallanes durante el Periodo 2013-2019 de acuerdo a datos provenientes del Poder Judicial de Chile.</t>
  </si>
  <si>
    <t>Gráfico de Evolución</t>
  </si>
  <si>
    <t>violación delitos género violencia mujer mujeres casos víctimas sentencias magallanes</t>
  </si>
  <si>
    <t>https://analytics.zoho.com/open-view/2395394000007023675?ZOHO_CRITERIA=%22Localiza%20CL%22.%22Codreg%22%3D12</t>
  </si>
  <si>
    <t>100-R-12</t>
  </si>
  <si>
    <t>#1774B762</t>
  </si>
  <si>
    <t>Variación Trimestral de Aprehensiones, Casos policiales, Denuncias y Detenciones</t>
  </si>
  <si>
    <t>Periodo 2008-2020</t>
  </si>
  <si>
    <t xml:space="preserve">Porcentaje </t>
  </si>
  <si>
    <t>Variación Trimestral de Aprehensiones, Casos policiales, Denuncias y Detenciones (%) por Violación en Ercilla para el Periodo 2008-2020</t>
  </si>
  <si>
    <t>Gráfico que muestra la variación trimestral de Aprehensiones, Casos Policiales, Denuncias y Detenciones (%) por Violaciones en Ercilla según datos recopilados desde la Subsecretaria de Prevención del Delito durante el Periodo 2008-2020.</t>
  </si>
  <si>
    <t>Ercilla comunal delitos género violación mujer mujeres víctimas aprehensiones casos policiales denuncias detenciones variación trimestral</t>
  </si>
  <si>
    <t>https://analytics.zoho.com/open-view/2395394000008633146?ZOHO_CRITERIA=%22Trasposicion_27.6%22.%22Cod_comuna%22%3D9204</t>
  </si>
  <si>
    <t>100-C-9</t>
  </si>
  <si>
    <t>#1774B6152</t>
  </si>
  <si>
    <t>Proporción de Aprehensiones, Casos Policiales, Denuncias y Detenciones por Violencia Intrafamiliar en Chaitén para el Periodo 2005-2021.</t>
  </si>
  <si>
    <t>Gráfico que muestra la proporción y cantidad de Aprehensiones, Casos policiales, Denuncias y Detenciones por Violencia Intrafamiliar en Chaitén según datos recopilados desde el Centro de Estudios y Análisis del Delito durante el Periodo 2005-2021.</t>
  </si>
  <si>
    <t>Chaitén comunal delitos género violencia hacia mujer mujeres víctimas intrafamiliar familiar aprehensiones denuncias casos policiales detenciones comuna</t>
  </si>
  <si>
    <t>https://analytics.zoho.com/open-view/2395394000007123726?ZOHO_CRITERIA=%22Trasposicion_27.5%22.%22Cod_Comuna%22%3D10401</t>
  </si>
  <si>
    <t>100-C-10</t>
  </si>
  <si>
    <t>#1774B8645</t>
  </si>
  <si>
    <t>Aprehensiones</t>
  </si>
  <si>
    <t>Frecuencia Aprehensiones</t>
  </si>
  <si>
    <t>Número de Aprehensiones</t>
  </si>
  <si>
    <t>Frecuencia de Aprehensiones por Violencia Intrafamiliar en Hualqui para el Periodo 2005-2021</t>
  </si>
  <si>
    <t>Gráfico que muestra la frecuencia de Aprehensiones por Violencia Intrafamiliar en Hualqui según datos recopilados desde el Centro de Estudios y Análsis del Delito durante el Periodo 2005-2021.</t>
  </si>
  <si>
    <t>Hualqui comunal delitos género violencia hacia mujer mujeres víctimas intrafamiliar familiar aprehensiones comuna</t>
  </si>
  <si>
    <t>https://analytics.zoho.com/open-view/2395394000007123378?ZOHO_CRITERIA=%22Trasposicion_27.5%22.%22Cod_Comuna%22%3D8105</t>
  </si>
  <si>
    <t>100-C-8</t>
  </si>
  <si>
    <t>#1774B7165</t>
  </si>
  <si>
    <t>Variación Trimestral de Aprehensiones, Casos policiales, Denuncias y Detenciones (%) en Pemuco para el Periodo 2005-2021.</t>
  </si>
  <si>
    <t>Gráfico que muestra la variación trimestral de Aprehensiones, Casos Policiales, Denuncias y Detenciones (%) por Violencia Intrafamiliar en Pemuco según datos recopilados desde el Centro de Estudios y Análisis del Delito durante el Periodo 2005-2021.</t>
  </si>
  <si>
    <t>Pemuco comunal delitos género violencia hacia mujer mujeres víctimas intrafamiliar familiar aprehensiones casos policiales denuncias detenciones variación trimestral</t>
  </si>
  <si>
    <t>https://analytics.zoho.com/open-view/2395394000007126407?ZOHO_CRITERIA=%22Trasposicion_27.5%22.%22Cod_Comuna%22%3D16105</t>
  </si>
  <si>
    <t>100-C-16</t>
  </si>
  <si>
    <t>#1774B10287</t>
  </si>
  <si>
    <t>Denuncias</t>
  </si>
  <si>
    <t>Variación Trimestral de Denuncias</t>
  </si>
  <si>
    <t>Variación Trimestral de Denuncias (%) por Violencia Intrafamiliar en Paredones para el Periodo 2005-2021.</t>
  </si>
  <si>
    <t>Gráfico que muestra la variación trimestral de Denuncias (%) por Violencia Intrafamiliar en Paredones según datos recopilados desde el Centro de Estudios y Análisis del Delito durante el Periodo 2005-2021.</t>
  </si>
  <si>
    <t>Paredones comunal delitos género violencia hacia mujer mujeres víctimas intrafamiliar familiar denuncias variación trimestral</t>
  </si>
  <si>
    <t>https://analytics.zoho.com/open-view/2395394000007126144?ZOHO_CRITERIA=%22Trasposicion_27.5%22.%22Cod_Comuna%22%3D6206</t>
  </si>
  <si>
    <t>#1774B9520</t>
  </si>
  <si>
    <t>Detenciones</t>
  </si>
  <si>
    <t>Frecuencia Detenciones</t>
  </si>
  <si>
    <t>Número de Detenciones</t>
  </si>
  <si>
    <t>Frecuencia de Frecuencia Detenciones por Violación en La Pintana para el Periodo 2008-2020</t>
  </si>
  <si>
    <t>Gráfico que muestra la frecuencia de Detenciones por Violación en La Pintana según datos recopilados desde el Subsecretaria de Prevención del Delito durante el Periodo 2008-2020.</t>
  </si>
  <si>
    <t>La Pintana comunal delitos género violación mujer mujeres víctimas detenciones</t>
  </si>
  <si>
    <t>https://analytics.zoho.com/open-view/2395394000006792637?ZOHO_CRITERIA=%22Localiza%20CL%22.%22Codcom%22%3D13112</t>
  </si>
  <si>
    <t>200-C-13</t>
  </si>
  <si>
    <t>#1774B4270</t>
  </si>
  <si>
    <t>Variación Trimestral de Aprehensiones, Casos policiales, Denuncias y Detenciones (%) en Vallenar para el Periodo 2005-2021.</t>
  </si>
  <si>
    <t>Gráfico que muestra la variación trimestral de Aprehensiones, Casos Policiales, Denuncias y Detenciones (%) por Violencia Intrafamiliar en Vallenar según datos recopilados desde el Centro de Estudios y Análisis del Delito durante el Periodo 2005-2021.</t>
  </si>
  <si>
    <t>Vallenar comunal delitos género violencia hacia mujer mujeres víctimas intrafamiliar familiar aprehensiones casos policiales denuncias detenciones variación trimestral</t>
  </si>
  <si>
    <t>https://analytics.zoho.com/open-view/2395394000007126407?ZOHO_CRITERIA=%22Trasposicion_27.5%22.%22Cod_Comuna%22%3D3301</t>
  </si>
  <si>
    <t>100-C-3</t>
  </si>
  <si>
    <t>#1774B10125</t>
  </si>
  <si>
    <t>Tasa Detenciones cada 100 mil habitantes</t>
  </si>
  <si>
    <t>Tasa</t>
  </si>
  <si>
    <t>Tasa de Detenciones por Violación en Los Muermos para el Periodo 2008-2020.</t>
  </si>
  <si>
    <t>Gráfico que muestra la Tasa de Detenciones por Violación por cada 100 mil habitantes en Los Muermos según datos recolectados y calculados por al Subsecretaría de Prevención del Delito para el Periodo 2008-2020.</t>
  </si>
  <si>
    <t>Los Muermos comunal delitos género violación mujer mujeres víctimas detenciones evolución tasa 100 mil habitantes</t>
  </si>
  <si>
    <t>https://analytics.zoho.com/open-view/2395394000006843853?ZOHO_CRITERIA=%22Localiza%20CL%22.%22Codcom%22%3D10106</t>
  </si>
  <si>
    <t>#1774B2211</t>
  </si>
  <si>
    <t>Violencia Económica</t>
  </si>
  <si>
    <t>Casos de Violencia Económica por comuna</t>
  </si>
  <si>
    <t>Años 2012, 2017 y 2020</t>
  </si>
  <si>
    <t>Número de Casos</t>
  </si>
  <si>
    <t>Centro de Estudios y Análisis del Delito (CEAD) e Instituto Nacional de Estadísticas (INE)</t>
  </si>
  <si>
    <t>Frecuencia de Casos de Violencia Económica y Variación Anual en La Unión para los años 2012, 2017 y 2020.</t>
  </si>
  <si>
    <t>Gráfico que muestra la Frecuencia de Casos de Violencia Económica por año en La Unión para los años 2012, 2017 y 2020 según datos de las encuestas ENVIF-VCM realizadas por el Instituto Nacional de Estadísticas (INE) y el Centro de Estudios y Análisis del Delito (CEAD).</t>
  </si>
  <si>
    <t>La Unión comunal violencia económica intrafamiliar vif mujeres mujer encuesta envif cead ine evolución variación anual</t>
  </si>
  <si>
    <t>https://analytics.zoho.com/open-view/2395394000007264522?ZOHO_CRITERIA=%22Trasposicion_27.9%22.%22C%C3%B3digo%20Comuna%22%3D14201</t>
  </si>
  <si>
    <t>100-C-14</t>
  </si>
  <si>
    <t>#1774B10778</t>
  </si>
  <si>
    <t>Frecuencia de Detenciones por Violencia Intrafamiliar en Melipilla para el Periodo 2005-2021.</t>
  </si>
  <si>
    <t>Gráfico que muestra la frecuencia de las Detenciones por Violencia Intrafamiliar en Melipilla según datos recopilados desde el Centro de Estudios y Análsis del Delito durante el Periodo 2005-2021.</t>
  </si>
  <si>
    <t>Melipilla comunal delitos género violencia hacia mujer mujeres víctimas intrafamiliar familiar detenciones comuna</t>
  </si>
  <si>
    <t>https://analytics.zoho.com/open-view/2395394000007123572?ZOHO_CRITERIA=%22Trasposicion_27.5%22.%22Cod_Comuna%22%3D13501</t>
  </si>
  <si>
    <t>#1774B8366</t>
  </si>
  <si>
    <t>Variación Trimestral de Detenciones</t>
  </si>
  <si>
    <t>Variación Trimestral de Detenciones (%) por Violencia Intrafamiliar en Cerro Navia para el Periodo 2005-2021.</t>
  </si>
  <si>
    <t>Gráfico que muestra la variación trimestral de Detenciones (%) por Violencia Intrafamiliar en Cerro Navia según datos recopilados desde el Centro de Estudios y Análisis del Delito durante el Periodo 2005-2021.</t>
  </si>
  <si>
    <t>Cerro Navia comunal delitos género violencia hacia mujer mujeres víctimas intrafamiliar familiar detenciones variación trimestral</t>
  </si>
  <si>
    <t>https://analytics.zoho.com/open-view/2395394000007126218?ZOHO_CRITERIA=%22Trasposicion_27.5%22.%22Cod_Comuna%22%3D13103</t>
  </si>
  <si>
    <t>#1774B10038</t>
  </si>
  <si>
    <t>Abuso Sexual</t>
  </si>
  <si>
    <t>Sentencias Dictadas por Delitos de Abuso Sexual</t>
  </si>
  <si>
    <t>Sentencias Dictadas por Delitos de Abuso Sexual por Juzgado de Garantía en la Región Metropolitana durante el Periodo 2013-2019</t>
  </si>
  <si>
    <t>El gráfico muestra la evolución anual de la frecuencia de Sentencias Dictadas por Delitos de Abuso Sexual por Juzgado de Garantía en la Región Metropolitana durante el Periodo 2013-2019 de acuerdo a datos provenientes del Poder Judicial de Chile.</t>
  </si>
  <si>
    <t>abuso sexual delitos género violencia mujer mujeres casos víctimas detenciones sentencias metropolitana juzgado garantía</t>
  </si>
  <si>
    <t>https://analytics.zoho.com/open-view/2395394000007130420?ZOHO_CRITERIA=%22Localiza%20CL%22.%22Codreg%22%3D13</t>
  </si>
  <si>
    <t>#1774B90</t>
  </si>
  <si>
    <t>Tasa Aprehensiones, Casos Policiales, Denuncias y Detenciones cada 100 mil habitantes</t>
  </si>
  <si>
    <t>Tasa de Aprehensiones, Casos Policiales, Denuncias y Detenciones por Violación en Ercilla para el Periodo 2008-2020.</t>
  </si>
  <si>
    <t>Gráfico que muestra la Tasa de Aprehensiones, Casos Policiales, Denuncias y Detenciones por Violación por cada 100 mil habitantes en Ercilla según datos recolectados y calculados por al Subsecretaría de Prevención del Delito para el Periodo 2008-2020.</t>
  </si>
  <si>
    <t>Ercilla comunal delitos género violación mujer mujeres víctimas aprehensiones casos policiales denuncias detenciones evolución tasa 100 mil habitantes</t>
  </si>
  <si>
    <t>https://analytics.zoho.com/open-view/2395394000006850626?ZOHO_CRITERIA=%22Localiza%20CL%22.%22Codcom%22%3D9204</t>
  </si>
  <si>
    <t>#1774B2530</t>
  </si>
  <si>
    <t>Variación Trimestral de Aprehensiones</t>
  </si>
  <si>
    <t>Variación Trimestral de Aprehensiones (%) por Violencia Intrafamiliar en Cauquenes para el Periodo 2005-2021.</t>
  </si>
  <si>
    <t>Gráfico que muestra la variación trimestral de Aprehensiones (%) por Violencia Intrafamiliar en Cauquenes  según datos recopilados desde el Centro de Estudios y Análisis del Delito durante el Periodo 2005-2021.</t>
  </si>
  <si>
    <t>Cauquenes comunal delitos género violencia hacia mujer mujeres víctimas intrafamiliar familiar aprehensiones variación trimestral</t>
  </si>
  <si>
    <t>https://analytics.zoho.com/open-view/2395394000007123879?ZOHO_CRITERIA=%22Trasposicion_27.5%22.%22Cod_Comuna%22%3D7201</t>
  </si>
  <si>
    <t>100-C-7</t>
  </si>
  <si>
    <t>#1774B8857</t>
  </si>
  <si>
    <t>Variación Trimestral de Aprehensiones (%) por Violencia Intrafamiliar en Fresia para el Periodo 2005-2021.</t>
  </si>
  <si>
    <t>Gráfico que muestra la variación trimestral de Aprehensiones (%) por Violencia Intrafamiliar en Fresia  según datos recopilados desde el Centro de Estudios y Análisis del Delito durante el Periodo 2005-2021.</t>
  </si>
  <si>
    <t>Fresia comunal delitos género violencia hacia mujer mujeres víctimas intrafamiliar familiar aprehensiones variación trimestral</t>
  </si>
  <si>
    <t>https://analytics.zoho.com/open-view/2395394000007123879?ZOHO_CRITERIA=%22Trasposicion_27.5%22.%22Cod_Comuna%22%3D10104</t>
  </si>
  <si>
    <t>#1774B8966</t>
  </si>
  <si>
    <t>Variación Trimestral de Aprehensiones (%) por Violación en San Pedro de Atacama para el Periodo 2008-2020</t>
  </si>
  <si>
    <t>Gráfico que muestra la variación trimestral de Aprehensiones (%) por Violaciones en San Pedro de Atacama según datos recopilados desde la Subsecretaria de Prevención del Delito durante el Periodo 2008-2020.</t>
  </si>
  <si>
    <t>San Pedro de Atacama comunal delitos género violación mujer mujeres víctimas aprehensiones variación trimestral</t>
  </si>
  <si>
    <t>https://analytics.zoho.com/open-view/2395394000008632943?ZOHO_CRITERIA=%22Trasposicion_27.6%22.%22Cod_comuna%22%3D2203</t>
  </si>
  <si>
    <t>#1774B4678</t>
  </si>
  <si>
    <t>Frecuencia de Frecuencia Aprehensiones por Violación en Victoria para el Periodo 2008-2020</t>
  </si>
  <si>
    <t>Gráfico que muestra la frecuencia de Aprehensiones por Violación en Victoria según datos recopilados desde el Subsecretaria de Prevención del Delito durante el Periodo 2008-2020.</t>
  </si>
  <si>
    <t>Victoria comunal delitos género violación mujer mujeres víctimas aprehensiones</t>
  </si>
  <si>
    <t>https://analytics.zoho.com/open-view/2395394000006792514?ZOHO_CRITERIA=%22Localiza%20CL%22.%22Codcom%22%3D9211</t>
  </si>
  <si>
    <t>#1774B3222</t>
  </si>
  <si>
    <t>Casos Policiales</t>
  </si>
  <si>
    <t>Variación Trimestral de Casos Policiales</t>
  </si>
  <si>
    <t>Variación Trimestral de Casos Policiales (%) por Violación en Iquique para el Periodo 2008-2020</t>
  </si>
  <si>
    <t>Gráfico que muestra la variación trimestral de Casos Policiales (%) por Violaciones en Iquique según datos recopilados desde la Subsecretaria de Prevención del Delito durante el Periodo 2008-2020.</t>
  </si>
  <si>
    <t>Iquique comunal delitos género violación mujer mujeres víctimas casos policiales variación trimestral</t>
  </si>
  <si>
    <t>https://analytics.zoho.com/open-view/2395394000008633026?ZOHO_CRITERIA=%22Trasposicion_27.6%22.%22Cod_comuna%22%3D1101</t>
  </si>
  <si>
    <t>100-C-1</t>
  </si>
  <si>
    <t>#1774B4965</t>
  </si>
  <si>
    <t>Variación Trimestral de Aprehensiones (%) por Violación en Lebu para el Periodo 2008-2020</t>
  </si>
  <si>
    <t>Gráfico que muestra la variación trimestral de Aprehensiones (%) por Violaciones en Lebu según datos recopilados desde la Subsecretaria de Prevención del Delito durante el Periodo 2008-2020.</t>
  </si>
  <si>
    <t>Lebu comunal delitos género violación mujer mujeres víctimas aprehensiones variación trimestral</t>
  </si>
  <si>
    <t>https://analytics.zoho.com/open-view/2395394000008632943?ZOHO_CRITERIA=%22Trasposicion_27.6%22.%22Cod_comuna%22%3D8201</t>
  </si>
  <si>
    <t>#1774B4801</t>
  </si>
  <si>
    <t>Frecuencia Casos Policiales</t>
  </si>
  <si>
    <t>Número de Casos Policiales</t>
  </si>
  <si>
    <t>Frecuencia de Frecuencia Casos Policiales por Violación en Río Ibáñez para el Periodo 2008-2020</t>
  </si>
  <si>
    <t>Gráfico que muestra la frecuencia de Casos Policiales por Violación en Río Ibáñez según datos recopilados desde el Subsecretaria de Prevención del Delito durante el Periodo 2008-2020.</t>
  </si>
  <si>
    <t>Río Ibáñez comunal delitos género violación mujer mujeres víctimas casos policiales</t>
  </si>
  <si>
    <t>https://analytics.zoho.com/open-view/2395394000006792555?ZOHO_CRITERIA=%22Localiza%20CL%22.%22Codcom%22%3D11402</t>
  </si>
  <si>
    <t>100-C-11</t>
  </si>
  <si>
    <t>#1774B3592</t>
  </si>
  <si>
    <t>Frecuencia de Frecuencia Aprehensiones por Violación en Corral para el Periodo 2008-2020</t>
  </si>
  <si>
    <t>Gráfico que muestra la frecuencia de Aprehensiones por Violación en Corral según datos recopilados desde el Subsecretaria de Prevención del Delito durante el Periodo 2008-2020.</t>
  </si>
  <si>
    <t>Corral comunal delitos género violación mujer mujeres víctimas aprehensiones</t>
  </si>
  <si>
    <t>https://analytics.zoho.com/open-view/2395394000006792514?ZOHO_CRITERIA=%22Localiza%20CL%22.%22Codcom%22%3D14102</t>
  </si>
  <si>
    <t>#1774B3314</t>
  </si>
  <si>
    <t>Frecuencia Denuncias</t>
  </si>
  <si>
    <t>Número de Denuncias</t>
  </si>
  <si>
    <t>Frecuencia de Denuncias por Violencia Intrafamiliar en Illapel para el Periodo 2005-2021.</t>
  </si>
  <si>
    <t>Gráfico que muestra la frecuencia de las Denuncias por Violencia Intrafamiliar en Illapel según datos recopilados desde el Centro de Estudios y Análsis del Delito durante el Periodo 2005-2021.</t>
  </si>
  <si>
    <t>Illapel comunal delitos género violencia hacia mujer mujeres víctimas intrafamiliar familiar denuncias comuna</t>
  </si>
  <si>
    <t>https://analytics.zoho.com/open-view/2395394000007123492?ZOHO_CRITERIA=%22Trasposicion_27.5%22.%22Cod_Comuna%22%3D4201</t>
  </si>
  <si>
    <t>100-C-4</t>
  </si>
  <si>
    <t>#1774B7737</t>
  </si>
  <si>
    <t>Frecuencia de Casos de Violencia Económica y Variación Anual en Pinto para los años 2012, 2017 y 2020.</t>
  </si>
  <si>
    <t>Gráfico que muestra la Frecuencia de Casos de Violencia Económica por año en Pinto para los años 2012, 2017 y 2020 según datos de las encuestas ENVIF-VCM realizadas por el Instituto Nacional de Estadísticas (INE) y el Centro de Estudios y Análisis del Delito (CEAD).</t>
  </si>
  <si>
    <t>Pinto comunal violencia económica intrafamiliar vif mujeres mujer encuesta envif cead ine evolución variación anual</t>
  </si>
  <si>
    <t>https://analytics.zoho.com/open-view/2395394000007264522?ZOHO_CRITERIA=%22Trasposicion_27.9%22.%22C%C3%B3digo%20Comuna%22%3D16106</t>
  </si>
  <si>
    <t>#1774B10689</t>
  </si>
  <si>
    <t>Frecuencia y Variación Anual</t>
  </si>
  <si>
    <t>Número de Casos y Porcentaje</t>
  </si>
  <si>
    <t>Frecuencia de Casos y Variación Anual de Violencia Económica para la Región de Los Lagos para los años 2012, 2017 y 2020.</t>
  </si>
  <si>
    <t>Gráfico que muestra la Frecuencia de Casos de Violencia Económica y su Variación Anual para la Región de Los Lagos para los años 2012, 2017 y 2020 según datos de las encuestas ENVIF-VCM realizadas por el Instituto Nacional de Estadísticas (INE) y el Centro de Estudios y Análisis del Delito (CEAD).</t>
  </si>
  <si>
    <t>Región de Los Lagos regional violencia económica intrafamiliar vif mujeres mujer encuesta envif cead ine evolución</t>
  </si>
  <si>
    <t>https://analytics.zoho.com/open-view/2395394000007264522?ZOHO_CRITERIA=%22Trasposicion_27.9%22.%22C%C3%B3digo%20Regi%C3%B3n%22%20%3D%2010</t>
  </si>
  <si>
    <t>100-R-10</t>
  </si>
  <si>
    <t>#1774B6817</t>
  </si>
  <si>
    <t>Ocurrencia</t>
  </si>
  <si>
    <t>Casos según ocurrencia de violencia económica por comuna</t>
  </si>
  <si>
    <t>Frecuencia según ocurrencia de Violencia Económica en Coltauco para los años 2012, 2017 y 2020.</t>
  </si>
  <si>
    <t>Gráfico que muestra la Frecuencia según ocurrencia de Violencia Económica en Coltauco los años 2012, 2017 y 2020 según datos de las encuestas ENVIF-VCM realizadas por el Instituto Nacional de Estadísticas (INE) y el Centro de Estudios y Análisis del Delito (CEAD).</t>
  </si>
  <si>
    <t>Coltauco comunal violencia económica intrafamiliar vif mujeres mujer encuesta envif cead ine víctima padecer sufrir</t>
  </si>
  <si>
    <t>https://analytics.zoho.com/open-view/2395394000007264102?ZOHO_CRITERIA=%22Trasposicion_27.9%22.%22C%C3%B3digo%20Comuna%22%3D6104</t>
  </si>
  <si>
    <t>#1774B11025</t>
  </si>
  <si>
    <t>Variación Trimestral de Denuncias (%) por Violencia Intrafamiliar en Natales para el Periodo 2005-2021.</t>
  </si>
  <si>
    <t>Gráfico que muestra la variación trimestral de Denuncias (%) por Violencia Intrafamiliar en Natales según datos recopilados desde el Centro de Estudios y Análisis del Delito durante el Periodo 2005-2021.</t>
  </si>
  <si>
    <t>Natales comunal delitos género violencia hacia mujer mujeres víctimas intrafamiliar familiar denuncias variación trimestral</t>
  </si>
  <si>
    <t>https://analytics.zoho.com/open-view/2395394000007126144?ZOHO_CRITERIA=%22Trasposicion_27.5%22.%22Cod_Comuna%22%3D12401</t>
  </si>
  <si>
    <t>#1774B9694</t>
  </si>
  <si>
    <t>Tasa de Detenciones por Violación en Retiro para el Periodo 2008-2020.</t>
  </si>
  <si>
    <t>Gráfico que muestra la Tasa de Detenciones por Violación por cada 100 mil habitantes en Retiro según datos recolectados y calculados por al Subsecretaría de Prevención del Delito para el Periodo 2008-2020.</t>
  </si>
  <si>
    <t>Retiro comunal delitos género violación mujer mujeres víctimas detenciones evolución tasa 100 mil habitantes</t>
  </si>
  <si>
    <t>https://analytics.zoho.com/open-view/2395394000006843853?ZOHO_CRITERIA=%22Localiza%20CL%22.%22Codcom%22%3D7405</t>
  </si>
  <si>
    <t>#1774B2117</t>
  </si>
  <si>
    <t>Variación Trimestral de Aprehensiones, Casos policiales, Denuncias y Detenciones (%) en Santiago para el Periodo 2005-2021.</t>
  </si>
  <si>
    <t>Gráfico que muestra la variación trimestral de Aprehensiones, Casos Policiales, Denuncias y Detenciones (%) por Violencia Intrafamiliar en Santiago según datos recopilados desde el Centro de Estudios y Análisis del Delito durante el Periodo 2005-2021.</t>
  </si>
  <si>
    <t>Santiago comunal delitos género violencia hacia mujer mujeres víctimas intrafamiliar familiar aprehensiones casos policiales denuncias detenciones variación trimestral</t>
  </si>
  <si>
    <t>https://analytics.zoho.com/open-view/2395394000007126407?ZOHO_CRITERIA=%22Trasposicion_27.5%22.%22Cod_Comuna%22%3D13101</t>
  </si>
  <si>
    <t>#1774B10379</t>
  </si>
  <si>
    <t>Variación Trimestral de Casos Policiales (%) por Violación en Puente Alto para el Periodo 2008-2020</t>
  </si>
  <si>
    <t>Gráfico que muestra la variación trimestral de Casos Policiales (%) por Violaciones en Puente Alto según datos recopilados desde la Subsecretaria de Prevención del Delito durante el Periodo 2008-2020.</t>
  </si>
  <si>
    <t>Puente Alto comunal delitos género violación mujer mujeres víctimas casos policiales variación trimestral</t>
  </si>
  <si>
    <t>https://analytics.zoho.com/open-view/2395394000008633026?ZOHO_CRITERIA=%22Trasposicion_27.6%22.%22Cod_comuna%22%3D13201</t>
  </si>
  <si>
    <t>#1774B5265</t>
  </si>
  <si>
    <t>Tasa Denuncias cada 100 mil habitantes</t>
  </si>
  <si>
    <t>Tasa de Denuncias por Violación en Vitacura para el Periodo 2008-2020.</t>
  </si>
  <si>
    <t>Gráfico que muestra la Tasa de Denuncias por Violación por cada 100 mil habitantes en Vitacura según datos recolectados y calculados por al Subsecretaría de Prevención del Delito para el Periodo 2008-2020.</t>
  </si>
  <si>
    <t>Vitacura comunal delitos género violación mujer mujeres víctimas denuncias evolución tasa 100 mil habitantes</t>
  </si>
  <si>
    <t>https://analytics.zoho.com/open-view/2395394000006843824?ZOHO_CRITERIA=%22Localiza%20CL%22.%22Codcom%22%3D13132</t>
  </si>
  <si>
    <t>#1774B1955</t>
  </si>
  <si>
    <t>Variación Trimestral de Denuncias (%) por Violación en Antofagasta para el Periodo 2008-2020</t>
  </si>
  <si>
    <t>Gráfico que muestra la variación trimestral de Denuncias (%) por Violaciones en Antofagasta según datos recopilados desde la Subsecretaria de Prevención del Delito durante el Periodo 2008-2020.</t>
  </si>
  <si>
    <t>Antofagasta comunal delitos género violación mujer mujeres víctimas denuncias variación trimestral</t>
  </si>
  <si>
    <t>https://analytics.zoho.com/open-view/2395394000008633066?ZOHO_CRITERIA=%22Trasposicion_27.6%22.%22Cod_comuna%22%3D2101</t>
  </si>
  <si>
    <t>#1774B5308</t>
  </si>
  <si>
    <t>Frecuencia de Casos Policiales por Violencia Intrafamiliar en Curaco de Vélez para el Periodo 2005-2021.</t>
  </si>
  <si>
    <t>Gráfico que muestra la frecuencia de Casos Policiales por Violencia Intrafamiliar en Curaco de Vélez según datos recopilados desde el Centro de Estudios y Análsis del Delito durante el Periodo 2005-2021.</t>
  </si>
  <si>
    <t>Curaco de Vélez comunal delitos género violencia hacia mujer mujeres víctimas intrafamiliar familiar casos policiales comuna</t>
  </si>
  <si>
    <t>https://analytics.zoho.com/open-view/2395394000007123412?ZOHO_CRITERIA=%22Trasposicion_27.5%22.%22Cod_Comuna%22%3D10204</t>
  </si>
  <si>
    <t>#1774B7601</t>
  </si>
  <si>
    <t>Tasa Casos Policiales cada 100 mil habitantes</t>
  </si>
  <si>
    <t>Tasa de Casos Policiales por Violación en Villa Alegre para el Periodo 2008-2020.</t>
  </si>
  <si>
    <t>Gráfico que muestra la Tasa de Casos Policiales por Violación por cada 100 mil habitantes en Villa Alegre según datos recolectados y calculados por al Subsecretaría de Prevención del Delito para el Periodo 2008-2020.</t>
  </si>
  <si>
    <t>Villa Alegre comunal delitos género violación mujer mujeres víctimas casos policiales evolución tasa 100 mil habitantes</t>
  </si>
  <si>
    <t>https://analytics.zoho.com/open-view/2395394000006843792?ZOHO_CRITERIA=%22Localiza%20CL%22.%22Codcom%22%3D7407</t>
  </si>
  <si>
    <t>#1774B1451</t>
  </si>
  <si>
    <t>Variación Trimestral de Aprehensiones, Casos policiales, Denuncias y Detenciones (%) en Quilleco para el Periodo 2005-2021.</t>
  </si>
  <si>
    <t>Gráfico que muestra la variación trimestral de Aprehensiones, Casos Policiales, Denuncias y Detenciones (%) por Violencia Intrafamiliar en Quilleco según datos recopilados desde el Centro de Estudios y Análisis del Delito durante el Periodo 2005-2021.</t>
  </si>
  <si>
    <t>Quilleco comunal delitos género violencia hacia mujer mujeres víctimas intrafamiliar familiar aprehensiones casos policiales denuncias detenciones variación trimestral</t>
  </si>
  <si>
    <t>https://analytics.zoho.com/open-view/2395394000007126407?ZOHO_CRITERIA=%22Trasposicion_27.5%22.%22Cod_Comuna%22%3D8309</t>
  </si>
  <si>
    <t>#1774B10272</t>
  </si>
  <si>
    <t>Frecuencia de Casos de Violencia Económica y Variación Anual en Peumo para los años 2012, 2017 y 2020.</t>
  </si>
  <si>
    <t>Gráfico que muestra la Frecuencia de Casos de Violencia Económica por año en Peumo para los años 2012, 2017 y 2020 según datos de las encuestas ENVIF-VCM realizadas por el Instituto Nacional de Estadísticas (INE) y el Centro de Estudios y Análisis del Delito (CEAD).</t>
  </si>
  <si>
    <t>Peumo comunal violencia económica intrafamiliar vif mujeres mujer encuesta envif cead ine evolución variación anual</t>
  </si>
  <si>
    <t>https://analytics.zoho.com/open-view/2395394000007264522?ZOHO_CRITERIA=%22Trasposicion_27.9%22.%22C%C3%B3digo%20Comuna%22%3D6112</t>
  </si>
  <si>
    <t>#1774B10649</t>
  </si>
  <si>
    <t>Proporción de Aprehensiones, Casos Policiales, Denuncias y Detenciones por Violencia Intrafamiliar en Puyehue para el Periodo 2005-2021.</t>
  </si>
  <si>
    <t>Gráfico que muestra la proporción y cantidad de Aprehensiones, Casos policiales, Denuncias y Detenciones por Violencia Intrafamiliar en Puyehue según datos recopilados desde el Centro de Estudios y Análisis del Delito durante el Periodo 2005-2021.</t>
  </si>
  <si>
    <t>Puyehue comunal delitos género violencia hacia mujer mujeres víctimas intrafamiliar familiar aprehensiones denuncias casos policiales detenciones comuna</t>
  </si>
  <si>
    <t>https://analytics.zoho.com/open-view/2395394000007123726?ZOHO_CRITERIA=%22Trasposicion_27.5%22.%22Cod_Comuna%22%3D10304</t>
  </si>
  <si>
    <t>#1774B8641</t>
  </si>
  <si>
    <t>Variación Trimestral de Casos Policiales (%) por Violencia Intrafamiliar en Puqueldón para el Periodo 2005-2021.</t>
  </si>
  <si>
    <t>Gráfico que muestra la variación trimestral de Casos Policiales (%) por Violencia Intrafamiliar en Puqueldón según datos recopilados desde el Centro de Estudios y Análisis del Delito durante el Periodo 2005-2021.</t>
  </si>
  <si>
    <t>Puqueldón comunal delitos género violencia hacia mujer mujeres víctimas intrafamiliar familiar casos policiales variación trimestral</t>
  </si>
  <si>
    <t>https://analytics.zoho.com/open-view/2395394000007123911?ZOHO_CRITERIA=%22Trasposicion_27.5%22.%22Cod_Comuna%22%3D10206</t>
  </si>
  <si>
    <t>#1774B9318</t>
  </si>
  <si>
    <t>Frecuencia de Frecuencia Casos Policiales por Violación en Alto del Carmen para el Periodo 2008-2020</t>
  </si>
  <si>
    <t>Gráfico que muestra la frecuencia de Casos Policiales por Violación en Alto del Carmen según datos recopilados desde el Subsecretaria de Prevención del Delito durante el Periodo 2008-2020.</t>
  </si>
  <si>
    <t>Alto del Carmen comunal delitos género violación mujer mujeres víctimas casos policiales</t>
  </si>
  <si>
    <t>https://analytics.zoho.com/open-view/2395394000006792555?ZOHO_CRITERIA=%22Localiza%20CL%22.%22Codcom%22%3D3302</t>
  </si>
  <si>
    <t>#1774B3349</t>
  </si>
  <si>
    <t>Tasa Aprehensiones cada 100 mil habitantes</t>
  </si>
  <si>
    <t>Tasa de Aprehensiones por Violación en Molina para el Periodo 2008-2020.</t>
  </si>
  <si>
    <t>Gráfico que muestra la Tasa de Aprehensiones por Violación por cada 100 mil habitantes en Molina según datos recolectados y calculados por al Subsecretaría de Prevención del Delito para el Periodo 2008-2020.</t>
  </si>
  <si>
    <t>Molina comunal delitos género violación mujer mujeres víctimas aprehensiones evolución tasa 100 mil habitantes</t>
  </si>
  <si>
    <t>https://analytics.zoho.com/open-view/2395394000006843662?ZOHO_CRITERIA=%22Localiza%20CL%22.%22Codcom%22%3D7304</t>
  </si>
  <si>
    <t>#1774B1110</t>
  </si>
  <si>
    <t>Frecuencia de Frecuencia Denuncias por Violación en Curanilahue para el Periodo 2008-2020</t>
  </si>
  <si>
    <t>Gráfico que muestra la frecuencia de Denuncias por Violación en Curanilahue según datos recopilados desde el Subsecretaria de Prevención del Delito durante el Periodo 2008-2020.</t>
  </si>
  <si>
    <t>Curanilahue comunal delitos género violación mujer mujeres víctimas denuncias</t>
  </si>
  <si>
    <t>https://analytics.zoho.com/open-view/2395394000006792596?ZOHO_CRITERIA=%22Localiza%20CL%22.%22Codcom%22%3D8205</t>
  </si>
  <si>
    <t>#1774B3824</t>
  </si>
  <si>
    <t>Variación Trimestral de Aprehensiones (%) por Violación en Romeral para el Periodo 2008-2020</t>
  </si>
  <si>
    <t>Gráfico que muestra la variación trimestral de Aprehensiones (%) por Violaciones en Romeral según datos recopilados desde la Subsecretaria de Prevención del Delito durante el Periodo 2008-2020.</t>
  </si>
  <si>
    <t>Romeral comunal delitos género violación mujer mujeres víctimas aprehensiones variación trimestral</t>
  </si>
  <si>
    <t>https://analytics.zoho.com/open-view/2395394000008632943?ZOHO_CRITERIA=%22Trasposicion_27.6%22.%22Cod_comuna%22%3D7306</t>
  </si>
  <si>
    <t>#1774B4778</t>
  </si>
  <si>
    <t>Variación anual de Tasa Aprehensiones, Casos Policiales, Denuncias y Detenciones cada 100 mil habitantes</t>
  </si>
  <si>
    <t>Variación anual de Tasa de Aprehensiones, Casos Policiales, Denuncias y Detenciones (%) por Violación en La Cruz para el Periodo 2008-2020</t>
  </si>
  <si>
    <t>Gráfico que muestra la variación anual (%) de la Tasa por cada 100 mil habitantes de  Aprehensiones, Casos Policiales, Denuncias y Detenciones por Violaciones en La Cruz según datos recopilados desde la Subsecretaria de Prevención del Delito durante el Periodo 2008-2020.</t>
  </si>
  <si>
    <t>La Cruz comunal delitos género violación mujer mujeres víctimas aprehensiones casos policiales denuncias detenciones variación tasa 100 mil habitantes</t>
  </si>
  <si>
    <t>https://analytics.zoho.com/open-view/2395394000006850667?ZOHO_CRITERIA=%22Localiza%20CL%22.%22Codcom%22%3D5504</t>
  </si>
  <si>
    <t>100-C-5</t>
  </si>
  <si>
    <t>#1774B6427</t>
  </si>
  <si>
    <t>Variación anual de Tasa de Aprehensiones, Casos Policiales, Denuncias y Detenciones (%) por Violación en Peñaflor para el Periodo 2008-2020</t>
  </si>
  <si>
    <t>Gráfico que muestra la variación anual (%) de la Tasa por cada 100 mil habitantes de  Aprehensiones, Casos Policiales, Denuncias y Detenciones por Violaciones en Peñaflor según datos recopilados desde la Subsecretaria de Prevención del Delito durante el Periodo 2008-2020.</t>
  </si>
  <si>
    <t>Peñaflor comunal delitos género violación mujer mujeres víctimas aprehensiones casos policiales denuncias detenciones variación tasa 100 mil habitantes</t>
  </si>
  <si>
    <t>https://analytics.zoho.com/open-view/2395394000006850667?ZOHO_CRITERIA=%22Localiza%20CL%22.%22Codcom%22%3D13605</t>
  </si>
  <si>
    <t>#1774B6694</t>
  </si>
  <si>
    <t>Variación Trimestral de Detenciones (%) por Violencia Intrafamiliar en Cunco para el Periodo 2005-2021.</t>
  </si>
  <si>
    <t>Gráfico que muestra la variación trimestral de Detenciones (%) por Violencia Intrafamiliar en Cunco según datos recopilados desde el Centro de Estudios y Análisis del Delito durante el Periodo 2005-2021.</t>
  </si>
  <si>
    <t>Cunco comunal delitos género violencia hacia mujer mujeres víctimas intrafamiliar familiar detenciones variación trimestral</t>
  </si>
  <si>
    <t>https://analytics.zoho.com/open-view/2395394000007126218?ZOHO_CRITERIA=%22Trasposicion_27.5%22.%22Cod_Comuna%22%3D9103</t>
  </si>
  <si>
    <t>#1774B9960</t>
  </si>
  <si>
    <t>Frecuencia de Casos de Violencia Económica y Variación Anual en Cunco para los años 2012, 2017 y 2020.</t>
  </si>
  <si>
    <t>Gráfico que muestra la Frecuencia de Casos de Violencia Económica por año en Cunco para los años 2012, 2017 y 2020 según datos de las encuestas ENVIF-VCM realizadas por el Instituto Nacional de Estadísticas (INE) y el Centro de Estudios y Análisis del Delito (CEAD).</t>
  </si>
  <si>
    <t>Cunco comunal violencia económica intrafamiliar vif mujeres mujer encuesta envif cead ine evolución variación anual</t>
  </si>
  <si>
    <t>https://analytics.zoho.com/open-view/2395394000007264522?ZOHO_CRITERIA=%22Trasposicion_27.9%22.%22C%C3%B3digo%20Comuna%22%3D9103</t>
  </si>
  <si>
    <t>#1774B10694</t>
  </si>
  <si>
    <t>Frecuencia de Casos Policiales por Violencia Intrafamiliar en Taltal para el Periodo 2005-2021.</t>
  </si>
  <si>
    <t>Gráfico que muestra la frecuencia de Casos Policiales por Violencia Intrafamiliar en Taltal según datos recopilados desde el Centro de Estudios y Análsis del Delito durante el Periodo 2005-2021.</t>
  </si>
  <si>
    <t>Taltal comunal delitos género violencia hacia mujer mujeres víctimas intrafamiliar familiar casos policiales comuna</t>
  </si>
  <si>
    <t>https://analytics.zoho.com/open-view/2395394000007123412?ZOHO_CRITERIA=%22Trasposicion_27.5%22.%22Cod_Comuna%22%3D2104</t>
  </si>
  <si>
    <t>#1774B7372</t>
  </si>
  <si>
    <t>Frecuencia de Casos de Violencia Económica y Variación Anual en San Javier para los años 2012, 2017 y 2020.</t>
  </si>
  <si>
    <t>Gráfico que muestra la Frecuencia de Casos de Violencia Económica por año en San Javier para los años 2012, 2017 y 2020 según datos de las encuestas ENVIF-VCM realizadas por el Instituto Nacional de Estadísticas (INE) y el Centro de Estudios y Análisis del Delito (CEAD).</t>
  </si>
  <si>
    <t>San Javier comunal violencia económica intrafamiliar vif mujeres mujer encuesta envif cead ine evolución variación anual</t>
  </si>
  <si>
    <t>https://analytics.zoho.com/open-view/2395394000007264522?ZOHO_CRITERIA=%22Trasposicion_27.9%22.%22C%C3%B3digo%20Comuna%22%3D7406</t>
  </si>
  <si>
    <t>#1774B10671</t>
  </si>
  <si>
    <t>Frecuencia de Frecuencia Casos Policiales por Violación en Treguaco para el Periodo 2008-2020</t>
  </si>
  <si>
    <t>Gráfico que muestra la frecuencia de Casos Policiales por Violación en Treguaco según datos recopilados desde el Subsecretaria de Prevención del Delito durante el Periodo 2008-2020.</t>
  </si>
  <si>
    <t>Treguaco comunal delitos género violación mujer mujeres víctimas casos policiales</t>
  </si>
  <si>
    <t>https://analytics.zoho.com/open-view/2395394000006792555?ZOHO_CRITERIA=%22Localiza%20CL%22.%22Codcom%22%3D16207</t>
  </si>
  <si>
    <t>#1774B3520</t>
  </si>
  <si>
    <t>Frecuencia de Aprehensiones por Violencia Intrafamiliar en Gorbea para el Periodo 2005-2021</t>
  </si>
  <si>
    <t>Gráfico que muestra la frecuencia de Aprehensiones por Violencia Intrafamiliar en Gorbea según datos recopilados desde el Centro de Estudios y Análsis del Delito durante el Periodo 2005-2021.</t>
  </si>
  <si>
    <t>Gorbea comunal delitos género violencia hacia mujer mujeres víctimas intrafamiliar familiar aprehensiones comuna</t>
  </si>
  <si>
    <t>https://analytics.zoho.com/open-view/2395394000007123378?ZOHO_CRITERIA=%22Trasposicion_27.5%22.%22Cod_Comuna%22%3D9107</t>
  </si>
  <si>
    <t>#1774B7221</t>
  </si>
  <si>
    <t>Frecuencia de Aprehensiones por Violencia Intrafamiliar en Santo Domingo para el Periodo 2005-2021</t>
  </si>
  <si>
    <t>Gráfico que muestra la frecuencia de Aprehensiones por Violencia Intrafamiliar en Santo Domingo según datos recopilados desde el Centro de Estudios y Análsis del Delito durante el Periodo 2005-2021.</t>
  </si>
  <si>
    <t>Santo Domingo comunal delitos género violencia hacia mujer mujeres víctimas intrafamiliar familiar aprehensiones comuna</t>
  </si>
  <si>
    <t>https://analytics.zoho.com/open-view/2395394000007123378?ZOHO_CRITERIA=%22Trasposicion_27.5%22.%22Cod_Comuna%22%3D5606</t>
  </si>
  <si>
    <t>#1774B7087</t>
  </si>
  <si>
    <t>Tasa de Aprehensiones, Casos Policiales, Denuncias y Detenciones por Violación en Rengo para el Periodo 2008-2020.</t>
  </si>
  <si>
    <t>Gráfico que muestra la Tasa de Aprehensiones, Casos Policiales, Denuncias y Detenciones por Violación por cada 100 mil habitantes en Rengo según datos recolectados y calculados por al Subsecretaría de Prevención del Delito para el Periodo 2008-2020.</t>
  </si>
  <si>
    <t>Rengo comunal delitos género violación mujer mujeres víctimas aprehensiones casos policiales denuncias detenciones evolución tasa 100 mil habitantes</t>
  </si>
  <si>
    <t>https://analytics.zoho.com/open-view/2395394000006850626?ZOHO_CRITERIA=%22Localiza%20CL%22.%22Codcom%22%3D6115</t>
  </si>
  <si>
    <t>#1774B2403</t>
  </si>
  <si>
    <t>Variación Trimestral de Aprehensiones, Casos policiales, Denuncias y Detenciones (%) en Ovalle para el Periodo 2005-2021.</t>
  </si>
  <si>
    <t>Gráfico que muestra la variación trimestral de Aprehensiones, Casos Policiales, Denuncias y Detenciones (%) por Violencia Intrafamiliar en Ovalle según datos recopilados desde el Centro de Estudios y Análisis del Delito durante el Periodo 2005-2021.</t>
  </si>
  <si>
    <t>Ovalle comunal delitos género violencia hacia mujer mujeres víctimas intrafamiliar familiar aprehensiones casos policiales denuncias detenciones variación trimestral</t>
  </si>
  <si>
    <t>https://analytics.zoho.com/open-view/2395394000007126407?ZOHO_CRITERIA=%22Trasposicion_27.5%22.%22Cod_Comuna%22%3D4301</t>
  </si>
  <si>
    <t>#1774B10139</t>
  </si>
  <si>
    <t>Frecuencia de Aprehensiones por Violencia Intrafamiliar en Tucapel para el Periodo 2005-2021</t>
  </si>
  <si>
    <t>Gráfico que muestra la frecuencia de Aprehensiones por Violencia Intrafamiliar en Tucapel según datos recopilados desde el Centro de Estudios y Análsis del Delito durante el Periodo 2005-2021.</t>
  </si>
  <si>
    <t>Tucapel comunal delitos género violencia hacia mujer mujeres víctimas intrafamiliar familiar aprehensiones comuna</t>
  </si>
  <si>
    <t>https://analytics.zoho.com/open-view/2395394000007123378?ZOHO_CRITERIA=%22Trasposicion_27.5%22.%22Cod_Comuna%22%3D8312</t>
  </si>
  <si>
    <t>#1774B7191</t>
  </si>
  <si>
    <t>Juzgado de Garantía de Quillota</t>
  </si>
  <si>
    <t>Sentencias Dictadas por Delitos de Abuso Sexual en el  Juzgado de Garantía de Quillota para el Periodo 2013-2019</t>
  </si>
  <si>
    <t>El gráfico muestra la evolución anual de la frecuencia de Sentencias Dictadas por Delitos de Abuso Sexual en el  Juzgado de Garantía de Quillota para el Periodo 2013-2019 de acuerdo a datos provenientes del Poder Judicial de Chile.</t>
  </si>
  <si>
    <t>abuso sexual delitos género violencia mujer mujeres casos víctimas detenciones sentencias juzgado garantía quillota</t>
  </si>
  <si>
    <t>https://analytics.zoho.com/open-view/2395394000007166659?ZOHO_CRITERIA=%22Trasposicion_27.15%22.%22Id_Juzgado_Garant%C3%ADa%22%3D17</t>
  </si>
  <si>
    <t>#1774B126</t>
  </si>
  <si>
    <t>Tasa de Aprehensiones por Violación en Parral para el Periodo 2008-2020.</t>
  </si>
  <si>
    <t>Gráfico que muestra la Tasa de Aprehensiones por Violación por cada 100 mil habitantes en Parral según datos recolectados y calculados por al Subsecretaría de Prevención del Delito para el Periodo 2008-2020.</t>
  </si>
  <si>
    <t>Parral comunal delitos género violación mujer mujeres víctimas aprehensiones evolución tasa 100 mil habitantes</t>
  </si>
  <si>
    <t>https://analytics.zoho.com/open-view/2395394000006843662?ZOHO_CRITERIA=%22Localiza%20CL%22.%22Codcom%22%3D7404</t>
  </si>
  <si>
    <t>#1774B1118</t>
  </si>
  <si>
    <t>Variación Trimestral de Aprehensiones (%) por Violencia Intrafamiliar en Machalí para el Periodo 2005-2021.</t>
  </si>
  <si>
    <t>Gráfico que muestra la variación trimestral de Aprehensiones (%) por Violencia Intrafamiliar en Machalí  según datos recopilados desde el Centro de Estudios y Análisis del Delito durante el Periodo 2005-2021.</t>
  </si>
  <si>
    <t>Machalí comunal delitos género violencia hacia mujer mujeres víctimas intrafamiliar familiar aprehensiones variación trimestral</t>
  </si>
  <si>
    <t>https://analytics.zoho.com/open-view/2395394000007123879?ZOHO_CRITERIA=%22Trasposicion_27.5%22.%22Cod_Comuna%22%3D6108</t>
  </si>
  <si>
    <t>#1774B8821</t>
  </si>
  <si>
    <t>Juzgado de Garantía de La Serena</t>
  </si>
  <si>
    <t>Sentencias Dictadas por Delitos de Abuso Sexual por Delito en el  Juzgado de Garantía de La Serena para el Periodo 2013-2019</t>
  </si>
  <si>
    <t>Gráfico que muestra la evolución anual de la frecuencia de Sentencias Dictadas por Delitos de Abuso Sexual por Delito en el  Juzgado de Garantía de La Serena para el Periodo 2013-2019 de acuerdo a datos provenientes del Poder Judicial de Chile.</t>
  </si>
  <si>
    <t>abuso sexual delitos género violencia mujer mujeres casos víctimas detenciones sentencias juzgado garantía la serena</t>
  </si>
  <si>
    <t>https://analytics.zoho.com/open-view/2395394000007166623?ZOHO_CRITERIA=%22Trasposicion_27.15%22.%22Id_Juzgado_Garant%C3%ADa%22%3D10</t>
  </si>
  <si>
    <t>#1774B201</t>
  </si>
  <si>
    <t>Frecuencia de Casos Policiales por Violencia Intrafamiliar en Pichidegua para el Periodo 2005-2021.</t>
  </si>
  <si>
    <t>Gráfico que muestra la frecuencia de Casos Policiales por Violencia Intrafamiliar en Pichidegua según datos recopilados desde el Centro de Estudios y Análsis del Delito durante el Periodo 2005-2021.</t>
  </si>
  <si>
    <t>Pichidegua comunal delitos género violencia hacia mujer mujeres víctimas intrafamiliar familiar casos policiales comuna</t>
  </si>
  <si>
    <t>https://analytics.zoho.com/open-view/2395394000007123412?ZOHO_CRITERIA=%22Trasposicion_27.5%22.%22Cod_Comuna%22%3D6113</t>
  </si>
  <si>
    <t>#1774B7452</t>
  </si>
  <si>
    <t>Frecuencia de Frecuencia Denuncias por Violación en Guaitecas para el Periodo 2008-2020</t>
  </si>
  <si>
    <t>Gráfico que muestra la frecuencia de Denuncias por Violación en Guaitecas según datos recopilados desde el Subsecretaria de Prevención del Delito durante el Periodo 2008-2020.</t>
  </si>
  <si>
    <t>Guaitecas comunal delitos género violación mujer mujeres víctimas denuncias</t>
  </si>
  <si>
    <t>https://analytics.zoho.com/open-view/2395394000006792596?ZOHO_CRITERIA=%22Localiza%20CL%22.%22Codcom%22%3D11203</t>
  </si>
  <si>
    <t>#1774B3928</t>
  </si>
  <si>
    <t>Frecuencia de Aprehensiones por Violencia Intrafamiliar en San Esteban para el Periodo 2005-2021</t>
  </si>
  <si>
    <t>Gráfico que muestra la frecuencia de Aprehensiones por Violencia Intrafamiliar en San Esteban según datos recopilados desde el Centro de Estudios y Análsis del Delito durante el Periodo 2005-2021.</t>
  </si>
  <si>
    <t>San Esteban comunal delitos género violencia hacia mujer mujeres víctimas intrafamiliar familiar aprehensiones comuna</t>
  </si>
  <si>
    <t>https://analytics.zoho.com/open-view/2395394000007123378?ZOHO_CRITERIA=%22Trasposicion_27.5%22.%22Cod_Comuna%22%3D5304</t>
  </si>
  <si>
    <t>#1774B7071</t>
  </si>
  <si>
    <t>Variación Trimestral de Casos Policiales (%) por Violencia Intrafamiliar en Llanquihue para el Periodo 2005-2021.</t>
  </si>
  <si>
    <t>Gráfico que muestra la variación trimestral de Casos Policiales (%) por Violencia Intrafamiliar en Llanquihue según datos recopilados desde el Centro de Estudios y Análisis del Delito durante el Periodo 2005-2021.</t>
  </si>
  <si>
    <t>Llanquihue comunal delitos género violencia hacia mujer mujeres víctimas intrafamiliar familiar casos policiales variación trimestral</t>
  </si>
  <si>
    <t>https://analytics.zoho.com/open-view/2395394000007123911?ZOHO_CRITERIA=%22Trasposicion_27.5%22.%22Cod_Comuna%22%3D10107</t>
  </si>
  <si>
    <t>#1774B9310</t>
  </si>
  <si>
    <t>Tasa de Casos Policiales por Violación en Olmué para el Periodo 2008-2020.</t>
  </si>
  <si>
    <t>Gráfico que muestra la Tasa de Casos Policiales por Violación por cada 100 mil habitantes en Olmué según datos recolectados y calculados por al Subsecretaría de Prevención del Delito para el Periodo 2008-2020.</t>
  </si>
  <si>
    <t>Olmué comunal delitos género violación mujer mujeres víctimas casos policiales evolución tasa 100 mil habitantes</t>
  </si>
  <si>
    <t>https://analytics.zoho.com/open-view/2395394000006843792?ZOHO_CRITERIA=%22Localiza%20CL%22.%22Codcom%22%3D5803</t>
  </si>
  <si>
    <t>#1774B1388</t>
  </si>
  <si>
    <t>Proporción de Aprehensiones, Casos Policiales, Denuncias y Detenciones por Violencia Intrafamiliar en Corral para el Periodo 2005-2021.</t>
  </si>
  <si>
    <t>Gráfico que muestra la proporción y cantidad de Aprehensiones, Casos policiales, Denuncias y Detenciones por Violencia Intrafamiliar en Corral según datos recopilados desde el Centro de Estudios y Análisis del Delito durante el Periodo 2005-2021.</t>
  </si>
  <si>
    <t>Corral comunal delitos género violencia hacia mujer mujeres víctimas intrafamiliar familiar aprehensiones denuncias casos policiales detenciones comuna</t>
  </si>
  <si>
    <t>https://analytics.zoho.com/open-view/2395394000007123726?ZOHO_CRITERIA=%22Trasposicion_27.5%22.%22Cod_Comuna%22%3D14102</t>
  </si>
  <si>
    <t>#1774B8721</t>
  </si>
  <si>
    <t>Frecuencia de Aprehensiones por Violencia Intrafamiliar en Ollagüe para el Periodo 2005-2021</t>
  </si>
  <si>
    <t>Gráfico que muestra la frecuencia de Aprehensiones por Violencia Intrafamiliar en Ollagüe según datos recopilados desde el Centro de Estudios y Análsis del Delito durante el Periodo 2005-2021.</t>
  </si>
  <si>
    <t>Ollagüe comunal delitos género violencia hacia mujer mujeres víctimas intrafamiliar familiar aprehensiones comuna</t>
  </si>
  <si>
    <t>https://analytics.zoho.com/open-view/2395394000007123378?ZOHO_CRITERIA=%22Trasposicion_27.5%22.%22Cod_Comuna%22%3D2202</t>
  </si>
  <si>
    <t>#1774B7032</t>
  </si>
  <si>
    <t>Frecuencia de Aprehensiones por Violencia Intrafamiliar en Valdivia para el Periodo 2005-2021</t>
  </si>
  <si>
    <t>Gráfico que muestra la frecuencia de Aprehensiones por Violencia Intrafamiliar en Valdivia según datos recopilados desde el Centro de Estudios y Análsis del Delito durante el Periodo 2005-2021.</t>
  </si>
  <si>
    <t>Valdivia comunal delitos género violencia hacia mujer mujeres víctimas intrafamiliar familiar aprehensiones comuna</t>
  </si>
  <si>
    <t>https://analytics.zoho.com/open-view/2395394000007123378?ZOHO_CRITERIA=%22Trasposicion_27.5%22.%22Cod_Comuna%22%3D14101</t>
  </si>
  <si>
    <t>#1774B7346</t>
  </si>
  <si>
    <t>Variación Trimestral de Aprehensiones (%) por Violación en Peralillo para el Periodo 2008-2020</t>
  </si>
  <si>
    <t>Gráfico que muestra la variación trimestral de Aprehensiones (%) por Violaciones en Peralillo según datos recopilados desde la Subsecretaria de Prevención del Delito durante el Periodo 2008-2020.</t>
  </si>
  <si>
    <t>Peralillo comunal delitos género violación mujer mujeres víctimas aprehensiones variación trimestral</t>
  </si>
  <si>
    <t>https://analytics.zoho.com/open-view/2395394000008632943?ZOHO_CRITERIA=%22Trasposicion_27.6%22.%22Cod_comuna%22%3D6307</t>
  </si>
  <si>
    <t>#1774B4761</t>
  </si>
  <si>
    <t>Proporción de Aprehensiones, Casos Policiales, Denuncias y Detenciones por Violencia Intrafamiliar en Melipilla para el Periodo 2005-2021.</t>
  </si>
  <si>
    <t>Gráfico que muestra la proporción y cantidad de Aprehensiones, Casos policiales, Denuncias y Detenciones por Violencia Intrafamiliar en Melipilla según datos recopilados desde el Centro de Estudios y Análisis del Delito durante el Periodo 2005-2021.</t>
  </si>
  <si>
    <t>Melipilla comunal delitos género violencia hacia mujer mujeres víctimas intrafamiliar familiar aprehensiones denuncias casos policiales detenciones comuna</t>
  </si>
  <si>
    <t>https://analytics.zoho.com/open-view/2395394000007123726?ZOHO_CRITERIA=%22Trasposicion_27.5%22.%22Cod_Comuna%22%3D13501</t>
  </si>
  <si>
    <t>#1774B8710</t>
  </si>
  <si>
    <t>Variación Trimestral de Denuncias (%) por Violación en Providencia para el Periodo 2008-2020</t>
  </si>
  <si>
    <t>Gráfico que muestra la variación trimestral de Denuncias (%) por Violaciones en Providencia según datos recopilados desde la Subsecretaria de Prevención del Delito durante el Periodo 2008-2020.</t>
  </si>
  <si>
    <t>Providencia comunal delitos género violación mujer mujeres víctimas denuncias variación trimestral</t>
  </si>
  <si>
    <t>https://analytics.zoho.com/open-view/2395394000008633066?ZOHO_CRITERIA=%22Trasposicion_27.6%22.%22Cod_comuna%22%3D13123</t>
  </si>
  <si>
    <t>#1774B5591</t>
  </si>
  <si>
    <t>Variación anual de Tasa de Aprehensiones, Casos Policiales, Denuncias y Detenciones (%) por Violación en Teodoro Schmidt para el Periodo 2008-2020</t>
  </si>
  <si>
    <t>Gráfico que muestra la variación anual (%) de la Tasa por cada 100 mil habitantes de  Aprehensiones, Casos Policiales, Denuncias y Detenciones por Violaciones en Teodoro Schmidt según datos recopilados desde la Subsecretaria de Prevención del Delito durante el Periodo 2008-2020.</t>
  </si>
  <si>
    <t>Teodoro Schmidt comunal delitos género violación mujer mujeres víctimas aprehensiones casos policiales denuncias detenciones variación tasa 100 mil habitantes</t>
  </si>
  <si>
    <t>https://analytics.zoho.com/open-view/2395394000006850667?ZOHO_CRITERIA=%22Localiza%20CL%22.%22Codcom%22%3D9117</t>
  </si>
  <si>
    <t>#1774B6578</t>
  </si>
  <si>
    <t>Variación Trimestral de Casos Policiales (%) por Violencia Intrafamiliar en Quintero para el Periodo 2005-2021.</t>
  </si>
  <si>
    <t>Gráfico que muestra la variación trimestral de Casos Policiales (%) por Violencia Intrafamiliar en Quintero según datos recopilados desde el Centro de Estudios y Análisis del Delito durante el Periodo 2005-2021.</t>
  </si>
  <si>
    <t>Quintero comunal delitos género violencia hacia mujer mujeres víctimas intrafamiliar familiar casos policiales variación trimestral</t>
  </si>
  <si>
    <t>https://analytics.zoho.com/open-view/2395394000007123911?ZOHO_CRITERIA=%22Trasposicion_27.5%22.%22Cod_Comuna%22%3D5107</t>
  </si>
  <si>
    <t>#1774B9122</t>
  </si>
  <si>
    <t>Tasa de Detenciones por Violación en Frutillar para el Periodo 2008-2020.</t>
  </si>
  <si>
    <t>Gráfico que muestra la Tasa de Detenciones por Violación por cada 100 mil habitantes en Frutillar según datos recolectados y calculados por al Subsecretaría de Prevención del Delito para el Periodo 2008-2020.</t>
  </si>
  <si>
    <t>Frutillar comunal delitos género violación mujer mujeres víctimas detenciones evolución tasa 100 mil habitantes</t>
  </si>
  <si>
    <t>https://analytics.zoho.com/open-view/2395394000006843853?ZOHO_CRITERIA=%22Localiza%20CL%22.%22Codcom%22%3D10105</t>
  </si>
  <si>
    <t>#1774B2210</t>
  </si>
  <si>
    <t>Variación Trimestral de Denuncias (%) por Violencia Intrafamiliar en Chillán para el Periodo 2005-2021.</t>
  </si>
  <si>
    <t>Gráfico que muestra la variación trimestral de Denuncias (%) por Violencia Intrafamiliar en Chillán según datos recopilados desde el Centro de Estudios y Análisis del Delito durante el Periodo 2005-2021.</t>
  </si>
  <si>
    <t>Chillán comunal delitos género violencia hacia mujer mujeres víctimas intrafamiliar familiar denuncias variación trimestral</t>
  </si>
  <si>
    <t>https://analytics.zoho.com/open-view/2395394000007126144?ZOHO_CRITERIA=%22Trasposicion_27.5%22.%22Cod_Comuna%22%3D16101</t>
  </si>
  <si>
    <t>#1774B9594</t>
  </si>
  <si>
    <t>Variación Trimestral de Aprehensiones (%) por Violación en San Joaquín para el Periodo 2008-2020</t>
  </si>
  <si>
    <t>Gráfico que muestra la variación trimestral de Aprehensiones (%) por Violaciones en San Joaquín según datos recopilados desde la Subsecretaria de Prevención del Delito durante el Periodo 2008-2020.</t>
  </si>
  <si>
    <t>San Joaquín comunal delitos género violación mujer mujeres víctimas aprehensiones variación trimestral</t>
  </si>
  <si>
    <t>https://analytics.zoho.com/open-view/2395394000008632943?ZOHO_CRITERIA=%22Trasposicion_27.6%22.%22Cod_comuna%22%3D13129</t>
  </si>
  <si>
    <t>#1774B4930</t>
  </si>
  <si>
    <t>Tasa de Detenciones por Violación en Sagrada Familia para el Periodo 2008-2020.</t>
  </si>
  <si>
    <t>Gráfico que muestra la Tasa de Detenciones por Violación por cada 100 mil habitantes en Sagrada Familia según datos recolectados y calculados por al Subsecretaría de Prevención del Delito para el Periodo 2008-2020.</t>
  </si>
  <si>
    <t>Sagrada Familia comunal delitos género violación mujer mujeres víctimas detenciones evolución tasa 100 mil habitantes</t>
  </si>
  <si>
    <t>https://analytics.zoho.com/open-view/2395394000006843853?ZOHO_CRITERIA=%22Localiza%20CL%22.%22Codcom%22%3D7307</t>
  </si>
  <si>
    <t>#1774B2110</t>
  </si>
  <si>
    <t>Frecuencia de Denuncias por Violencia Intrafamiliar en Quellón para el Periodo 2005-2021.</t>
  </si>
  <si>
    <t>Gráfico que muestra la frecuencia de las Denuncias por Violencia Intrafamiliar en Quellón según datos recopilados desde el Centro de Estudios y Análsis del Delito durante el Periodo 2005-2021.</t>
  </si>
  <si>
    <t>Quellón comunal delitos género violencia hacia mujer mujeres víctimas intrafamiliar familiar denuncias comuna</t>
  </si>
  <si>
    <t>https://analytics.zoho.com/open-view/2395394000007123492?ZOHO_CRITERIA=%22Trasposicion_27.5%22.%22Cod_Comuna%22%3D10208</t>
  </si>
  <si>
    <t>#1774B7949</t>
  </si>
  <si>
    <t>Variación Trimestral de Denuncias (%) por Violencia Intrafamiliar en Placilla para el Periodo 2005-2021.</t>
  </si>
  <si>
    <t>Gráfico que muestra la variación trimestral de Denuncias (%) por Violencia Intrafamiliar en Placilla según datos recopilados desde el Centro de Estudios y Análisis del Delito durante el Periodo 2005-2021.</t>
  </si>
  <si>
    <t>Placilla comunal delitos género violencia hacia mujer mujeres víctimas intrafamiliar familiar denuncias variación trimestral</t>
  </si>
  <si>
    <t>https://analytics.zoho.com/open-view/2395394000007126144?ZOHO_CRITERIA=%22Trasposicion_27.5%22.%22Cod_Comuna%22%3D6308</t>
  </si>
  <si>
    <t>#1774B9528</t>
  </si>
  <si>
    <t>Frecuencia de Casos de Violencia Económica y Variación Anual en Antofagasta para los años 2012, 2017 y 2020.</t>
  </si>
  <si>
    <t>Gráfico que muestra la Frecuencia de Casos de Violencia Económica por año en Antofagasta para los años 2012, 2017 y 2020 según datos de las encuestas ENVIF-VCM realizadas por el Instituto Nacional de Estadísticas (INE) y el Centro de Estudios y Análisis del Delito (CEAD).</t>
  </si>
  <si>
    <t>Antofagasta comunal violencia económica intrafamiliar vif mujeres mujer encuesta envif cead ine evolución variación anual</t>
  </si>
  <si>
    <t>https://analytics.zoho.com/open-view/2395394000007264522?ZOHO_CRITERIA=%22Trasposicion_27.9%22.%22C%C3%B3digo%20Comuna%22%3D2101</t>
  </si>
  <si>
    <t>#1774B10602</t>
  </si>
  <si>
    <t>Variación Trimestral de Denuncias (%) por Violencia Intrafamiliar en Parral para el Periodo 2005-2021.</t>
  </si>
  <si>
    <t>Gráfico que muestra la variación trimestral de Denuncias (%) por Violencia Intrafamiliar en Parral según datos recopilados desde el Centro de Estudios y Análisis del Delito durante el Periodo 2005-2021.</t>
  </si>
  <si>
    <t>Parral comunal delitos género violencia hacia mujer mujeres víctimas intrafamiliar familiar denuncias variación trimestral</t>
  </si>
  <si>
    <t>https://analytics.zoho.com/open-view/2395394000007126144?ZOHO_CRITERIA=%22Trasposicion_27.5%22.%22Cod_Comuna%22%3D7404</t>
  </si>
  <si>
    <t>#1774B9556</t>
  </si>
  <si>
    <t>Variación Trimestral de Detenciones (%) por Violencia Intrafamiliar en Frutillar para el Periodo 2005-2021.</t>
  </si>
  <si>
    <t>Gráfico que muestra la variación trimestral de Detenciones (%) por Violencia Intrafamiliar en Frutillar según datos recopilados desde el Centro de Estudios y Análisis del Delito durante el Periodo 2005-2021.</t>
  </si>
  <si>
    <t>Frutillar comunal delitos género violencia hacia mujer mujeres víctimas intrafamiliar familiar detenciones variación trimestral</t>
  </si>
  <si>
    <t>https://analytics.zoho.com/open-view/2395394000007126218?ZOHO_CRITERIA=%22Trasposicion_27.5%22.%22Cod_Comuna%22%3D10105</t>
  </si>
  <si>
    <t>#1774B9994</t>
  </si>
  <si>
    <t>Frecuencia de Casos Policiales por Violencia Intrafamiliar en Río Hurtado para el Periodo 2005-2021.</t>
  </si>
  <si>
    <t>Gráfico que muestra la frecuencia de Casos Policiales por Violencia Intrafamiliar en Río Hurtado según datos recopilados desde el Centro de Estudios y Análsis del Delito durante el Periodo 2005-2021.</t>
  </si>
  <si>
    <t>Río Hurtado comunal delitos género violencia hacia mujer mujeres víctimas intrafamiliar familiar casos policiales comuna</t>
  </si>
  <si>
    <t>https://analytics.zoho.com/open-view/2395394000007123412?ZOHO_CRITERIA=%22Trasposicion_27.5%22.%22Cod_Comuna%22%3D4305</t>
  </si>
  <si>
    <t>#1774B7401</t>
  </si>
  <si>
    <t>Frecuencia de Aprehensiones por Violencia Intrafamiliar en Treguaco para el Periodo 2005-2021</t>
  </si>
  <si>
    <t>Gráfico que muestra la frecuencia de Aprehensiones por Violencia Intrafamiliar en Treguaco según datos recopilados desde el Centro de Estudios y Análsis del Delito durante el Periodo 2005-2021.</t>
  </si>
  <si>
    <t>Treguaco comunal delitos género violencia hacia mujer mujeres víctimas intrafamiliar familiar aprehensiones comuna</t>
  </si>
  <si>
    <t>https://analytics.zoho.com/open-view/2395394000007123378?ZOHO_CRITERIA=%22Trasposicion_27.5%22.%22Cod_Comuna%22%3D16207</t>
  </si>
  <si>
    <t>#1774B7213</t>
  </si>
  <si>
    <t>Tasa de Detenciones por Violación en Melipilla para el Periodo 2008-2020.</t>
  </si>
  <si>
    <t>Gráfico que muestra la Tasa de Detenciones por Violación por cada 100 mil habitantes en Melipilla según datos recolectados y calculados por al Subsecretaría de Prevención del Delito para el Periodo 2008-2020.</t>
  </si>
  <si>
    <t>Melipilla comunal delitos género violación mujer mujeres víctimas detenciones evolución tasa 100 mil habitantes</t>
  </si>
  <si>
    <t>https://analytics.zoho.com/open-view/2395394000006843853?ZOHO_CRITERIA=%22Localiza%20CL%22.%22Codcom%22%3D13501</t>
  </si>
  <si>
    <t>#1774B2286</t>
  </si>
  <si>
    <t>Relación Víctima-Femicida</t>
  </si>
  <si>
    <t>Femicidios</t>
  </si>
  <si>
    <t>Cantidad de víctimas según relación con el femicida</t>
  </si>
  <si>
    <t>Periodo 2010-2021</t>
  </si>
  <si>
    <t>Número de víctimas</t>
  </si>
  <si>
    <t>Ministerio de la Mujer y Equidad de Género</t>
  </si>
  <si>
    <t>Frecuencia de casos de femicidio según relación con el femicida en la Región de Antofagasta, Periodo 2010-2021</t>
  </si>
  <si>
    <t>Gráfico que muestra la Cantidad de víctimas según relación con el femicida en la Región de Antofagasta para el Periodo 2010-2021, según datos recopilados desde el Ministerio de la Mujer y Equidad de Género.</t>
  </si>
  <si>
    <t>Nube de palabras</t>
  </si>
  <si>
    <t>Región de Antofagasta femicidios víctimas violencia mujer frecuencia cantidad número casos relación femicida</t>
  </si>
  <si>
    <t>https://analytics.zoho.com/open-view/2395394000009034610?ZOHO_CRITERIA=%22Localiza%20CL%22.%22Codreg%22%3D2</t>
  </si>
  <si>
    <t>100-R-2</t>
  </si>
  <si>
    <t>#1774B11331</t>
  </si>
  <si>
    <t>Variación Trimestral de Aprehensiones, Casos policiales, Denuncias y Detenciones (%) en Vilcún para el Periodo 2005-2021.</t>
  </si>
  <si>
    <t>Gráfico que muestra la variación trimestral de Aprehensiones, Casos Policiales, Denuncias y Detenciones (%) por Violencia Intrafamiliar en Vilcún según datos recopilados desde el Centro de Estudios y Análisis del Delito durante el Periodo 2005-2021.</t>
  </si>
  <si>
    <t>Vilcún comunal delitos género violencia hacia mujer mujeres víctimas intrafamiliar familiar aprehensiones casos policiales denuncias detenciones variación trimestral</t>
  </si>
  <si>
    <t>https://analytics.zoho.com/open-view/2395394000007126407?ZOHO_CRITERIA=%22Trasposicion_27.5%22.%22Cod_Comuna%22%3D9119</t>
  </si>
  <si>
    <t>#1774B10317</t>
  </si>
  <si>
    <t>Variación anual de Tasa de Aprehensiones, Casos Policiales, Denuncias y Detenciones (%) por Violación en Sagrada Familia para el Periodo 2008-2020</t>
  </si>
  <si>
    <t>Gráfico que muestra la variación anual (%) de la Tasa por cada 100 mil habitantes de  Aprehensiones, Casos Policiales, Denuncias y Detenciones por Violaciones en Sagrada Familia según datos recopilados desde la Subsecretaria de Prevención del Delito durante el Periodo 2008-2020.</t>
  </si>
  <si>
    <t>Sagrada Familia comunal delitos género violación mujer mujeres víctimas aprehensiones casos policiales denuncias detenciones variación tasa 100 mil habitantes</t>
  </si>
  <si>
    <t>https://analytics.zoho.com/open-view/2395394000006850667?ZOHO_CRITERIA=%22Localiza%20CL%22.%22Codcom%22%3D7307</t>
  </si>
  <si>
    <t>#1774B6497</t>
  </si>
  <si>
    <t>Sentencias Dictadas por Delitos de Abuso Sexual por Delito en la Región de Atacama durante el Periodo 2013-2019</t>
  </si>
  <si>
    <t>El gráfico muestra la evolución anual de la frecuencia de Sentencias Dictadas por Delitos de Abuso Sexual por Delito en la Región de Atacama durante el Periodo 2013-2019 de acuerdo a datos provenientes del Poder Judicial de Chile.</t>
  </si>
  <si>
    <t>abuso sexual delitos género violencia mujer mujeres casos víctimas detenciones sentencias atacama</t>
  </si>
  <si>
    <t>https://analytics.zoho.com/open-view/2395394000007166809?ZOHO_CRITERIA=%22Localiza%20CL%22.%22Codreg%22%3D3</t>
  </si>
  <si>
    <t>100-R-3</t>
  </si>
  <si>
    <t>#1774B96</t>
  </si>
  <si>
    <t>Mapa de Denuncias</t>
  </si>
  <si>
    <t>Mapa de Denuncias por Violencia Intrafamiliar en la Región de Tarapacá  por comuna acumulado 2020-2021.</t>
  </si>
  <si>
    <t>Mapa que muestra las Denuncias por Violencia Intrafamiliar en la Región de Tarapacá según datos recopilados desde el Centro de Estudios y Análsis del Delito durante acumulados en el periodo 2020-2021.</t>
  </si>
  <si>
    <t>Mapa de calor</t>
  </si>
  <si>
    <t>Región de Tarapacá comunal delitos género violencia hacia mujer mujeres víctimas intrafamiliar familiar denuncias mapa</t>
  </si>
  <si>
    <t>https://analytics.zoho.com/open-view/2395394000007135865?ZOHO_CRITERIA=%22Trasposicion_27.5%22.%22Cod_Regi%C3%B3n%22%3D1</t>
  </si>
  <si>
    <t>#1774B10479</t>
  </si>
  <si>
    <t>Frecuencia de Frecuencia Casos Policiales por Violación en Renca para el Periodo 2008-2020</t>
  </si>
  <si>
    <t>Gráfico que muestra la frecuencia de Casos Policiales por Violación en Renca según datos recopilados desde el Subsecretaria de Prevención del Delito durante el Periodo 2008-2020.</t>
  </si>
  <si>
    <t>Renca comunal delitos género violación mujer mujeres víctimas casos policiales</t>
  </si>
  <si>
    <t>https://analytics.zoho.com/open-view/2395394000006792555?ZOHO_CRITERIA=%22Localiza%20CL%22.%22Codcom%22%3D13128</t>
  </si>
  <si>
    <t>#1774B3627</t>
  </si>
  <si>
    <t>Frecuencia de Denuncias por Violencia Intrafamiliar en Limache para el Periodo 2005-2021.</t>
  </si>
  <si>
    <t>Gráfico que muestra la frecuencia de las Denuncias por Violencia Intrafamiliar en Limache según datos recopilados desde el Centro de Estudios y Análsis del Delito durante el Periodo 2005-2021.</t>
  </si>
  <si>
    <t>Limache comunal delitos género violencia hacia mujer mujeres víctimas intrafamiliar familiar denuncias comuna</t>
  </si>
  <si>
    <t>https://analytics.zoho.com/open-view/2395394000007123492?ZOHO_CRITERIA=%22Trasposicion_27.5%22.%22Cod_Comuna%22%3D5802</t>
  </si>
  <si>
    <t>#1774B7781</t>
  </si>
  <si>
    <t>Mapa de Detenciones</t>
  </si>
  <si>
    <t>Mapa de Detenciones por Violencia Intrafamiliar en la Región Metropolitana  por comuna acumulado 2020-2021.</t>
  </si>
  <si>
    <t>Mapa que muestra las Detenciones por Violencia Intrafamiliar en la Región Metropolitana según datos recopilados desde el Centro de Estudios y Análsis del Delito durante acumulados en el periodo 2020-2021.</t>
  </si>
  <si>
    <t>Región Metropolitana comunal delitos género violencia hacia mujer mujeres víctimas intrafamiliar familiar detenciones mapa</t>
  </si>
  <si>
    <t>https://analytics.zoho.com/open-view/2395394000007136007?ZOHO_CRITERIA=%22Trasposicion_27.5%22.%22Cod_Regi%C3%B3n%22%3D13</t>
  </si>
  <si>
    <t>#1774B10507</t>
  </si>
  <si>
    <t>Frecuencia de Frecuencia Denuncias por Violación en Yungay para el Periodo 2008-2020</t>
  </si>
  <si>
    <t>Gráfico que muestra la frecuencia de Denuncias por Violación en Yungay según datos recopilados desde el Subsecretaria de Prevención del Delito durante el Periodo 2008-2020.</t>
  </si>
  <si>
    <t>Yungay comunal delitos género violación mujer mujeres víctimas denuncias</t>
  </si>
  <si>
    <t>https://analytics.zoho.com/open-view/2395394000006792596?ZOHO_CRITERIA=%22Localiza%20CL%22.%22Codcom%22%3D16109</t>
  </si>
  <si>
    <t>#1774B3861</t>
  </si>
  <si>
    <t>Número de Aprehensiones, Casos Policiales, Denuncias y Detenciones</t>
  </si>
  <si>
    <t>Frecuencia de Frecuencia Aprehensiones, Casos Policiales, Denuncias y Detenciones por Violación en Pedro Aguirre Cerda para el Periodo 2008-2020</t>
  </si>
  <si>
    <t>Gráfico que muestra la frecuencia de Aprehensiones, Casos Policiales, Denuncias y  Detenciones por Violación en Pedro Aguirre Cerda según datos recopilados desde el Subsecretaria de Prevención del Delito durante el Periodo 2008-2020.</t>
  </si>
  <si>
    <t>Pedro Aguirre Cerda comunal delitos género violación mujer mujeres víctimas aprehensiones casos policiales denuncias detenciones</t>
  </si>
  <si>
    <t>https://analytics.zoho.com/open-view/2395394000006792678?ZOHO_CRITERIA=%22Localiza%20CL%22.%22Codcom%22%3D13121</t>
  </si>
  <si>
    <t>#1774B4622</t>
  </si>
  <si>
    <t>Frecuencia de Casos Policiales por Violencia Intrafamiliar en San Clemente para el Periodo 2005-2021.</t>
  </si>
  <si>
    <t>Gráfico que muestra la frecuencia de Casos Policiales por Violencia Intrafamiliar en San Clemente según datos recopilados desde el Centro de Estudios y Análsis del Delito durante el Periodo 2005-2021.</t>
  </si>
  <si>
    <t>San Clemente comunal delitos género violencia hacia mujer mujeres víctimas intrafamiliar familiar casos policiales comuna</t>
  </si>
  <si>
    <t>https://analytics.zoho.com/open-view/2395394000007123412?ZOHO_CRITERIA=%22Trasposicion_27.5%22.%22Cod_Comuna%22%3D7109</t>
  </si>
  <si>
    <t>#1774B7481</t>
  </si>
  <si>
    <t>Tasa de Casos Policiales por Violación en Corral para el Periodo 2008-2020.</t>
  </si>
  <si>
    <t>Gráfico que muestra la Tasa de Casos Policiales por Violación por cada 100 mil habitantes en Corral según datos recolectados y calculados por al Subsecretaría de Prevención del Delito para el Periodo 2008-2020.</t>
  </si>
  <si>
    <t>Corral comunal delitos género violación mujer mujeres víctimas casos policiales evolución tasa 100 mil habitantes</t>
  </si>
  <si>
    <t>https://analytics.zoho.com/open-view/2395394000006843792?ZOHO_CRITERIA=%22Localiza%20CL%22.%22Codcom%22%3D14102</t>
  </si>
  <si>
    <t>#1774B1638</t>
  </si>
  <si>
    <t>Variación Trimestral de Denuncias (%) por Violencia Intrafamiliar en Nueva Imperial para el Periodo 2005-2021.</t>
  </si>
  <si>
    <t>Gráfico que muestra la variación trimestral de Denuncias (%) por Violencia Intrafamiliar en Nueva Imperial según datos recopilados desde el Centro de Estudios y Análisis del Delito durante el Periodo 2005-2021.</t>
  </si>
  <si>
    <t>Nueva Imperial comunal delitos género violencia hacia mujer mujeres víctimas intrafamiliar familiar denuncias variación trimestral</t>
  </si>
  <si>
    <t>https://analytics.zoho.com/open-view/2395394000007126144?ZOHO_CRITERIA=%22Trasposicion_27.5%22.%22Cod_Comuna%22%3D9111</t>
  </si>
  <si>
    <t>#1774B9625</t>
  </si>
  <si>
    <t>Tasa de Aprehensiones, Casos Policiales, Denuncias y Detenciones por Violación en la Región de Aysén por comuna para el Periodo 2008-2020.</t>
  </si>
  <si>
    <t>Gráfico que muestra la Tasa de Aprehensiones, Casos Policiales, Denuncias y Detenciones por Violación por cada 100 mil habitantes en la Región de Aysén según datos recolectados y calculados por al Subsecretaría de Prevención del Delito para el Periodo 2008-2020.</t>
  </si>
  <si>
    <t>Región de Aysén regional delitos género violación mujer mujeres víctimas aprehensiones, casos policiales, denuncias y detenciones comuna evolución tasa 100 mil habitantes</t>
  </si>
  <si>
    <t>https://analytics.zoho.com/open-view/2395394000006846012?ZOHO_CRITERIA=%22Localiza%20CL%22.%22Codreg%22%3D11</t>
  </si>
  <si>
    <t>100-R-11</t>
  </si>
  <si>
    <t>#1774B983</t>
  </si>
  <si>
    <t>Variación Trimestral de Denuncias (%) por Violación en Recoleta para el Periodo 2008-2020</t>
  </si>
  <si>
    <t>Gráfico que muestra la variación trimestral de Denuncias (%) por Violaciones en Recoleta según datos recopilados desde la Subsecretaria de Prevención del Delito durante el Periodo 2008-2020.</t>
  </si>
  <si>
    <t>Recoleta comunal delitos género violación mujer mujeres víctimas denuncias variación trimestral</t>
  </si>
  <si>
    <t>https://analytics.zoho.com/open-view/2395394000008633066?ZOHO_CRITERIA=%22Trasposicion_27.6%22.%22Cod_comuna%22%3D13127</t>
  </si>
  <si>
    <t>#1774B5595</t>
  </si>
  <si>
    <t>Frecuencia de Frecuencia Denuncias por Violación a nivel comunal en la Región de La Araucanía, Periodo 2008-2020</t>
  </si>
  <si>
    <t>Gráfico que muestra la frecuencia de Demuncias por Violaciones en la Región de La Araucanía por comuna según datos recopilados por la Subsecretaría de Prevención del Delito durante el Periodo 2008-2020.</t>
  </si>
  <si>
    <t>Región de La Araucanía regional delitos género violación mujer mujeres víctimas denuncias comuna evolución</t>
  </si>
  <si>
    <t>https://analytics.zoho.com/open-view/2395394000008231433?ZOHO_CRITERIA=%22Trasposicion_27.6%22.%22cod_region%22%3D9</t>
  </si>
  <si>
    <t>#1774B2832</t>
  </si>
  <si>
    <t>Frecuencia según ocurrencia de Violencia Económica en Graneros para los años 2012, 2017 y 2020.</t>
  </si>
  <si>
    <t>Gráfico que muestra la Frecuencia según ocurrencia de Violencia Económica en Graneros los años 2012, 2017 y 2020 según datos de las encuestas ENVIF-VCM realizadas por el Instituto Nacional de Estadísticas (INE) y el Centro de Estudios y Análisis del Delito (CEAD).</t>
  </si>
  <si>
    <t>Graneros comunal violencia económica intrafamiliar vif mujeres mujer encuesta envif cead ine víctima padecer sufrir</t>
  </si>
  <si>
    <t>https://analytics.zoho.com/open-view/2395394000007264102?ZOHO_CRITERIA=%22Trasposicion_27.9%22.%22C%C3%B3digo%20Comuna%22%3D6106</t>
  </si>
  <si>
    <t>#1774B11027</t>
  </si>
  <si>
    <t>Variación Trimestral de Detenciones (%) por Violación en Futrono para el Periodo 2008-2020</t>
  </si>
  <si>
    <t>Gráfico que muestra la variación trimestral de Detenciones (%) por Violaciones en Futrono según datos recopilados desde la Subsecretaria de Prevención del Delito durante el Periodo 2008-2020.</t>
  </si>
  <si>
    <t>Futrono comunal delitos género violación mujer mujeres víctimas detenciones variación trimestral</t>
  </si>
  <si>
    <t>https://analytics.zoho.com/open-view/2395394000008633106?ZOHO_CRITERIA=%22Trasposicion_27.6%22.%22Cod_comuna%22%3D14202</t>
  </si>
  <si>
    <t>#1774B5929</t>
  </si>
  <si>
    <t>Variación Trimestral de Casos Policiales (%) por Violación en Melipeuco para el Periodo 2008-2020</t>
  </si>
  <si>
    <t>Gráfico que muestra la variación trimestral de Casos Policiales (%) por Violaciones en Melipeuco según datos recopilados desde la Subsecretaria de Prevención del Delito durante el Periodo 2008-2020.</t>
  </si>
  <si>
    <t>Melipeuco comunal delitos género violación mujer mujeres víctimas casos policiales variación trimestral</t>
  </si>
  <si>
    <t>https://analytics.zoho.com/open-view/2395394000008633026?ZOHO_CRITERIA=%22Trasposicion_27.6%22.%22Cod_comuna%22%3D9110</t>
  </si>
  <si>
    <t>#1774B5168</t>
  </si>
  <si>
    <t>Variación Trimestral de Aprehensiones, Casos policiales, Denuncias y Detenciones (%) en Vicuña para el Periodo 2005-2021.</t>
  </si>
  <si>
    <t>Gráfico que muestra la variación trimestral de Aprehensiones, Casos Policiales, Denuncias y Detenciones (%) por Violencia Intrafamiliar en Vicuña según datos recopilados desde el Centro de Estudios y Análisis del Delito durante el Periodo 2005-2021.</t>
  </si>
  <si>
    <t>Vicuña comunal delitos género violencia hacia mujer mujeres víctimas intrafamiliar familiar aprehensiones casos policiales denuncias detenciones variación trimestral</t>
  </si>
  <si>
    <t>https://analytics.zoho.com/open-view/2395394000007126407?ZOHO_CRITERIA=%22Trasposicion_27.5%22.%22Cod_Comuna%22%3D4106</t>
  </si>
  <si>
    <t>#1774B10134</t>
  </si>
  <si>
    <t>Frecuencia de Frecuencia Detenciones por Violación en Providencia para el Periodo 2008-2020</t>
  </si>
  <si>
    <t>Gráfico que muestra la frecuencia de Detenciones por Violación en Providencia según datos recopilados desde el Subsecretaria de Prevención del Delito durante el Periodo 2008-2020.</t>
  </si>
  <si>
    <t>Providencia comunal delitos género violación mujer mujeres víctimas detenciones</t>
  </si>
  <si>
    <t>https://analytics.zoho.com/open-view/2395394000006792637?ZOHO_CRITERIA=%22Localiza%20CL%22.%22Codcom%22%3D13123</t>
  </si>
  <si>
    <t>#1774B4281</t>
  </si>
  <si>
    <t>Tasa de Aprehensiones, Casos Policiales, Denuncias y Detenciones por Violación en Talcahuano para el Periodo 2008-2020.</t>
  </si>
  <si>
    <t>Gráfico que muestra la Tasa de Aprehensiones, Casos Policiales, Denuncias y Detenciones por Violación por cada 100 mil habitantes en Talcahuano según datos recolectados y calculados por al Subsecretaría de Prevención del Delito para el Periodo 2008-2020.</t>
  </si>
  <si>
    <t>Talcahuano comunal delitos género violación mujer mujeres víctimas aprehensiones casos policiales denuncias detenciones evolución tasa 100 mil habitantes</t>
  </si>
  <si>
    <t>https://analytics.zoho.com/open-view/2395394000006850626?ZOHO_CRITERIA=%22Localiza%20CL%22.%22Codcom%22%3D8110</t>
  </si>
  <si>
    <t>#1774B2461</t>
  </si>
  <si>
    <t>Frecuencia de Frecuencia Detenciones por Violación en Puente Alto para el Periodo 2008-2020</t>
  </si>
  <si>
    <t>Gráfico que muestra la frecuencia de Detenciones por Violación en Puente Alto según datos recopilados desde el Subsecretaria de Prevención del Delito durante el Periodo 2008-2020.</t>
  </si>
  <si>
    <t>Puente Alto comunal delitos género violación mujer mujeres víctimas detenciones</t>
  </si>
  <si>
    <t>https://analytics.zoho.com/open-view/2395394000006792637?ZOHO_CRITERIA=%22Localiza%20CL%22.%22Codcom%22%3D13201</t>
  </si>
  <si>
    <t>#1774B4291</t>
  </si>
  <si>
    <t>Tasa de Aprehensiones por Violación en Guaitecas para el Periodo 2008-2020.</t>
  </si>
  <si>
    <t>Gráfico que muestra la Tasa de Aprehensiones por Violación por cada 100 mil habitantes en Guaitecas según datos recolectados y calculados por al Subsecretaría de Prevención del Delito para el Periodo 2008-2020.</t>
  </si>
  <si>
    <t>Guaitecas comunal delitos género violación mujer mujeres víctimas aprehensiones evolución tasa 100 mil habitantes</t>
  </si>
  <si>
    <t>https://analytics.zoho.com/open-view/2395394000006843662?ZOHO_CRITERIA=%22Localiza%20CL%22.%22Codcom%22%3D11203</t>
  </si>
  <si>
    <t>#1774B1239</t>
  </si>
  <si>
    <t>Tasa de Denuncias por Violación en Quillota para el Periodo 2008-2020.</t>
  </si>
  <si>
    <t>Gráfico que muestra la Tasa de Denuncias por Violación por cada 100 mil habitantes en Quillota según datos recolectados y calculados por al Subsecretaría de Prevención del Delito para el Periodo 2008-2020.</t>
  </si>
  <si>
    <t>Quillota comunal delitos género violación mujer mujeres víctimas denuncias evolución tasa 100 mil habitantes</t>
  </si>
  <si>
    <t>https://analytics.zoho.com/open-view/2395394000006843824?ZOHO_CRITERIA=%22Localiza%20CL%22.%22Codcom%22%3D5501</t>
  </si>
  <si>
    <t>#1774B1709</t>
  </si>
  <si>
    <t>Variación Trimestral de Casos Policiales (%) por Violencia Intrafamiliar en Melipilla para el Periodo 2005-2021.</t>
  </si>
  <si>
    <t>Gráfico que muestra la variación trimestral de Casos Policiales (%) por Violencia Intrafamiliar en Melipilla según datos recopilados desde el Centro de Estudios y Análisis del Delito durante el Periodo 2005-2021.</t>
  </si>
  <si>
    <t>Melipilla comunal delitos género violencia hacia mujer mujeres víctimas intrafamiliar familiar casos policiales variación trimestral</t>
  </si>
  <si>
    <t>https://analytics.zoho.com/open-view/2395394000007123911?ZOHO_CRITERIA=%22Trasposicion_27.5%22.%22Cod_Comuna%22%3D13501</t>
  </si>
  <si>
    <t>#1774B9394</t>
  </si>
  <si>
    <t>Frecuencia de Frecuencia Aprehensiones, Casos Policiales, Denuncias y Detenciones por Violación en Diego de Almagro para el Periodo 2008-2020</t>
  </si>
  <si>
    <t>Gráfico que muestra la frecuencia de Aprehensiones, Casos Policiales, Denuncias y  Detenciones por Violación en Diego de Almagro según datos recopilados desde el Subsecretaria de Prevención del Delito durante el Periodo 2008-2020.</t>
  </si>
  <si>
    <t>Diego de Almagro comunal delitos género violación mujer mujeres víctimas aprehensiones casos policiales denuncias detenciones</t>
  </si>
  <si>
    <t>https://analytics.zoho.com/open-view/2395394000006792678?ZOHO_CRITERIA=%22Localiza%20CL%22.%22Codcom%22%3D3202</t>
  </si>
  <si>
    <t>#1774B4346</t>
  </si>
  <si>
    <t>Frecuencia de Frecuencia Aprehensiones, Casos Policiales, Denuncias y Detenciones por Violación en Nacimiento para el Periodo 2008-2020</t>
  </si>
  <si>
    <t>Gráfico que muestra la frecuencia de Aprehensiones, Casos Policiales, Denuncias y  Detenciones por Violación en Nacimiento según datos recopilados desde el Subsecretaria de Prevención del Delito durante el Periodo 2008-2020.</t>
  </si>
  <si>
    <t>Nacimiento comunal delitos género violación mujer mujeres víctimas aprehensiones casos policiales denuncias detenciones</t>
  </si>
  <si>
    <t>https://analytics.zoho.com/open-view/2395394000006792678?ZOHO_CRITERIA=%22Localiza%20CL%22.%22Codcom%22%3D8306</t>
  </si>
  <si>
    <t>#1774B4491</t>
  </si>
  <si>
    <t>Frecuencia de Frecuencia Casos Policiales por Violación en Curacaví para el Periodo 2008-2020</t>
  </si>
  <si>
    <t>Gráfico que muestra la frecuencia de Casos Policiales por Violación en Curacaví según datos recopilados desde el Subsecretaria de Prevención del Delito durante el Periodo 2008-2020.</t>
  </si>
  <si>
    <t>Curacaví comunal delitos género violación mujer mujeres víctimas casos policiales</t>
  </si>
  <si>
    <t>https://analytics.zoho.com/open-view/2395394000006792555?ZOHO_CRITERIA=%22Localiza%20CL%22.%22Codcom%22%3D13503</t>
  </si>
  <si>
    <t>#1774B3644</t>
  </si>
  <si>
    <t>Variación Trimestral de Aprehensiones (%) por Violencia Intrafamiliar en Malloa para el Periodo 2005-2021.</t>
  </si>
  <si>
    <t>Gráfico que muestra la variación trimestral de Aprehensiones (%) por Violencia Intrafamiliar en Malloa  según datos recopilados desde el Centro de Estudios y Análisis del Delito durante el Periodo 2005-2021.</t>
  </si>
  <si>
    <t>Malloa comunal delitos género violencia hacia mujer mujeres víctimas intrafamiliar familiar aprehensiones variación trimestral</t>
  </si>
  <si>
    <t>https://analytics.zoho.com/open-view/2395394000007123879?ZOHO_CRITERIA=%22Trasposicion_27.5%22.%22Cod_Comuna%22%3D6109</t>
  </si>
  <si>
    <t>#1774B8822</t>
  </si>
  <si>
    <t>Variación Trimestral de Aprehensiones, Casos policiales, Denuncias y Detenciones (%) por Violación en Pelluhue para el Periodo 2008-2020</t>
  </si>
  <si>
    <t>Gráfico que muestra la variación trimestral de Aprehensiones, Casos Policiales, Denuncias y Detenciones (%) por Violaciones en Pelluhue según datos recopilados desde la Subsecretaria de Prevención del Delito durante el Periodo 2008-2020.</t>
  </si>
  <si>
    <t>Pelluhue comunal delitos género violación mujer mujeres víctimas aprehensiones casos policiales denuncias detenciones variación trimestral</t>
  </si>
  <si>
    <t>https://analytics.zoho.com/open-view/2395394000008633146?ZOHO_CRITERIA=%22Trasposicion_27.6%22.%22Cod_comuna%22%3D7203</t>
  </si>
  <si>
    <t>#1774B6056</t>
  </si>
  <si>
    <t>Variación Trimestral de Aprehensiones (%) por Violencia Intrafamiliar en Melipeuco para el Periodo 2005-2021.</t>
  </si>
  <si>
    <t>Gráfico que muestra la variación trimestral de Aprehensiones (%) por Violencia Intrafamiliar en Melipeuco  según datos recopilados desde el Centro de Estudios y Análisis del Delito durante el Periodo 2005-2021.</t>
  </si>
  <si>
    <t>Melipeuco comunal delitos género violencia hacia mujer mujeres víctimas intrafamiliar familiar aprehensiones variación trimestral</t>
  </si>
  <si>
    <t>https://analytics.zoho.com/open-view/2395394000007123879?ZOHO_CRITERIA=%22Trasposicion_27.5%22.%22Cod_Comuna%22%3D9110</t>
  </si>
  <si>
    <t>#1774B8940</t>
  </si>
  <si>
    <t>Frecuencia de Frecuencia Aprehensiones por Violación a nivel comunal en la Región de Arica y Parinacota, Periodo 2008-2020</t>
  </si>
  <si>
    <t>Gráfico que muestra la frecuencia de Aprehensiones por Violaciones en la Región de Arica y Parinacota por comuna según datos recopilados por la Subsecretaría de Prevención del Delito durante el Periodo 2008-2020.</t>
  </si>
  <si>
    <t>Región de Arica y Parinacota regional delitos género violación mujer mujeres víctimas aprehensiones comuna evolución</t>
  </si>
  <si>
    <t>https://analytics.zoho.com/open-view/2395394000006784884?ZOHO_CRITERIA=%22Localiza%20CL%22.%22Codreg%22%3D15</t>
  </si>
  <si>
    <t>100-C-15</t>
  </si>
  <si>
    <t>#1774B2806</t>
  </si>
  <si>
    <t>Sentencias Dictadas por Delitos de Abuso Sexual por Delito en la Región de Coquimbo durante el Periodo 2013-2019</t>
  </si>
  <si>
    <t>El gráfico muestra la evolución anual de la frecuencia de Sentencias Dictadas por Delitos de Abuso Sexual por Delito en la Región de Coquimbo durante el Periodo 2013-2019 de acuerdo a datos provenientes del Poder Judicial de Chile.</t>
  </si>
  <si>
    <t>abuso sexual delitos género violencia mujer mujeres casos víctimas detenciones sentencias coquimbo</t>
  </si>
  <si>
    <t>https://analytics.zoho.com/open-view/2395394000007166809?ZOHO_CRITERIA=%22Localiza%20CL%22.%22Codreg%22%3D4</t>
  </si>
  <si>
    <t>100-R-4</t>
  </si>
  <si>
    <t>#1774B97</t>
  </si>
  <si>
    <t>Año 2020</t>
  </si>
  <si>
    <t>Mapa de Tasas de Denuncias por Violación en la Región de Aysén por sus comunas para el Año 2020.</t>
  </si>
  <si>
    <t>Mapa que muestra la Tasa de Denuncias por Violación desagregada por comuna en la Región de Aysén, de acuerdo a los datos publicados por la Subsecretaria de Prevención del Delito de Chile para el Año 2020.</t>
  </si>
  <si>
    <t>Región de Aysén regional delitos género violación mujer mujeres víctimas denuncias comuna mapa tasa 100 mil habitantes</t>
  </si>
  <si>
    <t>https://analytics.zoho.com/open-view/2395394000006844841?ZOHO_CRITERIA=%22Localiza%20CL%22.%22Codreg%22%3D11</t>
  </si>
  <si>
    <t>#1774B2697</t>
  </si>
  <si>
    <t>Frecuencia de Denuncias por Violencia Intrafamiliar en Santa María para el Periodo 2005-2021.</t>
  </si>
  <si>
    <t>Gráfico que muestra la frecuencia de las Denuncias por Violencia Intrafamiliar en Santa María según datos recopilados desde el Centro de Estudios y Análsis del Delito durante el Periodo 2005-2021.</t>
  </si>
  <si>
    <t>Santa María comunal delitos género violencia hacia mujer mujeres víctimas intrafamiliar familiar denuncias comuna</t>
  </si>
  <si>
    <t>https://analytics.zoho.com/open-view/2395394000007123492?ZOHO_CRITERIA=%22Trasposicion_27.5%22.%22Cod_Comuna%22%3D5706</t>
  </si>
  <si>
    <t>#1774B7779</t>
  </si>
  <si>
    <t>Variación Trimestral de Casos Policiales (%) por Violación en Taltal para el Periodo 2008-2020</t>
  </si>
  <si>
    <t>Gráfico que muestra la variación trimestral de Casos Policiales (%) por Violaciones en Taltal según datos recopilados desde la Subsecretaria de Prevención del Delito durante el Periodo 2008-2020.</t>
  </si>
  <si>
    <t>Taltal comunal delitos género violación mujer mujeres víctimas casos policiales variación trimestral</t>
  </si>
  <si>
    <t>https://analytics.zoho.com/open-view/2395394000008633026?ZOHO_CRITERIA=%22Trasposicion_27.6%22.%22Cod_comuna%22%3D2104</t>
  </si>
  <si>
    <t>#1774B4975</t>
  </si>
  <si>
    <t>Juzgado de Garantía de Ovalle</t>
  </si>
  <si>
    <t>Sentencias Dictadas por Delitos de Violación en el Juzgado de Garantía de Ovalle para el Periodo 2013-2019</t>
  </si>
  <si>
    <t>El gráfico muestra la evolución anual de la frecuencia de Sentencias Dictadas por Delitos de Violación por Delito específico en el Juzgado de Garantía de Ovalle para el Periodo 2013-2019 de acuerdo a datos provenientes del Poder Judicial de Chile.</t>
  </si>
  <si>
    <t>violación delitos género violencia mujer mujeres casos víctimas sentencias juzgado garantía punta arenas</t>
  </si>
  <si>
    <t>https://analytics.zoho.com/open-view/2395394000007046737?ZOHO_CRITERIA=%22Trasposicion_27.8%22.%22Id_Juzgado_Garant%C3%ADa%22%3D11</t>
  </si>
  <si>
    <t>#1774B777</t>
  </si>
  <si>
    <t>Variación Trimestral de Denuncias (%) por Violencia Intrafamiliar en Viña del Mar para el Periodo 2005-2021.</t>
  </si>
  <si>
    <t>Gráfico que muestra la variación trimestral de Denuncias (%) por Violencia Intrafamiliar en Viña del Mar según datos recopilados desde el Centro de Estudios y Análisis del Delito durante el Periodo 2005-2021.</t>
  </si>
  <si>
    <t>Viña del Mar comunal delitos género violencia hacia mujer mujeres víctimas intrafamiliar familiar denuncias variación trimestral</t>
  </si>
  <si>
    <t>https://analytics.zoho.com/open-view/2395394000007126144?ZOHO_CRITERIA=%22Trasposicion_27.5%22.%22Cod_Comuna%22%3D5109</t>
  </si>
  <si>
    <t>#1774B9466</t>
  </si>
  <si>
    <t>Tasa de Aprehensiones por Violación en Calera de Tango para el Periodo 2008-2020.</t>
  </si>
  <si>
    <t>Gráfico que muestra la Tasa de Aprehensiones por Violación por cada 100 mil habitantes en Calera de Tango según datos recolectados y calculados por al Subsecretaría de Prevención del Delito para el Periodo 2008-2020.</t>
  </si>
  <si>
    <t>Calera de Tango comunal delitos género violación mujer mujeres víctimas aprehensiones evolución tasa 100 mil habitantes</t>
  </si>
  <si>
    <t>https://analytics.zoho.com/open-view/2395394000006843662?ZOHO_CRITERIA=%22Localiza%20CL%22.%22Codcom%22%3D13403</t>
  </si>
  <si>
    <t>#1774B1286</t>
  </si>
  <si>
    <t>Variación Trimestral de Aprehensiones, Casos policiales, Denuncias y Detenciones (%) en María Elena para el Periodo 2005-2021.</t>
  </si>
  <si>
    <t>Gráfico que muestra la variación trimestral de Aprehensiones, Casos Policiales, Denuncias y Detenciones (%) por Violencia Intrafamiliar en María Elena según datos recopilados desde el Centro de Estudios y Análisis del Delito durante el Periodo 2005-2021.</t>
  </si>
  <si>
    <t>María Elena comunal delitos género violencia hacia mujer mujeres víctimas intrafamiliar familiar aprehensiones casos policiales denuncias detenciones variación trimestral</t>
  </si>
  <si>
    <t>https://analytics.zoho.com/open-view/2395394000007126407?ZOHO_CRITERIA=%22Trasposicion_27.5%22.%22Cod_Comuna%22%3D2302</t>
  </si>
  <si>
    <t>#1774B10119</t>
  </si>
  <si>
    <t>Sentencias Dictadas por Delitos de Abuso Sexual en la Región de Los Lagos durante el Periodo 2013-2019</t>
  </si>
  <si>
    <t>Gráfico que muestra la frecuencia mensual de Sentencias Dictadas por Delitos de Abuso Sexual en la Región de Los Lagos durante el Periodo 2013-2019 de acuerdo a datos provenientes del Poder Judicial de Chile.</t>
  </si>
  <si>
    <t>abuso sexual delitos género violencia mujer mujeres casos víctimas detenciones sentencias lagos</t>
  </si>
  <si>
    <t>https://analytics.zoho.com/open-view/2395394000007166209?ZOHO_CRITERIA=%22Localiza%20CL%22.%22Codreg%22%3D10</t>
  </si>
  <si>
    <t>#1774B71</t>
  </si>
  <si>
    <t>Juzgado de Garantía de Los Lagos</t>
  </si>
  <si>
    <t>Sentencias Dictadas por Delitos de Abuso Sexual por Delito en el Juzgado de Garantía de Los Lagos para el Periodo 2013-2019</t>
  </si>
  <si>
    <t>Gráfico que muestra la evolución anual de la frecuencia de Sentencias Dictadas por Delitos de Abuso Sexual por Delito en el Juzgado de Garantía de Los Lagos para el Periodo 2013-2019 de acuerdo a datos provenientes del Poder Judicial de Chile.</t>
  </si>
  <si>
    <t>abuso sexual delitos género violencia mujer mujeres casos víctimas detenciones sentencias juzgado garantía los lagos</t>
  </si>
  <si>
    <t>https://analytics.zoho.com/open-view/2395394000007166623?ZOHO_CRITERIA=%22Trasposicion_27.15%22.%22Id_Juzgado_Garant%C3%ADa%22%3D76</t>
  </si>
  <si>
    <t>#1774B267</t>
  </si>
  <si>
    <t>Frecuencia de Frecuencia Casos Policiales por Violación en Cabo de Hornos para el Periodo 2008-2020</t>
  </si>
  <si>
    <t>Gráfico que muestra la frecuencia de Casos Policiales por Violación en Cabo de Hornos según datos recopilados desde el Subsecretaria de Prevención del Delito durante el Periodo 2008-2020.</t>
  </si>
  <si>
    <t>Cabo de Hornos comunal delitos género violación mujer mujeres víctimas casos policiales</t>
  </si>
  <si>
    <t>https://analytics.zoho.com/open-view/2395394000006792555?ZOHO_CRITERIA=%22Localiza%20CL%22.%22Codcom%22%3D12201</t>
  </si>
  <si>
    <t>#1774B3595</t>
  </si>
  <si>
    <t>Variación Trimestral de Aprehensiones, Casos policiales, Denuncias y Detenciones (%) en San Pedro de la Paz para el Periodo 2005-2021.</t>
  </si>
  <si>
    <t>Gráfico que muestra la variación trimestral de Aprehensiones, Casos Policiales, Denuncias y Detenciones (%) por Violencia Intrafamiliar en San Pedro de la Paz según datos recopilados desde el Centro de Estudios y Análisis del Delito durante el Periodo 2005-2021.</t>
  </si>
  <si>
    <t>San Pedro de la Paz comunal delitos género violencia hacia mujer mujeres víctimas intrafamiliar familiar aprehensiones casos policiales denuncias detenciones variación trimestral</t>
  </si>
  <si>
    <t>https://analytics.zoho.com/open-view/2395394000007126407?ZOHO_CRITERIA=%22Trasposicion_27.5%22.%22Cod_Comuna%22%3D8108</t>
  </si>
  <si>
    <t>#1774B10252</t>
  </si>
  <si>
    <t>Mapa de Detenciones por Violación en la Región de Tarapacá por comuna para el año 2020.</t>
  </si>
  <si>
    <t>Mapa que muestra las Detenciones por Violación en la Región de Tarapacá según datos recopilados desde la Subsecretaria de Prevención del Delito durante el año 2020.</t>
  </si>
  <si>
    <t>Mapa</t>
  </si>
  <si>
    <t>Región de Tarapacá regional delitos género violación mujer mujeres víctimas detenciones mapa comuna</t>
  </si>
  <si>
    <t>https://analytics.zoho.com/open-view/2395394000008850734?ZOHO_CRITERIA=%22Trasposicion_27.6%22.%22Frecuencia%22%20%3E%200%20AND%20%22Localiza%20CL%22.%22Codreg%22%20%3D1</t>
  </si>
  <si>
    <t>#1774B2989</t>
  </si>
  <si>
    <t>Tasa de Detenciones por Violación en Puchuncaví para el Periodo 2008-2020.</t>
  </si>
  <si>
    <t>Gráfico que muestra la Tasa de Detenciones por Violación por cada 100 mil habitantes en Puchuncaví según datos recolectados y calculados por al Subsecretaría de Prevención del Delito para el Periodo 2008-2020.</t>
  </si>
  <si>
    <t>Puchuncaví comunal delitos género violación mujer mujeres víctimas detenciones evolución tasa 100 mil habitantes</t>
  </si>
  <si>
    <t>https://analytics.zoho.com/open-view/2395394000006843853?ZOHO_CRITERIA=%22Localiza%20CL%22.%22Codcom%22%3D5105</t>
  </si>
  <si>
    <t>#1774B2027</t>
  </si>
  <si>
    <t>Frecuencia de Frecuencia Aprehensiones, Casos Policiales, Denuncias y Detenciones por Violación en Río Negro para el Periodo 2008-2020</t>
  </si>
  <si>
    <t>Gráfico que muestra la frecuencia de Aprehensiones, Casos Policiales, Denuncias y  Detenciones por Violación en Río Negro según datos recopilados desde el Subsecretaria de Prevención del Delito durante el Periodo 2008-2020.</t>
  </si>
  <si>
    <t>Río Negro comunal delitos género violación mujer mujeres víctimas aprehensiones casos policiales denuncias detenciones</t>
  </si>
  <si>
    <t>https://analytics.zoho.com/open-view/2395394000006792678?ZOHO_CRITERIA=%22Localiza%20CL%22.%22Codcom%22%3D10305</t>
  </si>
  <si>
    <t>#1774B4576</t>
  </si>
  <si>
    <t>Frecuencia de Frecuencia Casos Policiales por Violación en Cisnes para el Periodo 2008-2020</t>
  </si>
  <si>
    <t>Gráfico que muestra la frecuencia de Casos Policiales por Violación en Cisnes según datos recopilados desde el Subsecretaria de Prevención del Delito durante el Periodo 2008-2020.</t>
  </si>
  <si>
    <t>Cisnes comunal delitos género violación mujer mujeres víctimas casos policiales</t>
  </si>
  <si>
    <t>https://analytics.zoho.com/open-view/2395394000006792555?ZOHO_CRITERIA=%22Localiza%20CL%22.%22Codcom%22%3D11202</t>
  </si>
  <si>
    <t>#1774B3587</t>
  </si>
  <si>
    <t>Variación Trimestral de Denuncias (%) por Violación en Lo Barnechea para el Periodo 2008-2020</t>
  </si>
  <si>
    <t>Gráfico que muestra la variación trimestral de Denuncias (%) por Violaciones en Lo Barnechea según datos recopilados desde la Subsecretaria de Prevención del Delito durante el Periodo 2008-2020.</t>
  </si>
  <si>
    <t>Lo Barnechea comunal delitos género violación mujer mujeres víctimas denuncias variación trimestral</t>
  </si>
  <si>
    <t>https://analytics.zoho.com/open-view/2395394000008633066?ZOHO_CRITERIA=%22Trasposicion_27.6%22.%22Cod_comuna%22%3D13115</t>
  </si>
  <si>
    <t>#1774B5583</t>
  </si>
  <si>
    <t>Frecuencia de Frecuencia Detenciones por Violación en Bulnes para el Periodo 2008-2020</t>
  </si>
  <si>
    <t>Gráfico que muestra la frecuencia de Detenciones por Violación en Bulnes según datos recopilados desde el Subsecretaria de Prevención del Delito durante el Periodo 2008-2020.</t>
  </si>
  <si>
    <t>Bulnes comunal delitos género violación mujer mujeres víctimas detenciones</t>
  </si>
  <si>
    <t>https://analytics.zoho.com/open-view/2395394000006792637?ZOHO_CRITERIA=%22Localiza%20CL%22.%22Codcom%22%3D16102</t>
  </si>
  <si>
    <t>#1774B4170</t>
  </si>
  <si>
    <t>Variación Trimestral de Detenciones (%) por Violencia Intrafamiliar en Quemchi para el Periodo 2005-2021.</t>
  </si>
  <si>
    <t>Gráfico que muestra la variación trimestral de Detenciones (%) por Violencia Intrafamiliar en Quemchi según datos recopilados desde el Centro de Estudios y Análisis del Delito durante el Periodo 2005-2021.</t>
  </si>
  <si>
    <t>Quemchi comunal delitos género violencia hacia mujer mujeres víctimas intrafamiliar familiar detenciones variación trimestral</t>
  </si>
  <si>
    <t>https://analytics.zoho.com/open-view/2395394000007126218?ZOHO_CRITERIA=%22Trasposicion_27.5%22.%22Cod_Comuna%22%3D10209</t>
  </si>
  <si>
    <t>#1774B10007</t>
  </si>
  <si>
    <t>Delitos Violentos</t>
  </si>
  <si>
    <t>Sentencias por delitos vinculados a la mujer</t>
  </si>
  <si>
    <t>Secuestro Con Violación</t>
  </si>
  <si>
    <t>Sentencias Dictadas por Delitos Vinculados a la Mujer por Juzgado de Garantía para el delito de Secuestro Con Violación, durante el Periodo 2013-2019</t>
  </si>
  <si>
    <t>El gráfico muestra la evolución anual de la frecuencia de Sentencias Dictadas por Delitos Vinculados a la Mujer por Juzgado de Garantía para el delito de Secuestro Con Violación, durante el Periodo 2013-2019 de acuerdo a datos provenientes del Poder Judicial de Chile.</t>
  </si>
  <si>
    <t>sociedad delincuencia delitos frecuencia sentencias secuestro violación mujer violencia juzgado garantía</t>
  </si>
  <si>
    <t>https://analytics.zoho.com/open-view/2395394000007158281?ZOHO_CRITERIA=%22Trasposicion_27.16%22.%22Id_Categor%C3%ADa%22%3D270103003</t>
  </si>
  <si>
    <t>#1774B588</t>
  </si>
  <si>
    <t>Variación Trimestral de Detenciones (%) por Violación en Renca para el Periodo 2008-2020</t>
  </si>
  <si>
    <t>Gráfico que muestra la variación trimestral de Detenciones (%) por Violaciones en Renca según datos recopilados desde la Subsecretaria de Prevención del Delito durante el Periodo 2008-2020.</t>
  </si>
  <si>
    <t>Renca comunal delitos género violación mujer mujeres víctimas detenciones variación trimestral</t>
  </si>
  <si>
    <t>https://analytics.zoho.com/open-view/2395394000008633106?ZOHO_CRITERIA=%22Trasposicion_27.6%22.%22Cod_comuna%22%3D13128</t>
  </si>
  <si>
    <t>#1774B5897</t>
  </si>
  <si>
    <t>Frecuencia de Frecuencia Aprehensiones por Violación en Hijuelas para el Periodo 2008-2020</t>
  </si>
  <si>
    <t>Gráfico que muestra la frecuencia de Aprehensiones por Violación en Hijuelas según datos recopilados desde el Subsecretaria de Prevención del Delito durante el Periodo 2008-2020.</t>
  </si>
  <si>
    <t>Hijuelas comunal delitos género violación mujer mujeres víctimas aprehensiones</t>
  </si>
  <si>
    <t>https://analytics.zoho.com/open-view/2395394000006792514?ZOHO_CRITERIA=%22Localiza%20CL%22.%22Codcom%22%3D5503</t>
  </si>
  <si>
    <t>#1774B3059</t>
  </si>
  <si>
    <t>Delitos Contra la Vida, Integridad o Dignidad Personal</t>
  </si>
  <si>
    <t>Aborto Sin Consentimiento</t>
  </si>
  <si>
    <t>Sentencias Dictadas por Delitos Vinculados a la Mujer por región para el delito de Aborto Sin Consentimiento, durante el Periodo 2013-2019</t>
  </si>
  <si>
    <t>El gráfico muestra la evolución anual de la frecuencia de Sentencias Dictadas por Delitos Vinculados a la Mujer por región para el delito de Aborto Sin Consentimiento, durante el Periodo 2013-2019 de acuerdo a datos provenientes del Poder Judicial de Chile.</t>
  </si>
  <si>
    <t>sociedad delincuencia delitos frecuencia sentencias aborto consentimiento mujer violencia regional</t>
  </si>
  <si>
    <t>https://analytics.zoho.com/open-view/2395394000007158239?ZOHO_CRITERIA=%22Trasposicion_27.16%22.%22Id_Categor%C3%ADa%22%3D270105003</t>
  </si>
  <si>
    <t>#1774B586</t>
  </si>
  <si>
    <t>Frecuencia según ocurrencia de Violencia Económica en Padre Hurtado para los años 2012, 2017 y 2020.</t>
  </si>
  <si>
    <t>Gráfico que muestra la Frecuencia según ocurrencia de Violencia Económica en Padre Hurtado los años 2012, 2017 y 2020 según datos de las encuestas ENVIF-VCM realizadas por el Instituto Nacional de Estadísticas (INE) y el Centro de Estudios y Análisis del Delito (CEAD).</t>
  </si>
  <si>
    <t>Padre Hurtado comunal violencia económica intrafamiliar vif mujeres mujer encuesta envif cead ine víctima padecer sufrir</t>
  </si>
  <si>
    <t>https://analytics.zoho.com/open-view/2395394000007264102?ZOHO_CRITERIA=%22Trasposicion_27.9%22.%22C%C3%B3digo%20Comuna%22%3D13604</t>
  </si>
  <si>
    <t>#1774B11196</t>
  </si>
  <si>
    <t>Frecuencia de Casos de Violencia Económica y Variación Anual en Macul para los años 2012, 2017 y 2020.</t>
  </si>
  <si>
    <t>Gráfico que muestra la Frecuencia de Casos de Violencia Económica por año en Macul para los años 2012, 2017 y 2020 según datos de las encuestas ENVIF-VCM realizadas por el Instituto Nacional de Estadísticas (INE) y el Centro de Estudios y Análisis del Delito (CEAD).</t>
  </si>
  <si>
    <t>Macul comunal violencia económica intrafamiliar vif mujeres mujer encuesta envif cead ine evolución variación anual</t>
  </si>
  <si>
    <t>https://analytics.zoho.com/open-view/2395394000007264522?ZOHO_CRITERIA=%22Trasposicion_27.9%22.%22C%C3%B3digo%20Comuna%22%3D13118</t>
  </si>
  <si>
    <t>#1774B10749</t>
  </si>
  <si>
    <t>Frecuencia de Frecuencia Detenciones por Violación en Melipilla para el Periodo 2008-2020</t>
  </si>
  <si>
    <t>Gráfico que muestra la frecuencia de Detenciones por Violación en Melipilla según datos recopilados desde el Subsecretaria de Prevención del Delito durante el Periodo 2008-2020.</t>
  </si>
  <si>
    <t>Melipilla comunal delitos género violación mujer mujeres víctimas detenciones</t>
  </si>
  <si>
    <t>https://analytics.zoho.com/open-view/2395394000006792637?ZOHO_CRITERIA=%22Localiza%20CL%22.%22Codcom%22%3D13501</t>
  </si>
  <si>
    <t>#1774B4301</t>
  </si>
  <si>
    <t>Sentencias Dictadas por Delitos de Abuso Sexual en la Región de Aysén durante el Periodo 2013-2019</t>
  </si>
  <si>
    <t>Gráfico que muestra la frecuencia mensual de Sentencias Dictadas por Delitos de Abuso Sexual en la Región de Aysén durante el Periodo 2013-2019 de acuerdo a datos provenientes del Poder Judicial de Chile.</t>
  </si>
  <si>
    <t>abuso sexual delitos género violencia mujer mujeres casos víctimas detenciones sentencias aysén</t>
  </si>
  <si>
    <t>https://analytics.zoho.com/open-view/2395394000007166209?ZOHO_CRITERIA=%22Localiza%20CL%22.%22Codreg%22%3D11</t>
  </si>
  <si>
    <t>#1774B72</t>
  </si>
  <si>
    <t>Frecuencia de Casos de Violencia Económica y Variación Anual en Vitacura para los años 2012, 2017 y 2020.</t>
  </si>
  <si>
    <t>Gráfico que muestra la Frecuencia de Casos de Violencia Económica por año en Vitacura para los años 2012, 2017 y 2020 según datos de las encuestas ENVIF-VCM realizadas por el Instituto Nacional de Estadísticas (INE) y el Centro de Estudios y Análisis del Delito (CEAD).</t>
  </si>
  <si>
    <t>Vitacura comunal violencia económica intrafamiliar vif mujeres mujer encuesta envif cead ine evolución variación anual</t>
  </si>
  <si>
    <t>https://analytics.zoho.com/open-view/2395394000007264522?ZOHO_CRITERIA=%22Trasposicion_27.9%22.%22C%C3%B3digo%20Comuna%22%3D13132</t>
  </si>
  <si>
    <t>#1774B10763</t>
  </si>
  <si>
    <t>Frecuencia de Detenciones por Violencia Intrafamiliar en Río Claro para el Periodo 2005-2021.</t>
  </si>
  <si>
    <t>Gráfico que muestra la frecuencia de las Detenciones por Violencia Intrafamiliar en Río Claro según datos recopilados desde el Centro de Estudios y Análsis del Delito durante el Periodo 2005-2021.</t>
  </si>
  <si>
    <t>Río Claro comunal delitos género violencia hacia mujer mujeres víctimas intrafamiliar familiar detenciones comuna</t>
  </si>
  <si>
    <t>https://analytics.zoho.com/open-view/2395394000007123572?ZOHO_CRITERIA=%22Trasposicion_27.5%22.%22Cod_Comuna%22%3D7108</t>
  </si>
  <si>
    <t>#1774B8168</t>
  </si>
  <si>
    <t>11º Juzgado de Garantía de Santiago</t>
  </si>
  <si>
    <t>Sentencias Dictadas por Delitos de Abuso Sexual por Delito en el 11° Juzgado de Garantía de Santiago para el Periodo 2013-2019</t>
  </si>
  <si>
    <t>Gráfico que muestra la evolución anual de la frecuencia de Sentencias Dictadas por Delitos de Abuso Sexual por Delito en el 11° Juzgado de Garantía de Santiago para el Periodo 2013-2019 de acuerdo a datos provenientes del Poder Judicial de Chile.</t>
  </si>
  <si>
    <t>abuso sexual delitos género violencia mujer mujeres casos víctimas detenciones sentencias juzgado garantía santiago</t>
  </si>
  <si>
    <t>https://analytics.zoho.com/open-view/2395394000007166623?ZOHO_CRITERIA=%22Trasposicion_27.15%22.%22Id_Juzgado_Garant%C3%ADa%22%3D62</t>
  </si>
  <si>
    <t>#1774B253</t>
  </si>
  <si>
    <t>Frecuencia de Frecuencia Detenciones por Violación en Pichilemu para el Periodo 2008-2020</t>
  </si>
  <si>
    <t>Gráfico que muestra la frecuencia de Detenciones por Violación en Pichilemu según datos recopilados desde el Subsecretaria de Prevención del Delito durante el Periodo 2008-2020.</t>
  </si>
  <si>
    <t>Pichilemu comunal delitos género violación mujer mujeres víctimas detenciones</t>
  </si>
  <si>
    <t>https://analytics.zoho.com/open-view/2395394000006792637?ZOHO_CRITERIA=%22Localiza%20CL%22.%22Codcom%22%3D6201</t>
  </si>
  <si>
    <t>#1774B4093</t>
  </si>
  <si>
    <t>Frecuencia de Detenciones por Violencia Intrafamiliar en Cunco para el Periodo 2005-2021.</t>
  </si>
  <si>
    <t>Gráfico que muestra la frecuencia de las Detenciones por Violencia Intrafamiliar en Cunco según datos recopilados desde el Centro de Estudios y Análsis del Delito durante el Periodo 2005-2021.</t>
  </si>
  <si>
    <t>Cunco comunal delitos género violencia hacia mujer mujeres víctimas intrafamiliar familiar detenciones comuna</t>
  </si>
  <si>
    <t>https://analytics.zoho.com/open-view/2395394000007123572?ZOHO_CRITERIA=%22Trasposicion_27.5%22.%22Cod_Comuna%22%3D9103</t>
  </si>
  <si>
    <t>#1774B8247</t>
  </si>
  <si>
    <t>Frecuencia de Frecuencia Aprehensiones, Casos Policiales, Denuncias y Detenciones por Violación en Purén para el Periodo 2008-2020</t>
  </si>
  <si>
    <t>Gráfico que muestra la frecuencia de Aprehensiones, Casos Policiales, Denuncias y  Detenciones por Violación en Purén según datos recopilados desde el Subsecretaria de Prevención del Delito durante el Periodo 2008-2020.</t>
  </si>
  <si>
    <t>Purén comunal delitos género violación mujer mujeres víctimas aprehensiones casos policiales denuncias detenciones</t>
  </si>
  <si>
    <t>https://analytics.zoho.com/open-view/2395394000006792678?ZOHO_CRITERIA=%22Localiza%20CL%22.%22Codcom%22%3D9208</t>
  </si>
  <si>
    <t>#1774B4549</t>
  </si>
  <si>
    <t>Variación Trimestral de Casos Policiales (%) por Violación en Ñuñoa para el Periodo 2008-2020</t>
  </si>
  <si>
    <t>Gráfico que muestra la variación trimestral de Casos Policiales (%) por Violaciones en Ñuñoa según datos recopilados desde la Subsecretaria de Prevención del Delito durante el Periodo 2008-2020.</t>
  </si>
  <si>
    <t>Ñuñoa comunal delitos género violación mujer mujeres víctimas casos policiales variación trimestral</t>
  </si>
  <si>
    <t>https://analytics.zoho.com/open-view/2395394000008633026?ZOHO_CRITERIA=%22Trasposicion_27.6%22.%22Cod_comuna%22%3D13120</t>
  </si>
  <si>
    <t>#1774B5252</t>
  </si>
  <si>
    <t>Variación Trimestral de Aprehensiones (%) por Violencia Intrafamiliar en Santo Domingo para el Periodo 2005-2021.</t>
  </si>
  <si>
    <t>Gráfico que muestra la variación trimestral de Aprehensiones (%) por Violencia Intrafamiliar en Santo Domingo  según datos recopilados desde el Centro de Estudios y Análisis del Delito durante el Periodo 2005-2021.</t>
  </si>
  <si>
    <t>Santo Domingo comunal delitos género violencia hacia mujer mujeres víctimas intrafamiliar familiar aprehensiones variación trimestral</t>
  </si>
  <si>
    <t>https://analytics.zoho.com/open-view/2395394000007123879?ZOHO_CRITERIA=%22Trasposicion_27.5%22.%22Cod_Comuna%22%3D5606</t>
  </si>
  <si>
    <t>#1774B8803</t>
  </si>
  <si>
    <t>Frecuencia de Detenciones por Violencia Intrafamiliar en Ancud para el Periodo 2005-2021.</t>
  </si>
  <si>
    <t>Gráfico que muestra la frecuencia de las Detenciones por Violencia Intrafamiliar en Ancud según datos recopilados desde el Centro de Estudios y Análsis del Delito durante el Periodo 2005-2021.</t>
  </si>
  <si>
    <t>Ancud comunal delitos género violencia hacia mujer mujeres víctimas intrafamiliar familiar detenciones comuna</t>
  </si>
  <si>
    <t>https://analytics.zoho.com/open-view/2395394000007123572?ZOHO_CRITERIA=%22Trasposicion_27.5%22.%22Cod_Comuna%22%3D10202</t>
  </si>
  <si>
    <t>#1774B8287</t>
  </si>
  <si>
    <t>Cantidad de Detenciones por Violencia Intrafamiliar por comuna en la Región de Los Lagos para el Periodo 2005-2021.</t>
  </si>
  <si>
    <t>Gráfico que muestra la frecuencia de Detenciones por Violencia Intrafamiliar en la Región de Los Lagos por comuna según datos recopilados desde el Centro de Estudios y Análsis del Delito durante el Periodo 2005-2021.</t>
  </si>
  <si>
    <t>Región de Los Lagos delitos género violencia hacia mujer mujeres víctimas intrafamiliar familiar detenciones comuna</t>
  </si>
  <si>
    <t>https://analytics.zoho.com/open-view/2395394000007121392?ZOHO_CRITERIA=%22Trasposicion_27.5%22.%22Cod_Regi%C3%B3n%22%3D10</t>
  </si>
  <si>
    <t>#1774B7009</t>
  </si>
  <si>
    <t>Frecuencia de Casos de Violencia Económica y Variación Anual en Coquimbo para los años 2012, 2017 y 2020.</t>
  </si>
  <si>
    <t>Gráfico que muestra la Frecuencia de Casos de Violencia Económica por año en Coquimbo para los años 2012, 2017 y 2020 según datos de las encuestas ENVIF-VCM realizadas por el Instituto Nacional de Estadísticas (INE) y el Centro de Estudios y Análisis del Delito (CEAD).</t>
  </si>
  <si>
    <t>Coquimbo comunal violencia económica intrafamiliar vif mujeres mujer encuesta envif cead ine evolución variación anual</t>
  </si>
  <si>
    <t>https://analytics.zoho.com/open-view/2395394000007264522?ZOHO_CRITERIA=%22Trasposicion_27.9%22.%22C%C3%B3digo%20Comuna%22%3D4102</t>
  </si>
  <si>
    <t>#1774B10613</t>
  </si>
  <si>
    <t>Variación Trimestral de Denuncias (%) por Violencia Intrafamiliar en Peñalolén para el Periodo 2005-2021.</t>
  </si>
  <si>
    <t>Gráfico que muestra la variación trimestral de Denuncias (%) por Violencia Intrafamiliar en Peñalolén según datos recopilados desde el Centro de Estudios y Análisis del Delito durante el Periodo 2005-2021.</t>
  </si>
  <si>
    <t>Peñalolén comunal delitos género violencia hacia mujer mujeres víctimas intrafamiliar familiar denuncias variación trimestral</t>
  </si>
  <si>
    <t>https://analytics.zoho.com/open-view/2395394000007126144?ZOHO_CRITERIA=%22Trasposicion_27.5%22.%22Cod_Comuna%22%3D13122</t>
  </si>
  <si>
    <t>#1774B9716</t>
  </si>
  <si>
    <t>Frecuencia de Frecuencia Detenciones por Violación a nivel comunal en la Región de Arica y Parinacota, Periodo 2008-2020</t>
  </si>
  <si>
    <t>Gráfico que muestra la frecuencia de Detenciones por Violaciones en la Región de Arica y Parinacota por comuna según datos recopilados por la Subsecretaría de Prevención del Delito durante el Periodo 2008-2020.</t>
  </si>
  <si>
    <t>Región de Arica y Parinacota regional delitos género violación mujer mujeres víctimas detenciones comuna evolución</t>
  </si>
  <si>
    <t>https://analytics.zoho.com/open-view/2395394000006789748?ZOHO_CRITERIA=%22Localiza%20CL%22.%22Codreg%22%3D15</t>
  </si>
  <si>
    <t>#1774B2854</t>
  </si>
  <si>
    <t>Variación Trimestral de Denuncias (%) por Violencia Intrafamiliar en Villa Alegre para el Periodo 2005-2021.</t>
  </si>
  <si>
    <t>Gráfico que muestra la variación trimestral de Denuncias (%) por Violencia Intrafamiliar en Villa Alegre según datos recopilados desde el Centro de Estudios y Análisis del Delito durante el Periodo 2005-2021.</t>
  </si>
  <si>
    <t>Villa Alegre comunal delitos género violencia hacia mujer mujeres víctimas intrafamiliar familiar denuncias variación trimestral</t>
  </si>
  <si>
    <t>https://analytics.zoho.com/open-view/2395394000007126144?ZOHO_CRITERIA=%22Trasposicion_27.5%22.%22Cod_Comuna%22%3D7407</t>
  </si>
  <si>
    <t>#1774B9559</t>
  </si>
  <si>
    <t>Mapa de Frecuencia Aprehensiones, Casos Policiales, Denuncias y Detenciones</t>
  </si>
  <si>
    <t>Mapa de Aprehensiones, Casos policiales, Denuncias y Detenciones por Violencia Intrafamiliar en la Región de Atacama por comuna acumulado 2020-2021.</t>
  </si>
  <si>
    <t>Mapa que muestra las Aprehensiones, Casos policiales, Denuncias y Detenciones por Violencia Intrafamiliar en la Región de Atacama según datos recopilados desde el Centro de Estudios y Análsis del Delito durante acumulados en el periodo 2020-2021.</t>
  </si>
  <si>
    <t>Región de Atacama comunal delitos género violencia hacia mujer mujeres víctimas intrafamiliar familiar aprehensiones casos policiales denunacias detenciones mapa</t>
  </si>
  <si>
    <t>https://analytics.zoho.com/open-view/2395394000007346897?ZOHO_CRITERIA=%22Trasposicion_27.5%22.%22Cod_Regi%C3%B3n%22%3D3</t>
  </si>
  <si>
    <t>#1774B10518</t>
  </si>
  <si>
    <t>Frecuencia de Frecuencia Denuncias por Violación en Pelluhue para el Periodo 2008-2020</t>
  </si>
  <si>
    <t>Gráfico que muestra la frecuencia de Denuncias por Violación en Pelluhue según datos recopilados desde el Subsecretaria de Prevención del Delito durante el Periodo 2008-2020.</t>
  </si>
  <si>
    <t>Pelluhue comunal delitos género violación mujer mujeres víctimas denuncias</t>
  </si>
  <si>
    <t>https://analytics.zoho.com/open-view/2395394000006792596?ZOHO_CRITERIA=%22Localiza%20CL%22.%22Codcom%22%3D7203</t>
  </si>
  <si>
    <t>#1774B3790</t>
  </si>
  <si>
    <t>Frecuencia de Denuncias por Violencia Intrafamiliar en La Estrella para el Periodo 2005-2021.</t>
  </si>
  <si>
    <t>Gráfico que muestra la frecuencia de las Denuncias por Violencia Intrafamiliar en La Estrella según datos recopilados desde el Centro de Estudios y Análsis del Delito durante el Periodo 2005-2021.</t>
  </si>
  <si>
    <t>La Estrella comunal delitos género violencia hacia mujer mujeres víctimas intrafamiliar familiar denuncias comuna</t>
  </si>
  <si>
    <t>https://analytics.zoho.com/open-view/2395394000007123492?ZOHO_CRITERIA=%22Trasposicion_27.5%22.%22Cod_Comuna%22%3D6202</t>
  </si>
  <si>
    <t>#1774B7802</t>
  </si>
  <si>
    <t>Frecuencia de Casos de Violencia Económica y Variación Anual en Chillán Viejo para los años 2012, 2017 y 2020.</t>
  </si>
  <si>
    <t>Gráfico que muestra la Frecuencia de Casos de Violencia Económica por año en Chillán Viejo para los años 2012, 2017 y 2020 según datos de las encuestas ENVIF-VCM realizadas por el Instituto Nacional de Estadísticas (INE) y el Centro de Estudios y Análisis del Delito (CEAD).</t>
  </si>
  <si>
    <t>Chillán Viejo comunal violencia económica intrafamiliar vif mujeres mujer encuesta envif cead ine evolución variación anual</t>
  </si>
  <si>
    <t>https://analytics.zoho.com/open-view/2395394000007264522?ZOHO_CRITERIA=%22Trasposicion_27.9%22.%22C%C3%B3digo%20Comuna%22%3D16103</t>
  </si>
  <si>
    <t>#1774B10688</t>
  </si>
  <si>
    <t>Variación Trimestral de Denuncias (%) por Violación en Puqueldón para el Periodo 2008-2020</t>
  </si>
  <si>
    <t>Gráfico que muestra la variación trimestral de Denuncias (%) por Violaciones en Puqueldón según datos recopilados desde la Subsecretaria de Prevención del Delito durante el Periodo 2008-2020.</t>
  </si>
  <si>
    <t>Puqueldón comunal delitos género violación mujer mujeres víctimas denuncias variación trimestral</t>
  </si>
  <si>
    <t>https://analytics.zoho.com/open-view/2395394000008633066?ZOHO_CRITERIA=%22Trasposicion_27.6%22.%22Cod_comuna%22%3D10206</t>
  </si>
  <si>
    <t>#1774B5541</t>
  </si>
  <si>
    <t>Variación Trimestral de Detenciones (%) por Violencia Intrafamiliar en San Pablo para el Periodo 2005-2021.</t>
  </si>
  <si>
    <t>Gráfico que muestra la variación trimestral de Detenciones (%) por Violencia Intrafamiliar en San Pablo según datos recopilados desde el Centro de Estudios y Análisis del Delito durante el Periodo 2005-2021.</t>
  </si>
  <si>
    <t>San Pablo comunal delitos género violencia hacia mujer mujeres víctimas intrafamiliar familiar detenciones variación trimestral</t>
  </si>
  <si>
    <t>https://analytics.zoho.com/open-view/2395394000007126218?ZOHO_CRITERIA=%22Trasposicion_27.5%22.%22Cod_Comuna%22%3D10307</t>
  </si>
  <si>
    <t>#1774B10015</t>
  </si>
  <si>
    <t>Frecuencia de Frecuencia Detenciones por Violación en Puerto Montt para el Periodo 2008-2020</t>
  </si>
  <si>
    <t>Gráfico que muestra la frecuencia de Detenciones por Violación en Puerto Montt según datos recopilados desde el Subsecretaria de Prevención del Delito durante el Periodo 2008-2020.</t>
  </si>
  <si>
    <t>Puerto Montt comunal delitos género violación mujer mujeres víctimas detenciones</t>
  </si>
  <si>
    <t>https://analytics.zoho.com/open-view/2395394000006792637?ZOHO_CRITERIA=%22Localiza%20CL%22.%22Codcom%22%3D10101</t>
  </si>
  <si>
    <t>#1774B4221</t>
  </si>
  <si>
    <t>Proporción de Aprehensiones, Casos Policiales, Denuncias y Detenciones por Violencia Intrafamiliar en Molina para el Periodo 2005-2021.</t>
  </si>
  <si>
    <t>Gráfico que muestra la proporción y cantidad de Aprehensiones, Casos policiales, Denuncias y Detenciones por Violencia Intrafamiliar en Molina según datos recopilados desde el Centro de Estudios y Análisis del Delito durante el Periodo 2005-2021.</t>
  </si>
  <si>
    <t>Molina comunal delitos género violencia hacia mujer mujeres víctimas intrafamiliar familiar aprehensiones denuncias casos policiales detenciones comuna</t>
  </si>
  <si>
    <t>https://analytics.zoho.com/open-view/2395394000007123726?ZOHO_CRITERIA=%22Trasposicion_27.5%22.%22Cod_Comuna%22%3D7304</t>
  </si>
  <si>
    <t>#1774B8519</t>
  </si>
  <si>
    <t>Mapa Aprehensiones</t>
  </si>
  <si>
    <t>Mapa de Aprehensiones por Violencia Intrafamiliar en la Región de Arica y Parinacota  por comuna acumulado 2020-2021.</t>
  </si>
  <si>
    <t>Mapa que muestra las  Aprehensiones por Violencia Intrafamiliar en la Región de Arica y Parinacota según datos recopilados desde el Centro de Estudios y Análsis del Delito durante acumulados en el periodo 2020-2021.</t>
  </si>
  <si>
    <t>Región de Arica y Parinacota comunal delitos género violencia hacia mujer mujeres víctimas intrafamiliar familiar aprehensiones mapa</t>
  </si>
  <si>
    <t>https://analytics.zoho.com/open-view/2395394000007135515?ZOHO_CRITERIA=%22Trasposicion_27.5%22.%22Cod_Regi%C3%B3n%22%3D15</t>
  </si>
  <si>
    <t>#1774B10461</t>
  </si>
  <si>
    <t>Frecuencia de Detenciones por Violencia Intrafamiliar en Tocopilla para el Periodo 2005-2021.</t>
  </si>
  <si>
    <t>Gráfico que muestra la frecuencia de las Detenciones por Violencia Intrafamiliar en Tocopilla según datos recopilados desde el Centro de Estudios y Análsis del Delito durante el Periodo 2005-2021.</t>
  </si>
  <si>
    <t>Tocopilla comunal delitos género violencia hacia mujer mujeres víctimas intrafamiliar familiar detenciones comuna</t>
  </si>
  <si>
    <t>https://analytics.zoho.com/open-view/2395394000007123572?ZOHO_CRITERIA=%22Trasposicion_27.5%22.%22Cod_Comuna%22%3D2301</t>
  </si>
  <si>
    <t>#1774B8064</t>
  </si>
  <si>
    <t>Mapa de Tasas de Detenciones por Violación en la Región de La Araucanía por sus comunas para el Año 2020.</t>
  </si>
  <si>
    <t>Mapa que muestra la Tasa de Detenciones por Violación desagregada por comuna en la Región de La Araucanía, de acuerdo a los datos publicados por la Subsecretaria de Prevención del Delito de Chile para el Año 2020.</t>
  </si>
  <si>
    <t>Región de La Araucanía regional delitos género violación mujer mujeres víctimas detenciones comuna mapa tasa 100 mil habitantes</t>
  </si>
  <si>
    <t>https://analytics.zoho.com/open-view/2395394000006844884?ZOHO_CRITERIA=%22Localiza%20CL%22.%22Codreg%22%3D9</t>
  </si>
  <si>
    <t>#1774B2711</t>
  </si>
  <si>
    <t>Frecuencia de Casos de Violencia Económica y Variación Anual en Hualqui para los años 2012, 2017 y 2020.</t>
  </si>
  <si>
    <t>Gráfico que muestra la Frecuencia de Casos de Violencia Económica por año en Hualqui para los años 2012, 2017 y 2020 según datos de las encuestas ENVIF-VCM realizadas por el Instituto Nacional de Estadísticas (INE) y el Centro de Estudios y Análisis del Delito (CEAD).</t>
  </si>
  <si>
    <t>Hualqui comunal violencia económica intrafamiliar vif mujeres mujer encuesta envif cead ine evolución variación anual</t>
  </si>
  <si>
    <t>https://analytics.zoho.com/open-view/2395394000007264522?ZOHO_CRITERIA=%22Trasposicion_27.9%22.%22C%C3%B3digo%20Comuna%22%3D8105</t>
  </si>
  <si>
    <t>#1774B10675</t>
  </si>
  <si>
    <t>Variación Trimestral de Casos Policiales (%) por Violación en Melipilla para el Periodo 2008-2020</t>
  </si>
  <si>
    <t>Gráfico que muestra la variación trimestral de Casos Policiales (%) por Violaciones en Melipilla según datos recopilados desde la Subsecretaria de Prevención del Delito durante el Periodo 2008-2020.</t>
  </si>
  <si>
    <t>Melipilla comunal delitos género violación mujer mujeres víctimas casos policiales variación trimestral</t>
  </si>
  <si>
    <t>https://analytics.zoho.com/open-view/2395394000008633026?ZOHO_CRITERIA=%22Trasposicion_27.6%22.%22Cod_comuna%22%3D13501</t>
  </si>
  <si>
    <t>#1774B5275</t>
  </si>
  <si>
    <t>Frecuencia de Aprehensiones por Violencia Intrafamiliar en Curaco de Vélez para el Periodo 2005-2021</t>
  </si>
  <si>
    <t>Gráfico que muestra la frecuencia de Aprehensiones por Violencia Intrafamiliar en Curaco de Vélez según datos recopilados desde el Centro de Estudios y Análsis del Delito durante el Periodo 2005-2021.</t>
  </si>
  <si>
    <t>Curaco de Vélez comunal delitos género violencia hacia mujer mujeres víctimas intrafamiliar familiar aprehensiones comuna</t>
  </si>
  <si>
    <t>https://analytics.zoho.com/open-view/2395394000007123378?ZOHO_CRITERIA=%22Trasposicion_27.5%22.%22Cod_Comuna%22%3D10204</t>
  </si>
  <si>
    <t>#1774B7259</t>
  </si>
  <si>
    <t>Variación Trimestral de Aprehensiones (%) por Violación en Curacaví para el Periodo 2008-2020</t>
  </si>
  <si>
    <t>Gráfico que muestra la variación trimestral de Aprehensiones (%) por Violaciones en Curacaví según datos recopilados desde la Subsecretaria de Prevención del Delito durante el Periodo 2008-2020.</t>
  </si>
  <si>
    <t>Curacaví comunal delitos género violación mujer mujeres víctimas aprehensiones variación trimestral</t>
  </si>
  <si>
    <t>https://analytics.zoho.com/open-view/2395394000008632943?ZOHO_CRITERIA=%22Trasposicion_27.6%22.%22Cod_comuna%22%3D13503</t>
  </si>
  <si>
    <t>#1774B4946</t>
  </si>
  <si>
    <t>Frecuencia de Detenciones por Violencia Intrafamiliar en Las Condes para el Periodo 2005-2021.</t>
  </si>
  <si>
    <t>Gráfico que muestra la frecuencia de las Detenciones por Violencia Intrafamiliar en Las Condes según datos recopilados desde el Centro de Estudios y Análsis del Delito durante el Periodo 2005-2021.</t>
  </si>
  <si>
    <t>Las Condes comunal delitos género violencia hacia mujer mujeres víctimas intrafamiliar familiar detenciones comuna</t>
  </si>
  <si>
    <t>https://analytics.zoho.com/open-view/2395394000007123572?ZOHO_CRITERIA=%22Trasposicion_27.5%22.%22Cod_Comuna%22%3D13114</t>
  </si>
  <si>
    <t>#1774B8337</t>
  </si>
  <si>
    <t>Delitos (todos)</t>
  </si>
  <si>
    <t>Juzgado de Garantía de San Fernando</t>
  </si>
  <si>
    <t>Sentencias Dictadas por Delitos Vinculados a la Mujer por Delito en el Juzgado de Garantía de San Fernando para el Periodo 2013-2019</t>
  </si>
  <si>
    <t>Gráfico que muestra la evolución anual de la frecuencia de Sentencias Dictadas por Delitos Vinculados a la Mujer por Delito en el Juzgado de Garantía de San Fernando para el Periodo 2013-2019 de acuerdo a datos provenientes del Poder Judicial de Chile.</t>
  </si>
  <si>
    <t>sociedad delincuencia delitos frecuencia garantía sentencias juzgado secuestro homicidio femicidio abuso tortura maltrato intrafamiliar violación aborto consentimiento consentido mujer violencia</t>
  </si>
  <si>
    <t>https://analytics.zoho.com/open-view/2395394000007158201?ZOHO_CRITERIA=%22Trasposicion_27.16%22.%22Id_Juzgado_Garant%C3%ADa%22%3D26</t>
  </si>
  <si>
    <t>#1774B522</t>
  </si>
  <si>
    <t>Variación Trimestral de Aprehensiones, Casos policiales, Denuncias y Detenciones (%) en Cochamó para el Periodo 2005-2021.</t>
  </si>
  <si>
    <t>Gráfico que muestra la variación trimestral de Aprehensiones, Casos Policiales, Denuncias y Detenciones (%) por Violencia Intrafamiliar en Cochamó según datos recopilados desde el Centro de Estudios y Análisis del Delito durante el Periodo 2005-2021.</t>
  </si>
  <si>
    <t>Cochamó comunal delitos género violencia hacia mujer mujeres víctimas intrafamiliar familiar aprehensiones casos policiales denuncias detenciones variación trimestral</t>
  </si>
  <si>
    <t>https://analytics.zoho.com/open-view/2395394000007126407?ZOHO_CRITERIA=%22Trasposicion_27.5%22.%22Cod_Comuna%22%3D10103</t>
  </si>
  <si>
    <t>#1774B10333</t>
  </si>
  <si>
    <t>Frecuencia de Frecuencia Denuncias por Violación en Los Andes para el Periodo 2008-2020</t>
  </si>
  <si>
    <t>Gráfico que muestra la frecuencia de Denuncias por Violación en Los Andes según datos recopilados desde el Subsecretaria de Prevención del Delito durante el Periodo 2008-2020.</t>
  </si>
  <si>
    <t>Los Andes comunal delitos género violación mujer mujeres víctimas denuncias</t>
  </si>
  <si>
    <t>https://analytics.zoho.com/open-view/2395394000006792596?ZOHO_CRITERIA=%22Localiza%20CL%22.%22Codcom%22%3D5301</t>
  </si>
  <si>
    <t>#1774B3715</t>
  </si>
  <si>
    <t>Centros de la Mujer</t>
  </si>
  <si>
    <t>Centros de Apoyo</t>
  </si>
  <si>
    <t>Cantidad de Centros de la Mujer Regional</t>
  </si>
  <si>
    <t>Año 2021</t>
  </si>
  <si>
    <t>Número de Centros</t>
  </si>
  <si>
    <t>Servicio Nacional de la Mujer y la Equidad de Género</t>
  </si>
  <si>
    <t>Cantidad de Centros de la Mujer por tipo de atención en la Región de Atacama, Año 2021</t>
  </si>
  <si>
    <t>Gráfico que muestra la cantidad de Centros de la Mujer por tipo de atención en la  Región de Atacama, de acuerdo a los datos publicados por el Servicio Nacional de la Mujer y la Equidad de Género para el Año 2021.</t>
  </si>
  <si>
    <t>mujer mujeres género violencia minmeg sernameg ministerio centro apoyo atacama atención</t>
  </si>
  <si>
    <t>https://analytics.zoho.com/open-view/2395394000008621848?ZOHO_CRITERIA=%2227.11%22.%22C%C3%B3digo_Regi%C3%B3n%22%20%3D%203</t>
  </si>
  <si>
    <t>#1774B28</t>
  </si>
  <si>
    <t>Tasa de Detenciones por Violación en Vicuña para el Periodo 2008-2020.</t>
  </si>
  <si>
    <t>Gráfico que muestra la Tasa de Detenciones por Violación por cada 100 mil habitantes en Vicuña según datos recolectados y calculados por al Subsecretaría de Prevención del Delito para el Periodo 2008-2020.</t>
  </si>
  <si>
    <t>Vicuña comunal delitos género violación mujer mujeres víctimas detenciones evolución tasa 100 mil habitantes</t>
  </si>
  <si>
    <t>https://analytics.zoho.com/open-view/2395394000006843853?ZOHO_CRITERIA=%22Localiza%20CL%22.%22Codcom%22%3D4106</t>
  </si>
  <si>
    <t>#1774B2016</t>
  </si>
  <si>
    <t>Juzgado de Garantía de Calera</t>
  </si>
  <si>
    <t>Sentencias Dictadas por Delitos de Violación en el Juzgado de Garantía de Calera para el Periodo 2013-2019</t>
  </si>
  <si>
    <t>El gráfico muestra la evolución anual de la frecuencia de Sentencias Dictadas por Delitos de Violación por Delito específico en el Juzgado de Garantía de Calera para el Periodo 2013-2019 de acuerdo a datos provenientes del Poder Judicial de Chile.</t>
  </si>
  <si>
    <t>violación delitos género violencia mujer mujeres casos víctimas sentencias juzgado garantía santiago</t>
  </si>
  <si>
    <t>https://analytics.zoho.com/open-view/2395394000007046737?ZOHO_CRITERIA=%22Trasposicion_27.8%22.%22Id_Juzgado_Garant%C3%ADa%22%3D13</t>
  </si>
  <si>
    <t>#1774B779</t>
  </si>
  <si>
    <t>Frecuencia de Casos Policiales por Violencia Intrafamiliar en Independencia para el Periodo 2005-2021.</t>
  </si>
  <si>
    <t>Gráfico que muestra la frecuencia de Casos Policiales por Violencia Intrafamiliar en Independencia según datos recopilados desde el Centro de Estudios y Análsis del Delito durante el Periodo 2005-2021.</t>
  </si>
  <si>
    <t>Independencia comunal delitos género violencia hacia mujer mujeres víctimas intrafamiliar familiar casos policiales comuna</t>
  </si>
  <si>
    <t>https://analytics.zoho.com/open-view/2395394000007123412?ZOHO_CRITERIA=%22Trasposicion_27.5%22.%22Cod_Comuna%22%3D13108</t>
  </si>
  <si>
    <t>#1774B7645</t>
  </si>
  <si>
    <t>Frecuencia de Frecuencia Denuncias por Violación en Los Vilos para el Periodo 2008-2020</t>
  </si>
  <si>
    <t>Gráfico que muestra la frecuencia de Denuncias por Violación en Los Vilos según datos recopilados desde el Subsecretaria de Prevención del Delito durante el Periodo 2008-2020.</t>
  </si>
  <si>
    <t>Los Vilos comunal delitos género violación mujer mujeres víctimas denuncias</t>
  </si>
  <si>
    <t>https://analytics.zoho.com/open-view/2395394000006792596?ZOHO_CRITERIA=%22Localiza%20CL%22.%22Codcom%22%3D4203</t>
  </si>
  <si>
    <t>#1774B3700</t>
  </si>
  <si>
    <t>Tasa de Aprehensiones, Casos Policiales, Denuncias y Detenciones por Violación en Caldera para el Periodo 2008-2020.</t>
  </si>
  <si>
    <t>Gráfico que muestra la Tasa de Aprehensiones, Casos Policiales, Denuncias y Detenciones por Violación por cada 100 mil habitantes en Caldera según datos recolectados y calculados por al Subsecretaría de Prevención del Delito para el Periodo 2008-2020.</t>
  </si>
  <si>
    <t>Caldera comunal delitos género violación mujer mujeres víctimas aprehensiones casos policiales denuncias detenciones evolución tasa 100 mil habitantes</t>
  </si>
  <si>
    <t>https://analytics.zoho.com/open-view/2395394000006850626?ZOHO_CRITERIA=%22Localiza%20CL%22.%22Codcom%22%3D3102</t>
  </si>
  <si>
    <t>#1774B2328</t>
  </si>
  <si>
    <t>Variación Trimestral de Detenciones (%) por Violación en San Bernardo para el Periodo 2008-2020</t>
  </si>
  <si>
    <t>Gráfico que muestra la variación trimestral de Detenciones (%) por Violaciones en San Bernardo según datos recopilados desde la Subsecretaria de Prevención del Delito durante el Periodo 2008-2020.</t>
  </si>
  <si>
    <t>San Bernardo comunal delitos género violación mujer mujeres víctimas detenciones variación trimestral</t>
  </si>
  <si>
    <t>https://analytics.zoho.com/open-view/2395394000008633106?ZOHO_CRITERIA=%22Trasposicion_27.6%22.%22Cod_comuna%22%3D13401</t>
  </si>
  <si>
    <t>#1774B5908</t>
  </si>
  <si>
    <t>Proporción de Aprehensiones, Casos Policiales, Denuncias y Detenciones por Violencia Intrafamiliar en Punta Arenas para el Periodo 2005-2021.</t>
  </si>
  <si>
    <t>Gráfico que muestra la proporción y cantidad de Aprehensiones, Casos policiales, Denuncias y Detenciones por Violencia Intrafamiliar en Punta Arenas según datos recopilados desde el Centro de Estudios y Análisis del Delito durante el Periodo 2005-2021.</t>
  </si>
  <si>
    <t>Punta Arenas comunal delitos género violencia hacia mujer mujeres víctimas intrafamiliar familiar aprehensiones denuncias casos policiales detenciones comuna</t>
  </si>
  <si>
    <t>https://analytics.zoho.com/open-view/2395394000007123726?ZOHO_CRITERIA=%22Trasposicion_27.5%22.%22Cod_Comuna%22%3D12101</t>
  </si>
  <si>
    <t>#1774B8659</t>
  </si>
  <si>
    <t>Frecuencia de Aprehensiones por Violencia Intrafamiliar en San Pablo para el Periodo 2005-2021</t>
  </si>
  <si>
    <t>Gráfico que muestra la frecuencia de Aprehensiones por Violencia Intrafamiliar en San Pablo según datos recopilados desde el Centro de Estudios y Análsis del Delito durante el Periodo 2005-2021.</t>
  </si>
  <si>
    <t>San Pablo comunal delitos género violencia hacia mujer mujeres víctimas intrafamiliar familiar aprehensiones comuna</t>
  </si>
  <si>
    <t>https://analytics.zoho.com/open-view/2395394000007123378?ZOHO_CRITERIA=%22Trasposicion_27.5%22.%22Cod_Comuna%22%3D10307</t>
  </si>
  <si>
    <t>#1774B7272</t>
  </si>
  <si>
    <t>Variación Trimestral de Sentencias Dictadas (%) por Delitos de Violación</t>
  </si>
  <si>
    <t>Variación Trimestral de Sentencias Dictadas (%) en la Región de Magallanes por Delito, durante el Periodo 2013-2019</t>
  </si>
  <si>
    <t>El gráfico muestra la tendencia de la Variación Trimestral de Sentencias Dictadas (%) en la Región de Magallanes por Delito, durante el Periodo 2013-2019 de acuerdo a datos provenientes del Poder Judicial de Chile.</t>
  </si>
  <si>
    <t>https://analytics.zoho.com/open-view/2395394000007052002?ZOHO_CRITERIA=%22Localiza%20CL%22.%22Codreg%22%3D12</t>
  </si>
  <si>
    <t>#1774B866</t>
  </si>
  <si>
    <t>Frecuencia de Detenciones por Violencia Intrafamiliar en Paine para el Periodo 2005-2021.</t>
  </si>
  <si>
    <t>Gráfico que muestra la frecuencia de las Detenciones por Violencia Intrafamiliar en Paine según datos recopilados desde el Centro de Estudios y Análsis del Delito durante el Periodo 2005-2021.</t>
  </si>
  <si>
    <t>Paine comunal delitos género violencia hacia mujer mujeres víctimas intrafamiliar familiar detenciones comuna</t>
  </si>
  <si>
    <t>https://analytics.zoho.com/open-view/2395394000007123572?ZOHO_CRITERIA=%22Trasposicion_27.5%22.%22Cod_Comuna%22%3D13404</t>
  </si>
  <si>
    <t>#1774B8365</t>
  </si>
  <si>
    <t>Frecuencia de Casos Policiales por Violencia Intrafamiliar en Renaico para el Periodo 2005-2021.</t>
  </si>
  <si>
    <t>Gráfico que muestra la frecuencia de Casos Policiales por Violencia Intrafamiliar en Renaico según datos recopilados desde el Centro de Estudios y Análsis del Delito durante el Periodo 2005-2021.</t>
  </si>
  <si>
    <t>Renaico comunal delitos género violencia hacia mujer mujeres víctimas intrafamiliar familiar casos policiales comuna</t>
  </si>
  <si>
    <t>https://analytics.zoho.com/open-view/2395394000007123412?ZOHO_CRITERIA=%22Trasposicion_27.5%22.%22Cod_Comuna%22%3D9209</t>
  </si>
  <si>
    <t>#1774B7586</t>
  </si>
  <si>
    <t>Variación Trimestral de Aprehensiones, Casos policiales, Denuncias y Detenciones (%) por Violación en Angol para el Periodo 2008-2020</t>
  </si>
  <si>
    <t>Gráfico que muestra la variación trimestral de Aprehensiones, Casos Policiales, Denuncias y Detenciones (%) por Violaciones en Angol según datos recopilados desde la Subsecretaria de Prevención del Delito durante el Periodo 2008-2020.</t>
  </si>
  <si>
    <t>Angol comunal delitos género violación mujer mujeres víctimas aprehensiones casos policiales denuncias detenciones variación trimestral</t>
  </si>
  <si>
    <t>https://analytics.zoho.com/open-view/2395394000008633146?ZOHO_CRITERIA=%22Trasposicion_27.6%22.%22Cod_comuna%22%3D9201</t>
  </si>
  <si>
    <t>#1774B6149</t>
  </si>
  <si>
    <t>Frecuencia de Frecuencia Aprehensiones, Casos Policiales, Denuncias y Detenciones por Violación en Cabildo para el Periodo 2008-2020</t>
  </si>
  <si>
    <t>Gráfico que muestra la frecuencia de Aprehensiones, Casos Policiales, Denuncias y  Detenciones por Violación en Cabildo según datos recopilados desde el Subsecretaria de Prevención del Delito durante el Periodo 2008-2020.</t>
  </si>
  <si>
    <t>Cabildo comunal delitos género violación mujer mujeres víctimas aprehensiones casos policiales denuncias detenciones</t>
  </si>
  <si>
    <t>https://analytics.zoho.com/open-view/2395394000006792678?ZOHO_CRITERIA=%22Localiza%20CL%22.%22Codcom%22%3D5402</t>
  </si>
  <si>
    <t>#1774B4379</t>
  </si>
  <si>
    <t>Mapa de Tasas de Aprehensiones por Violación en la Región de Los Lagos por sus comunas para el Año 2020.</t>
  </si>
  <si>
    <t>Mapa que muestra la Tasa de Aprehensiones por Violación desagregada por comuna en la Región de Los Lagos, de acuerdo a los datos publicados por la Subsecretaria de Prevención del Delito de Chile para el Año 2020.</t>
  </si>
  <si>
    <t>Región de Los Lagos regional delitos género violación mujer mujeres víctimas aprehensiones comuna mapa tasa 100 mil habitantes</t>
  </si>
  <si>
    <t>https://analytics.zoho.com/open-view/2395394000006844591?ZOHO_CRITERIA=%22Localiza%20CL%22.%22Codreg%22%3D10</t>
  </si>
  <si>
    <t>#1774B2664</t>
  </si>
  <si>
    <t>Tasa de Aprehensiones por Violación en Vilcún para el Periodo 2008-2020.</t>
  </si>
  <si>
    <t>Gráfico que muestra la Tasa de Aprehensiones por Violación por cada 100 mil habitantes en Vilcún según datos recolectados y calculados por al Subsecretaría de Prevención del Delito para el Periodo 2008-2020.</t>
  </si>
  <si>
    <t>Vilcún comunal delitos género violación mujer mujeres víctimas aprehensiones evolución tasa 100 mil habitantes</t>
  </si>
  <si>
    <t>https://analytics.zoho.com/open-view/2395394000006843662?ZOHO_CRITERIA=%22Localiza%20CL%22.%22Codcom%22%3D9119</t>
  </si>
  <si>
    <t>#1774B1194</t>
  </si>
  <si>
    <t>Tasa de Aprehensiones, Casos Policiales, Denuncias y Detenciones por Violación en Codegua para el Periodo 2008-2020.</t>
  </si>
  <si>
    <t>Gráfico que muestra la Tasa de Aprehensiones, Casos Policiales, Denuncias y Detenciones por Violación por cada 100 mil habitantes en Codegua según datos recolectados y calculados por al Subsecretaría de Prevención del Delito para el Periodo 2008-2020.</t>
  </si>
  <si>
    <t>Codegua comunal delitos género violación mujer mujeres víctimas aprehensiones casos policiales denuncias detenciones evolución tasa 100 mil habitantes</t>
  </si>
  <si>
    <t>https://analytics.zoho.com/open-view/2395394000006850626?ZOHO_CRITERIA=%22Localiza%20CL%22.%22Codcom%22%3D6102</t>
  </si>
  <si>
    <t>#1774B2390</t>
  </si>
  <si>
    <t>Tasa de Aprehensiones, Casos Policiales, Denuncias y Detenciones por Violación en Papudo para el Periodo 2008-2020.</t>
  </si>
  <si>
    <t>Gráfico que muestra la Tasa de Aprehensiones, Casos Policiales, Denuncias y Detenciones por Violación por cada 100 mil habitantes en Papudo según datos recolectados y calculados por al Subsecretaría de Prevención del Delito para el Periodo 2008-2020.</t>
  </si>
  <si>
    <t>Papudo comunal delitos género violación mujer mujeres víctimas aprehensiones casos policiales denuncias detenciones evolución tasa 100 mil habitantes</t>
  </si>
  <si>
    <t>https://analytics.zoho.com/open-view/2395394000006850626?ZOHO_CRITERIA=%22Localiza%20CL%22.%22Codcom%22%3D5403</t>
  </si>
  <si>
    <t>#1774B2365</t>
  </si>
  <si>
    <t>Variación Trimestral de Denuncias (%) por Violación en La Cisterna para el Periodo 2008-2020</t>
  </si>
  <si>
    <t>Gráfico que muestra la variación trimestral de Denuncias (%) por Violaciones en La Cisterna según datos recopilados desde la Subsecretaria de Prevención del Delito durante el Periodo 2008-2020.</t>
  </si>
  <si>
    <t>La Cisterna comunal delitos género violación mujer mujeres víctimas denuncias variación trimestral</t>
  </si>
  <si>
    <t>https://analytics.zoho.com/open-view/2395394000008633066?ZOHO_CRITERIA=%22Trasposicion_27.6%22.%22Cod_comuna%22%3D13109</t>
  </si>
  <si>
    <t>#1774B5577</t>
  </si>
  <si>
    <t>Variación Trimestral de Detenciones (%) por Violencia Intrafamiliar en Laguna Blanca para el Periodo 2005-2021.</t>
  </si>
  <si>
    <t>Gráfico que muestra la variación trimestral de Detenciones (%) por Violencia Intrafamiliar en Laguna Blanca según datos recopilados desde el Centro de Estudios y Análisis del Delito durante el Periodo 2005-2021.</t>
  </si>
  <si>
    <t>Laguna Blanca comunal delitos género violencia hacia mujer mujeres víctimas intrafamiliar familiar detenciones variación trimestral</t>
  </si>
  <si>
    <t>https://analytics.zoho.com/open-view/2395394000007126218?ZOHO_CRITERIA=%22Trasposicion_27.5%22.%22Cod_Comuna%22%3D12102</t>
  </si>
  <si>
    <t>#1774B10031</t>
  </si>
  <si>
    <t>Variación Trimestral de Denuncias (%) por Violencia Intrafamiliar en San Pablo para el Periodo 2005-2021.</t>
  </si>
  <si>
    <t>Gráfico que muestra la variación trimestral de Denuncias (%) por Violencia Intrafamiliar en San Pablo según datos recopilados desde el Centro de Estudios y Análisis del Delito durante el Periodo 2005-2021.</t>
  </si>
  <si>
    <t>San Pablo comunal delitos género violencia hacia mujer mujeres víctimas intrafamiliar familiar denuncias variación trimestral</t>
  </si>
  <si>
    <t>https://analytics.zoho.com/open-view/2395394000007126144?ZOHO_CRITERIA=%22Trasposicion_27.5%22.%22Cod_Comuna%22%3D10307</t>
  </si>
  <si>
    <t>#1774B9672</t>
  </si>
  <si>
    <t>Juzgado de Garantía de Castro</t>
  </si>
  <si>
    <t>Sentencias Dictadas por Delitos Vinculados a la Mujer por Tipo de Delito en el Juzgado de Garantía de Castro para el Periodo 2013-2019</t>
  </si>
  <si>
    <t>El gráfico muestra la evolución anual de la frecuencia de Sentencias Dictadas por Delitos Vinculados a la Mujer por Tipo de Delito en el Juzgado de Garantía de Castro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</si>
  <si>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sociedad delincuencia delitos frecuencia garantía sentencias juzgado contra vida dignidad integridad violentos familia civil mujer violencia</t>
  </si>
  <si>
    <t>https://analytics.zoho.com/open-view/2395394000007158163?ZOHO_CRITERIA=%22Trasposicion_27.16%22.%22Id_Juzgado_Garant%C3%ADa%22%3D54</t>
  </si>
  <si>
    <t>#1774B468</t>
  </si>
  <si>
    <t>Tasa de Aprehensiones por Violación en Ninhue para el Periodo 2008-2020.</t>
  </si>
  <si>
    <t>Gráfico que muestra la Tasa de Aprehensiones por Violación por cada 100 mil habitantes en Ninhue según datos recolectados y calculados por al Subsecretaría de Prevención del Delito para el Periodo 2008-2020.</t>
  </si>
  <si>
    <t>Ninhue comunal delitos género violación mujer mujeres víctimas aprehensiones evolución tasa 100 mil habitantes</t>
  </si>
  <si>
    <t>https://analytics.zoho.com/open-view/2395394000006843662?ZOHO_CRITERIA=%22Localiza%20CL%22.%22Codcom%22%3D16204</t>
  </si>
  <si>
    <t>#1774B1163</t>
  </si>
  <si>
    <t>Variación Trimestral de Casos Policiales (%) por Violencia Intrafamiliar en Dalcahue para el Periodo 2005-2021.</t>
  </si>
  <si>
    <t>Gráfico que muestra la variación trimestral de Casos Policiales (%) por Violencia Intrafamiliar en Dalcahue según datos recopilados desde el Centro de Estudios y Análisis del Delito durante el Periodo 2005-2021.</t>
  </si>
  <si>
    <t>Dalcahue comunal delitos género violencia hacia mujer mujeres víctimas intrafamiliar familiar casos policiales variación trimestral</t>
  </si>
  <si>
    <t>https://analytics.zoho.com/open-view/2395394000007123911?ZOHO_CRITERIA=%22Trasposicion_27.5%22.%22Cod_Comuna%22%3D10205</t>
  </si>
  <si>
    <t>#1774B9317</t>
  </si>
  <si>
    <t>Variación Trimestral de Casos Policiales (%) por Violencia Intrafamiliar en Rauco para el Periodo 2005-2021.</t>
  </si>
  <si>
    <t>Gráfico que muestra la variación trimestral de Casos Policiales (%) por Violencia Intrafamiliar en Rauco según datos recopilados desde el Centro de Estudios y Análisis del Delito durante el Periodo 2005-2021.</t>
  </si>
  <si>
    <t>Rauco comunal delitos género violencia hacia mujer mujeres víctimas intrafamiliar familiar casos policiales variación trimestral</t>
  </si>
  <si>
    <t>https://analytics.zoho.com/open-view/2395394000007123911?ZOHO_CRITERIA=%22Trasposicion_27.5%22.%22Cod_Comuna%22%3D7305</t>
  </si>
  <si>
    <t>#1774B9205</t>
  </si>
  <si>
    <t>Variación Trimestral de Denuncias (%) por Violencia Intrafamiliar en Laguna Blanca para el Periodo 2005-2021.</t>
  </si>
  <si>
    <t>Gráfico que muestra la variación trimestral de Denuncias (%) por Violencia Intrafamiliar en Laguna Blanca según datos recopilados desde el Centro de Estudios y Análisis del Delito durante el Periodo 2005-2021.</t>
  </si>
  <si>
    <t>Laguna Blanca comunal delitos género violencia hacia mujer mujeres víctimas intrafamiliar familiar denuncias variación trimestral</t>
  </si>
  <si>
    <t>https://analytics.zoho.com/open-view/2395394000007126144?ZOHO_CRITERIA=%22Trasposicion_27.5%22.%22Cod_Comuna%22%3D12102</t>
  </si>
  <si>
    <t>#1774B9688</t>
  </si>
  <si>
    <t>Tasa de Casos Policiales por Violación en Antofagasta para el Periodo 2008-2020.</t>
  </si>
  <si>
    <t>Gráfico que muestra la Tasa de Casos Policiales por Violación por cada 100 mil habitantes en Antofagasta según datos recolectados y calculados por al Subsecretaría de Prevención del Delito para el Periodo 2008-2020.</t>
  </si>
  <si>
    <t>Antofagasta comunal delitos género violación mujer mujeres víctimas casos policiales evolución tasa 100 mil habitantes</t>
  </si>
  <si>
    <t>https://analytics.zoho.com/open-view/2395394000006843792?ZOHO_CRITERIA=%22Localiza%20CL%22.%22Codcom%22%3D2101</t>
  </si>
  <si>
    <t>#1774B1320</t>
  </si>
  <si>
    <t>Variación Trimestral de Denuncias (%) por Violación en Alto del Carmen para el Periodo 2008-2020</t>
  </si>
  <si>
    <t>Gráfico que muestra la variación trimestral de Denuncias (%) por Violaciones en Alto del Carmen según datos recopilados desde la Subsecretaria de Prevención del Delito durante el Periodo 2008-2020.</t>
  </si>
  <si>
    <t>Alto del Carmen comunal delitos género violación mujer mujeres víctimas denuncias variación trimestral</t>
  </si>
  <si>
    <t>https://analytics.zoho.com/open-view/2395394000008633066?ZOHO_CRITERIA=%22Trasposicion_27.6%22.%22Cod_comuna%22%3D3302</t>
  </si>
  <si>
    <t>#1774B5322</t>
  </si>
  <si>
    <t>Tasa de Denuncias por Violación en San Vicente para el Periodo 2008-2020.</t>
  </si>
  <si>
    <t>Gráfico que muestra la Tasa de Denuncias por Violación por cada 100 mil habitantes en San Vicente según datos recolectados y calculados por al Subsecretaría de Prevención del Delito para el Periodo 2008-2020.</t>
  </si>
  <si>
    <t>San Vicente comunal delitos género violación mujer mujeres víctimas denuncias evolución tasa 100 mil habitantes</t>
  </si>
  <si>
    <t>https://analytics.zoho.com/open-view/2395394000006843824?ZOHO_CRITERIA=%22Localiza%20CL%22.%22Codcom%22%3D6117</t>
  </si>
  <si>
    <t>#1774B1746</t>
  </si>
  <si>
    <t>Variación Trimestral de Denuncias (%) por Violación en Quirihue para el Periodo 2008-2020</t>
  </si>
  <si>
    <t>Gráfico que muestra la variación trimestral de Denuncias (%) por Violaciones en Quirihue según datos recopilados desde la Subsecretaria de Prevención del Delito durante el Periodo 2008-2020.</t>
  </si>
  <si>
    <t>Quirihue comunal delitos género violación mujer mujeres víctimas denuncias variación trimestral</t>
  </si>
  <si>
    <t>https://analytics.zoho.com/open-view/2395394000008633066?ZOHO_CRITERIA=%22Trasposicion_27.6%22.%22Cod_comuna%22%3D16201</t>
  </si>
  <si>
    <t>#1774B5487</t>
  </si>
  <si>
    <t>Variación Trimestral de Denuncias (%) por Violencia Intrafamiliar en Renaico para el Periodo 2005-2021.</t>
  </si>
  <si>
    <t>Gráfico que muestra la variación trimestral de Denuncias (%) por Violencia Intrafamiliar en Renaico según datos recopilados desde el Centro de Estudios y Análisis del Delito durante el Periodo 2005-2021.</t>
  </si>
  <si>
    <t>Renaico comunal delitos género violencia hacia mujer mujeres víctimas intrafamiliar familiar denuncias variación trimestral</t>
  </si>
  <si>
    <t>https://analytics.zoho.com/open-view/2395394000007126144?ZOHO_CRITERIA=%22Trasposicion_27.5%22.%22Cod_Comuna%22%3D9209</t>
  </si>
  <si>
    <t>#1774B9644</t>
  </si>
  <si>
    <t>Variación Trimestral de Denuncias (%) por Violación en Pucón para el Periodo 2008-2020</t>
  </si>
  <si>
    <t>Gráfico que muestra la variación trimestral de Denuncias (%) por Violaciones en Pucón según datos recopilados desde la Subsecretaria de Prevención del Delito durante el Periodo 2008-2020.</t>
  </si>
  <si>
    <t>Pucón comunal delitos género violación mujer mujeres víctimas denuncias variación trimestral</t>
  </si>
  <si>
    <t>https://analytics.zoho.com/open-view/2395394000008633066?ZOHO_CRITERIA=%22Trasposicion_27.6%22.%22Cod_comuna%22%3D9115</t>
  </si>
  <si>
    <t>#1774B5509</t>
  </si>
  <si>
    <t>Variación Trimestral de Casos Policiales (%) por Violación en Ránquil para el Periodo 2008-2020</t>
  </si>
  <si>
    <t>Gráfico que muestra la variación trimestral de Casos Policiales (%) por Violaciones en Ránquil según datos recopilados desde la Subsecretaria de Prevención del Delito durante el Periodo 2008-2020.</t>
  </si>
  <si>
    <t>Ránquil comunal delitos género violación mujer mujeres víctimas casos policiales variación trimestral</t>
  </si>
  <si>
    <t>https://analytics.zoho.com/open-view/2395394000008633026?ZOHO_CRITERIA=%22Trasposicion_27.6%22.%22Cod_comuna%22%3D16206</t>
  </si>
  <si>
    <t>#1774B5152</t>
  </si>
  <si>
    <t>Proporción de Aprehensiones, Casos Policiales, Denuncias y Detenciones por Violencia Intrafamiliar en Temuco para el Periodo 2005-2021.</t>
  </si>
  <si>
    <t>Gráfico que muestra la proporción y cantidad de Aprehensiones, Casos policiales, Denuncias y Detenciones por Violencia Intrafamiliar en Temuco según datos recopilados desde el Centro de Estudios y Análisis del Delito durante el Periodo 2005-2021.</t>
  </si>
  <si>
    <t>Temuco comunal delitos género violencia hacia mujer mujeres víctimas intrafamiliar familiar aprehensiones denuncias casos policiales detenciones comuna</t>
  </si>
  <si>
    <t>https://analytics.zoho.com/open-view/2395394000007123726?ZOHO_CRITERIA=%22Trasposicion_27.5%22.%22Cod_Comuna%22%3D9101</t>
  </si>
  <si>
    <t>#1774B8587</t>
  </si>
  <si>
    <t>Variación Trimestral de Detenciones (%) por Violencia Intrafamiliar en Hijuelas para el Periodo 2005-2021.</t>
  </si>
  <si>
    <t>Gráfico que muestra la variación trimestral de Detenciones (%) por Violencia Intrafamiliar en Hijuelas según datos recopilados desde el Centro de Estudios y Análisis del Delito durante el Periodo 2005-2021.</t>
  </si>
  <si>
    <t>Hijuelas comunal delitos género violencia hacia mujer mujeres víctimas intrafamiliar familiar detenciones variación trimestral</t>
  </si>
  <si>
    <t>https://analytics.zoho.com/open-view/2395394000007126218?ZOHO_CRITERIA=%22Trasposicion_27.5%22.%22Cod_Comuna%22%3D5503</t>
  </si>
  <si>
    <t>#1774B9822</t>
  </si>
  <si>
    <t>Tasa de Denuncias por Violación en Curanilahue para el Periodo 2008-2020.</t>
  </si>
  <si>
    <t>Gráfico que muestra la Tasa de Denuncias por Violación por cada 100 mil habitantes en Curanilahue según datos recolectados y calculados por al Subsecretaría de Prevención del Delito para el Periodo 2008-2020.</t>
  </si>
  <si>
    <t>Curanilahue comunal delitos género violación mujer mujeres víctimas denuncias evolución tasa 100 mil habitantes</t>
  </si>
  <si>
    <t>https://analytics.zoho.com/open-view/2395394000006843824?ZOHO_CRITERIA=%22Localiza%20CL%22.%22Codcom%22%3D8205</t>
  </si>
  <si>
    <t>#1774B1809</t>
  </si>
  <si>
    <t>Frecuencia de Casos Policiales por Violencia Intrafamiliar en Iquique para el Periodo 2005-2021.</t>
  </si>
  <si>
    <t>Gráfico que muestra la frecuencia de Casos Policiales por Violencia Intrafamiliar en Iquique según datos recopilados desde el Centro de Estudios y Análsis del Delito durante el Periodo 2005-2021.</t>
  </si>
  <si>
    <t>Iquique comunal delitos género violencia hacia mujer mujeres víctimas intrafamiliar familiar casos policiales comuna</t>
  </si>
  <si>
    <t>https://analytics.zoho.com/open-view/2395394000007123412?ZOHO_CRITERIA=%22Trasposicion_27.5%22.%22Cod_Comuna%22%3D1101</t>
  </si>
  <si>
    <t>#1774B7362</t>
  </si>
  <si>
    <t>Frecuencia de Casos y Variación Anual de Violencia Económica para la Región de Ñuble para los años 2012, 2017 y 2020.</t>
  </si>
  <si>
    <t>Gráfico que muestra la Frecuencia de Casos de Violencia Económica y su Variación Anual para la Región de Ñuble para los años 2012, 2017 y 2020 según datos de las encuestas ENVIF-VCM realizadas por el Instituto Nacional de Estadísticas (INE) y el Centro de Estudios y Análisis del Delito (CEAD).</t>
  </si>
  <si>
    <t>Región de Ñuble regional violencia económica intrafamiliar vif mujeres mujer encuesta envif cead ine evolución</t>
  </si>
  <si>
    <t>https://analytics.zoho.com/open-view/2395394000007264522?ZOHO_CRITERIA=%22Trasposicion_27.9%22.%22C%C3%B3digo%20Regi%C3%B3n%22%20%3D%2016</t>
  </si>
  <si>
    <t>100-R-16</t>
  </si>
  <si>
    <t>#1774B6823</t>
  </si>
  <si>
    <t>Frecuencia de Frecuencia Casos Policiales por Violación en Peralillo para el Periodo 2008-2020</t>
  </si>
  <si>
    <t>Gráfico que muestra la frecuencia de Casos Policiales por Violación en Peralillo según datos recopilados desde el Subsecretaria de Prevención del Delito durante el Periodo 2008-2020.</t>
  </si>
  <si>
    <t>Peralillo comunal delitos género violación mujer mujeres víctimas casos policiales</t>
  </si>
  <si>
    <t>https://analytics.zoho.com/open-view/2395394000006792555?ZOHO_CRITERIA=%22Localiza%20CL%22.%22Codcom%22%3D6307</t>
  </si>
  <si>
    <t>#1774B3434</t>
  </si>
  <si>
    <t>Variación Trimestral de Aprehensiones (%) por Violencia Intrafamiliar en San Pedro de la Paz para el Periodo 2005-2021.</t>
  </si>
  <si>
    <t>Gráfico que muestra la variación trimestral de Aprehensiones (%) por Violencia Intrafamiliar en San Pedro de la Paz  según datos recopilados desde el Centro de Estudios y Análisis del Delito durante el Periodo 2005-2021.</t>
  </si>
  <si>
    <t>San Pedro de la Paz comunal delitos género violencia hacia mujer mujeres víctimas intrafamiliar familiar aprehensiones variación trimestral</t>
  </si>
  <si>
    <t>https://analytics.zoho.com/open-view/2395394000007123879?ZOHO_CRITERIA=%22Trasposicion_27.5%22.%22Cod_Comuna%22%3D8108</t>
  </si>
  <si>
    <t>#1774B8884</t>
  </si>
  <si>
    <t>Frecuencia de Detenciones por Violencia Intrafamiliar en Padre las Casas para el Periodo 2005-2021.</t>
  </si>
  <si>
    <t>Gráfico que muestra la frecuencia de las Detenciones por Violencia Intrafamiliar en Padre las Casas según datos recopilados desde el Centro de Estudios y Análsis del Delito durante el Periodo 2005-2021.</t>
  </si>
  <si>
    <t>Padre las Casas comunal delitos género violencia hacia mujer mujeres víctimas intrafamiliar familiar detenciones comuna</t>
  </si>
  <si>
    <t>https://analytics.zoho.com/open-view/2395394000007123572?ZOHO_CRITERIA=%22Trasposicion_27.5%22.%22Cod_Comuna%22%3D9112</t>
  </si>
  <si>
    <t>#1774B8256</t>
  </si>
  <si>
    <t>Frecuencia de Frecuencia Detenciones por Violación en Cañete para el Periodo 2008-2020</t>
  </si>
  <si>
    <t>Gráfico que muestra la frecuencia de Detenciones por Violación en Cañete según datos recopilados desde el Subsecretaria de Prevención del Delito durante el Periodo 2008-2020.</t>
  </si>
  <si>
    <t>Cañete comunal delitos género violación mujer mujeres víctimas detenciones</t>
  </si>
  <si>
    <t>https://analytics.zoho.com/open-view/2395394000006792637?ZOHO_CRITERIA=%22Localiza%20CL%22.%22Codcom%22%3D8203</t>
  </si>
  <si>
    <t>#1774B4150</t>
  </si>
  <si>
    <t>Frecuencia de Frecuencia Casos Policiales por Violación en Nancagua para el Periodo 2008-2020</t>
  </si>
  <si>
    <t>Gráfico que muestra la frecuencia de Casos Policiales por Violación en Nancagua según datos recopilados desde el Subsecretaria de Prevención del Delito durante el Periodo 2008-2020.</t>
  </si>
  <si>
    <t>Nancagua comunal delitos género violación mujer mujeres víctimas casos policiales</t>
  </si>
  <si>
    <t>https://analytics.zoho.com/open-view/2395394000006792555?ZOHO_CRITERIA=%22Localiza%20CL%22.%22Codcom%22%3D6305</t>
  </si>
  <si>
    <t>#1774B3432</t>
  </si>
  <si>
    <t>Frecuencia de Detenciones por Violencia Intrafamiliar en Las Cabras para el Periodo 2005-2021.</t>
  </si>
  <si>
    <t>Gráfico que muestra la frecuencia de las Detenciones por Violencia Intrafamiliar en Las Cabras según datos recopilados desde el Centro de Estudios y Análsis del Delito durante el Periodo 2005-2021.</t>
  </si>
  <si>
    <t>Las Cabras comunal delitos género violencia hacia mujer mujeres víctimas intrafamiliar familiar detenciones comuna</t>
  </si>
  <si>
    <t>https://analytics.zoho.com/open-view/2395394000007123572?ZOHO_CRITERIA=%22Trasposicion_27.5%22.%22Cod_Comuna%22%3D6107</t>
  </si>
  <si>
    <t>#1774B8134</t>
  </si>
  <si>
    <t>Frecuencia de Aprehensiones por Violencia Intrafamiliar en Llaillay para el Periodo 2005-2021</t>
  </si>
  <si>
    <t>Gráfico que muestra la frecuencia de Aprehensiones por Violencia Intrafamiliar en Llaillay según datos recopilados desde el Centro de Estudios y Análsis del Delito durante el Periodo 2005-2021.</t>
  </si>
  <si>
    <t>Llaillay comunal delitos género violencia hacia mujer mujeres víctimas intrafamiliar familiar aprehensiones comuna</t>
  </si>
  <si>
    <t>https://analytics.zoho.com/open-view/2395394000007123378?ZOHO_CRITERIA=%22Trasposicion_27.5%22.%22Cod_Comuna%22%3D5703</t>
  </si>
  <si>
    <t>#1774B7090</t>
  </si>
  <si>
    <t>Frecuencia de Denuncias por Violencia Intrafamiliar en Colina para el Periodo 2005-2021.</t>
  </si>
  <si>
    <t>Gráfico que muestra la frecuencia de las Denuncias por Violencia Intrafamiliar en Colina según datos recopilados desde el Centro de Estudios y Análsis del Delito durante el Periodo 2005-2021.</t>
  </si>
  <si>
    <t>Colina comunal delitos género violencia hacia mujer mujeres víctimas intrafamiliar familiar denuncias comuna</t>
  </si>
  <si>
    <t>https://analytics.zoho.com/open-view/2395394000007123492?ZOHO_CRITERIA=%22Trasposicion_27.5%22.%22Cod_Comuna%22%3D13301</t>
  </si>
  <si>
    <t>#1774B8017</t>
  </si>
  <si>
    <t>Sentencias Dictadas por Delitos de Abuso Sexual en la Región de Maule durante el Periodo 2013-2019</t>
  </si>
  <si>
    <t>Gráfico que muestra la frecuencia mensual de Sentencias Dictadas por Delitos de Abuso Sexual en la Región de Maule durante el Periodo 2013-2019 de acuerdo a datos provenientes del Poder Judicial de Chile.</t>
  </si>
  <si>
    <t>abuso sexual delitos género violencia mujer mujeres casos víctimas detenciones sentencias maule</t>
  </si>
  <si>
    <t>https://analytics.zoho.com/open-view/2395394000007166209?ZOHO_CRITERIA=%22Localiza%20CL%22.%22Codreg%22%3D7</t>
  </si>
  <si>
    <t>100-R-7</t>
  </si>
  <si>
    <t>#1774B68</t>
  </si>
  <si>
    <t>Casos por Trimestre</t>
  </si>
  <si>
    <t>Periodo 2019-2021</t>
  </si>
  <si>
    <t>Fiscalía Nacional de Chile</t>
  </si>
  <si>
    <t>Cantidad de Casos de Violencia Intrafamiliar en la Región de Atacama por Trimestre de la víctima según datos recopilados en el Periodo 2019-2021.</t>
  </si>
  <si>
    <t>Gráfico que muestra la cantidad de casos de Violencia Intrafamiliar en la Región de Atacama por trimestre, presentados frente a la Fiscalía de Chile durante el Periodo 2019-2021.</t>
  </si>
  <si>
    <t>Región de Atacama delitos violencia mujer mujeres casos víctimas intrafamiliar familiar fisica fiscalía región evolución trimestre</t>
  </si>
  <si>
    <t>https://analytics.zoho.com/open-view/2395394000007062103?ZOHO_CRITERIA=%22Trasposicion_27.4%22.%22Cod_Regi%C3%B3n%22%3D3</t>
  </si>
  <si>
    <t>#1774B6902</t>
  </si>
  <si>
    <t>Tasa de Detenciones por Violación en Arauco para el Periodo 2008-2020.</t>
  </si>
  <si>
    <t>Gráfico que muestra la Tasa de Detenciones por Violación por cada 100 mil habitantes en Arauco según datos recolectados y calculados por al Subsecretaría de Prevención del Delito para el Periodo 2008-2020.</t>
  </si>
  <si>
    <t>Arauco comunal delitos género violación mujer mujeres víctimas detenciones evolución tasa 100 mil habitantes</t>
  </si>
  <si>
    <t>https://analytics.zoho.com/open-view/2395394000006843853?ZOHO_CRITERIA=%22Localiza%20CL%22.%22Codcom%22%3D8202</t>
  </si>
  <si>
    <t>#1774B2134</t>
  </si>
  <si>
    <t>Proporción de Aprehensiones, Casos Policiales, Denuncias y Detenciones por Violencia Intrafamiliar en San Pedro para el Periodo 2005-2021.</t>
  </si>
  <si>
    <t>Gráfico que muestra la proporción y cantidad de Aprehensiones, Casos policiales, Denuncias y Detenciones por Violencia Intrafamiliar en San Pedro según datos recopilados desde el Centro de Estudios y Análisis del Delito durante el Periodo 2005-2021.</t>
  </si>
  <si>
    <t>San Pedro comunal delitos género violencia hacia mujer mujeres víctimas intrafamiliar familiar aprehensiones denuncias casos policiales detenciones comuna</t>
  </si>
  <si>
    <t>https://analytics.zoho.com/open-view/2395394000007123726?ZOHO_CRITERIA=%22Trasposicion_27.5%22.%22Cod_Comuna%22%3D13505</t>
  </si>
  <si>
    <t>#1774B8714</t>
  </si>
  <si>
    <t>Frecuencia de Frecuencia Detenciones por Violación en Pirque para el Periodo 2008-2020</t>
  </si>
  <si>
    <t>Gráfico que muestra la frecuencia de Detenciones por Violación en Pirque según datos recopilados desde el Subsecretaria de Prevención del Delito durante el Periodo 2008-2020.</t>
  </si>
  <si>
    <t>Pirque comunal delitos género violación mujer mujeres víctimas detenciones</t>
  </si>
  <si>
    <t>https://analytics.zoho.com/open-view/2395394000006792637?ZOHO_CRITERIA=%22Localiza%20CL%22.%22Codcom%22%3D13202</t>
  </si>
  <si>
    <t>#1774B4292</t>
  </si>
  <si>
    <t>Sentencias Dictadas por Delitos de Abuso Sexual por Delito en el  Juzgado de Garantía de Ovalle para el Periodo 2013-2019</t>
  </si>
  <si>
    <t>Gráfico que muestra la evolución anual de la frecuencia de Sentencias Dictadas por Delitos de Abuso Sexual por Delito en el  Juzgado de Garantía de Ovalle para el Periodo 2013-2019 de acuerdo a datos provenientes del Poder Judicial de Chile.</t>
  </si>
  <si>
    <t>abuso sexual delitos género violencia mujer mujeres casos víctimas detenciones sentencias juzgado garantía ovalle</t>
  </si>
  <si>
    <t>https://analytics.zoho.com/open-view/2395394000007166623?ZOHO_CRITERIA=%22Trasposicion_27.15%22.%22Id_Juzgado_Garant%C3%ADa%22%3D11</t>
  </si>
  <si>
    <t>#1774B202</t>
  </si>
  <si>
    <t>Juzgado de Garantía de Villarrica</t>
  </si>
  <si>
    <t>Sentencias Dictadas por Delitos Vinculados a la Mujer por Tipo de Delito en el Juzgado de Garantía de Villarrica para el Periodo 2013-2019</t>
  </si>
  <si>
    <t>El gráfico muestra la evolución anual de la frecuencia de Sentencias Dictadas por Delitos Vinculados a la Mujer por Tipo de Delito en el Juzgado de Garantía de Villarrica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</si>
  <si>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https://analytics.zoho.com/open-view/2395394000007158163?ZOHO_CRITERIA=%22Trasposicion_27.16%22.%22Id_Juzgado_Garant%C3%ADa%22%3D52</t>
  </si>
  <si>
    <t>#1774B466</t>
  </si>
  <si>
    <t>Tasa de Aprehensiones por Violación en Puyehue para el Periodo 2008-2020.</t>
  </si>
  <si>
    <t>Gráfico que muestra la Tasa de Aprehensiones por Violación por cada 100 mil habitantes en Puyehue según datos recolectados y calculados por al Subsecretaría de Prevención del Delito para el Periodo 2008-2020.</t>
  </si>
  <si>
    <t>Puyehue comunal delitos género violación mujer mujeres víctimas aprehensiones evolución tasa 100 mil habitantes</t>
  </si>
  <si>
    <t>https://analytics.zoho.com/open-view/2395394000006843662?ZOHO_CRITERIA=%22Localiza%20CL%22.%22Codcom%22%3D10304</t>
  </si>
  <si>
    <t>#1774B1229</t>
  </si>
  <si>
    <t>Frecuencia de Aprehensiones por Violencia Intrafamiliar en Putaendo para el Periodo 2005-2021</t>
  </si>
  <si>
    <t>Gráfico que muestra la frecuencia de Aprehensiones por Violencia Intrafamiliar en Putaendo según datos recopilados desde el Centro de Estudios y Análsis del Delito durante el Periodo 2005-2021.</t>
  </si>
  <si>
    <t>Putaendo comunal delitos género violencia hacia mujer mujeres víctimas intrafamiliar familiar aprehensiones comuna</t>
  </si>
  <si>
    <t>https://analytics.zoho.com/open-view/2395394000007123378?ZOHO_CRITERIA=%22Trasposicion_27.5%22.%22Cod_Comuna%22%3D5705</t>
  </si>
  <si>
    <t>#1774B7092</t>
  </si>
  <si>
    <t>Frecuencia según ocurrencia de Violencia Económica en Paillaco para los años 2012, 2017 y 2020.</t>
  </si>
  <si>
    <t>Gráfico que muestra la Frecuencia según ocurrencia de Violencia Económica en Paillaco los años 2012, 2017 y 2020 según datos de las encuestas ENVIF-VCM realizadas por el Instituto Nacional de Estadísticas (INE) y el Centro de Estudios y Análisis del Delito (CEAD).</t>
  </si>
  <si>
    <t>Paillaco comunal violencia económica intrafamiliar vif mujeres mujer encuesta envif cead ine víctima padecer sufrir</t>
  </si>
  <si>
    <t>https://analytics.zoho.com/open-view/2395394000007264102?ZOHO_CRITERIA=%22Trasposicion_27.9%22.%22C%C3%B3digo%20Comuna%22%3D14107</t>
  </si>
  <si>
    <t>#1774B11203</t>
  </si>
  <si>
    <t>Variación Trimestral de Aprehensiones, Casos policiales, Denuncias y Detenciones (%) en Aisén para el Periodo 2005-2021.</t>
  </si>
  <si>
    <t>Gráfico que muestra la variación trimestral de Aprehensiones, Casos Policiales, Denuncias y Detenciones (%) por Violencia Intrafamiliar en Aisén según datos recopilados desde el Centro de Estudios y Análisis del Delito durante el Periodo 2005-2021.</t>
  </si>
  <si>
    <t>Aisén comunal delitos género violencia hacia mujer mujeres víctimas intrafamiliar familiar aprehensiones casos policiales denuncias detenciones variación trimestral</t>
  </si>
  <si>
    <t>https://analytics.zoho.com/open-view/2395394000007126407?ZOHO_CRITERIA=%22Trasposicion_27.5%22.%22Cod_Comuna%22%3D11201</t>
  </si>
  <si>
    <t>#1774B10363</t>
  </si>
  <si>
    <t>Variación Trimestral de Casos Policiales (%) por Violación en General Lagos para el Periodo 2008-2020</t>
  </si>
  <si>
    <t>Gráfico que muestra la variación trimestral de Casos Policiales (%) por Violaciones en General Lagos según datos recopilados desde la Subsecretaria de Prevención del Delito durante el Periodo 2008-2020.</t>
  </si>
  <si>
    <t>General Lagos comunal delitos género violación mujer mujeres víctimas casos policiales variación trimestral</t>
  </si>
  <si>
    <t>https://analytics.zoho.com/open-view/2395394000008633026?ZOHO_CRITERIA=%22Trasposicion_27.6%22.%22Cod_comuna%22%3D15202</t>
  </si>
  <si>
    <t>#1774B5300</t>
  </si>
  <si>
    <t>Variación Trimestral de Aprehensiones, Casos policiales, Denuncias y Detenciones (%) por Violación en Graneros para el Periodo 2008-2020</t>
  </si>
  <si>
    <t>Gráfico que muestra la variación trimestral de Aprehensiones, Casos Policiales, Denuncias y Detenciones (%) por Violaciones en Graneros según datos recopilados desde la Subsecretaria de Prevención del Delito durante el Periodo 2008-2020.</t>
  </si>
  <si>
    <t>Graneros comunal delitos género violación mujer mujeres víctimas aprehensiones casos policiales denuncias detenciones variación trimestral</t>
  </si>
  <si>
    <t>https://analytics.zoho.com/open-view/2395394000008633146?ZOHO_CRITERIA=%22Trasposicion_27.6%22.%22Cod_comuna%22%3D6106</t>
  </si>
  <si>
    <t>#1774B6016</t>
  </si>
  <si>
    <t>Frecuencia de Detenciones por Violencia Intrafamiliar en San Pablo para el Periodo 2005-2021.</t>
  </si>
  <si>
    <t>Gráfico que muestra la frecuencia de las Detenciones por Violencia Intrafamiliar en San Pablo según datos recopilados desde el Centro de Estudios y Análsis del Delito durante el Periodo 2005-2021.</t>
  </si>
  <si>
    <t>San Pablo comunal delitos género violencia hacia mujer mujeres víctimas intrafamiliar familiar detenciones comuna</t>
  </si>
  <si>
    <t>https://analytics.zoho.com/open-view/2395394000007123572?ZOHO_CRITERIA=%22Trasposicion_27.5%22.%22Cod_Comuna%22%3D10307</t>
  </si>
  <si>
    <t>#1774B8302</t>
  </si>
  <si>
    <t>Variación Trimestral de Denuncias (%) por Violación en Ñiquén para el Periodo 2008-2020</t>
  </si>
  <si>
    <t>Gráfico que muestra la variación trimestral de Denuncias (%) por Violaciones en Ñiquén según datos recopilados desde la Subsecretaria de Prevención del Delito durante el Periodo 2008-2020.</t>
  </si>
  <si>
    <t>Ñiquén comunal delitos género violación mujer mujeres víctimas denuncias variación trimestral</t>
  </si>
  <si>
    <t>https://analytics.zoho.com/open-view/2395394000008633066?ZOHO_CRITERIA=%22Trasposicion_27.6%22.%22Cod_comuna%22%3D16303</t>
  </si>
  <si>
    <t>#1774B5482</t>
  </si>
  <si>
    <t>Frecuencia de Frecuencia Denuncias por Violación en Macul para el Periodo 2008-2020</t>
  </si>
  <si>
    <t>Gráfico que muestra la frecuencia de Denuncias por Violación en Macul según datos recopilados desde el Subsecretaria de Prevención del Delito durante el Periodo 2008-2020.</t>
  </si>
  <si>
    <t>Macul comunal delitos género violación mujer mujeres víctimas denuncias</t>
  </si>
  <si>
    <t>https://analytics.zoho.com/open-view/2395394000006792596?ZOHO_CRITERIA=%22Localiza%20CL%22.%22Codcom%22%3D13118</t>
  </si>
  <si>
    <t>#1774B3956</t>
  </si>
  <si>
    <t>Frecuencia de Frecuencia Detenciones por Violación en Tiltil para el Periodo 2008-2020</t>
  </si>
  <si>
    <t>Gráfico que muestra la frecuencia de Detenciones por Violación en Tiltil según datos recopilados desde el Subsecretaria de Prevención del Delito durante el Periodo 2008-2020.</t>
  </si>
  <si>
    <t>Tiltil comunal delitos género violación mujer mujeres víctimas detenciones</t>
  </si>
  <si>
    <t>https://analytics.zoho.com/open-view/2395394000006792637?ZOHO_CRITERIA=%22Localiza%20CL%22.%22Codcom%22%3D13303</t>
  </si>
  <si>
    <t>#1774B4296</t>
  </si>
  <si>
    <t>Variación Trimestral de Casos Policiales (%) por Violación en Quinchao para el Periodo 2008-2020</t>
  </si>
  <si>
    <t>Gráfico que muestra la variación trimestral de Casos Policiales (%) por Violaciones en Quinchao según datos recopilados desde la Subsecretaria de Prevención del Delito durante el Periodo 2008-2020.</t>
  </si>
  <si>
    <t>Quinchao comunal delitos género violación mujer mujeres víctimas casos policiales variación trimestral</t>
  </si>
  <si>
    <t>https://analytics.zoho.com/open-view/2395394000008633026?ZOHO_CRITERIA=%22Trasposicion_27.6%22.%22Cod_comuna%22%3D10210</t>
  </si>
  <si>
    <t>#1774B5209</t>
  </si>
  <si>
    <t>Variación trimestral de Detenciones</t>
  </si>
  <si>
    <t>Variación trimestral de Detenciones (%) por Violación en la Región de Aysén, Periodo 2008-2020</t>
  </si>
  <si>
    <t>Gráfico que muestra la variación trimestral de Detenciones (%) por Violaciones en la Región de Aysén, según datos recopilados desde la Subsecretaria de Prevención del Delito durante el Periodo 2008-2020.</t>
  </si>
  <si>
    <t>Región de Aysén regional delitos género violación mujer mujeres víctimas detenciones variación trimestral</t>
  </si>
  <si>
    <t>https://analytics.zoho.com/open-view/2395394000006795087?ZOHO_CRITERIA=%22Trasposicion_27.6%22.%22cod_region%22%3D11</t>
  </si>
  <si>
    <t>#1774B2919</t>
  </si>
  <si>
    <t>Frecuencia de Frecuencia Aprehensiones, Casos Policiales, Denuncias y Detenciones por Violación en Paine para el Periodo 2008-2020</t>
  </si>
  <si>
    <t>Gráfico que muestra la frecuencia de Aprehensiones, Casos Policiales, Denuncias y  Detenciones por Violación en Paine según datos recopilados desde el Subsecretaria de Prevención del Delito durante el Periodo 2008-2020.</t>
  </si>
  <si>
    <t>Paine comunal delitos género violación mujer mujeres víctimas aprehensiones casos policiales denuncias detenciones</t>
  </si>
  <si>
    <t>https://analytics.zoho.com/open-view/2395394000006792678?ZOHO_CRITERIA=%22Localiza%20CL%22.%22Codcom%22%3D13404</t>
  </si>
  <si>
    <t>#1774B4643</t>
  </si>
  <si>
    <t>Frecuencia según ocurrencia de Violencia Económica en Huasco para los años 2012, 2017 y 2020.</t>
  </si>
  <si>
    <t>Gráfico que muestra la Frecuencia según ocurrencia de Violencia Económica en Huasco los años 2012, 2017 y 2020 según datos de las encuestas ENVIF-VCM realizadas por el Instituto Nacional de Estadísticas (INE) y el Centro de Estudios y Análisis del Delito (CEAD).</t>
  </si>
  <si>
    <t>Huasco comunal violencia económica intrafamiliar vif mujeres mujer encuesta envif cead ine víctima padecer sufrir</t>
  </si>
  <si>
    <t>https://analytics.zoho.com/open-view/2395394000007264102?ZOHO_CRITERIA=%22Trasposicion_27.9%22.%22C%C3%B3digo%20Comuna%22%3D3304</t>
  </si>
  <si>
    <t>#1774B10982</t>
  </si>
  <si>
    <t>Variación Trimestral de Aprehensiones (%) por Violación en Quilpué para el Periodo 2008-2020</t>
  </si>
  <si>
    <t>Gráfico que muestra la variación trimestral de Aprehensiones (%) por Violaciones en Quilpué según datos recopilados desde la Subsecretaria de Prevención del Delito durante el Periodo 2008-2020.</t>
  </si>
  <si>
    <t>Quilpué comunal delitos género violación mujer mujeres víctimas aprehensiones variación trimestral</t>
  </si>
  <si>
    <t>https://analytics.zoho.com/open-view/2395394000008632943?ZOHO_CRITERIA=%22Trasposicion_27.6%22.%22Cod_comuna%22%3D5801</t>
  </si>
  <si>
    <t>#1774B4730</t>
  </si>
  <si>
    <t>Frecuencia de Frecuencia Detenciones por Violación en Cisnes para el Periodo 2008-2020</t>
  </si>
  <si>
    <t>Gráfico que muestra la frecuencia de Detenciones por Violación en Cisnes según datos recopilados desde el Subsecretaria de Prevención del Delito durante el Periodo 2008-2020.</t>
  </si>
  <si>
    <t>Cisnes comunal delitos género violación mujer mujeres víctimas detenciones</t>
  </si>
  <si>
    <t>https://analytics.zoho.com/open-view/2395394000006792637?ZOHO_CRITERIA=%22Localiza%20CL%22.%22Codcom%22%3D11202</t>
  </si>
  <si>
    <t>#1774B4251</t>
  </si>
  <si>
    <t>Tasa de Detenciones por Violación en Nogales para el Periodo 2008-2020.</t>
  </si>
  <si>
    <t>Gráfico que muestra la Tasa de Detenciones por Violación por cada 100 mil habitantes en Nogales según datos recolectados y calculados por al Subsecretaría de Prevención del Delito para el Periodo 2008-2020.</t>
  </si>
  <si>
    <t>Nogales comunal delitos género violación mujer mujeres víctimas detenciones evolución tasa 100 mil habitantes</t>
  </si>
  <si>
    <t>https://analytics.zoho.com/open-view/2395394000006843853?ZOHO_CRITERIA=%22Localiza%20CL%22.%22Codcom%22%3D5506</t>
  </si>
  <si>
    <t>#1774B2044</t>
  </si>
  <si>
    <t>Tasa de Aprehensiones por Violación  en la Región Metropolitana para el Período 2008-2020.</t>
  </si>
  <si>
    <t>Gráfico que muestra la Tasa de Aprehensiones por Violación por cada 100 mil habitantes en la Región Metropolitana según datos recolectados y calculados por al Subsecretaría de Prevención del Delito para el Período 2008-2020.</t>
  </si>
  <si>
    <t>Región Metropolitana regional delitos género violación mujer mujeres víctimas aprehensiones evolución tasa 100 mil habitantes</t>
  </si>
  <si>
    <t>https://analytics.zoho.com/open-view/2395394000008748385?ZOHO_CRITERIA=%22Trasposicion_27.7%22.%22cod_region%22%3D13</t>
  </si>
  <si>
    <t>200-R-13</t>
  </si>
  <si>
    <t>#1774B2740</t>
  </si>
  <si>
    <t>Frecuencia de Frecuencia Aprehensiones por Violación a nivel comunal en la Región de O'Higgins, Periodo 2008-2020</t>
  </si>
  <si>
    <t>Gráfico que muestra la frecuencia de Aprehensiones por Violaciones en la Región de O'Higgins por comuna según datos recopilados por la Subsecretaría de Prevención del Delito durante el Periodo 2008-2020.</t>
  </si>
  <si>
    <t>Región de O'Higgins regional delitos género violación mujer mujeres víctimas aprehensiones comuna evolución</t>
  </si>
  <si>
    <t>https://analytics.zoho.com/open-view/2395394000006784884?ZOHO_CRITERIA=%22Localiza%20CL%22.%22Codreg%22%3D6</t>
  </si>
  <si>
    <t>#1774B2797</t>
  </si>
  <si>
    <t>Variación Trimestral de Denuncias (%) por Violencia Intrafamiliar en Curacaví para el Periodo 2005-2021.</t>
  </si>
  <si>
    <t>Gráfico que muestra la variación trimestral de Denuncias (%) por Violencia Intrafamiliar en Curacaví según datos recopilados desde el Centro de Estudios y Análisis del Delito durante el Periodo 2005-2021.</t>
  </si>
  <si>
    <t>Curacaví comunal delitos género violencia hacia mujer mujeres víctimas intrafamiliar familiar denuncias variación trimestral</t>
  </si>
  <si>
    <t>https://analytics.zoho.com/open-view/2395394000007126144?ZOHO_CRITERIA=%22Trasposicion_27.5%22.%22Cod_Comuna%22%3D13503</t>
  </si>
  <si>
    <t>#1774B9739</t>
  </si>
  <si>
    <t>Frecuencia de Frecuencia Casos Policiales por Violación en Loncoche para el Periodo 2008-2020</t>
  </si>
  <si>
    <t>Gráfico que muestra la frecuencia de Casos Policiales por Violación en Loncoche según datos recopilados desde el Subsecretaria de Prevención del Delito durante el Periodo 2008-2020.</t>
  </si>
  <si>
    <t>Loncoche comunal delitos género violación mujer mujeres víctimas casos policiales</t>
  </si>
  <si>
    <t>https://analytics.zoho.com/open-view/2395394000006792555?ZOHO_CRITERIA=%22Localiza%20CL%22.%22Codcom%22%3D9109</t>
  </si>
  <si>
    <t>#1774B3530</t>
  </si>
  <si>
    <t>Variación Trimestral de Aprehensiones (%) por Violación en Calama para el Periodo 2008-2020</t>
  </si>
  <si>
    <t>Gráfico que muestra la variación trimestral de Aprehensiones (%) por Violaciones en Calama según datos recopilados desde la Subsecretaria de Prevención del Delito durante el Periodo 2008-2020.</t>
  </si>
  <si>
    <t>Calama comunal delitos género violación mujer mujeres víctimas aprehensiones variación trimestral</t>
  </si>
  <si>
    <t>https://analytics.zoho.com/open-view/2395394000008632943?ZOHO_CRITERIA=%22Trasposicion_27.6%22.%22Cod_comuna%22%3D2201</t>
  </si>
  <si>
    <t>#1774B4677</t>
  </si>
  <si>
    <t>Frecuencia de Detenciones por Violencia Intrafamiliar en Galvarino para el Periodo 2005-2021.</t>
  </si>
  <si>
    <t>Gráfico que muestra la frecuencia de las Detenciones por Violencia Intrafamiliar en Galvarino según datos recopilados desde el Centro de Estudios y Análsis del Delito durante el Periodo 2005-2021.</t>
  </si>
  <si>
    <t>Galvarino comunal delitos género violencia hacia mujer mujeres víctimas intrafamiliar familiar detenciones comuna</t>
  </si>
  <si>
    <t>https://analytics.zoho.com/open-view/2395394000007123572?ZOHO_CRITERIA=%22Trasposicion_27.5%22.%22Cod_Comuna%22%3D9106</t>
  </si>
  <si>
    <t>#1774B8250</t>
  </si>
  <si>
    <t>Frecuencia de Denuncias por Violencia Intrafamiliar en Puyehue para el Periodo 2005-2021.</t>
  </si>
  <si>
    <t>Gráfico que muestra la frecuencia de las Denuncias por Violencia Intrafamiliar en Puyehue según datos recopilados desde el Centro de Estudios y Análsis del Delito durante el Periodo 2005-2021.</t>
  </si>
  <si>
    <t>Puyehue comunal delitos género violencia hacia mujer mujeres víctimas intrafamiliar familiar denuncias comuna</t>
  </si>
  <si>
    <t>https://analytics.zoho.com/open-view/2395394000007123492?ZOHO_CRITERIA=%22Trasposicion_27.5%22.%22Cod_Comuna%22%3D10304</t>
  </si>
  <si>
    <t>#1774B7955</t>
  </si>
  <si>
    <t>Variación Trimestral de Denuncias (%) por Violencia Intrafamiliar en Peumo para el Periodo 2005-2021.</t>
  </si>
  <si>
    <t>Gráfico que muestra la variación trimestral de Denuncias (%) por Violencia Intrafamiliar en Peumo según datos recopilados desde el Centro de Estudios y Análisis del Delito durante el Periodo 2005-2021.</t>
  </si>
  <si>
    <t>Peumo comunal delitos género violencia hacia mujer mujeres víctimas intrafamiliar familiar denuncias variación trimestral</t>
  </si>
  <si>
    <t>https://analytics.zoho.com/open-view/2395394000007126144?ZOHO_CRITERIA=%22Trasposicion_27.5%22.%22Cod_Comuna%22%3D6112</t>
  </si>
  <si>
    <t>#1774B9509</t>
  </si>
  <si>
    <t>Frecuencia de Denuncias por Violencia Intrafamiliar en Catemu para el Periodo 2005-2021.</t>
  </si>
  <si>
    <t>Gráfico que muestra la frecuencia de las Denuncias por Violencia Intrafamiliar en Catemu según datos recopilados desde el Centro de Estudios y Análsis del Delito durante el Periodo 2005-2021.</t>
  </si>
  <si>
    <t>Catemu comunal delitos género violencia hacia mujer mujeres víctimas intrafamiliar familiar denuncias comuna</t>
  </si>
  <si>
    <t>https://analytics.zoho.com/open-view/2395394000007123492?ZOHO_CRITERIA=%22Trasposicion_27.5%22.%22Cod_Comuna%22%3D5702</t>
  </si>
  <si>
    <t>#1774B7775</t>
  </si>
  <si>
    <t>Variación Trimestral de Aprehensiones (%) por Violencia Intrafamiliar en Mariquina para el Periodo 2005-2021.</t>
  </si>
  <si>
    <t>Gráfico que muestra la variación trimestral de Aprehensiones (%) por Violencia Intrafamiliar en Mariquina  según datos recopilados desde el Centro de Estudios y Análisis del Delito durante el Periodo 2005-2021.</t>
  </si>
  <si>
    <t>Mariquina comunal delitos género violencia hacia mujer mujeres víctimas intrafamiliar familiar aprehensiones variación trimestral</t>
  </si>
  <si>
    <t>https://analytics.zoho.com/open-view/2395394000007123879?ZOHO_CRITERIA=%22Trasposicion_27.5%22.%22Cod_Comuna%22%3D14106</t>
  </si>
  <si>
    <t>#1774B9066</t>
  </si>
  <si>
    <t>Variación Trimestral de Casos Policiales (%) por Violencia Intrafamiliar en Tucapel para el Periodo 2005-2021.</t>
  </si>
  <si>
    <t>Gráfico que muestra la variación trimestral de Casos Policiales (%) por Violencia Intrafamiliar en Tucapel según datos recopilados desde el Centro de Estudios y Análisis del Delito durante el Periodo 2005-2021.</t>
  </si>
  <si>
    <t>Tucapel comunal delitos género violencia hacia mujer mujeres víctimas intrafamiliar familiar casos policiales variación trimestral</t>
  </si>
  <si>
    <t>https://analytics.zoho.com/open-view/2395394000007123911?ZOHO_CRITERIA=%22Trasposicion_27.5%22.%22Cod_Comuna%22%3D8312</t>
  </si>
  <si>
    <t>#1774B9248</t>
  </si>
  <si>
    <t>Concepto de Atención</t>
  </si>
  <si>
    <t>Atenciones de Salud por Violencia de Género</t>
  </si>
  <si>
    <t>Atenciones médicas por violencia de género</t>
  </si>
  <si>
    <t>Periodo 2010-2016</t>
  </si>
  <si>
    <t>Número de Atenciones</t>
  </si>
  <si>
    <t>Departamento de Estadísticas e Información de la Salud (DEIS) - Ministerio de Salud</t>
  </si>
  <si>
    <t>Atenciones médicas por Violencia de Género en la Región de Valparaíso por Concepto de Atención. Periodo 2010-2016</t>
  </si>
  <si>
    <t>Gráfico que muestra las atenciones médicas por Violencia de Género por Concepto de Atención para la Región de Valparaíso según los datos recopilados del Departamento de Estadísticas e Información de la Salud. Chile Periodo 2010-2016.</t>
  </si>
  <si>
    <t>salud urgencia violencia género vif atenciones médicas concepto urgencia valparaíso</t>
  </si>
  <si>
    <t>https://analytics.zoho.com/open-view/2395394000008621663?ZOHO_CRITERIA=%2227.10%22.%22Id_Regi%C3%B3n%22%20%3D%205</t>
  </si>
  <si>
    <t>100-R-5</t>
  </si>
  <si>
    <t>#1774B683</t>
  </si>
  <si>
    <t>Variación Trimestral de Detenciones (%) por Violencia Intrafamiliar en Quillón para el Periodo 2005-2021.</t>
  </si>
  <si>
    <t>Gráfico que muestra la variación trimestral de Detenciones (%) por Violencia Intrafamiliar en Quillón según datos recopilados desde el Centro de Estudios y Análisis del Delito durante el Periodo 2005-2021.</t>
  </si>
  <si>
    <t>Quillón comunal delitos género violencia hacia mujer mujeres víctimas intrafamiliar familiar detenciones variación trimestral</t>
  </si>
  <si>
    <t>https://analytics.zoho.com/open-view/2395394000007126218?ZOHO_CRITERIA=%22Trasposicion_27.5%22.%22Cod_Comuna%22%3D16107</t>
  </si>
  <si>
    <t>#1774B9949</t>
  </si>
  <si>
    <t>Variación Trimestral de Casos Policiales (%) por Violencia Intrafamiliar en Doñihue para el Periodo 2005-2021.</t>
  </si>
  <si>
    <t>Gráfico que muestra la variación trimestral de Casos Policiales (%) por Violencia Intrafamiliar en Doñihue según datos recopilados desde el Centro de Estudios y Análisis del Delito durante el Periodo 2005-2021.</t>
  </si>
  <si>
    <t>Doñihue comunal delitos género violencia hacia mujer mujeres víctimas intrafamiliar familiar casos policiales variación trimestral</t>
  </si>
  <si>
    <t>https://analytics.zoho.com/open-view/2395394000007123911?ZOHO_CRITERIA=%22Trasposicion_27.5%22.%22Cod_Comuna%22%3D6105</t>
  </si>
  <si>
    <t>#1774B9159</t>
  </si>
  <si>
    <t>Frecuencia de Aprehensiones por Violencia Intrafamiliar en Las Cabras para el Periodo 2005-2021</t>
  </si>
  <si>
    <t>Gráfico que muestra la frecuencia de Aprehensiones por Violencia Intrafamiliar en Las Cabras según datos recopilados desde el Centro de Estudios y Análsis del Delito durante el Periodo 2005-2021.</t>
  </si>
  <si>
    <t>Las Cabras comunal delitos género violencia hacia mujer mujeres víctimas intrafamiliar familiar aprehensiones comuna</t>
  </si>
  <si>
    <t>https://analytics.zoho.com/open-view/2395394000007123378?ZOHO_CRITERIA=%22Trasposicion_27.5%22.%22Cod_Comuna%22%3D6107</t>
  </si>
  <si>
    <t>#1774B7104</t>
  </si>
  <si>
    <t>Tasa de Aprehensiones, Casos Policiales, Denuncias y Detenciones por Violación en la Región de Los Lagos por comuna para el Periodo 2008-2020.</t>
  </si>
  <si>
    <t>Gráfico que muestra la Tasa de Aprehensiones, Casos Policiales, Denuncias y Detenciones por Violación por cada 100 mil habitantes en la Región de Los Lagos según datos recolectados y calculados por al Subsecretaría de Prevención del Delito para el Periodo 2008-2020.</t>
  </si>
  <si>
    <t>Región de Los Lagos regional delitos género violación mujer mujeres víctimas aprehensiones, casos policiales, denuncias y detenciones comuna evolución tasa 100 mil habitantes</t>
  </si>
  <si>
    <t>https://analytics.zoho.com/open-view/2395394000006846012?ZOHO_CRITERIA=%22Localiza%20CL%22.%22Codreg%22%3D10</t>
  </si>
  <si>
    <t>#1774B982</t>
  </si>
  <si>
    <t>Variación Trimestral de Casos Policiales (%) por Violación en San Fabián para el Periodo 2008-2020</t>
  </si>
  <si>
    <t>Gráfico que muestra la variación trimestral de Casos Policiales (%) por Violaciones en San Fabián según datos recopilados desde la Subsecretaria de Prevención del Delito durante el Periodo 2008-2020.</t>
  </si>
  <si>
    <t>San Fabián comunal delitos género violación mujer mujeres víctimas casos policiales variación trimestral</t>
  </si>
  <si>
    <t>https://analytics.zoho.com/open-view/2395394000008633026?ZOHO_CRITERIA=%22Trasposicion_27.6%22.%22Cod_comuna%22%3D16304</t>
  </si>
  <si>
    <t>#1774B5154</t>
  </si>
  <si>
    <t>Variación Trimestral de Aprehensiones (%) por Violación en Arauco para el Periodo 2008-2020</t>
  </si>
  <si>
    <t>Gráfico que muestra la variación trimestral de Aprehensiones (%) por Violaciones en Arauco según datos recopilados desde la Subsecretaria de Prevención del Delito durante el Periodo 2008-2020.</t>
  </si>
  <si>
    <t>Arauco comunal delitos género violación mujer mujeres víctimas aprehensiones variación trimestral</t>
  </si>
  <si>
    <t>https://analytics.zoho.com/open-view/2395394000008632943?ZOHO_CRITERIA=%22Trasposicion_27.6%22.%22Cod_comuna%22%3D8202</t>
  </si>
  <si>
    <t>#1774B4802</t>
  </si>
  <si>
    <t>Proporción de Aprehensiones, Casos Policiales, Denuncias y Detenciones por Violencia Intrafamiliar en Valparaíso para el Periodo 2005-2021.</t>
  </si>
  <si>
    <t>Gráfico que muestra la proporción y cantidad de Aprehensiones, Casos policiales, Denuncias y Detenciones por Violencia Intrafamiliar en Valparaíso según datos recopilados desde el Centro de Estudios y Análisis del Delito durante el Periodo 2005-2021.</t>
  </si>
  <si>
    <t>Valparaíso comunal delitos género violencia hacia mujer mujeres víctimas intrafamiliar familiar aprehensiones denuncias casos policiales detenciones comuna</t>
  </si>
  <si>
    <t>https://analytics.zoho.com/open-view/2395394000007123726?ZOHO_CRITERIA=%22Trasposicion_27.5%22.%22Cod_Comuna%22%3D5101</t>
  </si>
  <si>
    <t>#1774B8432</t>
  </si>
  <si>
    <t>Proporción de Aprehensiones, Casos Policiales, Denuncias y Detenciones por Violencia Intrafamiliar en Tortel para el Periodo 2005-2021.</t>
  </si>
  <si>
    <t>Gráfico que muestra la proporción y cantidad de Aprehensiones, Casos policiales, Denuncias y Detenciones por Violencia Intrafamiliar en Tortel según datos recopilados desde el Centro de Estudios y Análisis del Delito durante el Periodo 2005-2021.</t>
  </si>
  <si>
    <t>Tortel comunal delitos género violencia hacia mujer mujeres víctimas intrafamiliar familiar aprehensiones denuncias casos policiales detenciones comuna</t>
  </si>
  <si>
    <t>https://analytics.zoho.com/open-view/2395394000007123726?ZOHO_CRITERIA=%22Trasposicion_27.5%22.%22Cod_Comuna%22%3D11303</t>
  </si>
  <si>
    <t>#1774B8656</t>
  </si>
  <si>
    <t>Frecuencia de Frecuencia Casos Policiales por Violación en El Bosque para el Periodo 2008-2020</t>
  </si>
  <si>
    <t>Gráfico que muestra la frecuencia de Casos Policiales por Violación en El Bosque según datos recopilados desde el Subsecretaria de Prevención del Delito durante el Periodo 2008-2020.</t>
  </si>
  <si>
    <t>El Bosque comunal delitos género violación mujer mujeres víctimas casos policiales</t>
  </si>
  <si>
    <t>https://analytics.zoho.com/open-view/2395394000006792555?ZOHO_CRITERIA=%22Localiza%20CL%22.%22Codcom%22%3D13105</t>
  </si>
  <si>
    <t>#1774B3604</t>
  </si>
  <si>
    <t>Variación Trimestral de Detenciones (%) por Violencia Intrafamiliar en Recoleta para el Periodo 2005-2021.</t>
  </si>
  <si>
    <t>Gráfico que muestra la variación trimestral de Detenciones (%) por Violencia Intrafamiliar en Recoleta según datos recopilados desde el Centro de Estudios y Análisis del Delito durante el Periodo 2005-2021.</t>
  </si>
  <si>
    <t>Recoleta comunal delitos género violencia hacia mujer mujeres víctimas intrafamiliar familiar detenciones variación trimestral</t>
  </si>
  <si>
    <t>https://analytics.zoho.com/open-view/2395394000007126218?ZOHO_CRITERIA=%22Trasposicion_27.5%22.%22Cod_Comuna%22%3D13127</t>
  </si>
  <si>
    <t>#1774B10062</t>
  </si>
  <si>
    <t>Juzgado de Garantía de Coronel</t>
  </si>
  <si>
    <t>Sentencias Dictadas por Delitos Vinculados a la Mujer por Delito en el Juzgado de Garantía de Coronel para el Periodo 2013-2019</t>
  </si>
  <si>
    <t>Gráfico que muestra la evolución anual de la frecuencia de Sentencias Dictadas por Delitos Vinculados a la Mujer por Delito en el Juzgado de Garantía de Coronel para el Periodo 2013-2019 de acuerdo a datos provenientes del Poder Judicial de Chile.</t>
  </si>
  <si>
    <t>https://analytics.zoho.com/open-view/2395394000007158201?ZOHO_CRITERIA=%22Trasposicion_27.16%22.%22Id_Juzgado_Garant%C3%ADa%22%3D41</t>
  </si>
  <si>
    <t>#1774B537</t>
  </si>
  <si>
    <t>Frecuencia de Frecuencia Casos Policiales por Violación en Iquique para el Periodo 2008-2020</t>
  </si>
  <si>
    <t>Gráfico que muestra la frecuencia de Casos Policiales por Violación en Iquique según datos recopilados desde el Subsecretaria de Prevención del Delito durante el Periodo 2008-2020.</t>
  </si>
  <si>
    <t>Iquique comunal delitos género violación mujer mujeres víctimas casos policiales</t>
  </si>
  <si>
    <t>https://analytics.zoho.com/open-view/2395394000006792555?ZOHO_CRITERIA=%22Localiza%20CL%22.%22Codcom%22%3D1101</t>
  </si>
  <si>
    <t>#1774B3328</t>
  </si>
  <si>
    <t>Mapa de Tasas de Denuncias por Violación en la Región del Biobío por sus comunas para el Año 2020.</t>
  </si>
  <si>
    <t>Mapa que muestra la Tasa de Denuncias por Violación desagregada por comuna en la Región del Biobío, de acuerdo a los datos publicados por la Subsecretaria de Prevención del Delito de Chile para el Año 2020.</t>
  </si>
  <si>
    <t>Región del Biobío regional delitos género violación mujer mujeres víctimas denuncias comuna mapa tasa 100 mil habitantes</t>
  </si>
  <si>
    <t>https://analytics.zoho.com/open-view/2395394000006844841?ZOHO_CRITERIA=%22Localiza%20CL%22.%22Codreg%22%3D8</t>
  </si>
  <si>
    <t>#1774B2694</t>
  </si>
  <si>
    <t>Frecuencia de Frecuencia Aprehensiones, Casos Policiales, Denuncias y Detenciones por Violación en Cauquenes para el Periodo 2008-2020</t>
  </si>
  <si>
    <t>Gráfico que muestra la frecuencia de Aprehensiones, Casos Policiales, Denuncias y  Detenciones por Violación en Cauquenes según datos recopilados desde el Subsecretaria de Prevención del Delito durante el Periodo 2008-2020.</t>
  </si>
  <si>
    <t>Cauquenes comunal delitos género violación mujer mujeres víctimas aprehensiones casos policiales denuncias detenciones</t>
  </si>
  <si>
    <t>https://analytics.zoho.com/open-view/2395394000006792678?ZOHO_CRITERIA=%22Localiza%20CL%22.%22Codcom%22%3D7201</t>
  </si>
  <si>
    <t>#1774B4447</t>
  </si>
  <si>
    <t>Periodo 2014-2019</t>
  </si>
  <si>
    <t>Cantidad de mujeres atendidas en Centros de la Mujer por procedimiento, Periodo 2014-2019</t>
  </si>
  <si>
    <t>Gráfico que muestra la cantidad de mujeres atendidas por procedimiento en Centros de la Mujer, de acuerdo a los datos publicados por el Servicio Nacional de la Mujer y la Equidad de Género de Chile para el Periodo 2014-2019.</t>
  </si>
  <si>
    <t>mujer mujeres género violencia minmeg sernameg ministerio de la mujer centro de la mujer delitos atenciones</t>
  </si>
  <si>
    <t>https://analytics.zoho.com/open-view/2395394000006929198?ZOHO_CRITERIA=%22Trasposicion_27.14%22.%22Id_producto%22%20%3D%20270108%0A</t>
  </si>
  <si>
    <t>#1774B49</t>
  </si>
  <si>
    <t>Tasa de Aprehensiones, Casos Policiales, Denuncias y Detenciones por Violación en Lago Ranco para el Periodo 2008-2020.</t>
  </si>
  <si>
    <t>Gráfico que muestra la Tasa de Aprehensiones, Casos Policiales, Denuncias y Detenciones por Violación por cada 100 mil habitantes en Lago Ranco según datos recolectados y calculados por al Subsecretaría de Prevención del Delito para el Periodo 2008-2020.</t>
  </si>
  <si>
    <t>Lago Ranco comunal delitos género violación mujer mujeres víctimas aprehensiones casos policiales denuncias detenciones evolución tasa 100 mil habitantes</t>
  </si>
  <si>
    <t>https://analytics.zoho.com/open-view/2395394000006850626?ZOHO_CRITERIA=%22Localiza%20CL%22.%22Codcom%22%3D14203</t>
  </si>
  <si>
    <t>#1774B2649</t>
  </si>
  <si>
    <t>Frecuencia de Frecuencia Aprehensiones por Violación en Tomé para el Periodo 2008-2020</t>
  </si>
  <si>
    <t>Gráfico que muestra la frecuencia de Aprehensiones por Violación en Tomé según datos recopilados desde el Subsecretaria de Prevención del Delito durante el Periodo 2008-2020.</t>
  </si>
  <si>
    <t>Tomé comunal delitos género violación mujer mujeres víctimas aprehensiones</t>
  </si>
  <si>
    <t>https://analytics.zoho.com/open-view/2395394000006792514?ZOHO_CRITERIA=%22Localiza%20CL%22.%22Codcom%22%3D8111</t>
  </si>
  <si>
    <t>#1774B3148</t>
  </si>
  <si>
    <t>Tasa de Denuncias por Violación en Juan Fernández para el Periodo 2008-2020.</t>
  </si>
  <si>
    <t>Gráfico que muestra la Tasa de Denuncias por Violación por cada 100 mil habitantes en Juan Fernández según datos recolectados y calculados por al Subsecretaría de Prevención del Delito para el Periodo 2008-2020.</t>
  </si>
  <si>
    <t>Juan Fernández comunal delitos género violación mujer mujeres víctimas denuncias evolución tasa 100 mil habitantes</t>
  </si>
  <si>
    <t>https://analytics.zoho.com/open-view/2395394000006843824?ZOHO_CRITERIA=%22Localiza%20CL%22.%22Codcom%22%3D5104</t>
  </si>
  <si>
    <t>#1774B1695</t>
  </si>
  <si>
    <t>Frecuencia de Denuncias por Violencia Intrafamiliar en Palmilla para el Periodo 2005-2021.</t>
  </si>
  <si>
    <t>Gráfico que muestra la frecuencia de las Denuncias por Violencia Intrafamiliar en Palmilla según datos recopilados desde el Centro de Estudios y Análsis del Delito durante el Periodo 2005-2021.</t>
  </si>
  <si>
    <t>Palmilla comunal delitos género violencia hacia mujer mujeres víctimas intrafamiliar familiar denuncias comuna</t>
  </si>
  <si>
    <t>https://analytics.zoho.com/open-view/2395394000007123492?ZOHO_CRITERIA=%22Trasposicion_27.5%22.%22Cod_Comuna%22%3D6306</t>
  </si>
  <si>
    <t>#1774B7812</t>
  </si>
  <si>
    <t>Frecuencia de Frecuencia Denuncias por Violación en Coltauco para el Periodo 2008-2020</t>
  </si>
  <si>
    <t>Gráfico que muestra la frecuencia de Denuncias por Violación en Coltauco según datos recopilados desde el Subsecretaria de Prevención del Delito durante el Periodo 2008-2020.</t>
  </si>
  <si>
    <t>Coltauco comunal delitos género violación mujer mujeres víctimas denuncias</t>
  </si>
  <si>
    <t>https://analytics.zoho.com/open-view/2395394000006792596?ZOHO_CRITERIA=%22Localiza%20CL%22.%22Codcom%22%3D6104</t>
  </si>
  <si>
    <t>#1774B3748</t>
  </si>
  <si>
    <t>Variación Trimestral de Detenciones (%) por Violencia Intrafamiliar en Valparaíso para el Periodo 2005-2021.</t>
  </si>
  <si>
    <t>Gráfico que muestra la variación trimestral de Detenciones (%) por Violencia Intrafamiliar en Valparaíso según datos recopilados desde el Centro de Estudios y Análisis del Delito durante el Periodo 2005-2021.</t>
  </si>
  <si>
    <t>Valparaíso comunal delitos género violencia hacia mujer mujeres víctimas intrafamiliar familiar detenciones variación trimestral</t>
  </si>
  <si>
    <t>https://analytics.zoho.com/open-view/2395394000007126218?ZOHO_CRITERIA=%22Trasposicion_27.5%22.%22Cod_Comuna%22%3D5101</t>
  </si>
  <si>
    <t>#1774B9803</t>
  </si>
  <si>
    <t>Variación anual de Tasa de Aprehensiones, Casos Policiales, Denuncias y Detenciones (%) por Violación en Vitacura para el Periodo 2008-2020</t>
  </si>
  <si>
    <t>Gráfico que muestra la variación anual (%) de la Tasa por cada 100 mil habitantes de  Aprehensiones, Casos Policiales, Denuncias y Detenciones por Violaciones en Vitacura según datos recopilados desde la Subsecretaria de Prevención del Delito durante el Periodo 2008-2020.</t>
  </si>
  <si>
    <t>Vitacura comunal delitos género violación mujer mujeres víctimas aprehensiones casos policiales denuncias detenciones variación tasa 100 mil habitantes</t>
  </si>
  <si>
    <t>https://analytics.zoho.com/open-view/2395394000006850667?ZOHO_CRITERIA=%22Localiza%20CL%22.%22Codcom%22%3D13132</t>
  </si>
  <si>
    <t>#1774B6674</t>
  </si>
  <si>
    <t>Variación Trimestral de Sentencias Dictadas (%)</t>
  </si>
  <si>
    <t>Variación Trimestral de Sentencias Dictadas (%) en la Región de Coquimbo por Delito, durante el Periodo 2013-2019</t>
  </si>
  <si>
    <t>El gráfico muestra la tendencia de la Variación Trimestral de Sentencias Dictadas (%) en la Región de Coquimbo por Delito, durante el Periodo 2013-2019 de acuerdo a datos provenientes del Poder Judicial de Chile.</t>
  </si>
  <si>
    <t>sociedad delincuencia delitos frecuencia sentencias juzgado garantía mujer violencia coquimbo</t>
  </si>
  <si>
    <t>https://analytics.zoho.com/open-view/2395394000007158366?ZOHO_CRITERIA=%22Localiza%20CL%22.%22Codreg%22%3D4</t>
  </si>
  <si>
    <t>#1774B614</t>
  </si>
  <si>
    <t>Tasa de Aprehensiones por Violación en San Vicente para el Periodo 2008-2020.</t>
  </si>
  <si>
    <t>Gráfico que muestra la Tasa de Aprehensiones por Violación por cada 100 mil habitantes en San Vicente según datos recolectados y calculados por al Subsecretaría de Prevención del Delito para el Periodo 2008-2020.</t>
  </si>
  <si>
    <t>San Vicente comunal delitos género violación mujer mujeres víctimas aprehensiones evolución tasa 100 mil habitantes</t>
  </si>
  <si>
    <t>https://analytics.zoho.com/open-view/2395394000006843662?ZOHO_CRITERIA=%22Localiza%20CL%22.%22Codcom%22%3D6117</t>
  </si>
  <si>
    <t>#1774B1079</t>
  </si>
  <si>
    <t>Frecuencia de Denuncias por Violencia Intrafamiliar en Arica para el Periodo 2005-2021.</t>
  </si>
  <si>
    <t>Gráfico que muestra la frecuencia de las Denuncias por Violencia Intrafamiliar en Arica según datos recopilados desde el Centro de Estudios y Análsis del Delito durante el Periodo 2005-2021.</t>
  </si>
  <si>
    <t>Arica comunal delitos género violencia hacia mujer mujeres víctimas intrafamiliar familiar denuncias comuna</t>
  </si>
  <si>
    <t>https://analytics.zoho.com/open-view/2395394000007123492?ZOHO_CRITERIA=%22Trasposicion_27.5%22.%22Cod_Comuna%22%3D15101</t>
  </si>
  <si>
    <t>#1774B8046</t>
  </si>
  <si>
    <t>Variación Trimestral de Aprehensiones, Casos policiales, Denuncias y Detenciones (%) en Lo Espejo para el Periodo 2005-2021.</t>
  </si>
  <si>
    <t>Gráfico que muestra la variación trimestral de Aprehensiones, Casos Policiales, Denuncias y Detenciones (%) por Violencia Intrafamiliar en Lo Espejo según datos recopilados desde el Centro de Estudios y Análisis del Delito durante el Periodo 2005-2021.</t>
  </si>
  <si>
    <t>Lo Espejo comunal delitos género violencia hacia mujer mujeres víctimas intrafamiliar familiar aprehensiones casos policiales denuncias detenciones variación trimestral</t>
  </si>
  <si>
    <t>https://analytics.zoho.com/open-view/2395394000007126407?ZOHO_CRITERIA=%22Trasposicion_27.5%22.%22Cod_Comuna%22%3D13116</t>
  </si>
  <si>
    <t>#1774B10394</t>
  </si>
  <si>
    <t>Frecuencia de Casos Policiales por Violencia Intrafamiliar en Combarbalá para el Periodo 2005-2021.</t>
  </si>
  <si>
    <t>Gráfico que muestra la frecuencia de Casos Policiales por Violencia Intrafamiliar en Combarbalá según datos recopilados desde el Centro de Estudios y Análsis del Delito durante el Periodo 2005-2021.</t>
  </si>
  <si>
    <t>Combarbalá comunal delitos género violencia hacia mujer mujeres víctimas intrafamiliar familiar casos policiales comuna</t>
  </si>
  <si>
    <t>https://analytics.zoho.com/open-view/2395394000007123412?ZOHO_CRITERIA=%22Trasposicion_27.5%22.%22Cod_Comuna%22%3D4302</t>
  </si>
  <si>
    <t>#1774B7398</t>
  </si>
  <si>
    <t>Variación Trimestral de Aprehensiones, Casos policiales, Denuncias y Detenciones (%) en Viña del Mar para el Periodo 2005-2021.</t>
  </si>
  <si>
    <t>Gráfico que muestra la variación trimestral de Aprehensiones, Casos Policiales, Denuncias y Detenciones (%) por Violencia Intrafamiliar en Viña del Mar según datos recopilados desde el Centro de Estudios y Análisis del Delito durante el Periodo 2005-2021.</t>
  </si>
  <si>
    <t>Viña del Mar comunal delitos género violencia hacia mujer mujeres víctimas intrafamiliar familiar aprehensiones casos policiales denuncias detenciones variación trimestral</t>
  </si>
  <si>
    <t>https://analytics.zoho.com/open-view/2395394000007126407?ZOHO_CRITERIA=%22Trasposicion_27.5%22.%22Cod_Comuna%22%3D5109</t>
  </si>
  <si>
    <t>#1774B10150</t>
  </si>
  <si>
    <t>Tasa de Detenciones por Violación en Yumbel para el Periodo 2008-2020.</t>
  </si>
  <si>
    <t>Gráfico que muestra la Tasa de Detenciones por Violación por cada 100 mil habitantes en Yumbel según datos recolectados y calculados por al Subsecretaría de Prevención del Delito para el Periodo 2008-2020.</t>
  </si>
  <si>
    <t>Yumbel comunal delitos género violación mujer mujeres víctimas detenciones evolución tasa 100 mil habitantes</t>
  </si>
  <si>
    <t>https://analytics.zoho.com/open-view/2395394000006843853?ZOHO_CRITERIA=%22Localiza%20CL%22.%22Codcom%22%3D8313</t>
  </si>
  <si>
    <t>#1774B2152</t>
  </si>
  <si>
    <t>Frecuencia de Frecuencia Aprehensiones, Casos Policiales, Denuncias y Detenciones por Violación en Villa Alegre para el Periodo 2008-2020</t>
  </si>
  <si>
    <t>Gráfico que muestra la frecuencia de Aprehensiones, Casos Policiales, Denuncias y  Detenciones por Violación en Villa Alegre según datos recopilados desde el Subsecretaria de Prevención del Delito durante el Periodo 2008-2020.</t>
  </si>
  <si>
    <t>Villa Alegre comunal delitos género violación mujer mujeres víctimas aprehensiones casos policiales denuncias detenciones</t>
  </si>
  <si>
    <t>https://analytics.zoho.com/open-view/2395394000006792678?ZOHO_CRITERIA=%22Localiza%20CL%22.%22Codcom%22%3D7407</t>
  </si>
  <si>
    <t>#1774B4465</t>
  </si>
  <si>
    <t>Variación anual de Tasa de Aprehensiones, Casos Policiales, Denuncias y Detenciones (%) por Violación en Putre para el Periodo 2008-2020</t>
  </si>
  <si>
    <t>Gráfico que muestra la variación anual (%) de la Tasa por cada 100 mil habitantes de  Aprehensiones, Casos Policiales, Denuncias y Detenciones por Violaciones en Putre según datos recopilados desde la Subsecretaria de Prevención del Delito durante el Periodo 2008-2020.</t>
  </si>
  <si>
    <t>Putre comunal delitos género violación mujer mujeres víctimas aprehensiones casos policiales denuncias detenciones variación tasa 100 mil habitantes</t>
  </si>
  <si>
    <t>https://analytics.zoho.com/open-view/2395394000006850667?ZOHO_CRITERIA=%22Localiza%20CL%22.%22Codcom%22%3D15201</t>
  </si>
  <si>
    <t>#1774B6709</t>
  </si>
  <si>
    <t>Frecuencia de Frecuencia Denuncias por Violación en Curacaví para el Periodo 2008-2020</t>
  </si>
  <si>
    <t>Gráfico que muestra la frecuencia de Denuncias por Violación en Curacaví según datos recopilados desde el Subsecretaria de Prevención del Delito durante el Periodo 2008-2020.</t>
  </si>
  <si>
    <t>Curacaví comunal delitos género violación mujer mujeres víctimas denuncias</t>
  </si>
  <si>
    <t>https://analytics.zoho.com/open-view/2395394000006792596?ZOHO_CRITERIA=%22Localiza%20CL%22.%22Codcom%22%3D13503</t>
  </si>
  <si>
    <t>#1774B3983</t>
  </si>
  <si>
    <t>Variación Trimestral de Aprehensiones (%) por Violencia Intrafamiliar en Laja para el Periodo 2005-2021.</t>
  </si>
  <si>
    <t>Gráfico que muestra la variación trimestral de Aprehensiones (%) por Violencia Intrafamiliar en Laja  según datos recopilados desde el Centro de Estudios y Análisis del Delito durante el Periodo 2005-2021.</t>
  </si>
  <si>
    <t>Laja comunal delitos género violencia hacia mujer mujeres víctimas intrafamiliar familiar aprehensiones variación trimestral</t>
  </si>
  <si>
    <t>https://analytics.zoho.com/open-view/2395394000007123879?ZOHO_CRITERIA=%22Trasposicion_27.5%22.%22Cod_Comuna%22%3D8304</t>
  </si>
  <si>
    <t>#1774B8899</t>
  </si>
  <si>
    <t>Frecuencia de Frecuencia Aprehensiones, Casos Policiales, Denuncias y Detenciones por Violación en Mulchén para el Periodo 2008-2020</t>
  </si>
  <si>
    <t>Gráfico que muestra la frecuencia de Aprehensiones, Casos Policiales, Denuncias y  Detenciones por Violación en Mulchén según datos recopilados desde el Subsecretaria de Prevención del Delito durante el Periodo 2008-2020.</t>
  </si>
  <si>
    <t>Mulchén comunal delitos género violación mujer mujeres víctimas aprehensiones casos policiales denuncias detenciones</t>
  </si>
  <si>
    <t>https://analytics.zoho.com/open-view/2395394000006792678?ZOHO_CRITERIA=%22Localiza%20CL%22.%22Codcom%22%3D8305</t>
  </si>
  <si>
    <t>#1774B4490</t>
  </si>
  <si>
    <t>Variación Trimestral de Denuncias (%) por Violación en Vichuquén para el Periodo 2008-2020</t>
  </si>
  <si>
    <t>Gráfico que muestra la variación trimestral de Denuncias (%) por Violaciones en Vichuquén según datos recopilados desde la Subsecretaria de Prevención del Delito durante el Periodo 2008-2020.</t>
  </si>
  <si>
    <t>Vichuquén comunal delitos género violación mujer mujeres víctimas denuncias variación trimestral</t>
  </si>
  <si>
    <t>https://analytics.zoho.com/open-view/2395394000008633066?ZOHO_CRITERIA=%22Trasposicion_27.6%22.%22Cod_comuna%22%3D7309</t>
  </si>
  <si>
    <t>#1774B5432</t>
  </si>
  <si>
    <t>Variación Trimestral de Aprehensiones (%) por Violencia Intrafamiliar en Salamanca para el Periodo 2005-2021.</t>
  </si>
  <si>
    <t>Gráfico que muestra la variación trimestral de Aprehensiones (%) por Violencia Intrafamiliar en Salamanca  según datos recopilados desde el Centro de Estudios y Análisis del Delito durante el Periodo 2005-2021.</t>
  </si>
  <si>
    <t>Salamanca comunal delitos género violencia hacia mujer mujeres víctimas intrafamiliar familiar aprehensiones variación trimestral</t>
  </si>
  <si>
    <t>https://analytics.zoho.com/open-view/2395394000007123879?ZOHO_CRITERIA=%22Trasposicion_27.5%22.%22Cod_Comuna%22%3D4204</t>
  </si>
  <si>
    <t>#1774B8770</t>
  </si>
  <si>
    <t>Frecuencia según ocurrencia de Violencia Económica en Las Condes para los años 2012, 2017 y 2020.</t>
  </si>
  <si>
    <t>Gráfico que muestra la Frecuencia según ocurrencia de Violencia Económica en Las Condes los años 2012, 2017 y 2020 según datos de las encuestas ENVIF-VCM realizadas por el Instituto Nacional de Estadísticas (INE) y el Centro de Estudios y Análisis del Delito (CEAD).</t>
  </si>
  <si>
    <t>Las Condes comunal violencia económica intrafamiliar vif mujeres mujer encuesta envif cead ine víctima padecer sufrir</t>
  </si>
  <si>
    <t>https://analytics.zoho.com/open-view/2395394000007264102?ZOHO_CRITERIA=%22Trasposicion_27.9%22.%22C%C3%B3digo%20Comuna%22%3D13114</t>
  </si>
  <si>
    <t>#1774B11163</t>
  </si>
  <si>
    <t>Tasa de Detenciones por Violación en Valparaíso para el Periodo 2008-2020.</t>
  </si>
  <si>
    <t>Gráfico que muestra la Tasa de Detenciones por Violación por cada 100 mil habitantes en Valparaíso según datos recolectados y calculados por al Subsecretaría de Prevención del Delito para el Periodo 2008-2020.</t>
  </si>
  <si>
    <t>Valparaíso comunal delitos género violación mujer mujeres víctimas detenciones evolución tasa 100 mil habitantes</t>
  </si>
  <si>
    <t>https://analytics.zoho.com/open-view/2395394000006843853?ZOHO_CRITERIA=%22Localiza%20CL%22.%22Codcom%22%3D5101</t>
  </si>
  <si>
    <t>#1774B2024</t>
  </si>
  <si>
    <t>Variación Trimestral de Aprehensiones, Casos policiales, Denuncias y Detenciones (%) por Violación en Saavedra para el Periodo 2008-2020</t>
  </si>
  <si>
    <t>Gráfico que muestra la variación trimestral de Aprehensiones, Casos Policiales, Denuncias y Detenciones (%) por Violaciones en Saavedra según datos recopilados desde la Subsecretaria de Prevención del Delito durante el Periodo 2008-2020.</t>
  </si>
  <si>
    <t>Saavedra comunal delitos género violación mujer mujeres víctimas aprehensiones casos policiales denuncias detenciones variación trimestral</t>
  </si>
  <si>
    <t>https://analytics.zoho.com/open-view/2395394000008633146?ZOHO_CRITERIA=%22Trasposicion_27.6%22.%22Cod_comuna%22%3D9116</t>
  </si>
  <si>
    <t>#1774B6143</t>
  </si>
  <si>
    <t>Frecuencia de Casos de Violencia Económica y Variación Anual en Litueche para los años 2012, 2017 y 2020.</t>
  </si>
  <si>
    <t>Gráfico que muestra la Frecuencia de Casos de Violencia Económica por año en Litueche para los años 2012, 2017 y 2020 según datos de las encuestas ENVIF-VCM realizadas por el Instituto Nacional de Estadísticas (INE) y el Centro de Estudios y Análisis del Delito (CEAD).</t>
  </si>
  <si>
    <t>Litueche comunal violencia económica intrafamiliar vif mujeres mujer encuesta envif cead ine evolución variación anual</t>
  </si>
  <si>
    <t>https://analytics.zoho.com/open-view/2395394000007264522?ZOHO_CRITERIA=%22Trasposicion_27.9%22.%22C%C3%B3digo%20Comuna%22%3D6203</t>
  </si>
  <si>
    <t>#1774B10654</t>
  </si>
  <si>
    <t>Proporción de Aprehensiones, Casos Policiales, Denuncias y Detenciones por Violencia Intrafamiliar en San Juan de La Costa para el Periodo 2005-2021.</t>
  </si>
  <si>
    <t>Gráfico que muestra la proporción y cantidad de Aprehensiones, Casos policiales, Denuncias y Detenciones por Violencia Intrafamiliar en San Juan de La Costa según datos recopilados desde el Centro de Estudios y Análisis del Delito durante el Periodo 2005-2021.</t>
  </si>
  <si>
    <t>San Juan de La Costa comunal delitos género violencia hacia mujer mujeres víctimas intrafamiliar familiar aprehensiones denuncias casos policiales detenciones comuna</t>
  </si>
  <si>
    <t>https://analytics.zoho.com/open-view/2395394000007123726?ZOHO_CRITERIA=%22Trasposicion_27.5%22.%22Cod_Comuna%22%3D10306</t>
  </si>
  <si>
    <t>#1774B8643</t>
  </si>
  <si>
    <t>Edad víctimas</t>
  </si>
  <si>
    <t>Cantidad de víctimas por rango de edad</t>
  </si>
  <si>
    <t>Frecuencia de casos de femicidio según rango de edad en la Región de Tarapacá, Periodo 2010-2021</t>
  </si>
  <si>
    <t>Gráfico que muestra la Cantidad de víctimas por rango de edad en la Región de Tarapacá para el Periodo 2010-2021, según datos recopilados desde el Ministerio de la Mujer y Equidad de Género.</t>
  </si>
  <si>
    <t>Región de Tarapacá femicidios víctimas violencia mujer frecuencia cantidad número casos rango edad etario</t>
  </si>
  <si>
    <t>https://analytics.zoho.com/open-view/2395394000009041446?ZOHO_CRITERIA=%22Localiza%20CL%22.%22Codreg%22%3D1</t>
  </si>
  <si>
    <t>100-R-1</t>
  </si>
  <si>
    <t>#1774B11348</t>
  </si>
  <si>
    <t>Proporción de Aprehensiones, Casos Policiales, Denuncias y Detenciones por Violencia Intrafamiliar en Codegua para el Periodo 2005-2021.</t>
  </si>
  <si>
    <t>Gráfico que muestra la proporción y cantidad de Aprehensiones, Casos policiales, Denuncias y Detenciones por Violencia Intrafamiliar en Codegua según datos recopilados desde el Centro de Estudios y Análisis del Delito durante el Periodo 2005-2021.</t>
  </si>
  <si>
    <t>Codegua comunal delitos género violencia hacia mujer mujeres víctimas intrafamiliar familiar aprehensiones denuncias casos policiales detenciones comuna</t>
  </si>
  <si>
    <t>https://analytics.zoho.com/open-view/2395394000007123726?ZOHO_CRITERIA=%22Trasposicion_27.5%22.%22Cod_Comuna%22%3D6102</t>
  </si>
  <si>
    <t>#1774B8471</t>
  </si>
  <si>
    <t>Variación Trimestral de Aprehensiones (%) por Violencia Intrafamiliar en Palena para el Periodo 2005-2021.</t>
  </si>
  <si>
    <t>Gráfico que muestra la variación trimestral de Aprehensiones (%) por Violencia Intrafamiliar en Palena  según datos recopilados desde el Centro de Estudios y Análisis del Delito durante el Periodo 2005-2021.</t>
  </si>
  <si>
    <t>Palena comunal delitos género violencia hacia mujer mujeres víctimas intrafamiliar familiar aprehensiones variación trimestral</t>
  </si>
  <si>
    <t>https://analytics.zoho.com/open-view/2395394000007123879?ZOHO_CRITERIA=%22Trasposicion_27.5%22.%22Cod_Comuna%22%3D10404</t>
  </si>
  <si>
    <t>#1774B8992</t>
  </si>
  <si>
    <t>Variación Anual</t>
  </si>
  <si>
    <t>Variación Anual Número de Femicidios informados por el Ministerio de la Mujer y Equidad de Género en la Región Metropolitana durante el Periodo 2010-2021.</t>
  </si>
  <si>
    <t>Gráfico que muestra la Variación Anual (%) del número de femicidios en la Región Metropolitana de acuerdo a los datos publicados por el Ministerio de la Mujer y Equidad de Género de Chile para el Periodo 2010-2021.</t>
  </si>
  <si>
    <t>Región Metropolitana regional comuna femicidios delitos género violencia mujer mujeres casos víctimas minmeg ministerio variación anual</t>
  </si>
  <si>
    <t>https://analytics.zoho.com/open-view/2395394000006713064?ZOHO_CRITERIA=%22Femicidios%22.%22Codreg%22%3D13</t>
  </si>
  <si>
    <t>#1774B6788</t>
  </si>
  <si>
    <t>Variación Anual Número de Femicidios informados por el Ministerio de la Mujer y Equidad de Género en la Región de Ñuble durante el Periodo 2010-2021.</t>
  </si>
  <si>
    <t>Gráfico que muestra la Variación Anual (%) del número de femicidios en la Región de Ñuble de acuerdo a los datos publicados por el Ministerio de la Mujer y Equidad de Género de Chile para el Periodo 2010-2021.</t>
  </si>
  <si>
    <t>Región de Ñuble regional comuna femicidios delitos género violencia mujer mujeres casos víctimas minmeg ministerio variación anual</t>
  </si>
  <si>
    <t>https://analytics.zoho.com/open-view/2395394000006713064?ZOHO_CRITERIA=%22Femicidios%22.%22Codreg%22%3D16</t>
  </si>
  <si>
    <t>#1774B6791</t>
  </si>
  <si>
    <t>Variación Trimestral de Casos Policiales (%) por Violación en Lumaco para el Periodo 2008-2020</t>
  </si>
  <si>
    <t>Gráfico que muestra la variación trimestral de Casos Policiales (%) por Violaciones en Lumaco según datos recopilados desde la Subsecretaria de Prevención del Delito durante el Periodo 2008-2020.</t>
  </si>
  <si>
    <t>Lumaco comunal delitos género violación mujer mujeres víctimas casos policiales variación trimestral</t>
  </si>
  <si>
    <t>https://analytics.zoho.com/open-view/2395394000008633026?ZOHO_CRITERIA=%22Trasposicion_27.6%22.%22Cod_comuna%22%3D9207</t>
  </si>
  <si>
    <t>#1774B5186</t>
  </si>
  <si>
    <t>Variación Trimestral de Denuncias (%) por Violación en Quillón para el Periodo 2008-2020</t>
  </si>
  <si>
    <t>Gráfico que muestra la variación trimestral de Denuncias (%) por Violaciones en Quillón según datos recopilados desde la Subsecretaria de Prevención del Delito durante el Periodo 2008-2020.</t>
  </si>
  <si>
    <t>Quillón comunal delitos género violación mujer mujeres víctimas denuncias variación trimestral</t>
  </si>
  <si>
    <t>https://analytics.zoho.com/open-view/2395394000008633066?ZOHO_CRITERIA=%22Trasposicion_27.6%22.%22Cod_comuna%22%3D16107</t>
  </si>
  <si>
    <t>#1774B5486</t>
  </si>
  <si>
    <t>Frecuencia de Frecuencia Detenciones por Violación a nivel regional en Chile, Periodo 2008-2020</t>
  </si>
  <si>
    <t>Gráfico que muestra la frecuencia de Detenciones por Violaciones en cada región según datos recopilados por la Subsecretaría de Prevención del Delito durante el Periodo 2008-2020.</t>
  </si>
  <si>
    <t>chile nacional delitos género violación mujer mujeres víctimas detenciones región evolución</t>
  </si>
  <si>
    <t>https://analytics.zoho.com/open-view/2395394000006792205</t>
  </si>
  <si>
    <t>#1774B2859</t>
  </si>
  <si>
    <t>Variación Trimestral de Casos Policiales (%) por Violación en Quilaco para el Periodo 2008-2020</t>
  </si>
  <si>
    <t>Gráfico que muestra la variación trimestral de Casos Policiales (%) por Violaciones en Quilaco según datos recopilados desde la Subsecretaria de Prevención del Delito durante el Periodo 2008-2020.</t>
  </si>
  <si>
    <t>Quilaco comunal delitos género violación mujer mujeres víctimas casos policiales variación trimestral</t>
  </si>
  <si>
    <t>https://analytics.zoho.com/open-view/2395394000008633026?ZOHO_CRITERIA=%22Trasposicion_27.6%22.%22Cod_comuna%22%3D8308</t>
  </si>
  <si>
    <t>#1774B5131</t>
  </si>
  <si>
    <t>Casos Acumulados</t>
  </si>
  <si>
    <t>Proporción de Casos acumulados de Violencia Intrafamiliar en la Región del Biobío por sexo de la víctima según datos recopilados el Periodo 2019-2021</t>
  </si>
  <si>
    <t>Gráfico que muestra la proporción de casos de Violencia Intrafamiliar en la Región del Biobío según sexo de la víctima, presentados frente a la Fiscalía de Chile durante el Periodo 2019-2021.</t>
  </si>
  <si>
    <t>Región del Biobío delitos violencia mujer mujeres  casos víctimas intrafamiliar familiar fisica fiscalía sexo</t>
  </si>
  <si>
    <t>https://analytics.zoho.com/open-view/2395394000007054206?ZOHO_CRITERIA=%22Trasposicion_27.4%22.%22Cod_Regi%C3%B3n%22%3D8</t>
  </si>
  <si>
    <t>100-R-8</t>
  </si>
  <si>
    <t>#1774B6871</t>
  </si>
  <si>
    <t>Cantidad de Centros de la Mujer por tipo de atención en la Región de Coquimbo, Año 2021</t>
  </si>
  <si>
    <t>Gráfico que muestra la cantidad de Centros de la Mujer por tipo de atención en la  Región de Coquimbo, de acuerdo a los datos publicados por el Servicio Nacional de la Mujer y la Equidad de Género para el Año 2021.</t>
  </si>
  <si>
    <t>mujer mujeres género violencia minmeg sernameg ministerio centro apoyo coquimbo atención</t>
  </si>
  <si>
    <t>https://analytics.zoho.com/open-view/2395394000008621848?ZOHO_CRITERIA=%2227.11%22.%22C%C3%B3digo_Regi%C3%B3n%22%20%3D%204</t>
  </si>
  <si>
    <t>#1774B29</t>
  </si>
  <si>
    <t>Variación anual de Tasa de Aprehensiones, Casos Policiales, Denuncias y Detenciones (%) por Violación en Santa Cruz para el Periodo 2008-2020</t>
  </si>
  <si>
    <t>Gráfico que muestra la variación anual (%) de la Tasa por cada 100 mil habitantes de  Aprehensiones, Casos Policiales, Denuncias y Detenciones por Violaciones en Santa Cruz según datos recopilados desde la Subsecretaria de Prevención del Delito durante el Periodo 2008-2020.</t>
  </si>
  <si>
    <t>Santa Cruz comunal delitos género violación mujer mujeres víctimas aprehensiones casos policiales denuncias detenciones variación tasa 100 mil habitantes</t>
  </si>
  <si>
    <t>https://analytics.zoho.com/open-view/2395394000006850667?ZOHO_CRITERIA=%22Localiza%20CL%22.%22Codcom%22%3D6310</t>
  </si>
  <si>
    <t>#1774B6477</t>
  </si>
  <si>
    <t>Variación Trimestral de Aprehensiones (%) por Violencia Intrafamiliar en Teno para el Periodo 2005-2021.</t>
  </si>
  <si>
    <t>Gráfico que muestra la variación trimestral de Aprehensiones (%) por Violencia Intrafamiliar en Teno  según datos recopilados desde el Centro de Estudios y Análisis del Delito durante el Periodo 2005-2021.</t>
  </si>
  <si>
    <t>Teno comunal delitos género violencia hacia mujer mujeres víctimas intrafamiliar familiar aprehensiones variación trimestral</t>
  </si>
  <si>
    <t>https://analytics.zoho.com/open-view/2395394000007123879?ZOHO_CRITERIA=%22Trasposicion_27.5%22.%22Cod_Comuna%22%3D7308</t>
  </si>
  <si>
    <t>#1774B8867</t>
  </si>
  <si>
    <t>Frecuencia de Frecuencia Detenciones por Violación en Chimbarongo para el Periodo 2008-2020</t>
  </si>
  <si>
    <t>Gráfico que muestra la frecuencia de Detenciones por Violación en Chimbarongo según datos recopilados desde el Subsecretaria de Prevención del Delito durante el Periodo 2008-2020.</t>
  </si>
  <si>
    <t>Chimbarongo comunal delitos género violación mujer mujeres víctimas detenciones</t>
  </si>
  <si>
    <t>https://analytics.zoho.com/open-view/2395394000006792637?ZOHO_CRITERIA=%22Localiza%20CL%22.%22Codcom%22%3D6303</t>
  </si>
  <si>
    <t>#1774B4101</t>
  </si>
  <si>
    <t>Variación Trimestral de Aprehensiones, Casos policiales, Denuncias y Detenciones (%) por Violación en El Bosque para el Periodo 2008-2020</t>
  </si>
  <si>
    <t>Gráfico que muestra la variación trimestral de Aprehensiones, Casos Policiales, Denuncias y Detenciones (%) por Violaciones en El Bosque según datos recopilados desde la Subsecretaria de Prevención del Delito durante el Periodo 2008-2020.</t>
  </si>
  <si>
    <t>El Bosque comunal delitos género violación mujer mujeres víctimas aprehensiones casos policiales denuncias detenciones variación trimestral</t>
  </si>
  <si>
    <t>https://analytics.zoho.com/open-view/2395394000008633146?ZOHO_CRITERIA=%22Trasposicion_27.6%22.%22Cod_comuna%22%3D13105</t>
  </si>
  <si>
    <t>#1774B6213</t>
  </si>
  <si>
    <t>Tasa de Casos Policiales por Violación en Calera para el Periodo 2008-2020.</t>
  </si>
  <si>
    <t>Gráfico que muestra la Tasa de Casos Policiales por Violación por cada 100 mil habitantes en Calera según datos recolectados y calculados por al Subsecretaría de Prevención del Delito para el Periodo 2008-2020.</t>
  </si>
  <si>
    <t>Calera comunal delitos género violación mujer mujeres víctimas casos policiales evolución tasa 100 mil habitantes</t>
  </si>
  <si>
    <t>https://analytics.zoho.com/open-view/2395394000006843792?ZOHO_CRITERIA=%22Localiza%20CL%22.%22Codcom%22%3D5502</t>
  </si>
  <si>
    <t>#1774B1370</t>
  </si>
  <si>
    <t>Frecuencia de Frecuencia Casos Policiales por Violación en Valparaíso para el Periodo 2008-2020</t>
  </si>
  <si>
    <t>Gráfico que muestra la frecuencia de Casos Policiales por Violación en Valparaíso según datos recopilados desde el Subsecretaria de Prevención del Delito durante el Periodo 2008-2020.</t>
  </si>
  <si>
    <t>Valparaíso comunal delitos género violación mujer mujeres víctimas casos policiales</t>
  </si>
  <si>
    <t>https://analytics.zoho.com/open-view/2395394000006792555?ZOHO_CRITERIA=%22Localiza%20CL%22.%22Codcom%22%3D5101</t>
  </si>
  <si>
    <t>#1774B3367</t>
  </si>
  <si>
    <t>Proporción de Aprehensiones, Casos Policiales, Denuncias y Detenciones por Violencia Intrafamiliar en Antofagasta para el Periodo 2005-2021.</t>
  </si>
  <si>
    <t>Gráfico que muestra la proporción y cantidad de Aprehensiones, Casos policiales, Denuncias y Detenciones por Violencia Intrafamiliar en Antofagasta según datos recopilados desde el Centro de Estudios y Análisis del Delito durante el Periodo 2005-2021.</t>
  </si>
  <si>
    <t>Antofagasta comunal delitos género violencia hacia mujer mujeres víctimas intrafamiliar familiar aprehensiones denuncias casos policiales detenciones comuna</t>
  </si>
  <si>
    <t>https://analytics.zoho.com/open-view/2395394000007123726?ZOHO_CRITERIA=%22Trasposicion_27.5%22.%22Cod_Comuna%22%3D2101</t>
  </si>
  <si>
    <t>#1774B8399</t>
  </si>
  <si>
    <t>Sentencias Dictadas por Delitos Vinculados a la Mujer por Delito en el Juzgado de Garantía de Santiago para el Periodo 2013-2019</t>
  </si>
  <si>
    <t>Gráfico que muestra la evolución anual de la frecuencia de Sentencias Dictadas por Delitos Vinculados a la Mujer por Delito en el Juzgado de Garantía de Santiago para el Periodo 2013-2019 de acuerdo a datos provenientes del Poder Judicial de Chile.</t>
  </si>
  <si>
    <t>https://analytics.zoho.com/open-view/2395394000007158201?ZOHO_CRITERIA=%22Trasposicion_27.16%22.%22Id_Juzgado_Garant%C3%ADa%22%3D62</t>
  </si>
  <si>
    <t>#1774B558</t>
  </si>
  <si>
    <t>Juzgados de Garantía</t>
  </si>
  <si>
    <t>Variación Trimestral de Sentencias Dictadas (%) por Delitos Vinculados a la Mujer en la Región de Atacama, por Juzgado de Garantía, durante el Periodo 2013-2019</t>
  </si>
  <si>
    <t>El gráfico muestra la tendencia de la Variación Trimestral de Sentencias Dictadas (%) en la Región de Atacama por Juzgado de Garantía, durante el Periodo 2013-2019 de acuerdo a datos provenientes del Poder Judicial de Chile.</t>
  </si>
  <si>
    <t>sociedad delincuencia delitos frecuencia sentencias secuestro homicidio tortura aborto lesiones mujer violencia femicidio atacama</t>
  </si>
  <si>
    <t>https://analytics.zoho.com/open-view/2395394000007158410?ZOHO_CRITERIA=%22Localiza%20CL%22.%22Codreg%22%3D3</t>
  </si>
  <si>
    <t>#1774B629</t>
  </si>
  <si>
    <t>Tasa de Aprehensiones, Casos Policiales, Denuncias y Detenciones por Violación en El Monte para el Periodo 2008-2020.</t>
  </si>
  <si>
    <t>Gráfico que muestra la Tasa de Aprehensiones, Casos Policiales, Denuncias y Detenciones por Violación por cada 100 mil habitantes en El Monte según datos recolectados y calculados por al Subsecretaría de Prevención del Delito para el Periodo 2008-2020.</t>
  </si>
  <si>
    <t>El Monte comunal delitos género violación mujer mujeres víctimas aprehensiones casos policiales denuncias detenciones evolución tasa 100 mil habitantes</t>
  </si>
  <si>
    <t>https://analytics.zoho.com/open-view/2395394000006850626?ZOHO_CRITERIA=%22Localiza%20CL%22.%22Codcom%22%3D13602</t>
  </si>
  <si>
    <t>#1774B2635</t>
  </si>
  <si>
    <t>Sentencias Dictadas por Delitos de Abuso Sexual por Delito en el  Juzgado de Garantía de Calera para el Periodo 2013-2019</t>
  </si>
  <si>
    <t>Gráfico que muestra la evolución anual de la frecuencia de Sentencias Dictadas por Delitos de Abuso Sexual por Delito en el  Juzgado de Garantía de Calera para el Periodo 2013-2019 de acuerdo a datos provenientes del Poder Judicial de Chile.</t>
  </si>
  <si>
    <t>abuso sexual delitos género violencia mujer mujeres casos víctimas detenciones sentencias juzgado garantía calera</t>
  </si>
  <si>
    <t>https://analytics.zoho.com/open-view/2395394000007166623?ZOHO_CRITERIA=%22Trasposicion_27.15%22.%22Id_Juzgado_Garant%C3%ADa%22%3D13</t>
  </si>
  <si>
    <t>#1774B204</t>
  </si>
  <si>
    <t>Frecuencia de Frecuencia Denuncias por Violación en Quilaco para el Periodo 2008-2020</t>
  </si>
  <si>
    <t>Gráfico que muestra la frecuencia de Denuncias por Violación en Quilaco según datos recopilados desde el Subsecretaria de Prevención del Delito durante el Periodo 2008-2020.</t>
  </si>
  <si>
    <t>Quilaco comunal delitos género violación mujer mujeres víctimas denuncias</t>
  </si>
  <si>
    <t>https://analytics.zoho.com/open-view/2395394000006792596?ZOHO_CRITERIA=%22Localiza%20CL%22.%22Codcom%22%3D8308</t>
  </si>
  <si>
    <t>#1774B3834</t>
  </si>
  <si>
    <t>Variación Trimestral de Casos Policiales (%) por Violencia Intrafamiliar en Quilicura para el Periodo 2005-2021.</t>
  </si>
  <si>
    <t>Gráfico que muestra la variación trimestral de Casos Policiales (%) por Violencia Intrafamiliar en Quilicura según datos recopilados desde el Centro de Estudios y Análisis del Delito durante el Periodo 2005-2021.</t>
  </si>
  <si>
    <t>Quilicura comunal delitos género violencia hacia mujer mujeres víctimas intrafamiliar familiar casos policiales variación trimestral</t>
  </si>
  <si>
    <t>https://analytics.zoho.com/open-view/2395394000007123911?ZOHO_CRITERIA=%22Trasposicion_27.5%22.%22Cod_Comuna%22%3D13125</t>
  </si>
  <si>
    <t>#1774B9376</t>
  </si>
  <si>
    <t>Mapa de Tasa de Detenciones por Violación a nivel nacional por región para el Año 2020.</t>
  </si>
  <si>
    <t>Mapa que muestra la Tasa de Detenciones por Violación desagregada por región a nivel nacional, de acuerdo a los datos publicados por la Subsecretaria de Prevención del Delito de Chile para el Año 2020.</t>
  </si>
  <si>
    <t>chile nacional delitos género violación mujer mujeres víctimas detenciones región mapa tasa 100 mil habitantes</t>
  </si>
  <si>
    <t>https://analytics.zoho.com/open-view/2395394000006845617</t>
  </si>
  <si>
    <t>#1774B2722</t>
  </si>
  <si>
    <t>Tasa de Denuncias por Violación  en la Región de Coquimbo para el Período 2008-2020.</t>
  </si>
  <si>
    <t>Gráfico que muestra la Tasa de Denuncias por Violación por cada 100 mil habitantes en la Región de Coquimbo según datos recolectados y calculados por al Subsecretaría de Prevención del Delito para el Período 2008-2020.</t>
  </si>
  <si>
    <t>Región de Coquimbo regional delitos género violación mujer mujeres víctimas denuncias evolución tasa 100 mil habitantes</t>
  </si>
  <si>
    <t>https://analytics.zoho.com/open-view/2395394000008748459?ZOHO_CRITERIA=%22Trasposicion_27.7%22.%22cod_region%22%3D4</t>
  </si>
  <si>
    <t>#1774B2763</t>
  </si>
  <si>
    <t>Variación Trimestral de Denuncias (%) por Violación en Quemchi para el Periodo 2008-2020</t>
  </si>
  <si>
    <t>Gráfico que muestra la variación trimestral de Denuncias (%) por Violaciones en Quemchi según datos recopilados desde la Subsecretaria de Prevención del Delito durante el Periodo 2008-2020.</t>
  </si>
  <si>
    <t>Quemchi comunal delitos género violación mujer mujeres víctimas denuncias variación trimestral</t>
  </si>
  <si>
    <t>https://analytics.zoho.com/open-view/2395394000008633066?ZOHO_CRITERIA=%22Trasposicion_27.6%22.%22Cod_comuna%22%3D10209</t>
  </si>
  <si>
    <t>#1774B5544</t>
  </si>
  <si>
    <t>Tasa de Casos Policiales por Violación en San Joaquín para el Periodo 2008-2020.</t>
  </si>
  <si>
    <t>Gráfico que muestra la Tasa de Casos Policiales por Violación por cada 100 mil habitantes en San Joaquín según datos recolectados y calculados por al Subsecretaría de Prevención del Delito para el Periodo 2008-2020.</t>
  </si>
  <si>
    <t>San Joaquín comunal delitos género violación mujer mujeres víctimas casos policiales evolución tasa 100 mil habitantes</t>
  </si>
  <si>
    <t>https://analytics.zoho.com/open-view/2395394000006843792?ZOHO_CRITERIA=%22Localiza%20CL%22.%22Codcom%22%3D13129</t>
  </si>
  <si>
    <t>#1774B1613</t>
  </si>
  <si>
    <t>Tasa de Detenciones por Violación en Cholchol para el Periodo 2008-2020.</t>
  </si>
  <si>
    <t>Gráfico que muestra la Tasa de Detenciones por Violación por cada 100 mil habitantes en Cholchol según datos recolectados y calculados por al Subsecretaría de Prevención del Delito para el Periodo 2008-2020.</t>
  </si>
  <si>
    <t>Cholchol comunal delitos género violación mujer mujeres víctimas detenciones evolución tasa 100 mil habitantes</t>
  </si>
  <si>
    <t>https://analytics.zoho.com/open-view/2395394000006843853?ZOHO_CRITERIA=%22Localiza%20CL%22.%22Codcom%22%3D9121</t>
  </si>
  <si>
    <t>#1774B2194</t>
  </si>
  <si>
    <t>Frecuencia de Detenciones por Violencia Intrafamiliar en General Lagos para el Periodo 2005-2021.</t>
  </si>
  <si>
    <t>Gráfico que muestra la frecuencia de las Detenciones por Violencia Intrafamiliar en General Lagos según datos recopilados desde el Centro de Estudios y Análsis del Delito durante el Periodo 2005-2021.</t>
  </si>
  <si>
    <t>General Lagos comunal delitos género violencia hacia mujer mujeres víctimas intrafamiliar familiar detenciones comuna</t>
  </si>
  <si>
    <t>https://analytics.zoho.com/open-view/2395394000007123572?ZOHO_CRITERIA=%22Trasposicion_27.5%22.%22Cod_Comuna%22%3D15202</t>
  </si>
  <si>
    <t>#1774B8391</t>
  </si>
  <si>
    <t>Tasa de Aprehensiones, Casos Policiales, Denuncias y Detenciones por Violación en Panguipulli para el Periodo 2008-2020.</t>
  </si>
  <si>
    <t>Gráfico que muestra la Tasa de Aprehensiones, Casos Policiales, Denuncias y Detenciones por Violación por cada 100 mil habitantes en Panguipulli según datos recolectados y calculados por al Subsecretaría de Prevención del Delito para el Periodo 2008-2020.</t>
  </si>
  <si>
    <t>Panguipulli comunal delitos género violación mujer mujeres víctimas aprehensiones casos policiales denuncias detenciones evolución tasa 100 mil habitantes</t>
  </si>
  <si>
    <t>https://analytics.zoho.com/open-view/2395394000006850626?ZOHO_CRITERIA=%22Localiza%20CL%22.%22Codcom%22%3D14108</t>
  </si>
  <si>
    <t>#1774B2646</t>
  </si>
  <si>
    <t>Frecuencia de Frecuencia Casos Policiales por Violación en La Serena para el Periodo 2008-2020</t>
  </si>
  <si>
    <t>Gráfico que muestra la frecuencia de Casos Policiales por Violación en La Serena según datos recopilados desde el Subsecretaria de Prevención del Delito durante el Periodo 2008-2020.</t>
  </si>
  <si>
    <t>La Serena comunal delitos género violación mujer mujeres víctimas casos policiales</t>
  </si>
  <si>
    <t>https://analytics.zoho.com/open-view/2395394000006792555?ZOHO_CRITERIA=%22Localiza%20CL%22.%22Codcom%22%3D4101</t>
  </si>
  <si>
    <t>#1774B3352</t>
  </si>
  <si>
    <t>Frecuencia de Denuncias por Violencia Intrafamiliar en Rinconada para el Periodo 2005-2021.</t>
  </si>
  <si>
    <t>Gráfico que muestra la frecuencia de las Denuncias por Violencia Intrafamiliar en Rinconada según datos recopilados desde el Centro de Estudios y Análsis del Delito durante el Periodo 2005-2021.</t>
  </si>
  <si>
    <t>Rinconada comunal delitos género violencia hacia mujer mujeres víctimas intrafamiliar familiar denuncias comuna</t>
  </si>
  <si>
    <t>https://analytics.zoho.com/open-view/2395394000007123492?ZOHO_CRITERIA=%22Trasposicion_27.5%22.%22Cod_Comuna%22%3D5303</t>
  </si>
  <si>
    <t>#1774B7756</t>
  </si>
  <si>
    <t>Tasa de Detenciones por Violación en Recoleta para el Periodo 2008-2020.</t>
  </si>
  <si>
    <t>Gráfico que muestra la Tasa de Detenciones por Violación por cada 100 mil habitantes en Recoleta según datos recolectados y calculados por al Subsecretaría de Prevención del Delito para el Periodo 2008-2020.</t>
  </si>
  <si>
    <t>Recoleta comunal delitos género violación mujer mujeres víctimas detenciones evolución tasa 100 mil habitantes</t>
  </si>
  <si>
    <t>https://analytics.zoho.com/open-view/2395394000006843853?ZOHO_CRITERIA=%22Localiza%20CL%22.%22Codcom%22%3D13127</t>
  </si>
  <si>
    <t>#1774B2270</t>
  </si>
  <si>
    <t>Proporción de Aprehensiones, Casos Policiales, Denuncias y Detenciones por Violencia Intrafamiliar en Chillán para el Periodo 2005-2021.</t>
  </si>
  <si>
    <t>Gráfico que muestra la proporción y cantidad de Aprehensiones, Casos policiales, Denuncias y Detenciones por Violencia Intrafamiliar en Chillán según datos recopilados desde el Centro de Estudios y Análisis del Delito durante el Periodo 2005-2021.</t>
  </si>
  <si>
    <t>Chillán comunal delitos género violencia hacia mujer mujeres víctimas intrafamiliar familiar aprehensiones denuncias casos policiales detenciones comuna</t>
  </si>
  <si>
    <t>https://analytics.zoho.com/open-view/2395394000007123726?ZOHO_CRITERIA=%22Trasposicion_27.5%22.%22Cod_Comuna%22%3D16101</t>
  </si>
  <si>
    <t>#1774B8566</t>
  </si>
  <si>
    <t>Frecuencia de Casos Policiales por Violencia Intrafamiliar en Tiltil para el Periodo 2005-2021.</t>
  </si>
  <si>
    <t>Gráfico que muestra la frecuencia de Casos Policiales por Violencia Intrafamiliar en Tiltil según datos recopilados desde el Centro de Estudios y Análsis del Delito durante el Periodo 2005-2021.</t>
  </si>
  <si>
    <t>Tiltil comunal delitos género violencia hacia mujer mujeres víctimas intrafamiliar familiar casos policiales comuna</t>
  </si>
  <si>
    <t>https://analytics.zoho.com/open-view/2395394000007123412?ZOHO_CRITERIA=%22Trasposicion_27.5%22.%22Cod_Comuna%22%3D13303</t>
  </si>
  <si>
    <t>#1774B7675</t>
  </si>
  <si>
    <t>Variación anual de Tasa de Aprehensiones, Casos Policiales, Denuncias y Detenciones (%) por Violación en Hijuelas para el Periodo 2008-2020</t>
  </si>
  <si>
    <t>Gráfico que muestra la variación anual (%) de la Tasa por cada 100 mil habitantes de  Aprehensiones, Casos Policiales, Denuncias y Detenciones por Violaciones en Hijuelas según datos recopilados desde la Subsecretaria de Prevención del Delito durante el Periodo 2008-2020.</t>
  </si>
  <si>
    <t>Hijuelas comunal delitos género violación mujer mujeres víctimas aprehensiones casos policiales denuncias detenciones variación tasa 100 mil habitantes</t>
  </si>
  <si>
    <t>https://analytics.zoho.com/open-view/2395394000006850667?ZOHO_CRITERIA=%22Localiza%20CL%22.%22Codcom%22%3D5503</t>
  </si>
  <si>
    <t>#1774B6426</t>
  </si>
  <si>
    <t>Sentencias Dictadas por Delitos de Violación por Delito en la Región de Arica y Parinacota durante el Periodo 2013-2019</t>
  </si>
  <si>
    <t>El gráfico muestra la evolución anual de la frecuencia de Sentencias Dictadas por Delitos de Violación por Delito en la Región de Arica y Parinacota durante el Periodo 2013-2019 de acuerdo a datos provenientes del Poder Judicial de Chile.</t>
  </si>
  <si>
    <t>violación delitos género violencia mujer mujeres casos víctimas sentencias arica parinacota</t>
  </si>
  <si>
    <t>https://analytics.zoho.com/open-view/2395394000007023675?ZOHO_CRITERIA=%22Localiza%20CL%22.%22Codreg%22%3D15</t>
  </si>
  <si>
    <t>100-R-15</t>
  </si>
  <si>
    <t>#1774B765</t>
  </si>
  <si>
    <t>Frecuencia de Aprehensiones por Violencia Intrafamiliar en Ñuñoa para el Periodo 2005-2021</t>
  </si>
  <si>
    <t>Gráfico que muestra la frecuencia de Aprehensiones por Violencia Intrafamiliar en Ñuñoa según datos recopilados desde el Centro de Estudios y Análsis del Delito durante el Periodo 2005-2021.</t>
  </si>
  <si>
    <t>Ñuñoa comunal delitos género violencia hacia mujer mujeres víctimas intrafamiliar familiar aprehensiones comuna</t>
  </si>
  <si>
    <t>https://analytics.zoho.com/open-view/2395394000007123378?ZOHO_CRITERIA=%22Trasposicion_27.5%22.%22Cod_Comuna%22%3D13120</t>
  </si>
  <si>
    <t>#1774B7313</t>
  </si>
  <si>
    <t>Variación Trimestral de Aprehensiones, Casos policiales, Denuncias y Detenciones (%) por Violación en Chile Chico para el Periodo 2008-2020</t>
  </si>
  <si>
    <t>Gráfico que muestra la variación trimestral de Aprehensiones, Casos Policiales, Denuncias y Detenciones (%) por Violaciones en Chile Chico según datos recopilados desde la Subsecretaria de Prevención del Delito durante el Periodo 2008-2020.</t>
  </si>
  <si>
    <t>Chile Chico comunal delitos género violación mujer mujeres víctimas aprehensiones casos policiales denuncias detenciones variación trimestral</t>
  </si>
  <si>
    <t>https://analytics.zoho.com/open-view/2395394000008633146?ZOHO_CRITERIA=%22Trasposicion_27.6%22.%22Cod_comuna%22%3D11401</t>
  </si>
  <si>
    <t>#1774B6198</t>
  </si>
  <si>
    <t>Frecuencia de Frecuencia Aprehensiones, Casos Policiales, Denuncias y Detenciones por Violación en Zapallar para el Periodo 2008-2020</t>
  </si>
  <si>
    <t>Gráfico que muestra la frecuencia de Aprehensiones, Casos Policiales, Denuncias y  Detenciones por Violación en Zapallar según datos recopilados desde el Subsecretaria de Prevención del Delito durante el Periodo 2008-2020.</t>
  </si>
  <si>
    <t>Zapallar comunal delitos género violación mujer mujeres víctimas aprehensiones casos policiales denuncias detenciones</t>
  </si>
  <si>
    <t>https://analytics.zoho.com/open-view/2395394000006792678?ZOHO_CRITERIA=%22Localiza%20CL%22.%22Codcom%22%3D5405</t>
  </si>
  <si>
    <t>#1774B4382</t>
  </si>
  <si>
    <t>Variación Trimestral de Denuncias (%) por Violación en Llanquihue para el Periodo 2008-2020</t>
  </si>
  <si>
    <t>Gráfico que muestra la variación trimestral de Denuncias (%) por Violaciones en Llanquihue según datos recopilados desde la Subsecretaria de Prevención del Delito durante el Periodo 2008-2020.</t>
  </si>
  <si>
    <t>Llanquihue comunal delitos género violación mujer mujeres víctimas denuncias variación trimestral</t>
  </si>
  <si>
    <t>https://analytics.zoho.com/open-view/2395394000008633066?ZOHO_CRITERIA=%22Trasposicion_27.6%22.%22Cod_comuna%22%3D10107</t>
  </si>
  <si>
    <t>#1774B5533</t>
  </si>
  <si>
    <t>Tasa de Aprehensiones por Violación en Cauquenes para el Periodo 2008-2020.</t>
  </si>
  <si>
    <t>Gráfico que muestra la Tasa de Aprehensiones por Violación por cada 100 mil habitantes en Cauquenes según datos recolectados y calculados por al Subsecretaría de Prevención del Delito para el Periodo 2008-2020.</t>
  </si>
  <si>
    <t>Cauquenes comunal delitos género violación mujer mujeres víctimas aprehensiones evolución tasa 100 mil habitantes</t>
  </si>
  <si>
    <t>https://analytics.zoho.com/open-view/2395394000006843662?ZOHO_CRITERIA=%22Localiza%20CL%22.%22Codcom%22%3D7201</t>
  </si>
  <si>
    <t>#1774B1104</t>
  </si>
  <si>
    <t>Tasa de Aprehensiones, Casos Policiales, Denuncias y Detenciones por Violación en Linares para el Periodo 2008-2020.</t>
  </si>
  <si>
    <t>Gráfico que muestra la Tasa de Aprehensiones, Casos Policiales, Denuncias y Detenciones por Violación por cada 100 mil habitantes en Linares según datos recolectados y calculados por al Subsecretaría de Prevención del Delito para el Periodo 2008-2020.</t>
  </si>
  <si>
    <t>Linares comunal delitos género violación mujer mujeres víctimas aprehensiones casos policiales denuncias detenciones evolución tasa 100 mil habitantes</t>
  </si>
  <si>
    <t>https://analytics.zoho.com/open-view/2395394000006850626?ZOHO_CRITERIA=%22Localiza%20CL%22.%22Codcom%22%3D7401</t>
  </si>
  <si>
    <t>#1774B2444</t>
  </si>
  <si>
    <t>Frecuencia de Frecuencia Casos Policiales por Violación en Pica para el Periodo 2008-2020</t>
  </si>
  <si>
    <t>Gráfico que muestra la frecuencia de Casos Policiales por Violación en Pica según datos recopilados desde el Subsecretaria de Prevención del Delito durante el Periodo 2008-2020.</t>
  </si>
  <si>
    <t>Pica comunal delitos género violación mujer mujeres víctimas casos policiales</t>
  </si>
  <si>
    <t>https://analytics.zoho.com/open-view/2395394000006792555?ZOHO_CRITERIA=%22Localiza%20CL%22.%22Codcom%22%3D1405</t>
  </si>
  <si>
    <t>#1774B3334</t>
  </si>
  <si>
    <t>Variación Trimestral de Denuncias (%) por Violencia Intrafamiliar en La Reina para el Periodo 2005-2021.</t>
  </si>
  <si>
    <t>Gráfico que muestra la variación trimestral de Denuncias (%) por Violencia Intrafamiliar en La Reina según datos recopilados desde el Centro de Estudios y Análisis del Delito durante el Periodo 2005-2021.</t>
  </si>
  <si>
    <t>La Reina comunal delitos género violencia hacia mujer mujeres víctimas intrafamiliar familiar denuncias variación trimestral</t>
  </si>
  <si>
    <t>https://analytics.zoho.com/open-view/2395394000007126144?ZOHO_CRITERIA=%22Trasposicion_27.5%22.%22Cod_Comuna%22%3D13113</t>
  </si>
  <si>
    <t>#1774B9707</t>
  </si>
  <si>
    <t>Variación Trimestral de Detenciones (%) por Violencia Intrafamiliar en Diego de Almagro para el Periodo 2005-2021.</t>
  </si>
  <si>
    <t>Gráfico que muestra la variación trimestral de Detenciones (%) por Violencia Intrafamiliar en Diego de Almagro según datos recopilados desde el Centro de Estudios y Análisis del Delito durante el Periodo 2005-2021.</t>
  </si>
  <si>
    <t>Diego de Almagro comunal delitos género violencia hacia mujer mujeres víctimas intrafamiliar familiar detenciones variación trimestral</t>
  </si>
  <si>
    <t>https://analytics.zoho.com/open-view/2395394000007126218?ZOHO_CRITERIA=%22Trasposicion_27.5%22.%22Cod_Comuna%22%3D3202</t>
  </si>
  <si>
    <t>#1774B9783</t>
  </si>
  <si>
    <t>Frecuencia de Frecuencia Casos Policiales por Violación en General Lagos para el Periodo 2008-2020</t>
  </si>
  <si>
    <t>Gráfico que muestra la frecuencia de Casos Policiales por Violación en General Lagos según datos recopilados desde el Subsecretaria de Prevención del Delito durante el Periodo 2008-2020.</t>
  </si>
  <si>
    <t>General Lagos comunal delitos género violación mujer mujeres víctimas casos policiales</t>
  </si>
  <si>
    <t>https://analytics.zoho.com/open-view/2395394000006792555?ZOHO_CRITERIA=%22Localiza%20CL%22.%22Codcom%22%3D15202</t>
  </si>
  <si>
    <t>#1774B3667</t>
  </si>
  <si>
    <t>Frecuencia según ocurrencia de Violencia Económica en Cerro Navia para los años 2012, 2017 y 2020.</t>
  </si>
  <si>
    <t>Gráfico que muestra la Frecuencia según ocurrencia de Violencia Económica en Cerro Navia los años 2012, 2017 y 2020 según datos de las encuestas ENVIF-VCM realizadas por el Instituto Nacional de Estadísticas (INE) y el Centro de Estudios y Análisis del Delito (CEAD).</t>
  </si>
  <si>
    <t>Cerro Navia comunal violencia económica intrafamiliar vif mujeres mujer encuesta envif cead ine víctima padecer sufrir</t>
  </si>
  <si>
    <t>https://analytics.zoho.com/open-view/2395394000007264102?ZOHO_CRITERIA=%22Trasposicion_27.9%22.%22C%C3%B3digo%20Comuna%22%3D13103</t>
  </si>
  <si>
    <t>#1774B11152</t>
  </si>
  <si>
    <t>Variación Trimestral de Denuncias (%) por Violación en Rinconada para el Periodo 2008-2020</t>
  </si>
  <si>
    <t>Gráfico que muestra la variación trimestral de Denuncias (%) por Violaciones en Rinconada según datos recopilados desde la Subsecretaria de Prevención del Delito durante el Periodo 2008-2020.</t>
  </si>
  <si>
    <t>Rinconada comunal delitos género violación mujer mujeres víctimas denuncias variación trimestral</t>
  </si>
  <si>
    <t>https://analytics.zoho.com/open-view/2395394000008633066?ZOHO_CRITERIA=%22Trasposicion_27.6%22.%22Cod_comuna%22%3D5303</t>
  </si>
  <si>
    <t>#1774B5350</t>
  </si>
  <si>
    <t>Tasa de Denuncias por Violación en Ñuñoa para el Periodo 2008-2020.</t>
  </si>
  <si>
    <t>Gráfico que muestra la Tasa de Denuncias por Violación por cada 100 mil habitantes en Ñuñoa según datos recolectados y calculados por al Subsecretaría de Prevención del Delito para el Periodo 2008-2020.</t>
  </si>
  <si>
    <t>Ñuñoa comunal delitos género violación mujer mujeres víctimas denuncias evolución tasa 100 mil habitantes</t>
  </si>
  <si>
    <t>https://analytics.zoho.com/open-view/2395394000006843824?ZOHO_CRITERIA=%22Localiza%20CL%22.%22Codcom%22%3D13120</t>
  </si>
  <si>
    <t>#1774B1943</t>
  </si>
  <si>
    <t>Tasa de Aprehensiones por Violación  en la Región de Valparaíso para el Período 2008-2020.</t>
  </si>
  <si>
    <t>Gráfico que muestra la Tasa de Aprehensiones por Violación por cada 100 mil habitantes en la Región de Valparaíso según datos recolectados y calculados por al Subsecretaría de Prevención del Delito para el Período 2008-2020.</t>
  </si>
  <si>
    <t>Región de Valparaíso regional delitos género violación mujer mujeres víctimas aprehensiones evolución tasa 100 mil habitantes</t>
  </si>
  <si>
    <t>https://analytics.zoho.com/open-view/2395394000008748385?ZOHO_CRITERIA=%22Trasposicion_27.7%22.%22cod_region%22%3D5</t>
  </si>
  <si>
    <t>#1774B2732</t>
  </si>
  <si>
    <t>Frecuencia de Aprehensiones por Violencia Intrafamiliar en La Ligua para el Periodo 2005-2021</t>
  </si>
  <si>
    <t>Gráfico que muestra la frecuencia de Aprehensiones por Violencia Intrafamiliar en La Ligua según datos recopilados desde el Centro de Estudios y Análsis del Delito durante el Periodo 2005-2021.</t>
  </si>
  <si>
    <t>La Ligua comunal delitos género violencia hacia mujer mujeres víctimas intrafamiliar familiar aprehensiones comuna</t>
  </si>
  <si>
    <t>https://analytics.zoho.com/open-view/2395394000007123378?ZOHO_CRITERIA=%22Trasposicion_27.5%22.%22Cod_Comuna%22%3D5401</t>
  </si>
  <si>
    <t>#1774B7072</t>
  </si>
  <si>
    <t>Frecuencia de Frecuencia Casos Policiales por Violación en La Cruz para el Periodo 2008-2020</t>
  </si>
  <si>
    <t>Gráfico que muestra la frecuencia de Casos Policiales por Violación en La Cruz según datos recopilados desde el Subsecretaria de Prevención del Delito durante el Periodo 2008-2020.</t>
  </si>
  <si>
    <t>La Cruz comunal delitos género violación mujer mujeres víctimas casos policiales</t>
  </si>
  <si>
    <t>https://analytics.zoho.com/open-view/2395394000006792555?ZOHO_CRITERIA=%22Localiza%20CL%22.%22Codcom%22%3D5504</t>
  </si>
  <si>
    <t>#1774B3387</t>
  </si>
  <si>
    <t>Frecuencia de Casos Policiales por Violencia Intrafamiliar en El Bosque para el Periodo 2005-2021.</t>
  </si>
  <si>
    <t>Gráfico que muestra la frecuencia de Casos Policiales por Violencia Intrafamiliar en El Bosque según datos recopilados desde el Centro de Estudios y Análsis del Delito durante el Periodo 2005-2021.</t>
  </si>
  <si>
    <t>El Bosque comunal delitos género violencia hacia mujer mujeres víctimas intrafamiliar familiar casos policiales comuna</t>
  </si>
  <si>
    <t>https://analytics.zoho.com/open-view/2395394000007123412?ZOHO_CRITERIA=%22Trasposicion_27.5%22.%22Cod_Comuna%22%3D13105</t>
  </si>
  <si>
    <t>#1774B7642</t>
  </si>
  <si>
    <t>Frecuencia de Frecuencia Detenciones por Violación en Malloa para el Periodo 2008-2020</t>
  </si>
  <si>
    <t>Gráfico que muestra la frecuencia de Detenciones por Violación en Malloa según datos recopilados desde el Subsecretaria de Prevención del Delito durante el Periodo 2008-2020.</t>
  </si>
  <si>
    <t>Malloa comunal delitos género violación mujer mujeres víctimas detenciones</t>
  </si>
  <si>
    <t>https://analytics.zoho.com/open-view/2395394000006792637?ZOHO_CRITERIA=%22Localiza%20CL%22.%22Codcom%22%3D6109</t>
  </si>
  <si>
    <t>#1774B4084</t>
  </si>
  <si>
    <t>Mapa de Aprehensiones por Violación en la Región de Los Ríos por comuna para el año 2020.</t>
  </si>
  <si>
    <t>Mapa que muestra las Aprehensiones por Violación en la Región de Los Ríos según datos recopilados desde la Subsecretaria de Prevención del Delito durante el año 2020.</t>
  </si>
  <si>
    <t>Región de Los Ríos regional delitos género violación mujer mujeres víctimas aprehensiones mapa comuna</t>
  </si>
  <si>
    <t>https://analytics.zoho.com/open-view/2395394000008850059?ZOHO_CRITERIA=%22Trasposicion_27.6%22.%22Frecuencia%22%20%3E%200%20AND%20%22Localiza%20CL%22.%22Codreg%22%20%3D14</t>
  </si>
  <si>
    <t>#1774B2954</t>
  </si>
  <si>
    <t>Variación Trimestral de Aprehensiones (%) por Violencia Intrafamiliar en Freire para el Periodo 2005-2021.</t>
  </si>
  <si>
    <t>Gráfico que muestra la variación trimestral de Aprehensiones (%) por Violencia Intrafamiliar en Freire  según datos recopilados desde el Centro de Estudios y Análisis del Delito durante el Periodo 2005-2021.</t>
  </si>
  <si>
    <t>Freire comunal delitos género violencia hacia mujer mujeres víctimas intrafamiliar familiar aprehensiones variación trimestral</t>
  </si>
  <si>
    <t>https://analytics.zoho.com/open-view/2395394000007123879?ZOHO_CRITERIA=%22Trasposicion_27.5%22.%22Cod_Comuna%22%3D9105</t>
  </si>
  <si>
    <t>#1774B8935</t>
  </si>
  <si>
    <t>Proporción de Aprehensiones, Casos Policiales, Denuncias y Detenciones por Violencia Intrafamiliar en Los Muermos para el Periodo 2005-2021.</t>
  </si>
  <si>
    <t>Gráfico que muestra la proporción y cantidad de Aprehensiones, Casos policiales, Denuncias y Detenciones por Violencia Intrafamiliar en Los Muermos según datos recopilados desde el Centro de Estudios y Análisis del Delito durante el Periodo 2005-2021.</t>
  </si>
  <si>
    <t>Los Muermos comunal delitos género violencia hacia mujer mujeres víctimas intrafamiliar familiar aprehensiones denuncias casos policiales detenciones comuna</t>
  </si>
  <si>
    <t>https://analytics.zoho.com/open-view/2395394000007123726?ZOHO_CRITERIA=%22Trasposicion_27.5%22.%22Cod_Comuna%22%3D10106</t>
  </si>
  <si>
    <t>#1774B8624</t>
  </si>
  <si>
    <t>Frecuencia de Frecuencia Aprehensiones, Casos Policiales, Denuncias y Detenciones por Violación en Ancud para el Periodo 2008-2020</t>
  </si>
  <si>
    <t>Gráfico que muestra la frecuencia de Aprehensiones, Casos Policiales, Denuncias y  Detenciones por Violación en Ancud según datos recopilados desde el Subsecretaria de Prevención del Delito durante el Periodo 2008-2020.</t>
  </si>
  <si>
    <t>Ancud comunal delitos género violación mujer mujeres víctimas aprehensiones casos policiales denuncias detenciones</t>
  </si>
  <si>
    <t>https://analytics.zoho.com/open-view/2395394000006792678?ZOHO_CRITERIA=%22Localiza%20CL%22.%22Codcom%22%3D10202</t>
  </si>
  <si>
    <t>#1774B4563</t>
  </si>
  <si>
    <t>Variación Trimestral de Aprehensiones (%) por Violencia Intrafamiliar en Quillón para el Periodo 2005-2021.</t>
  </si>
  <si>
    <t>Gráfico que muestra la variación trimestral de Aprehensiones (%) por Violencia Intrafamiliar en Quillón  según datos recopilados desde el Centro de Estudios y Análisis del Delito durante el Periodo 2005-2021.</t>
  </si>
  <si>
    <t>Quillón comunal delitos género violencia hacia mujer mujeres víctimas intrafamiliar familiar aprehensiones variación trimestral</t>
  </si>
  <si>
    <t>https://analytics.zoho.com/open-view/2395394000007123879?ZOHO_CRITERIA=%22Trasposicion_27.5%22.%22Cod_Comuna%22%3D16107</t>
  </si>
  <si>
    <t>#1774B8922</t>
  </si>
  <si>
    <t>Frecuencia de Casos Policiales por Violencia Intrafamiliar en Catemu para el Periodo 2005-2021.</t>
  </si>
  <si>
    <t>Gráfico que muestra la frecuencia de Casos Policiales por Violencia Intrafamiliar en Catemu según datos recopilados desde el Centro de Estudios y Análsis del Delito durante el Periodo 2005-2021.</t>
  </si>
  <si>
    <t>Catemu comunal delitos género violencia hacia mujer mujeres víctimas intrafamiliar familiar casos policiales comuna</t>
  </si>
  <si>
    <t>https://analytics.zoho.com/open-view/2395394000007123412?ZOHO_CRITERIA=%22Trasposicion_27.5%22.%22Cod_Comuna%22%3D5702</t>
  </si>
  <si>
    <t>#1774B7431</t>
  </si>
  <si>
    <t>Variación Trimestral de Detenciones (%) por Violación en Los Andes para el Periodo 2008-2020</t>
  </si>
  <si>
    <t>Gráfico que muestra la variación trimestral de Detenciones (%) por Violaciones en Los Andes según datos recopilados desde la Subsecretaria de Prevención del Delito durante el Periodo 2008-2020.</t>
  </si>
  <si>
    <t>Los Andes comunal delitos género violación mujer mujeres víctimas detenciones variación trimestral</t>
  </si>
  <si>
    <t>https://analytics.zoho.com/open-view/2395394000008633106?ZOHO_CRITERIA=%22Trasposicion_27.6%22.%22Cod_comuna%22%3D5301</t>
  </si>
  <si>
    <t>#1774B5673</t>
  </si>
  <si>
    <t>Variación Trimestral de Aprehensiones, Casos policiales, Denuncias y Detenciones (%) en San Joaquín para el Periodo 2005-2021.</t>
  </si>
  <si>
    <t>Gráfico que muestra la variación trimestral de Aprehensiones, Casos Policiales, Denuncias y Detenciones (%) por Violencia Intrafamiliar en San Joaquín según datos recopilados desde el Centro de Estudios y Análisis del Delito durante el Periodo 2005-2021.</t>
  </si>
  <si>
    <t>San Joaquín comunal delitos género violencia hacia mujer mujeres víctimas intrafamiliar familiar aprehensiones casos policiales denuncias detenciones variación trimestral</t>
  </si>
  <si>
    <t>https://analytics.zoho.com/open-view/2395394000007126407?ZOHO_CRITERIA=%22Trasposicion_27.5%22.%22Cod_Comuna%22%3D13129</t>
  </si>
  <si>
    <t>#1774B10407</t>
  </si>
  <si>
    <t>Tasa de Aprehensiones por Violación en Máfil para el Periodo 2008-2020.</t>
  </si>
  <si>
    <t>Gráfico que muestra la Tasa de Aprehensiones por Violación por cada 100 mil habitantes en Máfil según datos recolectados y calculados por al Subsecretaría de Prevención del Delito para el Periodo 2008-2020.</t>
  </si>
  <si>
    <t>Máfil comunal delitos género violación mujer mujeres víctimas aprehensiones evolución tasa 100 mil habitantes</t>
  </si>
  <si>
    <t>https://analytics.zoho.com/open-view/2395394000006843662?ZOHO_CRITERIA=%22Localiza%20CL%22.%22Codcom%22%3D14105</t>
  </si>
  <si>
    <t>#1774B1302</t>
  </si>
  <si>
    <t>Variación Trimestral de Detenciones (%) por Violencia Intrafamiliar en Quilicura para el Periodo 2005-2021.</t>
  </si>
  <si>
    <t>Gráfico que muestra la variación trimestral de Detenciones (%) por Violencia Intrafamiliar en Quilicura según datos recopilados desde el Centro de Estudios y Análisis del Delito durante el Periodo 2005-2021.</t>
  </si>
  <si>
    <t>Quilicura comunal delitos género violencia hacia mujer mujeres víctimas intrafamiliar familiar detenciones variación trimestral</t>
  </si>
  <si>
    <t>https://analytics.zoho.com/open-view/2395394000007126218?ZOHO_CRITERIA=%22Trasposicion_27.5%22.%22Cod_Comuna%22%3D13125</t>
  </si>
  <si>
    <t>#1774B10060</t>
  </si>
  <si>
    <t>Variación Trimestral de Detenciones (%) por Violación en La Ligua para el Periodo 2008-2020</t>
  </si>
  <si>
    <t>Gráfico que muestra la variación trimestral de Detenciones (%) por Violaciones en La Ligua según datos recopilados desde la Subsecretaria de Prevención del Delito durante el Periodo 2008-2020.</t>
  </si>
  <si>
    <t>La Ligua comunal delitos género violación mujer mujeres víctimas detenciones variación trimestral</t>
  </si>
  <si>
    <t>https://analytics.zoho.com/open-view/2395394000008633106?ZOHO_CRITERIA=%22Trasposicion_27.6%22.%22Cod_comuna%22%3D5401</t>
  </si>
  <si>
    <t>#1774B5677</t>
  </si>
  <si>
    <t>Frecuencia de Aprehensiones por Violencia Intrafamiliar en Quinta Normal para el Periodo 2005-2021</t>
  </si>
  <si>
    <t>Gráfico que muestra la frecuencia de Aprehensiones por Violencia Intrafamiliar en Quinta Normal según datos recopilados desde el Centro de Estudios y Análsis del Delito durante el Periodo 2005-2021.</t>
  </si>
  <si>
    <t>Quinta Normal comunal delitos género violencia hacia mujer mujeres víctimas intrafamiliar familiar aprehensiones comuna</t>
  </si>
  <si>
    <t>https://analytics.zoho.com/open-view/2395394000007123378?ZOHO_CRITERIA=%22Trasposicion_27.5%22.%22Cod_Comuna%22%3D13126</t>
  </si>
  <si>
    <t>#1774B7319</t>
  </si>
  <si>
    <t>Sentencias Dictadas por Delitos Vinculados a la Mujer por región para el delito de Secuestro Con Violación, durante el Periodo 2013-2019</t>
  </si>
  <si>
    <t>El gráfico muestra la evolución anual de la frecuencia de Sentencias Dictadas por Delitos Vinculados a la Mujer por región para el delito de Secuestro Con Violación, durante el Periodo 2013-2019 de acuerdo a datos provenientes del Poder Judicial de Chile.</t>
  </si>
  <si>
    <t>sociedad delincuencia delitos frecuencia sentencias secuestro violación mujer violencia regional</t>
  </si>
  <si>
    <t>https://analytics.zoho.com/open-view/2395394000007158239?ZOHO_CRITERIA=%22Trasposicion_27.16%22.%22Id_Categor%C3%ADa%22%3D270103003</t>
  </si>
  <si>
    <t>#1774B580</t>
  </si>
  <si>
    <t>Frecuencia de Frecuencia Aprehensiones, Casos Policiales, Denuncias y Detenciones por Violación en Sagrada Familia para el Periodo 2008-2020</t>
  </si>
  <si>
    <t>Gráfico que muestra la frecuencia de Aprehensiones, Casos Policiales, Denuncias y  Detenciones por Violación en Sagrada Familia según datos recopilados desde el Subsecretaria de Prevención del Delito durante el Periodo 2008-2020.</t>
  </si>
  <si>
    <t>Sagrada Familia comunal delitos género violación mujer mujeres víctimas aprehensiones casos policiales denuncias detenciones</t>
  </si>
  <si>
    <t>https://analytics.zoho.com/open-view/2395394000006792678?ZOHO_CRITERIA=%22Localiza%20CL%22.%22Codcom%22%3D7307</t>
  </si>
  <si>
    <t>#1774B4456</t>
  </si>
  <si>
    <t>Sentencias Dictadas por Delitos de Abuso Sexual por Delito en el  Juzgado de Garantía de Quillota para el Periodo 2013-2019</t>
  </si>
  <si>
    <t>Gráfico que muestra la evolución anual de la frecuencia de Sentencias Dictadas por Delitos de Abuso Sexual por Delito en el  Juzgado de Garantía de Quillota para el Periodo 2013-2019 de acuerdo a datos provenientes del Poder Judicial de Chile.</t>
  </si>
  <si>
    <t>https://analytics.zoho.com/open-view/2395394000007166623?ZOHO_CRITERIA=%22Trasposicion_27.15%22.%22Id_Juzgado_Garant%C3%ADa%22%3D17</t>
  </si>
  <si>
    <t>#1774B208</t>
  </si>
  <si>
    <t>Variación Trimestral de Detenciones (%) por Violación en Taltal para el Periodo 2008-2020</t>
  </si>
  <si>
    <t>Gráfico que muestra la variación trimestral de Detenciones (%) por Violaciones en Taltal según datos recopilados desde la Subsecretaria de Prevención del Delito durante el Periodo 2008-2020.</t>
  </si>
  <si>
    <t>Taltal comunal delitos género violación mujer mujeres víctimas detenciones variación trimestral</t>
  </si>
  <si>
    <t>https://analytics.zoho.com/open-view/2395394000008633106?ZOHO_CRITERIA=%22Trasposicion_27.6%22.%22Cod_comuna%22%3D2104</t>
  </si>
  <si>
    <t>#1774B5643</t>
  </si>
  <si>
    <t>3º Juzgado de Garantía de Santiago</t>
  </si>
  <si>
    <t>Sentencias Dictadas por Delitos de Abuso Sexual en el 3° Juzgado de Garantía de Santiago para el Periodo 2013-2019</t>
  </si>
  <si>
    <t>El gráfico muestra la evolución anual de la frecuencia de Sentencias Dictadas por Delitos de Abuso Sexual en el 3° Juzgado de Garantía de Santiago para el Periodo 2013-2019 de acuerdo a datos provenientes del Poder Judicial de Chile.</t>
  </si>
  <si>
    <t>https://analytics.zoho.com/open-view/2395394000007166659?ZOHO_CRITERIA=%22Trasposicion_27.15%22.%22Id_Juzgado_Garant%C3%ADa%22%3D69</t>
  </si>
  <si>
    <t>#1774B178</t>
  </si>
  <si>
    <t>Variación Trimestral de Denuncias (%) por Violencia Intrafamiliar en Coltauco para el Periodo 2005-2021.</t>
  </si>
  <si>
    <t>Gráfico que muestra la variación trimestral de Denuncias (%) por Violencia Intrafamiliar en Coltauco según datos recopilados desde el Centro de Estudios y Análisis del Delito durante el Periodo 2005-2021.</t>
  </si>
  <si>
    <t>Coltauco comunal delitos género violencia hacia mujer mujeres víctimas intrafamiliar familiar denuncias variación trimestral</t>
  </si>
  <si>
    <t>https://analytics.zoho.com/open-view/2395394000007126144?ZOHO_CRITERIA=%22Trasposicion_27.5%22.%22Cod_Comuna%22%3D6104</t>
  </si>
  <si>
    <t>#1774B9501</t>
  </si>
  <si>
    <t>Frecuencia de Detenciones por Violencia Intrafamiliar en Chañaral para el Periodo 2005-2021.</t>
  </si>
  <si>
    <t>Gráfico que muestra la frecuencia de las Detenciones por Violencia Intrafamiliar en Chañaral según datos recopilados desde el Centro de Estudios y Análsis del Delito durante el Periodo 2005-2021.</t>
  </si>
  <si>
    <t>Chañaral comunal delitos género violencia hacia mujer mujeres víctimas intrafamiliar familiar detenciones comuna</t>
  </si>
  <si>
    <t>https://analytics.zoho.com/open-view/2395394000007123572?ZOHO_CRITERIA=%22Trasposicion_27.5%22.%22Cod_Comuna%22%3D3201</t>
  </si>
  <si>
    <t>#1774B8069</t>
  </si>
  <si>
    <t>Frecuencia de Casos Policiales por Violencia Intrafamiliar en Colchane para el Periodo 2005-2021.</t>
  </si>
  <si>
    <t>Gráfico que muestra la frecuencia de Casos Policiales por Violencia Intrafamiliar en Colchane según datos recopilados desde el Centro de Estudios y Análsis del Delito durante el Periodo 2005-2021.</t>
  </si>
  <si>
    <t>Colchane comunal delitos género violencia hacia mujer mujeres víctimas intrafamiliar familiar casos policiales comuna</t>
  </si>
  <si>
    <t>https://analytics.zoho.com/open-view/2395394000007123412?ZOHO_CRITERIA=%22Trasposicion_27.5%22.%22Cod_Comuna%22%3D1403</t>
  </si>
  <si>
    <t>#1774B7366</t>
  </si>
  <si>
    <t>Cantidad de Casos de Violencia Intrafamiliar en la Región de Valparaíso por trimestre y edad según datos recopilados en el Periodo 2019-2021.</t>
  </si>
  <si>
    <t>Gráfico que muestra la cantidad de casos de Violencia Intrafamiliar en la Región de Valparaíso por trimestre según edad de la víctima, presentados frente a la Fiscalía de Chile durante el Periodo 2019-2021.</t>
  </si>
  <si>
    <t>Región de Valparaíso delitos Violencia mujer mujeres casos víctimas intrafamiliar familiar fisica fiscalía región evolución edad trimestre</t>
  </si>
  <si>
    <t>https://analytics.zoho.com/open-view/2395394000007062438?ZOHO_CRITERIA=%22Trasposicion_27.4%22.%22Cod_Regi%C3%B3n%22%3D5</t>
  </si>
  <si>
    <t>#1774B6937</t>
  </si>
  <si>
    <t>Frecuencia de Frecuencia Aprehensiones, Casos Policiales, Denuncias y Detenciones por Violación en Lota para el Periodo 2008-2020</t>
  </si>
  <si>
    <t>Gráfico que muestra la frecuencia de Aprehensiones, Casos Policiales, Denuncias y  Detenciones por Violación en Lota según datos recopilados desde el Subsecretaria de Prevención del Delito durante el Periodo 2008-2020.</t>
  </si>
  <si>
    <t>Lota comunal delitos género violación mujer mujeres víctimas aprehensiones casos policiales denuncias detenciones</t>
  </si>
  <si>
    <t>https://analytics.zoho.com/open-view/2395394000006792678?ZOHO_CRITERIA=%22Localiza%20CL%22.%22Codcom%22%3D8106</t>
  </si>
  <si>
    <t>#1774B4472</t>
  </si>
  <si>
    <t>Frecuencia de Frecuencia Aprehensiones por Violación en Constitución para el Periodo 2008-2020</t>
  </si>
  <si>
    <t>Gráfico que muestra la frecuencia de Aprehensiones por Violación en Constitución según datos recopilados desde el Subsecretaria de Prevención del Delito durante el Periodo 2008-2020.</t>
  </si>
  <si>
    <t>Constitución comunal delitos género violación mujer mujeres víctimas aprehensiones</t>
  </si>
  <si>
    <t>https://analytics.zoho.com/open-view/2395394000006792514?ZOHO_CRITERIA=%22Localiza%20CL%22.%22Codcom%22%3D7102</t>
  </si>
  <si>
    <t>#1774B3110</t>
  </si>
  <si>
    <t>Variación Trimestral de Aprehensiones, Casos policiales, Denuncias y Detenciones (%) en El Carmen para el Periodo 2005-2021.</t>
  </si>
  <si>
    <t>Gráfico que muestra la variación trimestral de Aprehensiones, Casos Policiales, Denuncias y Detenciones (%) por Violencia Intrafamiliar en El Carmen según datos recopilados desde el Centro de Estudios y Análisis del Delito durante el Periodo 2005-2021.</t>
  </si>
  <si>
    <t>El Carmen comunal delitos género violencia hacia mujer mujeres víctimas intrafamiliar familiar aprehensiones casos policiales denuncias detenciones variación trimestral</t>
  </si>
  <si>
    <t>https://analytics.zoho.com/open-view/2395394000007126407?ZOHO_CRITERIA=%22Trasposicion_27.5%22.%22Cod_Comuna%22%3D16104</t>
  </si>
  <si>
    <t>#1774B10284</t>
  </si>
  <si>
    <t>Variación Trimestral de Casos Policiales (%) por Violación en Futaleufú para el Periodo 2008-2020</t>
  </si>
  <si>
    <t>Gráfico que muestra la variación trimestral de Casos Policiales (%) por Violaciones en Futaleufú según datos recopilados desde la Subsecretaria de Prevención del Delito durante el Periodo 2008-2020.</t>
  </si>
  <si>
    <t>Futaleufú comunal delitos género violación mujer mujeres víctimas casos policiales variación trimestral</t>
  </si>
  <si>
    <t>https://analytics.zoho.com/open-view/2395394000008633026?ZOHO_CRITERIA=%22Trasposicion_27.6%22.%22Cod_comuna%22%3D10402</t>
  </si>
  <si>
    <t>#1774B5218</t>
  </si>
  <si>
    <t>Variación Trimestral de Aprehensiones, Casos policiales, Denuncias y Detenciones (%) por Violación en Retiro para el Periodo 2008-2020</t>
  </si>
  <si>
    <t>Gráfico que muestra la variación trimestral de Aprehensiones, Casos Policiales, Denuncias y Detenciones (%) por Violaciones en Retiro según datos recopilados desde la Subsecretaria de Prevención del Delito durante el Periodo 2008-2020.</t>
  </si>
  <si>
    <t>Retiro comunal delitos género violación mujer mujeres víctimas aprehensiones casos policiales denuncias detenciones variación trimestral</t>
  </si>
  <si>
    <t>https://analytics.zoho.com/open-view/2395394000008633146?ZOHO_CRITERIA=%22Trasposicion_27.6%22.%22Cod_comuna%22%3D7405</t>
  </si>
  <si>
    <t>#1774B6070</t>
  </si>
  <si>
    <t>Variación Trimestral de Denuncias (%) por Violencia Intrafamiliar en Máfil para el Periodo 2005-2021.</t>
  </si>
  <si>
    <t>Gráfico que muestra la variación trimestral de Denuncias (%) por Violencia Intrafamiliar en Máfil según datos recopilados desde el Centro de Estudios y Análisis del Delito durante el Periodo 2005-2021.</t>
  </si>
  <si>
    <t>Máfil comunal delitos género violencia hacia mujer mujeres víctimas intrafamiliar familiar denuncias variación trimestral</t>
  </si>
  <si>
    <t>https://analytics.zoho.com/open-view/2395394000007126144?ZOHO_CRITERIA=%22Trasposicion_27.5%22.%22Cod_Comuna%22%3D14105</t>
  </si>
  <si>
    <t>#1774B9751</t>
  </si>
  <si>
    <t>Variación Trimestral de Aprehensiones (%) por Violencia Intrafamiliar en Curacautín para el Periodo 2005-2021.</t>
  </si>
  <si>
    <t>Gráfico que muestra la variación trimestral de Aprehensiones (%) por Violencia Intrafamiliar en Curacautín  según datos recopilados desde el Centro de Estudios y Análisis del Delito durante el Periodo 2005-2021.</t>
  </si>
  <si>
    <t>Curacautín comunal delitos género violencia hacia mujer mujeres víctimas intrafamiliar familiar aprehensiones variación trimestral</t>
  </si>
  <si>
    <t>https://analytics.zoho.com/open-view/2395394000007123879?ZOHO_CRITERIA=%22Trasposicion_27.5%22.%22Cod_Comuna%22%3D9203</t>
  </si>
  <si>
    <t>#1774B8954</t>
  </si>
  <si>
    <t>Variación Trimestral de Sentencias Dictadas (%) en la Región del Biobío por Juzgado de Garantía, durante el Periodo 2013-2019</t>
  </si>
  <si>
    <t>El gráfico muestra la tendencia de la Variación Trimestral de Sentencias Dictadas (%) en la Región del Biobío por Juzgado de Garantía, durante el Periodo 2013-2019 de acuerdo a datos provenientes del Poder Judicial de Chile.</t>
  </si>
  <si>
    <t>violación delitos género violencia mujer mujeres casos víctimas sentencias biobío</t>
  </si>
  <si>
    <t>https://analytics.zoho.com/open-view/2395394000007052171?ZOHO_CRITERIA=%22Localiza%20CL%22.%22Codreg%22%3D8</t>
  </si>
  <si>
    <t>#1774B878</t>
  </si>
  <si>
    <t>Frecuencia según ocurrencia de Violencia Económica en Bulnes para los años 2012, 2017 y 2020.</t>
  </si>
  <si>
    <t>Gráfico que muestra la Frecuencia según ocurrencia de Violencia Económica en Bulnes los años 2012, 2017 y 2020 según datos de las encuestas ENVIF-VCM realizadas por el Instituto Nacional de Estadísticas (INE) y el Centro de Estudios y Análisis del Delito (CEAD).</t>
  </si>
  <si>
    <t>Bulnes comunal violencia económica intrafamiliar vif mujeres mujer encuesta envif cead ine víctima padecer sufrir</t>
  </si>
  <si>
    <t>https://analytics.zoho.com/open-view/2395394000007264102?ZOHO_CRITERIA=%22Trasposicion_27.9%22.%22C%C3%B3digo%20Comuna%22%3D16102</t>
  </si>
  <si>
    <t>#1774B11084</t>
  </si>
  <si>
    <t>Frecuencia de Frecuencia Aprehensiones por Violación en Pelluhue para el Periodo 2008-2020</t>
  </si>
  <si>
    <t>Gráfico que muestra la frecuencia de Aprehensiones por Violación en Pelluhue según datos recopilados desde el Subsecretaria de Prevención del Delito durante el Periodo 2008-2020.</t>
  </si>
  <si>
    <t>Pelluhue comunal delitos género violación mujer mujeres víctimas aprehensiones</t>
  </si>
  <si>
    <t>https://analytics.zoho.com/open-view/2395394000006792514?ZOHO_CRITERIA=%22Localiza%20CL%22.%22Codcom%22%3D7203</t>
  </si>
  <si>
    <t>#1774B3121</t>
  </si>
  <si>
    <t>Sentencias Dictadas por Delitos Vinculados a la Mujer por Delito en el Juzgado de Garantía de Villarrica para el Periodo 2013-2019</t>
  </si>
  <si>
    <t>Gráfico que muestra la evolución anual de la frecuencia de Sentencias Dictadas por Delitos Vinculados a la Mujer por Delito en el Juzgado de Garantía de Villarrica para el Periodo 2013-2019 de acuerdo a datos provenientes del Poder Judicial de Chile.</t>
  </si>
  <si>
    <t>https://analytics.zoho.com/open-view/2395394000007158201?ZOHO_CRITERIA=%22Trasposicion_27.16%22.%22Id_Juzgado_Garant%C3%ADa%22%3D52</t>
  </si>
  <si>
    <t>#1774B548</t>
  </si>
  <si>
    <t>5º Juzgado de Garantía de Santiago</t>
  </si>
  <si>
    <t>Sentencias Dictadas por Delitos de Abuso Sexual por Delito en el 5° Juzgado de Garantía de Santiago para el Periodo 2013-2019</t>
  </si>
  <si>
    <t>Gráfico que muestra la evolución anual de la frecuencia de Sentencias Dictadas por Delitos de Abuso Sexual por Delito en el 5° Juzgado de Garantía de Santiago para el Periodo 2013-2019 de acuerdo a datos provenientes del Poder Judicial de Chile.</t>
  </si>
  <si>
    <t>https://analytics.zoho.com/open-view/2395394000007166623?ZOHO_CRITERIA=%22Trasposicion_27.15%22.%22Id_Juzgado_Garant%C3%ADa%22%3D71</t>
  </si>
  <si>
    <t>#1774B262</t>
  </si>
  <si>
    <t>Frecuencia de Casos Policiales por Violencia Intrafamiliar en Timaukel para el Periodo 2005-2021.</t>
  </si>
  <si>
    <t>Gráfico que muestra la frecuencia de Casos Policiales por Violencia Intrafamiliar en Timaukel según datos recopilados desde el Centro de Estudios y Análsis del Delito durante el Periodo 2005-2021.</t>
  </si>
  <si>
    <t>Timaukel comunal delitos género violencia hacia mujer mujeres víctimas intrafamiliar familiar casos policiales comuna</t>
  </si>
  <si>
    <t>https://analytics.zoho.com/open-view/2395394000007123412?ZOHO_CRITERIA=%22Trasposicion_27.5%22.%22Cod_Comuna%22%3D12303</t>
  </si>
  <si>
    <t>#1774B7636</t>
  </si>
  <si>
    <t>Frecuencia de Aprehensiones por Violencia Intrafamiliar en San Joaquín para el Periodo 2005-2021</t>
  </si>
  <si>
    <t>Gráfico que muestra la frecuencia de Aprehensiones por Violencia Intrafamiliar en San Joaquín según datos recopilados desde el Centro de Estudios y Análsis del Delito durante el Periodo 2005-2021.</t>
  </si>
  <si>
    <t>San Joaquín comunal delitos género violencia hacia mujer mujeres víctimas intrafamiliar familiar aprehensiones comuna</t>
  </si>
  <si>
    <t>https://analytics.zoho.com/open-view/2395394000007123378?ZOHO_CRITERIA=%22Trasposicion_27.5%22.%22Cod_Comuna%22%3D13129</t>
  </si>
  <si>
    <t>#1774B7322</t>
  </si>
  <si>
    <t>Variación Trimestral de Detenciones (%) por Violencia Intrafamiliar en Lo Prado para el Periodo 2005-2021.</t>
  </si>
  <si>
    <t>Gráfico que muestra la variación trimestral de Detenciones (%) por Violencia Intrafamiliar en Lo Prado según datos recopilados desde el Centro de Estudios y Análisis del Delito durante el Periodo 2005-2021.</t>
  </si>
  <si>
    <t>Lo Prado comunal delitos género violencia hacia mujer mujeres víctimas intrafamiliar familiar detenciones variación trimestral</t>
  </si>
  <si>
    <t>https://analytics.zoho.com/open-view/2395394000007126218?ZOHO_CRITERIA=%22Trasposicion_27.5%22.%22Cod_Comuna%22%3D13117</t>
  </si>
  <si>
    <t>#1774B10052</t>
  </si>
  <si>
    <t>Frecuencia de Aprehensiones por Violencia Intrafamiliar en Renaico para el Periodo 2005-2021</t>
  </si>
  <si>
    <t>Gráfico que muestra la frecuencia de Aprehensiones por Violencia Intrafamiliar en Renaico según datos recopilados desde el Centro de Estudios y Análsis del Delito durante el Periodo 2005-2021.</t>
  </si>
  <si>
    <t>Renaico comunal delitos género violencia hacia mujer mujeres víctimas intrafamiliar familiar aprehensiones comuna</t>
  </si>
  <si>
    <t>https://analytics.zoho.com/open-view/2395394000007123378?ZOHO_CRITERIA=%22Trasposicion_27.5%22.%22Cod_Comuna%22%3D9209</t>
  </si>
  <si>
    <t>#1774B7244</t>
  </si>
  <si>
    <t>Variación Trimestral de Aprehensiones, Casos policiales, Denuncias y Detenciones (%) por Violación en La Serena para el Periodo 2008-2020</t>
  </si>
  <si>
    <t>Gráfico que muestra la variación trimestral de Aprehensiones, Casos Policiales, Denuncias y Detenciones (%) por Violaciones en La Serena según datos recopilados desde la Subsecretaria de Prevención del Delito durante el Periodo 2008-2020.</t>
  </si>
  <si>
    <t>La Serena comunal delitos género violación mujer mujeres víctimas aprehensiones casos policiales denuncias detenciones variación trimestral</t>
  </si>
  <si>
    <t>https://analytics.zoho.com/open-view/2395394000008633146?ZOHO_CRITERIA=%22Trasposicion_27.6%22.%22Cod_comuna%22%3D4101</t>
  </si>
  <si>
    <t>#1774B5958</t>
  </si>
  <si>
    <t>Tasa de Denuncias por Violación en Canela para el Periodo 2008-2020.</t>
  </si>
  <si>
    <t>Gráfico que muestra la Tasa de Denuncias por Violación por cada 100 mil habitantes en Canela según datos recolectados y calculados por al Subsecretaría de Prevención del Delito para el Periodo 2008-2020.</t>
  </si>
  <si>
    <t>Canela comunal delitos género violación mujer mujeres víctimas denuncias evolución tasa 100 mil habitantes</t>
  </si>
  <si>
    <t>https://analytics.zoho.com/open-view/2395394000006843824?ZOHO_CRITERIA=%22Localiza%20CL%22.%22Codcom%22%3D4202</t>
  </si>
  <si>
    <t>#1774B1684</t>
  </si>
  <si>
    <t>Frecuencia de Frecuencia Aprehensiones por Violación en Yumbel para el Periodo 2008-2020</t>
  </si>
  <si>
    <t>Gráfico que muestra la frecuencia de Aprehensiones por Violación en Yumbel según datos recopilados desde el Subsecretaria de Prevención del Delito durante el Periodo 2008-2020.</t>
  </si>
  <si>
    <t>Yumbel comunal delitos género violación mujer mujeres víctimas aprehensiones</t>
  </si>
  <si>
    <t>https://analytics.zoho.com/open-view/2395394000006792514?ZOHO_CRITERIA=%22Localiza%20CL%22.%22Codcom%22%3D8313</t>
  </si>
  <si>
    <t>#1774B3169</t>
  </si>
  <si>
    <t>Variación Trimestral de Casos Policiales (%) por Violación en Quirihue para el Periodo 2008-2020</t>
  </si>
  <si>
    <t>Gráfico que muestra la variación trimestral de Casos Policiales (%) por Violaciones en Quirihue según datos recopilados desde la Subsecretaria de Prevención del Delito durante el Periodo 2008-2020.</t>
  </si>
  <si>
    <t>Quirihue comunal delitos género violación mujer mujeres víctimas casos policiales variación trimestral</t>
  </si>
  <si>
    <t>https://analytics.zoho.com/open-view/2395394000008633026?ZOHO_CRITERIA=%22Trasposicion_27.6%22.%22Cod_comuna%22%3D16201</t>
  </si>
  <si>
    <t>#1774B5151</t>
  </si>
  <si>
    <t>Variación trimestral de Detenciones (%) por Violación en la Región de Coquimbo, Periodo 2008-2020</t>
  </si>
  <si>
    <t>Gráfico que muestra la variación trimestral de Detenciones (%) por Violaciones en la Región de Coquimbo, según datos recopilados desde la Subsecretaria de Prevención del Delito durante el Periodo 2008-2020.</t>
  </si>
  <si>
    <t>Región de Coquimbo regional delitos género violación mujer mujeres víctimas detenciones variación trimestral</t>
  </si>
  <si>
    <t>https://analytics.zoho.com/open-view/2395394000006795087?ZOHO_CRITERIA=%22Trasposicion_27.6%22.%22cod_region%22%3D4</t>
  </si>
  <si>
    <t>#1774B2912</t>
  </si>
  <si>
    <t>Frecuencia de Aprehensiones por Violencia Intrafamiliar en Quilaco para el Periodo 2005-2021</t>
  </si>
  <si>
    <t>Gráfico que muestra la frecuencia de Aprehensiones por Violencia Intrafamiliar en Quilaco según datos recopilados desde el Centro de Estudios y Análsis del Delito durante el Periodo 2005-2021.</t>
  </si>
  <si>
    <t>Quilaco comunal delitos género violencia hacia mujer mujeres víctimas intrafamiliar familiar aprehensiones comuna</t>
  </si>
  <si>
    <t>https://analytics.zoho.com/open-view/2395394000007123378?ZOHO_CRITERIA=%22Trasposicion_27.5%22.%22Cod_Comuna%22%3D8308</t>
  </si>
  <si>
    <t>#1774B7187</t>
  </si>
  <si>
    <t>Frecuencia de Casos Policiales por Violencia Intrafamiliar en General Lagos para el Periodo 2005-2021.</t>
  </si>
  <si>
    <t>Gráfico que muestra la frecuencia de Casos Policiales por Violencia Intrafamiliar en General Lagos según datos recopilados desde el Centro de Estudios y Análsis del Delito durante el Periodo 2005-2021.</t>
  </si>
  <si>
    <t>General Lagos comunal delitos género violencia hacia mujer mujeres víctimas intrafamiliar familiar casos policiales comuna</t>
  </si>
  <si>
    <t>https://analytics.zoho.com/open-view/2395394000007123412?ZOHO_CRITERIA=%22Trasposicion_27.5%22.%22Cod_Comuna%22%3D15202</t>
  </si>
  <si>
    <t>#1774B7705</t>
  </si>
  <si>
    <t>Variación Trimestral de Denuncias (%) por Violación en Viña del Mar para el Periodo 2008-2020</t>
  </si>
  <si>
    <t>Gráfico que muestra la variación trimestral de Denuncias (%) por Violaciones en Viña del Mar según datos recopilados desde la Subsecretaria de Prevención del Delito durante el Periodo 2008-2020.</t>
  </si>
  <si>
    <t>Viña del Mar comunal delitos género violación mujer mujeres víctimas denuncias variación trimestral</t>
  </si>
  <si>
    <t>https://analytics.zoho.com/open-view/2395394000008633066?ZOHO_CRITERIA=%22Trasposicion_27.6%22.%22Cod_comuna%22%3D5109</t>
  </si>
  <si>
    <t>#1774B5346</t>
  </si>
  <si>
    <t>Frecuencia según ocurrencia de Violencia Económica en Isla de Maipo para los años 2012, 2017 y 2020.</t>
  </si>
  <si>
    <t>Gráfico que muestra la Frecuencia según ocurrencia de Violencia Económica en Isla de Maipo los años 2012, 2017 y 2020 según datos de las encuestas ENVIF-VCM realizadas por el Instituto Nacional de Estadísticas (INE) y el Centro de Estudios y Análisis del Delito (CEAD).</t>
  </si>
  <si>
    <t>Isla de Maipo comunal violencia económica intrafamiliar vif mujeres mujer encuesta envif cead ine víctima padecer sufrir</t>
  </si>
  <si>
    <t>https://analytics.zoho.com/open-view/2395394000007264102?ZOHO_CRITERIA=%22Trasposicion_27.9%22.%22C%C3%B3digo%20Comuna%22%3D13603</t>
  </si>
  <si>
    <t>#1774B11195</t>
  </si>
  <si>
    <t>Frecuencia de Casos Policiales por Violencia Intrafamiliar en Codegua para el Periodo 2005-2021.</t>
  </si>
  <si>
    <t>Gráfico que muestra la frecuencia de Casos Policiales por Violencia Intrafamiliar en Codegua según datos recopilados desde el Centro de Estudios y Análsis del Delito durante el Periodo 2005-2021.</t>
  </si>
  <si>
    <t>Codegua comunal delitos género violencia hacia mujer mujeres víctimas intrafamiliar familiar casos policiales comuna</t>
  </si>
  <si>
    <t>https://analytics.zoho.com/open-view/2395394000007123412?ZOHO_CRITERIA=%22Trasposicion_27.5%22.%22Cod_Comuna%22%3D6102</t>
  </si>
  <si>
    <t>#1774B7441</t>
  </si>
  <si>
    <t>Variación Trimestral de Casos Policiales (%) por Violación en Pica para el Periodo 2008-2020</t>
  </si>
  <si>
    <t>Gráfico que muestra la variación trimestral de Casos Policiales (%) por Violaciones en Pica según datos recopilados desde la Subsecretaria de Prevención del Delito durante el Periodo 2008-2020.</t>
  </si>
  <si>
    <t>Pica comunal delitos género violación mujer mujeres víctimas casos policiales variación trimestral</t>
  </si>
  <si>
    <t>https://analytics.zoho.com/open-view/2395394000008633026?ZOHO_CRITERIA=%22Trasposicion_27.6%22.%22Cod_comuna%22%3D1405</t>
  </si>
  <si>
    <t>#1774B4971</t>
  </si>
  <si>
    <t>Frecuencia de Frecuencia Aprehensiones, Casos Policiales, Denuncias y Detenciones por Violación en Litueche para el Periodo 2008-2020</t>
  </si>
  <si>
    <t>Gráfico que muestra la frecuencia de Aprehensiones, Casos Policiales, Denuncias y  Detenciones por Violación en Litueche según datos recopilados desde el Subsecretaria de Prevención del Delito durante el Periodo 2008-2020.</t>
  </si>
  <si>
    <t>Litueche comunal delitos género violación mujer mujeres víctimas aprehensiones casos policiales denuncias detenciones</t>
  </si>
  <si>
    <t>https://analytics.zoho.com/open-view/2395394000006792678?ZOHO_CRITERIA=%22Localiza%20CL%22.%22Codcom%22%3D6203</t>
  </si>
  <si>
    <t>#1774B4423</t>
  </si>
  <si>
    <t>Variación Trimestral de Aprehensiones, Casos policiales, Denuncias y Detenciones (%) por Violación en Mulchén para el Periodo 2008-2020</t>
  </si>
  <si>
    <t>Gráfico que muestra la variación trimestral de Aprehensiones, Casos Policiales, Denuncias y Detenciones (%) por Violaciones en Mulchén según datos recopilados desde la Subsecretaria de Prevención del Delito durante el Periodo 2008-2020.</t>
  </si>
  <si>
    <t>Mulchén comunal delitos género violación mujer mujeres víctimas aprehensiones casos policiales denuncias detenciones variación trimestral</t>
  </si>
  <si>
    <t>https://analytics.zoho.com/open-view/2395394000008633146?ZOHO_CRITERIA=%22Trasposicion_27.6%22.%22Cod_comuna%22%3D8305</t>
  </si>
  <si>
    <t>#1774B6097</t>
  </si>
  <si>
    <t>Variación Trimestral de Denuncias (%) por Violación en Cobquecura para el Periodo 2008-2020</t>
  </si>
  <si>
    <t>Gráfico que muestra la variación trimestral de Denuncias (%) por Violaciones en Cobquecura según datos recopilados desde la Subsecretaria de Prevención del Delito durante el Periodo 2008-2020.</t>
  </si>
  <si>
    <t>Cobquecura comunal delitos género violación mujer mujeres víctimas denuncias variación trimestral</t>
  </si>
  <si>
    <t>https://analytics.zoho.com/open-view/2395394000008633066?ZOHO_CRITERIA=%22Trasposicion_27.6%22.%22Cod_comuna%22%3D16202</t>
  </si>
  <si>
    <t>#1774B5476</t>
  </si>
  <si>
    <t>Proporción de Aprehensiones, Casos Policiales, Denuncias y Detenciones por Violencia Intrafamiliar en Peralillo para el Periodo 2005-2021.</t>
  </si>
  <si>
    <t>Gráfico que muestra la proporción y cantidad de Aprehensiones, Casos policiales, Denuncias y Detenciones por Violencia Intrafamiliar en Peralillo según datos recopilados desde el Centro de Estudios y Análisis del Delito durante el Periodo 2005-2021.</t>
  </si>
  <si>
    <t>Peralillo comunal delitos género violencia hacia mujer mujeres víctimas intrafamiliar familiar aprehensiones denuncias casos policiales detenciones comuna</t>
  </si>
  <si>
    <t>https://analytics.zoho.com/open-view/2395394000007123726?ZOHO_CRITERIA=%22Trasposicion_27.5%22.%22Cod_Comuna%22%3D6307</t>
  </si>
  <si>
    <t>#1774B8499</t>
  </si>
  <si>
    <t>Variación Trimestral de Aprehensiones, Casos policiales, Denuncias y Detenciones (%) por Violación en Quilpué para el Periodo 2008-2020</t>
  </si>
  <si>
    <t>Gráfico que muestra la variación trimestral de Aprehensiones, Casos Policiales, Denuncias y Detenciones (%) por Violaciones en Quilpué según datos recopilados desde la Subsecretaria de Prevención del Delito durante el Periodo 2008-2020.</t>
  </si>
  <si>
    <t>Quilpué comunal delitos género violación mujer mujeres víctimas aprehensiones casos policiales denuncias detenciones variación trimestral</t>
  </si>
  <si>
    <t>https://analytics.zoho.com/open-view/2395394000008633146?ZOHO_CRITERIA=%22Trasposicion_27.6%22.%22Cod_comuna%22%3D5801</t>
  </si>
  <si>
    <t>#1774B6007</t>
  </si>
  <si>
    <t>Variación Trimestral de Denuncias (%) por Violencia Intrafamiliar en Lo Espejo para el Periodo 2005-2021.</t>
  </si>
  <si>
    <t>Gráfico que muestra la variación trimestral de Denuncias (%) por Violencia Intrafamiliar en Lo Espejo según datos recopilados desde el Centro de Estudios y Análisis del Delito durante el Periodo 2005-2021.</t>
  </si>
  <si>
    <t>Lo Espejo comunal delitos género violencia hacia mujer mujeres víctimas intrafamiliar familiar denuncias variación trimestral</t>
  </si>
  <si>
    <t>https://analytics.zoho.com/open-view/2395394000007126144?ZOHO_CRITERIA=%22Trasposicion_27.5%22.%22Cod_Comuna%22%3D13116</t>
  </si>
  <si>
    <t>#1774B9710</t>
  </si>
  <si>
    <t>Año</t>
  </si>
  <si>
    <t>Padecimiento</t>
  </si>
  <si>
    <t>Proporción de Casos de Violencia Económica por rango etario de la víctima en la Región de Coquimbo para los años 2012, 2017 y 2020.</t>
  </si>
  <si>
    <t>Gráfico que muestra la Proporción de Casos de Violencia Económica por rango etario para la Región de Coquimbo los años 2012, 2017 y 2020 según datos de las encuestas ENVIF-VCM realizadas por el Instituto Nacional de Estadísticas (INE) y el Centro de Estudios y Análisis del Delito (CEAD).</t>
  </si>
  <si>
    <t xml:space="preserve">Gráfico </t>
  </si>
  <si>
    <t>Región de Coquimbo regional violencia económica intrafamiliar vif mujeres mujer encuesta envif cead ine edad rango etario</t>
  </si>
  <si>
    <t>https://analytics.zoho.com/open-view/2395394000007264280?ZOHO_CRITERIA=%22Trasposicion_27.9%22.%22C%C3%B3digo%20Regi%C3%B3n%22%20%3D%204</t>
  </si>
  <si>
    <t>#1774B6828</t>
  </si>
  <si>
    <t>Frecuencia de Frecuencia Detenciones por Violación en Tirúa para el Periodo 2008-2020</t>
  </si>
  <si>
    <t>Gráfico que muestra la frecuencia de Detenciones por Violación en Tirúa según datos recopilados desde el Subsecretaria de Prevención del Delito durante el Periodo 2008-2020.</t>
  </si>
  <si>
    <t>Tirúa comunal delitos género violación mujer mujeres víctimas detenciones</t>
  </si>
  <si>
    <t>https://analytics.zoho.com/open-view/2395394000006792637?ZOHO_CRITERIA=%22Localiza%20CL%22.%22Codcom%22%3D8207</t>
  </si>
  <si>
    <t>#1774B4154</t>
  </si>
  <si>
    <t>Tasa de Aprehensiones por Violación en San Esteban para el Periodo 2008-2020.</t>
  </si>
  <si>
    <t>Gráfico que muestra la Tasa de Aprehensiones por Violación por cada 100 mil habitantes en San Esteban según datos recolectados y calculados por al Subsecretaría de Prevención del Delito para el Periodo 2008-2020.</t>
  </si>
  <si>
    <t>San Esteban comunal delitos género violación mujer mujeres víctimas aprehensiones evolución tasa 100 mil habitantes</t>
  </si>
  <si>
    <t>https://analytics.zoho.com/open-view/2395394000006843662?ZOHO_CRITERIA=%22Localiza%20CL%22.%22Codcom%22%3D5304</t>
  </si>
  <si>
    <t>#1774B1036</t>
  </si>
  <si>
    <t>Frecuencia según ocurrencia de Violencia Económica en Llaillay para los años 2012, 2017 y 2020.</t>
  </si>
  <si>
    <t>Gráfico que muestra la Frecuencia según ocurrencia de Violencia Económica en Llaillay los años 2012, 2017 y 2020 según datos de las encuestas ENVIF-VCM realizadas por el Instituto Nacional de Estadísticas (INE) y el Centro de Estudios y Análisis del Delito (CEAD).</t>
  </si>
  <si>
    <t>Llaillay comunal violencia económica intrafamiliar vif mujeres mujer encuesta envif cead ine víctima padecer sufrir</t>
  </si>
  <si>
    <t>https://analytics.zoho.com/open-view/2395394000007264102?ZOHO_CRITERIA=%22Trasposicion_27.9%22.%22C%C3%B3digo%20Comuna%22%3D5703</t>
  </si>
  <si>
    <t>#1774B11016</t>
  </si>
  <si>
    <t>Frecuencia de Frecuencia Denuncias por Violación en Pedro Aguirre Cerda para el Periodo 2008-2020</t>
  </si>
  <si>
    <t>Gráfico que muestra la frecuencia de Denuncias por Violación en Pedro Aguirre Cerda según datos recopilados desde el Subsecretaria de Prevención del Delito durante el Periodo 2008-2020.</t>
  </si>
  <si>
    <t>Pedro Aguirre Cerda comunal delitos género violación mujer mujeres víctimas denuncias</t>
  </si>
  <si>
    <t>https://analytics.zoho.com/open-view/2395394000006792596?ZOHO_CRITERIA=%22Localiza%20CL%22.%22Codcom%22%3D13121</t>
  </si>
  <si>
    <t>#1774B3959</t>
  </si>
  <si>
    <t>Variación Trimestral de Casos Policiales (%) por Violación en Laja para el Periodo 2008-2020</t>
  </si>
  <si>
    <t>Gráfico que muestra la variación trimestral de Casos Policiales (%) por Violaciones en Laja según datos recopilados desde la Subsecretaria de Prevención del Delito durante el Periodo 2008-2020.</t>
  </si>
  <si>
    <t>Laja comunal delitos género violación mujer mujeres víctimas casos policiales variación trimestral</t>
  </si>
  <si>
    <t>https://analytics.zoho.com/open-view/2395394000008633026?ZOHO_CRITERIA=%22Trasposicion_27.6%22.%22Cod_comuna%22%3D8304</t>
  </si>
  <si>
    <t>#1774B5127</t>
  </si>
  <si>
    <t>Tasa de Denuncias por Violación en San Ramón para el Periodo 2008-2020.</t>
  </si>
  <si>
    <t>Gráfico que muestra la Tasa de Denuncias por Violación por cada 100 mil habitantes en San Ramón según datos recolectados y calculados por al Subsecretaría de Prevención del Delito para el Periodo 2008-2020.</t>
  </si>
  <si>
    <t>San Ramón comunal delitos género violación mujer mujeres víctimas denuncias evolución tasa 100 mil habitantes</t>
  </si>
  <si>
    <t>https://analytics.zoho.com/open-view/2395394000006843824?ZOHO_CRITERIA=%22Localiza%20CL%22.%22Codcom%22%3D13131</t>
  </si>
  <si>
    <t>#1774B1954</t>
  </si>
  <si>
    <t>Variación Trimestral de Detenciones (%) por Violencia Intrafamiliar en Río Hurtado para el Periodo 2005-2021.</t>
  </si>
  <si>
    <t>Gráfico que muestra la variación trimestral de Detenciones (%) por Violencia Intrafamiliar en Río Hurtado según datos recopilados desde el Centro de Estudios y Análisis del Delito durante el Periodo 2005-2021.</t>
  </si>
  <si>
    <t>Río Hurtado comunal delitos género violencia hacia mujer mujeres víctimas intrafamiliar familiar detenciones variación trimestral</t>
  </si>
  <si>
    <t>https://analytics.zoho.com/open-view/2395394000007126218?ZOHO_CRITERIA=%22Trasposicion_27.5%22.%22Cod_Comuna%22%3D4305</t>
  </si>
  <si>
    <t>#1774B9802</t>
  </si>
  <si>
    <t>Frecuencia de Casos de Violencia Económica y Variación Anual en Punta Arenas para los años 2012, 2017 y 2020.</t>
  </si>
  <si>
    <t>Gráfico que muestra la Frecuencia de Casos de Violencia Económica por año en Punta Arenas para los años 2012, 2017 y 2020 según datos de las encuestas ENVIF-VCM realizadas por el Instituto Nacional de Estadísticas (INE) y el Centro de Estudios y Análisis del Delito (CEAD).</t>
  </si>
  <si>
    <t>Punta Arenas comunal violencia económica intrafamiliar vif mujeres mujer encuesta envif cead ine evolución variación anual</t>
  </si>
  <si>
    <t>https://analytics.zoho.com/open-view/2395394000007264522?ZOHO_CRITERIA=%22Trasposicion_27.9%22.%22C%C3%B3digo%20Comuna%22%3D12101</t>
  </si>
  <si>
    <t>#1774B10730</t>
  </si>
  <si>
    <t>Variación Trimestral de Aprehensiones, Casos policiales, Denuncias y Detenciones (%) en Quinchao para el Periodo 2005-2021.</t>
  </si>
  <si>
    <t>Gráfico que muestra la variación trimestral de Aprehensiones, Casos Policiales, Denuncias y Detenciones (%) por Violencia Intrafamiliar en Quinchao según datos recopilados desde el Centro de Estudios y Análisis del Delito durante el Periodo 2005-2021.</t>
  </si>
  <si>
    <t>Quinchao comunal delitos género violencia hacia mujer mujeres víctimas intrafamiliar familiar aprehensiones casos policiales denuncias detenciones variación trimestral</t>
  </si>
  <si>
    <t>https://analytics.zoho.com/open-view/2395394000007126407?ZOHO_CRITERIA=%22Trasposicion_27.5%22.%22Cod_Comuna%22%3D10210</t>
  </si>
  <si>
    <t>#1774B10349</t>
  </si>
  <si>
    <t>Frecuencia de Frecuencia Denuncias por Violación en Isla de Pascua para el Periodo 2008-2020</t>
  </si>
  <si>
    <t>Gráfico que muestra la frecuencia de Denuncias por Violación en Isla de Pascua según datos recopilados desde el Subsecretaria de Prevención del Delito durante el Periodo 2008-2020.</t>
  </si>
  <si>
    <t>Isla de Pascua comunal delitos género violación mujer mujeres víctimas denuncias</t>
  </si>
  <si>
    <t>https://analytics.zoho.com/open-view/2395394000006792596?ZOHO_CRITERIA=%22Localiza%20CL%22.%22Codcom%22%3D5201</t>
  </si>
  <si>
    <t>#1774B3714</t>
  </si>
  <si>
    <t>Frecuencia de Frecuencia Denuncias por Violación en Villa Alegre para el Periodo 2008-2020</t>
  </si>
  <si>
    <t>Gráfico que muestra la frecuencia de Denuncias por Violación en Villa Alegre según datos recopilados desde el Subsecretaria de Prevención del Delito durante el Periodo 2008-2020.</t>
  </si>
  <si>
    <t>Villa Alegre comunal delitos género violación mujer mujeres víctimas denuncias</t>
  </si>
  <si>
    <t>https://analytics.zoho.com/open-view/2395394000006792596?ZOHO_CRITERIA=%22Localiza%20CL%22.%22Codcom%22%3D7407</t>
  </si>
  <si>
    <t>#1774B3806</t>
  </si>
  <si>
    <t>Variación Trimestral de Denuncias (%) por Violencia Intrafamiliar en Retiro para el Periodo 2005-2021.</t>
  </si>
  <si>
    <t>Gráfico que muestra la variación trimestral de Denuncias (%) por Violencia Intrafamiliar en Retiro según datos recopilados desde el Centro de Estudios y Análisis del Delito durante el Periodo 2005-2021.</t>
  </si>
  <si>
    <t>Retiro comunal delitos género violencia hacia mujer mujeres víctimas intrafamiliar familiar denuncias variación trimestral</t>
  </si>
  <si>
    <t>https://analytics.zoho.com/open-view/2395394000007126144?ZOHO_CRITERIA=%22Trasposicion_27.5%22.%22Cod_Comuna%22%3D7405</t>
  </si>
  <si>
    <t>#1774B9557</t>
  </si>
  <si>
    <t>Número de Femicidios</t>
  </si>
  <si>
    <t>Número de Femicidios informados por el Ministerio de la Mujer y Equidad de Género por comuna en la Región del Biobío durante el Periodo 2020-2021.</t>
  </si>
  <si>
    <t>Gráfico que muestra el comparativo de los Femicidios por comuna en la Región del Biobío basado en los datos publicados por el Ministerio de la Mujer y Equidad de Género de Chile para el Periodo 2020-2021.</t>
  </si>
  <si>
    <t>Región del Biobío regional comuna femicidios delitos género violencia mujer mujeres casos víctimas minmeg ministerio 2020 2021</t>
  </si>
  <si>
    <t>https://analytics.zoho.com/open-view/2395394000006636567?ZOHO_CRITERIA=%22Femicidios%22.%22Codreg%22%3D8</t>
  </si>
  <si>
    <t>#1774B6754</t>
  </si>
  <si>
    <t>Frecuencia de Frecuencia Denuncias por Violación en Codegua para el Periodo 2008-2020</t>
  </si>
  <si>
    <t>Gráfico que muestra la frecuencia de Denuncias por Violación en Codegua según datos recopilados desde el Subsecretaria de Prevención del Delito durante el Periodo 2008-2020.</t>
  </si>
  <si>
    <t>Codegua comunal delitos género violación mujer mujeres víctimas denuncias</t>
  </si>
  <si>
    <t>https://analytics.zoho.com/open-view/2395394000006792596?ZOHO_CRITERIA=%22Localiza%20CL%22.%22Codcom%22%3D6102</t>
  </si>
  <si>
    <t>#1774B3746</t>
  </si>
  <si>
    <t>Variación Trimestral de Aprehensiones, Casos policiales, Denuncias y Detenciones (%) en Cabildo para el Periodo 2005-2021.</t>
  </si>
  <si>
    <t>Gráfico que muestra la variación trimestral de Aprehensiones, Casos Policiales, Denuncias y Detenciones (%) por Violencia Intrafamiliar en Cabildo según datos recopilados desde el Centro de Estudios y Análisis del Delito durante el Periodo 2005-2021.</t>
  </si>
  <si>
    <t>Cabildo comunal delitos género violencia hacia mujer mujeres víctimas intrafamiliar familiar aprehensiones casos policiales denuncias detenciones variación trimestral</t>
  </si>
  <si>
    <t>https://analytics.zoho.com/open-view/2395394000007126407?ZOHO_CRITERIA=%22Trasposicion_27.5%22.%22Cod_Comuna%22%3D5402</t>
  </si>
  <si>
    <t>#1774B10157</t>
  </si>
  <si>
    <t>Variación Trimestral de Aprehensiones, Casos policiales, Denuncias y Detenciones (%) por Violación en Mejillones para el Periodo 2008-2020</t>
  </si>
  <si>
    <t>Gráfico que muestra la variación trimestral de Aprehensiones, Casos Policiales, Denuncias y Detenciones (%) por Violaciones en Mejillones según datos recopilados desde la Subsecretaria de Prevención del Delito durante el Periodo 2008-2020.</t>
  </si>
  <si>
    <t>Mejillones comunal delitos género violación mujer mujeres víctimas aprehensiones casos policiales denuncias detenciones variación trimestral</t>
  </si>
  <si>
    <t>https://analytics.zoho.com/open-view/2395394000008633146?ZOHO_CRITERIA=%22Trasposicion_27.6%22.%22Cod_comuna%22%3D2102</t>
  </si>
  <si>
    <t>#1774B5941</t>
  </si>
  <si>
    <t>Tasa de Casos Policiales por Violación en María Elena para el Periodo 2008-2020.</t>
  </si>
  <si>
    <t>Gráfico que muestra la Tasa de Casos Policiales por Violación por cada 100 mil habitantes en María Elena según datos recolectados y calculados por al Subsecretaría de Prevención del Delito para el Periodo 2008-2020.</t>
  </si>
  <si>
    <t>María Elena comunal delitos género violación mujer mujeres víctimas casos policiales evolución tasa 100 mil habitantes</t>
  </si>
  <si>
    <t>https://analytics.zoho.com/open-view/2395394000006843792?ZOHO_CRITERIA=%22Localiza%20CL%22.%22Codcom%22%3D2302</t>
  </si>
  <si>
    <t>#1774B1327</t>
  </si>
  <si>
    <t>Tasa de Aprehensiones por Violación en Rinconada para el Periodo 2008-2020.</t>
  </si>
  <si>
    <t>Gráfico que muestra la Tasa de Aprehensiones por Violación por cada 100 mil habitantes en Rinconada según datos recolectados y calculados por al Subsecretaría de Prevención del Delito para el Periodo 2008-2020.</t>
  </si>
  <si>
    <t>Rinconada comunal delitos género violación mujer mujeres víctimas aprehensiones evolución tasa 100 mil habitantes</t>
  </si>
  <si>
    <t>https://analytics.zoho.com/open-view/2395394000006843662?ZOHO_CRITERIA=%22Localiza%20CL%22.%22Codcom%22%3D5303</t>
  </si>
  <si>
    <t>#1774B1035</t>
  </si>
  <si>
    <t>Frecuencia de Casos de Violencia Económica y Variación Anual en Colina para los años 2012, 2017 y 2020.</t>
  </si>
  <si>
    <t>Gráfico que muestra la Frecuencia de Casos de Violencia Económica por año en Colina para los años 2012, 2017 y 2020 según datos de las encuestas ENVIF-VCM realizadas por el Instituto Nacional de Estadísticas (INE) y el Centro de Estudios y Análisis del Delito (CEAD).</t>
  </si>
  <si>
    <t>Colina comunal violencia económica intrafamiliar vif mujeres mujer encuesta envif cead ine evolución variación anual</t>
  </si>
  <si>
    <t>https://analytics.zoho.com/open-view/2395394000007264522?ZOHO_CRITERIA=%22Trasposicion_27.9%22.%22C%C3%B3digo%20Comuna%22%3D13301</t>
  </si>
  <si>
    <t>#1774B10767</t>
  </si>
  <si>
    <t>Tasa de Casos Policiales por Violación en Chile Chico para el Periodo 2008-2020.</t>
  </si>
  <si>
    <t>Gráfico que muestra la Tasa de Casos Policiales por Violación por cada 100 mil habitantes en Chile Chico según datos recolectados y calculados por al Subsecretaría de Prevención del Delito para el Periodo 2008-2020.</t>
  </si>
  <si>
    <t>Chile Chico comunal delitos género violación mujer mujeres víctimas casos policiales evolución tasa 100 mil habitantes</t>
  </si>
  <si>
    <t>https://analytics.zoho.com/open-view/2395394000006843792?ZOHO_CRITERIA=%22Localiza%20CL%22.%22Codcom%22%3D11401</t>
  </si>
  <si>
    <t>#1774B1576</t>
  </si>
  <si>
    <t>Variación Trimestral de Detenciones (%) por Violencia Intrafamiliar en Osorno para el Periodo 2005-2021.</t>
  </si>
  <si>
    <t>Gráfico que muestra la variación trimestral de Detenciones (%) por Violencia Intrafamiliar en Osorno según datos recopilados desde el Centro de Estudios y Análisis del Delito durante el Periodo 2005-2021.</t>
  </si>
  <si>
    <t>Osorno comunal delitos género violencia hacia mujer mujeres víctimas intrafamiliar familiar detenciones variación trimestral</t>
  </si>
  <si>
    <t>https://analytics.zoho.com/open-view/2395394000007126218?ZOHO_CRITERIA=%22Trasposicion_27.5%22.%22Cod_Comuna%22%3D10301</t>
  </si>
  <si>
    <t>#1774B10009</t>
  </si>
  <si>
    <t>Variación Trimestral de Casos Policiales (%) por Violación en Huasco para el Periodo 2008-2020</t>
  </si>
  <si>
    <t>Gráfico que muestra la variación trimestral de Casos Policiales (%) por Violaciones en Huasco según datos recopilados desde la Subsecretaria de Prevención del Delito durante el Periodo 2008-2020.</t>
  </si>
  <si>
    <t>Huasco comunal delitos género violación mujer mujeres víctimas casos policiales variación trimestral</t>
  </si>
  <si>
    <t>https://analytics.zoho.com/open-view/2395394000008633026?ZOHO_CRITERIA=%22Trasposicion_27.6%22.%22Cod_comuna%22%3D3304</t>
  </si>
  <si>
    <t>#1774B4988</t>
  </si>
  <si>
    <t>8º Juzgado de Garantía de Santiago</t>
  </si>
  <si>
    <t>Sentencias Dictadas por Delitos de Violación en el 8º Juzgado de Garantía de Santiago para el Periodo 2013-2019</t>
  </si>
  <si>
    <t>El gráfico muestra la evolución anual de la frecuencia de Sentencias Dictadas por Delitos de Violación por Delito específico en el 8º Juzgado de Garantía de Santiago para el Periodo 2013-2019 de acuerdo a datos provenientes del Poder Judicial de Chile.</t>
  </si>
  <si>
    <t>violación delitos género violencia mujer mujeres casos víctimas sentencias juzgado garantía ancud</t>
  </si>
  <si>
    <t>https://analytics.zoho.com/open-view/2395394000007046737?ZOHO_CRITERIA=%22Trasposicion_27.8%22.%22Id_Juzgado_Garant%C3%ADa%22%3D74</t>
  </si>
  <si>
    <t>#1774B840</t>
  </si>
  <si>
    <t>Frecuencia de Frecuencia Casos Policiales por Violación en Toltén para el Periodo 2008-2020</t>
  </si>
  <si>
    <t>Gráfico que muestra la frecuencia de Casos Policiales por Violación en Toltén según datos recopilados desde el Subsecretaria de Prevención del Delito durante el Periodo 2008-2020.</t>
  </si>
  <si>
    <t>Toltén comunal delitos género violación mujer mujeres víctimas casos policiales</t>
  </si>
  <si>
    <t>https://analytics.zoho.com/open-view/2395394000006792555?ZOHO_CRITERIA=%22Localiza%20CL%22.%22Codcom%22%3D9118</t>
  </si>
  <si>
    <t>#1774B3539</t>
  </si>
  <si>
    <t>Tasa de Aprehensiones, Casos Policiales, Denuncias y Detenciones por Violación en Coltauco para el Periodo 2008-2020.</t>
  </si>
  <si>
    <t>Gráfico que muestra la Tasa de Aprehensiones, Casos Policiales, Denuncias y Detenciones por Violación por cada 100 mil habitantes en Coltauco según datos recolectados y calculados por al Subsecretaría de Prevención del Delito para el Periodo 2008-2020.</t>
  </si>
  <si>
    <t>Coltauco comunal delitos género violación mujer mujeres víctimas aprehensiones casos policiales denuncias detenciones evolución tasa 100 mil habitantes</t>
  </si>
  <si>
    <t>https://analytics.zoho.com/open-view/2395394000006850626?ZOHO_CRITERIA=%22Localiza%20CL%22.%22Codcom%22%3D6104</t>
  </si>
  <si>
    <t>#1774B2392</t>
  </si>
  <si>
    <t>Frecuencia de Frecuencia Casos Policiales por Violación en Máfil para el Periodo 2008-2020</t>
  </si>
  <si>
    <t>Gráfico que muestra la frecuencia de Casos Policiales por Violación en Máfil según datos recopilados desde el Subsecretaria de Prevención del Delito durante el Periodo 2008-2020.</t>
  </si>
  <si>
    <t>Máfil comunal delitos género violación mujer mujeres víctimas casos policiales</t>
  </si>
  <si>
    <t>https://analytics.zoho.com/open-view/2395394000006792555?ZOHO_CRITERIA=%22Localiza%20CL%22.%22Codcom%22%3D14105</t>
  </si>
  <si>
    <t>#1774B3656</t>
  </si>
  <si>
    <t>Variación Trimestral de Aprehensiones (%) por Violencia Intrafamiliar en La Higuera para el Periodo 2005-2021.</t>
  </si>
  <si>
    <t>Gráfico que muestra la variación trimestral de Aprehensiones (%) por Violencia Intrafamiliar en La Higuera  según datos recopilados desde el Centro de Estudios y Análisis del Delito durante el Periodo 2005-2021.</t>
  </si>
  <si>
    <t>La Higuera comunal delitos género violencia hacia mujer mujeres víctimas intrafamiliar familiar aprehensiones variación trimestral</t>
  </si>
  <si>
    <t>https://analytics.zoho.com/open-view/2395394000007123879?ZOHO_CRITERIA=%22Trasposicion_27.5%22.%22Cod_Comuna%22%3D4104</t>
  </si>
  <si>
    <t>#1774B8764</t>
  </si>
  <si>
    <t>Frecuencia de Casos Policiales por Violencia Intrafamiliar en Cabo de Hornos para el Periodo 2005-2021.</t>
  </si>
  <si>
    <t>Gráfico que muestra la frecuencia de Casos Policiales por Violencia Intrafamiliar en Cabo de Hornos según datos recopilados desde el Centro de Estudios y Análsis del Delito durante el Periodo 2005-2021.</t>
  </si>
  <si>
    <t>Cabo de Hornos comunal delitos género violencia hacia mujer mujeres víctimas intrafamiliar familiar casos policiales comuna</t>
  </si>
  <si>
    <t>https://analytics.zoho.com/open-view/2395394000007123412?ZOHO_CRITERIA=%22Trasposicion_27.5%22.%22Cod_Comuna%22%3D12201</t>
  </si>
  <si>
    <t>#1774B7633</t>
  </si>
  <si>
    <t>Frecuencia de Frecuencia Aprehensiones, Casos Policiales, Denuncias y Detenciones por Violación en Curepto para el Periodo 2008-2020</t>
  </si>
  <si>
    <t>Gráfico que muestra la frecuencia de Aprehensiones, Casos Policiales, Denuncias y  Detenciones por Violación en Curepto según datos recopilados desde el Subsecretaria de Prevención del Delito durante el Periodo 2008-2020.</t>
  </si>
  <si>
    <t>Curepto comunal delitos género violación mujer mujeres víctimas aprehensiones casos policiales denuncias detenciones</t>
  </si>
  <si>
    <t>https://analytics.zoho.com/open-view/2395394000006792678?ZOHO_CRITERIA=%22Localiza%20CL%22.%22Codcom%22%3D7103</t>
  </si>
  <si>
    <t>#1774B4439</t>
  </si>
  <si>
    <t>Sentencias Dictadas por Delitos Vinculados a la Mujer</t>
  </si>
  <si>
    <t>Sentencias Dictadas por Delitos Vinculados a la Mujer por Delito en la Región de Atacama durante el Periodo 2013-2019</t>
  </si>
  <si>
    <t>El gráfico muestra la evolución anual de la frecuencia de Sentencias Dictadas por Delitos Vinculados a la Mujer por Delito en la Región de Atacama durante el Periodo 2013-2019 de acuerdo a datos provenientes del Poder Judicial de Chile.</t>
  </si>
  <si>
    <t>https://analytics.zoho.com/open-view/2395394000007158003?ZOHO_CRITERIA=%22Localiza%20CL%22.%22Codreg%22%3D3</t>
  </si>
  <si>
    <t>#1774B401</t>
  </si>
  <si>
    <t>Juzgado de Garantía de Rancagua</t>
  </si>
  <si>
    <t>Sentencias Dictadas por Delitos de Abuso Sexual por Delito en el  Juzgado de Garantía de Rancagua para el Periodo 2013-2019</t>
  </si>
  <si>
    <t>Gráfico que muestra la evolución anual de la frecuencia de Sentencias Dictadas por Delitos de Abuso Sexual por Delito en el  Juzgado de Garantía de Rancagua para el Periodo 2013-2019 de acuerdo a datos provenientes del Poder Judicial de Chile.</t>
  </si>
  <si>
    <t>abuso sexual delitos género violencia mujer mujeres casos víctimas detenciones sentencias juzgado garantía rancagua</t>
  </si>
  <si>
    <t>https://analytics.zoho.com/open-view/2395394000007166623?ZOHO_CRITERIA=%22Trasposicion_27.15%22.%22Id_Juzgado_Garant%C3%ADa%22%3D24</t>
  </si>
  <si>
    <t>#1774B215</t>
  </si>
  <si>
    <t>Proporción de Aprehensiones, Casos Policiales, Denuncias y Detenciones por Violencia Intrafamiliar en Paredones para el Periodo 2005-2021.</t>
  </si>
  <si>
    <t>Gráfico que muestra la proporción y cantidad de Aprehensiones, Casos policiales, Denuncias y Detenciones por Violencia Intrafamiliar en Paredones según datos recopilados desde el Centro de Estudios y Análisis del Delito durante el Periodo 2005-2021.</t>
  </si>
  <si>
    <t>Paredones comunal delitos género violencia hacia mujer mujeres víctimas intrafamiliar familiar aprehensiones denuncias casos policiales detenciones comuna</t>
  </si>
  <si>
    <t>https://analytics.zoho.com/open-view/2395394000007123726?ZOHO_CRITERIA=%22Trasposicion_27.5%22.%22Cod_Comuna%22%3D6206</t>
  </si>
  <si>
    <t>#1774B8492</t>
  </si>
  <si>
    <t>Frecuencia de Denuncias por Violencia Intrafamiliar en Río Verde para el Periodo 2005-2021.</t>
  </si>
  <si>
    <t>Gráfico que muestra la frecuencia de las Denuncias por Violencia Intrafamiliar en Río Verde según datos recopilados desde el Centro de Estudios y Análsis del Delito durante el Periodo 2005-2021.</t>
  </si>
  <si>
    <t>Río Verde comunal delitos género violencia hacia mujer mujeres víctimas intrafamiliar familiar denuncias comuna</t>
  </si>
  <si>
    <t>https://analytics.zoho.com/open-view/2395394000007123492?ZOHO_CRITERIA=%22Trasposicion_27.5%22.%22Cod_Comuna%22%3D12103</t>
  </si>
  <si>
    <t>#1774B7975</t>
  </si>
  <si>
    <t>Juzgado de Garantía de Molina</t>
  </si>
  <si>
    <t>Sentencias Dictadas por Delitos de Abuso Sexual por Delito en el  Juzgado de Garantía de Molina para el Periodo 2013-2019</t>
  </si>
  <si>
    <t>Gráfico que muestra la evolución anual de la frecuencia de Sentencias Dictadas por Delitos de Abuso Sexual por Delito en el  Juzgado de Garantía de Molina para el Periodo 2013-2019 de acuerdo a datos provenientes del Poder Judicial de Chile.</t>
  </si>
  <si>
    <t>abuso sexual delitos género violencia mujer mujeres casos víctimas detenciones sentencias juzgado garantía molina</t>
  </si>
  <si>
    <t>https://analytics.zoho.com/open-view/2395394000007166623?ZOHO_CRITERIA=%22Trasposicion_27.15%22.%22Id_Juzgado_Garant%C3%ADa%22%3D33</t>
  </si>
  <si>
    <t>#1774B224</t>
  </si>
  <si>
    <t>Variación Trimestral de Aprehensiones, Casos policiales, Denuncias y Detenciones (%) en Colbún para el Periodo 2005-2021.</t>
  </si>
  <si>
    <t>Gráfico que muestra la variación trimestral de Aprehensiones, Casos Policiales, Denuncias y Detenciones (%) por Violencia Intrafamiliar en Colbún según datos recopilados desde el Centro de Estudios y Análisis del Delito durante el Periodo 2005-2021.</t>
  </si>
  <si>
    <t>Colbún comunal delitos género violencia hacia mujer mujeres víctimas intrafamiliar familiar aprehensiones casos policiales denuncias detenciones variación trimestral</t>
  </si>
  <si>
    <t>https://analytics.zoho.com/open-view/2395394000007126407?ZOHO_CRITERIA=%22Trasposicion_27.5%22.%22Cod_Comuna%22%3D7402</t>
  </si>
  <si>
    <t>#1774B10238</t>
  </si>
  <si>
    <t>Variación anual de Tasa de Aprehensiones, Casos Policiales, Denuncias y Detenciones (%) por Violación en San José de Maipo para el Periodo 2008-2020</t>
  </si>
  <si>
    <t>Gráfico que muestra la variación anual (%) de la Tasa por cada 100 mil habitantes de  Aprehensiones, Casos Policiales, Denuncias y Detenciones por Violaciones en San José de Maipo según datos recopilados desde la Subsecretaria de Prevención del Delito durante el Periodo 2008-2020.</t>
  </si>
  <si>
    <t>San José de Maipo comunal delitos género violación mujer mujeres víctimas aprehensiones casos policiales denuncias detenciones variación tasa 100 mil habitantes</t>
  </si>
  <si>
    <t>https://analytics.zoho.com/open-view/2395394000006850667?ZOHO_CRITERIA=%22Localiza%20CL%22.%22Codcom%22%3D13203</t>
  </si>
  <si>
    <t>#1774B6677</t>
  </si>
  <si>
    <t>Tasa de Detenciones por Violación en San José de Maipo para el Periodo 2008-2020.</t>
  </si>
  <si>
    <t>Gráfico que muestra la Tasa de Detenciones por Violación por cada 100 mil habitantes en San José de Maipo según datos recolectados y calculados por al Subsecretaría de Prevención del Delito para el Periodo 2008-2020.</t>
  </si>
  <si>
    <t>San José de Maipo comunal delitos género violación mujer mujeres víctimas detenciones evolución tasa 100 mil habitantes</t>
  </si>
  <si>
    <t>https://analytics.zoho.com/open-view/2395394000006843853?ZOHO_CRITERIA=%22Localiza%20CL%22.%22Codcom%22%3D13203</t>
  </si>
  <si>
    <t>#1774B2278</t>
  </si>
  <si>
    <t>Frecuencia de Casos Policiales por Violencia Intrafamiliar en Vilcún para el Periodo 2005-2021.</t>
  </si>
  <si>
    <t>Gráfico que muestra la frecuencia de Casos Policiales por Violencia Intrafamiliar en Vilcún según datos recopilados desde el Centro de Estudios y Análsis del Delito durante el Periodo 2005-2021.</t>
  </si>
  <si>
    <t>Vilcún comunal delitos género violencia hacia mujer mujeres víctimas intrafamiliar familiar casos policiales comuna</t>
  </si>
  <si>
    <t>https://analytics.zoho.com/open-view/2395394000007123412?ZOHO_CRITERIA=%22Trasposicion_27.5%22.%22Cod_Comuna%22%3D9119</t>
  </si>
  <si>
    <t>#1774B7575</t>
  </si>
  <si>
    <t>Frecuencia de Aprehensiones por Violencia Intrafamiliar en Maipú para el Periodo 2005-2021</t>
  </si>
  <si>
    <t>Gráfico que muestra la frecuencia de Aprehensiones por Violencia Intrafamiliar en Maipú según datos recopilados desde el Centro de Estudios y Análsis del Delito durante el Periodo 2005-2021.</t>
  </si>
  <si>
    <t>Maipú comunal delitos género violencia hacia mujer mujeres víctimas intrafamiliar familiar aprehensiones comuna</t>
  </si>
  <si>
    <t>https://analytics.zoho.com/open-view/2395394000007123378?ZOHO_CRITERIA=%22Trasposicion_27.5%22.%22Cod_Comuna%22%3D13119</t>
  </si>
  <si>
    <t>#1774B7312</t>
  </si>
  <si>
    <t>Frecuencia de Casos Policiales por Violencia Intrafamiliar en Longaví para el Periodo 2005-2021.</t>
  </si>
  <si>
    <t>Gráfico que muestra la frecuencia de Casos Policiales por Violencia Intrafamiliar en Longaví según datos recopilados desde el Centro de Estudios y Análsis del Delito durante el Periodo 2005-2021.</t>
  </si>
  <si>
    <t>Longaví comunal delitos género violencia hacia mujer mujeres víctimas intrafamiliar familiar casos policiales comuna</t>
  </si>
  <si>
    <t>https://analytics.zoho.com/open-view/2395394000007123412?ZOHO_CRITERIA=%22Trasposicion_27.5%22.%22Cod_Comuna%22%3D7403</t>
  </si>
  <si>
    <t>#1774B7497</t>
  </si>
  <si>
    <t>Variación Trimestral de Aprehensiones (%) por Violencia Intrafamiliar en Huechuraba para el Periodo 2005-2021.</t>
  </si>
  <si>
    <t>Gráfico que muestra la variación trimestral de Aprehensiones (%) por Violencia Intrafamiliar en Huechuraba  según datos recopilados desde el Centro de Estudios y Análisis del Delito durante el Periodo 2005-2021.</t>
  </si>
  <si>
    <t>Huechuraba comunal delitos género violencia hacia mujer mujeres víctimas intrafamiliar familiar aprehensiones variación trimestral</t>
  </si>
  <si>
    <t>https://analytics.zoho.com/open-view/2395394000007123879?ZOHO_CRITERIA=%22Trasposicion_27.5%22.%22Cod_Comuna%22%3D13107</t>
  </si>
  <si>
    <t>#1774B9015</t>
  </si>
  <si>
    <t>Variación Trimestral de Casos Policiales (%) por Violación en Panguipulli para el Periodo 2008-2020</t>
  </si>
  <si>
    <t>Gráfico que muestra la variación trimestral de Casos Policiales (%) por Violaciones en Panguipulli según datos recopilados desde la Subsecretaria de Prevención del Delito durante el Periodo 2008-2020.</t>
  </si>
  <si>
    <t>Panguipulli comunal delitos género violación mujer mujeres víctimas casos policiales variación trimestral</t>
  </si>
  <si>
    <t>https://analytics.zoho.com/open-view/2395394000008633026?ZOHO_CRITERIA=%22Trasposicion_27.6%22.%22Cod_comuna%22%3D14108</t>
  </si>
  <si>
    <t>#1774B5292</t>
  </si>
  <si>
    <t>Frecuencia de Casos Policiales por Violencia Intrafamiliar en Empedrado para el Periodo 2005-2021.</t>
  </si>
  <si>
    <t>Gráfico que muestra la frecuencia de Casos Policiales por Violencia Intrafamiliar en Empedrado según datos recopilados desde el Centro de Estudios y Análsis del Delito durante el Periodo 2005-2021.</t>
  </si>
  <si>
    <t>Empedrado comunal delitos género violencia hacia mujer mujeres víctimas intrafamiliar familiar casos policiales comuna</t>
  </si>
  <si>
    <t>https://analytics.zoho.com/open-view/2395394000007123412?ZOHO_CRITERIA=%22Trasposicion_27.5%22.%22Cod_Comuna%22%3D7104</t>
  </si>
  <si>
    <t>#1774B7476</t>
  </si>
  <si>
    <t>Evolución de la frecuencia de casos de femicidio según relación con el femicida en la Región del Biobío, Periodo 2010-2021</t>
  </si>
  <si>
    <t>Gráfico que muestra la Cantidad de víctimas según relación con el femicida en la Región del Biobío para el Periodo 2010-2021, según datos recopilados desde el Ministerio de la Mujer y Equidad de Género.</t>
  </si>
  <si>
    <t>Región del Biobío femicidios víctimas violencia mujer frecuencia cantidad número casos relación femicida</t>
  </si>
  <si>
    <t>https://analytics.zoho.com/open-view/2395394000006630701?ZOHO_CRITERIA=%22Localiza%20CL%22.%22Codreg%22%3D8</t>
  </si>
  <si>
    <t>#1774B11318</t>
  </si>
  <si>
    <t>Variación Trimestral de Denuncias (%) por Violencia Intrafamiliar en Pica para el Periodo 2005-2021.</t>
  </si>
  <si>
    <t>Gráfico que muestra la variación trimestral de Denuncias (%) por Violencia Intrafamiliar en Pica según datos recopilados desde el Centro de Estudios y Análisis del Delito durante el Periodo 2005-2021.</t>
  </si>
  <si>
    <t>Pica comunal delitos género violencia hacia mujer mujeres víctimas intrafamiliar familiar denuncias variación trimestral</t>
  </si>
  <si>
    <t>https://analytics.zoho.com/open-view/2395394000007126144?ZOHO_CRITERIA=%22Trasposicion_27.5%22.%22Cod_Comuna%22%3D1405</t>
  </si>
  <si>
    <t>#1774B9426</t>
  </si>
  <si>
    <t>Frecuencia de Denuncias por Violencia Intrafamiliar en Conchalí para el Periodo 2005-2021.</t>
  </si>
  <si>
    <t>Gráfico que muestra la frecuencia de las Denuncias por Violencia Intrafamiliar en Conchalí según datos recopilados desde el Centro de Estudios y Análsis del Delito durante el Periodo 2005-2021.</t>
  </si>
  <si>
    <t>Conchalí comunal delitos género violencia hacia mujer mujeres víctimas intrafamiliar familiar denuncias comuna</t>
  </si>
  <si>
    <t>https://analytics.zoho.com/open-view/2395394000007123492?ZOHO_CRITERIA=%22Trasposicion_27.5%22.%22Cod_Comuna%22%3D13104</t>
  </si>
  <si>
    <t>#1774B7985</t>
  </si>
  <si>
    <t>Proporción de Aprehensiones, Casos Policiales, Denuncias y Detenciones por Violencia Intrafamiliar en San Javier para el Periodo 2005-2021.</t>
  </si>
  <si>
    <t>Gráfico que muestra la proporción y cantidad de Aprehensiones, Casos policiales, Denuncias y Detenciones por Violencia Intrafamiliar en San Javier según datos recopilados desde el Centro de Estudios y Análisis del Delito durante el Periodo 2005-2021.</t>
  </si>
  <si>
    <t>San Javier comunal delitos género violencia hacia mujer mujeres víctimas intrafamiliar familiar aprehensiones denuncias casos policiales detenciones comuna</t>
  </si>
  <si>
    <t>https://analytics.zoho.com/open-view/2395394000007123726?ZOHO_CRITERIA=%22Trasposicion_27.5%22.%22Cod_Comuna%22%3D7406</t>
  </si>
  <si>
    <t>#1774B8530</t>
  </si>
  <si>
    <t>Variación Trimestral de Denuncias (%) por Violación en Lebu para el Periodo 2008-2020</t>
  </si>
  <si>
    <t>Gráfico que muestra la variación trimestral de Denuncias (%) por Violaciones en Lebu según datos recopilados desde la Subsecretaria de Prevención del Delito durante el Periodo 2008-2020.</t>
  </si>
  <si>
    <t>Lebu comunal delitos género violación mujer mujeres víctimas denuncias variación trimestral</t>
  </si>
  <si>
    <t>https://analytics.zoho.com/open-view/2395394000008633066?ZOHO_CRITERIA=%22Trasposicion_27.6%22.%22Cod_comuna%22%3D8201</t>
  </si>
  <si>
    <t>#1774B5453</t>
  </si>
  <si>
    <t>Variación Trimestral de Casos Policiales (%) por Violencia Intrafamiliar en Saavedra para el Periodo 2005-2021.</t>
  </si>
  <si>
    <t>Gráfico que muestra la variación trimestral de Casos Policiales (%) por Violencia Intrafamiliar en Saavedra según datos recopilados desde el Centro de Estudios y Análisis del Delito durante el Periodo 2005-2021.</t>
  </si>
  <si>
    <t>Saavedra comunal delitos género violencia hacia mujer mujeres víctimas intrafamiliar familiar casos policiales variación trimestral</t>
  </si>
  <si>
    <t>https://analytics.zoho.com/open-view/2395394000007123911?ZOHO_CRITERIA=%22Trasposicion_27.5%22.%22Cod_Comuna%22%3D9116</t>
  </si>
  <si>
    <t>#1774B9287</t>
  </si>
  <si>
    <t>Variación Trimestral de Aprehensiones (%) por Violación en Traiguén para el Periodo 2008-2020</t>
  </si>
  <si>
    <t>Gráfico que muestra la variación trimestral de Aprehensiones (%) por Violaciones en Traiguén según datos recopilados desde la Subsecretaria de Prevención del Delito durante el Periodo 2008-2020.</t>
  </si>
  <si>
    <t>Traiguén comunal delitos género violación mujer mujeres víctimas aprehensiones variación trimestral</t>
  </si>
  <si>
    <t>https://analytics.zoho.com/open-view/2395394000008632943?ZOHO_CRITERIA=%22Trasposicion_27.6%22.%22Cod_comuna%22%3D9210</t>
  </si>
  <si>
    <t>#1774B4866</t>
  </si>
  <si>
    <t>Cantidad de Casos Policiales por Violencia Intrafamiliar por comuna en la Región de Valparaíso para el Periodo 2005-2021.</t>
  </si>
  <si>
    <t>Gráfico que muestra la frecuencia de Casos policiales por Violencia Intrafamiliar en la Región de Valparaíso por comuna según datos recopilados desde el Centro de Estudios y Análsis del Delito durante el Periodo 2005-2021.</t>
  </si>
  <si>
    <t>Región de Valparaíso delitos género violencia hacia mujer mujeres víctimas intrafamiliar familiar casos policiales comuna</t>
  </si>
  <si>
    <t>https://analytics.zoho.com/open-view/2395394000007121185?ZOHO_CRITERIA=%22Trasposicion_27.5%22.%22Cod_Regi%C3%B3n%22%3D5</t>
  </si>
  <si>
    <t>#1774B6972</t>
  </si>
  <si>
    <t>Frecuencia de Frecuencia Aprehensiones, Casos Policiales, Denuncias y Detenciones por Violación en Maipú para el Periodo 2008-2020</t>
  </si>
  <si>
    <t>Gráfico que muestra la frecuencia de Aprehensiones, Casos Policiales, Denuncias y  Detenciones por Violación en Maipú según datos recopilados desde el Subsecretaria de Prevención del Delito durante el Periodo 2008-2020.</t>
  </si>
  <si>
    <t>Maipú comunal delitos género violación mujer mujeres víctimas aprehensiones casos policiales denuncias detenciones</t>
  </si>
  <si>
    <t>https://analytics.zoho.com/open-view/2395394000006792678?ZOHO_CRITERIA=%22Localiza%20CL%22.%22Codcom%22%3D13119</t>
  </si>
  <si>
    <t>#1774B4620</t>
  </si>
  <si>
    <t>Frecuencia de Aprehensiones por Violencia Intrafamiliar en Antuco para el Periodo 2005-2021</t>
  </si>
  <si>
    <t>Gráfico que muestra la frecuencia de Aprehensiones por Violencia Intrafamiliar en Antuco según datos recopilados desde el Centro de Estudios y Análsis del Delito durante el Periodo 2005-2021.</t>
  </si>
  <si>
    <t>Antuco comunal delitos género violencia hacia mujer mujeres víctimas intrafamiliar familiar aprehensiones comuna</t>
  </si>
  <si>
    <t>https://analytics.zoho.com/open-view/2395394000007123378?ZOHO_CRITERIA=%22Trasposicion_27.5%22.%22Cod_Comuna%22%3D8302</t>
  </si>
  <si>
    <t>#1774B7181</t>
  </si>
  <si>
    <t>Frecuencia de Frecuencia Detenciones por Violación en Futaleufú para el Periodo 2008-2020</t>
  </si>
  <si>
    <t>Gráfico que muestra la frecuencia de Detenciones por Violación en Futaleufú según datos recopilados desde el Subsecretaria de Prevención del Delito durante el Periodo 2008-2020.</t>
  </si>
  <si>
    <t>Futaleufú comunal delitos género violación mujer mujeres víctimas detenciones</t>
  </si>
  <si>
    <t>https://analytics.zoho.com/open-view/2395394000006792637?ZOHO_CRITERIA=%22Localiza%20CL%22.%22Codcom%22%3D10402</t>
  </si>
  <si>
    <t>#1774B4246</t>
  </si>
  <si>
    <t>Frecuencia de Casos Policiales por Violencia Intrafamiliar en Frutillar para el Periodo 2005-2021.</t>
  </si>
  <si>
    <t>Gráfico que muestra la frecuencia de Casos Policiales por Violencia Intrafamiliar en Frutillar según datos recopilados desde el Centro de Estudios y Análsis del Delito durante el Periodo 2005-2021.</t>
  </si>
  <si>
    <t>Frutillar comunal delitos género violencia hacia mujer mujeres víctimas intrafamiliar familiar casos policiales comuna</t>
  </si>
  <si>
    <t>https://analytics.zoho.com/open-view/2395394000007123412?ZOHO_CRITERIA=%22Trasposicion_27.5%22.%22Cod_Comuna%22%3D10105</t>
  </si>
  <si>
    <t>#1774B7593</t>
  </si>
  <si>
    <t>Frecuencia de Detenciones por Violencia Intrafamiliar en Chanco para el Periodo 2005-2021.</t>
  </si>
  <si>
    <t>Gráfico que muestra la frecuencia de las Detenciones por Violencia Intrafamiliar en Chanco según datos recopilados desde el Centro de Estudios y Análsis del Delito durante el Periodo 2005-2021.</t>
  </si>
  <si>
    <t>Chanco comunal delitos género violencia hacia mujer mujeres víctimas intrafamiliar familiar detenciones comuna</t>
  </si>
  <si>
    <t>https://analytics.zoho.com/open-view/2395394000007123572?ZOHO_CRITERIA=%22Trasposicion_27.5%22.%22Cod_Comuna%22%3D7202</t>
  </si>
  <si>
    <t>#1774B8172</t>
  </si>
  <si>
    <t>Tasa de Denuncias por Violación en Florida para el Periodo 2008-2020.</t>
  </si>
  <si>
    <t>Gráfico que muestra la Tasa de Denuncias por Violación por cada 100 mil habitantes en Florida según datos recolectados y calculados por al Subsecretaría de Prevención del Delito para el Periodo 2008-2020.</t>
  </si>
  <si>
    <t>Florida comunal delitos género violación mujer mujeres víctimas denuncias evolución tasa 100 mil habitantes</t>
  </si>
  <si>
    <t>https://analytics.zoho.com/open-view/2395394000006843824?ZOHO_CRITERIA=%22Localiza%20CL%22.%22Codcom%22%3D8104</t>
  </si>
  <si>
    <t>#1774B1796</t>
  </si>
  <si>
    <t>Tasa de Aprehensiones, Casos Policiales, Denuncias y Detenciones por Violación en Chépica para el Periodo 2008-2020.</t>
  </si>
  <si>
    <t>Gráfico que muestra la Tasa de Aprehensiones, Casos Policiales, Denuncias y Detenciones por Violación por cada 100 mil habitantes en Chépica según datos recolectados y calculados por al Subsecretaría de Prevención del Delito para el Periodo 2008-2020.</t>
  </si>
  <si>
    <t>Chépica comunal delitos género violación mujer mujeres víctimas aprehensiones casos policiales denuncias detenciones evolución tasa 100 mil habitantes</t>
  </si>
  <si>
    <t>https://analytics.zoho.com/open-view/2395394000006850626?ZOHO_CRITERIA=%22Localiza%20CL%22.%22Codcom%22%3D6302</t>
  </si>
  <si>
    <t>#1774B2413</t>
  </si>
  <si>
    <t>Frecuencia de Frecuencia Casos Policiales por Violación en Ercilla para el Periodo 2008-2020</t>
  </si>
  <si>
    <t>Gráfico que muestra la frecuencia de Casos Policiales por Violación en Ercilla según datos recopilados desde el Subsecretaria de Prevención del Delito durante el Periodo 2008-2020.</t>
  </si>
  <si>
    <t>Ercilla comunal delitos género violación mujer mujeres víctimas casos policiales</t>
  </si>
  <si>
    <t>https://analytics.zoho.com/open-view/2395394000006792555?ZOHO_CRITERIA=%22Localiza%20CL%22.%22Codcom%22%3D9204</t>
  </si>
  <si>
    <t>#1774B3546</t>
  </si>
  <si>
    <t>Cantidad de Casos acumulados de Violencia Intrafamiliar a nivel nacional por Fiscalía Regional según datos recopilados en el Periodo 2019-2021</t>
  </si>
  <si>
    <t>Gráfico que muestra la cantidad de casos de Violencia Intrafamiliar a nivel nacional según Fiscalía Regional, presentados frente a la Fiscalía de Chile durante el Periodo 2019-2021 .</t>
  </si>
  <si>
    <t>chile nacional delitos violencia mujer mujeres casos víctimas intrafamiliar familiar fisica fiscalía regional región</t>
  </si>
  <si>
    <t>https://analytics.zoho.com/open-view/2395394000007062049</t>
  </si>
  <si>
    <t>#1774B6899</t>
  </si>
  <si>
    <t>Tasa de Casos Policiales por Violación en Santiago para el Periodo 2008-2020.</t>
  </si>
  <si>
    <t>Gráfico que muestra la Tasa de Casos Policiales por Violación por cada 100 mil habitantes en Santiago según datos recolectados y calculados por al Subsecretaría de Prevención del Delito para el Periodo 2008-2020.</t>
  </si>
  <si>
    <t>Santiago comunal delitos género violación mujer mujeres víctimas casos policiales evolución tasa 100 mil habitantes</t>
  </si>
  <si>
    <t>https://analytics.zoho.com/open-view/2395394000006843792?ZOHO_CRITERIA=%22Localiza%20CL%22.%22Codcom%22%3D13101</t>
  </si>
  <si>
    <t>#1774B1585</t>
  </si>
  <si>
    <t>Variación Trimestral de Aprehensiones, Casos policiales, Denuncias y Detenciones (%) por Violación en Concón para el Periodo 2008-2020</t>
  </si>
  <si>
    <t>Gráfico que muestra la variación trimestral de Aprehensiones, Casos Policiales, Denuncias y Detenciones (%) por Violaciones en Concón según datos recopilados desde la Subsecretaria de Prevención del Delito durante el Periodo 2008-2020.</t>
  </si>
  <si>
    <t>Concón comunal delitos género violación mujer mujeres víctimas aprehensiones casos policiales denuncias detenciones variación trimestral</t>
  </si>
  <si>
    <t>https://analytics.zoho.com/open-view/2395394000008633146?ZOHO_CRITERIA=%22Trasposicion_27.6%22.%22Cod_comuna%22%3D5103</t>
  </si>
  <si>
    <t>#1774B5975</t>
  </si>
  <si>
    <t>Variación Trimestral de Aprehensiones (%) por Violación en Lo Barnechea para el Periodo 2008-2020</t>
  </si>
  <si>
    <t>Gráfico que muestra la variación trimestral de Aprehensiones (%) por Violaciones en Lo Barnechea según datos recopilados desde la Subsecretaria de Prevención del Delito durante el Periodo 2008-2020.</t>
  </si>
  <si>
    <t>Lo Barnechea comunal delitos género violación mujer mujeres víctimas aprehensiones variación trimestral</t>
  </si>
  <si>
    <t>https://analytics.zoho.com/open-view/2395394000008632943?ZOHO_CRITERIA=%22Trasposicion_27.6%22.%22Cod_comuna%22%3D13115</t>
  </si>
  <si>
    <t>#1774B4916</t>
  </si>
  <si>
    <t>Variación Trimestral de Casos Policiales (%) por Violación en Chimbarongo para el Periodo 2008-2020</t>
  </si>
  <si>
    <t>Gráfico que muestra la variación trimestral de Casos Policiales (%) por Violaciones en Chimbarongo según datos recopilados desde la Subsecretaria de Prevención del Delito durante el Periodo 2008-2020.</t>
  </si>
  <si>
    <t>Chimbarongo comunal delitos género violación mujer mujeres víctimas casos policiales variación trimestral</t>
  </si>
  <si>
    <t>https://analytics.zoho.com/open-view/2395394000008633026?ZOHO_CRITERIA=%22Trasposicion_27.6%22.%22Cod_comuna%22%3D6303</t>
  </si>
  <si>
    <t>#1774B5067</t>
  </si>
  <si>
    <t>Frecuencia de Frecuencia Detenciones por Violación en Mejillones para el Periodo 2008-2020</t>
  </si>
  <si>
    <t>Gráfico que muestra la frecuencia de Detenciones por Violación en Mejillones según datos recopilados desde el Subsecretaria de Prevención del Delito durante el Periodo 2008-2020.</t>
  </si>
  <si>
    <t>Mejillones comunal delitos género violación mujer mujeres víctimas detenciones</t>
  </si>
  <si>
    <t>https://analytics.zoho.com/open-view/2395394000006792637?ZOHO_CRITERIA=%22Localiza%20CL%22.%22Codcom%22%3D2102</t>
  </si>
  <si>
    <t>#1774B4013</t>
  </si>
  <si>
    <t>Frecuencia de Frecuencia Denuncias por Violación en Llanquihue para el Periodo 2008-2020</t>
  </si>
  <si>
    <t>Gráfico que muestra la frecuencia de Denuncias por Violación en Llanquihue según datos recopilados desde el Subsecretaria de Prevención del Delito durante el Periodo 2008-2020.</t>
  </si>
  <si>
    <t>Llanquihue comunal delitos género violación mujer mujeres víctimas denuncias</t>
  </si>
  <si>
    <t>https://analytics.zoho.com/open-view/2395394000006792596?ZOHO_CRITERIA=%22Localiza%20CL%22.%22Codcom%22%3D10107</t>
  </si>
  <si>
    <t>#1774B3900</t>
  </si>
  <si>
    <t>Frecuencia de Frecuencia Aprehensiones por Violación en Independencia para el Periodo 2008-2020</t>
  </si>
  <si>
    <t>Gráfico que muestra la frecuencia de Aprehensiones por Violación en Independencia según datos recopilados desde el Subsecretaria de Prevención del Delito durante el Periodo 2008-2020.</t>
  </si>
  <si>
    <t>Independencia comunal delitos género violación mujer mujeres víctimas aprehensiones</t>
  </si>
  <si>
    <t>https://analytics.zoho.com/open-view/2395394000006792514?ZOHO_CRITERIA=%22Localiza%20CL%22.%22Codcom%22%3D13108</t>
  </si>
  <si>
    <t>#1774B3268</t>
  </si>
  <si>
    <t>Variación Trimestral de Aprehensiones (%) por Violación en Calle Larga para el Periodo 2008-2020</t>
  </si>
  <si>
    <t>Gráfico que muestra la variación trimestral de Aprehensiones (%) por Violaciones en Calle Larga según datos recopilados desde la Subsecretaria de Prevención del Delito durante el Periodo 2008-2020.</t>
  </si>
  <si>
    <t>Calle Larga comunal delitos género violación mujer mujeres víctimas aprehensiones variación trimestral</t>
  </si>
  <si>
    <t>https://analytics.zoho.com/open-view/2395394000008632943?ZOHO_CRITERIA=%22Trasposicion_27.6%22.%22Cod_comuna%22%3D5302</t>
  </si>
  <si>
    <t>#1774B4707</t>
  </si>
  <si>
    <t>Tortura Con Violación, Abuso Sexual Agravado/Otros</t>
  </si>
  <si>
    <t>Variación Trimestral de Sentencias Dictadas (%) para el Delito de Tortura Con Violación, Abuso Sexual Agravado/Otros por región, durante el Periodo 2013-2019</t>
  </si>
  <si>
    <t>El gráfico muestra la evolución temporal de la Variación Trimestral de Sentencias Dictadas (%) para el Delito de Tortura Con Violación, Abuso Sexual Agravado/Otros por región, durante el Periodo 2013-2019 de acuerdo a datos provenientes del Poder Judicial de Chile.</t>
  </si>
  <si>
    <t>sociedad delincuencia delitos frecuencia sentencias tortura violación abuso sexual mujer violencia regional</t>
  </si>
  <si>
    <t>https://analytics.zoho.com/open-view/2395394000007158454?ZOHO_CRITERIA=%22Trasposicion_27.16%22.%22Id_Categor%C3%ADa%22%3D270103005</t>
  </si>
  <si>
    <t>#1774B646</t>
  </si>
  <si>
    <t>Frecuencia de Denuncias por Violencia Intrafamiliar en Cabildo para el Periodo 2005-2021.</t>
  </si>
  <si>
    <t>Gráfico que muestra la frecuencia de las Denuncias por Violencia Intrafamiliar en Cabildo según datos recopilados desde el Centro de Estudios y Análsis del Delito durante el Periodo 2005-2021.</t>
  </si>
  <si>
    <t>Cabildo comunal delitos género violencia hacia mujer mujeres víctimas intrafamiliar familiar denuncias comuna</t>
  </si>
  <si>
    <t>https://analytics.zoho.com/open-view/2395394000007123492?ZOHO_CRITERIA=%22Trasposicion_27.5%22.%22Cod_Comuna%22%3D5402</t>
  </si>
  <si>
    <t>#1774B7759</t>
  </si>
  <si>
    <t>Frecuencia de Detenciones por Violencia Intrafamiliar en La Reina para el Periodo 2005-2021.</t>
  </si>
  <si>
    <t>Gráfico que muestra la frecuencia de las Detenciones por Violencia Intrafamiliar en La Reina según datos recopilados desde el Centro de Estudios y Análsis del Delito durante el Periodo 2005-2021.</t>
  </si>
  <si>
    <t>La Reina comunal delitos género violencia hacia mujer mujeres víctimas intrafamiliar familiar detenciones comuna</t>
  </si>
  <si>
    <t>https://analytics.zoho.com/open-view/2395394000007123572?ZOHO_CRITERIA=%22Trasposicion_27.5%22.%22Cod_Comuna%22%3D13113</t>
  </si>
  <si>
    <t>#1774B8336</t>
  </si>
  <si>
    <t>Frecuencia de Denuncias por Violencia Intrafamiliar en Mejillones para el Periodo 2005-2021.</t>
  </si>
  <si>
    <t>Gráfico que muestra la frecuencia de las Denuncias por Violencia Intrafamiliar en Mejillones según datos recopilados desde el Centro de Estudios y Análsis del Delito durante el Periodo 2005-2021.</t>
  </si>
  <si>
    <t>Mejillones comunal delitos género violencia hacia mujer mujeres víctimas intrafamiliar familiar denuncias comuna</t>
  </si>
  <si>
    <t>https://analytics.zoho.com/open-view/2395394000007123492?ZOHO_CRITERIA=%22Trasposicion_27.5%22.%22Cod_Comuna%22%3D2102</t>
  </si>
  <si>
    <t>#1774B7714</t>
  </si>
  <si>
    <t>Frecuencia de Frecuencia Aprehensiones, Casos Policiales, Denuncias y Detenciones por Violación en San Esteban para el Periodo 2008-2020</t>
  </si>
  <si>
    <t>Gráfico que muestra la frecuencia de Aprehensiones, Casos Policiales, Denuncias y  Detenciones por Violación en San Esteban según datos recopilados desde el Subsecretaria de Prevención del Delito durante el Periodo 2008-2020.</t>
  </si>
  <si>
    <t>San Esteban comunal delitos género violación mujer mujeres víctimas aprehensiones casos policiales denuncias detenciones</t>
  </si>
  <si>
    <t>https://analytics.zoho.com/open-view/2395394000006792678?ZOHO_CRITERIA=%22Localiza%20CL%22.%22Codcom%22%3D5304</t>
  </si>
  <si>
    <t>#1774B4377</t>
  </si>
  <si>
    <t>Frecuencia de Frecuencia Detenciones por Violación en Traiguén para el Periodo 2008-2020</t>
  </si>
  <si>
    <t>Gráfico que muestra la frecuencia de Detenciones por Violación en Traiguén según datos recopilados desde el Subsecretaria de Prevención del Delito durante el Periodo 2008-2020.</t>
  </si>
  <si>
    <t>Traiguén comunal delitos género violación mujer mujeres víctimas detenciones</t>
  </si>
  <si>
    <t>https://analytics.zoho.com/open-view/2395394000006792637?ZOHO_CRITERIA=%22Localiza%20CL%22.%22Codcom%22%3D9210</t>
  </si>
  <si>
    <t>#1774B4219</t>
  </si>
  <si>
    <t>Frecuencia de Denuncias por Violencia Intrafamiliar en Recoleta para el Periodo 2005-2021.</t>
  </si>
  <si>
    <t>Gráfico que muestra la frecuencia de las Denuncias por Violencia Intrafamiliar en Recoleta según datos recopilados desde el Centro de Estudios y Análsis del Delito durante el Periodo 2005-2021.</t>
  </si>
  <si>
    <t>Recoleta comunal delitos género violencia hacia mujer mujeres víctimas intrafamiliar familiar denuncias comuna</t>
  </si>
  <si>
    <t>https://analytics.zoho.com/open-view/2395394000007123492?ZOHO_CRITERIA=%22Trasposicion_27.5%22.%22Cod_Comuna%22%3D13127</t>
  </si>
  <si>
    <t>#1774B8008</t>
  </si>
  <si>
    <t>Frecuencia de Frecuencia Denuncias por Violación en Curepto para el Periodo 2008-2020</t>
  </si>
  <si>
    <t>Gráfico que muestra la frecuencia de Denuncias por Violación en Curepto según datos recopilados desde el Subsecretaria de Prevención del Delito durante el Periodo 2008-2020.</t>
  </si>
  <si>
    <t>Curepto comunal delitos género violación mujer mujeres víctimas denuncias</t>
  </si>
  <si>
    <t>https://analytics.zoho.com/open-view/2395394000006792596?ZOHO_CRITERIA=%22Localiza%20CL%22.%22Codcom%22%3D7103</t>
  </si>
  <si>
    <t>#1774B3780</t>
  </si>
  <si>
    <t>Tasa de Casos Policiales por Violación en Punta Arenas para el Periodo 2008-2020.</t>
  </si>
  <si>
    <t>Gráfico que muestra la Tasa de Casos Policiales por Violación por cada 100 mil habitantes en Punta Arenas según datos recolectados y calculados por al Subsecretaría de Prevención del Delito para el Periodo 2008-2020.</t>
  </si>
  <si>
    <t>Punta Arenas comunal delitos género violación mujer mujeres víctimas casos policiales evolución tasa 100 mil habitantes</t>
  </si>
  <si>
    <t>https://analytics.zoho.com/open-view/2395394000006843792?ZOHO_CRITERIA=%22Localiza%20CL%22.%22Codcom%22%3D12101</t>
  </si>
  <si>
    <t>#1774B1578</t>
  </si>
  <si>
    <t>Tasa de Casos Policiales por Violación en Tomé para el Periodo 2008-2020.</t>
  </si>
  <si>
    <t>Gráfico que muestra la Tasa de Casos Policiales por Violación por cada 100 mil habitantes en Tomé según datos recolectados y calculados por al Subsecretaría de Prevención del Delito para el Periodo 2008-2020.</t>
  </si>
  <si>
    <t>Tomé comunal delitos género violación mujer mujeres víctimas casos policiales evolución tasa 100 mil habitantes</t>
  </si>
  <si>
    <t>https://analytics.zoho.com/open-view/2395394000006843792?ZOHO_CRITERIA=%22Localiza%20CL%22.%22Codcom%22%3D8111</t>
  </si>
  <si>
    <t>#1774B1463</t>
  </si>
  <si>
    <t>Variación Trimestral de Denuncias (%) por Violencia Intrafamiliar en Cabildo para el Periodo 2005-2021.</t>
  </si>
  <si>
    <t>Gráfico que muestra la variación trimestral de Denuncias (%) por Violencia Intrafamiliar en Cabildo según datos recopilados desde el Centro de Estudios y Análisis del Delito durante el Periodo 2005-2021.</t>
  </si>
  <si>
    <t>Cabildo comunal delitos género violencia hacia mujer mujeres víctimas intrafamiliar familiar denuncias variación trimestral</t>
  </si>
  <si>
    <t>https://analytics.zoho.com/open-view/2395394000007126144?ZOHO_CRITERIA=%22Trasposicion_27.5%22.%22Cod_Comuna%22%3D5402</t>
  </si>
  <si>
    <t>#1774B9473</t>
  </si>
  <si>
    <t>Variación Trimestral de Detenciones (%) por Violación en Panguipulli para el Periodo 2008-2020</t>
  </si>
  <si>
    <t>Gráfico que muestra la variación trimestral de Detenciones (%) por Violaciones en Panguipulli según datos recopilados desde la Subsecretaria de Prevención del Delito durante el Periodo 2008-2020.</t>
  </si>
  <si>
    <t>Panguipulli comunal delitos género violación mujer mujeres víctimas detenciones variación trimestral</t>
  </si>
  <si>
    <t>https://analytics.zoho.com/open-view/2395394000008633106?ZOHO_CRITERIA=%22Trasposicion_27.6%22.%22Cod_comuna%22%3D14108</t>
  </si>
  <si>
    <t>#1774B5927</t>
  </si>
  <si>
    <t>Variación Trimestral de Denuncias (%) por Violación en Casablanca para el Periodo 2008-2020</t>
  </si>
  <si>
    <t>Gráfico que muestra la variación trimestral de Denuncias (%) por Violaciones en Casablanca según datos recopilados desde la Subsecretaria de Prevención del Delito durante el Periodo 2008-2020.</t>
  </si>
  <si>
    <t>Casablanca comunal delitos género violación mujer mujeres víctimas denuncias variación trimestral</t>
  </si>
  <si>
    <t>https://analytics.zoho.com/open-view/2395394000008633066?ZOHO_CRITERIA=%22Trasposicion_27.6%22.%22Cod_comuna%22%3D5102</t>
  </si>
  <si>
    <t>#1774B5341</t>
  </si>
  <si>
    <t>Frecuencia de Frecuencia Aprehensiones, Casos Policiales, Denuncias y Detenciones por Violación en Recoleta para el Periodo 2008-2020</t>
  </si>
  <si>
    <t>Gráfico que muestra la frecuencia de Aprehensiones, Casos Policiales, Denuncias y  Detenciones por Violación en Recoleta según datos recopilados desde el Subsecretaria de Prevención del Delito durante el Periodo 2008-2020.</t>
  </si>
  <si>
    <t>Recoleta comunal delitos género violación mujer mujeres víctimas aprehensiones casos policiales denuncias detenciones</t>
  </si>
  <si>
    <t>https://analytics.zoho.com/open-view/2395394000006792678?ZOHO_CRITERIA=%22Localiza%20CL%22.%22Codcom%22%3D13127</t>
  </si>
  <si>
    <t>#1774B4628</t>
  </si>
  <si>
    <t>Cantidad de Casos de Violencia Intrafamiliar en la Región de Tarapacá por trimestre y edad según datos recopilados en el Periodo 2019-2021.</t>
  </si>
  <si>
    <t>Gráfico que muestra la cantidad de casos de Violencia Intrafamiliar en la Región de Tarapacá por trimestre según edad de la víctima, presentados frente a la Fiscalía de Chile durante el Periodo 2019-2021.</t>
  </si>
  <si>
    <t>Región de Tarapacá delitos Violencia mujer mujeres casos víctimas intrafamiliar familiar fisica fiscalía región evolución edad trimestre</t>
  </si>
  <si>
    <t>https://analytics.zoho.com/open-view/2395394000007062438?ZOHO_CRITERIA=%22Trasposicion_27.4%22.%22Cod_Regi%C3%B3n%22%3D1</t>
  </si>
  <si>
    <t>#1774B6933</t>
  </si>
  <si>
    <t>Cantidad de Centros de la Mujer por tipo de atención en la Región de Ñuble, Año 2021</t>
  </si>
  <si>
    <t>Gráfico que muestra la cantidad de Centros de la Mujer por tipo de atención en la  Región de Ñuble, de acuerdo a los datos publicados por el Servicio Nacional de la Mujer y la Equidad de Género para el Año 2021.</t>
  </si>
  <si>
    <t>mujer mujeres género violencia minmeg sernameg ministerio centro apoyo ñuble atención</t>
  </si>
  <si>
    <t>https://analytics.zoho.com/open-view/2395394000008621848?ZOHO_CRITERIA=%2227.11%22.%22C%C3%B3digo_Regi%C3%B3n%22%20%3D%2016</t>
  </si>
  <si>
    <t>#1774B41</t>
  </si>
  <si>
    <t>Frecuencia de Detenciones por Violencia Intrafamiliar en Gorbea para el Periodo 2005-2021.</t>
  </si>
  <si>
    <t>Gráfico que muestra la frecuencia de las Detenciones por Violencia Intrafamiliar en Gorbea según datos recopilados desde el Centro de Estudios y Análsis del Delito durante el Periodo 2005-2021.</t>
  </si>
  <si>
    <t>Gorbea comunal delitos género violencia hacia mujer mujeres víctimas intrafamiliar familiar detenciones comuna</t>
  </si>
  <si>
    <t>https://analytics.zoho.com/open-view/2395394000007123572?ZOHO_CRITERIA=%22Trasposicion_27.5%22.%22Cod_Comuna%22%3D9107</t>
  </si>
  <si>
    <t>#1774B8251</t>
  </si>
  <si>
    <t>Variación Trimestral de Detenciones (%) por Violación en Lampa para el Periodo 2008-2020</t>
  </si>
  <si>
    <t>Gráfico que muestra la variación trimestral de Detenciones (%) por Violaciones en Lampa según datos recopilados desde la Subsecretaria de Prevención del Delito durante el Periodo 2008-2020.</t>
  </si>
  <si>
    <t>Lampa comunal delitos género violación mujer mujeres víctimas detenciones variación trimestral</t>
  </si>
  <si>
    <t>https://analytics.zoho.com/open-view/2395394000008633106?ZOHO_CRITERIA=%22Trasposicion_27.6%22.%22Cod_comuna%22%3D13302</t>
  </si>
  <si>
    <t>#1774B5906</t>
  </si>
  <si>
    <t>Frecuencia de Frecuencia Denuncias por Violación en Chile Chico para el Periodo 2008-2020</t>
  </si>
  <si>
    <t>Gráfico que muestra la frecuencia de Denuncias por Violación en Chile Chico según datos recopilados desde el Subsecretaria de Prevención del Delito durante el Periodo 2008-2020.</t>
  </si>
  <si>
    <t>Chile Chico comunal delitos género violación mujer mujeres víctimas denuncias</t>
  </si>
  <si>
    <t>https://analytics.zoho.com/open-view/2395394000006792596?ZOHO_CRITERIA=%22Localiza%20CL%22.%22Codcom%22%3D11401</t>
  </si>
  <si>
    <t>#1774B3931</t>
  </si>
  <si>
    <t>Frecuencia de Frecuencia Aprehensiones por Violación en Los Angeles para el Periodo 2008-2020</t>
  </si>
  <si>
    <t>Gráfico que muestra la frecuencia de Aprehensiones por Violación en Los Angeles según datos recopilados desde el Subsecretaria de Prevención del Delito durante el Periodo 2008-2020.</t>
  </si>
  <si>
    <t>Los Angeles comunal delitos género violación mujer mujeres víctimas aprehensiones</t>
  </si>
  <si>
    <t>https://analytics.zoho.com/open-view/2395394000006792514?ZOHO_CRITERIA=%22Localiza%20CL%22.%22Codcom%22%3D8301</t>
  </si>
  <si>
    <t>#1774B3157</t>
  </si>
  <si>
    <t>Frecuencia de Frecuencia Casos Policiales por Violación en Freire para el Periodo 2008-2020</t>
  </si>
  <si>
    <t>Gráfico que muestra la frecuencia de Casos Policiales por Violación en Freire según datos recopilados desde el Subsecretaria de Prevención del Delito durante el Periodo 2008-2020.</t>
  </si>
  <si>
    <t>Freire comunal delitos género violación mujer mujeres víctimas casos policiales</t>
  </si>
  <si>
    <t>https://analytics.zoho.com/open-view/2395394000006792555?ZOHO_CRITERIA=%22Localiza%20CL%22.%22Codcom%22%3D9105</t>
  </si>
  <si>
    <t>#1774B3526</t>
  </si>
  <si>
    <t>Frecuencia de Casos Policiales por Violencia Intrafamiliar en Curicó para el Periodo 2005-2021.</t>
  </si>
  <si>
    <t>Gráfico que muestra la frecuencia de Casos Policiales por Violencia Intrafamiliar en Curicó según datos recopilados desde el Centro de Estudios y Análsis del Delito durante el Periodo 2005-2021.</t>
  </si>
  <si>
    <t>Curicó comunal delitos género violencia hacia mujer mujeres víctimas intrafamiliar familiar casos policiales comuna</t>
  </si>
  <si>
    <t>https://analytics.zoho.com/open-view/2395394000007123412?ZOHO_CRITERIA=%22Trasposicion_27.5%22.%22Cod_Comuna%22%3D7301</t>
  </si>
  <si>
    <t>#1774B7486</t>
  </si>
  <si>
    <t>Tasa de Casos Policiales por Violación en Pozo Almonte para el Periodo 2008-2020.</t>
  </si>
  <si>
    <t>Gráfico que muestra la Tasa de Casos Policiales por Violación por cada 100 mil habitantes en Pozo Almonte según datos recolectados y calculados por al Subsecretaría de Prevención del Delito para el Periodo 2008-2020.</t>
  </si>
  <si>
    <t>Pozo Almonte comunal delitos género violación mujer mujeres víctimas casos policiales evolución tasa 100 mil habitantes</t>
  </si>
  <si>
    <t>https://analytics.zoho.com/open-view/2395394000006843792?ZOHO_CRITERIA=%22Localiza%20CL%22.%22Codcom%22%3D1401</t>
  </si>
  <si>
    <t>#1774B1315</t>
  </si>
  <si>
    <t>Frecuencia de Detenciones por Violencia Intrafamiliar en Pudahuel para el Periodo 2005-2021.</t>
  </si>
  <si>
    <t>Gráfico que muestra la frecuencia de las Detenciones por Violencia Intrafamiliar en Pudahuel según datos recopilados desde el Centro de Estudios y Análsis del Delito durante el Periodo 2005-2021.</t>
  </si>
  <si>
    <t>Pudahuel comunal delitos género violencia hacia mujer mujeres víctimas intrafamiliar familiar detenciones comuna</t>
  </si>
  <si>
    <t>https://analytics.zoho.com/open-view/2395394000007123572?ZOHO_CRITERIA=%22Trasposicion_27.5%22.%22Cod_Comuna%22%3D13124</t>
  </si>
  <si>
    <t>#1774B8347</t>
  </si>
  <si>
    <t>Frecuencia de Frecuencia Denuncias por Violación en Lago Ranco para el Periodo 2008-2020</t>
  </si>
  <si>
    <t>Gráfico que muestra la frecuencia de Denuncias por Violación en Lago Ranco según datos recopilados desde el Subsecretaria de Prevención del Delito durante el Periodo 2008-2020.</t>
  </si>
  <si>
    <t>Lago Ranco comunal delitos género violación mujer mujeres víctimas denuncias</t>
  </si>
  <si>
    <t>https://analytics.zoho.com/open-view/2395394000006792596?ZOHO_CRITERIA=%22Localiza%20CL%22.%22Codcom%22%3D14203</t>
  </si>
  <si>
    <t>#1774B4001</t>
  </si>
  <si>
    <t>Frecuencia de Casos Policiales por Violencia Intrafamiliar en Los Muermos para el Periodo 2005-2021.</t>
  </si>
  <si>
    <t>Gráfico que muestra la frecuencia de Casos Policiales por Violencia Intrafamiliar en Los Muermos según datos recopilados desde el Centro de Estudios y Análsis del Delito durante el Periodo 2005-2021.</t>
  </si>
  <si>
    <t>Los Muermos comunal delitos género violencia hacia mujer mujeres víctimas intrafamiliar familiar casos policiales comuna</t>
  </si>
  <si>
    <t>https://analytics.zoho.com/open-view/2395394000007123412?ZOHO_CRITERIA=%22Trasposicion_27.5%22.%22Cod_Comuna%22%3D10106</t>
  </si>
  <si>
    <t>#1774B7594</t>
  </si>
  <si>
    <t>Frecuencia de Denuncias por Violencia Intrafamiliar en Victoria para el Periodo 2005-2021.</t>
  </si>
  <si>
    <t>Gráfico que muestra la frecuencia de las Denuncias por Violencia Intrafamiliar en Victoria según datos recopilados desde el Centro de Estudios y Análsis del Delito durante el Periodo 2005-2021.</t>
  </si>
  <si>
    <t>Victoria comunal delitos género violencia hacia mujer mujeres víctimas intrafamiliar familiar denuncias comuna</t>
  </si>
  <si>
    <t>https://analytics.zoho.com/open-view/2395394000007123492?ZOHO_CRITERIA=%22Trasposicion_27.5%22.%22Cod_Comuna%22%3D9211</t>
  </si>
  <si>
    <t>#1774B7932</t>
  </si>
  <si>
    <t>Tasa de Denuncias por Violación en Puente Alto para el Periodo 2008-2020.</t>
  </si>
  <si>
    <t>Gráfico que muestra la Tasa de Denuncias por Violación por cada 100 mil habitantes en Puente Alto según datos recolectados y calculados por al Subsecretaría de Prevención del Delito para el Periodo 2008-2020.</t>
  </si>
  <si>
    <t>Puente Alto comunal delitos género violación mujer mujeres víctimas denuncias evolución tasa 100 mil habitantes</t>
  </si>
  <si>
    <t>https://analytics.zoho.com/open-view/2395394000006843824?ZOHO_CRITERIA=%22Localiza%20CL%22.%22Codcom%22%3D13201</t>
  </si>
  <si>
    <t>#1774B1956</t>
  </si>
  <si>
    <t>Variación Trimestral de Aprehensiones, Casos policiales, Denuncias y Detenciones (%) en La Granja para el Periodo 2005-2021.</t>
  </si>
  <si>
    <t>Gráfico que muestra la variación trimestral de Aprehensiones, Casos Policiales, Denuncias y Detenciones (%) por Violencia Intrafamiliar en La Granja según datos recopilados desde el Centro de Estudios y Análisis del Delito durante el Periodo 2005-2021.</t>
  </si>
  <si>
    <t>La Granja comunal delitos género violencia hacia mujer mujeres víctimas intrafamiliar familiar aprehensiones casos policiales denuncias detenciones variación trimestral</t>
  </si>
  <si>
    <t>https://analytics.zoho.com/open-view/2395394000007126407?ZOHO_CRITERIA=%22Trasposicion_27.5%22.%22Cod_Comuna%22%3D13111</t>
  </si>
  <si>
    <t>#1774B10389</t>
  </si>
  <si>
    <t>Variación Trimestral de Denuncias (%) por Violación en Curanilahue para el Periodo 2008-2020</t>
  </si>
  <si>
    <t>Gráfico que muestra la variación trimestral de Denuncias (%) por Violaciones en Curanilahue según datos recopilados desde la Subsecretaria de Prevención del Delito durante el Periodo 2008-2020.</t>
  </si>
  <si>
    <t>Curanilahue comunal delitos género violación mujer mujeres víctimas denuncias variación trimestral</t>
  </si>
  <si>
    <t>https://analytics.zoho.com/open-view/2395394000008633066?ZOHO_CRITERIA=%22Trasposicion_27.6%22.%22Cod_comuna%22%3D8205</t>
  </si>
  <si>
    <t>#1774B5457</t>
  </si>
  <si>
    <t>Variación Trimestral de Denuncias (%) por Violencia Intrafamiliar en San Joaquín para el Periodo 2005-2021.</t>
  </si>
  <si>
    <t>Gráfico que muestra la variación trimestral de Denuncias (%) por Violencia Intrafamiliar en San Joaquín según datos recopilados desde el Centro de Estudios y Análisis del Delito durante el Periodo 2005-2021.</t>
  </si>
  <si>
    <t>San Joaquín comunal delitos género violencia hacia mujer mujeres víctimas intrafamiliar familiar denuncias variación trimestral</t>
  </si>
  <si>
    <t>https://analytics.zoho.com/open-view/2395394000007126144?ZOHO_CRITERIA=%22Trasposicion_27.5%22.%22Cod_Comuna%22%3D13129</t>
  </si>
  <si>
    <t>#1774B9723</t>
  </si>
  <si>
    <t>Variación Trimestral de Aprehensiones, Casos policiales, Denuncias y Detenciones (%) por Violación en Fresia para el Periodo 2008-2020</t>
  </si>
  <si>
    <t>Gráfico que muestra la variación trimestral de Aprehensiones, Casos Policiales, Denuncias y Detenciones (%) por Violaciones en Fresia según datos recopilados desde la Subsecretaria de Prevención del Delito durante el Periodo 2008-2020.</t>
  </si>
  <si>
    <t>Fresia comunal delitos género violación mujer mujeres víctimas aprehensiones casos policiales denuncias detenciones variación trimestral</t>
  </si>
  <si>
    <t>https://analytics.zoho.com/open-view/2395394000008633146?ZOHO_CRITERIA=%22Trasposicion_27.6%22.%22Cod_comuna%22%3D10104</t>
  </si>
  <si>
    <t>#1774B6163</t>
  </si>
  <si>
    <t>Frecuencia según ocurrencia de Violencia Económica en Coihaique para los años 2012, 2017 y 2020.</t>
  </si>
  <si>
    <t>Gráfico que muestra la Frecuencia según ocurrencia de Violencia Económica en Coihaique los años 2012, 2017 y 2020 según datos de las encuestas ENVIF-VCM realizadas por el Instituto Nacional de Estadísticas (INE) y el Centro de Estudios y Análisis del Delito (CEAD).</t>
  </si>
  <si>
    <t>Coihaique comunal violencia económica intrafamiliar vif mujeres mujer encuesta envif cead ine víctima padecer sufrir</t>
  </si>
  <si>
    <t>https://analytics.zoho.com/open-view/2395394000007264102?ZOHO_CRITERIA=%22Trasposicion_27.9%22.%22C%C3%B3digo%20Comuna%22%3D11101</t>
  </si>
  <si>
    <t>#1774B11141</t>
  </si>
  <si>
    <t>Variación anual de Tasa de Aprehensiones, Casos Policiales, Denuncias y Detenciones (%) por Violación en Puqueldón para el Periodo 2008-2020</t>
  </si>
  <si>
    <t>Gráfico que muestra la variación anual (%) de la Tasa por cada 100 mil habitantes de  Aprehensiones, Casos Policiales, Denuncias y Detenciones por Violaciones en Puqueldón según datos recopilados desde la Subsecretaria de Prevención del Delito durante el Periodo 2008-2020.</t>
  </si>
  <si>
    <t>Puqueldón comunal delitos género violación mujer mujeres víctimas aprehensiones casos policiales denuncias detenciones variación tasa 100 mil habitantes</t>
  </si>
  <si>
    <t>https://analytics.zoho.com/open-view/2395394000006850667?ZOHO_CRITERIA=%22Localiza%20CL%22.%22Codcom%22%3D10206</t>
  </si>
  <si>
    <t>#1774B6608</t>
  </si>
  <si>
    <t>Frecuencia de Casos Policiales por Violencia Intrafamiliar en Los Alamos para el Periodo 2005-2021.</t>
  </si>
  <si>
    <t>Gráfico que muestra la frecuencia de Casos Policiales por Violencia Intrafamiliar en Los Alamos según datos recopilados desde el Centro de Estudios y Análsis del Delito durante el Periodo 2005-2021.</t>
  </si>
  <si>
    <t>Los Alamos comunal delitos género violencia hacia mujer mujeres víctimas intrafamiliar familiar casos policiales comuna</t>
  </si>
  <si>
    <t>https://analytics.zoho.com/open-view/2395394000007123412?ZOHO_CRITERIA=%22Trasposicion_27.5%22.%22Cod_Comuna%22%3D8206</t>
  </si>
  <si>
    <t>#1774B7520</t>
  </si>
  <si>
    <t>Frecuencia de Detenciones por Violencia Intrafamiliar en Teno para el Periodo 2005-2021.</t>
  </si>
  <si>
    <t>Gráfico que muestra la frecuencia de las Detenciones por Violencia Intrafamiliar en Teno según datos recopilados desde el Centro de Estudios y Análsis del Delito durante el Periodo 2005-2021.</t>
  </si>
  <si>
    <t>Teno comunal delitos género violencia hacia mujer mujeres víctimas intrafamiliar familiar detenciones comuna</t>
  </si>
  <si>
    <t>https://analytics.zoho.com/open-view/2395394000007123572?ZOHO_CRITERIA=%22Trasposicion_27.5%22.%22Cod_Comuna%22%3D7308</t>
  </si>
  <si>
    <t>#1774B8181</t>
  </si>
  <si>
    <t>Variación Trimestral de Casos Policiales (%) por Violencia Intrafamiliar en Lampa para el Periodo 2005-2021.</t>
  </si>
  <si>
    <t>Gráfico que muestra la variación trimestral de Casos Policiales (%) por Violencia Intrafamiliar en Lampa según datos recopilados desde el Centro de Estudios y Análisis del Delito durante el Periodo 2005-2021.</t>
  </si>
  <si>
    <t>Lampa comunal delitos género violencia hacia mujer mujeres víctimas intrafamiliar familiar casos policiales variación trimestral</t>
  </si>
  <si>
    <t>https://analytics.zoho.com/open-view/2395394000007123911?ZOHO_CRITERIA=%22Trasposicion_27.5%22.%22Cod_Comuna%22%3D13302</t>
  </si>
  <si>
    <t>#1774B9388</t>
  </si>
  <si>
    <t>Frecuencia de Detenciones por Violencia Intrafamiliar en Curarrehue para el Periodo 2005-2021.</t>
  </si>
  <si>
    <t>Gráfico que muestra la frecuencia de las Detenciones por Violencia Intrafamiliar en Curarrehue según datos recopilados desde el Centro de Estudios y Análsis del Delito durante el Periodo 2005-2021.</t>
  </si>
  <si>
    <t>Curarrehue comunal delitos género violencia hacia mujer mujeres víctimas intrafamiliar familiar detenciones comuna</t>
  </si>
  <si>
    <t>https://analytics.zoho.com/open-view/2395394000007123572?ZOHO_CRITERIA=%22Trasposicion_27.5%22.%22Cod_Comuna%22%3D9104</t>
  </si>
  <si>
    <t>#1774B8248</t>
  </si>
  <si>
    <t>Tasa de Aprehensiones por Violación en Camarones para el Periodo 2008-2020.</t>
  </si>
  <si>
    <t>Gráfico que muestra la Tasa de Aprehensiones por Violación por cada 100 mil habitantes en Camarones según datos recolectados y calculados por al Subsecretaría de Prevención del Delito para el Periodo 2008-2020.</t>
  </si>
  <si>
    <t>Camarones comunal delitos género violación mujer mujeres víctimas aprehensiones evolución tasa 100 mil habitantes</t>
  </si>
  <si>
    <t>https://analytics.zoho.com/open-view/2395394000006843662?ZOHO_CRITERIA=%22Localiza%20CL%22.%22Codcom%22%3D15102</t>
  </si>
  <si>
    <t>#1774B1311</t>
  </si>
  <si>
    <t>Variación Trimestral de Detenciones (%) por Violencia Intrafamiliar en San Fabián para el Periodo 2005-2021.</t>
  </si>
  <si>
    <t>Gráfico que muestra la variación trimestral de Detenciones (%) por Violencia Intrafamiliar en San Fabián según datos recopilados desde el Centro de Estudios y Análisis del Delito durante el Periodo 2005-2021.</t>
  </si>
  <si>
    <t>San Fabián comunal delitos género violencia hacia mujer mujeres víctimas intrafamiliar familiar detenciones variación trimestral</t>
  </si>
  <si>
    <t>https://analytics.zoho.com/open-view/2395394000007126218?ZOHO_CRITERIA=%22Trasposicion_27.5%22.%22Cod_Comuna%22%3D16304</t>
  </si>
  <si>
    <t>#1774B9953</t>
  </si>
  <si>
    <t>Tasa de Casos Policiales por Violación en Juan Fernández para el Periodo 2008-2020.</t>
  </si>
  <si>
    <t>Gráfico que muestra la Tasa de Casos Policiales por Violación por cada 100 mil habitantes en Juan Fernández según datos recolectados y calculados por al Subsecretaría de Prevención del Delito para el Periodo 2008-2020.</t>
  </si>
  <si>
    <t>Juan Fernández comunal delitos género violación mujer mujeres víctimas casos policiales evolución tasa 100 mil habitantes</t>
  </si>
  <si>
    <t>https://analytics.zoho.com/open-view/2395394000006843792?ZOHO_CRITERIA=%22Localiza%20CL%22.%22Codcom%22%3D5104</t>
  </si>
  <si>
    <t>#1774B1355</t>
  </si>
  <si>
    <t>Variación Trimestral de Detenciones (%) por Violencia Intrafamiliar en San Pedro de la Paz para el Periodo 2005-2021.</t>
  </si>
  <si>
    <t>Gráfico que muestra la variación trimestral de Detenciones (%) por Violencia Intrafamiliar en San Pedro de la Paz según datos recopilados desde el Centro de Estudios y Análisis del Delito durante el Periodo 2005-2021.</t>
  </si>
  <si>
    <t>San Pedro de la Paz comunal delitos género violencia hacia mujer mujeres víctimas intrafamiliar familiar detenciones variación trimestral</t>
  </si>
  <si>
    <t>https://analytics.zoho.com/open-view/2395394000007126218?ZOHO_CRITERIA=%22Trasposicion_27.5%22.%22Cod_Comuna%22%3D8108</t>
  </si>
  <si>
    <t>#1774B9911</t>
  </si>
  <si>
    <t>Femicidios Acumulados</t>
  </si>
  <si>
    <t>Mapa de Femicidios informados por el Ministerio de la Mujer y Equidad de Género por comuna en la Región Metropolitana para el Periodo 2010-2021.</t>
  </si>
  <si>
    <t>Mapa  que muestra los Femicidios Acumulados por comuna en la Región Metropolitana  de acuerdo a los datos publicados por el Ministerio de la Mujer y Equidad de Género de Chile para el Periodo 2010-2021.</t>
  </si>
  <si>
    <t>Región Metropolitana comunal femicidios delitos género violencia mujer mujeres casos víctimas minmeg ministerio acumulado mapa</t>
  </si>
  <si>
    <t>https://analytics.zoho.com/open-view/2395394000006508142?ZOHO_CRITERIA=%22Femicidios%22.%22Codreg%22%3D13</t>
  </si>
  <si>
    <t>#1774B6724</t>
  </si>
  <si>
    <t>Variación Trimestral de Denuncias (%) por Violación en Chillán Viejo para el Periodo 2008-2020</t>
  </si>
  <si>
    <t>Gráfico que muestra la variación trimestral de Denuncias (%) por Violaciones en Chillán Viejo según datos recopilados desde la Subsecretaria de Prevención del Delito durante el Periodo 2008-2020.</t>
  </si>
  <si>
    <t>Chillán Viejo comunal delitos género violación mujer mujeres víctimas denuncias variación trimestral</t>
  </si>
  <si>
    <t>https://analytics.zoho.com/open-view/2395394000008633066?ZOHO_CRITERIA=%22Trasposicion_27.6%22.%22Cod_comuna%22%3D16103</t>
  </si>
  <si>
    <t>#1774B5479</t>
  </si>
  <si>
    <t>Mapa de Casos Policiales</t>
  </si>
  <si>
    <t>Mapa de Casos Policiales por Violencia Intrafamiliar a nivel nacional por región, acumulado 2020-2021.</t>
  </si>
  <si>
    <t>Mapa que muestra las Casos Policiales por Violencia Intrafamiliar a nivel nacional por región, según datos recopilados desde el Centro de Estudios y Análsis del Delito durante acumulados en el periodo 2020-2021</t>
  </si>
  <si>
    <t>chile nacional región delitos género violencia hacia mujer mujeres víctimas intrafamiliar familiar casos policiales mapa"</t>
  </si>
  <si>
    <t>https://analytics.zoho.com/open-view/2395394000007278192</t>
  </si>
  <si>
    <t>#1774B10512</t>
  </si>
  <si>
    <t>Tasa de Casos Policiales por Violación en San Rafael para el Periodo 2008-2020.</t>
  </si>
  <si>
    <t>Gráfico que muestra la Tasa de Casos Policiales por Violación por cada 100 mil habitantes en San Rafael según datos recolectados y calculados por al Subsecretaría de Prevención del Delito para el Periodo 2008-2020.</t>
  </si>
  <si>
    <t>San Rafael comunal delitos género violación mujer mujeres víctimas casos policiales evolución tasa 100 mil habitantes</t>
  </si>
  <si>
    <t>https://analytics.zoho.com/open-view/2395394000006843792?ZOHO_CRITERIA=%22Localiza%20CL%22.%22Codcom%22%3D7110</t>
  </si>
  <si>
    <t>#1774B1432</t>
  </si>
  <si>
    <t>Frecuencia de Frecuencia Aprehensiones, Casos Policiales, Denuncias y Detenciones por Violación en Saavedra para el Periodo 2008-2020</t>
  </si>
  <si>
    <t>Gráfico que muestra la frecuencia de Aprehensiones, Casos Policiales, Denuncias y  Detenciones por Violación en Saavedra según datos recopilados desde el Subsecretaria de Prevención del Delito durante el Periodo 2008-2020.</t>
  </si>
  <si>
    <t>Saavedra comunal delitos género violación mujer mujeres víctimas aprehensiones casos policiales denuncias detenciones</t>
  </si>
  <si>
    <t>https://analytics.zoho.com/open-view/2395394000006792678?ZOHO_CRITERIA=%22Localiza%20CL%22.%22Codcom%22%3D9116</t>
  </si>
  <si>
    <t>#1774B4536</t>
  </si>
  <si>
    <t>Frecuencia de Frecuencia Aprehensiones por Violación en Renca para el Periodo 2008-2020</t>
  </si>
  <si>
    <t>Gráfico que muestra la frecuencia de Aprehensiones por Violación en Renca según datos recopilados desde el Subsecretaria de Prevención del Delito durante el Periodo 2008-2020.</t>
  </si>
  <si>
    <t>Renca comunal delitos género violación mujer mujeres víctimas aprehensiones</t>
  </si>
  <si>
    <t>https://analytics.zoho.com/open-view/2395394000006792514?ZOHO_CRITERIA=%22Localiza%20CL%22.%22Codcom%22%3D13128</t>
  </si>
  <si>
    <t>#1774B3288</t>
  </si>
  <si>
    <t>Frecuencia de Denuncias por Violencia Intrafamiliar en Quilleco para el Periodo 2005-2021.</t>
  </si>
  <si>
    <t>Gráfico que muestra la frecuencia de las Denuncias por Violencia Intrafamiliar en Quilleco según datos recopilados desde el Centro de Estudios y Análsis del Delito durante el Periodo 2005-2021.</t>
  </si>
  <si>
    <t>Quilleco comunal delitos género violencia hacia mujer mujeres víctimas intrafamiliar familiar denuncias comuna</t>
  </si>
  <si>
    <t>https://analytics.zoho.com/open-view/2395394000007123492?ZOHO_CRITERIA=%22Trasposicion_27.5%22.%22Cod_Comuna%22%3D8309</t>
  </si>
  <si>
    <t>#1774B7874</t>
  </si>
  <si>
    <t>Tasa de Casos Policiales por Violación en Puqueldón para el Periodo 2008-2020.</t>
  </si>
  <si>
    <t>Gráfico que muestra la Tasa de Casos Policiales por Violación por cada 100 mil habitantes en Puqueldón según datos recolectados y calculados por al Subsecretaría de Prevención del Delito para el Periodo 2008-2020.</t>
  </si>
  <si>
    <t>Puqueldón comunal delitos género violación mujer mujeres víctimas casos policiales evolución tasa 100 mil habitantes</t>
  </si>
  <si>
    <t>https://analytics.zoho.com/open-view/2395394000006843792?ZOHO_CRITERIA=%22Localiza%20CL%22.%22Codcom%22%3D10206</t>
  </si>
  <si>
    <t>#1774B1553</t>
  </si>
  <si>
    <t>Frecuencia de Aprehensiones por Violencia Intrafamiliar en Río Hurtado para el Periodo 2005-2021</t>
  </si>
  <si>
    <t>Gráfico que muestra la frecuencia de Aprehensiones por Violencia Intrafamiliar en Río Hurtado según datos recopilados desde el Centro de Estudios y Análsis del Delito durante el Periodo 2005-2021.</t>
  </si>
  <si>
    <t>Río Hurtado comunal delitos género violencia hacia mujer mujeres víctimas intrafamiliar familiar aprehensiones comuna</t>
  </si>
  <si>
    <t>https://analytics.zoho.com/open-view/2395394000007123378?ZOHO_CRITERIA=%22Trasposicion_27.5%22.%22Cod_Comuna%22%3D4305</t>
  </si>
  <si>
    <t>#1774B7059</t>
  </si>
  <si>
    <t>Tasa de Aprehensiones, Casos Policiales, Denuncias y Detenciones por Violación en Quellón para el Periodo 2008-2020.</t>
  </si>
  <si>
    <t>Gráfico que muestra la Tasa de Aprehensiones, Casos Policiales, Denuncias y Detenciones por Violación por cada 100 mil habitantes en Quellón según datos recolectados y calculados por al Subsecretaría de Prevención del Delito para el Periodo 2008-2020.</t>
  </si>
  <si>
    <t>Quellón comunal delitos género violación mujer mujeres víctimas aprehensiones casos policiales denuncias detenciones evolución tasa 100 mil habitantes</t>
  </si>
  <si>
    <t>https://analytics.zoho.com/open-view/2395394000006850626?ZOHO_CRITERIA=%22Localiza%20CL%22.%22Codcom%22%3D10208</t>
  </si>
  <si>
    <t>#1774B2554</t>
  </si>
  <si>
    <t>Variación Trimestral de Detenciones (%) por Violación en Mostazal para el Periodo 2008-2020</t>
  </si>
  <si>
    <t>Gráfico que muestra la variación trimestral de Detenciones (%) por Violaciones en Mostazal según datos recopilados desde la Subsecretaria de Prevención del Delito durante el Periodo 2008-2020.</t>
  </si>
  <si>
    <t>Mostazal comunal delitos género violación mujer mujeres víctimas detenciones variación trimestral</t>
  </si>
  <si>
    <t>https://analytics.zoho.com/open-view/2395394000008633106?ZOHO_CRITERIA=%22Trasposicion_27.6%22.%22Cod_comuna%22%3D6110</t>
  </si>
  <si>
    <t>#1774B5710</t>
  </si>
  <si>
    <t>Variación Trimestral de Casos Policiales (%) por Violación en Alto Biobío para el Periodo 2008-2020</t>
  </si>
  <si>
    <t>Gráfico que muestra la variación trimestral de Casos Policiales (%) por Violaciones en Alto Biobío según datos recopilados desde la Subsecretaria de Prevención del Delito durante el Periodo 2008-2020.</t>
  </si>
  <si>
    <t>Alto Biobío comunal delitos género violación mujer mujeres víctimas casos policiales variación trimestral</t>
  </si>
  <si>
    <t>https://analytics.zoho.com/open-view/2395394000008633026?ZOHO_CRITERIA=%22Trasposicion_27.6%22.%22Cod_comuna%22%3D8314</t>
  </si>
  <si>
    <t>#1774B5137</t>
  </si>
  <si>
    <t>Juzgado de Garantía de Cañete</t>
  </si>
  <si>
    <t>Sentencias Dictadas por Delitos de Abuso Sexual en el  Juzgado de Garantía de Cañete para el Periodo 2013-2019</t>
  </si>
  <si>
    <t>El gráfico muestra la evolución anual de la frecuencia de Sentencias Dictadas por Delitos de Abuso Sexual en el  Juzgado de Garantía de Cañete para el Periodo 2013-2019 de acuerdo a datos provenientes del Poder Judicial de Chile.</t>
  </si>
  <si>
    <t>abuso sexual delitos género violencia mujer mujeres casos víctimas detenciones sentencias juzgado garantía cañete</t>
  </si>
  <si>
    <t>https://analytics.zoho.com/open-view/2395394000007166659?ZOHO_CRITERIA=%22Trasposicion_27.15%22.%22Id_Juzgado_Garant%C3%ADa%22%3D38</t>
  </si>
  <si>
    <t>#1774B147</t>
  </si>
  <si>
    <t>Proporción de Casos de Violencia Económica por rango etario</t>
  </si>
  <si>
    <t>Proporción de Casos de Violencia Económica por rango etario de la víctima en Calera para los años 2012, 2017 y 2020.</t>
  </si>
  <si>
    <t>Gráfico que muestra la Proporción de Casos de Violencia Económica por rango etario en Calera para los años 2012, 2017 y 2020 según datos de las encuestas ENVIF-VCM realizadas por el Instituto Nacional de Estadísticas (INE) y el Centro de Estudios y Análisis del Delito (CEAD).</t>
  </si>
  <si>
    <t>Calera comunal violencia económica intrafamiliar vif mujeres mujer encuesta envif cead ine edad rango etario</t>
  </si>
  <si>
    <t>https://analytics.zoho.com/open-view/2395394000007264280?ZOHO_CRITERIA=%22Trasposicion_27.9%22.%22C%C3%B3digo%20Comuna%22%3D5502</t>
  </si>
  <si>
    <t>#1774B10812</t>
  </si>
  <si>
    <t>Atenciones de Salud</t>
  </si>
  <si>
    <t>Atenciones médicas por Violencia de Género en la región de Araucanía. Periodo 2010-2016</t>
  </si>
  <si>
    <t>Gráfico que muestra las atenciones médicas por Violencia de Género en la región de Araucanía, según los datos recopilados del Departamento de Estadísticas e Información de la Salud. Periodo 2010-2016.</t>
  </si>
  <si>
    <t>salud urgencia violencia género vif atenciones médicas araucanía</t>
  </si>
  <si>
    <t>https://analytics.zoho.com/open-view/2395394000007379319?ZOHO_CRITERIA=%2227.10%22.%22Id_Regi%C3%B3n%22%20%3D%209</t>
  </si>
  <si>
    <t>100-R-9</t>
  </si>
  <si>
    <t>#1774B703</t>
  </si>
  <si>
    <t>Variación Trimestral de Aprehensiones, Casos policiales, Denuncias y Detenciones (%) en Cunco para el Periodo 2005-2021.</t>
  </si>
  <si>
    <t>Gráfico que muestra la variación trimestral de Aprehensiones, Casos Policiales, Denuncias y Detenciones (%) por Violencia Intrafamiliar en Cunco según datos recopilados desde el Centro de Estudios y Análisis del Delito durante el Periodo 2005-2021.</t>
  </si>
  <si>
    <t>Cunco comunal delitos género violencia hacia mujer mujeres víctimas intrafamiliar familiar aprehensiones casos policiales denuncias detenciones variación trimestral</t>
  </si>
  <si>
    <t>https://analytics.zoho.com/open-view/2395394000007126407?ZOHO_CRITERIA=%22Trasposicion_27.5%22.%22Cod_Comuna%22%3D9103</t>
  </si>
  <si>
    <t>#1774B10301</t>
  </si>
  <si>
    <t>Frecuencia según ocurrencia de Violencia Económica en San Miguel para los años 2012, 2017 y 2020.</t>
  </si>
  <si>
    <t>Gráfico que muestra la Frecuencia según ocurrencia de Violencia Económica en San Miguel los años 2012, 2017 y 2020 según datos de las encuestas ENVIF-VCM realizadas por el Instituto Nacional de Estadísticas (INE) y el Centro de Estudios y Análisis del Delito (CEAD).</t>
  </si>
  <si>
    <t>San Miguel comunal violencia económica intrafamiliar vif mujeres mujer encuesta envif cead ine víctima padecer sufrir</t>
  </si>
  <si>
    <t>https://analytics.zoho.com/open-view/2395394000007264102?ZOHO_CRITERIA=%22Trasposicion_27.9%22.%22C%C3%B3digo%20Comuna%22%3D13130</t>
  </si>
  <si>
    <t>#1774B11179</t>
  </si>
  <si>
    <t>Frecuencia de Detenciones por Violencia Intrafamiliar en San Vicente para el Periodo 2005-2021.</t>
  </si>
  <si>
    <t>Gráfico que muestra la frecuencia de las Detenciones por Violencia Intrafamiliar en San Vicente según datos recopilados desde el Centro de Estudios y Análsis del Delito durante el Periodo 2005-2021.</t>
  </si>
  <si>
    <t>San Vicente comunal delitos género violencia hacia mujer mujeres víctimas intrafamiliar familiar detenciones comuna</t>
  </si>
  <si>
    <t>https://analytics.zoho.com/open-view/2395394000007123572?ZOHO_CRITERIA=%22Trasposicion_27.5%22.%22Cod_Comuna%22%3D6117</t>
  </si>
  <si>
    <t>#1774B8144</t>
  </si>
  <si>
    <t>Frecuencia de Aprehensiones por Violencia Intrafamiliar en Florida para el Periodo 2005-2021</t>
  </si>
  <si>
    <t>Gráfico que muestra la frecuencia de Aprehensiones por Violencia Intrafamiliar en Florida según datos recopilados desde el Centro de Estudios y Análsis del Delito durante el Periodo 2005-2021.</t>
  </si>
  <si>
    <t>Florida comunal delitos género violencia hacia mujer mujeres víctimas intrafamiliar familiar aprehensiones comuna</t>
  </si>
  <si>
    <t>https://analytics.zoho.com/open-view/2395394000007123378?ZOHO_CRITERIA=%22Trasposicion_27.5%22.%22Cod_Comuna%22%3D8104</t>
  </si>
  <si>
    <t>#1774B7164</t>
  </si>
  <si>
    <t>Frecuencia de Frecuencia Aprehensiones, Casos Policiales, Denuncias y Detenciones por Violación en Melipeuco para el Periodo 2008-2020</t>
  </si>
  <si>
    <t>Gráfico que muestra la frecuencia de Aprehensiones, Casos Policiales, Denuncias y  Detenciones por Violación en Melipeuco según datos recopilados desde el Subsecretaria de Prevención del Delito durante el Periodo 2008-2020.</t>
  </si>
  <si>
    <t>Melipeuco comunal delitos género violación mujer mujeres víctimas aprehensiones casos policiales denuncias detenciones</t>
  </si>
  <si>
    <t>https://analytics.zoho.com/open-view/2395394000006792678?ZOHO_CRITERIA=%22Localiza%20CL%22.%22Codcom%22%3D9110</t>
  </si>
  <si>
    <t>#1774B4530</t>
  </si>
  <si>
    <t>Variación Trimestral de Detenciones (%) por Violación en San Miguel para el Periodo 2008-2020</t>
  </si>
  <si>
    <t>Gráfico que muestra la variación trimestral de Detenciones (%) por Violaciones en San Miguel según datos recopilados desde la Subsecretaria de Prevención del Delito durante el Periodo 2008-2020.</t>
  </si>
  <si>
    <t>San Miguel comunal delitos género violación mujer mujeres víctimas detenciones variación trimestral</t>
  </si>
  <si>
    <t>https://analytics.zoho.com/open-view/2395394000008633106?ZOHO_CRITERIA=%22Trasposicion_27.6%22.%22Cod_comuna%22%3D13130</t>
  </si>
  <si>
    <t>#1774B5899</t>
  </si>
  <si>
    <t>Frecuencia de Denuncias por Violencia Intrafamiliar en Chimbarongo para el Periodo 2005-2021.</t>
  </si>
  <si>
    <t>Gráfico que muestra la frecuencia de las Denuncias por Violencia Intrafamiliar en Chimbarongo según datos recopilados desde el Centro de Estudios y Análsis del Delito durante el Periodo 2005-2021.</t>
  </si>
  <si>
    <t>Chimbarongo comunal delitos género violencia hacia mujer mujeres víctimas intrafamiliar familiar denuncias comuna</t>
  </si>
  <si>
    <t>https://analytics.zoho.com/open-view/2395394000007123492?ZOHO_CRITERIA=%22Trasposicion_27.5%22.%22Cod_Comuna%22%3D6303</t>
  </si>
  <si>
    <t>#1774B7809</t>
  </si>
  <si>
    <t>Frecuencia de Frecuencia Detenciones por Violación en Queilén para el Periodo 2008-2020</t>
  </si>
  <si>
    <t>Gráfico que muestra la frecuencia de Detenciones por Violación en Queilén según datos recopilados desde el Subsecretaria de Prevención del Delito durante el Periodo 2008-2020.</t>
  </si>
  <si>
    <t>Queilén comunal delitos género violación mujer mujeres víctimas detenciones</t>
  </si>
  <si>
    <t>https://analytics.zoho.com/open-view/2395394000006792637?ZOHO_CRITERIA=%22Localiza%20CL%22.%22Codcom%22%3D10207</t>
  </si>
  <si>
    <t>#1774B4235</t>
  </si>
  <si>
    <t>Frecuencia de Casos de Violencia Económica y Variación Anual en Cartagena para los años 2012, 2017 y 2020.</t>
  </si>
  <si>
    <t>Gráfico que muestra la Frecuencia de Casos de Violencia Económica por año en Cartagena para los años 2012, 2017 y 2020 según datos de las encuestas ENVIF-VCM realizadas por el Instituto Nacional de Estadísticas (INE) y el Centro de Estudios y Análisis del Delito (CEAD).</t>
  </si>
  <si>
    <t>Cartagena comunal violencia económica intrafamiliar vif mujeres mujer encuesta envif cead ine evolución variación anual</t>
  </si>
  <si>
    <t>https://analytics.zoho.com/open-view/2395394000007264522?ZOHO_CRITERIA=%22Trasposicion_27.9%22.%22C%C3%B3digo%20Comuna%22%3D5603</t>
  </si>
  <si>
    <t>#1774B10633</t>
  </si>
  <si>
    <t>Variación Trimestral de Detenciones (%) por Violación en Quillota para el Periodo 2008-2020</t>
  </si>
  <si>
    <t>Gráfico que muestra la variación trimestral de Detenciones (%) por Violaciones en Quillota según datos recopilados desde la Subsecretaria de Prevención del Delito durante el Periodo 2008-2020.</t>
  </si>
  <si>
    <t>Quillota comunal delitos género violación mujer mujeres víctimas detenciones variación trimestral</t>
  </si>
  <si>
    <t>https://analytics.zoho.com/open-view/2395394000008633106?ZOHO_CRITERIA=%22Trasposicion_27.6%22.%22Cod_comuna%22%3D5501</t>
  </si>
  <si>
    <t>#1774B5682</t>
  </si>
  <si>
    <t>Tasa de Casos Policiales por Violación en Panguipulli para el Periodo 2008-2020.</t>
  </si>
  <si>
    <t>Gráfico que muestra la Tasa de Casos Policiales por Violación por cada 100 mil habitantes en Panguipulli según datos recolectados y calculados por al Subsecretaría de Prevención del Delito para el Periodo 2008-2020.</t>
  </si>
  <si>
    <t>Panguipulli comunal delitos género violación mujer mujeres víctimas casos policiales evolución tasa 100 mil habitantes</t>
  </si>
  <si>
    <t>https://analytics.zoho.com/open-view/2395394000006843792?ZOHO_CRITERIA=%22Localiza%20CL%22.%22Codcom%22%3D14108</t>
  </si>
  <si>
    <t>#1774B1644</t>
  </si>
  <si>
    <t>Variación Trimestral de Denuncias (%) por Violencia Intrafamiliar en Ñiquén para el Periodo 2005-2021.</t>
  </si>
  <si>
    <t>Gráfico que muestra la variación trimestral de Denuncias (%) por Violencia Intrafamiliar en Ñiquén según datos recopilados desde el Centro de Estudios y Análisis del Delito durante el Periodo 2005-2021.</t>
  </si>
  <si>
    <t>Ñiquén comunal delitos género violencia hacia mujer mujeres víctimas intrafamiliar familiar denuncias variación trimestral</t>
  </si>
  <si>
    <t>https://analytics.zoho.com/open-view/2395394000007126144?ZOHO_CRITERIA=%22Trasposicion_27.5%22.%22Cod_Comuna%22%3D16303</t>
  </si>
  <si>
    <t>#1774B9602</t>
  </si>
  <si>
    <t>Frecuencia de Frecuencia Denuncias por Violación en Constitución para el Periodo 2008-2020</t>
  </si>
  <si>
    <t>Gráfico que muestra la frecuencia de Denuncias por Violación en Constitución según datos recopilados desde el Subsecretaria de Prevención del Delito durante el Periodo 2008-2020.</t>
  </si>
  <si>
    <t>Constitución comunal delitos género violación mujer mujeres víctimas denuncias</t>
  </si>
  <si>
    <t>https://analytics.zoho.com/open-view/2395394000006792596?ZOHO_CRITERIA=%22Localiza%20CL%22.%22Codcom%22%3D7102</t>
  </si>
  <si>
    <t>#1774B3779</t>
  </si>
  <si>
    <t>Frecuencia de Frecuencia Aprehensiones por Violación en Ovalle para el Periodo 2008-2020</t>
  </si>
  <si>
    <t>Gráfico que muestra la frecuencia de Aprehensiones por Violación en Ovalle según datos recopilados desde el Subsecretaria de Prevención del Delito durante el Periodo 2008-2020.</t>
  </si>
  <si>
    <t>Ovalle comunal delitos género violación mujer mujeres víctimas aprehensiones</t>
  </si>
  <si>
    <t>https://analytics.zoho.com/open-view/2395394000006792514?ZOHO_CRITERIA=%22Localiza%20CL%22.%22Codcom%22%3D4301</t>
  </si>
  <si>
    <t>#1774B3038</t>
  </si>
  <si>
    <t>Proporción de Aprehensiones, Casos Policiales, Denuncias y Detenciones por Violencia Intrafamiliar en Laja para el Periodo 2005-2021.</t>
  </si>
  <si>
    <t>Gráfico que muestra la proporción y cantidad de Aprehensiones, Casos policiales, Denuncias y Detenciones por Violencia Intrafamiliar en Laja según datos recopilados desde el Centro de Estudios y Análisis del Delito durante el Periodo 2005-2021.</t>
  </si>
  <si>
    <t>Laja comunal delitos género violencia hacia mujer mujeres víctimas intrafamiliar familiar aprehensiones denuncias casos policiales detenciones comuna</t>
  </si>
  <si>
    <t>https://analytics.zoho.com/open-view/2395394000007123726?ZOHO_CRITERIA=%22Trasposicion_27.5%22.%22Cod_Comuna%22%3D8304</t>
  </si>
  <si>
    <t>#1774B8555</t>
  </si>
  <si>
    <t>Frecuencia de Frecuencia Aprehensiones, Casos Policiales, Denuncias y Detenciones por Violación en Pichilemu para el Periodo 2008-2020</t>
  </si>
  <si>
    <t>Gráfico que muestra la frecuencia de Aprehensiones, Casos Policiales, Denuncias y  Detenciones por Violación en Pichilemu según datos recopilados desde el Subsecretaria de Prevención del Delito durante el Periodo 2008-2020.</t>
  </si>
  <si>
    <t>Pichilemu comunal delitos género violación mujer mujeres víctimas aprehensiones casos policiales denuncias detenciones</t>
  </si>
  <si>
    <t>https://analytics.zoho.com/open-view/2395394000006792678?ZOHO_CRITERIA=%22Localiza%20CL%22.%22Codcom%22%3D6201</t>
  </si>
  <si>
    <t>#1774B4421</t>
  </si>
  <si>
    <t>Tasa de Detenciones por Violación en Punta Arenas para el Periodo 2008-2020.</t>
  </si>
  <si>
    <t>Gráfico que muestra la Tasa de Detenciones por Violación por cada 100 mil habitantes en Punta Arenas según datos recolectados y calculados por al Subsecretaría de Prevención del Delito para el Periodo 2008-2020.</t>
  </si>
  <si>
    <t>Punta Arenas comunal delitos género violación mujer mujeres víctimas detenciones evolución tasa 100 mil habitantes</t>
  </si>
  <si>
    <t>https://analytics.zoho.com/open-view/2395394000006843853?ZOHO_CRITERIA=%22Localiza%20CL%22.%22Codcom%22%3D12101</t>
  </si>
  <si>
    <t>#1774B2240</t>
  </si>
  <si>
    <t>Variación Trimestral de Denuncias (%) por Violación en Santiago para el Periodo 2008-2020</t>
  </si>
  <si>
    <t>Gráfico que muestra la variación trimestral de Denuncias (%) por Violaciones en Santiago según datos recopilados desde la Subsecretaria de Prevención del Delito durante el Periodo 2008-2020.</t>
  </si>
  <si>
    <t>Santiago comunal delitos género violación mujer mujeres víctimas denuncias variación trimestral</t>
  </si>
  <si>
    <t>https://analytics.zoho.com/open-view/2395394000008633066?ZOHO_CRITERIA=%22Trasposicion_27.6%22.%22Cod_comuna%22%3D13101</t>
  </si>
  <si>
    <t>#1774B5569</t>
  </si>
  <si>
    <t>Tasa de Casos Policiales por Violación en Peñalolén para el Periodo 2008-2020.</t>
  </si>
  <si>
    <t>Gráfico que muestra la Tasa de Casos Policiales por Violación por cada 100 mil habitantes en Peñalolén según datos recolectados y calculados por al Subsecretaría de Prevención del Delito para el Periodo 2008-2020.</t>
  </si>
  <si>
    <t>Peñalolén comunal delitos género violación mujer mujeres víctimas casos policiales evolución tasa 100 mil habitantes</t>
  </si>
  <si>
    <t>https://analytics.zoho.com/open-view/2395394000006843792?ZOHO_CRITERIA=%22Localiza%20CL%22.%22Codcom%22%3D13122</t>
  </si>
  <si>
    <t>#1774B1606</t>
  </si>
  <si>
    <t>Variación Trimestral de Aprehensiones (%) por Violación en Copiapó para el Periodo 2008-2020</t>
  </si>
  <si>
    <t>Gráfico que muestra la variación trimestral de Aprehensiones (%) por Violaciones en Copiapó según datos recopilados desde la Subsecretaria de Prevención del Delito durante el Periodo 2008-2020.</t>
  </si>
  <si>
    <t>Copiapó comunal delitos género violación mujer mujeres víctimas aprehensiones variación trimestral</t>
  </si>
  <si>
    <t>https://analytics.zoho.com/open-view/2395394000008632943?ZOHO_CRITERIA=%22Trasposicion_27.6%22.%22Cod_comuna%22%3D3101</t>
  </si>
  <si>
    <t>#1774B4680</t>
  </si>
  <si>
    <t>Variación Trimestral de Casos Policiales (%) por Violencia Intrafamiliar en Andacollo para el Periodo 2005-2021.</t>
  </si>
  <si>
    <t>Gráfico que muestra la variación trimestral de Casos Policiales (%) por Violencia Intrafamiliar en Andacollo según datos recopilados desde el Centro de Estudios y Análisis del Delito durante el Periodo 2005-2021.</t>
  </si>
  <si>
    <t>Andacollo comunal delitos género violencia hacia mujer mujeres víctimas intrafamiliar familiar casos policiales variación trimestral</t>
  </si>
  <si>
    <t>https://analytics.zoho.com/open-view/2395394000007123911?ZOHO_CRITERIA=%22Trasposicion_27.5%22.%22Cod_Comuna%22%3D4103</t>
  </si>
  <si>
    <t>#1774B9104</t>
  </si>
  <si>
    <t>Variación Trimestral de Aprehensiones (%) por Violencia Intrafamiliar en Chaitén para el Periodo 2005-2021.</t>
  </si>
  <si>
    <t>Gráfico que muestra la variación trimestral de Aprehensiones (%) por Violencia Intrafamiliar en Chaitén  según datos recopilados desde el Centro de Estudios y Análisis del Delito durante el Periodo 2005-2021.</t>
  </si>
  <si>
    <t>Chaitén comunal delitos género violencia hacia mujer mujeres víctimas intrafamiliar familiar aprehensiones variación trimestral</t>
  </si>
  <si>
    <t>https://analytics.zoho.com/open-view/2395394000007123879?ZOHO_CRITERIA=%22Trasposicion_27.5%22.%22Cod_Comuna%22%3D10401</t>
  </si>
  <si>
    <t>#1774B8989</t>
  </si>
  <si>
    <t>Tasa de Detenciones por Violación en Puyehue para el Periodo 2008-2020.</t>
  </si>
  <si>
    <t>Gráfico que muestra la Tasa de Detenciones por Violación por cada 100 mil habitantes en Puyehue según datos recolectados y calculados por al Subsecretaría de Prevención del Delito para el Periodo 2008-2020.</t>
  </si>
  <si>
    <t>Puyehue comunal delitos género violación mujer mujeres víctimas detenciones evolución tasa 100 mil habitantes</t>
  </si>
  <si>
    <t>https://analytics.zoho.com/open-view/2395394000006843853?ZOHO_CRITERIA=%22Localiza%20CL%22.%22Codcom%22%3D10304</t>
  </si>
  <si>
    <t>#1774B2227</t>
  </si>
  <si>
    <t>Variación Trimestral de Aprehensiones (%) por Violencia Intrafamiliar en Cerro Navia para el Periodo 2005-2021.</t>
  </si>
  <si>
    <t>Gráfico que muestra la variación trimestral de Aprehensiones (%) por Violencia Intrafamiliar en Cerro Navia  según datos recopilados desde el Centro de Estudios y Análisis del Delito durante el Periodo 2005-2021.</t>
  </si>
  <si>
    <t>Cerro Navia comunal delitos género violencia hacia mujer mujeres víctimas intrafamiliar familiar aprehensiones variación trimestral</t>
  </si>
  <si>
    <t>https://analytics.zoho.com/open-view/2395394000007123879?ZOHO_CRITERIA=%22Trasposicion_27.5%22.%22Cod_Comuna%22%3D13103</t>
  </si>
  <si>
    <t>#1774B9011</t>
  </si>
  <si>
    <t>Sentencias Dictadas por Delitos de Abuso Sexual en la Región de Valparaíso durante el Periodo 2013-2019</t>
  </si>
  <si>
    <t>Gráfico que muestra la frecuencia mensual de Sentencias Dictadas por Delitos de Abuso Sexual en la Región de Valparaíso durante el Periodo 2013-2019 de acuerdo a datos provenientes del Poder Judicial de Chile.</t>
  </si>
  <si>
    <t>abuso sexual delitos género violencia mujer mujeres casos víctimas detenciones sentencias valparaíso</t>
  </si>
  <si>
    <t>https://analytics.zoho.com/open-view/2395394000007166209?ZOHO_CRITERIA=%22Localiza%20CL%22.%22Codreg%22%3D5</t>
  </si>
  <si>
    <t>#1774B66</t>
  </si>
  <si>
    <t>Variación anual de Tasa de Aprehensiones, Casos Policiales, Denuncias y Detenciones (%) por Violación en Santa María para el Periodo 2008-2020</t>
  </si>
  <si>
    <t>Gráfico que muestra la variación anual (%) de la Tasa por cada 100 mil habitantes de  Aprehensiones, Casos Policiales, Denuncias y Detenciones por Violaciones en Santa María según datos recopilados desde la Subsecretaria de Prevención del Delito durante el Periodo 2008-2020.</t>
  </si>
  <si>
    <t>Santa María comunal delitos género violación mujer mujeres víctimas aprehensiones casos policiales denuncias detenciones variación tasa 100 mil habitantes</t>
  </si>
  <si>
    <t>https://analytics.zoho.com/open-view/2395394000006850667?ZOHO_CRITERIA=%22Localiza%20CL%22.%22Codcom%22%3D5706</t>
  </si>
  <si>
    <t>#1774B6440</t>
  </si>
  <si>
    <t>Variación Trimestral de Denuncias (%) por Violencia Intrafamiliar en Cobquecura para el Periodo 2005-2021.</t>
  </si>
  <si>
    <t>Gráfico que muestra la variación trimestral de Denuncias (%) por Violencia Intrafamiliar en Cobquecura según datos recopilados desde el Centro de Estudios y Análisis del Delito durante el Periodo 2005-2021.</t>
  </si>
  <si>
    <t>Cobquecura comunal delitos género violencia hacia mujer mujeres víctimas intrafamiliar familiar denuncias variación trimestral</t>
  </si>
  <si>
    <t>https://analytics.zoho.com/open-view/2395394000007126144?ZOHO_CRITERIA=%22Trasposicion_27.5%22.%22Cod_Comuna%22%3D16202</t>
  </si>
  <si>
    <t>#1774B9596</t>
  </si>
  <si>
    <t>Variación anual de Tasa de Aprehensiones, Casos Policiales, Denuncias y Detenciones (%) por Violación en Pitrufquén para el Periodo 2008-2020</t>
  </si>
  <si>
    <t>Gráfico que muestra la variación anual (%) de la Tasa por cada 100 mil habitantes de  Aprehensiones, Casos Policiales, Denuncias y Detenciones por Violaciones en Pitrufquén según datos recopilados desde la Subsecretaria de Prevención del Delito durante el Periodo 2008-2020.</t>
  </si>
  <si>
    <t>Pitrufquén comunal delitos género violación mujer mujeres víctimas aprehensiones casos policiales denuncias detenciones variación tasa 100 mil habitantes</t>
  </si>
  <si>
    <t>https://analytics.zoho.com/open-view/2395394000006850667?ZOHO_CRITERIA=%22Localiza%20CL%22.%22Codcom%22%3D9114</t>
  </si>
  <si>
    <t>#1774B6575</t>
  </si>
  <si>
    <t>Variación anual de Tasa de Aprehensiones, Casos Policiales, Denuncias y Detenciones (%) por Violación en Limache para el Periodo 2008-2020</t>
  </si>
  <si>
    <t>Gráfico que muestra la variación anual (%) de la Tasa por cada 100 mil habitantes de  Aprehensiones, Casos Policiales, Denuncias y Detenciones por Violaciones en Limache según datos recopilados desde la Subsecretaria de Prevención del Delito durante el Periodo 2008-2020.</t>
  </si>
  <si>
    <t>Limache comunal delitos género violación mujer mujeres víctimas aprehensiones casos policiales denuncias detenciones variación tasa 100 mil habitantes</t>
  </si>
  <si>
    <t>https://analytics.zoho.com/open-view/2395394000006850667?ZOHO_CRITERIA=%22Localiza%20CL%22.%22Codcom%22%3D5802</t>
  </si>
  <si>
    <t>#1774B6442</t>
  </si>
  <si>
    <t>Variación Trimestral de Casos Policiales (%) por Violencia Intrafamiliar en Curacautín para el Periodo 2005-2021.</t>
  </si>
  <si>
    <t>Gráfico que muestra la variación trimestral de Casos Policiales (%) por Violencia Intrafamiliar en Curacautín según datos recopilados desde el Centro de Estudios y Análisis del Delito durante el Periodo 2005-2021.</t>
  </si>
  <si>
    <t>Curacautín comunal delitos género violencia hacia mujer mujeres víctimas intrafamiliar familiar casos policiales variación trimestral</t>
  </si>
  <si>
    <t>https://analytics.zoho.com/open-view/2395394000007123911?ZOHO_CRITERIA=%22Trasposicion_27.5%22.%22Cod_Comuna%22%3D9203</t>
  </si>
  <si>
    <t>#1774B9295</t>
  </si>
  <si>
    <t>Frecuencia de Aprehensiones por Violencia Intrafamiliar en Quinchao para el Periodo 2005-2021</t>
  </si>
  <si>
    <t>Gráfico que muestra la frecuencia de Aprehensiones por Violencia Intrafamiliar en Quinchao según datos recopilados desde el Centro de Estudios y Análsis del Delito durante el Periodo 2005-2021.</t>
  </si>
  <si>
    <t>Quinchao comunal delitos género violencia hacia mujer mujeres víctimas intrafamiliar familiar aprehensiones comuna</t>
  </si>
  <si>
    <t>https://analytics.zoho.com/open-view/2395394000007123378?ZOHO_CRITERIA=%22Trasposicion_27.5%22.%22Cod_Comuna%22%3D10210</t>
  </si>
  <si>
    <t>#1774B7265</t>
  </si>
  <si>
    <t>Variación Trimestral de Detenciones (%) por Violación en La Granja para el Periodo 2008-2020</t>
  </si>
  <si>
    <t>Gráfico que muestra la variación trimestral de Detenciones (%) por Violaciones en La Granja según datos recopilados desde la Subsecretaria de Prevención del Delito durante el Periodo 2008-2020.</t>
  </si>
  <si>
    <t>La Granja comunal delitos género violación mujer mujeres víctimas detenciones variación trimestral</t>
  </si>
  <si>
    <t>https://analytics.zoho.com/open-view/2395394000008633106?ZOHO_CRITERIA=%22Trasposicion_27.6%22.%22Cod_comuna%22%3D13111</t>
  </si>
  <si>
    <t>#1774B5880</t>
  </si>
  <si>
    <t>Variación anual de Tasa de Aprehensiones, Casos Policiales, Denuncias y Detenciones (%) por Violación en Teno para el Periodo 2008-2020</t>
  </si>
  <si>
    <t>Gráfico que muestra la variación anual (%) de la Tasa por cada 100 mil habitantes de  Aprehensiones, Casos Policiales, Denuncias y Detenciones por Violaciones en Teno según datos recopilados desde la Subsecretaria de Prevención del Delito durante el Periodo 2008-2020.</t>
  </si>
  <si>
    <t>Teno comunal delitos género violación mujer mujeres víctimas aprehensiones casos policiales denuncias detenciones variación tasa 100 mil habitantes</t>
  </si>
  <si>
    <t>https://analytics.zoho.com/open-view/2395394000006850667?ZOHO_CRITERIA=%22Localiza%20CL%22.%22Codcom%22%3D7308</t>
  </si>
  <si>
    <t>#1774B6498</t>
  </si>
  <si>
    <t>Frecuencia de Frecuencia Casos Policiales por Violación en Peñalolén para el Periodo 2008-2020</t>
  </si>
  <si>
    <t>Gráfico que muestra la frecuencia de Casos Policiales por Violación en Peñalolén según datos recopilados desde el Subsecretaria de Prevención del Delito durante el Periodo 2008-2020.</t>
  </si>
  <si>
    <t>Peñalolén comunal delitos género violación mujer mujeres víctimas casos policiales</t>
  </si>
  <si>
    <t>https://analytics.zoho.com/open-view/2395394000006792555?ZOHO_CRITERIA=%22Localiza%20CL%22.%22Codcom%22%3D13122</t>
  </si>
  <si>
    <t>#1774B3621</t>
  </si>
  <si>
    <t>Frecuencia de Frecuencia Detenciones por Violación en Florida para el Periodo 2008-2020</t>
  </si>
  <si>
    <t>Gráfico que muestra la frecuencia de Detenciones por Violación en Florida según datos recopilados desde el Subsecretaria de Prevención del Delito durante el Periodo 2008-2020.</t>
  </si>
  <si>
    <t>Florida comunal delitos género violación mujer mujeres víctimas detenciones</t>
  </si>
  <si>
    <t>https://analytics.zoho.com/open-view/2395394000006792637?ZOHO_CRITERIA=%22Localiza%20CL%22.%22Codcom%22%3D8104</t>
  </si>
  <si>
    <t>#1774B4139</t>
  </si>
  <si>
    <t>Variación Trimestral de Aprehensiones, Casos policiales, Denuncias y Detenciones (%) por Violación en Catemu para el Periodo 2008-2020</t>
  </si>
  <si>
    <t>Gráfico que muestra la variación trimestral de Aprehensiones, Casos Policiales, Denuncias y Detenciones (%) por Violaciones en Catemu según datos recopilados desde la Subsecretaria de Prevención del Delito durante el Periodo 2008-2020.</t>
  </si>
  <si>
    <t>Catemu comunal delitos género violación mujer mujeres víctimas aprehensiones casos policiales denuncias detenciones variación trimestral</t>
  </si>
  <si>
    <t>https://analytics.zoho.com/open-view/2395394000008633146?ZOHO_CRITERIA=%22Trasposicion_27.6%22.%22Cod_comuna%22%3D5702</t>
  </si>
  <si>
    <t>#1774B6002</t>
  </si>
  <si>
    <t>Variación Trimestral de Detenciones (%) por Violencia Intrafamiliar en Cabrero para el Periodo 2005-2021.</t>
  </si>
  <si>
    <t>Gráfico que muestra la variación trimestral de Detenciones (%) por Violencia Intrafamiliar en Cabrero según datos recopilados desde el Centro de Estudios y Análisis del Delito durante el Periodo 2005-2021.</t>
  </si>
  <si>
    <t>Cabrero comunal delitos género violencia hacia mujer mujeres víctimas intrafamiliar familiar detenciones variación trimestral</t>
  </si>
  <si>
    <t>https://analytics.zoho.com/open-view/2395394000007126218?ZOHO_CRITERIA=%22Trasposicion_27.5%22.%22Cod_Comuna%22%3D8303</t>
  </si>
  <si>
    <t>#1774B9925</t>
  </si>
  <si>
    <t>Frecuencia de Denuncias por Violencia Intrafamiliar en Hualaihué para el Periodo 2005-2021.</t>
  </si>
  <si>
    <t>Gráfico que muestra la frecuencia de las Denuncias por Violencia Intrafamiliar en Hualaihué según datos recopilados desde el Centro de Estudios y Análsis del Delito durante el Periodo 2005-2021.</t>
  </si>
  <si>
    <t>Hualaihué comunal delitos género violencia hacia mujer mujeres víctimas intrafamiliar familiar denuncias comuna</t>
  </si>
  <si>
    <t>https://analytics.zoho.com/open-view/2395394000007123492?ZOHO_CRITERIA=%22Trasposicion_27.5%22.%22Cod_Comuna%22%3D10403</t>
  </si>
  <si>
    <t>#1774B7961</t>
  </si>
  <si>
    <t>Variación trimestral de Detenciones (%) por Violación en la Región de O'Higgins, Periodo 2008-2020</t>
  </si>
  <si>
    <t>Gráfico que muestra la variación trimestral de Detenciones (%) por Violaciones en la Región de O'Higgins, según datos recopilados desde la Subsecretaria de Prevención del Delito durante el Periodo 2008-2020.</t>
  </si>
  <si>
    <t>Región de O'Higgins regional delitos género violación mujer mujeres víctimas detenciones variación trimestral</t>
  </si>
  <si>
    <t>https://analytics.zoho.com/open-view/2395394000006795087?ZOHO_CRITERIA=%22Trasposicion_27.6%22.%22cod_region%22%3D6</t>
  </si>
  <si>
    <t>100-R-6</t>
  </si>
  <si>
    <t>#1774B2914</t>
  </si>
  <si>
    <t>Frecuencia de Frecuencia Casos Policiales por Violación en Perquenco para el Periodo 2008-2020</t>
  </si>
  <si>
    <t>Gráfico que muestra la frecuencia de Casos Policiales por Violación en Perquenco según datos recopilados desde el Subsecretaria de Prevención del Delito durante el Periodo 2008-2020.</t>
  </si>
  <si>
    <t>Perquenco comunal delitos género violación mujer mujeres víctimas casos policiales</t>
  </si>
  <si>
    <t>https://analytics.zoho.com/open-view/2395394000006792555?ZOHO_CRITERIA=%22Localiza%20CL%22.%22Codcom%22%3D9113</t>
  </si>
  <si>
    <t>#1774B3534</t>
  </si>
  <si>
    <t>Frecuencia de Aprehensiones por Violencia Intrafamiliar en Curanilahue para el Periodo 2005-2021</t>
  </si>
  <si>
    <t>Gráfico que muestra la frecuencia de Aprehensiones por Violencia Intrafamiliar en Curanilahue según datos recopilados desde el Centro de Estudios y Análsis del Delito durante el Periodo 2005-2021.</t>
  </si>
  <si>
    <t>Curanilahue comunal delitos género violencia hacia mujer mujeres víctimas intrafamiliar familiar aprehensiones comuna</t>
  </si>
  <si>
    <t>https://analytics.zoho.com/open-view/2395394000007123378?ZOHO_CRITERIA=%22Trasposicion_27.5%22.%22Cod_Comuna%22%3D8205</t>
  </si>
  <si>
    <t>#1774B7177</t>
  </si>
  <si>
    <t>Variación Trimestral de Denuncias (%) por Violencia Intrafamiliar en Quinchao para el Periodo 2005-2021.</t>
  </si>
  <si>
    <t>Gráfico que muestra la variación trimestral de Denuncias (%) por Violencia Intrafamiliar en Quinchao según datos recopilados desde el Centro de Estudios y Análisis del Delito durante el Periodo 2005-2021.</t>
  </si>
  <si>
    <t>Quinchao comunal delitos género violencia hacia mujer mujeres víctimas intrafamiliar familiar denuncias variación trimestral</t>
  </si>
  <si>
    <t>https://analytics.zoho.com/open-view/2395394000007126144?ZOHO_CRITERIA=%22Trasposicion_27.5%22.%22Cod_Comuna%22%3D10210</t>
  </si>
  <si>
    <t>#1774B9665</t>
  </si>
  <si>
    <t>Frecuencia de Aprehensiones por Violencia Intrafamiliar en Bulnes para el Periodo 2005-2021</t>
  </si>
  <si>
    <t>Gráfico que muestra la frecuencia de Aprehensiones por Violencia Intrafamiliar en Bulnes según datos recopilados desde el Centro de Estudios y Análsis del Delito durante el Periodo 2005-2021.</t>
  </si>
  <si>
    <t>Bulnes comunal delitos género violencia hacia mujer mujeres víctimas intrafamiliar familiar aprehensiones comuna</t>
  </si>
  <si>
    <t>https://analytics.zoho.com/open-view/2395394000007123378?ZOHO_CRITERIA=%22Trasposicion_27.5%22.%22Cod_Comuna%22%3D16102</t>
  </si>
  <si>
    <t>#1774B7195</t>
  </si>
  <si>
    <t>Mapa de Casos Policiales por Violencia Intrafamiliar en la Región de O'Higgins  por comuna acumulado 2020-2021.</t>
  </si>
  <si>
    <t>Mapa que muestra los Casos Policiales por Violencia Intrafamiliar en la Región de O'Higgins según datos recopilados desde el Centro de Estudios y Análsis del Delito durante acumulados en el periodo 2020-2021.</t>
  </si>
  <si>
    <t>Región de O'Higgins comunal delitos género violencia hacia mujer mujeres víctimas intrafamiliar familiar casos policiales mapa</t>
  </si>
  <si>
    <t>https://analytics.zoho.com/open-view/2395394000007135723?ZOHO_CRITERIA=%22Trasposicion_27.5%22.%22Cod_Regi%C3%B3n%22%3D6</t>
  </si>
  <si>
    <t>#1774B10468</t>
  </si>
  <si>
    <t>Tasa de Denuncias por Violación en San Fernando para el Periodo 2008-2020.</t>
  </si>
  <si>
    <t>Gráfico que muestra la Tasa de Denuncias por Violación por cada 100 mil habitantes en San Fernando según datos recolectados y calculados por al Subsecretaría de Prevención del Delito para el Periodo 2008-2020.</t>
  </si>
  <si>
    <t>San Fernando comunal delitos género violación mujer mujeres víctimas denuncias evolución tasa 100 mil habitantes</t>
  </si>
  <si>
    <t>https://analytics.zoho.com/open-view/2395394000006843824?ZOHO_CRITERIA=%22Localiza%20CL%22.%22Codcom%22%3D6301</t>
  </si>
  <si>
    <t>#1774B1753</t>
  </si>
  <si>
    <t>Tasa de Aprehensiones, Casos Policiales, Denuncias y Detenciones por Violación en Futrono para el Periodo 2008-2020.</t>
  </si>
  <si>
    <t>Gráfico que muestra la Tasa de Aprehensiones, Casos Policiales, Denuncias y Detenciones por Violación por cada 100 mil habitantes en Futrono según datos recolectados y calculados por al Subsecretaría de Prevención del Delito para el Periodo 2008-2020.</t>
  </si>
  <si>
    <t>Futrono comunal delitos género violación mujer mujeres víctimas aprehensiones casos policiales denuncias detenciones evolución tasa 100 mil habitantes</t>
  </si>
  <si>
    <t>https://analytics.zoho.com/open-view/2395394000006850626?ZOHO_CRITERIA=%22Localiza%20CL%22.%22Codcom%22%3D14202</t>
  </si>
  <si>
    <t>#1774B2648</t>
  </si>
  <si>
    <t>Frecuencia de Frecuencia Casos Policiales por Violación en Empedrado para el Periodo 2008-2020</t>
  </si>
  <si>
    <t>Gráfico que muestra la frecuencia de Casos Policiales por Violación en Empedrado según datos recopilados desde el Subsecretaria de Prevención del Delito durante el Periodo 2008-2020.</t>
  </si>
  <si>
    <t>Empedrado comunal delitos género violación mujer mujeres víctimas casos policiales</t>
  </si>
  <si>
    <t>https://analytics.zoho.com/open-view/2395394000006792555?ZOHO_CRITERIA=%22Localiza%20CL%22.%22Codcom%22%3D7104</t>
  </si>
  <si>
    <t>#1774B3441</t>
  </si>
  <si>
    <t xml:space="preserve">Variación Trimestral de Sentencias Dictadas (%) por Delitos de Abuso Sexual </t>
  </si>
  <si>
    <t>Variación Trimestral de Sentencias Dictadas (%) por Delitos de Abuso Sexual  en la Región de La Araucanía, durante el Periodo 2013-2019</t>
  </si>
  <si>
    <t>El gráfico muestra la tendencia de la Variación Trimestral de Sentencias Dictadas (%) por Delitos de Abuso Sexual  en la Región de La Araucanía, durante el Periodo 2013-2019 de acuerdo a datos provenientes del Poder Judicial de Chile.</t>
  </si>
  <si>
    <t>abuso sexual delitos género violencia mujer mujeres casos víctimas detenciones sentencias araucanía</t>
  </si>
  <si>
    <t>https://analytics.zoho.com/open-view/2395394000007166500?ZOHO_CRITERIA=%22Localiza%20CL%22.%22Codreg%22%3D9</t>
  </si>
  <si>
    <t>#1774B296</t>
  </si>
  <si>
    <t>Frecuencia de Denuncias por Violencia Intrafamiliar en Taltal para el Periodo 2005-2021.</t>
  </si>
  <si>
    <t>Gráfico que muestra la frecuencia de las Denuncias por Violencia Intrafamiliar en Taltal según datos recopilados desde el Centro de Estudios y Análsis del Delito durante el Periodo 2005-2021.</t>
  </si>
  <si>
    <t>Taltal comunal delitos género violencia hacia mujer mujeres víctimas intrafamiliar familiar denuncias comuna</t>
  </si>
  <si>
    <t>https://analytics.zoho.com/open-view/2395394000007123492?ZOHO_CRITERIA=%22Trasposicion_27.5%22.%22Cod_Comuna%22%3D2104</t>
  </si>
  <si>
    <t>#1774B7716</t>
  </si>
  <si>
    <t>Frecuencia según ocurrencia de Violencia Económica en Vallenar para los años 2012, 2017 y 2020.</t>
  </si>
  <si>
    <t>Gráfico que muestra la Frecuencia según ocurrencia de Violencia Económica en Vallenar los años 2012, 2017 y 2020 según datos de las encuestas ENVIF-VCM realizadas por el Instituto Nacional de Estadísticas (INE) y el Centro de Estudios y Análisis del Delito (CEAD).</t>
  </si>
  <si>
    <t>Vallenar comunal violencia económica intrafamiliar vif mujeres mujer encuesta envif cead ine víctima padecer sufrir</t>
  </si>
  <si>
    <t>https://analytics.zoho.com/open-view/2395394000007264102?ZOHO_CRITERIA=%22Trasposicion_27.9%22.%22C%C3%B3digo%20Comuna%22%3D3301</t>
  </si>
  <si>
    <t>#1774B10980</t>
  </si>
  <si>
    <t>Variación Trimestral de Aprehensiones, Casos policiales, Denuncias y Detenciones (%) por Violación en Casablanca para el Periodo 2008-2020</t>
  </si>
  <si>
    <t>Gráfico que muestra la variación trimestral de Aprehensiones, Casos Policiales, Denuncias y Detenciones (%) por Violaciones en Casablanca según datos recopilados desde la Subsecretaria de Prevención del Delito durante el Periodo 2008-2020.</t>
  </si>
  <si>
    <t>Casablanca comunal delitos género violación mujer mujeres víctimas aprehensiones casos policiales denuncias detenciones variación trimestral</t>
  </si>
  <si>
    <t>https://analytics.zoho.com/open-view/2395394000008633146?ZOHO_CRITERIA=%22Trasposicion_27.6%22.%22Cod_comuna%22%3D5102</t>
  </si>
  <si>
    <t>#1774B5974</t>
  </si>
  <si>
    <t>Frecuencia de Frecuencia Aprehensiones, Casos Policiales, Denuncias y Detenciones por Violación en Molina para el Periodo 2008-2020</t>
  </si>
  <si>
    <t>Gráfico que muestra la frecuencia de Aprehensiones, Casos Policiales, Denuncias y  Detenciones por Violación en Molina según datos recopilados desde el Subsecretaria de Prevención del Delito durante el Periodo 2008-2020.</t>
  </si>
  <si>
    <t>Molina comunal delitos género violación mujer mujeres víctimas aprehensiones casos policiales denuncias detenciones</t>
  </si>
  <si>
    <t>https://analytics.zoho.com/open-view/2395394000006792678?ZOHO_CRITERIA=%22Localiza%20CL%22.%22Codcom%22%3D7304</t>
  </si>
  <si>
    <t>#1774B4453</t>
  </si>
  <si>
    <t>Variación Trimestral de Aprehensiones, Casos policiales, Denuncias y Detenciones (%) en Casablanca para el Periodo 2005-2021.</t>
  </si>
  <si>
    <t>Gráfico que muestra la variación trimestral de Aprehensiones, Casos Policiales, Denuncias y Detenciones (%) por Violencia Intrafamiliar en Casablanca según datos recopilados desde el Centro de Estudios y Análisis del Delito durante el Periodo 2005-2021.</t>
  </si>
  <si>
    <t>Casablanca comunal delitos género violencia hacia mujer mujeres víctimas intrafamiliar familiar aprehensiones casos policiales denuncias detenciones variación trimestral</t>
  </si>
  <si>
    <t>https://analytics.zoho.com/open-view/2395394000007126407?ZOHO_CRITERIA=%22Trasposicion_27.5%22.%22Cod_Comuna%22%3D5102</t>
  </si>
  <si>
    <t>#1774B10145</t>
  </si>
  <si>
    <t>Variación Trimestral de Aprehensiones, Casos policiales, Denuncias y Detenciones (%) en Pucón para el Periodo 2005-2021.</t>
  </si>
  <si>
    <t>Gráfico que muestra la variación trimestral de Aprehensiones, Casos Policiales, Denuncias y Detenciones (%) por Violencia Intrafamiliar en Pucón según datos recopilados desde el Centro de Estudios y Análisis del Delito durante el Periodo 2005-2021.</t>
  </si>
  <si>
    <t>Pucón comunal delitos género violencia hacia mujer mujeres víctimas intrafamiliar familiar aprehensiones casos policiales denuncias detenciones variación trimestral</t>
  </si>
  <si>
    <t>https://analytics.zoho.com/open-view/2395394000007126407?ZOHO_CRITERIA=%22Trasposicion_27.5%22.%22Cod_Comuna%22%3D9115</t>
  </si>
  <si>
    <t>#1774B10313</t>
  </si>
  <si>
    <t>Variación Trimestral de Aprehensiones (%) por Violación en Parral para el Periodo 2008-2020</t>
  </si>
  <si>
    <t>Gráfico que muestra la variación trimestral de Aprehensiones (%) por Violaciones en Parral según datos recopilados desde la Subsecretaria de Prevención del Delito durante el Periodo 2008-2020.</t>
  </si>
  <si>
    <t>Parral comunal delitos género violación mujer mujeres víctimas aprehensiones variación trimestral</t>
  </si>
  <si>
    <t>https://analytics.zoho.com/open-view/2395394000008632943?ZOHO_CRITERIA=%22Trasposicion_27.6%22.%22Cod_comuna%22%3D7404</t>
  </si>
  <si>
    <t>#1774B4784</t>
  </si>
  <si>
    <t>Variación Trimestral de Detenciones (%) por Violencia Intrafamiliar en La Granja para el Periodo 2005-2021.</t>
  </si>
  <si>
    <t>Gráfico que muestra la variación trimestral de Detenciones (%) por Violencia Intrafamiliar en La Granja según datos recopilados desde el Centro de Estudios y Análisis del Delito durante el Periodo 2005-2021.</t>
  </si>
  <si>
    <t>La Granja comunal delitos género violencia hacia mujer mujeres víctimas intrafamiliar familiar detenciones variación trimestral</t>
  </si>
  <si>
    <t>https://analytics.zoho.com/open-view/2395394000007126218?ZOHO_CRITERIA=%22Trasposicion_27.5%22.%22Cod_Comuna%22%3D13111</t>
  </si>
  <si>
    <t>#1774B10046</t>
  </si>
  <si>
    <t>Variación Trimestral de Detenciones (%) por Violencia Intrafamiliar en Palena para el Periodo 2005-2021.</t>
  </si>
  <si>
    <t>Gráfico que muestra la variación trimestral de Detenciones (%) por Violencia Intrafamiliar en Palena según datos recopilados desde el Centro de Estudios y Análisis del Delito durante el Periodo 2005-2021.</t>
  </si>
  <si>
    <t>Palena comunal delitos género violencia hacia mujer mujeres víctimas intrafamiliar familiar detenciones variación trimestral</t>
  </si>
  <si>
    <t>https://analytics.zoho.com/open-view/2395394000007126218?ZOHO_CRITERIA=%22Trasposicion_27.5%22.%22Cod_Comuna%22%3D10404</t>
  </si>
  <si>
    <t>#1774B10019</t>
  </si>
  <si>
    <t>Frecuencia de Denuncias por Violencia Intrafamiliar en Talagante para el Periodo 2005-2021.</t>
  </si>
  <si>
    <t>Gráfico que muestra la frecuencia de las Denuncias por Violencia Intrafamiliar en Talagante según datos recopilados desde el Centro de Estudios y Análsis del Delito durante el Periodo 2005-2021.</t>
  </si>
  <si>
    <t>Talagante comunal delitos género violencia hacia mujer mujeres víctimas intrafamiliar familiar denuncias comuna</t>
  </si>
  <si>
    <t>https://analytics.zoho.com/open-view/2395394000007123492?ZOHO_CRITERIA=%22Trasposicion_27.5%22.%22Cod_Comuna%22%3D13601</t>
  </si>
  <si>
    <t>#1774B8029</t>
  </si>
  <si>
    <t>Tasa de Denuncias por Violación en Graneros para el Periodo 2008-2020.</t>
  </si>
  <si>
    <t>Gráfico que muestra la Tasa de Denuncias por Violación por cada 100 mil habitantes en Graneros según datos recolectados y calculados por al Subsecretaría de Prevención del Delito para el Periodo 2008-2020.</t>
  </si>
  <si>
    <t>Graneros comunal delitos género violación mujer mujeres víctimas denuncias evolución tasa 100 mil habitantes</t>
  </si>
  <si>
    <t>https://analytics.zoho.com/open-view/2395394000006843824?ZOHO_CRITERIA=%22Localiza%20CL%22.%22Codcom%22%3D6106</t>
  </si>
  <si>
    <t>#1774B1735</t>
  </si>
  <si>
    <t>Variación Trimestral de Casos Policiales (%) por Violación en Curacautín para el Periodo 2008-2020</t>
  </si>
  <si>
    <t>Gráfico que muestra la variación trimestral de Casos Policiales (%) por Violaciones en Curacautín según datos recopilados desde la Subsecretaria de Prevención del Delito durante el Periodo 2008-2020.</t>
  </si>
  <si>
    <t>Curacautín comunal delitos género violación mujer mujeres víctimas casos policiales variación trimestral</t>
  </si>
  <si>
    <t>https://analytics.zoho.com/open-view/2395394000008633026?ZOHO_CRITERIA=%22Trasposicion_27.6%22.%22Cod_comuna%22%3D9203</t>
  </si>
  <si>
    <t>#1774B5182</t>
  </si>
  <si>
    <t>Proporción de Aprehensiones, Casos Policiales, Denuncias y Detenciones por Violencia Intrafamiliar en Papudo para el Periodo 2005-2021.</t>
  </si>
  <si>
    <t>Gráfico que muestra la proporción y cantidad de Aprehensiones, Casos policiales, Denuncias y Detenciones por Violencia Intrafamiliar en Papudo según datos recopilados desde el Centro de Estudios y Análisis del Delito durante el Periodo 2005-2021.</t>
  </si>
  <si>
    <t>Papudo comunal delitos género violencia hacia mujer mujeres víctimas intrafamiliar familiar aprehensiones denuncias casos policiales detenciones comuna</t>
  </si>
  <si>
    <t>https://analytics.zoho.com/open-view/2395394000007123726?ZOHO_CRITERIA=%22Trasposicion_27.5%22.%22Cod_Comuna%22%3D5403</t>
  </si>
  <si>
    <t>#1774B8446</t>
  </si>
  <si>
    <t>Variación Trimestral de Detenciones (%) por Violencia Intrafamiliar en Malloa para el Periodo 2005-2021.</t>
  </si>
  <si>
    <t>Gráfico que muestra la variación trimestral de Detenciones (%) por Violencia Intrafamiliar en Malloa según datos recopilados desde el Centro de Estudios y Análisis del Delito durante el Periodo 2005-2021.</t>
  </si>
  <si>
    <t>Malloa comunal delitos género violencia hacia mujer mujeres víctimas intrafamiliar familiar detenciones variación trimestral</t>
  </si>
  <si>
    <t>https://analytics.zoho.com/open-view/2395394000007126218?ZOHO_CRITERIA=%22Trasposicion_27.5%22.%22Cod_Comuna%22%3D6109</t>
  </si>
  <si>
    <t>#1774B9849</t>
  </si>
  <si>
    <t>Variación Trimestral de Denuncias (%) por Violación en Calle Larga para el Periodo 2008-2020</t>
  </si>
  <si>
    <t>Gráfico que muestra la variación trimestral de Denuncias (%) por Violaciones en Calle Larga según datos recopilados desde la Subsecretaria de Prevención del Delito durante el Periodo 2008-2020.</t>
  </si>
  <si>
    <t>Calle Larga comunal delitos género violación mujer mujeres víctimas denuncias variación trimestral</t>
  </si>
  <si>
    <t>https://analytics.zoho.com/open-view/2395394000008633066?ZOHO_CRITERIA=%22Trasposicion_27.6%22.%22Cod_comuna%22%3D5302</t>
  </si>
  <si>
    <t>#1774B5349</t>
  </si>
  <si>
    <t>Variación Trimestral de Aprehensiones (%) por Violación en Quinta Normal para el Periodo 2008-2020</t>
  </si>
  <si>
    <t>Gráfico que muestra la variación trimestral de Aprehensiones (%) por Violaciones en Quinta Normal según datos recopilados desde la Subsecretaria de Prevención del Delito durante el Periodo 2008-2020.</t>
  </si>
  <si>
    <t>Quinta Normal comunal delitos género violación mujer mujeres víctimas aprehensiones variación trimestral</t>
  </si>
  <si>
    <t>https://analytics.zoho.com/open-view/2395394000008632943?ZOHO_CRITERIA=%22Trasposicion_27.6%22.%22Cod_comuna%22%3D13126</t>
  </si>
  <si>
    <t>#1774B4927</t>
  </si>
  <si>
    <t>Variación anual de Tasa de Aprehensiones, Casos Policiales, Denuncias y Detenciones (%) por Violación en Empedrado para el Periodo 2008-2020</t>
  </si>
  <si>
    <t>Gráfico que muestra la variación anual (%) de la Tasa por cada 100 mil habitantes de  Aprehensiones, Casos Policiales, Denuncias y Detenciones por Violaciones en Empedrado según datos recopilados desde la Subsecretaria de Prevención del Delito durante el Periodo 2008-2020.</t>
  </si>
  <si>
    <t>Empedrado comunal delitos género violación mujer mujeres víctimas aprehensiones casos policiales denuncias detenciones variación tasa 100 mil habitantes</t>
  </si>
  <si>
    <t>https://analytics.zoho.com/open-view/2395394000006850667?ZOHO_CRITERIA=%22Localiza%20CL%22.%22Codcom%22%3D7104</t>
  </si>
  <si>
    <t>#1774B6481</t>
  </si>
  <si>
    <t>Tasa de Denuncias por Violación  en la Región de Tarapacá para el Período 2008-2020.</t>
  </si>
  <si>
    <t>Gráfico que muestra la Tasa de Denuncias por Violación por cada 100 mil habitantes en la Región de Tarapacá según datos recolectados y calculados por al Subsecretaría de Prevención del Delito para el Período 2008-2020.</t>
  </si>
  <si>
    <t>Región de Tarapacá regional delitos género violación mujer mujeres víctimas detenciones evolución tasa 100 mil habitantes</t>
  </si>
  <si>
    <t>https://analytics.zoho.com/open-view/2395394000008748496?ZOHO_CRITERIA=%22Trasposicion_27.7%22.%22cod_region%22%3D1</t>
  </si>
  <si>
    <t>#1774B2776</t>
  </si>
  <si>
    <t>Frecuencia de Frecuencia Aprehensiones por Violación en Purén para el Periodo 2008-2020</t>
  </si>
  <si>
    <t>Gráfico que muestra la frecuencia de Aprehensiones por Violación en Purén según datos recopilados desde el Subsecretaria de Prevención del Delito durante el Periodo 2008-2020.</t>
  </si>
  <si>
    <t>Purén comunal delitos género violación mujer mujeres víctimas aprehensiones</t>
  </si>
  <si>
    <t>https://analytics.zoho.com/open-view/2395394000006792514?ZOHO_CRITERIA=%22Localiza%20CL%22.%22Codcom%22%3D9208</t>
  </si>
  <si>
    <t>#1774B3219</t>
  </si>
  <si>
    <t>Tasa de Aprehensiones por Violación en Chillán para el Periodo 2008-2020.</t>
  </si>
  <si>
    <t>Gráfico que muestra la Tasa de Aprehensiones por Violación por cada 100 mil habitantes en Chillán según datos recolectados y calculados por al Subsecretaría de Prevención del Delito para el Periodo 2008-2020.</t>
  </si>
  <si>
    <t>Chillán comunal delitos género violación mujer mujeres víctimas aprehensiones evolución tasa 100 mil habitantes</t>
  </si>
  <si>
    <t>https://analytics.zoho.com/open-view/2395394000006843662?ZOHO_CRITERIA=%22Localiza%20CL%22.%22Codcom%22%3D16101</t>
  </si>
  <si>
    <t>#1774B1156</t>
  </si>
  <si>
    <t>Frecuencia de Denuncias por Violencia Intrafamiliar en Colbún para el Periodo 2005-2021.</t>
  </si>
  <si>
    <t>Gráfico que muestra la frecuencia de las Denuncias por Violencia Intrafamiliar en Colbún según datos recopilados desde el Centro de Estudios y Análsis del Delito durante el Periodo 2005-2021.</t>
  </si>
  <si>
    <t>Colbún comunal delitos género violencia hacia mujer mujeres víctimas intrafamiliar familiar denuncias comuna</t>
  </si>
  <si>
    <t>https://analytics.zoho.com/open-view/2395394000007123492?ZOHO_CRITERIA=%22Trasposicion_27.5%22.%22Cod_Comuna%22%3D7402</t>
  </si>
  <si>
    <t>#1774B7840</t>
  </si>
  <si>
    <t>Variación Trimestral de Casos Policiales (%) por Violación en Paredones para el Periodo 2008-2020</t>
  </si>
  <si>
    <t>Gráfico que muestra la variación trimestral de Casos Policiales (%) por Violaciones en Paredones según datos recopilados desde la Subsecretaria de Prevención del Delito durante el Periodo 2008-2020.</t>
  </si>
  <si>
    <t>Paredones comunal delitos género violación mujer mujeres víctimas casos policiales variación trimestral</t>
  </si>
  <si>
    <t>https://analytics.zoho.com/open-view/2395394000008633026?ZOHO_CRITERIA=%22Trasposicion_27.6%22.%22Cod_comuna%22%3D6206</t>
  </si>
  <si>
    <t>#1774B5064</t>
  </si>
  <si>
    <t>Frecuencia de Casos Policiales por Violencia Intrafamiliar en La Pintana para el Periodo 2005-2021.</t>
  </si>
  <si>
    <t>Gráfico que muestra la frecuencia de Casos Policiales por Violencia Intrafamiliar en La Pintana según datos recopilados desde el Centro de Estudios y Análsis del Delito durante el Periodo 2005-2021.</t>
  </si>
  <si>
    <t>La Pintana comunal delitos género violencia hacia mujer mujeres víctimas intrafamiliar familiar casos policiales comuna</t>
  </si>
  <si>
    <t>https://analytics.zoho.com/open-view/2395394000007123412?ZOHO_CRITERIA=%22Trasposicion_27.5%22.%22Cod_Comuna%22%3D13112</t>
  </si>
  <si>
    <t>#1774B7649</t>
  </si>
  <si>
    <t>Frecuencia de Frecuencia Aprehensiones por Violación en San Fernando para el Periodo 2008-2020</t>
  </si>
  <si>
    <t>Gráfico que muestra la frecuencia de Aprehensiones por Violación en San Fernando según datos recopilados desde el Subsecretaria de Prevención del Delito durante el Periodo 2008-2020.</t>
  </si>
  <si>
    <t>San Fernando comunal delitos género violación mujer mujeres víctimas aprehensiones</t>
  </si>
  <si>
    <t>https://analytics.zoho.com/open-view/2395394000006792514?ZOHO_CRITERIA=%22Localiza%20CL%22.%22Codcom%22%3D6301</t>
  </si>
  <si>
    <t>#1774B3101</t>
  </si>
  <si>
    <t>Frecuencia de Casos de Violencia Económica y Variación Anual en Ovalle para los años 2012, 2017 y 2020.</t>
  </si>
  <si>
    <t>Gráfico que muestra la Frecuencia de Casos de Violencia Económica por año en Ovalle para los años 2012, 2017 y 2020 según datos de las encuestas ENVIF-VCM realizadas por el Instituto Nacional de Estadísticas (INE) y el Centro de Estudios y Análisis del Delito (CEAD).</t>
  </si>
  <si>
    <t>Ovalle comunal violencia económica intrafamiliar vif mujeres mujer encuesta envif cead ine evolución variación anual</t>
  </si>
  <si>
    <t>https://analytics.zoho.com/open-view/2395394000007264522?ZOHO_CRITERIA=%22Trasposicion_27.9%22.%22C%C3%B3digo%20Comuna%22%3D4301</t>
  </si>
  <si>
    <t>#1774B10619</t>
  </si>
  <si>
    <t>Frecuencia según ocurrencia de Violencia Económica en Requínoa para los años 2012, 2017 y 2020.</t>
  </si>
  <si>
    <t>Gráfico que muestra la Frecuencia según ocurrencia de Violencia Económica en Requínoa los años 2012, 2017 y 2020 según datos de las encuestas ENVIF-VCM realizadas por el Instituto Nacional de Estadísticas (INE) y el Centro de Estudios y Análisis del Delito (CEAD).</t>
  </si>
  <si>
    <t>Requínoa comunal violencia económica intrafamiliar vif mujeres mujer encuesta envif cead ine víctima padecer sufrir</t>
  </si>
  <si>
    <t>https://analytics.zoho.com/open-view/2395394000007264102?ZOHO_CRITERIA=%22Trasposicion_27.9%22.%22C%C3%B3digo%20Comuna%22%3D6116</t>
  </si>
  <si>
    <t>#1774B11034</t>
  </si>
  <si>
    <t>Variación Trimestral de Denuncias (%) por Violación en Llaillay para el Periodo 2008-2020</t>
  </si>
  <si>
    <t>Gráfico que muestra la variación trimestral de Denuncias (%) por Violaciones en Llaillay según datos recopilados desde la Subsecretaria de Prevención del Delito durante el Periodo 2008-2020.</t>
  </si>
  <si>
    <t>Llaillay comunal delitos género violación mujer mujeres víctimas denuncias variación trimestral</t>
  </si>
  <si>
    <t>https://analytics.zoho.com/open-view/2395394000008633066?ZOHO_CRITERIA=%22Trasposicion_27.6%22.%22Cod_comuna%22%3D5703</t>
  </si>
  <si>
    <t>#1774B5370</t>
  </si>
  <si>
    <t>Variación Trimestral de Detenciones (%) por Violencia Intrafamiliar en Rancagua para el Periodo 2005-2021.</t>
  </si>
  <si>
    <t>Gráfico que muestra la variación trimestral de Detenciones (%) por Violencia Intrafamiliar en Rancagua según datos recopilados desde el Centro de Estudios y Análisis del Delito durante el Periodo 2005-2021.</t>
  </si>
  <si>
    <t>Rancagua comunal delitos género violencia hacia mujer mujeres víctimas intrafamiliar familiar detenciones variación trimestral</t>
  </si>
  <si>
    <t>https://analytics.zoho.com/open-view/2395394000007126218?ZOHO_CRITERIA=%22Trasposicion_27.5%22.%22Cod_Comuna%22%3D6101</t>
  </si>
  <si>
    <t>#1774B9841</t>
  </si>
  <si>
    <t>Tasa de Denuncias por Violación en Conchalí para el Periodo 2008-2020.</t>
  </si>
  <si>
    <t>Gráfico que muestra la Tasa de Denuncias por Violación por cada 100 mil habitantes en Conchalí según datos recolectados y calculados por al Subsecretaría de Prevención del Delito para el Periodo 2008-2020.</t>
  </si>
  <si>
    <t>Conchalí comunal delitos género violación mujer mujeres víctimas denuncias evolución tasa 100 mil habitantes</t>
  </si>
  <si>
    <t>https://analytics.zoho.com/open-view/2395394000006843824?ZOHO_CRITERIA=%22Localiza%20CL%22.%22Codcom%22%3D13104</t>
  </si>
  <si>
    <t>#1774B1927</t>
  </si>
  <si>
    <t>Frecuencia de Frecuencia Aprehensiones por Violación en Bulnes para el Periodo 2008-2020</t>
  </si>
  <si>
    <t>Gráfico que muestra la frecuencia de Aprehensiones por Violación en Bulnes según datos recopilados desde el Subsecretaria de Prevención del Delito durante el Periodo 2008-2020.</t>
  </si>
  <si>
    <t>Bulnes comunal delitos género violación mujer mujeres víctimas aprehensiones</t>
  </si>
  <si>
    <t>https://analytics.zoho.com/open-view/2395394000006792514?ZOHO_CRITERIA=%22Localiza%20CL%22.%22Codcom%22%3D16102</t>
  </si>
  <si>
    <t>#1774B3172</t>
  </si>
  <si>
    <t>Variación Trimestral de Detenciones (%) por Violación en El Bosque para el Periodo 2008-2020</t>
  </si>
  <si>
    <t>Gráfico que muestra la variación trimestral de Detenciones (%) por Violaciones en El Bosque según datos recopilados desde la Subsecretaria de Prevención del Delito durante el Periodo 2008-2020.</t>
  </si>
  <si>
    <t>El Bosque comunal delitos género violación mujer mujeres víctimas detenciones variación trimestral</t>
  </si>
  <si>
    <t>https://analytics.zoho.com/open-view/2395394000008633106?ZOHO_CRITERIA=%22Trasposicion_27.6%22.%22Cod_comuna%22%3D13105</t>
  </si>
  <si>
    <t>#1774B5874</t>
  </si>
  <si>
    <t>Tasa de Detenciones por Violación en Pelarco para el Periodo 2008-2020.</t>
  </si>
  <si>
    <t>Gráfico que muestra la Tasa de Detenciones por Violación por cada 100 mil habitantes en Pelarco según datos recolectados y calculados por al Subsecretaría de Prevención del Delito para el Periodo 2008-2020.</t>
  </si>
  <si>
    <t>Pelarco comunal delitos género violación mujer mujeres víctimas detenciones evolución tasa 100 mil habitantes</t>
  </si>
  <si>
    <t>https://analytics.zoho.com/open-view/2395394000006843853?ZOHO_CRITERIA=%22Localiza%20CL%22.%22Codcom%22%3D7106</t>
  </si>
  <si>
    <t>#1774B2097</t>
  </si>
  <si>
    <t>Variación Trimestral de Aprehensiones (%) por Violencia Intrafamiliar en María Elena para el Periodo 2005-2021.</t>
  </si>
  <si>
    <t>Gráfico que muestra la variación trimestral de Aprehensiones (%) por Violencia Intrafamiliar en María Elena  según datos recopilados desde el Centro de Estudios y Análisis del Delito durante el Periodo 2005-2021.</t>
  </si>
  <si>
    <t>María Elena comunal delitos género violencia hacia mujer mujeres víctimas intrafamiliar familiar aprehensiones variación trimestral</t>
  </si>
  <si>
    <t>https://analytics.zoho.com/open-view/2395394000007123879?ZOHO_CRITERIA=%22Trasposicion_27.5%22.%22Cod_Comuna%22%3D2302</t>
  </si>
  <si>
    <t>#1774B8751</t>
  </si>
  <si>
    <t>Tasa de Aprehensiones, Casos Policiales, Denuncias y Detenciones por Violación en Tomé para el Periodo 2008-2020.</t>
  </si>
  <si>
    <t>Gráfico que muestra la Tasa de Aprehensiones, Casos Policiales, Denuncias y Detenciones por Violación por cada 100 mil habitantes en Tomé según datos recolectados y calculados por al Subsecretaría de Prevención del Delito para el Periodo 2008-2020.</t>
  </si>
  <si>
    <t>Tomé comunal delitos género violación mujer mujeres víctimas aprehensiones casos policiales denuncias detenciones evolución tasa 100 mil habitantes</t>
  </si>
  <si>
    <t>https://analytics.zoho.com/open-view/2395394000006850626?ZOHO_CRITERIA=%22Localiza%20CL%22.%22Codcom%22%3D8111</t>
  </si>
  <si>
    <t>#1774B2462</t>
  </si>
  <si>
    <t>Tasa de Detenciones por Violación en Ñiquén para el Periodo 2008-2020.</t>
  </si>
  <si>
    <t>Gráfico que muestra la Tasa de Detenciones por Violación por cada 100 mil habitantes en Ñiquén según datos recolectados y calculados por al Subsecretaría de Prevención del Delito para el Periodo 2008-2020.</t>
  </si>
  <si>
    <t>Ñiquén comunal delitos género violación mujer mujeres víctimas detenciones evolución tasa 100 mil habitantes</t>
  </si>
  <si>
    <t>https://analytics.zoho.com/open-view/2395394000006843853?ZOHO_CRITERIA=%22Localiza%20CL%22.%22Codcom%22%3D16303</t>
  </si>
  <si>
    <t>#1774B2162</t>
  </si>
  <si>
    <t>Tasa de Aprehensiones por Violación en Catemu para el Periodo 2008-2020.</t>
  </si>
  <si>
    <t>Gráfico que muestra la Tasa de Aprehensiones por Violación por cada 100 mil habitantes en Catemu según datos recolectados y calculados por al Subsecretaría de Prevención del Delito para el Periodo 2008-2020.</t>
  </si>
  <si>
    <t>Catemu comunal delitos género violación mujer mujeres víctimas aprehensiones evolución tasa 100 mil habitantes</t>
  </si>
  <si>
    <t>https://analytics.zoho.com/open-view/2395394000006843662?ZOHO_CRITERIA=%22Localiza%20CL%22.%22Codcom%22%3D5702</t>
  </si>
  <si>
    <t>#1774B1054</t>
  </si>
  <si>
    <t>Variación Trimestral de Aprehensiones (%) por Violación en Quilicura para el Periodo 2008-2020</t>
  </si>
  <si>
    <t>Gráfico que muestra la variación trimestral de Aprehensiones (%) por Violaciones en Quilicura según datos recopilados desde la Subsecretaria de Prevención del Delito durante el Periodo 2008-2020.</t>
  </si>
  <si>
    <t>Quilicura comunal delitos género violación mujer mujeres víctimas aprehensiones variación trimestral</t>
  </si>
  <si>
    <t>https://analytics.zoho.com/open-view/2395394000008632943?ZOHO_CRITERIA=%22Trasposicion_27.6%22.%22Cod_comuna%22%3D13125</t>
  </si>
  <si>
    <t>#1774B4926</t>
  </si>
  <si>
    <t>Tasa de Casos Policiales por Violación en Huechuraba para el Periodo 2008-2020.</t>
  </si>
  <si>
    <t>Gráfico que muestra la Tasa de Casos Policiales por Violación por cada 100 mil habitantes en Huechuraba según datos recolectados y calculados por al Subsecretaría de Prevención del Delito para el Periodo 2008-2020.</t>
  </si>
  <si>
    <t>Huechuraba comunal delitos género violación mujer mujeres víctimas casos policiales evolución tasa 100 mil habitantes</t>
  </si>
  <si>
    <t>https://analytics.zoho.com/open-view/2395394000006843792?ZOHO_CRITERIA=%22Localiza%20CL%22.%22Codcom%22%3D13107</t>
  </si>
  <si>
    <t>#1774B1591</t>
  </si>
  <si>
    <t>Variación Trimestral de Casos Policiales (%) por Violación en Curanilahue para el Periodo 2008-2020</t>
  </si>
  <si>
    <t>Gráfico que muestra la variación trimestral de Casos Policiales (%) por Violaciones en Curanilahue según datos recopilados desde la Subsecretaria de Prevención del Delito durante el Periodo 2008-2020.</t>
  </si>
  <si>
    <t>Curanilahue comunal delitos género violación mujer mujeres víctimas casos policiales variación trimestral</t>
  </si>
  <si>
    <t>https://analytics.zoho.com/open-view/2395394000008633026?ZOHO_CRITERIA=%22Trasposicion_27.6%22.%22Cod_comuna%22%3D8205</t>
  </si>
  <si>
    <t>#1774B5121</t>
  </si>
  <si>
    <t>Frecuencia de Frecuencia Detenciones por Violación en Toltén para el Periodo 2008-2020</t>
  </si>
  <si>
    <t>Gráfico que muestra la frecuencia de Detenciones por Violación en Toltén según datos recopilados desde el Subsecretaria de Prevención del Delito durante el Periodo 2008-2020.</t>
  </si>
  <si>
    <t>Toltén comunal delitos género violación mujer mujeres víctimas detenciones</t>
  </si>
  <si>
    <t>https://analytics.zoho.com/open-view/2395394000006792637?ZOHO_CRITERIA=%22Localiza%20CL%22.%22Codcom%22%3D9118</t>
  </si>
  <si>
    <t>#1774B4206</t>
  </si>
  <si>
    <t>Frecuencia de Aprehensiones por Violencia Intrafamiliar en Nogales para el Periodo 2005-2021</t>
  </si>
  <si>
    <t>Gráfico que muestra la frecuencia de Aprehensiones por Violencia Intrafamiliar en Nogales según datos recopilados desde el Centro de Estudios y Análsis del Delito durante el Periodo 2005-2021.</t>
  </si>
  <si>
    <t>Nogales comunal delitos género violencia hacia mujer mujeres víctimas intrafamiliar familiar aprehensiones comuna</t>
  </si>
  <si>
    <t>https://analytics.zoho.com/open-view/2395394000007123378?ZOHO_CRITERIA=%22Trasposicion_27.5%22.%22Cod_Comuna%22%3D5506</t>
  </si>
  <si>
    <t>#1774B7081</t>
  </si>
  <si>
    <t>Sentencias Dictadas por Delitos Vinculados a la Mujer por Juzgado de Garantía en la Región Metropolitana durante el Periodo 2013-2019</t>
  </si>
  <si>
    <t>El gráfico muestra la evolución anual de la frecuencia de Sentencias Dictadas por Delitos Vinculados a la Mujer por Juzgado de Garantía en la Región Metropolitana durante el Periodo 2013-2019 de acuerdo a datos provenientes del Poder Judicial de Chile.</t>
  </si>
  <si>
    <t>sociedad delincuencia delitos frecuencia sentencias juzgado garantía mujer violencia metropolitana</t>
  </si>
  <si>
    <t>https://analytics.zoho.com/open-view/2395394000007130196?ZOHO_CRITERIA=%22Localiza%20CL%22.%22Codreg%22%3D13</t>
  </si>
  <si>
    <t>#1774B395</t>
  </si>
  <si>
    <t>Frecuencia según ocurrencia de Violencia Económica en Olivar para los años 2012, 2017 y 2020.</t>
  </si>
  <si>
    <t>Gráfico que muestra la Frecuencia según ocurrencia de Violencia Económica en Olivar los años 2012, 2017 y 2020 según datos de las encuestas ENVIF-VCM realizadas por el Instituto Nacional de Estadísticas (INE) y el Centro de Estudios y Análisis del Delito (CEAD).</t>
  </si>
  <si>
    <t>Olivar comunal violencia económica intrafamiliar vif mujeres mujer encuesta envif cead ine víctima padecer sufrir</t>
  </si>
  <si>
    <t>https://analytics.zoho.com/open-view/2395394000007264102?ZOHO_CRITERIA=%22Trasposicion_27.9%22.%22C%C3%B3digo%20Comuna%22%3D6111</t>
  </si>
  <si>
    <t>#1774B11031</t>
  </si>
  <si>
    <t>Proporción de Casos de Violencia Económica por rango etario de la víctima en Castro para los años 2012, 2017 y 2020.</t>
  </si>
  <si>
    <t>Gráfico que muestra la Proporción de Casos de Violencia Económica por rango etario en Castro para los años 2012, 2017 y 2020 según datos de las encuestas ENVIF-VCM realizadas por el Instituto Nacional de Estadísticas (INE) y el Centro de Estudios y Análisis del Delito (CEAD).</t>
  </si>
  <si>
    <t>Castro comunal violencia económica intrafamiliar vif mujeres mujer encuesta envif cead ine edad rango etario</t>
  </si>
  <si>
    <t>https://analytics.zoho.com/open-view/2395394000007264280?ZOHO_CRITERIA=%22Trasposicion_27.9%22.%22C%C3%B3digo%20Comuna%22%3D10201</t>
  </si>
  <si>
    <t>#1774B10900</t>
  </si>
  <si>
    <t>Frecuencia de Casos Policiales por Violencia Intrafamiliar en Talagante para el Periodo 2005-2021.</t>
  </si>
  <si>
    <t>Gráfico que muestra la frecuencia de Casos Policiales por Violencia Intrafamiliar en Talagante según datos recopilados desde el Centro de Estudios y Análsis del Delito durante el Periodo 2005-2021.</t>
  </si>
  <si>
    <t>Talagante comunal delitos género violencia hacia mujer mujeres víctimas intrafamiliar familiar casos policiales comuna</t>
  </si>
  <si>
    <t>https://analytics.zoho.com/open-view/2395394000007123412?ZOHO_CRITERIA=%22Trasposicion_27.5%22.%22Cod_Comuna%22%3D13601</t>
  </si>
  <si>
    <t>#1774B7685</t>
  </si>
  <si>
    <t>Variación Trimestral de Aprehensiones, Casos policiales, Denuncias y Detenciones (%) por Violación en Peumo para el Periodo 2008-2020</t>
  </si>
  <si>
    <t>Gráfico que muestra la variación trimestral de Aprehensiones, Casos Policiales, Denuncias y Detenciones (%) por Violaciones en Peumo según datos recopilados desde la Subsecretaria de Prevención del Delito durante el Periodo 2008-2020.</t>
  </si>
  <si>
    <t>Peumo comunal delitos género violación mujer mujeres víctimas aprehensiones casos policiales denuncias detenciones variación trimestral</t>
  </si>
  <si>
    <t>https://analytics.zoho.com/open-view/2395394000008633146?ZOHO_CRITERIA=%22Trasposicion_27.6%22.%22Cod_comuna%22%3D6112</t>
  </si>
  <si>
    <t>#1774B6022</t>
  </si>
  <si>
    <t>Tasa de Casos Policiales por Violación en Litueche para el Periodo 2008-2020.</t>
  </si>
  <si>
    <t>Gráfico que muestra la Tasa de Casos Policiales por Violación por cada 100 mil habitantes en Litueche según datos recolectados y calculados por al Subsecretaría de Prevención del Delito para el Periodo 2008-2020.</t>
  </si>
  <si>
    <t>Litueche comunal delitos género violación mujer mujeres víctimas casos policiales evolución tasa 100 mil habitantes</t>
  </si>
  <si>
    <t>https://analytics.zoho.com/open-view/2395394000006843792?ZOHO_CRITERIA=%22Localiza%20CL%22.%22Codcom%22%3D6203</t>
  </si>
  <si>
    <t>#1774B1409</t>
  </si>
  <si>
    <t>Variación Trimestral de Detenciones (%) por Violación en Lo Prado para el Periodo 2008-2020</t>
  </si>
  <si>
    <t>Gráfico que muestra la variación trimestral de Detenciones (%) por Violaciones en Lo Prado según datos recopilados desde la Subsecretaria de Prevención del Delito durante el Periodo 2008-2020.</t>
  </si>
  <si>
    <t>Lo Prado comunal delitos género violación mujer mujeres víctimas detenciones variación trimestral</t>
  </si>
  <si>
    <t>https://analytics.zoho.com/open-view/2395394000008633106?ZOHO_CRITERIA=%22Trasposicion_27.6%22.%22Cod_comuna%22%3D13117</t>
  </si>
  <si>
    <t>#1774B5886</t>
  </si>
  <si>
    <t>Tasa de Denuncias por Violación en Lo Prado para el Periodo 2008-2020.</t>
  </si>
  <si>
    <t>Gráfico que muestra la Tasa de Denuncias por Violación por cada 100 mil habitantes en Lo Prado según datos recolectados y calculados por al Subsecretaría de Prevención del Delito para el Periodo 2008-2020.</t>
  </si>
  <si>
    <t>Lo Prado comunal delitos género violación mujer mujeres víctimas denuncias evolución tasa 100 mil habitantes</t>
  </si>
  <si>
    <t>https://analytics.zoho.com/open-view/2395394000006843824?ZOHO_CRITERIA=%22Localiza%20CL%22.%22Codcom%22%3D13117</t>
  </si>
  <si>
    <t>#1774B1940</t>
  </si>
  <si>
    <t>Variación Trimestral de Aprehensiones (%) por Violencia Intrafamiliar en Lago Ranco para el Periodo 2005-2021.</t>
  </si>
  <si>
    <t>Gráfico que muestra la variación trimestral de Aprehensiones (%) por Violencia Intrafamiliar en Lago Ranco  según datos recopilados desde el Centro de Estudios y Análisis del Delito durante el Periodo 2005-2021.</t>
  </si>
  <si>
    <t>Lago Ranco comunal delitos género violencia hacia mujer mujeres víctimas intrafamiliar familiar aprehensiones variación trimestral</t>
  </si>
  <si>
    <t>https://analytics.zoho.com/open-view/2395394000007123879?ZOHO_CRITERIA=%22Trasposicion_27.5%22.%22Cod_Comuna%22%3D14203</t>
  </si>
  <si>
    <t>#1774B9071</t>
  </si>
  <si>
    <t>Frecuencia de Casos de Violencia Económica y Variación Anual en La Cisterna para los años 2012, 2017 y 2020.</t>
  </si>
  <si>
    <t>Gráfico que muestra la Frecuencia de Casos de Violencia Económica por año en La Cisterna para los años 2012, 2017 y 2020 según datos de las encuestas ENVIF-VCM realizadas por el Instituto Nacional de Estadísticas (INE) y el Centro de Estudios y Análisis del Delito (CEAD).</t>
  </si>
  <si>
    <t>La Cisterna comunal violencia económica intrafamiliar vif mujeres mujer encuesta envif cead ine evolución variación anual</t>
  </si>
  <si>
    <t>https://analytics.zoho.com/open-view/2395394000007264522?ZOHO_CRITERIA=%22Trasposicion_27.9%22.%22C%C3%B3digo%20Comuna%22%3D13109</t>
  </si>
  <si>
    <t>#1774B10740</t>
  </si>
  <si>
    <t>Tasa de Aprehensiones, Casos Policiales, Denuncias y Detenciones por Violación en Yumbel para el Periodo 2008-2020.</t>
  </si>
  <si>
    <t>Gráfico que muestra la Tasa de Aprehensiones, Casos Policiales, Denuncias y Detenciones por Violación por cada 100 mil habitantes en Yumbel según datos recolectados y calculados por al Subsecretaría de Prevención del Delito para el Periodo 2008-2020.</t>
  </si>
  <si>
    <t>Yumbel comunal delitos género violación mujer mujeres víctimas aprehensiones casos policiales denuncias detenciones evolución tasa 100 mil habitantes</t>
  </si>
  <si>
    <t>https://analytics.zoho.com/open-view/2395394000006850626?ZOHO_CRITERIA=%22Localiza%20CL%22.%22Codcom%22%3D8313</t>
  </si>
  <si>
    <t>#1774B2483</t>
  </si>
  <si>
    <t>Frecuencia según ocurrencia de Violencia Económica en Fresia para los años 2012, 2017 y 2020.</t>
  </si>
  <si>
    <t>Gráfico que muestra la Frecuencia según ocurrencia de Violencia Económica en Fresia los años 2012, 2017 y 2020 según datos de las encuestas ENVIF-VCM realizadas por el Instituto Nacional de Estadísticas (INE) y el Centro de Estudios y Análisis del Delito (CEAD).</t>
  </si>
  <si>
    <t>Fresia comunal violencia económica intrafamiliar vif mujeres mujer encuesta envif cead ine víctima padecer sufrir</t>
  </si>
  <si>
    <t>https://analytics.zoho.com/open-view/2395394000007264102?ZOHO_CRITERIA=%22Trasposicion_27.9%22.%22C%C3%B3digo%20Comuna%22%3D10104</t>
  </si>
  <si>
    <t>#1774B11122</t>
  </si>
  <si>
    <t>Tasa de Denuncias por Violación en Villa Alegre para el Periodo 2008-2020.</t>
  </si>
  <si>
    <t>Gráfico que muestra la Tasa de Denuncias por Violación por cada 100 mil habitantes en Villa Alegre según datos recolectados y calculados por al Subsecretaría de Prevención del Delito para el Periodo 2008-2020.</t>
  </si>
  <si>
    <t>Villa Alegre comunal delitos género violación mujer mujeres víctimas denuncias evolución tasa 100 mil habitantes</t>
  </si>
  <si>
    <t>https://analytics.zoho.com/open-view/2395394000006843824?ZOHO_CRITERIA=%22Localiza%20CL%22.%22Codcom%22%3D7407</t>
  </si>
  <si>
    <t>#1774B1791</t>
  </si>
  <si>
    <t>Tasa de Aprehensiones por Violación en San Nicolás para el Periodo 2008-2020.</t>
  </si>
  <si>
    <t>Gráfico que muestra la Tasa de Aprehensiones por Violación por cada 100 mil habitantes en San Nicolás según datos recolectados y calculados por al Subsecretaría de Prevención del Delito para el Periodo 2008-2020.</t>
  </si>
  <si>
    <t>San Nicolás comunal delitos género violación mujer mujeres víctimas aprehensiones evolución tasa 100 mil habitantes</t>
  </si>
  <si>
    <t>https://analytics.zoho.com/open-view/2395394000006843662?ZOHO_CRITERIA=%22Localiza%20CL%22.%22Codcom%22%3D16305</t>
  </si>
  <si>
    <t>#1774B1173</t>
  </si>
  <si>
    <t>Frecuencia de Frecuencia Detenciones por Violación en Mostazal para el Periodo 2008-2020</t>
  </si>
  <si>
    <t>Gráfico que muestra la frecuencia de Detenciones por Violación en Mostazal según datos recopilados desde el Subsecretaria de Prevención del Delito durante el Periodo 2008-2020.</t>
  </si>
  <si>
    <t>Mostazal comunal delitos género violación mujer mujeres víctimas detenciones</t>
  </si>
  <si>
    <t>https://analytics.zoho.com/open-view/2395394000006792637?ZOHO_CRITERIA=%22Localiza%20CL%22.%22Codcom%22%3D6110</t>
  </si>
  <si>
    <t>#1774B4085</t>
  </si>
  <si>
    <t>Tasa de Detenciones por Violación en Cabrero para el Periodo 2008-2020.</t>
  </si>
  <si>
    <t>Gráfico que muestra la Tasa de Detenciones por Violación por cada 100 mil habitantes en Cabrero según datos recolectados y calculados por al Subsecretaría de Prevención del Delito para el Periodo 2008-2020.</t>
  </si>
  <si>
    <t>Cabrero comunal delitos género violación mujer mujeres víctimas detenciones evolución tasa 100 mil habitantes</t>
  </si>
  <si>
    <t>https://analytics.zoho.com/open-view/2395394000006843853?ZOHO_CRITERIA=%22Localiza%20CL%22.%22Codcom%22%3D8303</t>
  </si>
  <si>
    <t>#1774B2142</t>
  </si>
  <si>
    <t>Frecuencia de Casos Policiales por Violencia Intrafamiliar en Los Lagos para el Periodo 2005-2021.</t>
  </si>
  <si>
    <t>Gráfico que muestra la frecuencia de Casos Policiales por Violencia Intrafamiliar en Los Lagos según datos recopilados desde el Centro de Estudios y Análsis del Delito durante el Periodo 2005-2021.</t>
  </si>
  <si>
    <t>Los Lagos comunal delitos género violencia hacia mujer mujeres víctimas intrafamiliar familiar casos policiales comuna</t>
  </si>
  <si>
    <t>https://analytics.zoho.com/open-view/2395394000007123412?ZOHO_CRITERIA=%22Trasposicion_27.5%22.%22Cod_Comuna%22%3D14104</t>
  </si>
  <si>
    <t>#1774B7693</t>
  </si>
  <si>
    <t>Variación Trimestral de Casos Policiales (%) por Violación en Maule para el Periodo 2008-2020</t>
  </si>
  <si>
    <t>Gráfico que muestra la variación trimestral de Casos Policiales (%) por Violaciones en Maule según datos recopilados desde la Subsecretaria de Prevención del Delito durante el Periodo 2008-2020.</t>
  </si>
  <si>
    <t>Maule comunal delitos género violación mujer mujeres víctimas casos policiales variación trimestral</t>
  </si>
  <si>
    <t>https://analytics.zoho.com/open-view/2395394000008633026?ZOHO_CRITERIA=%22Trasposicion_27.6%22.%22Cod_comuna%22%3D7105</t>
  </si>
  <si>
    <t>#1774B5079</t>
  </si>
  <si>
    <t>Variación trimestral de Denuncias</t>
  </si>
  <si>
    <t>Variación trimestral de Denuncias (%) por Violación en la Región Metropolitana, Periodo 2008-2020</t>
  </si>
  <si>
    <t>Gráfico que muestra la variación trimestral de Denuncias (%) por Violaciones en la Región Metropolitana, según datos recopilados desde la Subsecretaria de Prevención del Delito durante el Periodo 2008-2020.</t>
  </si>
  <si>
    <t>Región Metropolitana regional delitos género violación mujer mujeres víctimas denuncias variación trimestral</t>
  </si>
  <si>
    <t>https://analytics.zoho.com/open-view/2395394000006794977?ZOHO_CRITERIA=%22Trasposicion_27.6%22.%22cod_region%22%3D13</t>
  </si>
  <si>
    <t>#1774B2905</t>
  </si>
  <si>
    <t>Variación Trimestral de Aprehensiones, Casos policiales, Denuncias y Detenciones (%) por Violación en Primavera para el Periodo 2008-2020</t>
  </si>
  <si>
    <t>Gráfico que muestra la variación trimestral de Aprehensiones, Casos Policiales, Denuncias y Detenciones (%) por Violaciones en Primavera según datos recopilados desde la Subsecretaria de Prevención del Delito durante el Periodo 2008-2020.</t>
  </si>
  <si>
    <t>Primavera comunal delitos género violación mujer mujeres víctimas aprehensiones casos policiales denuncias detenciones variación trimestral</t>
  </si>
  <si>
    <t>https://analytics.zoho.com/open-view/2395394000008633146?ZOHO_CRITERIA=%22Trasposicion_27.6%22.%22Cod_comuna%22%3D12302</t>
  </si>
  <si>
    <t>#1774B6206</t>
  </si>
  <si>
    <t>Frecuencia de Frecuencia Aprehensiones, Casos Policiales, Denuncias y Detenciones por Violación en San Pablo para el Periodo 2008-2020</t>
  </si>
  <si>
    <t>Gráfico que muestra la frecuencia de Aprehensiones, Casos Policiales, Denuncias y  Detenciones por Violación en San Pablo según datos recopilados desde el Subsecretaria de Prevención del Delito durante el Periodo 2008-2020.</t>
  </si>
  <si>
    <t>San Pablo comunal delitos género violación mujer mujeres víctimas aprehensiones casos policiales denuncias detenciones</t>
  </si>
  <si>
    <t>https://analytics.zoho.com/open-view/2395394000006792678?ZOHO_CRITERIA=%22Localiza%20CL%22.%22Codcom%22%3D10307</t>
  </si>
  <si>
    <t>#1774B4578</t>
  </si>
  <si>
    <t>Frecuencia de Casos Policiales por Violencia Intrafamiliar en Malloa para el Periodo 2005-2021.</t>
  </si>
  <si>
    <t>Gráfico que muestra la frecuencia de Casos Policiales por Violencia Intrafamiliar en Malloa según datos recopilados desde el Centro de Estudios y Análsis del Delito durante el Periodo 2005-2021.</t>
  </si>
  <si>
    <t>Malloa comunal delitos género violencia hacia mujer mujeres víctimas intrafamiliar familiar casos policiales comuna</t>
  </si>
  <si>
    <t>https://analytics.zoho.com/open-view/2395394000007123412?ZOHO_CRITERIA=%22Trasposicion_27.5%22.%22Cod_Comuna%22%3D6109</t>
  </si>
  <si>
    <t>#1774B7448</t>
  </si>
  <si>
    <t>Tasa de Aprehensiones por Violación en Illapel para el Periodo 2008-2020.</t>
  </si>
  <si>
    <t>Gráfico que muestra la Tasa de Aprehensiones por Violación por cada 100 mil habitantes en Illapel según datos recolectados y calculados por al Subsecretaría de Prevención del Delito para el Periodo 2008-2020.</t>
  </si>
  <si>
    <t>Illapel comunal delitos género violación mujer mujeres víctimas aprehensiones evolución tasa 100 mil habitantes</t>
  </si>
  <si>
    <t>https://analytics.zoho.com/open-view/2395394000006843662?ZOHO_CRITERIA=%22Localiza%20CL%22.%22Codcom%22%3D4201</t>
  </si>
  <si>
    <t>#1774B1019</t>
  </si>
  <si>
    <t>Tasa de Detenciones por Violación en Nueva Imperial para el Periodo 2008-2020.</t>
  </si>
  <si>
    <t>Gráfico que muestra la Tasa de Detenciones por Violación por cada 100 mil habitantes en Nueva Imperial según datos recolectados y calculados por al Subsecretaría de Prevención del Delito para el Periodo 2008-2020.</t>
  </si>
  <si>
    <t>Nueva Imperial comunal delitos género violación mujer mujeres víctimas detenciones evolución tasa 100 mil habitantes</t>
  </si>
  <si>
    <t>https://analytics.zoho.com/open-view/2395394000006843853?ZOHO_CRITERIA=%22Localiza%20CL%22.%22Codcom%22%3D9111</t>
  </si>
  <si>
    <t>#1774B2184</t>
  </si>
  <si>
    <t>Tasa de Casos Policiales por Violación en Chanco para el Periodo 2008-2020.</t>
  </si>
  <si>
    <t>Gráfico que muestra la Tasa de Casos Policiales por Violación por cada 100 mil habitantes en Chanco según datos recolectados y calculados por al Subsecretaría de Prevención del Delito para el Periodo 2008-2020.</t>
  </si>
  <si>
    <t>Chanco comunal delitos género violación mujer mujeres víctimas casos policiales evolución tasa 100 mil habitantes</t>
  </si>
  <si>
    <t>https://analytics.zoho.com/open-view/2395394000006843792?ZOHO_CRITERIA=%22Localiza%20CL%22.%22Codcom%22%3D7202</t>
  </si>
  <si>
    <t>#1774B1434</t>
  </si>
  <si>
    <t>Frecuencia de Frecuencia Denuncias por Violación en Providencia para el Periodo 2008-2020</t>
  </si>
  <si>
    <t>Gráfico que muestra la frecuencia de Denuncias por Violación en Providencia según datos recopilados desde el Subsecretaria de Prevención del Delito durante el Periodo 2008-2020.</t>
  </si>
  <si>
    <t>Providencia comunal delitos género violación mujer mujeres víctimas denuncias</t>
  </si>
  <si>
    <t>https://analytics.zoho.com/open-view/2395394000006792596?ZOHO_CRITERIA=%22Localiza%20CL%22.%22Codcom%22%3D13123</t>
  </si>
  <si>
    <t>#1774B3961</t>
  </si>
  <si>
    <t>Frecuencia de Frecuencia Denuncias por Violación en Lolol para el Periodo 2008-2020</t>
  </si>
  <si>
    <t>Gráfico que muestra la frecuencia de Denuncias por Violación en Lolol según datos recopilados desde el Subsecretaria de Prevención del Delito durante el Periodo 2008-2020.</t>
  </si>
  <si>
    <t>Lolol comunal delitos género violación mujer mujeres víctimas denuncias</t>
  </si>
  <si>
    <t>https://analytics.zoho.com/open-view/2395394000006792596?ZOHO_CRITERIA=%22Localiza%20CL%22.%22Codcom%22%3D6304</t>
  </si>
  <si>
    <t>#1774B3771</t>
  </si>
  <si>
    <t>Frecuencia de Detenciones por Violencia Intrafamiliar en Cholchol para el Periodo 2005-2021.</t>
  </si>
  <si>
    <t>Gráfico que muestra la frecuencia de las Detenciones por Violencia Intrafamiliar en Cholchol según datos recopilados desde el Centro de Estudios y Análsis del Delito durante el Periodo 2005-2021.</t>
  </si>
  <si>
    <t>Cholchol comunal delitos género violencia hacia mujer mujeres víctimas intrafamiliar familiar detenciones comuna</t>
  </si>
  <si>
    <t>https://analytics.zoho.com/open-view/2395394000007123572?ZOHO_CRITERIA=%22Trasposicion_27.5%22.%22Cod_Comuna%22%3D9121</t>
  </si>
  <si>
    <t>#1774B8265</t>
  </si>
  <si>
    <t>Frecuencia de Frecuencia Casos Policiales por Violación en Cobquecura para el Periodo 2008-2020</t>
  </si>
  <si>
    <t>Gráfico que muestra la frecuencia de Casos Policiales por Violación en Cobquecura según datos recopilados desde el Subsecretaria de Prevención del Delito durante el Periodo 2008-2020.</t>
  </si>
  <si>
    <t>Cobquecura comunal delitos género violación mujer mujeres víctimas casos policiales</t>
  </si>
  <si>
    <t>https://analytics.zoho.com/open-view/2395394000006792555?ZOHO_CRITERIA=%22Localiza%20CL%22.%22Codcom%22%3D16202</t>
  </si>
  <si>
    <t>#1774B3503</t>
  </si>
  <si>
    <t>Variación Trimestral de Aprehensiones (%) por Violencia Intrafamiliar en Yumbel para el Periodo 2005-2021.</t>
  </si>
  <si>
    <t>Gráfico que muestra la variación trimestral de Aprehensiones (%) por Violencia Intrafamiliar en Yumbel  según datos recopilados desde el Centro de Estudios y Análisis del Delito durante el Periodo 2005-2021.</t>
  </si>
  <si>
    <t>Yumbel comunal delitos género violencia hacia mujer mujeres víctimas intrafamiliar familiar aprehensiones variación trimestral</t>
  </si>
  <si>
    <t>https://analytics.zoho.com/open-view/2395394000007123879?ZOHO_CRITERIA=%22Trasposicion_27.5%22.%22Cod_Comuna%22%3D8313</t>
  </si>
  <si>
    <t>#1774B8908</t>
  </si>
  <si>
    <t>15º Juzgado de Garantía de Santiago</t>
  </si>
  <si>
    <t>Sentencias Dictadas por Delitos Vinculados a la Mujer por Tipo de Delito en el Juzgado de Garantía de Santiago para el Periodo 2013-2019</t>
  </si>
  <si>
    <t>El gráfico muestra la evolución anual de la frecuencia de Sentencias Dictadas por Delitos Vinculados a la Mujer por Tipo de Delito en el 15° Juzgado de Garantía de Santiago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</si>
  <si>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https://analytics.zoho.com/open-view/2395394000007158163?ZOHO_CRITERIA=%22Trasposicion_27.16%22.%22Id_Juzgado_Garant%C3%ADa%22%3D66</t>
  </si>
  <si>
    <t>#1774B480</t>
  </si>
  <si>
    <t>Mapa de Tasas de Casos Policiales por Violación en la Región Metropolitana por sus comunas para el Año 2020.</t>
  </si>
  <si>
    <t>Mapa que muestra la Tasa de Casos Policiales por Violación desagregada por comuna en la Región Metropolitana, de acuerdo a los datos publicados por la Subsecretaria de Prevención del Delito de Chile para el Año 2020.</t>
  </si>
  <si>
    <t>Región Metropolitana regional delitos género violación mujer mujeres víctimas casos policiales comuna mapa tasa 100 mil habitantes</t>
  </si>
  <si>
    <t>https://analytics.zoho.com/open-view/2395394000006844797?ZOHO_CRITERIA=%22Localiza%20CL%22.%22Codreg%22%3D13</t>
  </si>
  <si>
    <t>#1774B2683</t>
  </si>
  <si>
    <t>Variación Trimestral de Aprehensiones, Casos policiales, Denuncias y Detenciones (%) en Renaico para el Periodo 2005-2021.</t>
  </si>
  <si>
    <t>Gráfico que muestra la variación trimestral de Aprehensiones, Casos Policiales, Denuncias y Detenciones (%) por Violencia Intrafamiliar en Renaico según datos recopilados desde el Centro de Estudios y Análisis del Delito durante el Periodo 2005-2021.</t>
  </si>
  <si>
    <t>Renaico comunal delitos género violencia hacia mujer mujeres víctimas intrafamiliar familiar aprehensiones casos policiales denuncias detenciones variación trimestral</t>
  </si>
  <si>
    <t>https://analytics.zoho.com/open-view/2395394000007126407?ZOHO_CRITERIA=%22Trasposicion_27.5%22.%22Cod_Comuna%22%3D9209</t>
  </si>
  <si>
    <t>#1774B10328</t>
  </si>
  <si>
    <t>Variación Trimestral de Detenciones (%) por Violencia Intrafamiliar en Primavera para el Periodo 2005-2021.</t>
  </si>
  <si>
    <t>Gráfico que muestra la variación trimestral de Detenciones (%) por Violencia Intrafamiliar en Primavera según datos recopilados desde el Centro de Estudios y Análisis del Delito durante el Periodo 2005-2021.</t>
  </si>
  <si>
    <t>Primavera comunal delitos género violencia hacia mujer mujeres víctimas intrafamiliar familiar detenciones variación trimestral</t>
  </si>
  <si>
    <t>https://analytics.zoho.com/open-view/2395394000007126218?ZOHO_CRITERIA=%22Trasposicion_27.5%22.%22Cod_Comuna%22%3D12302</t>
  </si>
  <si>
    <t>#1774B10034</t>
  </si>
  <si>
    <t>Variación Trimestral de Aprehensiones (%) por Violencia Intrafamiliar en Porvenir para el Periodo 2005-2021.</t>
  </si>
  <si>
    <t>Gráfico que muestra la variación trimestral de Aprehensiones (%) por Violencia Intrafamiliar en Porvenir  según datos recopilados desde el Centro de Estudios y Análisis del Delito durante el Periodo 2005-2021.</t>
  </si>
  <si>
    <t>Porvenir comunal delitos género violencia hacia mujer mujeres víctimas intrafamiliar familiar aprehensiones variación trimestral</t>
  </si>
  <si>
    <t>https://analytics.zoho.com/open-view/2395394000007123879?ZOHO_CRITERIA=%22Trasposicion_27.5%22.%22Cod_Comuna%22%3D12301</t>
  </si>
  <si>
    <t>#1774B9006</t>
  </si>
  <si>
    <t>Variación Trimestral de Denuncias (%) por Violencia Intrafamiliar en General Lagos para el Periodo 2005-2021.</t>
  </si>
  <si>
    <t>Gráfico que muestra la variación trimestral de Denuncias (%) por Violencia Intrafamiliar en General Lagos según datos recopilados desde el Centro de Estudios y Análisis del Delito durante el Periodo 2005-2021.</t>
  </si>
  <si>
    <t>General Lagos comunal delitos género violencia hacia mujer mujeres víctimas intrafamiliar familiar denuncias variación trimestral</t>
  </si>
  <si>
    <t>https://analytics.zoho.com/open-view/2395394000007126144?ZOHO_CRITERIA=%22Trasposicion_27.5%22.%22Cod_Comuna%22%3D15202</t>
  </si>
  <si>
    <t>#1774B9762</t>
  </si>
  <si>
    <t>Proporción de Aprehensiones, Casos Policiales, Denuncias y Detenciones por Violencia Intrafamiliar en Rancagua para el Periodo 2005-2021.</t>
  </si>
  <si>
    <t>Gráfico que muestra la proporción y cantidad de Aprehensiones, Casos policiales, Denuncias y Detenciones por Violencia Intrafamiliar en Rancagua según datos recopilados desde el Centro de Estudios y Análisis del Delito durante el Periodo 2005-2021.</t>
  </si>
  <si>
    <t>Rancagua comunal delitos género violencia hacia mujer mujeres víctimas intrafamiliar familiar aprehensiones denuncias casos policiales detenciones comuna</t>
  </si>
  <si>
    <t>https://analytics.zoho.com/open-view/2395394000007123726?ZOHO_CRITERIA=%22Trasposicion_27.5%22.%22Cod_Comuna%22%3D6101</t>
  </si>
  <si>
    <t>#1774B8470</t>
  </si>
  <si>
    <t>Variación Trimestral de Aprehensiones, Casos policiales, Denuncias y Detenciones (%) por Violación en Laja para el Periodo 2008-2020</t>
  </si>
  <si>
    <t>Gráfico que muestra la variación trimestral de Aprehensiones, Casos Policiales, Denuncias y Detenciones (%) por Violaciones en Laja según datos recopilados desde la Subsecretaria de Prevención del Delito durante el Periodo 2008-2020.</t>
  </si>
  <si>
    <t>Laja comunal delitos género violación mujer mujeres víctimas aprehensiones casos policiales denuncias detenciones variación trimestral</t>
  </si>
  <si>
    <t>https://analytics.zoho.com/open-view/2395394000008633146?ZOHO_CRITERIA=%22Trasposicion_27.6%22.%22Cod_comuna%22%3D8304</t>
  </si>
  <si>
    <t>#1774B6096</t>
  </si>
  <si>
    <t>Sentencias Dictadas por Delitos de Abuso Sexual por Delito en la Región de O'Higgins durante el Periodo 2013-2019</t>
  </si>
  <si>
    <t>El gráfico muestra la evolución anual de la frecuencia de Sentencias Dictadas por Delitos de Abuso Sexual por Delito en la Región de O'Higgins durante el Periodo 2013-2019 de acuerdo a datos provenientes del Poder Judicial de Chile.</t>
  </si>
  <si>
    <t>abuso sexual delitos género violencia mujer mujeres casos víctimas detenciones sentencias ohiggins</t>
  </si>
  <si>
    <t>https://analytics.zoho.com/open-view/2395394000007166809?ZOHO_CRITERIA=%22Localiza%20CL%22.%22Codreg%22%3D6</t>
  </si>
  <si>
    <t>#1774B99</t>
  </si>
  <si>
    <t>Variación Trimestral de Casos Policiales (%) por Violencia Intrafamiliar en Panquehue para el Periodo 2005-2021.</t>
  </si>
  <si>
    <t>Gráfico que muestra la variación trimestral de Casos Policiales (%) por Violencia Intrafamiliar en Panquehue según datos recopilados desde el Centro de Estudios y Análisis del Delito durante el Periodo 2005-2021.</t>
  </si>
  <si>
    <t>Panquehue comunal delitos género violencia hacia mujer mujeres víctimas intrafamiliar familiar casos policiales variación trimestral</t>
  </si>
  <si>
    <t>https://analytics.zoho.com/open-view/2395394000007123911?ZOHO_CRITERIA=%22Trasposicion_27.5%22.%22Cod_Comuna%22%3D5704</t>
  </si>
  <si>
    <t>#1774B9148</t>
  </si>
  <si>
    <t>Proporción de Aprehensiones, Casos Policiales, Denuncias y Detenciones por Violencia Intrafamiliar en Villa Alegre para el Periodo 2005-2021.</t>
  </si>
  <si>
    <t>Gráfico que muestra la proporción y cantidad de Aprehensiones, Casos policiales, Denuncias y Detenciones por Violencia Intrafamiliar en Villa Alegre según datos recopilados desde el Centro de Estudios y Análisis del Delito durante el Periodo 2005-2021.</t>
  </si>
  <si>
    <t>Villa Alegre comunal delitos género violencia hacia mujer mujeres víctimas intrafamiliar familiar aprehensiones denuncias casos policiales detenciones comuna</t>
  </si>
  <si>
    <t>https://analytics.zoho.com/open-view/2395394000007123726?ZOHO_CRITERIA=%22Trasposicion_27.5%22.%22Cod_Comuna%22%3D7407</t>
  </si>
  <si>
    <t>#1774B8531</t>
  </si>
  <si>
    <t>Sentencias Dictadas por Delitos de Violación en el 5º Juzgado de Garantía de Santiago para el Periodo 2013-2019</t>
  </si>
  <si>
    <t>El gráfico muestra la evolución anual de la frecuencia de Sentencias Dictadas por Delitos de Violación por Delito específico en el 5º Juzgado de Garantía de Santiago para el Periodo 2013-2019 de acuerdo a datos provenientes del Poder Judicial de Chile.</t>
  </si>
  <si>
    <t>violación delitos género violencia mujer mujeres casos víctimas sentencias juzgado garantía nueva imperial</t>
  </si>
  <si>
    <t>https://analytics.zoho.com/open-view/2395394000007046737?ZOHO_CRITERIA=%22Trasposicion_27.8%22.%22Id_Juzgado_Garant%C3%ADa%22%3D71</t>
  </si>
  <si>
    <t>#1774B837</t>
  </si>
  <si>
    <t>Mapa de Femicidios informados por el Ministerio de la Mujer y Equidad de Género por comuna en la Región de Los Ríos para el Periodo 2010-2021.</t>
  </si>
  <si>
    <t>Mapa  que muestra los Femicidios Acumulados por comuna en la Región de Los Ríos  de acuerdo a los datos publicados por el Ministerio de la Mujer y Equidad de Género de Chile para el Periodo 2010-2021.</t>
  </si>
  <si>
    <t>Región de Los Ríos comunal femicidios delitos género violencia mujer mujeres casos víctimas minmeg ministerio acumulado mapa</t>
  </si>
  <si>
    <t>https://analytics.zoho.com/open-view/2395394000006508142?ZOHO_CRITERIA=%22Femicidios%22.%22Codreg%22%3D14</t>
  </si>
  <si>
    <t>#1774B6725</t>
  </si>
  <si>
    <t>Variación Trimestral de Aprehensiones, Casos policiales, Denuncias y Detenciones (%) en Chonchi para el Periodo 2005-2021.</t>
  </si>
  <si>
    <t>Gráfico que muestra la variación trimestral de Aprehensiones, Casos Policiales, Denuncias y Detenciones (%) por Violencia Intrafamiliar en Chonchi según datos recopilados desde el Centro de Estudios y Análisis del Delito durante el Periodo 2005-2021.</t>
  </si>
  <si>
    <t>Chonchi comunal delitos género violencia hacia mujer mujeres víctimas intrafamiliar familiar aprehensiones casos policiales denuncias detenciones variación trimestral</t>
  </si>
  <si>
    <t>https://analytics.zoho.com/open-view/2395394000007126407?ZOHO_CRITERIA=%22Trasposicion_27.5%22.%22Cod_Comuna%22%3D10203</t>
  </si>
  <si>
    <t>#1774B10342</t>
  </si>
  <si>
    <t>Variación Trimestral de Detenciones (%) por Violación en Rengo para el Periodo 2008-2020</t>
  </si>
  <si>
    <t>Gráfico que muestra la variación trimestral de Detenciones (%) por Violaciones en Rengo según datos recopilados desde la Subsecretaria de Prevención del Delito durante el Periodo 2008-2020.</t>
  </si>
  <si>
    <t>Rengo comunal delitos género violación mujer mujeres víctimas detenciones variación trimestral</t>
  </si>
  <si>
    <t>https://analytics.zoho.com/open-view/2395394000008633106?ZOHO_CRITERIA=%22Trasposicion_27.6%22.%22Cod_comuna%22%3D6115</t>
  </si>
  <si>
    <t>#1774B5715</t>
  </si>
  <si>
    <t>Variación Trimestral de Casos Policiales (%) por Violencia Intrafamiliar en Villa Alegre para el Periodo 2005-2021.</t>
  </si>
  <si>
    <t>Gráfico que muestra la variación trimestral de Casos Policiales (%) por Violencia Intrafamiliar en Villa Alegre según datos recopilados desde el Centro de Estudios y Análisis del Delito durante el Periodo 2005-2021.</t>
  </si>
  <si>
    <t>Villa Alegre comunal delitos género violencia hacia mujer mujeres víctimas intrafamiliar familiar casos policiales variación trimestral</t>
  </si>
  <si>
    <t>https://analytics.zoho.com/open-view/2395394000007123911?ZOHO_CRITERIA=%22Trasposicion_27.5%22.%22Cod_Comuna%22%3D7407</t>
  </si>
  <si>
    <t>#1774B9216</t>
  </si>
  <si>
    <t>Proporción de Aprehensiones, Casos Policiales, Denuncias y Detenciones por Violencia Intrafamiliar en Contulmo para el Periodo 2005-2021.</t>
  </si>
  <si>
    <t>Gráfico que muestra la proporción y cantidad de Aprehensiones, Casos policiales, Denuncias y Detenciones por Violencia Intrafamiliar en Contulmo según datos recopilados desde el Centro de Estudios y Análisis del Delito durante el Periodo 2005-2021.</t>
  </si>
  <si>
    <t>Contulmo comunal delitos género violencia hacia mujer mujeres víctimas intrafamiliar familiar aprehensiones denuncias casos policiales detenciones comuna</t>
  </si>
  <si>
    <t>https://analytics.zoho.com/open-view/2395394000007123726?ZOHO_CRITERIA=%22Trasposicion_27.5%22.%22Cod_Comuna%22%3D8204</t>
  </si>
  <si>
    <t>#1774B8548</t>
  </si>
  <si>
    <t>Frecuencia de Frecuencia Denuncias por Violación en Padre Hurtado para el Periodo 2008-2020</t>
  </si>
  <si>
    <t>Gráfico que muestra la frecuencia de Denuncias por Violación en Padre Hurtado según datos recopilados desde el Subsecretaria de Prevención del Delito durante el Periodo 2008-2020.</t>
  </si>
  <si>
    <t>Padre Hurtado comunal delitos género violación mujer mujeres víctimas denuncias</t>
  </si>
  <si>
    <t>https://analytics.zoho.com/open-view/2395394000006792596?ZOHO_CRITERIA=%22Localiza%20CL%22.%22Codcom%22%3D13604</t>
  </si>
  <si>
    <t>#1774B3989</t>
  </si>
  <si>
    <t>Frecuencia de Detenciones por Violencia Intrafamiliar en Huara para el Periodo 2005-2021.</t>
  </si>
  <si>
    <t>Gráfico que muestra la frecuencia de las Detenciones por Violencia Intrafamiliar en Huara según datos recopilados desde el Centro de Estudios y Análsis del Delito durante el Periodo 2005-2021.</t>
  </si>
  <si>
    <t>Huara comunal delitos género violencia hacia mujer mujeres víctimas intrafamiliar familiar detenciones comuna</t>
  </si>
  <si>
    <t>https://analytics.zoho.com/open-view/2395394000007123572?ZOHO_CRITERIA=%22Trasposicion_27.5%22.%22Cod_Comuna%22%3D1404</t>
  </si>
  <si>
    <t>#1774B8055</t>
  </si>
  <si>
    <t>Variación Trimestral de Denuncias (%) por Violencia Intrafamiliar en Maullín para el Periodo 2005-2021.</t>
  </si>
  <si>
    <t>Gráfico que muestra la variación trimestral de Denuncias (%) por Violencia Intrafamiliar en Maullín según datos recopilados desde el Centro de Estudios y Análisis del Delito durante el Periodo 2005-2021.</t>
  </si>
  <si>
    <t>Maullín comunal delitos género violencia hacia mujer mujeres víctimas intrafamiliar familiar denuncias variación trimestral</t>
  </si>
  <si>
    <t>https://analytics.zoho.com/open-view/2395394000007126144?ZOHO_CRITERIA=%22Trasposicion_27.5%22.%22Cod_Comuna%22%3D10108</t>
  </si>
  <si>
    <t>#1774B9654</t>
  </si>
  <si>
    <t>Variación Trimestral de Casos Policiales (%) por Violación en Zapallar para el Periodo 2008-2020</t>
  </si>
  <si>
    <t>Gráfico que muestra la variación trimestral de Casos Policiales (%) por Violaciones en Zapallar según datos recopilados desde la Subsecretaria de Prevención del Delito durante el Periodo 2008-2020.</t>
  </si>
  <si>
    <t>Zapallar comunal delitos género violación mujer mujeres víctimas casos policiales variación trimestral</t>
  </si>
  <si>
    <t>https://analytics.zoho.com/open-view/2395394000008633026?ZOHO_CRITERIA=%22Trasposicion_27.6%22.%22Cod_comuna%22%3D5405</t>
  </si>
  <si>
    <t>#1774B5020</t>
  </si>
  <si>
    <t>Variación Trimestral de Aprehensiones (%) por Violación en San Ignacio para el Periodo 2008-2020</t>
  </si>
  <si>
    <t>Gráfico que muestra la variación trimestral de Aprehensiones (%) por Violaciones en San Ignacio según datos recopilados desde la Subsecretaria de Prevención del Delito durante el Periodo 2008-2020.</t>
  </si>
  <si>
    <t>San Ignacio comunal delitos género violación mujer mujeres víctimas aprehensiones variación trimestral</t>
  </si>
  <si>
    <t>https://analytics.zoho.com/open-view/2395394000008632943?ZOHO_CRITERIA=%22Trasposicion_27.6%22.%22Cod_comuna%22%3D16108</t>
  </si>
  <si>
    <t>#1774B4833</t>
  </si>
  <si>
    <t>Tasa de Detenciones por Violación en La Reina para el Periodo 2008-2020.</t>
  </si>
  <si>
    <t>Gráfico que muestra la Tasa de Detenciones por Violación por cada 100 mil habitantes en La Reina según datos recolectados y calculados por al Subsecretaría de Prevención del Delito para el Periodo 2008-2020.</t>
  </si>
  <si>
    <t>La Reina comunal delitos género violación mujer mujeres víctimas detenciones evolución tasa 100 mil habitantes</t>
  </si>
  <si>
    <t>https://analytics.zoho.com/open-view/2395394000006843853?ZOHO_CRITERIA=%22Localiza%20CL%22.%22Codcom%22%3D13113</t>
  </si>
  <si>
    <t>#1774B2256</t>
  </si>
  <si>
    <t>Tasa de Aprehensiones, Casos Policiales, Denuncias y Detenciones por Violación en Perquenco para el Periodo 2008-2020.</t>
  </si>
  <si>
    <t>Gráfico que muestra la Tasa de Aprehensiones, Casos Policiales, Denuncias y Detenciones por Violación por cada 100 mil habitantes en Perquenco según datos recolectados y calculados por al Subsecretaría de Prevención del Delito para el Periodo 2008-2020.</t>
  </si>
  <si>
    <t>Perquenco comunal delitos género violación mujer mujeres víctimas aprehensiones casos policiales denuncias detenciones evolución tasa 100 mil habitantes</t>
  </si>
  <si>
    <t>https://analytics.zoho.com/open-view/2395394000006850626?ZOHO_CRITERIA=%22Localiza%20CL%22.%22Codcom%22%3D9113</t>
  </si>
  <si>
    <t>#1774B2518</t>
  </si>
  <si>
    <t>Frecuencia de Detenciones por Violencia Intrafamiliar en Coquimbo para el Periodo 2005-2021.</t>
  </si>
  <si>
    <t>Gráfico que muestra la frecuencia de las Detenciones por Violencia Intrafamiliar en Coquimbo según datos recopilados desde el Centro de Estudios y Análsis del Delito durante el Periodo 2005-2021.</t>
  </si>
  <si>
    <t>Coquimbo comunal delitos género violencia hacia mujer mujeres víctimas intrafamiliar familiar detenciones comuna</t>
  </si>
  <si>
    <t>https://analytics.zoho.com/open-view/2395394000007123572?ZOHO_CRITERIA=%22Trasposicion_27.5%22.%22Cod_Comuna%22%3D4102</t>
  </si>
  <si>
    <t>#1774B8076</t>
  </si>
  <si>
    <t>Frecuencia de Frecuencia Denuncias por Violación en Quellón para el Periodo 2008-2020</t>
  </si>
  <si>
    <t>Gráfico que muestra la frecuencia de Denuncias por Violación en Quellón según datos recopilados desde el Subsecretaria de Prevención del Delito durante el Periodo 2008-2020.</t>
  </si>
  <si>
    <t>Quellón comunal delitos género violación mujer mujeres víctimas denuncias</t>
  </si>
  <si>
    <t>https://analytics.zoho.com/open-view/2395394000006792596?ZOHO_CRITERIA=%22Localiza%20CL%22.%22Codcom%22%3D10208</t>
  </si>
  <si>
    <t>#1774B3910</t>
  </si>
  <si>
    <t>Proporción de Aprehensiones, Casos Policiales, Denuncias y Detenciones por Violencia Intrafamiliar en Timaukel para el Periodo 2005-2021.</t>
  </si>
  <si>
    <t>Gráfico que muestra la proporción y cantidad de Aprehensiones, Casos policiales, Denuncias y Detenciones por Violencia Intrafamiliar en Timaukel según datos recopilados desde el Centro de Estudios y Análisis del Delito durante el Periodo 2005-2021.</t>
  </si>
  <si>
    <t>Timaukel comunal delitos género violencia hacia mujer mujeres víctimas intrafamiliar familiar aprehensiones denuncias casos policiales detenciones comuna</t>
  </si>
  <si>
    <t>https://analytics.zoho.com/open-view/2395394000007123726?ZOHO_CRITERIA=%22Trasposicion_27.5%22.%22Cod_Comuna%22%3D12303</t>
  </si>
  <si>
    <t>#1774B8666</t>
  </si>
  <si>
    <t>Tasa de Casos Policiales por Violación en Curacaví para el Periodo 2008-2020.</t>
  </si>
  <si>
    <t>Gráfico que muestra la Tasa de Casos Policiales por Violación por cada 100 mil habitantes en Curacaví según datos recolectados y calculados por al Subsecretaría de Prevención del Delito para el Periodo 2008-2020.</t>
  </si>
  <si>
    <t>Curacaví comunal delitos género violación mujer mujeres víctimas casos policiales evolución tasa 100 mil habitantes</t>
  </si>
  <si>
    <t>https://analytics.zoho.com/open-view/2395394000006843792?ZOHO_CRITERIA=%22Localiza%20CL%22.%22Codcom%22%3D13503</t>
  </si>
  <si>
    <t>#1774B1629</t>
  </si>
  <si>
    <t>Frecuencia de Casos de Violencia Económica y Variación Anual en La Cruz para los años 2012, 2017 y 2020.</t>
  </si>
  <si>
    <t>Gráfico que muestra la Frecuencia de Casos de Violencia Económica por año en La Cruz para los años 2012, 2017 y 2020 según datos de las encuestas ENVIF-VCM realizadas por el Instituto Nacional de Estadísticas (INE) y el Centro de Estudios y Análisis del Delito (CEAD).</t>
  </si>
  <si>
    <t>La Cruz comunal violencia económica intrafamiliar vif mujeres mujer encuesta envif cead ine evolución variación anual</t>
  </si>
  <si>
    <t>https://analytics.zoho.com/open-view/2395394000007264522?ZOHO_CRITERIA=%22Trasposicion_27.9%22.%22C%C3%B3digo%20Comuna%22%3D5504</t>
  </si>
  <si>
    <t>#1774B10630</t>
  </si>
  <si>
    <t>Variación Trimestral de Sentencias Dictadas (%) por Delitos Vinculados a la Mujer en la Región Metropolitana, por Juzgado de Garantía, durante el Periodo 2013-2019</t>
  </si>
  <si>
    <t>El gráfico muestra la tendencia de la Variación Trimestral de Sentencias Dictadas (%) en la Región Metropolitana por Juzgado de Garantía, durante el Periodo 2013-2019 de acuerdo a datos provenientes del Poder Judicial de Chile.</t>
  </si>
  <si>
    <t>sociedad delincuencia delitos frecuencia sentencias secuestro homicidio tortura aborto lesiones mujer violencia femicidio metropolitana</t>
  </si>
  <si>
    <t>https://analytics.zoho.com/open-view/2395394000007158410?ZOHO_CRITERIA=%22Localiza%20CL%22.%22Codreg%22%3D13</t>
  </si>
  <si>
    <t>#1774B639</t>
  </si>
  <si>
    <t>Variación Trimestral de Detenciones (%) por Violación en Ñuñoa para el Periodo 2008-2020</t>
  </si>
  <si>
    <t>Gráfico que muestra la variación trimestral de Detenciones (%) por Violaciones en Ñuñoa según datos recopilados desde la Subsecretaria de Prevención del Delito durante el Periodo 2008-2020.</t>
  </si>
  <si>
    <t>Ñuñoa comunal delitos género violación mujer mujeres víctimas detenciones variación trimestral</t>
  </si>
  <si>
    <t>https://analytics.zoho.com/open-view/2395394000008633106?ZOHO_CRITERIA=%22Trasposicion_27.6%22.%22Cod_comuna%22%3D13120</t>
  </si>
  <si>
    <t>#1774B5889</t>
  </si>
  <si>
    <t>Frecuencia de Detenciones por Violencia Intrafamiliar en Pinto para el Periodo 2005-2021.</t>
  </si>
  <si>
    <t>Gráfico que muestra la frecuencia de las Detenciones por Violencia Intrafamiliar en Pinto según datos recopilados desde el Centro de Estudios y Análsis del Delito durante el Periodo 2005-2021.</t>
  </si>
  <si>
    <t>Pinto comunal delitos género violencia hacia mujer mujeres víctimas intrafamiliar familiar detenciones comuna</t>
  </si>
  <si>
    <t>https://analytics.zoho.com/open-view/2395394000007123572?ZOHO_CRITERIA=%22Trasposicion_27.5%22.%22Cod_Comuna%22%3D16106</t>
  </si>
  <si>
    <t>#1774B8234</t>
  </si>
  <si>
    <t>Variación Trimestral de Casos Policiales (%) por Violación en Sagrada Familia para el Periodo 2008-2020</t>
  </si>
  <si>
    <t>Gráfico que muestra la variación trimestral de Casos Policiales (%) por Violaciones en Sagrada Familia según datos recopilados desde la Subsecretaria de Prevención del Delito durante el Periodo 2008-2020.</t>
  </si>
  <si>
    <t>Sagrada Familia comunal delitos género violación mujer mujeres víctimas casos policiales variación trimestral</t>
  </si>
  <si>
    <t>https://analytics.zoho.com/open-view/2395394000008633026?ZOHO_CRITERIA=%22Trasposicion_27.6%22.%22Cod_comuna%22%3D7307</t>
  </si>
  <si>
    <t>#1774B5094</t>
  </si>
  <si>
    <t>Variación Trimestral de Detenciones (%) por Violencia Intrafamiliar en Maipú para el Periodo 2005-2021.</t>
  </si>
  <si>
    <t>Gráfico que muestra la variación trimestral de Detenciones (%) por Violencia Intrafamiliar en Maipú según datos recopilados desde el Centro de Estudios y Análisis del Delito durante el Periodo 2005-2021.</t>
  </si>
  <si>
    <t>Maipú comunal delitos género violencia hacia mujer mujeres víctimas intrafamiliar familiar detenciones variación trimestral</t>
  </si>
  <si>
    <t>https://analytics.zoho.com/open-view/2395394000007126218?ZOHO_CRITERIA=%22Trasposicion_27.5%22.%22Cod_Comuna%22%3D13119</t>
  </si>
  <si>
    <t>#1774B10054</t>
  </si>
  <si>
    <t>Frecuencia según ocurrencia de Violencia Económica en El Tabo para los años 2012, 2017 y 2020.</t>
  </si>
  <si>
    <t>Gráfico que muestra la Frecuencia según ocurrencia de Violencia Económica en El Tabo los años 2012, 2017 y 2020 según datos de las encuestas ENVIF-VCM realizadas por el Instituto Nacional de Estadísticas (INE) y el Centro de Estudios y Análisis del Delito (CEAD).</t>
  </si>
  <si>
    <t>El Tabo comunal violencia económica intrafamiliar vif mujeres mujer encuesta envif cead ine víctima padecer sufrir</t>
  </si>
  <si>
    <t>https://analytics.zoho.com/open-view/2395394000007264102?ZOHO_CRITERIA=%22Trasposicion_27.9%22.%22C%C3%B3digo%20Comuna%22%3D5605</t>
  </si>
  <si>
    <t>#1774B11013</t>
  </si>
  <si>
    <t>Frecuencia de Frecuencia Detenciones por Violación en Pelarco para el Periodo 2008-2020</t>
  </si>
  <si>
    <t>Gráfico que muestra la frecuencia de Detenciones por Violación en Pelarco según datos recopilados desde el Subsecretaria de Prevención del Delito durante el Periodo 2008-2020.</t>
  </si>
  <si>
    <t>Pelarco comunal delitos género violación mujer mujeres víctimas detenciones</t>
  </si>
  <si>
    <t>https://analytics.zoho.com/open-view/2395394000006792637?ZOHO_CRITERIA=%22Localiza%20CL%22.%22Codcom%22%3D7106</t>
  </si>
  <si>
    <t>#1774B4112</t>
  </si>
  <si>
    <t>Variación Trimestral de Sentencias Dictadas (%) en la Región Metropolitana por Delito, durante el Periodo 2013-2019</t>
  </si>
  <si>
    <t>El gráfico muestra la tendencia de la Variación Trimestral de Sentencias Dictadas (%) en la Región Metropolitana por Delito, durante el Periodo 2013-2019 de acuerdo a datos provenientes del Poder Judicial de Chile.</t>
  </si>
  <si>
    <t>violación delitos género violencia mujer mujeres casos víctimas sentencias metropolitana</t>
  </si>
  <si>
    <t>https://analytics.zoho.com/open-view/2395394000007052002?ZOHO_CRITERIA=%22Localiza%20CL%22.%22Codreg%22%3D13</t>
  </si>
  <si>
    <t>#1774B867</t>
  </si>
  <si>
    <t>Variación Trimestral de Aprehensiones (%) por Violencia Intrafamiliar en Cunco para el Periodo 2005-2021.</t>
  </si>
  <si>
    <t>Gráfico que muestra la variación trimestral de Aprehensiones (%) por Violencia Intrafamiliar en Cunco  según datos recopilados desde el Centro de Estudios y Análisis del Delito durante el Periodo 2005-2021.</t>
  </si>
  <si>
    <t>Cunco comunal delitos género violencia hacia mujer mujeres víctimas intrafamiliar familiar aprehensiones variación trimestral</t>
  </si>
  <si>
    <t>https://analytics.zoho.com/open-view/2395394000007123879?ZOHO_CRITERIA=%22Trasposicion_27.5%22.%22Cod_Comuna%22%3D9103</t>
  </si>
  <si>
    <t>#1774B8933</t>
  </si>
  <si>
    <t>Frecuencia de Frecuencia Detenciones por Violación en Curepto para el Periodo 2008-2020</t>
  </si>
  <si>
    <t>Gráfico que muestra la frecuencia de Detenciones por Violación en Curepto según datos recopilados desde el Subsecretaria de Prevención del Delito durante el Periodo 2008-2020.</t>
  </si>
  <si>
    <t>Curepto comunal delitos género violación mujer mujeres víctimas detenciones</t>
  </si>
  <si>
    <t>https://analytics.zoho.com/open-view/2395394000006792637?ZOHO_CRITERIA=%22Localiza%20CL%22.%22Codcom%22%3D7103</t>
  </si>
  <si>
    <t>#1774B4109</t>
  </si>
  <si>
    <t>Variación Trimestral de Denuncias (%) por Violencia Intrafamiliar en Curanilahue para el Periodo 2005-2021.</t>
  </si>
  <si>
    <t>Gráfico que muestra la variación trimestral de Denuncias (%) por Violencia Intrafamiliar en Curanilahue según datos recopilados desde el Centro de Estudios y Análisis del Delito durante el Periodo 2005-2021.</t>
  </si>
  <si>
    <t>Curanilahue comunal delitos género violencia hacia mujer mujeres víctimas intrafamiliar familiar denuncias variación trimestral</t>
  </si>
  <si>
    <t>https://analytics.zoho.com/open-view/2395394000007126144?ZOHO_CRITERIA=%22Trasposicion_27.5%22.%22Cod_Comuna%22%3D8205</t>
  </si>
  <si>
    <t>#1774B9577</t>
  </si>
  <si>
    <t>Variación anual de Tasa de Aprehensiones, Casos Policiales, Denuncias y Detenciones (%) por Violación en Macul para el Periodo 2008-2020</t>
  </si>
  <si>
    <t>Gráfico que muestra la variación anual (%) de la Tasa por cada 100 mil habitantes de  Aprehensiones, Casos Policiales, Denuncias y Detenciones por Violaciones en Macul según datos recopilados desde la Subsecretaria de Prevención del Delito durante el Periodo 2008-2020.</t>
  </si>
  <si>
    <t>Macul comunal delitos género violación mujer mujeres víctimas aprehensiones casos policiales denuncias detenciones variación tasa 100 mil habitantes</t>
  </si>
  <si>
    <t>https://analytics.zoho.com/open-view/2395394000006850667?ZOHO_CRITERIA=%22Localiza%20CL%22.%22Codcom%22%3D13118</t>
  </si>
  <si>
    <t>#1774B6660</t>
  </si>
  <si>
    <t>Frecuencia de Frecuencia Aprehensiones por Violación en Curepto para el Periodo 2008-2020</t>
  </si>
  <si>
    <t>Gráfico que muestra la frecuencia de Aprehensiones por Violación en Curepto según datos recopilados desde el Subsecretaria de Prevención del Delito durante el Periodo 2008-2020.</t>
  </si>
  <si>
    <t>Curepto comunal delitos género violación mujer mujeres víctimas aprehensiones</t>
  </si>
  <si>
    <t>https://analytics.zoho.com/open-view/2395394000006792514?ZOHO_CRITERIA=%22Localiza%20CL%22.%22Codcom%22%3D7103</t>
  </si>
  <si>
    <t>#1774B3111</t>
  </si>
  <si>
    <t>Frecuencia según ocurrencia de Violencia Económica en Nogales para los años 2012, 2017 y 2020.</t>
  </si>
  <si>
    <t>Gráfico que muestra la Frecuencia según ocurrencia de Violencia Económica en Nogales los años 2012, 2017 y 2020 según datos de las encuestas ENVIF-VCM realizadas por el Instituto Nacional de Estadísticas (INE) y el Centro de Estudios y Análisis del Delito (CEAD).</t>
  </si>
  <si>
    <t>Nogales comunal violencia económica intrafamiliar vif mujeres mujer encuesta envif cead ine víctima padecer sufrir</t>
  </si>
  <si>
    <t>https://analytics.zoho.com/open-view/2395394000007264102?ZOHO_CRITERIA=%22Trasposicion_27.9%22.%22C%C3%B3digo%20Comuna%22%3D5506</t>
  </si>
  <si>
    <t>#1774B11008</t>
  </si>
  <si>
    <t>Frecuencia de Frecuencia Denuncias por Violación en Toltén para el Periodo 2008-2020</t>
  </si>
  <si>
    <t>Gráfico que muestra la frecuencia de Denuncias por Violación en Toltén según datos recopilados desde el Subsecretaria de Prevención del Delito durante el Periodo 2008-2020.</t>
  </si>
  <si>
    <t>Toltén comunal delitos género violación mujer mujeres víctimas denuncias</t>
  </si>
  <si>
    <t>https://analytics.zoho.com/open-view/2395394000006792596?ZOHO_CRITERIA=%22Localiza%20CL%22.%22Codcom%22%3D9118</t>
  </si>
  <si>
    <t>#1774B3879</t>
  </si>
  <si>
    <t>Tasa de Aprehensiones, Casos Policiales, Denuncias y Detenciones por Violación en San Felipe para el Periodo 2008-2020.</t>
  </si>
  <si>
    <t>Gráfico que muestra la Tasa de Aprehensiones, Casos Policiales, Denuncias y Detenciones por Violación por cada 100 mil habitantes en San Felipe según datos recolectados y calculados por al Subsecretaría de Prevención del Delito para el Periodo 2008-2020.</t>
  </si>
  <si>
    <t>San Felipe comunal delitos género violación mujer mujeres víctimas aprehensiones casos policiales denuncias detenciones evolución tasa 100 mil habitantes</t>
  </si>
  <si>
    <t>https://analytics.zoho.com/open-view/2395394000006850626?ZOHO_CRITERIA=%22Localiza%20CL%22.%22Codcom%22%3D5701</t>
  </si>
  <si>
    <t>#1774B2379</t>
  </si>
  <si>
    <t>Variación anual de Tasa de Aprehensiones, Casos Policiales, Denuncias y Detenciones (%) por Violación en Paillaco para el Periodo 2008-2020</t>
  </si>
  <si>
    <t>Gráfico que muestra la variación anual (%) de la Tasa por cada 100 mil habitantes de  Aprehensiones, Casos Policiales, Denuncias y Detenciones por Violaciones en Paillaco según datos recopilados desde la Subsecretaria de Prevención del Delito durante el Periodo 2008-2020.</t>
  </si>
  <si>
    <t>Paillaco comunal delitos género violación mujer mujeres víctimas aprehensiones casos policiales denuncias detenciones variación tasa 100 mil habitantes</t>
  </si>
  <si>
    <t>https://analytics.zoho.com/open-view/2395394000006850667?ZOHO_CRITERIA=%22Localiza%20CL%22.%22Codcom%22%3D14107</t>
  </si>
  <si>
    <t>#1774B6701</t>
  </si>
  <si>
    <t>Frecuencia de Detenciones por Violencia Intrafamiliar en Coihueco para el Periodo 2005-2021.</t>
  </si>
  <si>
    <t>Gráfico que muestra la frecuencia de las Detenciones por Violencia Intrafamiliar en Coihueco según datos recopilados desde el Centro de Estudios y Análsis del Delito durante el Periodo 2005-2021.</t>
  </si>
  <si>
    <t>Coihueco comunal delitos género violencia hacia mujer mujeres víctimas intrafamiliar familiar detenciones comuna</t>
  </si>
  <si>
    <t>https://analytics.zoho.com/open-view/2395394000007123572?ZOHO_CRITERIA=%22Trasposicion_27.5%22.%22Cod_Comuna%22%3D16302</t>
  </si>
  <si>
    <t>#1774B8228</t>
  </si>
  <si>
    <t>Proporción de Casos acumulados de Violencia Intrafamiliar en la Región de Ñuble por sexo de la víctima según datos recopilados el Periodo 2019-2021</t>
  </si>
  <si>
    <t>Gráfico que muestra la proporción de casos de Violencia Intrafamiliar en la Región de Ñuble según sexo de la víctima, presentados frente a la Fiscalía de Chile durante el Periodo 2019-2021.</t>
  </si>
  <si>
    <t>Región de Ñuble delitos violencia mujer mujeres  casos víctimas intrafamiliar familiar fisica fiscalía sexo</t>
  </si>
  <si>
    <t>https://analytics.zoho.com/open-view/2395394000007054206?ZOHO_CRITERIA=%22Trasposicion_27.4%22.%22Cod_Regi%C3%B3n%22%3D16</t>
  </si>
  <si>
    <t>#1774B6879</t>
  </si>
  <si>
    <t>Variación Trimestral de Casos Policiales (%) por Violación en Máfil para el Periodo 2008-2020</t>
  </si>
  <si>
    <t>Gráfico que muestra la variación trimestral de Casos Policiales (%) por Violaciones en Máfil según datos recopilados desde la Subsecretaria de Prevención del Delito durante el Periodo 2008-2020.</t>
  </si>
  <si>
    <t>Máfil comunal delitos género violación mujer mujeres víctimas casos policiales variación trimestral</t>
  </si>
  <si>
    <t>https://analytics.zoho.com/open-view/2395394000008633026?ZOHO_CRITERIA=%22Trasposicion_27.6%22.%22Cod_comuna%22%3D14105</t>
  </si>
  <si>
    <t>#1774B5289</t>
  </si>
  <si>
    <t>Sentencias Dictadas por Delitos Vinculados a la Mujer por Delito en el Juzgado de Garantía de Castro para el Periodo 2013-2019</t>
  </si>
  <si>
    <t>Gráfico que muestra la evolución anual de la frecuencia de Sentencias Dictadas por Delitos Vinculados a la Mujer por Delito en el Juzgado de Garantía de Castro para el Periodo 2013-2019 de acuerdo a datos provenientes del Poder Judicial de Chile.</t>
  </si>
  <si>
    <t>https://analytics.zoho.com/open-view/2395394000007158201?ZOHO_CRITERIA=%22Trasposicion_27.16%22.%22Id_Juzgado_Garant%C3%ADa%22%3D54</t>
  </si>
  <si>
    <t>#1774B550</t>
  </si>
  <si>
    <t>Frecuencia de Frecuencia Aprehensiones, Casos Policiales, Denuncias y Detenciones por Violación en Llanquihue para el Periodo 2008-2020</t>
  </si>
  <si>
    <t>Gráfico que muestra la frecuencia de Aprehensiones, Casos Policiales, Denuncias y  Detenciones por Violación en Llanquihue según datos recopilados desde el Subsecretaria de Prevención del Delito durante el Periodo 2008-2020.</t>
  </si>
  <si>
    <t>Llanquihue comunal delitos género violación mujer mujeres víctimas aprehensiones casos policiales denuncias detenciones</t>
  </si>
  <si>
    <t>https://analytics.zoho.com/open-view/2395394000006792678?ZOHO_CRITERIA=%22Localiza%20CL%22.%22Codcom%22%3D10107</t>
  </si>
  <si>
    <t>#1774B4559</t>
  </si>
  <si>
    <t>Variación Trimestral de Detenciones (%) por Violación en Cañete para el Periodo 2008-2020</t>
  </si>
  <si>
    <t>Gráfico que muestra la variación trimestral de Detenciones (%) por Violaciones en Cañete según datos recopilados desde la Subsecretaria de Prevención del Delito durante el Periodo 2008-2020.</t>
  </si>
  <si>
    <t>Cañete comunal delitos género violación mujer mujeres víctimas detenciones variación trimestral</t>
  </si>
  <si>
    <t>https://analytics.zoho.com/open-view/2395394000008633106?ZOHO_CRITERIA=%22Trasposicion_27.6%22.%22Cod_comuna%22%3D8203</t>
  </si>
  <si>
    <t>#1774B5769</t>
  </si>
  <si>
    <t>Tasa de Detenciones por Violación en Antofagasta para el Periodo 2008-2020.</t>
  </si>
  <si>
    <t>Gráfico que muestra la Tasa de Detenciones por Violación por cada 100 mil habitantes en Antofagasta según datos recolectados y calculados por al Subsecretaría de Prevención del Delito para el Periodo 2008-2020.</t>
  </si>
  <si>
    <t>Antofagasta comunal delitos género violación mujer mujeres víctimas detenciones evolución tasa 100 mil habitantes</t>
  </si>
  <si>
    <t>https://analytics.zoho.com/open-view/2395394000006843853?ZOHO_CRITERIA=%22Localiza%20CL%22.%22Codcom%22%3D2101</t>
  </si>
  <si>
    <t>#1774B1997</t>
  </si>
  <si>
    <t>Tasa de Aprehensiones, Casos Policiales, Denuncias y Detenciones por Violación en Padre Hurtado para el Periodo 2008-2020.</t>
  </si>
  <si>
    <t>Gráfico que muestra la Tasa de Aprehensiones, Casos Policiales, Denuncias y Detenciones por Violación por cada 100 mil habitantes en Padre Hurtado según datos recolectados y calculados por al Subsecretaría de Prevención del Delito para el Periodo 2008-2020.</t>
  </si>
  <si>
    <t>Padre Hurtado comunal delitos género violación mujer mujeres víctimas aprehensiones casos policiales denuncias detenciones evolución tasa 100 mil habitantes</t>
  </si>
  <si>
    <t>https://analytics.zoho.com/open-view/2395394000006850626?ZOHO_CRITERIA=%22Localiza%20CL%22.%22Codcom%22%3D13604</t>
  </si>
  <si>
    <t>#1774B2637</t>
  </si>
  <si>
    <t>Tasa de Casos Policiales por Violación  en la Región de Maule para el Período 2008-2020.</t>
  </si>
  <si>
    <t>Gráfico que muestra la Tasa de Casos Policiales por Violación por cada 100 mil habitantes en la Región de Maule según datos recolectados y calculados por al Subsecretaría de Prevención del Delito para el Período 2008-2020.</t>
  </si>
  <si>
    <t>Región de Maule regional delitos género violación mujer mujeres víctimas casos policiales evolución tasa 100 mil habitantes</t>
  </si>
  <si>
    <t>https://analytics.zoho.com/open-view/2395394000008748422?ZOHO_CRITERIA=%22Trasposicion_27.7%22.%22cod_region%22%3D7</t>
  </si>
  <si>
    <t>#1774B2750</t>
  </si>
  <si>
    <t>Juzgado de Garantía de Victoria</t>
  </si>
  <si>
    <t>Sentencias Dictadas por Delitos Vinculados a la Mujer por Tipo de Delito en el Juzgado de Garantía de Victoria para el Periodo 2013-2019</t>
  </si>
  <si>
    <t>El gráfico muestra la evolución anual de la frecuencia de Sentencias Dictadas por Delitos Vinculados a la Mujer por Tipo de Delito en el Juzgado de Garantía de Victoria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</si>
  <si>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https://analytics.zoho.com/open-view/2395394000007158163?ZOHO_CRITERIA=%22Trasposicion_27.16%22.%22Id_Juzgado_Garant%C3%ADa%22%3D51</t>
  </si>
  <si>
    <t>#1774B465</t>
  </si>
  <si>
    <t>Sentencias Dictadas por Delitos Vinculados a la Mujer por Delito en la Región de Los Ríos durante el Periodo 2013-2019</t>
  </si>
  <si>
    <t>El gráfico muestra la evolución anual de la frecuencia de Sentencias Dictadas por Delitos Vinculados a la Mujer por Delito en la Región de Los Ríos durante el Periodo 2013-2019 de acuerdo a datos provenientes del Poder Judicial de Chile.</t>
  </si>
  <si>
    <t>sociedad delincuencia delitos frecuencia sentencias secuestro homicidio tortura aborto lesiones mujer violencia femicidio los ríos</t>
  </si>
  <si>
    <t>https://analytics.zoho.com/open-view/2395394000007158003?ZOHO_CRITERIA=%22Localiza%20CL%22.%22Codreg%22%3D14</t>
  </si>
  <si>
    <t>100-R-14</t>
  </si>
  <si>
    <t>#1774B412</t>
  </si>
  <si>
    <t>Variación Trimestral de Aprehensiones, Casos policiales, Denuncias y Detenciones (%) por Violación en El Quisco para el Periodo 2008-2020</t>
  </si>
  <si>
    <t>Gráfico que muestra la variación trimestral de Aprehensiones, Casos Policiales, Denuncias y Detenciones (%) por Violaciones en El Quisco según datos recopilados desde la Subsecretaria de Prevención del Delito durante el Periodo 2008-2020.</t>
  </si>
  <si>
    <t>El Quisco comunal delitos género violación mujer mujeres víctimas aprehensiones casos policiales denuncias detenciones variación trimestral</t>
  </si>
  <si>
    <t>https://analytics.zoho.com/open-view/2395394000008633146?ZOHO_CRITERIA=%22Trasposicion_27.6%22.%22Cod_comuna%22%3D5604</t>
  </si>
  <si>
    <t>#1774B5998</t>
  </si>
  <si>
    <t>Variación Trimestral de Aprehensiones (%) por Violencia Intrafamiliar en Quintero para el Periodo 2005-2021.</t>
  </si>
  <si>
    <t>Gráfico que muestra la variación trimestral de Aprehensiones (%) por Violencia Intrafamiliar en Quintero  según datos recopilados desde el Centro de Estudios y Análisis del Delito durante el Periodo 2005-2021.</t>
  </si>
  <si>
    <t>Quintero comunal delitos género violencia hacia mujer mujeres víctimas intrafamiliar familiar aprehensiones variación trimestral</t>
  </si>
  <si>
    <t>https://analytics.zoho.com/open-view/2395394000007123879?ZOHO_CRITERIA=%22Trasposicion_27.5%22.%22Cod_Comuna%22%3D5107</t>
  </si>
  <si>
    <t>#1774B8781</t>
  </si>
  <si>
    <t>Frecuencia de Casos Policiales por Violencia Intrafamiliar en Calera de Tango para el Periodo 2005-2021.</t>
  </si>
  <si>
    <t>Gráfico que muestra la frecuencia de Casos Policiales por Violencia Intrafamiliar en Calera de Tango según datos recopilados desde el Centro de Estudios y Análsis del Delito durante el Periodo 2005-2021.</t>
  </si>
  <si>
    <t>Calera de Tango comunal delitos género violencia hacia mujer mujeres víctimas intrafamiliar familiar casos policiales comuna</t>
  </si>
  <si>
    <t>https://analytics.zoho.com/open-view/2395394000007123412?ZOHO_CRITERIA=%22Trasposicion_27.5%22.%22Cod_Comuna%22%3D13403</t>
  </si>
  <si>
    <t>#1774B7678</t>
  </si>
  <si>
    <t>Tasa de Casos Policiales por Violación en Coihaique para el Periodo 2008-2020.</t>
  </si>
  <si>
    <t>Gráfico que muestra la Tasa de Casos Policiales por Violación por cada 100 mil habitantes en Coihaique según datos recolectados y calculados por al Subsecretaría de Prevención del Delito para el Periodo 2008-2020.</t>
  </si>
  <si>
    <t>Coihaique comunal delitos género violación mujer mujeres víctimas casos policiales evolución tasa 100 mil habitantes</t>
  </si>
  <si>
    <t>https://analytics.zoho.com/open-view/2395394000006843792?ZOHO_CRITERIA=%22Localiza%20CL%22.%22Codcom%22%3D11101</t>
  </si>
  <si>
    <t>#1774B1569</t>
  </si>
  <si>
    <t>Variación Trimestral de Aprehensiones, Casos policiales, Denuncias y Detenciones (%) en Calama para el Periodo 2005-2021.</t>
  </si>
  <si>
    <t>Gráfico que muestra la variación trimestral de Aprehensiones, Casos Policiales, Denuncias y Detenciones (%) por Violencia Intrafamiliar en Calama según datos recopilados desde el Centro de Estudios y Análisis del Delito durante el Periodo 2005-2021.</t>
  </si>
  <si>
    <t>Calama comunal delitos género violencia hacia mujer mujeres víctimas intrafamiliar familiar aprehensiones casos policiales denuncias detenciones variación trimestral</t>
  </si>
  <si>
    <t>https://analytics.zoho.com/open-view/2395394000007126407?ZOHO_CRITERIA=%22Trasposicion_27.5%22.%22Cod_Comuna%22%3D2201</t>
  </si>
  <si>
    <t>#1774B10115</t>
  </si>
  <si>
    <t>Frecuencia de Frecuencia Detenciones por Violación en Curacaví para el Periodo 2008-2020</t>
  </si>
  <si>
    <t>Gráfico que muestra la frecuencia de Detenciones por Violación en Curacaví según datos recopilados desde el Subsecretaria de Prevención del Delito durante el Periodo 2008-2020.</t>
  </si>
  <si>
    <t>Curacaví comunal delitos género violación mujer mujeres víctimas detenciones</t>
  </si>
  <si>
    <t>https://analytics.zoho.com/open-view/2395394000006792637?ZOHO_CRITERIA=%22Localiza%20CL%22.%22Codcom%22%3D13503</t>
  </si>
  <si>
    <t>#1774B4303</t>
  </si>
  <si>
    <t>Variación Trimestral de Aprehensiones (%) por Violación en Ninhue para el Periodo 2008-2020</t>
  </si>
  <si>
    <t>Gráfico que muestra la variación trimestral de Aprehensiones (%) por Violaciones en Ninhue según datos recopilados desde la Subsecretaria de Prevención del Delito durante el Periodo 2008-2020.</t>
  </si>
  <si>
    <t>Ninhue comunal delitos género violación mujer mujeres víctimas aprehensiones variación trimestral</t>
  </si>
  <si>
    <t>https://analytics.zoho.com/open-view/2395394000008632943?ZOHO_CRITERIA=%22Trasposicion_27.6%22.%22Cod_comuna%22%3D16204</t>
  </si>
  <si>
    <t>#1774B4826</t>
  </si>
  <si>
    <t>Frecuencia de Frecuencia Aprehensiones, Casos Policiales, Denuncias y Detenciones por Violación en Penco para el Periodo 2008-2020</t>
  </si>
  <si>
    <t>Gráfico que muestra la frecuencia de Aprehensiones, Casos Policiales, Denuncias y  Detenciones por Violación en Penco según datos recopilados desde el Subsecretaria de Prevención del Delito durante el Periodo 2008-2020.</t>
  </si>
  <si>
    <t>Penco comunal delitos género violación mujer mujeres víctimas aprehensiones casos policiales denuncias detenciones</t>
  </si>
  <si>
    <t>https://analytics.zoho.com/open-view/2395394000006792678?ZOHO_CRITERIA=%22Localiza%20CL%22.%22Codcom%22%3D8107</t>
  </si>
  <si>
    <t>#1774B4473</t>
  </si>
  <si>
    <t>Variación Trimestral de Detenciones (%) por Violación en Pucón para el Periodo 2008-2020</t>
  </si>
  <si>
    <t>Gráfico que muestra la variación trimestral de Detenciones (%) por Violaciones en Pucón según datos recopilados desde la Subsecretaria de Prevención del Delito durante el Periodo 2008-2020.</t>
  </si>
  <si>
    <t>Pucón comunal delitos género violación mujer mujeres víctimas detenciones variación trimestral</t>
  </si>
  <si>
    <t>https://analytics.zoho.com/open-view/2395394000008633106?ZOHO_CRITERIA=%22Trasposicion_27.6%22.%22Cod_comuna%22%3D9115</t>
  </si>
  <si>
    <t>#1774B5818</t>
  </si>
  <si>
    <t>Proporción de Aprehensiones, Casos Policiales, Denuncias y Detenciones por Violencia Intrafamiliar en San José de Maipo para el Periodo 2005-2021.</t>
  </si>
  <si>
    <t>Gráfico que muestra la proporción y cantidad de Aprehensiones, Casos policiales, Denuncias y Detenciones por Violencia Intrafamiliar en San José de Maipo según datos recopilados desde el Centro de Estudios y Análisis del Delito durante el Periodo 2005-2021.</t>
  </si>
  <si>
    <t>San José de Maipo comunal delitos género violencia hacia mujer mujeres víctimas intrafamiliar familiar aprehensiones denuncias casos policiales detenciones comuna</t>
  </si>
  <si>
    <t>https://analytics.zoho.com/open-view/2395394000007123726?ZOHO_CRITERIA=%22Trasposicion_27.5%22.%22Cod_Comuna%22%3D13203</t>
  </si>
  <si>
    <t>#1774B8702</t>
  </si>
  <si>
    <t>Frecuencia de Detenciones por Violencia Intrafamiliar en San Fernando para el Periodo 2005-2021.</t>
  </si>
  <si>
    <t>Gráfico que muestra la frecuencia de las Detenciones por Violencia Intrafamiliar en San Fernando según datos recopilados desde el Centro de Estudios y Análsis del Delito durante el Periodo 2005-2021.</t>
  </si>
  <si>
    <t>San Fernando comunal delitos género violencia hacia mujer mujeres víctimas intrafamiliar familiar detenciones comuna</t>
  </si>
  <si>
    <t>https://analytics.zoho.com/open-view/2395394000007123572?ZOHO_CRITERIA=%22Trasposicion_27.5%22.%22Cod_Comuna%22%3D6301</t>
  </si>
  <si>
    <t>#1774B8151</t>
  </si>
  <si>
    <t>Variación Trimestral de Aprehensiones (%) por Violencia Intrafamiliar en Pirque para el Periodo 2005-2021.</t>
  </si>
  <si>
    <t>Gráfico que muestra la variación trimestral de Aprehensiones (%) por Violencia Intrafamiliar en Pirque  según datos recopilados desde el Centro de Estudios y Análisis del Delito durante el Periodo 2005-2021.</t>
  </si>
  <si>
    <t>Pirque comunal delitos género violencia hacia mujer mujeres víctimas intrafamiliar familiar aprehensiones variación trimestral</t>
  </si>
  <si>
    <t>https://analytics.zoho.com/open-view/2395394000007123879?ZOHO_CRITERIA=%22Trasposicion_27.5%22.%22Cod_Comuna%22%3D13202</t>
  </si>
  <si>
    <t>#1774B9042</t>
  </si>
  <si>
    <t>Tasa de Casos Policiales por Violación en Curacautín para el Periodo 2008-2020.</t>
  </si>
  <si>
    <t>Gráfico que muestra la Tasa de Casos Policiales por Violación por cada 100 mil habitantes en Curacautín según datos recolectados y calculados por al Subsecretaría de Prevención del Delito para el Periodo 2008-2020.</t>
  </si>
  <si>
    <t>Curacautín comunal delitos género violación mujer mujeres víctimas casos policiales evolución tasa 100 mil habitantes</t>
  </si>
  <si>
    <t>https://analytics.zoho.com/open-view/2395394000006843792?ZOHO_CRITERIA=%22Localiza%20CL%22.%22Codcom%22%3D9203</t>
  </si>
  <si>
    <t>#1774B1530</t>
  </si>
  <si>
    <t>Variación anual de Tasa de Aprehensiones, Casos Policiales, Denuncias y Detenciones (%) por Violación en Camarones para el Periodo 2008-2020</t>
  </si>
  <si>
    <t>Gráfico que muestra la variación anual (%) de la Tasa por cada 100 mil habitantes de  Aprehensiones, Casos Policiales, Denuncias y Detenciones por Violaciones en Camarones según datos recopilados desde la Subsecretaria de Prevención del Delito durante el Periodo 2008-2020.</t>
  </si>
  <si>
    <t>Camarones comunal delitos género violación mujer mujeres víctimas aprehensiones casos policiales denuncias detenciones variación tasa 100 mil habitantes</t>
  </si>
  <si>
    <t>https://analytics.zoho.com/open-view/2395394000006850667?ZOHO_CRITERIA=%22Localiza%20CL%22.%22Codcom%22%3D15102</t>
  </si>
  <si>
    <t>#1774B6708</t>
  </si>
  <si>
    <t>Frecuencia de Denuncias por Violencia Intrafamiliar en Lo Espejo para el Periodo 2005-2021.</t>
  </si>
  <si>
    <t>Gráfico que muestra la frecuencia de las Denuncias por Violencia Intrafamiliar en Lo Espejo según datos recopilados desde el Centro de Estudios y Análsis del Delito durante el Periodo 2005-2021.</t>
  </si>
  <si>
    <t>Lo Espejo comunal delitos género violencia hacia mujer mujeres víctimas intrafamiliar familiar denuncias comuna</t>
  </si>
  <si>
    <t>https://analytics.zoho.com/open-view/2395394000007123492?ZOHO_CRITERIA=%22Trasposicion_27.5%22.%22Cod_Comuna%22%3D13116</t>
  </si>
  <si>
    <t>#1774B7997</t>
  </si>
  <si>
    <t>Variación Trimestral de Casos Policiales (%) por Violación en Nancagua para el Periodo 2008-2020</t>
  </si>
  <si>
    <t>Gráfico que muestra la variación trimestral de Casos Policiales (%) por Violaciones en Nancagua según datos recopilados desde la Subsecretaria de Prevención del Delito durante el Periodo 2008-2020.</t>
  </si>
  <si>
    <t>Nancagua comunal delitos género violación mujer mujeres víctimas casos policiales variación trimestral</t>
  </si>
  <si>
    <t>https://analytics.zoho.com/open-view/2395394000008633026?ZOHO_CRITERIA=%22Trasposicion_27.6%22.%22Cod_comuna%22%3D6305</t>
  </si>
  <si>
    <t>#1774B5069</t>
  </si>
  <si>
    <t>Tasa de Denuncias por Violación en Traiguén para el Periodo 2008-2020.</t>
  </si>
  <si>
    <t>Gráfico que muestra la Tasa de Denuncias por Violación por cada 100 mil habitantes en Traiguén según datos recolectados y calculados por al Subsecretaría de Prevención del Delito para el Periodo 2008-2020.</t>
  </si>
  <si>
    <t>Traiguén comunal delitos género violación mujer mujeres víctimas denuncias evolución tasa 100 mil habitantes</t>
  </si>
  <si>
    <t>https://analytics.zoho.com/open-view/2395394000006843824?ZOHO_CRITERIA=%22Localiza%20CL%22.%22Codcom%22%3D9210</t>
  </si>
  <si>
    <t>#1774B1877</t>
  </si>
  <si>
    <t>Frecuencia de Frecuencia Denuncias por Violación en Sagrada Familia para el Periodo 2008-2020</t>
  </si>
  <si>
    <t>Gráfico que muestra la frecuencia de Denuncias por Violación en Sagrada Familia según datos recopilados desde el Subsecretaria de Prevención del Delito durante el Periodo 2008-2020.</t>
  </si>
  <si>
    <t>Sagrada Familia comunal delitos género violación mujer mujeres víctimas denuncias</t>
  </si>
  <si>
    <t>https://analytics.zoho.com/open-view/2395394000006792596?ZOHO_CRITERIA=%22Localiza%20CL%22.%22Codcom%22%3D7307</t>
  </si>
  <si>
    <t>#1774B3797</t>
  </si>
  <si>
    <t>Juzgado de Garantía de Los Andes</t>
  </si>
  <si>
    <t>Sentencias Dictadas por Delitos de Abuso Sexual en el  Juzgado de Garantía de Los Andes para el Periodo 2013-2019</t>
  </si>
  <si>
    <t>El gráfico muestra la evolución anual de la frecuencia de Sentencias Dictadas por Delitos de Abuso Sexual en el  Juzgado de Garantía de Los Andes para el Periodo 2013-2019 de acuerdo a datos provenientes del Poder Judicial de Chile.</t>
  </si>
  <si>
    <t>abuso sexual delitos género violencia mujer mujeres casos víctimas detenciones sentencias juzgado garantía los andes</t>
  </si>
  <si>
    <t>https://analytics.zoho.com/open-view/2395394000007166659?ZOHO_CRITERIA=%22Trasposicion_27.15%22.%22Id_Juzgado_Garant%C3%ADa%22%3D16</t>
  </si>
  <si>
    <t>#1774B125</t>
  </si>
  <si>
    <t>Tasa de Aprehensiones por Violación en Palena para el Periodo 2008-2020.</t>
  </si>
  <si>
    <t>Gráfico que muestra la Tasa de Aprehensiones por Violación por cada 100 mil habitantes en Palena según datos recolectados y calculados por al Subsecretaría de Prevención del Delito para el Periodo 2008-2020.</t>
  </si>
  <si>
    <t>Palena comunal delitos género violación mujer mujeres víctimas aprehensiones evolución tasa 100 mil habitantes</t>
  </si>
  <si>
    <t>https://analytics.zoho.com/open-view/2395394000006843662?ZOHO_CRITERIA=%22Localiza%20CL%22.%22Codcom%22%3D10404</t>
  </si>
  <si>
    <t>#1774B1235</t>
  </si>
  <si>
    <t>Proporción de Casos de Violencia Económica por rango etario de la víctima en Temuco para los años 2012, 2017 y 2020.</t>
  </si>
  <si>
    <t>Gráfico que muestra la Proporción de Casos de Violencia Económica por rango etario en Temuco para los años 2012, 2017 y 2020 según datos de las encuestas ENVIF-VCM realizadas por el Instituto Nacional de Estadísticas (INE) y el Centro de Estudios y Análisis del Delito (CEAD).</t>
  </si>
  <si>
    <t>Temuco comunal violencia económica intrafamiliar vif mujeres mujer encuesta envif cead ine edad rango etario</t>
  </si>
  <si>
    <t>https://analytics.zoho.com/open-view/2395394000007264280?ZOHO_CRITERIA=%22Trasposicion_27.9%22.%22C%C3%B3digo%20Comuna%22%3D9101</t>
  </si>
  <si>
    <t>#1774B10876</t>
  </si>
  <si>
    <t>Variación Trimestral de Aprehensiones, Casos policiales, Denuncias y Detenciones (%) por Violación en Florida para el Periodo 2008-2020</t>
  </si>
  <si>
    <t>Gráfico que muestra la variación trimestral de Aprehensiones, Casos Policiales, Denuncias y Detenciones (%) por Violaciones en Florida según datos recopilados desde la Subsecretaria de Prevención del Delito durante el Periodo 2008-2020.</t>
  </si>
  <si>
    <t>Florida comunal delitos género violación mujer mujeres víctimas aprehensiones casos policiales denuncias detenciones variación trimestral</t>
  </si>
  <si>
    <t>https://analytics.zoho.com/open-view/2395394000008633146?ZOHO_CRITERIA=%22Trasposicion_27.6%22.%22Cod_comuna%22%3D8104</t>
  </si>
  <si>
    <t>#1774B6077</t>
  </si>
  <si>
    <t>Tasa de Detenciones por Violación en Curicó para el Periodo 2008-2020.</t>
  </si>
  <si>
    <t>Gráfico que muestra la Tasa de Detenciones por Violación por cada 100 mil habitantes en Curicó según datos recolectados y calculados por al Subsecretaría de Prevención del Delito para el Periodo 2008-2020.</t>
  </si>
  <si>
    <t>Curicó comunal delitos género violación mujer mujeres víctimas detenciones evolución tasa 100 mil habitantes</t>
  </si>
  <si>
    <t>https://analytics.zoho.com/open-view/2395394000006843853?ZOHO_CRITERIA=%22Localiza%20CL%22.%22Codcom%22%3D7301</t>
  </si>
  <si>
    <t>#1774B2105</t>
  </si>
  <si>
    <t>Frecuencia de Frecuencia Denuncias por Violación en Coquimbo para el Periodo 2008-2020</t>
  </si>
  <si>
    <t>Gráfico que muestra la frecuencia de Denuncias por Violación en Coquimbo según datos recopilados desde el Subsecretaria de Prevención del Delito durante el Periodo 2008-2020.</t>
  </si>
  <si>
    <t>Coquimbo comunal delitos género violación mujer mujeres víctimas denuncias</t>
  </si>
  <si>
    <t>https://analytics.zoho.com/open-view/2395394000006792596?ZOHO_CRITERIA=%22Localiza%20CL%22.%22Codcom%22%3D4102</t>
  </si>
  <si>
    <t>#1774B3693</t>
  </si>
  <si>
    <t>Proporción de Aprehensiones, Casos Policiales, Denuncias y Detenciones por Violencia Intrafamiliar en Coelemu para el Periodo 2005-2021.</t>
  </si>
  <si>
    <t>Gráfico que muestra la proporción y cantidad de Aprehensiones, Casos policiales, Denuncias y Detenciones por Violencia Intrafamiliar en Coelemu según datos recopilados desde el Centro de Estudios y Análisis del Delito durante el Periodo 2005-2021.</t>
  </si>
  <si>
    <t>Coelemu comunal delitos género violencia hacia mujer mujeres víctimas intrafamiliar familiar aprehensiones denuncias casos policiales detenciones comuna</t>
  </si>
  <si>
    <t>https://analytics.zoho.com/open-view/2395394000007123726?ZOHO_CRITERIA=%22Trasposicion_27.5%22.%22Cod_Comuna%22%3D16203</t>
  </si>
  <si>
    <t>#1774B8569</t>
  </si>
  <si>
    <t>Número de Respuestas</t>
  </si>
  <si>
    <t>Ocurrencia de Violencia Económica en la Región de Maule para los años 2012, 2017 y 2020.</t>
  </si>
  <si>
    <t>Gráfico que muestra la Ocurrencia de Violencia Económica en la Región de Maule para los años 2012, 2017 y 2020 según datos de las encuestas ENVIF-VCM realizadas por el Instituto Nacional de Estadísticas (INE) y el Centro de Estudios y Análisis del Delito (CEAD).</t>
  </si>
  <si>
    <t>Región de Maule regional violencia económica intrafamiliar vif mujeres mujer encuesta envif cead ine ocurrencia no respuesta víctima padecimiento</t>
  </si>
  <si>
    <t>https://analytics.zoho.com/open-view/2395394000007264102?ZOHO_CRITERIA=%22Trasposicion_27.9%22.%22C%C3%B3digo%20Regi%C3%B3n%22%20%3D%207</t>
  </si>
  <si>
    <t>#1774B6848</t>
  </si>
  <si>
    <t>Tasa de Aprehensiones, Casos Policiales, Denuncias y Detenciones por Violación en Constitución para el Periodo 2008-2020.</t>
  </si>
  <si>
    <t>Gráfico que muestra la Tasa de Aprehensiones, Casos Policiales, Denuncias y Detenciones por Violación por cada 100 mil habitantes en Constitución según datos recolectados y calculados por al Subsecretaría de Prevención del Delito para el Periodo 2008-2020.</t>
  </si>
  <si>
    <t>Constitución comunal delitos género violación mujer mujeres víctimas aprehensiones casos policiales denuncias detenciones evolución tasa 100 mil habitantes</t>
  </si>
  <si>
    <t>https://analytics.zoho.com/open-view/2395394000006850626?ZOHO_CRITERIA=%22Localiza%20CL%22.%22Codcom%22%3D7102</t>
  </si>
  <si>
    <t>#1774B2423</t>
  </si>
  <si>
    <t>Proporción de Aprehensiones, Casos Policiales, Denuncias y Detenciones por Violencia Intrafamiliar en Conchalí para el Periodo 2005-2021.</t>
  </si>
  <si>
    <t>Gráfico que muestra la proporción y cantidad de Aprehensiones, Casos policiales, Denuncias y Detenciones por Violencia Intrafamiliar en Conchalí según datos recopilados desde el Centro de Estudios y Análisis del Delito durante el Periodo 2005-2021.</t>
  </si>
  <si>
    <t>Conchalí comunal delitos género violencia hacia mujer mujeres víctimas intrafamiliar familiar aprehensiones denuncias casos policiales detenciones comuna</t>
  </si>
  <si>
    <t>https://analytics.zoho.com/open-view/2395394000007123726?ZOHO_CRITERIA=%22Trasposicion_27.5%22.%22Cod_Comuna%22%3D13104</t>
  </si>
  <si>
    <t>#1774B8671</t>
  </si>
  <si>
    <t>Proporción de Aprehensiones, Casos Policiales, Denuncias y Detenciones por Violencia Intrafamiliar en Alto del Carmen para el Periodo 2005-2021.</t>
  </si>
  <si>
    <t>Gráfico que muestra la proporción y cantidad de Aprehensiones, Casos policiales, Denuncias y Detenciones por Violencia Intrafamiliar en Alto del Carmen según datos recopilados desde el Centro de Estudios y Análisis del Delito durante el Periodo 2005-2021.</t>
  </si>
  <si>
    <t>Alto del Carmen comunal delitos género violencia hacia mujer mujeres víctimas intrafamiliar familiar aprehensiones denuncias casos policiales detenciones comuna</t>
  </si>
  <si>
    <t>https://analytics.zoho.com/open-view/2395394000007123726?ZOHO_CRITERIA=%22Trasposicion_27.5%22.%22Cod_Comuna%22%3D3302</t>
  </si>
  <si>
    <t>#1774B8414</t>
  </si>
  <si>
    <t>Frecuencia de Frecuencia Denuncias por Violación en Santo Domingo para el Periodo 2008-2020</t>
  </si>
  <si>
    <t>Gráfico que muestra la frecuencia de Denuncias por Violación en Santo Domingo según datos recopilados desde el Subsecretaria de Prevención del Delito durante el Periodo 2008-2020.</t>
  </si>
  <si>
    <t>Santo Domingo comunal delitos género violación mujer mujeres víctimas denuncias</t>
  </si>
  <si>
    <t>https://analytics.zoho.com/open-view/2395394000006792596?ZOHO_CRITERIA=%22Localiza%20CL%22.%22Codcom%22%3D5606</t>
  </si>
  <si>
    <t>#1774B3734</t>
  </si>
  <si>
    <t>Frecuencia de Aprehensiones por Violencia Intrafamiliar en Guaitecas para el Periodo 2005-2021</t>
  </si>
  <si>
    <t>Gráfico que muestra la frecuencia de Aprehensiones por Violencia Intrafamiliar en Guaitecas según datos recopilados desde el Centro de Estudios y Análsis del Delito durante el Periodo 2005-2021.</t>
  </si>
  <si>
    <t>Guaitecas comunal delitos género violencia hacia mujer mujeres víctimas intrafamiliar familiar aprehensiones comuna</t>
  </si>
  <si>
    <t>https://analytics.zoho.com/open-view/2395394000007123378?ZOHO_CRITERIA=%22Trasposicion_27.5%22.%22Cod_Comuna%22%3D11203</t>
  </si>
  <si>
    <t>#1774B7281</t>
  </si>
  <si>
    <t>Frecuencia de Denuncias por Violencia Intrafamiliar en Cobquecura para el Periodo 2005-2021.</t>
  </si>
  <si>
    <t>Gráfico que muestra la frecuencia de las Denuncias por Violencia Intrafamiliar en Cobquecura según datos recopilados desde el Centro de Estudios y Análsis del Delito durante el Periodo 2005-2021.</t>
  </si>
  <si>
    <t>Cobquecura comunal delitos género violencia hacia mujer mujeres víctimas intrafamiliar familiar denuncias comuna</t>
  </si>
  <si>
    <t>https://analytics.zoho.com/open-view/2395394000007123492?ZOHO_CRITERIA=%22Trasposicion_27.5%22.%22Cod_Comuna%22%3D16202</t>
  </si>
  <si>
    <t>#1774B7882</t>
  </si>
  <si>
    <t>Mapa de Tasas de Denuncias por Violación en la Región de Valparaíso por sus comunas para el Año 2020.</t>
  </si>
  <si>
    <t>Mapa que muestra la Tasa de Denuncias por Violación desagregada por comuna en la Región de Valparaíso, de acuerdo a los datos publicados por la Subsecretaria de Prevención del Delito de Chile para el Año 2020.</t>
  </si>
  <si>
    <t>Región de Valparaíso regional delitos género violación mujer mujeres víctimas denuncias comuna mapa tasa 100 mil habitantes</t>
  </si>
  <si>
    <t>https://analytics.zoho.com/open-view/2395394000006844841?ZOHO_CRITERIA=%22Localiza%20CL%22.%22Codreg%22%3D5</t>
  </si>
  <si>
    <t>#1774B2691</t>
  </si>
  <si>
    <t>Variación Trimestral de Denuncias (%) por Violación en San Joaquín para el Periodo 2008-2020</t>
  </si>
  <si>
    <t>Gráfico que muestra la variación trimestral de Denuncias (%) por Violaciones en San Joaquín según datos recopilados desde la Subsecretaria de Prevención del Delito durante el Periodo 2008-2020.</t>
  </si>
  <si>
    <t>San Joaquín comunal delitos género violación mujer mujeres víctimas denuncias variación trimestral</t>
  </si>
  <si>
    <t>https://analytics.zoho.com/open-view/2395394000008633066?ZOHO_CRITERIA=%22Trasposicion_27.6%22.%22Cod_comuna%22%3D13129</t>
  </si>
  <si>
    <t>#1774B5597</t>
  </si>
  <si>
    <t>Frecuencia de Casos Policiales por Violencia Intrafamiliar en Constitución para el Periodo 2005-2021.</t>
  </si>
  <si>
    <t>Gráfico que muestra la frecuencia de Casos Policiales por Violencia Intrafamiliar en Constitución según datos recopilados desde el Centro de Estudios y Análsis del Delito durante el Periodo 2005-2021.</t>
  </si>
  <si>
    <t>Constitución comunal delitos género violencia hacia mujer mujeres víctimas intrafamiliar familiar casos policiales comuna</t>
  </si>
  <si>
    <t>https://analytics.zoho.com/open-view/2395394000007123412?ZOHO_CRITERIA=%22Trasposicion_27.5%22.%22Cod_Comuna%22%3D7102</t>
  </si>
  <si>
    <t>#1774B7474</t>
  </si>
  <si>
    <t>Variación Trimestral de Aprehensiones, Casos policiales, Denuncias y Detenciones (%) por Violación en Toltén para el Periodo 2008-2020</t>
  </si>
  <si>
    <t>Gráfico que muestra la variación trimestral de Aprehensiones, Casos Policiales, Denuncias y Detenciones (%) por Violaciones en Toltén según datos recopilados desde la Subsecretaria de Prevención del Delito durante el Periodo 2008-2020.</t>
  </si>
  <si>
    <t>Toltén comunal delitos género violación mujer mujeres víctimas aprehensiones casos policiales denuncias detenciones variación trimestral</t>
  </si>
  <si>
    <t>https://analytics.zoho.com/open-view/2395394000008633146?ZOHO_CRITERIA=%22Trasposicion_27.6%22.%22Cod_comuna%22%3D9118</t>
  </si>
  <si>
    <t>#1774B6145</t>
  </si>
  <si>
    <t>Proporción de Casos de Violencia Económica por rango etario de la víctima en la Región de Ñuble para los años 2012, 2017 y 2020.</t>
  </si>
  <si>
    <t>Gráfico que muestra la Proporción de Casos de Violencia Económica por rango etario para la Región de Ñuble los años 2012, 2017 y 2020 según datos de las encuestas ENVIF-VCM realizadas por el Instituto Nacional de Estadísticas (INE) y el Centro de Estudios y Análisis del Delito (CEAD).</t>
  </si>
  <si>
    <t>Región de Ñuble regional violencia económica intrafamiliar vif mujeres mujer encuesta envif cead ine edad rango etario</t>
  </si>
  <si>
    <t>https://analytics.zoho.com/open-view/2395394000007264280?ZOHO_CRITERIA=%22Trasposicion_27.9%22.%22C%C3%B3digo%20Regi%C3%B3n%22%20%3D%2016</t>
  </si>
  <si>
    <t>#1774B6840</t>
  </si>
  <si>
    <t>Variación Trimestral de Aprehensiones, Casos policiales, Denuncias y Detenciones (%) por Violación en Calera de Tango para el Periodo 2008-2020</t>
  </si>
  <si>
    <t>Gráfico que muestra la variación trimestral de Aprehensiones, Casos Policiales, Denuncias y Detenciones (%) por Violaciones en Calera de Tango según datos recopilados desde la Subsecretaria de Prevención del Delito durante el Periodo 2008-2020.</t>
  </si>
  <si>
    <t>Calera de Tango comunal delitos género violación mujer mujeres víctimas aprehensiones casos policiales denuncias detenciones variación trimestral</t>
  </si>
  <si>
    <t>https://analytics.zoho.com/open-view/2395394000008633146?ZOHO_CRITERIA=%22Trasposicion_27.6%22.%22Cod_comuna%22%3D13403</t>
  </si>
  <si>
    <t>#1774B6249</t>
  </si>
  <si>
    <t>Variación Trimestral de Denuncias (%) por Violación en Ovalle para el Periodo 2008-2020</t>
  </si>
  <si>
    <t>Gráfico que muestra la variación trimestral de Denuncias (%) por Violaciones en Ovalle según datos recopilados desde la Subsecretaria de Prevención del Delito durante el Periodo 2008-2020.</t>
  </si>
  <si>
    <t>Ovalle comunal delitos género violación mujer mujeres víctimas denuncias variación trimestral</t>
  </si>
  <si>
    <t>https://analytics.zoho.com/open-view/2395394000008633066?ZOHO_CRITERIA=%22Trasposicion_27.6%22.%22Cod_comuna%22%3D4301</t>
  </si>
  <si>
    <t>#1774B5335</t>
  </si>
  <si>
    <t>Tasa de Detenciones por Violación en Chépica para el Periodo 2008-2020.</t>
  </si>
  <si>
    <t>Gráfico que muestra la Tasa de Detenciones por Violación por cada 100 mil habitantes en Chépica según datos recolectados y calculados por al Subsecretaría de Prevención del Delito para el Periodo 2008-2020.</t>
  </si>
  <si>
    <t>Chépica comunal delitos género violación mujer mujeres víctimas detenciones evolución tasa 100 mil habitantes</t>
  </si>
  <si>
    <t>https://analytics.zoho.com/open-view/2395394000006843853?ZOHO_CRITERIA=%22Localiza%20CL%22.%22Codcom%22%3D6302</t>
  </si>
  <si>
    <t>#1774B2085</t>
  </si>
  <si>
    <t>Frecuencia de Casos de Violencia Económica y Variación Anual en Guaitecas para los años 2012, 2017 y 2020.</t>
  </si>
  <si>
    <t>Gráfico que muestra la Frecuencia de Casos de Violencia Económica por año en Guaitecas para los años 2012, 2017 y 2020 según datos de las encuestas ENVIF-VCM realizadas por el Instituto Nacional de Estadísticas (INE) y el Centro de Estudios y Análisis del Delito (CEAD).</t>
  </si>
  <si>
    <t>Guaitecas comunal violencia económica intrafamiliar vif mujeres mujer encuesta envif cead ine evolución variación anual</t>
  </si>
  <si>
    <t>https://analytics.zoho.com/open-view/2395394000007264522?ZOHO_CRITERIA=%22Trasposicion_27.9%22.%22C%C3%B3digo%20Comuna%22%3D11203</t>
  </si>
  <si>
    <t>#1774B10729</t>
  </si>
  <si>
    <t>Variación Trimestral de Aprehensiones (%) por Violación en Maullín para el Periodo 2008-2020</t>
  </si>
  <si>
    <t>Gráfico que muestra la variación trimestral de Aprehensiones (%) por Violaciones en Maullín según datos recopilados desde la Subsecretaria de Prevención del Delito durante el Periodo 2008-2020.</t>
  </si>
  <si>
    <t>Maullín comunal delitos género violación mujer mujeres víctimas aprehensiones variación trimestral</t>
  </si>
  <si>
    <t>https://analytics.zoho.com/open-view/2395394000008632943?ZOHO_CRITERIA=%22Trasposicion_27.6%22.%22Cod_comuna%22%3D10108</t>
  </si>
  <si>
    <t>#1774B4875</t>
  </si>
  <si>
    <t>Proporción de Aprehensiones, Casos Policiales, Denuncias y Detenciones por Violencia Intrafamiliar en Ovalle para el Periodo 2005-2021.</t>
  </si>
  <si>
    <t>Gráfico que muestra la proporción y cantidad de Aprehensiones, Casos policiales, Denuncias y Detenciones por Violencia Intrafamiliar en Ovalle según datos recopilados desde el Centro de Estudios y Análisis del Delito durante el Periodo 2005-2021.</t>
  </si>
  <si>
    <t>Ovalle comunal delitos género violencia hacia mujer mujeres víctimas intrafamiliar familiar aprehensiones denuncias casos policiales detenciones comuna</t>
  </si>
  <si>
    <t>https://analytics.zoho.com/open-view/2395394000007123726?ZOHO_CRITERIA=%22Trasposicion_27.5%22.%22Cod_Comuna%22%3D4301</t>
  </si>
  <si>
    <t>#1774B8427</t>
  </si>
  <si>
    <t>Frecuencia de Frecuencia Casos Policiales por Violación en Cartagena para el Periodo 2008-2020</t>
  </si>
  <si>
    <t>Gráfico que muestra la frecuencia de Casos Policiales por Violación en Cartagena según datos recopilados desde el Subsecretaria de Prevención del Delito durante el Periodo 2008-2020.</t>
  </si>
  <si>
    <t>Cartagena comunal delitos género violación mujer mujeres víctimas casos policiales</t>
  </si>
  <si>
    <t>https://analytics.zoho.com/open-view/2395394000006792555?ZOHO_CRITERIA=%22Localiza%20CL%22.%22Codcom%22%3D5603</t>
  </si>
  <si>
    <t>#1774B3391</t>
  </si>
  <si>
    <t>Tasa de Denuncias por Violación en Fresia para el Periodo 2008-2020.</t>
  </si>
  <si>
    <t>Gráfico que muestra la Tasa de Denuncias por Violación por cada 100 mil habitantes en Fresia según datos recolectados y calculados por al Subsecretaría de Prevención del Delito para el Periodo 2008-2020.</t>
  </si>
  <si>
    <t>Fresia comunal delitos género violación mujer mujeres víctimas denuncias evolución tasa 100 mil habitantes</t>
  </si>
  <si>
    <t>https://analytics.zoho.com/open-view/2395394000006843824?ZOHO_CRITERIA=%22Localiza%20CL%22.%22Codcom%22%3D10104</t>
  </si>
  <si>
    <t>#1774B1882</t>
  </si>
  <si>
    <t>Tasa de Aprehensiones, Casos Policiales, Denuncias y Detenciones por Violación en Putre para el Periodo 2008-2020.</t>
  </si>
  <si>
    <t>Gráfico que muestra la Tasa de Aprehensiones, Casos Policiales, Denuncias y Detenciones por Violación por cada 100 mil habitantes en Putre según datos recolectados y calculados por al Subsecretaría de Prevención del Delito para el Periodo 2008-2020.</t>
  </si>
  <si>
    <t>Putre comunal delitos género violación mujer mujeres víctimas aprehensiones casos policiales denuncias detenciones evolución tasa 100 mil habitantes</t>
  </si>
  <si>
    <t>https://analytics.zoho.com/open-view/2395394000006850626?ZOHO_CRITERIA=%22Localiza%20CL%22.%22Codcom%22%3D15201</t>
  </si>
  <si>
    <t>#1774B2653</t>
  </si>
  <si>
    <t>Cantidad de víctimas por edad</t>
  </si>
  <si>
    <t>Evolución de la frecuencia de casos de femicidio por edad en la Región de Magallanes, Periodo 2010-2021</t>
  </si>
  <si>
    <t>Gráfico que muestra la Cantidad de víctimas por edad en la Región de Magallanes para el Periodo 2010-2021, según datos recopilados desde el Ministerio de la Mujer y Equidad de Género.</t>
  </si>
  <si>
    <t>Región de Magallanes femicidios víctimas violencia mujer frecuencia cantidad número casos edad</t>
  </si>
  <si>
    <t>https://analytics.zoho.com/open-view/2395394000009026880?ZOHO_CRITERIA=%22Localiza%20CL%22.%22Codreg%22%3D12</t>
  </si>
  <si>
    <t>#1774B11304</t>
  </si>
  <si>
    <t>Sentencias Dictadas por Delitos de Violación por Juzgado de Garantía en la Región de O'Higgins durante el Periodo 2013-2019</t>
  </si>
  <si>
    <t>El gráfico muestra la evolución anual de la frecuencia de Sentencias Dictadas por Delitos de Violación por Juzgado de Garantía en la Región de O'Higgins durante el Periodo 2013-2019 de acuerdo a datos provenientes del Poder Judicial de Chile.</t>
  </si>
  <si>
    <t>violación delitos género violencia mujer mujeres casos víctimas sentencias ohiggins juzgado garantía</t>
  </si>
  <si>
    <t>https://analytics.zoho.com/open-view/2395394000007023571?ZOHO_CRITERIA=%22Localiza%20CL%22.%22Codreg%22%3D6</t>
  </si>
  <si>
    <t>#1774B740</t>
  </si>
  <si>
    <t>Variación Trimestral de Sentencias Dictadas (%) en la Región de Ñuble por Juzgado de Garantía, durante el Periodo 2013-2019</t>
  </si>
  <si>
    <t>El gráfico muestra la tendencia de la Variación Trimestral de Sentencias Dictadas (%) en la Región de Ñuble por Juzgado de Garantía, durante el Periodo 2013-2019 de acuerdo a datos provenientes del Poder Judicial de Chile.</t>
  </si>
  <si>
    <t>violación delitos género violencia mujer mujeres casos víctimas sentencias ñuble</t>
  </si>
  <si>
    <t>https://analytics.zoho.com/open-view/2395394000007052171?ZOHO_CRITERIA=%22Localiza%20CL%22.%22Codreg%22%3D16</t>
  </si>
  <si>
    <t>#1774B886</t>
  </si>
  <si>
    <t>Frecuencia de Frecuencia Denuncias por Violación en Diego de Almagro para el Periodo 2008-2020</t>
  </si>
  <si>
    <t>Gráfico que muestra la frecuencia de Denuncias por Violación en Diego de Almagro según datos recopilados desde el Subsecretaria de Prevención del Delito durante el Periodo 2008-2020.</t>
  </si>
  <si>
    <t>Diego de Almagro comunal delitos género violación mujer mujeres víctimas denuncias</t>
  </si>
  <si>
    <t>https://analytics.zoho.com/open-view/2395394000006792596?ZOHO_CRITERIA=%22Localiza%20CL%22.%22Codcom%22%3D3202</t>
  </si>
  <si>
    <t>#1774B3687</t>
  </si>
  <si>
    <t>Frecuencia de Frecuencia Denuncias por Violación en San Carlos para el Periodo 2008-2020</t>
  </si>
  <si>
    <t>Gráfico que muestra la frecuencia de Denuncias por Violación en San Carlos según datos recopilados desde el Subsecretaria de Prevención del Delito durante el Periodo 2008-2020.</t>
  </si>
  <si>
    <t>San Carlos comunal delitos género violación mujer mujeres víctimas denuncias</t>
  </si>
  <si>
    <t>https://analytics.zoho.com/open-view/2395394000006792596?ZOHO_CRITERIA=%22Localiza%20CL%22.%22Codcom%22%3D16301</t>
  </si>
  <si>
    <t>#1774B3856</t>
  </si>
  <si>
    <t>Frecuencia de Frecuencia Detenciones por Violación en La Granja para el Periodo 2008-2020</t>
  </si>
  <si>
    <t>Gráfico que muestra la frecuencia de Detenciones por Violación en La Granja según datos recopilados desde el Subsecretaria de Prevención del Delito durante el Periodo 2008-2020.</t>
  </si>
  <si>
    <t>La Granja comunal delitos género violación mujer mujeres víctimas detenciones</t>
  </si>
  <si>
    <t>https://analytics.zoho.com/open-view/2395394000006792637?ZOHO_CRITERIA=%22Localiza%20CL%22.%22Codcom%22%3D13111</t>
  </si>
  <si>
    <t>#1774B4269</t>
  </si>
  <si>
    <t>Juzgado de Garantía de Limache</t>
  </si>
  <si>
    <t>Sentencias Dictadas por Delitos Vinculados a la Mujer por Tipo de Delito en el Juzgado de Garantía de Limache para el Periodo 2013-2019</t>
  </si>
  <si>
    <t>El gráfico muestra la evolución anual de la frecuencia de Sentencias Dictadas por Delitos Vinculados a la Mujer por Tipo de Delito en el Juzgado de Garantía de Limache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</si>
  <si>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https://analytics.zoho.com/open-view/2395394000007158163?ZOHO_CRITERIA=%22Trasposicion_27.16%22.%22Id_Juzgado_Garant%C3%ADa%22%3D15</t>
  </si>
  <si>
    <t>#1774B429</t>
  </si>
  <si>
    <t>Frecuencia de Denuncias por Violencia Intrafamiliar en Ñuñoa para el Periodo 2005-2021.</t>
  </si>
  <si>
    <t>Gráfico que muestra la frecuencia de las Denuncias por Violencia Intrafamiliar en Ñuñoa según datos recopilados desde el Centro de Estudios y Análsis del Delito durante el Periodo 2005-2021.</t>
  </si>
  <si>
    <t>Ñuñoa comunal delitos género violencia hacia mujer mujeres víctimas intrafamiliar familiar denuncias comuna</t>
  </si>
  <si>
    <t>https://analytics.zoho.com/open-view/2395394000007123492?ZOHO_CRITERIA=%22Trasposicion_27.5%22.%22Cod_Comuna%22%3D13120</t>
  </si>
  <si>
    <t>#1774B8001</t>
  </si>
  <si>
    <t>Variación Trimestral de Casos Policiales (%) por Violencia Intrafamiliar en Pica para el Periodo 2005-2021.</t>
  </si>
  <si>
    <t>Gráfico que muestra la variación trimestral de Casos Policiales (%) por Violencia Intrafamiliar en Pica según datos recopilados desde el Centro de Estudios y Análisis del Delito durante el Periodo 2005-2021.</t>
  </si>
  <si>
    <t>Pica comunal delitos género violencia hacia mujer mujeres víctimas intrafamiliar familiar casos policiales variación trimestral</t>
  </si>
  <si>
    <t>https://analytics.zoho.com/open-view/2395394000007123911?ZOHO_CRITERIA=%22Trasposicion_27.5%22.%22Cod_Comuna%22%3D1405</t>
  </si>
  <si>
    <t>#1774B9083</t>
  </si>
  <si>
    <t>Sentencias Dictadas por Delitos Vinculados a la Mujer por Delito en la Región de Magallanes durante el Periodo 2013-2019</t>
  </si>
  <si>
    <t>El gráfico muestra la evolución anual de la frecuencia de Sentencias Dictadas por Delitos Vinculados a la Mujer por Delito en la Región de Magallanes durante el Periodo 2013-2019 de acuerdo a datos provenientes del Poder Judicial de Chile.</t>
  </si>
  <si>
    <t>sociedad delincuencia delitos frecuencia sentencias secuestro homicidio tortura aborto lesiones mujer violencia femicidio magallanes</t>
  </si>
  <si>
    <t>https://analytics.zoho.com/open-view/2395394000007158003?ZOHO_CRITERIA=%22Localiza%20CL%22.%22Codreg%22%3D12</t>
  </si>
  <si>
    <t>#1774B410</t>
  </si>
  <si>
    <t>Frecuencia de Frecuencia Denuncias por Violación en Cerro Navia para el Periodo 2008-2020</t>
  </si>
  <si>
    <t>Gráfico que muestra la frecuencia de Denuncias por Violación en Cerro Navia según datos recopilados desde el Subsecretaria de Prevención del Delito durante el Periodo 2008-2020.</t>
  </si>
  <si>
    <t>Cerro Navia comunal delitos género violación mujer mujeres víctimas denuncias</t>
  </si>
  <si>
    <t>https://analytics.zoho.com/open-view/2395394000006792596?ZOHO_CRITERIA=%22Localiza%20CL%22.%22Codcom%22%3D13103</t>
  </si>
  <si>
    <t>#1774B3941</t>
  </si>
  <si>
    <t>Número de Femicidios informados por el Ministerio de la Mujer y Equidad de Género por comuna en la Región de Maule durante el Periodo 2020-2021.</t>
  </si>
  <si>
    <t>Gráfico que muestra el comparativo de los Femicidios por comuna en la Región de Maule basado en los datos publicados por el Ministerio de la Mujer y Equidad de Género de Chile para el Periodo 2020-2021.</t>
  </si>
  <si>
    <t>Región de Maule regional comuna femicidios delitos género violencia mujer mujeres casos víctimas minmeg ministerio 2020 2021</t>
  </si>
  <si>
    <t>https://analytics.zoho.com/open-view/2395394000006636567?ZOHO_CRITERIA=%22Femicidios%22.%22Codreg%22%3D7</t>
  </si>
  <si>
    <t>#1774B6753</t>
  </si>
  <si>
    <t>Variación Trimestral de Aprehensiones, Casos policiales, Denuncias y Detenciones (%) en Petorca para el Periodo 2005-2021.</t>
  </si>
  <si>
    <t>Gráfico que muestra la variación trimestral de Aprehensiones, Casos Policiales, Denuncias y Detenciones (%) por Violencia Intrafamiliar en Petorca según datos recopilados desde el Centro de Estudios y Análisis del Delito durante el Periodo 2005-2021.</t>
  </si>
  <si>
    <t>Petorca comunal delitos género violencia hacia mujer mujeres víctimas intrafamiliar familiar aprehensiones casos policiales denuncias detenciones variación trimestral</t>
  </si>
  <si>
    <t>https://analytics.zoho.com/open-view/2395394000007126407?ZOHO_CRITERIA=%22Trasposicion_27.5%22.%22Cod_Comuna%22%3D5404</t>
  </si>
  <si>
    <t>#1774B10159</t>
  </si>
  <si>
    <t>Variación Trimestral de Aprehensiones, Casos policiales, Denuncias y Detenciones (%) en Punitaqui para el Periodo 2005-2021.</t>
  </si>
  <si>
    <t>Gráfico que muestra la variación trimestral de Aprehensiones, Casos Policiales, Denuncias y Detenciones (%) por Violencia Intrafamiliar en Punitaqui según datos recopilados desde el Centro de Estudios y Análisis del Delito durante el Periodo 2005-2021.</t>
  </si>
  <si>
    <t>Punitaqui comunal delitos género violencia hacia mujer mujeres víctimas intrafamiliar familiar aprehensiones casos policiales denuncias detenciones variación trimestral</t>
  </si>
  <si>
    <t>https://analytics.zoho.com/open-view/2395394000007126407?ZOHO_CRITERIA=%22Trasposicion_27.5%22.%22Cod_Comuna%22%3D4304</t>
  </si>
  <si>
    <t>#1774B10142</t>
  </si>
  <si>
    <t>Variación anual de Tasa de Aprehensiones, Casos Policiales, Denuncias y Detenciones (%) por Violación en Colina para el Periodo 2008-2020</t>
  </si>
  <si>
    <t>Gráfico que muestra la variación anual (%) de la Tasa por cada 100 mil habitantes de  Aprehensiones, Casos Policiales, Denuncias y Detenciones por Violaciones en Colina según datos recopilados desde la Subsecretaria de Prevención del Delito durante el Periodo 2008-2020.</t>
  </si>
  <si>
    <t>Colina comunal delitos género violación mujer mujeres víctimas aprehensiones casos policiales denuncias detenciones variación tasa 100 mil habitantes</t>
  </si>
  <si>
    <t>https://analytics.zoho.com/open-view/2395394000006850667?ZOHO_CRITERIA=%22Localiza%20CL%22.%22Codcom%22%3D13301</t>
  </si>
  <si>
    <t>#1774B6678</t>
  </si>
  <si>
    <t>Variación Trimestral de Aprehensiones (%) por Violencia Intrafamiliar en La Cisterna para el Periodo 2005-2021.</t>
  </si>
  <si>
    <t>Gráfico que muestra la variación trimestral de Aprehensiones (%) por Violencia Intrafamiliar en La Cisterna  según datos recopilados desde el Centro de Estudios y Análisis del Delito durante el Periodo 2005-2021.</t>
  </si>
  <si>
    <t>La Cisterna comunal delitos género violencia hacia mujer mujeres víctimas intrafamiliar familiar aprehensiones variación trimestral</t>
  </si>
  <si>
    <t>https://analytics.zoho.com/open-view/2395394000007123879?ZOHO_CRITERIA=%22Trasposicion_27.5%22.%22Cod_Comuna%22%3D13109</t>
  </si>
  <si>
    <t>#1774B9017</t>
  </si>
  <si>
    <t>Variación Trimestral de Detenciones (%) por Violación en Villa Alegre para el Periodo 2008-2020</t>
  </si>
  <si>
    <t>Gráfico que muestra la variación trimestral de Detenciones (%) por Violaciones en Villa Alegre según datos recopilados desde la Subsecretaria de Prevención del Delito durante el Periodo 2008-2020.</t>
  </si>
  <si>
    <t>Villa Alegre comunal delitos género violación mujer mujeres víctimas detenciones variación trimestral</t>
  </si>
  <si>
    <t>https://analytics.zoho.com/open-view/2395394000008633106?ZOHO_CRITERIA=%22Trasposicion_27.6%22.%22Cod_comuna%22%3D7407</t>
  </si>
  <si>
    <t>#1774B5753</t>
  </si>
  <si>
    <t>Tasa de Detenciones por Violación en Machalí para el Periodo 2008-2020.</t>
  </si>
  <si>
    <t>Gráfico que muestra la Tasa de Detenciones por Violación por cada 100 mil habitantes en Machalí según datos recolectados y calculados por al Subsecretaría de Prevención del Delito para el Periodo 2008-2020.</t>
  </si>
  <si>
    <t>Machalí comunal delitos género violación mujer mujeres víctimas detenciones evolución tasa 100 mil habitantes</t>
  </si>
  <si>
    <t>https://analytics.zoho.com/open-view/2395394000006843853?ZOHO_CRITERIA=%22Localiza%20CL%22.%22Codcom%22%3D6108</t>
  </si>
  <si>
    <t>#1774B2068</t>
  </si>
  <si>
    <t>Variación Trimestral de Casos Policiales (%) por Violencia Intrafamiliar en Los Angeles para el Periodo 2005-2021.</t>
  </si>
  <si>
    <t>Gráfico que muestra la variación trimestral de Casos Policiales (%) por Violencia Intrafamiliar en Los Angeles según datos recopilados desde el Centro de Estudios y Análisis del Delito durante el Periodo 2005-2021.</t>
  </si>
  <si>
    <t>Los Angeles comunal delitos género violencia hacia mujer mujeres víctimas intrafamiliar familiar casos policiales variación trimestral</t>
  </si>
  <si>
    <t>https://analytics.zoho.com/open-view/2395394000007123911?ZOHO_CRITERIA=%22Trasposicion_27.5%22.%22Cod_Comuna%22%3D8301</t>
  </si>
  <si>
    <t>#1774B9237</t>
  </si>
  <si>
    <t>Mapa de Tasas de Aprehensiones por Violación en la Región de Valparaíso por sus comunas para el Año 2020.</t>
  </si>
  <si>
    <t>Mapa que muestra la Tasa de Aprehensiones por Violación desagregada por comuna en la Región de Valparaíso, de acuerdo a los datos publicados por la Subsecretaria de Prevención del Delito de Chile para el Año 2020.</t>
  </si>
  <si>
    <t>Región de Valparaíso regional delitos género violación mujer mujeres víctimas aprehensiones comuna mapa tasa 100 mil habitantes</t>
  </si>
  <si>
    <t>https://analytics.zoho.com/open-view/2395394000006844591?ZOHO_CRITERIA=%22Localiza%20CL%22.%22Codreg%22%3D5</t>
  </si>
  <si>
    <t>#1774B2659</t>
  </si>
  <si>
    <t>Tasa de Denuncias por Violación en Tomé para el Periodo 2008-2020.</t>
  </si>
  <si>
    <t>Gráfico que muestra la Tasa de Denuncias por Violación por cada 100 mil habitantes en Tomé según datos recolectados y calculados por al Subsecretaría de Prevención del Delito para el Periodo 2008-2020.</t>
  </si>
  <si>
    <t>Tomé comunal delitos género violación mujer mujeres víctimas denuncias evolución tasa 100 mil habitantes</t>
  </si>
  <si>
    <t>https://analytics.zoho.com/open-view/2395394000006843824?ZOHO_CRITERIA=%22Localiza%20CL%22.%22Codcom%22%3D8111</t>
  </si>
  <si>
    <t>#1774B1803</t>
  </si>
  <si>
    <t>Frecuencia de Frecuencia Aprehensiones, Casos Policiales, Denuncias y Detenciones por Violación en San Rosendo para el Periodo 2008-2020</t>
  </si>
  <si>
    <t>Gráfico que muestra la frecuencia de Aprehensiones, Casos Policiales, Denuncias y  Detenciones por Violación en San Rosendo según datos recopilados desde el Subsecretaria de Prevención del Delito durante el Periodo 2008-2020.</t>
  </si>
  <si>
    <t>San Rosendo comunal delitos género violación mujer mujeres víctimas aprehensiones casos policiales denuncias detenciones</t>
  </si>
  <si>
    <t>https://analytics.zoho.com/open-view/2395394000006792678?ZOHO_CRITERIA=%22Localiza%20CL%22.%22Codcom%22%3D8310</t>
  </si>
  <si>
    <t>#1774B4495</t>
  </si>
  <si>
    <t>Tasa de Aprehensiones por Violación en La Pintana para el Periodo 2008-2020.</t>
  </si>
  <si>
    <t>Gráfico que muestra la Tasa de Aprehensiones por Violación por cada 100 mil habitantes en La Pintana según datos recolectados y calculados por al Subsecretaría de Prevención del Delito para el Periodo 2008-2020.</t>
  </si>
  <si>
    <t>La Pintana comunal delitos género violación mujer mujeres víctimas aprehensiones evolución tasa 100 mil habitantes</t>
  </si>
  <si>
    <t>https://analytics.zoho.com/open-view/2395394000006843662?ZOHO_CRITERIA=%22Localiza%20CL%22.%22Codcom%22%3D13112</t>
  </si>
  <si>
    <t>#1774B1257</t>
  </si>
  <si>
    <t>Frecuencia de Frecuencia Denuncias por Violación a nivel comunal en la Región de Los Lagos, Periodo 2008-2020</t>
  </si>
  <si>
    <t>Gráfico que muestra la frecuencia de Demuncias por Violaciones en la Región de Los Lagos por comuna según datos recopilados por la Subsecretaría de Prevención del Delito durante el Periodo 2008-2020.</t>
  </si>
  <si>
    <t>Región de Los Lagos regional delitos género violación mujer mujeres víctimas denuncias comuna evolución</t>
  </si>
  <si>
    <t>https://analytics.zoho.com/open-view/2395394000008231433?ZOHO_CRITERIA=%22Trasposicion_27.6%22.%22cod_region%22%3D10</t>
  </si>
  <si>
    <t>#1774B2833</t>
  </si>
  <si>
    <t>Frecuencia de Detenciones por Violencia Intrafamiliar en Saavedra para el Periodo 2005-2021.</t>
  </si>
  <si>
    <t>Gráfico que muestra la frecuencia de las Detenciones por Violencia Intrafamiliar en Saavedra según datos recopilados desde el Centro de Estudios y Análsis del Delito durante el Periodo 2005-2021.</t>
  </si>
  <si>
    <t>Saavedra comunal delitos género violencia hacia mujer mujeres víctimas intrafamiliar familiar detenciones comuna</t>
  </si>
  <si>
    <t>https://analytics.zoho.com/open-view/2395394000007123572?ZOHO_CRITERIA=%22Trasposicion_27.5%22.%22Cod_Comuna%22%3D9116</t>
  </si>
  <si>
    <t>#1774B8260</t>
  </si>
  <si>
    <t>Proporción de Casos de Violencia Económica por rango etario de la víctima en la Región del Biobío para los años 2012, 2017 y 2020.</t>
  </si>
  <si>
    <t>Gráfico que muestra la Proporción de Casos de Violencia Económica por rango etario para la Región del Biobío los años 2012, 2017 y 2020 según datos de las encuestas ENVIF-VCM realizadas por el Instituto Nacional de Estadísticas (INE) y el Centro de Estudios y Análisis del Delito (CEAD).</t>
  </si>
  <si>
    <t>Región del Biobío regional violencia económica intrafamiliar vif mujeres mujer encuesta envif cead ine edad rango etario</t>
  </si>
  <si>
    <t>https://analytics.zoho.com/open-view/2395394000007264280?ZOHO_CRITERIA=%22Trasposicion_27.9%22.%22C%C3%B3digo%20Regi%C3%B3n%22%20%3D%208</t>
  </si>
  <si>
    <t>#1774B6832</t>
  </si>
  <si>
    <t>Mapa de Tasas de Detenciones por Violación en la Región de Tarapacá por sus comunas para el Año 2020.</t>
  </si>
  <si>
    <t>Mapa que muestra la Tasa de Detenciones por Violación desagregada por comuna en la Región de Tarapacá, de acuerdo a los datos publicados por la Subsecretaria de Prevención del Delito de Chile para el Año 2020.</t>
  </si>
  <si>
    <t>Región de Tarapacá regional delitos género violación mujer mujeres víctimas detenciones comuna mapa tasa 100 mil habitantes</t>
  </si>
  <si>
    <t>https://analytics.zoho.com/open-view/2395394000006844884?ZOHO_CRITERIA=%22Localiza%20CL%22.%22Codreg%22%3D1</t>
  </si>
  <si>
    <t>#1774B2703</t>
  </si>
  <si>
    <t>6º Juzgado de Garantía de Santiago</t>
  </si>
  <si>
    <t>Sentencias Dictadas por Delitos de Abuso Sexual por Delito en el 6° Juzgado de Garantía de Santiago para el Periodo 2013-2019</t>
  </si>
  <si>
    <t>Gráfico que muestra la evolución anual de la frecuencia de Sentencias Dictadas por Delitos de Abuso Sexual por Delito en el 6° Juzgado de Garantía de Santiago para el Periodo 2013-2019 de acuerdo a datos provenientes del Poder Judicial de Chile.</t>
  </si>
  <si>
    <t>https://analytics.zoho.com/open-view/2395394000007166623?ZOHO_CRITERIA=%22Trasposicion_27.15%22.%22Id_Juzgado_Garant%C3%ADa%22%3D72</t>
  </si>
  <si>
    <t>#1774B263</t>
  </si>
  <si>
    <t>Frecuencia de Denuncias por Violencia Intrafamiliar en Olmué para el Periodo 2005-2021.</t>
  </si>
  <si>
    <t>Gráfico que muestra la frecuencia de las Denuncias por Violencia Intrafamiliar en Olmué según datos recopilados desde el Centro de Estudios y Análsis del Delito durante el Periodo 2005-2021.</t>
  </si>
  <si>
    <t>Olmué comunal delitos género violencia hacia mujer mujeres víctimas intrafamiliar familiar denuncias comuna</t>
  </si>
  <si>
    <t>https://analytics.zoho.com/open-view/2395394000007123492?ZOHO_CRITERIA=%22Trasposicion_27.5%22.%22Cod_Comuna%22%3D5803</t>
  </si>
  <si>
    <t>#1774B7782</t>
  </si>
  <si>
    <t>Tasa de Casos Policiales por Violación en Graneros para el Periodo 2008-2020.</t>
  </si>
  <si>
    <t>Gráfico que muestra la Tasa de Casos Policiales por Violación por cada 100 mil habitantes en Graneros según datos recolectados y calculados por al Subsecretaría de Prevención del Delito para el Periodo 2008-2020.</t>
  </si>
  <si>
    <t>Graneros comunal delitos género violación mujer mujeres víctimas casos policiales evolución tasa 100 mil habitantes</t>
  </si>
  <si>
    <t>https://analytics.zoho.com/open-view/2395394000006843792?ZOHO_CRITERIA=%22Localiza%20CL%22.%22Codcom%22%3D6106</t>
  </si>
  <si>
    <t>#1774B1395</t>
  </si>
  <si>
    <t>Frecuencia de Frecuencia Detenciones por Violación a nivel comunal en la Región de Atacama, Periodo 2008-2020</t>
  </si>
  <si>
    <t>Gráfico que muestra la frecuencia de Detenciones por Violaciones en la Región de Atacama por comuna según datos recopilados por la Subsecretaría de Prevención del Delito durante el Periodo 2008-2020.</t>
  </si>
  <si>
    <t>Región de Atacama regional delitos género violación mujer mujeres víctimas detenciones comuna evolución</t>
  </si>
  <si>
    <t>https://analytics.zoho.com/open-view/2395394000006789748?ZOHO_CRITERIA=%22Localiza%20CL%22.%22Codreg%22%3D3</t>
  </si>
  <si>
    <t>#1774B2842</t>
  </si>
  <si>
    <t>Juzgado de Garantía de Lautaro</t>
  </si>
  <si>
    <t>Sentencias Dictadas por Delitos de Violación en el Juzgado de Garantía de Lautaro para el Periodo 2013-2019</t>
  </si>
  <si>
    <t>El gráfico muestra la evolución anual de la frecuencia de Sentencias Dictadas por Delitos de Violación por Delito específico en el Juzgado de Garantía de Lautaro para el Periodo 2013-2019 de acuerdo a datos provenientes del Poder Judicial de Chile.</t>
  </si>
  <si>
    <t>violación delitos género violencia mujer mujeres casos víctimas sentencias juzgado garantía tocopilla</t>
  </si>
  <si>
    <t>https://analytics.zoho.com/open-view/2395394000007046737?ZOHO_CRITERIA=%22Trasposicion_27.8%22.%22Id_Juzgado_Garant%C3%ADa%22%3D46</t>
  </si>
  <si>
    <t>#1774B812</t>
  </si>
  <si>
    <t>Variación Trimestral de Detenciones (%) por Violencia Intrafamiliar en Pucón para el Periodo 2005-2021.</t>
  </si>
  <si>
    <t>Gráfico que muestra la variación trimestral de Detenciones (%) por Violencia Intrafamiliar en Pucón según datos recopilados desde el Centro de Estudios y Análisis del Delito durante el Periodo 2005-2021.</t>
  </si>
  <si>
    <t>Pucón comunal delitos género violencia hacia mujer mujeres víctimas intrafamiliar familiar detenciones variación trimestral</t>
  </si>
  <si>
    <t>https://analytics.zoho.com/open-view/2395394000007126218?ZOHO_CRITERIA=%22Trasposicion_27.5%22.%22Cod_Comuna%22%3D9115</t>
  </si>
  <si>
    <t>#1774B9972</t>
  </si>
  <si>
    <t>Cantidad de Denuncias por Violencia Intrafamiliar por comuna en la Región de Magallanes para el Periodo 2005-2021.</t>
  </si>
  <si>
    <t>Gráfico que muestra la frecuencia de Denuncias por Violencia Intrafamiliar en la Región de Magallanes por comuna según datos recopilados desde el Centro de Estudios y Análsis del Delito durante el Periodo 2005-2021.</t>
  </si>
  <si>
    <t>Región de Magallanes delitos género violencia hacia mujer mujeres víctimas intrafamiliar familiar denuncias comuna</t>
  </si>
  <si>
    <t>https://analytics.zoho.com/open-view/2395394000007121259?ZOHO_CRITERIA=%22Trasposicion_27.5%22.%22Cod_Regi%C3%B3n%22%3D12</t>
  </si>
  <si>
    <t>#1774B6995</t>
  </si>
  <si>
    <t>https://analytics.zoho.com/open-view/2395394000007158201?ZOHO_CRITERIA=%22Trasposicion_27.16%22.%22Id_Juzgado_Garant%C3%ADa%22%3D74</t>
  </si>
  <si>
    <t>#1774B570</t>
  </si>
  <si>
    <t>Variación anual de Tasa de Aprehensiones, Casos Policiales, Denuncias y Detenciones (%) por Violación en Tierra Amarilla para el Periodo 2008-2020</t>
  </si>
  <si>
    <t>Gráfico que muestra la variación anual (%) de la Tasa por cada 100 mil habitantes de  Aprehensiones, Casos Policiales, Denuncias y Detenciones por Violaciones en Tierra Amarilla según datos recopilados desde la Subsecretaria de Prevención del Delito durante el Periodo 2008-2020.</t>
  </si>
  <si>
    <t>Tierra Amarilla comunal delitos género violación mujer mujeres víctimas aprehensiones casos policiales denuncias detenciones variación tasa 100 mil habitantes</t>
  </si>
  <si>
    <t>https://analytics.zoho.com/open-view/2395394000006850667?ZOHO_CRITERIA=%22Localiza%20CL%22.%22Codcom%22%3D3103</t>
  </si>
  <si>
    <t>#1774B6385</t>
  </si>
  <si>
    <t>Variación Trimestral de Casos Policiales (%) por Violación en Ancud para el Periodo 2008-2020</t>
  </si>
  <si>
    <t>Gráfico que muestra la variación trimestral de Casos Policiales (%) por Violaciones en Ancud según datos recopilados desde la Subsecretaria de Prevención del Delito durante el Periodo 2008-2020.</t>
  </si>
  <si>
    <t>Ancud comunal delitos género violación mujer mujeres víctimas casos policiales variación trimestral</t>
  </si>
  <si>
    <t>https://analytics.zoho.com/open-view/2395394000008633026?ZOHO_CRITERIA=%22Trasposicion_27.6%22.%22Cod_comuna%22%3D10202</t>
  </si>
  <si>
    <t>#1774B5201</t>
  </si>
  <si>
    <t>Frecuencia de Frecuencia Casos Policiales por Violación en El Quisco para el Periodo 2008-2020</t>
  </si>
  <si>
    <t>Gráfico que muestra la frecuencia de Casos Policiales por Violación en El Quisco según datos recopilados desde el Subsecretaria de Prevención del Delito durante el Periodo 2008-2020.</t>
  </si>
  <si>
    <t>El Quisco comunal delitos género violación mujer mujeres víctimas casos policiales</t>
  </si>
  <si>
    <t>https://analytics.zoho.com/open-view/2395394000006792555?ZOHO_CRITERIA=%22Localiza%20CL%22.%22Codcom%22%3D5604</t>
  </si>
  <si>
    <t>#1774B3392</t>
  </si>
  <si>
    <t>Frecuencia de Frecuencia Detenciones por Violación en San José de Maipo para el Periodo 2008-2020</t>
  </si>
  <si>
    <t>Gráfico que muestra la frecuencia de Detenciones por Violación en San José de Maipo según datos recopilados desde el Subsecretaria de Prevención del Delito durante el Periodo 2008-2020.</t>
  </si>
  <si>
    <t>San José de Maipo comunal delitos género violación mujer mujeres víctimas detenciones</t>
  </si>
  <si>
    <t>https://analytics.zoho.com/open-view/2395394000006792637?ZOHO_CRITERIA=%22Localiza%20CL%22.%22Codcom%22%3D13203</t>
  </si>
  <si>
    <t>#1774B4293</t>
  </si>
  <si>
    <t>Frecuencia de Frecuencia Casos Policiales por Violación a nivel comunal en la Región de Valparaíso, Periodo 2008-2020</t>
  </si>
  <si>
    <t>Gráfico que muestra la frecuencia de Casos Policiales por Violaciones en la Región de Valparaíso por comuna según datos recopilados por la Subsecretaría de Prevención del Delito durante el Periodo 2008-2020.</t>
  </si>
  <si>
    <t>Región de Valparaíso regional delitos género violación mujer mujeres víctimas casos policiales comuna evolución</t>
  </si>
  <si>
    <t>https://analytics.zoho.com/open-view/2395394000006789516?ZOHO_CRITERIA=%22Localiza%20CL%22.%22Codreg%22%3D5</t>
  </si>
  <si>
    <t>#1774B2812</t>
  </si>
  <si>
    <t>Frecuencia de Aprehensiones por Violencia Intrafamiliar en Sagrada Familia para el Periodo 2005-2021</t>
  </si>
  <si>
    <t>Gráfico que muestra la frecuencia de Aprehensiones por Violencia Intrafamiliar en Sagrada Familia según datos recopilados desde el Centro de Estudios y Análsis del Delito durante el Periodo 2005-2021.</t>
  </si>
  <si>
    <t>Sagrada Familia comunal delitos género violencia hacia mujer mujeres víctimas intrafamiliar familiar aprehensiones comuna</t>
  </si>
  <si>
    <t>https://analytics.zoho.com/open-view/2395394000007123378?ZOHO_CRITERIA=%22Trasposicion_27.5%22.%22Cod_Comuna%22%3D7307</t>
  </si>
  <si>
    <t>#1774B7150</t>
  </si>
  <si>
    <t>Frecuencia de Frecuencia Aprehensiones por Violación en Melipeuco para el Periodo 2008-2020</t>
  </si>
  <si>
    <t>Gráfico que muestra la frecuencia de Aprehensiones por Violación en Melipeuco según datos recopilados desde el Subsecretaria de Prevención del Delito durante el Periodo 2008-2020.</t>
  </si>
  <si>
    <t>Melipeuco comunal delitos género violación mujer mujeres víctimas aprehensiones</t>
  </si>
  <si>
    <t>https://analytics.zoho.com/open-view/2395394000006792514?ZOHO_CRITERIA=%22Localiza%20CL%22.%22Codcom%22%3D9110</t>
  </si>
  <si>
    <t>#1774B3200</t>
  </si>
  <si>
    <t>Variación Trimestral de Detenciones (%) por Violación en Las Condes para el Periodo 2008-2020</t>
  </si>
  <si>
    <t>Gráfico que muestra la variación trimestral de Detenciones (%) por Violaciones en Las Condes según datos recopilados desde la Subsecretaria de Prevención del Delito durante el Periodo 2008-2020.</t>
  </si>
  <si>
    <t>Las Condes comunal delitos género violación mujer mujeres víctimas detenciones variación trimestral</t>
  </si>
  <si>
    <t>https://analytics.zoho.com/open-view/2395394000008633106?ZOHO_CRITERIA=%22Trasposicion_27.6%22.%22Cod_comuna%22%3D13114</t>
  </si>
  <si>
    <t>#1774B5883</t>
  </si>
  <si>
    <t>Tasa de Casos Policiales por Violación en Chépica para el Periodo 2008-2020.</t>
  </si>
  <si>
    <t>Gráfico que muestra la Tasa de Casos Policiales por Violación por cada 100 mil habitantes en Chépica según datos recolectados y calculados por al Subsecretaría de Prevención del Delito para el Periodo 2008-2020.</t>
  </si>
  <si>
    <t>Chépica comunal delitos género violación mujer mujeres víctimas casos policiales evolución tasa 100 mil habitantes</t>
  </si>
  <si>
    <t>https://analytics.zoho.com/open-view/2395394000006843792?ZOHO_CRITERIA=%22Localiza%20CL%22.%22Codcom%22%3D6302</t>
  </si>
  <si>
    <t>#1774B1414</t>
  </si>
  <si>
    <t>Frecuencia de Aprehensiones por Violencia Intrafamiliar en Iquique para el Periodo 2005-2021</t>
  </si>
  <si>
    <t>Gráfico que muestra la frecuencia de Aprehensiones por Violencia Intrafamiliar en Iquique según datos recopilados desde el Centro de Estudios y Análsis del Delito durante el Periodo 2005-2021.</t>
  </si>
  <si>
    <t>Iquique comunal delitos género violencia hacia mujer mujeres víctimas intrafamiliar familiar aprehensiones comuna</t>
  </si>
  <si>
    <t>https://analytics.zoho.com/open-view/2395394000007123378?ZOHO_CRITERIA=%22Trasposicion_27.5%22.%22Cod_Comuna%22%3D1101</t>
  </si>
  <si>
    <t>#1774B7020</t>
  </si>
  <si>
    <t>Proporción de Aprehensiones, Casos Policiales, Denuncias y Detenciones por Violencia Intrafamiliar en Curaco de Vélez para el Periodo 2005-2021.</t>
  </si>
  <si>
    <t>Gráfico que muestra la proporción y cantidad de Aprehensiones, Casos policiales, Denuncias y Detenciones por Violencia Intrafamiliar en Curaco de Vélez según datos recopilados desde el Centro de Estudios y Análisis del Delito durante el Periodo 2005-2021.</t>
  </si>
  <si>
    <t>Curaco de Vélez comunal delitos género violencia hacia mujer mujeres víctimas intrafamiliar familiar aprehensiones denuncias casos policiales detenciones comuna</t>
  </si>
  <si>
    <t>https://analytics.zoho.com/open-view/2395394000007123726?ZOHO_CRITERIA=%22Trasposicion_27.5%22.%22Cod_Comuna%22%3D10204</t>
  </si>
  <si>
    <t>#1774B8631</t>
  </si>
  <si>
    <t>Variación Trimestral de Aprehensiones (%) por Violación en Mostazal para el Periodo 2008-2020</t>
  </si>
  <si>
    <t>Gráfico que muestra la variación trimestral de Aprehensiones (%) por Violaciones en Mostazal según datos recopilados desde la Subsecretaria de Prevención del Delito durante el Periodo 2008-2020.</t>
  </si>
  <si>
    <t>Mostazal comunal delitos género violación mujer mujeres víctimas aprehensiones variación trimestral</t>
  </si>
  <si>
    <t>https://analytics.zoho.com/open-view/2395394000008632943?ZOHO_CRITERIA=%22Trasposicion_27.6%22.%22Cod_comuna%22%3D6110</t>
  </si>
  <si>
    <t>#1774B4743</t>
  </si>
  <si>
    <t>Variación Trimestral de Denuncias (%) por Violencia Intrafamiliar en Empedrado para el Periodo 2005-2021.</t>
  </si>
  <si>
    <t>Gráfico que muestra la variación trimestral de Denuncias (%) por Violencia Intrafamiliar en Empedrado según datos recopilados desde el Centro de Estudios y Análisis del Delito durante el Periodo 2005-2021.</t>
  </si>
  <si>
    <t>Empedrado comunal delitos género violencia hacia mujer mujeres víctimas intrafamiliar familiar denuncias variación trimestral</t>
  </si>
  <si>
    <t>https://analytics.zoho.com/open-view/2395394000007126144?ZOHO_CRITERIA=%22Trasposicion_27.5%22.%22Cod_Comuna%22%3D7104</t>
  </si>
  <si>
    <t>#1774B9534</t>
  </si>
  <si>
    <t>Frecuencia de Frecuencia Detenciones por Violación en Penco para el Periodo 2008-2020</t>
  </si>
  <si>
    <t>Gráfico que muestra la frecuencia de Detenciones por Violación en Penco según datos recopilados desde el Subsecretaria de Prevención del Delito durante el Periodo 2008-2020.</t>
  </si>
  <si>
    <t>Penco comunal delitos género violación mujer mujeres víctimas detenciones</t>
  </si>
  <si>
    <t>https://analytics.zoho.com/open-view/2395394000006792637?ZOHO_CRITERIA=%22Localiza%20CL%22.%22Codcom%22%3D8107</t>
  </si>
  <si>
    <t>#1774B4142</t>
  </si>
  <si>
    <t>Frecuencia de Frecuencia Aprehensiones, Casos Policiales, Denuncias y Detenciones por Violación en Puchuncaví para el Periodo 2008-2020</t>
  </si>
  <si>
    <t>Gráfico que muestra la frecuencia de Aprehensiones, Casos Policiales, Denuncias y  Detenciones por Violación en Puchuncaví según datos recopilados desde el Subsecretaria de Prevención del Delito durante el Periodo 2008-2020.</t>
  </si>
  <si>
    <t>Puchuncaví comunal delitos género violación mujer mujeres víctimas aprehensiones casos policiales denuncias detenciones</t>
  </si>
  <si>
    <t>https://analytics.zoho.com/open-view/2395394000006792678?ZOHO_CRITERIA=%22Localiza%20CL%22.%22Codcom%22%3D5105</t>
  </si>
  <si>
    <t>#1774B4370</t>
  </si>
  <si>
    <t>Juzgado de Garantía de Ancud</t>
  </si>
  <si>
    <t>Sentencias Dictadas por Delitos de Abuso Sexual por Delito en el  Juzgado de Garantía de Ancud para el Periodo 2013-2019</t>
  </si>
  <si>
    <t>Gráfico que muestra la evolución anual de la frecuencia de Sentencias Dictadas por Delitos de Abuso Sexual por Delito en el  Juzgado de Garantía de Ancud para el Periodo 2013-2019 de acuerdo a datos provenientes del Poder Judicial de Chile.</t>
  </si>
  <si>
    <t>abuso sexual delitos género violencia mujer mujeres casos víctimas detenciones sentencias juzgado garantía ancud</t>
  </si>
  <si>
    <t>https://analytics.zoho.com/open-view/2395394000007166623?ZOHO_CRITERIA=%22Trasposicion_27.15%22.%22Id_Juzgado_Garant%C3%ADa%22%3D53</t>
  </si>
  <si>
    <t>#1774B244</t>
  </si>
  <si>
    <t>Variación trimestral de Casos Policiales</t>
  </si>
  <si>
    <t>Variación trimestral de Casos Policiales (%) por Violación en la Región Metropolitana, Periodo 2008-2020</t>
  </si>
  <si>
    <t>Gráfico que muestra la variación trimestral de Casos Policiales (%) por Violaciones en la Región Metropolitana, según datos recopilados desde la Subsecretaria de Prevención del Delito durante el Periodo 2008-2020.</t>
  </si>
  <si>
    <t>Región Metropolitana regional delitos género violación mujer mujeres víctimas casos policiales variación trimestral</t>
  </si>
  <si>
    <t>https://analytics.zoho.com/open-view/2395394000006794857?ZOHO_CRITERIA=%22Trasposicion_27.6%22.%22cod_region%22%3D13</t>
  </si>
  <si>
    <t>#1774B2889</t>
  </si>
  <si>
    <t>Sentencias Dictadas por Delitos de Violación por Juzgado de Garantía en la Región de Atacama durante el Periodo 2013-2019</t>
  </si>
  <si>
    <t>El gráfico muestra la evolución anual de la frecuencia de Sentencias Dictadas por Delitos de Violación por Juzgado de Garantía en la Región de Atacama durante el Periodo 2013-2019 de acuerdo a datos provenientes del Poder Judicial de Chile.</t>
  </si>
  <si>
    <t>violación delitos género violencia mujer mujeres casos víctimas sentencias juzgado garantía atacama</t>
  </si>
  <si>
    <t>https://analytics.zoho.com/open-view/2395394000007023571?ZOHO_CRITERIA=%22Localiza%20CL%22.%22Codreg%22%3D3</t>
  </si>
  <si>
    <t>#1774B737</t>
  </si>
  <si>
    <t>Frecuencia de Frecuencia Denuncias por Violación en Ñuñoa para el Periodo 2008-2020</t>
  </si>
  <si>
    <t>Gráfico que muestra la frecuencia de Denuncias por Violación en Ñuñoa según datos recopilados desde el Subsecretaria de Prevención del Delito durante el Periodo 2008-2020.</t>
  </si>
  <si>
    <t>Ñuñoa comunal delitos género violación mujer mujeres víctimas denuncias</t>
  </si>
  <si>
    <t>https://analytics.zoho.com/open-view/2395394000006792596?ZOHO_CRITERIA=%22Localiza%20CL%22.%22Codcom%22%3D13120</t>
  </si>
  <si>
    <t>#1774B3958</t>
  </si>
  <si>
    <t>Evolución de la frecuencia de casos de femicidio por edad a nivel nacional en Chile, Periodo 2010-2021</t>
  </si>
  <si>
    <t>Gráfico que muestra la Cantidad de víctimas por edad a nivel nacional en Chile para el Periodo 2010-2021, según datos recopilados desde el Ministerio de la Mujer y Equidad de Género.</t>
  </si>
  <si>
    <t>Chile femicidios víctimas violencia mujer frecuencia cantidad número casos edad</t>
  </si>
  <si>
    <t>https://analytics.zoho.com/open-view/2395394000009026880</t>
  </si>
  <si>
    <t>#1774B11292</t>
  </si>
  <si>
    <t>Juzgado de Garantía de Linares</t>
  </si>
  <si>
    <t>Sentencias Dictadas por Delitos Vinculados a la Mujer por Delito en el Juzgado de Garantía de Linares para el Periodo 2013-2019</t>
  </si>
  <si>
    <t>Gráfico que muestra la evolución anual de la frecuencia de Sentencias Dictadas por Delitos Vinculados a la Mujer por Delito en el Juzgado de Garantía de Linares para el Periodo 2013-2019 de acuerdo a datos provenientes del Poder Judicial de Chile.</t>
  </si>
  <si>
    <t>https://analytics.zoho.com/open-view/2395394000007158201?ZOHO_CRITERIA=%22Trasposicion_27.16%22.%22Id_Juzgado_Garant%C3%ADa%22%3D32</t>
  </si>
  <si>
    <t>#1774B528</t>
  </si>
  <si>
    <t>Juzgado de Garantía de Loncoche</t>
  </si>
  <si>
    <t>Sentencias Dictadas por Delitos de Abuso Sexual por Delito en el  Juzgado de Garantía de Loncoche para el Periodo 2013-2019</t>
  </si>
  <si>
    <t>Gráfico que muestra la evolución anual de la frecuencia de Sentencias Dictadas por Delitos de Abuso Sexual por Delito en el  Juzgado de Garantía de Loncoche para el Periodo 2013-2019 de acuerdo a datos provenientes del Poder Judicial de Chile.</t>
  </si>
  <si>
    <t>abuso sexual delitos género violencia mujer mujeres casos víctimas detenciones sentencias juzgado garantía loncoche</t>
  </si>
  <si>
    <t>https://analytics.zoho.com/open-view/2395394000007166623?ZOHO_CRITERIA=%22Trasposicion_27.15%22.%22Id_Juzgado_Garant%C3%ADa%22%3D47</t>
  </si>
  <si>
    <t>#1774B238</t>
  </si>
  <si>
    <t>Variación anual de Tasa de Aprehensiones, Casos Policiales, Denuncias y Detenciones (%) por Violación en O'Higgins para el Periodo 2008-2020</t>
  </si>
  <si>
    <t>Gráfico que muestra la variación anual (%) de la Tasa por cada 100 mil habitantes de  Aprehensiones, Casos Policiales, Denuncias y Detenciones por Violaciones en O'Higgins según datos recopilados desde la Subsecretaria de Prevención del Delito durante el Periodo 2008-2020.</t>
  </si>
  <si>
    <t>O'Higgins comunal delitos género violación mujer mujeres víctimas aprehensiones casos policiales denuncias detenciones variación tasa 100 mil habitantes</t>
  </si>
  <si>
    <t>https://analytics.zoho.com/open-view/2395394000006850667?ZOHO_CRITERIA=%22Localiza%20CL%22.%22Codcom%22%3D11302</t>
  </si>
  <si>
    <t>#1774B6630</t>
  </si>
  <si>
    <t>Proporción de Aprehensiones, Casos Policiales, Denuncias y Detenciones por Violencia Intrafamiliar en Mulchén para el Periodo 2005-2021.</t>
  </si>
  <si>
    <t>Gráfico que muestra la proporción y cantidad de Aprehensiones, Casos policiales, Denuncias y Detenciones por Violencia Intrafamiliar en Mulchén según datos recopilados desde el Centro de Estudios y Análisis del Delito durante el Periodo 2005-2021.</t>
  </si>
  <si>
    <t>Mulchén comunal delitos género violencia hacia mujer mujeres víctimas intrafamiliar familiar aprehensiones denuncias casos policiales detenciones comuna</t>
  </si>
  <si>
    <t>https://analytics.zoho.com/open-view/2395394000007123726?ZOHO_CRITERIA=%22Trasposicion_27.5%22.%22Cod_Comuna%22%3D8305</t>
  </si>
  <si>
    <t>#1774B8556</t>
  </si>
  <si>
    <t>Tasa de Detenciones por Violación en Hualaihué para el Periodo 2008-2020.</t>
  </si>
  <si>
    <t>Gráfico que muestra la Tasa de Detenciones por Violación por cada 100 mil habitantes en Hualaihué según datos recolectados y calculados por al Subsecretaría de Prevención del Delito para el Periodo 2008-2020.</t>
  </si>
  <si>
    <t>Hualaihué comunal delitos género violación mujer mujeres víctimas detenciones evolución tasa 100 mil habitantes</t>
  </si>
  <si>
    <t>https://analytics.zoho.com/open-view/2395394000006843853?ZOHO_CRITERIA=%22Localiza%20CL%22.%22Codcom%22%3D10403</t>
  </si>
  <si>
    <t>#1774B2232</t>
  </si>
  <si>
    <t>Variación Trimestral de Aprehensiones, Casos policiales, Denuncias y Detenciones (%) en Pedro Aguirre Cerda para el Periodo 2005-2021.</t>
  </si>
  <si>
    <t>Gráfico que muestra la variación trimestral de Aprehensiones, Casos Policiales, Denuncias y Detenciones (%) por Violencia Intrafamiliar en Pedro Aguirre Cerda según datos recopilados desde el Centro de Estudios y Análisis del Delito durante el Periodo 2005-2021.</t>
  </si>
  <si>
    <t>Pedro Aguirre Cerda comunal delitos género violencia hacia mujer mujeres víctimas intrafamiliar familiar aprehensiones casos policiales denuncias detenciones variación trimestral</t>
  </si>
  <si>
    <t>https://analytics.zoho.com/open-view/2395394000007126407?ZOHO_CRITERIA=%22Trasposicion_27.5%22.%22Cod_Comuna%22%3D13121</t>
  </si>
  <si>
    <t>#1774B10399</t>
  </si>
  <si>
    <t>Variación Trimestral de Detenciones (%) por Violencia Intrafamiliar en Punitaqui para el Periodo 2005-2021.</t>
  </si>
  <si>
    <t>Gráfico que muestra la variación trimestral de Detenciones (%) por Violencia Intrafamiliar en Punitaqui según datos recopilados desde el Centro de Estudios y Análisis del Delito durante el Periodo 2005-2021.</t>
  </si>
  <si>
    <t>Punitaqui comunal delitos género violencia hacia mujer mujeres víctimas intrafamiliar familiar detenciones variación trimestral</t>
  </si>
  <si>
    <t>https://analytics.zoho.com/open-view/2395394000007126218?ZOHO_CRITERIA=%22Trasposicion_27.5%22.%22Cod_Comuna%22%3D4304</t>
  </si>
  <si>
    <t>#1774B9801</t>
  </si>
  <si>
    <t>Tasa de Casos Policiales por Violación  en la Región de Atacama para el Período 2008-2020.</t>
  </si>
  <si>
    <t>Gráfico que muestra la Tasa de Casos Policiales por Violación por cada 100 mil habitantes en la Región de Atacama según datos recolectados y calculados por al Subsecretaría de Prevención del Delito para el Período 2008-2020.</t>
  </si>
  <si>
    <t>Región de Atacama regional delitos género violación mujer mujeres víctimas casos policiales evolución tasa 100 mil habitantes</t>
  </si>
  <si>
    <t>https://analytics.zoho.com/open-view/2395394000008748422?ZOHO_CRITERIA=%22Trasposicion_27.7%22.%22cod_region%22%3D3</t>
  </si>
  <si>
    <t>#1774B2746</t>
  </si>
  <si>
    <t>Variación Trimestral de Aprehensiones, Casos policiales, Denuncias y Detenciones (%) por Violación en Cañete para el Periodo 2008-2020</t>
  </si>
  <si>
    <t>Gráfico que muestra la variación trimestral de Aprehensiones, Casos Policiales, Denuncias y Detenciones (%) por Violaciones en Cañete según datos recopilados desde la Subsecretaria de Prevención del Delito durante el Periodo 2008-2020.</t>
  </si>
  <si>
    <t>Cañete comunal delitos género violación mujer mujeres víctimas aprehensiones casos policiales denuncias detenciones variación trimestral</t>
  </si>
  <si>
    <t>https://analytics.zoho.com/open-view/2395394000008633146?ZOHO_CRITERIA=%22Trasposicion_27.6%22.%22Cod_comuna%22%3D8203</t>
  </si>
  <si>
    <t>#1774B6088</t>
  </si>
  <si>
    <t>Frecuencia de Detenciones por Violencia Intrafamiliar en Rinconada para el Periodo 2005-2021.</t>
  </si>
  <si>
    <t>Gráfico que muestra la frecuencia de las Detenciones por Violencia Intrafamiliar en Rinconada según datos recopilados desde el Centro de Estudios y Análsis del Delito durante el Periodo 2005-2021.</t>
  </si>
  <si>
    <t>Rinconada comunal delitos género violencia hacia mujer mujeres víctimas intrafamiliar familiar detenciones comuna</t>
  </si>
  <si>
    <t>https://analytics.zoho.com/open-view/2395394000007123572?ZOHO_CRITERIA=%22Trasposicion_27.5%22.%22Cod_Comuna%22%3D5303</t>
  </si>
  <si>
    <t>#1774B8100</t>
  </si>
  <si>
    <t>Proporción de Aprehensiones, Casos Policiales, Denuncias y Detenciones por Violencia Intrafamiliar en La Cruz para el Periodo 2005-2021.</t>
  </si>
  <si>
    <t>Gráfico que muestra la proporción y cantidad de Aprehensiones, Casos policiales, Denuncias y Detenciones por Violencia Intrafamiliar en La Cruz según datos recopilados desde el Centro de Estudios y Análisis del Delito durante el Periodo 2005-2021.</t>
  </si>
  <si>
    <t>La Cruz comunal delitos género violencia hacia mujer mujeres víctimas intrafamiliar familiar aprehensiones denuncias casos policiales detenciones comuna</t>
  </si>
  <si>
    <t>https://analytics.zoho.com/open-view/2395394000007123726?ZOHO_CRITERIA=%22Trasposicion_27.5%22.%22Cod_Comuna%22%3D5504</t>
  </si>
  <si>
    <t>#1774B8452</t>
  </si>
  <si>
    <t>Frecuencia de Casos de Violencia Económica y Variación Anual en Pucón para los años 2012, 2017 y 2020.</t>
  </si>
  <si>
    <t>Gráfico que muestra la Frecuencia de Casos de Violencia Económica por año en Pucón para los años 2012, 2017 y 2020 según datos de las encuestas ENVIF-VCM realizadas por el Instituto Nacional de Estadísticas (INE) y el Centro de Estudios y Análisis del Delito (CEAD).</t>
  </si>
  <si>
    <t>Pucón comunal violencia económica intrafamiliar vif mujeres mujer encuesta envif cead ine evolución variación anual</t>
  </si>
  <si>
    <t>https://analytics.zoho.com/open-view/2395394000007264522?ZOHO_CRITERIA=%22Trasposicion_27.9%22.%22C%C3%B3digo%20Comuna%22%3D9115</t>
  </si>
  <si>
    <t>#1774B10700</t>
  </si>
  <si>
    <t>Frecuencia de Detenciones por Violencia Intrafamiliar en Hijuelas para el Periodo 2005-2021.</t>
  </si>
  <si>
    <t>Gráfico que muestra la frecuencia de las Detenciones por Violencia Intrafamiliar en Hijuelas según datos recopilados desde el Centro de Estudios y Análsis del Delito durante el Periodo 2005-2021.</t>
  </si>
  <si>
    <t>Hijuelas comunal delitos género violencia hacia mujer mujeres víctimas intrafamiliar familiar detenciones comuna</t>
  </si>
  <si>
    <t>https://analytics.zoho.com/open-view/2395394000007123572?ZOHO_CRITERIA=%22Trasposicion_27.5%22.%22Cod_Comuna%22%3D5503</t>
  </si>
  <si>
    <t>#1774B8109</t>
  </si>
  <si>
    <t>Frecuencia de Aprehensiones por Violencia Intrafamiliar en La Serena para el Periodo 2005-2021</t>
  </si>
  <si>
    <t>Gráfico que muestra la frecuencia de Aprehensiones por Violencia Intrafamiliar en La Serena según datos recopilados desde el Centro de Estudios y Análsis del Delito durante el Periodo 2005-2021.</t>
  </si>
  <si>
    <t>La Serena comunal delitos género violencia hacia mujer mujeres víctimas intrafamiliar familiar aprehensiones comuna</t>
  </si>
  <si>
    <t>https://analytics.zoho.com/open-view/2395394000007123378?ZOHO_CRITERIA=%22Trasposicion_27.5%22.%22Cod_Comuna%22%3D4101</t>
  </si>
  <si>
    <t>#1774B7045</t>
  </si>
  <si>
    <t>Variación Trimestral de Denuncias (%) por Violación en Paine para el Periodo 2008-2020</t>
  </si>
  <si>
    <t>Gráfico que muestra la variación trimestral de Denuncias (%) por Violaciones en Paine según datos recopilados desde la Subsecretaria de Prevención del Delito durante el Periodo 2008-2020.</t>
  </si>
  <si>
    <t>Paine comunal delitos género violación mujer mujeres víctimas denuncias variación trimestral</t>
  </si>
  <si>
    <t>https://analytics.zoho.com/open-view/2395394000008633066?ZOHO_CRITERIA=%22Trasposicion_27.6%22.%22Cod_comuna%22%3D13404</t>
  </si>
  <si>
    <t>#1774B5610</t>
  </si>
  <si>
    <t>Variación Trimestral de Aprehensiones (%) por Violencia Intrafamiliar en Río Claro para el Periodo 2005-2021.</t>
  </si>
  <si>
    <t>Gráfico que muestra la variación trimestral de Aprehensiones (%) por Violencia Intrafamiliar en Río Claro  según datos recopilados desde el Centro de Estudios y Análisis del Delito durante el Periodo 2005-2021.</t>
  </si>
  <si>
    <t>Río Claro comunal delitos género violencia hacia mujer mujeres víctimas intrafamiliar familiar aprehensiones variación trimestral</t>
  </si>
  <si>
    <t>https://analytics.zoho.com/open-view/2395394000007123879?ZOHO_CRITERIA=%22Trasposicion_27.5%22.%22Cod_Comuna%22%3D7108</t>
  </si>
  <si>
    <t>#1774B8854</t>
  </si>
  <si>
    <t>Frecuencia de Frecuencia Aprehensiones por Violación en Chonchi para el Periodo 2008-2020</t>
  </si>
  <si>
    <t>Gráfico que muestra la frecuencia de Aprehensiones por Violación en Chonchi según datos recopilados desde el Subsecretaria de Prevención del Delito durante el Periodo 2008-2020.</t>
  </si>
  <si>
    <t>Chonchi comunal delitos género violación mujer mujeres víctimas aprehensiones</t>
  </si>
  <si>
    <t>https://analytics.zoho.com/open-view/2395394000006792514?ZOHO_CRITERIA=%22Localiza%20CL%22.%22Codcom%22%3D10203</t>
  </si>
  <si>
    <t>#1774B3234</t>
  </si>
  <si>
    <t>Tasa de Aprehensiones, Casos Policiales, Denuncias y Detenciones por Violación en Camarones para el Periodo 2008-2020.</t>
  </si>
  <si>
    <t>Gráfico que muestra la Tasa de Aprehensiones, Casos Policiales, Denuncias y Detenciones por Violación por cada 100 mil habitantes en Camarones según datos recolectados y calculados por al Subsecretaría de Prevención del Delito para el Periodo 2008-2020.</t>
  </si>
  <si>
    <t>Camarones comunal delitos género violación mujer mujeres víctimas aprehensiones casos policiales denuncias detenciones evolución tasa 100 mil habitantes</t>
  </si>
  <si>
    <t>https://analytics.zoho.com/open-view/2395394000006850626?ZOHO_CRITERIA=%22Localiza%20CL%22.%22Codcom%22%3D15102</t>
  </si>
  <si>
    <t>#1774B2652</t>
  </si>
  <si>
    <t>Proporción de Aprehensiones, Casos Policiales, Denuncias y Detenciones por Violencia Intrafamiliar en Caldera para el Periodo 2005-2021.</t>
  </si>
  <si>
    <t>Gráfico que muestra la proporción y cantidad de Aprehensiones, Casos policiales, Denuncias y Detenciones por Violencia Intrafamiliar en Caldera según datos recopilados desde el Centro de Estudios y Análisis del Delito durante el Periodo 2005-2021.</t>
  </si>
  <si>
    <t>Caldera comunal delitos género violencia hacia mujer mujeres víctimas intrafamiliar familiar aprehensiones denuncias casos policiales detenciones comuna</t>
  </si>
  <si>
    <t>https://analytics.zoho.com/open-view/2395394000007123726?ZOHO_CRITERIA=%22Trasposicion_27.5%22.%22Cod_Comuna%22%3D3102</t>
  </si>
  <si>
    <t>#1774B8409</t>
  </si>
  <si>
    <t>Juzgado de Garantía de Yungay</t>
  </si>
  <si>
    <t>Sentencias Dictadas por Delitos de Abuso Sexual por Delito en el Juzgado de Garantía de Yungay para el Periodo 2013-2019</t>
  </si>
  <si>
    <t>Gráfico que muestra la evolución anual de la frecuencia de Sentencias Dictadas por Delitos de Abuso Sexual por Delito en el Juzgado de Garantía de Yungay para el Periodo 2013-2019 de acuerdo a datos provenientes del Poder Judicial de Chile.</t>
  </si>
  <si>
    <t>abuso sexual delitos género violencia mujer mujeres casos víctimas detenciones sentencias juzgado garantía yungay</t>
  </si>
  <si>
    <t>https://analytics.zoho.com/open-view/2395394000007166623?ZOHO_CRITERIA=%22Trasposicion_27.15%22.%22Id_Juzgado_Garant%C3%ADa%22%3D82</t>
  </si>
  <si>
    <t>#1774B273</t>
  </si>
  <si>
    <t>Juzgado de Garantía de Mariquina</t>
  </si>
  <si>
    <t>Sentencias Dictadas por Delitos de Abuso Sexual en el Juzgado de Garantía de Mariquina para el Periodo 2013-2019</t>
  </si>
  <si>
    <t>El gráfico muestra la evolución anual de la frecuencia de Sentencias Dictadas por Delitos de Abuso Sexual en el Juzgado de Garantía de Mariquina para el Periodo 2013-2019 de acuerdo a datos provenientes del Poder Judicial de Chile.</t>
  </si>
  <si>
    <t>abuso sexual delitos género violencia mujer mujeres casos víctimas detenciones sentencias juzgado garantía mariquina</t>
  </si>
  <si>
    <t>https://analytics.zoho.com/open-view/2395394000007166659?ZOHO_CRITERIA=%22Trasposicion_27.15%22.%22Id_Juzgado_Garant%C3%ADa%22%3D77</t>
  </si>
  <si>
    <t>#1774B186</t>
  </si>
  <si>
    <t>Tasa de Casos Policiales por Violación en Carahue para el Periodo 2008-2020.</t>
  </si>
  <si>
    <t>Gráfico que muestra la Tasa de Casos Policiales por Violación por cada 100 mil habitantes en Carahue según datos recolectados y calculados por al Subsecretaría de Prevención del Delito para el Periodo 2008-2020.</t>
  </si>
  <si>
    <t>Carahue comunal delitos género violación mujer mujeres víctimas casos policiales evolución tasa 100 mil habitantes</t>
  </si>
  <si>
    <t>https://analytics.zoho.com/open-view/2395394000006843792?ZOHO_CRITERIA=%22Localiza%20CL%22.%22Codcom%22%3D9102</t>
  </si>
  <si>
    <t>#1774B1508</t>
  </si>
  <si>
    <t>Variación Trimestral de Detenciones (%) por Violencia Intrafamiliar en Vicuña para el Periodo 2005-2021.</t>
  </si>
  <si>
    <t>Gráfico que muestra la variación trimestral de Detenciones (%) por Violencia Intrafamiliar en Vicuña según datos recopilados desde el Centro de Estudios y Análisis del Delito durante el Periodo 2005-2021.</t>
  </si>
  <si>
    <t>Vicuña comunal delitos género violencia hacia mujer mujeres víctimas intrafamiliar familiar detenciones variación trimestral</t>
  </si>
  <si>
    <t>https://analytics.zoho.com/open-view/2395394000007126218?ZOHO_CRITERIA=%22Trasposicion_27.5%22.%22Cod_Comuna%22%3D4106</t>
  </si>
  <si>
    <t>#1774B9793</t>
  </si>
  <si>
    <t>Variación Trimestral de Casos Policiales (%) por Violencia Intrafamiliar en Cañete para el Periodo 2005-2021.</t>
  </si>
  <si>
    <t>Gráfico que muestra la variación trimestral de Casos Policiales (%) por Violencia Intrafamiliar en Cañete según datos recopilados desde el Centro de Estudios y Análisis del Delito durante el Periodo 2005-2021.</t>
  </si>
  <si>
    <t>Cañete comunal delitos género violencia hacia mujer mujeres víctimas intrafamiliar familiar casos policiales variación trimestral</t>
  </si>
  <si>
    <t>https://analytics.zoho.com/open-view/2395394000007123911?ZOHO_CRITERIA=%22Trasposicion_27.5%22.%22Cod_Comuna%22%3D8203</t>
  </si>
  <si>
    <t>#1774B9232</t>
  </si>
  <si>
    <t>Variación Trimestral de Denuncias (%) por Violencia Intrafamiliar en Canela para el Periodo 2005-2021.</t>
  </si>
  <si>
    <t>Gráfico que muestra la variación trimestral de Denuncias (%) por Violencia Intrafamiliar en Canela según datos recopilados desde el Centro de Estudios y Análisis del Delito durante el Periodo 2005-2021.</t>
  </si>
  <si>
    <t>Canela comunal delitos género violencia hacia mujer mujeres víctimas intrafamiliar familiar denuncias variación trimestral</t>
  </si>
  <si>
    <t>https://analytics.zoho.com/open-view/2395394000007126144?ZOHO_CRITERIA=%22Trasposicion_27.5%22.%22Cod_Comuna%22%3D4202</t>
  </si>
  <si>
    <t>#1774B9452</t>
  </si>
  <si>
    <t>Variación Trimestral de Detenciones (%) por Violencia Intrafamiliar en Petorca para el Periodo 2005-2021.</t>
  </si>
  <si>
    <t>Gráfico que muestra la variación trimestral de Detenciones (%) por Violencia Intrafamiliar en Petorca según datos recopilados desde el Centro de Estudios y Análisis del Delito durante el Periodo 2005-2021.</t>
  </si>
  <si>
    <t>Petorca comunal delitos género violencia hacia mujer mujeres víctimas intrafamiliar familiar detenciones variación trimestral</t>
  </si>
  <si>
    <t>https://analytics.zoho.com/open-view/2395394000007126218?ZOHO_CRITERIA=%22Trasposicion_27.5%22.%22Cod_Comuna%22%3D5404</t>
  </si>
  <si>
    <t>#1774B9818</t>
  </si>
  <si>
    <t>Frecuencia de Denuncias por Violencia Intrafamiliar en Estación Central para el Periodo 2005-2021.</t>
  </si>
  <si>
    <t>Gráfico que muestra la frecuencia de las Denuncias por Violencia Intrafamiliar en Estación Central según datos recopilados desde el Centro de Estudios y Análsis del Delito durante el Periodo 2005-2021.</t>
  </si>
  <si>
    <t>Estación Central comunal delitos género violencia hacia mujer mujeres víctimas intrafamiliar familiar denuncias comuna</t>
  </si>
  <si>
    <t>https://analytics.zoho.com/open-view/2395394000007123492?ZOHO_CRITERIA=%22Trasposicion_27.5%22.%22Cod_Comuna%22%3D13106</t>
  </si>
  <si>
    <t>#1774B7987</t>
  </si>
  <si>
    <t>Cantidad de Aprehensiones por Violencia Intrafamiliar por comuna en la Región de Tarapacá para el Periodo 2005-2021.</t>
  </si>
  <si>
    <t>Gráfico que muestra la frecuencia de Aprehensiones por Violencia Intrafamiliar en la Región de Tarapacá por comuna según datos recopilados desde el Centro de Estudios y Análsis del Delito durante el Periodo 2005-2021.</t>
  </si>
  <si>
    <t>Región de Tarapacá delitos género violencia hacia mujer mujeres víctimas intrafamiliar familiar aprehensiones comuna</t>
  </si>
  <si>
    <t>https://analytics.zoho.com/open-view/2395394000007032236?ZOHO_CRITERIA=%22Trasposicion_27.5%22.%22Cod_Regi%C3%B3n%22%3D1</t>
  </si>
  <si>
    <t>#1774B6952</t>
  </si>
  <si>
    <t>Variación anual de Tasa de Aprehensiones, Casos Policiales, Denuncias y Detenciones (%) por Violación en Vichuquén para el Periodo 2008-2020</t>
  </si>
  <si>
    <t>Gráfico que muestra la variación anual (%) de la Tasa por cada 100 mil habitantes de  Aprehensiones, Casos Policiales, Denuncias y Detenciones por Violaciones en Vichuquén según datos recopilados desde la Subsecretaria de Prevención del Delito durante el Periodo 2008-2020.</t>
  </si>
  <si>
    <t>Vichuquén comunal delitos género violación mujer mujeres víctimas aprehensiones casos policiales denuncias detenciones variación tasa 100 mil habitantes</t>
  </si>
  <si>
    <t>https://analytics.zoho.com/open-view/2395394000006850667?ZOHO_CRITERIA=%22Localiza%20CL%22.%22Codcom%22%3D7309</t>
  </si>
  <si>
    <t>#1774B6499</t>
  </si>
  <si>
    <t>Variación Trimestral de Casos Policiales (%) por Violación en Concón para el Periodo 2008-2020</t>
  </si>
  <si>
    <t>Gráfico que muestra la variación trimestral de Casos Policiales (%) por Violaciones en Concón según datos recopilados desde la Subsecretaria de Prevención del Delito durante el Periodo 2008-2020.</t>
  </si>
  <si>
    <t>Concón comunal delitos género violación mujer mujeres víctimas casos policiales variación trimestral</t>
  </si>
  <si>
    <t>https://analytics.zoho.com/open-view/2395394000008633026?ZOHO_CRITERIA=%22Trasposicion_27.6%22.%22Cod_comuna%22%3D5103</t>
  </si>
  <si>
    <t>#1774B5006</t>
  </si>
  <si>
    <t>Variación Trimestral de Casos Policiales (%) por Violación en San Nicolás para el Periodo 2008-2020</t>
  </si>
  <si>
    <t>Gráfico que muestra la variación trimestral de Casos Policiales (%) por Violaciones en San Nicolás según datos recopilados desde la Subsecretaria de Prevención del Delito durante el Periodo 2008-2020.</t>
  </si>
  <si>
    <t>San Nicolás comunal delitos género violación mujer mujeres víctimas casos policiales variación trimestral</t>
  </si>
  <si>
    <t>https://analytics.zoho.com/open-view/2395394000008633026?ZOHO_CRITERIA=%22Trasposicion_27.6%22.%22Cod_comuna%22%3D16305</t>
  </si>
  <si>
    <t>#1774B5156</t>
  </si>
  <si>
    <t>Juzgado de Garantía de Rengo</t>
  </si>
  <si>
    <t>Sentencias Dictadas por Delitos de Abuso Sexual por Delito en el  Juzgado de Garantía de Rengo para el Periodo 2013-2019</t>
  </si>
  <si>
    <t>Gráfico que muestra la evolución anual de la frecuencia de Sentencias Dictadas por Delitos de Abuso Sexual por Delito en el  Juzgado de Garantía de Rengo para el Periodo 2013-2019 de acuerdo a datos provenientes del Poder Judicial de Chile.</t>
  </si>
  <si>
    <t>abuso sexual delitos género violencia mujer mujeres casos víctimas detenciones sentencias juzgado garantía rengo</t>
  </si>
  <si>
    <t>https://analytics.zoho.com/open-view/2395394000007166623?ZOHO_CRITERIA=%22Trasposicion_27.15%22.%22Id_Juzgado_Garant%C3%ADa%22%3D25</t>
  </si>
  <si>
    <t>#1774B216</t>
  </si>
  <si>
    <t>Proporción de Casos de Violencia Económica por rango etario de la víctima en Pudahuel para los años 2012, 2017 y 2020.</t>
  </si>
  <si>
    <t>Gráfico que muestra la Proporción de Casos de Violencia Económica por rango etario en Pudahuel para los años 2012, 2017 y 2020 según datos de las encuestas ENVIF-VCM realizadas por el Instituto Nacional de Estadísticas (INE) y el Centro de Estudios y Análisis del Delito (CEAD).</t>
  </si>
  <si>
    <t>Pudahuel comunal violencia económica intrafamiliar vif mujeres mujer encuesta envif cead ine edad rango etario</t>
  </si>
  <si>
    <t>https://analytics.zoho.com/open-view/2395394000007264280?ZOHO_CRITERIA=%22Trasposicion_27.9%22.%22C%C3%B3digo%20Comuna%22%3D13124</t>
  </si>
  <si>
    <t>#1774B10938</t>
  </si>
  <si>
    <t>Frecuencia de Frecuencia Denuncias por Violación en Chaitén para el Periodo 2008-2020</t>
  </si>
  <si>
    <t>Gráfico que muestra la frecuencia de Denuncias por Violación en Chaitén según datos recopilados desde el Subsecretaria de Prevención del Delito durante el Periodo 2008-2020.</t>
  </si>
  <si>
    <t>Chaitén comunal delitos género violación mujer mujeres víctimas denuncias</t>
  </si>
  <si>
    <t>https://analytics.zoho.com/open-view/2395394000006792596?ZOHO_CRITERIA=%22Localiza%20CL%22.%22Codcom%22%3D10401</t>
  </si>
  <si>
    <t>#1774B3920</t>
  </si>
  <si>
    <t>Casos de femicidio por fecha</t>
  </si>
  <si>
    <t>Periodo 2018-2021</t>
  </si>
  <si>
    <t>Número de casos</t>
  </si>
  <si>
    <t>Evolución de casos de femicidio por fecha en la Región de La Araucanía, Periodo 2018-2021</t>
  </si>
  <si>
    <t>Gráfico que muestra la evolución de los Casos de femicidio por fecha en la Región de La Araucanía para el Periodo 2018-2021, según datos recopilados desde el Ministerio de la Mujer y Equidad de Género.</t>
  </si>
  <si>
    <t>Región de La Araucanía femicidios víctimas violencia mujer cantidad número casos evolución fecha</t>
  </si>
  <si>
    <t>https://analytics.zoho.com/open-view/2395394000007087483?ZOHO_CRITERIA=%22Localiza_CL_Poblacion%22.%22Codcom%22%3D9</t>
  </si>
  <si>
    <t>#1774B11231</t>
  </si>
  <si>
    <t>Variación Trimestral de Detenciones (%) por Violación en Río Bueno para el Periodo 2008-2020</t>
  </si>
  <si>
    <t>Gráfico que muestra la variación trimestral de Detenciones (%) por Violaciones en Río Bueno según datos recopilados desde la Subsecretaria de Prevención del Delito durante el Periodo 2008-2020.</t>
  </si>
  <si>
    <t>Río Bueno comunal delitos género violación mujer mujeres víctimas detenciones variación trimestral</t>
  </si>
  <si>
    <t>https://analytics.zoho.com/open-view/2395394000008633106?ZOHO_CRITERIA=%22Trasposicion_27.6%22.%22Cod_comuna%22%3D14204</t>
  </si>
  <si>
    <t>#1774B5931</t>
  </si>
  <si>
    <t>Evolución de la frecuencia de casos de femicidio según relación con el femicida en la Región de Maule, Periodo 2010-2021</t>
  </si>
  <si>
    <t>Gráfico que muestra la Cantidad de víctimas según relación con el femicida en la Región de Maule para el Periodo 2010-2021, según datos recopilados desde el Ministerio de la Mujer y Equidad de Género.</t>
  </si>
  <si>
    <t>Región de Maule femicidios víctimas violencia mujer frecuencia cantidad número casos relación femicida</t>
  </si>
  <si>
    <t>https://analytics.zoho.com/open-view/2395394000006630701?ZOHO_CRITERIA=%22Localiza%20CL%22.%22Codreg%22%3D7</t>
  </si>
  <si>
    <t>#1774B11317</t>
  </si>
  <si>
    <t>Proporción de Aprehensiones, Casos Policiales, Denuncias y Detenciones por Violencia Intrafamiliar en Pedro Aguirre Cerda para el Periodo 2005-2021.</t>
  </si>
  <si>
    <t>Gráfico que muestra la proporción y cantidad de Aprehensiones, Casos policiales, Denuncias y Detenciones por Violencia Intrafamiliar en Pedro Aguirre Cerda según datos recopilados desde el Centro de Estudios y Análisis del Delito durante el Periodo 2005-2021.</t>
  </si>
  <si>
    <t>Pedro Aguirre Cerda comunal delitos género violencia hacia mujer mujeres víctimas intrafamiliar familiar aprehensiones denuncias casos policiales detenciones comuna</t>
  </si>
  <si>
    <t>https://analytics.zoho.com/open-view/2395394000007123726?ZOHO_CRITERIA=%22Trasposicion_27.5%22.%22Cod_Comuna%22%3D13121</t>
  </si>
  <si>
    <t>#1774B8688</t>
  </si>
  <si>
    <t>Juzgado de Garantía de Parral</t>
  </si>
  <si>
    <t>Sentencias Dictadas por Delitos de Abuso Sexual por Delito en el  Juzgado de Garantía de Parral para el Periodo 2013-2019</t>
  </si>
  <si>
    <t>Gráfico que muestra la evolución anual de la frecuencia de Sentencias Dictadas por Delitos de Abuso Sexual por Delito en el  Juzgado de Garantía de Parral para el Periodo 2013-2019 de acuerdo a datos provenientes del Poder Judicial de Chile.</t>
  </si>
  <si>
    <t>abuso sexual delitos género violencia mujer mujeres casos víctimas detenciones sentencias juzgado garantía parral</t>
  </si>
  <si>
    <t>https://analytics.zoho.com/open-view/2395394000007166623?ZOHO_CRITERIA=%22Trasposicion_27.15%22.%22Id_Juzgado_Garant%C3%ADa%22%3D34</t>
  </si>
  <si>
    <t>#1774B225</t>
  </si>
  <si>
    <t>Frecuencia de Frecuencia Aprehensiones por Violación en Los Lagos para el Periodo 2008-2020</t>
  </si>
  <si>
    <t>Gráfico que muestra la frecuencia de Aprehensiones por Violación en Los Lagos según datos recopilados desde el Subsecretaria de Prevención del Delito durante el Periodo 2008-2020.</t>
  </si>
  <si>
    <t>Los Lagos comunal delitos género violación mujer mujeres víctimas aprehensiones</t>
  </si>
  <si>
    <t>https://analytics.zoho.com/open-view/2395394000006792514?ZOHO_CRITERIA=%22Localiza%20CL%22.%22Codcom%22%3D14104</t>
  </si>
  <si>
    <t>#1774B3316</t>
  </si>
  <si>
    <t>Variación Trimestral de Detenciones (%) por Violencia Intrafamiliar en Olivar para el Periodo 2005-2021.</t>
  </si>
  <si>
    <t>Gráfico que muestra la variación trimestral de Detenciones (%) por Violencia Intrafamiliar en Olivar según datos recopilados desde el Centro de Estudios y Análisis del Delito durante el Periodo 2005-2021.</t>
  </si>
  <si>
    <t>Olivar comunal delitos género violencia hacia mujer mujeres víctimas intrafamiliar familiar detenciones variación trimestral</t>
  </si>
  <si>
    <t>https://analytics.zoho.com/open-view/2395394000007126218?ZOHO_CRITERIA=%22Trasposicion_27.5%22.%22Cod_Comuna%22%3D6111</t>
  </si>
  <si>
    <t>#1774B9851</t>
  </si>
  <si>
    <t>Variación Trimestral de Aprehensiones (%) por Violación en Quilaco para el Periodo 2008-2020</t>
  </si>
  <si>
    <t>Gráfico que muestra la variación trimestral de Aprehensiones (%) por Violaciones en Quilaco según datos recopilados desde la Subsecretaria de Prevención del Delito durante el Periodo 2008-2020.</t>
  </si>
  <si>
    <t>Quilaco comunal delitos género violación mujer mujeres víctimas aprehensiones variación trimestral</t>
  </si>
  <si>
    <t>https://analytics.zoho.com/open-view/2395394000008632943?ZOHO_CRITERIA=%22Trasposicion_27.6%22.%22Cod_comuna%22%3D8308</t>
  </si>
  <si>
    <t>#1774B4814</t>
  </si>
  <si>
    <t>Proporción de Casos de Violencia Económica por rango etario de la víctima en Santa Cruz para los años 2012, 2017 y 2020.</t>
  </si>
  <si>
    <t>Gráfico que muestra la Proporción de Casos de Violencia Económica por rango etario en Santa Cruz para los años 2012, 2017 y 2020 según datos de las encuestas ENVIF-VCM realizadas por el Instituto Nacional de Estadísticas (INE) y el Centro de Estudios y Análisis del Delito (CEAD).</t>
  </si>
  <si>
    <t>Santa Cruz comunal violencia económica intrafamiliar vif mujeres mujer encuesta envif cead ine edad rango etario</t>
  </si>
  <si>
    <t>https://analytics.zoho.com/open-view/2395394000007264280?ZOHO_CRITERIA=%22Trasposicion_27.9%22.%22C%C3%B3digo%20Comuna%22%3D6310</t>
  </si>
  <si>
    <t>#1774B10845</t>
  </si>
  <si>
    <t>Variación Trimestral de Casos Policiales (%) por Violencia Intrafamiliar en Puerto Varas para el Periodo 2005-2021.</t>
  </si>
  <si>
    <t>Gráfico que muestra la variación trimestral de Casos Policiales (%) por Violencia Intrafamiliar en Puerto Varas según datos recopilados desde el Centro de Estudios y Análisis del Delito durante el Periodo 2005-2021.</t>
  </si>
  <si>
    <t>Puerto Varas comunal delitos género violencia hacia mujer mujeres víctimas intrafamiliar familiar casos policiales variación trimestral</t>
  </si>
  <si>
    <t>https://analytics.zoho.com/open-view/2395394000007123911?ZOHO_CRITERIA=%22Trasposicion_27.5%22.%22Cod_Comuna%22%3D10109</t>
  </si>
  <si>
    <t>#1774B9312</t>
  </si>
  <si>
    <t>Frecuencia de Frecuencia Detenciones por Violación en Olivar para el Periodo 2008-2020</t>
  </si>
  <si>
    <t>Gráfico que muestra la frecuencia de Detenciones por Violación en Olivar según datos recopilados desde el Subsecretaria de Prevención del Delito durante el Periodo 2008-2020.</t>
  </si>
  <si>
    <t>Olivar comunal delitos género violación mujer mujeres víctimas detenciones</t>
  </si>
  <si>
    <t>https://analytics.zoho.com/open-view/2395394000006792637?ZOHO_CRITERIA=%22Localiza%20CL%22.%22Codcom%22%3D6111</t>
  </si>
  <si>
    <t>#1774B4086</t>
  </si>
  <si>
    <t>Frecuencia de Frecuencia Denuncias por Violación en San Clemente para el Periodo 2008-2020</t>
  </si>
  <si>
    <t>Gráfico que muestra la frecuencia de Denuncias por Violación en San Clemente según datos recopilados desde el Subsecretaria de Prevención del Delito durante el Periodo 2008-2020.</t>
  </si>
  <si>
    <t>San Clemente comunal delitos género violación mujer mujeres víctimas denuncias</t>
  </si>
  <si>
    <t>https://analytics.zoho.com/open-view/2395394000006792596?ZOHO_CRITERIA=%22Localiza%20CL%22.%22Codcom%22%3D7109</t>
  </si>
  <si>
    <t>#1774B3786</t>
  </si>
  <si>
    <t>Variación Trimestral de Aprehensiones (%) por Violencia Intrafamiliar en San Pablo para el Periodo 2005-2021.</t>
  </si>
  <si>
    <t>Gráfico que muestra la variación trimestral de Aprehensiones (%) por Violencia Intrafamiliar en San Pablo  según datos recopilados desde el Centro de Estudios y Análisis del Delito durante el Periodo 2005-2021.</t>
  </si>
  <si>
    <t>San Pablo comunal delitos género violencia hacia mujer mujeres víctimas intrafamiliar familiar aprehensiones variación trimestral</t>
  </si>
  <si>
    <t>https://analytics.zoho.com/open-view/2395394000007123879?ZOHO_CRITERIA=%22Trasposicion_27.5%22.%22Cod_Comuna%22%3D10307</t>
  </si>
  <si>
    <t>#1774B8988</t>
  </si>
  <si>
    <t>Tasa de Aprehensiones por Violación en San Javier para el Periodo 2008-2020.</t>
  </si>
  <si>
    <t>Gráfico que muestra la Tasa de Aprehensiones por Violación por cada 100 mil habitantes en San Javier según datos recolectados y calculados por al Subsecretaría de Prevención del Delito para el Periodo 2008-2020.</t>
  </si>
  <si>
    <t>San Javier comunal delitos género violación mujer mujeres víctimas aprehensiones evolución tasa 100 mil habitantes</t>
  </si>
  <si>
    <t>https://analytics.zoho.com/open-view/2395394000006843662?ZOHO_CRITERIA=%22Localiza%20CL%22.%22Codcom%22%3D7406</t>
  </si>
  <si>
    <t>#1774B1120</t>
  </si>
  <si>
    <t>Tasa de Casos Policiales por Violación en Lo Espejo para el Periodo 2008-2020.</t>
  </si>
  <si>
    <t>Gráfico que muestra la Tasa de Casos Policiales por Violación por cada 100 mil habitantes en Lo Espejo según datos recolectados y calculados por al Subsecretaría de Prevención del Delito para el Periodo 2008-2020.</t>
  </si>
  <si>
    <t>Lo Espejo comunal delitos género violación mujer mujeres víctimas casos policiales evolución tasa 100 mil habitantes</t>
  </si>
  <si>
    <t>https://analytics.zoho.com/open-view/2395394000006843792?ZOHO_CRITERIA=%22Localiza%20CL%22.%22Codcom%22%3D13116</t>
  </si>
  <si>
    <t>#1774B1600</t>
  </si>
  <si>
    <t>Ocurrencia de Violencia Económica en la Región de Los Lagos para los años 2012, 2017 y 2020.</t>
  </si>
  <si>
    <t>Gráfico que muestra la Ocurrencia de Violencia Económica en la Región de Los Lagos para los años 2012, 2017 y 2020 según datos de las encuestas ENVIF-VCM realizadas por el Instituto Nacional de Estadísticas (INE) y el Centro de Estudios y Análisis del Delito (CEAD).</t>
  </si>
  <si>
    <t>Región de Los Lagos regional violencia económica intrafamiliar vif mujeres mujer encuesta envif cead ine ocurrencia no respuesta víctima padecimiento</t>
  </si>
  <si>
    <t>https://analytics.zoho.com/open-view/2395394000007264102?ZOHO_CRITERIA=%22Trasposicion_27.9%22.%22C%C3%B3digo%20Regi%C3%B3n%22%20%3D%2010</t>
  </si>
  <si>
    <t>#1774B6851</t>
  </si>
  <si>
    <t>Variación anual de Tasa de Aprehensiones, Casos Policiales, Denuncias y Detenciones (%) por Violación en Lebu para el Periodo 2008-2020</t>
  </si>
  <si>
    <t>Gráfico que muestra la variación anual (%) de la Tasa por cada 100 mil habitantes de  Aprehensiones, Casos Policiales, Denuncias y Detenciones por Violaciones en Lebu según datos recopilados desde la Subsecretaria de Prevención del Delito durante el Periodo 2008-2020.</t>
  </si>
  <si>
    <t>Lebu comunal delitos género violación mujer mujeres víctimas aprehensiones casos policiales denuncias detenciones variación tasa 100 mil habitantes</t>
  </si>
  <si>
    <t>https://analytics.zoho.com/open-view/2395394000006850667?ZOHO_CRITERIA=%22Localiza%20CL%22.%22Codcom%22%3D8201</t>
  </si>
  <si>
    <t>#1774B6520</t>
  </si>
  <si>
    <t>Variación Trimestral de Denuncias (%) por Violación en Ránquil para el Periodo 2008-2020</t>
  </si>
  <si>
    <t>Gráfico que muestra la variación trimestral de Denuncias (%) por Violaciones en Ránquil según datos recopilados desde la Subsecretaria de Prevención del Delito durante el Periodo 2008-2020.</t>
  </si>
  <si>
    <t>Ránquil comunal delitos género violación mujer mujeres víctimas denuncias variación trimestral</t>
  </si>
  <si>
    <t>https://analytics.zoho.com/open-view/2395394000008633066?ZOHO_CRITERIA=%22Trasposicion_27.6%22.%22Cod_comuna%22%3D16206</t>
  </si>
  <si>
    <t>#1774B5488</t>
  </si>
  <si>
    <t>Variación Trimestral de Aprehensiones, Casos policiales, Denuncias y Detenciones (%) por Violación en Lonquimay para el Periodo 2008-2020</t>
  </si>
  <si>
    <t>Gráfico que muestra la variación trimestral de Aprehensiones, Casos Policiales, Denuncias y Detenciones (%) por Violaciones en Lonquimay según datos recopilados desde la Subsecretaria de Prevención del Delito durante el Periodo 2008-2020.</t>
  </si>
  <si>
    <t>Lonquimay comunal delitos género violación mujer mujeres víctimas aprehensiones casos policiales denuncias detenciones variación trimestral</t>
  </si>
  <si>
    <t>https://analytics.zoho.com/open-view/2395394000008633146?ZOHO_CRITERIA=%22Trasposicion_27.6%22.%22Cod_comuna%22%3D9205</t>
  </si>
  <si>
    <t>#1774B6153</t>
  </si>
  <si>
    <t>Frecuencia según ocurrencia de Violencia Económica en La Pintana para los años 2012, 2017 y 2020.</t>
  </si>
  <si>
    <t>Gráfico que muestra la Frecuencia según ocurrencia de Violencia Económica en La Pintana los años 2012, 2017 y 2020 según datos de las encuestas ENVIF-VCM realizadas por el Instituto Nacional de Estadísticas (INE) y el Centro de Estudios y Análisis del Delito (CEAD).</t>
  </si>
  <si>
    <t>La Pintana comunal violencia económica intrafamiliar vif mujeres mujer encuesta envif cead ine víctima padecer sufrir</t>
  </si>
  <si>
    <t>https://analytics.zoho.com/open-view/2395394000007264102?ZOHO_CRITERIA=%22Trasposicion_27.9%22.%22C%C3%B3digo%20Comuna%22%3D13112</t>
  </si>
  <si>
    <t>#1774B11161</t>
  </si>
  <si>
    <t>Tasa de Denuncias por Violación en Quinta Normal para el Periodo 2008-2020.</t>
  </si>
  <si>
    <t>Gráfico que muestra la Tasa de Denuncias por Violación por cada 100 mil habitantes en Quinta Normal según datos recolectados y calculados por al Subsecretaría de Prevención del Delito para el Periodo 2008-2020.</t>
  </si>
  <si>
    <t>Quinta Normal comunal delitos género violación mujer mujeres víctimas denuncias evolución tasa 100 mil habitantes</t>
  </si>
  <si>
    <t>https://analytics.zoho.com/open-view/2395394000006843824?ZOHO_CRITERIA=%22Localiza%20CL%22.%22Codcom%22%3D13126</t>
  </si>
  <si>
    <t>#1774B1949</t>
  </si>
  <si>
    <t>Frecuencia de Denuncias por Violencia Intrafamiliar en Doñihue para el Periodo 2005-2021.</t>
  </si>
  <si>
    <t>Gráfico que muestra la frecuencia de las Denuncias por Violencia Intrafamiliar en Doñihue según datos recopilados desde el Centro de Estudios y Análsis del Delito durante el Periodo 2005-2021.</t>
  </si>
  <si>
    <t>Doñihue comunal delitos género violencia hacia mujer mujeres víctimas intrafamiliar familiar denuncias comuna</t>
  </si>
  <si>
    <t>https://analytics.zoho.com/open-view/2395394000007123492?ZOHO_CRITERIA=%22Trasposicion_27.5%22.%22Cod_Comuna%22%3D6105</t>
  </si>
  <si>
    <t>#1774B7788</t>
  </si>
  <si>
    <t>Tasa de Detenciones por Violación en Carahue para el Periodo 2008-2020.</t>
  </si>
  <si>
    <t>Gráfico que muestra la Tasa de Detenciones por Violación por cada 100 mil habitantes en Carahue según datos recolectados y calculados por al Subsecretaría de Prevención del Delito para el Periodo 2008-2020.</t>
  </si>
  <si>
    <t>Carahue comunal delitos género violación mujer mujeres víctimas detenciones evolución tasa 100 mil habitantes</t>
  </si>
  <si>
    <t>https://analytics.zoho.com/open-view/2395394000006843853?ZOHO_CRITERIA=%22Localiza%20CL%22.%22Codcom%22%3D9102</t>
  </si>
  <si>
    <t>#1774B2175</t>
  </si>
  <si>
    <t>Tasa de Casos Policiales por Violación en Combarbalá para el Periodo 2008-2020.</t>
  </si>
  <si>
    <t>Gráfico que muestra la Tasa de Casos Policiales por Violación por cada 100 mil habitantes en Combarbalá según datos recolectados y calculados por al Subsecretaría de Prevención del Delito para el Periodo 2008-2020.</t>
  </si>
  <si>
    <t>Combarbalá comunal delitos género violación mujer mujeres víctimas casos policiales evolución tasa 100 mil habitantes</t>
  </si>
  <si>
    <t>https://analytics.zoho.com/open-view/2395394000006843792?ZOHO_CRITERIA=%22Localiza%20CL%22.%22Codcom%22%3D4302</t>
  </si>
  <si>
    <t>#1774B1348</t>
  </si>
  <si>
    <t>Proporción de Aprehensiones, Casos Policiales, Denuncias y Detenciones por Violencia Intrafamiliar en El Quisco para el Periodo 2005-2021.</t>
  </si>
  <si>
    <t>Gráfico que muestra la proporción y cantidad de Aprehensiones, Casos policiales, Denuncias y Detenciones por Violencia Intrafamiliar en El Quisco según datos recopilados desde el Centro de Estudios y Análisis del Delito durante el Periodo 2005-2021.</t>
  </si>
  <si>
    <t>El Quisco comunal delitos género violencia hacia mujer mujeres víctimas intrafamiliar familiar aprehensiones denuncias casos policiales detenciones comuna</t>
  </si>
  <si>
    <t>https://analytics.zoho.com/open-view/2395394000007123726?ZOHO_CRITERIA=%22Trasposicion_27.5%22.%22Cod_Comuna%22%3D5604</t>
  </si>
  <si>
    <t>#1774B8457</t>
  </si>
  <si>
    <t>Tasa de Aprehensiones por Violación en Chañaral para el Periodo 2008-2020.</t>
  </si>
  <si>
    <t>Gráfico que muestra la Tasa de Aprehensiones por Violación por cada 100 mil habitantes en Chañaral según datos recolectados y calculados por al Subsecretaría de Prevención del Delito para el Periodo 2008-2020.</t>
  </si>
  <si>
    <t>Chañaral comunal delitos género violación mujer mujeres víctimas aprehensiones evolución tasa 100 mil habitantes</t>
  </si>
  <si>
    <t>https://analytics.zoho.com/open-view/2395394000006843662?ZOHO_CRITERIA=%22Localiza%20CL%22.%22Codcom%22%3D3201</t>
  </si>
  <si>
    <t>#1774B1009</t>
  </si>
  <si>
    <t>Variación Trimestral de Aprehensiones (%) por Violencia Intrafamiliar en Chépica para el Periodo 2005-2021.</t>
  </si>
  <si>
    <t>Gráfico que muestra la variación trimestral de Aprehensiones (%) por Violencia Intrafamiliar en Chépica  según datos recopilados desde el Centro de Estudios y Análisis del Delito durante el Periodo 2005-2021.</t>
  </si>
  <si>
    <t>Chépica comunal delitos género violencia hacia mujer mujeres víctimas intrafamiliar familiar aprehensiones variación trimestral</t>
  </si>
  <si>
    <t>https://analytics.zoho.com/open-view/2395394000007123879?ZOHO_CRITERIA=%22Trasposicion_27.5%22.%22Cod_Comuna%22%3D6302</t>
  </si>
  <si>
    <t>#1774B8838</t>
  </si>
  <si>
    <t>Frecuencia de Casos Policiales por Violencia Intrafamiliar en Porvenir para el Periodo 2005-2021.</t>
  </si>
  <si>
    <t>Gráfico que muestra la frecuencia de Casos Policiales por Violencia Intrafamiliar en Porvenir según datos recopilados desde el Centro de Estudios y Análsis del Delito durante el Periodo 2005-2021.</t>
  </si>
  <si>
    <t>Porvenir comunal delitos género violencia hacia mujer mujeres víctimas intrafamiliar familiar casos policiales comuna</t>
  </si>
  <si>
    <t>https://analytics.zoho.com/open-view/2395394000007123412?ZOHO_CRITERIA=%22Trasposicion_27.5%22.%22Cod_Comuna%22%3D12301</t>
  </si>
  <si>
    <t>#1774B7634</t>
  </si>
  <si>
    <t>Tasa de Detenciones por Violación en Parral para el Periodo 2008-2020.</t>
  </si>
  <si>
    <t>Gráfico que muestra la Tasa de Detenciones por Violación por cada 100 mil habitantes en Parral según datos recolectados y calculados por al Subsecretaría de Prevención del Delito para el Periodo 2008-2020.</t>
  </si>
  <si>
    <t>Parral comunal delitos género violación mujer mujeres víctimas detenciones evolución tasa 100 mil habitantes</t>
  </si>
  <si>
    <t>https://analytics.zoho.com/open-view/2395394000006843853?ZOHO_CRITERIA=%22Localiza%20CL%22.%22Codcom%22%3D7404</t>
  </si>
  <si>
    <t>#1774B2116</t>
  </si>
  <si>
    <t>Frecuencia de Frecuencia Denuncias por Violación en Los Alamos para el Periodo 2008-2020</t>
  </si>
  <si>
    <t>Gráfico que muestra la frecuencia de Denuncias por Violación en Los Alamos según datos recopilados desde el Subsecretaria de Prevención del Delito durante el Periodo 2008-2020.</t>
  </si>
  <si>
    <t>Los Alamos comunal delitos género violación mujer mujeres víctimas denuncias</t>
  </si>
  <si>
    <t>https://analytics.zoho.com/open-view/2395394000006792596?ZOHO_CRITERIA=%22Localiza%20CL%22.%22Codcom%22%3D8206</t>
  </si>
  <si>
    <t>#1774B3825</t>
  </si>
  <si>
    <t>Variación Trimestral de Aprehensiones, Casos policiales, Denuncias y Detenciones (%) por Violación en Requínoa para el Periodo 2008-2020</t>
  </si>
  <si>
    <t>Gráfico que muestra la variación trimestral de Aprehensiones, Casos Policiales, Denuncias y Detenciones (%) por Violaciones en Requínoa según datos recopilados desde la Subsecretaria de Prevención del Delito durante el Periodo 2008-2020.</t>
  </si>
  <si>
    <t>Requínoa comunal delitos género violación mujer mujeres víctimas aprehensiones casos policiales denuncias detenciones variación trimestral</t>
  </si>
  <si>
    <t>https://analytics.zoho.com/open-view/2395394000008633146?ZOHO_CRITERIA=%22Trasposicion_27.6%22.%22Cod_comuna%22%3D6116</t>
  </si>
  <si>
    <t>#1774B6026</t>
  </si>
  <si>
    <t>Variación Trimestral de Aprehensiones (%) por Violación en Talca para el Periodo 2008-2020</t>
  </si>
  <si>
    <t>Gráfico que muestra la variación trimestral de Aprehensiones (%) por Violaciones en Talca según datos recopilados desde la Subsecretaria de Prevención del Delito durante el Periodo 2008-2020.</t>
  </si>
  <si>
    <t>Talca comunal delitos género violación mujer mujeres víctimas aprehensiones variación trimestral</t>
  </si>
  <si>
    <t>https://analytics.zoho.com/open-view/2395394000008632943?ZOHO_CRITERIA=%22Trasposicion_27.6%22.%22Cod_comuna%22%3D7101</t>
  </si>
  <si>
    <t>#1774B4763</t>
  </si>
  <si>
    <t>Frecuencia de Aprehensiones por Violencia Intrafamiliar en San Ramón para el Periodo 2005-2021</t>
  </si>
  <si>
    <t>Gráfico que muestra la frecuencia de Aprehensiones por Violencia Intrafamiliar en San Ramón según datos recopilados desde el Centro de Estudios y Análsis del Delito durante el Periodo 2005-2021.</t>
  </si>
  <si>
    <t>San Ramón comunal delitos género violencia hacia mujer mujeres víctimas intrafamiliar familiar aprehensiones comuna</t>
  </si>
  <si>
    <t>https://analytics.zoho.com/open-view/2395394000007123378?ZOHO_CRITERIA=%22Trasposicion_27.5%22.%22Cod_Comuna%22%3D13131</t>
  </si>
  <si>
    <t>#1774B7324</t>
  </si>
  <si>
    <t>Variación Trimestral de Casos Policiales (%) por Violación en La Cruz para el Periodo 2008-2020</t>
  </si>
  <si>
    <t>Gráfico que muestra la variación trimestral de Casos Policiales (%) por Violaciones en La Cruz según datos recopilados desde la Subsecretaria de Prevención del Delito durante el Periodo 2008-2020.</t>
  </si>
  <si>
    <t>La Cruz comunal delitos género violación mujer mujeres víctimas casos policiales variación trimestral</t>
  </si>
  <si>
    <t>https://analytics.zoho.com/open-view/2395394000008633026?ZOHO_CRITERIA=%22Trasposicion_27.6%22.%22Cod_comuna%22%3D5504</t>
  </si>
  <si>
    <t>#1774B5024</t>
  </si>
  <si>
    <t>Frecuencia de Frecuencia Casos Policiales por Violación en San Pedro de la Paz para el Periodo 2008-2020</t>
  </si>
  <si>
    <t>Gráfico que muestra la frecuencia de Casos Policiales por Violación en San Pedro de la Paz según datos recopilados desde el Subsecretaria de Prevención del Delito durante el Periodo 2008-2020.</t>
  </si>
  <si>
    <t>San Pedro de la Paz comunal delitos género violación mujer mujeres víctimas casos policiales</t>
  </si>
  <si>
    <t>https://analytics.zoho.com/open-view/2395394000006792555?ZOHO_CRITERIA=%22Localiza%20CL%22.%22Codcom%22%3D8108</t>
  </si>
  <si>
    <t>#1774B3475</t>
  </si>
  <si>
    <t>Variación Trimestral de Aprehensiones (%) por Violación en Padre Hurtado para el Periodo 2008-2020</t>
  </si>
  <si>
    <t>Gráfico que muestra la variación trimestral de Aprehensiones (%) por Violaciones en Padre Hurtado según datos recopilados desde la Subsecretaria de Prevención del Delito durante el Periodo 2008-2020.</t>
  </si>
  <si>
    <t>Padre Hurtado comunal delitos género violación mujer mujeres víctimas aprehensiones variación trimestral</t>
  </si>
  <si>
    <t>https://analytics.zoho.com/open-view/2395394000008632943?ZOHO_CRITERIA=%22Trasposicion_27.6%22.%22Cod_comuna%22%3D13604</t>
  </si>
  <si>
    <t>#1774B4950</t>
  </si>
  <si>
    <t>Frecuencia de Frecuencia Aprehensiones, Casos Policiales, Denuncias y Detenciones por Violación en Tucapel para el Periodo 2008-2020</t>
  </si>
  <si>
    <t>Gráfico que muestra la frecuencia de Aprehensiones, Casos Policiales, Denuncias y  Detenciones por Violación en Tucapel según datos recopilados desde el Subsecretaria de Prevención del Delito durante el Periodo 2008-2020.</t>
  </si>
  <si>
    <t>Tucapel comunal delitos género violación mujer mujeres víctimas aprehensiones casos policiales denuncias detenciones</t>
  </si>
  <si>
    <t>https://analytics.zoho.com/open-view/2395394000006792678?ZOHO_CRITERIA=%22Localiza%20CL%22.%22Codcom%22%3D8312</t>
  </si>
  <si>
    <t>#1774B4497</t>
  </si>
  <si>
    <t>Variación Trimestral de Casos Policiales (%) por Violación en Traiguén para el Periodo 2008-2020</t>
  </si>
  <si>
    <t>Gráfico que muestra la variación trimestral de Casos Policiales (%) por Violaciones en Traiguén según datos recopilados desde la Subsecretaria de Prevención del Delito durante el Periodo 2008-2020.</t>
  </si>
  <si>
    <t>Traiguén comunal delitos género violación mujer mujeres víctimas casos policiales variación trimestral</t>
  </si>
  <si>
    <t>https://analytics.zoho.com/open-view/2395394000008633026?ZOHO_CRITERIA=%22Trasposicion_27.6%22.%22Cod_comuna%22%3D9210</t>
  </si>
  <si>
    <t>#1774B5189</t>
  </si>
  <si>
    <t>Variación Trimestral de Denuncias (%) por Violencia Intrafamiliar en Panguipulli para el Periodo 2005-2021.</t>
  </si>
  <si>
    <t>Gráfico que muestra la variación trimestral de Denuncias (%) por Violencia Intrafamiliar en Panguipulli según datos recopilados desde el Centro de Estudios y Análisis del Delito durante el Periodo 2005-2021.</t>
  </si>
  <si>
    <t>Panguipulli comunal delitos género violencia hacia mujer mujeres víctimas intrafamiliar familiar denuncias variación trimestral</t>
  </si>
  <si>
    <t>https://analytics.zoho.com/open-view/2395394000007126144?ZOHO_CRITERIA=%22Trasposicion_27.5%22.%22Cod_Comuna%22%3D14108</t>
  </si>
  <si>
    <t>#1774B9754</t>
  </si>
  <si>
    <t>Frecuencia de Detenciones por Violencia Intrafamiliar en San Felipe para el Periodo 2005-2021.</t>
  </si>
  <si>
    <t>Gráfico que muestra la frecuencia de las Detenciones por Violencia Intrafamiliar en San Felipe según datos recopilados desde el Centro de Estudios y Análsis del Delito durante el Periodo 2005-2021.</t>
  </si>
  <si>
    <t>San Felipe comunal delitos género violencia hacia mujer mujeres víctimas intrafamiliar familiar detenciones comuna</t>
  </si>
  <si>
    <t>https://analytics.zoho.com/open-view/2395394000007123572?ZOHO_CRITERIA=%22Trasposicion_27.5%22.%22Cod_Comuna%22%3D5701</t>
  </si>
  <si>
    <t>#1774B8118</t>
  </si>
  <si>
    <t>Proporción de Aprehensiones, Casos Policiales, Denuncias y Detenciones por Violencia Intrafamiliar en Olmué para el Periodo 2005-2021.</t>
  </si>
  <si>
    <t>Gráfico que muestra la proporción y cantidad de Aprehensiones, Casos policiales, Denuncias y Detenciones por Violencia Intrafamiliar en Olmué según datos recopilados desde el Centro de Estudios y Análisis del Delito durante el Periodo 2005-2021.</t>
  </si>
  <si>
    <t>Olmué comunal delitos género violencia hacia mujer mujeres víctimas intrafamiliar familiar aprehensiones denuncias casos policiales detenciones comuna</t>
  </si>
  <si>
    <t>https://analytics.zoho.com/open-view/2395394000007123726?ZOHO_CRITERIA=%22Trasposicion_27.5%22.%22Cod_Comuna%22%3D5803</t>
  </si>
  <si>
    <t>#1774B8468</t>
  </si>
  <si>
    <t>Frecuencia de Frecuencia Denuncias por Violación en La Ligua para el Periodo 2008-2020</t>
  </si>
  <si>
    <t>Gráfico que muestra la frecuencia de Denuncias por Violación en La Ligua según datos recopilados desde el Subsecretaria de Prevención del Delito durante el Periodo 2008-2020.</t>
  </si>
  <si>
    <t>La Ligua comunal delitos género violación mujer mujeres víctimas denuncias</t>
  </si>
  <si>
    <t>https://analytics.zoho.com/open-view/2395394000006792596?ZOHO_CRITERIA=%22Localiza%20CL%22.%22Codcom%22%3D5401</t>
  </si>
  <si>
    <t>#1774B3719</t>
  </si>
  <si>
    <t>Frecuencia de Aprehensiones por Violencia Intrafamiliar en Palena para el Periodo 2005-2021</t>
  </si>
  <si>
    <t>Gráfico que muestra la frecuencia de Aprehensiones por Violencia Intrafamiliar en Palena según datos recopilados desde el Centro de Estudios y Análsis del Delito durante el Periodo 2005-2021.</t>
  </si>
  <si>
    <t>Palena comunal delitos género violencia hacia mujer mujeres víctimas intrafamiliar familiar aprehensiones comuna</t>
  </si>
  <si>
    <t>https://analytics.zoho.com/open-view/2395394000007123378?ZOHO_CRITERIA=%22Trasposicion_27.5%22.%22Cod_Comuna%22%3D10404</t>
  </si>
  <si>
    <t>#1774B7276</t>
  </si>
  <si>
    <t>Cantidad de Casos Policiales por Violencia Intrafamiliar por comuna en la Región de La Araucanía para el Periodo 2005-2021.</t>
  </si>
  <si>
    <t>Gráfico que muestra la frecuencia de Casos policiales por Violencia Intrafamiliar en la Región de La Araucanía por comuna según datos recopilados desde el Centro de Estudios y Análsis del Delito durante el Periodo 2005-2021.</t>
  </si>
  <si>
    <t>Región de La Araucanía delitos género violencia hacia mujer mujeres víctimas intrafamiliar familiar casos policiales comuna</t>
  </si>
  <si>
    <t>https://analytics.zoho.com/open-view/2395394000007121185?ZOHO_CRITERIA=%22Trasposicion_27.5%22.%22Cod_Regi%C3%B3n%22%3D9</t>
  </si>
  <si>
    <t>#1774B6976</t>
  </si>
  <si>
    <t>Frecuencia de Frecuencia Aprehensiones, Casos Policiales, Denuncias y Detenciones por Violación en El Tabo para el Periodo 2008-2020</t>
  </si>
  <si>
    <t>Gráfico que muestra la frecuencia de Aprehensiones, Casos Policiales, Denuncias y  Detenciones por Violación en El Tabo según datos recopilados desde el Subsecretaria de Prevención del Delito durante el Periodo 2008-2020.</t>
  </si>
  <si>
    <t>El Tabo comunal delitos género violación mujer mujeres víctimas aprehensiones casos policiales denuncias detenciones</t>
  </si>
  <si>
    <t>https://analytics.zoho.com/open-view/2395394000006792678?ZOHO_CRITERIA=%22Localiza%20CL%22.%22Codcom%22%3D5605</t>
  </si>
  <si>
    <t>#1774B4392</t>
  </si>
  <si>
    <t>Frecuencia de Aprehensiones por Violencia Intrafamiliar en Recoleta para el Periodo 2005-2021</t>
  </si>
  <si>
    <t>Gráfico que muestra la frecuencia de Aprehensiones por Violencia Intrafamiliar en Recoleta según datos recopilados desde el Centro de Estudios y Análsis del Delito durante el Periodo 2005-2021.</t>
  </si>
  <si>
    <t>Recoleta comunal delitos género violencia hacia mujer mujeres víctimas intrafamiliar familiar aprehensiones comuna</t>
  </si>
  <si>
    <t>https://analytics.zoho.com/open-view/2395394000007123378?ZOHO_CRITERIA=%22Trasposicion_27.5%22.%22Cod_Comuna%22%3D13127</t>
  </si>
  <si>
    <t>#1774B7320</t>
  </si>
  <si>
    <t>Tasa de Aprehensiones por Violación en Quintero para el Periodo 2008-2020.</t>
  </si>
  <si>
    <t>Gráfico que muestra la Tasa de Aprehensiones por Violación por cada 100 mil habitantes en Quintero según datos recolectados y calculados por al Subsecretaría de Prevención del Delito para el Periodo 2008-2020.</t>
  </si>
  <si>
    <t>Quintero comunal delitos género violación mujer mujeres víctimas aprehensiones evolución tasa 100 mil habitantes</t>
  </si>
  <si>
    <t>https://analytics.zoho.com/open-view/2395394000006843662?ZOHO_CRITERIA=%22Localiza%20CL%22.%22Codcom%22%3D5107</t>
  </si>
  <si>
    <t>#1774B1030</t>
  </si>
  <si>
    <t>Variación Trimestral de Detenciones (%) por Violencia Intrafamiliar en Viña del Mar para el Periodo 2005-2021.</t>
  </si>
  <si>
    <t>Gráfico que muestra la variación trimestral de Detenciones (%) por Violencia Intrafamiliar en Viña del Mar según datos recopilados desde el Centro de Estudios y Análisis del Delito durante el Periodo 2005-2021.</t>
  </si>
  <si>
    <t>Viña del Mar comunal delitos género violencia hacia mujer mujeres víctimas intrafamiliar familiar detenciones variación trimestral</t>
  </si>
  <si>
    <t>https://analytics.zoho.com/open-view/2395394000007126218?ZOHO_CRITERIA=%22Trasposicion_27.5%22.%22Cod_Comuna%22%3D5109</t>
  </si>
  <si>
    <t>#1774B9809</t>
  </si>
  <si>
    <t>Frecuencia de Denuncias por Violencia Intrafamiliar en Máfil para el Periodo 2005-2021.</t>
  </si>
  <si>
    <t>Gráfico que muestra la frecuencia de las Denuncias por Violencia Intrafamiliar en Máfil según datos recopilados desde el Centro de Estudios y Análsis del Delito durante el Periodo 2005-2021.</t>
  </si>
  <si>
    <t>Máfil comunal delitos género violencia hacia mujer mujeres víctimas intrafamiliar familiar denuncias comuna</t>
  </si>
  <si>
    <t>https://analytics.zoho.com/open-view/2395394000007123492?ZOHO_CRITERIA=%22Trasposicion_27.5%22.%22Cod_Comuna%22%3D14105</t>
  </si>
  <si>
    <t>#1774B8038</t>
  </si>
  <si>
    <t>Variación Trimestral de Aprehensiones, Casos policiales, Denuncias y Detenciones (%) en Dalcahue para el Periodo 2005-2021.</t>
  </si>
  <si>
    <t>Gráfico que muestra la variación trimestral de Aprehensiones, Casos Policiales, Denuncias y Detenciones (%) por Violencia Intrafamiliar en Dalcahue según datos recopilados desde el Centro de Estudios y Análisis del Delito durante el Periodo 2005-2021.</t>
  </si>
  <si>
    <t>Dalcahue comunal delitos género violencia hacia mujer mujeres víctimas intrafamiliar familiar aprehensiones casos policiales denuncias detenciones variación trimestral</t>
  </si>
  <si>
    <t>https://analytics.zoho.com/open-view/2395394000007126407?ZOHO_CRITERIA=%22Trasposicion_27.5%22.%22Cod_Comuna%22%3D10205</t>
  </si>
  <si>
    <t>#1774B10344</t>
  </si>
  <si>
    <t>Proporción de Aprehensiones, Casos Policiales, Denuncias y Detenciones por Violencia Intrafamiliar en Providencia para el Periodo 2005-2021.</t>
  </si>
  <si>
    <t>Gráfico que muestra la proporción y cantidad de Aprehensiones, Casos policiales, Denuncias y Detenciones por Violencia Intrafamiliar en Providencia según datos recopilados desde el Centro de Estudios y Análisis del Delito durante el Periodo 2005-2021.</t>
  </si>
  <si>
    <t>Providencia comunal delitos género violencia hacia mujer mujeres víctimas intrafamiliar familiar aprehensiones denuncias casos policiales detenciones comuna</t>
  </si>
  <si>
    <t>https://analytics.zoho.com/open-view/2395394000007123726?ZOHO_CRITERIA=%22Trasposicion_27.5%22.%22Cod_Comuna%22%3D13123</t>
  </si>
  <si>
    <t>#1774B8690</t>
  </si>
  <si>
    <t>Frecuencia de Frecuencia Denuncias por Violación en Panguipulli para el Periodo 2008-2020</t>
  </si>
  <si>
    <t>Gráfico que muestra la frecuencia de Denuncias por Violación en Panguipulli según datos recopilados desde el Subsecretaria de Prevención del Delito durante el Periodo 2008-2020.</t>
  </si>
  <si>
    <t>Panguipulli comunal delitos género violación mujer mujeres víctimas denuncias</t>
  </si>
  <si>
    <t>https://analytics.zoho.com/open-view/2395394000006792596?ZOHO_CRITERIA=%22Localiza%20CL%22.%22Codcom%22%3D14108</t>
  </si>
  <si>
    <t>#1774B3998</t>
  </si>
  <si>
    <t>Variación Trimestral de Aprehensiones (%) por Violación en Pichidegua para el Periodo 2008-2020</t>
  </si>
  <si>
    <t>Gráfico que muestra la variación trimestral de Aprehensiones (%) por Violaciones en Pichidegua según datos recopilados desde la Subsecretaria de Prevención del Delito durante el Periodo 2008-2020.</t>
  </si>
  <si>
    <t>Pichidegua comunal delitos género violación mujer mujeres víctimas aprehensiones variación trimestral</t>
  </si>
  <si>
    <t>https://analytics.zoho.com/open-view/2395394000008632943?ZOHO_CRITERIA=%22Trasposicion_27.6%22.%22Cod_comuna%22%3D6113</t>
  </si>
  <si>
    <t>#1774B4746</t>
  </si>
  <si>
    <t>Frecuencia según ocurrencia de Violencia Económica en Lo Prado para los años 2012, 2017 y 2020.</t>
  </si>
  <si>
    <t>Gráfico que muestra la Frecuencia según ocurrencia de Violencia Económica en Lo Prado los años 2012, 2017 y 2020 según datos de las encuestas ENVIF-VCM realizadas por el Instituto Nacional de Estadísticas (INE) y el Centro de Estudios y Análisis del Delito (CEAD).</t>
  </si>
  <si>
    <t>Lo Prado comunal violencia económica intrafamiliar vif mujeres mujer encuesta envif cead ine víctima padecer sufrir</t>
  </si>
  <si>
    <t>https://analytics.zoho.com/open-view/2395394000007264102?ZOHO_CRITERIA=%22Trasposicion_27.9%22.%22C%C3%B3digo%20Comuna%22%3D13117</t>
  </si>
  <si>
    <t>#1774B11166</t>
  </si>
  <si>
    <t>Frecuencia de Frecuencia Casos Policiales por Violación en Villarrica para el Periodo 2008-2020</t>
  </si>
  <si>
    <t>Gráfico que muestra la frecuencia de Casos Policiales por Violación en Villarrica según datos recopilados desde el Subsecretaria de Prevención del Delito durante el Periodo 2008-2020.</t>
  </si>
  <si>
    <t>Villarrica comunal delitos género violación mujer mujeres víctimas casos policiales</t>
  </si>
  <si>
    <t>https://analytics.zoho.com/open-view/2395394000006792555?ZOHO_CRITERIA=%22Localiza%20CL%22.%22Codcom%22%3D9120</t>
  </si>
  <si>
    <t>#1774B3541</t>
  </si>
  <si>
    <t>Mapa de Tasas de Casos Policiales por Violación en la Región de O'Higgins por sus comunas para el Año 2020.</t>
  </si>
  <si>
    <t>Mapa que muestra la Tasa de Casos Policiales por Violación desagregada por comuna en la Región de O'Higgins, de acuerdo a los datos publicados por la Subsecretaria de Prevención del Delito de Chile para el Año 2020.</t>
  </si>
  <si>
    <t>Región de O'Higgins regional delitos género violación mujer mujeres víctimas casos policiales comuna mapa tasa 100 mil habitantes</t>
  </si>
  <si>
    <t>https://analytics.zoho.com/open-view/2395394000006844797?ZOHO_CRITERIA=%22Localiza%20CL%22.%22Codreg%22%3D6</t>
  </si>
  <si>
    <t>#1774B2676</t>
  </si>
  <si>
    <t>Tasa de Detenciones por Violación en Paine para el Periodo 2008-2020.</t>
  </si>
  <si>
    <t>Gráfico que muestra la Tasa de Detenciones por Violación por cada 100 mil habitantes en Paine según datos recolectados y calculados por al Subsecretaría de Prevención del Delito para el Periodo 2008-2020.</t>
  </si>
  <si>
    <t>Paine comunal delitos género violación mujer mujeres víctimas detenciones evolución tasa 100 mil habitantes</t>
  </si>
  <si>
    <t>https://analytics.zoho.com/open-view/2395394000006843853?ZOHO_CRITERIA=%22Localiza%20CL%22.%22Codcom%22%3D13404</t>
  </si>
  <si>
    <t>#1774B2285</t>
  </si>
  <si>
    <t>Tasa de Aprehensiones, Casos Policiales, Denuncias y Detenciones por Violación en Panquehue para el Periodo 2008-2020.</t>
  </si>
  <si>
    <t>Gráfico que muestra la Tasa de Aprehensiones, Casos Policiales, Denuncias y Detenciones por Violación por cada 100 mil habitantes en Panquehue según datos recolectados y calculados por al Subsecretaría de Prevención del Delito para el Periodo 2008-2020.</t>
  </si>
  <si>
    <t>Panquehue comunal delitos género violación mujer mujeres víctimas aprehensiones casos policiales denuncias detenciones evolución tasa 100 mil habitantes</t>
  </si>
  <si>
    <t>https://analytics.zoho.com/open-view/2395394000006850626?ZOHO_CRITERIA=%22Localiza%20CL%22.%22Codcom%22%3D5704</t>
  </si>
  <si>
    <t>#1774B2382</t>
  </si>
  <si>
    <t>Variación Trimestral de Aprehensiones, Casos policiales, Denuncias y Detenciones (%) en Constitución para el Periodo 2005-2021.</t>
  </si>
  <si>
    <t>Gráfico que muestra la variación trimestral de Aprehensiones, Casos Policiales, Denuncias y Detenciones (%) por Violencia Intrafamiliar en Constitución según datos recopilados desde el Centro de Estudios y Análisis del Delito durante el Periodo 2005-2021.</t>
  </si>
  <si>
    <t>Constitución comunal delitos género violencia hacia mujer mujeres víctimas intrafamiliar familiar aprehensiones casos policiales denuncias detenciones variación trimestral</t>
  </si>
  <si>
    <t>https://analytics.zoho.com/open-view/2395394000007126407?ZOHO_CRITERIA=%22Trasposicion_27.5%22.%22Cod_Comuna%22%3D7102</t>
  </si>
  <si>
    <t>#1774B10216</t>
  </si>
  <si>
    <t>Frecuencia de Casos y Variación Anual de Violencia Económica para la Región de Coquimbo para los años 2012, 2017 y 2020.</t>
  </si>
  <si>
    <t>Gráfico que muestra la Frecuencia de Casos de Violencia Económica y su Variación Anual para la Región de Coquimbo para los años 2012, 2017 y 2020 según datos de las encuestas ENVIF-VCM realizadas por el Instituto Nacional de Estadísticas (INE) y el Centro de Estudios y Análisis del Delito (CEAD).</t>
  </si>
  <si>
    <t>Región de Coquimbo regional violencia económica intrafamiliar vif mujeres mujer encuesta envif cead ine evolución</t>
  </si>
  <si>
    <t>https://analytics.zoho.com/open-view/2395394000007264522?ZOHO_CRITERIA=%22Trasposicion_27.9%22.%22C%C3%B3digo%20Regi%C3%B3n%22%20%3D%204</t>
  </si>
  <si>
    <t>#1774B6811</t>
  </si>
  <si>
    <t>Variación trimestral de Aprehensiones</t>
  </si>
  <si>
    <t>Variación trimestral de Aprehensiones (%) por Violación en la Región de La Araucanía, Periodo 2008-2020</t>
  </si>
  <si>
    <t>Gráfico que muestra la variación trimestral de Aprehensiones (%) por Violaciones en la Región de La Araucanía, según datos recopilados desde la Subsecretaria de Prevención del Delito durante el Periodo 2008-2020.</t>
  </si>
  <si>
    <t>Región de La Araucanía regional delitos género violación mujer mujeres víctimas aprehensiones variación trimestral</t>
  </si>
  <si>
    <t>https://analytics.zoho.com/open-view/2395394000006794480?ZOHO_CRITERIA=%22Trasposicion_27.6%22.%22cod_region%22%3D9</t>
  </si>
  <si>
    <t>#1774B2869</t>
  </si>
  <si>
    <t>Variación trimestral de Detenciones (%) por Violación en la Región de Maule, Periodo 2008-2020</t>
  </si>
  <si>
    <t>Gráfico que muestra la variación trimestral de Detenciones (%) por Violaciones en la Región de Maule, según datos recopilados desde la Subsecretaria de Prevención del Delito durante el Periodo 2008-2020.</t>
  </si>
  <si>
    <t>Región de Maule regional delitos género violación mujer mujeres víctimas detenciones variación trimestral</t>
  </si>
  <si>
    <t>https://analytics.zoho.com/open-view/2395394000006795087?ZOHO_CRITERIA=%22Trasposicion_27.6%22.%22cod_region%22%3D7</t>
  </si>
  <si>
    <t>#1774B2915</t>
  </si>
  <si>
    <t>Variación Trimestral de Casos Policiales (%) por Violación en Colbún para el Periodo 2008-2020</t>
  </si>
  <si>
    <t>Gráfico que muestra la variación trimestral de Casos Policiales (%) por Violaciones en Colbún según datos recopilados desde la Subsecretaria de Prevención del Delito durante el Periodo 2008-2020.</t>
  </si>
  <si>
    <t>Colbún comunal delitos género violación mujer mujeres víctimas casos policiales variación trimestral</t>
  </si>
  <si>
    <t>https://analytics.zoho.com/open-view/2395394000008633026?ZOHO_CRITERIA=%22Trasposicion_27.6%22.%22Cod_comuna%22%3D7402</t>
  </si>
  <si>
    <t>#1774B5098</t>
  </si>
  <si>
    <t>Variación Trimestral de Aprehensiones, Casos policiales, Denuncias y Detenciones (%) en La Estrella para el Periodo 2005-2021.</t>
  </si>
  <si>
    <t>Gráfico que muestra la variación trimestral de Aprehensiones, Casos Policiales, Denuncias y Detenciones (%) por Violencia Intrafamiliar en La Estrella según datos recopilados desde el Centro de Estudios y Análisis del Delito durante el Periodo 2005-2021.</t>
  </si>
  <si>
    <t>La Estrella comunal delitos género violencia hacia mujer mujeres víctimas intrafamiliar familiar aprehensiones casos policiales denuncias detenciones variación trimestral</t>
  </si>
  <si>
    <t>https://analytics.zoho.com/open-view/2395394000007126407?ZOHO_CRITERIA=%22Trasposicion_27.5%22.%22Cod_Comuna%22%3D6202</t>
  </si>
  <si>
    <t>#1774B10200</t>
  </si>
  <si>
    <t>Variación Trimestral de Aprehensiones (%) por Violación en Cochrane para el Periodo 2008-2020</t>
  </si>
  <si>
    <t>Gráfico que muestra la variación trimestral de Aprehensiones (%) por Violaciones en Cochrane según datos recopilados desde la Subsecretaria de Prevención del Delito durante el Periodo 2008-2020.</t>
  </si>
  <si>
    <t>Cochrane comunal delitos género violación mujer mujeres víctimas aprehensiones variación trimestral</t>
  </si>
  <si>
    <t>https://analytics.zoho.com/open-view/2395394000008632943?ZOHO_CRITERIA=%22Trasposicion_27.6%22.%22Cod_comuna%22%3D11301</t>
  </si>
  <si>
    <t>#1774B4897</t>
  </si>
  <si>
    <t>Frecuencia de Casos y Variación Anual de Violencia Económica para la Región de Valparaíso para los años 2012, 2017 y 2020.</t>
  </si>
  <si>
    <t>Gráfico que muestra la Frecuencia de Casos de Violencia Económica y su Variación Anual para la Región de Valparaíso para los años 2012, 2017 y 2020 según datos de las encuestas ENVIF-VCM realizadas por el Instituto Nacional de Estadísticas (INE) y el Centro de Estudios y Análisis del Delito (CEAD).</t>
  </si>
  <si>
    <t>Región de Valparaíso regional violencia económica intrafamiliar vif mujeres mujer encuesta envif cead ine evolución</t>
  </si>
  <si>
    <t>https://analytics.zoho.com/open-view/2395394000007264522?ZOHO_CRITERIA=%22Trasposicion_27.9%22.%22C%C3%B3digo%20Regi%C3%B3n%22%20%3D%205</t>
  </si>
  <si>
    <t>#1774B6812</t>
  </si>
  <si>
    <t>Frecuencia de Frecuencia Aprehensiones por Violación en Talagante para el Periodo 2008-2020</t>
  </si>
  <si>
    <t>Gráfico que muestra la frecuencia de Aprehensiones por Violación en Talagante según datos recopilados desde el Subsecretaria de Prevención del Delito durante el Periodo 2008-2020.</t>
  </si>
  <si>
    <t>Talagante comunal delitos género violación mujer mujeres víctimas aprehensiones</t>
  </si>
  <si>
    <t>https://analytics.zoho.com/open-view/2395394000006792514?ZOHO_CRITERIA=%22Localiza%20CL%22.%22Codcom%22%3D13601</t>
  </si>
  <si>
    <t>#1774B3308</t>
  </si>
  <si>
    <t>Variación Trimestral de Casos Policiales (%) por Violación en Independencia para el Periodo 2008-2020</t>
  </si>
  <si>
    <t>Gráfico que muestra la variación trimestral de Casos Policiales (%) por Violaciones en Independencia según datos recopilados desde la Subsecretaria de Prevención del Delito durante el Periodo 2008-2020.</t>
  </si>
  <si>
    <t>Independencia comunal delitos género violación mujer mujeres víctimas casos policiales variación trimestral</t>
  </si>
  <si>
    <t>https://analytics.zoho.com/open-view/2395394000008633026?ZOHO_CRITERIA=%22Trasposicion_27.6%22.%22Cod_comuna%22%3D13108</t>
  </si>
  <si>
    <t>#1774B5240</t>
  </si>
  <si>
    <t>Frecuencia de Frecuencia Casos Policiales por Violación en Retiro para el Periodo 2008-2020</t>
  </si>
  <si>
    <t>Gráfico que muestra la frecuencia de Casos Policiales por Violación en Retiro según datos recopilados desde el Subsecretaria de Prevención del Delito durante el Periodo 2008-2020.</t>
  </si>
  <si>
    <t>Retiro comunal delitos género violación mujer mujeres víctimas casos policiales</t>
  </si>
  <si>
    <t>https://analytics.zoho.com/open-view/2395394000006792555?ZOHO_CRITERIA=%22Localiza%20CL%22.%22Codcom%22%3D7405</t>
  </si>
  <si>
    <t>#1774B3464</t>
  </si>
  <si>
    <t>Variación Trimestral de Casos Policiales (%) por Violencia Intrafamiliar en Taltal para el Periodo 2005-2021.</t>
  </si>
  <si>
    <t>Gráfico que muestra la variación trimestral de Casos Policiales (%) por Violencia Intrafamiliar en Taltal según datos recopilados desde el Centro de Estudios y Análisis del Delito durante el Periodo 2005-2021.</t>
  </si>
  <si>
    <t>Taltal comunal delitos género violencia hacia mujer mujeres víctimas intrafamiliar familiar casos policiales variación trimestral</t>
  </si>
  <si>
    <t>https://analytics.zoho.com/open-view/2395394000007123911?ZOHO_CRITERIA=%22Trasposicion_27.5%22.%22Cod_Comuna%22%3D2104</t>
  </si>
  <si>
    <t>#1774B9087</t>
  </si>
  <si>
    <t>Frecuencia de Frecuencia Aprehensiones por Violación en La Pintana para el Periodo 2008-2020</t>
  </si>
  <si>
    <t>Gráfico que muestra la frecuencia de Aprehensiones por Violación en La Pintana según datos recopilados desde el Subsecretaria de Prevención del Delito durante el Periodo 2008-2020.</t>
  </si>
  <si>
    <t>La Pintana comunal delitos género violación mujer mujeres víctimas aprehensiones</t>
  </si>
  <si>
    <t>https://analytics.zoho.com/open-view/2395394000006792514?ZOHO_CRITERIA=%22Localiza%20CL%22.%22Codcom%22%3D13112</t>
  </si>
  <si>
    <t>#1774B3272</t>
  </si>
  <si>
    <t>Frecuencia de Aprehensiones por Violencia Intrafamiliar en San Pedro de la Paz para el Periodo 2005-2021</t>
  </si>
  <si>
    <t>Gráfico que muestra la frecuencia de Aprehensiones por Violencia Intrafamiliar en San Pedro de la Paz según datos recopilados desde el Centro de Estudios y Análsis del Delito durante el Periodo 2005-2021.</t>
  </si>
  <si>
    <t>San Pedro de la Paz comunal delitos género violencia hacia mujer mujeres víctimas intrafamiliar familiar aprehensiones comuna</t>
  </si>
  <si>
    <t>https://analytics.zoho.com/open-view/2395394000007123378?ZOHO_CRITERIA=%22Trasposicion_27.5%22.%22Cod_Comuna%22%3D8108</t>
  </si>
  <si>
    <t>#1774B7168</t>
  </si>
  <si>
    <t>Variación Trimestral de Detenciones (%) por Violencia Intrafamiliar en Los Andes para el Periodo 2005-2021.</t>
  </si>
  <si>
    <t>Gráfico que muestra la variación trimestral de Detenciones (%) por Violencia Intrafamiliar en Los Andes según datos recopilados desde el Centro de Estudios y Análisis del Delito durante el Periodo 2005-2021.</t>
  </si>
  <si>
    <t>Los Andes comunal delitos género violencia hacia mujer mujeres víctimas intrafamiliar familiar detenciones variación trimestral</t>
  </si>
  <si>
    <t>https://analytics.zoho.com/open-view/2395394000007126218?ZOHO_CRITERIA=%22Trasposicion_27.5%22.%22Cod_Comuna%22%3D5301</t>
  </si>
  <si>
    <t>#1774B9811</t>
  </si>
  <si>
    <t>Variación Trimestral de Denuncias (%) por Violación en Iquique para el Periodo 2008-2020</t>
  </si>
  <si>
    <t>Gráfico que muestra la variación trimestral de Denuncias (%) por Violaciones en Iquique según datos recopilados desde la Subsecretaria de Prevención del Delito durante el Periodo 2008-2020.</t>
  </si>
  <si>
    <t>Iquique comunal delitos género violación mujer mujeres víctimas denuncias variación trimestral</t>
  </si>
  <si>
    <t>https://analytics.zoho.com/open-view/2395394000008633066?ZOHO_CRITERIA=%22Trasposicion_27.6%22.%22Cod_comuna%22%3D1101</t>
  </si>
  <si>
    <t>#1774B5301</t>
  </si>
  <si>
    <t>Proporción de Casos acumulados de Violencia Intrafamiliar a nivel nacional por sexo de la víctima según datos recopilados en el Periodo 2019-2021</t>
  </si>
  <si>
    <t>Gráfico que muestra la proporción de casos de Violencia Intrafamiliar a nivel nacional según sexo de la víctima, presentados frente a la Fiscalía de Chile durante el Periodo 2019-2021 .</t>
  </si>
  <si>
    <t>Chile nacional Delitos Violencia mujer mujeres  casos víctimas intrafamiliar familiar fisica fiscalía sexo proporción</t>
  </si>
  <si>
    <t>https://analytics.zoho.com/open-view/2395394000007054797</t>
  </si>
  <si>
    <t>#1774B6897</t>
  </si>
  <si>
    <t>Variación Trimestral de Detenciones (%) por Violación en Quellón para el Periodo 2008-2020</t>
  </si>
  <si>
    <t>Gráfico que muestra la variación trimestral de Detenciones (%) por Violaciones en Quellón según datos recopilados desde la Subsecretaria de Prevención del Delito durante el Periodo 2008-2020.</t>
  </si>
  <si>
    <t>Quellón comunal delitos género violación mujer mujeres víctimas detenciones variación trimestral</t>
  </si>
  <si>
    <t>https://analytics.zoho.com/open-view/2395394000008633106?ZOHO_CRITERIA=%22Trasposicion_27.6%22.%22Cod_comuna%22%3D10208</t>
  </si>
  <si>
    <t>#1774B5850</t>
  </si>
  <si>
    <t>Tasa de Aprehensiones por Violación en Calle Larga para el Periodo 2008-2020.</t>
  </si>
  <si>
    <t>Gráfico que muestra la Tasa de Aprehensiones por Violación por cada 100 mil habitantes en Calle Larga según datos recolectados y calculados por al Subsecretaría de Prevención del Delito para el Periodo 2008-2020.</t>
  </si>
  <si>
    <t>Calle Larga comunal delitos género violación mujer mujeres víctimas aprehensiones evolución tasa 100 mil habitantes</t>
  </si>
  <si>
    <t>https://analytics.zoho.com/open-view/2395394000006843662?ZOHO_CRITERIA=%22Localiza%20CL%22.%22Codcom%22%3D5302</t>
  </si>
  <si>
    <t>#1774B1034</t>
  </si>
  <si>
    <t>Frecuencia de Denuncias por Violencia Intrafamiliar en Linares para el Periodo 2005-2021.</t>
  </si>
  <si>
    <t>Gráfico que muestra la frecuencia de las Denuncias por Violencia Intrafamiliar en Linares según datos recopilados desde el Centro de Estudios y Análsis del Delito durante el Periodo 2005-2021.</t>
  </si>
  <si>
    <t>Linares comunal delitos género violencia hacia mujer mujeres víctimas intrafamiliar familiar denuncias comuna</t>
  </si>
  <si>
    <t>https://analytics.zoho.com/open-view/2395394000007123492?ZOHO_CRITERIA=%22Trasposicion_27.5%22.%22Cod_Comuna%22%3D7401</t>
  </si>
  <si>
    <t>#1774B7839</t>
  </si>
  <si>
    <t>Sentencias Dictadas por Delitos de Violación en el Juzgado de Garantía de Los Lagos para el Periodo 2013-2019</t>
  </si>
  <si>
    <t>El gráfico muestra la evolución anual de la frecuencia de Sentencias Dictadas por Delitos de Violación por Delito específico en el Juzgado de Garantía de Los Lagos para el Periodo 2013-2019 de acuerdo a datos provenientes del Poder Judicial de Chile.</t>
  </si>
  <si>
    <t>violación delitos género violencia mujer mujeres casos víctimas sentencias juzgado garantía Río Negro</t>
  </si>
  <si>
    <t>https://analytics.zoho.com/open-view/2395394000007046737?ZOHO_CRITERIA=%22Trasposicion_27.8%22.%22Id_Juzgado_Garant%C3%ADa%22%3D76</t>
  </si>
  <si>
    <t>#1774B842</t>
  </si>
  <si>
    <t>Cantidad de Casos de Violencia Intrafamiliar en la Región de Antofagasta por trimestre y sexo según datos recopilados en el Periodo 2019-2021.</t>
  </si>
  <si>
    <t>Gráfico que muestra la cantidad de casos de Violencia Intrafamiliar en la Región de Antofagasta por trimestre según sexo de la víctima, presentados frente a la Fiscalía de Chile durante el Periodo 2019-2021.</t>
  </si>
  <si>
    <t>Región de Antofagasta delitos violencia mujer mujeres casos víctimas intrafamiliar familiar fisica fiscalía región evolución sexo trimestre</t>
  </si>
  <si>
    <t>https://analytics.zoho.com/open-view/2395394000007062222?ZOHO_CRITERIA=%22Trasposicion_27.4%22.%22Cod_Regi%C3%B3n%22%3D2</t>
  </si>
  <si>
    <t>#1774B6918</t>
  </si>
  <si>
    <t>Atenciones médicas por Violencia de Género en la Región de Arica y Parinacota por Concepto de Atención.Periodo 2010-2016</t>
  </si>
  <si>
    <t>Gráfico que muestra las atenciones médicas por Violencia de Género por Concepto de Atención para la Región de Arica y Parinacota según los datos recopilados del Departamento de Estadísticas e Información de la Salud. Chile Periodo 2010-2016.</t>
  </si>
  <si>
    <t>salud urgencia violencia género vif atenciones médicas concepto urgencia arica parinacota</t>
  </si>
  <si>
    <t>https://analytics.zoho.com/open-view/2395394000008621663?ZOHO_CRITERIA=%2227.10%22.%22Id_Regi%C3%B3n%22%20%3D%2015</t>
  </si>
  <si>
    <t>#1774B693</t>
  </si>
  <si>
    <t>Tasa de Detenciones por Violación en Doñihue para el Periodo 2008-2020.</t>
  </si>
  <si>
    <t>Gráfico que muestra la Tasa de Detenciones por Violación por cada 100 mil habitantes en Doñihue según datos recolectados y calculados por al Subsecretaría de Prevención del Delito para el Periodo 2008-2020.</t>
  </si>
  <si>
    <t>Doñihue comunal delitos género violación mujer mujeres víctimas detenciones evolución tasa 100 mil habitantes</t>
  </si>
  <si>
    <t>https://analytics.zoho.com/open-view/2395394000006843853?ZOHO_CRITERIA=%22Localiza%20CL%22.%22Codcom%22%3D6105</t>
  </si>
  <si>
    <t>#1774B2065</t>
  </si>
  <si>
    <t>Proporción de Aprehensiones, Casos Policiales, Denuncias y Detenciones por Violencia Intrafamiliar en El Monte para el Periodo 2005-2021.</t>
  </si>
  <si>
    <t>Gráfico que muestra la proporción y cantidad de Aprehensiones, Casos policiales, Denuncias y Detenciones por Violencia Intrafamiliar en El Monte según datos recopilados desde el Centro de Estudios y Análisis del Delito durante el Periodo 2005-2021.</t>
  </si>
  <si>
    <t>El Monte comunal delitos género violencia hacia mujer mujeres víctimas intrafamiliar familiar aprehensiones denuncias casos policiales detenciones comuna</t>
  </si>
  <si>
    <t>https://analytics.zoho.com/open-view/2395394000007123726?ZOHO_CRITERIA=%22Trasposicion_27.5%22.%22Cod_Comuna%22%3D13602</t>
  </si>
  <si>
    <t>#1774B8716</t>
  </si>
  <si>
    <t>Frecuencia de Casos de Violencia Económica y Variación Anual en Santiago para los años 2012, 2017 y 2020.</t>
  </si>
  <si>
    <t>Gráfico que muestra la Frecuencia de Casos de Violencia Económica por año en Santiago para los años 2012, 2017 y 2020 según datos de las encuestas ENVIF-VCM realizadas por el Instituto Nacional de Estadísticas (INE) y el Centro de Estudios y Análisis del Delito (CEAD).</t>
  </si>
  <si>
    <t>Santiago comunal violencia económica intrafamiliar vif mujeres mujer encuesta envif cead ine evolución variación anual</t>
  </si>
  <si>
    <t>https://analytics.zoho.com/open-view/2395394000007264522?ZOHO_CRITERIA=%22Trasposicion_27.9%22.%22C%C3%B3digo%20Comuna%22%3D13101</t>
  </si>
  <si>
    <t>#1774B10732</t>
  </si>
  <si>
    <t>Variación Trimestral de Aprehensiones (%) por Violencia Intrafamiliar en Alto Hospicio para el Periodo 2005-2021.</t>
  </si>
  <si>
    <t>Gráfico que muestra la variación trimestral de Aprehensiones (%) por Violencia Intrafamiliar en Alto Hospicio  según datos recopilados desde el Centro de Estudios y Análisis del Delito durante el Periodo 2005-2021.</t>
  </si>
  <si>
    <t>Alto Hospicio comunal delitos género violencia hacia mujer mujeres víctimas intrafamiliar familiar aprehensiones variación trimestral</t>
  </si>
  <si>
    <t>https://analytics.zoho.com/open-view/2395394000007123879?ZOHO_CRITERIA=%22Trasposicion_27.5%22.%22Cod_Comuna%22%3D1107</t>
  </si>
  <si>
    <t>#1774B8737</t>
  </si>
  <si>
    <t>Variación Trimestral de Denuncias (%) por Violencia Intrafamiliar en Cochrane para el Periodo 2005-2021.</t>
  </si>
  <si>
    <t>Gráfico que muestra la variación trimestral de Denuncias (%) por Violencia Intrafamiliar en Cochrane según datos recopilados desde el Centro de Estudios y Análisis del Delito durante el Periodo 2005-2021.</t>
  </si>
  <si>
    <t>Cochrane comunal delitos género violencia hacia mujer mujeres víctimas intrafamiliar familiar denuncias variación trimestral</t>
  </si>
  <si>
    <t>https://analytics.zoho.com/open-view/2395394000007126144?ZOHO_CRITERIA=%22Trasposicion_27.5%22.%22Cod_Comuna%22%3D11301</t>
  </si>
  <si>
    <t>#1774B9682</t>
  </si>
  <si>
    <t>Tasa de Denuncias por Violación en El Carmen para el Periodo 2008-2020.</t>
  </si>
  <si>
    <t>Gráfico que muestra la Tasa de Denuncias por Violación por cada 100 mil habitantes en El Carmen según datos recolectados y calculados por al Subsecretaría de Prevención del Delito para el Periodo 2008-2020.</t>
  </si>
  <si>
    <t>El Carmen comunal delitos género violación mujer mujeres víctimas denuncias evolución tasa 100 mil habitantes</t>
  </si>
  <si>
    <t>https://analytics.zoho.com/open-view/2395394000006843824?ZOHO_CRITERIA=%22Localiza%20CL%22.%22Codcom%22%3D16104</t>
  </si>
  <si>
    <t>#1774B1832</t>
  </si>
  <si>
    <t>Tasa de Casos Policiales por Violación en Nueva Imperial para el Periodo 2008-2020.</t>
  </si>
  <si>
    <t>Gráfico que muestra la Tasa de Casos Policiales por Violación por cada 100 mil habitantes en Nueva Imperial según datos recolectados y calculados por al Subsecretaría de Prevención del Delito para el Periodo 2008-2020.</t>
  </si>
  <si>
    <t>Nueva Imperial comunal delitos género violación mujer mujeres víctimas casos policiales evolución tasa 100 mil habitantes</t>
  </si>
  <si>
    <t>https://analytics.zoho.com/open-view/2395394000006843792?ZOHO_CRITERIA=%22Localiza%20CL%22.%22Codcom%22%3D9111</t>
  </si>
  <si>
    <t>#1774B1517</t>
  </si>
  <si>
    <t>Frecuencia de Denuncias por Violencia Intrafamiliar en Cerro Navia para el Periodo 2005-2021.</t>
  </si>
  <si>
    <t>Gráfico que muestra la frecuencia de las Denuncias por Violencia Intrafamiliar en Cerro Navia según datos recopilados desde el Centro de Estudios y Análsis del Delito durante el Periodo 2005-2021.</t>
  </si>
  <si>
    <t>Cerro Navia comunal delitos género violencia hacia mujer mujeres víctimas intrafamiliar familiar denuncias comuna</t>
  </si>
  <si>
    <t>https://analytics.zoho.com/open-view/2395394000007123492?ZOHO_CRITERIA=%22Trasposicion_27.5%22.%22Cod_Comuna%22%3D13103</t>
  </si>
  <si>
    <t>#1774B7984</t>
  </si>
  <si>
    <t>Tasa de Denuncias por Violación en La Unión para el Periodo 2008-2020.</t>
  </si>
  <si>
    <t>Gráfico que muestra la Tasa de Denuncias por Violación por cada 100 mil habitantes en La Unión según datos recolectados y calculados por al Subsecretaría de Prevención del Delito para el Periodo 2008-2020.</t>
  </si>
  <si>
    <t>La Unión comunal delitos género violación mujer mujeres víctimas denuncias evolución tasa 100 mil habitantes</t>
  </si>
  <si>
    <t>https://analytics.zoho.com/open-view/2395394000006843824?ZOHO_CRITERIA=%22Localiza%20CL%22.%22Codcom%22%3D14201</t>
  </si>
  <si>
    <t>#1774B1984</t>
  </si>
  <si>
    <t>Variación Trimestral de Aprehensiones, Casos policiales, Denuncias y Detenciones (%) en Cerro Navia para el Periodo 2005-2021.</t>
  </si>
  <si>
    <t>Gráfico que muestra la variación trimestral de Aprehensiones, Casos Policiales, Denuncias y Detenciones (%) por Violencia Intrafamiliar en Cerro Navia según datos recopilados desde el Centro de Estudios y Análisis del Delito durante el Periodo 2005-2021.</t>
  </si>
  <si>
    <t>Cerro Navia comunal delitos género violencia hacia mujer mujeres víctimas intrafamiliar familiar aprehensiones casos policiales denuncias detenciones variación trimestral</t>
  </si>
  <si>
    <t>https://analytics.zoho.com/open-view/2395394000007126407?ZOHO_CRITERIA=%22Trasposicion_27.5%22.%22Cod_Comuna%22%3D13103</t>
  </si>
  <si>
    <t>#1774B10381</t>
  </si>
  <si>
    <t>Frecuencia de Denuncias por Violencia Intrafamiliar en San Pedro para el Periodo 2005-2021.</t>
  </si>
  <si>
    <t>Gráfico que muestra la frecuencia de las Denuncias por Violencia Intrafamiliar en San Pedro según datos recopilados desde el Centro de Estudios y Análsis del Delito durante el Periodo 2005-2021.</t>
  </si>
  <si>
    <t>San Pedro comunal delitos género violencia hacia mujer mujeres víctimas intrafamiliar familiar denuncias comuna</t>
  </si>
  <si>
    <t>https://analytics.zoho.com/open-view/2395394000007123492?ZOHO_CRITERIA=%22Trasposicion_27.5%22.%22Cod_Comuna%22%3D13505</t>
  </si>
  <si>
    <t>#1774B8028</t>
  </si>
  <si>
    <t>Variación Trimestral de Aprehensiones (%) por Violencia Intrafamiliar en La Florida para el Periodo 2005-2021.</t>
  </si>
  <si>
    <t>Gráfico que muestra la variación trimestral de Aprehensiones (%) por Violencia Intrafamiliar en La Florida  según datos recopilados desde el Centro de Estudios y Análisis del Delito durante el Periodo 2005-2021.</t>
  </si>
  <si>
    <t>La Florida comunal delitos género violencia hacia mujer mujeres víctimas intrafamiliar familiar aprehensiones variación trimestral</t>
  </si>
  <si>
    <t>https://analytics.zoho.com/open-view/2395394000007123879?ZOHO_CRITERIA=%22Trasposicion_27.5%22.%22Cod_Comuna%22%3D13110</t>
  </si>
  <si>
    <t>#1774B9018</t>
  </si>
  <si>
    <t>Servicio Nacional de Salud</t>
  </si>
  <si>
    <t>Atenciones médicas por Violencia de Género en la Región de Coquimbo por Servicio Nacional de Salud. Periodo 2010-2016</t>
  </si>
  <si>
    <t>Gráfico que muestra las atenciones médicas por Violencia de Género por Servicio Nacional de Salud para la Región de Coquimbo según los datos recopilados del Departamento de Estadísticas e Información de la Salud. Chile Periodo 2010-2016.</t>
  </si>
  <si>
    <t>salud urgencia violencia género vif atenciones médicas servicio nacional salud coquimbo</t>
  </si>
  <si>
    <t>https://analytics.zoho.com/open-view/2395394000008621591?ZOHO_CRITERIA=%2227.10%22.%22Id_Regi%C3%B3n%22%20%3D%204</t>
  </si>
  <si>
    <t>#1774B665</t>
  </si>
  <si>
    <t>Variación Trimestral de Aprehensiones, Casos policiales, Denuncias y Detenciones (%) por Violación en Molina para el Periodo 2008-2020</t>
  </si>
  <si>
    <t>Gráfico que muestra la variación trimestral de Aprehensiones, Casos Policiales, Denuncias y Detenciones (%) por Violaciones en Molina según datos recopilados desde la Subsecretaria de Prevención del Delito durante el Periodo 2008-2020.</t>
  </si>
  <si>
    <t>Molina comunal delitos género violación mujer mujeres víctimas aprehensiones casos policiales denuncias detenciones variación trimestral</t>
  </si>
  <si>
    <t>https://analytics.zoho.com/open-view/2395394000008633146?ZOHO_CRITERIA=%22Trasposicion_27.6%22.%22Cod_comuna%22%3D7304</t>
  </si>
  <si>
    <t>#1774B6060</t>
  </si>
  <si>
    <t>Frecuencia de Casos Policiales por Violencia Intrafamiliar en Puerto Montt para el Periodo 2005-2021.</t>
  </si>
  <si>
    <t>Gráfico que muestra la frecuencia de Casos Policiales por Violencia Intrafamiliar en Puerto Montt según datos recopilados desde el Centro de Estudios y Análsis del Delito durante el Periodo 2005-2021.</t>
  </si>
  <si>
    <t>Puerto Montt comunal delitos género violencia hacia mujer mujeres víctimas intrafamiliar familiar casos policiales comuna</t>
  </si>
  <si>
    <t>https://analytics.zoho.com/open-view/2395394000007123412?ZOHO_CRITERIA=%22Trasposicion_27.5%22.%22Cod_Comuna%22%3D10101</t>
  </si>
  <si>
    <t>#1774B7589</t>
  </si>
  <si>
    <t>Variación Trimestral de Detenciones (%) por Violación en Natales para el Periodo 2008-2020</t>
  </si>
  <si>
    <t>Gráfico que muestra la variación trimestral de Detenciones (%) por Violaciones en Natales según datos recopilados desde la Subsecretaria de Prevención del Delito durante el Periodo 2008-2020.</t>
  </si>
  <si>
    <t>Natales comunal delitos género violación mujer mujeres víctimas detenciones variación trimestral</t>
  </si>
  <si>
    <t>https://analytics.zoho.com/open-view/2395394000008633106?ZOHO_CRITERIA=%22Trasposicion_27.6%22.%22Cod_comuna%22%3D12401</t>
  </si>
  <si>
    <t>#1774B5869</t>
  </si>
  <si>
    <t>Tasa de Casos Policiales por Violación en La Granja para el Periodo 2008-2020.</t>
  </si>
  <si>
    <t>Gráfico que muestra la Tasa de Casos Policiales por Violación por cada 100 mil habitantes en La Granja según datos recolectados y calculados por al Subsecretaría de Prevención del Delito para el Periodo 2008-2020.</t>
  </si>
  <si>
    <t>La Granja comunal delitos género violación mujer mujeres víctimas casos policiales evolución tasa 100 mil habitantes</t>
  </si>
  <si>
    <t>https://analytics.zoho.com/open-view/2395394000006843792?ZOHO_CRITERIA=%22Localiza%20CL%22.%22Codcom%22%3D13111</t>
  </si>
  <si>
    <t>#1774B1595</t>
  </si>
  <si>
    <t>Variación Trimestral de Casos Policiales (%) por Violencia Intrafamiliar en Chonchi para el Periodo 2005-2021.</t>
  </si>
  <si>
    <t>Gráfico que muestra la variación trimestral de Casos Policiales (%) por Violencia Intrafamiliar en Chonchi según datos recopilados desde el Centro de Estudios y Análisis del Delito durante el Periodo 2005-2021.</t>
  </si>
  <si>
    <t>Chonchi comunal delitos género violencia hacia mujer mujeres víctimas intrafamiliar familiar casos policiales variación trimestral</t>
  </si>
  <si>
    <t>https://analytics.zoho.com/open-view/2395394000007123911?ZOHO_CRITERIA=%22Trasposicion_27.5%22.%22Cod_Comuna%22%3D10203</t>
  </si>
  <si>
    <t>#1774B9315</t>
  </si>
  <si>
    <t>Variación Trimestral de Detenciones (%) por Violación en Antofagasta para el Periodo 2008-2020</t>
  </si>
  <si>
    <t>Gráfico que muestra la variación trimestral de Detenciones (%) por Violaciones en Antofagasta según datos recopilados desde la Subsecretaria de Prevención del Delito durante el Periodo 2008-2020.</t>
  </si>
  <si>
    <t>Antofagasta comunal delitos género violación mujer mujeres víctimas detenciones variación trimestral</t>
  </si>
  <si>
    <t>https://analytics.zoho.com/open-view/2395394000008633106?ZOHO_CRITERIA=%22Trasposicion_27.6%22.%22Cod_comuna%22%3D2101</t>
  </si>
  <si>
    <t>#1774B5641</t>
  </si>
  <si>
    <t>Variación anual de Tasa de Aprehensiones, Casos Policiales, Denuncias y Detenciones (%) por Violación en Buin para el Periodo 2008-2020</t>
  </si>
  <si>
    <t>Gráfico que muestra la variación anual (%) de la Tasa por cada 100 mil habitantes de  Aprehensiones, Casos Policiales, Denuncias y Detenciones por Violaciones en Buin según datos recopilados desde la Subsecretaria de Prevención del Delito durante el Periodo 2008-2020.</t>
  </si>
  <si>
    <t>Buin comunal delitos género violación mujer mujeres víctimas aprehensiones casos policiales denuncias detenciones variación tasa 100 mil habitantes</t>
  </si>
  <si>
    <t>https://analytics.zoho.com/open-view/2395394000006850667?ZOHO_CRITERIA=%22Localiza%20CL%22.%22Codcom%22%3D13402</t>
  </si>
  <si>
    <t>#1774B6682</t>
  </si>
  <si>
    <t>Variación Trimestral de Casos Policiales (%) por Violación en Chonchi para el Periodo 2008-2020</t>
  </si>
  <si>
    <t>Gráfico que muestra la variación trimestral de Casos Policiales (%) por Violaciones en Chonchi según datos recopilados desde la Subsecretaria de Prevención del Delito durante el Periodo 2008-2020.</t>
  </si>
  <si>
    <t>Chonchi comunal delitos género violación mujer mujeres víctimas casos policiales variación trimestral</t>
  </si>
  <si>
    <t>https://analytics.zoho.com/open-view/2395394000008633026?ZOHO_CRITERIA=%22Trasposicion_27.6%22.%22Cod_comuna%22%3D10203</t>
  </si>
  <si>
    <t>#1774B5202</t>
  </si>
  <si>
    <t>Frecuencia de Aprehensiones por Violencia Intrafamiliar en Chañaral para el Periodo 2005-2021</t>
  </si>
  <si>
    <t>Gráfico que muestra la frecuencia de Aprehensiones por Violencia Intrafamiliar en Chañaral según datos recopilados desde el Centro de Estudios y Análsis del Delito durante el Periodo 2005-2021.</t>
  </si>
  <si>
    <t>Chañaral comunal delitos género violencia hacia mujer mujeres víctimas intrafamiliar familiar aprehensiones comuna</t>
  </si>
  <si>
    <t>https://analytics.zoho.com/open-view/2395394000007123378?ZOHO_CRITERIA=%22Trasposicion_27.5%22.%22Cod_Comuna%22%3D3201</t>
  </si>
  <si>
    <t>#1774B7039</t>
  </si>
  <si>
    <t>Variación Trimestral de Aprehensiones, Casos policiales, Denuncias y Detenciones (%) en Illapel para el Periodo 2005-2021.</t>
  </si>
  <si>
    <t>Gráfico que muestra la variación trimestral de Aprehensiones, Casos Policiales, Denuncias y Detenciones (%) por Violencia Intrafamiliar en Illapel según datos recopilados desde el Centro de Estudios y Análisis del Delito durante el Periodo 2005-2021.</t>
  </si>
  <si>
    <t>Illapel comunal delitos género violencia hacia mujer mujeres víctimas intrafamiliar familiar aprehensiones casos policiales denuncias detenciones variación trimestral</t>
  </si>
  <si>
    <t>https://analytics.zoho.com/open-view/2395394000007126407?ZOHO_CRITERIA=%22Trasposicion_27.5%22.%22Cod_Comuna%22%3D4201</t>
  </si>
  <si>
    <t>#1774B10135</t>
  </si>
  <si>
    <t>Variación Trimestral de Aprehensiones (%) por Violación en Machalí para el Periodo 2008-2020</t>
  </si>
  <si>
    <t>Gráfico que muestra la variación trimestral de Aprehensiones (%) por Violaciones en Machalí según datos recopilados desde la Subsecretaria de Prevención del Delito durante el Periodo 2008-2020.</t>
  </si>
  <si>
    <t>Machalí comunal delitos género violación mujer mujeres víctimas aprehensiones variación trimestral</t>
  </si>
  <si>
    <t>https://analytics.zoho.com/open-view/2395394000008632943?ZOHO_CRITERIA=%22Trasposicion_27.6%22.%22Cod_comuna%22%3D6108</t>
  </si>
  <si>
    <t>#1774B4741</t>
  </si>
  <si>
    <t>Variación Trimestral de Denuncias (%) por Violencia Intrafamiliar en Toltén para el Periodo 2005-2021.</t>
  </si>
  <si>
    <t>Gráfico que muestra la variación trimestral de Denuncias (%) por Violencia Intrafamiliar en Toltén según datos recopilados desde el Centro de Estudios y Análisis del Delito durante el Periodo 2005-2021.</t>
  </si>
  <si>
    <t>Toltén comunal delitos género violencia hacia mujer mujeres víctimas intrafamiliar familiar denuncias variación trimestral</t>
  </si>
  <si>
    <t>https://analytics.zoho.com/open-view/2395394000007126144?ZOHO_CRITERIA=%22Trasposicion_27.5%22.%22Cod_Comuna%22%3D9118</t>
  </si>
  <si>
    <t>#1774B9632</t>
  </si>
  <si>
    <t>Sentencias Dictadas por Delitos de Abuso Sexual por Juzgado de Garantía en la Región de Los Ríos durante el Periodo 2013-2019</t>
  </si>
  <si>
    <t>El gráfico muestra la evolución anual de la frecuencia de Sentencias Dictadas por Delitos de Abuso Sexual por Juzgado de Garantía en la Región de Los Ríos durante el Periodo 2013-2019 de acuerdo a datos provenientes del Poder Judicial de Chile.</t>
  </si>
  <si>
    <t>abuso sexual delitos género violencia mujer mujeres casos víctimas detenciones sentencias ríos juzgado garantía</t>
  </si>
  <si>
    <t>https://analytics.zoho.com/open-view/2395394000007130420?ZOHO_CRITERIA=%22Localiza%20CL%22.%22Codreg%22%3D14</t>
  </si>
  <si>
    <t>#1774B91</t>
  </si>
  <si>
    <t>Variación anual de Tasa de Aprehensiones, Casos Policiales, Denuncias y Detenciones (%) por Violación en Cerrillos para el Periodo 2008-2020</t>
  </si>
  <si>
    <t>Gráfico que muestra la variación anual (%) de la Tasa por cada 100 mil habitantes de  Aprehensiones, Casos Policiales, Denuncias y Detenciones por Violaciones en Cerrillos según datos recopilados desde la Subsecretaria de Prevención del Delito durante el Periodo 2008-2020.</t>
  </si>
  <si>
    <t>Cerrillos comunal delitos género violación mujer mujeres víctimas aprehensiones casos policiales denuncias detenciones variación tasa 100 mil habitantes</t>
  </si>
  <si>
    <t>https://analytics.zoho.com/open-view/2395394000006850667?ZOHO_CRITERIA=%22Localiza%20CL%22.%22Codcom%22%3D13102</t>
  </si>
  <si>
    <t>#1774B6644</t>
  </si>
  <si>
    <t>Variación Trimestral de Aprehensiones (%) por Violación en Peñalolén para el Periodo 2008-2020</t>
  </si>
  <si>
    <t>Gráfico que muestra la variación trimestral de Aprehensiones (%) por Violaciones en Peñalolén según datos recopilados desde la Subsecretaria de Prevención del Delito durante el Periodo 2008-2020.</t>
  </si>
  <si>
    <t>Peñalolén comunal delitos género violación mujer mujeres víctimas aprehensiones variación trimestral</t>
  </si>
  <si>
    <t>https://analytics.zoho.com/open-view/2395394000008632943?ZOHO_CRITERIA=%22Trasposicion_27.6%22.%22Cod_comuna%22%3D13122</t>
  </si>
  <si>
    <t>#1774B4923</t>
  </si>
  <si>
    <t>Variación Trimestral de Aprehensiones (%) por Violencia Intrafamiliar en Lolol para el Periodo 2005-2021.</t>
  </si>
  <si>
    <t>Gráfico que muestra la variación trimestral de Aprehensiones (%) por Violencia Intrafamiliar en Lolol  según datos recopilados desde el Centro de Estudios y Análisis del Delito durante el Periodo 2005-2021.</t>
  </si>
  <si>
    <t>Lolol comunal delitos género violencia hacia mujer mujeres víctimas intrafamiliar familiar aprehensiones variación trimestral</t>
  </si>
  <si>
    <t>https://analytics.zoho.com/open-view/2395394000007123879?ZOHO_CRITERIA=%22Trasposicion_27.5%22.%22Cod_Comuna%22%3D6304</t>
  </si>
  <si>
    <t>#1774B8840</t>
  </si>
  <si>
    <t>Frecuencia de Casos Policiales por Violencia Intrafamiliar en Vicuña para el Periodo 2005-2021.</t>
  </si>
  <si>
    <t>Gráfico que muestra la frecuencia de Casos Policiales por Violencia Intrafamiliar en Vicuña según datos recopilados desde el Centro de Estudios y Análsis del Delito durante el Periodo 2005-2021.</t>
  </si>
  <si>
    <t>Vicuña comunal delitos género violencia hacia mujer mujeres víctimas intrafamiliar familiar casos policiales comuna</t>
  </si>
  <si>
    <t>https://analytics.zoho.com/open-view/2395394000007123412?ZOHO_CRITERIA=%22Trasposicion_27.5%22.%22Cod_Comuna%22%3D4106</t>
  </si>
  <si>
    <t>#1774B7392</t>
  </si>
  <si>
    <t>Sentencias Dictadas por Delitos Vinculados a la Mujer por Delito en la Región de Tarapacá durante el Periodo 2013-2019</t>
  </si>
  <si>
    <t>El gráfico muestra la evolución anual de la frecuencia de Sentencias Dictadas por Delitos Vinculados a la Mujer por Delito en la Región de Tarapacá durante el Periodo 2013-2019 de acuerdo a datos provenientes del Poder Judicial de Chile.</t>
  </si>
  <si>
    <t>sociedad delincuencia delitos frecuencia sentencias secuestro homicio tortura aborto lesiones mujer violencia tarapacá</t>
  </si>
  <si>
    <t>https://analytics.zoho.com/open-view/2395394000007158003?ZOHO_CRITERIA=%22Localiza%20CL%22.%22Codreg%22%3D1</t>
  </si>
  <si>
    <t>#1774B399</t>
  </si>
  <si>
    <t>Variación Trimestral de Detenciones (%) por Violencia Intrafamiliar en Coronel para el Periodo 2005-2021.</t>
  </si>
  <si>
    <t>Gráfico que muestra la variación trimestral de Detenciones (%) por Violencia Intrafamiliar en Coronel según datos recopilados desde el Centro de Estudios y Análisis del Delito durante el Periodo 2005-2021.</t>
  </si>
  <si>
    <t>Coronel comunal delitos género violencia hacia mujer mujeres víctimas intrafamiliar familiar detenciones variación trimestral</t>
  </si>
  <si>
    <t>https://analytics.zoho.com/open-view/2395394000007126218?ZOHO_CRITERIA=%22Trasposicion_27.5%22.%22Cod_Comuna%22%3D8102</t>
  </si>
  <si>
    <t>#1774B9905</t>
  </si>
  <si>
    <t>Tasa de Detenciones por Violación en Chile Chico para el Periodo 2008-2020.</t>
  </si>
  <si>
    <t>Gráfico que muestra la Tasa de Detenciones por Violación por cada 100 mil habitantes en Chile Chico según datos recolectados y calculados por al Subsecretaría de Prevención del Delito para el Periodo 2008-2020.</t>
  </si>
  <si>
    <t>Chile Chico comunal delitos género violación mujer mujeres víctimas detenciones evolución tasa 100 mil habitantes</t>
  </si>
  <si>
    <t>https://analytics.zoho.com/open-view/2395394000006843853?ZOHO_CRITERIA=%22Localiza%20CL%22.%22Codcom%22%3D11401</t>
  </si>
  <si>
    <t>#1774B2239</t>
  </si>
  <si>
    <t>Frecuencia de Frecuencia Detenciones por Violación en Lonquimay para el Periodo 2008-2020</t>
  </si>
  <si>
    <t>Gráfico que muestra la frecuencia de Detenciones por Violación en Lonquimay según datos recopilados desde el Subsecretaria de Prevención del Delito durante el Periodo 2008-2020.</t>
  </si>
  <si>
    <t>Lonquimay comunal delitos género violación mujer mujeres víctimas detenciones</t>
  </si>
  <si>
    <t>https://analytics.zoho.com/open-view/2395394000006792637?ZOHO_CRITERIA=%22Localiza%20CL%22.%22Codcom%22%3D9205</t>
  </si>
  <si>
    <t>#1774B4214</t>
  </si>
  <si>
    <t>Frecuencia de Frecuencia Detenciones por Violación en Punta Arenas para el Periodo 2008-2020</t>
  </si>
  <si>
    <t>Gráfico que muestra la frecuencia de Detenciones por Violación en Punta Arenas según datos recopilados desde el Subsecretaria de Prevención del Delito durante el Periodo 2008-2020.</t>
  </si>
  <si>
    <t>Punta Arenas comunal delitos género violación mujer mujeres víctimas detenciones</t>
  </si>
  <si>
    <t>https://analytics.zoho.com/open-view/2395394000006792637?ZOHO_CRITERIA=%22Localiza%20CL%22.%22Codcom%22%3D12101</t>
  </si>
  <si>
    <t>#1774B4255</t>
  </si>
  <si>
    <t>Proporción de Aprehensiones, Casos Policiales, Denuncias y Detenciones por Violencia Intrafamiliar en La Reina para el Periodo 2005-2021.</t>
  </si>
  <si>
    <t>Gráfico que muestra la proporción y cantidad de Aprehensiones, Casos policiales, Denuncias y Detenciones por Violencia Intrafamiliar en La Reina según datos recopilados desde el Centro de Estudios y Análisis del Delito durante el Periodo 2005-2021.</t>
  </si>
  <si>
    <t>La Reina comunal delitos género violencia hacia mujer mujeres víctimas intrafamiliar familiar aprehensiones denuncias casos policiales detenciones comuna</t>
  </si>
  <si>
    <t>https://analytics.zoho.com/open-view/2395394000007123726?ZOHO_CRITERIA=%22Trasposicion_27.5%22.%22Cod_Comuna%22%3D13113</t>
  </si>
  <si>
    <t>#1774B8680</t>
  </si>
  <si>
    <t>Mapa de Denuncias por Violación en la Región de Los Lagos por comuna para el año 2020.</t>
  </si>
  <si>
    <t>Mapa que muestra las Denuncias por Violación en la Región de Los Lagos según datos recopilados desde la Subsecretaria de Prevención del Delito durante el año 2020.</t>
  </si>
  <si>
    <t>Región de Los Lagos regional delitos género violación mujer mujeres víctimas denuncias mapa comuna</t>
  </si>
  <si>
    <t>https://analytics.zoho.com/open-view/2395394000008850514?ZOHO_CRITERIA=%22Trasposicion_27.6%22.%22Frecuencia%22%20%3E%200%20AND%20%22Localiza%20CL%22.%22Codreg%22%20%3D10</t>
  </si>
  <si>
    <t>#1774B2982</t>
  </si>
  <si>
    <t>Variación Trimestral de Casos Policiales (%) por Violencia Intrafamiliar en Treguaco para el Periodo 2005-2021.</t>
  </si>
  <si>
    <t>Gráfico que muestra la variación trimestral de Casos Policiales (%) por Violencia Intrafamiliar en Treguaco según datos recopilados desde el Centro de Estudios y Análisis del Delito durante el Periodo 2005-2021.</t>
  </si>
  <si>
    <t>Treguaco comunal delitos género violencia hacia mujer mujeres víctimas intrafamiliar familiar casos policiales variación trimestral</t>
  </si>
  <si>
    <t>https://analytics.zoho.com/open-view/2395394000007123911?ZOHO_CRITERIA=%22Trasposicion_27.5%22.%22Cod_Comuna%22%3D16207</t>
  </si>
  <si>
    <t>#1774B9270</t>
  </si>
  <si>
    <t>Frecuencia de Frecuencia Denuncias por Violación en Coihueco para el Periodo 2008-2020</t>
  </si>
  <si>
    <t>Gráfico que muestra la frecuencia de Denuncias por Violación en Coihueco según datos recopilados desde el Subsecretaria de Prevención del Delito durante el Periodo 2008-2020.</t>
  </si>
  <si>
    <t>Coihueco comunal delitos género violación mujer mujeres víctimas denuncias</t>
  </si>
  <si>
    <t>https://analytics.zoho.com/open-view/2395394000006792596?ZOHO_CRITERIA=%22Localiza%20CL%22.%22Codcom%22%3D16302</t>
  </si>
  <si>
    <t>#1774B3845</t>
  </si>
  <si>
    <t>Variación Trimestral de Casos Policiales (%) por Violencia Intrafamiliar en Perquenco para el Periodo 2005-2021.</t>
  </si>
  <si>
    <t>Gráfico que muestra la variación trimestral de Casos Policiales (%) por Violencia Intrafamiliar en Perquenco según datos recopilados desde el Centro de Estudios y Análisis del Delito durante el Periodo 2005-2021.</t>
  </si>
  <si>
    <t>Perquenco comunal delitos género violencia hacia mujer mujeres víctimas intrafamiliar familiar casos policiales variación trimestral</t>
  </si>
  <si>
    <t>https://analytics.zoho.com/open-view/2395394000007123911?ZOHO_CRITERIA=%22Trasposicion_27.5%22.%22Cod_Comuna%22%3D9113</t>
  </si>
  <si>
    <t>#1774B9284</t>
  </si>
  <si>
    <t>Proporción de Aprehensiones, Casos Policiales, Denuncias y Detenciones por Violencia Intrafamiliar en Villa Alemana para el Periodo 2005-2021.</t>
  </si>
  <si>
    <t>Gráfico que muestra la proporción y cantidad de Aprehensiones, Casos policiales, Denuncias y Detenciones por Violencia Intrafamiliar en Villa Alemana según datos recopilados desde el Centro de Estudios y Análisis del Delito durante el Periodo 2005-2021.</t>
  </si>
  <si>
    <t>Villa Alemana comunal delitos género violencia hacia mujer mujeres víctimas intrafamiliar familiar aprehensiones denuncias casos policiales detenciones comuna</t>
  </si>
  <si>
    <t>https://analytics.zoho.com/open-view/2395394000007123726?ZOHO_CRITERIA=%22Trasposicion_27.5%22.%22Cod_Comuna%22%3D5804</t>
  </si>
  <si>
    <t>#1774B8469</t>
  </si>
  <si>
    <t>Frecuencia de Detenciones por Violencia Intrafamiliar en Monte Patria para el Periodo 2005-2021.</t>
  </si>
  <si>
    <t>Gráfico que muestra la frecuencia de las Detenciones por Violencia Intrafamiliar en Monte Patria según datos recopilados desde el Centro de Estudios y Análsis del Delito durante el Periodo 2005-2021.</t>
  </si>
  <si>
    <t>Monte Patria comunal delitos género violencia hacia mujer mujeres víctimas intrafamiliar familiar detenciones comuna</t>
  </si>
  <si>
    <t>https://analytics.zoho.com/open-view/2395394000007123572?ZOHO_CRITERIA=%22Trasposicion_27.5%22.%22Cod_Comuna%22%3D4303</t>
  </si>
  <si>
    <t>#1774B8087</t>
  </si>
  <si>
    <t>Variación Trimestral de Detenciones (%) por Violencia Intrafamiliar en Los Muermos para el Periodo 2005-2021.</t>
  </si>
  <si>
    <t>Gráfico que muestra la variación trimestral de Detenciones (%) por Violencia Intrafamiliar en Los Muermos según datos recopilados desde el Centro de Estudios y Análisis del Delito durante el Periodo 2005-2021.</t>
  </si>
  <si>
    <t>Los Muermos comunal delitos género violencia hacia mujer mujeres víctimas intrafamiliar familiar detenciones variación trimestral</t>
  </si>
  <si>
    <t>https://analytics.zoho.com/open-view/2395394000007126218?ZOHO_CRITERIA=%22Trasposicion_27.5%22.%22Cod_Comuna%22%3D10106</t>
  </si>
  <si>
    <t>#1774B9995</t>
  </si>
  <si>
    <t>Variación Trimestral de Denuncias (%) por Violación en Portezuelo para el Periodo 2008-2020</t>
  </si>
  <si>
    <t>Gráfico que muestra la variación trimestral de Denuncias (%) por Violaciones en Portezuelo según datos recopilados desde la Subsecretaria de Prevención del Delito durante el Periodo 2008-2020.</t>
  </si>
  <si>
    <t>Portezuelo comunal delitos género violación mujer mujeres víctimas denuncias variación trimestral</t>
  </si>
  <si>
    <t>https://analytics.zoho.com/open-view/2395394000008633066?ZOHO_CRITERIA=%22Trasposicion_27.6%22.%22Cod_comuna%22%3D16205</t>
  </si>
  <si>
    <t>#1774B5485</t>
  </si>
  <si>
    <t>Frecuencia de Denuncias por Violencia Intrafamiliar en Hualpén para el Periodo 2005-2021.</t>
  </si>
  <si>
    <t>Gráfico que muestra la frecuencia de las Denuncias por Violencia Intrafamiliar en Hualpén según datos recopilados desde el Centro de Estudios y Análsis del Delito durante el Periodo 2005-2021.</t>
  </si>
  <si>
    <t>Hualpén comunal delitos género violencia hacia mujer mujeres víctimas intrafamiliar familiar denuncias comuna</t>
  </si>
  <si>
    <t>https://analytics.zoho.com/open-view/2395394000007123492?ZOHO_CRITERIA=%22Trasposicion_27.5%22.%22Cod_Comuna%22%3D8112</t>
  </si>
  <si>
    <t>#1774B7858</t>
  </si>
  <si>
    <t>Frecuencia de Denuncias por Violencia Intrafamiliar en Alto del Carmen para el Periodo 2005-2021.</t>
  </si>
  <si>
    <t>Gráfico que muestra la frecuencia de las Denuncias por Violencia Intrafamiliar en Alto del Carmen según datos recopilados desde el Centro de Estudios y Análsis del Delito durante el Periodo 2005-2021.</t>
  </si>
  <si>
    <t>Alto del Carmen comunal delitos género violencia hacia mujer mujeres víctimas intrafamiliar familiar denuncias comuna</t>
  </si>
  <si>
    <t>https://analytics.zoho.com/open-view/2395394000007123492?ZOHO_CRITERIA=%22Trasposicion_27.5%22.%22Cod_Comuna%22%3D3302</t>
  </si>
  <si>
    <t>#1774B7728</t>
  </si>
  <si>
    <t>Variación Trimestral de Detenciones (%) por Violencia Intrafamiliar en Alto del Carmen para el Periodo 2005-2021.</t>
  </si>
  <si>
    <t>Gráfico que muestra la variación trimestral de Detenciones (%) por Violencia Intrafamiliar en Alto del Carmen según datos recopilados desde el Centro de Estudios y Análisis del Delito durante el Periodo 2005-2021.</t>
  </si>
  <si>
    <t>Alto del Carmen comunal delitos género violencia hacia mujer mujeres víctimas intrafamiliar familiar detenciones variación trimestral</t>
  </si>
  <si>
    <t>https://analytics.zoho.com/open-view/2395394000007126218?ZOHO_CRITERIA=%22Trasposicion_27.5%22.%22Cod_Comuna%22%3D3302</t>
  </si>
  <si>
    <t>#1774B9785</t>
  </si>
  <si>
    <t>Variación Trimestral de Aprehensiones, Casos policiales, Denuncias y Detenciones (%) en Perquenco para el Periodo 2005-2021.</t>
  </si>
  <si>
    <t>Gráfico que muestra la variación trimestral de Aprehensiones, Casos Policiales, Denuncias y Detenciones (%) por Violencia Intrafamiliar en Perquenco según datos recopilados desde el Centro de Estudios y Análisis del Delito durante el Periodo 2005-2021.</t>
  </si>
  <si>
    <t>Perquenco comunal delitos género violencia hacia mujer mujeres víctimas intrafamiliar familiar aprehensiones casos policiales denuncias detenciones variación trimestral</t>
  </si>
  <si>
    <t>https://analytics.zoho.com/open-view/2395394000007126407?ZOHO_CRITERIA=%22Trasposicion_27.5%22.%22Cod_Comuna%22%3D9113</t>
  </si>
  <si>
    <t>#1774B10311</t>
  </si>
  <si>
    <t>Tasa de Denuncias por Violación en Machalí para el Periodo 2008-2020.</t>
  </si>
  <si>
    <t>Gráfico que muestra la Tasa de Denuncias por Violación por cada 100 mil habitantes en Machalí según datos recolectados y calculados por al Subsecretaría de Prevención del Delito para el Periodo 2008-2020.</t>
  </si>
  <si>
    <t>Machalí comunal delitos género violación mujer mujeres víctimas denuncias evolución tasa 100 mil habitantes</t>
  </si>
  <si>
    <t>https://analytics.zoho.com/open-view/2395394000006843824?ZOHO_CRITERIA=%22Localiza%20CL%22.%22Codcom%22%3D6108</t>
  </si>
  <si>
    <t>#1774B1737</t>
  </si>
  <si>
    <t>Variación Trimestral de Aprehensiones (%) por Violación en Los Muermos para el Periodo 2008-2020</t>
  </si>
  <si>
    <t>Gráfico que muestra la variación trimestral de Aprehensiones (%) por Violaciones en Los Muermos según datos recopilados desde la Subsecretaria de Prevención del Delito durante el Periodo 2008-2020.</t>
  </si>
  <si>
    <t>Los Muermos comunal delitos género violación mujer mujeres víctimas aprehensiones variación trimestral</t>
  </si>
  <si>
    <t>https://analytics.zoho.com/open-view/2395394000008632943?ZOHO_CRITERIA=%22Trasposicion_27.6%22.%22Cod_comuna%22%3D10106</t>
  </si>
  <si>
    <t>#1774B4873</t>
  </si>
  <si>
    <t>Variación Trimestral de Casos Policiales (%) por Violencia Intrafamiliar en Mariquina para el Periodo 2005-2021.</t>
  </si>
  <si>
    <t>Gráfico que muestra la variación trimestral de Casos Policiales (%) por Violencia Intrafamiliar en Mariquina según datos recopilados desde el Centro de Estudios y Análisis del Delito durante el Periodo 2005-2021.</t>
  </si>
  <si>
    <t>Mariquina comunal delitos género violencia hacia mujer mujeres víctimas intrafamiliar familiar casos policiales variación trimestral</t>
  </si>
  <si>
    <t>https://analytics.zoho.com/open-view/2395394000007123911?ZOHO_CRITERIA=%22Trasposicion_27.5%22.%22Cod_Comuna%22%3D14106</t>
  </si>
  <si>
    <t>#1774B9409</t>
  </si>
  <si>
    <t>Frecuencia de Frecuencia Denuncias por Violación en Teodoro Schmidt para el Periodo 2008-2020</t>
  </si>
  <si>
    <t>Gráfico que muestra la frecuencia de Denuncias por Violación en Teodoro Schmidt según datos recopilados desde el Subsecretaria de Prevención del Delito durante el Periodo 2008-2020.</t>
  </si>
  <si>
    <t>Teodoro Schmidt comunal delitos género violación mujer mujeres víctimas denuncias</t>
  </si>
  <si>
    <t>https://analytics.zoho.com/open-view/2395394000006792596?ZOHO_CRITERIA=%22Localiza%20CL%22.%22Codcom%22%3D9117</t>
  </si>
  <si>
    <t>#1774B3878</t>
  </si>
  <si>
    <t>Frecuencia de Frecuencia Aprehensiones, Casos Policiales, Denuncias y Detenciones por Violación en Río Verde para el Periodo 2008-2020</t>
  </si>
  <si>
    <t>Gráfico que muestra la frecuencia de Aprehensiones, Casos Policiales, Denuncias y  Detenciones por Violación en Río Verde según datos recopilados desde el Subsecretaria de Prevención del Delito durante el Periodo 2008-2020.</t>
  </si>
  <si>
    <t>Río Verde comunal delitos género violación mujer mujeres víctimas aprehensiones casos policiales denuncias detenciones</t>
  </si>
  <si>
    <t>https://analytics.zoho.com/open-view/2395394000006792678?ZOHO_CRITERIA=%22Localiza%20CL%22.%22Codcom%22%3D12103</t>
  </si>
  <si>
    <t>#1774B4595</t>
  </si>
  <si>
    <t>Variación Trimestral de Aprehensiones, Casos policiales, Denuncias y Detenciones (%) en Buin para el Periodo 2005-2021.</t>
  </si>
  <si>
    <t>Gráfico que muestra la variación trimestral de Aprehensiones, Casos Policiales, Denuncias y Detenciones (%) por Violencia Intrafamiliar en Buin según datos recopilados desde el Centro de Estudios y Análisis del Delito durante el Periodo 2005-2021.</t>
  </si>
  <si>
    <t>Buin comunal delitos género violencia hacia mujer mujeres víctimas intrafamiliar familiar aprehensiones casos policiales denuncias detenciones variación trimestral</t>
  </si>
  <si>
    <t>https://analytics.zoho.com/open-view/2395394000007126407?ZOHO_CRITERIA=%22Trasposicion_27.5%22.%22Cod_Comuna%22%3D13402</t>
  </si>
  <si>
    <t>#1774B10418</t>
  </si>
  <si>
    <t>Frecuencia de Frecuencia Aprehensiones, Casos Policiales, Denuncias y Detenciones por Violación en Quilleco para el Periodo 2008-2020</t>
  </si>
  <si>
    <t>Gráfico que muestra la frecuencia de Aprehensiones, Casos Policiales, Denuncias y  Detenciones por Violación en Quilleco según datos recopilados desde el Subsecretaria de Prevención del Delito durante el Periodo 2008-2020.</t>
  </si>
  <si>
    <t>Quilleco comunal delitos género violación mujer mujeres víctimas aprehensiones casos policiales denuncias detenciones</t>
  </si>
  <si>
    <t>https://analytics.zoho.com/open-view/2395394000006792678?ZOHO_CRITERIA=%22Localiza%20CL%22.%22Codcom%22%3D8309</t>
  </si>
  <si>
    <t>#1774B4494</t>
  </si>
  <si>
    <t>Frecuencia de Aprehensiones por Violencia Intrafamiliar en San José de Maipo para el Periodo 2005-2021</t>
  </si>
  <si>
    <t>Gráfico que muestra la frecuencia de Aprehensiones por Violencia Intrafamiliar en San José de Maipo según datos recopilados desde el Centro de Estudios y Análsis del Delito durante el Periodo 2005-2021.</t>
  </si>
  <si>
    <t>San José de Maipo comunal delitos género violencia hacia mujer mujeres víctimas intrafamiliar familiar aprehensiones comuna</t>
  </si>
  <si>
    <t>https://analytics.zoho.com/open-view/2395394000007123378?ZOHO_CRITERIA=%22Trasposicion_27.5%22.%22Cod_Comuna%22%3D13203</t>
  </si>
  <si>
    <t>#1774B7328</t>
  </si>
  <si>
    <t>Frecuencia de Frecuencia Detenciones por Violación en Negrete para el Periodo 2008-2020</t>
  </si>
  <si>
    <t>Gráfico que muestra la frecuencia de Detenciones por Violación en Negrete según datos recopilados desde el Subsecretaria de Prevención del Delito durante el Periodo 2008-2020.</t>
  </si>
  <si>
    <t>Negrete comunal delitos género violación mujer mujeres víctimas detenciones</t>
  </si>
  <si>
    <t>https://analytics.zoho.com/open-view/2395394000006792637?ZOHO_CRITERIA=%22Localiza%20CL%22.%22Codcom%22%3D8307</t>
  </si>
  <si>
    <t>#1774B4161</t>
  </si>
  <si>
    <t>Frecuencia de Frecuencia Detenciones por Violación en Macul para el Periodo 2008-2020</t>
  </si>
  <si>
    <t>Gráfico que muestra la frecuencia de Detenciones por Violación en Macul según datos recopilados desde el Subsecretaria de Prevención del Delito durante el Periodo 2008-2020.</t>
  </si>
  <si>
    <t>Macul comunal delitos género violación mujer mujeres víctimas detenciones</t>
  </si>
  <si>
    <t>https://analytics.zoho.com/open-view/2395394000006792637?ZOHO_CRITERIA=%22Localiza%20CL%22.%22Codcom%22%3D13118</t>
  </si>
  <si>
    <t>#1774B4276</t>
  </si>
  <si>
    <t>Frecuencia de Frecuencia Aprehensiones, Casos Policiales, Denuncias y Detenciones por Violación en Petorca para el Periodo 2008-2020</t>
  </si>
  <si>
    <t>Gráfico que muestra la frecuencia de Aprehensiones, Casos Policiales, Denuncias y  Detenciones por Violación en Petorca según datos recopilados desde el Subsecretaria de Prevención del Delito durante el Periodo 2008-2020.</t>
  </si>
  <si>
    <t>Petorca comunal delitos género violación mujer mujeres víctimas aprehensiones casos policiales denuncias detenciones</t>
  </si>
  <si>
    <t>https://analytics.zoho.com/open-view/2395394000006792678?ZOHO_CRITERIA=%22Localiza%20CL%22.%22Codcom%22%3D5404</t>
  </si>
  <si>
    <t>#1774B4381</t>
  </si>
  <si>
    <t>Proporción de Aprehensiones, Casos Policiales, Denuncias y Detenciones por Violencia Intrafamiliar en Tucapel para el Periodo 2005-2021.</t>
  </si>
  <si>
    <t>Gráfico que muestra la proporción y cantidad de Aprehensiones, Casos policiales, Denuncias y Detenciones por Violencia Intrafamiliar en Tucapel según datos recopilados desde el Centro de Estudios y Análisis del Delito durante el Periodo 2005-2021.</t>
  </si>
  <si>
    <t>Tucapel comunal delitos género violencia hacia mujer mujeres víctimas intrafamiliar familiar aprehensiones denuncias casos policiales detenciones comuna</t>
  </si>
  <si>
    <t>https://analytics.zoho.com/open-view/2395394000007123726?ZOHO_CRITERIA=%22Trasposicion_27.5%22.%22Cod_Comuna%22%3D8312</t>
  </si>
  <si>
    <t>#1774B8563</t>
  </si>
  <si>
    <t>Variación Trimestral de Casos Policiales (%) por Violación en Coquimbo para el Periodo 2008-2020</t>
  </si>
  <si>
    <t>Gráfico que muestra la variación trimestral de Casos Policiales (%) por Violaciones en Coquimbo según datos recopilados desde la Subsecretaria de Prevención del Delito durante el Periodo 2008-2020.</t>
  </si>
  <si>
    <t>Coquimbo comunal delitos género violación mujer mujeres víctimas casos policiales variación trimestral</t>
  </si>
  <si>
    <t>https://analytics.zoho.com/open-view/2395394000008633026?ZOHO_CRITERIA=%22Trasposicion_27.6%22.%22Cod_comuna%22%3D4102</t>
  </si>
  <si>
    <t>#1774B4990</t>
  </si>
  <si>
    <t>Proporción de Aprehensiones, Casos Policiales, Denuncias y Detenciones por Violencia Intrafamiliar en Traiguén para el Periodo 2005-2021.</t>
  </si>
  <si>
    <t>Gráfico que muestra la proporción y cantidad de Aprehensiones, Casos policiales, Denuncias y Detenciones por Violencia Intrafamiliar en Traiguén según datos recopilados desde el Centro de Estudios y Análisis del Delito durante el Periodo 2005-2021.</t>
  </si>
  <si>
    <t>Traiguén comunal delitos género violencia hacia mujer mujeres víctimas intrafamiliar familiar aprehensiones denuncias casos policiales detenciones comuna</t>
  </si>
  <si>
    <t>https://analytics.zoho.com/open-view/2395394000007123726?ZOHO_CRITERIA=%22Trasposicion_27.5%22.%22Cod_Comuna%22%3D9210</t>
  </si>
  <si>
    <t>#1774B8617</t>
  </si>
  <si>
    <t>Frecuencia de Aprehensiones por Violencia Intrafamiliar en Mostazal para el Periodo 2005-2021</t>
  </si>
  <si>
    <t>Gráfico que muestra la frecuencia de Aprehensiones por Violencia Intrafamiliar en Mostazal según datos recopilados desde el Centro de Estudios y Análsis del Delito durante el Periodo 2005-2021.</t>
  </si>
  <si>
    <t>Mostazal comunal delitos género violencia hacia mujer mujeres víctimas intrafamiliar familiar aprehensiones comuna</t>
  </si>
  <si>
    <t>https://analytics.zoho.com/open-view/2395394000007123378?ZOHO_CRITERIA=%22Trasposicion_27.5%22.%22Cod_Comuna%22%3D6110</t>
  </si>
  <si>
    <t>#1774B7107</t>
  </si>
  <si>
    <t>Tasa de Denuncias por Violación en Peñaflor para el Periodo 2008-2020.</t>
  </si>
  <si>
    <t>Gráfico que muestra la Tasa de Denuncias por Violación por cada 100 mil habitantes en Peñaflor según datos recolectados y calculados por al Subsecretaría de Prevención del Delito para el Periodo 2008-2020.</t>
  </si>
  <si>
    <t>Peñaflor comunal delitos género violación mujer mujeres víctimas denuncias evolución tasa 100 mil habitantes</t>
  </si>
  <si>
    <t>https://analytics.zoho.com/open-view/2395394000006843824?ZOHO_CRITERIA=%22Localiza%20CL%22.%22Codcom%22%3D13605</t>
  </si>
  <si>
    <t>#1774B1975</t>
  </si>
  <si>
    <t>Variación Trimestral de Aprehensiones (%) por Violación en Mejillones para el Periodo 2008-2020</t>
  </si>
  <si>
    <t>Gráfico que muestra la variación trimestral de Aprehensiones (%) por Violaciones en Mejillones según datos recopilados desde la Subsecretaria de Prevención del Delito durante el Periodo 2008-2020.</t>
  </si>
  <si>
    <t>Mejillones comunal delitos género violación mujer mujeres víctimas aprehensiones variación trimestral</t>
  </si>
  <si>
    <t>https://analytics.zoho.com/open-view/2395394000008632943?ZOHO_CRITERIA=%22Trasposicion_27.6%22.%22Cod_comuna%22%3D2102</t>
  </si>
  <si>
    <t>#1774B4675</t>
  </si>
  <si>
    <t>Frecuencia de Detenciones por Violencia Intrafamiliar en Buin para el Periodo 2005-2021.</t>
  </si>
  <si>
    <t>Gráfico que muestra la frecuencia de las Detenciones por Violencia Intrafamiliar en Buin según datos recopilados desde el Centro de Estudios y Análsis del Delito durante el Periodo 2005-2021.</t>
  </si>
  <si>
    <t>Buin comunal delitos género violencia hacia mujer mujeres víctimas intrafamiliar familiar detenciones comuna</t>
  </si>
  <si>
    <t>https://analytics.zoho.com/open-view/2395394000007123572?ZOHO_CRITERIA=%22Trasposicion_27.5%22.%22Cod_Comuna%22%3D13402</t>
  </si>
  <si>
    <t>#1774B8363</t>
  </si>
  <si>
    <t>Número de Femicidios informados por el Ministerio de la Mujer y Equidad de Género por comuna en la Región de Los Lagos durante el Periodo 2020-2021.</t>
  </si>
  <si>
    <t>Gráfico que muestra el comparativo de los Femicidios por comuna en la Región de Los Lagos basado en los datos publicados por el Ministerio de la Mujer y Equidad de Género de Chile para el Periodo 2020-2021.</t>
  </si>
  <si>
    <t>Región de Los Lagos regional comuna femicidios delitos género violencia mujer mujeres casos víctimas minmeg ministerio 2020 2021</t>
  </si>
  <si>
    <t>https://analytics.zoho.com/open-view/2395394000006636567?ZOHO_CRITERIA=%22Femicidios%22.%22Codreg%22%3D10</t>
  </si>
  <si>
    <t>#1774B6756</t>
  </si>
  <si>
    <t>Variación anual de Tasa de Aprehensiones, Casos Policiales, Denuncias y Detenciones (%) por Violación en Valparaíso para el Periodo 2008-2020</t>
  </si>
  <si>
    <t>Gráfico que muestra la variación anual (%) de la Tasa por cada 100 mil habitantes de  Aprehensiones, Casos Policiales, Denuncias y Detenciones por Violaciones en Valparaíso según datos recopilados desde la Subsecretaria de Prevención del Delito durante el Periodo 2008-2020.</t>
  </si>
  <si>
    <t>Valparaíso comunal delitos género violación mujer mujeres víctimas aprehensiones casos policiales denuncias detenciones variación tasa 100 mil habitantes</t>
  </si>
  <si>
    <t>https://analytics.zoho.com/open-view/2395394000006850667?ZOHO_CRITERIA=%22Localiza%20CL%22.%22Codcom%22%3D5101</t>
  </si>
  <si>
    <t>#1774B6407</t>
  </si>
  <si>
    <t>Juzgado de Garantía de Coyhaique</t>
  </si>
  <si>
    <t>Sentencias Dictadas por Delitos de Abuso Sexual en el  Juzgado de Garantía de Coihaique para el Periodo 2013-2019</t>
  </si>
  <si>
    <t>El gráfico muestra la evolución anual de la frecuencia de Sentencias Dictadas por Delitos de Abuso Sexual en el  Juzgado de Garantía de Coihaique para el Periodo 2013-2019 de acuerdo a datos provenientes del Poder Judicial de Chile.</t>
  </si>
  <si>
    <t>abuso sexual delitos género violencia mujer mujeres casos víctimas detenciones sentencias juzgado garantía Coihaique</t>
  </si>
  <si>
    <t>https://analytics.zoho.com/open-view/2395394000007166659?ZOHO_CRITERIA=%22Trasposicion_27.15%22.%22Id_Juzgado_Garant%C3%ADa%22%3D59</t>
  </si>
  <si>
    <t>#1774B168</t>
  </si>
  <si>
    <t>Proporción de Casos de Violencia Económica por rango etario de la víctima en Talagante para los años 2012, 2017 y 2020.</t>
  </si>
  <si>
    <t>Gráfico que muestra la Proporción de Casos de Violencia Económica por rango etario en Talagante para los años 2012, 2017 y 2020 según datos de las encuestas ENVIF-VCM realizadas por el Instituto Nacional de Estadísticas (INE) y el Centro de Estudios y Análisis del Delito (CEAD).</t>
  </si>
  <si>
    <t>Talagante comunal violencia económica intrafamiliar vif mujeres mujer encuesta envif cead ine edad rango etario</t>
  </si>
  <si>
    <t>https://analytics.zoho.com/open-view/2395394000007264280?ZOHO_CRITERIA=%22Trasposicion_27.9%22.%22C%C3%B3digo%20Comuna%22%3D13601</t>
  </si>
  <si>
    <t>#1774B10956</t>
  </si>
  <si>
    <t>Frecuencia de Detenciones por Violencia Intrafamiliar en Pedro Aguirre Cerda para el Periodo 2005-2021.</t>
  </si>
  <si>
    <t>Gráfico que muestra la frecuencia de las Detenciones por Violencia Intrafamiliar en Pedro Aguirre Cerda según datos recopilados desde el Centro de Estudios y Análsis del Delito durante el Periodo 2005-2021.</t>
  </si>
  <si>
    <t>Pedro Aguirre Cerda comunal delitos género violencia hacia mujer mujeres víctimas intrafamiliar familiar detenciones comuna</t>
  </si>
  <si>
    <t>https://analytics.zoho.com/open-view/2395394000007123572?ZOHO_CRITERIA=%22Trasposicion_27.5%22.%22Cod_Comuna%22%3D13121</t>
  </si>
  <si>
    <t>#1774B8344</t>
  </si>
  <si>
    <t>Frecuencia de Frecuencia Aprehensiones, Casos Policiales, Denuncias y Detenciones por Violación en Cabrero para el Periodo 2008-2020</t>
  </si>
  <si>
    <t>Gráfico que muestra la frecuencia de Aprehensiones, Casos Policiales, Denuncias y  Detenciones por Violación en Cabrero según datos recopilados desde el Subsecretaria de Prevención del Delito durante el Periodo 2008-2020.</t>
  </si>
  <si>
    <t>Cabrero comunal delitos género violación mujer mujeres víctimas aprehensiones casos policiales denuncias detenciones</t>
  </si>
  <si>
    <t>https://analytics.zoho.com/open-view/2395394000006792678?ZOHO_CRITERIA=%22Localiza%20CL%22.%22Codcom%22%3D8303</t>
  </si>
  <si>
    <t>#1774B4488</t>
  </si>
  <si>
    <t>Juzgado de Garantía de Punta Arenas</t>
  </si>
  <si>
    <t>Sentencias Dictadas por Delitos de Abuso Sexual por Delito en el  Juzgado de Garantía de Punta Arenas para el Periodo 2013-2019</t>
  </si>
  <si>
    <t>Gráfico que muestra la evolución anual de la frecuencia de Sentencias Dictadas por Delitos de Abuso Sexual por Delito en el  Juzgado de Garantía de Punta Arenas para el Periodo 2013-2019 de acuerdo a datos provenientes del Poder Judicial de Chile.</t>
  </si>
  <si>
    <t>abuso sexual delitos género violencia mujer mujeres casos víctimas detenciones sentencias juzgado garantía punta arenas</t>
  </si>
  <si>
    <t>https://analytics.zoho.com/open-view/2395394000007166623?ZOHO_CRITERIA=%22Trasposicion_27.15%22.%22Id_Juzgado_Garant%C3%ADa%22%3D60</t>
  </si>
  <si>
    <t>#1774B251</t>
  </si>
  <si>
    <t>Variación Trimestral de Casos Policiales (%) por Violencia Intrafamiliar en Curaco de Vélez para el Periodo 2005-2021.</t>
  </si>
  <si>
    <t>Gráfico que muestra la variación trimestral de Casos Policiales (%) por Violencia Intrafamiliar en Curaco de Vélez según datos recopilados desde el Centro de Estudios y Análisis del Delito durante el Periodo 2005-2021.</t>
  </si>
  <si>
    <t>Curaco de Vélez comunal delitos género violencia hacia mujer mujeres víctimas intrafamiliar familiar casos policiales variación trimestral</t>
  </si>
  <si>
    <t>https://analytics.zoho.com/open-view/2395394000007123911?ZOHO_CRITERIA=%22Trasposicion_27.5%22.%22Cod_Comuna%22%3D10204</t>
  </si>
  <si>
    <t>#1774B9316</t>
  </si>
  <si>
    <t>Variación anual de Tasa de Aprehensiones, Casos Policiales, Denuncias y Detenciones (%) por Violación en Doñihue para el Periodo 2008-2020</t>
  </si>
  <si>
    <t>Gráfico que muestra la variación anual (%) de la Tasa por cada 100 mil habitantes de  Aprehensiones, Casos Policiales, Denuncias y Detenciones por Violaciones en Doñihue según datos recopilados desde la Subsecretaria de Prevención del Delito durante el Periodo 2008-2020.</t>
  </si>
  <si>
    <t>Doñihue comunal delitos género violación mujer mujeres víctimas aprehensiones casos policiales denuncias detenciones variación tasa 100 mil habitantes</t>
  </si>
  <si>
    <t>https://analytics.zoho.com/open-view/2395394000006850667?ZOHO_CRITERIA=%22Localiza%20CL%22.%22Codcom%22%3D6105</t>
  </si>
  <si>
    <t>#1774B6449</t>
  </si>
  <si>
    <t>Variación Trimestral de Aprehensiones (%) por Violencia Intrafamiliar en Contulmo para el Periodo 2005-2021.</t>
  </si>
  <si>
    <t>Gráfico que muestra la variación trimestral de Aprehensiones (%) por Violencia Intrafamiliar en Contulmo  según datos recopilados desde el Centro de Estudios y Análisis del Delito durante el Periodo 2005-2021.</t>
  </si>
  <si>
    <t>Contulmo comunal delitos género violencia hacia mujer mujeres víctimas intrafamiliar familiar aprehensiones variación trimestral</t>
  </si>
  <si>
    <t>https://analytics.zoho.com/open-view/2395394000007123879?ZOHO_CRITERIA=%22Trasposicion_27.5%22.%22Cod_Comuna%22%3D8204</t>
  </si>
  <si>
    <t>#1774B8892</t>
  </si>
  <si>
    <t>Variación anual de Tasa de Aprehensiones, Casos Policiales, Denuncias y Detenciones (%) por Violación en San Clemente para el Periodo 2008-2020</t>
  </si>
  <si>
    <t>Gráfico que muestra la variación anual (%) de la Tasa por cada 100 mil habitantes de  Aprehensiones, Casos Policiales, Denuncias y Detenciones por Violaciones en San Clemente según datos recopilados desde la Subsecretaria de Prevención del Delito durante el Periodo 2008-2020.</t>
  </si>
  <si>
    <t>San Clemente comunal delitos género violación mujer mujeres víctimas aprehensiones casos policiales denuncias detenciones variación tasa 100 mil habitantes</t>
  </si>
  <si>
    <t>https://analytics.zoho.com/open-view/2395394000006850667?ZOHO_CRITERIA=%22Localiza%20CL%22.%22Codcom%22%3D7109</t>
  </si>
  <si>
    <t>#1774B6486</t>
  </si>
  <si>
    <t>Frecuencia de Frecuencia Aprehensiones, Casos Policiales, Denuncias y Detenciones por Violación en Valdivia para el Periodo 2008-2020</t>
  </si>
  <si>
    <t>Gráfico que muestra la frecuencia de Aprehensiones, Casos Policiales, Denuncias y  Detenciones por Violación en Valdivia según datos recopilados desde el Subsecretaria de Prevención del Delito durante el Periodo 2008-2020.</t>
  </si>
  <si>
    <t>Valdivia comunal delitos género violación mujer mujeres víctimas aprehensiones casos policiales denuncias detenciones</t>
  </si>
  <si>
    <t>https://analytics.zoho.com/open-view/2395394000006792678?ZOHO_CRITERIA=%22Localiza%20CL%22.%22Codcom%22%3D14101</t>
  </si>
  <si>
    <t>#1774B4654</t>
  </si>
  <si>
    <t>Variación Trimestral de Aprehensiones, Casos policiales, Denuncias y Detenciones (%) en Gorbea para el Periodo 2005-2021.</t>
  </si>
  <si>
    <t>Gráfico que muestra la variación trimestral de Aprehensiones, Casos Policiales, Denuncias y Detenciones (%) por Violencia Intrafamiliar en Gorbea según datos recopilados desde el Centro de Estudios y Análisis del Delito durante el Periodo 2005-2021.</t>
  </si>
  <si>
    <t>Gorbea comunal delitos género violencia hacia mujer mujeres víctimas intrafamiliar familiar aprehensiones casos policiales denuncias detenciones variación trimestral</t>
  </si>
  <si>
    <t>https://analytics.zoho.com/open-view/2395394000007126407?ZOHO_CRITERIA=%22Trasposicion_27.5%22.%22Cod_Comuna%22%3D9107</t>
  </si>
  <si>
    <t>#1774B10305</t>
  </si>
  <si>
    <t>Frecuencia de Frecuencia Aprehensiones, Casos Policiales, Denuncias y Detenciones por Violación en Hualpén para el Periodo 2008-2020</t>
  </si>
  <si>
    <t>Gráfico que muestra la frecuencia de Aprehensiones, Casos Policiales, Denuncias y  Detenciones por Violación en Hualpén según datos recopilados desde el Subsecretaria de Prevención del Delito durante el Periodo 2008-2020.</t>
  </si>
  <si>
    <t>Hualpén comunal delitos género violación mujer mujeres víctimas aprehensiones casos policiales denuncias detenciones</t>
  </si>
  <si>
    <t>https://analytics.zoho.com/open-view/2395394000006792678?ZOHO_CRITERIA=%22Localiza%20CL%22.%22Codcom%22%3D8112</t>
  </si>
  <si>
    <t>#1774B4478</t>
  </si>
  <si>
    <t>Frecuencia de Frecuencia Casos Policiales por Violación en Huasco para el Periodo 2008-2020</t>
  </si>
  <si>
    <t>Gráfico que muestra la frecuencia de Casos Policiales por Violación en Huasco según datos recopilados desde el Subsecretaria de Prevención del Delito durante el Periodo 2008-2020.</t>
  </si>
  <si>
    <t>Huasco comunal delitos género violación mujer mujeres víctimas casos policiales</t>
  </si>
  <si>
    <t>https://analytics.zoho.com/open-view/2395394000006792555?ZOHO_CRITERIA=%22Localiza%20CL%22.%22Codcom%22%3D3304</t>
  </si>
  <si>
    <t>#1774B3351</t>
  </si>
  <si>
    <t>Variación Trimestral de Aprehensiones (%) por Violación en Licantén para el Periodo 2008-2020</t>
  </si>
  <si>
    <t>Gráfico que muestra la variación trimestral de Aprehensiones (%) por Violaciones en Licantén según datos recopilados desde la Subsecretaria de Prevención del Delito durante el Periodo 2008-2020.</t>
  </si>
  <si>
    <t>Licantén comunal delitos género violación mujer mujeres víctimas aprehensiones variación trimestral</t>
  </si>
  <si>
    <t>https://analytics.zoho.com/open-view/2395394000008632943?ZOHO_CRITERIA=%22Trasposicion_27.6%22.%22Cod_comuna%22%3D7303</t>
  </si>
  <si>
    <t>#1774B4776</t>
  </si>
  <si>
    <t>Tasa de Aprehensiones por Violación en Paiguano para el Periodo 2008-2020.</t>
  </si>
  <si>
    <t>Gráfico que muestra la Tasa de Aprehensiones por Violación por cada 100 mil habitantes en Paiguano según datos recolectados y calculados por al Subsecretaría de Prevención del Delito para el Periodo 2008-2020.</t>
  </si>
  <si>
    <t>Paiguano comunal delitos género violación mujer mujeres víctimas aprehensiones evolución tasa 100 mil habitantes</t>
  </si>
  <si>
    <t>https://analytics.zoho.com/open-view/2395394000006843662?ZOHO_CRITERIA=%22Localiza%20CL%22.%22Codcom%22%3D4105</t>
  </si>
  <si>
    <t>#1774B1017</t>
  </si>
  <si>
    <t>Tasa de Aprehensiones, Casos Policiales, Denuncias y Detenciones por Violación en Los Andes para el Periodo 2008-2020.</t>
  </si>
  <si>
    <t>Gráfico que muestra la Tasa de Aprehensiones, Casos Policiales, Denuncias y Detenciones por Violación por cada 100 mil habitantes en Los Andes según datos recolectados y calculados por al Subsecretaría de Prevención del Delito para el Periodo 2008-2020.</t>
  </si>
  <si>
    <t>Los Andes comunal delitos género violación mujer mujeres víctimas aprehensiones casos policiales denuncias detenciones evolución tasa 100 mil habitantes</t>
  </si>
  <si>
    <t>https://analytics.zoho.com/open-view/2395394000006850626?ZOHO_CRITERIA=%22Localiza%20CL%22.%22Codcom%22%3D5301</t>
  </si>
  <si>
    <t>#1774B2359</t>
  </si>
  <si>
    <t>Variación anual de Tasa de Aprehensiones, Casos Policiales, Denuncias y Detenciones (%) por Violación en Quemchi para el Periodo 2008-2020</t>
  </si>
  <si>
    <t>Gráfico que muestra la variación anual (%) de la Tasa por cada 100 mil habitantes de  Aprehensiones, Casos Policiales, Denuncias y Detenciones por Violaciones en Quemchi según datos recopilados desde la Subsecretaria de Prevención del Delito durante el Periodo 2008-2020.</t>
  </si>
  <si>
    <t>Quemchi comunal delitos género violación mujer mujeres víctimas aprehensiones casos policiales denuncias detenciones variación tasa 100 mil habitantes</t>
  </si>
  <si>
    <t>https://analytics.zoho.com/open-view/2395394000006850667?ZOHO_CRITERIA=%22Localiza%20CL%22.%22Codcom%22%3D10209</t>
  </si>
  <si>
    <t>#1774B6611</t>
  </si>
  <si>
    <t>Variación Trimestral de Casos Policiales (%) por Violación en Camarones para el Periodo 2008-2020</t>
  </si>
  <si>
    <t>Gráfico que muestra la variación trimestral de Casos Policiales (%) por Violaciones en Camarones según datos recopilados desde la Subsecretaria de Prevención del Delito durante el Periodo 2008-2020.</t>
  </si>
  <si>
    <t>Camarones comunal delitos género violación mujer mujeres víctimas casos policiales variación trimestral</t>
  </si>
  <si>
    <t>https://analytics.zoho.com/open-view/2395394000008633026?ZOHO_CRITERIA=%22Trasposicion_27.6%22.%22Cod_comuna%22%3D15102</t>
  </si>
  <si>
    <t>#1774B5298</t>
  </si>
  <si>
    <t>Proporción de Casos de Violencia Económica por rango etario de la víctima en San Antonio para los años 2012, 2017 y 2020.</t>
  </si>
  <si>
    <t>Gráfico que muestra la Proporción de Casos de Violencia Económica por rango etario en San Antonio para los años 2012, 2017 y 2020 según datos de las encuestas ENVIF-VCM realizadas por el Instituto Nacional de Estadísticas (INE) y el Centro de Estudios y Análisis del Delito (CEAD).</t>
  </si>
  <si>
    <t>San Antonio comunal violencia económica intrafamiliar vif mujeres mujer encuesta envif cead ine edad rango etario</t>
  </si>
  <si>
    <t>https://analytics.zoho.com/open-view/2395394000007264280?ZOHO_CRITERIA=%22Trasposicion_27.9%22.%22C%C3%B3digo%20Comuna%22%3D5601</t>
  </si>
  <si>
    <t>#1774B10814</t>
  </si>
  <si>
    <t>Tasa de Detenciones por Violación en Angol para el Periodo 2008-2020.</t>
  </si>
  <si>
    <t>Gráfico que muestra la Tasa de Detenciones por Violación por cada 100 mil habitantes en Angol según datos recolectados y calculados por al Subsecretaría de Prevención del Delito para el Periodo 2008-2020.</t>
  </si>
  <si>
    <t>Angol comunal delitos género violación mujer mujeres víctimas detenciones evolución tasa 100 mil habitantes</t>
  </si>
  <si>
    <t>https://analytics.zoho.com/open-view/2395394000006843853?ZOHO_CRITERIA=%22Localiza%20CL%22.%22Codcom%22%3D9201</t>
  </si>
  <si>
    <t>#1774B2195</t>
  </si>
  <si>
    <t>Juzgado de Garantía de Copiapo</t>
  </si>
  <si>
    <t>Sentencias Dictadas por Delitos de Abuso Sexual por Delito en el  Juzgado de Garantía de Copiapó para el Periodo 2013-2019</t>
  </si>
  <si>
    <t>Gráfico que muestra la evolución anual de la frecuencia de Sentencias Dictadas por Delitos de Abuso Sexual por Delito en el  Juzgado de Garantía de Copiapó para el Periodo 2013-2019 de acuerdo a datos provenientes del Poder Judicial de Chile.</t>
  </si>
  <si>
    <t>abuso sexual delitos género violencia mujer mujeres casos víctimas detenciones sentencias juzgado garantía Copiapó</t>
  </si>
  <si>
    <t>https://analytics.zoho.com/open-view/2395394000007166623?ZOHO_CRITERIA=%22Trasposicion_27.15%22.%22Id_Juzgado_Garant%C3%ADa%22%3D5</t>
  </si>
  <si>
    <t>#1774B196</t>
  </si>
  <si>
    <t>Sentencias Dictadas por Delitos de Abuso Sexual en el  Juzgado de Garantía de San Fernando para el Periodo 2013-2019</t>
  </si>
  <si>
    <t>El gráfico muestra la evolución anual de la frecuencia de Sentencias Dictadas por Delitos de Abuso Sexual en el  Juzgado de Garantía de San Fernando para el Periodo 2013-2019 de acuerdo a datos provenientes del Poder Judicial de Chile.</t>
  </si>
  <si>
    <t>abuso sexual delitos género violencia mujer mujeres casos víctimas detenciones sentencias juzgado garantía san Fernando</t>
  </si>
  <si>
    <t>https://analytics.zoho.com/open-view/2395394000007166659?ZOHO_CRITERIA=%22Trasposicion_27.15%22.%22Id_Juzgado_Garant%C3%ADa%22%3D26</t>
  </si>
  <si>
    <t>#1774B135</t>
  </si>
  <si>
    <t>Cantidad de Casos Policiales por Violencia Intrafamiliar por comuna en la Región de Arica y Parinacota para el Periodo 2005-2021.</t>
  </si>
  <si>
    <t>Gráfico que muestra la frecuencia de Casos policiales por Violencia Intrafamiliar en la Región de Arica y Parinacota por comuna según datos recopilados desde el Centro de Estudios y Análsis del Delito durante el Periodo 2005-2021.</t>
  </si>
  <si>
    <t>Región de Arica y Parinacota delitos género violencia hacia mujer mujeres víctimas intrafamiliar familiar casos policiales comuna</t>
  </si>
  <si>
    <t>https://analytics.zoho.com/open-view/2395394000007121185?ZOHO_CRITERIA=%22Trasposicion_27.5%22.%22Cod_Regi%C3%B3n%22%3D15</t>
  </si>
  <si>
    <t>#1774B6982</t>
  </si>
  <si>
    <t>Variación Trimestral de Aprehensiones (%) por Violencia Intrafamiliar en Ovalle para el Periodo 2005-2021.</t>
  </si>
  <si>
    <t>Gráfico que muestra la variación trimestral de Aprehensiones (%) por Violencia Intrafamiliar en Ovalle  según datos recopilados desde el Centro de Estudios y Análisis del Delito durante el Periodo 2005-2021.</t>
  </si>
  <si>
    <t>Ovalle comunal delitos género violencia hacia mujer mujeres víctimas intrafamiliar familiar aprehensiones variación trimestral</t>
  </si>
  <si>
    <t>https://analytics.zoho.com/open-view/2395394000007123879?ZOHO_CRITERIA=%22Trasposicion_27.5%22.%22Cod_Comuna%22%3D4301</t>
  </si>
  <si>
    <t>#1774B8771</t>
  </si>
  <si>
    <t>Frecuencia de Casos Policiales por Violencia Intrafamiliar en Romeral para el Periodo 2005-2021.</t>
  </si>
  <si>
    <t>Gráfico que muestra la frecuencia de Casos Policiales por Violencia Intrafamiliar en Romeral según datos recopilados desde el Centro de Estudios y Análsis del Delito durante el Periodo 2005-2021.</t>
  </si>
  <si>
    <t>Romeral comunal delitos género violencia hacia mujer mujeres víctimas intrafamiliar familiar casos policiales comuna</t>
  </si>
  <si>
    <t>https://analytics.zoho.com/open-view/2395394000007123412?ZOHO_CRITERIA=%22Trasposicion_27.5%22.%22Cod_Comuna%22%3D7306</t>
  </si>
  <si>
    <t>#1774B7491</t>
  </si>
  <si>
    <t>Frecuencia de Denuncias por Violencia Intrafamiliar en Peñaflor para el Periodo 2005-2021.</t>
  </si>
  <si>
    <t>Gráfico que muestra la frecuencia de las Denuncias por Violencia Intrafamiliar en Peñaflor según datos recopilados desde el Centro de Estudios y Análsis del Delito durante el Periodo 2005-2021.</t>
  </si>
  <si>
    <t>Peñaflor comunal delitos género violencia hacia mujer mujeres víctimas intrafamiliar familiar denuncias comuna</t>
  </si>
  <si>
    <t>https://analytics.zoho.com/open-view/2395394000007123492?ZOHO_CRITERIA=%22Trasposicion_27.5%22.%22Cod_Comuna%22%3D13605</t>
  </si>
  <si>
    <t>#1774B8033</t>
  </si>
  <si>
    <t>Variación Trimestral de Aprehensiones (%) por Violencia Intrafamiliar en Santa María para el Periodo 2005-2021.</t>
  </si>
  <si>
    <t>Gráfico que muestra la variación trimestral de Aprehensiones (%) por Violencia Intrafamiliar en Santa María  según datos recopilados desde el Centro de Estudios y Análisis del Delito durante el Periodo 2005-2021.</t>
  </si>
  <si>
    <t>Santa María comunal delitos género violencia hacia mujer mujeres víctimas intrafamiliar familiar aprehensiones variación trimestral</t>
  </si>
  <si>
    <t>https://analytics.zoho.com/open-view/2395394000007123879?ZOHO_CRITERIA=%22Trasposicion_27.5%22.%22Cod_Comuna%22%3D5706</t>
  </si>
  <si>
    <t>#1774B8809</t>
  </si>
  <si>
    <t>Frecuencia de Frecuencia Casos Policiales por Violación en Queilén para el Periodo 2008-2020</t>
  </si>
  <si>
    <t>Gráfico que muestra la frecuencia de Casos Policiales por Violación en Queilén según datos recopilados desde el Subsecretaria de Prevención del Delito durante el Periodo 2008-2020.</t>
  </si>
  <si>
    <t>Queilén comunal delitos género violación mujer mujeres víctimas casos policiales</t>
  </si>
  <si>
    <t>https://analytics.zoho.com/open-view/2395394000006792555?ZOHO_CRITERIA=%22Localiza%20CL%22.%22Codcom%22%3D10207</t>
  </si>
  <si>
    <t>#1774B3569</t>
  </si>
  <si>
    <t>Tasa de Aprehensiones, Casos Policiales, Denuncias y Detenciones por Violación en Chillán Viejo para el Periodo 2008-2020.</t>
  </si>
  <si>
    <t>Gráfico que muestra la Tasa de Aprehensiones, Casos Policiales, Denuncias y Detenciones por Violación por cada 100 mil habitantes en Chillán Viejo según datos recolectados y calculados por al Subsecretaría de Prevención del Delito para el Periodo 2008-2020.</t>
  </si>
  <si>
    <t>Chillán Viejo comunal delitos género violación mujer mujeres víctimas aprehensiones casos policiales denuncias detenciones evolución tasa 100 mil habitantes</t>
  </si>
  <si>
    <t>https://analytics.zoho.com/open-view/2395394000006850626?ZOHO_CRITERIA=%22Localiza%20CL%22.%22Codcom%22%3D16103</t>
  </si>
  <si>
    <t>#1774B2490</t>
  </si>
  <si>
    <t>Frecuencia de casos de femicidio según relación con el femicida en la Región de Atacama, Periodo 2010-2021</t>
  </si>
  <si>
    <t>Gráfico que muestra la Cantidad de víctimas según relación con el femicida en la Región de Atacama para el Periodo 2010-2021, según datos recopilados desde el Ministerio de la Mujer y Equidad de Género.</t>
  </si>
  <si>
    <t>Región de Atacama femicidios víctimas violencia mujer frecuencia cantidad número casos relación femicida</t>
  </si>
  <si>
    <t>https://analytics.zoho.com/open-view/2395394000009034610?ZOHO_CRITERIA=%22Localiza%20CL%22.%22Codreg%22%3D3</t>
  </si>
  <si>
    <t>#1774B11332</t>
  </si>
  <si>
    <t>Variación anual de Tasa de Aprehensiones, Casos Policiales, Denuncias y Detenciones (%) por Violación en Mejillones para el Periodo 2008-2020</t>
  </si>
  <si>
    <t>Gráfico que muestra la variación anual (%) de la Tasa por cada 100 mil habitantes de  Aprehensiones, Casos Policiales, Denuncias y Detenciones por Violaciones en Mejillones según datos recopilados desde la Subsecretaria de Prevención del Delito durante el Periodo 2008-2020.</t>
  </si>
  <si>
    <t>Mejillones comunal delitos género violación mujer mujeres víctimas aprehensiones casos policiales denuncias detenciones variación tasa 100 mil habitantes</t>
  </si>
  <si>
    <t>https://analytics.zoho.com/open-view/2395394000006850667?ZOHO_CRITERIA=%22Localiza%20CL%22.%22Codcom%22%3D2102</t>
  </si>
  <si>
    <t>#1774B6375</t>
  </si>
  <si>
    <t>Frecuencia de Frecuencia Aprehensiones, Casos Policiales, Denuncias y Detenciones por Violación en Nancagua para el Periodo 2008-2020</t>
  </si>
  <si>
    <t>Gráfico que muestra la frecuencia de Aprehensiones, Casos Policiales, Denuncias y  Detenciones por Violación en Nancagua según datos recopilados desde el Subsecretaria de Prevención del Delito durante el Periodo 2008-2020.</t>
  </si>
  <si>
    <t>Nancagua comunal delitos género violación mujer mujeres víctimas aprehensiones casos policiales denuncias detenciones</t>
  </si>
  <si>
    <t>https://analytics.zoho.com/open-view/2395394000006792678?ZOHO_CRITERIA=%22Localiza%20CL%22.%22Codcom%22%3D6305</t>
  </si>
  <si>
    <t>#1774B4431</t>
  </si>
  <si>
    <t>Tasa de Casos Policiales por Violación en Padre las Casas para el Periodo 2008-2020.</t>
  </si>
  <si>
    <t>Gráfico que muestra la Tasa de Casos Policiales por Violación por cada 100 mil habitantes en Padre las Casas según datos recolectados y calculados por al Subsecretaría de Prevención del Delito para el Periodo 2008-2020.</t>
  </si>
  <si>
    <t>Padre las Casas comunal delitos género violación mujer mujeres víctimas casos policiales evolución tasa 100 mil habitantes</t>
  </si>
  <si>
    <t>https://analytics.zoho.com/open-view/2395394000006843792?ZOHO_CRITERIA=%22Localiza%20CL%22.%22Codcom%22%3D9112</t>
  </si>
  <si>
    <t>#1774B1518</t>
  </si>
  <si>
    <t>Variación Trimestral de Detenciones (%) por Violación en Casablanca para el Periodo 2008-2020</t>
  </si>
  <si>
    <t>Gráfico que muestra la variación trimestral de Detenciones (%) por Violaciones en Casablanca según datos recopilados desde la Subsecretaria de Prevención del Delito durante el Periodo 2008-2020.</t>
  </si>
  <si>
    <t>Casablanca comunal delitos género violación mujer mujeres víctimas detenciones variación trimestral</t>
  </si>
  <si>
    <t>https://analytics.zoho.com/open-view/2395394000008633106?ZOHO_CRITERIA=%22Trasposicion_27.6%22.%22Cod_comuna%22%3D5102</t>
  </si>
  <si>
    <t>#1774B5667</t>
  </si>
  <si>
    <t>Frecuencia de Aprehensiones por Violencia Intrafamiliar en Pirque para el Periodo 2005-2021</t>
  </si>
  <si>
    <t>Gráfico que muestra la frecuencia de Aprehensiones por Violencia Intrafamiliar en Pirque según datos recopilados desde el Centro de Estudios y Análsis del Delito durante el Periodo 2005-2021.</t>
  </si>
  <si>
    <t>Pirque comunal delitos género violencia hacia mujer mujeres víctimas intrafamiliar familiar aprehensiones comuna</t>
  </si>
  <si>
    <t>https://analytics.zoho.com/open-view/2395394000007123378?ZOHO_CRITERIA=%22Trasposicion_27.5%22.%22Cod_Comuna%22%3D13202</t>
  </si>
  <si>
    <t>#1774B7327</t>
  </si>
  <si>
    <t>Cantidad de Centros de la Mujer por tipo de atención en la Región de Tarapacá, Año 2021</t>
  </si>
  <si>
    <t>Gráfico que muestra la cantidad de Centros de la Mujer por tipo de atención en la  Región de Tarapacá, de acuerdo a los datos publicados por el Servicio Nacional de la Mujer y la Equidad de Género para el Año 2021.</t>
  </si>
  <si>
    <t>mujer mujeres género violencia minmeg sernameg ministerio centro apoyo tarapacá atención</t>
  </si>
  <si>
    <t>https://analytics.zoho.com/open-view/2395394000008621848?ZOHO_CRITERIA=%2227.11%22.%22C%C3%B3digo_Regi%C3%B3n%22%20%3D%201</t>
  </si>
  <si>
    <t>#1774B26</t>
  </si>
  <si>
    <t>Tasa de Casos Policiales por Violación en Los Andes para el Periodo 2008-2020.</t>
  </si>
  <si>
    <t>Gráfico que muestra la Tasa de Casos Policiales por Violación por cada 100 mil habitantes en Los Andes según datos recolectados y calculados por al Subsecretaría de Prevención del Delito para el Periodo 2008-2020.</t>
  </si>
  <si>
    <t>Los Andes comunal delitos género violación mujer mujeres víctimas casos policiales evolución tasa 100 mil habitantes</t>
  </si>
  <si>
    <t>https://analytics.zoho.com/open-view/2395394000006843792?ZOHO_CRITERIA=%22Localiza%20CL%22.%22Codcom%22%3D5301</t>
  </si>
  <si>
    <t>#1774B1360</t>
  </si>
  <si>
    <t>Frecuencia de Casos Policiales por Violencia Intrafamiliar en Quilleco para el Periodo 2005-2021.</t>
  </si>
  <si>
    <t>Gráfico que muestra la frecuencia de Casos Policiales por Violencia Intrafamiliar en Quilleco según datos recopilados desde el Centro de Estudios y Análsis del Delito durante el Periodo 2005-2021.</t>
  </si>
  <si>
    <t>Quilleco comunal delitos género violencia hacia mujer mujeres víctimas intrafamiliar familiar casos policiales comuna</t>
  </si>
  <si>
    <t>https://analytics.zoho.com/open-view/2395394000007123412?ZOHO_CRITERIA=%22Trasposicion_27.5%22.%22Cod_Comuna%22%3D8309</t>
  </si>
  <si>
    <t>#1774B7530</t>
  </si>
  <si>
    <t>Tasa de Casos Policiales por Violación en Vallenar para el Periodo 2008-2020.</t>
  </si>
  <si>
    <t>Gráfico que muestra la Tasa de Casos Policiales por Violación por cada 100 mil habitantes en Vallenar según datos recolectados y calculados por al Subsecretaría de Prevención del Delito para el Periodo 2008-2020.</t>
  </si>
  <si>
    <t>Vallenar comunal delitos género violación mujer mujeres víctimas casos policiales evolución tasa 100 mil habitantes</t>
  </si>
  <si>
    <t>https://analytics.zoho.com/open-view/2395394000006843792?ZOHO_CRITERIA=%22Localiza%20CL%22.%22Codcom%22%3D3301</t>
  </si>
  <si>
    <t>#1774B1333</t>
  </si>
  <si>
    <t>Variación Trimestral de Sentencias Dictadas (%) en la Región de Ñuble por Tipo de Delito, durante el Periodo 2013-2019</t>
  </si>
  <si>
    <t>El gráfico muestra la tendencia de la Variación Trimestral de Sentencias Dictadas (%) en la Región de Ñuble por Tipo de Delito,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</si>
  <si>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sociedad delincuencia delitos frecuencia sentencias contra vida dignidad integridad violentos familia estado civil mujer violencia ñuble</t>
  </si>
  <si>
    <t>https://analytics.zoho.com/open-view/2395394000007158319?ZOHO_CRITERIA=%22Localiza%20CL%22.%22Codreg%22%3D16</t>
  </si>
  <si>
    <t>#1774B610</t>
  </si>
  <si>
    <t>14º Juzgado de Garantía de Santiago</t>
  </si>
  <si>
    <t>Sentencias Dictadas por Delitos de Abuso Sexual en el 14° Juzgado de Garantía de Santiago para el Periodo 2013-2019</t>
  </si>
  <si>
    <t>El gráfico muestra la evolución anual de la frecuencia de Sentencias Dictadas por Delitos de Abuso Sexual en el 14° Juzgado de Garantía de Santiago para el Periodo 2013-2019 de acuerdo a datos provenientes del Poder Judicial de Chile.</t>
  </si>
  <si>
    <t>https://analytics.zoho.com/open-view/2395394000007166659?ZOHO_CRITERIA=%22Trasposicion_27.15%22.%22Id_Juzgado_Garant%C3%ADa%22%3D65</t>
  </si>
  <si>
    <t>#1774B174</t>
  </si>
  <si>
    <t>Variación Trimestral de Detenciones (%) por Violencia Intrafamiliar en Puerto Octay para el Periodo 2005-2021.</t>
  </si>
  <si>
    <t>Gráfico que muestra la variación trimestral de Detenciones (%) por Violencia Intrafamiliar en Puerto Octay según datos recopilados desde el Centro de Estudios y Análisis del Delito durante el Periodo 2005-2021.</t>
  </si>
  <si>
    <t>Puerto Octay comunal delitos género violencia hacia mujer mujeres víctimas intrafamiliar familiar detenciones variación trimestral</t>
  </si>
  <si>
    <t>https://analytics.zoho.com/open-view/2395394000007126218?ZOHO_CRITERIA=%22Trasposicion_27.5%22.%22Cod_Comuna%22%3D10302</t>
  </si>
  <si>
    <t>#1774B10010</t>
  </si>
  <si>
    <t>Variación Trimestral de Detenciones (%) por Violencia Intrafamiliar en Toltén para el Periodo 2005-2021.</t>
  </si>
  <si>
    <t>Gráfico que muestra la variación trimestral de Detenciones (%) por Violencia Intrafamiliar en Toltén según datos recopilados desde el Centro de Estudios y Análisis del Delito durante el Periodo 2005-2021.</t>
  </si>
  <si>
    <t>Toltén comunal delitos género violencia hacia mujer mujeres víctimas intrafamiliar familiar detenciones variación trimestral</t>
  </si>
  <si>
    <t>https://analytics.zoho.com/open-view/2395394000007126218?ZOHO_CRITERIA=%22Trasposicion_27.5%22.%22Cod_Comuna%22%3D9118</t>
  </si>
  <si>
    <t>#1774B9975</t>
  </si>
  <si>
    <t>Frecuencia según ocurrencia de Violencia Económica en Nacimiento para los años 2012, 2017 y 2020.</t>
  </si>
  <si>
    <t>Gráfico que muestra la Frecuencia según ocurrencia de Violencia Económica en Nacimiento los años 2012, 2017 y 2020 según datos de las encuestas ENVIF-VCM realizadas por el Instituto Nacional de Estadísticas (INE) y el Centro de Estudios y Análisis del Delito (CEAD).</t>
  </si>
  <si>
    <t>Nacimiento comunal violencia económica intrafamiliar vif mujeres mujer encuesta envif cead ine víctima padecer sufrir</t>
  </si>
  <si>
    <t>https://analytics.zoho.com/open-view/2395394000007264102?ZOHO_CRITERIA=%22Trasposicion_27.9%22.%22C%C3%B3digo%20Comuna%22%3D8306</t>
  </si>
  <si>
    <t>#1774B11080</t>
  </si>
  <si>
    <t>Frecuencia según ocurrencia de Violencia Económica en Santa Cruz para los años 2012, 2017 y 2020.</t>
  </si>
  <si>
    <t>Gráfico que muestra la Frecuencia según ocurrencia de Violencia Económica en Santa Cruz los años 2012, 2017 y 2020 según datos de las encuestas ENVIF-VCM realizadas por el Instituto Nacional de Estadísticas (INE) y el Centro de Estudios y Análisis del Delito (CEAD).</t>
  </si>
  <si>
    <t>Santa Cruz comunal violencia económica intrafamiliar vif mujeres mujer encuesta envif cead ine víctima padecer sufrir</t>
  </si>
  <si>
    <t>https://analytics.zoho.com/open-view/2395394000007264102?ZOHO_CRITERIA=%22Trasposicion_27.9%22.%22C%C3%B3digo%20Comuna%22%3D6310</t>
  </si>
  <si>
    <t>#1774B11045</t>
  </si>
  <si>
    <t>Sentencias Dictadas por Delitos de Violación en el Juzgado de Garantía de Ancud para el Periodo 2013-2019</t>
  </si>
  <si>
    <t>El gráfico muestra la evolución anual de la frecuencia de Sentencias Dictadas por Delitos de Violación por Delito específico en el Juzgado de Garantía de Ancud para el Periodo 2013-2019 de acuerdo a datos provenientes del Poder Judicial de Chile.</t>
  </si>
  <si>
    <t>violación delitos género violencia mujer mujeres casos víctimas sentencias juzgado garantía Quilpué</t>
  </si>
  <si>
    <t>https://analytics.zoho.com/open-view/2395394000007046737?ZOHO_CRITERIA=%22Trasposicion_27.8%22.%22Id_Juzgado_Garant%C3%ADa%22%3D53</t>
  </si>
  <si>
    <t>#1774B819</t>
  </si>
  <si>
    <t>Tasa de Aprehensiones por Violación en Chimbarongo para el Periodo 2008-2020.</t>
  </si>
  <si>
    <t>Gráfico que muestra la Tasa de Aprehensiones por Violación por cada 100 mil habitantes en Chimbarongo según datos recolectados y calculados por al Subsecretaría de Prevención del Delito para el Periodo 2008-2020.</t>
  </si>
  <si>
    <t>Chimbarongo comunal delitos género violación mujer mujeres víctimas aprehensiones evolución tasa 100 mil habitantes</t>
  </si>
  <si>
    <t>https://analytics.zoho.com/open-view/2395394000006843662?ZOHO_CRITERIA=%22Localiza%20CL%22.%22Codcom%22%3D6303</t>
  </si>
  <si>
    <t>#1774B1088</t>
  </si>
  <si>
    <t>Proporción de Casos acumulados de Violencia Intrafamiliar en la Región de Antofagasta por edad de la víctima según datos recopilados el Periodo 2019-2021</t>
  </si>
  <si>
    <t>Gráfico que muestra la proporción de casos de Violencia Intrafamiliar en la Región de Antofagasta según edad de la víctima, presentados frente a la Fiscalía de Chile durante el Periodo 2019-2021.</t>
  </si>
  <si>
    <t>Región de Antofagasta delitos violencia mujer mujeres  casos víctimas intrafamiliar familiar fisica fiscalía edad</t>
  </si>
  <si>
    <t>https://analytics.zoho.com/open-view/2395394000007054640?ZOHO_CRITERIA=%22Trasposicion_27.4%22.%22Cod_Regi%C3%B3n%22%3D2</t>
  </si>
  <si>
    <t>#1774B6881</t>
  </si>
  <si>
    <t>Variación Trimestral de Aprehensiones (%) por Violencia Intrafamiliar en Alhué para el Periodo 2005-2021.</t>
  </si>
  <si>
    <t>Gráfico que muestra la variación trimestral de Aprehensiones (%) por Violencia Intrafamiliar en Alhué  según datos recopilados desde el Centro de Estudios y Análisis del Delito durante el Periodo 2005-2021.</t>
  </si>
  <si>
    <t>Alhué comunal delitos género violencia hacia mujer mujeres víctimas intrafamiliar familiar aprehensiones variación trimestral</t>
  </si>
  <si>
    <t>https://analytics.zoho.com/open-view/2395394000007123879?ZOHO_CRITERIA=%22Trasposicion_27.5%22.%22Cod_Comuna%22%3D13502</t>
  </si>
  <si>
    <t>#1774B9052</t>
  </si>
  <si>
    <t>Frecuencia de Denuncias por Violencia Intrafamiliar en Calera de Tango para el Periodo 2005-2021.</t>
  </si>
  <si>
    <t>Gráfico que muestra la frecuencia de las Denuncias por Violencia Intrafamiliar en Calera de Tango según datos recopilados desde el Centro de Estudios y Análsis del Delito durante el Periodo 2005-2021.</t>
  </si>
  <si>
    <t>Calera de Tango comunal delitos género violencia hacia mujer mujeres víctimas intrafamiliar familiar denuncias comuna</t>
  </si>
  <si>
    <t>https://analytics.zoho.com/open-view/2395394000007123492?ZOHO_CRITERIA=%22Trasposicion_27.5%22.%22Cod_Comuna%22%3D13403</t>
  </si>
  <si>
    <t>#1774B8022</t>
  </si>
  <si>
    <t>Variación Trimestral de Casos Policiales (%) por Violencia Intrafamiliar en Calbuco para el Periodo 2005-2021.</t>
  </si>
  <si>
    <t>Gráfico que muestra la variación trimestral de Casos Policiales (%) por Violencia Intrafamiliar en Calbuco según datos recopilados desde el Centro de Estudios y Análisis del Delito durante el Periodo 2005-2021.</t>
  </si>
  <si>
    <t>Calbuco comunal delitos género violencia hacia mujer mujeres víctimas intrafamiliar familiar casos policiales variación trimestral</t>
  </si>
  <si>
    <t>https://analytics.zoho.com/open-view/2395394000007123911?ZOHO_CRITERIA=%22Trasposicion_27.5%22.%22Cod_Comuna%22%3D10102</t>
  </si>
  <si>
    <t>#1774B9305</t>
  </si>
  <si>
    <t>Proporción de Aprehensiones, Casos Policiales, Denuncias y Detenciones por Violencia Intrafamiliar en Quinta Normal para el Periodo 2005-2021.</t>
  </si>
  <si>
    <t>Gráfico que muestra la proporción y cantidad de Aprehensiones, Casos policiales, Denuncias y Detenciones por Violencia Intrafamiliar en Quinta Normal según datos recopilados desde el Centro de Estudios y Análisis del Delito durante el Periodo 2005-2021.</t>
  </si>
  <si>
    <t>Quinta Normal comunal delitos género violencia hacia mujer mujeres víctimas intrafamiliar familiar aprehensiones denuncias casos policiales detenciones comuna</t>
  </si>
  <si>
    <t>https://analytics.zoho.com/open-view/2395394000007123726?ZOHO_CRITERIA=%22Trasposicion_27.5%22.%22Cod_Comuna%22%3D13126</t>
  </si>
  <si>
    <t>#1774B8693</t>
  </si>
  <si>
    <t>Frecuencia según ocurrencia de Violencia Económica en Collipulli para los años 2012, 2017 y 2020.</t>
  </si>
  <si>
    <t>Gráfico que muestra la Frecuencia según ocurrencia de Violencia Económica en Collipulli los años 2012, 2017 y 2020 según datos de las encuestas ENVIF-VCM realizadas por el Instituto Nacional de Estadísticas (INE) y el Centro de Estudios y Análisis del Delito (CEAD).</t>
  </si>
  <si>
    <t>Collipulli comunal violencia económica intrafamiliar vif mujeres mujer encuesta envif cead ine víctima padecer sufrir</t>
  </si>
  <si>
    <t>https://analytics.zoho.com/open-view/2395394000007264102?ZOHO_CRITERIA=%22Trasposicion_27.9%22.%22C%C3%B3digo%20Comuna%22%3D9202</t>
  </si>
  <si>
    <t>#1774B11111</t>
  </si>
  <si>
    <t>Variación Trimestral de Detenciones (%) por Violencia Intrafamiliar en La Unión para el Periodo 2005-2021.</t>
  </si>
  <si>
    <t>Gráfico que muestra la variación trimestral de Detenciones (%) por Violencia Intrafamiliar en La Unión según datos recopilados desde el Centro de Estudios y Análisis del Delito durante el Periodo 2005-2021.</t>
  </si>
  <si>
    <t>La Unión comunal delitos género violencia hacia mujer mujeres víctimas intrafamiliar familiar detenciones variación trimestral</t>
  </si>
  <si>
    <t>https://analytics.zoho.com/open-view/2395394000007126218?ZOHO_CRITERIA=%22Trasposicion_27.5%22.%22Cod_Comuna%22%3D14201</t>
  </si>
  <si>
    <t>#1774B10096</t>
  </si>
  <si>
    <t>Juzgado de Garantía de San Vicente</t>
  </si>
  <si>
    <t>Sentencias Dictadas por Delitos Vinculados a la Mujer por Tipo de Delito en el Juzgado de Garantía de San Vicente para el Periodo 2013-2019</t>
  </si>
  <si>
    <t>El gráfico muestra la evolución anual de la frecuencia de Sentencias Dictadas por Delitos Vinculados a la Mujer por Tipo de Delito en el Juzgado de Garantía de San Vicente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</si>
  <si>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https://analytics.zoho.com/open-view/2395394000007158163?ZOHO_CRITERIA=%22Trasposicion_27.16%22.%22Id_Juzgado_Garant%C3%ADa%22%3D27</t>
  </si>
  <si>
    <t>#1774B441</t>
  </si>
  <si>
    <t>Frecuencia de Frecuencia Casos Policiales por Violación en Cerro Navia para el Periodo 2008-2020</t>
  </si>
  <si>
    <t>Gráfico que muestra la frecuencia de Casos Policiales por Violación en Cerro Navia según datos recopilados desde el Subsecretaria de Prevención del Delito durante el Periodo 2008-2020.</t>
  </si>
  <si>
    <t>Cerro Navia comunal delitos género violación mujer mujeres víctimas casos policiales</t>
  </si>
  <si>
    <t>https://analytics.zoho.com/open-view/2395394000006792555?ZOHO_CRITERIA=%22Localiza%20CL%22.%22Codcom%22%3D13103</t>
  </si>
  <si>
    <t>#1774B3602</t>
  </si>
  <si>
    <t>Tasa de Aprehensiones, Casos Policiales, Denuncias y Detenciones por Violación en La Granja para el Periodo 2008-2020.</t>
  </si>
  <si>
    <t>Gráfico que muestra la Tasa de Aprehensiones, Casos Policiales, Denuncias y Detenciones por Violación por cada 100 mil habitantes en La Granja según datos recolectados y calculados por al Subsecretaría de Prevención del Delito para el Periodo 2008-2020.</t>
  </si>
  <si>
    <t>La Granja comunal delitos género violación mujer mujeres víctimas aprehensiones casos policiales denuncias detenciones evolución tasa 100 mil habitantes</t>
  </si>
  <si>
    <t>https://analytics.zoho.com/open-view/2395394000006850626?ZOHO_CRITERIA=%22Localiza%20CL%22.%22Codcom%22%3D13111</t>
  </si>
  <si>
    <t>#1774B2597</t>
  </si>
  <si>
    <t>Variación Trimestral de Denuncias (%) por Violación en Sierra Gorda para el Periodo 2008-2020</t>
  </si>
  <si>
    <t>Gráfico que muestra la variación trimestral de Denuncias (%) por Violaciones en Sierra Gorda según datos recopilados desde la Subsecretaria de Prevención del Delito durante el Periodo 2008-2020.</t>
  </si>
  <si>
    <t>Sierra Gorda comunal delitos género violación mujer mujeres víctimas denuncias variación trimestral</t>
  </si>
  <si>
    <t>https://analytics.zoho.com/open-view/2395394000008633066?ZOHO_CRITERIA=%22Trasposicion_27.6%22.%22Cod_comuna%22%3D2103</t>
  </si>
  <si>
    <t>#1774B5310</t>
  </si>
  <si>
    <t>Variación Trimestral de Aprehensiones, Casos policiales, Denuncias y Detenciones (%) por Violación en Yerbas Buenas para el Periodo 2008-2020</t>
  </si>
  <si>
    <t>Gráfico que muestra la variación trimestral de Aprehensiones, Casos Policiales, Denuncias y Detenciones (%) por Violaciones en Yerbas Buenas según datos recopilados desde la Subsecretaria de Prevención del Delito durante el Periodo 2008-2020.</t>
  </si>
  <si>
    <t>Yerbas Buenas comunal delitos género violación mujer mujeres víctimas aprehensiones casos policiales denuncias detenciones variación trimestral</t>
  </si>
  <si>
    <t>https://analytics.zoho.com/open-view/2395394000008633146?ZOHO_CRITERIA=%22Trasposicion_27.6%22.%22Cod_comuna%22%3D7408</t>
  </si>
  <si>
    <t>#1774B6073</t>
  </si>
  <si>
    <t>Frecuencia de Casos de Violencia Económica y Variación Anual en Peñalolén para los años 2012, 2017 y 2020.</t>
  </si>
  <si>
    <t>Gráfico que muestra la Frecuencia de Casos de Violencia Económica por año en Peñalolén para los años 2012, 2017 y 2020 según datos de las encuestas ENVIF-VCM realizadas por el Instituto Nacional de Estadísticas (INE) y el Centro de Estudios y Análisis del Delito (CEAD).</t>
  </si>
  <si>
    <t>Peñalolén comunal violencia económica intrafamiliar vif mujeres mujer encuesta envif cead ine evolución variación anual</t>
  </si>
  <si>
    <t>https://analytics.zoho.com/open-view/2395394000007264522?ZOHO_CRITERIA=%22Trasposicion_27.9%22.%22C%C3%B3digo%20Comuna%22%3D13122</t>
  </si>
  <si>
    <t>#1774B10753</t>
  </si>
  <si>
    <t>Mapa de Tasas de Casos Policiales por Violación en la Región de Maule por sus comunas para el Año 2020.</t>
  </si>
  <si>
    <t>Mapa que muestra la Tasa de Casos Policiales por Violación desagregada por comuna en la Región de Maule, de acuerdo a los datos publicados por la Subsecretaria de Prevención del Delito de Chile para el Año 2020.</t>
  </si>
  <si>
    <t>Región de Maule regional delitos género violación mujer mujeres víctimas casos policiales comuna mapa tasa 100 mil habitantes</t>
  </si>
  <si>
    <t>https://analytics.zoho.com/open-view/2395394000006844797?ZOHO_CRITERIA=%22Localiza%20CL%22.%22Codreg%22%3D7</t>
  </si>
  <si>
    <t>#1774B2677</t>
  </si>
  <si>
    <t>Frecuencia de Frecuencia Detenciones por Violación en Cerrillos para el Periodo 2008-2020</t>
  </si>
  <si>
    <t>Gráfico que muestra la frecuencia de Detenciones por Violación en Cerrillos según datos recopilados desde el Subsecretaria de Prevención del Delito durante el Periodo 2008-2020.</t>
  </si>
  <si>
    <t>Cerrillos comunal delitos género violación mujer mujeres víctimas detenciones</t>
  </si>
  <si>
    <t>https://analytics.zoho.com/open-view/2395394000006792637?ZOHO_CRITERIA=%22Localiza%20CL%22.%22Codcom%22%3D13102</t>
  </si>
  <si>
    <t>#1774B4260</t>
  </si>
  <si>
    <t>Frecuencia de Detenciones por Violencia Intrafamiliar en Salamanca para el Periodo 2005-2021.</t>
  </si>
  <si>
    <t>Gráfico que muestra la frecuencia de las Detenciones por Violencia Intrafamiliar en Salamanca según datos recopilados desde el Centro de Estudios y Análsis del Delito durante el Periodo 2005-2021.</t>
  </si>
  <si>
    <t>Salamanca comunal delitos género violencia hacia mujer mujeres víctimas intrafamiliar familiar detenciones comuna</t>
  </si>
  <si>
    <t>https://analytics.zoho.com/open-view/2395394000007123572?ZOHO_CRITERIA=%22Trasposicion_27.5%22.%22Cod_Comuna%22%3D4204</t>
  </si>
  <si>
    <t>#1774B8084</t>
  </si>
  <si>
    <t>Variación Trimestral de Casos Policiales (%) por Violencia Intrafamiliar en Alhué para el Periodo 2005-2021.</t>
  </si>
  <si>
    <t>Gráfico que muestra la variación trimestral de Casos Policiales (%) por Violencia Intrafamiliar en Alhué según datos recopilados desde el Centro de Estudios y Análisis del Delito durante el Periodo 2005-2021.</t>
  </si>
  <si>
    <t>Alhué comunal delitos género violencia hacia mujer mujeres víctimas intrafamiliar familiar casos policiales variación trimestral</t>
  </si>
  <si>
    <t>https://analytics.zoho.com/open-view/2395394000007123911?ZOHO_CRITERIA=%22Trasposicion_27.5%22.%22Cod_Comuna%22%3D13502</t>
  </si>
  <si>
    <t>#1774B9395</t>
  </si>
  <si>
    <t>Frecuencia de Frecuencia Casos Policiales por Violación en Colchane para el Periodo 2008-2020</t>
  </si>
  <si>
    <t>Gráfico que muestra la frecuencia de Casos Policiales por Violación en Colchane según datos recopilados desde el Subsecretaria de Prevención del Delito durante el Periodo 2008-2020.</t>
  </si>
  <si>
    <t>Colchane comunal delitos género violación mujer mujeres víctimas casos policiales</t>
  </si>
  <si>
    <t>https://analytics.zoho.com/open-view/2395394000006792555?ZOHO_CRITERIA=%22Localiza%20CL%22.%22Codcom%22%3D1403</t>
  </si>
  <si>
    <t>#1774B3332</t>
  </si>
  <si>
    <t>Tasa de Detenciones por Violación en La Estrella para el Periodo 2008-2020.</t>
  </si>
  <si>
    <t>Gráfico que muestra la Tasa de Detenciones por Violación por cada 100 mil habitantes en La Estrella según datos recolectados y calculados por al Subsecretaría de Prevención del Delito para el Periodo 2008-2020.</t>
  </si>
  <si>
    <t>La Estrella comunal delitos género violación mujer mujeres víctimas detenciones evolución tasa 100 mil habitantes</t>
  </si>
  <si>
    <t>https://analytics.zoho.com/open-view/2395394000006843853?ZOHO_CRITERIA=%22Localiza%20CL%22.%22Codcom%22%3D6202</t>
  </si>
  <si>
    <t>#1774B2079</t>
  </si>
  <si>
    <t>Sentencias Dictadas por Delitos de Violación por Delito en la Región de Valparaíso durante el Periodo 2013-2019</t>
  </si>
  <si>
    <t>El gráfico muestra la evolución anual de la frecuencia de Sentencias Dictadas por Delitos de Violación por Delito en la Región de Valparaíso durante el Periodo 2013-2019 de acuerdo a datos provenientes del Poder Judicial de Chile.</t>
  </si>
  <si>
    <t>violación delitos género violencia mujer mujeres casos víctimas sentencias valparaíso</t>
  </si>
  <si>
    <t>https://analytics.zoho.com/open-view/2395394000007023675?ZOHO_CRITERIA=%22Localiza%20CL%22.%22Codreg%22%3D5</t>
  </si>
  <si>
    <t>#1774B755</t>
  </si>
  <si>
    <t>Frecuencia según ocurrencia de Violencia Económica en Conchalí para los años 2012, 2017 y 2020.</t>
  </si>
  <si>
    <t>Gráfico que muestra la Frecuencia según ocurrencia de Violencia Económica en Conchalí los años 2012, 2017 y 2020 según datos de las encuestas ENVIF-VCM realizadas por el Instituto Nacional de Estadísticas (INE) y el Centro de Estudios y Análisis del Delito (CEAD).</t>
  </si>
  <si>
    <t>Conchalí comunal violencia económica intrafamiliar vif mujeres mujer encuesta envif cead ine víctima padecer sufrir</t>
  </si>
  <si>
    <t>https://analytics.zoho.com/open-view/2395394000007264102?ZOHO_CRITERIA=%22Trasposicion_27.9%22.%22C%C3%B3digo%20Comuna%22%3D13104</t>
  </si>
  <si>
    <t>#1774B11153</t>
  </si>
  <si>
    <t>Frecuencia de Frecuencia Aprehensiones, Casos Policiales, Denuncias y Detenciones por Violación en Río Claro para el Periodo 2008-2020</t>
  </si>
  <si>
    <t>Gráfico que muestra la frecuencia de Aprehensiones, Casos Policiales, Denuncias y  Detenciones por Violación en Río Claro según datos recopilados desde el Subsecretaria de Prevención del Delito durante el Periodo 2008-2020.</t>
  </si>
  <si>
    <t>Río Claro comunal delitos género violación mujer mujeres víctimas aprehensiones casos policiales denuncias detenciones</t>
  </si>
  <si>
    <t>https://analytics.zoho.com/open-view/2395394000006792678?ZOHO_CRITERIA=%22Localiza%20CL%22.%22Codcom%22%3D7108</t>
  </si>
  <si>
    <t>#1774B4444</t>
  </si>
  <si>
    <t>Proporción de Casos de Violencia Económica por rango etario de la víctima en La Cisterna para los años 2012, 2017 y 2020.</t>
  </si>
  <si>
    <t>Gráfico que muestra la Proporción de Casos de Violencia Económica por rango etario en La Cisterna para los años 2012, 2017 y 2020 según datos de las encuestas ENVIF-VCM realizadas por el Instituto Nacional de Estadísticas (INE) y el Centro de Estudios y Análisis del Delito (CEAD).</t>
  </si>
  <si>
    <t>La Cisterna comunal violencia económica intrafamiliar vif mujeres mujer encuesta envif cead ine edad rango etario</t>
  </si>
  <si>
    <t>https://analytics.zoho.com/open-view/2395394000007264280?ZOHO_CRITERIA=%22Trasposicion_27.9%22.%22C%C3%B3digo%20Comuna%22%3D13109</t>
  </si>
  <si>
    <t>#1774B10923</t>
  </si>
  <si>
    <t>Tasa de Casos Policiales por Violación en Hualaihué para el Periodo 2008-2020.</t>
  </si>
  <si>
    <t>Gráfico que muestra la Tasa de Casos Policiales por Violación por cada 100 mil habitantes en Hualaihué según datos recolectados y calculados por al Subsecretaría de Prevención del Delito para el Periodo 2008-2020.</t>
  </si>
  <si>
    <t>Hualaihué comunal delitos género violación mujer mujeres víctimas casos policiales evolución tasa 100 mil habitantes</t>
  </si>
  <si>
    <t>https://analytics.zoho.com/open-view/2395394000006843792?ZOHO_CRITERIA=%22Localiza%20CL%22.%22Codcom%22%3D10403</t>
  </si>
  <si>
    <t>#1774B1567</t>
  </si>
  <si>
    <t>Proporción de Aprehensiones, Casos Policiales, Denuncias y Detenciones por Violencia Intrafamiliar en San Pedro de la Paz para el Periodo 2005-2021.</t>
  </si>
  <si>
    <t>Gráfico que muestra la proporción y cantidad de Aprehensiones, Casos policiales, Denuncias y Detenciones por Violencia Intrafamiliar en San Pedro de la Paz según datos recopilados desde el Centro de Estudios y Análisis del Delito durante el Periodo 2005-2021.</t>
  </si>
  <si>
    <t>San Pedro de la Paz comunal delitos género violencia hacia mujer mujeres víctimas intrafamiliar familiar aprehensiones denuncias casos policiales detenciones comuna</t>
  </si>
  <si>
    <t>https://analytics.zoho.com/open-view/2395394000007123726?ZOHO_CRITERIA=%22Trasposicion_27.5%22.%22Cod_Comuna%22%3D8108</t>
  </si>
  <si>
    <t>#1774B8540</t>
  </si>
  <si>
    <t>1º Juzgado de Garantía de Santiago</t>
  </si>
  <si>
    <t>Sentencias Dictadas por Delitos de Violación en el 1º Juzgado de Garantía de Santiago para el Periodo 2013-2019</t>
  </si>
  <si>
    <t>El gráfico muestra la evolución anual de la frecuencia de Sentencias Dictadas por Delitos de Violación por Delito específico en el 1º Juzgado de Garantía de Santiago para el Periodo 2013-2019 de acuerdo a datos provenientes del Poder Judicial de Chile.</t>
  </si>
  <si>
    <t>violación delitos género violencia mujer mujeres casos víctimas sentencias juzgado garantía coronel</t>
  </si>
  <si>
    <t>https://analytics.zoho.com/open-view/2395394000007046737?ZOHO_CRITERIA=%22Trasposicion_27.8%22.%22Id_Juzgado_Garant%C3%ADa%22%3D67</t>
  </si>
  <si>
    <t>#1774B833</t>
  </si>
  <si>
    <t>Variación Trimestral de Denuncias (%) por Violación en María Elena para el Periodo 2008-2020</t>
  </si>
  <si>
    <t>Gráfico que muestra la variación trimestral de Denuncias (%) por Violaciones en María Elena según datos recopilados desde la Subsecretaria de Prevención del Delito durante el Periodo 2008-2020.</t>
  </si>
  <si>
    <t>María Elena comunal delitos género violación mujer mujeres víctimas denuncias variación trimestral</t>
  </si>
  <si>
    <t>https://analytics.zoho.com/open-view/2395394000008633066?ZOHO_CRITERIA=%22Trasposicion_27.6%22.%22Cod_comuna%22%3D2302</t>
  </si>
  <si>
    <t>#1774B5315</t>
  </si>
  <si>
    <t>Variación Trimestral de Denuncias (%) por Violencia Intrafamiliar en Lota para el Periodo 2005-2021.</t>
  </si>
  <si>
    <t>Gráfico que muestra la variación trimestral de Denuncias (%) por Violencia Intrafamiliar en Lota según datos recopilados desde el Centro de Estudios y Análisis del Delito durante el Periodo 2005-2021.</t>
  </si>
  <si>
    <t>Lota comunal delitos género violencia hacia mujer mujeres víctimas intrafamiliar familiar denuncias variación trimestral</t>
  </si>
  <si>
    <t>https://analytics.zoho.com/open-view/2395394000007126144?ZOHO_CRITERIA=%22Trasposicion_27.5%22.%22Cod_Comuna%22%3D8106</t>
  </si>
  <si>
    <t>#1774B9566</t>
  </si>
  <si>
    <t>Variación Trimestral de Aprehensiones (%) por Violencia Intrafamiliar en Casablanca para el Periodo 2005-2021.</t>
  </si>
  <si>
    <t>Gráfico que muestra la variación trimestral de Aprehensiones (%) por Violencia Intrafamiliar en Casablanca  según datos recopilados desde el Centro de Estudios y Análisis del Delito durante el Periodo 2005-2021.</t>
  </si>
  <si>
    <t>Casablanca comunal delitos género violencia hacia mujer mujeres víctimas intrafamiliar familiar aprehensiones variación trimestral</t>
  </si>
  <si>
    <t>https://analytics.zoho.com/open-view/2395394000007123879?ZOHO_CRITERIA=%22Trasposicion_27.5%22.%22Cod_Comuna%22%3D5102</t>
  </si>
  <si>
    <t>#1774B8777</t>
  </si>
  <si>
    <t>Frecuencia de Frecuencia Aprehensiones, Casos Policiales, Denuncias y Detenciones por Violación en Coihaique para el Periodo 2008-2020</t>
  </si>
  <si>
    <t>Gráfico que muestra la frecuencia de Aprehensiones, Casos Policiales, Denuncias y  Detenciones por Violación en Coihaique según datos recopilados desde el Subsecretaria de Prevención del Delito durante el Periodo 2008-2020.</t>
  </si>
  <si>
    <t>Coihaique comunal delitos género violación mujer mujeres víctimas aprehensiones casos policiales denuncias detenciones</t>
  </si>
  <si>
    <t>https://analytics.zoho.com/open-view/2395394000006792678?ZOHO_CRITERIA=%22Localiza%20CL%22.%22Codcom%22%3D11101</t>
  </si>
  <si>
    <t>#1774B4583</t>
  </si>
  <si>
    <t>Frecuencia de Frecuencia Detenciones por Violación en Yerbas Buenas para el Periodo 2008-2020</t>
  </si>
  <si>
    <t>Gráfico que muestra la frecuencia de Detenciones por Violación en Yerbas Buenas según datos recopilados desde el Subsecretaria de Prevención del Delito durante el Periodo 2008-2020.</t>
  </si>
  <si>
    <t>Yerbas Buenas comunal delitos género violación mujer mujeres víctimas detenciones</t>
  </si>
  <si>
    <t>https://analytics.zoho.com/open-view/2395394000006792637?ZOHO_CRITERIA=%22Localiza%20CL%22.%22Codcom%22%3D7408</t>
  </si>
  <si>
    <t>#1774B4135</t>
  </si>
  <si>
    <t>Tasa de Aprehensiones por Violación en Chaitén para el Periodo 2008-2020.</t>
  </si>
  <si>
    <t>Gráfico que muestra la Tasa de Aprehensiones por Violación por cada 100 mil habitantes en Chaitén según datos recolectados y calculados por al Subsecretaría de Prevención del Delito para el Periodo 2008-2020.</t>
  </si>
  <si>
    <t>Chaitén comunal delitos género violación mujer mujeres víctimas aprehensiones evolución tasa 100 mil habitantes</t>
  </si>
  <si>
    <t>https://analytics.zoho.com/open-view/2395394000006843662?ZOHO_CRITERIA=%22Localiza%20CL%22.%22Codcom%22%3D10401</t>
  </si>
  <si>
    <t>#1774B1232</t>
  </si>
  <si>
    <t>Frecuencia de Aprehensiones por Violencia Intrafamiliar en Lebu para el Periodo 2005-2021</t>
  </si>
  <si>
    <t>Gráfico que muestra la frecuencia de Aprehensiones por Violencia Intrafamiliar en Lebu según datos recopilados desde el Centro de Estudios y Análsis del Delito durante el Periodo 2005-2021.</t>
  </si>
  <si>
    <t>Lebu comunal delitos género violencia hacia mujer mujeres víctimas intrafamiliar familiar aprehensiones comuna</t>
  </si>
  <si>
    <t>https://analytics.zoho.com/open-view/2395394000007123378?ZOHO_CRITERIA=%22Trasposicion_27.5%22.%22Cod_Comuna%22%3D8201</t>
  </si>
  <si>
    <t>#1774B7173</t>
  </si>
  <si>
    <t>Frecuencia de Frecuencia Aprehensiones por Violación en La Reina para el Periodo 2008-2020</t>
  </si>
  <si>
    <t>Gráfico que muestra la frecuencia de Aprehensiones por Violación en La Reina según datos recopilados desde el Subsecretaria de Prevención del Delito durante el Periodo 2008-2020.</t>
  </si>
  <si>
    <t>La Reina comunal delitos género violación mujer mujeres víctimas aprehensiones</t>
  </si>
  <si>
    <t>https://analytics.zoho.com/open-view/2395394000006792514?ZOHO_CRITERIA=%22Localiza%20CL%22.%22Codcom%22%3D13113</t>
  </si>
  <si>
    <t>#1774B3273</t>
  </si>
  <si>
    <t>Frecuencia de Aprehensiones por Violencia Intrafamiliar en Chiguayante para el Periodo 2005-2021</t>
  </si>
  <si>
    <t>Gráfico que muestra la frecuencia de Aprehensiones por Violencia Intrafamiliar en Chiguayante según datos recopilados desde el Centro de Estudios y Análsis del Delito durante el Periodo 2005-2021.</t>
  </si>
  <si>
    <t>Chiguayante comunal delitos género violencia hacia mujer mujeres víctimas intrafamiliar familiar aprehensiones comuna</t>
  </si>
  <si>
    <t>https://analytics.zoho.com/open-view/2395394000007123378?ZOHO_CRITERIA=%22Trasposicion_27.5%22.%22Cod_Comuna%22%3D8103</t>
  </si>
  <si>
    <t>#1774B7163</t>
  </si>
  <si>
    <t>Variación Trimestral de Detenciones (%) por Violencia Intrafamiliar en Mariquina para el Periodo 2005-2021.</t>
  </si>
  <si>
    <t>Gráfico que muestra la variación trimestral de Detenciones (%) por Violencia Intrafamiliar en Mariquina según datos recopilados desde el Centro de Estudios y Análisis del Delito durante el Periodo 2005-2021.</t>
  </si>
  <si>
    <t>Mariquina comunal delitos género violencia hacia mujer mujeres víctimas intrafamiliar familiar detenciones variación trimestral</t>
  </si>
  <si>
    <t>https://analytics.zoho.com/open-view/2395394000007126218?ZOHO_CRITERIA=%22Trasposicion_27.5%22.%22Cod_Comuna%22%3D14106</t>
  </si>
  <si>
    <t>#1774B10093</t>
  </si>
  <si>
    <t>Proporción de Aprehensiones, Casos Policiales, Denuncias y Detenciones por Violencia Intrafamiliar en Maule para el Periodo 2005-2021.</t>
  </si>
  <si>
    <t>Gráfico que muestra la proporción y cantidad de Aprehensiones, Casos policiales, Denuncias y Detenciones por Violencia Intrafamiliar en Maule según datos recopilados desde el Centro de Estudios y Análisis del Delito durante el Periodo 2005-2021.</t>
  </si>
  <si>
    <t>Maule comunal delitos género violencia hacia mujer mujeres víctimas intrafamiliar familiar aprehensiones denuncias casos policiales detenciones comuna</t>
  </si>
  <si>
    <t>https://analytics.zoho.com/open-view/2395394000007123726?ZOHO_CRITERIA=%22Trasposicion_27.5%22.%22Cod_Comuna%22%3D7105</t>
  </si>
  <si>
    <t>#1774B8507</t>
  </si>
  <si>
    <t>Tasa de Aprehensiones por Violación en El Tabo para el Periodo 2008-2020.</t>
  </si>
  <si>
    <t>Gráfico que muestra la Tasa de Aprehensiones por Violación por cada 100 mil habitantes en El Tabo según datos recolectados y calculados por al Subsecretaría de Prevención del Delito para el Periodo 2008-2020.</t>
  </si>
  <si>
    <t>El Tabo comunal delitos género violación mujer mujeres víctimas aprehensiones evolución tasa 100 mil habitantes</t>
  </si>
  <si>
    <t>https://analytics.zoho.com/open-view/2395394000006843662?ZOHO_CRITERIA=%22Localiza%20CL%22.%22Codcom%22%3D5605</t>
  </si>
  <si>
    <t>#1774B1051</t>
  </si>
  <si>
    <t>Variación Trimestral de Casos Policiales (%) por Violación en Tocopilla para el Periodo 2008-2020</t>
  </si>
  <si>
    <t>Gráfico que muestra la variación trimestral de Casos Policiales (%) por Violaciones en Tocopilla según datos recopilados desde la Subsecretaria de Prevención del Delito durante el Periodo 2008-2020.</t>
  </si>
  <si>
    <t>Tocopilla comunal delitos género violación mujer mujeres víctimas casos policiales variación trimestral</t>
  </si>
  <si>
    <t>https://analytics.zoho.com/open-view/2395394000008633026?ZOHO_CRITERIA=%22Trasposicion_27.6%22.%22Cod_comuna%22%3D2301</t>
  </si>
  <si>
    <t>#1774B4978</t>
  </si>
  <si>
    <t>Variación Trimestral de Sentencias Dictadas (%) en la Región de Valparaíso por Tipo de Delito, durante el Periodo 2013-2019</t>
  </si>
  <si>
    <t>El gráfico muestra la tendencia de la Variación Trimestral de Sentencias Dictadas (%) en la Región de Valparaíso por Tipo de Delito,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</si>
  <si>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sociedad delincuencia delitos frecuencia sentencias contra vida dignidad integridad violentos familia estado civil mujer violencia valparaíso</t>
  </si>
  <si>
    <t>https://analytics.zoho.com/open-view/2395394000007158319?ZOHO_CRITERIA=%22Localiza%20CL%22.%22Codreg%22%3D5</t>
  </si>
  <si>
    <t>#1774B599</t>
  </si>
  <si>
    <t>Tasa de Aprehensiones por Violación en Llaillay para el Periodo 2008-2020.</t>
  </si>
  <si>
    <t>Gráfico que muestra la Tasa de Aprehensiones por Violación por cada 100 mil habitantes en Llaillay según datos recolectados y calculados por al Subsecretaría de Prevención del Delito para el Periodo 2008-2020.</t>
  </si>
  <si>
    <t>Llaillay comunal delitos género violación mujer mujeres víctimas aprehensiones evolución tasa 100 mil habitantes</t>
  </si>
  <si>
    <t>https://analytics.zoho.com/open-view/2395394000006843662?ZOHO_CRITERIA=%22Localiza%20CL%22.%22Codcom%22%3D5703</t>
  </si>
  <si>
    <t>#1774B1055</t>
  </si>
  <si>
    <t>Variación Trimestral de Denuncias (%) por Violación en Lago Ranco para el Periodo 2008-2020</t>
  </si>
  <si>
    <t>Gráfico que muestra la variación trimestral de Denuncias (%) por Violaciones en Lago Ranco según datos recopilados desde la Subsecretaria de Prevención del Delito durante el Periodo 2008-2020.</t>
  </si>
  <si>
    <t>Lago Ranco comunal delitos género violación mujer mujeres víctimas denuncias variación trimestral</t>
  </si>
  <si>
    <t>https://analytics.zoho.com/open-view/2395394000008633066?ZOHO_CRITERIA=%22Trasposicion_27.6%22.%22Cod_comuna%22%3D14203</t>
  </si>
  <si>
    <t>#1774B5631</t>
  </si>
  <si>
    <t>Frecuencia de Casos Policiales por Violencia Intrafamiliar en Isla de Maipo para el Periodo 2005-2021.</t>
  </si>
  <si>
    <t>Gráfico que muestra la frecuencia de Casos Policiales por Violencia Intrafamiliar en Isla de Maipo según datos recopilados desde el Centro de Estudios y Análsis del Delito durante el Periodo 2005-2021.</t>
  </si>
  <si>
    <t>Isla de Maipo comunal delitos género violencia hacia mujer mujeres víctimas intrafamiliar familiar casos policiales comuna</t>
  </si>
  <si>
    <t>https://analytics.zoho.com/open-view/2395394000007123412?ZOHO_CRITERIA=%22Trasposicion_27.5%22.%22Cod_Comuna%22%3D13603</t>
  </si>
  <si>
    <t>#1774B7687</t>
  </si>
  <si>
    <t>Variación Trimestral de Casos Policiales (%) por Violación en Cabrero para el Periodo 2008-2020</t>
  </si>
  <si>
    <t>Gráfico que muestra la variación trimestral de Casos Policiales (%) por Violaciones en Cabrero según datos recopilados desde la Subsecretaria de Prevención del Delito durante el Periodo 2008-2020.</t>
  </si>
  <si>
    <t>Cabrero comunal delitos género violación mujer mujeres víctimas casos policiales variación trimestral</t>
  </si>
  <si>
    <t>https://analytics.zoho.com/open-view/2395394000008633026?ZOHO_CRITERIA=%22Trasposicion_27.6%22.%22Cod_comuna%22%3D8303</t>
  </si>
  <si>
    <t>#1774B5126</t>
  </si>
  <si>
    <t>Variación Trimestral de Detenciones (%) por Violencia Intrafamiliar en Saavedra para el Periodo 2005-2021.</t>
  </si>
  <si>
    <t>Gráfico que muestra la variación trimestral de Detenciones (%) por Violencia Intrafamiliar en Saavedra según datos recopilados desde el Centro de Estudios y Análisis del Delito durante el Periodo 2005-2021.</t>
  </si>
  <si>
    <t>Saavedra comunal delitos género violencia hacia mujer mujeres víctimas intrafamiliar familiar detenciones variación trimestral</t>
  </si>
  <si>
    <t>https://analytics.zoho.com/open-view/2395394000007126218?ZOHO_CRITERIA=%22Trasposicion_27.5%22.%22Cod_Comuna%22%3D9116</t>
  </si>
  <si>
    <t>#1774B9973</t>
  </si>
  <si>
    <t>Frecuencia de Frecuencia Aprehensiones por Violación en Los Muermos para el Periodo 2008-2020</t>
  </si>
  <si>
    <t>Gráfico que muestra la frecuencia de Aprehensiones por Violación en Los Muermos según datos recopilados desde el Subsecretaria de Prevención del Delito durante el Periodo 2008-2020.</t>
  </si>
  <si>
    <t>Los Muermos comunal delitos género violación mujer mujeres víctimas aprehensiones</t>
  </si>
  <si>
    <t>https://analytics.zoho.com/open-view/2395394000006792514?ZOHO_CRITERIA=%22Localiza%20CL%22.%22Codcom%22%3D10106</t>
  </si>
  <si>
    <t>#1774B3228</t>
  </si>
  <si>
    <t>Variación Trimestral de Detenciones (%) por Violencia Intrafamiliar en Chimbarongo para el Periodo 2005-2021.</t>
  </si>
  <si>
    <t>Gráfico que muestra la variación trimestral de Detenciones (%) por Violencia Intrafamiliar en Chimbarongo según datos recopilados desde el Centro de Estudios y Análisis del Delito durante el Periodo 2005-2021.</t>
  </si>
  <si>
    <t>Chimbarongo comunal delitos género violencia hacia mujer mujeres víctimas intrafamiliar familiar detenciones variación trimestral</t>
  </si>
  <si>
    <t>https://analytics.zoho.com/open-view/2395394000007126218?ZOHO_CRITERIA=%22Trasposicion_27.5%22.%22Cod_Comuna%22%3D6303</t>
  </si>
  <si>
    <t>#1774B9866</t>
  </si>
  <si>
    <t>Frecuencia de Frecuencia Aprehensiones por Violación en San José de Maipo para el Periodo 2008-2020</t>
  </si>
  <si>
    <t>Gráfico que muestra la frecuencia de Aprehensiones por Violación en San José de Maipo según datos recopilados desde el Subsecretaria de Prevención del Delito durante el Periodo 2008-2020.</t>
  </si>
  <si>
    <t>San José de Maipo comunal delitos género violación mujer mujeres víctimas aprehensiones</t>
  </si>
  <si>
    <t>https://analytics.zoho.com/open-view/2395394000006792514?ZOHO_CRITERIA=%22Localiza%20CL%22.%22Codcom%22%3D13203</t>
  </si>
  <si>
    <t>#1774B3295</t>
  </si>
  <si>
    <t>Frecuencia de Frecuencia Denuncias por Violación en Vicuña para el Periodo 2008-2020</t>
  </si>
  <si>
    <t>Gráfico que muestra la frecuencia de Denuncias por Violación en Vicuña según datos recopilados desde el Subsecretaria de Prevención del Delito durante el Periodo 2008-2020.</t>
  </si>
  <si>
    <t>Vicuña comunal delitos género violación mujer mujeres víctimas denuncias</t>
  </si>
  <si>
    <t>https://analytics.zoho.com/open-view/2395394000006792596?ZOHO_CRITERIA=%22Localiza%20CL%22.%22Codcom%22%3D4106</t>
  </si>
  <si>
    <t>#1774B3697</t>
  </si>
  <si>
    <t>Variación Trimestral de Aprehensiones (%) por Violación en Curanilahue para el Periodo 2008-2020</t>
  </si>
  <si>
    <t>Gráfico que muestra la variación trimestral de Aprehensiones (%) por Violaciones en Curanilahue según datos recopilados desde la Subsecretaria de Prevención del Delito durante el Periodo 2008-2020.</t>
  </si>
  <si>
    <t>Curanilahue comunal delitos género violación mujer mujeres víctimas aprehensiones variación trimestral</t>
  </si>
  <si>
    <t>https://analytics.zoho.com/open-view/2395394000008632943?ZOHO_CRITERIA=%22Trasposicion_27.6%22.%22Cod_comuna%22%3D8205</t>
  </si>
  <si>
    <t>#1774B4805</t>
  </si>
  <si>
    <t>Frecuencia de Aprehensiones por Violencia Intrafamiliar en Futrono para el Periodo 2005-2021</t>
  </si>
  <si>
    <t>Gráfico que muestra la frecuencia de Aprehensiones por Violencia Intrafamiliar en Futrono según datos recopilados desde el Centro de Estudios y Análsis del Delito durante el Periodo 2005-2021.</t>
  </si>
  <si>
    <t>Futrono comunal delitos género violencia hacia mujer mujeres víctimas intrafamiliar familiar aprehensiones comuna</t>
  </si>
  <si>
    <t>https://analytics.zoho.com/open-view/2395394000007123378?ZOHO_CRITERIA=%22Trasposicion_27.5%22.%22Cod_Comuna%22%3D14202</t>
  </si>
  <si>
    <t>#1774B7355</t>
  </si>
  <si>
    <t>Proporción de Aprehensiones, Casos Policiales, Denuncias y Detenciones por Violencia Intrafamiliar en Talcahuano para el Periodo 2005-2021.</t>
  </si>
  <si>
    <t>Gráfico que muestra la proporción y cantidad de Aprehensiones, Casos policiales, Denuncias y Detenciones por Violencia Intrafamiliar en Talcahuano según datos recopilados desde el Centro de Estudios y Análisis del Delito durante el Periodo 2005-2021.</t>
  </si>
  <si>
    <t>Talcahuano comunal delitos género violencia hacia mujer mujeres víctimas intrafamiliar familiar aprehensiones denuncias casos policiales detenciones comuna</t>
  </si>
  <si>
    <t>https://analytics.zoho.com/open-view/2395394000007123726?ZOHO_CRITERIA=%22Trasposicion_27.5%22.%22Cod_Comuna%22%3D8110</t>
  </si>
  <si>
    <t>#1774B8542</t>
  </si>
  <si>
    <t>Proporción de Casos de Violencia Económica por rango etario de la víctima en Arica para los años 2012, 2017 y 2020.</t>
  </si>
  <si>
    <t>Gráfico que muestra la Proporción de Casos de Violencia Económica por rango etario en Arica para los años 2012, 2017 y 2020 según datos de las encuestas ENVIF-VCM realizadas por el Instituto Nacional de Estadísticas (INE) y el Centro de Estudios y Análisis del Delito (CEAD).</t>
  </si>
  <si>
    <t>Arica comunal violencia económica intrafamiliar vif mujeres mujer encuesta envif cead ine edad rango etario</t>
  </si>
  <si>
    <t>https://analytics.zoho.com/open-view/2395394000007264280?ZOHO_CRITERIA=%22Trasposicion_27.9%22.%22C%C3%B3digo%20Comuna%22%3D15101</t>
  </si>
  <si>
    <t>#1774B10966</t>
  </si>
  <si>
    <t>Variación anual de víctimas</t>
  </si>
  <si>
    <t>Variación anual de víctimas de femicidio en la Región de Antofagasta, Periodo 2010-2021</t>
  </si>
  <si>
    <t>Gráfico que muestra la Variación anual de víctimas en la Región de Antofagasta para el Periodo 2010-2021, según datos recopilados desde el Ministerio de la Mujer y Equidad de Género.</t>
  </si>
  <si>
    <t>Región de Antofagasta femicidios víctimas violencia mujer variación porcentaje porcentual cantidad número casos</t>
  </si>
  <si>
    <t>https://analytics.zoho.com/open-view/2395394000006713064?ZOHO_CRITERIA=%22Localiza%20CL%22.%22Codreg%22%3D2</t>
  </si>
  <si>
    <t>#1774B11276</t>
  </si>
  <si>
    <t>Frecuencia de Frecuencia Detenciones por Violación en Río Negro para el Periodo 2008-2020</t>
  </si>
  <si>
    <t>Gráfico que muestra la frecuencia de Detenciones por Violación en Río Negro según datos recopilados desde el Subsecretaria de Prevención del Delito durante el Periodo 2008-2020.</t>
  </si>
  <si>
    <t>Río Negro comunal delitos género violación mujer mujeres víctimas detenciones</t>
  </si>
  <si>
    <t>https://analytics.zoho.com/open-view/2395394000006792637?ZOHO_CRITERIA=%22Localiza%20CL%22.%22Codcom%22%3D10305</t>
  </si>
  <si>
    <t>#1774B4243</t>
  </si>
  <si>
    <t>Variación Trimestral de Aprehensiones (%) por Violencia Intrafamiliar en Victoria para el Periodo 2005-2021.</t>
  </si>
  <si>
    <t>Gráfico que muestra la variación trimestral de Aprehensiones (%) por Violencia Intrafamiliar en Victoria  según datos recopilados desde el Centro de Estudios y Análisis del Delito durante el Periodo 2005-2021.</t>
  </si>
  <si>
    <t>Victoria comunal delitos género violencia hacia mujer mujeres víctimas intrafamiliar familiar aprehensiones variación trimestral</t>
  </si>
  <si>
    <t>https://analytics.zoho.com/open-view/2395394000007123879?ZOHO_CRITERIA=%22Trasposicion_27.5%22.%22Cod_Comuna%22%3D9211</t>
  </si>
  <si>
    <t>#1774B8962</t>
  </si>
  <si>
    <t>Frecuencia de Denuncias por Violencia Intrafamiliar en Loncoche para el Periodo 2005-2021.</t>
  </si>
  <si>
    <t>Gráfico que muestra la frecuencia de las Denuncias por Violencia Intrafamiliar en Loncoche según datos recopilados desde el Centro de Estudios y Análsis del Delito durante el Periodo 2005-2021.</t>
  </si>
  <si>
    <t>Loncoche comunal delitos género violencia hacia mujer mujeres víctimas intrafamiliar familiar denuncias comuna</t>
  </si>
  <si>
    <t>https://analytics.zoho.com/open-view/2395394000007123492?ZOHO_CRITERIA=%22Trasposicion_27.5%22.%22Cod_Comuna%22%3D9109</t>
  </si>
  <si>
    <t>#1774B7909</t>
  </si>
  <si>
    <t>Frecuencia de Frecuencia Casos Policiales por Violación en Quintero para el Periodo 2008-2020</t>
  </si>
  <si>
    <t>Gráfico que muestra la frecuencia de Casos Policiales por Violación en Quintero según datos recopilados desde el Subsecretaria de Prevención del Delito durante el Periodo 2008-2020.</t>
  </si>
  <si>
    <t>Quintero comunal delitos género violación mujer mujeres víctimas casos policiales</t>
  </si>
  <si>
    <t>https://analytics.zoho.com/open-view/2395394000006792555?ZOHO_CRITERIA=%22Localiza%20CL%22.%22Codcom%22%3D5107</t>
  </si>
  <si>
    <t>#1774B3372</t>
  </si>
  <si>
    <t>Variación anual de Tasa de Aprehensiones, Casos Policiales, Denuncias y Detenciones (%) por Violación en Collipulli para el Periodo 2008-2020</t>
  </si>
  <si>
    <t>Gráfico que muestra la variación anual (%) de la Tasa por cada 100 mil habitantes de  Aprehensiones, Casos Policiales, Denuncias y Detenciones por Violaciones en Collipulli según datos recopilados desde la Subsecretaria de Prevención del Delito durante el Periodo 2008-2020.</t>
  </si>
  <si>
    <t>Collipulli comunal delitos género violación mujer mujeres víctimas aprehensiones casos policiales denuncias detenciones variación tasa 100 mil habitantes</t>
  </si>
  <si>
    <t>https://analytics.zoho.com/open-view/2395394000006850667?ZOHO_CRITERIA=%22Localiza%20CL%22.%22Codcom%22%3D9202</t>
  </si>
  <si>
    <t>#1774B6584</t>
  </si>
  <si>
    <t>Frecuencia de Frecuencia Denuncias por Violación en Doñihue para el Periodo 2008-2020</t>
  </si>
  <si>
    <t>Gráfico que muestra la frecuencia de Denuncias por Violación en Doñihue según datos recopilados desde el Subsecretaria de Prevención del Delito durante el Periodo 2008-2020.</t>
  </si>
  <si>
    <t>Doñihue comunal delitos género violación mujer mujeres víctimas denuncias</t>
  </si>
  <si>
    <t>https://analytics.zoho.com/open-view/2395394000006792596?ZOHO_CRITERIA=%22Localiza%20CL%22.%22Codcom%22%3D6105</t>
  </si>
  <si>
    <t>#1774B3749</t>
  </si>
  <si>
    <t>Tasa de Aprehensiones, Casos Policiales, Denuncias y Detenciones por Violación en Alto Hospicio para el Periodo 2008-2020.</t>
  </si>
  <si>
    <t>Gráfico que muestra la Tasa de Aprehensiones, Casos Policiales, Denuncias y Detenciones por Violación por cada 100 mil habitantes en Alto Hospicio según datos recolectados y calculados por al Subsecretaría de Prevención del Delito para el Periodo 2008-2020.</t>
  </si>
  <si>
    <t>Alto Hospicio comunal delitos género violación mujer mujeres víctimas aprehensiones casos policiales denuncias detenciones evolución tasa 100 mil habitantes</t>
  </si>
  <si>
    <t>https://analytics.zoho.com/open-view/2395394000006850626?ZOHO_CRITERIA=%22Localiza%20CL%22.%22Codcom%22%3D1107</t>
  </si>
  <si>
    <t>#1774B2312</t>
  </si>
  <si>
    <t>Atenciones médicas por Violencia de Género en la Región de Biobío. Periodo 2010-2016</t>
  </si>
  <si>
    <t>Gráfico que muestra las atenciones médicas por Violencia de Género en la Región de Biobío, según los datos recopilados del Departamento de Estadísticas e Información de la Salud. Periodo 2010-2016.</t>
  </si>
  <si>
    <t>salud urgencia violencia género vif atenciones médicas biobío</t>
  </si>
  <si>
    <t>https://analytics.zoho.com/open-view/2395394000007379319?ZOHO_CRITERIA=%2227.10%22.%22Id_Regi%C3%B3n%22%20%3D%208</t>
  </si>
  <si>
    <t>#1774B702</t>
  </si>
  <si>
    <t>Variación Trimestral de Denuncias (%) por Violencia Intrafamiliar en Santo Domingo para el Periodo 2005-2021.</t>
  </si>
  <si>
    <t>Gráfico que muestra la variación trimestral de Denuncias (%) por Violencia Intrafamiliar en Santo Domingo según datos recopilados desde el Centro de Estudios y Análisis del Delito durante el Periodo 2005-2021.</t>
  </si>
  <si>
    <t>Santo Domingo comunal delitos género violencia hacia mujer mujeres víctimas intrafamiliar familiar denuncias variación trimestral</t>
  </si>
  <si>
    <t>https://analytics.zoho.com/open-view/2395394000007126144?ZOHO_CRITERIA=%22Trasposicion_27.5%22.%22Cod_Comuna%22%3D5606</t>
  </si>
  <si>
    <t>#1774B9487</t>
  </si>
  <si>
    <t>Tasa de Casos Policiales por Violación  en la Región de Los Ríos para el Período 2008-2020.</t>
  </si>
  <si>
    <t>Gráfico que muestra la Tasa de Casos Policiales por Violación por cada 100 mil habitantes en la Región de Los Ríos según datos recolectados y calculados por al Subsecretaría de Prevención del Delito para el Período 2008-2020.</t>
  </si>
  <si>
    <t>Región de Los Ríos regional delitos género violación mujer mujeres víctimas casos policiales evolución tasa 100 mil habitantes</t>
  </si>
  <si>
    <t>https://analytics.zoho.com/open-view/2395394000008748422?ZOHO_CRITERIA=%22Trasposicion_27.7%22.%22cod_region%22%3D14</t>
  </si>
  <si>
    <t>#1774B2757</t>
  </si>
  <si>
    <t>Mapa de Casos Policiales por Violación en la Región de O'Higgins por comuna para el año 2020.</t>
  </si>
  <si>
    <t>Mapa que muestra los Casos Policiales por Violación en la Región de O'Higgins según datos recopilados desde la Subsecretaria de Prevención del Delito durante el año 2020.</t>
  </si>
  <si>
    <t>Región de O'Higgins regional delitos género violación mujer mujeres víctimas casos policiales mapa comuna</t>
  </si>
  <si>
    <t>https://analytics.zoho.com/open-view/2395394000008850331?ZOHO_CRITERIA=%22Trasposicion_27.6%22.%22Frecuencia%22%20%3E%200%20AND%20%22Localiza%20CL%22.%22Codreg%22%20%3D6</t>
  </si>
  <si>
    <t>#1774B2962</t>
  </si>
  <si>
    <t>Frecuencia de Detenciones por Violencia Intrafamiliar en Peumo para el Periodo 2005-2021.</t>
  </si>
  <si>
    <t>Gráfico que muestra la frecuencia de las Detenciones por Violencia Intrafamiliar en Peumo según datos recopilados desde el Centro de Estudios y Análsis del Delito durante el Periodo 2005-2021.</t>
  </si>
  <si>
    <t>Peumo comunal delitos género violencia hacia mujer mujeres víctimas intrafamiliar familiar detenciones comuna</t>
  </si>
  <si>
    <t>https://analytics.zoho.com/open-view/2395394000007123572?ZOHO_CRITERIA=%22Trasposicion_27.5%22.%22Cod_Comuna%22%3D6112</t>
  </si>
  <si>
    <t>#1774B8139</t>
  </si>
  <si>
    <t>Juzgado de Garantía de Talcahuano</t>
  </si>
  <si>
    <t>Sentencias Dictadas por Delitos de Abuso Sexual en el  Juzgado de Garantía de Talcahuano para el Periodo 2013-2019</t>
  </si>
  <si>
    <t>El gráfico muestra la evolución anual de la frecuencia de Sentencias Dictadas por Delitos de Abuso Sexual en el  Juzgado de Garantía de Talcahuano para el Periodo 2013-2019 de acuerdo a datos provenientes del Poder Judicial de Chile.</t>
  </si>
  <si>
    <t>abuso sexual delitos género violencia mujer mujeres casos víctimas detenciones sentencias juzgado garantía talcahuano</t>
  </si>
  <si>
    <t>https://analytics.zoho.com/open-view/2395394000007166659?ZOHO_CRITERIA=%22Trasposicion_27.15%22.%22Id_Juzgado_Garant%C3%ADa%22%3D43</t>
  </si>
  <si>
    <t>#1774B152</t>
  </si>
  <si>
    <t>Mapa de Casos Policiales por Violencia Intrafamiliar en la Región Metropolitana  por comuna acumulado 2020-2021.</t>
  </si>
  <si>
    <t>Mapa que muestra los Casos Policiales por Violencia Intrafamiliar en la Región Metropolitana según datos recopilados desde el Centro de Estudios y Análsis del Delito durante acumulados en el periodo 2020-2021.</t>
  </si>
  <si>
    <t>Región Metropolitana comunal delitos género violencia hacia mujer mujeres víctimas intrafamiliar familiar casos policiales mapa</t>
  </si>
  <si>
    <t>https://analytics.zoho.com/open-view/2395394000007135723?ZOHO_CRITERIA=%22Trasposicion_27.5%22.%22Cod_Regi%C3%B3n%22%3D13</t>
  </si>
  <si>
    <t>#1774B10475</t>
  </si>
  <si>
    <t>Frecuencia de Frecuencia Denuncias por Violación en Machalí para el Periodo 2008-2020</t>
  </si>
  <si>
    <t>Gráfico que muestra la frecuencia de Denuncias por Violación en Machalí según datos recopilados desde el Subsecretaria de Prevención del Delito durante el Periodo 2008-2020.</t>
  </si>
  <si>
    <t>Machalí comunal delitos género violación mujer mujeres víctimas denuncias</t>
  </si>
  <si>
    <t>https://analytics.zoho.com/open-view/2395394000006792596?ZOHO_CRITERIA=%22Localiza%20CL%22.%22Codcom%22%3D6108</t>
  </si>
  <si>
    <t>#1774B3752</t>
  </si>
  <si>
    <t>Variación Trimestral de Aprehensiones (%) por Violencia Intrafamiliar en Olivar para el Periodo 2005-2021.</t>
  </si>
  <si>
    <t>Gráfico que muestra la variación trimestral de Aprehensiones (%) por Violencia Intrafamiliar en Olivar  según datos recopilados desde el Centro de Estudios y Análisis del Delito durante el Periodo 2005-2021.</t>
  </si>
  <si>
    <t>Olivar comunal delitos género violencia hacia mujer mujeres víctimas intrafamiliar familiar aprehensiones variación trimestral</t>
  </si>
  <si>
    <t>https://analytics.zoho.com/open-view/2395394000007123879?ZOHO_CRITERIA=%22Trasposicion_27.5%22.%22Cod_Comuna%22%3D6111</t>
  </si>
  <si>
    <t>#1774B8824</t>
  </si>
  <si>
    <t>Frecuencia de Frecuencia Denuncias por Violación en El Tabo para el Periodo 2008-2020</t>
  </si>
  <si>
    <t>Gráfico que muestra la frecuencia de Denuncias por Violación en El Tabo según datos recopilados desde el Subsecretaria de Prevención del Delito durante el Periodo 2008-2020.</t>
  </si>
  <si>
    <t>El Tabo comunal delitos género violación mujer mujeres víctimas denuncias</t>
  </si>
  <si>
    <t>https://analytics.zoho.com/open-view/2395394000006792596?ZOHO_CRITERIA=%22Localiza%20CL%22.%22Codcom%22%3D5605</t>
  </si>
  <si>
    <t>#1774B3733</t>
  </si>
  <si>
    <t>Tasa de Casos Policiales por Violación en Vicuña para el Periodo 2008-2020.</t>
  </si>
  <si>
    <t>Gráfico que muestra la Tasa de Casos Policiales por Violación por cada 100 mil habitantes en Vicuña según datos recolectados y calculados por al Subsecretaría de Prevención del Delito para el Periodo 2008-2020.</t>
  </si>
  <si>
    <t>Vicuña comunal delitos género violación mujer mujeres víctimas casos policiales evolución tasa 100 mil habitantes</t>
  </si>
  <si>
    <t>https://analytics.zoho.com/open-view/2395394000006843792?ZOHO_CRITERIA=%22Localiza%20CL%22.%22Codcom%22%3D4106</t>
  </si>
  <si>
    <t>#1774B1342</t>
  </si>
  <si>
    <t>Frecuencia de Frecuencia Detenciones por Violación en La Unión para el Periodo 2008-2020</t>
  </si>
  <si>
    <t>Gráfico que muestra la frecuencia de Detenciones por Violación en La Unión según datos recopilados desde el Subsecretaria de Prevención del Delito durante el Periodo 2008-2020.</t>
  </si>
  <si>
    <t>La Unión comunal delitos género violación mujer mujeres víctimas detenciones</t>
  </si>
  <si>
    <t>https://analytics.zoho.com/open-view/2395394000006792637?ZOHO_CRITERIA=%22Localiza%20CL%22.%22Codcom%22%3D14201</t>
  </si>
  <si>
    <t>#1774B4319</t>
  </si>
  <si>
    <t>Frecuencia de Frecuencia Casos Policiales por Violación en Primavera para el Periodo 2008-2020</t>
  </si>
  <si>
    <t>Gráfico que muestra la frecuencia de Casos Policiales por Violación en Primavera según datos recopilados desde el Subsecretaria de Prevención del Delito durante el Periodo 2008-2020.</t>
  </si>
  <si>
    <t>Primavera comunal delitos género violación mujer mujeres víctimas casos policiales</t>
  </si>
  <si>
    <t>https://analytics.zoho.com/open-view/2395394000006792555?ZOHO_CRITERIA=%22Localiza%20CL%22.%22Codcom%22%3D12302</t>
  </si>
  <si>
    <t>#1774B3597</t>
  </si>
  <si>
    <t>Frecuencia de Frecuencia Casos Policiales por Violación en Cunco para el Periodo 2008-2020</t>
  </si>
  <si>
    <t>Gráfico que muestra la frecuencia de Casos Policiales por Violación en Cunco según datos recopilados desde el Subsecretaria de Prevención del Delito durante el Periodo 2008-2020.</t>
  </si>
  <si>
    <t>Cunco comunal delitos género violación mujer mujeres víctimas casos policiales</t>
  </si>
  <si>
    <t>https://analytics.zoho.com/open-view/2395394000006792555?ZOHO_CRITERIA=%22Localiza%20CL%22.%22Codcom%22%3D9103</t>
  </si>
  <si>
    <t>#1774B3524</t>
  </si>
  <si>
    <t>Frecuencia de Frecuencia Aprehensiones por Violación en Toltén para el Periodo 2008-2020</t>
  </si>
  <si>
    <t>Gráfico que muestra la frecuencia de Aprehensiones por Violación en Toltén según datos recopilados desde el Subsecretaria de Prevención del Delito durante el Periodo 2008-2020.</t>
  </si>
  <si>
    <t>Toltén comunal delitos género violación mujer mujeres víctimas aprehensiones</t>
  </si>
  <si>
    <t>https://analytics.zoho.com/open-view/2395394000006792514?ZOHO_CRITERIA=%22Localiza%20CL%22.%22Codcom%22%3D9118</t>
  </si>
  <si>
    <t>#1774B3208</t>
  </si>
  <si>
    <t>Variación Trimestral de Denuncias (%) por Violencia Intrafamiliar en Perquenco para el Periodo 2005-2021.</t>
  </si>
  <si>
    <t>Gráfico que muestra la variación trimestral de Denuncias (%) por Violencia Intrafamiliar en Perquenco según datos recopilados desde el Centro de Estudios y Análisis del Delito durante el Periodo 2005-2021.</t>
  </si>
  <si>
    <t>Perquenco comunal delitos género violencia hacia mujer mujeres víctimas intrafamiliar familiar denuncias variación trimestral</t>
  </si>
  <si>
    <t>https://analytics.zoho.com/open-view/2395394000007126144?ZOHO_CRITERIA=%22Trasposicion_27.5%22.%22Cod_Comuna%22%3D9113</t>
  </si>
  <si>
    <t>#1774B9627</t>
  </si>
  <si>
    <t>Tasa de Detenciones por Violación en Coronel para el Periodo 2008-2020.</t>
  </si>
  <si>
    <t>Gráfico que muestra la Tasa de Detenciones por Violación por cada 100 mil habitantes en Coronel según datos recolectados y calculados por al Subsecretaría de Prevención del Delito para el Periodo 2008-2020.</t>
  </si>
  <si>
    <t>Coronel comunal delitos género violación mujer mujeres víctimas detenciones evolución tasa 100 mil habitantes</t>
  </si>
  <si>
    <t>https://analytics.zoho.com/open-view/2395394000006843853?ZOHO_CRITERIA=%22Localiza%20CL%22.%22Codcom%22%3D8102</t>
  </si>
  <si>
    <t>#1774B2122</t>
  </si>
  <si>
    <t>Variación Trimestral de Casos Policiales (%) por Violación en El Quisco para el Periodo 2008-2020</t>
  </si>
  <si>
    <t>Gráfico que muestra la variación trimestral de Casos Policiales (%) por Violaciones en El Quisco según datos recopilados desde la Subsecretaria de Prevención del Delito durante el Periodo 2008-2020.</t>
  </si>
  <si>
    <t>El Quisco comunal delitos género violación mujer mujeres víctimas casos policiales variación trimestral</t>
  </si>
  <si>
    <t>https://analytics.zoho.com/open-view/2395394000008633026?ZOHO_CRITERIA=%22Trasposicion_27.6%22.%22Cod_comuna%22%3D5604</t>
  </si>
  <si>
    <t>#1774B5029</t>
  </si>
  <si>
    <t>Tasa de Detenciones por Violación en Curepto para el Periodo 2008-2020.</t>
  </si>
  <si>
    <t>Gráfico que muestra la Tasa de Detenciones por Violación por cada 100 mil habitantes en Curepto según datos recolectados y calculados por al Subsecretaría de Prevención del Delito para el Periodo 2008-2020.</t>
  </si>
  <si>
    <t>Curepto comunal delitos género violación mujer mujeres víctimas detenciones evolución tasa 100 mil habitantes</t>
  </si>
  <si>
    <t>https://analytics.zoho.com/open-view/2395394000006843853?ZOHO_CRITERIA=%22Localiza%20CL%22.%22Codcom%22%3D7103</t>
  </si>
  <si>
    <t>#1774B2094</t>
  </si>
  <si>
    <t>Frecuencia de Denuncias por Violencia Intrafamiliar en Frutillar para el Periodo 2005-2021.</t>
  </si>
  <si>
    <t>Gráfico que muestra la frecuencia de las Denuncias por Violencia Intrafamiliar en Frutillar según datos recopilados desde el Centro de Estudios y Análsis del Delito durante el Periodo 2005-2021.</t>
  </si>
  <si>
    <t>Frutillar comunal delitos género violencia hacia mujer mujeres víctimas intrafamiliar familiar denuncias comuna</t>
  </si>
  <si>
    <t>https://analytics.zoho.com/open-view/2395394000007123492?ZOHO_CRITERIA=%22Trasposicion_27.5%22.%22Cod_Comuna%22%3D10105</t>
  </si>
  <si>
    <t>#1774B7937</t>
  </si>
  <si>
    <t>Proporción de Aprehensiones, Casos Policiales, Denuncias y Detenciones por Violencia Intrafamiliar en Saavedra para el Periodo 2005-2021.</t>
  </si>
  <si>
    <t>Gráfico que muestra la proporción y cantidad de Aprehensiones, Casos policiales, Denuncias y Detenciones por Violencia Intrafamiliar en Saavedra según datos recopilados desde el Centro de Estudios y Análisis del Delito durante el Periodo 2005-2021.</t>
  </si>
  <si>
    <t>Saavedra comunal delitos género violencia hacia mujer mujeres víctimas intrafamiliar familiar aprehensiones denuncias casos policiales detenciones comuna</t>
  </si>
  <si>
    <t>https://analytics.zoho.com/open-view/2395394000007123726?ZOHO_CRITERIA=%22Trasposicion_27.5%22.%22Cod_Comuna%22%3D9116</t>
  </si>
  <si>
    <t>#1774B8602</t>
  </si>
  <si>
    <t>Proporción de Aprehensiones, Casos Policiales, Denuncias y Detenciones por Violencia Intrafamiliar en San Joaquín para el Periodo 2005-2021.</t>
  </si>
  <si>
    <t>Gráfico que muestra la proporción y cantidad de Aprehensiones, Casos policiales, Denuncias y Detenciones por Violencia Intrafamiliar en San Joaquín según datos recopilados desde el Centro de Estudios y Análisis del Delito durante el Periodo 2005-2021.</t>
  </si>
  <si>
    <t>San Joaquín comunal delitos género violencia hacia mujer mujeres víctimas intrafamiliar familiar aprehensiones denuncias casos policiales detenciones comuna</t>
  </si>
  <si>
    <t>https://analytics.zoho.com/open-view/2395394000007123726?ZOHO_CRITERIA=%22Trasposicion_27.5%22.%22Cod_Comuna%22%3D13129</t>
  </si>
  <si>
    <t>#1774B8696</t>
  </si>
  <si>
    <t>Variación Trimestral de Aprehensiones, Casos policiales, Denuncias y Detenciones (%) en Caldera para el Periodo 2005-2021.</t>
  </si>
  <si>
    <t>Gráfico que muestra la variación trimestral de Aprehensiones, Casos Policiales, Denuncias y Detenciones (%) por Violencia Intrafamiliar en Caldera según datos recopilados desde el Centro de Estudios y Análisis del Delito durante el Periodo 2005-2021.</t>
  </si>
  <si>
    <t>Caldera comunal delitos género violencia hacia mujer mujeres víctimas intrafamiliar familiar aprehensiones casos policiales denuncias detenciones variación trimestral</t>
  </si>
  <si>
    <t>https://analytics.zoho.com/open-view/2395394000007126407?ZOHO_CRITERIA=%22Trasposicion_27.5%22.%22Cod_Comuna%22%3D3102</t>
  </si>
  <si>
    <t>#1774B10121</t>
  </si>
  <si>
    <t>Sentencias Dictadas por Delitos Vinculados a la Mujer por Delito en la tipología de Delitos Contra la Vida, Integridad o Dignidad Personal, para el Periodo 2013-2019</t>
  </si>
  <si>
    <t>El gráfico muestra la evolución anual de la frecuencia de Sentencias Dictadas por Delitos Vinculados a la Mujer por Delito en la tipología de Delitos Contra la Vida, Integridad o Dignidad Personal, para el Periodo 2013-2019 de acuerdo a datos provenientes del Poder Judicial de Chile.</t>
  </si>
  <si>
    <t>sociedad delincuencia delitos frecuencia sentencias violentos aborto causales mujer violencia consentimiento consentido</t>
  </si>
  <si>
    <t>https://analytics.zoho.com/open-view/2395394000007158123?ZOHO_CRITERIA=%22Trasposicion_27.16%22.%22Id_Producto%22%3D270105</t>
  </si>
  <si>
    <t>#1774B657</t>
  </si>
  <si>
    <t>Cantidad de víctimas por comuna</t>
  </si>
  <si>
    <t>Frecuencia de casos de femicidio por comuna en la Región de Valparaíso, Periodo 2010-2021</t>
  </si>
  <si>
    <t>Gráfico que muestra la Cantidad de víctimas por comuna en la Región de Valparaíso para el Periodo 2010-2021, según datos recopilados desde el Ministerio de la Mujer y Equidad de Género.</t>
  </si>
  <si>
    <t>Región de Valparaíso femicidios víctimas violencia mujer frecuencia cantidad número casos acumulados comuna</t>
  </si>
  <si>
    <t>https://analytics.zoho.com/open-view/2395394000007087483?ZOHO_CRITERIA=%22Localiza_CL_Poblacion%22.%22Codcom%22%3D5</t>
  </si>
  <si>
    <t>#1774B11262</t>
  </si>
  <si>
    <t>Variación Trimestral de Aprehensiones, Casos policiales, Denuncias y Detenciones (%) en Colina para el Periodo 2005-2021.</t>
  </si>
  <si>
    <t>Gráfico que muestra la variación trimestral de Aprehensiones, Casos Policiales, Denuncias y Detenciones (%) por Violencia Intrafamiliar en Colina según datos recopilados desde el Centro de Estudios y Análisis del Delito durante el Periodo 2005-2021.</t>
  </si>
  <si>
    <t>Colina comunal delitos género violencia hacia mujer mujeres víctimas intrafamiliar familiar aprehensiones casos policiales denuncias detenciones variación trimestral</t>
  </si>
  <si>
    <t>https://analytics.zoho.com/open-view/2395394000007126407?ZOHO_CRITERIA=%22Trasposicion_27.5%22.%22Cod_Comuna%22%3D13301</t>
  </si>
  <si>
    <t>#1774B10414</t>
  </si>
  <si>
    <t>Variación Trimestral de Denuncias (%) por Violencia Intrafamiliar en Las Condes para el Periodo 2005-2021.</t>
  </si>
  <si>
    <t>Gráfico que muestra la variación trimestral de Denuncias (%) por Violencia Intrafamiliar en Las Condes según datos recopilados desde el Centro de Estudios y Análisis del Delito durante el Periodo 2005-2021.</t>
  </si>
  <si>
    <t>Las Condes comunal delitos género violencia hacia mujer mujeres víctimas intrafamiliar familiar denuncias variación trimestral</t>
  </si>
  <si>
    <t>https://analytics.zoho.com/open-view/2395394000007126144?ZOHO_CRITERIA=%22Trasposicion_27.5%22.%22Cod_Comuna%22%3D13114</t>
  </si>
  <si>
    <t>#1774B9708</t>
  </si>
  <si>
    <t>Variación Trimestral de Casos Policiales (%) por Violación en Tucapel para el Periodo 2008-2020</t>
  </si>
  <si>
    <t>Gráfico que muestra la variación trimestral de Casos Policiales (%) por Violaciones en Tucapel según datos recopilados desde la Subsecretaria de Prevención del Delito durante el Periodo 2008-2020.</t>
  </si>
  <si>
    <t>Tucapel comunal delitos género violación mujer mujeres víctimas casos policiales variación trimestral</t>
  </si>
  <si>
    <t>https://analytics.zoho.com/open-view/2395394000008633026?ZOHO_CRITERIA=%22Trasposicion_27.6%22.%22Cod_comuna%22%3D8312</t>
  </si>
  <si>
    <t>#1774B5135</t>
  </si>
  <si>
    <t>Tasa de Aprehensiones por Violación en Los Vilos para el Periodo 2008-2020.</t>
  </si>
  <si>
    <t>Gráfico que muestra la Tasa de Aprehensiones por Violación por cada 100 mil habitantes en Los Vilos según datos recolectados y calculados por al Subsecretaría de Prevención del Delito para el Periodo 2008-2020.</t>
  </si>
  <si>
    <t>Los Vilos comunal delitos género violación mujer mujeres víctimas aprehensiones evolución tasa 100 mil habitantes</t>
  </si>
  <si>
    <t>https://analytics.zoho.com/open-view/2395394000006843662?ZOHO_CRITERIA=%22Localiza%20CL%22.%22Codcom%22%3D4203</t>
  </si>
  <si>
    <t>#1774B1021</t>
  </si>
  <si>
    <t>Tasa de Aprehensiones, Casos Policiales, Denuncias y Detenciones por Violación en Hualañé para el Periodo 2008-2020.</t>
  </si>
  <si>
    <t>Gráfico que muestra la Tasa de Aprehensiones, Casos Policiales, Denuncias y Detenciones por Violación por cada 100 mil habitantes en Hualañé según datos recolectados y calculados por al Subsecretaría de Prevención del Delito para el Periodo 2008-2020.</t>
  </si>
  <si>
    <t>Hualañé comunal delitos género violación mujer mujeres víctimas aprehensiones casos policiales denuncias detenciones evolución tasa 100 mil habitantes</t>
  </si>
  <si>
    <t>https://analytics.zoho.com/open-view/2395394000006850626?ZOHO_CRITERIA=%22Localiza%20CL%22.%22Codcom%22%3D7302</t>
  </si>
  <si>
    <t>#1774B2436</t>
  </si>
  <si>
    <t>Proporción de Aprehensiones, Casos Policiales, Denuncias y Detenciones por Violencia Intrafamiliar en Curacaví para el Periodo 2005-2021.</t>
  </si>
  <si>
    <t>Gráfico que muestra la proporción y cantidad de Aprehensiones, Casos policiales, Denuncias y Detenciones por Violencia Intrafamiliar en Curacaví según datos recopilados desde el Centro de Estudios y Análisis del Delito durante el Periodo 2005-2021.</t>
  </si>
  <si>
    <t>Curacaví comunal delitos género violencia hacia mujer mujeres víctimas intrafamiliar familiar aprehensiones denuncias casos policiales detenciones comuna</t>
  </si>
  <si>
    <t>https://analytics.zoho.com/open-view/2395394000007123726?ZOHO_CRITERIA=%22Trasposicion_27.5%22.%22Cod_Comuna%22%3D13503</t>
  </si>
  <si>
    <t>#1774B8712</t>
  </si>
  <si>
    <t>Variación Trimestral de Aprehensiones, Casos policiales, Denuncias y Detenciones (%) por Violación en Mostazal para el Periodo 2008-2020</t>
  </si>
  <si>
    <t>Gráfico que muestra la variación trimestral de Aprehensiones, Casos Policiales, Denuncias y Detenciones (%) por Violaciones en Mostazal según datos recopilados desde la Subsecretaria de Prevención del Delito durante el Periodo 2008-2020.</t>
  </si>
  <si>
    <t>Mostazal comunal delitos género violación mujer mujeres víctimas aprehensiones casos policiales denuncias detenciones variación trimestral</t>
  </si>
  <si>
    <t>https://analytics.zoho.com/open-view/2395394000008633146?ZOHO_CRITERIA=%22Trasposicion_27.6%22.%22Cod_comuna%22%3D6110</t>
  </si>
  <si>
    <t>#1774B6020</t>
  </si>
  <si>
    <t>Frecuencia de Detenciones por Violencia Intrafamiliar en Puyehue para el Periodo 2005-2021.</t>
  </si>
  <si>
    <t>Gráfico que muestra la frecuencia de las Detenciones por Violencia Intrafamiliar en Puyehue según datos recopilados desde el Centro de Estudios y Análsis del Delito durante el Periodo 2005-2021.</t>
  </si>
  <si>
    <t>Puyehue comunal delitos género violencia hacia mujer mujeres víctimas intrafamiliar familiar detenciones comuna</t>
  </si>
  <si>
    <t>https://analytics.zoho.com/open-view/2395394000007123572?ZOHO_CRITERIA=%22Trasposicion_27.5%22.%22Cod_Comuna%22%3D10304</t>
  </si>
  <si>
    <t>#1774B8299</t>
  </si>
  <si>
    <t>Frecuencia de Frecuencia Casos Policiales por Violación en Algarrobo para el Periodo 2008-2020</t>
  </si>
  <si>
    <t>Gráfico que muestra la frecuencia de Casos Policiales por Violación en Algarrobo según datos recopilados desde el Subsecretaria de Prevención del Delito durante el Periodo 2008-2020.</t>
  </si>
  <si>
    <t>Algarrobo comunal delitos género violación mujer mujeres víctimas casos policiales</t>
  </si>
  <si>
    <t>https://analytics.zoho.com/open-view/2395394000006792555?ZOHO_CRITERIA=%22Localiza%20CL%22.%22Codcom%22%3D5602</t>
  </si>
  <si>
    <t>#1774B3390</t>
  </si>
  <si>
    <t>Frecuencia de Aprehensiones por Violencia Intrafamiliar en Tomé para el Periodo 2005-2021</t>
  </si>
  <si>
    <t>Gráfico que muestra la frecuencia de Aprehensiones por Violencia Intrafamiliar en Tomé según datos recopilados desde el Centro de Estudios y Análsis del Delito durante el Periodo 2005-2021.</t>
  </si>
  <si>
    <t>Tomé comunal delitos género violencia hacia mujer mujeres víctimas intrafamiliar familiar aprehensiones comuna</t>
  </si>
  <si>
    <t>https://analytics.zoho.com/open-view/2395394000007123378?ZOHO_CRITERIA=%22Trasposicion_27.5%22.%22Cod_Comuna%22%3D8111</t>
  </si>
  <si>
    <t>#1774B7171</t>
  </si>
  <si>
    <t>Frecuencia de Detenciones por Violencia Intrafamiliar en Calbuco para el Periodo 2005-2021.</t>
  </si>
  <si>
    <t>Gráfico que muestra la frecuencia de las Detenciones por Violencia Intrafamiliar en Calbuco según datos recopilados desde el Centro de Estudios y Análsis del Delito durante el Periodo 2005-2021.</t>
  </si>
  <si>
    <t>Calbuco comunal delitos género violencia hacia mujer mujeres víctimas intrafamiliar familiar detenciones comuna</t>
  </si>
  <si>
    <t>https://analytics.zoho.com/open-view/2395394000007123572?ZOHO_CRITERIA=%22Trasposicion_27.5%22.%22Cod_Comuna%22%3D10102</t>
  </si>
  <si>
    <t>#1774B8278</t>
  </si>
  <si>
    <t>Variación Trimestral de Casos Policiales (%) por Violencia Intrafamiliar en Antuco para el Periodo 2005-2021.</t>
  </si>
  <si>
    <t>Gráfico que muestra la variación trimestral de Casos Policiales (%) por Violencia Intrafamiliar en Antuco según datos recopilados desde el Centro de Estudios y Análisis del Delito durante el Periodo 2005-2021.</t>
  </si>
  <si>
    <t>Antuco comunal delitos género violencia hacia mujer mujeres víctimas intrafamiliar familiar casos policiales variación trimestral</t>
  </si>
  <si>
    <t>https://analytics.zoho.com/open-view/2395394000007123911?ZOHO_CRITERIA=%22Trasposicion_27.5%22.%22Cod_Comuna%22%3D8302</t>
  </si>
  <si>
    <t>#1774B9238</t>
  </si>
  <si>
    <t>Frecuencia de Frecuencia Detenciones por Violación en Independencia para el Periodo 2008-2020</t>
  </si>
  <si>
    <t>Gráfico que muestra la frecuencia de Detenciones por Violación en Independencia según datos recopilados desde el Subsecretaria de Prevención del Delito durante el Periodo 2008-2020.</t>
  </si>
  <si>
    <t>Independencia comunal delitos género violación mujer mujeres víctimas detenciones</t>
  </si>
  <si>
    <t>https://analytics.zoho.com/open-view/2395394000006792637?ZOHO_CRITERIA=%22Localiza%20CL%22.%22Codcom%22%3D13108</t>
  </si>
  <si>
    <t>#1774B4266</t>
  </si>
  <si>
    <t>Variación Trimestral de Aprehensiones, Casos policiales, Denuncias y Detenciones (%) en Concón para el Periodo 2005-2021.</t>
  </si>
  <si>
    <t>Gráfico que muestra la variación trimestral de Aprehensiones, Casos Policiales, Denuncias y Detenciones (%) por Violencia Intrafamiliar en Concón según datos recopilados desde el Centro de Estudios y Análisis del Delito durante el Periodo 2005-2021.</t>
  </si>
  <si>
    <t>Concón comunal delitos género violencia hacia mujer mujeres víctimas intrafamiliar familiar aprehensiones casos policiales denuncias detenciones variación trimestral</t>
  </si>
  <si>
    <t>https://analytics.zoho.com/open-view/2395394000007126407?ZOHO_CRITERIA=%22Trasposicion_27.5%22.%22Cod_Comuna%22%3D5103</t>
  </si>
  <si>
    <t>#1774B10146</t>
  </si>
  <si>
    <t>Frecuencia de Frecuencia Aprehensiones, Casos Policiales, Denuncias y Detenciones por Violación en Talca para el Periodo 2008-2020</t>
  </si>
  <si>
    <t>Gráfico que muestra la frecuencia de Aprehensiones, Casos Policiales, Denuncias y  Detenciones por Violación en Talca según datos recopilados desde el Subsecretaria de Prevención del Delito durante el Periodo 2008-2020.</t>
  </si>
  <si>
    <t>Talca comunal delitos género violación mujer mujeres víctimas aprehensiones casos policiales denuncias detenciones</t>
  </si>
  <si>
    <t>https://analytics.zoho.com/open-view/2395394000006792678?ZOHO_CRITERIA=%22Localiza%20CL%22.%22Codcom%22%3D7101</t>
  </si>
  <si>
    <t>#1774B4437</t>
  </si>
  <si>
    <t>Variación Trimestral de Aprehensiones (%) por Violencia Intrafamiliar en Perquenco para el Periodo 2005-2021.</t>
  </si>
  <si>
    <t>Gráfico que muestra la variación trimestral de Aprehensiones (%) por Violencia Intrafamiliar en Perquenco  según datos recopilados desde el Centro de Estudios y Análisis del Delito durante el Periodo 2005-2021.</t>
  </si>
  <si>
    <t>Perquenco comunal delitos género violencia hacia mujer mujeres víctimas intrafamiliar familiar aprehensiones variación trimestral</t>
  </si>
  <si>
    <t>https://analytics.zoho.com/open-view/2395394000007123879?ZOHO_CRITERIA=%22Trasposicion_27.5%22.%22Cod_Comuna%22%3D9113</t>
  </si>
  <si>
    <t>#1774B8943</t>
  </si>
  <si>
    <t>Frecuencia de Denuncias por Violencia Intrafamiliar en Vicuña para el Periodo 2005-2021.</t>
  </si>
  <si>
    <t>Gráfico que muestra la frecuencia de las Denuncias por Violencia Intrafamiliar en Vicuña según datos recopilados desde el Centro de Estudios y Análsis del Delito durante el Periodo 2005-2021.</t>
  </si>
  <si>
    <t>Vicuña comunal delitos género violencia hacia mujer mujeres víctimas intrafamiliar familiar denuncias comuna</t>
  </si>
  <si>
    <t>https://analytics.zoho.com/open-view/2395394000007123492?ZOHO_CRITERIA=%22Trasposicion_27.5%22.%22Cod_Comuna%22%3D4106</t>
  </si>
  <si>
    <t>#1774B7736</t>
  </si>
  <si>
    <t>Variación anual de Tasa de Aprehensiones, Casos Policiales, Denuncias y Detenciones (%) por Violación en Tucapel para el Periodo 2008-2020</t>
  </si>
  <si>
    <t>Gráfico que muestra la variación anual (%) de la Tasa por cada 100 mil habitantes de  Aprehensiones, Casos Policiales, Denuncias y Detenciones por Violaciones en Tucapel según datos recopilados desde la Subsecretaria de Prevención del Delito durante el Periodo 2008-2020.</t>
  </si>
  <si>
    <t>Tucapel comunal delitos género violación mujer mujeres víctimas aprehensiones casos policiales denuncias detenciones variación tasa 100 mil habitantes</t>
  </si>
  <si>
    <t>https://analytics.zoho.com/open-view/2395394000006850667?ZOHO_CRITERIA=%22Localiza%20CL%22.%22Codcom%22%3D8312</t>
  </si>
  <si>
    <t>#1774B6538</t>
  </si>
  <si>
    <t>Frecuencia de Casos Policiales por Violencia Intrafamiliar en Copiapó para el Periodo 2005-2021.</t>
  </si>
  <si>
    <t>Gráfico que muestra la frecuencia de Casos Policiales por Violencia Intrafamiliar en Copiapó según datos recopilados desde el Centro de Estudios y Análsis del Delito durante el Periodo 2005-2021.</t>
  </si>
  <si>
    <t>Copiapó comunal delitos género violencia hacia mujer mujeres víctimas intrafamiliar familiar casos policiales comuna</t>
  </si>
  <si>
    <t>https://analytics.zoho.com/open-view/2395394000007123412?ZOHO_CRITERIA=%22Trasposicion_27.5%22.%22Cod_Comuna%22%3D3101</t>
  </si>
  <si>
    <t>#1774B7378</t>
  </si>
  <si>
    <t>Proporción de Casos de Violencia Económica por rango etario de la víctima en la Región de Tarapacá para los años 2012, 2017 y 2020.</t>
  </si>
  <si>
    <t>Gráfico que muestra la Proporción de Casos de Violencia Económica por rango etario para la Región de Tarapacá los años 2012, 2017 y 2020 según datos de las encuestas ENVIF-VCM realizadas por el Instituto Nacional de Estadísticas (INE) y el Centro de Estudios y Análisis del Delito (CEAD).</t>
  </si>
  <si>
    <t>Región de Tarapacá regional violencia económica intrafamiliar vif mujeres mujer encuesta envif cead ine edad rango etario</t>
  </si>
  <si>
    <t>https://analytics.zoho.com/open-view/2395394000007264280?ZOHO_CRITERIA=%22Trasposicion_27.9%22.%22C%C3%B3digo%20Regi%C3%B3n%22%20%3D%201</t>
  </si>
  <si>
    <t>#1774B6825</t>
  </si>
  <si>
    <t>Tasa de Aprehensiones, Casos Policiales, Denuncias y Detenciones por Violación en Padre las Casas para el Periodo 2008-2020.</t>
  </si>
  <si>
    <t>Gráfico que muestra la Tasa de Aprehensiones, Casos Policiales, Denuncias y Detenciones por Violación por cada 100 mil habitantes en Padre las Casas según datos recolectados y calculados por al Subsecretaría de Prevención del Delito para el Periodo 2008-2020.</t>
  </si>
  <si>
    <t>Padre las Casas comunal delitos género violación mujer mujeres víctimas aprehensiones casos policiales denuncias detenciones evolución tasa 100 mil habitantes</t>
  </si>
  <si>
    <t>https://analytics.zoho.com/open-view/2395394000006850626?ZOHO_CRITERIA=%22Localiza%20CL%22.%22Codcom%22%3D9112</t>
  </si>
  <si>
    <t>#1774B2517</t>
  </si>
  <si>
    <t>Frecuencia de Frecuencia Aprehensiones por Violación en Nueva Imperial para el Periodo 2008-2020</t>
  </si>
  <si>
    <t>Gráfico que muestra la frecuencia de Aprehensiones por Violación en Nueva Imperial según datos recopilados desde el Subsecretaria de Prevención del Delito durante el Periodo 2008-2020.</t>
  </si>
  <si>
    <t>Nueva Imperial comunal delitos género violación mujer mujeres víctimas aprehensiones</t>
  </si>
  <si>
    <t>https://analytics.zoho.com/open-view/2395394000006792514?ZOHO_CRITERIA=%22Localiza%20CL%22.%22Codcom%22%3D9111</t>
  </si>
  <si>
    <t>#1774B3201</t>
  </si>
  <si>
    <t>Tasa de Aprehensiones por Violación en Paredones para el Periodo 2008-2020.</t>
  </si>
  <si>
    <t>Gráfico que muestra la Tasa de Aprehensiones por Violación por cada 100 mil habitantes en Paredones según datos recolectados y calculados por al Subsecretaría de Prevención del Delito para el Periodo 2008-2020.</t>
  </si>
  <si>
    <t>Paredones comunal delitos género violación mujer mujeres víctimas aprehensiones evolución tasa 100 mil habitantes</t>
  </si>
  <si>
    <t>https://analytics.zoho.com/open-view/2395394000006843662?ZOHO_CRITERIA=%22Localiza%20CL%22.%22Codcom%22%3D6206</t>
  </si>
  <si>
    <t>#1774B1085</t>
  </si>
  <si>
    <t>Tasa de Aprehensiones, Casos Policiales, Denuncias y Detenciones por Violación en Porvenir para el Periodo 2008-2020.</t>
  </si>
  <si>
    <t>Gráfico que muestra la Tasa de Aprehensiones, Casos Policiales, Denuncias y Detenciones por Violación por cada 100 mil habitantes en Porvenir según datos recolectados y calculados por al Subsecretaría de Prevención del Delito para el Periodo 2008-2020.</t>
  </si>
  <si>
    <t>Porvenir comunal delitos género violación mujer mujeres víctimas aprehensiones casos policiales denuncias detenciones evolución tasa 100 mil habitantes</t>
  </si>
  <si>
    <t>https://analytics.zoho.com/open-view/2395394000006850626?ZOHO_CRITERIA=%22Localiza%20CL%22.%22Codcom%22%3D12301</t>
  </si>
  <si>
    <t>#1774B2583</t>
  </si>
  <si>
    <t>Frecuencia de Detenciones por Violencia Intrafamiliar en Futrono para el Periodo 2005-2021.</t>
  </si>
  <si>
    <t>Gráfico que muestra la frecuencia de las Detenciones por Violencia Intrafamiliar en Futrono según datos recopilados desde el Centro de Estudios y Análsis del Delito durante el Periodo 2005-2021.</t>
  </si>
  <si>
    <t>Futrono comunal delitos género violencia hacia mujer mujeres víctimas intrafamiliar familiar detenciones comuna</t>
  </si>
  <si>
    <t>https://analytics.zoho.com/open-view/2395394000007123572?ZOHO_CRITERIA=%22Trasposicion_27.5%22.%22Cod_Comuna%22%3D14202</t>
  </si>
  <si>
    <t>#1774B8385</t>
  </si>
  <si>
    <t>Variación Trimestral de Denuncias (%) por Violencia Intrafamiliar en San Miguel para el Periodo 2005-2021.</t>
  </si>
  <si>
    <t>Gráfico que muestra la variación trimestral de Denuncias (%) por Violencia Intrafamiliar en San Miguel según datos recopilados desde el Centro de Estudios y Análisis del Delito durante el Periodo 2005-2021.</t>
  </si>
  <si>
    <t>San Miguel comunal delitos género violencia hacia mujer mujeres víctimas intrafamiliar familiar denuncias variación trimestral</t>
  </si>
  <si>
    <t>https://analytics.zoho.com/open-view/2395394000007126144?ZOHO_CRITERIA=%22Trasposicion_27.5%22.%22Cod_Comuna%22%3D13130</t>
  </si>
  <si>
    <t>#1774B9724</t>
  </si>
  <si>
    <t>Tasa de Aprehensiones por Violación en Lanco para el Periodo 2008-2020.</t>
  </si>
  <si>
    <t>Gráfico que muestra la Tasa de Aprehensiones por Violación por cada 100 mil habitantes en Lanco según datos recolectados y calculados por al Subsecretaría de Prevención del Delito para el Periodo 2008-2020.</t>
  </si>
  <si>
    <t>Lanco comunal delitos género violación mujer mujeres víctimas aprehensiones evolución tasa 100 mil habitantes</t>
  </si>
  <si>
    <t>https://analytics.zoho.com/open-view/2395394000006843662?ZOHO_CRITERIA=%22Localiza%20CL%22.%22Codcom%22%3D14103</t>
  </si>
  <si>
    <t>#1774B1300</t>
  </si>
  <si>
    <t>Tasa de Aprehensiones por Violación en Los Sauces para el Periodo 2008-2020.</t>
  </si>
  <si>
    <t>Gráfico que muestra la Tasa de Aprehensiones por Violación por cada 100 mil habitantes en Los Sauces según datos recolectados y calculados por al Subsecretaría de Prevención del Delito para el Periodo 2008-2020.</t>
  </si>
  <si>
    <t>Los Sauces comunal delitos género violación mujer mujeres víctimas aprehensiones evolución tasa 100 mil habitantes</t>
  </si>
  <si>
    <t>https://analytics.zoho.com/open-view/2395394000006843662?ZOHO_CRITERIA=%22Localiza%20CL%22.%22Codcom%22%3D9206</t>
  </si>
  <si>
    <t>#1774B1202</t>
  </si>
  <si>
    <t>Variación Trimestral de Aprehensiones, Casos policiales, Denuncias y Detenciones (%) por Violación en Lo Prado para el Periodo 2008-2020</t>
  </si>
  <si>
    <t>Gráfico que muestra la variación trimestral de Aprehensiones, Casos Policiales, Denuncias y Detenciones (%) por Violaciones en Lo Prado según datos recopilados desde la Subsecretaria de Prevención del Delito durante el Periodo 2008-2020.</t>
  </si>
  <si>
    <t>Lo Prado comunal delitos género violación mujer mujeres víctimas aprehensiones casos policiales denuncias detenciones variación trimestral</t>
  </si>
  <si>
    <t>https://analytics.zoho.com/open-view/2395394000008633146?ZOHO_CRITERIA=%22Trasposicion_27.6%22.%22Cod_comuna%22%3D13117</t>
  </si>
  <si>
    <t>#1774B6225</t>
  </si>
  <si>
    <t>Frecuencia de Frecuencia Casos Policiales por Violación en Aisén para el Periodo 2008-2020</t>
  </si>
  <si>
    <t>Gráfico que muestra la frecuencia de Casos Policiales por Violación en Aisén según datos recopilados desde el Subsecretaria de Prevención del Delito durante el Periodo 2008-2020.</t>
  </si>
  <si>
    <t>Aisén comunal delitos género violación mujer mujeres víctimas casos policiales</t>
  </si>
  <si>
    <t>https://analytics.zoho.com/open-view/2395394000006792555?ZOHO_CRITERIA=%22Localiza%20CL%22.%22Codcom%22%3D11201</t>
  </si>
  <si>
    <t>#1774B3586</t>
  </si>
  <si>
    <t>Frecuencia de Detenciones por Violencia Intrafamiliar en Olmué para el Periodo 2005-2021.</t>
  </si>
  <si>
    <t>Gráfico que muestra la frecuencia de las Detenciones por Violencia Intrafamiliar en Olmué según datos recopilados desde el Centro de Estudios y Análsis del Delito durante el Periodo 2005-2021.</t>
  </si>
  <si>
    <t>Olmué comunal delitos género violencia hacia mujer mujeres víctimas intrafamiliar familiar detenciones comuna</t>
  </si>
  <si>
    <t>https://analytics.zoho.com/open-view/2395394000007123572?ZOHO_CRITERIA=%22Trasposicion_27.5%22.%22Cod_Comuna%22%3D5803</t>
  </si>
  <si>
    <t>#1774B8126</t>
  </si>
  <si>
    <t>Aborto Consentido Causales No Reguladas</t>
  </si>
  <si>
    <t>Sentencias Dictadas por Delitos Vinculados a la Mujer por región para el delito de Aborto Consentido Causales No Reguladas, durante el Periodo 2013-2019</t>
  </si>
  <si>
    <t>El gráfico muestra la evolución anual de la frecuencia de Sentencias Dictadas por Delitos Vinculados a la Mujer por región para el delito de Aborto Consentido Causales No Reguladas, durante el Periodo 2013-2019 de acuerdo a datos provenientes del Poder Judicial de Chile.</t>
  </si>
  <si>
    <t>sociedad delincuencia delitos frecuencia sentencias aborto causales consentimiento consentido reguladas mujer violencia regional</t>
  </si>
  <si>
    <t>https://analytics.zoho.com/open-view/2395394000007158239?ZOHO_CRITERIA=%22Trasposicion_27.16%22.%22Id_Categor%C3%ADa%22%3D270105002</t>
  </si>
  <si>
    <t>#1774B585</t>
  </si>
  <si>
    <t>Variación Trimestral de Casos Policiales (%) por Violación en Camiña para el Periodo 2008-2020</t>
  </si>
  <si>
    <t>Gráfico que muestra la variación trimestral de Casos Policiales (%) por Violaciones en Camiña según datos recopilados desde la Subsecretaria de Prevención del Delito durante el Periodo 2008-2020.</t>
  </si>
  <si>
    <t>Camiña comunal delitos género violación mujer mujeres víctimas casos policiales variación trimestral</t>
  </si>
  <si>
    <t>https://analytics.zoho.com/open-view/2395394000008633026?ZOHO_CRITERIA=%22Trasposicion_27.6%22.%22Cod_comuna%22%3D1402</t>
  </si>
  <si>
    <t>#1774B4968</t>
  </si>
  <si>
    <t>Frecuencia de Frecuencia Aprehensiones por Violación en Cochrane para el Periodo 2008-2020</t>
  </si>
  <si>
    <t>Gráfico que muestra la frecuencia de Aprehensiones por Violación en Cochrane según datos recopilados desde el Subsecretaria de Prevención del Delito durante el Periodo 2008-2020.</t>
  </si>
  <si>
    <t>Cochrane comunal delitos género violación mujer mujeres víctimas aprehensiones</t>
  </si>
  <si>
    <t>https://analytics.zoho.com/open-view/2395394000006792514?ZOHO_CRITERIA=%22Localiza%20CL%22.%22Codcom%22%3D11301</t>
  </si>
  <si>
    <t>#1774B3255</t>
  </si>
  <si>
    <t>Cantidad de Casos de Violencia Intrafamiliar en la Región de Los Ríos por trimestre y edad según datos recopilados en el Periodo 2019-2021.</t>
  </si>
  <si>
    <t>Gráfico que muestra la cantidad de casos de Violencia Intrafamiliar en la Región de Los Ríos por trimestre según edad de la víctima, presentados frente a la Fiscalía de Chile durante el Periodo 2019-2021.</t>
  </si>
  <si>
    <t>Región de Los Ríos delitos Violencia mujer mujeres casos víctimas intrafamiliar familiar fisica fiscalía región evolución edad trimestre</t>
  </si>
  <si>
    <t>https://analytics.zoho.com/open-view/2395394000007062438?ZOHO_CRITERIA=%22Trasposicion_27.4%22.%22Cod_Regi%C3%B3n%22%3D14</t>
  </si>
  <si>
    <t>#1774B6946</t>
  </si>
  <si>
    <t>Frecuencia de Casos Policiales por Violencia Intrafamiliar en Freire para el Periodo 2005-2021.</t>
  </si>
  <si>
    <t>Gráfico que muestra la frecuencia de Casos Policiales por Violencia Intrafamiliar en Freire según datos recopilados desde el Centro de Estudios y Análsis del Delito durante el Periodo 2005-2021.</t>
  </si>
  <si>
    <t>Freire comunal delitos género violencia hacia mujer mujeres víctimas intrafamiliar familiar casos policiales comuna</t>
  </si>
  <si>
    <t>https://analytics.zoho.com/open-view/2395394000007123412?ZOHO_CRITERIA=%22Trasposicion_27.5%22.%22Cod_Comuna%22%3D9105</t>
  </si>
  <si>
    <t>#1774B7561</t>
  </si>
  <si>
    <t>Frecuencia de Casos Policiales por Violencia Intrafamiliar en Freirina para el Periodo 2005-2021.</t>
  </si>
  <si>
    <t>Gráfico que muestra la frecuencia de Casos Policiales por Violencia Intrafamiliar en Freirina según datos recopilados desde el Centro de Estudios y Análsis del Delito durante el Periodo 2005-2021.</t>
  </si>
  <si>
    <t>Freirina comunal delitos género violencia hacia mujer mujeres víctimas intrafamiliar familiar casos policiales comuna</t>
  </si>
  <si>
    <t>https://analytics.zoho.com/open-view/2395394000007123412?ZOHO_CRITERIA=%22Trasposicion_27.5%22.%22Cod_Comuna%22%3D3303</t>
  </si>
  <si>
    <t>#1774B7385</t>
  </si>
  <si>
    <t>Variación Anual Número de Femicidios informados por el Ministerio de la Mujer y Equidad de Género en la Región de Magallanes durante el Periodo 2010-2021.</t>
  </si>
  <si>
    <t>Gráfico que muestra la Variación Anual (%) del número de femicidios en la Región de Magallanes de acuerdo a los datos publicados por el Ministerio de la Mujer y Equidad de Género de Chile para el Periodo 2010-2021.</t>
  </si>
  <si>
    <t>Región de Magallanes regional comuna femicidios delitos género violencia mujer mujeres casos víctimas minmeg ministerio variación anual</t>
  </si>
  <si>
    <t>https://analytics.zoho.com/open-view/2395394000006713064?ZOHO_CRITERIA=%22Femicidios%22.%22Codreg%22%3D12</t>
  </si>
  <si>
    <t>#1774B6787</t>
  </si>
  <si>
    <t>Frecuencia de Frecuencia Detenciones por Violación en San Carlos para el Periodo 2008-2020</t>
  </si>
  <si>
    <t>Gráfico que muestra la frecuencia de Detenciones por Violación en San Carlos según datos recopilados desde el Subsecretaria de Prevención del Delito durante el Periodo 2008-2020.</t>
  </si>
  <si>
    <t>San Carlos comunal delitos género violación mujer mujeres víctimas detenciones</t>
  </si>
  <si>
    <t>https://analytics.zoho.com/open-view/2395394000006792637?ZOHO_CRITERIA=%22Localiza%20CL%22.%22Codcom%22%3D16301</t>
  </si>
  <si>
    <t>#1774B4183</t>
  </si>
  <si>
    <t>Variación anual de Tasa de Aprehensiones, Casos Policiales, Denuncias y Detenciones (%) por Violación en Purén para el Periodo 2008-2020</t>
  </si>
  <si>
    <t>Gráfico que muestra la variación anual (%) de la Tasa por cada 100 mil habitantes de  Aprehensiones, Casos Policiales, Denuncias y Detenciones por Violaciones en Purén según datos recopilados desde la Subsecretaria de Prevención del Delito durante el Periodo 2008-2020.</t>
  </si>
  <si>
    <t>Purén comunal delitos género violación mujer mujeres víctimas aprehensiones casos policiales denuncias detenciones variación tasa 100 mil habitantes</t>
  </si>
  <si>
    <t>https://analytics.zoho.com/open-view/2395394000006850667?ZOHO_CRITERIA=%22Localiza%20CL%22.%22Codcom%22%3D9208</t>
  </si>
  <si>
    <t>#1774B6590</t>
  </si>
  <si>
    <t>Tasa de Detenciones por Violación en Licantén para el Periodo 2008-2020.</t>
  </si>
  <si>
    <t>Gráfico que muestra la Tasa de Detenciones por Violación por cada 100 mil habitantes en Licantén según datos recolectados y calculados por al Subsecretaría de Prevención del Delito para el Periodo 2008-2020.</t>
  </si>
  <si>
    <t>Licantén comunal delitos género violación mujer mujeres víctimas detenciones evolución tasa 100 mil habitantes</t>
  </si>
  <si>
    <t>https://analytics.zoho.com/open-view/2395394000006843853?ZOHO_CRITERIA=%22Localiza%20CL%22.%22Codcom%22%3D7303</t>
  </si>
  <si>
    <t>#1774B2107</t>
  </si>
  <si>
    <t>Tasa de Denuncias por Violación en San Gregorio para el Periodo 2008-2020.</t>
  </si>
  <si>
    <t>Gráfico que muestra la Tasa de Denuncias por Violación por cada 100 mil habitantes en San Gregorio según datos recolectados y calculados por al Subsecretaría de Prevención del Delito para el Periodo 2008-2020.</t>
  </si>
  <si>
    <t>San Gregorio comunal delitos género violación mujer mujeres víctimas denuncias evolución tasa 100 mil habitantes</t>
  </si>
  <si>
    <t>https://analytics.zoho.com/open-view/2395394000006843824?ZOHO_CRITERIA=%22Localiza%20CL%22.%22Codcom%22%3D12104</t>
  </si>
  <si>
    <t>#1774B1919</t>
  </si>
  <si>
    <t>Frecuencia de Casos de Violencia Económica y Variación Anual en San Nicolás para los años 2012, 2017 y 2020.</t>
  </si>
  <si>
    <t>Gráfico que muestra la Frecuencia de Casos de Violencia Económica por año en San Nicolás para los años 2012, 2017 y 2020 según datos de las encuestas ENVIF-VCM realizadas por el Instituto Nacional de Estadísticas (INE) y el Centro de Estudios y Análisis del Delito (CEAD).</t>
  </si>
  <si>
    <t>San Nicolás comunal violencia económica intrafamiliar vif mujeres mujer encuesta envif cead ine evolución variación anual</t>
  </si>
  <si>
    <t>https://analytics.zoho.com/open-view/2395394000007264522?ZOHO_CRITERIA=%22Trasposicion_27.9%22.%22C%C3%B3digo%20Comuna%22%3D16305</t>
  </si>
  <si>
    <t>#1774B10692</t>
  </si>
  <si>
    <t>Proporción de Aprehensiones, Casos Policiales, Denuncias y Detenciones por Violencia Intrafamiliar en Pucón para el Periodo 2005-2021.</t>
  </si>
  <si>
    <t>Gráfico que muestra la proporción y cantidad de Aprehensiones, Casos policiales, Denuncias y Detenciones por Violencia Intrafamiliar en Pucón según datos recopilados desde el Centro de Estudios y Análisis del Delito durante el Periodo 2005-2021.</t>
  </si>
  <si>
    <t>Pucón comunal delitos género violencia hacia mujer mujeres víctimas intrafamiliar familiar aprehensiones denuncias casos policiales detenciones comuna</t>
  </si>
  <si>
    <t>https://analytics.zoho.com/open-view/2395394000007123726?ZOHO_CRITERIA=%22Trasposicion_27.5%22.%22Cod_Comuna%22%3D9115</t>
  </si>
  <si>
    <t>#1774B8601</t>
  </si>
  <si>
    <t>Variación Trimestral de Denuncias (%) por Violencia Intrafamiliar en Pelarco para el Periodo 2005-2021.</t>
  </si>
  <si>
    <t>Gráfico que muestra la variación trimestral de Denuncias (%) por Violencia Intrafamiliar en Pelarco según datos recopilados desde el Centro de Estudios y Análisis del Delito durante el Periodo 2005-2021.</t>
  </si>
  <si>
    <t>Pelarco comunal delitos género violencia hacia mujer mujeres víctimas intrafamiliar familiar denuncias variación trimestral</t>
  </si>
  <si>
    <t>https://analytics.zoho.com/open-view/2395394000007126144?ZOHO_CRITERIA=%22Trasposicion_27.5%22.%22Cod_Comuna%22%3D7106</t>
  </si>
  <si>
    <t>#1774B9536</t>
  </si>
  <si>
    <t>Tasa de Denuncias por Violación en San Fabián para el Periodo 2008-2020.</t>
  </si>
  <si>
    <t>Gráfico que muestra la Tasa de Denuncias por Violación por cada 100 mil habitantes en San Fabián según datos recolectados y calculados por al Subsecretaría de Prevención del Delito para el Periodo 2008-2020.</t>
  </si>
  <si>
    <t>San Fabián comunal delitos género violación mujer mujeres víctimas denuncias evolución tasa 100 mil habitantes</t>
  </si>
  <si>
    <t>https://analytics.zoho.com/open-view/2395394000006843824?ZOHO_CRITERIA=%22Localiza%20CL%22.%22Codcom%22%3D16304</t>
  </si>
  <si>
    <t>#1774B1842</t>
  </si>
  <si>
    <t>Variación anual de Tasa de Aprehensiones, Casos Policiales, Denuncias y Detenciones (%) por Violación en Pelluhue para el Periodo 2008-2020</t>
  </si>
  <si>
    <t>Gráfico que muestra la variación anual (%) de la Tasa por cada 100 mil habitantes de  Aprehensiones, Casos Policiales, Denuncias y Detenciones por Violaciones en Pelluhue según datos recopilados desde la Subsecretaria de Prevención del Delito durante el Periodo 2008-2020.</t>
  </si>
  <si>
    <t>Pelluhue comunal delitos género violación mujer mujeres víctimas aprehensiones casos policiales denuncias detenciones variación tasa 100 mil habitantes</t>
  </si>
  <si>
    <t>https://analytics.zoho.com/open-view/2395394000006850667?ZOHO_CRITERIA=%22Localiza%20CL%22.%22Codcom%22%3D7203</t>
  </si>
  <si>
    <t>#1774B6490</t>
  </si>
  <si>
    <t>Tasa de Denuncias por Violación  en la Región de O'Higgins para el Período 2008-2020.</t>
  </si>
  <si>
    <t>Gráfico que muestra la Tasa de Denuncias por Violación por cada 100 mil habitantes en la Región de O'Higgins según datos recolectados y calculados por al Subsecretaría de Prevención del Delito para el Período 2008-2020.</t>
  </si>
  <si>
    <t>Región de O'Higgins regional delitos género violación mujer mujeres víctimas denuncias evolución tasa 100 mil habitantes</t>
  </si>
  <si>
    <t>https://analytics.zoho.com/open-view/2395394000008748459?ZOHO_CRITERIA=%22Trasposicion_27.7%22.%22cod_region%22%3D6</t>
  </si>
  <si>
    <t>#1774B2765</t>
  </si>
  <si>
    <t>Sentencias Dictadas por Delitos de Abuso Sexual en el  Juzgado de Garantía de Rengo para el Periodo 2013-2019</t>
  </si>
  <si>
    <t>El gráfico muestra la evolución anual de la frecuencia de Sentencias Dictadas por Delitos de Abuso Sexual en el  Juzgado de Garantía de Rengo para el Periodo 2013-2019 de acuerdo a datos provenientes del Poder Judicial de Chile.</t>
  </si>
  <si>
    <t>https://analytics.zoho.com/open-view/2395394000007166659?ZOHO_CRITERIA=%22Trasposicion_27.15%22.%22Id_Juzgado_Garant%C3%ADa%22%3D25</t>
  </si>
  <si>
    <t>#1774B134</t>
  </si>
  <si>
    <t>Frecuencia según ocurrencia de Violencia Económica en Concón para los años 2012, 2017 y 2020.</t>
  </si>
  <si>
    <t>Gráfico que muestra la Frecuencia según ocurrencia de Violencia Económica en Concón los años 2012, 2017 y 2020 según datos de las encuestas ENVIF-VCM realizadas por el Instituto Nacional de Estadísticas (INE) y el Centro de Estudios y Análisis del Delito (CEAD).</t>
  </si>
  <si>
    <t>Concón comunal violencia económica intrafamiliar vif mujeres mujer encuesta envif cead ine víctima padecer sufrir</t>
  </si>
  <si>
    <t>https://analytics.zoho.com/open-view/2395394000007264102?ZOHO_CRITERIA=%22Trasposicion_27.9%22.%22C%C3%B3digo%20Comuna%22%3D5103</t>
  </si>
  <si>
    <t>#1774B10995</t>
  </si>
  <si>
    <t>Variación Trimestral de Denuncias (%) por Violencia Intrafamiliar en Queilén para el Periodo 2005-2021.</t>
  </si>
  <si>
    <t>Gráfico que muestra la variación trimestral de Denuncias (%) por Violencia Intrafamiliar en Queilén según datos recopilados desde el Centro de Estudios y Análisis del Delito durante el Periodo 2005-2021.</t>
  </si>
  <si>
    <t>Queilén comunal delitos género violencia hacia mujer mujeres víctimas intrafamiliar familiar denuncias variación trimestral</t>
  </si>
  <si>
    <t>https://analytics.zoho.com/open-view/2395394000007126144?ZOHO_CRITERIA=%22Trasposicion_27.5%22.%22Cod_Comuna%22%3D10207</t>
  </si>
  <si>
    <t>#1774B9662</t>
  </si>
  <si>
    <t>Variación Trimestral de Aprehensiones (%) por Violación en Monte Patria para el Periodo 2008-2020</t>
  </si>
  <si>
    <t>Gráfico que muestra la variación trimestral de Aprehensiones (%) por Violaciones en Monte Patria según datos recopilados desde la Subsecretaria de Prevención del Delito durante el Periodo 2008-2020.</t>
  </si>
  <si>
    <t>Monte Patria comunal delitos género violación mujer mujeres víctimas aprehensiones variación trimestral</t>
  </si>
  <si>
    <t>https://analytics.zoho.com/open-view/2395394000008632943?ZOHO_CRITERIA=%22Trasposicion_27.6%22.%22Cod_comuna%22%3D4303</t>
  </si>
  <si>
    <t>#1774B4697</t>
  </si>
  <si>
    <t>Tasa de Detenciones por Violación en Los Angeles para el Periodo 2008-2020.</t>
  </si>
  <si>
    <t>Gráfico que muestra la Tasa de Detenciones por Violación por cada 100 mil habitantes en Los Angeles según datos recolectados y calculados por al Subsecretaría de Prevención del Delito para el Periodo 2008-2020.</t>
  </si>
  <si>
    <t>Los Angeles comunal delitos género violación mujer mujeres víctimas detenciones evolución tasa 100 mil habitantes</t>
  </si>
  <si>
    <t>https://analytics.zoho.com/open-view/2395394000006843853?ZOHO_CRITERIA=%22Localiza%20CL%22.%22Codcom%22%3D8301</t>
  </si>
  <si>
    <t>#1774B2140</t>
  </si>
  <si>
    <t>Frecuencia de Frecuencia Aprehensiones, Casos Policiales, Denuncias y Detenciones por Violación en Pudahuel para el Periodo 2008-2020</t>
  </si>
  <si>
    <t>Gráfico que muestra la frecuencia de Aprehensiones, Casos Policiales, Denuncias y  Detenciones por Violación en Pudahuel según datos recopilados desde el Subsecretaria de Prevención del Delito durante el Periodo 2008-2020.</t>
  </si>
  <si>
    <t>Pudahuel comunal delitos género violación mujer mujeres víctimas aprehensiones casos policiales denuncias detenciones</t>
  </si>
  <si>
    <t>https://analytics.zoho.com/open-view/2395394000006792678?ZOHO_CRITERIA=%22Localiza%20CL%22.%22Codcom%22%3D13124</t>
  </si>
  <si>
    <t>#1774B4625</t>
  </si>
  <si>
    <t>Frecuencia de Frecuencia Denuncias por Violación en La Pintana para el Periodo 2008-2020</t>
  </si>
  <si>
    <t>Gráfico que muestra la frecuencia de Denuncias por Violación en La Pintana según datos recopilados desde el Subsecretaria de Prevención del Delito durante el Periodo 2008-2020.</t>
  </si>
  <si>
    <t>La Pintana comunal delitos género violación mujer mujeres víctimas denuncias</t>
  </si>
  <si>
    <t>https://analytics.zoho.com/open-view/2395394000006792596?ZOHO_CRITERIA=%22Localiza%20CL%22.%22Codcom%22%3D13112</t>
  </si>
  <si>
    <t>#1774B3950</t>
  </si>
  <si>
    <t>Proporción de Aprehensiones, Casos Policiales, Denuncias y Detenciones por Violencia Intrafamiliar en San Gregorio para el Periodo 2005-2021.</t>
  </si>
  <si>
    <t>Gráfico que muestra la proporción y cantidad de Aprehensiones, Casos policiales, Denuncias y Detenciones por Violencia Intrafamiliar en San Gregorio según datos recopilados desde el Centro de Estudios y Análisis del Delito durante el Periodo 2005-2021.</t>
  </si>
  <si>
    <t>San Gregorio comunal delitos género violencia hacia mujer mujeres víctimas intrafamiliar familiar aprehensiones denuncias casos policiales detenciones comuna</t>
  </si>
  <si>
    <t>https://analytics.zoho.com/open-view/2395394000007123726?ZOHO_CRITERIA=%22Trasposicion_27.5%22.%22Cod_Comuna%22%3D12104</t>
  </si>
  <si>
    <t>#1774B8662</t>
  </si>
  <si>
    <t>Abuso Sexual De Mayor De 14 (Con Circunstancias De Violación)</t>
  </si>
  <si>
    <t>Sentencias Dictadas por Delitos de Abuso Sexual por Juzgado de Garantía para el delito de Abuso Sexual De Mayor De 14 (Con Circunstancias De Violación), durante el Periodo 2013-2019</t>
  </si>
  <si>
    <t>El gráfico muestra la evolución anual de la frecuencia de Sentencias Dictadas por Delitos de Abuso Sexual por Juzgado de Garantía para el delito de Abuso Sexual De Mayor De 14 (Con Circunstancias De Violación), durante el Periodo 2013-2019 de acuerdo a datos provenientes del Poder Judicial de Chile.</t>
  </si>
  <si>
    <t>abuso sexual delitos género violencia mujer mujeres casos víctimas detenciones sentencias juzgado garantía</t>
  </si>
  <si>
    <t>https://analytics.zoho.com/open-view/2395394000007166547?ZOHO_CRITERIA=%22Trasposicion_27.15%22.%22Id_Categor%C3%ADa%22%3D270102008</t>
  </si>
  <si>
    <t>#1774B285</t>
  </si>
  <si>
    <t>Variación Trimestral de Aprehensiones, Casos policiales, Denuncias y Detenciones (%) por Violación en Alto del Carmen para el Periodo 2008-2020</t>
  </si>
  <si>
    <t>Gráfico que muestra la variación trimestral de Aprehensiones, Casos Policiales, Denuncias y Detenciones (%) por Violaciones en Alto del Carmen según datos recopilados desde la Subsecretaria de Prevención del Delito durante el Periodo 2008-2020.</t>
  </si>
  <si>
    <t>Alto del Carmen comunal delitos género violación mujer mujeres víctimas aprehensiones casos policiales denuncias detenciones variación trimestral</t>
  </si>
  <si>
    <t>https://analytics.zoho.com/open-view/2395394000008633146?ZOHO_CRITERIA=%22Trasposicion_27.6%22.%22Cod_comuna%22%3D3302</t>
  </si>
  <si>
    <t>#1774B5955</t>
  </si>
  <si>
    <t>Frecuencia de Frecuencia Aprehensiones, Casos Policiales, Denuncias y Detenciones por Violación en Cochrane para el Periodo 2008-2020</t>
  </si>
  <si>
    <t>Gráfico que muestra la frecuencia de Aprehensiones, Casos Policiales, Denuncias y  Detenciones por Violación en Cochrane según datos recopilados desde el Subsecretaria de Prevención del Delito durante el Periodo 2008-2020.</t>
  </si>
  <si>
    <t>Cochrane comunal delitos género violación mujer mujeres víctimas aprehensiones casos policiales denuncias detenciones</t>
  </si>
  <si>
    <t>https://analytics.zoho.com/open-view/2395394000006792678?ZOHO_CRITERIA=%22Localiza%20CL%22.%22Codcom%22%3D11301</t>
  </si>
  <si>
    <t>#1774B4588</t>
  </si>
  <si>
    <t>Cantidad de Centros de la Mujer por tipo de atención en la Región del Biobío, Año 2021</t>
  </si>
  <si>
    <t>Gráfico que muestra la cantidad de Centros de la Mujer por tipo de atención en la  Región del Biobío, de acuerdo a los datos publicados por el Servicio Nacional de la Mujer y la Equidad de Género para el Año 2021.</t>
  </si>
  <si>
    <t>mujer mujeres género violencia minmeg sernameg ministerio centro apoyo biobío atención</t>
  </si>
  <si>
    <t>https://analytics.zoho.com/open-view/2395394000008621848?ZOHO_CRITERIA=%2227.11%22.%22C%C3%B3digo_Regi%C3%B3n%22%20%3D%208</t>
  </si>
  <si>
    <t>#1774B33</t>
  </si>
  <si>
    <t>Frecuencia de Aprehensiones por Violencia Intrafamiliar en Los Angeles para el Periodo 2005-2021</t>
  </si>
  <si>
    <t>Gráfico que muestra la frecuencia de Aprehensiones por Violencia Intrafamiliar en Los Angeles según datos recopilados desde el Centro de Estudios y Análsis del Delito durante el Periodo 2005-2021.</t>
  </si>
  <si>
    <t>Los Angeles comunal delitos género violencia hacia mujer mujeres víctimas intrafamiliar familiar aprehensiones comuna</t>
  </si>
  <si>
    <t>https://analytics.zoho.com/open-view/2395394000007123378?ZOHO_CRITERIA=%22Trasposicion_27.5%22.%22Cod_Comuna%22%3D8301</t>
  </si>
  <si>
    <t>#1774B7180</t>
  </si>
  <si>
    <t>Variación Trimestral de Denuncias (%) por Violencia Intrafamiliar en Recoleta para el Periodo 2005-2021.</t>
  </si>
  <si>
    <t>Gráfico que muestra la variación trimestral de Denuncias (%) por Violencia Intrafamiliar en Recoleta según datos recopilados desde el Centro de Estudios y Análisis del Delito durante el Periodo 2005-2021.</t>
  </si>
  <si>
    <t>Recoleta comunal delitos género violencia hacia mujer mujeres víctimas intrafamiliar familiar denuncias variación trimestral</t>
  </si>
  <si>
    <t>https://analytics.zoho.com/open-view/2395394000007126144?ZOHO_CRITERIA=%22Trasposicion_27.5%22.%22Cod_Comuna%22%3D13127</t>
  </si>
  <si>
    <t>#1774B9721</t>
  </si>
  <si>
    <t>Variación Trimestral de Denuncias (%) por Violencia Intrafamiliar en Rauco para el Periodo 2005-2021.</t>
  </si>
  <si>
    <t>Gráfico que muestra la variación trimestral de Denuncias (%) por Violencia Intrafamiliar en Rauco según datos recopilados desde el Centro de Estudios y Análisis del Delito durante el Periodo 2005-2021.</t>
  </si>
  <si>
    <t>Rauco comunal delitos género violencia hacia mujer mujeres víctimas intrafamiliar familiar denuncias variación trimestral</t>
  </si>
  <si>
    <t>https://analytics.zoho.com/open-view/2395394000007126144?ZOHO_CRITERIA=%22Trasposicion_27.5%22.%22Cod_Comuna%22%3D7305</t>
  </si>
  <si>
    <t>#1774B9548</t>
  </si>
  <si>
    <t>Frecuencia de Frecuencia Aprehensiones por Violación en Quillota para el Periodo 2008-2020</t>
  </si>
  <si>
    <t>Gráfico que muestra la frecuencia de Aprehensiones por Violación en Quillota según datos recopilados desde el Subsecretaria de Prevención del Delito durante el Periodo 2008-2020.</t>
  </si>
  <si>
    <t>Quillota comunal delitos género violación mujer mujeres víctimas aprehensiones</t>
  </si>
  <si>
    <t>https://analytics.zoho.com/open-view/2395394000006792514?ZOHO_CRITERIA=%22Localiza%20CL%22.%22Codcom%22%3D5501</t>
  </si>
  <si>
    <t>#1774B3057</t>
  </si>
  <si>
    <t>Frecuencia de Frecuencia Aprehensiones por Violación en Coinco para el Periodo 2008-2020</t>
  </si>
  <si>
    <t>Gráfico que muestra la frecuencia de Aprehensiones por Violación en Coinco según datos recopilados desde el Subsecretaria de Prevención del Delito durante el Periodo 2008-2020.</t>
  </si>
  <si>
    <t>Coinco comunal delitos género violación mujer mujeres víctimas aprehensiones</t>
  </si>
  <si>
    <t>https://analytics.zoho.com/open-view/2395394000006792514?ZOHO_CRITERIA=%22Localiza%20CL%22.%22Codcom%22%3D6103</t>
  </si>
  <si>
    <t>#1774B3080</t>
  </si>
  <si>
    <t>Variación Trimestral de Aprehensiones (%) por Violación en Santa María para el Periodo 2008-2020</t>
  </si>
  <si>
    <t>Gráfico que muestra la variación trimestral de Aprehensiones (%) por Violaciones en Santa María según datos recopilados desde la Subsecretaria de Prevención del Delito durante el Periodo 2008-2020.</t>
  </si>
  <si>
    <t>Santa María comunal delitos género violación mujer mujeres víctimas aprehensiones variación trimestral</t>
  </si>
  <si>
    <t>https://analytics.zoho.com/open-view/2395394000008632943?ZOHO_CRITERIA=%22Trasposicion_27.6%22.%22Cod_comuna%22%3D5706</t>
  </si>
  <si>
    <t>#1774B4729</t>
  </si>
  <si>
    <t>Frecuencia de Frecuencia Detenciones por Violación a nivel comunal en la Región de O'Higgins, Periodo 2008-2020</t>
  </si>
  <si>
    <t>Gráfico que muestra la frecuencia de Detenciones por Violaciones en la Región de O'Higgins por comuna según datos recopilados por la Subsecretaría de Prevención del Delito durante el Periodo 2008-2020.</t>
  </si>
  <si>
    <t>Región de O'Higgins regional delitos género violación mujer mujeres víctimas detenciones comuna evolución</t>
  </si>
  <si>
    <t>https://analytics.zoho.com/open-view/2395394000006789748?ZOHO_CRITERIA=%22Localiza%20CL%22.%22Codreg%22%3D6</t>
  </si>
  <si>
    <t>#1774B2845</t>
  </si>
  <si>
    <t>Variación Trimestral de Aprehensiones, Casos policiales, Denuncias y Detenciones (%) en Chépica para el Periodo 2005-2021.</t>
  </si>
  <si>
    <t>Gráfico que muestra la variación trimestral de Aprehensiones, Casos Policiales, Denuncias y Detenciones (%) por Violencia Intrafamiliar en Chépica según datos recopilados desde el Centro de Estudios y Análisis del Delito durante el Periodo 2005-2021.</t>
  </si>
  <si>
    <t>Chépica comunal delitos género violencia hacia mujer mujeres víctimas intrafamiliar familiar aprehensiones casos policiales denuncias detenciones variación trimestral</t>
  </si>
  <si>
    <t>https://analytics.zoho.com/open-view/2395394000007126407?ZOHO_CRITERIA=%22Trasposicion_27.5%22.%22Cod_Comuna%22%3D6302</t>
  </si>
  <si>
    <t>#1774B10206</t>
  </si>
  <si>
    <t>Variación Trimestral de Denuncias (%) por Violación en Cartagena para el Periodo 2008-2020</t>
  </si>
  <si>
    <t>Gráfico que muestra la variación trimestral de Denuncias (%) por Violaciones en Cartagena según datos recopilados desde la Subsecretaria de Prevención del Delito durante el Periodo 2008-2020.</t>
  </si>
  <si>
    <t>Cartagena comunal delitos género violación mujer mujeres víctimas denuncias variación trimestral</t>
  </si>
  <si>
    <t>https://analytics.zoho.com/open-view/2395394000008633066?ZOHO_CRITERIA=%22Trasposicion_27.6%22.%22Cod_comuna%22%3D5603</t>
  </si>
  <si>
    <t>#1774B5364</t>
  </si>
  <si>
    <t>Frecuencia de Aprehensiones por Violencia Intrafamiliar en Malloa para el Periodo 2005-2021</t>
  </si>
  <si>
    <t>Gráfico que muestra la frecuencia de Aprehensiones por Violencia Intrafamiliar en Malloa según datos recopilados desde el Centro de Estudios y Análsis del Delito durante el Periodo 2005-2021.</t>
  </si>
  <si>
    <t>Malloa comunal delitos género violencia hacia mujer mujeres víctimas intrafamiliar familiar aprehensiones comuna</t>
  </si>
  <si>
    <t>https://analytics.zoho.com/open-view/2395394000007123378?ZOHO_CRITERIA=%22Trasposicion_27.5%22.%22Cod_Comuna%22%3D6109</t>
  </si>
  <si>
    <t>#1774B7106</t>
  </si>
  <si>
    <t>Variación Trimestral de Detenciones (%) por Violación en Pelluhue para el Periodo 2008-2020</t>
  </si>
  <si>
    <t>Gráfico que muestra la variación trimestral de Detenciones (%) por Violaciones en Pelluhue según datos recopilados desde la Subsecretaria de Prevención del Delito durante el Periodo 2008-2020.</t>
  </si>
  <si>
    <t>Pelluhue comunal delitos género violación mujer mujeres víctimas detenciones variación trimestral</t>
  </si>
  <si>
    <t>https://analytics.zoho.com/open-view/2395394000008633106?ZOHO_CRITERIA=%22Trasposicion_27.6%22.%22Cod_comuna%22%3D7203</t>
  </si>
  <si>
    <t>#1774B5739</t>
  </si>
  <si>
    <t>Frecuencia de Aprehensiones por Violencia Intrafamiliar en Marchihue para el Periodo 2005-2021</t>
  </si>
  <si>
    <t>Gráfico que muestra la frecuencia de Aprehensiones por Violencia Intrafamiliar en Marchihue según datos recopilados desde el Centro de Estudios y Análsis del Delito durante el Periodo 2005-2021.</t>
  </si>
  <si>
    <t>Marchihue comunal delitos género violencia hacia mujer mujeres víctimas intrafamiliar familiar aprehensiones comuna</t>
  </si>
  <si>
    <t>https://analytics.zoho.com/open-view/2395394000007123378?ZOHO_CRITERIA=%22Trasposicion_27.5%22.%22Cod_Comuna%22%3D6204</t>
  </si>
  <si>
    <t>#1774B7118</t>
  </si>
  <si>
    <t>Variación Trimestral de Aprehensiones, Casos policiales, Denuncias y Detenciones (%) por Violación en El Carmen para el Periodo 2008-2020</t>
  </si>
  <si>
    <t>Gráfico que muestra la variación trimestral de Aprehensiones, Casos Policiales, Denuncias y Detenciones (%) por Violaciones en El Carmen según datos recopilados desde la Subsecretaria de Prevención del Delito durante el Periodo 2008-2020.</t>
  </si>
  <si>
    <t>El Carmen comunal delitos género violación mujer mujeres víctimas aprehensiones casos policiales denuncias detenciones variación trimestral</t>
  </si>
  <si>
    <t>https://analytics.zoho.com/open-view/2395394000008633146?ZOHO_CRITERIA=%22Trasposicion_27.6%22.%22Cod_comuna%22%3D16104</t>
  </si>
  <si>
    <t>#1774B6113</t>
  </si>
  <si>
    <t>Variación Trimestral de Aprehensiones (%) por Violación en San Carlos para el Periodo 2008-2020</t>
  </si>
  <si>
    <t>Gráfico que muestra la variación trimestral de Aprehensiones (%) por Violaciones en San Carlos según datos recopilados desde la Subsecretaria de Prevención del Delito durante el Periodo 2008-2020.</t>
  </si>
  <si>
    <t>San Carlos comunal delitos género violación mujer mujeres víctimas aprehensiones variación trimestral</t>
  </si>
  <si>
    <t>https://analytics.zoho.com/open-view/2395394000008632943?ZOHO_CRITERIA=%22Trasposicion_27.6%22.%22Cod_comuna%22%3D16301</t>
  </si>
  <si>
    <t>#1774B4832</t>
  </si>
  <si>
    <t>Tasa de Aprehensiones por Violación en San Antonio para el Periodo 2008-2020.</t>
  </si>
  <si>
    <t>Gráfico que muestra la Tasa de Aprehensiones por Violación por cada 100 mil habitantes en San Antonio según datos recolectados y calculados por al Subsecretaría de Prevención del Delito para el Periodo 2008-2020.</t>
  </si>
  <si>
    <t>San Antonio comunal delitos género violación mujer mujeres víctimas aprehensiones evolución tasa 100 mil habitantes</t>
  </si>
  <si>
    <t>https://analytics.zoho.com/open-view/2395394000006843662?ZOHO_CRITERIA=%22Localiza%20CL%22.%22Codcom%22%3D5601</t>
  </si>
  <si>
    <t>#1774B1047</t>
  </si>
  <si>
    <t>Tasa de Denuncias por Violación en Cabo de Hornos para el Periodo 2008-2020.</t>
  </si>
  <si>
    <t>Gráfico que muestra la Tasa de Denuncias por Violación por cada 100 mil habitantes en Cabo de Hornos según datos recolectados y calculados por al Subsecretaría de Prevención del Delito para el Periodo 2008-2020.</t>
  </si>
  <si>
    <t>Cabo de Hornos comunal delitos género violación mujer mujeres víctimas denuncias evolución tasa 100 mil habitantes</t>
  </si>
  <si>
    <t>https://analytics.zoho.com/open-view/2395394000006843824?ZOHO_CRITERIA=%22Localiza%20CL%22.%22Codcom%22%3D12201</t>
  </si>
  <si>
    <t>#1774B1920</t>
  </si>
  <si>
    <t>Variación Trimestral de Aprehensiones, Casos policiales, Denuncias y Detenciones (%) por Violación en Melipilla para el Periodo 2008-2020</t>
  </si>
  <si>
    <t>Gráfico que muestra la variación trimestral de Aprehensiones, Casos Policiales, Denuncias y Detenciones (%) por Violaciones en Melipilla según datos recopilados desde la Subsecretaria de Prevención del Delito durante el Periodo 2008-2020.</t>
  </si>
  <si>
    <t>Melipilla comunal delitos género violación mujer mujeres víctimas aprehensiones casos policiales denuncias detenciones variación trimestral</t>
  </si>
  <si>
    <t>https://analytics.zoho.com/open-view/2395394000008633146?ZOHO_CRITERIA=%22Trasposicion_27.6%22.%22Cod_comuna%22%3D13501</t>
  </si>
  <si>
    <t>#1774B6251</t>
  </si>
  <si>
    <t>Variación Trimestral de Denuncias (%) por Violación en Fresia para el Periodo 2008-2020</t>
  </si>
  <si>
    <t>Gráfico que muestra la variación trimestral de Denuncias (%) por Violaciones en Fresia según datos recopilados desde la Subsecretaria de Prevención del Delito durante el Periodo 2008-2020.</t>
  </si>
  <si>
    <t>Fresia comunal delitos género violación mujer mujeres víctimas denuncias variación trimestral</t>
  </si>
  <si>
    <t>https://analytics.zoho.com/open-view/2395394000008633066?ZOHO_CRITERIA=%22Trasposicion_27.6%22.%22Cod_comuna%22%3D10104</t>
  </si>
  <si>
    <t>#1774B5530</t>
  </si>
  <si>
    <t>Frecuencia de Denuncias por Violencia Intrafamiliar en Viña del Mar para el Periodo 2005-2021.</t>
  </si>
  <si>
    <t>Gráfico que muestra la frecuencia de las Denuncias por Violencia Intrafamiliar en Viña del Mar según datos recopilados desde el Centro de Estudios y Análsis del Delito durante el Periodo 2005-2021.</t>
  </si>
  <si>
    <t>Viña del Mar comunal delitos género violencia hacia mujer mujeres víctimas intrafamiliar familiar denuncias comuna</t>
  </si>
  <si>
    <t>https://analytics.zoho.com/open-view/2395394000007123492?ZOHO_CRITERIA=%22Trasposicion_27.5%22.%22Cod_Comuna%22%3D5109</t>
  </si>
  <si>
    <t>#1774B7752</t>
  </si>
  <si>
    <t>Cantidad de Detenciones por Violencia Intrafamiliar por comuna en la Región de La Araucanía para el Periodo 2005-2021.</t>
  </si>
  <si>
    <t>Gráfico que muestra la frecuencia de Detenciones por Violencia Intrafamiliar en la Región de La Araucanía por comuna según datos recopilados desde el Centro de Estudios y Análsis del Delito durante el Periodo 2005-2021.</t>
  </si>
  <si>
    <t>Región de La Araucanía delitos género violencia hacia mujer mujeres víctimas intrafamiliar familiar detenciones comuna</t>
  </si>
  <si>
    <t>https://analytics.zoho.com/open-view/2395394000007121392?ZOHO_CRITERIA=%22Trasposicion_27.5%22.%22Cod_Regi%C3%B3n%22%3D9</t>
  </si>
  <si>
    <t>#1774B7008</t>
  </si>
  <si>
    <t>Frecuencia de Frecuencia Denuncias por Violación en El Monte para el Periodo 2008-2020</t>
  </si>
  <si>
    <t>Gráfico que muestra la frecuencia de Denuncias por Violación en El Monte según datos recopilados desde el Subsecretaria de Prevención del Delito durante el Periodo 2008-2020.</t>
  </si>
  <si>
    <t>El Monte comunal delitos género violación mujer mujeres víctimas denuncias</t>
  </si>
  <si>
    <t>https://analytics.zoho.com/open-view/2395394000006792596?ZOHO_CRITERIA=%22Localiza%20CL%22.%22Codcom%22%3D13602</t>
  </si>
  <si>
    <t>#1774B3987</t>
  </si>
  <si>
    <t>Sentencias Dictadas por Delitos de Abuso Sexual por Delito en la Región de Valparaíso durante el Periodo 2013-2019</t>
  </si>
  <si>
    <t>El gráfico muestra la evolución anual de la frecuencia de Sentencias Dictadas por Delitos de Abuso Sexual por Delito en la Región de Valparaíso durante el Periodo 2013-2019 de acuerdo a datos provenientes del Poder Judicial de Chile.</t>
  </si>
  <si>
    <t>https://analytics.zoho.com/open-view/2395394000007166809?ZOHO_CRITERIA=%22Localiza%20CL%22.%22Codreg%22%3D5</t>
  </si>
  <si>
    <t>#1774B98</t>
  </si>
  <si>
    <t>Variación Trimestral de Aprehensiones, Casos policiales, Denuncias y Detenciones (%) por Violación en Ñiquén para el Periodo 2008-2020</t>
  </si>
  <si>
    <t>Gráfico que muestra la variación trimestral de Aprehensiones, Casos Policiales, Denuncias y Detenciones (%) por Violaciones en Ñiquén según datos recopilados desde la Subsecretaria de Prevención del Delito durante el Periodo 2008-2020.</t>
  </si>
  <si>
    <t>Ñiquén comunal delitos género violación mujer mujeres víctimas aprehensiones casos policiales denuncias detenciones variación trimestral</t>
  </si>
  <si>
    <t>https://analytics.zoho.com/open-view/2395394000008633146?ZOHO_CRITERIA=%22Trasposicion_27.6%22.%22Cod_comuna%22%3D16303</t>
  </si>
  <si>
    <t>#1774B6115</t>
  </si>
  <si>
    <t>Variación Trimestral de Aprehensiones (%) por Violación en Nacimiento para el Periodo 2008-2020</t>
  </si>
  <si>
    <t>Gráfico que muestra la variación trimestral de Aprehensiones (%) por Violaciones en Nacimiento según datos recopilados desde la Subsecretaria de Prevención del Delito durante el Periodo 2008-2020.</t>
  </si>
  <si>
    <t>Nacimiento comunal delitos género violación mujer mujeres víctimas aprehensiones variación trimestral</t>
  </si>
  <si>
    <t>https://analytics.zoho.com/open-view/2395394000008632943?ZOHO_CRITERIA=%22Trasposicion_27.6%22.%22Cod_comuna%22%3D8306</t>
  </si>
  <si>
    <t>#1774B4812</t>
  </si>
  <si>
    <t>Frecuencia de Detenciones por Violencia Intrafamiliar en Canela para el Periodo 2005-2021.</t>
  </si>
  <si>
    <t>Gráfico que muestra la frecuencia de las Detenciones por Violencia Intrafamiliar en Canela según datos recopilados desde el Centro de Estudios y Análsis del Delito durante el Periodo 2005-2021.</t>
  </si>
  <si>
    <t>Canela comunal delitos género violencia hacia mujer mujeres víctimas intrafamiliar familiar detenciones comuna</t>
  </si>
  <si>
    <t>https://analytics.zoho.com/open-view/2395394000007123572?ZOHO_CRITERIA=%22Trasposicion_27.5%22.%22Cod_Comuna%22%3D4202</t>
  </si>
  <si>
    <t>#1774B8082</t>
  </si>
  <si>
    <t>Tasa de Aprehensiones, Casos Policiales, Denuncias y Detenciones por Violación en Coelemu para el Periodo 2008-2020.</t>
  </si>
  <si>
    <t>Gráfico que muestra la Tasa de Aprehensiones, Casos Policiales, Denuncias y Detenciones por Violación por cada 100 mil habitantes en Coelemu según datos recolectados y calculados por al Subsecretaría de Prevención del Delito para el Periodo 2008-2020.</t>
  </si>
  <si>
    <t>Coelemu comunal delitos género violación mujer mujeres víctimas aprehensiones casos policiales denuncias detenciones evolución tasa 100 mil habitantes</t>
  </si>
  <si>
    <t>https://analytics.zoho.com/open-view/2395394000006850626?ZOHO_CRITERIA=%22Localiza%20CL%22.%22Codcom%22%3D16203</t>
  </si>
  <si>
    <t>#1774B2488</t>
  </si>
  <si>
    <t>Frecuencia según ocurrencia de Violencia Económica en Santiago para los años 2012, 2017 y 2020.</t>
  </si>
  <si>
    <t>Gráfico que muestra la Frecuencia según ocurrencia de Violencia Económica en Santiago los años 2012, 2017 y 2020 según datos de las encuestas ENVIF-VCM realizadas por el Instituto Nacional de Estadísticas (INE) y el Centro de Estudios y Análisis del Delito (CEAD).</t>
  </si>
  <si>
    <t>Santiago comunal violencia económica intrafamiliar vif mujeres mujer encuesta envif cead ine víctima padecer sufrir</t>
  </si>
  <si>
    <t>https://analytics.zoho.com/open-view/2395394000007264102?ZOHO_CRITERIA=%22Trasposicion_27.9%22.%22C%C3%B3digo%20Comuna%22%3D13101</t>
  </si>
  <si>
    <t>#1774B11150</t>
  </si>
  <si>
    <t>Proporción de Aprehensiones, Casos Policiales, Denuncias y Detenciones por Violencia Intrafamiliar en Pudahuel para el Periodo 2005-2021.</t>
  </si>
  <si>
    <t>Gráfico que muestra la proporción y cantidad de Aprehensiones, Casos policiales, Denuncias y Detenciones por Violencia Intrafamiliar en Pudahuel según datos recopilados desde el Centro de Estudios y Análisis del Delito durante el Periodo 2005-2021.</t>
  </si>
  <si>
    <t>Pudahuel comunal delitos género violencia hacia mujer mujeres víctimas intrafamiliar familiar aprehensiones denuncias casos policiales detenciones comuna</t>
  </si>
  <si>
    <t>https://analytics.zoho.com/open-view/2395394000007123726?ZOHO_CRITERIA=%22Trasposicion_27.5%22.%22Cod_Comuna%22%3D13124</t>
  </si>
  <si>
    <t>#1774B8691</t>
  </si>
  <si>
    <t>Cantidad de Aprehensiones por Violencia Intrafamiliar por comuna en la Región de Los Ríos para el Periodo 2005-2021.</t>
  </si>
  <si>
    <t>Gráfico que muestra la frecuencia de Aprehensiones por Violencia Intrafamiliar en la Región de Los Ríos por comuna según datos recopilados desde el Centro de Estudios y Análsis del Delito durante el Periodo 2005-2021.</t>
  </si>
  <si>
    <t>Región de Los Ríos delitos género violencia hacia mujer mujeres víctimas intrafamiliar familiar aprehensiones comuna</t>
  </si>
  <si>
    <t>https://analytics.zoho.com/open-view/2395394000007032236?ZOHO_CRITERIA=%22Trasposicion_27.5%22.%22Cod_Regi%C3%B3n%22%3D14</t>
  </si>
  <si>
    <t>#1774B6965</t>
  </si>
  <si>
    <t>Variación Trimestral de Casos Policiales (%) por Violación en Recoleta para el Periodo 2008-2020</t>
  </si>
  <si>
    <t>Gráfico que muestra la variación trimestral de Casos Policiales (%) por Violaciones en Recoleta según datos recopilados desde la Subsecretaria de Prevención del Delito durante el Periodo 2008-2020.</t>
  </si>
  <si>
    <t>Recoleta comunal delitos género violación mujer mujeres víctimas casos policiales variación trimestral</t>
  </si>
  <si>
    <t>https://analytics.zoho.com/open-view/2395394000008633026?ZOHO_CRITERIA=%22Trasposicion_27.6%22.%22Cod_comuna%22%3D13127</t>
  </si>
  <si>
    <t>#1774B5259</t>
  </si>
  <si>
    <t>Tasa de Aprehensiones por Violación en Collipulli para el Periodo 2008-2020.</t>
  </si>
  <si>
    <t>Gráfico que muestra la Tasa de Aprehensiones por Violación por cada 100 mil habitantes en Collipulli según datos recolectados y calculados por al Subsecretaría de Prevención del Delito para el Periodo 2008-2020.</t>
  </si>
  <si>
    <t>Collipulli comunal delitos género violación mujer mujeres víctimas aprehensiones evolución tasa 100 mil habitantes</t>
  </si>
  <si>
    <t>https://analytics.zoho.com/open-view/2395394000006843662?ZOHO_CRITERIA=%22Localiza%20CL%22.%22Codcom%22%3D9202</t>
  </si>
  <si>
    <t>#1774B1198</t>
  </si>
  <si>
    <t>Cantidad de Casos de Violencia Intrafamiliar en la Región de Atacama por trimestre y edad según datos recopilados en el Periodo 2019-2021.</t>
  </si>
  <si>
    <t>Gráfico que muestra la cantidad de casos de Violencia Intrafamiliar en la Región de Atacama por trimestre según edad de la víctima, presentados frente a la Fiscalía de Chile durante el Periodo 2019-2021.</t>
  </si>
  <si>
    <t>Región de Atacama delitos Violencia mujer mujeres casos víctimas intrafamiliar familiar fisica fiscalía región evolución edad trimestre</t>
  </si>
  <si>
    <t>https://analytics.zoho.com/open-view/2395394000007062438?ZOHO_CRITERIA=%22Trasposicion_27.4%22.%22Cod_Regi%C3%B3n%22%3D3</t>
  </si>
  <si>
    <t>#1774B6935</t>
  </si>
  <si>
    <t>Frecuencia de Casos Policiales por Violencia Intrafamiliar en Salamanca para el Periodo 2005-2021.</t>
  </si>
  <si>
    <t>Gráfico que muestra la frecuencia de Casos Policiales por Violencia Intrafamiliar en Salamanca según datos recopilados desde el Centro de Estudios y Análsis del Delito durante el Periodo 2005-2021.</t>
  </si>
  <si>
    <t>Salamanca comunal delitos género violencia hacia mujer mujeres víctimas intrafamiliar familiar casos policiales comuna</t>
  </si>
  <si>
    <t>https://analytics.zoho.com/open-view/2395394000007123412?ZOHO_CRITERIA=%22Trasposicion_27.5%22.%22Cod_Comuna%22%3D4204</t>
  </si>
  <si>
    <t>#1774B7396</t>
  </si>
  <si>
    <t>Frecuencia de Frecuencia Aprehensiones por Violación en Longaví para el Periodo 2008-2020</t>
  </si>
  <si>
    <t>Gráfico que muestra la frecuencia de Aprehensiones por Violación en Longaví según datos recopilados desde el Subsecretaria de Prevención del Delito durante el Periodo 2008-2020.</t>
  </si>
  <si>
    <t>Longaví comunal delitos género violación mujer mujeres víctimas aprehensiones</t>
  </si>
  <si>
    <t>https://analytics.zoho.com/open-view/2395394000006792514?ZOHO_CRITERIA=%22Localiza%20CL%22.%22Codcom%22%3D7403</t>
  </si>
  <si>
    <t>#1774B3132</t>
  </si>
  <si>
    <t>Variación Trimestral de Aprehensiones, Casos policiales, Denuncias y Detenciones (%) en Romeral para el Periodo 2005-2021.</t>
  </si>
  <si>
    <t>Gráfico que muestra la variación trimestral de Aprehensiones, Casos Policiales, Denuncias y Detenciones (%) por Violencia Intrafamiliar en Romeral según datos recopilados desde el Centro de Estudios y Análisis del Delito durante el Periodo 2005-2021.</t>
  </si>
  <si>
    <t>Romeral comunal delitos género violencia hacia mujer mujeres víctimas intrafamiliar familiar aprehensiones casos policiales denuncias detenciones variación trimestral</t>
  </si>
  <si>
    <t>https://analytics.zoho.com/open-view/2395394000007126407?ZOHO_CRITERIA=%22Trasposicion_27.5%22.%22Cod_Comuna%22%3D7306</t>
  </si>
  <si>
    <t>#1774B10233</t>
  </si>
  <si>
    <t>Proporción de Casos acumulados de Violencia Intrafamiliar en la Región de Maule por sexo de la víctima según datos recopilados el Periodo 2019-2021</t>
  </si>
  <si>
    <t>Gráfico que muestra la proporción de casos de Violencia Intrafamiliar en la Región de Maule según sexo de la víctima, presentados frente a la Fiscalía de Chile durante el Periodo 2019-2021.</t>
  </si>
  <si>
    <t>Región de Maule delitos violencia mujer mujeres  casos víctimas intrafamiliar familiar fisica fiscalía sexo</t>
  </si>
  <si>
    <t>https://analytics.zoho.com/open-view/2395394000007054206?ZOHO_CRITERIA=%22Trasposicion_27.4%22.%22Cod_Regi%C3%B3n%22%3D7</t>
  </si>
  <si>
    <t>#1774B6870</t>
  </si>
  <si>
    <t>Variación Trimestral de Aprehensiones, Casos policiales, Denuncias y Detenciones (%) por Violación en Nancagua para el Periodo 2008-2020</t>
  </si>
  <si>
    <t>Gráfico que muestra la variación trimestral de Aprehensiones, Casos Policiales, Denuncias y Detenciones (%) por Violaciones en Nancagua según datos recopilados desde la Subsecretaria de Prevención del Delito durante el Periodo 2008-2020.</t>
  </si>
  <si>
    <t>Nancagua comunal delitos género violación mujer mujeres víctimas aprehensiones casos policiales denuncias detenciones variación trimestral</t>
  </si>
  <si>
    <t>https://analytics.zoho.com/open-view/2395394000008633146?ZOHO_CRITERIA=%22Trasposicion_27.6%22.%22Cod_comuna%22%3D6305</t>
  </si>
  <si>
    <t>#1774B6038</t>
  </si>
  <si>
    <t>Sentencias Dictadas por Delitos Vinculados a la Mujer por Delito en el Juzgado de Garantía de Talcahuano para el Periodo 2013-2019</t>
  </si>
  <si>
    <t>Gráfico que muestra la evolución anual de la frecuencia de Sentencias Dictadas por Delitos Vinculados a la Mujer por Delito en el Juzgado de Garantía de Talcahuano para el Periodo 2013-2019 de acuerdo a datos provenientes del Poder Judicial de Chile.</t>
  </si>
  <si>
    <t>https://analytics.zoho.com/open-view/2395394000007158201?ZOHO_CRITERIA=%22Trasposicion_27.16%22.%22Id_Juzgado_Garant%C3%ADa%22%3D43</t>
  </si>
  <si>
    <t>#1774B539</t>
  </si>
  <si>
    <t>Variación Trimestral de Casos Policiales (%) por Violencia Intrafamiliar en Los Andes para el Periodo 2005-2021.</t>
  </si>
  <si>
    <t>Gráfico que muestra la variación trimestral de Casos Policiales (%) por Violencia Intrafamiliar en Los Andes según datos recopilados desde el Centro de Estudios y Análisis del Delito durante el Periodo 2005-2021.</t>
  </si>
  <si>
    <t>Los Andes comunal delitos género violencia hacia mujer mujeres víctimas intrafamiliar familiar casos policiales variación trimestral</t>
  </si>
  <si>
    <t>https://analytics.zoho.com/open-view/2395394000007123911?ZOHO_CRITERIA=%22Trasposicion_27.5%22.%22Cod_Comuna%22%3D5301</t>
  </si>
  <si>
    <t>#1774B9125</t>
  </si>
  <si>
    <t>Tasa de Aprehensiones por Violación  en la Región de Coquimbo para el Período 2008-2020.</t>
  </si>
  <si>
    <t>Gráfico que muestra la Tasa de Aprehensiones por Violación por cada 100 mil habitantes en la Región de Coquimbo según datos recolectados y calculados por al Subsecretaría de Prevención del Delito para el Período 2008-2020.</t>
  </si>
  <si>
    <t>Región de Coquimbo regional delitos género violación mujer mujeres víctimas aprehensiones evolución tasa 100 mil habitantes</t>
  </si>
  <si>
    <t>https://analytics.zoho.com/open-view/2395394000008748385?ZOHO_CRITERIA=%22Trasposicion_27.7%22.%22cod_region%22%3D4</t>
  </si>
  <si>
    <t>#1774B2731</t>
  </si>
  <si>
    <t>Variación Trimestral de Aprehensiones (%) por Violencia Intrafamiliar en Marchihue para el Periodo 2005-2021.</t>
  </si>
  <si>
    <t>Gráfico que muestra la variación trimestral de Aprehensiones (%) por Violencia Intrafamiliar en Marchihue  según datos recopilados desde el Centro de Estudios y Análisis del Delito durante el Periodo 2005-2021.</t>
  </si>
  <si>
    <t>Marchihue comunal delitos género violencia hacia mujer mujeres víctimas intrafamiliar familiar aprehensiones variación trimestral</t>
  </si>
  <si>
    <t>https://analytics.zoho.com/open-view/2395394000007123879?ZOHO_CRITERIA=%22Trasposicion_27.5%22.%22Cod_Comuna%22%3D6204</t>
  </si>
  <si>
    <t>#1774B8834</t>
  </si>
  <si>
    <t>Variación Trimestral de Aprehensiones, Casos policiales, Denuncias y Detenciones (%) en Calera para el Periodo 2005-2021.</t>
  </si>
  <si>
    <t>Gráfico que muestra la variación trimestral de Aprehensiones, Casos Policiales, Denuncias y Detenciones (%) por Violencia Intrafamiliar en Calera según datos recopilados desde el Centro de Estudios y Análisis del Delito durante el Periodo 2005-2021.</t>
  </si>
  <si>
    <t>Calera comunal delitos género violencia hacia mujer mujeres víctimas intrafamiliar familiar aprehensiones casos policiales denuncias detenciones variación trimestral</t>
  </si>
  <si>
    <t>https://analytics.zoho.com/open-view/2395394000007126407?ZOHO_CRITERIA=%22Trasposicion_27.5%22.%22Cod_Comuna%22%3D5502</t>
  </si>
  <si>
    <t>#1774B10162</t>
  </si>
  <si>
    <t>Frecuencia de Aprehensiones por Violencia Intrafamiliar en San Gregorio para el Periodo 2005-2021</t>
  </si>
  <si>
    <t>Gráfico que muestra la frecuencia de Aprehensiones por Violencia Intrafamiliar en San Gregorio según datos recopilados desde el Centro de Estudios y Análsis del Delito durante el Periodo 2005-2021.</t>
  </si>
  <si>
    <t>San Gregorio comunal delitos género violencia hacia mujer mujeres víctimas intrafamiliar familiar aprehensiones comuna</t>
  </si>
  <si>
    <t>https://analytics.zoho.com/open-view/2395394000007123378?ZOHO_CRITERIA=%22Trasposicion_27.5%22.%22Cod_Comuna%22%3D12104</t>
  </si>
  <si>
    <t>#1774B7289</t>
  </si>
  <si>
    <t>9º Juzgado de Garantía de Santiago</t>
  </si>
  <si>
    <t>Sentencias Dictadas por Delitos de Abuso Sexual por Delito en el 9° Juzgado de Garantía de Santiago para el Periodo 2013-2019</t>
  </si>
  <si>
    <t>Gráfico que muestra la evolución anual de la frecuencia de Sentencias Dictadas por Delitos de Abuso Sexual por Delito en el 9° Juzgado de Garantía de Santiago para el Periodo 2013-2019 de acuerdo a datos provenientes del Poder Judicial de Chile.</t>
  </si>
  <si>
    <t>https://analytics.zoho.com/open-view/2395394000007166623?ZOHO_CRITERIA=%22Trasposicion_27.15%22.%22Id_Juzgado_Garant%C3%ADa%22%3D75</t>
  </si>
  <si>
    <t>#1774B266</t>
  </si>
  <si>
    <t>Frecuencia de Casos de Violencia Económica y Variación Anual en Palmilla para los años 2012, 2017 y 2020.</t>
  </si>
  <si>
    <t>Gráfico que muestra la Frecuencia de Casos de Violencia Económica por año en Palmilla para los años 2012, 2017 y 2020 según datos de las encuestas ENVIF-VCM realizadas por el Instituto Nacional de Estadísticas (INE) y el Centro de Estudios y Análisis del Delito (CEAD).</t>
  </si>
  <si>
    <t>Palmilla comunal violencia económica intrafamiliar vif mujeres mujer encuesta envif cead ine evolución variación anual</t>
  </si>
  <si>
    <t>https://analytics.zoho.com/open-view/2395394000007264522?ZOHO_CRITERIA=%22Trasposicion_27.9%22.%22C%C3%B3digo%20Comuna%22%3D6306</t>
  </si>
  <si>
    <t>#1774B10660</t>
  </si>
  <si>
    <t>Variación Trimestral de Casos Policiales (%) por Violencia Intrafamiliar en O'Higgins para el Periodo 2005-2021.</t>
  </si>
  <si>
    <t>Gráfico que muestra la variación trimestral de Casos Policiales (%) por Violencia Intrafamiliar en O'Higgins según datos recopilados desde el Centro de Estudios y Análisis del Delito durante el Periodo 2005-2021.</t>
  </si>
  <si>
    <t>O'Higgins comunal delitos género violencia hacia mujer mujeres víctimas intrafamiliar familiar casos policiales variación trimestral</t>
  </si>
  <si>
    <t>https://analytics.zoho.com/open-view/2395394000007123911?ZOHO_CRITERIA=%22Trasposicion_27.5%22.%22Cod_Comuna%22%3D11302</t>
  </si>
  <si>
    <t>#1774B9340</t>
  </si>
  <si>
    <t>Sentencias Dictadas por Delitos de Violación por Juzgado de Garantía en la Región de Aysén durante el Periodo 2013-2019</t>
  </si>
  <si>
    <t>El gráfico muestra la evolución anual de la frecuencia de Sentencias Dictadas por Delitos de Violación por Juzgado de Garantía en la Región de Aysén durante el Periodo 2013-2019 de acuerdo a datos provenientes del Poder Judicial de Chile.</t>
  </si>
  <si>
    <t>violación delitos género violencia mujer mujeres casos víctimas sentencias aysén juzgado garantía</t>
  </si>
  <si>
    <t>https://analytics.zoho.com/open-view/2395394000007023571?ZOHO_CRITERIA=%22Localiza%20CL%22.%22Codreg%22%3D11</t>
  </si>
  <si>
    <t>#1774B745</t>
  </si>
  <si>
    <t>Frecuencia de Denuncias por Violencia Intrafamiliar en Curanilahue para el Periodo 2005-2021.</t>
  </si>
  <si>
    <t>Gráfico que muestra la frecuencia de las Denuncias por Violencia Intrafamiliar en Curanilahue según datos recopilados desde el Centro de Estudios y Análsis del Delito durante el Periodo 2005-2021.</t>
  </si>
  <si>
    <t>Curanilahue comunal delitos género violencia hacia mujer mujeres víctimas intrafamiliar familiar denuncias comuna</t>
  </si>
  <si>
    <t>https://analytics.zoho.com/open-view/2395394000007123492?ZOHO_CRITERIA=%22Trasposicion_27.5%22.%22Cod_Comuna%22%3D8205</t>
  </si>
  <si>
    <t>#1774B7863</t>
  </si>
  <si>
    <t>Variación Trimestral de Casos Policiales (%) por Violencia Intrafamiliar en María Pinto para el Periodo 2005-2021.</t>
  </si>
  <si>
    <t>Gráfico que muestra la variación trimestral de Casos Policiales (%) por Violencia Intrafamiliar en María Pinto según datos recopilados desde el Centro de Estudios y Análisis del Delito durante el Periodo 2005-2021.</t>
  </si>
  <si>
    <t>María Pinto comunal delitos género violencia hacia mujer mujeres víctimas intrafamiliar familiar casos policiales variación trimestral</t>
  </si>
  <si>
    <t>https://analytics.zoho.com/open-view/2395394000007123911?ZOHO_CRITERIA=%22Trasposicion_27.5%22.%22Cod_Comuna%22%3D13504</t>
  </si>
  <si>
    <t>#1774B9397</t>
  </si>
  <si>
    <t>Variación Trimestral de Detenciones (%) por Violencia Intrafamiliar en Vitacura para el Periodo 2005-2021.</t>
  </si>
  <si>
    <t>Gráfico que muestra la variación trimestral de Detenciones (%) por Violencia Intrafamiliar en Vitacura según datos recopilados desde el Centro de Estudios y Análisis del Delito durante el Periodo 2005-2021.</t>
  </si>
  <si>
    <t>Vitacura comunal delitos género violencia hacia mujer mujeres víctimas intrafamiliar familiar detenciones variación trimestral</t>
  </si>
  <si>
    <t>https://analytics.zoho.com/open-view/2395394000007126218?ZOHO_CRITERIA=%22Trasposicion_27.5%22.%22Cod_Comuna%22%3D13132</t>
  </si>
  <si>
    <t>#1774B10067</t>
  </si>
  <si>
    <t>Variación Trimestral de Sentencias Dictadas (%) en la Región de Maule por Delito, durante el Periodo 2013-2019</t>
  </si>
  <si>
    <t>El gráfico muestra la tendencia de la Variación Trimestral de Sentencias Dictadas (%) en la Región de Maule por Delito, durante el Periodo 2013-2019 de acuerdo a datos provenientes del Poder Judicial de Chile.</t>
  </si>
  <si>
    <t>https://analytics.zoho.com/open-view/2395394000007166460?ZOHO_CRITERIA=%22Localiza%20CL%22.%22Codreg%22%3D7</t>
  </si>
  <si>
    <t>#1774B310</t>
  </si>
  <si>
    <t>Tasa de Aprehensiones, Casos Policiales, Denuncias y Detenciones por Violación en Queilén para el Periodo 2008-2020.</t>
  </si>
  <si>
    <t>Gráfico que muestra la Tasa de Aprehensiones, Casos Policiales, Denuncias y Detenciones por Violación por cada 100 mil habitantes en Queilén según datos recolectados y calculados por al Subsecretaría de Prevención del Delito para el Periodo 2008-2020.</t>
  </si>
  <si>
    <t>Queilén comunal delitos género violación mujer mujeres víctimas aprehensiones casos policiales denuncias detenciones evolución tasa 100 mil habitantes</t>
  </si>
  <si>
    <t>https://analytics.zoho.com/open-view/2395394000006850626?ZOHO_CRITERIA=%22Localiza%20CL%22.%22Codcom%22%3D10207</t>
  </si>
  <si>
    <t>#1774B2553</t>
  </si>
  <si>
    <t>Variación Trimestral de Aprehensiones, Casos policiales, Denuncias y Detenciones (%) en Tirúa para el Periodo 2005-2021.</t>
  </si>
  <si>
    <t>Gráfico que muestra la variación trimestral de Aprehensiones, Casos Policiales, Denuncias y Detenciones (%) por Violencia Intrafamiliar en Tirúa según datos recopilados desde el Centro de Estudios y Análisis del Delito durante el Periodo 2005-2021.</t>
  </si>
  <si>
    <t>Tirúa comunal delitos género violencia hacia mujer mujeres víctimas intrafamiliar familiar aprehensiones casos policiales denuncias detenciones variación trimestral</t>
  </si>
  <si>
    <t>https://analytics.zoho.com/open-view/2395394000007126407?ZOHO_CRITERIA=%22Trasposicion_27.5%22.%22Cod_Comuna%22%3D8207</t>
  </si>
  <si>
    <t>#1774B10263</t>
  </si>
  <si>
    <t>Variación Trimestral de Aprehensiones (%) por Violación en Cerrillos para el Periodo 2008-2020</t>
  </si>
  <si>
    <t>Gráfico que muestra la variación trimestral de Aprehensiones (%) por Violaciones en Cerrillos según datos recopilados desde la Subsecretaria de Prevención del Delito durante el Periodo 2008-2020.</t>
  </si>
  <si>
    <t>Cerrillos comunal delitos género violación mujer mujeres víctimas aprehensiones variación trimestral</t>
  </si>
  <si>
    <t>https://analytics.zoho.com/open-view/2395394000008632943?ZOHO_CRITERIA=%22Trasposicion_27.6%22.%22Cod_comuna%22%3D13102</t>
  </si>
  <si>
    <t>#1774B4903</t>
  </si>
  <si>
    <t>Tasa de Casos Policiales por Violación en Alto del Carmen para el Periodo 2008-2020.</t>
  </si>
  <si>
    <t>Gráfico que muestra la Tasa de Casos Policiales por Violación por cada 100 mil habitantes en Alto del Carmen según datos recolectados y calculados por al Subsecretaría de Prevención del Delito para el Periodo 2008-2020.</t>
  </si>
  <si>
    <t>Alto del Carmen comunal delitos género violación mujer mujeres víctimas casos policiales evolución tasa 100 mil habitantes</t>
  </si>
  <si>
    <t>https://analytics.zoho.com/open-view/2395394000006843792?ZOHO_CRITERIA=%22Localiza%20CL%22.%22Codcom%22%3D3302</t>
  </si>
  <si>
    <t>#1774B1334</t>
  </si>
  <si>
    <t>Variación anual de Tasa de Aprehensiones, Casos Policiales, Denuncias y Detenciones (%) por Violación en Traiguén para el Periodo 2008-2020</t>
  </si>
  <si>
    <t>Gráfico que muestra la variación anual (%) de la Tasa por cada 100 mil habitantes de  Aprehensiones, Casos Policiales, Denuncias y Detenciones por Violaciones en Traiguén según datos recopilados desde la Subsecretaria de Prevención del Delito durante el Periodo 2008-2020.</t>
  </si>
  <si>
    <t>Traiguén comunal delitos género violación mujer mujeres víctimas aprehensiones casos policiales denuncias detenciones variación tasa 100 mil habitantes</t>
  </si>
  <si>
    <t>https://analytics.zoho.com/open-view/2395394000006850667?ZOHO_CRITERIA=%22Localiza%20CL%22.%22Codcom%22%3D9210</t>
  </si>
  <si>
    <t>#1774B6592</t>
  </si>
  <si>
    <t>Frecuencia de Frecuencia Aprehensiones por Violación en El Bosque para el Periodo 2008-2020</t>
  </si>
  <si>
    <t>Gráfico que muestra la frecuencia de Aprehensiones por Violación en El Bosque según datos recopilados desde el Subsecretaria de Prevención del Delito durante el Periodo 2008-2020.</t>
  </si>
  <si>
    <t>El Bosque comunal delitos género violación mujer mujeres víctimas aprehensiones</t>
  </si>
  <si>
    <t>https://analytics.zoho.com/open-view/2395394000006792514?ZOHO_CRITERIA=%22Localiza%20CL%22.%22Codcom%22%3D13105</t>
  </si>
  <si>
    <t>#1774B3265</t>
  </si>
  <si>
    <t>Variación Trimestral de Aprehensiones, Casos policiales, Denuncias y Detenciones (%) en Lolol para el Periodo 2005-2021.</t>
  </si>
  <si>
    <t>Gráfico que muestra la variación trimestral de Aprehensiones, Casos Policiales, Denuncias y Detenciones (%) por Violencia Intrafamiliar en Lolol según datos recopilados desde el Centro de Estudios y Análisis del Delito durante el Periodo 2005-2021.</t>
  </si>
  <si>
    <t>Lolol comunal delitos género violencia hacia mujer mujeres víctimas intrafamiliar familiar aprehensiones casos policiales denuncias detenciones variación trimestral</t>
  </si>
  <si>
    <t>https://analytics.zoho.com/open-view/2395394000007126407?ZOHO_CRITERIA=%22Trasposicion_27.5%22.%22Cod_Comuna%22%3D6304</t>
  </si>
  <si>
    <t>#1774B10208</t>
  </si>
  <si>
    <t>Frecuencia de Frecuencia Casos Policiales por Violación en Diego de Almagro para el Periodo 2008-2020</t>
  </si>
  <si>
    <t>Gráfico que muestra la frecuencia de Casos Policiales por Violación en Diego de Almagro según datos recopilados desde el Subsecretaria de Prevención del Delito durante el Periodo 2008-2020.</t>
  </si>
  <si>
    <t>Diego de Almagro comunal delitos género violación mujer mujeres víctimas casos policiales</t>
  </si>
  <si>
    <t>https://analytics.zoho.com/open-view/2395394000006792555?ZOHO_CRITERIA=%22Localiza%20CL%22.%22Codcom%22%3D3202</t>
  </si>
  <si>
    <t>#1774B3347</t>
  </si>
  <si>
    <t>Frecuencia de Aprehensiones por Violencia Intrafamiliar en Algarrobo para el Periodo 2005-2021</t>
  </si>
  <si>
    <t>Gráfico que muestra la frecuencia de Aprehensiones por Violencia Intrafamiliar en Algarrobo según datos recopilados desde el Centro de Estudios y Análsis del Delito durante el Periodo 2005-2021.</t>
  </si>
  <si>
    <t>Algarrobo comunal delitos género violencia hacia mujer mujeres víctimas intrafamiliar familiar aprehensiones comuna</t>
  </si>
  <si>
    <t>https://analytics.zoho.com/open-view/2395394000007123378?ZOHO_CRITERIA=%22Trasposicion_27.5%22.%22Cod_Comuna%22%3D5602</t>
  </si>
  <si>
    <t>#1774B7083</t>
  </si>
  <si>
    <t>Variación Trimestral de Detenciones (%) por Violencia Intrafamiliar en Quilleco para el Periodo 2005-2021.</t>
  </si>
  <si>
    <t>Gráfico que muestra la variación trimestral de Detenciones (%) por Violencia Intrafamiliar en Quilleco según datos recopilados desde el Centro de Estudios y Análisis del Delito durante el Periodo 2005-2021.</t>
  </si>
  <si>
    <t>Quilleco comunal delitos género violencia hacia mujer mujeres víctimas intrafamiliar familiar detenciones variación trimestral</t>
  </si>
  <si>
    <t>https://analytics.zoho.com/open-view/2395394000007126218?ZOHO_CRITERIA=%22Trasposicion_27.5%22.%22Cod_Comuna%22%3D8309</t>
  </si>
  <si>
    <t>#1774B9931</t>
  </si>
  <si>
    <t>Frecuencia de Detenciones por Violencia Intrafamiliar en O'Higgins para el Periodo 2005-2021.</t>
  </si>
  <si>
    <t>Gráfico que muestra la frecuencia de las Detenciones por Violencia Intrafamiliar en O'Higgins según datos recopilados desde el Centro de Estudios y Análsis del Delito durante el Periodo 2005-2021.</t>
  </si>
  <si>
    <t>O'Higgins comunal delitos género violencia hacia mujer mujeres víctimas intrafamiliar familiar detenciones comuna</t>
  </si>
  <si>
    <t>https://analytics.zoho.com/open-view/2395394000007123572?ZOHO_CRITERIA=%22Trasposicion_27.5%22.%22Cod_Comuna%22%3D11302</t>
  </si>
  <si>
    <t>#1774B8313</t>
  </si>
  <si>
    <t>Cantidad de Aprehensiones por Violencia Intrafamiliar por comuna en la Región de Coquimbo para el Periodo 2005-2021.</t>
  </si>
  <si>
    <t>Gráfico que muestra la frecuencia de Aprehensiones por Violencia Intrafamiliar en la Región de Coquimbo por comuna según datos recopilados desde el Centro de Estudios y Análsis del Delito durante el Periodo 2005-2021.</t>
  </si>
  <si>
    <t>Región de Coquimbo delitos género violencia hacia mujer mujeres víctimas intrafamiliar familiar aprehensiones comuna</t>
  </si>
  <si>
    <t>https://analytics.zoho.com/open-view/2395394000007032236?ZOHO_CRITERIA=%22Trasposicion_27.5%22.%22Cod_Regi%C3%B3n%22%3D4</t>
  </si>
  <si>
    <t>#1774B6955</t>
  </si>
  <si>
    <t>Proporción de Casos de Violencia Económica por rango etario de la víctima en Canela para los años 2012, 2017 y 2020.</t>
  </si>
  <si>
    <t>Gráfico que muestra la Proporción de Casos de Violencia Económica por rango etario en Canela para los años 2012, 2017 y 2020 según datos de las encuestas ENVIF-VCM realizadas por el Instituto Nacional de Estadísticas (INE) y el Centro de Estudios y Análisis del Delito (CEAD).</t>
  </si>
  <si>
    <t>Canela comunal violencia económica intrafamiliar vif mujeres mujer encuesta envif cead ine edad rango etario</t>
  </si>
  <si>
    <t>https://analytics.zoho.com/open-view/2395394000007264280?ZOHO_CRITERIA=%22Trasposicion_27.9%22.%22C%C3%B3digo%20Comuna%22%3D4202</t>
  </si>
  <si>
    <t>#1774B10800</t>
  </si>
  <si>
    <t>Mapa de Casos Policiales por Violencia Intrafamiliar en la Región de Arica y Parinacota  por comuna acumulado 2020-2021.</t>
  </si>
  <si>
    <t>Mapa que muestra los Casos Policiales por Violencia Intrafamiliar en la Región de Arica y Parinacota según datos recopilados desde el Centro de Estudios y Análsis del Delito durante acumulados en el periodo 2020-2021.</t>
  </si>
  <si>
    <t>Región de Arica y Parinacota comunal delitos género violencia hacia mujer mujeres víctimas intrafamiliar familiar casos policiales mapa</t>
  </si>
  <si>
    <t>https://analytics.zoho.com/open-view/2395394000007135723?ZOHO_CRITERIA=%22Trasposicion_27.5%22.%22Cod_Regi%C3%B3n%22%3D15</t>
  </si>
  <si>
    <t>#1774B10477</t>
  </si>
  <si>
    <t>Variación Trimestral de Aprehensiones (%) por Violencia Intrafamiliar en Rengo para el Periodo 2005-2021.</t>
  </si>
  <si>
    <t>Gráfico que muestra la variación trimestral de Aprehensiones (%) por Violencia Intrafamiliar en Rengo  según datos recopilados desde el Centro de Estudios y Análisis del Delito durante el Periodo 2005-2021.</t>
  </si>
  <si>
    <t>Rengo comunal delitos género violencia hacia mujer mujeres víctimas intrafamiliar familiar aprehensiones variación trimestral</t>
  </si>
  <si>
    <t>https://analytics.zoho.com/open-view/2395394000007123879?ZOHO_CRITERIA=%22Trasposicion_27.5%22.%22Cod_Comuna%22%3D6115</t>
  </si>
  <si>
    <t>#1774B8828</t>
  </si>
  <si>
    <t>Tasa de Aprehensiones por Violación en Tirúa para el Periodo 2008-2020.</t>
  </si>
  <si>
    <t>Gráfico que muestra la Tasa de Aprehensiones por Violación por cada 100 mil habitantes en Tirúa según datos recolectados y calculados por al Subsecretaría de Prevención del Delito para el Periodo 2008-2020.</t>
  </si>
  <si>
    <t>Tirúa comunal delitos género violación mujer mujeres víctimas aprehensiones evolución tasa 100 mil habitantes</t>
  </si>
  <si>
    <t>https://analytics.zoho.com/open-view/2395394000006843662?ZOHO_CRITERIA=%22Localiza%20CL%22.%22Codcom%22%3D8207</t>
  </si>
  <si>
    <t>#1774B1141</t>
  </si>
  <si>
    <t>Tasa de Aprehensiones, Casos Policiales, Denuncias y Detenciones por Violación en Cartagena para el Periodo 2008-2020.</t>
  </si>
  <si>
    <t>Gráfico que muestra la Tasa de Aprehensiones, Casos Policiales, Denuncias y Detenciones por Violación por cada 100 mil habitantes en Cartagena según datos recolectados y calculados por al Subsecretaría de Prevención del Delito para el Periodo 2008-2020.</t>
  </si>
  <si>
    <t>Cartagena comunal delitos género violación mujer mujeres víctimas aprehensiones casos policiales denuncias detenciones evolución tasa 100 mil habitantes</t>
  </si>
  <si>
    <t>https://analytics.zoho.com/open-view/2395394000006850626?ZOHO_CRITERIA=%22Localiza%20CL%22.%22Codcom%22%3D5603</t>
  </si>
  <si>
    <t>#1774B2375</t>
  </si>
  <si>
    <t>Variación Trimestral de Aprehensiones (%) por Violencia Intrafamiliar en Combarbalá para el Periodo 2005-2021.</t>
  </si>
  <si>
    <t>Gráfico que muestra la variación trimestral de Aprehensiones (%) por Violencia Intrafamiliar en Combarbalá  según datos recopilados desde el Centro de Estudios y Análisis del Delito durante el Periodo 2005-2021.</t>
  </si>
  <si>
    <t>Combarbalá comunal delitos género violencia hacia mujer mujeres víctimas intrafamiliar familiar aprehensiones variación trimestral</t>
  </si>
  <si>
    <t>https://analytics.zoho.com/open-view/2395394000007123879?ZOHO_CRITERIA=%22Trasposicion_27.5%22.%22Cod_Comuna%22%3D4302</t>
  </si>
  <si>
    <t>#1774B8772</t>
  </si>
  <si>
    <t>Variación Trimestral de Denuncias (%) por Violación en Valdivia para el Periodo 2008-2020</t>
  </si>
  <si>
    <t>Gráfico que muestra la variación trimestral de Denuncias (%) por Violaciones en Valdivia según datos recopilados desde la Subsecretaria de Prevención del Delito durante el Periodo 2008-2020.</t>
  </si>
  <si>
    <t>Valdivia comunal delitos género violación mujer mujeres víctimas denuncias variación trimestral</t>
  </si>
  <si>
    <t>https://analytics.zoho.com/open-view/2395394000008633066?ZOHO_CRITERIA=%22Trasposicion_27.6%22.%22Cod_comuna%22%3D14101</t>
  </si>
  <si>
    <t>#1774B5621</t>
  </si>
  <si>
    <t>Frecuencia de Aprehensiones por Violencia Intrafamiliar en Huara para el Periodo 2005-2021</t>
  </si>
  <si>
    <t>Gráfico que muestra la frecuencia de Aprehensiones por Violencia Intrafamiliar en Huara según datos recopilados desde el Centro de Estudios y Análsis del Delito durante el Periodo 2005-2021.</t>
  </si>
  <si>
    <t>Huara comunal delitos género violencia hacia mujer mujeres víctimas intrafamiliar familiar aprehensiones comuna</t>
  </si>
  <si>
    <t>https://analytics.zoho.com/open-view/2395394000007123378?ZOHO_CRITERIA=%22Trasposicion_27.5%22.%22Cod_Comuna%22%3D1404</t>
  </si>
  <si>
    <t>#1774B7025</t>
  </si>
  <si>
    <t>Frecuencia de Casos de Violencia Económica y Variación Anual en Angol para los años 2012, 2017 y 2020.</t>
  </si>
  <si>
    <t>Gráfico que muestra la Frecuencia de Casos de Violencia Económica por año en Angol para los años 2012, 2017 y 2020 según datos de las encuestas ENVIF-VCM realizadas por el Instituto Nacional de Estadísticas (INE) y el Centro de Estudios y Análisis del Delito (CEAD).</t>
  </si>
  <si>
    <t>Angol comunal violencia económica intrafamiliar vif mujeres mujer encuesta envif cead ine evolución variación anual</t>
  </si>
  <si>
    <t>https://analytics.zoho.com/open-view/2395394000007264522?ZOHO_CRITERIA=%22Trasposicion_27.9%22.%22C%C3%B3digo%20Comuna%22%3D9201</t>
  </si>
  <si>
    <t>#1774B10705</t>
  </si>
  <si>
    <t>Variación Trimestral de Aprehensiones, Casos policiales, Denuncias y Detenciones (%) en Cabrero para el Periodo 2005-2021.</t>
  </si>
  <si>
    <t>Gráfico que muestra la variación trimestral de Aprehensiones, Casos Policiales, Denuncias y Detenciones (%) por Violencia Intrafamiliar en Cabrero según datos recopilados desde el Centro de Estudios y Análisis del Delito durante el Periodo 2005-2021.</t>
  </si>
  <si>
    <t>Cabrero comunal delitos género violencia hacia mujer mujeres víctimas intrafamiliar familiar aprehensiones casos policiales denuncias detenciones variación trimestral</t>
  </si>
  <si>
    <t>https://analytics.zoho.com/open-view/2395394000007126407?ZOHO_CRITERIA=%22Trasposicion_27.5%22.%22Cod_Comuna%22%3D8303</t>
  </si>
  <si>
    <t>#1774B10266</t>
  </si>
  <si>
    <t>Tasa de Aprehensiones por Violación en Calama para el Periodo 2008-2020.</t>
  </si>
  <si>
    <t>Gráfico que muestra la Tasa de Aprehensiones por Violación por cada 100 mil habitantes en Calama según datos recolectados y calculados por al Subsecretaría de Prevención del Delito para el Periodo 2008-2020.</t>
  </si>
  <si>
    <t>Calama comunal delitos género violación mujer mujeres víctimas aprehensiones evolución tasa 100 mil habitantes</t>
  </si>
  <si>
    <t>https://analytics.zoho.com/open-view/2395394000006843662?ZOHO_CRITERIA=%22Localiza%20CL%22.%22Codcom%22%3D2201</t>
  </si>
  <si>
    <t>#1774B1002</t>
  </si>
  <si>
    <t>Variación Trimestral de Aprehensiones (%) por Violencia Intrafamiliar en Aisén para el Periodo 2005-2021.</t>
  </si>
  <si>
    <t>Gráfico que muestra la variación trimestral de Aprehensiones (%) por Violencia Intrafamiliar en Aisén  según datos recopilados desde el Centro de Estudios y Análisis del Delito durante el Periodo 2005-2021.</t>
  </si>
  <si>
    <t>Aisén comunal delitos género violencia hacia mujer mujeres víctimas intrafamiliar familiar aprehensiones variación trimestral</t>
  </si>
  <si>
    <t>https://analytics.zoho.com/open-view/2395394000007123879?ZOHO_CRITERIA=%22Trasposicion_27.5%22.%22Cod_Comuna%22%3D11201</t>
  </si>
  <si>
    <t>#1774B8995</t>
  </si>
  <si>
    <t>Sentencias Dictadas por Delitos Vinculados a la Mujer por Juzgado de Garantía en la Región de La Araucanía durante el Periodo 2013-2019</t>
  </si>
  <si>
    <t>El gráfico muestra la evolución anual de la frecuencia de Sentencias Dictadas por Delitos Vinculados a la Mujer por Juzgado de Garantía en la Región de La Araucanía durante el Periodo 2013-2019 de acuerdo a datos provenientes del Poder Judicial de Chile.</t>
  </si>
  <si>
    <t>sociedad delincuencia delitos frecuencia sentencias juzgado garantía mujer violencia araucanía</t>
  </si>
  <si>
    <t>https://analytics.zoho.com/open-view/2395394000007130196?ZOHO_CRITERIA=%22Localiza%20CL%22.%22Codreg%22%3D9</t>
  </si>
  <si>
    <t>#1774B391</t>
  </si>
  <si>
    <t>Tasa de Casos Policiales por Violación en Los Muermos para el Periodo 2008-2020.</t>
  </si>
  <si>
    <t>Gráfico que muestra la Tasa de Casos Policiales por Violación por cada 100 mil habitantes en Los Muermos según datos recolectados y calculados por al Subsecretaría de Prevención del Delito para el Periodo 2008-2020.</t>
  </si>
  <si>
    <t>Los Muermos comunal delitos género violación mujer mujeres víctimas casos policiales evolución tasa 100 mil habitantes</t>
  </si>
  <si>
    <t>https://analytics.zoho.com/open-view/2395394000006843792?ZOHO_CRITERIA=%22Localiza%20CL%22.%22Codcom%22%3D10106</t>
  </si>
  <si>
    <t>#1774B1544</t>
  </si>
  <si>
    <t>Proporción de Aprehensiones, Casos Policiales, Denuncias y Detenciones por Violencia Intrafamiliar en Futrono para el Periodo 2005-2021.</t>
  </si>
  <si>
    <t>Gráfico que muestra la proporción y cantidad de Aprehensiones, Casos policiales, Denuncias y Detenciones por Violencia Intrafamiliar en Futrono según datos recopilados desde el Centro de Estudios y Análisis del Delito durante el Periodo 2005-2021.</t>
  </si>
  <si>
    <t>Futrono comunal delitos género violencia hacia mujer mujeres víctimas intrafamiliar familiar aprehensiones denuncias casos policiales detenciones comuna</t>
  </si>
  <si>
    <t>https://analytics.zoho.com/open-view/2395394000007123726?ZOHO_CRITERIA=%22Trasposicion_27.5%22.%22Cod_Comuna%22%3D14202</t>
  </si>
  <si>
    <t>#1774B8729</t>
  </si>
  <si>
    <t>Frecuencia de Detenciones por Violencia Intrafamiliar en Pozo Almonte para el Periodo 2005-2021.</t>
  </si>
  <si>
    <t>Gráfico que muestra la frecuencia de las Detenciones por Violencia Intrafamiliar en Pozo Almonte según datos recopilados desde el Centro de Estudios y Análsis del Delito durante el Periodo 2005-2021.</t>
  </si>
  <si>
    <t>Pozo Almonte comunal delitos género violencia hacia mujer mujeres víctimas intrafamiliar familiar detenciones comuna</t>
  </si>
  <si>
    <t>https://analytics.zoho.com/open-view/2395394000007123572?ZOHO_CRITERIA=%22Trasposicion_27.5%22.%22Cod_Comuna%22%3D1401</t>
  </si>
  <si>
    <t>#1774B8052</t>
  </si>
  <si>
    <t>Variación Trimestral de Aprehensiones (%) por Violación en Melipeuco para el Periodo 2008-2020</t>
  </si>
  <si>
    <t>Gráfico que muestra la variación trimestral de Aprehensiones (%) por Violaciones en Melipeuco según datos recopilados desde la Subsecretaria de Prevención del Delito durante el Periodo 2008-2020.</t>
  </si>
  <si>
    <t>Melipeuco comunal delitos género violación mujer mujeres víctimas aprehensiones variación trimestral</t>
  </si>
  <si>
    <t>https://analytics.zoho.com/open-view/2395394000008632943?ZOHO_CRITERIA=%22Trasposicion_27.6%22.%22Cod_comuna%22%3D9110</t>
  </si>
  <si>
    <t>#1774B4845</t>
  </si>
  <si>
    <t>Frecuencia de Casos Policiales por Violencia Intrafamiliar en Rancagua para el Periodo 2005-2021.</t>
  </si>
  <si>
    <t>Gráfico que muestra la frecuencia de Casos Policiales por Violencia Intrafamiliar en Rancagua según datos recopilados desde el Centro de Estudios y Análsis del Delito durante el Periodo 2005-2021.</t>
  </si>
  <si>
    <t>Rancagua comunal delitos género violencia hacia mujer mujeres víctimas intrafamiliar familiar casos policiales comuna</t>
  </si>
  <si>
    <t>https://analytics.zoho.com/open-view/2395394000007123412?ZOHO_CRITERIA=%22Trasposicion_27.5%22.%22Cod_Comuna%22%3D6101</t>
  </si>
  <si>
    <t>#1774B7440</t>
  </si>
  <si>
    <t>Frecuencia de Frecuencia Aprehensiones por Violación en Angol para el Periodo 2008-2020</t>
  </si>
  <si>
    <t>Gráfico que muestra la frecuencia de Aprehensiones por Violación en Angol según datos recopilados desde el Subsecretaria de Prevención del Delito durante el Periodo 2008-2020.</t>
  </si>
  <si>
    <t>Angol comunal delitos género violación mujer mujeres víctimas aprehensiones</t>
  </si>
  <si>
    <t>https://analytics.zoho.com/open-view/2395394000006792514?ZOHO_CRITERIA=%22Localiza%20CL%22.%22Codcom%22%3D9201</t>
  </si>
  <si>
    <t>#1774B3212</t>
  </si>
  <si>
    <t>Frecuencia de Frecuencia Aprehensiones por Violación en Lebu para el Periodo 2008-2020</t>
  </si>
  <si>
    <t>Gráfico que muestra la frecuencia de Aprehensiones por Violación en Lebu según datos recopilados desde el Subsecretaria de Prevención del Delito durante el Periodo 2008-2020.</t>
  </si>
  <si>
    <t>Lebu comunal delitos género violación mujer mujeres víctimas aprehensiones</t>
  </si>
  <si>
    <t>https://analytics.zoho.com/open-view/2395394000006792514?ZOHO_CRITERIA=%22Localiza%20CL%22.%22Codcom%22%3D8201</t>
  </si>
  <si>
    <t>#1774B3150</t>
  </si>
  <si>
    <t>Variación Trimestral de Casos Policiales (%) por Violación en Vichuquén para el Periodo 2008-2020</t>
  </si>
  <si>
    <t>Gráfico que muestra la variación trimestral de Casos Policiales (%) por Violaciones en Vichuquén según datos recopilados desde la Subsecretaria de Prevención del Delito durante el Periodo 2008-2020.</t>
  </si>
  <si>
    <t>Vichuquén comunal delitos género violación mujer mujeres víctimas casos policiales variación trimestral</t>
  </si>
  <si>
    <t>https://analytics.zoho.com/open-view/2395394000008633026?ZOHO_CRITERIA=%22Trasposicion_27.6%22.%22Cod_comuna%22%3D7309</t>
  </si>
  <si>
    <t>#1774B5096</t>
  </si>
  <si>
    <t>Frecuencia de Frecuencia Aprehensiones por Violación en Doñihue para el Periodo 2008-2020</t>
  </si>
  <si>
    <t>Gráfico que muestra la frecuencia de Aprehensiones por Violación en Doñihue según datos recopilados desde el Subsecretaria de Prevención del Delito durante el Periodo 2008-2020.</t>
  </si>
  <si>
    <t>Doñihue comunal delitos género violación mujer mujeres víctimas aprehensiones</t>
  </si>
  <si>
    <t>https://analytics.zoho.com/open-view/2395394000006792514?ZOHO_CRITERIA=%22Localiza%20CL%22.%22Codcom%22%3D6105</t>
  </si>
  <si>
    <t>#1774B3082</t>
  </si>
  <si>
    <t>Frecuencia de Aprehensiones por Violencia Intrafamiliar en San Carlos para el Periodo 2005-2021</t>
  </si>
  <si>
    <t>Gráfico que muestra la frecuencia de Aprehensiones por Violencia Intrafamiliar en San Carlos según datos recopilados desde el Centro de Estudios y Análsis del Delito durante el Periodo 2005-2021.</t>
  </si>
  <si>
    <t>San Carlos comunal delitos género violencia hacia mujer mujeres víctimas intrafamiliar familiar aprehensiones comuna</t>
  </si>
  <si>
    <t>https://analytics.zoho.com/open-view/2395394000007123378?ZOHO_CRITERIA=%22Trasposicion_27.5%22.%22Cod_Comuna%22%3D16301</t>
  </si>
  <si>
    <t>#1774B7209</t>
  </si>
  <si>
    <t>Proporción de Casos de Violencia Económica por rango etario de la víctima en la Región de Magallanes para los años 2012, 2017 y 2020.</t>
  </si>
  <si>
    <t>Gráfico que muestra la Proporción de Casos de Violencia Económica por rango etario para la Región de Magallanes los años 2012, 2017 y 2020 según datos de las encuestas ENVIF-VCM realizadas por el Instituto Nacional de Estadísticas (INE) y el Centro de Estudios y Análisis del Delito (CEAD).</t>
  </si>
  <si>
    <t>Región de Magallanes regional violencia económica intrafamiliar vif mujeres mujer encuesta envif cead ine edad rango etario</t>
  </si>
  <si>
    <t>https://analytics.zoho.com/open-view/2395394000007264280?ZOHO_CRITERIA=%22Trasposicion_27.9%22.%22C%C3%B3digo%20Regi%C3%B3n%22%20%3D%2012</t>
  </si>
  <si>
    <t>#1774B6836</t>
  </si>
  <si>
    <t>Variación Trimestral de Aprehensiones (%) por Violencia Intrafamiliar en Chimbarongo para el Periodo 2005-2021.</t>
  </si>
  <si>
    <t>Gráfico que muestra la variación trimestral de Aprehensiones (%) por Violencia Intrafamiliar en Chimbarongo  según datos recopilados desde el Centro de Estudios y Análisis del Delito durante el Periodo 2005-2021.</t>
  </si>
  <si>
    <t>Chimbarongo comunal delitos género violencia hacia mujer mujeres víctimas intrafamiliar familiar aprehensiones variación trimestral</t>
  </si>
  <si>
    <t>https://analytics.zoho.com/open-view/2395394000007123879?ZOHO_CRITERIA=%22Trasposicion_27.5%22.%22Cod_Comuna%22%3D6303</t>
  </si>
  <si>
    <t>#1774B8839</t>
  </si>
  <si>
    <t>Frecuencia de Frecuencia Casos Policiales por Violación en María Elena para el Periodo 2008-2020</t>
  </si>
  <si>
    <t>Gráfico que muestra la frecuencia de Casos Policiales por Violación en María Elena según datos recopilados desde el Subsecretaria de Prevención del Delito durante el Periodo 2008-2020.</t>
  </si>
  <si>
    <t>María Elena comunal delitos género violación mujer mujeres víctimas casos policiales</t>
  </si>
  <si>
    <t>https://analytics.zoho.com/open-view/2395394000006792555?ZOHO_CRITERIA=%22Localiza%20CL%22.%22Codcom%22%3D2302</t>
  </si>
  <si>
    <t>#1774B3342</t>
  </si>
  <si>
    <t>Frecuencia de Aprehensiones por Violencia Intrafamiliar en Curepto para el Periodo 2005-2021</t>
  </si>
  <si>
    <t>Gráfico que muestra la frecuencia de Aprehensiones por Violencia Intrafamiliar en Curepto según datos recopilados desde el Centro de Estudios y Análsis del Delito durante el Periodo 2005-2021.</t>
  </si>
  <si>
    <t>Curepto comunal delitos género violencia hacia mujer mujeres víctimas intrafamiliar familiar aprehensiones comuna</t>
  </si>
  <si>
    <t>https://analytics.zoho.com/open-view/2395394000007123378?ZOHO_CRITERIA=%22Trasposicion_27.5%22.%22Cod_Comuna%22%3D7103</t>
  </si>
  <si>
    <t>#1774B7133</t>
  </si>
  <si>
    <t>Frecuencia de Frecuencia Detenciones por Violación en Coquimbo para el Periodo 2008-2020</t>
  </si>
  <si>
    <t>Gráfico que muestra la frecuencia de Detenciones por Violación en Coquimbo según datos recopilados desde el Subsecretaria de Prevención del Delito durante el Periodo 2008-2020.</t>
  </si>
  <si>
    <t>Coquimbo comunal delitos género violación mujer mujeres víctimas detenciones</t>
  </si>
  <si>
    <t>https://analytics.zoho.com/open-view/2395394000006792637?ZOHO_CRITERIA=%22Localiza%20CL%22.%22Codcom%22%3D4102</t>
  </si>
  <si>
    <t>#1774B4029</t>
  </si>
  <si>
    <t>Variación Trimestral de Aprehensiones, Casos policiales, Denuncias y Detenciones (%) por Violación en Isla de Pascua para el Periodo 2008-2020</t>
  </si>
  <si>
    <t>Gráfico que muestra la variación trimestral de Aprehensiones, Casos Policiales, Denuncias y Detenciones (%) por Violaciones en Isla de Pascua según datos recopilados desde la Subsecretaria de Prevención del Delito durante el Periodo 2008-2020.</t>
  </si>
  <si>
    <t>Isla de Pascua comunal delitos género violación mujer mujeres víctimas aprehensiones casos policiales denuncias detenciones variación trimestral</t>
  </si>
  <si>
    <t>https://analytics.zoho.com/open-view/2395394000008633146?ZOHO_CRITERIA=%22Trasposicion_27.6%22.%22Cod_comuna%22%3D5201</t>
  </si>
  <si>
    <t>#1774B5980</t>
  </si>
  <si>
    <t>Frecuencia de Aprehensiones por Violencia Intrafamiliar en Tiltil para el Periodo 2005-2021</t>
  </si>
  <si>
    <t>Gráfico que muestra la frecuencia de Aprehensiones por Violencia Intrafamiliar en Tiltil según datos recopilados desde el Centro de Estudios y Análsis del Delito durante el Periodo 2005-2021.</t>
  </si>
  <si>
    <t>Tiltil comunal delitos género violencia hacia mujer mujeres víctimas intrafamiliar familiar aprehensiones comuna</t>
  </si>
  <si>
    <t>https://analytics.zoho.com/open-view/2395394000007123378?ZOHO_CRITERIA=%22Trasposicion_27.5%22.%22Cod_Comuna%22%3D13303</t>
  </si>
  <si>
    <t>#1774B7331</t>
  </si>
  <si>
    <t>Variación Trimestral de Aprehensiones (%) por Violencia Intrafamiliar en Ñiquén para el Periodo 2005-2021.</t>
  </si>
  <si>
    <t>Gráfico que muestra la variación trimestral de Aprehensiones (%) por Violencia Intrafamiliar en Ñiquén  según datos recopilados desde el Centro de Estudios y Análisis del Delito durante el Periodo 2005-2021.</t>
  </si>
  <si>
    <t>Ñiquén comunal delitos género violencia hacia mujer mujeres víctimas intrafamiliar familiar aprehensiones variación trimestral</t>
  </si>
  <si>
    <t>https://analytics.zoho.com/open-view/2395394000007123879?ZOHO_CRITERIA=%22Trasposicion_27.5%22.%22Cod_Comuna%22%3D16303</t>
  </si>
  <si>
    <t>#1774B8918</t>
  </si>
  <si>
    <t>Variación Trimestral de Casos Policiales (%) por Violencia Intrafamiliar en Los Alamos para el Periodo 2005-2021.</t>
  </si>
  <si>
    <t>Gráfico que muestra la variación trimestral de Casos Policiales (%) por Violencia Intrafamiliar en Los Alamos según datos recopilados desde el Centro de Estudios y Análisis del Delito durante el Periodo 2005-2021.</t>
  </si>
  <si>
    <t>Los Alamos comunal delitos género violencia hacia mujer mujeres víctimas intrafamiliar familiar casos policiales variación trimestral</t>
  </si>
  <si>
    <t>https://analytics.zoho.com/open-view/2395394000007123911?ZOHO_CRITERIA=%22Trasposicion_27.5%22.%22Cod_Comuna%22%3D8206</t>
  </si>
  <si>
    <t>#1774B9235</t>
  </si>
  <si>
    <t>Frecuencia de Aprehensiones por Violencia Intrafamiliar en Cochrane para el Periodo 2005-2021</t>
  </si>
  <si>
    <t>Gráfico que muestra la frecuencia de Aprehensiones por Violencia Intrafamiliar en Cochrane según datos recopilados desde el Centro de Estudios y Análsis del Delito durante el Periodo 2005-2021.</t>
  </si>
  <si>
    <t>Cochrane comunal delitos género violencia hacia mujer mujeres víctimas intrafamiliar familiar aprehensiones comuna</t>
  </si>
  <si>
    <t>https://analytics.zoho.com/open-view/2395394000007123378?ZOHO_CRITERIA=%22Trasposicion_27.5%22.%22Cod_Comuna%22%3D11301</t>
  </si>
  <si>
    <t>#1774B7282</t>
  </si>
  <si>
    <t>Variación Trimestral de Aprehensiones (%) por Violación en El Tabo para el Periodo 2008-2020</t>
  </si>
  <si>
    <t>Gráfico que muestra la variación trimestral de Aprehensiones (%) por Violaciones en El Tabo según datos recopilados desde la Subsecretaria de Prevención del Delito durante el Periodo 2008-2020.</t>
  </si>
  <si>
    <t>El Tabo comunal delitos género violación mujer mujeres víctimas aprehensiones variación trimestral</t>
  </si>
  <si>
    <t>https://analytics.zoho.com/open-view/2395394000008632943?ZOHO_CRITERIA=%22Trasposicion_27.6%22.%22Cod_comuna%22%3D5605</t>
  </si>
  <si>
    <t>#1774B4722</t>
  </si>
  <si>
    <t>Frecuencia de Frecuencia Denuncias por Violación en Isla de Maipo para el Periodo 2008-2020</t>
  </si>
  <si>
    <t>Gráfico que muestra la frecuencia de Denuncias por Violación en Isla de Maipo según datos recopilados desde el Subsecretaria de Prevención del Delito durante el Periodo 2008-2020.</t>
  </si>
  <si>
    <t>Isla de Maipo comunal delitos género violación mujer mujeres víctimas denuncias</t>
  </si>
  <si>
    <t>https://analytics.zoho.com/open-view/2395394000006792596?ZOHO_CRITERIA=%22Localiza%20CL%22.%22Codcom%22%3D13603</t>
  </si>
  <si>
    <t>#1774B3988</t>
  </si>
  <si>
    <t>Proporción de Casos de Violencia Económica por rango etario de la víctima en Toltén para los años 2012, 2017 y 2020.</t>
  </si>
  <si>
    <t>Gráfico que muestra la Proporción de Casos de Violencia Económica por rango etario en Toltén para los años 2012, 2017 y 2020 según datos de las encuestas ENVIF-VCM realizadas por el Instituto Nacional de Estadísticas (INE) y el Centro de Estudios y Análisis del Delito (CEAD).</t>
  </si>
  <si>
    <t>Toltén comunal violencia económica intrafamiliar vif mujeres mujer encuesta envif cead ine edad rango etario</t>
  </si>
  <si>
    <t>https://analytics.zoho.com/open-view/2395394000007264280?ZOHO_CRITERIA=%22Trasposicion_27.9%22.%22C%C3%B3digo%20Comuna%22%3D9118</t>
  </si>
  <si>
    <t>#1774B10885</t>
  </si>
  <si>
    <t>Variación Trimestral de Aprehensiones, Casos policiales, Denuncias y Detenciones (%) por Violación en Quillón para el Periodo 2008-2020</t>
  </si>
  <si>
    <t>Gráfico que muestra la variación trimestral de Aprehensiones, Casos Policiales, Denuncias y Detenciones (%) por Violaciones en Quillón según datos recopilados desde la Subsecretaria de Prevención del Delito durante el Periodo 2008-2020.</t>
  </si>
  <si>
    <t>Quillón comunal delitos género violación mujer mujeres víctimas aprehensiones casos policiales denuncias detenciones variación trimestral</t>
  </si>
  <si>
    <t>https://analytics.zoho.com/open-view/2395394000008633146?ZOHO_CRITERIA=%22Trasposicion_27.6%22.%22Cod_comuna%22%3D16107</t>
  </si>
  <si>
    <t>#1774B6119</t>
  </si>
  <si>
    <t>Frecuencia de Detenciones por Violencia Intrafamiliar en Los Lagos para el Periodo 2005-2021.</t>
  </si>
  <si>
    <t>Gráfico que muestra la frecuencia de las Detenciones por Violencia Intrafamiliar en Los Lagos según datos recopilados desde el Centro de Estudios y Análsis del Delito durante el Periodo 2005-2021.</t>
  </si>
  <si>
    <t>Los Lagos comunal delitos género violencia hacia mujer mujeres víctimas intrafamiliar familiar detenciones comuna</t>
  </si>
  <si>
    <t>https://analytics.zoho.com/open-view/2395394000007123572?ZOHO_CRITERIA=%22Trasposicion_27.5%22.%22Cod_Comuna%22%3D14104</t>
  </si>
  <si>
    <t>#1774B8379</t>
  </si>
  <si>
    <t>Variación Trimestral de Detenciones (%) por Violencia Intrafamiliar en Isla de Pascua para el Periodo 2005-2021.</t>
  </si>
  <si>
    <t>Gráfico que muestra la variación trimestral de Detenciones (%) por Violencia Intrafamiliar en Isla de Pascua según datos recopilados desde el Centro de Estudios y Análisis del Delito durante el Periodo 2005-2021.</t>
  </si>
  <si>
    <t>Isla de Pascua comunal delitos género violencia hacia mujer mujeres víctimas intrafamiliar familiar detenciones variación trimestral</t>
  </si>
  <si>
    <t>https://analytics.zoho.com/open-view/2395394000007126218?ZOHO_CRITERIA=%22Trasposicion_27.5%22.%22Cod_Comuna%22%3D5201</t>
  </si>
  <si>
    <t>#1774B9810</t>
  </si>
  <si>
    <t>Sentencias Dictadas por Delitos de Violación en el Juzgado de Garantía de Yungay para el Periodo 2013-2019</t>
  </si>
  <si>
    <t>El gráfico muestra la evolución anual de la frecuencia de Sentencias Dictadas por Delitos de Violación por Delito específico en el Juzgado de Garantía de Yungay para el Periodo 2013-2019 de acuerdo a datos provenientes del Poder Judicial de Chile.</t>
  </si>
  <si>
    <t>violación delitos género violencia mujer mujeres casos víctimas sentencias juzgado garantía san carlos</t>
  </si>
  <si>
    <t>https://analytics.zoho.com/open-view/2395394000007046737?ZOHO_CRITERIA=%22Trasposicion_27.8%22.%22Id_Juzgado_Garant%C3%ADa%22%3D82</t>
  </si>
  <si>
    <t>#1774B848</t>
  </si>
  <si>
    <t>Variación Trimestral de Casos Policiales (%) por Violencia Intrafamiliar en Rancagua para el Periodo 2005-2021.</t>
  </si>
  <si>
    <t>Gráfico que muestra la variación trimestral de Casos Policiales (%) por Violencia Intrafamiliar en Rancagua según datos recopilados desde el Centro de Estudios y Análisis del Delito durante el Periodo 2005-2021.</t>
  </si>
  <si>
    <t>Rancagua comunal delitos género violencia hacia mujer mujeres víctimas intrafamiliar familiar casos policiales variación trimestral</t>
  </si>
  <si>
    <t>https://analytics.zoho.com/open-view/2395394000007123911?ZOHO_CRITERIA=%22Trasposicion_27.5%22.%22Cod_Comuna%22%3D6101</t>
  </si>
  <si>
    <t>#1774B9155</t>
  </si>
  <si>
    <t>Variación Trimestral de Aprehensiones (%) por Violación en Bulnes para el Periodo 2008-2020</t>
  </si>
  <si>
    <t>Gráfico que muestra la variación trimestral de Aprehensiones (%) por Violaciones en Bulnes según datos recopilados desde la Subsecretaria de Prevención del Delito durante el Periodo 2008-2020.</t>
  </si>
  <si>
    <t>Bulnes comunal delitos género violación mujer mujeres víctimas aprehensiones variación trimestral</t>
  </si>
  <si>
    <t>https://analytics.zoho.com/open-view/2395394000008632943?ZOHO_CRITERIA=%22Trasposicion_27.6%22.%22Cod_comuna%22%3D16102</t>
  </si>
  <si>
    <t>#1774B4821</t>
  </si>
  <si>
    <t>Frecuencia de Aprehensiones por Violencia Intrafamiliar en Río Negro para el Periodo 2005-2021</t>
  </si>
  <si>
    <t>Gráfico que muestra la frecuencia de Aprehensiones por Violencia Intrafamiliar en Río Negro según datos recopilados desde el Centro de Estudios y Análsis del Delito durante el Periodo 2005-2021.</t>
  </si>
  <si>
    <t>Río Negro comunal delitos género violencia hacia mujer mujeres víctimas intrafamiliar familiar aprehensiones comuna</t>
  </si>
  <si>
    <t>https://analytics.zoho.com/open-view/2395394000007123378?ZOHO_CRITERIA=%22Trasposicion_27.5%22.%22Cod_Comuna%22%3D10305</t>
  </si>
  <si>
    <t>#1774B7270</t>
  </si>
  <si>
    <t>Variación Trimestral de Aprehensiones (%) por Violación en Lota para el Periodo 2008-2020</t>
  </si>
  <si>
    <t>Gráfico que muestra la variación trimestral de Aprehensiones (%) por Violaciones en Lota según datos recopilados desde la Subsecretaria de Prevención del Delito durante el Periodo 2008-2020.</t>
  </si>
  <si>
    <t>Lota comunal delitos género violación mujer mujeres víctimas aprehensiones variación trimestral</t>
  </si>
  <si>
    <t>https://analytics.zoho.com/open-view/2395394000008632943?ZOHO_CRITERIA=%22Trasposicion_27.6%22.%22Cod_comuna%22%3D8106</t>
  </si>
  <si>
    <t>#1774B4794</t>
  </si>
  <si>
    <t>Frecuencia de Frecuencia Casos Policiales por Violación en La Unión para el Periodo 2008-2020</t>
  </si>
  <si>
    <t>Gráfico que muestra la frecuencia de Casos Policiales por Violación en La Unión según datos recopilados desde el Subsecretaria de Prevención del Delito durante el Periodo 2008-2020.</t>
  </si>
  <si>
    <t>La Unión comunal delitos género violación mujer mujeres víctimas casos policiales</t>
  </si>
  <si>
    <t>https://analytics.zoho.com/open-view/2395394000006792555?ZOHO_CRITERIA=%22Localiza%20CL%22.%22Codcom%22%3D14201</t>
  </si>
  <si>
    <t>#1774B3660</t>
  </si>
  <si>
    <t>Variación Trimestral de Aprehensiones (%) por Violación en Cabrero para el Periodo 2008-2020</t>
  </si>
  <si>
    <t>Gráfico que muestra la variación trimestral de Aprehensiones (%) por Violaciones en Cabrero según datos recopilados desde la Subsecretaria de Prevención del Delito durante el Periodo 2008-2020.</t>
  </si>
  <si>
    <t>Cabrero comunal delitos género violación mujer mujeres víctimas aprehensiones variación trimestral</t>
  </si>
  <si>
    <t>https://analytics.zoho.com/open-view/2395394000008632943?ZOHO_CRITERIA=%22Trasposicion_27.6%22.%22Cod_comuna%22%3D8303</t>
  </si>
  <si>
    <t>#1774B4809</t>
  </si>
  <si>
    <t>Variación Trimestral de Aprehensiones, Casos policiales, Denuncias y Detenciones (%) en Pudahuel para el Periodo 2005-2021.</t>
  </si>
  <si>
    <t>Gráfico que muestra la variación trimestral de Aprehensiones, Casos Policiales, Denuncias y Detenciones (%) por Violencia Intrafamiliar en Pudahuel según datos recopilados desde el Centro de Estudios y Análisis del Delito durante el Periodo 2005-2021.</t>
  </si>
  <si>
    <t>Pudahuel comunal delitos género violencia hacia mujer mujeres víctimas intrafamiliar familiar aprehensiones casos policiales denuncias detenciones variación trimestral</t>
  </si>
  <si>
    <t>https://analytics.zoho.com/open-view/2395394000007126407?ZOHO_CRITERIA=%22Trasposicion_27.5%22.%22Cod_Comuna%22%3D13124</t>
  </si>
  <si>
    <t>#1774B10402</t>
  </si>
  <si>
    <t>Variación Trimestral de Denuncias (%) por Violencia Intrafamiliar en Mariquina para el Periodo 2005-2021.</t>
  </si>
  <si>
    <t>Gráfico que muestra la variación trimestral de Denuncias (%) por Violencia Intrafamiliar en Mariquina según datos recopilados desde el Centro de Estudios y Análisis del Delito durante el Periodo 2005-2021.</t>
  </si>
  <si>
    <t>Mariquina comunal delitos género violencia hacia mujer mujeres víctimas intrafamiliar familiar denuncias variación trimestral</t>
  </si>
  <si>
    <t>https://analytics.zoho.com/open-view/2395394000007126144?ZOHO_CRITERIA=%22Trasposicion_27.5%22.%22Cod_Comuna%22%3D14106</t>
  </si>
  <si>
    <t>#1774B9752</t>
  </si>
  <si>
    <t>Variación Trimestral de Denuncias (%) por Violencia Intrafamiliar en Paiguano para el Periodo 2005-2021.</t>
  </si>
  <si>
    <t>Gráfico que muestra la variación trimestral de Denuncias (%) por Violencia Intrafamiliar en Paiguano según datos recopilados desde el Centro de Estudios y Análisis del Delito durante el Periodo 2005-2021.</t>
  </si>
  <si>
    <t>Paiguano comunal delitos género violencia hacia mujer mujeres víctimas intrafamiliar familiar denuncias variación trimestral</t>
  </si>
  <si>
    <t>https://analytics.zoho.com/open-view/2395394000007126144?ZOHO_CRITERIA=%22Trasposicion_27.5%22.%22Cod_Comuna%22%3D4105</t>
  </si>
  <si>
    <t>#1774B9449</t>
  </si>
  <si>
    <t>Tasa de Aprehensiones, Casos Policiales, Denuncias y Detenciones por Violación en Tucapel para el Periodo 2008-2020.</t>
  </si>
  <si>
    <t>Gráfico que muestra la Tasa de Aprehensiones, Casos Policiales, Denuncias y Detenciones por Violación por cada 100 mil habitantes en Tucapel según datos recolectados y calculados por al Subsecretaría de Prevención del Delito para el Periodo 2008-2020.</t>
  </si>
  <si>
    <t>Tucapel comunal delitos género violación mujer mujeres víctimas aprehensiones casos policiales denuncias detenciones evolución tasa 100 mil habitantes</t>
  </si>
  <si>
    <t>https://analytics.zoho.com/open-view/2395394000006850626?ZOHO_CRITERIA=%22Localiza%20CL%22.%22Codcom%22%3D8312</t>
  </si>
  <si>
    <t>#1774B2482</t>
  </si>
  <si>
    <t>Frecuencia de Aprehensiones por Violencia Intrafamiliar en Ancud para el Periodo 2005-2021</t>
  </si>
  <si>
    <t>Gráfico que muestra la frecuencia de Aprehensiones por Violencia Intrafamiliar en Ancud según datos recopilados desde el Centro de Estudios y Análsis del Delito durante el Periodo 2005-2021.</t>
  </si>
  <si>
    <t>Ancud comunal delitos género violencia hacia mujer mujeres víctimas intrafamiliar familiar aprehensiones comuna</t>
  </si>
  <si>
    <t>https://analytics.zoho.com/open-view/2395394000007123378?ZOHO_CRITERIA=%22Trasposicion_27.5%22.%22Cod_Comuna%22%3D10202</t>
  </si>
  <si>
    <t>#1774B7257</t>
  </si>
  <si>
    <t>Mapa de Detenciones por Violación en la Región de Arica y Parinacota por comuna para el año 2020.</t>
  </si>
  <si>
    <t>Mapa que muestra las Detenciones por Violación en la Región de Arica y Parinacota según datos recopilados desde la Subsecretaria de Prevención del Delito durante el año 2020.</t>
  </si>
  <si>
    <t>Región de Arica y Parinacota regional delitos género violación mujer mujeres víctimas detenciones mapa comuna</t>
  </si>
  <si>
    <t>https://analytics.zoho.com/open-view/2395394000008850734?ZOHO_CRITERIA=%22Trasposicion_27.6%22.%22Frecuencia%22%20%3E%200%20AND%20%22Localiza%20CL%22.%22Codreg%22%20%3D15</t>
  </si>
  <si>
    <t>#1774B3003</t>
  </si>
  <si>
    <t>Tasa de Detenciones por Violación en Puerto Montt para el Periodo 2008-2020.</t>
  </si>
  <si>
    <t>Gráfico que muestra la Tasa de Detenciones por Violación por cada 100 mil habitantes en Puerto Montt según datos recolectados y calculados por al Subsecretaría de Prevención del Delito para el Periodo 2008-2020.</t>
  </si>
  <si>
    <t>Puerto Montt comunal delitos género violación mujer mujeres víctimas detenciones evolución tasa 100 mil habitantes</t>
  </si>
  <si>
    <t>https://analytics.zoho.com/open-view/2395394000006843853?ZOHO_CRITERIA=%22Localiza%20CL%22.%22Codcom%22%3D10101</t>
  </si>
  <si>
    <t>#1774B2206</t>
  </si>
  <si>
    <t>Tasa de Denuncias por Violación en Calbuco para el Periodo 2008-2020.</t>
  </si>
  <si>
    <t>Gráfico que muestra la Tasa de Denuncias por Violación por cada 100 mil habitantes en Calbuco según datos recolectados y calculados por al Subsecretaría de Prevención del Delito para el Periodo 2008-2020.</t>
  </si>
  <si>
    <t>Calbuco comunal delitos género violación mujer mujeres víctimas denuncias evolución tasa 100 mil habitantes</t>
  </si>
  <si>
    <t>https://analytics.zoho.com/open-view/2395394000006843824?ZOHO_CRITERIA=%22Localiza%20CL%22.%22Codcom%22%3D10102</t>
  </si>
  <si>
    <t>#1774B1880</t>
  </si>
  <si>
    <t>Sentencias Dictadas por Delitos Vinculados a la Mujer por Tipo de Delito en la Región de Aysén durante el Periodo 2013-2019</t>
  </si>
  <si>
    <t>Gráfico que muestra la frecuencia mensual de Sentencias Dictadas por Delitos Vinculados a la Mujer por Tipo de Delito en la Región de Aysén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</si>
  <si>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sociedad delincuencia delitos frecuencia sentencias contra vida dignidad integridad violentos familia estado civil mujer violencia aysén</t>
  </si>
  <si>
    <t>https://analytics.zoho.com/open-view/2395394000007118833?ZOHO_CRITERIA=%22Localiza%20CL%22.%22Codreg%22%3D11</t>
  </si>
  <si>
    <t>#1774B377</t>
  </si>
  <si>
    <t>Frecuencia de Aprehensiones por Violencia Intrafamiliar en Huasco para el Periodo 2005-2021</t>
  </si>
  <si>
    <t>Gráfico que muestra la frecuencia de Aprehensiones por Violencia Intrafamiliar en Huasco según datos recopilados desde el Centro de Estudios y Análsis del Delito durante el Periodo 2005-2021.</t>
  </si>
  <si>
    <t>Huasco comunal delitos género violencia hacia mujer mujeres víctimas intrafamiliar familiar aprehensiones comuna</t>
  </si>
  <si>
    <t>https://analytics.zoho.com/open-view/2395394000007123378?ZOHO_CRITERIA=%22Trasposicion_27.5%22.%22Cod_Comuna%22%3D3304</t>
  </si>
  <si>
    <t>#1774B7044</t>
  </si>
  <si>
    <t>Mapa de Tasas de Aprehensiones por Violación en la Región de Aysén por sus comunas para el Año 2020.</t>
  </si>
  <si>
    <t>Mapa que muestra la Tasa de Aprehensiones por Violación desagregada por comuna en la Región de Aysén, de acuerdo a los datos publicados por la Subsecretaria de Prevención del Delito de Chile para el Año 2020.</t>
  </si>
  <si>
    <t>Región de Aysén regional delitos género violación mujer mujeres víctimas aprehensiones comuna mapa tasa 100 mil habitantes</t>
  </si>
  <si>
    <t>https://analytics.zoho.com/open-view/2395394000006844591?ZOHO_CRITERIA=%22Localiza%20CL%22.%22Codreg%22%3D11</t>
  </si>
  <si>
    <t>#1774B2665</t>
  </si>
  <si>
    <t>Variación Trimestral de Denuncias (%) por Violencia Intrafamiliar en San Fabián para el Periodo 2005-2021.</t>
  </si>
  <si>
    <t>Gráfico que muestra la variación trimestral de Denuncias (%) por Violencia Intrafamiliar en San Fabián según datos recopilados desde el Centro de Estudios y Análisis del Delito durante el Periodo 2005-2021.</t>
  </si>
  <si>
    <t>San Fabián comunal delitos género violencia hacia mujer mujeres víctimas intrafamiliar familiar denuncias variación trimestral</t>
  </si>
  <si>
    <t>https://analytics.zoho.com/open-view/2395394000007126144?ZOHO_CRITERIA=%22Trasposicion_27.5%22.%22Cod_Comuna%22%3D16304</t>
  </si>
  <si>
    <t>#1774B9610</t>
  </si>
  <si>
    <t>Variación Trimestral de Casos Policiales (%) por Violencia Intrafamiliar en Recoleta para el Periodo 2005-2021.</t>
  </si>
  <si>
    <t>Gráfico que muestra la variación trimestral de Casos Policiales (%) por Violencia Intrafamiliar en Recoleta según datos recopilados desde el Centro de Estudios y Análisis del Delito durante el Periodo 2005-2021.</t>
  </si>
  <si>
    <t>Recoleta comunal delitos género violencia hacia mujer mujeres víctimas intrafamiliar familiar casos policiales variación trimestral</t>
  </si>
  <si>
    <t>https://analytics.zoho.com/open-view/2395394000007123911?ZOHO_CRITERIA=%22Trasposicion_27.5%22.%22Cod_Comuna%22%3D13127</t>
  </si>
  <si>
    <t>#1774B9378</t>
  </si>
  <si>
    <t>Frecuencia de Frecuencia Aprehensiones por Violación en Los Alamos para el Periodo 2008-2020</t>
  </si>
  <si>
    <t>Gráfico que muestra la frecuencia de Aprehensiones por Violación en Los Alamos según datos recopilados desde el Subsecretaria de Prevención del Delito durante el Periodo 2008-2020.</t>
  </si>
  <si>
    <t>Los Alamos comunal delitos género violación mujer mujeres víctimas aprehensiones</t>
  </si>
  <si>
    <t>https://analytics.zoho.com/open-view/2395394000006792514?ZOHO_CRITERIA=%22Localiza%20CL%22.%22Codcom%22%3D8206</t>
  </si>
  <si>
    <t>#1774B3155</t>
  </si>
  <si>
    <t>Variación Trimestral de Sentencias Dictadas (%) por Delitos Vinculados a la Mujer en la Región de Tarapacá, por Juzgado de Garantía, durante el Periodo 2013-2019</t>
  </si>
  <si>
    <t>El gráfico muestra la tendencia de la Variación Trimestral de Sentencias Dictadas (%) en la Región de Tarapacá por Juzgado de Garantía, durante el Periodo 2013-2019 de acuerdo a datos provenientes del Poder Judicial de Chile.</t>
  </si>
  <si>
    <t>https://analytics.zoho.com/open-view/2395394000007158410?ZOHO_CRITERIA=%22Localiza%20CL%22.%22Codreg%22%3D1</t>
  </si>
  <si>
    <t>#1774B627</t>
  </si>
  <si>
    <t>Variación Trimestral de Denuncias (%) por Violencia Intrafamiliar en El Carmen para el Periodo 2005-2021.</t>
  </si>
  <si>
    <t>Gráfico que muestra la variación trimestral de Denuncias (%) por Violencia Intrafamiliar en El Carmen según datos recopilados desde el Centro de Estudios y Análisis del Delito durante el Periodo 2005-2021.</t>
  </si>
  <si>
    <t>El Carmen comunal delitos género violencia hacia mujer mujeres víctimas intrafamiliar familiar denuncias variación trimestral</t>
  </si>
  <si>
    <t>https://analytics.zoho.com/open-view/2395394000007126144?ZOHO_CRITERIA=%22Trasposicion_27.5%22.%22Cod_Comuna%22%3D16104</t>
  </si>
  <si>
    <t>#1774B9600</t>
  </si>
  <si>
    <t>Variación Trimestral de Casos Policiales (%) por Violencia Intrafamiliar en Curicó para el Periodo 2005-2021.</t>
  </si>
  <si>
    <t>Gráfico que muestra la variación trimestral de Casos Policiales (%) por Violencia Intrafamiliar en Curicó según datos recopilados desde el Centro de Estudios y Análisis del Delito durante el Periodo 2005-2021.</t>
  </si>
  <si>
    <t>Curicó comunal delitos género violencia hacia mujer mujeres víctimas intrafamiliar familiar casos policiales variación trimestral</t>
  </si>
  <si>
    <t>https://analytics.zoho.com/open-view/2395394000007123911?ZOHO_CRITERIA=%22Trasposicion_27.5%22.%22Cod_Comuna%22%3D7301</t>
  </si>
  <si>
    <t>#1774B9201</t>
  </si>
  <si>
    <t>Tasa de Detenciones por Violación en Calera para el Periodo 2008-2020.</t>
  </si>
  <si>
    <t>Gráfico que muestra la Tasa de Detenciones por Violación por cada 100 mil habitantes en Calera según datos recolectados y calculados por al Subsecretaría de Prevención del Delito para el Periodo 2008-2020.</t>
  </si>
  <si>
    <t>Calera comunal delitos género violación mujer mujeres víctimas detenciones evolución tasa 100 mil habitantes</t>
  </si>
  <si>
    <t>https://analytics.zoho.com/open-view/2395394000006843853?ZOHO_CRITERIA=%22Localiza%20CL%22.%22Codcom%22%3D5502</t>
  </si>
  <si>
    <t>#1774B2041</t>
  </si>
  <si>
    <t>Variación Trimestral de Casos Policiales (%) por Violencia Intrafamiliar en Papudo para el Periodo 2005-2021.</t>
  </si>
  <si>
    <t>Gráfico que muestra la variación trimestral de Casos Policiales (%) por Violencia Intrafamiliar en Papudo según datos recopilados desde el Centro de Estudios y Análisis del Delito durante el Periodo 2005-2021.</t>
  </si>
  <si>
    <t>Papudo comunal delitos género violencia hacia mujer mujeres víctimas intrafamiliar familiar casos policiales variación trimestral</t>
  </si>
  <si>
    <t>https://analytics.zoho.com/open-view/2395394000007123911?ZOHO_CRITERIA=%22Trasposicion_27.5%22.%22Cod_Comuna%22%3D5403</t>
  </si>
  <si>
    <t>#1774B9131</t>
  </si>
  <si>
    <t>Proporción de Aprehensiones, Casos Policiales, Denuncias y Detenciones por Violencia Intrafamiliar en Retiro para el Periodo 2005-2021.</t>
  </si>
  <si>
    <t>Gráfico que muestra la proporción y cantidad de Aprehensiones, Casos policiales, Denuncias y Detenciones por Violencia Intrafamiliar en Retiro según datos recopilados desde el Centro de Estudios y Análisis del Delito durante el Periodo 2005-2021.</t>
  </si>
  <si>
    <t>Retiro comunal delitos género violencia hacia mujer mujeres víctimas intrafamiliar familiar aprehensiones denuncias casos policiales detenciones comuna</t>
  </si>
  <si>
    <t>https://analytics.zoho.com/open-view/2395394000007123726?ZOHO_CRITERIA=%22Trasposicion_27.5%22.%22Cod_Comuna%22%3D7405</t>
  </si>
  <si>
    <t>#1774B8529</t>
  </si>
  <si>
    <t>Tasa de Aprehensiones por Violación en Puente Alto para el Periodo 2008-2020.</t>
  </si>
  <si>
    <t>Gráfico que muestra la Tasa de Aprehensiones por Violación por cada 100 mil habitantes en Puente Alto según datos recolectados y calculados por al Subsecretaría de Prevención del Delito para el Periodo 2008-2020.</t>
  </si>
  <si>
    <t>Puente Alto comunal delitos género violación mujer mujeres víctimas aprehensiones evolución tasa 100 mil habitantes</t>
  </si>
  <si>
    <t>https://analytics.zoho.com/open-view/2395394000006843662?ZOHO_CRITERIA=%22Localiza%20CL%22.%22Codcom%22%3D13201</t>
  </si>
  <si>
    <t>#1774B1278</t>
  </si>
  <si>
    <t>Variación Trimestral de Casos Policiales (%) por Violación en Concepción para el Periodo 2008-2020</t>
  </si>
  <si>
    <t>Gráfico que muestra la variación trimestral de Casos Policiales (%) por Violaciones en Concepción según datos recopilados desde la Subsecretaria de Prevención del Delito durante el Periodo 2008-2020.</t>
  </si>
  <si>
    <t>Concepción comunal delitos género violación mujer mujeres víctimas casos policiales variación trimestral</t>
  </si>
  <si>
    <t>https://analytics.zoho.com/open-view/2395394000008633026?ZOHO_CRITERIA=%22Trasposicion_27.6%22.%22Cod_comuna%22%3D8101</t>
  </si>
  <si>
    <t>#1774B5105</t>
  </si>
  <si>
    <t>Variación Trimestral de Aprehensiones, Casos policiales, Denuncias y Detenciones (%) por Violación en Santa Bárbara para el Periodo 2008-2020</t>
  </si>
  <si>
    <t>Gráfico que muestra la variación trimestral de Aprehensiones, Casos Policiales, Denuncias y Detenciones (%) por Violaciones en Santa Bárbara según datos recopilados desde la Subsecretaria de Prevención del Delito durante el Periodo 2008-2020.</t>
  </si>
  <si>
    <t>Santa Bárbara comunal delitos género violación mujer mujeres víctimas aprehensiones casos policiales denuncias detenciones variación trimestral</t>
  </si>
  <si>
    <t>https://analytics.zoho.com/open-view/2395394000008633146?ZOHO_CRITERIA=%22Trasposicion_27.6%22.%22Cod_comuna%22%3D8311</t>
  </si>
  <si>
    <t>#1774B6103</t>
  </si>
  <si>
    <t>Cantidad de Casos de Violencia Intrafamiliar en la Región de Maule por trimestre y sexo según datos recopilados en el Periodo 2019-2021.</t>
  </si>
  <si>
    <t>Gráfico que muestra la cantidad de casos de Violencia Intrafamiliar en la Región de Maule por trimestre según sexo de la víctima, presentados frente a la Fiscalía de Chile durante el Periodo 2019-2021.</t>
  </si>
  <si>
    <t>Región de Maule delitos violencia mujer mujeres casos víctimas intrafamiliar familiar fisica fiscalía región evolución sexo trimestre</t>
  </si>
  <si>
    <t>https://analytics.zoho.com/open-view/2395394000007062222?ZOHO_CRITERIA=%22Trasposicion_27.4%22.%22Cod_Regi%C3%B3n%22%3D7</t>
  </si>
  <si>
    <t>#1774B6923</t>
  </si>
  <si>
    <t>Proporción de Casos de Violencia Económica por rango etario de la víctima en Ovalle para los años 2012, 2017 y 2020.</t>
  </si>
  <si>
    <t>Gráfico que muestra la Proporción de Casos de Violencia Económica por rango etario en Ovalle para los años 2012, 2017 y 2020 según datos de las encuestas ENVIF-VCM realizadas por el Instituto Nacional de Estadísticas (INE) y el Centro de Estudios y Análisis del Delito (CEAD).</t>
  </si>
  <si>
    <t>Ovalle comunal violencia económica intrafamiliar vif mujeres mujer encuesta envif cead ine edad rango etario</t>
  </si>
  <si>
    <t>https://analytics.zoho.com/open-view/2395394000007264280?ZOHO_CRITERIA=%22Trasposicion_27.9%22.%22C%C3%B3digo%20Comuna%22%3D4301</t>
  </si>
  <si>
    <t>#1774B10802</t>
  </si>
  <si>
    <t>Variación Trimestral de Casos Policiales (%) por Violencia Intrafamiliar en Estación Central para el Periodo 2005-2021.</t>
  </si>
  <si>
    <t>Gráfico que muestra la variación trimestral de Casos Policiales (%) por Violencia Intrafamiliar en Estación Central según datos recopilados desde el Centro de Estudios y Análisis del Delito durante el Periodo 2005-2021.</t>
  </si>
  <si>
    <t>Estación Central comunal delitos género violencia hacia mujer mujeres víctimas intrafamiliar familiar casos policiales variación trimestral</t>
  </si>
  <si>
    <t>https://analytics.zoho.com/open-view/2395394000007123911?ZOHO_CRITERIA=%22Trasposicion_27.5%22.%22Cod_Comuna%22%3D13106</t>
  </si>
  <si>
    <t>#1774B9357</t>
  </si>
  <si>
    <t>Tasa de Detenciones por Violación en Cañete para el Periodo 2008-2020.</t>
  </si>
  <si>
    <t>Gráfico que muestra la Tasa de Detenciones por Violación por cada 100 mil habitantes en Cañete según datos recolectados y calculados por al Subsecretaría de Prevención del Delito para el Periodo 2008-2020.</t>
  </si>
  <si>
    <t>Cañete comunal delitos género violación mujer mujeres víctimas detenciones evolución tasa 100 mil habitantes</t>
  </si>
  <si>
    <t>https://analytics.zoho.com/open-view/2395394000006843853?ZOHO_CRITERIA=%22Localiza%20CL%22.%22Codcom%22%3D8203</t>
  </si>
  <si>
    <t>#1774B2135</t>
  </si>
  <si>
    <t>Tasa de Aprehensiones por Violación en Punitaqui para el Periodo 2008-2020.</t>
  </si>
  <si>
    <t>Gráfico que muestra la Tasa de Aprehensiones por Violación por cada 100 mil habitantes en Punitaqui según datos recolectados y calculados por al Subsecretaría de Prevención del Delito para el Periodo 2008-2020.</t>
  </si>
  <si>
    <t>Punitaqui comunal delitos género violación mujer mujeres víctimas aprehensiones evolución tasa 100 mil habitantes</t>
  </si>
  <si>
    <t>https://analytics.zoho.com/open-view/2395394000006843662?ZOHO_CRITERIA=%22Localiza%20CL%22.%22Codcom%22%3D4304</t>
  </si>
  <si>
    <t>#1774B1025</t>
  </si>
  <si>
    <t>Proporción de Aprehensiones, Casos Policiales, Denuncias y Detenciones por Violencia Intrafamiliar en Peumo para el Periodo 2005-2021.</t>
  </si>
  <si>
    <t>Gráfico que muestra la proporción y cantidad de Aprehensiones, Casos policiales, Denuncias y Detenciones por Violencia Intrafamiliar en Peumo según datos recopilados desde el Centro de Estudios y Análisis del Delito durante el Periodo 2005-2021.</t>
  </si>
  <si>
    <t>Peumo comunal delitos género violencia hacia mujer mujeres víctimas intrafamiliar familiar aprehensiones denuncias casos policiales detenciones comuna</t>
  </si>
  <si>
    <t>https://analytics.zoho.com/open-view/2395394000007123726?ZOHO_CRITERIA=%22Trasposicion_27.5%22.%22Cod_Comuna%22%3D6112</t>
  </si>
  <si>
    <t>#1774B8481</t>
  </si>
  <si>
    <t>Frecuencia de Frecuencia Casos Policiales por Violación en Villa Alegre para el Periodo 2008-2020</t>
  </si>
  <si>
    <t>Gráfico que muestra la frecuencia de Casos Policiales por Violación en Villa Alegre según datos recopilados desde el Subsecretaria de Prevención del Delito durante el Periodo 2008-2020.</t>
  </si>
  <si>
    <t>Villa Alegre comunal delitos género violación mujer mujeres víctimas casos policiales</t>
  </si>
  <si>
    <t>https://analytics.zoho.com/open-view/2395394000006792555?ZOHO_CRITERIA=%22Localiza%20CL%22.%22Codcom%22%3D7407</t>
  </si>
  <si>
    <t>#1774B3466</t>
  </si>
  <si>
    <t>Tasa de Denuncias por Violación en Huara para el Periodo 2008-2020.</t>
  </si>
  <si>
    <t>Gráfico que muestra la Tasa de Denuncias por Violación por cada 100 mil habitantes en Huara según datos recolectados y calculados por al Subsecretaría de Prevención del Delito para el Periodo 2008-2020.</t>
  </si>
  <si>
    <t>Huara comunal delitos género violación mujer mujeres víctimas denuncias evolución tasa 100 mil habitantes</t>
  </si>
  <si>
    <t>https://analytics.zoho.com/open-view/2395394000006843824?ZOHO_CRITERIA=%22Localiza%20CL%22.%22Codcom%22%3D1404</t>
  </si>
  <si>
    <t>#1774B1658</t>
  </si>
  <si>
    <t>Frecuencia de Frecuencia Detenciones por Violación en Pozo Almonte para el Periodo 2008-2020</t>
  </si>
  <si>
    <t>Gráfico que muestra la frecuencia de Detenciones por Violación en Pozo Almonte según datos recopilados desde el Subsecretaria de Prevención del Delito durante el Periodo 2008-2020.</t>
  </si>
  <si>
    <t>Pozo Almonte comunal delitos género violación mujer mujeres víctimas detenciones</t>
  </si>
  <si>
    <t>https://analytics.zoho.com/open-view/2395394000006792637?ZOHO_CRITERIA=%22Localiza%20CL%22.%22Codcom%22%3D1401</t>
  </si>
  <si>
    <t>#1774B4009</t>
  </si>
  <si>
    <t>Tasa de Casos Policiales por Violación en Bulnes para el Periodo 2008-2020.</t>
  </si>
  <si>
    <t>Gráfico que muestra la Tasa de Casos Policiales por Violación por cada 100 mil habitantes en Bulnes según datos recolectados y calculados por al Subsecretaría de Prevención del Delito para el Periodo 2008-2020.</t>
  </si>
  <si>
    <t>Bulnes comunal delitos género violación mujer mujeres víctimas casos policiales evolución tasa 100 mil habitantes</t>
  </si>
  <si>
    <t>https://analytics.zoho.com/open-view/2395394000006843792?ZOHO_CRITERIA=%22Localiza%20CL%22.%22Codcom%22%3D16102</t>
  </si>
  <si>
    <t>#1774B1487</t>
  </si>
  <si>
    <t>Mapa de Tasas de Denuncias por Violación en la Región de Coquimbo por sus comunas para el Año 2020.</t>
  </si>
  <si>
    <t>Mapa que muestra la Tasa de Denuncias por Violación desagregada por comuna en la Región de Coquimbo, de acuerdo a los datos publicados por la Subsecretaria de Prevención del Delito de Chile para el Año 2020.</t>
  </si>
  <si>
    <t>Región de Coquimbo regional delitos género violación mujer mujeres víctimas denuncias comuna mapa tasa 100 mil habitantes</t>
  </si>
  <si>
    <t>https://analytics.zoho.com/open-view/2395394000006844841?ZOHO_CRITERIA=%22Localiza%20CL%22.%22Codreg%22%3D4</t>
  </si>
  <si>
    <t>#1774B2690</t>
  </si>
  <si>
    <t>Tasa de Denuncias por Violación en Pudahuel para el Periodo 2008-2020.</t>
  </si>
  <si>
    <t>Gráfico que muestra la Tasa de Denuncias por Violación por cada 100 mil habitantes en Pudahuel según datos recolectados y calculados por al Subsecretaría de Prevención del Delito para el Periodo 2008-2020.</t>
  </si>
  <si>
    <t>Pudahuel comunal delitos género violación mujer mujeres víctimas denuncias evolución tasa 100 mil habitantes</t>
  </si>
  <si>
    <t>https://analytics.zoho.com/open-view/2395394000006843824?ZOHO_CRITERIA=%22Localiza%20CL%22.%22Codcom%22%3D13124</t>
  </si>
  <si>
    <t>#1774B1947</t>
  </si>
  <si>
    <t>Variación anual de Tasa de Aprehensiones, Casos Policiales, Denuncias y Detenciones (%) por Violación en Pichidegua para el Periodo 2008-2020</t>
  </si>
  <si>
    <t>Gráfico que muestra la variación anual (%) de la Tasa por cada 100 mil habitantes de  Aprehensiones, Casos Policiales, Denuncias y Detenciones por Violaciones en Pichidegua según datos recopilados desde la Subsecretaria de Prevención del Delito durante el Periodo 2008-2020.</t>
  </si>
  <si>
    <t>Pichidegua comunal delitos género violación mujer mujeres víctimas aprehensiones casos policiales denuncias detenciones variación tasa 100 mil habitantes</t>
  </si>
  <si>
    <t>https://analytics.zoho.com/open-view/2395394000006850667?ZOHO_CRITERIA=%22Localiza%20CL%22.%22Codcom%22%3D6113</t>
  </si>
  <si>
    <t>#1774B6457</t>
  </si>
  <si>
    <t>Frecuencia de Frecuencia Aprehensiones, Casos Policiales, Denuncias y Detenciones por Violación en Curacaví para el Periodo 2008-2020</t>
  </si>
  <si>
    <t>Gráfico que muestra la frecuencia de Aprehensiones, Casos Policiales, Denuncias y  Detenciones por Violación en Curacaví según datos recopilados desde el Subsecretaria de Prevención del Delito durante el Periodo 2008-2020.</t>
  </si>
  <si>
    <t>Curacaví comunal delitos género violación mujer mujeres víctimas aprehensiones casos policiales denuncias detenciones</t>
  </si>
  <si>
    <t>https://analytics.zoho.com/open-view/2395394000006792678?ZOHO_CRITERIA=%22Localiza%20CL%22.%22Codcom%22%3D13503</t>
  </si>
  <si>
    <t>#1774B4646</t>
  </si>
  <si>
    <t>Frecuencia de Frecuencia Detenciones por Violación en Osorno para el Periodo 2008-2020</t>
  </si>
  <si>
    <t>Gráfico que muestra la frecuencia de Detenciones por Violación en Osorno según datos recopilados desde el Subsecretaria de Prevención del Delito durante el Periodo 2008-2020.</t>
  </si>
  <si>
    <t>Osorno comunal delitos género violación mujer mujeres víctimas detenciones</t>
  </si>
  <si>
    <t>https://analytics.zoho.com/open-view/2395394000006792637?ZOHO_CRITERIA=%22Localiza%20CL%22.%22Codcom%22%3D10301</t>
  </si>
  <si>
    <t>#1774B4239</t>
  </si>
  <si>
    <t>Variación Trimestral de Casos Policiales (%) por Violación en Cabildo para el Periodo 2008-2020</t>
  </si>
  <si>
    <t>Gráfico que muestra la variación trimestral de Casos Policiales (%) por Violaciones en Cabildo según datos recopilados desde la Subsecretaria de Prevención del Delito durante el Periodo 2008-2020.</t>
  </si>
  <si>
    <t>Cabildo comunal delitos género violación mujer mujeres víctimas casos policiales variación trimestral</t>
  </si>
  <si>
    <t>https://analytics.zoho.com/open-view/2395394000008633026?ZOHO_CRITERIA=%22Trasposicion_27.6%22.%22Cod_comuna%22%3D5402</t>
  </si>
  <si>
    <t>#1774B5017</t>
  </si>
  <si>
    <t>Frecuencia de Casos Policiales por Violencia Intrafamiliar en Santa Juana para el Periodo 2005-2021.</t>
  </si>
  <si>
    <t>Gráfico que muestra la frecuencia de Casos Policiales por Violencia Intrafamiliar en Santa Juana según datos recopilados desde el Centro de Estudios y Análsis del Delito durante el Periodo 2005-2021.</t>
  </si>
  <si>
    <t>Santa Juana comunal delitos género violencia hacia mujer mujeres víctimas intrafamiliar familiar casos policiales comuna</t>
  </si>
  <si>
    <t>https://analytics.zoho.com/open-view/2395394000007123412?ZOHO_CRITERIA=%22Trasposicion_27.5%22.%22Cod_Comuna%22%3D8109</t>
  </si>
  <si>
    <t>#1774B7511</t>
  </si>
  <si>
    <t>Variación Trimestral de Casos Policiales (%) por Violación en El Tabo para el Periodo 2008-2020</t>
  </si>
  <si>
    <t>Gráfico que muestra la variación trimestral de Casos Policiales (%) por Violaciones en El Tabo según datos recopilados desde la Subsecretaria de Prevención del Delito durante el Periodo 2008-2020.</t>
  </si>
  <si>
    <t>El Tabo comunal delitos género violación mujer mujeres víctimas casos policiales variación trimestral</t>
  </si>
  <si>
    <t>https://analytics.zoho.com/open-view/2395394000008633026?ZOHO_CRITERIA=%22Trasposicion_27.6%22.%22Cod_comuna%22%3D5605</t>
  </si>
  <si>
    <t>#1774B5030</t>
  </si>
  <si>
    <t>Sentencias Dictadas por Delitos de Abuso Sexual por Delito en el  Juzgado de Garantía de Talcahuano para el Periodo 2013-2019</t>
  </si>
  <si>
    <t>Gráfico que muestra la evolución anual de la frecuencia de Sentencias Dictadas por Delitos de Abuso Sexual por Delito en el  Juzgado de Garantía de Talcahuano para el Periodo 2013-2019 de acuerdo a datos provenientes del Poder Judicial de Chile.</t>
  </si>
  <si>
    <t>https://analytics.zoho.com/open-view/2395394000007166623?ZOHO_CRITERIA=%22Trasposicion_27.15%22.%22Id_Juzgado_Garant%C3%ADa%22%3D43</t>
  </si>
  <si>
    <t>#1774B234</t>
  </si>
  <si>
    <t>Frecuencia según ocurrencia de Violencia Económica en Natales para los años 2012, 2017 y 2020.</t>
  </si>
  <si>
    <t>Gráfico que muestra la Frecuencia según ocurrencia de Violencia Económica en Natales los años 2012, 2017 y 2020 según datos de las encuestas ENVIF-VCM realizadas por el Instituto Nacional de Estadísticas (INE) y el Centro de Estudios y Análisis del Delito (CEAD).</t>
  </si>
  <si>
    <t>Natales comunal violencia económica intrafamiliar vif mujeres mujer encuesta envif cead ine víctima padecer sufrir</t>
  </si>
  <si>
    <t>https://analytics.zoho.com/open-view/2395394000007264102?ZOHO_CRITERIA=%22Trasposicion_27.9%22.%22C%C3%B3digo%20Comuna%22%3D12401</t>
  </si>
  <si>
    <t>#1774B11149</t>
  </si>
  <si>
    <t>https://analytics.zoho.com/open-view/2395394000007158366?ZOHO_CRITERIA=%22Localiza%20CL%22.%22Codreg%22%3D13</t>
  </si>
  <si>
    <t>#1774B623</t>
  </si>
  <si>
    <t>Variación Trimestral de Detenciones (%) por Violencia Intrafamiliar en Quilpué para el Periodo 2005-2021.</t>
  </si>
  <si>
    <t>Gráfico que muestra la variación trimestral de Detenciones (%) por Violencia Intrafamiliar en Quilpué según datos recopilados desde el Centro de Estudios y Análisis del Delito durante el Periodo 2005-2021.</t>
  </si>
  <si>
    <t>Quilpué comunal delitos género violencia hacia mujer mujeres víctimas intrafamiliar familiar detenciones variación trimestral</t>
  </si>
  <si>
    <t>https://analytics.zoho.com/open-view/2395394000007126218?ZOHO_CRITERIA=%22Trasposicion_27.5%22.%22Cod_Comuna%22%3D5801</t>
  </si>
  <si>
    <t>#1774B9837</t>
  </si>
  <si>
    <t>Mapa de Tasas de Denuncias por Violación en la Región de La Araucanía por sus comunas para el Año 2020.</t>
  </si>
  <si>
    <t>Mapa que muestra la Tasa de Denuncias por Violación desagregada por comuna en la Región de La Araucanía, de acuerdo a los datos publicados por la Subsecretaria de Prevención del Delito de Chile para el Año 2020.</t>
  </si>
  <si>
    <t>Región de La Araucanía regional delitos género violación mujer mujeres víctimas denuncias comuna mapa tasa 100 mil habitantes</t>
  </si>
  <si>
    <t>https://analytics.zoho.com/open-view/2395394000006844841?ZOHO_CRITERIA=%22Localiza%20CL%22.%22Codreg%22%3D9</t>
  </si>
  <si>
    <t>#1774B2695</t>
  </si>
  <si>
    <t>10º Juzgado de Garantía de Santiago</t>
  </si>
  <si>
    <t>Sentencias Dictadas por Delitos de Violación en el 10º Juzgado de Garantía de Santiago para el Periodo 2013-2019</t>
  </si>
  <si>
    <t>El gráfico muestra la evolución anual de la frecuencia de Sentencias Dictadas por Delitos de Violación por Delito específico en el 10º Juzgado de Garantía de Santiago para el Periodo 2013-2019 de acuerdo a datos provenientes del Poder Judicial de Chile.</t>
  </si>
  <si>
    <t>violación delitos género violencia mujer mujeres casos víctimas sentencias juzgado garantía Curicó</t>
  </si>
  <si>
    <t>https://analytics.zoho.com/open-view/2395394000007046737?ZOHO_CRITERIA=%22Trasposicion_27.8%22.%22Id_Juzgado_Garant%C3%ADa%22%3D61</t>
  </si>
  <si>
    <t>#1774B827</t>
  </si>
  <si>
    <t>Variación Trimestral de Aprehensiones, Casos policiales, Denuncias y Detenciones (%) por Violación en Gorbea para el Periodo 2008-2020</t>
  </si>
  <si>
    <t>Gráfico que muestra la variación trimestral de Aprehensiones, Casos Policiales, Denuncias y Detenciones (%) por Violaciones en Gorbea según datos recopilados desde la Subsecretaria de Prevención del Delito durante el Periodo 2008-2020.</t>
  </si>
  <si>
    <t>Gorbea comunal delitos género violación mujer mujeres víctimas aprehensiones casos policiales denuncias detenciones variación trimestral</t>
  </si>
  <si>
    <t>https://analytics.zoho.com/open-view/2395394000008633146?ZOHO_CRITERIA=%22Trasposicion_27.6%22.%22Cod_comuna%22%3D9107</t>
  </si>
  <si>
    <t>#1774B6134</t>
  </si>
  <si>
    <t>Variación Trimestral de Detenciones (%) por Violencia Intrafamiliar en Paiguano para el Periodo 2005-2021.</t>
  </si>
  <si>
    <t>Gráfico que muestra la variación trimestral de Detenciones (%) por Violencia Intrafamiliar en Paiguano según datos recopilados desde el Centro de Estudios y Análisis del Delito durante el Periodo 2005-2021.</t>
  </si>
  <si>
    <t>Paiguano comunal delitos género violencia hacia mujer mujeres víctimas intrafamiliar familiar detenciones variación trimestral</t>
  </si>
  <si>
    <t>https://analytics.zoho.com/open-view/2395394000007126218?ZOHO_CRITERIA=%22Trasposicion_27.5%22.%22Cod_Comuna%22%3D4105</t>
  </si>
  <si>
    <t>#1774B9792</t>
  </si>
  <si>
    <t>Tasa de Casos Policiales por Violación en El Quisco para el Periodo 2008-2020.</t>
  </si>
  <si>
    <t>Gráfico que muestra la Tasa de Casos Policiales por Violación por cada 100 mil habitantes en El Quisco según datos recolectados y calculados por al Subsecretaría de Prevención del Delito para el Periodo 2008-2020.</t>
  </si>
  <si>
    <t>El Quisco comunal delitos género violación mujer mujeres víctimas casos policiales evolución tasa 100 mil habitantes</t>
  </si>
  <si>
    <t>https://analytics.zoho.com/open-view/2395394000006843792?ZOHO_CRITERIA=%22Localiza%20CL%22.%22Codcom%22%3D5604</t>
  </si>
  <si>
    <t>#1774B1377</t>
  </si>
  <si>
    <t>Tasa de Denuncias por Violación en Vilcún para el Periodo 2008-2020.</t>
  </si>
  <si>
    <t>Gráfico que muestra la Tasa de Denuncias por Violación por cada 100 mil habitantes en Vilcún según datos recolectados y calculados por al Subsecretaría de Prevención del Delito para el Periodo 2008-2020.</t>
  </si>
  <si>
    <t>Vilcún comunal delitos género violación mujer mujeres víctimas denuncias evolución tasa 100 mil habitantes</t>
  </si>
  <si>
    <t>https://analytics.zoho.com/open-view/2395394000006843824?ZOHO_CRITERIA=%22Localiza%20CL%22.%22Codcom%22%3D9119</t>
  </si>
  <si>
    <t>#1774B1865</t>
  </si>
  <si>
    <t>Variación Trimestral de Casos Policiales (%) por Violación en Natales para el Periodo 2008-2020</t>
  </si>
  <si>
    <t>Gráfico que muestra la variación trimestral de Casos Policiales (%) por Violaciones en Natales según datos recopilados desde la Subsecretaria de Prevención del Delito durante el Periodo 2008-2020.</t>
  </si>
  <si>
    <t>Natales comunal delitos género violación mujer mujeres víctimas casos policiales variación trimestral</t>
  </si>
  <si>
    <t>https://analytics.zoho.com/open-view/2395394000008633026?ZOHO_CRITERIA=%22Trasposicion_27.6%22.%22Cod_comuna%22%3D12401</t>
  </si>
  <si>
    <t>#1774B5232</t>
  </si>
  <si>
    <t>Tasa de Detenciones por Violación en Providencia para el Periodo 2008-2020.</t>
  </si>
  <si>
    <t>Gráfico que muestra la Tasa de Detenciones por Violación por cada 100 mil habitantes en Providencia según datos recolectados y calculados por al Subsecretaría de Prevención del Delito para el Periodo 2008-2020.</t>
  </si>
  <si>
    <t>Providencia comunal delitos género violación mujer mujeres víctimas detenciones evolución tasa 100 mil habitantes</t>
  </si>
  <si>
    <t>https://analytics.zoho.com/open-view/2395394000006843853?ZOHO_CRITERIA=%22Localiza%20CL%22.%22Codcom%22%3D13123</t>
  </si>
  <si>
    <t>#1774B2266</t>
  </si>
  <si>
    <t>Frecuencia de Casos de Violencia Económica y Variación Anual en Coltauco para los años 2012, 2017 y 2020.</t>
  </si>
  <si>
    <t>Gráfico que muestra la Frecuencia de Casos de Violencia Económica por año en Coltauco para los años 2012, 2017 y 2020 según datos de las encuestas ENVIF-VCM realizadas por el Instituto Nacional de Estadísticas (INE) y el Centro de Estudios y Análisis del Delito (CEAD).</t>
  </si>
  <si>
    <t>Coltauco comunal violencia económica intrafamiliar vif mujeres mujer encuesta envif cead ine evolución variación anual</t>
  </si>
  <si>
    <t>https://analytics.zoho.com/open-view/2395394000007264522?ZOHO_CRITERIA=%22Trasposicion_27.9%22.%22C%C3%B3digo%20Comuna%22%3D6104</t>
  </si>
  <si>
    <t>#1774B10644</t>
  </si>
  <si>
    <t>Cantidad de Aprehensiones por Violencia Intrafamiliar por comuna en la Región de La Araucanía para el Periodo 2005-2021.</t>
  </si>
  <si>
    <t>Gráfico que muestra la frecuencia de Aprehensiones por Violencia Intrafamiliar en la Región de La Araucanía por comuna según datos recopilados desde el Centro de Estudios y Análsis del Delito durante el Periodo 2005-2021.</t>
  </si>
  <si>
    <t>Región de La Araucanía delitos género violencia hacia mujer mujeres víctimas intrafamiliar familiar aprehensiones comuna</t>
  </si>
  <si>
    <t>https://analytics.zoho.com/open-view/2395394000007032236?ZOHO_CRITERIA=%22Trasposicion_27.5%22.%22Cod_Regi%C3%B3n%22%3D9</t>
  </si>
  <si>
    <t>#1774B6960</t>
  </si>
  <si>
    <t>Variación Trimestral de Aprehensiones (%) por Violencia Intrafamiliar en Cabrero para el Periodo 2005-2021.</t>
  </si>
  <si>
    <t>Gráfico que muestra la variación trimestral de Aprehensiones (%) por Violencia Intrafamiliar en Cabrero  según datos recopilados desde el Centro de Estudios y Análisis del Delito durante el Periodo 2005-2021.</t>
  </si>
  <si>
    <t>Cabrero comunal delitos género violencia hacia mujer mujeres víctimas intrafamiliar familiar aprehensiones variación trimestral</t>
  </si>
  <si>
    <t>https://analytics.zoho.com/open-view/2395394000007123879?ZOHO_CRITERIA=%22Trasposicion_27.5%22.%22Cod_Comuna%22%3D8303</t>
  </si>
  <si>
    <t>#1774B8898</t>
  </si>
  <si>
    <t>Variación Trimestral de Casos Policiales (%) por Violencia Intrafamiliar en Lo Espejo para el Periodo 2005-2021.</t>
  </si>
  <si>
    <t>Gráfico que muestra la variación trimestral de Casos Policiales (%) por Violencia Intrafamiliar en Lo Espejo según datos recopilados desde el Centro de Estudios y Análisis del Delito durante el Periodo 2005-2021.</t>
  </si>
  <si>
    <t>Lo Espejo comunal delitos género violencia hacia mujer mujeres víctimas intrafamiliar familiar casos policiales variación trimestral</t>
  </si>
  <si>
    <t>https://analytics.zoho.com/open-view/2395394000007123911?ZOHO_CRITERIA=%22Trasposicion_27.5%22.%22Cod_Comuna%22%3D13116</t>
  </si>
  <si>
    <t>#1774B9367</t>
  </si>
  <si>
    <t>Tasa de Denuncias por Violación en Cunco para el Periodo 2008-2020.</t>
  </si>
  <si>
    <t>Gráfico que muestra la Tasa de Denuncias por Violación por cada 100 mil habitantes en Cunco según datos recolectados y calculados por al Subsecretaría de Prevención del Delito para el Periodo 2008-2020.</t>
  </si>
  <si>
    <t>Cunco comunal delitos género violación mujer mujeres víctimas denuncias evolución tasa 100 mil habitantes</t>
  </si>
  <si>
    <t>https://analytics.zoho.com/open-view/2395394000006843824?ZOHO_CRITERIA=%22Localiza%20CL%22.%22Codcom%22%3D9103</t>
  </si>
  <si>
    <t>#1774B1849</t>
  </si>
  <si>
    <t>Variación Trimestral de Denuncias (%) por Violación en Coihueco para el Periodo 2008-2020</t>
  </si>
  <si>
    <t>Gráfico que muestra la variación trimestral de Denuncias (%) por Violaciones en Coihueco según datos recopilados desde la Subsecretaria de Prevención del Delito durante el Periodo 2008-2020.</t>
  </si>
  <si>
    <t>Coihueco comunal delitos género violación mujer mujeres víctimas denuncias variación trimestral</t>
  </si>
  <si>
    <t>https://analytics.zoho.com/open-view/2395394000008633066?ZOHO_CRITERIA=%22Trasposicion_27.6%22.%22Cod_comuna%22%3D16302</t>
  </si>
  <si>
    <t>#1774B5478</t>
  </si>
  <si>
    <t>Tasa de Casos Policiales por Violación en Rauco para el Periodo 2008-2020.</t>
  </si>
  <si>
    <t>Gráfico que muestra la Tasa de Casos Policiales por Violación por cada 100 mil habitantes en Rauco según datos recolectados y calculados por al Subsecretaría de Prevención del Delito para el Periodo 2008-2020.</t>
  </si>
  <si>
    <t>Rauco comunal delitos género violación mujer mujeres víctimas casos policiales evolución tasa 100 mil habitantes</t>
  </si>
  <si>
    <t>https://analytics.zoho.com/open-view/2395394000006843792?ZOHO_CRITERIA=%22Localiza%20CL%22.%22Codcom%22%3D7305</t>
  </si>
  <si>
    <t>#1774B1440</t>
  </si>
  <si>
    <t>Tasa de Aprehensiones por Violación en Temuco para el Periodo 2008-2020.</t>
  </si>
  <si>
    <t>Gráfico que muestra la Tasa de Aprehensiones por Violación por cada 100 mil habitantes en Temuco según datos recolectados y calculados por al Subsecretaría de Prevención del Delito para el Periodo 2008-2020.</t>
  </si>
  <si>
    <t>Temuco comunal delitos género violación mujer mujeres víctimas aprehensiones evolución tasa 100 mil habitantes</t>
  </si>
  <si>
    <t>https://analytics.zoho.com/open-view/2395394000006843662?ZOHO_CRITERIA=%22Localiza%20CL%22.%22Codcom%22%3D9101</t>
  </si>
  <si>
    <t>#1774B1176</t>
  </si>
  <si>
    <t>Tasa de Detenciones por Violación en La Serena para el Periodo 2008-2020.</t>
  </si>
  <si>
    <t>Gráfico que muestra la Tasa de Detenciones por Violación por cada 100 mil habitantes en La Serena según datos recolectados y calculados por al Subsecretaría de Prevención del Delito para el Periodo 2008-2020.</t>
  </si>
  <si>
    <t>La Serena comunal delitos género violación mujer mujeres víctimas detenciones evolución tasa 100 mil habitantes</t>
  </si>
  <si>
    <t>https://analytics.zoho.com/open-view/2395394000006843853?ZOHO_CRITERIA=%22Localiza%20CL%22.%22Codcom%22%3D4101</t>
  </si>
  <si>
    <t>#1774B2013</t>
  </si>
  <si>
    <t>Tasa de Denuncias por Violación en Taltal para el Periodo 2008-2020.</t>
  </si>
  <si>
    <t>Gráfico que muestra la Tasa de Denuncias por Violación por cada 100 mil habitantes en Taltal según datos recolectados y calculados por al Subsecretaría de Prevención del Delito para el Periodo 2008-2020.</t>
  </si>
  <si>
    <t>Taltal comunal delitos género violación mujer mujeres víctimas denuncias evolución tasa 100 mil habitantes</t>
  </si>
  <si>
    <t>https://analytics.zoho.com/open-view/2395394000006843824?ZOHO_CRITERIA=%22Localiza%20CL%22.%22Codcom%22%3D2104</t>
  </si>
  <si>
    <t>#1774B1663</t>
  </si>
  <si>
    <t>Variación Trimestral de Detenciones (%) por Violencia Intrafamiliar en Cartagena para el Periodo 2005-2021.</t>
  </si>
  <si>
    <t>Gráfico que muestra la variación trimestral de Detenciones (%) por Violencia Intrafamiliar en Cartagena según datos recopilados desde el Centro de Estudios y Análisis del Delito durante el Periodo 2005-2021.</t>
  </si>
  <si>
    <t>Cartagena comunal delitos género violencia hacia mujer mujeres víctimas intrafamiliar familiar detenciones variación trimestral</t>
  </si>
  <si>
    <t>https://analytics.zoho.com/open-view/2395394000007126218?ZOHO_CRITERIA=%22Trasposicion_27.5%22.%22Cod_Comuna%22%3D5603</t>
  </si>
  <si>
    <t>#1774B9827</t>
  </si>
  <si>
    <t>Tasa de Denuncias por Violación en La Cisterna para el Periodo 2008-2020.</t>
  </si>
  <si>
    <t>Gráfico que muestra la Tasa de Denuncias por Violación por cada 100 mil habitantes en La Cisterna según datos recolectados y calculados por al Subsecretaría de Prevención del Delito para el Periodo 2008-2020.</t>
  </si>
  <si>
    <t>La Cisterna comunal delitos género violación mujer mujeres víctimas denuncias evolución tasa 100 mil habitantes</t>
  </si>
  <si>
    <t>https://analytics.zoho.com/open-view/2395394000006843824?ZOHO_CRITERIA=%22Localiza%20CL%22.%22Codcom%22%3D13109</t>
  </si>
  <si>
    <t>#1774B1932</t>
  </si>
  <si>
    <t>Tasa de Denuncias por Violación en Los Angeles para el Periodo 2008-2020.</t>
  </si>
  <si>
    <t>Gráfico que muestra la Tasa de Denuncias por Violación por cada 100 mil habitantes en Los Angeles según datos recolectados y calculados por al Subsecretaría de Prevención del Delito para el Periodo 2008-2020.</t>
  </si>
  <si>
    <t>Los Angeles comunal delitos género violación mujer mujeres víctimas denuncias evolución tasa 100 mil habitantes</t>
  </si>
  <si>
    <t>https://analytics.zoho.com/open-view/2395394000006843824?ZOHO_CRITERIA=%22Localiza%20CL%22.%22Codcom%22%3D8301</t>
  </si>
  <si>
    <t>#1774B1812</t>
  </si>
  <si>
    <t>Variación Trimestral de Denuncias (%) por Violencia Intrafamiliar en Rengo para el Periodo 2005-2021.</t>
  </si>
  <si>
    <t>Gráfico que muestra la variación trimestral de Denuncias (%) por Violencia Intrafamiliar en Rengo según datos recopilados desde el Centro de Estudios y Análisis del Delito durante el Periodo 2005-2021.</t>
  </si>
  <si>
    <t>Rengo comunal delitos género violencia hacia mujer mujeres víctimas intrafamiliar familiar denuncias variación trimestral</t>
  </si>
  <si>
    <t>https://analytics.zoho.com/open-view/2395394000007126144?ZOHO_CRITERIA=%22Trasposicion_27.5%22.%22Cod_Comuna%22%3D6115</t>
  </si>
  <si>
    <t>#1774B9512</t>
  </si>
  <si>
    <t>Variación Trimestral de Detenciones (%) por Violación en Pedro Aguirre Cerda para el Periodo 2008-2020</t>
  </si>
  <si>
    <t>Gráfico que muestra la variación trimestral de Detenciones (%) por Violaciones en Pedro Aguirre Cerda según datos recopilados desde la Subsecretaria de Prevención del Delito durante el Periodo 2008-2020.</t>
  </si>
  <si>
    <t>Pedro Aguirre Cerda comunal delitos género violación mujer mujeres víctimas detenciones variación trimestral</t>
  </si>
  <si>
    <t>https://analytics.zoho.com/open-view/2395394000008633106?ZOHO_CRITERIA=%22Trasposicion_27.6%22.%22Cod_comuna%22%3D13121</t>
  </si>
  <si>
    <t>#1774B5890</t>
  </si>
  <si>
    <t>Frecuencia de Frecuencia Casos Policiales por Violación en Lanco para el Periodo 2008-2020</t>
  </si>
  <si>
    <t>Gráfico que muestra la frecuencia de Casos Policiales por Violación en Lanco según datos recopilados desde el Subsecretaria de Prevención del Delito durante el Periodo 2008-2020.</t>
  </si>
  <si>
    <t>Lanco comunal delitos género violación mujer mujeres víctimas casos policiales</t>
  </si>
  <si>
    <t>https://analytics.zoho.com/open-view/2395394000006792555?ZOHO_CRITERIA=%22Localiza%20CL%22.%22Codcom%22%3D14103</t>
  </si>
  <si>
    <t>#1774B3654</t>
  </si>
  <si>
    <t>Frecuencia de Frecuencia Denuncias por Violación en Mariquina para el Periodo 2008-2020</t>
  </si>
  <si>
    <t>Gráfico que muestra la frecuencia de Denuncias por Violación en Mariquina según datos recopilados desde el Subsecretaria de Prevención del Delito durante el Periodo 2008-2020.</t>
  </si>
  <si>
    <t>Mariquina comunal delitos género violación mujer mujeres víctimas denuncias</t>
  </si>
  <si>
    <t>https://analytics.zoho.com/open-view/2395394000006792596?ZOHO_CRITERIA=%22Localiza%20CL%22.%22Codcom%22%3D14106</t>
  </si>
  <si>
    <t>#1774B3996</t>
  </si>
  <si>
    <t>Tasa de Detenciones por Violación en San Ignacio para el Periodo 2008-2020.</t>
  </si>
  <si>
    <t>Gráfico que muestra la Tasa de Detenciones por Violación por cada 100 mil habitantes en San Ignacio según datos recolectados y calculados por al Subsecretaría de Prevención del Delito para el Periodo 2008-2020.</t>
  </si>
  <si>
    <t>San Ignacio comunal delitos género violación mujer mujeres víctimas detenciones evolución tasa 100 mil habitantes</t>
  </si>
  <si>
    <t>https://analytics.zoho.com/open-view/2395394000006843853?ZOHO_CRITERIA=%22Localiza%20CL%22.%22Codcom%22%3D16108</t>
  </si>
  <si>
    <t>#1774B2170</t>
  </si>
  <si>
    <t>Proporción de Aprehensiones, Casos Policiales, Denuncias y Detenciones por Violencia Intrafamiliar en Curacautín para el Periodo 2005-2021.</t>
  </si>
  <si>
    <t>Gráfico que muestra la proporción y cantidad de Aprehensiones, Casos policiales, Denuncias y Detenciones por Violencia Intrafamiliar en Curacautín según datos recopilados desde el Centro de Estudios y Análisis del Delito durante el Periodo 2005-2021.</t>
  </si>
  <si>
    <t>Curacautín comunal delitos género violencia hacia mujer mujeres víctimas intrafamiliar familiar aprehensiones denuncias casos policiales detenciones comuna</t>
  </si>
  <si>
    <t>https://analytics.zoho.com/open-view/2395394000007123726?ZOHO_CRITERIA=%22Trasposicion_27.5%22.%22Cod_Comuna%22%3D9203</t>
  </si>
  <si>
    <t>#1774B8610</t>
  </si>
  <si>
    <t>Sentencias Dictadas por Delitos de Violación en el Juzgado de Garantía de Cañete para el Periodo 2013-2019</t>
  </si>
  <si>
    <t>El gráfico muestra la evolución anual de la frecuencia de Sentencias Dictadas por Delitos de Violación por Delito específico en el Juzgado de Garantía de Cañete para el Periodo 2013-2019 de acuerdo a datos provenientes del Poder Judicial de Chile.</t>
  </si>
  <si>
    <t>violación delitos género violencia mujer mujeres casos víctimas sentencias juzgado garantía talca</t>
  </si>
  <si>
    <t>https://analytics.zoho.com/open-view/2395394000007046737?ZOHO_CRITERIA=%22Trasposicion_27.8%22.%22Id_Juzgado_Garant%C3%ADa%22%3D38</t>
  </si>
  <si>
    <t>#1774B804</t>
  </si>
  <si>
    <t>Variación Trimestral de Aprehensiones (%) por Violencia Intrafamiliar en Ñuñoa para el Periodo 2005-2021.</t>
  </si>
  <si>
    <t>Gráfico que muestra la variación trimestral de Aprehensiones (%) por Violencia Intrafamiliar en Ñuñoa  según datos recopilados desde el Centro de Estudios y Análisis del Delito durante el Periodo 2005-2021.</t>
  </si>
  <si>
    <t>Ñuñoa comunal delitos género violencia hacia mujer mujeres víctimas intrafamiliar familiar aprehensiones variación trimestral</t>
  </si>
  <si>
    <t>https://analytics.zoho.com/open-view/2395394000007123879?ZOHO_CRITERIA=%22Trasposicion_27.5%22.%22Cod_Comuna%22%3D13120</t>
  </si>
  <si>
    <t>#1774B9028</t>
  </si>
  <si>
    <t>Sentencias Dictadas por Delitos de Violación por Delito en la Región de Ñuble durante el Periodo 2013-2019</t>
  </si>
  <si>
    <t>El gráfico muestra la evolución anual de la frecuencia de Sentencias Dictadas por Delitos de Violación por Delito en la Región de Ñuble durante el Periodo 2013-2019 de acuerdo a datos provenientes del Poder Judicial de Chile.</t>
  </si>
  <si>
    <t>https://analytics.zoho.com/open-view/2395394000007023675?ZOHO_CRITERIA=%22Localiza%20CL%22.%22Codreg%22%3D16</t>
  </si>
  <si>
    <t>#1774B766</t>
  </si>
  <si>
    <t>Variación Trimestral de Aprehensiones, Casos policiales, Denuncias y Detenciones (%) por Violación en Aisén para el Periodo 2008-2020</t>
  </si>
  <si>
    <t>Gráfico que muestra la variación trimestral de Aprehensiones, Casos Policiales, Denuncias y Detenciones (%) por Violaciones en Aisén según datos recopilados desde la Subsecretaria de Prevención del Delito durante el Periodo 2008-2020.</t>
  </si>
  <si>
    <t>Aisén comunal delitos género violación mujer mujeres víctimas aprehensiones casos policiales denuncias detenciones variación trimestral</t>
  </si>
  <si>
    <t>https://analytics.zoho.com/open-view/2395394000008633146?ZOHO_CRITERIA=%22Trasposicion_27.6%22.%22Cod_comuna%22%3D11201</t>
  </si>
  <si>
    <t>#1774B6192</t>
  </si>
  <si>
    <t>Frecuencia de Frecuencia Casos Policiales por Violación en Corral para el Periodo 2008-2020</t>
  </si>
  <si>
    <t>Gráfico que muestra la frecuencia de Casos Policiales por Violación en Corral según datos recopilados desde el Subsecretaria de Prevención del Delito durante el Periodo 2008-2020.</t>
  </si>
  <si>
    <t>Corral comunal delitos género violación mujer mujeres víctimas casos policiales</t>
  </si>
  <si>
    <t>https://analytics.zoho.com/open-view/2395394000006792555?ZOHO_CRITERIA=%22Localiza%20CL%22.%22Codcom%22%3D14102</t>
  </si>
  <si>
    <t>#1774B3653</t>
  </si>
  <si>
    <t>Variación Trimestral de Casos Policiales (%) por Violación en Penco para el Periodo 2008-2020</t>
  </si>
  <si>
    <t>Gráfico que muestra la variación trimestral de Casos Policiales (%) por Violaciones en Penco según datos recopilados desde la Subsecretaria de Prevención del Delito durante el Periodo 2008-2020.</t>
  </si>
  <si>
    <t>Penco comunal delitos género violación mujer mujeres víctimas casos policiales variación trimestral</t>
  </si>
  <si>
    <t>https://analytics.zoho.com/open-view/2395394000008633026?ZOHO_CRITERIA=%22Trasposicion_27.6%22.%22Cod_comuna%22%3D8107</t>
  </si>
  <si>
    <t>#1774B5111</t>
  </si>
  <si>
    <t>Cantidad de Casos de Violencia Intrafamiliar en la Región de La Araucanía por trimestre y edad según datos recopilados en el Periodo 2019-2021.</t>
  </si>
  <si>
    <t>Gráfico que muestra la cantidad de casos de Violencia Intrafamiliar en la Región de La Araucanía por trimestre según edad de la víctima, presentados frente a la Fiscalía de Chile durante el Periodo 2019-2021.</t>
  </si>
  <si>
    <t>Región de La Araucanía delitos Violencia mujer mujeres casos víctimas intrafamiliar familiar fisica fiscalía región evolución edad trimestre</t>
  </si>
  <si>
    <t>https://analytics.zoho.com/open-view/2395394000007062438?ZOHO_CRITERIA=%22Trasposicion_27.4%22.%22Cod_Regi%C3%B3n%22%3D9</t>
  </si>
  <si>
    <t>#1774B6941</t>
  </si>
  <si>
    <t>sociedad delincuencia delitos frecuencia sentencias juzgado garantía mujer violencia magallanes</t>
  </si>
  <si>
    <t>https://analytics.zoho.com/open-view/2395394000007158366?ZOHO_CRITERIA=%22Localiza%20CL%22.%22Codreg%22%3D12</t>
  </si>
  <si>
    <t>#1774B622</t>
  </si>
  <si>
    <t>Variación Trimestral de Denuncias (%) por Violencia Intrafamiliar en Lago Verde para el Periodo 2005-2021.</t>
  </si>
  <si>
    <t>Gráfico que muestra la variación trimestral de Denuncias (%) por Violencia Intrafamiliar en Lago Verde según datos recopilados desde el Centro de Estudios y Análisis del Delito durante el Periodo 2005-2021.</t>
  </si>
  <si>
    <t>Lago Verde comunal delitos género violencia hacia mujer mujeres víctimas intrafamiliar familiar denuncias variación trimestral</t>
  </si>
  <si>
    <t>https://analytics.zoho.com/open-view/2395394000007126144?ZOHO_CRITERIA=%22Trasposicion_27.5%22.%22Cod_Comuna%22%3D11102</t>
  </si>
  <si>
    <t>#1774B9678</t>
  </si>
  <si>
    <t>Frecuencia de Aprehensiones por Violencia Intrafamiliar en Chépica para el Periodo 2005-2021</t>
  </si>
  <si>
    <t>Gráfico que muestra la frecuencia de Aprehensiones por Violencia Intrafamiliar en Chépica según datos recopilados desde el Centro de Estudios y Análsis del Delito durante el Periodo 2005-2021.</t>
  </si>
  <si>
    <t>Chépica comunal delitos género violencia hacia mujer mujeres víctimas intrafamiliar familiar aprehensiones comuna</t>
  </si>
  <si>
    <t>https://analytics.zoho.com/open-view/2395394000007123378?ZOHO_CRITERIA=%22Trasposicion_27.5%22.%22Cod_Comuna%22%3D6302</t>
  </si>
  <si>
    <t>#1774B7122</t>
  </si>
  <si>
    <t>Frecuencia según ocurrencia de Violencia Económica en Máfil para los años 2012, 2017 y 2020.</t>
  </si>
  <si>
    <t>Gráfico que muestra la Frecuencia según ocurrencia de Violencia Económica en Máfil los años 2012, 2017 y 2020 según datos de las encuestas ENVIF-VCM realizadas por el Instituto Nacional de Estadísticas (INE) y el Centro de Estudios y Análisis del Delito (CEAD).</t>
  </si>
  <si>
    <t>Máfil comunal violencia económica intrafamiliar vif mujeres mujer encuesta envif cead ine víctima padecer sufrir</t>
  </si>
  <si>
    <t>https://analytics.zoho.com/open-view/2395394000007264102?ZOHO_CRITERIA=%22Trasposicion_27.9%22.%22C%C3%B3digo%20Comuna%22%3D14105</t>
  </si>
  <si>
    <t>#1774B11201</t>
  </si>
  <si>
    <t>Variación anual de Tasa de Aprehensiones, Casos Policiales, Denuncias y Detenciones (%) por Violación en Independencia para el Periodo 2008-2020</t>
  </si>
  <si>
    <t>Gráfico que muestra la variación anual (%) de la Tasa por cada 100 mil habitantes de  Aprehensiones, Casos Policiales, Denuncias y Detenciones por Violaciones en Independencia según datos recopilados desde la Subsecretaria de Prevención del Delito durante el Periodo 2008-2020.</t>
  </si>
  <si>
    <t>Independencia comunal delitos género violación mujer mujeres víctimas aprehensiones casos policiales denuncias detenciones variación tasa 100 mil habitantes</t>
  </si>
  <si>
    <t>https://analytics.zoho.com/open-view/2395394000006850667?ZOHO_CRITERIA=%22Localiza%20CL%22.%22Codcom%22%3D13108</t>
  </si>
  <si>
    <t>#1774B6650</t>
  </si>
  <si>
    <t>Frecuencia de Frecuencia Detenciones por Violación en Quinchao para el Periodo 2008-2020</t>
  </si>
  <si>
    <t>Gráfico que muestra la frecuencia de Detenciones por Violación en Quinchao según datos recopilados desde el Subsecretaria de Prevención del Delito durante el Periodo 2008-2020.</t>
  </si>
  <si>
    <t>Quinchao comunal delitos género violación mujer mujeres víctimas detenciones</t>
  </si>
  <si>
    <t>https://analytics.zoho.com/open-view/2395394000006792637?ZOHO_CRITERIA=%22Localiza%20CL%22.%22Codcom%22%3D10210</t>
  </si>
  <si>
    <t>#1774B4238</t>
  </si>
  <si>
    <t>Variación Trimestral de Aprehensiones (%) por Violación en Colina para el Periodo 2008-2020</t>
  </si>
  <si>
    <t>Gráfico que muestra la variación trimestral de Aprehensiones (%) por Violaciones en Colina según datos recopilados desde la Subsecretaria de Prevención del Delito durante el Periodo 2008-2020.</t>
  </si>
  <si>
    <t>Colina comunal delitos género violación mujer mujeres víctimas aprehensiones variación trimestral</t>
  </si>
  <si>
    <t>https://analytics.zoho.com/open-view/2395394000008632943?ZOHO_CRITERIA=%22Trasposicion_27.6%22.%22Cod_comuna%22%3D13301</t>
  </si>
  <si>
    <t>#1774B4937</t>
  </si>
  <si>
    <t>Proporción de Casos de Violencia Económica por rango etario de la víctima en Las Condes para los años 2012, 2017 y 2020.</t>
  </si>
  <si>
    <t>Gráfico que muestra la Proporción de Casos de Violencia Económica por rango etario en Las Condes para los años 2012, 2017 y 2020 según datos de las encuestas ENVIF-VCM realizadas por el Instituto Nacional de Estadísticas (INE) y el Centro de Estudios y Análisis del Delito (CEAD).</t>
  </si>
  <si>
    <t>Las Condes comunal violencia económica intrafamiliar vif mujeres mujer encuesta envif cead ine edad rango etario</t>
  </si>
  <si>
    <t>https://analytics.zoho.com/open-view/2395394000007264280?ZOHO_CRITERIA=%22Trasposicion_27.9%22.%22C%C3%B3digo%20Comuna%22%3D13114</t>
  </si>
  <si>
    <t>#1774B10928</t>
  </si>
  <si>
    <t>Variación Trimestral de Aprehensiones (%) por Violencia Intrafamiliar en Coltauco para el Periodo 2005-2021.</t>
  </si>
  <si>
    <t>Gráfico que muestra la variación trimestral de Aprehensiones (%) por Violencia Intrafamiliar en Coltauco  según datos recopilados desde el Centro de Estudios y Análisis del Delito durante el Periodo 2005-2021.</t>
  </si>
  <si>
    <t>Coltauco comunal delitos género violencia hacia mujer mujeres víctimas intrafamiliar familiar aprehensiones variación trimestral</t>
  </si>
  <si>
    <t>https://analytics.zoho.com/open-view/2395394000007123879?ZOHO_CRITERIA=%22Trasposicion_27.5%22.%22Cod_Comuna%22%3D6104</t>
  </si>
  <si>
    <t>#1774B8817</t>
  </si>
  <si>
    <t>Frecuencia de Aprehensiones por Violencia Intrafamiliar en General Lagos para el Periodo 2005-2021</t>
  </si>
  <si>
    <t>Gráfico que muestra la frecuencia de Aprehensiones por Violencia Intrafamiliar en General Lagos según datos recopilados desde el Centro de Estudios y Análsis del Delito durante el Periodo 2005-2021.</t>
  </si>
  <si>
    <t>General Lagos comunal delitos género violencia hacia mujer mujeres víctimas intrafamiliar familiar aprehensiones comuna</t>
  </si>
  <si>
    <t>https://analytics.zoho.com/open-view/2395394000007123378?ZOHO_CRITERIA=%22Trasposicion_27.5%22.%22Cod_Comuna%22%3D15202</t>
  </si>
  <si>
    <t>#1774B7361</t>
  </si>
  <si>
    <t>Variación Trimestral de Casos Policiales (%) por Violación en Gorbea para el Periodo 2008-2020</t>
  </si>
  <si>
    <t>Gráfico que muestra la variación trimestral de Casos Policiales (%) por Violaciones en Gorbea según datos recopilados desde la Subsecretaria de Prevención del Delito durante el Periodo 2008-2020.</t>
  </si>
  <si>
    <t>Gorbea comunal delitos género violación mujer mujeres víctimas casos policiales variación trimestral</t>
  </si>
  <si>
    <t>https://analytics.zoho.com/open-view/2395394000008633026?ZOHO_CRITERIA=%22Trasposicion_27.6%22.%22Cod_comuna%22%3D9107</t>
  </si>
  <si>
    <t>#1774B5165</t>
  </si>
  <si>
    <t>Proporción de Aprehensiones, Casos Policiales, Denuncias y Detenciones por Violencia Intrafamiliar en Illapel para el Periodo 2005-2021.</t>
  </si>
  <si>
    <t>Gráfico que muestra la proporción y cantidad de Aprehensiones, Casos policiales, Denuncias y Detenciones por Violencia Intrafamiliar en Illapel según datos recopilados desde el Centro de Estudios y Análisis del Delito durante el Periodo 2005-2021.</t>
  </si>
  <si>
    <t>Illapel comunal delitos género violencia hacia mujer mujeres víctimas intrafamiliar familiar aprehensiones denuncias casos policiales detenciones comuna</t>
  </si>
  <si>
    <t>https://analytics.zoho.com/open-view/2395394000007123726?ZOHO_CRITERIA=%22Trasposicion_27.5%22.%22Cod_Comuna%22%3D4201</t>
  </si>
  <si>
    <t>#1774B8423</t>
  </si>
  <si>
    <t>Juzgado de Garantía de Tome</t>
  </si>
  <si>
    <t>Sentencias Dictadas por Delitos Vinculados a la Mujer por Tipo de Delito en el Juzgado de Garantía de Tomé para el Periodo 2013-2019</t>
  </si>
  <si>
    <t>El gráfico muestra la evolución anual de la frecuencia de Sentencias Dictadas por Delitos Vinculados a la Mujer por Tipo de Delito en el Juzgado de Garantía de Tomé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t>
  </si>
  <si>
    <t>https://analytics.zoho.com/open-view/2395394000007158163?ZOHO_CRITERIA=%22Trasposicion_27.16%22.%22Id_Juzgado_Garant%C3%ADa%22%3D44</t>
  </si>
  <si>
    <t>#1774B458</t>
  </si>
  <si>
    <t>Tasa de Aprehensiones, Casos Policiales, Denuncias y Detenciones por Violación en la Región de Tarapacá por comuna para el Periodo 2008-2020.</t>
  </si>
  <si>
    <t>Gráfico que muestra la Tasa de Aprehensiones, Casos Policiales, Denuncias y Detenciones por Violación por cada 100 mil habitantes en la Región de Tarapacá según datos recolectados y calculados por al Subsecretaría de Prevención del Delito para el Periodo 2008-2020.</t>
  </si>
  <si>
    <t>Región de Tarapacá regional delitos género violación mujer mujeres víctimas aprehensiones, casos policiales, denuncias y detenciones comuna evolución tasa 100 mil habitantes</t>
  </si>
  <si>
    <t>https://analytics.zoho.com/open-view/2395394000006846012?ZOHO_CRITERIA=%22Localiza%20CL%22.%22Codreg%22%3D1</t>
  </si>
  <si>
    <t>#1774B973</t>
  </si>
  <si>
    <t>Cantidad de Detenciones por Violencia Intrafamiliar por comuna en la Región de Coquimbo para el Periodo 2005-2021.</t>
  </si>
  <si>
    <t>Gráfico que muestra la frecuencia de Detenciones por Violencia Intrafamiliar en la Región de Coquimbo por comuna según datos recopilados desde el Centro de Estudios y Análsis del Delito durante el Periodo 2005-2021.</t>
  </si>
  <si>
    <t>Región de Coquimbo delitos género violencia hacia mujer mujeres víctimas intrafamiliar familiar detenciones comuna</t>
  </si>
  <si>
    <t>https://analytics.zoho.com/open-view/2395394000007121392?ZOHO_CRITERIA=%22Trasposicion_27.5%22.%22Cod_Regi%C3%B3n%22%3D4</t>
  </si>
  <si>
    <t>#1774B7003</t>
  </si>
  <si>
    <t>Tasa de Aprehensiones por Violación en Navidad para el Periodo 2008-2020.</t>
  </si>
  <si>
    <t>Gráfico que muestra la Tasa de Aprehensiones por Violación por cada 100 mil habitantes en Navidad según datos recolectados y calculados por al Subsecretaría de Prevención del Delito para el Periodo 2008-2020.</t>
  </si>
  <si>
    <t>Navidad comunal delitos género violación mujer mujeres víctimas aprehensiones evolución tasa 100 mil habitantes</t>
  </si>
  <si>
    <t>https://analytics.zoho.com/open-view/2395394000006843662?ZOHO_CRITERIA=%22Localiza%20CL%22.%22Codcom%22%3D6205</t>
  </si>
  <si>
    <t>#1774B1084</t>
  </si>
  <si>
    <t>Tasa de Aprehensiones por Violación en Rengo para el Periodo 2008-2020.</t>
  </si>
  <si>
    <t>Gráfico que muestra la Tasa de Aprehensiones por Violación por cada 100 mil habitantes en Rengo según datos recolectados y calculados por al Subsecretaría de Prevención del Delito para el Periodo 2008-2020.</t>
  </si>
  <si>
    <t>Rengo comunal delitos género violación mujer mujeres víctimas aprehensiones evolución tasa 100 mil habitantes</t>
  </si>
  <si>
    <t>https://analytics.zoho.com/open-view/2395394000006843662?ZOHO_CRITERIA=%22Localiza%20CL%22.%22Codcom%22%3D6115</t>
  </si>
  <si>
    <t>#1774B1077</t>
  </si>
  <si>
    <t>Tasa de Denuncias por Violación en Calama para el Periodo 2008-2020.</t>
  </si>
  <si>
    <t>Gráfico que muestra la Tasa de Denuncias por Violación por cada 100 mil habitantes en Calama según datos recolectados y calculados por al Subsecretaría de Prevención del Delito para el Periodo 2008-2020.</t>
  </si>
  <si>
    <t>Calama comunal delitos género violación mujer mujeres víctimas denuncias evolución tasa 100 mil habitantes</t>
  </si>
  <si>
    <t>https://analytics.zoho.com/open-view/2395394000006843824?ZOHO_CRITERIA=%22Localiza%20CL%22.%22Codcom%22%3D2201</t>
  </si>
  <si>
    <t>#1774B1664</t>
  </si>
  <si>
    <t>Tasa de Aprehensiones, Casos Policiales, Denuncias y Detenciones por Violación en Fresia para el Periodo 2008-2020.</t>
  </si>
  <si>
    <t>Gráfico que muestra la Tasa de Aprehensiones, Casos Policiales, Denuncias y Detenciones por Violación por cada 100 mil habitantes en Fresia según datos recolectados y calculados por al Subsecretaría de Prevención del Delito para el Periodo 2008-2020.</t>
  </si>
  <si>
    <t>Fresia comunal delitos género violación mujer mujeres víctimas aprehensiones casos policiales denuncias detenciones evolución tasa 100 mil habitantes</t>
  </si>
  <si>
    <t>https://analytics.zoho.com/open-view/2395394000006850626?ZOHO_CRITERIA=%22Localiza%20CL%22.%22Codcom%22%3D10104</t>
  </si>
  <si>
    <t>#1774B2541</t>
  </si>
  <si>
    <t>Tasa de Casos Policiales por Violación en Paillaco para el Periodo 2008-2020.</t>
  </si>
  <si>
    <t>Gráfico que muestra la Tasa de Casos Policiales por Violación por cada 100 mil habitantes en Paillaco según datos recolectados y calculados por al Subsecretaría de Prevención del Delito para el Periodo 2008-2020.</t>
  </si>
  <si>
    <t>Paillaco comunal delitos género violación mujer mujeres víctimas casos policiales evolución tasa 100 mil habitantes</t>
  </si>
  <si>
    <t>https://analytics.zoho.com/open-view/2395394000006843792?ZOHO_CRITERIA=%22Localiza%20CL%22.%22Codcom%22%3D14107</t>
  </si>
  <si>
    <t>#1774B1643</t>
  </si>
  <si>
    <t>Frecuencia de Aprehensiones por Violencia Intrafamiliar en Los Lagos para el Periodo 2005-2021</t>
  </si>
  <si>
    <t>Gráfico que muestra la frecuencia de Aprehensiones por Violencia Intrafamiliar en Los Lagos según datos recopilados desde el Centro de Estudios y Análsis del Delito durante el Periodo 2005-2021.</t>
  </si>
  <si>
    <t>Los Lagos comunal delitos género violencia hacia mujer mujeres víctimas intrafamiliar familiar aprehensiones comuna</t>
  </si>
  <si>
    <t>https://analytics.zoho.com/open-view/2395394000007123378?ZOHO_CRITERIA=%22Trasposicion_27.5%22.%22Cod_Comuna%22%3D14104</t>
  </si>
  <si>
    <t>#1774B7349</t>
  </si>
  <si>
    <t>Variación Trimestral de Aprehensiones (%) por Violencia Intrafamiliar en San Javier para el Periodo 2005-2021.</t>
  </si>
  <si>
    <t>Gráfico que muestra la variación trimestral de Aprehensiones (%) por Violencia Intrafamiliar en San Javier  según datos recopilados desde el Centro de Estudios y Análisis del Delito durante el Periodo 2005-2021.</t>
  </si>
  <si>
    <t>San Javier comunal delitos género violencia hacia mujer mujeres víctimas intrafamiliar familiar aprehensiones variación trimestral</t>
  </si>
  <si>
    <t>https://analytics.zoho.com/open-view/2395394000007123879?ZOHO_CRITERIA=%22Trasposicion_27.5%22.%22Cod_Comuna%22%3D7406</t>
  </si>
  <si>
    <t>#1774B8874</t>
  </si>
  <si>
    <t>Variación Trimestral de Denuncias (%) por Violación en Vilcún para el Periodo 2008-2020</t>
  </si>
  <si>
    <t>Gráfico que muestra la variación trimestral de Denuncias (%) por Violaciones en Vilcún según datos recopilados desde la Subsecretaria de Prevención del Delito durante el Periodo 2008-2020.</t>
  </si>
  <si>
    <t>Vilcún comunal delitos género violación mujer mujeres víctimas denuncias variación trimestral</t>
  </si>
  <si>
    <t>https://analytics.zoho.com/open-view/2395394000008633066?ZOHO_CRITERIA=%22Trasposicion_27.6%22.%22Cod_comuna%22%3D9119</t>
  </si>
  <si>
    <t>#1774B5513</t>
  </si>
  <si>
    <t>Frecuencia de casos de femicidio según rango de edad en la Región de Los Ríos, Periodo 2010-2021</t>
  </si>
  <si>
    <t>Gráfico que muestra la Cantidad de víctimas por rango de edad en la Región de Los Ríos para el Periodo 2010-2021, según datos recopilados desde el Ministerio de la Mujer y Equidad de Género.</t>
  </si>
  <si>
    <t>Región de Los Ríos femicidios víctimas violencia mujer frecuencia cantidad número casos rango edad etario</t>
  </si>
  <si>
    <t>https://analytics.zoho.com/open-view/2395394000009041446?ZOHO_CRITERIA=%22Localiza%20CL%22.%22Codreg%22%3D14</t>
  </si>
  <si>
    <t>#1774B11361</t>
  </si>
  <si>
    <t>Tasa de Denuncias por Violación en Coihaique para el Periodo 2008-2020.</t>
  </si>
  <si>
    <t>Gráfico que muestra la Tasa de Denuncias por Violación por cada 100 mil habitantes en Coihaique según datos recolectados y calculados por al Subsecretaría de Prevención del Delito para el Periodo 2008-2020.</t>
  </si>
  <si>
    <t>Coihaique comunal delitos género violación mujer mujeres víctimas denuncias evolución tasa 100 mil habitantes</t>
  </si>
  <si>
    <t>https://analytics.zoho.com/open-view/2395394000006843824?ZOHO_CRITERIA=%22Localiza%20CL%22.%22Codcom%22%3D11101</t>
  </si>
  <si>
    <t>#1774B1909</t>
  </si>
  <si>
    <t>Variación Trimestral de Detenciones (%) por Violencia Intrafamiliar en San Pedro de Atacama para el Periodo 2005-2021.</t>
  </si>
  <si>
    <t>Gráfico que muestra la variación trimestral de Detenciones (%) por Violencia Intrafamiliar en San Pedro de Atacama según datos recopilados desde el Centro de Estudios y Análisis del Delito durante el Periodo 2005-2021.</t>
  </si>
  <si>
    <t>San Pedro de Atacama comunal delitos género violencia hacia mujer mujeres víctimas intrafamiliar familiar detenciones variación trimestral</t>
  </si>
  <si>
    <t>https://analytics.zoho.com/open-view/2395394000007126218?ZOHO_CRITERIA=%22Trasposicion_27.5%22.%22Cod_Comuna%22%3D2203</t>
  </si>
  <si>
    <t>#1774B9776</t>
  </si>
  <si>
    <t>Frecuencia de Denuncias por Violencia Intrafamiliar en Freire para el Periodo 2005-2021.</t>
  </si>
  <si>
    <t>Gráfico que muestra la frecuencia de las Denuncias por Violencia Intrafamiliar en Freire según datos recopilados desde el Centro de Estudios y Análsis del Delito durante el Periodo 2005-2021.</t>
  </si>
  <si>
    <t>Freire comunal delitos género violencia hacia mujer mujeres víctimas intrafamiliar familiar denuncias comuna</t>
  </si>
  <si>
    <t>https://analytics.zoho.com/open-view/2395394000007123492?ZOHO_CRITERIA=%22Trasposicion_27.5%22.%22Cod_Comuna%22%3D9105</t>
  </si>
  <si>
    <t>#1774B7905</t>
  </si>
  <si>
    <t>Variación Trimestral de Denuncias (%) por Violencia Intrafamiliar en Chañaral para el Periodo 2005-2021.</t>
  </si>
  <si>
    <t>Gráfico que muestra la variación trimestral de Denuncias (%) por Violencia Intrafamiliar en Chañaral según datos recopilados desde el Centro de Estudios y Análisis del Delito durante el Periodo 2005-2021.</t>
  </si>
  <si>
    <t>Chañaral comunal delitos género violencia hacia mujer mujeres víctimas intrafamiliar familiar denuncias variación trimestral</t>
  </si>
  <si>
    <t>https://analytics.zoho.com/open-view/2395394000007126144?ZOHO_CRITERIA=%22Trasposicion_27.5%22.%22Cod_Comuna%22%3D3201</t>
  </si>
  <si>
    <t>#1774B9439</t>
  </si>
  <si>
    <t>Variación Trimestral de Detenciones (%) por Violencia Intrafamiliar en Las Condes para el Periodo 2005-2021.</t>
  </si>
  <si>
    <t>Gráfico que muestra la variación trimestral de Detenciones (%) por Violencia Intrafamiliar en Las Condes según datos recopilados desde el Centro de Estudios y Análisis del Delito durante el Periodo 2005-2021.</t>
  </si>
  <si>
    <t>Las Condes comunal delitos género violencia hacia mujer mujeres víctimas intrafamiliar familiar detenciones variación trimestral</t>
  </si>
  <si>
    <t>https://analytics.zoho.com/open-view/2395394000007126218?ZOHO_CRITERIA=%22Trasposicion_27.5%22.%22Cod_Comuna%22%3D13114</t>
  </si>
  <si>
    <t>#1774B10049</t>
  </si>
  <si>
    <t>Tasa de Detenciones por Violación en Yerbas Buenas para el Periodo 2008-2020.</t>
  </si>
  <si>
    <t>Gráfico que muestra la Tasa de Detenciones por Violación por cada 100 mil habitantes en Yerbas Buenas según datos recolectados y calculados por al Subsecretaría de Prevención del Delito para el Periodo 2008-2020.</t>
  </si>
  <si>
    <t>Yerbas Buenas comunal delitos género violación mujer mujeres víctimas detenciones evolución tasa 100 mil habitantes</t>
  </si>
  <si>
    <t>https://analytics.zoho.com/open-view/2395394000006843853?ZOHO_CRITERIA=%22Localiza%20CL%22.%22Codcom%22%3D7408</t>
  </si>
  <si>
    <t>#1774B2120</t>
  </si>
  <si>
    <t>Frecuencia de Frecuencia Denuncias por Violación en Cochamó para el Periodo 2008-2020</t>
  </si>
  <si>
    <t>Gráfico que muestra la frecuencia de Denuncias por Violación en Cochamó según datos recopilados desde el Subsecretaria de Prevención del Delito durante el Periodo 2008-2020.</t>
  </si>
  <si>
    <t>Cochamó comunal delitos género violación mujer mujeres víctimas denuncias</t>
  </si>
  <si>
    <t>https://analytics.zoho.com/open-view/2395394000006792596?ZOHO_CRITERIA=%22Localiza%20CL%22.%22Codcom%22%3D10103</t>
  </si>
  <si>
    <t>#1774B3896</t>
  </si>
  <si>
    <t>Frecuencia de Aprehensiones por Violencia Intrafamiliar en Santa Juana para el Periodo 2005-2021</t>
  </si>
  <si>
    <t>Gráfico que muestra la frecuencia de Aprehensiones por Violencia Intrafamiliar en Santa Juana según datos recopilados desde el Centro de Estudios y Análsis del Delito durante el Periodo 2005-2021.</t>
  </si>
  <si>
    <t>Santa Juana comunal delitos género violencia hacia mujer mujeres víctimas intrafamiliar familiar aprehensiones comuna</t>
  </si>
  <si>
    <t>https://analytics.zoho.com/open-view/2395394000007123378?ZOHO_CRITERIA=%22Trasposicion_27.5%22.%22Cod_Comuna%22%3D8109</t>
  </si>
  <si>
    <t>#1774B7169</t>
  </si>
  <si>
    <t>Variación Trimestral de Aprehensiones, Casos policiales, Denuncias y Detenciones (%) en Linares para el Periodo 2005-2021.</t>
  </si>
  <si>
    <t>Gráfico que muestra la variación trimestral de Aprehensiones, Casos Policiales, Denuncias y Detenciones (%) por Violencia Intrafamiliar en Linares según datos recopilados desde el Centro de Estudios y Análisis del Delito durante el Periodo 2005-2021.</t>
  </si>
  <si>
    <t>Linares comunal delitos género violencia hacia mujer mujeres víctimas intrafamiliar familiar aprehensiones casos policiales denuncias detenciones variación trimestral</t>
  </si>
  <si>
    <t>https://analytics.zoho.com/open-view/2395394000007126407?ZOHO_CRITERIA=%22Trasposicion_27.5%22.%22Cod_Comuna%22%3D7401</t>
  </si>
  <si>
    <t>#1774B10237</t>
  </si>
  <si>
    <t>Mapa de Tasas de Aprehensiones por Violación en la Región de Antofagasta por sus comunas para el Año 2020.</t>
  </si>
  <si>
    <t>Mapa que muestra la Tasa de Aprehensiones por Violación desagregada por comuna en la Región de Antofagasta, de acuerdo a los datos publicados por la Subsecretaria de Prevención del Delito de Chile para el Año 2020.</t>
  </si>
  <si>
    <t>Región de Antofagasta regional delitos género violación mujer mujeres víctimas aprehensiones comuna mapa tasa 100 mil habitantes</t>
  </si>
  <si>
    <t>https://analytics.zoho.com/open-view/2395394000006844591?ZOHO_CRITERIA=%22Localiza%20CL%22.%22Codreg%22%3D2</t>
  </si>
  <si>
    <t>#1774B2656</t>
  </si>
  <si>
    <t>Frecuencia de Frecuencia Detenciones por Violación en Machalí para el Periodo 2008-2020</t>
  </si>
  <si>
    <t>Gráfico que muestra la frecuencia de Detenciones por Violación en Machalí según datos recopilados desde el Subsecretaria de Prevención del Delito durante el Periodo 2008-2020.</t>
  </si>
  <si>
    <t>Machalí comunal delitos género violación mujer mujeres víctimas detenciones</t>
  </si>
  <si>
    <t>https://analytics.zoho.com/open-view/2395394000006792637?ZOHO_CRITERIA=%22Localiza%20CL%22.%22Codcom%22%3D6108</t>
  </si>
  <si>
    <t>#1774B4083</t>
  </si>
  <si>
    <t>Proporción de Aprehensiones, Casos Policiales, Denuncias y Detenciones por Violencia Intrafamiliar en Lautaro para el Periodo 2005-2021.</t>
  </si>
  <si>
    <t>Gráfico que muestra la proporción y cantidad de Aprehensiones, Casos policiales, Denuncias y Detenciones por Violencia Intrafamiliar en Lautaro según datos recopilados desde el Centro de Estudios y Análisis del Delito durante el Periodo 2005-2021.</t>
  </si>
  <si>
    <t>Lautaro comunal delitos género violencia hacia mujer mujeres víctimas intrafamiliar familiar aprehensiones denuncias casos policiales detenciones comuna</t>
  </si>
  <si>
    <t>https://analytics.zoho.com/open-view/2395394000007123726?ZOHO_CRITERIA=%22Trasposicion_27.5%22.%22Cod_Comuna%22%3D9108</t>
  </si>
  <si>
    <t>#1774B8594</t>
  </si>
  <si>
    <t>Tasa de Aprehensiones, Casos Policiales, Denuncias y Detenciones por Violación en Salamanca para el Periodo 2008-2020.</t>
  </si>
  <si>
    <t>Gráfico que muestra la Tasa de Aprehensiones, Casos Policiales, Denuncias y Detenciones por Violación por cada 100 mil habitantes en Salamanca según datos recolectados y calculados por al Subsecretaría de Prevención del Delito para el Periodo 2008-2020.</t>
  </si>
  <si>
    <t>Salamanca comunal delitos género violación mujer mujeres víctimas aprehensiones casos policiales denuncias detenciones evolución tasa 100 mil habitantes</t>
  </si>
  <si>
    <t>https://analytics.zoho.com/open-view/2395394000006850626?ZOHO_CRITERIA=%22Localiza%20CL%22.%22Codcom%22%3D4204</t>
  </si>
  <si>
    <t>#1774B2345</t>
  </si>
  <si>
    <t>Frecuencia de Detenciones por Violencia Intrafamiliar en Pemuco para el Periodo 2005-2021.</t>
  </si>
  <si>
    <t>Gráfico que muestra la frecuencia de las Detenciones por Violencia Intrafamiliar en Pemuco según datos recopilados desde el Centro de Estudios y Análsis del Delito durante el Periodo 2005-2021.</t>
  </si>
  <si>
    <t>Pemuco comunal delitos género violencia hacia mujer mujeres víctimas intrafamiliar familiar detenciones comuna</t>
  </si>
  <si>
    <t>https://analytics.zoho.com/open-view/2395394000007123572?ZOHO_CRITERIA=%22Trasposicion_27.5%22.%22Cod_Comuna%22%3D16105</t>
  </si>
  <si>
    <t>#1774B8233</t>
  </si>
  <si>
    <t>Tasa de Aprehensiones por Violación en Tiltil para el Periodo 2008-2020.</t>
  </si>
  <si>
    <t>Gráfico que muestra la Tasa de Aprehensiones por Violación por cada 100 mil habitantes en Tiltil según datos recolectados y calculados por al Subsecretaría de Prevención del Delito para el Periodo 2008-2020.</t>
  </si>
  <si>
    <t>Tiltil comunal delitos género violación mujer mujeres víctimas aprehensiones evolución tasa 100 mil habitantes</t>
  </si>
  <si>
    <t>https://analytics.zoho.com/open-view/2395394000006843662?ZOHO_CRITERIA=%22Localiza%20CL%22.%22Codcom%22%3D13303</t>
  </si>
  <si>
    <t>#1774B1283</t>
  </si>
  <si>
    <t>Frecuencia de Frecuencia Aprehensiones, Casos Policiales, Denuncias y Detenciones por Violación en Lolol para el Periodo 2008-2020</t>
  </si>
  <si>
    <t>Gráfico que muestra la frecuencia de Aprehensiones, Casos Policiales, Denuncias y  Detenciones por Violación en Lolol según datos recopilados desde el Subsecretaria de Prevención del Delito durante el Periodo 2008-2020.</t>
  </si>
  <si>
    <t>Lolol comunal delitos género violación mujer mujeres víctimas aprehensiones casos policiales denuncias detenciones</t>
  </si>
  <si>
    <t>https://analytics.zoho.com/open-view/2395394000006792678?ZOHO_CRITERIA=%22Localiza%20CL%22.%22Codcom%22%3D6304</t>
  </si>
  <si>
    <t>#1774B4430</t>
  </si>
  <si>
    <t>Tasa de Detenciones por Violación en Osorno para el Periodo 2008-2020.</t>
  </si>
  <si>
    <t>Gráfico que muestra la Tasa de Detenciones por Violación por cada 100 mil habitantes en Osorno según datos recolectados y calculados por al Subsecretaría de Prevención del Delito para el Periodo 2008-2020.</t>
  </si>
  <si>
    <t>Osorno comunal delitos género violación mujer mujeres víctimas detenciones evolución tasa 100 mil habitantes</t>
  </si>
  <si>
    <t>https://analytics.zoho.com/open-view/2395394000006843853?ZOHO_CRITERIA=%22Localiza%20CL%22.%22Codcom%22%3D10301</t>
  </si>
  <si>
    <t>#1774B2224</t>
  </si>
  <si>
    <t>Tasa de Aprehensiones por Violación en Pemuco para el Periodo 2008-2020.</t>
  </si>
  <si>
    <t>Gráfico que muestra la Tasa de Aprehensiones por Violación por cada 100 mil habitantes en Pemuco según datos recolectados y calculados por al Subsecretaría de Prevención del Delito para el Periodo 2008-2020.</t>
  </si>
  <si>
    <t>Pemuco comunal delitos género violación mujer mujeres víctimas aprehensiones evolución tasa 100 mil habitantes</t>
  </si>
  <si>
    <t>https://analytics.zoho.com/open-view/2395394000006843662?ZOHO_CRITERIA=%22Localiza%20CL%22.%22Codcom%22%3D16105</t>
  </si>
  <si>
    <t>#1774B1165</t>
  </si>
  <si>
    <t>Tasa de Aprehensiones, Casos Policiales, Denuncias y Detenciones por Violación en Conchalí para el Periodo 2008-2020.</t>
  </si>
  <si>
    <t>Gráfico que muestra la Tasa de Aprehensiones, Casos Policiales, Denuncias y Detenciones por Violación por cada 100 mil habitantes en Conchalí según datos recolectados y calculados por al Subsecretaría de Prevención del Delito para el Periodo 2008-2020.</t>
  </si>
  <si>
    <t>Conchalí comunal delitos género violación mujer mujeres víctimas aprehensiones casos policiales denuncias detenciones evolución tasa 100 mil habitantes</t>
  </si>
  <si>
    <t>https://analytics.zoho.com/open-view/2395394000006850626?ZOHO_CRITERIA=%22Localiza%20CL%22.%22Codcom%22%3D13104</t>
  </si>
  <si>
    <t>#1774B2590</t>
  </si>
  <si>
    <t>Frecuencia de Detenciones por Violencia Intrafamiliar en Los Angeles para el Periodo 2005-2021.</t>
  </si>
  <si>
    <t>Gráfico que muestra la frecuencia de las Detenciones por Violencia Intrafamiliar en Los Angeles según datos recopilados desde el Centro de Estudios y Análsis del Delito durante el Periodo 2005-2021.</t>
  </si>
  <si>
    <t>Los Angeles comunal delitos género violencia hacia mujer mujeres víctimas intrafamiliar familiar detenciones comuna</t>
  </si>
  <si>
    <t>https://analytics.zoho.com/open-view/2395394000007123572?ZOHO_CRITERIA=%22Trasposicion_27.5%22.%22Cod_Comuna%22%3D8301</t>
  </si>
  <si>
    <t>#1774B8210</t>
  </si>
  <si>
    <t>Frecuencia de Denuncias por Violencia Intrafamiliar en Rengo para el Periodo 2005-2021.</t>
  </si>
  <si>
    <t>Gráfico que muestra la frecuencia de las Denuncias por Violencia Intrafamiliar en Rengo según datos recopilados desde el Centro de Estudios y Análsis del Delito durante el Periodo 2005-2021.</t>
  </si>
  <si>
    <t>Rengo comunal delitos género violencia hacia mujer mujeres víctimas intrafamiliar familiar denuncias comuna</t>
  </si>
  <si>
    <t>https://analytics.zoho.com/open-view/2395394000007123492?ZOHO_CRITERIA=%22Trasposicion_27.5%22.%22Cod_Comuna%22%3D6115</t>
  </si>
  <si>
    <t>#1774B7798</t>
  </si>
  <si>
    <t>Proporción de Aprehensiones, Casos Policiales, Denuncias y Detenciones por Violencia Intrafamiliar en Vicuña para el Periodo 2005-2021.</t>
  </si>
  <si>
    <t>Gráfico que muestra la proporción y cantidad de Aprehensiones, Casos policiales, Denuncias y Detenciones por Violencia Intrafamiliar en Vicuña según datos recopilados desde el Centro de Estudios y Análisis del Delito durante el Periodo 2005-2021.</t>
  </si>
  <si>
    <t>Vicuña comunal delitos género violencia hacia mujer mujeres víctimas intrafamiliar familiar aprehensiones denuncias casos policiales detenciones comuna</t>
  </si>
  <si>
    <t>https://analytics.zoho.com/open-view/2395394000007123726?ZOHO_CRITERIA=%22Trasposicion_27.5%22.%22Cod_Comuna%22%3D4106</t>
  </si>
  <si>
    <t>#1774B8422</t>
  </si>
  <si>
    <t>Frecuencia de Frecuencia Casos Policiales por Violación en Independencia para el Periodo 2008-2020</t>
  </si>
  <si>
    <t>Gráfico que muestra la frecuencia de Casos Policiales por Violación en Independencia según datos recopilados desde el Subsecretaria de Prevención del Delito durante el Periodo 2008-2020.</t>
  </si>
  <si>
    <t>Independencia comunal delitos género violación mujer mujeres víctimas casos policiales</t>
  </si>
  <si>
    <t>https://analytics.zoho.com/open-view/2395394000006792555?ZOHO_CRITERIA=%22Localiza%20CL%22.%22Codcom%22%3D13108</t>
  </si>
  <si>
    <t>#1774B3607</t>
  </si>
  <si>
    <t>Frecuencia de Denuncias por Violencia Intrafamiliar en Padre las Casas para el Periodo 2005-2021.</t>
  </si>
  <si>
    <t>Gráfico que muestra la frecuencia de las Denuncias por Violencia Intrafamiliar en Padre las Casas según datos recopilados desde el Centro de Estudios y Análsis del Delito durante el Periodo 2005-2021.</t>
  </si>
  <si>
    <t>Padre las Casas comunal delitos género violencia hacia mujer mujeres víctimas intrafamiliar familiar denuncias comuna</t>
  </si>
  <si>
    <t>https://analytics.zoho.com/open-view/2395394000007123492?ZOHO_CRITERIA=%22Trasposicion_27.5%22.%22Cod_Comuna%22%3D9112</t>
  </si>
  <si>
    <t>#1774B7912</t>
  </si>
  <si>
    <t>Frecuencia de Denuncias por Violencia Intrafamiliar en Teno para el Periodo 2005-2021.</t>
  </si>
  <si>
    <t>Gráfico que muestra la frecuencia de las Denuncias por Violencia Intrafamiliar en Teno según datos recopilados desde el Centro de Estudios y Análsis del Delito durante el Periodo 2005-2021.</t>
  </si>
  <si>
    <t>Teno comunal delitos género violencia hacia mujer mujeres víctimas intrafamiliar familiar denuncias comuna</t>
  </si>
  <si>
    <t>https://analytics.zoho.com/open-view/2395394000007123492?ZOHO_CRITERIA=%22Trasposicion_27.5%22.%22Cod_Comuna%22%3D7308</t>
  </si>
  <si>
    <t>#1774B7837</t>
  </si>
  <si>
    <t>Frecuencia de Casos Policiales por Violencia Intrafamiliar en Yumbel para el Periodo 2005-2021.</t>
  </si>
  <si>
    <t>Gráfico que muestra la frecuencia de Casos Policiales por Violencia Intrafamiliar en Yumbel según datos recopilados desde el Centro de Estudios y Análsis del Delito durante el Periodo 2005-2021.</t>
  </si>
  <si>
    <t>Yumbel comunal delitos género violencia hacia mujer mujeres víctimas intrafamiliar familiar casos policiales comuna</t>
  </si>
  <si>
    <t>https://analytics.zoho.com/open-view/2395394000007123412?ZOHO_CRITERIA=%22Trasposicion_27.5%22.%22Cod_Comuna%22%3D8313</t>
  </si>
  <si>
    <t>#1774B7534</t>
  </si>
  <si>
    <t>Frecuencia de Frecuencia Denuncias por Violación en Río Ibáñez para el Periodo 2008-2020</t>
  </si>
  <si>
    <t>Gráfico que muestra la frecuencia de Denuncias por Violación en Río Ibáñez según datos recopilados desde el Subsecretaria de Prevención del Delito durante el Periodo 2008-2020.</t>
  </si>
  <si>
    <t>Río Ibáñez comunal delitos género violación mujer mujeres víctimas denuncias</t>
  </si>
  <si>
    <t>https://analytics.zoho.com/open-view/2395394000006792596?ZOHO_CRITERIA=%22Localiza%20CL%22.%22Codcom%22%3D11402</t>
  </si>
  <si>
    <t>#1774B3932</t>
  </si>
  <si>
    <t>Variación Trimestral de Casos Policiales (%) por Violencia Intrafamiliar en San Fernando para el Periodo 2005-2021.</t>
  </si>
  <si>
    <t>Gráfico que muestra la variación trimestral de Casos Policiales (%) por Violencia Intrafamiliar en San Fernando según datos recopilados desde el Centro de Estudios y Análisis del Delito durante el Periodo 2005-2021.</t>
  </si>
  <si>
    <t>San Fernando comunal delitos género violencia hacia mujer mujeres víctimas intrafamiliar familiar casos policiales variación trimestral</t>
  </si>
  <si>
    <t>https://analytics.zoho.com/open-view/2395394000007123911?ZOHO_CRITERIA=%22Trasposicion_27.5%22.%22Cod_Comuna%22%3D6301</t>
  </si>
  <si>
    <t>#1774B9178</t>
  </si>
  <si>
    <t>Frecuencia de Frecuencia Aprehensiones por Violación en Chañaral para el Periodo 2008-2020</t>
  </si>
  <si>
    <t>Gráfico que muestra la frecuencia de Aprehensiones por Violación en Chañaral según datos recopilados desde el Subsecretaria de Prevención del Delito durante el Periodo 2008-2020.</t>
  </si>
  <si>
    <t>Chañaral comunal delitos género violación mujer mujeres víctimas aprehensiones</t>
  </si>
  <si>
    <t>https://analytics.zoho.com/open-view/2395394000006792514?ZOHO_CRITERIA=%22Localiza%20CL%22.%22Codcom%22%3D3201</t>
  </si>
  <si>
    <t>#1774B3024</t>
  </si>
  <si>
    <t>Tasa de Aprehensiones, Casos Policiales, Denuncias y Detenciones por Violación en O'Higgins para el Periodo 2008-2020.</t>
  </si>
  <si>
    <t>Gráfico que muestra la Tasa de Aprehensiones, Casos Policiales, Denuncias y Detenciones por Violación por cada 100 mil habitantes en O'Higgins según datos recolectados y calculados por al Subsecretaría de Prevención del Delito para el Periodo 2008-2020.</t>
  </si>
  <si>
    <t>O'Higgins comunal delitos género violación mujer mujeres víctimas aprehensiones casos policiales denuncias detenciones evolución tasa 100 mil habitantes</t>
  </si>
  <si>
    <t>https://analytics.zoho.com/open-view/2395394000006850626?ZOHO_CRITERIA=%22Localiza%20CL%22.%22Codcom%22%3D11302</t>
  </si>
  <si>
    <t>#1774B2574</t>
  </si>
  <si>
    <t>Frecuencia de Frecuencia Detenciones por Violación en Ercilla para el Periodo 2008-2020</t>
  </si>
  <si>
    <t>Gráfico que muestra la frecuencia de Detenciones por Violación en Ercilla según datos recopilados desde el Subsecretaria de Prevención del Delito durante el Periodo 2008-2020.</t>
  </si>
  <si>
    <t>Ercilla comunal delitos género violación mujer mujeres víctimas detenciones</t>
  </si>
  <si>
    <t>https://analytics.zoho.com/open-view/2395394000006792637?ZOHO_CRITERIA=%22Localiza%20CL%22.%22Codcom%22%3D9204</t>
  </si>
  <si>
    <t>#1774B4213</t>
  </si>
  <si>
    <t>Variación Trimestral de Sentencias Dictadas (%) en la Región de La Araucanía por Juzgado de Garantía, durante el Periodo 2013-2019</t>
  </si>
  <si>
    <t>El gráfico muestra la tendencia de la Variación Trimestral de Sentencias Dictadas (%) en la Región de La Araucanía por Juzgado de Garantía, durante el Periodo 2013-2019 de acuerdo a datos provenientes del Poder Judicial de Chile.</t>
  </si>
  <si>
    <t>https://analytics.zoho.com/open-view/2395394000007166420?ZOHO_CRITERIA=%22Localiza%20CL%22.%22Codreg%22%3D9</t>
  </si>
  <si>
    <t>#1774B328</t>
  </si>
  <si>
    <t>Variación Trimestral de Aprehensiones, Casos policiales, Denuncias y Detenciones (%) por Violación en Contulmo para el Periodo 2008-2020</t>
  </si>
  <si>
    <t>Gráfico que muestra la variación trimestral de Aprehensiones, Casos Policiales, Denuncias y Detenciones (%) por Violaciones en Contulmo según datos recopilados desde la Subsecretaria de Prevención del Delito durante el Periodo 2008-2020.</t>
  </si>
  <si>
    <t>Contulmo comunal delitos género violación mujer mujeres víctimas aprehensiones casos policiales denuncias detenciones variación trimestral</t>
  </si>
  <si>
    <t>https://analytics.zoho.com/open-view/2395394000008633146?ZOHO_CRITERIA=%22Trasposicion_27.6%22.%22Cod_comuna%22%3D8204</t>
  </si>
  <si>
    <t>#1774B6089</t>
  </si>
  <si>
    <t>Variación Trimestral de Aprehensiones, Casos policiales, Denuncias y Detenciones (%) por Violación en Ñuñoa para el Periodo 2008-2020</t>
  </si>
  <si>
    <t>Gráfico que muestra la variación trimestral de Aprehensiones, Casos Policiales, Denuncias y Detenciones (%) por Violaciones en Ñuñoa según datos recopilados desde la Subsecretaria de Prevención del Delito durante el Periodo 2008-2020.</t>
  </si>
  <si>
    <t>Ñuñoa comunal delitos género violación mujer mujeres víctimas aprehensiones casos policiales denuncias detenciones variación trimestral</t>
  </si>
  <si>
    <t>https://analytics.zoho.com/open-view/2395394000008633146?ZOHO_CRITERIA=%22Trasposicion_27.6%22.%22Cod_comuna%22%3D13120</t>
  </si>
  <si>
    <t>#1774B6228</t>
  </si>
  <si>
    <t>Variación Trimestral de Casos Policiales (%) por Violencia Intrafamiliar en Portezuelo para el Periodo 2005-2021.</t>
  </si>
  <si>
    <t>Gráfico que muestra la variación trimestral de Casos Policiales (%) por Violencia Intrafamiliar en Portezuelo según datos recopilados desde el Centro de Estudios y Análisis del Delito durante el Periodo 2005-2021.</t>
  </si>
  <si>
    <t>Portezuelo comunal delitos género violencia hacia mujer mujeres víctimas intrafamiliar familiar casos policiales variación trimestral</t>
  </si>
  <si>
    <t>https://analytics.zoho.com/open-view/2395394000007123911?ZOHO_CRITERIA=%22Trasposicion_27.5%22.%22Cod_Comuna%22%3D16205</t>
  </si>
  <si>
    <t>#1774B9262</t>
  </si>
  <si>
    <t>Frecuencia de Frecuencia Detenciones por Violación a nivel comunal en la Región de Los Lagos, Periodo 2008-2020</t>
  </si>
  <si>
    <t>Gráfico que muestra la frecuencia de Detenciones por Violaciones en la Región de Los Lagos por comuna según datos recopilados por la Subsecretaría de Prevención del Delito durante el Periodo 2008-2020.</t>
  </si>
  <si>
    <t>Región de Los Lagos regional delitos género violación mujer mujeres víctimas detenciones comuna evolución</t>
  </si>
  <si>
    <t>https://analytics.zoho.com/open-view/2395394000006789748?ZOHO_CRITERIA=%22Localiza%20CL%22.%22Codreg%22%3D10</t>
  </si>
  <si>
    <t>#1774B2849</t>
  </si>
  <si>
    <t>Frecuencia de Frecuencia Detenciones por Violación en Temuco para el Periodo 2008-2020</t>
  </si>
  <si>
    <t>Gráfico que muestra la frecuencia de Detenciones por Violación en Temuco según datos recopilados desde el Subsecretaria de Prevención del Delito durante el Periodo 2008-2020.</t>
  </si>
  <si>
    <t>Temuco comunal delitos género violación mujer mujeres víctimas detenciones</t>
  </si>
  <si>
    <t>https://analytics.zoho.com/open-view/2395394000006792637?ZOHO_CRITERIA=%22Localiza%20CL%22.%22Codcom%22%3D9101</t>
  </si>
  <si>
    <t>#1774B4189</t>
  </si>
  <si>
    <t>Variación Trimestral de Denuncias (%) por Violación en Chillán para el Periodo 2008-2020</t>
  </si>
  <si>
    <t>Gráfico que muestra la variación trimestral de Denuncias (%) por Violaciones en Chillán según datos recopilados desde la Subsecretaria de Prevención del Delito durante el Periodo 2008-2020.</t>
  </si>
  <si>
    <t>Chillán comunal delitos género violación mujer mujeres víctimas denuncias variación trimestral</t>
  </si>
  <si>
    <t>https://analytics.zoho.com/open-view/2395394000008633066?ZOHO_CRITERIA=%22Trasposicion_27.6%22.%22Cod_comuna%22%3D16101</t>
  </si>
  <si>
    <t>#1774B5474</t>
  </si>
  <si>
    <t>Frecuencia de Frecuencia Detenciones por Violación en Quemchi para el Periodo 2008-2020</t>
  </si>
  <si>
    <t>Gráfico que muestra la frecuencia de Detenciones por Violación en Quemchi según datos recopilados desde el Subsecretaria de Prevención del Delito durante el Periodo 2008-2020.</t>
  </si>
  <si>
    <t>Quemchi comunal delitos género violación mujer mujeres víctimas detenciones</t>
  </si>
  <si>
    <t>https://analytics.zoho.com/open-view/2395394000006792637?ZOHO_CRITERIA=%22Localiza%20CL%22.%22Codcom%22%3D10209</t>
  </si>
  <si>
    <t>#1774B4237</t>
  </si>
  <si>
    <t>Frecuencia de Denuncias por Violencia Intrafamiliar en Constitución para el Periodo 2005-2021.</t>
  </si>
  <si>
    <t>Gráfico que muestra la frecuencia de las Denuncias por Violencia Intrafamiliar en Constitución según datos recopilados desde el Centro de Estudios y Análsis del Delito durante el Periodo 2005-2021.</t>
  </si>
  <si>
    <t>Constitución comunal delitos género violencia hacia mujer mujeres víctimas intrafamiliar familiar denuncias comuna</t>
  </si>
  <si>
    <t>https://analytics.zoho.com/open-view/2395394000007123492?ZOHO_CRITERIA=%22Trasposicion_27.5%22.%22Cod_Comuna%22%3D7102</t>
  </si>
  <si>
    <t>#1774B7818</t>
  </si>
  <si>
    <t>Frecuencia de Denuncias por Violencia Intrafamiliar en San Antonio para el Periodo 2005-2021.</t>
  </si>
  <si>
    <t>Gráfico que muestra la frecuencia de las Denuncias por Violencia Intrafamiliar en San Antonio según datos recopilados desde el Centro de Estudios y Análsis del Delito durante el Periodo 2005-2021.</t>
  </si>
  <si>
    <t>San Antonio comunal delitos género violencia hacia mujer mujeres víctimas intrafamiliar familiar denuncias comuna</t>
  </si>
  <si>
    <t>https://analytics.zoho.com/open-view/2395394000007123492?ZOHO_CRITERIA=%22Trasposicion_27.5%22.%22Cod_Comuna%22%3D5601</t>
  </si>
  <si>
    <t>#1774B7768</t>
  </si>
  <si>
    <t>Variación Trimestral de Casos Policiales (%) por Violencia Intrafamiliar en La Ligua para el Periodo 2005-2021.</t>
  </si>
  <si>
    <t>Gráfico que muestra la variación trimestral de Casos Policiales (%) por Violencia Intrafamiliar en La Ligua según datos recopilados desde el Centro de Estudios y Análisis del Delito durante el Periodo 2005-2021.</t>
  </si>
  <si>
    <t>La Ligua comunal delitos género violencia hacia mujer mujeres víctimas intrafamiliar familiar casos policiales variación trimestral</t>
  </si>
  <si>
    <t>https://analytics.zoho.com/open-view/2395394000007123911?ZOHO_CRITERIA=%22Trasposicion_27.5%22.%22Cod_Comuna%22%3D5401</t>
  </si>
  <si>
    <t>#1774B9129</t>
  </si>
  <si>
    <t>Ocurrencia de Violencia Económica en la Región Metropolitana para los años 2012, 2017 y 2020.</t>
  </si>
  <si>
    <t>Gráfico que muestra la Ocurrencia de Violencia Económica en la Región Metropolitana para los años 2012, 2017 y 2020 según datos de las encuestas ENVIF-VCM realizadas por el Instituto Nacional de Estadísticas (INE) y el Centro de Estudios y Análisis del Delito (CEAD).</t>
  </si>
  <si>
    <t>Región Metropolitana regional violencia económica intrafamiliar vif mujeres mujer encuesta envif cead ine ocurrencia no respuesta víctima padecimiento</t>
  </si>
  <si>
    <t>https://analytics.zoho.com/open-view/2395394000007264102?ZOHO_CRITERIA=%22Trasposicion_27.9%22.%22C%C3%B3digo%20Regi%C3%B3n%22%20%3D%2013</t>
  </si>
  <si>
    <t>#1774B6854</t>
  </si>
  <si>
    <t>Proporción de Casos acumulados de Violencia Intrafamiliar en la Región de Ñuble por edad de la víctima según datos recopilados el Periodo 2019-2021</t>
  </si>
  <si>
    <t>Gráfico que muestra la proporción de casos de Violencia Intrafamiliar en la Región de Ñuble según edad de la víctima, presentados frente a la Fiscalía de Chile durante el Periodo 2019-2021.</t>
  </si>
  <si>
    <t>Región de Ñuble delitos violencia mujer mujeres  casos víctimas intrafamiliar familiar fisica fiscalía edad</t>
  </si>
  <si>
    <t>https://analytics.zoho.com/open-view/2395394000007054640?ZOHO_CRITERIA=%22Trasposicion_27.4%22.%22Cod_Regi%C3%B3n%22%3D16</t>
  </si>
  <si>
    <t>#1774B6895</t>
  </si>
  <si>
    <t>Variación Trimestral de Denuncias (%) por Violencia Intrafamiliar en Ñuñoa para el Periodo 2005-2021.</t>
  </si>
  <si>
    <t>Gráfico que muestra la variación trimestral de Denuncias (%) por Violencia Intrafamiliar en Ñuñoa según datos recopilados desde el Centro de Estudios y Análisis del Delito durante el Periodo 2005-2021.</t>
  </si>
  <si>
    <t>Ñuñoa comunal delitos género violencia hacia mujer mujeres víctimas intrafamiliar familiar denuncias variación trimestral</t>
  </si>
  <si>
    <t>https://analytics.zoho.com/open-view/2395394000007126144?ZOHO_CRITERIA=%22Trasposicion_27.5%22.%22Cod_Comuna%22%3D13120</t>
  </si>
  <si>
    <t>#1774B9714</t>
  </si>
  <si>
    <t>Variación Trimestral de Casos Policiales (%) por Violencia Intrafamiliar en Quillón para el Periodo 2005-2021.</t>
  </si>
  <si>
    <t>Gráfico que muestra la variación trimestral de Casos Policiales (%) por Violencia Intrafamiliar en Quillón según datos recopilados desde el Centro de Estudios y Análisis del Delito durante el Periodo 2005-2021.</t>
  </si>
  <si>
    <t>Quillón comunal delitos género violencia hacia mujer mujeres víctimas intrafamiliar familiar casos policiales variación trimestral</t>
  </si>
  <si>
    <t>https://analytics.zoho.com/open-view/2395394000007123911?ZOHO_CRITERIA=%22Trasposicion_27.5%22.%22Cod_Comuna%22%3D16107</t>
  </si>
  <si>
    <t>#1774B9263</t>
  </si>
  <si>
    <t>Frecuencia de Frecuencia Aprehensiones, Casos Policiales, Denuncias y Detenciones por Violación en San Carlos para el Periodo 2008-2020</t>
  </si>
  <si>
    <t>Gráfico que muestra la frecuencia de Aprehensiones, Casos Policiales, Denuncias y  Detenciones por Violación en San Carlos según datos recopilados desde el Subsecretaria de Prevención del Delito durante el Periodo 2008-2020.</t>
  </si>
  <si>
    <t>San Carlos comunal delitos género violación mujer mujeres víctimas aprehensiones casos policiales denuncias detenciones</t>
  </si>
  <si>
    <t>https://analytics.zoho.com/open-view/2395394000006792678?ZOHO_CRITERIA=%22Localiza%20CL%22.%22Codcom%22%3D16301</t>
  </si>
  <si>
    <t>#1774B4515</t>
  </si>
  <si>
    <t>Variación Trimestral de Detenciones (%) por Violencia Intrafamiliar en Melipeuco para el Periodo 2005-2021.</t>
  </si>
  <si>
    <t>Gráfico que muestra la variación trimestral de Detenciones (%) por Violencia Intrafamiliar en Melipeuco según datos recopilados desde el Centro de Estudios y Análisis del Delito durante el Periodo 2005-2021.</t>
  </si>
  <si>
    <t>Melipeuco comunal delitos género violencia hacia mujer mujeres víctimas intrafamiliar familiar detenciones variación trimestral</t>
  </si>
  <si>
    <t>https://analytics.zoho.com/open-view/2395394000007126218?ZOHO_CRITERIA=%22Trasposicion_27.5%22.%22Cod_Comuna%22%3D9110</t>
  </si>
  <si>
    <t>#1774B9967</t>
  </si>
  <si>
    <t>Variación Trimestral de Detenciones (%) por Violencia Intrafamiliar en Retiro para el Periodo 2005-2021.</t>
  </si>
  <si>
    <t>Gráfico que muestra la variación trimestral de Detenciones (%) por Violencia Intrafamiliar en Retiro según datos recopilados desde el Centro de Estudios y Análisis del Delito durante el Periodo 2005-2021.</t>
  </si>
  <si>
    <t>Retiro comunal delitos género violencia hacia mujer mujeres víctimas intrafamiliar familiar detenciones variación trimestral</t>
  </si>
  <si>
    <t>https://analytics.zoho.com/open-view/2395394000007126218?ZOHO_CRITERIA=%22Trasposicion_27.5%22.%22Cod_Comuna%22%3D7405</t>
  </si>
  <si>
    <t>#1774B9900</t>
  </si>
  <si>
    <t>Variación Trimestral de Aprehensiones, Casos policiales, Denuncias y Detenciones (%) por Violación en Teodoro Schmidt para el Periodo 2008-2020</t>
  </si>
  <si>
    <t>Gráfico que muestra la variación trimestral de Aprehensiones, Casos Policiales, Denuncias y Detenciones (%) por Violaciones en Teodoro Schmidt según datos recopilados desde la Subsecretaria de Prevención del Delito durante el Periodo 2008-2020.</t>
  </si>
  <si>
    <t>Teodoro Schmidt comunal delitos género violación mujer mujeres víctimas aprehensiones casos policiales denuncias detenciones variación trimestral</t>
  </si>
  <si>
    <t>https://analytics.zoho.com/open-view/2395394000008633146?ZOHO_CRITERIA=%22Trasposicion_27.6%22.%22Cod_comuna%22%3D9117</t>
  </si>
  <si>
    <t>#1774B6144</t>
  </si>
  <si>
    <t>Frecuencia de Casos de Violencia Económica y Variación Anual en San Ramón para los años 2012, 2017 y 2020.</t>
  </si>
  <si>
    <t>Gráfico que muestra la Frecuencia de Casos de Violencia Económica por año en San Ramón para los años 2012, 2017 y 2020 según datos de las encuestas ENVIF-VCM realizadas por el Instituto Nacional de Estadísticas (INE) y el Centro de Estudios y Análisis del Delito (CEAD).</t>
  </si>
  <si>
    <t>San Ramón comunal violencia económica intrafamiliar vif mujeres mujer encuesta envif cead ine evolución variación anual</t>
  </si>
  <si>
    <t>https://analytics.zoho.com/open-view/2395394000007264522?ZOHO_CRITERIA=%22Trasposicion_27.9%22.%22C%C3%B3digo%20Comuna%22%3D13131</t>
  </si>
  <si>
    <t>#1774B10762</t>
  </si>
  <si>
    <t>Cantidad de Casos de Violencia Intrafamiliar en la Región de Arica y Parinacota por trimestre y edad según datos recopilados en el Periodo 2019-2021.</t>
  </si>
  <si>
    <t>Gráfico que muestra la cantidad de casos de Violencia Intrafamiliar en la Región de Arica y Parinacota por trimestre según edad de la víctima, presentados frente a la Fiscalía de Chile durante el Periodo 2019-2021.</t>
  </si>
  <si>
    <t>Región de Arica y Parinacota delitos Violencia mujer mujeres casos víctimas intrafamiliar familiar fisica fiscalía región evolución edad trimestre</t>
  </si>
  <si>
    <t>https://analytics.zoho.com/open-view/2395394000007062438?ZOHO_CRITERIA=%22Trasposicion_27.4%22.%22Cod_Regi%C3%B3n%22%3D15</t>
  </si>
  <si>
    <t>#1774B6947</t>
  </si>
  <si>
    <t>Variación Trimestral de Casos Policiales (%) por Violación en Renaico para el Periodo 2008-2020</t>
  </si>
  <si>
    <t>Gráfico que muestra la variación trimestral de Casos Policiales (%) por Violaciones en Renaico según datos recopilados desde la Subsecretaria de Prevención del Delito durante el Periodo 2008-2020.</t>
  </si>
  <si>
    <t>Renaico comunal delitos género violación mujer mujeres víctimas casos policiales variación trimestral</t>
  </si>
  <si>
    <t>https://analytics.zoho.com/open-view/2395394000008633026?ZOHO_CRITERIA=%22Trasposicion_27.6%22.%22Cod_comuna%22%3D9209</t>
  </si>
  <si>
    <t>#1774B5188</t>
  </si>
  <si>
    <t>Variación Trimestral de Sentencias Dictadas (%) en la Región de Los Lagos por Juzgado de Garantía, durante el Periodo 2013-2019</t>
  </si>
  <si>
    <t>El gráfico muestra la tendencia de la Variación Trimestral de Sentencias Dictadas (%) en la Región de Los Lagos por Juzgado de Garantía, durante el Periodo 2013-2019 de acuerdo a datos provenientes del Poder Judicial de Chile.</t>
  </si>
  <si>
    <t>violación delitos género violencia mujer mujeres casos víctimas sentencias lagos</t>
  </si>
  <si>
    <t>https://analytics.zoho.com/open-view/2395394000007052171?ZOHO_CRITERIA=%22Localiza%20CL%22.%22Codreg%22%3D10</t>
  </si>
  <si>
    <t>#1774B880</t>
  </si>
  <si>
    <t>Tasa de Aprehensiones por Violación en San Pedro de la Paz para el Periodo 2008-2020.</t>
  </si>
  <si>
    <t>Gráfico que muestra la Tasa de Aprehensiones por Violación por cada 100 mil habitantes en San Pedro de la Paz según datos recolectados y calculados por al Subsecretaría de Prevención del Delito para el Periodo 2008-2020.</t>
  </si>
  <si>
    <t>San Pedro de la Paz comunal delitos género violación mujer mujeres víctimas aprehensiones evolución tasa 100 mil habitantes</t>
  </si>
  <si>
    <t>https://analytics.zoho.com/open-view/2395394000006843662?ZOHO_CRITERIA=%22Localiza%20CL%22.%22Codcom%22%3D8108</t>
  </si>
  <si>
    <t>#1774B1130</t>
  </si>
  <si>
    <t>Variación Trimestral de Denuncias (%) por Violencia Intrafamiliar en Hualañé para el Periodo 2005-2021.</t>
  </si>
  <si>
    <t>Gráfico que muestra la variación trimestral de Denuncias (%) por Violencia Intrafamiliar en Hualañé según datos recopilados desde el Centro de Estudios y Análisis del Delito durante el Periodo 2005-2021.</t>
  </si>
  <si>
    <t>Hualañé comunal delitos género violencia hacia mujer mujeres víctimas intrafamiliar familiar denuncias variación trimestral</t>
  </si>
  <si>
    <t>https://analytics.zoho.com/open-view/2395394000007126144?ZOHO_CRITERIA=%22Trasposicion_27.5%22.%22Cod_Comuna%22%3D7302</t>
  </si>
  <si>
    <t>#1774B9545</t>
  </si>
  <si>
    <t>Variación Trimestral de Denuncias (%) por Violación en Maullín para el Periodo 2008-2020</t>
  </si>
  <si>
    <t>Gráfico que muestra la variación trimestral de Denuncias (%) por Violaciones en Maullín según datos recopilados desde la Subsecretaria de Prevención del Delito durante el Periodo 2008-2020.</t>
  </si>
  <si>
    <t>Maullín comunal delitos género violación mujer mujeres víctimas denuncias variación trimestral</t>
  </si>
  <si>
    <t>https://analytics.zoho.com/open-view/2395394000008633066?ZOHO_CRITERIA=%22Trasposicion_27.6%22.%22Cod_comuna%22%3D10108</t>
  </si>
  <si>
    <t>#1774B5534</t>
  </si>
  <si>
    <t>Cantidad de Casos Policiales por Violencia Intrafamiliar por comuna en la Región Metropolitana para el Periodo 2005-2021.</t>
  </si>
  <si>
    <t>Gráfico que muestra la frecuencia de Casos policiales por Violencia Intrafamiliar en la Región Metropolitana por comuna según datos recopilados desde el Centro de Estudios y Análsis del Delito durante el Periodo 2005-2021.</t>
  </si>
  <si>
    <t>Región Metropolitana delitos género violencia hacia mujer mujeres víctimas intrafamiliar familiar casos policiales comuna</t>
  </si>
  <si>
    <t>https://analytics.zoho.com/open-view/2395394000007121185?ZOHO_CRITERIA=%22Trasposicion_27.5%22.%22Cod_Regi%C3%B3n%22%3D13</t>
  </si>
  <si>
    <t>#1774B6980</t>
  </si>
  <si>
    <t>Variación Trimestral de Casos Policiales (%) por Violencia Intrafamiliar en Colbún para el Periodo 2005-2021.</t>
  </si>
  <si>
    <t>Gráfico que muestra la variación trimestral de Casos Policiales (%) por Violencia Intrafamiliar en Colbún según datos recopilados desde el Centro de Estudios y Análisis del Delito durante el Periodo 2005-2021.</t>
  </si>
  <si>
    <t>Colbún comunal delitos género violencia hacia mujer mujeres víctimas intrafamiliar familiar casos policiales variación trimestral</t>
  </si>
  <si>
    <t>https://analytics.zoho.com/open-view/2395394000007123911?ZOHO_CRITERIA=%22Trasposicion_27.5%22.%22Cod_Comuna%22%3D7402</t>
  </si>
  <si>
    <t>#1774B9211</t>
  </si>
  <si>
    <t>Variación Trimestral de Aprehensiones (%) por Violencia Intrafamiliar en O'Higgins para el Periodo 2005-2021.</t>
  </si>
  <si>
    <t>Gráfico que muestra la variación trimestral de Aprehensiones (%) por Violencia Intrafamiliar en O'Higgins  según datos recopilados desde el Centro de Estudios y Análisis del Delito durante el Periodo 2005-2021.</t>
  </si>
  <si>
    <t>O'Higgins comunal delitos género violencia hacia mujer mujeres víctimas intrafamiliar familiar aprehensiones variación trimestral</t>
  </si>
  <si>
    <t>https://analytics.zoho.com/open-view/2395394000007123879?ZOHO_CRITERIA=%22Trasposicion_27.5%22.%22Cod_Comuna%22%3D11302</t>
  </si>
  <si>
    <t>#1774B8999</t>
  </si>
  <si>
    <t>Proporción de Casos de Violencia Económica por rango etario de la víctima en Aisén para los años 2012, 2017 y 2020.</t>
  </si>
  <si>
    <t>Gráfico que muestra la Proporción de Casos de Violencia Económica por rango etario en Aisén para los años 2012, 2017 y 2020 según datos de las encuestas ENVIF-VCM realizadas por el Instituto Nacional de Estadísticas (INE) y el Centro de Estudios y Análisis del Delito (CEAD).</t>
  </si>
  <si>
    <t>Aisén comunal violencia económica intrafamiliar vif mujeres mujer encuesta envif cead ine edad rango etario</t>
  </si>
  <si>
    <t>https://analytics.zoho.com/open-view/2395394000007264280?ZOHO_CRITERIA=%22Trasposicion_27.9%22.%22C%C3%B3digo%20Comuna%22%3D11201</t>
  </si>
  <si>
    <t>#1774B10910</t>
  </si>
  <si>
    <t>Mapa de Detenciones por Violación en la Región del Biobío por comuna para el año 2020.</t>
  </si>
  <si>
    <t>Mapa que muestra las Detenciones por Violación en la Región del Biobío según datos recopilados desde la Subsecretaria de Prevención del Delito durante el año 2020.</t>
  </si>
  <si>
    <t>Región del Biobío regional delitos género violación mujer mujeres víctimas detenciones mapa comuna</t>
  </si>
  <si>
    <t>https://analytics.zoho.com/open-view/2395394000008850734?ZOHO_CRITERIA=%22Trasposicion_27.6%22.%22Frecuencia%22%20%3E%200%20AND%20%22Localiza%20CL%22.%22Codreg%22%20%3D8</t>
  </si>
  <si>
    <t>#1774B2996</t>
  </si>
  <si>
    <t>Frecuencia de Aprehensiones por Violencia Intrafamiliar en Contulmo para el Periodo 2005-2021</t>
  </si>
  <si>
    <t>Gráfico que muestra la frecuencia de Aprehensiones por Violencia Intrafamiliar en Contulmo según datos recopilados desde el Centro de Estudios y Análsis del Delito durante el Periodo 2005-2021.</t>
  </si>
  <si>
    <t>Contulmo comunal delitos género violencia hacia mujer mujeres víctimas intrafamiliar familiar aprehensiones comuna</t>
  </si>
  <si>
    <t>https://analytics.zoho.com/open-view/2395394000007123378?ZOHO_CRITERIA=%22Trasposicion_27.5%22.%22Cod_Comuna%22%3D8204</t>
  </si>
  <si>
    <t>#1774B7176</t>
  </si>
  <si>
    <t>Frecuencia de Casos Policiales por Violencia Intrafamiliar en Zapallar para el Periodo 2005-2021.</t>
  </si>
  <si>
    <t>Gráfico que muestra la frecuencia de Casos Policiales por Violencia Intrafamiliar en Zapallar según datos recopilados desde el Centro de Estudios y Análsis del Delito durante el Periodo 2005-2021.</t>
  </si>
  <si>
    <t>Zapallar comunal delitos género violencia hacia mujer mujeres víctimas intrafamiliar familiar casos policiales comuna</t>
  </si>
  <si>
    <t>https://analytics.zoho.com/open-view/2395394000007123412?ZOHO_CRITERIA=%22Trasposicion_27.5%22.%22Cod_Comuna%22%3D5405</t>
  </si>
  <si>
    <t>#1774B7418</t>
  </si>
  <si>
    <t>Variación Trimestral de Aprehensiones (%) por Violencia Intrafamiliar en Antuco para el Periodo 2005-2021.</t>
  </si>
  <si>
    <t>Gráfico que muestra la variación trimestral de Aprehensiones (%) por Violencia Intrafamiliar en Antuco  según datos recopilados desde el Centro de Estudios y Análisis del Delito durante el Periodo 2005-2021.</t>
  </si>
  <si>
    <t>Antuco comunal delitos género violencia hacia mujer mujeres víctimas intrafamiliar familiar aprehensiones variación trimestral</t>
  </si>
  <si>
    <t>https://analytics.zoho.com/open-view/2395394000007123879?ZOHO_CRITERIA=%22Trasposicion_27.5%22.%22Cod_Comuna%22%3D8302</t>
  </si>
  <si>
    <t>#1774B8897</t>
  </si>
  <si>
    <t>Frecuencia de Casos Policiales por Violencia Intrafamiliar en Cerro Navia para el Periodo 2005-2021.</t>
  </si>
  <si>
    <t>Gráfico que muestra la frecuencia de Casos Policiales por Violencia Intrafamiliar en Cerro Navia según datos recopilados desde el Centro de Estudios y Análsis del Delito durante el Periodo 2005-2021.</t>
  </si>
  <si>
    <t>Cerro Navia comunal delitos género violencia hacia mujer mujeres víctimas intrafamiliar familiar casos policiales comuna</t>
  </si>
  <si>
    <t>https://analytics.zoho.com/open-view/2395394000007123412?ZOHO_CRITERIA=%22Trasposicion_27.5%22.%22Cod_Comuna%22%3D13103</t>
  </si>
  <si>
    <t>#1774B7640</t>
  </si>
  <si>
    <t>Frecuencia de Frecuencia Detenciones por Violación en El Quisco para el Periodo 2008-2020</t>
  </si>
  <si>
    <t>Gráfico que muestra la frecuencia de Detenciones por Violación en El Quisco según datos recopilados desde el Subsecretaria de Prevención del Delito durante el Periodo 2008-2020.</t>
  </si>
  <si>
    <t>El Quisco comunal delitos género violación mujer mujeres víctimas detenciones</t>
  </si>
  <si>
    <t>https://analytics.zoho.com/open-view/2395394000006792637?ZOHO_CRITERIA=%22Localiza%20CL%22.%22Codcom%22%3D5604</t>
  </si>
  <si>
    <t>#1774B4063</t>
  </si>
  <si>
    <t>Frecuencia de Denuncias por Violencia Intrafamiliar en La Cruz para el Periodo 2005-2021.</t>
  </si>
  <si>
    <t>Gráfico que muestra la frecuencia de las Denuncias por Violencia Intrafamiliar en La Cruz según datos recopilados desde el Centro de Estudios y Análsis del Delito durante el Periodo 2005-2021.</t>
  </si>
  <si>
    <t>La Cruz comunal delitos género violencia hacia mujer mujeres víctimas intrafamiliar familiar denuncias comuna</t>
  </si>
  <si>
    <t>https://analytics.zoho.com/open-view/2395394000007123492?ZOHO_CRITERIA=%22Trasposicion_27.5%22.%22Cod_Comuna%22%3D5504</t>
  </si>
  <si>
    <t>#1774B7766</t>
  </si>
  <si>
    <t>Tasa de Aprehensiones, Casos Policiales, Denuncias y Detenciones por Violación en Mostazal para el Periodo 2008-2020.</t>
  </si>
  <si>
    <t>Gráfico que muestra la Tasa de Aprehensiones, Casos Policiales, Denuncias y Detenciones por Violación por cada 100 mil habitantes en Mostazal según datos recolectados y calculados por al Subsecretaría de Prevención del Delito para el Periodo 2008-2020.</t>
  </si>
  <si>
    <t>Mostazal comunal delitos género violación mujer mujeres víctimas aprehensiones casos policiales denuncias detenciones evolución tasa 100 mil habitantes</t>
  </si>
  <si>
    <t>https://analytics.zoho.com/open-view/2395394000006850626?ZOHO_CRITERIA=%22Localiza%20CL%22.%22Codcom%22%3D6110</t>
  </si>
  <si>
    <t>#1774B2398</t>
  </si>
  <si>
    <t>Frecuencia de Frecuencia Casos Policiales por Violación en Lampa para el Periodo 2008-2020</t>
  </si>
  <si>
    <t>Gráfico que muestra la frecuencia de Casos Policiales por Violación en Lampa según datos recopilados desde el Subsecretaria de Prevención del Delito durante el Periodo 2008-2020.</t>
  </si>
  <si>
    <t>Lampa comunal delitos género violación mujer mujeres víctimas casos policiales</t>
  </si>
  <si>
    <t>https://analytics.zoho.com/open-view/2395394000006792555?ZOHO_CRITERIA=%22Localiza%20CL%22.%22Codcom%22%3D13302</t>
  </si>
  <si>
    <t>#1774B3636</t>
  </si>
  <si>
    <t>Mapa de Aprehensiones, Casos policiales, Denuncias y Detenciones por Violencia Intrafamiliar en la Región de Antofagasta por comuna acumulado 2020-2021.</t>
  </si>
  <si>
    <t>Mapa que muestra las Aprehensiones, Casos policiales, Denuncias y Detenciones por Violencia Intrafamiliar en la Región de Antofagasta según datos recopilados desde el Centro de Estudios y Análsis del Delito durante acumulados en el periodo 2020-2021.</t>
  </si>
  <si>
    <t>Región de Antofagasta comunal delitos género violencia hacia mujer mujeres víctimas intrafamiliar familiar aprehensiones casos policiales denunacias detenciones mapa</t>
  </si>
  <si>
    <t>https://analytics.zoho.com/open-view/2395394000007346897?ZOHO_CRITERIA=%22Trasposicion_27.5%22.%22Cod_Regi%C3%B3n%22%3D2</t>
  </si>
  <si>
    <t>#1774B10517</t>
  </si>
  <si>
    <t>Variación Trimestral de Detenciones (%) por Violación en Diego de Almagro para el Periodo 2008-2020</t>
  </si>
  <si>
    <t>Gráfico que muestra la variación trimestral de Detenciones (%) por Violaciones en Diego de Almagro según datos recopilados desde la Subsecretaria de Prevención del Delito durante el Periodo 2008-2020.</t>
  </si>
  <si>
    <t>Diego de Almagro comunal delitos género violación mujer mujeres víctimas detenciones variación trimestral</t>
  </si>
  <si>
    <t>https://analytics.zoho.com/open-view/2395394000008633106?ZOHO_CRITERIA=%22Trasposicion_27.6%22.%22Cod_comuna%22%3D3202</t>
  </si>
  <si>
    <t>#1774B5651</t>
  </si>
  <si>
    <t>Variación Trimestral de Casos Policiales (%) por Violación en Lo Barnechea para el Periodo 2008-2020</t>
  </si>
  <si>
    <t>Gráfico que muestra la variación trimestral de Casos Policiales (%) por Violaciones en Lo Barnechea según datos recopilados desde la Subsecretaria de Prevención del Delito durante el Periodo 2008-2020.</t>
  </si>
  <si>
    <t>Lo Barnechea comunal delitos género violación mujer mujeres víctimas casos policiales variación trimestral</t>
  </si>
  <si>
    <t>https://analytics.zoho.com/open-view/2395394000008633026?ZOHO_CRITERIA=%22Trasposicion_27.6%22.%22Cod_comuna%22%3D13115</t>
  </si>
  <si>
    <t>#1774B5247</t>
  </si>
  <si>
    <t>Frecuencia de Frecuencia Aprehensiones, Casos Policiales, Denuncias y Detenciones por Violación en Valparaíso para el Periodo 2008-2020</t>
  </si>
  <si>
    <t>Gráfico que muestra la frecuencia de Aprehensiones, Casos Policiales, Denuncias y  Detenciones por Violación en Valparaíso según datos recopilados desde el Subsecretaria de Prevención del Delito durante el Periodo 2008-2020.</t>
  </si>
  <si>
    <t>Valparaíso comunal delitos género violación mujer mujeres víctimas aprehensiones casos policiales denuncias detenciones</t>
  </si>
  <si>
    <t>https://analytics.zoho.com/open-view/2395394000006792678?ZOHO_CRITERIA=%22Localiza%20CL%22.%22Codcom%22%3D5101</t>
  </si>
  <si>
    <t>#1774B4366</t>
  </si>
  <si>
    <t>Tasa de Denuncias por Violación en Paine para el Periodo 2008-2020.</t>
  </si>
  <si>
    <t>Gráfico que muestra la Tasa de Denuncias por Violación por cada 100 mil habitantes en Paine según datos recolectados y calculados por al Subsecretaría de Prevención del Delito para el Periodo 2008-2020.</t>
  </si>
  <si>
    <t>Paine comunal delitos género violación mujer mujeres víctimas denuncias evolución tasa 100 mil habitantes</t>
  </si>
  <si>
    <t>https://analytics.zoho.com/open-view/2395394000006843824?ZOHO_CRITERIA=%22Localiza%20CL%22.%22Codcom%22%3D13404</t>
  </si>
  <si>
    <t>#1774B1965</t>
  </si>
  <si>
    <t>Variación anual de Tasa de Aprehensiones, Casos Policiales, Denuncias y Detenciones (%) por Violación en San Vicente para el Periodo 2008-2020</t>
  </si>
  <si>
    <t>Gráfico que muestra la variación anual (%) de la Tasa por cada 100 mil habitantes de  Aprehensiones, Casos Policiales, Denuncias y Detenciones por Violaciones en San Vicente según datos recopilados desde la Subsecretaria de Prevención del Delito durante el Periodo 2008-2020.</t>
  </si>
  <si>
    <t>San Vicente comunal delitos género violación mujer mujeres víctimas aprehensiones casos policiales denuncias detenciones variación tasa 100 mil habitantes</t>
  </si>
  <si>
    <t>https://analytics.zoho.com/open-view/2395394000006850667?ZOHO_CRITERIA=%22Localiza%20CL%22.%22Codcom%22%3D6117</t>
  </si>
  <si>
    <t>#1774B6461</t>
  </si>
  <si>
    <t>Tasa de Aprehensiones, Casos Policiales, Denuncias y Detenciones por Violación en Andacollo para el Periodo 2008-2020.</t>
  </si>
  <si>
    <t>Gráfico que muestra la Tasa de Aprehensiones, Casos Policiales, Denuncias y Detenciones por Violación por cada 100 mil habitantes en Andacollo según datos recolectados y calculados por al Subsecretaría de Prevención del Delito para el Periodo 2008-2020.</t>
  </si>
  <si>
    <t>Andacollo comunal delitos género violación mujer mujeres víctimas aprehensiones casos policiales denuncias detenciones evolución tasa 100 mil habitantes</t>
  </si>
  <si>
    <t>https://analytics.zoho.com/open-view/2395394000006850626?ZOHO_CRITERIA=%22Localiza%20CL%22.%22Codcom%22%3D4103</t>
  </si>
  <si>
    <t>#1774B2338</t>
  </si>
  <si>
    <t>Frecuencia de Frecuencia Aprehensiones por Violación en Paredones para el Periodo 2008-2020</t>
  </si>
  <si>
    <t>Gráfico que muestra la frecuencia de Aprehensiones por Violación en Paredones según datos recopilados desde el Subsecretaria de Prevención del Delito durante el Periodo 2008-2020.</t>
  </si>
  <si>
    <t>Paredones comunal delitos género violación mujer mujeres víctimas aprehensiones</t>
  </si>
  <si>
    <t>https://analytics.zoho.com/open-view/2395394000006792514?ZOHO_CRITERIA=%22Localiza%20CL%22.%22Codcom%22%3D6206</t>
  </si>
  <si>
    <t>#1774B3100</t>
  </si>
  <si>
    <t>2º Juzgado de Garantía de Santiago</t>
  </si>
  <si>
    <t>Sentencias Dictadas por Delitos de Violación en el 2º Juzgado de Garantía de Santiago para el Periodo 2013-2019</t>
  </si>
  <si>
    <t>El gráfico muestra la evolución anual de la frecuencia de Sentencias Dictadas por Delitos de Violación por Delito específico en el 2º Juzgado de Garantía de Santiago para el Periodo 2013-2019 de acuerdo a datos provenientes del Poder Judicial de Chile.</t>
  </si>
  <si>
    <t>violación delitos género violencia mujer mujeres casos víctimas sentencias juzgado garantía angol</t>
  </si>
  <si>
    <t>https://analytics.zoho.com/open-view/2395394000007046737?ZOHO_CRITERIA=%22Trasposicion_27.8%22.%22Id_Juzgado_Garant%C3%ADa%22%3D68</t>
  </si>
  <si>
    <t>#1774B834</t>
  </si>
  <si>
    <t>Variación Trimestral de Detenciones (%) por Violencia Intrafamiliar en Buin para el Periodo 2005-2021.</t>
  </si>
  <si>
    <t>Gráfico que muestra la variación trimestral de Detenciones (%) por Violencia Intrafamiliar en Buin según datos recopilados desde el Centro de Estudios y Análisis del Delito durante el Periodo 2005-2021.</t>
  </si>
  <si>
    <t>Buin comunal delitos género violencia hacia mujer mujeres víctimas intrafamiliar familiar detenciones variación trimestral</t>
  </si>
  <si>
    <t>https://analytics.zoho.com/open-view/2395394000007126218?ZOHO_CRITERIA=%22Trasposicion_27.5%22.%22Cod_Comuna%22%3D13402</t>
  </si>
  <si>
    <t>#1774B10075</t>
  </si>
  <si>
    <t>Variación Trimestral de Denuncias (%) por Violencia Intrafamiliar en Coquimbo para el Periodo 2005-2021.</t>
  </si>
  <si>
    <t>Gráfico que muestra la variación trimestral de Denuncias (%) por Violencia Intrafamiliar en Coquimbo según datos recopilados desde el Centro de Estudios y Análisis del Delito durante el Periodo 2005-2021.</t>
  </si>
  <si>
    <t>Coquimbo comunal delitos género violencia hacia mujer mujeres víctimas intrafamiliar familiar denuncias variación trimestral</t>
  </si>
  <si>
    <t>https://analytics.zoho.com/open-view/2395394000007126144?ZOHO_CRITERIA=%22Trasposicion_27.5%22.%22Cod_Comuna%22%3D4102</t>
  </si>
  <si>
    <t>#1774B9446</t>
  </si>
  <si>
    <t>Variación Trimestral de Denuncias (%) por Violación en Nogales para el Periodo 2008-2020</t>
  </si>
  <si>
    <t>Gráfico que muestra la variación trimestral de Denuncias (%) por Violaciones en Nogales según datos recopilados desde la Subsecretaria de Prevención del Delito durante el Periodo 2008-2020.</t>
  </si>
  <si>
    <t>Nogales comunal delitos género violación mujer mujeres víctimas denuncias variación trimestral</t>
  </si>
  <si>
    <t>https://analytics.zoho.com/open-view/2395394000008633066?ZOHO_CRITERIA=%22Trasposicion_27.6%22.%22Cod_comuna%22%3D5506</t>
  </si>
  <si>
    <t>#1774B5361</t>
  </si>
  <si>
    <t>Variación anual de víctimas de femicidio en la Región de Arica y Parinacota, Periodo 2010-2021</t>
  </si>
  <si>
    <t>Gráfico que muestra la Variación anual de víctimas en la Región de Arica y Parinacota para el Periodo 2010-2021, según datos recopilados desde el Ministerio de la Mujer y Equidad de Género.</t>
  </si>
  <si>
    <t>Región de Arica y Parinacota femicidios víctimas violencia mujer variación porcentaje porcentual cantidad número casos</t>
  </si>
  <si>
    <t>https://analytics.zoho.com/open-view/2395394000006713064?ZOHO_CRITERIA=%22Localiza%20CL%22.%22Codreg%22%3D15</t>
  </si>
  <si>
    <t>#1774B11289</t>
  </si>
  <si>
    <t>Frecuencia según ocurrencia de Violencia Económica en Victoria para los años 2012, 2017 y 2020.</t>
  </si>
  <si>
    <t>Gráfico que muestra la Frecuencia según ocurrencia de Violencia Económica en Victoria los años 2012, 2017 y 2020 según datos de las encuestas ENVIF-VCM realizadas por el Instituto Nacional de Estadísticas (INE) y el Centro de Estudios y Análisis del Delito (CEAD).</t>
  </si>
  <si>
    <t>Victoria comunal violencia económica intrafamiliar vif mujeres mujer encuesta envif cead ine víctima padecer sufrir</t>
  </si>
  <si>
    <t>https://analytics.zoho.com/open-view/2395394000007264102?ZOHO_CRITERIA=%22Trasposicion_27.9%22.%22C%C3%B3digo%20Comuna%22%3D9211</t>
  </si>
  <si>
    <t>#1774B11119</t>
  </si>
  <si>
    <t>Frecuencia de Frecuencia Aprehensiones por Violación en Lonquimay para el Periodo 2008-2020</t>
  </si>
  <si>
    <t>Gráfico que muestra la frecuencia de Aprehensiones por Violación en Lonquimay según datos recopilados desde el Subsecretaria de Prevención del Delito durante el Periodo 2008-2020.</t>
  </si>
  <si>
    <t>Lonquimay comunal delitos género violación mujer mujeres víctimas aprehensiones</t>
  </si>
  <si>
    <t>https://analytics.zoho.com/open-view/2395394000006792514?ZOHO_CRITERIA=%22Localiza%20CL%22.%22Codcom%22%3D9205</t>
  </si>
  <si>
    <t>#1774B3216</t>
  </si>
  <si>
    <t>Frecuencia de Aprehensiones por Violencia Intrafamiliar en Graneros para el Periodo 2005-2021</t>
  </si>
  <si>
    <t>Gráfico que muestra la frecuencia de Aprehensiones por Violencia Intrafamiliar en Graneros según datos recopilados desde el Centro de Estudios y Análsis del Delito durante el Periodo 2005-2021.</t>
  </si>
  <si>
    <t>Graneros comunal delitos género violencia hacia mujer mujeres víctimas intrafamiliar familiar aprehensiones comuna</t>
  </si>
  <si>
    <t>https://analytics.zoho.com/open-view/2395394000007123378?ZOHO_CRITERIA=%22Trasposicion_27.5%22.%22Cod_Comuna%22%3D6106</t>
  </si>
  <si>
    <t>#1774B7103</t>
  </si>
  <si>
    <t>Frecuencia de Frecuencia Detenciones por Violación en Loncoche para el Periodo 2008-2020</t>
  </si>
  <si>
    <t>Gráfico que muestra la frecuencia de Detenciones por Violación en Loncoche según datos recopilados desde el Subsecretaria de Prevención del Delito durante el Periodo 2008-2020.</t>
  </si>
  <si>
    <t>Loncoche comunal delitos género violación mujer mujeres víctimas detenciones</t>
  </si>
  <si>
    <t>https://analytics.zoho.com/open-view/2395394000006792637?ZOHO_CRITERIA=%22Localiza%20CL%22.%22Codcom%22%3D9109</t>
  </si>
  <si>
    <t>#1774B4197</t>
  </si>
  <si>
    <t>Variación Trimestral de Aprehensiones (%) por Violencia Intrafamiliar en Lebu para el Periodo 2005-2021.</t>
  </si>
  <si>
    <t>Gráfico que muestra la variación trimestral de Aprehensiones (%) por Violencia Intrafamiliar en Lebu  según datos recopilados desde el Centro de Estudios y Análisis del Delito durante el Periodo 2005-2021.</t>
  </si>
  <si>
    <t>Lebu comunal delitos género violencia hacia mujer mujeres víctimas intrafamiliar familiar aprehensiones variación trimestral</t>
  </si>
  <si>
    <t>https://analytics.zoho.com/open-view/2395394000007123879?ZOHO_CRITERIA=%22Trasposicion_27.5%22.%22Cod_Comuna%22%3D8201</t>
  </si>
  <si>
    <t>#1774B8889</t>
  </si>
  <si>
    <t>Frecuencia de Frecuencia Denuncias por Violación en Contulmo para el Periodo 2008-2020</t>
  </si>
  <si>
    <t>Gráfico que muestra la frecuencia de Denuncias por Violación en Contulmo según datos recopilados desde el Subsecretaria de Prevención del Delito durante el Periodo 2008-2020.</t>
  </si>
  <si>
    <t>Contulmo comunal delitos género violación mujer mujeres víctimas denuncias</t>
  </si>
  <si>
    <t>https://analytics.zoho.com/open-view/2395394000006792596?ZOHO_CRITERIA=%22Localiza%20CL%22.%22Codcom%22%3D8204</t>
  </si>
  <si>
    <t>#1774B3823</t>
  </si>
  <si>
    <t>Tasa de Aprehensiones por Violación en Macul para el Periodo 2008-2020.</t>
  </si>
  <si>
    <t>Gráfico que muestra la Tasa de Aprehensiones por Violación por cada 100 mil habitantes en Macul según datos recolectados y calculados por al Subsecretaría de Prevención del Delito para el Periodo 2008-2020.</t>
  </si>
  <si>
    <t>Macul comunal delitos género violación mujer mujeres víctimas aprehensiones evolución tasa 100 mil habitantes</t>
  </si>
  <si>
    <t>https://analytics.zoho.com/open-view/2395394000006843662?ZOHO_CRITERIA=%22Localiza%20CL%22.%22Codcom%22%3D13118</t>
  </si>
  <si>
    <t>#1774B1263</t>
  </si>
  <si>
    <t>Variación Trimestral de Aprehensiones (%) por Violencia Intrafamiliar en Alto Biobío para el Periodo 2005-2021.</t>
  </si>
  <si>
    <t>Gráfico que muestra la variación trimestral de Aprehensiones (%) por Violencia Intrafamiliar en Alto Biobío  según datos recopilados desde el Centro de Estudios y Análisis del Delito durante el Periodo 2005-2021.</t>
  </si>
  <si>
    <t>Alto Biobío comunal delitos género violencia hacia mujer mujeres víctimas intrafamiliar familiar aprehensiones variación trimestral</t>
  </si>
  <si>
    <t>https://analytics.zoho.com/open-view/2395394000007123879?ZOHO_CRITERIA=%22Trasposicion_27.5%22.%22Cod_Comuna%22%3D8314</t>
  </si>
  <si>
    <t>#1774B8909</t>
  </si>
  <si>
    <t>Variación Trimestral de Denuncias (%) por Violación en Coltauco para el Periodo 2008-2020</t>
  </si>
  <si>
    <t>Gráfico que muestra la variación trimestral de Denuncias (%) por Violaciones en Coltauco según datos recopilados desde la Subsecretaria de Prevención del Delito durante el Periodo 2008-2020.</t>
  </si>
  <si>
    <t>Coltauco comunal delitos género violación mujer mujeres víctimas denuncias variación trimestral</t>
  </si>
  <si>
    <t>https://analytics.zoho.com/open-view/2395394000008633066?ZOHO_CRITERIA=%22Trasposicion_27.6%22.%22Cod_comuna%22%3D6104</t>
  </si>
  <si>
    <t>#1774B5381</t>
  </si>
  <si>
    <t>Tasa de Detenciones por Violación en Alto del Carmen para el Periodo 2008-2020.</t>
  </si>
  <si>
    <t>Gráfico que muestra la Tasa de Detenciones por Violación por cada 100 mil habitantes en Alto del Carmen según datos recolectados y calculados por al Subsecretaría de Prevención del Delito para el Periodo 2008-2020.</t>
  </si>
  <si>
    <t>Alto del Carmen comunal delitos género violación mujer mujeres víctimas detenciones evolución tasa 100 mil habitantes</t>
  </si>
  <si>
    <t>https://analytics.zoho.com/open-view/2395394000006843853?ZOHO_CRITERIA=%22Localiza%20CL%22.%22Codcom%22%3D3302</t>
  </si>
  <si>
    <t>#1774B2010</t>
  </si>
  <si>
    <t>Frecuencia de Frecuencia Detenciones por Violación en Coltauco para el Periodo 2008-2020</t>
  </si>
  <si>
    <t>Gráfico que muestra la frecuencia de Detenciones por Violación en Coltauco según datos recopilados desde el Subsecretaria de Prevención del Delito durante el Periodo 2008-2020.</t>
  </si>
  <si>
    <t>Coltauco comunal delitos género violación mujer mujeres víctimas detenciones</t>
  </si>
  <si>
    <t>https://analytics.zoho.com/open-view/2395394000006792637?ZOHO_CRITERIA=%22Localiza%20CL%22.%22Codcom%22%3D6104</t>
  </si>
  <si>
    <t>#1774B4079</t>
  </si>
  <si>
    <t>Frecuencia de Denuncias por Violencia Intrafamiliar en Quinta de Tilcoco para el Periodo 2005-2021.</t>
  </si>
  <si>
    <t>Gráfico que muestra la frecuencia de las Denuncias por Violencia Intrafamiliar en Quinta de Tilcoco según datos recopilados desde el Centro de Estudios y Análsis del Delito durante el Periodo 2005-2021.</t>
  </si>
  <si>
    <t>Quinta de Tilcoco comunal delitos género violencia hacia mujer mujeres víctimas intrafamiliar familiar denuncias comuna</t>
  </si>
  <si>
    <t>https://analytics.zoho.com/open-view/2395394000007123492?ZOHO_CRITERIA=%22Trasposicion_27.5%22.%22Cod_Comuna%22%3D6114</t>
  </si>
  <si>
    <t>#1774B7797</t>
  </si>
  <si>
    <t>Proporción de Casos de Violencia Económica por rango etario de la víctima en Vallenar para los años 2012, 2017 y 2020.</t>
  </si>
  <si>
    <t>Gráfico que muestra la Proporción de Casos de Violencia Económica por rango etario en Vallenar para los años 2012, 2017 y 2020 según datos de las encuestas ENVIF-VCM realizadas por el Instituto Nacional de Estadísticas (INE) y el Centro de Estudios y Análisis del Delito (CEAD).</t>
  </si>
  <si>
    <t>Vallenar comunal violencia económica intrafamiliar vif mujeres mujer encuesta envif cead ine edad rango etario</t>
  </si>
  <si>
    <t>https://analytics.zoho.com/open-view/2395394000007264280?ZOHO_CRITERIA=%22Trasposicion_27.9%22.%22C%C3%B3digo%20Comuna%22%3D3301</t>
  </si>
  <si>
    <t>#1774B10793</t>
  </si>
  <si>
    <t>Variación Trimestral de Aprehensiones, Casos policiales, Denuncias y Detenciones (%) por Violación en Huara para el Periodo 2008-2020</t>
  </si>
  <si>
    <t>Gráfico que muestra la variación trimestral de Aprehensiones, Casos Policiales, Denuncias y Detenciones (%) por Violaciones en Huara según datos recopilados desde la Subsecretaria de Prevención del Delito durante el Periodo 2008-2020.</t>
  </si>
  <si>
    <t>Huara comunal delitos género violación mujer mujeres víctimas aprehensiones casos policiales denuncias detenciones variación trimestral</t>
  </si>
  <si>
    <t>https://analytics.zoho.com/open-view/2395394000008633146?ZOHO_CRITERIA=%22Trasposicion_27.6%22.%22Cod_comuna%22%3D1404</t>
  </si>
  <si>
    <t>#1774B5938</t>
  </si>
  <si>
    <t>Tasa de Denuncias por Violación en Llaillay para el Periodo 2008-2020.</t>
  </si>
  <si>
    <t>Gráfico que muestra la Tasa de Denuncias por Violación por cada 100 mil habitantes en Llaillay según datos recolectados y calculados por al Subsecretaría de Prevención del Delito para el Periodo 2008-2020.</t>
  </si>
  <si>
    <t>Llaillay comunal delitos género violación mujer mujeres víctimas denuncias evolución tasa 100 mil habitantes</t>
  </si>
  <si>
    <t>https://analytics.zoho.com/open-view/2395394000006843824?ZOHO_CRITERIA=%22Localiza%20CL%22.%22Codcom%22%3D5703</t>
  </si>
  <si>
    <t>#1774B1722</t>
  </si>
  <si>
    <t>Tasa de Denuncias por Violación en Puyehue para el Periodo 2008-2020.</t>
  </si>
  <si>
    <t>Gráfico que muestra la Tasa de Denuncias por Violación por cada 100 mil habitantes en Puyehue según datos recolectados y calculados por al Subsecretaría de Prevención del Delito para el Periodo 2008-2020.</t>
  </si>
  <si>
    <t>Puyehue comunal delitos género violación mujer mujeres víctimas denuncias evolución tasa 100 mil habitantes</t>
  </si>
  <si>
    <t>https://analytics.zoho.com/open-view/2395394000006843824?ZOHO_CRITERIA=%22Localiza%20CL%22.%22Codcom%22%3D10304</t>
  </si>
  <si>
    <t>#1774B1901</t>
  </si>
  <si>
    <t>Sentencias Dictadas por Delitos de Violación en el Juzgado de Garantía de Copiapo para el Periodo 2013-2019</t>
  </si>
  <si>
    <t>El gráfico muestra la evolución anual de la frecuencia de Sentencias Dictadas por Delitos de Violación por Delito específico en el Juzgado de Garantía de Copiapo para el Periodo 2013-2019 de acuerdo a datos provenientes del Poder Judicial de Chile.</t>
  </si>
  <si>
    <t>violación delitos género violencia mujer mujeres casos víctimas sentencias juzgado garantía san fernando</t>
  </si>
  <si>
    <t>https://analytics.zoho.com/open-view/2395394000007046737?ZOHO_CRITERIA=%22Trasposicion_27.8%22.%22Id_Juzgado_Garant%C3%ADa%22%3D5</t>
  </si>
  <si>
    <t>#1774B771</t>
  </si>
  <si>
    <t>Variación anual de Tasa de Aprehensiones, Casos Policiales, Denuncias y Detenciones (%) por Violación en Río Ibáñez para el Periodo 2008-2020</t>
  </si>
  <si>
    <t>Gráfico que muestra la variación anual (%) de la Tasa por cada 100 mil habitantes de  Aprehensiones, Casos Policiales, Denuncias y Detenciones por Violaciones en Río Ibáñez según datos recopilados desde la Subsecretaria de Prevención del Delito durante el Periodo 2008-2020.</t>
  </si>
  <si>
    <t>Río Ibáñez comunal delitos género violación mujer mujeres víctimas aprehensiones casos policiales denuncias detenciones variación tasa 100 mil habitantes</t>
  </si>
  <si>
    <t>https://analytics.zoho.com/open-view/2395394000006850667?ZOHO_CRITERIA=%22Localiza%20CL%22.%22Codcom%22%3D11402</t>
  </si>
  <si>
    <t>#1774B6633</t>
  </si>
  <si>
    <t>Frecuencia de Frecuencia Detenciones por Violación en Alto Hospicio para el Periodo 2008-2020</t>
  </si>
  <si>
    <t>Gráfico que muestra la frecuencia de Detenciones por Violación en Alto Hospicio según datos recopilados desde el Subsecretaria de Prevención del Delito durante el Periodo 2008-2020.</t>
  </si>
  <si>
    <t>Alto Hospicio comunal delitos género violación mujer mujeres víctimas detenciones</t>
  </si>
  <si>
    <t>https://analytics.zoho.com/open-view/2395394000006792637?ZOHO_CRITERIA=%22Localiza%20CL%22.%22Codcom%22%3D1107</t>
  </si>
  <si>
    <t>#1774B4008</t>
  </si>
  <si>
    <t>Frecuencia de Frecuencia Denuncias por Violación en Quilicura para el Periodo 2008-2020</t>
  </si>
  <si>
    <t>Gráfico que muestra la frecuencia de Denuncias por Violación en Quilicura según datos recopilados desde el Subsecretaria de Prevención del Delito durante el Periodo 2008-2020.</t>
  </si>
  <si>
    <t>Quilicura comunal delitos género violación mujer mujeres víctimas denuncias</t>
  </si>
  <si>
    <t>https://analytics.zoho.com/open-view/2395394000006792596?ZOHO_CRITERIA=%22Localiza%20CL%22.%22Codcom%22%3D13125</t>
  </si>
  <si>
    <t>#1774B3963</t>
  </si>
  <si>
    <t>Frecuencia de Aprehensiones por Violencia Intrafamiliar en Zapallar para el Periodo 2005-2021</t>
  </si>
  <si>
    <t>Gráfico que muestra la frecuencia de Aprehensiones por Violencia Intrafamiliar en Zapallar según datos recopilados desde el Centro de Estudios y Análsis del Delito durante el Periodo 2005-2021.</t>
  </si>
  <si>
    <t>Zapallar comunal delitos género violencia hacia mujer mujeres víctimas intrafamiliar familiar aprehensiones comuna</t>
  </si>
  <si>
    <t>https://analytics.zoho.com/open-view/2395394000007123378?ZOHO_CRITERIA=%22Trasposicion_27.5%22.%22Cod_Comuna%22%3D5405</t>
  </si>
  <si>
    <t>#1774B7076</t>
  </si>
  <si>
    <t>Tasa de Denuncias por Violación en Lanco para el Periodo 2008-2020.</t>
  </si>
  <si>
    <t>Gráfico que muestra la Tasa de Denuncias por Violación por cada 100 mil habitantes en Lanco según datos recolectados y calculados por al Subsecretaría de Prevención del Delito para el Periodo 2008-2020.</t>
  </si>
  <si>
    <t>Lanco comunal delitos género violación mujer mujeres víctimas denuncias evolución tasa 100 mil habitantes</t>
  </si>
  <si>
    <t>https://analytics.zoho.com/open-view/2395394000006843824?ZOHO_CRITERIA=%22Localiza%20CL%22.%22Codcom%22%3D14103</t>
  </si>
  <si>
    <t>#1774B1978</t>
  </si>
  <si>
    <t>Frecuencia de Detenciones por Violencia Intrafamiliar en Maule para el Periodo 2005-2021.</t>
  </si>
  <si>
    <t>Gráfico que muestra la frecuencia de las Detenciones por Violencia Intrafamiliar en Maule según datos recopilados desde el Centro de Estudios y Análsis del Delito durante el Periodo 2005-2021.</t>
  </si>
  <si>
    <t>Maule comunal delitos género violencia hacia mujer mujeres víctimas intrafamiliar familiar detenciones comuna</t>
  </si>
  <si>
    <t>https://analytics.zoho.com/open-view/2395394000007123572?ZOHO_CRITERIA=%22Trasposicion_27.5%22.%22Cod_Comuna%22%3D7105</t>
  </si>
  <si>
    <t>#1774B8165</t>
  </si>
  <si>
    <t>Cantidad de Casos de Violencia Intrafamiliar en la Región de Tarapacá por Trimestre de la víctima según datos recopilados en el Periodo 2019-2021.</t>
  </si>
  <si>
    <t>Gráfico que muestra la cantidad de casos de Violencia Intrafamiliar en la Región de Tarapacá por trimestre, presentados frente a la Fiscalía de Chile durante el Periodo 2019-2021.</t>
  </si>
  <si>
    <t>Región de Tarapacá delitos violencia mujer mujeres casos víctimas intrafamiliar familiar fisica fiscalía región evolución trimestre</t>
  </si>
  <si>
    <t>https://analytics.zoho.com/open-view/2395394000007062103?ZOHO_CRITERIA=%22Trasposicion_27.4%22.%22Cod_Regi%C3%B3n%22%3D1</t>
  </si>
  <si>
    <t>#1774B6900</t>
  </si>
  <si>
    <t>Tasa de Casos Policiales por Violación en Aisén para el Periodo 2008-2020.</t>
  </si>
  <si>
    <t>Gráfico que muestra la Tasa de Casos Policiales por Violación por cada 100 mil habitantes en Aisén según datos recolectados y calculados por al Subsecretaría de Prevención del Delito para el Periodo 2008-2020.</t>
  </si>
  <si>
    <t>Aisén comunal delitos género violación mujer mujeres víctimas casos policiales evolución tasa 100 mil habitantes</t>
  </si>
  <si>
    <t>https://analytics.zoho.com/open-view/2395394000006843792?ZOHO_CRITERIA=%22Localiza%20CL%22.%22Codcom%22%3D11201</t>
  </si>
  <si>
    <t>#1774B1571</t>
  </si>
  <si>
    <t>Variación Trimestral de Detenciones (%) por Violación en Colina para el Periodo 2008-2020</t>
  </si>
  <si>
    <t>Gráfico que muestra la variación trimestral de Detenciones (%) por Violaciones en Colina según datos recopilados desde la Subsecretaria de Prevención del Delito durante el Periodo 2008-2020.</t>
  </si>
  <si>
    <t>Colina comunal delitos género violación mujer mujeres víctimas detenciones variación trimestral</t>
  </si>
  <si>
    <t>https://analytics.zoho.com/open-view/2395394000008633106?ZOHO_CRITERIA=%22Trasposicion_27.6%22.%22Cod_comuna%22%3D13301</t>
  </si>
  <si>
    <t>#1774B5905</t>
  </si>
  <si>
    <t>Frecuencia de Casos Policiales por Violencia Intrafamiliar en Mulchén para el Periodo 2005-2021.</t>
  </si>
  <si>
    <t>Gráfico que muestra la frecuencia de Casos Policiales por Violencia Intrafamiliar en Mulchén según datos recopilados desde el Centro de Estudios y Análsis del Delito durante el Periodo 2005-2021.</t>
  </si>
  <si>
    <t>Mulchén comunal delitos género violencia hacia mujer mujeres víctimas intrafamiliar familiar casos policiales comuna</t>
  </si>
  <si>
    <t>https://analytics.zoho.com/open-view/2395394000007123412?ZOHO_CRITERIA=%22Trasposicion_27.5%22.%22Cod_Comuna%22%3D8305</t>
  </si>
  <si>
    <t>#1774B7526</t>
  </si>
  <si>
    <t>Variación anual de Tasa de Aprehensiones, Casos Policiales, Denuncias y Detenciones (%) por Violación en Las Cabras para el Periodo 2008-2020</t>
  </si>
  <si>
    <t>Gráfico que muestra la variación anual (%) de la Tasa por cada 100 mil habitantes de  Aprehensiones, Casos Policiales, Denuncias y Detenciones por Violaciones en Las Cabras según datos recopilados desde la Subsecretaria de Prevención del Delito durante el Periodo 2008-2020.</t>
  </si>
  <si>
    <t>Las Cabras comunal delitos género violación mujer mujeres víctimas aprehensiones casos policiales denuncias detenciones variación tasa 100 mil habitantes</t>
  </si>
  <si>
    <t>https://analytics.zoho.com/open-view/2395394000006850667?ZOHO_CRITERIA=%22Localiza%20CL%22.%22Codcom%22%3D6107</t>
  </si>
  <si>
    <t>#1774B6451</t>
  </si>
  <si>
    <t>Variación Trimestral de Aprehensiones (%) por Violencia Intrafamiliar en Quirihue para el Periodo 2005-2021.</t>
  </si>
  <si>
    <t>Gráfico que muestra la variación trimestral de Aprehensiones (%) por Violencia Intrafamiliar en Quirihue  según datos recopilados desde el Centro de Estudios y Análisis del Delito durante el Periodo 2005-2021.</t>
  </si>
  <si>
    <t>Quirihue comunal delitos género violencia hacia mujer mujeres víctimas intrafamiliar familiar aprehensiones variación trimestral</t>
  </si>
  <si>
    <t>https://analytics.zoho.com/open-view/2395394000007123879?ZOHO_CRITERIA=%22Trasposicion_27.5%22.%22Cod_Comuna%22%3D16201</t>
  </si>
  <si>
    <t>#1774B8923</t>
  </si>
  <si>
    <t>Proporción de Casos de Violencia Económica por rango etario de la víctima en Los Vilos para los años 2012, 2017 y 2020.</t>
  </si>
  <si>
    <t>Gráfico que muestra la Proporción de Casos de Violencia Económica por rango etario en Los Vilos para los años 2012, 2017 y 2020 según datos de las encuestas ENVIF-VCM realizadas por el Instituto Nacional de Estadísticas (INE) y el Centro de Estudios y Análisis del Delito (CEAD).</t>
  </si>
  <si>
    <t>Los Vilos comunal violencia económica intrafamiliar vif mujeres mujer encuesta envif cead ine edad rango etario</t>
  </si>
  <si>
    <t>https://analytics.zoho.com/open-view/2395394000007264280?ZOHO_CRITERIA=%22Trasposicion_27.9%22.%22C%C3%B3digo%20Comuna%22%3D4203</t>
  </si>
  <si>
    <t>#1774B10801</t>
  </si>
  <si>
    <t>Variación Trimestral de Casos Policiales (%) por Violencia Intrafamiliar en La Granja para el Periodo 2005-2021.</t>
  </si>
  <si>
    <t>Gráfico que muestra la variación trimestral de Casos Policiales (%) por Violencia Intrafamiliar en La Granja según datos recopilados desde el Centro de Estudios y Análisis del Delito durante el Periodo 2005-2021.</t>
  </si>
  <si>
    <t>La Granja comunal delitos género violencia hacia mujer mujeres víctimas intrafamiliar familiar casos policiales variación trimestral</t>
  </si>
  <si>
    <t>https://analytics.zoho.com/open-view/2395394000007123911?ZOHO_CRITERIA=%22Trasposicion_27.5%22.%22Cod_Comuna%22%3D13111</t>
  </si>
  <si>
    <t>#1774B9362</t>
  </si>
  <si>
    <t>Variación anual de Tasa de Aprehensiones, Casos Policiales, Denuncias y Detenciones (%) por Violación en Diego de Almagro para el Periodo 2008-2020</t>
  </si>
  <si>
    <t>Gráfico que muestra la variación anual (%) de la Tasa por cada 100 mil habitantes de  Aprehensiones, Casos Policiales, Denuncias y Detenciones por Violaciones en Diego de Almagro según datos recopilados desde la Subsecretaria de Prevención del Delito durante el Periodo 2008-2020.</t>
  </si>
  <si>
    <t>Diego de Almagro comunal delitos género violación mujer mujeres víctimas aprehensiones casos policiales denuncias detenciones variación tasa 100 mil habitantes</t>
  </si>
  <si>
    <t>https://analytics.zoho.com/open-view/2395394000006850667?ZOHO_CRITERIA=%22Localiza%20CL%22.%22Codcom%22%3D3202</t>
  </si>
  <si>
    <t>#1774B6387</t>
  </si>
  <si>
    <t>Frecuencia de Casos Policiales por Violencia Intrafamiliar en Mostazal para el Periodo 2005-2021.</t>
  </si>
  <si>
    <t>Gráfico que muestra la frecuencia de Casos Policiales por Violencia Intrafamiliar en Mostazal según datos recopilados desde el Centro de Estudios y Análsis del Delito durante el Periodo 2005-2021.</t>
  </si>
  <si>
    <t>Mostazal comunal delitos género violencia hacia mujer mujeres víctimas intrafamiliar familiar casos policiales comuna</t>
  </si>
  <si>
    <t>https://analytics.zoho.com/open-view/2395394000007123412?ZOHO_CRITERIA=%22Trasposicion_27.5%22.%22Cod_Comuna%22%3D6110</t>
  </si>
  <si>
    <t>#1774B7449</t>
  </si>
  <si>
    <t>Frecuencia de Frecuencia Detenciones por Violación en Tocopilla para el Periodo 2008-2020</t>
  </si>
  <si>
    <t>Gráfico que muestra la frecuencia de Detenciones por Violación en Tocopilla según datos recopilados desde el Subsecretaria de Prevención del Delito durante el Periodo 2008-2020.</t>
  </si>
  <si>
    <t>Tocopilla comunal delitos género violación mujer mujeres víctimas detenciones</t>
  </si>
  <si>
    <t>https://analytics.zoho.com/open-view/2395394000006792637?ZOHO_CRITERIA=%22Localiza%20CL%22.%22Codcom%22%3D2301</t>
  </si>
  <si>
    <t>#1774B4017</t>
  </si>
  <si>
    <t>Variación Trimestral de Casos Policiales (%) por Violación en Calama para el Periodo 2008-2020</t>
  </si>
  <si>
    <t>Gráfico que muestra la variación trimestral de Casos Policiales (%) por Violaciones en Calama según datos recopilados desde la Subsecretaria de Prevención del Delito durante el Periodo 2008-2020.</t>
  </si>
  <si>
    <t>Calama comunal delitos género violación mujer mujeres víctimas casos policiales variación trimestral</t>
  </si>
  <si>
    <t>https://analytics.zoho.com/open-view/2395394000008633026?ZOHO_CRITERIA=%22Trasposicion_27.6%22.%22Cod_comuna%22%3D2201</t>
  </si>
  <si>
    <t>#1774B4976</t>
  </si>
  <si>
    <t>Frecuencia de Frecuencia Casos Policiales por Violación en Cochamó para el Periodo 2008-2020</t>
  </si>
  <si>
    <t>Gráfico que muestra la frecuencia de Casos Policiales por Violación en Cochamó según datos recopilados desde el Subsecretaria de Prevención del Delito durante el Periodo 2008-2020.</t>
  </si>
  <si>
    <t>Cochamó comunal delitos género violación mujer mujeres víctimas casos policiales</t>
  </si>
  <si>
    <t>https://analytics.zoho.com/open-view/2395394000006792555?ZOHO_CRITERIA=%22Localiza%20CL%22.%22Codcom%22%3D10103</t>
  </si>
  <si>
    <t>#1774B3556</t>
  </si>
  <si>
    <t>Tasa de Aprehensiones por Violación en Empedrado para el Periodo 2008-2020.</t>
  </si>
  <si>
    <t>Gráfico que muestra la Tasa de Aprehensiones por Violación por cada 100 mil habitantes en Empedrado según datos recolectados y calculados por al Subsecretaría de Prevención del Delito para el Periodo 2008-2020.</t>
  </si>
  <si>
    <t>Empedrado comunal delitos género violación mujer mujeres víctimas aprehensiones evolución tasa 100 mil habitantes</t>
  </si>
  <si>
    <t>https://analytics.zoho.com/open-view/2395394000006843662?ZOHO_CRITERIA=%22Localiza%20CL%22.%22Codcom%22%3D7104</t>
  </si>
  <si>
    <t>#1774B1097</t>
  </si>
  <si>
    <t>Variación Trimestral de Casos Policiales (%) por Violación en Illapel para el Periodo 2008-2020</t>
  </si>
  <si>
    <t>Gráfico que muestra la variación trimestral de Casos Policiales (%) por Violaciones en Illapel según datos recopilados desde la Subsecretaria de Prevención del Delito durante el Periodo 2008-2020.</t>
  </si>
  <si>
    <t>Illapel comunal delitos género violación mujer mujeres víctimas casos policiales variación trimestral</t>
  </si>
  <si>
    <t>https://analytics.zoho.com/open-view/2395394000008633026?ZOHO_CRITERIA=%22Trasposicion_27.6%22.%22Cod_comuna%22%3D4201</t>
  </si>
  <si>
    <t>#1774B4995</t>
  </si>
  <si>
    <t>Variación Trimestral de Denuncias (%) por Violencia Intrafamiliar en San Ignacio para el Periodo 2005-2021.</t>
  </si>
  <si>
    <t>Gráfico que muestra la variación trimestral de Denuncias (%) por Violencia Intrafamiliar en San Ignacio según datos recopilados desde el Centro de Estudios y Análisis del Delito durante el Periodo 2005-2021.</t>
  </si>
  <si>
    <t>San Ignacio comunal delitos género violencia hacia mujer mujeres víctimas intrafamiliar familiar denuncias variación trimestral</t>
  </si>
  <si>
    <t>https://analytics.zoho.com/open-view/2395394000007126144?ZOHO_CRITERIA=%22Trasposicion_27.5%22.%22Cod_Comuna%22%3D16108</t>
  </si>
  <si>
    <t>#1774B9611</t>
  </si>
  <si>
    <t>Tasa de Denuncias por Violación en Freire para el Periodo 2008-2020.</t>
  </si>
  <si>
    <t>Gráfico que muestra la Tasa de Denuncias por Violación por cada 100 mil habitantes en Freire según datos recolectados y calculados por al Subsecretaría de Prevención del Delito para el Periodo 2008-2020.</t>
  </si>
  <si>
    <t>Freire comunal delitos género violación mujer mujeres víctimas denuncias evolución tasa 100 mil habitantes</t>
  </si>
  <si>
    <t>https://analytics.zoho.com/open-view/2395394000006843824?ZOHO_CRITERIA=%22Localiza%20CL%22.%22Codcom%22%3D9105</t>
  </si>
  <si>
    <t>#1774B1851</t>
  </si>
  <si>
    <t>Tasa de Casos Policiales por Violación en Nacimiento para el Periodo 2008-2020.</t>
  </si>
  <si>
    <t>Gráfico que muestra la Tasa de Casos Policiales por Violación por cada 100 mil habitantes en Nacimiento según datos recolectados y calculados por al Subsecretaría de Prevención del Delito para el Periodo 2008-2020.</t>
  </si>
  <si>
    <t>Nacimiento comunal delitos género violación mujer mujeres víctimas casos policiales evolución tasa 100 mil habitantes</t>
  </si>
  <si>
    <t>https://analytics.zoho.com/open-view/2395394000006843792?ZOHO_CRITERIA=%22Localiza%20CL%22.%22Codcom%22%3D8306</t>
  </si>
  <si>
    <t>#1774B1477</t>
  </si>
  <si>
    <t>Frecuencia de Frecuencia Aprehensiones por Violación en Malloa para el Periodo 2008-2020</t>
  </si>
  <si>
    <t>Gráfico que muestra la frecuencia de Aprehensiones por Violación en Malloa según datos recopilados desde el Subsecretaria de Prevención del Delito durante el Periodo 2008-2020.</t>
  </si>
  <si>
    <t>Malloa comunal delitos género violación mujer mujeres víctimas aprehensiones</t>
  </si>
  <si>
    <t>https://analytics.zoho.com/open-view/2395394000006792514?ZOHO_CRITERIA=%22Localiza%20CL%22.%22Codcom%22%3D6109</t>
  </si>
  <si>
    <t>#1774B3086</t>
  </si>
  <si>
    <t>Variación Trimestral de Detenciones (%) por Violencia Intrafamiliar en Quinta de Tilcoco para el Periodo 2005-2021.</t>
  </si>
  <si>
    <t>Gráfico que muestra la variación trimestral de Detenciones (%) por Violencia Intrafamiliar en Quinta de Tilcoco según datos recopilados desde el Centro de Estudios y Análisis del Delito durante el Periodo 2005-2021.</t>
  </si>
  <si>
    <t>Quinta de Tilcoco comunal delitos género violencia hacia mujer mujeres víctimas intrafamiliar familiar detenciones variación trimestral</t>
  </si>
  <si>
    <t>https://analytics.zoho.com/open-view/2395394000007126218?ZOHO_CRITERIA=%22Trasposicion_27.5%22.%22Cod_Comuna%22%3D6114</t>
  </si>
  <si>
    <t>#1774B9854</t>
  </si>
  <si>
    <t>Proporción de Aprehensiones, Casos Policiales, Denuncias y Detenciones por Violencia Intrafamiliar en Requínoa para el Periodo 2005-2021.</t>
  </si>
  <si>
    <t>Gráfico que muestra la proporción y cantidad de Aprehensiones, Casos policiales, Denuncias y Detenciones por Violencia Intrafamiliar en Requínoa según datos recopilados desde el Centro de Estudios y Análisis del Delito durante el Periodo 2005-2021.</t>
  </si>
  <si>
    <t>Requínoa comunal delitos género violencia hacia mujer mujeres víctimas intrafamiliar familiar aprehensiones denuncias casos policiales detenciones comuna</t>
  </si>
  <si>
    <t>https://analytics.zoho.com/open-view/2395394000007123726?ZOHO_CRITERIA=%22Trasposicion_27.5%22.%22Cod_Comuna%22%3D6116</t>
  </si>
  <si>
    <t>#1774B8485</t>
  </si>
  <si>
    <t>Variación Trimestral de Denuncias (%) por Violación en Talagante para el Periodo 2008-2020</t>
  </si>
  <si>
    <t>Gráfico que muestra la variación trimestral de Denuncias (%) por Violaciones en Talagante según datos recopilados desde la Subsecretaria de Prevención del Delito durante el Periodo 2008-2020.</t>
  </si>
  <si>
    <t>Talagante comunal delitos género violación mujer mujeres víctimas denuncias variación trimestral</t>
  </si>
  <si>
    <t>https://analytics.zoho.com/open-view/2395394000008633066?ZOHO_CRITERIA=%22Trasposicion_27.6%22.%22Cod_comuna%22%3D13601</t>
  </si>
  <si>
    <t>#1774B5616</t>
  </si>
  <si>
    <t>Variación Trimestral de Denuncias (%) por Violencia Intrafamiliar en Tortel para el Periodo 2005-2021.</t>
  </si>
  <si>
    <t>Gráfico que muestra la variación trimestral de Denuncias (%) por Violencia Intrafamiliar en Tortel según datos recopilados desde el Centro de Estudios y Análisis del Delito durante el Periodo 2005-2021.</t>
  </si>
  <si>
    <t>Tortel comunal delitos género violencia hacia mujer mujeres víctimas intrafamiliar familiar denuncias variación trimestral</t>
  </si>
  <si>
    <t>https://analytics.zoho.com/open-view/2395394000007126144?ZOHO_CRITERIA=%22Trasposicion_27.5%22.%22Cod_Comuna%22%3D11303</t>
  </si>
  <si>
    <t>#1774B9684</t>
  </si>
  <si>
    <t>Frecuencia de Frecuencia Casos Policiales por Violación a nivel comunal en la Región de O'Higgins, Periodo 2008-2020</t>
  </si>
  <si>
    <t>Gráfico que muestra la frecuencia de Casos Policiales por Violaciones en la Región de O'Higgins por comuna según datos recopilados por la Subsecretaría de Prevención del Delito durante el Periodo 2008-2020.</t>
  </si>
  <si>
    <t>Región de O'Higgins regional delitos género violación mujer mujeres víctimas casos policiales comuna evolución</t>
  </si>
  <si>
    <t>https://analytics.zoho.com/open-view/2395394000006789516?ZOHO_CRITERIA=%22Localiza%20CL%22.%22Codreg%22%3D6</t>
  </si>
  <si>
    <t>#1774B2813</t>
  </si>
  <si>
    <t>Variación Trimestral de Denuncias (%) por Violación en Tomé para el Periodo 2008-2020</t>
  </si>
  <si>
    <t>Gráfico que muestra la variación trimestral de Denuncias (%) por Violaciones en Tomé según datos recopilados desde la Subsecretaria de Prevención del Delito durante el Periodo 2008-2020.</t>
  </si>
  <si>
    <t>Tomé comunal delitos género violación mujer mujeres víctimas denuncias variación trimestral</t>
  </si>
  <si>
    <t>https://analytics.zoho.com/open-view/2395394000008633066?ZOHO_CRITERIA=%22Trasposicion_27.6%22.%22Cod_comuna%22%3D8111</t>
  </si>
  <si>
    <t>#1774B5451</t>
  </si>
  <si>
    <t>Variación Trimestral de Denuncias (%) por Violación en La Cruz para el Periodo 2008-2020</t>
  </si>
  <si>
    <t>Gráfico que muestra la variación trimestral de Denuncias (%) por Violaciones en La Cruz según datos recopilados desde la Subsecretaria de Prevención del Delito durante el Periodo 2008-2020.</t>
  </si>
  <si>
    <t>La Cruz comunal delitos género violación mujer mujeres víctimas denuncias variación trimestral</t>
  </si>
  <si>
    <t>https://analytics.zoho.com/open-view/2395394000008633066?ZOHO_CRITERIA=%22Trasposicion_27.6%22.%22Cod_comuna%22%3D5504</t>
  </si>
  <si>
    <t>#1774B5360</t>
  </si>
  <si>
    <t>Secuestro Con Homicidio, Violación O Lesiones</t>
  </si>
  <si>
    <t>Sentencias Dictadas por Delitos Vinculados a la Mujer por región para el delito de Secuestro Con Homicidio, Violación O Lesiones, durante el Periodo 2013-2019</t>
  </si>
  <si>
    <t>El gráfico muestra la evolución anual de la frecuencia de Sentencias Dictadas por Delitos Vinculados a la Mujer por región para el delito de Secuestro Con Homicidio, Violación O Lesiones, durante el Periodo 2013-2019 de acuerdo a datos provenientes del Poder Judicial de Chile.</t>
  </si>
  <si>
    <t>sociedad delincuencia delitos frecuencia sentencias secuestro homicidio violación lesiones mujer violencia regional</t>
  </si>
  <si>
    <t>https://analytics.zoho.com/open-view/2395394000007158239?ZOHO_CRITERIA=%22Trasposicion_27.16%22.%22Id_Categor%C3%ADa%22%3D270103004</t>
  </si>
  <si>
    <t>#1774B581</t>
  </si>
  <si>
    <t>Variación Trimestral de Aprehensiones, Casos policiales, Denuncias y Detenciones (%) en Malloa para el Periodo 2005-2021.</t>
  </si>
  <si>
    <t>Gráfico que muestra la variación trimestral de Aprehensiones, Casos Policiales, Denuncias y Detenciones (%) por Violencia Intrafamiliar en Malloa según datos recopilados desde el Centro de Estudios y Análisis del Delito durante el Periodo 2005-2021.</t>
  </si>
  <si>
    <t>Malloa comunal delitos género violencia hacia mujer mujeres víctimas intrafamiliar familiar aprehensiones casos policiales denuncias detenciones variación trimestral</t>
  </si>
  <si>
    <t>https://analytics.zoho.com/open-view/2395394000007126407?ZOHO_CRITERIA=%22Trasposicion_27.5%22.%22Cod_Comuna%22%3D6109</t>
  </si>
  <si>
    <t>#1774B10190</t>
  </si>
  <si>
    <t>Frecuencia de Detenciones por Violencia Intrafamiliar en Isla de Pascua para el Periodo 2005-2021.</t>
  </si>
  <si>
    <t>Gráfico que muestra la frecuencia de las Detenciones por Violencia Intrafamiliar en Isla de Pascua según datos recopilados desde el Centro de Estudios y Análsis del Delito durante el Periodo 2005-2021.</t>
  </si>
  <si>
    <t>Isla de Pascua comunal delitos género violencia hacia mujer mujeres víctimas intrafamiliar familiar detenciones comuna</t>
  </si>
  <si>
    <t>https://analytics.zoho.com/open-view/2395394000007123572?ZOHO_CRITERIA=%22Trasposicion_27.5%22.%22Cod_Comuna%22%3D5201</t>
  </si>
  <si>
    <t>#1774B8097</t>
  </si>
  <si>
    <t>Tasa de Aprehensiones, Casos Policiales, Denuncias y Detenciones por Violación en Saavedra para el Periodo 2008-2020.</t>
  </si>
  <si>
    <t>Gráfico que muestra la Tasa de Aprehensiones, Casos Policiales, Denuncias y Detenciones por Violación por cada 100 mil habitantes en Saavedra según datos recolectados y calculados por al Subsecretaría de Prevención del Delito para el Periodo 2008-2020.</t>
  </si>
  <si>
    <t>Saavedra comunal delitos género violación mujer mujeres víctimas aprehensiones casos policiales denuncias detenciones evolución tasa 100 mil habitantes</t>
  </si>
  <si>
    <t>https://analytics.zoho.com/open-view/2395394000006850626?ZOHO_CRITERIA=%22Localiza%20CL%22.%22Codcom%22%3D9116</t>
  </si>
  <si>
    <t>#1774B2521</t>
  </si>
  <si>
    <t>Frecuencia de Frecuencia Detenciones por Violación en Quirihue para el Periodo 2008-2020</t>
  </si>
  <si>
    <t>Gráfico que muestra la frecuencia de Detenciones por Violación en Quirihue según datos recopilados desde el Subsecretaria de Prevención del Delito durante el Periodo 2008-2020.</t>
  </si>
  <si>
    <t>Quirihue comunal delitos género violación mujer mujeres víctimas detenciones</t>
  </si>
  <si>
    <t>https://analytics.zoho.com/open-view/2395394000006792637?ZOHO_CRITERIA=%22Localiza%20CL%22.%22Codcom%22%3D16201</t>
  </si>
  <si>
    <t>#1774B4181</t>
  </si>
  <si>
    <t>Tasa de Detenciones por Violación en Taltal para el Periodo 2008-2020.</t>
  </si>
  <si>
    <t>Gráfico que muestra la Tasa de Detenciones por Violación por cada 100 mil habitantes en Taltal según datos recolectados y calculados por al Subsecretaría de Prevención del Delito para el Periodo 2008-2020.</t>
  </si>
  <si>
    <t>Taltal comunal delitos género violación mujer mujeres víctimas detenciones evolución tasa 100 mil habitantes</t>
  </si>
  <si>
    <t>https://analytics.zoho.com/open-view/2395394000006843853?ZOHO_CRITERIA=%22Localiza%20CL%22.%22Codcom%22%3D2104</t>
  </si>
  <si>
    <t>#1774B1999</t>
  </si>
  <si>
    <t>Tasa de Aprehensiones por Violación en Pencahue para el Periodo 2008-2020.</t>
  </si>
  <si>
    <t>Gráfico que muestra la Tasa de Aprehensiones por Violación por cada 100 mil habitantes en Pencahue según datos recolectados y calculados por al Subsecretaría de Prevención del Delito para el Periodo 2008-2020.</t>
  </si>
  <si>
    <t>Pencahue comunal delitos género violación mujer mujeres víctimas aprehensiones evolución tasa 100 mil habitantes</t>
  </si>
  <si>
    <t>https://analytics.zoho.com/open-view/2395394000006843662?ZOHO_CRITERIA=%22Localiza%20CL%22.%22Codcom%22%3D7107</t>
  </si>
  <si>
    <t>#1774B1100</t>
  </si>
  <si>
    <t>Tasa de Denuncias por Violación en Contulmo para el Periodo 2008-2020.</t>
  </si>
  <si>
    <t>Gráfico que muestra la Tasa de Denuncias por Violación por cada 100 mil habitantes en Contulmo según datos recolectados y calculados por al Subsecretaría de Prevención del Delito para el Periodo 2008-2020.</t>
  </si>
  <si>
    <t>Contulmo comunal delitos género violación mujer mujeres víctimas denuncias evolución tasa 100 mil habitantes</t>
  </si>
  <si>
    <t>https://analytics.zoho.com/open-view/2395394000006843824?ZOHO_CRITERIA=%22Localiza%20CL%22.%22Codcom%22%3D8204</t>
  </si>
  <si>
    <t>#1774B1808</t>
  </si>
  <si>
    <t>Tasa de Casos Policiales por Violación en Mariquina para el Periodo 2008-2020.</t>
  </si>
  <si>
    <t>Gráfico que muestra la Tasa de Casos Policiales por Violación por cada 100 mil habitantes en Mariquina según datos recolectados y calculados por al Subsecretaría de Prevención del Delito para el Periodo 2008-2020.</t>
  </si>
  <si>
    <t>Mariquina comunal delitos género violación mujer mujeres víctimas casos policiales evolución tasa 100 mil habitantes</t>
  </si>
  <si>
    <t>https://analytics.zoho.com/open-view/2395394000006843792?ZOHO_CRITERIA=%22Localiza%20CL%22.%22Codcom%22%3D14106</t>
  </si>
  <si>
    <t>#1774B1642</t>
  </si>
  <si>
    <t>Tasa de Detenciones por Violación en Pozo Almonte para el Periodo 2008-2020.</t>
  </si>
  <si>
    <t>Gráfico que muestra la Tasa de Detenciones por Violación por cada 100 mil habitantes en Pozo Almonte según datos recolectados y calculados por al Subsecretaría de Prevención del Delito para el Periodo 2008-2020.</t>
  </si>
  <si>
    <t>Pozo Almonte comunal delitos género violación mujer mujeres víctimas detenciones evolución tasa 100 mil habitantes</t>
  </si>
  <si>
    <t>https://analytics.zoho.com/open-view/2395394000006843853?ZOHO_CRITERIA=%22Localiza%20CL%22.%22Codcom%22%3D1401</t>
  </si>
  <si>
    <t>#1774B1994</t>
  </si>
  <si>
    <t>Evolución de la frecuencia de casos de femicidio por edad en la Región de Los Ríos, Periodo 2010-2021</t>
  </si>
  <si>
    <t>Gráfico que muestra la Cantidad de víctimas por edad en la Región de Los Ríos para el Periodo 2010-2021, según datos recopilados desde el Ministerio de la Mujer y Equidad de Género.</t>
  </si>
  <si>
    <t>Región de Los Ríos femicidios víctimas violencia mujer frecuencia cantidad número casos edad</t>
  </si>
  <si>
    <t>https://analytics.zoho.com/open-view/2395394000009026880?ZOHO_CRITERIA=%22Localiza%20CL%22.%22Codreg%22%3D14</t>
  </si>
  <si>
    <t>#1774B11306</t>
  </si>
  <si>
    <t>Frecuencia de Frecuencia Casos Policiales por Violación en Maule para el Periodo 2008-2020</t>
  </si>
  <si>
    <t>Gráfico que muestra la frecuencia de Casos Policiales por Violación en Maule según datos recopilados desde el Subsecretaria de Prevención del Delito durante el Periodo 2008-2020.</t>
  </si>
  <si>
    <t>Maule comunal delitos género violación mujer mujeres víctimas casos policiales</t>
  </si>
  <si>
    <t>https://analytics.zoho.com/open-view/2395394000006792555?ZOHO_CRITERIA=%22Localiza%20CL%22.%22Codcom%22%3D7105</t>
  </si>
  <si>
    <t>#1774B3442</t>
  </si>
  <si>
    <t>Frecuencia de Casos Policiales por Violencia Intrafamiliar en Pinto para el Periodo 2005-2021.</t>
  </si>
  <si>
    <t>Gráfico que muestra la frecuencia de Casos Policiales por Violencia Intrafamiliar en Pinto según datos recopilados desde el Centro de Estudios y Análsis del Delito durante el Periodo 2005-2021.</t>
  </si>
  <si>
    <t>Pinto comunal delitos género violencia hacia mujer mujeres víctimas intrafamiliar familiar casos policiales comuna</t>
  </si>
  <si>
    <t>https://analytics.zoho.com/open-view/2395394000007123412?ZOHO_CRITERIA=%22Trasposicion_27.5%22.%22Cod_Comuna%22%3D16106</t>
  </si>
  <si>
    <t>#1774B7546</t>
  </si>
  <si>
    <t>Frecuencia de Aprehensiones por Violencia Intrafamiliar en Petorca para el Periodo 2005-2021</t>
  </si>
  <si>
    <t>Gráfico que muestra la frecuencia de Aprehensiones por Violencia Intrafamiliar en Petorca según datos recopilados desde el Centro de Estudios y Análsis del Delito durante el Periodo 2005-2021.</t>
  </si>
  <si>
    <t>Petorca comunal delitos género violencia hacia mujer mujeres víctimas intrafamiliar familiar aprehensiones comuna</t>
  </si>
  <si>
    <t>https://analytics.zoho.com/open-view/2395394000007123378?ZOHO_CRITERIA=%22Trasposicion_27.5%22.%22Cod_Comuna%22%3D5404</t>
  </si>
  <si>
    <t>#1774B7075</t>
  </si>
  <si>
    <t>Variación Trimestral de Denuncias (%) por Violencia Intrafamiliar en Santa Juana para el Periodo 2005-2021.</t>
  </si>
  <si>
    <t>Gráfico que muestra la variación trimestral de Denuncias (%) por Violencia Intrafamiliar en Santa Juana según datos recopilados desde el Centro de Estudios y Análisis del Delito durante el Periodo 2005-2021.</t>
  </si>
  <si>
    <t>Santa Juana comunal delitos género violencia hacia mujer mujeres víctimas intrafamiliar familiar denuncias variación trimestral</t>
  </si>
  <si>
    <t>https://analytics.zoho.com/open-view/2395394000007126144?ZOHO_CRITERIA=%22Trasposicion_27.5%22.%22Cod_Comuna%22%3D8109</t>
  </si>
  <si>
    <t>#1774B9569</t>
  </si>
  <si>
    <t>Frecuencia de Frecuencia Denuncias por Violación en Graneros para el Periodo 2008-2020</t>
  </si>
  <si>
    <t>Gráfico que muestra la frecuencia de Denuncias por Violación en Graneros según datos recopilados desde el Subsecretaria de Prevención del Delito durante el Periodo 2008-2020.</t>
  </si>
  <si>
    <t>Graneros comunal delitos género violación mujer mujeres víctimas denuncias</t>
  </si>
  <si>
    <t>https://analytics.zoho.com/open-view/2395394000006792596?ZOHO_CRITERIA=%22Localiza%20CL%22.%22Codcom%22%3D6106</t>
  </si>
  <si>
    <t>#1774B3750</t>
  </si>
  <si>
    <t>Variación Trimestral de Sentencias Dictadas (%) en la Región de Tarapacá por Delito, durante el Periodo 2013-2019</t>
  </si>
  <si>
    <t>El gráfico muestra la tendencia de la Variación Trimestral de Sentencias Dictadas (%) en la Región de Tarapacá por Delito, durante el Periodo 2013-2019 de acuerdo a datos provenientes del Poder Judicial de Chile.</t>
  </si>
  <si>
    <t>violación delitos género violencia mujer mujeres casos víctimas sentencias tarapacá</t>
  </si>
  <si>
    <t>https://analytics.zoho.com/open-view/2395394000007052002?ZOHO_CRITERIA=%22Localiza%20CL%22.%22Codreg%22%3D1</t>
  </si>
  <si>
    <t>#1774B855</t>
  </si>
  <si>
    <t>Tasa de Detenciones por Violación en Lo Barnechea para el Periodo 2008-2020.</t>
  </si>
  <si>
    <t>Gráfico que muestra la Tasa de Detenciones por Violación por cada 100 mil habitantes en Lo Barnechea según datos recolectados y calculados por al Subsecretaría de Prevención del Delito para el Periodo 2008-2020.</t>
  </si>
  <si>
    <t>Lo Barnechea comunal delitos género violación mujer mujeres víctimas detenciones evolución tasa 100 mil habitantes</t>
  </si>
  <si>
    <t>https://analytics.zoho.com/open-view/2395394000006843853?ZOHO_CRITERIA=%22Localiza%20CL%22.%22Codcom%22%3D13115</t>
  </si>
  <si>
    <t>#1774B2258</t>
  </si>
  <si>
    <t>Proporción de Aprehensiones, Casos Policiales, Denuncias y Detenciones por Violencia Intrafamiliar en Tierra Amarilla para el Periodo 2005-2021.</t>
  </si>
  <si>
    <t>Gráfico que muestra la proporción y cantidad de Aprehensiones, Casos policiales, Denuncias y Detenciones por Violencia Intrafamiliar en Tierra Amarilla según datos recopilados desde el Centro de Estudios y Análisis del Delito durante el Periodo 2005-2021.</t>
  </si>
  <si>
    <t>Tierra Amarilla comunal delitos género violencia hacia mujer mujeres víctimas intrafamiliar familiar aprehensiones denuncias casos policiales detenciones comuna</t>
  </si>
  <si>
    <t>https://analytics.zoho.com/open-view/2395394000007123726?ZOHO_CRITERIA=%22Trasposicion_27.5%22.%22Cod_Comuna%22%3D3103</t>
  </si>
  <si>
    <t>#1774B8410</t>
  </si>
  <si>
    <t>Proporción de Aprehensiones, Casos Policiales, Denuncias y Detenciones por Violencia Intrafamiliar en Buin para el Periodo 2005-2021.</t>
  </si>
  <si>
    <t>Gráfico que muestra la proporción y cantidad de Aprehensiones, Casos policiales, Denuncias y Detenciones por Violencia Intrafamiliar en Buin según datos recopilados desde el Centro de Estudios y Análisis del Delito durante el Periodo 2005-2021.</t>
  </si>
  <si>
    <t>Buin comunal delitos género violencia hacia mujer mujeres víctimas intrafamiliar familiar aprehensiones denuncias casos policiales detenciones comuna</t>
  </si>
  <si>
    <t>https://analytics.zoho.com/open-view/2395394000007123726?ZOHO_CRITERIA=%22Trasposicion_27.5%22.%22Cod_Comuna%22%3D13402</t>
  </si>
  <si>
    <t>#1774B8707</t>
  </si>
  <si>
    <t>Tasa de Detenciones por Violación en San Bernardo para el Periodo 2008-2020.</t>
  </si>
  <si>
    <t>Gráfico que muestra la Tasa de Detenciones por Violación por cada 100 mil habitantes en San Bernardo según datos recolectados y calculados por al Subsecretaría de Prevención del Delito para el Periodo 2008-2020.</t>
  </si>
  <si>
    <t>San Bernardo comunal delitos género violación mujer mujeres víctimas detenciones evolución tasa 100 mil habitantes</t>
  </si>
  <si>
    <t>https://analytics.zoho.com/open-view/2395394000006843853?ZOHO_CRITERIA=%22Localiza%20CL%22.%22Codcom%22%3D13401</t>
  </si>
  <si>
    <t>#1774B2282</t>
  </si>
  <si>
    <t>Variación Trimestral de Detenciones (%) por Violencia Intrafamiliar en Mejillones para el Periodo 2005-2021.</t>
  </si>
  <si>
    <t>Gráfico que muestra la variación trimestral de Detenciones (%) por Violencia Intrafamiliar en Mejillones según datos recopilados desde el Centro de Estudios y Análisis del Delito durante el Periodo 2005-2021.</t>
  </si>
  <si>
    <t>Mejillones comunal delitos género violencia hacia mujer mujeres víctimas intrafamiliar familiar detenciones variación trimestral</t>
  </si>
  <si>
    <t>https://analytics.zoho.com/open-view/2395394000007126218?ZOHO_CRITERIA=%22Trasposicion_27.5%22.%22Cod_Comuna%22%3D2102</t>
  </si>
  <si>
    <t>#1774B9771</t>
  </si>
  <si>
    <t>Frecuencia de Detenciones por Violencia Intrafamiliar en Río Ibáñez para el Periodo 2005-2021.</t>
  </si>
  <si>
    <t>Gráfico que muestra la frecuencia de las Detenciones por Violencia Intrafamiliar en Río Ibáñez según datos recopilados desde el Centro de Estudios y Análsis del Delito durante el Periodo 2005-2021.</t>
  </si>
  <si>
    <t>Río Ibáñez comunal delitos género violencia hacia mujer mujeres víctimas intrafamiliar familiar detenciones comuna</t>
  </si>
  <si>
    <t>https://analytics.zoho.com/open-view/2395394000007123572?ZOHO_CRITERIA=%22Trasposicion_27.5%22.%22Cod_Comuna%22%3D11402</t>
  </si>
  <si>
    <t>#1774B8316</t>
  </si>
  <si>
    <t>Sentencias Dictadas por Delitos Vinculados a la Mujer por Delito en la Región de Ñuble durante el Periodo 2013-2019</t>
  </si>
  <si>
    <t>El gráfico muestra la evolución anual de la frecuencia de Sentencias Dictadas por Delitos Vinculados a la Mujer por Delito en la Región de Ñuble durante el Periodo 2013-2019 de acuerdo a datos provenientes del Poder Judicial de Chile.</t>
  </si>
  <si>
    <t>sociedad delincuencia delitos frecuencia sentencias secuestro homicidio tortura aborto lesiones mujer violencia femicidio ñuble</t>
  </si>
  <si>
    <t>https://analytics.zoho.com/open-view/2395394000007158003?ZOHO_CRITERIA=%22Localiza%20CL%22.%22Codreg%22%3D16</t>
  </si>
  <si>
    <t>#1774B414</t>
  </si>
  <si>
    <t>Frecuencia de Frecuencia Casos Policiales por Violación en Florida para el Periodo 2008-2020</t>
  </si>
  <si>
    <t>Gráfico que muestra la frecuencia de Casos Policiales por Violación en Florida según datos recopilados desde el Subsecretaria de Prevención del Delito durante el Periodo 2008-2020.</t>
  </si>
  <si>
    <t>Florida comunal delitos género violación mujer mujeres víctimas casos policiales</t>
  </si>
  <si>
    <t>https://analytics.zoho.com/open-view/2395394000006792555?ZOHO_CRITERIA=%22Localiza%20CL%22.%22Codcom%22%3D8104</t>
  </si>
  <si>
    <t>#1774B3471</t>
  </si>
  <si>
    <t>Variación Trimestral de Aprehensiones, Casos policiales, Denuncias y Detenciones (%) por Violación en Colina para el Periodo 2008-2020</t>
  </si>
  <si>
    <t>Gráfico que muestra la variación trimestral de Aprehensiones, Casos Policiales, Denuncias y Detenciones (%) por Violaciones en Colina según datos recopilados desde la Subsecretaria de Prevención del Delito durante el Periodo 2008-2020.</t>
  </si>
  <si>
    <t>Colina comunal delitos género violación mujer mujeres víctimas aprehensiones casos policiales denuncias detenciones variación trimestral</t>
  </si>
  <si>
    <t>https://analytics.zoho.com/open-view/2395394000008633146?ZOHO_CRITERIA=%22Trasposicion_27.6%22.%22Cod_comuna%22%3D13301</t>
  </si>
  <si>
    <t>#1774B6244</t>
  </si>
  <si>
    <t>Tasa de Denuncias por Violación en Alto del Carmen para el Periodo 2008-2020.</t>
  </si>
  <si>
    <t>Gráfico que muestra la Tasa de Denuncias por Violación por cada 100 mil habitantes en Alto del Carmen según datos recolectados y calculados por al Subsecretaría de Prevención del Delito para el Periodo 2008-2020.</t>
  </si>
  <si>
    <t>Alto del Carmen comunal delitos género violación mujer mujeres víctimas denuncias evolución tasa 100 mil habitantes</t>
  </si>
  <si>
    <t>https://analytics.zoho.com/open-view/2395394000006843824?ZOHO_CRITERIA=%22Localiza%20CL%22.%22Codcom%22%3D3302</t>
  </si>
  <si>
    <t>#1774B1674</t>
  </si>
  <si>
    <t>Cantidad de Casos Policiales por Violencia Intrafamiliar por comuna en la Región de Los Ríos para el Periodo 2005-2021.</t>
  </si>
  <si>
    <t>Gráfico que muestra la frecuencia de Casos policiales por Violencia Intrafamiliar en la Región de Los Ríos por comuna según datos recopilados desde el Centro de Estudios y Análsis del Delito durante el Periodo 2005-2021.</t>
  </si>
  <si>
    <t>Región de Los Ríos delitos género violencia hacia mujer mujeres víctimas intrafamiliar familiar casos policiales comuna</t>
  </si>
  <si>
    <t>https://analytics.zoho.com/open-view/2395394000007121185?ZOHO_CRITERIA=%22Trasposicion_27.5%22.%22Cod_Regi%C3%B3n%22%3D14</t>
  </si>
  <si>
    <t>#1774B6981</t>
  </si>
  <si>
    <t>Proporción de Aprehensiones, Casos Policiales, Denuncias y Detenciones por Violencia Intrafamiliar en Marchihue para el Periodo 2005-2021.</t>
  </si>
  <si>
    <t>Gráfico que muestra la proporción y cantidad de Aprehensiones, Casos policiales, Denuncias y Detenciones por Violencia Intrafamiliar en Marchihue según datos recopilados desde el Centro de Estudios y Análisis del Delito durante el Periodo 2005-2021.</t>
  </si>
  <si>
    <t>Marchihue comunal delitos género violencia hacia mujer mujeres víctimas intrafamiliar familiar aprehensiones denuncias casos policiales detenciones comuna</t>
  </si>
  <si>
    <t>https://analytics.zoho.com/open-view/2395394000007123726?ZOHO_CRITERIA=%22Trasposicion_27.5%22.%22Cod_Comuna%22%3D6204</t>
  </si>
  <si>
    <t>#1774B8490</t>
  </si>
  <si>
    <t>Variación Trimestral de Aprehensiones (%) por Violencia Intrafamiliar en Mulchén para el Periodo 2005-2021.</t>
  </si>
  <si>
    <t>Gráfico que muestra la variación trimestral de Aprehensiones (%) por Violencia Intrafamiliar en Mulchén  según datos recopilados desde el Centro de Estudios y Análisis del Delito durante el Periodo 2005-2021.</t>
  </si>
  <si>
    <t>Mulchén comunal delitos género violencia hacia mujer mujeres víctimas intrafamiliar familiar aprehensiones variación trimestral</t>
  </si>
  <si>
    <t>https://analytics.zoho.com/open-view/2395394000007123879?ZOHO_CRITERIA=%22Trasposicion_27.5%22.%22Cod_Comuna%22%3D8305</t>
  </si>
  <si>
    <t>#1774B8900</t>
  </si>
  <si>
    <t>Frecuencia de Denuncias por Violencia Intrafamiliar en Lo Barnechea para el Periodo 2005-2021.</t>
  </si>
  <si>
    <t>Gráfico que muestra la frecuencia de las Denuncias por Violencia Intrafamiliar en Lo Barnechea según datos recopilados desde el Centro de Estudios y Análsis del Delito durante el Periodo 2005-2021.</t>
  </si>
  <si>
    <t>Lo Barnechea comunal delitos género violencia hacia mujer mujeres víctimas intrafamiliar familiar denuncias comuna</t>
  </si>
  <si>
    <t>https://analytics.zoho.com/open-view/2395394000007123492?ZOHO_CRITERIA=%22Trasposicion_27.5%22.%22Cod_Comuna%22%3D13115</t>
  </si>
  <si>
    <t>#1774B7996</t>
  </si>
  <si>
    <t>Cantidad de Aprehensiones por Violencia Intrafamiliar por comuna en la Región de O'Higgins para el Periodo 2005-2021.</t>
  </si>
  <si>
    <t>Gráfico que muestra la frecuencia de Aprehensiones por Violencia Intrafamiliar en la Región de O'Higgins por comuna según datos recopilados desde el Centro de Estudios y Análsis del Delito durante el Periodo 2005-2021.</t>
  </si>
  <si>
    <t>Región de O'Higgins delitos género violencia hacia mujer mujeres víctimas intrafamiliar familiar aprehensiones comuna</t>
  </si>
  <si>
    <t>https://analytics.zoho.com/open-view/2395394000007032236?ZOHO_CRITERIA=%22Trasposicion_27.5%22.%22Cod_Regi%C3%B3n%22%3D6</t>
  </si>
  <si>
    <t>#1774B6957</t>
  </si>
  <si>
    <t>Evolución de casos de femicidio por fecha en la Región de Magallanes, Periodo 2018-2021</t>
  </si>
  <si>
    <t>Gráfico que muestra la evolución de los Casos de femicidio por fecha en la Región de Magallanes para el Periodo 2018-2021, según datos recopilados desde el Ministerio de la Mujer y Equidad de Género.</t>
  </si>
  <si>
    <t>Región de Magallanes femicidios víctimas violencia mujer cantidad número casos evolución fecha</t>
  </si>
  <si>
    <t>https://analytics.zoho.com/open-view/2395394000007087483?ZOHO_CRITERIA=%22Localiza_CL_Poblacion%22.%22Codcom%22%3D12</t>
  </si>
  <si>
    <t>#1774B11234</t>
  </si>
  <si>
    <t>Variación Trimestral de Aprehensiones (%) por Violencia Intrafamiliar en Rinconada para el Periodo 2005-2021.</t>
  </si>
  <si>
    <t>Gráfico que muestra la variación trimestral de Aprehensiones (%) por Violencia Intrafamiliar en Rinconada  según datos recopilados desde el Centro de Estudios y Análisis del Delito durante el Periodo 2005-2021.</t>
  </si>
  <si>
    <t>Rinconada comunal delitos género violencia hacia mujer mujeres víctimas intrafamiliar familiar aprehensiones variación trimestral</t>
  </si>
  <si>
    <t>https://analytics.zoho.com/open-view/2395394000007123879?ZOHO_CRITERIA=%22Trasposicion_27.5%22.%22Cod_Comuna%22%3D5303</t>
  </si>
  <si>
    <t>#1774B8786</t>
  </si>
  <si>
    <t>Frecuencia de Frecuencia Denuncias por Violación en Palena para el Periodo 2008-2020</t>
  </si>
  <si>
    <t>Gráfico que muestra la frecuencia de Denuncias por Violación en Palena según datos recopilados desde el Subsecretaria de Prevención del Delito durante el Periodo 2008-2020.</t>
  </si>
  <si>
    <t>Palena comunal delitos género violación mujer mujeres víctimas denuncias</t>
  </si>
  <si>
    <t>https://analytics.zoho.com/open-view/2395394000006792596?ZOHO_CRITERIA=%22Localiza%20CL%22.%22Codcom%22%3D10404</t>
  </si>
  <si>
    <t>#1774B3923</t>
  </si>
  <si>
    <t>Tasa de Casos Policiales por Violación en Santa Bárbara para el Periodo 2008-2020.</t>
  </si>
  <si>
    <t>Gráfico que muestra la Tasa de Casos Policiales por Violación por cada 100 mil habitantes en Santa Bárbara según datos recolectados y calculados por al Subsecretaría de Prevención del Delito para el Periodo 2008-2020.</t>
  </si>
  <si>
    <t>Santa Bárbara comunal delitos género violación mujer mujeres víctimas casos policiales evolución tasa 100 mil habitantes</t>
  </si>
  <si>
    <t>https://analytics.zoho.com/open-view/2395394000006843792?ZOHO_CRITERIA=%22Localiza%20CL%22.%22Codcom%22%3D8311</t>
  </si>
  <si>
    <t>#1774B1482</t>
  </si>
  <si>
    <t>Frecuencia de Frecuencia Aprehensiones, Casos Policiales, Denuncias y Detenciones por Violación en Camarones para el Periodo 2008-2020</t>
  </si>
  <si>
    <t>Gráfico que muestra la frecuencia de Aprehensiones, Casos Policiales, Denuncias y  Detenciones por Violación en Camarones según datos recopilados desde el Subsecretaria de Prevención del Delito durante el Periodo 2008-2020.</t>
  </si>
  <si>
    <t>Camarones comunal delitos género violación mujer mujeres víctimas aprehensiones casos policiales denuncias detenciones</t>
  </si>
  <si>
    <t>https://analytics.zoho.com/open-view/2395394000006792678?ZOHO_CRITERIA=%22Localiza%20CL%22.%22Codcom%22%3D15102</t>
  </si>
  <si>
    <t>#1774B4667</t>
  </si>
  <si>
    <t>Variación Trimestral de Aprehensiones, Casos policiales, Denuncias y Detenciones (%) en Huechuraba para el Periodo 2005-2021.</t>
  </si>
  <si>
    <t>Gráfico que muestra la variación trimestral de Aprehensiones, Casos Policiales, Denuncias y Detenciones (%) por Violencia Intrafamiliar en Huechuraba según datos recopilados desde el Centro de Estudios y Análisis del Delito durante el Periodo 2005-2021.</t>
  </si>
  <si>
    <t>Huechuraba comunal delitos género violencia hacia mujer mujeres víctimas intrafamiliar familiar aprehensiones casos policiales denuncias detenciones variación trimestral</t>
  </si>
  <si>
    <t>https://analytics.zoho.com/open-view/2395394000007126407?ZOHO_CRITERIA=%22Trasposicion_27.5%22.%22Cod_Comuna%22%3D13107</t>
  </si>
  <si>
    <t>#1774B10385</t>
  </si>
  <si>
    <t>Frecuencia de Aprehensiones por Violencia Intrafamiliar en Casablanca para el Periodo 2005-2021</t>
  </si>
  <si>
    <t>Gráfico que muestra la frecuencia de Aprehensiones por Violencia Intrafamiliar en Casablanca según datos recopilados desde el Centro de Estudios y Análsis del Delito durante el Periodo 2005-2021.</t>
  </si>
  <si>
    <t>Casablanca comunal delitos género violencia hacia mujer mujeres víctimas intrafamiliar familiar aprehensiones comuna</t>
  </si>
  <si>
    <t>https://analytics.zoho.com/open-view/2395394000007123378?ZOHO_CRITERIA=%22Trasposicion_27.5%22.%22Cod_Comuna%22%3D5102</t>
  </si>
  <si>
    <t>#1774B7061</t>
  </si>
  <si>
    <t>Sentencias Dictadas por Delitos Vinculados a la Mujer por Juzgado de Garantía en la Región de Los Lagos durante el Periodo 2013-2019</t>
  </si>
  <si>
    <t>El gráfico muestra la evolución anual de la frecuencia de Sentencias Dictadas por Delitos Vinculados a la Mujer por Juzgado de Garantía en la Región de Los Lagos durante el Periodo 2013-2019 de acuerdo a datos provenientes del Poder Judicial de Chile.</t>
  </si>
  <si>
    <t>sociedad delincuencia delitos frecuencia sentencias juzgado garantía mujer violencia los lagos</t>
  </si>
  <si>
    <t>https://analytics.zoho.com/open-view/2395394000007130196?ZOHO_CRITERIA=%22Localiza%20CL%22.%22Codreg%22%3D10</t>
  </si>
  <si>
    <t>#1774B392</t>
  </si>
  <si>
    <t>Frecuencia de Denuncias por Violencia Intrafamiliar en Renaico para el Periodo 2005-2021.</t>
  </si>
  <si>
    <t>Gráfico que muestra la frecuencia de las Denuncias por Violencia Intrafamiliar en Renaico según datos recopilados desde el Centro de Estudios y Análsis del Delito durante el Periodo 2005-2021.</t>
  </si>
  <si>
    <t>Renaico comunal delitos género violencia hacia mujer mujeres víctimas intrafamiliar familiar denuncias comuna</t>
  </si>
  <si>
    <t>https://analytics.zoho.com/open-view/2395394000007123492?ZOHO_CRITERIA=%22Trasposicion_27.5%22.%22Cod_Comuna%22%3D9209</t>
  </si>
  <si>
    <t>#1774B7930</t>
  </si>
  <si>
    <t>Proporción de Aprehensiones, Casos Policiales, Denuncias y Detenciones por Violencia Intrafamiliar en Litueche para el Periodo 2005-2021.</t>
  </si>
  <si>
    <t>Gráfico que muestra la proporción y cantidad de Aprehensiones, Casos policiales, Denuncias y Detenciones por Violencia Intrafamiliar en Litueche según datos recopilados desde el Centro de Estudios y Análisis del Delito durante el Periodo 2005-2021.</t>
  </si>
  <si>
    <t>Litueche comunal delitos género violencia hacia mujer mujeres víctimas intrafamiliar familiar aprehensiones denuncias casos policiales detenciones comuna</t>
  </si>
  <si>
    <t>https://analytics.zoho.com/open-view/2395394000007123726?ZOHO_CRITERIA=%22Trasposicion_27.5%22.%22Cod_Comuna%22%3D6203</t>
  </si>
  <si>
    <t>#1774B8489</t>
  </si>
  <si>
    <t>Frecuencia de Detenciones por Violencia Intrafamiliar en San Pedro para el Periodo 2005-2021.</t>
  </si>
  <si>
    <t>Gráfico que muestra la frecuencia de las Detenciones por Violencia Intrafamiliar en San Pedro según datos recopilados desde el Centro de Estudios y Análsis del Delito durante el Periodo 2005-2021.</t>
  </si>
  <si>
    <t>San Pedro comunal delitos género violencia hacia mujer mujeres víctimas intrafamiliar familiar detenciones comuna</t>
  </si>
  <si>
    <t>https://analytics.zoho.com/open-view/2395394000007123572?ZOHO_CRITERIA=%22Trasposicion_27.5%22.%22Cod_Comuna%22%3D13505</t>
  </si>
  <si>
    <t>#1774B8370</t>
  </si>
  <si>
    <t>Frecuencia de Frecuencia Aprehensiones, Casos Policiales, Denuncias y Detenciones por Violación en Villa Alemana para el Periodo 2008-2020</t>
  </si>
  <si>
    <t>Gráfico que muestra la frecuencia de Aprehensiones, Casos Policiales, Denuncias y  Detenciones por Violación en Villa Alemana según datos recopilados desde el Subsecretaria de Prevención del Delito durante el Periodo 2008-2020.</t>
  </si>
  <si>
    <t>Villa Alemana comunal delitos género violación mujer mujeres víctimas aprehensiones casos policiales denuncias detenciones</t>
  </si>
  <si>
    <t>https://analytics.zoho.com/open-view/2395394000006792678?ZOHO_CRITERIA=%22Localiza%20CL%22.%22Codcom%22%3D5804</t>
  </si>
  <si>
    <t>#1774B4403</t>
  </si>
  <si>
    <t>Variación Trimestral de Casos Policiales (%) por Violación en Río Ibáñez para el Periodo 2008-2020</t>
  </si>
  <si>
    <t>Gráfico que muestra la variación trimestral de Casos Policiales (%) por Violaciones en Río Ibáñez según datos recopilados desde la Subsecretaria de Prevención del Delito durante el Periodo 2008-2020.</t>
  </si>
  <si>
    <t>Río Ibáñez comunal delitos género violación mujer mujeres víctimas casos policiales variación trimestral</t>
  </si>
  <si>
    <t>https://analytics.zoho.com/open-view/2395394000008633026?ZOHO_CRITERIA=%22Trasposicion_27.6%22.%22Cod_comuna%22%3D11402</t>
  </si>
  <si>
    <t>#1774B5227</t>
  </si>
  <si>
    <t>Frecuencia de Detenciones por Violencia Intrafamiliar en Penco para el Periodo 2005-2021.</t>
  </si>
  <si>
    <t>Gráfico que muestra la frecuencia de las Detenciones por Violencia Intrafamiliar en Penco según datos recopilados desde el Centro de Estudios y Análsis del Delito durante el Periodo 2005-2021.</t>
  </si>
  <si>
    <t>Penco comunal delitos género violencia hacia mujer mujeres víctimas intrafamiliar familiar detenciones comuna</t>
  </si>
  <si>
    <t>https://analytics.zoho.com/open-view/2395394000007123572?ZOHO_CRITERIA=%22Trasposicion_27.5%22.%22Cod_Comuna%22%3D8107</t>
  </si>
  <si>
    <t>#1774B8197</t>
  </si>
  <si>
    <t>Tasa de Aprehensiones por Violación en Maule para el Periodo 2008-2020.</t>
  </si>
  <si>
    <t>Gráfico que muestra la Tasa de Aprehensiones por Violación por cada 100 mil habitantes en Maule según datos recolectados y calculados por al Subsecretaría de Prevención del Delito para el Periodo 2008-2020.</t>
  </si>
  <si>
    <t>Maule comunal delitos género violación mujer mujeres víctimas aprehensiones evolución tasa 100 mil habitantes</t>
  </si>
  <si>
    <t>https://analytics.zoho.com/open-view/2395394000006843662?ZOHO_CRITERIA=%22Localiza%20CL%22.%22Codcom%22%3D7105</t>
  </si>
  <si>
    <t>#1774B1098</t>
  </si>
  <si>
    <t>Variación Trimestral de Aprehensiones, Casos policiales, Denuncias y Detenciones (%) en Hualpén para el Periodo 2005-2021.</t>
  </si>
  <si>
    <t>Gráfico que muestra la variación trimestral de Aprehensiones, Casos Policiales, Denuncias y Detenciones (%) por Violencia Intrafamiliar en Hualpén según datos recopilados desde el Centro de Estudios y Análisis del Delito durante el Periodo 2005-2021.</t>
  </si>
  <si>
    <t>Hualpén comunal delitos género violencia hacia mujer mujeres víctimas intrafamiliar familiar aprehensiones casos policiales denuncias detenciones variación trimestral</t>
  </si>
  <si>
    <t>https://analytics.zoho.com/open-view/2395394000007126407?ZOHO_CRITERIA=%22Trasposicion_27.5%22.%22Cod_Comuna%22%3D8112</t>
  </si>
  <si>
    <t>#1774B10256</t>
  </si>
  <si>
    <t>Tasa de Denuncias por Violación en Antofagasta para el Periodo 2008-2020.</t>
  </si>
  <si>
    <t>Gráfico que muestra la Tasa de Denuncias por Violación por cada 100 mil habitantes en Antofagasta según datos recolectados y calculados por al Subsecretaría de Prevención del Delito para el Periodo 2008-2020.</t>
  </si>
  <si>
    <t>Antofagasta comunal delitos género violación mujer mujeres víctimas denuncias evolución tasa 100 mil habitantes</t>
  </si>
  <si>
    <t>https://analytics.zoho.com/open-view/2395394000006843824?ZOHO_CRITERIA=%22Localiza%20CL%22.%22Codcom%22%3D2101</t>
  </si>
  <si>
    <t>#1774B1660</t>
  </si>
  <si>
    <t>Frecuencia de Frecuencia Casos Policiales por Violación en Concepción para el Periodo 2008-2020</t>
  </si>
  <si>
    <t>Gráfico que muestra la frecuencia de Casos Policiales por Violación en Concepción según datos recopilados desde el Subsecretaria de Prevención del Delito durante el Periodo 2008-2020.</t>
  </si>
  <si>
    <t>Concepción comunal delitos género violación mujer mujeres víctimas casos policiales</t>
  </si>
  <si>
    <t>https://analytics.zoho.com/open-view/2395394000006792555?ZOHO_CRITERIA=%22Localiza%20CL%22.%22Codcom%22%3D8101</t>
  </si>
  <si>
    <t>#1774B3468</t>
  </si>
  <si>
    <t>Variación Trimestral de Aprehensiones (%) por Violencia Intrafamiliar en Paillaco para el Periodo 2005-2021.</t>
  </si>
  <si>
    <t>Gráfico que muestra la variación trimestral de Aprehensiones (%) por Violencia Intrafamiliar en Paillaco  según datos recopilados desde el Centro de Estudios y Análisis del Delito durante el Periodo 2005-2021.</t>
  </si>
  <si>
    <t>Paillaco comunal delitos género violencia hacia mujer mujeres víctimas intrafamiliar familiar aprehensiones variación trimestral</t>
  </si>
  <si>
    <t>https://analytics.zoho.com/open-view/2395394000007123879?ZOHO_CRITERIA=%22Trasposicion_27.5%22.%22Cod_Comuna%22%3D14107</t>
  </si>
  <si>
    <t>#1774B9067</t>
  </si>
  <si>
    <t>Frecuencia de Frecuencia Detenciones por Violación en Saavedra para el Periodo 2008-2020</t>
  </si>
  <si>
    <t>Gráfico que muestra la frecuencia de Detenciones por Violación en Saavedra según datos recopilados desde el Subsecretaria de Prevención del Delito durante el Periodo 2008-2020.</t>
  </si>
  <si>
    <t>Saavedra comunal delitos género violación mujer mujeres víctimas detenciones</t>
  </si>
  <si>
    <t>https://analytics.zoho.com/open-view/2395394000006792637?ZOHO_CRITERIA=%22Localiza%20CL%22.%22Codcom%22%3D9116</t>
  </si>
  <si>
    <t>#1774B4204</t>
  </si>
  <si>
    <t>Tasa de Casos Policiales por Violación en Queilén para el Periodo 2008-2020.</t>
  </si>
  <si>
    <t>Gráfico que muestra la Tasa de Casos Policiales por Violación por cada 100 mil habitantes en Queilén según datos recolectados y calculados por al Subsecretaría de Prevención del Delito para el Periodo 2008-2020.</t>
  </si>
  <si>
    <t>Queilén comunal delitos género violación mujer mujeres víctimas casos policiales evolución tasa 100 mil habitantes</t>
  </si>
  <si>
    <t>https://analytics.zoho.com/open-view/2395394000006843792?ZOHO_CRITERIA=%22Localiza%20CL%22.%22Codcom%22%3D10207</t>
  </si>
  <si>
    <t>#1774B1554</t>
  </si>
  <si>
    <t>Variación Trimestral de Casos Policiales (%) por Violencia Intrafamiliar en Cochamó para el Periodo 2005-2021.</t>
  </si>
  <si>
    <t>Gráfico que muestra la variación trimestral de Casos Policiales (%) por Violencia Intrafamiliar en Cochamó según datos recopilados desde el Centro de Estudios y Análisis del Delito durante el Periodo 2005-2021.</t>
  </si>
  <si>
    <t>Cochamó comunal delitos género violencia hacia mujer mujeres víctimas intrafamiliar familiar casos policiales variación trimestral</t>
  </si>
  <si>
    <t>https://analytics.zoho.com/open-view/2395394000007123911?ZOHO_CRITERIA=%22Trasposicion_27.5%22.%22Cod_Comuna%22%3D10103</t>
  </si>
  <si>
    <t>#1774B9306</t>
  </si>
  <si>
    <t>Frecuencia de Denuncias por Violencia Intrafamiliar en Natales para el Periodo 2005-2021.</t>
  </si>
  <si>
    <t>Gráfico que muestra la frecuencia de las Denuncias por Violencia Intrafamiliar en Natales según datos recopilados desde el Centro de Estudios y Análsis del Delito durante el Periodo 2005-2021.</t>
  </si>
  <si>
    <t>Natales comunal delitos género violencia hacia mujer mujeres víctimas intrafamiliar familiar denuncias comuna</t>
  </si>
  <si>
    <t>https://analytics.zoho.com/open-view/2395394000007123492?ZOHO_CRITERIA=%22Trasposicion_27.5%22.%22Cod_Comuna%22%3D12401</t>
  </si>
  <si>
    <t>#1774B7981</t>
  </si>
  <si>
    <t>Frecuencia de Frecuencia Aprehensiones, Casos Policiales, Denuncias y Detenciones por Violación en Tierra Amarilla para el Periodo 2008-2020</t>
  </si>
  <si>
    <t>Gráfico que muestra la frecuencia de Aprehensiones, Casos Policiales, Denuncias y  Detenciones por Violación en Tierra Amarilla según datos recopilados desde el Subsecretaria de Prevención del Delito durante el Periodo 2008-2020.</t>
  </si>
  <si>
    <t>Tierra Amarilla comunal delitos género violación mujer mujeres víctimas aprehensiones casos policiales denuncias detenciones</t>
  </si>
  <si>
    <t>https://analytics.zoho.com/open-view/2395394000006792678?ZOHO_CRITERIA=%22Localiza%20CL%22.%22Codcom%22%3D3103</t>
  </si>
  <si>
    <t>#1774B4344</t>
  </si>
  <si>
    <t>Variación Trimestral de Detenciones (%) por Violación en La Unión para el Periodo 2008-2020</t>
  </si>
  <si>
    <t>Gráfico que muestra la variación trimestral de Detenciones (%) por Violaciones en La Unión según datos recopilados desde la Subsecretaria de Prevención del Delito durante el Periodo 2008-2020.</t>
  </si>
  <si>
    <t>La Unión comunal delitos género violación mujer mujeres víctimas detenciones variación trimestral</t>
  </si>
  <si>
    <t>https://analytics.zoho.com/open-view/2395394000008633106?ZOHO_CRITERIA=%22Trasposicion_27.6%22.%22Cod_comuna%22%3D14201</t>
  </si>
  <si>
    <t>#1774B5928</t>
  </si>
  <si>
    <t>Variación Trimestral de Aprehensiones, Casos policiales, Denuncias y Detenciones (%) en Antuco para el Periodo 2005-2021.</t>
  </si>
  <si>
    <t>Gráfico que muestra la variación trimestral de Aprehensiones, Casos Policiales, Denuncias y Detenciones (%) por Violencia Intrafamiliar en Antuco según datos recopilados desde el Centro de Estudios y Análisis del Delito durante el Periodo 2005-2021.</t>
  </si>
  <si>
    <t>Antuco comunal delitos género violencia hacia mujer mujeres víctimas intrafamiliar familiar aprehensiones casos policiales denuncias detenciones variación trimestral</t>
  </si>
  <si>
    <t>https://analytics.zoho.com/open-view/2395394000007126407?ZOHO_CRITERIA=%22Trasposicion_27.5%22.%22Cod_Comuna%22%3D8302</t>
  </si>
  <si>
    <t>#1774B10265</t>
  </si>
  <si>
    <t>Frecuencia de Denuncias por Violencia Intrafamiliar en Las Cabras para el Periodo 2005-2021.</t>
  </si>
  <si>
    <t>Gráfico que muestra la frecuencia de las Denuncias por Violencia Intrafamiliar en Las Cabras según datos recopilados desde el Centro de Estudios y Análsis del Delito durante el Periodo 2005-2021.</t>
  </si>
  <si>
    <t>Las Cabras comunal delitos género violencia hacia mujer mujeres víctimas intrafamiliar familiar denuncias comuna</t>
  </si>
  <si>
    <t>https://analytics.zoho.com/open-view/2395394000007123492?ZOHO_CRITERIA=%22Trasposicion_27.5%22.%22Cod_Comuna%22%3D6107</t>
  </si>
  <si>
    <t>#1774B7790</t>
  </si>
  <si>
    <t>Proporción de Aprehensiones, Casos Policiales, Denuncias y Detenciones por Violencia Intrafamiliar en San Fabián para el Periodo 2005-2021.</t>
  </si>
  <si>
    <t>Gráfico que muestra la proporción y cantidad de Aprehensiones, Casos policiales, Denuncias y Detenciones por Violencia Intrafamiliar en San Fabián según datos recopilados desde el Centro de Estudios y Análisis del Delito durante el Periodo 2005-2021.</t>
  </si>
  <si>
    <t>San Fabián comunal delitos género violencia hacia mujer mujeres víctimas intrafamiliar familiar aprehensiones denuncias casos policiales detenciones comuna</t>
  </si>
  <si>
    <t>https://analytics.zoho.com/open-view/2395394000007123726?ZOHO_CRITERIA=%22Trasposicion_27.5%22.%22Cod_Comuna%22%3D16304</t>
  </si>
  <si>
    <t>#1774B8582</t>
  </si>
  <si>
    <t>Juzgado de Garantía de Chillan</t>
  </si>
  <si>
    <t>Sentencias Dictadas por Delitos de Violación en el Juzgado de Garantía de Chillan para el Periodo 2013-2019</t>
  </si>
  <si>
    <t>El gráfico muestra la evolución anual de la frecuencia de Sentencias Dictadas por Delitos de Violación por Delito específico en el Juzgado de Garantía de Chillan para el Periodo 2013-2019 de acuerdo a datos provenientes del Poder Judicial de Chile.</t>
  </si>
  <si>
    <t>violación delitos género violencia mujer mujeres casos víctimas sentencias juzgado garantía valdivia</t>
  </si>
  <si>
    <t>https://analytics.zoho.com/open-view/2395394000007046737?ZOHO_CRITERIA=%22Trasposicion_27.8%22.%22Id_Juzgado_Garant%C3%ADa%22%3D80</t>
  </si>
  <si>
    <t>#1774B846</t>
  </si>
  <si>
    <t>Proporción de Aprehensiones, Casos Policiales, Denuncias y Detenciones por Violencia Intrafamiliar en Padre Hurtado para el Periodo 2005-2021.</t>
  </si>
  <si>
    <t>Gráfico que muestra la proporción y cantidad de Aprehensiones, Casos policiales, Denuncias y Detenciones por Violencia Intrafamiliar en Padre Hurtado según datos recopilados desde el Centro de Estudios y Análisis del Delito durante el Periodo 2005-2021.</t>
  </si>
  <si>
    <t>Padre Hurtado comunal delitos género violencia hacia mujer mujeres víctimas intrafamiliar familiar aprehensiones denuncias casos policiales detenciones comuna</t>
  </si>
  <si>
    <t>https://analytics.zoho.com/open-view/2395394000007123726?ZOHO_CRITERIA=%22Trasposicion_27.5%22.%22Cod_Comuna%22%3D13604</t>
  </si>
  <si>
    <t>#1774B8718</t>
  </si>
  <si>
    <t>Tasa de Detenciones por Violación en Salamanca para el Periodo 2008-2020.</t>
  </si>
  <si>
    <t>Gráfico que muestra la Tasa de Detenciones por Violación por cada 100 mil habitantes en Salamanca según datos recolectados y calculados por al Subsecretaría de Prevención del Delito para el Periodo 2008-2020.</t>
  </si>
  <si>
    <t>Salamanca comunal delitos género violación mujer mujeres víctimas detenciones evolución tasa 100 mil habitantes</t>
  </si>
  <si>
    <t>https://analytics.zoho.com/open-view/2395394000006843853?ZOHO_CRITERIA=%22Localiza%20CL%22.%22Codcom%22%3D4204</t>
  </si>
  <si>
    <t>#1774B2020</t>
  </si>
  <si>
    <t>Frecuencia de Frecuencia Detenciones por Violación en Pitrufquén para el Periodo 2008-2020</t>
  </si>
  <si>
    <t>Gráfico que muestra la frecuencia de Detenciones por Violación en Pitrufquén según datos recopilados desde el Subsecretaria de Prevención del Delito durante el Periodo 2008-2020.</t>
  </si>
  <si>
    <t>Pitrufquén comunal delitos género violación mujer mujeres víctimas detenciones</t>
  </si>
  <si>
    <t>https://analytics.zoho.com/open-view/2395394000006792637?ZOHO_CRITERIA=%22Localiza%20CL%22.%22Codcom%22%3D9114</t>
  </si>
  <si>
    <t>#1774B4202</t>
  </si>
  <si>
    <t>Cantidad de Denuncias por Violencia Intrafamiliar por región a escala Nacional  para el Periodo 2005-2021</t>
  </si>
  <si>
    <t>Gráfico que muestra la frecuencia de Denuncias por Violencia Intrafamiliar a nivel nacional por región  según datos recopilados desde el Centro de Estudios y Análsis del Delito durante el Periodo 2005-2021</t>
  </si>
  <si>
    <t>chile nacional delitos género violencia hacia mujer mujeres víctimas intrafamiliar familiar denuncias región</t>
  </si>
  <si>
    <t>https://analytics.zoho.com/open-view/2395394000007122390</t>
  </si>
  <si>
    <t>#1774B7018</t>
  </si>
  <si>
    <t>Variación Trimestral de Aprehensiones, Casos policiales, Denuncias y Detenciones (%) por Violación en Cabrero para el Periodo 2008-2020</t>
  </si>
  <si>
    <t>Gráfico que muestra la variación trimestral de Aprehensiones, Casos Policiales, Denuncias y Detenciones (%) por Violaciones en Cabrero según datos recopilados desde la Subsecretaria de Prevención del Delito durante el Periodo 2008-2020.</t>
  </si>
  <si>
    <t>Cabrero comunal delitos género violación mujer mujeres víctimas aprehensiones casos policiales denuncias detenciones variación trimestral</t>
  </si>
  <si>
    <t>https://analytics.zoho.com/open-view/2395394000008633146?ZOHO_CRITERIA=%22Trasposicion_27.6%22.%22Cod_comuna%22%3D8303</t>
  </si>
  <si>
    <t>#1774B6095</t>
  </si>
  <si>
    <t>Variación Trimestral de Aprehensiones (%) por Violación en Lautaro para el Periodo 2008-2020</t>
  </si>
  <si>
    <t>Gráfico que muestra la variación trimestral de Aprehensiones (%) por Violaciones en Lautaro según datos recopilados desde la Subsecretaria de Prevención del Delito durante el Periodo 2008-2020.</t>
  </si>
  <si>
    <t>Lautaro comunal delitos género violación mujer mujeres víctimas aprehensiones variación trimestral</t>
  </si>
  <si>
    <t>https://analytics.zoho.com/open-view/2395394000008632943?ZOHO_CRITERIA=%22Trasposicion_27.6%22.%22Cod_comuna%22%3D9108</t>
  </si>
  <si>
    <t>#1774B4843</t>
  </si>
  <si>
    <t>Frecuencia de Frecuencia Detenciones por Violación en Cobquecura para el Periodo 2008-2020</t>
  </si>
  <si>
    <t>Gráfico que muestra la frecuencia de Detenciones por Violación en Cobquecura según datos recopilados desde el Subsecretaria de Prevención del Delito durante el Periodo 2008-2020.</t>
  </si>
  <si>
    <t>Cobquecura comunal delitos género violación mujer mujeres víctimas detenciones</t>
  </si>
  <si>
    <t>https://analytics.zoho.com/open-view/2395394000006792637?ZOHO_CRITERIA=%22Localiza%20CL%22.%22Codcom%22%3D16202</t>
  </si>
  <si>
    <t>#1774B4171</t>
  </si>
  <si>
    <t>Frecuencia de Casos y Variación Anual de Violencia Económica para la Región de Los Ríos para los años 2012, 2017 y 2020.</t>
  </si>
  <si>
    <t>Gráfico que muestra la Frecuencia de Casos de Violencia Económica y su Variación Anual para la Región de Los Ríos para los años 2012, 2017 y 2020 según datos de las encuestas ENVIF-VCM realizadas por el Instituto Nacional de Estadísticas (INE) y el Centro de Estudios y Análisis del Delito (CEAD).</t>
  </si>
  <si>
    <t>Región de Los Ríos regional violencia económica intrafamiliar vif mujeres mujer encuesta envif cead ine evolución</t>
  </si>
  <si>
    <t>https://analytics.zoho.com/open-view/2395394000007264522?ZOHO_CRITERIA=%22Trasposicion_27.9%22.%22C%C3%B3digo%20Regi%C3%B3n%22%20%3D%2014</t>
  </si>
  <si>
    <t>#1774B6821</t>
  </si>
  <si>
    <t>Tasa de Detenciones por Violación en Victoria para el Periodo 2008-2020.</t>
  </si>
  <si>
    <t>Gráfico que muestra la Tasa de Detenciones por Violación por cada 100 mil habitantes en Victoria según datos recolectados y calculados por al Subsecretaría de Prevención del Delito para el Periodo 2008-2020.</t>
  </si>
  <si>
    <t>Victoria comunal delitos género violación mujer mujeres víctimas detenciones evolución tasa 100 mil habitantes</t>
  </si>
  <si>
    <t>https://analytics.zoho.com/open-view/2395394000006843853?ZOHO_CRITERIA=%22Localiza%20CL%22.%22Codcom%22%3D9211</t>
  </si>
  <si>
    <t>#1774B2205</t>
  </si>
  <si>
    <t>Variación Trimestral de Casos Policiales (%) por Violencia Intrafamiliar en Codegua para el Periodo 2005-2021.</t>
  </si>
  <si>
    <t>Gráfico que muestra la variación trimestral de Casos Policiales (%) por Violencia Intrafamiliar en Codegua según datos recopilados desde el Centro de Estudios y Análisis del Delito durante el Periodo 2005-2021.</t>
  </si>
  <si>
    <t>Codegua comunal delitos género violencia hacia mujer mujeres víctimas intrafamiliar familiar casos policiales variación trimestral</t>
  </si>
  <si>
    <t>https://analytics.zoho.com/open-view/2395394000007123911?ZOHO_CRITERIA=%22Trasposicion_27.5%22.%22Cod_Comuna%22%3D6102</t>
  </si>
  <si>
    <t>#1774B9156</t>
  </si>
  <si>
    <t>Relación entre el Proceso de Vacunación contra COVID-19 y el número de Casos Activos en la comuna de Retiro</t>
  </si>
  <si>
    <t>Gráfico muestra la Relación entre el Proceso de Vacunación contra COVID-19 y el número de Casos Activos en la comuna de Retiro- en el Periodo 2020-2021, de acuerdo a datos recopilados por el Ministerio de Ciencias, Tecnología, Conocimiento e Innovación- Unidades</t>
  </si>
  <si>
    <t>COVID19,pandemia,virus,enfermedad,salud,estadística,Vacunación,Retiro,Vacunación-Casos Activos,Unidades</t>
  </si>
  <si>
    <t>https://analytics.zoho.com/open-view/2395394000008137967?ZOHO_CRITERIA=%22Localiza_CL_Poblacion%22.%22Codcom%22%3D7405</t>
  </si>
  <si>
    <t>Etapas Históricas del Programa Paso a Paso en la comuna de La Florida</t>
  </si>
  <si>
    <t>Gráfico muestra las Etapas Históricas del Programa Paso a Paso en la comuna de La Florida- en el Periodo 2020-2021, de acuerdo a datos recopilados por el Ministerio de Ciencias, Tecnología, Conocimiento e Innovación - Adimensional</t>
  </si>
  <si>
    <t>COVID19,pandemia,virus,enfermedad,salud,estadística,Etapas Paso a Paso,La Florida,Etapas Históricas,Adimensional</t>
  </si>
  <si>
    <t>https://analytics.zoho.com/open-view/2395394000008155038?ZOHO_CRITERIA=%22Localiza_CL_Poblacion%22.%22Codcom%22%3D13110</t>
  </si>
  <si>
    <t>Relación entre la Etapa Histórica del Programa Paso a Paso y progreso del proceso de vacunación (2da dosis) en la comuna de Canela</t>
  </si>
  <si>
    <t>Gráfico muestra la Relación entre la Etapa Histórica del Programa Paso a Paso y progreso del proceso de vacunación (2da dosis) en la comuna de Canela- en el Periodo 2020-2021, de acuerdo a datos recopilados por el Ministerio de Ciencias, Tecnología, Conocimiento e Innovación-  Unidades</t>
  </si>
  <si>
    <t>COVID19,pandemia,virus,enfermedad,salud,estadística,Paso a Paso y Vacunación,Canela,Etapas Históricas - Vacunación,Unidades</t>
  </si>
  <si>
    <t>https://analytics.zoho.com/open-view/2395394000008157701?ZOHO_CRITERIA=%22Localiza_CL_Poblacion%22.%22Codcom%22%3D4202</t>
  </si>
  <si>
    <t>Gráfico muestra la Evolución del Proceso de Vacunación contra COVID-19 en la comuna de Pica- en el Periodo 2020-2021, de acuerdo a datos recopilados por el Ministerio de Ciencias, Tecnología, Conocimiento e Innovación-  Unidades</t>
  </si>
  <si>
    <t>COVID19,pandemia,virus,enfermedad,salud,estadística,Vacunación,Pica,Vacunación 1era y 2da dosis,Unidades</t>
  </si>
  <si>
    <t>Gráfico muestra la Evolución del Proceso de Vacunación contra COVID-19 en la comuna de San Juan de La Costa- en el Periodo 2020-2021, de acuerdo a datos recopilados por el Ministerio de Ciencias, Tecnología, Conocimiento e Innovación-  Unidades</t>
  </si>
  <si>
    <t>COVID19,pandemia,virus,enfermedad,salud,estadística,Vacunación,San Juan de La Costa,Vacunación 1era y 2da dosis,Unidades</t>
  </si>
  <si>
    <t>Relación entre el Proceso de Vacunación contra COVID-19 y el número de Casos Activos en la comuna de Nacimiento</t>
  </si>
  <si>
    <t>Gráfico muestra la Relación entre el Proceso de Vacunación contra COVID-19 y el número de Casos Activos en la comuna de Nacimiento- en el Periodo 2020-2021, de acuerdo a datos recopilados por el Ministerio de Ciencias, Tecnología, Conocimiento e Innovación- Unidades</t>
  </si>
  <si>
    <t>COVID19,pandemia,virus,enfermedad,salud,estadística,Vacunación,Nacimiento,Vacunación-Casos Activos,Unidades</t>
  </si>
  <si>
    <t>https://analytics.zoho.com/open-view/2395394000008137967?ZOHO_CRITERIA=%22Localiza_CL_Poblacion%22.%22Codcom%22%3D8306</t>
  </si>
  <si>
    <t>Evolución del Proceso de Vacunación contra COVID-19 en la comuna de Pumanque</t>
  </si>
  <si>
    <t>Gráfico muestra la Evolución del Proceso de Vacunación contra COVID-19 en la comuna de Pumanque- en el Periodo 2020-2021, de acuerdo a datos recopilados por el Ministerio de Ciencias, Tecnología, Conocimiento e Innovación-  Unidades</t>
  </si>
  <si>
    <t>COVID19,pandemia,virus,enfermedad,salud,estadística,Vacunación,Pumanque,Vacunación 1era y 2da dosis,Unidades</t>
  </si>
  <si>
    <t>https://analytics.zoho.com/open-view/2395394000008136598?ZOHO_CRITERIA=%22Localiza_CL_Poblacion%22.%22Codcom%22%3D6309</t>
  </si>
  <si>
    <t>Etapas Históricas del Programa Paso a Paso en la comuna de Cobquecura</t>
  </si>
  <si>
    <t>Gráfico muestra las Etapas Históricas del Programa Paso a Paso en la comuna de Cobquecura- en el Periodo 2020-2021, de acuerdo a datos recopilados por el Ministerio de Ciencias, Tecnología, Conocimiento e Innovación - Adimensional</t>
  </si>
  <si>
    <t>COVID19,pandemia,virus,enfermedad,salud,estadística,Etapas Paso a Paso,Cobquecura,Etapas Históricas,Adimensional</t>
  </si>
  <si>
    <t>https://analytics.zoho.com/open-view/2395394000008155038?ZOHO_CRITERIA=%22Localiza_CL_Poblacion%22.%22Codcom%22%3D16202</t>
  </si>
  <si>
    <t>Relación entre el Proceso de Vacunación contra COVID-19 y el número de Casos Activos en la comuna de Renca</t>
  </si>
  <si>
    <t>Gráfico muestra la Relación entre el Proceso de Vacunación contra COVID-19 y el número de Casos Activos en la comuna de Renca- en el Periodo 2020-2021, de acuerdo a datos recopilados por el Ministerio de Ciencias, Tecnología, Conocimiento e Innovación- Unidades</t>
  </si>
  <si>
    <t>COVID19,pandemia,virus,enfermedad,salud,estadística,Vacunación,Renca,Vacunación-Casos Activos,Unidades</t>
  </si>
  <si>
    <t>https://analytics.zoho.com/open-view/2395394000008137967?ZOHO_CRITERIA=%22Localiza_CL_Poblacion%22.%22Codcom%22%3D13128</t>
  </si>
  <si>
    <t>Relación entre el Proceso de Vacunación contra COVID-19 y el número de Casos Activos en la comuna de Yungay</t>
  </si>
  <si>
    <t>Gráfico muestra la Relación entre el Proceso de Vacunación contra COVID-19 y el número de Casos Activos en la comuna de Yungay- en el Periodo 2020-2021, de acuerdo a datos recopilados por el Ministerio de Ciencias, Tecnología, Conocimiento e Innovación- Unidades</t>
  </si>
  <si>
    <t>COVID19,pandemia,virus,enfermedad,salud,estadística,Vacunación,Yungay,Vacunación-Casos Activos,Unidades</t>
  </si>
  <si>
    <t>https://analytics.zoho.com/open-view/2395394000008137967?ZOHO_CRITERIA=%22Localiza_CL_Poblacion%22.%22Codcom%22%3D16109</t>
  </si>
  <si>
    <t>Etapas Históricas del Programa Paso a Paso en la comuna de Puchuncaví</t>
  </si>
  <si>
    <t>Gráfico muestra las Etapas Históricas del Programa Paso a Paso en la comuna de Puchuncaví- en el Periodo 2020-2021, de acuerdo a datos recopilados por el Ministerio de Ciencias, Tecnología, Conocimiento e Innovación - Adimensional</t>
  </si>
  <si>
    <t>COVID19,pandemia,virus,enfermedad,salud,estadística,Etapas Paso a Paso,Puchuncaví,Etapas Históricas,Adimensional</t>
  </si>
  <si>
    <t>https://analytics.zoho.com/open-view/2395394000008155038?ZOHO_CRITERIA=%22Localiza_CL_Poblacion%22.%22Codcom%22%3D5105</t>
  </si>
  <si>
    <t>Relación entre el Proceso de Vacunación contra COVID-19 y el número de Casos Activos en la comuna de Marchihue</t>
  </si>
  <si>
    <t>Gráfico muestra la Relación entre el Proceso de Vacunación contra COVID-19 y el número de Casos Activos en la comuna de Marchihue- en el Periodo 2020-2021, de acuerdo a datos recopilados por el Ministerio de Ciencias, Tecnología, Conocimiento e Innovación- Unidades</t>
  </si>
  <si>
    <t>COVID19,pandemia,virus,enfermedad,salud,estadística,Vacunación,Marchihue,Vacunación-Casos Activos,Unidades</t>
  </si>
  <si>
    <t>https://analytics.zoho.com/open-view/2395394000008137967?ZOHO_CRITERIA=%22Localiza_CL_Poblacion%22.%22Codcom%22%3D6204</t>
  </si>
  <si>
    <t>Relación entre la Etapa Histórica del Programa Paso a Paso y progreso del proceso de vacunación (2da dosis) en la comuna de La Florida</t>
  </si>
  <si>
    <t>Gráfico muestra la Relación entre la Etapa Histórica del Programa Paso a Paso y progreso del proceso de vacunación (2da dosis) en la comuna de La Florida- en el Periodo 2020-2021, de acuerdo a datos recopilados por el Ministerio de Ciencias, Tecnología, Conocimiento e Innovación-  Unidades</t>
  </si>
  <si>
    <t>COVID19,pandemia,virus,enfermedad,salud,estadística,Paso a Paso y Vacunación,La Florida,Etapas Históricas - Vacunación,Unidades</t>
  </si>
  <si>
    <t>https://analytics.zoho.com/open-view/2395394000008157701?ZOHO_CRITERIA=%22Localiza_CL_Poblacion%22.%22Codcom%22%3D13110</t>
  </si>
  <si>
    <t>Evolución del Número de Casos Activos de COVID-19 por 1 millón de habitantes en la comuna de Quellón</t>
  </si>
  <si>
    <t>Gráfico muestra la Evolución del Número de Casos Activos de COVID-19 por 1 millón de habitantes en la comuna de Quellón- en el Periodo 2020-2021, de acuerdo a datos recopilados por el Ministerio de Ciencias, Tecnología, Conocimiento e Innovación- Unidad de medida Casos</t>
  </si>
  <si>
    <t>COVID19,pandemia,virus,enfermedad,salud,estadística,Activos,Quellón,Activos por 1 Millón Habitantes,Casos</t>
  </si>
  <si>
    <t>https://analytics.zoho.com/open-view/2395394000008132313?ZOHO_CRITERIA=%22Localiza_CL_Poblacion%22.%22Codcom%22%3D10208</t>
  </si>
  <si>
    <t>Relación entre el Proceso de Vacunación contra COVID-19 y el número de Casos Activos en la comuna de Vichuquén</t>
  </si>
  <si>
    <t>Gráfico muestra la Relación entre el Proceso de Vacunación contra COVID-19 y el número de Casos Activos en la comuna de Vichuquén- en el Periodo 2020-2021, de acuerdo a datos recopilados por el Ministerio de Ciencias, Tecnología, Conocimiento e Innovación- Unidades</t>
  </si>
  <si>
    <t>COVID19,pandemia,virus,enfermedad,salud,estadística,Vacunación,Vichuquén,Vacunación-Casos Activos,Unidades</t>
  </si>
  <si>
    <t>https://analytics.zoho.com/open-view/2395394000008137967?ZOHO_CRITERIA=%22Localiza_CL_Poblacion%22.%22Codcom%22%3D7309</t>
  </si>
  <si>
    <t>Etapas Históricas del Programa Paso a Paso en la comuna de Melipeuco</t>
  </si>
  <si>
    <t>Gráfico muestra las Etapas Históricas del Programa Paso a Paso en la comuna de Melipeuco- en el Periodo 2020-2021, de acuerdo a datos recopilados por el Ministerio de Ciencias, Tecnología, Conocimiento e Innovación - Adimensional</t>
  </si>
  <si>
    <t>COVID19,pandemia,virus,enfermedad,salud,estadística,Etapas Paso a Paso,Melipeuco,Etapas Históricas,Adimensional</t>
  </si>
  <si>
    <t>https://analytics.zoho.com/open-view/2395394000008155038?ZOHO_CRITERIA=%22Localiza_CL_Poblacion%22.%22Codcom%22%3D9110</t>
  </si>
  <si>
    <t>Nuevos Casos Confirmados de COVID-19 en la comuna de Nancagua</t>
  </si>
  <si>
    <t>Gráfico muestra la Nuevos Casos Confirmados de COVID-19 en la comuna de Nancagua- en el Periodo 2020-2021, de acuerdo a datos recopilados por el Ministerio de Ciencias, Tecnología, Conocimiento e Innovación- Unidad de medida Casos</t>
  </si>
  <si>
    <t>COVID19,pandemia,virus,enfermedad,salud,estadística,Casos Confirmados,Nancagua,Casos Confirmados,Casos</t>
  </si>
  <si>
    <t>https://analytics.zoho.com/open-view/2395394000008134446?ZOHO_CRITERIA=%22Localiza_CL_Poblacion%22.%22Codcom%22%3D6305</t>
  </si>
  <si>
    <t>Etapas Históricas del Programa Paso a Paso en la comuna de Arauco</t>
  </si>
  <si>
    <t>Gráfico muestra las Etapas Históricas del Programa Paso a Paso en la comuna de Arauco- en el Periodo 2020-2021, de acuerdo a datos recopilados por el Ministerio de Ciencias, Tecnología, Conocimiento e Innovación - Adimensional</t>
  </si>
  <si>
    <t>COVID19,pandemia,virus,enfermedad,salud,estadística,Etapas Paso a Paso,Arauco,Etapas Históricas,Adimensional</t>
  </si>
  <si>
    <t>https://analytics.zoho.com/open-view/2395394000008155038?ZOHO_CRITERIA=%22Localiza_CL_Poblacion%22.%22Codcom%22%3D8202</t>
  </si>
  <si>
    <t>Relación entre el Proceso de Vacunación contra COVID-19 y el número de Casos Activos en la comuna de Chile Chico</t>
  </si>
  <si>
    <t>Gráfico muestra la Relación entre el Proceso de Vacunación contra COVID-19 y el número de Casos Activos en la comuna de Chile Chico- en el Periodo 2020-2021, de acuerdo a datos recopilados por el Ministerio de Ciencias, Tecnología, Conocimiento e Innovación- Unidades</t>
  </si>
  <si>
    <t>COVID19,pandemia,virus,enfermedad,salud,estadística,Vacunación,Chile Chico,Vacunación-Casos Activos,Unidades</t>
  </si>
  <si>
    <t>https://analytics.zoho.com/open-view/2395394000008137967?ZOHO_CRITERIA=%22Localiza_CL_Poblacion%22.%22Codcom%22%3D11401</t>
  </si>
  <si>
    <t>Evolución del Número de Casos Activos de COVID-19 por 1 millón de habitantes en la comuna de La Serena</t>
  </si>
  <si>
    <t>Gráfico muestra la Evolución del Número de Casos Activos de COVID-19 por 1 millón de habitantes en la comuna de La Serena- en el Periodo 2020-2021, de acuerdo a datos recopilados por el Ministerio de Ciencias, Tecnología, Conocimiento e Innovación- Unidad de medida Casos</t>
  </si>
  <si>
    <t>COVID19,pandemia,virus,enfermedad,salud,estadística,Activos,La Serena,Activos por 1 Millón Habitantes,Casos</t>
  </si>
  <si>
    <t>https://analytics.zoho.com/open-view/2395394000008132313?ZOHO_CRITERIA=%22Localiza_CL_Poblacion%22.%22Codcom%22%3D4101</t>
  </si>
  <si>
    <t>Etapas Históricas del Programa Paso a Paso en la comuna de Tirúa</t>
  </si>
  <si>
    <t>Gráfico muestra las Etapas Históricas del Programa Paso a Paso en la comuna de Tirúa- en el Periodo 2020-2021, de acuerdo a datos recopilados por el Ministerio de Ciencias, Tecnología, Conocimiento e Innovación - Adimensional</t>
  </si>
  <si>
    <t>COVID19,pandemia,virus,enfermedad,salud,estadística,Etapas Paso a Paso,Tirúa,Etapas Históricas,Adimensional</t>
  </si>
  <si>
    <t>https://analytics.zoho.com/open-view/2395394000008155038?ZOHO_CRITERIA=%22Localiza_CL_Poblacion%22.%22Codcom%22%3D8207</t>
  </si>
  <si>
    <t>Relación entre el Proceso de Vacunación contra COVID-19 y el número de Casos Activos en la comuna de El Monte</t>
  </si>
  <si>
    <t>Gráfico muestra la Relación entre el Proceso de Vacunación contra COVID-19 y el número de Casos Activos en la comuna de El Monte- en el Periodo 2020-2021, de acuerdo a datos recopilados por el Ministerio de Ciencias, Tecnología, Conocimiento e Innovación- Unidades</t>
  </si>
  <si>
    <t>COVID19,pandemia,virus,enfermedad,salud,estadística,Vacunación,El Monte,Vacunación-Casos Activos,Unidades</t>
  </si>
  <si>
    <t>https://analytics.zoho.com/open-view/2395394000008137967?ZOHO_CRITERIA=%22Localiza_CL_Poblacion%22.%22Codcom%22%3D13602</t>
  </si>
  <si>
    <t>Gráfico muestra la Relación entre el Proceso de Vacunación contra COVID-19 y el número de Casos Activos en la comuna de Chillán- en el Periodo 2020-2021, de acuerdo a datos recopilados por el Ministerio de Ciencias, Tecnología, Conocimiento e Innovación- Unidades</t>
  </si>
  <si>
    <t>COVID19,pandemia,virus,enfermedad,salud,estadística,Vacunación,Chillán,Vacunación-Casos Activos,Unidades</t>
  </si>
  <si>
    <t>Relación entre la Etapa Histórica del Programa Paso a Paso y progreso del proceso de vacunación (2da dosis) en la comuna de Quinta Normal</t>
  </si>
  <si>
    <t>Gráfico muestra la Relación entre la Etapa Histórica del Programa Paso a Paso y progreso del proceso de vacunación (2da dosis) en la comuna de Quinta Normal- en el Periodo 2020-2021, de acuerdo a datos recopilados por el Ministerio de Ciencias, Tecnología, Conocimiento e Innovación-  Unidades</t>
  </si>
  <si>
    <t>COVID19,pandemia,virus,enfermedad,salud,estadística,Paso a Paso y Vacunación,Quinta Normal,Etapas Históricas - Vacunación,Unidades</t>
  </si>
  <si>
    <t>https://analytics.zoho.com/open-view/2395394000008157701?ZOHO_CRITERIA=%22Localiza_CL_Poblacion%22.%22Codcom%22%3D13126</t>
  </si>
  <si>
    <t>Etapas Históricas del Programa Paso a Paso en la comuna de Cholchol</t>
  </si>
  <si>
    <t>Gráfico muestra las Etapas Históricas del Programa Paso a Paso en la comuna de Cholchol- en el Periodo 2020-2021, de acuerdo a datos recopilados por el Ministerio de Ciencias, Tecnología, Conocimiento e Innovación - Adimensional</t>
  </si>
  <si>
    <t>COVID19,pandemia,virus,enfermedad,salud,estadística,Etapas Paso a Paso,Cholchol,Etapas Históricas,Adimensional</t>
  </si>
  <si>
    <t>https://analytics.zoho.com/open-view/2395394000008155038?ZOHO_CRITERIA=%22Localiza_CL_Poblacion%22.%22Codcom%22%3D9121</t>
  </si>
  <si>
    <t>Evolución del Proceso de Vacunación contra COVID-19 en la comuna de Río Verde</t>
  </si>
  <si>
    <t>Gráfico muestra la Evolución del Proceso de Vacunación contra COVID-19 en la comuna de Río Verde- en el Periodo 2020-2021, de acuerdo a datos recopilados por el Ministerio de Ciencias, Tecnología, Conocimiento e Innovación-  Unidades</t>
  </si>
  <si>
    <t>COVID19,pandemia,virus,enfermedad,salud,estadística,Vacunación,Río Verde,Vacunación 1era y 2da dosis,Unidades</t>
  </si>
  <si>
    <t>https://analytics.zoho.com/open-view/2395394000008136598?ZOHO_CRITERIA=%22Localiza_CL_Poblacion%22.%22Codcom%22%3D12103</t>
  </si>
  <si>
    <t>Evolución del Proceso de Vacunación contra COVID-19 en la comuna de Calera</t>
  </si>
  <si>
    <t>Gráfico muestra la Evolución del Proceso de Vacunación contra COVID-19 en la comuna de Calera- en el Periodo 2020-2021, de acuerdo a datos recopilados por el Ministerio de Ciencias, Tecnología, Conocimiento e Innovación-  Unidades</t>
  </si>
  <si>
    <t>COVID19,pandemia,virus,enfermedad,salud,estadística,Vacunación,Calera,Vacunación 1era y 2da dosis,Unidades</t>
  </si>
  <si>
    <t>https://analytics.zoho.com/open-view/2395394000008136598?ZOHO_CRITERIA=%22Localiza_CL_Poblacion%22.%22Codcom%22%3D5502</t>
  </si>
  <si>
    <t>Etapa Actual del Programa Paso a Paso en la comuna de Río Claro</t>
  </si>
  <si>
    <t>Mapa muestra la Etapa Actual del Programa Paso a Paso en la comuna de Río Claro- según el Último Informe MINCIECIA - Adimensional</t>
  </si>
  <si>
    <t>COVID19,pandemia,virus,enfermedad,salud,estadística,Etapas Paso a Paso,Río Claro,Etapa Actual,Adimensional</t>
  </si>
  <si>
    <t>https://analytics.zoho.com/open-view/2395394000008153647?ZOHO_CRITERIA=%22Localiza_CL_Poblacion%22.%22Codcom%22%3D7108</t>
  </si>
  <si>
    <t>Gráfico muestra la Evolución del Número de Casos Activos de COVID-19 por 1 millón de habitantes en la comuna de Corral- en el Periodo 2020-2021, de acuerdo a datos recopilados por el Ministerio de Ciencias, Tecnología, Conocimiento e Innovación- Unidad de medida Casos</t>
  </si>
  <si>
    <t>COVID19,pandemia,virus,enfermedad,salud,estadística,Activos,Corral,Activos por 1 Millón Habitantes,Casos</t>
  </si>
  <si>
    <t>Relación entre la Etapa Histórica del Programa Paso a Paso y progreso del proceso de vacunación (2da dosis) en la comuna de Alto Hospicio</t>
  </si>
  <si>
    <t>Gráfico muestra la Relación entre la Etapa Histórica del Programa Paso a Paso y progreso del proceso de vacunación (2da dosis) en la comuna de Alto Hospicio- en el Periodo 2020-2021, de acuerdo a datos recopilados por el Ministerio de Ciencias, Tecnología, Conocimiento e Innovación-  Unidades</t>
  </si>
  <si>
    <t>COVID19,pandemia,virus,enfermedad,salud,estadística,Paso a Paso y Vacunación,Alto Hospicio,Etapas Históricas - Vacunación,Unidades</t>
  </si>
  <si>
    <t>https://analytics.zoho.com/open-view/2395394000008157701?ZOHO_CRITERIA=%22Localiza_CL_Poblacion%22.%22Codcom%22%3D1107</t>
  </si>
  <si>
    <t>Evolución del Número de Casos Activos de COVID-19 por 1 millón de habitantes en la comuna de Valdivia</t>
  </si>
  <si>
    <t>Gráfico muestra la Evolución del Número de Casos Activos de COVID-19 por 1 millón de habitantes en la comuna de Valdivia- en el Periodo 2020-2021, de acuerdo a datos recopilados por el Ministerio de Ciencias, Tecnología, Conocimiento e Innovación- Unidad de medida Casos</t>
  </si>
  <si>
    <t>COVID19,pandemia,virus,enfermedad,salud,estadística,Activos,Valdivia,Activos por 1 Millón Habitantes,Casos</t>
  </si>
  <si>
    <t>https://analytics.zoho.com/open-view/2395394000008132313?ZOHO_CRITERIA=%22Localiza_CL_Poblacion%22.%22Codcom%22%3D14101</t>
  </si>
  <si>
    <t>Balance de disponibilidad de cupos en Residencias Sanitarias para COVID19 en la Región de Aysén</t>
  </si>
  <si>
    <t>Gráfico muestra el Balance de disponibilidad de cupos en Residencias Sanitarias para COVID19 en la Región de Aysén- en el Periodo 2020-2021, de acuerdo a datos recopilados por el Ministerio de Ciencias, Tecnología, Conocimiento e Innovación- Unidad de medida Cupos</t>
  </si>
  <si>
    <t>COVID19,pandemia,virus,enfermedad,salud,estadística,Residencias,Región de Aysén,Cupos Disponibles,Cupos</t>
  </si>
  <si>
    <t>https://analytics.zoho.com/open-view/2395394000008144190?ZOHO_CRITERIA=%22Localiza_CL_Poblacion%22.%22Codreg%22%3D11</t>
  </si>
  <si>
    <t>Etapas Históricas del Programa Paso a Paso en la comuna de Chañaral</t>
  </si>
  <si>
    <t>Gráfico muestra las Etapas Históricas del Programa Paso a Paso en la comuna de Chañaral- en el Periodo 2020-2021, de acuerdo a datos recopilados por el Ministerio de Ciencias, Tecnología, Conocimiento e Innovación - Adimensional</t>
  </si>
  <si>
    <t>COVID19,pandemia,virus,enfermedad,salud,estadística,Etapas Paso a Paso,Chañaral,Etapas Históricas,Adimensional</t>
  </si>
  <si>
    <t>https://analytics.zoho.com/open-view/2395394000008155038?ZOHO_CRITERIA=%22Localiza_CL_Poblacion%22.%22Codcom%22%3D3201</t>
  </si>
  <si>
    <t>Etapa Actual del Programa Paso a Paso en la comuna de La Pintana</t>
  </si>
  <si>
    <t>Mapa muestra la Etapa Actual del Programa Paso a Paso en la comuna de La Pintana- según el Último Informe MINCIECIA - Adimensional</t>
  </si>
  <si>
    <t>COVID19,pandemia,virus,enfermedad,salud,estadística,Etapas Paso a Paso,La Pintana,Etapa Actual,Adimensional</t>
  </si>
  <si>
    <t>https://analytics.zoho.com/open-view/2395394000008153647?ZOHO_CRITERIA=%22Localiza_CL_Poblacion%22.%22Codcom%22%3D13112</t>
  </si>
  <si>
    <t>Evolución del Número de Casos Confirmados con COVID-19 para la Región Metropolitana</t>
  </si>
  <si>
    <t>Gráfico muestra la Evolución del Número de Casos Confirmados con COVID-19 para la Región Metropolitana- en el Periodo 2020-2021, de acuerdo a datos recopilados por el Ministerio de Ciencias, Tecnología, Conocimiento e Innovación- Unidad de medida Casos</t>
  </si>
  <si>
    <t>COVID19,pandemia,virus,enfermedad,salud,estadística,Casos Confirmados,Región Metropolitana,Casos Confirmados,Casos</t>
  </si>
  <si>
    <t>https://analytics.zoho.com/open-view/2395394000008129784?ZOHO_CRITERIA=%22Localiza_CL_Poblacion%22.%22Codreg%22%3D13</t>
  </si>
  <si>
    <t>Nuevos Casos Confirmados de COVID-19 en la comuna de Olivar</t>
  </si>
  <si>
    <t>Gráfico muestra la Nuevos Casos Confirmados de COVID-19 en la comuna de Olivar- en el Periodo 2020-2021, de acuerdo a datos recopilados por el Ministerio de Ciencias, Tecnología, Conocimiento e Innovación- Unidad de medida Casos</t>
  </si>
  <si>
    <t>COVID19,pandemia,virus,enfermedad,salud,estadística,Casos Confirmados,Olivar,Casos Confirmados,Casos</t>
  </si>
  <si>
    <t>https://analytics.zoho.com/open-view/2395394000008134446?ZOHO_CRITERIA=%22Localiza_CL_Poblacion%22.%22Codcom%22%3D6111</t>
  </si>
  <si>
    <t>Etapa Actual del Programa Paso a Paso en la comuna de Villa Alegre</t>
  </si>
  <si>
    <t>Mapa muestra la Etapa Actual del Programa Paso a Paso en la comuna de Villa Alegre- según el Último Informe MINCIECIA - Adimensional</t>
  </si>
  <si>
    <t>COVID19,pandemia,virus,enfermedad,salud,estadística,Etapas Paso a Paso,Villa Alegre,Etapa Actual,Adimensional</t>
  </si>
  <si>
    <t>https://analytics.zoho.com/open-view/2395394000008153647?ZOHO_CRITERIA=%22Localiza_CL_Poblacion%22.%22Codcom%22%3D7407</t>
  </si>
  <si>
    <t>Etapas Históricas del Programa Paso a Paso en la comuna de Copiapó</t>
  </si>
  <si>
    <t>Gráfico muestra las Etapas Históricas del Programa Paso a Paso en la comuna de Copiapó- en el Periodo 2020-2021, de acuerdo a datos recopilados por el Ministerio de Ciencias, Tecnología, Conocimiento e Innovación - Adimensional</t>
  </si>
  <si>
    <t>COVID19,pandemia,virus,enfermedad,salud,estadística,Etapas Paso a Paso,Copiapó,Etapas Históricas,Adimensional</t>
  </si>
  <si>
    <t>https://analytics.zoho.com/open-view/2395394000008155038?ZOHO_CRITERIA=%22Localiza_CL_Poblacion%22.%22Codcom%22%3D3101</t>
  </si>
  <si>
    <t>Número de Exámenes PCR realizados por mes en la Región de Aysén</t>
  </si>
  <si>
    <t>Gráfico muestra los Número de Exámenes PCR realizados por mes en la Región de Aysén- en el Periodo 2020-2021, de acuerdo a datos recopilados por el Ministerio de Ciencias, Tecnología, Conocimiento e Innovación- Número Exámenes</t>
  </si>
  <si>
    <t>COVID19,pandemia,virus,enfermedad,salud,estadística,Exámenes PCR,Región de Aysén,Exámenes realizados,Número Exámenes</t>
  </si>
  <si>
    <t>https://analytics.zoho.com/open-view/2395394000008139790?ZOHO_CRITERIA=%22Localiza_CL_Poblacion%22.%22Codreg%22%3D11</t>
  </si>
  <si>
    <t>Número de Exámenes PCR realizados por mes en la Región de Los Lagos</t>
  </si>
  <si>
    <t>Gráfico muestra los Número de Exámenes PCR realizados por mes en la Región de Los Lagos- en el Periodo 2020-2021, de acuerdo a datos recopilados por el Ministerio de Ciencias, Tecnología, Conocimiento e Innovación- Número Exámenes</t>
  </si>
  <si>
    <t>COVID19,pandemia,virus,enfermedad,salud,estadística,Exámenes PCR,Región de Los Lagos,Exámenes realizados,Número Exámenes</t>
  </si>
  <si>
    <t>https://analytics.zoho.com/open-view/2395394000008139790?ZOHO_CRITERIA=%22Localiza_CL_Poblacion%22.%22Codreg%22%3D10</t>
  </si>
  <si>
    <t>Evolución del Número de Casos Activos de COVID-19 por 1 millón de habitantes en la comuna de Maipú</t>
  </si>
  <si>
    <t>Gráfico muestra la Evolución del Número de Casos Activos de COVID-19 por 1 millón de habitantes en la comuna de Maipú- en el Periodo 2020-2021, de acuerdo a datos recopilados por el Ministerio de Ciencias, Tecnología, Conocimiento e Innovación- Unidad de medida Casos</t>
  </si>
  <si>
    <t>COVID19,pandemia,virus,enfermedad,salud,estadística,Activos,Maipú,Activos por 1 Millón Habitantes,Casos</t>
  </si>
  <si>
    <t>https://analytics.zoho.com/open-view/2395394000008132313?ZOHO_CRITERIA=%22Localiza_CL_Poblacion%22.%22Codcom%22%3D13119</t>
  </si>
  <si>
    <t>Evolución del Número de Casos Activos de COVID-19 por 1 millón de habitantes en la comuna de Alto del Carmen</t>
  </si>
  <si>
    <t>Gráfico muestra la Evolución del Número de Casos Activos de COVID-19 por 1 millón de habitantes en la comuna de Alto del Carmen- en el Periodo 2020-2021, de acuerdo a datos recopilados por el Ministerio de Ciencias, Tecnología, Conocimiento e Innovación- Unidad de medida Casos</t>
  </si>
  <si>
    <t>COVID19,pandemia,virus,enfermedad,salud,estadística,Activos,Alto del Carmen,Activos por 1 Millón Habitantes,Casos</t>
  </si>
  <si>
    <t>https://analytics.zoho.com/open-view/2395394000008132313?ZOHO_CRITERIA=%22Localiza_CL_Poblacion%22.%22Codcom%22%3D3302</t>
  </si>
  <si>
    <t>Relación entre el Proceso de Vacunación contra COVID-19 y el número de Casos Activos en la comuna de El Tabo</t>
  </si>
  <si>
    <t>Gráfico muestra la Relación entre el Proceso de Vacunación contra COVID-19 y el número de Casos Activos en la comuna de El Tabo- en el Periodo 2020-2021, de acuerdo a datos recopilados por el Ministerio de Ciencias, Tecnología, Conocimiento e Innovación- Unidades</t>
  </si>
  <si>
    <t>COVID19,pandemia,virus,enfermedad,salud,estadística,Vacunación,El Tabo,Vacunación-Casos Activos,Unidades</t>
  </si>
  <si>
    <t>https://analytics.zoho.com/open-view/2395394000008137967?ZOHO_CRITERIA=%22Localiza_CL_Poblacion%22.%22Codcom%22%3D5605</t>
  </si>
  <si>
    <t>Etapa Actual del Programa Paso a Paso en la comuna de Valdivia</t>
  </si>
  <si>
    <t>Mapa muestra la Etapa Actual del Programa Paso a Paso en la comuna de Valdivia- según el Último Informe MINCIECIA - Adimensional</t>
  </si>
  <si>
    <t>COVID19,pandemia,virus,enfermedad,salud,estadística,Etapas Paso a Paso,Valdivia,Etapa Actual,Adimensional</t>
  </si>
  <si>
    <t>https://analytics.zoho.com/open-view/2395394000008153647?ZOHO_CRITERIA=%22Localiza_CL_Poblacion%22.%22Codcom%22%3D14101</t>
  </si>
  <si>
    <t>Etapas Históricas del Programa Paso a Paso en la comuna de Pucón</t>
  </si>
  <si>
    <t>Gráfico muestra las Etapas Históricas del Programa Paso a Paso en la comuna de Pucón- en el Periodo 2020-2021, de acuerdo a datos recopilados por el Ministerio de Ciencias, Tecnología, Conocimiento e Innovación - Adimensional</t>
  </si>
  <si>
    <t>COVID19,pandemia,virus,enfermedad,salud,estadística,Etapas Paso a Paso,Pucón,Etapas Históricas,Adimensional</t>
  </si>
  <si>
    <t>https://analytics.zoho.com/open-view/2395394000008155038?ZOHO_CRITERIA=%22Localiza_CL_Poblacion%22.%22Codcom%22%3D9115</t>
  </si>
  <si>
    <t>Mapa muestra la Etapa Actual del Programa Paso a Paso en la comuna de Santa Bárbara- según el Último Informe MINCIECIA - Adimensional</t>
  </si>
  <si>
    <t>COVID19,pandemia,virus,enfermedad,salud,estadística,Etapas Paso a Paso,Santa Bárbara,Etapa Actual,Adimensional</t>
  </si>
  <si>
    <t>Etapa Actual del Programa Paso a Paso en la comuna de Linares</t>
  </si>
  <si>
    <t>Mapa muestra la Etapa Actual del Programa Paso a Paso en la comuna de Linares- según el Último Informe MINCIECIA - Adimensional</t>
  </si>
  <si>
    <t>COVID19,pandemia,virus,enfermedad,salud,estadística,Etapas Paso a Paso,Linares,Etapa Actual,Adimensional</t>
  </si>
  <si>
    <t>https://analytics.zoho.com/open-view/2395394000008153647?ZOHO_CRITERIA=%22Localiza_CL_Poblacion%22.%22Codcom%22%3D7401</t>
  </si>
  <si>
    <t>Relación entre la Etapa Histórica del Programa Paso a Paso y progreso del proceso de vacunación (2da dosis) en la comuna de Combarbalá</t>
  </si>
  <si>
    <t>Gráfico muestra la Relación entre la Etapa Histórica del Programa Paso a Paso y progreso del proceso de vacunación (2da dosis) en la comuna de Combarbalá- en el Periodo 2020-2021, de acuerdo a datos recopilados por el Ministerio de Ciencias, Tecnología, Conocimiento e Innovación-  Unidades</t>
  </si>
  <si>
    <t>COVID19,pandemia,virus,enfermedad,salud,estadística,Paso a Paso y Vacunación,Combarbalá,Etapas Históricas - Vacunación,Unidades</t>
  </si>
  <si>
    <t>https://analytics.zoho.com/open-view/2395394000008157701?ZOHO_CRITERIA=%22Localiza_CL_Poblacion%22.%22Codcom%22%3D4302</t>
  </si>
  <si>
    <t>Evolución del Proceso de Vacunación contra COVID-19 en la comuna de Paillaco</t>
  </si>
  <si>
    <t>Gráfico muestra la Evolución del Proceso de Vacunación contra COVID-19 en la comuna de Paillaco- en el Periodo 2020-2021, de acuerdo a datos recopilados por el Ministerio de Ciencias, Tecnología, Conocimiento e Innovación-  Unidades</t>
  </si>
  <si>
    <t>COVID19,pandemia,virus,enfermedad,salud,estadística,Vacunación,Paillaco,Vacunación 1era y 2da dosis,Unidades</t>
  </si>
  <si>
    <t>https://analytics.zoho.com/open-view/2395394000008136598?ZOHO_CRITERIA=%22Localiza_CL_Poblacion%22.%22Codcom%22%3D14107</t>
  </si>
  <si>
    <t>Evolución del Número de Casos Activos de COVID-19 por 1 millón de habitantes en la comuna de Lago Verde</t>
  </si>
  <si>
    <t>Gráfico muestra la Evolución del Número de Casos Activos de COVID-19 por 1 millón de habitantes en la comuna de Lago Verde- en el Periodo 2020-2021, de acuerdo a datos recopilados por el Ministerio de Ciencias, Tecnología, Conocimiento e Innovación- Unidad de medida Casos</t>
  </si>
  <si>
    <t>COVID19,pandemia,virus,enfermedad,salud,estadística,Activos,Lago Verde,Activos por 1 Millón Habitantes,Casos</t>
  </si>
  <si>
    <t>https://analytics.zoho.com/open-view/2395394000008132313?ZOHO_CRITERIA=%22Localiza_CL_Poblacion%22.%22Codcom%22%3D11102</t>
  </si>
  <si>
    <t>Etapas Históricas del Programa Paso a Paso en la comuna de Teodoro Schmidt</t>
  </si>
  <si>
    <t>Gráfico muestra las Etapas Históricas del Programa Paso a Paso en la comuna de Teodoro Schmidt- en el Periodo 2020-2021, de acuerdo a datos recopilados por el Ministerio de Ciencias, Tecnología, Conocimiento e Innovación - Adimensional</t>
  </si>
  <si>
    <t>COVID19,pandemia,virus,enfermedad,salud,estadística,Etapas Paso a Paso,Teodoro Schmidt,Etapas Históricas,Adimensional</t>
  </si>
  <si>
    <t>https://analytics.zoho.com/open-view/2395394000008155038?ZOHO_CRITERIA=%22Localiza_CL_Poblacion%22.%22Codcom%22%3D9117</t>
  </si>
  <si>
    <t>Relación entre la Etapa Histórica del Programa Paso a Paso y el número de Casos Activos en la comuna de Coquimbo</t>
  </si>
  <si>
    <t>Gráfico muestra la Relación entre la Etapa Histórica del Programa Paso a Paso y el número de Casos Activos en la comuna de Coquimbo- en el Periodo 2020-2021, de acuerdo a datos recopilados por el Ministerio de Ciencias, Tecnología, Conocimiento e Innovación- Unidad de medida Casos</t>
  </si>
  <si>
    <t>COVID19,pandemia,virus,enfermedad,salud,estadística,Paso a Paso y Activos,Coquimbo,Etapas Históricas -Casos Activos,Casos</t>
  </si>
  <si>
    <t>https://analytics.zoho.com/open-view/2395394000008156433?ZOHO_CRITERIA=%22Localiza_CL_Poblacion%22.%22Codcom%22%3D4102</t>
  </si>
  <si>
    <t>Gráfico muestra la Evolución del Proceso de Vacunación contra COVID-19 en la comuna de Pichilemu- en el Periodo 2020-2021, de acuerdo a datos recopilados por el Ministerio de Ciencias, Tecnología, Conocimiento e Innovación-  Unidades</t>
  </si>
  <si>
    <t>COVID19,pandemia,virus,enfermedad,salud,estadística,Vacunación,Pichilemu,Vacunación 1era y 2da dosis,Unidades</t>
  </si>
  <si>
    <t>Evolución del Proceso de Vacunación contra COVID-19 en la comuna de Los Alamos</t>
  </si>
  <si>
    <t>Gráfico muestra la Evolución del Proceso de Vacunación contra COVID-19 en la comuna de Los Alamos- en el Periodo 2020-2021, de acuerdo a datos recopilados por el Ministerio de Ciencias, Tecnología, Conocimiento e Innovación-  Unidades</t>
  </si>
  <si>
    <t>COVID19,pandemia,virus,enfermedad,salud,estadística,Vacunación,Los Alamos,Vacunación 1era y 2da dosis,Unidades</t>
  </si>
  <si>
    <t>https://analytics.zoho.com/open-view/2395394000008136598?ZOHO_CRITERIA=%22Localiza_CL_Poblacion%22.%22Codcom%22%3D8206</t>
  </si>
  <si>
    <t>Etapa Actual del Programa Paso a Paso en la comuna de Temuco</t>
  </si>
  <si>
    <t>Mapa muestra la Etapa Actual del Programa Paso a Paso en la comuna de Temuco- según el Último Informe MINCIECIA - Adimensional</t>
  </si>
  <si>
    <t>COVID19,pandemia,virus,enfermedad,salud,estadística,Etapas Paso a Paso,Temuco,Etapa Actual,Adimensional</t>
  </si>
  <si>
    <t>https://analytics.zoho.com/open-view/2395394000008153647?ZOHO_CRITERIA=%22Localiza_CL_Poblacion%22.%22Codcom%22%3D9101</t>
  </si>
  <si>
    <t>Relación entre la Etapa Histórica del Programa Paso a Paso y el número de Casos Activos en la comuna de Santa María</t>
  </si>
  <si>
    <t>Gráfico muestra la Relación entre la Etapa Histórica del Programa Paso a Paso y el número de Casos Activos en la comuna de Santa María- en el Periodo 2020-2021, de acuerdo a datos recopilados por el Ministerio de Ciencias, Tecnología, Conocimiento e Innovación- Unidad de medida Casos</t>
  </si>
  <si>
    <t>COVID19,pandemia,virus,enfermedad,salud,estadística,Paso a Paso y Activos,Santa María,Etapas Históricas -Casos Activos,Casos</t>
  </si>
  <si>
    <t>https://analytics.zoho.com/open-view/2395394000008156433?ZOHO_CRITERIA=%22Localiza_CL_Poblacion%22.%22Codcom%22%3D5706</t>
  </si>
  <si>
    <t>Etapa Actual del Programa Paso a Paso en la comuna de Río Verde</t>
  </si>
  <si>
    <t>Mapa muestra la Etapa Actual del Programa Paso a Paso en la comuna de Río Verde- según el Último Informe MINCIECIA - Adimensional</t>
  </si>
  <si>
    <t>COVID19,pandemia,virus,enfermedad,salud,estadística,Etapas Paso a Paso,Río Verde,Etapa Actual,Adimensional</t>
  </si>
  <si>
    <t>https://analytics.zoho.com/open-view/2395394000008153647?ZOHO_CRITERIA=%22Localiza_CL_Poblacion%22.%22Codcom%22%3D12103</t>
  </si>
  <si>
    <t>Evolución del Proceso de Vacunación contra COVID-19 en la comuna de Salamanca</t>
  </si>
  <si>
    <t>Gráfico muestra la Evolución del Proceso de Vacunación contra COVID-19 en la comuna de Salamanca- en el Periodo 2020-2021, de acuerdo a datos recopilados por el Ministerio de Ciencias, Tecnología, Conocimiento e Innovación-  Unidades</t>
  </si>
  <si>
    <t>COVID19,pandemia,virus,enfermedad,salud,estadística,Vacunación,Salamanca,Vacunación 1era y 2da dosis,Unidades</t>
  </si>
  <si>
    <t>https://analytics.zoho.com/open-view/2395394000008136598?ZOHO_CRITERIA=%22Localiza_CL_Poblacion%22.%22Codcom%22%3D4204</t>
  </si>
  <si>
    <t>Relación entre la Etapa Histórica del Programa Paso a Paso y el número de Casos Activos en la comuna de Vilcún</t>
  </si>
  <si>
    <t>Gráfico muestra la Relación entre la Etapa Histórica del Programa Paso a Paso y el número de Casos Activos en la comuna de Vilcún- en el Periodo 2020-2021, de acuerdo a datos recopilados por el Ministerio de Ciencias, Tecnología, Conocimiento e Innovación- Unidad de medida Casos</t>
  </si>
  <si>
    <t>COVID19,pandemia,virus,enfermedad,salud,estadística,Paso a Paso y Activos,Vilcún,Etapas Históricas -Casos Activos,Casos</t>
  </si>
  <si>
    <t>https://analytics.zoho.com/open-view/2395394000008156433?ZOHO_CRITERIA=%22Localiza_CL_Poblacion%22.%22Codcom%22%3D9119</t>
  </si>
  <si>
    <t>Evolución del Proceso de Vacunación contra COVID-19 en la comuna de Lanco</t>
  </si>
  <si>
    <t>Gráfico muestra la Evolución del Proceso de Vacunación contra COVID-19 en la comuna de Lanco- en el Periodo 2020-2021, de acuerdo a datos recopilados por el Ministerio de Ciencias, Tecnología, Conocimiento e Innovación-  Unidades</t>
  </si>
  <si>
    <t>COVID19,pandemia,virus,enfermedad,salud,estadística,Vacunación,Lanco,Vacunación 1era y 2da dosis,Unidades</t>
  </si>
  <si>
    <t>https://analytics.zoho.com/open-view/2395394000008136598?ZOHO_CRITERIA=%22Localiza_CL_Poblacion%22.%22Codcom%22%3D14103</t>
  </si>
  <si>
    <t>Relación entre la Etapa Histórica del Programa Paso a Paso y progreso del proceso de vacunación (2da dosis) en la comuna de Río Bueno</t>
  </si>
  <si>
    <t>Gráfico muestra la Relación entre la Etapa Histórica del Programa Paso a Paso y progreso del proceso de vacunación (2da dosis) en la comuna de Río Bueno- en el Periodo 2020-2021, de acuerdo a datos recopilados por el Ministerio de Ciencias, Tecnología, Conocimiento e Innovación-  Unidades</t>
  </si>
  <si>
    <t>COVID19,pandemia,virus,enfermedad,salud,estadística,Paso a Paso y Vacunación,Río Bueno,Etapas Históricas - Vacunación,Unidades</t>
  </si>
  <si>
    <t>https://analytics.zoho.com/open-view/2395394000008157701?ZOHO_CRITERIA=%22Localiza_CL_Poblacion%22.%22Codcom%22%3D14204</t>
  </si>
  <si>
    <t>Evolución del Número de Casos Activos de COVID-19 por 1 millón de habitantes en la comuna de Colbún</t>
  </si>
  <si>
    <t>Gráfico muestra la Evolución del Número de Casos Activos de COVID-19 por 1 millón de habitantes en la comuna de Colbún- en el Periodo 2020-2021, de acuerdo a datos recopilados por el Ministerio de Ciencias, Tecnología, Conocimiento e Innovación- Unidad de medida Casos</t>
  </si>
  <si>
    <t>COVID19,pandemia,virus,enfermedad,salud,estadística,Activos,Colbún,Activos por 1 Millón Habitantes,Casos</t>
  </si>
  <si>
    <t>https://analytics.zoho.com/open-view/2395394000008132313?ZOHO_CRITERIA=%22Localiza_CL_Poblacion%22.%22Codcom%22%3D7402</t>
  </si>
  <si>
    <t>Relación entre la Etapa Histórica del Programa Paso a Paso y el número de Casos Activos en la comuna de Fresia</t>
  </si>
  <si>
    <t>Gráfico muestra la Relación entre la Etapa Histórica del Programa Paso a Paso y el número de Casos Activos en la comuna de Fresia- en el Periodo 2020-2021, de acuerdo a datos recopilados por el Ministerio de Ciencias, Tecnología, Conocimiento e Innovación- Unidad de medida Casos</t>
  </si>
  <si>
    <t>COVID19,pandemia,virus,enfermedad,salud,estadística,Paso a Paso y Activos,Fresia,Etapas Históricas -Casos Activos,Casos</t>
  </si>
  <si>
    <t>https://analytics.zoho.com/open-view/2395394000008156433?ZOHO_CRITERIA=%22Localiza_CL_Poblacion%22.%22Codcom%22%3D10104</t>
  </si>
  <si>
    <t>Nuevos Casos Confirmados de COVID-19 en la comuna de Coronel</t>
  </si>
  <si>
    <t>Gráfico muestra la Nuevos Casos Confirmados de COVID-19 en la comuna de Coronel- en el Periodo 2020-2021, de acuerdo a datos recopilados por el Ministerio de Ciencias, Tecnología, Conocimiento e Innovación- Unidad de medida Casos</t>
  </si>
  <si>
    <t>COVID19,pandemia,virus,enfermedad,salud,estadística,Casos Confirmados,Coronel,Casos Confirmados,Casos</t>
  </si>
  <si>
    <t>https://analytics.zoho.com/open-view/2395394000008134446?ZOHO_CRITERIA=%22Localiza_CL_Poblacion%22.%22Codcom%22%3D8102</t>
  </si>
  <si>
    <t>Nuevos Casos Confirmados de COVID-19 en la comuna de La Cisterna</t>
  </si>
  <si>
    <t>Gráfico muestra la Nuevos Casos Confirmados de COVID-19 en la comuna de La Cisterna- en el Periodo 2020-2021, de acuerdo a datos recopilados por el Ministerio de Ciencias, Tecnología, Conocimiento e Innovación- Unidad de medida Casos</t>
  </si>
  <si>
    <t>COVID19,pandemia,virus,enfermedad,salud,estadística,Casos Confirmados,La Cisterna,Casos Confirmados,Casos</t>
  </si>
  <si>
    <t>https://analytics.zoho.com/open-view/2395394000008134446?ZOHO_CRITERIA=%22Localiza_CL_Poblacion%22.%22Codcom%22%3D13109</t>
  </si>
  <si>
    <t>Evolución del Número de Casos Activos de COVID-19 por 1 millón de habitantes en la comuna de Calle Larga</t>
  </si>
  <si>
    <t>Gráfico muestra la Evolución del Número de Casos Activos de COVID-19 por 1 millón de habitantes en la comuna de Calle Larga- en el Periodo 2020-2021, de acuerdo a datos recopilados por el Ministerio de Ciencias, Tecnología, Conocimiento e Innovación- Unidad de medida Casos</t>
  </si>
  <si>
    <t>COVID19,pandemia,virus,enfermedad,salud,estadística,Activos,Calle Larga,Activos por 1 Millón Habitantes,Casos</t>
  </si>
  <si>
    <t>https://analytics.zoho.com/open-view/2395394000008132313?ZOHO_CRITERIA=%22Localiza_CL_Poblacion%22.%22Codcom%22%3D5302</t>
  </si>
  <si>
    <t>Nuevos Casos Confirmados de COVID-19 en la comuna de Los Lagos</t>
  </si>
  <si>
    <t>Gráfico muestra la Nuevos Casos Confirmados de COVID-19 en la comuna de Los Lagos- en el Periodo 2020-2021, de acuerdo a datos recopilados por el Ministerio de Ciencias, Tecnología, Conocimiento e Innovación- Unidad de medida Casos</t>
  </si>
  <si>
    <t>COVID19,pandemia,virus,enfermedad,salud,estadística,Casos Confirmados,Los Lagos,Casos Confirmados,Casos</t>
  </si>
  <si>
    <t>https://analytics.zoho.com/open-view/2395394000008134446?ZOHO_CRITERIA=%22Localiza_CL_Poblacion%22.%22Codcom%22%3D14104</t>
  </si>
  <si>
    <t>Etapas Históricas del Programa Paso a Paso en la comuna de Torres del Paine</t>
  </si>
  <si>
    <t>Gráfico muestra las Etapas Históricas del Programa Paso a Paso en la comuna de Torres del Paine- en el Periodo 2020-2021, de acuerdo a datos recopilados por el Ministerio de Ciencias, Tecnología, Conocimiento e Innovación - Adimensional</t>
  </si>
  <si>
    <t>COVID19,pandemia,virus,enfermedad,salud,estadística,Etapas Paso a Paso,Torres del Paine,Etapas Históricas,Adimensional</t>
  </si>
  <si>
    <t>https://analytics.zoho.com/open-view/2395394000008155038?ZOHO_CRITERIA=%22Localiza_CL_Poblacion%22.%22Codcom%22%3D12402</t>
  </si>
  <si>
    <t>Relación entre el Proceso de Vacunación contra COVID-19 y el número de Casos Activos en la comuna de Tocopilla</t>
  </si>
  <si>
    <t>Gráfico muestra la Relación entre el Proceso de Vacunación contra COVID-19 y el número de Casos Activos en la comuna de Tocopilla- en el Periodo 2020-2021, de acuerdo a datos recopilados por el Ministerio de Ciencias, Tecnología, Conocimiento e Innovación- Unidades</t>
  </si>
  <si>
    <t>COVID19,pandemia,virus,enfermedad,salud,estadística,Vacunación,Tocopilla,Vacunación-Casos Activos,Unidades</t>
  </si>
  <si>
    <t>https://analytics.zoho.com/open-view/2395394000008137967?ZOHO_CRITERIA=%22Localiza_CL_Poblacion%22.%22Codcom%22%3D2301</t>
  </si>
  <si>
    <t>Evolución del Proceso de Vacunación contra COVID-19 en la comuna de Pucón</t>
  </si>
  <si>
    <t>Gráfico muestra la Evolución del Proceso de Vacunación contra COVID-19 en la comuna de Pucón- en el Periodo 2020-2021, de acuerdo a datos recopilados por el Ministerio de Ciencias, Tecnología, Conocimiento e Innovación-  Unidades</t>
  </si>
  <si>
    <t>COVID19,pandemia,virus,enfermedad,salud,estadística,Vacunación,Pucón,Vacunación 1era y 2da dosis,Unidades</t>
  </si>
  <si>
    <t>https://analytics.zoho.com/open-view/2395394000008136598?ZOHO_CRITERIA=%22Localiza_CL_Poblacion%22.%22Codcom%22%3D9115</t>
  </si>
  <si>
    <t>Evolución del Número de Casos Activos de COVID-19 por 1 millón de habitantes en la comuna de Chillán</t>
  </si>
  <si>
    <t>Gráfico muestra la Evolución del Número de Casos Activos de COVID-19 por 1 millón de habitantes en la comuna de Chillán- en el Periodo 2020-2021, de acuerdo a datos recopilados por el Ministerio de Ciencias, Tecnología, Conocimiento e Innovación- Unidad de medida Casos</t>
  </si>
  <si>
    <t>COVID19,pandemia,virus,enfermedad,salud,estadística,Activos,Chillán,Activos por 1 Millón Habitantes,Casos</t>
  </si>
  <si>
    <t>https://analytics.zoho.com/open-view/2395394000008132313?ZOHO_CRITERIA=%22Localiza_CL_Poblacion%22.%22Codcom%22%3D16101</t>
  </si>
  <si>
    <t>Etapas Históricas del Programa Paso a Paso en la comuna de Chanco</t>
  </si>
  <si>
    <t>Gráfico muestra las Etapas Históricas del Programa Paso a Paso en la comuna de Chanco- en el Periodo 2020-2021, de acuerdo a datos recopilados por el Ministerio de Ciencias, Tecnología, Conocimiento e Innovación - Adimensional</t>
  </si>
  <si>
    <t>COVID19,pandemia,virus,enfermedad,salud,estadística,Etapas Paso a Paso,Chanco,Etapas Históricas,Adimensional</t>
  </si>
  <si>
    <t>https://analytics.zoho.com/open-view/2395394000008155038?ZOHO_CRITERIA=%22Localiza_CL_Poblacion%22.%22Codcom%22%3D7202</t>
  </si>
  <si>
    <t>Relación entre la Etapa Histórica del Programa Paso a Paso y progreso del proceso de vacunación (2da dosis) en la comuna de Pozo Almonte</t>
  </si>
  <si>
    <t>Gráfico muestra la Relación entre la Etapa Histórica del Programa Paso a Paso y progreso del proceso de vacunación (2da dosis) en la comuna de Pozo Almonte- en el Periodo 2020-2021, de acuerdo a datos recopilados por el Ministerio de Ciencias, Tecnología, Conocimiento e Innovación-  Unidades</t>
  </si>
  <si>
    <t>COVID19,pandemia,virus,enfermedad,salud,estadística,Paso a Paso y Vacunación,Pozo Almonte,Etapas Históricas - Vacunación,Unidades</t>
  </si>
  <si>
    <t>https://analytics.zoho.com/open-view/2395394000008157701?ZOHO_CRITERIA=%22Localiza_CL_Poblacion%22.%22Codcom%22%3D1401</t>
  </si>
  <si>
    <t>Gráfico muestra la Nuevos Casos Confirmados de COVID-19 en la comuna de Vicuña- en el Periodo 2020-2021, de acuerdo a datos recopilados por el Ministerio de Ciencias, Tecnología, Conocimiento e Innovación- Unidad de medida Casos</t>
  </si>
  <si>
    <t>COVID19,pandemia,virus,enfermedad,salud,estadística,Casos Confirmados,Vicuña,Casos Confirmados,Casos</t>
  </si>
  <si>
    <t>Gráfico muestra la Evolución del Número de Casos Activos de COVID-19 por 1 millón de habitantes en la comuna de Putaendo- en el Periodo 2020-2021, de acuerdo a datos recopilados por el Ministerio de Ciencias, Tecnología, Conocimiento e Innovación- Unidad de medida Casos</t>
  </si>
  <si>
    <t>COVID19,pandemia,virus,enfermedad,salud,estadística,Activos,Putaendo,Activos por 1 Millón Habitantes,Casos</t>
  </si>
  <si>
    <t>Etapas Históricas del Programa Paso a Paso en la comuna de Santo Domingo</t>
  </si>
  <si>
    <t>Gráfico muestra las Etapas Históricas del Programa Paso a Paso en la comuna de Santo Domingo- en el Periodo 2020-2021, de acuerdo a datos recopilados por el Ministerio de Ciencias, Tecnología, Conocimiento e Innovación - Adimensional</t>
  </si>
  <si>
    <t>COVID19,pandemia,virus,enfermedad,salud,estadística,Etapas Paso a Paso,Santo Domingo,Etapas Históricas,Adimensional</t>
  </si>
  <si>
    <t>https://analytics.zoho.com/open-view/2395394000008155038?ZOHO_CRITERIA=%22Localiza_CL_Poblacion%22.%22Codcom%22%3D5606</t>
  </si>
  <si>
    <t>Mapa muestra la Representación Geográfica del Número de Fallecidos por 1 millón de habitantes por comuna para la Región Metropolitana- en el Periodo 2020-2021, de acuerdo a datos recopilados por el Ministerio de Ciencias, Tecnología, Conocimiento e Innovación- Casos por Millón de habitantes</t>
  </si>
  <si>
    <t>COVID19,pandemia,virus,enfermedad,salud,estadística,Fallecidos,Región Metropolitana,Fallecidos por 1 Millón Habitantes,Casos por Millón de habitantes</t>
  </si>
  <si>
    <t>Representación Geográfica del Número de Fallecidos por 1 millón de habitantes por comuna para la Región de Ñuble</t>
  </si>
  <si>
    <t>Mapa muestra la Representación Geográfica del Número de Fallecidos por 1 millón de habitantes por comuna para la Región de Ñuble- en el Periodo 2020-2021, de acuerdo a datos recopilados por el Ministerio de Ciencias, Tecnología, Conocimiento e Innovación- Casos por Millón de habitantes</t>
  </si>
  <si>
    <t>COVID19,pandemia,virus,enfermedad,salud,estadística,Fallecidos,Región de Ñuble,Fallecidos por 1 Millón Habitantes,Casos por Millón de habitantes</t>
  </si>
  <si>
    <t>https://analytics.zoho.com/open-view/2395394000008117468?ZOHO_CRITERIA=%22Localiza_CL_Poblacion%22.%22Codreg%22%3D16</t>
  </si>
  <si>
    <t>Nuevos Casos Confirmados de COVID-19 en la comuna de Treguaco</t>
  </si>
  <si>
    <t>Gráfico muestra la Nuevos Casos Confirmados de COVID-19 en la comuna de Treguaco- en el Periodo 2020-2021, de acuerdo a datos recopilados por el Ministerio de Ciencias, Tecnología, Conocimiento e Innovación- Unidad de medida Casos</t>
  </si>
  <si>
    <t>COVID19,pandemia,virus,enfermedad,salud,estadística,Casos Confirmados,Treguaco,Casos Confirmados,Casos</t>
  </si>
  <si>
    <t>https://analytics.zoho.com/open-view/2395394000008134446?ZOHO_CRITERIA=%22Localiza_CL_Poblacion%22.%22Codcom%22%3D16207</t>
  </si>
  <si>
    <t>Número de Exámenes PCR realizados por mes en la Región de Maule</t>
  </si>
  <si>
    <t>Gráfico muestra los Número de Exámenes PCR realizados por mes en la Región de Maule- en el Periodo 2020-2021, de acuerdo a datos recopilados por el Ministerio de Ciencias, Tecnología, Conocimiento e Innovación- Número Exámenes</t>
  </si>
  <si>
    <t>COVID19,pandemia,virus,enfermedad,salud,estadística,Exámenes PCR,Región de Maule,Exámenes realizados,Número Exámenes</t>
  </si>
  <si>
    <t>https://analytics.zoho.com/open-view/2395394000008139790?ZOHO_CRITERIA=%22Localiza_CL_Poblacion%22.%22Codreg%22%3D7</t>
  </si>
  <si>
    <t>Evolución del Número de Casos Activos de COVID-19 por 1 millón de habitantes en la comuna de Tocopilla</t>
  </si>
  <si>
    <t>Gráfico muestra la Evolución del Número de Casos Activos de COVID-19 por 1 millón de habitantes en la comuna de Tocopilla- en el Periodo 2020-2021, de acuerdo a datos recopilados por el Ministerio de Ciencias, Tecnología, Conocimiento e Innovación- Unidad de medida Casos</t>
  </si>
  <si>
    <t>COVID19,pandemia,virus,enfermedad,salud,estadística,Activos,Tocopilla,Activos por 1 Millón Habitantes,Casos</t>
  </si>
  <si>
    <t>https://analytics.zoho.com/open-view/2395394000008132313?ZOHO_CRITERIA=%22Localiza_CL_Poblacion%22.%22Codcom%22%3D2301</t>
  </si>
  <si>
    <t>Etapa Actual del Programa Paso a Paso en la comuna de Talagante</t>
  </si>
  <si>
    <t>Mapa muestra la Etapa Actual del Programa Paso a Paso en la comuna de Talagante- según el Último Informe MINCIECIA - Adimensional</t>
  </si>
  <si>
    <t>COVID19,pandemia,virus,enfermedad,salud,estadística,Etapas Paso a Paso,Talagante,Etapa Actual,Adimensional</t>
  </si>
  <si>
    <t>https://analytics.zoho.com/open-view/2395394000008153647?ZOHO_CRITERIA=%22Localiza_CL_Poblacion%22.%22Codcom%22%3D13601</t>
  </si>
  <si>
    <t>Relación entre el Proceso de Vacunación contra COVID-19 y el número de Casos Activos en la comuna de Putaendo</t>
  </si>
  <si>
    <t>Gráfico muestra la Relación entre el Proceso de Vacunación contra COVID-19 y el número de Casos Activos en la comuna de Putaendo- en el Periodo 2020-2021, de acuerdo a datos recopilados por el Ministerio de Ciencias, Tecnología, Conocimiento e Innovación- Unidades</t>
  </si>
  <si>
    <t>COVID19,pandemia,virus,enfermedad,salud,estadística,Vacunación,Putaendo,Vacunación-Casos Activos,Unidades</t>
  </si>
  <si>
    <t>https://analytics.zoho.com/open-view/2395394000008137967?ZOHO_CRITERIA=%22Localiza_CL_Poblacion%22.%22Codcom%22%3D5705</t>
  </si>
  <si>
    <t>Relación entre la Etapa Histórica del Programa Paso a Paso y el número de Casos Activos en la comuna de Paine</t>
  </si>
  <si>
    <t>Gráfico muestra la Relación entre la Etapa Histórica del Programa Paso a Paso y el número de Casos Activos en la comuna de Paine- en el Periodo 2020-2021, de acuerdo a datos recopilados por el Ministerio de Ciencias, Tecnología, Conocimiento e Innovación- Unidad de medida Casos</t>
  </si>
  <si>
    <t>COVID19,pandemia,virus,enfermedad,salud,estadística,Paso a Paso y Activos,Paine,Etapas Históricas -Casos Activos,Casos</t>
  </si>
  <si>
    <t>https://analytics.zoho.com/open-view/2395394000008156433?ZOHO_CRITERIA=%22Localiza_CL_Poblacion%22.%22Codcom%22%3D13404</t>
  </si>
  <si>
    <t>Relación entre el Proceso de Vacunación contra COVID-19 y el número de Casos Activos en la comuna de La Granja</t>
  </si>
  <si>
    <t>Gráfico muestra la Relación entre el Proceso de Vacunación contra COVID-19 y el número de Casos Activos en la comuna de La Granja- en el Periodo 2020-2021, de acuerdo a datos recopilados por el Ministerio de Ciencias, Tecnología, Conocimiento e Innovación- Unidades</t>
  </si>
  <si>
    <t>COVID19,pandemia,virus,enfermedad,salud,estadística,Vacunación,La Granja,Vacunación-Casos Activos,Unidades</t>
  </si>
  <si>
    <t>https://analytics.zoho.com/open-view/2395394000008137967?ZOHO_CRITERIA=%22Localiza_CL_Poblacion%22.%22Codcom%22%3D13111</t>
  </si>
  <si>
    <t>Evolución del Proceso de Vacunación contra COVID-19 en la comuna de La Unión</t>
  </si>
  <si>
    <t>Gráfico muestra la Evolución del Proceso de Vacunación contra COVID-19 en la comuna de La Unión- en el Periodo 2020-2021, de acuerdo a datos recopilados por el Ministerio de Ciencias, Tecnología, Conocimiento e Innovación-  Unidades</t>
  </si>
  <si>
    <t>COVID19,pandemia,virus,enfermedad,salud,estadística,Vacunación,La Unión,Vacunación 1era y 2da dosis,Unidades</t>
  </si>
  <si>
    <t>https://analytics.zoho.com/open-view/2395394000008136598?ZOHO_CRITERIA=%22Localiza_CL_Poblacion%22.%22Codcom%22%3D14201</t>
  </si>
  <si>
    <t>Gráfico muestra la Relación entre el Proceso de Vacunación contra COVID-19 y el número de Casos Activos en la comuna de Purranque- en el Periodo 2020-2021, de acuerdo a datos recopilados por el Ministerio de Ciencias, Tecnología, Conocimiento e Innovación- Unidades</t>
  </si>
  <si>
    <t>COVID19,pandemia,virus,enfermedad,salud,estadística,Vacunación,Purranque,Vacunación-Casos Activos,Unidades</t>
  </si>
  <si>
    <t>Evolución del Proceso de Vacunación contra COVID-19 en la comuna de Limache</t>
  </si>
  <si>
    <t>Gráfico muestra la Evolución del Proceso de Vacunación contra COVID-19 en la comuna de Limache- en el Periodo 2020-2021, de acuerdo a datos recopilados por el Ministerio de Ciencias, Tecnología, Conocimiento e Innovación-  Unidades</t>
  </si>
  <si>
    <t>COVID19,pandemia,virus,enfermedad,salud,estadística,Vacunación,Limache,Vacunación 1era y 2da dosis,Unidades</t>
  </si>
  <si>
    <t>https://analytics.zoho.com/open-view/2395394000008136598?ZOHO_CRITERIA=%22Localiza_CL_Poblacion%22.%22Codcom%22%3D5802</t>
  </si>
  <si>
    <t>Gráfico muestra la Relación entre el Proceso de Vacunación contra COVID-19 y el número de Casos Activos en la comuna de San Antonio- en el Periodo 2020-2021, de acuerdo a datos recopilados por el Ministerio de Ciencias, Tecnología, Conocimiento e Innovación- Unidades</t>
  </si>
  <si>
    <t>COVID19,pandemia,virus,enfermedad,salud,estadística,Vacunación,San Antonio,Vacunación-Casos Activos,Unidades</t>
  </si>
  <si>
    <t>Etapa Actual del Programa Paso a Paso en la comuna de Machalí</t>
  </si>
  <si>
    <t>Mapa muestra la Etapa Actual del Programa Paso a Paso en la comuna de Machalí- según el Último Informe MINCIECIA - Adimensional</t>
  </si>
  <si>
    <t>COVID19,pandemia,virus,enfermedad,salud,estadística,Etapas Paso a Paso,Machalí,Etapa Actual,Adimensional</t>
  </si>
  <si>
    <t>https://analytics.zoho.com/open-view/2395394000008153647?ZOHO_CRITERIA=%22Localiza_CL_Poblacion%22.%22Codcom%22%3D6108</t>
  </si>
  <si>
    <t>Etapas Históricas del Programa Paso a Paso en la comuna de Isla de Maipo</t>
  </si>
  <si>
    <t>Gráfico muestra las Etapas Históricas del Programa Paso a Paso en la comuna de Isla de Maipo- en el Periodo 2020-2021, de acuerdo a datos recopilados por el Ministerio de Ciencias, Tecnología, Conocimiento e Innovación - Adimensional</t>
  </si>
  <si>
    <t>COVID19,pandemia,virus,enfermedad,salud,estadística,Etapas Paso a Paso,Isla de Maipo,Etapas Históricas,Adimensional</t>
  </si>
  <si>
    <t>https://analytics.zoho.com/open-view/2395394000008155038?ZOHO_CRITERIA=%22Localiza_CL_Poblacion%22.%22Codcom%22%3D13603</t>
  </si>
  <si>
    <t>Nuevos Casos Confirmados de COVID-19 en la comuna de Carahue</t>
  </si>
  <si>
    <t>Gráfico muestra la Nuevos Casos Confirmados de COVID-19 en la comuna de Carahue- en el Periodo 2020-2021, de acuerdo a datos recopilados por el Ministerio de Ciencias, Tecnología, Conocimiento e Innovación- Unidad de medida Casos</t>
  </si>
  <si>
    <t>COVID19,pandemia,virus,enfermedad,salud,estadística,Casos Confirmados,Carahue,Casos Confirmados,Casos</t>
  </si>
  <si>
    <t>https://analytics.zoho.com/open-view/2395394000008134446?ZOHO_CRITERIA=%22Localiza_CL_Poblacion%22.%22Codcom%22%3D9102</t>
  </si>
  <si>
    <t>Nuevos Casos Confirmados de COVID-19 en la comuna de Los Andes</t>
  </si>
  <si>
    <t>Gráfico muestra la Nuevos Casos Confirmados de COVID-19 en la comuna de Los Andes- en el Periodo 2020-2021, de acuerdo a datos recopilados por el Ministerio de Ciencias, Tecnología, Conocimiento e Innovación- Unidad de medida Casos</t>
  </si>
  <si>
    <t>COVID19,pandemia,virus,enfermedad,salud,estadística,Casos Confirmados,Los Andes,Casos Confirmados,Casos</t>
  </si>
  <si>
    <t>https://analytics.zoho.com/open-view/2395394000008134446?ZOHO_CRITERIA=%22Localiza_CL_Poblacion%22.%22Codcom%22%3D5301</t>
  </si>
  <si>
    <t>Etapas Históricas del Programa Paso a Paso en la comuna de Quellón</t>
  </si>
  <si>
    <t>Gráfico muestra las Etapas Históricas del Programa Paso a Paso en la comuna de Quellón- en el Periodo 2020-2021, de acuerdo a datos recopilados por el Ministerio de Ciencias, Tecnología, Conocimiento e Innovación - Adimensional</t>
  </si>
  <si>
    <t>COVID19,pandemia,virus,enfermedad,salud,estadística,Etapas Paso a Paso,Quellón,Etapas Históricas,Adimensional</t>
  </si>
  <si>
    <t>https://analytics.zoho.com/open-view/2395394000008155038?ZOHO_CRITERIA=%22Localiza_CL_Poblacion%22.%22Codcom%22%3D10208</t>
  </si>
  <si>
    <t>Relación entre el Proceso de Vacunación contra COVID-19 y el número de Casos Activos en la comuna de Cunco</t>
  </si>
  <si>
    <t>Gráfico muestra la Relación entre el Proceso de Vacunación contra COVID-19 y el número de Casos Activos en la comuna de Cunco- en el Periodo 2020-2021, de acuerdo a datos recopilados por el Ministerio de Ciencias, Tecnología, Conocimiento e Innovación- Unidades</t>
  </si>
  <si>
    <t>COVID19,pandemia,virus,enfermedad,salud,estadística,Vacunación,Cunco,Vacunación-Casos Activos,Unidades</t>
  </si>
  <si>
    <t>https://analytics.zoho.com/open-view/2395394000008137967?ZOHO_CRITERIA=%22Localiza_CL_Poblacion%22.%22Codcom%22%3D9103</t>
  </si>
  <si>
    <t>Etapas Históricas del Programa Paso a Paso en la comuna de Concón</t>
  </si>
  <si>
    <t>Gráfico muestra las Etapas Históricas del Programa Paso a Paso en la comuna de Concón- en el Periodo 2020-2021, de acuerdo a datos recopilados por el Ministerio de Ciencias, Tecnología, Conocimiento e Innovación - Adimensional</t>
  </si>
  <si>
    <t>COVID19,pandemia,virus,enfermedad,salud,estadística,Etapas Paso a Paso,Concón,Etapas Históricas,Adimensional</t>
  </si>
  <si>
    <t>https://analytics.zoho.com/open-view/2395394000008155038?ZOHO_CRITERIA=%22Localiza_CL_Poblacion%22.%22Codcom%22%3D5103</t>
  </si>
  <si>
    <t>Relación entre la Etapa Histórica del Programa Paso a Paso y progreso del proceso de vacunación (2da dosis) en la comuna de Ránquil</t>
  </si>
  <si>
    <t>Gráfico muestra la Relación entre la Etapa Histórica del Programa Paso a Paso y progreso del proceso de vacunación (2da dosis) en la comuna de Ránquil- en el Periodo 2020-2021, de acuerdo a datos recopilados por el Ministerio de Ciencias, Tecnología, Conocimiento e Innovación-  Unidades</t>
  </si>
  <si>
    <t>COVID19,pandemia,virus,enfermedad,salud,estadística,Paso a Paso y Vacunación,Ránquil,Etapas Históricas - Vacunación,Unidades</t>
  </si>
  <si>
    <t>https://analytics.zoho.com/open-view/2395394000008157701?ZOHO_CRITERIA=%22Localiza_CL_Poblacion%22.%22Codcom%22%3D16206</t>
  </si>
  <si>
    <t>Relación entre la Etapa Histórica del Programa Paso a Paso y el número de Casos Activos en la comuna de Cholchol</t>
  </si>
  <si>
    <t>Gráfico muestra la Relación entre la Etapa Histórica del Programa Paso a Paso y el número de Casos Activos en la comuna de Cholchol- en el Periodo 2020-2021, de acuerdo a datos recopilados por el Ministerio de Ciencias, Tecnología, Conocimiento e Innovación- Unidad de medida Casos</t>
  </si>
  <si>
    <t>COVID19,pandemia,virus,enfermedad,salud,estadística,Paso a Paso y Activos,Cholchol,Etapas Históricas -Casos Activos,Casos</t>
  </si>
  <si>
    <t>https://analytics.zoho.com/open-view/2395394000008156433?ZOHO_CRITERIA=%22Localiza_CL_Poblacion%22.%22Codcom%22%3D9121</t>
  </si>
  <si>
    <t>Evolución del Proceso de Vacunación contra COVID-19 en la comuna de Contulmo</t>
  </si>
  <si>
    <t>Gráfico muestra la Evolución del Proceso de Vacunación contra COVID-19 en la comuna de Contulmo- en el Periodo 2020-2021, de acuerdo a datos recopilados por el Ministerio de Ciencias, Tecnología, Conocimiento e Innovación-  Unidades</t>
  </si>
  <si>
    <t>COVID19,pandemia,virus,enfermedad,salud,estadística,Vacunación,Contulmo,Vacunación 1era y 2da dosis,Unidades</t>
  </si>
  <si>
    <t>https://analytics.zoho.com/open-view/2395394000008136598?ZOHO_CRITERIA=%22Localiza_CL_Poblacion%22.%22Codcom%22%3D8204</t>
  </si>
  <si>
    <t>Relación entre el Proceso de Vacunación contra COVID-19 y el número de Casos Activos en la comuna de Curaco de Vélez</t>
  </si>
  <si>
    <t>Gráfico muestra la Relación entre el Proceso de Vacunación contra COVID-19 y el número de Casos Activos en la comuna de Curaco de Vélez- en el Periodo 2020-2021, de acuerdo a datos recopilados por el Ministerio de Ciencias, Tecnología, Conocimiento e Innovación- Unidades</t>
  </si>
  <si>
    <t>COVID19,pandemia,virus,enfermedad,salud,estadística,Vacunación,Curaco de Vélez,Vacunación-Casos Activos,Unidades</t>
  </si>
  <si>
    <t>https://analytics.zoho.com/open-view/2395394000008137967?ZOHO_CRITERIA=%22Localiza_CL_Poblacion%22.%22Codcom%22%3D10204</t>
  </si>
  <si>
    <t>Evolución del Proceso de Vacunación contra COVID-19 en la comuna de Puerto Varas</t>
  </si>
  <si>
    <t>Gráfico muestra la Evolución del Proceso de Vacunación contra COVID-19 en la comuna de Puerto Varas- en el Periodo 2020-2021, de acuerdo a datos recopilados por el Ministerio de Ciencias, Tecnología, Conocimiento e Innovación-  Unidades</t>
  </si>
  <si>
    <t>COVID19,pandemia,virus,enfermedad,salud,estadística,Vacunación,Puerto Varas,Vacunación 1era y 2da dosis,Unidades</t>
  </si>
  <si>
    <t>https://analytics.zoho.com/open-view/2395394000008136598?ZOHO_CRITERIA=%22Localiza_CL_Poblacion%22.%22Codcom%22%3D10109</t>
  </si>
  <si>
    <t>Nuevos Casos Confirmados de COVID-19 en la comuna de Curepto</t>
  </si>
  <si>
    <t>Gráfico muestra la Nuevos Casos Confirmados de COVID-19 en la comuna de Curepto- en el Periodo 2020-2021, de acuerdo a datos recopilados por el Ministerio de Ciencias, Tecnología, Conocimiento e Innovación- Unidad de medida Casos</t>
  </si>
  <si>
    <t>COVID19,pandemia,virus,enfermedad,salud,estadística,Casos Confirmados,Curepto,Casos Confirmados,Casos</t>
  </si>
  <si>
    <t>https://analytics.zoho.com/open-view/2395394000008134446?ZOHO_CRITERIA=%22Localiza_CL_Poblacion%22.%22Codcom%22%3D7103</t>
  </si>
  <si>
    <t>Relación entre la Etapa Histórica del Programa Paso a Paso y el número de Casos Activos en la comuna de San Felipe</t>
  </si>
  <si>
    <t>Gráfico muestra la Relación entre la Etapa Histórica del Programa Paso a Paso y el número de Casos Activos en la comuna de San Felipe- en el Periodo 2020-2021, de acuerdo a datos recopilados por el Ministerio de Ciencias, Tecnología, Conocimiento e Innovación- Unidad de medida Casos</t>
  </si>
  <si>
    <t>COVID19,pandemia,virus,enfermedad,salud,estadística,Paso a Paso y Activos,San Felipe,Etapas Históricas -Casos Activos,Casos</t>
  </si>
  <si>
    <t>https://analytics.zoho.com/open-view/2395394000008156433?ZOHO_CRITERIA=%22Localiza_CL_Poblacion%22.%22Codcom%22%3D5701</t>
  </si>
  <si>
    <t>Relación entre la Etapa Histórica del Programa Paso a Paso y el número de Casos Activos en la comuna de Coltauco</t>
  </si>
  <si>
    <t>Gráfico muestra la Relación entre la Etapa Histórica del Programa Paso a Paso y el número de Casos Activos en la comuna de Coltauco- en el Periodo 2020-2021, de acuerdo a datos recopilados por el Ministerio de Ciencias, Tecnología, Conocimiento e Innovación- Unidad de medida Casos</t>
  </si>
  <si>
    <t>COVID19,pandemia,virus,enfermedad,salud,estadística,Paso a Paso y Activos,Coltauco,Etapas Históricas -Casos Activos,Casos</t>
  </si>
  <si>
    <t>https://analytics.zoho.com/open-view/2395394000008156433?ZOHO_CRITERIA=%22Localiza_CL_Poblacion%22.%22Codcom%22%3D6104</t>
  </si>
  <si>
    <t>Evolución del Número de Casos Activos de COVID-19 por 1 millón de habitantes en la comuna de Cunco</t>
  </si>
  <si>
    <t>Gráfico muestra la Evolución del Número de Casos Activos de COVID-19 por 1 millón de habitantes en la comuna de Cunco- en el Periodo 2020-2021, de acuerdo a datos recopilados por el Ministerio de Ciencias, Tecnología, Conocimiento e Innovación- Unidad de medida Casos</t>
  </si>
  <si>
    <t>COVID19,pandemia,virus,enfermedad,salud,estadística,Activos,Cunco,Activos por 1 Millón Habitantes,Casos</t>
  </si>
  <si>
    <t>https://analytics.zoho.com/open-view/2395394000008132313?ZOHO_CRITERIA=%22Localiza_CL_Poblacion%22.%22Codcom%22%3D9103</t>
  </si>
  <si>
    <t>Etapas Históricas del Programa Paso a Paso en la comuna de Coihueco</t>
  </si>
  <si>
    <t>Gráfico muestra las Etapas Históricas del Programa Paso a Paso en la comuna de Coihueco- en el Periodo 2020-2021, de acuerdo a datos recopilados por el Ministerio de Ciencias, Tecnología, Conocimiento e Innovación - Adimensional</t>
  </si>
  <si>
    <t>COVID19,pandemia,virus,enfermedad,salud,estadística,Etapas Paso a Paso,Coihueco,Etapas Históricas,Adimensional</t>
  </si>
  <si>
    <t>https://analytics.zoho.com/open-view/2395394000008155038?ZOHO_CRITERIA=%22Localiza_CL_Poblacion%22.%22Codcom%22%3D16302</t>
  </si>
  <si>
    <t>Relación entre la Etapa Histórica del Programa Paso a Paso y el número de Casos Activos en la comuna de El Monte</t>
  </si>
  <si>
    <t>Gráfico muestra la Relación entre la Etapa Histórica del Programa Paso a Paso y el número de Casos Activos en la comuna de El Monte- en el Periodo 2020-2021, de acuerdo a datos recopilados por el Ministerio de Ciencias, Tecnología, Conocimiento e Innovación- Unidad de medida Casos</t>
  </si>
  <si>
    <t>COVID19,pandemia,virus,enfermedad,salud,estadística,Paso a Paso y Activos,El Monte,Etapas Históricas -Casos Activos,Casos</t>
  </si>
  <si>
    <t>https://analytics.zoho.com/open-view/2395394000008156433?ZOHO_CRITERIA=%22Localiza_CL_Poblacion%22.%22Codcom%22%3D13602</t>
  </si>
  <si>
    <t>Relación entre la Etapa Histórica del Programa Paso a Paso y el número de Casos Activos en la comuna de Rinconada</t>
  </si>
  <si>
    <t>Gráfico muestra la Relación entre la Etapa Histórica del Programa Paso a Paso y el número de Casos Activos en la comuna de Rinconada- en el Periodo 2020-2021, de acuerdo a datos recopilados por el Ministerio de Ciencias, Tecnología, Conocimiento e Innovación- Unidad de medida Casos</t>
  </si>
  <si>
    <t>COVID19,pandemia,virus,enfermedad,salud,estadística,Paso a Paso y Activos,Rinconada,Etapas Históricas -Casos Activos,Casos</t>
  </si>
  <si>
    <t>https://analytics.zoho.com/open-view/2395394000008156433?ZOHO_CRITERIA=%22Localiza_CL_Poblacion%22.%22Codcom%22%3D5303</t>
  </si>
  <si>
    <t>Nuevos Casos Confirmados de COVID-19 en la comuna de Río Hurtado</t>
  </si>
  <si>
    <t>Gráfico muestra la Nuevos Casos Confirmados de COVID-19 en la comuna de Río Hurtado- en el Periodo 2020-2021, de acuerdo a datos recopilados por el Ministerio de Ciencias, Tecnología, Conocimiento e Innovación- Unidad de medida Casos</t>
  </si>
  <si>
    <t>COVID19,pandemia,virus,enfermedad,salud,estadística,Casos Confirmados,Río Hurtado,Casos Confirmados,Casos</t>
  </si>
  <si>
    <t>https://analytics.zoho.com/open-view/2395394000008134446?ZOHO_CRITERIA=%22Localiza_CL_Poblacion%22.%22Codcom%22%3D4305</t>
  </si>
  <si>
    <t>Relación entre la Etapa Histórica del Programa Paso a Paso y el número de Casos Activos en la comuna de Portezuelo</t>
  </si>
  <si>
    <t>Gráfico muestra la Relación entre la Etapa Histórica del Programa Paso a Paso y el número de Casos Activos en la comuna de Portezuelo- en el Periodo 2020-2021, de acuerdo a datos recopilados por el Ministerio de Ciencias, Tecnología, Conocimiento e Innovación- Unidad de medida Casos</t>
  </si>
  <si>
    <t>COVID19,pandemia,virus,enfermedad,salud,estadística,Paso a Paso y Activos,Portezuelo,Etapas Históricas -Casos Activos,Casos</t>
  </si>
  <si>
    <t>https://analytics.zoho.com/open-view/2395394000008156433?ZOHO_CRITERIA=%22Localiza_CL_Poblacion%22.%22Codcom%22%3D16205</t>
  </si>
  <si>
    <t>Evolución del Número de Casos Activos de COVID-19 por 1 millón de habitantes en la comuna de Tirúa</t>
  </si>
  <si>
    <t>Gráfico muestra la Evolución del Número de Casos Activos de COVID-19 por 1 millón de habitantes en la comuna de Tirúa- en el Periodo 2020-2021, de acuerdo a datos recopilados por el Ministerio de Ciencias, Tecnología, Conocimiento e Innovación- Unidad de medida Casos</t>
  </si>
  <si>
    <t>COVID19,pandemia,virus,enfermedad,salud,estadística,Activos,Tirúa,Activos por 1 Millón Habitantes,Casos</t>
  </si>
  <si>
    <t>https://analytics.zoho.com/open-view/2395394000008132313?ZOHO_CRITERIA=%22Localiza_CL_Poblacion%22.%22Codcom%22%3D8207</t>
  </si>
  <si>
    <t>Evolución del Número de Casos Activos de COVID-19 por 1 millón de habitantes en la comuna de Cholchol</t>
  </si>
  <si>
    <t>Gráfico muestra la Evolución del Número de Casos Activos de COVID-19 por 1 millón de habitantes en la comuna de Cholchol- en el Periodo 2020-2021, de acuerdo a datos recopilados por el Ministerio de Ciencias, Tecnología, Conocimiento e Innovación- Unidad de medida Casos</t>
  </si>
  <si>
    <t>COVID19,pandemia,virus,enfermedad,salud,estadística,Activos,Cholchol,Activos por 1 Millón Habitantes,Casos</t>
  </si>
  <si>
    <t>https://analytics.zoho.com/open-view/2395394000008132313?ZOHO_CRITERIA=%22Localiza_CL_Poblacion%22.%22Codcom%22%3D9121</t>
  </si>
  <si>
    <t>Relación entre la Etapa Histórica del Programa Paso a Paso y progreso del proceso de vacunación (2da dosis) en la comuna de Curarrehue</t>
  </si>
  <si>
    <t>Gráfico muestra la Relación entre la Etapa Histórica del Programa Paso a Paso y progreso del proceso de vacunación (2da dosis) en la comuna de Curarrehue- en el Periodo 2020-2021, de acuerdo a datos recopilados por el Ministerio de Ciencias, Tecnología, Conocimiento e Innovación-  Unidades</t>
  </si>
  <si>
    <t>COVID19,pandemia,virus,enfermedad,salud,estadística,Paso a Paso y Vacunación,Curarrehue,Etapas Históricas - Vacunación,Unidades</t>
  </si>
  <si>
    <t>https://analytics.zoho.com/open-view/2395394000008157701?ZOHO_CRITERIA=%22Localiza_CL_Poblacion%22.%22Codcom%22%3D9104</t>
  </si>
  <si>
    <t>Etapa Actual del Programa Paso a Paso en la comuna de San Antonio</t>
  </si>
  <si>
    <t>Mapa muestra la Etapa Actual del Programa Paso a Paso en la comuna de San Antonio- según el Último Informe MINCIECIA - Adimensional</t>
  </si>
  <si>
    <t>COVID19,pandemia,virus,enfermedad,salud,estadística,Etapas Paso a Paso,San Antonio,Etapa Actual,Adimensional</t>
  </si>
  <si>
    <t>https://analytics.zoho.com/open-view/2395394000008153647?ZOHO_CRITERIA=%22Localiza_CL_Poblacion%22.%22Codcom%22%3D5601</t>
  </si>
  <si>
    <t>Gráfico muestra la Nuevos Casos Confirmados de COVID-19 en la comuna de Casablanca- en el Periodo 2020-2021, de acuerdo a datos recopilados por el Ministerio de Ciencias, Tecnología, Conocimiento e Innovación- Unidad de medida Casos</t>
  </si>
  <si>
    <t>COVID19,pandemia,virus,enfermedad,salud,estadística,Casos Confirmados,Casablanca,Casos Confirmados,Casos</t>
  </si>
  <si>
    <t>Mapa muestra la Etapa Actual del Programa Paso a Paso en la comuna de Canela- según el Último Informe MINCIECIA - Adimensional</t>
  </si>
  <si>
    <t>COVID19,pandemia,virus,enfermedad,salud,estadística,Etapas Paso a Paso,Canela,Etapa Actual,Adimensional</t>
  </si>
  <si>
    <t>Gráfico muestra la Evolución del Número de Casos Activos de COVID-19 por 1 millón de habitantes en la comuna de Las Condes- en el Periodo 2020-2021, de acuerdo a datos recopilados por el Ministerio de Ciencias, Tecnología, Conocimiento e Innovación- Unidad de medida Casos</t>
  </si>
  <si>
    <t>COVID19,pandemia,virus,enfermedad,salud,estadística,Activos,Las Condes,Activos por 1 Millón Habitantes,Casos</t>
  </si>
  <si>
    <t>Gráfico muestra la Relación entre la Etapa Histórica del Programa Paso a Paso y el número de Casos Activos en la comuna de San Rafael- en el Periodo 2020-2021, de acuerdo a datos recopilados por el Ministerio de Ciencias, Tecnología, Conocimiento e Innovación- Unidad de medida Casos</t>
  </si>
  <si>
    <t>COVID19,pandemia,virus,enfermedad,salud,estadística,Paso a Paso y Activos,San Rafael,Etapas Históricas -Casos Activos,Casos</t>
  </si>
  <si>
    <t>Relación entre la Etapa Histórica del Programa Paso a Paso y progreso del proceso de vacunación (2da dosis) en la comuna de Puerto Varas</t>
  </si>
  <si>
    <t>Gráfico muestra la Relación entre la Etapa Histórica del Programa Paso a Paso y progreso del proceso de vacunación (2da dosis) en la comuna de Puerto Varas- en el Periodo 2020-2021, de acuerdo a datos recopilados por el Ministerio de Ciencias, Tecnología, Conocimiento e Innovación-  Unidades</t>
  </si>
  <si>
    <t>COVID19,pandemia,virus,enfermedad,salud,estadística,Paso a Paso y Vacunación,Puerto Varas,Etapas Históricas - Vacunación,Unidades</t>
  </si>
  <si>
    <t>https://analytics.zoho.com/open-view/2395394000008157701?ZOHO_CRITERIA=%22Localiza_CL_Poblacion%22.%22Codcom%22%3D10109</t>
  </si>
  <si>
    <t>Gráfico muestra el Balance de disponibilidad de cupos en Residencias Sanitarias para COVID19 en la Región de Maule- en el Periodo 2020-2021, de acuerdo a datos recopilados por el Ministerio de Ciencias, Tecnología, Conocimiento e Innovación- Unidad de medida Cupos</t>
  </si>
  <si>
    <t>COVID19,pandemia,virus,enfermedad,salud,estadística,Residencias,Región de Maule,Cupos Disponibles,Cupos</t>
  </si>
  <si>
    <t>Relación entre la Etapa Histórica del Programa Paso a Paso y el número de Casos Activos en la comuna de Osorno</t>
  </si>
  <si>
    <t>Gráfico muestra la Relación entre la Etapa Histórica del Programa Paso a Paso y el número de Casos Activos en la comuna de Osorno- en el Periodo 2020-2021, de acuerdo a datos recopilados por el Ministerio de Ciencias, Tecnología, Conocimiento e Innovación- Unidad de medida Casos</t>
  </si>
  <si>
    <t>COVID19,pandemia,virus,enfermedad,salud,estadística,Paso a Paso y Activos,Osorno,Etapas Históricas -Casos Activos,Casos</t>
  </si>
  <si>
    <t>https://analytics.zoho.com/open-view/2395394000008156433?ZOHO_CRITERIA=%22Localiza_CL_Poblacion%22.%22Codcom%22%3D10301</t>
  </si>
  <si>
    <t>Etapa Actual del Programa Paso a Paso en la comuna de San Clemente</t>
  </si>
  <si>
    <t>Mapa muestra la Etapa Actual del Programa Paso a Paso en la comuna de San Clemente- según el Último Informe MINCIECIA - Adimensional</t>
  </si>
  <si>
    <t>COVID19,pandemia,virus,enfermedad,salud,estadística,Etapas Paso a Paso,San Clemente,Etapa Actual,Adimensional</t>
  </si>
  <si>
    <t>https://analytics.zoho.com/open-view/2395394000008153647?ZOHO_CRITERIA=%22Localiza_CL_Poblacion%22.%22Codcom%22%3D7109</t>
  </si>
  <si>
    <t>Evolución del Número de Casos Activos de COVID-19 por 1 millón de habitantes en la comuna de Yungay</t>
  </si>
  <si>
    <t>Gráfico muestra la Evolución del Número de Casos Activos de COVID-19 por 1 millón de habitantes en la comuna de Yungay- en el Periodo 2020-2021, de acuerdo a datos recopilados por el Ministerio de Ciencias, Tecnología, Conocimiento e Innovación- Unidad de medida Casos</t>
  </si>
  <si>
    <t>COVID19,pandemia,virus,enfermedad,salud,estadística,Activos,Yungay,Activos por 1 Millón Habitantes,Casos</t>
  </si>
  <si>
    <t>https://analytics.zoho.com/open-view/2395394000008132313?ZOHO_CRITERIA=%22Localiza_CL_Poblacion%22.%22Codcom%22%3D16109</t>
  </si>
  <si>
    <t>Etapas Históricas del Programa Paso a Paso en la comuna de Lo Prado</t>
  </si>
  <si>
    <t>Gráfico muestra las Etapas Históricas del Programa Paso a Paso en la comuna de Lo Prado- en el Periodo 2020-2021, de acuerdo a datos recopilados por el Ministerio de Ciencias, Tecnología, Conocimiento e Innovación - Adimensional</t>
  </si>
  <si>
    <t>COVID19,pandemia,virus,enfermedad,salud,estadística,Etapas Paso a Paso,Lo Prado,Etapas Históricas,Adimensional</t>
  </si>
  <si>
    <t>https://analytics.zoho.com/open-view/2395394000008155038?ZOHO_CRITERIA=%22Localiza_CL_Poblacion%22.%22Codcom%22%3D13117</t>
  </si>
  <si>
    <t>Etapa Actual del Programa Paso a Paso en la comuna de Lago Ranco</t>
  </si>
  <si>
    <t>Mapa muestra la Etapa Actual del Programa Paso a Paso en la comuna de Lago Ranco- según el Último Informe MINCIECIA - Adimensional</t>
  </si>
  <si>
    <t>COVID19,pandemia,virus,enfermedad,salud,estadística,Etapas Paso a Paso,Lago Ranco,Etapa Actual,Adimensional</t>
  </si>
  <si>
    <t>https://analytics.zoho.com/open-view/2395394000008153647?ZOHO_CRITERIA=%22Localiza_CL_Poblacion%22.%22Codcom%22%3D14203</t>
  </si>
  <si>
    <t>Representación Geográfica del Número de Fallecidos por 1 millón de habitantes por comuna para la Región de Atacama</t>
  </si>
  <si>
    <t>Mapa muestra la Representación Geográfica del Número de Fallecidos por 1 millón de habitantes por comuna para la Región de Atacama- en el Periodo 2020-2021, de acuerdo a datos recopilados por el Ministerio de Ciencias, Tecnología, Conocimiento e Innovación- Casos por Millón de habitantes</t>
  </si>
  <si>
    <t>COVID19,pandemia,virus,enfermedad,salud,estadística,Fallecidos,Región de Atacama,Fallecidos por 1 Millón Habitantes,Casos por Millón de habitantes</t>
  </si>
  <si>
    <t>https://analytics.zoho.com/open-view/2395394000008117468?ZOHO_CRITERIA=%22Localiza_CL_Poblacion%22.%22Codreg%22%3D3</t>
  </si>
  <si>
    <t>Etapas Históricas del Programa Paso a Paso en la comuna de Providencia</t>
  </si>
  <si>
    <t>Gráfico muestra las Etapas Históricas del Programa Paso a Paso en la comuna de Providencia- en el Periodo 2020-2021, de acuerdo a datos recopilados por el Ministerio de Ciencias, Tecnología, Conocimiento e Innovación - Adimensional</t>
  </si>
  <si>
    <t>COVID19,pandemia,virus,enfermedad,salud,estadística,Etapas Paso a Paso,Providencia,Etapas Históricas,Adimensional</t>
  </si>
  <si>
    <t>https://analytics.zoho.com/open-view/2395394000008155038?ZOHO_CRITERIA=%22Localiza_CL_Poblacion%22.%22Codcom%22%3D13123</t>
  </si>
  <si>
    <t>Nuevos Casos Confirmados de COVID-19 en la comuna de Punta Arenas</t>
  </si>
  <si>
    <t>Gráfico muestra la Nuevos Casos Confirmados de COVID-19 en la comuna de Punta Arenas- en el Periodo 2020-2021, de acuerdo a datos recopilados por el Ministerio de Ciencias, Tecnología, Conocimiento e Innovación- Unidad de medida Casos</t>
  </si>
  <si>
    <t>COVID19,pandemia,virus,enfermedad,salud,estadística,Casos Confirmados,Punta Arenas,Casos Confirmados,Casos</t>
  </si>
  <si>
    <t>https://analytics.zoho.com/open-view/2395394000008134446?ZOHO_CRITERIA=%22Localiza_CL_Poblacion%22.%22Codcom%22%3D12101</t>
  </si>
  <si>
    <t>Evolución del Número de Casos Activos de COVID-19 por 1 millón de habitantes en la comuna de Calbuco</t>
  </si>
  <si>
    <t>Gráfico muestra la Evolución del Número de Casos Activos de COVID-19 por 1 millón de habitantes en la comuna de Calbuco- en el Periodo 2020-2021, de acuerdo a datos recopilados por el Ministerio de Ciencias, Tecnología, Conocimiento e Innovación- Unidad de medida Casos</t>
  </si>
  <si>
    <t>COVID19,pandemia,virus,enfermedad,salud,estadística,Activos,Calbuco,Activos por 1 Millón Habitantes,Casos</t>
  </si>
  <si>
    <t>https://analytics.zoho.com/open-view/2395394000008132313?ZOHO_CRITERIA=%22Localiza_CL_Poblacion%22.%22Codcom%22%3D10102</t>
  </si>
  <si>
    <t>Relación entre la Etapa Histórica del Programa Paso a Paso y el número de Casos Activos en la comuna de Tucapel</t>
  </si>
  <si>
    <t>Gráfico muestra la Relación entre la Etapa Histórica del Programa Paso a Paso y el número de Casos Activos en la comuna de Tucapel- en el Periodo 2020-2021, de acuerdo a datos recopilados por el Ministerio de Ciencias, Tecnología, Conocimiento e Innovación- Unidad de medida Casos</t>
  </si>
  <si>
    <t>COVID19,pandemia,virus,enfermedad,salud,estadística,Paso a Paso y Activos,Tucapel,Etapas Históricas -Casos Activos,Casos</t>
  </si>
  <si>
    <t>https://analytics.zoho.com/open-view/2395394000008156433?ZOHO_CRITERIA=%22Localiza_CL_Poblacion%22.%22Codcom%22%3D8312</t>
  </si>
  <si>
    <t>Gráfico muestra la Evolución del Proceso de Vacunación contra COVID-19 en la comuna de Lumaco- en el Periodo 2020-2021, de acuerdo a datos recopilados por el Ministerio de Ciencias, Tecnología, Conocimiento e Innovación-  Unidades</t>
  </si>
  <si>
    <t>COVID19,pandemia,virus,enfermedad,salud,estadística,Vacunación,Lumaco,Vacunación 1era y 2da dosis,Unidades</t>
  </si>
  <si>
    <t>Nuevos Casos Confirmados de COVID-19 en la comuna de Pelarco</t>
  </si>
  <si>
    <t>Gráfico muestra la Nuevos Casos Confirmados de COVID-19 en la comuna de Pelarco- en el Periodo 2020-2021, de acuerdo a datos recopilados por el Ministerio de Ciencias, Tecnología, Conocimiento e Innovación- Unidad de medida Casos</t>
  </si>
  <si>
    <t>COVID19,pandemia,virus,enfermedad,salud,estadística,Casos Confirmados,Pelarco,Casos Confirmados,Casos</t>
  </si>
  <si>
    <t>https://analytics.zoho.com/open-view/2395394000008134446?ZOHO_CRITERIA=%22Localiza_CL_Poblacion%22.%22Codcom%22%3D7106</t>
  </si>
  <si>
    <t>Gráfico muestra la Evolución del Número de Casos Activos de COVID-19 por 1 millón de habitantes en la comuna de Pencahue- en el Periodo 2020-2021, de acuerdo a datos recopilados por el Ministerio de Ciencias, Tecnología, Conocimiento e Innovación- Unidad de medida Casos</t>
  </si>
  <si>
    <t>COVID19,pandemia,virus,enfermedad,salud,estadística,Activos,Pencahue,Activos por 1 Millón Habitantes,Casos</t>
  </si>
  <si>
    <t>Evolución del Número de Casos Activos de COVID-19 por 1 millón de habitantes en la comuna de Colchane</t>
  </si>
  <si>
    <t>Gráfico muestra la Evolución del Número de Casos Activos de COVID-19 por 1 millón de habitantes en la comuna de Colchane- en el Periodo 2020-2021, de acuerdo a datos recopilados por el Ministerio de Ciencias, Tecnología, Conocimiento e Innovación- Unidad de medida Casos</t>
  </si>
  <si>
    <t>COVID19,pandemia,virus,enfermedad,salud,estadística,Activos,Colchane,Activos por 1 Millón Habitantes,Casos</t>
  </si>
  <si>
    <t>https://analytics.zoho.com/open-view/2395394000008132313?ZOHO_CRITERIA=%22Localiza_CL_Poblacion%22.%22Codcom%22%3D1403</t>
  </si>
  <si>
    <t>Nuevos Casos Confirmados de COVID-19 en la comuna de Llaillay</t>
  </si>
  <si>
    <t>Gráfico muestra la Nuevos Casos Confirmados de COVID-19 en la comuna de Llaillay- en el Periodo 2020-2021, de acuerdo a datos recopilados por el Ministerio de Ciencias, Tecnología, Conocimiento e Innovación- Unidad de medida Casos</t>
  </si>
  <si>
    <t>COVID19,pandemia,virus,enfermedad,salud,estadística,Casos Confirmados,Llaillay,Casos Confirmados,Casos</t>
  </si>
  <si>
    <t>https://analytics.zoho.com/open-view/2395394000008134446?ZOHO_CRITERIA=%22Localiza_CL_Poblacion%22.%22Codcom%22%3D5703</t>
  </si>
  <si>
    <t>Gráfico muestra la Evolución de la disponibilidad y utilización de Residencias Sanirarias para COVID19 en la Región de Valparaíso- en el Periodo 2020-2021, de acuerdo a datos recopilados por el Ministerio de Ciencias, Tecnología, Conocimiento e Innovación- Unidad de medida Cupos</t>
  </si>
  <si>
    <t>COVID19,pandemia,virus,enfermedad,salud,estadística,Residencias,Región de Valparaíso,Cupos-Usuarios,Cupos</t>
  </si>
  <si>
    <t>Evolución del Proceso de Vacunación contra COVID-19 en la comuna de Osorno</t>
  </si>
  <si>
    <t>Gráfico muestra la Evolución del Proceso de Vacunación contra COVID-19 en la comuna de Osorno- en el Periodo 2020-2021, de acuerdo a datos recopilados por el Ministerio de Ciencias, Tecnología, Conocimiento e Innovación-  Unidades</t>
  </si>
  <si>
    <t>COVID19,pandemia,virus,enfermedad,salud,estadística,Vacunación,Osorno,Vacunación 1era y 2da dosis,Unidades</t>
  </si>
  <si>
    <t>https://analytics.zoho.com/open-view/2395394000008136598?ZOHO_CRITERIA=%22Localiza_CL_Poblacion%22.%22Codcom%22%3D10301</t>
  </si>
  <si>
    <t>Relación entre la Etapa Histórica del Programa Paso a Paso y el número de Casos Activos en la comuna de Concón</t>
  </si>
  <si>
    <t>Gráfico muestra la Relación entre la Etapa Histórica del Programa Paso a Paso y el número de Casos Activos en la comuna de Concón- en el Periodo 2020-2021, de acuerdo a datos recopilados por el Ministerio de Ciencias, Tecnología, Conocimiento e Innovación- Unidad de medida Casos</t>
  </si>
  <si>
    <t>COVID19,pandemia,virus,enfermedad,salud,estadística,Paso a Paso y Activos,Concón,Etapas Históricas -Casos Activos,Casos</t>
  </si>
  <si>
    <t>https://analytics.zoho.com/open-view/2395394000008156433?ZOHO_CRITERIA=%22Localiza_CL_Poblacion%22.%22Codcom%22%3D5103</t>
  </si>
  <si>
    <t>Evolución del Proceso de Vacunación contra COVID-19 en la comuna de Villa Alemana</t>
  </si>
  <si>
    <t>Gráfico muestra la Evolución del Proceso de Vacunación contra COVID-19 en la comuna de Villa Alemana- en el Periodo 2020-2021, de acuerdo a datos recopilados por el Ministerio de Ciencias, Tecnología, Conocimiento e Innovación-  Unidades</t>
  </si>
  <si>
    <t>COVID19,pandemia,virus,enfermedad,salud,estadística,Vacunación,Villa Alemana,Vacunación 1era y 2da dosis,Unidades</t>
  </si>
  <si>
    <t>https://analytics.zoho.com/open-view/2395394000008136598?ZOHO_CRITERIA=%22Localiza_CL_Poblacion%22.%22Codcom%22%3D5804</t>
  </si>
  <si>
    <t>Nuevos Casos Confirmados de COVID-19 en la comuna de San Pablo</t>
  </si>
  <si>
    <t>Gráfico muestra la Nuevos Casos Confirmados de COVID-19 en la comuna de San Pablo- en el Periodo 2020-2021, de acuerdo a datos recopilados por el Ministerio de Ciencias, Tecnología, Conocimiento e Innovación- Unidad de medida Casos</t>
  </si>
  <si>
    <t>COVID19,pandemia,virus,enfermedad,salud,estadística,Casos Confirmados,San Pablo,Casos Confirmados,Casos</t>
  </si>
  <si>
    <t>https://analytics.zoho.com/open-view/2395394000008134446?ZOHO_CRITERIA=%22Localiza_CL_Poblacion%22.%22Codcom%22%3D10307</t>
  </si>
  <si>
    <t>Relación entre la Etapa Histórica del Programa Paso a Paso y el número de Casos Activos en la comuna de Quillón</t>
  </si>
  <si>
    <t>Gráfico muestra la Relación entre la Etapa Histórica del Programa Paso a Paso y el número de Casos Activos en la comuna de Quillón- en el Periodo 2020-2021, de acuerdo a datos recopilados por el Ministerio de Ciencias, Tecnología, Conocimiento e Innovación- Unidad de medida Casos</t>
  </si>
  <si>
    <t>COVID19,pandemia,virus,enfermedad,salud,estadística,Paso a Paso y Activos,Quillón,Etapas Históricas -Casos Activos,Casos</t>
  </si>
  <si>
    <t>https://analytics.zoho.com/open-view/2395394000008156433?ZOHO_CRITERIA=%22Localiza_CL_Poblacion%22.%22Codcom%22%3D16107</t>
  </si>
  <si>
    <t>Evolución del Número de Casos Activos de COVID-19 por 1 millón de habitantes en la comuna de Concepción</t>
  </si>
  <si>
    <t>Gráfico muestra la Evolución del Número de Casos Activos de COVID-19 por 1 millón de habitantes en la comuna de Concepción- en el Periodo 2020-2021, de acuerdo a datos recopilados por el Ministerio de Ciencias, Tecnología, Conocimiento e Innovación- Unidad de medida Casos</t>
  </si>
  <si>
    <t>COVID19,pandemia,virus,enfermedad,salud,estadística,Activos,Concepción,Activos por 1 Millón Habitantes,Casos</t>
  </si>
  <si>
    <t>https://analytics.zoho.com/open-view/2395394000008132313?ZOHO_CRITERIA=%22Localiza_CL_Poblacion%22.%22Codcom%22%3D8101</t>
  </si>
  <si>
    <t>Nuevos Casos Confirmados de COVID-19 en la comuna de Lumaco</t>
  </si>
  <si>
    <t>Gráfico muestra la Nuevos Casos Confirmados de COVID-19 en la comuna de Lumaco- en el Periodo 2020-2021, de acuerdo a datos recopilados por el Ministerio de Ciencias, Tecnología, Conocimiento e Innovación- Unidad de medida Casos</t>
  </si>
  <si>
    <t>COVID19,pandemia,virus,enfermedad,salud,estadística,Casos Confirmados,Lumaco,Casos Confirmados,Casos</t>
  </si>
  <si>
    <t>https://analytics.zoho.com/open-view/2395394000008134446?ZOHO_CRITERIA=%22Localiza_CL_Poblacion%22.%22Codcom%22%3D9207</t>
  </si>
  <si>
    <t>Nuevos Casos Confirmados de COVID-19 en la comuna de El Quisco</t>
  </si>
  <si>
    <t>Gráfico muestra la Nuevos Casos Confirmados de COVID-19 en la comuna de El Quisco- en el Periodo 2020-2021, de acuerdo a datos recopilados por el Ministerio de Ciencias, Tecnología, Conocimiento e Innovación- Unidad de medida Casos</t>
  </si>
  <si>
    <t>COVID19,pandemia,virus,enfermedad,salud,estadística,Casos Confirmados,El Quisco,Casos Confirmados,Casos</t>
  </si>
  <si>
    <t>https://analytics.zoho.com/open-view/2395394000008134446?ZOHO_CRITERIA=%22Localiza_CL_Poblacion%22.%22Codcom%22%3D5604</t>
  </si>
  <si>
    <t>Relación entre la Etapa Histórica del Programa Paso a Paso y el número de Casos Activos en la comuna de Lo Espejo</t>
  </si>
  <si>
    <t>Gráfico muestra la Relación entre la Etapa Histórica del Programa Paso a Paso y el número de Casos Activos en la comuna de Lo Espejo- en el Periodo 2020-2021, de acuerdo a datos recopilados por el Ministerio de Ciencias, Tecnología, Conocimiento e Innovación- Unidad de medida Casos</t>
  </si>
  <si>
    <t>COVID19,pandemia,virus,enfermedad,salud,estadística,Paso a Paso y Activos,Lo Espejo,Etapas Históricas -Casos Activos,Casos</t>
  </si>
  <si>
    <t>https://analytics.zoho.com/open-view/2395394000008156433?ZOHO_CRITERIA=%22Localiza_CL_Poblacion%22.%22Codcom%22%3D13116</t>
  </si>
  <si>
    <t>Etapa Actual del Programa Paso a Paso en la comuna de Quilleco</t>
  </si>
  <si>
    <t>Mapa muestra la Etapa Actual del Programa Paso a Paso en la comuna de Quilleco- según el Último Informe MINCIECIA - Adimensional</t>
  </si>
  <si>
    <t>COVID19,pandemia,virus,enfermedad,salud,estadística,Etapas Paso a Paso,Quilleco,Etapa Actual,Adimensional</t>
  </si>
  <si>
    <t>https://analytics.zoho.com/open-view/2395394000008153647?ZOHO_CRITERIA=%22Localiza_CL_Poblacion%22.%22Codcom%22%3D8309</t>
  </si>
  <si>
    <t>Relación entre la Etapa Histórica del Programa Paso a Paso y el número de Casos Activos en la comuna de Aisén</t>
  </si>
  <si>
    <t>Gráfico muestra la Relación entre la Etapa Histórica del Programa Paso a Paso y el número de Casos Activos en la comuna de Aisén- en el Periodo 2020-2021, de acuerdo a datos recopilados por el Ministerio de Ciencias, Tecnología, Conocimiento e Innovación- Unidad de medida Casos</t>
  </si>
  <si>
    <t>COVID19,pandemia,virus,enfermedad,salud,estadística,Paso a Paso y Activos,Aisén,Etapas Históricas -Casos Activos,Casos</t>
  </si>
  <si>
    <t>https://analytics.zoho.com/open-view/2395394000008156433?ZOHO_CRITERIA=%22Localiza_CL_Poblacion%22.%22Codcom%22%3D11201</t>
  </si>
  <si>
    <t>Gráfico muestra la Evolución del Número de Casos Activos de COVID-19 por 1 millón de habitantes en la comuna de San Carlos- en el Periodo 2020-2021, de acuerdo a datos recopilados por el Ministerio de Ciencias, Tecnología, Conocimiento e Innovación- Unidad de medida Casos</t>
  </si>
  <si>
    <t>COVID19,pandemia,virus,enfermedad,salud,estadística,Activos,San Carlos,Activos por 1 Millón Habitantes,Casos</t>
  </si>
  <si>
    <t>Gráfico muestra las Etapas Históricas del Programa Paso a Paso en la comuna de Vicuña- en el Periodo 2020-2021, de acuerdo a datos recopilados por el Ministerio de Ciencias, Tecnología, Conocimiento e Innovación - Adimensional</t>
  </si>
  <si>
    <t>COVID19,pandemia,virus,enfermedad,salud,estadística,Etapas Paso a Paso,Vicuña,Etapas Históricas,Adimensional</t>
  </si>
  <si>
    <t>Relación entre el Proceso de Vacunación contra COVID-19 y el número de Casos Activos en la comuna de Timaukel</t>
  </si>
  <si>
    <t>Gráfico muestra la Relación entre el Proceso de Vacunación contra COVID-19 y el número de Casos Activos en la comuna de Timaukel- en el Periodo 2020-2021, de acuerdo a datos recopilados por el Ministerio de Ciencias, Tecnología, Conocimiento e Innovación- Unidades</t>
  </si>
  <si>
    <t>COVID19,pandemia,virus,enfermedad,salud,estadística,Vacunación,Timaukel,Vacunación-Casos Activos,Unidades</t>
  </si>
  <si>
    <t>https://analytics.zoho.com/open-view/2395394000008137967?ZOHO_CRITERIA=%22Localiza_CL_Poblacion%22.%22Codcom%22%3D12303</t>
  </si>
  <si>
    <t>Etapa Actual del Programa Paso a Paso en la comuna de Villa Alemana</t>
  </si>
  <si>
    <t>Mapa muestra la Etapa Actual del Programa Paso a Paso en la comuna de Villa Alemana- según el Último Informe MINCIECIA - Adimensional</t>
  </si>
  <si>
    <t>COVID19,pandemia,virus,enfermedad,salud,estadística,Etapas Paso a Paso,Villa Alemana,Etapa Actual,Adimensional</t>
  </si>
  <si>
    <t>https://analytics.zoho.com/open-view/2395394000008153647?ZOHO_CRITERIA=%22Localiza_CL_Poblacion%22.%22Codcom%22%3D5804</t>
  </si>
  <si>
    <t>Nuevos Casos Confirmados de COVID-19 en la comuna de Lo Barnechea</t>
  </si>
  <si>
    <t>Gráfico muestra la Nuevos Casos Confirmados de COVID-19 en la comuna de Lo Barnechea- en el Periodo 2020-2021, de acuerdo a datos recopilados por el Ministerio de Ciencias, Tecnología, Conocimiento e Innovación- Unidad de medida Casos</t>
  </si>
  <si>
    <t>COVID19,pandemia,virus,enfermedad,salud,estadística,Casos Confirmados,Lo Barnechea,Casos Confirmados,Casos</t>
  </si>
  <si>
    <t>https://analytics.zoho.com/open-view/2395394000008134446?ZOHO_CRITERIA=%22Localiza_CL_Poblacion%22.%22Codcom%22%3D13115</t>
  </si>
  <si>
    <t>Mapa muestra la Etapa Actual del Programa Paso a Paso en la comuna de Palmilla- según el Último Informe MINCIECIA - Adimensional</t>
  </si>
  <si>
    <t>COVID19,pandemia,virus,enfermedad,salud,estadística,Etapas Paso a Paso,Palmilla,Etapa Actual,Adimensional</t>
  </si>
  <si>
    <t>Etapa Actual del Programa Paso a Paso en la comuna de San Carlos</t>
  </si>
  <si>
    <t>Mapa muestra la Etapa Actual del Programa Paso a Paso en la comuna de San Carlos- según el Último Informe MINCIECIA - Adimensional</t>
  </si>
  <si>
    <t>COVID19,pandemia,virus,enfermedad,salud,estadística,Etapas Paso a Paso,San Carlos,Etapa Actual,Adimensional</t>
  </si>
  <si>
    <t>https://analytics.zoho.com/open-view/2395394000008153647?ZOHO_CRITERIA=%22Localiza_CL_Poblacion%22.%22Codcom%22%3D16301</t>
  </si>
  <si>
    <t>Relación entre el Proceso de Vacunación contra COVID-19 y el número de Casos Activos en la comuna de Punta Arenas</t>
  </si>
  <si>
    <t>Gráfico muestra la Relación entre el Proceso de Vacunación contra COVID-19 y el número de Casos Activos en la comuna de Punta Arenas- en el Periodo 2020-2021, de acuerdo a datos recopilados por el Ministerio de Ciencias, Tecnología, Conocimiento e Innovación- Unidades</t>
  </si>
  <si>
    <t>COVID19,pandemia,virus,enfermedad,salud,estadística,Vacunación,Punta Arenas,Vacunación-Casos Activos,Unidades</t>
  </si>
  <si>
    <t>https://analytics.zoho.com/open-view/2395394000008137967?ZOHO_CRITERIA=%22Localiza_CL_Poblacion%22.%22Codcom%22%3D12101</t>
  </si>
  <si>
    <t>Nuevos Casos Confirmados de COVID-19 en la comuna de Concepción</t>
  </si>
  <si>
    <t>Gráfico muestra la Nuevos Casos Confirmados de COVID-19 en la comuna de Concepción- en el Periodo 2020-2021, de acuerdo a datos recopilados por el Ministerio de Ciencias, Tecnología, Conocimiento e Innovación- Unidad de medida Casos</t>
  </si>
  <si>
    <t>COVID19,pandemia,virus,enfermedad,salud,estadística,Casos Confirmados,Concepción,Casos Confirmados,Casos</t>
  </si>
  <si>
    <t>https://analytics.zoho.com/open-view/2395394000008134446?ZOHO_CRITERIA=%22Localiza_CL_Poblacion%22.%22Codcom%22%3D8101</t>
  </si>
  <si>
    <t>Etapa Actual del Programa Paso a Paso en la comuna de San Miguel</t>
  </si>
  <si>
    <t>Mapa muestra la Etapa Actual del Programa Paso a Paso en la comuna de San Miguel- según el Último Informe MINCIECIA - Adimensional</t>
  </si>
  <si>
    <t>COVID19,pandemia,virus,enfermedad,salud,estadística,Etapas Paso a Paso,San Miguel,Etapa Actual,Adimensional</t>
  </si>
  <si>
    <t>https://analytics.zoho.com/open-view/2395394000008153647?ZOHO_CRITERIA=%22Localiza_CL_Poblacion%22.%22Codcom%22%3D13130</t>
  </si>
  <si>
    <t>Evolución de la Positividad a COVID-19 en la Región de Maule</t>
  </si>
  <si>
    <t>Gráfico muestra la Evolución de la Positividad a COVID-19 en la Región de Maule -  en el Periodo 2020-2021, de acuerdo a datos recopilados por el Ministerio de Ciencias, Tecnología, Conocimiento e Innovación-  Porcentaje (%)</t>
  </si>
  <si>
    <t>COVID19,pandemia,virus,enfermedad,salud,estadística,Positividad,Región de Maule,Positividad,Porcentaje (%)</t>
  </si>
  <si>
    <t>https://analytics.zoho.com/open-view/2395394000008142605?ZOHO_CRITERIA=%22Localiza_CL_Poblacion%22.%22Codreg%22%3D7</t>
  </si>
  <si>
    <t>Nuevos Casos Confirmados de COVID-19 en la comuna de Río Bueno</t>
  </si>
  <si>
    <t>Gráfico muestra la Nuevos Casos Confirmados de COVID-19 en la comuna de Río Bueno- en el Periodo 2020-2021, de acuerdo a datos recopilados por el Ministerio de Ciencias, Tecnología, Conocimiento e Innovación- Unidad de medida Casos</t>
  </si>
  <si>
    <t>COVID19,pandemia,virus,enfermedad,salud,estadística,Casos Confirmados,Río Bueno,Casos Confirmados,Casos</t>
  </si>
  <si>
    <t>https://analytics.zoho.com/open-view/2395394000008134446?ZOHO_CRITERIA=%22Localiza_CL_Poblacion%22.%22Codcom%22%3D14204</t>
  </si>
  <si>
    <t>Gráfico muestra la Evolución del Proceso de Vacunación contra COVID-19 en la comuna de Santa Bárbara- en el Periodo 2020-2021, de acuerdo a datos recopilados por el Ministerio de Ciencias, Tecnología, Conocimiento e Innovación-  Unidades</t>
  </si>
  <si>
    <t>COVID19,pandemia,virus,enfermedad,salud,estadística,Vacunación,Santa Bárbara,Vacunación 1era y 2da dosis,Unidades</t>
  </si>
  <si>
    <t>Relación entre el Proceso de Vacunación contra COVID-19 y el número de Casos Activos en la comuna de Renaico</t>
  </si>
  <si>
    <t>Gráfico muestra la Relación entre el Proceso de Vacunación contra COVID-19 y el número de Casos Activos en la comuna de Renaico- en el Periodo 2020-2021, de acuerdo a datos recopilados por el Ministerio de Ciencias, Tecnología, Conocimiento e Innovación- Unidades</t>
  </si>
  <si>
    <t>COVID19,pandemia,virus,enfermedad,salud,estadística,Vacunación,Renaico,Vacunación-Casos Activos,Unidades</t>
  </si>
  <si>
    <t>https://analytics.zoho.com/open-view/2395394000008137967?ZOHO_CRITERIA=%22Localiza_CL_Poblacion%22.%22Codcom%22%3D9209</t>
  </si>
  <si>
    <t>Etapas Históricas del Programa Paso a Paso en la comuna de Maule</t>
  </si>
  <si>
    <t>Gráfico muestra las Etapas Históricas del Programa Paso a Paso en la comuna de Maule- en el Periodo 2020-2021, de acuerdo a datos recopilados por el Ministerio de Ciencias, Tecnología, Conocimiento e Innovación - Adimensional</t>
  </si>
  <si>
    <t>COVID19,pandemia,virus,enfermedad,salud,estadística,Etapas Paso a Paso,Maule,Etapas Históricas,Adimensional</t>
  </si>
  <si>
    <t>https://analytics.zoho.com/open-view/2395394000008155038?ZOHO_CRITERIA=%22Localiza_CL_Poblacion%22.%22Codcom%22%3D7105</t>
  </si>
  <si>
    <t>Nuevos Casos Confirmados de COVID-19 en la comuna de San Ramón</t>
  </si>
  <si>
    <t>Gráfico muestra la Nuevos Casos Confirmados de COVID-19 en la comuna de San Ramón- en el Periodo 2020-2021, de acuerdo a datos recopilados por el Ministerio de Ciencias, Tecnología, Conocimiento e Innovación- Unidad de medida Casos</t>
  </si>
  <si>
    <t>COVID19,pandemia,virus,enfermedad,salud,estadística,Casos Confirmados,San Ramón,Casos Confirmados,Casos</t>
  </si>
  <si>
    <t>https://analytics.zoho.com/open-view/2395394000008134446?ZOHO_CRITERIA=%22Localiza_CL_Poblacion%22.%22Codcom%22%3D13131</t>
  </si>
  <si>
    <t>Etapas Históricas del Programa Paso a Paso en la comuna de Viña del Mar</t>
  </si>
  <si>
    <t>Gráfico muestra las Etapas Históricas del Programa Paso a Paso en la comuna de Viña del Mar- en el Periodo 2020-2021, de acuerdo a datos recopilados por el Ministerio de Ciencias, Tecnología, Conocimiento e Innovación - Adimensional</t>
  </si>
  <si>
    <t>COVID19,pandemia,virus,enfermedad,salud,estadística,Etapas Paso a Paso,Viña del Mar,Etapas Históricas,Adimensional</t>
  </si>
  <si>
    <t>https://analytics.zoho.com/open-view/2395394000008155038?ZOHO_CRITERIA=%22Localiza_CL_Poblacion%22.%22Codcom%22%3D5109</t>
  </si>
  <si>
    <t>Etapas Históricas del Programa Paso a Paso en la comuna de Chépica</t>
  </si>
  <si>
    <t>Gráfico muestra las Etapas Históricas del Programa Paso a Paso en la comuna de Chépica- en el Periodo 2020-2021, de acuerdo a datos recopilados por el Ministerio de Ciencias, Tecnología, Conocimiento e Innovación - Adimensional</t>
  </si>
  <si>
    <t>COVID19,pandemia,virus,enfermedad,salud,estadística,Etapas Paso a Paso,Chépica,Etapas Históricas,Adimensional</t>
  </si>
  <si>
    <t>https://analytics.zoho.com/open-view/2395394000008155038?ZOHO_CRITERIA=%22Localiza_CL_Poblacion%22.%22Codcom%22%3D6302</t>
  </si>
  <si>
    <t>Etapa Actual del Programa Paso a Paso en la comuna de Quinchao</t>
  </si>
  <si>
    <t>Mapa muestra la Etapa Actual del Programa Paso a Paso en la comuna de Quinchao- según el Último Informe MINCIECIA - Adimensional</t>
  </si>
  <si>
    <t>COVID19,pandemia,virus,enfermedad,salud,estadística,Etapas Paso a Paso,Quinchao,Etapa Actual,Adimensional</t>
  </si>
  <si>
    <t>https://analytics.zoho.com/open-view/2395394000008153647?ZOHO_CRITERIA=%22Localiza_CL_Poblacion%22.%22Codcom%22%3D10210</t>
  </si>
  <si>
    <t>Evolución del Número de Fallecidos Diarios por COVID-19 en la Región Metropolitana</t>
  </si>
  <si>
    <t>Gráfico muestra la Evolución del Número de Fallecidos Diarios por COVID-19 en la Región Metropolitana- en el Periodo 2020-2021, de acuerdo a datos recopilados por el Ministerio de Ciencias, Tecnología, Conocimiento e Innovación- Unidad de medida Casos</t>
  </si>
  <si>
    <t>COVID19,pandemia,virus,enfermedad,salud,estadística,Fallecidos,Región Metropolitana,Fallecidos Diarios,Casos</t>
  </si>
  <si>
    <t>https://analytics.zoho.com/open-view/2395394000008130352?ZOHO_CRITERIA=%22Localiza_CL_Poblacion%22.%22Codreg%22%3D13</t>
  </si>
  <si>
    <t>Evolución del Número de Casos Activos de COVID-19 por 1 millón de habitantes en la comuna de Pucón</t>
  </si>
  <si>
    <t>Gráfico muestra la Evolución del Número de Casos Activos de COVID-19 por 1 millón de habitantes en la comuna de Pucón- en el Periodo 2020-2021, de acuerdo a datos recopilados por el Ministerio de Ciencias, Tecnología, Conocimiento e Innovación- Unidad de medida Casos</t>
  </si>
  <si>
    <t>COVID19,pandemia,virus,enfermedad,salud,estadística,Activos,Pucón,Activos por 1 Millón Habitantes,Casos</t>
  </si>
  <si>
    <t>https://analytics.zoho.com/open-view/2395394000008132313?ZOHO_CRITERIA=%22Localiza_CL_Poblacion%22.%22Codcom%22%3D9115</t>
  </si>
  <si>
    <t>Gráfico muestra la Relación entre el Proceso de Vacunación contra COVID-19 y el número de Casos Activos en la comuna de Portezuelo- en el Periodo 2020-2021, de acuerdo a datos recopilados por el Ministerio de Ciencias, Tecnología, Conocimiento e Innovación- Unidades</t>
  </si>
  <si>
    <t>COVID19,pandemia,virus,enfermedad,salud,estadística,Vacunación,Portezuelo,Vacunación-Casos Activos,Unidades</t>
  </si>
  <si>
    <t>Gráfico muestra la Evolución del Número de Casos Activos de COVID-19 por 1 millón de habitantes en la comuna de Hualaihué- en el Periodo 2020-2021, de acuerdo a datos recopilados por el Ministerio de Ciencias, Tecnología, Conocimiento e Innovación- Unidad de medida Casos</t>
  </si>
  <si>
    <t>COVID19,pandemia,virus,enfermedad,salud,estadística,Activos,Hualaihué,Activos por 1 Millón Habitantes,Casos</t>
  </si>
  <si>
    <t>Etapas Históricas del Programa Paso a Paso en la comuna de Lanco</t>
  </si>
  <si>
    <t>Gráfico muestra las Etapas Históricas del Programa Paso a Paso en la comuna de Lanco- en el Periodo 2020-2021, de acuerdo a datos recopilados por el Ministerio de Ciencias, Tecnología, Conocimiento e Innovación - Adimensional</t>
  </si>
  <si>
    <t>COVID19,pandemia,virus,enfermedad,salud,estadística,Etapas Paso a Paso,Lanco,Etapas Históricas,Adimensional</t>
  </si>
  <si>
    <t>https://analytics.zoho.com/open-view/2395394000008155038?ZOHO_CRITERIA=%22Localiza_CL_Poblacion%22.%22Codcom%22%3D14103</t>
  </si>
  <si>
    <t>Etapa Actual del Programa Paso a Paso en la comuna de Malloa</t>
  </si>
  <si>
    <t>Mapa muestra la Etapa Actual del Programa Paso a Paso en la comuna de Malloa- según el Último Informe MINCIECIA - Adimensional</t>
  </si>
  <si>
    <t>COVID19,pandemia,virus,enfermedad,salud,estadística,Etapas Paso a Paso,Malloa,Etapa Actual,Adimensional</t>
  </si>
  <si>
    <t>https://analytics.zoho.com/open-view/2395394000008153647?ZOHO_CRITERIA=%22Localiza_CL_Poblacion%22.%22Codcom%22%3D6109</t>
  </si>
  <si>
    <t>Gráfico muestra la Evolución del Proceso de Vacunación contra COVID-19 en la comuna de Lo Espejo- en el Periodo 2020-2021, de acuerdo a datos recopilados por el Ministerio de Ciencias, Tecnología, Conocimiento e Innovación-  Unidades</t>
  </si>
  <si>
    <t>COVID19,pandemia,virus,enfermedad,salud,estadística,Vacunación,Lo Espejo,Vacunación 1era y 2da dosis,Unidades</t>
  </si>
  <si>
    <t>Evolución del Proceso de Vacunación contra COVID-19 en la comuna de Tocopilla</t>
  </si>
  <si>
    <t>Gráfico muestra la Evolución del Proceso de Vacunación contra COVID-19 en la comuna de Tocopilla- en el Periodo 2020-2021, de acuerdo a datos recopilados por el Ministerio de Ciencias, Tecnología, Conocimiento e Innovación-  Unidades</t>
  </si>
  <si>
    <t>COVID19,pandemia,virus,enfermedad,salud,estadística,Vacunación,Tocopilla,Vacunación 1era y 2da dosis,Unidades</t>
  </si>
  <si>
    <t>https://analytics.zoho.com/open-view/2395394000008136598?ZOHO_CRITERIA=%22Localiza_CL_Poblacion%22.%22Codcom%22%3D2301</t>
  </si>
  <si>
    <t>Etapa Actual del Programa Paso a Paso en la comuna de Cobquecura</t>
  </si>
  <si>
    <t>Mapa muestra la Etapa Actual del Programa Paso a Paso en la comuna de Cobquecura- según el Último Informe MINCIECIA - Adimensional</t>
  </si>
  <si>
    <t>COVID19,pandemia,virus,enfermedad,salud,estadística,Etapas Paso a Paso,Cobquecura,Etapa Actual,Adimensional</t>
  </si>
  <si>
    <t>https://analytics.zoho.com/open-view/2395394000008153647?ZOHO_CRITERIA=%22Localiza_CL_Poblacion%22.%22Codcom%22%3D16202</t>
  </si>
  <si>
    <t>Etapas Históricas del Programa Paso a Paso en la comuna de San Carlos</t>
  </si>
  <si>
    <t>Gráfico muestra las Etapas Históricas del Programa Paso a Paso en la comuna de San Carlos- en el Periodo 2020-2021, de acuerdo a datos recopilados por el Ministerio de Ciencias, Tecnología, Conocimiento e Innovación - Adimensional</t>
  </si>
  <si>
    <t>COVID19,pandemia,virus,enfermedad,salud,estadística,Etapas Paso a Paso,San Carlos,Etapas Históricas,Adimensional</t>
  </si>
  <si>
    <t>https://analytics.zoho.com/open-view/2395394000008155038?ZOHO_CRITERIA=%22Localiza_CL_Poblacion%22.%22Codcom%22%3D16301</t>
  </si>
  <si>
    <t>Gráfico muestra la Relación entre el Proceso de Vacunación contra COVID-19 y el número de Casos Activos en la comuna de Los Vilos- en el Periodo 2020-2021, de acuerdo a datos recopilados por el Ministerio de Ciencias, Tecnología, Conocimiento e Innovación- Unidades</t>
  </si>
  <si>
    <t>COVID19,pandemia,virus,enfermedad,salud,estadística,Vacunación,Los Vilos,Vacunación-Casos Activos,Unidades</t>
  </si>
  <si>
    <t>Relación entre el Proceso de Vacunación contra COVID-19 y el número de Casos Activos en la comuna de Cisnes</t>
  </si>
  <si>
    <t>Gráfico muestra la Relación entre el Proceso de Vacunación contra COVID-19 y el número de Casos Activos en la comuna de Cisnes- en el Periodo 2020-2021, de acuerdo a datos recopilados por el Ministerio de Ciencias, Tecnología, Conocimiento e Innovación- Unidades</t>
  </si>
  <si>
    <t>COVID19,pandemia,virus,enfermedad,salud,estadística,Vacunación,Cisnes,Vacunación-Casos Activos,Unidades</t>
  </si>
  <si>
    <t>https://analytics.zoho.com/open-view/2395394000008137967?ZOHO_CRITERIA=%22Localiza_CL_Poblacion%22.%22Codcom%22%3D11202</t>
  </si>
  <si>
    <t>Evolución del Número de Casos Activos de COVID-19 por 1 millón de habitantes en la comuna de Tortel</t>
  </si>
  <si>
    <t>Gráfico muestra la Evolución del Número de Casos Activos de COVID-19 por 1 millón de habitantes en la comuna de Tortel- en el Periodo 2020-2021, de acuerdo a datos recopilados por el Ministerio de Ciencias, Tecnología, Conocimiento e Innovación- Unidad de medida Casos</t>
  </si>
  <si>
    <t>COVID19,pandemia,virus,enfermedad,salud,estadística,Activos,Tortel,Activos por 1 Millón Habitantes,Casos</t>
  </si>
  <si>
    <t>https://analytics.zoho.com/open-view/2395394000008132313?ZOHO_CRITERIA=%22Localiza_CL_Poblacion%22.%22Codcom%22%3D11303</t>
  </si>
  <si>
    <t>Nuevos Casos Confirmados de COVID-19 en la comuna de Pitrufquén</t>
  </si>
  <si>
    <t>Gráfico muestra la Nuevos Casos Confirmados de COVID-19 en la comuna de Pitrufquén- en el Periodo 2020-2021, de acuerdo a datos recopilados por el Ministerio de Ciencias, Tecnología, Conocimiento e Innovación- Unidad de medida Casos</t>
  </si>
  <si>
    <t>COVID19,pandemia,virus,enfermedad,salud,estadística,Casos Confirmados,Pitrufquén,Casos Confirmados,Casos</t>
  </si>
  <si>
    <t>https://analytics.zoho.com/open-view/2395394000008134446?ZOHO_CRITERIA=%22Localiza_CL_Poblacion%22.%22Codcom%22%3D9114</t>
  </si>
  <si>
    <t>Relación entre la Etapa Histórica del Programa Paso a Paso y el número de Casos Activos en la comuna de Teodoro Schmidt</t>
  </si>
  <si>
    <t>Gráfico muestra la Relación entre la Etapa Histórica del Programa Paso a Paso y el número de Casos Activos en la comuna de Teodoro Schmidt- en el Periodo 2020-2021, de acuerdo a datos recopilados por el Ministerio de Ciencias, Tecnología, Conocimiento e Innovación- Unidad de medida Casos</t>
  </si>
  <si>
    <t>COVID19,pandemia,virus,enfermedad,salud,estadística,Paso a Paso y Activos,Teodoro Schmidt,Etapas Históricas -Casos Activos,Casos</t>
  </si>
  <si>
    <t>https://analytics.zoho.com/open-view/2395394000008156433?ZOHO_CRITERIA=%22Localiza_CL_Poblacion%22.%22Codcom%22%3D9117</t>
  </si>
  <si>
    <t>Relación entre el Proceso de Vacunación contra COVID-19 y el número de Casos Activos en la comuna de Pucón</t>
  </si>
  <si>
    <t>Gráfico muestra la Relación entre el Proceso de Vacunación contra COVID-19 y el número de Casos Activos en la comuna de Pucón- en el Periodo 2020-2021, de acuerdo a datos recopilados por el Ministerio de Ciencias, Tecnología, Conocimiento e Innovación- Unidades</t>
  </si>
  <si>
    <t>COVID19,pandemia,virus,enfermedad,salud,estadística,Vacunación,Pucón,Vacunación-Casos Activos,Unidades</t>
  </si>
  <si>
    <t>https://analytics.zoho.com/open-view/2395394000008137967?ZOHO_CRITERIA=%22Localiza_CL_Poblacion%22.%22Codcom%22%3D9115</t>
  </si>
  <si>
    <t>Evolución de la Positividad a COVID-19 en la Región de Tarapacá</t>
  </si>
  <si>
    <t>Gráfico muestra la Evolución de la Positividad a COVID-19 en la Región de Tarapacá -  en el Periodo 2020-2021, de acuerdo a datos recopilados por el Ministerio de Ciencias, Tecnología, Conocimiento e Innovación-  Porcentaje (%)</t>
  </si>
  <si>
    <t>COVID19,pandemia,virus,enfermedad,salud,estadística,Positividad,Región de Tarapacá,Positividad,Porcentaje (%)</t>
  </si>
  <si>
    <t>https://analytics.zoho.com/open-view/2395394000008142605?ZOHO_CRITERIA=%22Localiza_CL_Poblacion%22.%22Codreg%22%3D1</t>
  </si>
  <si>
    <t>Etapa Actual del Programa Paso a Paso en la comuna de Antuco</t>
  </si>
  <si>
    <t>Mapa muestra la Etapa Actual del Programa Paso a Paso en la comuna de Antuco- según el Último Informe MINCIECIA - Adimensional</t>
  </si>
  <si>
    <t>COVID19,pandemia,virus,enfermedad,salud,estadística,Etapas Paso a Paso,Antuco,Etapa Actual,Adimensional</t>
  </si>
  <si>
    <t>https://analytics.zoho.com/open-view/2395394000008153647?ZOHO_CRITERIA=%22Localiza_CL_Poblacion%22.%22Codcom%22%3D8302</t>
  </si>
  <si>
    <t>Nuevos Casos Confirmados de COVID-19 en la comuna de Quilpué</t>
  </si>
  <si>
    <t>Gráfico muestra la Nuevos Casos Confirmados de COVID-19 en la comuna de Quilpué- en el Periodo 2020-2021, de acuerdo a datos recopilados por el Ministerio de Ciencias, Tecnología, Conocimiento e Innovación- Unidad de medida Casos</t>
  </si>
  <si>
    <t>COVID19,pandemia,virus,enfermedad,salud,estadística,Casos Confirmados,Quilpué,Casos Confirmados,Casos</t>
  </si>
  <si>
    <t>https://analytics.zoho.com/open-view/2395394000008134446?ZOHO_CRITERIA=%22Localiza_CL_Poblacion%22.%22Codcom%22%3D5801</t>
  </si>
  <si>
    <t>Mapa muestra la Representación Geográfica del Número de Fallecidos por 1 millón de habitantes por comuna para la Región de Arica y Parinacota- en el Periodo 2020-2021, de acuerdo a datos recopilados por el Ministerio de Ciencias, Tecnología, Conocimiento e Innovación- Casos por Millón de habitantes</t>
  </si>
  <si>
    <t>COVID19,pandemia,virus,enfermedad,salud,estadística,Fallecidos,Región de Arica y Parinacota,Fallecidos por 1 Millón Habitantes,Casos por Millón de habitantes</t>
  </si>
  <si>
    <t>Gráfico muestra la Evolución del Número de Casos Activos de COVID-19 por 1 millón de habitantes en la comuna de María Pinto- en el Periodo 2020-2021, de acuerdo a datos recopilados por el Ministerio de Ciencias, Tecnología, Conocimiento e Innovación- Unidad de medida Casos</t>
  </si>
  <si>
    <t>COVID19,pandemia,virus,enfermedad,salud,estadística,Activos,María Pinto,Activos por 1 Millón Habitantes,Casos</t>
  </si>
  <si>
    <t>Evolución del Número de Casos Activos de COVID-19 por 1 millón de habitantes en la comuna de Taltal</t>
  </si>
  <si>
    <t>Gráfico muestra la Evolución del Número de Casos Activos de COVID-19 por 1 millón de habitantes en la comuna de Taltal- en el Periodo 2020-2021, de acuerdo a datos recopilados por el Ministerio de Ciencias, Tecnología, Conocimiento e Innovación- Unidad de medida Casos</t>
  </si>
  <si>
    <t>COVID19,pandemia,virus,enfermedad,salud,estadística,Activos,Taltal,Activos por 1 Millón Habitantes,Casos</t>
  </si>
  <si>
    <t>https://analytics.zoho.com/open-view/2395394000008132313?ZOHO_CRITERIA=%22Localiza_CL_Poblacion%22.%22Codcom%22%3D2104</t>
  </si>
  <si>
    <t>Relación entre la Etapa Histórica del Programa Paso a Paso y el número de Casos Activos en la comuna de Quirihue</t>
  </si>
  <si>
    <t>Gráfico muestra la Relación entre la Etapa Histórica del Programa Paso a Paso y el número de Casos Activos en la comuna de Quirihue- en el Periodo 2020-2021, de acuerdo a datos recopilados por el Ministerio de Ciencias, Tecnología, Conocimiento e Innovación- Unidad de medida Casos</t>
  </si>
  <si>
    <t>COVID19,pandemia,virus,enfermedad,salud,estadística,Paso a Paso y Activos,Quirihue,Etapas Históricas -Casos Activos,Casos</t>
  </si>
  <si>
    <t>https://analytics.zoho.com/open-view/2395394000008156433?ZOHO_CRITERIA=%22Localiza_CL_Poblacion%22.%22Codcom%22%3D16201</t>
  </si>
  <si>
    <t>Etapas Históricas del Programa Paso a Paso en la comuna de Guaitecas</t>
  </si>
  <si>
    <t>Gráfico muestra las Etapas Históricas del Programa Paso a Paso en la comuna de Guaitecas- en el Periodo 2020-2021, de acuerdo a datos recopilados por el Ministerio de Ciencias, Tecnología, Conocimiento e Innovación - Adimensional</t>
  </si>
  <si>
    <t>COVID19,pandemia,virus,enfermedad,salud,estadística,Etapas Paso a Paso,Guaitecas,Etapas Históricas,Adimensional</t>
  </si>
  <si>
    <t>https://analytics.zoho.com/open-view/2395394000008155038?ZOHO_CRITERIA=%22Localiza_CL_Poblacion%22.%22Codcom%22%3D11203</t>
  </si>
  <si>
    <t>Relación entre el Proceso de Vacunación contra COVID-19 y el número de Casos Activos en la comuna de Pumanque</t>
  </si>
  <si>
    <t>Gráfico muestra la Relación entre el Proceso de Vacunación contra COVID-19 y el número de Casos Activos en la comuna de Pumanque- en el Periodo 2020-2021, de acuerdo a datos recopilados por el Ministerio de Ciencias, Tecnología, Conocimiento e Innovación- Unidades</t>
  </si>
  <si>
    <t>COVID19,pandemia,virus,enfermedad,salud,estadística,Vacunación,Pumanque,Vacunación-Casos Activos,Unidades</t>
  </si>
  <si>
    <t>https://analytics.zoho.com/open-view/2395394000008137967?ZOHO_CRITERIA=%22Localiza_CL_Poblacion%22.%22Codcom%22%3D6309</t>
  </si>
  <si>
    <t>Evolución del Proceso de Vacunación contra COVID-19 en la comuna de Castro</t>
  </si>
  <si>
    <t>Gráfico muestra la Evolución del Proceso de Vacunación contra COVID-19 en la comuna de Castro- en el Periodo 2020-2021, de acuerdo a datos recopilados por el Ministerio de Ciencias, Tecnología, Conocimiento e Innovación-  Unidades</t>
  </si>
  <si>
    <t>COVID19,pandemia,virus,enfermedad,salud,estadística,Vacunación,Castro,Vacunación 1era y 2da dosis,Unidades</t>
  </si>
  <si>
    <t>https://analytics.zoho.com/open-view/2395394000008136598?ZOHO_CRITERIA=%22Localiza_CL_Poblacion%22.%22Codcom%22%3D10201</t>
  </si>
  <si>
    <t>Evolución del Número de Fallecidos Diarios por COVID-19 en la Región de Los Ríos</t>
  </si>
  <si>
    <t>Gráfico muestra la Evolución del Número de Fallecidos Diarios por COVID-19 en la Región de Los Ríos- en el Periodo 2020-2021, de acuerdo a datos recopilados por el Ministerio de Ciencias, Tecnología, Conocimiento e Innovación- Unidad de medida Casos</t>
  </si>
  <si>
    <t>COVID19,pandemia,virus,enfermedad,salud,estadística,Fallecidos,Región de Los Ríos,Fallecidos Diarios,Casos</t>
  </si>
  <si>
    <t>https://analytics.zoho.com/open-view/2395394000008130352?ZOHO_CRITERIA=%22Localiza_CL_Poblacion%22.%22Codreg%22%3D14</t>
  </si>
  <si>
    <t>Nuevos Casos Confirmados de COVID-19 en la comuna de Ercilla</t>
  </si>
  <si>
    <t>Gráfico muestra la Nuevos Casos Confirmados de COVID-19 en la comuna de Ercilla- en el Periodo 2020-2021, de acuerdo a datos recopilados por el Ministerio de Ciencias, Tecnología, Conocimiento e Innovación- Unidad de medida Casos</t>
  </si>
  <si>
    <t>COVID19,pandemia,virus,enfermedad,salud,estadística,Casos Confirmados,Ercilla,Casos Confirmados,Casos</t>
  </si>
  <si>
    <t>https://analytics.zoho.com/open-view/2395394000008134446?ZOHO_CRITERIA=%22Localiza_CL_Poblacion%22.%22Codcom%22%3D9204</t>
  </si>
  <si>
    <t>Relación entre la Etapa Histórica del Programa Paso a Paso y el número de Casos Activos en la comuna de Santa Bárbara</t>
  </si>
  <si>
    <t>Gráfico muestra la Relación entre la Etapa Histórica del Programa Paso a Paso y el número de Casos Activos en la comuna de Santa Bárbara- en el Periodo 2020-2021, de acuerdo a datos recopilados por el Ministerio de Ciencias, Tecnología, Conocimiento e Innovación- Unidad de medida Casos</t>
  </si>
  <si>
    <t>COVID19,pandemia,virus,enfermedad,salud,estadística,Paso a Paso y Activos,Santa Bárbara,Etapas Históricas -Casos Activos,Casos</t>
  </si>
  <si>
    <t>https://analytics.zoho.com/open-view/2395394000008156433?ZOHO_CRITERIA=%22Localiza_CL_Poblacion%22.%22Codcom%22%3D8311</t>
  </si>
  <si>
    <t>Evolución del Proceso de Vacunación contra COVID-19 en la comuna de Santiago</t>
  </si>
  <si>
    <t>Gráfico muestra la Evolución del Proceso de Vacunación contra COVID-19 en la comuna de Santiago- en el Periodo 2020-2021, de acuerdo a datos recopilados por el Ministerio de Ciencias, Tecnología, Conocimiento e Innovación-  Unidades</t>
  </si>
  <si>
    <t>COVID19,pandemia,virus,enfermedad,salud,estadística,Vacunación,Santiago,Vacunación 1era y 2da dosis,Unidades</t>
  </si>
  <si>
    <t>https://analytics.zoho.com/open-view/2395394000008136598?ZOHO_CRITERIA=%22Localiza_CL_Poblacion%22.%22Codcom%22%3D13101</t>
  </si>
  <si>
    <t>Etapas Históricas del Programa Paso a Paso en la comuna de Puerto Varas</t>
  </si>
  <si>
    <t>Gráfico muestra las Etapas Históricas del Programa Paso a Paso en la comuna de Puerto Varas- en el Periodo 2020-2021, de acuerdo a datos recopilados por el Ministerio de Ciencias, Tecnología, Conocimiento e Innovación - Adimensional</t>
  </si>
  <si>
    <t>COVID19,pandemia,virus,enfermedad,salud,estadística,Etapas Paso a Paso,Puerto Varas,Etapas Históricas,Adimensional</t>
  </si>
  <si>
    <t>https://analytics.zoho.com/open-view/2395394000008155038?ZOHO_CRITERIA=%22Localiza_CL_Poblacion%22.%22Codcom%22%3D10109</t>
  </si>
  <si>
    <t>Relación entre el Proceso de Vacunación contra COVID-19 y el número de Casos Activos en la comuna de Canela</t>
  </si>
  <si>
    <t>Gráfico muestra la Relación entre el Proceso de Vacunación contra COVID-19 y el número de Casos Activos en la comuna de Canela- en el Periodo 2020-2021, de acuerdo a datos recopilados por el Ministerio de Ciencias, Tecnología, Conocimiento e Innovación- Unidades</t>
  </si>
  <si>
    <t>COVID19,pandemia,virus,enfermedad,salud,estadística,Vacunación,Canela,Vacunación-Casos Activos,Unidades</t>
  </si>
  <si>
    <t>https://analytics.zoho.com/open-view/2395394000008137967?ZOHO_CRITERIA=%22Localiza_CL_Poblacion%22.%22Codcom%22%3D4202</t>
  </si>
  <si>
    <t>Etapa Actual del Programa Paso a Paso en la comuna de Máfil</t>
  </si>
  <si>
    <t>Mapa muestra la Etapa Actual del Programa Paso a Paso en la comuna de Máfil- según el Último Informe MINCIECIA - Adimensional</t>
  </si>
  <si>
    <t>COVID19,pandemia,virus,enfermedad,salud,estadística,Etapas Paso a Paso,Máfil,Etapa Actual,Adimensional</t>
  </si>
  <si>
    <t>https://analytics.zoho.com/open-view/2395394000008153647?ZOHO_CRITERIA=%22Localiza_CL_Poblacion%22.%22Codcom%22%3D14105</t>
  </si>
  <si>
    <t>Evolución del Número de Casos Activos de COVID-19 por 1 millón de habitantes en la comuna de Paiguano</t>
  </si>
  <si>
    <t>Gráfico muestra la Evolución del Número de Casos Activos de COVID-19 por 1 millón de habitantes en la comuna de Paiguano- en el Periodo 2020-2021, de acuerdo a datos recopilados por el Ministerio de Ciencias, Tecnología, Conocimiento e Innovación- Unidad de medida Casos</t>
  </si>
  <si>
    <t>COVID19,pandemia,virus,enfermedad,salud,estadística,Activos,Paiguano,Activos por 1 Millón Habitantes,Casos</t>
  </si>
  <si>
    <t>https://analytics.zoho.com/open-view/2395394000008132313?ZOHO_CRITERIA=%22Localiza_CL_Poblacion%22.%22Codcom%22%3D4105</t>
  </si>
  <si>
    <t>Relación entre la Etapa Histórica del Programa Paso a Paso y el número de Casos Activos en la comuna de Cochamó</t>
  </si>
  <si>
    <t>Gráfico muestra la Relación entre la Etapa Histórica del Programa Paso a Paso y el número de Casos Activos en la comuna de Cochamó- en el Periodo 2020-2021, de acuerdo a datos recopilados por el Ministerio de Ciencias, Tecnología, Conocimiento e Innovación- Unidad de medida Casos</t>
  </si>
  <si>
    <t>COVID19,pandemia,virus,enfermedad,salud,estadística,Paso a Paso y Activos,Cochamó,Etapas Históricas -Casos Activos,Casos</t>
  </si>
  <si>
    <t>https://analytics.zoho.com/open-view/2395394000008156433?ZOHO_CRITERIA=%22Localiza_CL_Poblacion%22.%22Codcom%22%3D10103</t>
  </si>
  <si>
    <t>Evolución del Proceso de Vacunación contra COVID-19 en la comuna de Quinchao</t>
  </si>
  <si>
    <t>Gráfico muestra la Evolución del Proceso de Vacunación contra COVID-19 en la comuna de Quinchao- en el Periodo 2020-2021, de acuerdo a datos recopilados por el Ministerio de Ciencias, Tecnología, Conocimiento e Innovación-  Unidades</t>
  </si>
  <si>
    <t>COVID19,pandemia,virus,enfermedad,salud,estadística,Vacunación,Quinchao,Vacunación 1era y 2da dosis,Unidades</t>
  </si>
  <si>
    <t>https://analytics.zoho.com/open-view/2395394000008136598?ZOHO_CRITERIA=%22Localiza_CL_Poblacion%22.%22Codcom%22%3D10210</t>
  </si>
  <si>
    <t>Relación entre la Etapa Histórica del Programa Paso a Paso y el número de Casos Activos en la comuna de Coihaique</t>
  </si>
  <si>
    <t>Gráfico muestra la Relación entre la Etapa Histórica del Programa Paso a Paso y el número de Casos Activos en la comuna de Coihaique- en el Periodo 2020-2021, de acuerdo a datos recopilados por el Ministerio de Ciencias, Tecnología, Conocimiento e Innovación- Unidad de medida Casos</t>
  </si>
  <si>
    <t>COVID19,pandemia,virus,enfermedad,salud,estadística,Paso a Paso y Activos,Coihaique,Etapas Históricas -Casos Activos,Casos</t>
  </si>
  <si>
    <t>https://analytics.zoho.com/open-view/2395394000008156433?ZOHO_CRITERIA=%22Localiza_CL_Poblacion%22.%22Codcom%22%3D11101</t>
  </si>
  <si>
    <t>Evolución del Número de Casos Activos de COVID-19 por 1 millón de habitantes en la comuna de Camarones</t>
  </si>
  <si>
    <t>Gráfico muestra la Evolución del Número de Casos Activos de COVID-19 por 1 millón de habitantes en la comuna de Camarones- en el Periodo 2020-2021, de acuerdo a datos recopilados por el Ministerio de Ciencias, Tecnología, Conocimiento e Innovación- Unidad de medida Casos</t>
  </si>
  <si>
    <t>COVID19,pandemia,virus,enfermedad,salud,estadística,Activos,Camarones,Activos por 1 Millón Habitantes,Casos</t>
  </si>
  <si>
    <t>https://analytics.zoho.com/open-view/2395394000008132313?ZOHO_CRITERIA=%22Localiza_CL_Poblacion%22.%22Codcom%22%3D15102</t>
  </si>
  <si>
    <t>Nuevos Casos Confirmados de COVID-19 en la comuna de Los Vilos</t>
  </si>
  <si>
    <t>Gráfico muestra la Nuevos Casos Confirmados de COVID-19 en la comuna de Los Vilos- en el Periodo 2020-2021, de acuerdo a datos recopilados por el Ministerio de Ciencias, Tecnología, Conocimiento e Innovación- Unidad de medida Casos</t>
  </si>
  <si>
    <t>COVID19,pandemia,virus,enfermedad,salud,estadística,Casos Confirmados,Los Vilos,Casos Confirmados,Casos</t>
  </si>
  <si>
    <t>https://analytics.zoho.com/open-view/2395394000008134446?ZOHO_CRITERIA=%22Localiza_CL_Poblacion%22.%22Codcom%22%3D4203</t>
  </si>
  <si>
    <t>Etapas Históricas del Programa Paso a Paso en la comuna de Quinchao</t>
  </si>
  <si>
    <t>Gráfico muestra las Etapas Históricas del Programa Paso a Paso en la comuna de Quinchao- en el Periodo 2020-2021, de acuerdo a datos recopilados por el Ministerio de Ciencias, Tecnología, Conocimiento e Innovación - Adimensional</t>
  </si>
  <si>
    <t>COVID19,pandemia,virus,enfermedad,salud,estadística,Etapas Paso a Paso,Quinchao,Etapas Históricas,Adimensional</t>
  </si>
  <si>
    <t>https://analytics.zoho.com/open-view/2395394000008155038?ZOHO_CRITERIA=%22Localiza_CL_Poblacion%22.%22Codcom%22%3D10210</t>
  </si>
  <si>
    <t>Número de Exámenes PCR realizados acumulados en la Región de Coquimbo</t>
  </si>
  <si>
    <t>Gráfico muestra los Número de Exámenes PCR realizados acumulados en la Región de Coquimbo- en el Periodo 2020-2021, de acuerdo a datos recopilados por el Ministerio de Ciencias, Tecnología, Conocimiento e Innovación- Número Exámenes</t>
  </si>
  <si>
    <t>COVID19,pandemia,virus,enfermedad,salud,estadística,Exámenes PCR,Región de Coquimbo,Exámenes realizados,Número Exámenes</t>
  </si>
  <si>
    <t>https://analytics.zoho.com/open-view/2395394000008140315?ZOHO_CRITERIA=%22Localiza_CL_Poblacion%22.%22Codreg%22%3D4</t>
  </si>
  <si>
    <t>Relación entre la Etapa Histórica del Programa Paso a Paso y el número de Casos Activos en la comuna de Llaillay</t>
  </si>
  <si>
    <t>Gráfico muestra la Relación entre la Etapa Histórica del Programa Paso a Paso y el número de Casos Activos en la comuna de Llaillay- en el Periodo 2020-2021, de acuerdo a datos recopilados por el Ministerio de Ciencias, Tecnología, Conocimiento e Innovación- Unidad de medida Casos</t>
  </si>
  <si>
    <t>COVID19,pandemia,virus,enfermedad,salud,estadística,Paso a Paso y Activos,Llaillay,Etapas Históricas -Casos Activos,Casos</t>
  </si>
  <si>
    <t>https://analytics.zoho.com/open-view/2395394000008156433?ZOHO_CRITERIA=%22Localiza_CL_Poblacion%22.%22Codcom%22%3D5703</t>
  </si>
  <si>
    <t>Gráfico muestra la Evolución de la Positividad a COVID-19 en la Región de Antofagasta -  en el Periodo 2020-2021, de acuerdo a datos recopilados por el Ministerio de Ciencias, Tecnología, Conocimiento e Innovación-  Porcentaje (%)</t>
  </si>
  <si>
    <t>COVID19,pandemia,virus,enfermedad,salud,estadística,Positividad,Región de Antofagasta,Positividad,Porcentaje (%)</t>
  </si>
  <si>
    <t>Etapa Actual del Programa Paso a Paso en la comuna de Rinconada</t>
  </si>
  <si>
    <t>Mapa muestra la Etapa Actual del Programa Paso a Paso en la comuna de Rinconada- según el Último Informe MINCIECIA - Adimensional</t>
  </si>
  <si>
    <t>COVID19,pandemia,virus,enfermedad,salud,estadística,Etapas Paso a Paso,Rinconada,Etapa Actual,Adimensional</t>
  </si>
  <si>
    <t>https://analytics.zoho.com/open-view/2395394000008153647?ZOHO_CRITERIA=%22Localiza_CL_Poblacion%22.%22Codcom%22%3D5303</t>
  </si>
  <si>
    <t>Etapas Históricas del Programa Paso a Paso en la comuna de Chillán</t>
  </si>
  <si>
    <t>Gráfico muestra las Etapas Históricas del Programa Paso a Paso en la comuna de Chillán- en el Periodo 2020-2021, de acuerdo a datos recopilados por el Ministerio de Ciencias, Tecnología, Conocimiento e Innovación - Adimensional</t>
  </si>
  <si>
    <t>COVID19,pandemia,virus,enfermedad,salud,estadística,Etapas Paso a Paso,Chillán,Etapas Históricas,Adimensional</t>
  </si>
  <si>
    <t>https://analytics.zoho.com/open-view/2395394000008155038?ZOHO_CRITERIA=%22Localiza_CL_Poblacion%22.%22Codcom%22%3D16101</t>
  </si>
  <si>
    <t>Nuevos Casos Confirmados de COVID-19 en la comuna de Futrono</t>
  </si>
  <si>
    <t>Gráfico muestra la Nuevos Casos Confirmados de COVID-19 en la comuna de Futrono- en el Periodo 2020-2021, de acuerdo a datos recopilados por el Ministerio de Ciencias, Tecnología, Conocimiento e Innovación- Unidad de medida Casos</t>
  </si>
  <si>
    <t>COVID19,pandemia,virus,enfermedad,salud,estadística,Casos Confirmados,Futrono,Casos Confirmados,Casos</t>
  </si>
  <si>
    <t>https://analytics.zoho.com/open-view/2395394000008134446?ZOHO_CRITERIA=%22Localiza_CL_Poblacion%22.%22Codcom%22%3D14202</t>
  </si>
  <si>
    <t>Relación entre la Etapa Histórica del Programa Paso a Paso y progreso del proceso de vacunación (2da dosis) en la comuna de Las Cabras</t>
  </si>
  <si>
    <t>Gráfico muestra la Relación entre la Etapa Histórica del Programa Paso a Paso y progreso del proceso de vacunación (2da dosis) en la comuna de Las Cabras- en el Periodo 2020-2021, de acuerdo a datos recopilados por el Ministerio de Ciencias, Tecnología, Conocimiento e Innovación-  Unidades</t>
  </si>
  <si>
    <t>COVID19,pandemia,virus,enfermedad,salud,estadística,Paso a Paso y Vacunación,Las Cabras,Etapas Históricas - Vacunación,Unidades</t>
  </si>
  <si>
    <t>https://analytics.zoho.com/open-view/2395394000008157701?ZOHO_CRITERIA=%22Localiza_CL_Poblacion%22.%22Codcom%22%3D6107</t>
  </si>
  <si>
    <t>Etapas Históricas del Programa Paso a Paso en la comuna de Ñiquén</t>
  </si>
  <si>
    <t>Gráfico muestra las Etapas Históricas del Programa Paso a Paso en la comuna de Ñiquén- en el Periodo 2020-2021, de acuerdo a datos recopilados por el Ministerio de Ciencias, Tecnología, Conocimiento e Innovación - Adimensional</t>
  </si>
  <si>
    <t>COVID19,pandemia,virus,enfermedad,salud,estadística,Etapas Paso a Paso,Ñiquén,Etapas Históricas,Adimensional</t>
  </si>
  <si>
    <t>https://analytics.zoho.com/open-view/2395394000008155038?ZOHO_CRITERIA=%22Localiza_CL_Poblacion%22.%22Codcom%22%3D16303</t>
  </si>
  <si>
    <t>Relación entre la Etapa Histórica del Programa Paso a Paso y el número de Casos Activos en la comuna de Mariquina</t>
  </si>
  <si>
    <t>Gráfico muestra la Relación entre la Etapa Histórica del Programa Paso a Paso y el número de Casos Activos en la comuna de Mariquina- en el Periodo 2020-2021, de acuerdo a datos recopilados por el Ministerio de Ciencias, Tecnología, Conocimiento e Innovación- Unidad de medida Casos</t>
  </si>
  <si>
    <t>COVID19,pandemia,virus,enfermedad,salud,estadística,Paso a Paso y Activos,Mariquina,Etapas Históricas -Casos Activos,Casos</t>
  </si>
  <si>
    <t>https://analytics.zoho.com/open-view/2395394000008156433?ZOHO_CRITERIA=%22Localiza_CL_Poblacion%22.%22Codcom%22%3D14106</t>
  </si>
  <si>
    <t>Relación entre la Etapa Histórica del Programa Paso a Paso y progreso del proceso de vacunación (2da dosis) en la comuna de Cunco</t>
  </si>
  <si>
    <t>Gráfico muestra la Relación entre la Etapa Histórica del Programa Paso a Paso y progreso del proceso de vacunación (2da dosis) en la comuna de Cunco- en el Periodo 2020-2021, de acuerdo a datos recopilados por el Ministerio de Ciencias, Tecnología, Conocimiento e Innovación-  Unidades</t>
  </si>
  <si>
    <t>COVID19,pandemia,virus,enfermedad,salud,estadística,Paso a Paso y Vacunación,Cunco,Etapas Históricas - Vacunación,Unidades</t>
  </si>
  <si>
    <t>https://analytics.zoho.com/open-view/2395394000008157701?ZOHO_CRITERIA=%22Localiza_CL_Poblacion%22.%22Codcom%22%3D9103</t>
  </si>
  <si>
    <t>Nuevos Casos Confirmados de COVID-19 en la comuna de Florida</t>
  </si>
  <si>
    <t>Gráfico muestra la Nuevos Casos Confirmados de COVID-19 en la comuna de Florida- en el Periodo 2020-2021, de acuerdo a datos recopilados por el Ministerio de Ciencias, Tecnología, Conocimiento e Innovación- Unidad de medida Casos</t>
  </si>
  <si>
    <t>COVID19,pandemia,virus,enfermedad,salud,estadística,Casos Confirmados,Florida,Casos Confirmados,Casos</t>
  </si>
  <si>
    <t>https://analytics.zoho.com/open-view/2395394000008134446?ZOHO_CRITERIA=%22Localiza_CL_Poblacion%22.%22Codcom%22%3D8104</t>
  </si>
  <si>
    <t>Relación entre la Etapa Histórica del Programa Paso a Paso y progreso del proceso de vacunación (2da dosis) en la comuna de María Elena</t>
  </si>
  <si>
    <t>Gráfico muestra la Relación entre la Etapa Histórica del Programa Paso a Paso y progreso del proceso de vacunación (2da dosis) en la comuna de María Elena- en el Periodo 2020-2021, de acuerdo a datos recopilados por el Ministerio de Ciencias, Tecnología, Conocimiento e Innovación-  Unidades</t>
  </si>
  <si>
    <t>COVID19,pandemia,virus,enfermedad,salud,estadística,Paso a Paso y Vacunación,María Elena,Etapas Históricas - Vacunación,Unidades</t>
  </si>
  <si>
    <t>https://analytics.zoho.com/open-view/2395394000008157701?ZOHO_CRITERIA=%22Localiza_CL_Poblacion%22.%22Codcom%22%3D2302</t>
  </si>
  <si>
    <t>Relación entre la Etapa Histórica del Programa Paso a Paso y progreso del proceso de vacunación (2da dosis) en la comuna de Futrono</t>
  </si>
  <si>
    <t>Gráfico muestra la Relación entre la Etapa Histórica del Programa Paso a Paso y progreso del proceso de vacunación (2da dosis) en la comuna de Futrono- en el Periodo 2020-2021, de acuerdo a datos recopilados por el Ministerio de Ciencias, Tecnología, Conocimiento e Innovación-  Unidades</t>
  </si>
  <si>
    <t>COVID19,pandemia,virus,enfermedad,salud,estadística,Paso a Paso y Vacunación,Futrono,Etapas Históricas - Vacunación,Unidades</t>
  </si>
  <si>
    <t>https://analytics.zoho.com/open-view/2395394000008157701?ZOHO_CRITERIA=%22Localiza_CL_Poblacion%22.%22Codcom%22%3D14202</t>
  </si>
  <si>
    <t>Evolución del Número de Casos Activos de COVID-19 por 1 millón de habitantes en la comuna de Copiapó</t>
  </si>
  <si>
    <t>Gráfico muestra la Evolución del Número de Casos Activos de COVID-19 por 1 millón de habitantes en la comuna de Copiapó- en el Periodo 2020-2021, de acuerdo a datos recopilados por el Ministerio de Ciencias, Tecnología, Conocimiento e Innovación- Unidad de medida Casos</t>
  </si>
  <si>
    <t>COVID19,pandemia,virus,enfermedad,salud,estadística,Activos,Copiapó,Activos por 1 Millón Habitantes,Casos</t>
  </si>
  <si>
    <t>https://analytics.zoho.com/open-view/2395394000008132313?ZOHO_CRITERIA=%22Localiza_CL_Poblacion%22.%22Codcom%22%3D3101</t>
  </si>
  <si>
    <t>Relación entre la Etapa Histórica del Programa Paso a Paso y progreso del proceso de vacunación (2da dosis) en la comuna de Alhué</t>
  </si>
  <si>
    <t>Gráfico muestra la Relación entre la Etapa Histórica del Programa Paso a Paso y progreso del proceso de vacunación (2da dosis) en la comuna de Alhué- en el Periodo 2020-2021, de acuerdo a datos recopilados por el Ministerio de Ciencias, Tecnología, Conocimiento e Innovación-  Unidades</t>
  </si>
  <si>
    <t>COVID19,pandemia,virus,enfermedad,salud,estadística,Paso a Paso y Vacunación,Alhué,Etapas Históricas - Vacunación,Unidades</t>
  </si>
  <si>
    <t>https://analytics.zoho.com/open-view/2395394000008157701?ZOHO_CRITERIA=%22Localiza_CL_Poblacion%22.%22Codcom%22%3D13502</t>
  </si>
  <si>
    <t>Etapa Actual del Programa Paso a Paso en la comuna de Ñuñoa</t>
  </si>
  <si>
    <t>Mapa muestra la Etapa Actual del Programa Paso a Paso en la comuna de Ñuñoa- según el Último Informe MINCIECIA - Adimensional</t>
  </si>
  <si>
    <t>COVID19,pandemia,virus,enfermedad,salud,estadística,Etapas Paso a Paso,Ñuñoa,Etapa Actual,Adimensional</t>
  </si>
  <si>
    <t>https://analytics.zoho.com/open-view/2395394000008153647?ZOHO_CRITERIA=%22Localiza_CL_Poblacion%22.%22Codcom%22%3D13120</t>
  </si>
  <si>
    <t>Relación entre el Proceso de Vacunación contra COVID-19 y el número de Casos Activos en la comuna de Talcahuano</t>
  </si>
  <si>
    <t>Gráfico muestra la Relación entre el Proceso de Vacunación contra COVID-19 y el número de Casos Activos en la comuna de Talcahuano- en el Periodo 2020-2021, de acuerdo a datos recopilados por el Ministerio de Ciencias, Tecnología, Conocimiento e Innovación- Unidades</t>
  </si>
  <si>
    <t>COVID19,pandemia,virus,enfermedad,salud,estadística,Vacunación,Talcahuano,Vacunación-Casos Activos,Unidades</t>
  </si>
  <si>
    <t>https://analytics.zoho.com/open-view/2395394000008137967?ZOHO_CRITERIA=%22Localiza_CL_Poblacion%22.%22Codcom%22%3D8110</t>
  </si>
  <si>
    <t>Etapas Históricas del Programa Paso a Paso en la comuna de Santa Bárbara</t>
  </si>
  <si>
    <t>Gráfico muestra las Etapas Históricas del Programa Paso a Paso en la comuna de Santa Bárbara- en el Periodo 2020-2021, de acuerdo a datos recopilados por el Ministerio de Ciencias, Tecnología, Conocimiento e Innovación - Adimensional</t>
  </si>
  <si>
    <t>COVID19,pandemia,virus,enfermedad,salud,estadística,Etapas Paso a Paso,Santa Bárbara,Etapas Históricas,Adimensional</t>
  </si>
  <si>
    <t>https://analytics.zoho.com/open-view/2395394000008155038?ZOHO_CRITERIA=%22Localiza_CL_Poblacion%22.%22Codcom%22%3D8311</t>
  </si>
  <si>
    <t>Etapas Históricas del Programa Paso a Paso en la comuna de Mulchén</t>
  </si>
  <si>
    <t>Gráfico muestra las Etapas Históricas del Programa Paso a Paso en la comuna de Mulchén- en el Periodo 2020-2021, de acuerdo a datos recopilados por el Ministerio de Ciencias, Tecnología, Conocimiento e Innovación - Adimensional</t>
  </si>
  <si>
    <t>COVID19,pandemia,virus,enfermedad,salud,estadística,Etapas Paso a Paso,Mulchén,Etapas Históricas,Adimensional</t>
  </si>
  <si>
    <t>https://analytics.zoho.com/open-view/2395394000008155038?ZOHO_CRITERIA=%22Localiza_CL_Poblacion%22.%22Codcom%22%3D8305</t>
  </si>
  <si>
    <t>Etapa Actual del Programa Paso a Paso en la comuna de Peñalolén</t>
  </si>
  <si>
    <t>Mapa muestra la Etapa Actual del Programa Paso a Paso en la comuna de Peñalolén- según el Último Informe MINCIECIA - Adimensional</t>
  </si>
  <si>
    <t>COVID19,pandemia,virus,enfermedad,salud,estadística,Etapas Paso a Paso,Peñalolén,Etapa Actual,Adimensional</t>
  </si>
  <si>
    <t>https://analytics.zoho.com/open-view/2395394000008153647?ZOHO_CRITERIA=%22Localiza_CL_Poblacion%22.%22Codcom%22%3D13122</t>
  </si>
  <si>
    <t>Evolución del Proceso de Vacunación contra COVID-19 en la comuna de San Rosendo</t>
  </si>
  <si>
    <t>Gráfico muestra la Evolución del Proceso de Vacunación contra COVID-19 en la comuna de San Rosendo- en el Periodo 2020-2021, de acuerdo a datos recopilados por el Ministerio de Ciencias, Tecnología, Conocimiento e Innovación-  Unidades</t>
  </si>
  <si>
    <t>COVID19,pandemia,virus,enfermedad,salud,estadística,Vacunación,San Rosendo,Vacunación 1era y 2da dosis,Unidades</t>
  </si>
  <si>
    <t>https://analytics.zoho.com/open-view/2395394000008136598?ZOHO_CRITERIA=%22Localiza_CL_Poblacion%22.%22Codcom%22%3D8310</t>
  </si>
  <si>
    <t>Evolución del Número de Casos Activos de COVID-19 por 1 millón de habitantes en la comuna de Los Muermos</t>
  </si>
  <si>
    <t>Gráfico muestra la Evolución del Número de Casos Activos de COVID-19 por 1 millón de habitantes en la comuna de Los Muermos- en el Periodo 2020-2021, de acuerdo a datos recopilados por el Ministerio de Ciencias, Tecnología, Conocimiento e Innovación- Unidad de medida Casos</t>
  </si>
  <si>
    <t>COVID19,pandemia,virus,enfermedad,salud,estadística,Activos,Los Muermos,Activos por 1 Millón Habitantes,Casos</t>
  </si>
  <si>
    <t>https://analytics.zoho.com/open-view/2395394000008132313?ZOHO_CRITERIA=%22Localiza_CL_Poblacion%22.%22Codcom%22%3D10106</t>
  </si>
  <si>
    <t>Relación entre la Etapa Histórica del Programa Paso a Paso y el número de Casos Activos en la comuna de Coronel</t>
  </si>
  <si>
    <t>Gráfico muestra la Relación entre la Etapa Histórica del Programa Paso a Paso y el número de Casos Activos en la comuna de Coronel- en el Periodo 2020-2021, de acuerdo a datos recopilados por el Ministerio de Ciencias, Tecnología, Conocimiento e Innovación- Unidad de medida Casos</t>
  </si>
  <si>
    <t>COVID19,pandemia,virus,enfermedad,salud,estadística,Paso a Paso y Activos,Coronel,Etapas Históricas -Casos Activos,Casos</t>
  </si>
  <si>
    <t>https://analytics.zoho.com/open-view/2395394000008156433?ZOHO_CRITERIA=%22Localiza_CL_Poblacion%22.%22Codcom%22%3D8102</t>
  </si>
  <si>
    <t>Relación entre la Etapa Histórica del Programa Paso a Paso y progreso del proceso de vacunación (2da dosis) en la comuna de Bulnes</t>
  </si>
  <si>
    <t>Gráfico muestra la Relación entre la Etapa Histórica del Programa Paso a Paso y progreso del proceso de vacunación (2da dosis) en la comuna de Bulnes- en el Periodo 2020-2021, de acuerdo a datos recopilados por el Ministerio de Ciencias, Tecnología, Conocimiento e Innovación-  Unidades</t>
  </si>
  <si>
    <t>COVID19,pandemia,virus,enfermedad,salud,estadística,Paso a Paso y Vacunación,Bulnes,Etapas Históricas - Vacunación,Unidades</t>
  </si>
  <si>
    <t>https://analytics.zoho.com/open-view/2395394000008157701?ZOHO_CRITERIA=%22Localiza_CL_Poblacion%22.%22Codcom%22%3D16102</t>
  </si>
  <si>
    <t>Evolución del Número de Casos Activos de COVID-19 por 1 millón de habitantes en la comuna de Independencia</t>
  </si>
  <si>
    <t>Gráfico muestra la Evolución del Número de Casos Activos de COVID-19 por 1 millón de habitantes en la comuna de Independencia- en el Periodo 2020-2021, de acuerdo a datos recopilados por el Ministerio de Ciencias, Tecnología, Conocimiento e Innovación- Unidad de medida Casos</t>
  </si>
  <si>
    <t>COVID19,pandemia,virus,enfermedad,salud,estadística,Activos,Independencia,Activos por 1 Millón Habitantes,Casos</t>
  </si>
  <si>
    <t>https://analytics.zoho.com/open-view/2395394000008132313?ZOHO_CRITERIA=%22Localiza_CL_Poblacion%22.%22Codcom%22%3D13108</t>
  </si>
  <si>
    <t>Evolución del Número de Casos Activos de COVID-19 por 1 millón de habitantes en la comuna de Lago Ranco</t>
  </si>
  <si>
    <t>Gráfico muestra la Evolución del Número de Casos Activos de COVID-19 por 1 millón de habitantes en la comuna de Lago Ranco- en el Periodo 2020-2021, de acuerdo a datos recopilados por el Ministerio de Ciencias, Tecnología, Conocimiento e Innovación- Unidad de medida Casos</t>
  </si>
  <si>
    <t>COVID19,pandemia,virus,enfermedad,salud,estadística,Activos,Lago Ranco,Activos por 1 Millón Habitantes,Casos</t>
  </si>
  <si>
    <t>https://analytics.zoho.com/open-view/2395394000008132313?ZOHO_CRITERIA=%22Localiza_CL_Poblacion%22.%22Codcom%22%3D14203</t>
  </si>
  <si>
    <t>Relación entre el Proceso de Vacunación contra COVID-19 y el número de Casos Activos en la comuna de Santo Domingo</t>
  </si>
  <si>
    <t>Gráfico muestra la Relación entre el Proceso de Vacunación contra COVID-19 y el número de Casos Activos en la comuna de Santo Domingo- en el Periodo 2020-2021, de acuerdo a datos recopilados por el Ministerio de Ciencias, Tecnología, Conocimiento e Innovación- Unidades</t>
  </si>
  <si>
    <t>COVID19,pandemia,virus,enfermedad,salud,estadística,Vacunación,Santo Domingo,Vacunación-Casos Activos,Unidades</t>
  </si>
  <si>
    <t>https://analytics.zoho.com/open-view/2395394000008137967?ZOHO_CRITERIA=%22Localiza_CL_Poblacion%22.%22Codcom%22%3D5606</t>
  </si>
  <si>
    <t>Relación entre la Etapa Histórica del Programa Paso a Paso y progreso del proceso de vacunación (2da dosis) en la comuna de Isla de Pascua</t>
  </si>
  <si>
    <t>Gráfico muestra la Relación entre la Etapa Histórica del Programa Paso a Paso y progreso del proceso de vacunación (2da dosis) en la comuna de Isla de Pascua- en el Periodo 2020-2021, de acuerdo a datos recopilados por el Ministerio de Ciencias, Tecnología, Conocimiento e Innovación-  Unidades</t>
  </si>
  <si>
    <t>COVID19,pandemia,virus,enfermedad,salud,estadística,Paso a Paso y Vacunación,Isla de Pascua,Etapas Históricas - Vacunación,Unidades</t>
  </si>
  <si>
    <t>https://analytics.zoho.com/open-view/2395394000008157701?ZOHO_CRITERIA=%22Localiza_CL_Poblacion%22.%22Codcom%22%3D5201</t>
  </si>
  <si>
    <t>Relación entre la Etapa Histórica del Programa Paso a Paso y progreso del proceso de vacunación (2da dosis) en la comuna de Lota</t>
  </si>
  <si>
    <t>Gráfico muestra la Relación entre la Etapa Histórica del Programa Paso a Paso y progreso del proceso de vacunación (2da dosis) en la comuna de Lota- en el Periodo 2020-2021, de acuerdo a datos recopilados por el Ministerio de Ciencias, Tecnología, Conocimiento e Innovación-  Unidades</t>
  </si>
  <si>
    <t>COVID19,pandemia,virus,enfermedad,salud,estadística,Paso a Paso y Vacunación,Lota,Etapas Históricas - Vacunación,Unidades</t>
  </si>
  <si>
    <t>https://analytics.zoho.com/open-view/2395394000008157701?ZOHO_CRITERIA=%22Localiza_CL_Poblacion%22.%22Codcom%22%3D8106</t>
  </si>
  <si>
    <t>Evolución del Proceso de Vacunación contra COVID-19 en la comuna de Ránquil</t>
  </si>
  <si>
    <t>Gráfico muestra la Evolución del Proceso de Vacunación contra COVID-19 en la comuna de Ránquil- en el Periodo 2020-2021, de acuerdo a datos recopilados por el Ministerio de Ciencias, Tecnología, Conocimiento e Innovación-  Unidades</t>
  </si>
  <si>
    <t>COVID19,pandemia,virus,enfermedad,salud,estadística,Vacunación,Ránquil,Vacunación 1era y 2da dosis,Unidades</t>
  </si>
  <si>
    <t>https://analytics.zoho.com/open-view/2395394000008136598?ZOHO_CRITERIA=%22Localiza_CL_Poblacion%22.%22Codcom%22%3D16206</t>
  </si>
  <si>
    <t>Relación entre la Etapa Histórica del Programa Paso a Paso y progreso del proceso de vacunación (2da dosis) en la comuna de San Vicente</t>
  </si>
  <si>
    <t>Gráfico muestra la Relación entre la Etapa Histórica del Programa Paso a Paso y progreso del proceso de vacunación (2da dosis) en la comuna de San Vicente- en el Periodo 2020-2021, de acuerdo a datos recopilados por el Ministerio de Ciencias, Tecnología, Conocimiento e Innovación-  Unidades</t>
  </si>
  <si>
    <t>COVID19,pandemia,virus,enfermedad,salud,estadística,Paso a Paso y Vacunación,San Vicente,Etapas Históricas - Vacunación,Unidades</t>
  </si>
  <si>
    <t>https://analytics.zoho.com/open-view/2395394000008157701?ZOHO_CRITERIA=%22Localiza_CL_Poblacion%22.%22Codcom%22%3D6117</t>
  </si>
  <si>
    <t>Gráfico muestra la Evolución de la disponibilidad y utilización de Residencias Sanirarias para COVID19 en la Región de O'Higgins- en el Periodo 2020-2021, de acuerdo a datos recopilados por el Ministerio de Ciencias, Tecnología, Conocimiento e Innovación- Unidad de medida Cupos</t>
  </si>
  <si>
    <t>COVID19,pandemia,virus,enfermedad,salud,estadística,Residencias,Región de O'Higgins,Cupos-Usuarios,Cupos</t>
  </si>
  <si>
    <t>Relación entre la Etapa Histórica del Programa Paso a Paso y el número de Casos Activos en la comuna de Ránquil</t>
  </si>
  <si>
    <t>Gráfico muestra la Relación entre la Etapa Histórica del Programa Paso a Paso y el número de Casos Activos en la comuna de Ránquil- en el Periodo 2020-2021, de acuerdo a datos recopilados por el Ministerio de Ciencias, Tecnología, Conocimiento e Innovación- Unidad de medida Casos</t>
  </si>
  <si>
    <t>COVID19,pandemia,virus,enfermedad,salud,estadística,Paso a Paso y Activos,Ránquil,Etapas Históricas -Casos Activos,Casos</t>
  </si>
  <si>
    <t>https://analytics.zoho.com/open-view/2395394000008156433?ZOHO_CRITERIA=%22Localiza_CL_Poblacion%22.%22Codcom%22%3D16206</t>
  </si>
  <si>
    <t>Relación entre el Proceso de Vacunación contra COVID-19 y el número de Casos Activos en la comuna de Lampa</t>
  </si>
  <si>
    <t>Gráfico muestra la Relación entre el Proceso de Vacunación contra COVID-19 y el número de Casos Activos en la comuna de Lampa- en el Periodo 2020-2021, de acuerdo a datos recopilados por el Ministerio de Ciencias, Tecnología, Conocimiento e Innovación- Unidades</t>
  </si>
  <si>
    <t>COVID19,pandemia,virus,enfermedad,salud,estadística,Vacunación,Lampa,Vacunación-Casos Activos,Unidades</t>
  </si>
  <si>
    <t>https://analytics.zoho.com/open-view/2395394000008137967?ZOHO_CRITERIA=%22Localiza_CL_Poblacion%22.%22Codcom%22%3D13302</t>
  </si>
  <si>
    <t>Relación entre la Positividad a COVID19 y la Vacunación en la Región de Tarapacá</t>
  </si>
  <si>
    <t>Gráfico muestra la Relación entre la Positividad a COVID19 y la Vacunación en la Región de Tarapacá - en el Periodo 2020-2021, de acuerdo a datos recopilados por el Ministerio de Ciencias, Tecnología, Conocimiento e Innovación-  Porcentaje (%)</t>
  </si>
  <si>
    <t>https://analytics.zoho.com/open-view/2395394000008142922?ZOHO_CRITERIA=%22Localiza_CL_Poblacion%22.%22Codreg%22%3D1</t>
  </si>
  <si>
    <t>Nuevos Casos Confirmados de COVID-19 en la comuna de San Fabián</t>
  </si>
  <si>
    <t>Gráfico muestra la Nuevos Casos Confirmados de COVID-19 en la comuna de San Fabián- en el Periodo 2020-2021, de acuerdo a datos recopilados por el Ministerio de Ciencias, Tecnología, Conocimiento e Innovación- Unidad de medida Casos</t>
  </si>
  <si>
    <t>COVID19,pandemia,virus,enfermedad,salud,estadística,Casos Confirmados,San Fabián,Casos Confirmados,Casos</t>
  </si>
  <si>
    <t>https://analytics.zoho.com/open-view/2395394000008134446?ZOHO_CRITERIA=%22Localiza_CL_Poblacion%22.%22Codcom%22%3D16304</t>
  </si>
  <si>
    <t>Etapa Actual del Programa Paso a Paso en la comuna de Coihueco</t>
  </si>
  <si>
    <t>Mapa muestra la Etapa Actual del Programa Paso a Paso en la comuna de Coihueco- según el Último Informe MINCIECIA - Adimensional</t>
  </si>
  <si>
    <t>COVID19,pandemia,virus,enfermedad,salud,estadística,Etapas Paso a Paso,Coihueco,Etapa Actual,Adimensional</t>
  </si>
  <si>
    <t>https://analytics.zoho.com/open-view/2395394000008153647?ZOHO_CRITERIA=%22Localiza_CL_Poblacion%22.%22Codcom%22%3D16302</t>
  </si>
  <si>
    <t>Evolución del Proceso de Vacunación contra COVID-19 en la comuna de Paredones</t>
  </si>
  <si>
    <t>Gráfico muestra la Evolución del Proceso de Vacunación contra COVID-19 en la comuna de Paredones- en el Periodo 2020-2021, de acuerdo a datos recopilados por el Ministerio de Ciencias, Tecnología, Conocimiento e Innovación-  Unidades</t>
  </si>
  <si>
    <t>COVID19,pandemia,virus,enfermedad,salud,estadística,Vacunación,Paredones,Vacunación 1era y 2da dosis,Unidades</t>
  </si>
  <si>
    <t>https://analytics.zoho.com/open-view/2395394000008136598?ZOHO_CRITERIA=%22Localiza_CL_Poblacion%22.%22Codcom%22%3D6206</t>
  </si>
  <si>
    <t>Evolución del Proceso de Vacunación contra COVID-19 en la comuna de Cañete</t>
  </si>
  <si>
    <t>Gráfico muestra la Evolución del Proceso de Vacunación contra COVID-19 en la comuna de Cañete- en el Periodo 2020-2021, de acuerdo a datos recopilados por el Ministerio de Ciencias, Tecnología, Conocimiento e Innovación-  Unidades</t>
  </si>
  <si>
    <t>COVID19,pandemia,virus,enfermedad,salud,estadística,Vacunación,Cañete,Vacunación 1era y 2da dosis,Unidades</t>
  </si>
  <si>
    <t>https://analytics.zoho.com/open-view/2395394000008136598?ZOHO_CRITERIA=%22Localiza_CL_Poblacion%22.%22Codcom%22%3D8203</t>
  </si>
  <si>
    <t>Etapa Actual del Programa Paso a Paso en la comuna de Llanquihue</t>
  </si>
  <si>
    <t>Mapa muestra la Etapa Actual del Programa Paso a Paso en la comuna de Llanquihue- según el Último Informe MINCIECIA - Adimensional</t>
  </si>
  <si>
    <t>COVID19,pandemia,virus,enfermedad,salud,estadística,Etapas Paso a Paso,Llanquihue,Etapa Actual,Adimensional</t>
  </si>
  <si>
    <t>https://analytics.zoho.com/open-view/2395394000008153647?ZOHO_CRITERIA=%22Localiza_CL_Poblacion%22.%22Codcom%22%3D10107</t>
  </si>
  <si>
    <t>Mapa muestra la Etapa Actual del Programa Paso a Paso en la comuna de Torres del Paine- según el Último Informe MINCIECIA - Adimensional</t>
  </si>
  <si>
    <t>COVID19,pandemia,virus,enfermedad,salud,estadística,Etapas Paso a Paso,Torres del Paine,Etapa Actual,Adimensional</t>
  </si>
  <si>
    <t>Nuevos Casos Confirmados de COVID-19 en la comuna de Maule</t>
  </si>
  <si>
    <t>Gráfico muestra la Nuevos Casos Confirmados de COVID-19 en la comuna de Maule- en el Periodo 2020-2021, de acuerdo a datos recopilados por el Ministerio de Ciencias, Tecnología, Conocimiento e Innovación- Unidad de medida Casos</t>
  </si>
  <si>
    <t>COVID19,pandemia,virus,enfermedad,salud,estadística,Casos Confirmados,Maule,Casos Confirmados,Casos</t>
  </si>
  <si>
    <t>https://analytics.zoho.com/open-view/2395394000008134446?ZOHO_CRITERIA=%22Localiza_CL_Poblacion%22.%22Codcom%22%3D7105</t>
  </si>
  <si>
    <t>Relación entre la Etapa Histórica del Programa Paso a Paso y el número de Casos Activos en la comuna de Camarones</t>
  </si>
  <si>
    <t>Gráfico muestra la Relación entre la Etapa Histórica del Programa Paso a Paso y el número de Casos Activos en la comuna de Camarones- en el Periodo 2020-2021, de acuerdo a datos recopilados por el Ministerio de Ciencias, Tecnología, Conocimiento e Innovación- Unidad de medida Casos</t>
  </si>
  <si>
    <t>COVID19,pandemia,virus,enfermedad,salud,estadística,Paso a Paso y Activos,Camarones,Etapas Históricas -Casos Activos,Casos</t>
  </si>
  <si>
    <t>https://analytics.zoho.com/open-view/2395394000008156433?ZOHO_CRITERIA=%22Localiza_CL_Poblacion%22.%22Codcom%22%3D15102</t>
  </si>
  <si>
    <t>Nuevos Casos Confirmados de COVID-19 en la comuna de Lago Ranco</t>
  </si>
  <si>
    <t>Gráfico muestra la Nuevos Casos Confirmados de COVID-19 en la comuna de Lago Ranco- en el Periodo 2020-2021, de acuerdo a datos recopilados por el Ministerio de Ciencias, Tecnología, Conocimiento e Innovación- Unidad de medida Casos</t>
  </si>
  <si>
    <t>COVID19,pandemia,virus,enfermedad,salud,estadística,Casos Confirmados,Lago Ranco,Casos Confirmados,Casos</t>
  </si>
  <si>
    <t>https://analytics.zoho.com/open-view/2395394000008134446?ZOHO_CRITERIA=%22Localiza_CL_Poblacion%22.%22Codcom%22%3D14203</t>
  </si>
  <si>
    <t>Etapas Históricas del Programa Paso a Paso en la comuna de Maullín</t>
  </si>
  <si>
    <t>Gráfico muestra las Etapas Históricas del Programa Paso a Paso en la comuna de Maullín- en el Periodo 2020-2021, de acuerdo a datos recopilados por el Ministerio de Ciencias, Tecnología, Conocimiento e Innovación - Adimensional</t>
  </si>
  <si>
    <t>COVID19,pandemia,virus,enfermedad,salud,estadística,Etapas Paso a Paso,Maullín,Etapas Históricas,Adimensional</t>
  </si>
  <si>
    <t>https://analytics.zoho.com/open-view/2395394000008155038?ZOHO_CRITERIA=%22Localiza_CL_Poblacion%22.%22Codcom%22%3D10108</t>
  </si>
  <si>
    <t>Etapa Actual del Programa Paso a Paso en la comuna de Tierra Amarilla</t>
  </si>
  <si>
    <t>Mapa muestra la Etapa Actual del Programa Paso a Paso en la comuna de Tierra Amarilla- según el Último Informe MINCIECIA - Adimensional</t>
  </si>
  <si>
    <t>COVID19,pandemia,virus,enfermedad,salud,estadística,Etapas Paso a Paso,Tierra Amarilla,Etapa Actual,Adimensional</t>
  </si>
  <si>
    <t>https://analytics.zoho.com/open-view/2395394000008153647?ZOHO_CRITERIA=%22Localiza_CL_Poblacion%22.%22Codcom%22%3D3103</t>
  </si>
  <si>
    <t>Relación entre el Proceso de Vacunación contra COVID-19 y el número de Casos Activos en la comuna de Villa Alegre</t>
  </si>
  <si>
    <t>Gráfico muestra la Relación entre el Proceso de Vacunación contra COVID-19 y el número de Casos Activos en la comuna de Villa Alegre- en el Periodo 2020-2021, de acuerdo a datos recopilados por el Ministerio de Ciencias, Tecnología, Conocimiento e Innovación- Unidades</t>
  </si>
  <si>
    <t>COVID19,pandemia,virus,enfermedad,salud,estadística,Vacunación,Villa Alegre,Vacunación-Casos Activos,Unidades</t>
  </si>
  <si>
    <t>https://analytics.zoho.com/open-view/2395394000008137967?ZOHO_CRITERIA=%22Localiza_CL_Poblacion%22.%22Codcom%22%3D7407</t>
  </si>
  <si>
    <t>Relación entre la Etapa Histórica del Programa Paso a Paso y el número de Casos Activos en la comuna de Río Bueno</t>
  </si>
  <si>
    <t>Gráfico muestra la Relación entre la Etapa Histórica del Programa Paso a Paso y el número de Casos Activos en la comuna de Río Bueno- en el Periodo 2020-2021, de acuerdo a datos recopilados por el Ministerio de Ciencias, Tecnología, Conocimiento e Innovación- Unidad de medida Casos</t>
  </si>
  <si>
    <t>COVID19,pandemia,virus,enfermedad,salud,estadística,Paso a Paso y Activos,Río Bueno,Etapas Históricas -Casos Activos,Casos</t>
  </si>
  <si>
    <t>https://analytics.zoho.com/open-view/2395394000008156433?ZOHO_CRITERIA=%22Localiza_CL_Poblacion%22.%22Codcom%22%3D14204</t>
  </si>
  <si>
    <t>Relación entre el Proceso de Vacunación contra COVID-19 y el número de Casos Activos en la comuna de San Clemente</t>
  </si>
  <si>
    <t>Gráfico muestra la Relación entre el Proceso de Vacunación contra COVID-19 y el número de Casos Activos en la comuna de San Clemente- en el Periodo 2020-2021, de acuerdo a datos recopilados por el Ministerio de Ciencias, Tecnología, Conocimiento e Innovación- Unidades</t>
  </si>
  <si>
    <t>COVID19,pandemia,virus,enfermedad,salud,estadística,Vacunación,San Clemente,Vacunación-Casos Activos,Unidades</t>
  </si>
  <si>
    <t>https://analytics.zoho.com/open-view/2395394000008137967?ZOHO_CRITERIA=%22Localiza_CL_Poblacion%22.%22Codcom%22%3D7109</t>
  </si>
  <si>
    <t>Nuevos Casos Confirmados de COVID-19 en la comuna de Ancud</t>
  </si>
  <si>
    <t>Gráfico muestra la Nuevos Casos Confirmados de COVID-19 en la comuna de Ancud- en el Periodo 2020-2021, de acuerdo a datos recopilados por el Ministerio de Ciencias, Tecnología, Conocimiento e Innovación- Unidad de medida Casos</t>
  </si>
  <si>
    <t>COVID19,pandemia,virus,enfermedad,salud,estadística,Casos Confirmados,Ancud,Casos Confirmados,Casos</t>
  </si>
  <si>
    <t>https://analytics.zoho.com/open-view/2395394000008134446?ZOHO_CRITERIA=%22Localiza_CL_Poblacion%22.%22Codcom%22%3D10202</t>
  </si>
  <si>
    <t>Gráfico muestra la Relación entre el Proceso de Vacunación contra COVID-19 y el número de Casos Activos en la comuna de Porvenir- en el Periodo 2020-2021, de acuerdo a datos recopilados por el Ministerio de Ciencias, Tecnología, Conocimiento e Innovación- Unidades</t>
  </si>
  <si>
    <t>COVID19,pandemia,virus,enfermedad,salud,estadística,Vacunación,Porvenir,Vacunación-Casos Activos,Unidades</t>
  </si>
  <si>
    <t>Relación entre la Etapa Histórica del Programa Paso a Paso y progreso del proceso de vacunación (2da dosis) en la comuna de Concón</t>
  </si>
  <si>
    <t>Gráfico muestra la Relación entre la Etapa Histórica del Programa Paso a Paso y progreso del proceso de vacunación (2da dosis) en la comuna de Concón- en el Periodo 2020-2021, de acuerdo a datos recopilados por el Ministerio de Ciencias, Tecnología, Conocimiento e Innovación-  Unidades</t>
  </si>
  <si>
    <t>COVID19,pandemia,virus,enfermedad,salud,estadística,Paso a Paso y Vacunación,Concón,Etapas Históricas - Vacunación,Unidades</t>
  </si>
  <si>
    <t>https://analytics.zoho.com/open-view/2395394000008157701?ZOHO_CRITERIA=%22Localiza_CL_Poblacion%22.%22Codcom%22%3D5103</t>
  </si>
  <si>
    <t>Evolución del Número de Casos Activos de COVID-19 por 1 millón de habitantes en la comuna de Litueche</t>
  </si>
  <si>
    <t>Gráfico muestra la Evolución del Número de Casos Activos de COVID-19 por 1 millón de habitantes en la comuna de Litueche- en el Periodo 2020-2021, de acuerdo a datos recopilados por el Ministerio de Ciencias, Tecnología, Conocimiento e Innovación- Unidad de medida Casos</t>
  </si>
  <si>
    <t>COVID19,pandemia,virus,enfermedad,salud,estadística,Activos,Litueche,Activos por 1 Millón Habitantes,Casos</t>
  </si>
  <si>
    <t>https://analytics.zoho.com/open-view/2395394000008132313?ZOHO_CRITERIA=%22Localiza_CL_Poblacion%22.%22Codcom%22%3D6203</t>
  </si>
  <si>
    <t>Relación entre la Etapa Histórica del Programa Paso a Paso y el número de Casos Activos en la comuna de Viña del Mar</t>
  </si>
  <si>
    <t>Gráfico muestra la Relación entre la Etapa Histórica del Programa Paso a Paso y el número de Casos Activos en la comuna de Viña del Mar- en el Periodo 2020-2021, de acuerdo a datos recopilados por el Ministerio de Ciencias, Tecnología, Conocimiento e Innovación- Unidad de medida Casos</t>
  </si>
  <si>
    <t>COVID19,pandemia,virus,enfermedad,salud,estadística,Paso a Paso y Activos,Viña del Mar,Etapas Históricas -Casos Activos,Casos</t>
  </si>
  <si>
    <t>https://analytics.zoho.com/open-view/2395394000008156433?ZOHO_CRITERIA=%22Localiza_CL_Poblacion%22.%22Codcom%22%3D5109</t>
  </si>
  <si>
    <t>Relación entre la Etapa Histórica del Programa Paso a Paso y el número de Casos Activos en la comuna de Cobquecura</t>
  </si>
  <si>
    <t>Gráfico muestra la Relación entre la Etapa Histórica del Programa Paso a Paso y el número de Casos Activos en la comuna de Cobquecura- en el Periodo 2020-2021, de acuerdo a datos recopilados por el Ministerio de Ciencias, Tecnología, Conocimiento e Innovación- Unidad de medida Casos</t>
  </si>
  <si>
    <t>COVID19,pandemia,virus,enfermedad,salud,estadística,Paso a Paso y Activos,Cobquecura,Etapas Históricas -Casos Activos,Casos</t>
  </si>
  <si>
    <t>https://analytics.zoho.com/open-view/2395394000008156433?ZOHO_CRITERIA=%22Localiza_CL_Poblacion%22.%22Codcom%22%3D16202</t>
  </si>
  <si>
    <t>Relación entre el Proceso de Vacunación contra COVID-19 y el número de Casos Activos en la comuna de Lo Espejo</t>
  </si>
  <si>
    <t>Gráfico muestra la Relación entre el Proceso de Vacunación contra COVID-19 y el número de Casos Activos en la comuna de Lo Espejo- en el Periodo 2020-2021, de acuerdo a datos recopilados por el Ministerio de Ciencias, Tecnología, Conocimiento e Innovación- Unidades</t>
  </si>
  <si>
    <t>COVID19,pandemia,virus,enfermedad,salud,estadística,Vacunación,Lo Espejo,Vacunación-Casos Activos,Unidades</t>
  </si>
  <si>
    <t>https://analytics.zoho.com/open-view/2395394000008137967?ZOHO_CRITERIA=%22Localiza_CL_Poblacion%22.%22Codcom%22%3D13116</t>
  </si>
  <si>
    <t>Relación entre la Etapa Histórica del Programa Paso a Paso y progreso del proceso de vacunación (2da dosis) en la comuna de Calbuco</t>
  </si>
  <si>
    <t>Gráfico muestra la Relación entre la Etapa Histórica del Programa Paso a Paso y progreso del proceso de vacunación (2da dosis) en la comuna de Calbuco- en el Periodo 2020-2021, de acuerdo a datos recopilados por el Ministerio de Ciencias, Tecnología, Conocimiento e Innovación-  Unidades</t>
  </si>
  <si>
    <t>COVID19,pandemia,virus,enfermedad,salud,estadística,Paso a Paso y Vacunación,Calbuco,Etapas Históricas - Vacunación,Unidades</t>
  </si>
  <si>
    <t>https://analytics.zoho.com/open-view/2395394000008157701?ZOHO_CRITERIA=%22Localiza_CL_Poblacion%22.%22Codcom%22%3D10102</t>
  </si>
  <si>
    <t>Relación entre la Etapa Histórica del Programa Paso a Paso y progreso del proceso de vacunación (2da dosis) en la comuna de Cochamó</t>
  </si>
  <si>
    <t>Gráfico muestra la Relación entre la Etapa Histórica del Programa Paso a Paso y progreso del proceso de vacunación (2da dosis) en la comuna de Cochamó- en el Periodo 2020-2021, de acuerdo a datos recopilados por el Ministerio de Ciencias, Tecnología, Conocimiento e Innovación-  Unidades</t>
  </si>
  <si>
    <t>COVID19,pandemia,virus,enfermedad,salud,estadística,Paso a Paso y Vacunación,Cochamó,Etapas Históricas - Vacunación,Unidades</t>
  </si>
  <si>
    <t>https://analytics.zoho.com/open-view/2395394000008157701?ZOHO_CRITERIA=%22Localiza_CL_Poblacion%22.%22Codcom%22%3D10103</t>
  </si>
  <si>
    <t>Evolución del Número de Casos Activos de COVID-19 por 1 millón de habitantes en la comuna de Doñihue</t>
  </si>
  <si>
    <t>Gráfico muestra la Evolución del Número de Casos Activos de COVID-19 por 1 millón de habitantes en la comuna de Doñihue- en el Periodo 2020-2021, de acuerdo a datos recopilados por el Ministerio de Ciencias, Tecnología, Conocimiento e Innovación- Unidad de medida Casos</t>
  </si>
  <si>
    <t>COVID19,pandemia,virus,enfermedad,salud,estadística,Activos,Doñihue,Activos por 1 Millón Habitantes,Casos</t>
  </si>
  <si>
    <t>https://analytics.zoho.com/open-view/2395394000008132313?ZOHO_CRITERIA=%22Localiza_CL_Poblacion%22.%22Codcom%22%3D6105</t>
  </si>
  <si>
    <t>Relación entre el Proceso de Vacunación contra COVID-19 y el número de Casos Activos en la comuna de El Quisco</t>
  </si>
  <si>
    <t>Gráfico muestra la Relación entre el Proceso de Vacunación contra COVID-19 y el número de Casos Activos en la comuna de El Quisco- en el Periodo 2020-2021, de acuerdo a datos recopilados por el Ministerio de Ciencias, Tecnología, Conocimiento e Innovación- Unidades</t>
  </si>
  <si>
    <t>COVID19,pandemia,virus,enfermedad,salud,estadística,Vacunación,El Quisco,Vacunación-Casos Activos,Unidades</t>
  </si>
  <si>
    <t>https://analytics.zoho.com/open-view/2395394000008137967?ZOHO_CRITERIA=%22Localiza_CL_Poblacion%22.%22Codcom%22%3D5604</t>
  </si>
  <si>
    <t>Gráfico muestra la Nuevos Casos Confirmados de COVID-19 en la comuna de Castro- en el Periodo 2020-2021, de acuerdo a datos recopilados por el Ministerio de Ciencias, Tecnología, Conocimiento e Innovación- Unidad de medida Casos</t>
  </si>
  <si>
    <t>COVID19,pandemia,virus,enfermedad,salud,estadística,Casos Confirmados,Castro,Casos Confirmados,Casos</t>
  </si>
  <si>
    <t>Relación entre la Etapa Histórica del Programa Paso a Paso y progreso del proceso de vacunación (2da dosis) en la comuna de Pinto</t>
  </si>
  <si>
    <t>Gráfico muestra la Relación entre la Etapa Histórica del Programa Paso a Paso y progreso del proceso de vacunación (2da dosis) en la comuna de Pinto- en el Periodo 2020-2021, de acuerdo a datos recopilados por el Ministerio de Ciencias, Tecnología, Conocimiento e Innovación-  Unidades</t>
  </si>
  <si>
    <t>COVID19,pandemia,virus,enfermedad,salud,estadística,Paso a Paso y Vacunación,Pinto,Etapas Históricas - Vacunación,Unidades</t>
  </si>
  <si>
    <t>https://analytics.zoho.com/open-view/2395394000008157701?ZOHO_CRITERIA=%22Localiza_CL_Poblacion%22.%22Codcom%22%3D16106</t>
  </si>
  <si>
    <t>Relación entre el Proceso de Vacunación contra COVID-19 y el número de Casos Activos en la comuna de Tucapel</t>
  </si>
  <si>
    <t>Gráfico muestra la Relación entre el Proceso de Vacunación contra COVID-19 y el número de Casos Activos en la comuna de Tucapel- en el Periodo 2020-2021, de acuerdo a datos recopilados por el Ministerio de Ciencias, Tecnología, Conocimiento e Innovación- Unidades</t>
  </si>
  <si>
    <t>COVID19,pandemia,virus,enfermedad,salud,estadística,Vacunación,Tucapel,Vacunación-Casos Activos,Unidades</t>
  </si>
  <si>
    <t>https://analytics.zoho.com/open-view/2395394000008137967?ZOHO_CRITERIA=%22Localiza_CL_Poblacion%22.%22Codcom%22%3D8312</t>
  </si>
  <si>
    <t>Gráfico muestra la Relación entre el Proceso de Vacunación contra COVID-19 y el número de Casos Activos en la comuna de Talca- en el Periodo 2020-2021, de acuerdo a datos recopilados por el Ministerio de Ciencias, Tecnología, Conocimiento e Innovación- Unidades</t>
  </si>
  <si>
    <t>COVID19,pandemia,virus,enfermedad,salud,estadística,Vacunación,Talca,Vacunación-Casos Activos,Unidades</t>
  </si>
  <si>
    <t>Etapas Históricas del Programa Paso a Paso en la comuna de Bulnes</t>
  </si>
  <si>
    <t>Gráfico muestra las Etapas Históricas del Programa Paso a Paso en la comuna de Bulnes- en el Periodo 2020-2021, de acuerdo a datos recopilados por el Ministerio de Ciencias, Tecnología, Conocimiento e Innovación - Adimensional</t>
  </si>
  <si>
    <t>COVID19,pandemia,virus,enfermedad,salud,estadística,Etapas Paso a Paso,Bulnes,Etapas Históricas,Adimensional</t>
  </si>
  <si>
    <t>https://analytics.zoho.com/open-view/2395394000008155038?ZOHO_CRITERIA=%22Localiza_CL_Poblacion%22.%22Codcom%22%3D16102</t>
  </si>
  <si>
    <t>Nuevos Casos Confirmados de COVID-19 en la comuna de Coinco</t>
  </si>
  <si>
    <t>Gráfico muestra la Nuevos Casos Confirmados de COVID-19 en la comuna de Coinco- en el Periodo 2020-2021, de acuerdo a datos recopilados por el Ministerio de Ciencias, Tecnología, Conocimiento e Innovación- Unidad de medida Casos</t>
  </si>
  <si>
    <t>COVID19,pandemia,virus,enfermedad,salud,estadística,Casos Confirmados,Coinco,Casos Confirmados,Casos</t>
  </si>
  <si>
    <t>https://analytics.zoho.com/open-view/2395394000008134446?ZOHO_CRITERIA=%22Localiza_CL_Poblacion%22.%22Codcom%22%3D6103</t>
  </si>
  <si>
    <t>Nuevos Casos Confirmados de COVID-19 en la comuna de San Nicolás</t>
  </si>
  <si>
    <t>Gráfico muestra la Nuevos Casos Confirmados de COVID-19 en la comuna de San Nicolás- en el Periodo 2020-2021, de acuerdo a datos recopilados por el Ministerio de Ciencias, Tecnología, Conocimiento e Innovación- Unidad de medida Casos</t>
  </si>
  <si>
    <t>COVID19,pandemia,virus,enfermedad,salud,estadística,Casos Confirmados,San Nicolás,Casos Confirmados,Casos</t>
  </si>
  <si>
    <t>https://analytics.zoho.com/open-view/2395394000008134446?ZOHO_CRITERIA=%22Localiza_CL_Poblacion%22.%22Codcom%22%3D16305</t>
  </si>
  <si>
    <t>Relación entre la Etapa Histórica del Programa Paso a Paso y el número de Casos Activos en la comuna de Olivar</t>
  </si>
  <si>
    <t>Gráfico muestra la Relación entre la Etapa Histórica del Programa Paso a Paso y el número de Casos Activos en la comuna de Olivar- en el Periodo 2020-2021, de acuerdo a datos recopilados por el Ministerio de Ciencias, Tecnología, Conocimiento e Innovación- Unidad de medida Casos</t>
  </si>
  <si>
    <t>COVID19,pandemia,virus,enfermedad,salud,estadística,Paso a Paso y Activos,Olivar,Etapas Históricas -Casos Activos,Casos</t>
  </si>
  <si>
    <t>https://analytics.zoho.com/open-view/2395394000008156433?ZOHO_CRITERIA=%22Localiza_CL_Poblacion%22.%22Codcom%22%3D6111</t>
  </si>
  <si>
    <t>Nuevos Casos Confirmados de COVID-19 en la comuna de Traiguén</t>
  </si>
  <si>
    <t>Gráfico muestra la Nuevos Casos Confirmados de COVID-19 en la comuna de Traiguén- en el Periodo 2020-2021, de acuerdo a datos recopilados por el Ministerio de Ciencias, Tecnología, Conocimiento e Innovación- Unidad de medida Casos</t>
  </si>
  <si>
    <t>COVID19,pandemia,virus,enfermedad,salud,estadística,Casos Confirmados,Traiguén,Casos Confirmados,Casos</t>
  </si>
  <si>
    <t>https://analytics.zoho.com/open-view/2395394000008134446?ZOHO_CRITERIA=%22Localiza_CL_Poblacion%22.%22Codcom%22%3D9210</t>
  </si>
  <si>
    <t>Gráfico muestra la Relación entre la Etapa Histórica del Programa Paso a Paso y el número de Casos Activos en la comuna de Taltal- en el Periodo 2020-2021, de acuerdo a datos recopilados por el Ministerio de Ciencias, Tecnología, Conocimiento e Innovación- Unidad de medida Casos</t>
  </si>
  <si>
    <t>COVID19,pandemia,virus,enfermedad,salud,estadística,Paso a Paso y Activos,Taltal,Etapas Históricas -Casos Activos,Casos</t>
  </si>
  <si>
    <t>Nuevos Casos Confirmados de COVID-19 en la comuna de Freirina</t>
  </si>
  <si>
    <t>Gráfico muestra la Nuevos Casos Confirmados de COVID-19 en la comuna de Freirina- en el Periodo 2020-2021, de acuerdo a datos recopilados por el Ministerio de Ciencias, Tecnología, Conocimiento e Innovación- Unidad de medida Casos</t>
  </si>
  <si>
    <t>COVID19,pandemia,virus,enfermedad,salud,estadística,Casos Confirmados,Freirina,Casos Confirmados,Casos</t>
  </si>
  <si>
    <t>https://analytics.zoho.com/open-view/2395394000008134446?ZOHO_CRITERIA=%22Localiza_CL_Poblacion%22.%22Codcom%22%3D3303</t>
  </si>
  <si>
    <t>Relación entre la Etapa Histórica del Programa Paso a Paso y progreso del proceso de vacunación (2da dosis) en la comuna de El Monte</t>
  </si>
  <si>
    <t>Gráfico muestra la Relación entre la Etapa Histórica del Programa Paso a Paso y progreso del proceso de vacunación (2da dosis) en la comuna de El Monte- en el Periodo 2020-2021, de acuerdo a datos recopilados por el Ministerio de Ciencias, Tecnología, Conocimiento e Innovación-  Unidades</t>
  </si>
  <si>
    <t>COVID19,pandemia,virus,enfermedad,salud,estadística,Paso a Paso y Vacunación,El Monte,Etapas Históricas - Vacunación,Unidades</t>
  </si>
  <si>
    <t>https://analytics.zoho.com/open-view/2395394000008157701?ZOHO_CRITERIA=%22Localiza_CL_Poblacion%22.%22Codcom%22%3D13602</t>
  </si>
  <si>
    <t>Nuevos Casos Confirmados de COVID-19 en la comuna de Negrete</t>
  </si>
  <si>
    <t>Gráfico muestra la Nuevos Casos Confirmados de COVID-19 en la comuna de Negrete- en el Periodo 2020-2021, de acuerdo a datos recopilados por el Ministerio de Ciencias, Tecnología, Conocimiento e Innovación- Unidad de medida Casos</t>
  </si>
  <si>
    <t>COVID19,pandemia,virus,enfermedad,salud,estadística,Casos Confirmados,Negrete,Casos Confirmados,Casos</t>
  </si>
  <si>
    <t>https://analytics.zoho.com/open-view/2395394000008134446?ZOHO_CRITERIA=%22Localiza_CL_Poblacion%22.%22Codcom%22%3D8307</t>
  </si>
  <si>
    <t>Evolución de la Positividad a COVID-19 en la Región de Aysén</t>
  </si>
  <si>
    <t>Gráfico muestra la Evolución de la Positividad a COVID-19 en la Región de Aysén -  en el Periodo 2020-2021, de acuerdo a datos recopilados por el Ministerio de Ciencias, Tecnología, Conocimiento e Innovación-  Porcentaje (%)</t>
  </si>
  <si>
    <t>COVID19,pandemia,virus,enfermedad,salud,estadística,Positividad,Región de Aysén,Positividad,Porcentaje (%)</t>
  </si>
  <si>
    <t>https://analytics.zoho.com/open-view/2395394000008142605?ZOHO_CRITERIA=%22Localiza_CL_Poblacion%22.%22Codreg%22%3D11</t>
  </si>
  <si>
    <t>Relación entre la Etapa Histórica del Programa Paso a Paso y progreso del proceso de vacunación (2da dosis) en la comuna de Machalí</t>
  </si>
  <si>
    <t>Gráfico muestra la Relación entre la Etapa Histórica del Programa Paso a Paso y progreso del proceso de vacunación (2da dosis) en la comuna de Machalí- en el Periodo 2020-2021, de acuerdo a datos recopilados por el Ministerio de Ciencias, Tecnología, Conocimiento e Innovación-  Unidades</t>
  </si>
  <si>
    <t>COVID19,pandemia,virus,enfermedad,salud,estadística,Paso a Paso y Vacunación,Machalí,Etapas Históricas - Vacunación,Unidades</t>
  </si>
  <si>
    <t>https://analytics.zoho.com/open-view/2395394000008157701?ZOHO_CRITERIA=%22Localiza_CL_Poblacion%22.%22Codcom%22%3D6108</t>
  </si>
  <si>
    <t>Relación entre la Etapa Histórica del Programa Paso a Paso y el número de Casos Activos en la comuna de Chépica</t>
  </si>
  <si>
    <t>Gráfico muestra la Relación entre la Etapa Histórica del Programa Paso a Paso y el número de Casos Activos en la comuna de Chépica- en el Periodo 2020-2021, de acuerdo a datos recopilados por el Ministerio de Ciencias, Tecnología, Conocimiento e Innovación- Unidad de medida Casos</t>
  </si>
  <si>
    <t>COVID19,pandemia,virus,enfermedad,salud,estadística,Paso a Paso y Activos,Chépica,Etapas Históricas -Casos Activos,Casos</t>
  </si>
  <si>
    <t>https://analytics.zoho.com/open-view/2395394000008156433?ZOHO_CRITERIA=%22Localiza_CL_Poblacion%22.%22Codcom%22%3D6302</t>
  </si>
  <si>
    <t>Etapas Históricas del Programa Paso a Paso en la comuna de Quillón</t>
  </si>
  <si>
    <t>Gráfico muestra las Etapas Históricas del Programa Paso a Paso en la comuna de Quillón- en el Periodo 2020-2021, de acuerdo a datos recopilados por el Ministerio de Ciencias, Tecnología, Conocimiento e Innovación - Adimensional</t>
  </si>
  <si>
    <t>COVID19,pandemia,virus,enfermedad,salud,estadística,Etapas Paso a Paso,Quillón,Etapas Históricas,Adimensional</t>
  </si>
  <si>
    <t>https://analytics.zoho.com/open-view/2395394000008155038?ZOHO_CRITERIA=%22Localiza_CL_Poblacion%22.%22Codcom%22%3D16107</t>
  </si>
  <si>
    <t>Relación entre Casos Confirmados de COVID-19 y Variación Diaria de Casos Activos en la Región de Maule</t>
  </si>
  <si>
    <t>Gráfico muestra la Relación entre Casos Confirmados de COVID-19 y Variación Diaria de Casos Activos en la Región de Maule- en el Periodo 2020-2021, de acuerdo a datos recopilados por el Ministerio de Ciencias, Tecnología, Conocimiento e Innovación- Unidad de medida Casos</t>
  </si>
  <si>
    <t>COVID19,pandemia,virus,enfermedad,salud,estadística,Casos Confirmados,Región de Maule,Casos Confirmados,Casos</t>
  </si>
  <si>
    <t>https://analytics.zoho.com/open-view/2395394000008133573?ZOHO_CRITERIA=%22Localiza_CL_Poblacion%22.%22Codreg%22%3D7</t>
  </si>
  <si>
    <t>Gráfico muestra la Nuevos Casos Confirmados de COVID-19 en la comuna de Puyehue- en el Periodo 2020-2021, de acuerdo a datos recopilados por el Ministerio de Ciencias, Tecnología, Conocimiento e Innovación- Unidad de medida Casos</t>
  </si>
  <si>
    <t>COVID19,pandemia,virus,enfermedad,salud,estadística,Casos Confirmados,Puyehue,Casos Confirmados,Casos</t>
  </si>
  <si>
    <t>Número de Exámenes PCR realizados por mes en la Región de Atacama</t>
  </si>
  <si>
    <t>Gráfico muestra los Número de Exámenes PCR realizados por mes en la Región de Atacama- en el Periodo 2020-2021, de acuerdo a datos recopilados por el Ministerio de Ciencias, Tecnología, Conocimiento e Innovación- Número Exámenes</t>
  </si>
  <si>
    <t>COVID19,pandemia,virus,enfermedad,salud,estadística,Exámenes PCR,Región de Atacama,Exámenes realizados,Número Exámenes</t>
  </si>
  <si>
    <t>https://analytics.zoho.com/open-view/2395394000008139790?ZOHO_CRITERIA=%22Localiza_CL_Poblacion%22.%22Codreg%22%3D3</t>
  </si>
  <si>
    <t>Evolución del Número de Casos Activos de COVID-19 por 1 millón de habitantes en la comuna de San Nicolás</t>
  </si>
  <si>
    <t>Gráfico muestra la Evolución del Número de Casos Activos de COVID-19 por 1 millón de habitantes en la comuna de San Nicolás- en el Periodo 2020-2021, de acuerdo a datos recopilados por el Ministerio de Ciencias, Tecnología, Conocimiento e Innovación- Unidad de medida Casos</t>
  </si>
  <si>
    <t>COVID19,pandemia,virus,enfermedad,salud,estadística,Activos,San Nicolás,Activos por 1 Millón Habitantes,Casos</t>
  </si>
  <si>
    <t>https://analytics.zoho.com/open-view/2395394000008132313?ZOHO_CRITERIA=%22Localiza_CL_Poblacion%22.%22Codcom%22%3D16305</t>
  </si>
  <si>
    <t>Relación entre el Proceso de Vacunación contra COVID-19 y el número de Casos Activos en la comuna de Cerrillos</t>
  </si>
  <si>
    <t>Gráfico muestra la Relación entre el Proceso de Vacunación contra COVID-19 y el número de Casos Activos en la comuna de Cerrillos- en el Periodo 2020-2021, de acuerdo a datos recopilados por el Ministerio de Ciencias, Tecnología, Conocimiento e Innovación- Unidades</t>
  </si>
  <si>
    <t>COVID19,pandemia,virus,enfermedad,salud,estadística,Vacunación,Cerrillos,Vacunación-Casos Activos,Unidades</t>
  </si>
  <si>
    <t>https://analytics.zoho.com/open-view/2395394000008137967?ZOHO_CRITERIA=%22Localiza_CL_Poblacion%22.%22Codcom%22%3D13102</t>
  </si>
  <si>
    <t>Etapas Históricas del Programa Paso a Paso en la comuna de Puqueldón</t>
  </si>
  <si>
    <t>Gráfico muestra las Etapas Históricas del Programa Paso a Paso en la comuna de Puqueldón- en el Periodo 2020-2021, de acuerdo a datos recopilados por el Ministerio de Ciencias, Tecnología, Conocimiento e Innovación - Adimensional</t>
  </si>
  <si>
    <t>COVID19,pandemia,virus,enfermedad,salud,estadística,Etapas Paso a Paso,Puqueldón,Etapas Históricas,Adimensional</t>
  </si>
  <si>
    <t>https://analytics.zoho.com/open-view/2395394000008155038?ZOHO_CRITERIA=%22Localiza_CL_Poblacion%22.%22Codcom%22%3D10206</t>
  </si>
  <si>
    <t>Gráfico muestra las Etapas Históricas del Programa Paso a Paso en la comuna de Yungay- en el Periodo 2020-2021, de acuerdo a datos recopilados por el Ministerio de Ciencias, Tecnología, Conocimiento e Innovación - Adimensional</t>
  </si>
  <si>
    <t>COVID19,pandemia,virus,enfermedad,salud,estadística,Etapas Paso a Paso,Yungay,Etapas Históricas,Adimensional</t>
  </si>
  <si>
    <t>Etapa Actual del Programa Paso a Paso en la comuna de Puchuncaví</t>
  </si>
  <si>
    <t>Mapa muestra la Etapa Actual del Programa Paso a Paso en la comuna de Puchuncaví- según el Último Informe MINCIECIA - Adimensional</t>
  </si>
  <si>
    <t>COVID19,pandemia,virus,enfermedad,salud,estadística,Etapas Paso a Paso,Puchuncaví,Etapa Actual,Adimensional</t>
  </si>
  <si>
    <t>https://analytics.zoho.com/open-view/2395394000008153647?ZOHO_CRITERIA=%22Localiza_CL_Poblacion%22.%22Codcom%22%3D5105</t>
  </si>
  <si>
    <t>Nuevos Casos Confirmados de COVID-19 en la comuna de Corral</t>
  </si>
  <si>
    <t>Gráfico muestra la Nuevos Casos Confirmados de COVID-19 en la comuna de Corral- en el Periodo 2020-2021, de acuerdo a datos recopilados por el Ministerio de Ciencias, Tecnología, Conocimiento e Innovación- Unidad de medida Casos</t>
  </si>
  <si>
    <t>COVID19,pandemia,virus,enfermedad,salud,estadística,Casos Confirmados,Corral,Casos Confirmados,Casos</t>
  </si>
  <si>
    <t>https://analytics.zoho.com/open-view/2395394000008134446?ZOHO_CRITERIA=%22Localiza_CL_Poblacion%22.%22Codcom%22%3D14102</t>
  </si>
  <si>
    <t>Etapas Históricas del Programa Paso a Paso en la comuna de Huasco</t>
  </si>
  <si>
    <t>Gráfico muestra las Etapas Históricas del Programa Paso a Paso en la comuna de Huasco- en el Periodo 2020-2021, de acuerdo a datos recopilados por el Ministerio de Ciencias, Tecnología, Conocimiento e Innovación - Adimensional</t>
  </si>
  <si>
    <t>COVID19,pandemia,virus,enfermedad,salud,estadística,Etapas Paso a Paso,Huasco,Etapas Históricas,Adimensional</t>
  </si>
  <si>
    <t>https://analytics.zoho.com/open-view/2395394000008155038?ZOHO_CRITERIA=%22Localiza_CL_Poblacion%22.%22Codcom%22%3D3304</t>
  </si>
  <si>
    <t>Evolución del Proceso de Vacunación contra COVID-19 en la comuna de San Fabián</t>
  </si>
  <si>
    <t>Gráfico muestra la Evolución del Proceso de Vacunación contra COVID-19 en la comuna de San Fabián- en el Periodo 2020-2021, de acuerdo a datos recopilados por el Ministerio de Ciencias, Tecnología, Conocimiento e Innovación-  Unidades</t>
  </si>
  <si>
    <t>COVID19,pandemia,virus,enfermedad,salud,estadística,Vacunación,San Fabián,Vacunación 1era y 2da dosis,Unidades</t>
  </si>
  <si>
    <t>https://analytics.zoho.com/open-view/2395394000008136598?ZOHO_CRITERIA=%22Localiza_CL_Poblacion%22.%22Codcom%22%3D16304</t>
  </si>
  <si>
    <t>Relación entre la Etapa Histórica del Programa Paso a Paso y progreso del proceso de vacunación (2da dosis) en la comuna de Requínoa</t>
  </si>
  <si>
    <t>Gráfico muestra la Relación entre la Etapa Histórica del Programa Paso a Paso y progreso del proceso de vacunación (2da dosis) en la comuna de Requínoa- en el Periodo 2020-2021, de acuerdo a datos recopilados por el Ministerio de Ciencias, Tecnología, Conocimiento e Innovación-  Unidades</t>
  </si>
  <si>
    <t>COVID19,pandemia,virus,enfermedad,salud,estadística,Paso a Paso y Vacunación,Requínoa,Etapas Históricas - Vacunación,Unidades</t>
  </si>
  <si>
    <t>https://analytics.zoho.com/open-view/2395394000008157701?ZOHO_CRITERIA=%22Localiza_CL_Poblacion%22.%22Codcom%22%3D6116</t>
  </si>
  <si>
    <t>Etapas Históricas del Programa Paso a Paso en la comuna de San Esteban</t>
  </si>
  <si>
    <t>Gráfico muestra las Etapas Históricas del Programa Paso a Paso en la comuna de San Esteban- en el Periodo 2020-2021, de acuerdo a datos recopilados por el Ministerio de Ciencias, Tecnología, Conocimiento e Innovación - Adimensional</t>
  </si>
  <si>
    <t>COVID19,pandemia,virus,enfermedad,salud,estadística,Etapas Paso a Paso,San Esteban,Etapas Históricas,Adimensional</t>
  </si>
  <si>
    <t>https://analytics.zoho.com/open-view/2395394000008155038?ZOHO_CRITERIA=%22Localiza_CL_Poblacion%22.%22Codcom%22%3D5304</t>
  </si>
  <si>
    <t>Relación entre la Etapa Histórica del Programa Paso a Paso y el número de Casos Activos en la comuna de Arica</t>
  </si>
  <si>
    <t>Gráfico muestra la Relación entre la Etapa Histórica del Programa Paso a Paso y el número de Casos Activos en la comuna de Arica- en el Periodo 2020-2021, de acuerdo a datos recopilados por el Ministerio de Ciencias, Tecnología, Conocimiento e Innovación- Unidad de medida Casos</t>
  </si>
  <si>
    <t>COVID19,pandemia,virus,enfermedad,salud,estadística,Paso a Paso y Activos,Arica,Etapas Históricas -Casos Activos,Casos</t>
  </si>
  <si>
    <t>https://analytics.zoho.com/open-view/2395394000008156433?ZOHO_CRITERIA=%22Localiza_CL_Poblacion%22.%22Codcom%22%3D15101</t>
  </si>
  <si>
    <t>Gráfico muestra la Evolución del Proceso de Vacunación contra COVID-19 en la comuna de Lago Ranco- en el Periodo 2020-2021, de acuerdo a datos recopilados por el Ministerio de Ciencias, Tecnología, Conocimiento e Innovación-  Unidades</t>
  </si>
  <si>
    <t>COVID19,pandemia,virus,enfermedad,salud,estadística,Vacunación,Lago Ranco,Vacunación 1era y 2da dosis,Unidades</t>
  </si>
  <si>
    <t>Etapas Históricas del Programa Paso a Paso en la comuna de San Nicolás</t>
  </si>
  <si>
    <t>Gráfico muestra las Etapas Históricas del Programa Paso a Paso en la comuna de San Nicolás- en el Periodo 2020-2021, de acuerdo a datos recopilados por el Ministerio de Ciencias, Tecnología, Conocimiento e Innovación - Adimensional</t>
  </si>
  <si>
    <t>COVID19,pandemia,virus,enfermedad,salud,estadística,Etapas Paso a Paso,San Nicolás,Etapas Históricas,Adimensional</t>
  </si>
  <si>
    <t>https://analytics.zoho.com/open-view/2395394000008155038?ZOHO_CRITERIA=%22Localiza_CL_Poblacion%22.%22Codcom%22%3D16305</t>
  </si>
  <si>
    <t>Etapa Actual del Programa Paso a Paso en la comuna de Pencahue</t>
  </si>
  <si>
    <t>Mapa muestra la Etapa Actual del Programa Paso a Paso en la comuna de Pencahue- según el Último Informe MINCIECIA - Adimensional</t>
  </si>
  <si>
    <t>COVID19,pandemia,virus,enfermedad,salud,estadística,Etapas Paso a Paso,Pencahue,Etapa Actual,Adimensional</t>
  </si>
  <si>
    <t>https://analytics.zoho.com/open-view/2395394000008153647?ZOHO_CRITERIA=%22Localiza_CL_Poblacion%22.%22Codcom%22%3D7107</t>
  </si>
  <si>
    <t>Gráfico muestra la Evolución del Número de Casos Activos de COVID-19 por 1 millón de habitantes en la comuna de La Cruz- en el Periodo 2020-2021, de acuerdo a datos recopilados por el Ministerio de Ciencias, Tecnología, Conocimiento e Innovación- Unidad de medida Casos</t>
  </si>
  <si>
    <t>COVID19,pandemia,virus,enfermedad,salud,estadística,Activos,La Cruz,Activos por 1 Millón Habitantes,Casos</t>
  </si>
  <si>
    <t>Etapas Históricas del Programa Paso a Paso en la comuna de Isla de Pascua</t>
  </si>
  <si>
    <t>Gráfico muestra las Etapas Históricas del Programa Paso a Paso en la comuna de Isla de Pascua- en el Periodo 2020-2021, de acuerdo a datos recopilados por el Ministerio de Ciencias, Tecnología, Conocimiento e Innovación - Adimensional</t>
  </si>
  <si>
    <t>COVID19,pandemia,virus,enfermedad,salud,estadística,Etapas Paso a Paso,Isla de Pascua,Etapas Históricas,Adimensional</t>
  </si>
  <si>
    <t>https://analytics.zoho.com/open-view/2395394000008155038?ZOHO_CRITERIA=%22Localiza_CL_Poblacion%22.%22Codcom%22%3D5201</t>
  </si>
  <si>
    <t>Gráfico muestra la Nuevos Casos Confirmados de COVID-19 en la comuna de Laja- en el Periodo 2020-2021, de acuerdo a datos recopilados por el Ministerio de Ciencias, Tecnología, Conocimiento e Innovación- Unidad de medida Casos</t>
  </si>
  <si>
    <t>COVID19,pandemia,virus,enfermedad,salud,estadística,Casos Confirmados,Laja,Casos Confirmados,Casos</t>
  </si>
  <si>
    <t>Relación entre la Etapa Histórica del Programa Paso a Paso y el número de Casos Activos en la comuna de Lampa</t>
  </si>
  <si>
    <t>Gráfico muestra la Relación entre la Etapa Histórica del Programa Paso a Paso y el número de Casos Activos en la comuna de Lampa- en el Periodo 2020-2021, de acuerdo a datos recopilados por el Ministerio de Ciencias, Tecnología, Conocimiento e Innovación- Unidad de medida Casos</t>
  </si>
  <si>
    <t>COVID19,pandemia,virus,enfermedad,salud,estadística,Paso a Paso y Activos,Lampa,Etapas Históricas -Casos Activos,Casos</t>
  </si>
  <si>
    <t>https://analytics.zoho.com/open-view/2395394000008156433?ZOHO_CRITERIA=%22Localiza_CL_Poblacion%22.%22Codcom%22%3D13302</t>
  </si>
  <si>
    <t>Nuevos Casos Confirmados de COVID-19 en la comuna de San Esteban</t>
  </si>
  <si>
    <t>Gráfico muestra la Nuevos Casos Confirmados de COVID-19 en la comuna de San Esteban- en el Periodo 2020-2021, de acuerdo a datos recopilados por el Ministerio de Ciencias, Tecnología, Conocimiento e Innovación- Unidad de medida Casos</t>
  </si>
  <si>
    <t>COVID19,pandemia,virus,enfermedad,salud,estadística,Casos Confirmados,San Esteban,Casos Confirmados,Casos</t>
  </si>
  <si>
    <t>https://analytics.zoho.com/open-view/2395394000008134446?ZOHO_CRITERIA=%22Localiza_CL_Poblacion%22.%22Codcom%22%3D5304</t>
  </si>
  <si>
    <t>Nuevos Casos Confirmados de COVID-19 en la comuna de Santa Juana</t>
  </si>
  <si>
    <t>Gráfico muestra la Nuevos Casos Confirmados de COVID-19 en la comuna de Santa Juana- en el Periodo 2020-2021, de acuerdo a datos recopilados por el Ministerio de Ciencias, Tecnología, Conocimiento e Innovación- Unidad de medida Casos</t>
  </si>
  <si>
    <t>COVID19,pandemia,virus,enfermedad,salud,estadística,Casos Confirmados,Santa Juana,Casos Confirmados,Casos</t>
  </si>
  <si>
    <t>https://analytics.zoho.com/open-view/2395394000008134446?ZOHO_CRITERIA=%22Localiza_CL_Poblacion%22.%22Codcom%22%3D8109</t>
  </si>
  <si>
    <t>Nuevos Casos Confirmados de COVID-19 en la comuna de Paine</t>
  </si>
  <si>
    <t>Gráfico muestra la Nuevos Casos Confirmados de COVID-19 en la comuna de Paine- en el Periodo 2020-2021, de acuerdo a datos recopilados por el Ministerio de Ciencias, Tecnología, Conocimiento e Innovación- Unidad de medida Casos</t>
  </si>
  <si>
    <t>COVID19,pandemia,virus,enfermedad,salud,estadística,Casos Confirmados,Paine,Casos Confirmados,Casos</t>
  </si>
  <si>
    <t>https://analytics.zoho.com/open-view/2395394000008134446?ZOHO_CRITERIA=%22Localiza_CL_Poblacion%22.%22Codcom%22%3D13404</t>
  </si>
  <si>
    <t>Etapa Actual del Programa Paso a Paso en la comuna de Viña del Mar</t>
  </si>
  <si>
    <t>Mapa muestra la Etapa Actual del Programa Paso a Paso en la comuna de Viña del Mar- según el Último Informe MINCIECIA - Adimensional</t>
  </si>
  <si>
    <t>COVID19,pandemia,virus,enfermedad,salud,estadística,Etapas Paso a Paso,Viña del Mar,Etapa Actual,Adimensional</t>
  </si>
  <si>
    <t>https://analytics.zoho.com/open-view/2395394000008153647?ZOHO_CRITERIA=%22Localiza_CL_Poblacion%22.%22Codcom%22%3D5109</t>
  </si>
  <si>
    <t>Evolución del Número de Casos Activos de COVID-19 por 1 millón de habitantes en la comuna de Bulnes</t>
  </si>
  <si>
    <t>Gráfico muestra la Evolución del Número de Casos Activos de COVID-19 por 1 millón de habitantes en la comuna de Bulnes- en el Periodo 2020-2021, de acuerdo a datos recopilados por el Ministerio de Ciencias, Tecnología, Conocimiento e Innovación- Unidad de medida Casos</t>
  </si>
  <si>
    <t>COVID19,pandemia,virus,enfermedad,salud,estadística,Activos,Bulnes,Activos por 1 Millón Habitantes,Casos</t>
  </si>
  <si>
    <t>https://analytics.zoho.com/open-view/2395394000008132313?ZOHO_CRITERIA=%22Localiza_CL_Poblacion%22.%22Codcom%22%3D16102</t>
  </si>
  <si>
    <t>Relación entre la Etapa Histórica del Programa Paso a Paso y progreso del proceso de vacunación (2da dosis) en la comuna de Vitacura</t>
  </si>
  <si>
    <t>Gráfico muestra la Relación entre la Etapa Histórica del Programa Paso a Paso y progreso del proceso de vacunación (2da dosis) en la comuna de Vitacura- en el Periodo 2020-2021, de acuerdo a datos recopilados por el Ministerio de Ciencias, Tecnología, Conocimiento e Innovación-  Unidades</t>
  </si>
  <si>
    <t>COVID19,pandemia,virus,enfermedad,salud,estadística,Paso a Paso y Vacunación,Vitacura,Etapas Históricas - Vacunación,Unidades</t>
  </si>
  <si>
    <t>https://analytics.zoho.com/open-view/2395394000008157701?ZOHO_CRITERIA=%22Localiza_CL_Poblacion%22.%22Codcom%22%3D13132</t>
  </si>
  <si>
    <t>Gráfico muestra la Evolución del Número de Casos Activos de COVID-19 por 1 millón de habitantes en la comuna de San Clemente- en el Periodo 2020-2021, de acuerdo a datos recopilados por el Ministerio de Ciencias, Tecnología, Conocimiento e Innovación- Unidad de medida Casos</t>
  </si>
  <si>
    <t>COVID19,pandemia,virus,enfermedad,salud,estadística,Activos,San Clemente,Activos por 1 Millón Habitantes,Casos</t>
  </si>
  <si>
    <t>Relación entre la Etapa Histórica del Programa Paso a Paso y progreso del proceso de vacunación (2da dosis) en la comuna de Torres del Paine</t>
  </si>
  <si>
    <t>Gráfico muestra la Relación entre la Etapa Histórica del Programa Paso a Paso y progreso del proceso de vacunación (2da dosis) en la comuna de Torres del Paine- en el Periodo 2020-2021, de acuerdo a datos recopilados por el Ministerio de Ciencias, Tecnología, Conocimiento e Innovación-  Unidades</t>
  </si>
  <si>
    <t>COVID19,pandemia,virus,enfermedad,salud,estadística,Paso a Paso y Vacunación,Torres del Paine,Etapas Históricas - Vacunación,Unidades</t>
  </si>
  <si>
    <t>https://analytics.zoho.com/open-view/2395394000008157701?ZOHO_CRITERIA=%22Localiza_CL_Poblacion%22.%22Codcom%22%3D12402</t>
  </si>
  <si>
    <t>Etapas Históricas del Programa Paso a Paso en la comuna de Caldera</t>
  </si>
  <si>
    <t>Gráfico muestra las Etapas Históricas del Programa Paso a Paso en la comuna de Caldera- en el Periodo 2020-2021, de acuerdo a datos recopilados por el Ministerio de Ciencias, Tecnología, Conocimiento e Innovación - Adimensional</t>
  </si>
  <si>
    <t>COVID19,pandemia,virus,enfermedad,salud,estadística,Etapas Paso a Paso,Caldera,Etapas Históricas,Adimensional</t>
  </si>
  <si>
    <t>https://analytics.zoho.com/open-view/2395394000008155038?ZOHO_CRITERIA=%22Localiza_CL_Poblacion%22.%22Codcom%22%3D3102</t>
  </si>
  <si>
    <t>Etapas Históricas del Programa Paso a Paso en la comuna de San Pedro de la Paz</t>
  </si>
  <si>
    <t>Gráfico muestra las Etapas Históricas del Programa Paso a Paso en la comuna de San Pedro de la Paz- en el Periodo 2020-2021, de acuerdo a datos recopilados por el Ministerio de Ciencias, Tecnología, Conocimiento e Innovación - Adimensional</t>
  </si>
  <si>
    <t>COVID19,pandemia,virus,enfermedad,salud,estadística,Etapas Paso a Paso,San Pedro de la Paz,Etapas Históricas,Adimensional</t>
  </si>
  <si>
    <t>https://analytics.zoho.com/open-view/2395394000008155038?ZOHO_CRITERIA=%22Localiza_CL_Poblacion%22.%22Codcom%22%3D8108</t>
  </si>
  <si>
    <t>Relación entre el Proceso de Vacunación contra COVID-19 y el número de Casos Activos en la comuna de Palmilla</t>
  </si>
  <si>
    <t>Gráfico muestra la Relación entre el Proceso de Vacunación contra COVID-19 y el número de Casos Activos en la comuna de Palmilla- en el Periodo 2020-2021, de acuerdo a datos recopilados por el Ministerio de Ciencias, Tecnología, Conocimiento e Innovación- Unidades</t>
  </si>
  <si>
    <t>COVID19,pandemia,virus,enfermedad,salud,estadística,Vacunación,Palmilla,Vacunación-Casos Activos,Unidades</t>
  </si>
  <si>
    <t>https://analytics.zoho.com/open-view/2395394000008137967?ZOHO_CRITERIA=%22Localiza_CL_Poblacion%22.%22Codcom%22%3D6306</t>
  </si>
  <si>
    <t>Relación entre la Etapa Histórica del Programa Paso a Paso y el número de Casos Activos en la comuna de Cochrane</t>
  </si>
  <si>
    <t>Gráfico muestra la Relación entre la Etapa Histórica del Programa Paso a Paso y el número de Casos Activos en la comuna de Cochrane- en el Periodo 2020-2021, de acuerdo a datos recopilados por el Ministerio de Ciencias, Tecnología, Conocimiento e Innovación- Unidad de medida Casos</t>
  </si>
  <si>
    <t>COVID19,pandemia,virus,enfermedad,salud,estadística,Paso a Paso y Activos,Cochrane,Etapas Históricas -Casos Activos,Casos</t>
  </si>
  <si>
    <t>https://analytics.zoho.com/open-view/2395394000008156433?ZOHO_CRITERIA=%22Localiza_CL_Poblacion%22.%22Codcom%22%3D11301</t>
  </si>
  <si>
    <t>Etapa Actual del Programa Paso a Paso en la comuna de Melipeuco</t>
  </si>
  <si>
    <t>Mapa muestra la Etapa Actual del Programa Paso a Paso en la comuna de Melipeuco- según el Último Informe MINCIECIA - Adimensional</t>
  </si>
  <si>
    <t>COVID19,pandemia,virus,enfermedad,salud,estadística,Etapas Paso a Paso,Melipeuco,Etapa Actual,Adimensional</t>
  </si>
  <si>
    <t>https://analytics.zoho.com/open-view/2395394000008153647?ZOHO_CRITERIA=%22Localiza_CL_Poblacion%22.%22Codcom%22%3D9110</t>
  </si>
  <si>
    <t>Nuevos Casos Confirmados de COVID-19 en la comuna de Peñaflor</t>
  </si>
  <si>
    <t>Gráfico muestra la Nuevos Casos Confirmados de COVID-19 en la comuna de Peñaflor- en el Periodo 2020-2021, de acuerdo a datos recopilados por el Ministerio de Ciencias, Tecnología, Conocimiento e Innovación- Unidad de medida Casos</t>
  </si>
  <si>
    <t>COVID19,pandemia,virus,enfermedad,salud,estadística,Casos Confirmados,Peñaflor,Casos Confirmados,Casos</t>
  </si>
  <si>
    <t>https://analytics.zoho.com/open-view/2395394000008134446?ZOHO_CRITERIA=%22Localiza_CL_Poblacion%22.%22Codcom%22%3D13605</t>
  </si>
  <si>
    <t>Relación entre Casos Confirmados de COVID-19 y Variación Diaria de Casos Activos en la Región de Atacama</t>
  </si>
  <si>
    <t>Gráfico muestra la Relación entre Casos Confirmados de COVID-19 y Variación Diaria de Casos Activos en la Región de Atacama- en el Periodo 2020-2021, de acuerdo a datos recopilados por el Ministerio de Ciencias, Tecnología, Conocimiento e Innovación- Unidad de medida Casos</t>
  </si>
  <si>
    <t>COVID19,pandemia,virus,enfermedad,salud,estadística,Casos Confirmados,Región de Atacama,Casos Confirmados,Casos</t>
  </si>
  <si>
    <t>https://analytics.zoho.com/open-view/2395394000008133573?ZOHO_CRITERIA=%22Localiza_CL_Poblacion%22.%22Codreg%22%3D3</t>
  </si>
  <si>
    <t>Relación entre la Etapa Histórica del Programa Paso a Paso y el número de Casos Activos en la comuna de San Pedro de la Paz</t>
  </si>
  <si>
    <t>Gráfico muestra la Relación entre la Etapa Histórica del Programa Paso a Paso y el número de Casos Activos en la comuna de San Pedro de la Paz- en el Periodo 2020-2021, de acuerdo a datos recopilados por el Ministerio de Ciencias, Tecnología, Conocimiento e Innovación- Unidad de medida Casos</t>
  </si>
  <si>
    <t>COVID19,pandemia,virus,enfermedad,salud,estadística,Paso a Paso y Activos,San Pedro de la Paz,Etapas Históricas -Casos Activos,Casos</t>
  </si>
  <si>
    <t>https://analytics.zoho.com/open-view/2395394000008156433?ZOHO_CRITERIA=%22Localiza_CL_Poblacion%22.%22Codcom%22%3D8108</t>
  </si>
  <si>
    <t>Nuevos Casos Confirmados de COVID-19 en la comuna de Cisnes</t>
  </si>
  <si>
    <t>Gráfico muestra la Nuevos Casos Confirmados de COVID-19 en la comuna de Cisnes- en el Periodo 2020-2021, de acuerdo a datos recopilados por el Ministerio de Ciencias, Tecnología, Conocimiento e Innovación- Unidad de medida Casos</t>
  </si>
  <si>
    <t>COVID19,pandemia,virus,enfermedad,salud,estadística,Casos Confirmados,Cisnes,Casos Confirmados,Casos</t>
  </si>
  <si>
    <t>https://analytics.zoho.com/open-view/2395394000008134446?ZOHO_CRITERIA=%22Localiza_CL_Poblacion%22.%22Codcom%22%3D11202</t>
  </si>
  <si>
    <t>Etapas Históricas del Programa Paso a Paso en la comuna de Ollagüe</t>
  </si>
  <si>
    <t>Gráfico muestra las Etapas Históricas del Programa Paso a Paso en la comuna de Ollagüe- en el Periodo 2020-2021, de acuerdo a datos recopilados por el Ministerio de Ciencias, Tecnología, Conocimiento e Innovación - Adimensional</t>
  </si>
  <si>
    <t>COVID19,pandemia,virus,enfermedad,salud,estadística,Etapas Paso a Paso,Ollagüe,Etapas Históricas,Adimensional</t>
  </si>
  <si>
    <t>https://analytics.zoho.com/open-view/2395394000008155038?ZOHO_CRITERIA=%22Localiza_CL_Poblacion%22.%22Codcom%22%3D2202</t>
  </si>
  <si>
    <t>Relación entre la Etapa Histórica del Programa Paso a Paso y progreso del proceso de vacunación (2da dosis) en la comuna de Chaitén</t>
  </si>
  <si>
    <t>Gráfico muestra la Relación entre la Etapa Histórica del Programa Paso a Paso y progreso del proceso de vacunación (2da dosis) en la comuna de Chaitén- en el Periodo 2020-2021, de acuerdo a datos recopilados por el Ministerio de Ciencias, Tecnología, Conocimiento e Innovación-  Unidades</t>
  </si>
  <si>
    <t>COVID19,pandemia,virus,enfermedad,salud,estadística,Paso a Paso y Vacunación,Chaitén,Etapas Históricas - Vacunación,Unidades</t>
  </si>
  <si>
    <t>https://analytics.zoho.com/open-view/2395394000008157701?ZOHO_CRITERIA=%22Localiza_CL_Poblacion%22.%22Codcom%22%3D10401</t>
  </si>
  <si>
    <t>Relación entre la Etapa Histórica del Programa Paso a Paso y progreso del proceso de vacunación (2da dosis) en la comuna de La Unión</t>
  </si>
  <si>
    <t>Gráfico muestra la Relación entre la Etapa Histórica del Programa Paso a Paso y progreso del proceso de vacunación (2da dosis) en la comuna de La Unión- en el Periodo 2020-2021, de acuerdo a datos recopilados por el Ministerio de Ciencias, Tecnología, Conocimiento e Innovación-  Unidades</t>
  </si>
  <si>
    <t>COVID19,pandemia,virus,enfermedad,salud,estadística,Paso a Paso y Vacunación,La Unión,Etapas Históricas - Vacunación,Unidades</t>
  </si>
  <si>
    <t>https://analytics.zoho.com/open-view/2395394000008157701?ZOHO_CRITERIA=%22Localiza_CL_Poblacion%22.%22Codcom%22%3D14201</t>
  </si>
  <si>
    <t>Etapas Históricas del Programa Paso a Paso en la comuna de Galvarino</t>
  </si>
  <si>
    <t>Gráfico muestra las Etapas Históricas del Programa Paso a Paso en la comuna de Galvarino- en el Periodo 2020-2021, de acuerdo a datos recopilados por el Ministerio de Ciencias, Tecnología, Conocimiento e Innovación - Adimensional</t>
  </si>
  <si>
    <t>COVID19,pandemia,virus,enfermedad,salud,estadística,Etapas Paso a Paso,Galvarino,Etapas Históricas,Adimensional</t>
  </si>
  <si>
    <t>https://analytics.zoho.com/open-view/2395394000008155038?ZOHO_CRITERIA=%22Localiza_CL_Poblacion%22.%22Codcom%22%3D9106</t>
  </si>
  <si>
    <t>Evolución del Proceso de Vacunación contra COVID-19 en la comuna de Pozo Almonte</t>
  </si>
  <si>
    <t>Gráfico muestra la Evolución del Proceso de Vacunación contra COVID-19 en la comuna de Pozo Almonte- en el Periodo 2020-2021, de acuerdo a datos recopilados por el Ministerio de Ciencias, Tecnología, Conocimiento e Innovación-  Unidades</t>
  </si>
  <si>
    <t>COVID19,pandemia,virus,enfermedad,salud,estadística,Vacunación,Pozo Almonte,Vacunación 1era y 2da dosis,Unidades</t>
  </si>
  <si>
    <t>https://analytics.zoho.com/open-view/2395394000008136598?ZOHO_CRITERIA=%22Localiza_CL_Poblacion%22.%22Codcom%22%3D1401</t>
  </si>
  <si>
    <t>Nuevos Casos Confirmados de COVID-19 en la comuna de Cañete</t>
  </si>
  <si>
    <t>Gráfico muestra la Nuevos Casos Confirmados de COVID-19 en la comuna de Cañete- en el Periodo 2020-2021, de acuerdo a datos recopilados por el Ministerio de Ciencias, Tecnología, Conocimiento e Innovación- Unidad de medida Casos</t>
  </si>
  <si>
    <t>COVID19,pandemia,virus,enfermedad,salud,estadística,Casos Confirmados,Cañete,Casos Confirmados,Casos</t>
  </si>
  <si>
    <t>https://analytics.zoho.com/open-view/2395394000008134446?ZOHO_CRITERIA=%22Localiza_CL_Poblacion%22.%22Codcom%22%3D8203</t>
  </si>
  <si>
    <t>Mapa muestra la Etapa Actual del Programa Paso a Paso en la comuna de Colbún- según el Último Informe MINCIECIA - Adimensional</t>
  </si>
  <si>
    <t>COVID19,pandemia,virus,enfermedad,salud,estadística,Etapas Paso a Paso,Colbún,Etapa Actual,Adimensional</t>
  </si>
  <si>
    <t>Gráfico muestra la Evolución del Número de Casos Activos de COVID-19 por 1 millón de habitantes en la comuna de Antofagasta- en el Periodo 2020-2021, de acuerdo a datos recopilados por el Ministerio de Ciencias, Tecnología, Conocimiento e Innovación- Unidad de medida Casos</t>
  </si>
  <si>
    <t>COVID19,pandemia,virus,enfermedad,salud,estadística,Activos,Antofagasta,Activos por 1 Millón Habitantes,Casos</t>
  </si>
  <si>
    <t>Nuevos Casos Confirmados de COVID-19 en la comuna de Pica</t>
  </si>
  <si>
    <t>Gráfico muestra la Nuevos Casos Confirmados de COVID-19 en la comuna de Pica- en el Periodo 2020-2021, de acuerdo a datos recopilados por el Ministerio de Ciencias, Tecnología, Conocimiento e Innovación- Unidad de medida Casos</t>
  </si>
  <si>
    <t>COVID19,pandemia,virus,enfermedad,salud,estadística,Casos Confirmados,Pica,Casos Confirmados,Casos</t>
  </si>
  <si>
    <t>https://analytics.zoho.com/open-view/2395394000008134446?ZOHO_CRITERIA=%22Localiza_CL_Poblacion%22.%22Codcom%22%3D1405</t>
  </si>
  <si>
    <t>Etapas Históricas del Programa Paso a Paso en la comuna de Pichidegua</t>
  </si>
  <si>
    <t>Gráfico muestra las Etapas Históricas del Programa Paso a Paso en la comuna de Pichidegua- en el Periodo 2020-2021, de acuerdo a datos recopilados por el Ministerio de Ciencias, Tecnología, Conocimiento e Innovación - Adimensional</t>
  </si>
  <si>
    <t>COVID19,pandemia,virus,enfermedad,salud,estadística,Etapas Paso a Paso,Pichidegua,Etapas Históricas,Adimensional</t>
  </si>
  <si>
    <t>https://analytics.zoho.com/open-view/2395394000008155038?ZOHO_CRITERIA=%22Localiza_CL_Poblacion%22.%22Codcom%22%3D6113</t>
  </si>
  <si>
    <t>Gráfico muestra la Relación entre la Etapa Histórica del Programa Paso a Paso y el número de Casos Activos en la comuna de San Esteban- en el Periodo 2020-2021, de acuerdo a datos recopilados por el Ministerio de Ciencias, Tecnología, Conocimiento e Innovación- Unidad de medida Casos</t>
  </si>
  <si>
    <t>COVID19,pandemia,virus,enfermedad,salud,estadística,Paso a Paso y Activos,San Esteban,Etapas Históricas -Casos Activos,Casos</t>
  </si>
  <si>
    <t>Relación entre la Etapa Histórica del Programa Paso a Paso y el número de Casos Activos en la comuna de Diego de Almagro</t>
  </si>
  <si>
    <t>Gráfico muestra la Relación entre la Etapa Histórica del Programa Paso a Paso y el número de Casos Activos en la comuna de Diego de Almagro- en el Periodo 2020-2021, de acuerdo a datos recopilados por el Ministerio de Ciencias, Tecnología, Conocimiento e Innovación- Unidad de medida Casos</t>
  </si>
  <si>
    <t>COVID19,pandemia,virus,enfermedad,salud,estadística,Paso a Paso y Activos,Diego de Almagro,Etapas Históricas -Casos Activos,Casos</t>
  </si>
  <si>
    <t>https://analytics.zoho.com/open-view/2395394000008156433?ZOHO_CRITERIA=%22Localiza_CL_Poblacion%22.%22Codcom%22%3D3202</t>
  </si>
  <si>
    <t>Relación entre la Etapa Histórica del Programa Paso a Paso y progreso del proceso de vacunación (2da dosis) en la comuna de Macul</t>
  </si>
  <si>
    <t>Gráfico muestra la Relación entre la Etapa Histórica del Programa Paso a Paso y progreso del proceso de vacunación (2da dosis) en la comuna de Macul- en el Periodo 2020-2021, de acuerdo a datos recopilados por el Ministerio de Ciencias, Tecnología, Conocimiento e Innovación-  Unidades</t>
  </si>
  <si>
    <t>COVID19,pandemia,virus,enfermedad,salud,estadística,Paso a Paso y Vacunación,Macul,Etapas Históricas - Vacunación,Unidades</t>
  </si>
  <si>
    <t>https://analytics.zoho.com/open-view/2395394000008157701?ZOHO_CRITERIA=%22Localiza_CL_Poblacion%22.%22Codcom%22%3D13118</t>
  </si>
  <si>
    <t>Relación entre la Etapa Histórica del Programa Paso a Paso y el número de Casos Activos en la comuna de Negrete</t>
  </si>
  <si>
    <t>Gráfico muestra la Relación entre la Etapa Histórica del Programa Paso a Paso y el número de Casos Activos en la comuna de Negrete- en el Periodo 2020-2021, de acuerdo a datos recopilados por el Ministerio de Ciencias, Tecnología, Conocimiento e Innovación- Unidad de medida Casos</t>
  </si>
  <si>
    <t>COVID19,pandemia,virus,enfermedad,salud,estadística,Paso a Paso y Activos,Negrete,Etapas Históricas -Casos Activos,Casos</t>
  </si>
  <si>
    <t>https://analytics.zoho.com/open-view/2395394000008156433?ZOHO_CRITERIA=%22Localiza_CL_Poblacion%22.%22Codcom%22%3D8307</t>
  </si>
  <si>
    <t>Relación entre el Proceso de Vacunación contra COVID-19 y el número de Casos Activos en la comuna de Malloa</t>
  </si>
  <si>
    <t>Gráfico muestra la Relación entre el Proceso de Vacunación contra COVID-19 y el número de Casos Activos en la comuna de Malloa- en el Periodo 2020-2021, de acuerdo a datos recopilados por el Ministerio de Ciencias, Tecnología, Conocimiento e Innovación- Unidades</t>
  </si>
  <si>
    <t>COVID19,pandemia,virus,enfermedad,salud,estadística,Vacunación,Malloa,Vacunación-Casos Activos,Unidades</t>
  </si>
  <si>
    <t>https://analytics.zoho.com/open-view/2395394000008137967?ZOHO_CRITERIA=%22Localiza_CL_Poblacion%22.%22Codcom%22%3D6109</t>
  </si>
  <si>
    <t>Gráfico muestra el Balance de disponibilidad de cupos en Residencias Sanitarias para COVID19 en la Región de Arica y Parinacota- en el Periodo 2020-2021, de acuerdo a datos recopilados por el Ministerio de Ciencias, Tecnología, Conocimiento e Innovación- Unidad de medida Cupos</t>
  </si>
  <si>
    <t>COVID19,pandemia,virus,enfermedad,salud,estadística,Residencias,Región de Arica y Parinacota,Cupos Disponibles,Cupos</t>
  </si>
  <si>
    <t>Relación entre el Proceso de Vacunación contra COVID-19 y el número de Casos Activos en la comuna de Santiago</t>
  </si>
  <si>
    <t>Gráfico muestra la Relación entre el Proceso de Vacunación contra COVID-19 y el número de Casos Activos en la comuna de Santiago- en el Periodo 2020-2021, de acuerdo a datos recopilados por el Ministerio de Ciencias, Tecnología, Conocimiento e Innovación- Unidades</t>
  </si>
  <si>
    <t>COVID19,pandemia,virus,enfermedad,salud,estadística,Vacunación,Santiago,Vacunación-Casos Activos,Unidades</t>
  </si>
  <si>
    <t>https://analytics.zoho.com/open-view/2395394000008137967?ZOHO_CRITERIA=%22Localiza_CL_Poblacion%22.%22Codcom%22%3D13101</t>
  </si>
  <si>
    <t>Evolución del Proceso de Vacunación contra COVID-19 en la comuna de La Estrella</t>
  </si>
  <si>
    <t>Gráfico muestra la Evolución del Proceso de Vacunación contra COVID-19 en la comuna de La Estrella- en el Periodo 2020-2021, de acuerdo a datos recopilados por el Ministerio de Ciencias, Tecnología, Conocimiento e Innovación-  Unidades</t>
  </si>
  <si>
    <t>COVID19,pandemia,virus,enfermedad,salud,estadística,Vacunación,La Estrella,Vacunación 1era y 2da dosis,Unidades</t>
  </si>
  <si>
    <t>https://analytics.zoho.com/open-view/2395394000008136598?ZOHO_CRITERIA=%22Localiza_CL_Poblacion%22.%22Codcom%22%3D6202</t>
  </si>
  <si>
    <t>Relación entre la Etapa Histórica del Programa Paso a Paso y progreso del proceso de vacunación (2da dosis) en la comuna de Quilpué</t>
  </si>
  <si>
    <t>Gráfico muestra la Relación entre la Etapa Histórica del Programa Paso a Paso y progreso del proceso de vacunación (2da dosis) en la comuna de Quilpué- en el Periodo 2020-2021, de acuerdo a datos recopilados por el Ministerio de Ciencias, Tecnología, Conocimiento e Innovación-  Unidades</t>
  </si>
  <si>
    <t>COVID19,pandemia,virus,enfermedad,salud,estadística,Paso a Paso y Vacunación,Quilpué,Etapas Históricas - Vacunación,Unidades</t>
  </si>
  <si>
    <t>https://analytics.zoho.com/open-view/2395394000008157701?ZOHO_CRITERIA=%22Localiza_CL_Poblacion%22.%22Codcom%22%3D5801</t>
  </si>
  <si>
    <t>Gráfico muestra la Relación entre el Proceso de Vacunación contra COVID-19 y el número de Casos Activos en la comuna de Limache- en el Periodo 2020-2021, de acuerdo a datos recopilados por el Ministerio de Ciencias, Tecnología, Conocimiento e Innovación- Unidades</t>
  </si>
  <si>
    <t>COVID19,pandemia,virus,enfermedad,salud,estadística,Vacunación,Limache,Vacunación-Casos Activos,Unidades</t>
  </si>
  <si>
    <t>Relación entre la Etapa Histórica del Programa Paso a Paso y progreso del proceso de vacunación (2da dosis) en la comuna de Perquenco</t>
  </si>
  <si>
    <t>Gráfico muestra la Relación entre la Etapa Histórica del Programa Paso a Paso y progreso del proceso de vacunación (2da dosis) en la comuna de Perquenco- en el Periodo 2020-2021, de acuerdo a datos recopilados por el Ministerio de Ciencias, Tecnología, Conocimiento e Innovación-  Unidades</t>
  </si>
  <si>
    <t>COVID19,pandemia,virus,enfermedad,salud,estadística,Paso a Paso y Vacunación,Perquenco,Etapas Históricas - Vacunación,Unidades</t>
  </si>
  <si>
    <t>https://analytics.zoho.com/open-view/2395394000008157701?ZOHO_CRITERIA=%22Localiza_CL_Poblacion%22.%22Codcom%22%3D9113</t>
  </si>
  <si>
    <t>Etapa Actual del Programa Paso a Paso en la comuna de Pelarco</t>
  </si>
  <si>
    <t>Mapa muestra la Etapa Actual del Programa Paso a Paso en la comuna de Pelarco- según el Último Informe MINCIECIA - Adimensional</t>
  </si>
  <si>
    <t>COVID19,pandemia,virus,enfermedad,salud,estadística,Etapas Paso a Paso,Pelarco,Etapa Actual,Adimensional</t>
  </si>
  <si>
    <t>https://analytics.zoho.com/open-view/2395394000008153647?ZOHO_CRITERIA=%22Localiza_CL_Poblacion%22.%22Codcom%22%3D7106</t>
  </si>
  <si>
    <t>Gráfico muestra la Relación entre el Proceso de Vacunación contra COVID-19 y el número de Casos Activos en la comuna de Yerbas Buenas- en el Periodo 2020-2021, de acuerdo a datos recopilados por el Ministerio de Ciencias, Tecnología, Conocimiento e Innovación- Unidades</t>
  </si>
  <si>
    <t>COVID19,pandemia,virus,enfermedad,salud,estadística,Vacunación,Yerbas Buenas,Vacunación-Casos Activos,Unidades</t>
  </si>
  <si>
    <t>Nuevos Casos Confirmados de COVID-19 en la comuna de Palmilla</t>
  </si>
  <si>
    <t>Gráfico muestra la Nuevos Casos Confirmados de COVID-19 en la comuna de Palmilla- en el Periodo 2020-2021, de acuerdo a datos recopilados por el Ministerio de Ciencias, Tecnología, Conocimiento e Innovación- Unidad de medida Casos</t>
  </si>
  <si>
    <t>COVID19,pandemia,virus,enfermedad,salud,estadística,Casos Confirmados,Palmilla,Casos Confirmados,Casos</t>
  </si>
  <si>
    <t>https://analytics.zoho.com/open-view/2395394000008134446?ZOHO_CRITERIA=%22Localiza_CL_Poblacion%22.%22Codcom%22%3D6306</t>
  </si>
  <si>
    <t>Etapa Actual del Programa Paso a Paso en la comuna de San Ramón</t>
  </si>
  <si>
    <t>Mapa muestra la Etapa Actual del Programa Paso a Paso en la comuna de San Ramón- según el Último Informe MINCIECIA - Adimensional</t>
  </si>
  <si>
    <t>COVID19,pandemia,virus,enfermedad,salud,estadística,Etapas Paso a Paso,San Ramón,Etapa Actual,Adimensional</t>
  </si>
  <si>
    <t>https://analytics.zoho.com/open-view/2395394000008153647?ZOHO_CRITERIA=%22Localiza_CL_Poblacion%22.%22Codcom%22%3D13131</t>
  </si>
  <si>
    <t>Relación entre la Etapa Histórica del Programa Paso a Paso y el número de Casos Activos en la comuna de Torres del Paine</t>
  </si>
  <si>
    <t>Gráfico muestra la Relación entre la Etapa Histórica del Programa Paso a Paso y el número de Casos Activos en la comuna de Torres del Paine- en el Periodo 2020-2021, de acuerdo a datos recopilados por el Ministerio de Ciencias, Tecnología, Conocimiento e Innovación- Unidad de medida Casos</t>
  </si>
  <si>
    <t>COVID19,pandemia,virus,enfermedad,salud,estadística,Paso a Paso y Activos,Torres del Paine,Etapas Históricas -Casos Activos,Casos</t>
  </si>
  <si>
    <t>https://analytics.zoho.com/open-view/2395394000008156433?ZOHO_CRITERIA=%22Localiza_CL_Poblacion%22.%22Codcom%22%3D12402</t>
  </si>
  <si>
    <t>Relación entre la Positividad a COVID19 y la Vacunación en la Región del Biobío</t>
  </si>
  <si>
    <t>Gráfico muestra la Relación entre la Positividad a COVID19 y la Vacunación en la Región del Biobío - en el Periodo 2020-2021, de acuerdo a datos recopilados por el Ministerio de Ciencias, Tecnología, Conocimiento e Innovación-  Porcentaje (%)</t>
  </si>
  <si>
    <t>COVID19,pandemia,virus,enfermedad,salud,estadística,Positividad,Región del Biobío,Positividad,Porcentaje (%)</t>
  </si>
  <si>
    <t>https://analytics.zoho.com/open-view/2395394000008142922?ZOHO_CRITERIA=%22Localiza_CL_Poblacion%22.%22Codreg%22%3D8</t>
  </si>
  <si>
    <t>Relación entre la Etapa Histórica del Programa Paso a Paso y el número de Casos Activos en la comuna de Nogales</t>
  </si>
  <si>
    <t>Gráfico muestra la Relación entre la Etapa Histórica del Programa Paso a Paso y el número de Casos Activos en la comuna de Nogales- en el Periodo 2020-2021, de acuerdo a datos recopilados por el Ministerio de Ciencias, Tecnología, Conocimiento e Innovación- Unidad de medida Casos</t>
  </si>
  <si>
    <t>COVID19,pandemia,virus,enfermedad,salud,estadística,Paso a Paso y Activos,Nogales,Etapas Históricas -Casos Activos,Casos</t>
  </si>
  <si>
    <t>https://analytics.zoho.com/open-view/2395394000008156433?ZOHO_CRITERIA=%22Localiza_CL_Poblacion%22.%22Codcom%22%3D5506</t>
  </si>
  <si>
    <t>Relación entre la Etapa Histórica del Programa Paso a Paso y el número de Casos Activos en la comuna de Pirque</t>
  </si>
  <si>
    <t>Gráfico muestra la Relación entre la Etapa Histórica del Programa Paso a Paso y el número de Casos Activos en la comuna de Pirque- en el Periodo 2020-2021, de acuerdo a datos recopilados por el Ministerio de Ciencias, Tecnología, Conocimiento e Innovación- Unidad de medida Casos</t>
  </si>
  <si>
    <t>COVID19,pandemia,virus,enfermedad,salud,estadística,Paso a Paso y Activos,Pirque,Etapas Históricas -Casos Activos,Casos</t>
  </si>
  <si>
    <t>https://analytics.zoho.com/open-view/2395394000008156433?ZOHO_CRITERIA=%22Localiza_CL_Poblacion%22.%22Codcom%22%3D13202</t>
  </si>
  <si>
    <t>Relación entre la Etapa Histórica del Programa Paso a Paso y progreso del proceso de vacunación (2da dosis) en la comuna de Santa María</t>
  </si>
  <si>
    <t>Gráfico muestra la Relación entre la Etapa Histórica del Programa Paso a Paso y progreso del proceso de vacunación (2da dosis) en la comuna de Santa María- en el Periodo 2020-2021, de acuerdo a datos recopilados por el Ministerio de Ciencias, Tecnología, Conocimiento e Innovación-  Unidades</t>
  </si>
  <si>
    <t>COVID19,pandemia,virus,enfermedad,salud,estadística,Paso a Paso y Vacunación,Santa María,Etapas Históricas - Vacunación,Unidades</t>
  </si>
  <si>
    <t>https://analytics.zoho.com/open-view/2395394000008157701?ZOHO_CRITERIA=%22Localiza_CL_Poblacion%22.%22Codcom%22%3D5706</t>
  </si>
  <si>
    <t>Relación entre la Etapa Histórica del Programa Paso a Paso y progreso del proceso de vacunación (2da dosis) en la comuna de Toltén</t>
  </si>
  <si>
    <t>Gráfico muestra la Relación entre la Etapa Histórica del Programa Paso a Paso y progreso del proceso de vacunación (2da dosis) en la comuna de Toltén- en el Periodo 2020-2021, de acuerdo a datos recopilados por el Ministerio de Ciencias, Tecnología, Conocimiento e Innovación-  Unidades</t>
  </si>
  <si>
    <t>COVID19,pandemia,virus,enfermedad,salud,estadística,Paso a Paso y Vacunación,Toltén,Etapas Históricas - Vacunación,Unidades</t>
  </si>
  <si>
    <t>https://analytics.zoho.com/open-view/2395394000008157701?ZOHO_CRITERIA=%22Localiza_CL_Poblacion%22.%22Codcom%22%3D9118</t>
  </si>
  <si>
    <t>Relación entre la Etapa Histórica del Programa Paso a Paso y progreso del proceso de vacunación (2da dosis) en la comuna de Galvarino</t>
  </si>
  <si>
    <t>Gráfico muestra la Relación entre la Etapa Histórica del Programa Paso a Paso y progreso del proceso de vacunación (2da dosis) en la comuna de Galvarino- en el Periodo 2020-2021, de acuerdo a datos recopilados por el Ministerio de Ciencias, Tecnología, Conocimiento e Innovación-  Unidades</t>
  </si>
  <si>
    <t>COVID19,pandemia,virus,enfermedad,salud,estadística,Paso a Paso y Vacunación,Galvarino,Etapas Históricas - Vacunación,Unidades</t>
  </si>
  <si>
    <t>https://analytics.zoho.com/open-view/2395394000008157701?ZOHO_CRITERIA=%22Localiza_CL_Poblacion%22.%22Codcom%22%3D9106</t>
  </si>
  <si>
    <t>Relación entre la Etapa Histórica del Programa Paso a Paso y el número de Casos Activos en la comuna de Valdivia</t>
  </si>
  <si>
    <t>Gráfico muestra la Relación entre la Etapa Histórica del Programa Paso a Paso y el número de Casos Activos en la comuna de Valdivia- en el Periodo 2020-2021, de acuerdo a datos recopilados por el Ministerio de Ciencias, Tecnología, Conocimiento e Innovación- Unidad de medida Casos</t>
  </si>
  <si>
    <t>COVID19,pandemia,virus,enfermedad,salud,estadística,Paso a Paso y Activos,Valdivia,Etapas Históricas -Casos Activos,Casos</t>
  </si>
  <si>
    <t>https://analytics.zoho.com/open-view/2395394000008156433?ZOHO_CRITERIA=%22Localiza_CL_Poblacion%22.%22Codcom%22%3D14101</t>
  </si>
  <si>
    <t>Relación entre el Proceso de Vacunación contra COVID-19 y el número de Casos Activos en la comuna de Concepción</t>
  </si>
  <si>
    <t>Gráfico muestra la Relación entre el Proceso de Vacunación contra COVID-19 y el número de Casos Activos en la comuna de Concepción- en el Periodo 2020-2021, de acuerdo a datos recopilados por el Ministerio de Ciencias, Tecnología, Conocimiento e Innovación- Unidades</t>
  </si>
  <si>
    <t>COVID19,pandemia,virus,enfermedad,salud,estadística,Vacunación,Concepción,Vacunación-Casos Activos,Unidades</t>
  </si>
  <si>
    <t>https://analytics.zoho.com/open-view/2395394000008137967?ZOHO_CRITERIA=%22Localiza_CL_Poblacion%22.%22Codcom%22%3D8101</t>
  </si>
  <si>
    <t>Relación entre la Etapa Histórica del Programa Paso a Paso y progreso del proceso de vacunación (2da dosis) en la comuna de María Pinto</t>
  </si>
  <si>
    <t>Gráfico muestra la Relación entre la Etapa Histórica del Programa Paso a Paso y progreso del proceso de vacunación (2da dosis) en la comuna de María Pinto- en el Periodo 2020-2021, de acuerdo a datos recopilados por el Ministerio de Ciencias, Tecnología, Conocimiento e Innovación-  Unidades</t>
  </si>
  <si>
    <t>COVID19,pandemia,virus,enfermedad,salud,estadística,Paso a Paso y Vacunación,María Pinto,Etapas Históricas - Vacunación,Unidades</t>
  </si>
  <si>
    <t>https://analytics.zoho.com/open-view/2395394000008157701?ZOHO_CRITERIA=%22Localiza_CL_Poblacion%22.%22Codcom%22%3D13504</t>
  </si>
  <si>
    <t>Evolución del Proceso de Vacunación contra COVID-19 en la comuna de Casablanca</t>
  </si>
  <si>
    <t>Gráfico muestra la Evolución del Proceso de Vacunación contra COVID-19 en la comuna de Casablanca- en el Periodo 2020-2021, de acuerdo a datos recopilados por el Ministerio de Ciencias, Tecnología, Conocimiento e Innovación-  Unidades</t>
  </si>
  <si>
    <t>COVID19,pandemia,virus,enfermedad,salud,estadística,Vacunación,Casablanca,Vacunación 1era y 2da dosis,Unidades</t>
  </si>
  <si>
    <t>https://analytics.zoho.com/open-view/2395394000008136598?ZOHO_CRITERIA=%22Localiza_CL_Poblacion%22.%22Codcom%22%3D5102</t>
  </si>
  <si>
    <t>Etapa Actual del Programa Paso a Paso en la comuna de Maipú</t>
  </si>
  <si>
    <t>Mapa muestra la Etapa Actual del Programa Paso a Paso en la comuna de Maipú- según el Último Informe MINCIECIA - Adimensional</t>
  </si>
  <si>
    <t>COVID19,pandemia,virus,enfermedad,salud,estadística,Etapas Paso a Paso,Maipú,Etapa Actual,Adimensional</t>
  </si>
  <si>
    <t>https://analytics.zoho.com/open-view/2395394000008153647?ZOHO_CRITERIA=%22Localiza_CL_Poblacion%22.%22Codcom%22%3D13119</t>
  </si>
  <si>
    <t>Etapas Históricas del Programa Paso a Paso en la comuna de Alto del Carmen</t>
  </si>
  <si>
    <t>Gráfico muestra las Etapas Históricas del Programa Paso a Paso en la comuna de Alto del Carmen- en el Periodo 2020-2021, de acuerdo a datos recopilados por el Ministerio de Ciencias, Tecnología, Conocimiento e Innovación - Adimensional</t>
  </si>
  <si>
    <t>COVID19,pandemia,virus,enfermedad,salud,estadística,Etapas Paso a Paso,Alto del Carmen,Etapas Históricas,Adimensional</t>
  </si>
  <si>
    <t>https://analytics.zoho.com/open-view/2395394000008155038?ZOHO_CRITERIA=%22Localiza_CL_Poblacion%22.%22Codcom%22%3D3302</t>
  </si>
  <si>
    <t>Evolución del Proceso de Vacunación contra COVID-19 en la comuna de San Ramón</t>
  </si>
  <si>
    <t>Gráfico muestra la Evolución del Proceso de Vacunación contra COVID-19 en la comuna de San Ramón- en el Periodo 2020-2021, de acuerdo a datos recopilados por el Ministerio de Ciencias, Tecnología, Conocimiento e Innovación-  Unidades</t>
  </si>
  <si>
    <t>COVID19,pandemia,virus,enfermedad,salud,estadística,Vacunación,San Ramón,Vacunación 1era y 2da dosis,Unidades</t>
  </si>
  <si>
    <t>https://analytics.zoho.com/open-view/2395394000008136598?ZOHO_CRITERIA=%22Localiza_CL_Poblacion%22.%22Codcom%22%3D13131</t>
  </si>
  <si>
    <t>Etapa Actual del Programa Paso a Paso en la comuna de Quillota</t>
  </si>
  <si>
    <t>Mapa muestra la Etapa Actual del Programa Paso a Paso en la comuna de Quillota- según el Último Informe MINCIECIA - Adimensional</t>
  </si>
  <si>
    <t>COVID19,pandemia,virus,enfermedad,salud,estadística,Etapas Paso a Paso,Quillota,Etapa Actual,Adimensional</t>
  </si>
  <si>
    <t>https://analytics.zoho.com/open-view/2395394000008153647?ZOHO_CRITERIA=%22Localiza_CL_Poblacion%22.%22Codcom%22%3D5501</t>
  </si>
  <si>
    <t>Relación entre la Etapa Histórica del Programa Paso a Paso y progreso del proceso de vacunación (2da dosis) en la comuna de Cartagena</t>
  </si>
  <si>
    <t>Gráfico muestra la Relación entre la Etapa Histórica del Programa Paso a Paso y progreso del proceso de vacunación (2da dosis) en la comuna de Cartagena- en el Periodo 2020-2021, de acuerdo a datos recopilados por el Ministerio de Ciencias, Tecnología, Conocimiento e Innovación-  Unidades</t>
  </si>
  <si>
    <t>COVID19,pandemia,virus,enfermedad,salud,estadística,Paso a Paso y Vacunación,Cartagena,Etapas Históricas - Vacunación,Unidades</t>
  </si>
  <si>
    <t>https://analytics.zoho.com/open-view/2395394000008157701?ZOHO_CRITERIA=%22Localiza_CL_Poblacion%22.%22Codcom%22%3D5603</t>
  </si>
  <si>
    <t>Etapa Actual del Programa Paso a Paso en la comuna de Pichidegua</t>
  </si>
  <si>
    <t>Mapa muestra la Etapa Actual del Programa Paso a Paso en la comuna de Pichidegua- según el Último Informe MINCIECIA - Adimensional</t>
  </si>
  <si>
    <t>COVID19,pandemia,virus,enfermedad,salud,estadística,Etapas Paso a Paso,Pichidegua,Etapa Actual,Adimensional</t>
  </si>
  <si>
    <t>https://analytics.zoho.com/open-view/2395394000008153647?ZOHO_CRITERIA=%22Localiza_CL_Poblacion%22.%22Codcom%22%3D6113</t>
  </si>
  <si>
    <t>Relación entre la Etapa Histórica del Programa Paso a Paso y el número de Casos Activos en la comuna de Calbuco</t>
  </si>
  <si>
    <t>Gráfico muestra la Relación entre la Etapa Histórica del Programa Paso a Paso y el número de Casos Activos en la comuna de Calbuco- en el Periodo 2020-2021, de acuerdo a datos recopilados por el Ministerio de Ciencias, Tecnología, Conocimiento e Innovación- Unidad de medida Casos</t>
  </si>
  <si>
    <t>COVID19,pandemia,virus,enfermedad,salud,estadística,Paso a Paso y Activos,Calbuco,Etapas Históricas -Casos Activos,Casos</t>
  </si>
  <si>
    <t>https://analytics.zoho.com/open-view/2395394000008156433?ZOHO_CRITERIA=%22Localiza_CL_Poblacion%22.%22Codcom%22%3D10102</t>
  </si>
  <si>
    <t>Gráfico muestra la Evolución del Número de Casos Activos de COVID-19 por 1 millón de habitantes en la comuna de Concón- en el Periodo 2020-2021, de acuerdo a datos recopilados por el Ministerio de Ciencias, Tecnología, Conocimiento e Innovación- Unidad de medida Casos</t>
  </si>
  <si>
    <t>COVID19,pandemia,virus,enfermedad,salud,estadística,Activos,Concón,Activos por 1 Millón Habitantes,Casos</t>
  </si>
  <si>
    <t>Nuevos Casos Confirmados de COVID-19 en la comuna de Combarbalá</t>
  </si>
  <si>
    <t>Gráfico muestra la Nuevos Casos Confirmados de COVID-19 en la comuna de Combarbalá- en el Periodo 2020-2021, de acuerdo a datos recopilados por el Ministerio de Ciencias, Tecnología, Conocimiento e Innovación- Unidad de medida Casos</t>
  </si>
  <si>
    <t>COVID19,pandemia,virus,enfermedad,salud,estadística,Casos Confirmados,Combarbalá,Casos Confirmados,Casos</t>
  </si>
  <si>
    <t>https://analytics.zoho.com/open-view/2395394000008134446?ZOHO_CRITERIA=%22Localiza_CL_Poblacion%22.%22Codcom%22%3D4302</t>
  </si>
  <si>
    <t>Relación entre la Etapa Histórica del Programa Paso a Paso y progreso del proceso de vacunación (2da dosis) en la comuna de Maule</t>
  </si>
  <si>
    <t>Gráfico muestra la Relación entre la Etapa Histórica del Programa Paso a Paso y progreso del proceso de vacunación (2da dosis) en la comuna de Maule- en el Periodo 2020-2021, de acuerdo a datos recopilados por el Ministerio de Ciencias, Tecnología, Conocimiento e Innovación-  Unidades</t>
  </si>
  <si>
    <t>COVID19,pandemia,virus,enfermedad,salud,estadística,Paso a Paso y Vacunación,Maule,Etapas Históricas - Vacunación,Unidades</t>
  </si>
  <si>
    <t>https://analytics.zoho.com/open-view/2395394000008157701?ZOHO_CRITERIA=%22Localiza_CL_Poblacion%22.%22Codcom%22%3D7105</t>
  </si>
  <si>
    <t>Evolución del Proceso de Vacunación contra COVID-19 en la comuna de Fresia</t>
  </si>
  <si>
    <t>Gráfico muestra la Evolución del Proceso de Vacunación contra COVID-19 en la comuna de Fresia- en el Periodo 2020-2021, de acuerdo a datos recopilados por el Ministerio de Ciencias, Tecnología, Conocimiento e Innovación-  Unidades</t>
  </si>
  <si>
    <t>COVID19,pandemia,virus,enfermedad,salud,estadística,Vacunación,Fresia,Vacunación 1era y 2da dosis,Unidades</t>
  </si>
  <si>
    <t>https://analytics.zoho.com/open-view/2395394000008136598?ZOHO_CRITERIA=%22Localiza_CL_Poblacion%22.%22Codcom%22%3D10104</t>
  </si>
  <si>
    <t>Evolución del Número de Casos Activos de COVID-19 por 1 millón de habitantes en la comuna de San Miguel</t>
  </si>
  <si>
    <t>Gráfico muestra la Evolución del Número de Casos Activos de COVID-19 por 1 millón de habitantes en la comuna de San Miguel- en el Periodo 2020-2021, de acuerdo a datos recopilados por el Ministerio de Ciencias, Tecnología, Conocimiento e Innovación- Unidad de medida Casos</t>
  </si>
  <si>
    <t>COVID19,pandemia,virus,enfermedad,salud,estadística,Activos,San Miguel,Activos por 1 Millón Habitantes,Casos</t>
  </si>
  <si>
    <t>https://analytics.zoho.com/open-view/2395394000008132313?ZOHO_CRITERIA=%22Localiza_CL_Poblacion%22.%22Codcom%22%3D13130</t>
  </si>
  <si>
    <t>Evolución del Proceso de Vacunación contra COVID-19 en la comuna de Isla de Pascua</t>
  </si>
  <si>
    <t>Gráfico muestra la Evolución del Proceso de Vacunación contra COVID-19 en la comuna de Isla de Pascua- en el Periodo 2020-2021, de acuerdo a datos recopilados por el Ministerio de Ciencias, Tecnología, Conocimiento e Innovación-  Unidades</t>
  </si>
  <si>
    <t>COVID19,pandemia,virus,enfermedad,salud,estadística,Vacunación,Isla de Pascua,Vacunación 1era y 2da dosis,Unidades</t>
  </si>
  <si>
    <t>https://analytics.zoho.com/open-view/2395394000008136598?ZOHO_CRITERIA=%22Localiza_CL_Poblacion%22.%22Codcom%22%3D5201</t>
  </si>
  <si>
    <t>Etapa Actual del Programa Paso a Paso en la comuna de María Elena</t>
  </si>
  <si>
    <t>Mapa muestra la Etapa Actual del Programa Paso a Paso en la comuna de María Elena- según el Último Informe MINCIECIA - Adimensional</t>
  </si>
  <si>
    <t>COVID19,pandemia,virus,enfermedad,salud,estadística,Etapas Paso a Paso,María Elena,Etapa Actual,Adimensional</t>
  </si>
  <si>
    <t>https://analytics.zoho.com/open-view/2395394000008153647?ZOHO_CRITERIA=%22Localiza_CL_Poblacion%22.%22Codcom%22%3D2302</t>
  </si>
  <si>
    <t>Relación entre el Proceso de Vacunación contra COVID-19 y el número de Casos Activos en la comuna de Peralillo</t>
  </si>
  <si>
    <t>Gráfico muestra la Relación entre el Proceso de Vacunación contra COVID-19 y el número de Casos Activos en la comuna de Peralillo- en el Periodo 2020-2021, de acuerdo a datos recopilados por el Ministerio de Ciencias, Tecnología, Conocimiento e Innovación- Unidades</t>
  </si>
  <si>
    <t>COVID19,pandemia,virus,enfermedad,salud,estadística,Vacunación,Peralillo,Vacunación-Casos Activos,Unidades</t>
  </si>
  <si>
    <t>https://analytics.zoho.com/open-view/2395394000008137967?ZOHO_CRITERIA=%22Localiza_CL_Poblacion%22.%22Codcom%22%3D6307</t>
  </si>
  <si>
    <t>Relación entre el Proceso de Vacunación contra COVID-19 y el número de Casos Activos en la comuna de Máfil</t>
  </si>
  <si>
    <t>Gráfico muestra la Relación entre el Proceso de Vacunación contra COVID-19 y el número de Casos Activos en la comuna de Máfil- en el Periodo 2020-2021, de acuerdo a datos recopilados por el Ministerio de Ciencias, Tecnología, Conocimiento e Innovación- Unidades</t>
  </si>
  <si>
    <t>COVID19,pandemia,virus,enfermedad,salud,estadística,Vacunación,Máfil,Vacunación-Casos Activos,Unidades</t>
  </si>
  <si>
    <t>https://analytics.zoho.com/open-view/2395394000008137967?ZOHO_CRITERIA=%22Localiza_CL_Poblacion%22.%22Codcom%22%3D14105</t>
  </si>
  <si>
    <t>Etapa Actual del Programa Paso a Paso en la comuna de Pelluhue</t>
  </si>
  <si>
    <t>Mapa muestra la Etapa Actual del Programa Paso a Paso en la comuna de Pelluhue- según el Último Informe MINCIECIA - Adimensional</t>
  </si>
  <si>
    <t>COVID19,pandemia,virus,enfermedad,salud,estadística,Etapas Paso a Paso,Pelluhue,Etapa Actual,Adimensional</t>
  </si>
  <si>
    <t>https://analytics.zoho.com/open-view/2395394000008153647?ZOHO_CRITERIA=%22Localiza_CL_Poblacion%22.%22Codcom%22%3D7203</t>
  </si>
  <si>
    <t>Relación entre la Etapa Histórica del Programa Paso a Paso y progreso del proceso de vacunación (2da dosis) en la comuna de Maullín</t>
  </si>
  <si>
    <t>Gráfico muestra la Relación entre la Etapa Histórica del Programa Paso a Paso y progreso del proceso de vacunación (2da dosis) en la comuna de Maullín- en el Periodo 2020-2021, de acuerdo a datos recopilados por el Ministerio de Ciencias, Tecnología, Conocimiento e Innovación-  Unidades</t>
  </si>
  <si>
    <t>COVID19,pandemia,virus,enfermedad,salud,estadística,Paso a Paso y Vacunación,Maullín,Etapas Históricas - Vacunación,Unidades</t>
  </si>
  <si>
    <t>https://analytics.zoho.com/open-view/2395394000008157701?ZOHO_CRITERIA=%22Localiza_CL_Poblacion%22.%22Codcom%22%3D10108</t>
  </si>
  <si>
    <t>Etapas Históricas del Programa Paso a Paso en la comuna de Tocopilla</t>
  </si>
  <si>
    <t>Gráfico muestra las Etapas Históricas del Programa Paso a Paso en la comuna de Tocopilla- en el Periodo 2020-2021, de acuerdo a datos recopilados por el Ministerio de Ciencias, Tecnología, Conocimiento e Innovación - Adimensional</t>
  </si>
  <si>
    <t>COVID19,pandemia,virus,enfermedad,salud,estadística,Etapas Paso a Paso,Tocopilla,Etapas Históricas,Adimensional</t>
  </si>
  <si>
    <t>https://analytics.zoho.com/open-view/2395394000008155038?ZOHO_CRITERIA=%22Localiza_CL_Poblacion%22.%22Codcom%22%3D2301</t>
  </si>
  <si>
    <t>Gráfico muestra la Relación entre el Proceso de Vacunación contra COVID-19 y el número de Casos Activos en la comuna de Padre Hurtado- en el Periodo 2020-2021, de acuerdo a datos recopilados por el Ministerio de Ciencias, Tecnología, Conocimiento e Innovación- Unidades</t>
  </si>
  <si>
    <t>COVID19,pandemia,virus,enfermedad,salud,estadística,Vacunación,Padre Hurtado,Vacunación-Casos Activos,Unidades</t>
  </si>
  <si>
    <t>Gráfico muestra la Evolución del Proceso de Vacunación contra COVID-19 en la comuna de Lago Verde- en el Periodo 2020-2021, de acuerdo a datos recopilados por el Ministerio de Ciencias, Tecnología, Conocimiento e Innovación-  Unidades</t>
  </si>
  <si>
    <t>COVID19,pandemia,virus,enfermedad,salud,estadística,Vacunación,Lago Verde,Vacunación 1era y 2da dosis,Unidades</t>
  </si>
  <si>
    <t>Gráfico muestra la Evolución del Número de Casos Activos de COVID-19 por 1 millón de habitantes en la comuna de Sierra Gorda- en el Periodo 2020-2021, de acuerdo a datos recopilados por el Ministerio de Ciencias, Tecnología, Conocimiento e Innovación- Unidad de medida Casos</t>
  </si>
  <si>
    <t>COVID19,pandemia,virus,enfermedad,salud,estadística,Activos,Sierra Gorda,Activos por 1 Millón Habitantes,Casos</t>
  </si>
  <si>
    <t>Etapa Actual del Programa Paso a Paso en la comuna de Isla de Maipo</t>
  </si>
  <si>
    <t>Mapa muestra la Etapa Actual del Programa Paso a Paso en la comuna de Isla de Maipo- según el Último Informe MINCIECIA - Adimensional</t>
  </si>
  <si>
    <t>COVID19,pandemia,virus,enfermedad,salud,estadística,Etapas Paso a Paso,Isla de Maipo,Etapa Actual,Adimensional</t>
  </si>
  <si>
    <t>https://analytics.zoho.com/open-view/2395394000008153647?ZOHO_CRITERIA=%22Localiza_CL_Poblacion%22.%22Codcom%22%3D13603</t>
  </si>
  <si>
    <t>Relación entre la Etapa Histórica del Programa Paso a Paso y el número de Casos Activos en la comuna de La Serena</t>
  </si>
  <si>
    <t>Gráfico muestra la Relación entre la Etapa Histórica del Programa Paso a Paso y el número de Casos Activos en la comuna de La Serena- en el Periodo 2020-2021, de acuerdo a datos recopilados por el Ministerio de Ciencias, Tecnología, Conocimiento e Innovación- Unidad de medida Casos</t>
  </si>
  <si>
    <t>COVID19,pandemia,virus,enfermedad,salud,estadística,Paso a Paso y Activos,La Serena,Etapas Históricas -Casos Activos,Casos</t>
  </si>
  <si>
    <t>https://analytics.zoho.com/open-view/2395394000008156433?ZOHO_CRITERIA=%22Localiza_CL_Poblacion%22.%22Codcom%22%3D4101</t>
  </si>
  <si>
    <t>Evolución del Número de Casos Activos de COVID-19 por 1 millón de habitantes en la comuna de Peñalolén</t>
  </si>
  <si>
    <t>Gráfico muestra la Evolución del Número de Casos Activos de COVID-19 por 1 millón de habitantes en la comuna de Peñalolén- en el Periodo 2020-2021, de acuerdo a datos recopilados por el Ministerio de Ciencias, Tecnología, Conocimiento e Innovación- Unidad de medida Casos</t>
  </si>
  <si>
    <t>COVID19,pandemia,virus,enfermedad,salud,estadística,Activos,Peñalolén,Activos por 1 Millón Habitantes,Casos</t>
  </si>
  <si>
    <t>https://analytics.zoho.com/open-view/2395394000008132313?ZOHO_CRITERIA=%22Localiza_CL_Poblacion%22.%22Codcom%22%3D13122</t>
  </si>
  <si>
    <t>Etapas Históricas del Programa Paso a Paso en la comuna de Cochrane</t>
  </si>
  <si>
    <t>Gráfico muestra las Etapas Históricas del Programa Paso a Paso en la comuna de Cochrane- en el Periodo 2020-2021, de acuerdo a datos recopilados por el Ministerio de Ciencias, Tecnología, Conocimiento e Innovación - Adimensional</t>
  </si>
  <si>
    <t>COVID19,pandemia,virus,enfermedad,salud,estadística,Etapas Paso a Paso,Cochrane,Etapas Históricas,Adimensional</t>
  </si>
  <si>
    <t>https://analytics.zoho.com/open-view/2395394000008155038?ZOHO_CRITERIA=%22Localiza_CL_Poblacion%22.%22Codcom%22%3D11301</t>
  </si>
  <si>
    <t>Etapas Históricas del Programa Paso a Paso en la comuna de Fresia</t>
  </si>
  <si>
    <t>Gráfico muestra las Etapas Históricas del Programa Paso a Paso en la comuna de Fresia- en el Periodo 2020-2021, de acuerdo a datos recopilados por el Ministerio de Ciencias, Tecnología, Conocimiento e Innovación - Adimensional</t>
  </si>
  <si>
    <t>COVID19,pandemia,virus,enfermedad,salud,estadística,Etapas Paso a Paso,Fresia,Etapas Históricas,Adimensional</t>
  </si>
  <si>
    <t>https://analytics.zoho.com/open-view/2395394000008155038?ZOHO_CRITERIA=%22Localiza_CL_Poblacion%22.%22Codcom%22%3D10104</t>
  </si>
  <si>
    <t>Etapas Históricas del Programa Paso a Paso en la comuna de Pelluhue</t>
  </si>
  <si>
    <t>Gráfico muestra las Etapas Históricas del Programa Paso a Paso en la comuna de Pelluhue- en el Periodo 2020-2021, de acuerdo a datos recopilados por el Ministerio de Ciencias, Tecnología, Conocimiento e Innovación - Adimensional</t>
  </si>
  <si>
    <t>COVID19,pandemia,virus,enfermedad,salud,estadística,Etapas Paso a Paso,Pelluhue,Etapas Históricas,Adimensional</t>
  </si>
  <si>
    <t>https://analytics.zoho.com/open-view/2395394000008155038?ZOHO_CRITERIA=%22Localiza_CL_Poblacion%22.%22Codcom%22%3D7203</t>
  </si>
  <si>
    <t>Número de Exámenes PCR realizados acumulados en la Región de O'Higgins</t>
  </si>
  <si>
    <t>Gráfico muestra los Número de Exámenes PCR realizados acumulados en la Región de O'Higgins- en el Periodo 2020-2021, de acuerdo a datos recopilados por el Ministerio de Ciencias, Tecnología, Conocimiento e Innovación- Número Exámenes</t>
  </si>
  <si>
    <t>COVID19,pandemia,virus,enfermedad,salud,estadística,Exámenes PCR,Región de O'Higgins,Exámenes realizados,Número Exámenes</t>
  </si>
  <si>
    <t>https://analytics.zoho.com/open-view/2395394000008140315?ZOHO_CRITERIA=%22Localiza_CL_Poblacion%22.%22Codreg%22%3D6</t>
  </si>
  <si>
    <t>Relación entre la Etapa Histórica del Programa Paso a Paso y progreso del proceso de vacunación (2da dosis) en la comuna de San Nicolás</t>
  </si>
  <si>
    <t>Gráfico muestra la Relación entre la Etapa Histórica del Programa Paso a Paso y progreso del proceso de vacunación (2da dosis) en la comuna de San Nicolás- en el Periodo 2020-2021, de acuerdo a datos recopilados por el Ministerio de Ciencias, Tecnología, Conocimiento e Innovación-  Unidades</t>
  </si>
  <si>
    <t>COVID19,pandemia,virus,enfermedad,salud,estadística,Paso a Paso y Vacunación,San Nicolás,Etapas Históricas - Vacunación,Unidades</t>
  </si>
  <si>
    <t>https://analytics.zoho.com/open-view/2395394000008157701?ZOHO_CRITERIA=%22Localiza_CL_Poblacion%22.%22Codcom%22%3D16305</t>
  </si>
  <si>
    <t>Relación entre la Etapa Histórica del Programa Paso a Paso y el número de Casos Activos en la comuna de Puqueldón</t>
  </si>
  <si>
    <t>Gráfico muestra la Relación entre la Etapa Histórica del Programa Paso a Paso y el número de Casos Activos en la comuna de Puqueldón- en el Periodo 2020-2021, de acuerdo a datos recopilados por el Ministerio de Ciencias, Tecnología, Conocimiento e Innovación- Unidad de medida Casos</t>
  </si>
  <si>
    <t>COVID19,pandemia,virus,enfermedad,salud,estadística,Paso a Paso y Activos,Puqueldón,Etapas Históricas -Casos Activos,Casos</t>
  </si>
  <si>
    <t>https://analytics.zoho.com/open-view/2395394000008156433?ZOHO_CRITERIA=%22Localiza_CL_Poblacion%22.%22Codcom%22%3D10206</t>
  </si>
  <si>
    <t>Evolución del Número de Casos Activos de COVID-19 por 1 millón de habitantes en la comuna de Temuco</t>
  </si>
  <si>
    <t>Gráfico muestra la Evolución del Número de Casos Activos de COVID-19 por 1 millón de habitantes en la comuna de Temuco- en el Periodo 2020-2021, de acuerdo a datos recopilados por el Ministerio de Ciencias, Tecnología, Conocimiento e Innovación- Unidad de medida Casos</t>
  </si>
  <si>
    <t>COVID19,pandemia,virus,enfermedad,salud,estadística,Activos,Temuco,Activos por 1 Millón Habitantes,Casos</t>
  </si>
  <si>
    <t>https://analytics.zoho.com/open-view/2395394000008132313?ZOHO_CRITERIA=%22Localiza_CL_Poblacion%22.%22Codcom%22%3D9101</t>
  </si>
  <si>
    <t>Relación entre el Proceso de Vacunación contra COVID-19 y el número de Casos Activos en la comuna de Victoria</t>
  </si>
  <si>
    <t>Gráfico muestra la Relación entre el Proceso de Vacunación contra COVID-19 y el número de Casos Activos en la comuna de Victoria- en el Periodo 2020-2021, de acuerdo a datos recopilados por el Ministerio de Ciencias, Tecnología, Conocimiento e Innovación- Unidades</t>
  </si>
  <si>
    <t>COVID19,pandemia,virus,enfermedad,salud,estadística,Vacunación,Victoria,Vacunación-Casos Activos,Unidades</t>
  </si>
  <si>
    <t>https://analytics.zoho.com/open-view/2395394000008137967?ZOHO_CRITERIA=%22Localiza_CL_Poblacion%22.%22Codcom%22%3D9211</t>
  </si>
  <si>
    <t>Nuevos Casos Confirmados de COVID-19 en la comuna de Gorbea</t>
  </si>
  <si>
    <t>Gráfico muestra la Nuevos Casos Confirmados de COVID-19 en la comuna de Gorbea- en el Periodo 2020-2021, de acuerdo a datos recopilados por el Ministerio de Ciencias, Tecnología, Conocimiento e Innovación- Unidad de medida Casos</t>
  </si>
  <si>
    <t>COVID19,pandemia,virus,enfermedad,salud,estadística,Casos Confirmados,Gorbea,Casos Confirmados,Casos</t>
  </si>
  <si>
    <t>https://analytics.zoho.com/open-view/2395394000008134446?ZOHO_CRITERIA=%22Localiza_CL_Poblacion%22.%22Codcom%22%3D9107</t>
  </si>
  <si>
    <t>Relación entre el Proceso de Vacunación contra COVID-19 y el número de Casos Activos en la comuna de Río Ibáñez</t>
  </si>
  <si>
    <t>Gráfico muestra la Relación entre el Proceso de Vacunación contra COVID-19 y el número de Casos Activos en la comuna de Río Ibáñez- en el Periodo 2020-2021, de acuerdo a datos recopilados por el Ministerio de Ciencias, Tecnología, Conocimiento e Innovación- Unidades</t>
  </si>
  <si>
    <t>COVID19,pandemia,virus,enfermedad,salud,estadística,Vacunación,Río Ibáñez,Vacunación-Casos Activos,Unidades</t>
  </si>
  <si>
    <t>https://analytics.zoho.com/open-view/2395394000008137967?ZOHO_CRITERIA=%22Localiza_CL_Poblacion%22.%22Codcom%22%3D11402</t>
  </si>
  <si>
    <t>Etapa Actual del Programa Paso a Paso en la comuna de Lautaro</t>
  </si>
  <si>
    <t>Mapa muestra la Etapa Actual del Programa Paso a Paso en la comuna de Lautaro- según el Último Informe MINCIECIA - Adimensional</t>
  </si>
  <si>
    <t>COVID19,pandemia,virus,enfermedad,salud,estadística,Etapas Paso a Paso,Lautaro,Etapa Actual,Adimensional</t>
  </si>
  <si>
    <t>https://analytics.zoho.com/open-view/2395394000008153647?ZOHO_CRITERIA=%22Localiza_CL_Poblacion%22.%22Codcom%22%3D9108</t>
  </si>
  <si>
    <t>Nuevos Casos Confirmados de COVID-19 en la comuna de Penco</t>
  </si>
  <si>
    <t>Gráfico muestra la Nuevos Casos Confirmados de COVID-19 en la comuna de Penco- en el Periodo 2020-2021, de acuerdo a datos recopilados por el Ministerio de Ciencias, Tecnología, Conocimiento e Innovación- Unidad de medida Casos</t>
  </si>
  <si>
    <t>COVID19,pandemia,virus,enfermedad,salud,estadística,Casos Confirmados,Penco,Casos Confirmados,Casos</t>
  </si>
  <si>
    <t>https://analytics.zoho.com/open-view/2395394000008134446?ZOHO_CRITERIA=%22Localiza_CL_Poblacion%22.%22Codcom%22%3D8107</t>
  </si>
  <si>
    <t>Relación entre la Etapa Histórica del Programa Paso a Paso y progreso del proceso de vacunación (2da dosis) en la comuna de Chiguayante</t>
  </si>
  <si>
    <t>Gráfico muestra la Relación entre la Etapa Histórica del Programa Paso a Paso y progreso del proceso de vacunación (2da dosis) en la comuna de Chiguayante- en el Periodo 2020-2021, de acuerdo a datos recopilados por el Ministerio de Ciencias, Tecnología, Conocimiento e Innovación-  Unidades</t>
  </si>
  <si>
    <t>COVID19,pandemia,virus,enfermedad,salud,estadística,Paso a Paso y Vacunación,Chiguayante,Etapas Históricas - Vacunación,Unidades</t>
  </si>
  <si>
    <t>https://analytics.zoho.com/open-view/2395394000008157701?ZOHO_CRITERIA=%22Localiza_CL_Poblacion%22.%22Codcom%22%3D8103</t>
  </si>
  <si>
    <t>Relación entre la Etapa Histórica del Programa Paso a Paso y progreso del proceso de vacunación (2da dosis) en la comuna de San Rosendo</t>
  </si>
  <si>
    <t>Gráfico muestra la Relación entre la Etapa Histórica del Programa Paso a Paso y progreso del proceso de vacunación (2da dosis) en la comuna de San Rosendo- en el Periodo 2020-2021, de acuerdo a datos recopilados por el Ministerio de Ciencias, Tecnología, Conocimiento e Innovación-  Unidades</t>
  </si>
  <si>
    <t>COVID19,pandemia,virus,enfermedad,salud,estadística,Paso a Paso y Vacunación,San Rosendo,Etapas Históricas - Vacunación,Unidades</t>
  </si>
  <si>
    <t>https://analytics.zoho.com/open-view/2395394000008157701?ZOHO_CRITERIA=%22Localiza_CL_Poblacion%22.%22Codcom%22%3D8310</t>
  </si>
  <si>
    <t>Etapas Históricas del Programa Paso a Paso en la comuna de Los Sauces</t>
  </si>
  <si>
    <t>Gráfico muestra las Etapas Históricas del Programa Paso a Paso en la comuna de Los Sauces- en el Periodo 2020-2021, de acuerdo a datos recopilados por el Ministerio de Ciencias, Tecnología, Conocimiento e Innovación - Adimensional</t>
  </si>
  <si>
    <t>COVID19,pandemia,virus,enfermedad,salud,estadística,Etapas Paso a Paso,Los Sauces,Etapas Históricas,Adimensional</t>
  </si>
  <si>
    <t>https://analytics.zoho.com/open-view/2395394000008155038?ZOHO_CRITERIA=%22Localiza_CL_Poblacion%22.%22Codcom%22%3D9206</t>
  </si>
  <si>
    <t>Evolución del Número de Casos Activos de COVID-19 por 1 millón de habitantes en la comuna de Placilla</t>
  </si>
  <si>
    <t>Gráfico muestra la Evolución del Número de Casos Activos de COVID-19 por 1 millón de habitantes en la comuna de Placilla- en el Periodo 2020-2021, de acuerdo a datos recopilados por el Ministerio de Ciencias, Tecnología, Conocimiento e Innovación- Unidad de medida Casos</t>
  </si>
  <si>
    <t>COVID19,pandemia,virus,enfermedad,salud,estadística,Activos,Placilla,Activos por 1 Millón Habitantes,Casos</t>
  </si>
  <si>
    <t>https://analytics.zoho.com/open-view/2395394000008132313?ZOHO_CRITERIA=%22Localiza_CL_Poblacion%22.%22Codcom%22%3D6308</t>
  </si>
  <si>
    <t>Etapa Actual del Programa Paso a Paso en la comuna de Iquique</t>
  </si>
  <si>
    <t>Mapa muestra la Etapa Actual del Programa Paso a Paso en la comuna de Iquique- según el Último Informe MINCIECIA - Adimensional</t>
  </si>
  <si>
    <t>COVID19,pandemia,virus,enfermedad,salud,estadística,Etapas Paso a Paso,Iquique,Etapa Actual,Adimensional</t>
  </si>
  <si>
    <t>https://analytics.zoho.com/open-view/2395394000008153647?ZOHO_CRITERIA=%22Localiza_CL_Poblacion%22.%22Codcom%22%3D1101</t>
  </si>
  <si>
    <t>Evolución del Proceso de Vacunación contra COVID-19 en la comuna de Melipilla</t>
  </si>
  <si>
    <t>Gráfico muestra la Evolución del Proceso de Vacunación contra COVID-19 en la comuna de Melipilla- en el Periodo 2020-2021, de acuerdo a datos recopilados por el Ministerio de Ciencias, Tecnología, Conocimiento e Innovación-  Unidades</t>
  </si>
  <si>
    <t>COVID19,pandemia,virus,enfermedad,salud,estadística,Vacunación,Melipilla,Vacunación 1era y 2da dosis,Unidades</t>
  </si>
  <si>
    <t>https://analytics.zoho.com/open-view/2395394000008136598?ZOHO_CRITERIA=%22Localiza_CL_Poblacion%22.%22Codcom%22%3D13501</t>
  </si>
  <si>
    <t>Evolución del Número de Casos Activos de COVID-19 por 1 millón de habitantes en la comuna de Frutillar</t>
  </si>
  <si>
    <t>Gráfico muestra la Evolución del Número de Casos Activos de COVID-19 por 1 millón de habitantes en la comuna de Frutillar- en el Periodo 2020-2021, de acuerdo a datos recopilados por el Ministerio de Ciencias, Tecnología, Conocimiento e Innovación- Unidad de medida Casos</t>
  </si>
  <si>
    <t>COVID19,pandemia,virus,enfermedad,salud,estadística,Activos,Frutillar,Activos por 1 Millón Habitantes,Casos</t>
  </si>
  <si>
    <t>https://analytics.zoho.com/open-view/2395394000008132313?ZOHO_CRITERIA=%22Localiza_CL_Poblacion%22.%22Codcom%22%3D10105</t>
  </si>
  <si>
    <t>Relación entre el Proceso de Vacunación contra COVID-19 y el número de Casos Activos en la comuna de Lanco</t>
  </si>
  <si>
    <t>Gráfico muestra la Relación entre el Proceso de Vacunación contra COVID-19 y el número de Casos Activos en la comuna de Lanco- en el Periodo 2020-2021, de acuerdo a datos recopilados por el Ministerio de Ciencias, Tecnología, Conocimiento e Innovación- Unidades</t>
  </si>
  <si>
    <t>COVID19,pandemia,virus,enfermedad,salud,estadística,Vacunación,Lanco,Vacunación-Casos Activos,Unidades</t>
  </si>
  <si>
    <t>https://analytics.zoho.com/open-view/2395394000008137967?ZOHO_CRITERIA=%22Localiza_CL_Poblacion%22.%22Codcom%22%3D14103</t>
  </si>
  <si>
    <t>Etapas Históricas del Programa Paso a Paso en la comuna de Talcahuano</t>
  </si>
  <si>
    <t>Gráfico muestra las Etapas Históricas del Programa Paso a Paso en la comuna de Talcahuano- en el Periodo 2020-2021, de acuerdo a datos recopilados por el Ministerio de Ciencias, Tecnología, Conocimiento e Innovación - Adimensional</t>
  </si>
  <si>
    <t>COVID19,pandemia,virus,enfermedad,salud,estadística,Etapas Paso a Paso,Talcahuano,Etapas Históricas,Adimensional</t>
  </si>
  <si>
    <t>https://analytics.zoho.com/open-view/2395394000008155038?ZOHO_CRITERIA=%22Localiza_CL_Poblacion%22.%22Codcom%22%3D8110</t>
  </si>
  <si>
    <t>Etapas Históricas del Programa Paso a Paso en la comuna de San Joaquín</t>
  </si>
  <si>
    <t>Gráfico muestra las Etapas Históricas del Programa Paso a Paso en la comuna de San Joaquín- en el Periodo 2020-2021, de acuerdo a datos recopilados por el Ministerio de Ciencias, Tecnología, Conocimiento e Innovación - Adimensional</t>
  </si>
  <si>
    <t>COVID19,pandemia,virus,enfermedad,salud,estadística,Etapas Paso a Paso,San Joaquín,Etapas Históricas,Adimensional</t>
  </si>
  <si>
    <t>https://analytics.zoho.com/open-view/2395394000008155038?ZOHO_CRITERIA=%22Localiza_CL_Poblacion%22.%22Codcom%22%3D13129</t>
  </si>
  <si>
    <t>Relación entre el Proceso de Vacunación contra COVID-19 y el número de Casos Activos en la comuna de Palena</t>
  </si>
  <si>
    <t>Gráfico muestra la Relación entre el Proceso de Vacunación contra COVID-19 y el número de Casos Activos en la comuna de Palena- en el Periodo 2020-2021, de acuerdo a datos recopilados por el Ministerio de Ciencias, Tecnología, Conocimiento e Innovación- Unidades</t>
  </si>
  <si>
    <t>COVID19,pandemia,virus,enfermedad,salud,estadística,Vacunación,Palena,Vacunación-Casos Activos,Unidades</t>
  </si>
  <si>
    <t>https://analytics.zoho.com/open-view/2395394000008137967?ZOHO_CRITERIA=%22Localiza_CL_Poblacion%22.%22Codcom%22%3D10404</t>
  </si>
  <si>
    <t>Gráfico muestra la Relación entre el Proceso de Vacunación contra COVID-19 y el número de Casos Activos en la comuna de Frutillar- en el Periodo 2020-2021, de acuerdo a datos recopilados por el Ministerio de Ciencias, Tecnología, Conocimiento e Innovación- Unidades</t>
  </si>
  <si>
    <t>COVID19,pandemia,virus,enfermedad,salud,estadística,Vacunación,Frutillar,Vacunación-Casos Activos,Unidades</t>
  </si>
  <si>
    <t>Etapas Históricas del Programa Paso a Paso en la comuna de Papudo</t>
  </si>
  <si>
    <t>Gráfico muestra las Etapas Históricas del Programa Paso a Paso en la comuna de Papudo- en el Periodo 2020-2021, de acuerdo a datos recopilados por el Ministerio de Ciencias, Tecnología, Conocimiento e Innovación - Adimensional</t>
  </si>
  <si>
    <t>COVID19,pandemia,virus,enfermedad,salud,estadística,Etapas Paso a Paso,Papudo,Etapas Históricas,Adimensional</t>
  </si>
  <si>
    <t>https://analytics.zoho.com/open-view/2395394000008155038?ZOHO_CRITERIA=%22Localiza_CL_Poblacion%22.%22Codcom%22%3D5403</t>
  </si>
  <si>
    <t>Evolución del Proceso de Vacunación contra COVID-19 en la comuna de Aisén</t>
  </si>
  <si>
    <t>Gráfico muestra la Evolución del Proceso de Vacunación contra COVID-19 en la comuna de Aisén- en el Periodo 2020-2021, de acuerdo a datos recopilados por el Ministerio de Ciencias, Tecnología, Conocimiento e Innovación-  Unidades</t>
  </si>
  <si>
    <t>COVID19,pandemia,virus,enfermedad,salud,estadística,Vacunación,Aisén,Vacunación 1era y 2da dosis,Unidades</t>
  </si>
  <si>
    <t>https://analytics.zoho.com/open-view/2395394000008136598?ZOHO_CRITERIA=%22Localiza_CL_Poblacion%22.%22Codcom%22%3D11201</t>
  </si>
  <si>
    <t>Etapa Actual del Programa Paso a Paso en la comuna de Hijuelas</t>
  </si>
  <si>
    <t>Mapa muestra la Etapa Actual del Programa Paso a Paso en la comuna de Hijuelas- según el Último Informe MINCIECIA - Adimensional</t>
  </si>
  <si>
    <t>COVID19,pandemia,virus,enfermedad,salud,estadística,Etapas Paso a Paso,Hijuelas,Etapa Actual,Adimensional</t>
  </si>
  <si>
    <t>https://analytics.zoho.com/open-view/2395394000008153647?ZOHO_CRITERIA=%22Localiza_CL_Poblacion%22.%22Codcom%22%3D5503</t>
  </si>
  <si>
    <t>Relación entre el Proceso de Vacunación contra COVID-19 y el número de Casos Activos en la comuna de Pitrufquén</t>
  </si>
  <si>
    <t>Gráfico muestra la Relación entre el Proceso de Vacunación contra COVID-19 y el número de Casos Activos en la comuna de Pitrufquén- en el Periodo 2020-2021, de acuerdo a datos recopilados por el Ministerio de Ciencias, Tecnología, Conocimiento e Innovación- Unidades</t>
  </si>
  <si>
    <t>COVID19,pandemia,virus,enfermedad,salud,estadística,Vacunación,Pitrufquén,Vacunación-Casos Activos,Unidades</t>
  </si>
  <si>
    <t>https://analytics.zoho.com/open-view/2395394000008137967?ZOHO_CRITERIA=%22Localiza_CL_Poblacion%22.%22Codcom%22%3D9114</t>
  </si>
  <si>
    <t>Etapas Históricas del Programa Paso a Paso en la comuna de Los Vilos</t>
  </si>
  <si>
    <t>Gráfico muestra las Etapas Históricas del Programa Paso a Paso en la comuna de Los Vilos- en el Periodo 2020-2021, de acuerdo a datos recopilados por el Ministerio de Ciencias, Tecnología, Conocimiento e Innovación - Adimensional</t>
  </si>
  <si>
    <t>COVID19,pandemia,virus,enfermedad,salud,estadística,Etapas Paso a Paso,Los Vilos,Etapas Históricas,Adimensional</t>
  </si>
  <si>
    <t>https://analytics.zoho.com/open-view/2395394000008155038?ZOHO_CRITERIA=%22Localiza_CL_Poblacion%22.%22Codcom%22%3D4203</t>
  </si>
  <si>
    <t>Relación entre la Etapa Histórica del Programa Paso a Paso y progreso del proceso de vacunación (2da dosis) en la comuna de La Cruz</t>
  </si>
  <si>
    <t>Gráfico muestra la Relación entre la Etapa Histórica del Programa Paso a Paso y progreso del proceso de vacunación (2da dosis) en la comuna de La Cruz- en el Periodo 2020-2021, de acuerdo a datos recopilados por el Ministerio de Ciencias, Tecnología, Conocimiento e Innovación-  Unidades</t>
  </si>
  <si>
    <t>COVID19,pandemia,virus,enfermedad,salud,estadística,Paso a Paso y Vacunación,La Cruz,Etapas Históricas - Vacunación,Unidades</t>
  </si>
  <si>
    <t>https://analytics.zoho.com/open-view/2395394000008157701?ZOHO_CRITERIA=%22Localiza_CL_Poblacion%22.%22Codcom%22%3D5504</t>
  </si>
  <si>
    <t>Evolución del Número de Casos Activos de COVID-19 por 1 millón de habitantes en la comuna de Rengo</t>
  </si>
  <si>
    <t>Gráfico muestra la Evolución del Número de Casos Activos de COVID-19 por 1 millón de habitantes en la comuna de Rengo- en el Periodo 2020-2021, de acuerdo a datos recopilados por el Ministerio de Ciencias, Tecnología, Conocimiento e Innovación- Unidad de medida Casos</t>
  </si>
  <si>
    <t>COVID19,pandemia,virus,enfermedad,salud,estadística,Activos,Rengo,Activos por 1 Millón Habitantes,Casos</t>
  </si>
  <si>
    <t>https://analytics.zoho.com/open-view/2395394000008132313?ZOHO_CRITERIA=%22Localiza_CL_Poblacion%22.%22Codcom%22%3D6115</t>
  </si>
  <si>
    <t>Relación entre la Etapa Histórica del Programa Paso a Paso y progreso del proceso de vacunación (2da dosis) en la comuna de Peñalolén</t>
  </si>
  <si>
    <t>Gráfico muestra la Relación entre la Etapa Histórica del Programa Paso a Paso y progreso del proceso de vacunación (2da dosis) en la comuna de Peñalolén- en el Periodo 2020-2021, de acuerdo a datos recopilados por el Ministerio de Ciencias, Tecnología, Conocimiento e Innovación-  Unidades</t>
  </si>
  <si>
    <t>COVID19,pandemia,virus,enfermedad,salud,estadística,Paso a Paso y Vacunación,Peñalolén,Etapas Históricas - Vacunación,Unidades</t>
  </si>
  <si>
    <t>https://analytics.zoho.com/open-view/2395394000008157701?ZOHO_CRITERIA=%22Localiza_CL_Poblacion%22.%22Codcom%22%3D13122</t>
  </si>
  <si>
    <t>Gráfico muestra la Relación entre la Etapa Histórica del Programa Paso a Paso y el número de Casos Activos en la comuna de La Pintana- en el Periodo 2020-2021, de acuerdo a datos recopilados por el Ministerio de Ciencias, Tecnología, Conocimiento e Innovación- Unidad de medida Casos</t>
  </si>
  <si>
    <t>COVID19,pandemia,virus,enfermedad,salud,estadística,Paso a Paso y Activos,La Pintana,Etapas Históricas -Casos Activos,Casos</t>
  </si>
  <si>
    <t>Gráfico muestra la Nuevos Casos Confirmados de COVID-19 en la comuna de Coquimbo- en el Periodo 2020-2021, de acuerdo a datos recopilados por el Ministerio de Ciencias, Tecnología, Conocimiento e Innovación- Unidad de medida Casos</t>
  </si>
  <si>
    <t>COVID19,pandemia,virus,enfermedad,salud,estadística,Casos Confirmados,Coquimbo,Casos Confirmados,Casos</t>
  </si>
  <si>
    <t>Relación entre la Etapa Histórica del Programa Paso a Paso y progreso del proceso de vacunación (2da dosis) en la comuna de Los Muermos</t>
  </si>
  <si>
    <t>Gráfico muestra la Relación entre la Etapa Histórica del Programa Paso a Paso y progreso del proceso de vacunación (2da dosis) en la comuna de Los Muermos- en el Periodo 2020-2021, de acuerdo a datos recopilados por el Ministerio de Ciencias, Tecnología, Conocimiento e Innovación-  Unidades</t>
  </si>
  <si>
    <t>COVID19,pandemia,virus,enfermedad,salud,estadística,Paso a Paso y Vacunación,Los Muermos,Etapas Históricas - Vacunación,Unidades</t>
  </si>
  <si>
    <t>https://analytics.zoho.com/open-view/2395394000008157701?ZOHO_CRITERIA=%22Localiza_CL_Poblacion%22.%22Codcom%22%3D10106</t>
  </si>
  <si>
    <t>Etapas Históricas del Programa Paso a Paso en la comuna de Valparaíso</t>
  </si>
  <si>
    <t>Gráfico muestra las Etapas Históricas del Programa Paso a Paso en la comuna de Valparaíso- en el Periodo 2020-2021, de acuerdo a datos recopilados por el Ministerio de Ciencias, Tecnología, Conocimiento e Innovación - Adimensional</t>
  </si>
  <si>
    <t>COVID19,pandemia,virus,enfermedad,salud,estadística,Etapas Paso a Paso,Valparaíso,Etapas Históricas,Adimensional</t>
  </si>
  <si>
    <t>https://analytics.zoho.com/open-view/2395394000008155038?ZOHO_CRITERIA=%22Localiza_CL_Poblacion%22.%22Codcom%22%3D5101</t>
  </si>
  <si>
    <t>Etapa Actual del Programa Paso a Paso en la comuna de Antofagasta</t>
  </si>
  <si>
    <t>Mapa muestra la Etapa Actual del Programa Paso a Paso en la comuna de Antofagasta- según el Último Informe MINCIECIA - Adimensional</t>
  </si>
  <si>
    <t>COVID19,pandemia,virus,enfermedad,salud,estadística,Etapas Paso a Paso,Antofagasta,Etapa Actual,Adimensional</t>
  </si>
  <si>
    <t>https://analytics.zoho.com/open-view/2395394000008153647?ZOHO_CRITERIA=%22Localiza_CL_Poblacion%22.%22Codcom%22%3D2101</t>
  </si>
  <si>
    <t>Gráfico muestra la Relación entre el Proceso de Vacunación contra COVID-19 y el número de Casos Activos en la comuna de Quemchi- en el Periodo 2020-2021, de acuerdo a datos recopilados por el Ministerio de Ciencias, Tecnología, Conocimiento e Innovación- Unidades</t>
  </si>
  <si>
    <t>COVID19,pandemia,virus,enfermedad,salud,estadística,Vacunación,Quemchi,Vacunación-Casos Activos,Unidades</t>
  </si>
  <si>
    <t>Nuevos Casos Confirmados de COVID-19 en la comuna de Longaví</t>
  </si>
  <si>
    <t>Gráfico muestra la Nuevos Casos Confirmados de COVID-19 en la comuna de Longaví- en el Periodo 2020-2021, de acuerdo a datos recopilados por el Ministerio de Ciencias, Tecnología, Conocimiento e Innovación- Unidad de medida Casos</t>
  </si>
  <si>
    <t>COVID19,pandemia,virus,enfermedad,salud,estadística,Casos Confirmados,Longaví,Casos Confirmados,Casos</t>
  </si>
  <si>
    <t>https://analytics.zoho.com/open-view/2395394000008134446?ZOHO_CRITERIA=%22Localiza_CL_Poblacion%22.%22Codcom%22%3D7403</t>
  </si>
  <si>
    <t>Evolución del Número de Casos Activos de COVID-19 por 1 millón de habitantes en la comuna de Santa Juana</t>
  </si>
  <si>
    <t>Gráfico muestra la Evolución del Número de Casos Activos de COVID-19 por 1 millón de habitantes en la comuna de Santa Juana- en el Periodo 2020-2021, de acuerdo a datos recopilados por el Ministerio de Ciencias, Tecnología, Conocimiento e Innovación- Unidad de medida Casos</t>
  </si>
  <si>
    <t>COVID19,pandemia,virus,enfermedad,salud,estadística,Activos,Santa Juana,Activos por 1 Millón Habitantes,Casos</t>
  </si>
  <si>
    <t>https://analytics.zoho.com/open-view/2395394000008132313?ZOHO_CRITERIA=%22Localiza_CL_Poblacion%22.%22Codcom%22%3D8109</t>
  </si>
  <si>
    <t>Nuevos Casos Confirmados de COVID-19 en la comuna de Cholchol</t>
  </si>
  <si>
    <t>Gráfico muestra la Nuevos Casos Confirmados de COVID-19 en la comuna de Cholchol- en el Periodo 2020-2021, de acuerdo a datos recopilados por el Ministerio de Ciencias, Tecnología, Conocimiento e Innovación- Unidad de medida Casos</t>
  </si>
  <si>
    <t>COVID19,pandemia,virus,enfermedad,salud,estadística,Casos Confirmados,Cholchol,Casos Confirmados,Casos</t>
  </si>
  <si>
    <t>https://analytics.zoho.com/open-view/2395394000008134446?ZOHO_CRITERIA=%22Localiza_CL_Poblacion%22.%22Codcom%22%3D9121</t>
  </si>
  <si>
    <t>Relación entre la Etapa Histórica del Programa Paso a Paso y progreso del proceso de vacunación (2da dosis) en la comuna de La Higuera</t>
  </si>
  <si>
    <t>Gráfico muestra la Relación entre la Etapa Histórica del Programa Paso a Paso y progreso del proceso de vacunación (2da dosis) en la comuna de La Higuera- en el Periodo 2020-2021, de acuerdo a datos recopilados por el Ministerio de Ciencias, Tecnología, Conocimiento e Innovación-  Unidades</t>
  </si>
  <si>
    <t>COVID19,pandemia,virus,enfermedad,salud,estadística,Paso a Paso y Vacunación,La Higuera,Etapas Históricas - Vacunación,Unidades</t>
  </si>
  <si>
    <t>https://analytics.zoho.com/open-view/2395394000008157701?ZOHO_CRITERIA=%22Localiza_CL_Poblacion%22.%22Codcom%22%3D4104</t>
  </si>
  <si>
    <t>Etapas Históricas del Programa Paso a Paso en la comuna de Talca</t>
  </si>
  <si>
    <t>Gráfico muestra las Etapas Históricas del Programa Paso a Paso en la comuna de Talca- en el Periodo 2020-2021, de acuerdo a datos recopilados por el Ministerio de Ciencias, Tecnología, Conocimiento e Innovación - Adimensional</t>
  </si>
  <si>
    <t>COVID19,pandemia,virus,enfermedad,salud,estadística,Etapas Paso a Paso,Talca,Etapas Históricas,Adimensional</t>
  </si>
  <si>
    <t>https://analytics.zoho.com/open-view/2395394000008155038?ZOHO_CRITERIA=%22Localiza_CL_Poblacion%22.%22Codcom%22%3D7101</t>
  </si>
  <si>
    <t>Relación entre la Etapa Histórica del Programa Paso a Paso y el número de Casos Activos en la comuna de Angol</t>
  </si>
  <si>
    <t>Gráfico muestra la Relación entre la Etapa Histórica del Programa Paso a Paso y el número de Casos Activos en la comuna de Angol- en el Periodo 2020-2021, de acuerdo a datos recopilados por el Ministerio de Ciencias, Tecnología, Conocimiento e Innovación- Unidad de medida Casos</t>
  </si>
  <si>
    <t>COVID19,pandemia,virus,enfermedad,salud,estadística,Paso a Paso y Activos,Angol,Etapas Históricas -Casos Activos,Casos</t>
  </si>
  <si>
    <t>https://analytics.zoho.com/open-view/2395394000008156433?ZOHO_CRITERIA=%22Localiza_CL_Poblacion%22.%22Codcom%22%3D9201</t>
  </si>
  <si>
    <t>Relación entre la Etapa Histórica del Programa Paso a Paso y el número de Casos Activos en la comuna de Chiguayante</t>
  </si>
  <si>
    <t>Gráfico muestra la Relación entre la Etapa Histórica del Programa Paso a Paso y el número de Casos Activos en la comuna de Chiguayante- en el Periodo 2020-2021, de acuerdo a datos recopilados por el Ministerio de Ciencias, Tecnología, Conocimiento e Innovación- Unidad de medida Casos</t>
  </si>
  <si>
    <t>COVID19,pandemia,virus,enfermedad,salud,estadística,Paso a Paso y Activos,Chiguayante,Etapas Históricas -Casos Activos,Casos</t>
  </si>
  <si>
    <t>https://analytics.zoho.com/open-view/2395394000008156433?ZOHO_CRITERIA=%22Localiza_CL_Poblacion%22.%22Codcom%22%3D8103</t>
  </si>
  <si>
    <t>Nuevos Casos Confirmados de COVID-19 en la comuna de El Carmen</t>
  </si>
  <si>
    <t>Gráfico muestra la Nuevos Casos Confirmados de COVID-19 en la comuna de El Carmen- en el Periodo 2020-2021, de acuerdo a datos recopilados por el Ministerio de Ciencias, Tecnología, Conocimiento e Innovación- Unidad de medida Casos</t>
  </si>
  <si>
    <t>COVID19,pandemia,virus,enfermedad,salud,estadística,Casos Confirmados,El Carmen,Casos Confirmados,Casos</t>
  </si>
  <si>
    <t>https://analytics.zoho.com/open-view/2395394000008134446?ZOHO_CRITERIA=%22Localiza_CL_Poblacion%22.%22Codcom%22%3D16104</t>
  </si>
  <si>
    <t>Etapas Históricas del Programa Paso a Paso en la comuna de Lonquimay</t>
  </si>
  <si>
    <t>Gráfico muestra las Etapas Históricas del Programa Paso a Paso en la comuna de Lonquimay- en el Periodo 2020-2021, de acuerdo a datos recopilados por el Ministerio de Ciencias, Tecnología, Conocimiento e Innovación - Adimensional</t>
  </si>
  <si>
    <t>COVID19,pandemia,virus,enfermedad,salud,estadística,Etapas Paso a Paso,Lonquimay,Etapas Históricas,Adimensional</t>
  </si>
  <si>
    <t>https://analytics.zoho.com/open-view/2395394000008155038?ZOHO_CRITERIA=%22Localiza_CL_Poblacion%22.%22Codcom%22%3D9205</t>
  </si>
  <si>
    <t>Etapas Históricas del Programa Paso a Paso en la comuna de Maipú</t>
  </si>
  <si>
    <t>Gráfico muestra las Etapas Históricas del Programa Paso a Paso en la comuna de Maipú- en el Periodo 2020-2021, de acuerdo a datos recopilados por el Ministerio de Ciencias, Tecnología, Conocimiento e Innovación - Adimensional</t>
  </si>
  <si>
    <t>COVID19,pandemia,virus,enfermedad,salud,estadística,Etapas Paso a Paso,Maipú,Etapas Históricas,Adimensional</t>
  </si>
  <si>
    <t>https://analytics.zoho.com/open-view/2395394000008155038?ZOHO_CRITERIA=%22Localiza_CL_Poblacion%22.%22Codcom%22%3D13119</t>
  </si>
  <si>
    <t>Evolución del Proceso de Vacunación contra COVID-19 en la comuna de Alto Hospicio</t>
  </si>
  <si>
    <t>Gráfico muestra la Evolución del Proceso de Vacunación contra COVID-19 en la comuna de Alto Hospicio- en el Periodo 2020-2021, de acuerdo a datos recopilados por el Ministerio de Ciencias, Tecnología, Conocimiento e Innovación-  Unidades</t>
  </si>
  <si>
    <t>COVID19,pandemia,virus,enfermedad,salud,estadística,Vacunación,Alto Hospicio,Vacunación 1era y 2da dosis,Unidades</t>
  </si>
  <si>
    <t>https://analytics.zoho.com/open-view/2395394000008136598?ZOHO_CRITERIA=%22Localiza_CL_Poblacion%22.%22Codcom%22%3D1107</t>
  </si>
  <si>
    <t>Evolución del Proceso de Vacunación contra COVID-19 en la comuna de Río Negro</t>
  </si>
  <si>
    <t>Gráfico muestra la Evolución del Proceso de Vacunación contra COVID-19 en la comuna de Río Negro- en el Periodo 2020-2021, de acuerdo a datos recopilados por el Ministerio de Ciencias, Tecnología, Conocimiento e Innovación-  Unidades</t>
  </si>
  <si>
    <t>COVID19,pandemia,virus,enfermedad,salud,estadística,Vacunación,Río Negro,Vacunación 1era y 2da dosis,Unidades</t>
  </si>
  <si>
    <t>https://analytics.zoho.com/open-view/2395394000008136598?ZOHO_CRITERIA=%22Localiza_CL_Poblacion%22.%22Codcom%22%3D10305</t>
  </si>
  <si>
    <t>Relación entre el Proceso de Vacunación contra COVID-19 y el número de Casos Activos en la comuna de Coquimbo</t>
  </si>
  <si>
    <t>Gráfico muestra la Relación entre el Proceso de Vacunación contra COVID-19 y el número de Casos Activos en la comuna de Coquimbo- en el Periodo 2020-2021, de acuerdo a datos recopilados por el Ministerio de Ciencias, Tecnología, Conocimiento e Innovación- Unidades</t>
  </si>
  <si>
    <t>COVID19,pandemia,virus,enfermedad,salud,estadística,Vacunación,Coquimbo,Vacunación-Casos Activos,Unidades</t>
  </si>
  <si>
    <t>https://analytics.zoho.com/open-view/2395394000008137967?ZOHO_CRITERIA=%22Localiza_CL_Poblacion%22.%22Codcom%22%3D4102</t>
  </si>
  <si>
    <t>Relación entre la Etapa Histórica del Programa Paso a Paso y progreso del proceso de vacunación (2da dosis) en la comuna de Parral</t>
  </si>
  <si>
    <t>Gráfico muestra la Relación entre la Etapa Histórica del Programa Paso a Paso y progreso del proceso de vacunación (2da dosis) en la comuna de Parral- en el Periodo 2020-2021, de acuerdo a datos recopilados por el Ministerio de Ciencias, Tecnología, Conocimiento e Innovación-  Unidades</t>
  </si>
  <si>
    <t>COVID19,pandemia,virus,enfermedad,salud,estadística,Paso a Paso y Vacunación,Parral,Etapas Históricas - Vacunación,Unidades</t>
  </si>
  <si>
    <t>https://analytics.zoho.com/open-view/2395394000008157701?ZOHO_CRITERIA=%22Localiza_CL_Poblacion%22.%22Codcom%22%3D7404</t>
  </si>
  <si>
    <t>Mapa muestra la Etapa Actual del Programa Paso a Paso en la comuna de Chonchi- según el Último Informe MINCIECIA - Adimensional</t>
  </si>
  <si>
    <t>COVID19,pandemia,virus,enfermedad,salud,estadística,Etapas Paso a Paso,Chonchi,Etapa Actual,Adimensional</t>
  </si>
  <si>
    <t>Gráfico muestra los Número de Exámenes PCR realizados mensualmente en la Región de Arica y Parinacota- en el Periodo 2020-2021, de acuerdo a datos recopilados por el Ministerio de Ciencias, Tecnología, Conocimiento e Innovación- Número Exámenes</t>
  </si>
  <si>
    <t>COVID19,pandemia,virus,enfermedad,salud,estadística,Exámenes PCR,Región de Arica y Parinacota,Exámenes realizados,Número Exámenes</t>
  </si>
  <si>
    <t>Evolución del Proceso de Vacunación contra COVID-19 en la comuna de Antofagasta</t>
  </si>
  <si>
    <t>Gráfico muestra la Evolución del Proceso de Vacunación contra COVID-19 en la comuna de Antofagasta- en el Periodo 2020-2021, de acuerdo a datos recopilados por el Ministerio de Ciencias, Tecnología, Conocimiento e Innovación-  Unidades</t>
  </si>
  <si>
    <t>COVID19,pandemia,virus,enfermedad,salud,estadística,Vacunación,Antofagasta,Vacunación 1era y 2da dosis,Unidades</t>
  </si>
  <si>
    <t>https://analytics.zoho.com/open-view/2395394000008136598?ZOHO_CRITERIA=%22Localiza_CL_Poblacion%22.%22Codcom%22%3D2101</t>
  </si>
  <si>
    <t>Evolución del Número de Casos Activos de COVID-19 por 1 millón de habitantes en la comuna de Huara</t>
  </si>
  <si>
    <t>Gráfico muestra la Evolución del Número de Casos Activos de COVID-19 por 1 millón de habitantes en la comuna de Huara- en el Periodo 2020-2021, de acuerdo a datos recopilados por el Ministerio de Ciencias, Tecnología, Conocimiento e Innovación- Unidad de medida Casos</t>
  </si>
  <si>
    <t>COVID19,pandemia,virus,enfermedad,salud,estadística,Activos,Huara,Activos por 1 Millón Habitantes,Casos</t>
  </si>
  <si>
    <t>https://analytics.zoho.com/open-view/2395394000008132313?ZOHO_CRITERIA=%22Localiza_CL_Poblacion%22.%22Codcom%22%3D1404</t>
  </si>
  <si>
    <t>Relación entre la Etapa Histórica del Programa Paso a Paso y progreso del proceso de vacunación (2da dosis) en la comuna de Padre las Casas</t>
  </si>
  <si>
    <t>Gráfico muestra la Relación entre la Etapa Histórica del Programa Paso a Paso y progreso del proceso de vacunación (2da dosis) en la comuna de Padre las Casas- en el Periodo 2020-2021, de acuerdo a datos recopilados por el Ministerio de Ciencias, Tecnología, Conocimiento e Innovación-  Unidades</t>
  </si>
  <si>
    <t>COVID19,pandemia,virus,enfermedad,salud,estadística,Paso a Paso y Vacunación,Padre las Casas,Etapas Históricas - Vacunación,Unidades</t>
  </si>
  <si>
    <t>https://analytics.zoho.com/open-view/2395394000008157701?ZOHO_CRITERIA=%22Localiza_CL_Poblacion%22.%22Codcom%22%3D9112</t>
  </si>
  <si>
    <t>Gráfico muestra la Evolución del Proceso de Vacunación contra COVID-19 en la comuna de Doñihue- en el Periodo 2020-2021, de acuerdo a datos recopilados por el Ministerio de Ciencias, Tecnología, Conocimiento e Innovación-  Unidades</t>
  </si>
  <si>
    <t>COVID19,pandemia,virus,enfermedad,salud,estadística,Vacunación,Doñihue,Vacunación 1era y 2da dosis,Unidades</t>
  </si>
  <si>
    <t>Etapa Actual del Programa Paso a Paso en la comuna de Coltauco</t>
  </si>
  <si>
    <t>Mapa muestra la Etapa Actual del Programa Paso a Paso en la comuna de Coltauco- según el Último Informe MINCIECIA - Adimensional</t>
  </si>
  <si>
    <t>COVID19,pandemia,virus,enfermedad,salud,estadística,Etapas Paso a Paso,Coltauco,Etapa Actual,Adimensional</t>
  </si>
  <si>
    <t>https://analytics.zoho.com/open-view/2395394000008153647?ZOHO_CRITERIA=%22Localiza_CL_Poblacion%22.%22Codcom%22%3D6104</t>
  </si>
  <si>
    <t>Ingresos Históricos</t>
  </si>
  <si>
    <t>Socioeconómico</t>
  </si>
  <si>
    <t>Ingreso Promedio Comunal</t>
  </si>
  <si>
    <t>Ingreso por Sexo-Alfabetismo</t>
  </si>
  <si>
    <t>Ingreso Mujeres - Alfabetismo</t>
  </si>
  <si>
    <t>Años 2006-2009-2011-2013-2015-2017</t>
  </si>
  <si>
    <t>CLP/mes</t>
  </si>
  <si>
    <t>elaboración propia con base en Encuestas CASEN 2006 a 2017</t>
  </si>
  <si>
    <t>Diferencial de Ingreso Promedio Mensual de Mujeres según Alfabetismo en la comuna de Victoria</t>
  </si>
  <si>
    <t>Evolución del Diferencial de Ingreso Promedio Mensual de Mujeres según Alfabetismo en la comuna de Victoria, en los Años 2006-2009-2011-2013-2015-2017. Gráfico de elaboración propia con base en Encuestas CASEN 2006 a 2017- CLP/mes</t>
  </si>
  <si>
    <t>ingresos,personas,histórico,CASEN,encuesta,CASEN,INE,estadística,Socioeconómico,Ingreso Promedio Comunal,Ingreso por Sexo-Alfabetismo,Victoria,Ingreso Mujeres - Alfabetismo</t>
  </si>
  <si>
    <t>https://analytics.zoho.com/open-view/2395394000008161225?ZOHO_CRITERIA=%22Localiza%20Chile%22.%22Codcom%22%3D9211</t>
  </si>
  <si>
    <t>Ingreso por Alfabetismo</t>
  </si>
  <si>
    <t>Evolución del Ingreso Promedio Mensual por Alfabetismo en la comuna de Hualpén</t>
  </si>
  <si>
    <t>Muestra de la Evolución del Ingreso Promedio Mensual por Alfabetismo en la comuna de Hualpén en los Años 2006-2009-2011-2013-2015-2017. Gráfico de elaboración propia con base en Encuestas CASEN 2006 a 2017-unidad CLP/mes</t>
  </si>
  <si>
    <t>ingresos,personas,histórico,CASEN,encuesta,CASEN,INE,estadística,Socioeconómico,Ingreso Promedio Comunal,Ingreso por Alfabetismo,Hualpén,Ingreso por Alfabetismo</t>
  </si>
  <si>
    <t>https://analytics.zoho.com/open-view/2395394000008161226?ZOHO_CRITERIA=%22Localiza%20Chile%22.%22Codcom%22%3D8112</t>
  </si>
  <si>
    <t>#1774B591</t>
  </si>
  <si>
    <t>Ingreso Promedio Regional</t>
  </si>
  <si>
    <t>Ingreso Promedio Mensual</t>
  </si>
  <si>
    <t>Ingreso Regional</t>
  </si>
  <si>
    <t>Evolución del Ingreso Promedio Mensual por Persona para la Región del Biobío</t>
  </si>
  <si>
    <t>Evolución del Ingreso Promedio Mensual por Persona para la Región del Biobío, en los Años 2006-2009-2011-2013-2015-2017. Gráfico de elaboración propia con base en Encuestas CASEN 2006 a 2017- CLP/mes</t>
  </si>
  <si>
    <t>ingresos,personas,histórico,CASEN,encuesta,CASEN,INE,estadística,Socioeconómico,Ingreso Promedio Regional,Ingreso Promedio Mensual,Región del Biobío,Ingreso Regional</t>
  </si>
  <si>
    <t>https://analytics.zoho.com/open-view/2395394000008161200?ZOHO_CRITERIA=%22Localiza%20Chile%22.%22Codreg%22%3D8</t>
  </si>
  <si>
    <t>#1774B17</t>
  </si>
  <si>
    <t>Ingreso por Sexo</t>
  </si>
  <si>
    <t>Año 2017</t>
  </si>
  <si>
    <t>Ingreso Promedio Mensual de Hombres al año 2017 por Comuna en la Región de Coquimbo</t>
  </si>
  <si>
    <t>Representación Geográfica del Ingreso Promedio Mensual de Hombres al año 2017 por Comuna en la Región de Coquimbo. Mapa de elaboración propia con base en Encuestas CASEN 2006 a 2017- CLP/mes</t>
  </si>
  <si>
    <t>ingresos,personas,histórico,CASEN,encuesta,CASEN,INE,estadística,Socioeconómico,Ingreso Promedio Comunal,Ingreso por Sexo,Región de Coquimbo,Ingreso por Sexo</t>
  </si>
  <si>
    <t>https://analytics.zoho.com/open-view/2395394000008618492?ZOHO_CRITERIA=%22Localiza%20Chile%22.%22Codreg%22%3D4</t>
  </si>
  <si>
    <t>#1774B426</t>
  </si>
  <si>
    <t>Comparativo de Ingreso Promedio Mensual entre personas con y sin alfabetización en la comuna de Pichilemu</t>
  </si>
  <si>
    <t>Gráfico nos muestra el Comparativo de Ingreso Promedio Mensual entre personas con y sin alfabetización en la comuna de Pichilemu en el Año 2017. Gráfico de elaboración propia con base en Encuestas CASEN 2006 a 2017-unidad CLP/mes</t>
  </si>
  <si>
    <t>Gráfico Comparativo</t>
  </si>
  <si>
    <t>ingresos,personas,histórico,CASEN,encuesta,CASEN,INE,estadística,Socioeconómico,Ingreso Promedio Comunal,Ingreso por Alfabetismo,Pichilemu,Ingreso por Alfabetismo</t>
  </si>
  <si>
    <t>https://analytics.zoho.com/open-view/2395394000008161227?ZOHO_CRITERIA=%22Localiza%20Chile%22.%22Codcom%22%3D6201</t>
  </si>
  <si>
    <t>#1774B534</t>
  </si>
  <si>
    <t>Ingreso Hombres - Alfabetismo</t>
  </si>
  <si>
    <t>Diferencial de Ingreso Promedio Mensual de Hombres según Alfabetismo en la comuna de Santa Cruz</t>
  </si>
  <si>
    <t>Evolución del Diferencial de Ingreso Promedio Mensual de Hombres según Alfabetismo en la comuna de Santa Cruz, en los Años 2006-2009-2011-2013-2015-2017. Gráfico de elaboración propia con base en Encuestas CASEN 2006 a 2017- CLP/mes</t>
  </si>
  <si>
    <t>ingresos,personas,histórico,CASEN,encuesta,CASEN,INE,estadística,Socioeconómico,Ingreso Promedio Comunal,Ingreso por Sexo-Alfabetismo,Santa Cruz,Ingreso Hombres - Alfabetismo</t>
  </si>
  <si>
    <t>https://analytics.zoho.com/open-view/2395394000008161224?ZOHO_CRITERIA=%22Localiza%20Chile%22.%22Codcom%22%3D6310</t>
  </si>
  <si>
    <t>#1774B549</t>
  </si>
  <si>
    <t>Variación Ingreso Comunal</t>
  </si>
  <si>
    <t>Variación porcentual del Ingreso Promedio Mensual por Persona en la comuna de Chimbarongo</t>
  </si>
  <si>
    <t xml:space="preserve"> Muestra en proporciones de la Variación porcentual del Ingreso Promedio Mensual por Persona en la comuna de Chimbarongo en los Años 2006-2009-2011-2013-2015-2017. Gráfico de elaboración propia con base en Encuestas CASEN 2006 a 2017- Porcentaje (%)</t>
  </si>
  <si>
    <t>Gráfico Proporciones</t>
  </si>
  <si>
    <t>ingresos,personas,histórico,CASEN,encuesta,CASEN,INE,estadística,Socioeconómico,Ingreso Promedio Comunal,Ingreso Promedio Mensual,Chimbarongo,Variación Ingreso Comunal</t>
  </si>
  <si>
    <t>https://analytics.zoho.com/open-view/2395394000008161221?ZOHO_CRITERIA=%22Localiza%20Chile%22.%22Codcom%22%3D6303</t>
  </si>
  <si>
    <t>#1774B542</t>
  </si>
  <si>
    <t>Diferencial de Ingreso Promedio Mensual de Hombres según Alfabetismo en la comuna de Punitaqui</t>
  </si>
  <si>
    <t>Evolución del Diferencial de Ingreso Promedio Mensual de Hombres según Alfabetismo en la comuna de Punitaqui, en los Años 2006-2009-2011-2013-2015-2017. Gráfico de elaboración propia con base en Encuestas CASEN 2006 a 2017- CLP/mes</t>
  </si>
  <si>
    <t>ingresos,personas,histórico,CASEN,encuesta,CASEN,INE,estadística,Socioeconómico,Ingreso Promedio Comunal,Ingreso por Sexo-Alfabetismo,Punitaqui,Ingreso Hombres - Alfabetismo</t>
  </si>
  <si>
    <t>https://analytics.zoho.com/open-view/2395394000008161224?ZOHO_CRITERIA=%22Localiza%20Chile%22.%22Codcom%22%3D4304</t>
  </si>
  <si>
    <t>#1774B477</t>
  </si>
  <si>
    <t>Diferencial de Ingreso Promedio Mensual de Mujeres según Alfabetismo en la comuna de Tocopilla</t>
  </si>
  <si>
    <t>Evolución del Diferencial de Ingreso Promedio Mensual de Mujeres según Alfabetismo en la comuna de Tocopilla, en los Años 2006-2009-2011-2013-2015-2017. Gráfico de elaboración propia con base en Encuestas CASEN 2006 a 2017- CLP/mes</t>
  </si>
  <si>
    <t>ingresos,personas,histórico,CASEN,encuesta,CASEN,INE,estadística,Socioeconómico,Ingreso Promedio Comunal,Ingreso por Sexo-Alfabetismo,Tocopilla,Ingreso Mujeres - Alfabetismo</t>
  </si>
  <si>
    <t>https://analytics.zoho.com/open-view/2395394000008161225?ZOHO_CRITERIA=%22Localiza%20Chile%22.%22Codcom%22%3D2301</t>
  </si>
  <si>
    <t>#1774B453</t>
  </si>
  <si>
    <t>Evolución del Ingreso Promedio Mensual por Persona para Mujeres y Hombres en la comuna de Temuco</t>
  </si>
  <si>
    <t>Evolución del Ingreso Promedio Mensual por Persona para Mujeres y Hombres en la comuna de Temuco, en los Años 2006-2009-2011-2013-2015-2017. Gráfico de elaboración propia con base en Encuestas CASEN 2006 a 2017- CLP/mes</t>
  </si>
  <si>
    <t>ingresos,personas,histórico,CASEN,encuesta,CASEN,INE,estadística,Socioeconómico,Ingreso Promedio Comunal,Ingreso por Sexo,Temuco,Ingreso por Sexo</t>
  </si>
  <si>
    <t>https://analytics.zoho.com/open-view/2395394000008161222?ZOHO_CRITERIA=%22Localiza%20Chile%22.%22Codcom%22%3D9101</t>
  </si>
  <si>
    <t>#1774B272</t>
  </si>
  <si>
    <t>Diferencial de Ingreso Promedio Mensual de Mujeres según Alfabetismo en la comuna de Pedro Aguirre Cerda</t>
  </si>
  <si>
    <t>Evolución del Diferencial de Ingreso Promedio Mensual de Mujeres según Alfabetismo en la comuna de Pedro Aguirre Cerda, en los Años 2006-2009-2011-2013-2015-2017. Gráfico de elaboración propia con base en Encuestas CASEN 2006 a 2017- CLP/mes</t>
  </si>
  <si>
    <t>ingresos,personas,histórico,CASEN,encuesta,CASEN,INE,estadística,Socioeconómico,Ingreso Promedio Comunal,Ingreso por Sexo-Alfabetismo,Pedro Aguirre Cerda,Ingreso Mujeres - Alfabetismo</t>
  </si>
  <si>
    <t>https://analytics.zoho.com/open-view/2395394000008161225?ZOHO_CRITERIA=%22Localiza%20Chile%22.%22Codcom%22%3D13121</t>
  </si>
  <si>
    <t>#1774B736</t>
  </si>
  <si>
    <t>Diferencial de Ingreso Promedio Mensual de Hombres según Alfabetismo en la comuna de Lampa</t>
  </si>
  <si>
    <t>Evolución del Diferencial de Ingreso Promedio Mensual de Hombres según Alfabetismo en la comuna de Lampa, en los Años 2006-2009-2011-2013-2015-2017. Gráfico de elaboración propia con base en Encuestas CASEN 2006 a 2017- CLP/mes</t>
  </si>
  <si>
    <t>ingresos,personas,histórico,CASEN,encuesta,CASEN,INE,estadística,Socioeconómico,Ingreso Promedio Comunal,Ingreso por Sexo-Alfabetismo,Lampa,Ingreso Hombres - Alfabetismo</t>
  </si>
  <si>
    <t>https://analytics.zoho.com/open-view/2395394000008161224?ZOHO_CRITERIA=%22Localiza%20Chile%22.%22Codcom%22%3D13302</t>
  </si>
  <si>
    <t>#1774B752</t>
  </si>
  <si>
    <t>Ingreso Comunal</t>
  </si>
  <si>
    <t>Evolución del Ingreso Promedio Mensual por Persona en la comuna de San Pedro</t>
  </si>
  <si>
    <t>Evolución del Ingreso Promedio Mensual por Persona en la comuna de San Pedro en los Años 2006-2009-2011-2013-2015-2017. Gráfico de elaboración propia con base en Encuestas CASEN 2006 a 2017- CLP/mes</t>
  </si>
  <si>
    <t>ingresos,personas,histórico,CASEN,encuesta,CASEN,INE,estadística,Socioeconómico,Ingreso Promedio Comunal,Ingreso Promedio Mensual,San Pedro,Ingreso Comunal</t>
  </si>
  <si>
    <t>https://analytics.zoho.com/open-view/2395394000008161220?ZOHO_CRITERIA=%22Localiza%20Chile%22.%22Codcom%22%3D13505</t>
  </si>
  <si>
    <t>#1774B400</t>
  </si>
  <si>
    <t>Ingreso Promedio Mensual de Mujeres y Hombres en el año 2017 en la Región de Ñuble</t>
  </si>
  <si>
    <t>Muestra del Ingreso Promedio Mensual de Mujeres y Hombres en el año 2017 en la Región de Ñuble. Gráfico de elaboración propia con base en Encuestas CASEN 2006 a 2017- CLP/mes</t>
  </si>
  <si>
    <t>ingresos,personas,histórico,CASEN,encuesta,CASEN,INE,estadística,Socioeconómico,Ingreso Promedio Regional,Ingreso por Sexo,Región de Ñuble,Ingreso por Sexo</t>
  </si>
  <si>
    <t>https://analytics.zoho.com/open-view/2395394000008161203?ZOHO_CRITERIA=%22Localiza%20Chile%22.%22Codreg%22%3D16</t>
  </si>
  <si>
    <t>#1774B438</t>
  </si>
  <si>
    <t>Comparativo de Ingreso Promedio Mensual entre personas con y sin alfabetización en la comuna de San Ramón</t>
  </si>
  <si>
    <t>Gráfico nos muestra el Comparativo de Ingreso Promedio Mensual entre personas con y sin alfabetización en la comuna de San Ramón en el Año 2017. Gráfico de elaboración propia con base en Encuestas CASEN 2006 a 2017-unidad CLP/mes</t>
  </si>
  <si>
    <t>ingresos,personas,histórico,CASEN,encuesta,CASEN,INE,estadística,Socioeconómico,Ingreso Promedio Comunal,Ingreso por Alfabetismo,San Ramón,Ingreso por Alfabetismo</t>
  </si>
  <si>
    <t>https://analytics.zoho.com/open-view/2395394000008161227?ZOHO_CRITERIA=%22Localiza%20Chile%22.%22Codcom%22%3D13131</t>
  </si>
  <si>
    <t>#1774B746</t>
  </si>
  <si>
    <t>Diferencial de Ingreso Promedio Mensual de Hombres según Alfabetismo en la comuna de Chépica</t>
  </si>
  <si>
    <t>Evolución del Diferencial de Ingreso Promedio Mensual de Hombres según Alfabetismo en la comuna de Chépica, en los Años 2006-2009-2011-2013-2015-2017. Gráfico de elaboración propia con base en Encuestas CASEN 2006 a 2017- CLP/mes</t>
  </si>
  <si>
    <t>ingresos,personas,histórico,CASEN,encuesta,CASEN,INE,estadística,Socioeconómico,Ingreso Promedio Comunal,Ingreso por Sexo-Alfabetismo,Chépica,Ingreso Hombres - Alfabetismo</t>
  </si>
  <si>
    <t>https://analytics.zoho.com/open-view/2395394000008161224?ZOHO_CRITERIA=%22Localiza%20Chile%22.%22Codcom%22%3D6302</t>
  </si>
  <si>
    <t>#1774B541</t>
  </si>
  <si>
    <t>Diferencial de Ingreso Promedio Mensual de Mujeres según Alfabetismo en la comuna de La Pintana</t>
  </si>
  <si>
    <t>Evolución del Diferencial de Ingreso Promedio Mensual de Mujeres según Alfabetismo en la comuna de La Pintana, en los Años 2006-2009-2011-2013-2015-2017. Gráfico de elaboración propia con base en Encuestas CASEN 2006 a 2017- CLP/mes</t>
  </si>
  <si>
    <t>ingresos,personas,histórico,CASEN,encuesta,CASEN,INE,estadística,Socioeconómico,Ingreso Promedio Comunal,Ingreso por Sexo-Alfabetismo,La Pintana,Ingreso Mujeres - Alfabetismo</t>
  </si>
  <si>
    <t>https://analytics.zoho.com/open-view/2395394000008161225?ZOHO_CRITERIA=%22Localiza%20Chile%22.%22Codcom%22%3D13112</t>
  </si>
  <si>
    <t>#1774B727</t>
  </si>
  <si>
    <t>Evolución del Ingreso Promedio Mensual por Alfabetismo en la comuna de Victoria</t>
  </si>
  <si>
    <t>Muestra de la Evolución del Ingreso Promedio Mensual por Alfabetismo en la comuna de Victoria en los Años 2006-2009-2011-2013-2015-2017. Gráfico de elaboración propia con base en Encuestas CASEN 2006 a 2017-unidad CLP/mes</t>
  </si>
  <si>
    <t>ingresos,personas,histórico,CASEN,encuesta,CASEN,INE,estadística,Socioeconómico,Ingreso Promedio Comunal,Ingreso por Alfabetismo,Victoria,Ingreso por Alfabetismo</t>
  </si>
  <si>
    <t>https://analytics.zoho.com/open-view/2395394000008161226?ZOHO_CRITERIA=%22Localiza%20Chile%22.%22Codcom%22%3D9211</t>
  </si>
  <si>
    <t>Evolución del Ingreso Promedio Mensual por Persona en la comuna de Porvenir</t>
  </si>
  <si>
    <t>Evolución del Ingreso Promedio Mensual por Persona en la comuna de Porvenir en los Años 2006-2009-2011-2013-2015-2017. Gráfico de elaboración propia con base en Encuestas CASEN 2006 a 2017- CLP/mes</t>
  </si>
  <si>
    <t>ingresos,personas,histórico,CASEN,encuesta,CASEN,INE,estadística,Socioeconómico,Ingreso Promedio Comunal,Ingreso Promedio Mensual,Porvenir,Ingreso Comunal</t>
  </si>
  <si>
    <t>https://analytics.zoho.com/open-view/2395394000008161220?ZOHO_CRITERIA=%22Localiza%20Chile%22.%22Codcom%22%3D12301</t>
  </si>
  <si>
    <t>#1774B349</t>
  </si>
  <si>
    <t>Evolución del Ingreso Promedio Mensual por Alfabetismo en la comuna de Lago Verde</t>
  </si>
  <si>
    <t>Muestra de la Evolución del Ingreso Promedio Mensual por Alfabetismo en la comuna de Lago Verde en los Años 2006-2009-2011-2013-2015-2017. Gráfico de elaboración propia con base en Encuestas CASEN 2006 a 2017-unidad CLP/mes</t>
  </si>
  <si>
    <t>ingresos,personas,histórico,CASEN,encuesta,CASEN,INE,estadística,Socioeconómico,Ingreso Promedio Comunal,Ingreso por Alfabetismo,Lago Verde,Ingreso por Alfabetismo</t>
  </si>
  <si>
    <t>https://analytics.zoho.com/open-view/2395394000008161226?ZOHO_CRITERIA=%22Localiza%20Chile%22.%22Codcom%22%3D11102</t>
  </si>
  <si>
    <t>#1774B697</t>
  </si>
  <si>
    <t>Evolución del Ingreso Promedio Mensual por Persona para Mujeres y Hombres en la comuna de Canela</t>
  </si>
  <si>
    <t>Evolución del Ingreso Promedio Mensual por Persona para Mujeres y Hombres en la comuna de Canela, en los Años 2006-2009-2011-2013-2015-2017. Gráfico de elaboración propia con base en Encuestas CASEN 2006 a 2017- CLP/mes</t>
  </si>
  <si>
    <t>ingresos,personas,histórico,CASEN,encuesta,CASEN,INE,estadística,Socioeconómico,Ingreso Promedio Comunal,Ingreso por Sexo,Canela,Ingreso por Sexo</t>
  </si>
  <si>
    <t>https://analytics.zoho.com/open-view/2395394000008161222?ZOHO_CRITERIA=%22Localiza%20Chile%22.%22Codcom%22%3D4202</t>
  </si>
  <si>
    <t>#1774B109</t>
  </si>
  <si>
    <t>Diferencial de Ingreso Promedio Mensual de Mujeres según Alfabetismo en la comuna de Tomé</t>
  </si>
  <si>
    <t>Evolución del Diferencial de Ingreso Promedio Mensual de Mujeres según Alfabetismo en la comuna de Tomé, en los Años 2006-2009-2011-2013-2015-2017. Gráfico de elaboración propia con base en Encuestas CASEN 2006 a 2017- CLP/mes</t>
  </si>
  <si>
    <t>ingresos,personas,histórico,CASEN,encuesta,CASEN,INE,estadística,Socioeconómico,Ingreso Promedio Comunal,Ingreso por Sexo-Alfabetismo,Tomé,Ingreso Mujeres - Alfabetismo</t>
  </si>
  <si>
    <t>https://analytics.zoho.com/open-view/2395394000008161225?ZOHO_CRITERIA=%22Localiza%20Chile%22.%22Codcom%22%3D8111</t>
  </si>
  <si>
    <t>#1774B590</t>
  </si>
  <si>
    <t>Ingreso Promedio Mensual de Mujeres y Hombres en el año 2017 en la comuna de Bulnes</t>
  </si>
  <si>
    <t xml:space="preserve"> Distribución del Ingreso Promedio Mensual de Mujeres y Hombres en el año 2017 en la comuna de Bulnes. Gráfico de elaboración propia con base en Encuestas CASEN 2006 a 2017- CLP/mes</t>
  </si>
  <si>
    <t>ingresos,personas,histórico,CASEN,encuesta,CASEN,INE,estadística,Socioeconómico,Ingreso Promedio Comunal,Ingreso por Sexo,Bulnes,Ingreso por Sexo</t>
  </si>
  <si>
    <t>https://analytics.zoho.com/open-view/2395394000008161223?ZOHO_CRITERIA=%22Localiza%20Chile%22.%22Codcom%22%3D16102</t>
  </si>
  <si>
    <t>Evolución del Ingreso Promedio Mensual por Persona para Mujeres y Hombres en la comuna de Curacautín</t>
  </si>
  <si>
    <t>Evolución del Ingreso Promedio Mensual por Persona para Mujeres y Hombres en la comuna de Curacautín, en los Años 2006-2009-2011-2013-2015-2017. Gráfico de elaboración propia con base en Encuestas CASEN 2006 a 2017- CLP/mes</t>
  </si>
  <si>
    <t>ingresos,personas,histórico,CASEN,encuesta,CASEN,INE,estadística,Socioeconómico,Ingreso Promedio Comunal,Ingreso por Sexo,Curacautín,Ingreso por Sexo</t>
  </si>
  <si>
    <t>https://analytics.zoho.com/open-view/2395394000008161222?ZOHO_CRITERIA=%22Localiza%20Chile%22.%22Codcom%22%3D9203</t>
  </si>
  <si>
    <t>#1774B295</t>
  </si>
  <si>
    <t>Evolución del Ingreso Promedio Mensual por Persona para Mujeres y Hombres en la comuna de Toltén</t>
  </si>
  <si>
    <t>Evolución del Ingreso Promedio Mensual por Persona para Mujeres y Hombres en la comuna de Toltén, en los Años 2006-2009-2011-2013-2015-2017. Gráfico de elaboración propia con base en Encuestas CASEN 2006 a 2017- CLP/mes</t>
  </si>
  <si>
    <t>ingresos,personas,histórico,CASEN,encuesta,CASEN,INE,estadística,Socioeconómico,Ingreso Promedio Comunal,Ingreso por Sexo,Toltén,Ingreso por Sexo</t>
  </si>
  <si>
    <t>https://analytics.zoho.com/open-view/2395394000008161222?ZOHO_CRITERIA=%22Localiza%20Chile%22.%22Codcom%22%3D9118</t>
  </si>
  <si>
    <t>#1774B289</t>
  </si>
  <si>
    <t>Diferencial de Ingreso Promedio Mensual de Hombres según Alfabetismo en la comuna de Lautaro</t>
  </si>
  <si>
    <t>Evolución del Diferencial de Ingreso Promedio Mensual de Hombres según Alfabetismo en la comuna de Lautaro, en los Años 2006-2009-2011-2013-2015-2017. Gráfico de elaboración propia con base en Encuestas CASEN 2006 a 2017- CLP/mes</t>
  </si>
  <si>
    <t>ingresos,personas,histórico,CASEN,encuesta,CASEN,INE,estadística,Socioeconómico,Ingreso Promedio Comunal,Ingreso por Sexo-Alfabetismo,Lautaro,Ingreso Hombres - Alfabetismo</t>
  </si>
  <si>
    <t>https://analytics.zoho.com/open-view/2395394000008161224?ZOHO_CRITERIA=%22Localiza%20Chile%22.%22Codcom%22%3D9108</t>
  </si>
  <si>
    <t>#1774B641</t>
  </si>
  <si>
    <t>Diferencial de Ingreso Promedio Mensual de Mujeres según Alfabetismo en la comuna de Ñuñoa</t>
  </si>
  <si>
    <t>Evolución del Diferencial de Ingreso Promedio Mensual de Mujeres según Alfabetismo en la comuna de Ñuñoa, en los Años 2006-2009-2011-2013-2015-2017. Gráfico de elaboración propia con base en Encuestas CASEN 2006 a 2017- CLP/mes</t>
  </si>
  <si>
    <t>ingresos,personas,histórico,CASEN,encuesta,CASEN,INE,estadística,Socioeconómico,Ingreso Promedio Comunal,Ingreso por Sexo-Alfabetismo,Ñuñoa,Ingreso Mujeres - Alfabetismo</t>
  </si>
  <si>
    <t>https://analytics.zoho.com/open-view/2395394000008161225?ZOHO_CRITERIA=%22Localiza%20Chile%22.%22Codcom%22%3D13120</t>
  </si>
  <si>
    <t>#1774B735</t>
  </si>
  <si>
    <t>Variación porcentual del Ingreso Promedio Mensual por Persona en la comuna de Caldera</t>
  </si>
  <si>
    <t xml:space="preserve"> Muestra en proporciones de la Variación porcentual del Ingreso Promedio Mensual por Persona en la comuna de Caldera en los Años 2006-2009-2011-2013-2015-2017. Gráfico de elaboración propia con base en Encuestas CASEN 2006 a 2017- Porcentaje (%)</t>
  </si>
  <si>
    <t>ingresos,personas,histórico,CASEN,encuesta,CASEN,INE,estadística,Socioeconómico,Ingreso Promedio Comunal,Ingreso Promedio Mensual,Caldera,Variación Ingreso Comunal</t>
  </si>
  <si>
    <t>https://analytics.zoho.com/open-view/2395394000008161221?ZOHO_CRITERIA=%22Localiza%20Chile%22.%22Codcom%22%3D3102</t>
  </si>
  <si>
    <t>#1774B456</t>
  </si>
  <si>
    <t>Evolución del Ingreso Promedio Mensual por Persona en la comuna de Isla de Pascua</t>
  </si>
  <si>
    <t>Evolución del Ingreso Promedio Mensual por Persona en la comuna de Isla de Pascua en los Años 2006-2009-2011-2013-2015-2017. Gráfico de elaboración propia con base en Encuestas CASEN 2006 a 2017- CLP/mes</t>
  </si>
  <si>
    <t>ingresos,personas,histórico,CASEN,encuesta,CASEN,INE,estadística,Socioeconómico,Ingreso Promedio Comunal,Ingreso Promedio Mensual,Isla de Pascua,Ingreso Comunal</t>
  </si>
  <si>
    <t>https://analytics.zoho.com/open-view/2395394000008161220?ZOHO_CRITERIA=%22Localiza%20Chile%22.%22Codcom%22%3D5201</t>
  </si>
  <si>
    <t>#1774B124</t>
  </si>
  <si>
    <t>Diferencial de Ingreso Promedio Mensual de Mujeres según Alfabetismo en la comuna de Putaendo</t>
  </si>
  <si>
    <t>Evolución del Diferencial de Ingreso Promedio Mensual de Mujeres según Alfabetismo en la comuna de Putaendo, en los Años 2006-2009-2011-2013-2015-2017. Gráfico de elaboración propia con base en Encuestas CASEN 2006 a 2017- CLP/mes</t>
  </si>
  <si>
    <t>ingresos,personas,histórico,CASEN,encuesta,CASEN,INE,estadística,Socioeconómico,Ingreso Promedio Comunal,Ingreso por Sexo-Alfabetismo,Putaendo,Ingreso Mujeres - Alfabetismo</t>
  </si>
  <si>
    <t>https://analytics.zoho.com/open-view/2395394000008161225?ZOHO_CRITERIA=%22Localiza%20Chile%22.%22Codcom%22%3D5705</t>
  </si>
  <si>
    <t>#1774B511</t>
  </si>
  <si>
    <t>Evolución del Ingreso Promedio Mensual por Alfabetismo en la comuna de San José de Maipo</t>
  </si>
  <si>
    <t>Muestra de la Evolución del Ingreso Promedio Mensual por Alfabetismo en la comuna de San José de Maipo en los Años 2006-2009-2011-2013-2015-2017. Gráfico de elaboración propia con base en Encuestas CASEN 2006 a 2017-unidad CLP/mes</t>
  </si>
  <si>
    <t>ingresos,personas,histórico,CASEN,encuesta,CASEN,INE,estadística,Socioeconómico,Ingreso Promedio Comunal,Ingreso por Alfabetismo,San José de Maipo,Ingreso por Alfabetismo</t>
  </si>
  <si>
    <t>https://analytics.zoho.com/open-view/2395394000008161226?ZOHO_CRITERIA=%22Localiza%20Chile%22.%22Codcom%22%3D13203</t>
  </si>
  <si>
    <t>#1774B750</t>
  </si>
  <si>
    <t>Evolución del Ingreso Promedio Mensual por Alfabetismo en la comuna de Mariquina</t>
  </si>
  <si>
    <t>Muestra de la Evolución del Ingreso Promedio Mensual por Alfabetismo en la comuna de Mariquina en los Años 2006-2009-2011-2013-2015-2017. Gráfico de elaboración propia con base en Encuestas CASEN 2006 a 2017-unidad CLP/mes</t>
  </si>
  <si>
    <t>ingresos,personas,histórico,CASEN,encuesta,CASEN,INE,estadística,Socioeconómico,Ingreso Promedio Comunal,Ingreso por Alfabetismo,Mariquina,Ingreso por Alfabetismo</t>
  </si>
  <si>
    <t>https://analytics.zoho.com/open-view/2395394000008161226?ZOHO_CRITERIA=%22Localiza%20Chile%22.%22Codcom%22%3D14106</t>
  </si>
  <si>
    <t>#1774B773</t>
  </si>
  <si>
    <t>Evolución del Ingreso Promedio Mensual por Persona para Mujeres y Hombres en la comuna de Algarrobo</t>
  </si>
  <si>
    <t>Evolución del Ingreso Promedio Mensual por Persona para Mujeres y Hombres en la comuna de Algarrobo, en los Años 2006-2009-2011-2013-2015-2017. Gráfico de elaboración propia con base en Encuestas CASEN 2006 a 2017- CLP/mes</t>
  </si>
  <si>
    <t>ingresos,personas,histórico,CASEN,encuesta,CASEN,INE,estadística,Socioeconómico,Ingreso Promedio Comunal,Ingreso por Sexo,Algarrobo,Ingreso por Sexo</t>
  </si>
  <si>
    <t>https://analytics.zoho.com/open-view/2395394000008161222?ZOHO_CRITERIA=%22Localiza%20Chile%22.%22Codcom%22%3D5602</t>
  </si>
  <si>
    <t>#1774B140</t>
  </si>
  <si>
    <t>Evolución del Ingreso Promedio Mensual por Persona para Mujeres y Hombres en la comuna de Arauco</t>
  </si>
  <si>
    <t>Evolución del Ingreso Promedio Mensual por Persona para Mujeres y Hombres en la comuna de Arauco, en los Años 2006-2009-2011-2013-2015-2017. Gráfico de elaboración propia con base en Encuestas CASEN 2006 a 2017- CLP/mes</t>
  </si>
  <si>
    <t>ingresos,personas,histórico,CASEN,encuesta,CASEN,INE,estadística,Socioeconómico,Ingreso Promedio Comunal,Ingreso por Sexo,Arauco,Ingreso por Sexo</t>
  </si>
  <si>
    <t>https://analytics.zoho.com/open-view/2395394000008161222?ZOHO_CRITERIA=%22Localiza%20Chile%22.%22Codcom%22%3D8202</t>
  </si>
  <si>
    <t>#1774B231</t>
  </si>
  <si>
    <t>Variación porcentual del Ingreso Promedio Mensual por Persona en la comuna de Temuco</t>
  </si>
  <si>
    <t xml:space="preserve"> Muestra en proporciones de la Variación porcentual del Ingreso Promedio Mensual por Persona en la comuna de Temuco en los Años 2006-2009-2011-2013-2015-2017. Gráfico de elaboración propia con base en Encuestas CASEN 2006 a 2017- Porcentaje (%)</t>
  </si>
  <si>
    <t>ingresos,personas,histórico,CASEN,encuesta,CASEN,INE,estadística,Socioeconómico,Ingreso Promedio Comunal,Ingreso Promedio Mensual,Temuco,Variación Ingreso Comunal</t>
  </si>
  <si>
    <t>https://analytics.zoho.com/open-view/2395394000008161221?ZOHO_CRITERIA=%22Localiza%20Chile%22.%22Codcom%22%3D9101</t>
  </si>
  <si>
    <t>#1774B634</t>
  </si>
  <si>
    <t>Evolución del Ingreso Promedio Mensual por Persona para Mujeres y Hombres en la comuna de Purranque</t>
  </si>
  <si>
    <t>Evolución del Ingreso Promedio Mensual por Persona para Mujeres y Hombres en la comuna de Purranque, en los Años 2006-2009-2011-2013-2015-2017. Gráfico de elaboración propia con base en Encuestas CASEN 2006 a 2017- CLP/mes</t>
  </si>
  <si>
    <t>ingresos,personas,histórico,CASEN,encuesta,CASEN,INE,estadística,Socioeconómico,Ingreso Promedio Comunal,Ingreso por Sexo,Purranque,Ingreso por Sexo</t>
  </si>
  <si>
    <t>https://analytics.zoho.com/open-view/2395394000008161222?ZOHO_CRITERIA=%22Localiza%20Chile%22.%22Codcom%22%3D10303</t>
  </si>
  <si>
    <t>#1774B325</t>
  </si>
  <si>
    <t>Diferencial de Ingreso Promedio Mensual de Mujeres según Alfabetismo en la comuna de San Fernando</t>
  </si>
  <si>
    <t>Evolución del Diferencial de Ingreso Promedio Mensual de Mujeres según Alfabetismo en la comuna de San Fernando, en los Años 2006-2009-2011-2013-2015-2017. Gráfico de elaboración propia con base en Encuestas CASEN 2006 a 2017- CLP/mes</t>
  </si>
  <si>
    <t>ingresos,personas,histórico,CASEN,encuesta,CASEN,INE,estadística,Socioeconómico,Ingreso Promedio Comunal,Ingreso por Sexo-Alfabetismo,San Fernando,Ingreso Mujeres - Alfabetismo</t>
  </si>
  <si>
    <t>https://analytics.zoho.com/open-view/2395394000008161225?ZOHO_CRITERIA=%22Localiza%20Chile%22.%22Codcom%22%3D6301</t>
  </si>
  <si>
    <t>#1774B540</t>
  </si>
  <si>
    <t>Ingreso Promedio Mensual de Mujeres y Hombres en el año 2017 en la comuna de Hijuelas</t>
  </si>
  <si>
    <t xml:space="preserve"> Distribución del Ingreso Promedio Mensual de Mujeres y Hombres en el año 2017 en la comuna de Hijuelas. Gráfico de elaboración propia con base en Encuestas CASEN 2006 a 2017- CLP/mes</t>
  </si>
  <si>
    <t>ingresos,personas,histórico,CASEN,encuesta,CASEN,INE,estadística,Socioeconómico,Ingreso Promedio Comunal,Ingreso por Sexo,Hijuelas,Ingreso por Sexo</t>
  </si>
  <si>
    <t>https://analytics.zoho.com/open-view/2395394000008161223?ZOHO_CRITERIA=%22Localiza%20Chile%22.%22Codcom%22%3D5503</t>
  </si>
  <si>
    <t>#1774B498</t>
  </si>
  <si>
    <t>Evolución del Ingreso Promedio Mensual por Alfabetismo en la comuna de Olivar</t>
  </si>
  <si>
    <t>Muestra de la Evolución del Ingreso Promedio Mensual por Alfabetismo en la comuna de Olivar en los Años 2006-2009-2011-2013-2015-2017. Gráfico de elaboración propia con base en Encuestas CASEN 2006 a 2017-unidad CLP/mes</t>
  </si>
  <si>
    <t>ingresos,personas,histórico,CASEN,encuesta,CASEN,INE,estadística,Socioeconómico,Ingreso Promedio Comunal,Ingreso por Alfabetismo,Olivar,Ingreso por Alfabetismo</t>
  </si>
  <si>
    <t>https://analytics.zoho.com/open-view/2395394000008161226?ZOHO_CRITERIA=%22Localiza%20Chile%22.%22Codcom%22%3D6111</t>
  </si>
  <si>
    <t>#1774B527</t>
  </si>
  <si>
    <t>Evolución del Ingreso Promedio Mensual por Alfabetismo en la comuna de Licantén</t>
  </si>
  <si>
    <t>Muestra de la Evolución del Ingreso Promedio Mensual por Alfabetismo en la comuna de Licantén en los Años 2006-2009-2011-2013-2015-2017. Gráfico de elaboración propia con base en Encuestas CASEN 2006 a 2017-unidad CLP/mes</t>
  </si>
  <si>
    <t>ingresos,personas,histórico,CASEN,encuesta,CASEN,INE,estadística,Socioeconómico,Ingreso Promedio Comunal,Ingreso por Alfabetismo,Licantén,Ingreso por Alfabetismo</t>
  </si>
  <si>
    <t>https://analytics.zoho.com/open-view/2395394000008161226?ZOHO_CRITERIA=%22Localiza%20Chile%22.%22Codcom%22%3D7303</t>
  </si>
  <si>
    <t>#1774B565</t>
  </si>
  <si>
    <t>Evolución del Ingreso Promedio Mensual por Persona en la comuna de Freirina</t>
  </si>
  <si>
    <t>Evolución del Ingreso Promedio Mensual por Persona en la comuna de Freirina en los Años 2006-2009-2011-2013-2015-2017. Gráfico de elaboración propia con base en Encuestas CASEN 2006 a 2017- CLP/mes</t>
  </si>
  <si>
    <t>ingresos,personas,histórico,CASEN,encuesta,CASEN,INE,estadística,Socioeconómico,Ingreso Promedio Comunal,Ingreso Promedio Mensual,Freirina,Ingreso Comunal</t>
  </si>
  <si>
    <t>https://analytics.zoho.com/open-view/2395394000008161220?ZOHO_CRITERIA=%22Localiza%20Chile%22.%22Codcom%22%3D3303</t>
  </si>
  <si>
    <t>#1774B100</t>
  </si>
  <si>
    <t>Evolución del Ingreso Promedio Mensual por Persona para Mujeres y Hombres en la comuna de Quirihue</t>
  </si>
  <si>
    <t>Evolución del Ingreso Promedio Mensual por Persona para Mujeres y Hombres en la comuna de Quirihue, en los Años 2006-2009-2011-2013-2015-2017. Gráfico de elaboración propia con base en Encuestas CASEN 2006 a 2017- CLP/mes</t>
  </si>
  <si>
    <t>ingresos,personas,histórico,CASEN,encuesta,CASEN,INE,estadística,Socioeconómico,Ingreso Promedio Comunal,Ingreso por Sexo,Quirihue,Ingreso por Sexo</t>
  </si>
  <si>
    <t>https://analytics.zoho.com/open-view/2395394000008161222?ZOHO_CRITERIA=%22Localiza%20Chile%22.%22Codcom%22%3D16201</t>
  </si>
  <si>
    <t>#1774B264</t>
  </si>
  <si>
    <t>Evolución del Ingreso Promedio Mensual por Alfabetismo en la comuna de El Bosque</t>
  </si>
  <si>
    <t>Muestra de la Evolución del Ingreso Promedio Mensual por Alfabetismo en la comuna de El Bosque en los Años 2006-2009-2011-2013-2015-2017. Gráfico de elaboración propia con base en Encuestas CASEN 2006 a 2017-unidad CLP/mes</t>
  </si>
  <si>
    <t>ingresos,personas,histórico,CASEN,encuesta,CASEN,INE,estadística,Socioeconómico,Ingreso Promedio Comunal,Ingreso por Alfabetismo,El Bosque,Ingreso por Alfabetismo</t>
  </si>
  <si>
    <t>https://analytics.zoho.com/open-view/2395394000008161226?ZOHO_CRITERIA=%22Localiza%20Chile%22.%22Codcom%22%3D13105</t>
  </si>
  <si>
    <t>#1774B720</t>
  </si>
  <si>
    <t>Comparativo de Ingreso Promedio Mensual entre personas con y sin alfabetización en la comuna de San Rafael</t>
  </si>
  <si>
    <t>Gráfico nos muestra el Comparativo de Ingreso Promedio Mensual entre personas con y sin alfabetización en la comuna de San Rafael en el Año 2017. Gráfico de elaboración propia con base en Encuestas CASEN 2006 a 2017-unidad CLP/mes</t>
  </si>
  <si>
    <t>ingresos,personas,histórico,CASEN,encuesta,CASEN,INE,estadística,Socioeconómico,Ingreso Promedio Comunal,Ingreso por Alfabetismo,San Rafael,Ingreso por Alfabetismo</t>
  </si>
  <si>
    <t>https://analytics.zoho.com/open-view/2395394000008161227?ZOHO_CRITERIA=%22Localiza%20Chile%22.%22Codcom%22%3D7110</t>
  </si>
  <si>
    <t>#1774B559</t>
  </si>
  <si>
    <t>Ingreso Promedio Mensual de Mujeres y Hombres en el año 2017 en la comuna de La Estrella</t>
  </si>
  <si>
    <t xml:space="preserve"> Distribución del Ingreso Promedio Mensual de Mujeres y Hombres en el año 2017 en la comuna de La Estrella. Gráfico de elaboración propia con base en Encuestas CASEN 2006 a 2017- CLP/mes</t>
  </si>
  <si>
    <t>ingresos,personas,histórico,CASEN,encuesta,CASEN,INE,estadística,Socioeconómico,Ingreso Promedio Comunal,Ingreso por Sexo,La Estrella,Ingreso por Sexo</t>
  </si>
  <si>
    <t>https://analytics.zoho.com/open-view/2395394000008161223?ZOHO_CRITERIA=%22Localiza%20Chile%22.%22Codcom%22%3D6202</t>
  </si>
  <si>
    <t>#1774B535</t>
  </si>
  <si>
    <t>Evolución del Ingreso Promedio Mensual por Persona para Mujeres y Hombres en la comuna de Puyehue</t>
  </si>
  <si>
    <t>Evolución del Ingreso Promedio Mensual por Persona para Mujeres y Hombres en la comuna de Puyehue, en los Años 2006-2009-2011-2013-2015-2017. Gráfico de elaboración propia con base en Encuestas CASEN 2006 a 2017- CLP/mes</t>
  </si>
  <si>
    <t>ingresos,personas,histórico,CASEN,encuesta,CASEN,INE,estadística,Socioeconómico,Ingreso Promedio Comunal,Ingreso por Sexo,Puyehue,Ingreso por Sexo</t>
  </si>
  <si>
    <t>https://analytics.zoho.com/open-view/2395394000008161222?ZOHO_CRITERIA=%22Localiza%20Chile%22.%22Codcom%22%3D10304</t>
  </si>
  <si>
    <t>#1774B326</t>
  </si>
  <si>
    <t>Diferencial de Ingreso Promedio Mensual de Hombres según Alfabetismo en la comuna de Malloa</t>
  </si>
  <si>
    <t>Evolución del Diferencial de Ingreso Promedio Mensual de Hombres según Alfabetismo en la comuna de Malloa, en los Años 2006-2009-2011-2013-2015-2017. Gráfico de elaboración propia con base en Encuestas CASEN 2006 a 2017- CLP/mes</t>
  </si>
  <si>
    <t>ingresos,personas,histórico,CASEN,encuesta,CASEN,INE,estadística,Socioeconómico,Ingreso Promedio Comunal,Ingreso por Sexo-Alfabetismo,Malloa,Ingreso Hombres - Alfabetismo</t>
  </si>
  <si>
    <t>https://analytics.zoho.com/open-view/2395394000008161224?ZOHO_CRITERIA=%22Localiza%20Chile%22.%22Codcom%22%3D6109</t>
  </si>
  <si>
    <t>#1774B525</t>
  </si>
  <si>
    <t>Variación porcentual del Ingreso Promedio Mensual por Persona en la comuna de Lago Verde</t>
  </si>
  <si>
    <t xml:space="preserve"> Muestra en proporciones de la Variación porcentual del Ingreso Promedio Mensual por Persona en la comuna de Lago Verde en los Años 2006-2009-2011-2013-2015-2017. Gráfico de elaboración propia con base en Encuestas CASEN 2006 a 2017- Porcentaje (%)</t>
  </si>
  <si>
    <t>ingresos,personas,histórico,CASEN,encuesta,CASEN,INE,estadística,Socioeconómico,Ingreso Promedio Comunal,Ingreso Promedio Mensual,Lago Verde,Variación Ingreso Comunal</t>
  </si>
  <si>
    <t>https://analytics.zoho.com/open-view/2395394000008161221?ZOHO_CRITERIA=%22Localiza%20Chile%22.%22Codcom%22%3D11102</t>
  </si>
  <si>
    <t>Variación porcentual del Ingreso Promedio Mensual por Persona en la comuna de Pemuco</t>
  </si>
  <si>
    <t xml:space="preserve"> Muestra en proporciones de la Variación porcentual del Ingreso Promedio Mensual por Persona en la comuna de Pemuco en los Años 2006-2009-2011-2013-2015-2017. Gráfico de elaboración propia con base en Encuestas CASEN 2006 a 2017- Porcentaje (%)</t>
  </si>
  <si>
    <t>ingresos,personas,histórico,CASEN,encuesta,CASEN,INE,estadística,Socioeconómico,Ingreso Promedio Comunal,Ingreso Promedio Mensual,Pemuco,Variación Ingreso Comunal</t>
  </si>
  <si>
    <t>https://analytics.zoho.com/open-view/2395394000008161221?ZOHO_CRITERIA=%22Localiza%20Chile%22.%22Codcom%22%3D16105</t>
  </si>
  <si>
    <t>Comparativo de Ingreso Promedio Mensual entre personas con y sin alfabetización en la comuna de Valparaíso</t>
  </si>
  <si>
    <t>Gráfico nos muestra el Comparativo de Ingreso Promedio Mensual entre personas con y sin alfabetización en la comuna de Valparaíso en el Año 2017. Gráfico de elaboración propia con base en Encuestas CASEN 2006 a 2017-unidad CLP/mes</t>
  </si>
  <si>
    <t>ingresos,personas,histórico,CASEN,encuesta,CASEN,INE,estadística,Socioeconómico,Ingreso Promedio Comunal,Ingreso por Alfabetismo,Valparaíso,Ingreso por Alfabetismo</t>
  </si>
  <si>
    <t>https://analytics.zoho.com/open-view/2395394000008161227?ZOHO_CRITERIA=%22Localiza%20Chile%22.%22Codcom%22%3D5101</t>
  </si>
  <si>
    <t>#1774B479</t>
  </si>
  <si>
    <t>Evolución del Ingreso Promedio Mensual por Persona para Mujeres y Hombres en la comuna de Maullín</t>
  </si>
  <si>
    <t>Evolución del Ingreso Promedio Mensual por Persona para Mujeres y Hombres en la comuna de Maullín, en los Años 2006-2009-2011-2013-2015-2017. Gráfico de elaboración propia con base en Encuestas CASEN 2006 a 2017- CLP/mes</t>
  </si>
  <si>
    <t>ingresos,personas,histórico,CASEN,encuesta,CASEN,INE,estadística,Socioeconómico,Ingreso Promedio Comunal,Ingreso por Sexo,Maullín,Ingreso por Sexo</t>
  </si>
  <si>
    <t>https://analytics.zoho.com/open-view/2395394000008161222?ZOHO_CRITERIA=%22Localiza%20Chile%22.%22Codcom%22%3D10108</t>
  </si>
  <si>
    <t>#1774B311</t>
  </si>
  <si>
    <t>Comparativo de Ingreso Promedio Mensual entre personas con y sin alfabetización en la comuna de Lampa</t>
  </si>
  <si>
    <t>Gráfico nos muestra el Comparativo de Ingreso Promedio Mensual entre personas con y sin alfabetización en la comuna de Lampa en el Año 2017. Gráfico de elaboración propia con base en Encuestas CASEN 2006 a 2017-unidad CLP/mes</t>
  </si>
  <si>
    <t>ingresos,personas,histórico,CASEN,encuesta,CASEN,INE,estadística,Socioeconómico,Ingreso Promedio Comunal,Ingreso por Alfabetismo,Lampa,Ingreso por Alfabetismo</t>
  </si>
  <si>
    <t>https://analytics.zoho.com/open-view/2395394000008161227?ZOHO_CRITERIA=%22Localiza%20Chile%22.%22Codcom%22%3D13302</t>
  </si>
  <si>
    <t>Evolución del Ingreso Promedio Mensual por Persona en la comuna de Tiltil</t>
  </si>
  <si>
    <t>Evolución del Ingreso Promedio Mensual por Persona en la comuna de Tiltil en los Años 2006-2009-2011-2013-2015-2017. Gráfico de elaboración propia con base en Encuestas CASEN 2006 a 2017- CLP/mes</t>
  </si>
  <si>
    <t>ingresos,personas,histórico,CASEN,encuesta,CASEN,INE,estadística,Socioeconómico,Ingreso Promedio Comunal,Ingreso Promedio Mensual,Tiltil,Ingreso Comunal</t>
  </si>
  <si>
    <t>https://analytics.zoho.com/open-view/2395394000008161220?ZOHO_CRITERIA=%22Localiza%20Chile%22.%22Codcom%22%3D13303</t>
  </si>
  <si>
    <t>Evolución del Ingreso Promedio Mensual por Alfabetismo en la comuna de Saavedra</t>
  </si>
  <si>
    <t>Muestra de la Evolución del Ingreso Promedio Mensual por Alfabetismo en la comuna de Saavedra en los Años 2006-2009-2011-2013-2015-2017. Gráfico de elaboración propia con base en Encuestas CASEN 2006 a 2017-unidad CLP/mes</t>
  </si>
  <si>
    <t>ingresos,personas,histórico,CASEN,encuesta,CASEN,INE,estadística,Socioeconómico,Ingreso Promedio Comunal,Ingreso por Alfabetismo,Saavedra,Ingreso por Alfabetismo</t>
  </si>
  <si>
    <t>https://analytics.zoho.com/open-view/2395394000008161226?ZOHO_CRITERIA=%22Localiza%20Chile%22.%22Codcom%22%3D9116</t>
  </si>
  <si>
    <t>#1774B649</t>
  </si>
  <si>
    <t>Diferencial de Ingreso Promedio Mensual de Hombres según Alfabetismo en la comuna de Santiago</t>
  </si>
  <si>
    <t>Evolución del Diferencial de Ingreso Promedio Mensual de Hombres según Alfabetismo en la comuna de Santiago, en los Años 2006-2009-2011-2013-2015-2017. Gráfico de elaboración propia con base en Encuestas CASEN 2006 a 2017- CLP/mes</t>
  </si>
  <si>
    <t>ingresos,personas,histórico,CASEN,encuesta,CASEN,INE,estadística,Socioeconómico,Ingreso Promedio Comunal,Ingreso por Sexo-Alfabetismo,Santiago,Ingreso Hombres - Alfabetismo</t>
  </si>
  <si>
    <t>https://analytics.zoho.com/open-view/2395394000008161224?ZOHO_CRITERIA=%22Localiza%20Chile%22.%22Codcom%22%3D13101</t>
  </si>
  <si>
    <t>#1774B716</t>
  </si>
  <si>
    <t>Evolución del Ingreso Promedio Mensual por Alfabetismo en la comuna de Rinconada</t>
  </si>
  <si>
    <t>Muestra de la Evolución del Ingreso Promedio Mensual por Alfabetismo en la comuna de Rinconada en los Años 2006-2009-2011-2013-2015-2017. Gráfico de elaboración propia con base en Encuestas CASEN 2006 a 2017-unidad CLP/mes</t>
  </si>
  <si>
    <t>ingresos,personas,histórico,CASEN,encuesta,CASEN,INE,estadística,Socioeconómico,Ingreso Promedio Comunal,Ingreso por Alfabetismo,Rinconada,Ingreso por Alfabetismo</t>
  </si>
  <si>
    <t>https://analytics.zoho.com/open-view/2395394000008161226?ZOHO_CRITERIA=%22Localiza%20Chile%22.%22Codcom%22%3D5303</t>
  </si>
  <si>
    <t>#1774B489</t>
  </si>
  <si>
    <t>Variación porcentual del Ingreso Promedio Mensual por Persona en la comuna de Huara</t>
  </si>
  <si>
    <t xml:space="preserve"> Muestra en proporciones de la Variación porcentual del Ingreso Promedio Mensual por Persona en la comuna de Huara en los Años 2006-2009-2011-2013-2015-2017. Gráfico de elaboración propia con base en Encuestas CASEN 2006 a 2017- Porcentaje (%)</t>
  </si>
  <si>
    <t>ingresos,personas,histórico,CASEN,encuesta,CASEN,INE,estadística,Socioeconómico,Ingreso Promedio Comunal,Ingreso Promedio Mensual,Huara,Variación Ingreso Comunal</t>
  </si>
  <si>
    <t>https://analytics.zoho.com/open-view/2395394000008161221?ZOHO_CRITERIA=%22Localiza%20Chile%22.%22Codcom%22%3D1404</t>
  </si>
  <si>
    <t>#1774B444</t>
  </si>
  <si>
    <t>Variación porcentual del Ingreso Promedio Mensual por Persona en la comuna de Isla de Maipo</t>
  </si>
  <si>
    <t xml:space="preserve"> Muestra en proporciones de la Variación porcentual del Ingreso Promedio Mensual por Persona en la comuna de Isla de Maipo en los Años 2006-2009-2011-2013-2015-2017. Gráfico de elaboración propia con base en Encuestas CASEN 2006 a 2017- Porcentaje (%)</t>
  </si>
  <si>
    <t>ingresos,personas,histórico,CASEN,encuesta,CASEN,INE,estadística,Socioeconómico,Ingreso Promedio Comunal,Ingreso Promedio Mensual,Isla de Maipo,Variación Ingreso Comunal</t>
  </si>
  <si>
    <t>https://analytics.zoho.com/open-view/2395394000008161221?ZOHO_CRITERIA=%22Localiza%20Chile%22.%22Codcom%22%3D13603</t>
  </si>
  <si>
    <t>Comparativo de Ingreso Promedio Mensual entre personas con y sin alfabetización en la comuna de Ercilla</t>
  </si>
  <si>
    <t>Gráfico nos muestra el Comparativo de Ingreso Promedio Mensual entre personas con y sin alfabetización en la comuna de Ercilla en el Año 2017. Gráfico de elaboración propia con base en Encuestas CASEN 2006 a 2017-unidad CLP/mes</t>
  </si>
  <si>
    <t>ingresos,personas,histórico,CASEN,encuesta,CASEN,INE,estadística,Socioeconómico,Ingreso Promedio Comunal,Ingreso por Alfabetismo,Ercilla,Ingreso por Alfabetismo</t>
  </si>
  <si>
    <t>https://analytics.zoho.com/open-view/2395394000008161227?ZOHO_CRITERIA=%22Localiza%20Chile%22.%22Codcom%22%3D9204</t>
  </si>
  <si>
    <t>#1774B658</t>
  </si>
  <si>
    <t>Diferencial de Ingreso Promedio Mensual de Mujeres según Alfabetismo en la Región de Atacama</t>
  </si>
  <si>
    <t>Gráfico del Diferencial de Ingreso Promedio Mensual de Mujeres según Alfabetismo en la Región de Atacama, en los Años 2006-2009-2011-2013-2015-2017. Gráfico de elaboración propia con base en Encuestas CASEN 2006 a 2017- CLP/mes</t>
  </si>
  <si>
    <t>ingresos,personas,histórico,CASEN,encuesta,CASEN,INE,estadística,Socioeconómico,Ingreso Promedio Regional,Ingreso por Sexo-Alfabetismo,Región de Atacama,Ingreso Mujeres - Alfabetismo</t>
  </si>
  <si>
    <t>https://analytics.zoho.com/open-view/2395394000008161205?ZOHO_CRITERIA=%22Localiza%20Chile%22.%22Codreg%22%3D3</t>
  </si>
  <si>
    <t>#1774B425</t>
  </si>
  <si>
    <t>Diferencial de Ingreso Promedio Mensual de Hombres según Alfabetismo en la comuna de Quilicura</t>
  </si>
  <si>
    <t>Evolución del Diferencial de Ingreso Promedio Mensual de Hombres según Alfabetismo en la comuna de Quilicura, en los Años 2006-2009-2011-2013-2015-2017. Gráfico de elaboración propia con base en Encuestas CASEN 2006 a 2017- CLP/mes</t>
  </si>
  <si>
    <t>ingresos,personas,histórico,CASEN,encuesta,CASEN,INE,estadística,Socioeconómico,Ingreso Promedio Comunal,Ingreso por Sexo-Alfabetismo,Quilicura,Ingreso Hombres - Alfabetismo</t>
  </si>
  <si>
    <t>https://analytics.zoho.com/open-view/2395394000008161224?ZOHO_CRITERIA=%22Localiza%20Chile%22.%22Codcom%22%3D13125</t>
  </si>
  <si>
    <t>Diferencial de Ingreso Promedio Mensual de Mujeres según Alfabetismo en la comuna de Quemchi</t>
  </si>
  <si>
    <t>Evolución del Diferencial de Ingreso Promedio Mensual de Mujeres según Alfabetismo en la comuna de Quemchi, en los Años 2006-2009-2011-2013-2015-2017. Gráfico de elaboración propia con base en Encuestas CASEN 2006 a 2017- CLP/mes</t>
  </si>
  <si>
    <t>ingresos,personas,histórico,CASEN,encuesta,CASEN,INE,estadística,Socioeconómico,Ingreso Promedio Comunal,Ingreso por Sexo-Alfabetismo,Quemchi,Ingreso Mujeres - Alfabetismo</t>
  </si>
  <si>
    <t>https://analytics.zoho.com/open-view/2395394000008161225?ZOHO_CRITERIA=%22Localiza%20Chile%22.%22Codcom%22%3D10209</t>
  </si>
  <si>
    <t>Comparativo de Ingreso Promedio Mensual entre personas con y sin alfabetización en la comuna de Peralillo</t>
  </si>
  <si>
    <t>Gráfico nos muestra el Comparativo de Ingreso Promedio Mensual entre personas con y sin alfabetización en la comuna de Peralillo en el Año 2017. Gráfico de elaboración propia con base en Encuestas CASEN 2006 a 2017-unidad CLP/mes</t>
  </si>
  <si>
    <t>ingresos,personas,histórico,CASEN,encuesta,CASEN,INE,estadística,Socioeconómico,Ingreso Promedio Comunal,Ingreso por Alfabetismo,Peralillo,Ingreso por Alfabetismo</t>
  </si>
  <si>
    <t>https://analytics.zoho.com/open-view/2395394000008161227?ZOHO_CRITERIA=%22Localiza%20Chile%22.%22Codcom%22%3D6307</t>
  </si>
  <si>
    <t>#1774B546</t>
  </si>
  <si>
    <t>Evolución del Ingreso Promedio Mensual por Persona en la comuna de Lanco</t>
  </si>
  <si>
    <t>Evolución del Ingreso Promedio Mensual por Persona en la comuna de Lanco en los Años 2006-2009-2011-2013-2015-2017. Gráfico de elaboración propia con base en Encuestas CASEN 2006 a 2017- CLP/mes</t>
  </si>
  <si>
    <t>ingresos,personas,histórico,CASEN,encuesta,CASEN,INE,estadística,Socioeconómico,Ingreso Promedio Comunal,Ingreso Promedio Mensual,Lanco,Ingreso Comunal</t>
  </si>
  <si>
    <t>https://analytics.zoho.com/open-view/2395394000008161220?ZOHO_CRITERIA=%22Localiza%20Chile%22.%22Codcom%22%3D14103</t>
  </si>
  <si>
    <t>#1774B408</t>
  </si>
  <si>
    <t>Evolución del Ingreso Promedio Mensual por Persona para Mujeres y Hombres en la comuna de Dalcahue</t>
  </si>
  <si>
    <t>Evolución del Ingreso Promedio Mensual por Persona para Mujeres y Hombres en la comuna de Dalcahue, en los Años 2006-2009-2011-2013-2015-2017. Gráfico de elaboración propia con base en Encuestas CASEN 2006 a 2017- CLP/mes</t>
  </si>
  <si>
    <t>ingresos,personas,histórico,CASEN,encuesta,CASEN,INE,estadística,Socioeconómico,Ingreso Promedio Comunal,Ingreso por Sexo,Dalcahue,Ingreso por Sexo</t>
  </si>
  <si>
    <t>https://analytics.zoho.com/open-view/2395394000008161222?ZOHO_CRITERIA=%22Localiza%20Chile%22.%22Codcom%22%3D10205</t>
  </si>
  <si>
    <t>#1774B317</t>
  </si>
  <si>
    <t>Diferencial de Ingreso Promedio Mensual de Hombres según Alfabetismo en la comuna de San Joaquín</t>
  </si>
  <si>
    <t>Evolución del Diferencial de Ingreso Promedio Mensual de Hombres según Alfabetismo en la comuna de San Joaquín, en los Años 2006-2009-2011-2013-2015-2017. Gráfico de elaboración propia con base en Encuestas CASEN 2006 a 2017- CLP/mes</t>
  </si>
  <si>
    <t>ingresos,personas,histórico,CASEN,encuesta,CASEN,INE,estadística,Socioeconómico,Ingreso Promedio Comunal,Ingreso por Sexo-Alfabetismo,San Joaquín,Ingreso Hombres - Alfabetismo</t>
  </si>
  <si>
    <t>https://analytics.zoho.com/open-view/2395394000008161224?ZOHO_CRITERIA=%22Localiza%20Chile%22.%22Codcom%22%3D13129</t>
  </si>
  <si>
    <t>#1774B744</t>
  </si>
  <si>
    <t>Evolución del Ingreso Promedio Mensual por Alfabetismo en la comuna de Alhué</t>
  </si>
  <si>
    <t>Muestra de la Evolución del Ingreso Promedio Mensual por Alfabetismo en la comuna de Alhué en los Años 2006-2009-2011-2013-2015-2017. Gráfico de elaboración propia con base en Encuestas CASEN 2006 a 2017-unidad CLP/mes</t>
  </si>
  <si>
    <t>ingresos,personas,histórico,CASEN,encuesta,CASEN,INE,estadística,Socioeconómico,Ingreso Promedio Comunal,Ingreso por Alfabetismo,Alhué,Ingreso por Alfabetismo</t>
  </si>
  <si>
    <t>https://analytics.zoho.com/open-view/2395394000008161226?ZOHO_CRITERIA=%22Localiza%20Chile%22.%22Codcom%22%3D13502</t>
  </si>
  <si>
    <t>#1774B759</t>
  </si>
  <si>
    <t>Ingreso Promedio Mensual de Mujeres y Hombres en el año 2017 en la comuna de Placilla</t>
  </si>
  <si>
    <t xml:space="preserve"> Distribución del Ingreso Promedio Mensual de Mujeres y Hombres en el año 2017 en la comuna de Placilla. Gráfico de elaboración propia con base en Encuestas CASEN 2006 a 2017- CLP/mes</t>
  </si>
  <si>
    <t>ingresos,personas,histórico,CASEN,encuesta,CASEN,INE,estadística,Socioeconómico,Ingreso Promedio Comunal,Ingreso por Sexo,Placilla,Ingreso por Sexo</t>
  </si>
  <si>
    <t>https://analytics.zoho.com/open-view/2395394000008161223?ZOHO_CRITERIA=%22Localiza%20Chile%22.%22Codcom%22%3D6308</t>
  </si>
  <si>
    <t>#1774B547</t>
  </si>
  <si>
    <t>Diferencial de Ingreso Promedio Mensual de Hombres según Alfabetismo en la comuna de Lo Prado</t>
  </si>
  <si>
    <t>Evolución del Diferencial de Ingreso Promedio Mensual de Hombres según Alfabetismo en la comuna de Lo Prado, en los Años 2006-2009-2011-2013-2015-2017. Gráfico de elaboración propia con base en Encuestas CASEN 2006 a 2017- CLP/mes</t>
  </si>
  <si>
    <t>ingresos,personas,histórico,CASEN,encuesta,CASEN,INE,estadística,Socioeconómico,Ingreso Promedio Comunal,Ingreso por Sexo-Alfabetismo,Lo Prado,Ingreso Hombres - Alfabetismo</t>
  </si>
  <si>
    <t>https://analytics.zoho.com/open-view/2395394000008161224?ZOHO_CRITERIA=%22Localiza%20Chile%22.%22Codcom%22%3D13117</t>
  </si>
  <si>
    <t>#1774B732</t>
  </si>
  <si>
    <t>Diferencial de Ingreso Promedio Mensual de Mujeres según Alfabetismo en la comuna de Lumaco</t>
  </si>
  <si>
    <t>Evolución del Diferencial de Ingreso Promedio Mensual de Mujeres según Alfabetismo en la comuna de Lumaco, en los Años 2006-2009-2011-2013-2015-2017. Gráfico de elaboración propia con base en Encuestas CASEN 2006 a 2017- CLP/mes</t>
  </si>
  <si>
    <t>ingresos,personas,histórico,CASEN,encuesta,CASEN,INE,estadística,Socioeconómico,Ingreso Promedio Comunal,Ingreso por Sexo-Alfabetismo,Lumaco,Ingreso Mujeres - Alfabetismo</t>
  </si>
  <si>
    <t>https://analytics.zoho.com/open-view/2395394000008161225?ZOHO_CRITERIA=%22Localiza%20Chile%22.%22Codcom%22%3D9207</t>
  </si>
  <si>
    <t>#1774B661</t>
  </si>
  <si>
    <t>Comparativo de Ingreso Promedio Mensual entre personas con y sin alfabetización en la comuna de Ñuñoa</t>
  </si>
  <si>
    <t>Gráfico nos muestra el Comparativo de Ingreso Promedio Mensual entre personas con y sin alfabetización en la comuna de Ñuñoa en el Año 2017. Gráfico de elaboración propia con base en Encuestas CASEN 2006 a 2017-unidad CLP/mes</t>
  </si>
  <si>
    <t>ingresos,personas,histórico,CASEN,encuesta,CASEN,INE,estadística,Socioeconómico,Ingreso Promedio Comunal,Ingreso por Alfabetismo,Ñuñoa,Ingreso por Alfabetismo</t>
  </si>
  <si>
    <t>https://analytics.zoho.com/open-view/2395394000008161227?ZOHO_CRITERIA=%22Localiza%20Chile%22.%22Codcom%22%3D13120</t>
  </si>
  <si>
    <t>Variación porcentual del Ingreso Promedio Mensual por Persona en la comuna de Rancagua</t>
  </si>
  <si>
    <t xml:space="preserve"> Muestra en proporciones de la Variación porcentual del Ingreso Promedio Mensual por Persona en la comuna de Rancagua en los Años 2006-2009-2011-2013-2015-2017. Gráfico de elaboración propia con base en Encuestas CASEN 2006 a 2017- Porcentaje (%)</t>
  </si>
  <si>
    <t>ingresos,personas,histórico,CASEN,encuesta,CASEN,INE,estadística,Socioeconómico,Ingreso Promedio Comunal,Ingreso Promedio Mensual,Rancagua,Variación Ingreso Comunal</t>
  </si>
  <si>
    <t>https://analytics.zoho.com/open-view/2395394000008161221?ZOHO_CRITERIA=%22Localiza%20Chile%22.%22Codcom%22%3D6101</t>
  </si>
  <si>
    <t>#1774B517</t>
  </si>
  <si>
    <t>Diferencial de Ingreso Promedio Mensual de Hombres según Alfabetismo en la comuna de Peñaflor</t>
  </si>
  <si>
    <t>Evolución del Diferencial de Ingreso Promedio Mensual de Hombres según Alfabetismo en la comuna de Peñaflor, en los Años 2006-2009-2011-2013-2015-2017. Gráfico de elaboración propia con base en Encuestas CASEN 2006 a 2017- CLP/mes</t>
  </si>
  <si>
    <t>ingresos,personas,histórico,CASEN,encuesta,CASEN,INE,estadística,Socioeconómico,Ingreso Promedio Comunal,Ingreso por Sexo-Alfabetismo,Peñaflor,Ingreso Hombres - Alfabetismo</t>
  </si>
  <si>
    <t>https://analytics.zoho.com/open-view/2395394000008161224?ZOHO_CRITERIA=%22Localiza%20Chile%22.%22Codcom%22%3D13605</t>
  </si>
  <si>
    <t>#1774B767</t>
  </si>
  <si>
    <t>Variación porcentual del Ingreso Promedio Mensual por Persona en la comuna de Rinconada</t>
  </si>
  <si>
    <t xml:space="preserve"> Muestra en proporciones de la Variación porcentual del Ingreso Promedio Mensual por Persona en la comuna de Rinconada en los Años 2006-2009-2011-2013-2015-2017. Gráfico de elaboración propia con base en Encuestas CASEN 2006 a 2017- Porcentaje (%)</t>
  </si>
  <si>
    <t>ingresos,personas,histórico,CASEN,encuesta,CASEN,INE,estadística,Socioeconómico,Ingreso Promedio Comunal,Ingreso Promedio Mensual,Rinconada,Variación Ingreso Comunal</t>
  </si>
  <si>
    <t>https://analytics.zoho.com/open-view/2395394000008161221?ZOHO_CRITERIA=%22Localiza%20Chile%22.%22Codcom%22%3D5303</t>
  </si>
  <si>
    <t>Evolución del Ingreso Promedio Mensual por Alfabetismo en la comuna de Cabildo</t>
  </si>
  <si>
    <t>Muestra de la Evolución del Ingreso Promedio Mensual por Alfabetismo en la comuna de Cabildo en los Años 2006-2009-2011-2013-2015-2017. Gráfico de elaboración propia con base en Encuestas CASEN 2006 a 2017-unidad CLP/mes</t>
  </si>
  <si>
    <t>ingresos,personas,histórico,CASEN,encuesta,CASEN,INE,estadística,Socioeconómico,Ingreso Promedio Comunal,Ingreso por Alfabetismo,Cabildo,Ingreso por Alfabetismo</t>
  </si>
  <si>
    <t>https://analytics.zoho.com/open-view/2395394000008161226?ZOHO_CRITERIA=%22Localiza%20Chile%22.%22Codcom%22%3D5402</t>
  </si>
  <si>
    <t>#1774B492</t>
  </si>
  <si>
    <t>Variación Ingreso Regional</t>
  </si>
  <si>
    <t>Variación porcentual del Ingreso Promedio Mensual por Persona en la Región de Coquimbo</t>
  </si>
  <si>
    <t xml:space="preserve"> Muestra de la Variación porcentual del Ingreso Promedio Mensual por Persona en la Región de Coquimbo, en los Años 2006-2009-2011-2013-2015-2017. Gráfico de elaboración propia con base en Encuestas CASEN 2006 a 2017- Porcentaje (%)</t>
  </si>
  <si>
    <t>ingresos,personas,histórico,CASEN,encuesta,CASEN,INE,estadística,Socioeconómico,Ingreso Promedio Regional,Ingreso Promedio Mensual,Región de Coquimbo,Variación Ingreso Regional</t>
  </si>
  <si>
    <t>https://analytics.zoho.com/open-view/2395394000008161201?ZOHO_CRITERIA=%22Localiza%20Chile%22.%22Codreg%22%3D4</t>
  </si>
  <si>
    <t>Diferencial de Ingreso Promedio Mensual de Mujeres según Alfabetismo en la comuna de Longaví</t>
  </si>
  <si>
    <t>Evolución del Diferencial de Ingreso Promedio Mensual de Mujeres según Alfabetismo en la comuna de Longaví, en los Años 2006-2009-2011-2013-2015-2017. Gráfico de elaboración propia con base en Encuestas CASEN 2006 a 2017- CLP/mes</t>
  </si>
  <si>
    <t>ingresos,personas,histórico,CASEN,encuesta,CASEN,INE,estadística,Socioeconómico,Ingreso Promedio Comunal,Ingreso por Sexo-Alfabetismo,Longaví,Ingreso Mujeres - Alfabetismo</t>
  </si>
  <si>
    <t>https://analytics.zoho.com/open-view/2395394000008161225?ZOHO_CRITERIA=%22Localiza%20Chile%22.%22Codcom%22%3D7403</t>
  </si>
  <si>
    <t>#1774B574</t>
  </si>
  <si>
    <t>Evolución del Ingreso Promedio Mensual por Persona para Mujeres y Hombres en la comuna de Ñuñoa</t>
  </si>
  <si>
    <t>Evolución del Ingreso Promedio Mensual por Persona para Mujeres y Hombres en la comuna de Ñuñoa, en los Años 2006-2009-2011-2013-2015-2017. Gráfico de elaboración propia con base en Encuestas CASEN 2006 a 2017- CLP/mes</t>
  </si>
  <si>
    <t>ingresos,personas,histórico,CASEN,encuesta,CASEN,INE,estadística,Socioeconómico,Ingreso Promedio Comunal,Ingreso por Sexo,Ñuñoa,Ingreso por Sexo</t>
  </si>
  <si>
    <t>https://analytics.zoho.com/open-view/2395394000008161222?ZOHO_CRITERIA=%22Localiza%20Chile%22.%22Codcom%22%3D13120</t>
  </si>
  <si>
    <t>#1774B373</t>
  </si>
  <si>
    <t>Diferencial de Ingreso Promedio Mensual de Mujeres según Alfabetismo en la comuna de Puchuncaví</t>
  </si>
  <si>
    <t>Evolución del Diferencial de Ingreso Promedio Mensual de Mujeres según Alfabetismo en la comuna de Puchuncaví, en los Años 2006-2009-2011-2013-2015-2017. Gráfico de elaboración propia con base en Encuestas CASEN 2006 a 2017- CLP/mes</t>
  </si>
  <si>
    <t>ingresos,personas,histórico,CASEN,encuesta,CASEN,INE,estadística,Socioeconómico,Ingreso Promedio Comunal,Ingreso por Sexo-Alfabetismo,Puchuncaví,Ingreso Mujeres - Alfabetismo</t>
  </si>
  <si>
    <t>https://analytics.zoho.com/open-view/2395394000008161225?ZOHO_CRITERIA=%22Localiza%20Chile%22.%22Codcom%22%3D5105</t>
  </si>
  <si>
    <t>#1774B483</t>
  </si>
  <si>
    <t>Ingreso Promedio Mensual de Mujeres y Hombres en el año 2017 en la comuna de Chile Chico</t>
  </si>
  <si>
    <t xml:space="preserve"> Distribución del Ingreso Promedio Mensual de Mujeres y Hombres en el año 2017 en la comuna de Chile Chico. Gráfico de elaboración propia con base en Encuestas CASEN 2006 a 2017- CLP/mes</t>
  </si>
  <si>
    <t>ingresos,personas,histórico,CASEN,encuesta,CASEN,INE,estadística,Socioeconómico,Ingreso Promedio Comunal,Ingreso por Sexo,Chile Chico,Ingreso por Sexo</t>
  </si>
  <si>
    <t>https://analytics.zoho.com/open-view/2395394000008161223?ZOHO_CRITERIA=%22Localiza%20Chile%22.%22Codcom%22%3D11401</t>
  </si>
  <si>
    <t>#1774B704</t>
  </si>
  <si>
    <t>Diferencial de Ingreso Promedio Mensual de Mujeres según Alfabetismo en la comuna de Quillota</t>
  </si>
  <si>
    <t>Evolución del Diferencial de Ingreso Promedio Mensual de Mujeres según Alfabetismo en la comuna de Quillota, en los Años 2006-2009-2011-2013-2015-2017. Gráfico de elaboración propia con base en Encuestas CASEN 2006 a 2017- CLP/mes</t>
  </si>
  <si>
    <t>ingresos,personas,histórico,CASEN,encuesta,CASEN,INE,estadística,Socioeconómico,Ingreso Promedio Comunal,Ingreso por Sexo-Alfabetismo,Quillota,Ingreso Mujeres - Alfabetismo</t>
  </si>
  <si>
    <t>https://analytics.zoho.com/open-view/2395394000008161225?ZOHO_CRITERIA=%22Localiza%20Chile%22.%22Codcom%22%3D5501</t>
  </si>
  <si>
    <t>#1774B496</t>
  </si>
  <si>
    <t>Evolución del Ingreso Promedio Mensual por Persona en la comuna de Colina</t>
  </si>
  <si>
    <t>Evolución del Ingreso Promedio Mensual por Persona en la comuna de Colina en los Años 2006-2009-2011-2013-2015-2017. Gráfico de elaboración propia con base en Encuestas CASEN 2006 a 2017- CLP/mes</t>
  </si>
  <si>
    <t>ingresos,personas,histórico,CASEN,encuesta,CASEN,INE,estadística,Socioeconómico,Ingreso Promedio Comunal,Ingreso Promedio Mensual,Colina,Ingreso Comunal</t>
  </si>
  <si>
    <t>https://analytics.zoho.com/open-view/2395394000008161220?ZOHO_CRITERIA=%22Localiza%20Chile%22.%22Codcom%22%3D13301</t>
  </si>
  <si>
    <t>#1774B389</t>
  </si>
  <si>
    <t>Evolución del Ingreso Promedio Mensual por Persona para Mujeres y Hombres en la comuna de Lanco</t>
  </si>
  <si>
    <t>Evolución del Ingreso Promedio Mensual por Persona para Mujeres y Hombres en la comuna de Lanco, en los Años 2006-2009-2011-2013-2015-2017. Gráfico de elaboración propia con base en Encuestas CASEN 2006 a 2017- CLP/mes</t>
  </si>
  <si>
    <t>ingresos,personas,histórico,CASEN,encuesta,CASEN,INE,estadística,Socioeconómico,Ingreso Promedio Comunal,Ingreso por Sexo,Lanco,Ingreso por Sexo</t>
  </si>
  <si>
    <t>https://analytics.zoho.com/open-view/2395394000008161222?ZOHO_CRITERIA=%22Localiza%20Chile%22.%22Codcom%22%3D14103</t>
  </si>
  <si>
    <t>Evolución del Ingreso Promedio Mensual por Alfabetismo en la comuna de Angol</t>
  </si>
  <si>
    <t>Muestra de la Evolución del Ingreso Promedio Mensual por Alfabetismo en la comuna de Angol en los Años 2006-2009-2011-2013-2015-2017. Gráfico de elaboración propia con base en Encuestas CASEN 2006 a 2017-unidad CLP/mes</t>
  </si>
  <si>
    <t>ingresos,personas,histórico,CASEN,encuesta,CASEN,INE,estadística,Socioeconómico,Ingreso Promedio Comunal,Ingreso por Alfabetismo,Angol,Ingreso por Alfabetismo</t>
  </si>
  <si>
    <t>https://analytics.zoho.com/open-view/2395394000008161226?ZOHO_CRITERIA=%22Localiza%20Chile%22.%22Codcom%22%3D9201</t>
  </si>
  <si>
    <t>#1774B655</t>
  </si>
  <si>
    <t>Ingreso Promedio Mensual de Mujeres y Hombres en el año 2017 en la comuna de Taltal</t>
  </si>
  <si>
    <t xml:space="preserve"> Distribución del Ingreso Promedio Mensual de Mujeres y Hombres en el año 2017 en la comuna de Taltal. Gráfico de elaboración propia con base en Encuestas CASEN 2006 a 2017- CLP/mes</t>
  </si>
  <si>
    <t>ingresos,personas,histórico,CASEN,encuesta,CASEN,INE,estadística,Socioeconómico,Ingreso Promedio Comunal,Ingreso por Sexo,Taltal,Ingreso por Sexo</t>
  </si>
  <si>
    <t>https://analytics.zoho.com/open-view/2395394000008161223?ZOHO_CRITERIA=%22Localiza%20Chile%22.%22Codcom%22%3D2104</t>
  </si>
  <si>
    <t>#1774B449</t>
  </si>
  <si>
    <t>Evolución del Ingreso Promedio Mensual por Persona para Mujeres y Hombres en la comuna de Nogales</t>
  </si>
  <si>
    <t>Evolución del Ingreso Promedio Mensual por Persona para Mujeres y Hombres en la comuna de Nogales, en los Años 2006-2009-2011-2013-2015-2017. Gráfico de elaboración propia con base en Encuestas CASEN 2006 a 2017- CLP/mes</t>
  </si>
  <si>
    <t>ingresos,personas,histórico,CASEN,encuesta,CASEN,INE,estadística,Socioeconómico,Ingreso Promedio Comunal,Ingreso por Sexo,Nogales,Ingreso por Sexo</t>
  </si>
  <si>
    <t>https://analytics.zoho.com/open-view/2395394000008161222?ZOHO_CRITERIA=%22Localiza%20Chile%22.%22Codcom%22%3D5506</t>
  </si>
  <si>
    <t>#1774B138</t>
  </si>
  <si>
    <t>Ingreso por Etnia</t>
  </si>
  <si>
    <t>Evolución del Ingreso Promedio Mensual por Etnia en la comuna de Diego de Almagro</t>
  </si>
  <si>
    <t>Muestra de la Evolución del Ingreso Promedio Mensual por Etnia en la comuna de Diego de Almagro en los Años 2006-2009-2011-2013-2015-2017. Gráfico de elaboración propia con base en Encuestas CASEN 2006 a 2017- unidad CLP/mes</t>
  </si>
  <si>
    <t>ingresos,personas,histórico,CASEN,encuesta,CASEN,INE,estadística,Socioeconómico,Ingreso Promedio Comunal,Ingreso por Etnia,Diego de Almagro,Ingreso por Etnia</t>
  </si>
  <si>
    <t>https://analytics.zoho.com/open-view/2395394000008161228?ZOHO_CRITERIA=%22Localiza%20Chile%22.%22Codcom%22%3D3202</t>
  </si>
  <si>
    <t>#1774B459</t>
  </si>
  <si>
    <t>Ingreso Promedio Mensual de Mujeres y Hombres en el año 2017 en la comuna de Laguna Blanca</t>
  </si>
  <si>
    <t xml:space="preserve"> Distribución del Ingreso Promedio Mensual de Mujeres y Hombres en el año 2017 en la comuna de Laguna Blanca. Gráfico de elaboración propia con base en Encuestas CASEN 2006 a 2017- CLP/mes</t>
  </si>
  <si>
    <t>ingresos,personas,histórico,CASEN,encuesta,CASEN,INE,estadística,Socioeconómico,Ingreso Promedio Comunal,Ingreso por Sexo,Laguna Blanca,Ingreso por Sexo</t>
  </si>
  <si>
    <t>https://analytics.zoho.com/open-view/2395394000008161223?ZOHO_CRITERIA=%22Localiza%20Chile%22.%22Codcom%22%3D12102</t>
  </si>
  <si>
    <t>#1774B707</t>
  </si>
  <si>
    <t>Ingreso Promedio Mensual de Mujeres y Hombres en el año 2017 en la comuna de San Bernardo</t>
  </si>
  <si>
    <t xml:space="preserve"> Distribución del Ingreso Promedio Mensual de Mujeres y Hombres en el año 2017 en la comuna de San Bernardo. Gráfico de elaboración propia con base en Encuestas CASEN 2006 a 2017- CLP/mes</t>
  </si>
  <si>
    <t>ingresos,personas,histórico,CASEN,encuesta,CASEN,INE,estadística,Socioeconómico,Ingreso Promedio Comunal,Ingreso por Sexo,San Bernardo,Ingreso por Sexo</t>
  </si>
  <si>
    <t>https://analytics.zoho.com/open-view/2395394000008161223?ZOHO_CRITERIA=%22Localiza%20Chile%22.%22Codcom%22%3D13401</t>
  </si>
  <si>
    <t>#1774B754</t>
  </si>
  <si>
    <t>Evolución del Ingreso Promedio Mensual por Persona para Mujeres y Hombres en la comuna de Frutillar</t>
  </si>
  <si>
    <t>Evolución del Ingreso Promedio Mensual por Persona para Mujeres y Hombres en la comuna de Frutillar, en los Años 2006-2009-2011-2013-2015-2017. Gráfico de elaboración propia con base en Encuestas CASEN 2006 a 2017- CLP/mes</t>
  </si>
  <si>
    <t>ingresos,personas,histórico,CASEN,encuesta,CASEN,INE,estadística,Socioeconómico,Ingreso Promedio Comunal,Ingreso por Sexo,Frutillar,Ingreso por Sexo</t>
  </si>
  <si>
    <t>https://analytics.zoho.com/open-view/2395394000008161222?ZOHO_CRITERIA=%22Localiza%20Chile%22.%22Codcom%22%3D10105</t>
  </si>
  <si>
    <t>#1774B308</t>
  </si>
  <si>
    <t>Evolución del Ingreso Promedio Mensual por Alfabetismo en la comuna de Cañete</t>
  </si>
  <si>
    <t>Muestra de la Evolución del Ingreso Promedio Mensual por Alfabetismo en la comuna de Cañete en los Años 2006-2009-2011-2013-2015-2017. Gráfico de elaboración propia con base en Encuestas CASEN 2006 a 2017-unidad CLP/mes</t>
  </si>
  <si>
    <t>ingresos,personas,histórico,CASEN,encuesta,CASEN,INE,estadística,Socioeconómico,Ingreso Promedio Comunal,Ingreso por Alfabetismo,Cañete,Ingreso por Alfabetismo</t>
  </si>
  <si>
    <t>https://analytics.zoho.com/open-view/2395394000008161226?ZOHO_CRITERIA=%22Localiza%20Chile%22.%22Codcom%22%3D8203</t>
  </si>
  <si>
    <t>#1774B594</t>
  </si>
  <si>
    <t>Variación porcentual del Ingreso Promedio Mensual por Persona en la comuna de Rengo</t>
  </si>
  <si>
    <t xml:space="preserve"> Muestra en proporciones de la Variación porcentual del Ingreso Promedio Mensual por Persona en la comuna de Rengo en los Años 2006-2009-2011-2013-2015-2017. Gráfico de elaboración propia con base en Encuestas CASEN 2006 a 2017- Porcentaje (%)</t>
  </si>
  <si>
    <t>ingresos,personas,histórico,CASEN,encuesta,CASEN,INE,estadística,Socioeconómico,Ingreso Promedio Comunal,Ingreso Promedio Mensual,Rengo,Variación Ingreso Comunal</t>
  </si>
  <si>
    <t>https://analytics.zoho.com/open-view/2395394000008161221?ZOHO_CRITERIA=%22Localiza%20Chile%22.%22Codcom%22%3D6115</t>
  </si>
  <si>
    <t>#1774B531</t>
  </si>
  <si>
    <t>Diferencial de Ingreso Promedio Mensual de Mujeres según Alfabetismo en la comuna de Requínoa</t>
  </si>
  <si>
    <t>Evolución del Diferencial de Ingreso Promedio Mensual de Mujeres según Alfabetismo en la comuna de Requínoa, en los Años 2006-2009-2011-2013-2015-2017. Gráfico de elaboración propia con base en Encuestas CASEN 2006 a 2017- CLP/mes</t>
  </si>
  <si>
    <t>ingresos,personas,histórico,CASEN,encuesta,CASEN,INE,estadística,Socioeconómico,Ingreso Promedio Comunal,Ingreso por Sexo-Alfabetismo,Requínoa,Ingreso Mujeres - Alfabetismo</t>
  </si>
  <si>
    <t>https://analytics.zoho.com/open-view/2395394000008161225?ZOHO_CRITERIA=%22Localiza%20Chile%22.%22Codcom%22%3D6116</t>
  </si>
  <si>
    <t>#1774B532</t>
  </si>
  <si>
    <t>Evolución del Ingreso Promedio Mensual por Alfabetismo en la comuna de Maullín</t>
  </si>
  <si>
    <t>Muestra de la Evolución del Ingreso Promedio Mensual por Alfabetismo en la comuna de Maullín en los Años 2006-2009-2011-2013-2015-2017. Gráfico de elaboración propia con base en Encuestas CASEN 2006 a 2017-unidad CLP/mes</t>
  </si>
  <si>
    <t>ingresos,personas,histórico,CASEN,encuesta,CASEN,INE,estadística,Socioeconómico,Ingreso Promedio Comunal,Ingreso por Alfabetismo,Maullín,Ingreso por Alfabetismo</t>
  </si>
  <si>
    <t>https://analytics.zoho.com/open-view/2395394000008161226?ZOHO_CRITERIA=%22Localiza%20Chile%22.%22Codcom%22%3D10108</t>
  </si>
  <si>
    <t>#1774B673</t>
  </si>
  <si>
    <t>Comparativo de Ingreso Promedio Mensual entre personas con y sin alfabetización en la comuna de Providencia</t>
  </si>
  <si>
    <t>Gráfico nos muestra el Comparativo de Ingreso Promedio Mensual entre personas con y sin alfabetización en la comuna de Providencia en el Año 2017. Gráfico de elaboración propia con base en Encuestas CASEN 2006 a 2017-unidad CLP/mes</t>
  </si>
  <si>
    <t>ingresos,personas,histórico,CASEN,encuesta,CASEN,INE,estadística,Socioeconómico,Ingreso Promedio Comunal,Ingreso por Alfabetismo,Providencia,Ingreso por Alfabetismo</t>
  </si>
  <si>
    <t>https://analytics.zoho.com/open-view/2395394000008161227?ZOHO_CRITERIA=%22Localiza%20Chile%22.%22Codcom%22%3D13123</t>
  </si>
  <si>
    <t>#1774B738</t>
  </si>
  <si>
    <t>Diferencial de Ingreso Promedio Mensual de Mujeres según Alfabetismo en la comuna de Negrete</t>
  </si>
  <si>
    <t>Evolución del Diferencial de Ingreso Promedio Mensual de Mujeres según Alfabetismo en la comuna de Negrete, en los Años 2006-2009-2011-2013-2015-2017. Gráfico de elaboración propia con base en Encuestas CASEN 2006 a 2017- CLP/mes</t>
  </si>
  <si>
    <t>ingresos,personas,histórico,CASEN,encuesta,CASEN,INE,estadística,Socioeconómico,Ingreso Promedio Comunal,Ingreso por Sexo-Alfabetismo,Negrete,Ingreso Mujeres - Alfabetismo</t>
  </si>
  <si>
    <t>https://analytics.zoho.com/open-view/2395394000008161225?ZOHO_CRITERIA=%22Localiza%20Chile%22.%22Codcom%22%3D8307</t>
  </si>
  <si>
    <t>#1774B605</t>
  </si>
  <si>
    <t>Diferencial de Ingreso Promedio Mensual de Hombres según Alfabetismo en la comuna de Quillota</t>
  </si>
  <si>
    <t>Evolución del Diferencial de Ingreso Promedio Mensual de Hombres según Alfabetismo en la comuna de Quillota, en los Años 2006-2009-2011-2013-2015-2017. Gráfico de elaboración propia con base en Encuestas CASEN 2006 a 2017- CLP/mes</t>
  </si>
  <si>
    <t>ingresos,personas,histórico,CASEN,encuesta,CASEN,INE,estadística,Socioeconómico,Ingreso Promedio Comunal,Ingreso por Sexo-Alfabetismo,Quillota,Ingreso Hombres - Alfabetismo</t>
  </si>
  <si>
    <t>https://analytics.zoho.com/open-view/2395394000008161224?ZOHO_CRITERIA=%22Localiza%20Chile%22.%22Codcom%22%3D5501</t>
  </si>
  <si>
    <t>Ingreso Promedio Mensual de Mujeres y Hombres en el año 2017 en la comuna de Sagrada Familia</t>
  </si>
  <si>
    <t xml:space="preserve"> Distribución del Ingreso Promedio Mensual de Mujeres y Hombres en el año 2017 en la comuna de Sagrada Familia. Gráfico de elaboración propia con base en Encuestas CASEN 2006 a 2017- CLP/mes</t>
  </si>
  <si>
    <t>ingresos,personas,histórico,CASEN,encuesta,CASEN,INE,estadística,Socioeconómico,Ingreso Promedio Comunal,Ingreso por Sexo,Sagrada Familia,Ingreso por Sexo</t>
  </si>
  <si>
    <t>https://analytics.zoho.com/open-view/2395394000008161223?ZOHO_CRITERIA=%22Localiza%20Chile%22.%22Codcom%22%3D7307</t>
  </si>
  <si>
    <t>#1774B569</t>
  </si>
  <si>
    <t>Comparativo de Ingreso Promedio Mensual entre personas con y sin alfabetización en la comuna de Río Claro</t>
  </si>
  <si>
    <t>Gráfico nos muestra el Comparativo de Ingreso Promedio Mensual entre personas con y sin alfabetización en la comuna de Río Claro en el Año 2017. Gráfico de elaboración propia con base en Encuestas CASEN 2006 a 2017-unidad CLP/mes</t>
  </si>
  <si>
    <t>ingresos,personas,histórico,CASEN,encuesta,CASEN,INE,estadística,Socioeconómico,Ingreso Promedio Comunal,Ingreso por Alfabetismo,Río Claro,Ingreso por Alfabetismo</t>
  </si>
  <si>
    <t>https://analytics.zoho.com/open-view/2395394000008161227?ZOHO_CRITERIA=%22Localiza%20Chile%22.%22Codcom%22%3D7108</t>
  </si>
  <si>
    <t>#1774B557</t>
  </si>
  <si>
    <t>Comparativo de Ingreso Promedio Mensual entre personas con y sin alfabetización en la comuna de Olivar</t>
  </si>
  <si>
    <t>Gráfico nos muestra el Comparativo de Ingreso Promedio Mensual entre personas con y sin alfabetización en la comuna de Olivar en el Año 2017. Gráfico de elaboración propia con base en Encuestas CASEN 2006 a 2017-unidad CLP/mes</t>
  </si>
  <si>
    <t>https://analytics.zoho.com/open-view/2395394000008161227?ZOHO_CRITERIA=%22Localiza%20Chile%22.%22Codcom%22%3D6111</t>
  </si>
  <si>
    <t>Ingreso Promedio Mensual de Mujeres y Hombres en el año 2017 en la comuna de Puerto Varas</t>
  </si>
  <si>
    <t xml:space="preserve"> Distribución del Ingreso Promedio Mensual de Mujeres y Hombres en el año 2017 en la comuna de Puerto Varas. Gráfico de elaboración propia con base en Encuestas CASEN 2006 a 2017- CLP/mes</t>
  </si>
  <si>
    <t>ingresos,personas,histórico,CASEN,encuesta,CASEN,INE,estadística,Socioeconómico,Ingreso Promedio Comunal,Ingreso por Sexo,Puerto Varas,Ingreso por Sexo</t>
  </si>
  <si>
    <t>https://analytics.zoho.com/open-view/2395394000008161223?ZOHO_CRITERIA=%22Localiza%20Chile%22.%22Codcom%22%3D10109</t>
  </si>
  <si>
    <t>#1774B674</t>
  </si>
  <si>
    <t>Evolución del Ingreso Promedio Mensual por Etnia en la comuna de Coquimbo</t>
  </si>
  <si>
    <t>Muestra de la Evolución del Ingreso Promedio Mensual por Etnia en la comuna de Coquimbo en los Años 2006-2009-2011-2013-2015-2017. Gráfico de elaboración propia con base en Encuestas CASEN 2006 a 2017- unidad CLP/mes</t>
  </si>
  <si>
    <t>ingresos,personas,histórico,CASEN,encuesta,CASEN,INE,estadística,Socioeconómico,Ingreso Promedio Comunal,Ingreso por Etnia,Coquimbo,Ingreso por Etnia</t>
  </si>
  <si>
    <t>https://analytics.zoho.com/open-view/2395394000008161228?ZOHO_CRITERIA=%22Localiza%20Chile%22.%22Codcom%22%3D4102</t>
  </si>
  <si>
    <t>Diferencial de Ingreso Promedio Mensual de Hombres según Alfabetismo en la comuna de Huechuraba</t>
  </si>
  <si>
    <t>Evolución del Diferencial de Ingreso Promedio Mensual de Hombres según Alfabetismo en la comuna de Huechuraba, en los Años 2006-2009-2011-2013-2015-2017. Gráfico de elaboración propia con base en Encuestas CASEN 2006 a 2017- CLP/mes</t>
  </si>
  <si>
    <t>ingresos,personas,histórico,CASEN,encuesta,CASEN,INE,estadística,Socioeconómico,Ingreso Promedio Comunal,Ingreso por Sexo-Alfabetismo,Huechuraba,Ingreso Hombres - Alfabetismo</t>
  </si>
  <si>
    <t>https://analytics.zoho.com/open-view/2395394000008161224?ZOHO_CRITERIA=%22Localiza%20Chile%22.%22Codcom%22%3D13107</t>
  </si>
  <si>
    <t>#1774B722</t>
  </si>
  <si>
    <t>Diferencial de Ingreso Promedio Mensual de Hombres según Alfabetismo en la comuna de Loncoche</t>
  </si>
  <si>
    <t>Evolución del Diferencial de Ingreso Promedio Mensual de Hombres según Alfabetismo en la comuna de Loncoche, en los Años 2006-2009-2011-2013-2015-2017. Gráfico de elaboración propia con base en Encuestas CASEN 2006 a 2017- CLP/mes</t>
  </si>
  <si>
    <t>ingresos,personas,histórico,CASEN,encuesta,CASEN,INE,estadística,Socioeconómico,Ingreso Promedio Comunal,Ingreso por Sexo-Alfabetismo,Loncoche,Ingreso Hombres - Alfabetismo</t>
  </si>
  <si>
    <t>https://analytics.zoho.com/open-view/2395394000008161224?ZOHO_CRITERIA=%22Localiza%20Chile%22.%22Codcom%22%3D9109</t>
  </si>
  <si>
    <t>#1774B642</t>
  </si>
  <si>
    <t>Ingreso Promedio Mensual de Mujeres y Hombres en el año 2017 en la comuna de Lago Verde</t>
  </si>
  <si>
    <t xml:space="preserve"> Distribución del Ingreso Promedio Mensual de Mujeres y Hombres en el año 2017 en la comuna de Lago Verde. Gráfico de elaboración propia con base en Encuestas CASEN 2006 a 2017- CLP/mes</t>
  </si>
  <si>
    <t>ingresos,personas,histórico,CASEN,encuesta,CASEN,INE,estadística,Socioeconómico,Ingreso Promedio Comunal,Ingreso por Sexo,Lago Verde,Ingreso por Sexo</t>
  </si>
  <si>
    <t>https://analytics.zoho.com/open-view/2395394000008161223?ZOHO_CRITERIA=%22Localiza%20Chile%22.%22Codcom%22%3D11102</t>
  </si>
  <si>
    <t>Ingreso Promedio Mensual de Mujeres y Hombres en el año 2017 en la comuna de La Cisterna</t>
  </si>
  <si>
    <t xml:space="preserve"> Distribución del Ingreso Promedio Mensual de Mujeres y Hombres en el año 2017 en la comuna de La Cisterna. Gráfico de elaboración propia con base en Encuestas CASEN 2006 a 2017- CLP/mes</t>
  </si>
  <si>
    <t>ingresos,personas,histórico,CASEN,encuesta,CASEN,INE,estadística,Socioeconómico,Ingreso Promedio Comunal,Ingreso por Sexo,La Cisterna,Ingreso por Sexo</t>
  </si>
  <si>
    <t>https://analytics.zoho.com/open-view/2395394000008161223?ZOHO_CRITERIA=%22Localiza%20Chile%22.%22Codcom%22%3D13109</t>
  </si>
  <si>
    <t>#1774B724</t>
  </si>
  <si>
    <t>Ingreso Promedio Mensual de Mujeres y Hombres en el año 2017 en la comuna de Concón</t>
  </si>
  <si>
    <t xml:space="preserve"> Distribución del Ingreso Promedio Mensual de Mujeres y Hombres en el año 2017 en la comuna de Concón. Gráfico de elaboración propia con base en Encuestas CASEN 2006 a 2017- CLP/mes</t>
  </si>
  <si>
    <t>ingresos,personas,histórico,CASEN,encuesta,CASEN,INE,estadística,Socioeconómico,Ingreso Promedio Comunal,Ingreso por Sexo,Concón,Ingreso por Sexo</t>
  </si>
  <si>
    <t>https://analytics.zoho.com/open-view/2395394000008161223?ZOHO_CRITERIA=%22Localiza%20Chile%22.%22Codcom%22%3D5103</t>
  </si>
  <si>
    <t>#1774B481</t>
  </si>
  <si>
    <t>Evolución del Ingreso Promedio Mensual por Persona para Mujeres y Hombres en la comuna de Cholchol</t>
  </si>
  <si>
    <t>Evolución del Ingreso Promedio Mensual por Persona para Mujeres y Hombres en la comuna de Cholchol, en los Años 2006-2009-2011-2013-2015-2017. Gráfico de elaboración propia con base en Encuestas CASEN 2006 a 2017- CLP/mes</t>
  </si>
  <si>
    <t>ingresos,personas,histórico,CASEN,encuesta,CASEN,INE,estadística,Socioeconómico,Ingreso Promedio Comunal,Ingreso por Sexo,Cholchol,Ingreso por Sexo</t>
  </si>
  <si>
    <t>https://analytics.zoho.com/open-view/2395394000008161222?ZOHO_CRITERIA=%22Localiza%20Chile%22.%22Codcom%22%3D9121</t>
  </si>
  <si>
    <t>#1774B292</t>
  </si>
  <si>
    <t>Evolución del Ingreso Promedio Mensual por Persona para Mujeres y Hombres en la comuna de Lampa</t>
  </si>
  <si>
    <t>Evolución del Ingreso Promedio Mensual por Persona para Mujeres y Hombres en la comuna de Lampa, en los Años 2006-2009-2011-2013-2015-2017. Gráfico de elaboración propia con base en Encuestas CASEN 2006 a 2017- CLP/mes</t>
  </si>
  <si>
    <t>ingresos,personas,histórico,CASEN,encuesta,CASEN,INE,estadística,Socioeconómico,Ingreso Promedio Comunal,Ingreso por Sexo,Lampa,Ingreso por Sexo</t>
  </si>
  <si>
    <t>https://analytics.zoho.com/open-view/2395394000008161222?ZOHO_CRITERIA=%22Localiza%20Chile%22.%22Codcom%22%3D13302</t>
  </si>
  <si>
    <t>#1774B390</t>
  </si>
  <si>
    <t>Comparativo de Ingreso Promedio Mensual entre personas con y sin alfabetización en la comuna de Retiro</t>
  </si>
  <si>
    <t>Gráfico nos muestra el Comparativo de Ingreso Promedio Mensual entre personas con y sin alfabetización en la comuna de Retiro en el Año 2017. Gráfico de elaboración propia con base en Encuestas CASEN 2006 a 2017-unidad CLP/mes</t>
  </si>
  <si>
    <t>ingresos,personas,histórico,CASEN,encuesta,CASEN,INE,estadística,Socioeconómico,Ingreso Promedio Comunal,Ingreso por Alfabetismo,Retiro,Ingreso por Alfabetismo</t>
  </si>
  <si>
    <t>https://analytics.zoho.com/open-view/2395394000008161227?ZOHO_CRITERIA=%22Localiza%20Chile%22.%22Codcom%22%3D7405</t>
  </si>
  <si>
    <t>#1774B576</t>
  </si>
  <si>
    <t>Evolución del Ingreso Promedio Mensual por Etnia en la Región de Atacama</t>
  </si>
  <si>
    <t>Evolución del Ingreso Promedio Mensual por Etnia en la Región de Atacama, en los Años 2006-2009-2011-2013-2015-2017. Gráfico de elaboración propia con base en Encuestas CASEN 2006 a 2017- CLP/mes</t>
  </si>
  <si>
    <t>ingresos,personas,histórico,CASEN,encuesta,CASEN,INE,estadística,Socioeconómico,Ingreso Promedio Regional,Ingreso por Etnia,Región de Atacama,Ingreso por Etnia</t>
  </si>
  <si>
    <t>https://analytics.zoho.com/open-view/2395394000008161208?ZOHO_CRITERIA=%22Localiza%20Chile%22.%22Codreg%22%3D3</t>
  </si>
  <si>
    <t>Evolución del Ingreso Promedio Mensual por Persona en la comuna de San Ignacio</t>
  </si>
  <si>
    <t>Evolución del Ingreso Promedio Mensual por Persona en la comuna de San Ignacio en los Años 2006-2009-2011-2013-2015-2017. Gráfico de elaboración propia con base en Encuestas CASEN 2006 a 2017- CLP/mes</t>
  </si>
  <si>
    <t>ingresos,personas,histórico,CASEN,encuesta,CASEN,INE,estadística,Socioeconómico,Ingreso Promedio Comunal,Ingreso Promedio Mensual,San Ignacio,Ingreso Comunal</t>
  </si>
  <si>
    <t>https://analytics.zoho.com/open-view/2395394000008161220?ZOHO_CRITERIA=%22Localiza%20Chile%22.%22Codcom%22%3D16108</t>
  </si>
  <si>
    <t>#1774B268</t>
  </si>
  <si>
    <t>Evolución del Ingreso Promedio Mensual por Persona para Mujeres y Hombres en la comuna de Coihueco</t>
  </si>
  <si>
    <t>Evolución del Ingreso Promedio Mensual por Persona para Mujeres y Hombres en la comuna de Coihueco, en los Años 2006-2009-2011-2013-2015-2017. Gráfico de elaboración propia con base en Encuestas CASEN 2006 a 2017- CLP/mes</t>
  </si>
  <si>
    <t>ingresos,personas,histórico,CASEN,encuesta,CASEN,INE,estadística,Socioeconómico,Ingreso Promedio Comunal,Ingreso por Sexo,Coihueco,Ingreso por Sexo</t>
  </si>
  <si>
    <t>https://analytics.zoho.com/open-view/2395394000008161222?ZOHO_CRITERIA=%22Localiza%20Chile%22.%22Codcom%22%3D16302</t>
  </si>
  <si>
    <t>#1774B255</t>
  </si>
  <si>
    <t>Evolución del Ingreso Promedio Mensual por Persona en la comuna de O'Higgins</t>
  </si>
  <si>
    <t>Evolución del Ingreso Promedio Mensual por Persona en la comuna de O'Higgins en los Años 2006-2009-2011-2013-2015-2017. Gráfico de elaboración propia con base en Encuestas CASEN 2006 a 2017- CLP/mes</t>
  </si>
  <si>
    <t>ingresos,personas,histórico,CASEN,encuesta,CASEN,INE,estadística,Socioeconómico,Ingreso Promedio Comunal,Ingreso Promedio Mensual,O'Higgins,Ingreso Comunal</t>
  </si>
  <si>
    <t>https://analytics.zoho.com/open-view/2395394000008161220?ZOHO_CRITERIA=%22Localiza%20Chile%22.%22Codcom%22%3D11302</t>
  </si>
  <si>
    <t>#1774B340</t>
  </si>
  <si>
    <t>Evolución del Ingreso Promedio Mensual por Persona para Mujeres y Hombres en la comuna de Loncoche</t>
  </si>
  <si>
    <t>Evolución del Ingreso Promedio Mensual por Persona para Mujeres y Hombres en la comuna de Loncoche, en los Años 2006-2009-2011-2013-2015-2017. Gráfico de elaboración propia con base en Encuestas CASEN 2006 a 2017- CLP/mes</t>
  </si>
  <si>
    <t>ingresos,personas,histórico,CASEN,encuesta,CASEN,INE,estadística,Socioeconómico,Ingreso Promedio Comunal,Ingreso por Sexo,Loncoche,Ingreso por Sexo</t>
  </si>
  <si>
    <t>https://analytics.zoho.com/open-view/2395394000008161222?ZOHO_CRITERIA=%22Localiza%20Chile%22.%22Codcom%22%3D9109</t>
  </si>
  <si>
    <t>#1774B280</t>
  </si>
  <si>
    <t>Variación porcentual del Ingreso Promedio Mensual por Persona en la comuna de Romeral</t>
  </si>
  <si>
    <t xml:space="preserve"> Muestra en proporciones de la Variación porcentual del Ingreso Promedio Mensual por Persona en la comuna de Romeral en los Años 2006-2009-2011-2013-2015-2017. Gráfico de elaboración propia con base en Encuestas CASEN 2006 a 2017- Porcentaje (%)</t>
  </si>
  <si>
    <t>ingresos,personas,histórico,CASEN,encuesta,CASEN,INE,estadística,Socioeconómico,Ingreso Promedio Comunal,Ingreso Promedio Mensual,Romeral,Variación Ingreso Comunal</t>
  </si>
  <si>
    <t>https://analytics.zoho.com/open-view/2395394000008161221?ZOHO_CRITERIA=%22Localiza%20Chile%22.%22Codcom%22%3D7306</t>
  </si>
  <si>
    <t>#1774B568</t>
  </si>
  <si>
    <t>Variación porcentual del Ingreso Promedio Mensual por Persona en la comuna de Canela</t>
  </si>
  <si>
    <t xml:space="preserve"> Muestra en proporciones de la Variación porcentual del Ingreso Promedio Mensual por Persona en la comuna de Canela en los Años 2006-2009-2011-2013-2015-2017. Gráfico de elaboración propia con base en Encuestas CASEN 2006 a 2017- Porcentaje (%)</t>
  </si>
  <si>
    <t>ingresos,personas,histórico,CASEN,encuesta,CASEN,INE,estadística,Socioeconómico,Ingreso Promedio Comunal,Ingreso Promedio Mensual,Canela,Variación Ingreso Comunal</t>
  </si>
  <si>
    <t>https://analytics.zoho.com/open-view/2395394000008161221?ZOHO_CRITERIA=%22Localiza%20Chile%22.%22Codcom%22%3D4202</t>
  </si>
  <si>
    <t>#1774B471</t>
  </si>
  <si>
    <t>Evolución del Ingreso Promedio Mensual por Alfabetismo en la comuna de Curacaví</t>
  </si>
  <si>
    <t>Muestra de la Evolución del Ingreso Promedio Mensual por Alfabetismo en la comuna de Curacaví en los Años 2006-2009-2011-2013-2015-2017. Gráfico de elaboración propia con base en Encuestas CASEN 2006 a 2017-unidad CLP/mes</t>
  </si>
  <si>
    <t>ingresos,personas,histórico,CASEN,encuesta,CASEN,INE,estadística,Socioeconómico,Ingreso Promedio Comunal,Ingreso por Alfabetismo,Curacaví,Ingreso por Alfabetismo</t>
  </si>
  <si>
    <t>https://analytics.zoho.com/open-view/2395394000008161226?ZOHO_CRITERIA=%22Localiza%20Chile%22.%22Codcom%22%3D13503</t>
  </si>
  <si>
    <t>#1774B760</t>
  </si>
  <si>
    <t>Diferencial de Ingreso Promedio Mensual de Mujeres según Alfabetismo en la comuna de Puerto Octay</t>
  </si>
  <si>
    <t>Evolución del Diferencial de Ingreso Promedio Mensual de Mujeres según Alfabetismo en la comuna de Puerto Octay, en los Años 2006-2009-2011-2013-2015-2017. Gráfico de elaboración propia con base en Encuestas CASEN 2006 a 2017- CLP/mes</t>
  </si>
  <si>
    <t>ingresos,personas,histórico,CASEN,encuesta,CASEN,INE,estadística,Socioeconómico,Ingreso Promedio Comunal,Ingreso por Sexo-Alfabetismo,Puerto Octay,Ingreso Mujeres - Alfabetismo</t>
  </si>
  <si>
    <t>https://analytics.zoho.com/open-view/2395394000008161225?ZOHO_CRITERIA=%22Localiza%20Chile%22.%22Codcom%22%3D10302</t>
  </si>
  <si>
    <t>#1774B686</t>
  </si>
  <si>
    <t>Evolución del Ingreso Promedio Mensual por Persona para Mujeres y Hombres en la Región de Los Lagos</t>
  </si>
  <si>
    <t>Muestra de la Evolución del Ingreso Promedio Mensual por Persona para Mujeres y Hombres en la Región de Los Lagos, en los Años 2006-2009-2011-2013-2015-2017. Gráfico de elaboración propia con base en Encuestas CASEN 2006 a 2017- CLP/mes</t>
  </si>
  <si>
    <t>ingresos,personas,histórico,CASEN,encuesta,CASEN,INE,estadística,Socioeconómico,Ingreso Promedio Regional,Ingreso por Sexo,Región de Los Lagos,Ingreso por Sexo</t>
  </si>
  <si>
    <t>https://analytics.zoho.com/open-view/2395394000008161202?ZOHO_CRITERIA=%22Localiza%20Chile%22.%22Codreg%22%3D10</t>
  </si>
  <si>
    <t>#1774B19</t>
  </si>
  <si>
    <t>Diferencial de Ingreso Promedio Mensual de Mujeres según Alfabetismo en la comuna de Licantén</t>
  </si>
  <si>
    <t>Evolución del Diferencial de Ingreso Promedio Mensual de Mujeres según Alfabetismo en la comuna de Licantén, en los Años 2006-2009-2011-2013-2015-2017. Gráfico de elaboración propia con base en Encuestas CASEN 2006 a 2017- CLP/mes</t>
  </si>
  <si>
    <t>ingresos,personas,histórico,CASEN,encuesta,CASEN,INE,estadística,Socioeconómico,Ingreso Promedio Comunal,Ingreso por Sexo-Alfabetismo,Licantén,Ingreso Mujeres - Alfabetismo</t>
  </si>
  <si>
    <t>https://analytics.zoho.com/open-view/2395394000008161225?ZOHO_CRITERIA=%22Localiza%20Chile%22.%22Codcom%22%3D7303</t>
  </si>
  <si>
    <t>Comparativo de Ingreso Promedio Mensual entre personas con y sin alfabetización en la comuna de La Pintana</t>
  </si>
  <si>
    <t>Gráfico nos muestra el Comparativo de Ingreso Promedio Mensual entre personas con y sin alfabetización en la comuna de La Pintana en el Año 2017. Gráfico de elaboración propia con base en Encuestas CASEN 2006 a 2017-unidad CLP/mes</t>
  </si>
  <si>
    <t>ingresos,personas,histórico,CASEN,encuesta,CASEN,INE,estadística,Socioeconómico,Ingreso Promedio Comunal,Ingreso por Alfabetismo,La Pintana,Ingreso por Alfabetismo</t>
  </si>
  <si>
    <t>https://analytics.zoho.com/open-view/2395394000008161227?ZOHO_CRITERIA=%22Localiza%20Chile%22.%22Codcom%22%3D13112</t>
  </si>
  <si>
    <t>Variación porcentual del Ingreso Promedio Mensual por Persona en la comuna de Mariquina</t>
  </si>
  <si>
    <t xml:space="preserve"> Muestra en proporciones de la Variación porcentual del Ingreso Promedio Mensual por Persona en la comuna de Mariquina en los Años 2006-2009-2011-2013-2015-2017. Gráfico de elaboración propia con base en Encuestas CASEN 2006 a 2017- Porcentaje (%)</t>
  </si>
  <si>
    <t>ingresos,personas,histórico,CASEN,encuesta,CASEN,INE,estadística,Socioeconómico,Ingreso Promedio Comunal,Ingreso Promedio Mensual,Mariquina,Variación Ingreso Comunal</t>
  </si>
  <si>
    <t>https://analytics.zoho.com/open-view/2395394000008161221?ZOHO_CRITERIA=%22Localiza%20Chile%22.%22Codcom%22%3D14106</t>
  </si>
  <si>
    <t>Evolución del Ingreso Promedio Mensual por Persona en la comuna de Recoleta</t>
  </si>
  <si>
    <t>Evolución del Ingreso Promedio Mensual por Persona en la comuna de Recoleta en los Años 2006-2009-2011-2013-2015-2017. Gráfico de elaboración propia con base en Encuestas CASEN 2006 a 2017- CLP/mes</t>
  </si>
  <si>
    <t>ingresos,personas,histórico,CASEN,encuesta,CASEN,INE,estadística,Socioeconómico,Ingreso Promedio Comunal,Ingreso Promedio Mensual,Recoleta,Ingreso Comunal</t>
  </si>
  <si>
    <t>https://analytics.zoho.com/open-view/2395394000008161220?ZOHO_CRITERIA=%22Localiza%20Chile%22.%22Codcom%22%3D13127</t>
  </si>
  <si>
    <t>#1774B380</t>
  </si>
  <si>
    <t>Diferencial de Ingreso Promedio Mensual de Mujeres según Alfabetismo en la comuna de Lautaro</t>
  </si>
  <si>
    <t>Evolución del Diferencial de Ingreso Promedio Mensual de Mujeres según Alfabetismo en la comuna de Lautaro, en los Años 2006-2009-2011-2013-2015-2017. Gráfico de elaboración propia con base en Encuestas CASEN 2006 a 2017- CLP/mes</t>
  </si>
  <si>
    <t>ingresos,personas,histórico,CASEN,encuesta,CASEN,INE,estadística,Socioeconómico,Ingreso Promedio Comunal,Ingreso por Sexo-Alfabetismo,Lautaro,Ingreso Mujeres - Alfabetismo</t>
  </si>
  <si>
    <t>https://analytics.zoho.com/open-view/2395394000008161225?ZOHO_CRITERIA=%22Localiza%20Chile%22.%22Codcom%22%3D9108</t>
  </si>
  <si>
    <t>Variación porcentual del Ingreso Promedio Mensual por Persona en la Región de Antofagasta</t>
  </si>
  <si>
    <t xml:space="preserve"> Muestra de la Variación porcentual del Ingreso Promedio Mensual por Persona en la Región de Antofagasta, en los Años 2006-2009-2011-2013-2015-2017. Gráfico de elaboración propia con base en Encuestas CASEN 2006 a 2017- Porcentaje (%)</t>
  </si>
  <si>
    <t>ingresos,personas,histórico,CASEN,encuesta,CASEN,INE,estadística,Socioeconómico,Ingreso Promedio Regional,Ingreso Promedio Mensual,Región de Antofagasta,Variación Ingreso Regional</t>
  </si>
  <si>
    <t>https://analytics.zoho.com/open-view/2395394000008161201?ZOHO_CRITERIA=%22Localiza%20Chile%22.%22Codreg%22%3D2</t>
  </si>
  <si>
    <t>#1774B424</t>
  </si>
  <si>
    <t>Comparativo de Ingreso Promedio Mensual entre personas con y sin alfabetización en la comuna de Villa Alegre</t>
  </si>
  <si>
    <t>Gráfico nos muestra el Comparativo de Ingreso Promedio Mensual entre personas con y sin alfabetización en la comuna de Villa Alegre en el Año 2017. Gráfico de elaboración propia con base en Encuestas CASEN 2006 a 2017-unidad CLP/mes</t>
  </si>
  <si>
    <t>ingresos,personas,histórico,CASEN,encuesta,CASEN,INE,estadística,Socioeconómico,Ingreso Promedio Comunal,Ingreso por Alfabetismo,Villa Alegre,Ingreso por Alfabetismo</t>
  </si>
  <si>
    <t>https://analytics.zoho.com/open-view/2395394000008161227?ZOHO_CRITERIA=%22Localiza%20Chile%22.%22Codcom%22%3D7407</t>
  </si>
  <si>
    <t>#1774B578</t>
  </si>
  <si>
    <t>Ingreso Promedio Mensual de Mujeres y Hombres en el año 2017 en la comuna de San Pedro de la Paz</t>
  </si>
  <si>
    <t xml:space="preserve"> Distribución del Ingreso Promedio Mensual de Mujeres y Hombres en el año 2017 en la comuna de San Pedro de la Paz. Gráfico de elaboración propia con base en Encuestas CASEN 2006 a 2017- CLP/mes</t>
  </si>
  <si>
    <t>ingresos,personas,histórico,CASEN,encuesta,CASEN,INE,estadística,Socioeconómico,Ingreso Promedio Comunal,Ingreso por Sexo,San Pedro de la Paz,Ingreso por Sexo</t>
  </si>
  <si>
    <t>https://analytics.zoho.com/open-view/2395394000008161223?ZOHO_CRITERIA=%22Localiza%20Chile%22.%22Codcom%22%3D8108</t>
  </si>
  <si>
    <t>#1774B587</t>
  </si>
  <si>
    <t>Ingreso Promedio Mensual de Mujeres y Hombres en el año 2017 en la comuna de Rauco</t>
  </si>
  <si>
    <t xml:space="preserve"> Distribución del Ingreso Promedio Mensual de Mujeres y Hombres en el año 2017 en la comuna de Rauco. Gráfico de elaboración propia con base en Encuestas CASEN 2006 a 2017- CLP/mes</t>
  </si>
  <si>
    <t>ingresos,personas,histórico,CASEN,encuesta,CASEN,INE,estadística,Socioeconómico,Ingreso Promedio Comunal,Ingreso por Sexo,Rauco,Ingreso por Sexo</t>
  </si>
  <si>
    <t>https://analytics.zoho.com/open-view/2395394000008161223?ZOHO_CRITERIA=%22Localiza%20Chile%22.%22Codcom%22%3D7305</t>
  </si>
  <si>
    <t>#1774B567</t>
  </si>
  <si>
    <t>Diferencial de Ingreso Promedio Mensual de Hombres según Alfabetismo en la comuna de Canela</t>
  </si>
  <si>
    <t>Evolución del Diferencial de Ingreso Promedio Mensual de Hombres según Alfabetismo en la comuna de Canela, en los Años 2006-2009-2011-2013-2015-2017. Gráfico de elaboración propia con base en Encuestas CASEN 2006 a 2017- CLP/mes</t>
  </si>
  <si>
    <t>ingresos,personas,histórico,CASEN,encuesta,CASEN,INE,estadística,Socioeconómico,Ingreso Promedio Comunal,Ingreso por Sexo-Alfabetismo,Canela,Ingreso Hombres - Alfabetismo</t>
  </si>
  <si>
    <t>https://analytics.zoho.com/open-view/2395394000008161224?ZOHO_CRITERIA=%22Localiza%20Chile%22.%22Codcom%22%3D4202</t>
  </si>
  <si>
    <t>Diferencial de Ingreso Promedio Mensual de Hombres según Alfabetismo en la comuna de Purranque</t>
  </si>
  <si>
    <t>Evolución del Diferencial de Ingreso Promedio Mensual de Hombres según Alfabetismo en la comuna de Purranque, en los Años 2006-2009-2011-2013-2015-2017. Gráfico de elaboración propia con base en Encuestas CASEN 2006 a 2017- CLP/mes</t>
  </si>
  <si>
    <t>ingresos,personas,histórico,CASEN,encuesta,CASEN,INE,estadística,Socioeconómico,Ingreso Promedio Comunal,Ingreso por Sexo-Alfabetismo,Purranque,Ingreso Hombres - Alfabetismo</t>
  </si>
  <si>
    <t>https://analytics.zoho.com/open-view/2395394000008161224?ZOHO_CRITERIA=%22Localiza%20Chile%22.%22Codcom%22%3D10303</t>
  </si>
  <si>
    <t>#1774B687</t>
  </si>
  <si>
    <t>Diferencial de Ingreso Promedio Mensual de Mujeres según Alfabetismo en la comuna de Futaleufú</t>
  </si>
  <si>
    <t>Evolución del Diferencial de Ingreso Promedio Mensual de Mujeres según Alfabetismo en la comuna de Futaleufú, en los Años 2006-2009-2011-2013-2015-2017. Gráfico de elaboración propia con base en Encuestas CASEN 2006 a 2017- CLP/mes</t>
  </si>
  <si>
    <t>ingresos,personas,histórico,CASEN,encuesta,CASEN,INE,estadística,Socioeconómico,Ingreso Promedio Comunal,Ingreso por Sexo-Alfabetismo,Futaleufú,Ingreso Mujeres - Alfabetismo</t>
  </si>
  <si>
    <t>https://analytics.zoho.com/open-view/2395394000008161225?ZOHO_CRITERIA=%22Localiza%20Chile%22.%22Codcom%22%3D10402</t>
  </si>
  <si>
    <t>Comparativo de Ingreso Promedio Mensual entre personas con y sin alfabetización en la comuna de Teno</t>
  </si>
  <si>
    <t>Gráfico nos muestra el Comparativo de Ingreso Promedio Mensual entre personas con y sin alfabetización en la comuna de Teno en el Año 2017. Gráfico de elaboración propia con base en Encuestas CASEN 2006 a 2017-unidad CLP/mes</t>
  </si>
  <si>
    <t>ingresos,personas,histórico,CASEN,encuesta,CASEN,INE,estadística,Socioeconómico,Ingreso Promedio Comunal,Ingreso por Alfabetismo,Teno,Ingreso por Alfabetismo</t>
  </si>
  <si>
    <t>https://analytics.zoho.com/open-view/2395394000008161227?ZOHO_CRITERIA=%22Localiza%20Chile%22.%22Codcom%22%3D7308</t>
  </si>
  <si>
    <t>Comparativo de Ingreso Promedio Mensual entre personas con y sin alfabetización en la comuna de Camarones</t>
  </si>
  <si>
    <t>Gráfico nos muestra el Comparativo de Ingreso Promedio Mensual entre personas con y sin alfabetización en la comuna de Camarones en el Año 2017. Gráfico de elaboración propia con base en Encuestas CASEN 2006 a 2017-unidad CLP/mes</t>
  </si>
  <si>
    <t>ingresos,personas,histórico,CASEN,encuesta,CASEN,INE,estadística,Socioeconómico,Ingreso Promedio Comunal,Ingreso por Alfabetismo,Camarones,Ingreso por Alfabetismo</t>
  </si>
  <si>
    <t>https://analytics.zoho.com/open-view/2395394000008161227?ZOHO_CRITERIA=%22Localiza%20Chile%22.%22Codcom%22%3D15102</t>
  </si>
  <si>
    <t>#1774B781</t>
  </si>
  <si>
    <t>Evolución del Ingreso Promedio Mensual por Alfabetismo en la comuna de Calera de Tango</t>
  </si>
  <si>
    <t>Muestra de la Evolución del Ingreso Promedio Mensual por Alfabetismo en la comuna de Calera de Tango en los Años 2006-2009-2011-2013-2015-2017. Gráfico de elaboración propia con base en Encuestas CASEN 2006 a 2017-unidad CLP/mes</t>
  </si>
  <si>
    <t>ingresos,personas,histórico,CASEN,encuesta,CASEN,INE,estadística,Socioeconómico,Ingreso Promedio Comunal,Ingreso por Alfabetismo,Calera de Tango,Ingreso por Alfabetismo</t>
  </si>
  <si>
    <t>https://analytics.zoho.com/open-view/2395394000008161226?ZOHO_CRITERIA=%22Localiza%20Chile%22.%22Codcom%22%3D13403</t>
  </si>
  <si>
    <t>#1774B756</t>
  </si>
  <si>
    <t>Evolución del Ingreso Promedio Mensual por Alfabetismo en la comuna de Curepto</t>
  </si>
  <si>
    <t>Muestra de la Evolución del Ingreso Promedio Mensual por Alfabetismo en la comuna de Curepto en los Años 2006-2009-2011-2013-2015-2017. Gráfico de elaboración propia con base en Encuestas CASEN 2006 a 2017-unidad CLP/mes</t>
  </si>
  <si>
    <t>ingresos,personas,histórico,CASEN,encuesta,CASEN,INE,estadística,Socioeconómico,Ingreso Promedio Comunal,Ingreso por Alfabetismo,Curepto,Ingreso por Alfabetismo</t>
  </si>
  <si>
    <t>https://analytics.zoho.com/open-view/2395394000008161226?ZOHO_CRITERIA=%22Localiza%20Chile%22.%22Codcom%22%3D7103</t>
  </si>
  <si>
    <t>#1774B552</t>
  </si>
  <si>
    <t>Evolución del Ingreso Promedio Mensual por Persona para Mujeres y Hombres en la comuna de Lo Prado</t>
  </si>
  <si>
    <t>Evolución del Ingreso Promedio Mensual por Persona para Mujeres y Hombres en la comuna de Lo Prado, en los Años 2006-2009-2011-2013-2015-2017. Gráfico de elaboración propia con base en Encuestas CASEN 2006 a 2017- CLP/mes</t>
  </si>
  <si>
    <t>ingresos,personas,histórico,CASEN,encuesta,CASEN,INE,estadística,Socioeconómico,Ingreso Promedio Comunal,Ingreso por Sexo,Lo Prado,Ingreso por Sexo</t>
  </si>
  <si>
    <t>https://analytics.zoho.com/open-view/2395394000008161222?ZOHO_CRITERIA=%22Localiza%20Chile%22.%22Codcom%22%3D13117</t>
  </si>
  <si>
    <t>#1774B370</t>
  </si>
  <si>
    <t>Diferencial de Ingreso Promedio Mensual de Mujeres según Alfabetismo en la comuna de Cartagena</t>
  </si>
  <si>
    <t>Evolución del Diferencial de Ingreso Promedio Mensual de Mujeres según Alfabetismo en la comuna de Cartagena, en los Años 2006-2009-2011-2013-2015-2017. Gráfico de elaboración propia con base en Encuestas CASEN 2006 a 2017- CLP/mes</t>
  </si>
  <si>
    <t>ingresos,personas,histórico,CASEN,encuesta,CASEN,INE,estadística,Socioeconómico,Ingreso Promedio Comunal,Ingreso por Sexo-Alfabetismo,Cartagena,Ingreso Mujeres - Alfabetismo</t>
  </si>
  <si>
    <t>https://analytics.zoho.com/open-view/2395394000008161225?ZOHO_CRITERIA=%22Localiza%20Chile%22.%22Codcom%22%3D5603</t>
  </si>
  <si>
    <t>#1774B503</t>
  </si>
  <si>
    <t>Evolución del Ingreso Promedio Mensual por Alfabetismo en la comuna de Vilcún</t>
  </si>
  <si>
    <t>Muestra de la Evolución del Ingreso Promedio Mensual por Alfabetismo en la comuna de Vilcún en los Años 2006-2009-2011-2013-2015-2017. Gráfico de elaboración propia con base en Encuestas CASEN 2006 a 2017-unidad CLP/mes</t>
  </si>
  <si>
    <t>ingresos,personas,histórico,CASEN,encuesta,CASEN,INE,estadística,Socioeconómico,Ingreso Promedio Comunal,Ingreso por Alfabetismo,Vilcún,Ingreso por Alfabetismo</t>
  </si>
  <si>
    <t>https://analytics.zoho.com/open-view/2395394000008161226?ZOHO_CRITERIA=%22Localiza%20Chile%22.%22Codcom%22%3D9119</t>
  </si>
  <si>
    <t>#1774B652</t>
  </si>
  <si>
    <t>Comparativo de Ingreso Promedio Mensual entre personas con y sin alfabetización en la comuna de Paredones</t>
  </si>
  <si>
    <t>Gráfico nos muestra el Comparativo de Ingreso Promedio Mensual entre personas con y sin alfabetización en la comuna de Paredones en el Año 2017. Gráfico de elaboración propia con base en Encuestas CASEN 2006 a 2017-unidad CLP/mes</t>
  </si>
  <si>
    <t>ingresos,personas,histórico,CASEN,encuesta,CASEN,INE,estadística,Socioeconómico,Ingreso Promedio Comunal,Ingreso por Alfabetismo,Paredones,Ingreso por Alfabetismo</t>
  </si>
  <si>
    <t>https://analytics.zoho.com/open-view/2395394000008161227?ZOHO_CRITERIA=%22Localiza%20Chile%22.%22Codcom%22%3D6206</t>
  </si>
  <si>
    <t>Evolución del Ingreso Promedio Mensual por Persona en la comuna de Malloa</t>
  </si>
  <si>
    <t>Evolución del Ingreso Promedio Mensual por Persona en la comuna de Malloa en los Años 2006-2009-2011-2013-2015-2017. Gráfico de elaboración propia con base en Encuestas CASEN 2006 a 2017- CLP/mes</t>
  </si>
  <si>
    <t>ingresos,personas,histórico,CASEN,encuesta,CASEN,INE,estadística,Socioeconómico,Ingreso Promedio Comunal,Ingreso Promedio Mensual,Malloa,Ingreso Comunal</t>
  </si>
  <si>
    <t>https://analytics.zoho.com/open-view/2395394000008161220?ZOHO_CRITERIA=%22Localiza%20Chile%22.%22Codcom%22%3D6109</t>
  </si>
  <si>
    <t>#1774B163</t>
  </si>
  <si>
    <t>Variación porcentual del Ingreso Promedio Mensual por Persona en la comuna de Paredones</t>
  </si>
  <si>
    <t xml:space="preserve"> Muestra en proporciones de la Variación porcentual del Ingreso Promedio Mensual por Persona en la comuna de Paredones en los Años 2006-2009-2011-2013-2015-2017. Gráfico de elaboración propia con base en Encuestas CASEN 2006 a 2017- Porcentaje (%)</t>
  </si>
  <si>
    <t>ingresos,personas,histórico,CASEN,encuesta,CASEN,INE,estadística,Socioeconómico,Ingreso Promedio Comunal,Ingreso Promedio Mensual,Paredones,Variación Ingreso Comunal</t>
  </si>
  <si>
    <t>https://analytics.zoho.com/open-view/2395394000008161221?ZOHO_CRITERIA=%22Localiza%20Chile%22.%22Codcom%22%3D6206</t>
  </si>
  <si>
    <t>Evolución del Ingreso Promedio Mensual por Persona para Mujeres y Hombres en la Región de O'Higgins</t>
  </si>
  <si>
    <t>Muestra de la Evolución del Ingreso Promedio Mensual por Persona para Mujeres y Hombres en la Región de O'Higgins, en los Años 2006-2009-2011-2013-2015-2017. Gráfico de elaboración propia con base en Encuestas CASEN 2006 a 2017- CLP/mes</t>
  </si>
  <si>
    <t>ingresos,personas,histórico,CASEN,encuesta,CASEN,INE,estadística,Socioeconómico,Ingreso Promedio Regional,Ingreso por Sexo,Región de O'Higgins,Ingreso por Sexo</t>
  </si>
  <si>
    <t>https://analytics.zoho.com/open-view/2395394000008161202?ZOHO_CRITERIA=%22Localiza%20Chile%22.%22Codreg%22%3D6</t>
  </si>
  <si>
    <t>#1774B15</t>
  </si>
  <si>
    <t>Diferencial de Ingreso Promedio Mensual de Hombres según Alfabetismo en la comuna de Quellón</t>
  </si>
  <si>
    <t>Evolución del Diferencial de Ingreso Promedio Mensual de Hombres según Alfabetismo en la comuna de Quellón, en los Años 2006-2009-2011-2013-2015-2017. Gráfico de elaboración propia con base en Encuestas CASEN 2006 a 2017- CLP/mes</t>
  </si>
  <si>
    <t>ingresos,personas,histórico,CASEN,encuesta,CASEN,INE,estadística,Socioeconómico,Ingreso Promedio Comunal,Ingreso por Sexo-Alfabetismo,Quellón,Ingreso Hombres - Alfabetismo</t>
  </si>
  <si>
    <t>https://analytics.zoho.com/open-view/2395394000008161224?ZOHO_CRITERIA=%22Localiza%20Chile%22.%22Codcom%22%3D10208</t>
  </si>
  <si>
    <t>#1774B682</t>
  </si>
  <si>
    <t>Variación porcentual del Ingreso Promedio Mensual por Persona en la comuna de Penco</t>
  </si>
  <si>
    <t xml:space="preserve"> Muestra en proporciones de la Variación porcentual del Ingreso Promedio Mensual por Persona en la comuna de Penco en los Años 2006-2009-2011-2013-2015-2017. Gráfico de elaboración propia con base en Encuestas CASEN 2006 a 2017- Porcentaje (%)</t>
  </si>
  <si>
    <t>ingresos,personas,histórico,CASEN,encuesta,CASEN,INE,estadística,Socioeconómico,Ingreso Promedio Comunal,Ingreso Promedio Mensual,Penco,Variación Ingreso Comunal</t>
  </si>
  <si>
    <t>https://analytics.zoho.com/open-view/2395394000008161221?ZOHO_CRITERIA=%22Localiza%20Chile%22.%22Codcom%22%3D8107</t>
  </si>
  <si>
    <t>Comparativo de Ingreso Promedio Mensual entre personas con y sin alfabetización en la comuna de Lo Espejo</t>
  </si>
  <si>
    <t>Gráfico nos muestra el Comparativo de Ingreso Promedio Mensual entre personas con y sin alfabetización en la comuna de Lo Espejo en el Año 2017. Gráfico de elaboración propia con base en Encuestas CASEN 2006 a 2017-unidad CLP/mes</t>
  </si>
  <si>
    <t>ingresos,personas,histórico,CASEN,encuesta,CASEN,INE,estadística,Socioeconómico,Ingreso Promedio Comunal,Ingreso por Alfabetismo,Lo Espejo,Ingreso por Alfabetismo</t>
  </si>
  <si>
    <t>https://analytics.zoho.com/open-view/2395394000008161227?ZOHO_CRITERIA=%22Localiza%20Chile%22.%22Codcom%22%3D13116</t>
  </si>
  <si>
    <t>#1774B731</t>
  </si>
  <si>
    <t>Variación porcentual del Ingreso Promedio Mensual por Persona en la comuna de Bulnes</t>
  </si>
  <si>
    <t xml:space="preserve"> Muestra en proporciones de la Variación porcentual del Ingreso Promedio Mensual por Persona en la comuna de Bulnes en los Años 2006-2009-2011-2013-2015-2017. Gráfico de elaboración propia con base en Encuestas CASEN 2006 a 2017- Porcentaje (%)</t>
  </si>
  <si>
    <t>ingresos,personas,histórico,CASEN,encuesta,CASEN,INE,estadística,Socioeconómico,Ingreso Promedio Comunal,Ingreso Promedio Mensual,Bulnes,Variación Ingreso Comunal</t>
  </si>
  <si>
    <t>https://analytics.zoho.com/open-view/2395394000008161221?ZOHO_CRITERIA=%22Localiza%20Chile%22.%22Codcom%22%3D16102</t>
  </si>
  <si>
    <t>Evolución del Ingreso Promedio Mensual por Persona para Mujeres y Hombres en la comuna de Villa Alemana</t>
  </si>
  <si>
    <t>Evolución del Ingreso Promedio Mensual por Persona para Mujeres y Hombres en la comuna de Villa Alemana, en los Años 2006-2009-2011-2013-2015-2017. Gráfico de elaboración propia con base en Encuestas CASEN 2006 a 2017- CLP/mes</t>
  </si>
  <si>
    <t>ingresos,personas,histórico,CASEN,encuesta,CASEN,INE,estadística,Socioeconómico,Ingreso Promedio Comunal,Ingreso por Sexo,Villa Alemana,Ingreso por Sexo</t>
  </si>
  <si>
    <t>https://analytics.zoho.com/open-view/2395394000008161222?ZOHO_CRITERIA=%22Localiza%20Chile%22.%22Codcom%22%3D5804</t>
  </si>
  <si>
    <t>#1774B154</t>
  </si>
  <si>
    <t>Evolución del Ingreso Promedio Mensual por Persona en la comuna de Longaví</t>
  </si>
  <si>
    <t>Evolución del Ingreso Promedio Mensual por Persona en la comuna de Longaví en los Años 2006-2009-2011-2013-2015-2017. Gráfico de elaboración propia con base en Encuestas CASEN 2006 a 2017- CLP/mes</t>
  </si>
  <si>
    <t>ingresos,personas,histórico,CASEN,encuesta,CASEN,INE,estadística,Socioeconómico,Ingreso Promedio Comunal,Ingreso Promedio Mensual,Longaví,Ingreso Comunal</t>
  </si>
  <si>
    <t>https://analytics.zoho.com/open-view/2395394000008161220?ZOHO_CRITERIA=%22Localiza%20Chile%22.%22Codcom%22%3D7403</t>
  </si>
  <si>
    <t>#1774B212</t>
  </si>
  <si>
    <t>Ingreso Promedio Mensual de Mujeres y Hombres en el año 2017 en la comuna de Contulmo</t>
  </si>
  <si>
    <t xml:space="preserve"> Distribución del Ingreso Promedio Mensual de Mujeres y Hombres en el año 2017 en la comuna de Contulmo. Gráfico de elaboración propia con base en Encuestas CASEN 2006 a 2017- CLP/mes</t>
  </si>
  <si>
    <t>ingresos,personas,histórico,CASEN,encuesta,CASEN,INE,estadística,Socioeconómico,Ingreso Promedio Comunal,Ingreso por Sexo,Contulmo,Ingreso por Sexo</t>
  </si>
  <si>
    <t>https://analytics.zoho.com/open-view/2395394000008161223?ZOHO_CRITERIA=%22Localiza%20Chile%22.%22Codcom%22%3D8204</t>
  </si>
  <si>
    <t>#1774B595</t>
  </si>
  <si>
    <t>Ingreso Promedio Mensual de Mujeres y Hombres en el año 2017 en la comuna de Mejillones</t>
  </si>
  <si>
    <t xml:space="preserve"> Distribución del Ingreso Promedio Mensual de Mujeres y Hombres en el año 2017 en la comuna de Mejillones. Gráfico de elaboración propia con base en Encuestas CASEN 2006 a 2017- CLP/mes</t>
  </si>
  <si>
    <t>ingresos,personas,histórico,CASEN,encuesta,CASEN,INE,estadística,Socioeconómico,Ingreso Promedio Comunal,Ingreso por Sexo,Mejillones,Ingreso por Sexo</t>
  </si>
  <si>
    <t>https://analytics.zoho.com/open-view/2395394000008161223?ZOHO_CRITERIA=%22Localiza%20Chile%22.%22Codcom%22%3D2102</t>
  </si>
  <si>
    <t>#1774B447</t>
  </si>
  <si>
    <t>Diferencial de Ingreso Promedio Mensual de Hombres según Alfabetismo en la comuna de Los Muermos</t>
  </si>
  <si>
    <t>Evolución del Diferencial de Ingreso Promedio Mensual de Hombres según Alfabetismo en la comuna de Los Muermos, en los Años 2006-2009-2011-2013-2015-2017. Gráfico de elaboración propia con base en Encuestas CASEN 2006 a 2017- CLP/mes</t>
  </si>
  <si>
    <t>ingresos,personas,histórico,CASEN,encuesta,CASEN,INE,estadística,Socioeconómico,Ingreso Promedio Comunal,Ingreso por Sexo-Alfabetismo,Los Muermos,Ingreso Hombres - Alfabetismo</t>
  </si>
  <si>
    <t>https://analytics.zoho.com/open-view/2395394000008161224?ZOHO_CRITERIA=%22Localiza%20Chile%22.%22Codcom%22%3D10106</t>
  </si>
  <si>
    <t>#1774B671</t>
  </si>
  <si>
    <t>Evolución del Ingreso Promedio Mensual por Persona en la comuna de Peralillo</t>
  </si>
  <si>
    <t>Evolución del Ingreso Promedio Mensual por Persona en la comuna de Peralillo en los Años 2006-2009-2011-2013-2015-2017. Gráfico de elaboración propia con base en Encuestas CASEN 2006 a 2017- CLP/mes</t>
  </si>
  <si>
    <t>ingresos,personas,histórico,CASEN,encuesta,CASEN,INE,estadística,Socioeconómico,Ingreso Promedio Comunal,Ingreso Promedio Mensual,Peralillo,Ingreso Comunal</t>
  </si>
  <si>
    <t>https://analytics.zoho.com/open-view/2395394000008161220?ZOHO_CRITERIA=%22Localiza%20Chile%22.%22Codcom%22%3D6307</t>
  </si>
  <si>
    <t>#1774B184</t>
  </si>
  <si>
    <t>Diferencial de Ingreso Promedio Mensual de Mujeres según Alfabetismo en la comuna de San Esteban</t>
  </si>
  <si>
    <t>Evolución del Diferencial de Ingreso Promedio Mensual de Mujeres según Alfabetismo en la comuna de San Esteban, en los Años 2006-2009-2011-2013-2015-2017. Gráfico de elaboración propia con base en Encuestas CASEN 2006 a 2017- CLP/mes</t>
  </si>
  <si>
    <t>ingresos,personas,histórico,CASEN,encuesta,CASEN,INE,estadística,Socioeconómico,Ingreso Promedio Comunal,Ingreso por Sexo-Alfabetismo,San Esteban,Ingreso Mujeres - Alfabetismo</t>
  </si>
  <si>
    <t>https://analytics.zoho.com/open-view/2395394000008161225?ZOHO_CRITERIA=%22Localiza%20Chile%22.%22Codcom%22%3D5304</t>
  </si>
  <si>
    <t>#1774B490</t>
  </si>
  <si>
    <t>Ingreso Promedio Mensual de Mujeres y Hombres en el año 2017 en la comuna de Yungay</t>
  </si>
  <si>
    <t xml:space="preserve"> Distribución del Ingreso Promedio Mensual de Mujeres y Hombres en el año 2017 en la comuna de Yungay. Gráfico de elaboración propia con base en Encuestas CASEN 2006 a 2017- CLP/mes</t>
  </si>
  <si>
    <t>ingresos,personas,histórico,CASEN,encuesta,CASEN,INE,estadística,Socioeconómico,Ingreso Promedio Comunal,Ingreso por Sexo,Yungay,Ingreso por Sexo</t>
  </si>
  <si>
    <t>https://analytics.zoho.com/open-view/2395394000008161223?ZOHO_CRITERIA=%22Localiza%20Chile%22.%22Codcom%22%3D16109</t>
  </si>
  <si>
    <t>#1774B633</t>
  </si>
  <si>
    <t>Evolución del Ingreso Promedio Mensual por Persona en la comuna de Doñihue</t>
  </si>
  <si>
    <t>Evolución del Ingreso Promedio Mensual por Persona en la comuna de Doñihue en los Años 2006-2009-2011-2013-2015-2017. Gráfico de elaboración propia con base en Encuestas CASEN 2006 a 2017- CLP/mes</t>
  </si>
  <si>
    <t>ingresos,personas,histórico,CASEN,encuesta,CASEN,INE,estadística,Socioeconómico,Ingreso Promedio Comunal,Ingreso Promedio Mensual,Doñihue,Ingreso Comunal</t>
  </si>
  <si>
    <t>https://analytics.zoho.com/open-view/2395394000008161220?ZOHO_CRITERIA=%22Localiza%20Chile%22.%22Codcom%22%3D6105</t>
  </si>
  <si>
    <t>#1774B159</t>
  </si>
  <si>
    <t>Diferencial de Ingreso Promedio Mensual de Mujeres según Alfabetismo en la comuna de Hijuelas</t>
  </si>
  <si>
    <t>Evolución del Diferencial de Ingreso Promedio Mensual de Mujeres según Alfabetismo en la comuna de Hijuelas, en los Años 2006-2009-2011-2013-2015-2017. Gráfico de elaboración propia con base en Encuestas CASEN 2006 a 2017- CLP/mes</t>
  </si>
  <si>
    <t>ingresos,personas,histórico,CASEN,encuesta,CASEN,INE,estadística,Socioeconómico,Ingreso Promedio Comunal,Ingreso por Sexo-Alfabetismo,Hijuelas,Ingreso Mujeres - Alfabetismo</t>
  </si>
  <si>
    <t>https://analytics.zoho.com/open-view/2395394000008161225?ZOHO_CRITERIA=%22Localiza%20Chile%22.%22Codcom%22%3D5503</t>
  </si>
  <si>
    <t>Variación porcentual del Ingreso Promedio Mensual por Persona en la comuna de Los Muermos</t>
  </si>
  <si>
    <t xml:space="preserve"> Muestra en proporciones de la Variación porcentual del Ingreso Promedio Mensual por Persona en la comuna de Los Muermos en los Años 2006-2009-2011-2013-2015-2017. Gráfico de elaboración propia con base en Encuestas CASEN 2006 a 2017- Porcentaje (%)</t>
  </si>
  <si>
    <t>ingresos,personas,histórico,CASEN,encuesta,CASEN,INE,estadística,Socioeconómico,Ingreso Promedio Comunal,Ingreso Promedio Mensual,Los Muermos,Variación Ingreso Comunal</t>
  </si>
  <si>
    <t>https://analytics.zoho.com/open-view/2395394000008161221?ZOHO_CRITERIA=%22Localiza%20Chile%22.%22Codcom%22%3D10106</t>
  </si>
  <si>
    <t>Evolución del Ingreso Promedio Mensual por Alfabetismo en la comuna de Calama</t>
  </si>
  <si>
    <t>Muestra de la Evolución del Ingreso Promedio Mensual por Alfabetismo en la comuna de Calama en los Años 2006-2009-2011-2013-2015-2017. Gráfico de elaboración propia con base en Encuestas CASEN 2006 a 2017-unidad CLP/mes</t>
  </si>
  <si>
    <t>ingresos,personas,histórico,CASEN,encuesta,CASEN,INE,estadística,Socioeconómico,Ingreso Promedio Comunal,Ingreso por Alfabetismo,Calama,Ingreso por Alfabetismo</t>
  </si>
  <si>
    <t>https://analytics.zoho.com/open-view/2395394000008161226?ZOHO_CRITERIA=%22Localiza%20Chile%22.%22Codcom%22%3D2201</t>
  </si>
  <si>
    <t>#1774B450</t>
  </si>
  <si>
    <t>Evolución del Ingreso Promedio Mensual por Persona en la comuna de Curicó</t>
  </si>
  <si>
    <t>Evolución del Ingreso Promedio Mensual por Persona en la comuna de Curicó en los Años 2006-2009-2011-2013-2015-2017. Gráfico de elaboración propia con base en Encuestas CASEN 2006 a 2017- CLP/mes</t>
  </si>
  <si>
    <t>ingresos,personas,histórico,CASEN,encuesta,CASEN,INE,estadística,Socioeconómico,Ingreso Promedio Comunal,Ingreso Promedio Mensual,Curicó,Ingreso Comunal</t>
  </si>
  <si>
    <t>https://analytics.zoho.com/open-view/2395394000008161220?ZOHO_CRITERIA=%22Localiza%20Chile%22.%22Codcom%22%3D7301</t>
  </si>
  <si>
    <t>Evolución del Ingreso Promedio Mensual por Etnia en la Región de O'Higgins</t>
  </si>
  <si>
    <t>Evolución del Ingreso Promedio Mensual por Etnia en la Región de O'Higgins, en los Años 2006-2009-2011-2013-2015-2017. Gráfico de elaboración propia con base en Encuestas CASEN 2006 a 2017- CLP/mes</t>
  </si>
  <si>
    <t>ingresos,personas,histórico,CASEN,encuesta,CASEN,INE,estadística,Socioeconómico,Ingreso Promedio Regional,Ingreso por Etnia,Región de O'Higgins,Ingreso por Etnia</t>
  </si>
  <si>
    <t>https://analytics.zoho.com/open-view/2395394000008161208?ZOHO_CRITERIA=%22Localiza%20Chile%22.%22Codreg%22%3D6</t>
  </si>
  <si>
    <t>#1774B428</t>
  </si>
  <si>
    <t>Evolución del Ingreso Promedio Mensual por Persona para Mujeres y Hombres en la comuna de Pumanque</t>
  </si>
  <si>
    <t>Evolución del Ingreso Promedio Mensual por Persona para Mujeres y Hombres en la comuna de Pumanque, en los Años 2006-2009-2011-2013-2015-2017. Gráfico de elaboración propia con base en Encuestas CASEN 2006 a 2017- CLP/mes</t>
  </si>
  <si>
    <t>ingresos,personas,histórico,CASEN,encuesta,CASEN,INE,estadística,Socioeconómico,Ingreso Promedio Comunal,Ingreso por Sexo,Pumanque,Ingreso por Sexo</t>
  </si>
  <si>
    <t>https://analytics.zoho.com/open-view/2395394000008161222?ZOHO_CRITERIA=%22Localiza%20Chile%22.%22Codcom%22%3D6309</t>
  </si>
  <si>
    <t>Comparativo de Ingreso Promedio Mensual entre personas con y sin alfabetización en la comuna de Los Andes</t>
  </si>
  <si>
    <t>Gráfico nos muestra el Comparativo de Ingreso Promedio Mensual entre personas con y sin alfabetización en la comuna de Los Andes en el Año 2017. Gráfico de elaboración propia con base en Encuestas CASEN 2006 a 2017-unidad CLP/mes</t>
  </si>
  <si>
    <t>ingresos,personas,histórico,CASEN,encuesta,CASEN,INE,estadística,Socioeconómico,Ingreso Promedio Comunal,Ingreso por Alfabetismo,Los Andes,Ingreso por Alfabetismo</t>
  </si>
  <si>
    <t>https://analytics.zoho.com/open-view/2395394000008161227?ZOHO_CRITERIA=%22Localiza%20Chile%22.%22Codcom%22%3D5301</t>
  </si>
  <si>
    <t>#1774B487</t>
  </si>
  <si>
    <t>Evolución del Ingreso Promedio Mensual por Etnia en la comuna de Ollagüe</t>
  </si>
  <si>
    <t>Muestra de la Evolución del Ingreso Promedio Mensual por Etnia en la comuna de Ollagüe en los Años 2006-2009-2011-2013-2015-2017. Gráfico de elaboración propia con base en Encuestas CASEN 2006 a 2017- unidad CLP/mes</t>
  </si>
  <si>
    <t>ingresos,personas,histórico,CASEN,encuesta,CASEN,INE,estadística,Socioeconómico,Ingreso Promedio Comunal,Ingreso por Etnia,Ollagüe,Ingreso por Etnia</t>
  </si>
  <si>
    <t>https://analytics.zoho.com/open-view/2395394000008161228?ZOHO_CRITERIA=%22Localiza%20Chile%22.%22Codcom%22%3D2202</t>
  </si>
  <si>
    <t>#1774B451</t>
  </si>
  <si>
    <t>Evolución del Ingreso Promedio Mensual por Alfabetismo en la comuna de Pemuco</t>
  </si>
  <si>
    <t>Muestra de la Evolución del Ingreso Promedio Mensual por Alfabetismo en la comuna de Pemuco en los Años 2006-2009-2011-2013-2015-2017. Gráfico de elaboración propia con base en Encuestas CASEN 2006 a 2017-unidad CLP/mes</t>
  </si>
  <si>
    <t>ingresos,personas,histórico,CASEN,encuesta,CASEN,INE,estadística,Socioeconómico,Ingreso Promedio Comunal,Ingreso por Alfabetismo,Pemuco,Ingreso por Alfabetismo</t>
  </si>
  <si>
    <t>https://analytics.zoho.com/open-view/2395394000008161226?ZOHO_CRITERIA=%22Localiza%20Chile%22.%22Codcom%22%3D16105</t>
  </si>
  <si>
    <t>Evolución del Ingreso Promedio Mensual por Alfabetismo en la comuna de Limache</t>
  </si>
  <si>
    <t>Muestra de la Evolución del Ingreso Promedio Mensual por Alfabetismo en la comuna de Limache en los Años 2006-2009-2011-2013-2015-2017. Gráfico de elaboración propia con base en Encuestas CASEN 2006 a 2017-unidad CLP/mes</t>
  </si>
  <si>
    <t>ingresos,personas,histórico,CASEN,encuesta,CASEN,INE,estadística,Socioeconómico,Ingreso Promedio Comunal,Ingreso por Alfabetismo,Limache,Ingreso por Alfabetismo</t>
  </si>
  <si>
    <t>https://analytics.zoho.com/open-view/2395394000008161226?ZOHO_CRITERIA=%22Localiza%20Chile%22.%22Codcom%22%3D5802</t>
  </si>
  <si>
    <t>#1774B514</t>
  </si>
  <si>
    <t>Evolución del Ingreso Promedio Mensual por Persona para Mujeres y Hombres en la comuna de Curicó</t>
  </si>
  <si>
    <t>Evolución del Ingreso Promedio Mensual por Persona para Mujeres y Hombres en la comuna de Curicó, en los Años 2006-2009-2011-2013-2015-2017. Gráfico de elaboración propia con base en Encuestas CASEN 2006 a 2017- CLP/mes</t>
  </si>
  <si>
    <t>ingresos,personas,histórico,CASEN,encuesta,CASEN,INE,estadística,Socioeconómico,Ingreso Promedio Comunal,Ingreso por Sexo,Curicó,Ingreso por Sexo</t>
  </si>
  <si>
    <t>https://analytics.zoho.com/open-view/2395394000008161222?ZOHO_CRITERIA=%22Localiza%20Chile%22.%22Codcom%22%3D7301</t>
  </si>
  <si>
    <t>Variación porcentual del Ingreso Promedio Mensual por Persona en la Región de Tarapacá</t>
  </si>
  <si>
    <t xml:space="preserve"> Muestra de la Variación porcentual del Ingreso Promedio Mensual por Persona en la Región de Tarapacá, en los Años 2006-2009-2011-2013-2015-2017. Gráfico de elaboración propia con base en Encuestas CASEN 2006 a 2017- Porcentaje (%)</t>
  </si>
  <si>
    <t>ingresos,personas,histórico,CASEN,encuesta,CASEN,INE,estadística,Socioeconómico,Ingreso Promedio Regional,Ingreso Promedio Mensual,Región de Tarapacá,Variación Ingreso Regional</t>
  </si>
  <si>
    <t>https://analytics.zoho.com/open-view/2395394000008161201?ZOHO_CRITERIA=%22Localiza%20Chile%22.%22Codreg%22%3D1</t>
  </si>
  <si>
    <t>#1774B423</t>
  </si>
  <si>
    <t>Ingreso Promedio Mensual de Mujeres y Hombres en el año 2017 en la comuna de San Rosendo</t>
  </si>
  <si>
    <t xml:space="preserve"> Distribución del Ingreso Promedio Mensual de Mujeres y Hombres en el año 2017 en la comuna de San Rosendo. Gráfico de elaboración propia con base en Encuestas CASEN 2006 a 2017- CLP/mes</t>
  </si>
  <si>
    <t>ingresos,personas,histórico,CASEN,encuesta,CASEN,INE,estadística,Socioeconómico,Ingreso Promedio Comunal,Ingreso por Sexo,San Rosendo,Ingreso por Sexo</t>
  </si>
  <si>
    <t>https://analytics.zoho.com/open-view/2395394000008161223?ZOHO_CRITERIA=%22Localiza%20Chile%22.%22Codcom%22%3D8310</t>
  </si>
  <si>
    <t>#1774B608</t>
  </si>
  <si>
    <t>Evolución del Ingreso Promedio Mensual por Persona en la comuna de San Felipe</t>
  </si>
  <si>
    <t>Evolución del Ingreso Promedio Mensual por Persona en la comuna de San Felipe en los Años 2006-2009-2011-2013-2015-2017. Gráfico de elaboración propia con base en Encuestas CASEN 2006 a 2017- CLP/mes</t>
  </si>
  <si>
    <t>ingresos,personas,histórico,CASEN,encuesta,CASEN,INE,estadística,Socioeconómico,Ingreso Promedio Comunal,Ingreso Promedio Mensual,San Felipe,Ingreso Comunal</t>
  </si>
  <si>
    <t>https://analytics.zoho.com/open-view/2395394000008161220?ZOHO_CRITERIA=%22Localiza%20Chile%22.%22Codcom%22%3D5701</t>
  </si>
  <si>
    <t>#1774B145</t>
  </si>
  <si>
    <t>Evolución del Ingreso Promedio Mensual por Persona en la comuna de Panquehue</t>
  </si>
  <si>
    <t>Evolución del Ingreso Promedio Mensual por Persona en la comuna de Panquehue en los Años 2006-2009-2011-2013-2015-2017. Gráfico de elaboración propia con base en Encuestas CASEN 2006 a 2017- CLP/mes</t>
  </si>
  <si>
    <t>ingresos,personas,histórico,CASEN,encuesta,CASEN,INE,estadística,Socioeconómico,Ingreso Promedio Comunal,Ingreso Promedio Mensual,Panquehue,Ingreso Comunal</t>
  </si>
  <si>
    <t>https://analytics.zoho.com/open-view/2395394000008161220?ZOHO_CRITERIA=%22Localiza%20Chile%22.%22Codcom%22%3D5704</t>
  </si>
  <si>
    <t>#1774B148</t>
  </si>
  <si>
    <t>Diferencial de Ingreso Promedio Mensual de Hombres según Alfabetismo en la comuna de La Higuera</t>
  </si>
  <si>
    <t>Evolución del Diferencial de Ingreso Promedio Mensual de Hombres según Alfabetismo en la comuna de La Higuera, en los Años 2006-2009-2011-2013-2015-2017. Gráfico de elaboración propia con base en Encuestas CASEN 2006 a 2017- CLP/mes</t>
  </si>
  <si>
    <t>ingresos,personas,histórico,CASEN,encuesta,CASEN,INE,estadística,Socioeconómico,Ingreso Promedio Comunal,Ingreso por Sexo-Alfabetismo,La Higuera,Ingreso Hombres - Alfabetismo</t>
  </si>
  <si>
    <t>https://analytics.zoho.com/open-view/2395394000008161224?ZOHO_CRITERIA=%22Localiza%20Chile%22.%22Codcom%22%3D4104</t>
  </si>
  <si>
    <t>#1774B467</t>
  </si>
  <si>
    <t>Evolución del Ingreso Promedio Mensual por Alfabetismo en la comuna de Curaco de Vélez</t>
  </si>
  <si>
    <t>Muestra de la Evolución del Ingreso Promedio Mensual por Alfabetismo en la comuna de Curaco de Vélez en los Años 2006-2009-2011-2013-2015-2017. Gráfico de elaboración propia con base en Encuestas CASEN 2006 a 2017-unidad CLP/mes</t>
  </si>
  <si>
    <t>ingresos,personas,histórico,CASEN,encuesta,CASEN,INE,estadística,Socioeconómico,Ingreso Promedio Comunal,Ingreso por Alfabetismo,Curaco de Vélez,Ingreso por Alfabetismo</t>
  </si>
  <si>
    <t>https://analytics.zoho.com/open-view/2395394000008161226?ZOHO_CRITERIA=%22Localiza%20Chile%22.%22Codcom%22%3D10204</t>
  </si>
  <si>
    <t>#1774B678</t>
  </si>
  <si>
    <t>Diferencial de Ingreso Promedio Mensual de Mujeres según Alfabetismo en la comuna de Ovalle</t>
  </si>
  <si>
    <t>Evolución del Diferencial de Ingreso Promedio Mensual de Mujeres según Alfabetismo en la comuna de Ovalle, en los Años 2006-2009-2011-2013-2015-2017. Gráfico de elaboración propia con base en Encuestas CASEN 2006 a 2017- CLP/mes</t>
  </si>
  <si>
    <t>ingresos,personas,histórico,CASEN,encuesta,CASEN,INE,estadística,Socioeconómico,Ingreso Promedio Comunal,Ingreso por Sexo-Alfabetismo,Ovalle,Ingreso Mujeres - Alfabetismo</t>
  </si>
  <si>
    <t>https://analytics.zoho.com/open-view/2395394000008161225?ZOHO_CRITERIA=%22Localiza%20Chile%22.%22Codcom%22%3D4301</t>
  </si>
  <si>
    <t>#1774B474</t>
  </si>
  <si>
    <t>Comparativo de Ingreso Promedio Mensual entre personas con y sin alfabetización en la comuna de Mulchén</t>
  </si>
  <si>
    <t>Gráfico nos muestra el Comparativo de Ingreso Promedio Mensual entre personas con y sin alfabetización en la comuna de Mulchén en el Año 2017. Gráfico de elaboración propia con base en Encuestas CASEN 2006 a 2017-unidad CLP/mes</t>
  </si>
  <si>
    <t>ingresos,personas,histórico,CASEN,encuesta,CASEN,INE,estadística,Socioeconómico,Ingreso Promedio Comunal,Ingreso por Alfabetismo,Mulchén,Ingreso por Alfabetismo</t>
  </si>
  <si>
    <t>https://analytics.zoho.com/open-view/2395394000008161227?ZOHO_CRITERIA=%22Localiza%20Chile%22.%22Codcom%22%3D8305</t>
  </si>
  <si>
    <t>#1774B603</t>
  </si>
  <si>
    <t>Diferencial de Ingreso Promedio Mensual de Mujeres según Alfabetismo en la comuna de Palmilla</t>
  </si>
  <si>
    <t>Evolución del Diferencial de Ingreso Promedio Mensual de Mujeres según Alfabetismo en la comuna de Palmilla, en los Años 2006-2009-2011-2013-2015-2017. Gráfico de elaboración propia con base en Encuestas CASEN 2006 a 2017- CLP/mes</t>
  </si>
  <si>
    <t>ingresos,personas,histórico,CASEN,encuesta,CASEN,INE,estadística,Socioeconómico,Ingreso Promedio Comunal,Ingreso por Sexo-Alfabetismo,Palmilla,Ingreso Mujeres - Alfabetismo</t>
  </si>
  <si>
    <t>https://analytics.zoho.com/open-view/2395394000008161225?ZOHO_CRITERIA=%22Localiza%20Chile%22.%22Codcom%22%3D6306</t>
  </si>
  <si>
    <t>#1774B545</t>
  </si>
  <si>
    <t>Evolución del Ingreso Promedio Mensual por Persona en la comuna de Toltén</t>
  </si>
  <si>
    <t>Evolución del Ingreso Promedio Mensual por Persona en la comuna de Toltén en los Años 2006-2009-2011-2013-2015-2017. Gráfico de elaboración propia con base en Encuestas CASEN 2006 a 2017- CLP/mes</t>
  </si>
  <si>
    <t>ingresos,personas,histórico,CASEN,encuesta,CASEN,INE,estadística,Socioeconómico,Ingreso Promedio Comunal,Ingreso Promedio Mensual,Toltén,Ingreso Comunal</t>
  </si>
  <si>
    <t>https://analytics.zoho.com/open-view/2395394000008161220?ZOHO_CRITERIA=%22Localiza%20Chile%22.%22Codcom%22%3D9118</t>
  </si>
  <si>
    <t>Diferencial de Ingreso Promedio Mensual de Hombres según Alfabetismo en la comuna de Hualañé</t>
  </si>
  <si>
    <t>Evolución del Diferencial de Ingreso Promedio Mensual de Hombres según Alfabetismo en la comuna de Hualañé, en los Años 2006-2009-2011-2013-2015-2017. Gráfico de elaboración propia con base en Encuestas CASEN 2006 a 2017- CLP/mes</t>
  </si>
  <si>
    <t>ingresos,personas,histórico,CASEN,encuesta,CASEN,INE,estadística,Socioeconómico,Ingreso Promedio Comunal,Ingreso por Sexo-Alfabetismo,Hualañé,Ingreso Hombres - Alfabetismo</t>
  </si>
  <si>
    <t>https://analytics.zoho.com/open-view/2395394000008161224?ZOHO_CRITERIA=%22Localiza%20Chile%22.%22Codcom%22%3D7302</t>
  </si>
  <si>
    <t>#1774B564</t>
  </si>
  <si>
    <t>Variación porcentual del Ingreso Promedio Mensual por Persona en la comuna de Curaco de Vélez</t>
  </si>
  <si>
    <t xml:space="preserve"> Muestra en proporciones de la Variación porcentual del Ingreso Promedio Mensual por Persona en la comuna de Curaco de Vélez en los Años 2006-2009-2011-2013-2015-2017. Gráfico de elaboración propia con base en Encuestas CASEN 2006 a 2017- Porcentaje (%)</t>
  </si>
  <si>
    <t>ingresos,personas,histórico,CASEN,encuesta,CASEN,INE,estadística,Socioeconómico,Ingreso Promedio Comunal,Ingreso Promedio Mensual,Curaco de Vélez,Variación Ingreso Comunal</t>
  </si>
  <si>
    <t>https://analytics.zoho.com/open-view/2395394000008161221?ZOHO_CRITERIA=%22Localiza%20Chile%22.%22Codcom%22%3D10204</t>
  </si>
  <si>
    <t>Ingreso Promedio Mensual de Mujeres y Hombres en el año 2017 en la comuna de San Carlos</t>
  </si>
  <si>
    <t xml:space="preserve"> Distribución del Ingreso Promedio Mensual de Mujeres y Hombres en el año 2017 en la comuna de San Carlos. Gráfico de elaboración propia con base en Encuestas CASEN 2006 a 2017- CLP/mes</t>
  </si>
  <si>
    <t>ingresos,personas,histórico,CASEN,encuesta,CASEN,INE,estadística,Socioeconómico,Ingreso Promedio Comunal,Ingreso por Sexo,San Carlos,Ingreso por Sexo</t>
  </si>
  <si>
    <t>https://analytics.zoho.com/open-view/2395394000008161223?ZOHO_CRITERIA=%22Localiza%20Chile%22.%22Codcom%22%3D16301</t>
  </si>
  <si>
    <t>#1774B628</t>
  </si>
  <si>
    <t>Diferencial de Ingreso Promedio Mensual de Hombres según Alfabetismo en la comuna de Lonquimay</t>
  </si>
  <si>
    <t>Evolución del Diferencial de Ingreso Promedio Mensual de Hombres según Alfabetismo en la comuna de Lonquimay, en los Años 2006-2009-2011-2013-2015-2017. Gráfico de elaboración propia con base en Encuestas CASEN 2006 a 2017- CLP/mes</t>
  </si>
  <si>
    <t>ingresos,personas,histórico,CASEN,encuesta,CASEN,INE,estadística,Socioeconómico,Ingreso Promedio Comunal,Ingreso por Sexo-Alfabetismo,Lonquimay,Ingreso Hombres - Alfabetismo</t>
  </si>
  <si>
    <t>https://analytics.zoho.com/open-view/2395394000008161224?ZOHO_CRITERIA=%22Localiza%20Chile%22.%22Codcom%22%3D9205</t>
  </si>
  <si>
    <t>#1774B659</t>
  </si>
  <si>
    <t>Evolución del Ingreso Promedio Mensual por Etnia en la comuna de Colchane</t>
  </si>
  <si>
    <t>Muestra de la Evolución del Ingreso Promedio Mensual por Etnia en la comuna de Colchane en los Años 2006-2009-2011-2013-2015-2017. Gráfico de elaboración propia con base en Encuestas CASEN 2006 a 2017- unidad CLP/mes</t>
  </si>
  <si>
    <t>ingresos,personas,histórico,CASEN,encuesta,CASEN,INE,estadística,Socioeconómico,Ingreso Promedio Comunal,Ingreso por Etnia,Colchane,Ingreso por Etnia</t>
  </si>
  <si>
    <t>https://analytics.zoho.com/open-view/2395394000008161228?ZOHO_CRITERIA=%22Localiza%20Chile%22.%22Codcom%22%3D1403</t>
  </si>
  <si>
    <t>#1774B443</t>
  </si>
  <si>
    <t>Evolución del Ingreso Promedio Mensual por Persona en la comuna de Rancagua</t>
  </si>
  <si>
    <t>Evolución del Ingreso Promedio Mensual por Persona en la comuna de Rancagua en los Años 2006-2009-2011-2013-2015-2017. Gráfico de elaboración propia con base en Encuestas CASEN 2006 a 2017- CLP/mes</t>
  </si>
  <si>
    <t>ingresos,personas,histórico,CASEN,encuesta,CASEN,INE,estadística,Socioeconómico,Ingreso Promedio Comunal,Ingreso Promedio Mensual,Rancagua,Ingreso Comunal</t>
  </si>
  <si>
    <t>https://analytics.zoho.com/open-view/2395394000008161220?ZOHO_CRITERIA=%22Localiza%20Chile%22.%22Codcom%22%3D6101</t>
  </si>
  <si>
    <t>#1774B155</t>
  </si>
  <si>
    <t>Ingreso Promedio Mensual de Mujeres y Hombres en el año 2017 en la comuna de Coltauco</t>
  </si>
  <si>
    <t xml:space="preserve"> Distribución del Ingreso Promedio Mensual de Mujeres y Hombres en el año 2017 en la comuna de Coltauco. Gráfico de elaboración propia con base en Encuestas CASEN 2006 a 2017- CLP/mes</t>
  </si>
  <si>
    <t>ingresos,personas,histórico,CASEN,encuesta,CASEN,INE,estadística,Socioeconómico,Ingreso Promedio Comunal,Ingreso por Sexo,Coltauco,Ingreso por Sexo</t>
  </si>
  <si>
    <t>https://analytics.zoho.com/open-view/2395394000008161223?ZOHO_CRITERIA=%22Localiza%20Chile%22.%22Codcom%22%3D6104</t>
  </si>
  <si>
    <t>#1774B520</t>
  </si>
  <si>
    <t>Evolución del Ingreso Promedio Mensual por Persona para Mujeres y Hombres en la comuna de Olmué</t>
  </si>
  <si>
    <t>Evolución del Ingreso Promedio Mensual por Persona para Mujeres y Hombres en la comuna de Olmué, en los Años 2006-2009-2011-2013-2015-2017. Gráfico de elaboración propia con base en Encuestas CASEN 2006 a 2017- CLP/mes</t>
  </si>
  <si>
    <t>ingresos,personas,histórico,CASEN,encuesta,CASEN,INE,estadística,Socioeconómico,Ingreso Promedio Comunal,Ingreso por Sexo,Olmué,Ingreso por Sexo</t>
  </si>
  <si>
    <t>https://analytics.zoho.com/open-view/2395394000008161222?ZOHO_CRITERIA=%22Localiza%20Chile%22.%22Codcom%22%3D5803</t>
  </si>
  <si>
    <t>#1774B153</t>
  </si>
  <si>
    <t>Evolución del Ingreso Promedio Mensual por Persona en la comuna de Pedro Aguirre Cerda</t>
  </si>
  <si>
    <t>Evolución del Ingreso Promedio Mensual por Persona en la comuna de Pedro Aguirre Cerda en los Años 2006-2009-2011-2013-2015-2017. Gráfico de elaboración propia con base en Encuestas CASEN 2006 a 2017- CLP/mes</t>
  </si>
  <si>
    <t>ingresos,personas,histórico,CASEN,encuesta,CASEN,INE,estadística,Socioeconómico,Ingreso Promedio Comunal,Ingreso Promedio Mensual,Pedro Aguirre Cerda,Ingreso Comunal</t>
  </si>
  <si>
    <t>https://analytics.zoho.com/open-view/2395394000008161220?ZOHO_CRITERIA=%22Localiza%20Chile%22.%22Codcom%22%3D13121</t>
  </si>
  <si>
    <t>#1774B374</t>
  </si>
  <si>
    <t>Comparativo de Ingreso Promedio Mensual entre personas con y sin alfabetización en la comuna de Lonquimay</t>
  </si>
  <si>
    <t>Gráfico nos muestra el Comparativo de Ingreso Promedio Mensual entre personas con y sin alfabetización en la comuna de Lonquimay en el Año 2017. Gráfico de elaboración propia con base en Encuestas CASEN 2006 a 2017-unidad CLP/mes</t>
  </si>
  <si>
    <t>ingresos,personas,histórico,CASEN,encuesta,CASEN,INE,estadística,Socioeconómico,Ingreso Promedio Comunal,Ingreso por Alfabetismo,Lonquimay,Ingreso por Alfabetismo</t>
  </si>
  <si>
    <t>https://analytics.zoho.com/open-view/2395394000008161227?ZOHO_CRITERIA=%22Localiza%20Chile%22.%22Codcom%22%3D9205</t>
  </si>
  <si>
    <t>Evolución del Ingreso Promedio Mensual por Alfabetismo en la comuna de San Nicolás</t>
  </si>
  <si>
    <t>Muestra de la Evolución del Ingreso Promedio Mensual por Alfabetismo en la comuna de San Nicolás en los Años 2006-2009-2011-2013-2015-2017. Gráfico de elaboración propia con base en Encuestas CASEN 2006 a 2017-unidad CLP/mes</t>
  </si>
  <si>
    <t>ingresos,personas,histórico,CASEN,encuesta,CASEN,INE,estadística,Socioeconómico,Ingreso Promedio Comunal,Ingreso por Alfabetismo,San Nicolás,Ingreso por Alfabetismo</t>
  </si>
  <si>
    <t>https://analytics.zoho.com/open-view/2395394000008161226?ZOHO_CRITERIA=%22Localiza%20Chile%22.%22Codcom%22%3D16305</t>
  </si>
  <si>
    <t>#1774B631</t>
  </si>
  <si>
    <t>Evolución del Ingreso Promedio Mensual por Persona en la comuna de Bulnes</t>
  </si>
  <si>
    <t>Evolución del Ingreso Promedio Mensual por Persona en la comuna de Bulnes en los Años 2006-2009-2011-2013-2015-2017. Gráfico de elaboración propia con base en Encuestas CASEN 2006 a 2017- CLP/mes</t>
  </si>
  <si>
    <t>ingresos,personas,histórico,CASEN,encuesta,CASEN,INE,estadística,Socioeconómico,Ingreso Promedio Comunal,Ingreso Promedio Mensual,Bulnes,Ingreso Comunal</t>
  </si>
  <si>
    <t>https://analytics.zoho.com/open-view/2395394000008161220?ZOHO_CRITERIA=%22Localiza%20Chile%22.%22Codcom%22%3D16102</t>
  </si>
  <si>
    <t>#1774B252</t>
  </si>
  <si>
    <t>Evolución del Ingreso Promedio Mensual por Persona en la comuna de Quilpué</t>
  </si>
  <si>
    <t>Evolución del Ingreso Promedio Mensual por Persona en la comuna de Quilpué en los Años 2006-2009-2011-2013-2015-2017. Gráfico de elaboración propia con base en Encuestas CASEN 2006 a 2017- CLP/mes</t>
  </si>
  <si>
    <t>ingresos,personas,histórico,CASEN,encuesta,CASEN,INE,estadística,Socioeconómico,Ingreso Promedio Comunal,Ingreso Promedio Mensual,Quilpué,Ingreso Comunal</t>
  </si>
  <si>
    <t>https://analytics.zoho.com/open-view/2395394000008161220?ZOHO_CRITERIA=%22Localiza%20Chile%22.%22Codcom%22%3D5801</t>
  </si>
  <si>
    <t>#1774B151</t>
  </si>
  <si>
    <t>Variación porcentual del Ingreso Promedio Mensual por Persona en la comuna de Torres del Paine</t>
  </si>
  <si>
    <t xml:space="preserve"> Muestra en proporciones de la Variación porcentual del Ingreso Promedio Mensual por Persona en la comuna de Torres del Paine en los Años 2006-2009-2011-2013-2015-2017. Gráfico de elaboración propia con base en Encuestas CASEN 2006 a 2017- Porcentaje (%)</t>
  </si>
  <si>
    <t>ingresos,personas,histórico,CASEN,encuesta,CASEN,INE,estadística,Socioeconómico,Ingreso Promedio Comunal,Ingreso Promedio Mensual,Torres del Paine,Variación Ingreso Comunal</t>
  </si>
  <si>
    <t>https://analytics.zoho.com/open-view/2395394000008161221?ZOHO_CRITERIA=%22Localiza%20Chile%22.%22Codcom%22%3D12402</t>
  </si>
  <si>
    <t>#1774B715</t>
  </si>
  <si>
    <t>Evolución del Ingreso Promedio Mensual por Persona para Mujeres y Hombres en la comuna de Placilla</t>
  </si>
  <si>
    <t>Evolución del Ingreso Promedio Mensual por Persona para Mujeres y Hombres en la comuna de Placilla, en los Años 2006-2009-2011-2013-2015-2017. Gráfico de elaboración propia con base en Encuestas CASEN 2006 a 2017- CLP/mes</t>
  </si>
  <si>
    <t>https://analytics.zoho.com/open-view/2395394000008161222?ZOHO_CRITERIA=%22Localiza%20Chile%22.%22Codcom%22%3D6308</t>
  </si>
  <si>
    <t>#1774B185</t>
  </si>
  <si>
    <t>Comparativo de Ingreso Promedio Mensual entre personas con y sin alfabetización en la comuna de San Joaquín</t>
  </si>
  <si>
    <t>Gráfico nos muestra el Comparativo de Ingreso Promedio Mensual entre personas con y sin alfabetización en la comuna de San Joaquín en el Año 2017. Gráfico de elaboración propia con base en Encuestas CASEN 2006 a 2017-unidad CLP/mes</t>
  </si>
  <si>
    <t>ingresos,personas,histórico,CASEN,encuesta,CASEN,INE,estadística,Socioeconómico,Ingreso Promedio Comunal,Ingreso por Alfabetismo,San Joaquín,Ingreso por Alfabetismo</t>
  </si>
  <si>
    <t>https://analytics.zoho.com/open-view/2395394000008161227?ZOHO_CRITERIA=%22Localiza%20Chile%22.%22Codcom%22%3D13129</t>
  </si>
  <si>
    <t>Evolución del Ingreso Promedio Mensual por Persona en la comuna de Loncoche</t>
  </si>
  <si>
    <t>Evolución del Ingreso Promedio Mensual por Persona en la comuna de Loncoche en los Años 2006-2009-2011-2013-2015-2017. Gráfico de elaboración propia con base en Encuestas CASEN 2006 a 2017- CLP/mes</t>
  </si>
  <si>
    <t>ingresos,personas,histórico,CASEN,encuesta,CASEN,INE,estadística,Socioeconómico,Ingreso Promedio Comunal,Ingreso Promedio Mensual,Loncoche,Ingreso Comunal</t>
  </si>
  <si>
    <t>https://analytics.zoho.com/open-view/2395394000008161220?ZOHO_CRITERIA=%22Localiza%20Chile%22.%22Codcom%22%3D9109</t>
  </si>
  <si>
    <t>Evolución del Ingreso Promedio Mensual por Persona en la comuna de Retiro</t>
  </si>
  <si>
    <t>Evolución del Ingreso Promedio Mensual por Persona en la comuna de Retiro en los Años 2006-2009-2011-2013-2015-2017. Gráfico de elaboración propia con base en Encuestas CASEN 2006 a 2017- CLP/mes</t>
  </si>
  <si>
    <t>ingresos,personas,histórico,CASEN,encuesta,CASEN,INE,estadística,Socioeconómico,Ingreso Promedio Comunal,Ingreso Promedio Mensual,Retiro,Ingreso Comunal</t>
  </si>
  <si>
    <t>https://analytics.zoho.com/open-view/2395394000008161220?ZOHO_CRITERIA=%22Localiza%20Chile%22.%22Codcom%22%3D7405</t>
  </si>
  <si>
    <t>#1774B214</t>
  </si>
  <si>
    <t>Diferencial de Ingreso Promedio Mensual de Mujeres según Alfabetismo en la comuna de Yungay</t>
  </si>
  <si>
    <t>Evolución del Diferencial de Ingreso Promedio Mensual de Mujeres según Alfabetismo en la comuna de Yungay, en los Años 2006-2009-2011-2013-2015-2017. Gráfico de elaboración propia con base en Encuestas CASEN 2006 a 2017- CLP/mes</t>
  </si>
  <si>
    <t>ingresos,personas,histórico,CASEN,encuesta,CASEN,INE,estadística,Socioeconómico,Ingreso Promedio Comunal,Ingreso por Sexo-Alfabetismo,Yungay,Ingreso Mujeres - Alfabetismo</t>
  </si>
  <si>
    <t>https://analytics.zoho.com/open-view/2395394000008161225?ZOHO_CRITERIA=%22Localiza%20Chile%22.%22Codcom%22%3D16109</t>
  </si>
  <si>
    <t>Evolución del Ingreso Promedio Mensual por Alfabetismo en la comuna de Paine</t>
  </si>
  <si>
    <t>Muestra de la Evolución del Ingreso Promedio Mensual por Alfabetismo en la comuna de Paine en los Años 2006-2009-2011-2013-2015-2017. Gráfico de elaboración propia con base en Encuestas CASEN 2006 a 2017-unidad CLP/mes</t>
  </si>
  <si>
    <t>ingresos,personas,histórico,CASEN,encuesta,CASEN,INE,estadística,Socioeconómico,Ingreso Promedio Comunal,Ingreso por Alfabetismo,Paine,Ingreso por Alfabetismo</t>
  </si>
  <si>
    <t>https://analytics.zoho.com/open-view/2395394000008161226?ZOHO_CRITERIA=%22Localiza%20Chile%22.%22Codcom%22%3D13404</t>
  </si>
  <si>
    <t>#1774B757</t>
  </si>
  <si>
    <t>Diferencial de Ingreso Promedio Mensual de Mujeres según Alfabetismo en la comuna de Dalcahue</t>
  </si>
  <si>
    <t>Evolución del Diferencial de Ingreso Promedio Mensual de Mujeres según Alfabetismo en la comuna de Dalcahue, en los Años 2006-2009-2011-2013-2015-2017. Gráfico de elaboración propia con base en Encuestas CASEN 2006 a 2017- CLP/mes</t>
  </si>
  <si>
    <t>ingresos,personas,histórico,CASEN,encuesta,CASEN,INE,estadística,Socioeconómico,Ingreso Promedio Comunal,Ingreso por Sexo-Alfabetismo,Dalcahue,Ingreso Mujeres - Alfabetismo</t>
  </si>
  <si>
    <t>https://analytics.zoho.com/open-view/2395394000008161225?ZOHO_CRITERIA=%22Localiza%20Chile%22.%22Codcom%22%3D10205</t>
  </si>
  <si>
    <t>#1774B679</t>
  </si>
  <si>
    <t>Variación porcentual del Ingreso Promedio Mensual por Persona en la comuna de Marchihue</t>
  </si>
  <si>
    <t xml:space="preserve"> Muestra en proporciones de la Variación porcentual del Ingreso Promedio Mensual por Persona en la comuna de Marchihue en los Años 2006-2009-2011-2013-2015-2017. Gráfico de elaboración propia con base en Encuestas CASEN 2006 a 2017- Porcentaje (%)</t>
  </si>
  <si>
    <t>ingresos,personas,histórico,CASEN,encuesta,CASEN,INE,estadística,Socioeconómico,Ingreso Promedio Comunal,Ingreso Promedio Mensual,Marchihue,Variación Ingreso Comunal</t>
  </si>
  <si>
    <t>https://analytics.zoho.com/open-view/2395394000008161221?ZOHO_CRITERIA=%22Localiza%20Chile%22.%22Codcom%22%3D6204</t>
  </si>
  <si>
    <t>Comparativo de Ingreso Promedio Mensual entre personas con y sin alfabetización en la comuna de Pichidegua</t>
  </si>
  <si>
    <t>Gráfico nos muestra el Comparativo de Ingreso Promedio Mensual entre personas con y sin alfabetización en la comuna de Pichidegua en el Año 2017. Gráfico de elaboración propia con base en Encuestas CASEN 2006 a 2017-unidad CLP/mes</t>
  </si>
  <si>
    <t>ingresos,personas,histórico,CASEN,encuesta,CASEN,INE,estadística,Socioeconómico,Ingreso Promedio Comunal,Ingreso por Alfabetismo,Pichidegua,Ingreso por Alfabetismo</t>
  </si>
  <si>
    <t>https://analytics.zoho.com/open-view/2395394000008161227?ZOHO_CRITERIA=%22Localiza%20Chile%22.%22Codcom%22%3D6113</t>
  </si>
  <si>
    <t>#1774B529</t>
  </si>
  <si>
    <t>Evolución del Ingreso Promedio Mensual por Persona en la comuna de Valparaíso</t>
  </si>
  <si>
    <t>Evolución del Ingreso Promedio Mensual por Persona en la comuna de Valparaíso en los Años 2006-2009-2011-2013-2015-2017. Gráfico de elaboración propia con base en Encuestas CASEN 2006 a 2017- CLP/mes</t>
  </si>
  <si>
    <t>ingresos,personas,histórico,CASEN,encuesta,CASEN,INE,estadística,Socioeconómico,Ingreso Promedio Comunal,Ingreso Promedio Mensual,Valparaíso,Ingreso Comunal</t>
  </si>
  <si>
    <t>https://analytics.zoho.com/open-view/2395394000008161220?ZOHO_CRITERIA=%22Localiza%20Chile%22.%22Codcom%22%3D5101</t>
  </si>
  <si>
    <t>#1774B117</t>
  </si>
  <si>
    <t>Evolución del Ingreso Promedio Mensual por Persona para Mujeres y Hombres en la comuna de San Clemente</t>
  </si>
  <si>
    <t>Evolución del Ingreso Promedio Mensual por Persona para Mujeres y Hombres en la comuna de San Clemente, en los Años 2006-2009-2011-2013-2015-2017. Gráfico de elaboración propia con base en Encuestas CASEN 2006 a 2017- CLP/mes</t>
  </si>
  <si>
    <t>ingresos,personas,histórico,CASEN,encuesta,CASEN,INE,estadística,Socioeconómico,Ingreso Promedio Comunal,Ingreso por Sexo,San Clemente,Ingreso por Sexo</t>
  </si>
  <si>
    <t>https://analytics.zoho.com/open-view/2395394000008161222?ZOHO_CRITERIA=%22Localiza%20Chile%22.%22Codcom%22%3D7109</t>
  </si>
  <si>
    <t>Comparativo de Ingreso Promedio Mensual entre personas con y sin alfabetización en la comuna de Los Sauces</t>
  </si>
  <si>
    <t>Gráfico nos muestra el Comparativo de Ingreso Promedio Mensual entre personas con y sin alfabetización en la comuna de Los Sauces en el Año 2017. Gráfico de elaboración propia con base en Encuestas CASEN 2006 a 2017-unidad CLP/mes</t>
  </si>
  <si>
    <t>ingresos,personas,histórico,CASEN,encuesta,CASEN,INE,estadística,Socioeconómico,Ingreso Promedio Comunal,Ingreso por Alfabetismo,Los Sauces,Ingreso por Alfabetismo</t>
  </si>
  <si>
    <t>https://analytics.zoho.com/open-view/2395394000008161227?ZOHO_CRITERIA=%22Localiza%20Chile%22.%22Codcom%22%3D9206</t>
  </si>
  <si>
    <t>#1774B660</t>
  </si>
  <si>
    <t>Evolución del Ingreso Promedio Mensual por Persona en la comuna de Quintero</t>
  </si>
  <si>
    <t>Evolución del Ingreso Promedio Mensual por Persona en la comuna de Quintero en los Años 2006-2009-2011-2013-2015-2017. Gráfico de elaboración propia con base en Encuestas CASEN 2006 a 2017- CLP/mes</t>
  </si>
  <si>
    <t>ingresos,personas,histórico,CASEN,encuesta,CASEN,INE,estadística,Socioeconómico,Ingreso Promedio Comunal,Ingreso Promedio Mensual,Quintero,Ingreso Comunal</t>
  </si>
  <si>
    <t>https://analytics.zoho.com/open-view/2395394000008161220?ZOHO_CRITERIA=%22Localiza%20Chile%22.%22Codcom%22%3D5107</t>
  </si>
  <si>
    <t>#1774B122</t>
  </si>
  <si>
    <t>Ingreso Promedio Mensual de Mujeres y Hombres en el año 2017 en la comuna de Rancagua</t>
  </si>
  <si>
    <t xml:space="preserve"> Distribución del Ingreso Promedio Mensual de Mujeres y Hombres en el año 2017 en la comuna de Rancagua. Gráfico de elaboración propia con base en Encuestas CASEN 2006 a 2017- CLP/mes</t>
  </si>
  <si>
    <t>ingresos,personas,histórico,CASEN,encuesta,CASEN,INE,estadística,Socioeconómico,Ingreso Promedio Comunal,Ingreso por Sexo,Rancagua,Ingreso por Sexo</t>
  </si>
  <si>
    <t>https://analytics.zoho.com/open-view/2395394000008161223?ZOHO_CRITERIA=%22Localiza%20Chile%22.%22Codcom%22%3D6101</t>
  </si>
  <si>
    <t>Evolución del Ingreso Promedio Mensual por Persona en la comuna de Puyehue</t>
  </si>
  <si>
    <t>Evolución del Ingreso Promedio Mensual por Persona en la comuna de Puyehue en los Años 2006-2009-2011-2013-2015-2017. Gráfico de elaboración propia con base en Encuestas CASEN 2006 a 2017- CLP/mes</t>
  </si>
  <si>
    <t>ingresos,personas,histórico,CASEN,encuesta,CASEN,INE,estadística,Socioeconómico,Ingreso Promedio Comunal,Ingreso Promedio Mensual,Puyehue,Ingreso Comunal</t>
  </si>
  <si>
    <t>https://analytics.zoho.com/open-view/2395394000008161220?ZOHO_CRITERIA=%22Localiza%20Chile%22.%22Codcom%22%3D10304</t>
  </si>
  <si>
    <t>Variación porcentual del Ingreso Promedio Mensual por Persona en la comuna de Pica</t>
  </si>
  <si>
    <t xml:space="preserve"> Muestra en proporciones de la Variación porcentual del Ingreso Promedio Mensual por Persona en la comuna de Pica en los Años 2006-2009-2011-2013-2015-2017. Gráfico de elaboración propia con base en Encuestas CASEN 2006 a 2017- Porcentaje (%)</t>
  </si>
  <si>
    <t>ingresos,personas,histórico,CASEN,encuesta,CASEN,INE,estadística,Socioeconómico,Ingreso Promedio Comunal,Ingreso Promedio Mensual,Pica,Variación Ingreso Comunal</t>
  </si>
  <si>
    <t>https://analytics.zoho.com/open-view/2395394000008161221?ZOHO_CRITERIA=%22Localiza%20Chile%22.%22Codcom%22%3D1405</t>
  </si>
  <si>
    <t>#1774B445</t>
  </si>
  <si>
    <t>Evolución del Ingreso Promedio Mensual por Persona en la comuna de Puqueldón</t>
  </si>
  <si>
    <t>Evolución del Ingreso Promedio Mensual por Persona en la comuna de Puqueldón en los Años 2006-2009-2011-2013-2015-2017. Gráfico de elaboración propia con base en Encuestas CASEN 2006 a 2017- CLP/mes</t>
  </si>
  <si>
    <t>ingresos,personas,histórico,CASEN,encuesta,CASEN,INE,estadística,Socioeconómico,Ingreso Promedio Comunal,Ingreso Promedio Mensual,Puqueldón,Ingreso Comunal</t>
  </si>
  <si>
    <t>https://analytics.zoho.com/open-view/2395394000008161220?ZOHO_CRITERIA=%22Localiza%20Chile%22.%22Codcom%22%3D10206</t>
  </si>
  <si>
    <t>#1774B318</t>
  </si>
  <si>
    <t>Comparativo de Ingreso Promedio Mensual entre personas con y sin alfabetización en la comuna de Torres del Paine</t>
  </si>
  <si>
    <t>Gráfico nos muestra el Comparativo de Ingreso Promedio Mensual entre personas con y sin alfabetización en la comuna de Torres del Paine en el Año 2017. Gráfico de elaboración propia con base en Encuestas CASEN 2006 a 2017-unidad CLP/mes</t>
  </si>
  <si>
    <t>ingresos,personas,histórico,CASEN,encuesta,CASEN,INE,estadística,Socioeconómico,Ingreso Promedio Comunal,Ingreso por Alfabetismo,Torres del Paine,Ingreso por Alfabetismo</t>
  </si>
  <si>
    <t>https://analytics.zoho.com/open-view/2395394000008161227?ZOHO_CRITERIA=%22Localiza%20Chile%22.%22Codcom%22%3D12402</t>
  </si>
  <si>
    <t>Variación porcentual del Ingreso Promedio Mensual por Persona en la comuna de Lonquimay</t>
  </si>
  <si>
    <t xml:space="preserve"> Muestra en proporciones de la Variación porcentual del Ingreso Promedio Mensual por Persona en la comuna de Lonquimay en los Años 2006-2009-2011-2013-2015-2017. Gráfico de elaboración propia con base en Encuestas CASEN 2006 a 2017- Porcentaje (%)</t>
  </si>
  <si>
    <t>ingresos,personas,histórico,CASEN,encuesta,CASEN,INE,estadística,Socioeconómico,Ingreso Promedio Comunal,Ingreso Promedio Mensual,Lonquimay,Variación Ingreso Comunal</t>
  </si>
  <si>
    <t>https://analytics.zoho.com/open-view/2395394000008161221?ZOHO_CRITERIA=%22Localiza%20Chile%22.%22Codcom%22%3D9205</t>
  </si>
  <si>
    <t>Variación porcentual del Ingreso Promedio Mensual por Persona en la Región de Ñuble</t>
  </si>
  <si>
    <t xml:space="preserve"> Muestra de la Variación porcentual del Ingreso Promedio Mensual por Persona en la Región de Ñuble, en los Años 2006-2009-2011-2013-2015-2017. Gráfico de elaboración propia con base en Encuestas CASEN 2006 a 2017- Porcentaje (%)</t>
  </si>
  <si>
    <t>ingresos,personas,histórico,CASEN,encuesta,CASEN,INE,estadística,Socioeconómico,Ingreso Promedio Regional,Ingreso Promedio Mensual,Región de Ñuble,Variación Ingreso Regional</t>
  </si>
  <si>
    <t>https://analytics.zoho.com/open-view/2395394000008161201?ZOHO_CRITERIA=%22Localiza%20Chile%22.%22Codreg%22%3D16</t>
  </si>
  <si>
    <t>Diferencial de Ingreso Promedio Mensual de Mujeres según Alfabetismo en la comuna de Punitaqui</t>
  </si>
  <si>
    <t>Evolución del Diferencial de Ingreso Promedio Mensual de Mujeres según Alfabetismo en la comuna de Punitaqui, en los Años 2006-2009-2011-2013-2015-2017. Gráfico de elaboración propia con base en Encuestas CASEN 2006 a 2017- CLP/mes</t>
  </si>
  <si>
    <t>ingresos,personas,histórico,CASEN,encuesta,CASEN,INE,estadística,Socioeconómico,Ingreso Promedio Comunal,Ingreso por Sexo-Alfabetismo,Punitaqui,Ingreso Mujeres - Alfabetismo</t>
  </si>
  <si>
    <t>https://analytics.zoho.com/open-view/2395394000008161225?ZOHO_CRITERIA=%22Localiza%20Chile%22.%22Codcom%22%3D4304</t>
  </si>
  <si>
    <t>Comparativo de Ingreso Promedio Mensual entre personas con y sin alfabetización en la comuna de Las Cabras</t>
  </si>
  <si>
    <t>Gráfico nos muestra el Comparativo de Ingreso Promedio Mensual entre personas con y sin alfabetización en la comuna de Las Cabras en el Año 2017. Gráfico de elaboración propia con base en Encuestas CASEN 2006 a 2017-unidad CLP/mes</t>
  </si>
  <si>
    <t>ingresos,personas,histórico,CASEN,encuesta,CASEN,INE,estadística,Socioeconómico,Ingreso Promedio Comunal,Ingreso por Alfabetismo,Las Cabras,Ingreso por Alfabetismo</t>
  </si>
  <si>
    <t>https://analytics.zoho.com/open-view/2395394000008161227?ZOHO_CRITERIA=%22Localiza%20Chile%22.%22Codcom%22%3D6107</t>
  </si>
  <si>
    <t>#1774B523</t>
  </si>
  <si>
    <t>Evolución del Ingreso Promedio Mensual por Persona para Mujeres y Hombres en la comuna de Alto del Carmen</t>
  </si>
  <si>
    <t>Evolución del Ingreso Promedio Mensual por Persona para Mujeres y Hombres en la comuna de Alto del Carmen, en los Años 2006-2009-2011-2013-2015-2017. Gráfico de elaboración propia con base en Encuestas CASEN 2006 a 2017- CLP/mes</t>
  </si>
  <si>
    <t>ingresos,personas,histórico,CASEN,encuesta,CASEN,INE,estadística,Socioeconómico,Ingreso Promedio Comunal,Ingreso por Sexo,Alto del Carmen,Ingreso por Sexo</t>
  </si>
  <si>
    <t>https://analytics.zoho.com/open-view/2395394000008161222?ZOHO_CRITERIA=%22Localiza%20Chile%22.%22Codcom%22%3D3302</t>
  </si>
  <si>
    <t>Diferencial de Ingreso Promedio Mensual de Hombres según Alfabetismo en la Región de Tarapacá</t>
  </si>
  <si>
    <t>Gráfico del Diferencial de Ingreso Promedio Mensual de Hombres según Alfabetismo en la Región de Tarapacá, en los Años 2006-2009-2011-2013-2015-2017. Gráfico de elaboración propia con base en Encuestas CASEN 2006 a 2017- CLP/mes</t>
  </si>
  <si>
    <t>ingresos,personas,histórico,CASEN,encuesta,CASEN,INE,estadística,Socioeconómico,Ingreso Promedio Regional,Ingreso por Sexo-Alfabetismo,Región de Tarapacá,Ingreso Hombres - Alfabetismo</t>
  </si>
  <si>
    <t>https://analytics.zoho.com/open-view/2395394000008161204?ZOHO_CRITERIA=%22Localiza%20Chile%22.%22Codreg%22%3D1</t>
  </si>
  <si>
    <t>Diferencial de Ingreso Promedio Mensual de Mujeres según Alfabetismo en la comuna de Maipú</t>
  </si>
  <si>
    <t>Evolución del Diferencial de Ingreso Promedio Mensual de Mujeres según Alfabetismo en la comuna de Maipú, en los Años 2006-2009-2011-2013-2015-2017. Gráfico de elaboración propia con base en Encuestas CASEN 2006 a 2017- CLP/mes</t>
  </si>
  <si>
    <t>ingresos,personas,histórico,CASEN,encuesta,CASEN,INE,estadística,Socioeconómico,Ingreso Promedio Comunal,Ingreso por Sexo-Alfabetismo,Maipú,Ingreso Mujeres - Alfabetismo</t>
  </si>
  <si>
    <t>https://analytics.zoho.com/open-view/2395394000008161225?ZOHO_CRITERIA=%22Localiza%20Chile%22.%22Codcom%22%3D13119</t>
  </si>
  <si>
    <t>#1774B734</t>
  </si>
  <si>
    <t>Diferencial de Ingreso Promedio Mensual de Hombres según Alfabetismo en la comuna de Vicuña</t>
  </si>
  <si>
    <t>Evolución del Diferencial de Ingreso Promedio Mensual de Hombres según Alfabetismo en la comuna de Vicuña, en los Años 2006-2009-2011-2013-2015-2017. Gráfico de elaboración propia con base en Encuestas CASEN 2006 a 2017- CLP/mes</t>
  </si>
  <si>
    <t>ingresos,personas,histórico,CASEN,encuesta,CASEN,INE,estadística,Socioeconómico,Ingreso Promedio Comunal,Ingreso por Sexo-Alfabetismo,Vicuña,Ingreso Hombres - Alfabetismo</t>
  </si>
  <si>
    <t>https://analytics.zoho.com/open-view/2395394000008161224?ZOHO_CRITERIA=%22Localiza%20Chile%22.%22Codcom%22%3D4106</t>
  </si>
  <si>
    <t>#1774B469</t>
  </si>
  <si>
    <t>Evolución del Ingreso Promedio Mensual por Alfabetismo en la comuna de Coquimbo</t>
  </si>
  <si>
    <t>Muestra de la Evolución del Ingreso Promedio Mensual por Alfabetismo en la comuna de Coquimbo en los Años 2006-2009-2011-2013-2015-2017. Gráfico de elaboración propia con base en Encuestas CASEN 2006 a 2017-unidad CLP/mes</t>
  </si>
  <si>
    <t>ingresos,personas,histórico,CASEN,encuesta,CASEN,INE,estadística,Socioeconómico,Ingreso Promedio Comunal,Ingreso por Alfabetismo,Coquimbo,Ingreso por Alfabetismo</t>
  </si>
  <si>
    <t>https://analytics.zoho.com/open-view/2395394000008161226?ZOHO_CRITERIA=%22Localiza%20Chile%22.%22Codcom%22%3D4102</t>
  </si>
  <si>
    <t>Evolución del Ingreso Promedio Mensual por Persona para Mujeres y Hombres en la comuna de Quillota</t>
  </si>
  <si>
    <t>Evolución del Ingreso Promedio Mensual por Persona para Mujeres y Hombres en la comuna de Quillota, en los Años 2006-2009-2011-2013-2015-2017. Gráfico de elaboración propia con base en Encuestas CASEN 2006 a 2017- CLP/mes</t>
  </si>
  <si>
    <t>ingresos,personas,histórico,CASEN,encuesta,CASEN,INE,estadística,Socioeconómico,Ingreso Promedio Comunal,Ingreso por Sexo,Quillota,Ingreso por Sexo</t>
  </si>
  <si>
    <t>https://analytics.zoho.com/open-view/2395394000008161222?ZOHO_CRITERIA=%22Localiza%20Chile%22.%22Codcom%22%3D5501</t>
  </si>
  <si>
    <t>Diferencial de Ingreso Promedio Mensual de Hombres según Alfabetismo en la comuna de El Quisco</t>
  </si>
  <si>
    <t>Evolución del Diferencial de Ingreso Promedio Mensual de Hombres según Alfabetismo en la comuna de El Quisco, en los Años 2006-2009-2011-2013-2015-2017. Gráfico de elaboración propia con base en Encuestas CASEN 2006 a 2017- CLP/mes</t>
  </si>
  <si>
    <t>ingresos,personas,histórico,CASEN,encuesta,CASEN,INE,estadística,Socioeconómico,Ingreso Promedio Comunal,Ingreso por Sexo-Alfabetismo,El Quisco,Ingreso Hombres - Alfabetismo</t>
  </si>
  <si>
    <t>https://analytics.zoho.com/open-view/2395394000008161224?ZOHO_CRITERIA=%22Localiza%20Chile%22.%22Codcom%22%3D5604</t>
  </si>
  <si>
    <t>#1774B504</t>
  </si>
  <si>
    <t>Evolución del Ingreso Promedio Mensual por Alfabetismo en la comuna de Pucón</t>
  </si>
  <si>
    <t>Muestra de la Evolución del Ingreso Promedio Mensual por Alfabetismo en la comuna de Pucón en los Años 2006-2009-2011-2013-2015-2017. Gráfico de elaboración propia con base en Encuestas CASEN 2006 a 2017-unidad CLP/mes</t>
  </si>
  <si>
    <t>ingresos,personas,histórico,CASEN,encuesta,CASEN,INE,estadística,Socioeconómico,Ingreso Promedio Comunal,Ingreso por Alfabetismo,Pucón,Ingreso por Alfabetismo</t>
  </si>
  <si>
    <t>https://analytics.zoho.com/open-view/2395394000008161226?ZOHO_CRITERIA=%22Localiza%20Chile%22.%22Codcom%22%3D9115</t>
  </si>
  <si>
    <t>#1774B648</t>
  </si>
  <si>
    <t>Diferencial de Ingreso Promedio Mensual de Mujeres según Alfabetismo en la comuna de Hualpén</t>
  </si>
  <si>
    <t>Evolución del Diferencial de Ingreso Promedio Mensual de Mujeres según Alfabetismo en la comuna de Hualpén, en los Años 2006-2009-2011-2013-2015-2017. Gráfico de elaboración propia con base en Encuestas CASEN 2006 a 2017- CLP/mes</t>
  </si>
  <si>
    <t>ingresos,personas,histórico,CASEN,encuesta,CASEN,INE,estadística,Socioeconómico,Ingreso Promedio Comunal,Ingreso por Sexo-Alfabetismo,Hualpén,Ingreso Mujeres - Alfabetismo</t>
  </si>
  <si>
    <t>https://analytics.zoho.com/open-view/2395394000008161225?ZOHO_CRITERIA=%22Localiza%20Chile%22.%22Codcom%22%3D8112</t>
  </si>
  <si>
    <t>Evolución del Ingreso Promedio Mensual por Persona en la comuna de Palena</t>
  </si>
  <si>
    <t>Evolución del Ingreso Promedio Mensual por Persona en la comuna de Palena en los Años 2006-2009-2011-2013-2015-2017. Gráfico de elaboración propia con base en Encuestas CASEN 2006 a 2017- CLP/mes</t>
  </si>
  <si>
    <t>ingresos,personas,histórico,CASEN,encuesta,CASEN,INE,estadística,Socioeconómico,Ingreso Promedio Comunal,Ingreso Promedio Mensual,Palena,Ingreso Comunal</t>
  </si>
  <si>
    <t>https://analytics.zoho.com/open-view/2395394000008161220?ZOHO_CRITERIA=%22Localiza%20Chile%22.%22Codcom%22%3D10404</t>
  </si>
  <si>
    <t>#1774B333</t>
  </si>
  <si>
    <t>Comparativo de Ingreso Promedio Mensual entre personas con y sin alfabetización en la comuna de Santiago</t>
  </si>
  <si>
    <t>Gráfico nos muestra el Comparativo de Ingreso Promedio Mensual entre personas con y sin alfabetización en la comuna de Santiago en el Año 2017. Gráfico de elaboración propia con base en Encuestas CASEN 2006 a 2017-unidad CLP/mes</t>
  </si>
  <si>
    <t>ingresos,personas,histórico,CASEN,encuesta,CASEN,INE,estadística,Socioeconómico,Ingreso Promedio Comunal,Ingreso por Alfabetismo,Santiago,Ingreso por Alfabetismo</t>
  </si>
  <si>
    <t>https://analytics.zoho.com/open-view/2395394000008161227?ZOHO_CRITERIA=%22Localiza%20Chile%22.%22Codcom%22%3D13101</t>
  </si>
  <si>
    <t>Diferencial de Ingreso Promedio Mensual de Mujeres según Alfabetismo en la comuna de Palena</t>
  </si>
  <si>
    <t>Evolución del Diferencial de Ingreso Promedio Mensual de Mujeres según Alfabetismo en la comuna de Palena, en los Años 2006-2009-2011-2013-2015-2017. Gráfico de elaboración propia con base en Encuestas CASEN 2006 a 2017- CLP/mes</t>
  </si>
  <si>
    <t>ingresos,personas,histórico,CASEN,encuesta,CASEN,INE,estadística,Socioeconómico,Ingreso Promedio Comunal,Ingreso por Sexo-Alfabetismo,Palena,Ingreso Mujeres - Alfabetismo</t>
  </si>
  <si>
    <t>https://analytics.zoho.com/open-view/2395394000008161225?ZOHO_CRITERIA=%22Localiza%20Chile%22.%22Codcom%22%3D10404</t>
  </si>
  <si>
    <t>#1774B695</t>
  </si>
  <si>
    <t>Comparativo de Ingreso Promedio Mensual entre personas con y sin alfabetización en la comuna de Coihueco</t>
  </si>
  <si>
    <t>Gráfico nos muestra el Comparativo de Ingreso Promedio Mensual entre personas con y sin alfabetización en la comuna de Coihueco en el Año 2017. Gráfico de elaboración propia con base en Encuestas CASEN 2006 a 2017-unidad CLP/mes</t>
  </si>
  <si>
    <t>ingresos,personas,histórico,CASEN,encuesta,CASEN,INE,estadística,Socioeconómico,Ingreso Promedio Comunal,Ingreso por Alfabetismo,Coihueco,Ingreso por Alfabetismo</t>
  </si>
  <si>
    <t>https://analytics.zoho.com/open-view/2395394000008161227?ZOHO_CRITERIA=%22Localiza%20Chile%22.%22Codcom%22%3D16302</t>
  </si>
  <si>
    <t>#1774B617</t>
  </si>
  <si>
    <t>Ingreso Promedio Mensual de Mujeres y Hombres en el año 2017 en la comuna de Río Bueno</t>
  </si>
  <si>
    <t xml:space="preserve"> Distribución del Ingreso Promedio Mensual de Mujeres y Hombres en el año 2017 en la comuna de Río Bueno. Gráfico de elaboración propia con base en Encuestas CASEN 2006 a 2017- CLP/mes</t>
  </si>
  <si>
    <t>ingresos,personas,histórico,CASEN,encuesta,CASEN,INE,estadística,Socioeconómico,Ingreso Promedio Comunal,Ingreso por Sexo,Río Bueno,Ingreso por Sexo</t>
  </si>
  <si>
    <t>https://analytics.zoho.com/open-view/2395394000008161223?ZOHO_CRITERIA=%22Localiza%20Chile%22.%22Codcom%22%3D14204</t>
  </si>
  <si>
    <t>Evolución del Ingreso Promedio Mensual por Persona para Mujeres y Hombres en la comuna de Independencia</t>
  </si>
  <si>
    <t>Evolución del Ingreso Promedio Mensual por Persona para Mujeres y Hombres en la comuna de Independencia, en los Años 2006-2009-2011-2013-2015-2017. Gráfico de elaboración propia con base en Encuestas CASEN 2006 a 2017- CLP/mes</t>
  </si>
  <si>
    <t>ingresos,personas,histórico,CASEN,encuesta,CASEN,INE,estadística,Socioeconómico,Ingreso Promedio Comunal,Ingreso por Sexo,Independencia,Ingreso por Sexo</t>
  </si>
  <si>
    <t>https://analytics.zoho.com/open-view/2395394000008161222?ZOHO_CRITERIA=%22Localiza%20Chile%22.%22Codcom%22%3D13108</t>
  </si>
  <si>
    <t>#1774B361</t>
  </si>
  <si>
    <t>Variación porcentual del Ingreso Promedio Mensual por Persona en la comuna de Teno</t>
  </si>
  <si>
    <t xml:space="preserve"> Muestra en proporciones de la Variación porcentual del Ingreso Promedio Mensual por Persona en la comuna de Teno en los Años 2006-2009-2011-2013-2015-2017. Gráfico de elaboración propia con base en Encuestas CASEN 2006 a 2017- Porcentaje (%)</t>
  </si>
  <si>
    <t>ingresos,personas,histórico,CASEN,encuesta,CASEN,INE,estadística,Socioeconómico,Ingreso Promedio Comunal,Ingreso Promedio Mensual,Teno,Variación Ingreso Comunal</t>
  </si>
  <si>
    <t>https://analytics.zoho.com/open-view/2395394000008161221?ZOHO_CRITERIA=%22Localiza%20Chile%22.%22Codcom%22%3D7308</t>
  </si>
  <si>
    <t>Evolución del Ingreso Promedio Mensual por Persona para Mujeres y Hombres en la comuna de Purén</t>
  </si>
  <si>
    <t>Evolución del Ingreso Promedio Mensual por Persona para Mujeres y Hombres en la comuna de Purén, en los Años 2006-2009-2011-2013-2015-2017. Gráfico de elaboración propia con base en Encuestas CASEN 2006 a 2017- CLP/mes</t>
  </si>
  <si>
    <t>ingresos,personas,histórico,CASEN,encuesta,CASEN,INE,estadística,Socioeconómico,Ingreso Promedio Comunal,Ingreso por Sexo,Purén,Ingreso por Sexo</t>
  </si>
  <si>
    <t>https://analytics.zoho.com/open-view/2395394000008161222?ZOHO_CRITERIA=%22Localiza%20Chile%22.%22Codcom%22%3D9208</t>
  </si>
  <si>
    <t>#1774B300</t>
  </si>
  <si>
    <t>Variación porcentual del Ingreso Promedio Mensual por Persona en la comuna de Natales</t>
  </si>
  <si>
    <t xml:space="preserve"> Muestra en proporciones de la Variación porcentual del Ingreso Promedio Mensual por Persona en la comuna de Natales en los Años 2006-2009-2011-2013-2015-2017. Gráfico de elaboración propia con base en Encuestas CASEN 2006 a 2017- Porcentaje (%)</t>
  </si>
  <si>
    <t>ingresos,personas,histórico,CASEN,encuesta,CASEN,INE,estadística,Socioeconómico,Ingreso Promedio Comunal,Ingreso Promedio Mensual,Natales,Variación Ingreso Comunal</t>
  </si>
  <si>
    <t>https://analytics.zoho.com/open-view/2395394000008161221?ZOHO_CRITERIA=%22Localiza%20Chile%22.%22Codcom%22%3D12401</t>
  </si>
  <si>
    <t>#1774B714</t>
  </si>
  <si>
    <t>Diferencial de Ingreso Promedio Mensual de Hombres según Alfabetismo en la comuna de Los Andes</t>
  </si>
  <si>
    <t>Evolución del Diferencial de Ingreso Promedio Mensual de Hombres según Alfabetismo en la comuna de Los Andes, en los Años 2006-2009-2011-2013-2015-2017. Gráfico de elaboración propia con base en Encuestas CASEN 2006 a 2017- CLP/mes</t>
  </si>
  <si>
    <t>ingresos,personas,histórico,CASEN,encuesta,CASEN,INE,estadística,Socioeconómico,Ingreso Promedio Comunal,Ingreso por Sexo-Alfabetismo,Los Andes,Ingreso Hombres - Alfabetismo</t>
  </si>
  <si>
    <t>https://analytics.zoho.com/open-view/2395394000008161224?ZOHO_CRITERIA=%22Localiza%20Chile%22.%22Codcom%22%3D5301</t>
  </si>
  <si>
    <t>Comparativo de Ingreso Promedio Mensual entre personas con y sin alfabetización en la comuna de Monte Patria</t>
  </si>
  <si>
    <t>Gráfico nos muestra el Comparativo de Ingreso Promedio Mensual entre personas con y sin alfabetización en la comuna de Monte Patria en el Año 2017. Gráfico de elaboración propia con base en Encuestas CASEN 2006 a 2017-unidad CLP/mes</t>
  </si>
  <si>
    <t>ingresos,personas,histórico,CASEN,encuesta,CASEN,INE,estadística,Socioeconómico,Ingreso Promedio Comunal,Ingreso por Alfabetismo,Monte Patria,Ingreso por Alfabetismo</t>
  </si>
  <si>
    <t>https://analytics.zoho.com/open-view/2395394000008161227?ZOHO_CRITERIA=%22Localiza%20Chile%22.%22Codcom%22%3D4303</t>
  </si>
  <si>
    <t>#1774B476</t>
  </si>
  <si>
    <t>Diferencial de Ingreso Promedio Mensual de Mujeres según Alfabetismo en la comuna de Vichuquén</t>
  </si>
  <si>
    <t>Evolución del Diferencial de Ingreso Promedio Mensual de Mujeres según Alfabetismo en la comuna de Vichuquén, en los Años 2006-2009-2011-2013-2015-2017. Gráfico de elaboración propia con base en Encuestas CASEN 2006 a 2017- CLP/mes</t>
  </si>
  <si>
    <t>ingresos,personas,histórico,CASEN,encuesta,CASEN,INE,estadística,Socioeconómico,Ingreso Promedio Comunal,Ingreso por Sexo-Alfabetismo,Vichuquén,Ingreso Mujeres - Alfabetismo</t>
  </si>
  <si>
    <t>https://analytics.zoho.com/open-view/2395394000008161225?ZOHO_CRITERIA=%22Localiza%20Chile%22.%22Codcom%22%3D7309</t>
  </si>
  <si>
    <t>#1774B571</t>
  </si>
  <si>
    <t>Evolución del Ingreso Promedio Mensual por Persona en la comuna de Teno</t>
  </si>
  <si>
    <t>Evolución del Ingreso Promedio Mensual por Persona en la comuna de Teno en los Años 2006-2009-2011-2013-2015-2017. Gráfico de elaboración propia con base en Encuestas CASEN 2006 a 2017- CLP/mes</t>
  </si>
  <si>
    <t>ingresos,personas,histórico,CASEN,encuesta,CASEN,INE,estadística,Socioeconómico,Ingreso Promedio Comunal,Ingreso Promedio Mensual,Teno,Ingreso Comunal</t>
  </si>
  <si>
    <t>https://analytics.zoho.com/open-view/2395394000008161220?ZOHO_CRITERIA=%22Localiza%20Chile%22.%22Codcom%22%3D7308</t>
  </si>
  <si>
    <t>Comparativo de Ingreso Promedio Mensual entre personas con y sin alfabetización en la comuna de Linares</t>
  </si>
  <si>
    <t>Gráfico nos muestra el Comparativo de Ingreso Promedio Mensual entre personas con y sin alfabetización en la comuna de Linares en el Año 2017. Gráfico de elaboración propia con base en Encuestas CASEN 2006 a 2017-unidad CLP/mes</t>
  </si>
  <si>
    <t>ingresos,personas,histórico,CASEN,encuesta,CASEN,INE,estadística,Socioeconómico,Ingreso Promedio Comunal,Ingreso por Alfabetismo,Linares,Ingreso por Alfabetismo</t>
  </si>
  <si>
    <t>https://analytics.zoho.com/open-view/2395394000008161227?ZOHO_CRITERIA=%22Localiza%20Chile%22.%22Codcom%22%3D7401</t>
  </si>
  <si>
    <t>#1774B572</t>
  </si>
  <si>
    <t>Evolución del Ingreso Promedio Mensual por Persona para Mujeres y Hombres en la comuna de Malloa</t>
  </si>
  <si>
    <t>Evolución del Ingreso Promedio Mensual por Persona para Mujeres y Hombres en la comuna de Malloa, en los Años 2006-2009-2011-2013-2015-2017. Gráfico de elaboración propia con base en Encuestas CASEN 2006 a 2017- CLP/mes</t>
  </si>
  <si>
    <t>ingresos,personas,histórico,CASEN,encuesta,CASEN,INE,estadística,Socioeconómico,Ingreso Promedio Comunal,Ingreso por Sexo,Malloa,Ingreso por Sexo</t>
  </si>
  <si>
    <t>https://analytics.zoho.com/open-view/2395394000008161222?ZOHO_CRITERIA=%22Localiza%20Chile%22.%22Codcom%22%3D6109</t>
  </si>
  <si>
    <t>Variación porcentual del Ingreso Promedio Mensual por Persona en la comuna de Santo Domingo</t>
  </si>
  <si>
    <t xml:space="preserve"> Muestra en proporciones de la Variación porcentual del Ingreso Promedio Mensual por Persona en la comuna de Santo Domingo en los Años 2006-2009-2011-2013-2015-2017. Gráfico de elaboración propia con base en Encuestas CASEN 2006 a 2017- Porcentaje (%)</t>
  </si>
  <si>
    <t>ingresos,personas,histórico,CASEN,encuesta,CASEN,INE,estadística,Socioeconómico,Ingreso Promedio Comunal,Ingreso Promedio Mensual,Santo Domingo,Variación Ingreso Comunal</t>
  </si>
  <si>
    <t>https://analytics.zoho.com/open-view/2395394000008161221?ZOHO_CRITERIA=%22Localiza%20Chile%22.%22Codcom%22%3D5606</t>
  </si>
  <si>
    <t>#1774B506</t>
  </si>
  <si>
    <t>Evolución del Ingreso Promedio Mensual por Alfabetismo en la comuna de Lautaro</t>
  </si>
  <si>
    <t>Muestra de la Evolución del Ingreso Promedio Mensual por Alfabetismo en la comuna de Lautaro en los Años 2006-2009-2011-2013-2015-2017. Gráfico de elaboración propia con base en Encuestas CASEN 2006 a 2017-unidad CLP/mes</t>
  </si>
  <si>
    <t>ingresos,personas,histórico,CASEN,encuesta,CASEN,INE,estadística,Socioeconómico,Ingreso Promedio Comunal,Ingreso por Alfabetismo,Lautaro,Ingreso por Alfabetismo</t>
  </si>
  <si>
    <t>https://analytics.zoho.com/open-view/2395394000008161226?ZOHO_CRITERIA=%22Localiza%20Chile%22.%22Codcom%22%3D9108</t>
  </si>
  <si>
    <t>Variación porcentual del Ingreso Promedio Mensual por Persona en la comuna de Vicuña</t>
  </si>
  <si>
    <t xml:space="preserve"> Muestra en proporciones de la Variación porcentual del Ingreso Promedio Mensual por Persona en la comuna de Vicuña en los Años 2006-2009-2011-2013-2015-2017. Gráfico de elaboración propia con base en Encuestas CASEN 2006 a 2017- Porcentaje (%)</t>
  </si>
  <si>
    <t>ingresos,personas,histórico,CASEN,encuesta,CASEN,INE,estadística,Socioeconómico,Ingreso Promedio Comunal,Ingreso Promedio Mensual,Vicuña,Variación Ingreso Comunal</t>
  </si>
  <si>
    <t>https://analytics.zoho.com/open-view/2395394000008161221?ZOHO_CRITERIA=%22Localiza%20Chile%22.%22Codcom%22%3D4106</t>
  </si>
  <si>
    <t>Evolución del Ingreso Promedio Mensual por Persona en la comuna de Peñaflor</t>
  </si>
  <si>
    <t>Evolución del Ingreso Promedio Mensual por Persona en la comuna de Peñaflor en los Años 2006-2009-2011-2013-2015-2017. Gráfico de elaboración propia con base en Encuestas CASEN 2006 a 2017- CLP/mes</t>
  </si>
  <si>
    <t>ingresos,personas,histórico,CASEN,encuesta,CASEN,INE,estadística,Socioeconómico,Ingreso Promedio Comunal,Ingreso Promedio Mensual,Peñaflor,Ingreso Comunal</t>
  </si>
  <si>
    <t>https://analytics.zoho.com/open-view/2395394000008161220?ZOHO_CRITERIA=%22Localiza%20Chile%22.%22Codcom%22%3D13605</t>
  </si>
  <si>
    <t>#1774B405</t>
  </si>
  <si>
    <t>Ingreso Promedio Mensual de Mujeres y Hombres en el año 2017 en la comuna de Graneros</t>
  </si>
  <si>
    <t xml:space="preserve"> Distribución del Ingreso Promedio Mensual de Mujeres y Hombres en el año 2017 en la comuna de Graneros. Gráfico de elaboración propia con base en Encuestas CASEN 2006 a 2017- CLP/mes</t>
  </si>
  <si>
    <t>ingresos,personas,histórico,CASEN,encuesta,CASEN,INE,estadística,Socioeconómico,Ingreso Promedio Comunal,Ingreso por Sexo,Graneros,Ingreso por Sexo</t>
  </si>
  <si>
    <t>https://analytics.zoho.com/open-view/2395394000008161223?ZOHO_CRITERIA=%22Localiza%20Chile%22.%22Codcom%22%3D6106</t>
  </si>
  <si>
    <t>Evolución del Ingreso Promedio Mensual por Persona para Mujeres y Hombres en la comuna de Pedro Aguirre Cerda</t>
  </si>
  <si>
    <t>Evolución del Ingreso Promedio Mensual por Persona para Mujeres y Hombres en la comuna de Pedro Aguirre Cerda, en los Años 2006-2009-2011-2013-2015-2017. Gráfico de elaboración propia con base en Encuestas CASEN 2006 a 2017- CLP/mes</t>
  </si>
  <si>
    <t>ingresos,personas,histórico,CASEN,encuesta,CASEN,INE,estadística,Socioeconómico,Ingreso Promedio Comunal,Ingreso por Sexo,Pedro Aguirre Cerda,Ingreso por Sexo</t>
  </si>
  <si>
    <t>https://analytics.zoho.com/open-view/2395394000008161222?ZOHO_CRITERIA=%22Localiza%20Chile%22.%22Codcom%22%3D13121</t>
  </si>
  <si>
    <t>Diferencial de Ingreso Promedio Mensual de Mujeres según Alfabetismo en la comuna de Freirina</t>
  </si>
  <si>
    <t>Evolución del Diferencial de Ingreso Promedio Mensual de Mujeres según Alfabetismo en la comuna de Freirina, en los Años 2006-2009-2011-2013-2015-2017. Gráfico de elaboración propia con base en Encuestas CASEN 2006 a 2017- CLP/mes</t>
  </si>
  <si>
    <t>ingresos,personas,histórico,CASEN,encuesta,CASEN,INE,estadística,Socioeconómico,Ingreso Promedio Comunal,Ingreso por Sexo-Alfabetismo,Freirina,Ingreso Mujeres - Alfabetismo</t>
  </si>
  <si>
    <t>https://analytics.zoho.com/open-view/2395394000008161225?ZOHO_CRITERIA=%22Localiza%20Chile%22.%22Codcom%22%3D3303</t>
  </si>
  <si>
    <t>#1774B462</t>
  </si>
  <si>
    <t>Ingreso Promedio Mensual de Mujeres y Hombres en el año 2017 en la comuna de Guaitecas</t>
  </si>
  <si>
    <t xml:space="preserve"> Distribución del Ingreso Promedio Mensual de Mujeres y Hombres en el año 2017 en la comuna de Guaitecas. Gráfico de elaboración propia con base en Encuestas CASEN 2006 a 2017- CLP/mes</t>
  </si>
  <si>
    <t>ingresos,personas,histórico,CASEN,encuesta,CASEN,INE,estadística,Socioeconómico,Ingreso Promedio Comunal,Ingreso por Sexo,Guaitecas,Ingreso por Sexo</t>
  </si>
  <si>
    <t>https://analytics.zoho.com/open-view/2395394000008161223?ZOHO_CRITERIA=%22Localiza%20Chile%22.%22Codcom%22%3D11203</t>
  </si>
  <si>
    <t>#1774B700</t>
  </si>
  <si>
    <t>Evolución del Ingreso Promedio Mensual por Etnia en la comuna de Vicuña</t>
  </si>
  <si>
    <t>Muestra de la Evolución del Ingreso Promedio Mensual por Etnia en la comuna de Vicuña en los Años 2006-2009-2011-2013-2015-2017. Gráfico de elaboración propia con base en Encuestas CASEN 2006 a 2017- unidad CLP/mes</t>
  </si>
  <si>
    <t>ingresos,personas,histórico,CASEN,encuesta,CASEN,INE,estadística,Socioeconómico,Ingreso Promedio Comunal,Ingreso por Etnia,Vicuña,Ingreso por Etnia</t>
  </si>
  <si>
    <t>https://analytics.zoho.com/open-view/2395394000008161228?ZOHO_CRITERIA=%22Localiza%20Chile%22.%22Codcom%22%3D4106</t>
  </si>
  <si>
    <t>Ingreso Promedio Mensual de Mujeres y Hombres en el año 2017 en la comuna de Conchalí</t>
  </si>
  <si>
    <t xml:space="preserve"> Distribución del Ingreso Promedio Mensual de Mujeres y Hombres en el año 2017 en la comuna de Conchalí. Gráfico de elaboración propia con base en Encuestas CASEN 2006 a 2017- CLP/mes</t>
  </si>
  <si>
    <t>ingresos,personas,histórico,CASEN,encuesta,CASEN,INE,estadística,Socioeconómico,Ingreso Promedio Comunal,Ingreso por Sexo,Conchalí,Ingreso por Sexo</t>
  </si>
  <si>
    <t>https://analytics.zoho.com/open-view/2395394000008161223?ZOHO_CRITERIA=%22Localiza%20Chile%22.%22Codcom%22%3D13104</t>
  </si>
  <si>
    <t>#1774B719</t>
  </si>
  <si>
    <t>Variación porcentual del Ingreso Promedio Mensual por Persona en la comuna de Tucapel</t>
  </si>
  <si>
    <t xml:space="preserve"> Muestra en proporciones de la Variación porcentual del Ingreso Promedio Mensual por Persona en la comuna de Tucapel en los Años 2006-2009-2011-2013-2015-2017. Gráfico de elaboración propia con base en Encuestas CASEN 2006 a 2017- Porcentaje (%)</t>
  </si>
  <si>
    <t>ingresos,personas,histórico,CASEN,encuesta,CASEN,INE,estadística,Socioeconómico,Ingreso Promedio Comunal,Ingreso Promedio Mensual,Tucapel,Variación Ingreso Comunal</t>
  </si>
  <si>
    <t>https://analytics.zoho.com/open-view/2395394000008161221?ZOHO_CRITERIA=%22Localiza%20Chile%22.%22Codcom%22%3D8312</t>
  </si>
  <si>
    <t>Evolución del Ingreso Promedio Mensual por Alfabetismo en la comuna de Panquehue</t>
  </si>
  <si>
    <t>Muestra de la Evolución del Ingreso Promedio Mensual por Alfabetismo en la comuna de Panquehue en los Años 2006-2009-2011-2013-2015-2017. Gráfico de elaboración propia con base en Encuestas CASEN 2006 a 2017-unidad CLP/mes</t>
  </si>
  <si>
    <t>ingresos,personas,histórico,CASEN,encuesta,CASEN,INE,estadística,Socioeconómico,Ingreso Promedio Comunal,Ingreso por Alfabetismo,Panquehue,Ingreso por Alfabetismo</t>
  </si>
  <si>
    <t>https://analytics.zoho.com/open-view/2395394000008161226?ZOHO_CRITERIA=%22Localiza%20Chile%22.%22Codcom%22%3D5704</t>
  </si>
  <si>
    <t>#1774B510</t>
  </si>
  <si>
    <t>Comparativo de Ingreso Promedio Mensual entre personas con y sin alfabetización en la comuna de Camiña</t>
  </si>
  <si>
    <t>Gráfico nos muestra el Comparativo de Ingreso Promedio Mensual entre personas con y sin alfabetización en la comuna de Camiña en el Año 2017. Gráfico de elaboración propia con base en Encuestas CASEN 2006 a 2017-unidad CLP/mes</t>
  </si>
  <si>
    <t>ingresos,personas,histórico,CASEN,encuesta,CASEN,INE,estadística,Socioeconómico,Ingreso Promedio Comunal,Ingreso por Alfabetismo,Camiña,Ingreso por Alfabetismo</t>
  </si>
  <si>
    <t>https://analytics.zoho.com/open-view/2395394000008161227?ZOHO_CRITERIA=%22Localiza%20Chile%22.%22Codcom%22%3D1402</t>
  </si>
  <si>
    <t>#1774B442</t>
  </si>
  <si>
    <t>Diferencial de Ingreso Promedio Mensual de Hombres según Alfabetismo en la comuna de Río Hurtado</t>
  </si>
  <si>
    <t>Evolución del Diferencial de Ingreso Promedio Mensual de Hombres según Alfabetismo en la comuna de Río Hurtado, en los Años 2006-2009-2011-2013-2015-2017. Gráfico de elaboración propia con base en Encuestas CASEN 2006 a 2017- CLP/mes</t>
  </si>
  <si>
    <t>ingresos,personas,histórico,CASEN,encuesta,CASEN,INE,estadística,Socioeconómico,Ingreso Promedio Comunal,Ingreso por Sexo-Alfabetismo,Río Hurtado,Ingreso Hombres - Alfabetismo</t>
  </si>
  <si>
    <t>https://analytics.zoho.com/open-view/2395394000008161224?ZOHO_CRITERIA=%22Localiza%20Chile%22.%22Codcom%22%3D4305</t>
  </si>
  <si>
    <t>#1774B478</t>
  </si>
  <si>
    <t>Ingreso Promedio Mensual de Mujeres y Hombres en el año 2017 en la comuna de Vichuquén</t>
  </si>
  <si>
    <t xml:space="preserve"> Distribución del Ingreso Promedio Mensual de Mujeres y Hombres en el año 2017 en la comuna de Vichuquén. Gráfico de elaboración propia con base en Encuestas CASEN 2006 a 2017- CLP/mes</t>
  </si>
  <si>
    <t>ingresos,personas,histórico,CASEN,encuesta,CASEN,INE,estadística,Socioeconómico,Ingreso Promedio Comunal,Ingreso por Sexo,Vichuquén,Ingreso por Sexo</t>
  </si>
  <si>
    <t>https://analytics.zoho.com/open-view/2395394000008161223?ZOHO_CRITERIA=%22Localiza%20Chile%22.%22Codcom%22%3D7309</t>
  </si>
  <si>
    <t>Ingreso Promedio Mensual de Mujeres y Hombres en el año 2017 en la comuna de Puchuncaví</t>
  </si>
  <si>
    <t xml:space="preserve"> Distribución del Ingreso Promedio Mensual de Mujeres y Hombres en el año 2017 en la comuna de Puchuncaví. Gráfico de elaboración propia con base en Encuestas CASEN 2006 a 2017- CLP/mes</t>
  </si>
  <si>
    <t>ingresos,personas,histórico,CASEN,encuesta,CASEN,INE,estadística,Socioeconómico,Ingreso Promedio Comunal,Ingreso por Sexo,Puchuncaví,Ingreso por Sexo</t>
  </si>
  <si>
    <t>https://analytics.zoho.com/open-view/2395394000008161223?ZOHO_CRITERIA=%22Localiza%20Chile%22.%22Codcom%22%3D5105</t>
  </si>
  <si>
    <t>Ingreso Promedio Mensual de Mujeres y Hombres en el año 2017 en la comuna de Pichidegua</t>
  </si>
  <si>
    <t xml:space="preserve"> Distribución del Ingreso Promedio Mensual de Mujeres y Hombres en el año 2017 en la comuna de Pichidegua. Gráfico de elaboración propia con base en Encuestas CASEN 2006 a 2017- CLP/mes</t>
  </si>
  <si>
    <t>ingresos,personas,histórico,CASEN,encuesta,CASEN,INE,estadística,Socioeconómico,Ingreso Promedio Comunal,Ingreso por Sexo,Pichidegua,Ingreso por Sexo</t>
  </si>
  <si>
    <t>https://analytics.zoho.com/open-view/2395394000008161223?ZOHO_CRITERIA=%22Localiza%20Chile%22.%22Codcom%22%3D6113</t>
  </si>
  <si>
    <t>Diferencial de Ingreso Promedio Mensual de Hombres según Alfabetismo en la comuna de Pemuco</t>
  </si>
  <si>
    <t>Evolución del Diferencial de Ingreso Promedio Mensual de Hombres según Alfabetismo en la comuna de Pemuco, en los Años 2006-2009-2011-2013-2015-2017. Gráfico de elaboración propia con base en Encuestas CASEN 2006 a 2017- CLP/mes</t>
  </si>
  <si>
    <t>ingresos,personas,histórico,CASEN,encuesta,CASEN,INE,estadística,Socioeconómico,Ingreso Promedio Comunal,Ingreso por Sexo-Alfabetismo,Pemuco,Ingreso Hombres - Alfabetismo</t>
  </si>
  <si>
    <t>https://analytics.zoho.com/open-view/2395394000008161224?ZOHO_CRITERIA=%22Localiza%20Chile%22.%22Codcom%22%3D16105</t>
  </si>
  <si>
    <t>Evolución del Ingreso Promedio Mensual por Persona para Mujeres y Hombres en la comuna de Peumo</t>
  </si>
  <si>
    <t>Evolución del Ingreso Promedio Mensual por Persona para Mujeres y Hombres en la comuna de Peumo, en los Años 2006-2009-2011-2013-2015-2017. Gráfico de elaboración propia con base en Encuestas CASEN 2006 a 2017- CLP/mes</t>
  </si>
  <si>
    <t>ingresos,personas,histórico,CASEN,encuesta,CASEN,INE,estadística,Socioeconómico,Ingreso Promedio Comunal,Ingreso por Sexo,Peumo,Ingreso por Sexo</t>
  </si>
  <si>
    <t>https://analytics.zoho.com/open-view/2395394000008161222?ZOHO_CRITERIA=%22Localiza%20Chile%22.%22Codcom%22%3D6112</t>
  </si>
  <si>
    <t>#1774B166</t>
  </si>
  <si>
    <t>Variación porcentual del Ingreso Promedio Mensual por Persona en la comuna de Portezuelo</t>
  </si>
  <si>
    <t xml:space="preserve"> Muestra en proporciones de la Variación porcentual del Ingreso Promedio Mensual por Persona en la comuna de Portezuelo en los Años 2006-2009-2011-2013-2015-2017. Gráfico de elaboración propia con base en Encuestas CASEN 2006 a 2017- Porcentaje (%)</t>
  </si>
  <si>
    <t>ingresos,personas,histórico,CASEN,encuesta,CASEN,INE,estadística,Socioeconómico,Ingreso Promedio Comunal,Ingreso Promedio Mensual,Portezuelo,Variación Ingreso Comunal</t>
  </si>
  <si>
    <t>https://analytics.zoho.com/open-view/2395394000008161221?ZOHO_CRITERIA=%22Localiza%20Chile%22.%22Codcom%22%3D16205</t>
  </si>
  <si>
    <t>#1774B624</t>
  </si>
  <si>
    <t>Diferencial de Ingreso Promedio Mensual de Mujeres según Alfabetismo en la comuna de La Reina</t>
  </si>
  <si>
    <t>Evolución del Diferencial de Ingreso Promedio Mensual de Mujeres según Alfabetismo en la comuna de La Reina, en los Años 2006-2009-2011-2013-2015-2017. Gráfico de elaboración propia con base en Encuestas CASEN 2006 a 2017- CLP/mes</t>
  </si>
  <si>
    <t>ingresos,personas,histórico,CASEN,encuesta,CASEN,INE,estadística,Socioeconómico,Ingreso Promedio Comunal,Ingreso por Sexo-Alfabetismo,La Reina,Ingreso Mujeres - Alfabetismo</t>
  </si>
  <si>
    <t>https://analytics.zoho.com/open-view/2395394000008161225?ZOHO_CRITERIA=%22Localiza%20Chile%22.%22Codcom%22%3D13113</t>
  </si>
  <si>
    <t>#1774B728</t>
  </si>
  <si>
    <t>Evolución del Ingreso Promedio Mensual por Persona para Mujeres y Hombres en la comuna de Negrete</t>
  </si>
  <si>
    <t>Evolución del Ingreso Promedio Mensual por Persona para Mujeres y Hombres en la comuna de Negrete, en los Años 2006-2009-2011-2013-2015-2017. Gráfico de elaboración propia con base en Encuestas CASEN 2006 a 2017- CLP/mes</t>
  </si>
  <si>
    <t>ingresos,personas,histórico,CASEN,encuesta,CASEN,INE,estadística,Socioeconómico,Ingreso Promedio Comunal,Ingreso por Sexo,Negrete,Ingreso por Sexo</t>
  </si>
  <si>
    <t>https://analytics.zoho.com/open-view/2395394000008161222?ZOHO_CRITERIA=%22Localiza%20Chile%22.%22Codcom%22%3D8307</t>
  </si>
  <si>
    <t>#1774B243</t>
  </si>
  <si>
    <t>Evolución del Ingreso Promedio Mensual por Etnia en la comuna de Tocopilla</t>
  </si>
  <si>
    <t>Muestra de la Evolución del Ingreso Promedio Mensual por Etnia en la comuna de Tocopilla en los Años 2006-2009-2011-2013-2015-2017. Gráfico de elaboración propia con base en Encuestas CASEN 2006 a 2017- unidad CLP/mes</t>
  </si>
  <si>
    <t>ingresos,personas,histórico,CASEN,encuesta,CASEN,INE,estadística,Socioeconómico,Ingreso Promedio Comunal,Ingreso por Etnia,Tocopilla,Ingreso por Etnia</t>
  </si>
  <si>
    <t>https://analytics.zoho.com/open-view/2395394000008161228?ZOHO_CRITERIA=%22Localiza%20Chile%22.%22Codcom%22%3D2301</t>
  </si>
  <si>
    <t>Ingreso Promedio Mensual de Mujeres y Hombres en el año 2017 en la comuna de San José de Maipo</t>
  </si>
  <si>
    <t xml:space="preserve"> Distribución del Ingreso Promedio Mensual de Mujeres y Hombres en el año 2017 en la comuna de San José de Maipo. Gráfico de elaboración propia con base en Encuestas CASEN 2006 a 2017- CLP/mes</t>
  </si>
  <si>
    <t>ingresos,personas,histórico,CASEN,encuesta,CASEN,INE,estadística,Socioeconómico,Ingreso Promedio Comunal,Ingreso por Sexo,San José de Maipo,Ingreso por Sexo</t>
  </si>
  <si>
    <t>https://analytics.zoho.com/open-view/2395394000008161223?ZOHO_CRITERIA=%22Localiza%20Chile%22.%22Codcom%22%3D13203</t>
  </si>
  <si>
    <t>Diferencial de Ingreso Promedio Mensual de Hombres según Alfabetismo en la comuna de Antofagasta</t>
  </si>
  <si>
    <t>Evolución del Diferencial de Ingreso Promedio Mensual de Hombres según Alfabetismo en la comuna de Antofagasta, en los Años 2006-2009-2011-2013-2015-2017. Gráfico de elaboración propia con base en Encuestas CASEN 2006 a 2017- CLP/mes</t>
  </si>
  <si>
    <t>ingresos,personas,histórico,CASEN,encuesta,CASEN,INE,estadística,Socioeconómico,Ingreso Promedio Comunal,Ingreso por Sexo-Alfabetismo,Antofagasta,Ingreso Hombres - Alfabetismo</t>
  </si>
  <si>
    <t>https://analytics.zoho.com/open-view/2395394000008161224?ZOHO_CRITERIA=%22Localiza%20Chile%22.%22Codcom%22%3D2101</t>
  </si>
  <si>
    <t>#1774B446</t>
  </si>
  <si>
    <t>Diferencial de Ingreso Promedio Mensual de Mujeres según Alfabetismo en la comuna de Isla de Pascua</t>
  </si>
  <si>
    <t>Evolución del Diferencial de Ingreso Promedio Mensual de Mujeres según Alfabetismo en la comuna de Isla de Pascua, en los Años 2006-2009-2011-2013-2015-2017. Gráfico de elaboración propia con base en Encuestas CASEN 2006 a 2017- CLP/mes</t>
  </si>
  <si>
    <t>ingresos,personas,histórico,CASEN,encuesta,CASEN,INE,estadística,Socioeconómico,Ingreso Promedio Comunal,Ingreso por Sexo-Alfabetismo,Isla de Pascua,Ingreso Mujeres - Alfabetismo</t>
  </si>
  <si>
    <t>https://analytics.zoho.com/open-view/2395394000008161225?ZOHO_CRITERIA=%22Localiza%20Chile%22.%22Codcom%22%3D5201</t>
  </si>
  <si>
    <t>#1774B486</t>
  </si>
  <si>
    <t>Variación porcentual del Ingreso Promedio Mensual por Persona en la comuna de Quilpué</t>
  </si>
  <si>
    <t xml:space="preserve"> Muestra en proporciones de la Variación porcentual del Ingreso Promedio Mensual por Persona en la comuna de Quilpué en los Años 2006-2009-2011-2013-2015-2017. Gráfico de elaboración propia con base en Encuestas CASEN 2006 a 2017- Porcentaje (%)</t>
  </si>
  <si>
    <t>ingresos,personas,histórico,CASEN,encuesta,CASEN,INE,estadística,Socioeconómico,Ingreso Promedio Comunal,Ingreso Promedio Mensual,Quilpué,Variación Ingreso Comunal</t>
  </si>
  <si>
    <t>https://analytics.zoho.com/open-view/2395394000008161221?ZOHO_CRITERIA=%22Localiza%20Chile%22.%22Codcom%22%3D5801</t>
  </si>
  <si>
    <t>#1774B513</t>
  </si>
  <si>
    <t>Evolución del Ingreso Promedio Mensual por Alfabetismo en la comuna de Doñihue</t>
  </si>
  <si>
    <t>Muestra de la Evolución del Ingreso Promedio Mensual por Alfabetismo en la comuna de Doñihue en los Años 2006-2009-2011-2013-2015-2017. Gráfico de elaboración propia con base en Encuestas CASEN 2006 a 2017-unidad CLP/mes</t>
  </si>
  <si>
    <t>ingresos,personas,histórico,CASEN,encuesta,CASEN,INE,estadística,Socioeconómico,Ingreso Promedio Comunal,Ingreso por Alfabetismo,Doñihue,Ingreso por Alfabetismo</t>
  </si>
  <si>
    <t>https://analytics.zoho.com/open-view/2395394000008161226?ZOHO_CRITERIA=%22Localiza%20Chile%22.%22Codcom%22%3D6105</t>
  </si>
  <si>
    <t>#1774B521</t>
  </si>
  <si>
    <t>Evolución del Ingreso Promedio Mensual por Persona para Mujeres y Hombres en la comuna de Coihaique</t>
  </si>
  <si>
    <t>Evolución del Ingreso Promedio Mensual por Persona para Mujeres y Hombres en la comuna de Coihaique, en los Años 2006-2009-2011-2013-2015-2017. Gráfico de elaboración propia con base en Encuestas CASEN 2006 a 2017- CLP/mes</t>
  </si>
  <si>
    <t>ingresos,personas,histórico,CASEN,encuesta,CASEN,INE,estadística,Socioeconómico,Ingreso Promedio Comunal,Ingreso por Sexo,Coihaique,Ingreso por Sexo</t>
  </si>
  <si>
    <t>https://analytics.zoho.com/open-view/2395394000008161222?ZOHO_CRITERIA=%22Localiza%20Chile%22.%22Codcom%22%3D11101</t>
  </si>
  <si>
    <t>#1774B334</t>
  </si>
  <si>
    <t>Diferencial de Ingreso Promedio Mensual de Hombres según Alfabetismo en la comuna de Monte Patria</t>
  </si>
  <si>
    <t>Evolución del Diferencial de Ingreso Promedio Mensual de Hombres según Alfabetismo en la comuna de Monte Patria, en los Años 2006-2009-2011-2013-2015-2017. Gráfico de elaboración propia con base en Encuestas CASEN 2006 a 2017- CLP/mes</t>
  </si>
  <si>
    <t>ingresos,personas,histórico,CASEN,encuesta,CASEN,INE,estadística,Socioeconómico,Ingreso Promedio Comunal,Ingreso por Sexo-Alfabetismo,Monte Patria,Ingreso Hombres - Alfabetismo</t>
  </si>
  <si>
    <t>https://analytics.zoho.com/open-view/2395394000008161224?ZOHO_CRITERIA=%22Localiza%20Chile%22.%22Codcom%22%3D4303</t>
  </si>
  <si>
    <t>Evolución del Ingreso Promedio Mensual por Persona en la comuna de Peñalolén</t>
  </si>
  <si>
    <t>Evolución del Ingreso Promedio Mensual por Persona en la comuna de Peñalolén en los Años 2006-2009-2011-2013-2015-2017. Gráfico de elaboración propia con base en Encuestas CASEN 2006 a 2017- CLP/mes</t>
  </si>
  <si>
    <t>ingresos,personas,histórico,CASEN,encuesta,CASEN,INE,estadística,Socioeconómico,Ingreso Promedio Comunal,Ingreso Promedio Mensual,Peñalolén,Ingreso Comunal</t>
  </si>
  <si>
    <t>https://analytics.zoho.com/open-view/2395394000008161220?ZOHO_CRITERIA=%22Localiza%20Chile%22.%22Codcom%22%3D13122</t>
  </si>
  <si>
    <t>#1774B375</t>
  </si>
  <si>
    <t>Evolución del Ingreso Promedio Mensual por Persona para Mujeres y Hombres en la comuna de La Higuera</t>
  </si>
  <si>
    <t>Evolución del Ingreso Promedio Mensual por Persona para Mujeres y Hombres en la comuna de La Higuera, en los Años 2006-2009-2011-2013-2015-2017. Gráfico de elaboración propia con base en Encuestas CASEN 2006 a 2017- CLP/mes</t>
  </si>
  <si>
    <t>ingresos,personas,histórico,CASEN,encuesta,CASEN,INE,estadística,Socioeconómico,Ingreso Promedio Comunal,Ingreso por Sexo,La Higuera,Ingreso por Sexo</t>
  </si>
  <si>
    <t>https://analytics.zoho.com/open-view/2395394000008161222?ZOHO_CRITERIA=%22Localiza%20Chile%22.%22Codcom%22%3D4104</t>
  </si>
  <si>
    <t>#1774B105</t>
  </si>
  <si>
    <t>Diferencial de Ingreso Promedio Mensual de Hombres según Alfabetismo en la comuna de Laguna Blanca</t>
  </si>
  <si>
    <t>Evolución del Diferencial de Ingreso Promedio Mensual de Hombres según Alfabetismo en la comuna de Laguna Blanca, en los Años 2006-2009-2011-2013-2015-2017. Gráfico de elaboración propia con base en Encuestas CASEN 2006 a 2017- CLP/mes</t>
  </si>
  <si>
    <t>ingresos,personas,histórico,CASEN,encuesta,CASEN,INE,estadística,Socioeconómico,Ingreso Promedio Comunal,Ingreso por Sexo-Alfabetismo,Laguna Blanca,Ingreso Hombres - Alfabetismo</t>
  </si>
  <si>
    <t>https://analytics.zoho.com/open-view/2395394000008161224?ZOHO_CRITERIA=%22Localiza%20Chile%22.%22Codcom%22%3D12102</t>
  </si>
  <si>
    <t>Evolución del Ingreso Promedio Mensual por Alfabetismo en la comuna de Carahue</t>
  </si>
  <si>
    <t>Muestra de la Evolución del Ingreso Promedio Mensual por Alfabetismo en la comuna de Carahue en los Años 2006-2009-2011-2013-2015-2017. Gráfico de elaboración propia con base en Encuestas CASEN 2006 a 2017-unidad CLP/mes</t>
  </si>
  <si>
    <t>ingresos,personas,histórico,CASEN,encuesta,CASEN,INE,estadística,Socioeconómico,Ingreso Promedio Comunal,Ingreso por Alfabetismo,Carahue,Ingreso por Alfabetismo</t>
  </si>
  <si>
    <t>https://analytics.zoho.com/open-view/2395394000008161226?ZOHO_CRITERIA=%22Localiza%20Chile%22.%22Codcom%22%3D9102</t>
  </si>
  <si>
    <t>#1774B635</t>
  </si>
  <si>
    <t>Evolución del Ingreso Promedio Mensual por Persona para Mujeres y Hombres en la comuna de Cauquenes</t>
  </si>
  <si>
    <t>Evolución del Ingreso Promedio Mensual por Persona para Mujeres y Hombres en la comuna de Cauquenes, en los Años 2006-2009-2011-2013-2015-2017. Gráfico de elaboración propia con base en Encuestas CASEN 2006 a 2017- CLP/mes</t>
  </si>
  <si>
    <t>ingresos,personas,histórico,CASEN,encuesta,CASEN,INE,estadística,Socioeconómico,Ingreso Promedio Comunal,Ingreso por Sexo,Cauquenes,Ingreso por Sexo</t>
  </si>
  <si>
    <t>https://analytics.zoho.com/open-view/2395394000008161222?ZOHO_CRITERIA=%22Localiza%20Chile%22.%22Codcom%22%3D7201</t>
  </si>
  <si>
    <t>#1774B198</t>
  </si>
  <si>
    <t>Ingreso Promedio Mensual de Mujeres y Hombres en el año 2017 en la comuna de Casablanca</t>
  </si>
  <si>
    <t xml:space="preserve"> Distribución del Ingreso Promedio Mensual de Mujeres y Hombres en el año 2017 en la comuna de Casablanca. Gráfico de elaboración propia con base en Encuestas CASEN 2006 a 2017- CLP/mes</t>
  </si>
  <si>
    <t>ingresos,personas,histórico,CASEN,encuesta,CASEN,INE,estadística,Socioeconómico,Ingreso Promedio Comunal,Ingreso por Sexo,Casablanca,Ingreso por Sexo</t>
  </si>
  <si>
    <t>https://analytics.zoho.com/open-view/2395394000008161223?ZOHO_CRITERIA=%22Localiza%20Chile%22.%22Codcom%22%3D5102</t>
  </si>
  <si>
    <t>Comparativo de Ingreso Promedio Mensual entre personas con y sin alfabetización en la comuna de Quinta Normal</t>
  </si>
  <si>
    <t>Gráfico nos muestra el Comparativo de Ingreso Promedio Mensual entre personas con y sin alfabetización en la comuna de Quinta Normal en el Año 2017. Gráfico de elaboración propia con base en Encuestas CASEN 2006 a 2017-unidad CLP/mes</t>
  </si>
  <si>
    <t>ingresos,personas,histórico,CASEN,encuesta,CASEN,INE,estadística,Socioeconómico,Ingreso Promedio Comunal,Ingreso por Alfabetismo,Quinta Normal,Ingreso por Alfabetismo</t>
  </si>
  <si>
    <t>https://analytics.zoho.com/open-view/2395394000008161227?ZOHO_CRITERIA=%22Localiza%20Chile%22.%22Codcom%22%3D13126</t>
  </si>
  <si>
    <t>#1774B741</t>
  </si>
  <si>
    <t>Diferencial de Ingreso Promedio Mensual de Hombres según Alfabetismo en la comuna de Limache</t>
  </si>
  <si>
    <t>Evolución del Diferencial de Ingreso Promedio Mensual de Hombres según Alfabetismo en la comuna de Limache, en los Años 2006-2009-2011-2013-2015-2017. Gráfico de elaboración propia con base en Encuestas CASEN 2006 a 2017- CLP/mes</t>
  </si>
  <si>
    <t>ingresos,personas,histórico,CASEN,encuesta,CASEN,INE,estadística,Socioeconómico,Ingreso Promedio Comunal,Ingreso por Sexo-Alfabetismo,Limache,Ingreso Hombres - Alfabetismo</t>
  </si>
  <si>
    <t>https://analytics.zoho.com/open-view/2395394000008161224?ZOHO_CRITERIA=%22Localiza%20Chile%22.%22Codcom%22%3D5802</t>
  </si>
  <si>
    <t>Evolución del Ingreso Promedio Mensual por Persona para Mujeres y Hombres en la comuna de Monte Patria</t>
  </si>
  <si>
    <t>Evolución del Ingreso Promedio Mensual por Persona para Mujeres y Hombres en la comuna de Monte Patria, en los Años 2006-2009-2011-2013-2015-2017. Gráfico de elaboración propia con base en Encuestas CASEN 2006 a 2017- CLP/mes</t>
  </si>
  <si>
    <t>ingresos,personas,histórico,CASEN,encuesta,CASEN,INE,estadística,Socioeconómico,Ingreso Promedio Comunal,Ingreso por Sexo,Monte Patria,Ingreso por Sexo</t>
  </si>
  <si>
    <t>https://analytics.zoho.com/open-view/2395394000008161222?ZOHO_CRITERIA=%22Localiza%20Chile%22.%22Codcom%22%3D4303</t>
  </si>
  <si>
    <t>#1774B114</t>
  </si>
  <si>
    <t>Ingreso Promedio Mensual de Mujeres y Hombres en el año 2017 en la comuna de Cerro Navia</t>
  </si>
  <si>
    <t xml:space="preserve"> Distribución del Ingreso Promedio Mensual de Mujeres y Hombres en el año 2017 en la comuna de Cerro Navia. Gráfico de elaboración propia con base en Encuestas CASEN 2006 a 2017- CLP/mes</t>
  </si>
  <si>
    <t>ingresos,personas,histórico,CASEN,encuesta,CASEN,INE,estadística,Socioeconómico,Ingreso Promedio Comunal,Ingreso por Sexo,Cerro Navia,Ingreso por Sexo</t>
  </si>
  <si>
    <t>https://analytics.zoho.com/open-view/2395394000008161223?ZOHO_CRITERIA=%22Localiza%20Chile%22.%22Codcom%22%3D13103</t>
  </si>
  <si>
    <t>#1774B718</t>
  </si>
  <si>
    <t>Evolución del Ingreso Promedio Mensual por Alfabetismo en la comuna de Chillán Viejo</t>
  </si>
  <si>
    <t>Muestra de la Evolución del Ingreso Promedio Mensual por Alfabetismo en la comuna de Chillán Viejo en los Años 2006-2009-2011-2013-2015-2017. Gráfico de elaboración propia con base en Encuestas CASEN 2006 a 2017-unidad CLP/mes</t>
  </si>
  <si>
    <t>ingresos,personas,histórico,CASEN,encuesta,CASEN,INE,estadística,Socioeconómico,Ingreso Promedio Comunal,Ingreso por Alfabetismo,Chillán Viejo,Ingreso por Alfabetismo</t>
  </si>
  <si>
    <t>https://analytics.zoho.com/open-view/2395394000008161226?ZOHO_CRITERIA=%22Localiza%20Chile%22.%22Codcom%22%3D16103</t>
  </si>
  <si>
    <t>#1774B618</t>
  </si>
  <si>
    <t>Variación porcentual del Ingreso Promedio Mensual por Persona en la Región de Atacama</t>
  </si>
  <si>
    <t xml:space="preserve"> Muestra de la Variación porcentual del Ingreso Promedio Mensual por Persona en la Región de Atacama, en los Años 2006-2009-2011-2013-2015-2017. Gráfico de elaboración propia con base en Encuestas CASEN 2006 a 2017- Porcentaje (%)</t>
  </si>
  <si>
    <t>ingresos,personas,histórico,CASEN,encuesta,CASEN,INE,estadística,Socioeconómico,Ingreso Promedio Regional,Ingreso Promedio Mensual,Región de Atacama,Variación Ingreso Regional</t>
  </si>
  <si>
    <t>https://analytics.zoho.com/open-view/2395394000008161201?ZOHO_CRITERIA=%22Localiza%20Chile%22.%22Codreg%22%3D3</t>
  </si>
  <si>
    <t>Evolución del Ingreso Promedio Mensual por Persona en la comuna de Angol</t>
  </si>
  <si>
    <t>Evolución del Ingreso Promedio Mensual por Persona en la comuna de Angol en los Años 2006-2009-2011-2013-2015-2017. Gráfico de elaboración propia con base en Encuestas CASEN 2006 a 2017- CLP/mes</t>
  </si>
  <si>
    <t>ingresos,personas,histórico,CASEN,encuesta,CASEN,INE,estadística,Socioeconómico,Ingreso Promedio Comunal,Ingreso Promedio Mensual,Angol,Ingreso Comunal</t>
  </si>
  <si>
    <t>https://analytics.zoho.com/open-view/2395394000008161220?ZOHO_CRITERIA=%22Localiza%20Chile%22.%22Codcom%22%3D9201</t>
  </si>
  <si>
    <t>#1774B293</t>
  </si>
  <si>
    <t>Diferencial de Ingreso Promedio Mensual de Hombres según Alfabetismo en la comuna de Estación Central</t>
  </si>
  <si>
    <t>Evolución del Diferencial de Ingreso Promedio Mensual de Hombres según Alfabetismo en la comuna de Estación Central, en los Años 2006-2009-2011-2013-2015-2017. Gráfico de elaboración propia con base en Encuestas CASEN 2006 a 2017- CLP/mes</t>
  </si>
  <si>
    <t>ingresos,personas,histórico,CASEN,encuesta,CASEN,INE,estadística,Socioeconómico,Ingreso Promedio Comunal,Ingreso por Sexo-Alfabetismo,Estación Central,Ingreso Hombres - Alfabetismo</t>
  </si>
  <si>
    <t>https://analytics.zoho.com/open-view/2395394000008161224?ZOHO_CRITERIA=%22Localiza%20Chile%22.%22Codcom%22%3D13106</t>
  </si>
  <si>
    <t>#1774B721</t>
  </si>
  <si>
    <t>Variación porcentual del Ingreso Promedio Mensual por Persona en la comuna de Huasco</t>
  </si>
  <si>
    <t xml:space="preserve"> Muestra en proporciones de la Variación porcentual del Ingreso Promedio Mensual por Persona en la comuna de Huasco en los Años 2006-2009-2011-2013-2015-2017. Gráfico de elaboración propia con base en Encuestas CASEN 2006 a 2017- Porcentaje (%)</t>
  </si>
  <si>
    <t>ingresos,personas,histórico,CASEN,encuesta,CASEN,INE,estadística,Socioeconómico,Ingreso Promedio Comunal,Ingreso Promedio Mensual,Huasco,Variación Ingreso Comunal</t>
  </si>
  <si>
    <t>https://analytics.zoho.com/open-view/2395394000008161221?ZOHO_CRITERIA=%22Localiza%20Chile%22.%22Codcom%22%3D3304</t>
  </si>
  <si>
    <t>#1774B463</t>
  </si>
  <si>
    <t>Evolución del Ingreso Promedio Mensual por Alfabetismo en la comuna de Santiago</t>
  </si>
  <si>
    <t>Muestra de la Evolución del Ingreso Promedio Mensual por Alfabetismo en la comuna de Santiago en los Años 2006-2009-2011-2013-2015-2017. Gráfico de elaboración propia con base en Encuestas CASEN 2006 a 2017-unidad CLP/mes</t>
  </si>
  <si>
    <t>https://analytics.zoho.com/open-view/2395394000008161226?ZOHO_CRITERIA=%22Localiza%20Chile%22.%22Codcom%22%3D13101</t>
  </si>
  <si>
    <t>Diferencial de Ingreso Promedio Mensual de Hombres según Alfabetismo en la comuna de Futaleufú</t>
  </si>
  <si>
    <t>Evolución del Diferencial de Ingreso Promedio Mensual de Hombres según Alfabetismo en la comuna de Futaleufú, en los Años 2006-2009-2011-2013-2015-2017. Gráfico de elaboración propia con base en Encuestas CASEN 2006 a 2017- CLP/mes</t>
  </si>
  <si>
    <t>ingresos,personas,histórico,CASEN,encuesta,CASEN,INE,estadística,Socioeconómico,Ingreso Promedio Comunal,Ingreso por Sexo-Alfabetismo,Futaleufú,Ingreso Hombres - Alfabetismo</t>
  </si>
  <si>
    <t>https://analytics.zoho.com/open-view/2395394000008161224?ZOHO_CRITERIA=%22Localiza%20Chile%22.%22Codcom%22%3D10402</t>
  </si>
  <si>
    <t>Diferencial de Ingreso Promedio Mensual de Hombres según Alfabetismo en la comuna de Valdivia</t>
  </si>
  <si>
    <t>Evolución del Diferencial de Ingreso Promedio Mensual de Hombres según Alfabetismo en la comuna de Valdivia, en los Años 2006-2009-2011-2013-2015-2017. Gráfico de elaboración propia con base en Encuestas CASEN 2006 a 2017- CLP/mes</t>
  </si>
  <si>
    <t>ingresos,personas,histórico,CASEN,encuesta,CASEN,INE,estadística,Socioeconómico,Ingreso Promedio Comunal,Ingreso por Sexo-Alfabetismo,Valdivia,Ingreso Hombres - Alfabetismo</t>
  </si>
  <si>
    <t>https://analytics.zoho.com/open-view/2395394000008161224?ZOHO_CRITERIA=%22Localiza%20Chile%22.%22Codcom%22%3D14101</t>
  </si>
  <si>
    <t>#1774B768</t>
  </si>
  <si>
    <t>Ingreso Promedio Mensual de Mujeres y Hombres en el año 2017 en la comuna de Río Ibáñez</t>
  </si>
  <si>
    <t xml:space="preserve"> Distribución del Ingreso Promedio Mensual de Mujeres y Hombres en el año 2017 en la comuna de Río Ibáñez. Gráfico de elaboración propia con base en Encuestas CASEN 2006 a 2017- CLP/mes</t>
  </si>
  <si>
    <t>ingresos,personas,histórico,CASEN,encuesta,CASEN,INE,estadística,Socioeconómico,Ingreso Promedio Comunal,Ingreso por Sexo,Río Ibáñez,Ingreso por Sexo</t>
  </si>
  <si>
    <t>https://analytics.zoho.com/open-view/2395394000008161223?ZOHO_CRITERIA=%22Localiza%20Chile%22.%22Codcom%22%3D11402</t>
  </si>
  <si>
    <t>#1774B705</t>
  </si>
  <si>
    <t>Comparativo de Ingreso Promedio Mensual entre personas con y sin alfabetización en la comuna de Hualañé</t>
  </si>
  <si>
    <t>Gráfico nos muestra el Comparativo de Ingreso Promedio Mensual entre personas con y sin alfabetización en la comuna de Hualañé en el Año 2017. Gráfico de elaboración propia con base en Encuestas CASEN 2006 a 2017-unidad CLP/mes</t>
  </si>
  <si>
    <t>ingresos,personas,histórico,CASEN,encuesta,CASEN,INE,estadística,Socioeconómico,Ingreso Promedio Comunal,Ingreso por Alfabetismo,Hualañé,Ingreso por Alfabetismo</t>
  </si>
  <si>
    <t>https://analytics.zoho.com/open-view/2395394000008161227?ZOHO_CRITERIA=%22Localiza%20Chile%22.%22Codcom%22%3D7302</t>
  </si>
  <si>
    <t>Evolución del Ingreso Promedio Mensual por Etnia en la comuna de Caldera</t>
  </si>
  <si>
    <t>Muestra de la Evolución del Ingreso Promedio Mensual por Etnia en la comuna de Caldera en los Años 2006-2009-2011-2013-2015-2017. Gráfico de elaboración propia con base en Encuestas CASEN 2006 a 2017- unidad CLP/mes</t>
  </si>
  <si>
    <t>ingresos,personas,histórico,CASEN,encuesta,CASEN,INE,estadística,Socioeconómico,Ingreso Promedio Comunal,Ingreso por Etnia,Caldera,Ingreso por Etnia</t>
  </si>
  <si>
    <t>https://analytics.zoho.com/open-view/2395394000008161228?ZOHO_CRITERIA=%22Localiza%20Chile%22.%22Codcom%22%3D3102</t>
  </si>
  <si>
    <t>Diferencial de Ingreso Promedio Mensual de Mujeres según Alfabetismo en la comuna de Estación Central</t>
  </si>
  <si>
    <t>Evolución del Diferencial de Ingreso Promedio Mensual de Mujeres según Alfabetismo en la comuna de Estación Central, en los Años 2006-2009-2011-2013-2015-2017. Gráfico de elaboración propia con base en Encuestas CASEN 2006 a 2017- CLP/mes</t>
  </si>
  <si>
    <t>ingresos,personas,histórico,CASEN,encuesta,CASEN,INE,estadística,Socioeconómico,Ingreso Promedio Comunal,Ingreso por Sexo-Alfabetismo,Estación Central,Ingreso Mujeres - Alfabetismo</t>
  </si>
  <si>
    <t>https://analytics.zoho.com/open-view/2395394000008161225?ZOHO_CRITERIA=%22Localiza%20Chile%22.%22Codcom%22%3D13106</t>
  </si>
  <si>
    <t>Comparativo de Ingreso Promedio Mensual entre personas con y sin alfabetización en la comuna de Guaitecas</t>
  </si>
  <si>
    <t>Gráfico nos muestra el Comparativo de Ingreso Promedio Mensual entre personas con y sin alfabetización en la comuna de Guaitecas en el Año 2017. Gráfico de elaboración propia con base en Encuestas CASEN 2006 a 2017-unidad CLP/mes</t>
  </si>
  <si>
    <t>ingresos,personas,histórico,CASEN,encuesta,CASEN,INE,estadística,Socioeconómico,Ingreso Promedio Comunal,Ingreso por Alfabetismo,Guaitecas,Ingreso por Alfabetismo</t>
  </si>
  <si>
    <t>https://analytics.zoho.com/open-view/2395394000008161227?ZOHO_CRITERIA=%22Localiza%20Chile%22.%22Codcom%22%3D11203</t>
  </si>
  <si>
    <t>Evolución del Ingreso Promedio Mensual por Persona en la comuna de Arica</t>
  </si>
  <si>
    <t>Evolución del Ingreso Promedio Mensual por Persona en la comuna de Arica en los Años 2006-2009-2011-2013-2015-2017. Gráfico de elaboración propia con base en Encuestas CASEN 2006 a 2017- CLP/mes</t>
  </si>
  <si>
    <t>ingresos,personas,histórico,CASEN,encuesta,CASEN,INE,estadística,Socioeconómico,Ingreso Promedio Comunal,Ingreso Promedio Mensual,Arica,Ingreso Comunal</t>
  </si>
  <si>
    <t>https://analytics.zoho.com/open-view/2395394000008161220?ZOHO_CRITERIA=%22Localiza%20Chile%22.%22Codcom%22%3D15101</t>
  </si>
  <si>
    <t>#1774B418</t>
  </si>
  <si>
    <t>Evolución del Ingreso Promedio Mensual por Alfabetismo en la comuna de Isla de Pascua</t>
  </si>
  <si>
    <t>Muestra de la Evolución del Ingreso Promedio Mensual por Alfabetismo en la comuna de Isla de Pascua en los Años 2006-2009-2011-2013-2015-2017. Gráfico de elaboración propia con base en Encuestas CASEN 2006 a 2017-unidad CLP/mes</t>
  </si>
  <si>
    <t>ingresos,personas,histórico,CASEN,encuesta,CASEN,INE,estadística,Socioeconómico,Ingreso Promedio Comunal,Ingreso por Alfabetismo,Isla de Pascua,Ingreso por Alfabetismo</t>
  </si>
  <si>
    <t>https://analytics.zoho.com/open-view/2395394000008161226?ZOHO_CRITERIA=%22Localiza%20Chile%22.%22Codcom%22%3D5201</t>
  </si>
  <si>
    <t>Evolución del Ingreso Promedio Mensual por Alfabetismo en la comuna de Empedrado</t>
  </si>
  <si>
    <t>Muestra de la Evolución del Ingreso Promedio Mensual por Alfabetismo en la comuna de Empedrado en los Años 2006-2009-2011-2013-2015-2017. Gráfico de elaboración propia con base en Encuestas CASEN 2006 a 2017-unidad CLP/mes</t>
  </si>
  <si>
    <t>ingresos,personas,histórico,CASEN,encuesta,CASEN,INE,estadística,Socioeconómico,Ingreso Promedio Comunal,Ingreso por Alfabetismo,Empedrado,Ingreso por Alfabetismo</t>
  </si>
  <si>
    <t>https://analytics.zoho.com/open-view/2395394000008161226?ZOHO_CRITERIA=%22Localiza%20Chile%22.%22Codcom%22%3D7104</t>
  </si>
  <si>
    <t>#1774B553</t>
  </si>
  <si>
    <t>Ingreso Promedio Mensual de Mujeres y Hombres en el año 2017 en la comuna de El Quisco</t>
  </si>
  <si>
    <t xml:space="preserve"> Distribución del Ingreso Promedio Mensual de Mujeres y Hombres en el año 2017 en la comuna de El Quisco. Gráfico de elaboración propia con base en Encuestas CASEN 2006 a 2017- CLP/mes</t>
  </si>
  <si>
    <t>ingresos,personas,histórico,CASEN,encuesta,CASEN,INE,estadística,Socioeconómico,Ingreso Promedio Comunal,Ingreso por Sexo,El Quisco,Ingreso por Sexo</t>
  </si>
  <si>
    <t>https://analytics.zoho.com/open-view/2395394000008161223?ZOHO_CRITERIA=%22Localiza%20Chile%22.%22Codcom%22%3D5604</t>
  </si>
  <si>
    <t>Comparativo de Ingreso Promedio Mensual entre personas con y sin alfabetización en la comuna de Angol</t>
  </si>
  <si>
    <t>Gráfico nos muestra el Comparativo de Ingreso Promedio Mensual entre personas con y sin alfabetización en la comuna de Angol en el Año 2017. Gráfico de elaboración propia con base en Encuestas CASEN 2006 a 2017-unidad CLP/mes</t>
  </si>
  <si>
    <t>https://analytics.zoho.com/open-view/2395394000008161227?ZOHO_CRITERIA=%22Localiza%20Chile%22.%22Codcom%22%3D9201</t>
  </si>
  <si>
    <t>Evolución del Ingreso Promedio Mensual por Alfabetismo en la Región de Coquimbo</t>
  </si>
  <si>
    <t>Evolución del Ingreso Promedio Mensual por Alfabetismo en la Región de Coquimbo en los Años 2006-2009-2011-2013-2015-2017. Gráfico de elaboración propia con base en Encuestas CASEN 2006 a 2017 - CLP/mes</t>
  </si>
  <si>
    <t>ingresos,personas,histórico,CASEN,encuesta,CASEN,INE,estadística,Socioeconómico,Ingreso Promedio Regional,Ingreso por Alfabetismo,Región de Coquimbo,Ingreso por Alfabetismo</t>
  </si>
  <si>
    <t>https://analytics.zoho.com/open-view/2395394000008161206?ZOHO_CRITERIA=%22Localiza%20Chile%22.%22Codreg%22%3D4</t>
  </si>
  <si>
    <t>Ingreso Promedio Mensual de Mujeres y Hombres en el año 2017 en la comuna de Villarrica</t>
  </si>
  <si>
    <t xml:space="preserve"> Distribución del Ingreso Promedio Mensual de Mujeres y Hombres en el año 2017 en la comuna de Villarrica. Gráfico de elaboración propia con base en Encuestas CASEN 2006 a 2017- CLP/mes</t>
  </si>
  <si>
    <t>ingresos,personas,histórico,CASEN,encuesta,CASEN,INE,estadística,Socioeconómico,Ingreso Promedio Comunal,Ingreso por Sexo,Villarrica,Ingreso por Sexo</t>
  </si>
  <si>
    <t>https://analytics.zoho.com/open-view/2395394000008161223?ZOHO_CRITERIA=%22Localiza%20Chile%22.%22Codcom%22%3D9120</t>
  </si>
  <si>
    <t>#1774B653</t>
  </si>
  <si>
    <t>Diferencial de Ingreso Promedio Mensual de Hombres según Alfabetismo en la comuna de Natales</t>
  </si>
  <si>
    <t>Evolución del Diferencial de Ingreso Promedio Mensual de Hombres según Alfabetismo en la comuna de Natales, en los Años 2006-2009-2011-2013-2015-2017. Gráfico de elaboración propia con base en Encuestas CASEN 2006 a 2017- CLP/mes</t>
  </si>
  <si>
    <t>ingresos,personas,histórico,CASEN,encuesta,CASEN,INE,estadística,Socioeconómico,Ingreso Promedio Comunal,Ingreso por Sexo-Alfabetismo,Natales,Ingreso Hombres - Alfabetismo</t>
  </si>
  <si>
    <t>https://analytics.zoho.com/open-view/2395394000008161224?ZOHO_CRITERIA=%22Localiza%20Chile%22.%22Codcom%22%3D12401</t>
  </si>
  <si>
    <t>Comparativo de Ingreso Promedio Mensual entre personas con y sin alfabetización en la comuna de Padre Hurtado</t>
  </si>
  <si>
    <t>Gráfico nos muestra el Comparativo de Ingreso Promedio Mensual entre personas con y sin alfabetización en la comuna de Padre Hurtado en el Año 2017. Gráfico de elaboración propia con base en Encuestas CASEN 2006 a 2017-unidad CLP/mes</t>
  </si>
  <si>
    <t>ingresos,personas,histórico,CASEN,encuesta,CASEN,INE,estadística,Socioeconómico,Ingreso Promedio Comunal,Ingreso por Alfabetismo,Padre Hurtado,Ingreso por Alfabetismo</t>
  </si>
  <si>
    <t>https://analytics.zoho.com/open-view/2395394000008161227?ZOHO_CRITERIA=%22Localiza%20Chile%22.%22Codcom%22%3D13604</t>
  </si>
  <si>
    <t>Variación porcentual del Ingreso Promedio Mensual por Persona en la comuna de Taltal</t>
  </si>
  <si>
    <t xml:space="preserve"> Muestra en proporciones de la Variación porcentual del Ingreso Promedio Mensual por Persona en la comuna de Taltal en los Años 2006-2009-2011-2013-2015-2017. Gráfico de elaboración propia con base en Encuestas CASEN 2006 a 2017- Porcentaje (%)</t>
  </si>
  <si>
    <t>ingresos,personas,histórico,CASEN,encuesta,CASEN,INE,estadística,Socioeconómico,Ingreso Promedio Comunal,Ingreso Promedio Mensual,Taltal,Variación Ingreso Comunal</t>
  </si>
  <si>
    <t>https://analytics.zoho.com/open-view/2395394000008161221?ZOHO_CRITERIA=%22Localiza%20Chile%22.%22Codcom%22%3D2104</t>
  </si>
  <si>
    <t>Diferencial de Ingreso Promedio Mensual de Hombres según Alfabetismo en la comuna de Puerto Montt</t>
  </si>
  <si>
    <t>Evolución del Diferencial de Ingreso Promedio Mensual de Hombres según Alfabetismo en la comuna de Puerto Montt, en los Años 2006-2009-2011-2013-2015-2017. Gráfico de elaboración propia con base en Encuestas CASEN 2006 a 2017- CLP/mes</t>
  </si>
  <si>
    <t>ingresos,personas,histórico,CASEN,encuesta,CASEN,INE,estadística,Socioeconómico,Ingreso Promedio Comunal,Ingreso por Sexo-Alfabetismo,Puerto Montt,Ingreso Hombres - Alfabetismo</t>
  </si>
  <si>
    <t>https://analytics.zoho.com/open-view/2395394000008161224?ZOHO_CRITERIA=%22Localiza%20Chile%22.%22Codcom%22%3D10101</t>
  </si>
  <si>
    <t>#1774B666</t>
  </si>
  <si>
    <t>Evolución del Ingreso Promedio Mensual por Persona para Mujeres y Hombres en la comuna de San Miguel</t>
  </si>
  <si>
    <t>Evolución del Ingreso Promedio Mensual por Persona para Mujeres y Hombres en la comuna de San Miguel, en los Años 2006-2009-2011-2013-2015-2017. Gráfico de elaboración propia con base en Encuestas CASEN 2006 a 2017- CLP/mes</t>
  </si>
  <si>
    <t>ingresos,personas,histórico,CASEN,encuesta,CASEN,INE,estadística,Socioeconómico,Ingreso Promedio Comunal,Ingreso por Sexo,San Miguel,Ingreso por Sexo</t>
  </si>
  <si>
    <t>https://analytics.zoho.com/open-view/2395394000008161222?ZOHO_CRITERIA=%22Localiza%20Chile%22.%22Codcom%22%3D13130</t>
  </si>
  <si>
    <t>#1774B383</t>
  </si>
  <si>
    <t>Evolución del Ingreso Promedio Mensual por Persona en la comuna de Florida</t>
  </si>
  <si>
    <t>Evolución del Ingreso Promedio Mensual por Persona en la comuna de Florida en los Años 2006-2009-2011-2013-2015-2017. Gráfico de elaboración propia con base en Encuestas CASEN 2006 a 2017- CLP/mes</t>
  </si>
  <si>
    <t>ingresos,personas,histórico,CASEN,encuesta,CASEN,INE,estadística,Socioeconómico,Ingreso Promedio Comunal,Ingreso Promedio Mensual,Florida,Ingreso Comunal</t>
  </si>
  <si>
    <t>https://analytics.zoho.com/open-view/2395394000008161220?ZOHO_CRITERIA=%22Localiza%20Chile%22.%22Codcom%22%3D8104</t>
  </si>
  <si>
    <t>#1774B221</t>
  </si>
  <si>
    <t>Evolución del Ingreso Promedio Mensual por Persona para Mujeres y Hombres en la comuna de Curepto</t>
  </si>
  <si>
    <t>Evolución del Ingreso Promedio Mensual por Persona para Mujeres y Hombres en la comuna de Curepto, en los Años 2006-2009-2011-2013-2015-2017. Gráfico de elaboración propia con base en Encuestas CASEN 2006 a 2017- CLP/mes</t>
  </si>
  <si>
    <t>ingresos,personas,histórico,CASEN,encuesta,CASEN,INE,estadística,Socioeconómico,Ingreso Promedio Comunal,Ingreso por Sexo,Curepto,Ingreso por Sexo</t>
  </si>
  <si>
    <t>https://analytics.zoho.com/open-view/2395394000008161222?ZOHO_CRITERIA=%22Localiza%20Chile%22.%22Codcom%22%3D7103</t>
  </si>
  <si>
    <t>#1774B190</t>
  </si>
  <si>
    <t>Evolución del Ingreso Promedio Mensual por Persona para Mujeres y Hombres en la comuna de Santiago</t>
  </si>
  <si>
    <t>Evolución del Ingreso Promedio Mensual por Persona para Mujeres y Hombres en la comuna de Santiago, en los Años 2006-2009-2011-2013-2015-2017. Gráfico de elaboración propia con base en Encuestas CASEN 2006 a 2017- CLP/mes</t>
  </si>
  <si>
    <t>ingresos,personas,histórico,CASEN,encuesta,CASEN,INE,estadística,Socioeconómico,Ingreso Promedio Comunal,Ingreso por Sexo,Santiago,Ingreso por Sexo</t>
  </si>
  <si>
    <t>https://analytics.zoho.com/open-view/2395394000008161222?ZOHO_CRITERIA=%22Localiza%20Chile%22.%22Codcom%22%3D13101</t>
  </si>
  <si>
    <t>#1774B354</t>
  </si>
  <si>
    <t>Variación porcentual del Ingreso Promedio Mensual por Persona en la comuna de Cochamó</t>
  </si>
  <si>
    <t xml:space="preserve"> Muestra en proporciones de la Variación porcentual del Ingreso Promedio Mensual por Persona en la comuna de Cochamó en los Años 2006-2009-2011-2013-2015-2017. Gráfico de elaboración propia con base en Encuestas CASEN 2006 a 2017- Porcentaje (%)</t>
  </si>
  <si>
    <t>ingresos,personas,histórico,CASEN,encuesta,CASEN,INE,estadística,Socioeconómico,Ingreso Promedio Comunal,Ingreso Promedio Mensual,Cochamó,Variación Ingreso Comunal</t>
  </si>
  <si>
    <t>https://analytics.zoho.com/open-view/2395394000008161221?ZOHO_CRITERIA=%22Localiza%20Chile%22.%22Codcom%22%3D10103</t>
  </si>
  <si>
    <t>#1774B668</t>
  </si>
  <si>
    <t>Ingreso Promedio Mensual de Mujeres y Hombres en el año 2017 en la comuna de Villa Alegre</t>
  </si>
  <si>
    <t xml:space="preserve"> Distribución del Ingreso Promedio Mensual de Mujeres y Hombres en el año 2017 en la comuna de Villa Alegre. Gráfico de elaboración propia con base en Encuestas CASEN 2006 a 2017- CLP/mes</t>
  </si>
  <si>
    <t>ingresos,personas,histórico,CASEN,encuesta,CASEN,INE,estadística,Socioeconómico,Ingreso Promedio Comunal,Ingreso por Sexo,Villa Alegre,Ingreso por Sexo</t>
  </si>
  <si>
    <t>https://analytics.zoho.com/open-view/2395394000008161223?ZOHO_CRITERIA=%22Localiza%20Chile%22.%22Codcom%22%3D7407</t>
  </si>
  <si>
    <t>Ingreso Promedio Mensual de Mujeres y Hombres en el año 2017 en la comuna de Arica</t>
  </si>
  <si>
    <t xml:space="preserve"> Distribución del Ingreso Promedio Mensual de Mujeres y Hombres en el año 2017 en la comuna de Arica. Gráfico de elaboración propia con base en Encuestas CASEN 2006 a 2017- CLP/mes</t>
  </si>
  <si>
    <t>ingresos,personas,histórico,CASEN,encuesta,CASEN,INE,estadística,Socioeconómico,Ingreso Promedio Comunal,Ingreso por Sexo,Arica,Ingreso por Sexo</t>
  </si>
  <si>
    <t>https://analytics.zoho.com/open-view/2395394000008161223?ZOHO_CRITERIA=%22Localiza%20Chile%22.%22Codcom%22%3D15101</t>
  </si>
  <si>
    <t>#1774B780</t>
  </si>
  <si>
    <t>Variación porcentual del Ingreso Promedio Mensual por Persona en la comuna de Río Hurtado</t>
  </si>
  <si>
    <t xml:space="preserve"> Muestra en proporciones de la Variación porcentual del Ingreso Promedio Mensual por Persona en la comuna de Río Hurtado en los Años 2006-2009-2011-2013-2015-2017. Gráfico de elaboración propia con base en Encuestas CASEN 2006 a 2017- Porcentaje (%)</t>
  </si>
  <si>
    <t>ingresos,personas,histórico,CASEN,encuesta,CASEN,INE,estadística,Socioeconómico,Ingreso Promedio Comunal,Ingreso Promedio Mensual,Río Hurtado,Variación Ingreso Comunal</t>
  </si>
  <si>
    <t>https://analytics.zoho.com/open-view/2395394000008161221?ZOHO_CRITERIA=%22Localiza%20Chile%22.%22Codcom%22%3D4305</t>
  </si>
  <si>
    <t>Diferencial de Ingreso Promedio Mensual de Hombres según Alfabetismo en la comuna de Chile Chico</t>
  </si>
  <si>
    <t>Evolución del Diferencial de Ingreso Promedio Mensual de Hombres según Alfabetismo en la comuna de Chile Chico, en los Años 2006-2009-2011-2013-2015-2017. Gráfico de elaboración propia con base en Encuestas CASEN 2006 a 2017- CLP/mes</t>
  </si>
  <si>
    <t>ingresos,personas,histórico,CASEN,encuesta,CASEN,INE,estadística,Socioeconómico,Ingreso Promedio Comunal,Ingreso por Sexo-Alfabetismo,Chile Chico,Ingreso Hombres - Alfabetismo</t>
  </si>
  <si>
    <t>https://analytics.zoho.com/open-view/2395394000008161224?ZOHO_CRITERIA=%22Localiza%20Chile%22.%22Codcom%22%3D11401</t>
  </si>
  <si>
    <t>Ingreso Promedio Mensual de Mujeres y Hombres en el año 2017 en la comuna de Independencia</t>
  </si>
  <si>
    <t xml:space="preserve"> Distribución del Ingreso Promedio Mensual de Mujeres y Hombres en el año 2017 en la comuna de Independencia. Gráfico de elaboración propia con base en Encuestas CASEN 2006 a 2017- CLP/mes</t>
  </si>
  <si>
    <t>https://analytics.zoho.com/open-view/2395394000008161223?ZOHO_CRITERIA=%22Localiza%20Chile%22.%22Codcom%22%3D13108</t>
  </si>
  <si>
    <t>#1774B723</t>
  </si>
  <si>
    <t>Evolución del Ingreso Promedio Mensual por Persona para Mujeres y Hombres en la comuna de San Ramón</t>
  </si>
  <si>
    <t>Evolución del Ingreso Promedio Mensual por Persona para Mujeres y Hombres en la comuna de San Ramón, en los Años 2006-2009-2011-2013-2015-2017. Gráfico de elaboración propia con base en Encuestas CASEN 2006 a 2017- CLP/mes</t>
  </si>
  <si>
    <t>ingresos,personas,histórico,CASEN,encuesta,CASEN,INE,estadística,Socioeconómico,Ingreso Promedio Comunal,Ingreso por Sexo,San Ramón,Ingreso por Sexo</t>
  </si>
  <si>
    <t>https://analytics.zoho.com/open-view/2395394000008161222?ZOHO_CRITERIA=%22Localiza%20Chile%22.%22Codcom%22%3D13131</t>
  </si>
  <si>
    <t>#1774B384</t>
  </si>
  <si>
    <t>Comparativo de Ingreso Promedio Mensual entre personas con y sin alfabetización en la comuna de Toltén</t>
  </si>
  <si>
    <t>Gráfico nos muestra el Comparativo de Ingreso Promedio Mensual entre personas con y sin alfabetización en la comuna de Toltén en el Año 2017. Gráfico de elaboración propia con base en Encuestas CASEN 2006 a 2017-unidad CLP/mes</t>
  </si>
  <si>
    <t>ingresos,personas,histórico,CASEN,encuesta,CASEN,INE,estadística,Socioeconómico,Ingreso Promedio Comunal,Ingreso por Alfabetismo,Toltén,Ingreso por Alfabetismo</t>
  </si>
  <si>
    <t>https://analytics.zoho.com/open-view/2395394000008161227?ZOHO_CRITERIA=%22Localiza%20Chile%22.%22Codcom%22%3D9118</t>
  </si>
  <si>
    <t>#1774B651</t>
  </si>
  <si>
    <t>Diferencial de Ingreso Promedio Mensual de Mujeres según Alfabetismo en la comuna de Paine</t>
  </si>
  <si>
    <t>Evolución del Diferencial de Ingreso Promedio Mensual de Mujeres según Alfabetismo en la comuna de Paine, en los Años 2006-2009-2011-2013-2015-2017. Gráfico de elaboración propia con base en Encuestas CASEN 2006 a 2017- CLP/mes</t>
  </si>
  <si>
    <t>ingresos,personas,histórico,CASEN,encuesta,CASEN,INE,estadística,Socioeconómico,Ingreso Promedio Comunal,Ingreso por Sexo-Alfabetismo,Paine,Ingreso Mujeres - Alfabetismo</t>
  </si>
  <si>
    <t>https://analytics.zoho.com/open-view/2395394000008161225?ZOHO_CRITERIA=%22Localiza%20Chile%22.%22Codcom%22%3D13404</t>
  </si>
  <si>
    <t>Evolución del Ingreso Promedio Mensual por Alfabetismo en la comuna de Llaillay</t>
  </si>
  <si>
    <t>Muestra de la Evolución del Ingreso Promedio Mensual por Alfabetismo en la comuna de Llaillay en los Años 2006-2009-2011-2013-2015-2017. Gráfico de elaboración propia con base en Encuestas CASEN 2006 a 2017-unidad CLP/mes</t>
  </si>
  <si>
    <t>ingresos,personas,histórico,CASEN,encuesta,CASEN,INE,estadística,Socioeconómico,Ingreso Promedio Comunal,Ingreso por Alfabetismo,Llaillay,Ingreso por Alfabetismo</t>
  </si>
  <si>
    <t>https://analytics.zoho.com/open-view/2395394000008161226?ZOHO_CRITERIA=%22Localiza%20Chile%22.%22Codcom%22%3D5703</t>
  </si>
  <si>
    <t>#1774B509</t>
  </si>
  <si>
    <t>Evolución del Ingreso Promedio Mensual por Etnia en la comuna de María Elena</t>
  </si>
  <si>
    <t>Muestra de la Evolución del Ingreso Promedio Mensual por Etnia en la comuna de María Elena en los Años 2006-2009-2011-2013-2015-2017. Gráfico de elaboración propia con base en Encuestas CASEN 2006 a 2017- unidad CLP/mes</t>
  </si>
  <si>
    <t>ingresos,personas,histórico,CASEN,encuesta,CASEN,INE,estadística,Socioeconómico,Ingreso Promedio Comunal,Ingreso por Etnia,María Elena,Ingreso por Etnia</t>
  </si>
  <si>
    <t>https://analytics.zoho.com/open-view/2395394000008161228?ZOHO_CRITERIA=%22Localiza%20Chile%22.%22Codcom%22%3D2302</t>
  </si>
  <si>
    <t>#1774B454</t>
  </si>
  <si>
    <t>Comparativo de Ingreso Promedio Mensual entre personas con y sin alfabetización en la Región de Valparaíso</t>
  </si>
  <si>
    <t>Gráfico Comparativo de Ingreso Promedio Mensual entre personas con y sin alfabetización en la Región de Valparaíso en los Año 2017. Gráfico de elaboración propia con base en Encuestas CASEN 2006 a 2017 - CLP/mes</t>
  </si>
  <si>
    <t>ingresos,personas,histórico,CASEN,encuesta,CASEN,INE,estadística,Socioeconómico,Ingreso Promedio Regional,Ingreso por Alfabetismo,Región de Valparaíso,Ingreso por Alfabetismo</t>
  </si>
  <si>
    <t>https://analytics.zoho.com/open-view/2395394000008161207?ZOHO_CRITERIA=%22Localiza%20Chile%22.%22Codreg%22%3D5</t>
  </si>
  <si>
    <t>#1774B427</t>
  </si>
  <si>
    <t>Diferencial de Ingreso Promedio Mensual de Hombres según Alfabetismo en la comuna de San Pedro de Atacama</t>
  </si>
  <si>
    <t>Evolución del Diferencial de Ingreso Promedio Mensual de Hombres según Alfabetismo en la comuna de San Pedro de Atacama, en los Años 2006-2009-2011-2013-2015-2017. Gráfico de elaboración propia con base en Encuestas CASEN 2006 a 2017- CLP/mes</t>
  </si>
  <si>
    <t>ingresos,personas,histórico,CASEN,encuesta,CASEN,INE,estadística,Socioeconómico,Ingreso Promedio Comunal,Ingreso por Sexo-Alfabetismo,San Pedro de Atacama,Ingreso Hombres - Alfabetismo</t>
  </si>
  <si>
    <t>https://analytics.zoho.com/open-view/2395394000008161224?ZOHO_CRITERIA=%22Localiza%20Chile%22.%22Codcom%22%3D2203</t>
  </si>
  <si>
    <t>#1774B452</t>
  </si>
  <si>
    <t>Ingreso Promedio Mensual de Mujeres y Hombres en el año 2017 en la comuna de Paillaco</t>
  </si>
  <si>
    <t xml:space="preserve"> Distribución del Ingreso Promedio Mensual de Mujeres y Hombres en el año 2017 en la comuna de Paillaco. Gráfico de elaboración propia con base en Encuestas CASEN 2006 a 2017- CLP/mes</t>
  </si>
  <si>
    <t>ingresos,personas,histórico,CASEN,encuesta,CASEN,INE,estadística,Socioeconómico,Ingreso Promedio Comunal,Ingreso por Sexo,Paillaco,Ingreso por Sexo</t>
  </si>
  <si>
    <t>https://analytics.zoho.com/open-view/2395394000008161223?ZOHO_CRITERIA=%22Localiza%20Chile%22.%22Codcom%22%3D14107</t>
  </si>
  <si>
    <t>#1774B774</t>
  </si>
  <si>
    <t>Variación porcentual del Ingreso Promedio Mensual por Persona en la comuna de Concepción</t>
  </si>
  <si>
    <t xml:space="preserve"> Muestra en proporciones de la Variación porcentual del Ingreso Promedio Mensual por Persona en la comuna de Concepción en los Años 2006-2009-2011-2013-2015-2017. Gráfico de elaboración propia con base en Encuestas CASEN 2006 a 2017- Porcentaje (%)</t>
  </si>
  <si>
    <t>ingresos,personas,histórico,CASEN,encuesta,CASEN,INE,estadística,Socioeconómico,Ingreso Promedio Comunal,Ingreso Promedio Mensual,Concepción,Variación Ingreso Comunal</t>
  </si>
  <si>
    <t>https://analytics.zoho.com/open-view/2395394000008161221?ZOHO_CRITERIA=%22Localiza%20Chile%22.%22Codcom%22%3D8101</t>
  </si>
  <si>
    <t>Diferencial de Ingreso Promedio Mensual de Hombres según Alfabetismo en la comuna de Panquehue</t>
  </si>
  <si>
    <t>Evolución del Diferencial de Ingreso Promedio Mensual de Hombres según Alfabetismo en la comuna de Panquehue, en los Años 2006-2009-2011-2013-2015-2017. Gráfico de elaboración propia con base en Encuestas CASEN 2006 a 2017- CLP/mes</t>
  </si>
  <si>
    <t>ingresos,personas,histórico,CASEN,encuesta,CASEN,INE,estadística,Socioeconómico,Ingreso Promedio Comunal,Ingreso por Sexo-Alfabetismo,Panquehue,Ingreso Hombres - Alfabetismo</t>
  </si>
  <si>
    <t>https://analytics.zoho.com/open-view/2395394000008161224?ZOHO_CRITERIA=%22Localiza%20Chile%22.%22Codcom%22%3D5704</t>
  </si>
  <si>
    <t>Evolución del Ingreso Promedio Mensual por Alfabetismo en la comuna de Lanco</t>
  </si>
  <si>
    <t>Muestra de la Evolución del Ingreso Promedio Mensual por Alfabetismo en la comuna de Lanco en los Años 2006-2009-2011-2013-2015-2017. Gráfico de elaboración propia con base en Encuestas CASEN 2006 a 2017-unidad CLP/mes</t>
  </si>
  <si>
    <t>ingresos,personas,histórico,CASEN,encuesta,CASEN,INE,estadística,Socioeconómico,Ingreso Promedio Comunal,Ingreso por Alfabetismo,Lanco,Ingreso por Alfabetismo</t>
  </si>
  <si>
    <t>https://analytics.zoho.com/open-view/2395394000008161226?ZOHO_CRITERIA=%22Localiza%20Chile%22.%22Codcom%22%3D14103</t>
  </si>
  <si>
    <t>#1774B770</t>
  </si>
  <si>
    <t>Evolución del Ingreso Promedio Mensual por Alfabetismo en la comuna de Talagante</t>
  </si>
  <si>
    <t>Muestra de la Evolución del Ingreso Promedio Mensual por Alfabetismo en la comuna de Talagante en los Años 2006-2009-2011-2013-2015-2017. Gráfico de elaboración propia con base en Encuestas CASEN 2006 a 2017-unidad CLP/mes</t>
  </si>
  <si>
    <t>ingresos,personas,histórico,CASEN,encuesta,CASEN,INE,estadística,Socioeconómico,Ingreso Promedio Comunal,Ingreso por Alfabetismo,Talagante,Ingreso por Alfabetismo</t>
  </si>
  <si>
    <t>https://analytics.zoho.com/open-view/2395394000008161226?ZOHO_CRITERIA=%22Localiza%20Chile%22.%22Codcom%22%3D13601</t>
  </si>
  <si>
    <t>#1774B763</t>
  </si>
  <si>
    <t>Ingreso Promedio Mensual de Mujeres y Hombres en el año 2017 en la comuna de Pitrufquén</t>
  </si>
  <si>
    <t xml:space="preserve"> Distribución del Ingreso Promedio Mensual de Mujeres y Hombres en el año 2017 en la comuna de Pitrufquén. Gráfico de elaboración propia con base en Encuestas CASEN 2006 a 2017- CLP/mes</t>
  </si>
  <si>
    <t>ingresos,personas,histórico,CASEN,encuesta,CASEN,INE,estadística,Socioeconómico,Ingreso Promedio Comunal,Ingreso por Sexo,Pitrufquén,Ingreso por Sexo</t>
  </si>
  <si>
    <t>https://analytics.zoho.com/open-view/2395394000008161223?ZOHO_CRITERIA=%22Localiza%20Chile%22.%22Codcom%22%3D9114</t>
  </si>
  <si>
    <t>#1774B647</t>
  </si>
  <si>
    <t>Diferencial de Ingreso Promedio Mensual de Hombres según Alfabetismo en la comuna de Punta Arenas</t>
  </si>
  <si>
    <t>Evolución del Diferencial de Ingreso Promedio Mensual de Hombres según Alfabetismo en la comuna de Punta Arenas, en los Años 2006-2009-2011-2013-2015-2017. Gráfico de elaboración propia con base en Encuestas CASEN 2006 a 2017- CLP/mes</t>
  </si>
  <si>
    <t>ingresos,personas,histórico,CASEN,encuesta,CASEN,INE,estadística,Socioeconómico,Ingreso Promedio Comunal,Ingreso por Sexo-Alfabetismo,Punta Arenas,Ingreso Hombres - Alfabetismo</t>
  </si>
  <si>
    <t>https://analytics.zoho.com/open-view/2395394000008161224?ZOHO_CRITERIA=%22Localiza%20Chile%22.%22Codcom%22%3D12101</t>
  </si>
  <si>
    <t>#1774B706</t>
  </si>
  <si>
    <t>Ingreso Promedio Mensual de Mujeres y Hombres en el año 2017 en la comuna de Lautaro</t>
  </si>
  <si>
    <t xml:space="preserve"> Distribución del Ingreso Promedio Mensual de Mujeres y Hombres en el año 2017 en la comuna de Lautaro. Gráfico de elaboración propia con base en Encuestas CASEN 2006 a 2017- CLP/mes</t>
  </si>
  <si>
    <t>ingresos,personas,histórico,CASEN,encuesta,CASEN,INE,estadística,Socioeconómico,Ingreso Promedio Comunal,Ingreso por Sexo,Lautaro,Ingreso por Sexo</t>
  </si>
  <si>
    <t>https://analytics.zoho.com/open-view/2395394000008161223?ZOHO_CRITERIA=%22Localiza%20Chile%22.%22Codcom%22%3D9108</t>
  </si>
  <si>
    <t>Evolución del Ingreso Promedio Mensual por Persona para Mujeres y Hombres en la comuna de Chillán</t>
  </si>
  <si>
    <t>Evolución del Ingreso Promedio Mensual por Persona para Mujeres y Hombres en la comuna de Chillán, en los Años 2006-2009-2011-2013-2015-2017. Gráfico de elaboración propia con base en Encuestas CASEN 2006 a 2017- CLP/mes</t>
  </si>
  <si>
    <t>ingresos,personas,histórico,CASEN,encuesta,CASEN,INE,estadística,Socioeconómico,Ingreso Promedio Comunal,Ingreso por Sexo,Chillán,Ingreso por Sexo</t>
  </si>
  <si>
    <t>https://analytics.zoho.com/open-view/2395394000008161222?ZOHO_CRITERIA=%22Localiza%20Chile%22.%22Codcom%22%3D16101</t>
  </si>
  <si>
    <t>Comparativo de Ingreso Promedio Mensual entre personas con y sin alfabetización en la comuna de Futrono</t>
  </si>
  <si>
    <t>Gráfico nos muestra el Comparativo de Ingreso Promedio Mensual entre personas con y sin alfabetización en la comuna de Futrono en el Año 2017. Gráfico de elaboración propia con base en Encuestas CASEN 2006 a 2017-unidad CLP/mes</t>
  </si>
  <si>
    <t>ingresos,personas,histórico,CASEN,encuesta,CASEN,INE,estadística,Socioeconómico,Ingreso Promedio Comunal,Ingreso por Alfabetismo,Futrono,Ingreso por Alfabetismo</t>
  </si>
  <si>
    <t>https://analytics.zoho.com/open-view/2395394000008161227?ZOHO_CRITERIA=%22Localiza%20Chile%22.%22Codcom%22%3D14202</t>
  </si>
  <si>
    <t>Diferencial de Ingreso Promedio Mensual de Mujeres según Alfabetismo en la comuna de Taltal</t>
  </si>
  <si>
    <t>Evolución del Diferencial de Ingreso Promedio Mensual de Mujeres según Alfabetismo en la comuna de Taltal, en los Años 2006-2009-2011-2013-2015-2017. Gráfico de elaboración propia con base en Encuestas CASEN 2006 a 2017- CLP/mes</t>
  </si>
  <si>
    <t>ingresos,personas,histórico,CASEN,encuesta,CASEN,INE,estadística,Socioeconómico,Ingreso Promedio Comunal,Ingreso por Sexo-Alfabetismo,Taltal,Ingreso Mujeres - Alfabetismo</t>
  </si>
  <si>
    <t>https://analytics.zoho.com/open-view/2395394000008161225?ZOHO_CRITERIA=%22Localiza%20Chile%22.%22Codcom%22%3D2104</t>
  </si>
  <si>
    <t>Diferencial de Ingreso Promedio Mensual de Hombres según Alfabetismo en la comuna de Lo Espejo</t>
  </si>
  <si>
    <t>Evolución del Diferencial de Ingreso Promedio Mensual de Hombres según Alfabetismo en la comuna de Lo Espejo, en los Años 2006-2009-2011-2013-2015-2017. Gráfico de elaboración propia con base en Encuestas CASEN 2006 a 2017- CLP/mes</t>
  </si>
  <si>
    <t>ingresos,personas,histórico,CASEN,encuesta,CASEN,INE,estadística,Socioeconómico,Ingreso Promedio Comunal,Ingreso por Sexo-Alfabetismo,Lo Espejo,Ingreso Hombres - Alfabetismo</t>
  </si>
  <si>
    <t>https://analytics.zoho.com/open-view/2395394000008161224?ZOHO_CRITERIA=%22Localiza%20Chile%22.%22Codcom%22%3D13116</t>
  </si>
  <si>
    <t>Diferencial de Ingreso Promedio Mensual de Mujeres según Alfabetismo en la comuna de Perquenco</t>
  </si>
  <si>
    <t>Evolución del Diferencial de Ingreso Promedio Mensual de Mujeres según Alfabetismo en la comuna de Perquenco, en los Años 2006-2009-2011-2013-2015-2017. Gráfico de elaboración propia con base en Encuestas CASEN 2006 a 2017- CLP/mes</t>
  </si>
  <si>
    <t>ingresos,personas,histórico,CASEN,encuesta,CASEN,INE,estadística,Socioeconómico,Ingreso Promedio Comunal,Ingreso por Sexo-Alfabetismo,Perquenco,Ingreso Mujeres - Alfabetismo</t>
  </si>
  <si>
    <t>https://analytics.zoho.com/open-view/2395394000008161225?ZOHO_CRITERIA=%22Localiza%20Chile%22.%22Codcom%22%3D9113</t>
  </si>
  <si>
    <t>Evolución del Ingreso Promedio Mensual por Alfabetismo en la comuna de Quilaco</t>
  </si>
  <si>
    <t>Muestra de la Evolución del Ingreso Promedio Mensual por Alfabetismo en la comuna de Quilaco en los Años 2006-2009-2011-2013-2015-2017. Gráfico de elaboración propia con base en Encuestas CASEN 2006 a 2017-unidad CLP/mes</t>
  </si>
  <si>
    <t>ingresos,personas,histórico,CASEN,encuesta,CASEN,INE,estadística,Socioeconómico,Ingreso Promedio Comunal,Ingreso por Alfabetismo,Quilaco,Ingreso por Alfabetismo</t>
  </si>
  <si>
    <t>https://analytics.zoho.com/open-view/2395394000008161226?ZOHO_CRITERIA=%22Localiza%20Chile%22.%22Codcom%22%3D8308</t>
  </si>
  <si>
    <t>#1774B606</t>
  </si>
  <si>
    <t>Comparativo de Ingreso Promedio Mensual entre personas con y sin alfabetización en la comuna de Chanco</t>
  </si>
  <si>
    <t>Gráfico nos muestra el Comparativo de Ingreso Promedio Mensual entre personas con y sin alfabetización en la comuna de Chanco en el Año 2017. Gráfico de elaboración propia con base en Encuestas CASEN 2006 a 2017-unidad CLP/mes</t>
  </si>
  <si>
    <t>ingresos,personas,histórico,CASEN,encuesta,CASEN,INE,estadística,Socioeconómico,Ingreso Promedio Comunal,Ingreso por Alfabetismo,Chanco,Ingreso por Alfabetismo</t>
  </si>
  <si>
    <t>https://analytics.zoho.com/open-view/2395394000008161227?ZOHO_CRITERIA=%22Localiza%20Chile%22.%22Codcom%22%3D7202</t>
  </si>
  <si>
    <t>#1774B561</t>
  </si>
  <si>
    <t>Diferencial de Ingreso Promedio Mensual de Mujeres según Alfabetismo en la comuna de Vitacura</t>
  </si>
  <si>
    <t>Evolución del Diferencial de Ingreso Promedio Mensual de Mujeres según Alfabetismo en la comuna de Vitacura, en los Años 2006-2009-2011-2013-2015-2017. Gráfico de elaboración propia con base en Encuestas CASEN 2006 a 2017- CLP/mes</t>
  </si>
  <si>
    <t>ingresos,personas,histórico,CASEN,encuesta,CASEN,INE,estadística,Socioeconómico,Ingreso Promedio Comunal,Ingreso por Sexo-Alfabetismo,Vitacura,Ingreso Mujeres - Alfabetismo</t>
  </si>
  <si>
    <t>https://analytics.zoho.com/open-view/2395394000008161225?ZOHO_CRITERIA=%22Localiza%20Chile%22.%22Codcom%22%3D13132</t>
  </si>
  <si>
    <t>#1774B747</t>
  </si>
  <si>
    <t>Comparativo de Ingreso Promedio Mensual entre personas con y sin alfabetización en la comuna de Caldera</t>
  </si>
  <si>
    <t>Gráfico nos muestra el Comparativo de Ingreso Promedio Mensual entre personas con y sin alfabetización en la comuna de Caldera en el Año 2017. Gráfico de elaboración propia con base en Encuestas CASEN 2006 a 2017-unidad CLP/mes</t>
  </si>
  <si>
    <t>ingresos,personas,histórico,CASEN,encuesta,CASEN,INE,estadística,Socioeconómico,Ingreso Promedio Comunal,Ingreso por Alfabetismo,Caldera,Ingreso por Alfabetismo</t>
  </si>
  <si>
    <t>https://analytics.zoho.com/open-view/2395394000008161227?ZOHO_CRITERIA=%22Localiza%20Chile%22.%22Codcom%22%3D3102</t>
  </si>
  <si>
    <t>Variación porcentual del Ingreso Promedio Mensual por Persona en la comuna de Futrono</t>
  </si>
  <si>
    <t xml:space="preserve"> Muestra en proporciones de la Variación porcentual del Ingreso Promedio Mensual por Persona en la comuna de Futrono en los Años 2006-2009-2011-2013-2015-2017. Gráfico de elaboración propia con base en Encuestas CASEN 2006 a 2017- Porcentaje (%)</t>
  </si>
  <si>
    <t>ingresos,personas,histórico,CASEN,encuesta,CASEN,INE,estadística,Socioeconómico,Ingreso Promedio Comunal,Ingreso Promedio Mensual,Futrono,Variación Ingreso Comunal</t>
  </si>
  <si>
    <t>https://analytics.zoho.com/open-view/2395394000008161221?ZOHO_CRITERIA=%22Localiza%20Chile%22.%22Codcom%22%3D14202</t>
  </si>
  <si>
    <t>Evolución del Ingreso Promedio Mensual por Alfabetismo en la comuna de Rancagua</t>
  </si>
  <si>
    <t>Muestra de la Evolución del Ingreso Promedio Mensual por Alfabetismo en la comuna de Rancagua en los Años 2006-2009-2011-2013-2015-2017. Gráfico de elaboración propia con base en Encuestas CASEN 2006 a 2017-unidad CLP/mes</t>
  </si>
  <si>
    <t>ingresos,personas,histórico,CASEN,encuesta,CASEN,INE,estadística,Socioeconómico,Ingreso Promedio Comunal,Ingreso por Alfabetismo,Rancagua,Ingreso por Alfabetismo</t>
  </si>
  <si>
    <t>https://analytics.zoho.com/open-view/2395394000008161226?ZOHO_CRITERIA=%22Localiza%20Chile%22.%22Codcom%22%3D6101</t>
  </si>
  <si>
    <t>Diferencial de Ingreso Promedio Mensual de Hombres según Alfabetismo en la comuna de Camarones</t>
  </si>
  <si>
    <t>Evolución del Diferencial de Ingreso Promedio Mensual de Hombres según Alfabetismo en la comuna de Camarones, en los Años 2006-2009-2011-2013-2015-2017. Gráfico de elaboración propia con base en Encuestas CASEN 2006 a 2017- CLP/mes</t>
  </si>
  <si>
    <t>ingresos,personas,histórico,CASEN,encuesta,CASEN,INE,estadística,Socioeconómico,Ingreso Promedio Comunal,Ingreso por Sexo-Alfabetismo,Camarones,Ingreso Hombres - Alfabetismo</t>
  </si>
  <si>
    <t>https://analytics.zoho.com/open-view/2395394000008161224?ZOHO_CRITERIA=%22Localiza%20Chile%22.%22Codcom%22%3D15102</t>
  </si>
  <si>
    <t>Evolución del Ingreso Promedio Mensual por Persona para Mujeres y Hombres en la comuna de Hualpén</t>
  </si>
  <si>
    <t>Evolución del Ingreso Promedio Mensual por Persona para Mujeres y Hombres en la comuna de Hualpén, en los Años 2006-2009-2011-2013-2015-2017. Gráfico de elaboración propia con base en Encuestas CASEN 2006 a 2017- CLP/mes</t>
  </si>
  <si>
    <t>ingresos,personas,histórico,CASEN,encuesta,CASEN,INE,estadística,Socioeconómico,Ingreso Promedio Comunal,Ingreso por Sexo,Hualpén,Ingreso por Sexo</t>
  </si>
  <si>
    <t>https://analytics.zoho.com/open-view/2395394000008161222?ZOHO_CRITERIA=%22Localiza%20Chile%22.%22Codcom%22%3D8112</t>
  </si>
  <si>
    <t>#1774B229</t>
  </si>
  <si>
    <t>Diferencial de Ingreso Promedio Mensual de Mujeres según Alfabetismo en la comuna de Caldera</t>
  </si>
  <si>
    <t>Evolución del Diferencial de Ingreso Promedio Mensual de Mujeres según Alfabetismo en la comuna de Caldera, en los Años 2006-2009-2011-2013-2015-2017. Gráfico de elaboración propia con base en Encuestas CASEN 2006 a 2017- CLP/mes</t>
  </si>
  <si>
    <t>ingresos,personas,histórico,CASEN,encuesta,CASEN,INE,estadística,Socioeconómico,Ingreso Promedio Comunal,Ingreso por Sexo-Alfabetismo,Caldera,Ingreso Mujeres - Alfabetismo</t>
  </si>
  <si>
    <t>https://analytics.zoho.com/open-view/2395394000008161225?ZOHO_CRITERIA=%22Localiza%20Chile%22.%22Codcom%22%3D3102</t>
  </si>
  <si>
    <t>Ingreso Promedio Mensual de Mujeres y Hombres en el año 2017 en la comuna de Linares</t>
  </si>
  <si>
    <t xml:space="preserve"> Distribución del Ingreso Promedio Mensual de Mujeres y Hombres en el año 2017 en la comuna de Linares. Gráfico de elaboración propia con base en Encuestas CASEN 2006 a 2017- CLP/mes</t>
  </si>
  <si>
    <t>ingresos,personas,histórico,CASEN,encuesta,CASEN,INE,estadística,Socioeconómico,Ingreso Promedio Comunal,Ingreso por Sexo,Linares,Ingreso por Sexo</t>
  </si>
  <si>
    <t>https://analytics.zoho.com/open-view/2395394000008161223?ZOHO_CRITERIA=%22Localiza%20Chile%22.%22Codcom%22%3D7401</t>
  </si>
  <si>
    <t>Evolución del Ingreso Promedio Mensual por Alfabetismo en la comuna de Río Claro</t>
  </si>
  <si>
    <t>Muestra de la Evolución del Ingreso Promedio Mensual por Alfabetismo en la comuna de Río Claro en los Años 2006-2009-2011-2013-2015-2017. Gráfico de elaboración propia con base en Encuestas CASEN 2006 a 2017-unidad CLP/mes</t>
  </si>
  <si>
    <t>https://analytics.zoho.com/open-view/2395394000008161226?ZOHO_CRITERIA=%22Localiza%20Chile%22.%22Codcom%22%3D7108</t>
  </si>
  <si>
    <t>Diferencial de Ingreso Promedio Mensual de Hombres según Alfabetismo en la comuna de Ovalle</t>
  </si>
  <si>
    <t>Evolución del Diferencial de Ingreso Promedio Mensual de Hombres según Alfabetismo en la comuna de Ovalle, en los Años 2006-2009-2011-2013-2015-2017. Gráfico de elaboración propia con base en Encuestas CASEN 2006 a 2017- CLP/mes</t>
  </si>
  <si>
    <t>ingresos,personas,histórico,CASEN,encuesta,CASEN,INE,estadística,Socioeconómico,Ingreso Promedio Comunal,Ingreso por Sexo-Alfabetismo,Ovalle,Ingreso Hombres - Alfabetismo</t>
  </si>
  <si>
    <t>https://analytics.zoho.com/open-view/2395394000008161224?ZOHO_CRITERIA=%22Localiza%20Chile%22.%22Codcom%22%3D4301</t>
  </si>
  <si>
    <t>Evolución del Ingreso Promedio Mensual por Persona para Mujeres y Hombres en la comuna de Concepción</t>
  </si>
  <si>
    <t>Evolución del Ingreso Promedio Mensual por Persona para Mujeres y Hombres en la comuna de Concepción, en los Años 2006-2009-2011-2013-2015-2017. Gráfico de elaboración propia con base en Encuestas CASEN 2006 a 2017- CLP/mes</t>
  </si>
  <si>
    <t>ingresos,personas,histórico,CASEN,encuesta,CASEN,INE,estadística,Socioeconómico,Ingreso Promedio Comunal,Ingreso por Sexo,Concepción,Ingreso por Sexo</t>
  </si>
  <si>
    <t>https://analytics.zoho.com/open-view/2395394000008161222?ZOHO_CRITERIA=%22Localiza%20Chile%22.%22Codcom%22%3D8101</t>
  </si>
  <si>
    <t>#1774B218</t>
  </si>
  <si>
    <t>Ingreso Promedio Mensual de Mujeres y Hombres en el año 2017 en la comuna de Renaico</t>
  </si>
  <si>
    <t xml:space="preserve"> Distribución del Ingreso Promedio Mensual de Mujeres y Hombres en el año 2017 en la comuna de Renaico. Gráfico de elaboración propia con base en Encuestas CASEN 2006 a 2017- CLP/mes</t>
  </si>
  <si>
    <t>ingresos,personas,histórico,CASEN,encuesta,CASEN,INE,estadística,Socioeconómico,Ingreso Promedio Comunal,Ingreso por Sexo,Renaico,Ingreso por Sexo</t>
  </si>
  <si>
    <t>https://analytics.zoho.com/open-view/2395394000008161223?ZOHO_CRITERIA=%22Localiza%20Chile%22.%22Codcom%22%3D9209</t>
  </si>
  <si>
    <t>#1774B663</t>
  </si>
  <si>
    <t>Diferencial de Ingreso Promedio Mensual de Hombres según Alfabetismo en la comuna de San Esteban</t>
  </si>
  <si>
    <t>Evolución del Diferencial de Ingreso Promedio Mensual de Hombres según Alfabetismo en la comuna de San Esteban, en los Años 2006-2009-2011-2013-2015-2017. Gráfico de elaboración propia con base en Encuestas CASEN 2006 a 2017- CLP/mes</t>
  </si>
  <si>
    <t>ingresos,personas,histórico,CASEN,encuesta,CASEN,INE,estadística,Socioeconómico,Ingreso Promedio Comunal,Ingreso por Sexo-Alfabetismo,San Esteban,Ingreso Hombres - Alfabetismo</t>
  </si>
  <si>
    <t>https://analytics.zoho.com/open-view/2395394000008161224?ZOHO_CRITERIA=%22Localiza%20Chile%22.%22Codcom%22%3D5304</t>
  </si>
  <si>
    <t>Evolución del Ingreso Promedio Mensual por Alfabetismo en la comuna de Marchihue</t>
  </si>
  <si>
    <t>Muestra de la Evolución del Ingreso Promedio Mensual por Alfabetismo en la comuna de Marchihue en los Años 2006-2009-2011-2013-2015-2017. Gráfico de elaboración propia con base en Encuestas CASEN 2006 a 2017-unidad CLP/mes</t>
  </si>
  <si>
    <t>ingresos,personas,histórico,CASEN,encuesta,CASEN,INE,estadística,Socioeconómico,Ingreso Promedio Comunal,Ingreso por Alfabetismo,Marchihue,Ingreso por Alfabetismo</t>
  </si>
  <si>
    <t>https://analytics.zoho.com/open-view/2395394000008161226?ZOHO_CRITERIA=%22Localiza%20Chile%22.%22Codcom%22%3D6204</t>
  </si>
  <si>
    <t>Evolución del Ingreso Promedio Mensual por Persona para Mujeres y Hombres en la comuna de Yumbel</t>
  </si>
  <si>
    <t>Evolución del Ingreso Promedio Mensual por Persona para Mujeres y Hombres en la comuna de Yumbel, en los Años 2006-2009-2011-2013-2015-2017. Gráfico de elaboración propia con base en Encuestas CASEN 2006 a 2017- CLP/mes</t>
  </si>
  <si>
    <t>ingresos,personas,histórico,CASEN,encuesta,CASEN,INE,estadística,Socioeconómico,Ingreso Promedio Comunal,Ingreso por Sexo,Yumbel,Ingreso por Sexo</t>
  </si>
  <si>
    <t>https://analytics.zoho.com/open-view/2395394000008161222?ZOHO_CRITERIA=%22Localiza%20Chile%22.%22Codcom%22%3D8313</t>
  </si>
  <si>
    <t>#1774B249</t>
  </si>
  <si>
    <t>Comparativo de Ingreso Promedio Mensual entre personas con y sin alfabetización en la comuna de Canela</t>
  </si>
  <si>
    <t>Gráfico nos muestra el Comparativo de Ingreso Promedio Mensual entre personas con y sin alfabetización en la comuna de Canela en el Año 2017. Gráfico de elaboración propia con base en Encuestas CASEN 2006 a 2017-unidad CLP/mes</t>
  </si>
  <si>
    <t>ingresos,personas,histórico,CASEN,encuesta,CASEN,INE,estadística,Socioeconómico,Ingreso Promedio Comunal,Ingreso por Alfabetismo,Canela,Ingreso por Alfabetismo</t>
  </si>
  <si>
    <t>https://analytics.zoho.com/open-view/2395394000008161227?ZOHO_CRITERIA=%22Localiza%20Chile%22.%22Codcom%22%3D4202</t>
  </si>
  <si>
    <t>Comparativo de Ingreso Promedio Mensual entre personas con y sin alfabetización en la comuna de Palena</t>
  </si>
  <si>
    <t>Gráfico nos muestra el Comparativo de Ingreso Promedio Mensual entre personas con y sin alfabetización en la comuna de Palena en el Año 2017. Gráfico de elaboración propia con base en Encuestas CASEN 2006 a 2017-unidad CLP/mes</t>
  </si>
  <si>
    <t>ingresos,personas,histórico,CASEN,encuesta,CASEN,INE,estadística,Socioeconómico,Ingreso Promedio Comunal,Ingreso por Alfabetismo,Palena,Ingreso por Alfabetismo</t>
  </si>
  <si>
    <t>https://analytics.zoho.com/open-view/2395394000008161227?ZOHO_CRITERIA=%22Localiza%20Chile%22.%22Codcom%22%3D10404</t>
  </si>
  <si>
    <t>Variación porcentual del Ingreso Promedio Mensual por Persona en la comuna de Chiguayante</t>
  </si>
  <si>
    <t xml:space="preserve"> Muestra en proporciones de la Variación porcentual del Ingreso Promedio Mensual por Persona en la comuna de Chiguayante en los Años 2006-2009-2011-2013-2015-2017. Gráfico de elaboración propia con base en Encuestas CASEN 2006 a 2017- Porcentaje (%)</t>
  </si>
  <si>
    <t>ingresos,personas,histórico,CASEN,encuesta,CASEN,INE,estadística,Socioeconómico,Ingreso Promedio Comunal,Ingreso Promedio Mensual,Chiguayante,Variación Ingreso Comunal</t>
  </si>
  <si>
    <t>https://analytics.zoho.com/open-view/2395394000008161221?ZOHO_CRITERIA=%22Localiza%20Chile%22.%22Codcom%22%3D8103</t>
  </si>
  <si>
    <t>#1774B582</t>
  </si>
  <si>
    <t>Comparativo de Ingreso Promedio Mensual entre personas con y sin alfabetización en la comuna de Renca</t>
  </si>
  <si>
    <t>Gráfico nos muestra el Comparativo de Ingreso Promedio Mensual entre personas con y sin alfabetización en la comuna de Renca en el Año 2017. Gráfico de elaboración propia con base en Encuestas CASEN 2006 a 2017-unidad CLP/mes</t>
  </si>
  <si>
    <t>ingresos,personas,histórico,CASEN,encuesta,CASEN,INE,estadística,Socioeconómico,Ingreso Promedio Comunal,Ingreso por Alfabetismo,Renca,Ingreso por Alfabetismo</t>
  </si>
  <si>
    <t>https://analytics.zoho.com/open-view/2395394000008161227?ZOHO_CRITERIA=%22Localiza%20Chile%22.%22Codcom%22%3D13128</t>
  </si>
  <si>
    <t>#1774B743</t>
  </si>
  <si>
    <t>Ingreso Promedio Mensual de Mujeres y Hombres en el año 2017 en la comuna de Traiguén</t>
  </si>
  <si>
    <t xml:space="preserve"> Distribución del Ingreso Promedio Mensual de Mujeres y Hombres en el año 2017 en la comuna de Traiguén. Gráfico de elaboración propia con base en Encuestas CASEN 2006 a 2017- CLP/mes</t>
  </si>
  <si>
    <t>ingresos,personas,histórico,CASEN,encuesta,CASEN,INE,estadística,Socioeconómico,Ingreso Promedio Comunal,Ingreso por Sexo,Traiguén,Ingreso por Sexo</t>
  </si>
  <si>
    <t>https://analytics.zoho.com/open-view/2395394000008161223?ZOHO_CRITERIA=%22Localiza%20Chile%22.%22Codcom%22%3D9210</t>
  </si>
  <si>
    <t>#1774B664</t>
  </si>
  <si>
    <t>Evolución del Ingreso Promedio Mensual por Alfabetismo en la comuna de San Clemente</t>
  </si>
  <si>
    <t>Muestra de la Evolución del Ingreso Promedio Mensual por Alfabetismo en la comuna de San Clemente en los Años 2006-2009-2011-2013-2015-2017. Gráfico de elaboración propia con base en Encuestas CASEN 2006 a 2017-unidad CLP/mes</t>
  </si>
  <si>
    <t>ingresos,personas,histórico,CASEN,encuesta,CASEN,INE,estadística,Socioeconómico,Ingreso Promedio Comunal,Ingreso por Alfabetismo,San Clemente,Ingreso por Alfabetismo</t>
  </si>
  <si>
    <t>https://analytics.zoho.com/open-view/2395394000008161226?ZOHO_CRITERIA=%22Localiza%20Chile%22.%22Codcom%22%3D7109</t>
  </si>
  <si>
    <t>Variación porcentual del Ingreso Promedio Mensual por Persona en la comuna de Pirque</t>
  </si>
  <si>
    <t xml:space="preserve"> Muestra en proporciones de la Variación porcentual del Ingreso Promedio Mensual por Persona en la comuna de Pirque en los Años 2006-2009-2011-2013-2015-2017. Gráfico de elaboración propia con base en Encuestas CASEN 2006 a 2017- Porcentaje (%)</t>
  </si>
  <si>
    <t>ingresos,personas,histórico,CASEN,encuesta,CASEN,INE,estadística,Socioeconómico,Ingreso Promedio Comunal,Ingreso Promedio Mensual,Pirque,Variación Ingreso Comunal</t>
  </si>
  <si>
    <t>https://analytics.zoho.com/open-view/2395394000008161221?ZOHO_CRITERIA=%22Localiza%20Chile%22.%22Codcom%22%3D13202</t>
  </si>
  <si>
    <t>#1774B749</t>
  </si>
  <si>
    <t>Variación porcentual del Ingreso Promedio Mensual por Persona en la comuna de Cochrane</t>
  </si>
  <si>
    <t xml:space="preserve"> Muestra en proporciones de la Variación porcentual del Ingreso Promedio Mensual por Persona en la comuna de Cochrane en los Años 2006-2009-2011-2013-2015-2017. Gráfico de elaboración propia con base en Encuestas CASEN 2006 a 2017- Porcentaje (%)</t>
  </si>
  <si>
    <t>ingresos,personas,histórico,CASEN,encuesta,CASEN,INE,estadística,Socioeconómico,Ingreso Promedio Comunal,Ingreso Promedio Mensual,Cochrane,Variación Ingreso Comunal</t>
  </si>
  <si>
    <t>https://analytics.zoho.com/open-view/2395394000008161221?ZOHO_CRITERIA=%22Localiza%20Chile%22.%22Codcom%22%3D11301</t>
  </si>
  <si>
    <t>#1774B701</t>
  </si>
  <si>
    <t>Comparativo de Ingreso Promedio Mensual entre personas con y sin alfabetización en la Región del Biobío</t>
  </si>
  <si>
    <t>Gráfico Comparativo de Ingreso Promedio Mensual entre personas con y sin alfabetización en la Región del Biobío en los Año 2017. Gráfico de elaboración propia con base en Encuestas CASEN 2006 a 2017 - CLP/mes</t>
  </si>
  <si>
    <t>ingresos,personas,histórico,CASEN,encuesta,CASEN,INE,estadística,Socioeconómico,Ingreso Promedio Regional,Ingreso por Alfabetismo,Región del Biobío,Ingreso por Alfabetismo</t>
  </si>
  <si>
    <t>https://analytics.zoho.com/open-view/2395394000008161207?ZOHO_CRITERIA=%22Localiza%20Chile%22.%22Codreg%22%3D8</t>
  </si>
  <si>
    <t>#1774B430</t>
  </si>
  <si>
    <t>Comparativo de Ingreso Promedio Mensual entre personas con y sin alfabetización en la comuna de Cabrero</t>
  </si>
  <si>
    <t>Gráfico nos muestra el Comparativo de Ingreso Promedio Mensual entre personas con y sin alfabetización en la comuna de Cabrero en el Año 2017. Gráfico de elaboración propia con base en Encuestas CASEN 2006 a 2017-unidad CLP/mes</t>
  </si>
  <si>
    <t>ingresos,personas,histórico,CASEN,encuesta,CASEN,INE,estadística,Socioeconómico,Ingreso Promedio Comunal,Ingreso por Alfabetismo,Cabrero,Ingreso por Alfabetismo</t>
  </si>
  <si>
    <t>https://analytics.zoho.com/open-view/2395394000008161227?ZOHO_CRITERIA=%22Localiza%20Chile%22.%22Codcom%22%3D8303</t>
  </si>
  <si>
    <t>#1774B601</t>
  </si>
  <si>
    <t>Ingreso Promedio Mensual de Mujeres y Hombres en el año 2017 en la comuna de Quintero</t>
  </si>
  <si>
    <t xml:space="preserve"> Distribución del Ingreso Promedio Mensual de Mujeres y Hombres en el año 2017 en la comuna de Quintero. Gráfico de elaboración propia con base en Encuestas CASEN 2006 a 2017- CLP/mes</t>
  </si>
  <si>
    <t>ingresos,personas,histórico,CASEN,encuesta,CASEN,INE,estadística,Socioeconómico,Ingreso Promedio Comunal,Ingreso por Sexo,Quintero,Ingreso por Sexo</t>
  </si>
  <si>
    <t>https://analytics.zoho.com/open-view/2395394000008161223?ZOHO_CRITERIA=%22Localiza%20Chile%22.%22Codcom%22%3D5107</t>
  </si>
  <si>
    <t>#1774B484</t>
  </si>
  <si>
    <t>Comparativo de Ingreso Promedio Mensual entre personas con y sin alfabetización en la comuna de Osorno</t>
  </si>
  <si>
    <t>Gráfico nos muestra el Comparativo de Ingreso Promedio Mensual entre personas con y sin alfabetización en la comuna de Osorno en el Año 2017. Gráfico de elaboración propia con base en Encuestas CASEN 2006 a 2017-unidad CLP/mes</t>
  </si>
  <si>
    <t>ingresos,personas,histórico,CASEN,encuesta,CASEN,INE,estadística,Socioeconómico,Ingreso Promedio Comunal,Ingreso por Alfabetismo,Osorno,Ingreso por Alfabetismo</t>
  </si>
  <si>
    <t>https://analytics.zoho.com/open-view/2395394000008161227?ZOHO_CRITERIA=%22Localiza%20Chile%22.%22Codcom%22%3D10301</t>
  </si>
  <si>
    <t>#1774B685</t>
  </si>
  <si>
    <t>Evolución del Ingreso Promedio Mensual por Persona en la comuna de Romeral</t>
  </si>
  <si>
    <t>Evolución del Ingreso Promedio Mensual por Persona en la comuna de Romeral en los Años 2006-2009-2011-2013-2015-2017. Gráfico de elaboración propia con base en Encuestas CASEN 2006 a 2017- CLP/mes</t>
  </si>
  <si>
    <t>ingresos,personas,histórico,CASEN,encuesta,CASEN,INE,estadística,Socioeconómico,Ingreso Promedio Comunal,Ingreso Promedio Mensual,Romeral,Ingreso Comunal</t>
  </si>
  <si>
    <t>https://analytics.zoho.com/open-view/2395394000008161220?ZOHO_CRITERIA=%22Localiza%20Chile%22.%22Codcom%22%3D7306</t>
  </si>
  <si>
    <t>#1774B206</t>
  </si>
  <si>
    <t>Evolución del Ingreso Promedio Mensual por Persona en la comuna de Puente Alto</t>
  </si>
  <si>
    <t>Evolución del Ingreso Promedio Mensual por Persona en la comuna de Puente Alto en los Años 2006-2009-2011-2013-2015-2017. Gráfico de elaboración propia con base en Encuestas CASEN 2006 a 2017- CLP/mes</t>
  </si>
  <si>
    <t>ingresos,personas,histórico,CASEN,encuesta,CASEN,INE,estadística,Socioeconómico,Ingreso Promedio Comunal,Ingreso Promedio Mensual,Puente Alto,Ingreso Comunal</t>
  </si>
  <si>
    <t>https://analytics.zoho.com/open-view/2395394000008161220?ZOHO_CRITERIA=%22Localiza%20Chile%22.%22Codcom%22%3D13201</t>
  </si>
  <si>
    <t>#1774B386</t>
  </si>
  <si>
    <t>Ingreso Promedio Mensual de Mujeres y Hombres en el año 2017 en la comuna de Peralillo</t>
  </si>
  <si>
    <t xml:space="preserve"> Distribución del Ingreso Promedio Mensual de Mujeres y Hombres en el año 2017 en la comuna de Peralillo. Gráfico de elaboración propia con base en Encuestas CASEN 2006 a 2017- CLP/mes</t>
  </si>
  <si>
    <t>ingresos,personas,histórico,CASEN,encuesta,CASEN,INE,estadística,Socioeconómico,Ingreso Promedio Comunal,Ingreso por Sexo,Peralillo,Ingreso por Sexo</t>
  </si>
  <si>
    <t>https://analytics.zoho.com/open-view/2395394000008161223?ZOHO_CRITERIA=%22Localiza%20Chile%22.%22Codcom%22%3D6307</t>
  </si>
  <si>
    <t>Evolución del Ingreso Promedio Mensual por Persona en la comuna de Río Ibáñez</t>
  </si>
  <si>
    <t>Evolución del Ingreso Promedio Mensual por Persona en la comuna de Río Ibáñez en los Años 2006-2009-2011-2013-2015-2017. Gráfico de elaboración propia con base en Encuestas CASEN 2006 a 2017- CLP/mes</t>
  </si>
  <si>
    <t>ingresos,personas,histórico,CASEN,encuesta,CASEN,INE,estadística,Socioeconómico,Ingreso Promedio Comunal,Ingreso Promedio Mensual,Río Ibáñez,Ingreso Comunal</t>
  </si>
  <si>
    <t>https://analytics.zoho.com/open-view/2395394000008161220?ZOHO_CRITERIA=%22Localiza%20Chile%22.%22Codcom%22%3D11402</t>
  </si>
  <si>
    <t>#1774B343</t>
  </si>
  <si>
    <t>Evolución del Ingreso Promedio Mensual por Persona en la comuna de Purén</t>
  </si>
  <si>
    <t>Evolución del Ingreso Promedio Mensual por Persona en la comuna de Purén en los Años 2006-2009-2011-2013-2015-2017. Gráfico de elaboración propia con base en Encuestas CASEN 2006 a 2017- CLP/mes</t>
  </si>
  <si>
    <t>ingresos,personas,histórico,CASEN,encuesta,CASEN,INE,estadística,Socioeconómico,Ingreso Promedio Comunal,Ingreso Promedio Mensual,Purén,Ingreso Comunal</t>
  </si>
  <si>
    <t>https://analytics.zoho.com/open-view/2395394000008161220?ZOHO_CRITERIA=%22Localiza%20Chile%22.%22Codcom%22%3D9208</t>
  </si>
  <si>
    <t>Evolución del Ingreso Promedio Mensual por Alfabetismo en la comuna de Tiltil</t>
  </si>
  <si>
    <t>Muestra de la Evolución del Ingreso Promedio Mensual por Alfabetismo en la comuna de Tiltil en los Años 2006-2009-2011-2013-2015-2017. Gráfico de elaboración propia con base en Encuestas CASEN 2006 a 2017-unidad CLP/mes</t>
  </si>
  <si>
    <t>ingresos,personas,histórico,CASEN,encuesta,CASEN,INE,estadística,Socioeconómico,Ingreso Promedio Comunal,Ingreso por Alfabetismo,Tiltil,Ingreso por Alfabetismo</t>
  </si>
  <si>
    <t>https://analytics.zoho.com/open-view/2395394000008161226?ZOHO_CRITERIA=%22Localiza%20Chile%22.%22Codcom%22%3D13303</t>
  </si>
  <si>
    <t>#1774B753</t>
  </si>
  <si>
    <t>Evolución del Ingreso Promedio Mensual por Alfabetismo en la comuna de San Fabián</t>
  </si>
  <si>
    <t>Muestra de la Evolución del Ingreso Promedio Mensual por Alfabetismo en la comuna de San Fabián en los Años 2006-2009-2011-2013-2015-2017. Gráfico de elaboración propia con base en Encuestas CASEN 2006 a 2017-unidad CLP/mes</t>
  </si>
  <si>
    <t>ingresos,personas,histórico,CASEN,encuesta,CASEN,INE,estadística,Socioeconómico,Ingreso Promedio Comunal,Ingreso por Alfabetismo,San Fabián,Ingreso por Alfabetismo</t>
  </si>
  <si>
    <t>https://analytics.zoho.com/open-view/2395394000008161226?ZOHO_CRITERIA=%22Localiza%20Chile%22.%22Codcom%22%3D16304</t>
  </si>
  <si>
    <t>Ingreso Promedio Mensual de Mujeres y Hombres en el año 2017 en la comuna de Peumo</t>
  </si>
  <si>
    <t xml:space="preserve"> Distribución del Ingreso Promedio Mensual de Mujeres y Hombres en el año 2017 en la comuna de Peumo. Gráfico de elaboración propia con base en Encuestas CASEN 2006 a 2017- CLP/mes</t>
  </si>
  <si>
    <t>https://analytics.zoho.com/open-view/2395394000008161223?ZOHO_CRITERIA=%22Localiza%20Chile%22.%22Codcom%22%3D6112</t>
  </si>
  <si>
    <t>Variación porcentual del Ingreso Promedio Mensual por Persona en la comuna de Chillán Viejo</t>
  </si>
  <si>
    <t xml:space="preserve"> Muestra en proporciones de la Variación porcentual del Ingreso Promedio Mensual por Persona en la comuna de Chillán Viejo en los Años 2006-2009-2011-2013-2015-2017. Gráfico de elaboración propia con base en Encuestas CASEN 2006 a 2017- Porcentaje (%)</t>
  </si>
  <si>
    <t>ingresos,personas,histórico,CASEN,encuesta,CASEN,INE,estadística,Socioeconómico,Ingreso Promedio Comunal,Ingreso Promedio Mensual,Chillán Viejo,Variación Ingreso Comunal</t>
  </si>
  <si>
    <t>https://analytics.zoho.com/open-view/2395394000008161221?ZOHO_CRITERIA=%22Localiza%20Chile%22.%22Codcom%22%3D16103</t>
  </si>
  <si>
    <t>Diferencial de Ingreso Promedio Mensual de Hombres según Alfabetismo en la comuna de Negrete</t>
  </si>
  <si>
    <t>Evolución del Diferencial de Ingreso Promedio Mensual de Hombres según Alfabetismo en la comuna de Negrete, en los Años 2006-2009-2011-2013-2015-2017. Gráfico de elaboración propia con base en Encuestas CASEN 2006 a 2017- CLP/mes</t>
  </si>
  <si>
    <t>ingresos,personas,histórico,CASEN,encuesta,CASEN,INE,estadística,Socioeconómico,Ingreso Promedio Comunal,Ingreso por Sexo-Alfabetismo,Negrete,Ingreso Hombres - Alfabetismo</t>
  </si>
  <si>
    <t>https://analytics.zoho.com/open-view/2395394000008161224?ZOHO_CRITERIA=%22Localiza%20Chile%22.%22Codcom%22%3D8307</t>
  </si>
  <si>
    <t>Comparativo de Ingreso Promedio Mensual entre personas con y sin alfabetización en la comuna de O'Higgins</t>
  </si>
  <si>
    <t>Gráfico nos muestra el Comparativo de Ingreso Promedio Mensual entre personas con y sin alfabetización en la comuna de O'Higgins en el Año 2017. Gráfico de elaboración propia con base en Encuestas CASEN 2006 a 2017-unidad CLP/mes</t>
  </si>
  <si>
    <t>ingresos,personas,histórico,CASEN,encuesta,CASEN,INE,estadística,Socioeconómico,Ingreso Promedio Comunal,Ingreso por Alfabetismo,O'Higgins,Ingreso por Alfabetismo</t>
  </si>
  <si>
    <t>https://analytics.zoho.com/open-view/2395394000008161227?ZOHO_CRITERIA=%22Localiza%20Chile%22.%22Codcom%22%3D11302</t>
  </si>
  <si>
    <t>Diferencial de Ingreso Promedio Mensual de Mujeres según Alfabetismo en la comuna de Mariquina</t>
  </si>
  <si>
    <t>Evolución del Diferencial de Ingreso Promedio Mensual de Mujeres según Alfabetismo en la comuna de Mariquina, en los Años 2006-2009-2011-2013-2015-2017. Gráfico de elaboración propia con base en Encuestas CASEN 2006 a 2017- CLP/mes</t>
  </si>
  <si>
    <t>ingresos,personas,histórico,CASEN,encuesta,CASEN,INE,estadística,Socioeconómico,Ingreso Promedio Comunal,Ingreso por Sexo-Alfabetismo,Mariquina,Ingreso Mujeres - Alfabetismo</t>
  </si>
  <si>
    <t>https://analytics.zoho.com/open-view/2395394000008161225?ZOHO_CRITERIA=%22Localiza%20Chile%22.%22Codcom%22%3D14106</t>
  </si>
  <si>
    <t>Diferencial de Ingreso Promedio Mensual de Hombres según Alfabetismo en la comuna de Vichuquén</t>
  </si>
  <si>
    <t>Evolución del Diferencial de Ingreso Promedio Mensual de Hombres según Alfabetismo en la comuna de Vichuquén, en los Años 2006-2009-2011-2013-2015-2017. Gráfico de elaboración propia con base en Encuestas CASEN 2006 a 2017- CLP/mes</t>
  </si>
  <si>
    <t>ingresos,personas,histórico,CASEN,encuesta,CASEN,INE,estadística,Socioeconómico,Ingreso Promedio Comunal,Ingreso por Sexo-Alfabetismo,Vichuquén,Ingreso Hombres - Alfabetismo</t>
  </si>
  <si>
    <t>https://analytics.zoho.com/open-view/2395394000008161224?ZOHO_CRITERIA=%22Localiza%20Chile%22.%22Codcom%22%3D7309</t>
  </si>
  <si>
    <t>Evolución del Ingreso Promedio Mensual por Persona para Mujeres y Hombres en la comuna de Cañete</t>
  </si>
  <si>
    <t>Evolución del Ingreso Promedio Mensual por Persona para Mujeres y Hombres en la comuna de Cañete, en los Años 2006-2009-2011-2013-2015-2017. Gráfico de elaboración propia con base en Encuestas CASEN 2006 a 2017- CLP/mes</t>
  </si>
  <si>
    <t>ingresos,personas,histórico,CASEN,encuesta,CASEN,INE,estadística,Socioeconómico,Ingreso Promedio Comunal,Ingreso por Sexo,Cañete,Ingreso por Sexo</t>
  </si>
  <si>
    <t>https://analytics.zoho.com/open-view/2395394000008161222?ZOHO_CRITERIA=%22Localiza%20Chile%22.%22Codcom%22%3D8203</t>
  </si>
  <si>
    <t>#1774B232</t>
  </si>
  <si>
    <t>Evolución del Ingreso Promedio Mensual por Alfabetismo en la comuna de Punta Arenas</t>
  </si>
  <si>
    <t>Muestra de la Evolución del Ingreso Promedio Mensual por Alfabetismo en la comuna de Punta Arenas en los Años 2006-2009-2011-2013-2015-2017. Gráfico de elaboración propia con base en Encuestas CASEN 2006 a 2017-unidad CLP/mes</t>
  </si>
  <si>
    <t>ingresos,personas,histórico,CASEN,encuesta,CASEN,INE,estadística,Socioeconómico,Ingreso Promedio Comunal,Ingreso por Alfabetismo,Punta Arenas,Ingreso por Alfabetismo</t>
  </si>
  <si>
    <t>https://analytics.zoho.com/open-view/2395394000008161226?ZOHO_CRITERIA=%22Localiza%20Chile%22.%22Codcom%22%3D12101</t>
  </si>
  <si>
    <t>Diferencial de Ingreso Promedio Mensual de Mujeres según Alfabetismo en la comuna de Chile Chico</t>
  </si>
  <si>
    <t>Evolución del Diferencial de Ingreso Promedio Mensual de Mujeres según Alfabetismo en la comuna de Chile Chico, en los Años 2006-2009-2011-2013-2015-2017. Gráfico de elaboración propia con base en Encuestas CASEN 2006 a 2017- CLP/mes</t>
  </si>
  <si>
    <t>ingresos,personas,histórico,CASEN,encuesta,CASEN,INE,estadística,Socioeconómico,Ingreso Promedio Comunal,Ingreso por Sexo-Alfabetismo,Chile Chico,Ingreso Mujeres - Alfabetismo</t>
  </si>
  <si>
    <t>https://analytics.zoho.com/open-view/2395394000008161225?ZOHO_CRITERIA=%22Localiza%20Chile%22.%22Codcom%22%3D11401</t>
  </si>
  <si>
    <t>Ingreso Promedio Mensual de Mujeres y Hombres en el año 2017 en la comuna de Cartagena</t>
  </si>
  <si>
    <t xml:space="preserve"> Distribución del Ingreso Promedio Mensual de Mujeres y Hombres en el año 2017 en la comuna de Cartagena. Gráfico de elaboración propia con base en Encuestas CASEN 2006 a 2017- CLP/mes</t>
  </si>
  <si>
    <t>ingresos,personas,histórico,CASEN,encuesta,CASEN,INE,estadística,Socioeconómico,Ingreso Promedio Comunal,Ingreso por Sexo,Cartagena,Ingreso por Sexo</t>
  </si>
  <si>
    <t>https://analytics.zoho.com/open-view/2395394000008161223?ZOHO_CRITERIA=%22Localiza%20Chile%22.%22Codcom%22%3D5603</t>
  </si>
  <si>
    <t>Ingreso Promedio Mensual de Mujeres y Hombres en el año 2017 en la comuna de Caldera</t>
  </si>
  <si>
    <t xml:space="preserve"> Distribución del Ingreso Promedio Mensual de Mujeres y Hombres en el año 2017 en la comuna de Caldera. Gráfico de elaboración propia con base en Encuestas CASEN 2006 a 2017- CLP/mes</t>
  </si>
  <si>
    <t>ingresos,personas,histórico,CASEN,encuesta,CASEN,INE,estadística,Socioeconómico,Ingreso Promedio Comunal,Ingreso por Sexo,Caldera,Ingreso por Sexo</t>
  </si>
  <si>
    <t>https://analytics.zoho.com/open-view/2395394000008161223?ZOHO_CRITERIA=%22Localiza%20Chile%22.%22Codcom%22%3D3102</t>
  </si>
  <si>
    <t>Diferencial de Ingreso Promedio Mensual de Mujeres según Alfabetismo en la comuna de General Lagos</t>
  </si>
  <si>
    <t>Evolución del Diferencial de Ingreso Promedio Mensual de Mujeres según Alfabetismo en la comuna de General Lagos, en los Años 2006-2009-2011-2013-2015-2017. Gráfico de elaboración propia con base en Encuestas CASEN 2006 a 2017- CLP/mes</t>
  </si>
  <si>
    <t>ingresos,personas,histórico,CASEN,encuesta,CASEN,INE,estadística,Socioeconómico,Ingreso Promedio Comunal,Ingreso por Sexo-Alfabetismo,General Lagos,Ingreso Mujeres - Alfabetismo</t>
  </si>
  <si>
    <t>https://analytics.zoho.com/open-view/2395394000008161225?ZOHO_CRITERIA=%22Localiza%20Chile%22.%22Codcom%22%3D15202</t>
  </si>
  <si>
    <t>#1774B783</t>
  </si>
  <si>
    <t>Diferencial de Ingreso Promedio Mensual de Mujeres según Alfabetismo en la comuna de Quilleco</t>
  </si>
  <si>
    <t>Evolución del Diferencial de Ingreso Promedio Mensual de Mujeres según Alfabetismo en la comuna de Quilleco, en los Años 2006-2009-2011-2013-2015-2017. Gráfico de elaboración propia con base en Encuestas CASEN 2006 a 2017- CLP/mes</t>
  </si>
  <si>
    <t>ingresos,personas,histórico,CASEN,encuesta,CASEN,INE,estadística,Socioeconómico,Ingreso Promedio Comunal,Ingreso por Sexo-Alfabetismo,Quilleco,Ingreso Mujeres - Alfabetismo</t>
  </si>
  <si>
    <t>https://analytics.zoho.com/open-view/2395394000008161225?ZOHO_CRITERIA=%22Localiza%20Chile%22.%22Codcom%22%3D8309</t>
  </si>
  <si>
    <t>#1774B607</t>
  </si>
  <si>
    <t>Comparativo de Ingreso Promedio Mensual entre personas con y sin alfabetización en la comuna de Río Verde</t>
  </si>
  <si>
    <t>Gráfico nos muestra el Comparativo de Ingreso Promedio Mensual entre personas con y sin alfabetización en la comuna de Río Verde en el Año 2017. Gráfico de elaboración propia con base en Encuestas CASEN 2006 a 2017-unidad CLP/mes</t>
  </si>
  <si>
    <t>ingresos,personas,histórico,CASEN,encuesta,CASEN,INE,estadística,Socioeconómico,Ingreso Promedio Comunal,Ingreso por Alfabetismo,Río Verde,Ingreso por Alfabetismo</t>
  </si>
  <si>
    <t>https://analytics.zoho.com/open-view/2395394000008161227?ZOHO_CRITERIA=%22Localiza%20Chile%22.%22Codcom%22%3D12103</t>
  </si>
  <si>
    <t>#1774B708</t>
  </si>
  <si>
    <t>Diferencial de Ingreso Promedio Mensual de Hombres según Alfabetismo en la comuna de Vitacura</t>
  </si>
  <si>
    <t>Evolución del Diferencial de Ingreso Promedio Mensual de Hombres según Alfabetismo en la comuna de Vitacura, en los Años 2006-2009-2011-2013-2015-2017. Gráfico de elaboración propia con base en Encuestas CASEN 2006 a 2017- CLP/mes</t>
  </si>
  <si>
    <t>ingresos,personas,histórico,CASEN,encuesta,CASEN,INE,estadística,Socioeconómico,Ingreso Promedio Comunal,Ingreso por Sexo-Alfabetismo,Vitacura,Ingreso Hombres - Alfabetismo</t>
  </si>
  <si>
    <t>https://analytics.zoho.com/open-view/2395394000008161224?ZOHO_CRITERIA=%22Localiza%20Chile%22.%22Codcom%22%3D13132</t>
  </si>
  <si>
    <t>Diferencial de Ingreso Promedio Mensual de Mujeres según Alfabetismo en la comuna de Independencia</t>
  </si>
  <si>
    <t>Evolución del Diferencial de Ingreso Promedio Mensual de Mujeres según Alfabetismo en la comuna de Independencia, en los Años 2006-2009-2011-2013-2015-2017. Gráfico de elaboración propia con base en Encuestas CASEN 2006 a 2017- CLP/mes</t>
  </si>
  <si>
    <t>ingresos,personas,histórico,CASEN,encuesta,CASEN,INE,estadística,Socioeconómico,Ingreso Promedio Comunal,Ingreso por Sexo-Alfabetismo,Independencia,Ingreso Mujeres - Alfabetismo</t>
  </si>
  <si>
    <t>https://analytics.zoho.com/open-view/2395394000008161225?ZOHO_CRITERIA=%22Localiza%20Chile%22.%22Codcom%22%3D13108</t>
  </si>
  <si>
    <t>Diferencial de Ingreso Promedio Mensual de Hombres según Alfabetismo en la comuna de Puerto Octay</t>
  </si>
  <si>
    <t>Evolución del Diferencial de Ingreso Promedio Mensual de Hombres según Alfabetismo en la comuna de Puerto Octay, en los Años 2006-2009-2011-2013-2015-2017. Gráfico de elaboración propia con base en Encuestas CASEN 2006 a 2017- CLP/mes</t>
  </si>
  <si>
    <t>ingresos,personas,histórico,CASEN,encuesta,CASEN,INE,estadística,Socioeconómico,Ingreso Promedio Comunal,Ingreso por Sexo-Alfabetismo,Puerto Octay,Ingreso Hombres - Alfabetismo</t>
  </si>
  <si>
    <t>https://analytics.zoho.com/open-view/2395394000008161224?ZOHO_CRITERIA=%22Localiza%20Chile%22.%22Codcom%22%3D10302</t>
  </si>
  <si>
    <t>Variación porcentual del Ingreso Promedio Mensual por Persona en la comuna de Camarones</t>
  </si>
  <si>
    <t xml:space="preserve"> Muestra en proporciones de la Variación porcentual del Ingreso Promedio Mensual por Persona en la comuna de Camarones en los Años 2006-2009-2011-2013-2015-2017. Gráfico de elaboración propia con base en Encuestas CASEN 2006 a 2017- Porcentaje (%)</t>
  </si>
  <si>
    <t>ingresos,personas,histórico,CASEN,encuesta,CASEN,INE,estadística,Socioeconómico,Ingreso Promedio Comunal,Ingreso Promedio Mensual,Camarones,Variación Ingreso Comunal</t>
  </si>
  <si>
    <t>https://analytics.zoho.com/open-view/2395394000008161221?ZOHO_CRITERIA=%22Localiza%20Chile%22.%22Codcom%22%3D15102</t>
  </si>
  <si>
    <t>Diferencial de Ingreso Promedio Mensual de Hombres según Alfabetismo en la comuna de Florida</t>
  </si>
  <si>
    <t>Evolución del Diferencial de Ingreso Promedio Mensual de Hombres según Alfabetismo en la comuna de Florida, en los Años 2006-2009-2011-2013-2015-2017. Gráfico de elaboración propia con base en Encuestas CASEN 2006 a 2017- CLP/mes</t>
  </si>
  <si>
    <t>ingresos,personas,histórico,CASEN,encuesta,CASEN,INE,estadística,Socioeconómico,Ingreso Promedio Comunal,Ingreso por Sexo-Alfabetismo,Florida,Ingreso Hombres - Alfabetismo</t>
  </si>
  <si>
    <t>https://analytics.zoho.com/open-view/2395394000008161224?ZOHO_CRITERIA=%22Localiza%20Chile%22.%22Codcom%22%3D8104</t>
  </si>
  <si>
    <t>#1774B583</t>
  </si>
  <si>
    <t>Diferencial de Ingreso Promedio Mensual de Hombres según Alfabetismo en la comuna de Curicó</t>
  </si>
  <si>
    <t>Evolución del Diferencial de Ingreso Promedio Mensual de Hombres según Alfabetismo en la comuna de Curicó, en los Años 2006-2009-2011-2013-2015-2017. Gráfico de elaboración propia con base en Encuestas CASEN 2006 a 2017- CLP/mes</t>
  </si>
  <si>
    <t>ingresos,personas,histórico,CASEN,encuesta,CASEN,INE,estadística,Socioeconómico,Ingreso Promedio Comunal,Ingreso por Sexo-Alfabetismo,Curicó,Ingreso Hombres - Alfabetismo</t>
  </si>
  <si>
    <t>https://analytics.zoho.com/open-view/2395394000008161224?ZOHO_CRITERIA=%22Localiza%20Chile%22.%22Codcom%22%3D7301</t>
  </si>
  <si>
    <t>#1774B563</t>
  </si>
  <si>
    <t>Evolución del Ingreso Promedio Mensual por Persona en la comuna de Primavera</t>
  </si>
  <si>
    <t>Evolución del Ingreso Promedio Mensual por Persona en la comuna de Primavera en los Años 2006-2009-2011-2013-2015-2017. Gráfico de elaboración propia con base en Encuestas CASEN 2006 a 2017- CLP/mes</t>
  </si>
  <si>
    <t>ingresos,personas,histórico,CASEN,encuesta,CASEN,INE,estadística,Socioeconómico,Ingreso Promedio Comunal,Ingreso Promedio Mensual,Primavera,Ingreso Comunal</t>
  </si>
  <si>
    <t>https://analytics.zoho.com/open-view/2395394000008161220?ZOHO_CRITERIA=%22Localiza%20Chile%22.%22Codcom%22%3D12302</t>
  </si>
  <si>
    <t>#1774B350</t>
  </si>
  <si>
    <t>Evolución del Ingreso Promedio Mensual por Alfabetismo en la comuna de Ñuñoa</t>
  </si>
  <si>
    <t>Muestra de la Evolución del Ingreso Promedio Mensual por Alfabetismo en la comuna de Ñuñoa en los Años 2006-2009-2011-2013-2015-2017. Gráfico de elaboración propia con base en Encuestas CASEN 2006 a 2017-unidad CLP/mes</t>
  </si>
  <si>
    <t>https://analytics.zoho.com/open-view/2395394000008161226?ZOHO_CRITERIA=%22Localiza%20Chile%22.%22Codcom%22%3D13120</t>
  </si>
  <si>
    <t>Diferencial de Ingreso Promedio Mensual de Hombres según Alfabetismo en la comuna de Alhué</t>
  </si>
  <si>
    <t>Evolución del Diferencial de Ingreso Promedio Mensual de Hombres según Alfabetismo en la comuna de Alhué, en los Años 2006-2009-2011-2013-2015-2017. Gráfico de elaboración propia con base en Encuestas CASEN 2006 a 2017- CLP/mes</t>
  </si>
  <si>
    <t>ingresos,personas,histórico,CASEN,encuesta,CASEN,INE,estadística,Socioeconómico,Ingreso Promedio Comunal,Ingreso por Sexo-Alfabetismo,Alhué,Ingreso Hombres - Alfabetismo</t>
  </si>
  <si>
    <t>https://analytics.zoho.com/open-view/2395394000008161224?ZOHO_CRITERIA=%22Localiza%20Chile%22.%22Codcom%22%3D13502</t>
  </si>
  <si>
    <t>Variación porcentual del Ingreso Promedio Mensual por Persona en la comuna de Osorno</t>
  </si>
  <si>
    <t xml:space="preserve"> Muestra en proporciones de la Variación porcentual del Ingreso Promedio Mensual por Persona en la comuna de Osorno en los Años 2006-2009-2011-2013-2015-2017. Gráfico de elaboración propia con base en Encuestas CASEN 2006 a 2017- Porcentaje (%)</t>
  </si>
  <si>
    <t>ingresos,personas,histórico,CASEN,encuesta,CASEN,INE,estadística,Socioeconómico,Ingreso Promedio Comunal,Ingreso Promedio Mensual,Osorno,Variación Ingreso Comunal</t>
  </si>
  <si>
    <t>https://analytics.zoho.com/open-view/2395394000008161221?ZOHO_CRITERIA=%22Localiza%20Chile%22.%22Codcom%22%3D10301</t>
  </si>
  <si>
    <t>Evolución del Ingreso Promedio Mensual por Persona en la comuna de Quirihue</t>
  </si>
  <si>
    <t>Evolución del Ingreso Promedio Mensual por Persona en la comuna de Quirihue en los Años 2006-2009-2011-2013-2015-2017. Gráfico de elaboración propia con base en Encuestas CASEN 2006 a 2017- CLP/mes</t>
  </si>
  <si>
    <t>ingresos,personas,histórico,CASEN,encuesta,CASEN,INE,estadística,Socioeconómico,Ingreso Promedio Comunal,Ingreso Promedio Mensual,Quirihue,Ingreso Comunal</t>
  </si>
  <si>
    <t>https://analytics.zoho.com/open-view/2395394000008161220?ZOHO_CRITERIA=%22Localiza%20Chile%22.%22Codcom%22%3D16201</t>
  </si>
  <si>
    <t>Diferencial de Ingreso Promedio Mensual de Mujeres según Alfabetismo en la comuna de Gorbea</t>
  </si>
  <si>
    <t>Evolución del Diferencial de Ingreso Promedio Mensual de Mujeres según Alfabetismo en la comuna de Gorbea, en los Años 2006-2009-2011-2013-2015-2017. Gráfico de elaboración propia con base en Encuestas CASEN 2006 a 2017- CLP/mes</t>
  </si>
  <si>
    <t>ingresos,personas,histórico,CASEN,encuesta,CASEN,INE,estadística,Socioeconómico,Ingreso Promedio Comunal,Ingreso por Sexo-Alfabetismo,Gorbea,Ingreso Mujeres - Alfabetismo</t>
  </si>
  <si>
    <t>https://analytics.zoho.com/open-view/2395394000008161225?ZOHO_CRITERIA=%22Localiza%20Chile%22.%22Codcom%22%3D9107</t>
  </si>
  <si>
    <t>#1774B640</t>
  </si>
  <si>
    <t>Evolución del Ingreso Promedio Mensual por Alfabetismo en la Región de Los Ríos</t>
  </si>
  <si>
    <t>Evolución del Ingreso Promedio Mensual por Alfabetismo en la Región de Los Ríos en los Años 2006-2009-2011-2013-2015-2017. Gráfico de elaboración propia con base en Encuestas CASEN 2006 a 2017 - CLP/mes</t>
  </si>
  <si>
    <t>ingresos,personas,histórico,CASEN,encuesta,CASEN,INE,estadística,Socioeconómico,Ingreso Promedio Regional,Ingreso por Alfabetismo,Región de Los Ríos,Ingreso por Alfabetismo</t>
  </si>
  <si>
    <t>https://analytics.zoho.com/open-view/2395394000008161206?ZOHO_CRITERIA=%22Localiza%20Chile%22.%22Codreg%22%3D14</t>
  </si>
  <si>
    <t>#1774B436</t>
  </si>
  <si>
    <t>Evolución del Ingreso Promedio Mensual por Persona para Mujeres y Hombres en la comuna de Teno</t>
  </si>
  <si>
    <t>Evolución del Ingreso Promedio Mensual por Persona para Mujeres y Hombres en la comuna de Teno, en los Años 2006-2009-2011-2013-2015-2017. Gráfico de elaboración propia con base en Encuestas CASEN 2006 a 2017- CLP/mes</t>
  </si>
  <si>
    <t>ingresos,personas,histórico,CASEN,encuesta,CASEN,INE,estadística,Socioeconómico,Ingreso Promedio Comunal,Ingreso por Sexo,Teno,Ingreso por Sexo</t>
  </si>
  <si>
    <t>https://analytics.zoho.com/open-view/2395394000008161222?ZOHO_CRITERIA=%22Localiza%20Chile%22.%22Codcom%22%3D7308</t>
  </si>
  <si>
    <t>Evolución del Ingreso Promedio Mensual por Persona para Mujeres y Hombres en la comuna de Colbún</t>
  </si>
  <si>
    <t>Evolución del Ingreso Promedio Mensual por Persona para Mujeres y Hombres en la comuna de Colbún, en los Años 2006-2009-2011-2013-2015-2017. Gráfico de elaboración propia con base en Encuestas CASEN 2006 a 2017- CLP/mes</t>
  </si>
  <si>
    <t>ingresos,personas,histórico,CASEN,encuesta,CASEN,INE,estadística,Socioeconómico,Ingreso Promedio Comunal,Ingreso por Sexo,Colbún,Ingreso por Sexo</t>
  </si>
  <si>
    <t>https://analytics.zoho.com/open-view/2395394000008161222?ZOHO_CRITERIA=%22Localiza%20Chile%22.%22Codcom%22%3D7402</t>
  </si>
  <si>
    <t>#1774B211</t>
  </si>
  <si>
    <t>Diferencial de Ingreso Promedio Mensual de Mujeres según Alfabetismo en la comuna de Penco</t>
  </si>
  <si>
    <t>Evolución del Diferencial de Ingreso Promedio Mensual de Mujeres según Alfabetismo en la comuna de Penco, en los Años 2006-2009-2011-2013-2015-2017. Gráfico de elaboración propia con base en Encuestas CASEN 2006 a 2017- CLP/mes</t>
  </si>
  <si>
    <t>ingresos,personas,histórico,CASEN,encuesta,CASEN,INE,estadística,Socioeconómico,Ingreso Promedio Comunal,Ingreso por Sexo-Alfabetismo,Penco,Ingreso Mujeres - Alfabetismo</t>
  </si>
  <si>
    <t>https://analytics.zoho.com/open-view/2395394000008161225?ZOHO_CRITERIA=%22Localiza%20Chile%22.%22Codcom%22%3D8107</t>
  </si>
  <si>
    <t>Diferencial de Ingreso Promedio Mensual de Mujeres según Alfabetismo en la comuna de Viña del Mar</t>
  </si>
  <si>
    <t>Evolución del Diferencial de Ingreso Promedio Mensual de Mujeres según Alfabetismo en la comuna de Viña del Mar, en los Años 2006-2009-2011-2013-2015-2017. Gráfico de elaboración propia con base en Encuestas CASEN 2006 a 2017- CLP/mes</t>
  </si>
  <si>
    <t>ingresos,personas,histórico,CASEN,encuesta,CASEN,INE,estadística,Socioeconómico,Ingreso Promedio Comunal,Ingreso por Sexo-Alfabetismo,Viña del Mar,Ingreso Mujeres - Alfabetismo</t>
  </si>
  <si>
    <t>https://analytics.zoho.com/open-view/2395394000008161225?ZOHO_CRITERIA=%22Localiza%20Chile%22.%22Codcom%22%3D5109</t>
  </si>
  <si>
    <t>#1774B485</t>
  </si>
  <si>
    <t>Diferencial de Ingreso Promedio Mensual de Hombres según Alfabetismo en la comuna de Linares</t>
  </si>
  <si>
    <t>Evolución del Diferencial de Ingreso Promedio Mensual de Hombres según Alfabetismo en la comuna de Linares, en los Años 2006-2009-2011-2013-2015-2017. Gráfico de elaboración propia con base en Encuestas CASEN 2006 a 2017- CLP/mes</t>
  </si>
  <si>
    <t>ingresos,personas,histórico,CASEN,encuesta,CASEN,INE,estadística,Socioeconómico,Ingreso Promedio Comunal,Ingreso por Sexo-Alfabetismo,Linares,Ingreso Hombres - Alfabetismo</t>
  </si>
  <si>
    <t>https://analytics.zoho.com/open-view/2395394000008161224?ZOHO_CRITERIA=%22Localiza%20Chile%22.%22Codcom%22%3D7401</t>
  </si>
  <si>
    <t>Diferencial de Ingreso Promedio Mensual de Mujeres según Alfabetismo en la comuna de Monte Patria</t>
  </si>
  <si>
    <t>Evolución del Diferencial de Ingreso Promedio Mensual de Mujeres según Alfabetismo en la comuna de Monte Patria, en los Años 2006-2009-2011-2013-2015-2017. Gráfico de elaboración propia con base en Encuestas CASEN 2006 a 2017- CLP/mes</t>
  </si>
  <si>
    <t>ingresos,personas,histórico,CASEN,encuesta,CASEN,INE,estadística,Socioeconómico,Ingreso Promedio Comunal,Ingreso por Sexo-Alfabetismo,Monte Patria,Ingreso Mujeres - Alfabetismo</t>
  </si>
  <si>
    <t>https://analytics.zoho.com/open-view/2395394000008161225?ZOHO_CRITERIA=%22Localiza%20Chile%22.%22Codcom%22%3D4303</t>
  </si>
  <si>
    <t>Comparativo de Ingreso Promedio Mensual entre personas con y sin alfabetización en la comuna de Quilleco</t>
  </si>
  <si>
    <t>Gráfico nos muestra el Comparativo de Ingreso Promedio Mensual entre personas con y sin alfabetización en la comuna de Quilleco en el Año 2017. Gráfico de elaboración propia con base en Encuestas CASEN 2006 a 2017-unidad CLP/mes</t>
  </si>
  <si>
    <t>ingresos,personas,histórico,CASEN,encuesta,CASEN,INE,estadística,Socioeconómico,Ingreso Promedio Comunal,Ingreso por Alfabetismo,Quilleco,Ingreso por Alfabetismo</t>
  </si>
  <si>
    <t>https://analytics.zoho.com/open-view/2395394000008161227?ZOHO_CRITERIA=%22Localiza%20Chile%22.%22Codcom%22%3D8309</t>
  </si>
  <si>
    <t>Ingreso Promedio Mensual de Mujeres y Hombres en el año 2017 en la comuna de Panguipulli</t>
  </si>
  <si>
    <t xml:space="preserve"> Distribución del Ingreso Promedio Mensual de Mujeres y Hombres en el año 2017 en la comuna de Panguipulli. Gráfico de elaboración propia con base en Encuestas CASEN 2006 a 2017- CLP/mes</t>
  </si>
  <si>
    <t>ingresos,personas,histórico,CASEN,encuesta,CASEN,INE,estadística,Socioeconómico,Ingreso Promedio Comunal,Ingreso por Sexo,Panguipulli,Ingreso por Sexo</t>
  </si>
  <si>
    <t>https://analytics.zoho.com/open-view/2395394000008161223?ZOHO_CRITERIA=%22Localiza%20Chile%22.%22Codcom%22%3D14108</t>
  </si>
  <si>
    <t>#1774B775</t>
  </si>
  <si>
    <t>Evolución del Ingreso Promedio Mensual por Alfabetismo en la comuna de Curacautín</t>
  </si>
  <si>
    <t>Muestra de la Evolución del Ingreso Promedio Mensual por Alfabetismo en la comuna de Curacautín en los Años 2006-2009-2011-2013-2015-2017. Gráfico de elaboración propia con base en Encuestas CASEN 2006 a 2017-unidad CLP/mes</t>
  </si>
  <si>
    <t>ingresos,personas,histórico,CASEN,encuesta,CASEN,INE,estadística,Socioeconómico,Ingreso Promedio Comunal,Ingreso por Alfabetismo,Curacautín,Ingreso por Alfabetismo</t>
  </si>
  <si>
    <t>https://analytics.zoho.com/open-view/2395394000008161226?ZOHO_CRITERIA=%22Localiza%20Chile%22.%22Codcom%22%3D9203</t>
  </si>
  <si>
    <t>Diferencial de Ingreso Promedio Mensual de Mujeres según Alfabetismo en la comuna de Peñalolén</t>
  </si>
  <si>
    <t>Evolución del Diferencial de Ingreso Promedio Mensual de Mujeres según Alfabetismo en la comuna de Peñalolén, en los Años 2006-2009-2011-2013-2015-2017. Gráfico de elaboración propia con base en Encuestas CASEN 2006 a 2017- CLP/mes</t>
  </si>
  <si>
    <t>ingresos,personas,histórico,CASEN,encuesta,CASEN,INE,estadística,Socioeconómico,Ingreso Promedio Comunal,Ingreso por Sexo-Alfabetismo,Peñalolén,Ingreso Mujeres - Alfabetismo</t>
  </si>
  <si>
    <t>https://analytics.zoho.com/open-view/2395394000008161225?ZOHO_CRITERIA=%22Localiza%20Chile%22.%22Codcom%22%3D13122</t>
  </si>
  <si>
    <t>Comparativo de Ingreso Promedio Mensual entre personas con y sin alfabetización en la comuna de San Miguel</t>
  </si>
  <si>
    <t>Gráfico nos muestra el Comparativo de Ingreso Promedio Mensual entre personas con y sin alfabetización en la comuna de San Miguel en el Año 2017. Gráfico de elaboración propia con base en Encuestas CASEN 2006 a 2017-unidad CLP/mes</t>
  </si>
  <si>
    <t>ingresos,personas,histórico,CASEN,encuesta,CASEN,INE,estadística,Socioeconómico,Ingreso Promedio Comunal,Ingreso por Alfabetismo,San Miguel,Ingreso por Alfabetismo</t>
  </si>
  <si>
    <t>https://analytics.zoho.com/open-view/2395394000008161227?ZOHO_CRITERIA=%22Localiza%20Chile%22.%22Codcom%22%3D13130</t>
  </si>
  <si>
    <t>Comparativo de Ingreso Promedio Mensual entre personas con y sin alfabetización en la comuna de Requínoa</t>
  </si>
  <si>
    <t>Gráfico nos muestra el Comparativo de Ingreso Promedio Mensual entre personas con y sin alfabetización en la comuna de Requínoa en el Año 2017. Gráfico de elaboración propia con base en Encuestas CASEN 2006 a 2017-unidad CLP/mes</t>
  </si>
  <si>
    <t>ingresos,personas,histórico,CASEN,encuesta,CASEN,INE,estadística,Socioeconómico,Ingreso Promedio Comunal,Ingreso por Alfabetismo,Requínoa,Ingreso por Alfabetismo</t>
  </si>
  <si>
    <t>https://analytics.zoho.com/open-view/2395394000008161227?ZOHO_CRITERIA=%22Localiza%20Chile%22.%22Codcom%22%3D6116</t>
  </si>
  <si>
    <t>Evolución del Ingreso Promedio Mensual por Persona en la comuna de Curacautín</t>
  </si>
  <si>
    <t>Evolución del Ingreso Promedio Mensual por Persona en la comuna de Curacautín en los Años 2006-2009-2011-2013-2015-2017. Gráfico de elaboración propia con base en Encuestas CASEN 2006 a 2017- CLP/mes</t>
  </si>
  <si>
    <t>ingresos,personas,histórico,CASEN,encuesta,CASEN,INE,estadística,Socioeconómico,Ingreso Promedio Comunal,Ingreso Promedio Mensual,Curacautín,Ingreso Comunal</t>
  </si>
  <si>
    <t>https://analytics.zoho.com/open-view/2395394000008161220?ZOHO_CRITERIA=%22Localiza%20Chile%22.%22Codcom%22%3D9203</t>
  </si>
  <si>
    <t>Evolución del Ingreso Promedio Mensual por Alfabetismo en la comuna de Río Verde</t>
  </si>
  <si>
    <t>Muestra de la Evolución del Ingreso Promedio Mensual por Alfabetismo en la comuna de Río Verde en los Años 2006-2009-2011-2013-2015-2017. Gráfico de elaboración propia con base en Encuestas CASEN 2006 a 2017-unidad CLP/mes</t>
  </si>
  <si>
    <t>https://analytics.zoho.com/open-view/2395394000008161226?ZOHO_CRITERIA=%22Localiza%20Chile%22.%22Codcom%22%3D12103</t>
  </si>
  <si>
    <t>Comparativo de Ingreso Promedio Mensual entre personas con y sin alfabetización en la comuna de Purén</t>
  </si>
  <si>
    <t>Gráfico nos muestra el Comparativo de Ingreso Promedio Mensual entre personas con y sin alfabetización en la comuna de Purén en el Año 2017. Gráfico de elaboración propia con base en Encuestas CASEN 2006 a 2017-unidad CLP/mes</t>
  </si>
  <si>
    <t>ingresos,personas,histórico,CASEN,encuesta,CASEN,INE,estadística,Socioeconómico,Ingreso Promedio Comunal,Ingreso por Alfabetismo,Purén,Ingreso por Alfabetismo</t>
  </si>
  <si>
    <t>https://analytics.zoho.com/open-view/2395394000008161227?ZOHO_CRITERIA=%22Localiza%20Chile%22.%22Codcom%22%3D9208</t>
  </si>
  <si>
    <t>#1774B662</t>
  </si>
  <si>
    <t>Evolución del Ingreso Promedio Mensual por Persona para Mujeres y Hombres en la comuna de General Lagos</t>
  </si>
  <si>
    <t>Evolución del Ingreso Promedio Mensual por Persona para Mujeres y Hombres en la comuna de General Lagos, en los Años 2006-2009-2011-2013-2015-2017. Gráfico de elaboración propia con base en Encuestas CASEN 2006 a 2017- CLP/mes</t>
  </si>
  <si>
    <t>ingresos,personas,histórico,CASEN,encuesta,CASEN,INE,estadística,Socioeconómico,Ingreso Promedio Comunal,Ingreso por Sexo,General Lagos,Ingreso por Sexo</t>
  </si>
  <si>
    <t>https://analytics.zoho.com/open-view/2395394000008161222?ZOHO_CRITERIA=%22Localiza%20Chile%22.%22Codcom%22%3D15202</t>
  </si>
  <si>
    <t>#1774B421</t>
  </si>
  <si>
    <t>Diferencial de Ingreso Promedio Mensual de Mujeres según Alfabetismo en la comuna de Paredones</t>
  </si>
  <si>
    <t>Evolución del Diferencial de Ingreso Promedio Mensual de Mujeres según Alfabetismo en la comuna de Paredones, en los Años 2006-2009-2011-2013-2015-2017. Gráfico de elaboración propia con base en Encuestas CASEN 2006 a 2017- CLP/mes</t>
  </si>
  <si>
    <t>ingresos,personas,histórico,CASEN,encuesta,CASEN,INE,estadística,Socioeconómico,Ingreso Promedio Comunal,Ingreso por Sexo-Alfabetismo,Paredones,Ingreso Mujeres - Alfabetismo</t>
  </si>
  <si>
    <t>https://analytics.zoho.com/open-view/2395394000008161225?ZOHO_CRITERIA=%22Localiza%20Chile%22.%22Codcom%22%3D6206</t>
  </si>
  <si>
    <t>Evolución del Ingreso Promedio Mensual por Alfabetismo en la comuna de Renaico</t>
  </si>
  <si>
    <t>Muestra de la Evolución del Ingreso Promedio Mensual por Alfabetismo en la comuna de Renaico en los Años 2006-2009-2011-2013-2015-2017. Gráfico de elaboración propia con base en Encuestas CASEN 2006 a 2017-unidad CLP/mes</t>
  </si>
  <si>
    <t>ingresos,personas,histórico,CASEN,encuesta,CASEN,INE,estadística,Socioeconómico,Ingreso Promedio Comunal,Ingreso por Alfabetismo,Renaico,Ingreso por Alfabetismo</t>
  </si>
  <si>
    <t>https://analytics.zoho.com/open-view/2395394000008161226?ZOHO_CRITERIA=%22Localiza%20Chile%22.%22Codcom%22%3D9209</t>
  </si>
  <si>
    <t>Comparativo de Ingreso Promedio Mensual entre personas con y sin alfabetización en la comuna de Quilicura</t>
  </si>
  <si>
    <t>Gráfico nos muestra el Comparativo de Ingreso Promedio Mensual entre personas con y sin alfabetización en la comuna de Quilicura en el Año 2017. Gráfico de elaboración propia con base en Encuestas CASEN 2006 a 2017-unidad CLP/mes</t>
  </si>
  <si>
    <t>ingresos,personas,histórico,CASEN,encuesta,CASEN,INE,estadística,Socioeconómico,Ingreso Promedio Comunal,Ingreso por Alfabetismo,Quilicura,Ingreso por Alfabetismo</t>
  </si>
  <si>
    <t>https://analytics.zoho.com/open-view/2395394000008161227?ZOHO_CRITERIA=%22Localiza%20Chile%22.%22Codcom%22%3D13125</t>
  </si>
  <si>
    <t>Diferencial de Ingreso Promedio Mensual de Hombres según Alfabetismo en la comuna de Viña del Mar</t>
  </si>
  <si>
    <t>Evolución del Diferencial de Ingreso Promedio Mensual de Hombres según Alfabetismo en la comuna de Viña del Mar, en los Años 2006-2009-2011-2013-2015-2017. Gráfico de elaboración propia con base en Encuestas CASEN 2006 a 2017- CLP/mes</t>
  </si>
  <si>
    <t>ingresos,personas,histórico,CASEN,encuesta,CASEN,INE,estadística,Socioeconómico,Ingreso Promedio Comunal,Ingreso por Sexo-Alfabetismo,Viña del Mar,Ingreso Hombres - Alfabetismo</t>
  </si>
  <si>
    <t>https://analytics.zoho.com/open-view/2395394000008161224?ZOHO_CRITERIA=%22Localiza%20Chile%22.%22Codcom%22%3D5109</t>
  </si>
  <si>
    <t>Comparativo de Ingreso Promedio Mensual entre personas con y sin alfabetización en la comuna de Iquique</t>
  </si>
  <si>
    <t>Gráfico nos muestra el Comparativo de Ingreso Promedio Mensual entre personas con y sin alfabetización en la comuna de Iquique en el Año 2017. Gráfico de elaboración propia con base en Encuestas CASEN 2006 a 2017-unidad CLP/mes</t>
  </si>
  <si>
    <t>ingresos,personas,histórico,CASEN,encuesta,CASEN,INE,estadística,Socioeconómico,Ingreso Promedio Comunal,Ingreso por Alfabetismo,Iquique,Ingreso por Alfabetismo</t>
  </si>
  <si>
    <t>https://analytics.zoho.com/open-view/2395394000008161227?ZOHO_CRITERIA=%22Localiza%20Chile%22.%22Codcom%22%3D1101</t>
  </si>
  <si>
    <t>#1774B439</t>
  </si>
  <si>
    <t>Evolución del Ingreso Promedio Mensual por Persona para Mujeres y Hombres en la comuna de Rinconada</t>
  </si>
  <si>
    <t>Evolución del Ingreso Promedio Mensual por Persona para Mujeres y Hombres en la comuna de Rinconada, en los Años 2006-2009-2011-2013-2015-2017. Gráfico de elaboración propia con base en Encuestas CASEN 2006 a 2017- CLP/mes</t>
  </si>
  <si>
    <t>ingresos,personas,histórico,CASEN,encuesta,CASEN,INE,estadística,Socioeconómico,Ingreso Promedio Comunal,Ingreso por Sexo,Rinconada,Ingreso por Sexo</t>
  </si>
  <si>
    <t>https://analytics.zoho.com/open-view/2395394000008161222?ZOHO_CRITERIA=%22Localiza%20Chile%22.%22Codcom%22%3D5303</t>
  </si>
  <si>
    <t>#1774B127</t>
  </si>
  <si>
    <t>Variación porcentual del Ingreso Promedio Mensual por Persona en la comuna de Independencia</t>
  </si>
  <si>
    <t xml:space="preserve"> Muestra en proporciones de la Variación porcentual del Ingreso Promedio Mensual por Persona en la comuna de Independencia en los Años 2006-2009-2011-2013-2015-2017. Gráfico de elaboración propia con base en Encuestas CASEN 2006 a 2017- Porcentaje (%)</t>
  </si>
  <si>
    <t>ingresos,personas,histórico,CASEN,encuesta,CASEN,INE,estadística,Socioeconómico,Ingreso Promedio Comunal,Ingreso Promedio Mensual,Independencia,Variación Ingreso Comunal</t>
  </si>
  <si>
    <t>https://analytics.zoho.com/open-view/2395394000008161221?ZOHO_CRITERIA=%22Localiza%20Chile%22.%22Codcom%22%3D13108</t>
  </si>
  <si>
    <t>Evolución del Ingreso Promedio Mensual por Persona en la comuna de Hualqui</t>
  </si>
  <si>
    <t>Evolución del Ingreso Promedio Mensual por Persona en la comuna de Hualqui en los Años 2006-2009-2011-2013-2015-2017. Gráfico de elaboración propia con base en Encuestas CASEN 2006 a 2017- CLP/mes</t>
  </si>
  <si>
    <t>ingresos,personas,histórico,CASEN,encuesta,CASEN,INE,estadística,Socioeconómico,Ingreso Promedio Comunal,Ingreso Promedio Mensual,Hualqui,Ingreso Comunal</t>
  </si>
  <si>
    <t>https://analytics.zoho.com/open-view/2395394000008161220?ZOHO_CRITERIA=%22Localiza%20Chile%22.%22Codcom%22%3D8105</t>
  </si>
  <si>
    <t>#1774B222</t>
  </si>
  <si>
    <t>Ingreso Promedio Mensual de Mujeres y Hombres en el año 2017 en la comuna de Curepto</t>
  </si>
  <si>
    <t xml:space="preserve"> Distribución del Ingreso Promedio Mensual de Mujeres y Hombres en el año 2017 en la comuna de Curepto. Gráfico de elaboración propia con base en Encuestas CASEN 2006 a 2017- CLP/mes</t>
  </si>
  <si>
    <t>https://analytics.zoho.com/open-view/2395394000008161223?ZOHO_CRITERIA=%22Localiza%20Chile%22.%22Codcom%22%3D7103</t>
  </si>
  <si>
    <t>Evolución del Ingreso Promedio Mensual por Persona para Mujeres y Hombres en la comuna de Río Hurtado</t>
  </si>
  <si>
    <t>Evolución del Ingreso Promedio Mensual por Persona para Mujeres y Hombres en la comuna de Río Hurtado, en los Años 2006-2009-2011-2013-2015-2017. Gráfico de elaboración propia con base en Encuestas CASEN 2006 a 2017- CLP/mes</t>
  </si>
  <si>
    <t>ingresos,personas,histórico,CASEN,encuesta,CASEN,INE,estadística,Socioeconómico,Ingreso Promedio Comunal,Ingreso por Sexo,Río Hurtado,Ingreso por Sexo</t>
  </si>
  <si>
    <t>https://analytics.zoho.com/open-view/2395394000008161222?ZOHO_CRITERIA=%22Localiza%20Chile%22.%22Codcom%22%3D4305</t>
  </si>
  <si>
    <t>#1774B116</t>
  </si>
  <si>
    <t>Evolución del Ingreso Promedio Mensual por Persona para Mujeres y Hombres en la comuna de Taltal</t>
  </si>
  <si>
    <t>Evolución del Ingreso Promedio Mensual por Persona para Mujeres y Hombres en la comuna de Taltal, en los Años 2006-2009-2011-2013-2015-2017. Gráfico de elaboración propia con base en Encuestas CASEN 2006 a 2017- CLP/mes</t>
  </si>
  <si>
    <t>https://analytics.zoho.com/open-view/2395394000008161222?ZOHO_CRITERIA=%22Localiza%20Chile%22.%22Codcom%22%3D2104</t>
  </si>
  <si>
    <t>#1774B87</t>
  </si>
  <si>
    <t>Diferencial de Ingreso Promedio Mensual de Mujeres según Alfabetismo en la Región de Coquimbo</t>
  </si>
  <si>
    <t>Gráfico del Diferencial de Ingreso Promedio Mensual de Mujeres según Alfabetismo en la Región de Coquimbo, en los Años 2006-2009-2011-2013-2015-2017. Gráfico de elaboración propia con base en Encuestas CASEN 2006 a 2017- CLP/mes</t>
  </si>
  <si>
    <t>ingresos,personas,histórico,CASEN,encuesta,CASEN,INE,estadística,Socioeconómico,Ingreso Promedio Regional,Ingreso por Sexo-Alfabetismo,Región de Coquimbo,Ingreso Mujeres - Alfabetismo</t>
  </si>
  <si>
    <t>https://analytics.zoho.com/open-view/2395394000008161205?ZOHO_CRITERIA=%22Localiza%20Chile%22.%22Codreg%22%3D4</t>
  </si>
  <si>
    <t>Evolución del Ingreso Promedio Mensual por Alfabetismo en la comuna de Papudo</t>
  </si>
  <si>
    <t>Muestra de la Evolución del Ingreso Promedio Mensual por Alfabetismo en la comuna de Papudo en los Años 2006-2009-2011-2013-2015-2017. Gráfico de elaboración propia con base en Encuestas CASEN 2006 a 2017-unidad CLP/mes</t>
  </si>
  <si>
    <t>ingresos,personas,histórico,CASEN,encuesta,CASEN,INE,estadística,Socioeconómico,Ingreso Promedio Comunal,Ingreso por Alfabetismo,Papudo,Ingreso por Alfabetismo</t>
  </si>
  <si>
    <t>https://analytics.zoho.com/open-view/2395394000008161226?ZOHO_CRITERIA=%22Localiza%20Chile%22.%22Codcom%22%3D5403</t>
  </si>
  <si>
    <t>#1774B493</t>
  </si>
  <si>
    <t>Ingreso Promedio Mensual de Mujeres y Hombres en el año 2017 en la comuna de Catemu</t>
  </si>
  <si>
    <t xml:space="preserve"> Distribución del Ingreso Promedio Mensual de Mujeres y Hombres en el año 2017 en la comuna de Catemu. Gráfico de elaboración propia con base en Encuestas CASEN 2006 a 2017- CLP/mes</t>
  </si>
  <si>
    <t>ingresos,personas,histórico,CASEN,encuesta,CASEN,INE,estadística,Socioeconómico,Ingreso Promedio Comunal,Ingreso por Sexo,Catemu,Ingreso por Sexo</t>
  </si>
  <si>
    <t>https://analytics.zoho.com/open-view/2395394000008161223?ZOHO_CRITERIA=%22Localiza%20Chile%22.%22Codcom%22%3D5702</t>
  </si>
  <si>
    <t>#1774B508</t>
  </si>
  <si>
    <t>Evolución del Ingreso Promedio Mensual por Persona para Mujeres y Hombres en la comuna de San Fernando</t>
  </si>
  <si>
    <t>Evolución del Ingreso Promedio Mensual por Persona para Mujeres y Hombres en la comuna de San Fernando, en los Años 2006-2009-2011-2013-2015-2017. Gráfico de elaboración propia con base en Encuestas CASEN 2006 a 2017- CLP/mes</t>
  </si>
  <si>
    <t>ingresos,personas,histórico,CASEN,encuesta,CASEN,INE,estadística,Socioeconómico,Ingreso Promedio Comunal,Ingreso por Sexo,San Fernando,Ingreso por Sexo</t>
  </si>
  <si>
    <t>https://analytics.zoho.com/open-view/2395394000008161222?ZOHO_CRITERIA=%22Localiza%20Chile%22.%22Codcom%22%3D6301</t>
  </si>
  <si>
    <t>Evolución del Ingreso Promedio Mensual por Persona para Mujeres y Hombres en la comuna de Pica</t>
  </si>
  <si>
    <t>Evolución del Ingreso Promedio Mensual por Persona para Mujeres y Hombres en la comuna de Pica, en los Años 2006-2009-2011-2013-2015-2017. Gráfico de elaboración propia con base en Encuestas CASEN 2006 a 2017- CLP/mes</t>
  </si>
  <si>
    <t>ingresos,personas,histórico,CASEN,encuesta,CASEN,INE,estadística,Socioeconómico,Ingreso Promedio Comunal,Ingreso por Sexo,Pica,Ingreso por Sexo</t>
  </si>
  <si>
    <t>https://analytics.zoho.com/open-view/2395394000008161222?ZOHO_CRITERIA=%22Localiza%20Chile%22.%22Codcom%22%3D1405</t>
  </si>
  <si>
    <t>#1774B83</t>
  </si>
  <si>
    <t>Diferencial de Ingreso Promedio Mensual de Hombres según Alfabetismo en la comuna de Tomé</t>
  </si>
  <si>
    <t>Evolución del Diferencial de Ingreso Promedio Mensual de Hombres según Alfabetismo en la comuna de Tomé, en los Años 2006-2009-2011-2013-2015-2017. Gráfico de elaboración propia con base en Encuestas CASEN 2006 a 2017- CLP/mes</t>
  </si>
  <si>
    <t>ingresos,personas,histórico,CASEN,encuesta,CASEN,INE,estadística,Socioeconómico,Ingreso Promedio Comunal,Ingreso por Sexo-Alfabetismo,Tomé,Ingreso Hombres - Alfabetismo</t>
  </si>
  <si>
    <t>https://analytics.zoho.com/open-view/2395394000008161224?ZOHO_CRITERIA=%22Localiza%20Chile%22.%22Codcom%22%3D8111</t>
  </si>
  <si>
    <t>Diferencial de Ingreso Promedio Mensual de Mujeres según Alfabetismo en la comuna de Empedrado</t>
  </si>
  <si>
    <t>Evolución del Diferencial de Ingreso Promedio Mensual de Mujeres según Alfabetismo en la comuna de Empedrado, en los Años 2006-2009-2011-2013-2015-2017. Gráfico de elaboración propia con base en Encuestas CASEN 2006 a 2017- CLP/mes</t>
  </si>
  <si>
    <t>ingresos,personas,histórico,CASEN,encuesta,CASEN,INE,estadística,Socioeconómico,Ingreso Promedio Comunal,Ingreso por Sexo-Alfabetismo,Empedrado,Ingreso Mujeres - Alfabetismo</t>
  </si>
  <si>
    <t>https://analytics.zoho.com/open-view/2395394000008161225?ZOHO_CRITERIA=%22Localiza%20Chile%22.%22Codcom%22%3D7104</t>
  </si>
  <si>
    <t>Evolución del Ingreso Promedio Mensual por Persona en la comuna de Tierra Amarilla</t>
  </si>
  <si>
    <t>Evolución del Ingreso Promedio Mensual por Persona en la comuna de Tierra Amarilla en los Años 2006-2009-2011-2013-2015-2017. Gráfico de elaboración propia con base en Encuestas CASEN 2006 a 2017- CLP/mes</t>
  </si>
  <si>
    <t>ingresos,personas,histórico,CASEN,encuesta,CASEN,INE,estadística,Socioeconómico,Ingreso Promedio Comunal,Ingreso Promedio Mensual,Tierra Amarilla,Ingreso Comunal</t>
  </si>
  <si>
    <t>https://analytics.zoho.com/open-view/2395394000008161220?ZOHO_CRITERIA=%22Localiza%20Chile%22.%22Codcom%22%3D3103</t>
  </si>
  <si>
    <t>#1774B95</t>
  </si>
  <si>
    <t>Diferencial de Ingreso Promedio Mensual de Hombres según Alfabetismo en la comuna de San José de Maipo</t>
  </si>
  <si>
    <t>Evolución del Diferencial de Ingreso Promedio Mensual de Hombres según Alfabetismo en la comuna de San José de Maipo, en los Años 2006-2009-2011-2013-2015-2017. Gráfico de elaboración propia con base en Encuestas CASEN 2006 a 2017- CLP/mes</t>
  </si>
  <si>
    <t>ingresos,personas,histórico,CASEN,encuesta,CASEN,INE,estadística,Socioeconómico,Ingreso Promedio Comunal,Ingreso por Sexo-Alfabetismo,San José de Maipo,Ingreso Hombres - Alfabetismo</t>
  </si>
  <si>
    <t>https://analytics.zoho.com/open-view/2395394000008161224?ZOHO_CRITERIA=%22Localiza%20Chile%22.%22Codcom%22%3D13203</t>
  </si>
  <si>
    <t>Ingreso Promedio Mensual de Mujeres y Hombres en el año 2017 en la comuna de Camiña</t>
  </si>
  <si>
    <t xml:space="preserve"> Distribución del Ingreso Promedio Mensual de Mujeres y Hombres en el año 2017 en la comuna de Camiña. Gráfico de elaboración propia con base en Encuestas CASEN 2006 a 2017- CLP/mes</t>
  </si>
  <si>
    <t>ingresos,personas,histórico,CASEN,encuesta,CASEN,INE,estadística,Socioeconómico,Ingreso Promedio Comunal,Ingreso por Sexo,Camiña,Ingreso por Sexo</t>
  </si>
  <si>
    <t>https://analytics.zoho.com/open-view/2395394000008161223?ZOHO_CRITERIA=%22Localiza%20Chile%22.%22Codcom%22%3D1402</t>
  </si>
  <si>
    <t>Diferencial de Ingreso Promedio Mensual de Hombres según Alfabetismo en la comuna de Curacaví</t>
  </si>
  <si>
    <t>Evolución del Diferencial de Ingreso Promedio Mensual de Hombres según Alfabetismo en la comuna de Curacaví, en los Años 2006-2009-2011-2013-2015-2017. Gráfico de elaboración propia con base en Encuestas CASEN 2006 a 2017- CLP/mes</t>
  </si>
  <si>
    <t>ingresos,personas,histórico,CASEN,encuesta,CASEN,INE,estadística,Socioeconómico,Ingreso Promedio Comunal,Ingreso por Sexo-Alfabetismo,Curacaví,Ingreso Hombres - Alfabetismo</t>
  </si>
  <si>
    <t>https://analytics.zoho.com/open-view/2395394000008161224?ZOHO_CRITERIA=%22Localiza%20Chile%22.%22Codcom%22%3D13503</t>
  </si>
  <si>
    <t>Variación porcentual del Ingreso Promedio Mensual por Persona en la Región del Biobío</t>
  </si>
  <si>
    <t xml:space="preserve"> Muestra de la Variación porcentual del Ingreso Promedio Mensual por Persona en la Región del Biobío, en los Años 2006-2009-2011-2013-2015-2017. Gráfico de elaboración propia con base en Encuestas CASEN 2006 a 2017- Porcentaje (%)</t>
  </si>
  <si>
    <t>ingresos,personas,histórico,CASEN,encuesta,CASEN,INE,estadística,Socioeconómico,Ingreso Promedio Regional,Ingreso Promedio Mensual,Región del Biobío,Variación Ingreso Regional</t>
  </si>
  <si>
    <t>https://analytics.zoho.com/open-view/2395394000008161201?ZOHO_CRITERIA=%22Localiza%20Chile%22.%22Codreg%22%3D8</t>
  </si>
  <si>
    <t>Evolución del Ingreso Promedio Mensual por Persona para Mujeres y Hombres en la comuna de Coltauco</t>
  </si>
  <si>
    <t>Evolución del Ingreso Promedio Mensual por Persona para Mujeres y Hombres en la comuna de Coltauco, en los Años 2006-2009-2011-2013-2015-2017. Gráfico de elaboración propia con base en Encuestas CASEN 2006 a 2017- CLP/mes</t>
  </si>
  <si>
    <t>https://analytics.zoho.com/open-view/2395394000008161222?ZOHO_CRITERIA=%22Localiza%20Chile%22.%22Codcom%22%3D6104</t>
  </si>
  <si>
    <t>#1774B158</t>
  </si>
  <si>
    <t>Evolución del Ingreso Promedio Mensual por Persona en la comuna de Saavedra</t>
  </si>
  <si>
    <t>Evolución del Ingreso Promedio Mensual por Persona en la comuna de Saavedra en los Años 2006-2009-2011-2013-2015-2017. Gráfico de elaboración propia con base en Encuestas CASEN 2006 a 2017- CLP/mes</t>
  </si>
  <si>
    <t>ingresos,personas,histórico,CASEN,encuesta,CASEN,INE,estadística,Socioeconómico,Ingreso Promedio Comunal,Ingreso Promedio Mensual,Saavedra,Ingreso Comunal</t>
  </si>
  <si>
    <t>https://analytics.zoho.com/open-view/2395394000008161220?ZOHO_CRITERIA=%22Localiza%20Chile%22.%22Codcom%22%3D9116</t>
  </si>
  <si>
    <t>#1774B287</t>
  </si>
  <si>
    <t>Evolución del Ingreso Promedio Mensual por Persona en la comuna de Quinchao</t>
  </si>
  <si>
    <t>Evolución del Ingreso Promedio Mensual por Persona en la comuna de Quinchao en los Años 2006-2009-2011-2013-2015-2017. Gráfico de elaboración propia con base en Encuestas CASEN 2006 a 2017- CLP/mes</t>
  </si>
  <si>
    <t>ingresos,personas,histórico,CASEN,encuesta,CASEN,INE,estadística,Socioeconómico,Ingreso Promedio Comunal,Ingreso Promedio Mensual,Quinchao,Ingreso Comunal</t>
  </si>
  <si>
    <t>https://analytics.zoho.com/open-view/2395394000008161220?ZOHO_CRITERIA=%22Localiza%20Chile%22.%22Codcom%22%3D10210</t>
  </si>
  <si>
    <t>#1774B322</t>
  </si>
  <si>
    <t>Ingreso Promedio Mensual de Mujeres y Hombres en el año 2017 en la comuna de Huasco</t>
  </si>
  <si>
    <t xml:space="preserve"> Distribución del Ingreso Promedio Mensual de Mujeres y Hombres en el año 2017 en la comuna de Huasco. Gráfico de elaboración propia con base en Encuestas CASEN 2006 a 2017- CLP/mes</t>
  </si>
  <si>
    <t>ingresos,personas,histórico,CASEN,encuesta,CASEN,INE,estadística,Socioeconómico,Ingreso Promedio Comunal,Ingreso por Sexo,Huasco,Ingreso por Sexo</t>
  </si>
  <si>
    <t>https://analytics.zoho.com/open-view/2395394000008161223?ZOHO_CRITERIA=%22Localiza%20Chile%22.%22Codcom%22%3D3304</t>
  </si>
  <si>
    <t>Variación porcentual del Ingreso Promedio Mensual por Persona en la comuna de Padre Hurtado</t>
  </si>
  <si>
    <t xml:space="preserve"> Muestra en proporciones de la Variación porcentual del Ingreso Promedio Mensual por Persona en la comuna de Padre Hurtado en los Años 2006-2009-2011-2013-2015-2017. Gráfico de elaboración propia con base en Encuestas CASEN 2006 a 2017- Porcentaje (%)</t>
  </si>
  <si>
    <t>ingresos,personas,histórico,CASEN,encuesta,CASEN,INE,estadística,Socioeconómico,Ingreso Promedio Comunal,Ingreso Promedio Mensual,Padre Hurtado,Variación Ingreso Comunal</t>
  </si>
  <si>
    <t>https://analytics.zoho.com/open-view/2395394000008161221?ZOHO_CRITERIA=%22Localiza%20Chile%22.%22Codcom%22%3D13604</t>
  </si>
  <si>
    <t>Evolución del Ingreso Promedio Mensual por Persona en la comuna de Lago Verde</t>
  </si>
  <si>
    <t>Evolución del Ingreso Promedio Mensual por Persona en la comuna de Lago Verde en los Años 2006-2009-2011-2013-2015-2017. Gráfico de elaboración propia con base en Encuestas CASEN 2006 a 2017- CLP/mes</t>
  </si>
  <si>
    <t>ingresos,personas,histórico,CASEN,encuesta,CASEN,INE,estadística,Socioeconómico,Ingreso Promedio Comunal,Ingreso Promedio Mensual,Lago Verde,Ingreso Comunal</t>
  </si>
  <si>
    <t>https://analytics.zoho.com/open-view/2395394000008161220?ZOHO_CRITERIA=%22Localiza%20Chile%22.%22Codcom%22%3D11102</t>
  </si>
  <si>
    <t>#1774B335</t>
  </si>
  <si>
    <t>Evolución del Ingreso Promedio Mensual por Persona para Mujeres y Hombres en la comuna de Calbuco</t>
  </si>
  <si>
    <t>Evolución del Ingreso Promedio Mensual por Persona para Mujeres y Hombres en la comuna de Calbuco, en los Años 2006-2009-2011-2013-2015-2017. Gráfico de elaboración propia con base en Encuestas CASEN 2006 a 2017- CLP/mes</t>
  </si>
  <si>
    <t>ingresos,personas,histórico,CASEN,encuesta,CASEN,INE,estadística,Socioeconómico,Ingreso Promedio Comunal,Ingreso por Sexo,Calbuco,Ingreso por Sexo</t>
  </si>
  <si>
    <t>https://analytics.zoho.com/open-view/2395394000008161222?ZOHO_CRITERIA=%22Localiza%20Chile%22.%22Codcom%22%3D10102</t>
  </si>
  <si>
    <t>#1774B305</t>
  </si>
  <si>
    <t>Ingreso Promedio Mensual de Mujeres y Hombres en el año 2017 en la comuna de Copiapó</t>
  </si>
  <si>
    <t xml:space="preserve"> Distribución del Ingreso Promedio Mensual de Mujeres y Hombres en el año 2017 en la comuna de Copiapó. Gráfico de elaboración propia con base en Encuestas CASEN 2006 a 2017- CLP/mes</t>
  </si>
  <si>
    <t>ingresos,personas,histórico,CASEN,encuesta,CASEN,INE,estadística,Socioeconómico,Ingreso Promedio Comunal,Ingreso por Sexo,Copiapó,Ingreso por Sexo</t>
  </si>
  <si>
    <t>https://analytics.zoho.com/open-view/2395394000008161223?ZOHO_CRITERIA=%22Localiza%20Chile%22.%22Codcom%22%3D3101</t>
  </si>
  <si>
    <t>#1774B455</t>
  </si>
  <si>
    <t>Ingreso Promedio Mensual de Mujeres y Hombres en el año 2017 en la Región de Los Lagos</t>
  </si>
  <si>
    <t>Muestra del Ingreso Promedio Mensual de Mujeres y Hombres en el año 2017 en la Región de Los Lagos. Gráfico de elaboración propia con base en Encuestas CASEN 2006 a 2017- CLP/mes</t>
  </si>
  <si>
    <t>https://analytics.zoho.com/open-view/2395394000008161203?ZOHO_CRITERIA=%22Localiza%20Chile%22.%22Codreg%22%3D10</t>
  </si>
  <si>
    <t>#1774B432</t>
  </si>
  <si>
    <t>Variación porcentual del Ingreso Promedio Mensual por Persona en la comuna de Angol</t>
  </si>
  <si>
    <t xml:space="preserve"> Muestra en proporciones de la Variación porcentual del Ingreso Promedio Mensual por Persona en la comuna de Angol en los Años 2006-2009-2011-2013-2015-2017. Gráfico de elaboración propia con base en Encuestas CASEN 2006 a 2017- Porcentaje (%)</t>
  </si>
  <si>
    <t>ingresos,personas,histórico,CASEN,encuesta,CASEN,INE,estadística,Socioeconómico,Ingreso Promedio Comunal,Ingreso Promedio Mensual,Angol,Variación Ingreso Comunal</t>
  </si>
  <si>
    <t>https://analytics.zoho.com/open-view/2395394000008161221?ZOHO_CRITERIA=%22Localiza%20Chile%22.%22Codcom%22%3D9201</t>
  </si>
  <si>
    <t>Evolución del Ingreso Promedio Mensual por Persona en la comuna de Putaendo</t>
  </si>
  <si>
    <t>Evolución del Ingreso Promedio Mensual por Persona en la comuna de Putaendo en los Años 2006-2009-2011-2013-2015-2017. Gráfico de elaboración propia con base en Encuestas CASEN 2006 a 2017- CLP/mes</t>
  </si>
  <si>
    <t>ingresos,personas,histórico,CASEN,encuesta,CASEN,INE,estadística,Socioeconómico,Ingreso Promedio Comunal,Ingreso Promedio Mensual,Putaendo,Ingreso Comunal</t>
  </si>
  <si>
    <t>https://analytics.zoho.com/open-view/2395394000008161220?ZOHO_CRITERIA=%22Localiza%20Chile%22.%22Codcom%22%3D5705</t>
  </si>
  <si>
    <t>#1774B149</t>
  </si>
  <si>
    <t>Evolución del Ingreso Promedio Mensual por Alfabetismo en la comuna de Pinto</t>
  </si>
  <si>
    <t>Muestra de la Evolución del Ingreso Promedio Mensual por Alfabetismo en la comuna de Pinto en los Años 2006-2009-2011-2013-2015-2017. Gráfico de elaboración propia con base en Encuestas CASEN 2006 a 2017-unidad CLP/mes</t>
  </si>
  <si>
    <t>ingresos,personas,histórico,CASEN,encuesta,CASEN,INE,estadística,Socioeconómico,Ingreso Promedio Comunal,Ingreso por Alfabetismo,Pinto,Ingreso por Alfabetismo</t>
  </si>
  <si>
    <t>https://analytics.zoho.com/open-view/2395394000008161226?ZOHO_CRITERIA=%22Localiza%20Chile%22.%22Codcom%22%3D16106</t>
  </si>
  <si>
    <t>Evolución del Ingreso Promedio Mensual por Persona para Mujeres y Hombres en la comuna de Rancagua</t>
  </si>
  <si>
    <t>Evolución del Ingreso Promedio Mensual por Persona para Mujeres y Hombres en la comuna de Rancagua, en los Años 2006-2009-2011-2013-2015-2017. Gráfico de elaboración propia con base en Encuestas CASEN 2006 a 2017- CLP/mes</t>
  </si>
  <si>
    <t>https://analytics.zoho.com/open-view/2395394000008161222?ZOHO_CRITERIA=%22Localiza%20Chile%22.%22Codcom%22%3D6101</t>
  </si>
  <si>
    <t>Evolución del Ingreso Promedio Mensual por Persona para Mujeres y Hombres en la comuna de Curanilahue</t>
  </si>
  <si>
    <t>Evolución del Ingreso Promedio Mensual por Persona para Mujeres y Hombres en la comuna de Curanilahue, en los Años 2006-2009-2011-2013-2015-2017. Gráfico de elaboración propia con base en Encuestas CASEN 2006 a 2017- CLP/mes</t>
  </si>
  <si>
    <t>ingresos,personas,histórico,CASEN,encuesta,CASEN,INE,estadística,Socioeconómico,Ingreso Promedio Comunal,Ingreso por Sexo,Curanilahue,Ingreso por Sexo</t>
  </si>
  <si>
    <t>https://analytics.zoho.com/open-view/2395394000008161222?ZOHO_CRITERIA=%22Localiza%20Chile%22.%22Codcom%22%3D8205</t>
  </si>
  <si>
    <t>Ingreso Promedio Mensual de Mujeres y Hombres en el año 2017 en la comuna de Cabo de Hornos</t>
  </si>
  <si>
    <t xml:space="preserve"> Distribución del Ingreso Promedio Mensual de Mujeres y Hombres en el año 2017 en la comuna de Cabo de Hornos. Gráfico de elaboración propia con base en Encuestas CASEN 2006 a 2017- CLP/mes</t>
  </si>
  <si>
    <t>ingresos,personas,histórico,CASEN,encuesta,CASEN,INE,estadística,Socioeconómico,Ingreso Promedio Comunal,Ingreso por Sexo,Cabo de Hornos,Ingreso por Sexo</t>
  </si>
  <si>
    <t>https://analytics.zoho.com/open-view/2395394000008161223?ZOHO_CRITERIA=%22Localiza%20Chile%22.%22Codcom%22%3D12201</t>
  </si>
  <si>
    <t>#1774B710</t>
  </si>
  <si>
    <t>Variación porcentual del Ingreso Promedio Mensual por Persona en la comuna de Cabo de Hornos</t>
  </si>
  <si>
    <t xml:space="preserve"> Muestra en proporciones de la Variación porcentual del Ingreso Promedio Mensual por Persona en la comuna de Cabo de Hornos en los Años 2006-2009-2011-2013-2015-2017. Gráfico de elaboración propia con base en Encuestas CASEN 2006 a 2017- Porcentaje (%)</t>
  </si>
  <si>
    <t>ingresos,personas,histórico,CASEN,encuesta,CASEN,INE,estadística,Socioeconómico,Ingreso Promedio Comunal,Ingreso Promedio Mensual,Cabo de Hornos,Variación Ingreso Comunal</t>
  </si>
  <si>
    <t>https://analytics.zoho.com/open-view/2395394000008161221?ZOHO_CRITERIA=%22Localiza%20Chile%22.%22Codcom%22%3D12201</t>
  </si>
  <si>
    <t>Comparativo de Ingreso Promedio Mensual entre personas con y sin alfabetización en la comuna de Santo Domingo</t>
  </si>
  <si>
    <t>Gráfico nos muestra el Comparativo de Ingreso Promedio Mensual entre personas con y sin alfabetización en la comuna de Santo Domingo en el Año 2017. Gráfico de elaboración propia con base en Encuestas CASEN 2006 a 2017-unidad CLP/mes</t>
  </si>
  <si>
    <t>ingresos,personas,histórico,CASEN,encuesta,CASEN,INE,estadística,Socioeconómico,Ingreso Promedio Comunal,Ingreso por Alfabetismo,Santo Domingo,Ingreso por Alfabetismo</t>
  </si>
  <si>
    <t>https://analytics.zoho.com/open-view/2395394000008161227?ZOHO_CRITERIA=%22Localiza%20Chile%22.%22Codcom%22%3D5606</t>
  </si>
  <si>
    <t>Comparativo de Ingreso Promedio Mensual entre personas con y sin alfabetización en la comuna de Parral</t>
  </si>
  <si>
    <t>Gráfico nos muestra el Comparativo de Ingreso Promedio Mensual entre personas con y sin alfabetización en la comuna de Parral en el Año 2017. Gráfico de elaboración propia con base en Encuestas CASEN 2006 a 2017-unidad CLP/mes</t>
  </si>
  <si>
    <t>ingresos,personas,histórico,CASEN,encuesta,CASEN,INE,estadística,Socioeconómico,Ingreso Promedio Comunal,Ingreso por Alfabetismo,Parral,Ingreso por Alfabetismo</t>
  </si>
  <si>
    <t>https://analytics.zoho.com/open-view/2395394000008161227?ZOHO_CRITERIA=%22Localiza%20Chile%22.%22Codcom%22%3D7404</t>
  </si>
  <si>
    <t>#1774B575</t>
  </si>
  <si>
    <t>Comparativo de Ingreso Promedio Mensual entre personas con y sin alfabetización en la comuna de Quirihue</t>
  </si>
  <si>
    <t>Gráfico nos muestra el Comparativo de Ingreso Promedio Mensual entre personas con y sin alfabetización en la comuna de Quirihue en el Año 2017. Gráfico de elaboración propia con base en Encuestas CASEN 2006 a 2017-unidad CLP/mes</t>
  </si>
  <si>
    <t>ingresos,personas,histórico,CASEN,encuesta,CASEN,INE,estadística,Socioeconómico,Ingreso Promedio Comunal,Ingreso por Alfabetismo,Quirihue,Ingreso por Alfabetismo</t>
  </si>
  <si>
    <t>https://analytics.zoho.com/open-view/2395394000008161227?ZOHO_CRITERIA=%22Localiza%20Chile%22.%22Codcom%22%3D16201</t>
  </si>
  <si>
    <t>#1774B626</t>
  </si>
  <si>
    <t>Ingreso Promedio Mensual de Mujeres y Hombres en el año 2017 en la comuna de Castro</t>
  </si>
  <si>
    <t xml:space="preserve"> Distribución del Ingreso Promedio Mensual de Mujeres y Hombres en el año 2017 en la comuna de Castro. Gráfico de elaboración propia con base en Encuestas CASEN 2006 a 2017- CLP/mes</t>
  </si>
  <si>
    <t>ingresos,personas,histórico,CASEN,encuesta,CASEN,INE,estadística,Socioeconómico,Ingreso Promedio Comunal,Ingreso por Sexo,Castro,Ingreso por Sexo</t>
  </si>
  <si>
    <t>https://analytics.zoho.com/open-view/2395394000008161223?ZOHO_CRITERIA=%22Localiza%20Chile%22.%22Codcom%22%3D10201</t>
  </si>
  <si>
    <t>#1774B675</t>
  </si>
  <si>
    <t>Diferencial de Ingreso Promedio Mensual de Mujeres según Alfabetismo en la comuna de San Miguel</t>
  </si>
  <si>
    <t>Evolución del Diferencial de Ingreso Promedio Mensual de Mujeres según Alfabetismo en la comuna de San Miguel, en los Años 2006-2009-2011-2013-2015-2017. Gráfico de elaboración propia con base en Encuestas CASEN 2006 a 2017- CLP/mes</t>
  </si>
  <si>
    <t>ingresos,personas,histórico,CASEN,encuesta,CASEN,INE,estadística,Socioeconómico,Ingreso Promedio Comunal,Ingreso por Sexo-Alfabetismo,San Miguel,Ingreso Mujeres - Alfabetismo</t>
  </si>
  <si>
    <t>https://analytics.zoho.com/open-view/2395394000008161225?ZOHO_CRITERIA=%22Localiza%20Chile%22.%22Codcom%22%3D13130</t>
  </si>
  <si>
    <t>Diferencial de Ingreso Promedio Mensual de Hombres según Alfabetismo en la comuna de Curepto</t>
  </si>
  <si>
    <t>Evolución del Diferencial de Ingreso Promedio Mensual de Hombres según Alfabetismo en la comuna de Curepto, en los Años 2006-2009-2011-2013-2015-2017. Gráfico de elaboración propia con base en Encuestas CASEN 2006 a 2017- CLP/mes</t>
  </si>
  <si>
    <t>ingresos,personas,histórico,CASEN,encuesta,CASEN,INE,estadística,Socioeconómico,Ingreso Promedio Comunal,Ingreso por Sexo-Alfabetismo,Curepto,Ingreso Hombres - Alfabetismo</t>
  </si>
  <si>
    <t>https://analytics.zoho.com/open-view/2395394000008161224?ZOHO_CRITERIA=%22Localiza%20Chile%22.%22Codcom%22%3D7103</t>
  </si>
  <si>
    <t>Evolución del Ingreso Promedio Mensual por Persona para Mujeres y Hombres en la comuna de Quellón</t>
  </si>
  <si>
    <t>Evolución del Ingreso Promedio Mensual por Persona para Mujeres y Hombres en la comuna de Quellón, en los Años 2006-2009-2011-2013-2015-2017. Gráfico de elaboración propia con base en Encuestas CASEN 2006 a 2017- CLP/mes</t>
  </si>
  <si>
    <t>ingresos,personas,histórico,CASEN,encuesta,CASEN,INE,estadística,Socioeconómico,Ingreso Promedio Comunal,Ingreso por Sexo,Quellón,Ingreso por Sexo</t>
  </si>
  <si>
    <t>https://analytics.zoho.com/open-view/2395394000008161222?ZOHO_CRITERIA=%22Localiza%20Chile%22.%22Codcom%22%3D10208</t>
  </si>
  <si>
    <t>#1774B320</t>
  </si>
  <si>
    <t>Variación porcentual del Ingreso Promedio Mensual por Persona en la comuna de Calera</t>
  </si>
  <si>
    <t xml:space="preserve"> Muestra en proporciones de la Variación porcentual del Ingreso Promedio Mensual por Persona en la comuna de Calera en los Años 2006-2009-2011-2013-2015-2017. Gráfico de elaboración propia con base en Encuestas CASEN 2006 a 2017- Porcentaje (%)</t>
  </si>
  <si>
    <t>ingresos,personas,histórico,CASEN,encuesta,CASEN,INE,estadística,Socioeconómico,Ingreso Promedio Comunal,Ingreso Promedio Mensual,Calera,Variación Ingreso Comunal</t>
  </si>
  <si>
    <t>https://analytics.zoho.com/open-view/2395394000008161221?ZOHO_CRITERIA=%22Localiza%20Chile%22.%22Codcom%22%3D5502</t>
  </si>
  <si>
    <t>#1774B497</t>
  </si>
  <si>
    <t>Evolución del Ingreso Promedio Mensual por Persona para Mujeres y Hombres en la comuna de Traiguén</t>
  </si>
  <si>
    <t>Evolución del Ingreso Promedio Mensual por Persona para Mujeres y Hombres en la comuna de Traiguén, en los Años 2006-2009-2011-2013-2015-2017. Gráfico de elaboración propia con base en Encuestas CASEN 2006 a 2017- CLP/mes</t>
  </si>
  <si>
    <t>https://analytics.zoho.com/open-view/2395394000008161222?ZOHO_CRITERIA=%22Localiza%20Chile%22.%22Codcom%22%3D9210</t>
  </si>
  <si>
    <t>#1774B302</t>
  </si>
  <si>
    <t>Diferencial de Ingreso Promedio Mensual de Hombres según Alfabetismo en la comuna de Romeral</t>
  </si>
  <si>
    <t>Evolución del Diferencial de Ingreso Promedio Mensual de Hombres según Alfabetismo en la comuna de Romeral, en los Años 2006-2009-2011-2013-2015-2017. Gráfico de elaboración propia con base en Encuestas CASEN 2006 a 2017- CLP/mes</t>
  </si>
  <si>
    <t>ingresos,personas,histórico,CASEN,encuesta,CASEN,INE,estadística,Socioeconómico,Ingreso Promedio Comunal,Ingreso por Sexo-Alfabetismo,Romeral,Ingreso Hombres - Alfabetismo</t>
  </si>
  <si>
    <t>https://analytics.zoho.com/open-view/2395394000008161224?ZOHO_CRITERIA=%22Localiza%20Chile%22.%22Codcom%22%3D7306</t>
  </si>
  <si>
    <t>Evolución del Ingreso Promedio Mensual por Alfabetismo en la comuna de Pedro Aguirre Cerda</t>
  </si>
  <si>
    <t>Muestra de la Evolución del Ingreso Promedio Mensual por Alfabetismo en la comuna de Pedro Aguirre Cerda en los Años 2006-2009-2011-2013-2015-2017. Gráfico de elaboración propia con base en Encuestas CASEN 2006 a 2017-unidad CLP/mes</t>
  </si>
  <si>
    <t>ingresos,personas,histórico,CASEN,encuesta,CASEN,INE,estadística,Socioeconómico,Ingreso Promedio Comunal,Ingreso por Alfabetismo,Pedro Aguirre Cerda,Ingreso por Alfabetismo</t>
  </si>
  <si>
    <t>https://analytics.zoho.com/open-view/2395394000008161226?ZOHO_CRITERIA=%22Localiza%20Chile%22.%22Codcom%22%3D13121</t>
  </si>
  <si>
    <t>Diferencial de Ingreso Promedio Mensual de Mujeres según Alfabetismo en la comuna de Melipeuco</t>
  </si>
  <si>
    <t>Evolución del Diferencial de Ingreso Promedio Mensual de Mujeres según Alfabetismo en la comuna de Melipeuco, en los Años 2006-2009-2011-2013-2015-2017. Gráfico de elaboración propia con base en Encuestas CASEN 2006 a 2017- CLP/mes</t>
  </si>
  <si>
    <t>ingresos,personas,histórico,CASEN,encuesta,CASEN,INE,estadística,Socioeconómico,Ingreso Promedio Comunal,Ingreso por Sexo-Alfabetismo,Melipeuco,Ingreso Mujeres - Alfabetismo</t>
  </si>
  <si>
    <t>https://analytics.zoho.com/open-view/2395394000008161225?ZOHO_CRITERIA=%22Localiza%20Chile%22.%22Codcom%22%3D9110</t>
  </si>
  <si>
    <t>#1774B643</t>
  </si>
  <si>
    <t>Evolución del Ingreso Promedio Mensual por Persona para Mujeres y Hombres en la comuna de Los Lagos</t>
  </si>
  <si>
    <t>Evolución del Ingreso Promedio Mensual por Persona para Mujeres y Hombres en la comuna de Los Lagos, en los Años 2006-2009-2011-2013-2015-2017. Gráfico de elaboración propia con base en Encuestas CASEN 2006 a 2017- CLP/mes</t>
  </si>
  <si>
    <t>ingresos,personas,histórico,CASEN,encuesta,CASEN,INE,estadística,Socioeconómico,Ingreso Promedio Comunal,Ingreso por Sexo,Los Lagos,Ingreso por Sexo</t>
  </si>
  <si>
    <t>https://analytics.zoho.com/open-view/2395394000008161222?ZOHO_CRITERIA=%22Localiza%20Chile%22.%22Codcom%22%3D14104</t>
  </si>
  <si>
    <t>#1774B409</t>
  </si>
  <si>
    <t>Comparativo de Ingreso Promedio Mensual entre personas con y sin alfabetización en la comuna de San Javier</t>
  </si>
  <si>
    <t>Gráfico nos muestra el Comparativo de Ingreso Promedio Mensual entre personas con y sin alfabetización en la comuna de San Javier en el Año 2017. Gráfico de elaboración propia con base en Encuestas CASEN 2006 a 2017-unidad CLP/mes</t>
  </si>
  <si>
    <t>ingresos,personas,histórico,CASEN,encuesta,CASEN,INE,estadística,Socioeconómico,Ingreso Promedio Comunal,Ingreso por Alfabetismo,San Javier,Ingreso por Alfabetismo</t>
  </si>
  <si>
    <t>https://analytics.zoho.com/open-view/2395394000008161227?ZOHO_CRITERIA=%22Localiza%20Chile%22.%22Codcom%22%3D7406</t>
  </si>
  <si>
    <t>#1774B577</t>
  </si>
  <si>
    <t>Diferencial de Ingreso Promedio Mensual de Hombres según Alfabetismo en la comuna de Providencia</t>
  </si>
  <si>
    <t>Evolución del Diferencial de Ingreso Promedio Mensual de Hombres según Alfabetismo en la comuna de Providencia, en los Años 2006-2009-2011-2013-2015-2017. Gráfico de elaboración propia con base en Encuestas CASEN 2006 a 2017- CLP/mes</t>
  </si>
  <si>
    <t>ingresos,personas,histórico,CASEN,encuesta,CASEN,INE,estadística,Socioeconómico,Ingreso Promedio Comunal,Ingreso por Sexo-Alfabetismo,Providencia,Ingreso Hombres - Alfabetismo</t>
  </si>
  <si>
    <t>https://analytics.zoho.com/open-view/2395394000008161224?ZOHO_CRITERIA=%22Localiza%20Chile%22.%22Codcom%22%3D13123</t>
  </si>
  <si>
    <t>Evolución del Ingreso Promedio Mensual por Persona para Mujeres y Hombres en la comuna de Nacimiento</t>
  </si>
  <si>
    <t>Evolución del Ingreso Promedio Mensual por Persona para Mujeres y Hombres en la comuna de Nacimiento, en los Años 2006-2009-2011-2013-2015-2017. Gráfico de elaboración propia con base en Encuestas CASEN 2006 a 2017- CLP/mes</t>
  </si>
  <si>
    <t>ingresos,personas,histórico,CASEN,encuesta,CASEN,INE,estadística,Socioeconómico,Ingreso Promedio Comunal,Ingreso por Sexo,Nacimiento,Ingreso por Sexo</t>
  </si>
  <si>
    <t>https://analytics.zoho.com/open-view/2395394000008161222?ZOHO_CRITERIA=%22Localiza%20Chile%22.%22Codcom%22%3D8306</t>
  </si>
  <si>
    <t>#1774B242</t>
  </si>
  <si>
    <t>Ingreso Promedio Mensual de Mujeres y Hombres en el año 2017 en la comuna de Paiguano</t>
  </si>
  <si>
    <t xml:space="preserve"> Distribución del Ingreso Promedio Mensual de Mujeres y Hombres en el año 2017 en la comuna de Paiguano. Gráfico de elaboración propia con base en Encuestas CASEN 2006 a 2017- CLP/mes</t>
  </si>
  <si>
    <t>ingresos,personas,histórico,CASEN,encuesta,CASEN,INE,estadística,Socioeconómico,Ingreso Promedio Comunal,Ingreso por Sexo,Paiguano,Ingreso por Sexo</t>
  </si>
  <si>
    <t>https://analytics.zoho.com/open-view/2395394000008161223?ZOHO_CRITERIA=%22Localiza%20Chile%22.%22Codcom%22%3D4105</t>
  </si>
  <si>
    <t>Evolución del Ingreso Promedio Mensual por Persona para Mujeres y Hombres en la comuna de Illapel</t>
  </si>
  <si>
    <t>Evolución del Ingreso Promedio Mensual por Persona para Mujeres y Hombres en la comuna de Illapel, en los Años 2006-2009-2011-2013-2015-2017. Gráfico de elaboración propia con base en Encuestas CASEN 2006 a 2017- CLP/mes</t>
  </si>
  <si>
    <t>ingresos,personas,histórico,CASEN,encuesta,CASEN,INE,estadística,Socioeconómico,Ingreso Promedio Comunal,Ingreso por Sexo,Illapel,Ingreso por Sexo</t>
  </si>
  <si>
    <t>https://analytics.zoho.com/open-view/2395394000008161222?ZOHO_CRITERIA=%22Localiza%20Chile%22.%22Codcom%22%3D4201</t>
  </si>
  <si>
    <t>#1774B108</t>
  </si>
  <si>
    <t>Evolución del Ingreso Promedio Mensual por Persona en la comuna de Cholchol</t>
  </si>
  <si>
    <t>Evolución del Ingreso Promedio Mensual por Persona en la comuna de Cholchol en los Años 2006-2009-2011-2013-2015-2017. Gráfico de elaboración propia con base en Encuestas CASEN 2006 a 2017- CLP/mes</t>
  </si>
  <si>
    <t>ingresos,personas,histórico,CASEN,encuesta,CASEN,INE,estadística,Socioeconómico,Ingreso Promedio Comunal,Ingreso Promedio Mensual,Cholchol,Ingreso Comunal</t>
  </si>
  <si>
    <t>https://analytics.zoho.com/open-view/2395394000008161220?ZOHO_CRITERIA=%22Localiza%20Chile%22.%22Codcom%22%3D9121</t>
  </si>
  <si>
    <t>Ingreso Promedio Mensual de Mujeres y Hombres en el año 2017 en la comuna de Mostazal</t>
  </si>
  <si>
    <t xml:space="preserve"> Distribución del Ingreso Promedio Mensual de Mujeres y Hombres en el año 2017 en la comuna de Mostazal. Gráfico de elaboración propia con base en Encuestas CASEN 2006 a 2017- CLP/mes</t>
  </si>
  <si>
    <t>ingresos,personas,histórico,CASEN,encuesta,CASEN,INE,estadística,Socioeconómico,Ingreso Promedio Comunal,Ingreso por Sexo,Mostazal,Ingreso por Sexo</t>
  </si>
  <si>
    <t>https://analytics.zoho.com/open-view/2395394000008161223?ZOHO_CRITERIA=%22Localiza%20Chile%22.%22Codcom%22%3D6110</t>
  </si>
  <si>
    <t>#1774B526</t>
  </si>
  <si>
    <t>Ingreso Promedio Mensual de Mujeres y Hombres en el año 2017 en la comuna de La Florida</t>
  </si>
  <si>
    <t xml:space="preserve"> Distribución del Ingreso Promedio Mensual de Mujeres y Hombres en el año 2017 en la comuna de La Florida. Gráfico de elaboración propia con base en Encuestas CASEN 2006 a 2017- CLP/mes</t>
  </si>
  <si>
    <t>ingresos,personas,histórico,CASEN,encuesta,CASEN,INE,estadística,Socioeconómico,Ingreso Promedio Comunal,Ingreso por Sexo,La Florida,Ingreso por Sexo</t>
  </si>
  <si>
    <t>https://analytics.zoho.com/open-view/2395394000008161223?ZOHO_CRITERIA=%22Localiza%20Chile%22.%22Codcom%22%3D13110</t>
  </si>
  <si>
    <t>#1774B725</t>
  </si>
  <si>
    <t>Diferencial de Ingreso Promedio Mensual de Mujeres según Alfabetismo en la comuna de Putre</t>
  </si>
  <si>
    <t>Evolución del Diferencial de Ingreso Promedio Mensual de Mujeres según Alfabetismo en la comuna de Putre, en los Años 2006-2009-2011-2013-2015-2017. Gráfico de elaboración propia con base en Encuestas CASEN 2006 a 2017- CLP/mes</t>
  </si>
  <si>
    <t>ingresos,personas,histórico,CASEN,encuesta,CASEN,INE,estadística,Socioeconómico,Ingreso Promedio Comunal,Ingreso por Sexo-Alfabetismo,Putre,Ingreso Mujeres - Alfabetismo</t>
  </si>
  <si>
    <t>https://analytics.zoho.com/open-view/2395394000008161225?ZOHO_CRITERIA=%22Localiza%20Chile%22.%22Codcom%22%3D15201</t>
  </si>
  <si>
    <t>#1774B782</t>
  </si>
  <si>
    <t>Evolución del Ingreso Promedio Mensual por Etnia en la Región de Maule</t>
  </si>
  <si>
    <t>Evolución del Ingreso Promedio Mensual por Etnia en la Región de Maule, en los Años 2006-2009-2011-2013-2015-2017. Gráfico de elaboración propia con base en Encuestas CASEN 2006 a 2017- CLP/mes</t>
  </si>
  <si>
    <t>ingresos,personas,histórico,CASEN,encuesta,CASEN,INE,estadística,Socioeconómico,Ingreso Promedio Regional,Ingreso por Etnia,Región de Maule,Ingreso por Etnia</t>
  </si>
  <si>
    <t>https://analytics.zoho.com/open-view/2395394000008161208?ZOHO_CRITERIA=%22Localiza%20Chile%22.%22Codreg%22%3D7</t>
  </si>
  <si>
    <t>Diferencial de Ingreso Promedio Mensual de Mujeres según Alfabetismo en la comuna de Cerro Navia</t>
  </si>
  <si>
    <t>Evolución del Diferencial de Ingreso Promedio Mensual de Mujeres según Alfabetismo en la comuna de Cerro Navia, en los Años 2006-2009-2011-2013-2015-2017. Gráfico de elaboración propia con base en Encuestas CASEN 2006 a 2017- CLP/mes</t>
  </si>
  <si>
    <t>ingresos,personas,histórico,CASEN,encuesta,CASEN,INE,estadística,Socioeconómico,Ingreso Promedio Comunal,Ingreso por Sexo-Alfabetismo,Cerro Navia,Ingreso Mujeres - Alfabetismo</t>
  </si>
  <si>
    <t>https://analytics.zoho.com/open-view/2395394000008161225?ZOHO_CRITERIA=%22Localiza%20Chile%22.%22Codcom%22%3D13103</t>
  </si>
  <si>
    <t>Evolución del Ingreso Promedio Mensual por Persona para Mujeres y Hombres en la comuna de Zapallar</t>
  </si>
  <si>
    <t>Evolución del Ingreso Promedio Mensual por Persona para Mujeres y Hombres en la comuna de Zapallar, en los Años 2006-2009-2011-2013-2015-2017. Gráfico de elaboración propia con base en Encuestas CASEN 2006 a 2017- CLP/mes</t>
  </si>
  <si>
    <t>ingresos,personas,histórico,CASEN,encuesta,CASEN,INE,estadística,Socioeconómico,Ingreso Promedio Comunal,Ingreso por Sexo,Zapallar,Ingreso por Sexo</t>
  </si>
  <si>
    <t>https://analytics.zoho.com/open-view/2395394000008161222?ZOHO_CRITERIA=%22Localiza%20Chile%22.%22Codcom%22%3D5405</t>
  </si>
  <si>
    <t>#1774B133</t>
  </si>
  <si>
    <t>Comparativo de Ingreso Promedio Mensual entre personas con y sin alfabetización en la comuna de Buin</t>
  </si>
  <si>
    <t>Gráfico nos muestra el Comparativo de Ingreso Promedio Mensual entre personas con y sin alfabetización en la comuna de Buin en el Año 2017. Gráfico de elaboración propia con base en Encuestas CASEN 2006 a 2017-unidad CLP/mes</t>
  </si>
  <si>
    <t>ingresos,personas,histórico,CASEN,encuesta,CASEN,INE,estadística,Socioeconómico,Ingreso Promedio Comunal,Ingreso por Alfabetismo,Buin,Ingreso por Alfabetismo</t>
  </si>
  <si>
    <t>https://analytics.zoho.com/open-view/2395394000008161227?ZOHO_CRITERIA=%22Localiza%20Chile%22.%22Codcom%22%3D13402</t>
  </si>
  <si>
    <t>Ingreso Promedio Mensual de Mujeres y Hombres en el año 2017 en la comuna de Arauco</t>
  </si>
  <si>
    <t xml:space="preserve"> Distribución del Ingreso Promedio Mensual de Mujeres y Hombres en el año 2017 en la comuna de Arauco. Gráfico de elaboración propia con base en Encuestas CASEN 2006 a 2017- CLP/mes</t>
  </si>
  <si>
    <t>https://analytics.zoho.com/open-view/2395394000008161223?ZOHO_CRITERIA=%22Localiza%20Chile%22.%22Codcom%22%3D8202</t>
  </si>
  <si>
    <t>#1774B593</t>
  </si>
  <si>
    <t>Evolución del Ingreso Promedio Mensual por Persona para Mujeres y Hombres en la comuna de La Florida</t>
  </si>
  <si>
    <t>Evolución del Ingreso Promedio Mensual por Persona para Mujeres y Hombres en la comuna de La Florida, en los Años 2006-2009-2011-2013-2015-2017. Gráfico de elaboración propia con base en Encuestas CASEN 2006 a 2017- CLP/mes</t>
  </si>
  <si>
    <t>https://analytics.zoho.com/open-view/2395394000008161222?ZOHO_CRITERIA=%22Localiza%20Chile%22.%22Codcom%22%3D13110</t>
  </si>
  <si>
    <t>#1774B363</t>
  </si>
  <si>
    <t>Evolución del Ingreso Promedio Mensual por Persona para Mujeres y Hombres en la comuna de Primavera</t>
  </si>
  <si>
    <t>Evolución del Ingreso Promedio Mensual por Persona para Mujeres y Hombres en la comuna de Primavera, en los Años 2006-2009-2011-2013-2015-2017. Gráfico de elaboración propia con base en Encuestas CASEN 2006 a 2017- CLP/mes</t>
  </si>
  <si>
    <t>ingresos,personas,histórico,CASEN,encuesta,CASEN,INE,estadística,Socioeconómico,Ingreso Promedio Comunal,Ingreso por Sexo,Primavera,Ingreso por Sexo</t>
  </si>
  <si>
    <t>https://analytics.zoho.com/open-view/2395394000008161222?ZOHO_CRITERIA=%22Localiza%20Chile%22.%22Codcom%22%3D12302</t>
  </si>
  <si>
    <t>Evolución del Ingreso Promedio Mensual por Persona para Mujeres y Hombres en la comuna de Santo Domingo</t>
  </si>
  <si>
    <t>Evolución del Ingreso Promedio Mensual por Persona para Mujeres y Hombres en la comuna de Santo Domingo, en los Años 2006-2009-2011-2013-2015-2017. Gráfico de elaboración propia con base en Encuestas CASEN 2006 a 2017- CLP/mes</t>
  </si>
  <si>
    <t>ingresos,personas,histórico,CASEN,encuesta,CASEN,INE,estadística,Socioeconómico,Ingreso Promedio Comunal,Ingreso por Sexo,Santo Domingo,Ingreso por Sexo</t>
  </si>
  <si>
    <t>https://analytics.zoho.com/open-view/2395394000008161222?ZOHO_CRITERIA=%22Localiza%20Chile%22.%22Codcom%22%3D5606</t>
  </si>
  <si>
    <t>#1774B144</t>
  </si>
  <si>
    <t>Evolución del Ingreso Promedio Mensual por Persona en la comuna de San Vicente</t>
  </si>
  <si>
    <t>Evolución del Ingreso Promedio Mensual por Persona en la comuna de San Vicente en los Años 2006-2009-2011-2013-2015-2017. Gráfico de elaboración propia con base en Encuestas CASEN 2006 a 2017- CLP/mes</t>
  </si>
  <si>
    <t>ingresos,personas,histórico,CASEN,encuesta,CASEN,INE,estadística,Socioeconómico,Ingreso Promedio Comunal,Ingreso Promedio Mensual,San Vicente,Ingreso Comunal</t>
  </si>
  <si>
    <t>https://analytics.zoho.com/open-view/2395394000008161220?ZOHO_CRITERIA=%22Localiza%20Chile%22.%22Codcom%22%3D6117</t>
  </si>
  <si>
    <t>#1774B171</t>
  </si>
  <si>
    <t>Evolución del Ingreso Promedio Mensual por Persona para Mujeres y Hombres en la comuna de Litueche</t>
  </si>
  <si>
    <t>Evolución del Ingreso Promedio Mensual por Persona para Mujeres y Hombres en la comuna de Litueche, en los Años 2006-2009-2011-2013-2015-2017. Gráfico de elaboración propia con base en Encuestas CASEN 2006 a 2017- CLP/mes</t>
  </si>
  <si>
    <t>ingresos,personas,histórico,CASEN,encuesta,CASEN,INE,estadística,Socioeconómico,Ingreso Promedio Comunal,Ingreso por Sexo,Litueche,Ingreso por Sexo</t>
  </si>
  <si>
    <t>https://analytics.zoho.com/open-view/2395394000008161222?ZOHO_CRITERIA=%22Localiza%20Chile%22.%22Codcom%22%3D6203</t>
  </si>
  <si>
    <t>Evolución del Ingreso Promedio Mensual por Alfabetismo en la comuna de La Estrella</t>
  </si>
  <si>
    <t>Muestra de la Evolución del Ingreso Promedio Mensual por Alfabetismo en la comuna de La Estrella en los Años 2006-2009-2011-2013-2015-2017. Gráfico de elaboración propia con base en Encuestas CASEN 2006 a 2017-unidad CLP/mes</t>
  </si>
  <si>
    <t>ingresos,personas,histórico,CASEN,encuesta,CASEN,INE,estadística,Socioeconómico,Ingreso Promedio Comunal,Ingreso por Alfabetismo,La Estrella,Ingreso por Alfabetismo</t>
  </si>
  <si>
    <t>https://analytics.zoho.com/open-view/2395394000008161226?ZOHO_CRITERIA=%22Localiza%20Chile%22.%22Codcom%22%3D6202</t>
  </si>
  <si>
    <t>Evolución del Ingreso Promedio Mensual por Alfabetismo en la comuna de Gorbea</t>
  </si>
  <si>
    <t>Muestra de la Evolución del Ingreso Promedio Mensual por Alfabetismo en la comuna de Gorbea en los Años 2006-2009-2011-2013-2015-2017. Gráfico de elaboración propia con base en Encuestas CASEN 2006 a 2017-unidad CLP/mes</t>
  </si>
  <si>
    <t>ingresos,personas,histórico,CASEN,encuesta,CASEN,INE,estadística,Socioeconómico,Ingreso Promedio Comunal,Ingreso por Alfabetismo,Gorbea,Ingreso por Alfabetismo</t>
  </si>
  <si>
    <t>https://analytics.zoho.com/open-view/2395394000008161226?ZOHO_CRITERIA=%22Localiza%20Chile%22.%22Codcom%22%3D9107</t>
  </si>
  <si>
    <t>Evolución del Ingreso Promedio Mensual por Alfabetismo en la comuna de Peñaflor</t>
  </si>
  <si>
    <t>Muestra de la Evolución del Ingreso Promedio Mensual por Alfabetismo en la comuna de Peñaflor en los Años 2006-2009-2011-2013-2015-2017. Gráfico de elaboración propia con base en Encuestas CASEN 2006 a 2017-unidad CLP/mes</t>
  </si>
  <si>
    <t>ingresos,personas,histórico,CASEN,encuesta,CASEN,INE,estadística,Socioeconómico,Ingreso Promedio Comunal,Ingreso por Alfabetismo,Peñaflor,Ingreso por Alfabetismo</t>
  </si>
  <si>
    <t>https://analytics.zoho.com/open-view/2395394000008161226?ZOHO_CRITERIA=%22Localiza%20Chile%22.%22Codcom%22%3D13605</t>
  </si>
  <si>
    <t>Evolución del Ingreso Promedio Mensual por Alfabetismo en la comuna de Palmilla</t>
  </si>
  <si>
    <t>Muestra de la Evolución del Ingreso Promedio Mensual por Alfabetismo en la comuna de Palmilla en los Años 2006-2009-2011-2013-2015-2017. Gráfico de elaboración propia con base en Encuestas CASEN 2006 a 2017-unidad CLP/mes</t>
  </si>
  <si>
    <t>ingresos,personas,histórico,CASEN,encuesta,CASEN,INE,estadística,Socioeconómico,Ingreso Promedio Comunal,Ingreso por Alfabetismo,Palmilla,Ingreso por Alfabetismo</t>
  </si>
  <si>
    <t>https://analytics.zoho.com/open-view/2395394000008161226?ZOHO_CRITERIA=%22Localiza%20Chile%22.%22Codcom%22%3D6306</t>
  </si>
  <si>
    <t>Ingreso Promedio Mensual de Mujeres y Hombres en el año 2017 en la comuna de Calera</t>
  </si>
  <si>
    <t xml:space="preserve"> Distribución del Ingreso Promedio Mensual de Mujeres y Hombres en el año 2017 en la comuna de Calera. Gráfico de elaboración propia con base en Encuestas CASEN 2006 a 2017- CLP/mes</t>
  </si>
  <si>
    <t>ingresos,personas,histórico,CASEN,encuesta,CASEN,INE,estadística,Socioeconómico,Ingreso Promedio Comunal,Ingreso por Sexo,Calera,Ingreso por Sexo</t>
  </si>
  <si>
    <t>https://analytics.zoho.com/open-view/2395394000008161223?ZOHO_CRITERIA=%22Localiza%20Chile%22.%22Codcom%22%3D5502</t>
  </si>
  <si>
    <t>Diferencial de Ingreso Promedio Mensual de Hombres según Alfabetismo en la comuna de Colchane</t>
  </si>
  <si>
    <t>Evolución del Diferencial de Ingreso Promedio Mensual de Hombres según Alfabetismo en la comuna de Colchane, en los Años 2006-2009-2011-2013-2015-2017. Gráfico de elaboración propia con base en Encuestas CASEN 2006 a 2017- CLP/mes</t>
  </si>
  <si>
    <t>ingresos,personas,histórico,CASEN,encuesta,CASEN,INE,estadística,Socioeconómico,Ingreso Promedio Comunal,Ingreso por Sexo-Alfabetismo,Colchane,Ingreso Hombres - Alfabetismo</t>
  </si>
  <si>
    <t>https://analytics.zoho.com/open-view/2395394000008161224?ZOHO_CRITERIA=%22Localiza%20Chile%22.%22Codcom%22%3D1403</t>
  </si>
  <si>
    <t>Diferencial de Ingreso Promedio Mensual de Mujeres según Alfabetismo en la comuna de Mejillones</t>
  </si>
  <si>
    <t>Evolución del Diferencial de Ingreso Promedio Mensual de Mujeres según Alfabetismo en la comuna de Mejillones, en los Años 2006-2009-2011-2013-2015-2017. Gráfico de elaboración propia con base en Encuestas CASEN 2006 a 2017- CLP/mes</t>
  </si>
  <si>
    <t>ingresos,personas,histórico,CASEN,encuesta,CASEN,INE,estadística,Socioeconómico,Ingreso Promedio Comunal,Ingreso por Sexo-Alfabetismo,Mejillones,Ingreso Mujeres - Alfabetismo</t>
  </si>
  <si>
    <t>https://analytics.zoho.com/open-view/2395394000008161225?ZOHO_CRITERIA=%22Localiza%20Chile%22.%22Codcom%22%3D2102</t>
  </si>
  <si>
    <t>Diferencial de Ingreso Promedio Mensual de Mujeres según Alfabetismo en la Región de Magallanes</t>
  </si>
  <si>
    <t>Gráfico del Diferencial de Ingreso Promedio Mensual de Mujeres según Alfabetismo en la Región de Magallanes, en los Años 2006-2009-2011-2013-2015-2017. Gráfico de elaboración propia con base en Encuestas CASEN 2006 a 2017- CLP/mes</t>
  </si>
  <si>
    <t>ingresos,personas,histórico,CASEN,encuesta,CASEN,INE,estadística,Socioeconómico,Ingreso Promedio Regional,Ingreso por Sexo-Alfabetismo,Región de Magallanes,Ingreso Mujeres - Alfabetismo</t>
  </si>
  <si>
    <t>https://analytics.zoho.com/open-view/2395394000008161205?ZOHO_CRITERIA=%22Localiza%20Chile%22.%22Codreg%22%3D12</t>
  </si>
  <si>
    <t>#1774B434</t>
  </si>
  <si>
    <t>Diferencial de Ingreso Promedio Mensual de Mujeres según Alfabetismo en la comuna de Arica</t>
  </si>
  <si>
    <t>Evolución del Diferencial de Ingreso Promedio Mensual de Mujeres según Alfabetismo en la comuna de Arica, en los Años 2006-2009-2011-2013-2015-2017. Gráfico de elaboración propia con base en Encuestas CASEN 2006 a 2017- CLP/mes</t>
  </si>
  <si>
    <t>ingresos,personas,histórico,CASEN,encuesta,CASEN,INE,estadística,Socioeconómico,Ingreso Promedio Comunal,Ingreso por Sexo-Alfabetismo,Arica,Ingreso Mujeres - Alfabetismo</t>
  </si>
  <si>
    <t>https://analytics.zoho.com/open-view/2395394000008161225?ZOHO_CRITERIA=%22Localiza%20Chile%22.%22Codcom%22%3D15101</t>
  </si>
  <si>
    <t>Variación porcentual del Ingreso Promedio Mensual por Persona en la comuna de Iquique</t>
  </si>
  <si>
    <t xml:space="preserve"> Muestra en proporciones de la Variación porcentual del Ingreso Promedio Mensual por Persona en la comuna de Iquique en los Años 2006-2009-2011-2013-2015-2017. Gráfico de elaboración propia con base en Encuestas CASEN 2006 a 2017- Porcentaje (%)</t>
  </si>
  <si>
    <t>ingresos,personas,histórico,CASEN,encuesta,CASEN,INE,estadística,Socioeconómico,Ingreso Promedio Comunal,Ingreso Promedio Mensual,Iquique,Variación Ingreso Comunal</t>
  </si>
  <si>
    <t>https://analytics.zoho.com/open-view/2395394000008161221?ZOHO_CRITERIA=%22Localiza%20Chile%22.%22Codcom%22%3D1101</t>
  </si>
  <si>
    <t>Diferencial de Ingreso Promedio Mensual de Hombres según Alfabetismo en la comuna de Pica</t>
  </si>
  <si>
    <t>Evolución del Diferencial de Ingreso Promedio Mensual de Hombres según Alfabetismo en la comuna de Pica, en los Años 2006-2009-2011-2013-2015-2017. Gráfico de elaboración propia con base en Encuestas CASEN 2006 a 2017- CLP/mes</t>
  </si>
  <si>
    <t>ingresos,personas,histórico,CASEN,encuesta,CASEN,INE,estadística,Socioeconómico,Ingreso Promedio Comunal,Ingreso por Sexo-Alfabetismo,Pica,Ingreso Hombres - Alfabetismo</t>
  </si>
  <si>
    <t>https://analytics.zoho.com/open-view/2395394000008161224?ZOHO_CRITERIA=%22Localiza%20Chile%22.%22Codcom%22%3D1405</t>
  </si>
  <si>
    <t>Diferencial de Ingreso Promedio Mensual de Mujeres según Alfabetismo en la comuna de Iquique</t>
  </si>
  <si>
    <t>Evolución del Diferencial de Ingreso Promedio Mensual de Mujeres según Alfabetismo en la comuna de Iquique, en los Años 2006-2009-2011-2013-2015-2017. Gráfico de elaboración propia con base en Encuestas CASEN 2006 a 2017- CLP/mes</t>
  </si>
  <si>
    <t>ingresos,personas,histórico,CASEN,encuesta,CASEN,INE,estadística,Socioeconómico,Ingreso Promedio Comunal,Ingreso por Sexo-Alfabetismo,Iquique,Ingreso Mujeres - Alfabetismo</t>
  </si>
  <si>
    <t>https://analytics.zoho.com/open-view/2395394000008161225?ZOHO_CRITERIA=%22Localiza%20Chile%22.%22Codcom%22%3D1101</t>
  </si>
  <si>
    <t>Comparativo de Ingreso Promedio Mensual entre personas con y sin alfabetización en la comuna de San Fernando</t>
  </si>
  <si>
    <t>Gráfico nos muestra el Comparativo de Ingreso Promedio Mensual entre personas con y sin alfabetización en la comuna de San Fernando en el Año 2017. Gráfico de elaboración propia con base en Encuestas CASEN 2006 a 2017-unidad CLP/mes</t>
  </si>
  <si>
    <t>ingresos,personas,histórico,CASEN,encuesta,CASEN,INE,estadística,Socioeconómico,Ingreso Promedio Comunal,Ingreso por Alfabetismo,San Fernando,Ingreso por Alfabetismo</t>
  </si>
  <si>
    <t>https://analytics.zoho.com/open-view/2395394000008161227?ZOHO_CRITERIA=%22Localiza%20Chile%22.%22Codcom%22%3D6301</t>
  </si>
  <si>
    <t>Evolución del Ingreso Promedio Mensual por Alfabetismo en la comuna de Linares</t>
  </si>
  <si>
    <t>Muestra de la Evolución del Ingreso Promedio Mensual por Alfabetismo en la comuna de Linares en los Años 2006-2009-2011-2013-2015-2017. Gráfico de elaboración propia con base en Encuestas CASEN 2006 a 2017-unidad CLP/mes</t>
  </si>
  <si>
    <t>https://analytics.zoho.com/open-view/2395394000008161226?ZOHO_CRITERIA=%22Localiza%20Chile%22.%22Codcom%22%3D7401</t>
  </si>
  <si>
    <t>Evolución del Ingreso Promedio Mensual por Persona en la comuna de Licantén</t>
  </si>
  <si>
    <t>Evolución del Ingreso Promedio Mensual por Persona en la comuna de Licantén en los Años 2006-2009-2011-2013-2015-2017. Gráfico de elaboración propia con base en Encuestas CASEN 2006 a 2017- CLP/mes</t>
  </si>
  <si>
    <t>ingresos,personas,histórico,CASEN,encuesta,CASEN,INE,estadística,Socioeconómico,Ingreso Promedio Comunal,Ingreso Promedio Mensual,Licantén,Ingreso Comunal</t>
  </si>
  <si>
    <t>https://analytics.zoho.com/open-view/2395394000008161220?ZOHO_CRITERIA=%22Localiza%20Chile%22.%22Codcom%22%3D7303</t>
  </si>
  <si>
    <t>#1774B203</t>
  </si>
  <si>
    <t>Evolución del Ingreso Promedio Mensual por Persona para Mujeres y Hombres en la comuna de Lota</t>
  </si>
  <si>
    <t>Evolución del Ingreso Promedio Mensual por Persona para Mujeres y Hombres en la comuna de Lota, en los Años 2006-2009-2011-2013-2015-2017. Gráfico de elaboración propia con base en Encuestas CASEN 2006 a 2017- CLP/mes</t>
  </si>
  <si>
    <t>ingresos,personas,histórico,CASEN,encuesta,CASEN,INE,estadística,Socioeconómico,Ingreso Promedio Comunal,Ingreso por Sexo,Lota,Ingreso por Sexo</t>
  </si>
  <si>
    <t>https://analytics.zoho.com/open-view/2395394000008161222?ZOHO_CRITERIA=%22Localiza%20Chile%22.%22Codcom%22%3D8106</t>
  </si>
  <si>
    <t>#1774B223</t>
  </si>
  <si>
    <t>Diferencial de Ingreso Promedio Mensual de Mujeres según Alfabetismo en la comuna de Traiguén</t>
  </si>
  <si>
    <t>Evolución del Diferencial de Ingreso Promedio Mensual de Mujeres según Alfabetismo en la comuna de Traiguén, en los Años 2006-2009-2011-2013-2015-2017. Gráfico de elaboración propia con base en Encuestas CASEN 2006 a 2017- CLP/mes</t>
  </si>
  <si>
    <t>ingresos,personas,histórico,CASEN,encuesta,CASEN,INE,estadística,Socioeconómico,Ingreso Promedio Comunal,Ingreso por Sexo-Alfabetismo,Traiguén,Ingreso Mujeres - Alfabetismo</t>
  </si>
  <si>
    <t>https://analytics.zoho.com/open-view/2395394000008161225?ZOHO_CRITERIA=%22Localiza%20Chile%22.%22Codcom%22%3D9210</t>
  </si>
  <si>
    <t>Variación porcentual del Ingreso Promedio Mensual por Persona en la comuna de Nogales</t>
  </si>
  <si>
    <t xml:space="preserve"> Muestra en proporciones de la Variación porcentual del Ingreso Promedio Mensual por Persona en la comuna de Nogales en los Años 2006-2009-2011-2013-2015-2017. Gráfico de elaboración propia con base en Encuestas CASEN 2006 a 2017- Porcentaje (%)</t>
  </si>
  <si>
    <t>ingresos,personas,histórico,CASEN,encuesta,CASEN,INE,estadística,Socioeconómico,Ingreso Promedio Comunal,Ingreso Promedio Mensual,Nogales,Variación Ingreso Comunal</t>
  </si>
  <si>
    <t>https://analytics.zoho.com/open-view/2395394000008161221?ZOHO_CRITERIA=%22Localiza%20Chile%22.%22Codcom%22%3D5506</t>
  </si>
  <si>
    <t>#1774B500</t>
  </si>
  <si>
    <t>Ingreso Promedio Mensual de Mujeres y Hombres en el año 2017 en la comuna de Alto Biobío</t>
  </si>
  <si>
    <t xml:space="preserve"> Distribución del Ingreso Promedio Mensual de Mujeres y Hombres en el año 2017 en la comuna de Alto Biobío. Gráfico de elaboración propia con base en Encuestas CASEN 2006 a 2017- CLP/mes</t>
  </si>
  <si>
    <t>ingresos,personas,histórico,CASEN,encuesta,CASEN,INE,estadística,Socioeconómico,Ingreso Promedio Comunal,Ingreso por Sexo,Alto Biobío,Ingreso por Sexo</t>
  </si>
  <si>
    <t>https://analytics.zoho.com/open-view/2395394000008161223?ZOHO_CRITERIA=%22Localiza%20Chile%22.%22Codcom%22%3D8314</t>
  </si>
  <si>
    <t>#1774B612</t>
  </si>
  <si>
    <t>Diferencial de Ingreso Promedio Mensual de Hombres según Alfabetismo en la comuna de Quintero</t>
  </si>
  <si>
    <t>Evolución del Diferencial de Ingreso Promedio Mensual de Hombres según Alfabetismo en la comuna de Quintero, en los Años 2006-2009-2011-2013-2015-2017. Gráfico de elaboración propia con base en Encuestas CASEN 2006 a 2017- CLP/mes</t>
  </si>
  <si>
    <t>ingresos,personas,histórico,CASEN,encuesta,CASEN,INE,estadística,Socioeconómico,Ingreso Promedio Comunal,Ingreso por Sexo-Alfabetismo,Quintero,Ingreso Hombres - Alfabetismo</t>
  </si>
  <si>
    <t>https://analytics.zoho.com/open-view/2395394000008161224?ZOHO_CRITERIA=%22Localiza%20Chile%22.%22Codcom%22%3D5107</t>
  </si>
  <si>
    <t>Diferencial de Ingreso Promedio Mensual de Mujeres según Alfabetismo en la comuna de Cisnes</t>
  </si>
  <si>
    <t>Evolución del Diferencial de Ingreso Promedio Mensual de Mujeres según Alfabetismo en la comuna de Cisnes, en los Años 2006-2009-2011-2013-2015-2017. Gráfico de elaboración propia con base en Encuestas CASEN 2006 a 2017- CLP/mes</t>
  </si>
  <si>
    <t>ingresos,personas,histórico,CASEN,encuesta,CASEN,INE,estadística,Socioeconómico,Ingreso Promedio Comunal,Ingreso por Sexo-Alfabetismo,Cisnes,Ingreso Mujeres - Alfabetismo</t>
  </si>
  <si>
    <t>https://analytics.zoho.com/open-view/2395394000008161225?ZOHO_CRITERIA=%22Localiza%20Chile%22.%22Codcom%22%3D11202</t>
  </si>
  <si>
    <t>#1774B699</t>
  </si>
  <si>
    <t>Variación porcentual del Ingreso Promedio Mensual por Persona en la comuna de Río Bueno</t>
  </si>
  <si>
    <t xml:space="preserve"> Muestra en proporciones de la Variación porcentual del Ingreso Promedio Mensual por Persona en la comuna de Río Bueno en los Años 2006-2009-2011-2013-2015-2017. Gráfico de elaboración propia con base en Encuestas CASEN 2006 a 2017- Porcentaje (%)</t>
  </si>
  <si>
    <t>ingresos,personas,histórico,CASEN,encuesta,CASEN,INE,estadística,Socioeconómico,Ingreso Promedio Comunal,Ingreso Promedio Mensual,Río Bueno,Variación Ingreso Comunal</t>
  </si>
  <si>
    <t>https://analytics.zoho.com/open-view/2395394000008161221?ZOHO_CRITERIA=%22Localiza%20Chile%22.%22Codcom%22%3D14204</t>
  </si>
  <si>
    <t>Diferencial de Ingreso Promedio Mensual de Hombres según Alfabetismo en la comuna de Cabildo</t>
  </si>
  <si>
    <t>Evolución del Diferencial de Ingreso Promedio Mensual de Hombres según Alfabetismo en la comuna de Cabildo, en los Años 2006-2009-2011-2013-2015-2017. Gráfico de elaboración propia con base en Encuestas CASEN 2006 a 2017- CLP/mes</t>
  </si>
  <si>
    <t>ingresos,personas,histórico,CASEN,encuesta,CASEN,INE,estadística,Socioeconómico,Ingreso Promedio Comunal,Ingreso por Sexo-Alfabetismo,Cabildo,Ingreso Hombres - Alfabetismo</t>
  </si>
  <si>
    <t>https://analytics.zoho.com/open-view/2395394000008161224?ZOHO_CRITERIA=%22Localiza%20Chile%22.%22Codcom%22%3D5402</t>
  </si>
  <si>
    <t>Evolución del Ingreso Promedio Mensual por Alfabetismo en la comuna de Arica</t>
  </si>
  <si>
    <t>Muestra de la Evolución del Ingreso Promedio Mensual por Alfabetismo en la comuna de Arica en los Años 2006-2009-2011-2013-2015-2017. Gráfico de elaboración propia con base en Encuestas CASEN 2006 a 2017-unidad CLP/mes</t>
  </si>
  <si>
    <t>ingresos,personas,histórico,CASEN,encuesta,CASEN,INE,estadística,Socioeconómico,Ingreso Promedio Comunal,Ingreso por Alfabetismo,Arica,Ingreso por Alfabetismo</t>
  </si>
  <si>
    <t>https://analytics.zoho.com/open-view/2395394000008161226?ZOHO_CRITERIA=%22Localiza%20Chile%22.%22Codcom%22%3D15101</t>
  </si>
  <si>
    <t>Evolución del Ingreso Promedio Mensual por Alfabetismo en la comuna de Navidad</t>
  </si>
  <si>
    <t>Muestra de la Evolución del Ingreso Promedio Mensual por Alfabetismo en la comuna de Navidad en los Años 2006-2009-2011-2013-2015-2017. Gráfico de elaboración propia con base en Encuestas CASEN 2006 a 2017-unidad CLP/mes</t>
  </si>
  <si>
    <t>ingresos,personas,histórico,CASEN,encuesta,CASEN,INE,estadística,Socioeconómico,Ingreso Promedio Comunal,Ingreso por Alfabetismo,Navidad,Ingreso por Alfabetismo</t>
  </si>
  <si>
    <t>https://analytics.zoho.com/open-view/2395394000008161226?ZOHO_CRITERIA=%22Localiza%20Chile%22.%22Codcom%22%3D6205</t>
  </si>
  <si>
    <t>#1774B538</t>
  </si>
  <si>
    <t>Variación porcentual del Ingreso Promedio Mensual por Persona en la comuna de Pedro Aguirre Cerda</t>
  </si>
  <si>
    <t xml:space="preserve"> Muestra en proporciones de la Variación porcentual del Ingreso Promedio Mensual por Persona en la comuna de Pedro Aguirre Cerda en los Años 2006-2009-2011-2013-2015-2017. Gráfico de elaboración propia con base en Encuestas CASEN 2006 a 2017- Porcentaje (%)</t>
  </si>
  <si>
    <t>ingresos,personas,histórico,CASEN,encuesta,CASEN,INE,estadística,Socioeconómico,Ingreso Promedio Comunal,Ingreso Promedio Mensual,Pedro Aguirre Cerda,Variación Ingreso Comunal</t>
  </si>
  <si>
    <t>https://analytics.zoho.com/open-view/2395394000008161221?ZOHO_CRITERIA=%22Localiza%20Chile%22.%22Codcom%22%3D13121</t>
  </si>
  <si>
    <t>Variación porcentual del Ingreso Promedio Mensual por Persona en la comuna de Lautaro</t>
  </si>
  <si>
    <t xml:space="preserve"> Muestra en proporciones de la Variación porcentual del Ingreso Promedio Mensual por Persona en la comuna de Lautaro en los Años 2006-2009-2011-2013-2015-2017. Gráfico de elaboración propia con base en Encuestas CASEN 2006 a 2017- Porcentaje (%)</t>
  </si>
  <si>
    <t>ingresos,personas,histórico,CASEN,encuesta,CASEN,INE,estadística,Socioeconómico,Ingreso Promedio Comunal,Ingreso Promedio Mensual,Lautaro,Variación Ingreso Comunal</t>
  </si>
  <si>
    <t>https://analytics.zoho.com/open-view/2395394000008161221?ZOHO_CRITERIA=%22Localiza%20Chile%22.%22Codcom%22%3D9108</t>
  </si>
  <si>
    <t>Comparativo de Ingreso Promedio Mensual entre personas con y sin alfabetización en la comuna de Coinco</t>
  </si>
  <si>
    <t>Gráfico nos muestra el Comparativo de Ingreso Promedio Mensual entre personas con y sin alfabetización en la comuna de Coinco en el Año 2017. Gráfico de elaboración propia con base en Encuestas CASEN 2006 a 2017-unidad CLP/mes</t>
  </si>
  <si>
    <t>ingresos,personas,histórico,CASEN,encuesta,CASEN,INE,estadística,Socioeconómico,Ingreso Promedio Comunal,Ingreso por Alfabetismo,Coinco,Ingreso por Alfabetismo</t>
  </si>
  <si>
    <t>https://analytics.zoho.com/open-view/2395394000008161227?ZOHO_CRITERIA=%22Localiza%20Chile%22.%22Codcom%22%3D6103</t>
  </si>
  <si>
    <t>#1774B519</t>
  </si>
  <si>
    <t>Diferencial de Ingreso Promedio Mensual de Mujeres según Alfabetismo en la comuna de Illapel</t>
  </si>
  <si>
    <t>Evolución del Diferencial de Ingreso Promedio Mensual de Mujeres según Alfabetismo en la comuna de Illapel, en los Años 2006-2009-2011-2013-2015-2017. Gráfico de elaboración propia con base en Encuestas CASEN 2006 a 2017- CLP/mes</t>
  </si>
  <si>
    <t>ingresos,personas,histórico,CASEN,encuesta,CASEN,INE,estadística,Socioeconómico,Ingreso Promedio Comunal,Ingreso por Sexo-Alfabetismo,Illapel,Ingreso Mujeres - Alfabetismo</t>
  </si>
  <si>
    <t>https://analytics.zoho.com/open-view/2395394000008161225?ZOHO_CRITERIA=%22Localiza%20Chile%22.%22Codcom%22%3D4201</t>
  </si>
  <si>
    <t>#1774B470</t>
  </si>
  <si>
    <t>Ingreso Promedio Mensual de Mujeres y Hombres en el año 2017 en la comuna de Calera de Tango</t>
  </si>
  <si>
    <t xml:space="preserve"> Distribución del Ingreso Promedio Mensual de Mujeres y Hombres en el año 2017 en la comuna de Calera de Tango. Gráfico de elaboración propia con base en Encuestas CASEN 2006 a 2017- CLP/mes</t>
  </si>
  <si>
    <t>ingresos,personas,histórico,CASEN,encuesta,CASEN,INE,estadística,Socioeconómico,Ingreso Promedio Comunal,Ingreso por Sexo,Calera de Tango,Ingreso por Sexo</t>
  </si>
  <si>
    <t>https://analytics.zoho.com/open-view/2395394000008161223?ZOHO_CRITERIA=%22Localiza%20Chile%22.%22Codcom%22%3D13403</t>
  </si>
  <si>
    <t>Diferencial de Ingreso Promedio Mensual de Mujeres según Alfabetismo en la comuna de María Elena</t>
  </si>
  <si>
    <t>Evolución del Diferencial de Ingreso Promedio Mensual de Mujeres según Alfabetismo en la comuna de María Elena, en los Años 2006-2009-2011-2013-2015-2017. Gráfico de elaboración propia con base en Encuestas CASEN 2006 a 2017- CLP/mes</t>
  </si>
  <si>
    <t>ingresos,personas,histórico,CASEN,encuesta,CASEN,INE,estadística,Socioeconómico,Ingreso Promedio Comunal,Ingreso por Sexo-Alfabetismo,María Elena,Ingreso Mujeres - Alfabetismo</t>
  </si>
  <si>
    <t>https://analytics.zoho.com/open-view/2395394000008161225?ZOHO_CRITERIA=%22Localiza%20Chile%22.%22Codcom%22%3D2302</t>
  </si>
  <si>
    <t>Evolución del Ingreso Promedio Mensual por Alfabetismo en la comuna de Estación Central</t>
  </si>
  <si>
    <t>Muestra de la Evolución del Ingreso Promedio Mensual por Alfabetismo en la comuna de Estación Central en los Años 2006-2009-2011-2013-2015-2017. Gráfico de elaboración propia con base en Encuestas CASEN 2006 a 2017-unidad CLP/mes</t>
  </si>
  <si>
    <t>ingresos,personas,histórico,CASEN,encuesta,CASEN,INE,estadística,Socioeconómico,Ingreso Promedio Comunal,Ingreso por Alfabetismo,Estación Central,Ingreso por Alfabetismo</t>
  </si>
  <si>
    <t>https://analytics.zoho.com/open-view/2395394000008161226?ZOHO_CRITERIA=%22Localiza%20Chile%22.%22Codcom%22%3D13106</t>
  </si>
  <si>
    <t>Evolución del Ingreso Promedio Mensual por Persona en la comuna de Algarrobo</t>
  </si>
  <si>
    <t>Evolución del Ingreso Promedio Mensual por Persona en la comuna de Algarrobo en los Años 2006-2009-2011-2013-2015-2017. Gráfico de elaboración propia con base en Encuestas CASEN 2006 a 2017- CLP/mes</t>
  </si>
  <si>
    <t>ingresos,personas,histórico,CASEN,encuesta,CASEN,INE,estadística,Socioeconómico,Ingreso Promedio Comunal,Ingreso Promedio Mensual,Algarrobo,Ingreso Comunal</t>
  </si>
  <si>
    <t>https://analytics.zoho.com/open-view/2395394000008161220?ZOHO_CRITERIA=%22Localiza%20Chile%22.%22Codcom%22%3D5602</t>
  </si>
  <si>
    <t>Evolución del Ingreso Promedio Mensual por Alfabetismo en la comuna de Laja</t>
  </si>
  <si>
    <t>Muestra de la Evolución del Ingreso Promedio Mensual por Alfabetismo en la comuna de Laja en los Años 2006-2009-2011-2013-2015-2017. Gráfico de elaboración propia con base en Encuestas CASEN 2006 a 2017-unidad CLP/mes</t>
  </si>
  <si>
    <t>ingresos,personas,histórico,CASEN,encuesta,CASEN,INE,estadística,Socioeconómico,Ingreso Promedio Comunal,Ingreso por Alfabetismo,Laja,Ingreso por Alfabetismo</t>
  </si>
  <si>
    <t>https://analytics.zoho.com/open-view/2395394000008161226?ZOHO_CRITERIA=%22Localiza%20Chile%22.%22Codcom%22%3D8304</t>
  </si>
  <si>
    <t>#1774B602</t>
  </si>
  <si>
    <t>Comparativo de Ingreso Promedio Mensual entre personas con y sin alfabetización en la comuna de Cerro Navia</t>
  </si>
  <si>
    <t>Gráfico nos muestra el Comparativo de Ingreso Promedio Mensual entre personas con y sin alfabetización en la comuna de Cerro Navia en el Año 2017. Gráfico de elaboración propia con base en Encuestas CASEN 2006 a 2017-unidad CLP/mes</t>
  </si>
  <si>
    <t>ingresos,personas,histórico,CASEN,encuesta,CASEN,INE,estadística,Socioeconómico,Ingreso Promedio Comunal,Ingreso por Alfabetismo,Cerro Navia,Ingreso por Alfabetismo</t>
  </si>
  <si>
    <t>https://analytics.zoho.com/open-view/2395394000008161227?ZOHO_CRITERIA=%22Localiza%20Chile%22.%22Codcom%22%3D13103</t>
  </si>
  <si>
    <t>Diferencial de Ingreso Promedio Mensual de Mujeres según Alfabetismo en la comuna de Aisén</t>
  </si>
  <si>
    <t>Evolución del Diferencial de Ingreso Promedio Mensual de Mujeres según Alfabetismo en la comuna de Aisén, en los Años 2006-2009-2011-2013-2015-2017. Gráfico de elaboración propia con base en Encuestas CASEN 2006 a 2017- CLP/mes</t>
  </si>
  <si>
    <t>ingresos,personas,histórico,CASEN,encuesta,CASEN,INE,estadística,Socioeconómico,Ingreso Promedio Comunal,Ingreso por Sexo-Alfabetismo,Aisén,Ingreso Mujeres - Alfabetismo</t>
  </si>
  <si>
    <t>https://analytics.zoho.com/open-view/2395394000008161225?ZOHO_CRITERIA=%22Localiza%20Chile%22.%22Codcom%22%3D11201</t>
  </si>
  <si>
    <t>#1774B698</t>
  </si>
  <si>
    <t>Evolución del Ingreso Promedio Mensual por Alfabetismo en la comuna de Putaendo</t>
  </si>
  <si>
    <t>Muestra de la Evolución del Ingreso Promedio Mensual por Alfabetismo en la comuna de Putaendo en los Años 2006-2009-2011-2013-2015-2017. Gráfico de elaboración propia con base en Encuestas CASEN 2006 a 2017-unidad CLP/mes</t>
  </si>
  <si>
    <t>ingresos,personas,histórico,CASEN,encuesta,CASEN,INE,estadística,Socioeconómico,Ingreso Promedio Comunal,Ingreso por Alfabetismo,Putaendo,Ingreso por Alfabetismo</t>
  </si>
  <si>
    <t>https://analytics.zoho.com/open-view/2395394000008161226?ZOHO_CRITERIA=%22Localiza%20Chile%22.%22Codcom%22%3D5705</t>
  </si>
  <si>
    <t>Comparativo de Ingreso Promedio Mensual entre personas con y sin alfabetización en la comuna de San Pedro de la Paz</t>
  </si>
  <si>
    <t>Gráfico nos muestra el Comparativo de Ingreso Promedio Mensual entre personas con y sin alfabetización en la comuna de San Pedro de la Paz en el Año 2017. Gráfico de elaboración propia con base en Encuestas CASEN 2006 a 2017-unidad CLP/mes</t>
  </si>
  <si>
    <t>ingresos,personas,histórico,CASEN,encuesta,CASEN,INE,estadística,Socioeconómico,Ingreso Promedio Comunal,Ingreso por Alfabetismo,San Pedro de la Paz,Ingreso por Alfabetismo</t>
  </si>
  <si>
    <t>https://analytics.zoho.com/open-view/2395394000008161227?ZOHO_CRITERIA=%22Localiza%20Chile%22.%22Codcom%22%3D8108</t>
  </si>
  <si>
    <t>Diferencial de Ingreso Promedio Mensual de Mujeres según Alfabetismo en la comuna de Mostazal</t>
  </si>
  <si>
    <t>Evolución del Diferencial de Ingreso Promedio Mensual de Mujeres según Alfabetismo en la comuna de Mostazal, en los Años 2006-2009-2011-2013-2015-2017. Gráfico de elaboración propia con base en Encuestas CASEN 2006 a 2017- CLP/mes</t>
  </si>
  <si>
    <t>ingresos,personas,histórico,CASEN,encuesta,CASEN,INE,estadística,Socioeconómico,Ingreso Promedio Comunal,Ingreso por Sexo-Alfabetismo,Mostazal,Ingreso Mujeres - Alfabetismo</t>
  </si>
  <si>
    <t>https://analytics.zoho.com/open-view/2395394000008161225?ZOHO_CRITERIA=%22Localiza%20Chile%22.%22Codcom%22%3D6110</t>
  </si>
  <si>
    <t>Diferencial de Ingreso Promedio Mensual de Hombres según Alfabetismo en la comuna de Calera de Tango</t>
  </si>
  <si>
    <t>Evolución del Diferencial de Ingreso Promedio Mensual de Hombres según Alfabetismo en la comuna de Calera de Tango, en los Años 2006-2009-2011-2013-2015-2017. Gráfico de elaboración propia con base en Encuestas CASEN 2006 a 2017- CLP/mes</t>
  </si>
  <si>
    <t>ingresos,personas,histórico,CASEN,encuesta,CASEN,INE,estadística,Socioeconómico,Ingreso Promedio Comunal,Ingreso por Sexo-Alfabetismo,Calera de Tango,Ingreso Hombres - Alfabetismo</t>
  </si>
  <si>
    <t>https://analytics.zoho.com/open-view/2395394000008161224?ZOHO_CRITERIA=%22Localiza%20Chile%22.%22Codcom%22%3D13403</t>
  </si>
  <si>
    <t>Diferencial de Ingreso Promedio Mensual de Mujeres según Alfabetismo en la comuna de La Estrella</t>
  </si>
  <si>
    <t>Evolución del Diferencial de Ingreso Promedio Mensual de Mujeres según Alfabetismo en la comuna de La Estrella, en los Años 2006-2009-2011-2013-2015-2017. Gráfico de elaboración propia con base en Encuestas CASEN 2006 a 2017- CLP/mes</t>
  </si>
  <si>
    <t>ingresos,personas,histórico,CASEN,encuesta,CASEN,INE,estadística,Socioeconómico,Ingreso Promedio Comunal,Ingreso por Sexo-Alfabetismo,La Estrella,Ingreso Mujeres - Alfabetismo</t>
  </si>
  <si>
    <t>https://analytics.zoho.com/open-view/2395394000008161225?ZOHO_CRITERIA=%22Localiza%20Chile%22.%22Codcom%22%3D6202</t>
  </si>
  <si>
    <t>Evolución del Ingreso Promedio Mensual por Alfabetismo en la comuna de Puyehue</t>
  </si>
  <si>
    <t>Muestra de la Evolución del Ingreso Promedio Mensual por Alfabetismo en la comuna de Puyehue en los Años 2006-2009-2011-2013-2015-2017. Gráfico de elaboración propia con base en Encuestas CASEN 2006 a 2017-unidad CLP/mes</t>
  </si>
  <si>
    <t>ingresos,personas,histórico,CASEN,encuesta,CASEN,INE,estadística,Socioeconómico,Ingreso Promedio Comunal,Ingreso por Alfabetismo,Puyehue,Ingreso por Alfabetismo</t>
  </si>
  <si>
    <t>https://analytics.zoho.com/open-view/2395394000008161226?ZOHO_CRITERIA=%22Localiza%20Chile%22.%22Codcom%22%3D10304</t>
  </si>
  <si>
    <t>#1774B688</t>
  </si>
  <si>
    <t>Evolución del Ingreso Promedio Mensual por Persona en la comuna de Tortel</t>
  </si>
  <si>
    <t>Evolución del Ingreso Promedio Mensual por Persona en la comuna de Tortel en los Años 2006-2009-2011-2013-2015-2017. Gráfico de elaboración propia con base en Encuestas CASEN 2006 a 2017- CLP/mes</t>
  </si>
  <si>
    <t>ingresos,personas,histórico,CASEN,encuesta,CASEN,INE,estadística,Socioeconómico,Ingreso Promedio Comunal,Ingreso Promedio Mensual,Tortel,Ingreso Comunal</t>
  </si>
  <si>
    <t>https://analytics.zoho.com/open-view/2395394000008161220?ZOHO_CRITERIA=%22Localiza%20Chile%22.%22Codcom%22%3D11303</t>
  </si>
  <si>
    <t>#1774B341</t>
  </si>
  <si>
    <t>Evolución del Ingreso Promedio Mensual por Alfabetismo en la comuna de San Carlos</t>
  </si>
  <si>
    <t>Muestra de la Evolución del Ingreso Promedio Mensual por Alfabetismo en la comuna de San Carlos en los Años 2006-2009-2011-2013-2015-2017. Gráfico de elaboración propia con base en Encuestas CASEN 2006 a 2017-unidad CLP/mes</t>
  </si>
  <si>
    <t>ingresos,personas,histórico,CASEN,encuesta,CASEN,INE,estadística,Socioeconómico,Ingreso Promedio Comunal,Ingreso por Alfabetismo,San Carlos,Ingreso por Alfabetismo</t>
  </si>
  <si>
    <t>https://analytics.zoho.com/open-view/2395394000008161226?ZOHO_CRITERIA=%22Localiza%20Chile%22.%22Codcom%22%3D16301</t>
  </si>
  <si>
    <t>Diferencial de Ingreso Promedio Mensual de Hombres según Alfabetismo en la comuna de Illapel</t>
  </si>
  <si>
    <t>Evolución del Diferencial de Ingreso Promedio Mensual de Hombres según Alfabetismo en la comuna de Illapel, en los Años 2006-2009-2011-2013-2015-2017. Gráfico de elaboración propia con base en Encuestas CASEN 2006 a 2017- CLP/mes</t>
  </si>
  <si>
    <t>ingresos,personas,histórico,CASEN,encuesta,CASEN,INE,estadística,Socioeconómico,Ingreso Promedio Comunal,Ingreso por Sexo-Alfabetismo,Illapel,Ingreso Hombres - Alfabetismo</t>
  </si>
  <si>
    <t>https://analytics.zoho.com/open-view/2395394000008161224?ZOHO_CRITERIA=%22Localiza%20Chile%22.%22Codcom%22%3D4201</t>
  </si>
  <si>
    <t>Evolución del Ingreso Promedio Mensual por Persona en la comuna de Lo Barnechea</t>
  </si>
  <si>
    <t>Evolución del Ingreso Promedio Mensual por Persona en la comuna de Lo Barnechea en los Años 2006-2009-2011-2013-2015-2017. Gráfico de elaboración propia con base en Encuestas CASEN 2006 a 2017- CLP/mes</t>
  </si>
  <si>
    <t>ingresos,personas,histórico,CASEN,encuesta,CASEN,INE,estadística,Socioeconómico,Ingreso Promedio Comunal,Ingreso Promedio Mensual,Lo Barnechea,Ingreso Comunal</t>
  </si>
  <si>
    <t>https://analytics.zoho.com/open-view/2395394000008161220?ZOHO_CRITERIA=%22Localiza%20Chile%22.%22Codcom%22%3D13115</t>
  </si>
  <si>
    <t>#1774B368</t>
  </si>
  <si>
    <t>Ingreso Promedio Mensual de Mujeres y Hombres en el año 2017 en la comuna de Cochamó</t>
  </si>
  <si>
    <t xml:space="preserve"> Distribución del Ingreso Promedio Mensual de Mujeres y Hombres en el año 2017 en la comuna de Cochamó. Gráfico de elaboración propia con base en Encuestas CASEN 2006 a 2017- CLP/mes</t>
  </si>
  <si>
    <t>ingresos,personas,histórico,CASEN,encuesta,CASEN,INE,estadística,Socioeconómico,Ingreso Promedio Comunal,Ingreso por Sexo,Cochamó,Ingreso por Sexo</t>
  </si>
  <si>
    <t>https://analytics.zoho.com/open-view/2395394000008161223?ZOHO_CRITERIA=%22Localiza%20Chile%22.%22Codcom%22%3D10103</t>
  </si>
  <si>
    <t>Variación porcentual del Ingreso Promedio Mensual por Persona en la comuna de Dalcahue</t>
  </si>
  <si>
    <t xml:space="preserve"> Muestra en proporciones de la Variación porcentual del Ingreso Promedio Mensual por Persona en la comuna de Dalcahue en los Años 2006-2009-2011-2013-2015-2017. Gráfico de elaboración propia con base en Encuestas CASEN 2006 a 2017- Porcentaje (%)</t>
  </si>
  <si>
    <t>ingresos,personas,histórico,CASEN,encuesta,CASEN,INE,estadística,Socioeconómico,Ingreso Promedio Comunal,Ingreso Promedio Mensual,Dalcahue,Variación Ingreso Comunal</t>
  </si>
  <si>
    <t>https://analytics.zoho.com/open-view/2395394000008161221?ZOHO_CRITERIA=%22Localiza%20Chile%22.%22Codcom%22%3D10205</t>
  </si>
  <si>
    <t>Ingreso Promedio Mensual de Mujeres y Hombres en el año 2017 en la comuna de La Higuera</t>
  </si>
  <si>
    <t xml:space="preserve"> Distribución del Ingreso Promedio Mensual de Mujeres y Hombres en el año 2017 en la comuna de La Higuera. Gráfico de elaboración propia con base en Encuestas CASEN 2006 a 2017- CLP/mes</t>
  </si>
  <si>
    <t>https://analytics.zoho.com/open-view/2395394000008161223?ZOHO_CRITERIA=%22Localiza%20Chile%22.%22Codcom%22%3D4104</t>
  </si>
  <si>
    <t>Evolución del Ingreso Promedio Mensual por Persona en la comuna de Las Cabras</t>
  </si>
  <si>
    <t>Evolución del Ingreso Promedio Mensual por Persona en la comuna de Las Cabras en los Años 2006-2009-2011-2013-2015-2017. Gráfico de elaboración propia con base en Encuestas CASEN 2006 a 2017- CLP/mes</t>
  </si>
  <si>
    <t>ingresos,personas,histórico,CASEN,encuesta,CASEN,INE,estadística,Socioeconómico,Ingreso Promedio Comunal,Ingreso Promedio Mensual,Las Cabras,Ingreso Comunal</t>
  </si>
  <si>
    <t>https://analytics.zoho.com/open-view/2395394000008161220?ZOHO_CRITERIA=%22Localiza%20Chile%22.%22Codcom%22%3D6107</t>
  </si>
  <si>
    <t>#1774B161</t>
  </si>
  <si>
    <t>Variación porcentual del Ingreso Promedio Mensual por Persona en la comuna de San Bernardo</t>
  </si>
  <si>
    <t xml:space="preserve"> Muestra en proporciones de la Variación porcentual del Ingreso Promedio Mensual por Persona en la comuna de San Bernardo en los Años 2006-2009-2011-2013-2015-2017. Gráfico de elaboración propia con base en Encuestas CASEN 2006 a 2017- Porcentaje (%)</t>
  </si>
  <si>
    <t>ingresos,personas,histórico,CASEN,encuesta,CASEN,INE,estadística,Socioeconómico,Ingreso Promedio Comunal,Ingreso Promedio Mensual,San Bernardo,Variación Ingreso Comunal</t>
  </si>
  <si>
    <t>https://analytics.zoho.com/open-view/2395394000008161221?ZOHO_CRITERIA=%22Localiza%20Chile%22.%22Codcom%22%3D13401</t>
  </si>
  <si>
    <t>Evolución del Ingreso Promedio Mensual por Persona para Mujeres y Hombres en la comuna de Corral</t>
  </si>
  <si>
    <t>Evolución del Ingreso Promedio Mensual por Persona para Mujeres y Hombres en la comuna de Corral, en los Años 2006-2009-2011-2013-2015-2017. Gráfico de elaboración propia con base en Encuestas CASEN 2006 a 2017- CLP/mes</t>
  </si>
  <si>
    <t>ingresos,personas,histórico,CASEN,encuesta,CASEN,INE,estadística,Socioeconómico,Ingreso Promedio Comunal,Ingreso por Sexo,Corral,Ingreso por Sexo</t>
  </si>
  <si>
    <t>https://analytics.zoho.com/open-view/2395394000008161222?ZOHO_CRITERIA=%22Localiza%20Chile%22.%22Codcom%22%3D14102</t>
  </si>
  <si>
    <t>#1774B407</t>
  </si>
  <si>
    <t>Diferencial de Ingreso Promedio Mensual de Hombres según Alfabetismo en la comuna de Lolol</t>
  </si>
  <si>
    <t>Evolución del Diferencial de Ingreso Promedio Mensual de Hombres según Alfabetismo en la comuna de Lolol, en los Años 2006-2009-2011-2013-2015-2017. Gráfico de elaboración propia con base en Encuestas CASEN 2006 a 2017- CLP/mes</t>
  </si>
  <si>
    <t>ingresos,personas,histórico,CASEN,encuesta,CASEN,INE,estadística,Socioeconómico,Ingreso Promedio Comunal,Ingreso por Sexo-Alfabetismo,Lolol,Ingreso Hombres - Alfabetismo</t>
  </si>
  <si>
    <t>https://analytics.zoho.com/open-view/2395394000008161224?ZOHO_CRITERIA=%22Localiza%20Chile%22.%22Codcom%22%3D6304</t>
  </si>
  <si>
    <t>#1774B543</t>
  </si>
  <si>
    <t>Evolución del Ingreso Promedio Mensual por Persona en la comuna de Llaillay</t>
  </si>
  <si>
    <t>Evolución del Ingreso Promedio Mensual por Persona en la comuna de Llaillay en los Años 2006-2009-2011-2013-2015-2017. Gráfico de elaboración propia con base en Encuestas CASEN 2006 a 2017- CLP/mes</t>
  </si>
  <si>
    <t>ingresos,personas,histórico,CASEN,encuesta,CASEN,INE,estadística,Socioeconómico,Ingreso Promedio Comunal,Ingreso Promedio Mensual,Llaillay,Ingreso Comunal</t>
  </si>
  <si>
    <t>https://analytics.zoho.com/open-view/2395394000008161220?ZOHO_CRITERIA=%22Localiza%20Chile%22.%22Codcom%22%3D5703</t>
  </si>
  <si>
    <t>Variación porcentual del Ingreso Promedio Mensual por Persona en la comuna de Maipú</t>
  </si>
  <si>
    <t xml:space="preserve"> Muestra en proporciones de la Variación porcentual del Ingreso Promedio Mensual por Persona en la comuna de Maipú en los Años 2006-2009-2011-2013-2015-2017. Gráfico de elaboración propia con base en Encuestas CASEN 2006 a 2017- Porcentaje (%)</t>
  </si>
  <si>
    <t>ingresos,personas,histórico,CASEN,encuesta,CASEN,INE,estadística,Socioeconómico,Ingreso Promedio Comunal,Ingreso Promedio Mensual,Maipú,Variación Ingreso Comunal</t>
  </si>
  <si>
    <t>https://analytics.zoho.com/open-view/2395394000008161221?ZOHO_CRITERIA=%22Localiza%20Chile%22.%22Codcom%22%3D13119</t>
  </si>
  <si>
    <t>Diferencial de Ingreso Promedio Mensual de Hombres según Alfabetismo en la comuna de Pucón</t>
  </si>
  <si>
    <t>Evolución del Diferencial de Ingreso Promedio Mensual de Hombres según Alfabetismo en la comuna de Pucón, en los Años 2006-2009-2011-2013-2015-2017. Gráfico de elaboración propia con base en Encuestas CASEN 2006 a 2017- CLP/mes</t>
  </si>
  <si>
    <t>ingresos,personas,histórico,CASEN,encuesta,CASEN,INE,estadística,Socioeconómico,Ingreso Promedio Comunal,Ingreso por Sexo-Alfabetismo,Pucón,Ingreso Hombres - Alfabetismo</t>
  </si>
  <si>
    <t>https://analytics.zoho.com/open-view/2395394000008161224?ZOHO_CRITERIA=%22Localiza%20Chile%22.%22Codcom%22%3D9115</t>
  </si>
  <si>
    <t>Evolución del Ingreso Promedio Mensual por Alfabetismo en la comuna de Arauco</t>
  </si>
  <si>
    <t>Muestra de la Evolución del Ingreso Promedio Mensual por Alfabetismo en la comuna de Arauco en los Años 2006-2009-2011-2013-2015-2017. Gráfico de elaboración propia con base en Encuestas CASEN 2006 a 2017-unidad CLP/mes</t>
  </si>
  <si>
    <t>ingresos,personas,histórico,CASEN,encuesta,CASEN,INE,estadística,Socioeconómico,Ingreso Promedio Comunal,Ingreso por Alfabetismo,Arauco,Ingreso por Alfabetismo</t>
  </si>
  <si>
    <t>https://analytics.zoho.com/open-view/2395394000008161226?ZOHO_CRITERIA=%22Localiza%20Chile%22.%22Codcom%22%3D8202</t>
  </si>
  <si>
    <t>Ingreso Promedio Mensual de Mujeres y Hombres en el año 2017 en la comuna de Chaitén</t>
  </si>
  <si>
    <t xml:space="preserve"> Distribución del Ingreso Promedio Mensual de Mujeres y Hombres en el año 2017 en la comuna de Chaitén. Gráfico de elaboración propia con base en Encuestas CASEN 2006 a 2017- CLP/mes</t>
  </si>
  <si>
    <t>ingresos,personas,histórico,CASEN,encuesta,CASEN,INE,estadística,Socioeconómico,Ingreso Promedio Comunal,Ingreso por Sexo,Chaitén,Ingreso por Sexo</t>
  </si>
  <si>
    <t>https://analytics.zoho.com/open-view/2395394000008161223?ZOHO_CRITERIA=%22Localiza%20Chile%22.%22Codcom%22%3D10401</t>
  </si>
  <si>
    <t>#1774B692</t>
  </si>
  <si>
    <t>Comparativo de Ingreso Promedio Mensual entre personas con y sin alfabetización en la comuna de Timaukel</t>
  </si>
  <si>
    <t>Gráfico nos muestra el Comparativo de Ingreso Promedio Mensual entre personas con y sin alfabetización en la comuna de Timaukel en el Año 2017. Gráfico de elaboración propia con base en Encuestas CASEN 2006 a 2017-unidad CLP/mes</t>
  </si>
  <si>
    <t>ingresos,personas,histórico,CASEN,encuesta,CASEN,INE,estadística,Socioeconómico,Ingreso Promedio Comunal,Ingreso por Alfabetismo,Timaukel,Ingreso por Alfabetismo</t>
  </si>
  <si>
    <t>https://analytics.zoho.com/open-view/2395394000008161227?ZOHO_CRITERIA=%22Localiza%20Chile%22.%22Codcom%22%3D12303</t>
  </si>
  <si>
    <t>#1774B713</t>
  </si>
  <si>
    <t>Evolución del Ingreso Promedio Mensual por Persona para Mujeres y Hombres en la comuna de La Cisterna</t>
  </si>
  <si>
    <t>Evolución del Ingreso Promedio Mensual por Persona para Mujeres y Hombres en la comuna de La Cisterna, en los Años 2006-2009-2011-2013-2015-2017. Gráfico de elaboración propia con base en Encuestas CASEN 2006 a 2017- CLP/mes</t>
  </si>
  <si>
    <t>https://analytics.zoho.com/open-view/2395394000008161222?ZOHO_CRITERIA=%22Localiza%20Chile%22.%22Codcom%22%3D13109</t>
  </si>
  <si>
    <t>#1774B362</t>
  </si>
  <si>
    <t>Diferencial de Ingreso Promedio Mensual de Hombres según Alfabetismo en la comuna de Guaitecas</t>
  </si>
  <si>
    <t>Evolución del Diferencial de Ingreso Promedio Mensual de Hombres según Alfabetismo en la comuna de Guaitecas, en los Años 2006-2009-2011-2013-2015-2017. Gráfico de elaboración propia con base en Encuestas CASEN 2006 a 2017- CLP/mes</t>
  </si>
  <si>
    <t>ingresos,personas,histórico,CASEN,encuesta,CASEN,INE,estadística,Socioeconómico,Ingreso Promedio Comunal,Ingreso por Sexo-Alfabetismo,Guaitecas,Ingreso Hombres - Alfabetismo</t>
  </si>
  <si>
    <t>https://analytics.zoho.com/open-view/2395394000008161224?ZOHO_CRITERIA=%22Localiza%20Chile%22.%22Codcom%22%3D11203</t>
  </si>
  <si>
    <t>Evolución del Ingreso Promedio Mensual por Persona para Mujeres y Hombres en la comuna de Padre las Casas</t>
  </si>
  <si>
    <t>Evolución del Ingreso Promedio Mensual por Persona para Mujeres y Hombres en la comuna de Padre las Casas, en los Años 2006-2009-2011-2013-2015-2017. Gráfico de elaboración propia con base en Encuestas CASEN 2006 a 2017- CLP/mes</t>
  </si>
  <si>
    <t>ingresos,personas,histórico,CASEN,encuesta,CASEN,INE,estadística,Socioeconómico,Ingreso Promedio Comunal,Ingreso por Sexo,Padre las Casas,Ingreso por Sexo</t>
  </si>
  <si>
    <t>https://analytics.zoho.com/open-view/2395394000008161222?ZOHO_CRITERIA=%22Localiza%20Chile%22.%22Codcom%22%3D9112</t>
  </si>
  <si>
    <t>#1774B283</t>
  </si>
  <si>
    <t>Variación porcentual del Ingreso Promedio Mensual por Persona en la comuna de San Rosendo</t>
  </si>
  <si>
    <t xml:space="preserve"> Muestra en proporciones de la Variación porcentual del Ingreso Promedio Mensual por Persona en la comuna de San Rosendo en los Años 2006-2009-2011-2013-2015-2017. Gráfico de elaboración propia con base en Encuestas CASEN 2006 a 2017- Porcentaje (%)</t>
  </si>
  <si>
    <t>ingresos,personas,histórico,CASEN,encuesta,CASEN,INE,estadística,Socioeconómico,Ingreso Promedio Comunal,Ingreso Promedio Mensual,San Rosendo,Variación Ingreso Comunal</t>
  </si>
  <si>
    <t>https://analytics.zoho.com/open-view/2395394000008161221?ZOHO_CRITERIA=%22Localiza%20Chile%22.%22Codcom%22%3D8310</t>
  </si>
  <si>
    <t>Evolución del Ingreso Promedio Mensual por Alfabetismo en la Región de Ñuble</t>
  </si>
  <si>
    <t>Evolución del Ingreso Promedio Mensual por Alfabetismo en la Región de Ñuble en los Años 2006-2009-2011-2013-2015-2017. Gráfico de elaboración propia con base en Encuestas CASEN 2006 a 2017 - CLP/mes</t>
  </si>
  <si>
    <t>ingresos,personas,histórico,CASEN,encuesta,CASEN,INE,estadística,Socioeconómico,Ingreso Promedio Regional,Ingreso por Alfabetismo,Región de Ñuble,Ingreso por Alfabetismo</t>
  </si>
  <si>
    <t>https://analytics.zoho.com/open-view/2395394000008161206?ZOHO_CRITERIA=%22Localiza%20Chile%22.%22Codreg%22%3D16</t>
  </si>
  <si>
    <t>Diferencial de Ingreso Promedio Mensual de Hombres según Alfabetismo en la comuna de Ránquil</t>
  </si>
  <si>
    <t>Evolución del Diferencial de Ingreso Promedio Mensual de Hombres según Alfabetismo en la comuna de Ránquil, en los Años 2006-2009-2011-2013-2015-2017. Gráfico de elaboración propia con base en Encuestas CASEN 2006 a 2017- CLP/mes</t>
  </si>
  <si>
    <t>ingresos,personas,histórico,CASEN,encuesta,CASEN,INE,estadística,Socioeconómico,Ingreso Promedio Comunal,Ingreso por Sexo-Alfabetismo,Ránquil,Ingreso Hombres - Alfabetismo</t>
  </si>
  <si>
    <t>https://analytics.zoho.com/open-view/2395394000008161224?ZOHO_CRITERIA=%22Localiza%20Chile%22.%22Codcom%22%3D16206</t>
  </si>
  <si>
    <t>Evolución del Ingreso Promedio Mensual por Persona para Mujeres y Hombres en la comuna de Quillón</t>
  </si>
  <si>
    <t>Evolución del Ingreso Promedio Mensual por Persona para Mujeres y Hombres en la comuna de Quillón, en los Años 2006-2009-2011-2013-2015-2017. Gráfico de elaboración propia con base en Encuestas CASEN 2006 a 2017- CLP/mes</t>
  </si>
  <si>
    <t>ingresos,personas,histórico,CASEN,encuesta,CASEN,INE,estadística,Socioeconómico,Ingreso Promedio Comunal,Ingreso por Sexo,Quillón,Ingreso por Sexo</t>
  </si>
  <si>
    <t>https://analytics.zoho.com/open-view/2395394000008161222?ZOHO_CRITERIA=%22Localiza%20Chile%22.%22Codcom%22%3D16107</t>
  </si>
  <si>
    <t>Diferencial de Ingreso Promedio Mensual de Mujeres según Alfabetismo en la comuna de Chanco</t>
  </si>
  <si>
    <t>Evolución del Diferencial de Ingreso Promedio Mensual de Mujeres según Alfabetismo en la comuna de Chanco, en los Años 2006-2009-2011-2013-2015-2017. Gráfico de elaboración propia con base en Encuestas CASEN 2006 a 2017- CLP/mes</t>
  </si>
  <si>
    <t>ingresos,personas,histórico,CASEN,encuesta,CASEN,INE,estadística,Socioeconómico,Ingreso Promedio Comunal,Ingreso por Sexo-Alfabetismo,Chanco,Ingreso Mujeres - Alfabetismo</t>
  </si>
  <si>
    <t>https://analytics.zoho.com/open-view/2395394000008161225?ZOHO_CRITERIA=%22Localiza%20Chile%22.%22Codcom%22%3D7202</t>
  </si>
  <si>
    <t>Ingreso Promedio Mensual de Mujeres y Hombres en el año 2017 en la comuna de Olivar</t>
  </si>
  <si>
    <t xml:space="preserve"> Distribución del Ingreso Promedio Mensual de Mujeres y Hombres en el año 2017 en la comuna de Olivar. Gráfico de elaboración propia con base en Encuestas CASEN 2006 a 2017- CLP/mes</t>
  </si>
  <si>
    <t>ingresos,personas,histórico,CASEN,encuesta,CASEN,INE,estadística,Socioeconómico,Ingreso Promedio Comunal,Ingreso por Sexo,Olivar,Ingreso por Sexo</t>
  </si>
  <si>
    <t>https://analytics.zoho.com/open-view/2395394000008161223?ZOHO_CRITERIA=%22Localiza%20Chile%22.%22Codcom%22%3D6111</t>
  </si>
  <si>
    <t>Comparativo de Ingreso Promedio Mensual entre personas con y sin alfabetización en la comuna de Cochamó</t>
  </si>
  <si>
    <t>Gráfico nos muestra el Comparativo de Ingreso Promedio Mensual entre personas con y sin alfabetización en la comuna de Cochamó en el Año 2017. Gráfico de elaboración propia con base en Encuestas CASEN 2006 a 2017-unidad CLP/mes</t>
  </si>
  <si>
    <t>ingresos,personas,histórico,CASEN,encuesta,CASEN,INE,estadística,Socioeconómico,Ingreso Promedio Comunal,Ingreso por Alfabetismo,Cochamó,Ingreso por Alfabetismo</t>
  </si>
  <si>
    <t>https://analytics.zoho.com/open-view/2395394000008161227?ZOHO_CRITERIA=%22Localiza%20Chile%22.%22Codcom%22%3D10103</t>
  </si>
  <si>
    <t>Variación porcentual del Ingreso Promedio Mensual por Persona en la comuna de Cabrero</t>
  </si>
  <si>
    <t xml:space="preserve"> Muestra en proporciones de la Variación porcentual del Ingreso Promedio Mensual por Persona en la comuna de Cabrero en los Años 2006-2009-2011-2013-2015-2017. Gráfico de elaboración propia con base en Encuestas CASEN 2006 a 2017- Porcentaje (%)</t>
  </si>
  <si>
    <t>ingresos,personas,histórico,CASEN,encuesta,CASEN,INE,estadística,Socioeconómico,Ingreso Promedio Comunal,Ingreso Promedio Mensual,Cabrero,Variación Ingreso Comunal</t>
  </si>
  <si>
    <t>https://analytics.zoho.com/open-view/2395394000008161221?ZOHO_CRITERIA=%22Localiza%20Chile%22.%22Codcom%22%3D8303</t>
  </si>
  <si>
    <t>Diferencial de Ingreso Promedio Mensual de Mujeres según Alfabetismo en la comuna de La Unión</t>
  </si>
  <si>
    <t>Evolución del Diferencial de Ingreso Promedio Mensual de Mujeres según Alfabetismo en la comuna de La Unión, en los Años 2006-2009-2011-2013-2015-2017. Gráfico de elaboración propia con base en Encuestas CASEN 2006 a 2017- CLP/mes</t>
  </si>
  <si>
    <t>ingresos,personas,histórico,CASEN,encuesta,CASEN,INE,estadística,Socioeconómico,Ingreso Promedio Comunal,Ingreso por Sexo-Alfabetismo,La Unión,Ingreso Mujeres - Alfabetismo</t>
  </si>
  <si>
    <t>https://analytics.zoho.com/open-view/2395394000008161225?ZOHO_CRITERIA=%22Localiza%20Chile%22.%22Codcom%22%3D14201</t>
  </si>
  <si>
    <t>#1774B776</t>
  </si>
  <si>
    <t>Evolución del Ingreso Promedio Mensual por Persona en la comuna de Cochrane</t>
  </si>
  <si>
    <t>Evolución del Ingreso Promedio Mensual por Persona en la comuna de Cochrane en los Años 2006-2009-2011-2013-2015-2017. Gráfico de elaboración propia con base en Encuestas CASEN 2006 a 2017- CLP/mes</t>
  </si>
  <si>
    <t>ingresos,personas,histórico,CASEN,encuesta,CASEN,INE,estadística,Socioeconómico,Ingreso Promedio Comunal,Ingreso Promedio Mensual,Cochrane,Ingreso Comunal</t>
  </si>
  <si>
    <t>https://analytics.zoho.com/open-view/2395394000008161220?ZOHO_CRITERIA=%22Localiza%20Chile%22.%22Codcom%22%3D11301</t>
  </si>
  <si>
    <t>#1774B339</t>
  </si>
  <si>
    <t>Evolución del Ingreso Promedio Mensual por Persona para Mujeres y Hombres en la comuna de Putre</t>
  </si>
  <si>
    <t>Evolución del Ingreso Promedio Mensual por Persona para Mujeres y Hombres en la comuna de Putre, en los Años 2006-2009-2011-2013-2015-2017. Gráfico de elaboración propia con base en Encuestas CASEN 2006 a 2017- CLP/mes</t>
  </si>
  <si>
    <t>ingresos,personas,histórico,CASEN,encuesta,CASEN,INE,estadística,Socioeconómico,Ingreso Promedio Comunal,Ingreso por Sexo,Putre,Ingreso por Sexo</t>
  </si>
  <si>
    <t>https://analytics.zoho.com/open-view/2395394000008161222?ZOHO_CRITERIA=%22Localiza%20Chile%22.%22Codcom%22%3D15201</t>
  </si>
  <si>
    <t>#1774B420</t>
  </si>
  <si>
    <t>Evolución del Ingreso Promedio Mensual por Alfabetismo en la Región de Valparaíso</t>
  </si>
  <si>
    <t>Evolución del Ingreso Promedio Mensual por Alfabetismo en la Región de Valparaíso en los Años 2006-2009-2011-2013-2015-2017. Gráfico de elaboración propia con base en Encuestas CASEN 2006 a 2017 - CLP/mes</t>
  </si>
  <si>
    <t>https://analytics.zoho.com/open-view/2395394000008161206?ZOHO_CRITERIA=%22Localiza%20Chile%22.%22Codreg%22%3D5</t>
  </si>
  <si>
    <t>Ingreso Promedio Mensual de Mujeres y Hombres en el año 2017 en la comuna de San Vicente</t>
  </si>
  <si>
    <t xml:space="preserve"> Distribución del Ingreso Promedio Mensual de Mujeres y Hombres en el año 2017 en la comuna de San Vicente. Gráfico de elaboración propia con base en Encuestas CASEN 2006 a 2017- CLP/mes</t>
  </si>
  <si>
    <t>ingresos,personas,histórico,CASEN,encuesta,CASEN,INE,estadística,Socioeconómico,Ingreso Promedio Comunal,Ingreso por Sexo,San Vicente,Ingreso por Sexo</t>
  </si>
  <si>
    <t>https://analytics.zoho.com/open-view/2395394000008161223?ZOHO_CRITERIA=%22Localiza%20Chile%22.%22Codcom%22%3D6117</t>
  </si>
  <si>
    <t>#1774B533</t>
  </si>
  <si>
    <t>Diferencial de Ingreso Promedio Mensual de Hombres según Alfabetismo en la comuna de Teno</t>
  </si>
  <si>
    <t>Evolución del Diferencial de Ingreso Promedio Mensual de Hombres según Alfabetismo en la comuna de Teno, en los Años 2006-2009-2011-2013-2015-2017. Gráfico de elaboración propia con base en Encuestas CASEN 2006 a 2017- CLP/mes</t>
  </si>
  <si>
    <t>ingresos,personas,histórico,CASEN,encuesta,CASEN,INE,estadística,Socioeconómico,Ingreso Promedio Comunal,Ingreso por Sexo-Alfabetismo,Teno,Ingreso Hombres - Alfabetismo</t>
  </si>
  <si>
    <t>https://analytics.zoho.com/open-view/2395394000008161224?ZOHO_CRITERIA=%22Localiza%20Chile%22.%22Codcom%22%3D7308</t>
  </si>
  <si>
    <t>Comparativo de Ingreso Promedio Mensual entre personas con y sin alfabetización en la comuna de Lanco</t>
  </si>
  <si>
    <t>Gráfico nos muestra el Comparativo de Ingreso Promedio Mensual entre personas con y sin alfabetización en la comuna de Lanco en el Año 2017. Gráfico de elaboración propia con base en Encuestas CASEN 2006 a 2017-unidad CLP/mes</t>
  </si>
  <si>
    <t>https://analytics.zoho.com/open-view/2395394000008161227?ZOHO_CRITERIA=%22Localiza%20Chile%22.%22Codcom%22%3D14103</t>
  </si>
  <si>
    <t>Diferencial de Ingreso Promedio Mensual de Hombres según Alfabetismo en la comuna de El Monte</t>
  </si>
  <si>
    <t>Evolución del Diferencial de Ingreso Promedio Mensual de Hombres según Alfabetismo en la comuna de El Monte, en los Años 2006-2009-2011-2013-2015-2017. Gráfico de elaboración propia con base en Encuestas CASEN 2006 a 2017- CLP/mes</t>
  </si>
  <si>
    <t>ingresos,personas,histórico,CASEN,encuesta,CASEN,INE,estadística,Socioeconómico,Ingreso Promedio Comunal,Ingreso por Sexo-Alfabetismo,El Monte,Ingreso Hombres - Alfabetismo</t>
  </si>
  <si>
    <t>https://analytics.zoho.com/open-view/2395394000008161224?ZOHO_CRITERIA=%22Localiza%20Chile%22.%22Codcom%22%3D13602</t>
  </si>
  <si>
    <t>#1774B764</t>
  </si>
  <si>
    <t>Ingreso Promedio Mensual de Mujeres y Hombres en el año 2017 en la comuna de Lumaco</t>
  </si>
  <si>
    <t xml:space="preserve"> Distribución del Ingreso Promedio Mensual de Mujeres y Hombres en el año 2017 en la comuna de Lumaco. Gráfico de elaboración propia con base en Encuestas CASEN 2006 a 2017- CLP/mes</t>
  </si>
  <si>
    <t>ingresos,personas,histórico,CASEN,encuesta,CASEN,INE,estadística,Socioeconómico,Ingreso Promedio Comunal,Ingreso por Sexo,Lumaco,Ingreso por Sexo</t>
  </si>
  <si>
    <t>https://analytics.zoho.com/open-view/2395394000008161223?ZOHO_CRITERIA=%22Localiza%20Chile%22.%22Codcom%22%3D9207</t>
  </si>
  <si>
    <t>Evolución del Ingreso Promedio Mensual por Alfabetismo en la comuna de Romeral</t>
  </si>
  <si>
    <t>Muestra de la Evolución del Ingreso Promedio Mensual por Alfabetismo en la comuna de Romeral en los Años 2006-2009-2011-2013-2015-2017. Gráfico de elaboración propia con base en Encuestas CASEN 2006 a 2017-unidad CLP/mes</t>
  </si>
  <si>
    <t>ingresos,personas,histórico,CASEN,encuesta,CASEN,INE,estadística,Socioeconómico,Ingreso Promedio Comunal,Ingreso por Alfabetismo,Romeral,Ingreso por Alfabetismo</t>
  </si>
  <si>
    <t>https://analytics.zoho.com/open-view/2395394000008161226?ZOHO_CRITERIA=%22Localiza%20Chile%22.%22Codcom%22%3D7306</t>
  </si>
  <si>
    <t>Evolución del Ingreso Promedio Mensual por Alfabetismo en la comuna de Quilicura</t>
  </si>
  <si>
    <t>Muestra de la Evolución del Ingreso Promedio Mensual por Alfabetismo en la comuna de Quilicura en los Años 2006-2009-2011-2013-2015-2017. Gráfico de elaboración propia con base en Encuestas CASEN 2006 a 2017-unidad CLP/mes</t>
  </si>
  <si>
    <t>https://analytics.zoho.com/open-view/2395394000008161226?ZOHO_CRITERIA=%22Localiza%20Chile%22.%22Codcom%22%3D13125</t>
  </si>
  <si>
    <t>Evolución del Ingreso Promedio Mensual por Persona para Mujeres y Hombres en la comuna de Pitrufquén</t>
  </si>
  <si>
    <t>Evolución del Ingreso Promedio Mensual por Persona para Mujeres y Hombres en la comuna de Pitrufquén, en los Años 2006-2009-2011-2013-2015-2017. Gráfico de elaboración propia con base en Encuestas CASEN 2006 a 2017- CLP/mes</t>
  </si>
  <si>
    <t>https://analytics.zoho.com/open-view/2395394000008161222?ZOHO_CRITERIA=%22Localiza%20Chile%22.%22Codcom%22%3D9114</t>
  </si>
  <si>
    <t>Evolución del Ingreso Promedio Mensual por Alfabetismo en la comuna de Santa María</t>
  </si>
  <si>
    <t>Muestra de la Evolución del Ingreso Promedio Mensual por Alfabetismo en la comuna de Santa María en los Años 2006-2009-2011-2013-2015-2017. Gráfico de elaboración propia con base en Encuestas CASEN 2006 a 2017-unidad CLP/mes</t>
  </si>
  <si>
    <t>ingresos,personas,histórico,CASEN,encuesta,CASEN,INE,estadística,Socioeconómico,Ingreso Promedio Comunal,Ingreso por Alfabetismo,Santa María,Ingreso por Alfabetismo</t>
  </si>
  <si>
    <t>https://analytics.zoho.com/open-view/2395394000008161226?ZOHO_CRITERIA=%22Localiza%20Chile%22.%22Codcom%22%3D5706</t>
  </si>
  <si>
    <t>#1774B512</t>
  </si>
  <si>
    <t>Variación porcentual del Ingreso Promedio Mensual por Persona en la comuna de Cobquecura</t>
  </si>
  <si>
    <t xml:space="preserve"> Muestra en proporciones de la Variación porcentual del Ingreso Promedio Mensual por Persona en la comuna de Cobquecura en los Años 2006-2009-2011-2013-2015-2017. Gráfico de elaboración propia con base en Encuestas CASEN 2006 a 2017- Porcentaje (%)</t>
  </si>
  <si>
    <t>ingresos,personas,histórico,CASEN,encuesta,CASEN,INE,estadística,Socioeconómico,Ingreso Promedio Comunal,Ingreso Promedio Mensual,Cobquecura,Variación Ingreso Comunal</t>
  </si>
  <si>
    <t>https://analytics.zoho.com/open-view/2395394000008161221?ZOHO_CRITERIA=%22Localiza%20Chile%22.%22Codcom%22%3D16202</t>
  </si>
  <si>
    <t>#1774B615</t>
  </si>
  <si>
    <t>Diferencial de Ingreso Promedio Mensual de Hombres según Alfabetismo en la comuna de Bulnes</t>
  </si>
  <si>
    <t>Evolución del Diferencial de Ingreso Promedio Mensual de Hombres según Alfabetismo en la comuna de Bulnes, en los Años 2006-2009-2011-2013-2015-2017. Gráfico de elaboración propia con base en Encuestas CASEN 2006 a 2017- CLP/mes</t>
  </si>
  <si>
    <t>ingresos,personas,histórico,CASEN,encuesta,CASEN,INE,estadística,Socioeconómico,Ingreso Promedio Comunal,Ingreso por Sexo-Alfabetismo,Bulnes,Ingreso Hombres - Alfabetismo</t>
  </si>
  <si>
    <t>https://analytics.zoho.com/open-view/2395394000008161224?ZOHO_CRITERIA=%22Localiza%20Chile%22.%22Codcom%22%3D16102</t>
  </si>
  <si>
    <t>Ingreso Promedio Mensual de Mujeres y Hombres en el año 2017 en la comuna de Los Lagos</t>
  </si>
  <si>
    <t xml:space="preserve"> Distribución del Ingreso Promedio Mensual de Mujeres y Hombres en el año 2017 en la comuna de Los Lagos. Gráfico de elaboración propia con base en Encuestas CASEN 2006 a 2017- CLP/mes</t>
  </si>
  <si>
    <t>https://analytics.zoho.com/open-view/2395394000008161223?ZOHO_CRITERIA=%22Localiza%20Chile%22.%22Codcom%22%3D14104</t>
  </si>
  <si>
    <t>Variación porcentual del Ingreso Promedio Mensual por Persona en la comuna de San Javier</t>
  </si>
  <si>
    <t xml:space="preserve"> Muestra en proporciones de la Variación porcentual del Ingreso Promedio Mensual por Persona en la comuna de San Javier en los Años 2006-2009-2011-2013-2015-2017. Gráfico de elaboración propia con base en Encuestas CASEN 2006 a 2017- Porcentaje (%)</t>
  </si>
  <si>
    <t>ingresos,personas,histórico,CASEN,encuesta,CASEN,INE,estadística,Socioeconómico,Ingreso Promedio Comunal,Ingreso Promedio Mensual,San Javier,Variación Ingreso Comunal</t>
  </si>
  <si>
    <t>https://analytics.zoho.com/open-view/2395394000008161221?ZOHO_CRITERIA=%22Localiza%20Chile%22.%22Codcom%22%3D7406</t>
  </si>
  <si>
    <t>Diferencial de Ingreso Promedio Mensual de Mujeres según Alfabetismo en la comuna de Renca</t>
  </si>
  <si>
    <t>Evolución del Diferencial de Ingreso Promedio Mensual de Mujeres según Alfabetismo en la comuna de Renca, en los Años 2006-2009-2011-2013-2015-2017. Gráfico de elaboración propia con base en Encuestas CASEN 2006 a 2017- CLP/mes</t>
  </si>
  <si>
    <t>ingresos,personas,histórico,CASEN,encuesta,CASEN,INE,estadística,Socioeconómico,Ingreso Promedio Comunal,Ingreso por Sexo-Alfabetismo,Renca,Ingreso Mujeres - Alfabetismo</t>
  </si>
  <si>
    <t>https://analytics.zoho.com/open-view/2395394000008161225?ZOHO_CRITERIA=%22Localiza%20Chile%22.%22Codcom%22%3D13128</t>
  </si>
  <si>
    <t>Ingreso Promedio Mensual de Mujeres y Hombres en el año 2017 en la comuna de Zapallar</t>
  </si>
  <si>
    <t xml:space="preserve"> Distribución del Ingreso Promedio Mensual de Mujeres y Hombres en el año 2017 en la comuna de Zapallar. Gráfico de elaboración propia con base en Encuestas CASEN 2006 a 2017- CLP/mes</t>
  </si>
  <si>
    <t>https://analytics.zoho.com/open-view/2395394000008161223?ZOHO_CRITERIA=%22Localiza%20Chile%22.%22Codcom%22%3D5405</t>
  </si>
  <si>
    <t>#1774B495</t>
  </si>
  <si>
    <t>Evolución del Ingreso Promedio Mensual por Persona en la comuna de Chiguayante</t>
  </si>
  <si>
    <t>Evolución del Ingreso Promedio Mensual por Persona en la comuna de Chiguayante en los Años 2006-2009-2011-2013-2015-2017. Gráfico de elaboración propia con base en Encuestas CASEN 2006 a 2017- CLP/mes</t>
  </si>
  <si>
    <t>ingresos,personas,histórico,CASEN,encuesta,CASEN,INE,estadística,Socioeconómico,Ingreso Promedio Comunal,Ingreso Promedio Mensual,Chiguayante,Ingreso Comunal</t>
  </si>
  <si>
    <t>https://analytics.zoho.com/open-view/2395394000008161220?ZOHO_CRITERIA=%22Localiza%20Chile%22.%22Codcom%22%3D8103</t>
  </si>
  <si>
    <t>#1774B220</t>
  </si>
  <si>
    <t>Evolución del Ingreso Promedio Mensual por Persona para Mujeres y Hombres en la comuna de Calama</t>
  </si>
  <si>
    <t>Evolución del Ingreso Promedio Mensual por Persona para Mujeres y Hombres en la comuna de Calama, en los Años 2006-2009-2011-2013-2015-2017. Gráfico de elaboración propia con base en Encuestas CASEN 2006 a 2017- CLP/mes</t>
  </si>
  <si>
    <t>ingresos,personas,histórico,CASEN,encuesta,CASEN,INE,estadística,Socioeconómico,Ingreso Promedio Comunal,Ingreso por Sexo,Calama,Ingreso por Sexo</t>
  </si>
  <si>
    <t>https://analytics.zoho.com/open-view/2395394000008161222?ZOHO_CRITERIA=%22Localiza%20Chile%22.%22Codcom%22%3D2201</t>
  </si>
  <si>
    <t>#1774B88</t>
  </si>
  <si>
    <t>Comparativo de Ingreso Promedio Mensual entre personas con y sin alfabetización en la comuna de Pelluhue</t>
  </si>
  <si>
    <t>Gráfico nos muestra el Comparativo de Ingreso Promedio Mensual entre personas con y sin alfabetización en la comuna de Pelluhue en el Año 2017. Gráfico de elaboración propia con base en Encuestas CASEN 2006 a 2017-unidad CLP/mes</t>
  </si>
  <si>
    <t>ingresos,personas,histórico,CASEN,encuesta,CASEN,INE,estadística,Socioeconómico,Ingreso Promedio Comunal,Ingreso por Alfabetismo,Pelluhue,Ingreso por Alfabetismo</t>
  </si>
  <si>
    <t>https://analytics.zoho.com/open-view/2395394000008161227?ZOHO_CRITERIA=%22Localiza%20Chile%22.%22Codcom%22%3D7203</t>
  </si>
  <si>
    <t>#1774B562</t>
  </si>
  <si>
    <t>Diferencial de Ingreso Promedio Mensual de Hombres según Alfabetismo en la comuna de Cabo de Hornos</t>
  </si>
  <si>
    <t>Evolución del Diferencial de Ingreso Promedio Mensual de Hombres según Alfabetismo en la comuna de Cabo de Hornos, en los Años 2006-2009-2011-2013-2015-2017. Gráfico de elaboración propia con base en Encuestas CASEN 2006 a 2017- CLP/mes</t>
  </si>
  <si>
    <t>ingresos,personas,histórico,CASEN,encuesta,CASEN,INE,estadística,Socioeconómico,Ingreso Promedio Comunal,Ingreso por Sexo-Alfabetismo,Cabo de Hornos,Ingreso Hombres - Alfabetismo</t>
  </si>
  <si>
    <t>https://analytics.zoho.com/open-view/2395394000008161224?ZOHO_CRITERIA=%22Localiza%20Chile%22.%22Codcom%22%3D12201</t>
  </si>
  <si>
    <t>Diferencial de Ingreso Promedio Mensual de Hombres según Alfabetismo en la comuna de Purén</t>
  </si>
  <si>
    <t>Evolución del Diferencial de Ingreso Promedio Mensual de Hombres según Alfabetismo en la comuna de Purén, en los Años 2006-2009-2011-2013-2015-2017. Gráfico de elaboración propia con base en Encuestas CASEN 2006 a 2017- CLP/mes</t>
  </si>
  <si>
    <t>ingresos,personas,histórico,CASEN,encuesta,CASEN,INE,estadística,Socioeconómico,Ingreso Promedio Comunal,Ingreso por Sexo-Alfabetismo,Purén,Ingreso Hombres - Alfabetismo</t>
  </si>
  <si>
    <t>https://analytics.zoho.com/open-view/2395394000008161224?ZOHO_CRITERIA=%22Localiza%20Chile%22.%22Codcom%22%3D9208</t>
  </si>
  <si>
    <t>Evolución del Ingreso Promedio Mensual por Alfabetismo en la comuna de Quilpué</t>
  </si>
  <si>
    <t>Muestra de la Evolución del Ingreso Promedio Mensual por Alfabetismo en la comuna de Quilpué en los Años 2006-2009-2011-2013-2015-2017. Gráfico de elaboración propia con base en Encuestas CASEN 2006 a 2017-unidad CLP/mes</t>
  </si>
  <si>
    <t>ingresos,personas,histórico,CASEN,encuesta,CASEN,INE,estadística,Socioeconómico,Ingreso Promedio Comunal,Ingreso por Alfabetismo,Quilpué,Ingreso por Alfabetismo</t>
  </si>
  <si>
    <t>https://analytics.zoho.com/open-view/2395394000008161226?ZOHO_CRITERIA=%22Localiza%20Chile%22.%22Codcom%22%3D5801</t>
  </si>
  <si>
    <t>Comparativo de Ingreso Promedio Mensual entre personas con y sin alfabetización en la comuna de Cañete</t>
  </si>
  <si>
    <t>Gráfico nos muestra el Comparativo de Ingreso Promedio Mensual entre personas con y sin alfabetización en la comuna de Cañete en el Año 2017. Gráfico de elaboración propia con base en Encuestas CASEN 2006 a 2017-unidad CLP/mes</t>
  </si>
  <si>
    <t>https://analytics.zoho.com/open-view/2395394000008161227?ZOHO_CRITERIA=%22Localiza%20Chile%22.%22Codcom%22%3D8203</t>
  </si>
  <si>
    <t>Comparativo de Ingreso Promedio Mensual entre personas con y sin alfabetización en la comuna de Melipilla</t>
  </si>
  <si>
    <t>Gráfico nos muestra el Comparativo de Ingreso Promedio Mensual entre personas con y sin alfabetización en la comuna de Melipilla en el Año 2017. Gráfico de elaboración propia con base en Encuestas CASEN 2006 a 2017-unidad CLP/mes</t>
  </si>
  <si>
    <t>ingresos,personas,histórico,CASEN,encuesta,CASEN,INE,estadística,Socioeconómico,Ingreso Promedio Comunal,Ingreso por Alfabetismo,Melipilla,Ingreso por Alfabetismo</t>
  </si>
  <si>
    <t>https://analytics.zoho.com/open-view/2395394000008161227?ZOHO_CRITERIA=%22Localiza%20Chile%22.%22Codcom%22%3D13501</t>
  </si>
  <si>
    <t>#1774B758</t>
  </si>
  <si>
    <t>Comparativo de Ingreso Promedio Mensual entre personas con y sin alfabetización en la comuna de La Unión</t>
  </si>
  <si>
    <t>Gráfico nos muestra el Comparativo de Ingreso Promedio Mensual entre personas con y sin alfabetización en la comuna de La Unión en el Año 2017. Gráfico de elaboración propia con base en Encuestas CASEN 2006 a 2017-unidad CLP/mes</t>
  </si>
  <si>
    <t>ingresos,personas,histórico,CASEN,encuesta,CASEN,INE,estadística,Socioeconómico,Ingreso Promedio Comunal,Ingreso por Alfabetismo,La Unión,Ingreso por Alfabetismo</t>
  </si>
  <si>
    <t>https://analytics.zoho.com/open-view/2395394000008161227?ZOHO_CRITERIA=%22Localiza%20Chile%22.%22Codcom%22%3D14201</t>
  </si>
  <si>
    <t>Variación porcentual del Ingreso Promedio Mensual por Persona en la comuna de Sierra Gorda</t>
  </si>
  <si>
    <t xml:space="preserve"> Muestra en proporciones de la Variación porcentual del Ingreso Promedio Mensual por Persona en la comuna de Sierra Gorda en los Años 2006-2009-2011-2013-2015-2017. Gráfico de elaboración propia con base en Encuestas CASEN 2006 a 2017- Porcentaje (%)</t>
  </si>
  <si>
    <t>ingresos,personas,histórico,CASEN,encuesta,CASEN,INE,estadística,Socioeconómico,Ingreso Promedio Comunal,Ingreso Promedio Mensual,Sierra Gorda,Variación Ingreso Comunal</t>
  </si>
  <si>
    <t>https://analytics.zoho.com/open-view/2395394000008161221?ZOHO_CRITERIA=%22Localiza%20Chile%22.%22Codcom%22%3D2103</t>
  </si>
  <si>
    <t>#1774B448</t>
  </si>
  <si>
    <t>Evolución del Ingreso Promedio Mensual por Alfabetismo en la comuna de Los Sauces</t>
  </si>
  <si>
    <t>Muestra de la Evolución del Ingreso Promedio Mensual por Alfabetismo en la comuna de Los Sauces en los Años 2006-2009-2011-2013-2015-2017. Gráfico de elaboración propia con base en Encuestas CASEN 2006 a 2017-unidad CLP/mes</t>
  </si>
  <si>
    <t>https://analytics.zoho.com/open-view/2395394000008161226?ZOHO_CRITERIA=%22Localiza%20Chile%22.%22Codcom%22%3D9206</t>
  </si>
  <si>
    <t>Comparativo de Ingreso Promedio Mensual entre personas con y sin alfabetización en la comuna de Licantén</t>
  </si>
  <si>
    <t>Gráfico nos muestra el Comparativo de Ingreso Promedio Mensual entre personas con y sin alfabetización en la comuna de Licantén en el Año 2017. Gráfico de elaboración propia con base en Encuestas CASEN 2006 a 2017-unidad CLP/mes</t>
  </si>
  <si>
    <t>https://analytics.zoho.com/open-view/2395394000008161227?ZOHO_CRITERIA=%22Localiza%20Chile%22.%22Codcom%22%3D7303</t>
  </si>
  <si>
    <t>Variación porcentual del Ingreso Promedio Mensual por Persona en la comuna de Tiltil</t>
  </si>
  <si>
    <t xml:space="preserve"> Muestra en proporciones de la Variación porcentual del Ingreso Promedio Mensual por Persona en la comuna de Tiltil en los Años 2006-2009-2011-2013-2015-2017. Gráfico de elaboración propia con base en Encuestas CASEN 2006 a 2017- Porcentaje (%)</t>
  </si>
  <si>
    <t>ingresos,personas,histórico,CASEN,encuesta,CASEN,INE,estadística,Socioeconómico,Ingreso Promedio Comunal,Ingreso Promedio Mensual,Tiltil,Variación Ingreso Comunal</t>
  </si>
  <si>
    <t>https://analytics.zoho.com/open-view/2395394000008161221?ZOHO_CRITERIA=%22Localiza%20Chile%22.%22Codcom%22%3D13303</t>
  </si>
  <si>
    <t>Evolución del Ingreso Promedio Mensual por Persona en la comuna de Rauco</t>
  </si>
  <si>
    <t>Evolución del Ingreso Promedio Mensual por Persona en la comuna de Rauco en los Años 2006-2009-2011-2013-2015-2017. Gráfico de elaboración propia con base en Encuestas CASEN 2006 a 2017- CLP/mes</t>
  </si>
  <si>
    <t>ingresos,personas,histórico,CASEN,encuesta,CASEN,INE,estadística,Socioeconómico,Ingreso Promedio Comunal,Ingreso Promedio Mensual,Rauco,Ingreso Comunal</t>
  </si>
  <si>
    <t>https://analytics.zoho.com/open-view/2395394000008161220?ZOHO_CRITERIA=%22Localiza%20Chile%22.%22Codcom%22%3D7305</t>
  </si>
  <si>
    <t>#1774B205</t>
  </si>
  <si>
    <t>Diferencial de Ingreso Promedio Mensual de Mujeres según Alfabetismo en la comuna de Parral</t>
  </si>
  <si>
    <t>Evolución del Diferencial de Ingreso Promedio Mensual de Mujeres según Alfabetismo en la comuna de Parral, en los Años 2006-2009-2011-2013-2015-2017. Gráfico de elaboración propia con base en Encuestas CASEN 2006 a 2017- CLP/mes</t>
  </si>
  <si>
    <t>ingresos,personas,histórico,CASEN,encuesta,CASEN,INE,estadística,Socioeconómico,Ingreso Promedio Comunal,Ingreso por Sexo-Alfabetismo,Parral,Ingreso Mujeres - Alfabetismo</t>
  </si>
  <si>
    <t>https://analytics.zoho.com/open-view/2395394000008161225?ZOHO_CRITERIA=%22Localiza%20Chile%22.%22Codcom%22%3D7404</t>
  </si>
  <si>
    <t>Diferencial de Ingreso Promedio Mensual de Mujeres según Alfabetismo en la comuna de Chillán Viejo</t>
  </si>
  <si>
    <t>Evolución del Diferencial de Ingreso Promedio Mensual de Mujeres según Alfabetismo en la comuna de Chillán Viejo, en los Años 2006-2009-2011-2013-2015-2017. Gráfico de elaboración propia con base en Encuestas CASEN 2006 a 2017- CLP/mes</t>
  </si>
  <si>
    <t>ingresos,personas,histórico,CASEN,encuesta,CASEN,INE,estadística,Socioeconómico,Ingreso Promedio Comunal,Ingreso por Sexo-Alfabetismo,Chillán Viejo,Ingreso Mujeres - Alfabetismo</t>
  </si>
  <si>
    <t>https://analytics.zoho.com/open-view/2395394000008161225?ZOHO_CRITERIA=%22Localiza%20Chile%22.%22Codcom%22%3D16103</t>
  </si>
  <si>
    <t>Variación porcentual del Ingreso Promedio Mensual por Persona en la comuna de Olmué</t>
  </si>
  <si>
    <t xml:space="preserve"> Muestra en proporciones de la Variación porcentual del Ingreso Promedio Mensual por Persona en la comuna de Olmué en los Años 2006-2009-2011-2013-2015-2017. Gráfico de elaboración propia con base en Encuestas CASEN 2006 a 2017- Porcentaje (%)</t>
  </si>
  <si>
    <t>ingresos,personas,histórico,CASEN,encuesta,CASEN,INE,estadística,Socioeconómico,Ingreso Promedio Comunal,Ingreso Promedio Mensual,Olmué,Variación Ingreso Comunal</t>
  </si>
  <si>
    <t>https://analytics.zoho.com/open-view/2395394000008161221?ZOHO_CRITERIA=%22Localiza%20Chile%22.%22Codcom%22%3D5803</t>
  </si>
  <si>
    <t>#1774B515</t>
  </si>
  <si>
    <t>Comparativo de Ingreso Promedio Mensual entre personas con y sin alfabetización en la comuna de Vichuquén</t>
  </si>
  <si>
    <t>Gráfico nos muestra el Comparativo de Ingreso Promedio Mensual entre personas con y sin alfabetización en la comuna de Vichuquén en el Año 2017. Gráfico de elaboración propia con base en Encuestas CASEN 2006 a 2017-unidad CLP/mes</t>
  </si>
  <si>
    <t>ingresos,personas,histórico,CASEN,encuesta,CASEN,INE,estadística,Socioeconómico,Ingreso Promedio Comunal,Ingreso por Alfabetismo,Vichuquén,Ingreso por Alfabetismo</t>
  </si>
  <si>
    <t>https://analytics.zoho.com/open-view/2395394000008161227?ZOHO_CRITERIA=%22Localiza%20Chile%22.%22Codcom%22%3D7309</t>
  </si>
  <si>
    <t>Variación porcentual del Ingreso Promedio Mensual por Persona en la comuna de San Pedro</t>
  </si>
  <si>
    <t xml:space="preserve"> Muestra en proporciones de la Variación porcentual del Ingreso Promedio Mensual por Persona en la comuna de San Pedro en los Años 2006-2009-2011-2013-2015-2017. Gráfico de elaboración propia con base en Encuestas CASEN 2006 a 2017- Porcentaje (%)</t>
  </si>
  <si>
    <t>ingresos,personas,histórico,CASEN,encuesta,CASEN,INE,estadística,Socioeconómico,Ingreso Promedio Comunal,Ingreso Promedio Mensual,San Pedro,Variación Ingreso Comunal</t>
  </si>
  <si>
    <t>https://analytics.zoho.com/open-view/2395394000008161221?ZOHO_CRITERIA=%22Localiza%20Chile%22.%22Codcom%22%3D13505</t>
  </si>
  <si>
    <t>Comparativo de Ingreso Promedio Mensual entre personas con y sin alfabetización en la comuna de Curepto</t>
  </si>
  <si>
    <t>Gráfico nos muestra el Comparativo de Ingreso Promedio Mensual entre personas con y sin alfabetización en la comuna de Curepto en el Año 2017. Gráfico de elaboración propia con base en Encuestas CASEN 2006 a 2017-unidad CLP/mes</t>
  </si>
  <si>
    <t>https://analytics.zoho.com/open-view/2395394000008161227?ZOHO_CRITERIA=%22Localiza%20Chile%22.%22Codcom%22%3D7103</t>
  </si>
  <si>
    <t>Evolución del Ingreso Promedio Mensual por Alfabetismo en la comuna de Huara</t>
  </si>
  <si>
    <t>Muestra de la Evolución del Ingreso Promedio Mensual por Alfabetismo en la comuna de Huara en los Años 2006-2009-2011-2013-2015-2017. Gráfico de elaboración propia con base en Encuestas CASEN 2006 a 2017-unidad CLP/mes</t>
  </si>
  <si>
    <t>ingresos,personas,histórico,CASEN,encuesta,CASEN,INE,estadística,Socioeconómico,Ingreso Promedio Comunal,Ingreso por Alfabetismo,Huara,Ingreso por Alfabetismo</t>
  </si>
  <si>
    <t>https://analytics.zoho.com/open-view/2395394000008161226?ZOHO_CRITERIA=%22Localiza%20Chile%22.%22Codcom%22%3D1404</t>
  </si>
  <si>
    <t>Evolución del Ingreso Promedio Mensual por Alfabetismo en la comuna de Concón</t>
  </si>
  <si>
    <t>Muestra de la Evolución del Ingreso Promedio Mensual por Alfabetismo en la comuna de Concón en los Años 2006-2009-2011-2013-2015-2017. Gráfico de elaboración propia con base en Encuestas CASEN 2006 a 2017-unidad CLP/mes</t>
  </si>
  <si>
    <t>ingresos,personas,histórico,CASEN,encuesta,CASEN,INE,estadística,Socioeconómico,Ingreso Promedio Comunal,Ingreso por Alfabetismo,Concón,Ingreso por Alfabetismo</t>
  </si>
  <si>
    <t>https://analytics.zoho.com/open-view/2395394000008161226?ZOHO_CRITERIA=%22Localiza%20Chile%22.%22Codcom%22%3D5103</t>
  </si>
  <si>
    <t>Diferencial de Ingreso Promedio Mensual de Mujeres según Alfabetismo en la comuna de Retiro</t>
  </si>
  <si>
    <t>Evolución del Diferencial de Ingreso Promedio Mensual de Mujeres según Alfabetismo en la comuna de Retiro, en los Años 2006-2009-2011-2013-2015-2017. Gráfico de elaboración propia con base en Encuestas CASEN 2006 a 2017- CLP/mes</t>
  </si>
  <si>
    <t>ingresos,personas,histórico,CASEN,encuesta,CASEN,INE,estadística,Socioeconómico,Ingreso Promedio Comunal,Ingreso por Sexo-Alfabetismo,Retiro,Ingreso Mujeres - Alfabetismo</t>
  </si>
  <si>
    <t>https://analytics.zoho.com/open-view/2395394000008161225?ZOHO_CRITERIA=%22Localiza%20Chile%22.%22Codcom%22%3D7405</t>
  </si>
  <si>
    <t>Evolución del Ingreso Promedio Mensual por Persona para Mujeres y Hombres en la comuna de El Tabo</t>
  </si>
  <si>
    <t>Evolución del Ingreso Promedio Mensual por Persona para Mujeres y Hombres en la comuna de El Tabo, en los Años 2006-2009-2011-2013-2015-2017. Gráfico de elaboración propia con base en Encuestas CASEN 2006 a 2017- CLP/mes</t>
  </si>
  <si>
    <t>ingresos,personas,histórico,CASEN,encuesta,CASEN,INE,estadística,Socioeconómico,Ingreso Promedio Comunal,Ingreso por Sexo,El Tabo,Ingreso por Sexo</t>
  </si>
  <si>
    <t>https://analytics.zoho.com/open-view/2395394000008161222?ZOHO_CRITERIA=%22Localiza%20Chile%22.%22Codcom%22%3D5605</t>
  </si>
  <si>
    <t>#1774B143</t>
  </si>
  <si>
    <t>Diferencial de Ingreso Promedio Mensual de Mujeres según Alfabetismo en la comuna de Los Lagos</t>
  </si>
  <si>
    <t>Evolución del Diferencial de Ingreso Promedio Mensual de Mujeres según Alfabetismo en la comuna de Los Lagos, en los Años 2006-2009-2011-2013-2015-2017. Gráfico de elaboración propia con base en Encuestas CASEN 2006 a 2017- CLP/mes</t>
  </si>
  <si>
    <t>ingresos,personas,histórico,CASEN,encuesta,CASEN,INE,estadística,Socioeconómico,Ingreso Promedio Comunal,Ingreso por Sexo-Alfabetismo,Los Lagos,Ingreso Mujeres - Alfabetismo</t>
  </si>
  <si>
    <t>https://analytics.zoho.com/open-view/2395394000008161225?ZOHO_CRITERIA=%22Localiza%20Chile%22.%22Codcom%22%3D14104</t>
  </si>
  <si>
    <t>Evolución del Ingreso Promedio Mensual por Alfabetismo en la comuna de María Elena</t>
  </si>
  <si>
    <t>Muestra de la Evolución del Ingreso Promedio Mensual por Alfabetismo en la comuna de María Elena en los Años 2006-2009-2011-2013-2015-2017. Gráfico de elaboración propia con base en Encuestas CASEN 2006 a 2017-unidad CLP/mes</t>
  </si>
  <si>
    <t>ingresos,personas,histórico,CASEN,encuesta,CASEN,INE,estadística,Socioeconómico,Ingreso Promedio Comunal,Ingreso por Alfabetismo,María Elena,Ingreso por Alfabetismo</t>
  </si>
  <si>
    <t>https://analytics.zoho.com/open-view/2395394000008161226?ZOHO_CRITERIA=%22Localiza%20Chile%22.%22Codcom%22%3D2302</t>
  </si>
  <si>
    <t>Evolución del Ingreso Promedio Mensual por Persona en la comuna de San Miguel</t>
  </si>
  <si>
    <t>Evolución del Ingreso Promedio Mensual por Persona en la comuna de San Miguel en los Años 2006-2009-2011-2013-2015-2017. Gráfico de elaboración propia con base en Encuestas CASEN 2006 a 2017- CLP/mes</t>
  </si>
  <si>
    <t>ingresos,personas,histórico,CASEN,encuesta,CASEN,INE,estadística,Socioeconómico,Ingreso Promedio Comunal,Ingreso Promedio Mensual,San Miguel,Ingreso Comunal</t>
  </si>
  <si>
    <t>https://analytics.zoho.com/open-view/2395394000008161220?ZOHO_CRITERIA=%22Localiza%20Chile%22.%22Codcom%22%3D13130</t>
  </si>
  <si>
    <t>Variación porcentual del Ingreso Promedio Mensual por Persona en la comuna de Alto Hospicio</t>
  </si>
  <si>
    <t xml:space="preserve"> Muestra en proporciones de la Variación porcentual del Ingreso Promedio Mensual por Persona en la comuna de Alto Hospicio en los Años 2006-2009-2011-2013-2015-2017. Gráfico de elaboración propia con base en Encuestas CASEN 2006 a 2017- Porcentaje (%)</t>
  </si>
  <si>
    <t>ingresos,personas,histórico,CASEN,encuesta,CASEN,INE,estadística,Socioeconómico,Ingreso Promedio Comunal,Ingreso Promedio Mensual,Alto Hospicio,Variación Ingreso Comunal</t>
  </si>
  <si>
    <t>https://analytics.zoho.com/open-view/2395394000008161221?ZOHO_CRITERIA=%22Localiza%20Chile%22.%22Codcom%22%3D1107</t>
  </si>
  <si>
    <t>#1774B440</t>
  </si>
  <si>
    <t>Ingreso Promedio Mensual de Mujeres y Hombres en el año 2017 en la comuna de Loncoche</t>
  </si>
  <si>
    <t xml:space="preserve"> Distribución del Ingreso Promedio Mensual de Mujeres y Hombres en el año 2017 en la comuna de Loncoche. Gráfico de elaboración propia con base en Encuestas CASEN 2006 a 2017- CLP/mes</t>
  </si>
  <si>
    <t>https://analytics.zoho.com/open-view/2395394000008161223?ZOHO_CRITERIA=%22Localiza%20Chile%22.%22Codcom%22%3D9109</t>
  </si>
  <si>
    <t>Ingreso Promedio Mensual de Mujeres y Hombres en el año 2017 en la comuna de Hualaihué</t>
  </si>
  <si>
    <t xml:space="preserve"> Distribución del Ingreso Promedio Mensual de Mujeres y Hombres en el año 2017 en la comuna de Hualaihué. Gráfico de elaboración propia con base en Encuestas CASEN 2006 a 2017- CLP/mes</t>
  </si>
  <si>
    <t>ingresos,personas,histórico,CASEN,encuesta,CASEN,INE,estadística,Socioeconómico,Ingreso Promedio Comunal,Ingreso por Sexo,Hualaihué,Ingreso por Sexo</t>
  </si>
  <si>
    <t>https://analytics.zoho.com/open-view/2395394000008161223?ZOHO_CRITERIA=%22Localiza%20Chile%22.%22Codcom%22%3D10403</t>
  </si>
  <si>
    <t>#1774B694</t>
  </si>
  <si>
    <t>Diferencial de Ingreso Promedio Mensual de Hombres según Alfabetismo en la comuna de María Elena</t>
  </si>
  <si>
    <t>Evolución del Diferencial de Ingreso Promedio Mensual de Hombres según Alfabetismo en la comuna de María Elena, en los Años 2006-2009-2011-2013-2015-2017. Gráfico de elaboración propia con base en Encuestas CASEN 2006 a 2017- CLP/mes</t>
  </si>
  <si>
    <t>ingresos,personas,histórico,CASEN,encuesta,CASEN,INE,estadística,Socioeconómico,Ingreso Promedio Comunal,Ingreso por Sexo-Alfabetismo,María Elena,Ingreso Hombres - Alfabetismo</t>
  </si>
  <si>
    <t>https://analytics.zoho.com/open-view/2395394000008161224?ZOHO_CRITERIA=%22Localiza%20Chile%22.%22Codcom%22%3D2302</t>
  </si>
  <si>
    <t>Evolución del Ingreso Promedio Mensual por Persona en la comuna de Los Alamos</t>
  </si>
  <si>
    <t>Evolución del Ingreso Promedio Mensual por Persona en la comuna de Los Alamos en los Años 2006-2009-2011-2013-2015-2017. Gráfico de elaboración propia con base en Encuestas CASEN 2006 a 2017- CLP/mes</t>
  </si>
  <si>
    <t>ingresos,personas,histórico,CASEN,encuesta,CASEN,INE,estadística,Socioeconómico,Ingreso Promedio Comunal,Ingreso Promedio Mensual,Los Alamos,Ingreso Comunal</t>
  </si>
  <si>
    <t>https://analytics.zoho.com/open-view/2395394000008161220?ZOHO_CRITERIA=%22Localiza%20Chile%22.%22Codcom%22%3D8206</t>
  </si>
  <si>
    <t>#1774B235</t>
  </si>
  <si>
    <t>Evolución del Ingreso Promedio Mensual por Persona para Mujeres y Hombres en la comuna de Alto Hospicio</t>
  </si>
  <si>
    <t>Evolución del Ingreso Promedio Mensual por Persona para Mujeres y Hombres en la comuna de Alto Hospicio, en los Años 2006-2009-2011-2013-2015-2017. Gráfico de elaboración propia con base en Encuestas CASEN 2006 a 2017- CLP/mes</t>
  </si>
  <si>
    <t>ingresos,personas,histórico,CASEN,encuesta,CASEN,INE,estadística,Socioeconómico,Ingreso Promedio Comunal,Ingreso por Sexo,Alto Hospicio,Ingreso por Sexo</t>
  </si>
  <si>
    <t>https://analytics.zoho.com/open-view/2395394000008161222?ZOHO_CRITERIA=%22Localiza%20Chile%22.%22Codcom%22%3D1107</t>
  </si>
  <si>
    <t>#1774B78</t>
  </si>
  <si>
    <t>Diferencial de Ingreso Promedio Mensual de Hombres según Alfabetismo en la comuna de Pelarco</t>
  </si>
  <si>
    <t>Evolución del Diferencial de Ingreso Promedio Mensual de Hombres según Alfabetismo en la comuna de Pelarco, en los Años 2006-2009-2011-2013-2015-2017. Gráfico de elaboración propia con base en Encuestas CASEN 2006 a 2017- CLP/mes</t>
  </si>
  <si>
    <t>ingresos,personas,histórico,CASEN,encuesta,CASEN,INE,estadística,Socioeconómico,Ingreso Promedio Comunal,Ingreso por Sexo-Alfabetismo,Pelarco,Ingreso Hombres - Alfabetismo</t>
  </si>
  <si>
    <t>https://analytics.zoho.com/open-view/2395394000008161224?ZOHO_CRITERIA=%22Localiza%20Chile%22.%22Codcom%22%3D7106</t>
  </si>
  <si>
    <t>#1774B555</t>
  </si>
  <si>
    <t>Diferencial de Ingreso Promedio Mensual de Hombres según Alfabetismo en la comuna de Padre Hurtado</t>
  </si>
  <si>
    <t>Evolución del Diferencial de Ingreso Promedio Mensual de Hombres según Alfabetismo en la comuna de Padre Hurtado, en los Años 2006-2009-2011-2013-2015-2017. Gráfico de elaboración propia con base en Encuestas CASEN 2006 a 2017- CLP/mes</t>
  </si>
  <si>
    <t>ingresos,personas,histórico,CASEN,encuesta,CASEN,INE,estadística,Socioeconómico,Ingreso Promedio Comunal,Ingreso por Sexo-Alfabetismo,Padre Hurtado,Ingreso Hombres - Alfabetismo</t>
  </si>
  <si>
    <t>https://analytics.zoho.com/open-view/2395394000008161224?ZOHO_CRITERIA=%22Localiza%20Chile%22.%22Codcom%22%3D13604</t>
  </si>
  <si>
    <t>Evolución del Ingreso Promedio Mensual por Persona para Mujeres y Hombres en la comuna de San Rafael</t>
  </si>
  <si>
    <t>Evolución del Ingreso Promedio Mensual por Persona para Mujeres y Hombres en la comuna de San Rafael, en los Años 2006-2009-2011-2013-2015-2017. Gráfico de elaboración propia con base en Encuestas CASEN 2006 a 2017- CLP/mes</t>
  </si>
  <si>
    <t>ingresos,personas,histórico,CASEN,encuesta,CASEN,INE,estadística,Socioeconómico,Ingreso Promedio Comunal,Ingreso por Sexo,San Rafael,Ingreso por Sexo</t>
  </si>
  <si>
    <t>https://analytics.zoho.com/open-view/2395394000008161222?ZOHO_CRITERIA=%22Localiza%20Chile%22.%22Codcom%22%3D7110</t>
  </si>
  <si>
    <t>#1774B197</t>
  </si>
  <si>
    <t>Diferencial de Ingreso Promedio Mensual de Hombres según Alfabetismo en la comuna de Los Alamos</t>
  </si>
  <si>
    <t>Evolución del Diferencial de Ingreso Promedio Mensual de Hombres según Alfabetismo en la comuna de Los Alamos, en los Años 2006-2009-2011-2013-2015-2017. Gráfico de elaboración propia con base en Encuestas CASEN 2006 a 2017- CLP/mes</t>
  </si>
  <si>
    <t>ingresos,personas,histórico,CASEN,encuesta,CASEN,INE,estadística,Socioeconómico,Ingreso Promedio Comunal,Ingreso por Sexo-Alfabetismo,Los Alamos,Ingreso Hombres - Alfabetismo</t>
  </si>
  <si>
    <t>https://analytics.zoho.com/open-view/2395394000008161224?ZOHO_CRITERIA=%22Localiza%20Chile%22.%22Codcom%22%3D8206</t>
  </si>
  <si>
    <t>#1774B597</t>
  </si>
  <si>
    <t>Comparativo de Ingreso Promedio Mensual entre personas con y sin alfabetización en la comuna de Frutillar</t>
  </si>
  <si>
    <t>Gráfico nos muestra el Comparativo de Ingreso Promedio Mensual entre personas con y sin alfabetización en la comuna de Frutillar en el Año 2017. Gráfico de elaboración propia con base en Encuestas CASEN 2006 a 2017-unidad CLP/mes</t>
  </si>
  <si>
    <t>ingresos,personas,histórico,CASEN,encuesta,CASEN,INE,estadística,Socioeconómico,Ingreso Promedio Comunal,Ingreso por Alfabetismo,Frutillar,Ingreso por Alfabetismo</t>
  </si>
  <si>
    <t>https://analytics.zoho.com/open-view/2395394000008161227?ZOHO_CRITERIA=%22Localiza%20Chile%22.%22Codcom%22%3D10105</t>
  </si>
  <si>
    <t>#1774B670</t>
  </si>
  <si>
    <t>Evolución del Ingreso Promedio Mensual por Etnia en la comuna de Pozo Almonte</t>
  </si>
  <si>
    <t>Muestra de la Evolución del Ingreso Promedio Mensual por Etnia en la comuna de Pozo Almonte en los Años 2006-2009-2011-2013-2015-2017. Gráfico de elaboración propia con base en Encuestas CASEN 2006 a 2017- unidad CLP/mes</t>
  </si>
  <si>
    <t>ingresos,personas,histórico,CASEN,encuesta,CASEN,INE,estadística,Socioeconómico,Ingreso Promedio Comunal,Ingreso por Etnia,Pozo Almonte,Ingreso por Etnia</t>
  </si>
  <si>
    <t>https://analytics.zoho.com/open-view/2395394000008161228?ZOHO_CRITERIA=%22Localiza%20Chile%22.%22Codcom%22%3D1401</t>
  </si>
  <si>
    <t>Ingreso Promedio Mensual de Mujeres y Hombres en el año 2017 en la comuna de Romeral</t>
  </si>
  <si>
    <t xml:space="preserve"> Distribución del Ingreso Promedio Mensual de Mujeres y Hombres en el año 2017 en la comuna de Romeral. Gráfico de elaboración propia con base en Encuestas CASEN 2006 a 2017- CLP/mes</t>
  </si>
  <si>
    <t>ingresos,personas,histórico,CASEN,encuesta,CASEN,INE,estadística,Socioeconómico,Ingreso Promedio Comunal,Ingreso por Sexo,Romeral,Ingreso por Sexo</t>
  </si>
  <si>
    <t>https://analytics.zoho.com/open-view/2395394000008161223?ZOHO_CRITERIA=%22Localiza%20Chile%22.%22Codcom%22%3D7306</t>
  </si>
  <si>
    <t>Diferencial de Ingreso Promedio Mensual de Mujeres según Alfabetismo en la comuna de Olivar</t>
  </si>
  <si>
    <t>Evolución del Diferencial de Ingreso Promedio Mensual de Mujeres según Alfabetismo en la comuna de Olivar, en los Años 2006-2009-2011-2013-2015-2017. Gráfico de elaboración propia con base en Encuestas CASEN 2006 a 2017- CLP/mes</t>
  </si>
  <si>
    <t>ingresos,personas,histórico,CASEN,encuesta,CASEN,INE,estadística,Socioeconómico,Ingreso Promedio Comunal,Ingreso por Sexo-Alfabetismo,Olivar,Ingreso Mujeres - Alfabetismo</t>
  </si>
  <si>
    <t>https://analytics.zoho.com/open-view/2395394000008161225?ZOHO_CRITERIA=%22Localiza%20Chile%22.%22Codcom%22%3D6111</t>
  </si>
  <si>
    <t>Comparativo de Ingreso Promedio Mensual entre personas con y sin alfabetización en la comuna de Alto Biobío</t>
  </si>
  <si>
    <t>Gráfico nos muestra el Comparativo de Ingreso Promedio Mensual entre personas con y sin alfabetización en la comuna de Alto Biobío en el Año 2017. Gráfico de elaboración propia con base en Encuestas CASEN 2006 a 2017-unidad CLP/mes</t>
  </si>
  <si>
    <t>ingresos,personas,histórico,CASEN,encuesta,CASEN,INE,estadística,Socioeconómico,Ingreso Promedio Comunal,Ingreso por Alfabetismo,Alto Biobío,Ingreso por Alfabetismo</t>
  </si>
  <si>
    <t>https://analytics.zoho.com/open-view/2395394000008161227?ZOHO_CRITERIA=%22Localiza%20Chile%22.%22Codcom%22%3D8314</t>
  </si>
  <si>
    <t>Evolución del Ingreso Promedio Mensual por Alfabetismo en la comuna de Chiguayante</t>
  </si>
  <si>
    <t>Muestra de la Evolución del Ingreso Promedio Mensual por Alfabetismo en la comuna de Chiguayante en los Años 2006-2009-2011-2013-2015-2017. Gráfico de elaboración propia con base en Encuestas CASEN 2006 a 2017-unidad CLP/mes</t>
  </si>
  <si>
    <t>ingresos,personas,histórico,CASEN,encuesta,CASEN,INE,estadística,Socioeconómico,Ingreso Promedio Comunal,Ingreso por Alfabetismo,Chiguayante,Ingreso por Alfabetismo</t>
  </si>
  <si>
    <t>https://analytics.zoho.com/open-view/2395394000008161226?ZOHO_CRITERIA=%22Localiza%20Chile%22.%22Codcom%22%3D8103</t>
  </si>
  <si>
    <t>Ingreso Promedio Mensual de Mujeres y Hombres en el año 2017 en la comuna de Quinchao</t>
  </si>
  <si>
    <t xml:space="preserve"> Distribución del Ingreso Promedio Mensual de Mujeres y Hombres en el año 2017 en la comuna de Quinchao. Gráfico de elaboración propia con base en Encuestas CASEN 2006 a 2017- CLP/mes</t>
  </si>
  <si>
    <t>ingresos,personas,histórico,CASEN,encuesta,CASEN,INE,estadística,Socioeconómico,Ingreso Promedio Comunal,Ingreso por Sexo,Quinchao,Ingreso por Sexo</t>
  </si>
  <si>
    <t>https://analytics.zoho.com/open-view/2395394000008161223?ZOHO_CRITERIA=%22Localiza%20Chile%22.%22Codcom%22%3D10210</t>
  </si>
  <si>
    <t>#1774B684</t>
  </si>
  <si>
    <t>Diferencial de Ingreso Promedio Mensual de Hombres según Alfabetismo en la comuna de La Florida</t>
  </si>
  <si>
    <t>Evolución del Diferencial de Ingreso Promedio Mensual de Hombres según Alfabetismo en la comuna de La Florida, en los Años 2006-2009-2011-2013-2015-2017. Gráfico de elaboración propia con base en Encuestas CASEN 2006 a 2017- CLP/mes</t>
  </si>
  <si>
    <t>ingresos,personas,histórico,CASEN,encuesta,CASEN,INE,estadística,Socioeconómico,Ingreso Promedio Comunal,Ingreso por Sexo-Alfabetismo,La Florida,Ingreso Hombres - Alfabetismo</t>
  </si>
  <si>
    <t>https://analytics.zoho.com/open-view/2395394000008161224?ZOHO_CRITERIA=%22Localiza%20Chile%22.%22Codcom%22%3D13110</t>
  </si>
  <si>
    <t>Diferencial de Ingreso Promedio Mensual de Mujeres según Alfabetismo en la comuna de Lampa</t>
  </si>
  <si>
    <t>Evolución del Diferencial de Ingreso Promedio Mensual de Mujeres según Alfabetismo en la comuna de Lampa, en los Años 2006-2009-2011-2013-2015-2017. Gráfico de elaboración propia con base en Encuestas CASEN 2006 a 2017- CLP/mes</t>
  </si>
  <si>
    <t>ingresos,personas,histórico,CASEN,encuesta,CASEN,INE,estadística,Socioeconómico,Ingreso Promedio Comunal,Ingreso por Sexo-Alfabetismo,Lampa,Ingreso Mujeres - Alfabetismo</t>
  </si>
  <si>
    <t>https://analytics.zoho.com/open-view/2395394000008161225?ZOHO_CRITERIA=%22Localiza%20Chile%22.%22Codcom%22%3D13302</t>
  </si>
  <si>
    <t>Ingreso Promedio Mensual de Mujeres y Hombres en el año 2017 en la comuna de Sierra Gorda</t>
  </si>
  <si>
    <t xml:space="preserve"> Distribución del Ingreso Promedio Mensual de Mujeres y Hombres en el año 2017 en la comuna de Sierra Gorda. Gráfico de elaboración propia con base en Encuestas CASEN 2006 a 2017- CLP/mes</t>
  </si>
  <si>
    <t>ingresos,personas,histórico,CASEN,encuesta,CASEN,INE,estadística,Socioeconómico,Ingreso Promedio Comunal,Ingreso por Sexo,Sierra Gorda,Ingreso por Sexo</t>
  </si>
  <si>
    <t>https://analytics.zoho.com/open-view/2395394000008161223?ZOHO_CRITERIA=%22Localiza%20Chile%22.%22Codcom%22%3D2103</t>
  </si>
  <si>
    <t>Evolución del Ingreso Promedio Mensual por Persona para Mujeres y Hombres en la comuna de Yungay</t>
  </si>
  <si>
    <t>Evolución del Ingreso Promedio Mensual por Persona para Mujeres y Hombres en la comuna de Yungay, en los Años 2006-2009-2011-2013-2015-2017. Gráfico de elaboración propia con base en Encuestas CASEN 2006 a 2017- CLP/mes</t>
  </si>
  <si>
    <t>https://analytics.zoho.com/open-view/2395394000008161222?ZOHO_CRITERIA=%22Localiza%20Chile%22.%22Codcom%22%3D16109</t>
  </si>
  <si>
    <t>#1774B271</t>
  </si>
  <si>
    <t>Evolución del Ingreso Promedio Mensual por Persona para Mujeres y Hombres en la comuna de Paiguano</t>
  </si>
  <si>
    <t>Evolución del Ingreso Promedio Mensual por Persona para Mujeres y Hombres en la comuna de Paiguano, en los Años 2006-2009-2011-2013-2015-2017. Gráfico de elaboración propia con base en Encuestas CASEN 2006 a 2017- CLP/mes</t>
  </si>
  <si>
    <t>https://analytics.zoho.com/open-view/2395394000008161222?ZOHO_CRITERIA=%22Localiza%20Chile%22.%22Codcom%22%3D4105</t>
  </si>
  <si>
    <t>#1774B106</t>
  </si>
  <si>
    <t>Evolución del Ingreso Promedio Mensual por Persona en la comuna de Negrete</t>
  </si>
  <si>
    <t>Evolución del Ingreso Promedio Mensual por Persona en la comuna de Negrete en los Años 2006-2009-2011-2013-2015-2017. Gráfico de elaboración propia con base en Encuestas CASEN 2006 a 2017- CLP/mes</t>
  </si>
  <si>
    <t>ingresos,personas,histórico,CASEN,encuesta,CASEN,INE,estadística,Socioeconómico,Ingreso Promedio Comunal,Ingreso Promedio Mensual,Negrete,Ingreso Comunal</t>
  </si>
  <si>
    <t>https://analytics.zoho.com/open-view/2395394000008161220?ZOHO_CRITERIA=%22Localiza%20Chile%22.%22Codcom%22%3D8307</t>
  </si>
  <si>
    <t>Evolución del Ingreso Promedio Mensual por Etnia en la comuna de Pica</t>
  </si>
  <si>
    <t>Muestra de la Evolución del Ingreso Promedio Mensual por Etnia en la comuna de Pica en los Años 2006-2009-2011-2013-2015-2017. Gráfico de elaboración propia con base en Encuestas CASEN 2006 a 2017- unidad CLP/mes</t>
  </si>
  <si>
    <t>ingresos,personas,histórico,CASEN,encuesta,CASEN,INE,estadística,Socioeconómico,Ingreso Promedio Comunal,Ingreso por Etnia,Pica,Ingreso por Etnia</t>
  </si>
  <si>
    <t>https://analytics.zoho.com/open-view/2395394000008161228?ZOHO_CRITERIA=%22Localiza%20Chile%22.%22Codcom%22%3D1405</t>
  </si>
  <si>
    <t>Variación porcentual del Ingreso Promedio Mensual por Persona en la comuna de Colbún</t>
  </si>
  <si>
    <t xml:space="preserve"> Muestra en proporciones de la Variación porcentual del Ingreso Promedio Mensual por Persona en la comuna de Colbún en los Años 2006-2009-2011-2013-2015-2017. Gráfico de elaboración propia con base en Encuestas CASEN 2006 a 2017- Porcentaje (%)</t>
  </si>
  <si>
    <t>ingresos,personas,histórico,CASEN,encuesta,CASEN,INE,estadística,Socioeconómico,Ingreso Promedio Comunal,Ingreso Promedio Mensual,Colbún,Variación Ingreso Comunal</t>
  </si>
  <si>
    <t>https://analytics.zoho.com/open-view/2395394000008161221?ZOHO_CRITERIA=%22Localiza%20Chile%22.%22Codcom%22%3D7402</t>
  </si>
  <si>
    <t>#1774B573</t>
  </si>
  <si>
    <t>Variación porcentual del Ingreso Promedio Mensual por Persona en la comuna de Ovalle</t>
  </si>
  <si>
    <t xml:space="preserve"> Muestra en proporciones de la Variación porcentual del Ingreso Promedio Mensual por Persona en la comuna de Ovalle en los Años 2006-2009-2011-2013-2015-2017. Gráfico de elaboración propia con base en Encuestas CASEN 2006 a 2017- Porcentaje (%)</t>
  </si>
  <si>
    <t>ingresos,personas,histórico,CASEN,encuesta,CASEN,INE,estadística,Socioeconómico,Ingreso Promedio Comunal,Ingreso Promedio Mensual,Ovalle,Variación Ingreso Comunal</t>
  </si>
  <si>
    <t>https://analytics.zoho.com/open-view/2395394000008161221?ZOHO_CRITERIA=%22Localiza%20Chile%22.%22Codcom%22%3D4301</t>
  </si>
  <si>
    <t>Comparativo de Ingreso Promedio Mensual entre personas con y sin alfabetización en la comuna de Hualaihué</t>
  </si>
  <si>
    <t>Gráfico nos muestra el Comparativo de Ingreso Promedio Mensual entre personas con y sin alfabetización en la comuna de Hualaihué en el Año 2017. Gráfico de elaboración propia con base en Encuestas CASEN 2006 a 2017-unidad CLP/mes</t>
  </si>
  <si>
    <t>ingresos,personas,histórico,CASEN,encuesta,CASEN,INE,estadística,Socioeconómico,Ingreso Promedio Comunal,Ingreso por Alfabetismo,Hualaihué,Ingreso por Alfabetismo</t>
  </si>
  <si>
    <t>https://analytics.zoho.com/open-view/2395394000008161227?ZOHO_CRITERIA=%22Localiza%20Chile%22.%22Codcom%22%3D10403</t>
  </si>
  <si>
    <t>Comparativo de Ingreso Promedio Mensual entre personas con y sin alfabetización en la comuna de Temuco</t>
  </si>
  <si>
    <t>Gráfico nos muestra el Comparativo de Ingreso Promedio Mensual entre personas con y sin alfabetización en la comuna de Temuco en el Año 2017. Gráfico de elaboración propia con base en Encuestas CASEN 2006 a 2017-unidad CLP/mes</t>
  </si>
  <si>
    <t>ingresos,personas,histórico,CASEN,encuesta,CASEN,INE,estadística,Socioeconómico,Ingreso Promedio Comunal,Ingreso por Alfabetismo,Temuco,Ingreso por Alfabetismo</t>
  </si>
  <si>
    <t>https://analytics.zoho.com/open-view/2395394000008161227?ZOHO_CRITERIA=%22Localiza%20Chile%22.%22Codcom%22%3D9101</t>
  </si>
  <si>
    <t>Evolución del Ingreso Promedio Mensual por Persona en la comuna de Lota</t>
  </si>
  <si>
    <t>Evolución del Ingreso Promedio Mensual por Persona en la comuna de Lota en los Años 2006-2009-2011-2013-2015-2017. Gráfico de elaboración propia con base en Encuestas CASEN 2006 a 2017- CLP/mes</t>
  </si>
  <si>
    <t>ingresos,personas,histórico,CASEN,encuesta,CASEN,INE,estadística,Socioeconómico,Ingreso Promedio Comunal,Ingreso Promedio Mensual,Lota,Ingreso Comunal</t>
  </si>
  <si>
    <t>https://analytics.zoho.com/open-view/2395394000008161220?ZOHO_CRITERIA=%22Localiza%20Chile%22.%22Codcom%22%3D8106</t>
  </si>
  <si>
    <t>Diferencial de Ingreso Promedio Mensual de Hombres según Alfabetismo en la comuna de Temuco</t>
  </si>
  <si>
    <t>Evolución del Diferencial de Ingreso Promedio Mensual de Hombres según Alfabetismo en la comuna de Temuco, en los Años 2006-2009-2011-2013-2015-2017. Gráfico de elaboración propia con base en Encuestas CASEN 2006 a 2017- CLP/mes</t>
  </si>
  <si>
    <t>ingresos,personas,histórico,CASEN,encuesta,CASEN,INE,estadística,Socioeconómico,Ingreso Promedio Comunal,Ingreso por Sexo-Alfabetismo,Temuco,Ingreso Hombres - Alfabetismo</t>
  </si>
  <si>
    <t>https://analytics.zoho.com/open-view/2395394000008161224?ZOHO_CRITERIA=%22Localiza%20Chile%22.%22Codcom%22%3D9101</t>
  </si>
  <si>
    <t>Evolución del Ingreso Promedio Mensual por Etnia en la Región de Valparaíso</t>
  </si>
  <si>
    <t>Evolución del Ingreso Promedio Mensual por Etnia en la Región de Valparaíso, en los Años 2006-2009-2011-2013-2015-2017. Gráfico de elaboración propia con base en Encuestas CASEN 2006 a 2017- CLP/mes</t>
  </si>
  <si>
    <t>ingresos,personas,histórico,CASEN,encuesta,CASEN,INE,estadística,Socioeconómico,Ingreso Promedio Regional,Ingreso por Etnia,Región de Valparaíso,Ingreso por Etnia</t>
  </si>
  <si>
    <t>https://analytics.zoho.com/open-view/2395394000008161208?ZOHO_CRITERIA=%22Localiza%20Chile%22.%22Codreg%22%3D5</t>
  </si>
  <si>
    <t>Diferencial de Ingreso Promedio Mensual de Mujeres según Alfabetismo en la comuna de Coelemu</t>
  </si>
  <si>
    <t>Evolución del Diferencial de Ingreso Promedio Mensual de Mujeres según Alfabetismo en la comuna de Coelemu, en los Años 2006-2009-2011-2013-2015-2017. Gráfico de elaboración propia con base en Encuestas CASEN 2006 a 2017- CLP/mes</t>
  </si>
  <si>
    <t>ingresos,personas,histórico,CASEN,encuesta,CASEN,INE,estadística,Socioeconómico,Ingreso Promedio Comunal,Ingreso por Sexo-Alfabetismo,Coelemu,Ingreso Mujeres - Alfabetismo</t>
  </si>
  <si>
    <t>https://analytics.zoho.com/open-view/2395394000008161225?ZOHO_CRITERIA=%22Localiza%20Chile%22.%22Codcom%22%3D16203</t>
  </si>
  <si>
    <t>#1774B616</t>
  </si>
  <si>
    <t>Evolución del Ingreso Promedio Mensual por Persona en la comuna de El Tabo</t>
  </si>
  <si>
    <t>Evolución del Ingreso Promedio Mensual por Persona en la comuna de El Tabo en los Años 2006-2009-2011-2013-2015-2017. Gráfico de elaboración propia con base en Encuestas CASEN 2006 a 2017- CLP/mes</t>
  </si>
  <si>
    <t>ingresos,personas,histórico,CASEN,encuesta,CASEN,INE,estadística,Socioeconómico,Ingreso Promedio Comunal,Ingreso Promedio Mensual,El Tabo,Ingreso Comunal</t>
  </si>
  <si>
    <t>https://analytics.zoho.com/open-view/2395394000008161220?ZOHO_CRITERIA=%22Localiza%20Chile%22.%22Codcom%22%3D5605</t>
  </si>
  <si>
    <t>Variación porcentual del Ingreso Promedio Mensual por Persona en la comuna de San Fabián</t>
  </si>
  <si>
    <t xml:space="preserve"> Muestra en proporciones de la Variación porcentual del Ingreso Promedio Mensual por Persona en la comuna de San Fabián en los Años 2006-2009-2011-2013-2015-2017. Gráfico de elaboración propia con base en Encuestas CASEN 2006 a 2017- Porcentaje (%)</t>
  </si>
  <si>
    <t>ingresos,personas,histórico,CASEN,encuesta,CASEN,INE,estadística,Socioeconómico,Ingreso Promedio Comunal,Ingreso Promedio Mensual,San Fabián,Variación Ingreso Comunal</t>
  </si>
  <si>
    <t>https://analytics.zoho.com/open-view/2395394000008161221?ZOHO_CRITERIA=%22Localiza%20Chile%22.%22Codcom%22%3D16304</t>
  </si>
  <si>
    <t>Diferencial de Ingreso Promedio Mensual de Mujeres según Alfabetismo en la comuna de Curacaví</t>
  </si>
  <si>
    <t>Evolución del Diferencial de Ingreso Promedio Mensual de Mujeres según Alfabetismo en la comuna de Curacaví, en los Años 2006-2009-2011-2013-2015-2017. Gráfico de elaboración propia con base en Encuestas CASEN 2006 a 2017- CLP/mes</t>
  </si>
  <si>
    <t>ingresos,personas,histórico,CASEN,encuesta,CASEN,INE,estadística,Socioeconómico,Ingreso Promedio Comunal,Ingreso por Sexo-Alfabetismo,Curacaví,Ingreso Mujeres - Alfabetismo</t>
  </si>
  <si>
    <t>https://analytics.zoho.com/open-view/2395394000008161225?ZOHO_CRITERIA=%22Localiza%20Chile%22.%22Codcom%22%3D13503</t>
  </si>
  <si>
    <t>Evolución del Ingreso Promedio Mensual por Persona para Mujeres y Hombres en la comuna de San Bernardo</t>
  </si>
  <si>
    <t>Evolución del Ingreso Promedio Mensual por Persona para Mujeres y Hombres en la comuna de San Bernardo, en los Años 2006-2009-2011-2013-2015-2017. Gráfico de elaboración propia con base en Encuestas CASEN 2006 a 2017- CLP/mes</t>
  </si>
  <si>
    <t>https://analytics.zoho.com/open-view/2395394000008161222?ZOHO_CRITERIA=%22Localiza%20Chile%22.%22Codcom%22%3D13401</t>
  </si>
  <si>
    <t>Variación porcentual del Ingreso Promedio Mensual por Persona en la comuna de La Pintana</t>
  </si>
  <si>
    <t xml:space="preserve"> Muestra en proporciones de la Variación porcentual del Ingreso Promedio Mensual por Persona en la comuna de La Pintana en los Años 2006-2009-2011-2013-2015-2017. Gráfico de elaboración propia con base en Encuestas CASEN 2006 a 2017- Porcentaje (%)</t>
  </si>
  <si>
    <t>ingresos,personas,histórico,CASEN,encuesta,CASEN,INE,estadística,Socioeconómico,Ingreso Promedio Comunal,Ingreso Promedio Mensual,La Pintana,Variación Ingreso Comunal</t>
  </si>
  <si>
    <t>https://analytics.zoho.com/open-view/2395394000008161221?ZOHO_CRITERIA=%22Localiza%20Chile%22.%22Codcom%22%3D13112</t>
  </si>
  <si>
    <t>Evolución del Ingreso Promedio Mensual por Alfabetismo en la comuna de Catemu</t>
  </si>
  <si>
    <t>Muestra de la Evolución del Ingreso Promedio Mensual por Alfabetismo en la comuna de Catemu en los Años 2006-2009-2011-2013-2015-2017. Gráfico de elaboración propia con base en Encuestas CASEN 2006 a 2017-unidad CLP/mes</t>
  </si>
  <si>
    <t>ingresos,personas,histórico,CASEN,encuesta,CASEN,INE,estadística,Socioeconómico,Ingreso Promedio Comunal,Ingreso por Alfabetismo,Catemu,Ingreso por Alfabetismo</t>
  </si>
  <si>
    <t>https://analytics.zoho.com/open-view/2395394000008161226?ZOHO_CRITERIA=%22Localiza%20Chile%22.%22Codcom%22%3D5702</t>
  </si>
  <si>
    <t>Comparativo de Ingreso Promedio Mensual entre personas con y sin alfabetización en la comuna de Chillán Viejo</t>
  </si>
  <si>
    <t>Gráfico nos muestra el Comparativo de Ingreso Promedio Mensual entre personas con y sin alfabetización en la comuna de Chillán Viejo en el Año 2017. Gráfico de elaboración propia con base en Encuestas CASEN 2006 a 2017-unidad CLP/mes</t>
  </si>
  <si>
    <t>https://analytics.zoho.com/open-view/2395394000008161227?ZOHO_CRITERIA=%22Localiza%20Chile%22.%22Codcom%22%3D16103</t>
  </si>
  <si>
    <t>Ingreso Promedio Mensual de Mujeres y Hombres en el año 2017 en la comuna de Cauquenes</t>
  </si>
  <si>
    <t xml:space="preserve"> Distribución del Ingreso Promedio Mensual de Mujeres y Hombres en el año 2017 en la comuna de Cauquenes. Gráfico de elaboración propia con base en Encuestas CASEN 2006 a 2017- CLP/mes</t>
  </si>
  <si>
    <t>https://analytics.zoho.com/open-view/2395394000008161223?ZOHO_CRITERIA=%22Localiza%20Chile%22.%22Codcom%22%3D7201</t>
  </si>
  <si>
    <t>#1774B560</t>
  </si>
  <si>
    <t>Comparativo de Ingreso Promedio Mensual entre personas con y sin alfabetización en la comuna de Cartagena</t>
  </si>
  <si>
    <t>Gráfico nos muestra el Comparativo de Ingreso Promedio Mensual entre personas con y sin alfabetización en la comuna de Cartagena en el Año 2017. Gráfico de elaboración propia con base en Encuestas CASEN 2006 a 2017-unidad CLP/mes</t>
  </si>
  <si>
    <t>ingresos,personas,histórico,CASEN,encuesta,CASEN,INE,estadística,Socioeconómico,Ingreso Promedio Comunal,Ingreso por Alfabetismo,Cartagena,Ingreso por Alfabetismo</t>
  </si>
  <si>
    <t>https://analytics.zoho.com/open-view/2395394000008161227?ZOHO_CRITERIA=%22Localiza%20Chile%22.%22Codcom%22%3D5603</t>
  </si>
  <si>
    <t>Comparativo de Ingreso Promedio Mensual entre personas con y sin alfabetización en la Región de Aysén</t>
  </si>
  <si>
    <t>Gráfico Comparativo de Ingreso Promedio Mensual entre personas con y sin alfabetización en la Región de Aysén en los Año 2017. Gráfico de elaboración propia con base en Encuestas CASEN 2006 a 2017 - CLP/mes</t>
  </si>
  <si>
    <t>ingresos,personas,histórico,CASEN,encuesta,CASEN,INE,estadística,Socioeconómico,Ingreso Promedio Regional,Ingreso por Alfabetismo,Región de Aysén,Ingreso por Alfabetismo</t>
  </si>
  <si>
    <t>https://analytics.zoho.com/open-view/2395394000008161207?ZOHO_CRITERIA=%22Localiza%20Chile%22.%22Codreg%22%3D11</t>
  </si>
  <si>
    <t>#1774B433</t>
  </si>
  <si>
    <t>Variación porcentual del Ingreso Promedio Mensual por Persona en la comuna de Pucón</t>
  </si>
  <si>
    <t xml:space="preserve"> Muestra en proporciones de la Variación porcentual del Ingreso Promedio Mensual por Persona en la comuna de Pucón en los Años 2006-2009-2011-2013-2015-2017. Gráfico de elaboración propia con base en Encuestas CASEN 2006 a 2017- Porcentaje (%)</t>
  </si>
  <si>
    <t>ingresos,personas,histórico,CASEN,encuesta,CASEN,INE,estadística,Socioeconómico,Ingreso Promedio Comunal,Ingreso Promedio Mensual,Pucón,Variación Ingreso Comunal</t>
  </si>
  <si>
    <t>https://analytics.zoho.com/open-view/2395394000008161221?ZOHO_CRITERIA=%22Localiza%20Chile%22.%22Codcom%22%3D9115</t>
  </si>
  <si>
    <t>Evolución del Ingreso Promedio Mensual por Alfabetismo en la comuna de Pitrufquén</t>
  </si>
  <si>
    <t>Muestra de la Evolución del Ingreso Promedio Mensual por Alfabetismo en la comuna de Pitrufquén en los Años 2006-2009-2011-2013-2015-2017. Gráfico de elaboración propia con base en Encuestas CASEN 2006 a 2017-unidad CLP/mes</t>
  </si>
  <si>
    <t>ingresos,personas,histórico,CASEN,encuesta,CASEN,INE,estadística,Socioeconómico,Ingreso Promedio Comunal,Ingreso por Alfabetismo,Pitrufquén,Ingreso por Alfabetismo</t>
  </si>
  <si>
    <t>https://analytics.zoho.com/open-view/2395394000008161226?ZOHO_CRITERIA=%22Localiza%20Chile%22.%22Codcom%22%3D9114</t>
  </si>
  <si>
    <t>Variación porcentual del Ingreso Promedio Mensual por Persona en la comuna de San Nicolás</t>
  </si>
  <si>
    <t xml:space="preserve"> Muestra en proporciones de la Variación porcentual del Ingreso Promedio Mensual por Persona en la comuna de San Nicolás en los Años 2006-2009-2011-2013-2015-2017. Gráfico de elaboración propia con base en Encuestas CASEN 2006 a 2017- Porcentaje (%)</t>
  </si>
  <si>
    <t>ingresos,personas,histórico,CASEN,encuesta,CASEN,INE,estadística,Socioeconómico,Ingreso Promedio Comunal,Ingreso Promedio Mensual,San Nicolás,Variación Ingreso Comunal</t>
  </si>
  <si>
    <t>https://analytics.zoho.com/open-view/2395394000008161221?ZOHO_CRITERIA=%22Localiza%20Chile%22.%22Codcom%22%3D16305</t>
  </si>
  <si>
    <t>Evolución del Ingreso Promedio Mensual por Persona en la comuna de Río Hurtado</t>
  </si>
  <si>
    <t>Evolución del Ingreso Promedio Mensual por Persona en la comuna de Río Hurtado en los Años 2006-2009-2011-2013-2015-2017. Gráfico de elaboración propia con base en Encuestas CASEN 2006 a 2017- CLP/mes</t>
  </si>
  <si>
    <t>ingresos,personas,histórico,CASEN,encuesta,CASEN,INE,estadística,Socioeconómico,Ingreso Promedio Comunal,Ingreso Promedio Mensual,Río Hurtado,Ingreso Comunal</t>
  </si>
  <si>
    <t>https://analytics.zoho.com/open-view/2395394000008161220?ZOHO_CRITERIA=%22Localiza%20Chile%22.%22Codcom%22%3D4305</t>
  </si>
  <si>
    <t>Diferencial de Ingreso Promedio Mensual de Mujeres según Alfabetismo en la Región del Biobío</t>
  </si>
  <si>
    <t>Gráfico del Diferencial de Ingreso Promedio Mensual de Mujeres según Alfabetismo en la Región del Biobío, en los Años 2006-2009-2011-2013-2015-2017. Gráfico de elaboración propia con base en Encuestas CASEN 2006 a 2017- CLP/mes</t>
  </si>
  <si>
    <t>ingresos,personas,histórico,CASEN,encuesta,CASEN,INE,estadística,Socioeconómico,Ingreso Promedio Regional,Ingreso por Sexo-Alfabetismo,Región del Biobío,Ingreso Mujeres - Alfabetismo</t>
  </si>
  <si>
    <t>https://analytics.zoho.com/open-view/2395394000008161205?ZOHO_CRITERIA=%22Localiza%20Chile%22.%22Codreg%22%3D8</t>
  </si>
  <si>
    <t>Ingreso Promedio Mensual de Mujeres y Hombres en el año 2017 en la comuna de Punta Arenas</t>
  </si>
  <si>
    <t xml:space="preserve"> Distribución del Ingreso Promedio Mensual de Mujeres y Hombres en el año 2017 en la comuna de Punta Arenas. Gráfico de elaboración propia con base en Encuestas CASEN 2006 a 2017- CLP/mes</t>
  </si>
  <si>
    <t>ingresos,personas,histórico,CASEN,encuesta,CASEN,INE,estadística,Socioeconómico,Ingreso Promedio Comunal,Ingreso por Sexo,Punta Arenas,Ingreso por Sexo</t>
  </si>
  <si>
    <t>https://analytics.zoho.com/open-view/2395394000008161223?ZOHO_CRITERIA=%22Localiza%20Chile%22.%22Codcom%22%3D12101</t>
  </si>
  <si>
    <t>Variación porcentual del Ingreso Promedio Mensual por Persona en la Región de La Araucanía</t>
  </si>
  <si>
    <t xml:space="preserve"> Muestra de la Variación porcentual del Ingreso Promedio Mensual por Persona en la Región de La Araucanía, en los Años 2006-2009-2011-2013-2015-2017. Gráfico de elaboración propia con base en Encuestas CASEN 2006 a 2017- Porcentaje (%)</t>
  </si>
  <si>
    <t>ingresos,personas,histórico,CASEN,encuesta,CASEN,INE,estadística,Socioeconómico,Ingreso Promedio Regional,Ingreso Promedio Mensual,Región de La Araucanía,Variación Ingreso Regional</t>
  </si>
  <si>
    <t>https://analytics.zoho.com/open-view/2395394000008161201?ZOHO_CRITERIA=%22Localiza%20Chile%22.%22Codreg%22%3D9</t>
  </si>
  <si>
    <t>#1774B431</t>
  </si>
  <si>
    <t>Evolución del Ingreso Promedio Mensual por Persona para Mujeres y Hombres en la comuna de Constitución</t>
  </si>
  <si>
    <t>Evolución del Ingreso Promedio Mensual por Persona para Mujeres y Hombres en la comuna de Constitución, en los Años 2006-2009-2011-2013-2015-2017. Gráfico de elaboración propia con base en Encuestas CASEN 2006 a 2017- CLP/mes</t>
  </si>
  <si>
    <t>ingresos,personas,histórico,CASEN,encuesta,CASEN,INE,estadística,Socioeconómico,Ingreso Promedio Comunal,Ingreso por Sexo,Constitución,Ingreso por Sexo</t>
  </si>
  <si>
    <t>https://analytics.zoho.com/open-view/2395394000008161222?ZOHO_CRITERIA=%22Localiza%20Chile%22.%22Codcom%22%3D7102</t>
  </si>
  <si>
    <t>#1774B189</t>
  </si>
  <si>
    <t>Evolución del Ingreso Promedio Mensual por Persona para Mujeres y Hombres en la comuna de Juan Fernández</t>
  </si>
  <si>
    <t>Evolución del Ingreso Promedio Mensual por Persona para Mujeres y Hombres en la comuna de Juan Fernández, en los Años 2006-2009-2011-2013-2015-2017. Gráfico de elaboración propia con base en Encuestas CASEN 2006 a 2017- CLP/mes</t>
  </si>
  <si>
    <t>ingresos,personas,histórico,CASEN,encuesta,CASEN,INE,estadística,Socioeconómico,Ingreso Promedio Comunal,Ingreso por Sexo,Juan Fernández,Ingreso por Sexo</t>
  </si>
  <si>
    <t>https://analytics.zoho.com/open-view/2395394000008161222?ZOHO_CRITERIA=%22Localiza%20Chile%22.%22Codcom%22%3D5104</t>
  </si>
  <si>
    <t>#1774B120</t>
  </si>
  <si>
    <t>Diferencial de Ingreso Promedio Mensual de Mujeres según Alfabetismo en la comuna de Rinconada</t>
  </si>
  <si>
    <t>Evolución del Diferencial de Ingreso Promedio Mensual de Mujeres según Alfabetismo en la comuna de Rinconada, en los Años 2006-2009-2011-2013-2015-2017. Gráfico de elaboración propia con base en Encuestas CASEN 2006 a 2017- CLP/mes</t>
  </si>
  <si>
    <t>ingresos,personas,histórico,CASEN,encuesta,CASEN,INE,estadística,Socioeconómico,Ingreso Promedio Comunal,Ingreso por Sexo-Alfabetismo,Rinconada,Ingreso Mujeres - Alfabetismo</t>
  </si>
  <si>
    <t>https://analytics.zoho.com/open-view/2395394000008161225?ZOHO_CRITERIA=%22Localiza%20Chile%22.%22Codcom%22%3D5303</t>
  </si>
  <si>
    <t>Evolución del Ingreso Promedio Mensual por Alfabetismo en la comuna de Negrete</t>
  </si>
  <si>
    <t>Muestra de la Evolución del Ingreso Promedio Mensual por Alfabetismo en la comuna de Negrete en los Años 2006-2009-2011-2013-2015-2017. Gráfico de elaboración propia con base en Encuestas CASEN 2006 a 2017-unidad CLP/mes</t>
  </si>
  <si>
    <t>ingresos,personas,histórico,CASEN,encuesta,CASEN,INE,estadística,Socioeconómico,Ingreso Promedio Comunal,Ingreso por Alfabetismo,Negrete,Ingreso por Alfabetismo</t>
  </si>
  <si>
    <t>https://analytics.zoho.com/open-view/2395394000008161226?ZOHO_CRITERIA=%22Localiza%20Chile%22.%22Codcom%22%3D8307</t>
  </si>
  <si>
    <t>Variación porcentual del Ingreso Promedio Mensual por Persona en la comuna de Primavera</t>
  </si>
  <si>
    <t xml:space="preserve"> Muestra en proporciones de la Variación porcentual del Ingreso Promedio Mensual por Persona en la comuna de Primavera en los Años 2006-2009-2011-2013-2015-2017. Gráfico de elaboración propia con base en Encuestas CASEN 2006 a 2017- Porcentaje (%)</t>
  </si>
  <si>
    <t>ingresos,personas,histórico,CASEN,encuesta,CASEN,INE,estadística,Socioeconómico,Ingreso Promedio Comunal,Ingreso Promedio Mensual,Primavera,Variación Ingreso Comunal</t>
  </si>
  <si>
    <t>https://analytics.zoho.com/open-view/2395394000008161221?ZOHO_CRITERIA=%22Localiza%20Chile%22.%22Codcom%22%3D12302</t>
  </si>
  <si>
    <t>#1774B712</t>
  </si>
  <si>
    <t>Evolución del Ingreso Promedio Mensual por Persona para Mujeres y Hombres en la comuna de El Carmen</t>
  </si>
  <si>
    <t>Evolución del Ingreso Promedio Mensual por Persona para Mujeres y Hombres en la comuna de El Carmen, en los Años 2006-2009-2011-2013-2015-2017. Gráfico de elaboración propia con base en Encuestas CASEN 2006 a 2017- CLP/mes</t>
  </si>
  <si>
    <t>ingresos,personas,histórico,CASEN,encuesta,CASEN,INE,estadística,Socioeconómico,Ingreso Promedio Comunal,Ingreso por Sexo,El Carmen,Ingreso por Sexo</t>
  </si>
  <si>
    <t>https://analytics.zoho.com/open-view/2395394000008161222?ZOHO_CRITERIA=%22Localiza%20Chile%22.%22Codcom%22%3D16104</t>
  </si>
  <si>
    <t>#1774B257</t>
  </si>
  <si>
    <t>Diferencial de Ingreso Promedio Mensual de Mujeres según Alfabetismo en la comuna de Concepción</t>
  </si>
  <si>
    <t>Evolución del Diferencial de Ingreso Promedio Mensual de Mujeres según Alfabetismo en la comuna de Concepción, en los Años 2006-2009-2011-2013-2015-2017. Gráfico de elaboración propia con base en Encuestas CASEN 2006 a 2017- CLP/mes</t>
  </si>
  <si>
    <t>ingresos,personas,histórico,CASEN,encuesta,CASEN,INE,estadística,Socioeconómico,Ingreso Promedio Comunal,Ingreso por Sexo-Alfabetismo,Concepción,Ingreso Mujeres - Alfabetismo</t>
  </si>
  <si>
    <t>https://analytics.zoho.com/open-view/2395394000008161225?ZOHO_CRITERIA=%22Localiza%20Chile%22.%22Codcom%22%3D8101</t>
  </si>
  <si>
    <t>Comparativo de Ingreso Promedio Mensual entre personas con y sin alfabetización en la comuna de Rauco</t>
  </si>
  <si>
    <t>Gráfico nos muestra el Comparativo de Ingreso Promedio Mensual entre personas con y sin alfabetización en la comuna de Rauco en el Año 2017. Gráfico de elaboración propia con base en Encuestas CASEN 2006 a 2017-unidad CLP/mes</t>
  </si>
  <si>
    <t>ingresos,personas,histórico,CASEN,encuesta,CASEN,INE,estadística,Socioeconómico,Ingreso Promedio Comunal,Ingreso por Alfabetismo,Rauco,Ingreso por Alfabetismo</t>
  </si>
  <si>
    <t>https://analytics.zoho.com/open-view/2395394000008161227?ZOHO_CRITERIA=%22Localiza%20Chile%22.%22Codcom%22%3D7305</t>
  </si>
  <si>
    <t>Comparativo de Ingreso Promedio Mensual entre personas con y sin alfabetización en la comuna de Yumbel</t>
  </si>
  <si>
    <t>Gráfico nos muestra el Comparativo de Ingreso Promedio Mensual entre personas con y sin alfabetización en la comuna de Yumbel en el Año 2017. Gráfico de elaboración propia con base en Encuestas CASEN 2006 a 2017-unidad CLP/mes</t>
  </si>
  <si>
    <t>ingresos,personas,histórico,CASEN,encuesta,CASEN,INE,estadística,Socioeconómico,Ingreso Promedio Comunal,Ingreso por Alfabetismo,Yumbel,Ingreso por Alfabetismo</t>
  </si>
  <si>
    <t>https://analytics.zoho.com/open-view/2395394000008161227?ZOHO_CRITERIA=%22Localiza%20Chile%22.%22Codcom%22%3D8313</t>
  </si>
  <si>
    <t>#1774B611</t>
  </si>
  <si>
    <t>Comparativo de Ingreso Promedio Mensual entre personas con y sin alfabetización en la comuna de Saavedra</t>
  </si>
  <si>
    <t>Gráfico nos muestra el Comparativo de Ingreso Promedio Mensual entre personas con y sin alfabetización en la comuna de Saavedra en el Año 2017. Gráfico de elaboración propia con base en Encuestas CASEN 2006 a 2017-unidad CLP/mes</t>
  </si>
  <si>
    <t>https://analytics.zoho.com/open-view/2395394000008161227?ZOHO_CRITERIA=%22Localiza%20Chile%22.%22Codcom%22%3D9116</t>
  </si>
  <si>
    <t>Diferencial de Ingreso Promedio Mensual de Hombres según Alfabetismo en la comuna de General Lagos</t>
  </si>
  <si>
    <t>Evolución del Diferencial de Ingreso Promedio Mensual de Hombres según Alfabetismo en la comuna de General Lagos, en los Años 2006-2009-2011-2013-2015-2017. Gráfico de elaboración propia con base en Encuestas CASEN 2006 a 2017- CLP/mes</t>
  </si>
  <si>
    <t>ingresos,personas,histórico,CASEN,encuesta,CASEN,INE,estadística,Socioeconómico,Ingreso Promedio Comunal,Ingreso por Sexo-Alfabetismo,General Lagos,Ingreso Hombres - Alfabetismo</t>
  </si>
  <si>
    <t>https://analytics.zoho.com/open-view/2395394000008161224?ZOHO_CRITERIA=%22Localiza%20Chile%22.%22Codcom%22%3D15202</t>
  </si>
  <si>
    <t>Evolución del Ingreso Promedio Mensual por Persona en la comuna de La Unión</t>
  </si>
  <si>
    <t>Evolución del Ingreso Promedio Mensual por Persona en la comuna de La Unión en los Años 2006-2009-2011-2013-2015-2017. Gráfico de elaboración propia con base en Encuestas CASEN 2006 a 2017- CLP/mes</t>
  </si>
  <si>
    <t>ingresos,personas,histórico,CASEN,encuesta,CASEN,INE,estadística,Socioeconómico,Ingreso Promedio Comunal,Ingreso Promedio Mensual,La Unión,Ingreso Comunal</t>
  </si>
  <si>
    <t>https://analytics.zoho.com/open-view/2395394000008161220?ZOHO_CRITERIA=%22Localiza%20Chile%22.%22Codcom%22%3D14201</t>
  </si>
  <si>
    <t>Evolución del Ingreso Promedio Mensual por Persona en la comuna de Mariquina</t>
  </si>
  <si>
    <t>Evolución del Ingreso Promedio Mensual por Persona en la comuna de Mariquina en los Años 2006-2009-2011-2013-2015-2017. Gráfico de elaboración propia con base en Encuestas CASEN 2006 a 2017- CLP/mes</t>
  </si>
  <si>
    <t>ingresos,personas,histórico,CASEN,encuesta,CASEN,INE,estadística,Socioeconómico,Ingreso Promedio Comunal,Ingreso Promedio Mensual,Mariquina,Ingreso Comunal</t>
  </si>
  <si>
    <t>https://analytics.zoho.com/open-view/2395394000008161220?ZOHO_CRITERIA=%22Localiza%20Chile%22.%22Codcom%22%3D14106</t>
  </si>
  <si>
    <t>#1774B411</t>
  </si>
  <si>
    <t>Evolución del Ingreso Promedio Mensual por Persona para Mujeres y Hombres en la comuna de Sierra Gorda</t>
  </si>
  <si>
    <t>Evolución del Ingreso Promedio Mensual por Persona para Mujeres y Hombres en la comuna de Sierra Gorda, en los Años 2006-2009-2011-2013-2015-2017. Gráfico de elaboración propia con base en Encuestas CASEN 2006 a 2017- CLP/mes</t>
  </si>
  <si>
    <t>https://analytics.zoho.com/open-view/2395394000008161222?ZOHO_CRITERIA=%22Localiza%20Chile%22.%22Codcom%22%3D2103</t>
  </si>
  <si>
    <t>#1774B86</t>
  </si>
  <si>
    <t>Diferencial de Ingreso Promedio Mensual de Hombres según Alfabetismo en la comuna de Coltauco</t>
  </si>
  <si>
    <t>Evolución del Diferencial de Ingreso Promedio Mensual de Hombres según Alfabetismo en la comuna de Coltauco, en los Años 2006-2009-2011-2013-2015-2017. Gráfico de elaboración propia con base en Encuestas CASEN 2006 a 2017- CLP/mes</t>
  </si>
  <si>
    <t>ingresos,personas,histórico,CASEN,encuesta,CASEN,INE,estadística,Socioeconómico,Ingreso Promedio Comunal,Ingreso por Sexo-Alfabetismo,Coltauco,Ingreso Hombres - Alfabetismo</t>
  </si>
  <si>
    <t>https://analytics.zoho.com/open-view/2395394000008161224?ZOHO_CRITERIA=%22Localiza%20Chile%22.%22Codcom%22%3D6104</t>
  </si>
  <si>
    <t>Diferencial de Ingreso Promedio Mensual de Mujeres según Alfabetismo en la comuna de Purén</t>
  </si>
  <si>
    <t>Evolución del Diferencial de Ingreso Promedio Mensual de Mujeres según Alfabetismo en la comuna de Purén, en los Años 2006-2009-2011-2013-2015-2017. Gráfico de elaboración propia con base en Encuestas CASEN 2006 a 2017- CLP/mes</t>
  </si>
  <si>
    <t>ingresos,personas,histórico,CASEN,encuesta,CASEN,INE,estadística,Socioeconómico,Ingreso Promedio Comunal,Ingreso por Sexo-Alfabetismo,Purén,Ingreso Mujeres - Alfabetismo</t>
  </si>
  <si>
    <t>https://analytics.zoho.com/open-view/2395394000008161225?ZOHO_CRITERIA=%22Localiza%20Chile%22.%22Codcom%22%3D9208</t>
  </si>
  <si>
    <t>Diferencial de Ingreso Promedio Mensual de Mujeres según Alfabetismo en la comuna de Molina</t>
  </si>
  <si>
    <t>Evolución del Diferencial de Ingreso Promedio Mensual de Mujeres según Alfabetismo en la comuna de Molina, en los Años 2006-2009-2011-2013-2015-2017. Gráfico de elaboración propia con base en Encuestas CASEN 2006 a 2017- CLP/mes</t>
  </si>
  <si>
    <t>ingresos,personas,histórico,CASEN,encuesta,CASEN,INE,estadística,Socioeconómico,Ingreso Promedio Comunal,Ingreso por Sexo-Alfabetismo,Molina,Ingreso Mujeres - Alfabetismo</t>
  </si>
  <si>
    <t>https://analytics.zoho.com/open-view/2395394000008161225?ZOHO_CRITERIA=%22Localiza%20Chile%22.%22Codcom%22%3D7304</t>
  </si>
  <si>
    <t>#1774B566</t>
  </si>
  <si>
    <t>Diferencial de Ingreso Promedio Mensual de Hombres según Alfabetismo en la comuna de Pumanque</t>
  </si>
  <si>
    <t>Evolución del Diferencial de Ingreso Promedio Mensual de Hombres según Alfabetismo en la comuna de Pumanque, en los Años 2006-2009-2011-2013-2015-2017. Gráfico de elaboración propia con base en Encuestas CASEN 2006 a 2017- CLP/mes</t>
  </si>
  <si>
    <t>ingresos,personas,histórico,CASEN,encuesta,CASEN,INE,estadística,Socioeconómico,Ingreso Promedio Comunal,Ingreso por Sexo-Alfabetismo,Pumanque,Ingreso Hombres - Alfabetismo</t>
  </si>
  <si>
    <t>https://analytics.zoho.com/open-view/2395394000008161224?ZOHO_CRITERIA=%22Localiza%20Chile%22.%22Codcom%22%3D6309</t>
  </si>
  <si>
    <t>Diferencial de Ingreso Promedio Mensual de Hombres según Alfabetismo en la comuna de San Ramón</t>
  </si>
  <si>
    <t>Evolución del Diferencial de Ingreso Promedio Mensual de Hombres según Alfabetismo en la comuna de San Ramón, en los Años 2006-2009-2011-2013-2015-2017. Gráfico de elaboración propia con base en Encuestas CASEN 2006 a 2017- CLP/mes</t>
  </si>
  <si>
    <t>ingresos,personas,histórico,CASEN,encuesta,CASEN,INE,estadística,Socioeconómico,Ingreso Promedio Comunal,Ingreso por Sexo-Alfabetismo,San Ramón,Ingreso Hombres - Alfabetismo</t>
  </si>
  <si>
    <t>https://analytics.zoho.com/open-view/2395394000008161224?ZOHO_CRITERIA=%22Localiza%20Chile%22.%22Codcom%22%3D13131</t>
  </si>
  <si>
    <t>Evolución del Ingreso Promedio Mensual por Persona en la comuna de Lo Espejo</t>
  </si>
  <si>
    <t>Evolución del Ingreso Promedio Mensual por Persona en la comuna de Lo Espejo en los Años 2006-2009-2011-2013-2015-2017. Gráfico de elaboración propia con base en Encuestas CASEN 2006 a 2017- CLP/mes</t>
  </si>
  <si>
    <t>ingresos,personas,histórico,CASEN,encuesta,CASEN,INE,estadística,Socioeconómico,Ingreso Promedio Comunal,Ingreso Promedio Mensual,Lo Espejo,Ingreso Comunal</t>
  </si>
  <si>
    <t>https://analytics.zoho.com/open-view/2395394000008161220?ZOHO_CRITERIA=%22Localiza%20Chile%22.%22Codcom%22%3D13116</t>
  </si>
  <si>
    <t>#1774B369</t>
  </si>
  <si>
    <t>Evolución del Ingreso Promedio Mensual por Persona para Mujeres y Hombres en la comuna de Melipilla</t>
  </si>
  <si>
    <t>Evolución del Ingreso Promedio Mensual por Persona para Mujeres y Hombres en la comuna de Melipilla, en los Años 2006-2009-2011-2013-2015-2017. Gráfico de elaboración propia con base en Encuestas CASEN 2006 a 2017- CLP/mes</t>
  </si>
  <si>
    <t>ingresos,personas,histórico,CASEN,encuesta,CASEN,INE,estadística,Socioeconómico,Ingreso Promedio Comunal,Ingreso por Sexo,Melipilla,Ingreso por Sexo</t>
  </si>
  <si>
    <t>https://analytics.zoho.com/open-view/2395394000008161222?ZOHO_CRITERIA=%22Localiza%20Chile%22.%22Codcom%22%3D13501</t>
  </si>
  <si>
    <t>#1774B396</t>
  </si>
  <si>
    <t>Diferencial de Ingreso Promedio Mensual de Mujeres según Alfabetismo en la comuna de Yumbel</t>
  </si>
  <si>
    <t>Evolución del Diferencial de Ingreso Promedio Mensual de Mujeres según Alfabetismo en la comuna de Yumbel, en los Años 2006-2009-2011-2013-2015-2017. Gráfico de elaboración propia con base en Encuestas CASEN 2006 a 2017- CLP/mes</t>
  </si>
  <si>
    <t>ingresos,personas,histórico,CASEN,encuesta,CASEN,INE,estadística,Socioeconómico,Ingreso Promedio Comunal,Ingreso por Sexo-Alfabetismo,Yumbel,Ingreso Mujeres - Alfabetismo</t>
  </si>
  <si>
    <t>https://analytics.zoho.com/open-view/2395394000008161225?ZOHO_CRITERIA=%22Localiza%20Chile%22.%22Codcom%22%3D8313</t>
  </si>
  <si>
    <t>Variación porcentual del Ingreso Promedio Mensual por Persona en la comuna de Quemchi</t>
  </si>
  <si>
    <t xml:space="preserve"> Muestra en proporciones de la Variación porcentual del Ingreso Promedio Mensual por Persona en la comuna de Quemchi en los Años 2006-2009-2011-2013-2015-2017. Gráfico de elaboración propia con base en Encuestas CASEN 2006 a 2017- Porcentaje (%)</t>
  </si>
  <si>
    <t>ingresos,personas,histórico,CASEN,encuesta,CASEN,INE,estadística,Socioeconómico,Ingreso Promedio Comunal,Ingreso Promedio Mensual,Quemchi,Variación Ingreso Comunal</t>
  </si>
  <si>
    <t>https://analytics.zoho.com/open-view/2395394000008161221?ZOHO_CRITERIA=%22Localiza%20Chile%22.%22Codcom%22%3D10209</t>
  </si>
  <si>
    <t>Diferencial de Ingreso Promedio Mensual de Mujeres según Alfabetismo en la comuna de Macul</t>
  </si>
  <si>
    <t>Evolución del Diferencial de Ingreso Promedio Mensual de Mujeres según Alfabetismo en la comuna de Macul, en los Años 2006-2009-2011-2013-2015-2017. Gráfico de elaboración propia con base en Encuestas CASEN 2006 a 2017- CLP/mes</t>
  </si>
  <si>
    <t>ingresos,personas,histórico,CASEN,encuesta,CASEN,INE,estadística,Socioeconómico,Ingreso Promedio Comunal,Ingreso por Sexo-Alfabetismo,Macul,Ingreso Mujeres - Alfabetismo</t>
  </si>
  <si>
    <t>https://analytics.zoho.com/open-view/2395394000008161225?ZOHO_CRITERIA=%22Localiza%20Chile%22.%22Codcom%22%3D13118</t>
  </si>
  <si>
    <t>#1774B733</t>
  </si>
  <si>
    <t>Evolución del Ingreso Promedio Mensual por Alfabetismo en la comuna de Huechuraba</t>
  </si>
  <si>
    <t>Muestra de la Evolución del Ingreso Promedio Mensual por Alfabetismo en la comuna de Huechuraba en los Años 2006-2009-2011-2013-2015-2017. Gráfico de elaboración propia con base en Encuestas CASEN 2006 a 2017-unidad CLP/mes</t>
  </si>
  <si>
    <t>ingresos,personas,histórico,CASEN,encuesta,CASEN,INE,estadística,Socioeconómico,Ingreso Promedio Comunal,Ingreso por Alfabetismo,Huechuraba,Ingreso por Alfabetismo</t>
  </si>
  <si>
    <t>https://analytics.zoho.com/open-view/2395394000008161226?ZOHO_CRITERIA=%22Localiza%20Chile%22.%22Codcom%22%3D13107</t>
  </si>
  <si>
    <t>Evolución del Ingreso Promedio Mensual por Alfabetismo en la comuna de Yerbas Buenas</t>
  </si>
  <si>
    <t>Muestra de la Evolución del Ingreso Promedio Mensual por Alfabetismo en la comuna de Yerbas Buenas en los Años 2006-2009-2011-2013-2015-2017. Gráfico de elaboración propia con base en Encuestas CASEN 2006 a 2017-unidad CLP/mes</t>
  </si>
  <si>
    <t>ingresos,personas,histórico,CASEN,encuesta,CASEN,INE,estadística,Socioeconómico,Ingreso Promedio Comunal,Ingreso por Alfabetismo,Yerbas Buenas,Ingreso por Alfabetismo</t>
  </si>
  <si>
    <t>https://analytics.zoho.com/open-view/2395394000008161226?ZOHO_CRITERIA=%22Localiza%20Chile%22.%22Codcom%22%3D7408</t>
  </si>
  <si>
    <t>#1774B579</t>
  </si>
  <si>
    <t>Evolución del Ingreso Promedio Mensual por Persona para Mujeres y Hombres en la comuna de Empedrado</t>
  </si>
  <si>
    <t>Evolución del Ingreso Promedio Mensual por Persona para Mujeres y Hombres en la comuna de Empedrado, en los Años 2006-2009-2011-2013-2015-2017. Gráfico de elaboración propia con base en Encuestas CASEN 2006 a 2017- CLP/mes</t>
  </si>
  <si>
    <t>ingresos,personas,histórico,CASEN,encuesta,CASEN,INE,estadística,Socioeconómico,Ingreso Promedio Comunal,Ingreso por Sexo,Empedrado,Ingreso por Sexo</t>
  </si>
  <si>
    <t>https://analytics.zoho.com/open-view/2395394000008161222?ZOHO_CRITERIA=%22Localiza%20Chile%22.%22Codcom%22%3D7104</t>
  </si>
  <si>
    <t>#1774B191</t>
  </si>
  <si>
    <t>Variación porcentual del Ingreso Promedio Mensual por Persona en la comuna de Los Sauces</t>
  </si>
  <si>
    <t xml:space="preserve"> Muestra en proporciones de la Variación porcentual del Ingreso Promedio Mensual por Persona en la comuna de Los Sauces en los Años 2006-2009-2011-2013-2015-2017. Gráfico de elaboración propia con base en Encuestas CASEN 2006 a 2017- Porcentaje (%)</t>
  </si>
  <si>
    <t>ingresos,personas,histórico,CASEN,encuesta,CASEN,INE,estadística,Socioeconómico,Ingreso Promedio Comunal,Ingreso Promedio Mensual,Los Sauces,Variación Ingreso Comunal</t>
  </si>
  <si>
    <t>https://analytics.zoho.com/open-view/2395394000008161221?ZOHO_CRITERIA=%22Localiza%20Chile%22.%22Codcom%22%3D9206</t>
  </si>
  <si>
    <t>Variación porcentual del Ingreso Promedio Mensual por Persona en la comuna de Quirihue</t>
  </si>
  <si>
    <t xml:space="preserve"> Muestra en proporciones de la Variación porcentual del Ingreso Promedio Mensual por Persona en la comuna de Quirihue en los Años 2006-2009-2011-2013-2015-2017. Gráfico de elaboración propia con base en Encuestas CASEN 2006 a 2017- Porcentaje (%)</t>
  </si>
  <si>
    <t>ingresos,personas,histórico,CASEN,encuesta,CASEN,INE,estadística,Socioeconómico,Ingreso Promedio Comunal,Ingreso Promedio Mensual,Quirihue,Variación Ingreso Comunal</t>
  </si>
  <si>
    <t>https://analytics.zoho.com/open-view/2395394000008161221?ZOHO_CRITERIA=%22Localiza%20Chile%22.%22Codcom%22%3D16201</t>
  </si>
  <si>
    <t>Variación porcentual del Ingreso Promedio Mensual por Persona en la comuna de Llanquihue</t>
  </si>
  <si>
    <t xml:space="preserve"> Muestra en proporciones de la Variación porcentual del Ingreso Promedio Mensual por Persona en la comuna de Llanquihue en los Años 2006-2009-2011-2013-2015-2017. Gráfico de elaboración propia con base en Encuestas CASEN 2006 a 2017- Porcentaje (%)</t>
  </si>
  <si>
    <t>ingresos,personas,histórico,CASEN,encuesta,CASEN,INE,estadística,Socioeconómico,Ingreso Promedio Comunal,Ingreso Promedio Mensual,Llanquihue,Variación Ingreso Comunal</t>
  </si>
  <si>
    <t>https://analytics.zoho.com/open-view/2395394000008161221?ZOHO_CRITERIA=%22Localiza%20Chile%22.%22Codcom%22%3D10107</t>
  </si>
  <si>
    <t>#1774B672</t>
  </si>
  <si>
    <t>Diferencial de Ingreso Promedio Mensual de Hombres según Alfabetismo en la comuna de Alto Biobío</t>
  </si>
  <si>
    <t>Evolución del Diferencial de Ingreso Promedio Mensual de Hombres según Alfabetismo en la comuna de Alto Biobío, en los Años 2006-2009-2011-2013-2015-2017. Gráfico de elaboración propia con base en Encuestas CASEN 2006 a 2017- CLP/mes</t>
  </si>
  <si>
    <t>ingresos,personas,histórico,CASEN,encuesta,CASEN,INE,estadística,Socioeconómico,Ingreso Promedio Comunal,Ingreso por Sexo-Alfabetismo,Alto Biobío,Ingreso Hombres - Alfabetismo</t>
  </si>
  <si>
    <t>https://analytics.zoho.com/open-view/2395394000008161224?ZOHO_CRITERIA=%22Localiza%20Chile%22.%22Codcom%22%3D8314</t>
  </si>
  <si>
    <t>Ingreso Promedio Mensual de Mujeres y Hombres en el año 2017 en la comuna de Quillón</t>
  </si>
  <si>
    <t xml:space="preserve"> Distribución del Ingreso Promedio Mensual de Mujeres y Hombres en el año 2017 en la comuna de Quillón. Gráfico de elaboración propia con base en Encuestas CASEN 2006 a 2017- CLP/mes</t>
  </si>
  <si>
    <t>https://analytics.zoho.com/open-view/2395394000008161223?ZOHO_CRITERIA=%22Localiza%20Chile%22.%22Codcom%22%3D16107</t>
  </si>
  <si>
    <t>#1774B625</t>
  </si>
  <si>
    <t>Evolución del Ingreso Promedio Mensual por Persona en la comuna de Juan Fernández</t>
  </si>
  <si>
    <t>Evolución del Ingreso Promedio Mensual por Persona en la comuna de Juan Fernández en los Años 2006-2009-2011-2013-2015-2017. Gráfico de elaboración propia con base en Encuestas CASEN 2006 a 2017- CLP/mes</t>
  </si>
  <si>
    <t>ingresos,personas,histórico,CASEN,encuesta,CASEN,INE,estadística,Socioeconómico,Ingreso Promedio Comunal,Ingreso Promedio Mensual,Juan Fernández,Ingreso Comunal</t>
  </si>
  <si>
    <t>https://analytics.zoho.com/open-view/2395394000008161220?ZOHO_CRITERIA=%22Localiza%20Chile%22.%22Codcom%22%3D5104</t>
  </si>
  <si>
    <t>Ingreso Promedio Mensual de Mujeres y Hombres en el año 2017 en la comuna de Cholchol</t>
  </si>
  <si>
    <t xml:space="preserve"> Distribución del Ingreso Promedio Mensual de Mujeres y Hombres en el año 2017 en la comuna de Cholchol. Gráfico de elaboración propia con base en Encuestas CASEN 2006 a 2017- CLP/mes</t>
  </si>
  <si>
    <t>https://analytics.zoho.com/open-view/2395394000008161223?ZOHO_CRITERIA=%22Localiza%20Chile%22.%22Codcom%22%3D9121</t>
  </si>
  <si>
    <t>#1774B654</t>
  </si>
  <si>
    <t>Comparativo de Ingreso Promedio Mensual entre personas con y sin alfabetización en la comuna de Paine</t>
  </si>
  <si>
    <t>Gráfico nos muestra el Comparativo de Ingreso Promedio Mensual entre personas con y sin alfabetización en la comuna de Paine en el Año 2017. Gráfico de elaboración propia con base en Encuestas CASEN 2006 a 2017-unidad CLP/mes</t>
  </si>
  <si>
    <t>https://analytics.zoho.com/open-view/2395394000008161227?ZOHO_CRITERIA=%22Localiza%20Chile%22.%22Codcom%22%3D13404</t>
  </si>
  <si>
    <t>Evolución del Ingreso Promedio Mensual por Persona en la comuna de Ninhue</t>
  </si>
  <si>
    <t>Evolución del Ingreso Promedio Mensual por Persona en la comuna de Ninhue en los Años 2006-2009-2011-2013-2015-2017. Gráfico de elaboración propia con base en Encuestas CASEN 2006 a 2017- CLP/mes</t>
  </si>
  <si>
    <t>ingresos,personas,histórico,CASEN,encuesta,CASEN,INE,estadística,Socioeconómico,Ingreso Promedio Comunal,Ingreso Promedio Mensual,Ninhue,Ingreso Comunal</t>
  </si>
  <si>
    <t>https://analytics.zoho.com/open-view/2395394000008161220?ZOHO_CRITERIA=%22Localiza%20Chile%22.%22Codcom%22%3D16204</t>
  </si>
  <si>
    <t>#1774B258</t>
  </si>
  <si>
    <t>Evolución del Ingreso Promedio Mensual por Persona para Mujeres y Hombres en la comuna de Fresia</t>
  </si>
  <si>
    <t>Evolución del Ingreso Promedio Mensual por Persona para Mujeres y Hombres en la comuna de Fresia, en los Años 2006-2009-2011-2013-2015-2017. Gráfico de elaboración propia con base en Encuestas CASEN 2006 a 2017- CLP/mes</t>
  </si>
  <si>
    <t>ingresos,personas,histórico,CASEN,encuesta,CASEN,INE,estadística,Socioeconómico,Ingreso Promedio Comunal,Ingreso por Sexo,Fresia,Ingreso por Sexo</t>
  </si>
  <si>
    <t>https://analytics.zoho.com/open-view/2395394000008161222?ZOHO_CRITERIA=%22Localiza%20Chile%22.%22Codcom%22%3D10104</t>
  </si>
  <si>
    <t>#1774B307</t>
  </si>
  <si>
    <t>Ingreso Promedio Mensual de Mujeres y Hombres en el año 2017 en la comuna de Freirina</t>
  </si>
  <si>
    <t xml:space="preserve"> Distribución del Ingreso Promedio Mensual de Mujeres y Hombres en el año 2017 en la comuna de Freirina. Gráfico de elaboración propia con base en Encuestas CASEN 2006 a 2017- CLP/mes</t>
  </si>
  <si>
    <t>ingresos,personas,histórico,CASEN,encuesta,CASEN,INE,estadística,Socioeconómico,Ingreso Promedio Comunal,Ingreso por Sexo,Freirina,Ingreso por Sexo</t>
  </si>
  <si>
    <t>https://analytics.zoho.com/open-view/2395394000008161223?ZOHO_CRITERIA=%22Localiza%20Chile%22.%22Codcom%22%3D3303</t>
  </si>
  <si>
    <t>Evolución del Ingreso Promedio Mensual por Persona para Mujeres y Hombres en la comuna de Casablanca</t>
  </si>
  <si>
    <t>Evolución del Ingreso Promedio Mensual por Persona para Mujeres y Hombres en la comuna de Casablanca, en los Años 2006-2009-2011-2013-2015-2017. Gráfico de elaboración propia con base en Encuestas CASEN 2006 a 2017- CLP/mes</t>
  </si>
  <si>
    <t>https://analytics.zoho.com/open-view/2395394000008161222?ZOHO_CRITERIA=%22Localiza%20Chile%22.%22Codcom%22%3D5102</t>
  </si>
  <si>
    <t>#1774B118</t>
  </si>
  <si>
    <t>Comparativo de Ingreso Promedio Mensual entre personas con y sin alfabetización en la comuna de Teodoro Schmidt</t>
  </si>
  <si>
    <t>Gráfico nos muestra el Comparativo de Ingreso Promedio Mensual entre personas con y sin alfabetización en la comuna de Teodoro Schmidt en el Año 2017. Gráfico de elaboración propia con base en Encuestas CASEN 2006 a 2017-unidad CLP/mes</t>
  </si>
  <si>
    <t>ingresos,personas,histórico,CASEN,encuesta,CASEN,INE,estadística,Socioeconómico,Ingreso Promedio Comunal,Ingreso por Alfabetismo,Teodoro Schmidt,Ingreso por Alfabetismo</t>
  </si>
  <si>
    <t>https://analytics.zoho.com/open-view/2395394000008161227?ZOHO_CRITERIA=%22Localiza%20Chile%22.%22Codcom%22%3D9117</t>
  </si>
  <si>
    <t>#1774B650</t>
  </si>
  <si>
    <t>Ingreso Promedio Mensual de Mujeres y Hombres en el año 2017 en la comuna de Quilpué</t>
  </si>
  <si>
    <t xml:space="preserve"> Distribución del Ingreso Promedio Mensual de Mujeres y Hombres en el año 2017 en la comuna de Quilpué. Gráfico de elaboración propia con base en Encuestas CASEN 2006 a 2017- CLP/mes</t>
  </si>
  <si>
    <t>ingresos,personas,histórico,CASEN,encuesta,CASEN,INE,estadística,Socioeconómico,Ingreso Promedio Comunal,Ingreso por Sexo,Quilpué,Ingreso por Sexo</t>
  </si>
  <si>
    <t>https://analytics.zoho.com/open-view/2395394000008161223?ZOHO_CRITERIA=%22Localiza%20Chile%22.%22Codcom%22%3D5801</t>
  </si>
  <si>
    <t>Variación porcentual del Ingreso Promedio Mensual por Persona en la comuna de Paine</t>
  </si>
  <si>
    <t xml:space="preserve"> Muestra en proporciones de la Variación porcentual del Ingreso Promedio Mensual por Persona en la comuna de Paine en los Años 2006-2009-2011-2013-2015-2017. Gráfico de elaboración propia con base en Encuestas CASEN 2006 a 2017- Porcentaje (%)</t>
  </si>
  <si>
    <t>ingresos,personas,histórico,CASEN,encuesta,CASEN,INE,estadística,Socioeconómico,Ingreso Promedio Comunal,Ingreso Promedio Mensual,Paine,Variación Ingreso Comunal</t>
  </si>
  <si>
    <t>https://analytics.zoho.com/open-view/2395394000008161221?ZOHO_CRITERIA=%22Localiza%20Chile%22.%22Codcom%22%3D13404</t>
  </si>
  <si>
    <t>Evolución del Ingreso Promedio Mensual por Persona para Mujeres y Hombres en la comuna de Rengo</t>
  </si>
  <si>
    <t>Evolución del Ingreso Promedio Mensual por Persona para Mujeres y Hombres en la comuna de Rengo, en los Años 2006-2009-2011-2013-2015-2017. Gráfico de elaboración propia con base en Encuestas CASEN 2006 a 2017- CLP/mes</t>
  </si>
  <si>
    <t>ingresos,personas,histórico,CASEN,encuesta,CASEN,INE,estadística,Socioeconómico,Ingreso Promedio Comunal,Ingreso por Sexo,Rengo,Ingreso por Sexo</t>
  </si>
  <si>
    <t>https://analytics.zoho.com/open-view/2395394000008161222?ZOHO_CRITERIA=%22Localiza%20Chile%22.%22Codcom%22%3D6115</t>
  </si>
  <si>
    <t>#1774B169</t>
  </si>
  <si>
    <t>Evolución del Ingreso Promedio Mensual por Etnia en la Región de Los Ríos</t>
  </si>
  <si>
    <t>Evolución del Ingreso Promedio Mensual por Etnia en la Región de Los Ríos, en los Años 2006-2009-2011-2013-2015-2017. Gráfico de elaboración propia con base en Encuestas CASEN 2006 a 2017- CLP/mes</t>
  </si>
  <si>
    <t>ingresos,personas,histórico,CASEN,encuesta,CASEN,INE,estadística,Socioeconómico,Ingreso Promedio Regional,Ingreso por Etnia,Región de Los Ríos,Ingreso por Etnia</t>
  </si>
  <si>
    <t>https://analytics.zoho.com/open-view/2395394000008161208?ZOHO_CRITERIA=%22Localiza%20Chile%22.%22Codreg%22%3D14</t>
  </si>
  <si>
    <t>Diferencial de Ingreso Promedio Mensual de Mujeres según Alfabetismo en la comuna de Santa Cruz</t>
  </si>
  <si>
    <t>Evolución del Diferencial de Ingreso Promedio Mensual de Mujeres según Alfabetismo en la comuna de Santa Cruz, en los Años 2006-2009-2011-2013-2015-2017. Gráfico de elaboración propia con base en Encuestas CASEN 2006 a 2017- CLP/mes</t>
  </si>
  <si>
    <t>ingresos,personas,histórico,CASEN,encuesta,CASEN,INE,estadística,Socioeconómico,Ingreso Promedio Comunal,Ingreso por Sexo-Alfabetismo,Santa Cruz,Ingreso Mujeres - Alfabetismo</t>
  </si>
  <si>
    <t>https://analytics.zoho.com/open-view/2395394000008161225?ZOHO_CRITERIA=%22Localiza%20Chile%22.%22Codcom%22%3D6310</t>
  </si>
  <si>
    <t>Evolución del Ingreso Promedio Mensual por Alfabetismo en la comuna de Ñiquén</t>
  </si>
  <si>
    <t>Muestra de la Evolución del Ingreso Promedio Mensual por Alfabetismo en la comuna de Ñiquén en los Años 2006-2009-2011-2013-2015-2017. Gráfico de elaboración propia con base en Encuestas CASEN 2006 a 2017-unidad CLP/mes</t>
  </si>
  <si>
    <t>ingresos,personas,histórico,CASEN,encuesta,CASEN,INE,estadística,Socioeconómico,Ingreso Promedio Comunal,Ingreso por Alfabetismo,Ñiquén,Ingreso por Alfabetismo</t>
  </si>
  <si>
    <t>https://analytics.zoho.com/open-view/2395394000008161226?ZOHO_CRITERIA=%22Localiza%20Chile%22.%22Codcom%22%3D16303</t>
  </si>
  <si>
    <t>#1774B621</t>
  </si>
  <si>
    <t>Variación porcentual del Ingreso Promedio Mensual por Persona en la comuna de San Pedro de la Paz</t>
  </si>
  <si>
    <t xml:space="preserve"> Muestra en proporciones de la Variación porcentual del Ingreso Promedio Mensual por Persona en la comuna de San Pedro de la Paz en los Años 2006-2009-2011-2013-2015-2017. Gráfico de elaboración propia con base en Encuestas CASEN 2006 a 2017- Porcentaje (%)</t>
  </si>
  <si>
    <t>ingresos,personas,histórico,CASEN,encuesta,CASEN,INE,estadística,Socioeconómico,Ingreso Promedio Comunal,Ingreso Promedio Mensual,San Pedro de la Paz,Variación Ingreso Comunal</t>
  </si>
  <si>
    <t>https://analytics.zoho.com/open-view/2395394000008161221?ZOHO_CRITERIA=%22Localiza%20Chile%22.%22Codcom%22%3D8108</t>
  </si>
  <si>
    <t>Ingreso Promedio Mensual de Mujeres y Hombres en el año 2017 en la comuna de Frutillar</t>
  </si>
  <si>
    <t xml:space="preserve"> Distribución del Ingreso Promedio Mensual de Mujeres y Hombres en el año 2017 en la comuna de Frutillar. Gráfico de elaboración propia con base en Encuestas CASEN 2006 a 2017- CLP/mes</t>
  </si>
  <si>
    <t>https://analytics.zoho.com/open-view/2395394000008161223?ZOHO_CRITERIA=%22Localiza%20Chile%22.%22Codcom%22%3D10105</t>
  </si>
  <si>
    <t>Variación porcentual del Ingreso Promedio Mensual por Persona en la comuna de Zapallar</t>
  </si>
  <si>
    <t xml:space="preserve"> Muestra en proporciones de la Variación porcentual del Ingreso Promedio Mensual por Persona en la comuna de Zapallar en los Años 2006-2009-2011-2013-2015-2017. Gráfico de elaboración propia con base en Encuestas CASEN 2006 a 2017- Porcentaje (%)</t>
  </si>
  <si>
    <t>ingresos,personas,histórico,CASEN,encuesta,CASEN,INE,estadística,Socioeconómico,Ingreso Promedio Comunal,Ingreso Promedio Mensual,Zapallar,Variación Ingreso Comunal</t>
  </si>
  <si>
    <t>https://analytics.zoho.com/open-view/2395394000008161221?ZOHO_CRITERIA=%22Localiza%20Chile%22.%22Codcom%22%3D5405</t>
  </si>
  <si>
    <t>Comparativo de Ingreso Promedio Mensual entre personas con y sin alfabetización en la comuna de Vitacura</t>
  </si>
  <si>
    <t>Gráfico nos muestra el Comparativo de Ingreso Promedio Mensual entre personas con y sin alfabetización en la comuna de Vitacura en el Año 2017. Gráfico de elaboración propia con base en Encuestas CASEN 2006 a 2017-unidad CLP/mes</t>
  </si>
  <si>
    <t>ingresos,personas,histórico,CASEN,encuesta,CASEN,INE,estadística,Socioeconómico,Ingreso Promedio Comunal,Ingreso por Alfabetismo,Vitacura,Ingreso por Alfabetismo</t>
  </si>
  <si>
    <t>https://analytics.zoho.com/open-view/2395394000008161227?ZOHO_CRITERIA=%22Localiza%20Chile%22.%22Codcom%22%3D13132</t>
  </si>
  <si>
    <t>Variación porcentual del Ingreso Promedio Mensual por Persona en la comuna de Retiro</t>
  </si>
  <si>
    <t xml:space="preserve"> Muestra en proporciones de la Variación porcentual del Ingreso Promedio Mensual por Persona en la comuna de Retiro en los Años 2006-2009-2011-2013-2015-2017. Gráfico de elaboración propia con base en Encuestas CASEN 2006 a 2017- Porcentaje (%)</t>
  </si>
  <si>
    <t>ingresos,personas,histórico,CASEN,encuesta,CASEN,INE,estadística,Socioeconómico,Ingreso Promedio Comunal,Ingreso Promedio Mensual,Retiro,Variación Ingreso Comunal</t>
  </si>
  <si>
    <t>https://analytics.zoho.com/open-view/2395394000008161221?ZOHO_CRITERIA=%22Localiza%20Chile%22.%22Codcom%22%3D7405</t>
  </si>
  <si>
    <t>Ingreso Promedio Mensual de Mujeres y Hombres en el año 2017 en la comuna de San Joaquín</t>
  </si>
  <si>
    <t xml:space="preserve"> Distribución del Ingreso Promedio Mensual de Mujeres y Hombres en el año 2017 en la comuna de San Joaquín. Gráfico de elaboración propia con base en Encuestas CASEN 2006 a 2017- CLP/mes</t>
  </si>
  <si>
    <t>ingresos,personas,histórico,CASEN,encuesta,CASEN,INE,estadística,Socioeconómico,Ingreso Promedio Comunal,Ingreso por Sexo,San Joaquín,Ingreso por Sexo</t>
  </si>
  <si>
    <t>https://analytics.zoho.com/open-view/2395394000008161223?ZOHO_CRITERIA=%22Localiza%20Chile%22.%22Codcom%22%3D13129</t>
  </si>
  <si>
    <t>Variación porcentual del Ingreso Promedio Mensual por Persona en la comuna de Mulchén</t>
  </si>
  <si>
    <t xml:space="preserve"> Muestra en proporciones de la Variación porcentual del Ingreso Promedio Mensual por Persona en la comuna de Mulchén en los Años 2006-2009-2011-2013-2015-2017. Gráfico de elaboración propia con base en Encuestas CASEN 2006 a 2017- Porcentaje (%)</t>
  </si>
  <si>
    <t>ingresos,personas,histórico,CASEN,encuesta,CASEN,INE,estadística,Socioeconómico,Ingreso Promedio Comunal,Ingreso Promedio Mensual,Mulchén,Variación Ingreso Comunal</t>
  </si>
  <si>
    <t>https://analytics.zoho.com/open-view/2395394000008161221?ZOHO_CRITERIA=%22Localiza%20Chile%22.%22Codcom%22%3D8305</t>
  </si>
  <si>
    <t>Evolución del Ingreso Promedio Mensual por Persona para Mujeres y Hombres en la comuna de Olivar</t>
  </si>
  <si>
    <t>Evolución del Ingreso Promedio Mensual por Persona para Mujeres y Hombres en la comuna de Olivar, en los Años 2006-2009-2011-2013-2015-2017. Gráfico de elaboración propia con base en Encuestas CASEN 2006 a 2017- CLP/mes</t>
  </si>
  <si>
    <t>https://analytics.zoho.com/open-view/2395394000008161222?ZOHO_CRITERIA=%22Localiza%20Chile%22.%22Codcom%22%3D6111</t>
  </si>
  <si>
    <t>#1774B165</t>
  </si>
  <si>
    <t>Diferencial de Ingreso Promedio Mensual de Hombres según Alfabetismo en la comuna de Padre las Casas</t>
  </si>
  <si>
    <t>Evolución del Diferencial de Ingreso Promedio Mensual de Hombres según Alfabetismo en la comuna de Padre las Casas, en los Años 2006-2009-2011-2013-2015-2017. Gráfico de elaboración propia con base en Encuestas CASEN 2006 a 2017- CLP/mes</t>
  </si>
  <si>
    <t>ingresos,personas,histórico,CASEN,encuesta,CASEN,INE,estadística,Socioeconómico,Ingreso Promedio Comunal,Ingreso por Sexo-Alfabetismo,Padre las Casas,Ingreso Hombres - Alfabetismo</t>
  </si>
  <si>
    <t>https://analytics.zoho.com/open-view/2395394000008161224?ZOHO_CRITERIA=%22Localiza%20Chile%22.%22Codcom%22%3D9112</t>
  </si>
  <si>
    <t>#1774B645</t>
  </si>
  <si>
    <t>Diferencial de Ingreso Promedio Mensual de Hombres según Alfabetismo en la comuna de El Carmen</t>
  </si>
  <si>
    <t>Evolución del Diferencial de Ingreso Promedio Mensual de Hombres según Alfabetismo en la comuna de El Carmen, en los Años 2006-2009-2011-2013-2015-2017. Gráfico de elaboración propia con base en Encuestas CASEN 2006 a 2017- CLP/mes</t>
  </si>
  <si>
    <t>ingresos,personas,histórico,CASEN,encuesta,CASEN,INE,estadística,Socioeconómico,Ingreso Promedio Comunal,Ingreso por Sexo-Alfabetismo,El Carmen,Ingreso Hombres - Alfabetismo</t>
  </si>
  <si>
    <t>https://analytics.zoho.com/open-view/2395394000008161224?ZOHO_CRITERIA=%22Localiza%20Chile%22.%22Codcom%22%3D16104</t>
  </si>
  <si>
    <t>#1774B619</t>
  </si>
  <si>
    <t>Evolución del Ingreso Promedio Mensual por Persona para Mujeres y Hombres en la comuna de San Pedro de Atacama</t>
  </si>
  <si>
    <t>Evolución del Ingreso Promedio Mensual por Persona para Mujeres y Hombres en la comuna de San Pedro de Atacama, en los Años 2006-2009-2011-2013-2015-2017. Gráfico de elaboración propia con base en Encuestas CASEN 2006 a 2017- CLP/mes</t>
  </si>
  <si>
    <t>ingresos,personas,histórico,CASEN,encuesta,CASEN,INE,estadística,Socioeconómico,Ingreso Promedio Comunal,Ingreso por Sexo,San Pedro de Atacama,Ingreso por Sexo</t>
  </si>
  <si>
    <t>https://analytics.zoho.com/open-view/2395394000008161222?ZOHO_CRITERIA=%22Localiza%20Chile%22.%22Codcom%22%3D2203</t>
  </si>
  <si>
    <t>Ingreso Promedio Mensual de Mujeres y Hombres en el año 2017 en la comuna de Pichilemu</t>
  </si>
  <si>
    <t xml:space="preserve"> Distribución del Ingreso Promedio Mensual de Mujeres y Hombres en el año 2017 en la comuna de Pichilemu. Gráfico de elaboración propia con base en Encuestas CASEN 2006 a 2017- CLP/mes</t>
  </si>
  <si>
    <t>ingresos,personas,histórico,CASEN,encuesta,CASEN,INE,estadística,Socioeconómico,Ingreso Promedio Comunal,Ingreso por Sexo,Pichilemu,Ingreso por Sexo</t>
  </si>
  <si>
    <t>https://analytics.zoho.com/open-view/2395394000008161223?ZOHO_CRITERIA=%22Localiza%20Chile%22.%22Codcom%22%3D6201</t>
  </si>
  <si>
    <t>Comparativo de Ingreso Promedio Mensual entre personas con y sin alfabetización en la comuna de Chiguayante</t>
  </si>
  <si>
    <t>Gráfico nos muestra el Comparativo de Ingreso Promedio Mensual entre personas con y sin alfabetización en la comuna de Chiguayante en el Año 2017. Gráfico de elaboración propia con base en Encuestas CASEN 2006 a 2017-unidad CLP/mes</t>
  </si>
  <si>
    <t>https://analytics.zoho.com/open-view/2395394000008161227?ZOHO_CRITERIA=%22Localiza%20Chile%22.%22Codcom%22%3D8103</t>
  </si>
  <si>
    <t>Comparativo de Ingreso Promedio Mensual entre personas con y sin alfabetización en la comuna de Puente Alto</t>
  </si>
  <si>
    <t>Gráfico nos muestra el Comparativo de Ingreso Promedio Mensual entre personas con y sin alfabetización en la comuna de Puente Alto en el Año 2017. Gráfico de elaboración propia con base en Encuestas CASEN 2006 a 2017-unidad CLP/mes</t>
  </si>
  <si>
    <t>ingresos,personas,histórico,CASEN,encuesta,CASEN,INE,estadística,Socioeconómico,Ingreso Promedio Comunal,Ingreso por Alfabetismo,Puente Alto,Ingreso por Alfabetismo</t>
  </si>
  <si>
    <t>https://analytics.zoho.com/open-view/2395394000008161227?ZOHO_CRITERIA=%22Localiza%20Chile%22.%22Codcom%22%3D13201</t>
  </si>
  <si>
    <t>#1774B748</t>
  </si>
  <si>
    <t>Evolución del Ingreso Promedio Mensual por Persona en la comuna de Illapel</t>
  </si>
  <si>
    <t>Evolución del Ingreso Promedio Mensual por Persona en la comuna de Illapel en los Años 2006-2009-2011-2013-2015-2017. Gráfico de elaboración propia con base en Encuestas CASEN 2006 a 2017- CLP/mes</t>
  </si>
  <si>
    <t>ingresos,personas,histórico,CASEN,encuesta,CASEN,INE,estadística,Socioeconómico,Ingreso Promedio Comunal,Ingreso Promedio Mensual,Illapel,Ingreso Comunal</t>
  </si>
  <si>
    <t>https://analytics.zoho.com/open-view/2395394000008161220?ZOHO_CRITERIA=%22Localiza%20Chile%22.%22Codcom%22%3D4201</t>
  </si>
  <si>
    <t>Diferencial de Ingreso Promedio Mensual de Mujeres según Alfabetismo en la comuna de Osorno</t>
  </si>
  <si>
    <t>Evolución del Diferencial de Ingreso Promedio Mensual de Mujeres según Alfabetismo en la comuna de Osorno, en los Años 2006-2009-2011-2013-2015-2017. Gráfico de elaboración propia con base en Encuestas CASEN 2006 a 2017- CLP/mes</t>
  </si>
  <si>
    <t>ingresos,personas,histórico,CASEN,encuesta,CASEN,INE,estadística,Socioeconómico,Ingreso Promedio Comunal,Ingreso por Sexo-Alfabetismo,Osorno,Ingreso Mujeres - Alfabetismo</t>
  </si>
  <si>
    <t>https://analytics.zoho.com/open-view/2395394000008161225?ZOHO_CRITERIA=%22Localiza%20Chile%22.%22Codcom%22%3D10301</t>
  </si>
  <si>
    <t>Evolución del Ingreso Promedio Mensual por Persona en la comuna de Los Vilos</t>
  </si>
  <si>
    <t>Evolución del Ingreso Promedio Mensual por Persona en la comuna de Los Vilos en los Años 2006-2009-2011-2013-2015-2017. Gráfico de elaboración propia con base en Encuestas CASEN 2006 a 2017- CLP/mes</t>
  </si>
  <si>
    <t>ingresos,personas,histórico,CASEN,encuesta,CASEN,INE,estadística,Socioeconómico,Ingreso Promedio Comunal,Ingreso Promedio Mensual,Los Vilos,Ingreso Comunal</t>
  </si>
  <si>
    <t>https://analytics.zoho.com/open-view/2395394000008161220?ZOHO_CRITERIA=%22Localiza%20Chile%22.%22Codcom%22%3D4203</t>
  </si>
  <si>
    <t>#1774B110</t>
  </si>
  <si>
    <t>Evolución del Ingreso Promedio Mensual por Persona en la comuna de Pelarco</t>
  </si>
  <si>
    <t>Evolución del Ingreso Promedio Mensual por Persona en la comuna de Pelarco en los Años 2006-2009-2011-2013-2015-2017. Gráfico de elaboración propia con base en Encuestas CASEN 2006 a 2017- CLP/mes</t>
  </si>
  <si>
    <t>ingresos,personas,histórico,CASEN,encuesta,CASEN,INE,estadística,Socioeconómico,Ingreso Promedio Comunal,Ingreso Promedio Mensual,Pelarco,Ingreso Comunal</t>
  </si>
  <si>
    <t>https://analytics.zoho.com/open-view/2395394000008161220?ZOHO_CRITERIA=%22Localiza%20Chile%22.%22Codcom%22%3D7106</t>
  </si>
  <si>
    <t>#1774B193</t>
  </si>
  <si>
    <t>Variación porcentual del Ingreso Promedio Mensual por Persona en la comuna de Parral</t>
  </si>
  <si>
    <t xml:space="preserve"> Muestra en proporciones de la Variación porcentual del Ingreso Promedio Mensual por Persona en la comuna de Parral en los Años 2006-2009-2011-2013-2015-2017. Gráfico de elaboración propia con base en Encuestas CASEN 2006 a 2017- Porcentaje (%)</t>
  </si>
  <si>
    <t>ingresos,personas,histórico,CASEN,encuesta,CASEN,INE,estadística,Socioeconómico,Ingreso Promedio Comunal,Ingreso Promedio Mensual,Parral,Variación Ingreso Comunal</t>
  </si>
  <si>
    <t>https://analytics.zoho.com/open-view/2395394000008161221?ZOHO_CRITERIA=%22Localiza%20Chile%22.%22Codcom%22%3D7404</t>
  </si>
  <si>
    <t>Evolución del Ingreso Promedio Mensual por Persona para Mujeres y Hombres en la comuna de Colina</t>
  </si>
  <si>
    <t>Evolución del Ingreso Promedio Mensual por Persona para Mujeres y Hombres en la comuna de Colina, en los Años 2006-2009-2011-2013-2015-2017. Gráfico de elaboración propia con base en Encuestas CASEN 2006 a 2017- CLP/mes</t>
  </si>
  <si>
    <t>ingresos,personas,histórico,CASEN,encuesta,CASEN,INE,estadística,Socioeconómico,Ingreso Promedio Comunal,Ingreso por Sexo,Colina,Ingreso por Sexo</t>
  </si>
  <si>
    <t>https://analytics.zoho.com/open-view/2395394000008161222?ZOHO_CRITERIA=%22Localiza%20Chile%22.%22Codcom%22%3D13301</t>
  </si>
  <si>
    <t>Variación porcentual del Ingreso Promedio Mensual por Persona en la comuna de Galvarino</t>
  </si>
  <si>
    <t xml:space="preserve"> Muestra en proporciones de la Variación porcentual del Ingreso Promedio Mensual por Persona en la comuna de Galvarino en los Años 2006-2009-2011-2013-2015-2017. Gráfico de elaboración propia con base en Encuestas CASEN 2006 a 2017- Porcentaje (%)</t>
  </si>
  <si>
    <t>ingresos,personas,histórico,CASEN,encuesta,CASEN,INE,estadística,Socioeconómico,Ingreso Promedio Comunal,Ingreso Promedio Mensual,Galvarino,Variación Ingreso Comunal</t>
  </si>
  <si>
    <t>https://analytics.zoho.com/open-view/2395394000008161221?ZOHO_CRITERIA=%22Localiza%20Chile%22.%22Codcom%22%3D9106</t>
  </si>
  <si>
    <t>Diferencial de Ingreso Promedio Mensual de Mujeres según Alfabetismo en la comuna de Queilén</t>
  </si>
  <si>
    <t>Evolución del Diferencial de Ingreso Promedio Mensual de Mujeres según Alfabetismo en la comuna de Queilén, en los Años 2006-2009-2011-2013-2015-2017. Gráfico de elaboración propia con base en Encuestas CASEN 2006 a 2017- CLP/mes</t>
  </si>
  <si>
    <t>ingresos,personas,histórico,CASEN,encuesta,CASEN,INE,estadística,Socioeconómico,Ingreso Promedio Comunal,Ingreso por Sexo-Alfabetismo,Queilén,Ingreso Mujeres - Alfabetismo</t>
  </si>
  <si>
    <t>https://analytics.zoho.com/open-view/2395394000008161225?ZOHO_CRITERIA=%22Localiza%20Chile%22.%22Codcom%22%3D10207</t>
  </si>
  <si>
    <t>#1774B681</t>
  </si>
  <si>
    <t>Diferencial de Ingreso Promedio Mensual de Hombres según Alfabetismo en la comuna de Perquenco</t>
  </si>
  <si>
    <t>Evolución del Diferencial de Ingreso Promedio Mensual de Hombres según Alfabetismo en la comuna de Perquenco, en los Años 2006-2009-2011-2013-2015-2017. Gráfico de elaboración propia con base en Encuestas CASEN 2006 a 2017- CLP/mes</t>
  </si>
  <si>
    <t>ingresos,personas,histórico,CASEN,encuesta,CASEN,INE,estadística,Socioeconómico,Ingreso Promedio Comunal,Ingreso por Sexo-Alfabetismo,Perquenco,Ingreso Hombres - Alfabetismo</t>
  </si>
  <si>
    <t>https://analytics.zoho.com/open-view/2395394000008161224?ZOHO_CRITERIA=%22Localiza%20Chile%22.%22Codcom%22%3D9113</t>
  </si>
  <si>
    <t>Variación porcentual del Ingreso Promedio Mensual por Persona en la comuna de Padre las Casas</t>
  </si>
  <si>
    <t xml:space="preserve"> Muestra en proporciones de la Variación porcentual del Ingreso Promedio Mensual por Persona en la comuna de Padre las Casas en los Años 2006-2009-2011-2013-2015-2017. Gráfico de elaboración propia con base en Encuestas CASEN 2006 a 2017- Porcentaje (%)</t>
  </si>
  <si>
    <t>ingresos,personas,histórico,CASEN,encuesta,CASEN,INE,estadística,Socioeconómico,Ingreso Promedio Comunal,Ingreso Promedio Mensual,Padre las Casas,Variación Ingreso Comunal</t>
  </si>
  <si>
    <t>https://analytics.zoho.com/open-view/2395394000008161221?ZOHO_CRITERIA=%22Localiza%20Chile%22.%22Codcom%22%3D9112</t>
  </si>
  <si>
    <t>Evolución del Ingreso Promedio Mensual por Persona en la comuna de Concón</t>
  </si>
  <si>
    <t>Evolución del Ingreso Promedio Mensual por Persona en la comuna de Concón en los Años 2006-2009-2011-2013-2015-2017. Gráfico de elaboración propia con base en Encuestas CASEN 2006 a 2017- CLP/mes</t>
  </si>
  <si>
    <t>ingresos,personas,histórico,CASEN,encuesta,CASEN,INE,estadística,Socioeconómico,Ingreso Promedio Comunal,Ingreso Promedio Mensual,Concón,Ingreso Comunal</t>
  </si>
  <si>
    <t>https://analytics.zoho.com/open-view/2395394000008161220?ZOHO_CRITERIA=%22Localiza%20Chile%22.%22Codcom%22%3D5103</t>
  </si>
  <si>
    <t>#1774B119</t>
  </si>
  <si>
    <t>Ingreso Promedio Mensual de Mujeres y Hombres en el año 2017 en la comuna de Victoria</t>
  </si>
  <si>
    <t xml:space="preserve"> Distribución del Ingreso Promedio Mensual de Mujeres y Hombres en el año 2017 en la comuna de Victoria. Gráfico de elaboración propia con base en Encuestas CASEN 2006 a 2017- CLP/mes</t>
  </si>
  <si>
    <t>ingresos,personas,histórico,CASEN,encuesta,CASEN,INE,estadística,Socioeconómico,Ingreso Promedio Comunal,Ingreso por Sexo,Victoria,Ingreso por Sexo</t>
  </si>
  <si>
    <t>https://analytics.zoho.com/open-view/2395394000008161223?ZOHO_CRITERIA=%22Localiza%20Chile%22.%22Codcom%22%3D9211</t>
  </si>
  <si>
    <t>Evolución del Ingreso Promedio Mensual por Persona para Mujeres y Hombres en la Región de Magallanes</t>
  </si>
  <si>
    <t>Muestra de la Evolución del Ingreso Promedio Mensual por Persona para Mujeres y Hombres en la Región de Magallanes, en los Años 2006-2009-2011-2013-2015-2017. Gráfico de elaboración propia con base en Encuestas CASEN 2006 a 2017- CLP/mes</t>
  </si>
  <si>
    <t>ingresos,personas,histórico,CASEN,encuesta,CASEN,INE,estadística,Socioeconómico,Ingreso Promedio Regional,Ingreso por Sexo,Región de Magallanes,Ingreso por Sexo</t>
  </si>
  <si>
    <t>https://analytics.zoho.com/open-view/2395394000008161202?ZOHO_CRITERIA=%22Localiza%20Chile%22.%22Codreg%22%3D12</t>
  </si>
  <si>
    <t>#1774B21</t>
  </si>
  <si>
    <t>Diferencial de Ingreso Promedio Mensual de Hombres según Alfabetismo en la comuna de Sagrada Familia</t>
  </si>
  <si>
    <t>Evolución del Diferencial de Ingreso Promedio Mensual de Hombres según Alfabetismo en la comuna de Sagrada Familia, en los Años 2006-2009-2011-2013-2015-2017. Gráfico de elaboración propia con base en Encuestas CASEN 2006 a 2017- CLP/mes</t>
  </si>
  <si>
    <t>ingresos,personas,histórico,CASEN,encuesta,CASEN,INE,estadística,Socioeconómico,Ingreso Promedio Comunal,Ingreso por Sexo-Alfabetismo,Sagrada Familia,Ingreso Hombres - Alfabetismo</t>
  </si>
  <si>
    <t>https://analytics.zoho.com/open-view/2395394000008161224?ZOHO_CRITERIA=%22Localiza%20Chile%22.%22Codcom%22%3D7307</t>
  </si>
  <si>
    <t>Evolución del Ingreso Promedio Mensual por Persona para Mujeres y Hombres en la comuna de Las Cabras</t>
  </si>
  <si>
    <t>Evolución del Ingreso Promedio Mensual por Persona para Mujeres y Hombres en la comuna de Las Cabras, en los Años 2006-2009-2011-2013-2015-2017. Gráfico de elaboración propia con base en Encuestas CASEN 2006 a 2017- CLP/mes</t>
  </si>
  <si>
    <t>ingresos,personas,histórico,CASEN,encuesta,CASEN,INE,estadística,Socioeconómico,Ingreso Promedio Comunal,Ingreso por Sexo,Las Cabras,Ingreso por Sexo</t>
  </si>
  <si>
    <t>https://analytics.zoho.com/open-view/2395394000008161222?ZOHO_CRITERIA=%22Localiza%20Chile%22.%22Codcom%22%3D6107</t>
  </si>
  <si>
    <t>Comparativo de Ingreso Promedio Mensual entre personas con y sin alfabetización en la comuna de Tirúa</t>
  </si>
  <si>
    <t>Gráfico nos muestra el Comparativo de Ingreso Promedio Mensual entre personas con y sin alfabetización en la comuna de Tirúa en el Año 2017. Gráfico de elaboración propia con base en Encuestas CASEN 2006 a 2017-unidad CLP/mes</t>
  </si>
  <si>
    <t>ingresos,personas,histórico,CASEN,encuesta,CASEN,INE,estadística,Socioeconómico,Ingreso Promedio Comunal,Ingreso por Alfabetismo,Tirúa,Ingreso por Alfabetismo</t>
  </si>
  <si>
    <t>https://analytics.zoho.com/open-view/2395394000008161227?ZOHO_CRITERIA=%22Localiza%20Chile%22.%22Codcom%22%3D8207</t>
  </si>
  <si>
    <t>#1774B598</t>
  </si>
  <si>
    <t>Evolución del Ingreso Promedio Mensual por Persona en la comuna de San Juan de La Costa</t>
  </si>
  <si>
    <t>Evolución del Ingreso Promedio Mensual por Persona en la comuna de San Juan de La Costa en los Años 2006-2009-2011-2013-2015-2017. Gráfico de elaboración propia con base en Encuestas CASEN 2006 a 2017- CLP/mes</t>
  </si>
  <si>
    <t>ingresos,personas,histórico,CASEN,encuesta,CASEN,INE,estadística,Socioeconómico,Ingreso Promedio Comunal,Ingreso Promedio Mensual,San Juan de La Costa,Ingreso Comunal</t>
  </si>
  <si>
    <t>https://analytics.zoho.com/open-view/2395394000008161220?ZOHO_CRITERIA=%22Localiza%20Chile%22.%22Codcom%22%3D10306</t>
  </si>
  <si>
    <t>Diferencial de Ingreso Promedio Mensual de Hombres según Alfabetismo en la comuna de Ancud</t>
  </si>
  <si>
    <t>Evolución del Diferencial de Ingreso Promedio Mensual de Hombres según Alfabetismo en la comuna de Ancud, en los Años 2006-2009-2011-2013-2015-2017. Gráfico de elaboración propia con base en Encuestas CASEN 2006 a 2017- CLP/mes</t>
  </si>
  <si>
    <t>ingresos,personas,histórico,CASEN,encuesta,CASEN,INE,estadística,Socioeconómico,Ingreso Promedio Comunal,Ingreso por Sexo-Alfabetismo,Ancud,Ingreso Hombres - Alfabetismo</t>
  </si>
  <si>
    <t>https://analytics.zoho.com/open-view/2395394000008161224?ZOHO_CRITERIA=%22Localiza%20Chile%22.%22Codcom%22%3D10202</t>
  </si>
  <si>
    <t>#1774B676</t>
  </si>
  <si>
    <t>Diferencial de Ingreso Promedio Mensual de Hombres según Alfabetismo en la Región del Biobío</t>
  </si>
  <si>
    <t>Gráfico del Diferencial de Ingreso Promedio Mensual de Hombres según Alfabetismo en la Región del Biobío, en los Años 2006-2009-2011-2013-2015-2017. Gráfico de elaboración propia con base en Encuestas CASEN 2006 a 2017- CLP/mes</t>
  </si>
  <si>
    <t>ingresos,personas,histórico,CASEN,encuesta,CASEN,INE,estadística,Socioeconómico,Ingreso Promedio Regional,Ingreso por Sexo-Alfabetismo,Región del Biobío,Ingreso Hombres - Alfabetismo</t>
  </si>
  <si>
    <t>https://analytics.zoho.com/open-view/2395394000008161204?ZOHO_CRITERIA=%22Localiza%20Chile%22.%22Codreg%22%3D8</t>
  </si>
  <si>
    <t>Evolución del Ingreso Promedio Mensual por Alfabetismo en la comuna de Alto Biobío</t>
  </si>
  <si>
    <t>Muestra de la Evolución del Ingreso Promedio Mensual por Alfabetismo en la comuna de Alto Biobío en los Años 2006-2009-2011-2013-2015-2017. Gráfico de elaboración propia con base en Encuestas CASEN 2006 a 2017-unidad CLP/mes</t>
  </si>
  <si>
    <t>https://analytics.zoho.com/open-view/2395394000008161226?ZOHO_CRITERIA=%22Localiza%20Chile%22.%22Codcom%22%3D8314</t>
  </si>
  <si>
    <t>Diferencial de Ingreso Promedio Mensual de Mujeres según Alfabetismo en la comuna de Pitrufquén</t>
  </si>
  <si>
    <t>Evolución del Diferencial de Ingreso Promedio Mensual de Mujeres según Alfabetismo en la comuna de Pitrufquén, en los Años 2006-2009-2011-2013-2015-2017. Gráfico de elaboración propia con base en Encuestas CASEN 2006 a 2017- CLP/mes</t>
  </si>
  <si>
    <t>ingresos,personas,histórico,CASEN,encuesta,CASEN,INE,estadística,Socioeconómico,Ingreso Promedio Comunal,Ingreso por Sexo-Alfabetismo,Pitrufquén,Ingreso Mujeres - Alfabetismo</t>
  </si>
  <si>
    <t>https://analytics.zoho.com/open-view/2395394000008161225?ZOHO_CRITERIA=%22Localiza%20Chile%22.%22Codcom%22%3D9114</t>
  </si>
  <si>
    <t>Variación porcentual del Ingreso Promedio Mensual por Persona en la comuna de Loncoche</t>
  </si>
  <si>
    <t xml:space="preserve"> Muestra en proporciones de la Variación porcentual del Ingreso Promedio Mensual por Persona en la comuna de Loncoche en los Años 2006-2009-2011-2013-2015-2017. Gráfico de elaboración propia con base en Encuestas CASEN 2006 a 2017- Porcentaje (%)</t>
  </si>
  <si>
    <t>ingresos,personas,histórico,CASEN,encuesta,CASEN,INE,estadística,Socioeconómico,Ingreso Promedio Comunal,Ingreso Promedio Mensual,Loncoche,Variación Ingreso Comunal</t>
  </si>
  <si>
    <t>https://analytics.zoho.com/open-view/2395394000008161221?ZOHO_CRITERIA=%22Localiza%20Chile%22.%22Codcom%22%3D9109</t>
  </si>
  <si>
    <t>Diferencial de Ingreso Promedio Mensual de Hombres según Alfabetismo en la comuna de Dalcahue</t>
  </si>
  <si>
    <t>Evolución del Diferencial de Ingreso Promedio Mensual de Hombres según Alfabetismo en la comuna de Dalcahue, en los Años 2006-2009-2011-2013-2015-2017. Gráfico de elaboración propia con base en Encuestas CASEN 2006 a 2017- CLP/mes</t>
  </si>
  <si>
    <t>ingresos,personas,histórico,CASEN,encuesta,CASEN,INE,estadística,Socioeconómico,Ingreso Promedio Comunal,Ingreso por Sexo-Alfabetismo,Dalcahue,Ingreso Hombres - Alfabetismo</t>
  </si>
  <si>
    <t>https://analytics.zoho.com/open-view/2395394000008161224?ZOHO_CRITERIA=%22Localiza%20Chile%22.%22Codcom%22%3D10205</t>
  </si>
  <si>
    <t>Diferencial de Ingreso Promedio Mensual de Hombres según Alfabetismo en la comuna de San Juan de La Costa</t>
  </si>
  <si>
    <t>Evolución del Diferencial de Ingreso Promedio Mensual de Hombres según Alfabetismo en la comuna de San Juan de La Costa, en los Años 2006-2009-2011-2013-2015-2017. Gráfico de elaboración propia con base en Encuestas CASEN 2006 a 2017- CLP/mes</t>
  </si>
  <si>
    <t>ingresos,personas,histórico,CASEN,encuesta,CASEN,INE,estadística,Socioeconómico,Ingreso Promedio Comunal,Ingreso por Sexo-Alfabetismo,San Juan de La Costa,Ingreso Hombres - Alfabetismo</t>
  </si>
  <si>
    <t>https://analytics.zoho.com/open-view/2395394000008161224?ZOHO_CRITERIA=%22Localiza%20Chile%22.%22Codcom%22%3D10306</t>
  </si>
  <si>
    <t>#1774B690</t>
  </si>
  <si>
    <t>Evolución del Ingreso Promedio Mensual por Persona para Mujeres y Hombres en la comuna de Antofagasta</t>
  </si>
  <si>
    <t>Evolución del Ingreso Promedio Mensual por Persona para Mujeres y Hombres en la comuna de Antofagasta, en los Años 2006-2009-2011-2013-2015-2017. Gráfico de elaboración propia con base en Encuestas CASEN 2006 a 2017- CLP/mes</t>
  </si>
  <si>
    <t>ingresos,personas,histórico,CASEN,encuesta,CASEN,INE,estadística,Socioeconómico,Ingreso Promedio Comunal,Ingreso por Sexo,Antofagasta,Ingreso por Sexo</t>
  </si>
  <si>
    <t>https://analytics.zoho.com/open-view/2395394000008161222?ZOHO_CRITERIA=%22Localiza%20Chile%22.%22Codcom%22%3D2101</t>
  </si>
  <si>
    <t>#1774B84</t>
  </si>
  <si>
    <t>Comparativo de Ingreso Promedio Mensual entre personas con y sin alfabetización en la comuna de Pemuco</t>
  </si>
  <si>
    <t>Gráfico nos muestra el Comparativo de Ingreso Promedio Mensual entre personas con y sin alfabetización en la comuna de Pemuco en el Año 2017. Gráfico de elaboración propia con base en Encuestas CASEN 2006 a 2017-unidad CLP/mes</t>
  </si>
  <si>
    <t>https://analytics.zoho.com/open-view/2395394000008161227?ZOHO_CRITERIA=%22Localiza%20Chile%22.%22Codcom%22%3D16105</t>
  </si>
  <si>
    <t>Variación porcentual del Ingreso Promedio Mensual por Persona en la comuna de Viña del Mar</t>
  </si>
  <si>
    <t xml:space="preserve"> Muestra en proporciones de la Variación porcentual del Ingreso Promedio Mensual por Persona en la comuna de Viña del Mar en los Años 2006-2009-2011-2013-2015-2017. Gráfico de elaboración propia con base en Encuestas CASEN 2006 a 2017- Porcentaje (%)</t>
  </si>
  <si>
    <t>ingresos,personas,histórico,CASEN,encuesta,CASEN,INE,estadística,Socioeconómico,Ingreso Promedio Comunal,Ingreso Promedio Mensual,Viña del Mar,Variación Ingreso Comunal</t>
  </si>
  <si>
    <t>https://analytics.zoho.com/open-view/2395394000008161221?ZOHO_CRITERIA=%22Localiza%20Chile%22.%22Codcom%22%3D5109</t>
  </si>
  <si>
    <t>Evolución del Ingreso Promedio Mensual por Persona para Mujeres y Hombres en la comuna de San Joaquín</t>
  </si>
  <si>
    <t>Evolución del Ingreso Promedio Mensual por Persona para Mujeres y Hombres en la comuna de San Joaquín, en los Años 2006-2009-2011-2013-2015-2017. Gráfico de elaboración propia con base en Encuestas CASEN 2006 a 2017- CLP/mes</t>
  </si>
  <si>
    <t>https://analytics.zoho.com/open-view/2395394000008161222?ZOHO_CRITERIA=%22Localiza%20Chile%22.%22Codcom%22%3D13129</t>
  </si>
  <si>
    <t>#1774B382</t>
  </si>
  <si>
    <t>Comparativo de Ingreso Promedio Mensual entre personas con y sin alfabetización en la comuna de Antofagasta</t>
  </si>
  <si>
    <t>Gráfico nos muestra el Comparativo de Ingreso Promedio Mensual entre personas con y sin alfabetización en la comuna de Antofagasta en el Año 2017. Gráfico de elaboración propia con base en Encuestas CASEN 2006 a 2017-unidad CLP/mes</t>
  </si>
  <si>
    <t>ingresos,personas,histórico,CASEN,encuesta,CASEN,INE,estadística,Socioeconómico,Ingreso Promedio Comunal,Ingreso por Alfabetismo,Antofagasta,Ingreso por Alfabetismo</t>
  </si>
  <si>
    <t>https://analytics.zoho.com/open-view/2395394000008161227?ZOHO_CRITERIA=%22Localiza%20Chile%22.%22Codcom%22%3D2101</t>
  </si>
  <si>
    <t>Evolución del Ingreso Promedio Mensual por Persona para Mujeres y Hombres en la comuna de Cartagena</t>
  </si>
  <si>
    <t>Evolución del Ingreso Promedio Mensual por Persona para Mujeres y Hombres en la comuna de Cartagena, en los Años 2006-2009-2011-2013-2015-2017. Gráfico de elaboración propia con base en Encuestas CASEN 2006 a 2017- CLP/mes</t>
  </si>
  <si>
    <t>https://analytics.zoho.com/open-view/2395394000008161222?ZOHO_CRITERIA=%22Localiza%20Chile%22.%22Codcom%22%3D5603</t>
  </si>
  <si>
    <t>#1774B141</t>
  </si>
  <si>
    <t>Evolución del Ingreso Promedio Mensual por Alfabetismo en la comuna de Ránquil</t>
  </si>
  <si>
    <t>Muestra de la Evolución del Ingreso Promedio Mensual por Alfabetismo en la comuna de Ránquil en los Años 2006-2009-2011-2013-2015-2017. Gráfico de elaboración propia con base en Encuestas CASEN 2006 a 2017-unidad CLP/mes</t>
  </si>
  <si>
    <t>ingresos,personas,histórico,CASEN,encuesta,CASEN,INE,estadística,Socioeconómico,Ingreso Promedio Comunal,Ingreso por Alfabetismo,Ránquil,Ingreso por Alfabetismo</t>
  </si>
  <si>
    <t>https://analytics.zoho.com/open-view/2395394000008161226?ZOHO_CRITERIA=%22Localiza%20Chile%22.%22Codcom%22%3D16206</t>
  </si>
  <si>
    <t>Evolución del Ingreso Promedio Mensual por Alfabetismo en la comuna de Pichidegua</t>
  </si>
  <si>
    <t>Muestra de la Evolución del Ingreso Promedio Mensual por Alfabetismo en la comuna de Pichidegua en los Años 2006-2009-2011-2013-2015-2017. Gráfico de elaboración propia con base en Encuestas CASEN 2006 a 2017-unidad CLP/mes</t>
  </si>
  <si>
    <t>https://analytics.zoho.com/open-view/2395394000008161226?ZOHO_CRITERIA=%22Localiza%20Chile%22.%22Codcom%22%3D6113</t>
  </si>
  <si>
    <t>Variación porcentual del Ingreso Promedio Mensual por Persona en la Región de Aysén</t>
  </si>
  <si>
    <t xml:space="preserve"> Muestra de la Variación porcentual del Ingreso Promedio Mensual por Persona en la Región de Aysén, en los Años 2006-2009-2011-2013-2015-2017. Gráfico de elaboración propia con base en Encuestas CASEN 2006 a 2017- Porcentaje (%)</t>
  </si>
  <si>
    <t>ingresos,personas,histórico,CASEN,encuesta,CASEN,INE,estadística,Socioeconómico,Ingreso Promedio Regional,Ingreso Promedio Mensual,Región de Aysén,Variación Ingreso Regional</t>
  </si>
  <si>
    <t>https://analytics.zoho.com/open-view/2395394000008161201?ZOHO_CRITERIA=%22Localiza%20Chile%22.%22Codreg%22%3D11</t>
  </si>
  <si>
    <t>Evolución del Ingreso Promedio Mensual por Alfabetismo en la comuna de Teodoro Schmidt</t>
  </si>
  <si>
    <t>Muestra de la Evolución del Ingreso Promedio Mensual por Alfabetismo en la comuna de Teodoro Schmidt en los Años 2006-2009-2011-2013-2015-2017. Gráfico de elaboración propia con base en Encuestas CASEN 2006 a 2017-unidad CLP/mes</t>
  </si>
  <si>
    <t>https://analytics.zoho.com/open-view/2395394000008161226?ZOHO_CRITERIA=%22Localiza%20Chile%22.%22Codcom%22%3D9117</t>
  </si>
  <si>
    <t>Ingreso Promedio Mensual de Mujeres y Hombres en el año 2017 en la comuna de Cañete</t>
  </si>
  <si>
    <t xml:space="preserve"> Distribución del Ingreso Promedio Mensual de Mujeres y Hombres en el año 2017 en la comuna de Cañete. Gráfico de elaboración propia con base en Encuestas CASEN 2006 a 2017- CLP/mes</t>
  </si>
  <si>
    <t>https://analytics.zoho.com/open-view/2395394000008161223?ZOHO_CRITERIA=%22Localiza%20Chile%22.%22Codcom%22%3D8203</t>
  </si>
  <si>
    <t>Variación porcentual del Ingreso Promedio Mensual por Persona en la comuna de Hualañé</t>
  </si>
  <si>
    <t xml:space="preserve"> Muestra en proporciones de la Variación porcentual del Ingreso Promedio Mensual por Persona en la comuna de Hualañé en los Años 2006-2009-2011-2013-2015-2017. Gráfico de elaboración propia con base en Encuestas CASEN 2006 a 2017- Porcentaje (%)</t>
  </si>
  <si>
    <t>ingresos,personas,histórico,CASEN,encuesta,CASEN,INE,estadística,Socioeconómico,Ingreso Promedio Comunal,Ingreso Promedio Mensual,Hualañé,Variación Ingreso Comunal</t>
  </si>
  <si>
    <t>https://analytics.zoho.com/open-view/2395394000008161221?ZOHO_CRITERIA=%22Localiza%20Chile%22.%22Codcom%22%3D7302</t>
  </si>
  <si>
    <t>Evolución del Ingreso Promedio Mensual por Persona para Mujeres y Hombres en la comuna de Hualqui</t>
  </si>
  <si>
    <t>Evolución del Ingreso Promedio Mensual por Persona para Mujeres y Hombres en la comuna de Hualqui, en los Años 2006-2009-2011-2013-2015-2017. Gráfico de elaboración propia con base en Encuestas CASEN 2006 a 2017- CLP/mes</t>
  </si>
  <si>
    <t>ingresos,personas,histórico,CASEN,encuesta,CASEN,INE,estadística,Socioeconómico,Ingreso Promedio Comunal,Ingreso por Sexo,Hualqui,Ingreso por Sexo</t>
  </si>
  <si>
    <t>https://analytics.zoho.com/open-view/2395394000008161222?ZOHO_CRITERIA=%22Localiza%20Chile%22.%22Codcom%22%3D8105</t>
  </si>
  <si>
    <t>Ingreso Promedio Mensual de Mujeres y Hombres en el año 2017 en la comuna de Pinto</t>
  </si>
  <si>
    <t xml:space="preserve"> Distribución del Ingreso Promedio Mensual de Mujeres y Hombres en el año 2017 en la comuna de Pinto. Gráfico de elaboración propia con base en Encuestas CASEN 2006 a 2017- CLP/mes</t>
  </si>
  <si>
    <t>ingresos,personas,histórico,CASEN,encuesta,CASEN,INE,estadística,Socioeconómico,Ingreso Promedio Comunal,Ingreso por Sexo,Pinto,Ingreso por Sexo</t>
  </si>
  <si>
    <t>https://analytics.zoho.com/open-view/2395394000008161223?ZOHO_CRITERIA=%22Localiza%20Chile%22.%22Codcom%22%3D16106</t>
  </si>
  <si>
    <t>Diferencial de Ingreso Promedio Mensual de Mujeres según Alfabetismo en la comuna de Alto Biobío</t>
  </si>
  <si>
    <t>Evolución del Diferencial de Ingreso Promedio Mensual de Mujeres según Alfabetismo en la comuna de Alto Biobío, en los Años 2006-2009-2011-2013-2015-2017. Gráfico de elaboración propia con base en Encuestas CASEN 2006 a 2017- CLP/mes</t>
  </si>
  <si>
    <t>ingresos,personas,histórico,CASEN,encuesta,CASEN,INE,estadística,Socioeconómico,Ingreso Promedio Comunal,Ingreso por Sexo-Alfabetismo,Alto Biobío,Ingreso Mujeres - Alfabetismo</t>
  </si>
  <si>
    <t>https://analytics.zoho.com/open-view/2395394000008161225?ZOHO_CRITERIA=%22Localiza%20Chile%22.%22Codcom%22%3D8314</t>
  </si>
  <si>
    <t>Diferencial de Ingreso Promedio Mensual de Mujeres según Alfabetismo en la comuna de Pucón</t>
  </si>
  <si>
    <t>Evolución del Diferencial de Ingreso Promedio Mensual de Mujeres según Alfabetismo en la comuna de Pucón, en los Años 2006-2009-2011-2013-2015-2017. Gráfico de elaboración propia con base en Encuestas CASEN 2006 a 2017- CLP/mes</t>
  </si>
  <si>
    <t>ingresos,personas,histórico,CASEN,encuesta,CASEN,INE,estadística,Socioeconómico,Ingreso Promedio Comunal,Ingreso por Sexo-Alfabetismo,Pucón,Ingreso Mujeres - Alfabetismo</t>
  </si>
  <si>
    <t>https://analytics.zoho.com/open-view/2395394000008161225?ZOHO_CRITERIA=%22Localiza%20Chile%22.%22Codcom%22%3D9115</t>
  </si>
  <si>
    <t>Evolución del Ingreso Promedio Mensual por Persona en la comuna de La Pintana</t>
  </si>
  <si>
    <t>Evolución del Ingreso Promedio Mensual por Persona en la comuna de La Pintana en los Años 2006-2009-2011-2013-2015-2017. Gráfico de elaboración propia con base en Encuestas CASEN 2006 a 2017- CLP/mes</t>
  </si>
  <si>
    <t>ingresos,personas,histórico,CASEN,encuesta,CASEN,INE,estadística,Socioeconómico,Ingreso Promedio Comunal,Ingreso Promedio Mensual,La Pintana,Ingreso Comunal</t>
  </si>
  <si>
    <t>https://analytics.zoho.com/open-view/2395394000008161220?ZOHO_CRITERIA=%22Localiza%20Chile%22.%22Codcom%22%3D13112</t>
  </si>
  <si>
    <t>#1774B365</t>
  </si>
  <si>
    <t>Evolución del Ingreso Promedio Mensual por Persona en la comuna de Monte Patria</t>
  </si>
  <si>
    <t>Evolución del Ingreso Promedio Mensual por Persona en la comuna de Monte Patria en los Años 2006-2009-2011-2013-2015-2017. Gráfico de elaboración propia con base en Encuestas CASEN 2006 a 2017- CLP/mes</t>
  </si>
  <si>
    <t>ingresos,personas,histórico,CASEN,encuesta,CASEN,INE,estadística,Socioeconómico,Ingreso Promedio Comunal,Ingreso Promedio Mensual,Monte Patria,Ingreso Comunal</t>
  </si>
  <si>
    <t>https://analytics.zoho.com/open-view/2395394000008161220?ZOHO_CRITERIA=%22Localiza%20Chile%22.%22Codcom%22%3D4303</t>
  </si>
  <si>
    <t>Variación porcentual del Ingreso Promedio Mensual por Persona en la comuna de Renca</t>
  </si>
  <si>
    <t xml:space="preserve"> Muestra en proporciones de la Variación porcentual del Ingreso Promedio Mensual por Persona en la comuna de Renca en los Años 2006-2009-2011-2013-2015-2017. Gráfico de elaboración propia con base en Encuestas CASEN 2006 a 2017- Porcentaje (%)</t>
  </si>
  <si>
    <t>ingresos,personas,histórico,CASEN,encuesta,CASEN,INE,estadística,Socioeconómico,Ingreso Promedio Comunal,Ingreso Promedio Mensual,Renca,Variación Ingreso Comunal</t>
  </si>
  <si>
    <t>https://analytics.zoho.com/open-view/2395394000008161221?ZOHO_CRITERIA=%22Localiza%20Chile%22.%22Codcom%22%3D13128</t>
  </si>
  <si>
    <t>Diferencial de Ingreso Promedio Mensual de Hombres según Alfabetismo en la comuna de Conchalí</t>
  </si>
  <si>
    <t>Evolución del Diferencial de Ingreso Promedio Mensual de Hombres según Alfabetismo en la comuna de Conchalí, en los Años 2006-2009-2011-2013-2015-2017. Gráfico de elaboración propia con base en Encuestas CASEN 2006 a 2017- CLP/mes</t>
  </si>
  <si>
    <t>ingresos,personas,histórico,CASEN,encuesta,CASEN,INE,estadística,Socioeconómico,Ingreso Promedio Comunal,Ingreso por Sexo-Alfabetismo,Conchalí,Ingreso Hombres - Alfabetismo</t>
  </si>
  <si>
    <t>https://analytics.zoho.com/open-view/2395394000008161224?ZOHO_CRITERIA=%22Localiza%20Chile%22.%22Codcom%22%3D13104</t>
  </si>
  <si>
    <t>Ingreso Promedio Mensual de Mujeres y Hombres en el año 2017 en la comuna de Combarbalá</t>
  </si>
  <si>
    <t xml:space="preserve"> Distribución del Ingreso Promedio Mensual de Mujeres y Hombres en el año 2017 en la comuna de Combarbalá. Gráfico de elaboración propia con base en Encuestas CASEN 2006 a 2017- CLP/mes</t>
  </si>
  <si>
    <t>ingresos,personas,histórico,CASEN,encuesta,CASEN,INE,estadística,Socioeconómico,Ingreso Promedio Comunal,Ingreso por Sexo,Combarbalá,Ingreso por Sexo</t>
  </si>
  <si>
    <t>https://analytics.zoho.com/open-view/2395394000008161223?ZOHO_CRITERIA=%22Localiza%20Chile%22.%22Codcom%22%3D4302</t>
  </si>
  <si>
    <t>#1774B475</t>
  </si>
  <si>
    <t>Evolución del Ingreso Promedio Mensual por Persona en la comuna de Sierra Gorda</t>
  </si>
  <si>
    <t>Evolución del Ingreso Promedio Mensual por Persona en la comuna de Sierra Gorda en los Años 2006-2009-2011-2013-2015-2017. Gráfico de elaboración propia con base en Encuestas CASEN 2006 a 2017- CLP/mes</t>
  </si>
  <si>
    <t>ingresos,personas,histórico,CASEN,encuesta,CASEN,INE,estadística,Socioeconómico,Ingreso Promedio Comunal,Ingreso Promedio Mensual,Sierra Gorda,Ingreso Comunal</t>
  </si>
  <si>
    <t>https://analytics.zoho.com/open-view/2395394000008161220?ZOHO_CRITERIA=%22Localiza%20Chile%22.%22Codcom%22%3D2103</t>
  </si>
  <si>
    <t>Evolución del Ingreso Promedio Mensual por Alfabetismo en la comuna de Torres del Paine</t>
  </si>
  <si>
    <t>Muestra de la Evolución del Ingreso Promedio Mensual por Alfabetismo en la comuna de Torres del Paine en los Años 2006-2009-2011-2013-2015-2017. Gráfico de elaboración propia con base en Encuestas CASEN 2006 a 2017-unidad CLP/mes</t>
  </si>
  <si>
    <t>https://analytics.zoho.com/open-view/2395394000008161226?ZOHO_CRITERIA=%22Localiza%20Chile%22.%22Codcom%22%3D12402</t>
  </si>
  <si>
    <t>Comparativo de Ingreso Promedio Mensual entre personas con y sin alfabetización en la comuna de La Higuera</t>
  </si>
  <si>
    <t>Gráfico nos muestra el Comparativo de Ingreso Promedio Mensual entre personas con y sin alfabetización en la comuna de La Higuera en el Año 2017. Gráfico de elaboración propia con base en Encuestas CASEN 2006 a 2017-unidad CLP/mes</t>
  </si>
  <si>
    <t>ingresos,personas,histórico,CASEN,encuesta,CASEN,INE,estadística,Socioeconómico,Ingreso Promedio Comunal,Ingreso por Alfabetismo,La Higuera,Ingreso por Alfabetismo</t>
  </si>
  <si>
    <t>https://analytics.zoho.com/open-view/2395394000008161227?ZOHO_CRITERIA=%22Localiza%20Chile%22.%22Codcom%22%3D4104</t>
  </si>
  <si>
    <t>Evolución del Ingreso Promedio Mensual por Persona en la comuna de Cauquenes</t>
  </si>
  <si>
    <t>Evolución del Ingreso Promedio Mensual por Persona en la comuna de Cauquenes en los Años 2006-2009-2011-2013-2015-2017. Gráfico de elaboración propia con base en Encuestas CASEN 2006 a 2017- CLP/mes</t>
  </si>
  <si>
    <t>ingresos,personas,histórico,CASEN,encuesta,CASEN,INE,estadística,Socioeconómico,Ingreso Promedio Comunal,Ingreso Promedio Mensual,Cauquenes,Ingreso Comunal</t>
  </si>
  <si>
    <t>https://analytics.zoho.com/open-view/2395394000008161220?ZOHO_CRITERIA=%22Localiza%20Chile%22.%22Codcom%22%3D7201</t>
  </si>
  <si>
    <t>Diferencial de Ingreso Promedio Mensual de Mujeres según Alfabetismo en la comuna de Santiago</t>
  </si>
  <si>
    <t>Evolución del Diferencial de Ingreso Promedio Mensual de Mujeres según Alfabetismo en la comuna de Santiago, en los Años 2006-2009-2011-2013-2015-2017. Gráfico de elaboración propia con base en Encuestas CASEN 2006 a 2017- CLP/mes</t>
  </si>
  <si>
    <t>ingresos,personas,histórico,CASEN,encuesta,CASEN,INE,estadística,Socioeconómico,Ingreso Promedio Comunal,Ingreso por Sexo-Alfabetismo,Santiago,Ingreso Mujeres - Alfabetismo</t>
  </si>
  <si>
    <t>https://analytics.zoho.com/open-view/2395394000008161225?ZOHO_CRITERIA=%22Localiza%20Chile%22.%22Codcom%22%3D13101</t>
  </si>
  <si>
    <t>Variación porcentual del Ingreso Promedio Mensual por Persona en la comuna de Quinchao</t>
  </si>
  <si>
    <t xml:space="preserve"> Muestra en proporciones de la Variación porcentual del Ingreso Promedio Mensual por Persona en la comuna de Quinchao en los Años 2006-2009-2011-2013-2015-2017. Gráfico de elaboración propia con base en Encuestas CASEN 2006 a 2017- Porcentaje (%)</t>
  </si>
  <si>
    <t>ingresos,personas,histórico,CASEN,encuesta,CASEN,INE,estadística,Socioeconómico,Ingreso Promedio Comunal,Ingreso Promedio Mensual,Quinchao,Variación Ingreso Comunal</t>
  </si>
  <si>
    <t>https://analytics.zoho.com/open-view/2395394000008161221?ZOHO_CRITERIA=%22Localiza%20Chile%22.%22Codcom%22%3D10210</t>
  </si>
  <si>
    <t>Evolución del Ingreso Promedio Mensual por Alfabetismo en la comuna de O'Higgins</t>
  </si>
  <si>
    <t>Muestra de la Evolución del Ingreso Promedio Mensual por Alfabetismo en la comuna de O'Higgins en los Años 2006-2009-2011-2013-2015-2017. Gráfico de elaboración propia con base en Encuestas CASEN 2006 a 2017-unidad CLP/mes</t>
  </si>
  <si>
    <t>https://analytics.zoho.com/open-view/2395394000008161226?ZOHO_CRITERIA=%22Localiza%20Chile%22.%22Codcom%22%3D11302</t>
  </si>
  <si>
    <t>Diferencial de Ingreso Promedio Mensual de Hombres según Alfabetismo en la comuna de Olivar</t>
  </si>
  <si>
    <t>Evolución del Diferencial de Ingreso Promedio Mensual de Hombres según Alfabetismo en la comuna de Olivar, en los Años 2006-2009-2011-2013-2015-2017. Gráfico de elaboración propia con base en Encuestas CASEN 2006 a 2017- CLP/mes</t>
  </si>
  <si>
    <t>ingresos,personas,histórico,CASEN,encuesta,CASEN,INE,estadística,Socioeconómico,Ingreso Promedio Comunal,Ingreso por Sexo-Alfabetismo,Olivar,Ingreso Hombres - Alfabetismo</t>
  </si>
  <si>
    <t>https://analytics.zoho.com/open-view/2395394000008161224?ZOHO_CRITERIA=%22Localiza%20Chile%22.%22Codcom%22%3D6111</t>
  </si>
  <si>
    <t>Diferencial de Ingreso Promedio Mensual de Mujeres según Alfabetismo en la comuna de Bulnes</t>
  </si>
  <si>
    <t>Evolución del Diferencial de Ingreso Promedio Mensual de Mujeres según Alfabetismo en la comuna de Bulnes, en los Años 2006-2009-2011-2013-2015-2017. Gráfico de elaboración propia con base en Encuestas CASEN 2006 a 2017- CLP/mes</t>
  </si>
  <si>
    <t>ingresos,personas,histórico,CASEN,encuesta,CASEN,INE,estadística,Socioeconómico,Ingreso Promedio Comunal,Ingreso por Sexo-Alfabetismo,Bulnes,Ingreso Mujeres - Alfabetismo</t>
  </si>
  <si>
    <t>https://analytics.zoho.com/open-view/2395394000008161225?ZOHO_CRITERIA=%22Localiza%20Chile%22.%22Codcom%22%3D16102</t>
  </si>
  <si>
    <t>Ingreso Promedio Mensual de Mujeres y Hombres en el año 2017 en la comuna de Curanilahue</t>
  </si>
  <si>
    <t xml:space="preserve"> Distribución del Ingreso Promedio Mensual de Mujeres y Hombres en el año 2017 en la comuna de Curanilahue. Gráfico de elaboración propia con base en Encuestas CASEN 2006 a 2017- CLP/mes</t>
  </si>
  <si>
    <t>https://analytics.zoho.com/open-view/2395394000008161223?ZOHO_CRITERIA=%22Localiza%20Chile%22.%22Codcom%22%3D8205</t>
  </si>
  <si>
    <t>#1774B596</t>
  </si>
  <si>
    <t>Diferencial de Ingreso Promedio Mensual de Mujeres según Alfabetismo en la comuna de Quilpué</t>
  </si>
  <si>
    <t>Evolución del Diferencial de Ingreso Promedio Mensual de Mujeres según Alfabetismo en la comuna de Quilpué, en los Años 2006-2009-2011-2013-2015-2017. Gráfico de elaboración propia con base en Encuestas CASEN 2006 a 2017- CLP/mes</t>
  </si>
  <si>
    <t>ingresos,personas,histórico,CASEN,encuesta,CASEN,INE,estadística,Socioeconómico,Ingreso Promedio Comunal,Ingreso por Sexo-Alfabetismo,Quilpué,Ingreso Mujeres - Alfabetismo</t>
  </si>
  <si>
    <t>https://analytics.zoho.com/open-view/2395394000008161225?ZOHO_CRITERIA=%22Localiza%20Chile%22.%22Codcom%22%3D5801</t>
  </si>
  <si>
    <t>Evolución del Ingreso Promedio Mensual por Persona para Mujeres y Hombres en la comuna de Santa Juana</t>
  </si>
  <si>
    <t>Evolución del Ingreso Promedio Mensual por Persona para Mujeres y Hombres en la comuna de Santa Juana, en los Años 2006-2009-2011-2013-2015-2017. Gráfico de elaboración propia con base en Encuestas CASEN 2006 a 2017- CLP/mes</t>
  </si>
  <si>
    <t>ingresos,personas,histórico,CASEN,encuesta,CASEN,INE,estadística,Socioeconómico,Ingreso Promedio Comunal,Ingreso por Sexo,Santa Juana,Ingreso por Sexo</t>
  </si>
  <si>
    <t>https://analytics.zoho.com/open-view/2395394000008161222?ZOHO_CRITERIA=%22Localiza%20Chile%22.%22Codcom%22%3D8109</t>
  </si>
  <si>
    <t>#1774B226</t>
  </si>
  <si>
    <t>Diferencial de Ingreso Promedio Mensual de Mujeres según Alfabetismo en la comuna de Panquehue</t>
  </si>
  <si>
    <t>Evolución del Diferencial de Ingreso Promedio Mensual de Mujeres según Alfabetismo en la comuna de Panquehue, en los Años 2006-2009-2011-2013-2015-2017. Gráfico de elaboración propia con base en Encuestas CASEN 2006 a 2017- CLP/mes</t>
  </si>
  <si>
    <t>ingresos,personas,histórico,CASEN,encuesta,CASEN,INE,estadística,Socioeconómico,Ingreso Promedio Comunal,Ingreso por Sexo-Alfabetismo,Panquehue,Ingreso Mujeres - Alfabetismo</t>
  </si>
  <si>
    <t>https://analytics.zoho.com/open-view/2395394000008161225?ZOHO_CRITERIA=%22Localiza%20Chile%22.%22Codcom%22%3D5704</t>
  </si>
  <si>
    <t>Diferencial de Ingreso Promedio Mensual de Hombres según Alfabetismo en la Región de Ñuble</t>
  </si>
  <si>
    <t>Gráfico del Diferencial de Ingreso Promedio Mensual de Hombres según Alfabetismo en la Región de Ñuble, en los Años 2006-2009-2011-2013-2015-2017. Gráfico de elaboración propia con base en Encuestas CASEN 2006 a 2017- CLP/mes</t>
  </si>
  <si>
    <t>ingresos,personas,histórico,CASEN,encuesta,CASEN,INE,estadística,Socioeconómico,Ingreso Promedio Regional,Ingreso por Sexo-Alfabetismo,Región de Ñuble,Ingreso Hombres - Alfabetismo</t>
  </si>
  <si>
    <t>https://analytics.zoho.com/open-view/2395394000008161204?ZOHO_CRITERIA=%22Localiza%20Chile%22.%22Codreg%22%3D16</t>
  </si>
  <si>
    <t>Diferencial de Ingreso Promedio Mensual de Hombres según Alfabetismo en la comuna de San Antonio</t>
  </si>
  <si>
    <t>Evolución del Diferencial de Ingreso Promedio Mensual de Hombres según Alfabetismo en la comuna de San Antonio, en los Años 2006-2009-2011-2013-2015-2017. Gráfico de elaboración propia con base en Encuestas CASEN 2006 a 2017- CLP/mes</t>
  </si>
  <si>
    <t>ingresos,personas,histórico,CASEN,encuesta,CASEN,INE,estadística,Socioeconómico,Ingreso Promedio Comunal,Ingreso por Sexo-Alfabetismo,San Antonio,Ingreso Hombres - Alfabetismo</t>
  </si>
  <si>
    <t>https://analytics.zoho.com/open-view/2395394000008161224?ZOHO_CRITERIA=%22Localiza%20Chile%22.%22Codcom%22%3D5601</t>
  </si>
  <si>
    <t>#1774B501</t>
  </si>
  <si>
    <t>Evolución del Ingreso Promedio Mensual por Etnia en la comuna de Antofagasta</t>
  </si>
  <si>
    <t>Muestra de la Evolución del Ingreso Promedio Mensual por Etnia en la comuna de Antofagasta en los Años 2006-2009-2011-2013-2015-2017. Gráfico de elaboración propia con base en Encuestas CASEN 2006 a 2017- unidad CLP/mes</t>
  </si>
  <si>
    <t>ingresos,personas,histórico,CASEN,encuesta,CASEN,INE,estadística,Socioeconómico,Ingreso Promedio Comunal,Ingreso por Etnia,Antofagasta,Ingreso por Etnia</t>
  </si>
  <si>
    <t>https://analytics.zoho.com/open-view/2395394000008161228?ZOHO_CRITERIA=%22Localiza%20Chile%22.%22Codcom%22%3D2101</t>
  </si>
  <si>
    <t>Evolución del Ingreso Promedio Mensual por Alfabetismo en la comuna de Molina</t>
  </si>
  <si>
    <t>Muestra de la Evolución del Ingreso Promedio Mensual por Alfabetismo en la comuna de Molina en los Años 2006-2009-2011-2013-2015-2017. Gráfico de elaboración propia con base en Encuestas CASEN 2006 a 2017-unidad CLP/mes</t>
  </si>
  <si>
    <t>ingresos,personas,histórico,CASEN,encuesta,CASEN,INE,estadística,Socioeconómico,Ingreso Promedio Comunal,Ingreso por Alfabetismo,Molina,Ingreso por Alfabetismo</t>
  </si>
  <si>
    <t>https://analytics.zoho.com/open-view/2395394000008161226?ZOHO_CRITERIA=%22Localiza%20Chile%22.%22Codcom%22%3D7304</t>
  </si>
  <si>
    <t>Comparativo de Ingreso Promedio Mensual entre personas con y sin alfabetización en la comuna de Lo Prado</t>
  </si>
  <si>
    <t>Gráfico nos muestra el Comparativo de Ingreso Promedio Mensual entre personas con y sin alfabetización en la comuna de Lo Prado en el Año 2017. Gráfico de elaboración propia con base en Encuestas CASEN 2006 a 2017-unidad CLP/mes</t>
  </si>
  <si>
    <t>ingresos,personas,histórico,CASEN,encuesta,CASEN,INE,estadística,Socioeconómico,Ingreso Promedio Comunal,Ingreso por Alfabetismo,Lo Prado,Ingreso por Alfabetismo</t>
  </si>
  <si>
    <t>https://analytics.zoho.com/open-view/2395394000008161227?ZOHO_CRITERIA=%22Localiza%20Chile%22.%22Codcom%22%3D13117</t>
  </si>
  <si>
    <t>Evolución del Ingreso Promedio Mensual por Persona en la comuna de Lautaro</t>
  </si>
  <si>
    <t>Evolución del Ingreso Promedio Mensual por Persona en la comuna de Lautaro en los Años 2006-2009-2011-2013-2015-2017. Gráfico de elaboración propia con base en Encuestas CASEN 2006 a 2017- CLP/mes</t>
  </si>
  <si>
    <t>ingresos,personas,histórico,CASEN,encuesta,CASEN,INE,estadística,Socioeconómico,Ingreso Promedio Comunal,Ingreso Promedio Mensual,Lautaro,Ingreso Comunal</t>
  </si>
  <si>
    <t>https://analytics.zoho.com/open-view/2395394000008161220?ZOHO_CRITERIA=%22Localiza%20Chile%22.%22Codcom%22%3D9108</t>
  </si>
  <si>
    <t>#1774B279</t>
  </si>
  <si>
    <t>Evolución del Ingreso Promedio Mensual por Persona para Mujeres y Hombres en la comuna de Futrono</t>
  </si>
  <si>
    <t>Evolución del Ingreso Promedio Mensual por Persona para Mujeres y Hombres en la comuna de Futrono, en los Años 2006-2009-2011-2013-2015-2017. Gráfico de elaboración propia con base en Encuestas CASEN 2006 a 2017- CLP/mes</t>
  </si>
  <si>
    <t>ingresos,personas,histórico,CASEN,encuesta,CASEN,INE,estadística,Socioeconómico,Ingreso Promedio Comunal,Ingreso por Sexo,Futrono,Ingreso por Sexo</t>
  </si>
  <si>
    <t>https://analytics.zoho.com/open-view/2395394000008161222?ZOHO_CRITERIA=%22Localiza%20Chile%22.%22Codcom%22%3D14202</t>
  </si>
  <si>
    <t>#1774B415</t>
  </si>
  <si>
    <t>Evolución del Ingreso Promedio Mensual por Persona en la comuna de Curanilahue</t>
  </si>
  <si>
    <t>Evolución del Ingreso Promedio Mensual por Persona en la comuna de Curanilahue en los Años 2006-2009-2011-2013-2015-2017. Gráfico de elaboración propia con base en Encuestas CASEN 2006 a 2017- CLP/mes</t>
  </si>
  <si>
    <t>ingresos,personas,histórico,CASEN,encuesta,CASEN,INE,estadística,Socioeconómico,Ingreso Promedio Comunal,Ingreso Promedio Mensual,Curanilahue,Ingreso Comunal</t>
  </si>
  <si>
    <t>https://analytics.zoho.com/open-view/2395394000008161220?ZOHO_CRITERIA=%22Localiza%20Chile%22.%22Codcom%22%3D8205</t>
  </si>
  <si>
    <t>Diferencial de Ingreso Promedio Mensual de Hombres según Alfabetismo en la comuna de Talcahuano</t>
  </si>
  <si>
    <t>Evolución del Diferencial de Ingreso Promedio Mensual de Hombres según Alfabetismo en la comuna de Talcahuano, en los Años 2006-2009-2011-2013-2015-2017. Gráfico de elaboración propia con base en Encuestas CASEN 2006 a 2017- CLP/mes</t>
  </si>
  <si>
    <t>ingresos,personas,histórico,CASEN,encuesta,CASEN,INE,estadística,Socioeconómico,Ingreso Promedio Comunal,Ingreso por Sexo-Alfabetismo,Talcahuano,Ingreso Hombres - Alfabetismo</t>
  </si>
  <si>
    <t>https://analytics.zoho.com/open-view/2395394000008161224?ZOHO_CRITERIA=%22Localiza%20Chile%22.%22Codcom%22%3D8110</t>
  </si>
  <si>
    <t>#1774B589</t>
  </si>
  <si>
    <t>Evolución del Ingreso Promedio Mensual por Persona en la comuna de Arauco</t>
  </si>
  <si>
    <t>Evolución del Ingreso Promedio Mensual por Persona en la comuna de Arauco en los Años 2006-2009-2011-2013-2015-2017. Gráfico de elaboración propia con base en Encuestas CASEN 2006 a 2017- CLP/mes</t>
  </si>
  <si>
    <t>ingresos,personas,histórico,CASEN,encuesta,CASEN,INE,estadística,Socioeconómico,Ingreso Promedio Comunal,Ingreso Promedio Mensual,Arauco,Ingreso Comunal</t>
  </si>
  <si>
    <t>https://analytics.zoho.com/open-view/2395394000008161220?ZOHO_CRITERIA=%22Localiza%20Chile%22.%22Codcom%22%3D8202</t>
  </si>
  <si>
    <t>Comparativo de Ingreso Promedio Mensual entre personas con y sin alfabetización en la comuna de Cunco</t>
  </si>
  <si>
    <t>Gráfico nos muestra el Comparativo de Ingreso Promedio Mensual entre personas con y sin alfabetización en la comuna de Cunco en el Año 2017. Gráfico de elaboración propia con base en Encuestas CASEN 2006 a 2017-unidad CLP/mes</t>
  </si>
  <si>
    <t>ingresos,personas,histórico,CASEN,encuesta,CASEN,INE,estadística,Socioeconómico,Ingreso Promedio Comunal,Ingreso por Alfabetismo,Cunco,Ingreso por Alfabetismo</t>
  </si>
  <si>
    <t>https://analytics.zoho.com/open-view/2395394000008161227?ZOHO_CRITERIA=%22Localiza%20Chile%22.%22Codcom%22%3D9103</t>
  </si>
  <si>
    <t>#1774B636</t>
  </si>
  <si>
    <t>Evolución del Ingreso Promedio Mensual por Alfabetismo en la comuna de Melipeuco</t>
  </si>
  <si>
    <t>Muestra de la Evolución del Ingreso Promedio Mensual por Alfabetismo en la comuna de Melipeuco en los Años 2006-2009-2011-2013-2015-2017. Gráfico de elaboración propia con base en Encuestas CASEN 2006 a 2017-unidad CLP/mes</t>
  </si>
  <si>
    <t>ingresos,personas,histórico,CASEN,encuesta,CASEN,INE,estadística,Socioeconómico,Ingreso Promedio Comunal,Ingreso por Alfabetismo,Melipeuco,Ingreso por Alfabetismo</t>
  </si>
  <si>
    <t>https://analytics.zoho.com/open-view/2395394000008161226?ZOHO_CRITERIA=%22Localiza%20Chile%22.%22Codcom%22%3D9110</t>
  </si>
  <si>
    <t>Evolución del Ingreso Promedio Mensual por Persona en la comuna de San Nicolás</t>
  </si>
  <si>
    <t>Evolución del Ingreso Promedio Mensual por Persona en la comuna de San Nicolás en los Años 2006-2009-2011-2013-2015-2017. Gráfico de elaboración propia con base en Encuestas CASEN 2006 a 2017- CLP/mes</t>
  </si>
  <si>
    <t>ingresos,personas,histórico,CASEN,encuesta,CASEN,INE,estadística,Socioeconómico,Ingreso Promedio Comunal,Ingreso Promedio Mensual,San Nicolás,Ingreso Comunal</t>
  </si>
  <si>
    <t>https://analytics.zoho.com/open-view/2395394000008161220?ZOHO_CRITERIA=%22Localiza%20Chile%22.%22Codcom%22%3D16305</t>
  </si>
  <si>
    <t>#1774B269</t>
  </si>
  <si>
    <t>Ingreso Promedio Mensual de Mujeres y Hombres en el año 2017 en la comuna de Melipilla</t>
  </si>
  <si>
    <t xml:space="preserve"> Distribución del Ingreso Promedio Mensual de Mujeres y Hombres en el año 2017 en la comuna de Melipilla. Gráfico de elaboración propia con base en Encuestas CASEN 2006 a 2017- CLP/mes</t>
  </si>
  <si>
    <t>https://analytics.zoho.com/open-view/2395394000008161223?ZOHO_CRITERIA=%22Localiza%20Chile%22.%22Codcom%22%3D13501</t>
  </si>
  <si>
    <t>Variación porcentual del Ingreso Promedio Mensual por Persona en la comuna de San Rafael</t>
  </si>
  <si>
    <t xml:space="preserve"> Muestra en proporciones de la Variación porcentual del Ingreso Promedio Mensual por Persona en la comuna de San Rafael en los Años 2006-2009-2011-2013-2015-2017. Gráfico de elaboración propia con base en Encuestas CASEN 2006 a 2017- Porcentaje (%)</t>
  </si>
  <si>
    <t>ingresos,personas,histórico,CASEN,encuesta,CASEN,INE,estadística,Socioeconómico,Ingreso Promedio Comunal,Ingreso Promedio Mensual,San Rafael,Variación Ingreso Comunal</t>
  </si>
  <si>
    <t>https://analytics.zoho.com/open-view/2395394000008161221?ZOHO_CRITERIA=%22Localiza%20Chile%22.%22Codcom%22%3D7110</t>
  </si>
  <si>
    <t>Comparativo de Ingreso Promedio Mensual entre personas con y sin alfabetización en la Región de Los Lagos</t>
  </si>
  <si>
    <t>Gráfico Comparativo de Ingreso Promedio Mensual entre personas con y sin alfabetización en la Región de Los Lagos en los Año 2017. Gráfico de elaboración propia con base en Encuestas CASEN 2006 a 2017 - CLP/mes</t>
  </si>
  <si>
    <t>ingresos,personas,histórico,CASEN,encuesta,CASEN,INE,estadística,Socioeconómico,Ingreso Promedio Regional,Ingreso por Alfabetismo,Región de Los Lagos,Ingreso por Alfabetismo</t>
  </si>
  <si>
    <t>https://analytics.zoho.com/open-view/2395394000008161207?ZOHO_CRITERIA=%22Localiza%20Chile%22.%22Codreg%22%3D10</t>
  </si>
  <si>
    <t>Evolución del Ingreso Promedio Mensual por Alfabetismo en la comuna de Paiguano</t>
  </si>
  <si>
    <t>Muestra de la Evolución del Ingreso Promedio Mensual por Alfabetismo en la comuna de Paiguano en los Años 2006-2009-2011-2013-2015-2017. Gráfico de elaboración propia con base en Encuestas CASEN 2006 a 2017-unidad CLP/mes</t>
  </si>
  <si>
    <t>ingresos,personas,histórico,CASEN,encuesta,CASEN,INE,estadística,Socioeconómico,Ingreso Promedio Comunal,Ingreso por Alfabetismo,Paiguano,Ingreso por Alfabetismo</t>
  </si>
  <si>
    <t>https://analytics.zoho.com/open-view/2395394000008161226?ZOHO_CRITERIA=%22Localiza%20Chile%22.%22Codcom%22%3D4105</t>
  </si>
  <si>
    <t>Ingreso Promedio Mensual de Mujeres y Hombres en el año 2017 en la comuna de Lonquimay</t>
  </si>
  <si>
    <t xml:space="preserve"> Distribución del Ingreso Promedio Mensual de Mujeres y Hombres en el año 2017 en la comuna de Lonquimay. Gráfico de elaboración propia con base en Encuestas CASEN 2006 a 2017- CLP/mes</t>
  </si>
  <si>
    <t>ingresos,personas,histórico,CASEN,encuesta,CASEN,INE,estadística,Socioeconómico,Ingreso Promedio Comunal,Ingreso por Sexo,Lonquimay,Ingreso por Sexo</t>
  </si>
  <si>
    <t>https://analytics.zoho.com/open-view/2395394000008161223?ZOHO_CRITERIA=%22Localiza%20Chile%22.%22Codcom%22%3D9205</t>
  </si>
  <si>
    <t>Variación porcentual del Ingreso Promedio Mensual por Persona en la Región de Valparaíso</t>
  </si>
  <si>
    <t xml:space="preserve"> Muestra de la Variación porcentual del Ingreso Promedio Mensual por Persona en la Región de Valparaíso, en los Años 2006-2009-2011-2013-2015-2017. Gráfico de elaboración propia con base en Encuestas CASEN 2006 a 2017- Porcentaje (%)</t>
  </si>
  <si>
    <t>ingresos,personas,histórico,CASEN,encuesta,CASEN,INE,estadística,Socioeconómico,Ingreso Promedio Regional,Ingreso Promedio Mensual,Región de Valparaíso,Variación Ingreso Regional</t>
  </si>
  <si>
    <t>https://analytics.zoho.com/open-view/2395394000008161201?ZOHO_CRITERIA=%22Localiza%20Chile%22.%22Codreg%22%3D5</t>
  </si>
  <si>
    <t>Evolución del Ingreso Promedio Mensual por Alfabetismo en la comuna de San Pablo</t>
  </si>
  <si>
    <t>Muestra de la Evolución del Ingreso Promedio Mensual por Alfabetismo en la comuna de San Pablo en los Años 2006-2009-2011-2013-2015-2017. Gráfico de elaboración propia con base en Encuestas CASEN 2006 a 2017-unidad CLP/mes</t>
  </si>
  <si>
    <t>ingresos,personas,histórico,CASEN,encuesta,CASEN,INE,estadística,Socioeconómico,Ingreso Promedio Comunal,Ingreso por Alfabetismo,San Pablo,Ingreso por Alfabetismo</t>
  </si>
  <si>
    <t>https://analytics.zoho.com/open-view/2395394000008161226?ZOHO_CRITERIA=%22Localiza%20Chile%22.%22Codcom%22%3D10307</t>
  </si>
  <si>
    <t>#1774B691</t>
  </si>
  <si>
    <t>Variación porcentual del Ingreso Promedio Mensual por Persona en la comuna de Calera de Tango</t>
  </si>
  <si>
    <t xml:space="preserve"> Muestra en proporciones de la Variación porcentual del Ingreso Promedio Mensual por Persona en la comuna de Calera de Tango en los Años 2006-2009-2011-2013-2015-2017. Gráfico de elaboración propia con base en Encuestas CASEN 2006 a 2017- Porcentaje (%)</t>
  </si>
  <si>
    <t>ingresos,personas,histórico,CASEN,encuesta,CASEN,INE,estadística,Socioeconómico,Ingreso Promedio Comunal,Ingreso Promedio Mensual,Calera de Tango,Variación Ingreso Comunal</t>
  </si>
  <si>
    <t>https://analytics.zoho.com/open-view/2395394000008161221?ZOHO_CRITERIA=%22Localiza%20Chile%22.%22Codcom%22%3D13403</t>
  </si>
  <si>
    <t>Evolución del Ingreso Promedio Mensual por Alfabetismo en la comuna de Máfil</t>
  </si>
  <si>
    <t>Muestra de la Evolución del Ingreso Promedio Mensual por Alfabetismo en la comuna de Máfil en los Años 2006-2009-2011-2013-2015-2017. Gráfico de elaboración propia con base en Encuestas CASEN 2006 a 2017-unidad CLP/mes</t>
  </si>
  <si>
    <t>ingresos,personas,histórico,CASEN,encuesta,CASEN,INE,estadística,Socioeconómico,Ingreso Promedio Comunal,Ingreso por Alfabetismo,Máfil,Ingreso por Alfabetismo</t>
  </si>
  <si>
    <t>https://analytics.zoho.com/open-view/2395394000008161226?ZOHO_CRITERIA=%22Localiza%20Chile%22.%22Codcom%22%3D14105</t>
  </si>
  <si>
    <t>#1774B772</t>
  </si>
  <si>
    <t>Diferencial de Ingreso Promedio Mensual de Hombres según Alfabetismo en la comuna de Macul</t>
  </si>
  <si>
    <t>Evolución del Diferencial de Ingreso Promedio Mensual de Hombres según Alfabetismo en la comuna de Macul, en los Años 2006-2009-2011-2013-2015-2017. Gráfico de elaboración propia con base en Encuestas CASEN 2006 a 2017- CLP/mes</t>
  </si>
  <si>
    <t>ingresos,personas,histórico,CASEN,encuesta,CASEN,INE,estadística,Socioeconómico,Ingreso Promedio Comunal,Ingreso por Sexo-Alfabetismo,Macul,Ingreso Hombres - Alfabetismo</t>
  </si>
  <si>
    <t>https://analytics.zoho.com/open-view/2395394000008161224?ZOHO_CRITERIA=%22Localiza%20Chile%22.%22Codcom%22%3D13118</t>
  </si>
  <si>
    <t>Comparativo de Ingreso Promedio Mensual entre personas con y sin alfabetización en la comuna de Huechuraba</t>
  </si>
  <si>
    <t>Gráfico nos muestra el Comparativo de Ingreso Promedio Mensual entre personas con y sin alfabetización en la comuna de Huechuraba en el Año 2017. Gráfico de elaboración propia con base en Encuestas CASEN 2006 a 2017-unidad CLP/mes</t>
  </si>
  <si>
    <t>https://analytics.zoho.com/open-view/2395394000008161227?ZOHO_CRITERIA=%22Localiza%20Chile%22.%22Codcom%22%3D13107</t>
  </si>
  <si>
    <t>Evolución del Ingreso Promedio Mensual por Alfabetismo en la comuna de Machalí</t>
  </si>
  <si>
    <t>Muestra de la Evolución del Ingreso Promedio Mensual por Alfabetismo en la comuna de Machalí en los Años 2006-2009-2011-2013-2015-2017. Gráfico de elaboración propia con base en Encuestas CASEN 2006 a 2017-unidad CLP/mes</t>
  </si>
  <si>
    <t>ingresos,personas,histórico,CASEN,encuesta,CASEN,INE,estadística,Socioeconómico,Ingreso Promedio Comunal,Ingreso por Alfabetismo,Machalí,Ingreso por Alfabetismo</t>
  </si>
  <si>
    <t>https://analytics.zoho.com/open-view/2395394000008161226?ZOHO_CRITERIA=%22Localiza%20Chile%22.%22Codcom%22%3D6108</t>
  </si>
  <si>
    <t>#1774B524</t>
  </si>
  <si>
    <t>Variación porcentual del Ingreso Promedio Mensual por Persona en la comuna de Quillón</t>
  </si>
  <si>
    <t xml:space="preserve"> Muestra en proporciones de la Variación porcentual del Ingreso Promedio Mensual por Persona en la comuna de Quillón en los Años 2006-2009-2011-2013-2015-2017. Gráfico de elaboración propia con base en Encuestas CASEN 2006 a 2017- Porcentaje (%)</t>
  </si>
  <si>
    <t>ingresos,personas,histórico,CASEN,encuesta,CASEN,INE,estadística,Socioeconómico,Ingreso Promedio Comunal,Ingreso Promedio Mensual,Quillón,Variación Ingreso Comunal</t>
  </si>
  <si>
    <t>https://analytics.zoho.com/open-view/2395394000008161221?ZOHO_CRITERIA=%22Localiza%20Chile%22.%22Codcom%22%3D16107</t>
  </si>
  <si>
    <t>Diferencial de Ingreso Promedio Mensual de Mujeres según Alfabetismo en la comuna de Alto del Carmen</t>
  </si>
  <si>
    <t>Evolución del Diferencial de Ingreso Promedio Mensual de Mujeres según Alfabetismo en la comuna de Alto del Carmen, en los Años 2006-2009-2011-2013-2015-2017. Gráfico de elaboración propia con base en Encuestas CASEN 2006 a 2017- CLP/mes</t>
  </si>
  <si>
    <t>ingresos,personas,histórico,CASEN,encuesta,CASEN,INE,estadística,Socioeconómico,Ingreso Promedio Comunal,Ingreso por Sexo-Alfabetismo,Alto del Carmen,Ingreso Mujeres - Alfabetismo</t>
  </si>
  <si>
    <t>https://analytics.zoho.com/open-view/2395394000008161225?ZOHO_CRITERIA=%22Localiza%20Chile%22.%22Codcom%22%3D3302</t>
  </si>
  <si>
    <t>#1774B461</t>
  </si>
  <si>
    <t>Ingreso Promedio Mensual de Mujeres y Hombres en el año 2017 en la comuna de Curicó</t>
  </si>
  <si>
    <t xml:space="preserve"> Distribución del Ingreso Promedio Mensual de Mujeres y Hombres en el año 2017 en la comuna de Curicó. Gráfico de elaboración propia con base en Encuestas CASEN 2006 a 2017- CLP/mes</t>
  </si>
  <si>
    <t>https://analytics.zoho.com/open-view/2395394000008161223?ZOHO_CRITERIA=%22Localiza%20Chile%22.%22Codcom%22%3D7301</t>
  </si>
  <si>
    <t>Evolución del Ingreso Promedio Mensual por Persona para la Región de Tarapacá</t>
  </si>
  <si>
    <t>Evolución del Ingreso Promedio Mensual por Persona para la Región de Tarapacá, en los Años 2006-2009-2011-2013-2015-2017. Gráfico de elaboración propia con base en Encuestas CASEN 2006 a 2017- CLP/mes</t>
  </si>
  <si>
    <t>ingresos,personas,histórico,CASEN,encuesta,CASEN,INE,estadística,Socioeconómico,Ingreso Promedio Regional,Ingreso Promedio Mensual,Región de Tarapacá,Ingreso Regional</t>
  </si>
  <si>
    <t>https://analytics.zoho.com/open-view/2395394000008161200?ZOHO_CRITERIA=%22Localiza%20Chile%22.%22Codreg%22%3D1</t>
  </si>
  <si>
    <t>#1774B10</t>
  </si>
  <si>
    <t>Diferencial de Ingreso Promedio Mensual de Hombres según Alfabetismo en la comuna de Camiña</t>
  </si>
  <si>
    <t>Evolución del Diferencial de Ingreso Promedio Mensual de Hombres según Alfabetismo en la comuna de Camiña, en los Años 2006-2009-2011-2013-2015-2017. Gráfico de elaboración propia con base en Encuestas CASEN 2006 a 2017- CLP/mes</t>
  </si>
  <si>
    <t>ingresos,personas,histórico,CASEN,encuesta,CASEN,INE,estadística,Socioeconómico,Ingreso Promedio Comunal,Ingreso por Sexo-Alfabetismo,Camiña,Ingreso Hombres - Alfabetismo</t>
  </si>
  <si>
    <t>https://analytics.zoho.com/open-view/2395394000008161224?ZOHO_CRITERIA=%22Localiza%20Chile%22.%22Codcom%22%3D1402</t>
  </si>
  <si>
    <t>Ingreso Promedio Mensual de Mujeres y Hombres en el año 2017 en la comuna de Cabrero</t>
  </si>
  <si>
    <t xml:space="preserve"> Distribución del Ingreso Promedio Mensual de Mujeres y Hombres en el año 2017 en la comuna de Cabrero. Gráfico de elaboración propia con base en Encuestas CASEN 2006 a 2017- CLP/mes</t>
  </si>
  <si>
    <t>ingresos,personas,histórico,CASEN,encuesta,CASEN,INE,estadística,Socioeconómico,Ingreso Promedio Comunal,Ingreso por Sexo,Cabrero,Ingreso por Sexo</t>
  </si>
  <si>
    <t>https://analytics.zoho.com/open-view/2395394000008161223?ZOHO_CRITERIA=%22Localiza%20Chile%22.%22Codcom%22%3D8303</t>
  </si>
  <si>
    <t>Variación porcentual del Ingreso Promedio Mensual por Persona en la comuna de Rauco</t>
  </si>
  <si>
    <t xml:space="preserve"> Muestra en proporciones de la Variación porcentual del Ingreso Promedio Mensual por Persona en la comuna de Rauco en los Años 2006-2009-2011-2013-2015-2017. Gráfico de elaboración propia con base en Encuestas CASEN 2006 a 2017- Porcentaje (%)</t>
  </si>
  <si>
    <t>ingresos,personas,histórico,CASEN,encuesta,CASEN,INE,estadística,Socioeconómico,Ingreso Promedio Comunal,Ingreso Promedio Mensual,Rauco,Variación Ingreso Comunal</t>
  </si>
  <si>
    <t>https://analytics.zoho.com/open-view/2395394000008161221?ZOHO_CRITERIA=%22Localiza%20Chile%22.%22Codcom%22%3D7305</t>
  </si>
  <si>
    <t>Variación porcentual del Ingreso Promedio Mensual por Persona en la comuna de Chaitén</t>
  </si>
  <si>
    <t xml:space="preserve"> Muestra en proporciones de la Variación porcentual del Ingreso Promedio Mensual por Persona en la comuna de Chaitén en los Años 2006-2009-2011-2013-2015-2017. Gráfico de elaboración propia con base en Encuestas CASEN 2006 a 2017- Porcentaje (%)</t>
  </si>
  <si>
    <t>ingresos,personas,histórico,CASEN,encuesta,CASEN,INE,estadística,Socioeconómico,Ingreso Promedio Comunal,Ingreso Promedio Mensual,Chaitén,Variación Ingreso Comunal</t>
  </si>
  <si>
    <t>https://analytics.zoho.com/open-view/2395394000008161221?ZOHO_CRITERIA=%22Localiza%20Chile%22.%22Codcom%22%3D10401</t>
  </si>
  <si>
    <t>Evolución del Ingreso Promedio Mensual por Persona para Mujeres y Hombres en la comuna de Teodoro Schmidt</t>
  </si>
  <si>
    <t>Evolución del Ingreso Promedio Mensual por Persona para Mujeres y Hombres en la comuna de Teodoro Schmidt, en los Años 2006-2009-2011-2013-2015-2017. Gráfico de elaboración propia con base en Encuestas CASEN 2006 a 2017- CLP/mes</t>
  </si>
  <si>
    <t>ingresos,personas,histórico,CASEN,encuesta,CASEN,INE,estadística,Socioeconómico,Ingreso Promedio Comunal,Ingreso por Sexo,Teodoro Schmidt,Ingreso por Sexo</t>
  </si>
  <si>
    <t>https://analytics.zoho.com/open-view/2395394000008161222?ZOHO_CRITERIA=%22Localiza%20Chile%22.%22Codcom%22%3D9117</t>
  </si>
  <si>
    <t>#1774B288</t>
  </si>
  <si>
    <t>Ingreso Promedio Mensual de Mujeres y Hombres en el año 2017 en la comuna de Pencahue</t>
  </si>
  <si>
    <t xml:space="preserve"> Distribución del Ingreso Promedio Mensual de Mujeres y Hombres en el año 2017 en la comuna de Pencahue. Gráfico de elaboración propia con base en Encuestas CASEN 2006 a 2017- CLP/mes</t>
  </si>
  <si>
    <t>ingresos,personas,histórico,CASEN,encuesta,CASEN,INE,estadística,Socioeconómico,Ingreso Promedio Comunal,Ingreso por Sexo,Pencahue,Ingreso por Sexo</t>
  </si>
  <si>
    <t>https://analytics.zoho.com/open-view/2395394000008161223?ZOHO_CRITERIA=%22Localiza%20Chile%22.%22Codcom%22%3D7107</t>
  </si>
  <si>
    <t>#1774B556</t>
  </si>
  <si>
    <t>Diferencial de Ingreso Promedio Mensual de Mujeres según Alfabetismo en la comuna de Alhué</t>
  </si>
  <si>
    <t>Evolución del Diferencial de Ingreso Promedio Mensual de Mujeres según Alfabetismo en la comuna de Alhué, en los Años 2006-2009-2011-2013-2015-2017. Gráfico de elaboración propia con base en Encuestas CASEN 2006 a 2017- CLP/mes</t>
  </si>
  <si>
    <t>ingresos,personas,histórico,CASEN,encuesta,CASEN,INE,estadística,Socioeconómico,Ingreso Promedio Comunal,Ingreso por Sexo-Alfabetismo,Alhué,Ingreso Mujeres - Alfabetismo</t>
  </si>
  <si>
    <t>https://analytics.zoho.com/open-view/2395394000008161225?ZOHO_CRITERIA=%22Localiza%20Chile%22.%22Codcom%22%3D13502</t>
  </si>
  <si>
    <t>Comparativo de Ingreso Promedio Mensual entre personas con y sin alfabetización en la comuna de Graneros</t>
  </si>
  <si>
    <t>Gráfico nos muestra el Comparativo de Ingreso Promedio Mensual entre personas con y sin alfabetización en la comuna de Graneros en el Año 2017. Gráfico de elaboración propia con base en Encuestas CASEN 2006 a 2017-unidad CLP/mes</t>
  </si>
  <si>
    <t>ingresos,personas,histórico,CASEN,encuesta,CASEN,INE,estadística,Socioeconómico,Ingreso Promedio Comunal,Ingreso por Alfabetismo,Graneros,Ingreso por Alfabetismo</t>
  </si>
  <si>
    <t>https://analytics.zoho.com/open-view/2395394000008161227?ZOHO_CRITERIA=%22Localiza%20Chile%22.%22Codcom%22%3D6106</t>
  </si>
  <si>
    <t>Comparativo de Ingreso Promedio Mensual entre personas con y sin alfabetización en la comuna de Curanilahue</t>
  </si>
  <si>
    <t>Gráfico nos muestra el Comparativo de Ingreso Promedio Mensual entre personas con y sin alfabetización en la comuna de Curanilahue en el Año 2017. Gráfico de elaboración propia con base en Encuestas CASEN 2006 a 2017-unidad CLP/mes</t>
  </si>
  <si>
    <t>ingresos,personas,histórico,CASEN,encuesta,CASEN,INE,estadística,Socioeconómico,Ingreso Promedio Comunal,Ingreso por Alfabetismo,Curanilahue,Ingreso por Alfabetismo</t>
  </si>
  <si>
    <t>https://analytics.zoho.com/open-view/2395394000008161227?ZOHO_CRITERIA=%22Localiza%20Chile%22.%22Codcom%22%3D8205</t>
  </si>
  <si>
    <t>Comparativo de Ingreso Promedio Mensual entre personas con y sin alfabetización en la comuna de Ovalle</t>
  </si>
  <si>
    <t>Gráfico nos muestra el Comparativo de Ingreso Promedio Mensual entre personas con y sin alfabetización en la comuna de Ovalle en el Año 2017. Gráfico de elaboración propia con base en Encuestas CASEN 2006 a 2017-unidad CLP/mes</t>
  </si>
  <si>
    <t>ingresos,personas,histórico,CASEN,encuesta,CASEN,INE,estadística,Socioeconómico,Ingreso Promedio Comunal,Ingreso por Alfabetismo,Ovalle,Ingreso por Alfabetismo</t>
  </si>
  <si>
    <t>https://analytics.zoho.com/open-view/2395394000008161227?ZOHO_CRITERIA=%22Localiza%20Chile%22.%22Codcom%22%3D4301</t>
  </si>
  <si>
    <t>Comparativo de Ingreso Promedio Mensual entre personas con y sin alfabetización en la comuna de Curacaví</t>
  </si>
  <si>
    <t>Gráfico nos muestra el Comparativo de Ingreso Promedio Mensual entre personas con y sin alfabetización en la comuna de Curacaví en el Año 2017. Gráfico de elaboración propia con base en Encuestas CASEN 2006 a 2017-unidad CLP/mes</t>
  </si>
  <si>
    <t>https://analytics.zoho.com/open-view/2395394000008161227?ZOHO_CRITERIA=%22Localiza%20Chile%22.%22Codcom%22%3D13503</t>
  </si>
  <si>
    <t>Evolución del Ingreso Promedio Mensual por Etnia en la comuna de Mejillones</t>
  </si>
  <si>
    <t>Muestra de la Evolución del Ingreso Promedio Mensual por Etnia en la comuna de Mejillones en los Años 2006-2009-2011-2013-2015-2017. Gráfico de elaboración propia con base en Encuestas CASEN 2006 a 2017- unidad CLP/mes</t>
  </si>
  <si>
    <t>ingresos,personas,histórico,CASEN,encuesta,CASEN,INE,estadística,Socioeconómico,Ingreso Promedio Comunal,Ingreso por Etnia,Mejillones,Ingreso por Etnia</t>
  </si>
  <si>
    <t>https://analytics.zoho.com/open-view/2395394000008161228?ZOHO_CRITERIA=%22Localiza%20Chile%22.%22Codcom%22%3D2102</t>
  </si>
  <si>
    <t>Diferencial de Ingreso Promedio Mensual de Mujeres según Alfabetismo en la comuna de Pencahue</t>
  </si>
  <si>
    <t>Evolución del Diferencial de Ingreso Promedio Mensual de Mujeres según Alfabetismo en la comuna de Pencahue, en los Años 2006-2009-2011-2013-2015-2017. Gráfico de elaboración propia con base en Encuestas CASEN 2006 a 2017- CLP/mes</t>
  </si>
  <si>
    <t>ingresos,personas,histórico,CASEN,encuesta,CASEN,INE,estadística,Socioeconómico,Ingreso Promedio Comunal,Ingreso por Sexo-Alfabetismo,Pencahue,Ingreso Mujeres - Alfabetismo</t>
  </si>
  <si>
    <t>https://analytics.zoho.com/open-view/2395394000008161225?ZOHO_CRITERIA=%22Localiza%20Chile%22.%22Codcom%22%3D7107</t>
  </si>
  <si>
    <t>Diferencial de Ingreso Promedio Mensual de Hombres según Alfabetismo en la comuna de Coquimbo</t>
  </si>
  <si>
    <t>Evolución del Diferencial de Ingreso Promedio Mensual de Hombres según Alfabetismo en la comuna de Coquimbo, en los Años 2006-2009-2011-2013-2015-2017. Gráfico de elaboración propia con base en Encuestas CASEN 2006 a 2017- CLP/mes</t>
  </si>
  <si>
    <t>ingresos,personas,histórico,CASEN,encuesta,CASEN,INE,estadística,Socioeconómico,Ingreso Promedio Comunal,Ingreso por Sexo-Alfabetismo,Coquimbo,Ingreso Hombres - Alfabetismo</t>
  </si>
  <si>
    <t>https://analytics.zoho.com/open-view/2395394000008161224?ZOHO_CRITERIA=%22Localiza%20Chile%22.%22Codcom%22%3D4102</t>
  </si>
  <si>
    <t>Evolución del Ingreso Promedio Mensual por Persona en la comuna de Mulchén</t>
  </si>
  <si>
    <t>Evolución del Ingreso Promedio Mensual por Persona en la comuna de Mulchén en los Años 2006-2009-2011-2013-2015-2017. Gráfico de elaboración propia con base en Encuestas CASEN 2006 a 2017- CLP/mes</t>
  </si>
  <si>
    <t>ingresos,personas,histórico,CASEN,encuesta,CASEN,INE,estadística,Socioeconómico,Ingreso Promedio Comunal,Ingreso Promedio Mensual,Mulchén,Ingreso Comunal</t>
  </si>
  <si>
    <t>https://analytics.zoho.com/open-view/2395394000008161220?ZOHO_CRITERIA=%22Localiza%20Chile%22.%22Codcom%22%3D8305</t>
  </si>
  <si>
    <t>#1774B241</t>
  </si>
  <si>
    <t>Comparativo de Ingreso Promedio Mensual entre personas con y sin alfabetización en la comuna de Colina</t>
  </si>
  <si>
    <t>Gráfico nos muestra el Comparativo de Ingreso Promedio Mensual entre personas con y sin alfabetización en la comuna de Colina en el Año 2017. Gráfico de elaboración propia con base en Encuestas CASEN 2006 a 2017-unidad CLP/mes</t>
  </si>
  <si>
    <t>ingresos,personas,histórico,CASEN,encuesta,CASEN,INE,estadística,Socioeconómico,Ingreso Promedio Comunal,Ingreso por Alfabetismo,Colina,Ingreso por Alfabetismo</t>
  </si>
  <si>
    <t>https://analytics.zoho.com/open-view/2395394000008161227?ZOHO_CRITERIA=%22Localiza%20Chile%22.%22Codcom%22%3D13301</t>
  </si>
  <si>
    <t>#1774B751</t>
  </si>
  <si>
    <t>Evolución del Ingreso Promedio Mensual por Persona para la Región de O'Higgins</t>
  </si>
  <si>
    <t>Evolución del Ingreso Promedio Mensual por Persona para la Región de O'Higgins, en los Años 2006-2009-2011-2013-2015-2017. Gráfico de elaboración propia con base en Encuestas CASEN 2006 a 2017- CLP/mes</t>
  </si>
  <si>
    <t>ingresos,personas,histórico,CASEN,encuesta,CASEN,INE,estadística,Socioeconómico,Ingreso Promedio Regional,Ingreso Promedio Mensual,Región de O'Higgins,Ingreso Regional</t>
  </si>
  <si>
    <t>https://analytics.zoho.com/open-view/2395394000008161200?ZOHO_CRITERIA=%22Localiza%20Chile%22.%22Codreg%22%3D6</t>
  </si>
  <si>
    <t>Comparativo de Ingreso Promedio Mensual entre personas con y sin alfabetización en la comuna de Combarbalá</t>
  </si>
  <si>
    <t>Gráfico nos muestra el Comparativo de Ingreso Promedio Mensual entre personas con y sin alfabetización en la comuna de Combarbalá en el Año 2017. Gráfico de elaboración propia con base en Encuestas CASEN 2006 a 2017-unidad CLP/mes</t>
  </si>
  <si>
    <t>ingresos,personas,histórico,CASEN,encuesta,CASEN,INE,estadística,Socioeconómico,Ingreso Promedio Comunal,Ingreso por Alfabetismo,Combarbalá,Ingreso por Alfabetismo</t>
  </si>
  <si>
    <t>https://analytics.zoho.com/open-view/2395394000008161227?ZOHO_CRITERIA=%22Localiza%20Chile%22.%22Codcom%22%3D4302</t>
  </si>
  <si>
    <t>Diferencial de Ingreso Promedio Mensual de Mujeres según Alfabetismo en la comuna de Quinta de Tilcoco</t>
  </si>
  <si>
    <t>Evolución del Diferencial de Ingreso Promedio Mensual de Mujeres según Alfabetismo en la comuna de Quinta de Tilcoco, en los Años 2006-2009-2011-2013-2015-2017. Gráfico de elaboración propia con base en Encuestas CASEN 2006 a 2017- CLP/mes</t>
  </si>
  <si>
    <t>ingresos,personas,histórico,CASEN,encuesta,CASEN,INE,estadística,Socioeconómico,Ingreso Promedio Comunal,Ingreso por Sexo-Alfabetismo,Quinta de Tilcoco,Ingreso Mujeres - Alfabetismo</t>
  </si>
  <si>
    <t>https://analytics.zoho.com/open-view/2395394000008161225?ZOHO_CRITERIA=%22Localiza%20Chile%22.%22Codcom%22%3D6114</t>
  </si>
  <si>
    <t>#1774B530</t>
  </si>
  <si>
    <t>Evolución del Ingreso Promedio Mensual por Persona para Mujeres y Hombres en la comuna de Río Negro</t>
  </si>
  <si>
    <t>Evolución del Ingreso Promedio Mensual por Persona para Mujeres y Hombres en la comuna de Río Negro, en los Años 2006-2009-2011-2013-2015-2017. Gráfico de elaboración propia con base en Encuestas CASEN 2006 a 2017- CLP/mes</t>
  </si>
  <si>
    <t>ingresos,personas,histórico,CASEN,encuesta,CASEN,INE,estadística,Socioeconómico,Ingreso Promedio Comunal,Ingreso por Sexo,Río Negro,Ingreso por Sexo</t>
  </si>
  <si>
    <t>https://analytics.zoho.com/open-view/2395394000008161222?ZOHO_CRITERIA=%22Localiza%20Chile%22.%22Codcom%22%3D10305</t>
  </si>
  <si>
    <t>#1774B327</t>
  </si>
  <si>
    <t>Comparativo de Ingreso Promedio Mensual entre personas con y sin alfabetización en la comuna de Porvenir</t>
  </si>
  <si>
    <t>Gráfico nos muestra el Comparativo de Ingreso Promedio Mensual entre personas con y sin alfabetización en la comuna de Porvenir en el Año 2017. Gráfico de elaboración propia con base en Encuestas CASEN 2006 a 2017-unidad CLP/mes</t>
  </si>
  <si>
    <t>ingresos,personas,histórico,CASEN,encuesta,CASEN,INE,estadística,Socioeconómico,Ingreso Promedio Comunal,Ingreso por Alfabetismo,Porvenir,Ingreso por Alfabetismo</t>
  </si>
  <si>
    <t>https://analytics.zoho.com/open-view/2395394000008161227?ZOHO_CRITERIA=%22Localiza%20Chile%22.%22Codcom%22%3D12301</t>
  </si>
  <si>
    <t>#1774B711</t>
  </si>
  <si>
    <t>Variación porcentual del Ingreso Promedio Mensual por Persona en la comuna de El Carmen</t>
  </si>
  <si>
    <t xml:space="preserve"> Muestra en proporciones de la Variación porcentual del Ingreso Promedio Mensual por Persona en la comuna de El Carmen en los Años 2006-2009-2011-2013-2015-2017. Gráfico de elaboración propia con base en Encuestas CASEN 2006 a 2017- Porcentaje (%)</t>
  </si>
  <si>
    <t>ingresos,personas,histórico,CASEN,encuesta,CASEN,INE,estadística,Socioeconómico,Ingreso Promedio Comunal,Ingreso Promedio Mensual,El Carmen,Variación Ingreso Comunal</t>
  </si>
  <si>
    <t>https://analytics.zoho.com/open-view/2395394000008161221?ZOHO_CRITERIA=%22Localiza%20Chile%22.%22Codcom%22%3D16104</t>
  </si>
  <si>
    <t>Ingreso Promedio Mensual de Mujeres y Hombres en el año 2017 en la comuna de San Ramón</t>
  </si>
  <si>
    <t xml:space="preserve"> Distribución del Ingreso Promedio Mensual de Mujeres y Hombres en el año 2017 en la comuna de San Ramón. Gráfico de elaboración propia con base en Encuestas CASEN 2006 a 2017- CLP/mes</t>
  </si>
  <si>
    <t>https://analytics.zoho.com/open-view/2395394000008161223?ZOHO_CRITERIA=%22Localiza%20Chile%22.%22Codcom%22%3D13131</t>
  </si>
  <si>
    <t>Evolución del Ingreso Promedio Mensual por Etnia en la comuna de Taltal</t>
  </si>
  <si>
    <t>Muestra de la Evolución del Ingreso Promedio Mensual por Etnia en la comuna de Taltal en los Años 2006-2009-2011-2013-2015-2017. Gráfico de elaboración propia con base en Encuestas CASEN 2006 a 2017- unidad CLP/mes</t>
  </si>
  <si>
    <t>ingresos,personas,histórico,CASEN,encuesta,CASEN,INE,estadística,Socioeconómico,Ingreso Promedio Comunal,Ingreso por Etnia,Taltal,Ingreso por Etnia</t>
  </si>
  <si>
    <t>https://analytics.zoho.com/open-view/2395394000008161228?ZOHO_CRITERIA=%22Localiza%20Chile%22.%22Codcom%22%3D2104</t>
  </si>
  <si>
    <t>Ingreso Promedio Mensual de Mujeres y Hombres en el año 2017 en la comuna de Rinconada</t>
  </si>
  <si>
    <t xml:space="preserve"> Distribución del Ingreso Promedio Mensual de Mujeres y Hombres en el año 2017 en la comuna de Rinconada. Gráfico de elaboración propia con base en Encuestas CASEN 2006 a 2017- CLP/mes</t>
  </si>
  <si>
    <t>https://analytics.zoho.com/open-view/2395394000008161223?ZOHO_CRITERIA=%22Localiza%20Chile%22.%22Codcom%22%3D5303</t>
  </si>
  <si>
    <t>Evolución del Ingreso Promedio Mensual por Alfabetismo en la comuna de Huasco</t>
  </si>
  <si>
    <t>Muestra de la Evolución del Ingreso Promedio Mensual por Alfabetismo en la comuna de Huasco en los Años 2006-2009-2011-2013-2015-2017. Gráfico de elaboración propia con base en Encuestas CASEN 2006 a 2017-unidad CLP/mes</t>
  </si>
  <si>
    <t>ingresos,personas,histórico,CASEN,encuesta,CASEN,INE,estadística,Socioeconómico,Ingreso Promedio Comunal,Ingreso por Alfabetismo,Huasco,Ingreso por Alfabetismo</t>
  </si>
  <si>
    <t>https://analytics.zoho.com/open-view/2395394000008161226?ZOHO_CRITERIA=%22Localiza%20Chile%22.%22Codcom%22%3D3304</t>
  </si>
  <si>
    <t>Diferencial de Ingreso Promedio Mensual de Mujeres según Alfabetismo en la Región Metropolitana</t>
  </si>
  <si>
    <t>Gráfico del Diferencial de Ingreso Promedio Mensual de Mujeres según Alfabetismo en la Región Metropolitana, en los Años 2006-2009-2011-2013-2015-2017. Gráfico de elaboración propia con base en Encuestas CASEN 2006 a 2017- CLP/mes</t>
  </si>
  <si>
    <t>ingresos,personas,histórico,CASEN,encuesta,CASEN,INE,estadística,Socioeconómico,Ingreso Promedio Regional,Ingreso por Sexo-Alfabetismo,Región Metropolitana,Ingreso Mujeres - Alfabetismo</t>
  </si>
  <si>
    <t>https://analytics.zoho.com/open-view/2395394000008161205?ZOHO_CRITERIA=%22Localiza%20Chile%22.%22Codreg%22%3D13</t>
  </si>
  <si>
    <t>#1774B435</t>
  </si>
  <si>
    <t>Ingreso Promedio Mensual de Mujeres y Hombres en el año 2017 en la comuna de Machalí</t>
  </si>
  <si>
    <t xml:space="preserve"> Distribución del Ingreso Promedio Mensual de Mujeres y Hombres en el año 2017 en la comuna de Machalí. Gráfico de elaboración propia con base en Encuestas CASEN 2006 a 2017- CLP/mes</t>
  </si>
  <si>
    <t>ingresos,personas,histórico,CASEN,encuesta,CASEN,INE,estadística,Socioeconómico,Ingreso Promedio Comunal,Ingreso por Sexo,Machalí,Ingreso por Sexo</t>
  </si>
  <si>
    <t>https://analytics.zoho.com/open-view/2395394000008161223?ZOHO_CRITERIA=%22Localiza%20Chile%22.%22Codcom%22%3D6108</t>
  </si>
  <si>
    <t>Evolución del Ingreso Promedio Mensual por Persona en la comuna de Chépica</t>
  </si>
  <si>
    <t>Evolución del Ingreso Promedio Mensual por Persona en la comuna de Chépica en los Años 2006-2009-2011-2013-2015-2017. Gráfico de elaboración propia con base en Encuestas CASEN 2006 a 2017- CLP/mes</t>
  </si>
  <si>
    <t>ingresos,personas,histórico,CASEN,encuesta,CASEN,INE,estadística,Socioeconómico,Ingreso Promedio Comunal,Ingreso Promedio Mensual,Chépica,Ingreso Comunal</t>
  </si>
  <si>
    <t>https://analytics.zoho.com/open-view/2395394000008161220?ZOHO_CRITERIA=%22Localiza%20Chile%22.%22Codcom%22%3D6302</t>
  </si>
  <si>
    <t>#1774B179</t>
  </si>
  <si>
    <t>Variación porcentual del Ingreso Promedio Mensual por Persona en la comuna de Puqueldón</t>
  </si>
  <si>
    <t xml:space="preserve"> Muestra en proporciones de la Variación porcentual del Ingreso Promedio Mensual por Persona en la comuna de Puqueldón en los Años 2006-2009-2011-2013-2015-2017. Gráfico de elaboración propia con base en Encuestas CASEN 2006 a 2017- Porcentaje (%)</t>
  </si>
  <si>
    <t>ingresos,personas,histórico,CASEN,encuesta,CASEN,INE,estadística,Socioeconómico,Ingreso Promedio Comunal,Ingreso Promedio Mensual,Puqueldón,Variación Ingreso Comunal</t>
  </si>
  <si>
    <t>https://analytics.zoho.com/open-view/2395394000008161221?ZOHO_CRITERIA=%22Localiza%20Chile%22.%22Codcom%22%3D10206</t>
  </si>
  <si>
    <t>#1774B680</t>
  </si>
  <si>
    <t>Evolución del Ingreso Promedio Mensual por Persona en la comuna de Cobquecura</t>
  </si>
  <si>
    <t>Evolución del Ingreso Promedio Mensual por Persona en la comuna de Cobquecura en los Años 2006-2009-2011-2013-2015-2017. Gráfico de elaboración propia con base en Encuestas CASEN 2006 a 2017- CLP/mes</t>
  </si>
  <si>
    <t>ingresos,personas,histórico,CASEN,encuesta,CASEN,INE,estadística,Socioeconómico,Ingreso Promedio Comunal,Ingreso Promedio Mensual,Cobquecura,Ingreso Comunal</t>
  </si>
  <si>
    <t>https://analytics.zoho.com/open-view/2395394000008161220?ZOHO_CRITERIA=%22Localiza%20Chile%22.%22Codcom%22%3D16202</t>
  </si>
  <si>
    <t>Evolución del Ingreso Promedio Mensual por Persona para Mujeres y Hombres en la comuna de Puchuncaví</t>
  </si>
  <si>
    <t>Evolución del Ingreso Promedio Mensual por Persona para Mujeres y Hombres en la comuna de Puchuncaví, en los Años 2006-2009-2011-2013-2015-2017. Gráfico de elaboración propia con base en Encuestas CASEN 2006 a 2017- CLP/mes</t>
  </si>
  <si>
    <t>https://analytics.zoho.com/open-view/2395394000008161222?ZOHO_CRITERIA=%22Localiza%20Chile%22.%22Codcom%22%3D5105</t>
  </si>
  <si>
    <t>#1774B121</t>
  </si>
  <si>
    <t>Variación porcentual del Ingreso Promedio Mensual por Persona en la comuna de Requínoa</t>
  </si>
  <si>
    <t xml:space="preserve"> Muestra en proporciones de la Variación porcentual del Ingreso Promedio Mensual por Persona en la comuna de Requínoa en los Años 2006-2009-2011-2013-2015-2017. Gráfico de elaboración propia con base en Encuestas CASEN 2006 a 2017- Porcentaje (%)</t>
  </si>
  <si>
    <t>ingresos,personas,histórico,CASEN,encuesta,CASEN,INE,estadística,Socioeconómico,Ingreso Promedio Comunal,Ingreso Promedio Mensual,Requínoa,Variación Ingreso Comunal</t>
  </si>
  <si>
    <t>https://analytics.zoho.com/open-view/2395394000008161221?ZOHO_CRITERIA=%22Localiza%20Chile%22.%22Codcom%22%3D6116</t>
  </si>
  <si>
    <t>Evolución del Ingreso Promedio Mensual por Persona en la comuna de Traiguén</t>
  </si>
  <si>
    <t>Evolución del Ingreso Promedio Mensual por Persona en la comuna de Traiguén en los Años 2006-2009-2011-2013-2015-2017. Gráfico de elaboración propia con base en Encuestas CASEN 2006 a 2017- CLP/mes</t>
  </si>
  <si>
    <t>ingresos,personas,histórico,CASEN,encuesta,CASEN,INE,estadística,Socioeconómico,Ingreso Promedio Comunal,Ingreso Promedio Mensual,Traiguén,Ingreso Comunal</t>
  </si>
  <si>
    <t>https://analytics.zoho.com/open-view/2395394000008161220?ZOHO_CRITERIA=%22Localiza%20Chile%22.%22Codcom%22%3D9210</t>
  </si>
  <si>
    <t>Evolución del Ingreso Promedio Mensual por Persona en la comuna de Providencia</t>
  </si>
  <si>
    <t>Evolución del Ingreso Promedio Mensual por Persona en la comuna de Providencia en los Años 2006-2009-2011-2013-2015-2017. Gráfico de elaboración propia con base en Encuestas CASEN 2006 a 2017- CLP/mes</t>
  </si>
  <si>
    <t>ingresos,personas,histórico,CASEN,encuesta,CASEN,INE,estadística,Socioeconómico,Ingreso Promedio Comunal,Ingreso Promedio Mensual,Providencia,Ingreso Comunal</t>
  </si>
  <si>
    <t>https://analytics.zoho.com/open-view/2395394000008161220?ZOHO_CRITERIA=%22Localiza%20Chile%22.%22Codcom%22%3D13123</t>
  </si>
  <si>
    <t>#1774B376</t>
  </si>
  <si>
    <t>Diferencial de Ingreso Promedio Mensual de Hombres según Alfabetismo en la comuna de Casablanca</t>
  </si>
  <si>
    <t>Evolución del Diferencial de Ingreso Promedio Mensual de Hombres según Alfabetismo en la comuna de Casablanca, en los Años 2006-2009-2011-2013-2015-2017. Gráfico de elaboración propia con base en Encuestas CASEN 2006 a 2017- CLP/mes</t>
  </si>
  <si>
    <t>ingresos,personas,histórico,CASEN,encuesta,CASEN,INE,estadística,Socioeconómico,Ingreso Promedio Comunal,Ingreso por Sexo-Alfabetismo,Casablanca,Ingreso Hombres - Alfabetismo</t>
  </si>
  <si>
    <t>https://analytics.zoho.com/open-view/2395394000008161224?ZOHO_CRITERIA=%22Localiza%20Chile%22.%22Codcom%22%3D5102</t>
  </si>
  <si>
    <t>Evolución del Ingreso Promedio Mensual por Persona para Mujeres y Hombres en la comuna de Vallenar</t>
  </si>
  <si>
    <t>Evolución del Ingreso Promedio Mensual por Persona para Mujeres y Hombres en la comuna de Vallenar, en los Años 2006-2009-2011-2013-2015-2017. Gráfico de elaboración propia con base en Encuestas CASEN 2006 a 2017- CLP/mes</t>
  </si>
  <si>
    <t>ingresos,personas,histórico,CASEN,encuesta,CASEN,INE,estadística,Socioeconómico,Ingreso Promedio Comunal,Ingreso por Sexo,Vallenar,Ingreso por Sexo</t>
  </si>
  <si>
    <t>https://analytics.zoho.com/open-view/2395394000008161222?ZOHO_CRITERIA=%22Localiza%20Chile%22.%22Codcom%22%3D3301</t>
  </si>
  <si>
    <t>Evolución del Ingreso Promedio Mensual por Persona para Mujeres y Hombres en la comuna de Alto Biobío</t>
  </si>
  <si>
    <t>Evolución del Ingreso Promedio Mensual por Persona para Mujeres y Hombres en la comuna de Alto Biobío, en los Años 2006-2009-2011-2013-2015-2017. Gráfico de elaboración propia con base en Encuestas CASEN 2006 a 2017- CLP/mes</t>
  </si>
  <si>
    <t>https://analytics.zoho.com/open-view/2395394000008161222?ZOHO_CRITERIA=%22Localiza%20Chile%22.%22Codcom%22%3D8314</t>
  </si>
  <si>
    <t>#1774B250</t>
  </si>
  <si>
    <t>Evolución del Ingreso Promedio Mensual por Alfabetismo en la comuna de Padre las Casas</t>
  </si>
  <si>
    <t>Muestra de la Evolución del Ingreso Promedio Mensual por Alfabetismo en la comuna de Padre las Casas en los Años 2006-2009-2011-2013-2015-2017. Gráfico de elaboración propia con base en Encuestas CASEN 2006 a 2017-unidad CLP/mes</t>
  </si>
  <si>
    <t>ingresos,personas,histórico,CASEN,encuesta,CASEN,INE,estadística,Socioeconómico,Ingreso Promedio Comunal,Ingreso por Alfabetismo,Padre las Casas,Ingreso por Alfabetismo</t>
  </si>
  <si>
    <t>https://analytics.zoho.com/open-view/2395394000008161226?ZOHO_CRITERIA=%22Localiza%20Chile%22.%22Codcom%22%3D9112</t>
  </si>
  <si>
    <t>Variación porcentual del Ingreso Promedio Mensual por Persona en la comuna de Combarbalá</t>
  </si>
  <si>
    <t xml:space="preserve"> Muestra en proporciones de la Variación porcentual del Ingreso Promedio Mensual por Persona en la comuna de Combarbalá en los Años 2006-2009-2011-2013-2015-2017. Gráfico de elaboración propia con base en Encuestas CASEN 2006 a 2017- Porcentaje (%)</t>
  </si>
  <si>
    <t>ingresos,personas,histórico,CASEN,encuesta,CASEN,INE,estadística,Socioeconómico,Ingreso Promedio Comunal,Ingreso Promedio Mensual,Combarbalá,Variación Ingreso Comunal</t>
  </si>
  <si>
    <t>https://analytics.zoho.com/open-view/2395394000008161221?ZOHO_CRITERIA=%22Localiza%20Chile%22.%22Codcom%22%3D4302</t>
  </si>
  <si>
    <t>Variación porcentual del Ingreso Promedio Mensual por Persona en la comuna de Traiguén</t>
  </si>
  <si>
    <t xml:space="preserve"> Muestra en proporciones de la Variación porcentual del Ingreso Promedio Mensual por Persona en la comuna de Traiguén en los Años 2006-2009-2011-2013-2015-2017. Gráfico de elaboración propia con base en Encuestas CASEN 2006 a 2017- Porcentaje (%)</t>
  </si>
  <si>
    <t>ingresos,personas,histórico,CASEN,encuesta,CASEN,INE,estadística,Socioeconómico,Ingreso Promedio Comunal,Ingreso Promedio Mensual,Traiguén,Variación Ingreso Comunal</t>
  </si>
  <si>
    <t>https://analytics.zoho.com/open-view/2395394000008161221?ZOHO_CRITERIA=%22Localiza%20Chile%22.%22Codcom%22%3D9210</t>
  </si>
  <si>
    <t>Ingreso Promedio Mensual de Mujeres y Hombres en el año 2017 en la comuna de Chonchi</t>
  </si>
  <si>
    <t xml:space="preserve"> Distribución del Ingreso Promedio Mensual de Mujeres y Hombres en el año 2017 en la comuna de Chonchi. Gráfico de elaboración propia con base en Encuestas CASEN 2006 a 2017- CLP/mes</t>
  </si>
  <si>
    <t>ingresos,personas,histórico,CASEN,encuesta,CASEN,INE,estadística,Socioeconómico,Ingreso Promedio Comunal,Ingreso por Sexo,Chonchi,Ingreso por Sexo</t>
  </si>
  <si>
    <t>https://analytics.zoho.com/open-view/2395394000008161223?ZOHO_CRITERIA=%22Localiza%20Chile%22.%22Codcom%22%3D10203</t>
  </si>
  <si>
    <t>#1774B677</t>
  </si>
  <si>
    <t>Diferencial de Ingreso Promedio Mensual de Hombres según Alfabetismo en la comuna de San Rafael</t>
  </si>
  <si>
    <t>Evolución del Diferencial de Ingreso Promedio Mensual de Hombres según Alfabetismo en la comuna de San Rafael, en los Años 2006-2009-2011-2013-2015-2017. Gráfico de elaboración propia con base en Encuestas CASEN 2006 a 2017- CLP/mes</t>
  </si>
  <si>
    <t>ingresos,personas,histórico,CASEN,encuesta,CASEN,INE,estadística,Socioeconómico,Ingreso Promedio Comunal,Ingreso por Sexo-Alfabetismo,San Rafael,Ingreso Hombres - Alfabetismo</t>
  </si>
  <si>
    <t>https://analytics.zoho.com/open-view/2395394000008161224?ZOHO_CRITERIA=%22Localiza%20Chile%22.%22Codcom%22%3D7110</t>
  </si>
  <si>
    <t>Comparativo de Ingreso Promedio Mensual entre personas con y sin alfabetización en la comuna de María Elena</t>
  </si>
  <si>
    <t>Gráfico nos muestra el Comparativo de Ingreso Promedio Mensual entre personas con y sin alfabetización en la comuna de María Elena en el Año 2017. Gráfico de elaboración propia con base en Encuestas CASEN 2006 a 2017-unidad CLP/mes</t>
  </si>
  <si>
    <t>https://analytics.zoho.com/open-view/2395394000008161227?ZOHO_CRITERIA=%22Localiza%20Chile%22.%22Codcom%22%3D2302</t>
  </si>
  <si>
    <t>Evolución del Ingreso Promedio Mensual por Persona para Mujeres y Hombres en la comuna de Peñaflor</t>
  </si>
  <si>
    <t>Evolución del Ingreso Promedio Mensual por Persona para Mujeres y Hombres en la comuna de Peñaflor, en los Años 2006-2009-2011-2013-2015-2017. Gráfico de elaboración propia con base en Encuestas CASEN 2006 a 2017- CLP/mes</t>
  </si>
  <si>
    <t>ingresos,personas,histórico,CASEN,encuesta,CASEN,INE,estadística,Socioeconómico,Ingreso Promedio Comunal,Ingreso por Sexo,Peñaflor,Ingreso por Sexo</t>
  </si>
  <si>
    <t>https://analytics.zoho.com/open-view/2395394000008161222?ZOHO_CRITERIA=%22Localiza%20Chile%22.%22Codcom%22%3D13605</t>
  </si>
  <si>
    <t>Diferencial de Ingreso Promedio Mensual de Hombres según Alfabetismo en la comuna de Chillán Viejo</t>
  </si>
  <si>
    <t>Evolución del Diferencial de Ingreso Promedio Mensual de Hombres según Alfabetismo en la comuna de Chillán Viejo, en los Años 2006-2009-2011-2013-2015-2017. Gráfico de elaboración propia con base en Encuestas CASEN 2006 a 2017- CLP/mes</t>
  </si>
  <si>
    <t>ingresos,personas,histórico,CASEN,encuesta,CASEN,INE,estadística,Socioeconómico,Ingreso Promedio Comunal,Ingreso por Sexo-Alfabetismo,Chillán Viejo,Ingreso Hombres - Alfabetismo</t>
  </si>
  <si>
    <t>https://analytics.zoho.com/open-view/2395394000008161224?ZOHO_CRITERIA=%22Localiza%20Chile%22.%22Codcom%22%3D16103</t>
  </si>
  <si>
    <t>Diferencial de Ingreso Promedio Mensual de Hombres según Alfabetismo en la comuna de Alto Hospicio</t>
  </si>
  <si>
    <t>Evolución del Diferencial de Ingreso Promedio Mensual de Hombres según Alfabetismo en la comuna de Alto Hospicio, en los Años 2006-2009-2011-2013-2015-2017. Gráfico de elaboración propia con base en Encuestas CASEN 2006 a 2017- CLP/mes</t>
  </si>
  <si>
    <t>ingresos,personas,histórico,CASEN,encuesta,CASEN,INE,estadística,Socioeconómico,Ingreso Promedio Comunal,Ingreso por Sexo-Alfabetismo,Alto Hospicio,Ingreso Hombres - Alfabetismo</t>
  </si>
  <si>
    <t>https://analytics.zoho.com/open-view/2395394000008161224?ZOHO_CRITERIA=%22Localiza%20Chile%22.%22Codcom%22%3D1107</t>
  </si>
  <si>
    <t>Variación porcentual del Ingreso Promedio Mensual por Persona en la comuna de Los Vilos</t>
  </si>
  <si>
    <t xml:space="preserve"> Muestra en proporciones de la Variación porcentual del Ingreso Promedio Mensual por Persona en la comuna de Los Vilos en los Años 2006-2009-2011-2013-2015-2017. Gráfico de elaboración propia con base en Encuestas CASEN 2006 a 2017- Porcentaje (%)</t>
  </si>
  <si>
    <t>ingresos,personas,histórico,CASEN,encuesta,CASEN,INE,estadística,Socioeconómico,Ingreso Promedio Comunal,Ingreso Promedio Mensual,Los Vilos,Variación Ingreso Comunal</t>
  </si>
  <si>
    <t>https://analytics.zoho.com/open-view/2395394000008161221?ZOHO_CRITERIA=%22Localiza%20Chile%22.%22Codcom%22%3D4203</t>
  </si>
  <si>
    <t>#1774B472</t>
  </si>
  <si>
    <t>Diferencial de Ingreso Promedio Mensual de Mujeres según Alfabetismo en la comuna de Pemuco</t>
  </si>
  <si>
    <t>Evolución del Diferencial de Ingreso Promedio Mensual de Mujeres según Alfabetismo en la comuna de Pemuco, en los Años 2006-2009-2011-2013-2015-2017. Gráfico de elaboración propia con base en Encuestas CASEN 2006 a 2017- CLP/mes</t>
  </si>
  <si>
    <t>ingresos,personas,histórico,CASEN,encuesta,CASEN,INE,estadística,Socioeconómico,Ingreso Promedio Comunal,Ingreso por Sexo-Alfabetismo,Pemuco,Ingreso Mujeres - Alfabetismo</t>
  </si>
  <si>
    <t>https://analytics.zoho.com/open-view/2395394000008161225?ZOHO_CRITERIA=%22Localiza%20Chile%22.%22Codcom%22%3D16105</t>
  </si>
  <si>
    <t>Comparativo de Ingreso Promedio Mensual entre personas con y sin alfabetización en la comuna de Machalí</t>
  </si>
  <si>
    <t>Gráfico nos muestra el Comparativo de Ingreso Promedio Mensual entre personas con y sin alfabetización en la comuna de Machalí en el Año 2017. Gráfico de elaboración propia con base en Encuestas CASEN 2006 a 2017-unidad CLP/mes</t>
  </si>
  <si>
    <t>https://analytics.zoho.com/open-view/2395394000008161227?ZOHO_CRITERIA=%22Localiza%20Chile%22.%22Codcom%22%3D6108</t>
  </si>
  <si>
    <t>Variación porcentual del Ingreso Promedio Mensual por Persona en la comuna de Diego de Almagro</t>
  </si>
  <si>
    <t xml:space="preserve"> Muestra en proporciones de la Variación porcentual del Ingreso Promedio Mensual por Persona en la comuna de Diego de Almagro en los Años 2006-2009-2011-2013-2015-2017. Gráfico de elaboración propia con base en Encuestas CASEN 2006 a 2017- Porcentaje (%)</t>
  </si>
  <si>
    <t>ingresos,personas,histórico,CASEN,encuesta,CASEN,INE,estadística,Socioeconómico,Ingreso Promedio Comunal,Ingreso Promedio Mensual,Diego de Almagro,Variación Ingreso Comunal</t>
  </si>
  <si>
    <t>https://analytics.zoho.com/open-view/2395394000008161221?ZOHO_CRITERIA=%22Localiza%20Chile%22.%22Codcom%22%3D3202</t>
  </si>
  <si>
    <t>Evolución del Ingreso Promedio Mensual por Persona en la comuna de San Gregorio</t>
  </si>
  <si>
    <t>Evolución del Ingreso Promedio Mensual por Persona en la comuna de San Gregorio en los Años 2006-2009-2011-2013-2015-2017. Gráfico de elaboración propia con base en Encuestas CASEN 2006 a 2017- CLP/mes</t>
  </si>
  <si>
    <t>ingresos,personas,histórico,CASEN,encuesta,CASEN,INE,estadística,Socioeconómico,Ingreso Promedio Comunal,Ingreso Promedio Mensual,San Gregorio,Ingreso Comunal</t>
  </si>
  <si>
    <t>https://analytics.zoho.com/open-view/2395394000008161220?ZOHO_CRITERIA=%22Localiza%20Chile%22.%22Codcom%22%3D12104</t>
  </si>
  <si>
    <t>#1774B347</t>
  </si>
  <si>
    <t>Diferencial de Ingreso Promedio Mensual de Mujeres según Alfabetismo en la comuna de San Pedro</t>
  </si>
  <si>
    <t>Evolución del Diferencial de Ingreso Promedio Mensual de Mujeres según Alfabetismo en la comuna de San Pedro, en los Años 2006-2009-2011-2013-2015-2017. Gráfico de elaboración propia con base en Encuestas CASEN 2006 a 2017- CLP/mes</t>
  </si>
  <si>
    <t>ingresos,personas,histórico,CASEN,encuesta,CASEN,INE,estadística,Socioeconómico,Ingreso Promedio Comunal,Ingreso por Sexo-Alfabetismo,San Pedro,Ingreso Mujeres - Alfabetismo</t>
  </si>
  <si>
    <t>https://analytics.zoho.com/open-view/2395394000008161225?ZOHO_CRITERIA=%22Localiza%20Chile%22.%22Codcom%22%3D13505</t>
  </si>
  <si>
    <t>Diferencial de Ingreso Promedio Mensual de Mujeres según Alfabetismo en la comuna de Concón</t>
  </si>
  <si>
    <t>Evolución del Diferencial de Ingreso Promedio Mensual de Mujeres según Alfabetismo en la comuna de Concón, en los Años 2006-2009-2011-2013-2015-2017. Gráfico de elaboración propia con base en Encuestas CASEN 2006 a 2017- CLP/mes</t>
  </si>
  <si>
    <t>ingresos,personas,histórico,CASEN,encuesta,CASEN,INE,estadística,Socioeconómico,Ingreso Promedio Comunal,Ingreso por Sexo-Alfabetismo,Concón,Ingreso Mujeres - Alfabetismo</t>
  </si>
  <si>
    <t>https://analytics.zoho.com/open-view/2395394000008161225?ZOHO_CRITERIA=%22Localiza%20Chile%22.%22Codcom%22%3D5103</t>
  </si>
  <si>
    <t>Evolución del Ingreso Promedio Mensual por Persona para Mujeres y Hombres en la comuna de Requínoa</t>
  </si>
  <si>
    <t>Evolución del Ingreso Promedio Mensual por Persona para Mujeres y Hombres en la comuna de Requínoa, en los Años 2006-2009-2011-2013-2015-2017. Gráfico de elaboración propia con base en Encuestas CASEN 2006 a 2017- CLP/mes</t>
  </si>
  <si>
    <t>ingresos,personas,histórico,CASEN,encuesta,CASEN,INE,estadística,Socioeconómico,Ingreso Promedio Comunal,Ingreso por Sexo,Requínoa,Ingreso por Sexo</t>
  </si>
  <si>
    <t>https://analytics.zoho.com/open-view/2395394000008161222?ZOHO_CRITERIA=%22Localiza%20Chile%22.%22Codcom%22%3D6116</t>
  </si>
  <si>
    <t>#1774B170</t>
  </si>
  <si>
    <t>Ingreso Promedio Mensual de Mujeres y Hombres en el año 2017 en la comuna de San Pedro de Atacama</t>
  </si>
  <si>
    <t xml:space="preserve"> Distribución del Ingreso Promedio Mensual de Mujeres y Hombres en el año 2017 en la comuna de San Pedro de Atacama. Gráfico de elaboración propia con base en Encuestas CASEN 2006 a 2017- CLP/mes</t>
  </si>
  <si>
    <t>https://analytics.zoho.com/open-view/2395394000008161223?ZOHO_CRITERIA=%22Localiza%20Chile%22.%22Codcom%22%3D2203</t>
  </si>
  <si>
    <t>Evolución del Ingreso Promedio Mensual por Persona para Mujeres y Hombres en la comuna de Peñalolén</t>
  </si>
  <si>
    <t>Evolución del Ingreso Promedio Mensual por Persona para Mujeres y Hombres en la comuna de Peñalolén, en los Años 2006-2009-2011-2013-2015-2017. Gráfico de elaboración propia con base en Encuestas CASEN 2006 a 2017- CLP/mes</t>
  </si>
  <si>
    <t>ingresos,personas,histórico,CASEN,encuesta,CASEN,INE,estadística,Socioeconómico,Ingreso Promedio Comunal,Ingreso por Sexo,Peñalolén,Ingreso por Sexo</t>
  </si>
  <si>
    <t>https://analytics.zoho.com/open-view/2395394000008161222?ZOHO_CRITERIA=%22Localiza%20Chile%22.%22Codcom%22%3D13122</t>
  </si>
  <si>
    <t>Ingreso Promedio Mensual de Mujeres y Hombres en el año 2017 en la comuna de Nancagua</t>
  </si>
  <si>
    <t xml:space="preserve"> Distribución del Ingreso Promedio Mensual de Mujeres y Hombres en el año 2017 en la comuna de Nancagua. Gráfico de elaboración propia con base en Encuestas CASEN 2006 a 2017- CLP/mes</t>
  </si>
  <si>
    <t>ingresos,personas,histórico,CASEN,encuesta,CASEN,INE,estadística,Socioeconómico,Ingreso Promedio Comunal,Ingreso por Sexo,Nancagua,Ingreso por Sexo</t>
  </si>
  <si>
    <t>https://analytics.zoho.com/open-view/2395394000008161223?ZOHO_CRITERIA=%22Localiza%20Chile%22.%22Codcom%22%3D6305</t>
  </si>
  <si>
    <t>#1774B544</t>
  </si>
  <si>
    <t>Ingreso Promedio Mensual de Mujeres y Hombres en el año 2017 en la comuna de Petorca</t>
  </si>
  <si>
    <t xml:space="preserve"> Distribución del Ingreso Promedio Mensual de Mujeres y Hombres en el año 2017 en la comuna de Petorca. Gráfico de elaboración propia con base en Encuestas CASEN 2006 a 2017- CLP/mes</t>
  </si>
  <si>
    <t>ingresos,personas,histórico,CASEN,encuesta,CASEN,INE,estadística,Socioeconómico,Ingreso Promedio Comunal,Ingreso por Sexo,Petorca,Ingreso por Sexo</t>
  </si>
  <si>
    <t>https://analytics.zoho.com/open-view/2395394000008161223?ZOHO_CRITERIA=%22Localiza%20Chile%22.%22Codcom%22%3D5404</t>
  </si>
  <si>
    <t>#1774B494</t>
  </si>
  <si>
    <t>Evolución del Ingreso Promedio Mensual por Alfabetismo en la comuna de San Pedro de Atacama</t>
  </si>
  <si>
    <t>Muestra de la Evolución del Ingreso Promedio Mensual por Alfabetismo en la comuna de San Pedro de Atacama en los Años 2006-2009-2011-2013-2015-2017. Gráfico de elaboración propia con base en Encuestas CASEN 2006 a 2017-unidad CLP/mes</t>
  </si>
  <si>
    <t>ingresos,personas,histórico,CASEN,encuesta,CASEN,INE,estadística,Socioeconómico,Ingreso Promedio Comunal,Ingreso por Alfabetismo,San Pedro de Atacama,Ingreso por Alfabetismo</t>
  </si>
  <si>
    <t>https://analytics.zoho.com/open-view/2395394000008161226?ZOHO_CRITERIA=%22Localiza%20Chile%22.%22Codcom%22%3D2203</t>
  </si>
  <si>
    <t>Variación porcentual del Ingreso Promedio Mensual por Persona en la comuna de Andacollo</t>
  </si>
  <si>
    <t xml:space="preserve"> Muestra en proporciones de la Variación porcentual del Ingreso Promedio Mensual por Persona en la comuna de Andacollo en los Años 2006-2009-2011-2013-2015-2017. Gráfico de elaboración propia con base en Encuestas CASEN 2006 a 2017- Porcentaje (%)</t>
  </si>
  <si>
    <t>ingresos,personas,histórico,CASEN,encuesta,CASEN,INE,estadística,Socioeconómico,Ingreso Promedio Comunal,Ingreso Promedio Mensual,Andacollo,Variación Ingreso Comunal</t>
  </si>
  <si>
    <t>https://analytics.zoho.com/open-view/2395394000008161221?ZOHO_CRITERIA=%22Localiza%20Chile%22.%22Codcom%22%3D4103</t>
  </si>
  <si>
    <t>Ingreso Promedio Mensual de Mujeres y Hombres en el año 2017 en la comuna de San Fabián</t>
  </si>
  <si>
    <t xml:space="preserve"> Distribución del Ingreso Promedio Mensual de Mujeres y Hombres en el año 2017 en la comuna de San Fabián. Gráfico de elaboración propia con base en Encuestas CASEN 2006 a 2017- CLP/mes</t>
  </si>
  <si>
    <t>ingresos,personas,histórico,CASEN,encuesta,CASEN,INE,estadística,Socioeconómico,Ingreso Promedio Comunal,Ingreso por Sexo,San Fabián,Ingreso por Sexo</t>
  </si>
  <si>
    <t>https://analytics.zoho.com/open-view/2395394000008161223?ZOHO_CRITERIA=%22Localiza%20Chile%22.%22Codcom%22%3D16304</t>
  </si>
  <si>
    <t>Ingreso Promedio Mensual de Mujeres y Hombres en el año 2017 en la comuna de San Gregorio</t>
  </si>
  <si>
    <t xml:space="preserve"> Distribución del Ingreso Promedio Mensual de Mujeres y Hombres en el año 2017 en la comuna de San Gregorio. Gráfico de elaboración propia con base en Encuestas CASEN 2006 a 2017- CLP/mes</t>
  </si>
  <si>
    <t>ingresos,personas,histórico,CASEN,encuesta,CASEN,INE,estadística,Socioeconómico,Ingreso Promedio Comunal,Ingreso por Sexo,San Gregorio,Ingreso por Sexo</t>
  </si>
  <si>
    <t>https://analytics.zoho.com/open-view/2395394000008161223?ZOHO_CRITERIA=%22Localiza%20Chile%22.%22Codcom%22%3D12104</t>
  </si>
  <si>
    <t>#1774B709</t>
  </si>
  <si>
    <t>Evolución del Ingreso Promedio Mensual por Alfabetismo en la comuna de Contulmo</t>
  </si>
  <si>
    <t>Muestra de la Evolución del Ingreso Promedio Mensual por Alfabetismo en la comuna de Contulmo en los Años 2006-2009-2011-2013-2015-2017. Gráfico de elaboración propia con base en Encuestas CASEN 2006 a 2017-unidad CLP/mes</t>
  </si>
  <si>
    <t>ingresos,personas,histórico,CASEN,encuesta,CASEN,INE,estadística,Socioeconómico,Ingreso Promedio Comunal,Ingreso por Alfabetismo,Contulmo,Ingreso por Alfabetismo</t>
  </si>
  <si>
    <t>https://analytics.zoho.com/open-view/2395394000008161226?ZOHO_CRITERIA=%22Localiza%20Chile%22.%22Codcom%22%3D8204</t>
  </si>
  <si>
    <t>Diferencial de Ingreso Promedio Mensual de Mujeres según Alfabetismo en la comuna de Quilaco</t>
  </si>
  <si>
    <t>Evolución del Diferencial de Ingreso Promedio Mensual de Mujeres según Alfabetismo en la comuna de Quilaco, en los Años 2006-2009-2011-2013-2015-2017. Gráfico de elaboración propia con base en Encuestas CASEN 2006 a 2017- CLP/mes</t>
  </si>
  <si>
    <t>ingresos,personas,histórico,CASEN,encuesta,CASEN,INE,estadística,Socioeconómico,Ingreso Promedio Comunal,Ingreso por Sexo-Alfabetismo,Quilaco,Ingreso Mujeres - Alfabetismo</t>
  </si>
  <si>
    <t>https://analytics.zoho.com/open-view/2395394000008161225?ZOHO_CRITERIA=%22Localiza%20Chile%22.%22Codcom%22%3D8308</t>
  </si>
  <si>
    <t>Variación porcentual del Ingreso Promedio Mensual por Persona en la comuna de Limache</t>
  </si>
  <si>
    <t xml:space="preserve"> Muestra en proporciones de la Variación porcentual del Ingreso Promedio Mensual por Persona en la comuna de Limache en los Años 2006-2009-2011-2013-2015-2017. Gráfico de elaboración propia con base en Encuestas CASEN 2006 a 2017- Porcentaje (%)</t>
  </si>
  <si>
    <t>ingresos,personas,histórico,CASEN,encuesta,CASEN,INE,estadística,Socioeconómico,Ingreso Promedio Comunal,Ingreso Promedio Mensual,Limache,Variación Ingreso Comunal</t>
  </si>
  <si>
    <t>https://analytics.zoho.com/open-view/2395394000008161221?ZOHO_CRITERIA=%22Localiza%20Chile%22.%22Codcom%22%3D5802</t>
  </si>
  <si>
    <t>Evolución del Ingreso Promedio Mensual por Persona para Mujeres y Hombres en la comuna de Isla de Pascua</t>
  </si>
  <si>
    <t>Evolución del Ingreso Promedio Mensual por Persona para Mujeres y Hombres en la comuna de Isla de Pascua, en los Años 2006-2009-2011-2013-2015-2017. Gráfico de elaboración propia con base en Encuestas CASEN 2006 a 2017- CLP/mes</t>
  </si>
  <si>
    <t>ingresos,personas,histórico,CASEN,encuesta,CASEN,INE,estadística,Socioeconómico,Ingreso Promedio Comunal,Ingreso por Sexo,Isla de Pascua,Ingreso por Sexo</t>
  </si>
  <si>
    <t>https://analytics.zoho.com/open-view/2395394000008161222?ZOHO_CRITERIA=%22Localiza%20Chile%22.%22Codcom%22%3D5201</t>
  </si>
  <si>
    <t>Diferencial de Ingreso Promedio Mensual de Mujeres según Alfabetismo en la comuna de Pirque</t>
  </si>
  <si>
    <t>Evolución del Diferencial de Ingreso Promedio Mensual de Mujeres según Alfabetismo en la comuna de Pirque, en los Años 2006-2009-2011-2013-2015-2017. Gráfico de elaboración propia con base en Encuestas CASEN 2006 a 2017- CLP/mes</t>
  </si>
  <si>
    <t>ingresos,personas,histórico,CASEN,encuesta,CASEN,INE,estadística,Socioeconómico,Ingreso Promedio Comunal,Ingreso por Sexo-Alfabetismo,Pirque,Ingreso Mujeres - Alfabetismo</t>
  </si>
  <si>
    <t>https://analytics.zoho.com/open-view/2395394000008161225?ZOHO_CRITERIA=%22Localiza%20Chile%22.%22Codcom%22%3D13202</t>
  </si>
  <si>
    <t>Evolución del Ingreso Promedio Mensual por Persona en la comuna de General Lagos</t>
  </si>
  <si>
    <t>Evolución del Ingreso Promedio Mensual por Persona en la comuna de General Lagos en los Años 2006-2009-2011-2013-2015-2017. Gráfico de elaboración propia con base en Encuestas CASEN 2006 a 2017- CLP/mes</t>
  </si>
  <si>
    <t>ingresos,personas,histórico,CASEN,encuesta,CASEN,INE,estadística,Socioeconómico,Ingreso Promedio Comunal,Ingreso Promedio Mensual,General Lagos,Ingreso Comunal</t>
  </si>
  <si>
    <t>https://analytics.zoho.com/open-view/2395394000008161220?ZOHO_CRITERIA=%22Localiza%20Chile%22.%22Codcom%22%3D15202</t>
  </si>
  <si>
    <t>Evolución del Ingreso Promedio Mensual por Persona para Mujeres y Hombres en la comuna de Chimbarongo</t>
  </si>
  <si>
    <t>Evolución del Ingreso Promedio Mensual por Persona para Mujeres y Hombres en la comuna de Chimbarongo, en los Años 2006-2009-2011-2013-2015-2017. Gráfico de elaboración propia con base en Encuestas CASEN 2006 a 2017- CLP/mes</t>
  </si>
  <si>
    <t>ingresos,personas,histórico,CASEN,encuesta,CASEN,INE,estadística,Socioeconómico,Ingreso Promedio Comunal,Ingreso por Sexo,Chimbarongo,Ingreso por Sexo</t>
  </si>
  <si>
    <t>https://analytics.zoho.com/open-view/2395394000008161222?ZOHO_CRITERIA=%22Localiza%20Chile%22.%22Codcom%22%3D6303</t>
  </si>
  <si>
    <t>#1774B180</t>
  </si>
  <si>
    <t>Evolución del Ingreso Promedio Mensual por Persona para Mujeres y Hombres en la comuna de El Monte</t>
  </si>
  <si>
    <t>Evolución del Ingreso Promedio Mensual por Persona para Mujeres y Hombres en la comuna de El Monte, en los Años 2006-2009-2011-2013-2015-2017. Gráfico de elaboración propia con base en Encuestas CASEN 2006 a 2017- CLP/mes</t>
  </si>
  <si>
    <t>ingresos,personas,histórico,CASEN,encuesta,CASEN,INE,estadística,Socioeconómico,Ingreso Promedio Comunal,Ingreso por Sexo,El Monte,Ingreso por Sexo</t>
  </si>
  <si>
    <t>https://analytics.zoho.com/open-view/2395394000008161222?ZOHO_CRITERIA=%22Localiza%20Chile%22.%22Codcom%22%3D13602</t>
  </si>
  <si>
    <t>#1774B402</t>
  </si>
  <si>
    <t>Evolución del Ingreso Promedio Mensual por Alfabetismo en la comuna de Olmué</t>
  </si>
  <si>
    <t>Muestra de la Evolución del Ingreso Promedio Mensual por Alfabetismo en la comuna de Olmué en los Años 2006-2009-2011-2013-2015-2017. Gráfico de elaboración propia con base en Encuestas CASEN 2006 a 2017-unidad CLP/mes</t>
  </si>
  <si>
    <t>ingresos,personas,histórico,CASEN,encuesta,CASEN,INE,estadística,Socioeconómico,Ingreso Promedio Comunal,Ingreso por Alfabetismo,Olmué,Ingreso por Alfabetismo</t>
  </si>
  <si>
    <t>https://analytics.zoho.com/open-view/2395394000008161226?ZOHO_CRITERIA=%22Localiza%20Chile%22.%22Codcom%22%3D5803</t>
  </si>
  <si>
    <t>Evolución del Ingreso Promedio Mensual por Persona para Mujeres y Hombres en la comuna de Paredones</t>
  </si>
  <si>
    <t>Evolución del Ingreso Promedio Mensual por Persona para Mujeres y Hombres en la comuna de Paredones, en los Años 2006-2009-2011-2013-2015-2017. Gráfico de elaboración propia con base en Encuestas CASEN 2006 a 2017- CLP/mes</t>
  </si>
  <si>
    <t>ingresos,personas,histórico,CASEN,encuesta,CASEN,INE,estadística,Socioeconómico,Ingreso Promedio Comunal,Ingreso por Sexo,Paredones,Ingreso por Sexo</t>
  </si>
  <si>
    <t>https://analytics.zoho.com/open-view/2395394000008161222?ZOHO_CRITERIA=%22Localiza%20Chile%22.%22Codcom%22%3D6206</t>
  </si>
  <si>
    <t>#1774B177</t>
  </si>
  <si>
    <t>Evolución del Ingreso Promedio Mensual por Persona para Mujeres y Hombres en la comuna de Talcahuano</t>
  </si>
  <si>
    <t>Evolución del Ingreso Promedio Mensual por Persona para Mujeres y Hombres en la comuna de Talcahuano, en los Años 2006-2009-2011-2013-2015-2017. Gráfico de elaboración propia con base en Encuestas CASEN 2006 a 2017- CLP/mes</t>
  </si>
  <si>
    <t>ingresos,personas,histórico,CASEN,encuesta,CASEN,INE,estadística,Socioeconómico,Ingreso Promedio Comunal,Ingreso por Sexo,Talcahuano,Ingreso por Sexo</t>
  </si>
  <si>
    <t>https://analytics.zoho.com/open-view/2395394000008161222?ZOHO_CRITERIA=%22Localiza%20Chile%22.%22Codcom%22%3D8110</t>
  </si>
  <si>
    <t>#1774B227</t>
  </si>
  <si>
    <t>Diferencial de Ingreso Promedio Mensual de Mujeres según Alfabetismo en la comuna de Tirúa</t>
  </si>
  <si>
    <t>Evolución del Diferencial de Ingreso Promedio Mensual de Mujeres según Alfabetismo en la comuna de Tirúa, en los Años 2006-2009-2011-2013-2015-2017. Gráfico de elaboración propia con base en Encuestas CASEN 2006 a 2017- CLP/mes</t>
  </si>
  <si>
    <t>ingresos,personas,histórico,CASEN,encuesta,CASEN,INE,estadística,Socioeconómico,Ingreso Promedio Comunal,Ingreso por Sexo-Alfabetismo,Tirúa,Ingreso Mujeres - Alfabetismo</t>
  </si>
  <si>
    <t>https://analytics.zoho.com/open-view/2395394000008161225?ZOHO_CRITERIA=%22Localiza%20Chile%22.%22Codcom%22%3D8207</t>
  </si>
  <si>
    <t>Diferencial de Ingreso Promedio Mensual de Hombres según Alfabetismo en la comuna de Nancagua</t>
  </si>
  <si>
    <t>Evolución del Diferencial de Ingreso Promedio Mensual de Hombres según Alfabetismo en la comuna de Nancagua, en los Años 2006-2009-2011-2013-2015-2017. Gráfico de elaboración propia con base en Encuestas CASEN 2006 a 2017- CLP/mes</t>
  </si>
  <si>
    <t>ingresos,personas,histórico,CASEN,encuesta,CASEN,INE,estadística,Socioeconómico,Ingreso Promedio Comunal,Ingreso por Sexo-Alfabetismo,Nancagua,Ingreso Hombres - Alfabetismo</t>
  </si>
  <si>
    <t>https://analytics.zoho.com/open-view/2395394000008161224?ZOHO_CRITERIA=%22Localiza%20Chile%22.%22Codcom%22%3D6305</t>
  </si>
  <si>
    <t>Variación porcentual del Ingreso Promedio Mensual por Persona en la comuna de Chillán</t>
  </si>
  <si>
    <t xml:space="preserve"> Muestra en proporciones de la Variación porcentual del Ingreso Promedio Mensual por Persona en la comuna de Chillán en los Años 2006-2009-2011-2013-2015-2017. Gráfico de elaboración propia con base en Encuestas CASEN 2006 a 2017- Porcentaje (%)</t>
  </si>
  <si>
    <t>ingresos,personas,histórico,CASEN,encuesta,CASEN,INE,estadística,Socioeconómico,Ingreso Promedio Comunal,Ingreso Promedio Mensual,Chillán,Variación Ingreso Comunal</t>
  </si>
  <si>
    <t>https://analytics.zoho.com/open-view/2395394000008161221?ZOHO_CRITERIA=%22Localiza%20Chile%22.%22Codcom%22%3D16101</t>
  </si>
  <si>
    <t>#1774B613</t>
  </si>
  <si>
    <t>Evolución del Ingreso Promedio Mensual por Persona para Mujeres y Hombres en la comuna de Saavedra</t>
  </si>
  <si>
    <t>Evolución del Ingreso Promedio Mensual por Persona para Mujeres y Hombres en la comuna de Saavedra, en los Años 2006-2009-2011-2013-2015-2017. Gráfico de elaboración propia con base en Encuestas CASEN 2006 a 2017- CLP/mes</t>
  </si>
  <si>
    <t>ingresos,personas,histórico,CASEN,encuesta,CASEN,INE,estadística,Socioeconómico,Ingreso Promedio Comunal,Ingreso por Sexo,Saavedra,Ingreso por Sexo</t>
  </si>
  <si>
    <t>https://analytics.zoho.com/open-view/2395394000008161222?ZOHO_CRITERIA=%22Localiza%20Chile%22.%22Codcom%22%3D9116</t>
  </si>
  <si>
    <t>Evolución del Ingreso Promedio Mensual por Alfabetismo en la comuna de San Fernando</t>
  </si>
  <si>
    <t>Muestra de la Evolución del Ingreso Promedio Mensual por Alfabetismo en la comuna de San Fernando en los Años 2006-2009-2011-2013-2015-2017. Gráfico de elaboración propia con base en Encuestas CASEN 2006 a 2017-unidad CLP/mes</t>
  </si>
  <si>
    <t>https://analytics.zoho.com/open-view/2395394000008161226?ZOHO_CRITERIA=%22Localiza%20Chile%22.%22Codcom%22%3D6301</t>
  </si>
  <si>
    <t>Evolución del Ingreso Promedio Mensual por Persona en la comuna de Quilleco</t>
  </si>
  <si>
    <t>Evolución del Ingreso Promedio Mensual por Persona en la comuna de Quilleco en los Años 2006-2009-2011-2013-2015-2017. Gráfico de elaboración propia con base en Encuestas CASEN 2006 a 2017- CLP/mes</t>
  </si>
  <si>
    <t>ingresos,personas,histórico,CASEN,encuesta,CASEN,INE,estadística,Socioeconómico,Ingreso Promedio Comunal,Ingreso Promedio Mensual,Quilleco,Ingreso Comunal</t>
  </si>
  <si>
    <t>https://analytics.zoho.com/open-view/2395394000008161220?ZOHO_CRITERIA=%22Localiza%20Chile%22.%22Codcom%22%3D8309</t>
  </si>
  <si>
    <t>#1774B245</t>
  </si>
  <si>
    <t>Evolución del Ingreso Promedio Mensual por Persona en la comuna de Cunco</t>
  </si>
  <si>
    <t>Evolución del Ingreso Promedio Mensual por Persona en la comuna de Cunco en los Años 2006-2009-2011-2013-2015-2017. Gráfico de elaboración propia con base en Encuestas CASEN 2006 a 2017- CLP/mes</t>
  </si>
  <si>
    <t>ingresos,personas,histórico,CASEN,encuesta,CASEN,INE,estadística,Socioeconómico,Ingreso Promedio Comunal,Ingreso Promedio Mensual,Cunco,Ingreso Comunal</t>
  </si>
  <si>
    <t>https://analytics.zoho.com/open-view/2395394000008161220?ZOHO_CRITERIA=%22Localiza%20Chile%22.%22Codcom%22%3D9103</t>
  </si>
  <si>
    <t>#1774B274</t>
  </si>
  <si>
    <t>Diferencial de Ingreso Promedio Mensual de Hombres según Alfabetismo en la comuna de La Cisterna</t>
  </si>
  <si>
    <t>Evolución del Diferencial de Ingreso Promedio Mensual de Hombres según Alfabetismo en la comuna de La Cisterna, en los Años 2006-2009-2011-2013-2015-2017. Gráfico de elaboración propia con base en Encuestas CASEN 2006 a 2017- CLP/mes</t>
  </si>
  <si>
    <t>ingresos,personas,histórico,CASEN,encuesta,CASEN,INE,estadística,Socioeconómico,Ingreso Promedio Comunal,Ingreso por Sexo-Alfabetismo,La Cisterna,Ingreso Hombres - Alfabetismo</t>
  </si>
  <si>
    <t>https://analytics.zoho.com/open-view/2395394000008161224?ZOHO_CRITERIA=%22Localiza%20Chile%22.%22Codcom%22%3D13109</t>
  </si>
  <si>
    <t>Evolución del Ingreso Promedio Mensual por Persona en la comuna de Villarrica</t>
  </si>
  <si>
    <t>Evolución del Ingreso Promedio Mensual por Persona en la comuna de Villarrica en los Años 2006-2009-2011-2013-2015-2017. Gráfico de elaboración propia con base en Encuestas CASEN 2006 a 2017- CLP/mes</t>
  </si>
  <si>
    <t>ingresos,personas,histórico,CASEN,encuesta,CASEN,INE,estadística,Socioeconómico,Ingreso Promedio Comunal,Ingreso Promedio Mensual,Villarrica,Ingreso Comunal</t>
  </si>
  <si>
    <t>https://analytics.zoho.com/open-view/2395394000008161220?ZOHO_CRITERIA=%22Localiza%20Chile%22.%22Codcom%22%3D9120</t>
  </si>
  <si>
    <t>#1774B291</t>
  </si>
  <si>
    <t>Evolución del Ingreso Promedio Mensual por Alfabetismo en la comuna de Chonchi</t>
  </si>
  <si>
    <t>Muestra de la Evolución del Ingreso Promedio Mensual por Alfabetismo en la comuna de Chonchi en los Años 2006-2009-2011-2013-2015-2017. Gráfico de elaboración propia con base en Encuestas CASEN 2006 a 2017-unidad CLP/mes</t>
  </si>
  <si>
    <t>ingresos,personas,histórico,CASEN,encuesta,CASEN,INE,estadística,Socioeconómico,Ingreso Promedio Comunal,Ingreso por Alfabetismo,Chonchi,Ingreso por Alfabetismo</t>
  </si>
  <si>
    <t>https://analytics.zoho.com/open-view/2395394000008161226?ZOHO_CRITERIA=%22Localiza%20Chile%22.%22Codcom%22%3D10203</t>
  </si>
  <si>
    <t>Comparativo de Ingreso Promedio Mensual entre personas con y sin alfabetización en la comuna de Empedrado</t>
  </si>
  <si>
    <t>Gráfico nos muestra el Comparativo de Ingreso Promedio Mensual entre personas con y sin alfabetización en la comuna de Empedrado en el Año 2017. Gráfico de elaboración propia con base en Encuestas CASEN 2006 a 2017-unidad CLP/mes</t>
  </si>
  <si>
    <t>https://analytics.zoho.com/open-view/2395394000008161227?ZOHO_CRITERIA=%22Localiza%20Chile%22.%22Codcom%22%3D7104</t>
  </si>
  <si>
    <t>Diferencial de Ingreso Promedio Mensual de Hombres según Alfabetismo en la comuna de Palmilla</t>
  </si>
  <si>
    <t>Evolución del Diferencial de Ingreso Promedio Mensual de Hombres según Alfabetismo en la comuna de Palmilla, en los Años 2006-2009-2011-2013-2015-2017. Gráfico de elaboración propia con base en Encuestas CASEN 2006 a 2017- CLP/mes</t>
  </si>
  <si>
    <t>ingresos,personas,histórico,CASEN,encuesta,CASEN,INE,estadística,Socioeconómico,Ingreso Promedio Comunal,Ingreso por Sexo-Alfabetismo,Palmilla,Ingreso Hombres - Alfabetismo</t>
  </si>
  <si>
    <t>https://analytics.zoho.com/open-view/2395394000008161224?ZOHO_CRITERIA=%22Localiza%20Chile%22.%22Codcom%22%3D6306</t>
  </si>
  <si>
    <t>Evolución del Ingreso Promedio Mensual por Persona para Mujeres y Hombres en la comuna de Quinta Normal</t>
  </si>
  <si>
    <t>Evolución del Ingreso Promedio Mensual por Persona para Mujeres y Hombres en la comuna de Quinta Normal, en los Años 2006-2009-2011-2013-2015-2017. Gráfico de elaboración propia con base en Encuestas CASEN 2006 a 2017- CLP/mes</t>
  </si>
  <si>
    <t>ingresos,personas,histórico,CASEN,encuesta,CASEN,INE,estadística,Socioeconómico,Ingreso Promedio Comunal,Ingreso por Sexo,Quinta Normal,Ingreso por Sexo</t>
  </si>
  <si>
    <t>https://analytics.zoho.com/open-view/2395394000008161222?ZOHO_CRITERIA=%22Localiza%20Chile%22.%22Codcom%22%3D13126</t>
  </si>
  <si>
    <t>#1774B379</t>
  </si>
  <si>
    <t>Evolución del Ingreso Promedio Mensual por Alfabetismo en la comuna de Santo Domingo</t>
  </si>
  <si>
    <t>Muestra de la Evolución del Ingreso Promedio Mensual por Alfabetismo en la comuna de Santo Domingo en los Años 2006-2009-2011-2013-2015-2017. Gráfico de elaboración propia con base en Encuestas CASEN 2006 a 2017-unidad CLP/mes</t>
  </si>
  <si>
    <t>https://analytics.zoho.com/open-view/2395394000008161226?ZOHO_CRITERIA=%22Localiza%20Chile%22.%22Codcom%22%3D5606</t>
  </si>
  <si>
    <t>Evolución del Ingreso Promedio Mensual por Persona para Mujeres y Hombres en la comuna de Pucón</t>
  </si>
  <si>
    <t>Evolución del Ingreso Promedio Mensual por Persona para Mujeres y Hombres en la comuna de Pucón, en los Años 2006-2009-2011-2013-2015-2017. Gráfico de elaboración propia con base en Encuestas CASEN 2006 a 2017- CLP/mes</t>
  </si>
  <si>
    <t>ingresos,personas,histórico,CASEN,encuesta,CASEN,INE,estadística,Socioeconómico,Ingreso Promedio Comunal,Ingreso por Sexo,Pucón,Ingreso por Sexo</t>
  </si>
  <si>
    <t>https://analytics.zoho.com/open-view/2395394000008161222?ZOHO_CRITERIA=%22Localiza%20Chile%22.%22Codcom%22%3D9115</t>
  </si>
  <si>
    <t>#1774B286</t>
  </si>
  <si>
    <t>Evolución del Ingreso Promedio Mensual por Persona en la comuna de Treguaco</t>
  </si>
  <si>
    <t>Evolución del Ingreso Promedio Mensual por Persona en la comuna de Treguaco en los Años 2006-2009-2011-2013-2015-2017. Gráfico de elaboración propia con base en Encuestas CASEN 2006 a 2017- CLP/mes</t>
  </si>
  <si>
    <t>ingresos,personas,histórico,CASEN,encuesta,CASEN,INE,estadística,Socioeconómico,Ingreso Promedio Comunal,Ingreso Promedio Mensual,Treguaco,Ingreso Comunal</t>
  </si>
  <si>
    <t>https://analytics.zoho.com/open-view/2395394000008161220?ZOHO_CRITERIA=%22Localiza%20Chile%22.%22Codcom%22%3D16207</t>
  </si>
  <si>
    <t>#1774B270</t>
  </si>
  <si>
    <t>Evolución del Ingreso Promedio Mensual por Alfabetismo en la comuna de Hijuelas</t>
  </si>
  <si>
    <t>Muestra de la Evolución del Ingreso Promedio Mensual por Alfabetismo en la comuna de Hijuelas en los Años 2006-2009-2011-2013-2015-2017. Gráfico de elaboración propia con base en Encuestas CASEN 2006 a 2017-unidad CLP/mes</t>
  </si>
  <si>
    <t>ingresos,personas,histórico,CASEN,encuesta,CASEN,INE,estadística,Socioeconómico,Ingreso Promedio Comunal,Ingreso por Alfabetismo,Hijuelas,Ingreso por Alfabetismo</t>
  </si>
  <si>
    <t>https://analytics.zoho.com/open-view/2395394000008161226?ZOHO_CRITERIA=%22Localiza%20Chile%22.%22Codcom%22%3D5503</t>
  </si>
  <si>
    <t>Evolución del Ingreso Promedio Mensual por Etnia en la comuna de Vallenar</t>
  </si>
  <si>
    <t>Muestra de la Evolución del Ingreso Promedio Mensual por Etnia en la comuna de Vallenar en los Años 2006-2009-2011-2013-2015-2017. Gráfico de elaboración propia con base en Encuestas CASEN 2006 a 2017- unidad CLP/mes</t>
  </si>
  <si>
    <t>ingresos,personas,histórico,CASEN,encuesta,CASEN,INE,estadística,Socioeconómico,Ingreso Promedio Comunal,Ingreso por Etnia,Vallenar,Ingreso por Etnia</t>
  </si>
  <si>
    <t>https://analytics.zoho.com/open-view/2395394000008161228?ZOHO_CRITERIA=%22Localiza%20Chile%22.%22Codcom%22%3D3301</t>
  </si>
  <si>
    <t>#1774B460</t>
  </si>
  <si>
    <t>Variación porcentual del Ingreso Promedio Mensual por Persona en la comuna de Catemu</t>
  </si>
  <si>
    <t xml:space="preserve"> Muestra en proporciones de la Variación porcentual del Ingreso Promedio Mensual por Persona en la comuna de Catemu en los Años 2006-2009-2011-2013-2015-2017. Gráfico de elaboración propia con base en Encuestas CASEN 2006 a 2017- Porcentaje (%)</t>
  </si>
  <si>
    <t>ingresos,personas,histórico,CASEN,encuesta,CASEN,INE,estadística,Socioeconómico,Ingreso Promedio Comunal,Ingreso Promedio Mensual,Catemu,Variación Ingreso Comunal</t>
  </si>
  <si>
    <t>https://analytics.zoho.com/open-view/2395394000008161221?ZOHO_CRITERIA=%22Localiza%20Chile%22.%22Codcom%22%3D5702</t>
  </si>
  <si>
    <t>Diferencial de Ingreso Promedio Mensual de Mujeres según Alfabetismo en la comuna de San Juan de La Costa</t>
  </si>
  <si>
    <t>Evolución del Diferencial de Ingreso Promedio Mensual de Mujeres según Alfabetismo en la comuna de San Juan de La Costa, en los Años 2006-2009-2011-2013-2015-2017. Gráfico de elaboración propia con base en Encuestas CASEN 2006 a 2017- CLP/mes</t>
  </si>
  <si>
    <t>ingresos,personas,histórico,CASEN,encuesta,CASEN,INE,estadística,Socioeconómico,Ingreso Promedio Comunal,Ingreso por Sexo-Alfabetismo,San Juan de La Costa,Ingreso Mujeres - Alfabetismo</t>
  </si>
  <si>
    <t>https://analytics.zoho.com/open-view/2395394000008161225?ZOHO_CRITERIA=%22Localiza%20Chile%22.%22Codcom%22%3D10306</t>
  </si>
  <si>
    <t>Diferencial de Ingreso Promedio Mensual de Hombres según Alfabetismo en la comuna de Quinta Normal</t>
  </si>
  <si>
    <t>Evolución del Diferencial de Ingreso Promedio Mensual de Hombres según Alfabetismo en la comuna de Quinta Normal, en los Años 2006-2009-2011-2013-2015-2017. Gráfico de elaboración propia con base en Encuestas CASEN 2006 a 2017- CLP/mes</t>
  </si>
  <si>
    <t>ingresos,personas,histórico,CASEN,encuesta,CASEN,INE,estadística,Socioeconómico,Ingreso Promedio Comunal,Ingreso por Sexo-Alfabetismo,Quinta Normal,Ingreso Hombres - Alfabetismo</t>
  </si>
  <si>
    <t>https://analytics.zoho.com/open-view/2395394000008161224?ZOHO_CRITERIA=%22Localiza%20Chile%22.%22Codcom%22%3D13126</t>
  </si>
  <si>
    <t>Evolución del Ingreso Promedio Mensual por Alfabetismo en la comuna de La Higuera</t>
  </si>
  <si>
    <t>Muestra de la Evolución del Ingreso Promedio Mensual por Alfabetismo en la comuna de La Higuera en los Años 2006-2009-2011-2013-2015-2017. Gráfico de elaboración propia con base en Encuestas CASEN 2006 a 2017-unidad CLP/mes</t>
  </si>
  <si>
    <t>https://analytics.zoho.com/open-view/2395394000008161226?ZOHO_CRITERIA=%22Localiza%20Chile%22.%22Codcom%22%3D4104</t>
  </si>
  <si>
    <t>Ingreso Promedio Mensual de Mujeres y Hombres en el año 2017 en la comuna de Cochrane</t>
  </si>
  <si>
    <t xml:space="preserve"> Distribución del Ingreso Promedio Mensual de Mujeres y Hombres en el año 2017 en la comuna de Cochrane. Gráfico de elaboración propia con base en Encuestas CASEN 2006 a 2017- CLP/mes</t>
  </si>
  <si>
    <t>ingresos,personas,histórico,CASEN,encuesta,CASEN,INE,estadística,Socioeconómico,Ingreso Promedio Comunal,Ingreso por Sexo,Cochrane,Ingreso por Sexo</t>
  </si>
  <si>
    <t>https://analytics.zoho.com/open-view/2395394000008161223?ZOHO_CRITERIA=%22Localiza%20Chile%22.%22Codcom%22%3D11301</t>
  </si>
  <si>
    <t>Variación porcentual del Ingreso Promedio Mensual por Persona en la comuna de Lo Espejo</t>
  </si>
  <si>
    <t xml:space="preserve"> Muestra en proporciones de la Variación porcentual del Ingreso Promedio Mensual por Persona en la comuna de Lo Espejo en los Años 2006-2009-2011-2013-2015-2017. Gráfico de elaboración propia con base en Encuestas CASEN 2006 a 2017- Porcentaje (%)</t>
  </si>
  <si>
    <t>ingresos,personas,histórico,CASEN,encuesta,CASEN,INE,estadística,Socioeconómico,Ingreso Promedio Comunal,Ingreso Promedio Mensual,Lo Espejo,Variación Ingreso Comunal</t>
  </si>
  <si>
    <t>https://analytics.zoho.com/open-view/2395394000008161221?ZOHO_CRITERIA=%22Localiza%20Chile%22.%22Codcom%22%3D13116</t>
  </si>
  <si>
    <t>Diferencial de Ingreso Promedio Mensual de Mujeres según Alfabetismo en la comuna de Padre Hurtado</t>
  </si>
  <si>
    <t>Evolución del Diferencial de Ingreso Promedio Mensual de Mujeres según Alfabetismo en la comuna de Padre Hurtado, en los Años 2006-2009-2011-2013-2015-2017. Gráfico de elaboración propia con base en Encuestas CASEN 2006 a 2017- CLP/mes</t>
  </si>
  <si>
    <t>ingresos,personas,histórico,CASEN,encuesta,CASEN,INE,estadística,Socioeconómico,Ingreso Promedio Comunal,Ingreso por Sexo-Alfabetismo,Padre Hurtado,Ingreso Mujeres - Alfabetismo</t>
  </si>
  <si>
    <t>https://analytics.zoho.com/open-view/2395394000008161225?ZOHO_CRITERIA=%22Localiza%20Chile%22.%22Codcom%22%3D13604</t>
  </si>
  <si>
    <t>Ingreso Promedio Mensual de Mujeres y Hombres en el año 2017 en la comuna de Temuco</t>
  </si>
  <si>
    <t xml:space="preserve"> Distribución del Ingreso Promedio Mensual de Mujeres y Hombres en el año 2017 en la comuna de Temuco. Gráfico de elaboración propia con base en Encuestas CASEN 2006 a 2017- CLP/mes</t>
  </si>
  <si>
    <t>https://analytics.zoho.com/open-view/2395394000008161223?ZOHO_CRITERIA=%22Localiza%20Chile%22.%22Codcom%22%3D9101</t>
  </si>
  <si>
    <t>Variación porcentual del Ingreso Promedio Mensual por Persona en la comuna de Ninhue</t>
  </si>
  <si>
    <t xml:space="preserve"> Muestra en proporciones de la Variación porcentual del Ingreso Promedio Mensual por Persona en la comuna de Ninhue en los Años 2006-2009-2011-2013-2015-2017. Gráfico de elaboración propia con base en Encuestas CASEN 2006 a 2017- Porcentaje (%)</t>
  </si>
  <si>
    <t>ingresos,personas,histórico,CASEN,encuesta,CASEN,INE,estadística,Socioeconómico,Ingreso Promedio Comunal,Ingreso Promedio Mensual,Ninhue,Variación Ingreso Comunal</t>
  </si>
  <si>
    <t>https://analytics.zoho.com/open-view/2395394000008161221?ZOHO_CRITERIA=%22Localiza%20Chile%22.%22Codcom%22%3D16204</t>
  </si>
  <si>
    <t>#1774B620</t>
  </si>
  <si>
    <t>Ingreso Promedio Mensual de Mujeres y Hombres en el año 2017 en la Región de O'Higgins</t>
  </si>
  <si>
    <t>Muestra del Ingreso Promedio Mensual de Mujeres y Hombres en el año 2017 en la Región de O'Higgins. Gráfico de elaboración propia con base en Encuestas CASEN 2006 a 2017- CLP/mes</t>
  </si>
  <si>
    <t>https://analytics.zoho.com/open-view/2395394000008161203?ZOHO_CRITERIA=%22Localiza%20Chile%22.%22Codreg%22%3D6</t>
  </si>
  <si>
    <t>Comparativo de Ingreso Promedio Mensual entre personas con y sin alfabetización en la comuna de Alhué</t>
  </si>
  <si>
    <t>Gráfico nos muestra el Comparativo de Ingreso Promedio Mensual entre personas con y sin alfabetización en la comuna de Alhué en el Año 2017. Gráfico de elaboración propia con base en Encuestas CASEN 2006 a 2017-unidad CLP/mes</t>
  </si>
  <si>
    <t>https://analytics.zoho.com/open-view/2395394000008161227?ZOHO_CRITERIA=%22Localiza%20Chile%22.%22Codcom%22%3D13502</t>
  </si>
  <si>
    <t>Diferencial de Ingreso Promedio Mensual de Hombres según Alfabetismo en la comuna de Quinta de Tilcoco</t>
  </si>
  <si>
    <t>Evolución del Diferencial de Ingreso Promedio Mensual de Hombres según Alfabetismo en la comuna de Quinta de Tilcoco, en los Años 2006-2009-2011-2013-2015-2017. Gráfico de elaboración propia con base en Encuestas CASEN 2006 a 2017- CLP/mes</t>
  </si>
  <si>
    <t>ingresos,personas,histórico,CASEN,encuesta,CASEN,INE,estadística,Socioeconómico,Ingreso Promedio Comunal,Ingreso por Sexo-Alfabetismo,Quinta de Tilcoco,Ingreso Hombres - Alfabetismo</t>
  </si>
  <si>
    <t>https://analytics.zoho.com/open-view/2395394000008161224?ZOHO_CRITERIA=%22Localiza%20Chile%22.%22Codcom%22%3D6114</t>
  </si>
  <si>
    <t>Evolución del Ingreso Promedio Mensual por Persona en la comuna de La Florida</t>
  </si>
  <si>
    <t>Evolución del Ingreso Promedio Mensual por Persona en la comuna de La Florida en los Años 2006-2009-2011-2013-2015-2017. Gráfico de elaboración propia con base en Encuestas CASEN 2006 a 2017- CLP/mes</t>
  </si>
  <si>
    <t>ingresos,personas,histórico,CASEN,encuesta,CASEN,INE,estadística,Socioeconómico,Ingreso Promedio Comunal,Ingreso Promedio Mensual,La Florida,Ingreso Comunal</t>
  </si>
  <si>
    <t>https://analytics.zoho.com/open-view/2395394000008161220?ZOHO_CRITERIA=%22Localiza%20Chile%22.%22Codcom%22%3D13110</t>
  </si>
  <si>
    <t>Evolución del Ingreso Promedio Mensual por Alfabetismo en la comuna de Paillaco</t>
  </si>
  <si>
    <t>Muestra de la Evolución del Ingreso Promedio Mensual por Alfabetismo en la comuna de Paillaco en los Años 2006-2009-2011-2013-2015-2017. Gráfico de elaboración propia con base en Encuestas CASEN 2006 a 2017-unidad CLP/mes</t>
  </si>
  <si>
    <t>ingresos,personas,histórico,CASEN,encuesta,CASEN,INE,estadística,Socioeconómico,Ingreso Promedio Comunal,Ingreso por Alfabetismo,Paillaco,Ingreso por Alfabetismo</t>
  </si>
  <si>
    <t>https://analytics.zoho.com/open-view/2395394000008161226?ZOHO_CRITERIA=%22Localiza%20Chile%22.%22Codcom%22%3D14107</t>
  </si>
  <si>
    <t>Ingreso Promedio Mensual de Mujeres y Hombres en el año 2017 en la comuna de Yerbas Buenas</t>
  </si>
  <si>
    <t xml:space="preserve"> Distribución del Ingreso Promedio Mensual de Mujeres y Hombres en el año 2017 en la comuna de Yerbas Buenas. Gráfico de elaboración propia con base en Encuestas CASEN 2006 a 2017- CLP/mes</t>
  </si>
  <si>
    <t>ingresos,personas,histórico,CASEN,encuesta,CASEN,INE,estadística,Socioeconómico,Ingreso Promedio Comunal,Ingreso por Sexo,Yerbas Buenas,Ingreso por Sexo</t>
  </si>
  <si>
    <t>https://analytics.zoho.com/open-view/2395394000008161223?ZOHO_CRITERIA=%22Localiza%20Chile%22.%22Codcom%22%3D7408</t>
  </si>
  <si>
    <t>Comparativo de Ingreso Promedio Mensual entre personas con y sin alfabetización en la comuna de Curacautín</t>
  </si>
  <si>
    <t>Gráfico nos muestra el Comparativo de Ingreso Promedio Mensual entre personas con y sin alfabetización en la comuna de Curacautín en el Año 2017. Gráfico de elaboración propia con base en Encuestas CASEN 2006 a 2017-unidad CLP/mes</t>
  </si>
  <si>
    <t>https://analytics.zoho.com/open-view/2395394000008161227?ZOHO_CRITERIA=%22Localiza%20Chile%22.%22Codcom%22%3D9203</t>
  </si>
  <si>
    <t>Variación porcentual del Ingreso Promedio Mensual por Persona en la comuna de Aisén</t>
  </si>
  <si>
    <t xml:space="preserve"> Muestra en proporciones de la Variación porcentual del Ingreso Promedio Mensual por Persona en la comuna de Aisén en los Años 2006-2009-2011-2013-2015-2017. Gráfico de elaboración propia con base en Encuestas CASEN 2006 a 2017- Porcentaje (%)</t>
  </si>
  <si>
    <t>ingresos,personas,histórico,CASEN,encuesta,CASEN,INE,estadística,Socioeconómico,Ingreso Promedio Comunal,Ingreso Promedio Mensual,Aisén,Variación Ingreso Comunal</t>
  </si>
  <si>
    <t>https://analytics.zoho.com/open-view/2395394000008161221?ZOHO_CRITERIA=%22Localiza%20Chile%22.%22Codcom%22%3D11201</t>
  </si>
  <si>
    <t>Diferencial de Ingreso Promedio Mensual de Mujeres según Alfabetismo en la comuna de Río Negro</t>
  </si>
  <si>
    <t>Evolución del Diferencial de Ingreso Promedio Mensual de Mujeres según Alfabetismo en la comuna de Río Negro, en los Años 2006-2009-2011-2013-2015-2017. Gráfico de elaboración propia con base en Encuestas CASEN 2006 a 2017- CLP/mes</t>
  </si>
  <si>
    <t>ingresos,personas,histórico,CASEN,encuesta,CASEN,INE,estadística,Socioeconómico,Ingreso Promedio Comunal,Ingreso por Sexo-Alfabetismo,Río Negro,Ingreso Mujeres - Alfabetismo</t>
  </si>
  <si>
    <t>https://analytics.zoho.com/open-view/2395394000008161225?ZOHO_CRITERIA=%22Localiza%20Chile%22.%22Codcom%22%3D10305</t>
  </si>
  <si>
    <t>#1774B689</t>
  </si>
  <si>
    <t>Variación porcentual del Ingreso Promedio Mensual por Persona en la comuna de San Miguel</t>
  </si>
  <si>
    <t xml:space="preserve"> Muestra en proporciones de la Variación porcentual del Ingreso Promedio Mensual por Persona en la comuna de San Miguel en los Años 2006-2009-2011-2013-2015-2017. Gráfico de elaboración propia con base en Encuestas CASEN 2006 a 2017- Porcentaje (%)</t>
  </si>
  <si>
    <t>ingresos,personas,histórico,CASEN,encuesta,CASEN,INE,estadística,Socioeconómico,Ingreso Promedio Comunal,Ingreso Promedio Mensual,San Miguel,Variación Ingreso Comunal</t>
  </si>
  <si>
    <t>https://analytics.zoho.com/open-view/2395394000008161221?ZOHO_CRITERIA=%22Localiza%20Chile%22.%22Codcom%22%3D13130</t>
  </si>
  <si>
    <t>Diferencial de Ingreso Promedio Mensual de Hombres según Alfabetismo en la comuna de Concepción</t>
  </si>
  <si>
    <t>Evolución del Diferencial de Ingreso Promedio Mensual de Hombres según Alfabetismo en la comuna de Concepción, en los Años 2006-2009-2011-2013-2015-2017. Gráfico de elaboración propia con base en Encuestas CASEN 2006 a 2017- CLP/mes</t>
  </si>
  <si>
    <t>ingresos,personas,histórico,CASEN,encuesta,CASEN,INE,estadística,Socioeconómico,Ingreso Promedio Comunal,Ingreso por Sexo-Alfabetismo,Concepción,Ingreso Hombres - Alfabetismo</t>
  </si>
  <si>
    <t>https://analytics.zoho.com/open-view/2395394000008161224?ZOHO_CRITERIA=%22Localiza%20Chile%22.%22Codcom%22%3D8101</t>
  </si>
  <si>
    <t>Diferencial de Ingreso Promedio Mensual de Mujeres según Alfabetismo en la comuna de Torres del Paine</t>
  </si>
  <si>
    <t>Evolución del Diferencial de Ingreso Promedio Mensual de Mujeres según Alfabetismo en la comuna de Torres del Paine, en los Años 2006-2009-2011-2013-2015-2017. Gráfico de elaboración propia con base en Encuestas CASEN 2006 a 2017- CLP/mes</t>
  </si>
  <si>
    <t>ingresos,personas,histórico,CASEN,encuesta,CASEN,INE,estadística,Socioeconómico,Ingreso Promedio Comunal,Ingreso por Sexo-Alfabetismo,Torres del Paine,Ingreso Mujeres - Alfabetismo</t>
  </si>
  <si>
    <t>https://analytics.zoho.com/open-view/2395394000008161225?ZOHO_CRITERIA=%22Localiza%20Chile%22.%22Codcom%22%3D12402</t>
  </si>
  <si>
    <t>Evolución del Ingreso Promedio Mensual por Alfabetismo en la Región de O'Higgins</t>
  </si>
  <si>
    <t>Evolución del Ingreso Promedio Mensual por Alfabetismo en la Región de O'Higgins en los Años 2006-2009-2011-2013-2015-2017. Gráfico de elaboración propia con base en Encuestas CASEN 2006 a 2017 - CLP/mes</t>
  </si>
  <si>
    <t>ingresos,personas,histórico,CASEN,encuesta,CASEN,INE,estadística,Socioeconómico,Ingreso Promedio Regional,Ingreso por Alfabetismo,Región de O'Higgins,Ingreso por Alfabetismo</t>
  </si>
  <si>
    <t>https://analytics.zoho.com/open-view/2395394000008161206?ZOHO_CRITERIA=%22Localiza%20Chile%22.%22Codreg%22%3D6</t>
  </si>
  <si>
    <t>Diferencial de Ingreso Promedio Mensual de Mujeres según Alfabetismo en la comuna de San Antonio</t>
  </si>
  <si>
    <t>Evolución del Diferencial de Ingreso Promedio Mensual de Mujeres según Alfabetismo en la comuna de San Antonio, en los Años 2006-2009-2011-2013-2015-2017. Gráfico de elaboración propia con base en Encuestas CASEN 2006 a 2017- CLP/mes</t>
  </si>
  <si>
    <t>ingresos,personas,histórico,CASEN,encuesta,CASEN,INE,estadística,Socioeconómico,Ingreso Promedio Comunal,Ingreso por Sexo-Alfabetismo,San Antonio,Ingreso Mujeres - Alfabetismo</t>
  </si>
  <si>
    <t>https://analytics.zoho.com/open-view/2395394000008161225?ZOHO_CRITERIA=%22Localiza%20Chile%22.%22Codcom%22%3D5601</t>
  </si>
  <si>
    <t>Comparativo de Ingreso Promedio Mensual entre personas con y sin alfabetización en la comuna de Romeral</t>
  </si>
  <si>
    <t>Gráfico nos muestra el Comparativo de Ingreso Promedio Mensual entre personas con y sin alfabetización en la comuna de Romeral en el Año 2017. Gráfico de elaboración propia con base en Encuestas CASEN 2006 a 2017-unidad CLP/mes</t>
  </si>
  <si>
    <t>https://analytics.zoho.com/open-view/2395394000008161227?ZOHO_CRITERIA=%22Localiza%20Chile%22.%22Codcom%22%3D7306</t>
  </si>
  <si>
    <t>Variación porcentual del Ingreso Promedio Mensual por Persona en la comuna de Hijuelas</t>
  </si>
  <si>
    <t xml:space="preserve"> Muestra en proporciones de la Variación porcentual del Ingreso Promedio Mensual por Persona en la comuna de Hijuelas en los Años 2006-2009-2011-2013-2015-2017. Gráfico de elaboración propia con base en Encuestas CASEN 2006 a 2017- Porcentaje (%)</t>
  </si>
  <si>
    <t>ingresos,personas,histórico,CASEN,encuesta,CASEN,INE,estadística,Socioeconómico,Ingreso Promedio Comunal,Ingreso Promedio Mensual,Hijuelas,Variación Ingreso Comunal</t>
  </si>
  <si>
    <t>https://analytics.zoho.com/open-view/2395394000008161221?ZOHO_CRITERIA=%22Localiza%20Chile%22.%22Codcom%22%3D5503</t>
  </si>
  <si>
    <t>Ingreso Promedio Mensual de Mujeres y Hombres en el año 2017 en la comuna de Porvenir</t>
  </si>
  <si>
    <t xml:space="preserve"> Distribución del Ingreso Promedio Mensual de Mujeres y Hombres en el año 2017 en la comuna de Porvenir. Gráfico de elaboración propia con base en Encuestas CASEN 2006 a 2017- CLP/mes</t>
  </si>
  <si>
    <t>ingresos,personas,histórico,CASEN,encuesta,CASEN,INE,estadística,Socioeconómico,Ingreso Promedio Comunal,Ingreso por Sexo,Porvenir,Ingreso por Sexo</t>
  </si>
  <si>
    <t>https://analytics.zoho.com/open-view/2395394000008161223?ZOHO_CRITERIA=%22Localiza%20Chile%22.%22Codcom%22%3D12301</t>
  </si>
  <si>
    <t>Evolución del Ingreso Promedio Mensual por Etnia en la Región de Ñuble</t>
  </si>
  <si>
    <t>Evolución del Ingreso Promedio Mensual por Etnia en la Región de Ñuble, en los Años 2006-2009-2011-2013-2015-2017. Gráfico de elaboración propia con base en Encuestas CASEN 2006 a 2017- CLP/mes</t>
  </si>
  <si>
    <t>ingresos,personas,histórico,CASEN,encuesta,CASEN,INE,estadística,Socioeconómico,Ingreso Promedio Regional,Ingreso por Etnia,Región de Ñuble,Ingreso por Etnia</t>
  </si>
  <si>
    <t>https://analytics.zoho.com/open-view/2395394000008161208?ZOHO_CRITERIA=%22Localiza%20Chile%22.%22Codreg%22%3D16</t>
  </si>
  <si>
    <t>Variación porcentual del Ingreso Promedio Mensual por Persona en la comuna de Yungay</t>
  </si>
  <si>
    <t xml:space="preserve"> Muestra en proporciones de la Variación porcentual del Ingreso Promedio Mensual por Persona en la comuna de Yungay en los Años 2006-2009-2011-2013-2015-2017. Gráfico de elaboración propia con base en Encuestas CASEN 2006 a 2017- Porcentaje (%)</t>
  </si>
  <si>
    <t>ingresos,personas,histórico,CASEN,encuesta,CASEN,INE,estadística,Socioeconómico,Ingreso Promedio Comunal,Ingreso Promedio Mensual,Yungay,Variación Ingreso Comunal</t>
  </si>
  <si>
    <t>https://analytics.zoho.com/open-view/2395394000008161221?ZOHO_CRITERIA=%22Localiza%20Chile%22.%22Codcom%22%3D16109</t>
  </si>
  <si>
    <t>Evolución del Ingreso Promedio Mensual por Persona en la comuna de Tocopilla</t>
  </si>
  <si>
    <t>Evolución del Ingreso Promedio Mensual por Persona en la comuna de Tocopilla en los Años 2006-2009-2011-2013-2015-2017. Gráfico de elaboración propia con base en Encuestas CASEN 2006 a 2017- CLP/mes</t>
  </si>
  <si>
    <t>ingresos,personas,histórico,CASEN,encuesta,CASEN,INE,estadística,Socioeconómico,Ingreso Promedio Comunal,Ingreso Promedio Mensual,Tocopilla,Ingreso Comunal</t>
  </si>
  <si>
    <t>https://analytics.zoho.com/open-view/2395394000008161220?ZOHO_CRITERIA=%22Localiza%20Chile%22.%22Codcom%22%3D2301</t>
  </si>
  <si>
    <t>Evolución del Ingreso Promedio Mensual por Persona en la comuna de Paredones</t>
  </si>
  <si>
    <t>Evolución del Ingreso Promedio Mensual por Persona en la comuna de Paredones en los Años 2006-2009-2011-2013-2015-2017. Gráfico de elaboración propia con base en Encuestas CASEN 2006 a 2017- CLP/mes</t>
  </si>
  <si>
    <t>ingresos,personas,histórico,CASEN,encuesta,CASEN,INE,estadística,Socioeconómico,Ingreso Promedio Comunal,Ingreso Promedio Mensual,Paredones,Ingreso Comunal</t>
  </si>
  <si>
    <t>https://analytics.zoho.com/open-view/2395394000008161220?ZOHO_CRITERIA=%22Localiza%20Chile%22.%22Codcom%22%3D6206</t>
  </si>
  <si>
    <t>Variación porcentual del Ingreso Promedio Mensual por Persona en la comuna de Curanilahue</t>
  </si>
  <si>
    <t xml:space="preserve"> Muestra en proporciones de la Variación porcentual del Ingreso Promedio Mensual por Persona en la comuna de Curanilahue en los Años 2006-2009-2011-2013-2015-2017. Gráfico de elaboración propia con base en Encuestas CASEN 2006 a 2017- Porcentaje (%)</t>
  </si>
  <si>
    <t>ingresos,personas,histórico,CASEN,encuesta,CASEN,INE,estadística,Socioeconómico,Ingreso Promedio Comunal,Ingreso Promedio Mensual,Curanilahue,Variación Ingreso Comunal</t>
  </si>
  <si>
    <t>https://analytics.zoho.com/open-view/2395394000008161221?ZOHO_CRITERIA=%22Localiza%20Chile%22.%22Codcom%22%3D8205</t>
  </si>
  <si>
    <t>Comparativo de Ingreso Promedio Mensual entre personas con y sin alfabetización en la comuna de Talagante</t>
  </si>
  <si>
    <t>Gráfico nos muestra el Comparativo de Ingreso Promedio Mensual entre personas con y sin alfabetización en la comuna de Talagante en el Año 2017. Gráfico de elaboración propia con base en Encuestas CASEN 2006 a 2017-unidad CLP/mes</t>
  </si>
  <si>
    <t>https://analytics.zoho.com/open-view/2395394000008161227?ZOHO_CRITERIA=%22Localiza%20Chile%22.%22Codcom%22%3D13601</t>
  </si>
  <si>
    <t>Evolución del Ingreso Promedio Mensual por Persona para Mujeres y Hombres en la comuna de Punta Arenas</t>
  </si>
  <si>
    <t>Evolución del Ingreso Promedio Mensual por Persona para Mujeres y Hombres en la comuna de Punta Arenas, en los Años 2006-2009-2011-2013-2015-2017. Gráfico de elaboración propia con base en Encuestas CASEN 2006 a 2017- CLP/mes</t>
  </si>
  <si>
    <t>https://analytics.zoho.com/open-view/2395394000008161222?ZOHO_CRITERIA=%22Localiza%20Chile%22.%22Codcom%22%3D12101</t>
  </si>
  <si>
    <t>#1774B344</t>
  </si>
  <si>
    <t>Evolución del Ingreso Promedio Mensual por Alfabetismo en la comuna de Vallenar</t>
  </si>
  <si>
    <t>Muestra de la Evolución del Ingreso Promedio Mensual por Alfabetismo en la comuna de Vallenar en los Años 2006-2009-2011-2013-2015-2017. Gráfico de elaboración propia con base en Encuestas CASEN 2006 a 2017-unidad CLP/mes</t>
  </si>
  <si>
    <t>ingresos,personas,histórico,CASEN,encuesta,CASEN,INE,estadística,Socioeconómico,Ingreso Promedio Comunal,Ingreso por Alfabetismo,Vallenar,Ingreso por Alfabetismo</t>
  </si>
  <si>
    <t>https://analytics.zoho.com/open-view/2395394000008161226?ZOHO_CRITERIA=%22Localiza%20Chile%22.%22Codcom%22%3D3301</t>
  </si>
  <si>
    <t>Variación porcentual del Ingreso Promedio Mensual por Persona en la comuna de Ñiquén</t>
  </si>
  <si>
    <t xml:space="preserve"> Muestra en proporciones de la Variación porcentual del Ingreso Promedio Mensual por Persona en la comuna de Ñiquén en los Años 2006-2009-2011-2013-2015-2017. Gráfico de elaboración propia con base en Encuestas CASEN 2006 a 2017- Porcentaje (%)</t>
  </si>
  <si>
    <t>ingresos,personas,histórico,CASEN,encuesta,CASEN,INE,estadística,Socioeconómico,Ingreso Promedio Comunal,Ingreso Promedio Mensual,Ñiquén,Variación Ingreso Comunal</t>
  </si>
  <si>
    <t>https://analytics.zoho.com/open-view/2395394000008161221?ZOHO_CRITERIA=%22Localiza%20Chile%22.%22Codcom%22%3D16303</t>
  </si>
  <si>
    <t>Variación porcentual del Ingreso Promedio Mensual por Persona en la comuna de San Juan de La Costa</t>
  </si>
  <si>
    <t xml:space="preserve"> Muestra en proporciones de la Variación porcentual del Ingreso Promedio Mensual por Persona en la comuna de San Juan de La Costa en los Años 2006-2009-2011-2013-2015-2017. Gráfico de elaboración propia con base en Encuestas CASEN 2006 a 2017- Porcentaje (%)</t>
  </si>
  <si>
    <t>ingresos,personas,histórico,CASEN,encuesta,CASEN,INE,estadística,Socioeconómico,Ingreso Promedio Comunal,Ingreso Promedio Mensual,San Juan de La Costa,Variación Ingreso Comunal</t>
  </si>
  <si>
    <t>https://analytics.zoho.com/open-view/2395394000008161221?ZOHO_CRITERIA=%22Localiza%20Chile%22.%22Codcom%22%3D10306</t>
  </si>
  <si>
    <t>Diferencial de Ingreso Promedio Mensual de Mujeres según Alfabetismo en la comuna de Catemu</t>
  </si>
  <si>
    <t>Evolución del Diferencial de Ingreso Promedio Mensual de Mujeres según Alfabetismo en la comuna de Catemu, en los Años 2006-2009-2011-2013-2015-2017. Gráfico de elaboración propia con base en Encuestas CASEN 2006 a 2017- CLP/mes</t>
  </si>
  <si>
    <t>ingresos,personas,histórico,CASEN,encuesta,CASEN,INE,estadística,Socioeconómico,Ingreso Promedio Comunal,Ingreso por Sexo-Alfabetismo,Catemu,Ingreso Mujeres - Alfabetismo</t>
  </si>
  <si>
    <t>https://analytics.zoho.com/open-view/2395394000008161225?ZOHO_CRITERIA=%22Localiza%20Chile%22.%22Codcom%22%3D5702</t>
  </si>
  <si>
    <t>Evolución del Ingreso Promedio Mensual por Alfabetismo en la comuna de La Florida</t>
  </si>
  <si>
    <t>Muestra de la Evolución del Ingreso Promedio Mensual por Alfabetismo en la comuna de La Florida en los Años 2006-2009-2011-2013-2015-2017. Gráfico de elaboración propia con base en Encuestas CASEN 2006 a 2017-unidad CLP/mes</t>
  </si>
  <si>
    <t>ingresos,personas,histórico,CASEN,encuesta,CASEN,INE,estadística,Socioeconómico,Ingreso Promedio Comunal,Ingreso por Alfabetismo,La Florida,Ingreso por Alfabetismo</t>
  </si>
  <si>
    <t>https://analytics.zoho.com/open-view/2395394000008161226?ZOHO_CRITERIA=%22Localiza%20Chile%22.%22Codcom%22%3D13110</t>
  </si>
  <si>
    <t>Evolución del Ingreso Promedio Mensual por Persona en la comuna de Mostazal</t>
  </si>
  <si>
    <t>Evolución del Ingreso Promedio Mensual por Persona en la comuna de Mostazal en los Años 2006-2009-2011-2013-2015-2017. Gráfico de elaboración propia con base en Encuestas CASEN 2006 a 2017- CLP/mes</t>
  </si>
  <si>
    <t>ingresos,personas,histórico,CASEN,encuesta,CASEN,INE,estadística,Socioeconómico,Ingreso Promedio Comunal,Ingreso Promedio Mensual,Mostazal,Ingreso Comunal</t>
  </si>
  <si>
    <t>https://analytics.zoho.com/open-view/2395394000008161220?ZOHO_CRITERIA=%22Localiza%20Chile%22.%22Codcom%22%3D6110</t>
  </si>
  <si>
    <t>#1774B164</t>
  </si>
  <si>
    <t>Diferencial de Ingreso Promedio Mensual de Hombres según Alfabetismo en la comuna de Penco</t>
  </si>
  <si>
    <t>Evolución del Diferencial de Ingreso Promedio Mensual de Hombres según Alfabetismo en la comuna de Penco, en los Años 2006-2009-2011-2013-2015-2017. Gráfico de elaboración propia con base en Encuestas CASEN 2006 a 2017- CLP/mes</t>
  </si>
  <si>
    <t>ingresos,personas,histórico,CASEN,encuesta,CASEN,INE,estadística,Socioeconómico,Ingreso Promedio Comunal,Ingreso por Sexo-Alfabetismo,Penco,Ingreso Hombres - Alfabetismo</t>
  </si>
  <si>
    <t>https://analytics.zoho.com/open-view/2395394000008161224?ZOHO_CRITERIA=%22Localiza%20Chile%22.%22Codcom%22%3D8107</t>
  </si>
  <si>
    <t>Evolución del Ingreso Promedio Mensual por Persona en la comuna de Combarbalá</t>
  </si>
  <si>
    <t>Evolución del Ingreso Promedio Mensual por Persona en la comuna de Combarbalá en los Años 2006-2009-2011-2013-2015-2017. Gráfico de elaboración propia con base en Encuestas CASEN 2006 a 2017- CLP/mes</t>
  </si>
  <si>
    <t>ingresos,personas,histórico,CASEN,encuesta,CASEN,INE,estadística,Socioeconómico,Ingreso Promedio Comunal,Ingreso Promedio Mensual,Combarbalá,Ingreso Comunal</t>
  </si>
  <si>
    <t>https://analytics.zoho.com/open-view/2395394000008161220?ZOHO_CRITERIA=%22Localiza%20Chile%22.%22Codcom%22%3D4302</t>
  </si>
  <si>
    <t>#1774B113</t>
  </si>
  <si>
    <t>Diferencial de Ingreso Promedio Mensual de Mujeres según Alfabetismo en la comuna de Los Muermos</t>
  </si>
  <si>
    <t>Evolución del Diferencial de Ingreso Promedio Mensual de Mujeres según Alfabetismo en la comuna de Los Muermos, en los Años 2006-2009-2011-2013-2015-2017. Gráfico de elaboración propia con base en Encuestas CASEN 2006 a 2017- CLP/mes</t>
  </si>
  <si>
    <t>ingresos,personas,histórico,CASEN,encuesta,CASEN,INE,estadística,Socioeconómico,Ingreso Promedio Comunal,Ingreso por Sexo-Alfabetismo,Los Muermos,Ingreso Mujeres - Alfabetismo</t>
  </si>
  <si>
    <t>https://analytics.zoho.com/open-view/2395394000008161225?ZOHO_CRITERIA=%22Localiza%20Chile%22.%22Codcom%22%3D10106</t>
  </si>
  <si>
    <t>Evolución del Ingreso Promedio Mensual por Persona en la comuna de Vallenar</t>
  </si>
  <si>
    <t>Evolución del Ingreso Promedio Mensual por Persona en la comuna de Vallenar en los Años 2006-2009-2011-2013-2015-2017. Gráfico de elaboración propia con base en Encuestas CASEN 2006 a 2017- CLP/mes</t>
  </si>
  <si>
    <t>ingresos,personas,histórico,CASEN,encuesta,CASEN,INE,estadística,Socioeconómico,Ingreso Promedio Comunal,Ingreso Promedio Mensual,Vallenar,Ingreso Comunal</t>
  </si>
  <si>
    <t>https://analytics.zoho.com/open-view/2395394000008161220?ZOHO_CRITERIA=%22Localiza%20Chile%22.%22Codcom%22%3D3301</t>
  </si>
  <si>
    <t>Comparativo de Ingreso Promedio Mensual entre personas con y sin alfabetización en la comuna de Llanquihue</t>
  </si>
  <si>
    <t>Gráfico nos muestra el Comparativo de Ingreso Promedio Mensual entre personas con y sin alfabetización en la comuna de Llanquihue en el Año 2017. Gráfico de elaboración propia con base en Encuestas CASEN 2006 a 2017-unidad CLP/mes</t>
  </si>
  <si>
    <t>ingresos,personas,histórico,CASEN,encuesta,CASEN,INE,estadística,Socioeconómico,Ingreso Promedio Comunal,Ingreso por Alfabetismo,Llanquihue,Ingreso por Alfabetismo</t>
  </si>
  <si>
    <t>https://analytics.zoho.com/open-view/2395394000008161227?ZOHO_CRITERIA=%22Localiza%20Chile%22.%22Codcom%22%3D10107</t>
  </si>
  <si>
    <t>Ingreso Promedio Mensual de Mujeres y Hombres en el año 2017 en la comuna de Longaví</t>
  </si>
  <si>
    <t xml:space="preserve"> Distribución del Ingreso Promedio Mensual de Mujeres y Hombres en el año 2017 en la comuna de Longaví. Gráfico de elaboración propia con base en Encuestas CASEN 2006 a 2017- CLP/mes</t>
  </si>
  <si>
    <t>ingresos,personas,histórico,CASEN,encuesta,CASEN,INE,estadística,Socioeconómico,Ingreso Promedio Comunal,Ingreso por Sexo,Longaví,Ingreso por Sexo</t>
  </si>
  <si>
    <t>https://analytics.zoho.com/open-view/2395394000008161223?ZOHO_CRITERIA=%22Localiza%20Chile%22.%22Codcom%22%3D7403</t>
  </si>
  <si>
    <t>Evolución del Ingreso Promedio Mensual por Persona en la comuna de Coquimbo</t>
  </si>
  <si>
    <t>Evolución del Ingreso Promedio Mensual por Persona en la comuna de Coquimbo en los Años 2006-2009-2011-2013-2015-2017. Gráfico de elaboración propia con base en Encuestas CASEN 2006 a 2017- CLP/mes</t>
  </si>
  <si>
    <t>ingresos,personas,histórico,CASEN,encuesta,CASEN,INE,estadística,Socioeconómico,Ingreso Promedio Comunal,Ingreso Promedio Mensual,Coquimbo,Ingreso Comunal</t>
  </si>
  <si>
    <t>https://analytics.zoho.com/open-view/2395394000008161220?ZOHO_CRITERIA=%22Localiza%20Chile%22.%22Codcom%22%3D4102</t>
  </si>
  <si>
    <t>#1774B103</t>
  </si>
  <si>
    <t>Diferencial de Ingreso Promedio Mensual de Hombres según Alfabetismo en la comuna de Puyehue</t>
  </si>
  <si>
    <t>Evolución del Diferencial de Ingreso Promedio Mensual de Hombres según Alfabetismo en la comuna de Puyehue, en los Años 2006-2009-2011-2013-2015-2017. Gráfico de elaboración propia con base en Encuestas CASEN 2006 a 2017- CLP/mes</t>
  </si>
  <si>
    <t>ingresos,personas,histórico,CASEN,encuesta,CASEN,INE,estadística,Socioeconómico,Ingreso Promedio Comunal,Ingreso por Sexo-Alfabetismo,Puyehue,Ingreso Hombres - Alfabetismo</t>
  </si>
  <si>
    <t>https://analytics.zoho.com/open-view/2395394000008161224?ZOHO_CRITERIA=%22Localiza%20Chile%22.%22Codcom%22%3D10304</t>
  </si>
  <si>
    <t>Diferencial de Ingreso Promedio Mensual de Mujeres según Alfabetismo en la comuna de Cochamó</t>
  </si>
  <si>
    <t>Evolución del Diferencial de Ingreso Promedio Mensual de Mujeres según Alfabetismo en la comuna de Cochamó, en los Años 2006-2009-2011-2013-2015-2017. Gráfico de elaboración propia con base en Encuestas CASEN 2006 a 2017- CLP/mes</t>
  </si>
  <si>
    <t>ingresos,personas,histórico,CASEN,encuesta,CASEN,INE,estadística,Socioeconómico,Ingreso Promedio Comunal,Ingreso por Sexo-Alfabetismo,Cochamó,Ingreso Mujeres - Alfabetismo</t>
  </si>
  <si>
    <t>https://analytics.zoho.com/open-view/2395394000008161225?ZOHO_CRITERIA=%22Localiza%20Chile%22.%22Codcom%22%3D10103</t>
  </si>
  <si>
    <t>Variación porcentual del Ingreso Promedio Mensual por Persona en la comuna de Recoleta</t>
  </si>
  <si>
    <t xml:space="preserve"> Muestra en proporciones de la Variación porcentual del Ingreso Promedio Mensual por Persona en la comuna de Recoleta en los Años 2006-2009-2011-2013-2015-2017. Gráfico de elaboración propia con base en Encuestas CASEN 2006 a 2017- Porcentaje (%)</t>
  </si>
  <si>
    <t>ingresos,personas,histórico,CASEN,encuesta,CASEN,INE,estadística,Socioeconómico,Ingreso Promedio Comunal,Ingreso Promedio Mensual,Recoleta,Variación Ingreso Comunal</t>
  </si>
  <si>
    <t>https://analytics.zoho.com/open-view/2395394000008161221?ZOHO_CRITERIA=%22Localiza%20Chile%22.%22Codcom%22%3D13127</t>
  </si>
  <si>
    <t>#1774B742</t>
  </si>
  <si>
    <t>Evolución del Ingreso Promedio Mensual por Persona para Mujeres y Hombres en la comuna de Papudo</t>
  </si>
  <si>
    <t>Evolución del Ingreso Promedio Mensual por Persona para Mujeres y Hombres en la comuna de Papudo, en los Años 2006-2009-2011-2013-2015-2017. Gráfico de elaboración propia con base en Encuestas CASEN 2006 a 2017- CLP/mes</t>
  </si>
  <si>
    <t>ingresos,personas,histórico,CASEN,encuesta,CASEN,INE,estadística,Socioeconómico,Ingreso Promedio Comunal,Ingreso por Sexo,Papudo,Ingreso por Sexo</t>
  </si>
  <si>
    <t>https://analytics.zoho.com/open-view/2395394000008161222?ZOHO_CRITERIA=%22Localiza%20Chile%22.%22Codcom%22%3D5403</t>
  </si>
  <si>
    <t>#1774B131</t>
  </si>
  <si>
    <t>Evolución del Ingreso Promedio Mensual por Persona en la comuna de San Pedro de Atacama</t>
  </si>
  <si>
    <t>Evolución del Ingreso Promedio Mensual por Persona en la comuna de San Pedro de Atacama en los Años 2006-2009-2011-2013-2015-2017. Gráfico de elaboración propia con base en Encuestas CASEN 2006 a 2017- CLP/mes</t>
  </si>
  <si>
    <t>ingresos,personas,histórico,CASEN,encuesta,CASEN,INE,estadística,Socioeconómico,Ingreso Promedio Comunal,Ingreso Promedio Mensual,San Pedro de Atacama,Ingreso Comunal</t>
  </si>
  <si>
    <t>https://analytics.zoho.com/open-view/2395394000008161220?ZOHO_CRITERIA=%22Localiza%20Chile%22.%22Codcom%22%3D2203</t>
  </si>
  <si>
    <t>Diferencial de Ingreso Promedio Mensual de Hombres según Alfabetismo en la comuna de Lago Ranco</t>
  </si>
  <si>
    <t>Evolución del Diferencial de Ingreso Promedio Mensual de Hombres según Alfabetismo en la comuna de Lago Ranco, en los Años 2006-2009-2011-2013-2015-2017. Gráfico de elaboración propia con base en Encuestas CASEN 2006 a 2017- CLP/mes</t>
  </si>
  <si>
    <t>ingresos,personas,histórico,CASEN,encuesta,CASEN,INE,estadística,Socioeconómico,Ingreso Promedio Comunal,Ingreso por Sexo-Alfabetismo,Lago Ranco,Ingreso Hombres - Alfabetismo</t>
  </si>
  <si>
    <t>https://analytics.zoho.com/open-view/2395394000008161224?ZOHO_CRITERIA=%22Localiza%20Chile%22.%22Codcom%22%3D14203</t>
  </si>
  <si>
    <t>#1774B778</t>
  </si>
  <si>
    <t>Comparativo de Ingreso Promedio Mensual entre personas con y sin alfabetización en la comuna de Curarrehue</t>
  </si>
  <si>
    <t>Gráfico nos muestra el Comparativo de Ingreso Promedio Mensual entre personas con y sin alfabetización en la comuna de Curarrehue en el Año 2017. Gráfico de elaboración propia con base en Encuestas CASEN 2006 a 2017-unidad CLP/mes</t>
  </si>
  <si>
    <t>ingresos,personas,histórico,CASEN,encuesta,CASEN,INE,estadística,Socioeconómico,Ingreso Promedio Comunal,Ingreso por Alfabetismo,Curarrehue,Ingreso por Alfabetismo</t>
  </si>
  <si>
    <t>https://analytics.zoho.com/open-view/2395394000008161227?ZOHO_CRITERIA=%22Localiza%20Chile%22.%22Codcom%22%3D9104</t>
  </si>
  <si>
    <t>#1774B637</t>
  </si>
  <si>
    <t>Evolución del Ingreso Promedio Mensual por Persona para Mujeres y Hombres en la comuna de Curaco de Vélez</t>
  </si>
  <si>
    <t>Evolución del Ingreso Promedio Mensual por Persona para Mujeres y Hombres en la comuna de Curaco de Vélez, en los Años 2006-2009-2011-2013-2015-2017. Gráfico de elaboración propia con base en Encuestas CASEN 2006 a 2017- CLP/mes</t>
  </si>
  <si>
    <t>ingresos,personas,histórico,CASEN,encuesta,CASEN,INE,estadística,Socioeconómico,Ingreso Promedio Comunal,Ingreso por Sexo,Curaco de Vélez,Ingreso por Sexo</t>
  </si>
  <si>
    <t>https://analytics.zoho.com/open-view/2395394000008161222?ZOHO_CRITERIA=%22Localiza%20Chile%22.%22Codcom%22%3D10204</t>
  </si>
  <si>
    <t>#1774B316</t>
  </si>
  <si>
    <t>Ingreso Promedio Mensual de Mujeres y Hombres en el año 2017 en la comuna de La Granja</t>
  </si>
  <si>
    <t xml:space="preserve"> Distribución del Ingreso Promedio Mensual de Mujeres y Hombres en el año 2017 en la comuna de La Granja. Gráfico de elaboración propia con base en Encuestas CASEN 2006 a 2017- CLP/mes</t>
  </si>
  <si>
    <t>ingresos,personas,histórico,CASEN,encuesta,CASEN,INE,estadística,Socioeconómico,Ingreso Promedio Comunal,Ingreso por Sexo,La Granja,Ingreso por Sexo</t>
  </si>
  <si>
    <t>https://analytics.zoho.com/open-view/2395394000008161223?ZOHO_CRITERIA=%22Localiza%20Chile%22.%22Codcom%22%3D13111</t>
  </si>
  <si>
    <t>#1774B726</t>
  </si>
  <si>
    <t>Diferencial de Ingreso Promedio Mensual de Hombres según Alfabetismo en la comuna de Isla de Pascua</t>
  </si>
  <si>
    <t>Evolución del Diferencial de Ingreso Promedio Mensual de Hombres según Alfabetismo en la comuna de Isla de Pascua, en los Años 2006-2009-2011-2013-2015-2017. Gráfico de elaboración propia con base en Encuestas CASEN 2006 a 2017- CLP/mes</t>
  </si>
  <si>
    <t>ingresos,personas,histórico,CASEN,encuesta,CASEN,INE,estadística,Socioeconómico,Ingreso Promedio Comunal,Ingreso por Sexo-Alfabetismo,Isla de Pascua,Ingreso Hombres - Alfabetismo</t>
  </si>
  <si>
    <t>https://analytics.zoho.com/open-view/2395394000008161224?ZOHO_CRITERIA=%22Localiza%20Chile%22.%22Codcom%22%3D5201</t>
  </si>
  <si>
    <t>Diferencial de Ingreso Promedio Mensual de Mujeres según Alfabetismo en la comuna de Salamanca</t>
  </si>
  <si>
    <t>Evolución del Diferencial de Ingreso Promedio Mensual de Mujeres según Alfabetismo en la comuna de Salamanca, en los Años 2006-2009-2011-2013-2015-2017. Gráfico de elaboración propia con base en Encuestas CASEN 2006 a 2017- CLP/mes</t>
  </si>
  <si>
    <t>ingresos,personas,histórico,CASEN,encuesta,CASEN,INE,estadística,Socioeconómico,Ingreso Promedio Comunal,Ingreso por Sexo-Alfabetismo,Salamanca,Ingreso Mujeres - Alfabetismo</t>
  </si>
  <si>
    <t>https://analytics.zoho.com/open-view/2395394000008161225?ZOHO_CRITERIA=%22Localiza%20Chile%22.%22Codcom%22%3D4204</t>
  </si>
  <si>
    <t>#1774B473</t>
  </si>
  <si>
    <t>Economía</t>
  </si>
  <si>
    <t>Superficie No Habitacional</t>
  </si>
  <si>
    <t>Construcción</t>
  </si>
  <si>
    <t>Fecha</t>
  </si>
  <si>
    <t>Superfie Autorizada No Habitacional ICEF Ampliaciones</t>
  </si>
  <si>
    <t>Periodo 2014-2021 (mensual)</t>
  </si>
  <si>
    <t>Superficie (m2)</t>
  </si>
  <si>
    <t>Instituto Nacional de Estadísticas (INE)</t>
  </si>
  <si>
    <t>Evolución de la Superficie de las solicitudes de edificación No Habitacional autorizada para construcción de Ampliaciones de la industria, comercio y establecimientos financieros (ICEF) en la Región de Los Ríos</t>
  </si>
  <si>
    <t>Gráfica muestra la Evolución de la Superficie de las solicitudes de edificación No Habitacional autorizada para construcción de Ampliaciones de la industria, comercio y establecimientos financieros (ICEF)  en la Región de Los Ríos, durante el Periodo 2014-2021 (mensual) de acuerdo a datos recopilados por el Instituto Nacional de Estadísticas (INE)- Superficie (m2)</t>
  </si>
  <si>
    <t>economía,INE,estadística,indicadores,económicos,,Construcción,Superficie No Habitacional,Región de Los Ríos,Superfie Autorizada No Habitacional ICEF Ampliaciones,Superficie (m2)</t>
  </si>
  <si>
    <t>https://analytics.zoho.com/open-view/2395394000008224285?ZOHO_CRITERIA=%22Consolidado_Estadisticas_Regionales_New%22.%22C%C3%B3digo%20regi%C3%B3n%22%3D14</t>
  </si>
  <si>
    <t>Desembarque Artesanal</t>
  </si>
  <si>
    <t>Pesca</t>
  </si>
  <si>
    <t>Moluscos</t>
  </si>
  <si>
    <t>toneladas (t)</t>
  </si>
  <si>
    <t>Servicio Nacional de Pesca (SERNAPESCA)</t>
  </si>
  <si>
    <t>Evolución del Desembarque Artesanal de Moluscos a Escala Nacional</t>
  </si>
  <si>
    <t>Gráfica muestra la Evolución del Desembarque Artesanal de Moluscos a Escala Nacional -Chile- durante el Periodo 2014-2021 (mensual) de acuerdo a datos recopilados por el Servicio Nacional de Pesca (SERNAPESCA)- toneladas (t)</t>
  </si>
  <si>
    <t>economía,INE,estadística,indicadores,económicos,,Pesca,Desembarque Artesanal,Chile,Moluscos,toneladas (t)</t>
  </si>
  <si>
    <t>https://analytics.zoho.com/open-view/2395394000008334512</t>
  </si>
  <si>
    <t>Ocupación</t>
  </si>
  <si>
    <t>Turismo</t>
  </si>
  <si>
    <t>Número de Pernoctaciones</t>
  </si>
  <si>
    <t>noches (unidades)</t>
  </si>
  <si>
    <t>Evolución del Número total de noches que los pasajeros se alojan en el establecimiento en la Región de Ñuble</t>
  </si>
  <si>
    <t>Gráfica muestra la Evolución del Número total de noches que los pasajeros se alojan en el establecimiento a Escala Nacional en la Región de Ñuble, durante el Periodo 2014-2021 (mensual) de acuerdo a datos recopilados por el Instituto Nacional de Estadísticas (INE)- noches (unidades)</t>
  </si>
  <si>
    <t>economía,INE,estadística,indicadores,económicos,,Turismo,Ocupación,Región de Ñuble,Número de Pernoctaciones,noches (unidades)</t>
  </si>
  <si>
    <t>https://analytics.zoho.com/open-view/2395394000008296020?ZOHO_CRITERIA=%22Consolidado_Estadisticas_Regionales_New%22.%22C%C3%B3digo%20regi%C3%B3n%22%3D16</t>
  </si>
  <si>
    <t>Pórticos y Peajes</t>
  </si>
  <si>
    <t>Transporte</t>
  </si>
  <si>
    <t>Pasada de vehiculos Pórticos Autopistas Interurbanas</t>
  </si>
  <si>
    <t>Número Vehículos (unidades)</t>
  </si>
  <si>
    <t>Ministerio de Transportes y Telecomunicaciones</t>
  </si>
  <si>
    <t>Evolución de la Pasada de vehículos por plazas de peajes y pórticos de autopistas interurbanas en la Región de Ñuble</t>
  </si>
  <si>
    <t>Gráfica muestra la Evolución de la Pasada de vehículos por plazas de peajes y pórticos de autopistas interurbanas en la Región de Ñuble, durante el Periodo 2014-2021 (mensual) de acuerdo a datos recopilados por el Ministerio de Transportes y Telecomunicaciones- Número Vehículos (unidades)</t>
  </si>
  <si>
    <t>economía,INE,estadística,indicadores,económicos,,Transporte,Pórticos y Peajes,Región de Ñuble,Pasada de vehiculos Pórticos Autopistas Interurbanas,Número Vehículos (unidades)</t>
  </si>
  <si>
    <t>https://analytics.zoho.com/open-view/2395394000008306375?ZOHO_CRITERIA=%22Consolidado_Estadisticas_Regionales_New%22.%22C%C3%B3digo%20regi%C3%B3n%22%3D16</t>
  </si>
  <si>
    <t>Precio y Rendimiento</t>
  </si>
  <si>
    <t>Rendimiento del Ingreso por Alojamiento</t>
  </si>
  <si>
    <t>pesos chilenos (CLP)</t>
  </si>
  <si>
    <t>Evolución del Rendimiento del ingreso por alojamiento, según el total de habitaciones disponibles por días de funcionamiento en la Región de O'Higgins</t>
  </si>
  <si>
    <t>Gráfica muestra la Evolución del Rendimiento del ingreso por alojamiento, según el total de habitaciones disponibles por días de funcionamiento en la Región de O'Higgins, durante el Periodo 2014-2021 (mensual) de acuerdo a datos recopilados por el Instituto Nacional de Estadísticas (INE)- pesos chilenos (CLP)</t>
  </si>
  <si>
    <t>economía,INE,estadística,indicadores,económicos,,Turismo,Precio y Rendimiento,Región de O'Higgins,Rendimiento del Ingreso por Alojamiento,pesos chilenos (CLP)</t>
  </si>
  <si>
    <t>https://analytics.zoho.com/open-view/2395394000008300623?ZOHO_CRITERIA=%22Consolidado_Estadisticas_Regionales_New%22.%22C%C3%B3digo%20regi%C3%B3n%22%3D6</t>
  </si>
  <si>
    <t>Superfie Autorizada No Habitacional Servicios Ampliaciones</t>
  </si>
  <si>
    <t>Evolución de la Superficie de las solicitudes de edificación No Habitacional autorizada para construcción de  Ampliaciones de Servicios en la Región del Biobío</t>
  </si>
  <si>
    <t>Gráfica muestra la Evolución de la Superficie de las solicitudes de edificación No Habitacional autorizada para construcción de Ampliaciones de Servicios en la Región del Biobío, durante el Periodo 2014-2021 (mensual) de acuerdo a datos recopilados por el Instituto Nacional de Estadísticas (INE)- Superficie (m2)</t>
  </si>
  <si>
    <t>economía,INE,estadística,indicadores,económicos,,Construcción,Superficie No Habitacional,Región del Biobío,Superfie Autorizada No Habitacional Servicios Ampliaciones,Superficie (m2)</t>
  </si>
  <si>
    <t>https://analytics.zoho.com/open-view/2395394000008225247?ZOHO_CRITERIA=%22Consolidado_Estadisticas_Regionales_New%22.%22C%C3%B3digo%20regi%C3%B3n%22%3D8</t>
  </si>
  <si>
    <t>Carga Marítima</t>
  </si>
  <si>
    <t>Transporte Carga</t>
  </si>
  <si>
    <t>Carga Portuaria Cabotaje</t>
  </si>
  <si>
    <t>Evolución del Movimiento de Carga Portuaria Cabotaje en la Región del Biobío</t>
  </si>
  <si>
    <t>Gráfica muestra la Evolución del Movimiento de Carga Portuaria Cabotaje, que es el transporte de carga nacional o nacionalizada entre puertos de un mismo país, en la Región del Biobío, durante el Periodo 2014-2021 (mensual) de acuerdo a datos recopilados por el Ministerio de Transportes y Telecomunicaciones- toneladas (t)</t>
  </si>
  <si>
    <t>economía,INE,estadística,indicadores,económicos,,Transporte Carga,Carga Marítima,Región del Biobío,Carga Portuaria Cabotaje,toneladas (t)</t>
  </si>
  <si>
    <t>https://analytics.zoho.com/open-view/2395394000008311234?ZOHO_CRITERIA=%22Consolidado_Estadisticas_Regionales_New%22.%22C%C3%B3digo%20regi%C3%B3n%22%3D8</t>
  </si>
  <si>
    <t>Supermercados</t>
  </si>
  <si>
    <t>Comercio</t>
  </si>
  <si>
    <t>Ventas de Supermercados</t>
  </si>
  <si>
    <t>millones de pesos (MM CLP)</t>
  </si>
  <si>
    <t>Evolución de las Ventas totales netas (sin IVA) de supermercados a precios corrientes en la Región de La Araucanía</t>
  </si>
  <si>
    <t>Gráfica muestra la Evolución de las Ventas totales netas (sin IVA) de supermercados a precios corrientes para la Región de La Araucanía, durante el Periodo 2014-2021 (mensual) de acuerdo a datos recopilados por el Instituto Nacional de Estadísticas (INE)- millones de pesos (MM CLP)</t>
  </si>
  <si>
    <t>economía,INE,estadística,indicadores,económicos,,Comercio,Supermercados,Región de La Araucanía,Ventas de Supermercados,millones de pesos (MM CLP)</t>
  </si>
  <si>
    <t>https://analytics.zoho.com/open-view/2395394000008293485?ZOHO_CRITERIA=%22Consolidado_Estadisticas_Regionales_New%22.%22C%C3%B3digo%20regi%C3%B3n%22%3D9</t>
  </si>
  <si>
    <t>Índice de Producción Manufacturera</t>
  </si>
  <si>
    <t>Manufacturas</t>
  </si>
  <si>
    <t>IP Fab Eq. Eléctrico</t>
  </si>
  <si>
    <t>Índice</t>
  </si>
  <si>
    <t>Evolución del Índice de Producción de la división Fabricación de equipo eléctrico en la Región de Valparaíso</t>
  </si>
  <si>
    <t>Gráfica muestra la Evolución del Índice de Producción de la división Fabricación de equipo eléctrico  en la Región de Valparaíso, durante el Periodo 2014-2021 (mensual) de acuerdo a datos recopilados por el Instituto Nacional de Estadísticas (INE)- Índice</t>
  </si>
  <si>
    <t>economía,INE,estadística,indicadores,económicos,,Manufacturas,Índice de Producción Manufacturera,Región de Valparaíso,IP Fab Eq. Eléctrico,Índice</t>
  </si>
  <si>
    <t>https://analytics.zoho.com/open-view/2395394000008288731?ZOHO_CRITERIA=%22Consolidado_Estadisticas_Regionales_New%22.%22C%C3%B3digo%20regi%C3%B3n%22%3D5</t>
  </si>
  <si>
    <t>Desembarque Industrial</t>
  </si>
  <si>
    <t>Caballa</t>
  </si>
  <si>
    <t>Evolución del Desembarque Industrial de Caballa a Escala Nacional</t>
  </si>
  <si>
    <t>Gráfica muestra la Evolución del Desembarque Industrial  de Caballa a Escala Nacional-Chile- durante el Periodo 2014-2021 (mensual) de acuerdo a datos recopilados por el Servicio Nacional de Pesca (SERNAPESCA)- toneladas (t)</t>
  </si>
  <si>
    <t>economía,INE,estadística,indicadores,económicos,,Pesca,Desembarque Industrial,Chile,Caballa,toneladas (t)</t>
  </si>
  <si>
    <t>https://analytics.zoho.com/open-view/2395394000008336721</t>
  </si>
  <si>
    <t>Superfie Autorizada No Habitacional Nuevas</t>
  </si>
  <si>
    <t>Evolución de la Superficie de las solicitudes de edificación No Habitacional de Obras Nuevas autorizada para construcción en la Región del Biobío</t>
  </si>
  <si>
    <t>Gráfica muestra le Evolución de la Superficie de las solicitudes de edificación No Habitacional de Obras Nuevas autorizada para construcción en la Región del Biobío, durante el Periodo 2014-2021 (mensual) de acuerdo a datos recopilados por el Instituto Nacional de Estadísticas (INE)- Superficie (m2)</t>
  </si>
  <si>
    <t>economía,INE,estadística,indicadores,económicos,,Construcción,Superficie No Habitacional,Región del Biobío,Superfie Autorizada No Habitacional Nuevas,Superficie (m2)</t>
  </si>
  <si>
    <t>https://analytics.zoho.com/open-view/2395394000008228238?ZOHO_CRITERIA=%22Consolidado_Estadisticas_Regionales_New%22.%22C%C3%B3digo%20regi%C3%B3n%22%3D8</t>
  </si>
  <si>
    <t>IP Fab Papel</t>
  </si>
  <si>
    <t>Evolución del Índice de Producción de la división Fabricación de papel y productos de papel en la Región de Valparaíso</t>
  </si>
  <si>
    <t>Gráfica muestra la Evolución del Índice de Producción de la división Fabricación de papel y productos de papel en la Región de Valparaíso, durante el Periodo 2014-2021 (mensual) de acuerdo a datos recopilados por el Instituto Nacional de Estadísticas (INE)- Índice</t>
  </si>
  <si>
    <t>economía,INE,estadística,indicadores,económicos,,Manufacturas,Índice de Producción Manufacturera,Región de Valparaíso,IP Fab Papel,Índice</t>
  </si>
  <si>
    <t>https://analytics.zoho.com/open-view/2395394000008287171?ZOHO_CRITERIA=%22Consolidado_Estadisticas_Regionales_New%22.%22C%C3%B3digo%20regi%C3%B3n%22%3D5</t>
  </si>
  <si>
    <t>Superficie Habitacional</t>
  </si>
  <si>
    <t>Superfie Autorizada Habitacional Obras Nuevas</t>
  </si>
  <si>
    <t>Evolución de la Superficie de las solicitudes de edificación Habitacional autorizada para construcción de Obras Nuevas en la Región de Ñuble</t>
  </si>
  <si>
    <t>Gráfica muestra la Evolución de la Superficie de las solicitudes de edificación Habitacional autorizada para construcción de Obras Nuevas  en la Región de Ñuble, durante el Periodo 2014-2021 (mensual) de acuerdo a datos recopilados por el Instituto Nacional de Estadísticas (INE)- Superficie (m2)</t>
  </si>
  <si>
    <t>economía,INE,estadística,indicadores,económicos,,Construcción,Superficie Habitacional,Región de Ñuble,Superfie Autorizada Habitacional Obras Nuevas,Superficie (m2)</t>
  </si>
  <si>
    <t>https://analytics.zoho.com/open-view/2395394000008222524?ZOHO_CRITERIA=%22Consolidado_Estadisticas_Regionales_New%22.%22C%C3%B3digo%20regi%C3%B3n%22%3D16</t>
  </si>
  <si>
    <t>Superfie Autorizada No Habitacional Servicios</t>
  </si>
  <si>
    <t>Evolución de la Superficie de las solicitudes de edificación No Habitacional autorizada para construcción de obras nuevas y ampliaciones de Servicios en la Región de Los Lagos</t>
  </si>
  <si>
    <t>Gráfica muestra la Evolución de la Superficie de las solicitudes de edificación No Habitacional autorizada para construcción obras nuevas y ampliaciones de Servicios en la Región de Los Lagos, durante el Periodo 2014-2021 (mensual) de acuerdo a datos recopilados por el Instituto Nacional de Estadísticas (INE)- Superficie (m2)</t>
  </si>
  <si>
    <t>economía,INE,estadística,indicadores,económicos,,Construcción,Superficie No Habitacional,Región de Los Lagos,Superfie Autorizada No Habitacional Servicios,Superficie (m2)</t>
  </si>
  <si>
    <t>https://analytics.zoho.com/open-view/2395394000008226809?ZOHO_CRITERIA=%22Consolidado_Estadisticas_Regionales_New%22.%22C%C3%B3digo%20regi%C3%B3n%22%3D10</t>
  </si>
  <si>
    <t>Superfie Autorizada No Habitacional</t>
  </si>
  <si>
    <t>Evolución de la Superficie de las solicitudes de edificación No Habitacional autorizada para construcción en la Región de Aysén</t>
  </si>
  <si>
    <t>Gráfica muestra la Evolución de la Superficie de las solicitudes de edificación No Habitacional autorizada para construcción en la Región de Aysén, durante el Periodo 2014-2021 (mensual) de acuerdo a datos recopilados por el Instituto Nacional de Estadísticas (INE)- Superficie (m2)</t>
  </si>
  <si>
    <t>economía,INE,estadística,indicadores,económicos,,Construcción,Superficie No Habitacional,Región de Aysén,Superfie Autorizada No Habitacional,Superficie (m2)</t>
  </si>
  <si>
    <t>https://analytics.zoho.com/open-view/2395394000008223431?ZOHO_CRITERIA=%22Consolidado_Estadisticas_Regionales_New%22.%22C%C3%B3digo%20regi%C3%B3n%22%3D11</t>
  </si>
  <si>
    <t>Algas-Moluscos-Peces</t>
  </si>
  <si>
    <t>Evolución del Desembarque Industrial de Algas-Moluscos-Peces a Escala Nacional</t>
  </si>
  <si>
    <t>Gráfica muestra la Evolución del Desembarque Industrial  de Algas-Moluscos-Peces a Escala Nacional-Chile- durante el Periodo 2014-2021 (mensual) de acuerdo a datos recopilados por el Servicio Nacional de Pesca (SERNAPESCA)- toneladas (t)</t>
  </si>
  <si>
    <t>economía,INE,estadística,indicadores,económicos,,Pesca,Desembarque Industrial,Chile,Algas-Moluscos-Peces,toneladas (t)</t>
  </si>
  <si>
    <t>https://analytics.zoho.com/open-view/2395394000008384329</t>
  </si>
  <si>
    <t>Merluza Común</t>
  </si>
  <si>
    <t>Evolución del Desembarque Industrial de Merluza Común a Escala Nacional</t>
  </si>
  <si>
    <t>Gráfica muestra la Evolución del Desembarque Industrial  de Merluza Común a Escala Nacional-Chile- durante el Periodo 2014-2021 (mensual) de acuerdo a datos recopilados por el Servicio Nacional de Pesca (SERNAPESCA)- toneladas (t)</t>
  </si>
  <si>
    <t>economía,INE,estadística,indicadores,económicos,,Pesca,Desembarque Industrial,Chile,Merluza Común,toneladas (t)</t>
  </si>
  <si>
    <t>https://analytics.zoho.com/open-view/2395394000008337451</t>
  </si>
  <si>
    <t>Evolución de la Superficie de las solicitudes de edificación No Habitacional autorizada para construcción de  Ampliaciones de Servicios en la Región de Aysén</t>
  </si>
  <si>
    <t>Gráfica muestra la Evolución de la Superficie de las solicitudes de edificación No Habitacional autorizada para construcción de Ampliaciones de Servicios en la Región de Aysén, durante el Periodo 2014-2021 (mensual) de acuerdo a datos recopilados por el Instituto Nacional de Estadísticas (INE)- Superficie (m2)</t>
  </si>
  <si>
    <t>economía,INE,estadística,indicadores,económicos,,Construcción,Superficie No Habitacional,Región de Aysén,Superfie Autorizada No Habitacional Servicios Ampliaciones,Superficie (m2)</t>
  </si>
  <si>
    <t>https://analytics.zoho.com/open-view/2395394000008225247?ZOHO_CRITERIA=%22Consolidado_Estadisticas_Regionales_New%22.%22C%C3%B3digo%20regi%C3%B3n%22%3D11</t>
  </si>
  <si>
    <t>Índice de Ventas de Supermercados</t>
  </si>
  <si>
    <t>Evolución del Índice de Ventas de Supermercados en la Región de Los Lagos</t>
  </si>
  <si>
    <t>El gráfico muestra la evolución de Índice de Ventas de Supermercados para la Región de Los Lagos, durante el Periodo 2014-2021 (mensual) de acuerdo a datos recopilados por el Instituto Nacional de Estadísticas (INE)- Índice</t>
  </si>
  <si>
    <t>economía,INE,estadística,indicadores,económicos,,Comercio,Supermercados,Región de Los Lagos,Índice de Ventas de Supermercados,Índice</t>
  </si>
  <si>
    <t>https://analytics.zoho.com/open-view/2395394000008291726?ZOHO_CRITERIA=%22Consolidado_Estadisticas_Regionales_New%22.%22C%C3%B3digo%20regi%C3%B3n%22%3D10</t>
  </si>
  <si>
    <t>Peces</t>
  </si>
  <si>
    <t>porcentaje (%)</t>
  </si>
  <si>
    <t>Proporción del Desembarque Industrial de Peces por Especie durante el año 2020 a Escala Nacional</t>
  </si>
  <si>
    <t>Gráfica muestra la Evolución del Desembarque Industrial  de Peces a Escala Nacional-Chile- durante el Año 2020 de acuerdo a datos recopilados por el Servicio Nacional de Pesca (SERNAPESCA)- porcentaje (%)</t>
  </si>
  <si>
    <t>economía,INE,estadística,indicadores,económicos,,Pesca,Desembarque Industrial,Chile,Peces,porcentaje (%)</t>
  </si>
  <si>
    <t>https://analytics.zoho.com/open-view/2395394000008400543</t>
  </si>
  <si>
    <t>Evolución de la Superficie de las solicitudes de edificación No Habitacional autorizada para construcción de  Ampliaciones de Servicios en la Región de Maule</t>
  </si>
  <si>
    <t>Gráfica muestra la Evolución de la Superficie de las solicitudes de edificación No Habitacional autorizada para construcción de Ampliaciones de Servicios en la Región de Maule, durante el Periodo 2014-2021 (mensual) de acuerdo a datos recopilados por el Instituto Nacional de Estadísticas (INE)- Superficie (m2)</t>
  </si>
  <si>
    <t>economía,INE,estadística,indicadores,económicos,,Construcción,Superficie No Habitacional,Región de Maule,Superfie Autorizada No Habitacional Servicios Ampliaciones,Superficie (m2)</t>
  </si>
  <si>
    <t>https://analytics.zoho.com/open-view/2395394000008225247?ZOHO_CRITERIA=%22Consolidado_Estadisticas_Regionales_New%22.%22C%C3%B3digo%20regi%C3%B3n%22%3D7</t>
  </si>
  <si>
    <t>Crustáceos</t>
  </si>
  <si>
    <t>Años 2020 y 2021</t>
  </si>
  <si>
    <t>Comparativo del Desembarque Artesanal de Crustáceos por Especie para los años 2020 y 2021 a Escala Nacional</t>
  </si>
  <si>
    <t>Gráfica muestra la Evolución del Desembarque Artesanal  de Crustáceos por especies a Escala Nacional-Chile- durante el Años 2020 y 2021 de acuerdo a datos recopilados por el Servicio Nacional de Pesca (SERNAPESCA)- toneladas (t)</t>
  </si>
  <si>
    <t>economía,INE,estadística,indicadores,económicos,,Pesca,Desembarque Artesanal,Chile,Crustáceos,toneladas (t)</t>
  </si>
  <si>
    <t>https://analytics.zoho.com/open-view/2395394000008428423</t>
  </si>
  <si>
    <t>Evolución de la Superficie de las solicitudes de edificación No Habitacional autorizada para construcción de Ampliaciones de la industria, comercio y establecimientos financieros (ICEF) en la Región de La Araucanía</t>
  </si>
  <si>
    <t>Gráfica muestra la Evolución de la Superficie de las solicitudes de edificación No Habitacional autorizada para construcción de Ampliaciones de la industria, comercio y establecimientos financieros (ICEF)  en la Región de La Araucanía, durante el Periodo 2014-2021 (mensual) de acuerdo a datos recopilados por el Instituto Nacional de Estadísticas (INE)- Superficie (m2)</t>
  </si>
  <si>
    <t>economía,INE,estadística,indicadores,económicos,,Construcción,Superficie No Habitacional,Región de La Araucanía,Superfie Autorizada No Habitacional ICEF Ampliaciones,Superficie (m2)</t>
  </si>
  <si>
    <t>https://analytics.zoho.com/open-view/2395394000008224285?ZOHO_CRITERIA=%22Consolidado_Estadisticas_Regionales_New%22.%22C%C3%B3digo%20regi%C3%B3n%22%3D9</t>
  </si>
  <si>
    <t>Evolución de la Superficie de las solicitudes de edificación No Habitacional autorizada para construcción de obras nuevas y ampliaciones de Servicios en la Región de Arica y Parinacota</t>
  </si>
  <si>
    <t>Gráfica muestra la Evolución de la Superficie de las solicitudes de edificación No Habitacional autorizada para construcción obras nuevas y ampliaciones de Servicios en la Región de Arica y Parinacota, durante el Periodo 2014-2021 (mensual) de acuerdo a datos recopilados por el Instituto Nacional de Estadísticas (INE)- Superficie (m2)</t>
  </si>
  <si>
    <t>economía,INE,estadística,indicadores,económicos,,Construcción,Superficie No Habitacional,Región de Arica y Parinacota,Superfie Autorizada No Habitacional Servicios,Superficie (m2)</t>
  </si>
  <si>
    <t>https://analytics.zoho.com/open-view/2395394000008226809?ZOHO_CRITERIA=%22Consolidado_Estadisticas_Regionales_New%22.%22C%C3%B3digo%20regi%C3%B3n%22%3D15</t>
  </si>
  <si>
    <t>Cosechas Acuícolas</t>
  </si>
  <si>
    <t>Salmón del Atlántico</t>
  </si>
  <si>
    <t>Periodo 2014-2021</t>
  </si>
  <si>
    <t>Variación Anual de las Cosechas Acuícolas de Salmón del Atlántico a Escala Nacional</t>
  </si>
  <si>
    <t>Gráfica muestra la Evolución del Cosechas Acuícolas  de Salmón del Atlántico a Escala Nacional-Chile- durante el Periodo 2014-2021 de acuerdo a datos recopilados por el Servicio Nacional de Pesca (SERNAPESCA)- porcentaje (%)</t>
  </si>
  <si>
    <t>economía,INE,estadística,indicadores,económicos,,Pesca,Cosechas Acuícolas,Chile,Salmón del Atlántico,porcentaje (%)</t>
  </si>
  <si>
    <t>https://analytics.zoho.com/open-view/2395394000008404683</t>
  </si>
  <si>
    <t>Evolución de la Superficie de las solicitudes de edificación No Habitacional autorizada para construcción en la Región de O'Higgins</t>
  </si>
  <si>
    <t>Gráfica muestra la Evolución de la Superficie de las solicitudes de edificación No Habitacional autorizada para construcción en la Región de O'Higgins, durante el Periodo 2014-2021 (mensual) de acuerdo a datos recopilados por el Instituto Nacional de Estadísticas (INE)- Superficie (m2)</t>
  </si>
  <si>
    <t>economía,INE,estadística,indicadores,económicos,,Construcción,Superficie No Habitacional,Región de O'Higgins,Superfie Autorizada No Habitacional,Superficie (m2)</t>
  </si>
  <si>
    <t>https://analytics.zoho.com/open-view/2395394000008223431?ZOHO_CRITERIA=%22Consolidado_Estadisticas_Regionales_New%22.%22C%C3%B3digo%20regi%C3%B3n%22%3D6</t>
  </si>
  <si>
    <t>Parque Vehicular</t>
  </si>
  <si>
    <t>Parque Vehicular Minibuses</t>
  </si>
  <si>
    <t>Evolución del Parque Vehicular de Minibuses en la Región de O'Higgins</t>
  </si>
  <si>
    <t>Gráfica muestra la Evolución del Parque Vehicular de Minibuses, (Minibuses son vehículos de 12 a 17 asientos, incluido el del conductor), en la Región de O'Higgins, durante el Periodo 2014-2021 (mensual) de acuerdo a datos recopilados por el Ministerio de Transportes y Telecomunicaciones- Número Vehículos (unidades)</t>
  </si>
  <si>
    <t>economía,INE,estadística,indicadores,económicos,,Transporte,Parque Vehicular,Región de O'Higgins,Parque Vehicular Minibuses,Número Vehículos (unidades)</t>
  </si>
  <si>
    <t>https://analytics.zoho.com/open-view/2395394000008303939?ZOHO_CRITERIA=%22Consolidado_Estadisticas_Regionales_New%22.%22C%C3%B3digo%20regi%C3%B3n%22%3D6</t>
  </si>
  <si>
    <t>Evolución de la Superficie de las solicitudes de edificación No Habitacional autorizada para construcción de obras nuevas y ampliaciones de Servicios en la Región de Ñuble</t>
  </si>
  <si>
    <t>Gráfica muestra la Evolución de la Superficie de las solicitudes de edificación No Habitacional autorizada para construcción obras nuevas y ampliaciones de Servicios en la Región de Ñuble, durante el Periodo 2014-2021 (mensual) de acuerdo a datos recopilados por el Instituto Nacional de Estadísticas (INE)- Superficie (m2)</t>
  </si>
  <si>
    <t>economía,INE,estadística,indicadores,económicos,,Construcción,Superficie No Habitacional,Región de Ñuble,Superfie Autorizada No Habitacional Servicios,Superficie (m2)</t>
  </si>
  <si>
    <t>https://analytics.zoho.com/open-view/2395394000008226809?ZOHO_CRITERIA=%22Consolidado_Estadisticas_Regionales_New%22.%22C%C3%B3digo%20regi%C3%B3n%22%3D16</t>
  </si>
  <si>
    <t>Evolución de la Superficie de las solicitudes de edificación No Habitacional autorizada para construcción en la Región del Biobío</t>
  </si>
  <si>
    <t>Gráfica muestra la Evolución de la Superficie de las solicitudes de edificación No Habitacional autorizada para construcción en la Región del Biobío, durante el Periodo 2014-2021 (mensual) de acuerdo a datos recopilados por el Instituto Nacional de Estadísticas (INE)- Superficie (m2)</t>
  </si>
  <si>
    <t>economía,INE,estadística,indicadores,económicos,,Construcción,Superficie No Habitacional,Región del Biobío,Superfie Autorizada No Habitacional,Superficie (m2)</t>
  </si>
  <si>
    <t>https://analytics.zoho.com/open-view/2395394000008223431?ZOHO_CRITERIA=%22Consolidado_Estadisticas_Regionales_New%22.%22C%C3%B3digo%20regi%C3%B3n%22%3D8</t>
  </si>
  <si>
    <t>Evolución de la Superficie de las solicitudes de edificación No Habitacional autorizada para construcción de Ampliaciones de la industria, comercio y establecimientos financieros (ICEF) en la Región de Ñuble</t>
  </si>
  <si>
    <t>Gráfica muestra la Evolución de la Superficie de las solicitudes de edificación No Habitacional autorizada para construcción de Ampliaciones de la industria, comercio y establecimientos financieros (ICEF)  en la Región de Ñuble, durante el Periodo 2014-2021 (mensual) de acuerdo a datos recopilados por el Instituto Nacional de Estadísticas (INE)- Superficie (m2)</t>
  </si>
  <si>
    <t>economía,INE,estadística,indicadores,económicos,,Construcción,Superficie No Habitacional,Región de Ñuble,Superfie Autorizada No Habitacional ICEF Ampliaciones,Superficie (m2)</t>
  </si>
  <si>
    <t>https://analytics.zoho.com/open-view/2395394000008224285?ZOHO_CRITERIA=%22Consolidado_Estadisticas_Regionales_New%22.%22C%C3%B3digo%20regi%C3%B3n%22%3D16</t>
  </si>
  <si>
    <t>Número de Supermercados</t>
  </si>
  <si>
    <t>supermercados (unidades)</t>
  </si>
  <si>
    <t>Evolución del Número de establecimientos clasificados como supermercados, que cuentan con tres o más cajas instaladas en la Región de Aysén</t>
  </si>
  <si>
    <t>Gráfica muestra la Evolución del Número de establecimientos clasificados como supermercados, que cuentan con tres o más cajas instaladas para la Región de Aysén, durante el Periodo 2014-2021 (mensual) de acuerdo a datos recopilados por el Instituto Nacional de Estadísticas (INE)- supermercados (unidades)</t>
  </si>
  <si>
    <t>economía,INE,estadística,indicadores,económicos,,Comercio,Supermercados,Región de Aysén,Número de Supermercados,supermercados (unidades)</t>
  </si>
  <si>
    <t>https://analytics.zoho.com/open-view/2395394000008294094?ZOHO_CRITERIA=%22Consolidado_Estadisticas_Regionales_New%22.%22C%C3%B3digo%20regi%C3%B3n%22%3D11</t>
  </si>
  <si>
    <t>Superfie Autorizada No Habitacional Servicios Obras Nuevas</t>
  </si>
  <si>
    <t>Evolución de la Superficie de las solicitudes de edificación No Habitacional autorizada para construcción de  Obras Nuevas de Servicios en la Región de Los Lagos</t>
  </si>
  <si>
    <t>Gráfica muestra la Evolución de la Superficie de las solicitudes de edificación No Habitacional autorizada para construcción de Obras Nuevas de Servicios en la Región de Los Lagos, durante el Periodo 2014-2021 (mensual) de acuerdo a datos recopilados por el Instituto Nacional de Estadísticas (INE)- Superficie (m2)</t>
  </si>
  <si>
    <t>economía,INE,estadística,indicadores,económicos,,Construcción,Superficie No Habitacional,Región de Los Lagos,Superfie Autorizada No Habitacional Servicios Obras Nuevas,Superficie (m2)</t>
  </si>
  <si>
    <t>https://analytics.zoho.com/open-view/2395394000008224711?ZOHO_CRITERIA=%22Consolidado_Estadisticas_Regionales_New%22.%22C%C3%B3digo%20regi%C3%B3n%22%3D10</t>
  </si>
  <si>
    <t>Reineta</t>
  </si>
  <si>
    <t>Evolución del Desembarque Industrial de Reineta a Escala Nacional</t>
  </si>
  <si>
    <t>Gráfica muestra la Evolución del Desembarque Industrial  de Reineta a Escala Nacional-Chile- durante el Periodo 2014-2021 (mensual) de acuerdo a datos recopilados por el Servicio Nacional de Pesca (SERNAPESCA)- toneladas (t)</t>
  </si>
  <si>
    <t>economía,INE,estadística,indicadores,económicos,,Pesca,Desembarque Industrial,Chile,Reineta,toneladas (t)</t>
  </si>
  <si>
    <t>https://analytics.zoho.com/open-view/2395394000008338546</t>
  </si>
  <si>
    <t>Parque Vehicular Taxis</t>
  </si>
  <si>
    <t>Evolución del Parque Vehicular de Taxis en la Región de Atacama</t>
  </si>
  <si>
    <t>Gráfica muestra la Evolución del Parque Vehicular de Taxis, considera tanto taxi básico, como colectivo y de turismo,  en la Región de Atacama, durante el Periodo 2014-2021 (mensual) de acuerdo a datos recopilados por el Ministerio de Transportes y Telecomunicaciones- Número Vehículos (unidades)</t>
  </si>
  <si>
    <t>economía,INE,estadística,indicadores,económicos,,Transporte,Parque Vehicular,Región de Atacama,Parque Vehicular Taxis,Número Vehículos (unidades)</t>
  </si>
  <si>
    <t>https://analytics.zoho.com/open-view/2395394000008302392?ZOHO_CRITERIA=%22Consolidado_Estadisticas_Regionales_New%22.%22C%C3%B3digo%20regi%C3%B3n%22%3D3</t>
  </si>
  <si>
    <t>Superficie de Supermercados</t>
  </si>
  <si>
    <t>metros cuadrados (m2)</t>
  </si>
  <si>
    <t>Evolución de la Superficie donde se realiza la actividad económica del establecimiento (sala de venta), excluyendo el área de estacionamientos en la Región de O'Higgins</t>
  </si>
  <si>
    <t>La gráfica muestra la Evolución de la Superficie donde se realiza la actividad económica del establecimiento (sala de venta), excluyendo el área de estacionamientos para la Región de O'Higgins, durante el Periodo 2014-2021 (mensual) de acuerdo a datos recopilados por el Instituto Nacional de Estadísticas (INE)- metros cuadrados (m2)</t>
  </si>
  <si>
    <t>economía,INE,estadística,indicadores,económicos,,Comercio,Supermercados,Región de O'Higgins,Superficie de Supermercados,metros cuadrados (m2)</t>
  </si>
  <si>
    <t>https://analytics.zoho.com/open-view/2395394000008295081?ZOHO_CRITERIA=%22Consolidado_Estadisticas_Regionales_New%22.%22C%C3%B3digo%20regi%C3%B3n%22%3D6</t>
  </si>
  <si>
    <t>Superfie Autorizada Habitacional Ampliaciones</t>
  </si>
  <si>
    <t>Evolución de la Superficie de las solicitudes de edificación Habitacional autorizada para construcción de Ampliaciones en la Región de La Araucanía</t>
  </si>
  <si>
    <t>Gráfica muestra la Evolución de la Superficie de las solicitudes de edificación Habitacional autorizada para construcción de Ampliaciones en la Región de La Araucanía, durante el Periodo 2014-2021 (mensual) de acuerdo a datos recopilados por el Instituto Nacional de Estadísticas (INE)- Superficie (m2)</t>
  </si>
  <si>
    <t>economía,INE,estadística,indicadores,económicos,,Construcción,Superficie Habitacional,Región de La Araucanía,Superfie Autorizada Habitacional Ampliaciones,Superficie (m2)</t>
  </si>
  <si>
    <t>https://analytics.zoho.com/open-view/2395394000008222926?ZOHO_CRITERIA=%22Consolidado_Estadisticas_Regionales_New%22.%22C%C3%B3digo%20regi%C3%B3n%22%3D9</t>
  </si>
  <si>
    <t>Índice de Producción</t>
  </si>
  <si>
    <t>Minería</t>
  </si>
  <si>
    <t>Índice de Producción Minera</t>
  </si>
  <si>
    <t>Evolución del Índice de Producción Minera en la Región de Antofagasta, durante el Periodo 2014-2021 (mensual)</t>
  </si>
  <si>
    <t>El Índice de Producción Minera (IPMin) Base promedio año 2014=100 mide la evolución de la actividad productiva de la industria minera desde el punto de vista de la oferta. El gráfico muestra la variación mensual del Índice de Producción Minera para la Región de Antofagasta, durante el Periodo 2014-2021 (mensual) de acuerdo a datos recopilados por el Instituto Nacional de Estadísticas (INE)- Índice</t>
  </si>
  <si>
    <t>economía,INE,estadística,indicadores,económicos,,Minería,Índice de Producción,Región de Antofagasta,Índice de Producción Minera,Índice</t>
  </si>
  <si>
    <t>https://analytics.zoho.com/open-view/2395394000008086867?ZOHO_CRITERIA=%22Consolidado_Estadisticas_Regionales_New%22.%22C%C3%B3digo%20regi%C3%B3n%22%3D2</t>
  </si>
  <si>
    <t>Evolución del Número de establecimientos clasificados como supermercados, que cuentan con tres o más cajas instaladas en la Región de La Araucanía</t>
  </si>
  <si>
    <t>Gráfica muestra la Evolución del Número de establecimientos clasificados como supermercados, que cuentan con tres o más cajas instaladas para la Región de La Araucanía, durante el Periodo 2014-2021 (mensual) de acuerdo a datos recopilados por el Instituto Nacional de Estadísticas (INE)- supermercados (unidades)</t>
  </si>
  <si>
    <t>economía,INE,estadística,indicadores,económicos,,Comercio,Supermercados,Región de La Araucanía,Número de Supermercados,supermercados (unidades)</t>
  </si>
  <si>
    <t>https://analytics.zoho.com/open-view/2395394000008294094?ZOHO_CRITERIA=%22Consolidado_Estadisticas_Regionales_New%22.%22C%C3%B3digo%20regi%C3%B3n%22%3D9</t>
  </si>
  <si>
    <t>Superficie Habitacional y No Habitacional</t>
  </si>
  <si>
    <t>Superfie Autorizada Ampliaciones</t>
  </si>
  <si>
    <t>Evolución de la Superficie de las solicitudes de edificación Habitacional y No Habitacional de Ampliaciones autorizada para construcción en la Región de Atacama</t>
  </si>
  <si>
    <t>Grafica muestra la Evolución de la Superficie de las solicitudes de edificación Habitacional y No Habitacional de Ampliaciones autorizada para construcción en la Región de Atacama, durante el Periodo 2014-2021 (mensual) de acuerdo a datos recopilados por el Instituto Nacional de Estadísticas (INE)- Superficie (m2)</t>
  </si>
  <si>
    <t>economía,INE,estadística,indicadores,económicos,,Construcción,Superficie Habitacional y No Habitacional,Región de Atacama,Superfie Autorizada Ampliaciones,Superficie (m2)</t>
  </si>
  <si>
    <t>https://analytics.zoho.com/open-view/2395394000008229637?ZOHO_CRITERIA=%22Consolidado_Estadisticas_Regionales_New%22.%22C%C3%B3digo%20regi%C3%B3n%22%3D3</t>
  </si>
  <si>
    <t>IP Elab Prod de Madera</t>
  </si>
  <si>
    <t>Evolución del Índice de Producción de la división Producción de madera y fabricación de productos de madera y corcho, excepto muebles; fabricación de artículos de paja y de materiales trenzables en la Región de Los Ríos</t>
  </si>
  <si>
    <t>Gráfica muestra la Evolución del Índice de Producción de la división Producción de madera y fabricación de productos de madera y corcho, excepto muebles; fabricación de artículos de paja y de materiales trenzables en la Región de Los Ríos, durante el Periodo 2014-2021 (mensual) de acuerdo a datos recopilados por el Instituto Nacional de Estadísticas (INE)- Índice</t>
  </si>
  <si>
    <t>economía,INE,estadística,indicadores,económicos,,Manufacturas,Índice de Producción Manufacturera,Región de Los Ríos,IP Elab Prod de Madera,Índice</t>
  </si>
  <si>
    <t>https://analytics.zoho.com/open-view/2395394000008286973?ZOHO_CRITERIA=%22Consolidado_Estadisticas_Regionales_New%22.%22C%C3%B3digo%20regi%C3%B3n%22%3D14</t>
  </si>
  <si>
    <t>Evolución de la Superficie de las solicitudes de edificación No Habitacional autorizada para construcción en la Región de Antofagasta</t>
  </si>
  <si>
    <t>Gráfica muestra la Evolución de la Superficie de las solicitudes de edificación No Habitacional autorizada para construcción en la Región de Antofagasta, durante el Periodo 2014-2021 (mensual) de acuerdo a datos recopilados por el Instituto Nacional de Estadísticas (INE)- Superficie (m2)</t>
  </si>
  <si>
    <t>economía,INE,estadística,indicadores,económicos,,Construcción,Superficie No Habitacional,Región de Antofagasta,Superfie Autorizada No Habitacional,Superficie (m2)</t>
  </si>
  <si>
    <t>https://analytics.zoho.com/open-view/2395394000008223431?ZOHO_CRITERIA=%22Consolidado_Estadisticas_Regionales_New%22.%22C%C3%B3digo%20regi%C3%B3n%22%3D2</t>
  </si>
  <si>
    <t>Evolución de la Superficie de las solicitudes de edificación No Habitacional autorizada para construcción en la Región Metropolitana</t>
  </si>
  <si>
    <t>Gráfica muestra la Evolución de la Superficie de las solicitudes de edificación No Habitacional autorizada para construcción en la Región Metropolitana, durante el Periodo 2014-2021 (mensual) de acuerdo a datos recopilados por el Instituto Nacional de Estadísticas (INE)- Superficie (m2)</t>
  </si>
  <si>
    <t>economía,INE,estadística,indicadores,económicos,,Construcción,Superficie No Habitacional,Región Metropolitana,Superfie Autorizada No Habitacional,Superficie (m2)</t>
  </si>
  <si>
    <t>https://analytics.zoho.com/open-view/2395394000008223431?ZOHO_CRITERIA=%22Consolidado_Estadisticas_Regionales_New%22.%22C%C3%B3digo%20regi%C3%B3n%22%3D13</t>
  </si>
  <si>
    <t>100-R-13</t>
  </si>
  <si>
    <t>Evolución de la Superficie de las solicitudes de edificación Habitacional y No Habitacional de Ampliaciones autorizada para construcción en la Región de O'Higgins</t>
  </si>
  <si>
    <t>Grafica muestra la Evolución de la Superficie de las solicitudes de edificación Habitacional y No Habitacional de Ampliaciones autorizada para construcción en la Región de O'Higgins, durante el Periodo 2014-2021 (mensual) de acuerdo a datos recopilados por el Instituto Nacional de Estadísticas (INE)- Superficie (m2)</t>
  </si>
  <si>
    <t>economía,INE,estadística,indicadores,económicos,,Construcción,Superficie Habitacional y No Habitacional,Región de O'Higgins,Superfie Autorizada Ampliaciones,Superficie (m2)</t>
  </si>
  <si>
    <t>https://analytics.zoho.com/open-view/2395394000008229637?ZOHO_CRITERIA=%22Consolidado_Estadisticas_Regionales_New%22.%22C%C3%B3digo%20regi%C3%B3n%22%3D6</t>
  </si>
  <si>
    <t>Superfie Autorizada No Habitacional Ampliaciones</t>
  </si>
  <si>
    <t>Evolución de la Superficie de las solicitudes de edificación No Habitacional de Ampliaciones autorizada para construcción en la Región Metropolitana</t>
  </si>
  <si>
    <t>Gráfica muestra la Evolución de la Superficie de las solicitudes de edificación No Habitacional de Ampliaciones autorizada para construcción en la Región Metropolitana, durante el Periodo 2014-2021 (mensual) de acuerdo a datos recopilados por el Instituto Nacional de Estadísticas (INE)- Superficie (m2)</t>
  </si>
  <si>
    <t>economía,INE,estadística,indicadores,económicos,,Construcción,Superficie No Habitacional,Región Metropolitana,Superfie Autorizada No Habitacional Ampliaciones,Superficie (m2)</t>
  </si>
  <si>
    <t>https://analytics.zoho.com/open-view/2395394000008228561?ZOHO_CRITERIA=%22Consolidado_Estadisticas_Regionales_New%22.%22C%C3%B3digo%20regi%C3%B3n%22%3D13</t>
  </si>
  <si>
    <t>Precio Habitación</t>
  </si>
  <si>
    <t>Evolución del precio promedio por habitación ocupada en la Región de Tarapacá</t>
  </si>
  <si>
    <t>Gráfica muestra la Evolución del precio promedio por habitación ocupada en la Región de Tarapacá, durante el Periodo 2014-2021 (mensual) de acuerdo a datos recopilados por el Instituto Nacional de Estadísticas (INE)- pesos chilenos (CLP)</t>
  </si>
  <si>
    <t>economía,INE,estadística,indicadores,económicos,,Turismo,Precio y Rendimiento,Región de Tarapacá,Precio Habitación,pesos chilenos (CLP)</t>
  </si>
  <si>
    <t>https://analytics.zoho.com/open-view/2395394000008299691?ZOHO_CRITERIA=%22Consolidado_Estadisticas_Regionales_New%22.%22C%C3%B3digo%20regi%C3%B3n%22%3D1</t>
  </si>
  <si>
    <t>Evolución de la Superficie de las solicitudes de edificación No Habitacional autorizada para construcción de  Ampliaciones de Servicios en la Región de Arica y Parinacota</t>
  </si>
  <si>
    <t>Gráfica muestra la Evolución de la Superficie de las solicitudes de edificación No Habitacional autorizada para construcción de Ampliaciones de Servicios en la Región de Arica y Parinacota, durante el Periodo 2014-2021 (mensual) de acuerdo a datos recopilados por el Instituto Nacional de Estadísticas (INE)- Superficie (m2)</t>
  </si>
  <si>
    <t>economía,INE,estadística,indicadores,económicos,,Construcción,Superficie No Habitacional,Región de Arica y Parinacota,Superfie Autorizada No Habitacional Servicios Ampliaciones,Superficie (m2)</t>
  </si>
  <si>
    <t>https://analytics.zoho.com/open-view/2395394000008225247?ZOHO_CRITERIA=%22Consolidado_Estadisticas_Regionales_New%22.%22C%C3%B3digo%20regi%C3%B3n%22%3D15</t>
  </si>
  <si>
    <t>Evolución del Índice de Producción Minera en la Región de Atacama, durante el Periodo 2014-2021 (mensual)</t>
  </si>
  <si>
    <t>El Índice de Producción Minera (IPMin) Base promedio año 2014=100 mide la evolución de la actividad productiva de la industria minera desde el punto de vista de la oferta. El gráfico muestra la variación mensual del Índice de Producción Minera para la Región de Atacama, durante el Periodo 2014-2021 (mensual) de acuerdo a datos recopilados por el Instituto Nacional de Estadísticas (INE)- Índice</t>
  </si>
  <si>
    <t>economía,INE,estadística,indicadores,económicos,,Minería,Índice de Producción,Región de Atacama,Índice de Producción Minera,Índice</t>
  </si>
  <si>
    <t>https://analytics.zoho.com/open-view/2395394000008086867?ZOHO_CRITERIA=%22Consolidado_Estadisticas_Regionales_New%22.%22C%C3%B3digo%20regi%C3%B3n%22%3D3</t>
  </si>
  <si>
    <t>Evolución de la Superficie de las solicitudes de edificación Habitacional autorizada para construcción de Obras Nuevas en la Región de Tarapacá</t>
  </si>
  <si>
    <t>Gráfica muestra la Evolución de la Superficie de las solicitudes de edificación Habitacional autorizada para construcción de Obras Nuevas  en la Región de Tarapacá, durante el Periodo 2014-2021 (mensual) de acuerdo a datos recopilados por el Instituto Nacional de Estadísticas (INE)- Superficie (m2)</t>
  </si>
  <si>
    <t>economía,INE,estadística,indicadores,económicos,,Construcción,Superficie Habitacional,Región de Tarapacá,Superfie Autorizada Habitacional Obras Nuevas,Superficie (m2)</t>
  </si>
  <si>
    <t>https://analytics.zoho.com/open-view/2395394000008222524?ZOHO_CRITERIA=%22Consolidado_Estadisticas_Regionales_New%22.%22C%C3%B3digo%20regi%C3%B3n%22%3D1</t>
  </si>
  <si>
    <t>Viviendas</t>
  </si>
  <si>
    <t>Viviendas Autorizadas</t>
  </si>
  <si>
    <t>Número de Viviendas (unidades)</t>
  </si>
  <si>
    <t>Evolución Mensual del Número de Viviendas Autorizadas para Construcción en la Región de Aysén</t>
  </si>
  <si>
    <t>Gráfica muestra la variación mensual del número de viviendas autorizadas para construcción de obras nuevas y ampliaciones en la Región de Aysén, durante el Periodo 2014-2021 (mensual) de acuerdo a datos recopilados por el Instituto Nacional de Estadísticas (INE)- Número de Viviendas (unidades)</t>
  </si>
  <si>
    <t>economía,INE,estadística,indicadores,económicos,,Construcción,Viviendas,Región de Aysén,Viviendas Autorizadas,Número de Viviendas (unidades)</t>
  </si>
  <si>
    <t>https://analytics.zoho.com/open-view/2395394000008211894?ZOHO_CRITERIA=%22Consolidado_Estadisticas_Regionales_New%22.%22C%C3%B3digo%20regi%C3%B3n%22%3D11</t>
  </si>
  <si>
    <t>Evolución del Parque Vehicular de Minibuses en la Región del Biobío</t>
  </si>
  <si>
    <t>Gráfica muestra la Evolución del Parque Vehicular de Minibuses, (Minibuses son vehículos de 12 a 17 asientos, incluido el del conductor), en la Región del Biobío, durante el Periodo 2014-2021 (mensual) de acuerdo a datos recopilados por el Ministerio de Transportes y Telecomunicaciones- Número Vehículos (unidades)</t>
  </si>
  <si>
    <t>economía,INE,estadística,indicadores,económicos,,Transporte,Parque Vehicular,Región del Biobío,Parque Vehicular Minibuses,Número Vehículos (unidades)</t>
  </si>
  <si>
    <t>https://analytics.zoho.com/open-view/2395394000008303939?ZOHO_CRITERIA=%22Consolidado_Estadisticas_Regionales_New%22.%22C%C3%B3digo%20regi%C3%B3n%22%3D8</t>
  </si>
  <si>
    <t>Índice de Producción de Minería Metálica</t>
  </si>
  <si>
    <t>Evolución del Índice de Producción de Minería Metálica a escala Nacional - Chile, durante el Periodo 2014-2021 (mensual)</t>
  </si>
  <si>
    <t>El Índice de Producción Minera (IPMin) Base promedio año 2014=100 mide la actividad relacionada con la explotación y los procesos complementarios destinados a la obtención de elementos metálicos. El gráfico muestra la variación mensual del Índice de Producción de Minería Metálica para Chile, durante el Periodo 2014-2021 (mensual) de acuerdo a datos recopilados por el Instituto Nacional de Estadísticas (INE)- Índice</t>
  </si>
  <si>
    <t>economía,INE,estadística,indicadores,económicos,,Minería,Índice de Producción,Chile,Índice de Producción de Minería Metálica,Índice</t>
  </si>
  <si>
    <t>https://analytics.zoho.com/open-view/2395394000008053557</t>
  </si>
  <si>
    <t>Tasa de ocupación habitaciones</t>
  </si>
  <si>
    <t>Evolución del Grado de ocupación de las habitaciones disponibles en la Región de O'Higgins</t>
  </si>
  <si>
    <t>Gráfica muestra la Evolución del Grado de ocupación de las habitaciones disponibles en la Región de O'Higgins, durante el Periodo 2014-2021 (mensual) de acuerdo a datos recopilados por el Instituto Nacional de Estadísticas (INE)- porcentaje (%)</t>
  </si>
  <si>
    <t>economía,INE,estadística,indicadores,económicos,,Turismo,Ocupación,Región de O'Higgins,Tasa de ocupación habitaciones,porcentaje (%)</t>
  </si>
  <si>
    <t>https://analytics.zoho.com/open-view/2395394000008298446?ZOHO_CRITERIA=%22Consolidado_Estadisticas_Regionales_New%22.%22C%C3%B3digo%20regi%C3%B3n%22%3D6</t>
  </si>
  <si>
    <t>Evolución Mensual del Número de Viviendas Autorizadas para Construcción en la Región de Atacama</t>
  </si>
  <si>
    <t>Gráfica muestra la variación mensual del número de viviendas autorizadas para construcción de obras nuevas y ampliaciones en la Región de Atacama, durante el Periodo 2014-2021 (mensual) de acuerdo a datos recopilados por el Instituto Nacional de Estadísticas (INE)- Número de Viviendas (unidades)</t>
  </si>
  <si>
    <t>economía,INE,estadística,indicadores,económicos,,Construcción,Viviendas,Región de Atacama,Viviendas Autorizadas,Número de Viviendas (unidades)</t>
  </si>
  <si>
    <t>https://analytics.zoho.com/open-view/2395394000008211894?ZOHO_CRITERIA=%22Consolidado_Estadisticas_Regionales_New%22.%22C%C3%B3digo%20regi%C3%B3n%22%3D3</t>
  </si>
  <si>
    <t>Evolución de la Superficie de las solicitudes de edificación No Habitacional de Ampliaciones autorizada para construcción en la Región de La Araucanía</t>
  </si>
  <si>
    <t>Gráfica muestra la Evolución de la Superficie de las solicitudes de edificación No Habitacional de Ampliaciones autorizada para construcción en la Región de La Araucanía, durante el Periodo 2014-2021 (mensual) de acuerdo a datos recopilados por el Instituto Nacional de Estadísticas (INE)- Superficie (m2)</t>
  </si>
  <si>
    <t>economía,INE,estadística,indicadores,económicos,,Construcción,Superficie No Habitacional,Región de La Araucanía,Superfie Autorizada No Habitacional Ampliaciones,Superficie (m2)</t>
  </si>
  <si>
    <t>https://analytics.zoho.com/open-view/2395394000008228561?ZOHO_CRITERIA=%22Consolidado_Estadisticas_Regionales_New%22.%22C%C3%B3digo%20regi%C3%B3n%22%3D9</t>
  </si>
  <si>
    <t>Evolución de la Superficie de las solicitudes de edificación Habitacional y No Habitacional de Ampliaciones autorizada para construcción en la Región de Los Lagos</t>
  </si>
  <si>
    <t>Grafica muestra la Evolución de la Superficie de las solicitudes de edificación Habitacional y No Habitacional de Ampliaciones autorizada para construcción en la Región de Los Lagos, durante el Periodo 2014-2021 (mensual) de acuerdo a datos recopilados por el Instituto Nacional de Estadísticas (INE)- Superficie (m2)</t>
  </si>
  <si>
    <t>economía,INE,estadística,indicadores,económicos,,Construcción,Superficie Habitacional y No Habitacional,Región de Los Lagos,Superfie Autorizada Ampliaciones,Superficie (m2)</t>
  </si>
  <si>
    <t>https://analytics.zoho.com/open-view/2395394000008229637?ZOHO_CRITERIA=%22Consolidado_Estadisticas_Regionales_New%22.%22C%C3%B3digo%20regi%C3%B3n%22%3D10</t>
  </si>
  <si>
    <t>Superfie Autorizada Nuevas Obras</t>
  </si>
  <si>
    <t>Evolución de la Superficie de las solicitudes de edificación Habitacional y No Habitacional de Nuevas Obras autorizada para construcción en la Región de O'Higgins</t>
  </si>
  <si>
    <t>Gráfica muestra la Evolución de la Superficie de las solicitudes de edificación Habitacional y No Habitacional de Nuevas Obras autorizada para construcción en la Región de O'Higgins, durante el Periodo 2014-2021 (mensual) de acuerdo a datos recopilados por el Instituto Nacional de Estadísticas (INE)- Superficie (m2)</t>
  </si>
  <si>
    <t>economía,INE,estadística,indicadores,económicos,,Construcción,Superficie Habitacional y No Habitacional,Región de O'Higgins,Superfie Autorizada Nuevas Obras,Superficie (m2)</t>
  </si>
  <si>
    <t>https://analytics.zoho.com/open-view/2395394000008229099?ZOHO_CRITERIA=%22Consolidado_Estadisticas_Regionales_New%22.%22C%C3%B3digo%20regi%C3%B3n%22%3D6</t>
  </si>
  <si>
    <t>Evolución Mensual del Número de Viviendas Autorizadas para Construcción en la Región del Biobío</t>
  </si>
  <si>
    <t>Gráfica muestra la variación mensual del número de viviendas autorizadas para construcción de obras nuevas y ampliaciones en la Región del Biobío, durante el Periodo 2014-2021 (mensual) de acuerdo a datos recopilados por el Instituto Nacional de Estadísticas (INE)- Número de Viviendas (unidades)</t>
  </si>
  <si>
    <t>economía,INE,estadística,indicadores,económicos,,Construcción,Viviendas,Región del Biobío,Viviendas Autorizadas,Número de Viviendas (unidades)</t>
  </si>
  <si>
    <t>https://analytics.zoho.com/open-view/2395394000008211894?ZOHO_CRITERIA=%22Consolidado_Estadisticas_Regionales_New%22.%22C%C3%B3digo%20regi%C3%B3n%22%3D8</t>
  </si>
  <si>
    <t>Cobre</t>
  </si>
  <si>
    <t>Producción de Cobre</t>
  </si>
  <si>
    <t>toneladas métricas de fino (tmf)</t>
  </si>
  <si>
    <t>Evolución de la Producción de Cobre en la Región de Tarapacá, durante el Periodo 2014-2021 (mensual)</t>
  </si>
  <si>
    <t>Se muestra la variación mensual de la producción de cobre mina. Incluye toneladas métricas de fino contenido en concentrados de cobre, cátodos y blister-ánodos, realizados íntegramente en el mismo lugar de la extracción en la Región de Tarapacá, durante el Periodo 2014-2021 (mensual) de acuerdo a datos recopilados por el Instituto Nacional de Estadísticas (INE)- toneladas métricas de fino (tmf)</t>
  </si>
  <si>
    <t>economía,INE,estadística,indicadores,económicos,,Minería,Cobre,Región de Tarapacá,Producción de Cobre,toneladas métricas de fino (tmf)</t>
  </si>
  <si>
    <t>https://analytics.zoho.com/open-view/2395394000008086867?ZOHO_CRITERIA=%22Consolidado_Estadisticas_Regionales_New%22.%22C%C3%B3digo%20regi%C3%B3n%22%3D1</t>
  </si>
  <si>
    <t>Evolución de la Superficie de las solicitudes de edificación Habitacional autorizada para construcción de Ampliaciones en la Región de Maule</t>
  </si>
  <si>
    <t>Gráfica muestra la Evolución de la Superficie de las solicitudes de edificación Habitacional autorizada para construcción de Ampliaciones en la Región de Maule, durante el Periodo 2014-2021 (mensual) de acuerdo a datos recopilados por el Instituto Nacional de Estadísticas (INE)- Superficie (m2)</t>
  </si>
  <si>
    <t>economía,INE,estadística,indicadores,económicos,,Construcción,Superficie Habitacional,Región de Maule,Superfie Autorizada Habitacional Ampliaciones,Superficie (m2)</t>
  </si>
  <si>
    <t>https://analytics.zoho.com/open-view/2395394000008222926?ZOHO_CRITERIA=%22Consolidado_Estadisticas_Regionales_New%22.%22C%C3%B3digo%20regi%C3%B3n%22%3D7</t>
  </si>
  <si>
    <t>Superfie Autorizada No Habitacional ICEF Obras Nuevas</t>
  </si>
  <si>
    <t>Evolución de la Superficie de las solicitudes de edificación No Habitacional autorizada para construcción Obras Nuevas de la industria, comercio y establecimientos financieros (ICEF) en la Región de Magallanes</t>
  </si>
  <si>
    <t>Gráfica muestra Evolución de la Superficie de las solicitudes de edificación No Habitacional autorizada para construcción Obras Nuevas de la industria, comercio y establecimientos financieros (ICEF) en la Región de Magallanes, durante el Periodo 2014-2021 (mensual) de acuerdo a datos recopilados por el Instituto Nacional de Estadísticas (INE)- Superficie (m2)</t>
  </si>
  <si>
    <t>economía,INE,estadística,indicadores,económicos,,Construcción,Superficie No Habitacional,Región de Magallanes,Superfie Autorizada No Habitacional ICEF Obras Nuevas,Superficie (m2)</t>
  </si>
  <si>
    <t>https://analytics.zoho.com/open-view/2395394000008223846?ZOHO_CRITERIA=%22Consolidado_Estadisticas_Regionales_New%22.%22C%C3%B3digo%20regi%C3%B3n%22%3D12</t>
  </si>
  <si>
    <t>Evolución del Número de establecimientos clasificados como supermercados, que cuentan con tres o más cajas instaladas en la Región de O'Higgins</t>
  </si>
  <si>
    <t>Gráfica muestra la Evolución del Número de establecimientos clasificados como supermercados, que cuentan con tres o más cajas instaladas para la Región de O'Higgins, durante el Periodo 2014-2021 (mensual) de acuerdo a datos recopilados por el Instituto Nacional de Estadísticas (INE)- supermercados (unidades)</t>
  </si>
  <si>
    <t>economía,INE,estadística,indicadores,económicos,,Comercio,Supermercados,Región de O'Higgins,Número de Supermercados,supermercados (unidades)</t>
  </si>
  <si>
    <t>https://analytics.zoho.com/open-view/2395394000008294094?ZOHO_CRITERIA=%22Consolidado_Estadisticas_Regionales_New%22.%22C%C3%B3digo%20regi%C3%B3n%22%3D6</t>
  </si>
  <si>
    <t>Evolución del Parque Vehicular de Taxis en la Región de Ñuble</t>
  </si>
  <si>
    <t>Gráfica muestra la Evolución del Parque Vehicular de Taxis, considera tanto taxi básico, como colectivo y de turismo,  en la Región de Ñuble, durante el Periodo 2014-2021 (mensual) de acuerdo a datos recopilados por el Ministerio de Transportes y Telecomunicaciones- Número Vehículos (unidades)</t>
  </si>
  <si>
    <t>economía,INE,estadística,indicadores,económicos,,Transporte,Parque Vehicular,Región de Ñuble,Parque Vehicular Taxis,Número Vehículos (unidades)</t>
  </si>
  <si>
    <t>https://analytics.zoho.com/open-view/2395394000008302392?ZOHO_CRITERIA=%22Consolidado_Estadisticas_Regionales_New%22.%22C%C3%B3digo%20regi%C3%B3n%22%3D16</t>
  </si>
  <si>
    <t>Evolución del Número de establecimientos clasificados como supermercados, que cuentan con tres o más cajas instaladas en la Región Metropolitana</t>
  </si>
  <si>
    <t>Gráfica muestra la Evolución del Número de establecimientos clasificados como supermercados, que cuentan con tres o más cajas instaladas para la Región Metropolitana, durante el Periodo 2014-2021 (mensual) de acuerdo a datos recopilados por el Instituto Nacional de Estadísticas (INE)- supermercados (unidades)</t>
  </si>
  <si>
    <t>economía,INE,estadística,indicadores,económicos,,Comercio,Supermercados,Región Metropolitana,Número de Supermercados,supermercados (unidades)</t>
  </si>
  <si>
    <t>https://analytics.zoho.com/open-view/2395394000008294094?ZOHO_CRITERIA=%22Consolidado_Estadisticas_Regionales_New%22.%22C%C3%B3digo%20regi%C3%B3n%22%3D13</t>
  </si>
  <si>
    <t>Evolución de la Superficie de las solicitudes de edificación Habitacional autorizada para construcción de Obras Nuevas en la Región de Aysén</t>
  </si>
  <si>
    <t>Gráfica muestra la Evolución de la Superficie de las solicitudes de edificación Habitacional autorizada para construcción de Obras Nuevas  en la Región de Aysén, durante el Periodo 2014-2021 (mensual) de acuerdo a datos recopilados por el Instituto Nacional de Estadísticas (INE)- Superficie (m2)</t>
  </si>
  <si>
    <t>economía,INE,estadística,indicadores,económicos,,Construcción,Superficie Habitacional,Región de Aysén,Superfie Autorizada Habitacional Obras Nuevas,Superficie (m2)</t>
  </si>
  <si>
    <t>https://analytics.zoho.com/open-view/2395394000008222524?ZOHO_CRITERIA=%22Consolidado_Estadisticas_Regionales_New%22.%22C%C3%B3digo%20regi%C3%B3n%22%3D11</t>
  </si>
  <si>
    <t>Distribución Eléctrica</t>
  </si>
  <si>
    <t>Electricidad</t>
  </si>
  <si>
    <t>Distribución Eléctrica Varios</t>
  </si>
  <si>
    <t>Megawatt-hora (MWh)</t>
  </si>
  <si>
    <t>Evolución de la distribución eléctrica hacia los sectores de transporte, alumbrado público, fiscal, municipal y otros desde la Región de La Araucanía</t>
  </si>
  <si>
    <t>Gráfica muestra la Evolución de la distribución eléctrica hacia los sectores de transporte, alumbrado público, fiscal, municipal y otros desde la Región de La Araucanía, durante el Periodo 2014-2021 (mensual) de acuerdo a datos recopilados por el Instituto Nacional de Estadísticas (INE)- Megawatt-hora (MWh)</t>
  </si>
  <si>
    <t>economía,INE,estadística,indicadores,económicos,,Electricidad,Distribución Eléctrica,Región de La Araucanía,Distribución Eléctrica Varios,Megawatt-hora (MWh)</t>
  </si>
  <si>
    <t>https://analytics.zoho.com/open-view/2395394000008250178?ZOHO_CRITERIA=%22Consolidado_Estadisticas_Regionales_New%22.%22C%C3%B3digo%20regi%C3%B3n%22%3D9</t>
  </si>
  <si>
    <t>Parque Vehicular Escolar</t>
  </si>
  <si>
    <t>Evolución del Parque Vehicular Escolar en la Región de Atacama</t>
  </si>
  <si>
    <t>Gráfica muestra la Evolución del Parque Vehicular Escolar en  la Región de Atacama, durante el Periodo 2014-2021 (mensual) de acuerdo a datos recopilados por el Ministerio de Transportes y Telecomunicaciones- Número Vehículos (unidades)</t>
  </si>
  <si>
    <t>economía,INE,estadística,indicadores,económicos,,Transporte,Parque Vehicular,Región de Atacama,Parque Vehicular Escolar,Número Vehículos (unidades)</t>
  </si>
  <si>
    <t>https://analytics.zoho.com/open-view/2395394000008304785?ZOHO_CRITERIA=%22Consolidado_Estadisticas_Regionales_New%22.%22C%C3%B3digo%20regi%C3%B3n%22%3D3</t>
  </si>
  <si>
    <t>Evolución del Número total de noches que los pasajeros se alojan en el establecimiento en la Región de O'Higgins</t>
  </si>
  <si>
    <t>Gráfica muestra la Evolución del Número total de noches que los pasajeros se alojan en el establecimiento a Escala Nacional en la Región de O'Higgins, durante el Periodo 2014-2021 (mensual) de acuerdo a datos recopilados por el Instituto Nacional de Estadísticas (INE)- noches (unidades)</t>
  </si>
  <si>
    <t>economía,INE,estadística,indicadores,económicos,,Turismo,Ocupación,Región de O'Higgins,Número de Pernoctaciones,noches (unidades)</t>
  </si>
  <si>
    <t>https://analytics.zoho.com/open-view/2395394000008296020?ZOHO_CRITERIA=%22Consolidado_Estadisticas_Regionales_New%22.%22C%C3%B3digo%20regi%C3%B3n%22%3D6</t>
  </si>
  <si>
    <t>Evolución del Número de establecimientos clasificados como supermercados, que cuentan con tres o más cajas instaladas en la Región de Magallanes</t>
  </si>
  <si>
    <t>Gráfica muestra la Evolución del Número de establecimientos clasificados como supermercados, que cuentan con tres o más cajas instaladas para la Región de Magallanes, durante el Periodo 2014-2021 (mensual) de acuerdo a datos recopilados por el Instituto Nacional de Estadísticas (INE)- supermercados (unidades)</t>
  </si>
  <si>
    <t>economía,INE,estadística,indicadores,económicos,,Comercio,Supermercados,Región de Magallanes,Número de Supermercados,supermercados (unidades)</t>
  </si>
  <si>
    <t>https://analytics.zoho.com/open-view/2395394000008294094?ZOHO_CRITERIA=%22Consolidado_Estadisticas_Regionales_New%22.%22C%C3%B3digo%20regi%C3%B3n%22%3D12</t>
  </si>
  <si>
    <t>Evolución de la Superficie de las solicitudes de edificación No Habitacional autorizada para construcción de  Ampliaciones de Servicios en la Región de Atacama</t>
  </si>
  <si>
    <t>Gráfica muestra la Evolución de la Superficie de las solicitudes de edificación No Habitacional autorizada para construcción de Ampliaciones de Servicios en la Región de Atacama, durante el Periodo 2014-2021 (mensual) de acuerdo a datos recopilados por el Instituto Nacional de Estadísticas (INE)- Superficie (m2)</t>
  </si>
  <si>
    <t>economía,INE,estadística,indicadores,económicos,,Construcción,Superficie No Habitacional,Región de Atacama,Superfie Autorizada No Habitacional Servicios Ampliaciones,Superficie (m2)</t>
  </si>
  <si>
    <t>https://analytics.zoho.com/open-view/2395394000008225247?ZOHO_CRITERIA=%22Consolidado_Estadisticas_Regionales_New%22.%22C%C3%B3digo%20regi%C3%B3n%22%3D3</t>
  </si>
  <si>
    <t>Superfie Autorizada No Habitacional ICEF</t>
  </si>
  <si>
    <t>Evolución de la Superficie de las solicitudes de edificación No Habitacional autorizada para construcción de obras nuevas y ampliaciones de la industria, comercio y establecimientos financieros (ICEF) en la Región de Tarapacá</t>
  </si>
  <si>
    <t>Gráfica muestra la Evolución de la Superficie de las solicitudes de edificación No Habitacional autorizada para construcción obras nuevas y ampliaciones de la industria, comercio y establecimientos financieros (ICEF)  en la Región de Tarapacá, durante el Periodo 2014-2021 (mensual) de acuerdo a datos recopilados por el Instituto Nacional de Estadísticas (INE)- Superficie (m2)</t>
  </si>
  <si>
    <t>economía,INE,estadística,indicadores,económicos,,Construcción,Superficie No Habitacional,Región de Tarapacá,Superfie Autorizada No Habitacional ICEF,Superficie (m2)</t>
  </si>
  <si>
    <t>https://analytics.zoho.com/open-view/2395394000008226368?ZOHO_CRITERIA=%22Consolidado_Estadisticas_Regionales_New%22.%22C%C3%B3digo%20regi%C3%B3n%22%3D1</t>
  </si>
  <si>
    <t>Oro</t>
  </si>
  <si>
    <t>Producción de Oro</t>
  </si>
  <si>
    <t>kilógramos de fino contenido (kgf)</t>
  </si>
  <si>
    <t>Evolución de la Producción de Oro a Escala Nacional Región de Atacama, durante el Periodo 2014-2021 (mensual)</t>
  </si>
  <si>
    <t>Se muestra la variación mensual de la producción de Oro proveniente de la explotación de minas de cobre y de yacimientos mixtos en la Región de Atacama durante el Periodo 2014-2021 (mensual) de acuerdo a datos recopilados por el Instituto Nacional de Estadísticas (INE)- kilógramos de fino contenido (kgf)</t>
  </si>
  <si>
    <t>economía,INE,estadística,indicadores,económicos,,Minería,Oro,Región de Atacama,Producción de Oro,kilógramos de fino contenido (kgf)</t>
  </si>
  <si>
    <t>https://analytics.zoho.com/open-view/2395394000008087966?ZOHO_CRITERIA=%22Consolidado_Estadisticas_Regionales_New%22.%22C%C3%B3digo%20regi%C3%B3n%22%3D3</t>
  </si>
  <si>
    <t>Evolución del Movimiento de Carga Portuaria Cabotaje en la Región de Valparaíso</t>
  </si>
  <si>
    <t>Gráfica muestra la Evolución del Movimiento de Carga Portuaria Cabotaje, que es el transporte de carga nacional o nacionalizada entre puertos de un mismo país, en la Región de Valparaíso, durante el Periodo 2014-2021 (mensual) de acuerdo a datos recopilados por el Ministerio de Transportes y Telecomunicaciones- toneladas (t)</t>
  </si>
  <si>
    <t>economía,INE,estadística,indicadores,económicos,,Transporte Carga,Carga Marítima,Región de Valparaíso,Carga Portuaria Cabotaje,toneladas (t)</t>
  </si>
  <si>
    <t>https://analytics.zoho.com/open-view/2395394000008311234?ZOHO_CRITERIA=%22Consolidado_Estadisticas_Regionales_New%22.%22C%C3%B3digo%20regi%C3%B3n%22%3D5</t>
  </si>
  <si>
    <t>Evolución de la Superficie de las solicitudes de edificación No Habitacional autorizada para construcción de Ampliaciones de la industria, comercio y establecimientos financieros (ICEF) en la Región del Biobío</t>
  </si>
  <si>
    <t>Gráfica muestra la Evolución de la Superficie de las solicitudes de edificación No Habitacional autorizada para construcción de Ampliaciones de la industria, comercio y establecimientos financieros (ICEF)  en la Región del Biobío, durante el Periodo 2014-2021 (mensual) de acuerdo a datos recopilados por el Instituto Nacional de Estadísticas (INE)- Superficie (m2)</t>
  </si>
  <si>
    <t>economía,INE,estadística,indicadores,económicos,,Construcción,Superficie No Habitacional,Región del Biobío,Superfie Autorizada No Habitacional ICEF Ampliaciones,Superficie (m2)</t>
  </si>
  <si>
    <t>https://analytics.zoho.com/open-view/2395394000008224285?ZOHO_CRITERIA=%22Consolidado_Estadisticas_Regionales_New%22.%22C%C3%B3digo%20regi%C3%B3n%22%3D8</t>
  </si>
  <si>
    <t>Estancia Media</t>
  </si>
  <si>
    <t>Evolución de la cantidad de noches que en promedio los pasajeros permanecen en los establecimientos de alojamiento turístico en la Región de Valparaíso</t>
  </si>
  <si>
    <t>Gráfica muestra la Evolución de la cantidad de noches que en promedio los pasajeros permanecen en los establecimientos de alojamiento turístico  la Región de Valparaíso, durante el Periodo 2014-2021 (mensual) de acuerdo a datos recopilados por el Instituto Nacional de Estadísticas (INE)- noches (unidades)</t>
  </si>
  <si>
    <t>economía,INE,estadística,indicadores,económicos,,Turismo,Ocupación,Región de Valparaíso,Estancia Media,noches (unidades)</t>
  </si>
  <si>
    <t>https://analytics.zoho.com/open-view/2395394000008297587?ZOHO_CRITERIA=%22Consolidado_Estadisticas_Regionales_New%22.%22C%C3%B3digo%20regi%C3%B3n%22%3D5</t>
  </si>
  <si>
    <t>Evolución Mensual del Número de Viviendas Autorizadas para Construcción en la Región de Ñuble</t>
  </si>
  <si>
    <t>Gráfica muestra la variación mensual del número de viviendas autorizadas para construcción de obras nuevas y ampliaciones en la Región de Ñuble, durante el Periodo 2014-2021 (mensual) de acuerdo a datos recopilados por el Instituto Nacional de Estadísticas (INE)- Número de Viviendas (unidades)</t>
  </si>
  <si>
    <t>economía,INE,estadística,indicadores,económicos,,Construcción,Viviendas,Región de Ñuble,Viviendas Autorizadas,Número de Viviendas (unidades)</t>
  </si>
  <si>
    <t>https://analytics.zoho.com/open-view/2395394000008211894?ZOHO_CRITERIA=%22Consolidado_Estadisticas_Regionales_New%22.%22C%C3%B3digo%20regi%C3%B3n%22%3D16</t>
  </si>
  <si>
    <t>Evolución de la Superficie de las solicitudes de edificación No Habitacional autorizada para construcción en la Región de Coquimbo</t>
  </si>
  <si>
    <t>Gráfica muestra la Evolución de la Superficie de las solicitudes de edificación No Habitacional autorizada para construcción en la Región de Coquimbo, durante el Periodo 2014-2021 (mensual) de acuerdo a datos recopilados por el Instituto Nacional de Estadísticas (INE)- Superficie (m2)</t>
  </si>
  <si>
    <t>economía,INE,estadística,indicadores,económicos,,Construcción,Superficie No Habitacional,Región de Coquimbo,Superfie Autorizada No Habitacional,Superficie (m2)</t>
  </si>
  <si>
    <t>https://analytics.zoho.com/open-view/2395394000008223431?ZOHO_CRITERIA=%22Consolidado_Estadisticas_Regionales_New%22.%22C%C3%B3digo%20regi%C3%B3n%22%3D4</t>
  </si>
  <si>
    <t>Evolución del Parque Vehicular Escolar en la Región de Maule</t>
  </si>
  <si>
    <t>Gráfica muestra la Evolución del Parque Vehicular Escolar en  la Región de Maule, durante el Periodo 2014-2021 (mensual) de acuerdo a datos recopilados por el Ministerio de Transportes y Telecomunicaciones- Número Vehículos (unidades)</t>
  </si>
  <si>
    <t>economía,INE,estadística,indicadores,económicos,,Transporte,Parque Vehicular,Región de Maule,Parque Vehicular Escolar,Número Vehículos (unidades)</t>
  </si>
  <si>
    <t>https://analytics.zoho.com/open-view/2395394000008304785?ZOHO_CRITERIA=%22Consolidado_Estadisticas_Regionales_New%22.%22C%C3%B3digo%20regi%C3%B3n%22%3D7</t>
  </si>
  <si>
    <t>Comparativo de las Cosechas Acuícolas de Peces por Especie para los años 2020 y 2021 a Escala Nacional</t>
  </si>
  <si>
    <t>Gráfica muestra la Evolución del Cosechas Acuícolas  de Peces a Escala Nacional-Chile- durante el Años 2020 y 2021 de acuerdo a datos recopilados por el Servicio Nacional de Pesca (SERNAPESCA)- toneladas (t)</t>
  </si>
  <si>
    <t>economía,INE,estadística,indicadores,económicos,,Pesca,Cosechas Acuícolas,Chile,Peces,toneladas (t)</t>
  </si>
  <si>
    <t>https://analytics.zoho.com/open-view/2395394000008403760</t>
  </si>
  <si>
    <t>Evolución de la Superficie de las solicitudes de edificación No Habitacional autorizada para construcción de obras nuevas y ampliaciones de la industria, comercio y establecimientos financieros (ICEF) en la Región de Ñuble</t>
  </si>
  <si>
    <t>Gráfica muestra la Evolución de la Superficie de las solicitudes de edificación No Habitacional autorizada para construcción obras nuevas y ampliaciones de la industria, comercio y establecimientos financieros (ICEF)  en la Región de Ñuble, durante el Periodo 2014-2021 (mensual) de acuerdo a datos recopilados por el Instituto Nacional de Estadísticas (INE)- Superficie (m2)</t>
  </si>
  <si>
    <t>economía,INE,estadística,indicadores,económicos,,Construcción,Superficie No Habitacional,Región de Ñuble,Superfie Autorizada No Habitacional ICEF,Superficie (m2)</t>
  </si>
  <si>
    <t>https://analytics.zoho.com/open-view/2395394000008226368?ZOHO_CRITERIA=%22Consolidado_Estadisticas_Regionales_New%22.%22C%C3%B3digo%20regi%C3%B3n%22%3D16</t>
  </si>
  <si>
    <t>Jibia o Calamar Rojo</t>
  </si>
  <si>
    <t>Variación Anual del Desembarque Artesanal de Jibia o Calamar Rojo a Escala Nacional</t>
  </si>
  <si>
    <t>Gráfica muestra la Evolución del Desembarque Artesanal  de Jibia o Calamar Rojo  a Escala Nacional-Chile- durante el Periodo 2014-2021 de acuerdo a datos recopilados por el Servicio Nacional de Pesca (SERNAPESCA)- porcentaje (%)</t>
  </si>
  <si>
    <t>economía,INE,estadística,indicadores,económicos,,Pesca,Desembarque Artesanal,Chile,Jibia o Calamar Rojo,porcentaje (%)</t>
  </si>
  <si>
    <t>https://analytics.zoho.com/open-view/2395394000008430135</t>
  </si>
  <si>
    <t>Evolución del Rendimiento del ingreso por alojamiento, según el total de habitaciones disponibles por días de funcionamiento en la Región del Biobío</t>
  </si>
  <si>
    <t>Gráfica muestra la Evolución del Rendimiento del ingreso por alojamiento, según el total de habitaciones disponibles por días de funcionamiento en la Región del Biobío, durante el Periodo 2014-2021 (mensual) de acuerdo a datos recopilados por el Instituto Nacional de Estadísticas (INE)- pesos chilenos (CLP)</t>
  </si>
  <si>
    <t>economía,INE,estadística,indicadores,económicos,,Turismo,Precio y Rendimiento,Región del Biobío,Rendimiento del Ingreso por Alojamiento,pesos chilenos (CLP)</t>
  </si>
  <si>
    <t>https://analytics.zoho.com/open-view/2395394000008300623?ZOHO_CRITERIA=%22Consolidado_Estadisticas_Regionales_New%22.%22C%C3%B3digo%20regi%C3%B3n%22%3D8</t>
  </si>
  <si>
    <t>Luga Negra o Crespa</t>
  </si>
  <si>
    <t>Evolución del Desembarque Artesanal de Luga Negra o Crespa a Escala Nacional</t>
  </si>
  <si>
    <t>Gráfica muestra la Evolución del Desembarque Artesanal de Luga Negra o Crespa a Escala Nacional -Chile- durante el Periodo 2014-2021 (mensual) de acuerdo a datos recopilados por el Servicio Nacional de Pesca (SERNAPESCA)- toneladas (t)</t>
  </si>
  <si>
    <t>economía,INE,estadística,indicadores,económicos,,Pesca,Desembarque Artesanal,Chile,Luga Negra o Crespa,toneladas (t)</t>
  </si>
  <si>
    <t>https://analytics.zoho.com/open-view/2395394000008325021</t>
  </si>
  <si>
    <t>Evolución del Índice de Ventas de Supermercados en la Región de La Araucanía</t>
  </si>
  <si>
    <t>El gráfico muestra la evolución de Índice de Ventas de Supermercados para la Región de La Araucanía, durante el Periodo 2014-2021 (mensual) de acuerdo a datos recopilados por el Instituto Nacional de Estadísticas (INE)- Índice</t>
  </si>
  <si>
    <t>economía,INE,estadística,indicadores,económicos,,Comercio,Supermercados,Región de La Araucanía,Índice de Ventas de Supermercados,Índice</t>
  </si>
  <si>
    <t>https://analytics.zoho.com/open-view/2395394000008291726?ZOHO_CRITERIA=%22Consolidado_Estadisticas_Regionales_New%22.%22C%C3%B3digo%20regi%C3%B3n%22%3D9</t>
  </si>
  <si>
    <t>Evolución de la Superficie de las solicitudes de edificación Habitacional autorizada para construcción de Ampliaciones en la Región Metropolitana</t>
  </si>
  <si>
    <t>Gráfica muestra la Evolución de la Superficie de las solicitudes de edificación Habitacional autorizada para construcción de Ampliaciones en la Región Metropolitana, durante el Periodo 2014-2021 (mensual) de acuerdo a datos recopilados por el Instituto Nacional de Estadísticas (INE)- Superficie (m2)</t>
  </si>
  <si>
    <t>economía,INE,estadística,indicadores,económicos,,Construcción,Superficie Habitacional,Región Metropolitana,Superfie Autorizada Habitacional Ampliaciones,Superficie (m2)</t>
  </si>
  <si>
    <t>https://analytics.zoho.com/open-view/2395394000008222926?ZOHO_CRITERIA=%22Consolidado_Estadisticas_Regionales_New%22.%22C%C3%B3digo%20regi%C3%B3n%22%3D13</t>
  </si>
  <si>
    <t>Evolución del Número de establecimientos clasificados como supermercados, que cuentan con tres o más cajas instaladas en la Región de Tarapacá</t>
  </si>
  <si>
    <t>Gráfica muestra la Evolución del Número de establecimientos clasificados como supermercados, que cuentan con tres o más cajas instaladas para la Región de Tarapacá, durante el Periodo 2014-2021 (mensual) de acuerdo a datos recopilados por el Instituto Nacional de Estadísticas (INE)- supermercados (unidades)</t>
  </si>
  <si>
    <t>economía,INE,estadística,indicadores,económicos,,Comercio,Supermercados,Región de Tarapacá,Número de Supermercados,supermercados (unidades)</t>
  </si>
  <si>
    <t>https://analytics.zoho.com/open-view/2395394000008294094?ZOHO_CRITERIA=%22Consolidado_Estadisticas_Regionales_New%22.%22C%C3%B3digo%20regi%C3%B3n%22%3D1</t>
  </si>
  <si>
    <t>Evolución de la Superficie de las solicitudes de edificación No Habitacional de Obras Nuevas autorizada para construcción en la Región de Antofagasta</t>
  </si>
  <si>
    <t>Gráfica muestra le Evolución de la Superficie de las solicitudes de edificación No Habitacional de Obras Nuevas autorizada para construcción en la Región de Antofagasta, durante el Periodo 2014-2021 (mensual) de acuerdo a datos recopilados por el Instituto Nacional de Estadísticas (INE)- Superficie (m2)</t>
  </si>
  <si>
    <t>economía,INE,estadística,indicadores,económicos,,Construcción,Superficie No Habitacional,Región de Antofagasta,Superfie Autorizada No Habitacional Nuevas,Superficie (m2)</t>
  </si>
  <si>
    <t>https://analytics.zoho.com/open-view/2395394000008228238?ZOHO_CRITERIA=%22Consolidado_Estadisticas_Regionales_New%22.%22C%C3%B3digo%20regi%C3%B3n%22%3D2</t>
  </si>
  <si>
    <t>Evolución de la Superficie de las solicitudes de edificación No Habitacional autorizada para construcción de obras nuevas y ampliaciones de la industria, comercio y establecimientos financieros (ICEF) en la Región de Magallanes</t>
  </si>
  <si>
    <t>Gráfica muestra la Evolución de la Superficie de las solicitudes de edificación No Habitacional autorizada para construcción obras nuevas y ampliaciones de la industria, comercio y establecimientos financieros (ICEF)  en la Región de Magallanes, durante el Periodo 2014-2021 (mensual) de acuerdo a datos recopilados por el Instituto Nacional de Estadísticas (INE)- Superficie (m2)</t>
  </si>
  <si>
    <t>economía,INE,estadística,indicadores,económicos,,Construcción,Superficie No Habitacional,Región de Magallanes,Superfie Autorizada No Habitacional ICEF,Superficie (m2)</t>
  </si>
  <si>
    <t>https://analytics.zoho.com/open-view/2395394000008226368?ZOHO_CRITERIA=%22Consolidado_Estadisticas_Regionales_New%22.%22C%C3%B3digo%20regi%C3%B3n%22%3D12</t>
  </si>
  <si>
    <t>Evolución Mensual del Número de Viviendas Autorizadas para Construcción en la Región de O'Higgins</t>
  </si>
  <si>
    <t>Gráfica muestra la variación mensual del número de viviendas autorizadas para construcción de obras nuevas y ampliaciones en la Región de O'Higgins, durante el Periodo 2014-2021 (mensual) de acuerdo a datos recopilados por el Instituto Nacional de Estadísticas (INE)- Número de Viviendas (unidades)</t>
  </si>
  <si>
    <t>economía,INE,estadística,indicadores,económicos,,Construcción,Viviendas,Región de O'Higgins,Viviendas Autorizadas,Número de Viviendas (unidades)</t>
  </si>
  <si>
    <t>https://analytics.zoho.com/open-view/2395394000008211894?ZOHO_CRITERIA=%22Consolidado_Estadisticas_Regionales_New%22.%22C%C3%B3digo%20regi%C3%B3n%22%3D6</t>
  </si>
  <si>
    <t>Evolución de la Superficie de las solicitudes de edificación No Habitacional autorizada para construcción de obras nuevas y ampliaciones de la industria, comercio y establecimientos financieros (ICEF) en la Región de Aysén</t>
  </si>
  <si>
    <t>Gráfica muestra la Evolución de la Superficie de las solicitudes de edificación No Habitacional autorizada para construcción obras nuevas y ampliaciones de la industria, comercio y establecimientos financieros (ICEF)  en la Región de Aysén, durante el Periodo 2014-2021 (mensual) de acuerdo a datos recopilados por el Instituto Nacional de Estadísticas (INE)- Superficie (m2)</t>
  </si>
  <si>
    <t>economía,INE,estadística,indicadores,económicos,,Construcción,Superficie No Habitacional,Región de Aysén,Superfie Autorizada No Habitacional ICEF,Superficie (m2)</t>
  </si>
  <si>
    <t>https://analytics.zoho.com/open-view/2395394000008226368?ZOHO_CRITERIA=%22Consolidado_Estadisticas_Regionales_New%22.%22C%C3%B3digo%20regi%C3%B3n%22%3D11</t>
  </si>
  <si>
    <t>Madera</t>
  </si>
  <si>
    <t>Silvoagropecuario</t>
  </si>
  <si>
    <t>Cosecha de Trozas</t>
  </si>
  <si>
    <t>metros cúbicos (m3)</t>
  </si>
  <si>
    <t>Evolución de la Cosecha de Trozas Aserrables y Pulpables en la Región del Biobío</t>
  </si>
  <si>
    <t>Gráfica muestra la Evolución de la Cosecha de Trozas Aserrables Y Pulpables, que son la suma de cosechas de troza de madera sin corteza, destinada a aserradero y a industria de la celulosa en la Región del Biobío, durante el Periodo 2014-2021 (mensual) de acuerdo a datos recopilados por el Instituto Nacional de Estadísticas (INE)- metros cúbicos (m3)</t>
  </si>
  <si>
    <t>economía,INE,estadística,indicadores,económicos,,Silvoagropecuario,Madera,Región del Biobío,Cosecha de Trozas,metros cúbicos (m3)</t>
  </si>
  <si>
    <t>https://analytics.zoho.com/open-view/2395394000008316566?ZOHO_CRITERIA=%22Consolidado_Estadisticas_Regionales_New%22.%22C%C3%B3digo%20regi%C3%B3n%22%3D8</t>
  </si>
  <si>
    <t>Evolución de la Superficie de las solicitudes de edificación No Habitacional autorizada para construcción de obras nuevas y ampliaciones de la industria, comercio y establecimientos financieros (ICEF) en la Región de Atacama</t>
  </si>
  <si>
    <t>Gráfica muestra la Evolución de la Superficie de las solicitudes de edificación No Habitacional autorizada para construcción obras nuevas y ampliaciones de la industria, comercio y establecimientos financieros (ICEF)  en la Región de Atacama, durante el Periodo 2014-2021 (mensual) de acuerdo a datos recopilados por el Instituto Nacional de Estadísticas (INE)- Superficie (m2)</t>
  </si>
  <si>
    <t>economía,INE,estadística,indicadores,económicos,,Construcción,Superficie No Habitacional,Región de Atacama,Superfie Autorizada No Habitacional ICEF,Superficie (m2)</t>
  </si>
  <si>
    <t>https://analytics.zoho.com/open-view/2395394000008226368?ZOHO_CRITERIA=%22Consolidado_Estadisticas_Regionales_New%22.%22C%C3%B3digo%20regi%C3%B3n%22%3D3</t>
  </si>
  <si>
    <t>Evolución del precio promedio por habitación ocupada en la Región de Antofagasta</t>
  </si>
  <si>
    <t>Gráfica muestra la Evolución del precio promedio por habitación ocupada en la Región de Antofagasta, durante el Periodo 2014-2021 (mensual) de acuerdo a datos recopilados por el Instituto Nacional de Estadísticas (INE)- pesos chilenos (CLP)</t>
  </si>
  <si>
    <t>economía,INE,estadística,indicadores,económicos,,Turismo,Precio y Rendimiento,Región de Antofagasta,Precio Habitación,pesos chilenos (CLP)</t>
  </si>
  <si>
    <t>https://analytics.zoho.com/open-view/2395394000008299691?ZOHO_CRITERIA=%22Consolidado_Estadisticas_Regionales_New%22.%22C%C3%B3digo%20regi%C3%B3n%22%3D2</t>
  </si>
  <si>
    <t>Evolución de la Superficie donde se realiza la actividad económica del establecimiento (sala de venta), excluyendo el área de estacionamientos en la Región de Magallanes</t>
  </si>
  <si>
    <t>La gráfica muestra la Evolución de la Superficie donde se realiza la actividad económica del establecimiento (sala de venta), excluyendo el área de estacionamientos para la Región de Magallanes, durante el Periodo 2014-2021 (mensual) de acuerdo a datos recopilados por el Instituto Nacional de Estadísticas (INE)- metros cuadrados (m2)</t>
  </si>
  <si>
    <t>economía,INE,estadística,indicadores,económicos,,Comercio,Supermercados,Región de Magallanes,Superficie de Supermercados,metros cuadrados (m2)</t>
  </si>
  <si>
    <t>https://analytics.zoho.com/open-view/2395394000008295081?ZOHO_CRITERIA=%22Consolidado_Estadisticas_Regionales_New%22.%22C%C3%B3digo%20regi%C3%B3n%22%3D12</t>
  </si>
  <si>
    <t>Pasada de vehiculos Pórticos Autopistas Urbanas</t>
  </si>
  <si>
    <t>Evolución de la Pasada de vehículos por pórticos de autopistas urbanas a Escala Nacional</t>
  </si>
  <si>
    <t>Se muestra la variación mensual del número de viviendas autorizadas para construcción de obras nuevas y ampliaciones a escala nacional -Chile- durante el Periodo 2014-2021 (mensual) de acuerdo a datos recopilados por el Ministerio de Transportes y Telecomunicaciones- Número Vehículos (unidades)</t>
  </si>
  <si>
    <t>economía,INE,estadística,indicadores,económicos,,Transporte,Pórticos y Peajes,Chile,Pasada de vehiculos Pórticos Autopistas Urbanas,Número Vehículos (unidades)</t>
  </si>
  <si>
    <t>https://analytics.zoho.com/open-view/2395394000008306718</t>
  </si>
  <si>
    <t>Evolución de la cantidad de noches que en promedio los pasajeros permanecen en los establecimientos de alojamiento turístico en la Región de Los Lagos</t>
  </si>
  <si>
    <t>Gráfica muestra la Evolución de la cantidad de noches que en promedio los pasajeros permanecen en los establecimientos de alojamiento turístico  la Región de Los Lagos, durante el Periodo 2014-2021 (mensual) de acuerdo a datos recopilados por el Instituto Nacional de Estadísticas (INE)- noches (unidades)</t>
  </si>
  <si>
    <t>economía,INE,estadística,indicadores,económicos,,Turismo,Ocupación,Región de Los Lagos,Estancia Media,noches (unidades)</t>
  </si>
  <si>
    <t>https://analytics.zoho.com/open-view/2395394000008297587?ZOHO_CRITERIA=%22Consolidado_Estadisticas_Regionales_New%22.%22C%C3%B3digo%20regi%C3%B3n%22%3D10</t>
  </si>
  <si>
    <t>Evolución de la Superficie de las solicitudes de edificación No Habitacional autorizada para construcción de obras nuevas y ampliaciones de la industria, comercio y establecimientos financieros (ICEF) en la Región de Maule</t>
  </si>
  <si>
    <t>Gráfica muestra la Evolución de la Superficie de las solicitudes de edificación No Habitacional autorizada para construcción obras nuevas y ampliaciones de la industria, comercio y establecimientos financieros (ICEF)  en la Región de Maule, durante el Periodo 2014-2021 (mensual) de acuerdo a datos recopilados por el Instituto Nacional de Estadísticas (INE)- Superficie (m2)</t>
  </si>
  <si>
    <t>economía,INE,estadística,indicadores,económicos,,Construcción,Superficie No Habitacional,Región de Maule,Superfie Autorizada No Habitacional ICEF,Superficie (m2)</t>
  </si>
  <si>
    <t>https://analytics.zoho.com/open-view/2395394000008226368?ZOHO_CRITERIA=%22Consolidado_Estadisticas_Regionales_New%22.%22C%C3%B3digo%20regi%C3%B3n%22%3D7</t>
  </si>
  <si>
    <t>Evolución del Índice de Producción Manufacturera (IPMan) en la Región de La Araucanía</t>
  </si>
  <si>
    <t>Gráfica muestra la Evolución del Índice de Producción Manufacturera (IPMam), Base promedio año 2014=100. Este índice mide la evolución de la actividad productiva de la industria manufacturera desde el punto de vista de la oferta en la Región de La Araucanía, durante el Periodo 2014-2021 (mensual) de acuerdo a datos recopilados por el Instituto Nacional de Estadísticas (INE)- Índice</t>
  </si>
  <si>
    <t>economía,INE,estadística,indicadores,económicos,,Manufacturas,Índice de Producción Manufacturera,Región de La Araucanía,Índice de Producción Manufacturera,Índice</t>
  </si>
  <si>
    <t>https://analytics.zoho.com/open-view/2395394000008286301?ZOHO_CRITERIA=%22Consolidado_Estadisticas_Regionales_New%22.%22C%C3%B3digo%20regi%C3%B3n%22%3D9</t>
  </si>
  <si>
    <t>Evolución de la Superficie de las solicitudes de edificación No Habitacional autorizada para construcción de  Ampliaciones de Servicios en la Región de O'Higgins</t>
  </si>
  <si>
    <t>Gráfica muestra la Evolución de la Superficie de las solicitudes de edificación No Habitacional autorizada para construcción de Ampliaciones de Servicios en la Región de O'Higgins, durante el Periodo 2014-2021 (mensual) de acuerdo a datos recopilados por el Instituto Nacional de Estadísticas (INE)- Superficie (m2)</t>
  </si>
  <si>
    <t>economía,INE,estadística,indicadores,económicos,,Construcción,Superficie No Habitacional,Región de O'Higgins,Superfie Autorizada No Habitacional Servicios Ampliaciones,Superficie (m2)</t>
  </si>
  <si>
    <t>https://analytics.zoho.com/open-view/2395394000008225247?ZOHO_CRITERIA=%22Consolidado_Estadisticas_Regionales_New%22.%22C%C3%B3digo%20regi%C3%B3n%22%3D6</t>
  </si>
  <si>
    <t>Evolución de la cantidad de noches que en promedio los pasajeros permanecen en los establecimientos de alojamiento turístico en la Región del Biobío</t>
  </si>
  <si>
    <t>Gráfica muestra la Evolución de la cantidad de noches que en promedio los pasajeros permanecen en los establecimientos de alojamiento turístico  la Región del Biobío, durante el Periodo 2014-2021 (mensual) de acuerdo a datos recopilados por el Instituto Nacional de Estadísticas (INE)- noches (unidades)</t>
  </si>
  <si>
    <t>economía,INE,estadística,indicadores,económicos,,Turismo,Ocupación,Región del Biobío,Estancia Media,noches (unidades)</t>
  </si>
  <si>
    <t>https://analytics.zoho.com/open-view/2395394000008297587?ZOHO_CRITERIA=%22Consolidado_Estadisticas_Regionales_New%22.%22C%C3%B3digo%20regi%C3%B3n%22%3D8</t>
  </si>
  <si>
    <t>Parque Vehicular Buses</t>
  </si>
  <si>
    <t>Evolución del Parque Vehicular de Buses en la Región de Arica y Parinacota</t>
  </si>
  <si>
    <t>Gráfica muestra la Evolución del Parque Vehicular de Buses (buses son vehículos de 18 o más asientos, incluido el del conductor, propulsados generalmente mediante motor de combustión interna), en la Región de Arica y Parinacota, durante el Periodo 2014-2021 (mensual) de acuerdo a datos recopilados por el Ministerio de Transportes y Telecomunicaciones- Número Vehículos (unidades)</t>
  </si>
  <si>
    <t>economía,INE,estadística,indicadores,económicos,,Transporte,Parque Vehicular,Región de Arica y Parinacota,Parque Vehicular Buses,Número Vehículos (unidades)</t>
  </si>
  <si>
    <t>https://analytics.zoho.com/open-view/2395394000008303184?ZOHO_CRITERIA=%22Consolidado_Estadisticas_Regionales_New%22.%22C%C3%B3digo%20regi%C3%B3n%22%3D15</t>
  </si>
  <si>
    <t>Evolución de la Superficie de las solicitudes de edificación Habitacional autorizada para construcción de Ampliaciones en la Región de Ñuble</t>
  </si>
  <si>
    <t>Gráfica muestra la Evolución de la Superficie de las solicitudes de edificación Habitacional autorizada para construcción de Ampliaciones en la Región de Ñuble, durante el Periodo 2014-2021 (mensual) de acuerdo a datos recopilados por el Instituto Nacional de Estadísticas (INE)- Superficie (m2)</t>
  </si>
  <si>
    <t>economía,INE,estadística,indicadores,económicos,,Construcción,Superficie Habitacional,Región de Ñuble,Superfie Autorizada Habitacional Ampliaciones,Superficie (m2)</t>
  </si>
  <si>
    <t>https://analytics.zoho.com/open-view/2395394000008222926?ZOHO_CRITERIA=%22Consolidado_Estadisticas_Regionales_New%22.%22C%C3%B3digo%20regi%C3%B3n%22%3D16</t>
  </si>
  <si>
    <t>Evolución del Parque Vehicular de Taxis en la Región de La Araucanía</t>
  </si>
  <si>
    <t>Gráfica muestra la Evolución del Parque Vehicular de Taxis, considera tanto taxi básico, como colectivo y de turismo,  en la Región de La Araucanía, durante el Periodo 2014-2021 (mensual) de acuerdo a datos recopilados por el Ministerio de Transportes y Telecomunicaciones- Número Vehículos (unidades)</t>
  </si>
  <si>
    <t>economía,INE,estadística,indicadores,económicos,,Transporte,Parque Vehicular,Región de La Araucanía,Parque Vehicular Taxis,Número Vehículos (unidades)</t>
  </si>
  <si>
    <t>https://analytics.zoho.com/open-view/2395394000008302392?ZOHO_CRITERIA=%22Consolidado_Estadisticas_Regionales_New%22.%22C%C3%B3digo%20regi%C3%B3n%22%3D9</t>
  </si>
  <si>
    <t>000</t>
  </si>
  <si>
    <t>Agricultura</t>
  </si>
  <si>
    <t>Agropecurio y Forestal</t>
  </si>
  <si>
    <t>Número de empleados</t>
  </si>
  <si>
    <t>Catastro agrícola</t>
  </si>
  <si>
    <t>Destino de fruta</t>
  </si>
  <si>
    <t>Periodo 2018-2020</t>
  </si>
  <si>
    <t>Kilogramo - Kg</t>
  </si>
  <si>
    <t>Oficina de Estudios y Políticas Agrarias (ODEPA)</t>
  </si>
  <si>
    <t>Número de empleados por Destino de fruta,  en la Región del Biobío</t>
  </si>
  <si>
    <t>El gráfico muestra el Número de empleados por Destino de fruta,  en la Región del Biobío, durante el Periodo 2018-2020, de acuerdo a datos recopilados por la Oficina de Estudios y Políticas Agrarias (ODEPA)- Kilogramo - Kg</t>
  </si>
  <si>
    <t>Estadísticas,ODEPA,Fruta,Agricultura,Número de empleados, Destino de fruta, Región del Biobío</t>
  </si>
  <si>
    <t>https://analytics.zoho.com/open-view/2395394000001834177?ZOHO_CRITERIA=%224.6%22.%22C%C3%B3digo_Regi%C3%B3n%22%3D8</t>
  </si>
  <si>
    <t>Empresas Agroindustriales por Producto (Fruta/Hortaliza/Otro)</t>
  </si>
  <si>
    <t>Empresas</t>
  </si>
  <si>
    <t>Alcachofa</t>
  </si>
  <si>
    <t>Periodo 2018-2019</t>
  </si>
  <si>
    <t>Empresas (unidades)</t>
  </si>
  <si>
    <t>Número de empresas agroindustriales procesadoras de Alcachofa por Comuna en la Región Metropolitana</t>
  </si>
  <si>
    <t>El Mapa muestra el Número de empresas agrícolas por Comuna en la Región Metropolitana, que utilizan Alcachofa en su producción, entre los años 2018-2019, de acuerdo a datos recopilados del directorio de agroindustrías hortofrutícolas efectuados por la ODEPA.</t>
  </si>
  <si>
    <t>agricultura,agrícola,frutícola,directorio,agroindustria,fruta,hortaliza,ODEPA,Ninguno,Región Metropolitana,Alcachofa</t>
  </si>
  <si>
    <t>https://analytics.zoho.com/open-view/2395394000008782843?ZOHO_CRITERIA=%22Localiza%20CL%22.%22Codreg%22%3D13%20and%20%224.13%20Directorio%20Agroindustria%202020%22.%22Id_Categor%C3%ADa%22%3D100112013</t>
  </si>
  <si>
    <t>200-13</t>
  </si>
  <si>
    <t>Agropecuario y Forestal</t>
  </si>
  <si>
    <t>Fruta</t>
  </si>
  <si>
    <t>Exportaciones</t>
  </si>
  <si>
    <t>Durazno</t>
  </si>
  <si>
    <t>Periodo 2012-2020</t>
  </si>
  <si>
    <t>USD</t>
  </si>
  <si>
    <t>Evolución del Valor  de las exportaciones de Durazno por Procesamiento, producidas a Escala Nacional</t>
  </si>
  <si>
    <t>El gráfico muestra la Evolución del Valor  de las exportaciones de Durazno por Procesamiento, producidas a Escala Nacional, durante el Periodo 2012-2020, de acuerdo a datos recopilados por la Oficina de Estudios y Políticas Agrarias (ODEPA)- USD</t>
  </si>
  <si>
    <t>Estadísticas,Agricultura,Fruta,Exportaciones,Chile,Durazno,Aceites,Congelados,Conservas,Deshidratados,Fresca,Frutos secos,Jugos</t>
  </si>
  <si>
    <t>https://analytics.zoho.com/open-view/2395394000006080903?ZOHO_CRITERIA=%22Trasposicion_4.2%22.%22Id_Categor%C3%ADa%22%20%3D%20100103004</t>
  </si>
  <si>
    <t>Método Riego</t>
  </si>
  <si>
    <t>Plantaciones</t>
  </si>
  <si>
    <t>Tipo de Cultivo-Especie</t>
  </si>
  <si>
    <t>Plantaciones por Método de Riego</t>
  </si>
  <si>
    <t>Periodo 2018-2019-2020</t>
  </si>
  <si>
    <t>Superficie (ha)</t>
  </si>
  <si>
    <t>Superficie plantada de especies frutales por Método de Riego en la comuna de María Pinto</t>
  </si>
  <si>
    <t>Se representa la superficie plantada de frutales por Método de Riego con segmentadores incorporados por Tipo de Cultivo y Especie Plantada en la comuna de María Pinto con base a datos recopilados por la Oficina de Estudios y Políticas Agrarias (ODEPA) en los Catastros Frutícolas Regionales de los años 2018-2019-2020.</t>
  </si>
  <si>
    <t>agricultura,agrícola,frutícola,superficie,plantaciones,fruta,ODEPA,comuna,región,María Pinto,Método Riego</t>
  </si>
  <si>
    <t>https://analytics.zoho.com/open-view/2395394000008804811?ZOHO_CRITERIA=%22Localiza%20CL%22.%22Codcom%22%3D13504</t>
  </si>
  <si>
    <t>Rendimiento por Cultivo</t>
  </si>
  <si>
    <t>Rendimiento</t>
  </si>
  <si>
    <t>Rendimiento Histórico</t>
  </si>
  <si>
    <t>Temporadas 1979/1980 a 2019/2020</t>
  </si>
  <si>
    <t>quintales métricos por hectárea (qqm/ha)</t>
  </si>
  <si>
    <t>Rendimiento histórico por Cultivo en la Región de Los Ríos</t>
  </si>
  <si>
    <t>La serie detalla el rendimiento promedio histórico por Cultivo en la Región de Los Ríos, según datos publicados por la Oficina de Estudios y Políticas Agrarias (ODEPA) para las Temporadas 1979/1980 a 2019/2020 - quintales métricos por hectárea (qqm/ha)</t>
  </si>
  <si>
    <t>agricultura,agrícola,rendimiento,cultivo,quintales,ODEPA,estadísticas,Región de Los Ríos,Rendimiento Histórico</t>
  </si>
  <si>
    <t>https://analytics.zoho.com/open-view/2395394000009140699?ZOHO_CRITERIA=%22Localiza%20CL%22.%22Codreg%22%3D14</t>
  </si>
  <si>
    <t>100-14</t>
  </si>
  <si>
    <t>Coco</t>
  </si>
  <si>
    <t>Volumen de las exportaciones de Coco por Procesamiento, producidas a Escala Nacional</t>
  </si>
  <si>
    <t>El nube de palabras muestra el Volumen de las exportaciones de Coco por Procesamiento, producidas a Escala Nacional, durante el Año 2020, de acuerdo a datos recopilados por la Oficina de Estudios y Políticas Agrarias (ODEPA)- toneladas (t)</t>
  </si>
  <si>
    <t>Estadísticas,Agricultura,Fruta,Exportaciones,Chile,Coco,Aceites,Congelados,Conservas,Deshidratados,Fresca,Frutos secos,Jugos</t>
  </si>
  <si>
    <t>https://analytics.zoho.com/open-view/2395394000000827028?ZOHO_CRITERIA=%22Trasposicion_4.1%22.%22Id_Categor%C3%ADa%22%20%3D%20100108007</t>
  </si>
  <si>
    <t>Frutos oleaginosos</t>
  </si>
  <si>
    <t>Valor de las exportaciones de Frutos oleaginosos por procesamiento, producidas a Escala Nacional</t>
  </si>
  <si>
    <t>El gráfico muestra el Valor de las exportaciones de Frutos oleaginosos por procesamiento, producidas a Escala Nacional, durante el Año 2020, de acuerdo a datos recopilados por la Oficina de Estudios y Políticas Agrarias (ODEPA)- USD</t>
  </si>
  <si>
    <t>Estadísticas,Agricultura,Fruta,Exportaciones,Chile,Frutos oleaginosos,Aceites,Congelados,Conservas,Deshidratados,Fresca,Frutos secos,Jugos</t>
  </si>
  <si>
    <t>https://analytics.zoho.com/open-view/2395394000006089151?ZOHO_CRITERIA=%22Trasposicion_4.2%22.%22Id_Producto%22%20%3D%20100106</t>
  </si>
  <si>
    <t>Procesamiento</t>
  </si>
  <si>
    <t>Volumen de las exportaciones de fruta hacia Vietnam, por Procesamiento producidas a Escala Nacional</t>
  </si>
  <si>
    <t>El gráfico muestra el Volumen de las exportaciones de fruta hacia Vietnam, por Procesamiento producidas a Escala Nacional, durante el Año 2020, de acuerdo a datos recopilados por la Oficina de Estudios y Políticas Agrarias (ODEPA)- toneladas (t)</t>
  </si>
  <si>
    <t>Estadísticas,Agricultura,Fruta,Exportaciones,Vietnam,Procesamiento,Aceites,Congelados,Conservas,Deshidratados,Fresca,Frutos secos,Jugos</t>
  </si>
  <si>
    <t>https://analytics.zoho.com/open-view/2395394000000827608?ZOHO_CRITERIA=%22Trasposicion_4.1%22.%22Id_auxiliar%22%3D193</t>
  </si>
  <si>
    <t>Especie Plantada</t>
  </si>
  <si>
    <t>Variedad</t>
  </si>
  <si>
    <t>Chirimoyo</t>
  </si>
  <si>
    <t>Superficie plantada de  Chirimoyo según Variedad por Región a Escala Nacional</t>
  </si>
  <si>
    <t>Representación geográfica que muestra la superficie plantada de Chirimoyo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</si>
  <si>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Plantada,Chirimoyo</t>
  </si>
  <si>
    <t>https://analytics.zoho.com/open-view/2395394000008807134?ZOHO_CRITERIA=%224.12%20Sup%20Plantada%20Frut%C3%ADcola%22.%22id_especie%22%3D22</t>
  </si>
  <si>
    <t>Número de empleados por Fruta, en la Comuna de Rinconada</t>
  </si>
  <si>
    <t>El gráfico muestra el Número de empleados por Fruta, en la Comuna de Rinconada, durante el Periodo 2018-2020, de acuerdo a datos recopilados por la Oficina de Estudios y Políticas Agrarias (ODEPA)- Kilogramo - Kg</t>
  </si>
  <si>
    <t>Estadísticas,ODEPA,Fruta,Agricultura,Número de empleados, Fruta, Rinconada</t>
  </si>
  <si>
    <t>https://analytics.zoho.com/open-view/2395394000001840069?ZOHO_CRITERIA=%224.6%22.%22C%C3%B3digo_Comuna%22%3D5303</t>
  </si>
  <si>
    <t>100-C 5303</t>
  </si>
  <si>
    <t>Volumen de fruta</t>
  </si>
  <si>
    <t>Destino</t>
  </si>
  <si>
    <t>Volumen  de fruta por Destino, producidas en la Olmué</t>
  </si>
  <si>
    <t>El gráfico muestra el Volumen  de fruta por Destino, producidas en la Olmué, durante el Periodo 2018-2020, de acuerdo a datos recopilados por la Oficina de Estudios y Políticas Agrarias (ODEPA)- Kilogramo - Kg</t>
  </si>
  <si>
    <t>Estadísticas,ODEPA,Fruta,Agricultura,Volumen de fruta, Destino, Olmué</t>
  </si>
  <si>
    <t>https://analytics.zoho.com/open-view/2395394000001846568?ZOHO_CRITERIA=%224.6%22.%22C%C3%B3digo_Comuna%22%3D5803</t>
  </si>
  <si>
    <t>100-C-5803</t>
  </si>
  <si>
    <t>Lupino Australiano y Dulce</t>
  </si>
  <si>
    <t>Temporadas 2013/2014 - 2019/2020</t>
  </si>
  <si>
    <t>Evolución de la variación del rendimiento promedio de cultivos de Lupino Australiano y Dulce para la serie de tiempo  disponible a Escala Nacional</t>
  </si>
  <si>
    <t>Se aprecia la variación interanual del rendimiento promedio de cultivos de Lupino Australiano y Dulce, según datos provenientes de la Oficina de Estudios y Políticas Agrarias (ODEPA) para las Temporadas 2013/2014 - 2019/2020 a Escala Nacional - Porcentaje (%)</t>
  </si>
  <si>
    <t>agricultura,agrícola,rendimiento,cultivo,quintales,ODEPA,estadísticas,Chile,Lupino Australiano y Dulce</t>
  </si>
  <si>
    <t>https://analytics.zoho.com/open-view/2395394000008895076?ZOHO_CRITERIA=%22Trasposicion_4.11%22.%22Id_cultivo%22%3D14</t>
  </si>
  <si>
    <t>Nogal</t>
  </si>
  <si>
    <t>Superficie plantada de  Nogal según Variedad por Comuna en la Región del Biobío</t>
  </si>
  <si>
    <t>Representación geográfica de la superficie plantada de Nogal por Comuna en la Región del Biobío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</si>
  <si>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del Biobío,Especie Plantada,Nogal</t>
  </si>
  <si>
    <t>https://analytics.zoho.com/open-view/2395394000008814573?ZOHO_CRITERIA=%224.12%20Sup%20Plantada%20Frut%C3%ADcola%22.%22Codreg%22%3D8%20and%20%224.12%20Sup%20Plantada%20Frut%C3%ADcola%22.%22id_especie%22%3D11</t>
  </si>
  <si>
    <t>Pulpas</t>
  </si>
  <si>
    <t>Número de empleados en agroindustria de Pulpas por tipo de empresa a nivel nacional</t>
  </si>
  <si>
    <t>El gráfico muestra el Número de empleados en agroindustria de Pulpas por tipo de empresa a nivel nacional, durante el Periodo 2018-2020, de acuerdo a datos recopilados por la Oficina de Estudios y Políticas Agrarias (ODEPA)- Kilogramo - Kg</t>
  </si>
  <si>
    <t>Estadísticas,ODEPA,Fruta,Agricultura,Número de empleados, Pulpas, Chile</t>
  </si>
  <si>
    <t>https://analytics.zoho.com/open-view/2395394000001918081?ZOHO_CRITERIA=%224.6%22.%22Id_Procesamiento%22%3D10</t>
  </si>
  <si>
    <t>Evolución del volumen de las exportaciones de fruta hacia Venezuela, por Procesamiento producidas a Escala Nacional</t>
  </si>
  <si>
    <t>El gráfico muestra la Evolución del volumen de las exportaciones de fruta hacia Venezuela, por Procesamiento producidas a Escala Nacional, durante el Periodo 2012-2020, de acuerdo a datos recopilados por la Oficina de Estudios y Políticas Agrarias (ODEPA)- toneladas (t)</t>
  </si>
  <si>
    <t>Estadísticas,Agricultura,Fruta,Exportaciones,Venezuela,Procesamiento,Aceites,Congelados,Conservas,Deshidratados,Fresca,Frutos secos,Jugos</t>
  </si>
  <si>
    <t>https://analytics.zoho.com/open-view/2395394000005725032?ZOHO_CRITERIA=%22Trasposicion_4.1%22.%22Id_auxiliar%22%3D192</t>
  </si>
  <si>
    <t>Tipo de Fruta</t>
  </si>
  <si>
    <t>Volumen  de fruta por Tipo de Fruta, producidas en la Panquehue</t>
  </si>
  <si>
    <t>El gráfico muestra el Volumen  de fruta por Tipo de Fruta, producidas en la Panquehue, durante el Periodo 2018-2020, de acuerdo a datos recopilados por la Oficina de Estudios y Políticas Agrarias (ODEPA)- Kilogramo - Kg</t>
  </si>
  <si>
    <t>Estadísticas,ODEPA,Fruta,Agricultura,Volumen de fruta, Tipo de Fruta, Panquehue</t>
  </si>
  <si>
    <t>https://analytics.zoho.com/open-view/2395394000001834352?ZOHO_CRITERIA=%224.6%22.%22C%C3%B3digo_Comuna%22%3D5704</t>
  </si>
  <si>
    <t>100-C-5704</t>
  </si>
  <si>
    <t>Número de empleados por Destino (Agroindustria), en la Comuna de Los Sauces</t>
  </si>
  <si>
    <t>El gráfico muestra el Número de empleados por Destino (Agroindustria), en la Comuna de Los Sauces, durante el Periodo 2018-2020, de acuerdo a datos recopilados por la Oficina de Estudios y Políticas Agrarias (ODEPA)- Kilogramo - Kg</t>
  </si>
  <si>
    <t>Estadísticas,ODEPA,Fruta,Agricultura,Número de empleados, Destino, Los Sauces</t>
  </si>
  <si>
    <t>https://analytics.zoho.com/open-view/2395394000001846850?ZOHO_CRITERIA=%224.6%22.%22C%C3%B3digo_Comuna%22%3D9206</t>
  </si>
  <si>
    <t>100-C 9206</t>
  </si>
  <si>
    <t>Evolución del Valor de las exportaciones de fruta hacia Francia, por Procesamiento, producidas a Escala Nacional</t>
  </si>
  <si>
    <t>El gráfico muestra la Evolución del Valor de las exportaciones de fruta hacia Francia, por Procesamiento, producidas a Escala Nacional, durante el Periodo 2012-2020, de acuerdo a datos recopilados por la Oficina de Estudios y Políticas Agrarias (ODEPA)- USD</t>
  </si>
  <si>
    <t>Estadísticas,Agricultura,Fruta,Exportaciones,Francia,Procesamiento,Aceites,Congelados,Conservas,Deshidratados,Fresca,Frutos secos,Jugos</t>
  </si>
  <si>
    <t>https://analytics.zoho.com/open-view/2395394000006080530?ZOHO_CRITERIA=%22Trasposicion_4.2%22.%22ID_territorio%22%3D66</t>
  </si>
  <si>
    <t>Higuera</t>
  </si>
  <si>
    <t>Número de empleados por agroindustria de Higuera según Tipo de envase,  a nivel nacional</t>
  </si>
  <si>
    <t>El gráfico muestra el Número de empleados por agroindustria de Higuera según Tipo de envase,  a nivel nacional, durante el Periodo 2018-2020, de acuerdo a datos recopilados por la Oficina de Estudios y Políticas Agrarias (ODEPA)- Kilogramo - Kg</t>
  </si>
  <si>
    <t>Estadísticas,ODEPA,Fruta,Agricultura,Número de empleados, Higuera, Chile</t>
  </si>
  <si>
    <t>https://analytics.zoho.com/open-view/2395394000001894573?ZOHO_CRITERIA=%224.6%22.%22Id_Categor%C3%ADa%22%3D100101006</t>
  </si>
  <si>
    <t>Volumen  de fruta por Tipo de Fruta, producidas en la Pitrufquén</t>
  </si>
  <si>
    <t>El gráfico muestra el Volumen  de fruta por Tipo de Fruta, producidas en la Pitrufquén, durante el Periodo 2018-2020, de acuerdo a datos recopilados por la Oficina de Estudios y Políticas Agrarias (ODEPA)- Kilogramo - Kg</t>
  </si>
  <si>
    <t>Estadísticas,ODEPA,Fruta,Agricultura,Volumen de fruta, Tipo de Fruta, Pitrufquén</t>
  </si>
  <si>
    <t>https://analytics.zoho.com/open-view/2395394000001834352?ZOHO_CRITERIA=%224.6%22.%22C%C3%B3digo_Comuna%22%3D9114</t>
  </si>
  <si>
    <t>100-C-9114</t>
  </si>
  <si>
    <t>Valor de las exportaciones de fruta hacia Tailandia, por Fruta, producidas a Escala Nacional</t>
  </si>
  <si>
    <t>El gráfico muestra el Valor de las exportaciones de fruta hacia Tailandia, por Fruta, producidas a Escala Nacional, durante el Año 2020, de acuerdo a datos recopilados por la Oficina de Estudios y Políticas Agrarias (ODEPA)- USD</t>
  </si>
  <si>
    <t>Estadísticas,Agricultura,Fruta,Exportaciones,Tailandia,Fruta,Aceituna,Almendra,Cereza,Coco,Durazno,Frambuesa,Frutilla,Otros frutos secos,Piña,Uva</t>
  </si>
  <si>
    <t>https://analytics.zoho.com/open-view/2395394000006082651?ZOHO_CRITERIA=%22Trasposicion_4.2%22.%22ID_territorio%22%3D174</t>
  </si>
  <si>
    <t>Evolución del volumen de las exportaciones de fruta, por Tipo de Fruta producidas en la Región de La Araucanía</t>
  </si>
  <si>
    <t>El gráfico muestra la Evolución del volumen de las exportaciones de fruta, por Tipo de Fruta producidas en la Región de La Araucanía, durante el Periodo 2012-2020, de acuerdo a datos recopilados por la Oficina de Estudios y Políticas Agrarias (ODEPA)- toneladas (t)</t>
  </si>
  <si>
    <t>Estadísticas,Agricultura,Fruta,Exportaciones,Región de La Araucanía,Tipo de Fruta,Berries,Cítricos,Frutos de hueso (carozo),Frutos de pepita,Frutos secos,Frutos oleaginosos,Otros,Tropicales y subtropicales,Uva</t>
  </si>
  <si>
    <t>https://analytics.zoho.com/open-view/2395394000000943308?ZOHO_CRITERIA=%22Trasposicion_4.1%22.%22C%C3%B3digo_Regi%C3%B3n%22%20%3D%209</t>
  </si>
  <si>
    <t>Número de empleados por Destino (Agroindustria), en la Comuna de Calle Larga</t>
  </si>
  <si>
    <t>El gráfico muestra el Número de empleados por Destino (Agroindustria), en la Comuna de Calle Larga, durante el Periodo 2018-2020, de acuerdo a datos recopilados por la Oficina de Estudios y Políticas Agrarias (ODEPA)- Kilogramo - Kg</t>
  </si>
  <si>
    <t>Estadísticas,ODEPA,Fruta,Agricultura,Número de empleados, Destino, Calle Larga</t>
  </si>
  <si>
    <t>https://analytics.zoho.com/open-view/2395394000001846850?ZOHO_CRITERIA=%224.6%22.%22C%C3%B3digo_Comuna%22%3D5302</t>
  </si>
  <si>
    <t>100-C 5302</t>
  </si>
  <si>
    <t>Tipo de Cultivo</t>
  </si>
  <si>
    <t>Plantaciones por Especie</t>
  </si>
  <si>
    <t>Superficie plantada de especies frutales por Especie en la comuna de Vichuquén</t>
  </si>
  <si>
    <t>Visualización de la superficie plantada de frutales por Especie con segmentador incorporado de Tipo de Cultivo en la comuna de Vichuquén con base a datos recopilados por la Oficina de Estudios y Políticas Agrarias (ODEPA) en los Catastros Frutícolas Regionales de los años 2018-2019-2020.</t>
  </si>
  <si>
    <t>agricultura,agrícola,frutícola,superficie,plantaciones,fruta,ODEPA,comuna,región,Vichuquén,Especie Plantada</t>
  </si>
  <si>
    <t>https://analytics.zoho.com/open-view/2395394000008803974?ZOHO_CRITERIA=%22Localiza%20CL%22.%22Codcom%22%3D7309</t>
  </si>
  <si>
    <t>Volumen de las exportaciones de fruta hacia Bélgica, por Fruta producidas a Escala Nacional</t>
  </si>
  <si>
    <t>El gráfico muestra el Volumen de las exportaciones de fruta hacia Bélgica, por Fruta producidas a Escala Nacional, durante el Año 2020, de acuerdo a datos recopilados por la Oficina de Estudios y Políticas Agrarias (ODEPA)- toneladas (t)</t>
  </si>
  <si>
    <t>Estadísticas,Agricultura,Fruta,Exportaciones,Bélgica,Fruta,Aceituna,Almendra,Arándanos y mirtilos,Avellana,Castaña,Frambuesa,Frutilla,Limón,Mora,Nectarín,Nuez,Otros berries,Palta,Pera,Pomelo</t>
  </si>
  <si>
    <t>https://analytics.zoho.com/open-view/2395394000000827462?ZOHO_CRITERIA=%22Trasposicion_4.1%22.%22Id_auxiliar%22%3D18</t>
  </si>
  <si>
    <t>Número de empleados por Fruta, en la Región de Coquimbo</t>
  </si>
  <si>
    <t>El gráfico muestra el Número de empleados por Fruta, en la Región de Coquimbo, durante el Periodo 2018-2020, de acuerdo a datos recopilados por la Oficina de Estudios y Políticas Agrarias (ODEPA)- Kilogramo - Kg</t>
  </si>
  <si>
    <t>Estadísticas,ODEPA,Fruta,Agricultura,Número de empleados, Fruta, Región de Coquimbo</t>
  </si>
  <si>
    <t>https://analytics.zoho.com/open-view/2395394000001829058?ZOHO_CRITERIA=%224.6%22.%22C%C3%B3digo_Regi%C3%B3n%22%3D4</t>
  </si>
  <si>
    <t>Congelados</t>
  </si>
  <si>
    <t>Región de Origen</t>
  </si>
  <si>
    <t xml:space="preserve"> Volumen de las exportaciones de Congelados (frutas), por Región de Origen producidas a Escala Nacional</t>
  </si>
  <si>
    <t>El mapa muestra el  Volumen de las exportaciones de Congelados (frutas), por Región de Origen producidas a Escala Nacional, durante el Año 2020, de acuerdo a datos recopilados por la Oficina de Estudios y Políticas Agrarias (ODEPA)- toneladas (t)</t>
  </si>
  <si>
    <t>Estadísticas,Agricultura,Fruta,Exportaciones,Congelados,Región de Origen,Arándano,Chirimoya,Frambuesa,Frutilla,Granada,Limón,Lúcuma,Mango,Maracuyá,Melón,Naranja,Papaya,Piña,Tuna,Damasco,Uva de Mesa,Kiwi,Manzano,Mora ,Cereza,Rosa Mosqueta,Melón Calameño,Melón Tuna,Maqui</t>
  </si>
  <si>
    <t>https://analytics.zoho.com/open-view/2395394000000834190?ZOHO_CRITERIA=%22Trasposicion_4.1%22.%22Id_Procesamiento%22%20%3D%202</t>
  </si>
  <si>
    <t>Higo</t>
  </si>
  <si>
    <t>Número de empresas agroindustriales procesadoras de Higo por Comuna en la Región Metropolitana</t>
  </si>
  <si>
    <t>El Mapa muestra el Número de empresas agrícolas por Comuna en la Región Metropolitana, que utilizan Higo en su producción, entre los años 2018-2019, de acuerdo a datos recopilados del directorio de agroindustrías hortofrutícolas efectuados por la ODEPA.</t>
  </si>
  <si>
    <t>agricultura,agrícola,frutícola,directorio,agroindustria,fruta,hortaliza,ODEPA,Ninguno,Región Metropolitana,Higo</t>
  </si>
  <si>
    <t>https://analytics.zoho.com/open-view/2395394000008782843?ZOHO_CRITERIA=%22Localiza%20CL%22.%22Codreg%22%3D13%20and%20%224.13%20Directorio%20Agroindustria%202020%22.%22Id_Categor%C3%ADa%22%3D100101006</t>
  </si>
  <si>
    <t>Número de empleados por Tipo de Fruta, en la Comuna de Coltauco</t>
  </si>
  <si>
    <t>El gráfico muestra el Número de empleados por Tipo de Fruta, en la Comuna de Coltauco, durante el Periodo 2018-2020, de acuerdo a datos recopilados por la Oficina de Estudios y Políticas Agrarias (ODEPA)- Kilogramo - Kg</t>
  </si>
  <si>
    <t>Estadísticas,ODEPA,Fruta,Agricultura,Número de empleados, Tipo de Fruta, Coltauco</t>
  </si>
  <si>
    <t>https://analytics.zoho.com/open-view/2395394000001834656?ZOHO_CRITERIA=%224.6%22.%22C%C3%B3digo_Comuna%22%3D6104</t>
  </si>
  <si>
    <t>100-C 6104</t>
  </si>
  <si>
    <t>Rendimiento por Tipo de Cultivo</t>
  </si>
  <si>
    <t>Cereales</t>
  </si>
  <si>
    <t>Evolución del rendimiento promedio de cultivos de Cereales en la Región de O'Higgins para las series de tiempo disponibles</t>
  </si>
  <si>
    <t>Se muestra la evolución del rendimiento promedio de cultivos de Cereales en la Región de O'Higgins, según datos publicados por la Oficina de Estudios y Políticas Agrarias (ODEPA) para las Temporadas 1979/1980 a 2019/2020 a Escala Nacional - quintales métricos por hectárea (qqm/ha)</t>
  </si>
  <si>
    <t>agricultura,agrícola,rendimiento,cultivo,quintales,ODEPA,estadísticas,Región de O'Higgins,Cereales</t>
  </si>
  <si>
    <t>https://analytics.zoho.com/open-view/2395394000009297093?ZOHO_CRITERIA=%22Localiza%20CL%22.%22Codreg%22%3D6%20and%20%224.11%20Rendimiento%20regional%20cultivo%22.%22Id_producto%22%3D100111</t>
  </si>
  <si>
    <t>100-6</t>
  </si>
  <si>
    <t>Importaciones</t>
  </si>
  <si>
    <t>Evolución del volumen de las importaciones provenientes de Guatemala, por Fruta</t>
  </si>
  <si>
    <t>El gráfico muestra la Evolución del volumen de las importaciones provenientes de Guatemala, por Fruta, durante el Periodo 2012-2020, de acuerdo a datos recopilados por la Oficina de Estudios y Políticas Agrarias (ODEPA)- toneladas (t)</t>
  </si>
  <si>
    <t>Estadísticas,Agricultura,Fruta,Importaciones,Guatemala,Fruta,Coco,Plátano</t>
  </si>
  <si>
    <t>https://analytics.zoho.com/open-view/2395394000005574009?ZOHO_CRITERIA=%22Trasposicion_4.3%22.%22Id_auxiliar%22%3D73</t>
  </si>
  <si>
    <t>Volumen de las exportaciones de fruta hacia Turquía, por Región de Origen producidas a Escala Nacional</t>
  </si>
  <si>
    <t>El mapa muestra el Volumen de las exportaciones de fruta hacia Turquía, por Región de Origen producidas a Escala Nacional, durante el Año 2020, de acuerdo a datos recopilados por la Oficina de Estudios y Políticas Agrarias (ODEPA)- toneladas (t)</t>
  </si>
  <si>
    <t>Estadísticas,Agricultura,Fruta,Exportaciones,Turquía,Región de Origen,Ñuble,Biobío,Maule,O'Higgins,Coquimbo,Valparaíso,Metropolitana</t>
  </si>
  <si>
    <t>https://analytics.zoho.com/open-view/2395394000000827189?ZOHO_CRITERIA=%22Trasposicion_4.1%22.%22Id_auxiliar%22%3D184</t>
  </si>
  <si>
    <t>Evolución del Valor de las importaciones provenientes de Ecuador, por Tipo de Fruta</t>
  </si>
  <si>
    <t>El gráfico muestra la Evolución del Valor de las importaciones provenientes de Ecuador, por Tipo de Fruta, durante el Periodo 2012-2020, de acuerdo a datos recopilados por la Oficina de Estudios y Políticas Agrarias (ODEPA)- USD</t>
  </si>
  <si>
    <t>Estadísticas,Agricultura,Fruta,Importaciones,Ecuador,Tipo de Fruta,Berries,Cítricos,Frutos de hueso,Frutos de pepita,Frutos Oleaginosos,Frutos secos,Tropicales y subtropicales</t>
  </si>
  <si>
    <t>https://analytics.zoho.com/open-view/2395394000005672550?ZOHO_CRITERIA=%22Trasposicion_4.4%22.%22Id_auxiliar%22%3D52</t>
  </si>
  <si>
    <t>Avellano</t>
  </si>
  <si>
    <t>Número de empleados en agroindustria de Avellano por tipo de empresa a nivel nacional</t>
  </si>
  <si>
    <t>El gráfico muestra el Número de empleados en agroindustria de Avellano por tipo de empresa a nivel nacional, durante el Periodo 2018-2020, de acuerdo a datos recopilados por la Oficina de Estudios y Políticas Agrarias (ODEPA)- Kilogramo - Kg</t>
  </si>
  <si>
    <t>Estadísticas,ODEPA,Fruta,Agricultura,Número de empleados, Avellano, Chile</t>
  </si>
  <si>
    <t>https://analytics.zoho.com/open-view/2395394000001914948?ZOHO_CRITERIA=%224.6%22.%22Id_Categor%C3%ADa%22%3D100105002</t>
  </si>
  <si>
    <t>Manzano Rojo</t>
  </si>
  <si>
    <t>Superficie plantada de  Manzano Rojo según Variedad por Comuna en la Región del Biobío</t>
  </si>
  <si>
    <t>Representación geográfica de la superficie plantada de Manzano Rojo por Comuna en la Región del Biobío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</si>
  <si>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del Biobío,Especie Plantada,Manzano Rojo</t>
  </si>
  <si>
    <t>https://analytics.zoho.com/open-view/2395394000008814573?ZOHO_CRITERIA=%224.12%20Sup%20Plantada%20Frut%C3%ADcola%22.%22Codreg%22%3D8%20and%20%224.12%20Sup%20Plantada%20Frut%C3%ADcola%22.%22id_especie%22%3D2</t>
  </si>
  <si>
    <t>Frutos Tropicales y subtropicales</t>
  </si>
  <si>
    <t>Evolución del valor de las importaciones de Frutos Tropicales y subtropicales por País de origen</t>
  </si>
  <si>
    <t>El gráfico muestra la Evolución del valor de las importaciones de Frutos Tropicales y subtropicales por País de origen, durante el Periodo 2012-2020, de acuerdo a datos recopilados por la Oficina de Estudios y Políticas Agrarias (ODEPA)- USD</t>
  </si>
  <si>
    <t>Estadísticas,Agricultura,Fruta,Importaciones,Chile,Frutos Tropicales y subtropicales,Bolivia,Brasil,China,Colombia,Costa Rica,Ecuador,Filipinas,Guatemala,India,Indonesia,Malasia,México,Paraguay,Perú,Sri Lanka,Sudáfrica,Tailandia,Vietnam</t>
  </si>
  <si>
    <t>https://analytics.zoho.com/open-view/2395394000005672003?ZOHO_CRITERIA=%22Trasposicion_4.4%22.%22Id_Producto%22%20%3D%20100108</t>
  </si>
  <si>
    <t>Limón</t>
  </si>
  <si>
    <t>Número de empresas agroindustriales procesadoras de Limón por Comuna en la Región de Coquimbo</t>
  </si>
  <si>
    <t>El Mapa muestra el Número de empresas agrícolas por Comuna en la Región de Coquimbo, que utilizan Limón en su producción, entre los años 2018-2019, de acuerdo a datos recopilados del directorio de agroindustrías hortofrutícolas efectuados por la ODEPA.</t>
  </si>
  <si>
    <t>agricultura,agrícola,frutícola,directorio,agroindustria,fruta,hortaliza,ODEPA,Ninguno,Región de Coquimbo,Limón</t>
  </si>
  <si>
    <t>https://analytics.zoho.com/open-view/2395394000008782843?ZOHO_CRITERIA=%22Localiza%20CL%22.%22Codreg%22%3D4%20and%20%224.13%20Directorio%20Agroindustria%202020%22.%22Id_Categor%C3%ADa%22%3D100102003</t>
  </si>
  <si>
    <t>100-4</t>
  </si>
  <si>
    <t>Mandarino</t>
  </si>
  <si>
    <t>Número de empleados por agroindustria de Mandarino según Destino, a nivel nacional</t>
  </si>
  <si>
    <t>El gráfico muestra el Número de empleados por agroindustria de Mandarino según Destino, a nivel nacional, durante el Periodo 2018-2020, de acuerdo a datos recopilados por la Oficina de Estudios y Políticas Agrarias (ODEPA)- Kilogramo - Kg</t>
  </si>
  <si>
    <t>Estadísticas,ODEPA,Fruta,Agricultura,Número de empleados, Mandarino, Chile</t>
  </si>
  <si>
    <t>https://analytics.zoho.com/open-view/2395394000001894853?ZOHO_CRITERIA=%224.6%22.%22Id_Categor%C3%ADa%22%3D100102004</t>
  </si>
  <si>
    <t>Pepino</t>
  </si>
  <si>
    <t>Número de empresas agroindustriales procesadoras de Pepino por Comuna en la Región Metropolitana</t>
  </si>
  <si>
    <t>El Mapa muestra el Número de empresas agrícolas por Comuna en la Región Metropolitana, que utilizan Pepino en su producción, entre los años 2018-2019, de acuerdo a datos recopilados del directorio de agroindustrías hortofrutícolas efectuados por la ODEPA.</t>
  </si>
  <si>
    <t>agricultura,agrícola,frutícola,directorio,agroindustria,fruta,hortaliza,ODEPA,Ninguno,Región Metropolitana,Pepino</t>
  </si>
  <si>
    <t>https://analytics.zoho.com/open-view/2395394000008782843?ZOHO_CRITERIA=%22Localiza%20CL%22.%22Codreg%22%3D13%20and%20%224.13%20Directorio%20Agroindustria%202020%22.%22Id_Categor%C3%ADa%22%3D100112016</t>
  </si>
  <si>
    <t>Número de empleados por Fruta, en la Comuna de San Clemente</t>
  </si>
  <si>
    <t>El gráfico muestra el Número de empleados por Fruta, en la Comuna de San Clemente, durante el Periodo 2018-2020, de acuerdo a datos recopilados por la Oficina de Estudios y Políticas Agrarias (ODEPA)- Kilogramo - Kg</t>
  </si>
  <si>
    <t>Estadísticas,ODEPA,Fruta,Agricultura,Número de empleados, Fruta, San Clemente</t>
  </si>
  <si>
    <t>https://analytics.zoho.com/open-view/2395394000001840069?ZOHO_CRITERIA=%224.6%22.%22C%C3%B3digo_Comuna%22%3D7109</t>
  </si>
  <si>
    <t>100-C 7109</t>
  </si>
  <si>
    <t>Cereza</t>
  </si>
  <si>
    <t>Evolución del volumen de las exportaciones de Cereza por Región de Origen, producidas a Escala Nacional</t>
  </si>
  <si>
    <t>El gráfico muestra la Evolución del volumen de las exportaciones de Cereza por Región de Origen, producidas a Escala Nacional, durante el Periodo 2012-2020, de acuerdo a datos recopilados por la Oficina de Estudios y Políticas Agrarias (ODEPA)- toneladas (t)</t>
  </si>
  <si>
    <t>Estadísticas,Agricultura,Fruta,Exportaciones,Chile,Cereza,Antofagasta,Araucanía,Arica y Parinacota,Atacama,Aysén,Biobío,Coquimbo,Los Lagos,Los Ríos,Magallanes,Maule,Metropolitana,Ñuble,O'Higgins,Tarapacá,Valparaíso</t>
  </si>
  <si>
    <t>https://analytics.zoho.com/open-view/2395394000000976618?ZOHO_CRITERIA=%22Trasposicion_4.1%22.%22Id_Categor%C3%ADa%22%20%3D%20100103001</t>
  </si>
  <si>
    <t>Evolución del volumen de las importaciones  de Congelados por Fruta</t>
  </si>
  <si>
    <t>El gráfico muestra la Evolución del volumen de las importaciones  de Congelados por Fruta, durante el Periodo 2012-2020, de acuerdo a datos recopilados por la Oficina de Estudios y Políticas Agrarias (ODEPA)- toneladas (t)</t>
  </si>
  <si>
    <t>Estadísticas,Agricultura,Fruta,Importaciones,Chile,Congelados,Arándano,Damasco,Durazno,Frambuesa,Frutilla,Manzana,Mora</t>
  </si>
  <si>
    <t>https://analytics.zoho.com/open-view/2395394000005574410?ZOHO_CRITERIA=%22Trasposicion_4.3%22.%22Id_Procesamiento%22%20%3D%202</t>
  </si>
  <si>
    <t>Superficie plantada de  Avellano según Variedad por Comuna en la Región de La Araucanía</t>
  </si>
  <si>
    <t>Representación geográfica de la superficie plantada de Avellano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</si>
  <si>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Plantada,Avellano</t>
  </si>
  <si>
    <t>https://analytics.zoho.com/open-view/2395394000008814573?ZOHO_CRITERIA=%224.12%20Sup%20Plantada%20Frut%C3%ADcola%22.%22Codreg%22%3D9%20and%20%224.12%20Sup%20Plantada%20Frut%C3%ADcola%22.%22id_especie%22%3D51</t>
  </si>
  <si>
    <t>Rosa mosqueta</t>
  </si>
  <si>
    <t>Volumen  de  Rosa mosqueta por Comuna de origen, producidas a nivel nacional</t>
  </si>
  <si>
    <t>El mapa muestra el Volumen  de  Rosa mosqueta por Comuna de origen, producidas a nivel nacional, durante el Periodo 2018-2020, de acuerdo a datos recopilados por la Oficina de Estudios y Políticas Agrarias (ODEPA)- Kilogramo - Kg</t>
  </si>
  <si>
    <t>Estadísticas,ODEPA,Fruta,Agricultura,Volumen de fruta, Rosa mosqueta, Chile</t>
  </si>
  <si>
    <t>https://analytics.zoho.com/open-view/2395394000001886612?ZOHO_CRITERIA=%224.6%22.%22Id_Categor%C3%ADa%22%3D100104006</t>
  </si>
  <si>
    <t>Evolución del Valor de las exportaciones de fruta, por Procesamiento producidas en la Región de Arica y Parinacota</t>
  </si>
  <si>
    <t>El gráfico muestra la Evolución del Valor de las exportaciones de fruta, por Procesamiento producidas en la Región de Arica y Parinacota, durante el Periodo 2012-2020, de acuerdo a datos recopilados por la Oficina de Estudios y Políticas Agrarias (ODEPA)- USD</t>
  </si>
  <si>
    <t>Estadísticas,Agricultura,Fruta,Exportaciones,Región de Arica y Parinacota,Procesamiento,Aceites,Congelados,Conservas,Deshidratados,Fresca,Frutos secos,Jugos</t>
  </si>
  <si>
    <t>https://analytics.zoho.com/open-view/2395394000006080273?ZOHO_CRITERIA=%22Trasposicion_4.2%22.%22C%C3%B3digo_Regi%C3%B3n%22%20%3D%2015</t>
  </si>
  <si>
    <t>Tipo de Envase</t>
  </si>
  <si>
    <t>Número de empleados por Tipo de Envase (Agroindustria), en la Comuna de Victoria</t>
  </si>
  <si>
    <t>El gráfico muestra el Número de empleados por Tipo de Envase (Agroindustria), en la Comuna de Victoria, durante el Periodo 2018-2020, de acuerdo a datos recopilados por la Oficina de Estudios y Políticas Agrarias (ODEPA)- Kilogramo - Kg</t>
  </si>
  <si>
    <t>Estadísticas,ODEPA,Fruta,Agricultura,Número de empleados, Tipo de Envase, Victoria</t>
  </si>
  <si>
    <t>https://analytics.zoho.com/open-view/2395394000001846254?ZOHO_CRITERIA=%224.6%22.%22C%C3%B3digo_Comuna%22%3D9211</t>
  </si>
  <si>
    <t>100-C 9211</t>
  </si>
  <si>
    <t>Otros berries</t>
  </si>
  <si>
    <t>Valor de de las exportaciones de Otros berries por País de destino, producidas a Escala Nacional</t>
  </si>
  <si>
    <t>El mapa muestra el Valor de de las exportaciones de Otros berries por País de destino, producidas a Escala Nacional, durante el Año 2020, de acuerdo a datos recopilados por la Oficina de Estudios y Políticas Agrarias (ODEPA)- USD</t>
  </si>
  <si>
    <t>Estadísticas,Agricultura,Fruta,Exportaciones,Chile,Otros berries,Alemania,Argentina,Australia,Austria,Bélgica,Brasil,Canadá,China,Corea del Sur,Dinamarca,Eslovenia,España,Estados Unidos,Finlandia,Francia,India,Italia,Japón,Letonia,México,Nueva Zelanda,Otros,Países Bajos,Polonia,Puerto Rico,Reino Unido,Rusia,Sudáfrica,Suecia,Suiza,Turquía,Ucrania</t>
  </si>
  <si>
    <t>https://analytics.zoho.com/open-view/2395394000006093021?ZOHO_CRITERIA=%22Trasposicion_4.2%22.%22Id_Categor%C3%ADa%22%20%3D%20100101011</t>
  </si>
  <si>
    <t>Número de empleados por Tipo de Envase (Agroindustria), en la Comuna de Pirque</t>
  </si>
  <si>
    <t>El gráfico muestra el Número de empleados por Tipo de Envase (Agroindustria), en la Comuna de Pirque, durante el Periodo 2018-2020, de acuerdo a datos recopilados por la Oficina de Estudios y Políticas Agrarias (ODEPA)- Kilogramo - Kg</t>
  </si>
  <si>
    <t>Estadísticas,ODEPA,Fruta,Agricultura,Número de empleados, Tipo de Envase, Pirque</t>
  </si>
  <si>
    <t>https://analytics.zoho.com/open-view/2395394000001846254?ZOHO_CRITERIA=%224.6%22.%22C%C3%B3digo_Comuna%22%3D13202</t>
  </si>
  <si>
    <t>100-C 13202</t>
  </si>
  <si>
    <t>Superficie plantada de  Avellano según Variedad por Comuna en la Región de Los Ríos</t>
  </si>
  <si>
    <t>Representación geográfica de la superficie plantada de Avellano por Comuna en la Región de Los Ríos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</si>
  <si>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Los Ríos,Especie Plantada,Avellano</t>
  </si>
  <si>
    <t>https://analytics.zoho.com/open-view/2395394000008814573?ZOHO_CRITERIA=%224.12%20Sup%20Plantada%20Frut%C3%ADcola%22.%22Codreg%22%3D14%20and%20%224.12%20Sup%20Plantada%20Frut%C3%ADcola%22.%22id_especie%22%3D51</t>
  </si>
  <si>
    <t>Frutos de pepita</t>
  </si>
  <si>
    <t>Superficie plantada de especies frutales clasificadas como Frutos de pepita por Comuna en la Región Metropolitana</t>
  </si>
  <si>
    <t>Representación geográfica de la superficie plantada de Frutos de pepita en la Región Metropolitana por Comuna, de acuerdo a datos recopilados por la Oficina de Estudios y Políticas Agrarias (ODEPA) en los Catastros Frutícolas Regionales de los años 2018-2019-2020.</t>
  </si>
  <si>
    <t>agricultura,agrícola,frutícola,superficie,plantaciones,fruta,ODEPA,comuna,región,Región Metropolitana,Tipo de Cultivo,Frutos de pepita</t>
  </si>
  <si>
    <t>https://analytics.zoho.com/open-view/2395394000008814386?ZOHO_CRITERIA=%224.12%20Sup%20Plantada%20Frut%C3%ADcola%22.%22Codreg%22%3D13%20and%20%224.12%20Sup%20Plantada%20Frut%C3%ADcola%22.%22Id_producto%22%3D100104</t>
  </si>
  <si>
    <t>Frutas</t>
  </si>
  <si>
    <t>Precios</t>
  </si>
  <si>
    <t>Variedad-Origen-Calidad</t>
  </si>
  <si>
    <t>Damasco</t>
  </si>
  <si>
    <t>Pesos por kilogramo (CLP/kg)</t>
  </si>
  <si>
    <t>Precios Diarios de Damasco durante el año 2021 en los Mercados Mayoristas de la Región de Ñuble</t>
  </si>
  <si>
    <t>Evolución de los Precios diarios de Damasco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</si>
  <si>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mayor,Variedad-Origen-Calidad,Damasco,Región de Ñuble</t>
  </si>
  <si>
    <t>https://analytics.zoho.com/open-view/2395394000008699297?ZOHO_CRITERIA=%22Fruta%20Consolidado%22.%22Codreg%22%3D16%20and%20%22Fruta%20Consolidado%22.%22Categor%C3%ADa%20ID%22%3D100103003</t>
  </si>
  <si>
    <t>Volumen  de fruta por Fruta, producidas en la Romeral</t>
  </si>
  <si>
    <t>El gráfico muestra el Volumen  de fruta por Fruta, producidas en la Romeral, durante el Periodo 2018-2020, de acuerdo a datos recopilados por la Oficina de Estudios y Políticas Agrarias (ODEPA)- Kilogramo - Kg</t>
  </si>
  <si>
    <t>Estadísticas,ODEPA,Fruta,Agricultura,Volumen de fruta, Fruta, Romeral</t>
  </si>
  <si>
    <t>https://analytics.zoho.com/open-view/2395394000001834799?ZOHO_CRITERIA=%224.6%22.%22C%C3%B3digo_Comuna%22%3D7306</t>
  </si>
  <si>
    <t>100-C-7306</t>
  </si>
  <si>
    <t>Frambuesa</t>
  </si>
  <si>
    <t>Volumen  de  Frambuesa por Tipo de Envase, producidas a nivel nacional</t>
  </si>
  <si>
    <t>El gráfico muestra el Volumen  de  Frambuesa por Tipo de Envase, producidas a nivel nacional, durante el Periodo 2018-2020, de acuerdo a datos recopilados por la Oficina de Estudios y Políticas Agrarias (ODEPA)- Kilogramo - Kg</t>
  </si>
  <si>
    <t>Estadísticas,ODEPA,Fruta,Agricultura,Volumen de fruta, Frambuesa, Chile</t>
  </si>
  <si>
    <t>https://analytics.zoho.com/open-view/2395394000001894331?ZOHO_CRITERIA=%224.6%22.%22Id_Categor%C3%ADa%22%3D100101004</t>
  </si>
  <si>
    <t>Lupino Amargo</t>
  </si>
  <si>
    <t>Temporada 2019/2020</t>
  </si>
  <si>
    <t>Rendimiento promedio de cultivo de Lupino Amargo por Región a Escala Nacional</t>
  </si>
  <si>
    <t>El mapa muestra el Rendimiento promedio de cultivo de Lupino Amargo por Región a Escala Nacional de acuerdo a los datos disponibles en la Oficina de Estudios y Políticas Agrarias (ODEPA) para la Temporada 2019/2020 - quintales métricos por hectárea (qqm/ha)</t>
  </si>
  <si>
    <t>agricultura,agrícola,rendimiento,cultivo,quintales,ODEPA,estadísticas,Chile,Lupino Amargo</t>
  </si>
  <si>
    <t>https://analytics.zoho.com/open-view/2395394000008864337?ZOHO_CRITERIA=%22Trasposicion_4.11%22.%22Id_cultivo%22%3D12</t>
  </si>
  <si>
    <t>Cítricos</t>
  </si>
  <si>
    <t>Volumen  de fruta clasificadas como Cítricos por Procesamiento, producidas a nivel nacional</t>
  </si>
  <si>
    <t>El gráfico muestra el Volumen  de fruta clasificadas como Cítricos por Procesamiento, producidas a nivel nacional, durante el Periodo 2018-2020, de acuerdo a datos recopilados por la Oficina de Estudios y Políticas Agrarias (ODEPA)- Kilogramo - Kg</t>
  </si>
  <si>
    <t>Estadísticas,ODEPA,Fruta,Agricultura,Volumen de fruta, Cítricos, Chile</t>
  </si>
  <si>
    <t>https://analytics.zoho.com/open-view/2395394000001874472?ZOHO_CRITERIA=%224.6%22.%22Id_Producto%22%3D100102</t>
  </si>
  <si>
    <t>Procesadora de fruta seca</t>
  </si>
  <si>
    <t>Volumen de  Procesadora de fruta seca por tipo de empresa producidas a nivel nacional</t>
  </si>
  <si>
    <t>El gráfico muestra el Volumen de  Procesadora de fruta seca por tipo de empresa producidas a nivel nacional, durante el Periodo 2018-2020, de acuerdo a datos recopilados por la Oficina de Estudios y Políticas Agrarias (ODEPA)- Kilogramo - Kg</t>
  </si>
  <si>
    <t>Estadísticas,ODEPA,Fruta,Agricultura,Volumen de fruta, Procesadora de fruta seca, Chile</t>
  </si>
  <si>
    <t>https://analytics.zoho.com/open-view/2395394000001914549?ZOHO_CRITERIA=%224.6%22.%22Id_Procesamiento%22%3D20</t>
  </si>
  <si>
    <t>Mora Silvestre</t>
  </si>
  <si>
    <t>Número de empresas agroindustriales procesadoras de Mora Silvestre por Comuna en la Región de Ñuble</t>
  </si>
  <si>
    <t>El Mapa muestra el Número de empresas agrícolas por Comuna en la Región de Ñuble, que utilizan Mora Silvestre en su producción, entre los años 2018-2019, de acuerdo a datos recopilados del directorio de agroindustrías hortofrutícolas efectuados por la ODEPA.</t>
  </si>
  <si>
    <t>agricultura,agrícola,frutícola,directorio,agroindustria,fruta,hortaliza,ODEPA,Ninguno,Región de Ñuble,Mora Silvestre</t>
  </si>
  <si>
    <t>https://analytics.zoho.com/open-view/2395394000008782843?ZOHO_CRITERIA=%22Localiza%20CL%22.%22Codreg%22%3D16%20and%20%224.13%20Directorio%20Agroindustria%202020%22.%22Id_Categor%C3%ADa%22%3D100101015</t>
  </si>
  <si>
    <t>100-16</t>
  </si>
  <si>
    <t>Tropicales y subtropicales</t>
  </si>
  <si>
    <t>Superficie plantada de especies frutales clasificadas como Tropicales y subtropicales por Región a Escala Nacional</t>
  </si>
  <si>
    <t>Representación geográfica de la superficie plantada de Tropicales y subtropicales por Región a Escala Nacional, de acuerdo a datos recopilados por la Oficina de Estudios y Políticas Agrarias (ODEPA) en los Catastros Frutícolas Regionales de los años 2018-2019-2020.</t>
  </si>
  <si>
    <t>agricultura,agrícola,frutícola,superficie,plantaciones,fruta,ODEPA,comuna,región,Chile,Tipo de Cultivo,Tropicales y subtropicales</t>
  </si>
  <si>
    <t>https://analytics.zoho.com/open-view/2395394000008805223?ZOHO_CRITERIA=%224.12%20Sup%20Plantada%20Frut%C3%ADcola%22.%22Id_producto%22%3D100108</t>
  </si>
  <si>
    <t>Número de empleados por Procesamiento (agroindustria), en la Comuna de Los Angeles</t>
  </si>
  <si>
    <t>La nube de palabras muestra el Número de empleados por Procesamiento (agroindustria), en la Comuna de Los Angeles, durante el Periodo 2018-2020, de acuerdo a datos recopilados por la Oficina de Estudios y Políticas Agrarias (ODEPA)- Kilogramo - Kg</t>
  </si>
  <si>
    <t>Estadísticas,ODEPA,Fruta,Agricultura,Número de empleados, Procesamiento, Los Angeles</t>
  </si>
  <si>
    <t>https://analytics.zoho.com/open-view/2395394000001840481?ZOHO_CRITERIA=%224.6%22.%22C%C3%B3digo_Comuna%22%3D8301</t>
  </si>
  <si>
    <t>100-C 8301</t>
  </si>
  <si>
    <t>Volumen  de  Frambuesa por Procesamiento, producidas a nivel nacional</t>
  </si>
  <si>
    <t>El mapa muestra el Volumen  de  Frambuesa por Procesamiento, producidas a nivel nacional, durante el Periodo 2018-2020, de acuerdo a datos recopilados por la Oficina de Estudios y Políticas Agrarias (ODEPA)- Kilogramo - Kg</t>
  </si>
  <si>
    <t>https://analytics.zoho.com/open-view/2395394000001894015?ZOHO_CRITERIA=%224.6%22.%22Id_Categor%C3%ADa%22%3D100101004</t>
  </si>
  <si>
    <t>Evolución del valor de las exportaciones de fruta hacia Israel, por Fruta, producidas a Escala Nacional</t>
  </si>
  <si>
    <t>El gráfico muestra la Evolución del valor de las exportaciones de fruta hacia Israel, por Fruta, producidas a Escala Nacional, durante el Periodo 2012-2020, de acuerdo a datos recopilados por la Oficina de Estudios y Políticas Agrarias (ODEPA)- USD</t>
  </si>
  <si>
    <t>Estadísticas,Agricultura,Fruta,Exportaciones,Israel,Fruta,</t>
  </si>
  <si>
    <t>https://analytics.zoho.com/open-view/2395394000006080485?ZOHO_CRITERIA=%22Trasposicion_4.2%22.%22ID_territorio%22%3D89</t>
  </si>
  <si>
    <t>Superficie plantada de  Higuera según Variedad por Comuna en la Región de O'Higgins</t>
  </si>
  <si>
    <t>Representación geográfica de la superficie plantada de Higuera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</si>
  <si>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Plantada,Higuera</t>
  </si>
  <si>
    <t>https://analytics.zoho.com/open-view/2395394000008814573?ZOHO_CRITERIA=%224.12%20Sup%20Plantada%20Frut%C3%ADcola%22.%22Codreg%22%3D6%20and%20%224.12%20Sup%20Plantada%20Frut%C3%ADcola%22.%22id_especie%22%3D41</t>
  </si>
  <si>
    <t>Plantaciones por Tipo de Cultivo</t>
  </si>
  <si>
    <t>Superficie plantada de especies frutales por Tipo de Cultivo en la comuna de Cañete</t>
  </si>
  <si>
    <t>Representación de la superficie plantada de frutales según Tipo de Cultivo en la comuna de Cañete, con base en datos recopilados por la Oficina de Estudios y Políticas Agrarias (ODEPA) en los Catastros Frutícolas Regionales de los años 2018-2019-2020.</t>
  </si>
  <si>
    <t>agricultura,agrícola,frutícola,superficie,plantaciones,fruta,ODEPA,comuna,región,Cañete,Tipo de Cultivo</t>
  </si>
  <si>
    <t>https://analytics.zoho.com/open-view/2395394000008803365?ZOHO_CRITERIA=%22Localiza%20CL%22.%22Codcom%22%3D8203</t>
  </si>
  <si>
    <t>Número de empleados por Fruta, en la Comuna de San Rafael</t>
  </si>
  <si>
    <t>El gráfico muestra el Número de empleados por Fruta, en la Comuna de San Rafael, durante el Periodo 2018-2020, de acuerdo a datos recopilados por la Oficina de Estudios y Políticas Agrarias (ODEPA)- Kilogramo - Kg</t>
  </si>
  <si>
    <t>Estadísticas,ODEPA,Fruta,Agricultura,Número de empleados, Fruta, San Rafael</t>
  </si>
  <si>
    <t>https://analytics.zoho.com/open-view/2395394000001840069?ZOHO_CRITERIA=%224.6%22.%22C%C3%B3digo_Comuna%22%3D7110</t>
  </si>
  <si>
    <t>100-C 7110</t>
  </si>
  <si>
    <t>Número de empleados por Fruta, en la Comuna de Copiapó</t>
  </si>
  <si>
    <t>El gráfico muestra el Número de empleados por Fruta, en la Comuna de Copiapó, durante el Periodo 2018-2020, de acuerdo a datos recopilados por la Oficina de Estudios y Políticas Agrarias (ODEPA)- Kilogramo - Kg</t>
  </si>
  <si>
    <t>Estadísticas,ODEPA,Fruta,Agricultura,Número de empleados, Fruta, Copiapó</t>
  </si>
  <si>
    <t>https://analytics.zoho.com/open-view/2395394000001840069?ZOHO_CRITERIA=%224.6%22.%22C%C3%B3digo_Comuna%22%3D3101</t>
  </si>
  <si>
    <t>100-C 3101</t>
  </si>
  <si>
    <t>Precios Diarios de Durazno durante el año 2021 en los Mercados Mayoristas de la Región de Arica y Parinacota</t>
  </si>
  <si>
    <t>Evolución de los Precios diarios de Durazno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</si>
  <si>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mayor,Variedad-Origen-Calidad,Durazno,Región de Arica y Parinacota</t>
  </si>
  <si>
    <t>https://analytics.zoho.com/open-view/2395394000008699297?ZOHO_CRITERIA=%22Fruta%20Consolidado%22.%22Codreg%22%3D15%20and%20%22Fruta%20Consolidado%22.%22Categor%C3%ADa%20ID%22%3D100103004</t>
  </si>
  <si>
    <t>Manzano rojo</t>
  </si>
  <si>
    <t>Número de empleados por agroindustria de Manzano rojo según Comuna de origen, a nivel nacional</t>
  </si>
  <si>
    <t>El mapa muestra el Número de empleados por agroindustria de Manzano rojo según Comuna de origen, a nivel nacional, durante el Periodo 2018-2020, de acuerdo a datos recopilados por la Oficina de Estudios y Políticas Agrarias (ODEPA)- Kilogramo - Kg</t>
  </si>
  <si>
    <t xml:space="preserve">Mapa   </t>
  </si>
  <si>
    <t>Estadísticas,ODEPA,Fruta,Agricultura,Número de empleados, Manzano rojo, Chile</t>
  </si>
  <si>
    <t>https://analytics.zoho.com/open-view/2395394000001886383?ZOHO_CRITERIA=%224.6%22.%22Id_Categor%C3%ADa%22%3D100104002</t>
  </si>
  <si>
    <t>Ciruelo europeo</t>
  </si>
  <si>
    <t>Volumen de  Ciruelo europeo por tipo de empresa producidas a nivel nacional</t>
  </si>
  <si>
    <t>El gráfico muestra el Volumen de  Ciruelo europeo por tipo de empresa producidas a nivel nacional, durante el Periodo 2018-2020, de acuerdo a datos recopilados por la Oficina de Estudios y Políticas Agrarias (ODEPA)- Kilogramo - Kg</t>
  </si>
  <si>
    <t>Estadísticas,ODEPA,Fruta,Agricultura,Volumen de fruta, Ciruelo europeo, Chile</t>
  </si>
  <si>
    <t>https://analytics.zoho.com/open-view/2395394000001914419?ZOHO_CRITERIA=%224.6%22.%22Id_Categor%C3%ADa%22%3D100103002</t>
  </si>
  <si>
    <t>Producción agrícola</t>
  </si>
  <si>
    <t>Estadísticas de cultivos</t>
  </si>
  <si>
    <t>Tabaco</t>
  </si>
  <si>
    <t>Periodo 2019-2020</t>
  </si>
  <si>
    <t>Toneladas</t>
  </si>
  <si>
    <t>Producción de Tabaco por Región de origen, a Escala Nacional</t>
  </si>
  <si>
    <t>El gráfico muestra la Producción de Tabaco por Región de origen, a Escala Nacional, durante el Periodo 2019-2020, de acuerdo a datos recopilados por la Oficina de Estudios y Políticas Agrarias (ODEPA)- Toneladas</t>
  </si>
  <si>
    <t xml:space="preserve"> Tabaco,ODEPA,Cultivos anuales,Estadisticas,Producción agrícola, Agricultura,Chile</t>
  </si>
  <si>
    <t>https://analytics.zoho.com/open-view/2395394000006352311?ZOHO_CRITERIA=%22Trasposicion_4.10%22.%22Id_cultivo%22%20%3D%2025</t>
  </si>
  <si>
    <t>Cultivo</t>
  </si>
  <si>
    <t>Producción de cultivos anuales, por Cultivo de la Región de Los Lagos</t>
  </si>
  <si>
    <t>El gráfico muestra la Producción de cultivos anuales, por Cultivo de la Región de Los Lagos, durante el Periodo 2019-2020, de acuerdo a datos recopilados por la Oficina de Estudios y Políticas Agrarias (ODEPA)- Toneladas</t>
  </si>
  <si>
    <t xml:space="preserve"> Cultivo,ODEPA,Cultivos anuales,Estadisticas,Producción agrícola, Agricultura,Región de Los Lagos</t>
  </si>
  <si>
    <t>https://analytics.zoho.com/open-view/2395394000006351353?ZOHO_CRITERIA=%22Trasposicion_4.10%22.%22Cod_regi%C3%B3n%22%20%3D%2010</t>
  </si>
  <si>
    <t>Evolución del volumen de las exportaciones de fruta, por Región de Origen producidas a Escala Nacional</t>
  </si>
  <si>
    <t>El gráfico muestra la Evolución del volumen de las exportaciones de fruta, por Región de Origen producidas a Escala Nacional, durante el Periodo 2012-2020, de acuerdo a datos recopilados por la Oficina de Estudios y Políticas Agrarias (ODEPA)- toneladas (t)</t>
  </si>
  <si>
    <t>Estadísticas,Agricultura,Fruta,Exportaciones,Chile,Región de Origen,Antofagasta,Araucanía,Arica y Parinacota,Atacama,Aysén,Biobío,Coquimbo,Los Lagos,Los Ríos,Magallanes,Maule,Mercadería extranjera nacionalizada,Metropolitana,Ñuble,O'Higgins,Tarapacá,Valparaíso</t>
  </si>
  <si>
    <t>https://analytics.zoho.com/open-view/2395394000000976618</t>
  </si>
  <si>
    <t>Volumen  de fruta por Procesamiento, producidas en la Angol</t>
  </si>
  <si>
    <t>El gráfico muestra el Volumen  de fruta por Procesamiento, producidas en la Angol, durante el Periodo 2018-2020, de acuerdo a datos recopilados por la Oficina de Estudios y Políticas Agrarias (ODEPA)- Kilogramo - Kg</t>
  </si>
  <si>
    <t>Estadísticas,ODEPA,Fruta,Agricultura,Volumen de fruta, Procesamiento, Angol</t>
  </si>
  <si>
    <t>https://analytics.zoho.com/open-view/2395394000001840276?ZOHO_CRITERIA=%224.6%22.%22C%C3%B3digo_Comuna%22%3D9201</t>
  </si>
  <si>
    <t>100-C-9201</t>
  </si>
  <si>
    <t>Volumen de  frutas clasificadas como Frutos oleaginosos por tipo de empresa producidas a nivel nacional</t>
  </si>
  <si>
    <t>El gráfico muestra el Volumen de  frutas clasificadas como Frutos oleaginosos por tipo de empresa producidas a nivel nacional, durante el Periodo 2018-2020, de acuerdo a datos recopilados por la Oficina de Estudios y Políticas Agrarias (ODEPA)- Kilogramo - Kg</t>
  </si>
  <si>
    <t>Estadísticas,ODEPA,Fruta,Agricultura,Volumen de fruta, Frutos oleaginosos, Chile</t>
  </si>
  <si>
    <t>https://analytics.zoho.com/open-view/2395394000001914138?ZOHO_CRITERIA=%224.6%22.%22Id_Producto%22%3D100106</t>
  </si>
  <si>
    <t>Cerezo</t>
  </si>
  <si>
    <t>Volumen  de  Cerezo por Procesamiento, producidas a nivel nacional</t>
  </si>
  <si>
    <t>El mapa muestra el Volumen  de  Cerezo por Procesamiento, producidas a nivel nacional, durante el Periodo 2018-2020, de acuerdo a datos recopilados por la Oficina de Estudios y Políticas Agrarias (ODEPA)- Kilogramo - Kg</t>
  </si>
  <si>
    <t>Estadísticas,ODEPA,Fruta,Agricultura,Volumen de fruta, Cerezo, Chile</t>
  </si>
  <si>
    <t>https://analytics.zoho.com/open-view/2395394000001894015?ZOHO_CRITERIA=%224.6%22.%22Id_Categor%C3%ADa%22%3D100103001</t>
  </si>
  <si>
    <t>Evolución del volumen de las importaciones de  Cítricos por Fruta</t>
  </si>
  <si>
    <t>El gráfico muestra la Evolución del volumen de las importaciones de  Cítricos por Fruta, durante el Periodo 2012-2020, de acuerdo a datos recopilados por la Oficina de Estudios y Políticas Agrarias (ODEPA)- toneladas (t)</t>
  </si>
  <si>
    <t>Estadísticas,Agricultura,Fruta,Importaciones,Chile,Cítricos,Limón,Mandarina,Naranja,Pomelo,Otros cítricos</t>
  </si>
  <si>
    <t>https://analytics.zoho.com/open-view/2395394000005565719?ZOHO_CRITERIA=%22Trasposicion_4.3%22.%22Id_Producto%22%3D100102</t>
  </si>
  <si>
    <t>Número de empleados por Procesamiento (agroindustria), en la Comuna de Peñaflor</t>
  </si>
  <si>
    <t>La nube de palabras muestra el Número de empleados por Procesamiento (agroindustria), en la Comuna de Peñaflor, durante el Periodo 2018-2020, de acuerdo a datos recopilados por la Oficina de Estudios y Políticas Agrarias (ODEPA)- Kilogramo - Kg</t>
  </si>
  <si>
    <t>Estadísticas,ODEPA,Fruta,Agricultura,Número de empleados, Procesamiento, Peñaflor</t>
  </si>
  <si>
    <t>https://analytics.zoho.com/open-view/2395394000001840481?ZOHO_CRITERIA=%224.6%22.%22C%C3%B3digo_Comuna%22%3D13605</t>
  </si>
  <si>
    <t>100-C 13605</t>
  </si>
  <si>
    <t>Plumcots</t>
  </si>
  <si>
    <t>Volumen de las exportaciones de Plumcots por Procesamiento, producidas a Escala Nacional</t>
  </si>
  <si>
    <t>El nube de palabras muestra el Volumen de las exportaciones de Plumcots por Procesamiento, producidas a Escala Nacional, durante el Año 2020, de acuerdo a datos recopilados por la Oficina de Estudios y Políticas Agrarias (ODEPA)- toneladas (t)</t>
  </si>
  <si>
    <t>Estadísticas,Agricultura,Fruta,Exportaciones,Chile,Plumcots,Aceites,Congelados,Conservas,Deshidratados,Fresca,Frutos secos,Jugos</t>
  </si>
  <si>
    <t>https://analytics.zoho.com/open-view/2395394000000827028?ZOHO_CRITERIA=%22Trasposicion_4.1%22.%22Id_Categor%C3%ADa%22%20%3D%20100107013</t>
  </si>
  <si>
    <t>Hortalizas</t>
  </si>
  <si>
    <t>Caigua</t>
  </si>
  <si>
    <t>Precios Diarios de Caigua durante el año 2021 en los Mercados Mayoristas de la Región de Arica y Parinacota</t>
  </si>
  <si>
    <t>Evolución de los Precios diarios de Caigua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</si>
  <si>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mayor,Variedad-Origen-Calidad,Caigua,Región de Arica y Parinacota</t>
  </si>
  <si>
    <t>https://analytics.zoho.com/open-view/2395394000008703957?ZOHO_CRITERIA=%22Hortaliza%20Consolidado%22.%22Codreg%22%3D15%20and%20%22Hortaliza%20Consolidado%22.%22Categor%C3%ADa%20ID%22%3D100112036%0A</t>
  </si>
  <si>
    <t>Volumen de las exportaciones de fruta, por Región de Origen producidas a Escala Nacional</t>
  </si>
  <si>
    <t>El gráfico muestra la Volumen de las exportaciones de fruta, por Región de Origen producidas a Escala Nacional, durante el Año 2020, de acuerdo a datos recopilados por la Oficina de Estudios y Políticas Agrarias (ODEPA)- toneladas (t)</t>
  </si>
  <si>
    <t>https://analytics.zoho.com/open-view/2395394000000824786</t>
  </si>
  <si>
    <t xml:space="preserve"> Volumen de las exportaciones de fruta, por Tipo de Fruta y Procesamiento producidas en la Región del Biobío</t>
  </si>
  <si>
    <t>El gráfico muestra el  Volumen de las exportaciones de fruta, por Tipo de Fruta y Procesamiento producidas en la Región del Biobío, durante el Año 2020, de acuerdo a datos recopilados por la Oficina de Estudios y Políticas Agrarias (ODEPA)- toneladas (t)</t>
  </si>
  <si>
    <t>Estadísticas,Agricultura,Fruta,Exportaciones,Región del Biobío,Tipo de Fruta,Berries,Cítricos,Frutos de hueso (carozo),Frutos de pepita,Frutos secos,Frutos oleaginosos,Otros,Tropicales y subtropicales,Uva</t>
  </si>
  <si>
    <t>https://analytics.zoho.com/open-view/2395394000005736499?ZOHO_CRITERIA=%22Trasposicion_4.1%22.%22C%C3%B3digo_Regi%C3%B3n%22%20%3D%208</t>
  </si>
  <si>
    <t>Precios Diarios de Cereza durante el año 2021 en los Mercados Mayoristas de la Región de Ñuble</t>
  </si>
  <si>
    <t>Evolución de los Precios diarios de Cereza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</si>
  <si>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mayor,Variedad-Origen-Calidad,Cereza,Región de Ñuble</t>
  </si>
  <si>
    <t>https://analytics.zoho.com/open-view/2395394000008699297?ZOHO_CRITERIA=%22Fruta%20Consolidado%22.%22Codreg%22%3D16%20and%20%22Fruta%20Consolidado%22.%22Categor%C3%ADa%20ID%22%3D100103001</t>
  </si>
  <si>
    <t>Mercado Mayorista</t>
  </si>
  <si>
    <t>Tomate</t>
  </si>
  <si>
    <t>Precios Diarios de Tomate durante el año 2021 en los Mercados Mayoristas de Chile</t>
  </si>
  <si>
    <t>Evolución de los Precios diarios de Tomate en pesos chilenos por kilogramo desde el 1/1/2021 a la fecha en los Mercados Mayoristas del país con base en datos reportados por la Oficina de Estudios y Políticas Agrarias (ODEPA)</t>
  </si>
  <si>
    <t>precio,diario,ODEPA,agrícola,productos agrícolas,verduras,por mayor,Mercado Mayorista,Tomate,Chile</t>
  </si>
  <si>
    <t>https://analytics.zoho.com/open-view/2395394000008702709?ZOHO_CRITERIA=%22Hortaliza%20Consolidado%22.%22Categor%C3%ADa%20ID%22%3D100112020</t>
  </si>
  <si>
    <t>Desgrane</t>
  </si>
  <si>
    <t>Volumen de  Desgrane por tipo de empresa producidas a nivel nacional</t>
  </si>
  <si>
    <t>El gráfico muestra el Volumen de  Desgrane por tipo de empresa producidas a nivel nacional, durante el Periodo 2018-2020, de acuerdo a datos recopilados por la Oficina de Estudios y Políticas Agrarias (ODEPA)- Kilogramo - Kg</t>
  </si>
  <si>
    <t>Estadísticas,ODEPA,Fruta,Agricultura,Volumen de fruta, Desgrane, Chile</t>
  </si>
  <si>
    <t>https://analytics.zoho.com/open-view/2395394000001914549?ZOHO_CRITERIA=%224.6%22.%22Id_Procesamiento%22%3D30</t>
  </si>
  <si>
    <t>Rendimiento última temporada</t>
  </si>
  <si>
    <t>Rendimiento para la última temporada por Cultivo en la Región de Maule</t>
  </si>
  <si>
    <t>Rendimiento promedio por Cultivo en la última temporada en la Región de Maule, según datos provenientes de la Oficina de Estudios y Políticas Agrarias (ODEPA) para la Temporada 2019/2020 - quintales métricos por hectárea (qqm/ha)</t>
  </si>
  <si>
    <t>agricultura,agrícola,rendimiento,cultivo,quintales,ODEPA,estadísticas,Región de Maule,Rendimiento última temporada</t>
  </si>
  <si>
    <t>https://analytics.zoho.com/open-view/2395394000009125563?ZOHO_CRITERIA=%22Localiza%20CL%22.%22Codreg%22%3D7</t>
  </si>
  <si>
    <t>100-7</t>
  </si>
  <si>
    <t>Europa</t>
  </si>
  <si>
    <t>Número de empleados de agroindustria con destino en Europa por tipo de empresa producidas a nivel nacional</t>
  </si>
  <si>
    <t>El gráfico muestra el Número de empleados de agroindustria con destino en Europa por tipo de empresa producidas a nivel nacional, durante el Periodo 2018-2020, de acuerdo a datos recopilados por la Oficina de Estudios y Políticas Agrarias (ODEPA)- Kilogramo - Kg</t>
  </si>
  <si>
    <t>Estadísticas,ODEPA,Fruta,Agricultura,Número de empleados, Europa, Chile</t>
  </si>
  <si>
    <t>https://analytics.zoho.com/open-view/2395394000001951907?ZOHO_CRITERIA=%224.6%22.%22C%C3%B3digo_Regi%C3%B3n%22%3D2</t>
  </si>
  <si>
    <t>Evolución del Valor de las importaciones provenientes de Estados Unidos, por Procesamiento</t>
  </si>
  <si>
    <t>El gráfico muestra la Evolución del Valor de las importaciones provenientes de Estados Unidos, por Procesamiento, durante el Periodo 2012-2020, de acuerdo a datos recopilados por la Oficina de Estudios y Políticas Agrarias (ODEPA)- USD</t>
  </si>
  <si>
    <t>Estadísticas,Agricultura,Fruta,Importaciones,Estados Unidos,Procesamiento,Aceites,Congelados,Conservas,Deshidratados,Fresca,Frutos secos,Jugos</t>
  </si>
  <si>
    <t>https://analytics.zoho.com/open-view/2395394000005678211?ZOHO_CRITERIA=%22Trasposicion_4.4%22.%22Id_auxiliar%22%3D60</t>
  </si>
  <si>
    <t>Lima</t>
  </si>
  <si>
    <t>Número de empleados por agroindustria de Lima según Procesamiento, a nivel nacional</t>
  </si>
  <si>
    <t>El gráfico muestra el Número de empleados por agroindustria de Lima según Procesamiento, a nivel nacional, durante el Periodo 2018-2020, de acuerdo a datos recopilados por la Oficina de Estudios y Políticas Agrarias (ODEPA)- Kilogramo - Kg</t>
  </si>
  <si>
    <t>Estadísticas,ODEPA,Fruta,Agricultura,Número de empleados, Lima, Chile</t>
  </si>
  <si>
    <t>https://analytics.zoho.com/open-view/2395394000001894109?ZOHO_CRITERIA=%224.6%22.%22Id_Categor%C3%ADa%22%3D100102002</t>
  </si>
  <si>
    <t>Volumen  de fruta por Destino, producidas en la Petorca</t>
  </si>
  <si>
    <t>El gráfico muestra el Volumen  de fruta por Destino, producidas en la Petorca, durante el Periodo 2018-2020, de acuerdo a datos recopilados por la Oficina de Estudios y Políticas Agrarias (ODEPA)- Kilogramo - Kg</t>
  </si>
  <si>
    <t>Estadísticas,ODEPA,Fruta,Agricultura,Volumen de fruta, Destino, Petorca</t>
  </si>
  <si>
    <t>https://analytics.zoho.com/open-view/2395394000001846568?ZOHO_CRITERIA=%224.6%22.%22C%C3%B3digo_Comuna%22%3D5404</t>
  </si>
  <si>
    <t>100-C-5404</t>
  </si>
  <si>
    <t>Ciruela</t>
  </si>
  <si>
    <t>Precios Diarios de Ciruela durante el año 2021 en los Mercados Mayoristas de la Región de Arica y Parinacota</t>
  </si>
  <si>
    <t>Evolución de los Precios diarios de Ciruela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</si>
  <si>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mayor,Variedad-Origen-Calidad,Ciruela,Región de Arica y Parinacota</t>
  </si>
  <si>
    <t>https://analytics.zoho.com/open-view/2395394000008699297?ZOHO_CRITERIA=%22Fruta%20Consolidado%22.%22Codreg%22%3D15%20and%20%22Fruta%20Consolidado%22.%22Categor%C3%ADa%20ID%22%3D100103002</t>
  </si>
  <si>
    <t>Locoto</t>
  </si>
  <si>
    <t>Precios Diarios de Locoto durante el año 2021 en los Mercados Mayoristas de Chile</t>
  </si>
  <si>
    <t>Evolución de los Precios diarios de Locoto en pesos chilenos por kilogramo desde el 1/1/2021 a la fecha en los Mercados Mayoristas del país con base en datos reportados por la Oficina de Estudios y Políticas Agrarias (ODEPA)</t>
  </si>
  <si>
    <t>precio,diario,ODEPA,agrícola,productos agrícolas,verduras,por mayor,Mercado Mayorista,Locoto,Chile</t>
  </si>
  <si>
    <t>https://analytics.zoho.com/open-view/2395394000008702709?ZOHO_CRITERIA=%22Hortaliza%20Consolidado%22.%22Categor%C3%ADa%20ID%22%3D100112042</t>
  </si>
  <si>
    <t>Frutilla</t>
  </si>
  <si>
    <t>Precios Diarios de Frutilla durante el año 2021 en los Mercados Mayoristas de la Región de Arica y Parinacota</t>
  </si>
  <si>
    <t>Evolución de los Precios diarios de Frutilla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</si>
  <si>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mayor,Variedad-Origen-Calidad,Frutilla,Región de Arica y Parinacota</t>
  </si>
  <si>
    <t>https://analytics.zoho.com/open-view/2395394000008699297?ZOHO_CRITERIA=%22Fruta%20Consolidado%22.%22Codreg%22%3D15%20and%20%22Fruta%20Consolidado%22.%22Categor%C3%ADa%20ID%22%3D100112025</t>
  </si>
  <si>
    <t>Moras cultivadas e híbridos</t>
  </si>
  <si>
    <t>Volumen  de  Moras cultivadas e híbridos por Destino, producidas a nivel nacional</t>
  </si>
  <si>
    <t>El mapa muestra el Volumen  de  Moras cultivadas e híbridos por Destino, producidas a nivel nacional, durante el Periodo 2018-2020, de acuerdo a datos recopilados por la Oficina de Estudios y Políticas Agrarias (ODEPA)- Kilogramo - Kg</t>
  </si>
  <si>
    <t>Estadísticas,ODEPA,Fruta,Agricultura,Volumen de fruta, Moras cultivadas e híbridos, Chile</t>
  </si>
  <si>
    <t>https://analytics.zoho.com/open-view/2395394000001894719?ZOHO_CRITERIA=%224.6%22.%22Id_Categor%C3%ADa%22%3D1001010080</t>
  </si>
  <si>
    <t>Cilantro</t>
  </si>
  <si>
    <t>Precios Diarios de Cilantro durante el año 2021 en los Mercados Mayoristas de la Región de La Araucanía</t>
  </si>
  <si>
    <t>Evolución de los Precios diarios de Cilantro en pesos chilenos por kilogramo desde el 1/1/2021 a la fecha en los Mercados Mayoristas de la Región de La Araucanía con base en datos reportados por la Oficina de Estudios y Políticas Agrarias (ODEPA)</t>
  </si>
  <si>
    <t>precio,diario,ODEPA,agrícola,productos agrícolas,verduras,por mayor,Variedad-Origen-Calidad,Cilantro,Región de La Araucanía</t>
  </si>
  <si>
    <t>https://analytics.zoho.com/open-view/2395394000008703957?ZOHO_CRITERIA=%22Hortaliza%20Consolidado%22.%22Codreg%22%3D9%20and%20%22Hortaliza%20Consolidado%22.%22Categor%C3%ADa%20ID%22%3D100112040%0A</t>
  </si>
  <si>
    <t>Avena</t>
  </si>
  <si>
    <t>Rendimiento histórico de Cultivos de Avena en la Región de Los Lagos</t>
  </si>
  <si>
    <t>Se detalla el rendimiento promedio histórico de cultivos de Avena según datos publicados por la Oficina de Estudios y Políticas Agrarias (ODEPA) para las Temporadas 1979/1980 a 2019/2020 en la Región de Los Lagos - quintales métricos por hectárea (qqm/ha)</t>
  </si>
  <si>
    <t>agricultura,agrícola,rendimiento,cultivo,quintales,ODEPA,estadísticas,Región de Los Lagos,Avena</t>
  </si>
  <si>
    <t>https://analytics.zoho.com/open-view/2395394000009125708?ZOHO_CRITERIA=%22Localiza%20CL%22.%22Codreg%22%3D10%20and%22Trasposicion_4.11%22.%22Id_cultivo%22%3D4</t>
  </si>
  <si>
    <t>100-10</t>
  </si>
  <si>
    <t>Superficie plantada de  Frambuesa según Variedad por Comuna en la Región de La Araucanía</t>
  </si>
  <si>
    <t>Representación geográfica de la superficie plantada de Frambuesa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</si>
  <si>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Plantada,Frambuesa</t>
  </si>
  <si>
    <t>https://analytics.zoho.com/open-view/2395394000008814573?ZOHO_CRITERIA=%224.12%20Sup%20Plantada%20Frut%C3%ADcola%22.%22Codreg%22%3D9%20and%20%224.12%20Sup%20Plantada%20Frut%C3%ADcola%22.%22id_especie%22%3D35</t>
  </si>
  <si>
    <t>Superficie plantada de especies frutales por Tipo de Cultivo en la comuna de Pichidegua</t>
  </si>
  <si>
    <t>Representación de la superficie plantada de frutales según Tipo de Cultivo en la comuna de Pichidegua, con base en datos recopilados por la Oficina de Estudios y Políticas Agrarias (ODEPA) en los Catastros Frutícolas Regionales de los años 2018-2019-2020.</t>
  </si>
  <si>
    <t>agricultura,agrícola,frutícola,superficie,plantaciones,fruta,ODEPA,comuna,región,Pichidegua,Tipo de Cultivo</t>
  </si>
  <si>
    <t>https://analytics.zoho.com/open-view/2395394000008803365?ZOHO_CRITERIA=%22Localiza%20CL%22.%22Codcom%22%3D6113</t>
  </si>
  <si>
    <t>Evolución del volumen de las exportaciones de fruta hacia Reino Unido, por Procesamiento producidas a Escala Nacional</t>
  </si>
  <si>
    <t>El gráfico muestra la Evolución del volumen de las exportaciones de fruta hacia Reino Unido, por Procesamiento producidas a Escala Nacional, durante el Periodo 2012-2020, de acuerdo a datos recopilados por la Oficina de Estudios y Políticas Agrarias (ODEPA)- toneladas (t)</t>
  </si>
  <si>
    <t>Estadísticas,Agricultura,Fruta,Exportaciones,Reino Unido,Procesamiento,Aceites,Congelados,Conservas,Deshidratados,Fresca,Frutos secos,Jugos</t>
  </si>
  <si>
    <t>https://analytics.zoho.com/open-view/2395394000005725032?ZOHO_CRITERIA=%22Trasposicion_4.1%22.%22Id_auxiliar%22%3D145</t>
  </si>
  <si>
    <t>Número de empleados por Procesamiento (agroindustria), en la Comuna de Pirque</t>
  </si>
  <si>
    <t>La nube de palabras muestra el Número de empleados por Procesamiento (agroindustria), en la Comuna de Pirque, durante el Periodo 2018-2020, de acuerdo a datos recopilados por la Oficina de Estudios y Políticas Agrarias (ODEPA)- Kilogramo - Kg</t>
  </si>
  <si>
    <t>Estadísticas,ODEPA,Fruta,Agricultura,Número de empleados, Procesamiento, Pirque</t>
  </si>
  <si>
    <t>https://analytics.zoho.com/open-view/2395394000001840481?ZOHO_CRITERIA=%224.6%22.%22C%C3%B3digo_Comuna%22%3D13202</t>
  </si>
  <si>
    <t>Pera</t>
  </si>
  <si>
    <t>Valor de las importaciones de Pera por País de origen</t>
  </si>
  <si>
    <t>El mapa muestra el Valor de las importaciones de Pera por País de origen, durante el Año 2020, de acuerdo a datos recopilados por la Oficina de Estudios y Políticas Agrarias (ODEPA)- USD</t>
  </si>
  <si>
    <t>Estadísticas,Agricultura,Fruta,Importaciones,Chile,Pera,Argentina,China,México</t>
  </si>
  <si>
    <t>https://analytics.zoho.com/open-view/2395394000005681415?ZOHO_CRITERIA=%22Trasposicion_4.4%22.%22Id_Categor%C3%ADa%22%20%3D%20100104005</t>
  </si>
  <si>
    <t>Valor de las exportaciones de fruta hacia Estados Unidos, por Procesamiento, producidas a Escala Nacional</t>
  </si>
  <si>
    <t>El gráfico muestra el Valor de las exportaciones de fruta hacia Estados Unidos, por Procesamiento, producidas a Escala Nacional, durante el Año 2020, de acuerdo a datos recopilados por la Oficina de Estudios y Políticas Agrarias (ODEPA)- USD</t>
  </si>
  <si>
    <t>Estadísticas,Agricultura,Fruta,Exportaciones,Estados Unidos,Procesamiento,Aceites,Congelados,Conservas,Deshidratados,Fresca,Frutos secos,Jugos</t>
  </si>
  <si>
    <t>https://analytics.zoho.com/open-view/2395394000006082722?ZOHO_CRITERIA=%22Trasposicion_4.2%22.%22ID_territorio%22%3D60</t>
  </si>
  <si>
    <t>Otros Tipos</t>
  </si>
  <si>
    <t>Superficie plantada de especies frutales clasificadas como Otros Tipos por Comuna en la Región de Maule</t>
  </si>
  <si>
    <t>Representación geográfica de la superficie plantada de Otros Tipos en la Región de Maule por Comuna, de acuerdo a datos recopilados por la Oficina de Estudios y Políticas Agrarias (ODEPA) en los Catastros Frutícolas Regionales de los años 2018-2019-2020.</t>
  </si>
  <si>
    <t>agricultura,agrícola,frutícola,superficie,plantaciones,fruta,ODEPA,comuna,región,Región de Maule,Tipo de Cultivo,Otros Tipos</t>
  </si>
  <si>
    <t>https://analytics.zoho.com/open-view/2395394000008814386?ZOHO_CRITERIA=%224.12%20Sup%20Plantada%20Frut%C3%ADcola%22.%22Codreg%22%3D7%20and%20%224.12%20Sup%20Plantada%20Frut%C3%ADcola%22.%22Id_producto%22%3D100107</t>
  </si>
  <si>
    <t>Volumen  de fruta por Tipo de Envase, producidas en la Pica</t>
  </si>
  <si>
    <t>El gráfico muestra el Volumen  de fruta por Tipo de Envase, producidas en la Pica, durante el Periodo 2018-2020, de acuerdo a datos recopilados por la Oficina de Estudios y Políticas Agrarias (ODEPA)- Kilogramo - Kg</t>
  </si>
  <si>
    <t>Estadísticas,ODEPA,Fruta,Agricultura,Volumen de fruta, Tipo de Envase, Pica</t>
  </si>
  <si>
    <t>https://analytics.zoho.com/open-view/2395394000001840783?ZOHO_CRITERIA=%224.6%22.%22C%C3%B3digo_Comuna%22%3D1405</t>
  </si>
  <si>
    <t>100-C-1405</t>
  </si>
  <si>
    <t>Número de empleados por Destino (Agroindustria), en la Comuna de La Serena</t>
  </si>
  <si>
    <t>El gráfico muestra el Número de empleados por Destino (Agroindustria), en la Comuna de La Serena, durante el Periodo 2018-2020, de acuerdo a datos recopilados por la Oficina de Estudios y Políticas Agrarias (ODEPA)- Kilogramo - Kg</t>
  </si>
  <si>
    <t>Estadísticas,ODEPA,Fruta,Agricultura,Número de empleados, Destino, La Serena</t>
  </si>
  <si>
    <t>https://analytics.zoho.com/open-view/2395394000001846850?ZOHO_CRITERIA=%224.6%22.%22C%C3%B3digo_Comuna%22%3D4101</t>
  </si>
  <si>
    <t>100-C 4101</t>
  </si>
  <si>
    <t>Chirimoya</t>
  </si>
  <si>
    <t>Número de empresas agroindustriales procesadoras de Chirimoya por Comuna en la Región de Valparaíso</t>
  </si>
  <si>
    <t>El Mapa muestra el Número de empresas agrícolas por Comuna en la Región de Valparaíso, que utilizan Chirimoya en su producción, entre los años 2018-2019, de acuerdo a datos recopilados del directorio de agroindustrías hortofrutícolas efectuados por la ODEPA.</t>
  </si>
  <si>
    <t>agricultura,agrícola,frutícola,directorio,agroindustria,fruta,hortaliza,ODEPA,Ninguno,Región de Valparaíso,Chirimoya</t>
  </si>
  <si>
    <t>https://analytics.zoho.com/open-view/2395394000008782843?ZOHO_CRITERIA=%22Localiza%20CL%22.%22Codreg%22%3D5%20and%20%224.13%20Directorio%20Agroindustria%202020%22.%22Id_Categor%C3%ADa%22%3D100107002</t>
  </si>
  <si>
    <t>100-5</t>
  </si>
  <si>
    <t xml:space="preserve"> Valor de las exportaciones de fruta hacia Vietnam, por Región de Origen producidas a Escala Nacional</t>
  </si>
  <si>
    <t>El gráfico muestra el  Valor de las exportaciones de fruta hacia Vietnam, por Región de Origen producidas a Escala Nacional, durante el Año 2020, de acuerdo a datos recopilados por la Oficina de Estudios y Políticas Agrarias (ODEPA)- USD</t>
  </si>
  <si>
    <t>Estadísticas,Agricultura,Fruta,Exportaciones,Vietnam,Región de Origen,Ñuble,Biobío,Maule,O'Higgins,Coquimbo,Valparaíso,Metropolitana</t>
  </si>
  <si>
    <t>https://analytics.zoho.com/open-view/2395394000006082507?ZOHO_CRITERIA=%22Trasposicion_4.2%22.%22ID_territorio%22%3D193</t>
  </si>
  <si>
    <t>Pistacho</t>
  </si>
  <si>
    <t>Valor de las exportaciones de Pistacho por Región de Origen, producidas a Escala Nacional</t>
  </si>
  <si>
    <t>El gráfico muestra el Valor de las exportaciones de Pistacho por Región de Origen, producidas a Escala Nacional, durante el Año 2020, de acuerdo a datos recopilados por la Oficina de Estudios y Políticas Agrarias (ODEPA)- USD</t>
  </si>
  <si>
    <t>Estadísticas,Agricultura,Fruta,Exportaciones,Chile,Pistacho,Coquimbo,Metropolitana,Valparaíso</t>
  </si>
  <si>
    <t>https://analytics.zoho.com/open-view/2395394000006091863?ZOHO_CRITERIA=%22Trasposicion_4.2%22.%22Id_Categor%C3%ADa%22%20%3D%20100105005</t>
  </si>
  <si>
    <t>Evolución del Valor de las importaciones provenientes de Vietnam, por Fruta</t>
  </si>
  <si>
    <t>El gráfico muestra la Evolución del Valor de las importaciones provenientes de Vietnam, por Fruta, durante el Periodo 2012-2020, de acuerdo a datos recopilados por la Oficina de Estudios y Políticas Agrarias (ODEPA)- USD</t>
  </si>
  <si>
    <t>Estadísticas,Agricultura,Fruta,Importaciones,Vietnam,Fruta,Coco</t>
  </si>
  <si>
    <t>https://analytics.zoho.com/open-view/2395394000005636830?ZOHO_CRITERIA=%22Trasposicion_4.4%22.%22Id_auxiliar%22%3D193</t>
  </si>
  <si>
    <t>Superficie plantada de especies frutales por Tipo de Cultivo en la comuna de Mulchén</t>
  </si>
  <si>
    <t>Representación de la superficie plantada de frutales según Tipo de Cultivo en la comuna de Mulchén, con base en datos recopilados por la Oficina de Estudios y Políticas Agrarias (ODEPA) en los Catastros Frutícolas Regionales de los años 2018-2019-2020.</t>
  </si>
  <si>
    <t>agricultura,agrícola,frutícola,superficie,plantaciones,fruta,ODEPA,comuna,región,Mulchén,Tipo de Cultivo</t>
  </si>
  <si>
    <t>https://analytics.zoho.com/open-view/2395394000008803365?ZOHO_CRITERIA=%22Localiza%20CL%22.%22Codcom%22%3D8305</t>
  </si>
  <si>
    <t>Maravilla</t>
  </si>
  <si>
    <t>Evolución del rendimiento promedio de cultivo de Maravilla para la serie de tiempo disponible a Escala Nacional</t>
  </si>
  <si>
    <t>Se detalla el rendimiento promedio histórico de cultivos de Maravilla según datos publicados por la Oficina de Estudios y Políticas Agrarias (ODEPA) para las Temporadas 1979/1980 a 2019/2020 a Escala Nacional - quintales métricos por hectárea (qqm/ha)</t>
  </si>
  <si>
    <t>agricultura,agrícola,rendimiento,cultivo,quintales,ODEPA,estadísticas,Chile,Maravilla</t>
  </si>
  <si>
    <t>https://analytics.zoho.com/open-view/2395394000008864798?ZOHO_CRITERIA=%22Trasposicion_4.11%22.%22Id_cultivo%22%3D19</t>
  </si>
  <si>
    <t>Grecia</t>
  </si>
  <si>
    <t>Volumen de las importaciones de fruta provenientes de Grecia, por Tipo de Fruta</t>
  </si>
  <si>
    <t>El gráfico muestra el Volumen de las importaciones de fruta provenientes de Grecia, por Tipo de Fruta, durante el Año 2020, de acuerdo a datos recopilados por la Oficina de Estudios y Políticas Agrarias (ODEPA)- toneladas (t)</t>
  </si>
  <si>
    <t>Estadísticas,Agricultura,Fruta,Importaciones,Grecia,Tipo de Fruta,Berries,Cítricos,Frutos de hueso,Frutos de pepita,Frutos Oleaginosos,Frutos secos,Tropicales y subtropicales, Uva</t>
  </si>
  <si>
    <t>https://analytics.zoho.com/open-view/2395394000005578899?ZOHO_CRITERIA=%22Trasposicion_4.3%22.%22Id_auxiliar%22%3D72</t>
  </si>
  <si>
    <t>Número de empleados por Tipo de Fruta, en la Comuna de Maule</t>
  </si>
  <si>
    <t>El gráfico muestra el Número de empleados por Tipo de Fruta, en la Comuna de Maule, durante el Periodo 2018-2020, de acuerdo a datos recopilados por la Oficina de Estudios y Políticas Agrarias (ODEPA)- Kilogramo - Kg</t>
  </si>
  <si>
    <t>Estadísticas,ODEPA,Fruta,Agricultura,Número de empleados, Tipo de Fruta, Maule</t>
  </si>
  <si>
    <t>https://analytics.zoho.com/open-view/2395394000001834656?ZOHO_CRITERIA=%224.6%22.%22C%C3%B3digo_Comuna%22%3D7105</t>
  </si>
  <si>
    <t>100-C 7105</t>
  </si>
  <si>
    <t xml:space="preserve"> Volumen de las exportaciones de fruta, por Fruta y Tipo de Fruta producidas en la Región de Los Lagos</t>
  </si>
  <si>
    <t>El gráfico muestra el  Volumen de las exportaciones de fruta, por Fruta y Tipo de Fruta producidas en la Región de Los Lagos, durante el Año 2020, de acuerdo a datos recopilados por la Oficina de Estudios y Políticas Agrarias (ODEPA)- toneladas (t)</t>
  </si>
  <si>
    <t>Estadísticas,Agricultura,Fruta,Exportaciones,Región de Los Lagos,Fruta,Aceituna,Almendra,Arándanos y mirtilos,Avellana,Castaña,Cereza,Ciruela,Durazno,Frambuesa,Frutilla,Kiwi,Limón,Mandarina,Mangos y guayabas,Manzana,Membrillo,Mora,Nectarín,Nuez,Otros berries,Otros frutos,Otros frutos secos,Pera,Pomelo,Uva</t>
  </si>
  <si>
    <t>https://analytics.zoho.com/open-view/2395394000005736560?ZOHO_CRITERIA=%22Trasposicion_4.1%22.%22C%C3%B3digo_Regi%C3%B3n%22%20%3D%2010</t>
  </si>
  <si>
    <t>Número de empleados por Fruta, en la Comuna de Bulnes</t>
  </si>
  <si>
    <t>El gráfico muestra el Número de empleados por Fruta, en la Comuna de Bulnes, durante el Periodo 2018-2020, de acuerdo a datos recopilados por la Oficina de Estudios y Políticas Agrarias (ODEPA)- Kilogramo - Kg</t>
  </si>
  <si>
    <t>Estadísticas,ODEPA,Fruta,Agricultura,Número de empleados, Fruta, Bulnes</t>
  </si>
  <si>
    <t>https://analytics.zoho.com/open-view/2395394000001840069?ZOHO_CRITERIA=%224.6%22.%22C%C3%B3digo_Comuna%22%3D16102</t>
  </si>
  <si>
    <t>100-C 16102</t>
  </si>
  <si>
    <t>Número de empleados por Fruta, en la Comuna de Monte Patria</t>
  </si>
  <si>
    <t>El gráfico muestra el Número de empleados por Fruta, en la Comuna de Monte Patria, durante el Periodo 2018-2020, de acuerdo a datos recopilados por la Oficina de Estudios y Políticas Agrarias (ODEPA)- Kilogramo - Kg</t>
  </si>
  <si>
    <t>Estadísticas,ODEPA,Fruta,Agricultura,Número de empleados, Fruta, Monte Patria</t>
  </si>
  <si>
    <t>https://analytics.zoho.com/open-view/2395394000001840069?ZOHO_CRITERIA=%224.6%22.%22C%C3%B3digo_Comuna%22%3D4303</t>
  </si>
  <si>
    <t>100-C 4303</t>
  </si>
  <si>
    <t>Superficie plantada de especies frutales clasificadas como Otros Tipos por Región a Escala Nacional</t>
  </si>
  <si>
    <t>Representación geográfica de la superficie plantada de Otros Tipos por Región a Escala Nacional, de acuerdo a datos recopilados por la Oficina de Estudios y Políticas Agrarias (ODEPA) en los Catastros Frutícolas Regionales de los años 2018-2019-2020.</t>
  </si>
  <si>
    <t>agricultura,agrícola,frutícola,superficie,plantaciones,fruta,ODEPA,comuna,región,Chile,Tipo de Cultivo,Otros Tipos</t>
  </si>
  <si>
    <t>https://analytics.zoho.com/open-view/2395394000008805223?ZOHO_CRITERIA=%224.12%20Sup%20Plantada%20Frut%C3%ADcola%22.%22Id_producto%22%3D100107</t>
  </si>
  <si>
    <t>Volumen  de fruta por Destino, producidas en la Gorbea</t>
  </si>
  <si>
    <t>El gráfico muestra el Volumen  de fruta por Destino, producidas en la Gorbea, durante el Periodo 2018-2020, de acuerdo a datos recopilados por la Oficina de Estudios y Políticas Agrarias (ODEPA)- Kilogramo - Kg</t>
  </si>
  <si>
    <t>Estadísticas,ODEPA,Fruta,Agricultura,Volumen de fruta, Destino, Gorbea</t>
  </si>
  <si>
    <t>https://analytics.zoho.com/open-view/2395394000001846568?ZOHO_CRITERIA=%224.6%22.%22C%C3%B3digo_Comuna%22%3D9107</t>
  </si>
  <si>
    <t>100-C-9107</t>
  </si>
  <si>
    <t>Almendro</t>
  </si>
  <si>
    <t>Volumen  de  Almendro por Región de origen, producidas a nivel nacional</t>
  </si>
  <si>
    <t>El mapa muestra el Volumen  de  Almendro por Región de origen, producidas a nivel nacional, durante el Periodo 2018-2020, de acuerdo a datos recopilados por la Oficina de Estudios y Políticas Agrarias (ODEPA)- Kilogramo - Kg</t>
  </si>
  <si>
    <t>Estadísticas,ODEPA,Fruta,Agricultura,Volumen de fruta, Almendro, Chile</t>
  </si>
  <si>
    <t>https://analytics.zoho.com/open-view/2395394000001878889?ZOHO_CRITERIA=%224.6%22.%22Id_Categor%C3%ADa%22%3D100105001</t>
  </si>
  <si>
    <t>Evolución del Valor de las exportaciones de Frutos oleaginosos, por Fruta, producidas a Escala Nacional</t>
  </si>
  <si>
    <t>El gráfico muestra la Evolución del Valor de las exportaciones de Frutos oleaginosos, por Fruta, producidas a Escala Nacional, durante el Periodo 2012-2020, de acuerdo a datos recopilados por la Oficina de Estudios y Políticas Agrarias (ODEPA)- USD</t>
  </si>
  <si>
    <t>Estadísticas,Agricultura,Fruta,Exportaciones,Chile,Frutos oleaginosos,Olivo,Palta</t>
  </si>
  <si>
    <t>https://analytics.zoho.com/open-view/2395394000006080719?ZOHO_CRITERIA=%22Trasposicion_4.2%22.%22Id_Producto%22%20%3D%20100106</t>
  </si>
  <si>
    <t>Manzana</t>
  </si>
  <si>
    <t>Valor de las importaciones de Manzana por Procesamiento</t>
  </si>
  <si>
    <t>El gráfico muestra el Valor de las importaciones de Manzana por Procesamiento, durante el Año 2020, de acuerdo a datos recopilados por la Oficina de Estudios y Políticas Agrarias (ODEPA)- USD</t>
  </si>
  <si>
    <t>Estadísticas,Agricultura,Fruta,Importaciones,Chile,Manzana,Aceites,Congelados,Conservas,Deshidratados,Fresca,Frutos secos,Jugos</t>
  </si>
  <si>
    <t>https://analytics.zoho.com/open-view/2395394000005681546?ZOHO_CRITERIA=%22Trasposicion_4.4%22.%22Id_Categor%C3%ADa%22%20%3D%20100104002</t>
  </si>
  <si>
    <t>Volumen  de fruta por Procesamiento, producidas en la Lampa</t>
  </si>
  <si>
    <t>El gráfico muestra el Volumen  de fruta por Procesamiento, producidas en la Lampa, durante el Periodo 2018-2020, de acuerdo a datos recopilados por la Oficina de Estudios y Políticas Agrarias (ODEPA)- Kilogramo - Kg</t>
  </si>
  <si>
    <t>Estadísticas,ODEPA,Fruta,Agricultura,Volumen de fruta, Procesamiento, Lampa</t>
  </si>
  <si>
    <t>https://analytics.zoho.com/open-view/2395394000001840276?ZOHO_CRITERIA=%224.6%22.%22C%C3%B3digo_Comuna%22%3D13302</t>
  </si>
  <si>
    <t>100-C-13302</t>
  </si>
  <si>
    <t>Nuez</t>
  </si>
  <si>
    <t>Volumen de las exportaciones de Nuez por Procesamiento, producidas a Escala Nacional</t>
  </si>
  <si>
    <t>El nube de palabras muestra el Volumen de las exportaciones de Nuez por Procesamiento, producidas a Escala Nacional, durante el Año 2020, de acuerdo a datos recopilados por la Oficina de Estudios y Políticas Agrarias (ODEPA)- toneladas (t)</t>
  </si>
  <si>
    <t>Estadísticas,Agricultura,Fruta,Exportaciones,Chile,Nuez,Aceites,Congelados,Conservas,Deshidratados,Fresca,Frutos secos,Jugos</t>
  </si>
  <si>
    <t>https://analytics.zoho.com/open-view/2395394000000827028?ZOHO_CRITERIA=%22Trasposicion_4.1%22.%22Id_Categor%C3%ADa%22%20%3D%20100105004</t>
  </si>
  <si>
    <t>Durazno Conservero</t>
  </si>
  <si>
    <t>Número de empresas agroindustriales procesadoras de Durazno Conservero por Comuna en la Región Metropolitana</t>
  </si>
  <si>
    <t>El Mapa muestra el Número de empresas agrícolas por Comuna en la Región Metropolitana, que utilizan Durazno Conservero en su producción, entre los años 2018-2019, de acuerdo a datos recopilados del directorio de agroindustrías hortofrutícolas efectuados por la ODEPA.</t>
  </si>
  <si>
    <t>agricultura,agrícola,frutícola,directorio,agroindustria,fruta,hortaliza,ODEPA,Ninguno,Región Metropolitana,Durazno Conservero</t>
  </si>
  <si>
    <t>https://analytics.zoho.com/open-view/2395394000008782843?ZOHO_CRITERIA=%22Localiza%20CL%22.%22Codreg%22%3D13%20and%20%224.13%20Directorio%20Agroindustria%202020%22.%22Id_Categor%C3%ADa%22%3D100103012</t>
  </si>
  <si>
    <t>Número de empleados por Destino (Agroindustria), en la Comuna de Coquimbo</t>
  </si>
  <si>
    <t>El gráfico muestra el Número de empleados por Destino (Agroindustria), en la Comuna de Coquimbo, durante el Periodo 2018-2020, de acuerdo a datos recopilados por la Oficina de Estudios y Políticas Agrarias (ODEPA)- Kilogramo - Kg</t>
  </si>
  <si>
    <t>Estadísticas,ODEPA,Fruta,Agricultura,Número de empleados, Destino, Coquimbo</t>
  </si>
  <si>
    <t>https://analytics.zoho.com/open-view/2395394000001846850?ZOHO_CRITERIA=%224.6%22.%22C%C3%B3digo_Comuna%22%3D4102</t>
  </si>
  <si>
    <t>100-C 4102</t>
  </si>
  <si>
    <t>Número de empleados por Procesamiento, en la Región del Biobío</t>
  </si>
  <si>
    <t>El gráfico muestra el Número de empleados por Procesamiento, en la Región del Biobío, durante el Periodo 2018-2020, de acuerdo a datos recopilados por la Oficina de Estudios y Políticas Agrarias (ODEPA)- Kilogramo - Kg</t>
  </si>
  <si>
    <t>Estadísticas,ODEPA,Fruta,Agricultura,Número de empleados, Procesamiento, Región del Biobío</t>
  </si>
  <si>
    <t>https://analytics.zoho.com/open-view/2395394000001829309?ZOHO_CRITERIA=%224.6%22.%22C%C3%B3digo_Regi%C3%B3n%22%3D8</t>
  </si>
  <si>
    <t>Fresca</t>
  </si>
  <si>
    <t>Evolución del Valor de las importaciones  de Fresca por Tipo de Fruta</t>
  </si>
  <si>
    <t>El gráfico muestra la Evolución del Valor de las importaciones  de Fresca por Tipo de Fruta, durante el Periodo 2012-2020, de acuerdo a datos recopilados por la Oficina de Estudios y Políticas Agrarias (ODEPA)- USD</t>
  </si>
  <si>
    <t>Estadísticas,Agricultura,Fruta,Importaciones,Chile,Fresca,Frambuesa,Kiwi,Limón,Mandarina,Mangos y guayabas,Manzana,Naranja,Palta,Pera,Piña,Plátano,Pomelo,Uva</t>
  </si>
  <si>
    <t>https://analytics.zoho.com/open-view/2395394000005672447?ZOHO_CRITERIA=%22Trasposicion_4.4%22.%22Id_Procesamiento%22%20%3D%205</t>
  </si>
  <si>
    <t>Pluots</t>
  </si>
  <si>
    <t>Superficie plantada de  Pluots según Variedad por Comuna en la Región de O'Higgins</t>
  </si>
  <si>
    <t>Representación geográfica de la superficie plantada de Pluots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</si>
  <si>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Plantada,Pluots</t>
  </si>
  <si>
    <t>https://analytics.zoho.com/open-view/2395394000008814573?ZOHO_CRITERIA=%224.12%20Sup%20Plantada%20Frut%C3%ADcola%22.%22Codreg%22%3D6%20and%20%224.12%20Sup%20Plantada%20Frut%C3%ADcola%22.%22id_especie%22%3D48</t>
  </si>
  <si>
    <t>Precios Diarios de Ciruela durante el año 2021 en los Mercados Mayoristas de la Región Metropolitana</t>
  </si>
  <si>
    <t>Evolución de los Precios diarios de Ciruela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</si>
  <si>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mayor,Variedad-Origen-Calidad,Ciruela,Región Metropolitana</t>
  </si>
  <si>
    <t>https://analytics.zoho.com/open-view/2395394000008699297?ZOHO_CRITERIA=%22Fruta%20Consolidado%22.%22Codreg%22%3D13%20and%20%22Fruta%20Consolidado%22.%22Categor%C3%ADa%20ID%22%3D100103002</t>
  </si>
  <si>
    <t>Valor de las exportaciones de fruta, por Tipo de Fruta producidas en la Región de O'Higgins</t>
  </si>
  <si>
    <t>El gráfico muestra el Valor de las exportaciones de fruta, por Tipo de Fruta producidas en la Región de O'Higgins, durante el Año 2020, de acuerdo a datos recopilados por la Oficina de Estudios y Políticas Agrarias (ODEPA)- USD</t>
  </si>
  <si>
    <t>Estadísticas,Agricultura,Fruta,Exportaciones,Región de O'Higgins,Tipo de Fruta,Aceituna,Almendra,Arándanos y mirtilos,Avellana,Castaña,Cereza,Chirimoya,Ciruela,Coco,Damasco,Durazno,Frambuesa,Frutilla,Higo,Kiwi,Limón,Mandarina,Mangos y guayabas,Manzana,Membrillo,Mora,Naranja,Nectarín,Nuez,Otros berries,Otros cítricos,Otros frutos,Otros frutos secos,Palta,Pera,Piña,Plátano,Plumcots,Pomelo,Uva</t>
  </si>
  <si>
    <t>https://analytics.zoho.com/open-view/2395394000005736560?ZOHO_CRITERIA=%22Trasposicion_4.1%22.%22C%C3%B3digo_Regi%C3%B3n%22%20%3D%206</t>
  </si>
  <si>
    <t>Evolución del volumen de las exportaciones de  Frutos Tropicales y subtropicales  por País de Destino, producidas a Escala Nacional</t>
  </si>
  <si>
    <t>El gráfico muestra la Evolución del volumen de las exportaciones de  Frutos Tropicales y subtropicales  por País de Destino, producidas a Escala Nacional, durante el Periodo 2012-2020, de acuerdo a datos recopilados por la Oficina de Estudios y Políticas Agrarias (ODEPA)- toneladas (t)</t>
  </si>
  <si>
    <t>Estadísticas,Agricultura,Fruta,Exportaciones,Chile,Frutos Tropicales y subtropicales,Alemania,Argentina,Australia,Bolivia,Brasil,Canadá,China,Colombia,Cuba,Ecuador,Eslovaquia,Estados Unidos,Guatemala,Haití,Honduras,Japón,Malaui,México,Panamá,Paraguay,Perú,Reino Unido,República Dominicana,Singapur,Sri Lanka,Suecia,Suiza,Tailandia,Taiwán,Uruguay,Venezuela,Hong Kong,Puerto Rico,Aruba,Macao</t>
  </si>
  <si>
    <t>https://analytics.zoho.com/open-view/2395394000000964721?ZOHO_CRITERIA=%22Trasposicion_4.1%22.%22Id_Producto%22%20%3D%20100108</t>
  </si>
  <si>
    <t>Valor de las importaciones de fruta provenientes de Brasil, por Fruta</t>
  </si>
  <si>
    <t>El gráfico muestra el Valor de las importaciones de fruta provenientes de Brasil, por Fruta, durante el Año 2020, de acuerdo a datos recopilados por la Oficina de Estudios y Políticas Agrarias (ODEPA)- USD</t>
  </si>
  <si>
    <t>Estadísticas,Agricultura,Fruta,Importaciones,Brasil,Fruta,Mangos y guayabas,Naranja,Piña</t>
  </si>
  <si>
    <t>https://analytics.zoho.com/open-view/2395394000005672814?ZOHO_CRITERIA=%22Trasposicion_4.4%22.%22Id_auxiliar%22%3D26</t>
  </si>
  <si>
    <t>Empresas Agroindustriales por Procesamiento</t>
  </si>
  <si>
    <t>Tipo Producto-Producto</t>
  </si>
  <si>
    <t>Jugos</t>
  </si>
  <si>
    <t>Número de empresas procesadoras de Jugos por Comuna en la Región de Los Ríos</t>
  </si>
  <si>
    <t>El Mapa muestra el Número de empresas agrícolas por Comuna en la Región de Los Ríos, que procesan Jugos, entre los años 2018-2019, de acuerdo a datos recopilados del directorio de agroindustrías hortofrutícolas efectuados por la ODEPA.</t>
  </si>
  <si>
    <t>agricultura,agrícola,frutícola,directorio,agroindustria,fruta,hortaliza,ODEPA,Tipo Producto-Producto,Región de Los Ríos,Jugos</t>
  </si>
  <si>
    <t>https://analytics.zoho.com/open-view/2395394000008783082?ZOHO_CRITERIA=%22Localiza%20CL%22.%22Codreg%22%3D14%20and%20%224.13%20Directorio%20Agroindustria%202020%22.%22Id_Procesamiento%22%3D5</t>
  </si>
  <si>
    <t>Volumen de las importaciones de fruta provenientes de Grecia, por Procesamiento</t>
  </si>
  <si>
    <t>El gráfico muestra el Volumen de las importaciones de fruta provenientes de Grecia, por Procesamiento, durante el Año 2020, de acuerdo a datos recopilados por la Oficina de Estudios y Políticas Agrarias (ODEPA)- toneladas (t)</t>
  </si>
  <si>
    <t>Estadísticas,Agricultura,Fruta,Importaciones,Grecia,Procesamiento,Aceites,Congelados,Conservas,Deshidratados,Fresca,Frutos secos,Jugos</t>
  </si>
  <si>
    <t>https://analytics.zoho.com/open-view/2395394000005581300?ZOHO_CRITERIA=%22Trasposicion_4.3%22.%22Id_auxiliar%22%3D72</t>
  </si>
  <si>
    <t>Pomelo</t>
  </si>
  <si>
    <t>Evolución del volumen de las exportaciones de Pomelo por Procesamiento, producidas a Escala Nacional</t>
  </si>
  <si>
    <t>El gráfico muestra la Evolución del volumen de las exportaciones de Pomelo por Procesamiento, producidas a Escala Nacional, durante el Periodo 2012-2020, de acuerdo a datos recopilados por la Oficina de Estudios y Políticas Agrarias (ODEPA)- toneladas (t)</t>
  </si>
  <si>
    <t>Estadísticas,Agricultura,Fruta,Exportaciones,Chile,Pomelo,Aceites,Congelados,Conservas,Deshidratados,Fresca,Frutos secos,Jugos</t>
  </si>
  <si>
    <t>https://analytics.zoho.com/open-view/2395394000000976999?ZOHO_CRITERIA=%22Trasposicion_4.1%22.%22Id_Categor%C3%ADa%22%20%3D%20100102006</t>
  </si>
  <si>
    <t>Volumen de las exportaciones de fruta hacia Noruega, por Tipo de Fruta producidas a Escala Nacional</t>
  </si>
  <si>
    <t>El gráfico muestra el Volumen de las exportaciones de fruta hacia Noruega, por Tipo de Fruta producidas a Escala Nacional, durante el Año 2020, de acuerdo a datos recopilados por la Oficina de Estudios y Políticas Agrarias (ODEPA)- toneladas (t)</t>
  </si>
  <si>
    <t xml:space="preserve">Gráfico  </t>
  </si>
  <si>
    <t>Estadísticas,Agricultura,Fruta,Exportaciones,Noruega,Tipo de Fruta,Berries,Cítricos,Frutos de hueso (carozo),Frutos de pepita,Frutos secos,Frutos oleaginosos,Otros,Tropicales y subtropicales,Uva</t>
  </si>
  <si>
    <t>https://analytics.zoho.com/open-view/2395394000000827380?ZOHO_CRITERIA=%22Trasposicion_4.1%22.%22Id_auxiliar%22%3D132</t>
  </si>
  <si>
    <t>Valor de las exportaciones de fruta hacia Portugal, por Procesamiento, producidas a Escala Nacional</t>
  </si>
  <si>
    <t>El gráfico muestra el Valor de las exportaciones de fruta hacia Portugal, por Procesamiento, producidas a Escala Nacional, durante el Año 2020, de acuerdo a datos recopilados por la Oficina de Estudios y Políticas Agrarias (ODEPA)- USD</t>
  </si>
  <si>
    <t>Estadísticas,Agricultura,Fruta,Exportaciones,Portugal,Procesamiento,Aceites,Congelados,Conservas,Deshidratados,Fresca,Frutos secos,Jugos</t>
  </si>
  <si>
    <t>https://analytics.zoho.com/open-view/2395394000006082722?ZOHO_CRITERIA=%22Trasposicion_4.2%22.%22ID_territorio%22%3D144</t>
  </si>
  <si>
    <t>Número de empleados en agroindustria de Cerezo por tipo de empresa a nivel nacional</t>
  </si>
  <si>
    <t>El gráfico muestra el Número de empleados en agroindustria de Cerezo por tipo de empresa a nivel nacional, durante el Periodo 2018-2020, de acuerdo a datos recopilados por la Oficina de Estudios y Políticas Agrarias (ODEPA)- Kilogramo - Kg</t>
  </si>
  <si>
    <t>Estadísticas,ODEPA,Fruta,Agricultura,Número de empleados, Cerezo, Chile</t>
  </si>
  <si>
    <t>https://analytics.zoho.com/open-view/2395394000001914948?ZOHO_CRITERIA=%224.6%22.%22Id_Categor%C3%ADa%22%3D100103001</t>
  </si>
  <si>
    <t>Volumen de las exportaciones de fruta hacia Rusia, por Procesamiento producidas a Escala Nacional</t>
  </si>
  <si>
    <t>El gráfico muestra el Volumen de las exportaciones de fruta hacia Rusia, por Procesamiento producidas a Escala Nacional, durante el Año 2020, de acuerdo a datos recopilados por la Oficina de Estudios y Políticas Agrarias (ODEPA)- toneladas (t)</t>
  </si>
  <si>
    <t>Estadísticas,Agricultura,Fruta,Exportaciones,Rusia,Procesamiento,Aceites,Congelados,Conservas,Deshidratados,Fresca,Frutos secos,Jugos</t>
  </si>
  <si>
    <t>https://analytics.zoho.com/open-view/2395394000000827608?ZOHO_CRITERIA=%22Trasposicion_4.1%22.%22Id_auxiliar%22%3D152</t>
  </si>
  <si>
    <t>Rendimiento histórico por Tipo de Cultivo en la Región de O'Higgins</t>
  </si>
  <si>
    <t>La serie detalla el rendimiento promedio histórico por Tipo de Cultivo en la Región de O'Higgins, según datos publicados por la Oficina de Estudios y Políticas Agrarias (ODEPA) para las Temporadas 1979/1980 a 2019/2020 - quintales métricos por hectárea (qqm/ha)</t>
  </si>
  <si>
    <t>agricultura,agrícola,rendimiento,cultivo,quintales,ODEPA,estadísticas,Región de O'Higgins,Rendimiento Histórico</t>
  </si>
  <si>
    <t>https://analytics.zoho.com/open-view/2395394000009117720?ZOHO_CRITERIA=%22Localiza%20CL%22.%22Codreg%22%3D6</t>
  </si>
  <si>
    <t>Número de empleados por Tipo de Envase (Agroindustria), en la Comuna de Petorca</t>
  </si>
  <si>
    <t>El gráfico muestra el Número de empleados por Tipo de Envase (Agroindustria), en la Comuna de Petorca, durante el Periodo 2018-2020, de acuerdo a datos recopilados por la Oficina de Estudios y Políticas Agrarias (ODEPA)- Kilogramo - Kg</t>
  </si>
  <si>
    <t>Estadísticas,ODEPA,Fruta,Agricultura,Número de empleados, Tipo de Envase, Petorca</t>
  </si>
  <si>
    <t>https://analytics.zoho.com/open-view/2395394000001846254?ZOHO_CRITERIA=%224.6%22.%22C%C3%B3digo_Comuna%22%3D5404</t>
  </si>
  <si>
    <t>100-C 5404</t>
  </si>
  <si>
    <t>Sistema Plantación</t>
  </si>
  <si>
    <t>Plantaciones por Sistema Plantación</t>
  </si>
  <si>
    <t>Superficie plantada de especies frutales por Sistema de Plantación en la comuna de Futrono</t>
  </si>
  <si>
    <t>Se representa la superficie plantada de frutales por Sistema de Plantación, Tipo de Cultivo y Especie Plantada en la comuna de Futrono con base a datos recopilados por la Oficina de Estudios y Políticas Agrarias (ODEPA) en los Catastros Frutícolas Regionales de los años 2018-2019-2020.</t>
  </si>
  <si>
    <t>agricultura,agrícola,frutícola,superficie,plantaciones,fruta,ODEPA,comuna,región,Futrono,Sistema Plantación</t>
  </si>
  <si>
    <t>https://analytics.zoho.com/open-view/2395394000008804399?ZOHO_CRITERIA=%22Localiza%20CL%22.%22Codcom%22%3D14202</t>
  </si>
  <si>
    <t>Achicoria industrial</t>
  </si>
  <si>
    <t>Evolución del rendimiento promedio de cultivo de Achicoria industrial para la serie de tiempo disponible a Escala Nacional</t>
  </si>
  <si>
    <t>Se detalla el rendimiento promedio histórico de cultivos de Achicoria industrial según datos publicados por la Oficina de Estudios y Políticas Agrarias (ODEPA) para las Temporadas 1979/1980 a 2019/2020 a Escala Nacional - quintales métricos por hectárea (qqm/ha)</t>
  </si>
  <si>
    <t>agricultura,agrícola,rendimiento,cultivo,quintales,ODEPA,estadísticas,Chile,Achicoria industrial</t>
  </si>
  <si>
    <t>https://analytics.zoho.com/open-view/2395394000008864798?ZOHO_CRITERIA=%22Trasposicion_4.11%22.%22Id_cultivo%22%3D1</t>
  </si>
  <si>
    <t>Grosella</t>
  </si>
  <si>
    <t>Volumen  de  Grosella por Procesamiento, producidas a nivel nacional</t>
  </si>
  <si>
    <t>El mapa muestra el Volumen  de  Grosella por Procesamiento, producidas a nivel nacional, durante el Periodo 2018-2020, de acuerdo a datos recopilados por la Oficina de Estudios y Políticas Agrarias (ODEPA)- Kilogramo - Kg</t>
  </si>
  <si>
    <t>Estadísticas,ODEPA,Fruta,Agricultura,Volumen de fruta, Grosella, Chile</t>
  </si>
  <si>
    <t>https://analytics.zoho.com/open-view/2395394000001894015?ZOHO_CRITERIA=%224.6%22.%22Id_Categor%C3%ADa%22%3D100107005</t>
  </si>
  <si>
    <t>Evolución del volumen de las importaciones provenientes de Paraguay, por Tipo de Fruta</t>
  </si>
  <si>
    <t>El gráfico muestra la Evolución del volumen de las importaciones provenientes de Paraguay, por Tipo de Fruta, durante el Periodo 2012-2020, de acuerdo a datos recopilados por la Oficina de Estudios y Políticas Agrarias (ODEPA)- toneladas (t)</t>
  </si>
  <si>
    <t>Estadísticas,Agricultura,Fruta,Importaciones,Paraguay,Tipo de Fruta,Cítricos,Frutos de hueso,Frutos de pepita,Frutos oleaginosos,Tropicales y subtropicales</t>
  </si>
  <si>
    <t>https://analytics.zoho.com/open-view/2395394000005572912?ZOHO_CRITERIA=%22Trasposicion_4.3%22.%22Id_auxiliar%22%3D141</t>
  </si>
  <si>
    <t>Volumen  de fruta por Procesamiento, producidas en la Vallenar</t>
  </si>
  <si>
    <t>El gráfico muestra el Volumen  de fruta por Procesamiento, producidas en la Vallenar, durante el Periodo 2018-2020, de acuerdo a datos recopilados por la Oficina de Estudios y Políticas Agrarias (ODEPA)- Kilogramo - Kg</t>
  </si>
  <si>
    <t>Estadísticas,ODEPA,Fruta,Agricultura,Volumen de fruta, Procesamiento, Vallenar</t>
  </si>
  <si>
    <t>https://analytics.zoho.com/open-view/2395394000001840276?ZOHO_CRITERIA=%224.6%22.%22C%C3%B3digo_Comuna%22%3D3301</t>
  </si>
  <si>
    <t>100-C-3301</t>
  </si>
  <si>
    <t>Volumen  de fruta por Fruta, producidas en la Quillota</t>
  </si>
  <si>
    <t>El gráfico muestra el Volumen  de fruta por Fruta, producidas en la Quillota, durante el Periodo 2018-2020, de acuerdo a datos recopilados por la Oficina de Estudios y Políticas Agrarias (ODEPA)- Kilogramo - Kg</t>
  </si>
  <si>
    <t>Estadísticas,ODEPA,Fruta,Agricultura,Volumen de fruta, Fruta, Quillota</t>
  </si>
  <si>
    <t>https://analytics.zoho.com/open-view/2395394000001834799?ZOHO_CRITERIA=%224.6%22.%22C%C3%B3digo_Comuna%22%3D5501</t>
  </si>
  <si>
    <t>100-C-5501</t>
  </si>
  <si>
    <t>Volumen  de fruta por Tipo de Fruta, producidas en la Zapallar</t>
  </si>
  <si>
    <t>El gráfico muestra el Volumen  de fruta por Tipo de Fruta, producidas en la Zapallar, durante el Periodo 2018-2020, de acuerdo a datos recopilados por la Oficina de Estudios y Políticas Agrarias (ODEPA)- Kilogramo - Kg</t>
  </si>
  <si>
    <t>Estadísticas,ODEPA,Fruta,Agricultura,Volumen de fruta, Tipo de Fruta, Zapallar</t>
  </si>
  <si>
    <t>https://analytics.zoho.com/open-view/2395394000001834352?ZOHO_CRITERIA=%224.6%22.%22C%C3%B3digo_Comuna%22%3D5405</t>
  </si>
  <si>
    <t>100-C-5405</t>
  </si>
  <si>
    <t>Precios Diarios de Damasco durante el año 2021 en los Mercados Mayoristas de la Región de Maule</t>
  </si>
  <si>
    <t>Evolución de los Precios diarios de Damasco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</si>
  <si>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mayor,Variedad-Origen-Calidad,Damasco,Región de Maule</t>
  </si>
  <si>
    <t>https://analytics.zoho.com/open-view/2395394000008699297?ZOHO_CRITERIA=%22Fruta%20Consolidado%22.%22Codreg%22%3D7%20and%20%22Fruta%20Consolidado%22.%22Categor%C3%ADa%20ID%22%3D100103003</t>
  </si>
  <si>
    <t>Número de empleados por Tipo de Envase (Agroindustria), en la Comuna de Villarrica</t>
  </si>
  <si>
    <t>El gráfico muestra el Número de empleados por Tipo de Envase (Agroindustria), en la Comuna de Villarrica, durante el Periodo 2018-2020, de acuerdo a datos recopilados por la Oficina de Estudios y Políticas Agrarias (ODEPA)- Kilogramo - Kg</t>
  </si>
  <si>
    <t>Estadísticas,ODEPA,Fruta,Agricultura,Número de empleados, Tipo de Envase, Villarrica</t>
  </si>
  <si>
    <t>https://analytics.zoho.com/open-view/2395394000001846254?ZOHO_CRITERIA=%224.6%22.%22C%C3%B3digo_Comuna%22%3D9120</t>
  </si>
  <si>
    <t>100-C 9120</t>
  </si>
  <si>
    <t>Volumen  de  Damasco por Procesamiento, producidas a nivel nacional</t>
  </si>
  <si>
    <t>El mapa muestra el Volumen  de  Damasco por Procesamiento, producidas a nivel nacional, durante el Periodo 2018-2020, de acuerdo a datos recopilados por la Oficina de Estudios y Políticas Agrarias (ODEPA)- Kilogramo - Kg</t>
  </si>
  <si>
    <t>Estadísticas,ODEPA,Fruta,Agricultura,Volumen de fruta, Damasco, Chile</t>
  </si>
  <si>
    <t>https://analytics.zoho.com/open-view/2395394000001894015?ZOHO_CRITERIA=%224.6%22.%22Id_Categor%C3%ADa%22%3D100103003</t>
  </si>
  <si>
    <t>Guayabo</t>
  </si>
  <si>
    <t>Volumen  de  Guayabo por Comuna de origen, producidas a nivel nacional</t>
  </si>
  <si>
    <t>El mapa muestra el Volumen  de  Guayabo por Comuna de origen, producidas a nivel nacional, durante el Periodo 2018-2020, de acuerdo a datos recopilados por la Oficina de Estudios y Políticas Agrarias (ODEPA)- Kilogramo - Kg</t>
  </si>
  <si>
    <t>Estadísticas,ODEPA,Fruta,Agricultura,Volumen de fruta, Guayabo, Chile</t>
  </si>
  <si>
    <t>https://analytics.zoho.com/open-view/2395394000001886612?ZOHO_CRITERIA=%224.6%22.%22Id_Categor%C3%ADa%22%3D100108001</t>
  </si>
  <si>
    <t>Superficie plantada de especies frutales por Método de Riego en la comuna de Pucón</t>
  </si>
  <si>
    <t>Se representa la superficie plantada de frutales por Método de Riego con segmentadores incorporados por Tipo de Cultivo y Especie Plantada en la comuna de Pucón con base a datos recopilados por la Oficina de Estudios y Políticas Agrarias (ODEPA) en los Catastros Frutícolas Regionales de los años 2018-2019-2020.</t>
  </si>
  <si>
    <t>agricultura,agrícola,frutícola,superficie,plantaciones,fruta,ODEPA,comuna,región,Pucón,Método Riego</t>
  </si>
  <si>
    <t>https://analytics.zoho.com/open-view/2395394000008804811?ZOHO_CRITERIA=%22Localiza%20CL%22.%22Codcom%22%3D9115</t>
  </si>
  <si>
    <t>Número de empresas agroindustriales procesadoras de Frutilla por Comuna en la Región de Los Lagos</t>
  </si>
  <si>
    <t>El Mapa muestra el Número de empresas agrícolas por Comuna en la Región de Los Lagos, que utilizan Frutilla en su producción, entre los años 2018-2019, de acuerdo a datos recopilados del directorio de agroindustrías hortofrutícolas efectuados por la ODEPA.</t>
  </si>
  <si>
    <t>agricultura,agrícola,frutícola,directorio,agroindustria,fruta,hortaliza,ODEPA,Ninguno,Región de Los Lagos,Frutilla</t>
  </si>
  <si>
    <t>https://analytics.zoho.com/open-view/2395394000008782843?ZOHO_CRITERIA=%22Localiza%20CL%22.%22Codreg%22%3D10%20and%20%224.13%20Directorio%20Agroindustria%202020%22.%22Id_Categor%C3%ADa%22%3D100112025</t>
  </si>
  <si>
    <t>Número de empleados por Procesamiento (agroindustria), en la Comuna de Cunco</t>
  </si>
  <si>
    <t>La nube de palabras muestra el Número de empleados por Procesamiento (agroindustria), en la Comuna de Cunco, durante el Periodo 2018-2020, de acuerdo a datos recopilados por la Oficina de Estudios y Políticas Agrarias (ODEPA)- Kilogramo - Kg</t>
  </si>
  <si>
    <t>Estadísticas,ODEPA,Fruta,Agricultura,Número de empleados, Procesamiento, Cunco</t>
  </si>
  <si>
    <t>https://analytics.zoho.com/open-view/2395394000001840481?ZOHO_CRITERIA=%224.6%22.%22C%C3%B3digo_Comuna%22%3D9103</t>
  </si>
  <si>
    <t>100-C 9103</t>
  </si>
  <si>
    <t>Sudáfrica</t>
  </si>
  <si>
    <t>Evolución del volumen de las importaciones provenientes de Sudáfrica, por Tipo de Fruta</t>
  </si>
  <si>
    <t>El gráfico muestra la Evolución del volumen de las importaciones provenientes de Sudáfrica, por Tipo de Fruta, durante el Periodo 2012-2020, de acuerdo a datos recopilados por la Oficina de Estudios y Políticas Agrarias (ODEPA)- toneladas (t)</t>
  </si>
  <si>
    <t>Estadísticas,Agricultura,Fruta,Importaciones,Sudáfrica,Tipo de Fruta,Berries,Cítricos,Frutos de hueso,Tropicales y subtropicales, Uva</t>
  </si>
  <si>
    <t>https://analytics.zoho.com/open-view/2395394000005572912?ZOHO_CRITERIA=%22Trasposicion_4.3%22.%22Id_auxiliar%22%3D168</t>
  </si>
  <si>
    <t>Hortaliza</t>
  </si>
  <si>
    <t>Vega Central Mapocho de Santiago</t>
  </si>
  <si>
    <t>Precios Diarios de Hortalizas durante el año 2021 en la Vega Central Mapocho de Santiago</t>
  </si>
  <si>
    <t>Evolución de los Precios diarios de Hortalizas en pesos chilenos por kilogramo desde el 1/1/2021 a la fecha en Vega Central Mapocho de Santiago con base en datos reportados por la Oficina de Estudios y Políticas Agrarias (ODEPA)</t>
  </si>
  <si>
    <t>precio,diario,ODEPA,agrícola,productos agrícolas,verduras,por mayor,Hortaliza,Vega Central Mapocho de Santiago,Chile</t>
  </si>
  <si>
    <t>https://analytics.zoho.com/open-view/2395394000008699483?ZOHO_CRITERIA=%22Hortaliza%20Consolidado%22.%22Mercado%20ID%22%3D9</t>
  </si>
  <si>
    <t>Mango</t>
  </si>
  <si>
    <t>Precios Diarios de Mango durante el año 2021 en los Mercados Mayoristas de la Región de Ñuble</t>
  </si>
  <si>
    <t>Evolución de los Precios diarios de Mango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</si>
  <si>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mayor,Variedad-Origen-Calidad,Mango,Región de Ñuble</t>
  </si>
  <si>
    <t>https://analytics.zoho.com/open-view/2395394000008699297?ZOHO_CRITERIA=%22Fruta%20Consolidado%22.%22Codreg%22%3D16%20and%20%22Fruta%20Consolidado%22.%22Categor%C3%ADa%20ID%22%3D100108002</t>
  </si>
  <si>
    <t>Volumen de las exportaciones de fruta hacia Australia, por Fruta producidas a Escala Nacional</t>
  </si>
  <si>
    <t>El gráfico muestra el Volumen de las exportaciones de fruta hacia Australia, por Fruta producidas a Escala Nacional, durante el Año 2020, de acuerdo a datos recopilados por la Oficina de Estudios y Políticas Agrarias (ODEPA)- toneladas (t)</t>
  </si>
  <si>
    <t>Estadísticas,Agricultura,Fruta,Exportaciones,Australia,Fruta,Aceituna,Almendra,Arándanos y mirtilos,Ciruela,Coco,Damasco,Durazno,Frambuesa,Frutilla,Mora,Otros berries,Otros cítricos,Otros frutos,Otros frutos secos,Palta,Piña,Plátano</t>
  </si>
  <si>
    <t>https://analytics.zoho.com/open-view/2395394000000827462?ZOHO_CRITERIA=%22Trasposicion_4.1%22.%22Id_auxiliar%22%3D11</t>
  </si>
  <si>
    <t>Chicha de manzana</t>
  </si>
  <si>
    <t>Volumen de  Chicha de manzana por tipo de empresa producidas a nivel nacional</t>
  </si>
  <si>
    <t>El gráfico muestra el Volumen de  Chicha de manzana por tipo de empresa producidas a nivel nacional, durante el Periodo 2018-2020, de acuerdo a datos recopilados por la Oficina de Estudios y Políticas Agrarias (ODEPA)- Kilogramo - Kg</t>
  </si>
  <si>
    <t>Estadísticas,ODEPA,Fruta,Agricultura,Volumen de fruta, Chicha de manzana, Chile</t>
  </si>
  <si>
    <t>https://analytics.zoho.com/open-view/2395394000001914549?ZOHO_CRITERIA=%224.6%22.%22Id_Procesamiento%22%3D34</t>
  </si>
  <si>
    <t>Evolución del volumen de las exportaciones de fruta hacia Suecia, por Región de Origen producidas a Escala Nacional</t>
  </si>
  <si>
    <t>El gráfico muestra la Evolución del volumen de las exportaciones de fruta hacia Suecia, por Región de Origen producidas a Escala Nacional, durante el Periodo 2012-2020, de acuerdo a datos recopilados por la Oficina de Estudios y Políticas Agrarias (ODEPA)- toneladas (t)</t>
  </si>
  <si>
    <t>Estadísticas,Agricultura,Fruta,Exportaciones,Suecia,Región de Origen,Ñuble,Biobío,Maule,O'Higgins,Coquimbo,Valparaíso,Metropolitana</t>
  </si>
  <si>
    <t>https://analytics.zoho.com/open-view/2395394000000967000?ZOHO_CRITERIA=%22Trasposicion_4.1%22.%22Id_auxiliar%22%3D171</t>
  </si>
  <si>
    <t>Sin destino externo</t>
  </si>
  <si>
    <t>Número de empleados en agroindustria Sin destino externo por tipo de empresa a nivel nacional</t>
  </si>
  <si>
    <t>El gráfico muestra el Número de empleados en agroindustria Sin destino externo por tipo de empresa a nivel nacional, durante el Periodo 2018-2020, de acuerdo a datos recopilados por la Oficina de Estudios y Políticas Agrarias (ODEPA)- Kilogramo - Kg</t>
  </si>
  <si>
    <t>Estadísticas,ODEPA,Fruta,Agricultura,Número de empleados, Sin destino externo, Chile</t>
  </si>
  <si>
    <t>https://analytics.zoho.com/open-view/2395394000001951907?ZOHO_CRITERIA=%224.6%22.%22C%C3%B3digo_Regi%C3%B3n%22%3D1</t>
  </si>
  <si>
    <t>Valor de las exportaciones de fruta hacia Paraguay, por Tipo de Fruta producidas a Escala Nacional</t>
  </si>
  <si>
    <t>El gráfico muestra el Valor de las exportaciones de fruta hacia Paraguay, por Tipo de Fruta producidas a Escala Nacional, durante el Año 2020, de acuerdo a datos recopilados por la Oficina de Estudios y Políticas Agrarias (ODEPA)- USD</t>
  </si>
  <si>
    <t>Estadísticas,Agricultura,Fruta,Exportaciones,Paraguay,Tipo de Fruta,Berries,Cítricos,Frutos de hueso (carozo),Frutos de pepita,Frutos secos,Frutos oleaginosos,Otros,Tropicales y subtropicales,Uva</t>
  </si>
  <si>
    <t>https://analytics.zoho.com/open-view/2395394000006082576?ZOHO_CRITERIA=%22Trasposicion_4.2%22.%22ID_territorio%22%3D141</t>
  </si>
  <si>
    <t>Superficie plantada de especies frutales por Tipo de Cultivo en la comuna de Portezuelo</t>
  </si>
  <si>
    <t>Representación de la superficie plantada de frutales según Tipo de Cultivo en la comuna de Portezuelo, con base en datos recopilados por la Oficina de Estudios y Políticas Agrarias (ODEPA) en los Catastros Frutícolas Regionales de los años 2018-2019-2020.</t>
  </si>
  <si>
    <t>agricultura,agrícola,frutícola,superficie,plantaciones,fruta,ODEPA,comuna,región,Portezuelo,Tipo de Cultivo</t>
  </si>
  <si>
    <t>https://analytics.zoho.com/open-view/2395394000008803365?ZOHO_CRITERIA=%22Localiza%20CL%22.%22Codcom%22%3D16205</t>
  </si>
  <si>
    <t>Evolución del Valor de las importaciones provenientes de España, por Procesamiento</t>
  </si>
  <si>
    <t>El gráfico muestra la Evolución del Valor de las importaciones provenientes de España, por Procesamiento, durante el Periodo 2012-2020, de acuerdo a datos recopilados por la Oficina de Estudios y Políticas Agrarias (ODEPA)- USD</t>
  </si>
  <si>
    <t>Estadísticas,Agricultura,Fruta,Importaciones,España,Procesamiento,Aceites,Congelados,Conservas,Deshidratados,Fresca,Frutos secos,Jugos</t>
  </si>
  <si>
    <t>https://analytics.zoho.com/open-view/2395394000005678211?ZOHO_CRITERIA=%22Trasposicion_4.4%22.%22Id_auxiliar%22%3D59</t>
  </si>
  <si>
    <t>Número de empleados por Tipo de Envase (Agroindustria), en la Comuna de Puyehue</t>
  </si>
  <si>
    <t>El gráfico muestra el Número de empleados por Tipo de Envase (Agroindustria), en la Comuna de Puyehue, durante el Periodo 2018-2020, de acuerdo a datos recopilados por la Oficina de Estudios y Políticas Agrarias (ODEPA)- Kilogramo - Kg</t>
  </si>
  <si>
    <t>Estadísticas,ODEPA,Fruta,Agricultura,Número de empleados, Tipo de Envase, Puyehue</t>
  </si>
  <si>
    <t>https://analytics.zoho.com/open-view/2395394000001846254?ZOHO_CRITERIA=%224.6%22.%22C%C3%B3digo_Comuna%22%3D10304</t>
  </si>
  <si>
    <t>100-C 10304</t>
  </si>
  <si>
    <t>Superficie plantada de especies frutales clasificadas como Tropicales y subtropicales por Comuna en la Región de Tarapacá</t>
  </si>
  <si>
    <t>Representación geográfica de la superficie plantada de Tropicales y subtropicales en la Región de Tarapacá por Comuna, de acuerdo a datos recopilados por la Oficina de Estudios y Políticas Agrarias (ODEPA) en los Catastros Frutícolas Regionales de los años 2018-2019-2020.</t>
  </si>
  <si>
    <t>agricultura,agrícola,frutícola,superficie,plantaciones,fruta,ODEPA,comuna,región,Región de Tarapacá,Tipo de Cultivo,Tropicales y subtropicales</t>
  </si>
  <si>
    <t>https://analytics.zoho.com/open-view/2395394000008814386?ZOHO_CRITERIA=%224.12%20Sup%20Plantada%20Frut%C3%ADcola%22.%22Codreg%22%3D1%20and%20%224.12%20Sup%20Plantada%20Frut%C3%ADcola%22.%22Id_producto%22%3D100108</t>
  </si>
  <si>
    <t>Número de empleados por Fruta, en la Comuna de Longaví</t>
  </si>
  <si>
    <t>El gráfico muestra el Número de empleados por Fruta, en la Comuna de Longaví, durante el Periodo 2018-2020, de acuerdo a datos recopilados por la Oficina de Estudios y Políticas Agrarias (ODEPA)- Kilogramo - Kg</t>
  </si>
  <si>
    <t>Estadísticas,ODEPA,Fruta,Agricultura,Número de empleados, Fruta, Longaví</t>
  </si>
  <si>
    <t>https://analytics.zoho.com/open-view/2395394000001840069?ZOHO_CRITERIA=%224.6%22.%22C%C3%B3digo_Comuna%22%3D7403</t>
  </si>
  <si>
    <t>100-C 7403</t>
  </si>
  <si>
    <t>Volumen  de fruta por Destino, producidas en la Pinto</t>
  </si>
  <si>
    <t>El gráfico muestra el Volumen  de fruta por Destino, producidas en la Pinto, durante el Periodo 2018-2020, de acuerdo a datos recopilados por la Oficina de Estudios y Políticas Agrarias (ODEPA)- Kilogramo - Kg</t>
  </si>
  <si>
    <t>Estadísticas,ODEPA,Fruta,Agricultura,Volumen de fruta, Destino, Pinto</t>
  </si>
  <si>
    <t>https://analytics.zoho.com/open-view/2395394000001846568?ZOHO_CRITERIA=%224.6%22.%22C%C3%B3digo_Comuna%22%3D16106</t>
  </si>
  <si>
    <t>100-C-16106</t>
  </si>
  <si>
    <t>Evolución del rendimiento promedio de cultivos de Cereales en la Región de Maule para las series de tiempo disponibles</t>
  </si>
  <si>
    <t>Se muestra la evolución del rendimiento promedio de cultivos de Cereales en la Región de Maule, según datos publicados por la Oficina de Estudios y Políticas Agrarias (ODEPA) para las Temporadas 1979/1980 a 2019/2020 a Escala Nacional - quintales métricos por hectárea (qqm/ha)</t>
  </si>
  <si>
    <t>agricultura,agrícola,rendimiento,cultivo,quintales,ODEPA,estadísticas,Región de Maule,Cereales</t>
  </si>
  <si>
    <t>https://analytics.zoho.com/open-view/2395394000009297093?ZOHO_CRITERIA=%22Localiza%20CL%22.%22Codreg%22%3D7%20and%20%224.11%20Rendimiento%20regional%20cultivo%22.%22Id_producto%22%3D100111</t>
  </si>
  <si>
    <t>Número de empleados por Procesamiento (agroindustria), en la Comuna de Tiltil</t>
  </si>
  <si>
    <t>La nube de palabras muestra el Número de empleados por Procesamiento (agroindustria), en la Comuna de Tiltil, durante el Periodo 2018-2020, de acuerdo a datos recopilados por la Oficina de Estudios y Políticas Agrarias (ODEPA)- Kilogramo - Kg</t>
  </si>
  <si>
    <t>Estadísticas,ODEPA,Fruta,Agricultura,Número de empleados, Procesamiento, Tiltil</t>
  </si>
  <si>
    <t>https://analytics.zoho.com/open-view/2395394000001840481?ZOHO_CRITERIA=%224.6%22.%22C%C3%B3digo_Comuna%22%3D13303</t>
  </si>
  <si>
    <t>100-C 13303</t>
  </si>
  <si>
    <t>Evolución del volumen de las importaciones provenientes de Alemania, por Procesamiento</t>
  </si>
  <si>
    <t>El gráfico muestra la Evolución del volumen de las importaciones provenientes de Alemania, por Procesamiento, durante el Periodo 2012-2020, de acuerdo a datos recopilados por la Oficina de Estudios y Políticas Agrarias (ODEPA)- toneladas (t)</t>
  </si>
  <si>
    <t>Estadísticas,Agricultura,Fruta,Importaciones,Alemania,Procesamiento,Aceites,Congelados,Conservas,Deshidratados,Fresca,Frutos secos,Jugos</t>
  </si>
  <si>
    <t>https://analytics.zoho.com/open-view/2395394000005574106?ZOHO_CRITERIA=%22Trasposicion_4.3%22.%22Id_auxiliar%22%3D3</t>
  </si>
  <si>
    <t>Volumen  de fruta por Destino, producidas en la Vallenar</t>
  </si>
  <si>
    <t>El gráfico muestra el Volumen  de fruta por Destino, producidas en la Vallenar, durante el Periodo 2018-2020, de acuerdo a datos recopilados por la Oficina de Estudios y Políticas Agrarias (ODEPA)- Kilogramo - Kg</t>
  </si>
  <si>
    <t>Estadísticas,ODEPA,Fruta,Agricultura,Volumen de fruta, Destino, Vallenar</t>
  </si>
  <si>
    <t>https://analytics.zoho.com/open-view/2395394000001846568?ZOHO_CRITERIA=%224.6%22.%22C%C3%B3digo_Comuna%22%3D3301</t>
  </si>
  <si>
    <t>Evolución del volumen de las exportaciones de fruta hacia Guatemala, por Procesamiento producidas a Escala Nacional</t>
  </si>
  <si>
    <t>El gráfico muestra la Evolución del volumen de las exportaciones de fruta hacia Guatemala, por Procesamiento producidas a Escala Nacional, durante el Periodo 2012-2020, de acuerdo a datos recopilados por la Oficina de Estudios y Políticas Agrarias (ODEPA)- toneladas (t)</t>
  </si>
  <si>
    <t>Estadísticas,Agricultura,Fruta,Exportaciones,Guatemala,Procesamiento,Aceites,Congelados,Conservas,Deshidratados,Fresca,Frutos secos,Jugos</t>
  </si>
  <si>
    <t>https://analytics.zoho.com/open-view/2395394000005725032?ZOHO_CRITERIA=%22Trasposicion_4.1%22.%22Id_auxiliar%22%3D73</t>
  </si>
  <si>
    <t>Centeno</t>
  </si>
  <si>
    <t>Temporadas 2012/2013 a 2015/2016</t>
  </si>
  <si>
    <t>Rendimiento histórico de Cultivos de Centeno en la Región del Biobío</t>
  </si>
  <si>
    <t>Se detalla el rendimiento promedio histórico de cultivos de Centeno según datos publicados por la Oficina de Estudios y Políticas Agrarias (ODEPA) para las Temporadas 2012/2013 a 2015/2016 en la Región del Biobío - quintales métricos por hectárea (qqm/ha)</t>
  </si>
  <si>
    <t>agricultura,agrícola,rendimiento,cultivo,quintales,ODEPA,estadísticas,Región del Biobío,Centeno</t>
  </si>
  <si>
    <t>https://analytics.zoho.com/open-view/2395394000009125708?ZOHO_CRITERIA=%22Localiza%20CL%22.%22Codreg%22%3D8%20and%22Trasposicion_4.11%22.%22Id_cultivo%22%3D8</t>
  </si>
  <si>
    <t>100-8</t>
  </si>
  <si>
    <t>Bruselas (repollito)</t>
  </si>
  <si>
    <t>Precios Diarios de Bruselas (repollito) durante el año 2021 en los Mercados Mayoristas de la Región de Valparaíso</t>
  </si>
  <si>
    <t>Evolución de los Precios diarios de Bruselas (repollito)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</si>
  <si>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mayor,Variedad-Origen-Calidad,Bruselas (repollito),Región de Valparaíso</t>
  </si>
  <si>
    <t>https://analytics.zoho.com/open-view/2395394000008703957?ZOHO_CRITERIA=%22Hortaliza%20Consolidado%22.%22Codreg%22%3D5%20and%20%22Hortaliza%20Consolidado%22.%22Categor%C3%ADa%20ID%22%3D100112035%0A</t>
  </si>
  <si>
    <t>Superficie plantada de  Pistacho según Variedad por Comuna en la Región de Maule</t>
  </si>
  <si>
    <t>Representación geográfica de la superficie plantada de Pistacho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</si>
  <si>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Plantada,Pistacho</t>
  </si>
  <si>
    <t>https://analytics.zoho.com/open-view/2395394000008814573?ZOHO_CRITERIA=%224.12%20Sup%20Plantada%20Frut%C3%ADcola%22.%22Codreg%22%3D7%20and%20%224.12%20Sup%20Plantada%20Frut%C3%ADcola%22.%22id_especie%22%3D20</t>
  </si>
  <si>
    <t>Ciruelo japonés</t>
  </si>
  <si>
    <t>Número de empleados por agroindustria de Ciruelo japonés según Comuna de origen, a nivel nacional</t>
  </si>
  <si>
    <t>El mapa muestra el Número de empleados por agroindustria de Ciruelo japonés según Comuna de origen, a nivel nacional, durante el Periodo 2018-2020, de acuerdo a datos recopilados por la Oficina de Estudios y Políticas Agrarias (ODEPA)- Kilogramo - Kg</t>
  </si>
  <si>
    <t>Estadísticas,ODEPA,Fruta,Agricultura,Número de empleados, Ciruelo japonés, Chile</t>
  </si>
  <si>
    <t>https://analytics.zoho.com/open-view/2395394000001886383?ZOHO_CRITERIA=%224.6%22.%22Id_Categor%C3%ADa%22%3D1001030020</t>
  </si>
  <si>
    <t>Evolución del volumen de las exportaciones de fruta, por Procesamiento producidas a Escala Nacional</t>
  </si>
  <si>
    <t>El mapa muestra la Evolución del volumen de las exportaciones de fruta, por Procesamiento producidas a Escala Nacional, durante el Periodo 2012-2020, de acuerdo a datos recopilados por la Oficina de Estudios y Políticas Agrarias (ODEPA)- toneladas (t)</t>
  </si>
  <si>
    <t>Estadísticas,Agricultura,Fruta,Exportaciones,Chile,Procesamiento,Aceites,Congelados,Conservas,Deshidratados,Fresca,Frutos secos,Jugos</t>
  </si>
  <si>
    <t>https://analytics.zoho.com/open-view/2395394000000964778</t>
  </si>
  <si>
    <t>Naranja</t>
  </si>
  <si>
    <t>Evolución del volumen de las exportaciones de Naranja por Procesamiento, producidas a Escala Nacional</t>
  </si>
  <si>
    <t>El gráfico muestra la Evolución del volumen de las exportaciones de Naranja por Procesamiento, producidas a Escala Nacional, durante el Periodo 2012-2020, de acuerdo a datos recopilados por la Oficina de Estudios y Políticas Agrarias (ODEPA)- toneladas (t)</t>
  </si>
  <si>
    <t>Estadísticas,Agricultura,Fruta,Exportaciones,Chile,Naranja,Aceites,Congelados,Conservas,Deshidratados,Fresca,Frutos secos,Jugos</t>
  </si>
  <si>
    <t>https://analytics.zoho.com/open-view/2395394000000976999?ZOHO_CRITERIA=%22Trasposicion_4.1%22.%22Id_Categor%C3%ADa%22%20%3D%20100102005</t>
  </si>
  <si>
    <t>Berries</t>
  </si>
  <si>
    <t>Volumen de las exportaciones de  Berries  por fruta, producidas a Escala Nacional</t>
  </si>
  <si>
    <t>La nube de palabras muestra el Volumen de las exportaciones de  Berries  por fruta, producidas a Escala Nacional, durante el Año 2020, de acuerdo a datos recopilados por la Oficina de Estudios y Políticas Agrarias (ODEPA)- toneladas (t)</t>
  </si>
  <si>
    <t>Estadísticas,Agricultura,Fruta,Exportaciones,Chile,Berries,Arándano,Frambuesa,Higo,Kiwi,Mora,Otros berries</t>
  </si>
  <si>
    <t>https://analytics.zoho.com/open-view/2395394000000824454?ZOHO_CRITERIA=%22Trasposicion_4.1%22.%22Id_Producto%22%20%3D%20100101</t>
  </si>
  <si>
    <t>Número de empleados por Tipo de Envase (Agroindustria), en la Comuna de Quillota</t>
  </si>
  <si>
    <t>El gráfico muestra el Número de empleados por Tipo de Envase (Agroindustria), en la Comuna de Quillota, durante el Periodo 2018-2020, de acuerdo a datos recopilados por la Oficina de Estudios y Políticas Agrarias (ODEPA)- Kilogramo - Kg</t>
  </si>
  <si>
    <t>Estadísticas,ODEPA,Fruta,Agricultura,Número de empleados, Tipo de Envase, Quillota</t>
  </si>
  <si>
    <t>https://analytics.zoho.com/open-view/2395394000001846254?ZOHO_CRITERIA=%224.6%22.%22C%C3%B3digo_Comuna%22%3D5501</t>
  </si>
  <si>
    <t>100-C 5501</t>
  </si>
  <si>
    <t>Otros</t>
  </si>
  <si>
    <t>Evolución del Valor de las exportaciones de Otros, por Fruta, producidas a Escala Nacional</t>
  </si>
  <si>
    <t>El gráfico muestra la Evolución del Valor de las exportaciones de Otros, por Fruta, producidas a Escala Nacional, durante el Periodo 2012-2020, de acuerdo a datos recopilados por la Oficina de Estudios y Políticas Agrarias (ODEPA)- USD</t>
  </si>
  <si>
    <t>Estadísticas,Agricultura,Fruta,Exportaciones,Chile,Otros,Chirimoya,Otros frutos,Plumcots,Frutilla</t>
  </si>
  <si>
    <t>https://analytics.zoho.com/open-view/2395394000006080719?ZOHO_CRITERIA=%22Trasposicion_4.2%22.%22Id_Producto%22%20%3D%20100107</t>
  </si>
  <si>
    <t>Evolución del volumen de las importaciones provenientes de India, por Fruta</t>
  </si>
  <si>
    <t>El gráfico muestra la Evolución del volumen de las importaciones provenientes de India, por Fruta, durante el Periodo 2012-2020, de acuerdo a datos recopilados por la Oficina de Estudios y Políticas Agrarias (ODEPA)- toneladas (t)</t>
  </si>
  <si>
    <t>Estadísticas,Agricultura,Fruta,Importaciones,India,Fruta,Mangos y Guayabas</t>
  </si>
  <si>
    <t>https://analytics.zoho.com/open-view/2395394000005574009?ZOHO_CRITERIA=%22Trasposicion_4.3%22.%22Id_auxiliar%22%3D81</t>
  </si>
  <si>
    <t>Volumen  de fruta por Procesamiento, producidas en la Talca</t>
  </si>
  <si>
    <t>El gráfico muestra el Volumen  de fruta por Procesamiento, producidas en la Talca, durante el Periodo 2018-2020, de acuerdo a datos recopilados por la Oficina de Estudios y Políticas Agrarias (ODEPA)- Kilogramo - Kg</t>
  </si>
  <si>
    <t>Estadísticas,ODEPA,Fruta,Agricultura,Volumen de fruta, Procesamiento, Talca</t>
  </si>
  <si>
    <t>https://analytics.zoho.com/open-view/2395394000001840276?ZOHO_CRITERIA=%224.6%22.%22C%C3%B3digo_Comuna%22%3D7101</t>
  </si>
  <si>
    <t>100-C-7101</t>
  </si>
  <si>
    <t>Michay</t>
  </si>
  <si>
    <t>Número de empleados por agroindustria de Michay según Procesamiento, a nivel nacional</t>
  </si>
  <si>
    <t>El gráfico muestra el Número de empleados por agroindustria de Michay según Procesamiento, a nivel nacional, durante el Periodo 2018-2020, de acuerdo a datos recopilados por la Oficina de Estudios y Políticas Agrarias (ODEPA)- Kilogramo - Kg</t>
  </si>
  <si>
    <t>Estadísticas,ODEPA,Fruta,Agricultura,Número de empleados, Michay, Chile</t>
  </si>
  <si>
    <t>https://analytics.zoho.com/open-view/2395394000001894109?ZOHO_CRITERIA=%224.6%22.%22Id_Categor%C3%ADa%22%3D100107009</t>
  </si>
  <si>
    <t>Número de empleados por Fruta, en la Región de Tarapacá</t>
  </si>
  <si>
    <t>El gráfico muestra el Número de empleados por Fruta, en la Región de Tarapacá, durante el Periodo 2018-2020, de acuerdo a datos recopilados por la Oficina de Estudios y Políticas Agrarias (ODEPA)- Kilogramo - Kg</t>
  </si>
  <si>
    <t>Estadísticas,ODEPA,Fruta,Agricultura,Número de empleados, Fruta, Región de Tarapacá</t>
  </si>
  <si>
    <t>https://analytics.zoho.com/open-view/2395394000001829058?ZOHO_CRITERIA=%224.6%22.%22C%C3%B3digo_Regi%C3%B3n%22%3D1</t>
  </si>
  <si>
    <t>Superficie plantada de especies frutales por Método de Riego en la comuna de Tierra Amarilla</t>
  </si>
  <si>
    <t>Se representa la superficie plantada de frutales por Método de Riego con segmentadores incorporados por Tipo de Cultivo y Especie Plantada en la comuna de Tierra Amarilla con base a datos recopilados por la Oficina de Estudios y Políticas Agrarias (ODEPA) en los Catastros Frutícolas Regionales de los años 2018-2019-2020.</t>
  </si>
  <si>
    <t>agricultura,agrícola,frutícola,superficie,plantaciones,fruta,ODEPA,comuna,región,Tierra Amarilla,Método Riego</t>
  </si>
  <si>
    <t>https://analytics.zoho.com/open-view/2395394000008804811?ZOHO_CRITERIA=%22Localiza%20CL%22.%22Codcom%22%3D3103</t>
  </si>
  <si>
    <t>Nectarín</t>
  </si>
  <si>
    <t>Precios Diarios de Nectarín durante el año 2021 en los Mercados Mayoristas de la Región de Los Lagos</t>
  </si>
  <si>
    <t>Evolución de los Precios diarios de Nectarín en pesos chilenos por kilogramo desde el 1/1/2021 a la fecha en los Mercados Mayoristas de la Región de Los Lagos con base en datos reportados por la Oficina de Estudios y Políticas Agrarias (ODEPA)</t>
  </si>
  <si>
    <t>precio,diario,ODEPA,agrícola,productos agrícolas,verduras,por mayor,Variedad-Origen-Calidad,Nectarín,Región de Los Lagos</t>
  </si>
  <si>
    <t>https://analytics.zoho.com/open-view/2395394000008699297?ZOHO_CRITERIA=%22Fruta%20Consolidado%22.%22Codreg%22%3D10%20and%20%22Fruta%20Consolidado%22.%22Categor%C3%ADa%20ID%22%3D100103006</t>
  </si>
  <si>
    <t>Aceites</t>
  </si>
  <si>
    <t>Volumen de las importaciones  de Aceites por País de Destino</t>
  </si>
  <si>
    <t>El mapa muestra el Volumen de las importaciones  de Aceites por País de Destino, durante el Año 2020, de acuerdo a datos recopilados por la Oficina de Estudios y Políticas Agrarias (ODEPA)- toneladas (t)</t>
  </si>
  <si>
    <t>Estadísticas,Agricultura,Fruta,Importaciones,Chile,Aceites,Coco,Limón,Naranja,Olivo;Otros berries,Otros cítricos,Palta</t>
  </si>
  <si>
    <t>https://analytics.zoho.com/open-view/2395394000005584564?ZOHO_CRITERIA=%22Trasposicion_4.3%22.%22Id_Procesamiento%22%20%3D%201</t>
  </si>
  <si>
    <t>Evolución del volumen de las exportaciones de fruta hacia Ecuador, por Procesamiento producidas a Escala Nacional</t>
  </si>
  <si>
    <t>El gráfico muestra la Evolución del volumen de las exportaciones de fruta hacia Ecuador, por Procesamiento producidas a Escala Nacional, durante el Periodo 2012-2020, de acuerdo a datos recopilados por la Oficina de Estudios y Políticas Agrarias (ODEPA)- toneladas (t)</t>
  </si>
  <si>
    <t>Estadísticas,Agricultura,Fruta,Exportaciones,Ecuador,Procesamiento,Aceites,Congelados,Conservas,Deshidratados,Fresca,Frutos secos,Jugos</t>
  </si>
  <si>
    <t>https://analytics.zoho.com/open-view/2395394000005725032?ZOHO_CRITERIA=%22Trasposicion_4.1%22.%22Id_auxiliar%22%3D52</t>
  </si>
  <si>
    <t>Valor de las importaciones de Berries por País de origen</t>
  </si>
  <si>
    <t>El mapa muestra el Valor de las importaciones de Berries por País de origen, durante el Año 2020, de acuerdo a datos recopilados por la Oficina de Estudios y Políticas Agrarias (ODEPA)- USD</t>
  </si>
  <si>
    <t>Estadísticas,Agricultura,Fruta,Importaciones,Chile,Berries,Argentina,Canadá,China,Egipto,Estados Unidos,Italia,México,Perú,Serbia,Turquía</t>
  </si>
  <si>
    <t>https://analytics.zoho.com/open-view/2395394000005681133?ZOHO_CRITERIA=%22Trasposicion_4.4%22.%22Id_Producto%22%20%3D%20100101</t>
  </si>
  <si>
    <t>Palto</t>
  </si>
  <si>
    <t>Superficie plantada de  Palto según Variedad por Región a Escala Nacional</t>
  </si>
  <si>
    <t>Representación geográfica que muestra la superficie plantada de Palto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</si>
  <si>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Plantada,Palto</t>
  </si>
  <si>
    <t>https://analytics.zoho.com/open-view/2395394000008807134?ZOHO_CRITERIA=%224.12%20Sup%20Plantada%20Frut%C3%ADcola%22.%22id_especie%22%3D8</t>
  </si>
  <si>
    <t>Precios Diarios de Frutilla durante el año 2021 en los Mercados Mayoristas de Chile</t>
  </si>
  <si>
    <t>Evolución de los Precios diarios de Frutilla en pesos chilenos por kilogramo desde el 1/1/2021 a la fecha en los Mercados Mayoristas del país con base en datos reportados por la Oficina de Estudios y Políticas Agrarias (ODEPA)</t>
  </si>
  <si>
    <t>precio,diario,ODEPA,agrícola,productos agrícolas,verduras,por mayor,Mercado Mayorista,Frutilla,Chile</t>
  </si>
  <si>
    <t>https://analytics.zoho.com/open-view/2395394000008697993?ZOHO_CRITERIA=%22Fruta%20Consolidado%22.%22Categor%C3%ADa%20ID%22%3D100112025</t>
  </si>
  <si>
    <t>Número de empresas agroindustriales procesadoras de Cereza por Comuna en la Región de Valparaíso</t>
  </si>
  <si>
    <t>El Mapa muestra el Número de empresas agrícolas por Comuna en la Región de Valparaíso, que utilizan Cereza en su producción, entre los años 2018-2019, de acuerdo a datos recopilados del directorio de agroindustrías hortofrutícolas efectuados por la ODEPA.</t>
  </si>
  <si>
    <t>agricultura,agrícola,frutícola,directorio,agroindustria,fruta,hortaliza,ODEPA,Ninguno,Región de Valparaíso,Cereza</t>
  </si>
  <si>
    <t>https://analytics.zoho.com/open-view/2395394000008782843?ZOHO_CRITERIA=%22Localiza%20CL%22.%22Codreg%22%3D5%20and%20%224.13%20Directorio%20Agroindustria%202020%22.%22Id_Categor%C3%ADa%22%3D100103001</t>
  </si>
  <si>
    <t>Valor de las exportaciones de fruta hacia Bélgica, por Fruta, producidas a Escala Nacional</t>
  </si>
  <si>
    <t>El gráfico muestra el Valor de las exportaciones de fruta hacia Bélgica, por Fruta, producidas a Escala Nacional, durante el Año 2020, de acuerdo a datos recopilados por la Oficina de Estudios y Políticas Agrarias (ODEPA)- USD</t>
  </si>
  <si>
    <t>https://analytics.zoho.com/open-view/2395394000006082651?ZOHO_CRITERIA=%22Trasposicion_4.2%22.%22ID_territorio%22%3D18</t>
  </si>
  <si>
    <t>Volumen  de fruta por Fruta, producidas en la El Monte</t>
  </si>
  <si>
    <t>El gráfico muestra el Volumen  de fruta por Fruta, producidas en la El Monte, durante el Periodo 2018-2020, de acuerdo a datos recopilados por la Oficina de Estudios y Políticas Agrarias (ODEPA)- Kilogramo - Kg</t>
  </si>
  <si>
    <t>Estadísticas,ODEPA,Fruta,Agricultura,Volumen de fruta, Fruta, El Monte</t>
  </si>
  <si>
    <t>https://analytics.zoho.com/open-view/2395394000001834799?ZOHO_CRITERIA=%224.6%22.%22C%C3%B3digo_Comuna%22%3D13602</t>
  </si>
  <si>
    <t>100-C-13602</t>
  </si>
  <si>
    <t>Superficie plantada de especies frutales por Tipo de Cultivo en la comuna de Ovalle</t>
  </si>
  <si>
    <t>Representación de la superficie plantada de frutales según Tipo de Cultivo en la comuna de Ovalle, con base en datos recopilados por la Oficina de Estudios y Políticas Agrarias (ODEPA) en los Catastros Frutícolas Regionales de los años 2018-2019-2020.</t>
  </si>
  <si>
    <t>agricultura,agrícola,frutícola,superficie,plantaciones,fruta,ODEPA,comuna,región,Ovalle,Tipo de Cultivo</t>
  </si>
  <si>
    <t>https://analytics.zoho.com/open-view/2395394000008803365?ZOHO_CRITERIA=%22Localiza%20CL%22.%22Codcom%22%3D4301</t>
  </si>
  <si>
    <t>Arándano</t>
  </si>
  <si>
    <t>Evolución del volumen de las exportaciones de Arándano por Procesamiento, producidas a Escala Nacional</t>
  </si>
  <si>
    <t>El gráfico muestra la Evolución del volumen de las exportaciones de Arándano por Procesamiento, producidas a Escala Nacional, durante el Periodo 2012-2020, de acuerdo a datos recopilados por la Oficina de Estudios y Políticas Agrarias (ODEPA)- toneladas (t)</t>
  </si>
  <si>
    <t>Estadísticas,Agricultura,Fruta,Exportaciones,Chile,Arándano,Aceites,Congelados,Conservas,Deshidratados,Fresca,Frutos secos,Jugos</t>
  </si>
  <si>
    <t>https://analytics.zoho.com/open-view/2395394000000976999?ZOHO_CRITERIA=%22Trasposicion_4.1%22.%22Id_Categor%C3%ADa%22%20%3D%20100101001</t>
  </si>
  <si>
    <t>Número de empleados por Destino (Agroindustria), en la Comuna de Llanquihue</t>
  </si>
  <si>
    <t>El gráfico muestra el Número de empleados por Destino (Agroindustria), en la Comuna de Llanquihue, durante el Periodo 2018-2020, de acuerdo a datos recopilados por la Oficina de Estudios y Políticas Agrarias (ODEPA)- Kilogramo - Kg</t>
  </si>
  <si>
    <t>Estadísticas,ODEPA,Fruta,Agricultura,Número de empleados, Destino, Llanquihue</t>
  </si>
  <si>
    <t>https://analytics.zoho.com/open-view/2395394000001846850?ZOHO_CRITERIA=%224.6%22.%22C%C3%B3digo_Comuna%22%3D10107</t>
  </si>
  <si>
    <t>100-C 10107</t>
  </si>
  <si>
    <t>Feria Lagunitas de Puerto Montt</t>
  </si>
  <si>
    <t>Precios Diarios de Frutas durante el año 2021 en la Feria Lagunitas de Puerto Montt</t>
  </si>
  <si>
    <t>Evolución de los Precios diarios de Frutas en pesos chilenos por kilogramo desde el 1/1/2021 a la fecha en la Feria Lagunitas de Puerto Montt con base en datos reportados por la Oficina de Estudios y Políticas Agrarias (ODEPA)</t>
  </si>
  <si>
    <t>precio,diario,ODEPA,agrícola,productos agrícolas,verduras,por mayor,Fruta,Feria Lagunitas de Puerto Montt,Chile</t>
  </si>
  <si>
    <t>https://analytics.zoho.com/open-view/2395394000008656520?ZOHO_CRITERIA=%22Fruta%20Consolidado%22.%22Mercado%20ID%22%3D4</t>
  </si>
  <si>
    <t>Papa</t>
  </si>
  <si>
    <t>Periodo 1979-2020</t>
  </si>
  <si>
    <t>Evolución de producción de Papa por Región de origen, a Escala Nacional</t>
  </si>
  <si>
    <t>El gráfico muestra la Evolución de producción de Papa por Región de origen, a Escala Nacional, durante el Periodo 1979-2020, de acuerdo a datos recopilados por la Oficina de Estudios y Políticas Agrarias (ODEPA)- Toneladas</t>
  </si>
  <si>
    <t>Gráfico de evolución</t>
  </si>
  <si>
    <t xml:space="preserve"> Papa,ODEPA,Cultivos anuales,Estadisticas,Producción agrícola, Agricultura,Chile</t>
  </si>
  <si>
    <t>https://analytics.zoho.com/open-view/2395394000006354352?ZOHO_CRITERIA=%22Trasposicion_4.10%22.%22Id_cultivo%22%20%3D%2019</t>
  </si>
  <si>
    <t>Volumen  de fruta por Tipo de Envase, producidas en la San Fernando</t>
  </si>
  <si>
    <t>El gráfico muestra el Volumen  de fruta por Tipo de Envase, producidas en la San Fernando, durante el Periodo 2018-2020, de acuerdo a datos recopilados por la Oficina de Estudios y Políticas Agrarias (ODEPA)- Kilogramo - Kg</t>
  </si>
  <si>
    <t>Estadísticas,ODEPA,Fruta,Agricultura,Volumen de fruta, Tipo de Envase, San Fernando</t>
  </si>
  <si>
    <t>https://analytics.zoho.com/open-view/2395394000001840783?ZOHO_CRITERIA=%224.6%22.%22C%C3%B3digo_Comuna%22%3D6301</t>
  </si>
  <si>
    <t>100-C-6301</t>
  </si>
  <si>
    <t>Evolución del Valor de las exportaciones de fruta hacia Bélgica, por Región de Origen producidas a Escala Nacional</t>
  </si>
  <si>
    <t>El gráfico muestra la Evolución del Valor de las exportaciones de fruta hacia Bélgica, por Región de Origen producidas a Escala Nacional, durante el Periodo 2012-2020, de acuerdo a datos recopilados por la Oficina de Estudios y Políticas Agrarias (ODEPA)- USD</t>
  </si>
  <si>
    <t>Estadísticas,Agricultura,Fruta,Exportaciones,Bélgica,Región de Origen,Ñuble,Biobío,Maule,O'Higgins,Coquimbo,Valparaíso,Metropolitana</t>
  </si>
  <si>
    <t>https://analytics.zoho.com/open-view/2395394000006080321?ZOHO_CRITERIA=%22Trasposicion_4.2%22.%22ID_territorio%22%3D18</t>
  </si>
  <si>
    <t>Número de empleados por Tipo de Fruta, en la Comuna de Quinta de Tilcoco</t>
  </si>
  <si>
    <t>El gráfico muestra el Número de empleados por Tipo de Fruta, en la Comuna de Quinta de Tilcoco, durante el Periodo 2018-2020, de acuerdo a datos recopilados por la Oficina de Estudios y Políticas Agrarias (ODEPA)- Kilogramo - Kg</t>
  </si>
  <si>
    <t>Estadísticas,ODEPA,Fruta,Agricultura,Número de empleados, Tipo de Fruta, Quinta de Tilcoco</t>
  </si>
  <si>
    <t>https://analytics.zoho.com/open-view/2395394000001834656?ZOHO_CRITERIA=%224.6%22.%22C%C3%B3digo_Comuna%22%3D6114</t>
  </si>
  <si>
    <t>100-C 6114</t>
  </si>
  <si>
    <t>Garbanzo</t>
  </si>
  <si>
    <t>Temporadas 2017/2018 a 2019/2020</t>
  </si>
  <si>
    <t>Rendimiento histórico de Cultivos de Garbanzo en la Región de Ñuble</t>
  </si>
  <si>
    <t>Se detalla el rendimiento promedio histórico de cultivos de Garbanzo según datos publicados por la Oficina de Estudios y Políticas Agrarias (ODEPA) para las Temporadas 2017/2018 a 2019/2020 en la Región de Ñuble - quintales métricos por hectárea (qqm/ha)</t>
  </si>
  <si>
    <t>agricultura,agrícola,rendimiento,cultivo,quintales,ODEPA,estadísticas,Región de Ñuble,Garbanzo</t>
  </si>
  <si>
    <t>https://analytics.zoho.com/open-view/2395394000009125708?ZOHO_CRITERIA=%22Localiza%20CL%22.%22Codreg%22%3D16%20and%20%224.11%20Rendimiento%20regional%20cultivo%22.%22Id_cultivo%22%3D10</t>
  </si>
  <si>
    <t>Betarraga</t>
  </si>
  <si>
    <t>Precios Diarios de Betarraga durante el año 2021 en los Mercados Mayoristas de la Región de Los Lagos</t>
  </si>
  <si>
    <t>Evolución de los Precios diarios de Betarraga en pesos chilenos por kilogramo desde el 1/1/2021 a la fecha en los Mercados Mayoristas de la Región de Los Lagos con base en datos reportados por la Oficina de Estudios y Políticas Agrarias (ODEPA)</t>
  </si>
  <si>
    <t>precio,diario,ODEPA,agrícola,productos agrícolas,verduras,por mayor,Variedad-Origen-Calidad,Betarraga,Región de Los Lagos</t>
  </si>
  <si>
    <t>https://analytics.zoho.com/open-view/2395394000008703957?ZOHO_CRITERIA=%22Hortaliza%20Consolidado%22.%22Codreg%22%3D10%20and%20%22Hortaliza%20Consolidado%22.%22Categor%C3%ADa%20ID%22%3D100114014%0A</t>
  </si>
  <si>
    <t>Volumen  de fruta por Destino, producidas en la Chillán</t>
  </si>
  <si>
    <t>El gráfico muestra el Volumen  de fruta por Destino, producidas en la Chillán, durante el Periodo 2018-2020, de acuerdo a datos recopilados por la Oficina de Estudios y Políticas Agrarias (ODEPA)- Kilogramo - Kg</t>
  </si>
  <si>
    <t>Estadísticas,ODEPA,Fruta,Agricultura,Volumen de fruta, Destino, Chillán</t>
  </si>
  <si>
    <t>https://analytics.zoho.com/open-view/2395394000001846568?ZOHO_CRITERIA=%224.6%22.%22C%C3%B3digo_Comuna%22%3D16101</t>
  </si>
  <si>
    <t>100-C-16101</t>
  </si>
  <si>
    <t>Volumen  de fruta por Tipo de Envase, producidas en la Sagrada Familia</t>
  </si>
  <si>
    <t>El gráfico muestra el Volumen  de fruta por Tipo de Envase, producidas en la Sagrada Familia, durante el Periodo 2018-2020, de acuerdo a datos recopilados por la Oficina de Estudios y Políticas Agrarias (ODEPA)- Kilogramo - Kg</t>
  </si>
  <si>
    <t>Estadísticas,ODEPA,Fruta,Agricultura,Volumen de fruta, Tipo de Envase, Sagrada Familia</t>
  </si>
  <si>
    <t>https://analytics.zoho.com/open-view/2395394000001840783?ZOHO_CRITERIA=%224.6%22.%22C%C3%B3digo_Comuna%22%3D7307</t>
  </si>
  <si>
    <t>100-C-7307</t>
  </si>
  <si>
    <t>Tipo de cultivo</t>
  </si>
  <si>
    <t>Producción de cultivos anuales, por Tipo de cultivo de la Región de O'Higgins</t>
  </si>
  <si>
    <t>El gráfico muestra la Producción de cultivos anuales, por Tipo de cultivo de la Región de O'Higgins, durante el Periodo 2019-2020, de acuerdo a datos recopilados por la Oficina de Estudios y Políticas Agrarias (ODEPA)- Toneladas</t>
  </si>
  <si>
    <t xml:space="preserve"> Tipo de cultivo,ODEPA,Cultivos anuales,Estadisticas,Producción agrícola, Agricultura,Región de O'Higgins</t>
  </si>
  <si>
    <t>https://analytics.zoho.com/open-view/2395394000006351057?ZOHO_CRITERIA=%22Trasposicion_4.10%22.%22Cod_regi%C3%B3n%22%20%3D%206</t>
  </si>
  <si>
    <t>Superficie plantada de especies frutales por Sistema de Plantación en la comuna de Aisén</t>
  </si>
  <si>
    <t>Se representa la superficie plantada de frutales por Sistema de Plantación, Tipo de Cultivo y Especie Plantada en la comuna de Aisén con base a datos recopilados por la Oficina de Estudios y Políticas Agrarias (ODEPA) en los Catastros Frutícolas Regionales de los años 2018-2019-2020.</t>
  </si>
  <si>
    <t>agricultura,agrícola,frutícola,superficie,plantaciones,fruta,ODEPA,comuna,región,Aisén,Sistema Plantación</t>
  </si>
  <si>
    <t>https://analytics.zoho.com/open-view/2395394000008804399?ZOHO_CRITERIA=%22Localiza%20CL%22.%22Codcom%22%3D11201</t>
  </si>
  <si>
    <t>Superficie plantada de especies frutales por Tipo de Cultivo en la comuna de Lolol</t>
  </si>
  <si>
    <t>Representación de la superficie plantada de frutales según Tipo de Cultivo en la comuna de Lolol, con base en datos recopilados por la Oficina de Estudios y Políticas Agrarias (ODEPA) en los Catastros Frutícolas Regionales de los años 2018-2019-2020.</t>
  </si>
  <si>
    <t>agricultura,agrícola,frutícola,superficie,plantaciones,fruta,ODEPA,comuna,región,Lolol,Tipo de Cultivo</t>
  </si>
  <si>
    <t>https://analytics.zoho.com/open-view/2395394000008803365?ZOHO_CRITERIA=%22Localiza%20CL%22.%22Codcom%22%3D6304</t>
  </si>
  <si>
    <t>Superficie plantada de especies frutales por Especie en la comuna de Peñaflor</t>
  </si>
  <si>
    <t>Visualización de la superficie plantada de frutales por Especie con segmentador incorporado de Tipo de Cultivo en la comuna de Peñaflor con base a datos recopilados por la Oficina de Estudios y Políticas Agrarias (ODEPA) en los Catastros Frutícolas Regionales de los años 2018-2019-2020.</t>
  </si>
  <si>
    <t>agricultura,agrícola,frutícola,superficie,plantaciones,fruta,ODEPA,comuna,región,Peñaflor,Especie Plantada</t>
  </si>
  <si>
    <t>https://analytics.zoho.com/open-view/2395394000008803974?ZOHO_CRITERIA=%22Localiza%20CL%22.%22Codcom%22%3D13605</t>
  </si>
  <si>
    <t>Frutos de hueso (carozo)</t>
  </si>
  <si>
    <t>Evolución del volumen de las exportaciones de  Frutos de hueso (carozo)  por País de Destino, producidas a Escala Nacional</t>
  </si>
  <si>
    <t>El gráfico muestra la Evolución del volumen de las exportaciones de  Frutos de hueso (carozo)  por País de Destino, producidas a Escala Nacional, durante el Periodo 2012-2020, de acuerdo a datos recopilados por la Oficina de Estudios y Políticas Agrarias (ODEPA)- toneladas (t)</t>
  </si>
  <si>
    <t>Estadísticas,Agricultura,Fruta,Exportaciones,Chile,Frutos de hueso (carozo),Alemania,Arabia Saudita,Argelia,Argentina,Australia,Bélgica,Bolivia,Brasil,Canadá,China,Colombia,Corea del Sur,Costa Rica,Dinamarca,Ecuador,Egipto,El Salvador,España,Estados Unidos,Filipinas,Finlandia,Francia,Guatemala,Honduras,India,Italia,Japón,Kazajistán,Letonia,Lituania,México,Noruega,Nueva Zelanda,Países Bajos,Panamá,Paraguay,Perú,Polonia,Portugal,Reino Unido,República Dominicana,Rumania,Rusia,Singapur,Suecia,Suiza,Tailandia,Taiwán,Ucrania,Uruguay,Venezuela,Vietnam,Hong Kong,Puerto Rico</t>
  </si>
  <si>
    <t>https://analytics.zoho.com/open-view/2395394000000964721?ZOHO_CRITERIA=%22Trasposicion_4.1%22.%22Id_Producto%22%20%3D%20100103</t>
  </si>
  <si>
    <t>Superficie plantada de especies frutales por Método de Riego en la comuna de Monte Patria</t>
  </si>
  <si>
    <t>Se representa la superficie plantada de frutales por Método de Riego con segmentadores incorporados por Tipo de Cultivo y Especie Plantada en la comuna de Monte Patria con base a datos recopilados por la Oficina de Estudios y Políticas Agrarias (ODEPA) en los Catastros Frutícolas Regionales de los años 2018-2019-2020.</t>
  </si>
  <si>
    <t>agricultura,agrícola,frutícola,superficie,plantaciones,fruta,ODEPA,comuna,región,Monte Patria,Método Riego</t>
  </si>
  <si>
    <t>https://analytics.zoho.com/open-view/2395394000008804811?ZOHO_CRITERIA=%22Localiza%20CL%22.%22Codcom%22%3D4303</t>
  </si>
  <si>
    <t>Ciboulette</t>
  </si>
  <si>
    <t>Precios Diarios de Ciboulette durante el año 2021 en los Mercados Mayoristas de la Región de Valparaíso</t>
  </si>
  <si>
    <t>Evolución de los Precios diarios de Ciboulette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</si>
  <si>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mayor,Variedad-Origen-Calidad,Ciboulette,Región de Valparaíso</t>
  </si>
  <si>
    <t>https://analytics.zoho.com/open-view/2395394000008703957?ZOHO_CRITERIA=%22Hortaliza%20Consolidado%22.%22Codreg%22%3D5%20and%20%22Hortaliza%20Consolidado%22.%22Categor%C3%ADa%20ID%22%3D100112039%0A</t>
  </si>
  <si>
    <t>Maíz Semilla</t>
  </si>
  <si>
    <t>Producción de Maíz Semilla por Región de origen, a Escala Nacional</t>
  </si>
  <si>
    <t>El gráfico muestra la Producción de Maíz Semilla por Región de origen, a Escala Nacional, durante el Periodo 2019-2020, de acuerdo a datos recopilados por la Oficina de Estudios y Políticas Agrarias (ODEPA)- Toneladas</t>
  </si>
  <si>
    <t xml:space="preserve"> Maíz Semilla,ODEPA,Cultivos anuales,Estadisticas,Producción agrícola, Agricultura,Chile</t>
  </si>
  <si>
    <t>https://analytics.zoho.com/open-view/2395394000006352311?ZOHO_CRITERIA=%22Trasposicion_4.10%22.%22Id_cultivo%22%20%3D%2016</t>
  </si>
  <si>
    <t>Evolución del volumen de las exportaciones de fruta, por Fruta producidas en la Región de Ñuble</t>
  </si>
  <si>
    <t>El gráfico muestra la Evolución del volumen de las exportaciones de fruta, por Fruta producidas en la Región de Ñuble, durante el Periodo 2018-2020, de acuerdo a datos recopilados por la Oficina de Estudios y Políticas Agrarias (ODEPA)- toneladas (t)</t>
  </si>
  <si>
    <t>Estadísticas,Agricultura,Fruta,Exportaciones,Región de Ñuble,Fruta,Arándanos y mirtilos,Castaña,Cereza,Ciruela,Durazno,Frambuesa,Frutilla,Kiwi,Manzana,Mora,Nuez,Otros berries,Otros frutos,Otros frutos secos,Pera,Uva</t>
  </si>
  <si>
    <t>https://analytics.zoho.com/open-view/2395394000000943381?ZOHO_CRITERIA=%22Trasposicion_4.1%22.%22C%C3%B3digo_Regi%C3%B3n%22%20%3D%2016</t>
  </si>
  <si>
    <t>Superficie plantada de especies frutales por Método de Riego en la comuna de Rinconada</t>
  </si>
  <si>
    <t>Se representa la superficie plantada de frutales por Método de Riego con segmentadores incorporados por Tipo de Cultivo y Especie Plantada en la comuna de Rinconada con base a datos recopilados por la Oficina de Estudios y Políticas Agrarias (ODEPA) en los Catastros Frutícolas Regionales de los años 2018-2019-2020.</t>
  </si>
  <si>
    <t>agricultura,agrícola,frutícola,superficie,plantaciones,fruta,ODEPA,comuna,región,Rinconada,Método Riego</t>
  </si>
  <si>
    <t>https://analytics.zoho.com/open-view/2395394000008804811?ZOHO_CRITERIA=%22Localiza%20CL%22.%22Codcom%22%3D5303</t>
  </si>
  <si>
    <t>Número de empleados por Tipo de Envase (Agroindustria), en la Comuna de Mulchén</t>
  </si>
  <si>
    <t>El gráfico muestra el Número de empleados por Tipo de Envase (Agroindustria), en la Comuna de Mulchén, durante el Periodo 2018-2020, de acuerdo a datos recopilados por la Oficina de Estudios y Políticas Agrarias (ODEPA)- Kilogramo - Kg</t>
  </si>
  <si>
    <t>Estadísticas,ODEPA,Fruta,Agricultura,Número de empleados, Tipo de Envase, Mulchén</t>
  </si>
  <si>
    <t>https://analytics.zoho.com/open-view/2395394000001846254?ZOHO_CRITERIA=%224.6%22.%22C%C3%B3digo_Comuna%22%3D8305</t>
  </si>
  <si>
    <t>100-C 8305</t>
  </si>
  <si>
    <t>Superficie plantada de especies frutales por Método de Riego en la comuna de Palmilla</t>
  </si>
  <si>
    <t>Se representa la superficie plantada de frutales por Método de Riego con segmentadores incorporados por Tipo de Cultivo y Especie Plantada en la comuna de Palmilla con base a datos recopilados por la Oficina de Estudios y Políticas Agrarias (ODEPA) en los Catastros Frutícolas Regionales de los años 2018-2019-2020.</t>
  </si>
  <si>
    <t>agricultura,agrícola,frutícola,superficie,plantaciones,fruta,ODEPA,comuna,región,Palmilla,Método Riego</t>
  </si>
  <si>
    <t>https://analytics.zoho.com/open-view/2395394000008804811?ZOHO_CRITERIA=%22Localiza%20CL%22.%22Codcom%22%3D6306</t>
  </si>
  <si>
    <t>Superficie plantada de  Moras cultivadas e híbridos según Variedad por Comuna en la Región de Los Ríos</t>
  </si>
  <si>
    <t>Representación geográfica de la superficie plantada de Moras cultivadas e híbridos por Comuna en la Región de Los Ríos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</si>
  <si>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Los Ríos,Especie Plantada,Moras cultivadas e híbridos</t>
  </si>
  <si>
    <t>https://analytics.zoho.com/open-view/2395394000008814573?ZOHO_CRITERIA=%224.12%20Sup%20Plantada%20Frut%C3%ADcola%22.%22Codreg%22%3D14%20and%20%224.12%20Sup%20Plantada%20Frut%C3%ADcola%22.%22id_especie%22%3D36</t>
  </si>
  <si>
    <t>Jojoba</t>
  </si>
  <si>
    <t>Superficie plantada de  Jojoba según Variedad por Región a Escala Nacional</t>
  </si>
  <si>
    <t>Representación geográfica que muestra la superficie plantada de Jojoba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</si>
  <si>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Plantada,Jojoba</t>
  </si>
  <si>
    <t>https://analytics.zoho.com/open-view/2395394000008807134?ZOHO_CRITERIA=%224.12%20Sup%20Plantada%20Frut%C3%ADcola%22.%22id_especie%22%3D32</t>
  </si>
  <si>
    <t>Número de empleados por agroindustria de Guayabo según Destino, a nivel nacional</t>
  </si>
  <si>
    <t>El gráfico muestra el Número de empleados por agroindustria de Guayabo según Destino, a nivel nacional, durante el Periodo 2018-2020, de acuerdo a datos recopilados por la Oficina de Estudios y Políticas Agrarias (ODEPA)- Kilogramo - Kg</t>
  </si>
  <si>
    <t>Estadísticas,ODEPA,Fruta,Agricultura,Número de empleados, Guayabo, Chile</t>
  </si>
  <si>
    <t>https://analytics.zoho.com/open-view/2395394000001894853?ZOHO_CRITERIA=%224.6%22.%22Id_Categor%C3%ADa%22%3D100108001</t>
  </si>
  <si>
    <t>Volumen  de fruta por Tipo de Fruta, producidas en la Paiguano</t>
  </si>
  <si>
    <t>El gráfico muestra el Volumen  de fruta por Tipo de Fruta, producidas en la Paiguano, durante el Periodo 2018-2020, de acuerdo a datos recopilados por la Oficina de Estudios y Políticas Agrarias (ODEPA)- Kilogramo - Kg</t>
  </si>
  <si>
    <t>Estadísticas,ODEPA,Fruta,Agricultura,Volumen de fruta, Tipo de Fruta, Paiguano</t>
  </si>
  <si>
    <t>https://analytics.zoho.com/open-view/2395394000001834352?ZOHO_CRITERIA=%224.6%22.%22C%C3%B3digo_Comuna%22%3D4105</t>
  </si>
  <si>
    <t>100-C-4105</t>
  </si>
  <si>
    <t>Superficie plantada de  Frambuesa según Variedad por Comuna en la Región de Los Ríos</t>
  </si>
  <si>
    <t>Representación geográfica de la superficie plantada de Frambuesa por Comuna en la Región de Los Ríos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</si>
  <si>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Los Ríos,Especie Plantada,Frambuesa</t>
  </si>
  <si>
    <t>https://analytics.zoho.com/open-view/2395394000008814573?ZOHO_CRITERIA=%224.12%20Sup%20Plantada%20Frut%C3%ADcola%22.%22Codreg%22%3D14%20and%20%224.12%20Sup%20Plantada%20Frut%C3%ADcola%22.%22id_especie%22%3D35</t>
  </si>
  <si>
    <t>Frutos secos</t>
  </si>
  <si>
    <t>Volumen de las importaciones de  Frutos secos por Fruta</t>
  </si>
  <si>
    <t>El gráfico muestra el Volumen de las importaciones de  Frutos secos por Fruta, durante el Año 2020, de acuerdo a datos recopilados por la Oficina de Estudios y Políticas Agrarias (ODEPA)- toneladas (t)</t>
  </si>
  <si>
    <t>Estadísticas,Agricultura,Fruta,Importaciones,Chile,Frutos secos,Almendra,Avellana,Castaña,Nuez,Pistacho,Otros frutos secos</t>
  </si>
  <si>
    <t>https://analytics.zoho.com/open-view/2395394000005574713?ZOHO_CRITERIA=%22Trasposicion_4.3%22.%22Id_Producto%22%3D100105</t>
  </si>
  <si>
    <t>Evolución del volumen de las exportaciones de Congelados, por Tipo de Fruta producidas a Escala Nacional</t>
  </si>
  <si>
    <t>El gráfico muestra la Evolución del volumen de las exportaciones de Congelados, por Tipo de Fruta producidas a Escala Nacional, durante el Periodo 2012-2020, de acuerdo a datos recopilados por la Oficina de Estudios y Políticas Agrarias (ODEPA)- toneladas (t)</t>
  </si>
  <si>
    <t>Estadísticas,Agricultura,Fruta,Exportaciones,Congelados,Tipo de Fruta,Arándano,Chirimoya,Frambuesa,Frutilla,Granada,Limón,Lúcuma,Mango,Maracuyá,Melón,Naranja,Papaya,Piña,Tuna,Damasco,Uva de Mesa,Kiwi,Manzano,Mora ,Cereza,Rosa Mosqueta,Melón Calameño,Melón Tuna,Maqui</t>
  </si>
  <si>
    <t>https://analytics.zoho.com/open-view/2395394000005736091?ZOHO_CRITERIA=%22Trasposicion_4.1%22.%22Id_Procesamiento%22%20%3D%202</t>
  </si>
  <si>
    <t>Variación del Rendimiento</t>
  </si>
  <si>
    <t>Temporadas 2009/2010 - 2019/2020</t>
  </si>
  <si>
    <t>Variación porcentual del Rendimiento histórico (%) por Cultivo en la Región de O'Higgins</t>
  </si>
  <si>
    <t>La serie muestra la variación interanual del rendimiento promedio por Cultivo con filtro integrado de Tipo de Cultivo, según datos provenientes de la Oficina de Estudios y Políticas Agrarias (ODEPA) para las Temporadas 2009/2010 - 2019/2020 en la Región de O'Higgins - Porcentaje (%)</t>
  </si>
  <si>
    <t>agricultura,agrícola,rendimiento,cultivo,quintales,ODEPA,estadísticas,Región de O'Higgins,Variación del Rendimiento</t>
  </si>
  <si>
    <t>https://analytics.zoho.com/open-view/2395394000009140857?ZOHO_CRITERIA=%22Localiza%20CL%22.%22Codreg%22%3D6</t>
  </si>
  <si>
    <t>Mercadería extranjera nacionalizada</t>
  </si>
  <si>
    <t>Evolución del valor  de las exportaciones de fruta de Mercadería extranjera nacionalizada por Tipo de fruta</t>
  </si>
  <si>
    <t>El gráfico muestra la Evolución del valor  de las exportaciones de fruta de Mercadería extranjera nacionalizada por Tipo de fruta, durante el Periodo 2012-2020, de acuerdo a datos recopilados por la Oficina de Estudios y Políticas Agrarias (ODEPA)- USD</t>
  </si>
  <si>
    <t>Estadísticas,Agricultura,Fruta,Exportaciones,Chile,Mercadería extranjera nacionalizada,Berries,Cítricos,Frutos de hueso (carozo),Frutos de pepita,Frutos oleaginosos,Frutos secos,Otros,Tropicales y subtropicales,Uva</t>
  </si>
  <si>
    <t>https://analytics.zoho.com/open-view/2395394000006080169?ZOHO_CRITERIA=%22Trasposicion_4.2%22.%22C%C3%B3digo_Regi%C3%B3n%22%20%3D%2020</t>
  </si>
  <si>
    <t>Evolución del volumen de las importaciones provenientes de Colombia, por Fruta</t>
  </si>
  <si>
    <t>El gráfico muestra la Evolución del volumen de las importaciones provenientes de Colombia, por Fruta, durante el Periodo 2012-2020, de acuerdo a datos recopilados por la Oficina de Estudios y Políticas Agrarias (ODEPA)- toneladas (t)</t>
  </si>
  <si>
    <t>Estadísticas,Agricultura,Fruta,Importaciones,Colombia,Fruta,Coco,Limón,Mangos y Guayabas</t>
  </si>
  <si>
    <t>https://analytics.zoho.com/open-view/2395394000005574009?ZOHO_CRITERIA=%22Trasposicion_4.3%22.%22Id_auxiliar%22%3D41</t>
  </si>
  <si>
    <t>Evolución del Valor de las exportaciones de fruta, por Procesamiento producidas en la Región de Aysén</t>
  </si>
  <si>
    <t>El gráfico muestra la Evolución del Valor de las exportaciones de fruta, por Procesamiento producidas en la Región de Aysén, durante el Periodo 2012-2020, de acuerdo a datos recopilados por la Oficina de Estudios y Políticas Agrarias (ODEPA)- USD</t>
  </si>
  <si>
    <t>Estadísticas,Agricultura,Fruta,Exportaciones,Región de Aysén,Procesamiento,Aceites,Congelados,Conservas,Deshidratados,Fresca,Frutos secos,Jugos</t>
  </si>
  <si>
    <t>https://analytics.zoho.com/open-view/2395394000006080273?ZOHO_CRITERIA=%22Trasposicion_4.2%22.%22C%C3%B3digo_Regi%C3%B3n%22%20%3D%2011</t>
  </si>
  <si>
    <t>Piña</t>
  </si>
  <si>
    <t>Evolución del Valor  de las exportaciones de Piña por Procesamiento, producidas a Escala Nacional</t>
  </si>
  <si>
    <t>El gráfico muestra la Evolución del Valor  de las exportaciones de Piña por Procesamiento, producidas a Escala Nacional, durante el Periodo 2012-2020, de acuerdo a datos recopilados por la Oficina de Estudios y Políticas Agrarias (ODEPA)- USD</t>
  </si>
  <si>
    <t>Estadísticas,Agricultura,Fruta,Exportaciones,Chile,Piña,Aceites,Congelados,Conservas,Deshidratados,Fresca,Frutos secos,Jugos</t>
  </si>
  <si>
    <t>https://analytics.zoho.com/open-view/2395394000006080903?ZOHO_CRITERIA=%22Trasposicion_4.2%22.%22Id_Categor%C3%ADa%22%20%3D%20100108005</t>
  </si>
  <si>
    <t>Maqui</t>
  </si>
  <si>
    <t>Volumen de  Maqui por tipo de empresa producidas a nivel nacional</t>
  </si>
  <si>
    <t>El gráfico muestra el Volumen de  Maqui por tipo de empresa producidas a nivel nacional, durante el Periodo 2018-2020, de acuerdo a datos recopilados por la Oficina de Estudios y Políticas Agrarias (ODEPA)- Kilogramo - Kg</t>
  </si>
  <si>
    <t>Estadísticas,ODEPA,Fruta,Agricultura,Volumen de fruta, Maqui, Chile</t>
  </si>
  <si>
    <t>https://analytics.zoho.com/open-view/2395394000001914419?ZOHO_CRITERIA=%224.6%22.%22Id_Categor%C3%ADa%22%3D100107008</t>
  </si>
  <si>
    <t>Manzano Verde</t>
  </si>
  <si>
    <t>Superficie plantada de  Manzano Verde según Variedad por Comuna en la Región de Valparaíso</t>
  </si>
  <si>
    <t>Representación geográfica de la superficie plantada de Manzano Verde por Comuna en la Región de Valparaíso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</si>
  <si>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Valparaíso,Especie Plantada,Manzano Verde</t>
  </si>
  <si>
    <t>https://analytics.zoho.com/open-view/2395394000008814573?ZOHO_CRITERIA=%224.12%20Sup%20Plantada%20Frut%C3%ADcola%22.%22Codreg%22%3D5%20and%20%224.12%20Sup%20Plantada%20Frut%C3%ADcola%22.%22id_especie%22%3D3</t>
  </si>
  <si>
    <t>Apio</t>
  </si>
  <si>
    <t>Precios Diarios de Apio durante el año 2021 en los Mercados Mayoristas de Chile</t>
  </si>
  <si>
    <t>Evolución de los Precios diarios de Apio en pesos chilenos por kilogramo desde el 1/1/2021 a la fecha en los Mercados Mayoristas del país con base en datos reportados por la Oficina de Estudios y Políticas Agrarias (ODEPA)</t>
  </si>
  <si>
    <t>precio,diario,ODEPA,agrícola,productos agrícolas,verduras,por mayor,Mercado Mayorista,Apio,Chile</t>
  </si>
  <si>
    <t>https://analytics.zoho.com/open-view/2395394000008702709?ZOHO_CRITERIA=%22Hortaliza%20Consolidado%22.%22Categor%C3%ADa%20ID%22%3D100112017</t>
  </si>
  <si>
    <t>Superficie plantada de especies frutales clasificadas como Frutos secos por Comuna en la Región de Los Lagos</t>
  </si>
  <si>
    <t>Representación geográfica de la superficie plantada de Frutos secos en la Región de Los Lagos por Comuna, de acuerdo a datos recopilados por la Oficina de Estudios y Políticas Agrarias (ODEPA) en los Catastros Frutícolas Regionales de los años 2018-2019-2020.</t>
  </si>
  <si>
    <t>agricultura,agrícola,frutícola,superficie,plantaciones,fruta,ODEPA,comuna,región,Región de Los Lagos,Tipo de Cultivo,Frutos secos</t>
  </si>
  <si>
    <t>https://analytics.zoho.com/open-view/2395394000008814386?ZOHO_CRITERIA=%224.12%20Sup%20Plantada%20Frut%C3%ADcola%22.%22Codreg%22%3D10%20and%20%224.12%20Sup%20Plantada%20Frut%C3%ADcola%22.%22Id_producto%22%3D100105</t>
  </si>
  <si>
    <t>Evolución del volumen de las exportaciones de fruta hacia Suiza, por Región de Origen producidas a Escala Nacional</t>
  </si>
  <si>
    <t>El gráfico muestra la Evolución del volumen de las exportaciones de fruta hacia Suiza, por Región de Origen producidas a Escala Nacional, durante el Periodo 2012-2020, de acuerdo a datos recopilados por la Oficina de Estudios y Políticas Agrarias (ODEPA)- toneladas (t)</t>
  </si>
  <si>
    <t>Estadísticas,Agricultura,Fruta,Exportaciones,Suiza,Región de Origen,Ñuble,Biobío,Maule,O'Higgins,Coquimbo,Valparaíso,Metropolitana</t>
  </si>
  <si>
    <t>https://analytics.zoho.com/open-view/2395394000000967000?ZOHO_CRITERIA=%22Trasposicion_4.1%22.%22Id_auxiliar%22%3D172</t>
  </si>
  <si>
    <t>Evolución del volumen de las exportaciones de fruta hacia Kuwait, por Fruta producidas a Escala Nacional</t>
  </si>
  <si>
    <t>El gráfico muestra la Evolución del volumen de las exportaciones de fruta hacia Kuwait, por Fruta producidas a Escala Nacional, durante el Periodo 2012-2020, de acuerdo a datos recopilados por la Oficina de Estudios y Políticas Agrarias (ODEPA)- toneladas (t)</t>
  </si>
  <si>
    <t>Estadísticas,Agricultura,Fruta,Exportaciones,Kuwait,Fruta,Aceituna,Almendra,Limón,Naranja</t>
  </si>
  <si>
    <t>https://analytics.zoho.com/open-view/2395394000000988827?ZOHO_CRITERIA=%22Trasposicion_4.1%22.%22Id_auxiliar%22%3D99</t>
  </si>
  <si>
    <t>Superficie plantada de especies frutales por Método de Riego en la comuna de La Ligua</t>
  </si>
  <si>
    <t>Se representa la superficie plantada de frutales por Método de Riego con segmentadores incorporados por Tipo de Cultivo y Especie Plantada en la comuna de La Ligua con base a datos recopilados por la Oficina de Estudios y Políticas Agrarias (ODEPA) en los Catastros Frutícolas Regionales de los años 2018-2019-2020.</t>
  </si>
  <si>
    <t>agricultura,agrícola,frutícola,superficie,plantaciones,fruta,ODEPA,comuna,región,La Ligua,Método Riego</t>
  </si>
  <si>
    <t>https://analytics.zoho.com/open-view/2395394000008804811?ZOHO_CRITERIA=%22Localiza%20CL%22.%22Codcom%22%3D5401</t>
  </si>
  <si>
    <t>Membrillo</t>
  </si>
  <si>
    <t>Número de empleados por agroindustria de Membrillo según Destino, a nivel nacional</t>
  </si>
  <si>
    <t>El gráfico muestra el Número de empleados por agroindustria de Membrillo según Destino, a nivel nacional, durante el Periodo 2018-2020, de acuerdo a datos recopilados por la Oficina de Estudios y Políticas Agrarias (ODEPA)- Kilogramo - Kg</t>
  </si>
  <si>
    <t>Estadísticas,ODEPA,Fruta,Agricultura,Número de empleados, Membrillo, Chile</t>
  </si>
  <si>
    <t>https://analytics.zoho.com/open-view/2395394000001894853?ZOHO_CRITERIA=%224.6%22.%22Id_Categor%C3%ADa%22%3D100104003</t>
  </si>
  <si>
    <t>Número de empleados por Fruta, en la Comuna de Teno</t>
  </si>
  <si>
    <t>El gráfico muestra el Número de empleados por Fruta, en la Comuna de Teno, durante el Periodo 2018-2020, de acuerdo a datos recopilados por la Oficina de Estudios y Políticas Agrarias (ODEPA)- Kilogramo - Kg</t>
  </si>
  <si>
    <t>Estadísticas,ODEPA,Fruta,Agricultura,Número de empleados, Fruta, Teno</t>
  </si>
  <si>
    <t>https://analytics.zoho.com/open-view/2395394000001840069?ZOHO_CRITERIA=%224.6%22.%22C%C3%B3digo_Comuna%22%3D7308</t>
  </si>
  <si>
    <t>100-C 7308</t>
  </si>
  <si>
    <t>Maíz Consumo</t>
  </si>
  <si>
    <t>Temporadas 2012/2013 a 2019/2020</t>
  </si>
  <si>
    <t>Rendimiento histórico de Cultivos de Maíz Consumo en la Región de Maule</t>
  </si>
  <si>
    <t>Se detalla el rendimiento promedio histórico de cultivos de Maíz Consumo según datos publicados por la Oficina de Estudios y Políticas Agrarias (ODEPA) para las Temporadas 2012/2013 a 2019/2020 en la Región de Maule - quintales métricos por hectárea (qqm/ha)</t>
  </si>
  <si>
    <t>agricultura,agrícola,rendimiento,cultivo,quintales,ODEPA,estadísticas,Región de Maule,Maíz Consumo</t>
  </si>
  <si>
    <t>https://analytics.zoho.com/open-view/2395394000009125708?ZOHO_CRITERIA=%22Localiza%20CL%22.%22Codreg%22%3D7%20and%22Trasposicion_4.11%22.%22Id_cultivo%22%3D16</t>
  </si>
  <si>
    <t>Volumen de las exportaciones de fruta hacia Reino Unido, por Procesamiento producidas a Escala Nacional</t>
  </si>
  <si>
    <t>El gráfico muestra el Volumen de las exportaciones de fruta hacia Reino Unido, por Procesamiento producidas a Escala Nacional, durante el Año 2020, de acuerdo a datos recopilados por la Oficina de Estudios y Políticas Agrarias (ODEPA)- toneladas (t)</t>
  </si>
  <si>
    <t>https://analytics.zoho.com/open-view/2395394000000827608?ZOHO_CRITERIA=%22Trasposicion_4.1%22.%22Id_auxiliar%22%3D145</t>
  </si>
  <si>
    <t>Evolución del volumen de las exportaciones de fruta, por Tipo de Fruta producidas en la Región del Biobío</t>
  </si>
  <si>
    <t>El gráfico muestra la Evolución del volumen de las exportaciones de fruta, por Tipo de Fruta producidas en la Región del Biobío, durante el Periodo 2012-2020, de acuerdo a datos recopilados por la Oficina de Estudios y Políticas Agrarias (ODEPA)- toneladas (t)</t>
  </si>
  <si>
    <t>https://analytics.zoho.com/open-view/2395394000000943308?ZOHO_CRITERIA=%22Trasposicion_4.1%22.%22C%C3%B3digo_Regi%C3%B3n%22%20%3D%208</t>
  </si>
  <si>
    <t>Valor de las exportaciones de Arándano por Región de Origen, producidas a Escala Nacional</t>
  </si>
  <si>
    <t>El gráfico muestra el Valor de las exportaciones de Arándano por Región de Origen, producidas a Escala Nacional, durante el Año 2020, de acuerdo a datos recopilados por la Oficina de Estudios y Políticas Agrarias (ODEPA)- USD</t>
  </si>
  <si>
    <t>Estadísticas,Agricultura,Fruta,Exportaciones,Chile,Arándano,Antofagasta,Araucanía,Arica y Parinacota,Atacama,Aysén,Biobío,Coquimbo,Los Lagos,Los Ríos,Magallanes,Maule,Mercadería extranjera nacionalizada,Metropolitana,Ñuble,O'Higgins,Tarapacá,Valparaíso</t>
  </si>
  <si>
    <t>https://analytics.zoho.com/open-view/2395394000006091863?ZOHO_CRITERIA=%22Trasposicion_4.2%22.%22Id_Categor%C3%ADa%22%20%3D%20100101001</t>
  </si>
  <si>
    <t>Volumen de las exportaciones de Chirimoya por Procesamiento, producidas a Escala Nacional</t>
  </si>
  <si>
    <t>El nube de palabras muestra el Volumen de las exportaciones de Chirimoya por Procesamiento, producidas a Escala Nacional, durante el Año 2020, de acuerdo a datos recopilados por la Oficina de Estudios y Políticas Agrarias (ODEPA)- toneladas (t)</t>
  </si>
  <si>
    <t>Estadísticas,Agricultura,Fruta,Exportaciones,Chile,Chirimoya,Aceites,Congelados,Conservas,Deshidratados,Fresca,Frutos secos,Jugos</t>
  </si>
  <si>
    <t>https://analytics.zoho.com/open-view/2395394000000827028?ZOHO_CRITERIA=%22Trasposicion_4.1%22.%22Id_Categor%C3%ADa%22%20%3D%20100107002</t>
  </si>
  <si>
    <t>Lechuga</t>
  </si>
  <si>
    <t>Precios Diarios de Lechuga durante el año 2021 en los Mercados Mayoristas de la Región de Coquimbo</t>
  </si>
  <si>
    <t>Evolución de los Precios diarios de Lechuga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</si>
  <si>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mayor,Variedad-Origen-Calidad,Lechuga,Región de Coquimbo</t>
  </si>
  <si>
    <t>https://analytics.zoho.com/open-view/2395394000008703957?ZOHO_CRITERIA=%22Hortaliza%20Consolidado%22.%22Codreg%22%3D4%20and%20%22Hortaliza%20Consolidado%22.%22Categor%C3%ADa%20ID%22%3D100112033%0A</t>
  </si>
  <si>
    <t>Número de empleados por Tipo de Envase (Agroindustria), en la Comuna de La Ligua</t>
  </si>
  <si>
    <t>El gráfico muestra el Número de empleados por Tipo de Envase (Agroindustria), en la Comuna de La Ligua, durante el Periodo 2018-2020, de acuerdo a datos recopilados por la Oficina de Estudios y Políticas Agrarias (ODEPA)- Kilogramo - Kg</t>
  </si>
  <si>
    <t>Estadísticas,ODEPA,Fruta,Agricultura,Número de empleados, Tipo de Envase, La Ligua</t>
  </si>
  <si>
    <t>https://analytics.zoho.com/open-view/2395394000001846254?ZOHO_CRITERIA=%224.6%22.%22C%C3%B3digo_Comuna%22%3D5401</t>
  </si>
  <si>
    <t>100-C 5401</t>
  </si>
  <si>
    <t>Empresas por Tipo de Producto</t>
  </si>
  <si>
    <t>Número de empresas agroindustriales por Tipo de Producto en la Región Metropolitana, entre los años 2018-2019</t>
  </si>
  <si>
    <t>La gráfica contiene el número de empresas agrícolas por Tipo de Producto en la Región Metropolitana, entre los años 2018-2019, según datos recopilados del directorio de agroindustrías hortofrutícolas efectuados por la ODEPA.</t>
  </si>
  <si>
    <t>agricultura,agrícola,frutícola,directorio,agroindustria,fruta,hortaliza,ODEPA,Ninguno,Región Metropolitana,Empresas por Tipo de Producto</t>
  </si>
  <si>
    <t>https://analytics.zoho.com/open-view/2395394000008781652?ZOHO_CRITERIA=%22Localiza%20CL%22.%22Codreg%22%3D13</t>
  </si>
  <si>
    <t>Evolución del volumen de las exportaciones de fruta hacia Vietnam, por Tipo de Fruta producidas a Escala Nacional</t>
  </si>
  <si>
    <t>El gráfico muestra la Evolución del volumen de las exportaciones de fruta hacia Vietnam, por Tipo de Fruta producidas a Escala Nacional, durante el Periodo 2012-2020, de acuerdo a datos recopilados por la Oficina de Estudios y Políticas Agrarias (ODEPA)- toneladas (t)</t>
  </si>
  <si>
    <t>Estadísticas,Agricultura,Fruta,Exportaciones,Vietnam,Tipo de Fruta,Berries,Cítricos,Frutos de hueso (carozo),Frutos de pepita,Frutos secos,Frutos oleaginosos,Otros,Tropicales y subtropicales,Uva</t>
  </si>
  <si>
    <t>https://analytics.zoho.com/open-view/2395394000000988784?ZOHO_CRITERIA=%22Trasposicion_4.1%22.%22Id_auxiliar%22%3D193</t>
  </si>
  <si>
    <t>Evolución del Valor de las exportaciones de fruta hacia Estados Unidos, por Procesamiento, producidas a Escala Nacional</t>
  </si>
  <si>
    <t>El gráfico muestra la Evolución del Valor de las exportaciones de fruta hacia Estados Unidos, por Procesamiento, producidas a Escala Nacional, durante el Periodo 2012-2020, de acuerdo a datos recopilados por la Oficina de Estudios y Políticas Agrarias (ODEPA)- USD</t>
  </si>
  <si>
    <t>https://analytics.zoho.com/open-view/2395394000006080530?ZOHO_CRITERIA=%22Trasposicion_4.2%22.%22ID_territorio%22%3D60</t>
  </si>
  <si>
    <t>Evolución del Valor de las importaciones provenientes de Perú, por Procesamiento</t>
  </si>
  <si>
    <t>El gráfico muestra la Evolución del Valor de las importaciones provenientes de Perú, por Procesamiento, durante el Periodo 2012-2020, de acuerdo a datos recopilados por la Oficina de Estudios y Políticas Agrarias (ODEPA)- USD</t>
  </si>
  <si>
    <t>Estadísticas,Agricultura,Fruta,Importaciones,Perú,Procesamiento,Aceites,Congelados,Conservas,Deshidratados,Fresca,Frutos secos,Jugos</t>
  </si>
  <si>
    <t>https://analytics.zoho.com/open-view/2395394000005678211?ZOHO_CRITERIA=%22Trasposicion_4.4%22.%22Id_auxiliar%22%3D142</t>
  </si>
  <si>
    <t>Volumen  de fruta por Tipo de Fruta, producidas en la La Higuera</t>
  </si>
  <si>
    <t>El gráfico muestra el Volumen  de fruta por Tipo de Fruta, producidas en la La Higuera, durante el Periodo 2018-2020, de acuerdo a datos recopilados por la Oficina de Estudios y Políticas Agrarias (ODEPA)- Kilogramo - Kg</t>
  </si>
  <si>
    <t>Estadísticas,ODEPA,Fruta,Agricultura,Volumen de fruta, Tipo de Fruta, La Higuera</t>
  </si>
  <si>
    <t>https://analytics.zoho.com/open-view/2395394000001834352?ZOHO_CRITERIA=%224.6%22.%22C%C3%B3digo_Comuna%22%3D4104</t>
  </si>
  <si>
    <t>100-C-4104</t>
  </si>
  <si>
    <t>Volumen  de fruta por Tipo de Fruta, producidas en la Huasco</t>
  </si>
  <si>
    <t>El gráfico muestra el Volumen  de fruta por Tipo de Fruta, producidas en la Huasco, durante el Periodo 2018-2020, de acuerdo a datos recopilados por la Oficina de Estudios y Políticas Agrarias (ODEPA)- Kilogramo - Kg</t>
  </si>
  <si>
    <t>Estadísticas,ODEPA,Fruta,Agricultura,Volumen de fruta, Tipo de Fruta, Huasco</t>
  </si>
  <si>
    <t>https://analytics.zoho.com/open-view/2395394000001834352?ZOHO_CRITERIA=%224.6%22.%22C%C3%B3digo_Comuna%22%3D3304</t>
  </si>
  <si>
    <t>100-C-3304</t>
  </si>
  <si>
    <t>Valor de las exportaciones de fruta hacia Noruega, por Tipo de Fruta producidas a Escala Nacional</t>
  </si>
  <si>
    <t>El gráfico muestra el Valor de las exportaciones de fruta hacia Noruega, por Tipo de Fruta producidas a Escala Nacional, durante el Año 2020, de acuerdo a datos recopilados por la Oficina de Estudios y Políticas Agrarias (ODEPA)- USD</t>
  </si>
  <si>
    <t>https://analytics.zoho.com/open-view/2395394000006082576?ZOHO_CRITERIA=%22Trasposicion_4.2%22.%22ID_territorio%22%3D132</t>
  </si>
  <si>
    <t>Número de empleados por Destino (Agroindustria), en la Comuna de Llaillay</t>
  </si>
  <si>
    <t>El gráfico muestra el Número de empleados por Destino (Agroindustria), en la Comuna de Llaillay, durante el Periodo 2018-2020, de acuerdo a datos recopilados por la Oficina de Estudios y Políticas Agrarias (ODEPA)- Kilogramo - Kg</t>
  </si>
  <si>
    <t>Estadísticas,ODEPA,Fruta,Agricultura,Número de empleados, Destino, Llaillay</t>
  </si>
  <si>
    <t>https://analytics.zoho.com/open-view/2395394000001846850?ZOHO_CRITERIA=%224.6%22.%22C%C3%B3digo_Comuna%22%3D5703</t>
  </si>
  <si>
    <t>100-C 5703</t>
  </si>
  <si>
    <t>Tipo Cultivo</t>
  </si>
  <si>
    <t>Evolución del rendimiento (qqm/ha) por cultivo a Escala Nacional.</t>
  </si>
  <si>
    <t>La serie detalla el rendimiento promedio histórico por Cultivo según datos publicados por la Oficina de Estudios y Políticas Agrarias (ODEPA) para las Temporadas 1979/1980 a 2019/2020 a Escala Nacional - quintales métricos por hectárea (qqm/ha)</t>
  </si>
  <si>
    <t>agricultura,agrícola,rendimiento,cultivo,quintales,ODEPA,estadísticas,Chile,Rendimiento Histórico</t>
  </si>
  <si>
    <t>https://analytics.zoho.com/open-view/2395394000008921641</t>
  </si>
  <si>
    <t>Mora</t>
  </si>
  <si>
    <t>Evolución del Valor de las importaciones de Mora por Procesamiento</t>
  </si>
  <si>
    <t>El gráfico muestra la Evolución del Valor de las importaciones de Mora por Procesamiento, durante el Periodo 2012-2020, de acuerdo a datos recopilados por la Oficina de Estudios y Políticas Agrarias (ODEPA)- USD</t>
  </si>
  <si>
    <t>Estadísticas,Agricultura,Fruta,Importaciones,Chile,Mora,Aceites,Congelados,Conservas,Deshidratados,Fresca,Frutos secos,Jugos</t>
  </si>
  <si>
    <t>https://analytics.zoho.com/open-view/2395394000005672227?ZOHO_CRITERIA=%22Trasposicion_4.4%22.%22Id_Categor%C3%ADa%22%20%3D%20100101008</t>
  </si>
  <si>
    <t>País de destino</t>
  </si>
  <si>
    <t>Valor de las exportaciones de fruta, por País de destino producidas en la Región del Biobío</t>
  </si>
  <si>
    <t>El gráfico muestra la Valor de las exportaciones de fruta, por País de destino producidas en la Región del Biobío, durante el Año 2020, de acuerdo a datos recopilados por la Oficina de Estudios y Políticas Agrarias (ODEPA) - USD</t>
  </si>
  <si>
    <t>Estadísticas,Agricultura,Fruta,Exportaciones,Región del Biobío,País de destino,Aceituna,Almendra,Arándanos y mirtilos,Avellana,Castaña,Cereza,Chirimoya,Ciruela,Coco,Damasco,Durazno,Frambuesa,Frutilla,Kiwi,Limón,Mandarina,Mangos y guayabas,Manzana,Mora,Naranja,Nectarín,Nuez,Otros berries,Otros cítricos,Otros frutos,Otros frutos secos,Palta,Pera,Piña,Plátano,Plumcots,Uva</t>
  </si>
  <si>
    <t>https://analytics.zoho.com/open-view/2395394000006082337?ZOHO_CRITERIA=%22Trasposicion_4.2%22.%22C%C3%B3digo_Regi%C3%B3n%22%20%3D%208</t>
  </si>
  <si>
    <t>Volumen  de fruta por Tipo de Fruta, producidas en la Cobquecura</t>
  </si>
  <si>
    <t>El gráfico muestra el Volumen  de fruta por Tipo de Fruta, producidas en la Cobquecura, durante el Periodo 2018-2020, de acuerdo a datos recopilados por la Oficina de Estudios y Políticas Agrarias (ODEPA)- Kilogramo - Kg</t>
  </si>
  <si>
    <t>Estadísticas,ODEPA,Fruta,Agricultura,Volumen de fruta, Tipo de Fruta, Cobquecura</t>
  </si>
  <si>
    <t>https://analytics.zoho.com/open-view/2395394000001834352?ZOHO_CRITERIA=%224.6%22.%22C%C3%B3digo_Comuna%22%3D16202</t>
  </si>
  <si>
    <t>100-C-16202</t>
  </si>
  <si>
    <t>Volumen  de fruta por Procesamiento, producidas en la Río Claro</t>
  </si>
  <si>
    <t>El gráfico muestra el Volumen  de fruta por Procesamiento, producidas en la Río Claro, durante el Periodo 2018-2020, de acuerdo a datos recopilados por la Oficina de Estudios y Políticas Agrarias (ODEPA)- Kilogramo - Kg</t>
  </si>
  <si>
    <t>Estadísticas,ODEPA,Fruta,Agricultura,Volumen de fruta, Procesamiento, Río Claro</t>
  </si>
  <si>
    <t>https://analytics.zoho.com/open-view/2395394000001840276?ZOHO_CRITERIA=%224.6%22.%22C%C3%B3digo_Comuna%22%3D7108</t>
  </si>
  <si>
    <t>100-C-7108</t>
  </si>
  <si>
    <t>Volumen  de  Rosa mosqueta por Procesamiento, producidas a nivel nacional</t>
  </si>
  <si>
    <t>El mapa muestra el Volumen  de  Rosa mosqueta por Procesamiento, producidas a nivel nacional, durante el Periodo 2018-2020, de acuerdo a datos recopilados por la Oficina de Estudios y Políticas Agrarias (ODEPA)- Kilogramo - Kg</t>
  </si>
  <si>
    <t>https://analytics.zoho.com/open-view/2395394000001894015?ZOHO_CRITERIA=%224.6%22.%22Id_Categor%C3%ADa%22%3D100104006</t>
  </si>
  <si>
    <t>Evolución del volumen de las exportaciones de fruta hacia Hong Kong, por Región de Origen producidas a Escala Nacional</t>
  </si>
  <si>
    <t>El gráfico muestra la Evolución del volumen de las exportaciones de fruta hacia Hong Kong, por Región de Origen producidas a Escala Nacional, durante el Periodo 2012-2020, de acuerdo a datos recopilados por la Oficina de Estudios y Políticas Agrarias (ODEPA)- toneladas (t)</t>
  </si>
  <si>
    <t>Estadísticas,Agricultura,Fruta,Exportaciones,Hong Kong,Región de Origen,Ñuble,Biobío,Maule,O'Higgins,Coquimbo,Valparaíso,Metropolitana</t>
  </si>
  <si>
    <t>https://analytics.zoho.com/open-view/2395394000000967000?ZOHO_CRITERIA=%22Trasposicion_4.1%22.%22Id_auxiliar%22%3D3096</t>
  </si>
  <si>
    <t>Superficie plantada de  Mandarino según Variedad por Comuna en la Región de Ñuble</t>
  </si>
  <si>
    <t>Representación geográfica de la superficie plantada de Mandarino por Comuna en la Región de Ñuble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</si>
  <si>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Ñuble,Especie Plantada,Mandarino</t>
  </si>
  <si>
    <t>https://analytics.zoho.com/open-view/2395394000008814573?ZOHO_CRITERIA=%224.12%20Sup%20Plantada%20Frut%C3%ADcola%22.%22Codreg%22%3D16%20and%20%224.12%20Sup%20Plantada%20Frut%C3%ADcola%22.%22id_especie%22%3D28</t>
  </si>
  <si>
    <t>Calafate</t>
  </si>
  <si>
    <t>Volumen  de  Calafate por Comuna de origen, producidas a nivel nacional</t>
  </si>
  <si>
    <t>El mapa muestra el Volumen  de  Calafate por Comuna de origen, producidas a nivel nacional, durante el Periodo 2018-2020, de acuerdo a datos recopilados por la Oficina de Estudios y Políticas Agrarias (ODEPA)- Kilogramo - Kg</t>
  </si>
  <si>
    <t>Estadísticas,ODEPA,Fruta,Agricultura,Volumen de fruta, Calafate, Chile</t>
  </si>
  <si>
    <t>https://analytics.zoho.com/open-view/2395394000001886612?ZOHO_CRITERIA=%224.6%22.%22Id_Categor%C3%ADa%22%3D100101002</t>
  </si>
  <si>
    <t>Evolución del Valor de las exportaciones de Cereza por Región de Origen, producidas a Escala Nacional</t>
  </si>
  <si>
    <t>El gráfico muestra la Evolución del Valor de las exportaciones de Cereza por Región de Origen, producidas a Escala Nacional, durante el Periodo 2012-2020, de acuerdo a datos recopilados por la Oficina de Estudios y Políticas Agrarias (ODEPA)- USD</t>
  </si>
  <si>
    <t>https://analytics.zoho.com/open-view/2395394000006080811?ZOHO_CRITERIA=%22Trasposicion_4.2%22.%22Id_Categor%C3%ADa%22%20%3D%20100103001</t>
  </si>
  <si>
    <t>Superficie plantada de especies frutales por Tipo de Cultivo en la comuna de Los Muermos</t>
  </si>
  <si>
    <t>Representación de la superficie plantada de frutales según Tipo de Cultivo en la comuna de Los Muermos, con base en datos recopilados por la Oficina de Estudios y Políticas Agrarias (ODEPA) en los Catastros Frutícolas Regionales de los años 2018-2019-2020.</t>
  </si>
  <si>
    <t>agricultura,agrícola,frutícola,superficie,plantaciones,fruta,ODEPA,comuna,región,Los Muermos,Tipo de Cultivo</t>
  </si>
  <si>
    <t>https://analytics.zoho.com/open-view/2395394000008803365?ZOHO_CRITERIA=%22Localiza%20CL%22.%22Codcom%22%3D10106</t>
  </si>
  <si>
    <t>Raps</t>
  </si>
  <si>
    <t>Evolución del rendimiento promedio de cultivo de Raps para la serie de tiempo disponible a Escala Nacional</t>
  </si>
  <si>
    <t>Se detalla el rendimiento promedio histórico de cultivos de Raps según datos publicados por la Oficina de Estudios y Políticas Agrarias (ODEPA) para las Temporadas 1979/1980 a 2019/2020 a Escala Nacional - quintales métricos por hectárea (qqm/ha)</t>
  </si>
  <si>
    <t>agricultura,agrícola,rendimiento,cultivo,quintales,ODEPA,estadísticas,Chile,Raps</t>
  </si>
  <si>
    <t>https://analytics.zoho.com/open-view/2395394000008864798?ZOHO_CRITERIA=%22Trasposicion_4.11%22.%22Id_cultivo%22%3D24</t>
  </si>
  <si>
    <t>Trigo Harinero</t>
  </si>
  <si>
    <t>Temporadas 2012/2013 a 2018/2019</t>
  </si>
  <si>
    <t>Rendimiento histórico de Cultivos de Trigo Harinero en la Región de Coquimbo</t>
  </si>
  <si>
    <t>Se detalla el rendimiento promedio histórico de cultivos de Trigo Harinero según datos publicados por la Oficina de Estudios y Políticas Agrarias (ODEPA) para las Temporadas 2012/2013 a 2018/2019 en la Región de Coquimbo - quintales métricos por hectárea (qqm/ha)</t>
  </si>
  <si>
    <t>agricultura,agrícola,rendimiento,cultivo,quintales,ODEPA,estadísticas,Región de Coquimbo,Trigo Harinero</t>
  </si>
  <si>
    <t>https://analytics.zoho.com/open-view/2395394000009125708?ZOHO_CRITERIA=%22Localiza%20CL%22.%22Codreg%22%3D4%20and%22Trasposicion_4.11%22.%22Id_cultivo%22%3D29</t>
  </si>
  <si>
    <t>Volumen de las exportaciones de fruta hacia Nueva Zelanda, por Tipo de Fruta producidas a Escala Nacional</t>
  </si>
  <si>
    <t>El gráfico muestra el Volumen de las exportaciones de fruta hacia Nueva Zelanda, por Tipo de Fruta producidas a Escala Nacional, durante el Año 2020, de acuerdo a datos recopilados por la Oficina de Estudios y Políticas Agrarias (ODEPA)- toneladas (t)</t>
  </si>
  <si>
    <t>Estadísticas,Agricultura,Fruta,Exportaciones,Nueva Zelanda,Tipo de Fruta,Berries,Cítricos,Frutos de hueso (carozo),Frutos de pepita,Frutos secos,Frutos oleaginosos,Otros,Tropicales y subtropicales,Uva</t>
  </si>
  <si>
    <t>https://analytics.zoho.com/open-view/2395394000000827380?ZOHO_CRITERIA=%22Trasposicion_4.1%22.%22Id_auxiliar%22%3D133</t>
  </si>
  <si>
    <t>Duraznero tipo conservero</t>
  </si>
  <si>
    <t>Número de empleados por agroindustria de Duraznero tipo conservero según Procesamiento, a nivel nacional</t>
  </si>
  <si>
    <t>El gráfico muestra el Número de empleados por agroindustria de Duraznero tipo conservero según Procesamiento, a nivel nacional, durante el Periodo 2018-2020, de acuerdo a datos recopilados por la Oficina de Estudios y Políticas Agrarias (ODEPA)- Kilogramo - Kg</t>
  </si>
  <si>
    <t>Estadísticas,ODEPA,Fruta,Agricultura,Número de empleados, Duraznero tipo conservero, Chile</t>
  </si>
  <si>
    <t>https://analytics.zoho.com/open-view/2395394000001894109?ZOHO_CRITERIA=%224.6%22.%22Id_Categor%C3%ADa%22%3D1001030040</t>
  </si>
  <si>
    <t>Número de empleados por Destino de fruta,  en la Región de Maule</t>
  </si>
  <si>
    <t>El gráfico muestra el Número de empleados por Destino de fruta,  en la Región de Maule, durante el Periodo 2018-2020, de acuerdo a datos recopilados por la Oficina de Estudios y Políticas Agrarias (ODEPA)- Kilogramo - Kg</t>
  </si>
  <si>
    <t>Estadísticas,ODEPA,Fruta,Agricultura,Número de empleados, Destino de fruta, Región de Maule</t>
  </si>
  <si>
    <t>https://analytics.zoho.com/open-view/2395394000001834177?ZOHO_CRITERIA=%224.6%22.%22C%C3%B3digo_Regi%C3%B3n%22%3D7</t>
  </si>
  <si>
    <t>Superficie plantada de especies frutales por Tipo de Cultivo en la comuna de Olmué</t>
  </si>
  <si>
    <t>Representación de la superficie plantada de frutales según Tipo de Cultivo en la comuna de Olmué, con base en datos recopilados por la Oficina de Estudios y Políticas Agrarias (ODEPA) en los Catastros Frutícolas Regionales de los años 2018-2019-2020.</t>
  </si>
  <si>
    <t>agricultura,agrícola,frutícola,superficie,plantaciones,fruta,ODEPA,comuna,región,Olmué,Tipo de Cultivo</t>
  </si>
  <si>
    <t>https://analytics.zoho.com/open-view/2395394000008803365?ZOHO_CRITERIA=%22Localiza%20CL%22.%22Codcom%22%3D5803</t>
  </si>
  <si>
    <t>Superficie plantada de especies frutales por Especie en la comuna de Rinconada</t>
  </si>
  <si>
    <t>Visualización de la superficie plantada de frutales por Especie con segmentador incorporado de Tipo de Cultivo en la comuna de Rinconada con base a datos recopilados por la Oficina de Estudios y Políticas Agrarias (ODEPA) en los Catastros Frutícolas Regionales de los años 2018-2019-2020.</t>
  </si>
  <si>
    <t>agricultura,agrícola,frutícola,superficie,plantaciones,fruta,ODEPA,comuna,región,Rinconada,Especie Plantada</t>
  </si>
  <si>
    <t>https://analytics.zoho.com/open-view/2395394000008803974?ZOHO_CRITERIA=%22Localiza%20CL%22.%22Codcom%22%3D5303</t>
  </si>
  <si>
    <t>Evolución del Valor de las importaciones de Arándano por Procesamiento</t>
  </si>
  <si>
    <t>El gráfico muestra la Evolución del Valor de las importaciones de Arándano por Procesamiento, durante el Periodo 2012-2020, de acuerdo a datos recopilados por la Oficina de Estudios y Políticas Agrarias (ODEPA)- USD</t>
  </si>
  <si>
    <t>Estadísticas,Agricultura,Fruta,Importaciones,Chile,Arándano,Aceites,Congelados,Conservas,Deshidratados,Fresca,Frutos secos,Jugos</t>
  </si>
  <si>
    <t>https://analytics.zoho.com/open-view/2395394000005672227?ZOHO_CRITERIA=%22Trasposicion_4.4%22.%22Id_Categor%C3%ADa%22%20%3D%20100101001</t>
  </si>
  <si>
    <t>Superficie plantada de especies frutales por Sistema de Plantación en la comuna de Marchihue</t>
  </si>
  <si>
    <t>Se representa la superficie plantada de frutales por Sistema de Plantación, Tipo de Cultivo y Especie Plantada en la comuna de Marchihue con base a datos recopilados por la Oficina de Estudios y Políticas Agrarias (ODEPA) en los Catastros Frutícolas Regionales de los años 2018-2019-2020.</t>
  </si>
  <si>
    <t>agricultura,agrícola,frutícola,superficie,plantaciones,fruta,ODEPA,comuna,región,Marchihue,Sistema Plantación</t>
  </si>
  <si>
    <t>https://analytics.zoho.com/open-view/2395394000008804399?ZOHO_CRITERIA=%22Localiza%20CL%22.%22Codcom%22%3D6204</t>
  </si>
  <si>
    <t>Zapallo</t>
  </si>
  <si>
    <t>Precios Diarios de Zapallo durante el año 2021 en los Mercados Mayoristas de la Región de Arica y Parinacota</t>
  </si>
  <si>
    <t>Evolución de los Precios diarios de Zapallo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</si>
  <si>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mayor,Variedad-Origen-Calidad,Zapallo,Región de Arica y Parinacota</t>
  </si>
  <si>
    <t>https://analytics.zoho.com/open-view/2395394000008703957?ZOHO_CRITERIA=%22Hortaliza%20Consolidado%22.%22Codreg%22%3D15%20and%20%22Hortaliza%20Consolidado%22.%22Categor%C3%ADa%20ID%22%3D100112045%0A</t>
  </si>
  <si>
    <t>Volumen de las exportaciones de Plumcots por País de destino, producidas a Escala Nacional</t>
  </si>
  <si>
    <t>El mapa muestra el Volumen de las exportaciones de Plumcots por País de destino, producidas a Escala Nacional, durante el Año 2020, de acuerdo a datos recopilados por la Oficina de Estudios y Políticas Agrarias (ODEPA)- toneladas (t)</t>
  </si>
  <si>
    <t>Estadísticas,Agricultura,Fruta,Exportaciones,Chile,Plumcots,Alemania,Arabia Saudita,Brasil,Canadá,China,Colombia,Costa Rica,Ecuador,El Salvador,España,Estados Unidos,Guatemala,Honduras,Indonesia,Italia,Malasia,México,Países Bajos,Panamá,Perú,Reino Unido,República Dominicana,Rusia,Taiwán,Hong Kong,Puerto Rico,Martinica</t>
  </si>
  <si>
    <t>https://analytics.zoho.com/open-view/2395394000000824986?ZOHO_CRITERIA=%22Trasposicion_4.1%22.%22Id_Categor%C3%ADa%22%20%3D%20100107013</t>
  </si>
  <si>
    <t>Brócoli</t>
  </si>
  <si>
    <t>Precios Diarios de Brócoli durante el año 2021 en los Mercados Mayoristas de la Región de Maule</t>
  </si>
  <si>
    <t>Evolución de los Precios diarios de Brócoli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</si>
  <si>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mayor,Variedad-Origen-Calidad,Brócoli,Región de Maule</t>
  </si>
  <si>
    <t>https://analytics.zoho.com/open-view/2395394000008703957?ZOHO_CRITERIA=%22Hortaliza%20Consolidado%22.%22Codreg%22%3D7%20and%20%22Hortaliza%20Consolidado%22.%22Categor%C3%ADa%20ID%22%3D100112023%0A</t>
  </si>
  <si>
    <t>Evolución del volumen de las exportaciones de fruta hacia Uruguay, por Fruta producidas a Escala Nacional</t>
  </si>
  <si>
    <t>El gráfico muestra la Evolución del volumen de las exportaciones de fruta hacia Uruguay, por Fruta producidas a Escala Nacional, durante el Periodo 2012-2020, de acuerdo a datos recopilados por la Oficina de Estudios y Políticas Agrarias (ODEPA)- toneladas (t)</t>
  </si>
  <si>
    <t>Estadísticas,Agricultura,Fruta,Exportaciones,Uruguay,Fruta,Aceituna,Almendra,Avellana,Castaña,Cereza,Damasco,Durazno,Frutilla,Kiwi,Limón,Nectarín,Nuez,Otros cítricos,Otros frutos secos,Palta,Piña,Pistacho,Pomelo</t>
  </si>
  <si>
    <t>https://analytics.zoho.com/open-view/2395394000000988827?ZOHO_CRITERIA=%22Trasposicion_4.1%22.%22Id_auxiliar%22%3D188</t>
  </si>
  <si>
    <t>Lúcumo</t>
  </si>
  <si>
    <t>Superficie plantada de  Lúcumo según Variedad por Región a Escala Nacional</t>
  </si>
  <si>
    <t>Representación geográfica que muestra la superficie plantada de Lúcumo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</si>
  <si>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Plantada,Lúcumo</t>
  </si>
  <si>
    <t>https://analytics.zoho.com/open-view/2395394000008807134?ZOHO_CRITERIA=%224.12%20Sup%20Plantada%20Frut%C3%ADcola%22.%22id_especie%22%3D42</t>
  </si>
  <si>
    <t>Trigo Candeal</t>
  </si>
  <si>
    <t>Rendimiento histórico de Cultivos de Trigo Candeal en la Región Metropolitana</t>
  </si>
  <si>
    <t>Se detalla el rendimiento promedio histórico de cultivos de Trigo Candeal según datos publicados por la Oficina de Estudios y Políticas Agrarias (ODEPA) para las Temporadas 2012/2013 a 2019/2020 en la Región Metropolitana - quintales métricos por hectárea (qqm/ha)</t>
  </si>
  <si>
    <t>agricultura,agrícola,rendimiento,cultivo,quintales,ODEPA,estadísticas,Región Metropolitana,Trigo Candeal</t>
  </si>
  <si>
    <t>https://analytics.zoho.com/open-view/2395394000009125708?ZOHO_CRITERIA=%22Localiza%20CL%22.%22Codreg%22%3D13%20and%22Trasposicion_4.11%22.%22Id_cultivo%22%3D28</t>
  </si>
  <si>
    <t>Superficie plantada de especies frutales por Sistema de Plantación en la comuna de Licantén</t>
  </si>
  <si>
    <t>Se representa la superficie plantada de frutales por Sistema de Plantación, Tipo de Cultivo y Especie Plantada en la comuna de Licantén con base a datos recopilados por la Oficina de Estudios y Políticas Agrarias (ODEPA) en los Catastros Frutícolas Regionales de los años 2018-2019-2020.</t>
  </si>
  <si>
    <t>agricultura,agrícola,frutícola,superficie,plantaciones,fruta,ODEPA,comuna,región,Licantén,Sistema Plantación</t>
  </si>
  <si>
    <t>https://analytics.zoho.com/open-view/2395394000008804399?ZOHO_CRITERIA=%22Localiza%20CL%22.%22Codcom%22%3D7303</t>
  </si>
  <si>
    <t>Volumen de las exportaciones de fruta hacia Rumania, por Fruta producidas a Escala Nacional</t>
  </si>
  <si>
    <t>El gráfico muestra el Volumen de las exportaciones de fruta hacia Rumania, por Fruta producidas a Escala Nacional, durante el Año 2020, de acuerdo a datos recopilados por la Oficina de Estudios y Políticas Agrarias (ODEPA)- toneladas (t)</t>
  </si>
  <si>
    <t>Estadísticas,Agricultura,Fruta,Exportaciones,Rumania,Fruta,Limón,Nectarín,Nuez</t>
  </si>
  <si>
    <t>https://analytics.zoho.com/open-view/2395394000000827462?ZOHO_CRITERIA=%22Trasposicion_4.1%22.%22Id_auxiliar%22%3D151</t>
  </si>
  <si>
    <t>Perejil</t>
  </si>
  <si>
    <t>Precios Diarios de Perejil durante el año 2021 en los Mercados Mayoristas de la Región de Arica y Parinacota</t>
  </si>
  <si>
    <t>Evolución de los Precios diarios de Perejil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</si>
  <si>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mayor,Variedad-Origen-Calidad,Perejil,Región de Arica y Parinacota</t>
  </si>
  <si>
    <t>https://analytics.zoho.com/open-view/2395394000008703957?ZOHO_CRITERIA=%22Hortaliza%20Consolidado%22.%22Codreg%22%3D15%20and%20%22Hortaliza%20Consolidado%22.%22Categor%C3%ADa%20ID%22%3D100112044%0A</t>
  </si>
  <si>
    <t>Número de empleados por Fruta, en la Comuna de Maipú</t>
  </si>
  <si>
    <t>El gráfico muestra el Número de empleados por Fruta, en la Comuna de Maipú, durante el Periodo 2018-2020, de acuerdo a datos recopilados por la Oficina de Estudios y Políticas Agrarias (ODEPA)- Kilogramo - Kg</t>
  </si>
  <si>
    <t>Estadísticas,ODEPA,Fruta,Agricultura,Número de empleados, Fruta, Maipú</t>
  </si>
  <si>
    <t>https://analytics.zoho.com/open-view/2395394000001840069?ZOHO_CRITERIA=%224.6%22.%22C%C3%B3digo_Comuna%22%3D13119</t>
  </si>
  <si>
    <t>100-C 13119</t>
  </si>
  <si>
    <t>Precios Diarios de Brócoli durante el año 2021 en los Mercados Mayoristas de la Región de Ñuble</t>
  </si>
  <si>
    <t>Evolución de los Precios diarios de Brócoli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</si>
  <si>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mayor,Variedad-Origen-Calidad,Brócoli,Región de Ñuble</t>
  </si>
  <si>
    <t>https://analytics.zoho.com/open-view/2395394000008703957?ZOHO_CRITERIA=%22Hortaliza%20Consolidado%22.%22Codreg%22%3D16%20and%20%22Hortaliza%20Consolidado%22.%22Categor%C3%ADa%20ID%22%3D100112023%0A</t>
  </si>
  <si>
    <t>Número de empleados por agroindustria de Moras cultivadas e híbridos según Destino, a nivel nacional</t>
  </si>
  <si>
    <t>El gráfico muestra el Número de empleados por agroindustria de Moras cultivadas e híbridos según Destino, a nivel nacional, durante el Periodo 2018-2020, de acuerdo a datos recopilados por la Oficina de Estudios y Políticas Agrarias (ODEPA)- Kilogramo - Kg</t>
  </si>
  <si>
    <t>Estadísticas,ODEPA,Fruta,Agricultura,Número de empleados, Moras cultivadas e híbridos, Chile</t>
  </si>
  <si>
    <t>https://analytics.zoho.com/open-view/2395394000001894853?ZOHO_CRITERIA=%224.6%22.%22Id_Categor%C3%ADa%22%3D1001010080</t>
  </si>
  <si>
    <t>Lenteja</t>
  </si>
  <si>
    <t>Rendimiento histórico de Cultivos de Lenteja en la Región del Biobío</t>
  </si>
  <si>
    <t>Se detalla el rendimiento promedio histórico de cultivos de Lenteja según datos publicados por la Oficina de Estudios y Políticas Agrarias (ODEPA) para las Temporadas 1979/1980 a 2019/2020 en la Región del Biobío - quintales métricos por hectárea (qqm/ha)</t>
  </si>
  <si>
    <t>agricultura,agrícola,rendimiento,cultivo,quintales,ODEPA,estadísticas,Región del Biobío,Lenteja</t>
  </si>
  <si>
    <t>https://analytics.zoho.com/open-view/2395394000009125708?ZOHO_CRITERIA=%22Localiza%20CL%22.%22Codreg%22%3D8%20and%22Trasposicion_4.11%22.%22Id_cultivo%22%3D11</t>
  </si>
  <si>
    <t>Superficie plantada de especies frutales por Sistema de Plantación a Escala Nacional</t>
  </si>
  <si>
    <t>Se representa la superficie plantada de frutales por Sistema de Plantación a Escala Nacional de acuerdo a datos recopilados por la Oficina de Estudios y Políticas Agrarias (ODEPA) en los Catastros Frutícolas Regionales de los años 2018-2019-2020.</t>
  </si>
  <si>
    <t>agricultura,agrícola,frutícola,superficie,plantaciones,fruta,ODEPA,Chile</t>
  </si>
  <si>
    <t>https://analytics.zoho.com/open-view/2395394000008813277</t>
  </si>
  <si>
    <t>Número de empresas procesadoras de Jugos por Comuna en la Región de Valparaíso</t>
  </si>
  <si>
    <t>El Mapa muestra el Número de empresas agrícolas por Comuna en la Región de Valparaíso, que procesan Jugos, entre los años 2018-2019, de acuerdo a datos recopilados del directorio de agroindustrías hortofrutícolas efectuados por la ODEPA.</t>
  </si>
  <si>
    <t>agricultura,agrícola,frutícola,directorio,agroindustria,fruta,hortaliza,ODEPA,Tipo Producto-Producto,Región de Valparaíso,Jugos</t>
  </si>
  <si>
    <t>https://analytics.zoho.com/open-view/2395394000008783082?ZOHO_CRITERIA=%22Localiza%20CL%22.%22Codreg%22%3D5%20and%20%224.13%20Directorio%20Agroindustria%202020%22.%22Id_Procesamiento%22%3D5</t>
  </si>
  <si>
    <t>Kiwi</t>
  </si>
  <si>
    <t>Volumen de las importaciones de Kiwi, por País de origen</t>
  </si>
  <si>
    <t>El mapa muestra el Volumen de las importaciones de Kiwi, por País de origen, durante el Año 2020, de acuerdo a datos recopilados por la Oficina de Estudios y Políticas Agrarias (ODEPA)- toneladas (t)</t>
  </si>
  <si>
    <t>Estadísticas,Agricultura,Fruta,Importaciones,Chile,Kiwi,Grecia,Italia,Países Bajos</t>
  </si>
  <si>
    <t>https://analytics.zoho.com/open-view/2395394000005578533?ZOHO_CRITERIA=%22Trasposicion_4.3%22.%22Id_Categor%C3%ADa%22%3D100101007</t>
  </si>
  <si>
    <t>Arroz</t>
  </si>
  <si>
    <t>Temporadas 2010/2011 - 2019/2020</t>
  </si>
  <si>
    <t>Evolución de la variación del rendimiento promedio de cultivos de Arroz para la serie de tiempo  disponible a Escala Nacional</t>
  </si>
  <si>
    <t>Se aprecia la variación interanual del rendimiento promedio de cultivos de Arroz, según datos provenientes de la Oficina de Estudios y Políticas Agrarias (ODEPA) para las Temporadas 2010/2011 - 2019/2020 a Escala Nacional - Porcentaje (%)</t>
  </si>
  <si>
    <t>agricultura,agrícola,rendimiento,cultivo,quintales,ODEPA,estadísticas,Chile,Arroz</t>
  </si>
  <si>
    <t>https://analytics.zoho.com/open-view/2395394000008895076?ZOHO_CRITERIA=%22Trasposicion_4.11%22.%22Id_cultivo%22%3D2</t>
  </si>
  <si>
    <t>Evolución del volumen de las exportaciones de fruta hacia Ecuador, por Región de Origen producidas a Escala Nacional</t>
  </si>
  <si>
    <t>El gráfico muestra la Evolución del volumen de las exportaciones de fruta hacia Ecuador, por Región de Origen producidas a Escala Nacional, durante el Periodo 2012-2020, de acuerdo a datos recopilados por la Oficina de Estudios y Políticas Agrarias (ODEPA)- toneladas (t)</t>
  </si>
  <si>
    <t>Estadísticas,Agricultura,Fruta,Exportaciones,Ecuador,Región de Origen,Ñuble,Biobío,Maule,O'Higgins,Coquimbo,Valparaíso,Metropolitana</t>
  </si>
  <si>
    <t>https://analytics.zoho.com/open-view/2395394000000967000?ZOHO_CRITERIA=%22Trasposicion_4.1%22.%22Id_auxiliar%22%3D52</t>
  </si>
  <si>
    <t>Evolución del rendimiento promedio de cultivo de Maíz Consumo para la serie de tiempo disponible a Escala Nacional</t>
  </si>
  <si>
    <t>Se detalla el rendimiento promedio histórico de cultivos de Maíz Consumo según datos publicados por la Oficina de Estudios y Políticas Agrarias (ODEPA) para las Temporadas 2012/2013 a 2019/2020 a Escala Nacional - quintales métricos por hectárea (qqm/ha)</t>
  </si>
  <si>
    <t>agricultura,agrícola,rendimiento,cultivo,quintales,ODEPA,estadísticas,Chile,Maíz Consumo</t>
  </si>
  <si>
    <t>https://analytics.zoho.com/open-view/2395394000008864798?ZOHO_CRITERIA=%22Trasposicion_4.11%22.%22Id_cultivo%22%3D16</t>
  </si>
  <si>
    <t>Superficie plantada de especies frutales por Tipo de Cultivo en la comuna de Curacaví</t>
  </si>
  <si>
    <t>Representación de la superficie plantada de frutales según Tipo de Cultivo en la comuna de Curacaví, con base en datos recopilados por la Oficina de Estudios y Políticas Agrarias (ODEPA) en los Catastros Frutícolas Regionales de los años 2018-2019-2020.</t>
  </si>
  <si>
    <t>agricultura,agrícola,frutícola,superficie,plantaciones,fruta,ODEPA,comuna,región,Curacaví,Tipo de Cultivo</t>
  </si>
  <si>
    <t>https://analytics.zoho.com/open-view/2395394000008803365?ZOHO_CRITERIA=%22Localiza%20CL%22.%22Codcom%22%3D13503</t>
  </si>
  <si>
    <t>Número de empresas agroindustriales procesadoras de Jojoba por Comuna en la Región Metropolitana</t>
  </si>
  <si>
    <t>El Mapa muestra el Número de empresas agrícolas por Comuna en la Región Metropolitana, que utilizan Jojoba en su producción, entre los años 2018-2019, de acuerdo a datos recopilados del directorio de agroindustrías hortofrutícolas efectuados por la ODEPA.</t>
  </si>
  <si>
    <t>agricultura,agrícola,frutícola,directorio,agroindustria,fruta,hortaliza,ODEPA,Ninguno,Región Metropolitana,Jojoba</t>
  </si>
  <si>
    <t>https://analytics.zoho.com/open-view/2395394000008782843?ZOHO_CRITERIA=%22Localiza%20CL%22.%22Codreg%22%3D13%20and%20%224.13%20Directorio%20Agroindustria%202020%22.%22Id_Categor%C3%ADa%22%3D100107006</t>
  </si>
  <si>
    <t>Número de empleados por Tipo de Envase (Agroindustria), en la Comuna de Maule</t>
  </si>
  <si>
    <t>El gráfico muestra el Número de empleados por Tipo de Envase (Agroindustria), en la Comuna de Maule, durante el Periodo 2018-2020, de acuerdo a datos recopilados por la Oficina de Estudios y Políticas Agrarias (ODEPA)- Kilogramo - Kg</t>
  </si>
  <si>
    <t>Estadísticas,ODEPA,Fruta,Agricultura,Número de empleados, Tipo de Envase, Maule</t>
  </si>
  <si>
    <t>https://analytics.zoho.com/open-view/2395394000001846254?ZOHO_CRITERIA=%224.6%22.%22C%C3%B3digo_Comuna%22%3D7105</t>
  </si>
  <si>
    <t>Evolución del Valor de las exportaciones de fruta, por Procesamiento producidas a Escala Nacional</t>
  </si>
  <si>
    <t>El gráfico muestra la Evolución del Valor de las exportaciones de fruta, por Procesamiento producidas a Escala Nacional, durante el Periodo 2012-2020, de acuerdo a datos recopilados por la Oficina de Estudios y Políticas Agrarias (ODEPA)- USD</t>
  </si>
  <si>
    <t>https://analytics.zoho.com/open-view/2395394000006080903</t>
  </si>
  <si>
    <t>Valor de de las exportaciones de Membrillo por País de destino, producidas a Escala Nacional</t>
  </si>
  <si>
    <t>El mapa muestra el Valor de de las exportaciones de Membrillo por País de destino, producidas a Escala Nacional, durante el Año 2020, de acuerdo a datos recopilados por la Oficina de Estudios y Políticas Agrarias (ODEPA)- USD</t>
  </si>
  <si>
    <t>Estadísticas,Agricultura,Fruta,Exportaciones,Chile,Membrillo,Alemania,Arabia Saudita,Ecuador,El Salvador,Emiratos Árabes Unidos,Estados Unidos,Francia,Guatemala,México,Países Bajos,Portugal,Rusia</t>
  </si>
  <si>
    <t>https://analytics.zoho.com/open-view/2395394000006093021?ZOHO_CRITERIA=%22Trasposicion_4.2%22.%22Id_Categor%C3%ADa%22%20%3D%20100104003</t>
  </si>
  <si>
    <t>Volumen  de fruta por Tipo de Envase, producidas en la San Felipe</t>
  </si>
  <si>
    <t>El gráfico muestra el Volumen  de fruta por Tipo de Envase, producidas en la San Felipe, durante el Periodo 2018-2020, de acuerdo a datos recopilados por la Oficina de Estudios y Políticas Agrarias (ODEPA)- Kilogramo - Kg</t>
  </si>
  <si>
    <t>Estadísticas,ODEPA,Fruta,Agricultura,Volumen de fruta, Tipo de Envase, San Felipe</t>
  </si>
  <si>
    <t>https://analytics.zoho.com/open-view/2395394000001840783?ZOHO_CRITERIA=%224.6%22.%22C%C3%B3digo_Comuna%22%3D5701</t>
  </si>
  <si>
    <t>100-C-5701</t>
  </si>
  <si>
    <t>Volumen  de fruta por Fruta, producidas en la La Estrella</t>
  </si>
  <si>
    <t>El gráfico muestra el Volumen  de fruta por Fruta, producidas en la La Estrella, durante el Periodo 2018-2020, de acuerdo a datos recopilados por la Oficina de Estudios y Políticas Agrarias (ODEPA)- Kilogramo - Kg</t>
  </si>
  <si>
    <t>Estadísticas,ODEPA,Fruta,Agricultura,Volumen de fruta, Fruta, La Estrella</t>
  </si>
  <si>
    <t>https://analytics.zoho.com/open-view/2395394000001834799?ZOHO_CRITERIA=%224.6%22.%22C%C3%B3digo_Comuna%22%3D6202</t>
  </si>
  <si>
    <t>100-C-6202</t>
  </si>
  <si>
    <t>Número de empleados agroindustria por  Tipo de Envase,  a nivel nacional</t>
  </si>
  <si>
    <t>El gráfico muestra el Número de empleados agroindustria por  Tipo de Envase,  a nivel nacional, durante el Periodo 2018-2020, de acuerdo a datos recopilados por la Oficina de Estudios y Políticas Agrarias (ODEPA)- Kilogramo - Kg</t>
  </si>
  <si>
    <t>Estadísticas,ODEPA,Fruta,Agricultura,Número de empleados, Tipo de Envase, Chile</t>
  </si>
  <si>
    <t>https://analytics.zoho.com/open-view/2395394000001498669</t>
  </si>
  <si>
    <t>Superficie plantada de  Guayabo según Variedad por Comuna en la Región de Arica y Parinacota</t>
  </si>
  <si>
    <t>Representación geográfica de la superficie plantada de Guayabo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</si>
  <si>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Plantada,Guayabo</t>
  </si>
  <si>
    <t>https://analytics.zoho.com/open-view/2395394000008814573?ZOHO_CRITERIA=%224.12%20Sup%20Plantada%20Frut%C3%ADcola%22.%22Codreg%22%3D15%20and%20%224.12%20Sup%20Plantada%20Frut%C3%ADcola%22.%22id_especie%22%3D23</t>
  </si>
  <si>
    <t>Número de empleados por Tipo de Fruta, en la Comuna de Ercilla</t>
  </si>
  <si>
    <t>El gráfico muestra el Número de empleados por Tipo de Fruta, en la Comuna de Ercilla, durante el Periodo 2018-2020, de acuerdo a datos recopilados por la Oficina de Estudios y Políticas Agrarias (ODEPA)- Kilogramo - Kg</t>
  </si>
  <si>
    <t>Estadísticas,ODEPA,Fruta,Agricultura,Número de empleados, Tipo de Fruta, Ercilla</t>
  </si>
  <si>
    <t>https://analytics.zoho.com/open-view/2395394000001834656?ZOHO_CRITERIA=%224.6%22.%22C%C3%B3digo_Comuna%22%3D9204</t>
  </si>
  <si>
    <t>100-C 9204</t>
  </si>
  <si>
    <t>Superficie plantada de  Pomelo según Variedad por Comuna en la Región de Arica y Parinacota</t>
  </si>
  <si>
    <t>Representación geográfica de la superficie plantada de Pomelo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</si>
  <si>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Plantada,Pomelo</t>
  </si>
  <si>
    <t>https://analytics.zoho.com/open-view/2395394000008814573?ZOHO_CRITERIA=%224.12%20Sup%20Plantada%20Frut%C3%ADcola%22.%22Codreg%22%3D15%20and%20%224.12%20Sup%20Plantada%20Frut%C3%ADcola%22.%22id_especie%22%3D24</t>
  </si>
  <si>
    <t>Volumen  de  Calafate por Destino, producidas a nivel nacional</t>
  </si>
  <si>
    <t>El mapa muestra el Volumen  de  Calafate por Destino, producidas a nivel nacional, durante el Periodo 2018-2020, de acuerdo a datos recopilados por la Oficina de Estudios y Políticas Agrarias (ODEPA)- Kilogramo - Kg</t>
  </si>
  <si>
    <t>https://analytics.zoho.com/open-view/2395394000001894719?ZOHO_CRITERIA=%224.6%22.%22Id_Categor%C3%ADa%22%3D100101002</t>
  </si>
  <si>
    <t>Valor de las exportaciones de fruta hacia Italia, por Tipo de Fruta producidas a Escala Nacional</t>
  </si>
  <si>
    <t>El gráfico muestra el Valor de las exportaciones de fruta hacia Italia, por Tipo de Fruta producidas a Escala Nacional, durante el Año 2020, de acuerdo a datos recopilados por la Oficina de Estudios y Políticas Agrarias (ODEPA)- USD</t>
  </si>
  <si>
    <t>Estadísticas,Agricultura,Fruta,Exportaciones,Italia,Tipo de Fruta,Berries,Cítricos,Frutos de hueso (carozo),Frutos de pepita,Frutos secos,Frutos oleaginosos,Otros,Tropicales y subtropicales,Uva</t>
  </si>
  <si>
    <t>https://analytics.zoho.com/open-view/2395394000006082576?ZOHO_CRITERIA=%22Trasposicion_4.2%22.%22ID_territorio%22%3D90</t>
  </si>
  <si>
    <t>Volumen  de fruta por Procesamiento, producidas en la San José de Maipo</t>
  </si>
  <si>
    <t>El gráfico muestra el Volumen  de fruta por Procesamiento, producidas en la San José de Maipo, durante el Periodo 2018-2020, de acuerdo a datos recopilados por la Oficina de Estudios y Políticas Agrarias (ODEPA)- Kilogramo - Kg</t>
  </si>
  <si>
    <t>Estadísticas,ODEPA,Fruta,Agricultura,Volumen de fruta, Procesamiento, San José de Maipo</t>
  </si>
  <si>
    <t>https://analytics.zoho.com/open-view/2395394000001840276?ZOHO_CRITERIA=%224.6%22.%22C%C3%B3digo_Comuna%22%3D13203</t>
  </si>
  <si>
    <t>100-C-13203</t>
  </si>
  <si>
    <t>Rendimiento histórico de Cultivos de Avena en la Región del Biobío</t>
  </si>
  <si>
    <t>Se detalla el rendimiento promedio histórico de cultivos de Avena según datos publicados por la Oficina de Estudios y Políticas Agrarias (ODEPA) para las Temporadas 1979/1980 a 2019/2020 en la Región del Biobío - quintales métricos por hectárea (qqm/ha)</t>
  </si>
  <si>
    <t>agricultura,agrícola,rendimiento,cultivo,quintales,ODEPA,estadísticas,Región del Biobío,Avena</t>
  </si>
  <si>
    <t>https://analytics.zoho.com/open-view/2395394000009125708?ZOHO_CRITERIA=%22Localiza%20CL%22.%22Codreg%22%3D8%20and%22Trasposicion_4.11%22.%22Id_cultivo%22%3D4</t>
  </si>
  <si>
    <t>Valor de las exportaciones de fruta hacia Puerto Rico, por Tipo de Fruta producidas a Escala Nacional</t>
  </si>
  <si>
    <t>El gráfico muestra el Valor de las exportaciones de fruta hacia Puerto Rico, por Tipo de Fruta producidas a Escala Nacional, durante el Año 2020, de acuerdo a datos recopilados por la Oficina de Estudios y Políticas Agrarias (ODEPA)- USD</t>
  </si>
  <si>
    <t>Estadísticas,Agricultura,Fruta,Exportaciones,Puerto Rico,Tipo de Fruta,Berries,Cítricos,Frutos de hueso (carozo),Frutos de pepita,Frutos secos,Frutos oleaginosos,Otros,Tropicales y subtropicales,Uva</t>
  </si>
  <si>
    <t>https://analytics.zoho.com/open-view/2395394000006082576?ZOHO_CRITERIA=%22Trasposicion_4.2%22.%22ID_territorio%22%3D3097</t>
  </si>
  <si>
    <t xml:space="preserve"> Evolución del volumen de las exportaciones de fruta, por Procesamiento producidas en la Región Metropolitana</t>
  </si>
  <si>
    <t>El gráfico muestra la  Evolución del volumen de las exportaciones de fruta, por Procesamiento producidas en la Región Metropolitana, durante el Periodo 2012-2020, de acuerdo a datos recopilados por la Oficina de Estudios y Políticas Agrarias (ODEPA)- toneladas (t)</t>
  </si>
  <si>
    <t>Estadísticas,Agricultura,Fruta,Exportaciones,Región Metropolitana,Procesamiento,Aceites,Congelados,Conservas,Deshidratados,Fresca,Frutos secos,Jugos</t>
  </si>
  <si>
    <t>https://analytics.zoho.com/open-view/2395394000000964300?ZOHO_CRITERIA=%22Trasposicion_4.1%22.%22C%C3%B3digo_Regi%C3%B3n%22%20%3D%2013</t>
  </si>
  <si>
    <t>Superficie plantada de especies frutales por Sistema de Plantación en la comuna de Pichilemu</t>
  </si>
  <si>
    <t>Se representa la superficie plantada de frutales por Sistema de Plantación, Tipo de Cultivo y Especie Plantada en la comuna de Pichilemu con base a datos recopilados por la Oficina de Estudios y Políticas Agrarias (ODEPA) en los Catastros Frutícolas Regionales de los años 2018-2019-2020.</t>
  </si>
  <si>
    <t>agricultura,agrícola,frutícola,superficie,plantaciones,fruta,ODEPA,comuna,región,Pichilemu,Sistema Plantación</t>
  </si>
  <si>
    <t>https://analytics.zoho.com/open-view/2395394000008804399?ZOHO_CRITERIA=%22Localiza%20CL%22.%22Codcom%22%3D6201</t>
  </si>
  <si>
    <t>Tetra-brix</t>
  </si>
  <si>
    <t>Número de empleados en agroindustria que utiliza envases  Tetra-brix por tipo de empresa a nivel nacional</t>
  </si>
  <si>
    <t>El gráfico muestra el Número de empleados en agroindustria que utiliza envases  Tetra-brix por tipo de empresa a nivel nacional, durante el Periodo 2018-2020, de acuerdo a datos recopilados por la Oficina de Estudios y Políticas Agrarias (ODEPA)- Kilogramo - Kg</t>
  </si>
  <si>
    <t>Estadísticas,ODEPA,Fruta,Agricultura,Número de empleados, Tetra-brix, Chile</t>
  </si>
  <si>
    <t>https://analytics.zoho.com/open-view/2395394000001918250?ZOHO_CRITERIA=%224.6%22.%22Id_Tipo_de_Envase%22%3D8</t>
  </si>
  <si>
    <t>Mandarina</t>
  </si>
  <si>
    <t>Precios Diarios de Mandarina durante el año 2021 en los Mercados Mayoristas de Chile</t>
  </si>
  <si>
    <t>Evolución de los Precios diarios de Mandarina en pesos chilenos por kilogramo desde el 1/1/2021 a la fecha en los Mercados Mayoristas del país con base en datos reportados por la Oficina de Estudios y Políticas Agrarias (ODEPA)</t>
  </si>
  <si>
    <t>precio,diario,ODEPA,agrícola,productos agrícolas,verduras,por mayor,Mercado Mayorista,Mandarina,Chile</t>
  </si>
  <si>
    <t>https://analytics.zoho.com/open-view/2395394000008697993?ZOHO_CRITERIA=%22Fruta%20Consolidado%22.%22Categor%C3%ADa%20ID%22%3D100102004</t>
  </si>
  <si>
    <t>Volumen de las exportaciones de fruta hacia Corea del Sur, por Tipo de Fruta producidas a Escala Nacional</t>
  </si>
  <si>
    <t>El gráfico muestra el Volumen de las exportaciones de fruta hacia Corea del Sur, por Tipo de Fruta producidas a Escala Nacional, durante el Año 2020, de acuerdo a datos recopilados por la Oficina de Estudios y Políticas Agrarias (ODEPA)- toneladas (t)</t>
  </si>
  <si>
    <t>Estadísticas,Agricultura,Fruta,Exportaciones,Corea del Sur,Tipo de Fruta,Berries,Cítricos,Frutos de hueso (carozo),Frutos de pepita,Frutos secos,Frutos oleaginosos,Otros,Tropicales y subtropicales,Uva</t>
  </si>
  <si>
    <t>https://analytics.zoho.com/open-view/2395394000000827380?ZOHO_CRITERIA=%22Trasposicion_4.1%22.%22Id_auxiliar%22%3D45</t>
  </si>
  <si>
    <t>Volumen de las exportaciones de fruta hacia Italia, por Tipo de Fruta producidas a Escala Nacional</t>
  </si>
  <si>
    <t>El gráfico muestra el Volumen de las exportaciones de fruta hacia Italia, por Tipo de Fruta producidas a Escala Nacional, durante el Año 2020, de acuerdo a datos recopilados por la Oficina de Estudios y Políticas Agrarias (ODEPA)- toneladas (t)</t>
  </si>
  <si>
    <t>https://analytics.zoho.com/open-view/2395394000000827380?ZOHO_CRITERIA=%22Trasposicion_4.1%22.%22Id_auxiliar%22%3D90</t>
  </si>
  <si>
    <t>Rendimiento para la última temporada por Cultivo en la Región de Coquimbo</t>
  </si>
  <si>
    <t>Rendimiento promedio por Cultivo en la última temporada en la Región de Coquimbo, según datos provenientes de la Oficina de Estudios y Políticas Agrarias (ODEPA) para la Temporada 2019/2020 - quintales métricos por hectárea (qqm/ha)</t>
  </si>
  <si>
    <t>agricultura,agrícola,rendimiento,cultivo,quintales,ODEPA,estadísticas,Región de Coquimbo,Rendimiento última temporada</t>
  </si>
  <si>
    <t>https://analytics.zoho.com/open-view/2395394000009125563?ZOHO_CRITERIA=%22Localiza%20CL%22.%22Codreg%22%3D4</t>
  </si>
  <si>
    <t>Volumen  de fruta por Tipo de Fruta, producidas en la Galvarino</t>
  </si>
  <si>
    <t>El gráfico muestra el Volumen  de fruta por Tipo de Fruta, producidas en la Galvarino, durante el Periodo 2018-2020, de acuerdo a datos recopilados por la Oficina de Estudios y Políticas Agrarias (ODEPA)- Kilogramo - Kg</t>
  </si>
  <si>
    <t>Estadísticas,ODEPA,Fruta,Agricultura,Volumen de fruta, Tipo de Fruta, Galvarino</t>
  </si>
  <si>
    <t>https://analytics.zoho.com/open-view/2395394000001834352?ZOHO_CRITERIA=%224.6%22.%22C%C3%B3digo_Comuna%22%3D9106</t>
  </si>
  <si>
    <t>100-C-9106</t>
  </si>
  <si>
    <t>Volumen de las exportaciones de Coco por Región de Origen, producidas a Escala Nacional</t>
  </si>
  <si>
    <t>El mapa muestra el Volumen de las exportaciones de Coco por Región de Origen, producidas a Escala Nacional, durante el Año 2020, de acuerdo a datos recopilados por la Oficina de Estudios y Políticas Agrarias (ODEPA)- toneladas (t)</t>
  </si>
  <si>
    <t>Estadísticas,Agricultura,Fruta,Exportaciones,Chile,Coco,Biobío,Magallanes,Maule,Mercadería extranjera nacionalizada,Metropolitana,O'Higgins,Valparaíso</t>
  </si>
  <si>
    <t>https://analytics.zoho.com/open-view/2395394000000824786?ZOHO_CRITERIA=%22Trasposicion_4.1%22.%22Id_Categor%C3%ADa%22%20%3D%20100108007</t>
  </si>
  <si>
    <t>Superficie plantada de especies frutales clasificadas como Berries por Comuna en la Región de Maule</t>
  </si>
  <si>
    <t>Representación geográfica de la superficie plantada de Berries en la Región de Maule por Comuna, de acuerdo a datos recopilados por la Oficina de Estudios y Políticas Agrarias (ODEPA) en los Catastros Frutícolas Regionales de los años 2018-2019-2020.</t>
  </si>
  <si>
    <t>agricultura,agrícola,frutícola,superficie,plantaciones,fruta,ODEPA,comuna,región,Región de Maule,Tipo de Cultivo,Berries</t>
  </si>
  <si>
    <t>https://analytics.zoho.com/open-view/2395394000008814386?ZOHO_CRITERIA=%224.12%20Sup%20Plantada%20Frut%C3%ADcola%22.%22Codreg%22%3D7%20and%20%224.12%20Sup%20Plantada%20Frut%C3%ADcola%22.%22Id_producto%22%3D100101</t>
  </si>
  <si>
    <t>Número de empleados por Destino (Agroindustria), en la Comuna de Lolol</t>
  </si>
  <si>
    <t>El gráfico muestra el Número de empleados por Destino (Agroindustria), en la Comuna de Lolol, durante el Periodo 2018-2020, de acuerdo a datos recopilados por la Oficina de Estudios y Políticas Agrarias (ODEPA)- Kilogramo - Kg</t>
  </si>
  <si>
    <t>Estadísticas,ODEPA,Fruta,Agricultura,Número de empleados, Destino, Lolol</t>
  </si>
  <si>
    <t>https://analytics.zoho.com/open-view/2395394000001846850?ZOHO_CRITERIA=%224.6%22.%22C%C3%B3digo_Comuna%22%3D6304</t>
  </si>
  <si>
    <t>100-C 6304</t>
  </si>
  <si>
    <t>Evolución del valor de las exportaciones de fruta, por País de destino producidas en la Región de Magallanes</t>
  </si>
  <si>
    <t>El gráfico muestra la Evolución del valor de las exportaciones de fruta, por País de destino producidas en la Región de Magallanes, durante el Periodo 2012-2020, de acuerdo a datos recopilados por la Oficina de Estudios y Políticas Agrarias (ODEPA)- USD</t>
  </si>
  <si>
    <t>Estadísticas,Agricultura,Fruta,Exportaciones,Región de Magallanes,País de destino,Brasil,China,Ecuador,Estados Unidos,India,Italia,Japón,,Países Bajos,Reino Unido,Rusia,Tailandia,,Uruguay</t>
  </si>
  <si>
    <t>https://analytics.zoho.com/open-view/2395394000006080100?ZOHO_CRITERIA=%22Trasposicion_4.2%22.%22C%C3%B3digo_Regi%C3%B3n%22%20%3D%2012</t>
  </si>
  <si>
    <t>Volumen de las exportaciones de Congelados, por Tipo de Fruta, producidas a Escala Nacional</t>
  </si>
  <si>
    <t>El gráfico muestra el Volumen de las exportaciones de Congelados, por Tipo de Fruta, producidas a Escala Nacional, durante el Año 2020, de acuerdo a datos recopilados por la Oficina de Estudios y Políticas Agrarias (ODEPA)- toneladas (t)</t>
  </si>
  <si>
    <t>https://analytics.zoho.com/open-view/2395394000000834374?ZOHO_CRITERIA=%22Trasposicion_4.1%22.%22Id_Procesamiento%22%20%3D%202</t>
  </si>
  <si>
    <t>Volumen  de fruta por Tipo de Fruta, producidas en la La Cruz</t>
  </si>
  <si>
    <t>El gráfico muestra el Volumen  de fruta por Tipo de Fruta, producidas en la La Cruz, durante el Periodo 2018-2020, de acuerdo a datos recopilados por la Oficina de Estudios y Políticas Agrarias (ODEPA)- Kilogramo - Kg</t>
  </si>
  <si>
    <t>Estadísticas,ODEPA,Fruta,Agricultura,Volumen de fruta, Tipo de Fruta, La Cruz</t>
  </si>
  <si>
    <t>https://analytics.zoho.com/open-view/2395394000001834352?ZOHO_CRITERIA=%224.6%22.%22C%C3%B3digo_Comuna%22%3D5504</t>
  </si>
  <si>
    <t>100-C-5504</t>
  </si>
  <si>
    <t>Naranjo</t>
  </si>
  <si>
    <t>Volumen  de  Naranjo por Comuna de origen, producidas a nivel nacional</t>
  </si>
  <si>
    <t>El mapa muestra el Volumen  de  Naranjo por Comuna de origen, producidas a nivel nacional, durante el Periodo 2018-2020, de acuerdo a datos recopilados por la Oficina de Estudios y Políticas Agrarias (ODEPA)- Kilogramo - Kg</t>
  </si>
  <si>
    <t>Estadísticas,ODEPA,Fruta,Agricultura,Volumen de fruta, Naranjo, Chile</t>
  </si>
  <si>
    <t>https://analytics.zoho.com/open-view/2395394000001886612?ZOHO_CRITERIA=%224.6%22.%22Id_Categor%C3%ADa%22%3D100102005</t>
  </si>
  <si>
    <t>Número de empresas agroindustriales por Tipo de Producto en la Región de Ñuble, entre los años 2018-2019</t>
  </si>
  <si>
    <t>La gráfica contiene el número de empresas agrícolas por Tipo de Producto en la Región de Ñuble, entre los años 2018-2019, según datos recopilados del directorio de agroindustrías hortofrutícolas efectuados por la ODEPA.</t>
  </si>
  <si>
    <t>agricultura,agrícola,frutícola,directorio,agroindustria,fruta,hortaliza,ODEPA,Ninguno,Región de Ñuble,Empresas por Tipo de Producto</t>
  </si>
  <si>
    <t>https://analytics.zoho.com/open-view/2395394000008781652?ZOHO_CRITERIA=%22Localiza%20CL%22.%22Codreg%22%3D16</t>
  </si>
  <si>
    <t>Superficie plantada de especies frutales clasificadas como Frutos de pepita por Comuna en la Región de Arica y Parinacota</t>
  </si>
  <si>
    <t>Representación geográfica de la superficie plantada de Frutos de pepita en la Región de Arica y Parinacota por Comuna, de acuerdo a datos recopilados por la Oficina de Estudios y Políticas Agrarias (ODEPA) en los Catastros Frutícolas Regionales de los años 2018-2019-2020.</t>
  </si>
  <si>
    <t>agricultura,agrícola,frutícola,superficie,plantaciones,fruta,ODEPA,comuna,región,Región de Arica y Parinacota,Tipo de Cultivo,Frutos de pepita</t>
  </si>
  <si>
    <t>https://analytics.zoho.com/open-view/2395394000008814386?ZOHO_CRITERIA=%224.12%20Sup%20Plantada%20Frut%C3%ADcola%22.%22Codreg%22%3D15%20and%20%224.12%20Sup%20Plantada%20Frut%C3%ADcola%22.%22Id_producto%22%3D100104</t>
  </si>
  <si>
    <t>Volumen de las exportaciones de Chirimoya por Región de Origen, producidas a Escala Nacional</t>
  </si>
  <si>
    <t>El mapa muestra el Volumen de las exportaciones de Chirimoya por Región de Origen, producidas a Escala Nacional, durante el Año 2020, de acuerdo a datos recopilados por la Oficina de Estudios y Políticas Agrarias (ODEPA)- toneladas (t)</t>
  </si>
  <si>
    <t>Estadísticas,Agricultura,Fruta,Exportaciones,Chile,Chirimoya,Atacama,Biobío,Coquimbo,Maule,Metropolitana,O'Higgins,Valparaíso</t>
  </si>
  <si>
    <t>https://analytics.zoho.com/open-view/2395394000000824786?ZOHO_CRITERIA=%22Trasposicion_4.1%22.%22Id_Categor%C3%ADa%22%20%3D%20100107002</t>
  </si>
  <si>
    <t>Evolución del volumen de las exportaciones de fruta, por País de destino producidas en la Región Metropolitana</t>
  </si>
  <si>
    <t>El gráfico muestra la Evolución del volumen de las exportaciones de fruta, por País de destino producidas en la Región Metropolitana, durante el Periodo 2012-2020, de acuerdo a datos recopilados por la Oficina de Estudios y Políticas Agrarias (ODEPA)- toneladas (t)</t>
  </si>
  <si>
    <t>Estadísticas,Agricultura,Fruta,Exportaciones,Región Metropolitana,País de destino,Alemania,Antillas Neerlandesas,Arabia Saudita,Argelia,Argentina,Aruba,Australia,Austria,Azerbaiyán,Baréin,Bélgica,Bielorrusia,Bolivia,Brasil,Canadá,China,Colombia,Corea del Sur,Costa Rica,Cuba,Dinamarca,Ecuador,Egipto,El Salvador,Emiratos Árabes Unidos,Eslovenia,España,Estados Unidos,Filipinas,Finlandia,Francia,Guatemala,Honduras,Hong Kong,Hungría,India,Indonesia,Irlanda,Israel,Italia,Japón,Kuwait,Letonia,Líbano,Lituania,Macao,Malasia,Malaui,Marruecos,México,Noruega,Nueva Zelanda,Omán,Otros,Países Bajos,Panamá,Paraguay,Perú,Polonia,Portugal,Puerto Rico,Reino Unido,República Dominicana,Rumania,Rusia,Singapur,Sri Lanka,Suecia,Suiza,Tailandia,Taiwán,Turquía,Ucrania,Uruguay,Venezuela,Vietnam</t>
  </si>
  <si>
    <t>https://analytics.zoho.com/open-view/2395394000000964111?ZOHO_CRITERIA=%22Trasposicion_4.1%22.%22C%C3%B3digo_Regi%C3%B3n%22%20%3D%2013</t>
  </si>
  <si>
    <t>Cidra</t>
  </si>
  <si>
    <t>Volumen de  Cidra por tipo de empresa producidas a nivel nacional</t>
  </si>
  <si>
    <t>El gráfico muestra el Volumen de  Cidra por tipo de empresa producidas a nivel nacional, durante el Periodo 2018-2020, de acuerdo a datos recopilados por la Oficina de Estudios y Políticas Agrarias (ODEPA)- Kilogramo - Kg</t>
  </si>
  <si>
    <t>Estadísticas,ODEPA,Fruta,Agricultura,Volumen de fruta, Cidra, Chile</t>
  </si>
  <si>
    <t>https://analytics.zoho.com/open-view/2395394000001914549?ZOHO_CRITERIA=%224.6%22.%22Id_Procesamiento%22%3D32</t>
  </si>
  <si>
    <t>Pecana</t>
  </si>
  <si>
    <t>Superficie plantada de  Pecana según Variedad por Región a Escala Nacional</t>
  </si>
  <si>
    <t>Representación geográfica que muestra la superficie plantada de Pecana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</si>
  <si>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Plantada,Pecana</t>
  </si>
  <si>
    <t>https://analytics.zoho.com/open-view/2395394000008807134?ZOHO_CRITERIA=%224.12%20Sup%20Plantada%20Frut%C3%ADcola%22.%22id_especie%22%3D31</t>
  </si>
  <si>
    <t>Valor de de las exportaciones de Nuez por País de destino, producidas a Escala Nacional</t>
  </si>
  <si>
    <t>El mapa muestra el Valor de de las exportaciones de Nuez por País de destino, producidas a Escala Nacional, durante el Año 2020, de acuerdo a datos recopilados por la Oficina de Estudios y Políticas Agrarias (ODEPA)- USD</t>
  </si>
  <si>
    <t>Estadísticas,Agricultura,Fruta,Exportaciones,Chile,Nuez,Alemania,Argentina,Austria,Bélgica,Bielorrusia,Brasil,China,Corea del Sur,Ecuador,Emiratos Árabes Unidos,España,Francia,India,Israel,Italia,Japón,Marruecos,Países Bajos,Perú,Polonia,Portugal,Reino Unido,Rumania,Rusia,Suiza,Turquía,Uruguay,Venezuela,Vietnam,Hong Kong</t>
  </si>
  <si>
    <t>https://analytics.zoho.com/open-view/2395394000006093021?ZOHO_CRITERIA=%22Trasposicion_4.2%22.%22Id_Categor%C3%ADa%22%20%3D%20100105004</t>
  </si>
  <si>
    <t>Chicharo</t>
  </si>
  <si>
    <t>Temporada 2015/2016</t>
  </si>
  <si>
    <t>Rendimiento promedio de cultivo de Chicharo por Región a Escala Nacional</t>
  </si>
  <si>
    <t>El mapa muestra el Rendimiento promedio de cultivo de Chicharo por Región a Escala Nacional de acuerdo a los datos disponibles en la Oficina de Estudios y Políticas Agrarias (ODEPA) para la Temporada 2015/2016 - quintales métricos por hectárea (qqm/ha)</t>
  </si>
  <si>
    <t>agricultura,agrícola,rendimiento,cultivo,quintales,ODEPA,estadísticas,Chile,Chicharo</t>
  </si>
  <si>
    <t>https://analytics.zoho.com/open-view/2395394000009409031?ZOHO_CRITERIA=%22Trasposicion_4.11%22.%22Id_cultivo%22%3D9</t>
  </si>
  <si>
    <t>Evolución del Valor de las exportaciones de fruta hacia Colombia, por Región de Origen producidas a Escala Nacional</t>
  </si>
  <si>
    <t>El gráfico muestra la Evolución del Valor de las exportaciones de fruta hacia Colombia, por Región de Origen producidas a Escala Nacional, durante el Periodo 2012-2020, de acuerdo a datos recopilados por la Oficina de Estudios y Políticas Agrarias (ODEPA)- USD</t>
  </si>
  <si>
    <t>Estadísticas,Agricultura,Fruta,Exportaciones,Colombia,Región de Origen,Ñuble,Biobío,Maule,O'Higgins,Coquimbo,Valparaíso,Metropolitana</t>
  </si>
  <si>
    <t>https://analytics.zoho.com/open-view/2395394000006080321?ZOHO_CRITERIA=%22Trasposicion_4.2%22.%22ID_territorio%22%3D41</t>
  </si>
  <si>
    <t>Evolución del valor de las exportaciones de fruta hacia Venezuela, por Fruta, producidas a Escala Nacional</t>
  </si>
  <si>
    <t>El gráfico muestra la Evolución del valor de las exportaciones de fruta hacia Venezuela, por Fruta, producidas a Escala Nacional, durante el Periodo 2012-2020, de acuerdo a datos recopilados por la Oficina de Estudios y Políticas Agrarias (ODEPA)- USD</t>
  </si>
  <si>
    <t>Estadísticas,Agricultura,Fruta,Exportaciones,Venezuela,Fruta,Aceituna,Almendra,Avellana,Cereza,Ciruela,Durazno,Manzana,Naranja,Nuez,Otros frutos,Pera,Piña,Uva</t>
  </si>
  <si>
    <t>https://analytics.zoho.com/open-view/2395394000006080485?ZOHO_CRITERIA=%22Trasposicion_4.2%22.%22ID_territorio%22%3D192</t>
  </si>
  <si>
    <t>Papayo</t>
  </si>
  <si>
    <t>Número de empleados por agroindustria de Papayo según Procesamiento, a nivel nacional</t>
  </si>
  <si>
    <t>El gráfico muestra el Número de empleados por agroindustria de Papayo según Procesamiento, a nivel nacional, durante el Periodo 2018-2020, de acuerdo a datos recopilados por la Oficina de Estudios y Políticas Agrarias (ODEPA)- Kilogramo - Kg</t>
  </si>
  <si>
    <t>Estadísticas,ODEPA,Fruta,Agricultura,Número de empleados, Papayo, Chile</t>
  </si>
  <si>
    <t>https://analytics.zoho.com/open-view/2395394000001894109?ZOHO_CRITERIA=%224.6%22.%22Id_Categor%C3%ADa%22%3D100108004</t>
  </si>
  <si>
    <t>Volumen de las importaciones de fruta provenientes de China, por Procesamiento</t>
  </si>
  <si>
    <t>El gráfico muestra el Volumen de las importaciones de fruta provenientes de China, por Procesamiento, durante el Año 2020, de acuerdo a datos recopilados por la Oficina de Estudios y Políticas Agrarias (ODEPA)- toneladas (t)</t>
  </si>
  <si>
    <t>Estadísticas,Agricultura,Fruta,Importaciones,China,Procesamiento,Aceites,Congelados,Conservas,Deshidratados,Fresca,Frutos secos,Jugos</t>
  </si>
  <si>
    <t>https://analytics.zoho.com/open-view/2395394000005581300?ZOHO_CRITERIA=%22Trasposicion_4.3%22.%22Id_auxiliar%22%3D39</t>
  </si>
  <si>
    <t>Número de empleados por Tipo de Fruta, en la Comuna de Lanco</t>
  </si>
  <si>
    <t>El gráfico muestra el Número de empleados por Tipo de Fruta, en la Comuna de Lanco, durante el Periodo 2018-2020, de acuerdo a datos recopilados por la Oficina de Estudios y Políticas Agrarias (ODEPA)- Kilogramo - Kg</t>
  </si>
  <si>
    <t>Estadísticas,ODEPA,Fruta,Agricultura,Número de empleados, Tipo de Fruta, Lanco</t>
  </si>
  <si>
    <t>https://analytics.zoho.com/open-view/2395394000001834656?ZOHO_CRITERIA=%224.6%22.%22C%C3%B3digo_Comuna%22%3D14103</t>
  </si>
  <si>
    <t>100-C 14103</t>
  </si>
  <si>
    <t>Valor de las exportaciones de  Jugos por Tipo de Fruta, producidas a Escala Nacional</t>
  </si>
  <si>
    <t>El gráfico muestra el Valor de las exportaciones de  Jugos por Tipo de Fruta, producidas a Escala Nacional, durante el Año 2020, de acuerdo a datos recopilados por la Oficina de Estudios y Políticas Agrarias (ODEPA)- USD</t>
  </si>
  <si>
    <t>Estadísticas,Agricultura,Fruta,Exportaciones,Chile,Jugos,Guayabo,Mango,Papaya,Durazno Fresco,Membrillo,Cereza,Durazno Conservero,Uva de Mesa,Ciruela Europea,Ciruelo Japonés,Kiwi,Pera,Cramberry,Manzano,Arándano,Frambuesa,Frutilla,Mora Silvestre</t>
  </si>
  <si>
    <t>https://analytics.zoho.com/open-view/2395394000006093638?ZOHO_CRITERIA=%22Trasposicion_4.2%22.%22Id_Procesamiento%22%20%3D%207</t>
  </si>
  <si>
    <t>Número de empleados por Procesamiento (agroindustria), en la Comuna de Nancagua</t>
  </si>
  <si>
    <t>La nube de palabras muestra el Número de empleados por Procesamiento (agroindustria), en la Comuna de Nancagua, durante el Periodo 2018-2020, de acuerdo a datos recopilados por la Oficina de Estudios y Políticas Agrarias (ODEPA)- Kilogramo - Kg</t>
  </si>
  <si>
    <t>Estadísticas,ODEPA,Fruta,Agricultura,Número de empleados, Procesamiento, Nancagua</t>
  </si>
  <si>
    <t>https://analytics.zoho.com/open-view/2395394000001840481?ZOHO_CRITERIA=%224.6%22.%22C%C3%B3digo_Comuna%22%3D6305</t>
  </si>
  <si>
    <t>100-C 6305</t>
  </si>
  <si>
    <t>Vid de mesa</t>
  </si>
  <si>
    <t>Número de empleados por agroindustria de Vid de mesa según Destino, a nivel nacional</t>
  </si>
  <si>
    <t>El gráfico muestra el Número de empleados por agroindustria de Vid de mesa según Destino, a nivel nacional, durante el Periodo 2018-2020, de acuerdo a datos recopilados por la Oficina de Estudios y Políticas Agrarias (ODEPA)- Kilogramo - Kg</t>
  </si>
  <si>
    <t>Estadísticas,ODEPA,Fruta,Agricultura,Número de empleados, Vid de mesa, Chile</t>
  </si>
  <si>
    <t>https://analytics.zoho.com/open-view/2395394000001894853?ZOHO_CRITERIA=%224.6%22.%22Id_Categor%C3%ADa%22%3D100109001</t>
  </si>
  <si>
    <t>Volumen  de fruta por Tipo de Envase, producidas en la Teno</t>
  </si>
  <si>
    <t>El gráfico muestra el Volumen  de fruta por Tipo de Envase, producidas en la Teno, durante el Periodo 2018-2020, de acuerdo a datos recopilados por la Oficina de Estudios y Políticas Agrarias (ODEPA)- Kilogramo - Kg</t>
  </si>
  <si>
    <t>Estadísticas,ODEPA,Fruta,Agricultura,Volumen de fruta, Tipo de Envase, Teno</t>
  </si>
  <si>
    <t>https://analytics.zoho.com/open-view/2395394000001840783?ZOHO_CRITERIA=%224.6%22.%22C%C3%B3digo_Comuna%22%3D7308</t>
  </si>
  <si>
    <t>100-C-7308</t>
  </si>
  <si>
    <t>Número de empresas agroindustriales procesadoras de Lima por Comuna en la Región de Tarapacá</t>
  </si>
  <si>
    <t>El Mapa muestra el Número de empresas agrícolas por Comuna en la Región de Tarapacá, que utilizan Lima en su producción, entre los años 2018-2019, de acuerdo a datos recopilados del directorio de agroindustrías hortofrutícolas efectuados por la ODEPA.</t>
  </si>
  <si>
    <t>agricultura,agrícola,frutícola,directorio,agroindustria,fruta,hortaliza,ODEPA,Ninguno,Región de Tarapacá,Lima</t>
  </si>
  <si>
    <t>https://analytics.zoho.com/open-view/2395394000008782843?ZOHO_CRITERIA=%22Localiza%20CL%22.%22Codreg%22%3D1%20and%20%224.13%20Directorio%20Agroindustria%202020%22.%22Id_Categor%C3%ADa%22%3D100102002</t>
  </si>
  <si>
    <t>100-1</t>
  </si>
  <si>
    <t>Valor de las exportaciones de fruta hacia Filipinas, por Fruta, producidas a Escala Nacional</t>
  </si>
  <si>
    <t>El gráfico muestra el Valor de las exportaciones de fruta hacia Filipinas, por Fruta, producidas a Escala Nacional, durante el Año 2020, de acuerdo a datos recopilados por la Oficina de Estudios y Políticas Agrarias (ODEPA)- USD</t>
  </si>
  <si>
    <t>Estadísticas,Agricultura,Fruta,Exportaciones,Filipinas,Fruta,</t>
  </si>
  <si>
    <t>https://analytics.zoho.com/open-view/2395394000006082651?ZOHO_CRITERIA=%22Trasposicion_4.2%22.%22ID_territorio%22%3D63</t>
  </si>
  <si>
    <t>Variedades Plantadas</t>
  </si>
  <si>
    <t>Especie</t>
  </si>
  <si>
    <t>Plantaciones por Comuna Variedad</t>
  </si>
  <si>
    <t>Superficie plantada de frutales por Variedad y Comuna en la Región de O'Higgins</t>
  </si>
  <si>
    <t>Vista integrada de la superficie plantada de frutales por Comuna y Especie Plantada con la opción de segmentación por Tipo de Cultivo y Especie Plantada en la Región de O'Higgins con base a datos recopilados por la Oficina de Estudios y Políticas Agrarias (ODEPA) en los Catastros Frutícolas Regionales de los años 2018-2019-2020.</t>
  </si>
  <si>
    <t>agricultura,agrícola,frutícola,superficie,plantaciones,fruta,ODEPA,comuna,región,Región de O'Higgins,Variedades Plantadas</t>
  </si>
  <si>
    <t>https://analytics.zoho.com/open-view/2395394000008820884?ZOHO_CRITERIA=%224.12%20Sup%20Plantada%20Frut%C3%ADcola%22.%22Codreg%22%3D6</t>
  </si>
  <si>
    <t>Número de empleados por agroindustria de Frutos oleaginosos según Destino, a nivel nacional</t>
  </si>
  <si>
    <t>El gráfico muestra el Número de empleados por agroindustria de Frutos oleaginosos según Destino, a nivel nacional, durante el Periodo 2018-2020, de acuerdo a datos recopilados por la Oficina de Estudios y Políticas Agrarias (ODEPA)- Kilogramo - Kg</t>
  </si>
  <si>
    <t>Estadísticas,ODEPA,Fruta,Agricultura,Número de empleados, Frutos oleaginosos, Chile</t>
  </si>
  <si>
    <t>https://analytics.zoho.com/open-view/2395394000001878651?ZOHO_CRITERIA=%224.6%22.%22Id_Producto%22%3D100106</t>
  </si>
  <si>
    <t>Valor de las exportaciones de Cítricos por procesamiento, producidas a Escala Nacional</t>
  </si>
  <si>
    <t>El gráfico muestra el Valor de las exportaciones de Cítricos por procesamiento, producidas a Escala Nacional, durante el Año 2020, de acuerdo a datos recopilados por la Oficina de Estudios y Políticas Agrarias (ODEPA)- USD</t>
  </si>
  <si>
    <t>Estadísticas,Agricultura,Fruta,Exportaciones,Chile,Cítricos,Aceites,Congelados,Conservas,Deshidratados,Fresca,Frutos secos,Jugos</t>
  </si>
  <si>
    <t>https://analytics.zoho.com/open-view/2395394000006089151?ZOHO_CRITERIA=%22Trasposicion_4.2%22.%22Id_Producto%22%20%3D%20100102</t>
  </si>
  <si>
    <t>Volumen  de  Duraznero tipo conservero por Procesamiento, producidas a nivel nacional</t>
  </si>
  <si>
    <t>El mapa muestra el Volumen  de  Duraznero tipo conservero por Procesamiento, producidas a nivel nacional, durante el Periodo 2018-2020, de acuerdo a datos recopilados por la Oficina de Estudios y Políticas Agrarias (ODEPA)- Kilogramo - Kg</t>
  </si>
  <si>
    <t>Estadísticas,ODEPA,Fruta,Agricultura,Volumen de fruta, Duraznero tipo conservero, Chile</t>
  </si>
  <si>
    <t>https://analytics.zoho.com/open-view/2395394000001894015?ZOHO_CRITERIA=%224.6%22.%22Id_Categor%C3%ADa%22%3D1001030040</t>
  </si>
  <si>
    <t>Producción de cultivos anuales, por Cultivo de la Región de Coquimbo</t>
  </si>
  <si>
    <t>El gráfico muestra la Producción de cultivos anuales, por Cultivo de la Región de Coquimbo, durante el Periodo 2019-2020, de acuerdo a datos recopilados por la Oficina de Estudios y Políticas Agrarias (ODEPA)- Toneladas</t>
  </si>
  <si>
    <t xml:space="preserve"> Cultivo,ODEPA,Cultivos anuales,Estadisticas,Producción agrícola, Agricultura,Región de Coquimbo</t>
  </si>
  <si>
    <t>https://analytics.zoho.com/open-view/2395394000006351353?ZOHO_CRITERIA=%22Trasposicion_4.10%22.%22Cod_regi%C3%B3n%22%20%3D%204</t>
  </si>
  <si>
    <t>Legumbres</t>
  </si>
  <si>
    <t>Evolución de producción de Legumbres por Región de origen, a Escala Nacional</t>
  </si>
  <si>
    <t>El gráfico muestra la Evolución de producción de Legumbres por Región de origen, a Escala Nacional, durante el Periodo 1979-2020, de acuerdo a datos recopilados por la Oficina de Estudios y Políticas Agrarias (ODEPA)- Toneladas</t>
  </si>
  <si>
    <t xml:space="preserve"> Legumbres,ODEPA,Cultivos anuales,Estadisticas,Producción agrícola, Agricultura,Chile</t>
  </si>
  <si>
    <t>https://analytics.zoho.com/open-view/2395394000006354079?ZOHO_CRITERIA=%22Trasposicion_4.10%22.%22Id_producto%22%20%3D%20100110</t>
  </si>
  <si>
    <t>Conservas</t>
  </si>
  <si>
    <t>Volumen de las exportaciones de Conservas por Fruta, producidas a Escala Nacional</t>
  </si>
  <si>
    <t>El gráfico muestra el Volumen de las exportaciones de Conservas por Fruta, producidas a Escala Nacional, durante el Año 2020, de acuerdo a datos recopilados por la Oficina de Estudios y Políticas Agrarias (ODEPA)- toneladas (t)</t>
  </si>
  <si>
    <t>Estadísticas,Agricultura,Fruta,Exportaciones,Conservas,Fruta,Papaya,Manzano,Uva de Mesa,Arándano,Durazno Conservero,Frutilla,Mora Cultivada,Pera,Cereza,Higo,Membrillo</t>
  </si>
  <si>
    <t>https://analytics.zoho.com/open-view/2395394000000819780?ZOHO_CRITERIA=%22Trasposicion_4.1%22.%22Id_Procesamiento%22%20%3D%203</t>
  </si>
  <si>
    <t>Número de empleados por Tipo de Envase, en la Región Metropolitana</t>
  </si>
  <si>
    <t>El gráfico muestra el Número de empleados por Tipo de Envase, en la Región Metropolitana, durante el Periodo 2018-2020, de acuerdo a datos recopilados por la Oficina de Estudios y Políticas Agrarias (ODEPA)- Kilogramo - Kg</t>
  </si>
  <si>
    <t>Estadísticas,ODEPA,Fruta,Agricultura,Número de empleados, Tipo de Envase, Región Metropolitana</t>
  </si>
  <si>
    <t>https://analytics.zoho.com/open-view/2395394000001829653?ZOHO_CRITERIA=%224.6%22.%22C%C3%B3digo_Regi%C3%B3n%22%3D13</t>
  </si>
  <si>
    <t>Evolución del Valor de las exportaciones de fruta hacia Taiwán, por Tipo de Fruta producidas a Escala Nacional</t>
  </si>
  <si>
    <t>El gráfico muestra la Evolución del Valor de las exportaciones de fruta hacia Taiwán, por Tipo de Fruta producidas a Escala Nacional, durante el Periodo 2012-2020, de acuerdo a datos recopilados por la Oficina de Estudios y Políticas Agrarias (ODEPA)- USD</t>
  </si>
  <si>
    <t>Estadísticas,Agricultura,Fruta,Exportaciones,Taiwán,Tipo de Fruta,Berries,Cítricos,Frutos de hueso (carozo),Frutos de pepita,Frutos secos,Frutos oleaginosos,Otros,Tropicales y subtropicales,Uva</t>
  </si>
  <si>
    <t>https://analytics.zoho.com/open-view/2395394000006080432?ZOHO_CRITERIA=%22Trasposicion_4.2%22.%22ID_territorio%22%3D175</t>
  </si>
  <si>
    <t>Valor de las exportaciones de fruta, por Procesamiento producidas en la Región Metropolitana</t>
  </si>
  <si>
    <t>El gráfico muestra el Valor de las exportaciones de fruta, por Procesamiento producidas en la Región Metropolitana, durante el Año 2020, de acuerdo a datos recopilados por la Oficina de Estudios y Políticas Agrarias (ODEPA)- USD</t>
  </si>
  <si>
    <t>https://analytics.zoho.com/open-view/2395394000006082404?ZOHO_CRITERIA=%22Trasposicion_4.2%22.%22C%C3%B3digo_Regi%C3%B3n%22%20%3D%2013</t>
  </si>
  <si>
    <t>Superficie plantada de especies frutales clasificadas como Berries por Comuna en la Región del Biobío</t>
  </si>
  <si>
    <t>Representación geográfica de la superficie plantada de Berries en la Región del Biobío por Comuna, de acuerdo a datos recopilados por la Oficina de Estudios y Políticas Agrarias (ODEPA) en los Catastros Frutícolas Regionales de los años 2018-2019-2020.</t>
  </si>
  <si>
    <t>agricultura,agrícola,frutícola,superficie,plantaciones,fruta,ODEPA,comuna,región,Región del Biobío,Tipo de Cultivo,Berries</t>
  </si>
  <si>
    <t>https://analytics.zoho.com/open-view/2395394000008814386?ZOHO_CRITERIA=%224.12%20Sup%20Plantada%20Frut%C3%ADcola%22.%22Codreg%22%3D8%20and%20%224.12%20Sup%20Plantada%20Frut%C3%ADcola%22.%22Id_producto%22%3D100101</t>
  </si>
  <si>
    <t>Tipo Producto</t>
  </si>
  <si>
    <t>Empresas por Producto</t>
  </si>
  <si>
    <t>Número de empresas agroindustriales por Producto (Fruta/Hortaliza/Otros) en la Región del Biobío, entre los años 2018-2019</t>
  </si>
  <si>
    <t>La gráfica contiene el número de empresas agrícolas por Producto en la Región del Biobío, entre los años 2018-2019, según datos recopilados del directorio de agroindustrías hortofrutícolas efectuados por la ODEPA.</t>
  </si>
  <si>
    <t>agricultura,agrícola,frutícola,directorio,agroindustria,fruta,hortaliza,ODEPA,Tipo Producto,Región del Biobío,Empresas por Producto</t>
  </si>
  <si>
    <t>https://analytics.zoho.com/open-view/2395394000008782291?ZOHO_CRITERIA=%22Localiza%20CL%22.%22Codreg%22%3D8</t>
  </si>
  <si>
    <t>Volumen  de fruta por Tipo de Envase, producidas en la Maule</t>
  </si>
  <si>
    <t>El gráfico muestra el Volumen  de fruta por Tipo de Envase, producidas en la Maule, durante el Periodo 2018-2020, de acuerdo a datos recopilados por la Oficina de Estudios y Políticas Agrarias (ODEPA)- Kilogramo - Kg</t>
  </si>
  <si>
    <t>Estadísticas,ODEPA,Fruta,Agricultura,Volumen de fruta, Tipo de Envase, Maule</t>
  </si>
  <si>
    <t>https://analytics.zoho.com/open-view/2395394000001840783?ZOHO_CRITERIA=%224.6%22.%22C%C3%B3digo_Comuna%22%3D7105</t>
  </si>
  <si>
    <t>100-C-7105</t>
  </si>
  <si>
    <t>Volumen de las importaciones de fruta provenientes de Francia, por Tipo de Fruta</t>
  </si>
  <si>
    <t>El gráfico muestra el Volumen de las importaciones de fruta provenientes de Francia, por Tipo de Fruta, durante el Año 2020, de acuerdo a datos recopilados por la Oficina de Estudios y Políticas Agrarias (ODEPA)- toneladas (t)</t>
  </si>
  <si>
    <t>Estadísticas,Agricultura,Fruta,Importaciones,Francia,Tipo de Fruta,Berries,Cítricos,Frutos de hueso,Frutos de pepita,Frutos Oleaginosos,Frutos secos,Tropicales y subtropicales, Uva</t>
  </si>
  <si>
    <t>https://analytics.zoho.com/open-view/2395394000005578899?ZOHO_CRITERIA=%22Trasposicion_4.3%22.%22Id_auxiliar%22%3D66</t>
  </si>
  <si>
    <t>Superficie plantada de  Michay según Variedad por Región a Escala Nacional</t>
  </si>
  <si>
    <t>Representación geográfica que muestra la superficie plantada de Michay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</si>
  <si>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Plantada,Michay</t>
  </si>
  <si>
    <t>https://analytics.zoho.com/open-view/2395394000008807134?ZOHO_CRITERIA=%224.12%20Sup%20Plantada%20Frut%C3%ADcola%22.%22id_especie%22%3D63</t>
  </si>
  <si>
    <t>Superficie plantada de especies frutales por Especie en la comuna de Angol</t>
  </si>
  <si>
    <t>Visualización de la superficie plantada de frutales por Especie con segmentador incorporado de Tipo de Cultivo en la comuna de Angol con base a datos recopilados por la Oficina de Estudios y Políticas Agrarias (ODEPA) en los Catastros Frutícolas Regionales de los años 2018-2019-2020.</t>
  </si>
  <si>
    <t>agricultura,agrícola,frutícola,superficie,plantaciones,fruta,ODEPA,comuna,región,Angol,Especie Plantada</t>
  </si>
  <si>
    <t>https://analytics.zoho.com/open-view/2395394000008803974?ZOHO_CRITERIA=%22Localiza%20CL%22.%22Codcom%22%3D9201</t>
  </si>
  <si>
    <t>Evolución del Valor de las importaciones provenientes de Alemania, por Procesamiento</t>
  </si>
  <si>
    <t>El gráfico muestra la Evolución del Valor de las importaciones provenientes de Alemania, por Procesamiento, durante el Periodo 2012-2020, de acuerdo a datos recopilados por la Oficina de Estudios y Políticas Agrarias (ODEPA)- USD</t>
  </si>
  <si>
    <t>https://analytics.zoho.com/open-view/2395394000005678211?ZOHO_CRITERIA=%22Trasposicion_4.4%22.%22Id_auxiliar%22%3D3</t>
  </si>
  <si>
    <t>Volumen de las exportaciones de Chirimoya por País de destino, producidas a Escala Nacional</t>
  </si>
  <si>
    <t>El mapa muestra el Volumen de las exportaciones de Chirimoya por País de destino, producidas a Escala Nacional, durante el Año 2020, de acuerdo a datos recopilados por la Oficina de Estudios y Políticas Agrarias (ODEPA)- toneladas (t)</t>
  </si>
  <si>
    <t>Estadísticas,Agricultura,Fruta,Exportaciones,Chile,Chirimoya,Argentina,Colombia,Emiratos Árabes Unidos,Estados Unidos,Japón</t>
  </si>
  <si>
    <t>https://analytics.zoho.com/open-view/2395394000000824986?ZOHO_CRITERIA=%22Trasposicion_4.1%22.%22Id_Categor%C3%ADa%22%20%3D%20100107002</t>
  </si>
  <si>
    <t>Rendimiento histórico por Tipo de Cultivo en la Región del Biobío</t>
  </si>
  <si>
    <t>La serie detalla el rendimiento promedio histórico por Tipo de Cultivo en la Región del Biobío, según datos publicados por la Oficina de Estudios y Políticas Agrarias (ODEPA) para las Temporadas 1979/1980 a 2019/2020 - quintales métricos por hectárea (qqm/ha)</t>
  </si>
  <si>
    <t>agricultura,agrícola,rendimiento,cultivo,quintales,ODEPA,estadísticas,Región del Biobío,Rendimiento Histórico</t>
  </si>
  <si>
    <t>https://analytics.zoho.com/open-view/2395394000009117720?ZOHO_CRITERIA=%22Localiza%20CL%22.%22Codreg%22%3D8</t>
  </si>
  <si>
    <t>Número de empleados por Fruta, en la Comuna de Los Vilos</t>
  </si>
  <si>
    <t>El gráfico muestra el Número de empleados por Fruta, en la Comuna de Los Vilos, durante el Periodo 2018-2020, de acuerdo a datos recopilados por la Oficina de Estudios y Políticas Agrarias (ODEPA)- Kilogramo - Kg</t>
  </si>
  <si>
    <t>Estadísticas,ODEPA,Fruta,Agricultura,Número de empleados, Fruta, Los Vilos</t>
  </si>
  <si>
    <t>https://analytics.zoho.com/open-view/2395394000001840069?ZOHO_CRITERIA=%224.6%22.%22C%C3%B3digo_Comuna%22%3D4203</t>
  </si>
  <si>
    <t>100-C 4203</t>
  </si>
  <si>
    <t>Precios Diarios de Frambuesa durante el año 2021 en los Mercados Mayoristas de la Región del Biobío</t>
  </si>
  <si>
    <t>Evolución de los Precios diarios de Frambuesa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</si>
  <si>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mayor,Variedad-Origen-Calidad,Frambuesa,Región del Biobío</t>
  </si>
  <si>
    <t>https://analytics.zoho.com/open-view/2395394000008699297?ZOHO_CRITERIA=%22Fruta%20Consolidado%22.%22Codreg%22%3D8%20and%20%22Fruta%20Consolidado%22.%22Categor%C3%ADa%20ID%22%3D100101004</t>
  </si>
  <si>
    <t>Volumen  de fruta por Tipo de Fruta, producidas en la Arica</t>
  </si>
  <si>
    <t>El gráfico muestra el Volumen  de fruta por Tipo de Fruta, producidas en la Arica, durante el Periodo 2018-2020, de acuerdo a datos recopilados por la Oficina de Estudios y Políticas Agrarias (ODEPA)- Kilogramo - Kg</t>
  </si>
  <si>
    <t>Estadísticas,ODEPA,Fruta,Agricultura,Volumen de fruta, Tipo de Fruta, Arica</t>
  </si>
  <si>
    <t>https://analytics.zoho.com/open-view/2395394000001834352?ZOHO_CRITERIA=%224.6%22.%22C%C3%B3digo_Comuna%22%3D15101</t>
  </si>
  <si>
    <t>100-C-15101</t>
  </si>
  <si>
    <t>Evolución del volumen de las importaciones provenientes de Canadá, por Fruta</t>
  </si>
  <si>
    <t>El gráfico muestra la Evolución del volumen de las importaciones provenientes de Canadá, por Fruta, durante el Periodo 2012-2020, de acuerdo a datos recopilados por la Oficina de Estudios y Políticas Agrarias (ODEPA)- toneladas (t)</t>
  </si>
  <si>
    <t>Estadísticas,Agricultura,Fruta,Importaciones,Canadá,Fruta,Arándanos y mirtilos</t>
  </si>
  <si>
    <t>https://analytics.zoho.com/open-view/2395394000005574009?ZOHO_CRITERIA=%22Trasposicion_4.3%22.%22Id_auxiliar%22%3D35</t>
  </si>
  <si>
    <t>Volumen  de fruta por Destino, producidas en la Illapel</t>
  </si>
  <si>
    <t>El gráfico muestra el Volumen  de fruta por Destino, producidas en la Illapel, durante el Periodo 2018-2020, de acuerdo a datos recopilados por la Oficina de Estudios y Políticas Agrarias (ODEPA)- Kilogramo - Kg</t>
  </si>
  <si>
    <t>Estadísticas,ODEPA,Fruta,Agricultura,Volumen de fruta, Destino, Illapel</t>
  </si>
  <si>
    <t>https://analytics.zoho.com/open-view/2395394000001846568?ZOHO_CRITERIA=%224.6%22.%22C%C3%B3digo_Comuna%22%3D4201</t>
  </si>
  <si>
    <t>100-C-4201</t>
  </si>
  <si>
    <t>Número de empresas agroindustriales procesadoras de Damasco por Comuna en la Región de Valparaíso</t>
  </si>
  <si>
    <t>El Mapa muestra el Número de empresas agrícolas por Comuna en la Región de Valparaíso, que utilizan Damasco en su producción, entre los años 2018-2019, de acuerdo a datos recopilados del directorio de agroindustrías hortofrutícolas efectuados por la ODEPA.</t>
  </si>
  <si>
    <t>agricultura,agrícola,frutícola,directorio,agroindustria,fruta,hortaliza,ODEPA,Ninguno,Región de Valparaíso,Damasco</t>
  </si>
  <si>
    <t>https://analytics.zoho.com/open-view/2395394000008782843?ZOHO_CRITERIA=%22Localiza%20CL%22.%22Codreg%22%3D5%20and%20%224.13%20Directorio%20Agroindustria%202020%22.%22Id_Categor%C3%ADa%22%3D100103003</t>
  </si>
  <si>
    <t>Superficie plantada de especies frutales por Especie en la comuna de Lampa</t>
  </si>
  <si>
    <t>Visualización de la superficie plantada de frutales por Especie con segmentador incorporado de Tipo de Cultivo en la comuna de Lampa con base a datos recopilados por la Oficina de Estudios y Políticas Agrarias (ODEPA) en los Catastros Frutícolas Regionales de los años 2018-2019-2020.</t>
  </si>
  <si>
    <t>agricultura,agrícola,frutícola,superficie,plantaciones,fruta,ODEPA,comuna,región,Lampa,Especie Plantada</t>
  </si>
  <si>
    <t>https://analytics.zoho.com/open-view/2395394000008803974?ZOHO_CRITERIA=%22Localiza%20CL%22.%22Codcom%22%3D13302</t>
  </si>
  <si>
    <t>Tangelo</t>
  </si>
  <si>
    <t>Superficie plantada de  Tangelo según Variedad por Región a Escala Nacional</t>
  </si>
  <si>
    <t>Representación geográfica que muestra la superficie plantada de Tangelo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</si>
  <si>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Plantada,Tangelo</t>
  </si>
  <si>
    <t>https://analytics.zoho.com/open-view/2395394000008807134?ZOHO_CRITERIA=%224.12%20Sup%20Plantada%20Frut%C3%ADcola%22.%22id_especie%22%3D45</t>
  </si>
  <si>
    <t>Valor de las importaciones de fruta provenientes de Argentina, por Tipo de Fruta</t>
  </si>
  <si>
    <t>El gráfico muestra el Valor de las importaciones de fruta provenientes de Argentina, por Tipo de Fruta, durante el Año 2020, de acuerdo a datos recopilados por la Oficina de Estudios y Políticas Agrarias (ODEPA)- USD</t>
  </si>
  <si>
    <t>Estadísticas,Agricultura,Fruta,Importaciones,Argentina,Tipo de Fruta,Berries,Cítricos,Frutos de hueso,Frutos de pepita,Frutos Oleaginosos,Frutos secos,Tropicales y subtropicales,Uva</t>
  </si>
  <si>
    <t>https://analytics.zoho.com/open-view/2395394000005672691?ZOHO_CRITERIA=%22Trasposicion_4.4%22.%22Id_auxiliar%22%3D9</t>
  </si>
  <si>
    <t>Volumen de las exportaciones de fruta hacia Panamá, por Región de Origen producidas a Escala Nacional</t>
  </si>
  <si>
    <t>El mapa muestra el Volumen de las exportaciones de fruta hacia Panamá, por Región de Origen producidas a Escala Nacional, durante el Año 2020, de acuerdo a datos recopilados por la Oficina de Estudios y Políticas Agrarias (ODEPA)- toneladas (t)</t>
  </si>
  <si>
    <t>Estadísticas,Agricultura,Fruta,Exportaciones,Panamá,Región de Origen,Ñuble,Biobío,Maule,O'Higgins,Coquimbo,Valparaíso,Metropolitana</t>
  </si>
  <si>
    <t>https://analytics.zoho.com/open-view/2395394000000827189?ZOHO_CRITERIA=%22Trasposicion_4.1%22.%22Id_auxiliar%22%3D139</t>
  </si>
  <si>
    <t>Número de empleados por agroindustria de Frutos de pepita según Destino, a nivel nacional</t>
  </si>
  <si>
    <t>El gráfico muestra el Número de empleados por agroindustria de Frutos de pepita según Destino, a nivel nacional, durante el Periodo 2018-2020, de acuerdo a datos recopilados por la Oficina de Estudios y Políticas Agrarias (ODEPA)- Kilogramo - Kg</t>
  </si>
  <si>
    <t>Estadísticas,ODEPA,Fruta,Agricultura,Número de empleados, Frutos de pepita, Chile</t>
  </si>
  <si>
    <t>https://analytics.zoho.com/open-view/2395394000001878651?ZOHO_CRITERIA=%224.6%22.%22Id_Producto%22%3D100104</t>
  </si>
  <si>
    <t>Volumen de las importaciones de Naranja, por País de origen</t>
  </si>
  <si>
    <t>El mapa muestra el Volumen de las importaciones de Naranja, por País de origen, durante el Año 2020, de acuerdo a datos recopilados por la Oficina de Estudios y Políticas Agrarias (ODEPA)- toneladas (t)</t>
  </si>
  <si>
    <t>Estadísticas,Agricultura,Fruta,Importaciones,Chile,Naranja,Alemania,Argentina,Brasil,España,Estados Unidos,Francia,Haití,México</t>
  </si>
  <si>
    <t>https://analytics.zoho.com/open-view/2395394000005578533?ZOHO_CRITERIA=%22Trasposicion_4.3%22.%22Id_Categor%C3%ADa%22%3D100102005</t>
  </si>
  <si>
    <t xml:space="preserve"> Volumen de las exportaciones de fruta, por Procesamiento producidas en la Región de Atacama</t>
  </si>
  <si>
    <t>El mapa muestra el  Volumen de las exportaciones de fruta, por Procesamiento producidas en la Región de Atacama, durante el Año 2020, de acuerdo a datos recopilados por la Oficina de Estudios y Políticas Agrarias (ODEPA)- toneladas (t)</t>
  </si>
  <si>
    <t>Estadísticas,Agricultura,Fruta,Exportaciones,Región de Atacama,Procesamiento,Aceites,Congelados,Conservas,Deshidratados,Fresca,Frutos secos,Jugos</t>
  </si>
  <si>
    <t>https://analytics.zoho.com/open-view/2395394000000824192?ZOHO_CRITERIA=%22Trasposicion_4.1%22.%22C%C3%B3digo_Regi%C3%B3n%22%20%3D%203</t>
  </si>
  <si>
    <t>Evolución del rendimiento promedio de cultivos de Legumbres en la Región del Biobío para las series de tiempo disponibles</t>
  </si>
  <si>
    <t>Se muestra la evolución del rendimiento promedio de cultivos de Legumbres en la Región del Biobío, según datos publicados por la Oficina de Estudios y Políticas Agrarias (ODEPA) para las Temporadas 1979/1980 a 2019/2020 a Escala Nacional - quintales métricos por hectárea (qqm/ha)</t>
  </si>
  <si>
    <t>agricultura,agrícola,rendimiento,cultivo,quintales,ODEPA,estadísticas,Región del Biobío,Legumbres</t>
  </si>
  <si>
    <t>https://analytics.zoho.com/open-view/2395394000009297093?ZOHO_CRITERIA=%22Localiza%20CL%22.%22Codreg%22%3D8%20and%20%224.11%20Rendimiento%20regional%20cultivo%22.%22Id_producto%22%3D100110</t>
  </si>
  <si>
    <t>Papel-cartón</t>
  </si>
  <si>
    <t>Número de empleados en agroindustria que utiliza envases  Papel-cartón por tipo de empresa a nivel nacional</t>
  </si>
  <si>
    <t>El gráfico muestra el Número de empleados en agroindustria que utiliza envases  Papel-cartón por tipo de empresa a nivel nacional, durante el Periodo 2018-2020, de acuerdo a datos recopilados por la Oficina de Estudios y Políticas Agrarias (ODEPA)- Kilogramo - Kg</t>
  </si>
  <si>
    <t>Estadísticas,ODEPA,Fruta,Agricultura,Número de empleados, Papel-cartón, Chile</t>
  </si>
  <si>
    <t>https://analytics.zoho.com/open-view/2395394000001918250?ZOHO_CRITERIA=%224.6%22.%22Id_Tipo_de_Envase%22%3D5</t>
  </si>
  <si>
    <t>Número de empleados por Tipo de Envase (Agroindustria), en la Comuna de Machalí</t>
  </si>
  <si>
    <t>El gráfico muestra el Número de empleados por Tipo de Envase (Agroindustria), en la Comuna de Machalí, durante el Periodo 2018-2020, de acuerdo a datos recopilados por la Oficina de Estudios y Políticas Agrarias (ODEPA)- Kilogramo - Kg</t>
  </si>
  <si>
    <t>Estadísticas,ODEPA,Fruta,Agricultura,Número de empleados, Tipo de Envase, Machalí</t>
  </si>
  <si>
    <t>https://analytics.zoho.com/open-view/2395394000001846254?ZOHO_CRITERIA=%224.6%22.%22C%C3%B3digo_Comuna%22%3D6108</t>
  </si>
  <si>
    <t>100-C 6108</t>
  </si>
  <si>
    <t>Número de empleados por Tipo de Fruta, en la Comuna de Rengo</t>
  </si>
  <si>
    <t>El gráfico muestra el Número de empleados por Tipo de Fruta, en la Comuna de Rengo, durante el Periodo 2018-2020, de acuerdo a datos recopilados por la Oficina de Estudios y Políticas Agrarias (ODEPA)- Kilogramo - Kg</t>
  </si>
  <si>
    <t>Estadísticas,ODEPA,Fruta,Agricultura,Número de empleados, Tipo de Fruta, Rengo</t>
  </si>
  <si>
    <t>https://analytics.zoho.com/open-view/2395394000001834656?ZOHO_CRITERIA=%224.6%22.%22C%C3%B3digo_Comuna%22%3D6115</t>
  </si>
  <si>
    <t>100-C 6115</t>
  </si>
  <si>
    <t>Zanahoria</t>
  </si>
  <si>
    <t>Precios Diarios de Zanahoria durante el año 2021 en los Mercados Mayoristas de la Región de Ñuble</t>
  </si>
  <si>
    <t>Evolución de los Precios diarios de Zanahoria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</si>
  <si>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mayor,Variedad-Origen-Calidad,Zanahoria,Región de Ñuble</t>
  </si>
  <si>
    <t>https://analytics.zoho.com/open-view/2395394000008703957?ZOHO_CRITERIA=%22Hortaliza%20Consolidado%22.%22Codreg%22%3D16%20and%20%22Hortaliza%20Consolidado%22.%22Categor%C3%ADa%20ID%22%3D100114013%0A</t>
  </si>
  <si>
    <t>Volumen  de fruta por Destino, producidas en la Codegua</t>
  </si>
  <si>
    <t>El gráfico muestra el Volumen  de fruta por Destino, producidas en la Codegua, durante el Periodo 2018-2020, de acuerdo a datos recopilados por la Oficina de Estudios y Políticas Agrarias (ODEPA)- Kilogramo - Kg</t>
  </si>
  <si>
    <t>Estadísticas,ODEPA,Fruta,Agricultura,Volumen de fruta, Destino, Codegua</t>
  </si>
  <si>
    <t>https://analytics.zoho.com/open-view/2395394000001846568?ZOHO_CRITERIA=%224.6%22.%22C%C3%B3digo_Comuna%22%3D6102</t>
  </si>
  <si>
    <t>100-C-6102</t>
  </si>
  <si>
    <t>Variación porcentual del Rendimiento histórico (%) por Cultivo en la Región de Valparaíso</t>
  </si>
  <si>
    <t>La serie muestra la variación interanual del rendimiento promedio por Cultivo con filtro integrado de Tipo de Cultivo, según datos provenientes de la Oficina de Estudios y Políticas Agrarias (ODEPA) para las Temporadas 2009/2010 - 2019/2020 en la Región de Valparaíso - Porcentaje (%)</t>
  </si>
  <si>
    <t>agricultura,agrícola,rendimiento,cultivo,quintales,ODEPA,estadísticas,Región de Valparaíso,Variación del Rendimiento</t>
  </si>
  <si>
    <t>https://analytics.zoho.com/open-view/2395394000009140857?ZOHO_CRITERIA=%22Localiza%20CL%22.%22Codreg%22%3D5</t>
  </si>
  <si>
    <t>Evolución del volumen de las importaciones de  Frutos de hueso (carozo) por Procesamiento</t>
  </si>
  <si>
    <t>El gráfico muestra la Evolución del volumen de las importaciones de  Frutos de hueso (carozo) por Procesamiento, durante el Periodo 2012-2020, de acuerdo a datos recopilados por la Oficina de Estudios y Políticas Agrarias (ODEPA)- toneladas (t)</t>
  </si>
  <si>
    <t>Estadísticas,Agricultura,Fruta,Importaciones,Chile,Frutos de hueso (carozo),Aceites,Congelados,Conservas,Deshidratados,Fresca,Frutos secos,Jugos</t>
  </si>
  <si>
    <t>https://analytics.zoho.com/open-view/2395394000005572436?ZOHO_CRITERIA=%22Trasposicion_4.3%22.%22Id_Producto%22%3D100103</t>
  </si>
  <si>
    <t>Evolución del Valor de las exportaciones de fruta hacia Filipinas, por Tipo de Fruta producidas a Escala Nacional</t>
  </si>
  <si>
    <t>El gráfico muestra la Evolución del Valor de las exportaciones de fruta hacia Filipinas, por Tipo de Fruta producidas a Escala Nacional, durante el Periodo 2012-2020, de acuerdo a datos recopilados por la Oficina de Estudios y Políticas Agrarias (ODEPA)- USD</t>
  </si>
  <si>
    <t>Estadísticas,Agricultura,Fruta,Exportaciones,Filipinas,Tipo de Fruta,Berries,Cítricos,Frutos de hueso (carozo),Frutos de pepita,Frutos secos,Frutos oleaginosos,Otros,Tropicales y subtropicales,Uva</t>
  </si>
  <si>
    <t>https://analytics.zoho.com/open-view/2395394000006080432?ZOHO_CRITERIA=%22Trasposicion_4.2%22.%22ID_territorio%22%3D63</t>
  </si>
  <si>
    <t>Volumen de las exportaciones de Membrillo por País de destino, producidas a Escala Nacional</t>
  </si>
  <si>
    <t>El mapa muestra el Volumen de las exportaciones de Membrillo por País de destino, producidas a Escala Nacional, durante el Año 2020, de acuerdo a datos recopilados por la Oficina de Estudios y Políticas Agrarias (ODEPA)- toneladas (t)</t>
  </si>
  <si>
    <t>https://analytics.zoho.com/open-view/2395394000000824986?ZOHO_CRITERIA=%22Trasposicion_4.1%22.%22Id_Categor%C3%ADa%22%20%3D%20100104003</t>
  </si>
  <si>
    <t>El gráfico muestra el Volumen de las importaciones de Kiwi, por País de origen, durante el Año 2020, de acuerdo a datos recopilados por la Oficina de Estudios y Políticas Agrarias (ODEPA)- toneladas (t)</t>
  </si>
  <si>
    <t>Estadísticas,Agricultura,Fruta,Importaciones,Chile,Kiwi,Aceites,Congelados,Conservas,Deshidratados,Fresca,Frutos secos,Jugos</t>
  </si>
  <si>
    <t>https://analytics.zoho.com/open-view/2395394000005578723?ZOHO_CRITERIA=%22Trasposicion_4.3%22.%22Id_Categor%C3%ADa%22%3D100101007</t>
  </si>
  <si>
    <t>Volumen de las importaciones  de Fresca por Fruta</t>
  </si>
  <si>
    <t>El gráfico muestra el Volumen de las importaciones  de Fresca por Fruta, durante el Año 2020, de acuerdo a datos recopilados por la Oficina de Estudios y Políticas Agrarias (ODEPA)- toneladas (t)</t>
  </si>
  <si>
    <t>https://analytics.zoho.com/open-view/2395394000005584318?ZOHO_CRITERIA=%22Trasposicion_4.3%22.%22Id_Procesamiento%22%20%3D%205</t>
  </si>
  <si>
    <t>Plátano</t>
  </si>
  <si>
    <t>Precios Diarios de Plátano durante el año 2021 en los Mercados Mayoristas de la Región Metropolitana</t>
  </si>
  <si>
    <t>Evolución de los Precios diarios de Plátano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</si>
  <si>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mayor,Variedad-Origen-Calidad,Plátano,Región Metropolitana</t>
  </si>
  <si>
    <t>https://analytics.zoho.com/open-view/2395394000008699297?ZOHO_CRITERIA=%22Fruta%20Consolidado%22.%22Codreg%22%3D13%20and%20%22Fruta%20Consolidado%22.%22Categor%C3%ADa%20ID%22%3D100108006</t>
  </si>
  <si>
    <t>Evolución del volumen de las importaciones  de Fresca por Fruta</t>
  </si>
  <si>
    <t>El gráfico muestra la Evolución del volumen de las importaciones  de Fresca por Fruta, durante el Periodo 2012-2020, de acuerdo a datos recopilados por la Oficina de Estudios y Políticas Agrarias (ODEPA)- toneladas (t)</t>
  </si>
  <si>
    <t>https://analytics.zoho.com/open-view/2395394000005574410?ZOHO_CRITERIA=%22Trasposicion_4.3%22.%22Id_Procesamiento%22%20%3D%205</t>
  </si>
  <si>
    <t>Número de empleados por agroindustria de Ciruelo japonés según Destino, a nivel nacional</t>
  </si>
  <si>
    <t>El gráfico muestra el Número de empleados por agroindustria de Ciruelo japonés según Destino, a nivel nacional, durante el Periodo 2018-2020, de acuerdo a datos recopilados por la Oficina de Estudios y Políticas Agrarias (ODEPA)- Kilogramo - Kg</t>
  </si>
  <si>
    <t>https://analytics.zoho.com/open-view/2395394000001894853?ZOHO_CRITERIA=%224.6%22.%22Id_Categor%C3%ADa%22%3D1001030020</t>
  </si>
  <si>
    <t>Superficie plantada de especies frutales por Especie en la comuna de La Unión</t>
  </si>
  <si>
    <t>Visualización de la superficie plantada de frutales por Especie con segmentador incorporado de Tipo de Cultivo en la comuna de La Unión con base a datos recopilados por la Oficina de Estudios y Políticas Agrarias (ODEPA) en los Catastros Frutícolas Regionales de los años 2018-2019-2020.</t>
  </si>
  <si>
    <t>agricultura,agrícola,frutícola,superficie,plantaciones,fruta,ODEPA,comuna,región,La Unión,Especie Plantada</t>
  </si>
  <si>
    <t>https://analytics.zoho.com/open-view/2395394000008803974?ZOHO_CRITERIA=%22Localiza%20CL%22.%22Codcom%22%3D14201</t>
  </si>
  <si>
    <t>Evolución del valor de las exportaciones de  Fresca por País de destino, producidas a Escala Nacional</t>
  </si>
  <si>
    <t>El gráfico muestra la Evolución del valor de las exportaciones de  Fresca por País de destino, producidas a Escala Nacional, durante el Periodo 2012-2020, de acuerdo a datos recopilados por la Oficina de Estudios y Políticas Agrarias (ODEPA)- USD</t>
  </si>
  <si>
    <t>Estadísticas,Agricultura,Fruta,Exportaciones,Chile,Fresca,Arándano,Frambuesa,Higo,Kiwi,Mora,Otros berries,Limón,Mandarina,Naranja,Pomelo,Otros cítricos,Cereza,Ciruela,Damasco,Durazno,Nectarín,Manzana,Membrillo,Pera,Almendra,Avellana,Castaña,Nuez,Pistacho,Otros frutos secos,Olivo,Palta,Chirimoya,Otros frutos,Plumcots,Mango,Papaya,Piña,Plátano,Coco,Uva,Frutilla</t>
  </si>
  <si>
    <t>https://analytics.zoho.com/open-view/2395394000006080997?ZOHO_CRITERIA=%22Trasposicion_4.2%22.%22Id_Procesamiento%22%20%3D%205</t>
  </si>
  <si>
    <t>Evolución del volumen de las exportaciones de fruta hacia Taiwán, por Fruta producidas a Escala Nacional</t>
  </si>
  <si>
    <t>El gráfico muestra la Evolución del volumen de las exportaciones de fruta hacia Taiwán, por Fruta producidas a Escala Nacional, durante el Periodo 2012-2020, de acuerdo a datos recopilados por la Oficina de Estudios y Políticas Agrarias (ODEPA)- toneladas (t)</t>
  </si>
  <si>
    <t>Estadísticas,Agricultura,Fruta,Exportaciones,Taiwán,Fruta,Aceituna,Arándanos y mirtilos,Cereza,Ciruela,Coco,Frutilla,Kiwi,Manzana,Nectarín,Plumcots,Uva</t>
  </si>
  <si>
    <t>https://analytics.zoho.com/open-view/2395394000000988827?ZOHO_CRITERIA=%22Trasposicion_4.1%22.%22Id_auxiliar%22%3D175</t>
  </si>
  <si>
    <t>Evolución de producción de cultivos anuales por Cultivo en la Región de La Araucanía</t>
  </si>
  <si>
    <t>El gráfico muestra la Evolución de producción de cultivos anuales por Cultivo en la Región de La Araucanía, durante el Periodo 1979-2020, de acuerdo a datos recopilados por la Oficina de Estudios y Políticas Agrarias (ODEPA)- Toneladas</t>
  </si>
  <si>
    <t xml:space="preserve"> Cultivo,ODEPA,Cultivos anuales,Estadisticas,Producción agrícola, Agricultura,Región de La Araucanía</t>
  </si>
  <si>
    <t>https://analytics.zoho.com/open-view/2395394000006353941?ZOHO_CRITERIA=%22Trasposicion_4.10%22.%22Cod_regi%C3%B3n%22%20%3D%209</t>
  </si>
  <si>
    <t>Precios Diarios de Damasco durante el año 2021 en los Mercados Mayoristas de la Región de Valparaíso</t>
  </si>
  <si>
    <t>Evolución de los Precios diarios de Damasco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</si>
  <si>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mayor,Variedad-Origen-Calidad,Damasco,Región de Valparaíso</t>
  </si>
  <si>
    <t>https://analytics.zoho.com/open-view/2395394000008699297?ZOHO_CRITERIA=%22Fruta%20Consolidado%22.%22Codreg%22%3D5%20and%20%22Fruta%20Consolidado%22.%22Categor%C3%ADa%20ID%22%3D100103003</t>
  </si>
  <si>
    <t>Número de empleados de industria frutícola por Comuna, en la Región de Tarapacá</t>
  </si>
  <si>
    <t>El mapa muestra el Número de empleados de industria frutícola por Comuna, en la Región de Tarapacá, durante el Periodo 2018-2020, de acuerdo a datos recopilados por la Oficina de Estudios y Políticas Agrarias (ODEPA)- Kilogramo - Kg</t>
  </si>
  <si>
    <t>Estadísticas,ODEPA,Fruta,Agricultura,Número de empleados, Comuna, Región de Tarapacá</t>
  </si>
  <si>
    <t>https://analytics.zoho.com/open-view/2395394000001779029?ZOHO_CRITERIA=%224.6%22.%22C%C3%B3digo_Regi%C3%B3n%22%3D1</t>
  </si>
  <si>
    <t>Número de empleados por Tipo de Fruta, en la Comuna de Los Andes</t>
  </si>
  <si>
    <t>El gráfico muestra el Número de empleados por Tipo de Fruta, en la Comuna de Los Andes, durante el Periodo 2018-2020, de acuerdo a datos recopilados por la Oficina de Estudios y Políticas Agrarias (ODEPA)- Kilogramo - Kg</t>
  </si>
  <si>
    <t>Estadísticas,ODEPA,Fruta,Agricultura,Número de empleados, Tipo de Fruta, Los Andes</t>
  </si>
  <si>
    <t>https://analytics.zoho.com/open-view/2395394000001834656?ZOHO_CRITERIA=%224.6%22.%22C%C3%B3digo_Comuna%22%3D5301</t>
  </si>
  <si>
    <t>100-C 5301</t>
  </si>
  <si>
    <t>Volumen de las exportaciones de Mango por País de destino, producidas a Escala Nacional</t>
  </si>
  <si>
    <t>El mapa muestra el Volumen de las exportaciones de Mango por País de destino, producidas a Escala Nacional, durante el Año 2020, de acuerdo a datos recopilados por la Oficina de Estudios y Políticas Agrarias (ODEPA)- toneladas (t)</t>
  </si>
  <si>
    <t>Estadísticas,Agricultura,Fruta,Exportaciones,Chile,Mango,Argentina,Bolivia,Brasil,Canadá,Colombia,Cuba,Eslovaquia,Estados Unidos,México,Panamá,Paraguay,Perú,Reino Unido,República Dominicana,Suecia,Hong Kong,Aruba</t>
  </si>
  <si>
    <t>https://analytics.zoho.com/open-view/2395394000000824986?ZOHO_CRITERIA=%22Trasposicion_4.1%22.%22Id_Categor%C3%ADa%22%20%3D%20100108002</t>
  </si>
  <si>
    <t>Volumen de las exportaciones de Durazno por Región de Origen, producidas a Escala Nacional</t>
  </si>
  <si>
    <t>El mapa muestra el Volumen de las exportaciones de Durazno por Región de Origen, producidas a Escala Nacional, durante el Año 2020, de acuerdo a datos recopilados por la Oficina de Estudios y Políticas Agrarias (ODEPA)- toneladas (t)</t>
  </si>
  <si>
    <t>Estadísticas,Agricultura,Fruta,Exportaciones,Chile,Durazno,Antofagasta,Araucanía,Arica y Parinacota,Atacama,Biobío,Coquimbo,Los Lagos,Magallanes,Maule,Mercadería extranjera nacionalizada,Metropolitana,Ñuble,O'Higgins,Tarapacá,Valparaíso</t>
  </si>
  <si>
    <t>https://analytics.zoho.com/open-view/2395394000000824786?ZOHO_CRITERIA=%22Trasposicion_4.1%22.%22Id_Categor%C3%ADa%22%20%3D%20100103004</t>
  </si>
  <si>
    <t>Evolución del Valor de las importaciones de Pistacho por Procesamiento</t>
  </si>
  <si>
    <t>El gráfico muestra la Evolución del Valor de las importaciones de Pistacho por Procesamiento, durante el Periodo 2012-2020, de acuerdo a datos recopilados por la Oficina de Estudios y Políticas Agrarias (ODEPA)- USD</t>
  </si>
  <si>
    <t>Estadísticas,Agricultura,Fruta,Importaciones,Chile,Pistacho,Aceites,Congelados,Conservas,Deshidratados,Fresca,Frutos secos,Jugos</t>
  </si>
  <si>
    <t>https://analytics.zoho.com/open-view/2395394000005672227?ZOHO_CRITERIA=%22Trasposicion_4.4%22.%22Id_Categor%C3%ADa%22%20%3D%20100105005</t>
  </si>
  <si>
    <t xml:space="preserve"> Valor de las exportaciones de fruta hacia Bielorrusia, por Región de Origen producidas a Escala Nacional</t>
  </si>
  <si>
    <t>El gráfico muestra el  Valor de las exportaciones de fruta hacia Bielorrusia, por Región de Origen producidas a Escala Nacional, durante el Año 2020, de acuerdo a datos recopilados por la Oficina de Estudios y Políticas Agrarias (ODEPA)- USD</t>
  </si>
  <si>
    <t>Estadísticas,Agricultura,Fruta,Exportaciones,Bielorrusia,Región de Origen,Ñuble,Biobío,Maule,O'Higgins,Coquimbo,Valparaíso,Metropolitana</t>
  </si>
  <si>
    <t>https://analytics.zoho.com/open-view/2395394000006082507?ZOHO_CRITERIA=%22Trasposicion_4.2%22.%22ID_territorio%22%3D21</t>
  </si>
  <si>
    <t>Valor de las importaciones de Frutilla por País de origen</t>
  </si>
  <si>
    <t>El mapa muestra el Valor de las importaciones de Frutilla por País de origen, durante el Año 2020, de acuerdo a datos recopilados por la Oficina de Estudios y Políticas Agrarias (ODEPA)- USD</t>
  </si>
  <si>
    <t>Estadísticas,Agricultura,Fruta,Importaciones,Chile,Frutilla,Argentina,Bélgica,China,Egipto,Estados Unidos,Tailandia,Turquía</t>
  </si>
  <si>
    <t>https://analytics.zoho.com/open-view/2395394000005681415?ZOHO_CRITERIA=%22Trasposicion_4.4%22.%22Id_Categor%C3%ADa%22%20%3D%20100112025</t>
  </si>
  <si>
    <t xml:space="preserve"> Volumen de las exportaciones de fruta, por País de destino y Tipo de Fruta producidas en la Región de Arica y Parinacota</t>
  </si>
  <si>
    <t>El mapa muestra el  Volumen de las exportaciones de fruta, por País de destino y Tipo de Fruta producidas en la Región de Arica y Parinacota, durante el Año 2020, de acuerdo a datos recopilados por la Oficina de Estudios y Políticas Agrarias (ODEPA)- toneladas (t)</t>
  </si>
  <si>
    <t>Estadísticas,Agricultura,Fruta,Exportaciones,Región de Arica y Parinacota,País de destino,Alemania,Arabia Saudita,Argentina,Bolivia,Brasil,Canadá,China,Colombia,Corea del Sur,Ecuador,España,Estados Unidos,Francia,Grecia,Kuwait,Malasia,México,Países Bajos,Perú,Reino Unido,Taiwán,Venezuela</t>
  </si>
  <si>
    <t>https://analytics.zoho.com/open-view/2395394000005736700?ZOHO_CRITERIA=%22Trasposicion_4.1%22.%22C%C3%B3digo_Regi%C3%B3n%22%20%3D%2015</t>
  </si>
  <si>
    <t>Volumen de las exportaciones de Jugos por Fruta, producidas a Escala Nacional</t>
  </si>
  <si>
    <t>El gráfico muestra el Volumen de las exportaciones de Jugos por Fruta, producidas a Escala Nacional, durante el Año 2020, de acuerdo a datos recopilados por la Oficina de Estudios y Políticas Agrarias (ODEPA)- toneladas (t)</t>
  </si>
  <si>
    <t>Estadísticas,Agricultura,Fruta,Exportaciones,Jugos,Fruta,Guayabo,Mango,Papaya,Durazno Fresco,Membrillo,Cereza,Durazno Conservero,Uva de Mesa,Ciruela Europea,Ciruelo Japonés,Kiwi,Pera,Cramberry,Manzano,Arándano,Frambuesa,Frutilla,Mora Silvestre</t>
  </si>
  <si>
    <t>https://analytics.zoho.com/open-view/2395394000000819780?ZOHO_CRITERIA=%22Trasposicion_4.1%22.%22Id_Procesamiento%22%20%3D%207</t>
  </si>
  <si>
    <t>Número de empleados por Tipo de Fruta, en la Comuna de Arica</t>
  </si>
  <si>
    <t>El gráfico muestra el Número de empleados por Tipo de Fruta, en la Comuna de Arica, durante el Periodo 2018-2020, de acuerdo a datos recopilados por la Oficina de Estudios y Políticas Agrarias (ODEPA)- Kilogramo - Kg</t>
  </si>
  <si>
    <t>Estadísticas,ODEPA,Fruta,Agricultura,Número de empleados, Tipo de Fruta, Arica</t>
  </si>
  <si>
    <t>https://analytics.zoho.com/open-view/2395394000001834656?ZOHO_CRITERIA=%224.6%22.%22C%C3%B3digo_Comuna%22%3D15101</t>
  </si>
  <si>
    <t>100-C 15101</t>
  </si>
  <si>
    <t>Volumen  de fruta por Destino, producidas en la San Clemente</t>
  </si>
  <si>
    <t>El gráfico muestra el Volumen  de fruta por Destino, producidas en la San Clemente, durante el Periodo 2018-2020, de acuerdo a datos recopilados por la Oficina de Estudios y Políticas Agrarias (ODEPA)- Kilogramo - Kg</t>
  </si>
  <si>
    <t>Estadísticas,ODEPA,Fruta,Agricultura,Volumen de fruta, Destino, San Clemente</t>
  </si>
  <si>
    <t>https://analytics.zoho.com/open-view/2395394000001846568?ZOHO_CRITERIA=%224.6%22.%22C%C3%B3digo_Comuna%22%3D7109</t>
  </si>
  <si>
    <t>100-C-7109</t>
  </si>
  <si>
    <t>Uva</t>
  </si>
  <si>
    <t>Volumen de las exportaciones de Uva por Región de Origen, producidas a Escala Nacional</t>
  </si>
  <si>
    <t>El mapa muestra el Volumen de las exportaciones de Uva por Región de Origen, producidas a Escala Nacional, durante el Año 2020, de acuerdo a datos recopilados por la Oficina de Estudios y Políticas Agrarias (ODEPA)- toneladas (t)</t>
  </si>
  <si>
    <t>Estadísticas,Agricultura,Fruta,Exportaciones,Chile,Uva,Antofagasta,Araucanía,Arica y Parinacota,Atacama,Aysén,Biobío,Coquimbo,Los Lagos,Los Ríos,Magallanes,Maule,Mercadería extranjera nacionalizada,Metropolitana,Ñuble,O'Higgins,Tarapacá,Valparaíso</t>
  </si>
  <si>
    <t>https://analytics.zoho.com/open-view/2395394000000824786?ZOHO_CRITERIA=%22Trasposicion_4.1%22.%22Id_Categor%C3%ADa%22%20%3D%20100109001</t>
  </si>
  <si>
    <t>Número de empleados por Procesamiento (agroindustria), en la Comuna de Quillota</t>
  </si>
  <si>
    <t>La nube de palabras muestra el Número de empleados por Procesamiento (agroindustria), en la Comuna de Quillota, durante el Periodo 2018-2020, de acuerdo a datos recopilados por la Oficina de Estudios y Políticas Agrarias (ODEPA)- Kilogramo - Kg</t>
  </si>
  <si>
    <t>Estadísticas,ODEPA,Fruta,Agricultura,Número de empleados, Procesamiento, Quillota</t>
  </si>
  <si>
    <t>https://analytics.zoho.com/open-view/2395394000001840481?ZOHO_CRITERIA=%224.6%22.%22C%C3%B3digo_Comuna%22%3D5501</t>
  </si>
  <si>
    <t xml:space="preserve"> Valor de las importaciones  de Congelados por País origen</t>
  </si>
  <si>
    <t>El mapa muestra el  Valor de las importaciones  de Congelados por País origen, durante el Año 2020, de acuerdo a datos recopilados por la Oficina de Estudios y Políticas Agrarias (ODEPA)- USD</t>
  </si>
  <si>
    <t>Estadísticas,Agricultura,Fruta,Importaciones,Chile,Congelados,Arándano,Damasco,Durazno,Frambuesa,Frutilla,Kiwi,Manzana,Mora,Uva</t>
  </si>
  <si>
    <t>https://analytics.zoho.com/open-view/2395394000005681589?ZOHO_CRITERIA=%22Trasposicion_4.4%22.%22Id_Procesamiento%22%20%3D%202</t>
  </si>
  <si>
    <t>Número de empleados por Procesamiento (agroindustria), en la Comuna de Teno</t>
  </si>
  <si>
    <t>La nube de palabras muestra el Número de empleados por Procesamiento (agroindustria), en la Comuna de Teno, durante el Periodo 2018-2020, de acuerdo a datos recopilados por la Oficina de Estudios y Políticas Agrarias (ODEPA)- Kilogramo - Kg</t>
  </si>
  <si>
    <t>Estadísticas,ODEPA,Fruta,Agricultura,Número de empleados, Procesamiento, Teno</t>
  </si>
  <si>
    <t>https://analytics.zoho.com/open-view/2395394000001840481?ZOHO_CRITERIA=%224.6%22.%22C%C3%B3digo_Comuna%22%3D7308</t>
  </si>
  <si>
    <t>Nectarino</t>
  </si>
  <si>
    <t>Número de empleados por agroindustria de Nectarino según Destino, a nivel nacional</t>
  </si>
  <si>
    <t>El gráfico muestra el Número de empleados por agroindustria de Nectarino según Destino, a nivel nacional, durante el Periodo 2018-2020, de acuerdo a datos recopilados por la Oficina de Estudios y Políticas Agrarias (ODEPA)- Kilogramo - Kg</t>
  </si>
  <si>
    <t>Estadísticas,ODEPA,Fruta,Agricultura,Número de empleados, Nectarino, Chile</t>
  </si>
  <si>
    <t>https://analytics.zoho.com/open-view/2395394000001894853?ZOHO_CRITERIA=%224.6%22.%22Id_Categor%C3%ADa%22%3D100103006</t>
  </si>
  <si>
    <t>Precios Diarios de Pera durante el año 2021 en los Mercados Mayoristas de Chile</t>
  </si>
  <si>
    <t>Evolución de los Precios diarios de Pera en pesos chilenos por kilogramo desde el 1/1/2021 a la fecha en los Mercados Mayoristas del país con base en datos reportados por la Oficina de Estudios y Políticas Agrarias (ODEPA)</t>
  </si>
  <si>
    <t>precio,diario,ODEPA,agrícola,productos agrícolas,verduras,por mayor,Mercado Mayorista,Pera,Chile</t>
  </si>
  <si>
    <t>https://analytics.zoho.com/open-view/2395394000008697993?ZOHO_CRITERIA=%22Fruta%20Consolidado%22.%22Categor%C3%ADa%20ID%22%3D100104005</t>
  </si>
  <si>
    <t>Número de empleados por Fruta, en la Comuna de San Esteban</t>
  </si>
  <si>
    <t>El gráfico muestra el Número de empleados por Fruta, en la Comuna de San Esteban, durante el Periodo 2018-2020, de acuerdo a datos recopilados por la Oficina de Estudios y Políticas Agrarias (ODEPA)- Kilogramo - Kg</t>
  </si>
  <si>
    <t>Estadísticas,ODEPA,Fruta,Agricultura,Número de empleados, Fruta, San Esteban</t>
  </si>
  <si>
    <t>https://analytics.zoho.com/open-view/2395394000001840069?ZOHO_CRITERIA=%224.6%22.%22C%C3%B3digo_Comuna%22%3D5304</t>
  </si>
  <si>
    <t>100-C 5304</t>
  </si>
  <si>
    <t>Superficie plantada de especies frutales por Sistema de Plantación en la comuna de Los Angeles</t>
  </si>
  <si>
    <t>Se representa la superficie plantada de frutales por Sistema de Plantación, Tipo de Cultivo y Especie Plantada en la comuna de Los Angeles con base a datos recopilados por la Oficina de Estudios y Políticas Agrarias (ODEPA) en los Catastros Frutícolas Regionales de los años 2018-2019-2020.</t>
  </si>
  <si>
    <t>agricultura,agrícola,frutícola,superficie,plantaciones,fruta,ODEPA,comuna,región,Los Angeles,Sistema Plantación</t>
  </si>
  <si>
    <t>https://analytics.zoho.com/open-view/2395394000008804399?ZOHO_CRITERIA=%22Localiza%20CL%22.%22Codcom%22%3D8301</t>
  </si>
  <si>
    <t>Volumen de las exportaciones de fruta hacia Ecuador, por Región de Origen producidas a Escala Nacional</t>
  </si>
  <si>
    <t>El mapa muestra el Volumen de las exportaciones de fruta hacia Ecuador, por Región de Origen producidas a Escala Nacional, durante el Año 2020, de acuerdo a datos recopilados por la Oficina de Estudios y Políticas Agrarias (ODEPA)- toneladas (t)</t>
  </si>
  <si>
    <t>https://analytics.zoho.com/open-view/2395394000000827189?ZOHO_CRITERIA=%22Trasposicion_4.1%22.%22Id_auxiliar%22%3D52</t>
  </si>
  <si>
    <t>Volumen  de fruta por Procesamiento, producidas en la Calera de Tango</t>
  </si>
  <si>
    <t>El gráfico muestra el Volumen  de fruta por Procesamiento, producidas en la Calera de Tango, durante el Periodo 2018-2020, de acuerdo a datos recopilados por la Oficina de Estudios y Políticas Agrarias (ODEPA)- Kilogramo - Kg</t>
  </si>
  <si>
    <t>Estadísticas,ODEPA,Fruta,Agricultura,Volumen de fruta, Procesamiento, Calera de Tango</t>
  </si>
  <si>
    <t>https://analytics.zoho.com/open-view/2395394000001840276?ZOHO_CRITERIA=%224.6%22.%22C%C3%B3digo_Comuna%22%3D13403</t>
  </si>
  <si>
    <t>100-C-13403</t>
  </si>
  <si>
    <t>Número de empleados por Fruta, en la Comuna de Loncoche</t>
  </si>
  <si>
    <t>El gráfico muestra el Número de empleados por Fruta, en la Comuna de Loncoche, durante el Periodo 2018-2020, de acuerdo a datos recopilados por la Oficina de Estudios y Políticas Agrarias (ODEPA)- Kilogramo - Kg</t>
  </si>
  <si>
    <t>Estadísticas,ODEPA,Fruta,Agricultura,Número de empleados, Fruta, Loncoche</t>
  </si>
  <si>
    <t>https://analytics.zoho.com/open-view/2395394000001840069?ZOHO_CRITERIA=%224.6%22.%22C%C3%B3digo_Comuna%22%3D9109</t>
  </si>
  <si>
    <t>100-C 9109</t>
  </si>
  <si>
    <t>Evolución del rendimiento promedio de cultivos de Cereales en la Región de Valparaíso para las series de tiempo disponibles</t>
  </si>
  <si>
    <t>Se muestra la evolución del rendimiento promedio de cultivos de Cereales en la Región de Valparaíso, según datos publicados por la Oficina de Estudios y Políticas Agrarias (ODEPA) para las Temporadas 1979/1980 a 2019/2020 a Escala Nacional - quintales métricos por hectárea (qqm/ha)</t>
  </si>
  <si>
    <t>agricultura,agrícola,rendimiento,cultivo,quintales,ODEPA,estadísticas,Región de Valparaíso,Cereales</t>
  </si>
  <si>
    <t>https://analytics.zoho.com/open-view/2395394000009297093?ZOHO_CRITERIA=%22Localiza%20CL%22.%22Codreg%22%3D5%20and%20%224.11%20Rendimiento%20regional%20cultivo%22.%22Id_producto%22%3D100111</t>
  </si>
  <si>
    <t>Vega Modelo de Temuco</t>
  </si>
  <si>
    <t>Precios Diarios de Frutas durante el año 2021 en la Vega Modelo de Temuco</t>
  </si>
  <si>
    <t>Evolución de los Precios diarios de Frutas en pesos chilenos por kilogramo desde el 1/1/2021 a la fecha en la Vega Modelo de Temuco con base en datos reportados por la Oficina de Estudios y Políticas Agrarias (ODEPA)</t>
  </si>
  <si>
    <t>precio,diario,ODEPA,agrícola,productos agrícolas,verduras,por mayor,Fruta,Vega Modelo de Temuco,Chile</t>
  </si>
  <si>
    <t>https://analytics.zoho.com/open-view/2395394000008656520?ZOHO_CRITERIA=%22Fruta%20Consolidado%22.%22Mercado%20ID%22%3D10</t>
  </si>
  <si>
    <t>Volumen  de fruta clasificadas como Frutos de hueso (carozo), por Región de origen, producidas a nivel nacional</t>
  </si>
  <si>
    <t>El mapa muestra el Volumen  de fruta clasificadas como Frutos de hueso (carozo), por Región de origen, producidas a nivel nacional, durante el Periodo 2018-2020, de acuerdo a datos recopilados por la Oficina de Estudios y Políticas Agrarias (ODEPA)- Kilogramo - Kg</t>
  </si>
  <si>
    <t>Estadísticas,ODEPA,Fruta,Agricultura,Volumen de fruta, Frutos de hueso (carozo), Chile</t>
  </si>
  <si>
    <t>https://analytics.zoho.com/open-view/2395394000001853164?ZOHO_CRITERIA=%224.6%22.%22Id_Producto%22%3D100103</t>
  </si>
  <si>
    <t>Evolución del Valor de las importaciones provenientes de Ecuador, por Procesamiento</t>
  </si>
  <si>
    <t>El gráfico muestra la Evolución del Valor de las importaciones provenientes de Ecuador, por Procesamiento, durante el Periodo 2012-2020, de acuerdo a datos recopilados por la Oficina de Estudios y Políticas Agrarias (ODEPA)- USD</t>
  </si>
  <si>
    <t>Estadísticas,Agricultura,Fruta,Importaciones,Ecuador,Procesamiento,Aceites,Congelados,Conservas,Deshidratados,Fresca,Frutos secos,Jugos</t>
  </si>
  <si>
    <t>https://analytics.zoho.com/open-view/2395394000005678211?ZOHO_CRITERIA=%22Trasposicion_4.4%22.%22Id_auxiliar%22%3D52</t>
  </si>
  <si>
    <t>Volumen  de fruta por Tipo de Fruta, producidas en la San Antonio</t>
  </si>
  <si>
    <t>El gráfico muestra el Volumen  de fruta por Tipo de Fruta, producidas en la San Antonio, durante el Periodo 2018-2020, de acuerdo a datos recopilados por la Oficina de Estudios y Políticas Agrarias (ODEPA)- Kilogramo - Kg</t>
  </si>
  <si>
    <t>Estadísticas,ODEPA,Fruta,Agricultura,Volumen de fruta, Tipo de Fruta, San Antonio</t>
  </si>
  <si>
    <t>https://analytics.zoho.com/open-view/2395394000001834352?ZOHO_CRITERIA=%224.6%22.%22C%C3%B3digo_Comuna%22%3D5601</t>
  </si>
  <si>
    <t>100-C-5601</t>
  </si>
  <si>
    <t xml:space="preserve"> Volumen de las exportaciones de fruta, por Tipo de Fruta y Procesamiento producidas en la Región de Maule</t>
  </si>
  <si>
    <t>El gráfico muestra el  Volumen de las exportaciones de fruta, por Tipo de Fruta y Procesamiento producidas en la Región de Maule, durante el Año 2020, de acuerdo a datos recopilados por la Oficina de Estudios y Políticas Agrarias (ODEPA)- toneladas (t)</t>
  </si>
  <si>
    <t>Estadísticas,Agricultura,Fruta,Exportaciones,Región de Maule,Tipo de Fruta,Berries,Cítricos,Frutos de hueso (carozo),Frutos de pepita,Frutos secos,Frutos oleaginosos,Otros,Tropicales y subtropicales,Uva</t>
  </si>
  <si>
    <t>https://analytics.zoho.com/open-view/2395394000005736499?ZOHO_CRITERIA=%22Trasposicion_4.1%22.%22C%C3%B3digo_Regi%C3%B3n%22%20%3D%207</t>
  </si>
  <si>
    <t>Volumen  de fruta por Tipo de Envase, producidas en la La Higuera</t>
  </si>
  <si>
    <t>El gráfico muestra el Volumen  de fruta por Tipo de Envase, producidas en la La Higuera, durante el Periodo 2018-2020, de acuerdo a datos recopilados por la Oficina de Estudios y Políticas Agrarias (ODEPA)- Kilogramo - Kg</t>
  </si>
  <si>
    <t>Estadísticas,ODEPA,Fruta,Agricultura,Volumen de fruta, Tipo de Envase, La Higuera</t>
  </si>
  <si>
    <t>https://analytics.zoho.com/open-view/2395394000001840783?ZOHO_CRITERIA=%224.6%22.%22C%C3%B3digo_Comuna%22%3D4104</t>
  </si>
  <si>
    <t>Superficie plantada de especies frutales por Método de Riego en la comuna de Mostazal</t>
  </si>
  <si>
    <t>Se representa la superficie plantada de frutales por Método de Riego con segmentadores incorporados por Tipo de Cultivo y Especie Plantada en la comuna de Mostazal con base a datos recopilados por la Oficina de Estudios y Políticas Agrarias (ODEPA) en los Catastros Frutícolas Regionales de los años 2018-2019-2020.</t>
  </si>
  <si>
    <t>agricultura,agrícola,frutícola,superficie,plantaciones,fruta,ODEPA,comuna,región,Mostazal,Método Riego</t>
  </si>
  <si>
    <t>https://analytics.zoho.com/open-view/2395394000008804811?ZOHO_CRITERIA=%22Localiza%20CL%22.%22Codcom%22%3D6110</t>
  </si>
  <si>
    <t>Evolución del volumen de las exportaciones de Plátano por Procesamiento, producidas a Escala Nacional</t>
  </si>
  <si>
    <t>El gráfico muestra la Evolución del volumen de las exportaciones de Plátano por Procesamiento, producidas a Escala Nacional, durante el Periodo 2012-2020, de acuerdo a datos recopilados por la Oficina de Estudios y Políticas Agrarias (ODEPA)- toneladas (t)</t>
  </si>
  <si>
    <t>Estadísticas,Agricultura,Fruta,Exportaciones,Chile,Plátano,Aceites,Congelados,Conservas,Deshidratados,Fresca,Frutos secos,Jugos</t>
  </si>
  <si>
    <t>https://analytics.zoho.com/open-view/2395394000000976999?ZOHO_CRITERIA=%22Trasposicion_4.1%22.%22Id_Categor%C3%ADa%22%20%3D%20100108006</t>
  </si>
  <si>
    <t>Valor de las exportaciones de  Conservas por Tipo de Fruta, producidas a Escala Nacional</t>
  </si>
  <si>
    <t>El gráfico muestra el Valor de las exportaciones de  Conservas por Tipo de Fruta, producidas a Escala Nacional, durante el Año 2020, de acuerdo a datos recopilados por la Oficina de Estudios y Políticas Agrarias (ODEPA)- USD</t>
  </si>
  <si>
    <t>Estadísticas,Agricultura,Fruta,Exportaciones,Chile,Conservas,Papaya,Manzano,Uva de Mesa,Arándano,Durazno Conservero,Frutilla,Mora Cultivada,Pera,Cereza,Higo,Membrillo</t>
  </si>
  <si>
    <t>https://analytics.zoho.com/open-view/2395394000006093638?ZOHO_CRITERIA=%22Trasposicion_4.2%22.%22Id_Procesamiento%22%20%3D%203</t>
  </si>
  <si>
    <t>Tomate industrial</t>
  </si>
  <si>
    <t>Rendimiento histórico de Cultivos de Tomate industrial en la Región de Ñuble</t>
  </si>
  <si>
    <t>Se detalla el rendimiento promedio histórico de cultivos de Tomate industrial según datos publicados por la Oficina de Estudios y Políticas Agrarias (ODEPA) para las Temporadas 2017/2018 a 2019/2020 en la Región de Ñuble - quintales métricos por hectárea (qqm/ha)</t>
  </si>
  <si>
    <t>agricultura,agrícola,rendimiento,cultivo,quintales,ODEPA,estadísticas,Región de Ñuble,Tomate industrial</t>
  </si>
  <si>
    <t>https://analytics.zoho.com/open-view/2395394000009125708?ZOHO_CRITERIA=%22Localiza%20CL%22.%22Codreg%22%3D16%20and%20%224.11%20Rendimiento%20regional%20cultivo%22.%22Id_cultivo%22%3D27</t>
  </si>
  <si>
    <t>Granada</t>
  </si>
  <si>
    <t>Precios Diarios de Granada durante el año 2021 en los Mercados Mayoristas de la Región de Arica y Parinacota</t>
  </si>
  <si>
    <t>Evolución de los Precios diarios de Granada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</si>
  <si>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mayor,Variedad-Origen-Calidad,Granada,Región de Arica y Parinacota</t>
  </si>
  <si>
    <t>https://analytics.zoho.com/open-view/2395394000008699297?ZOHO_CRITERIA=%22Fruta%20Consolidado%22.%22Codreg%22%3D15%20and%20%22Fruta%20Consolidado%22.%22Categor%C3%ADa%20ID%22%3D100104001</t>
  </si>
  <si>
    <t xml:space="preserve"> Volumen de las exportaciones de fruta, por Procesamiento producidas en la Región de O'Higgins</t>
  </si>
  <si>
    <t>El mapa muestra el  Volumen de las exportaciones de fruta, por Procesamiento producidas en la Región de O'Higgins, durante el Año 2020, de acuerdo a datos recopilados por la Oficina de Estudios y Políticas Agrarias (ODEPA)- toneladas (t)</t>
  </si>
  <si>
    <t>Estadísticas,Agricultura,Fruta,Exportaciones,Región de O'Higgins,Procesamiento,Aceites,Congelados,Conservas,Deshidratados,Fresca,Frutos secos,Jugos</t>
  </si>
  <si>
    <t>https://analytics.zoho.com/open-view/2395394000000824192?ZOHO_CRITERIA=%22Trasposicion_4.1%22.%22C%C3%B3digo_Regi%C3%B3n%22%20%3D%206</t>
  </si>
  <si>
    <t>Precios Diarios de Cilantro durante el año 2021 en los Mercados Mayoristas de Chile</t>
  </si>
  <si>
    <t>Evolución de los Precios diarios de Cilantro en pesos chilenos por kilogramo desde el 1/1/2021 a la fecha en los Mercados Mayoristas del país con base en datos reportados por la Oficina de Estudios y Políticas Agrarias (ODEPA)</t>
  </si>
  <si>
    <t>precio,diario,ODEPA,agrícola,productos agrícolas,verduras,por mayor,Mercado Mayorista,Cilantro,Chile</t>
  </si>
  <si>
    <t>https://analytics.zoho.com/open-view/2395394000008702709?ZOHO_CRITERIA=%22Hortaliza%20Consolidado%22.%22Categor%C3%ADa%20ID%22%3D100112040</t>
  </si>
  <si>
    <t>Evolución del Valor de las exportaciones de fruta hacia Uruguay, por Región de Origen producidas a Escala Nacional</t>
  </si>
  <si>
    <t>El gráfico muestra la Evolución del Valor de las exportaciones de fruta hacia Uruguay, por Región de Origen producidas a Escala Nacional, durante el Periodo 2012-2020, de acuerdo a datos recopilados por la Oficina de Estudios y Políticas Agrarias (ODEPA)- USD</t>
  </si>
  <si>
    <t>Estadísticas,Agricultura,Fruta,Exportaciones,Uruguay,Región de Origen,Ñuble,Biobío,Maule,O'Higgins,Coquimbo,Valparaíso,Metropolitana</t>
  </si>
  <si>
    <t>https://analytics.zoho.com/open-view/2395394000006080321?ZOHO_CRITERIA=%22Trasposicion_4.2%22.%22ID_territorio%22%3D188</t>
  </si>
  <si>
    <t>Superficie plantada de especies frutales por Método de Riego en la comuna de Parral</t>
  </si>
  <si>
    <t>Se representa la superficie plantada de frutales por Método de Riego con segmentadores incorporados por Tipo de Cultivo y Especie Plantada en la comuna de Parral con base a datos recopilados por la Oficina de Estudios y Políticas Agrarias (ODEPA) en los Catastros Frutícolas Regionales de los años 2018-2019-2020.</t>
  </si>
  <si>
    <t>agricultura,agrícola,frutícola,superficie,plantaciones,fruta,ODEPA,comuna,región,Parral,Método Riego</t>
  </si>
  <si>
    <t>https://analytics.zoho.com/open-view/2395394000008804811?ZOHO_CRITERIA=%22Localiza%20CL%22.%22Codcom%22%3D7404</t>
  </si>
  <si>
    <t>Volumen  de fruta por Fruta, producidas en la Bulnes</t>
  </si>
  <si>
    <t>El gráfico muestra el Volumen  de fruta por Fruta, producidas en la Bulnes, durante el Periodo 2018-2020, de acuerdo a datos recopilados por la Oficina de Estudios y Políticas Agrarias (ODEPA)- Kilogramo - Kg</t>
  </si>
  <si>
    <t>Estadísticas,ODEPA,Fruta,Agricultura,Volumen de fruta, Fruta, Bulnes</t>
  </si>
  <si>
    <t>https://analytics.zoho.com/open-view/2395394000001834799?ZOHO_CRITERIA=%224.6%22.%22C%C3%B3digo_Comuna%22%3D16102</t>
  </si>
  <si>
    <t>100-C-16102</t>
  </si>
  <si>
    <t>Volumen  de fruta clasificadas como Frutos de pepita, por Comuna de origen, producidas a nivel nacional</t>
  </si>
  <si>
    <t>El mapa muestra el Volumen  de fruta clasificadas como Frutos de pepita, por Comuna de origen, producidas a nivel nacional, durante el Periodo 2018-2020, de acuerdo a datos recopilados por la Oficina de Estudios y Políticas Agrarias (ODEPA)- Kilogramo - Kg</t>
  </si>
  <si>
    <t>Estadísticas,ODEPA,Fruta,Agricultura,Volumen de fruta, Frutos de pepita, Chile</t>
  </si>
  <si>
    <t>https://analytics.zoho.com/open-view/2395394000001865085?ZOHO_CRITERIA=%224.6%22.%22Id_Producto%22%3D100104</t>
  </si>
  <si>
    <t>Evolución del Valor de las importaciones de Limón por Procesamiento</t>
  </si>
  <si>
    <t>El gráfico muestra la Evolución del Valor de las importaciones de Limón por Procesamiento, durante el Periodo 2012-2020, de acuerdo a datos recopilados por la Oficina de Estudios y Políticas Agrarias (ODEPA)- USD</t>
  </si>
  <si>
    <t>Estadísticas,Agricultura,Fruta,Importaciones,Chile,Limón,Aceites,Congelados,Conservas,Deshidratados,Fresca,Frutos secos,Jugos</t>
  </si>
  <si>
    <t>https://analytics.zoho.com/open-view/2395394000005672227?ZOHO_CRITERIA=%22Trasposicion_4.4%22.%22Id_Categor%C3%ADa%22%20%3D%20100102003</t>
  </si>
  <si>
    <t>Valor de las exportaciones de  Frutos secos por Tipo de Fruta, producidas a Escala Nacional</t>
  </si>
  <si>
    <t>El gráfico muestra el Valor de las exportaciones de  Frutos secos por Tipo de Fruta, producidas a Escala Nacional, durante el Año 2020, de acuerdo a datos recopilados por la Oficina de Estudios y Políticas Agrarias (ODEPA)- USD</t>
  </si>
  <si>
    <t>Estadísticas,Agricultura,Fruta,Exportaciones,Chile,Frutos secos,Nuez, Almendra, Avellanas, Castañas</t>
  </si>
  <si>
    <t>https://analytics.zoho.com/open-view/2395394000006093638?ZOHO_CRITERIA=%22Trasposicion_4.2%22.%22Id_Procesamiento%22%20%3D%206</t>
  </si>
  <si>
    <t>Superficie plantada de especies frutales por Método de Riego a Escala Nacional</t>
  </si>
  <si>
    <t>Muestra la superficie plantada de frutales por Método de Riego a Escala Nacional de acuerdo a datos recopilados por la Oficina de Estudios y Políticas Agrarias (ODEPA) en los Catastros Frutícolas Regionales de los años 2018-2019-2020.</t>
  </si>
  <si>
    <t>https://analytics.zoho.com/open-view/2395394000008813625</t>
  </si>
  <si>
    <t>Castaña</t>
  </si>
  <si>
    <t>Evolución del valor de de las exportaciones de Castaña por País de destino, producidas a Escala Nacional</t>
  </si>
  <si>
    <t>El gráfico muestra la Evolución del valor de de las exportaciones de Castaña por País de destino, producidas a Escala Nacional, durante el Periodo 2012-2020, de acuerdo a datos recopilados por la Oficina de Estudios y Políticas Agrarias (ODEPA)- USD</t>
  </si>
  <si>
    <t>Estadísticas,Agricultura,Fruta,Exportaciones,Chile,Castaña,Argentina,Bélgica,Canadá,España,Estados Unidos,Francia,Italia,Japón,Portugal,Uruguay</t>
  </si>
  <si>
    <t>https://analytics.zoho.com/open-view/2395394000006080858?ZOHO_CRITERIA=%22Trasposicion_4.2%22.%22Id_Categor%C3%ADa%22%20%3D%20100105003</t>
  </si>
  <si>
    <t>Rendimiento histórico de Cultivos de Maravilla en la Región Metropolitana</t>
  </si>
  <si>
    <t>Se detalla el rendimiento promedio histórico de cultivos de Maravilla según datos publicados por la Oficina de Estudios y Políticas Agrarias (ODEPA) para las Temporadas 1979/1980 a 2019/2020 en la Región Metropolitana - quintales métricos por hectárea (qqm/ha)</t>
  </si>
  <si>
    <t>agricultura,agrícola,rendimiento,cultivo,quintales,ODEPA,estadísticas,Región Metropolitana,Maravilla</t>
  </si>
  <si>
    <t>https://analytics.zoho.com/open-view/2395394000009125708?ZOHO_CRITERIA=%22Localiza%20CL%22.%22Codreg%22%3D13%20and%22Trasposicion_4.11%22.%22Id_cultivo%22%3D19</t>
  </si>
  <si>
    <t>Volumen  de fruta por Procesamiento, producidas en la Región de Coquimbo</t>
  </si>
  <si>
    <t>El gráfico muestra el Volumen  de fruta por Procesamiento, producidas en la Región de Coquimbo, durante el Periodo 2018-2020, de acuerdo a datos recopilados por la Oficina de Estudios y Políticas Agrarias (ODEPA)- Kilogramo - Kg</t>
  </si>
  <si>
    <t>Estadísticas,ODEPA,Fruta,Agricultura,Volumen de fruta, Procesamiento, Región de Coquimbo</t>
  </si>
  <si>
    <t>https://analytics.zoho.com/open-view/2395394000001829180?ZOHO_CRITERIA=%224.6%22.%22C%C3%B3digo_Regi%C3%B3n%22%3D4</t>
  </si>
  <si>
    <t>Caqui</t>
  </si>
  <si>
    <t>Precios Diarios de Caqui durante el año 2021 en los Mercados Mayoristas de la Región Metropolitana</t>
  </si>
  <si>
    <t>Evolución de los Precios diarios de Caqui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</si>
  <si>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mayor,Variedad-Origen-Calidad,Caqui,Región Metropolitana</t>
  </si>
  <si>
    <t>https://analytics.zoho.com/open-view/2395394000008699297?ZOHO_CRITERIA=%22Fruta%20Consolidado%22.%22Codreg%22%3D13%20and%20%22Fruta%20Consolidado%22.%22Categor%C3%ADa%20ID%22%3D100107001</t>
  </si>
  <si>
    <t>Evolución del Valor de las importaciones provenientes de Perú, por Fruta</t>
  </si>
  <si>
    <t>El gráfico muestra la Evolución del Valor de las importaciones provenientes de Perú, por Fruta, durante el Periodo 2012-2020, de acuerdo a datos recopilados por la Oficina de Estudios y Políticas Agrarias (ODEPA)- USD</t>
  </si>
  <si>
    <t>Estadísticas,Agricultura,Fruta,Importaciones,Perú,Fruta,Aceituna,Arándano y mirtilos,Coco,Frutilla,Mandarina,Mangos y guayabas,Palta,Plátano,Uva</t>
  </si>
  <si>
    <t>https://analytics.zoho.com/open-view/2395394000005636830?ZOHO_CRITERIA=%22Trasposicion_4.4%22.%22Id_auxiliar%22%3D142</t>
  </si>
  <si>
    <t>Evolución de la variación del rendimiento promedio de cultivos de Tomate industrial para la serie de tiempo  disponible a Escala Nacional</t>
  </si>
  <si>
    <t>Se aprecia la variación interanual del rendimiento promedio de cultivos de Tomate industrial, según datos provenientes de la Oficina de Estudios y Políticas Agrarias (ODEPA) para las Temporadas 2009/2010 - 2019/2020 a Escala Nacional - Porcentaje (%)</t>
  </si>
  <si>
    <t>agricultura,agrícola,rendimiento,cultivo,quintales,ODEPA,estadísticas,Chile,Tomate industrial</t>
  </si>
  <si>
    <t>https://analytics.zoho.com/open-view/2395394000008895076?ZOHO_CRITERIA=%22Trasposicion_4.11%22.%22Id_cultivo%22%3D27</t>
  </si>
  <si>
    <t>Superficie plantada de especies frutales por Tipo de Cultivo en la comuna de Retiro</t>
  </si>
  <si>
    <t>Representación de la superficie plantada de frutales según Tipo de Cultivo en la comuna de Retiro, con base en datos recopilados por la Oficina de Estudios y Políticas Agrarias (ODEPA) en los Catastros Frutícolas Regionales de los años 2018-2019-2020.</t>
  </si>
  <si>
    <t>agricultura,agrícola,frutícola,superficie,plantaciones,fruta,ODEPA,comuna,región,Retiro,Tipo de Cultivo</t>
  </si>
  <si>
    <t>https://analytics.zoho.com/open-view/2395394000008803365?ZOHO_CRITERIA=%22Localiza%20CL%22.%22Codcom%22%3D7405</t>
  </si>
  <si>
    <t>Evolución del Valor de las importaciones de Piña por Procesamiento</t>
  </si>
  <si>
    <t>El gráfico muestra la Evolución del Valor de las importaciones de Piña por Procesamiento, durante el Periodo 2012-2020, de acuerdo a datos recopilados por la Oficina de Estudios y Políticas Agrarias (ODEPA)- USD</t>
  </si>
  <si>
    <t>Estadísticas,Agricultura,Fruta,Importaciones,Chile,Piña,Aceites,Congelados,Conservas,Deshidratados,Fresca,Frutos secos,Jugos</t>
  </si>
  <si>
    <t>https://analytics.zoho.com/open-view/2395394000005672227?ZOHO_CRITERIA=%22Trasposicion_4.4%22.%22Id_Categor%C3%ADa%22%20%3D%20100108005</t>
  </si>
  <si>
    <t>Ajo</t>
  </si>
  <si>
    <t>Precios Diarios de Ajo durante el año 2021 en los Mercados Mayoristas de la Región de Maule</t>
  </si>
  <si>
    <t>Evolución de los Precios diarios de Ajo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</si>
  <si>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mayor,Variedad-Origen-Calidad,Ajo,Región de Maule</t>
  </si>
  <si>
    <t>https://analytics.zoho.com/open-view/2395394000008703957?ZOHO_CRITERIA=%22Hortaliza%20Consolidado%22.%22Codreg%22%3D7%20and%20%22Hortaliza%20Consolidado%22.%22Categor%C3%ADa%20ID%22%3D100112003%0A</t>
  </si>
  <si>
    <t>Peral</t>
  </si>
  <si>
    <t>Volumen  de  Peral por Procesamiento, producidas a nivel nacional</t>
  </si>
  <si>
    <t>El mapa muestra el Volumen  de  Peral por Procesamiento, producidas a nivel nacional, durante el Periodo 2018-2020, de acuerdo a datos recopilados por la Oficina de Estudios y Políticas Agrarias (ODEPA)- Kilogramo - Kg</t>
  </si>
  <si>
    <t>Estadísticas,ODEPA,Fruta,Agricultura,Volumen de fruta, Peral, Chile</t>
  </si>
  <si>
    <t>https://analytics.zoho.com/open-view/2395394000001894015?ZOHO_CRITERIA=%224.6%22.%22Id_Categor%C3%ADa%22%3D1001040050</t>
  </si>
  <si>
    <t>Número de empleados por Procesamiento (agroindustria), en la Comuna de Vicuña</t>
  </si>
  <si>
    <t>La nube de palabras muestra el Número de empleados por Procesamiento (agroindustria), en la Comuna de Vicuña, durante el Periodo 2018-2020, de acuerdo a datos recopilados por la Oficina de Estudios y Políticas Agrarias (ODEPA)- Kilogramo - Kg</t>
  </si>
  <si>
    <t>Estadísticas,ODEPA,Fruta,Agricultura,Número de empleados, Procesamiento, Vicuña</t>
  </si>
  <si>
    <t>https://analytics.zoho.com/open-view/2395394000001840481?ZOHO_CRITERIA=%224.6%22.%22C%C3%B3digo_Comuna%22%3D4106</t>
  </si>
  <si>
    <t>100-C 4106</t>
  </si>
  <si>
    <t>Granado</t>
  </si>
  <si>
    <t>Superficie plantada de  Granado según Variedad por Comuna en la Región de Maule</t>
  </si>
  <si>
    <t>Representación geográfica de la superficie plantada de Granado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</si>
  <si>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Plantada,Granado</t>
  </si>
  <si>
    <t>https://analytics.zoho.com/open-view/2395394000008814573?ZOHO_CRITERIA=%224.12%20Sup%20Plantada%20Frut%C3%ADcola%22.%22Codreg%22%3D7%20and%20%224.12%20Sup%20Plantada%20Frut%C3%ADcola%22.%22id_especie%22%3D39</t>
  </si>
  <si>
    <t>Valor de las exportaciones de fruta, por Procesamiento producidas en la Región de Magallanes</t>
  </si>
  <si>
    <t>El gráfico muestra el Valor de las exportaciones de fruta, por Procesamiento producidas en la Región de Magallanes, durante el Año 2020, de acuerdo a datos recopilados por la Oficina de Estudios y Políticas Agrarias (ODEPA)- USD</t>
  </si>
  <si>
    <t>Estadísticas,Agricultura,Fruta,Exportaciones,Región de Magallanes,Procesamiento,Aceites,Congelados,Conservas,Deshidratados,Fresca,Frutos secos,Jugos</t>
  </si>
  <si>
    <t>https://analytics.zoho.com/open-view/2395394000006082404?ZOHO_CRITERIA=%22Trasposicion_4.2%22.%22C%C3%B3digo_Regi%C3%B3n%22%20%3D%2012</t>
  </si>
  <si>
    <t>Superficie plantada de  Almendro según Variedad por Comuna en la Región de Maule</t>
  </si>
  <si>
    <t>Representación geográfica de la superficie plantada de Almendro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</si>
  <si>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Plantada,Almendro</t>
  </si>
  <si>
    <t>https://analytics.zoho.com/open-view/2395394000008814573?ZOHO_CRITERIA=%224.12%20Sup%20Plantada%20Frut%C3%ADcola%22.%22Codreg%22%3D7%20and%20%224.12%20Sup%20Plantada%20Frut%C3%ADcola%22.%22id_especie%22%3D6</t>
  </si>
  <si>
    <t>Número de empleados por Destino (Agroindustria), en la Comuna de Malloa</t>
  </si>
  <si>
    <t>El gráfico muestra el Número de empleados por Destino (Agroindustria), en la Comuna de Malloa, durante el Periodo 2018-2020, de acuerdo a datos recopilados por la Oficina de Estudios y Políticas Agrarias (ODEPA)- Kilogramo - Kg</t>
  </si>
  <si>
    <t>Estadísticas,ODEPA,Fruta,Agricultura,Número de empleados, Destino, Malloa</t>
  </si>
  <si>
    <t>https://analytics.zoho.com/open-view/2395394000001846850?ZOHO_CRITERIA=%224.6%22.%22C%C3%B3digo_Comuna%22%3D6109</t>
  </si>
  <si>
    <t>100-C 6109</t>
  </si>
  <si>
    <t>Evolución del Valor de las importaciones provenientes de Vietnam, por Procesamiento</t>
  </si>
  <si>
    <t>El gráfico muestra la Evolución del Valor de las importaciones provenientes de Vietnam, por Procesamiento, durante el Periodo 2012-2020, de acuerdo a datos recopilados por la Oficina de Estudios y Políticas Agrarias (ODEPA)- USD</t>
  </si>
  <si>
    <t>Estadísticas,Agricultura,Fruta,Importaciones,Vietnam,Procesamiento,Aceites,Congelados,Conservas,Deshidratados,Fresca,Frutos secos,Jugos</t>
  </si>
  <si>
    <t>https://analytics.zoho.com/open-view/2395394000005678211?ZOHO_CRITERIA=%22Trasposicion_4.4%22.%22Id_auxiliar%22%3D193</t>
  </si>
  <si>
    <t>Evolución del valor de las exportaciones de fruta hacia Libia, por Fruta, producidas a Escala Nacional</t>
  </si>
  <si>
    <t>El gráfico muestra la Evolución del valor de las exportaciones de fruta hacia Libia, por Fruta, producidas a Escala Nacional, durante el Periodo 2012-2020, de acuerdo a datos recopilados por la Oficina de Estudios y Políticas Agrarias (ODEPA)- USD</t>
  </si>
  <si>
    <t>Estadísticas,Agricultura,Fruta,Exportaciones,Libia,Fruta,</t>
  </si>
  <si>
    <t>https://analytics.zoho.com/open-view/2395394000006080485?ZOHO_CRITERIA=%22Trasposicion_4.2%22.%22ID_territorio%22%3D105</t>
  </si>
  <si>
    <t>Valor de las exportaciones de fruta hacia Austria, por Procesamiento, producidas a Escala Nacional</t>
  </si>
  <si>
    <t>El gráfico muestra el Valor de las exportaciones de fruta hacia Austria, por Procesamiento, producidas a Escala Nacional, durante el Año 2020, de acuerdo a datos recopilados por la Oficina de Estudios y Políticas Agrarias (ODEPA)- USD</t>
  </si>
  <si>
    <t>Estadísticas,Agricultura,Fruta,Exportaciones,Austria,Procesamiento,Aceites,Congelados,Conservas,Deshidratados,Fresca,Frutos secos,Jugos</t>
  </si>
  <si>
    <t>https://analytics.zoho.com/open-view/2395394000006082722?ZOHO_CRITERIA=%22Trasposicion_4.2%22.%22ID_territorio%22%3D12</t>
  </si>
  <si>
    <t>Evolución del volumen de las exportaciones de fruta hacia Emiratos Árabes Unidos, por Fruta producidas a Escala Nacional</t>
  </si>
  <si>
    <t>El gráfico muestra la Evolución del volumen de las exportaciones de fruta hacia Emiratos Árabes Unidos, por Fruta producidas a Escala Nacional, durante el Periodo 2012-2020, de acuerdo a datos recopilados por la Oficina de Estudios y Políticas Agrarias (ODEPA)- toneladas (t)</t>
  </si>
  <si>
    <t>Estadísticas,Agricultura,Fruta,Exportaciones,Emiratos Árabes Unidos,Fruta,Almendra,Arándanos y mirtilos,Chirimoya,Frutilla,Higo,Kiwi,Limón,Mandarina,Manzana,Membrillo,Naranja,Nuez,Palta,Pera</t>
  </si>
  <si>
    <t>https://analytics.zoho.com/open-view/2395394000000988827?ZOHO_CRITERIA=%22Trasposicion_4.1%22.%22Id_auxiliar%22%3D55</t>
  </si>
  <si>
    <t>Volumen de las importaciones de fruta provenientes de Francia, por Procesamiento</t>
  </si>
  <si>
    <t>El gráfico muestra el Volumen de las importaciones de fruta provenientes de Francia, por Procesamiento, durante el Año 2020, de acuerdo a datos recopilados por la Oficina de Estudios y Políticas Agrarias (ODEPA)- toneladas (t)</t>
  </si>
  <si>
    <t>Estadísticas,Agricultura,Fruta,Importaciones,Francia,Procesamiento,Aceites,Congelados,Conservas,Deshidratados,Fresca,Frutos secos,Jugos</t>
  </si>
  <si>
    <t>https://analytics.zoho.com/open-view/2395394000005581300?ZOHO_CRITERIA=%22Trasposicion_4.3%22.%22Id_auxiliar%22%3D66</t>
  </si>
  <si>
    <t>Evolución del Valor de las exportaciones de Naranja por Región de Origen, producidas a Escala Nacional</t>
  </si>
  <si>
    <t>El gráfico muestra la Evolución del Valor de las exportaciones de Naranja por Región de Origen, producidas a Escala Nacional, durante el Periodo 2012-2020, de acuerdo a datos recopilados por la Oficina de Estudios y Políticas Agrarias (ODEPA)- USD</t>
  </si>
  <si>
    <t>Estadísticas,Agricultura,Fruta,Exportaciones,Chile,Naranja,Araucanía,Arica y Parinacota,Atacama,Biobío,Coquimbo,Magallanes,Maule,Mercadería extranjera nacionalizada,Metropolitana,O'Higgins,Tarapacá,Valparaíso</t>
  </si>
  <si>
    <t>https://analytics.zoho.com/open-view/2395394000006080811?ZOHO_CRITERIA=%22Trasposicion_4.2%22.%22Id_Categor%C3%ADa%22%20%3D%20100102005</t>
  </si>
  <si>
    <t>Poroto verde</t>
  </si>
  <si>
    <t>Precios Diarios de Poroto verde durante el año 2021 en los Mercados Mayoristas de la Región del Biobío</t>
  </si>
  <si>
    <t>Evolución de los Precios diarios de Poroto verde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</si>
  <si>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mayor,Variedad-Origen-Calidad,Poroto verde,Región del Biobío</t>
  </si>
  <si>
    <t>https://analytics.zoho.com/open-view/2395394000008703957?ZOHO_CRITERIA=%22Hortaliza%20Consolidado%22.%22Codreg%22%3D8%20and%20%22Hortaliza%20Consolidado%22.%22Categor%C3%ADa%20ID%22%3D100112031%0A</t>
  </si>
  <si>
    <t>Evolución del Valor de las importaciones provenientes de Colombia, por Tipo de Fruta</t>
  </si>
  <si>
    <t>El gráfico muestra la Evolución del Valor de las importaciones provenientes de Colombia, por Tipo de Fruta, durante el Periodo 2012-2020, de acuerdo a datos recopilados por la Oficina de Estudios y Políticas Agrarias (ODEPA)- USD</t>
  </si>
  <si>
    <t>Estadísticas,Agricultura,Fruta,Importaciones,Colombia,Tipo de Fruta,Berries,Cítricos,Frutos de hueso,Frutos de pepita,Frutos Oleaginosos,Frutos secos,Tropicales y subtropicales,Uva</t>
  </si>
  <si>
    <t>https://analytics.zoho.com/open-view/2395394000005672550?ZOHO_CRITERIA=%22Trasposicion_4.4%22.%22Id_auxiliar%22%3D41</t>
  </si>
  <si>
    <t>Valor de las exportaciones de fruta hacia República Dominicana, por Procesamiento, producidas a Escala Nacional</t>
  </si>
  <si>
    <t>El gráfico muestra el Valor de las exportaciones de fruta hacia República Dominicana, por Procesamiento, producidas a Escala Nacional, durante el Año 2020, de acuerdo a datos recopilados por la Oficina de Estudios y Políticas Agrarias (ODEPA)- USD</t>
  </si>
  <si>
    <t>Estadísticas,Agricultura,Fruta,Exportaciones,República Dominicana,Procesamiento,Aceites,Congelados,Conservas,Deshidratados,Fresca,Frutos secos,Jugos</t>
  </si>
  <si>
    <t>https://analytics.zoho.com/open-view/2395394000006082722?ZOHO_CRITERIA=%22Trasposicion_4.2%22.%22ID_territorio%22%3D149</t>
  </si>
  <si>
    <t>Volumen  de fruta por Procesamiento, producidas en la Región de Tarapacá</t>
  </si>
  <si>
    <t>El gráfico muestra el Volumen  de fruta por Procesamiento, producidas en la Región de Tarapacá, durante el Periodo 2018-2020, de acuerdo a datos recopilados por la Oficina de Estudios y Políticas Agrarias (ODEPA)- Kilogramo - Kg</t>
  </si>
  <si>
    <t>Estadísticas,ODEPA,Fruta,Agricultura,Volumen de fruta, Procesamiento, Región de Tarapacá</t>
  </si>
  <si>
    <t>https://analytics.zoho.com/open-view/2395394000001829180?ZOHO_CRITERIA=%224.6%22.%22C%C3%B3digo_Regi%C3%B3n%22%3D1</t>
  </si>
  <si>
    <t>Superficie Comunal</t>
  </si>
  <si>
    <t>Plantaciones por Comuna</t>
  </si>
  <si>
    <t>Superficie plantada de especies frutales por Comuna en la Región de Ñuble</t>
  </si>
  <si>
    <t>El mapa muestra la superficie plantada de frutales por Comuna en la Región de Ñuble con base en datos recopilados por la Oficina de Estudios y Políticas Agrarias (ODEPA) en los Catastros Frutícolas Regionales de los años 2018-2019-2020.</t>
  </si>
  <si>
    <t>agricultura,agrícola,frutícola,superficie,plantaciones,fruta,ODEPA,Región de Ñuble</t>
  </si>
  <si>
    <t>https://analytics.zoho.com/open-view/2395394000008791614?ZOHO_CRITERIA=%224.12%20Sup%20Plantada%20Frut%C3%ADcola%22.%22Codreg%22%3D16</t>
  </si>
  <si>
    <t>Número de empleados por agroindustria de Palto según Comuna de origen, a nivel nacional</t>
  </si>
  <si>
    <t>El mapa muestra el Número de empleados por agroindustria de Palto según Comuna de origen, a nivel nacional, durante el Periodo 2018-2020, de acuerdo a datos recopilados por la Oficina de Estudios y Políticas Agrarias (ODEPA)- Kilogramo - Kg</t>
  </si>
  <si>
    <t>Estadísticas,ODEPA,Fruta,Agricultura,Número de empleados, Palto, Chile</t>
  </si>
  <si>
    <t>https://analytics.zoho.com/open-view/2395394000001886383?ZOHO_CRITERIA=%224.6%22.%22Id_Categor%C3%ADa%22%3D100106002</t>
  </si>
  <si>
    <t>Evolución del volumen de las exportaciones de Piña por Procesamiento, producidas a Escala Nacional</t>
  </si>
  <si>
    <t>El gráfico muestra la Evolución del volumen de las exportaciones de Piña por Procesamiento, producidas a Escala Nacional, durante el Periodo 2012-2020, de acuerdo a datos recopilados por la Oficina de Estudios y Políticas Agrarias (ODEPA)- toneladas (t)</t>
  </si>
  <si>
    <t>https://analytics.zoho.com/open-view/2395394000000976999?ZOHO_CRITERIA=%22Trasposicion_4.1%22.%22Id_Categor%C3%ADa%22%20%3D%20100108005</t>
  </si>
  <si>
    <t>Arveja</t>
  </si>
  <si>
    <t>Evolución del rendimiento promedio de cultivo de Arveja para la serie de tiempo disponible a Escala Nacional</t>
  </si>
  <si>
    <t>Se detalla el rendimiento promedio histórico de cultivos de Arveja según datos publicados por la Oficina de Estudios y Políticas Agrarias (ODEPA) para las Temporadas 2012/2013 a 2015/2016 a Escala Nacional - quintales métricos por hectárea (qqm/ha)</t>
  </si>
  <si>
    <t>agricultura,agrícola,rendimiento,cultivo,quintales,ODEPA,estadísticas,Chile,Arveja</t>
  </si>
  <si>
    <t>https://analytics.zoho.com/open-view/2395394000008864798?ZOHO_CRITERIA=%22Trasposicion_4.11%22.%22Id_cultivo%22%3D3</t>
  </si>
  <si>
    <t>Volumen  de  Almendro por Procesamiento, producidas a nivel nacional</t>
  </si>
  <si>
    <t>El gráfico muestra el Volumen  de  Almendro por Procesamiento, producidas a nivel nacional, durante el Periodo 2018-2020, de acuerdo a datos recopilados por la Oficina de Estudios y Políticas Agrarias (ODEPA)- Kilogramo - Kg</t>
  </si>
  <si>
    <t>https://analytics.zoho.com/open-view/2395394000001894015?ZOHO_CRITERIA=%224.6%22.%22Id_Categor%C3%ADa%22%3D100105001</t>
  </si>
  <si>
    <t>Número de empleados por agroindustria de Avellano según Destino, a nivel nacional</t>
  </si>
  <si>
    <t>El gráfico muestra el Número de empleados por agroindustria de Avellano según Destino, a nivel nacional, durante el Periodo 2018-2020, de acuerdo a datos recopilados por la Oficina de Estudios y Políticas Agrarias (ODEPA)- Kilogramo - Kg</t>
  </si>
  <si>
    <t>https://analytics.zoho.com/open-view/2395394000001894853?ZOHO_CRITERIA=%224.6%22.%22Id_Categor%C3%ADa%22%3D100105002</t>
  </si>
  <si>
    <t>Evolución del volumen de las exportaciones de Frutos secos, por Tipo de Fruta producidas a Escala Nacional</t>
  </si>
  <si>
    <t>El gráfico muestra la Evolución del volumen de las exportaciones de Frutos secos, por Tipo de Fruta producidas a Escala Nacional, durante el Periodo 2012-2020, de acuerdo a datos recopilados por la Oficina de Estudios y Políticas Agrarias (ODEPA)- toneladas (t)</t>
  </si>
  <si>
    <t>Estadísticas,Agricultura,Fruta,Exportaciones,Frutos secos,Tipo de Fruta,Nuez, Almendra, Avellanas, Castañas</t>
  </si>
  <si>
    <t>https://analytics.zoho.com/open-view/2395394000005736091?ZOHO_CRITERIA=%22Trasposicion_4.1%22.%22Id_Procesamiento%22%20%3D%206</t>
  </si>
  <si>
    <t>Valor de las exportaciones de fruta hacia Guatemala, por Fruta, producidas a Escala Nacional</t>
  </si>
  <si>
    <t>El gráfico muestra el Valor de las exportaciones de fruta hacia Guatemala, por Fruta, producidas a Escala Nacional, durante el Año 2020, de acuerdo a datos recopilados por la Oficina de Estudios y Políticas Agrarias (ODEPA)- USD</t>
  </si>
  <si>
    <t>Estadísticas,Agricultura,Fruta,Exportaciones,Guatemala,Fruta,Aceituna,Damasco,Durazno,Frutilla,Mandarina,Manzana,Membrillo,Mora,Naranja,Nectarín,Otros frutos,Pera,Piña,Plumcots,Pomelo</t>
  </si>
  <si>
    <t>https://analytics.zoho.com/open-view/2395394000006082651?ZOHO_CRITERIA=%22Trasposicion_4.2%22.%22ID_territorio%22%3D73</t>
  </si>
  <si>
    <t>Superficie plantada de especies frutales por Especie en la comuna de Los Muermos</t>
  </si>
  <si>
    <t>Visualización de la superficie plantada de frutales por Especie con segmentador incorporado de Tipo de Cultivo en la comuna de Los Muermos con base a datos recopilados por la Oficina de Estudios y Políticas Agrarias (ODEPA) en los Catastros Frutícolas Regionales de los años 2018-2019-2020.</t>
  </si>
  <si>
    <t>agricultura,agrícola,frutícola,superficie,plantaciones,fruta,ODEPA,comuna,región,Los Muermos,Especie Plantada</t>
  </si>
  <si>
    <t>https://analytics.zoho.com/open-view/2395394000008803974?ZOHO_CRITERIA=%22Localiza%20CL%22.%22Codcom%22%3D10106</t>
  </si>
  <si>
    <t>Volumen  de fruta por Tipo de Fruta, producidas en la Rancagua</t>
  </si>
  <si>
    <t>El gráfico muestra el Volumen  de fruta por Tipo de Fruta, producidas en la Rancagua, durante el Periodo 2018-2020, de acuerdo a datos recopilados por la Oficina de Estudios y Políticas Agrarias (ODEPA)- Kilogramo - Kg</t>
  </si>
  <si>
    <t>Estadísticas,ODEPA,Fruta,Agricultura,Volumen de fruta, Tipo de Fruta, Rancagua</t>
  </si>
  <si>
    <t>https://analytics.zoho.com/open-view/2395394000001834352?ZOHO_CRITERIA=%224.6%22.%22C%C3%B3digo_Comuna%22%3D6101</t>
  </si>
  <si>
    <t>100-C-6101</t>
  </si>
  <si>
    <t>Valor de las exportaciones de fruta hacia Suecia, por Tipo de Fruta producidas a Escala Nacional</t>
  </si>
  <si>
    <t>El gráfico muestra el Valor de las exportaciones de fruta hacia Suecia, por Tipo de Fruta producidas a Escala Nacional, durante el Año 2020, de acuerdo a datos recopilados por la Oficina de Estudios y Políticas Agrarias (ODEPA)- USD</t>
  </si>
  <si>
    <t>Estadísticas,Agricultura,Fruta,Exportaciones,Suecia,Tipo de Fruta,Berries,Cítricos,Frutos de hueso (carozo),Frutos de pepita,Frutos secos,Frutos oleaginosos,Otros,Tropicales y subtropicales,Uva</t>
  </si>
  <si>
    <t>https://analytics.zoho.com/open-view/2395394000006082576?ZOHO_CRITERIA=%22Trasposicion_4.2%22.%22ID_territorio%22%3D171</t>
  </si>
  <si>
    <t>Número de empresas agroindustriales por Producto (Fruta/Hortaliza/Otros) en la Región de Arica y Parinacota, entre los años 2018-2019</t>
  </si>
  <si>
    <t>La gráfica contiene el número de empresas agrícolas por Producto en la Región de Arica y Parinacota, entre los años 2018-2019, según datos recopilados del directorio de agroindustrías hortofrutícolas efectuados por la ODEPA.</t>
  </si>
  <si>
    <t>agricultura,agrícola,frutícola,directorio,agroindustria,fruta,hortaliza,ODEPA,Tipo Producto,Región de Arica y Parinacota,Empresas por Producto</t>
  </si>
  <si>
    <t>https://analytics.zoho.com/open-view/2395394000008782291?ZOHO_CRITERIA=%22Localiza%20CL%22.%22Codreg%22%3D15</t>
  </si>
  <si>
    <t>Número de empleados por Tipo de Envase (Agroindustria), en la Comuna de Perquenco</t>
  </si>
  <si>
    <t>El gráfico muestra el Número de empleados por Tipo de Envase (Agroindustria), en la Comuna de Perquenco, durante el Periodo 2018-2020, de acuerdo a datos recopilados por la Oficina de Estudios y Políticas Agrarias (ODEPA)- Kilogramo - Kg</t>
  </si>
  <si>
    <t>Estadísticas,ODEPA,Fruta,Agricultura,Número de empleados, Tipo de Envase, Perquenco</t>
  </si>
  <si>
    <t>https://analytics.zoho.com/open-view/2395394000001846254?ZOHO_CRITERIA=%224.6%22.%22C%C3%B3digo_Comuna%22%3D9113</t>
  </si>
  <si>
    <t>100-C 9113</t>
  </si>
  <si>
    <t>Rendimiento histórico de Cultivos de Lenteja en la Región de La Araucanía</t>
  </si>
  <si>
    <t>Se detalla el rendimiento promedio histórico de cultivos de Lenteja según datos publicados por la Oficina de Estudios y Políticas Agrarias (ODEPA) para las Temporadas 1979/1980 a 2019/2020 en la Región de La Araucanía - quintales métricos por hectárea (qqm/ha)</t>
  </si>
  <si>
    <t>agricultura,agrícola,rendimiento,cultivo,quintales,ODEPA,estadísticas,Región de La Araucanía,Lenteja</t>
  </si>
  <si>
    <t>https://analytics.zoho.com/open-view/2395394000009125708?ZOHO_CRITERIA=%22Localiza%20CL%22.%22Codreg%22%3D9%20and%22Trasposicion_4.11%22.%22Id_cultivo%22%3D11</t>
  </si>
  <si>
    <t>100-9</t>
  </si>
  <si>
    <t>Volumen de las exportaciones de Castaña por Región de Origen, producidas a Escala Nacional</t>
  </si>
  <si>
    <t>El mapa muestra el Volumen de las exportaciones de Castaña por Región de Origen, producidas a Escala Nacional, durante el Año 2020, de acuerdo a datos recopilados por la Oficina de Estudios y Políticas Agrarias (ODEPA)- toneladas (t)</t>
  </si>
  <si>
    <t>Estadísticas,Agricultura,Fruta,Exportaciones,Chile,Castaña,Araucanía,Biobío,Los Lagos,Los Ríos,Maule,Metropolitana,Ñuble,O'Higgins,Valparaíso</t>
  </si>
  <si>
    <t>https://analytics.zoho.com/open-view/2395394000000824786?ZOHO_CRITERIA=%22Trasposicion_4.1%22.%22Id_Categor%C3%ADa%22%20%3D%20100105003</t>
  </si>
  <si>
    <t>Volumen de las exportaciones de Higo por Región de Origen, producidas a Escala Nacional</t>
  </si>
  <si>
    <t>El mapa muestra el Volumen de las exportaciones de Higo por Región de Origen, producidas a Escala Nacional, durante el Año 2020, de acuerdo a datos recopilados por la Oficina de Estudios y Políticas Agrarias (ODEPA)- toneladas (t)</t>
  </si>
  <si>
    <t>Estadísticas,Agricultura,Fruta,Exportaciones,Chile,Higo,Araucanía,Coquimbo,Los Ríos,Metropolitana,O'Higgins,Valparaíso</t>
  </si>
  <si>
    <t>https://analytics.zoho.com/open-view/2395394000000824786?ZOHO_CRITERIA=%22Trasposicion_4.1%22.%22Id_Categor%C3%ADa%22%20%3D%20100101006</t>
  </si>
  <si>
    <t>Superficie plantada de especies frutales por Tipo de Cultivo en la comuna de Peralillo</t>
  </si>
  <si>
    <t>Representación de la superficie plantada de frutales según Tipo de Cultivo en la comuna de Peralillo, con base en datos recopilados por la Oficina de Estudios y Políticas Agrarias (ODEPA) en los Catastros Frutícolas Regionales de los años 2018-2019-2020.</t>
  </si>
  <si>
    <t>agricultura,agrícola,frutícola,superficie,plantaciones,fruta,ODEPA,comuna,región,Peralillo,Tipo de Cultivo</t>
  </si>
  <si>
    <t>https://analytics.zoho.com/open-view/2395394000008803365?ZOHO_CRITERIA=%22Localiza%20CL%22.%22Codcom%22%3D6307</t>
  </si>
  <si>
    <t>Comparación de Rendimiento</t>
  </si>
  <si>
    <t>Temporadas 2018/2019 - 2019/2020</t>
  </si>
  <si>
    <t>Comparativo del rendimiento promedio por Tipo de Cultivo para la Región de Coquimbo en las últimas 2 temporadas con datos disponibles</t>
  </si>
  <si>
    <t>Vista comparativa del rendimiento promedio por Tipo de Cultivo en las últimas 2 temporadas con información disponible, según datos provenientes de la Oficina de Estudios y Políticas Agrarias (ODEPA) para las Temporadas 2018/2019 - 2019/2020 en la Región de Coquimbo - quintales métricos por hectárea (qqm/ha)</t>
  </si>
  <si>
    <t>agricultura,agrícola,rendimiento,cultivo,quintales,ODEPA,estadísticas,Región de Coquimbo,Comparación de Rendimiento</t>
  </si>
  <si>
    <t>https://analytics.zoho.com/open-view/2395394000009294927?ZOHO_CRITERIA=%22Localiza%20CL%22.%22Codreg%22%3D4</t>
  </si>
  <si>
    <t>Valor de de las exportaciones de Limón por País de destino, producidas a Escala Nacional</t>
  </si>
  <si>
    <t>El mapa muestra el Valor de de las exportaciones de Limón por País de destino, producidas a Escala Nacional, durante el Año 2020, de acuerdo a datos recopilados por la Oficina de Estudios y Políticas Agrarias (ODEPA)- USD</t>
  </si>
  <si>
    <t>Estadísticas,Agricultura,Fruta,Exportaciones,Chile,Limón,Alemania,Arabia Saudita,Argentina,Bélgica,Brasil,Canadá,China,Colombia,Corea del Sur,Costa Rica,Dinamarca,El Salvador,Emiratos Árabes Unidos,España,Estados Unidos,Francia,Grecia,Italia,Japón,Jordania,Kuwait,Malasia,Países Bajos,Panamá,Perú,Polonia,Portugal,Reino Unido,República Dominicana,Rumania,Singapur,Uruguay,Hong Kong</t>
  </si>
  <si>
    <t>https://analytics.zoho.com/open-view/2395394000006093021?ZOHO_CRITERIA=%22Trasposicion_4.2%22.%22Id_Categor%C3%ADa%22%20%3D%20100102003</t>
  </si>
  <si>
    <t xml:space="preserve"> Valor de las exportaciones de fruta hacia Tailandia, por Región de Origen producidas a Escala Nacional</t>
  </si>
  <si>
    <t>El gráfico muestra el  Valor de las exportaciones de fruta hacia Tailandia, por Región de Origen producidas a Escala Nacional, durante el Año 2020, de acuerdo a datos recopilados por la Oficina de Estudios y Políticas Agrarias (ODEPA)- USD</t>
  </si>
  <si>
    <t>Estadísticas,Agricultura,Fruta,Exportaciones,Tailandia,Región de Origen,Ñuble,Biobío,Maule,O'Higgins,Coquimbo,Valparaíso,Metropolitana</t>
  </si>
  <si>
    <t>https://analytics.zoho.com/open-view/2395394000006082507?ZOHO_CRITERIA=%22Trasposicion_4.2%22.%22ID_territorio%22%3D174</t>
  </si>
  <si>
    <t>Triticale</t>
  </si>
  <si>
    <t>Rendimiento histórico de Cultivos de Triticale en la Región de Los Ríos</t>
  </si>
  <si>
    <t>Se detalla el rendimiento promedio histórico de cultivos de Triticale según datos publicados por la Oficina de Estudios y Políticas Agrarias (ODEPA) para las Temporadas 1979/1980 a 2019/2020 en la Región de Los Ríos - quintales métricos por hectárea (qqm/ha)</t>
  </si>
  <si>
    <t>agricultura,agrícola,rendimiento,cultivo,quintales,ODEPA,estadísticas,Región de Los Ríos,Triticale</t>
  </si>
  <si>
    <t>https://analytics.zoho.com/open-view/2395394000009125708?ZOHO_CRITERIA=%22Localiza%20CL%22.%22Codreg%22%3D14%20and%22Trasposicion_4.11%22.%22Id_cultivo%22%3D31</t>
  </si>
  <si>
    <t>Número de empleados por Fruta, en la Comuna de Pinto</t>
  </si>
  <si>
    <t>El gráfico muestra el Número de empleados por Fruta, en la Comuna de Pinto, durante el Periodo 2018-2020, de acuerdo a datos recopilados por la Oficina de Estudios y Políticas Agrarias (ODEPA)- Kilogramo - Kg</t>
  </si>
  <si>
    <t>Estadísticas,ODEPA,Fruta,Agricultura,Número de empleados, Fruta, Pinto</t>
  </si>
  <si>
    <t>https://analytics.zoho.com/open-view/2395394000001840069?ZOHO_CRITERIA=%224.6%22.%22C%C3%B3digo_Comuna%22%3D16106</t>
  </si>
  <si>
    <t>100-C 16106</t>
  </si>
  <si>
    <t>Evolución del Valor de las importaciones provenientes de China, por Procesamiento</t>
  </si>
  <si>
    <t>El gráfico muestra la Evolución del Valor de las importaciones provenientes de China, por Procesamiento, durante el Periodo 2012-2020, de acuerdo a datos recopilados por la Oficina de Estudios y Políticas Agrarias (ODEPA)- USD</t>
  </si>
  <si>
    <t>https://analytics.zoho.com/open-view/2395394000005678211?ZOHO_CRITERIA=%22Trasposicion_4.4%22.%22Id_auxiliar%22%3D39</t>
  </si>
  <si>
    <t>Superficie plantada de  Chirimoyo según Variedad por Comuna en la Región de Coquimbo</t>
  </si>
  <si>
    <t>Representación geográfica de la superficie plantada de Chirimoyo por Comuna en la Región de Coquimbo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</si>
  <si>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Coquimbo,Especie Plantada,Chirimoyo</t>
  </si>
  <si>
    <t>https://analytics.zoho.com/open-view/2395394000008814573?ZOHO_CRITERIA=%224.12%20Sup%20Plantada%20Frut%C3%ADcola%22.%22Codreg%22%3D4%20and%20%224.12%20Sup%20Plantada%20Frut%C3%ADcola%22.%22id_especie%22%3D22</t>
  </si>
  <si>
    <t>Volumen  de fruta clasificadas como Tropicales y subtropicales, por Comuna de origen, producidas a nivel nacional</t>
  </si>
  <si>
    <t>El mapa muestra el Volumen  de fruta clasificadas como Tropicales y subtropicales, por Comuna de origen, producidas a nivel nacional, durante el Periodo 2018-2020, de acuerdo a datos recopilados por la Oficina de Estudios y Políticas Agrarias (ODEPA)- Kilogramo - Kg</t>
  </si>
  <si>
    <t>Estadísticas,ODEPA,Fruta,Agricultura,Volumen de fruta, Tropicales y subtropicales, Chile</t>
  </si>
  <si>
    <t>https://analytics.zoho.com/open-view/2395394000001865085?ZOHO_CRITERIA=%224.6%22.%22Id_Producto%22%3D100108</t>
  </si>
  <si>
    <t>Precios Diarios de Chirimoya durante el año 2021 en los Mercados Mayoristas de la Región de Valparaíso</t>
  </si>
  <si>
    <t>Evolución de los Precios diarios de Chirimoya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</si>
  <si>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mayor,Variedad-Origen-Calidad,Chirimoya,Región de Valparaíso</t>
  </si>
  <si>
    <t>https://analytics.zoho.com/open-view/2395394000008699297?ZOHO_CRITERIA=%22Fruta%20Consolidado%22.%22Codreg%22%3D5%20and%20%22Fruta%20Consolidado%22.%22Categor%C3%ADa%20ID%22%3D100107002</t>
  </si>
  <si>
    <t>Número de empleados por Tipo de Fruta, en la Comuna de Graneros</t>
  </si>
  <si>
    <t>El gráfico muestra el Número de empleados por Tipo de Fruta, en la Comuna de Graneros, durante el Periodo 2018-2020, de acuerdo a datos recopilados por la Oficina de Estudios y Políticas Agrarias (ODEPA)- Kilogramo - Kg</t>
  </si>
  <si>
    <t>Estadísticas,ODEPA,Fruta,Agricultura,Número de empleados, Tipo de Fruta, Graneros</t>
  </si>
  <si>
    <t>https://analytics.zoho.com/open-view/2395394000001834656?ZOHO_CRITERIA=%224.6%22.%22C%C3%B3digo_Comuna%22%3D6106</t>
  </si>
  <si>
    <t>100-C 6106</t>
  </si>
  <si>
    <t>Superficie plantada de especies frutales por Método de Riego en la comuna de Paine</t>
  </si>
  <si>
    <t>Se representa la superficie plantada de frutales por Método de Riego con segmentadores incorporados por Tipo de Cultivo y Especie Plantada en la comuna de Paine con base a datos recopilados por la Oficina de Estudios y Políticas Agrarias (ODEPA) en los Catastros Frutícolas Regionales de los años 2018-2019-2020.</t>
  </si>
  <si>
    <t>agricultura,agrícola,frutícola,superficie,plantaciones,fruta,ODEPA,comuna,región,Paine,Método Riego</t>
  </si>
  <si>
    <t>https://analytics.zoho.com/open-view/2395394000008804811?ZOHO_CRITERIA=%22Localiza%20CL%22.%22Codcom%22%3D13404</t>
  </si>
  <si>
    <t>Valor de las exportaciones de fruta, por País de destino producidas a Escala Nacional</t>
  </si>
  <si>
    <t>El gráfico muestra el Valor de las exportaciones de fruta, por País de destino producidas a Escala Nacional, durante el Año 2020, de acuerdo a datos recopilados por la Oficina de Estudios y Políticas Agrarias (ODEPA) - USD</t>
  </si>
  <si>
    <t>Estadísticas,Agricultura,Fruta,Exportaciones,Chile,País de destino,República Dominicana,Marruecos,Aruba,Emiratos Árabes Unidos,Argentina,Australia,Austria,Azerbaiyán,Bélgica,Baréin,Bielorrusia,Bolivia,Brasil,Canadá,Suiza,China,Colombia,Costa Rica,Cuba,República Checa,Alemania,Dinamarca,Argelia,Ecuador,Egipto,España,Estonia,Finlandia,Francia,Reino Unido,Grecia,Guatemala,Hong Kong,Honduras,Haití,Hungría,Indonesia,India,Irlanda,Israel,Italia,Jordania,Japón,Kazajistán,Corea del Sur,Kuwait,Líbano,Libia,Sri Lanka,Lituania,Letonia,Macao,México,Martinica,Malaui,Malasia,Nueva Caledonia,Nicaragua,Países Bajos,Noruega,Nueva Zelanda,Omán,Panamá,Perú,Filipinas,Polonia,Puerto Rico,Portugal,Paraguay,Rumania,Rusia,Arabia Saudita,Singapur,El Salvador,Eslovaquia,Eslovenia,Suecia,Tailandia,Turquía,Taiwán,Ucrania,Uruguay,Estados Unidos,Venezuela,Vietnam,Sudáfrica</t>
  </si>
  <si>
    <t>https://analytics.zoho.com/open-view/2395394000006082192</t>
  </si>
  <si>
    <t>Evolución del valor de las exportaciones de fruta, por País de destino producidas en la Región Metropolitana</t>
  </si>
  <si>
    <t>El gráfico muestra la Evolución del valor de las exportaciones de fruta, por País de destino producidas en la Región Metropolitana, durante el Periodo 2012-2020, de acuerdo a datos recopilados por la Oficina de Estudios y Políticas Agrarias (ODEPA)- USD</t>
  </si>
  <si>
    <t>https://analytics.zoho.com/open-view/2395394000006080100?ZOHO_CRITERIA=%22Trasposicion_4.2%22.%22C%C3%B3digo_Regi%C3%B3n%22%20%3D%2013</t>
  </si>
  <si>
    <t>Número de empleados por Tipo de Envase (Agroindustria), en la Comuna de San Vicente</t>
  </si>
  <si>
    <t>El gráfico muestra el Número de empleados por Tipo de Envase (Agroindustria), en la Comuna de San Vicente, durante el Periodo 2018-2020, de acuerdo a datos recopilados por la Oficina de Estudios y Políticas Agrarias (ODEPA)- Kilogramo - Kg</t>
  </si>
  <si>
    <t>Estadísticas,ODEPA,Fruta,Agricultura,Número de empleados, Tipo de Envase, San Vicente</t>
  </si>
  <si>
    <t>https://analytics.zoho.com/open-view/2395394000001846254?ZOHO_CRITERIA=%224.6%22.%22C%C3%B3digo_Comuna%22%3D6117</t>
  </si>
  <si>
    <t>100-C 6117</t>
  </si>
  <si>
    <t>Evolución del valor  de las importaciones de  Frutos de pepita, por Fruta</t>
  </si>
  <si>
    <t>El gráfico muestra la Evolución del valor  de las importaciones de  Frutos de pepita, por Fruta, durante el Periodo 2012-2020, de acuerdo a datos recopilados por la Oficina de Estudios y Políticas Agrarias (ODEPA)- USD</t>
  </si>
  <si>
    <t>Estadísticas,Agricultura,Fruta,Importaciones,Chile,Frutos de pepita,Manzana,Membrillo,Pera</t>
  </si>
  <si>
    <t>https://analytics.zoho.com/open-view/2395394000005636962?ZOHO_CRITERIA=%22Trasposicion_4.4%22.%22Id_Producto%22%20%3D%20100104</t>
  </si>
  <si>
    <t>Superficie plantada de especies frutales por Método de Riego en la comuna de Lanco</t>
  </si>
  <si>
    <t>Se representa la superficie plantada de frutales por Método de Riego con segmentadores incorporados por Tipo de Cultivo y Especie Plantada en la comuna de Lanco con base a datos recopilados por la Oficina de Estudios y Políticas Agrarias (ODEPA) en los Catastros Frutícolas Regionales de los años 2018-2019-2020.</t>
  </si>
  <si>
    <t>agricultura,agrícola,frutícola,superficie,plantaciones,fruta,ODEPA,comuna,región,Lanco,Método Riego</t>
  </si>
  <si>
    <t>https://analytics.zoho.com/open-view/2395394000008804811?ZOHO_CRITERIA=%22Localiza%20CL%22.%22Codcom%22%3D14103</t>
  </si>
  <si>
    <t>Volumen de las exportaciones de  Frutos de hueso (carozo)  por País de Destino, producidas a Escala Nacional</t>
  </si>
  <si>
    <t>El mapa muestra el Volumen de las exportaciones de  Frutos de hueso (carozo)  por País de Destino, producidas a Escala Nacional, durante el Año 2020, de acuerdo a datos recopilados por la Oficina de Estudios y Políticas Agrarias (ODEPA)- toneladas (t)</t>
  </si>
  <si>
    <t>https://analytics.zoho.com/open-view/2395394000000824601?ZOHO_CRITERIA=%22Trasposicion_4.1%22.%22Id_Producto%22%20%3D%20100103</t>
  </si>
  <si>
    <t>Plantaciones por Variedad</t>
  </si>
  <si>
    <t>Superficie plantada de frutales por Variedad según Especie en la Región de Aysén</t>
  </si>
  <si>
    <t>agricultura,agrícola,frutícola,superficie,plantaciones,fruta,ODEPA,comuna,región,tipo de cultivo,especie,Región de Aysén,Variedades Plantadas</t>
  </si>
  <si>
    <t>https://analytics.zoho.com/open-view/2395394000008822327?ZOHO_CRITERIA=%224.12%20Sup%20Plantada%20Frut%C3%ADcola%22.%22Codreg%22%3D11</t>
  </si>
  <si>
    <t>Número de empleados por Tipo de Envase (Agroindustria), en la Comuna de Nogales</t>
  </si>
  <si>
    <t>El gráfico muestra el Número de empleados por Tipo de Envase (Agroindustria), en la Comuna de Nogales, durante el Periodo 2018-2020, de acuerdo a datos recopilados por la Oficina de Estudios y Políticas Agrarias (ODEPA)- Kilogramo - Kg</t>
  </si>
  <si>
    <t>Estadísticas,ODEPA,Fruta,Agricultura,Número de empleados, Tipo de Envase, Nogales</t>
  </si>
  <si>
    <t>https://analytics.zoho.com/open-view/2395394000001846254?ZOHO_CRITERIA=%224.6%22.%22C%C3%B3digo_Comuna%22%3D5506</t>
  </si>
  <si>
    <t>100-C 5506</t>
  </si>
  <si>
    <t>Volumen  de  Pistacho por Comuna de origen, producidas a nivel nacional</t>
  </si>
  <si>
    <t>El mapa muestra el Volumen  de  Pistacho por Comuna de origen, producidas a nivel nacional, durante el Periodo 2018-2020, de acuerdo a datos recopilados por la Oficina de Estudios y Políticas Agrarias (ODEPA)- Kilogramo - Kg</t>
  </si>
  <si>
    <t>Estadísticas,ODEPA,Fruta,Agricultura,Volumen de fruta, Pistacho, Chile</t>
  </si>
  <si>
    <t>https://analytics.zoho.com/open-view/2395394000001886612?ZOHO_CRITERIA=%224.6%22.%22Id_Categor%C3%ADa%22%3D100105005</t>
  </si>
  <si>
    <t>Superficie plantada de especies frutales por Especie en la comuna de Sagrada Familia</t>
  </si>
  <si>
    <t>Visualización de la superficie plantada de frutales por Especie con segmentador incorporado de Tipo de Cultivo en la comuna de Sagrada Familia con base a datos recopilados por la Oficina de Estudios y Políticas Agrarias (ODEPA) en los Catastros Frutícolas Regionales de los años 2018-2019-2020.</t>
  </si>
  <si>
    <t>agricultura,agrícola,frutícola,superficie,plantaciones,fruta,ODEPA,comuna,región,Sagrada Familia,Especie Plantada</t>
  </si>
  <si>
    <t>https://analytics.zoho.com/open-view/2395394000008803974?ZOHO_CRITERIA=%22Localiza%20CL%22.%22Codcom%22%3D7307</t>
  </si>
  <si>
    <t>Evolución del volumen de las exportaciones de Durazno por País de destino, producidas a Escala Nacional</t>
  </si>
  <si>
    <t>El gráfico muestra la Evolución del volumen de las exportaciones de Durazno por País de destino, producidas a Escala Nacional, durante el Periodo 2012-2020, de acuerdo a datos recopilados por la Oficina de Estudios y Políticas Agrarias (ODEPA)- toneladas (t)</t>
  </si>
  <si>
    <t>Estadísticas,Agricultura,Fruta,Exportaciones,Chile,Durazno,Argentina,Australia,Bolivia,Brasil,Canadá,China,Colombia,Corea del Sur,Costa Rica,Ecuador,El Salvador,España,Estados Unidos,Francia,Guatemala,Honduras,Japón,Kazajistán,Letonia,Lituania,México,Países Bajos,Panamá,Paraguay,Perú,Reino Unido,República Dominicana,Rusia,Tailandia,Uruguay,Venezuela,Puerto Rico</t>
  </si>
  <si>
    <t>https://analytics.zoho.com/open-view/2395394000000976645?ZOHO_CRITERIA=%22Trasposicion_4.1%22.%22Id_Categor%C3%ADa%22%20%3D%20100103004</t>
  </si>
  <si>
    <t>Número de empleados por Fruta, en la Comuna de Pudahuel</t>
  </si>
  <si>
    <t>El gráfico muestra el Número de empleados por Fruta, en la Comuna de Pudahuel, durante el Periodo 2018-2020, de acuerdo a datos recopilados por la Oficina de Estudios y Políticas Agrarias (ODEPA)- Kilogramo - Kg</t>
  </si>
  <si>
    <t>Estadísticas,ODEPA,Fruta,Agricultura,Número de empleados, Fruta, Pudahuel</t>
  </si>
  <si>
    <t>https://analytics.zoho.com/open-view/2395394000001840069?ZOHO_CRITERIA=%224.6%22.%22C%C3%B3digo_Comuna%22%3D13124</t>
  </si>
  <si>
    <t>100-C 13124</t>
  </si>
  <si>
    <t>Número de empleados por Procesamiento (agroindustria), en la Comuna de San Pedro</t>
  </si>
  <si>
    <t>La nube de palabras muestra el Número de empleados por Procesamiento (agroindustria), en la Comuna de San Pedro, durante el Periodo 2018-2020, de acuerdo a datos recopilados por la Oficina de Estudios y Políticas Agrarias (ODEPA)- Kilogramo - Kg</t>
  </si>
  <si>
    <t>Estadísticas,ODEPA,Fruta,Agricultura,Número de empleados, Procesamiento, San Pedro</t>
  </si>
  <si>
    <t>https://analytics.zoho.com/open-view/2395394000001840481?ZOHO_CRITERIA=%224.6%22.%22C%C3%B3digo_Comuna%22%3D13505</t>
  </si>
  <si>
    <t>100-C 13505</t>
  </si>
  <si>
    <t>Volumen  de fruta por Fruta, producidas en la Isla de Maipo</t>
  </si>
  <si>
    <t>El gráfico muestra el Volumen  de fruta por Fruta, producidas en la Isla de Maipo, durante el Periodo 2018-2020, de acuerdo a datos recopilados por la Oficina de Estudios y Políticas Agrarias (ODEPA)- Kilogramo - Kg</t>
  </si>
  <si>
    <t>Estadísticas,ODEPA,Fruta,Agricultura,Volumen de fruta, Fruta, Isla de Maipo</t>
  </si>
  <si>
    <t>https://analytics.zoho.com/open-view/2395394000001834799?ZOHO_CRITERIA=%224.6%22.%22C%C3%B3digo_Comuna%22%3D13603</t>
  </si>
  <si>
    <t>100-C-13603</t>
  </si>
  <si>
    <t>Deshidratados</t>
  </si>
  <si>
    <t>Valor de las exportaciones de  Deshidratados por Tipo de Fruta, producidas a Escala Nacional</t>
  </si>
  <si>
    <t>El gráfico muestra el Valor de las exportaciones de  Deshidratados por Tipo de Fruta, producidas a Escala Nacional, durante el Año 2020, de acuerdo a datos recopilados por la Oficina de Estudios y Políticas Agrarias (ODEPA)- USD</t>
  </si>
  <si>
    <t>Estadísticas,Agricultura,Fruta,Exportaciones,Chile,Deshidratados,Kiwi,Murtilla,Pera,Damasco,Mora Cultivada,Acai berry,Frutilla,Piña,Plátano,Uva de Mesa,Durazno Conservero,Ciruela Europea,Frambuesa,Arándano,Manzano,Membrillo,Murta,Cramberry</t>
  </si>
  <si>
    <t>https://analytics.zoho.com/open-view/2395394000006093638?ZOHO_CRITERIA=%22Trasposicion_4.2%22.%22Id_Procesamiento%22%20%3D%204</t>
  </si>
  <si>
    <t>Superficie plantada de especies frutales clasificadas como Frutos oleaginosos por Comuna en la Región de Valparaíso</t>
  </si>
  <si>
    <t>Representación geográfica de la superficie plantada de Frutos oleaginosos en la Región de Valparaíso por Comuna, de acuerdo a datos recopilados por la Oficina de Estudios y Políticas Agrarias (ODEPA) en los Catastros Frutícolas Regionales de los años 2018-2019-2020.</t>
  </si>
  <si>
    <t>agricultura,agrícola,frutícola,superficie,plantaciones,fruta,ODEPA,comuna,región,Región de Valparaíso,Tipo de Cultivo,Frutos oleaginosos</t>
  </si>
  <si>
    <t>https://analytics.zoho.com/open-view/2395394000008814386?ZOHO_CRITERIA=%224.12%20Sup%20Plantada%20Frut%C3%ADcola%22.%22Codreg%22%3D5%20and%20%224.12%20Sup%20Plantada%20Frut%C3%ADcola%22.%22Id_producto%22%3D100106</t>
  </si>
  <si>
    <t>Evolución del volumen de las exportaciones de fruta hacia Suiza, por Procesamiento producidas a Escala Nacional</t>
  </si>
  <si>
    <t>El gráfico muestra la Evolución del volumen de las exportaciones de fruta hacia Suiza, por Procesamiento producidas a Escala Nacional, durante el Periodo 2012-2020, de acuerdo a datos recopilados por la Oficina de Estudios y Políticas Agrarias (ODEPA)- toneladas (t)</t>
  </si>
  <si>
    <t>Estadísticas,Agricultura,Fruta,Exportaciones,Suiza,Procesamiento,Aceites,Congelados,Conservas,Deshidratados,Fresca,Frutos secos,Jugos</t>
  </si>
  <si>
    <t>https://analytics.zoho.com/open-view/2395394000005725032?ZOHO_CRITERIA=%22Trasposicion_4.1%22.%22Id_auxiliar%22%3D172</t>
  </si>
  <si>
    <t>Evolución del volumen de las exportaciones de Kiwi por Región de Origen, producidas a Escala Nacional</t>
  </si>
  <si>
    <t>El gráfico muestra la Evolución del volumen de las exportaciones de Kiwi por Región de Origen, producidas a Escala Nacional, durante el Periodo 2012-2020, de acuerdo a datos recopilados por la Oficina de Estudios y Políticas Agrarias (ODEPA)- toneladas (t)</t>
  </si>
  <si>
    <t>Estadísticas,Agricultura,Fruta,Exportaciones,Chile,Kiwi,Antofagasta,Araucanía,Arica y Parinacota,Atacama,Aysén,Biobío,Coquimbo,Los Lagos,Los Ríos,Magallanes,Maule,Mercadería extranjera nacionalizada,Metropolitana,Ñuble,O'Higgins,Tarapacá,Valparaíso</t>
  </si>
  <si>
    <t>https://analytics.zoho.com/open-view/2395394000000976618?ZOHO_CRITERIA=%22Trasposicion_4.1%22.%22Id_Categor%C3%ADa%22%20%3D%20100101007</t>
  </si>
  <si>
    <t>Número de empleados por Tipo de Envase (Agroindustria), en la Comuna de Copiapó</t>
  </si>
  <si>
    <t>El gráfico muestra el Número de empleados por Tipo de Envase (Agroindustria), en la Comuna de Copiapó, durante el Periodo 2018-2020, de acuerdo a datos recopilados por la Oficina de Estudios y Políticas Agrarias (ODEPA)- Kilogramo - Kg</t>
  </si>
  <si>
    <t>Estadísticas,ODEPA,Fruta,Agricultura,Número de empleados, Tipo de Envase, Copiapó</t>
  </si>
  <si>
    <t>https://analytics.zoho.com/open-view/2395394000001846254?ZOHO_CRITERIA=%224.6%22.%22C%C3%B3digo_Comuna%22%3D3101</t>
  </si>
  <si>
    <t>Evolución del Valor de las exportaciones de fruta hacia Alemania, por Región de Origen producidas a Escala Nacional</t>
  </si>
  <si>
    <t>El gráfico muestra la Evolución del Valor de las exportaciones de fruta hacia Alemania, por Región de Origen producidas a Escala Nacional, durante el Periodo 2012-2020, de acuerdo a datos recopilados por la Oficina de Estudios y Políticas Agrarias (ODEPA)- USD</t>
  </si>
  <si>
    <t>Estadísticas,Agricultura,Fruta,Exportaciones,Alemania,Región de Origen,Ñuble,Biobío,Maule,O'Higgins,Coquimbo,Valparaíso,Metropolitana</t>
  </si>
  <si>
    <t>https://analytics.zoho.com/open-view/2395394000006080321?ZOHO_CRITERIA=%22Trasposicion_4.2%22.%22ID_territorio%22%3D3</t>
  </si>
  <si>
    <t>Valor de las exportaciones de fruta hacia Ecuador, por Fruta, producidas a Escala Nacional</t>
  </si>
  <si>
    <t>El gráfico muestra el Valor de las exportaciones de fruta hacia Ecuador, por Fruta, producidas a Escala Nacional, durante el Año 2020, de acuerdo a datos recopilados por la Oficina de Estudios y Políticas Agrarias (ODEPA)- USD</t>
  </si>
  <si>
    <t>Estadísticas,Agricultura,Fruta,Exportaciones,Ecuador,Fruta,Aceituna,Almendra,Avellana,Cereza,Ciruela,Coco,Damasco,Durazno,Higo,Kiwi,Mandarina,Manzana,Membrillo,Naranja,Nectarín,Nuez,Otros cítricos,Otros frutos,Otros frutos secos,Palta,Pera,Piña,Pistacho,Plumcots,Pomelo,Uva</t>
  </si>
  <si>
    <t>https://analytics.zoho.com/open-view/2395394000006082651?ZOHO_CRITERIA=%22Trasposicion_4.2%22.%22ID_territorio%22%3D52</t>
  </si>
  <si>
    <t>Valor de las exportaciones de fruta hacia Reino Unido, por Procesamiento, producidas a Escala Nacional</t>
  </si>
  <si>
    <t>El gráfico muestra el Valor de las exportaciones de fruta hacia Reino Unido, por Procesamiento, producidas a Escala Nacional, durante el Año 2020, de acuerdo a datos recopilados por la Oficina de Estudios y Políticas Agrarias (ODEPA)- USD</t>
  </si>
  <si>
    <t>https://analytics.zoho.com/open-view/2395394000006082722?ZOHO_CRITERIA=%22Trasposicion_4.2%22.%22ID_territorio%22%3D145</t>
  </si>
  <si>
    <t>Volumen  de fruta por Procesamiento, producidas en la Curacaví</t>
  </si>
  <si>
    <t>El gráfico muestra el Volumen  de fruta por Procesamiento, producidas en la Curacaví, durante el Periodo 2018-2020, de acuerdo a datos recopilados por la Oficina de Estudios y Políticas Agrarias (ODEPA)- Kilogramo - Kg</t>
  </si>
  <si>
    <t>Estadísticas,ODEPA,Fruta,Agricultura,Volumen de fruta, Procesamiento, Curacaví</t>
  </si>
  <si>
    <t>https://analytics.zoho.com/open-view/2395394000001840276?ZOHO_CRITERIA=%224.6%22.%22C%C3%B3digo_Comuna%22%3D13503</t>
  </si>
  <si>
    <t>100-C-13503</t>
  </si>
  <si>
    <t>Superficie plantada de  Rosa mosqueta según Variedad por Comuna en la Región de Arica y Parinacota</t>
  </si>
  <si>
    <t>Representación geográfica de la superficie plantada de Rosa mosqueta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</si>
  <si>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Plantada,Rosa mosqueta</t>
  </si>
  <si>
    <t>https://analytics.zoho.com/open-view/2395394000008814573?ZOHO_CRITERIA=%224.12%20Sup%20Plantada%20Frut%C3%ADcola%22.%22Codreg%22%3D15%20and%20%224.12%20Sup%20Plantada%20Frut%C3%ADcola%22.%22id_especie%22%3D47</t>
  </si>
  <si>
    <t>Serbia</t>
  </si>
  <si>
    <t>Evolución del Valor de las importaciones provenientes de Serbia, por Tipo de Fruta</t>
  </si>
  <si>
    <t>El gráfico muestra la Evolución del Valor de las importaciones provenientes de Serbia, por Tipo de Fruta, durante el Periodo 2012-2020, de acuerdo a datos recopilados por la Oficina de Estudios y Políticas Agrarias (ODEPA)- USD</t>
  </si>
  <si>
    <t>Estadísticas,Agricultura,Fruta,Importaciones,Serbia,Tipo de Fruta,Berries,Frutos de hueso</t>
  </si>
  <si>
    <t>https://analytics.zoho.com/open-view/2395394000005672550?ZOHO_CRITERIA=%22Trasposicion_4.4%22.%22Id_auxiliar%22%3D160</t>
  </si>
  <si>
    <t>Precios Diarios de Cereza durante el año 2021 en los Mercados Mayoristas de la Región de Valparaíso</t>
  </si>
  <si>
    <t>Evolución de los Precios diarios de Cereza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</si>
  <si>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mayor,Variedad-Origen-Calidad,Cereza,Región de Valparaíso</t>
  </si>
  <si>
    <t>https://analytics.zoho.com/open-view/2395394000008699297?ZOHO_CRITERIA=%22Fruta%20Consolidado%22.%22Codreg%22%3D5%20and%20%22Fruta%20Consolidado%22.%22Categor%C3%ADa%20ID%22%3D100103001</t>
  </si>
  <si>
    <t>Evolución del volumen de las exportaciones de Mango por Procesamiento, producidas a Escala Nacional</t>
  </si>
  <si>
    <t>El gráfico muestra la Evolución del volumen de las exportaciones de Mango por Procesamiento, producidas a Escala Nacional, durante el Periodo 2012-2020, de acuerdo a datos recopilados por la Oficina de Estudios y Políticas Agrarias (ODEPA)- toneladas (t)</t>
  </si>
  <si>
    <t>Estadísticas,Agricultura,Fruta,Exportaciones,Chile,Mango,Aceites,Congelados,Conservas,Deshidratados,Fresca,Frutos secos,Jugos</t>
  </si>
  <si>
    <t>https://analytics.zoho.com/open-view/2395394000000976999?ZOHO_CRITERIA=%22Trasposicion_4.1%22.%22Id_Categor%C3%ADa%22%20%3D%20100108002</t>
  </si>
  <si>
    <t>Evolución del volumen de las exportaciones de fruta hacia Perú, por Tipo de Fruta producidas a Escala Nacional</t>
  </si>
  <si>
    <t>El gráfico muestra la Evolución del volumen de las exportaciones de fruta hacia Perú, por Tipo de Fruta producidas a Escala Nacional, durante el Periodo 2012-2020, de acuerdo a datos recopilados por la Oficina de Estudios y Políticas Agrarias (ODEPA)- toneladas (t)</t>
  </si>
  <si>
    <t>Estadísticas,Agricultura,Fruta,Exportaciones,Perú,Tipo de Fruta,Berries,Cítricos,Frutos de hueso (carozo),Frutos de pepita,Frutos secos,Frutos oleaginosos,Otros,Tropicales y subtropicales,Uva</t>
  </si>
  <si>
    <t>https://analytics.zoho.com/open-view/2395394000000988784?ZOHO_CRITERIA=%22Trasposicion_4.1%22.%22Id_auxiliar%22%3D142</t>
  </si>
  <si>
    <t>Número de empleados por Fruta, en la Comuna de Puyehue</t>
  </si>
  <si>
    <t>El gráfico muestra el Número de empleados por Fruta, en la Comuna de Puyehue, durante el Periodo 2018-2020, de acuerdo a datos recopilados por la Oficina de Estudios y Políticas Agrarias (ODEPA)- Kilogramo - Kg</t>
  </si>
  <si>
    <t>Estadísticas,ODEPA,Fruta,Agricultura,Número de empleados, Fruta, Puyehue</t>
  </si>
  <si>
    <t>https://analytics.zoho.com/open-view/2395394000001840069?ZOHO_CRITERIA=%224.6%22.%22C%C3%B3digo_Comuna%22%3D10304</t>
  </si>
  <si>
    <t>Volumen de las exportaciones de fruta, por Procesamiento producidas a Escala Nacional</t>
  </si>
  <si>
    <t>El gráfico muestra el Volumen de las exportaciones de fruta, por Procesamiento producidas a Escala Nacional, durante el Año 2020, de acuerdo a datos recopilados por la Oficina de Estudios y Políticas Agrarias (ODEPA)- toneladas (t)</t>
  </si>
  <si>
    <t>https://analytics.zoho.com/open-view/2395394000000827028</t>
  </si>
  <si>
    <t>Volumen  de fruta por Tipo de Fruta, producidas en la San Rafael</t>
  </si>
  <si>
    <t>El gráfico muestra el Volumen  de fruta por Tipo de Fruta, producidas en la San Rafael, durante el Periodo 2018-2020, de acuerdo a datos recopilados por la Oficina de Estudios y Políticas Agrarias (ODEPA)- Kilogramo - Kg</t>
  </si>
  <si>
    <t>Estadísticas,ODEPA,Fruta,Agricultura,Volumen de fruta, Tipo de Fruta, San Rafael</t>
  </si>
  <si>
    <t>https://analytics.zoho.com/open-view/2395394000001834352?ZOHO_CRITERIA=%224.6%22.%22C%C3%B3digo_Comuna%22%3D7110</t>
  </si>
  <si>
    <t>100-C-7110</t>
  </si>
  <si>
    <t>Túnez</t>
  </si>
  <si>
    <t>Volumen de las importaciones de fruta provenientes de Túnez, por Fruta</t>
  </si>
  <si>
    <t>El gráfico muestra el Volumen de las importaciones de fruta provenientes de Túnez, por Fruta, durante el Año 2020, de acuerdo a datos recopilados por la Oficina de Estudios y Políticas Agrarias (ODEPA)- toneladas (t)</t>
  </si>
  <si>
    <t>Estadísticas,Agricultura,Fruta,Importaciones,Túnez,Fruta,Aceituna</t>
  </si>
  <si>
    <t>https://analytics.zoho.com/open-view/2395394000005581111?ZOHO_CRITERIA=%22Trasposicion_4.3%22.%22Id_auxiliar%22%3D182</t>
  </si>
  <si>
    <t>Número de empresas agroindustriales procesadoras de Pera por Comuna en la Región de Maule</t>
  </si>
  <si>
    <t>El Mapa muestra el Número de empresas agrícolas por Comuna en la Región de Maule, que utilizan Pera en su producción, entre los años 2018-2019, de acuerdo a datos recopilados del directorio de agroindustrías hortofrutícolas efectuados por la ODEPA.</t>
  </si>
  <si>
    <t>agricultura,agrícola,frutícola,directorio,agroindustria,fruta,hortaliza,ODEPA,Ninguno,Región de Maule,Pera</t>
  </si>
  <si>
    <t>https://analytics.zoho.com/open-view/2395394000008782843?ZOHO_CRITERIA=%22Localiza%20CL%22.%22Codreg%22%3D7%20and%20%224.13%20Directorio%20Agroindustria%202020%22.%22Id_Categor%C3%ADa%22%3D100104005</t>
  </si>
  <si>
    <t>Valor de las exportaciones de fruta, por Procesamiento producidas en la Región de Coquimbo</t>
  </si>
  <si>
    <t>El gráfico muestra el Valor de las exportaciones de fruta, por Procesamiento producidas en la Región de Coquimbo, durante el Año 2020, de acuerdo a datos recopilados por la Oficina de Estudios y Políticas Agrarias (ODEPA)- USD</t>
  </si>
  <si>
    <t>Estadísticas,Agricultura,Fruta,Exportaciones,Región de Coquimbo,Procesamiento,Aceites,Congelados,Conservas,Deshidratados,Fresca,Frutos secos,Jugos</t>
  </si>
  <si>
    <t>https://analytics.zoho.com/open-view/2395394000006082404?ZOHO_CRITERIA=%22Trasposicion_4.2%22.%22C%C3%B3digo_Regi%C3%B3n%22%20%3D%204</t>
  </si>
  <si>
    <t>Tuna</t>
  </si>
  <si>
    <t>Número de empresas agroindustriales procesadoras de Tuna por Comuna en la Región de Valparaíso</t>
  </si>
  <si>
    <t>El Mapa muestra el Número de empresas agrícolas por Comuna en la Región de Valparaíso, que utilizan Tuna en su producción, entre los años 2018-2019, de acuerdo a datos recopilados del directorio de agroindustrías hortofrutícolas efectuados por la ODEPA.</t>
  </si>
  <si>
    <t>agricultura,agrícola,frutícola,directorio,agroindustria,fruta,hortaliza,ODEPA,Ninguno,Región de Valparaíso,Tuna</t>
  </si>
  <si>
    <t>https://analytics.zoho.com/open-view/2395394000008782843?ZOHO_CRITERIA=%22Localiza%20CL%22.%22Codreg%22%3D5%20and%20%224.13%20Directorio%20Agroindustria%202020%22.%22Id_Categor%C3%ADa%22%3D100107011</t>
  </si>
  <si>
    <t>Volumen de las exportaciones de fruta hacia Japón, por Tipo de Fruta producidas a Escala Nacional</t>
  </si>
  <si>
    <t>El gráfico muestra el Volumen de las exportaciones de fruta hacia Japón, por Tipo de Fruta producidas a Escala Nacional, durante el Año 2020, de acuerdo a datos recopilados por la Oficina de Estudios y Políticas Agrarias (ODEPA)- toneladas (t)</t>
  </si>
  <si>
    <t>Estadísticas,Agricultura,Fruta,Exportaciones,Japón,Tipo de Fruta,Berries,Cítricos,Frutos de hueso (carozo),Frutos de pepita,Frutos secos,Frutos oleaginosos,Otros,Tropicales y subtropicales,Uva</t>
  </si>
  <si>
    <t>https://analytics.zoho.com/open-view/2395394000000827380?ZOHO_CRITERIA=%22Trasposicion_4.1%22.%22Id_auxiliar%22%3D92</t>
  </si>
  <si>
    <t>Evolución del volumen de las exportaciones de fruta, por Fruta producidas a Escala Nacional</t>
  </si>
  <si>
    <t>El gráfico muestra la Evolución del volumen de las exportaciones de fruta, por Fruta producidas a Escala Nacional, durante el Periodo 2012-2020, de acuerdo a datos recopilados por la Oficina de Estudios y Políticas Agrarias (ODEPA)- toneladas (t)</t>
  </si>
  <si>
    <t>Estadísticas,Agricultura,Fruta,Exportaciones,Chile,Fruta,Arándano,Frambuesa,Higo,Kiwi,Mora,Otros berries,Limón,Mandarina,Naranja,Pomelo,Otros cítricos,Cereza,Ciruela,Damasco,Durazno,Nectarín,Manzana,Membrillo,Pera,Almendra,Avellana,Castaña,Nuez,Pistacho,Otros frutos secos,Olivo,Palta,Chirimoya,Otros frutos,Plumcots,Mango,Papaya,Piña,Plátano,Coco,Uva,Frutilla</t>
  </si>
  <si>
    <t>https://analytics.zoho.com/open-view/2395394000000943381</t>
  </si>
  <si>
    <t>Superficie plantada de especies frutales por Método de Riego en la comuna de Algarrobo</t>
  </si>
  <si>
    <t>Se representa la superficie plantada de frutales por Método de Riego con segmentadores incorporados por Tipo de Cultivo y Especie Plantada en la comuna de Algarrobo con base a datos recopilados por la Oficina de Estudios y Políticas Agrarias (ODEPA) en los Catastros Frutícolas Regionales de los años 2018-2019-2020.</t>
  </si>
  <si>
    <t>agricultura,agrícola,frutícola,superficie,plantaciones,fruta,ODEPA,comuna,región,Algarrobo,Método Riego</t>
  </si>
  <si>
    <t>https://analytics.zoho.com/open-view/2395394000008804811?ZOHO_CRITERIA=%22Localiza%20CL%22.%22Codcom%22%3D5602</t>
  </si>
  <si>
    <t>Superficie plantada de especies frutales clasificadas como Frutos oleaginosos por Comuna en la Región de Maule</t>
  </si>
  <si>
    <t>Representación geográfica de la superficie plantada de Frutos oleaginosos en la Región de Maule por Comuna, de acuerdo a datos recopilados por la Oficina de Estudios y Políticas Agrarias (ODEPA) en los Catastros Frutícolas Regionales de los años 2018-2019-2020.</t>
  </si>
  <si>
    <t>agricultura,agrícola,frutícola,superficie,plantaciones,fruta,ODEPA,comuna,región,Región de Maule,Tipo de Cultivo,Frutos oleaginosos</t>
  </si>
  <si>
    <t>https://analytics.zoho.com/open-view/2395394000008814386?ZOHO_CRITERIA=%224.12%20Sup%20Plantada%20Frut%C3%ADcola%22.%22Codreg%22%3D7%20and%20%224.12%20Sup%20Plantada%20Frut%C3%ADcola%22.%22Id_producto%22%3D100106</t>
  </si>
  <si>
    <t>Superficie plantada de especies frutales por Especie en la comuna de Arica</t>
  </si>
  <si>
    <t>Visualización de la superficie plantada de frutales por Especie con segmentador incorporado de Tipo de Cultivo en la comuna de Arica con base a datos recopilados por la Oficina de Estudios y Políticas Agrarias (ODEPA) en los Catastros Frutícolas Regionales de los años 2018-2019-2020.</t>
  </si>
  <si>
    <t>agricultura,agrícola,frutícola,superficie,plantaciones,fruta,ODEPA,comuna,región,Arica,Especie Plantada</t>
  </si>
  <si>
    <t>https://analytics.zoho.com/open-view/2395394000008803974?ZOHO_CRITERIA=%22Localiza%20CL%22.%22Codcom%22%3D15101</t>
  </si>
  <si>
    <t>Superficie plantada de especies frutales por Sistema de Plantación en la comuna de Constitución</t>
  </si>
  <si>
    <t>Se representa la superficie plantada de frutales por Sistema de Plantación, Tipo de Cultivo y Especie Plantada en la comuna de Constitución con base a datos recopilados por la Oficina de Estudios y Políticas Agrarias (ODEPA) en los Catastros Frutícolas Regionales de los años 2018-2019-2020.</t>
  </si>
  <si>
    <t>agricultura,agrícola,frutícola,superficie,plantaciones,fruta,ODEPA,comuna,región,Constitución,Sistema Plantación</t>
  </si>
  <si>
    <t>https://analytics.zoho.com/open-view/2395394000008804399?ZOHO_CRITERIA=%22Localiza%20CL%22.%22Codcom%22%3D7102</t>
  </si>
  <si>
    <t>Superficie plantada de especies frutales por Tipo de Cultivo en la comuna de Navidad</t>
  </si>
  <si>
    <t>Representación de la superficie plantada de frutales según Tipo de Cultivo en la comuna de Navidad, con base en datos recopilados por la Oficina de Estudios y Políticas Agrarias (ODEPA) en los Catastros Frutícolas Regionales de los años 2018-2019-2020.</t>
  </si>
  <si>
    <t>agricultura,agrícola,frutícola,superficie,plantaciones,fruta,ODEPA,comuna,región,Navidad,Tipo de Cultivo</t>
  </si>
  <si>
    <t>https://analytics.zoho.com/open-view/2395394000008803365?ZOHO_CRITERIA=%22Localiza%20CL%22.%22Codcom%22%3D6205</t>
  </si>
  <si>
    <t>Volumen  de fruta por Destino, producidas en la Nogales</t>
  </si>
  <si>
    <t>El gráfico muestra el Volumen  de fruta por Destino, producidas en la Nogales, durante el Periodo 2018-2020, de acuerdo a datos recopilados por la Oficina de Estudios y Políticas Agrarias (ODEPA)- Kilogramo - Kg</t>
  </si>
  <si>
    <t>Estadísticas,ODEPA,Fruta,Agricultura,Volumen de fruta, Destino, Nogales</t>
  </si>
  <si>
    <t>https://analytics.zoho.com/open-view/2395394000001846568?ZOHO_CRITERIA=%224.6%22.%22C%C3%B3digo_Comuna%22%3D5506</t>
  </si>
  <si>
    <t>100-C-5506</t>
  </si>
  <si>
    <t>Valor  de las exportaciones de Damasco por Procesamiento, producidas a Escala Nacional</t>
  </si>
  <si>
    <t>El gráfico muestra el Valor  de las exportaciones de Damasco por Procesamiento, producidas a Escala Nacional, durante el Año 2020, de acuerdo a datos recopilados por la Oficina de Estudios y Políticas Agrarias (ODEPA)- USD</t>
  </si>
  <si>
    <t>Estadísticas,Agricultura,Fruta,Exportaciones,Chile,Damasco,Aceites,Congelados,Conservas,Deshidratados,Fresca,Frutos secos,Jugos</t>
  </si>
  <si>
    <t>https://analytics.zoho.com/open-view/2395394000006093092?ZOHO_CRITERIA=%22Trasposicion_4.2%22.%22Id_Categor%C3%ADa%22%20%3D%20100103003</t>
  </si>
  <si>
    <t>Superficie plantada de  Damasco según Variedad por Comuna en la Región de Aysén</t>
  </si>
  <si>
    <t>Representación geográfica de la superficie plantada de Damasco por Comuna en la Región de Aysén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</si>
  <si>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Aysén,Especie Plantada,Damasco</t>
  </si>
  <si>
    <t>https://analytics.zoho.com/open-view/2395394000008814573?ZOHO_CRITERIA=%224.12%20Sup%20Plantada%20Frut%C3%ADcola%22.%22Codreg%22%3D11%20and%20%224.12%20Sup%20Plantada%20Frut%C3%ADcola%22.%22id_especie%22%3D33</t>
  </si>
  <si>
    <t>Número de empleados por agroindustria de Higuera según Región de origen, a nivel nacional</t>
  </si>
  <si>
    <t>El mapa muestra el Número de empleados por agroindustria de Higuera según Región de origen, a nivel nacional, durante el Periodo 2018-2020, de acuerdo a datos recopilados por la Oficina de Estudios y Políticas Agrarias (ODEPA)- Kilogramo - Kg</t>
  </si>
  <si>
    <t>https://analytics.zoho.com/open-view/2395394000001886157?ZOHO_CRITERIA=%224.6%22.%22Id_Categor%C3%ADa%22%3D100101006</t>
  </si>
  <si>
    <t>Superficie plantada de especies frutales por Método de Riego en la comuna de Pichilemu</t>
  </si>
  <si>
    <t>Se representa la superficie plantada de frutales por Método de Riego con segmentadores incorporados por Tipo de Cultivo y Especie Plantada en la comuna de Pichilemu con base a datos recopilados por la Oficina de Estudios y Políticas Agrarias (ODEPA) en los Catastros Frutícolas Regionales de los años 2018-2019-2020.</t>
  </si>
  <si>
    <t>agricultura,agrícola,frutícola,superficie,plantaciones,fruta,ODEPA,comuna,región,Pichilemu,Método Riego</t>
  </si>
  <si>
    <t>https://analytics.zoho.com/open-view/2395394000008804811?ZOHO_CRITERIA=%22Localiza%20CL%22.%22Codcom%22%3D6201</t>
  </si>
  <si>
    <t>Superficie plantada de especies frutales por Método de Riego en la comuna de El Carmen</t>
  </si>
  <si>
    <t>Se representa la superficie plantada de frutales por Método de Riego con segmentadores incorporados por Tipo de Cultivo y Especie Plantada en la comuna de El Carmen con base a datos recopilados por la Oficina de Estudios y Políticas Agrarias (ODEPA) en los Catastros Frutícolas Regionales de los años 2018-2019-2020.</t>
  </si>
  <si>
    <t>agricultura,agrícola,frutícola,superficie,plantaciones,fruta,ODEPA,comuna,región,El Carmen,Método Riego</t>
  </si>
  <si>
    <t>https://analytics.zoho.com/open-view/2395394000008804811?ZOHO_CRITERIA=%22Localiza%20CL%22.%22Codcom%22%3D16104</t>
  </si>
  <si>
    <t>Superficie plantada de especies frutales por Método de Riego en la comuna de San Vicente</t>
  </si>
  <si>
    <t>Se representa la superficie plantada de frutales por Método de Riego con segmentadores incorporados por Tipo de Cultivo y Especie Plantada en la comuna de San Vicente con base a datos recopilados por la Oficina de Estudios y Políticas Agrarias (ODEPA) en los Catastros Frutícolas Regionales de los años 2018-2019-2020.</t>
  </si>
  <si>
    <t>agricultura,agrícola,frutícola,superficie,plantaciones,fruta,ODEPA,comuna,región,San Vicente,Método Riego</t>
  </si>
  <si>
    <t>https://analytics.zoho.com/open-view/2395394000008804811?ZOHO_CRITERIA=%22Localiza%20CL%22.%22Codcom%22%3D6117</t>
  </si>
  <si>
    <t>Evolución del volumen de las exportaciones de fruta hacia Panamá, por Fruta producidas a Escala Nacional</t>
  </si>
  <si>
    <t>El gráfico muestra la Evolución del volumen de las exportaciones de fruta hacia Panamá, por Fruta producidas a Escala Nacional, durante el Periodo 2012-2020, de acuerdo a datos recopilados por la Oficina de Estudios y Políticas Agrarias (ODEPA)- toneladas (t)</t>
  </si>
  <si>
    <t>Estadísticas,Agricultura,Fruta,Exportaciones,Panamá,Fruta,Damasco,Durazno,Frutilla,Limón,Mandarina,Mangos y guayabas,Naranja,Nectarín,Otros cítricos,Otros frutos,Otros frutos secos,Pera,Pistacho,Plumcots,Pomelo</t>
  </si>
  <si>
    <t>https://analytics.zoho.com/open-view/2395394000000988827?ZOHO_CRITERIA=%22Trasposicion_4.1%22.%22Id_auxiliar%22%3D139</t>
  </si>
  <si>
    <t>Valor de las exportaciones de Naranja por Región de Origen, producidas a Escala Nacional</t>
  </si>
  <si>
    <t>El gráfico muestra el Valor de las exportaciones de Naranja por Región de Origen, producidas a Escala Nacional, durante el Año 2020, de acuerdo a datos recopilados por la Oficina de Estudios y Políticas Agrarias (ODEPA)- USD</t>
  </si>
  <si>
    <t>https://analytics.zoho.com/open-view/2395394000006091863?ZOHO_CRITERIA=%22Trasposicion_4.2%22.%22Id_Categor%C3%ADa%22%20%3D%20100102005</t>
  </si>
  <si>
    <t>Volumen de las importaciones de Uva, por País de origen</t>
  </si>
  <si>
    <t>El mapa muestra el Volumen de las importaciones de Uva, por País de origen, durante el Año 2020, de acuerdo a datos recopilados por la Oficina de Estudios y Políticas Agrarias (ODEPA)- toneladas (t)</t>
  </si>
  <si>
    <t>Estadísticas,Agricultura,Fruta,Importaciones,Chile,Uva,Argentina,Austria,Estados Unidos,India,Irán,Perú</t>
  </si>
  <si>
    <t>https://analytics.zoho.com/open-view/2395394000005578533?ZOHO_CRITERIA=%22Trasposicion_4.3%22.%22Id_Categor%C3%ADa%22%3D100109001</t>
  </si>
  <si>
    <t>Precios Diarios de Brócoli durante el año 2021 en los Mercados Mayoristas de Chile</t>
  </si>
  <si>
    <t>Evolución de los Precios diarios de Brócoli en pesos chilenos por kilogramo desde el 1/1/2021 a la fecha en los Mercados Mayoristas del país con base en datos reportados por la Oficina de Estudios y Políticas Agrarias (ODEPA)</t>
  </si>
  <si>
    <t>precio,diario,ODEPA,agrícola,productos agrícolas,verduras,por mayor,Mercado Mayorista,Brócoli,Chile</t>
  </si>
  <si>
    <t>https://analytics.zoho.com/open-view/2395394000008702709?ZOHO_CRITERIA=%22Hortaliza%20Consolidado%22.%22Categor%C3%ADa%20ID%22%3D100112023</t>
  </si>
  <si>
    <t>Poroto granado</t>
  </si>
  <si>
    <t>Precios Diarios de Poroto granado durante el año 2021 en los Mercados Mayoristas de la Región de Ñuble</t>
  </si>
  <si>
    <t>Evolución de los Precios diarios de Poroto granado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</si>
  <si>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mayor,Variedad-Origen-Calidad,Poroto granado,Región de Ñuble</t>
  </si>
  <si>
    <t>https://analytics.zoho.com/open-view/2395394000008703957?ZOHO_CRITERIA=%22Hortaliza%20Consolidado%22.%22Codreg%22%3D16%20and%20%22Hortaliza%20Consolidado%22.%22Categor%C3%ADa%20ID%22%3D100112030%0A</t>
  </si>
  <si>
    <t>Número de empleados por Fruta, en la Comuna de San Pedro</t>
  </si>
  <si>
    <t>El gráfico muestra el Número de empleados por Fruta, en la Comuna de San Pedro, durante el Periodo 2018-2020, de acuerdo a datos recopilados por la Oficina de Estudios y Políticas Agrarias (ODEPA)- Kilogramo - Kg</t>
  </si>
  <si>
    <t>Estadísticas,ODEPA,Fruta,Agricultura,Número de empleados, Fruta, San Pedro</t>
  </si>
  <si>
    <t>https://analytics.zoho.com/open-view/2395394000001840069?ZOHO_CRITERIA=%224.6%22.%22C%C3%B3digo_Comuna%22%3D13505</t>
  </si>
  <si>
    <t>Valor de las exportaciones de fruta hacia Alemania, por Tipo de Fruta producidas a Escala Nacional</t>
  </si>
  <si>
    <t>El gráfico muestra el Valor de las exportaciones de fruta hacia Alemania, por Tipo de Fruta producidas a Escala Nacional, durante el Año 2020, de acuerdo a datos recopilados por la Oficina de Estudios y Políticas Agrarias (ODEPA)- USD</t>
  </si>
  <si>
    <t>Estadísticas,Agricultura,Fruta,Exportaciones,Alemania,Tipo de Fruta,Berries,Cítricos,Frutos de hueso (carozo),Frutos de pepita,Frutos secos,Frutos oleaginosos,Otros,Tropicales y subtropicales,Uva</t>
  </si>
  <si>
    <t>https://analytics.zoho.com/open-view/2395394000006082576?ZOHO_CRITERIA=%22Trasposicion_4.2%22.%22ID_territorio%22%3D3</t>
  </si>
  <si>
    <t>Número de empleados por agroindustria de Michay según Destino, a nivel nacional</t>
  </si>
  <si>
    <t>El gráfico muestra el Número de empleados por agroindustria de Michay según Destino, a nivel nacional, durante el Periodo 2018-2020, de acuerdo a datos recopilados por la Oficina de Estudios y Políticas Agrarias (ODEPA)- Kilogramo - Kg</t>
  </si>
  <si>
    <t>https://analytics.zoho.com/open-view/2395394000001894853?ZOHO_CRITERIA=%224.6%22.%22Id_Categor%C3%ADa%22%3D100107009</t>
  </si>
  <si>
    <t>Precios Diarios de Mora durante el año 2021 en los Mercados Mayoristas de la Región del Biobío</t>
  </si>
  <si>
    <t>Evolución de los Precios diarios de Mora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</si>
  <si>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mayor,Variedad-Origen-Calidad,Mora,Región del Biobío</t>
  </si>
  <si>
    <t>https://analytics.zoho.com/open-view/2395394000008699297?ZOHO_CRITERIA=%22Fruta%20Consolidado%22.%22Codreg%22%3D8%20and%20%22Fruta%20Consolidado%22.%22Categor%C3%ADa%20ID%22%3D100101008</t>
  </si>
  <si>
    <t>Número de empleados por agroindustria de Vid de mesa según Tipo de envase,  a nivel nacional</t>
  </si>
  <si>
    <t>El gráfico muestra el Número de empleados por agroindustria de Vid de mesa según Tipo de envase,  a nivel nacional, durante el Periodo 2018-2020, de acuerdo a datos recopilados por la Oficina de Estudios y Políticas Agrarias (ODEPA)- Kilogramo - Kg</t>
  </si>
  <si>
    <t>https://analytics.zoho.com/open-view/2395394000001894573?ZOHO_CRITERIA=%224.6%22.%22Id_Categor%C3%ADa%22%3D100109001</t>
  </si>
  <si>
    <t>Volumen de las exportaciones de fruta hacia Bélgica, por Región de Origen producidas a Escala Nacional</t>
  </si>
  <si>
    <t>El mapa muestra el Volumen de las exportaciones de fruta hacia Bélgica, por Región de Origen producidas a Escala Nacional, durante el Año 2020, de acuerdo a datos recopilados por la Oficina de Estudios y Políticas Agrarias (ODEPA)- toneladas (t)</t>
  </si>
  <si>
    <t>https://analytics.zoho.com/open-view/2395394000000827189?ZOHO_CRITERIA=%22Trasposicion_4.1%22.%22Id_auxiliar%22%3D18</t>
  </si>
  <si>
    <t>Número de empresas agroindustriales procesadoras de Durazno Conservero por Comuna en la Región de Maule</t>
  </si>
  <si>
    <t>El Mapa muestra el Número de empresas agrícolas por Comuna en la Región de Maule, que utilizan Durazno Conservero en su producción, entre los años 2018-2019, de acuerdo a datos recopilados del directorio de agroindustrías hortofrutícolas efectuados por la ODEPA.</t>
  </si>
  <si>
    <t>agricultura,agrícola,frutícola,directorio,agroindustria,fruta,hortaliza,ODEPA,Ninguno,Región de Maule,Durazno Conservero</t>
  </si>
  <si>
    <t>https://analytics.zoho.com/open-view/2395394000008782843?ZOHO_CRITERIA=%22Localiza%20CL%22.%22Codreg%22%3D7%20and%20%224.13%20Directorio%20Agroindustria%202020%22.%22Id_Categor%C3%ADa%22%3D100103012</t>
  </si>
  <si>
    <t>Evolución del valor de las importaciones de Cítricos por Procesamiento</t>
  </si>
  <si>
    <t>El gráfico muestra la Evolución del valor de las importaciones de Cítricos por Procesamiento, durante el Periodo 2012-2020, de acuerdo a datos recopilados por la Oficina de Estudios y Políticas Agrarias (ODEPA)- USD</t>
  </si>
  <si>
    <t>Estadísticas,Agricultura,Fruta,Importaciones,Chile,Cítricos,Aceites,Congelados,Conservas,Deshidratados,Fresca,Frutos secos,Jugos</t>
  </si>
  <si>
    <t>https://analytics.zoho.com/open-view/2395394000005672099?ZOHO_CRITERIA=%22Trasposicion_4.4%22.%22Id_Producto%22%20%3D%20100102</t>
  </si>
  <si>
    <t>Número de empleados por Procesamiento (agroindustria), en la Comuna de Huasco</t>
  </si>
  <si>
    <t>La nube de palabras muestra el Número de empleados por Procesamiento (agroindustria), en la Comuna de Huasco, durante el Periodo 2018-2020, de acuerdo a datos recopilados por la Oficina de Estudios y Políticas Agrarias (ODEPA)- Kilogramo - Kg</t>
  </si>
  <si>
    <t>Estadísticas,ODEPA,Fruta,Agricultura,Número de empleados, Procesamiento, Huasco</t>
  </si>
  <si>
    <t>https://analytics.zoho.com/open-view/2395394000001840481?ZOHO_CRITERIA=%224.6%22.%22C%C3%B3digo_Comuna%22%3D3304</t>
  </si>
  <si>
    <t>100-C 3304</t>
  </si>
  <si>
    <t>Evolución del valor de las exportaciones de fruta hacia Nueva Zelanda, por Fruta, producidas a Escala Nacional</t>
  </si>
  <si>
    <t>El gráfico muestra la Evolución del valor de las exportaciones de fruta hacia Nueva Zelanda, por Fruta, producidas a Escala Nacional, durante el Periodo 2012-2020, de acuerdo a datos recopilados por la Oficina de Estudios y Políticas Agrarias (ODEPA)- USD</t>
  </si>
  <si>
    <t>Estadísticas,Agricultura,Fruta,Exportaciones,Nueva Zelanda,Fruta,Almendra,Arándanos y mirtilos,Damasco,Frambuesa,Frutilla,Mora,Otros berries,Otros cítricos,Otros frutos,Otros frutos secos</t>
  </si>
  <si>
    <t>https://analytics.zoho.com/open-view/2395394000006080485?ZOHO_CRITERIA=%22Trasposicion_4.2%22.%22ID_territorio%22%3D133</t>
  </si>
  <si>
    <t>Evolución del Valor de las exportaciones de fruta hacia Panamá, por Procesamiento, producidas a Escala Nacional</t>
  </si>
  <si>
    <t>El gráfico muestra la Evolución del Valor de las exportaciones de fruta hacia Panamá, por Procesamiento, producidas a Escala Nacional, durante el Periodo 2012-2020, de acuerdo a datos recopilados por la Oficina de Estudios y Políticas Agrarias (ODEPA)- USD</t>
  </si>
  <si>
    <t>Estadísticas,Agricultura,Fruta,Exportaciones,Panamá,Procesamiento,Aceites,Congelados,Conservas,Deshidratados,Fresca,Frutos secos,Jugos</t>
  </si>
  <si>
    <t>https://analytics.zoho.com/open-view/2395394000006080530?ZOHO_CRITERIA=%22Trasposicion_4.2%22.%22ID_territorio%22%3D139</t>
  </si>
  <si>
    <t>Volumen  de fruta por Destino, producidas en la Andacollo</t>
  </si>
  <si>
    <t>El gráfico muestra el Volumen  de fruta por Destino, producidas en la Andacollo, durante el Periodo 2018-2020, de acuerdo a datos recopilados por la Oficina de Estudios y Políticas Agrarias (ODEPA)- Kilogramo - Kg</t>
  </si>
  <si>
    <t>Estadísticas,ODEPA,Fruta,Agricultura,Volumen de fruta, Destino, Andacollo</t>
  </si>
  <si>
    <t>https://analytics.zoho.com/open-view/2395394000001846568?ZOHO_CRITERIA=%224.6%22.%22C%C3%B3digo_Comuna%22%3D4103</t>
  </si>
  <si>
    <t>100-C-4103</t>
  </si>
  <si>
    <t>Valor de las exportaciones de fruta hacia Libia, por Procesamiento, producidas a Escala Nacional</t>
  </si>
  <si>
    <t>El gráfico muestra el Valor de las exportaciones de fruta hacia Libia, por Procesamiento, producidas a Escala Nacional, durante el Año 2020, de acuerdo a datos recopilados por la Oficina de Estudios y Políticas Agrarias (ODEPA)- USD</t>
  </si>
  <si>
    <t>Estadísticas,Agricultura,Fruta,Exportaciones,Libia,Procesamiento,Aceites,Congelados,Conservas,Deshidratados,Fresca,Frutos secos,Jugos</t>
  </si>
  <si>
    <t>https://analytics.zoho.com/open-view/2395394000006082722?ZOHO_CRITERIA=%22Trasposicion_4.2%22.%22ID_territorio%22%3D105</t>
  </si>
  <si>
    <t>Volumen  de fruta por Destino, producidas en la La Unión</t>
  </si>
  <si>
    <t>El gráfico muestra el Volumen  de fruta por Destino, producidas en la La Unión, durante el Periodo 2018-2020, de acuerdo a datos recopilados por la Oficina de Estudios y Políticas Agrarias (ODEPA)- Kilogramo - Kg</t>
  </si>
  <si>
    <t>Estadísticas,ODEPA,Fruta,Agricultura,Volumen de fruta, Destino, La Unión</t>
  </si>
  <si>
    <t>https://analytics.zoho.com/open-view/2395394000001846568?ZOHO_CRITERIA=%224.6%22.%22C%C3%B3digo_Comuna%22%3D14201</t>
  </si>
  <si>
    <t>100-C-14201</t>
  </si>
  <si>
    <t>Precios Diarios de Tomate durante el año 2021 en los Mercados Mayoristas de la Región de Coquimbo</t>
  </si>
  <si>
    <t>Evolución de los Precios diarios de Tomate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</si>
  <si>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mayor,Variedad-Origen-Calidad,Tomate,Región de Coquimbo</t>
  </si>
  <si>
    <t>https://analytics.zoho.com/open-view/2395394000008703957?ZOHO_CRITERIA=%22Hortaliza%20Consolidado%22.%22Codreg%22%3D4%20and%20%22Hortaliza%20Consolidado%22.%22Categor%C3%ADa%20ID%22%3D100112020%0A</t>
  </si>
  <si>
    <t>Valor de las exportaciones de fruta hacia Polonia, por Tipo de Fruta producidas a Escala Nacional</t>
  </si>
  <si>
    <t>El gráfico muestra el Valor de las exportaciones de fruta hacia Polonia, por Tipo de Fruta producidas a Escala Nacional, durante el Año 2020, de acuerdo a datos recopilados por la Oficina de Estudios y Políticas Agrarias (ODEPA)- USD</t>
  </si>
  <si>
    <t>Estadísticas,Agricultura,Fruta,Exportaciones,Polonia,Tipo de Fruta,Berries,Cítricos,Frutos de hueso (carozo),Frutos de pepita,Frutos secos,Frutos oleaginosos,Otros,Tropicales y subtropicales,Uva</t>
  </si>
  <si>
    <t>https://analytics.zoho.com/open-view/2395394000006082576?ZOHO_CRITERIA=%22Trasposicion_4.2%22.%22ID_territorio%22%3D143</t>
  </si>
  <si>
    <t>Volumen de las exportaciones de fruta hacia Alemania, por Región de Origen producidas a Escala Nacional</t>
  </si>
  <si>
    <t>El mapa muestra el Volumen de las exportaciones de fruta hacia Alemania, por Región de Origen producidas a Escala Nacional, durante el Año 2020, de acuerdo a datos recopilados por la Oficina de Estudios y Políticas Agrarias (ODEPA)- toneladas (t)</t>
  </si>
  <si>
    <t>https://analytics.zoho.com/open-view/2395394000000827189?ZOHO_CRITERIA=%22Trasposicion_4.1%22.%22Id_auxiliar%22%3D3</t>
  </si>
  <si>
    <t>Valor de las importaciones de fruta provenientes de China, por Tipo de Fruta</t>
  </si>
  <si>
    <t>El gráfico muestra el Valor de las importaciones de fruta provenientes de China, por Tipo de Fruta, durante el Año 2020, de acuerdo a datos recopilados por la Oficina de Estudios y Políticas Agrarias (ODEPA)- USD</t>
  </si>
  <si>
    <t>Estadísticas,Agricultura,Fruta,Importaciones,China,Tipo de Fruta,Berries,Cítricos,Frutos de hueso,Frutos de pepita,Frutos Oleaginosos,Frutos secos,Tropicales y subtropicales,Uva</t>
  </si>
  <si>
    <t>https://analytics.zoho.com/open-view/2395394000005672691?ZOHO_CRITERIA=%22Trasposicion_4.4%22.%22Id_auxiliar%22%3D39</t>
  </si>
  <si>
    <t>Empresas por Tipo de Procesamiento</t>
  </si>
  <si>
    <t>Número de empresas agroindustriales por Tipo de Procesamiento en la Región de Maule</t>
  </si>
  <si>
    <t>El Mapa representa el Número de empresas agrícolas de la Región de Maule por Tipo de Procesamiento, entre los años 2018-2019 de acuerdo a datos recopilados del directorio de agroindustrías hortofrutícolas efectuados por la ODEPA</t>
  </si>
  <si>
    <t>agricultura,agrícola,frutícola,directorio,agroindustria,fruta,hortaliza,ODEPA,Procesamiento,Región de Maule,Empresas por Tipo de Procesamiento</t>
  </si>
  <si>
    <t>https://analytics.zoho.com/open-view/2395394000008776313?ZOHO_CRITERIA=%22Localiza%20CL%22.%22Codreg%22%3D7</t>
  </si>
  <si>
    <t>Superficie plantada de especies frutales clasificadas como Cítricos por Comuna en la Región de Atacama</t>
  </si>
  <si>
    <t>Representación geográfica de la superficie plantada de Cítricos en la Región de Atacama por Comuna, de acuerdo a datos recopilados por la Oficina de Estudios y Políticas Agrarias (ODEPA) en los Catastros Frutícolas Regionales de los años 2018-2019-2020.</t>
  </si>
  <si>
    <t>agricultura,agrícola,frutícola,superficie,plantaciones,fruta,ODEPA,comuna,región,Región de Atacama,Tipo de Cultivo,Cítricos</t>
  </si>
  <si>
    <t>https://analytics.zoho.com/open-view/2395394000008814386?ZOHO_CRITERIA=%224.12%20Sup%20Plantada%20Frut%C3%ADcola%22.%22Codreg%22%3D3%20and%20%224.12%20Sup%20Plantada%20Frut%C3%ADcola%22.%22Id_producto%22%3D100102</t>
  </si>
  <si>
    <t>Superficie plantada de especies frutales por Sistema de Plantación en la comuna de Pucón</t>
  </si>
  <si>
    <t>Se representa la superficie plantada de frutales por Sistema de Plantación, Tipo de Cultivo y Especie Plantada en la comuna de Pucón con base a datos recopilados por la Oficina de Estudios y Políticas Agrarias (ODEPA) en los Catastros Frutícolas Regionales de los años 2018-2019-2020.</t>
  </si>
  <si>
    <t>agricultura,agrícola,frutícola,superficie,plantaciones,fruta,ODEPA,comuna,región,Pucón,Sistema Plantación</t>
  </si>
  <si>
    <t>https://analytics.zoho.com/open-view/2395394000008804399?ZOHO_CRITERIA=%22Localiza%20CL%22.%22Codcom%22%3D9115</t>
  </si>
  <si>
    <t>Cranberry</t>
  </si>
  <si>
    <t>Volumen  de  Cranberry por Tipo de Envase, producidas a nivel nacional</t>
  </si>
  <si>
    <t>El gráfico muestra el Volumen  de  Cranberry por Tipo de Envase, producidas a nivel nacional, durante el Periodo 2018-2020, de acuerdo a datos recopilados por la Oficina de Estudios y Políticas Agrarias (ODEPA)- Kilogramo - Kg</t>
  </si>
  <si>
    <t>Estadísticas,ODEPA,Fruta,Agricultura,Volumen de fruta, Cranberry, Chile</t>
  </si>
  <si>
    <t>https://analytics.zoho.com/open-view/2395394000001894331?ZOHO_CRITERIA=%224.6%22.%22Id_Categor%C3%ADa%22%3D100101003</t>
  </si>
  <si>
    <t>Volumen de las importaciones de fruta provenientes de Bolivia, por Tipo de Fruta</t>
  </si>
  <si>
    <t>El gráfico muestra el Volumen de las importaciones de fruta provenientes de Bolivia, por Tipo de Fruta, durante el Año 2020, de acuerdo a datos recopilados por la Oficina de Estudios y Políticas Agrarias (ODEPA)- toneladas (t)</t>
  </si>
  <si>
    <t>Estadísticas,Agricultura,Fruta,Importaciones,Bolivia,Tipo de Fruta,Berries,Cítricos,Frutos Oleaginosos,Frutos secos,Tropicales y subtropicales</t>
  </si>
  <si>
    <t>https://analytics.zoho.com/open-view/2395394000005578899?ZOHO_CRITERIA=%22Trasposicion_4.3%22.%22Id_auxiliar%22%3D23</t>
  </si>
  <si>
    <t>Valor de las exportaciones de fruta hacia Israel, por Procesamiento, producidas a Escala Nacional</t>
  </si>
  <si>
    <t>El gráfico muestra el Valor de las exportaciones de fruta hacia Israel, por Procesamiento, producidas a Escala Nacional, durante el Año 2020, de acuerdo a datos recopilados por la Oficina de Estudios y Políticas Agrarias (ODEPA)- USD</t>
  </si>
  <si>
    <t>Estadísticas,Agricultura,Fruta,Exportaciones,Israel,Procesamiento,Aceites,Congelados,Conservas,Deshidratados,Fresca,Frutos secos,Jugos</t>
  </si>
  <si>
    <t>https://analytics.zoho.com/open-view/2395394000006082722?ZOHO_CRITERIA=%22Trasposicion_4.2%22.%22ID_territorio%22%3D89</t>
  </si>
  <si>
    <t>Guindo agrio</t>
  </si>
  <si>
    <t>Volumen  de  Guindo agrio por Comuna de origen, producidas a nivel nacional</t>
  </si>
  <si>
    <t>El mapa muestra el Volumen  de  Guindo agrio por Comuna de origen, producidas a nivel nacional, durante el Periodo 2018-2020, de acuerdo a datos recopilados por la Oficina de Estudios y Políticas Agrarias (ODEPA)- Kilogramo - Kg</t>
  </si>
  <si>
    <t>Estadísticas,ODEPA,Fruta,Agricultura,Volumen de fruta, Guindo agrio, Chile</t>
  </si>
  <si>
    <t>https://analytics.zoho.com/open-view/2395394000001886612?ZOHO_CRITERIA=%224.6%22.%22Id_Categor%C3%ADa%22%3D100103005</t>
  </si>
  <si>
    <t>Superficie plantada de  Papayo según Variedad por Comuna en la Región de Arica y Parinacota</t>
  </si>
  <si>
    <t>Representación geográfica de la superficie plantada de Papayo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</si>
  <si>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Plantada,Papayo</t>
  </si>
  <si>
    <t>https://analytics.zoho.com/open-view/2395394000008814573?ZOHO_CRITERIA=%224.12%20Sup%20Plantada%20Frut%C3%ADcola%22.%22Codreg%22%3D15%20and%20%224.12%20Sup%20Plantada%20Frut%C3%ADcola%22.%22id_especie%22%3D43</t>
  </si>
  <si>
    <t>Valor de las exportaciones de Otros por procesamiento, producidas a Escala Nacional</t>
  </si>
  <si>
    <t>El gráfico muestra el Valor de las exportaciones de Otros por procesamiento, producidas a Escala Nacional, durante el Año 2020, de acuerdo a datos recopilados por la Oficina de Estudios y Políticas Agrarias (ODEPA)- USD</t>
  </si>
  <si>
    <t>Estadísticas,Agricultura,Fruta,Exportaciones,Chile,Otros,Aceites,Congelados,Conservas,Deshidratados,Fresca,Frutos secos,Jugos</t>
  </si>
  <si>
    <t>https://analytics.zoho.com/open-view/2395394000006089151?ZOHO_CRITERIA=%22Trasposicion_4.2%22.%22Id_Producto%22%20%3D%20100107</t>
  </si>
  <si>
    <t>Evolución del Valor de las exportaciones de fruta hacia Bélgica, por Procesamiento, producidas a Escala Nacional</t>
  </si>
  <si>
    <t>El gráfico muestra la Evolución del Valor de las exportaciones de fruta hacia Bélgica, por Procesamiento, producidas a Escala Nacional, durante el Periodo 2012-2020, de acuerdo a datos recopilados por la Oficina de Estudios y Políticas Agrarias (ODEPA)- USD</t>
  </si>
  <si>
    <t>Estadísticas,Agricultura,Fruta,Exportaciones,Bélgica,Procesamiento,Aceites,Congelados,Conservas,Deshidratados,Fresca,Frutos secos,Jugos</t>
  </si>
  <si>
    <t>https://analytics.zoho.com/open-view/2395394000006080530?ZOHO_CRITERIA=%22Trasposicion_4.2%22.%22ID_territorio%22%3D18</t>
  </si>
  <si>
    <t xml:space="preserve"> Volumen de las exportaciones de fruta, por País de destino y Tipo de Fruta producidas en la Región de Antofagasta</t>
  </si>
  <si>
    <t>El mapa muestra el  Volumen de las exportaciones de fruta, por País de destino y Tipo de Fruta producidas en la Región de Antofagasta, durante el Año 2020, de acuerdo a datos recopilados por la Oficina de Estudios y Políticas Agrarias (ODEPA)- toneladas (t)</t>
  </si>
  <si>
    <t>Estadísticas,Agricultura,Fruta,Exportaciones,Región de Antofagasta,País de destino,Alemania,Arabia Saudita,Argentina,Australia,Austria,Bolivia,Brasil,Canadá,China,Colombia,Corea del Sur,Costa Rica,Dinamarca,Ecuador,Emiratos Árabes Unidos,España,Estados Unidos,Francia,Hong Kong,India,Italia,Japón,México,Otros,Países Bajos,Panamá,Perú,Polonia,Reino Unido,Rusia,Singapur,Suiza,Taiwán,Venezuela</t>
  </si>
  <si>
    <t>https://analytics.zoho.com/open-view/2395394000005736700?ZOHO_CRITERIA=%22Trasposicion_4.1%22.%22C%C3%B3digo_Regi%C3%B3n%22%20%3D%202</t>
  </si>
  <si>
    <t>Número de empleados por Tipo de Fruta, en la Comuna de El Monte</t>
  </si>
  <si>
    <t>El gráfico muestra el Número de empleados por Tipo de Fruta, en la Comuna de El Monte, durante el Periodo 2018-2020, de acuerdo a datos recopilados por la Oficina de Estudios y Políticas Agrarias (ODEPA)- Kilogramo - Kg</t>
  </si>
  <si>
    <t>Estadísticas,ODEPA,Fruta,Agricultura,Número de empleados, Tipo de Fruta, El Monte</t>
  </si>
  <si>
    <t>https://analytics.zoho.com/open-view/2395394000001834656?ZOHO_CRITERIA=%224.6%22.%22C%C3%B3digo_Comuna%22%3D13602</t>
  </si>
  <si>
    <t>100-C 13602</t>
  </si>
  <si>
    <t>Número de empleados por agroindustria de Tuna según Región de origen, a nivel nacional</t>
  </si>
  <si>
    <t>El mapa muestra el Número de empleados por agroindustria de Tuna según Región de origen, a nivel nacional, durante el Periodo 2018-2020, de acuerdo a datos recopilados por la Oficina de Estudios y Políticas Agrarias (ODEPA)- Kilogramo - Kg</t>
  </si>
  <si>
    <t>Estadísticas,ODEPA,Fruta,Agricultura,Número de empleados, Tuna, Chile</t>
  </si>
  <si>
    <t>https://analytics.zoho.com/open-view/2395394000001886157?ZOHO_CRITERIA=%224.6%22.%22Id_Categor%C3%ADa%22%3D100107011</t>
  </si>
  <si>
    <t>Superficie plantada de especies frutales por Especie en la comuna de Villarrica</t>
  </si>
  <si>
    <t>Visualización de la superficie plantada de frutales por Especie con segmentador incorporado de Tipo de Cultivo en la comuna de Villarrica con base a datos recopilados por la Oficina de Estudios y Políticas Agrarias (ODEPA) en los Catastros Frutícolas Regionales de los años 2018-2019-2020.</t>
  </si>
  <si>
    <t>agricultura,agrícola,frutícola,superficie,plantaciones,fruta,ODEPA,comuna,región,Villarrica,Especie Plantada</t>
  </si>
  <si>
    <t>https://analytics.zoho.com/open-view/2395394000008803974?ZOHO_CRITERIA=%22Localiza%20CL%22.%22Codcom%22%3D9120</t>
  </si>
  <si>
    <t>Evolución del Valor de las exportaciones de fruta hacia Austria, por Procesamiento, producidas a Escala Nacional</t>
  </si>
  <si>
    <t>El gráfico muestra la Evolución del Valor de las exportaciones de fruta hacia Austria, por Procesamiento, producidas a Escala Nacional, durante el Periodo 2012-2020, de acuerdo a datos recopilados por la Oficina de Estudios y Políticas Agrarias (ODEPA)- USD</t>
  </si>
  <si>
    <t>https://analytics.zoho.com/open-view/2395394000006080530?ZOHO_CRITERIA=%22Trasposicion_4.2%22.%22ID_territorio%22%3D12</t>
  </si>
  <si>
    <t>Volumen de las exportaciones de Deshidratados, por Tipo de Fruta, producidas a Escala Nacional</t>
  </si>
  <si>
    <t>El gráfico muestra el Volumen de las exportaciones de Deshidratados, por Tipo de Fruta, producidas a Escala Nacional, durante el Año 2020, de acuerdo a datos recopilados por la Oficina de Estudios y Políticas Agrarias (ODEPA)- toneladas (t)</t>
  </si>
  <si>
    <t>Estadísticas,Agricultura,Fruta,Exportaciones,Deshidratados,Tipo de Fruta,Kiwi,Murtilla,Pera,Damasco,Mora Cultivada,Acai berry,Frutilla,Piña,Plátano,Uva de Mesa,Durazno Conservero,Ciruela Europea,Frambuesa,Arándano,Manzano,Membrillo,Murta,Cramberry</t>
  </si>
  <si>
    <t>https://analytics.zoho.com/open-view/2395394000000834374?ZOHO_CRITERIA=%22Trasposicion_4.1%22.%22Id_Procesamiento%22%20%3D%204</t>
  </si>
  <si>
    <t>Limonero</t>
  </si>
  <si>
    <t>Volumen  de  Limonero por Comuna de origen, producidas a nivel nacional</t>
  </si>
  <si>
    <t>El mapa muestra el Volumen  de  Limonero por Comuna de origen, producidas a nivel nacional, durante el Periodo 2018-2020, de acuerdo a datos recopilados por la Oficina de Estudios y Políticas Agrarias (ODEPA)- Kilogramo - Kg</t>
  </si>
  <si>
    <t>Estadísticas,ODEPA,Fruta,Agricultura,Volumen de fruta, Limonero, Chile</t>
  </si>
  <si>
    <t>https://analytics.zoho.com/open-view/2395394000001886612?ZOHO_CRITERIA=%224.6%22.%22Id_Categor%C3%ADa%22%3D100102003</t>
  </si>
  <si>
    <t>Otros frutos secos</t>
  </si>
  <si>
    <t>Evolución del valor de de las exportaciones de Otros frutos secos por País de destino, producidas a Escala Nacional</t>
  </si>
  <si>
    <t>El gráfico muestra la Evolución del valor de de las exportaciones de Otros frutos secos por País de destino, producidas a Escala Nacional, durante el Periodo 2012-2020, de acuerdo a datos recopilados por la Oficina de Estudios y Políticas Agrarias (ODEPA)- USD</t>
  </si>
  <si>
    <t>Estadísticas,Agricultura,Fruta,Exportaciones,Chile,Otros frutos secos,Alemania,Argentina,Australia,Azerbaiyán,Bolivia,Brasil,Canadá,China,Colombia,Corea del Sur,Costa Rica,Ecuador,Eslovaquia,España,Estados Unidos,Francia,Hong Kong,Italia,Japón,Líbano,Malasia,México,Nueva Zelanda,Países Bajos,Panamá,Paraguay,Perú,Polonia,Puerto Rico,República Checa,Rusia,Tailandia,Terr. británico en América,Turquía,Uruguay</t>
  </si>
  <si>
    <t>https://analytics.zoho.com/open-view/2395394000006080858?ZOHO_CRITERIA=%22Trasposicion_4.2%22.%22Id_Categor%C3%ADa%22%20%3D%20100105006</t>
  </si>
  <si>
    <t>Evolución del volumen de las exportaciones de Mora por Procesamiento, producidas a Escala Nacional</t>
  </si>
  <si>
    <t>El gráfico muestra la Evolución del volumen de las exportaciones de Mora por Procesamiento, producidas a Escala Nacional, durante el Periodo 2012-2020, de acuerdo a datos recopilados por la Oficina de Estudios y Políticas Agrarias (ODEPA)- toneladas (t)</t>
  </si>
  <si>
    <t>Estadísticas,Agricultura,Fruta,Exportaciones,Chile,Mora,Aceites,Congelados,Conservas,Deshidratados,Fresca,Frutos secos,Jugos</t>
  </si>
  <si>
    <t>https://analytics.zoho.com/open-view/2395394000000976999?ZOHO_CRITERIA=%22Trasposicion_4.1%22.%22Id_Categor%C3%ADa%22%20%3D%20100101008</t>
  </si>
  <si>
    <t>Número de empresas agroindustriales procesadoras de Coco por Comuna en la Región de Valparaíso</t>
  </si>
  <si>
    <t>El Mapa muestra el Número de empresas agrícolas por Comuna en la Región de Valparaíso, que utilizan Coco en su producción, entre los años 2018-2019, de acuerdo a datos recopilados del directorio de agroindustrías hortofrutícolas efectuados por la ODEPA.</t>
  </si>
  <si>
    <t>agricultura,agrícola,frutícola,directorio,agroindustria,fruta,hortaliza,ODEPA,Ninguno,Región de Valparaíso,Coco</t>
  </si>
  <si>
    <t>https://analytics.zoho.com/open-view/2395394000008782843?ZOHO_CRITERIA=%22Localiza%20CL%22.%22Codreg%22%3D5%20and%20%224.13%20Directorio%20Agroindustria%202020%22.%22Id_Categor%C3%ADa%22%3D100108007</t>
  </si>
  <si>
    <t>Número de empresas agroindustriales por Tipo de Procesamiento en la Región de Coquimbo</t>
  </si>
  <si>
    <t>El Mapa representa el Número de empresas agrícolas de la Región de Coquimbo por Tipo de Procesamiento, entre los años 2018-2019 de acuerdo a datos recopilados del directorio de agroindustrías hortofrutícolas efectuados por la ODEPA</t>
  </si>
  <si>
    <t>agricultura,agrícola,frutícola,directorio,agroindustria,fruta,hortaliza,ODEPA,Procesamiento,Región de Coquimbo,Empresas por Tipo de Procesamiento</t>
  </si>
  <si>
    <t>https://analytics.zoho.com/open-view/2395394000008776313?ZOHO_CRITERIA=%22Localiza%20CL%22.%22Codreg%22%3D4</t>
  </si>
  <si>
    <t>Volumen de las exportaciones de fruta hacia Rusia, por Tipo de Fruta producidas a Escala Nacional</t>
  </si>
  <si>
    <t>El gráfico muestra el Volumen de las exportaciones de fruta hacia Rusia, por Tipo de Fruta producidas a Escala Nacional, durante el Año 2020, de acuerdo a datos recopilados por la Oficina de Estudios y Políticas Agrarias (ODEPA)- toneladas (t)</t>
  </si>
  <si>
    <t>Estadísticas,Agricultura,Fruta,Exportaciones,Rusia,Tipo de Fruta,Berries,Cítricos,Frutos de hueso (carozo),Frutos de pepita,Frutos secos,Frutos oleaginosos,Otros,Tropicales y subtropicales,Uva</t>
  </si>
  <si>
    <t>https://analytics.zoho.com/open-view/2395394000000827380?ZOHO_CRITERIA=%22Trasposicion_4.1%22.%22Id_auxiliar%22%3D152</t>
  </si>
  <si>
    <t>Superficie plantada de especies frutales clasificadas como Frutos secos por Comuna en la Región de Valparaíso</t>
  </si>
  <si>
    <t>Representación geográfica de la superficie plantada de Frutos secos en la Región de Valparaíso por Comuna, de acuerdo a datos recopilados por la Oficina de Estudios y Políticas Agrarias (ODEPA) en los Catastros Frutícolas Regionales de los años 2018-2019-2020.</t>
  </si>
  <si>
    <t>agricultura,agrícola,frutícola,superficie,plantaciones,fruta,ODEPA,comuna,región,Región de Valparaíso,Tipo de Cultivo,Frutos secos</t>
  </si>
  <si>
    <t>https://analytics.zoho.com/open-view/2395394000008814386?ZOHO_CRITERIA=%224.12%20Sup%20Plantada%20Frut%C3%ADcola%22.%22Codreg%22%3D5%20and%20%224.12%20Sup%20Plantada%20Frut%C3%ADcola%22.%22Id_producto%22%3D100105</t>
  </si>
  <si>
    <t>Precios Diarios de Membrillo durante el año 2021 en los Mercados Mayoristas de la Región de Maule</t>
  </si>
  <si>
    <t>Evolución de los Precios diarios de Membrillo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</si>
  <si>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mayor,Variedad-Origen-Calidad,Membrillo,Región de Maule</t>
  </si>
  <si>
    <t>https://analytics.zoho.com/open-view/2395394000008699297?ZOHO_CRITERIA=%22Fruta%20Consolidado%22.%22Codreg%22%3D7%20and%20%22Fruta%20Consolidado%22.%22Categor%C3%ADa%20ID%22%3D100104003</t>
  </si>
  <si>
    <t>Superficie plantada de especies frutales por Sistema de Plantación en la comuna de Litueche</t>
  </si>
  <si>
    <t>Se representa la superficie plantada de frutales por Sistema de Plantación, Tipo de Cultivo y Especie Plantada en la comuna de Litueche con base a datos recopilados por la Oficina de Estudios y Políticas Agrarias (ODEPA) en los Catastros Frutícolas Regionales de los años 2018-2019-2020.</t>
  </si>
  <si>
    <t>agricultura,agrícola,frutícola,superficie,plantaciones,fruta,ODEPA,comuna,región,Litueche,Sistema Plantación</t>
  </si>
  <si>
    <t>https://analytics.zoho.com/open-view/2395394000008804399?ZOHO_CRITERIA=%22Localiza%20CL%22.%22Codcom%22%3D6203</t>
  </si>
  <si>
    <t>Rendimiento histórico por Tipo de Cultivo en la Región de Coquimbo</t>
  </si>
  <si>
    <t>La serie detalla el rendimiento promedio histórico por Tipo de Cultivo en la Región de Coquimbo, según datos publicados por la Oficina de Estudios y Políticas Agrarias (ODEPA) para las Temporadas 1979/1980 a 2019/2020 - quintales métricos por hectárea (qqm/ha)</t>
  </si>
  <si>
    <t>agricultura,agrícola,rendimiento,cultivo,quintales,ODEPA,estadísticas,Región de Coquimbo,Rendimiento Histórico</t>
  </si>
  <si>
    <t>https://analytics.zoho.com/open-view/2395394000009117720?ZOHO_CRITERIA=%22Localiza%20CL%22.%22Codreg%22%3D4</t>
  </si>
  <si>
    <t>Volumen  de fruta por Tipo de Envase, producidas en la Buin</t>
  </si>
  <si>
    <t>El gráfico muestra el Volumen  de fruta por Tipo de Envase, producidas en la Buin, durante el Periodo 2018-2020, de acuerdo a datos recopilados por la Oficina de Estudios y Políticas Agrarias (ODEPA)- Kilogramo - Kg</t>
  </si>
  <si>
    <t>Estadísticas,ODEPA,Fruta,Agricultura,Volumen de fruta, Tipo de Envase, Buin</t>
  </si>
  <si>
    <t>https://analytics.zoho.com/open-view/2395394000001840783?ZOHO_CRITERIA=%224.6%22.%22C%C3%B3digo_Comuna%22%3D13402</t>
  </si>
  <si>
    <t>100-C-13402</t>
  </si>
  <si>
    <t>Valor de las importaciones de Plátano por Procesamiento</t>
  </si>
  <si>
    <t>El gráfico muestra el Valor de las importaciones de Plátano por Procesamiento, durante el Año 2020, de acuerdo a datos recopilados por la Oficina de Estudios y Políticas Agrarias (ODEPA)- USD</t>
  </si>
  <si>
    <t>Estadísticas,Agricultura,Fruta,Importaciones,Chile,Plátano,Aceites,Congelados,Conservas,Deshidratados,Fresca,Frutos secos,Jugos</t>
  </si>
  <si>
    <t>https://analytics.zoho.com/open-view/2395394000005681546?ZOHO_CRITERIA=%22Trasposicion_4.4%22.%22Id_Categor%C3%ADa%22%20%3D%20100108006</t>
  </si>
  <si>
    <t>Elaboración de aceite de oliva</t>
  </si>
  <si>
    <t>Número de empleados en agroindustria de Elaboración de aceite de oliva por tipo de empresa a nivel nacional</t>
  </si>
  <si>
    <t>El gráfico muestra el Número de empleados en agroindustria de Elaboración de aceite de oliva por tipo de empresa a nivel nacional, durante el Periodo 2018-2020, de acuerdo a datos recopilados por la Oficina de Estudios y Políticas Agrarias (ODEPA)- Kilogramo - Kg</t>
  </si>
  <si>
    <t>Estadísticas,ODEPA,Fruta,Agricultura,Número de empleados, Elaboración de aceite de oliva, Chile</t>
  </si>
  <si>
    <t>https://analytics.zoho.com/open-view/2395394000001918081?ZOHO_CRITERIA=%224.6%22.%22Id_Procesamiento%22%3D9</t>
  </si>
  <si>
    <t>Superficie plantada de especies frutales por Tipo de Cultivo en la comuna de Isla de Maipo</t>
  </si>
  <si>
    <t>Representación de la superficie plantada de frutales según Tipo de Cultivo en la comuna de Isla de Maipo, con base en datos recopilados por la Oficina de Estudios y Políticas Agrarias (ODEPA) en los Catastros Frutícolas Regionales de los años 2018-2019-2020.</t>
  </si>
  <si>
    <t>agricultura,agrícola,frutícola,superficie,plantaciones,fruta,ODEPA,comuna,región,Isla de Maipo,Tipo de Cultivo</t>
  </si>
  <si>
    <t>https://analytics.zoho.com/open-view/2395394000008803365?ZOHO_CRITERIA=%22Localiza%20CL%22.%22Codcom%22%3D13603</t>
  </si>
  <si>
    <t>Número de empleados por Fruta, en la Comuna de Retiro</t>
  </si>
  <si>
    <t>El gráfico muestra el Número de empleados por Fruta, en la Comuna de Retiro, durante el Periodo 2018-2020, de acuerdo a datos recopilados por la Oficina de Estudios y Políticas Agrarias (ODEPA)- Kilogramo - Kg</t>
  </si>
  <si>
    <t>Estadísticas,ODEPA,Fruta,Agricultura,Número de empleados, Fruta, Retiro</t>
  </si>
  <si>
    <t>https://analytics.zoho.com/open-view/2395394000001840069?ZOHO_CRITERIA=%224.6%22.%22C%C3%B3digo_Comuna%22%3D7405</t>
  </si>
  <si>
    <t>100-C 7405</t>
  </si>
  <si>
    <t>Volumen  de fruta por Destino, producidas en la Vilcún</t>
  </si>
  <si>
    <t>El gráfico muestra el Volumen  de fruta por Destino, producidas en la Vilcún, durante el Periodo 2018-2020, de acuerdo a datos recopilados por la Oficina de Estudios y Políticas Agrarias (ODEPA)- Kilogramo - Kg</t>
  </si>
  <si>
    <t>Estadísticas,ODEPA,Fruta,Agricultura,Volumen de fruta, Destino, Vilcún</t>
  </si>
  <si>
    <t>https://analytics.zoho.com/open-view/2395394000001846568?ZOHO_CRITERIA=%224.6%22.%22C%C3%B3digo_Comuna%22%3D9119</t>
  </si>
  <si>
    <t>100-C-9119</t>
  </si>
  <si>
    <t>Superficie plantada de  Guayabo según Variedad por Comuna en la Región de Tarapacá</t>
  </si>
  <si>
    <t>Representación geográfica de la superficie plantada de Guayabo por Comuna en la Región de Tarapacá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</si>
  <si>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Tarapacá,Especie Plantada,Guayabo</t>
  </si>
  <si>
    <t>https://analytics.zoho.com/open-view/2395394000008814573?ZOHO_CRITERIA=%224.12%20Sup%20Plantada%20Frut%C3%ADcola%22.%22Codreg%22%3D1%20and%20%224.12%20Sup%20Plantada%20Frut%C3%ADcola%22.%22id_especie%22%3D23</t>
  </si>
  <si>
    <t>Superficie plantada de especies frutales por Sistema de Plantación en la comuna de San Rafael</t>
  </si>
  <si>
    <t>Se representa la superficie plantada de frutales por Sistema de Plantación, Tipo de Cultivo y Especie Plantada en la comuna de San Rafael con base a datos recopilados por la Oficina de Estudios y Políticas Agrarias (ODEPA) en los Catastros Frutícolas Regionales de los años 2018-2019-2020.</t>
  </si>
  <si>
    <t>agricultura,agrícola,frutícola,superficie,plantaciones,fruta,ODEPA,comuna,región,San Rafael,Sistema Plantación</t>
  </si>
  <si>
    <t>https://analytics.zoho.com/open-view/2395394000008804399?ZOHO_CRITERIA=%22Localiza%20CL%22.%22Codcom%22%3D7110</t>
  </si>
  <si>
    <t>Mora silvestre</t>
  </si>
  <si>
    <t>Volumen  de  Mora silvestre por Procesamiento, producidas a nivel nacional</t>
  </si>
  <si>
    <t>El mapa muestra el Volumen  de  Mora silvestre por Procesamiento, producidas a nivel nacional, durante el Periodo 2018-2020, de acuerdo a datos recopilados por la Oficina de Estudios y Políticas Agrarias (ODEPA)- Kilogramo - Kg</t>
  </si>
  <si>
    <t>Estadísticas,ODEPA,Fruta,Agricultura,Volumen de fruta, Mora silvestre, Chile</t>
  </si>
  <si>
    <t>https://analytics.zoho.com/open-view/2395394000001894015?ZOHO_CRITERIA=%224.6%22.%22Id_Categor%C3%ADa%22%3D100101008</t>
  </si>
  <si>
    <t>Volumen  de fruta por Fruta, producidas en la Talca</t>
  </si>
  <si>
    <t>El gráfico muestra el Volumen  de fruta por Fruta, producidas en la Talca, durante el Periodo 2018-2020, de acuerdo a datos recopilados por la Oficina de Estudios y Políticas Agrarias (ODEPA)- Kilogramo - Kg</t>
  </si>
  <si>
    <t>Estadísticas,ODEPA,Fruta,Agricultura,Volumen de fruta, Fruta, Talca</t>
  </si>
  <si>
    <t>https://analytics.zoho.com/open-view/2395394000001834799?ZOHO_CRITERIA=%224.6%22.%22C%C3%B3digo_Comuna%22%3D7101</t>
  </si>
  <si>
    <t>Superficie plantada de especies frutales por Sistema de Plantación en la comuna de Paine</t>
  </si>
  <si>
    <t>Se representa la superficie plantada de frutales por Sistema de Plantación, Tipo de Cultivo y Especie Plantada en la comuna de Paine con base a datos recopilados por la Oficina de Estudios y Políticas Agrarias (ODEPA) en los Catastros Frutícolas Regionales de los años 2018-2019-2020.</t>
  </si>
  <si>
    <t>agricultura,agrícola,frutícola,superficie,plantaciones,fruta,ODEPA,comuna,región,Paine,Sistema Plantación</t>
  </si>
  <si>
    <t>https://analytics.zoho.com/open-view/2395394000008804399?ZOHO_CRITERIA=%22Localiza%20CL%22.%22Codcom%22%3D13404</t>
  </si>
  <si>
    <t>Rendimiento histórico de Cultivos de Raps en la Región de Los Lagos</t>
  </si>
  <si>
    <t>Se detalla el rendimiento promedio histórico de cultivos de Raps según datos publicados por la Oficina de Estudios y Políticas Agrarias (ODEPA) para las Temporadas 1979/1980 a 2019/2020 en la Región de Los Lagos - quintales métricos por hectárea (qqm/ha)</t>
  </si>
  <si>
    <t>agricultura,agrícola,rendimiento,cultivo,quintales,ODEPA,estadísticas,Región de Los Lagos,Raps</t>
  </si>
  <si>
    <t>https://analytics.zoho.com/open-view/2395394000009125708?ZOHO_CRITERIA=%22Localiza%20CL%22.%22Codreg%22%3D10%20and%22Trasposicion_4.11%22.%22Id_cultivo%22%3D24</t>
  </si>
  <si>
    <t>Volumen  de fruta por Tipo de Envase, producidas en la San Clemente</t>
  </si>
  <si>
    <t>El gráfico muestra el Volumen  de fruta por Tipo de Envase, producidas en la San Clemente, durante el Periodo 2018-2020, de acuerdo a datos recopilados por la Oficina de Estudios y Políticas Agrarias (ODEPA)- Kilogramo - Kg</t>
  </si>
  <si>
    <t>Estadísticas,ODEPA,Fruta,Agricultura,Volumen de fruta, Tipo de Envase, San Clemente</t>
  </si>
  <si>
    <t>https://analytics.zoho.com/open-view/2395394000001840783?ZOHO_CRITERIA=%224.6%22.%22C%C3%B3digo_Comuna%22%3D7109</t>
  </si>
  <si>
    <t>Descascarado</t>
  </si>
  <si>
    <t>Número de empresas procesadoras de Descascarado por Comuna en la Región de Maule</t>
  </si>
  <si>
    <t>El Mapa muestra el Número de empresas agrícolas por Comuna en la Región de Maule, que procesan Descascarado, entre los años 2018-2019, de acuerdo a datos recopilados del directorio de agroindustrías hortofrutícolas efectuados por la ODEPA.</t>
  </si>
  <si>
    <t>agricultura,agrícola,frutícola,directorio,agroindustria,fruta,hortaliza,ODEPA,Tipo Producto-Producto,Región de Maule,Descascarado</t>
  </si>
  <si>
    <t>https://analytics.zoho.com/open-view/2395394000008783082?ZOHO_CRITERIA=%22Localiza%20CL%22.%22Codreg%22%3D7%20and%20%224.13%20Directorio%20Agroindustria%202020%22.%22Id_Procesamiento%22%3D9</t>
  </si>
  <si>
    <t>Valor de las exportaciones de fruta, por País de destino producidas en la Región de Magallanes</t>
  </si>
  <si>
    <t>El gráfico muestra la Valor de las exportaciones de fruta, por País de destino producidas en la Región de Magallanes, durante el Año 2020, de acuerdo a datos recopilados por la Oficina de Estudios y Políticas Agrarias (ODEPA) - USD</t>
  </si>
  <si>
    <t>Estadísticas,Agricultura,Fruta,Exportaciones,Región de Magallanes,País de destino,Aceituna,Almendra,Arándanos y mirtilos,Cereza,Ciruela,Coco,Durazno,Frambuesa,Frutilla,Kiwi,Limón,Mandarina,Mangos y guayabas,Manzana</t>
  </si>
  <si>
    <t>https://analytics.zoho.com/open-view/2395394000006082337?ZOHO_CRITERIA=%22Trasposicion_4.2%22.%22C%C3%B3digo_Regi%C3%B3n%22%20%3D%2012</t>
  </si>
  <si>
    <t>Volumen  de  Ciruelo japonés por Tipo de Envase, producidas a nivel nacional</t>
  </si>
  <si>
    <t>El gráfico muestra el Volumen  de  Ciruelo japonés por Tipo de Envase, producidas a nivel nacional, durante el Periodo 2018-2020, de acuerdo a datos recopilados por la Oficina de Estudios y Políticas Agrarias (ODEPA)- Kilogramo - Kg</t>
  </si>
  <si>
    <t>Estadísticas,ODEPA,Fruta,Agricultura,Volumen de fruta, Ciruelo japonés, Chile</t>
  </si>
  <si>
    <t>https://analytics.zoho.com/open-view/2395394000001894331?ZOHO_CRITERIA=%224.6%22.%22Id_Categor%C3%ADa%22%3D1001030020</t>
  </si>
  <si>
    <t>Producción de Legumbres por Cultivo, a Escala Nacional</t>
  </si>
  <si>
    <t>El gráfico muestra la Producción de Legumbres por Cultivo, a Escala Nacional, durante el Periodo 2019-2020, de acuerdo a datos recopilados por la Oficina de Estudios y Políticas Agrarias (ODEPA)- Toneladas</t>
  </si>
  <si>
    <t>https://analytics.zoho.com/open-view/2395394000006351923?ZOHO_CRITERIA=%22Trasposicion_4.10%22.%22Id_producto%22%20%3D%20100110</t>
  </si>
  <si>
    <t>Evolución de la variación del rendimiento promedio de cultivos de Arveja para la serie de tiempo  disponible a Escala Nacional</t>
  </si>
  <si>
    <t>Se aprecia la variación interanual del rendimiento promedio de cultivos de Arveja, según datos provenientes de la Oficina de Estudios y Políticas Agrarias (ODEPA) para las Temporadas 2012/2013 a 2015/2016 a Escala Nacional - Porcentaje (%)</t>
  </si>
  <si>
    <t>https://analytics.zoho.com/open-view/2395394000008895076?ZOHO_CRITERIA=%22Trasposicion_4.11%22.%22Id_cultivo%22%3D3</t>
  </si>
  <si>
    <t>Volumen  de fruta por Tipo de Envase, producidas en la Vallenar</t>
  </si>
  <si>
    <t>El gráfico muestra el Volumen  de fruta por Tipo de Envase, producidas en la Vallenar, durante el Periodo 2018-2020, de acuerdo a datos recopilados por la Oficina de Estudios y Políticas Agrarias (ODEPA)- Kilogramo - Kg</t>
  </si>
  <si>
    <t>Estadísticas,ODEPA,Fruta,Agricultura,Volumen de fruta, Tipo de Envase, Vallenar</t>
  </si>
  <si>
    <t>https://analytics.zoho.com/open-view/2395394000001840783?ZOHO_CRITERIA=%224.6%22.%22C%C3%B3digo_Comuna%22%3D3301</t>
  </si>
  <si>
    <t>Evolución del Valor  de las exportaciones de Membrillo por Procesamiento, producidas a Escala Nacional</t>
  </si>
  <si>
    <t>El gráfico muestra la Evolución del Valor  de las exportaciones de Membrillo por Procesamiento, producidas a Escala Nacional, durante el Periodo 2012-2020, de acuerdo a datos recopilados por la Oficina de Estudios y Políticas Agrarias (ODEPA)- USD</t>
  </si>
  <si>
    <t>Estadísticas,Agricultura,Fruta,Exportaciones,Chile,Membrillo,Aceites,Congelados,Conservas,Deshidratados,Fresca,Frutos secos,Jugos</t>
  </si>
  <si>
    <t>https://analytics.zoho.com/open-view/2395394000006080903?ZOHO_CRITERIA=%22Trasposicion_4.2%22.%22Id_Categor%C3%ADa%22%20%3D%20100104003</t>
  </si>
  <si>
    <t>Número de empleados por Fruta, en la Comuna de Hualañé</t>
  </si>
  <si>
    <t>El gráfico muestra el Número de empleados por Fruta, en la Comuna de Hualañé, durante el Periodo 2018-2020, de acuerdo a datos recopilados por la Oficina de Estudios y Políticas Agrarias (ODEPA)- Kilogramo - Kg</t>
  </si>
  <si>
    <t>Estadísticas,ODEPA,Fruta,Agricultura,Número de empleados, Fruta, Hualañé</t>
  </si>
  <si>
    <t>https://analytics.zoho.com/open-view/2395394000001840069?ZOHO_CRITERIA=%224.6%22.%22C%C3%B3digo_Comuna%22%3D7302</t>
  </si>
  <si>
    <t>100-C 7302</t>
  </si>
  <si>
    <t>Número de empleados por agroindustria de Grosella según Tipo de envase,  a nivel nacional</t>
  </si>
  <si>
    <t>El gráfico muestra el Número de empleados por agroindustria de Grosella según Tipo de envase,  a nivel nacional, durante el Periodo 2018-2020, de acuerdo a datos recopilados por la Oficina de Estudios y Políticas Agrarias (ODEPA)- Kilogramo - Kg</t>
  </si>
  <si>
    <t>Estadísticas,ODEPA,Fruta,Agricultura,Número de empleados, Grosella, Chile</t>
  </si>
  <si>
    <t>https://analytics.zoho.com/open-view/2395394000001894573?ZOHO_CRITERIA=%224.6%22.%22Id_Categor%C3%ADa%22%3D100107005</t>
  </si>
  <si>
    <t>Superficie plantada de especies frutales por Método de Riego en la comuna de Mulchén</t>
  </si>
  <si>
    <t>Se representa la superficie plantada de frutales por Método de Riego con segmentadores incorporados por Tipo de Cultivo y Especie Plantada en la comuna de Mulchén con base a datos recopilados por la Oficina de Estudios y Políticas Agrarias (ODEPA) en los Catastros Frutícolas Regionales de los años 2018-2019-2020.</t>
  </si>
  <si>
    <t>agricultura,agrícola,frutícola,superficie,plantaciones,fruta,ODEPA,comuna,región,Mulchén,Método Riego</t>
  </si>
  <si>
    <t>https://analytics.zoho.com/open-view/2395394000008804811?ZOHO_CRITERIA=%22Localiza%20CL%22.%22Codcom%22%3D8305</t>
  </si>
  <si>
    <t>Superficie plantada de especies frutales por Tipo de Cultivo en la comuna de Pica</t>
  </si>
  <si>
    <t>Representación de la superficie plantada de frutales según Tipo de Cultivo en la comuna de Pica, con base en datos recopilados por la Oficina de Estudios y Políticas Agrarias (ODEPA) en los Catastros Frutícolas Regionales de los años 2018-2019-2020.</t>
  </si>
  <si>
    <t>agricultura,agrícola,frutícola,superficie,plantaciones,fruta,ODEPA,comuna,región,Pica,Tipo de Cultivo</t>
  </si>
  <si>
    <t>https://analytics.zoho.com/open-view/2395394000008803365?ZOHO_CRITERIA=%22Localiza%20CL%22.%22Codcom%22%3D1405</t>
  </si>
  <si>
    <t>Número de empleados por Destino (Agroindustria), en la Comuna de La Ligua</t>
  </si>
  <si>
    <t>El gráfico muestra el Número de empleados por Destino (Agroindustria), en la Comuna de La Ligua, durante el Periodo 2018-2020, de acuerdo a datos recopilados por la Oficina de Estudios y Políticas Agrarias (ODEPA)- Kilogramo - Kg</t>
  </si>
  <si>
    <t>Estadísticas,ODEPA,Fruta,Agricultura,Número de empleados, Destino, La Ligua</t>
  </si>
  <si>
    <t>https://analytics.zoho.com/open-view/2395394000001846850?ZOHO_CRITERIA=%224.6%22.%22C%C3%B3digo_Comuna%22%3D5401</t>
  </si>
  <si>
    <t>Evolución del volumen de las exportaciones de fruta, por Tipo de Fruta producidas en la Región Metropolitana</t>
  </si>
  <si>
    <t>El gráfico muestra la Evolución del volumen de las exportaciones de fruta, por Tipo de Fruta producidas en la Región Metropolitana, durante el Periodo 2012-2020, de acuerdo a datos recopilados por la Oficina de Estudios y Políticas Agrarias (ODEPA)- toneladas (t)</t>
  </si>
  <si>
    <t>Estadísticas,Agricultura,Fruta,Exportaciones,Región Metropolitana,Tipo de Fruta,Berries,Cítricos,Frutos de hueso (carozo),Frutos de pepita,Frutos secos,Frutos oleaginosos,Otros,Tropicales y subtropicales,Uva</t>
  </si>
  <si>
    <t>https://analytics.zoho.com/open-view/2395394000000943308?ZOHO_CRITERIA=%22Trasposicion_4.1%22.%22C%C3%B3digo_Regi%C3%B3n%22%20%3D%2013</t>
  </si>
  <si>
    <t>Número de empleados por agroindustria de Cerezo según Destino, a nivel nacional</t>
  </si>
  <si>
    <t>El gráfico muestra el Número de empleados por agroindustria de Cerezo según Destino, a nivel nacional, durante el Periodo 2018-2020, de acuerdo a datos recopilados por la Oficina de Estudios y Políticas Agrarias (ODEPA)- Kilogramo - Kg</t>
  </si>
  <si>
    <t>https://analytics.zoho.com/open-view/2395394000001894853?ZOHO_CRITERIA=%224.6%22.%22Id_Categor%C3%ADa%22%3D100103001</t>
  </si>
  <si>
    <t>Volumen  de  Moras cultivadas e híbridos por Procesamiento, producidas a nivel nacional</t>
  </si>
  <si>
    <t>El mapa muestra el Volumen  de  Moras cultivadas e híbridos por Procesamiento, producidas a nivel nacional, durante el Periodo 2018-2020, de acuerdo a datos recopilados por la Oficina de Estudios y Políticas Agrarias (ODEPA)- Kilogramo - Kg</t>
  </si>
  <si>
    <t>https://analytics.zoho.com/open-view/2395394000001894015?ZOHO_CRITERIA=%224.6%22.%22Id_Categor%C3%ADa%22%3D1001010080</t>
  </si>
  <si>
    <t>Número de empleados por agroindustria de Pomelo según Región de origen, a nivel nacional</t>
  </si>
  <si>
    <t>El mapa muestra el Número de empleados por agroindustria de Pomelo según Región de origen, a nivel nacional, durante el Periodo 2018-2020, de acuerdo a datos recopilados por la Oficina de Estudios y Políticas Agrarias (ODEPA)- Kilogramo - Kg</t>
  </si>
  <si>
    <t>Estadísticas,ODEPA,Fruta,Agricultura,Número de empleados, Pomelo, Chile</t>
  </si>
  <si>
    <t>https://analytics.zoho.com/open-view/2395394000001886157?ZOHO_CRITERIA=%224.6%22.%22Id_Categor%C3%ADa%22%3D100102006</t>
  </si>
  <si>
    <t>Ají</t>
  </si>
  <si>
    <t>Precios Diarios de Ají durante el año 2021 en los Mercados Mayoristas de la Región de Arica y Parinacota</t>
  </si>
  <si>
    <t>Evolución de los Precios diarios de Ají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</si>
  <si>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mayor,Variedad-Origen-Calidad,Ají,Región de Arica y Parinacota</t>
  </si>
  <si>
    <t>https://analytics.zoho.com/open-view/2395394000008703957?ZOHO_CRITERIA=%22Hortaliza%20Consolidado%22.%22Codreg%22%3D15%20and%20%22Hortaliza%20Consolidado%22.%22Categor%C3%ADa%20ID%22%3D100112021%0A</t>
  </si>
  <si>
    <t>Número de empleados por agroindustria de Ciruelo japonés según Tipo de envase,  a nivel nacional</t>
  </si>
  <si>
    <t>El gráfico muestra el Número de empleados por agroindustria de Ciruelo japonés según Tipo de envase,  a nivel nacional, durante el Periodo 2018-2020, de acuerdo a datos recopilados por la Oficina de Estudios y Políticas Agrarias (ODEPA)- Kilogramo - Kg</t>
  </si>
  <si>
    <t>https://analytics.zoho.com/open-view/2395394000001894573?ZOHO_CRITERIA=%224.6%22.%22Id_Categor%C3%ADa%22%3D1001030020</t>
  </si>
  <si>
    <t>Evolución del volumen de las importaciones provenientes de Brasil, por Fruta</t>
  </si>
  <si>
    <t>El gráfico muestra la Evolución del volumen de las importaciones provenientes de Brasil, por Fruta, durante el Periodo 2012-2020, de acuerdo a datos recopilados por la Oficina de Estudios y Políticas Agrarias (ODEPA)- toneladas (t)</t>
  </si>
  <si>
    <t>https://analytics.zoho.com/open-view/2395394000005574009?ZOHO_CRITERIA=%22Trasposicion_4.3%22.%22Id_auxiliar%22%3D26</t>
  </si>
  <si>
    <t>Superficie plantada de especies frutales por Sistema de Plantación en la comuna de Punitaqui</t>
  </si>
  <si>
    <t>Se representa la superficie plantada de frutales por Sistema de Plantación, Tipo de Cultivo y Especie Plantada en la comuna de Punitaqui con base a datos recopilados por la Oficina de Estudios y Políticas Agrarias (ODEPA) en los Catastros Frutícolas Regionales de los años 2018-2019-2020.</t>
  </si>
  <si>
    <t>agricultura,agrícola,frutícola,superficie,plantaciones,fruta,ODEPA,comuna,región,Punitaqui,Sistema Plantación</t>
  </si>
  <si>
    <t>https://analytics.zoho.com/open-view/2395394000008804399?ZOHO_CRITERIA=%22Localiza%20CL%22.%22Codcom%22%3D4304</t>
  </si>
  <si>
    <t>Evolución del valor de las exportaciones de fruta hacia Honduras, por Fruta, producidas a Escala Nacional</t>
  </si>
  <si>
    <t>El gráfico muestra la Evolución del valor de las exportaciones de fruta hacia Honduras, por Fruta, producidas a Escala Nacional, durante el Periodo 2012-2020, de acuerdo a datos recopilados por la Oficina de Estudios y Políticas Agrarias (ODEPA)- USD</t>
  </si>
  <si>
    <t>Estadísticas,Agricultura,Fruta,Exportaciones,Honduras,Fruta,Damasco,Durazno,Mandarina,Naranja,Nectarín,Otros cítricos,Piña,Plumcots</t>
  </si>
  <si>
    <t>https://analytics.zoho.com/open-view/2395394000006080485?ZOHO_CRITERIA=%22Trasposicion_4.2%22.%22ID_territorio%22%3D79</t>
  </si>
  <si>
    <t>Superficie plantada de especies frutales por Sistema de Plantación en la comuna de Pica</t>
  </si>
  <si>
    <t>Se representa la superficie plantada de frutales por Sistema de Plantación, Tipo de Cultivo y Especie Plantada en la comuna de Pica con base a datos recopilados por la Oficina de Estudios y Políticas Agrarias (ODEPA) en los Catastros Frutícolas Regionales de los años 2018-2019-2020.</t>
  </si>
  <si>
    <t>agricultura,agrícola,frutícola,superficie,plantaciones,fruta,ODEPA,comuna,región,Pica,Sistema Plantación</t>
  </si>
  <si>
    <t>https://analytics.zoho.com/open-view/2395394000008804399?ZOHO_CRITERIA=%22Localiza%20CL%22.%22Codcom%22%3D1405</t>
  </si>
  <si>
    <t>Número de empresas agroindustriales por Tipo de Procesamiento en la Región de Los Ríos, entre los años 2018-2019</t>
  </si>
  <si>
    <t>La gráfica contiene el número de empresas agrícolas por Tipo de Procesamiento en la Región de Los Ríos, entre los años 2018-2019, según datos recopilados del directorio de agroindustrías hortofrutícolas efectuados por la ODEPA.</t>
  </si>
  <si>
    <t>agricultura,agrícola,frutícola,directorio,agroindustria,fruta,hortaliza,ODEPA,Ninguno,Región de Los Ríos,Empresas por Tipo de Procesamiento</t>
  </si>
  <si>
    <t>https://analytics.zoho.com/open-view/2395394000008781313?ZOHO_CRITERIA=%22Localiza%20CL%22.%22Codreg%22%3D14</t>
  </si>
  <si>
    <t>Evolución del Valor de las exportaciones de fruta, por Fruta producidas en la Región de Aysén</t>
  </si>
  <si>
    <t>El gráfico muestra la Evolución del Valor de las exportaciones de fruta, por Fruta producidas en la Región de Aysén, durante el Periodo 2012-2020, de acuerdo a datos recopilados por la Oficina de Estudios y Políticas Agrarias (ODEPA)- USD</t>
  </si>
  <si>
    <t>Estadísticas,Agricultura,Fruta,Exportaciones,Región de Aysén,Fruta,Arándanos y mirtilos,Cereza,Ciruela,Kiwi,Mandarina,Manzana,Otros berries,Otros frutos,Pera,Uva</t>
  </si>
  <si>
    <t>https://analytics.zoho.com/open-view/2395394000006080222?ZOHO_CRITERIA=%22Trasposicion_4.2%22.%22C%C3%B3digo_Regi%C3%B3n%22%20%3D%2011</t>
  </si>
  <si>
    <t>Pasta</t>
  </si>
  <si>
    <t>Número de empresas procesadoras de Pasta por Comuna en la Región de Arica y Parinacota</t>
  </si>
  <si>
    <t>El Mapa muestra el Número de empresas agrícolas por Comuna en la Región de Arica y Parinacota, que procesan Pasta, entre los años 2018-2019, de acuerdo a datos recopilados del directorio de agroindustrías hortofrutícolas efectuados por la ODEPA.</t>
  </si>
  <si>
    <t>agricultura,agrícola,frutícola,directorio,agroindustria,fruta,hortaliza,ODEPA,Tipo Producto-Producto,Región de Arica y Parinacota,Pasta</t>
  </si>
  <si>
    <t>https://analytics.zoho.com/open-view/2395394000008783082?ZOHO_CRITERIA=%22Localiza%20CL%22.%22Codreg%22%3D15%20and%20%224.13%20Directorio%20Agroindustria%202020%22.%22Id_Procesamiento%22%3D7</t>
  </si>
  <si>
    <t>Número de empleados por agroindustria de Higuera según Destino, a nivel nacional</t>
  </si>
  <si>
    <t>El gráfico muestra el Número de empleados por agroindustria de Higuera según Destino, a nivel nacional, durante el Periodo 2018-2020, de acuerdo a datos recopilados por la Oficina de Estudios y Políticas Agrarias (ODEPA)- Kilogramo - Kg</t>
  </si>
  <si>
    <t>https://analytics.zoho.com/open-view/2395394000001894853?ZOHO_CRITERIA=%224.6%22.%22Id_Categor%C3%ADa%22%3D100101006</t>
  </si>
  <si>
    <t xml:space="preserve"> Evolución del volumen de las exportaciones de fruta, por Procesamiento producidas en la Región de Los Lagos</t>
  </si>
  <si>
    <t>El gráfico muestra la  Evolución del volumen de las exportaciones de fruta, por Procesamiento producidas en la Región de Los Lagos, durante el Periodo 2012-2020, de acuerdo a datos recopilados por la Oficina de Estudios y Políticas Agrarias (ODEPA)- toneladas (t)</t>
  </si>
  <si>
    <t>Estadísticas,Agricultura,Fruta,Exportaciones,Región de Los Lagos,Procesamiento,Aceites,Congelados,Conservas,Deshidratados,Fresca,Frutos secos,Jugos</t>
  </si>
  <si>
    <t>https://analytics.zoho.com/open-view/2395394000000964300?ZOHO_CRITERIA=%22Trasposicion_4.1%22.%22C%C3%B3digo_Regi%C3%B3n%22%20%3D%2010</t>
  </si>
  <si>
    <t>Valor de las importaciones de fruta provenientes de Costa Rica, por Procesamiento</t>
  </si>
  <si>
    <t>El gráfico muestra el Valor de las importaciones de fruta provenientes de Costa Rica, por Procesamiento, durante el Año 2020, de acuerdo a datos recopilados por la Oficina de Estudios y Políticas Agrarias (ODEPA)- USD</t>
  </si>
  <si>
    <t>Estadísticas,Agricultura,Fruta,Importaciones,Costa Rica,Procesamiento,Aceites,Congelados,Conservas,Deshidratados,Fresca,Frutos secos,Jugos</t>
  </si>
  <si>
    <t>https://analytics.zoho.com/open-view/2395394000005672933?ZOHO_CRITERIA=%22Trasposicion_4.4%22.%22Id_auxiliar%22%3D47</t>
  </si>
  <si>
    <t>Volumen de las importaciones de Cereza, por País de origen</t>
  </si>
  <si>
    <t>El gráfico muestra el Volumen de las importaciones de Cereza, por País de origen, durante el Año 2020, de acuerdo a datos recopilados por la Oficina de Estudios y Políticas Agrarias (ODEPA)- toneladas (t)</t>
  </si>
  <si>
    <t>Estadísticas,Agricultura,Fruta,Importaciones,Chile,Cereza,Aceites,Congelados,Conservas,Deshidratados,Fresca,Frutos secos,Jugos</t>
  </si>
  <si>
    <t>https://analytics.zoho.com/open-view/2395394000005578723?ZOHO_CRITERIA=%22Trasposicion_4.3%22.%22Id_Categor%C3%ADa%22%3D100103001</t>
  </si>
  <si>
    <t>Rendimiento histórico por Tipo de Cultivo en la Región de Ñuble</t>
  </si>
  <si>
    <t>La serie detalla el rendimiento promedio histórico por Tipo de Cultivo en la Región de Ñuble, según datos publicados por la Oficina de Estudios y Políticas Agrarias (ODEPA) para las Temporadas 2017/2018 a 2019/2020 - quintales métricos por hectárea (qqm/ha)</t>
  </si>
  <si>
    <t>agricultura,agrícola,rendimiento,cultivo,quintales,ODEPA,estadísticas,Región de Ñuble,Rendimiento Histórico</t>
  </si>
  <si>
    <t>https://analytics.zoho.com/open-view/2395394000009117720?ZOHO_CRITERIA=%22Localiza%20CL%22.%22Codreg%22%3D16</t>
  </si>
  <si>
    <t>Superficie plantada de especies frutales por Tipo de Cultivo en la comuna de Combarbalá</t>
  </si>
  <si>
    <t>Representación de la superficie plantada de frutales según Tipo de Cultivo en la comuna de Combarbalá, con base en datos recopilados por la Oficina de Estudios y Políticas Agrarias (ODEPA) en los Catastros Frutícolas Regionales de los años 2018-2019-2020.</t>
  </si>
  <si>
    <t>agricultura,agrícola,frutícola,superficie,plantaciones,fruta,ODEPA,comuna,región,Combarbalá,Tipo de Cultivo</t>
  </si>
  <si>
    <t>https://analytics.zoho.com/open-view/2395394000008803365?ZOHO_CRITERIA=%22Localiza%20CL%22.%22Codcom%22%3D4302</t>
  </si>
  <si>
    <t>Evolución del volumen de las importaciones de  Berries por País de origen</t>
  </si>
  <si>
    <t>El gráfico muestra la Evolución del volumen de las importaciones de  Berries por País de origen, durante el Periodo 2012-2020, de acuerdo a datos recopilados por la Oficina de Estudios y Políticas Agrarias (ODEPA)- toneladas (t)</t>
  </si>
  <si>
    <t>https://analytics.zoho.com/open-view/2395394000005565947?ZOHO_CRITERIA=%22Trasposicion_4.3%22.%22Id_Producto%22%3D100101</t>
  </si>
  <si>
    <t>Superficie plantada de especies frutales por Método de Riego en la comuna de Paillaco</t>
  </si>
  <si>
    <t>Se representa la superficie plantada de frutales por Método de Riego con segmentadores incorporados por Tipo de Cultivo y Especie Plantada en la comuna de Paillaco con base a datos recopilados por la Oficina de Estudios y Políticas Agrarias (ODEPA) en los Catastros Frutícolas Regionales de los años 2018-2019-2020.</t>
  </si>
  <si>
    <t>agricultura,agrícola,frutícola,superficie,plantaciones,fruta,ODEPA,comuna,región,Paillaco,Método Riego</t>
  </si>
  <si>
    <t>https://analytics.zoho.com/open-view/2395394000008804811?ZOHO_CRITERIA=%22Localiza%20CL%22.%22Codcom%22%3D14107</t>
  </si>
  <si>
    <t>Volumen  de  Avellano por Región de origen, producidas a nivel nacional</t>
  </si>
  <si>
    <t>El mapa muestra el Volumen  de  Avellano por Región de origen, producidas a nivel nacional, durante el Periodo 2018-2020, de acuerdo a datos recopilados por la Oficina de Estudios y Políticas Agrarias (ODEPA)- Kilogramo - Kg</t>
  </si>
  <si>
    <t>Estadísticas,ODEPA,Fruta,Agricultura,Volumen de fruta, Avellano, Chile</t>
  </si>
  <si>
    <t>https://analytics.zoho.com/open-view/2395394000001878889?ZOHO_CRITERIA=%224.6%22.%22Id_Categor%C3%ADa%22%3D100105002</t>
  </si>
  <si>
    <t xml:space="preserve"> Valor de las exportaciones de fruta, por País de destino  producidas en la Región de Antofagasta</t>
  </si>
  <si>
    <t>El gráfico muestra el  Valor de las exportaciones de fruta, por País de destino  producidas en la Región de Antofagasta, durante el Año 2020, de acuerdo a datos recopilados por la Oficina de Estudios y Políticas Agrarias (ODEPA)- USD</t>
  </si>
  <si>
    <t>https://analytics.zoho.com/open-view/2395394000006082192?ZOHO_CRITERIA=%22Trasposicion_4.2%22.%22C%C3%B3digo_Regi%C3%B3n%22%20%3D%202</t>
  </si>
  <si>
    <t>Melón Tuna</t>
  </si>
  <si>
    <t>Número de empresas agroindustriales procesadoras de Melón Tuna por Comuna en la Región de Ñuble</t>
  </si>
  <si>
    <t>El Mapa muestra el Número de empresas agrícolas por Comuna en la Región de Ñuble, que utilizan Melón Tuna en su producción, entre los años 2018-2019, de acuerdo a datos recopilados del directorio de agroindustrías hortofrutícolas efectuados por la ODEPA.</t>
  </si>
  <si>
    <t>agricultura,agrícola,frutícola,directorio,agroindustria,fruta,hortaliza,ODEPA,Ninguno,Región de Ñuble,Melón Tuna</t>
  </si>
  <si>
    <t>https://analytics.zoho.com/open-view/2395394000008782843?ZOHO_CRITERIA=%22Localiza%20CL%22.%22Codreg%22%3D16%20and%20%224.13%20Directorio%20Agroindustria%202020%22.%22Id_Categor%C3%ADa%22%3D100112057</t>
  </si>
  <si>
    <t>Superficie plantada de especies frutales por Especie en la comuna de Fresia</t>
  </si>
  <si>
    <t>Visualización de la superficie plantada de frutales por Especie con segmentador incorporado de Tipo de Cultivo en la comuna de Fresia con base a datos recopilados por la Oficina de Estudios y Políticas Agrarias (ODEPA) en los Catastros Frutícolas Regionales de los años 2018-2019-2020.</t>
  </si>
  <si>
    <t>agricultura,agrícola,frutícola,superficie,plantaciones,fruta,ODEPA,comuna,región,Fresia,Especie Plantada</t>
  </si>
  <si>
    <t>https://analytics.zoho.com/open-view/2395394000008803974?ZOHO_CRITERIA=%22Localiza%20CL%22.%22Codcom%22%3D10104</t>
  </si>
  <si>
    <t>Superficie plantada de  Moras cultivadas e híbridos según Variedad por Región a Escala Nacional</t>
  </si>
  <si>
    <t>Representación geográfica que muestra la superficie plantada de Moras cultivadas e híbridos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</si>
  <si>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Plantada,Moras cultivadas e híbridos</t>
  </si>
  <si>
    <t>https://analytics.zoho.com/open-view/2395394000008807134?ZOHO_CRITERIA=%224.12%20Sup%20Plantada%20Frut%C3%ADcola%22.%22id_especie%22%3D36</t>
  </si>
  <si>
    <t>Volumen de las exportaciones de Membrillo por Procesamiento, producidas a Escala Nacional</t>
  </si>
  <si>
    <t>El nube de palabras muestra el Volumen de las exportaciones de Membrillo por Procesamiento, producidas a Escala Nacional, durante el Año 2020, de acuerdo a datos recopilados por la Oficina de Estudios y Políticas Agrarias (ODEPA)- toneladas (t)</t>
  </si>
  <si>
    <t>https://analytics.zoho.com/open-view/2395394000000827028?ZOHO_CRITERIA=%22Trasposicion_4.1%22.%22Id_Categor%C3%ADa%22%20%3D%20100104003</t>
  </si>
  <si>
    <t>Número de empresas agroindustriales procesadoras de Arándano por Comuna en la Región de Los Ríos</t>
  </si>
  <si>
    <t>El Mapa muestra el Número de empresas agrícolas por Comuna en la Región de Los Ríos, que utilizan Arándano en su producción, entre los años 2018-2019, de acuerdo a datos recopilados del directorio de agroindustrías hortofrutícolas efectuados por la ODEPA.</t>
  </si>
  <si>
    <t>agricultura,agrícola,frutícola,directorio,agroindustria,fruta,hortaliza,ODEPA,Ninguno,Región de Los Ríos,Arándano</t>
  </si>
  <si>
    <t>https://analytics.zoho.com/open-view/2395394000008782843?ZOHO_CRITERIA=%22Localiza%20CL%22.%22Codreg%22%3D14%20and%20%224.13%20Directorio%20Agroindustria%202020%22.%22Id_Categor%C3%ADa%22%3D100101001</t>
  </si>
  <si>
    <t>Evolución del Valor de las exportaciones de Cítricos por procesamiento, producidas a Escala Nacional</t>
  </si>
  <si>
    <t>El mapa muestra la Evolución del Valor de las exportaciones de Cítricos por procesamiento, producidas a Escala Nacional, durante el Periodo 2012-2020, de acuerdo a datos recopilados por la Oficina de Estudios y Políticas Agrarias (ODEPA)- USD</t>
  </si>
  <si>
    <t>https://analytics.zoho.com/open-view/2395394000006080764?ZOHO_CRITERIA=%22Trasposicion_4.2%22.%22Id_Producto%22%20%3D%20100102</t>
  </si>
  <si>
    <t>Superficie plantada de especies frutales por Método de Riego en la comuna de Quilleco</t>
  </si>
  <si>
    <t>Se representa la superficie plantada de frutales por Método de Riego con segmentadores incorporados por Tipo de Cultivo y Especie Plantada en la comuna de Quilleco con base a datos recopilados por la Oficina de Estudios y Políticas Agrarias (ODEPA) en los Catastros Frutícolas Regionales de los años 2018-2019-2020.</t>
  </si>
  <si>
    <t>agricultura,agrícola,frutícola,superficie,plantaciones,fruta,ODEPA,comuna,región,Quilleco,Método Riego</t>
  </si>
  <si>
    <t>https://analytics.zoho.com/open-view/2395394000008804811?ZOHO_CRITERIA=%22Localiza%20CL%22.%22Codcom%22%3D8309</t>
  </si>
  <si>
    <t>Evolución del Valor de las importaciones provenientes de México, por Tipo de Fruta</t>
  </si>
  <si>
    <t>El gráfico muestra la Evolución del Valor de las importaciones provenientes de México, por Tipo de Fruta, durante el Periodo 2012-2020, de acuerdo a datos recopilados por la Oficina de Estudios y Políticas Agrarias (ODEPA)- USD</t>
  </si>
  <si>
    <t>Estadísticas,Agricultura,Fruta,Importaciones,México,Tipo de Fruta,Berries,Cítricos,Frutos de hueso,Frutos de pepita,Frutos Oleaginosos,Frutos secos,Tropicales y subtropicales, Uva</t>
  </si>
  <si>
    <t>https://analytics.zoho.com/open-view/2395394000005672550?ZOHO_CRITERIA=%22Trasposicion_4.4%22.%22Id_auxiliar%22%3D119</t>
  </si>
  <si>
    <t>Superficie plantada de  Palto según Variedad por Comuna en la Región Metropolitana</t>
  </si>
  <si>
    <t>Representación geográfica de la superficie plantada de Palto por Comuna en la Región Metropolitana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</si>
  <si>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Metropolitana,Especie Plantada,Palto</t>
  </si>
  <si>
    <t>https://analytics.zoho.com/open-view/2395394000008814573?ZOHO_CRITERIA=%224.12%20Sup%20Plantada%20Frut%C3%ADcola%22.%22Codreg%22%3D13%20and%20%224.12%20Sup%20Plantada%20Frut%C3%ADcola%22.%22id_especie%22%3D8</t>
  </si>
  <si>
    <t>Precios Diarios de Naranja durante el año 2021 en los Mercados Mayoristas de la Región de Ñuble</t>
  </si>
  <si>
    <t>Evolución de los Precios diarios de Naranja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</si>
  <si>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mayor,Variedad-Origen-Calidad,Naranja,Región de Ñuble</t>
  </si>
  <si>
    <t>https://analytics.zoho.com/open-view/2395394000008699297?ZOHO_CRITERIA=%22Fruta%20Consolidado%22.%22Codreg%22%3D16%20and%20%22Fruta%20Consolidado%22.%22Categor%C3%ADa%20ID%22%3D100102005</t>
  </si>
  <si>
    <t>Superficie plantada de especies frutales por Especie en la comuna de Copiapó</t>
  </si>
  <si>
    <t>Visualización de la superficie plantada de frutales por Especie con segmentador incorporado de Tipo de Cultivo en la comuna de Copiapó con base a datos recopilados por la Oficina de Estudios y Políticas Agrarias (ODEPA) en los Catastros Frutícolas Regionales de los años 2018-2019-2020.</t>
  </si>
  <si>
    <t>agricultura,agrícola,frutícola,superficie,plantaciones,fruta,ODEPA,comuna,región,Copiapó,Especie Plantada</t>
  </si>
  <si>
    <t>https://analytics.zoho.com/open-view/2395394000008803974?ZOHO_CRITERIA=%22Localiza%20CL%22.%22Codcom%22%3D3101</t>
  </si>
  <si>
    <t>Precios Diarios de Ají durante el año 2021 en los Mercados Mayoristas de Chile</t>
  </si>
  <si>
    <t>Evolución de los Precios diarios de Ají en pesos chilenos por kilogramo desde el 1/1/2021 a la fecha en los Mercados Mayoristas del país con base en datos reportados por la Oficina de Estudios y Políticas Agrarias (ODEPA)</t>
  </si>
  <si>
    <t>precio,diario,ODEPA,agrícola,productos agrícolas,verduras,por mayor,Mercado Mayorista,Ají,Chile</t>
  </si>
  <si>
    <t>https://analytics.zoho.com/open-view/2395394000008702709?ZOHO_CRITERIA=%22Hortaliza%20Consolidado%22.%22Categor%C3%ADa%20ID%22%3D100112021</t>
  </si>
  <si>
    <t>Volumen de las exportaciones de fruta hacia Brasil, por Tipo de Fruta producidas a Escala Nacional</t>
  </si>
  <si>
    <t>El gráfico muestra el Volumen de las exportaciones de fruta hacia Brasil, por Tipo de Fruta producidas a Escala Nacional, durante el Año 2020, de acuerdo a datos recopilados por la Oficina de Estudios y Políticas Agrarias (ODEPA)- toneladas (t)</t>
  </si>
  <si>
    <t>Estadísticas,Agricultura,Fruta,Exportaciones,Brasil,Tipo de Fruta,Berries,Cítricos,Frutos de hueso (carozo),Frutos de pepita,Frutos secos,Frutos oleaginosos,Otros,Tropicales y subtropicales,Uva</t>
  </si>
  <si>
    <t>https://analytics.zoho.com/open-view/2395394000000827380?ZOHO_CRITERIA=%22Trasposicion_4.1%22.%22Id_auxiliar%22%3D26</t>
  </si>
  <si>
    <t>Volumen de las importaciones  de Conservas por Fruta</t>
  </si>
  <si>
    <t>El gráfico muestra el Volumen de las importaciones  de Conservas por Fruta, durante el Año 2020, de acuerdo a datos recopilados por la Oficina de Estudios y Políticas Agrarias (ODEPA)- toneladas (t)</t>
  </si>
  <si>
    <t>Estadísticas,Agricultura,Fruta,Importaciones,Chile,Conservas,Aceituna,Arándanos y mirtilos,Cereza,Damasco,Durazno,Frutilla,Mangos y guayabas,Pera,Piña,Uva</t>
  </si>
  <si>
    <t>https://analytics.zoho.com/open-view/2395394000005584318?ZOHO_CRITERIA=%22Trasposicion_4.3%22.%22Id_Procesamiento%22%20%3D%203</t>
  </si>
  <si>
    <t>Superficie plantada de especies frutales por Tipo de Cultivo en la comuna de Algarrobo</t>
  </si>
  <si>
    <t>Representación de la superficie plantada de frutales según Tipo de Cultivo en la comuna de Algarrobo, con base en datos recopilados por la Oficina de Estudios y Políticas Agrarias (ODEPA) en los Catastros Frutícolas Regionales de los años 2018-2019-2020.</t>
  </si>
  <si>
    <t>agricultura,agrícola,frutícola,superficie,plantaciones,fruta,ODEPA,comuna,región,Algarrobo,Tipo de Cultivo</t>
  </si>
  <si>
    <t>https://analytics.zoho.com/open-view/2395394000008803365?ZOHO_CRITERIA=%22Localiza%20CL%22.%22Codcom%22%3D5602</t>
  </si>
  <si>
    <t>Volumen  de fruta por Destino, producidas en la Curicó</t>
  </si>
  <si>
    <t>El gráfico muestra el Volumen  de fruta por Destino, producidas en la Curicó, durante el Periodo 2018-2020, de acuerdo a datos recopilados por la Oficina de Estudios y Políticas Agrarias (ODEPA)- Kilogramo - Kg</t>
  </si>
  <si>
    <t>Estadísticas,ODEPA,Fruta,Agricultura,Volumen de fruta, Destino, Curicó</t>
  </si>
  <si>
    <t>https://analytics.zoho.com/open-view/2395394000001846568?ZOHO_CRITERIA=%224.6%22.%22C%C3%B3digo_Comuna%22%3D7301</t>
  </si>
  <si>
    <t>100-C-7301</t>
  </si>
  <si>
    <t>Rendimiento promedio de cultivo de Triticale por Región a Escala Nacional</t>
  </si>
  <si>
    <t>El mapa muestra el Rendimiento promedio de cultivo de Triticale por Región a Escala Nacional de acuerdo a los datos disponibles en la Oficina de Estudios y Políticas Agrarias (ODEPA) para la Temporada 2019/2020 - quintales métricos por hectárea (qqm/ha)</t>
  </si>
  <si>
    <t>agricultura,agrícola,rendimiento,cultivo,quintales,ODEPA,estadísticas,Chile,Triticale</t>
  </si>
  <si>
    <t>https://analytics.zoho.com/open-view/2395394000008864337?ZOHO_CRITERIA=%22Trasposicion_4.11%22.%22Id_cultivo%22%3D31</t>
  </si>
  <si>
    <t>Volumen de las exportaciones de fruta, por Procesamiento y Fruta producidas a Escala Nacional</t>
  </si>
  <si>
    <t>El mapa muestra el Volumen de las exportaciones de fruta, por Procesamiento y Fruta producidas a Escala Nacional, durante el Año 2020, de acuerdo a datos recopilados por la Oficina de Estudios y Políticas Agrarias (ODEPA)- toneladas (t)</t>
  </si>
  <si>
    <t>https://analytics.zoho.com/open-view/2395394000000824740</t>
  </si>
  <si>
    <t>Evolución del Valor de las exportaciones de fruta hacia Puerto Rico, por Tipo de Fruta producidas a Escala Nacional</t>
  </si>
  <si>
    <t>El gráfico muestra la Evolución del Valor de las exportaciones de fruta hacia Puerto Rico, por Tipo de Fruta producidas a Escala Nacional, durante el Periodo 2012-2020, de acuerdo a datos recopilados por la Oficina de Estudios y Políticas Agrarias (ODEPA)- USD</t>
  </si>
  <si>
    <t>https://analytics.zoho.com/open-view/2395394000006080432?ZOHO_CRITERIA=%22Trasposicion_4.2%22.%22ID_territorio%22%3D3097</t>
  </si>
  <si>
    <t>Número de empleados por agroindustria de Maqui según Comuna de origen, a nivel nacional</t>
  </si>
  <si>
    <t>El mapa muestra el Número de empleados por agroindustria de Maqui según Comuna de origen, a nivel nacional, durante el Periodo 2018-2020, de acuerdo a datos recopilados por la Oficina de Estudios y Políticas Agrarias (ODEPA)- Kilogramo - Kg</t>
  </si>
  <si>
    <t>Estadísticas,ODEPA,Fruta,Agricultura,Número de empleados, Maqui, Chile</t>
  </si>
  <si>
    <t>https://analytics.zoho.com/open-view/2395394000001886383?ZOHO_CRITERIA=%224.6%22.%22Id_Categor%C3%ADa%22%3D100107008</t>
  </si>
  <si>
    <t>Evolución del volumen de las importaciones  de Conservas por País de Destino</t>
  </si>
  <si>
    <t>El gráfico muestra la Evolución del volumen de las importaciones  de Conservas por País de Destino, durante el Periodo 2012-2020, de acuerdo a datos recopilados por la Oficina de Estudios y Políticas Agrarias (ODEPA)- toneladas (t)</t>
  </si>
  <si>
    <t>Estadísticas,Agricultura,Fruta,Importaciones,Chile,Conservas,Arándano,Cereza,Ciruela,Damasco,Durazno,Frutilla,Kiwi,Mangos y Papayas, Manzana,Mora,Olivo,Pera,Piña,Uva</t>
  </si>
  <si>
    <t>https://analytics.zoho.com/open-view/2395394000005574561?ZOHO_CRITERIA=%22Trasposicion_4.3%22.%22Id_Procesamiento%22%20%3D%203</t>
  </si>
  <si>
    <t xml:space="preserve"> Valor de las exportaciones de fruta hacia Noruega, por Región de Origen producidas a Escala Nacional</t>
  </si>
  <si>
    <t>El gráfico muestra el  Valor de las exportaciones de fruta hacia Noruega, por Región de Origen producidas a Escala Nacional, durante el Año 2020, de acuerdo a datos recopilados por la Oficina de Estudios y Políticas Agrarias (ODEPA)- USD</t>
  </si>
  <si>
    <t>Estadísticas,Agricultura,Fruta,Exportaciones,Noruega,Región de Origen,Ñuble,Biobío,Maule,O'Higgins,Coquimbo,Valparaíso,Metropolitana</t>
  </si>
  <si>
    <t>https://analytics.zoho.com/open-view/2395394000006082507?ZOHO_CRITERIA=%22Trasposicion_4.2%22.%22ID_territorio%22%3D132</t>
  </si>
  <si>
    <t>Evolución del rendimiento promedio de cultivos de Cereales en la Región de Los Ríos para las series de tiempo disponibles</t>
  </si>
  <si>
    <t>Se muestra la evolución del rendimiento promedio de cultivos de Cereales en la Región de Los Ríos, según datos publicados por la Oficina de Estudios y Políticas Agrarias (ODEPA) para las Temporadas 1979/1980 a 2019/2020 a Escala Nacional - quintales métricos por hectárea (qqm/ha)</t>
  </si>
  <si>
    <t>agricultura,agrícola,rendimiento,cultivo,quintales,ODEPA,estadísticas,Región de Los Ríos,Cereales</t>
  </si>
  <si>
    <t>https://analytics.zoho.com/open-view/2395394000009297093?ZOHO_CRITERIA=%22Localiza%20CL%22.%22Codreg%22%3D14%20and%20%224.11%20Rendimiento%20regional%20cultivo%22.%22Id_producto%22%3D100111</t>
  </si>
  <si>
    <t>Número de empleados por Fruta, en la Comuna de Valdivia</t>
  </si>
  <si>
    <t>El gráfico muestra el Número de empleados por Fruta, en la Comuna de Valdivia, durante el Periodo 2018-2020, de acuerdo a datos recopilados por la Oficina de Estudios y Políticas Agrarias (ODEPA)- Kilogramo - Kg</t>
  </si>
  <si>
    <t>Estadísticas,ODEPA,Fruta,Agricultura,Número de empleados, Fruta, Valdivia</t>
  </si>
  <si>
    <t>https://analytics.zoho.com/open-view/2395394000001840069?ZOHO_CRITERIA=%224.6%22.%22C%C3%B3digo_Comuna%22%3D14101</t>
  </si>
  <si>
    <t>100-C 14101</t>
  </si>
  <si>
    <t>Cebada Cervecera</t>
  </si>
  <si>
    <t>Rendimiento promedio de cultivo de Cebada Cervecera por Región a Escala Nacional</t>
  </si>
  <si>
    <t>El mapa muestra el Rendimiento promedio de cultivo de Cebada Cervecera por Región a Escala Nacional de acuerdo a los datos disponibles en la Oficina de Estudios y Políticas Agrarias (ODEPA) para la Temporada 2019/2020 - quintales métricos por hectárea (qqm/ha)</t>
  </si>
  <si>
    <t>agricultura,agrícola,rendimiento,cultivo,quintales,ODEPA,estadísticas,Chile,Cebada Cervecera</t>
  </si>
  <si>
    <t>https://analytics.zoho.com/open-view/2395394000008864337?ZOHO_CRITERIA=%22Trasposicion_4.11%22.%22Id_cultivo%22%3D5</t>
  </si>
  <si>
    <t>Volumen de las importaciones de Damasco, por País de origen</t>
  </si>
  <si>
    <t>El mapa muestra el Volumen de las importaciones de Damasco, por País de origen, durante el Año 2020, de acuerdo a datos recopilados por la Oficina de Estudios y Políticas Agrarias (ODEPA)- toneladas (t)</t>
  </si>
  <si>
    <t>Estadísticas,Agricultura,Fruta,Importaciones,Chile,Damasco,Argentina,China,España,Turquía</t>
  </si>
  <si>
    <t>https://analytics.zoho.com/open-view/2395394000005578533?ZOHO_CRITERIA=%22Trasposicion_4.3%22.%22Id_Categor%C3%ADa%22%3D100103003</t>
  </si>
  <si>
    <t>Superficie plantada de especies frutales por Método de Riego en la comuna de Chillán Viejo</t>
  </si>
  <si>
    <t>Se representa la superficie plantada de frutales por Método de Riego con segmentadores incorporados por Tipo de Cultivo y Especie Plantada en la comuna de Chillán Viejo con base a datos recopilados por la Oficina de Estudios y Políticas Agrarias (ODEPA) en los Catastros Frutícolas Regionales de los años 2018-2019-2020.</t>
  </si>
  <si>
    <t>agricultura,agrícola,frutícola,superficie,plantaciones,fruta,ODEPA,comuna,región,Chillán Viejo,Método Riego</t>
  </si>
  <si>
    <t>https://analytics.zoho.com/open-view/2395394000008804811?ZOHO_CRITERIA=%22Localiza%20CL%22.%22Codcom%22%3D16103</t>
  </si>
  <si>
    <t>Valor de las exportaciones de fruta, por Tipo de Fruta producidas en la Región Metropolitana</t>
  </si>
  <si>
    <t>El gráfico muestra el Valor de las exportaciones de fruta, por Tipo de Fruta producidas en la Región Metropolitana, durante el Año 2020, de acuerdo a datos recopilados por la Oficina de Estudios y Políticas Agrarias (ODEPA)- USD</t>
  </si>
  <si>
    <t>Estadísticas,Agricultura,Fruta,Exportaciones,Región Metropolitana,Tipo de Fruta,Aceituna,Almendra,Arándanos y mirtilos,Avellana,Castaña,Cereza,Chirimoya,Ciruela,Coco,Damasco,Durazno,Frambuesa,Frutilla,Higo,Kiwi,Limón,Mandarina,Mangos y guayabas,Manzana,Membrillo,Mora,Naranja,Nectarín,Nuez,Otros berries,Otros cítricos,Otros frutos,Otros frutos secos,Palta,Papaya,Pera,Piña,Pistacho,Plátano,Plumcots,Pomelo,Uva</t>
  </si>
  <si>
    <t>https://analytics.zoho.com/open-view/2395394000005736560?ZOHO_CRITERIA=%22Trasposicion_4.1%22.%22C%C3%B3digo_Regi%C3%B3n%22%20%3D%2013</t>
  </si>
  <si>
    <t>Evolución del rendimiento promedio de cultivos de Cereales en la Región del Biobío para las series de tiempo disponibles</t>
  </si>
  <si>
    <t>Se muestra la evolución del rendimiento promedio de cultivos de Cereales en la Región del Biobío, según datos publicados por la Oficina de Estudios y Políticas Agrarias (ODEPA) para las Temporadas 1979/1980 a 2019/2020 a Escala Nacional - quintales métricos por hectárea (qqm/ha)</t>
  </si>
  <si>
    <t>agricultura,agrícola,rendimiento,cultivo,quintales,ODEPA,estadísticas,Región del Biobío,Cereales</t>
  </si>
  <si>
    <t>https://analytics.zoho.com/open-view/2395394000009297093?ZOHO_CRITERIA=%22Localiza%20CL%22.%22Codreg%22%3D8%20and%20%224.11%20Rendimiento%20regional%20cultivo%22.%22Id_producto%22%3D100111</t>
  </si>
  <si>
    <t>Volumen de las exportaciones de fruta hacia México, por Fruta producidas a Escala Nacional</t>
  </si>
  <si>
    <t>El gráfico muestra el Volumen de las exportaciones de fruta hacia México, por Fruta producidas a Escala Nacional, durante el Año 2020, de acuerdo a datos recopilados por la Oficina de Estudios y Políticas Agrarias (ODEPA)- toneladas (t)</t>
  </si>
  <si>
    <t>Estadísticas,Agricultura,Fruta,Exportaciones,México,Fruta,Aceituna,Almendra,Arándanos y mirtilos,Cereza,Ciruela,Coco,Damasco,Durazno,Frambuesa,Frutilla,Kiwi,Mangos y guayabas,Manzana,Membrillo,Mora,Naranja,Nectarín,Otros berries,Otros cítricos,Otros frutos,Otros frutos secos,Pera,Plumcots,Uva</t>
  </si>
  <si>
    <t>https://analytics.zoho.com/open-view/2395394000000827462?ZOHO_CRITERIA=%22Trasposicion_4.1%22.%22Id_auxiliar%22%3D119</t>
  </si>
  <si>
    <t>Número de empleados por agroindustria de Cerezo según Tipo de envase,  a nivel nacional</t>
  </si>
  <si>
    <t>El gráfico muestra el Número de empleados por agroindustria de Cerezo según Tipo de envase,  a nivel nacional, durante el Periodo 2018-2020, de acuerdo a datos recopilados por la Oficina de Estudios y Políticas Agrarias (ODEPA)- Kilogramo - Kg</t>
  </si>
  <si>
    <t>https://analytics.zoho.com/open-view/2395394000001894573?ZOHO_CRITERIA=%224.6%22.%22Id_Categor%C3%ADa%22%3D100103001</t>
  </si>
  <si>
    <t>Volumen de las exportaciones de fruta hacia Bélgica, por Procesamiento producidas a Escala Nacional</t>
  </si>
  <si>
    <t>El gráfico muestra el Volumen de las exportaciones de fruta hacia Bélgica, por Procesamiento producidas a Escala Nacional, durante el Año 2020, de acuerdo a datos recopilados por la Oficina de Estudios y Políticas Agrarias (ODEPA)- toneladas (t)</t>
  </si>
  <si>
    <t>https://analytics.zoho.com/open-view/2395394000000827608?ZOHO_CRITERIA=%22Trasposicion_4.1%22.%22Id_auxiliar%22%3D18</t>
  </si>
  <si>
    <t>Superficie plantada de especies frutales por Método de Riego en la comuna de Panquehue</t>
  </si>
  <si>
    <t>Se representa la superficie plantada de frutales por Método de Riego con segmentadores incorporados por Tipo de Cultivo y Especie Plantada en la comuna de Panquehue con base a datos recopilados por la Oficina de Estudios y Políticas Agrarias (ODEPA) en los Catastros Frutícolas Regionales de los años 2018-2019-2020.</t>
  </si>
  <si>
    <t>agricultura,agrícola,frutícola,superficie,plantaciones,fruta,ODEPA,comuna,región,Panquehue,Método Riego</t>
  </si>
  <si>
    <t>https://analytics.zoho.com/open-view/2395394000008804811?ZOHO_CRITERIA=%22Localiza%20CL%22.%22Codcom%22%3D5704</t>
  </si>
  <si>
    <t>Número de empleados por Tipo de Envase (Agroindustria), en la Comuna de Quinta de Tilcoco</t>
  </si>
  <si>
    <t>El gráfico muestra el Número de empleados por Tipo de Envase (Agroindustria), en la Comuna de Quinta de Tilcoco, durante el Periodo 2018-2020, de acuerdo a datos recopilados por la Oficina de Estudios y Políticas Agrarias (ODEPA)- Kilogramo - Kg</t>
  </si>
  <si>
    <t>Estadísticas,ODEPA,Fruta,Agricultura,Número de empleados, Tipo de Envase, Quinta de Tilcoco</t>
  </si>
  <si>
    <t>https://analytics.zoho.com/open-view/2395394000001846254?ZOHO_CRITERIA=%224.6%22.%22C%C3%B3digo_Comuna%22%3D6114</t>
  </si>
  <si>
    <t>Níspero</t>
  </si>
  <si>
    <t>Superficie plantada de  Níspero según Variedad por Comuna en la Región de Atacama</t>
  </si>
  <si>
    <t>Representación geográfica de la superficie plantada de Níspero por Comuna en la Región de Atacama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</si>
  <si>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Atacama,Especie Plantada,Níspero</t>
  </si>
  <si>
    <t>https://analytics.zoho.com/open-view/2395394000008814573?ZOHO_CRITERIA=%224.12%20Sup%20Plantada%20Frut%C3%ADcola%22.%22Codreg%22%3D3%20and%20%224.12%20Sup%20Plantada%20Frut%C3%ADcola%22.%22id_especie%22%3D30</t>
  </si>
  <si>
    <t>Superficie plantada de  Damasco según Variedad por Comuna en la Región de Coquimbo</t>
  </si>
  <si>
    <t>Representación geográfica de la superficie plantada de Damasco por Comuna en la Región de Coquimbo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</si>
  <si>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Coquimbo,Especie Plantada,Damasco</t>
  </si>
  <si>
    <t>https://analytics.zoho.com/open-view/2395394000008814573?ZOHO_CRITERIA=%224.12%20Sup%20Plantada%20Frut%C3%ADcola%22.%22Codreg%22%3D4%20and%20%224.12%20Sup%20Plantada%20Frut%C3%ADcola%22.%22id_especie%22%3D33</t>
  </si>
  <si>
    <t>Evolución del volumen de las exportaciones de Jugos, por Tipo de Fruta producidas a Escala Nacional</t>
  </si>
  <si>
    <t>El gráfico muestra la Evolución del volumen de las exportaciones de Jugos, por Tipo de Fruta producidas a Escala Nacional, durante el Periodo 2012-2020, de acuerdo a datos recopilados por la Oficina de Estudios y Políticas Agrarias (ODEPA)- toneladas (t)</t>
  </si>
  <si>
    <t>Estadísticas,Agricultura,Fruta,Exportaciones,Jugos,Tipo de Fruta,Guayabo,Mango,Papaya,Durazno Fresco,Membrillo,Cereza,Durazno Conservero,Uva de Mesa,Ciruela Europea,Ciruelo Japonés,Kiwi,Pera,Cramberry,Manzano,Arándano,Frambuesa,Frutilla,Mora Silvestre</t>
  </si>
  <si>
    <t>https://analytics.zoho.com/open-view/2395394000005736091?ZOHO_CRITERIA=%22Trasposicion_4.1%22.%22Id_Procesamiento%22%20%3D%207</t>
  </si>
  <si>
    <t>Evolución del volumen de las exportaciones de fruta hacia Turquía, por Tipo de Fruta producidas a Escala Nacional</t>
  </si>
  <si>
    <t>El gráfico muestra la Evolución del volumen de las exportaciones de fruta hacia Turquía, por Tipo de Fruta producidas a Escala Nacional, durante el Periodo 2012-2020, de acuerdo a datos recopilados por la Oficina de Estudios y Políticas Agrarias (ODEPA)- toneladas (t)</t>
  </si>
  <si>
    <t>Estadísticas,Agricultura,Fruta,Exportaciones,Turquía,Tipo de Fruta,Berries,Cítricos,Frutos de hueso (carozo),Frutos de pepita,Frutos secos,Frutos oleaginosos,Otros,Tropicales y subtropicales,Uva</t>
  </si>
  <si>
    <t>https://analytics.zoho.com/open-view/2395394000000988784?ZOHO_CRITERIA=%22Trasposicion_4.1%22.%22Id_auxiliar%22%3D184</t>
  </si>
  <si>
    <t>Volumen de las exportaciones de fruta hacia Israel, por Región de Origen producidas a Escala Nacional</t>
  </si>
  <si>
    <t>El mapa muestra el Volumen de las exportaciones de fruta hacia Israel, por Región de Origen producidas a Escala Nacional, durante el Año 2020, de acuerdo a datos recopilados por la Oficina de Estudios y Políticas Agrarias (ODEPA)- toneladas (t)</t>
  </si>
  <si>
    <t>Estadísticas,Agricultura,Fruta,Exportaciones,Israel,Región de Origen,Ñuble,Biobío,Maule,O'Higgins,Coquimbo,Valparaíso,Metropolitana</t>
  </si>
  <si>
    <t>https://analytics.zoho.com/open-view/2395394000000827189?ZOHO_CRITERIA=%22Trasposicion_4.1%22.%22Id_auxiliar%22%3D89</t>
  </si>
  <si>
    <t>Volumen de las importaciones de fruta provenientes de Costa Rica, por Procesamiento</t>
  </si>
  <si>
    <t>El gráfico muestra el Volumen de las importaciones de fruta provenientes de Costa Rica, por Procesamiento, durante el Año 2020, de acuerdo a datos recopilados por la Oficina de Estudios y Políticas Agrarias (ODEPA)- toneladas (t)</t>
  </si>
  <si>
    <t>https://analytics.zoho.com/open-view/2395394000005581300?ZOHO_CRITERIA=%22Trasposicion_4.3%22.%22Id_auxiliar%22%3D47</t>
  </si>
  <si>
    <t>Número de empleados por Tipo de Envase (Agroindustria), en la Comuna de Bulnes</t>
  </si>
  <si>
    <t>El gráfico muestra el Número de empleados por Tipo de Envase (Agroindustria), en la Comuna de Bulnes, durante el Periodo 2018-2020, de acuerdo a datos recopilados por la Oficina de Estudios y Políticas Agrarias (ODEPA)- Kilogramo - Kg</t>
  </si>
  <si>
    <t>Estadísticas,ODEPA,Fruta,Agricultura,Número de empleados, Tipo de Envase, Bulnes</t>
  </si>
  <si>
    <t>https://analytics.zoho.com/open-view/2395394000001846254?ZOHO_CRITERIA=%224.6%22.%22C%C3%B3digo_Comuna%22%3D16102</t>
  </si>
  <si>
    <t>Valor de las exportaciones de fruta hacia Rumania, por Fruta, producidas a Escala Nacional</t>
  </si>
  <si>
    <t>El gráfico muestra el Valor de las exportaciones de fruta hacia Rumania, por Fruta, producidas a Escala Nacional, durante el Año 2020, de acuerdo a datos recopilados por la Oficina de Estudios y Políticas Agrarias (ODEPA)- USD</t>
  </si>
  <si>
    <t>Estadísticas,Agricultura,Fruta,Exportaciones,Rumania,Fruta,</t>
  </si>
  <si>
    <t>https://analytics.zoho.com/open-view/2395394000006082651?ZOHO_CRITERIA=%22Trasposicion_4.2%22.%22ID_territorio%22%3D151</t>
  </si>
  <si>
    <t>Volumen  de fruta por Tipo de Envase, producidas en la Nogales</t>
  </si>
  <si>
    <t>El gráfico muestra el Volumen  de fruta por Tipo de Envase, producidas en la Nogales, durante el Periodo 2018-2020, de acuerdo a datos recopilados por la Oficina de Estudios y Políticas Agrarias (ODEPA)- Kilogramo - Kg</t>
  </si>
  <si>
    <t>Estadísticas,ODEPA,Fruta,Agricultura,Volumen de fruta, Tipo de Envase, Nogales</t>
  </si>
  <si>
    <t>https://analytics.zoho.com/open-view/2395394000001840783?ZOHO_CRITERIA=%224.6%22.%22C%C3%B3digo_Comuna%22%3D5506</t>
  </si>
  <si>
    <t>Superficie plantada de especies frutales por Tipo de Cultivo en la comuna de Coquimbo</t>
  </si>
  <si>
    <t>Representación de la superficie plantada de frutales según Tipo de Cultivo en la comuna de Coquimbo, con base en datos recopilados por la Oficina de Estudios y Políticas Agrarias (ODEPA) en los Catastros Frutícolas Regionales de los años 2018-2019-2020.</t>
  </si>
  <si>
    <t>agricultura,agrícola,frutícola,superficie,plantaciones,fruta,ODEPA,comuna,región,Coquimbo,Tipo de Cultivo</t>
  </si>
  <si>
    <t>https://analytics.zoho.com/open-view/2395394000008803365?ZOHO_CRITERIA=%22Localiza%20CL%22.%22Codcom%22%3D4102</t>
  </si>
  <si>
    <t>Valor de las exportaciones de fruta hacia Países Bajos, por Fruta, producidas a Escala Nacional</t>
  </si>
  <si>
    <t>El gráfico muestra el Valor de las exportaciones de fruta hacia Países Bajos, por Fruta, producidas a Escala Nacional, durante el Año 2020, de acuerdo a datos recopilados por la Oficina de Estudios y Políticas Agrarias (ODEPA)- USD</t>
  </si>
  <si>
    <t>Estadísticas,Agricultura,Fruta,Exportaciones,Países Bajos,Fruta,Almendra,Arándanos y mirtilos,Avellana,Cereza,Ciruela,Damasco,Durazno,Frambuesa,Frutilla,Higo,Kiwi,Limón,Mandarina,Manzana,Membrillo,Mora,Naranja,Nectarín,Nuez,Otros berries,Otros cítricos,Otros frutos,Otros frutos secos,Palta,Pera,Plumcots,Pomelo,Uva</t>
  </si>
  <si>
    <t>https://analytics.zoho.com/open-view/2395394000006082651?ZOHO_CRITERIA=%22Trasposicion_4.2%22.%22ID_territorio%22%3D135</t>
  </si>
  <si>
    <t>Número de empleados por agroindustria de Peral según Región de origen, a nivel nacional</t>
  </si>
  <si>
    <t>El mapa muestra el Número de empleados por agroindustria de Peral según Región de origen, a nivel nacional, durante el Periodo 2018-2020, de acuerdo a datos recopilados por la Oficina de Estudios y Políticas Agrarias (ODEPA)- Kilogramo - Kg</t>
  </si>
  <si>
    <t>Estadísticas,ODEPA,Fruta,Agricultura,Número de empleados, Peral, Chile</t>
  </si>
  <si>
    <t>https://analytics.zoho.com/open-view/2395394000001886157?ZOHO_CRITERIA=%224.6%22.%22Id_Categor%C3%ADa%22%3D1001040050</t>
  </si>
  <si>
    <t>Camote</t>
  </si>
  <si>
    <t>Precios Diarios de Camote durante el año 2021 en los Mercados Mayoristas de la Región Metropolitana</t>
  </si>
  <si>
    <t>Evolución de los Precios diarios de Camote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</si>
  <si>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mayor,Variedad-Origen-Calidad,Camote,Región Metropolitana</t>
  </si>
  <si>
    <t>https://analytics.zoho.com/open-view/2395394000008703957?ZOHO_CRITERIA=%22Hortaliza%20Consolidado%22.%22Codreg%22%3D13%20and%20%22Hortaliza%20Consolidado%22.%22Categor%C3%ADa%20ID%22%3D100114002%0A</t>
  </si>
  <si>
    <t>Volumen  de fruta por Procesamiento, producidas en la Santa Juana</t>
  </si>
  <si>
    <t>El gráfico muestra el Volumen  de fruta por Procesamiento, producidas en la Santa Juana, durante el Periodo 2018-2020, de acuerdo a datos recopilados por la Oficina de Estudios y Políticas Agrarias (ODEPA)- Kilogramo - Kg</t>
  </si>
  <si>
    <t>Estadísticas,ODEPA,Fruta,Agricultura,Volumen de fruta, Procesamiento, Santa Juana</t>
  </si>
  <si>
    <t>https://analytics.zoho.com/open-view/2395394000001840276?ZOHO_CRITERIA=%224.6%22.%22C%C3%B3digo_Comuna%22%3D8109</t>
  </si>
  <si>
    <t>100-C-8109</t>
  </si>
  <si>
    <t>Evolución del Valor de las exportaciones de fruta hacia Costa Rica, por Región de Origen producidas a Escala Nacional</t>
  </si>
  <si>
    <t>El gráfico muestra la Evolución del Valor de las exportaciones de fruta hacia Costa Rica, por Región de Origen producidas a Escala Nacional, durante el Periodo 2012-2020, de acuerdo a datos recopilados por la Oficina de Estudios y Políticas Agrarias (ODEPA)- USD</t>
  </si>
  <si>
    <t>Estadísticas,Agricultura,Fruta,Exportaciones,Costa Rica,Región de Origen,Ñuble,Biobío,Maule,O'Higgins,Coquimbo,Valparaíso,Metropolitana</t>
  </si>
  <si>
    <t>https://analytics.zoho.com/open-view/2395394000006080321?ZOHO_CRITERIA=%22Trasposicion_4.2%22.%22ID_territorio%22%3D47</t>
  </si>
  <si>
    <t>Volumen  de fruta por Tipo de Envase, producidas en la Rengo</t>
  </si>
  <si>
    <t>El gráfico muestra el Volumen  de fruta por Tipo de Envase, producidas en la Rengo, durante el Periodo 2018-2020, de acuerdo a datos recopilados por la Oficina de Estudios y Políticas Agrarias (ODEPA)- Kilogramo - Kg</t>
  </si>
  <si>
    <t>Estadísticas,ODEPA,Fruta,Agricultura,Volumen de fruta, Tipo de Envase, Rengo</t>
  </si>
  <si>
    <t>https://analytics.zoho.com/open-view/2395394000001840783?ZOHO_CRITERIA=%224.6%22.%22C%C3%B3digo_Comuna%22%3D6115</t>
  </si>
  <si>
    <t>100-C-6115</t>
  </si>
  <si>
    <t>Rendimiento promedio de cultivo de Avena por Región a Escala Nacional</t>
  </si>
  <si>
    <t>El mapa muestra el Rendimiento promedio de cultivo de Avena por Región a Escala Nacional de acuerdo a los datos disponibles en la Oficina de Estudios y Políticas Agrarias (ODEPA) para la Temporada 2019/2020 - quintales métricos por hectárea (qqm/ha)</t>
  </si>
  <si>
    <t>agricultura,agrícola,rendimiento,cultivo,quintales,ODEPA,estadísticas,Chile,Avena</t>
  </si>
  <si>
    <t>https://analytics.zoho.com/open-view/2395394000008864337?ZOHO_CRITERIA=%22Trasposicion_4.11%22.%22Id_cultivo%22%3D4</t>
  </si>
  <si>
    <t>Volumen de las exportaciones de fruta hacia Marruecos, por Procesamiento producidas a Escala Nacional</t>
  </si>
  <si>
    <t>El gráfico muestra el Volumen de las exportaciones de fruta hacia Marruecos, por Procesamiento producidas a Escala Nacional, durante el Año 2020, de acuerdo a datos recopilados por la Oficina de Estudios y Políticas Agrarias (ODEPA)- toneladas (t)</t>
  </si>
  <si>
    <t>Estadísticas,Agricultura,Fruta,Exportaciones,Marruecos,Procesamiento,Aceites,Congelados,Conservas,Deshidratados,Fresca,Frutos secos,Jugos</t>
  </si>
  <si>
    <t>https://analytics.zoho.com/open-view/2395394000000827608?ZOHO_CRITERIA=%22Trasposicion_4.1%22.%22Id_auxiliar%22%3D116</t>
  </si>
  <si>
    <t>Superficie plantada de especies frutales por Sistema de Plantación en la comuna de Chile Chico</t>
  </si>
  <si>
    <t>Se representa la superficie plantada de frutales por Sistema de Plantación, Tipo de Cultivo y Especie Plantada en la comuna de Chile Chico con base a datos recopilados por la Oficina de Estudios y Políticas Agrarias (ODEPA) en los Catastros Frutícolas Regionales de los años 2018-2019-2020.</t>
  </si>
  <si>
    <t>agricultura,agrícola,frutícola,superficie,plantaciones,fruta,ODEPA,comuna,región,Chile Chico,Sistema Plantación</t>
  </si>
  <si>
    <t>https://analytics.zoho.com/open-view/2395394000008804399?ZOHO_CRITERIA=%22Localiza%20CL%22.%22Codcom%22%3D11401</t>
  </si>
  <si>
    <t>Número de empleados por Tipo de Envase (Agroindustria), en la Comuna de Codegua</t>
  </si>
  <si>
    <t>El gráfico muestra el Número de empleados por Tipo de Envase (Agroindustria), en la Comuna de Codegua, durante el Periodo 2018-2020, de acuerdo a datos recopilados por la Oficina de Estudios y Políticas Agrarias (ODEPA)- Kilogramo - Kg</t>
  </si>
  <si>
    <t>Estadísticas,ODEPA,Fruta,Agricultura,Número de empleados, Tipo de Envase, Codegua</t>
  </si>
  <si>
    <t>https://analytics.zoho.com/open-view/2395394000001846254?ZOHO_CRITERIA=%224.6%22.%22C%C3%B3digo_Comuna%22%3D6102</t>
  </si>
  <si>
    <t>100-C 6102</t>
  </si>
  <si>
    <t>Superficie plantada de especies frutales por Tipo de Cultivo en la comuna de Vallenar</t>
  </si>
  <si>
    <t>Representación de la superficie plantada de frutales según Tipo de Cultivo en la comuna de Vallenar, con base en datos recopilados por la Oficina de Estudios y Políticas Agrarias (ODEPA) en los Catastros Frutícolas Regionales de los años 2018-2019-2020.</t>
  </si>
  <si>
    <t>agricultura,agrícola,frutícola,superficie,plantaciones,fruta,ODEPA,comuna,región,Vallenar,Tipo de Cultivo</t>
  </si>
  <si>
    <t>https://analytics.zoho.com/open-view/2395394000008803365?ZOHO_CRITERIA=%22Localiza%20CL%22.%22Codcom%22%3D3301</t>
  </si>
  <si>
    <t>Volumen  de  Frambuesa por Comuna de origen, producidas a nivel nacional</t>
  </si>
  <si>
    <t>El mapa muestra el Volumen  de  Frambuesa por Comuna de origen, producidas a nivel nacional, durante el Periodo 2018-2020, de acuerdo a datos recopilados por la Oficina de Estudios y Políticas Agrarias (ODEPA)- Kilogramo - Kg</t>
  </si>
  <si>
    <t>https://analytics.zoho.com/open-view/2395394000001886612?ZOHO_CRITERIA=%224.6%22.%22Id_Categor%C3%ADa%22%3D100101004</t>
  </si>
  <si>
    <t>Superficie plantada de  Mandarino según Variedad por Comuna en la Región de Atacama</t>
  </si>
  <si>
    <t>Representación geográfica de la superficie plantada de Mandarino por Comuna en la Región de Atacama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</si>
  <si>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Atacama,Especie Plantada,Mandarino</t>
  </si>
  <si>
    <t>https://analytics.zoho.com/open-view/2395394000008814573?ZOHO_CRITERIA=%224.12%20Sup%20Plantada%20Frut%C3%ADcola%22.%22Codreg%22%3D3%20and%20%224.12%20Sup%20Plantada%20Frut%C3%ADcola%22.%22id_especie%22%3D28</t>
  </si>
  <si>
    <t>Número de empleados por Procesamiento (agroindustria), en la Comuna de La Ligua</t>
  </si>
  <si>
    <t>La nube de palabras muestra el Número de empleados por Procesamiento (agroindustria), en la Comuna de La Ligua, durante el Periodo 2018-2020, de acuerdo a datos recopilados por la Oficina de Estudios y Políticas Agrarias (ODEPA)- Kilogramo - Kg</t>
  </si>
  <si>
    <t>Estadísticas,ODEPA,Fruta,Agricultura,Número de empleados, Procesamiento, La Ligua</t>
  </si>
  <si>
    <t>https://analytics.zoho.com/open-view/2395394000001840481?ZOHO_CRITERIA=%224.6%22.%22C%C3%B3digo_Comuna%22%3D5401</t>
  </si>
  <si>
    <t>Volumen  de fruta por Fruta, producidas en la Collipulli</t>
  </si>
  <si>
    <t>El gráfico muestra el Volumen  de fruta por Fruta, producidas en la Collipulli, durante el Periodo 2018-2020, de acuerdo a datos recopilados por la Oficina de Estudios y Políticas Agrarias (ODEPA)- Kilogramo - Kg</t>
  </si>
  <si>
    <t>Estadísticas,ODEPA,Fruta,Agricultura,Volumen de fruta, Fruta, Collipulli</t>
  </si>
  <si>
    <t>https://analytics.zoho.com/open-view/2395394000001834799?ZOHO_CRITERIA=%224.6%22.%22C%C3%B3digo_Comuna%22%3D9202</t>
  </si>
  <si>
    <t>100-C-9202</t>
  </si>
  <si>
    <t>Superficie plantada de especies frutales por Tipo de Cultivo en la comuna de La Serena</t>
  </si>
  <si>
    <t>Representación de la superficie plantada de frutales según Tipo de Cultivo en la comuna de La Serena, con base en datos recopilados por la Oficina de Estudios y Políticas Agrarias (ODEPA) en los Catastros Frutícolas Regionales de los años 2018-2019-2020.</t>
  </si>
  <si>
    <t>agricultura,agrícola,frutícola,superficie,plantaciones,fruta,ODEPA,comuna,región,La Serena,Tipo de Cultivo</t>
  </si>
  <si>
    <t>https://analytics.zoho.com/open-view/2395394000008803365?ZOHO_CRITERIA=%22Localiza%20CL%22.%22Codcom%22%3D4101</t>
  </si>
  <si>
    <t>Número de empleados por agroindustria de Almendro según Destino, a nivel nacional</t>
  </si>
  <si>
    <t>El gráfico muestra el Número de empleados por agroindustria de Almendro según Destino, a nivel nacional, durante el Periodo 2018-2020, de acuerdo a datos recopilados por la Oficina de Estudios y Políticas Agrarias (ODEPA)- Kilogramo - Kg</t>
  </si>
  <si>
    <t>Estadísticas,ODEPA,Fruta,Agricultura,Número de empleados, Almendro, Chile</t>
  </si>
  <si>
    <t>https://analytics.zoho.com/open-view/2395394000001894853?ZOHO_CRITERIA=%224.6%22.%22Id_Categor%C3%ADa%22%3D100105001</t>
  </si>
  <si>
    <t>Murtilla</t>
  </si>
  <si>
    <t>Número de empleados por agroindustria de Murtilla según Destino, a nivel nacional</t>
  </si>
  <si>
    <t>El gráfico muestra el Número de empleados por agroindustria de Murtilla según Destino, a nivel nacional, durante el Periodo 2018-2020, de acuerdo a datos recopilados por la Oficina de Estudios y Políticas Agrarias (ODEPA)- Kilogramo - Kg</t>
  </si>
  <si>
    <t>Estadísticas,ODEPA,Fruta,Agricultura,Número de empleados, Murtilla, Chile</t>
  </si>
  <si>
    <t>https://analytics.zoho.com/open-view/2395394000001894853?ZOHO_CRITERIA=%224.6%22.%22Id_Categor%C3%ADa%22%3D100101009</t>
  </si>
  <si>
    <t>Evolución del volumen de las exportaciones de fruta, por Tipo de Fruta producidas en la Región de Arica y Parinacota</t>
  </si>
  <si>
    <t>El gráfico muestra la Evolución del volumen de las exportaciones de fruta, por Tipo de Fruta producidas en la Región de Arica y Parinacota, durante el Periodo 2012-2020, de acuerdo a datos recopilados por la Oficina de Estudios y Políticas Agrarias (ODEPA)- toneladas (t)</t>
  </si>
  <si>
    <t>Estadísticas,Agricultura,Fruta,Exportaciones,Región de Arica y Parinacota,Tipo de Fruta,Berries,Cítricos,Frutos de hueso (carozo),Frutos de pepita,Frutos secos,Frutos oleaginosos,Otros,Tropicales y subtropicales,Uva</t>
  </si>
  <si>
    <t>https://analytics.zoho.com/open-view/2395394000000943308?ZOHO_CRITERIA=%22Trasposicion_4.1%22.%22C%C3%B3digo_Regi%C3%B3n%22%20%3D%2015</t>
  </si>
  <si>
    <t>Berenjena</t>
  </si>
  <si>
    <t>Precios Diarios de Berenjena durante el año 2021 en los Mercados Mayoristas de la Región de Coquimbo</t>
  </si>
  <si>
    <t>Evolución de los Precios diarios de Berenjena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</si>
  <si>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mayor,Variedad-Origen-Calidad,Berenjena,Región de Coquimbo</t>
  </si>
  <si>
    <t>https://analytics.zoho.com/open-view/2395394000008703957?ZOHO_CRITERIA=%22Hortaliza%20Consolidado%22.%22Codreg%22%3D4%20and%20%22Hortaliza%20Consolidado%22.%22Categor%C3%ADa%20ID%22%3D100112001%0A</t>
  </si>
  <si>
    <t>Superficie plantada de especies frutales por Método de Riego en la comuna de Licantén</t>
  </si>
  <si>
    <t>Se representa la superficie plantada de frutales por Método de Riego con segmentadores incorporados por Tipo de Cultivo y Especie Plantada en la comuna de Licantén con base a datos recopilados por la Oficina de Estudios y Políticas Agrarias (ODEPA) en los Catastros Frutícolas Regionales de los años 2018-2019-2020.</t>
  </si>
  <si>
    <t>agricultura,agrícola,frutícola,superficie,plantaciones,fruta,ODEPA,comuna,región,Licantén,Método Riego</t>
  </si>
  <si>
    <t>https://analytics.zoho.com/open-view/2395394000008804811?ZOHO_CRITERIA=%22Localiza%20CL%22.%22Codcom%22%3D7303</t>
  </si>
  <si>
    <t>Volumen  de fruta por Procesamiento, producidas en la Quilaco</t>
  </si>
  <si>
    <t>El gráfico muestra el Volumen  de fruta por Procesamiento, producidas en la Quilaco, durante el Periodo 2018-2020, de acuerdo a datos recopilados por la Oficina de Estudios y Políticas Agrarias (ODEPA)- Kilogramo - Kg</t>
  </si>
  <si>
    <t>Estadísticas,ODEPA,Fruta,Agricultura,Volumen de fruta, Procesamiento, Quilaco</t>
  </si>
  <si>
    <t>https://analytics.zoho.com/open-view/2395394000001840276?ZOHO_CRITERIA=%224.6%22.%22C%C3%B3digo_Comuna%22%3D8308</t>
  </si>
  <si>
    <t>100-C-8308</t>
  </si>
  <si>
    <t>Superficie plantada de especies frutales por Método de Riego en la comuna de Graneros</t>
  </si>
  <si>
    <t>Se representa la superficie plantada de frutales por Método de Riego con segmentadores incorporados por Tipo de Cultivo y Especie Plantada en la comuna de Graneros con base a datos recopilados por la Oficina de Estudios y Políticas Agrarias (ODEPA) en los Catastros Frutícolas Regionales de los años 2018-2019-2020.</t>
  </si>
  <si>
    <t>agricultura,agrícola,frutícola,superficie,plantaciones,fruta,ODEPA,comuna,región,Graneros,Método Riego</t>
  </si>
  <si>
    <t>https://analytics.zoho.com/open-view/2395394000008804811?ZOHO_CRITERIA=%22Localiza%20CL%22.%22Codcom%22%3D6106</t>
  </si>
  <si>
    <t>Número de empleados por Procesamiento (agroindustria), en la Comuna de Licantén</t>
  </si>
  <si>
    <t>La nube de palabras muestra el Número de empleados por Procesamiento (agroindustria), en la Comuna de Licantén, durante el Periodo 2018-2020, de acuerdo a datos recopilados por la Oficina de Estudios y Políticas Agrarias (ODEPA)- Kilogramo - Kg</t>
  </si>
  <si>
    <t>Estadísticas,ODEPA,Fruta,Agricultura,Número de empleados, Procesamiento, Licantén</t>
  </si>
  <si>
    <t>https://analytics.zoho.com/open-view/2395394000001840481?ZOHO_CRITERIA=%224.6%22.%22C%C3%B3digo_Comuna%22%3D7303</t>
  </si>
  <si>
    <t>100-C 7303</t>
  </si>
  <si>
    <t>Número de empleados por agroindustria de Manzano rojo según Tipo de envase,  a nivel nacional</t>
  </si>
  <si>
    <t>El gráfico muestra el Número de empleados por agroindustria de Manzano rojo según Tipo de envase,  a nivel nacional, durante el Periodo 2018-2020, de acuerdo a datos recopilados por la Oficina de Estudios y Políticas Agrarias (ODEPA)- Kilogramo - Kg</t>
  </si>
  <si>
    <t>https://analytics.zoho.com/open-view/2395394000001894573?ZOHO_CRITERIA=%224.6%22.%22Id_Categor%C3%ADa%22%3D100104002</t>
  </si>
  <si>
    <t>Evolución del volumen de las importaciones de  Frutos Tropicales y subtropicales por Fruta</t>
  </si>
  <si>
    <t>El gráfico muestra la Evolución del volumen de las importaciones de  Frutos Tropicales y subtropicales por Fruta, durante el Periodo 2012-2020, de acuerdo a datos recopilados por la Oficina de Estudios y Políticas Agrarias (ODEPA)- toneladas (t)</t>
  </si>
  <si>
    <t>Estadísticas,Agricultura,Fruta,Importaciones,Chile,Frutos Tropicales y subtropicales,Mango,Papaya,Piña,Plátano,Coco</t>
  </si>
  <si>
    <t>https://analytics.zoho.com/open-view/2395394000005565719?ZOHO_CRITERIA=%22Trasposicion_4.3%22.%22Id_Producto%22%3D100108</t>
  </si>
  <si>
    <t>Evolución del volumen de las exportaciones de fruta hacia Alemania, por Fruta producidas a Escala Nacional</t>
  </si>
  <si>
    <t>El gráfico muestra la Evolución del volumen de las exportaciones de fruta hacia Alemania, por Fruta producidas a Escala Nacional, durante el Periodo 2012-2020, de acuerdo a datos recopilados por la Oficina de Estudios y Políticas Agrarias (ODEPA)- toneladas (t)</t>
  </si>
  <si>
    <t>Estadísticas,Agricultura,Fruta,Exportaciones,Alemania,Fruta,Aceituna,Almendra,Arándanos y mirtilos,Avellana,Cereza,Ciruela,Coco,Damasco,Frambuesa,Frutilla,Higo,Limón,Mandarina,Manzana,Membrillo,Mora,Nectarín,Nuez,Otros berries,Otros frutos,Otros frutos secos,Palta,Pera,Piña,Plumcots,Uva</t>
  </si>
  <si>
    <t>https://analytics.zoho.com/open-view/2395394000000988827?ZOHO_CRITERIA=%22Trasposicion_4.1%22.%22Id_auxiliar%22%3D3</t>
  </si>
  <si>
    <t>Volumen de las exportaciones de fruta hacia Bielorrusia, por Procesamiento producidas a Escala Nacional</t>
  </si>
  <si>
    <t>El gráfico muestra el Volumen de las exportaciones de fruta hacia Bielorrusia, por Procesamiento producidas a Escala Nacional, durante el Año 2020, de acuerdo a datos recopilados por la Oficina de Estudios y Políticas Agrarias (ODEPA)- toneladas (t)</t>
  </si>
  <si>
    <t>Estadísticas,Agricultura,Fruta,Exportaciones,Bielorrusia,Procesamiento,Aceites,Congelados,Conservas,Deshidratados,Fresca,Frutos secos,Jugos</t>
  </si>
  <si>
    <t>https://analytics.zoho.com/open-view/2395394000000827608?ZOHO_CRITERIA=%22Trasposicion_4.1%22.%22Id_auxiliar%22%3D21</t>
  </si>
  <si>
    <t>Valor  de las exportaciones de Limón por Procesamiento, producidas a Escala Nacional</t>
  </si>
  <si>
    <t>El gráfico muestra el Valor  de las exportaciones de Limón por Procesamiento, producidas a Escala Nacional, durante el Año 2020, de acuerdo a datos recopilados por la Oficina de Estudios y Políticas Agrarias (ODEPA)- USD</t>
  </si>
  <si>
    <t>Estadísticas,Agricultura,Fruta,Exportaciones,Chile,Limón,Aceites,Congelados,Conservas,Deshidratados,Fresca,Frutos secos,Jugos</t>
  </si>
  <si>
    <t>https://analytics.zoho.com/open-view/2395394000006093092?ZOHO_CRITERIA=%22Trasposicion_4.2%22.%22Id_Categor%C3%ADa%22%20%3D%20100102003</t>
  </si>
  <si>
    <t>Manzano verde</t>
  </si>
  <si>
    <t>Número de empleados en agroindustria de Manzano verde por tipo de empresa a nivel nacional</t>
  </si>
  <si>
    <t>El gráfico muestra el Número de empleados en agroindustria de Manzano verde por tipo de empresa a nivel nacional, durante el Periodo 2018-2020, de acuerdo a datos recopilados por la Oficina de Estudios y Políticas Agrarias (ODEPA)- Kilogramo - Kg</t>
  </si>
  <si>
    <t>Estadísticas,ODEPA,Fruta,Agricultura,Número de empleados, Manzano verde, Chile</t>
  </si>
  <si>
    <t>https://analytics.zoho.com/open-view/2395394000001914948?ZOHO_CRITERIA=%224.6%22.%22Id_Categor%C3%ADa%22%3D1001040020</t>
  </si>
  <si>
    <t>Volumen  de fruta por Fruta, producidas en la Los Andes</t>
  </si>
  <si>
    <t>El gráfico muestra el Volumen  de fruta por Fruta, producidas en la Los Andes, durante el Periodo 2018-2020, de acuerdo a datos recopilados por la Oficina de Estudios y Políticas Agrarias (ODEPA)- Kilogramo - Kg</t>
  </si>
  <si>
    <t>Estadísticas,ODEPA,Fruta,Agricultura,Volumen de fruta, Fruta, Los Andes</t>
  </si>
  <si>
    <t>https://analytics.zoho.com/open-view/2395394000001834799?ZOHO_CRITERIA=%224.6%22.%22C%C3%B3digo_Comuna%22%3D5301</t>
  </si>
  <si>
    <t>100-C-5301</t>
  </si>
  <si>
    <t>Superficie plantada de especies frutales por Tipo de Cultivo en la comuna de Lautaro</t>
  </si>
  <si>
    <t>Representación de la superficie plantada de frutales según Tipo de Cultivo en la comuna de Lautaro, con base en datos recopilados por la Oficina de Estudios y Políticas Agrarias (ODEPA) en los Catastros Frutícolas Regionales de los años 2018-2019-2020.</t>
  </si>
  <si>
    <t>agricultura,agrícola,frutícola,superficie,plantaciones,fruta,ODEPA,comuna,región,Lautaro,Tipo de Cultivo</t>
  </si>
  <si>
    <t>https://analytics.zoho.com/open-view/2395394000008803365?ZOHO_CRITERIA=%22Localiza%20CL%22.%22Codcom%22%3D9108</t>
  </si>
  <si>
    <t>Volumen  de  Ciruelo japonés por Región de origen, producidas a nivel nacional</t>
  </si>
  <si>
    <t>El mapa muestra el Volumen  de  Ciruelo japonés por Región de origen, producidas a nivel nacional, durante el Periodo 2018-2020, de acuerdo a datos recopilados por la Oficina de Estudios y Políticas Agrarias (ODEPA)- Kilogramo - Kg</t>
  </si>
  <si>
    <t>https://analytics.zoho.com/open-view/2395394000001878889?ZOHO_CRITERIA=%224.6%22.%22Id_Categor%C3%ADa%22%3D1001030020</t>
  </si>
  <si>
    <t>Número de empleados por agroindustria de Lúcumo según Tipo de envase,  a nivel nacional</t>
  </si>
  <si>
    <t>El gráfico muestra el Número de empleados por agroindustria de Lúcumo según Tipo de envase,  a nivel nacional, durante el Periodo 2018-2020, de acuerdo a datos recopilados por la Oficina de Estudios y Políticas Agrarias (ODEPA)- Kilogramo - Kg</t>
  </si>
  <si>
    <t>Estadísticas,ODEPA,Fruta,Agricultura,Número de empleados, Lúcumo, Chile</t>
  </si>
  <si>
    <t>https://analytics.zoho.com/open-view/2395394000001894573?ZOHO_CRITERIA=%224.6%22.%22Id_Categor%C3%ADa%22%3D100107007</t>
  </si>
  <si>
    <t>Número de empresas agroindustriales procesadoras de Piña por Comuna en la Región Metropolitana</t>
  </si>
  <si>
    <t>El Mapa muestra el Número de empresas agrícolas por Comuna en la Región Metropolitana, que utilizan Piña en su producción, entre los años 2018-2019, de acuerdo a datos recopilados del directorio de agroindustrías hortofrutícolas efectuados por la ODEPA.</t>
  </si>
  <si>
    <t>agricultura,agrícola,frutícola,directorio,agroindustria,fruta,hortaliza,ODEPA,Ninguno,Región Metropolitana,Piña</t>
  </si>
  <si>
    <t>https://analytics.zoho.com/open-view/2395394000008782843?ZOHO_CRITERIA=%22Localiza%20CL%22.%22Codreg%22%3D13%20and%20%224.13%20Directorio%20Agroindustria%202020%22.%22Id_Categor%C3%ADa%22%3D100108005</t>
  </si>
  <si>
    <t>Volumen de fruta por Comuna, producidas en la Región de Valparaíso</t>
  </si>
  <si>
    <t>El mapa muestra el Volumen de fruta por Comuna, producidas en la Región de Valparaíso, durante el Periodo 2018-2020, de acuerdo a datos recopilados por la Oficina de Estudios y Políticas Agrarias (ODEPA)- Kilogramo - Kg</t>
  </si>
  <si>
    <t>Estadísticas,ODEPA,Fruta,Agricultura,Volumen de fruta, Comuna, Región de Valparaíso</t>
  </si>
  <si>
    <t>https://analytics.zoho.com/open-view/2395394000001771263?ZOHO_CRITERIA=%224.6%22.%22C%C3%B3digo_Regi%C3%B3n%22%3D5</t>
  </si>
  <si>
    <t>Evolución del Valor de las exportaciones de fruta, por Tipo de Fruta producidas en la Región de Coquimbo</t>
  </si>
  <si>
    <t>El gráfico muestra la Evolución del Valor de las exportaciones de fruta, por Tipo de Fruta producidas en la Región de Coquimbo, durante el Periodo 2012-2020, de acuerdo a datos recopilados por la Oficina de Estudios y Políticas Agrarias (ODEPA)- USD</t>
  </si>
  <si>
    <t>Estadísticas,Agricultura,Fruta,Exportaciones,Región de Coquimbo,Tipo de Fruta,Aceituna,Almendra,Arándanos y mirtilos,Avellana,Cereza,Chirimoya,Ciruela,Damasco,Durazno,Frambuesa,Higo,Kiwi,Limón,Mandarina,Mangos y guayabas,Manzana,Membrillo,Mora,Naranja,Nectarín,Nuez,Otros berries,Otros frutos,Otros frutos secos,Palta,Pera,Pistacho,Plumcots,Pomelo,Uva</t>
  </si>
  <si>
    <t>https://analytics.zoho.com/open-view/2395394000006080169?ZOHO_CRITERIA=%22Trasposicion_4.2%22.%22C%C3%B3digo_Regi%C3%B3n%22%20%3D%204</t>
  </si>
  <si>
    <t>Evolución de producción de cultivos anuales por Cultivo en la Región de Valparaíso</t>
  </si>
  <si>
    <t>El gráfico muestra la Evolución de producción de cultivos anuales por Cultivo en la Región de Valparaíso, durante el Periodo 1979-2020, de acuerdo a datos recopilados por la Oficina de Estudios y Políticas Agrarias (ODEPA)- Toneladas</t>
  </si>
  <si>
    <t xml:space="preserve"> Cultivo,ODEPA,Cultivos anuales,Estadisticas,Producción agrícola, Agricultura,Región de Valparaíso</t>
  </si>
  <si>
    <t>https://analytics.zoho.com/open-view/2395394000006353941?ZOHO_CRITERIA=%22Trasposicion_4.10%22.%22Cod_regi%C3%B3n%22%20%3D%205</t>
  </si>
  <si>
    <t>Volumen de las exportaciones de fruta hacia China, por Región de Origen producidas a Escala Nacional</t>
  </si>
  <si>
    <t>El mapa muestra el Volumen de las exportaciones de fruta hacia China, por Región de Origen producidas a Escala Nacional, durante el Año 2020, de acuerdo a datos recopilados por la Oficina de Estudios y Políticas Agrarias (ODEPA)- toneladas (t)</t>
  </si>
  <si>
    <t>Estadísticas,Agricultura,Fruta,Exportaciones,China,Región de Origen,Ñuble,Biobío,Maule,O'Higgins,Coquimbo,Valparaíso,Metropolitana</t>
  </si>
  <si>
    <t>https://analytics.zoho.com/open-view/2395394000000827189?ZOHO_CRITERIA=%22Trasposicion_4.1%22.%22Id_auxiliar%22%3D39</t>
  </si>
  <si>
    <t>Valor de las exportaciones de Frutilla por Región de Origen, producidas a Escala Nacional</t>
  </si>
  <si>
    <t>El gráfico muestra el Valor de las exportaciones de Frutilla por Región de Origen, producidas a Escala Nacional, durante el Año 2020, de acuerdo a datos recopilados por la Oficina de Estudios y Políticas Agrarias (ODEPA)- USD</t>
  </si>
  <si>
    <t>Estadísticas,Agricultura,Fruta,Exportaciones,Chile,Frutilla,Antofagasta,Araucanía,Arica y Parinacota,Atacama,Biobío,Los Lagos,Los Ríos,Magallanes,Maule,Mercadería extranjera nacionalizada,Metropolitana,Ñuble,O'Higgins,Tarapacá,Valparaíso</t>
  </si>
  <si>
    <t>https://analytics.zoho.com/open-view/2395394000006091863?ZOHO_CRITERIA=%22Trasposicion_4.2%22.%22Id_Categor%C3%ADa%22%20%3D%20100112025</t>
  </si>
  <si>
    <t>Evolución del valor de las exportaciones de fruta, por País de destino producidas en la Región de Tarapacá</t>
  </si>
  <si>
    <t>El gráfico muestra la Evolución del valor de las exportaciones de fruta, por País de destino producidas en la Región de Tarapacá, durante el Periodo 2012-2020, de acuerdo a datos recopilados por la Oficina de Estudios y Políticas Agrarias (ODEPA)- USD</t>
  </si>
  <si>
    <t>Estadísticas,Agricultura,Fruta,Exportaciones,Región de Tarapacá,País de destino,Alemania,Argentina,Bolivia,Brasil,Canadá,China,Colombia,Corea del Sur,Ecuador,Emiratos Árabes Unidos,España,Estados Unidos,Filipinas,Francia,Hong Kong,Indonesia,Japón,Malasia,México,Nueva Zelanda,Otros,Países Bajos,Panamá,Paraguay,Perú,Polonia,Portugal,Puerto Rico,Reino Unido,Rusia,Tailandia,Taiwán,Turquía,Ucrania</t>
  </si>
  <si>
    <t>https://analytics.zoho.com/open-view/2395394000006080100?ZOHO_CRITERIA=%22Trasposicion_4.2%22.%22C%C3%B3digo_Regi%C3%B3n%22%20%3D%201</t>
  </si>
  <si>
    <t>Volumen  de fruta por Fruta, producidas en la San Javier</t>
  </si>
  <si>
    <t>El gráfico muestra el Volumen  de fruta por Fruta, producidas en la San Javier, durante el Periodo 2018-2020, de acuerdo a datos recopilados por la Oficina de Estudios y Políticas Agrarias (ODEPA)- Kilogramo - Kg</t>
  </si>
  <si>
    <t>Estadísticas,ODEPA,Fruta,Agricultura,Volumen de fruta, Fruta, San Javier</t>
  </si>
  <si>
    <t>https://analytics.zoho.com/open-view/2395394000001834799?ZOHO_CRITERIA=%224.6%22.%22C%C3%B3digo_Comuna%22%3D7406</t>
  </si>
  <si>
    <t>100-C-7406</t>
  </si>
  <si>
    <t>Evolución del Valor de las exportaciones de Ciruela por Región de Origen, producidas a Escala Nacional</t>
  </si>
  <si>
    <t>El gráfico muestra la Evolución del Valor de las exportaciones de Ciruela por Región de Origen, producidas a Escala Nacional, durante el Periodo 2012-2020, de acuerdo a datos recopilados por la Oficina de Estudios y Políticas Agrarias (ODEPA)- USD</t>
  </si>
  <si>
    <t>Estadísticas,Agricultura,Fruta,Exportaciones,Chile,Ciruela,Antofagasta,Araucanía,Arica y Parinacota,Atacama,Aysén,Biobío,Coquimbo,Los Lagos,Los Ríos,Magallanes,Maule,Mercadería extranjera nacionalizada,Metropolitana,Ñuble,O'Higgins,Tarapacá,Valparaíso</t>
  </si>
  <si>
    <t>https://analytics.zoho.com/open-view/2395394000006080811?ZOHO_CRITERIA=%22Trasposicion_4.2%22.%22Id_Categor%C3%ADa%22%20%3D%20100103002</t>
  </si>
  <si>
    <t>Superficie plantada de especies frutales por Método de Riego en la comuna de Tiltil</t>
  </si>
  <si>
    <t>Se representa la superficie plantada de frutales por Método de Riego con segmentadores incorporados por Tipo de Cultivo y Especie Plantada en la comuna de Tiltil con base a datos recopilados por la Oficina de Estudios y Políticas Agrarias (ODEPA) en los Catastros Frutícolas Regionales de los años 2018-2019-2020.</t>
  </si>
  <si>
    <t>agricultura,agrícola,frutícola,superficie,plantaciones,fruta,ODEPA,comuna,región,Tiltil,Método Riego</t>
  </si>
  <si>
    <t>https://analytics.zoho.com/open-view/2395394000008804811?ZOHO_CRITERIA=%22Localiza%20CL%22.%22Codcom%22%3D13303</t>
  </si>
  <si>
    <t>Superficie plantada de  Peral según Variedad por Comuna en la Región Metropolitana</t>
  </si>
  <si>
    <t>Representación geográfica de la superficie plantada de Peral por Comuna en la Región Metropolitana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</si>
  <si>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Metropolitana,Especie Plantada,Peral</t>
  </si>
  <si>
    <t>https://analytics.zoho.com/open-view/2395394000008814573?ZOHO_CRITERIA=%224.12%20Sup%20Plantada%20Frut%C3%ADcola%22.%22Codreg%22%3D13%20and%20%224.12%20Sup%20Plantada%20Frut%C3%ADcola%22.%22id_especie%22%3D7</t>
  </si>
  <si>
    <t>Número de empleados por Procesamiento (agroindustria), en la Comuna de Gorbea</t>
  </si>
  <si>
    <t>La nube de palabras muestra el Número de empleados por Procesamiento (agroindustria), en la Comuna de Gorbea, durante el Periodo 2018-2020, de acuerdo a datos recopilados por la Oficina de Estudios y Políticas Agrarias (ODEPA)- Kilogramo - Kg</t>
  </si>
  <si>
    <t>Estadísticas,ODEPA,Fruta,Agricultura,Número de empleados, Procesamiento, Gorbea</t>
  </si>
  <si>
    <t>https://analytics.zoho.com/open-view/2395394000001840481?ZOHO_CRITERIA=%224.6%22.%22C%C3%B3digo_Comuna%22%3D9107</t>
  </si>
  <si>
    <t>100-C 9107</t>
  </si>
  <si>
    <t>Precios Diarios de Pera durante el año 2021 en los Mercados Mayoristas de la Región de Coquimbo</t>
  </si>
  <si>
    <t>Evolución de los Precios diarios de Pera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</si>
  <si>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mayor,Variedad-Origen-Calidad,Pera,Región de Coquimbo</t>
  </si>
  <si>
    <t>https://analytics.zoho.com/open-view/2395394000008699297?ZOHO_CRITERIA=%22Fruta%20Consolidado%22.%22Codreg%22%3D4%20and%20%22Fruta%20Consolidado%22.%22Categor%C3%ADa%20ID%22%3D100104005</t>
  </si>
  <si>
    <t>Superficie plantada de especies frutales por Tipo de Cultivo en la comuna de Osorno</t>
  </si>
  <si>
    <t>Representación de la superficie plantada de frutales según Tipo de Cultivo en la comuna de Osorno, con base en datos recopilados por la Oficina de Estudios y Políticas Agrarias (ODEPA) en los Catastros Frutícolas Regionales de los años 2018-2019-2020.</t>
  </si>
  <si>
    <t>agricultura,agrícola,frutícola,superficie,plantaciones,fruta,ODEPA,comuna,región,Osorno,Tipo de Cultivo</t>
  </si>
  <si>
    <t>https://analytics.zoho.com/open-view/2395394000008803365?ZOHO_CRITERIA=%22Localiza%20CL%22.%22Codcom%22%3D10301</t>
  </si>
  <si>
    <t>Superficie plantada de especies frutales por Especie en la comuna de Nancagua</t>
  </si>
  <si>
    <t>Visualización de la superficie plantada de frutales por Especie con segmentador incorporado de Tipo de Cultivo en la comuna de Nancagua con base a datos recopilados por la Oficina de Estudios y Políticas Agrarias (ODEPA) en los Catastros Frutícolas Regionales de los años 2018-2019-2020.</t>
  </si>
  <si>
    <t>agricultura,agrícola,frutícola,superficie,plantaciones,fruta,ODEPA,comuna,región,Nancagua,Especie Plantada</t>
  </si>
  <si>
    <t>https://analytics.zoho.com/open-view/2395394000008803974?ZOHO_CRITERIA=%22Localiza%20CL%22.%22Codcom%22%3D6305</t>
  </si>
  <si>
    <t>Volumen  de fruta por Tipo de Envase, producidas en la Villarrica</t>
  </si>
  <si>
    <t>El gráfico muestra el Volumen  de fruta por Tipo de Envase, producidas en la Villarrica, durante el Periodo 2018-2020, de acuerdo a datos recopilados por la Oficina de Estudios y Políticas Agrarias (ODEPA)- Kilogramo - Kg</t>
  </si>
  <si>
    <t>Estadísticas,ODEPA,Fruta,Agricultura,Volumen de fruta, Tipo de Envase, Villarrica</t>
  </si>
  <si>
    <t>https://analytics.zoho.com/open-view/2395394000001840783?ZOHO_CRITERIA=%224.6%22.%22C%C3%B3digo_Comuna%22%3D9120</t>
  </si>
  <si>
    <t>100-C-9120</t>
  </si>
  <si>
    <t>Número de empresas procesadoras de Pasta por Comuna en la Región Metropolitana</t>
  </si>
  <si>
    <t>El Mapa muestra el Número de empresas agrícolas por Comuna en la Región Metropolitana, que procesan Pasta, entre los años 2018-2019, de acuerdo a datos recopilados del directorio de agroindustrías hortofrutícolas efectuados por la ODEPA.</t>
  </si>
  <si>
    <t>agricultura,agrícola,frutícola,directorio,agroindustria,fruta,hortaliza,ODEPA,Tipo Producto-Producto,Región Metropolitana,Pasta</t>
  </si>
  <si>
    <t>https://analytics.zoho.com/open-view/2395394000008783082?ZOHO_CRITERIA=%22Localiza%20CL%22.%22Codreg%22%3D13%20and%20%224.13%20Directorio%20Agroindustria%202020%22.%22Id_Procesamiento%22%3D7</t>
  </si>
  <si>
    <t>Irán</t>
  </si>
  <si>
    <t>Volumen de las importaciones de fruta provenientes de Irán, por Procesamiento</t>
  </si>
  <si>
    <t>El gráfico muestra el Volumen de las importaciones de fruta provenientes de Irán, por Procesamiento, durante el Año 2020, de acuerdo a datos recopilados por la Oficina de Estudios y Políticas Agrarias (ODEPA)- toneladas (t)</t>
  </si>
  <si>
    <t>Estadísticas,Agricultura,Fruta,Importaciones,Irán,Procesamiento,Aceites,Congelados,Conservas,Deshidratados,Fresca,Frutos secos,Jugos</t>
  </si>
  <si>
    <t>https://analytics.zoho.com/open-view/2395394000005581300?ZOHO_CRITERIA=%22Trasposicion_4.3%22.%22Id_auxiliar%22%3D84</t>
  </si>
  <si>
    <t>Evolución del Valor de las importaciones de Naranja por País de origen</t>
  </si>
  <si>
    <t>El gráfico muestra la Evolución del Valor de las importaciones de Naranja por País de origen, durante el Periodo 2012-2020, de acuerdo a datos recopilados por la Oficina de Estudios y Políticas Agrarias (ODEPA)- USD</t>
  </si>
  <si>
    <t>https://analytics.zoho.com/open-view/2395394000005672161?ZOHO_CRITERIA=%22Trasposicion_4.4%22.%22Id_Categor%C3%ADa%22%20%3D%20100102005</t>
  </si>
  <si>
    <t>Superficie plantada de  Maqui según Variedad por Comuna en la Región de La Araucanía</t>
  </si>
  <si>
    <t>Representación geográfica de la superficie plantada de Maqui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</si>
  <si>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Plantada,Maqui</t>
  </si>
  <si>
    <t>https://analytics.zoho.com/open-view/2395394000008814573?ZOHO_CRITERIA=%224.12%20Sup%20Plantada%20Frut%C3%ADcola%22.%22Codreg%22%3D9%20and%20%224.12%20Sup%20Plantada%20Frut%C3%ADcola%22.%22id_especie%22%3D55</t>
  </si>
  <si>
    <t>Olivo</t>
  </si>
  <si>
    <t>Volumen  de  Olivo por Destino, producidas a nivel nacional</t>
  </si>
  <si>
    <t>La nube de palabras muestra el Volumen  de  Olivo por Destino, producidas a nivel nacional, durante el Periodo 2018-2020, de acuerdo a datos recopilados por la Oficina de Estudios y Políticas Agrarias (ODEPA)- Kilogramo - Kg</t>
  </si>
  <si>
    <t>Estadísticas,ODEPA,Fruta,Agricultura,Volumen de fruta, Olivo, Chile</t>
  </si>
  <si>
    <t>https://analytics.zoho.com/open-view/2395394000001894719?ZOHO_CRITERIA=%224.6%22.%22Id_Categor%C3%ADa%22%3D100106001</t>
  </si>
  <si>
    <t>Volumen de las exportaciones de fruta hacia Vietnam, por Región de Origen producidas a Escala Nacional</t>
  </si>
  <si>
    <t>El mapa muestra el Volumen de las exportaciones de fruta hacia Vietnam, por Región de Origen producidas a Escala Nacional, durante el Año 2020, de acuerdo a datos recopilados por la Oficina de Estudios y Políticas Agrarias (ODEPA)- toneladas (t)</t>
  </si>
  <si>
    <t>https://analytics.zoho.com/open-view/2395394000000827189?ZOHO_CRITERIA=%22Trasposicion_4.1%22.%22Id_auxiliar%22%3D193</t>
  </si>
  <si>
    <t>Superficie plantada de especies frutales clasificadas como Cítricos por Comuna en la Región de O'Higgins</t>
  </si>
  <si>
    <t>Representación geográfica de la superficie plantada de Cítricos en la Región de O'Higgins por Comuna, de acuerdo a datos recopilados por la Oficina de Estudios y Políticas Agrarias (ODEPA) en los Catastros Frutícolas Regionales de los años 2018-2019-2020.</t>
  </si>
  <si>
    <t>agricultura,agrícola,frutícola,superficie,plantaciones,fruta,ODEPA,comuna,región,Región de O'Higgins,Tipo de Cultivo,Cítricos</t>
  </si>
  <si>
    <t>https://analytics.zoho.com/open-view/2395394000008814386?ZOHO_CRITERIA=%224.12%20Sup%20Plantada%20Frut%C3%ADcola%22.%22Codreg%22%3D6%20and%20%224.12%20Sup%20Plantada%20Frut%C3%ADcola%22.%22Id_producto%22%3D100102</t>
  </si>
  <si>
    <t>Superficie plantada de especies frutales por Método de Riego en la comuna de Rauco</t>
  </si>
  <si>
    <t>Se representa la superficie plantada de frutales por Método de Riego con segmentadores incorporados por Tipo de Cultivo y Especie Plantada en la comuna de Rauco con base a datos recopilados por la Oficina de Estudios y Políticas Agrarias (ODEPA) en los Catastros Frutícolas Regionales de los años 2018-2019-2020.</t>
  </si>
  <si>
    <t>agricultura,agrícola,frutícola,superficie,plantaciones,fruta,ODEPA,comuna,región,Rauco,Método Riego</t>
  </si>
  <si>
    <t>https://analytics.zoho.com/open-view/2395394000008804811?ZOHO_CRITERIA=%22Localiza%20CL%22.%22Codcom%22%3D7305</t>
  </si>
  <si>
    <t>Valor de las exportaciones de fruta hacia Japón, por Procesamiento, producidas a Escala Nacional</t>
  </si>
  <si>
    <t>El gráfico muestra el Valor de las exportaciones de fruta hacia Japón, por Procesamiento, producidas a Escala Nacional, durante el Año 2020, de acuerdo a datos recopilados por la Oficina de Estudios y Políticas Agrarias (ODEPA)- USD</t>
  </si>
  <si>
    <t>Estadísticas,Agricultura,Fruta,Exportaciones,Japón,Procesamiento,Aceites,Congelados,Conservas,Deshidratados,Fresca,Frutos secos,Jugos</t>
  </si>
  <si>
    <t>https://analytics.zoho.com/open-view/2395394000006082722?ZOHO_CRITERIA=%22Trasposicion_4.2%22.%22ID_territorio%22%3D92</t>
  </si>
  <si>
    <t>Volumen de las importaciones de fruta provenientes de Costa Rica, por Fruta</t>
  </si>
  <si>
    <t>El gráfico muestra el Volumen de las importaciones de fruta provenientes de Costa Rica, por Fruta, durante el Año 2020, de acuerdo a datos recopilados por la Oficina de Estudios y Políticas Agrarias (ODEPA)- toneladas (t)</t>
  </si>
  <si>
    <t xml:space="preserve">Estadísticas,Agricultura,Fruta,Importaciones,Costa Rica,Fruta,Piña  </t>
  </si>
  <si>
    <t>https://analytics.zoho.com/open-view/2395394000005581111?ZOHO_CRITERIA=%22Trasposicion_4.3%22.%22Id_auxiliar%22%3D47</t>
  </si>
  <si>
    <t xml:space="preserve"> Valor de las exportaciones de fruta, por País de destino  producidas en la Región de Ñuble</t>
  </si>
  <si>
    <t>El gráfico muestra el  Valor de las exportaciones de fruta, por País de destino  producidas en la Región de Ñuble, durante el Año 2020, de acuerdo a datos recopilados por la Oficina de Estudios y Políticas Agrarias (ODEPA)- USD</t>
  </si>
  <si>
    <t>Estadísticas,Agricultura,Fruta,Exportaciones,Región de Ñuble,País de destino,Alemania,Arabia Saudita,Argentina,Australia,Bélgica,Bielorrusia,Brasil,Canadá,China,Colombia,Corea del Sur,Costa Rica,Dinamarca,Ecuador,El Salvador,Emiratos Árabes Unidos,España,Estados Unidos,Francia,Guatemala,Hong Kong,India,Israel,Italia,Japón,México,Nueva Zelanda,Otros,Países Bajos,Perú,Polonia,Portugal,Puerto Rico,Reino Unido,Rusia,Singapur,Sudáfrica,Suecia,Suiza,Tailandia,Taiwán,Turquía,Ucrania,Vietnam</t>
  </si>
  <si>
    <t>https://analytics.zoho.com/open-view/2395394000006082192?ZOHO_CRITERIA=%22Trasposicion_4.2%22.%22C%C3%B3digo_Regi%C3%B3n%22%20%3D%2016</t>
  </si>
  <si>
    <t>Superficie plantada de especies frutales por Método de Riego en la comuna de Catemu</t>
  </si>
  <si>
    <t>Se representa la superficie plantada de frutales por Método de Riego con segmentadores incorporados por Tipo de Cultivo y Especie Plantada en la comuna de Catemu con base a datos recopilados por la Oficina de Estudios y Políticas Agrarias (ODEPA) en los Catastros Frutícolas Regionales de los años 2018-2019-2020.</t>
  </si>
  <si>
    <t>agricultura,agrícola,frutícola,superficie,plantaciones,fruta,ODEPA,comuna,región,Catemu,Método Riego</t>
  </si>
  <si>
    <t>https://analytics.zoho.com/open-view/2395394000008804811?ZOHO_CRITERIA=%22Localiza%20CL%22.%22Codcom%22%3D5702</t>
  </si>
  <si>
    <t xml:space="preserve"> Volumen de las exportaciones de fruta, por Fruta y Tipo de Fruta producidas en la Región de O'Higgins</t>
  </si>
  <si>
    <t>El gráfico muestra el  Volumen de las exportaciones de fruta, por Fruta y Tipo de Fruta producidas en la Región de O'Higgins, durante el Año 2020, de acuerdo a datos recopilados por la Oficina de Estudios y Políticas Agrarias (ODEPA)- toneladas (t)</t>
  </si>
  <si>
    <t>Estadísticas,Agricultura,Fruta,Exportaciones,Región de O'Higgins,Fruta,Aceituna,Almendra,Arándanos y mirtilos,Avellana,Castaña,Cereza,Chirimoya,Ciruela,Coco,Damasco,Durazno,Frambuesa,Frutilla,Higo,Kiwi,Limón,Mandarina,Mangos y guayabas,Manzana,Membrillo,Mora,Naranja,Nectarín,Nuez,Otros berries,Otros cítricos,Otros frutos,Otros frutos secos,Palta,Pera,Piña,Plátano,Plumcots,Pomelo,Uva</t>
  </si>
  <si>
    <t>Volumen  de fruta por Tipo de Envase, producidas en la Bulnes</t>
  </si>
  <si>
    <t>El gráfico muestra el Volumen  de fruta por Tipo de Envase, producidas en la Bulnes, durante el Periodo 2018-2020, de acuerdo a datos recopilados por la Oficina de Estudios y Políticas Agrarias (ODEPA)- Kilogramo - Kg</t>
  </si>
  <si>
    <t>Estadísticas,ODEPA,Fruta,Agricultura,Volumen de fruta, Tipo de Envase, Bulnes</t>
  </si>
  <si>
    <t>https://analytics.zoho.com/open-view/2395394000001840783?ZOHO_CRITERIA=%224.6%22.%22C%C3%B3digo_Comuna%22%3D16102</t>
  </si>
  <si>
    <t>Valor de las exportaciones de fruta hacia Guatemala, por Procesamiento, producidas a Escala Nacional</t>
  </si>
  <si>
    <t>El gráfico muestra el Valor de las exportaciones de fruta hacia Guatemala, por Procesamiento, producidas a Escala Nacional, durante el Año 2020, de acuerdo a datos recopilados por la Oficina de Estudios y Políticas Agrarias (ODEPA)- USD</t>
  </si>
  <si>
    <t>https://analytics.zoho.com/open-view/2395394000006082722?ZOHO_CRITERIA=%22Trasposicion_4.2%22.%22ID_territorio%22%3D73</t>
  </si>
  <si>
    <t>Número de empleados por Procesamiento (agroindustria), en la Comuna de Colina</t>
  </si>
  <si>
    <t>La nube de palabras muestra el Número de empleados por Procesamiento (agroindustria), en la Comuna de Colina, durante el Periodo 2018-2020, de acuerdo a datos recopilados por la Oficina de Estudios y Políticas Agrarias (ODEPA)- Kilogramo - Kg</t>
  </si>
  <si>
    <t>Estadísticas,ODEPA,Fruta,Agricultura,Número de empleados, Procesamiento, Colina</t>
  </si>
  <si>
    <t>https://analytics.zoho.com/open-view/2395394000001840481?ZOHO_CRITERIA=%224.6%22.%22C%C3%B3digo_Comuna%22%3D13301</t>
  </si>
  <si>
    <t>100-C 13301</t>
  </si>
  <si>
    <t>Castaño</t>
  </si>
  <si>
    <t>Número de empleados por agroindustria de Castaño según Comuna de origen, a nivel nacional</t>
  </si>
  <si>
    <t>El mapa muestra el Número de empleados por agroindustria de Castaño según Comuna de origen, a nivel nacional, durante el Periodo 2018-2020, de acuerdo a datos recopilados por la Oficina de Estudios y Políticas Agrarias (ODEPA)- Kilogramo - Kg</t>
  </si>
  <si>
    <t>Estadísticas,ODEPA,Fruta,Agricultura,Número de empleados, Castaño, Chile</t>
  </si>
  <si>
    <t>https://analytics.zoho.com/open-view/2395394000001886383?ZOHO_CRITERIA=%224.6%22.%22Id_Categor%C3%ADa%22%3D100105003</t>
  </si>
  <si>
    <t>Evolución del volumen de las exportaciones de fruta hacia Brasil, por Fruta producidas a Escala Nacional</t>
  </si>
  <si>
    <t>El gráfico muestra la Evolución del volumen de las exportaciones de fruta hacia Brasil, por Fruta producidas a Escala Nacional, durante el Periodo 2012-2020, de acuerdo a datos recopilados por la Oficina de Estudios y Políticas Agrarias (ODEPA)- toneladas (t)</t>
  </si>
  <si>
    <t>Estadísticas,Agricultura,Fruta,Exportaciones,Brasil,Fruta,Aceituna,Almendra,Arándanos y mirtilos,Avellana,Cereza,Ciruela,Coco,Damasco,Durazno,Frambuesa,Frutilla,Kiwi,Limón,Mandarina,Mangos y guayabas,Manzana,Mora,Naranja,Nectarín,Nuez,Otros berries,Otros cítricos,Otros frutos,Otros frutos secos,Palta,Pera,Piña,Pistacho,Plátano,Plumcots,Pomelo,Uva</t>
  </si>
  <si>
    <t>https://analytics.zoho.com/open-view/2395394000000988827?ZOHO_CRITERIA=%22Trasposicion_4.1%22.%22Id_auxiliar%22%3D26</t>
  </si>
  <si>
    <t>Superficie plantada de especies frutales por Tipo de Cultivo en la comuna de Zapallar</t>
  </si>
  <si>
    <t>Representación de la superficie plantada de frutales según Tipo de Cultivo en la comuna de Zapallar, con base en datos recopilados por la Oficina de Estudios y Políticas Agrarias (ODEPA) en los Catastros Frutícolas Regionales de los años 2018-2019-2020.</t>
  </si>
  <si>
    <t>agricultura,agrícola,frutícola,superficie,plantaciones,fruta,ODEPA,comuna,región,Zapallar,Tipo de Cultivo</t>
  </si>
  <si>
    <t>https://analytics.zoho.com/open-view/2395394000008803365?ZOHO_CRITERIA=%22Localiza%20CL%22.%22Codcom%22%3D5405</t>
  </si>
  <si>
    <t>Superficie plantada de especies frutales por Sistema de Plantación en la comuna de Paiguano</t>
  </si>
  <si>
    <t>Se representa la superficie plantada de frutales por Sistema de Plantación, Tipo de Cultivo y Especie Plantada en la comuna de Paiguano con base a datos recopilados por la Oficina de Estudios y Políticas Agrarias (ODEPA) en los Catastros Frutícolas Regionales de los años 2018-2019-2020.</t>
  </si>
  <si>
    <t>agricultura,agrícola,frutícola,superficie,plantaciones,fruta,ODEPA,comuna,región,Paiguano,Sistema Plantación</t>
  </si>
  <si>
    <t>https://analytics.zoho.com/open-view/2395394000008804399?ZOHO_CRITERIA=%22Localiza%20CL%22.%22Codcom%22%3D4105</t>
  </si>
  <si>
    <t>Evolución del volumen de las exportaciones de fruta hacia Marruecos, por Procesamiento producidas a Escala Nacional</t>
  </si>
  <si>
    <t>El gráfico muestra la Evolución del volumen de las exportaciones de fruta hacia Marruecos, por Procesamiento producidas a Escala Nacional, durante el Periodo 2012-2020, de acuerdo a datos recopilados por la Oficina de Estudios y Políticas Agrarias (ODEPA)- toneladas (t)</t>
  </si>
  <si>
    <t>https://analytics.zoho.com/open-view/2395394000005725032?ZOHO_CRITERIA=%22Trasposicion_4.1%22.%22Id_auxiliar%22%3D116</t>
  </si>
  <si>
    <t>Valor de las importaciones de fruta provenientes de Irán, por Procesamiento</t>
  </si>
  <si>
    <t>El gráfico muestra el Valor de las importaciones de fruta provenientes de Irán, por Procesamiento, durante el Año 2020, de acuerdo a datos recopilados por la Oficina de Estudios y Políticas Agrarias (ODEPA)- USD</t>
  </si>
  <si>
    <t>https://analytics.zoho.com/open-view/2395394000005672933?ZOHO_CRITERIA=%22Trasposicion_4.4%22.%22Id_auxiliar%22%3D84</t>
  </si>
  <si>
    <t>Volumen de  Murtilla por tipo de empresa producidas a nivel nacional</t>
  </si>
  <si>
    <t>El gráfico muestra el Volumen de  Murtilla por tipo de empresa producidas a nivel nacional, durante el Periodo 2018-2020, de acuerdo a datos recopilados por la Oficina de Estudios y Políticas Agrarias (ODEPA)- Kilogramo - Kg</t>
  </si>
  <si>
    <t>Estadísticas,ODEPA,Fruta,Agricultura,Volumen de fruta, Murtilla, Chile</t>
  </si>
  <si>
    <t>https://analytics.zoho.com/open-view/2395394000001914419?ZOHO_CRITERIA=%224.6%22.%22Id_Categor%C3%ADa%22%3D100101009</t>
  </si>
  <si>
    <t>Valor de las exportaciones de fruta hacia Costa Rica, por Procesamiento, producidas a Escala Nacional</t>
  </si>
  <si>
    <t>El gráfico muestra el Valor de las exportaciones de fruta hacia Costa Rica, por Procesamiento, producidas a Escala Nacional, durante el Año 2020, de acuerdo a datos recopilados por la Oficina de Estudios y Políticas Agrarias (ODEPA)- USD</t>
  </si>
  <si>
    <t>Estadísticas,Agricultura,Fruta,Exportaciones,Costa Rica,Procesamiento,Aceites,Congelados,Conservas,Deshidratados,Fresca,Frutos secos,Jugos</t>
  </si>
  <si>
    <t>https://analytics.zoho.com/open-view/2395394000006082722?ZOHO_CRITERIA=%22Trasposicion_4.2%22.%22ID_territorio%22%3D47</t>
  </si>
  <si>
    <t>Valor de las exportaciones de fruta hacia España, por Fruta, producidas a Escala Nacional</t>
  </si>
  <si>
    <t>El gráfico muestra el Valor de las exportaciones de fruta hacia España, por Fruta, producidas a Escala Nacional, durante el Año 2020, de acuerdo a datos recopilados por la Oficina de Estudios y Políticas Agrarias (ODEPA)- USD</t>
  </si>
  <si>
    <t>Estadísticas,Agricultura,Fruta,Exportaciones,España,Fruta,Aceituna,Almendra,Arándanos y mirtilos,Avellana,Castaña,Cereza,Ciruela,Damasco,Durazno,Higo,Kiwi,Limón,Mandarina,Manzana,Naranja,Nectarín,Nuez,Otros berries,Otros frutos,Otros frutos secos,Palta,Pera,Plumcots,Uva</t>
  </si>
  <si>
    <t>https://analytics.zoho.com/open-view/2395394000006082651?ZOHO_CRITERIA=%22Trasposicion_4.2%22.%22ID_territorio%22%3D59</t>
  </si>
  <si>
    <t>El gráfico muestra el Volumen de las importaciones de Uva, por País de origen, durante el Año 2020, de acuerdo a datos recopilados por la Oficina de Estudios y Políticas Agrarias (ODEPA)- toneladas (t)</t>
  </si>
  <si>
    <t>Estadísticas,Agricultura,Fruta,Importaciones,Chile,Uva,Aceites,Congelados,Conservas,Deshidratados,Fresca,Frutos secos,Jugos</t>
  </si>
  <si>
    <t>https://analytics.zoho.com/open-view/2395394000005578723?ZOHO_CRITERIA=%22Trasposicion_4.3%22.%22Id_Categor%C3%ADa%22%3D100109001</t>
  </si>
  <si>
    <t>Evolución del Valor de las exportaciones de fruta hacia Vietnam, por Procesamiento, producidas a Escala Nacional</t>
  </si>
  <si>
    <t>El gráfico muestra la Evolución del Valor de las exportaciones de fruta hacia Vietnam, por Procesamiento, producidas a Escala Nacional, durante el Periodo 2012-2020, de acuerdo a datos recopilados por la Oficina de Estudios y Políticas Agrarias (ODEPA)- USD</t>
  </si>
  <si>
    <t>https://analytics.zoho.com/open-view/2395394000006080530?ZOHO_CRITERIA=%22Trasposicion_4.2%22.%22ID_territorio%22%3D193</t>
  </si>
  <si>
    <t>Número de empleados por agroindustria de Grosella según Región de origen, a nivel nacional</t>
  </si>
  <si>
    <t>El mapa muestra el Número de empleados por agroindustria de Grosella según Región de origen, a nivel nacional, durante el Periodo 2018-2020, de acuerdo a datos recopilados por la Oficina de Estudios y Políticas Agrarias (ODEPA)- Kilogramo - Kg</t>
  </si>
  <si>
    <t>https://analytics.zoho.com/open-view/2395394000001886157?ZOHO_CRITERIA=%224.6%22.%22Id_Categor%C3%ADa%22%3D100107005</t>
  </si>
  <si>
    <t>Superficie plantada de especies frutales por Tipo de Cultivo en la comuna de Aisén</t>
  </si>
  <si>
    <t>Representación de la superficie plantada de frutales según Tipo de Cultivo en la comuna de Aisén, con base en datos recopilados por la Oficina de Estudios y Políticas Agrarias (ODEPA) en los Catastros Frutícolas Regionales de los años 2018-2019-2020.</t>
  </si>
  <si>
    <t>agricultura,agrícola,frutícola,superficie,plantaciones,fruta,ODEPA,comuna,región,Aisén,Tipo de Cultivo</t>
  </si>
  <si>
    <t>https://analytics.zoho.com/open-view/2395394000008803365?ZOHO_CRITERIA=%22Localiza%20CL%22.%22Codcom%22%3D11201</t>
  </si>
  <si>
    <t>Evolución del valor de de las exportaciones de Cereza por País de destino, producidas a Escala Nacional</t>
  </si>
  <si>
    <t>El gráfico muestra la Evolución del valor de de las exportaciones de Cereza por País de destino, producidas a Escala Nacional, durante el Periodo 2012-2020, de acuerdo a datos recopilados por la Oficina de Estudios y Políticas Agrarias (ODEPA)- USD</t>
  </si>
  <si>
    <t>Estadísticas,Agricultura,Fruta,Exportaciones,Chile,Cereza,Alemania,Argentina,Bolivia,Brasil,Canadá,China,Colombia,Corea del Sur,Ecuador,España,Estados Unidos,Filipinas,Francia,India,Italia,Japón,México,Países Bajos,Perú,Reino Unido,Rusia,Singapur,Tailandia,Taiwán,Uruguay,Venezuela,Vietnam,Hong Kong</t>
  </si>
  <si>
    <t>https://analytics.zoho.com/open-view/2395394000006080858?ZOHO_CRITERIA=%22Trasposicion_4.2%22.%22Id_Categor%C3%ADa%22%20%3D%20100103001</t>
  </si>
  <si>
    <t>Superficie plantada de  Avellano según Variedad por Comuna en la Región de Maule</t>
  </si>
  <si>
    <t>Representación geográfica de la superficie plantada de Avellano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</si>
  <si>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Plantada,Avellano</t>
  </si>
  <si>
    <t>https://analytics.zoho.com/open-view/2395394000008814573?ZOHO_CRITERIA=%224.12%20Sup%20Plantada%20Frut%C3%ADcola%22.%22Codreg%22%3D7%20and%20%224.12%20Sup%20Plantada%20Frut%C3%ADcola%22.%22id_especie%22%3D51</t>
  </si>
  <si>
    <t>Rendimiento promedio de cultivos de Legumbres  por Región a Escala Nacional</t>
  </si>
  <si>
    <t>El mapa muestra el Rendimiento promedio de cultivos de Legumbres  por Región a Escala Nacional de acuerdo a los datos disponibles en la Oficina de Estudios y Políticas Agrarias (ODEPA) para la Temporada 2019/2020 - quintales métricos por hectárea (qqm/ha)</t>
  </si>
  <si>
    <t>agricultura,agrícola,rendimiento,cultivo,quintales,ODEPA,estadísticas,Chile,Legumbres</t>
  </si>
  <si>
    <t>https://analytics.zoho.com/open-view/2395394000008910268?ZOHO_CRITERIA=%22Trasposicion_4.11%22.%22Id_producto%22%3D100110</t>
  </si>
  <si>
    <t>Número de empleados por agroindustria de Nogal según Destino, a nivel nacional</t>
  </si>
  <si>
    <t>El gráfico muestra el Número de empleados por agroindustria de Nogal según Destino, a nivel nacional, durante el Periodo 2018-2020, de acuerdo a datos recopilados por la Oficina de Estudios y Políticas Agrarias (ODEPA)- Kilogramo - Kg</t>
  </si>
  <si>
    <t>Estadísticas,ODEPA,Fruta,Agricultura,Número de empleados, Nogal, Chile</t>
  </si>
  <si>
    <t>https://analytics.zoho.com/open-view/2395394000001894853?ZOHO_CRITERIA=%224.6%22.%22Id_Categor%C3%ADa%22%3D100105004</t>
  </si>
  <si>
    <t>Volumen de las exportaciones de fruta hacia Singapur, por Tipo de Fruta producidas a Escala Nacional</t>
  </si>
  <si>
    <t>El gráfico muestra el Volumen de las exportaciones de fruta hacia Singapur, por Tipo de Fruta producidas a Escala Nacional, durante el Año 2020, de acuerdo a datos recopilados por la Oficina de Estudios y Políticas Agrarias (ODEPA)- toneladas (t)</t>
  </si>
  <si>
    <t>Estadísticas,Agricultura,Fruta,Exportaciones,Singapur,Tipo de Fruta,Berries,Cítricos,Frutos de hueso (carozo),Frutos de pepita,Frutos secos,Frutos oleaginosos,Otros,Tropicales y subtropicales,Uva</t>
  </si>
  <si>
    <t>https://analytics.zoho.com/open-view/2395394000000827380?ZOHO_CRITERIA=%22Trasposicion_4.1%22.%22Id_auxiliar%22%3D163</t>
  </si>
  <si>
    <t>Volumen  de fruta por Procesamiento, producidas en la La Ligua</t>
  </si>
  <si>
    <t>El gráfico muestra el Volumen  de fruta por Procesamiento, producidas en la La Ligua, durante el Periodo 2018-2020, de acuerdo a datos recopilados por la Oficina de Estudios y Políticas Agrarias (ODEPA)- Kilogramo - Kg</t>
  </si>
  <si>
    <t>Estadísticas,ODEPA,Fruta,Agricultura,Volumen de fruta, Procesamiento, La Ligua</t>
  </si>
  <si>
    <t>https://analytics.zoho.com/open-view/2395394000001840276?ZOHO_CRITERIA=%224.6%22.%22C%C3%B3digo_Comuna%22%3D5401</t>
  </si>
  <si>
    <t>100-C-5401</t>
  </si>
  <si>
    <t>Evolución del volumen de las importaciones de Arándano, por País de origen</t>
  </si>
  <si>
    <t>El gráfico muestra la Evolución del volumen de las importaciones de Arándano, por País de origen, durante el Periodo 2012-2020, de acuerdo a datos recopilados por la Oficina de Estudios y Políticas Agrarias (ODEPA)- toneladas (t)</t>
  </si>
  <si>
    <t>Estadísticas,Agricultura,Fruta,Importaciones,Chile,Arándano,Estados Unidos,España,Gráfico Evolución</t>
  </si>
  <si>
    <t>https://analytics.zoho.com/open-view/2395394000005572678?ZOHO_CRITERIA=%22Trasposicion_4.3%22.%22Id_Categor%C3%ADa%22%3D100101001</t>
  </si>
  <si>
    <t xml:space="preserve"> Valor de las exportaciones de fruta, por País de destino  producidas en la Región de Arica y Parinacota</t>
  </si>
  <si>
    <t>El gráfico muestra el  Valor de las exportaciones de fruta, por País de destino  producidas en la Región de Arica y Parinacota, durante el Año 2020, de acuerdo a datos recopilados por la Oficina de Estudios y Políticas Agrarias (ODEPA)- USD</t>
  </si>
  <si>
    <t>https://analytics.zoho.com/open-view/2395394000006082192?ZOHO_CRITERIA=%22Trasposicion_4.2%22.%22C%C3%B3digo_Regi%C3%B3n%22%20%3D%2015</t>
  </si>
  <si>
    <t>Avellana</t>
  </si>
  <si>
    <t>Volumen de las importaciones de Avellana, por País de origen</t>
  </si>
  <si>
    <t>El gráfico muestra el Volumen de las importaciones de Avellana, por País de origen, durante el Año 2020, de acuerdo a datos recopilados por la Oficina de Estudios y Políticas Agrarias (ODEPA)- toneladas (t)</t>
  </si>
  <si>
    <t>Estadísticas,Agricultura,Fruta,Importaciones,Chile,Avellana,Aceites,Congelados,Conservas,Deshidratados,Fresca,Frutos secos,Jugos</t>
  </si>
  <si>
    <t>https://analytics.zoho.com/open-view/2395394000005578723?ZOHO_CRITERIA=%22Trasposicion_4.3%22.%22Id_Categor%C3%ADa%22%3D100105002</t>
  </si>
  <si>
    <t>Número de empresas agroindustriales procesadoras de Kiwi por Comuna en la Región de Valparaíso</t>
  </si>
  <si>
    <t>El Mapa muestra el Número de empresas agrícolas por Comuna en la Región de Valparaíso, que utilizan Kiwi en su producción, entre los años 2018-2019, de acuerdo a datos recopilados del directorio de agroindustrías hortofrutícolas efectuados por la ODEPA.</t>
  </si>
  <si>
    <t>agricultura,agrícola,frutícola,directorio,agroindustria,fruta,hortaliza,ODEPA,Ninguno,Región de Valparaíso,Kiwi</t>
  </si>
  <si>
    <t>https://analytics.zoho.com/open-view/2395394000008782843?ZOHO_CRITERIA=%22Localiza%20CL%22.%22Codreg%22%3D5%20and%20%224.13%20Directorio%20Agroindustria%202020%22.%22Id_Categor%C3%ADa%22%3D100101007</t>
  </si>
  <si>
    <t>Superficie plantada de especies frutales por Método de Riego en la comuna de Talagante</t>
  </si>
  <si>
    <t>Se representa la superficie plantada de frutales por Método de Riego con segmentadores incorporados por Tipo de Cultivo y Especie Plantada en la comuna de Talagante con base a datos recopilados por la Oficina de Estudios y Políticas Agrarias (ODEPA) en los Catastros Frutícolas Regionales de los años 2018-2019-2020.</t>
  </si>
  <si>
    <t>agricultura,agrícola,frutícola,superficie,plantaciones,fruta,ODEPA,comuna,región,Talagante,Método Riego</t>
  </si>
  <si>
    <t>https://analytics.zoho.com/open-view/2395394000008804811?ZOHO_CRITERIA=%22Localiza%20CL%22.%22Codcom%22%3D13601</t>
  </si>
  <si>
    <t>Volumen de las exportaciones de fruta hacia Paraguay, por Fruta producidas a Escala Nacional</t>
  </si>
  <si>
    <t>El gráfico muestra el Volumen de las exportaciones de fruta hacia Paraguay, por Fruta producidas a Escala Nacional, durante el Año 2020, de acuerdo a datos recopilados por la Oficina de Estudios y Políticas Agrarias (ODEPA)- toneladas (t)</t>
  </si>
  <si>
    <t>Estadísticas,Agricultura,Fruta,Exportaciones,Paraguay,Fruta,Aceituna,Almendra,Avellana,Coco,Damasco,Durazno,Frutilla,Mangos y guayabas,Otros cítricos,Otros frutos secos,Piña,Pistacho,Plátano</t>
  </si>
  <si>
    <t>https://analytics.zoho.com/open-view/2395394000000827462?ZOHO_CRITERIA=%22Trasposicion_4.1%22.%22Id_auxiliar%22%3D141</t>
  </si>
  <si>
    <t>Sri Lanka</t>
  </si>
  <si>
    <t>Evolución del volumen de las importaciones provenientes de Sri Lanka, por Tipo de Fruta</t>
  </si>
  <si>
    <t>El gráfico muestra la Evolución del volumen de las importaciones provenientes de Sri Lanka, por Tipo de Fruta, durante el Periodo 2012-2020, de acuerdo a datos recopilados por la Oficina de Estudios y Políticas Agrarias (ODEPA)- toneladas (t)</t>
  </si>
  <si>
    <t>Estadísticas,Agricultura,Fruta,Importaciones,Sri Lanka,Tipo de Fruta,Berries,Frutos secos,Tropicales y subtropicales</t>
  </si>
  <si>
    <t>https://analytics.zoho.com/open-view/2395394000005572912?ZOHO_CRITERIA=%22Trasposicion_4.3%22.%22Id_auxiliar%22%3D166</t>
  </si>
  <si>
    <t>Número de empresas agroindustriales procesadoras de Perejil por Comuna en la Región Metropolitana</t>
  </si>
  <si>
    <t>El Mapa muestra el Número de empresas agrícolas por Comuna en la Región Metropolitana, que utilizan Perejil en su producción, entre los años 2018-2019, de acuerdo a datos recopilados del directorio de agroindustrías hortofrutícolas efectuados por la ODEPA.</t>
  </si>
  <si>
    <t>agricultura,agrícola,frutícola,directorio,agroindustria,fruta,hortaliza,ODEPA,Ninguno,Región Metropolitana,Perejil</t>
  </si>
  <si>
    <t>https://analytics.zoho.com/open-view/2395394000008782843?ZOHO_CRITERIA=%22Localiza%20CL%22.%22Codreg%22%3D13%20and%20%224.13%20Directorio%20Agroindustria%202020%22.%22Id_Categor%C3%ADa%22%3D100112044</t>
  </si>
  <si>
    <t>Número de empleados por Destino de fruta,  en la Región de Valparaíso</t>
  </si>
  <si>
    <t>El gráfico muestra el Número de empleados por Destino de fruta,  en la Región de Valparaíso, durante el Periodo 2018-2020, de acuerdo a datos recopilados por la Oficina de Estudios y Políticas Agrarias (ODEPA)- Kilogramo - Kg</t>
  </si>
  <si>
    <t>Estadísticas,ODEPA,Fruta,Agricultura,Número de empleados, Destino de fruta, Región de Valparaíso</t>
  </si>
  <si>
    <t>https://analytics.zoho.com/open-view/2395394000001834177?ZOHO_CRITERIA=%224.6%22.%22C%C3%B3digo_Regi%C3%B3n%22%3D5</t>
  </si>
  <si>
    <t>Evolución del valor de de las exportaciones de Nectarín por País de destino, producidas a Escala Nacional</t>
  </si>
  <si>
    <t>El gráfico muestra la Evolución del valor de de las exportaciones de Nectarín por País de destino, producidas a Escala Nacional, durante el Periodo 2012-2020, de acuerdo a datos recopilados por la Oficina de Estudios y Políticas Agrarias (ODEPA)- USD</t>
  </si>
  <si>
    <t>Estadísticas,Agricultura,Fruta,Exportaciones,Chile,Nectarín,Alemania,Arabia Saudita,Argentina,Bélgica,Brasil,Canadá,China,Colombia,Corea del Sur,Costa Rica,Ecuador,El Salvador,España,Estados Unidos,Guatemala,Honduras,Italia,México,Países Bajos,Panamá,Perú,Portugal,Reino Unido,Rumania,Rusia,Taiwán,Uruguay,Hong Kong,Puerto Rico</t>
  </si>
  <si>
    <t>https://analytics.zoho.com/open-view/2395394000006080858?ZOHO_CRITERIA=%22Trasposicion_4.2%22.%22Id_Categor%C3%ADa%22%20%3D%20100103006</t>
  </si>
  <si>
    <t>Volumen de las exportaciones de fruta hacia Rumania, por Tipo de Fruta producidas a Escala Nacional</t>
  </si>
  <si>
    <t>El gráfico muestra el Volumen de las exportaciones de fruta hacia Rumania, por Tipo de Fruta producidas a Escala Nacional, durante el Año 2020, de acuerdo a datos recopilados por la Oficina de Estudios y Políticas Agrarias (ODEPA)- toneladas (t)</t>
  </si>
  <si>
    <t>Estadísticas,Agricultura,Fruta,Exportaciones,Rumania,Tipo de Fruta,Berries,Cítricos,Frutos de hueso (carozo),Frutos de pepita,Frutos secos,Frutos oleaginosos,Otros,Tropicales y subtropicales,Uva</t>
  </si>
  <si>
    <t>https://analytics.zoho.com/open-view/2395394000000827380?ZOHO_CRITERIA=%22Trasposicion_4.1%22.%22Id_auxiliar%22%3D151</t>
  </si>
  <si>
    <t>Superficie plantada de especies frutales por Tipo de Cultivo en la comuna de Petorca</t>
  </si>
  <si>
    <t>Representación de la superficie plantada de frutales según Tipo de Cultivo en la comuna de Petorca, con base en datos recopilados por la Oficina de Estudios y Políticas Agrarias (ODEPA) en los Catastros Frutícolas Regionales de los años 2018-2019-2020.</t>
  </si>
  <si>
    <t>agricultura,agrícola,frutícola,superficie,plantaciones,fruta,ODEPA,comuna,región,Petorca,Tipo de Cultivo</t>
  </si>
  <si>
    <t>https://analytics.zoho.com/open-view/2395394000008803365?ZOHO_CRITERIA=%22Localiza%20CL%22.%22Codcom%22%3D5404</t>
  </si>
  <si>
    <t>Precios Diarios de Coco durante el año 2021 en los Mercados Mayoristas de la Región de La Araucanía</t>
  </si>
  <si>
    <t>Evolución de los Precios diarios de Coco en pesos chilenos por kilogramo desde el 1/1/2021 a la fecha en los Mercados Mayoristas de la Región de La Araucanía con base en datos reportados por la Oficina de Estudios y Políticas Agrarias (ODEPA)</t>
  </si>
  <si>
    <t>precio,diario,ODEPA,agrícola,productos agrícolas,verduras,por mayor,Variedad-Origen-Calidad,Coco,Región de La Araucanía</t>
  </si>
  <si>
    <t>https://analytics.zoho.com/open-view/2395394000008699297?ZOHO_CRITERIA=%22Fruta%20Consolidado%22.%22Codreg%22%3D9%20and%20%22Fruta%20Consolidado%22.%22Categor%C3%ADa%20ID%22%3D100108007</t>
  </si>
  <si>
    <t>Volumen  de  Ciruelo japonés por Destino, producidas a nivel nacional</t>
  </si>
  <si>
    <t>El mapa muestra el Volumen  de  Ciruelo japonés por Destino, producidas a nivel nacional, durante el Periodo 2018-2020, de acuerdo a datos recopilados por la Oficina de Estudios y Políticas Agrarias (ODEPA)- Kilogramo - Kg</t>
  </si>
  <si>
    <t>https://analytics.zoho.com/open-view/2395394000001894719?ZOHO_CRITERIA=%224.6%22.%22Id_Categor%C3%ADa%22%3D1001030020</t>
  </si>
  <si>
    <t xml:space="preserve"> Valor de las exportaciones de fruta hacia Reino Unido, por Región de Origen producidas a Escala Nacional</t>
  </si>
  <si>
    <t>El gráfico muestra el  Valor de las exportaciones de fruta hacia Reino Unido, por Región de Origen producidas a Escala Nacional, durante el Año 2020, de acuerdo a datos recopilados por la Oficina de Estudios y Políticas Agrarias (ODEPA)- USD</t>
  </si>
  <si>
    <t>Estadísticas,Agricultura,Fruta,Exportaciones,Reino Unido,Región de Origen,Ñuble,Biobío,Maule,O'Higgins,Coquimbo,Valparaíso,Metropolitana</t>
  </si>
  <si>
    <t>https://analytics.zoho.com/open-view/2395394000006082507?ZOHO_CRITERIA=%22Trasposicion_4.2%22.%22ID_territorio%22%3D145</t>
  </si>
  <si>
    <t>Valor de las exportaciones de fruta hacia Vietnam, por Tipo de Fruta producidas a Escala Nacional</t>
  </si>
  <si>
    <t>El gráfico muestra el Valor de las exportaciones de fruta hacia Vietnam, por Tipo de Fruta producidas a Escala Nacional, durante el Año 2020, de acuerdo a datos recopilados por la Oficina de Estudios y Políticas Agrarias (ODEPA)- USD</t>
  </si>
  <si>
    <t>https://analytics.zoho.com/open-view/2395394000006082576?ZOHO_CRITERIA=%22Trasposicion_4.2%22.%22ID_territorio%22%3D193</t>
  </si>
  <si>
    <t>Volumen  de fruta por Procesamiento, producidas en la Arica</t>
  </si>
  <si>
    <t>El gráfico muestra el Volumen  de fruta por Procesamiento, producidas en la Arica, durante el Periodo 2018-2020, de acuerdo a datos recopilados por la Oficina de Estudios y Políticas Agrarias (ODEPA)- Kilogramo - Kg</t>
  </si>
  <si>
    <t>Estadísticas,ODEPA,Fruta,Agricultura,Volumen de fruta, Procesamiento, Arica</t>
  </si>
  <si>
    <t>https://analytics.zoho.com/open-view/2395394000001840276?ZOHO_CRITERIA=%224.6%22.%22C%C3%B3digo_Comuna%22%3D15101</t>
  </si>
  <si>
    <t>Superficie plantada de especies frutales por Especie en la comuna de Punitaqui</t>
  </si>
  <si>
    <t>Visualización de la superficie plantada de frutales por Especie con segmentador incorporado de Tipo de Cultivo en la comuna de Punitaqui con base a datos recopilados por la Oficina de Estudios y Políticas Agrarias (ODEPA) en los Catastros Frutícolas Regionales de los años 2018-2019-2020.</t>
  </si>
  <si>
    <t>agricultura,agrícola,frutícola,superficie,plantaciones,fruta,ODEPA,comuna,región,Punitaqui,Especie Plantada</t>
  </si>
  <si>
    <t>https://analytics.zoho.com/open-view/2395394000008803974?ZOHO_CRITERIA=%22Localiza%20CL%22.%22Codcom%22%3D4304</t>
  </si>
  <si>
    <t>Superficie plantada de especies frutales por Especie en la comuna de Villa Alemana</t>
  </si>
  <si>
    <t>Visualización de la superficie plantada de frutales por Especie con segmentador incorporado de Tipo de Cultivo en la comuna de Villa Alemana con base a datos recopilados por la Oficina de Estudios y Políticas Agrarias (ODEPA) en los Catastros Frutícolas Regionales de los años 2018-2019-2020.</t>
  </si>
  <si>
    <t>agricultura,agrícola,frutícola,superficie,plantaciones,fruta,ODEPA,comuna,región,Villa Alemana,Especie Plantada</t>
  </si>
  <si>
    <t>https://analytics.zoho.com/open-view/2395394000008803974?ZOHO_CRITERIA=%22Localiza%20CL%22.%22Codcom%22%3D5804</t>
  </si>
  <si>
    <t>Superficie plantada de  Vid de mesa según Variedad por Comuna en la Región de O'Higgins</t>
  </si>
  <si>
    <t>Representación geográfica de la superficie plantada de Vid de mesa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</si>
  <si>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Plantada,Vid de mesa</t>
  </si>
  <si>
    <t>https://analytics.zoho.com/open-view/2395394000008814573?ZOHO_CRITERIA=%224.12%20Sup%20Plantada%20Frut%C3%ADcola%22.%22Codreg%22%3D6%20and%20%224.12%20Sup%20Plantada%20Frut%C3%ADcola%22.%22id_especie%22%3D17</t>
  </si>
  <si>
    <t>Arándano americano</t>
  </si>
  <si>
    <t>Volumen de  Arándano americano por tipo de empresa producidas a nivel nacional</t>
  </si>
  <si>
    <t>El gráfico muestra el Volumen de  Arándano americano por tipo de empresa producidas a nivel nacional, durante el Periodo 2018-2020, de acuerdo a datos recopilados por la Oficina de Estudios y Políticas Agrarias (ODEPA)- Kilogramo - Kg</t>
  </si>
  <si>
    <t>Estadísticas,ODEPA,Fruta,Agricultura,Volumen de fruta, Arándano americano, Chile</t>
  </si>
  <si>
    <t>https://analytics.zoho.com/open-view/2395394000001914419?ZOHO_CRITERIA=%224.6%22.%22Id_Categor%C3%ADa%22%3D100101001</t>
  </si>
  <si>
    <t>Volumen de las exportaciones de  Frutos de pepita  por Procesamiento producidas a Escala Nacional</t>
  </si>
  <si>
    <t>El mapa muestra el Volumen de las exportaciones de  Frutos de pepita  por Procesamiento producidas a Escala Nacional, durante el Año 2020, de acuerdo a datos recopilados por la Oficina de Estudios y Políticas Agrarias (ODEPA)- toneladas (t)</t>
  </si>
  <si>
    <t>Estadísticas,Agricultura,Fruta,Exportaciones,Chile,Frutos de pepita,Aceites,Congelados,Conservas,Deshidratados,Fresca,Frutos secos,Jugos</t>
  </si>
  <si>
    <t>https://analytics.zoho.com/open-view/2395394000000824740?ZOHO_CRITERIA=%22Trasposicion_4.1%22.%22Id_Producto%22%20%3D%20100104</t>
  </si>
  <si>
    <t>Evolución del Valor de las exportaciones de Higo por Región de Origen, producidas a Escala Nacional</t>
  </si>
  <si>
    <t>El gráfico muestra la Evolución del Valor de las exportaciones de Higo por Región de Origen, producidas a Escala Nacional, durante el Periodo 2012-2020, de acuerdo a datos recopilados por la Oficina de Estudios y Políticas Agrarias (ODEPA)- USD</t>
  </si>
  <si>
    <t>https://analytics.zoho.com/open-view/2395394000006080811?ZOHO_CRITERIA=%22Trasposicion_4.2%22.%22Id_Categor%C3%ADa%22%20%3D%20100101006</t>
  </si>
  <si>
    <t>Valor de las importaciones de fruta provenientes de Costa Rica, por Fruta</t>
  </si>
  <si>
    <t>El gráfico muestra el Valor de las importaciones de fruta provenientes de Costa Rica, por Fruta, durante el Año 2020, de acuerdo a datos recopilados por la Oficina de Estudios y Políticas Agrarias (ODEPA)- USD</t>
  </si>
  <si>
    <t>https://analytics.zoho.com/open-view/2395394000005672814?ZOHO_CRITERIA=%22Trasposicion_4.4%22.%22Id_auxiliar%22%3D47</t>
  </si>
  <si>
    <t>Evolución del volumen de las exportaciones de Pomelo por Región de Origen, producidas a Escala Nacional</t>
  </si>
  <si>
    <t>El gráfico muestra la Evolución del volumen de las exportaciones de Pomelo por Región de Origen, producidas a Escala Nacional, durante el Periodo 2012-2020, de acuerdo a datos recopilados por la Oficina de Estudios y Políticas Agrarias (ODEPA)- toneladas (t)</t>
  </si>
  <si>
    <t>Estadísticas,Agricultura,Fruta,Exportaciones,Chile,Pomelo,Arica y Parinacota,Atacama,Coquimbo,Los Lagos,Magallanes,Maule,Mercadería extranjera nacionalizada,Metropolitana,O'Higgins,Valparaíso</t>
  </si>
  <si>
    <t>https://analytics.zoho.com/open-view/2395394000000976618?ZOHO_CRITERIA=%22Trasposicion_4.1%22.%22Id_Categor%C3%ADa%22%20%3D%20100102006</t>
  </si>
  <si>
    <t>Evolución del Valor de las exportaciones de Uva por procesamiento, producidas a Escala Nacional</t>
  </si>
  <si>
    <t>El mapa muestra la Evolución del Valor de las exportaciones de Uva por procesamiento, producidas a Escala Nacional, durante el Periodo 2012-2020, de acuerdo a datos recopilados por la Oficina de Estudios y Políticas Agrarias (ODEPA)- USD</t>
  </si>
  <si>
    <t>Estadísticas,Agricultura,Fruta,Exportaciones,Chile,Uva,Aceites,Congelados,Conservas,Deshidratados,Fresca,Frutos secos,Jugos</t>
  </si>
  <si>
    <t>https://analytics.zoho.com/open-view/2395394000006080764?ZOHO_CRITERIA=%22Trasposicion_4.2%22.%22Id_Producto%22%20%3D%20100109</t>
  </si>
  <si>
    <t>Evolución del volumen de las importaciones de Mora, por Procesamiento</t>
  </si>
  <si>
    <t>El gráfico muestra la Evolución del volumen de las importaciones de Mora, por Procesamiento, durante el Periodo 2012-2020, de acuerdo a datos recopilados por la Oficina de Estudios y Políticas Agrarias (ODEPA)- toneladas (t)</t>
  </si>
  <si>
    <t>https://analytics.zoho.com/open-view/2395394000005572799?ZOHO_CRITERIA=%22Trasposicion_4.3%22.%22Id_Categor%C3%ADa%22%3D100101008</t>
  </si>
  <si>
    <t>Superficie plantada de  Castaño según Variedad por Comuna en la Región de O'Higgins</t>
  </si>
  <si>
    <t>Representación geográfica de la superficie plantada de Castaño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</si>
  <si>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Plantada,Castaño</t>
  </si>
  <si>
    <t>https://analytics.zoho.com/open-view/2395394000008814573?ZOHO_CRITERIA=%224.12%20Sup%20Plantada%20Frut%C3%ADcola%22.%22Codreg%22%3D6%20and%20%224.12%20Sup%20Plantada%20Frut%C3%ADcola%22.%22id_especie%22%3D50</t>
  </si>
  <si>
    <t>Manzano</t>
  </si>
  <si>
    <t>Número de empresas agroindustriales procesadoras de Manzano por Comuna en la Región de Los Ríos</t>
  </si>
  <si>
    <t>El Mapa muestra el Número de empresas agrícolas por Comuna en la Región de Los Ríos, que utilizan Manzano en su producción, entre los años 2018-2019, de acuerdo a datos recopilados del directorio de agroindustrías hortofrutícolas efectuados por la ODEPA.</t>
  </si>
  <si>
    <t>agricultura,agrícola,frutícola,directorio,agroindustria,fruta,hortaliza,ODEPA,Ninguno,Región de Los Ríos,Manzano</t>
  </si>
  <si>
    <t>https://analytics.zoho.com/open-view/2395394000008782843?ZOHO_CRITERIA=%22Localiza%20CL%22.%22Codreg%22%3D14%20and%20%224.13%20Directorio%20Agroindustria%202020%22.%22Id_Categor%C3%ADa%22%3D100104002</t>
  </si>
  <si>
    <t>Volumen  de fruta por Fruta, producidas en la Gorbea</t>
  </si>
  <si>
    <t>El gráfico muestra el Volumen  de fruta por Fruta, producidas en la Gorbea, durante el Periodo 2018-2020, de acuerdo a datos recopilados por la Oficina de Estudios y Políticas Agrarias (ODEPA)- Kilogramo - Kg</t>
  </si>
  <si>
    <t>Estadísticas,ODEPA,Fruta,Agricultura,Volumen de fruta, Fruta, Gorbea</t>
  </si>
  <si>
    <t>https://analytics.zoho.com/open-view/2395394000001834799?ZOHO_CRITERIA=%224.6%22.%22C%C3%B3digo_Comuna%22%3D9107</t>
  </si>
  <si>
    <t>Volumen de las exportaciones de fruta hacia Nueva Zelanda, por Fruta producidas a Escala Nacional</t>
  </si>
  <si>
    <t>El gráfico muestra el Volumen de las exportaciones de fruta hacia Nueva Zelanda, por Fruta producidas a Escala Nacional, durante el Año 2020, de acuerdo a datos recopilados por la Oficina de Estudios y Políticas Agrarias (ODEPA)- toneladas (t)</t>
  </si>
  <si>
    <t>https://analytics.zoho.com/open-view/2395394000000827462?ZOHO_CRITERIA=%22Trasposicion_4.1%22.%22Id_auxiliar%22%3D133</t>
  </si>
  <si>
    <t>Cebollín</t>
  </si>
  <si>
    <t>Precios Diarios de Cebollín durante el año 2021 en los Mercados Mayoristas de la Región de Coquimbo</t>
  </si>
  <si>
    <t>Evolución de los Precios diarios de Cebollín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</si>
  <si>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mayor,Variedad-Origen-Calidad,Cebollín,Región de Coquimbo</t>
  </si>
  <si>
    <t>https://analytics.zoho.com/open-view/2395394000008703957?ZOHO_CRITERIA=%22Hortaliza%20Consolidado%22.%22Codreg%22%3D4%20and%20%22Hortaliza%20Consolidado%22.%22Categor%C3%ADa%20ID%22%3D100112037%0A</t>
  </si>
  <si>
    <t>Valor de las exportaciones de fruta, por País de destino producidas en la Región de Atacama</t>
  </si>
  <si>
    <t>El gráfico muestra la Valor de las exportaciones de fruta, por País de destino producidas en la Región de Atacama, durante el Año 2020, de acuerdo a datos recopilados por la Oficina de Estudios y Políticas Agrarias (ODEPA) - USD</t>
  </si>
  <si>
    <t>Estadísticas,Agricultura,Fruta,Exportaciones,Región de Atacama,País de destino,Aceituna,Almendra,Arándanos y mirtilos,Cereza,Chirimoya,Ciruela,Damasco,Durazno,Frutilla,Kiwi,Limón,Mandarina,Manzana,Mora,Naranja,Nectarín,Nuez,Otros berries,Otros frutos,Palta,Pera,Plumcots,Pomelo,Uva</t>
  </si>
  <si>
    <t>https://analytics.zoho.com/open-view/2395394000006082337?ZOHO_CRITERIA=%22Trasposicion_4.2%22.%22C%C3%B3digo_Regi%C3%B3n%22%20%3D%203</t>
  </si>
  <si>
    <t>Evolución del volumen de las importaciones de Limón, por Procesamiento</t>
  </si>
  <si>
    <t>El gráfico muestra la Evolución del volumen de las importaciones de Limón, por Procesamiento, durante el Periodo 2012-2020, de acuerdo a datos recopilados por la Oficina de Estudios y Políticas Agrarias (ODEPA)- toneladas (t)</t>
  </si>
  <si>
    <t>https://analytics.zoho.com/open-view/2395394000005572799?ZOHO_CRITERIA=%22Trasposicion_4.3%22.%22Id_Categor%C3%ADa%22%3D100102003</t>
  </si>
  <si>
    <t>Valor  de las exportaciones de Ciruela por Procesamiento, producidas a Escala Nacional</t>
  </si>
  <si>
    <t>El gráfico muestra el Valor  de las exportaciones de Ciruela por Procesamiento, producidas a Escala Nacional, durante el Año 2020, de acuerdo a datos recopilados por la Oficina de Estudios y Políticas Agrarias (ODEPA)- USD</t>
  </si>
  <si>
    <t>Estadísticas,Agricultura,Fruta,Exportaciones,Chile,Ciruela,Aceites,Congelados,Conservas,Deshidratados,Fresca,Frutos secos,Jugos</t>
  </si>
  <si>
    <t>https://analytics.zoho.com/open-view/2395394000006093092?ZOHO_CRITERIA=%22Trasposicion_4.2%22.%22Id_Categor%C3%ADa%22%20%3D%20100103002</t>
  </si>
  <si>
    <t>Número de empleados por Tipo de Fruta, en la Región de Atacama</t>
  </si>
  <si>
    <t>El gráfico muestra el Número de empleados por Tipo de Fruta, en la Región de Atacama, durante el Periodo 2018-2020, de acuerdo a datos recopilados por la Oficina de Estudios y Políticas Agrarias (ODEPA)- Kilogramo - Kg</t>
  </si>
  <si>
    <t>Estadísticas,ODEPA,Fruta,Agricultura,Número de empleados, Tipo de Fruta, Región de Atacama</t>
  </si>
  <si>
    <t>https://analytics.zoho.com/open-view/2395394000001779691?ZOHO_CRITERIA=%224.6%22.%22C%C3%B3digo_Regi%C3%B3n%22%3D3</t>
  </si>
  <si>
    <t>Superficie plantada de  Limonero según Variedad por Comuna en la Región de O'Higgins</t>
  </si>
  <si>
    <t>Representación geográfica de la superficie plantada de Limonero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</si>
  <si>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Plantada,Limonero</t>
  </si>
  <si>
    <t>https://analytics.zoho.com/open-view/2395394000008814573?ZOHO_CRITERIA=%224.12%20Sup%20Plantada%20Frut%C3%ADcola%22.%22Codreg%22%3D6%20and%20%224.12%20Sup%20Plantada%20Frut%C3%ADcola%22.%22id_especie%22%3D4</t>
  </si>
  <si>
    <t>Superficie plantada de  Kiwi según Variedad por Comuna en la Región de Valparaíso</t>
  </si>
  <si>
    <t>Representación geográfica de la superficie plantada de Kiwi por Comuna en la Región de Valparaíso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</si>
  <si>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Valparaíso,Especie Plantada,Kiwi</t>
  </si>
  <si>
    <t>https://analytics.zoho.com/open-view/2395394000008814573?ZOHO_CRITERIA=%224.12%20Sup%20Plantada%20Frut%C3%ADcola%22.%22Codreg%22%3D5%20and%20%224.12%20Sup%20Plantada%20Frut%C3%ADcola%22.%22id_especie%22%3D18</t>
  </si>
  <si>
    <t>Volumen de las exportaciones de fruta hacia Estados Unidos, por Tipo de Fruta producidas a Escala Nacional</t>
  </si>
  <si>
    <t>El gráfico muestra el Volumen de las exportaciones de fruta hacia Estados Unidos, por Tipo de Fruta producidas a Escala Nacional, durante el Año 2020, de acuerdo a datos recopilados por la Oficina de Estudios y Políticas Agrarias (ODEPA)- toneladas (t)</t>
  </si>
  <si>
    <t>Estadísticas,Agricultura,Fruta,Exportaciones,Estados Unidos,Tipo de Fruta,Berries,Cítricos,Frutos de hueso (carozo),Frutos de pepita,Frutos secos,Frutos oleaginosos,Otros,Tropicales y subtropicales,Uva</t>
  </si>
  <si>
    <t>https://analytics.zoho.com/open-view/2395394000000827380?ZOHO_CRITERIA=%22Trasposicion_4.1%22.%22Id_auxiliar%22%3D60</t>
  </si>
  <si>
    <t>Evolución del Valor de las exportaciones de fruta hacia Países Bajos, por Región de Origen producidas a Escala Nacional</t>
  </si>
  <si>
    <t>El gráfico muestra la Evolución del Valor de las exportaciones de fruta hacia Países Bajos, por Región de Origen producidas a Escala Nacional, durante el Periodo 2012-2020, de acuerdo a datos recopilados por la Oficina de Estudios y Políticas Agrarias (ODEPA)- USD</t>
  </si>
  <si>
    <t>Estadísticas,Agricultura,Fruta,Exportaciones,Países Bajos,Región de Origen,Ñuble,Biobío,Maule,O'Higgins,Coquimbo,Valparaíso,Metropolitana</t>
  </si>
  <si>
    <t>https://analytics.zoho.com/open-view/2395394000006080321?ZOHO_CRITERIA=%22Trasposicion_4.2%22.%22ID_territorio%22%3D135</t>
  </si>
  <si>
    <t>Superficie plantada de  Ciruelo europeo según Variedad por Región a Escala Nacional</t>
  </si>
  <si>
    <t>Representación geográfica que muestra la superficie plantada de Ciruelo europeo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</si>
  <si>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Plantada,Ciruelo europeo</t>
  </si>
  <si>
    <t>https://analytics.zoho.com/open-view/2395394000008807134?ZOHO_CRITERIA=%224.12%20Sup%20Plantada%20Frut%C3%ADcola%22.%22id_especie%22%3D14</t>
  </si>
  <si>
    <t>Número de empleados por Tipo de Envase (Agroindustria), en la Comuna de Renaico</t>
  </si>
  <si>
    <t>El gráfico muestra el Número de empleados por Tipo de Envase (Agroindustria), en la Comuna de Renaico, durante el Periodo 2018-2020, de acuerdo a datos recopilados por la Oficina de Estudios y Políticas Agrarias (ODEPA)- Kilogramo - Kg</t>
  </si>
  <si>
    <t>Estadísticas,ODEPA,Fruta,Agricultura,Número de empleados, Tipo de Envase, Renaico</t>
  </si>
  <si>
    <t>https://analytics.zoho.com/open-view/2395394000001846254?ZOHO_CRITERIA=%224.6%22.%22C%C3%B3digo_Comuna%22%3D9209</t>
  </si>
  <si>
    <t>100-C 9209</t>
  </si>
  <si>
    <t>Rendimiento histórico de Cultivos de Trigo Harinero en la Región Metropolitana</t>
  </si>
  <si>
    <t>Se detalla el rendimiento promedio histórico de cultivos de Trigo Harinero según datos publicados por la Oficina de Estudios y Políticas Agrarias (ODEPA) para las Temporadas 2012/2013 a 2019/2020 en la Región Metropolitana - quintales métricos por hectárea (qqm/ha)</t>
  </si>
  <si>
    <t>agricultura,agrícola,rendimiento,cultivo,quintales,ODEPA,estadísticas,Región Metropolitana,Trigo Harinero</t>
  </si>
  <si>
    <t>https://analytics.zoho.com/open-view/2395394000009125708?ZOHO_CRITERIA=%22Localiza%20CL%22.%22Codreg%22%3D13%20and%22Trasposicion_4.11%22.%22Id_cultivo%22%3D29</t>
  </si>
  <si>
    <t>Volumen  de  Cerezo por Destino, producidas a nivel nacional</t>
  </si>
  <si>
    <t>El mapa muestra el Volumen  de  Cerezo por Destino, producidas a nivel nacional, durante el Periodo 2018-2020, de acuerdo a datos recopilados por la Oficina de Estudios y Políticas Agrarias (ODEPA)- Kilogramo - Kg</t>
  </si>
  <si>
    <t>https://analytics.zoho.com/open-view/2395394000001894719?ZOHO_CRITERIA=%224.6%22.%22Id_Categor%C3%ADa%22%3D100103001</t>
  </si>
  <si>
    <t>Almendra</t>
  </si>
  <si>
    <t>Evolución del volumen de las importaciones de Almendra, por País de origen</t>
  </si>
  <si>
    <t>El gráfico muestra la Evolución del volumen de las importaciones de Almendra, por País de origen, durante el Periodo 2012-2020, de acuerdo a datos recopilados por la Oficina de Estudios y Políticas Agrarias (ODEPA)- toneladas (t)</t>
  </si>
  <si>
    <t>Estadísticas,Agricultura,Fruta,Importaciones,Chile,Almendra,Estados Unidos,España</t>
  </si>
  <si>
    <t>https://analytics.zoho.com/open-view/2395394000005572678?ZOHO_CRITERIA=%22Trasposicion_4.3%22.%22Id_Categor%C3%ADa%22%3D100105001</t>
  </si>
  <si>
    <t>Precios Diarios de Ciruela durante el año 2021 en los Mercados Mayoristas de Chile</t>
  </si>
  <si>
    <t>Evolución de los Precios diarios de Ciruela en pesos chilenos por kilogramo desde el 1/1/2021 a la fecha en los Mercados Mayoristas del país con base en datos reportados por la Oficina de Estudios y Políticas Agrarias (ODEPA)</t>
  </si>
  <si>
    <t>precio,diario,ODEPA,agrícola,productos agrícolas,verduras,por mayor,Mercado Mayorista,Ciruela,Chile</t>
  </si>
  <si>
    <t>https://analytics.zoho.com/open-view/2395394000008697993?ZOHO_CRITERIA=%22Fruta%20Consolidado%22.%22Categor%C3%ADa%20ID%22%3D100103002</t>
  </si>
  <si>
    <t>Evolución del Valor  de las exportaciones de Almendra por Procesamiento, producidas a Escala Nacional</t>
  </si>
  <si>
    <t>El gráfico muestra la Evolución del Valor  de las exportaciones de Almendra por Procesamiento, producidas a Escala Nacional, durante el Periodo 2012-2020, de acuerdo a datos recopilados por la Oficina de Estudios y Políticas Agrarias (ODEPA)- USD</t>
  </si>
  <si>
    <t>Estadísticas,Agricultura,Fruta,Exportaciones,Chile,Almendra,Aceites,Congelados,Conservas,Deshidratados,Fresca,Frutos secos,Jugos</t>
  </si>
  <si>
    <t>https://analytics.zoho.com/open-view/2395394000006080903?ZOHO_CRITERIA=%22Trasposicion_4.2%22.%22Id_Categor%C3%ADa%22%20%3D%20100105001</t>
  </si>
  <si>
    <t xml:space="preserve"> Valor de las exportaciones de fruta hacia Puerto Rico, por Región de Origen producidas a Escala Nacional</t>
  </si>
  <si>
    <t>El gráfico muestra el  Valor de las exportaciones de fruta hacia Puerto Rico, por Región de Origen producidas a Escala Nacional, durante el Año 2020, de acuerdo a datos recopilados por la Oficina de Estudios y Políticas Agrarias (ODEPA)- USD</t>
  </si>
  <si>
    <t>Estadísticas,Agricultura,Fruta,Exportaciones,Puerto Rico,Región de Origen,Ñuble,Biobío,Maule,O'Higgins,Coquimbo,Valparaíso,Metropolitana</t>
  </si>
  <si>
    <t>https://analytics.zoho.com/open-view/2395394000006082507?ZOHO_CRITERIA=%22Trasposicion_4.2%22.%22ID_territorio%22%3D3097</t>
  </si>
  <si>
    <t>Evolución del Valor  de las exportaciones de Chirimoya por Procesamiento, producidas a Escala Nacional</t>
  </si>
  <si>
    <t>El gráfico muestra la Evolución del Valor  de las exportaciones de Chirimoya por Procesamiento, producidas a Escala Nacional, durante el Periodo 2012-2020, de acuerdo a datos recopilados por la Oficina de Estudios y Políticas Agrarias (ODEPA)- USD</t>
  </si>
  <si>
    <t>https://analytics.zoho.com/open-view/2395394000006080903?ZOHO_CRITERIA=%22Trasposicion_4.2%22.%22Id_Categor%C3%ADa%22%20%3D%20100107002</t>
  </si>
  <si>
    <t>Volumen  de fruta por Destino, producidas en la El Monte</t>
  </si>
  <si>
    <t>El gráfico muestra el Volumen  de fruta por Destino, producidas en la El Monte, durante el Periodo 2018-2020, de acuerdo a datos recopilados por la Oficina de Estudios y Políticas Agrarias (ODEPA)- Kilogramo - Kg</t>
  </si>
  <si>
    <t>Estadísticas,ODEPA,Fruta,Agricultura,Volumen de fruta, Destino, El Monte</t>
  </si>
  <si>
    <t>https://analytics.zoho.com/open-view/2395394000001846568?ZOHO_CRITERIA=%224.6%22.%22C%C3%B3digo_Comuna%22%3D13602</t>
  </si>
  <si>
    <t>Pimiento</t>
  </si>
  <si>
    <t>Precios Diarios de Pimiento durante el año 2021 en los Mercados Mayoristas de la Región del Biobío</t>
  </si>
  <si>
    <t>Evolución de los Precios diarios de Pimiento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</si>
  <si>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mayor,Variedad-Origen-Calidad,Pimiento,Región del Biobío</t>
  </si>
  <si>
    <t>https://analytics.zoho.com/open-view/2395394000008703957?ZOHO_CRITERIA=%22Hortaliza%20Consolidado%22.%22Codreg%22%3D8%20and%20%22Hortaliza%20Consolidado%22.%22Categor%C3%ADa%20ID%22%3D100112002%0A</t>
  </si>
  <si>
    <t>Acelga</t>
  </si>
  <si>
    <t>Precios Diarios de Acelga durante el año 2021 en los Mercados Mayoristas de la Región Metropolitana</t>
  </si>
  <si>
    <t>Evolución de los Precios diarios de Acelga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</si>
  <si>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mayor,Variedad-Origen-Calidad,Acelga,Región Metropolitana</t>
  </si>
  <si>
    <t>https://analytics.zoho.com/open-view/2395394000008703957?ZOHO_CRITERIA=%22Hortaliza%20Consolidado%22.%22Codreg%22%3D13%20and%20%22Hortaliza%20Consolidado%22.%22Categor%C3%ADa%20ID%22%3D100112009%0A</t>
  </si>
  <si>
    <t>Volumen  de fruta por Tipo de Fruta, producidas en la Coltauco</t>
  </si>
  <si>
    <t>El gráfico muestra el Volumen  de fruta por Tipo de Fruta, producidas en la Coltauco, durante el Periodo 2018-2020, de acuerdo a datos recopilados por la Oficina de Estudios y Políticas Agrarias (ODEPA)- Kilogramo - Kg</t>
  </si>
  <si>
    <t>Estadísticas,ODEPA,Fruta,Agricultura,Volumen de fruta, Tipo de Fruta, Coltauco</t>
  </si>
  <si>
    <t>https://analytics.zoho.com/open-view/2395394000001834352?ZOHO_CRITERIA=%224.6%22.%22C%C3%B3digo_Comuna%22%3D6104</t>
  </si>
  <si>
    <t>100-C-6104</t>
  </si>
  <si>
    <t>Volumen  de fruta por Destino, producidas en la Región de Ñuble</t>
  </si>
  <si>
    <t>El gráfico muestra el Volumen  de fruta por Destino, producidas en la Región de Ñuble, durante el Periodo 2018-2020, de acuerdo a datos recopilados por la Oficina de Estudios y Políticas Agrarias (ODEPA)- Kilogramo - Kg</t>
  </si>
  <si>
    <t>Estadísticas,ODEPA,Fruta,Agricultura,Volumen de fruta, Destino, Región de Ñuble</t>
  </si>
  <si>
    <t>https://analytics.zoho.com/open-view/2395394000001829908?ZOHO_CRITERIA=%224.6%22.%22C%C3%B3digo_Regi%C3%B3n%22%3D16</t>
  </si>
  <si>
    <t>Evolución del rendimiento promedio de cultivos de Legumbres en la Región de Maule para las series de tiempo disponibles</t>
  </si>
  <si>
    <t>Se muestra la evolución del rendimiento promedio de cultivos de Legumbres en la Región de Maule, según datos publicados por la Oficina de Estudios y Políticas Agrarias (ODEPA) para las Temporadas 1979/1980 a 2019/2020 a Escala Nacional - quintales métricos por hectárea (qqm/ha)</t>
  </si>
  <si>
    <t>agricultura,agrícola,rendimiento,cultivo,quintales,ODEPA,estadísticas,Región de Maule,Legumbres</t>
  </si>
  <si>
    <t>https://analytics.zoho.com/open-view/2395394000009297093?ZOHO_CRITERIA=%22Localiza%20CL%22.%22Codreg%22%3D7%20and%20%224.11%20Rendimiento%20regional%20cultivo%22.%22Id_producto%22%3D100110</t>
  </si>
  <si>
    <t>Malasia</t>
  </si>
  <si>
    <t>Volumen de las importaciones de fruta provenientes de Malasia, por Fruta</t>
  </si>
  <si>
    <t>El gráfico muestra el Volumen de las importaciones de fruta provenientes de Malasia, por Fruta, durante el Año 2020, de acuerdo a datos recopilados por la Oficina de Estudios y Políticas Agrarias (ODEPA)- toneladas (t)</t>
  </si>
  <si>
    <t>Estadísticas,Agricultura,Fruta,Importaciones,Malasia,Fruta,Coco</t>
  </si>
  <si>
    <t>https://analytics.zoho.com/open-view/2395394000005581111?ZOHO_CRITERIA=%22Trasposicion_4.3%22.%22Id_auxiliar%22%3D111</t>
  </si>
  <si>
    <t>Evolución del Valor de las exportaciones de fruta hacia Japón, por Región de Origen producidas a Escala Nacional</t>
  </si>
  <si>
    <t>El gráfico muestra la Evolución del Valor de las exportaciones de fruta hacia Japón, por Región de Origen producidas a Escala Nacional, durante el Periodo 2012-2020, de acuerdo a datos recopilados por la Oficina de Estudios y Políticas Agrarias (ODEPA)- USD</t>
  </si>
  <si>
    <t>Estadísticas,Agricultura,Fruta,Exportaciones,Japón,Región de Origen,Ñuble,Biobío,Maule,O'Higgins,Coquimbo,Valparaíso,Metropolitana</t>
  </si>
  <si>
    <t>https://analytics.zoho.com/open-view/2395394000006080321?ZOHO_CRITERIA=%22Trasposicion_4.2%22.%22ID_territorio%22%3D92</t>
  </si>
  <si>
    <t>Superficie plantada de especies frutales por Tipo de Cultivo en la comuna de Curacautín</t>
  </si>
  <si>
    <t>Representación de la superficie plantada de frutales según Tipo de Cultivo en la comuna de Curacautín, con base en datos recopilados por la Oficina de Estudios y Políticas Agrarias (ODEPA) en los Catastros Frutícolas Regionales de los años 2018-2019-2020.</t>
  </si>
  <si>
    <t>agricultura,agrícola,frutícola,superficie,plantaciones,fruta,ODEPA,comuna,región,Curacautín,Tipo de Cultivo</t>
  </si>
  <si>
    <t>https://analytics.zoho.com/open-view/2395394000008803365?ZOHO_CRITERIA=%22Localiza%20CL%22.%22Codcom%22%3D9203</t>
  </si>
  <si>
    <t>Volumen de las exportaciones de fruta hacia Guatemala, por Fruta producidas a Escala Nacional</t>
  </si>
  <si>
    <t>El gráfico muestra el Volumen de las exportaciones de fruta hacia Guatemala, por Fruta producidas a Escala Nacional, durante el Año 2020, de acuerdo a datos recopilados por la Oficina de Estudios y Políticas Agrarias (ODEPA)- toneladas (t)</t>
  </si>
  <si>
    <t>https://analytics.zoho.com/open-view/2395394000000827462?ZOHO_CRITERIA=%22Trasposicion_4.1%22.%22Id_auxiliar%22%3D73</t>
  </si>
  <si>
    <t>Precios Diarios de Damasco durante el año 2021 en los Mercados Mayoristas de la Región de Arica y Parinacota</t>
  </si>
  <si>
    <t>Evolución de los Precios diarios de Damasco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</si>
  <si>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mayor,Variedad-Origen-Calidad,Damasco,Región de Arica y Parinacota</t>
  </si>
  <si>
    <t>https://analytics.zoho.com/open-view/2395394000008699297?ZOHO_CRITERIA=%22Fruta%20Consolidado%22.%22Codreg%22%3D15%20and%20%22Fruta%20Consolidado%22.%22Categor%C3%ADa%20ID%22%3D100103003</t>
  </si>
  <si>
    <t>Volumen de fruta por Comuna, producidas en la Región de Ñuble</t>
  </si>
  <si>
    <t>El mapa muestra el Volumen de fruta por Comuna, producidas en la Región de Ñuble, durante el Periodo 2018-2020, de acuerdo a datos recopilados por la Oficina de Estudios y Políticas Agrarias (ODEPA)- Kilogramo - Kg</t>
  </si>
  <si>
    <t>Estadísticas,ODEPA,Fruta,Agricultura,Volumen de fruta, Comuna, Región de Ñuble</t>
  </si>
  <si>
    <t>https://analytics.zoho.com/open-view/2395394000001771263?ZOHO_CRITERIA=%224.6%22.%22C%C3%B3digo_Regi%C3%B3n%22%3D16</t>
  </si>
  <si>
    <t>Evolución del Valor de las importaciones de Almendra por Procesamiento</t>
  </si>
  <si>
    <t>El gráfico muestra la Evolución del Valor de las importaciones de Almendra por Procesamiento, durante el Periodo 2012-2020, de acuerdo a datos recopilados por la Oficina de Estudios y Políticas Agrarias (ODEPA)- USD</t>
  </si>
  <si>
    <t>Estadísticas,Agricultura,Fruta,Importaciones,Chile,Almendra,Aceites,Congelados,Conservas,Deshidratados,Fresca,Frutos secos,Jugos</t>
  </si>
  <si>
    <t>https://analytics.zoho.com/open-view/2395394000005672227?ZOHO_CRITERIA=%22Trasposicion_4.4%22.%22Id_Categor%C3%ADa%22%20%3D%20100105001</t>
  </si>
  <si>
    <t>Volumen  de fruta por Tipo de Envase, producidas en la Pudahuel</t>
  </si>
  <si>
    <t>El gráfico muestra el Volumen  de fruta por Tipo de Envase, producidas en la Pudahuel, durante el Periodo 2018-2020, de acuerdo a datos recopilados por la Oficina de Estudios y Políticas Agrarias (ODEPA)- Kilogramo - Kg</t>
  </si>
  <si>
    <t>Estadísticas,ODEPA,Fruta,Agricultura,Volumen de fruta, Tipo de Envase, Pudahuel</t>
  </si>
  <si>
    <t>https://analytics.zoho.com/open-view/2395394000001840783?ZOHO_CRITERIA=%224.6%22.%22C%C3%B3digo_Comuna%22%3D13124</t>
  </si>
  <si>
    <t>100-C-13124</t>
  </si>
  <si>
    <t>Superficie plantada de especies frutales por Sistema de Plantación en la comuna de Coihaique</t>
  </si>
  <si>
    <t>Se representa la superficie plantada de frutales por Sistema de Plantación, Tipo de Cultivo y Especie Plantada en la comuna de Coihaique con base a datos recopilados por la Oficina de Estudios y Políticas Agrarias (ODEPA) en los Catastros Frutícolas Regionales de los años 2018-2019-2020.</t>
  </si>
  <si>
    <t>agricultura,agrícola,frutícola,superficie,plantaciones,fruta,ODEPA,comuna,región,Coihaique,Sistema Plantación</t>
  </si>
  <si>
    <t>https://analytics.zoho.com/open-view/2395394000008804399?ZOHO_CRITERIA=%22Localiza%20CL%22.%22Codcom%22%3D11101</t>
  </si>
  <si>
    <t>Evolución del Valor de las importaciones  de Aceites por Fruta</t>
  </si>
  <si>
    <t>El gráfico muestra la Evolución del Valor de las importaciones  de Aceites por Fruta, durante el Periodo 2012-2020, de acuerdo a datos recopilados por la Oficina de Estudios y Políticas Agrarias (ODEPA)- USD</t>
  </si>
  <si>
    <t>Estadísticas,Agricultura,Fruta,Importaciones,Chile,Aceites,Aceituna,Coco,Naranja</t>
  </si>
  <si>
    <t>https://analytics.zoho.com/open-view/2395394000005672376?ZOHO_CRITERIA=%22Trasposicion_4.4%22.%22Id_Procesamiento%22%20%3D%201</t>
  </si>
  <si>
    <t>Precios Diarios de Kiwi durante el año 2021 en los Mercados Mayoristas de la Región de Arica y Parinacota</t>
  </si>
  <si>
    <t>Evolución de los Precios diarios de Kiwi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</si>
  <si>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mayor,Variedad-Origen-Calidad,Kiwi,Región de Arica y Parinacota</t>
  </si>
  <si>
    <t>https://analytics.zoho.com/open-view/2395394000008699297?ZOHO_CRITERIA=%22Fruta%20Consolidado%22.%22Codreg%22%3D15%20and%20%22Fruta%20Consolidado%22.%22Categor%C3%ADa%20ID%22%3D100101007</t>
  </si>
  <si>
    <t>Evolución del volumen de las exportaciones de fruta hacia Honduras, por Tipo de Fruta producidas a Escala Nacional</t>
  </si>
  <si>
    <t>El gráfico muestra la Evolución del volumen de las exportaciones de fruta hacia Honduras, por Tipo de Fruta producidas a Escala Nacional, durante el Periodo 2012-2020, de acuerdo a datos recopilados por la Oficina de Estudios y Políticas Agrarias (ODEPA)- toneladas (t)</t>
  </si>
  <si>
    <t>Estadísticas,Agricultura,Fruta,Exportaciones,Honduras,Tipo de Fruta,Berries,Cítricos,Frutos de hueso (carozo),Frutos de pepita,Frutos secos,Frutos oleaginosos,Otros,Tropicales y subtropicales,Uva</t>
  </si>
  <si>
    <t>https://analytics.zoho.com/open-view/2395394000000988784?ZOHO_CRITERIA=%22Trasposicion_4.1%22.%22Id_auxiliar%22%3D79</t>
  </si>
  <si>
    <t>Número de empleados por Destino (Agroindustria), en la Comuna de Los Andes</t>
  </si>
  <si>
    <t>El gráfico muestra el Número de empleados por Destino (Agroindustria), en la Comuna de Los Andes, durante el Periodo 2018-2020, de acuerdo a datos recopilados por la Oficina de Estudios y Políticas Agrarias (ODEPA)- Kilogramo - Kg</t>
  </si>
  <si>
    <t>Estadísticas,ODEPA,Fruta,Agricultura,Número de empleados, Destino, Los Andes</t>
  </si>
  <si>
    <t>https://analytics.zoho.com/open-view/2395394000001846850?ZOHO_CRITERIA=%224.6%22.%22C%C3%B3digo_Comuna%22%3D5301</t>
  </si>
  <si>
    <t>Evolución del Valor de las exportaciones de Frutilla por Región de Origen, producidas a Escala Nacional</t>
  </si>
  <si>
    <t>El gráfico muestra la Evolución del Valor de las exportaciones de Frutilla por Región de Origen, producidas a Escala Nacional, durante el Periodo 2012-2020, de acuerdo a datos recopilados por la Oficina de Estudios y Políticas Agrarias (ODEPA)- USD</t>
  </si>
  <si>
    <t>https://analytics.zoho.com/open-view/2395394000006080811?ZOHO_CRITERIA=%22Trasposicion_4.2%22.%22Id_Categor%C3%ADa%22%20%3D%20100112025</t>
  </si>
  <si>
    <t>Volumen de las exportaciones de fruta hacia Estados Unidos, por Región de Origen producidas a Escala Nacional</t>
  </si>
  <si>
    <t>El mapa muestra el Volumen de las exportaciones de fruta hacia Estados Unidos, por Región de Origen producidas a Escala Nacional, durante el Año 2020, de acuerdo a datos recopilados por la Oficina de Estudios y Políticas Agrarias (ODEPA)- toneladas (t)</t>
  </si>
  <si>
    <t>Estadísticas,Agricultura,Fruta,Exportaciones,Estados Unidos,Región de Origen,Ñuble,Biobío,Maule,O'Higgins,Coquimbo,Valparaíso,Metropolitana</t>
  </si>
  <si>
    <t>https://analytics.zoho.com/open-view/2395394000000827189?ZOHO_CRITERIA=%22Trasposicion_4.1%22.%22Id_auxiliar%22%3D60</t>
  </si>
  <si>
    <t>Valor de de las exportaciones de Arándano por País de destino, producidas a Escala Nacional</t>
  </si>
  <si>
    <t>El mapa muestra el Valor de de las exportaciones de Arándano por País de destino, producidas a Escala Nacional, durante el Año 2020, de acuerdo a datos recopilados por la Oficina de Estudios y Políticas Agrarias (ODEPA)- USD</t>
  </si>
  <si>
    <t>Estadísticas,Agricultura,Fruta,Exportaciones,Chile,Arándano,Alemania,Argentina,Australia,Bélgica,Brasil,Canadá,China,Corea del Sur,Dinamarca,Emiratos Árabes Unidos,España,Estados Unidos,Francia,Irlanda,Israel,Italia,Japón,México,Nueva Zelanda,Países Bajos,Polonia,Reino Unido,Rusia,Singapur,Taiwán,Hong Kong</t>
  </si>
  <si>
    <t>https://analytics.zoho.com/open-view/2395394000006093021?ZOHO_CRITERIA=%22Trasposicion_4.2%22.%22Id_Categor%C3%ADa%22%20%3D%20100101001</t>
  </si>
  <si>
    <t>Evolución del Valor de las importaciones  de Fresca por País de origen</t>
  </si>
  <si>
    <t>El gráfico muestra la Evolución del Valor de las importaciones  de Fresca por País de origen, durante el Periodo 2012-2020, de acuerdo a datos recopilados por la Oficina de Estudios y Políticas Agrarias (ODEPA)- USD</t>
  </si>
  <si>
    <t>Estadísticas,Agricultura,Fruta,Importaciones,Chile,Fresca,Arándano,Frambuesa,Higo,Kiwi,,Limón,Mandarina,Naranja,Pomelo,Cereza,Ciruela,Damasco,Durazno,Nectarín,Manzana,Pera,Olivo,Palta,Chirimoya,Mango,Papaya,Piña,Plátano,Uva,Frutilla</t>
  </si>
  <si>
    <t>https://analytics.zoho.com/open-view/2395394000005672309?ZOHO_CRITERIA=%22Trasposicion_4.4%22.%22Id_Procesamiento%22%20%3D%205</t>
  </si>
  <si>
    <t>Palta</t>
  </si>
  <si>
    <t>Evolución del Valor de las exportaciones de Palta por Región de Origen, producidas a Escala Nacional</t>
  </si>
  <si>
    <t>El gráfico muestra la Evolución del Valor de las exportaciones de Palta por Región de Origen, producidas a Escala Nacional, durante el Periodo 2012-2020, de acuerdo a datos recopilados por la Oficina de Estudios y Políticas Agrarias (ODEPA)- USD</t>
  </si>
  <si>
    <t>Estadísticas,Agricultura,Fruta,Exportaciones,Chile,Palta,Antofagasta,Araucanía,Arica y Parinacota,Atacama,Biobío,Coquimbo,Magallanes,Maule,Mercadería extranjera nacionalizada,Metropolitana,O'Higgins,Tarapacá,Valparaíso</t>
  </si>
  <si>
    <t>https://analytics.zoho.com/open-view/2395394000006080811?ZOHO_CRITERIA=%22Trasposicion_4.2%22.%22Id_Categor%C3%ADa%22%20%3D%20100106002</t>
  </si>
  <si>
    <t>Valor de las importaciones de fruta provenientes de Vietnam, por Procesamiento</t>
  </si>
  <si>
    <t>El gráfico muestra el Valor de las importaciones de fruta provenientes de Vietnam, por Procesamiento, durante el Año 2020, de acuerdo a datos recopilados por la Oficina de Estudios y Políticas Agrarias (ODEPA)- USD</t>
  </si>
  <si>
    <t>https://analytics.zoho.com/open-view/2395394000005672933?ZOHO_CRITERIA=%22Trasposicion_4.4%22.%22Id_auxiliar%22%3D193</t>
  </si>
  <si>
    <t>Evolución del Valor de las importaciones  de Deshidratados por País de origen</t>
  </si>
  <si>
    <t>El gráfico muestra la Evolución del Valor de las importaciones  de Deshidratados por País de origen, durante el Periodo 2012-2020, de acuerdo a datos recopilados por la Oficina de Estudios y Políticas Agrarias (ODEPA)- USD</t>
  </si>
  <si>
    <t>Estadísticas,Agricultura,Fruta,Importaciones,Chile,Deshidratados,Arándano,Ciruela,Coco,Damasco,Durazno,Frambuesa,Frutilla,Manzana,Uva</t>
  </si>
  <si>
    <t>https://analytics.zoho.com/open-view/2395394000005672309?ZOHO_CRITERIA=%22Trasposicion_4.4%22.%22Id_Procesamiento%22%20%3D%204</t>
  </si>
  <si>
    <t>Valor de las importaciones de Frutos oleaginosos por País de origen</t>
  </si>
  <si>
    <t>El mapa muestra el Valor de las importaciones de Frutos oleaginosos por País de origen, durante el Año 2020, de acuerdo a datos recopilados por la Oficina de Estudios y Políticas Agrarias (ODEPA)- USD</t>
  </si>
  <si>
    <t>Estadísticas,Agricultura,Fruta,Importaciones,Chile,Frutos oleaginosos,Argentina,España,Italia,México,Perú,Túnez</t>
  </si>
  <si>
    <t>https://analytics.zoho.com/open-view/2395394000005681133?ZOHO_CRITERIA=%22Trasposicion_4.4%22.%22Id_Producto%22%20%3D%20100106</t>
  </si>
  <si>
    <t>Volumen  de fruta por Procesamiento, producidas en la Melipilla</t>
  </si>
  <si>
    <t>El gráfico muestra el Volumen  de fruta por Procesamiento, producidas en la Melipilla, durante el Periodo 2018-2020, de acuerdo a datos recopilados por la Oficina de Estudios y Políticas Agrarias (ODEPA)- Kilogramo - Kg</t>
  </si>
  <si>
    <t>Estadísticas,ODEPA,Fruta,Agricultura,Volumen de fruta, Procesamiento, Melipilla</t>
  </si>
  <si>
    <t>https://analytics.zoho.com/open-view/2395394000001840276?ZOHO_CRITERIA=%224.6%22.%22C%C3%B3digo_Comuna%22%3D13501</t>
  </si>
  <si>
    <t>100-C-13501</t>
  </si>
  <si>
    <t>Volumen de las importaciones de Ciruela, por País de origen</t>
  </si>
  <si>
    <t>El gráfico muestra el Volumen de las importaciones de Ciruela, por País de origen, durante el Año 2020, de acuerdo a datos recopilados por la Oficina de Estudios y Políticas Agrarias (ODEPA)- toneladas (t)</t>
  </si>
  <si>
    <t>Estadísticas,Agricultura,Fruta,Importaciones,Chile,Ciruela,Aceites,Congelados,Conservas,Deshidratados,Fresca,Frutos secos,Jugos</t>
  </si>
  <si>
    <t>https://analytics.zoho.com/open-view/2395394000005578723?ZOHO_CRITERIA=%22Trasposicion_4.3%22.%22Id_Categor%C3%ADa%22%3D100103002</t>
  </si>
  <si>
    <t>Número de empleados en agroindustria de frutas clasificadas como Berries por tipo de empresa a nivel nacional</t>
  </si>
  <si>
    <t>El gráfico muestra el Número de empleados en agroindustria de frutas clasificadas como Berries por tipo de empresa a nivel nacional, durante el Periodo 2018-2020, de acuerdo a datos recopilados por la Oficina de Estudios y Políticas Agrarias (ODEPA)- Kilogramo - Kg</t>
  </si>
  <si>
    <t>Estadísticas,ODEPA,Fruta,Agricultura,Número de empleados, Berries, Chile</t>
  </si>
  <si>
    <t>https://analytics.zoho.com/open-view/2395394000001905534?ZOHO_CRITERIA=%224.6%22.%22Id_Producto%22%3D100101</t>
  </si>
  <si>
    <t>Rendimiento histórico de Cultivos de Avena en la Región de Los Ríos</t>
  </si>
  <si>
    <t>Se detalla el rendimiento promedio histórico de cultivos de Avena según datos publicados por la Oficina de Estudios y Políticas Agrarias (ODEPA) para las Temporadas 1979/1980 a 2019/2020 en la Región de Los Ríos - quintales métricos por hectárea (qqm/ha)</t>
  </si>
  <si>
    <t>agricultura,agrícola,rendimiento,cultivo,quintales,ODEPA,estadísticas,Región de Los Ríos,Avena</t>
  </si>
  <si>
    <t>https://analytics.zoho.com/open-view/2395394000009125708?ZOHO_CRITERIA=%22Localiza%20CL%22.%22Codreg%22%3D14%20and%22Trasposicion_4.11%22.%22Id_cultivo%22%3D4</t>
  </si>
  <si>
    <t>Evolución del volumen de las importaciones de Naranja, por País de origen</t>
  </si>
  <si>
    <t>El gráfico muestra la Evolución del volumen de las importaciones de Naranja, por País de origen, durante el Periodo 2012-2020, de acuerdo a datos recopilados por la Oficina de Estudios y Políticas Agrarias (ODEPA)- toneladas (t)</t>
  </si>
  <si>
    <t>https://analytics.zoho.com/open-view/2395394000005572678?ZOHO_CRITERIA=%22Trasposicion_4.3%22.%22Id_Categor%C3%ADa%22%3D100102005</t>
  </si>
  <si>
    <t>Superficie plantada de especies frutales por Sistema de Plantación en la comuna de Llaillay</t>
  </si>
  <si>
    <t>Se representa la superficie plantada de frutales por Sistema de Plantación, Tipo de Cultivo y Especie Plantada en la comuna de Llaillay con base a datos recopilados por la Oficina de Estudios y Políticas Agrarias (ODEPA) en los Catastros Frutícolas Regionales de los años 2018-2019-2020.</t>
  </si>
  <si>
    <t>agricultura,agrícola,frutícola,superficie,plantaciones,fruta,ODEPA,comuna,región,Llaillay,Sistema Plantación</t>
  </si>
  <si>
    <t>https://analytics.zoho.com/open-view/2395394000008804399?ZOHO_CRITERIA=%22Localiza%20CL%22.%22Codcom%22%3D5703</t>
  </si>
  <si>
    <t>Número de empleados por Destino (Agroindustria), en la Comuna de San Felipe</t>
  </si>
  <si>
    <t>El gráfico muestra el Número de empleados por Destino (Agroindustria), en la Comuna de San Felipe, durante el Periodo 2018-2020, de acuerdo a datos recopilados por la Oficina de Estudios y Políticas Agrarias (ODEPA)- Kilogramo - Kg</t>
  </si>
  <si>
    <t>Estadísticas,ODEPA,Fruta,Agricultura,Número de empleados, Destino, San Felipe</t>
  </si>
  <si>
    <t>https://analytics.zoho.com/open-view/2395394000001846850?ZOHO_CRITERIA=%224.6%22.%22C%C3%B3digo_Comuna%22%3D5701</t>
  </si>
  <si>
    <t>100-C 5701</t>
  </si>
  <si>
    <t>Volumen  de fruta por Fruta, producidas en la Licantén</t>
  </si>
  <si>
    <t>El gráfico muestra el Volumen  de fruta por Fruta, producidas en la Licantén, durante el Periodo 2018-2020, de acuerdo a datos recopilados por la Oficina de Estudios y Políticas Agrarias (ODEPA)- Kilogramo - Kg</t>
  </si>
  <si>
    <t>Estadísticas,ODEPA,Fruta,Agricultura,Volumen de fruta, Fruta, Licantén</t>
  </si>
  <si>
    <t>https://analytics.zoho.com/open-view/2395394000001834799?ZOHO_CRITERIA=%224.6%22.%22C%C3%B3digo_Comuna%22%3D7303</t>
  </si>
  <si>
    <t>100-C-7303</t>
  </si>
  <si>
    <t>Valor  de las exportaciones de fruta de Mercadería extranjera nacionalizada por País de Destino</t>
  </si>
  <si>
    <t>El gráfico muestra el Valor  de las exportaciones de fruta de Mercadería extranjera nacionalizada por País de Destino, durante el Año 2020, de acuerdo a datos recopilados por la Oficina de Estudios y Políticas Agrarias (ODEPA)- USD</t>
  </si>
  <si>
    <t>Estadísticas,Agricultura,Fruta,Exportaciones,Chile,Mercadería extranjera nacionalizada,Alemania,Argentina,Australia,Austria,Bolivia,Brasil,Canadá,China,Colombia,Corea del Sur,Dinamarca,Ecuador,El Salvador,España,Estados Unidos,Francia,Guatemala,Haití,Honduras,Hong Kong,India,Indonesia,Italia,Japón,Marruecos,México,Nueva Zelanda,Otros,Países Bajos,Panamá,Paraguay,Perú,Puerto Rico,Reino Unido,República Dominicana,Rusia,Suiza,Tailandia,Taiwán,Terr. británico en América,Turquía,Uruguay</t>
  </si>
  <si>
    <t>https://analytics.zoho.com/open-view/2395394000006082192?ZOHO_CRITERIA=%22Trasposicion_4.2%22.%22C%C3%B3digo_Regi%C3%B3n%22%20%3D%2020</t>
  </si>
  <si>
    <t>Volumen de las exportaciones de Ciruela por País de destino, producidas a Escala Nacional</t>
  </si>
  <si>
    <t>El mapa muestra el Volumen de las exportaciones de Ciruela por País de destino, producidas a Escala Nacional, durante el Año 2020, de acuerdo a datos recopilados por la Oficina de Estudios y Políticas Agrarias (ODEPA)- toneladas (t)</t>
  </si>
  <si>
    <t>Estadísticas,Agricultura,Fruta,Exportaciones,Chile,Ciruela,Alemania,Arabia Saudita,Argelia,Australia,Brasil,Canadá,China,Colombia,Dinamarca,Ecuador,Egipto,España,Estados Unidos,Francia,Italia,Lituania,México,Noruega,Países Bajos,Perú,Polonia,Reino Unido,Rusia,Suecia,Taiwán,Ucrania,Venezuela,Vietnam,Hong Kong</t>
  </si>
  <si>
    <t>https://analytics.zoho.com/open-view/2395394000000824986?ZOHO_CRITERIA=%22Trasposicion_4.1%22.%22Id_Categor%C3%ADa%22%20%3D%20100103002</t>
  </si>
  <si>
    <t>Arveja Verde</t>
  </si>
  <si>
    <t>Precios Diarios de Arveja Verde durante el año 2021 en los Mercados Mayoristas de la Región del Biobío</t>
  </si>
  <si>
    <t>Evolución de los Precios diarios de Arveja Verde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</si>
  <si>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mayor,Variedad-Origen-Calidad,Arveja Verde,Región del Biobío</t>
  </si>
  <si>
    <t>https://analytics.zoho.com/open-view/2395394000008703957?ZOHO_CRITERIA=%22Hortaliza%20Consolidado%22.%22Codreg%22%3D8%20and%20%22Hortaliza%20Consolidado%22.%22Categor%C3%ADa%20ID%22%3D100112022%0A</t>
  </si>
  <si>
    <t xml:space="preserve"> Valor de las exportaciones de fruta hacia Turquía, por Región de Origen producidas a Escala Nacional</t>
  </si>
  <si>
    <t>El gráfico muestra el  Valor de las exportaciones de fruta hacia Turquía, por Región de Origen producidas a Escala Nacional, durante el Año 2020, de acuerdo a datos recopilados por la Oficina de Estudios y Políticas Agrarias (ODEPA)- USD</t>
  </si>
  <si>
    <t>https://analytics.zoho.com/open-view/2395394000006082507?ZOHO_CRITERIA=%22Trasposicion_4.2%22.%22ID_territorio%22%3D184</t>
  </si>
  <si>
    <t>Volumen de las importaciones de fruta provenientes de Argentina, por Fruta</t>
  </si>
  <si>
    <t>El gráfico muestra el Volumen de las importaciones de fruta provenientes de Argentina, por Fruta, durante el Año 2020, de acuerdo a datos recopilados por la Oficina de Estudios y Políticas Agrarias (ODEPA)- toneladas (t)</t>
  </si>
  <si>
    <t>Estadísticas,Agricultura,Fruta,Importaciones,Argentina,Fruta,Aceituna,Avellana,Ciruela,Damasco,Durazno,Frutilla,Manzana,Naranja,Nuez,Otros cítricos,Otros frutos,Palta,Pera,Uva</t>
  </si>
  <si>
    <t>https://analytics.zoho.com/open-view/2395394000005581111?ZOHO_CRITERIA=%22Trasposicion_4.3%22.%22Id_auxiliar%22%3D9</t>
  </si>
  <si>
    <t>Superficie plantada de especies frutales por Sistema de Plantación en la comuna de San Bernardo</t>
  </si>
  <si>
    <t>Se representa la superficie plantada de frutales por Sistema de Plantación, Tipo de Cultivo y Especie Plantada en la comuna de San Bernardo con base a datos recopilados por la Oficina de Estudios y Políticas Agrarias (ODEPA) en los Catastros Frutícolas Regionales de los años 2018-2019-2020.</t>
  </si>
  <si>
    <t>agricultura,agrícola,frutícola,superficie,plantaciones,fruta,ODEPA,comuna,región,San Bernardo,Sistema Plantación</t>
  </si>
  <si>
    <t>https://analytics.zoho.com/open-view/2395394000008804399?ZOHO_CRITERIA=%22Localiza%20CL%22.%22Codcom%22%3D13401</t>
  </si>
  <si>
    <t>Evolución del Valor de las importaciones  de Conservas por Tipo de Fruta</t>
  </si>
  <si>
    <t>El gráfico muestra la Evolución del Valor de las importaciones  de Conservas por Tipo de Fruta, durante el Periodo 2012-2020, de acuerdo a datos recopilados por la Oficina de Estudios y Políticas Agrarias (ODEPA)- USD</t>
  </si>
  <si>
    <t>https://analytics.zoho.com/open-view/2395394000005672447?ZOHO_CRITERIA=%22Trasposicion_4.4%22.%22Id_Procesamiento%22%20%3D%203</t>
  </si>
  <si>
    <t>Evolución del volumen de las importaciones de Damasco, por Procesamiento</t>
  </si>
  <si>
    <t>El gráfico muestra la Evolución del volumen de las importaciones de Damasco, por Procesamiento, durante el Periodo 2012-2020, de acuerdo a datos recopilados por la Oficina de Estudios y Políticas Agrarias (ODEPA)- toneladas (t)</t>
  </si>
  <si>
    <t>Estadísticas,Agricultura,Fruta,Importaciones,Chile,Damasco,Aceites,Congelados,Conservas,Deshidratados,Fresca,Frutos secos,Jugos</t>
  </si>
  <si>
    <t>https://analytics.zoho.com/open-view/2395394000005572799?ZOHO_CRITERIA=%22Trasposicion_4.3%22.%22Id_Categor%C3%ADa%22%3D100103003</t>
  </si>
  <si>
    <t xml:space="preserve"> Volumen de las exportaciones de fruta, por Fruta y Tipo de Fruta producidas en la Región de Arica y Parinacota</t>
  </si>
  <si>
    <t>El gráfico muestra el  Volumen de las exportaciones de fruta, por Fruta y Tipo de Fruta producidas en la Región de Arica y Parinacota, durante el Año 2020, de acuerdo a datos recopilados por la Oficina de Estudios y Políticas Agrarias (ODEPA)- toneladas (t)</t>
  </si>
  <si>
    <t>Estadísticas,Agricultura,Fruta,Exportaciones,Región de Arica y Parinacota,Fruta,Aceituna,Almendra,Arándanos y mirtilos,Cereza,Ciruela,Damasco,Durazno,Frutilla,Kiwi,Limón,Mandarina,Mangos y guayabas,Manzana,Mora,Naranja,Nuez,Otros berries,Otros frutos,Palta,Pera,Piña,Plátano,Pomelo,Uva</t>
  </si>
  <si>
    <t>https://analytics.zoho.com/open-view/2395394000005736560?ZOHO_CRITERIA=%22Trasposicion_4.1%22.%22C%C3%B3digo_Regi%C3%B3n%22%20%3D%2015</t>
  </si>
  <si>
    <t>Superficie plantada de  Manzano Verde según Variedad por Región a Escala Nacional</t>
  </si>
  <si>
    <t>Representación geográfica que muestra la superficie plantada de Manzano Verde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</si>
  <si>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Plantada,Manzano Verde</t>
  </si>
  <si>
    <t>https://analytics.zoho.com/open-view/2395394000008807134?ZOHO_CRITERIA=%224.12%20Sup%20Plantada%20Frut%C3%ADcola%22.%22id_especie%22%3D3</t>
  </si>
  <si>
    <t>Melón</t>
  </si>
  <si>
    <t>Precios Diarios de Melón durante el año 2021 en los Mercados Mayoristas de la Región de Coquimbo</t>
  </si>
  <si>
    <t>Evolución de los Precios diarios de Melón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</si>
  <si>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mayor,Variedad-Origen-Calidad,Melón,Región de Coquimbo</t>
  </si>
  <si>
    <t>https://analytics.zoho.com/open-view/2395394000008703957?ZOHO_CRITERIA=%22Hortaliza%20Consolidado%22.%22Codreg%22%3D4%20and%20%22Hortaliza%20Consolidado%22.%22Categor%C3%ADa%20ID%22%3D100112027%0A</t>
  </si>
  <si>
    <t>Número de empresas agrícolas por Comuna y Tipo de Procesamiento en la Región de O'Higgins</t>
  </si>
  <si>
    <t>La ilustración representa el número de empresas agrícolas de la Región de O'Higgins a escala comunal por Tipo de Procesamiento, entre los años 2018-2019 de acuerdo a datos recopilados del directorio de agroindustrías hortofrutícolas efectuados por la ODEPA</t>
  </si>
  <si>
    <t>agricultura,agrícola,frutícola,directorio,agroindustria,fruta,hortaliza,ODEPA,Procesamiento,Región de O'Higgins,Empresas por Tipo de Procesamiento</t>
  </si>
  <si>
    <t>https://analytics.zoho.com/open-view/2395394000008776493?ZOHO_CRITERIA=%22Localiza%20CL%22.%22Codreg%22%3D6</t>
  </si>
  <si>
    <t>Número de empleados por Destino (Agroindustria), en la Comuna de La Estrella</t>
  </si>
  <si>
    <t>El gráfico muestra el Número de empleados por Destino (Agroindustria), en la Comuna de La Estrella, durante el Periodo 2018-2020, de acuerdo a datos recopilados por la Oficina de Estudios y Políticas Agrarias (ODEPA)- Kilogramo - Kg</t>
  </si>
  <si>
    <t>Estadísticas,ODEPA,Fruta,Agricultura,Número de empleados, Destino, La Estrella</t>
  </si>
  <si>
    <t>https://analytics.zoho.com/open-view/2395394000001846850?ZOHO_CRITERIA=%224.6%22.%22C%C3%B3digo_Comuna%22%3D6202</t>
  </si>
  <si>
    <t>100-C 6202</t>
  </si>
  <si>
    <t>Precios Diarios de Tomate durante el año 2021 en los Mercados Mayoristas de la Región de Valparaíso</t>
  </si>
  <si>
    <t>Evolución de los Precios diarios de Tomate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</si>
  <si>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mayor,Variedad-Origen-Calidad,Tomate,Región de Valparaíso</t>
  </si>
  <si>
    <t>https://analytics.zoho.com/open-view/2395394000008703957?ZOHO_CRITERIA=%22Hortaliza%20Consolidado%22.%22Codreg%22%3D5%20and%20%22Hortaliza%20Consolidado%22.%22Categor%C3%ADa%20ID%22%3D100112020%0A</t>
  </si>
  <si>
    <t>Volumen  de fruta por Tipo de Fruta, producidas en la Cabildo</t>
  </si>
  <si>
    <t>El gráfico muestra el Volumen  de fruta por Tipo de Fruta, producidas en la Cabildo, durante el Periodo 2018-2020, de acuerdo a datos recopilados por la Oficina de Estudios y Políticas Agrarias (ODEPA)- Kilogramo - Kg</t>
  </si>
  <si>
    <t>Estadísticas,ODEPA,Fruta,Agricultura,Volumen de fruta, Tipo de Fruta, Cabildo</t>
  </si>
  <si>
    <t>https://analytics.zoho.com/open-view/2395394000001834352?ZOHO_CRITERIA=%224.6%22.%22C%C3%B3digo_Comuna%22%3D5402</t>
  </si>
  <si>
    <t>100-C-5402</t>
  </si>
  <si>
    <t>Valor  de las importaciones de  Frutos de pepita, por Fruta</t>
  </si>
  <si>
    <t>El gráfico muestra el Valor  de las importaciones de  Frutos de pepita, por Fruta, durante el Año 2020, de acuerdo a datos recopilados por la Oficina de Estudios y Políticas Agrarias (ODEPA)- USD</t>
  </si>
  <si>
    <t>https://analytics.zoho.com/open-view/2395394000005678024?ZOHO_CRITERIA=%22Trasposicion_4.4%22.%22Id_Producto%22%20%3D%20100104</t>
  </si>
  <si>
    <t>Precios Diarios de Pera durante el año 2021 en los Mercados Mayoristas de la Región Metropolitana</t>
  </si>
  <si>
    <t>Evolución de los Precios diarios de Pera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</si>
  <si>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mayor,Variedad-Origen-Calidad,Pera,Región Metropolitana</t>
  </si>
  <si>
    <t>https://analytics.zoho.com/open-view/2395394000008699297?ZOHO_CRITERIA=%22Fruta%20Consolidado%22.%22Codreg%22%3D13%20and%20%22Fruta%20Consolidado%22.%22Categor%C3%ADa%20ID%22%3D100104005</t>
  </si>
  <si>
    <t>Evolución del Valor de las importaciones provenientes de Francia, por Tipo de Fruta</t>
  </si>
  <si>
    <t>El gráfico muestra la Evolución del Valor de las importaciones provenientes de Francia, por Tipo de Fruta, durante el Periodo 2012-2020, de acuerdo a datos recopilados por la Oficina de Estudios y Políticas Agrarias (ODEPA)- USD</t>
  </si>
  <si>
    <t>https://analytics.zoho.com/open-view/2395394000005672550?ZOHO_CRITERIA=%22Trasposicion_4.4%22.%22Id_auxiliar%22%3D66</t>
  </si>
  <si>
    <t>Evolución del Valor de las exportaciones de fruta hacia Alemania, por Procesamiento, producidas a Escala Nacional</t>
  </si>
  <si>
    <t>El gráfico muestra la Evolución del Valor de las exportaciones de fruta hacia Alemania, por Procesamiento, producidas a Escala Nacional, durante el Periodo 2012-2020, de acuerdo a datos recopilados por la Oficina de Estudios y Políticas Agrarias (ODEPA)- USD</t>
  </si>
  <si>
    <t>Estadísticas,Agricultura,Fruta,Exportaciones,Alemania,Procesamiento,Aceites,Congelados,Conservas,Deshidratados,Fresca,Frutos secos,Jugos</t>
  </si>
  <si>
    <t>https://analytics.zoho.com/open-view/2395394000006080530?ZOHO_CRITERIA=%22Trasposicion_4.2%22.%22ID_territorio%22%3D3</t>
  </si>
  <si>
    <t>Evolución del volumen de las exportaciones de fruta hacia Reino Unido, por Región de Origen producidas a Escala Nacional</t>
  </si>
  <si>
    <t>El gráfico muestra la Evolución del volumen de las exportaciones de fruta hacia Reino Unido, por Región de Origen producidas a Escala Nacional, durante el Periodo 2012-2020, de acuerdo a datos recopilados por la Oficina de Estudios y Políticas Agrarias (ODEPA)- toneladas (t)</t>
  </si>
  <si>
    <t>https://analytics.zoho.com/open-view/2395394000000967000?ZOHO_CRITERIA=%22Trasposicion_4.1%22.%22Id_auxiliar%22%3D145</t>
  </si>
  <si>
    <t>Evolución del Valor  de las exportaciones de Frambuesa por Procesamiento, producidas a Escala Nacional</t>
  </si>
  <si>
    <t>El gráfico muestra la Evolución del Valor  de las exportaciones de Frambuesa por Procesamiento, producidas a Escala Nacional, durante el Periodo 2012-2020, de acuerdo a datos recopilados por la Oficina de Estudios y Políticas Agrarias (ODEPA)- USD</t>
  </si>
  <si>
    <t>Estadísticas,Agricultura,Fruta,Exportaciones,Chile,Frambuesa,Aceites,Congelados,Conservas,Deshidratados,Fresca,Frutos secos,Jugos</t>
  </si>
  <si>
    <t>https://analytics.zoho.com/open-view/2395394000006080903?ZOHO_CRITERIA=%22Trasposicion_4.2%22.%22Id_Categor%C3%ADa%22%20%3D%20100101004</t>
  </si>
  <si>
    <t>Número de empleados por Tipo de Fruta, en la Comuna de Quillota</t>
  </si>
  <si>
    <t>El gráfico muestra el Número de empleados por Tipo de Fruta, en la Comuna de Quillota, durante el Periodo 2018-2020, de acuerdo a datos recopilados por la Oficina de Estudios y Políticas Agrarias (ODEPA)- Kilogramo - Kg</t>
  </si>
  <si>
    <t>Estadísticas,ODEPA,Fruta,Agricultura,Número de empleados, Tipo de Fruta, Quillota</t>
  </si>
  <si>
    <t>https://analytics.zoho.com/open-view/2395394000001834656?ZOHO_CRITERIA=%224.6%22.%22C%C3%B3digo_Comuna%22%3D5501</t>
  </si>
  <si>
    <t>Superficie plantada de  Avellano según Variedad por Comuna en la Región de O'Higgins</t>
  </si>
  <si>
    <t>Representación geográfica de la superficie plantada de Avellano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</si>
  <si>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Plantada,Avellano</t>
  </si>
  <si>
    <t>https://analytics.zoho.com/open-view/2395394000008814573?ZOHO_CRITERIA=%224.12%20Sup%20Plantada%20Frut%C3%ADcola%22.%22Codreg%22%3D6%20and%20%224.12%20Sup%20Plantada%20Frut%C3%ADcola%22.%22id_especie%22%3D51</t>
  </si>
  <si>
    <t>Valor de las exportaciones de fruta hacia Noruega, por Fruta, producidas a Escala Nacional</t>
  </si>
  <si>
    <t>El gráfico muestra el Valor de las exportaciones de fruta hacia Noruega, por Fruta, producidas a Escala Nacional, durante el Año 2020, de acuerdo a datos recopilados por la Oficina de Estudios y Políticas Agrarias (ODEPA)- USD</t>
  </si>
  <si>
    <t>Estadísticas,Agricultura,Fruta,Exportaciones,Noruega,Fruta,</t>
  </si>
  <si>
    <t>https://analytics.zoho.com/open-view/2395394000006082651?ZOHO_CRITERIA=%22Trasposicion_4.2%22.%22ID_territorio%22%3D132</t>
  </si>
  <si>
    <t>Volumen  de fruta por Tipo de Envase, producidas en la Caldera</t>
  </si>
  <si>
    <t>El gráfico muestra el Volumen  de fruta por Tipo de Envase, producidas en la Caldera, durante el Periodo 2018-2020, de acuerdo a datos recopilados por la Oficina de Estudios y Políticas Agrarias (ODEPA)- Kilogramo - Kg</t>
  </si>
  <si>
    <t>Estadísticas,ODEPA,Fruta,Agricultura,Volumen de fruta, Tipo de Envase, Caldera</t>
  </si>
  <si>
    <t>https://analytics.zoho.com/open-view/2395394000001840783?ZOHO_CRITERIA=%224.6%22.%22C%C3%B3digo_Comuna%22%3D3102</t>
  </si>
  <si>
    <t>100-C-3102</t>
  </si>
  <si>
    <t>Superficie plantada de  Frambuesa según Variedad por Comuna en la Región de Coquimbo</t>
  </si>
  <si>
    <t>Representación geográfica de la superficie plantada de Frambuesa por Comuna en la Región de Coquimbo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</si>
  <si>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Coquimbo,Especie Plantada,Frambuesa</t>
  </si>
  <si>
    <t>https://analytics.zoho.com/open-view/2395394000008814573?ZOHO_CRITERIA=%224.12%20Sup%20Plantada%20Frut%C3%ADcola%22.%22Codreg%22%3D4%20and%20%224.12%20Sup%20Plantada%20Frut%C3%ADcola%22.%22id_especie%22%3D35</t>
  </si>
  <si>
    <t>Número de empresas procesadoras de Deshidratados por Comuna en la Región Metropolitana</t>
  </si>
  <si>
    <t>El Mapa muestra el Número de empresas agrícolas por Comuna en la Región Metropolitana, que procesan Deshidratados, entre los años 2018-2019, de acuerdo a datos recopilados del directorio de agroindustrías hortofrutícolas efectuados por la ODEPA.</t>
  </si>
  <si>
    <t>agricultura,agrícola,frutícola,directorio,agroindustria,fruta,hortaliza,ODEPA,Tipo Producto-Producto,Región Metropolitana,Deshidratados</t>
  </si>
  <si>
    <t>https://analytics.zoho.com/open-view/2395394000008783082?ZOHO_CRITERIA=%22Localiza%20CL%22.%22Codreg%22%3D13%20and%20%224.13%20Directorio%20Agroindustria%202020%22.%22Id_Procesamiento%22%3D4</t>
  </si>
  <si>
    <t>Comparativo del rendimiento promedio por Tipo de Cultivo para la Región de Los Ríos en las últimas 2 temporadas con datos disponibles</t>
  </si>
  <si>
    <t>Vista comparativa del rendimiento promedio por Tipo de Cultivo en las últimas 2 temporadas con información disponible, según datos provenientes de la Oficina de Estudios y Políticas Agrarias (ODEPA) para las Temporadas 2018/2019 - 2019/2020 en la Región de Los Ríos - quintales métricos por hectárea (qqm/ha)</t>
  </si>
  <si>
    <t>agricultura,agrícola,rendimiento,cultivo,quintales,ODEPA,estadísticas,Región de Los Ríos,Comparación de Rendimiento</t>
  </si>
  <si>
    <t>https://analytics.zoho.com/open-view/2395394000009294927?ZOHO_CRITERIA=%22Localiza%20CL%22.%22Codreg%22%3D14</t>
  </si>
  <si>
    <t>Superficie plantada de  Kiwi según Variedad por Comuna en la Región de La Araucanía</t>
  </si>
  <si>
    <t>Representación geográfica de la superficie plantada de Kiwi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</si>
  <si>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Plantada,Kiwi</t>
  </si>
  <si>
    <t>https://analytics.zoho.com/open-view/2395394000008814573?ZOHO_CRITERIA=%224.12%20Sup%20Plantada%20Frut%C3%ADcola%22.%22Codreg%22%3D9%20and%20%224.12%20Sup%20Plantada%20Frut%C3%ADcola%22.%22id_especie%22%3D18</t>
  </si>
  <si>
    <t>Volumen  de fruta por Fruta, producidas en la Puyehue</t>
  </si>
  <si>
    <t>El gráfico muestra el Volumen  de fruta por Fruta, producidas en la Puyehue, durante el Periodo 2018-2020, de acuerdo a datos recopilados por la Oficina de Estudios y Políticas Agrarias (ODEPA)- Kilogramo - Kg</t>
  </si>
  <si>
    <t>Estadísticas,ODEPA,Fruta,Agricultura,Volumen de fruta, Fruta, Puyehue</t>
  </si>
  <si>
    <t>https://analytics.zoho.com/open-view/2395394000001834799?ZOHO_CRITERIA=%224.6%22.%22C%C3%B3digo_Comuna%22%3D10304</t>
  </si>
  <si>
    <t>100-C-10304</t>
  </si>
  <si>
    <t>Superficie plantada de  Manzano Verde según Variedad por Comuna en la Región de La Araucanía</t>
  </si>
  <si>
    <t>Representación geográfica de la superficie plantada de Manzano Verde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</si>
  <si>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Plantada,Manzano Verde</t>
  </si>
  <si>
    <t>https://analytics.zoho.com/open-view/2395394000008814573?ZOHO_CRITERIA=%224.12%20Sup%20Plantada%20Frut%C3%ADcola%22.%22Codreg%22%3D9%20and%20%224.12%20Sup%20Plantada%20Frut%C3%ADcola%22.%22id_especie%22%3D3</t>
  </si>
  <si>
    <t xml:space="preserve"> Valor de las exportaciones de fruta hacia Nueva Zelanda, por Región de Origen producidas a Escala Nacional</t>
  </si>
  <si>
    <t>El gráfico muestra el  Valor de las exportaciones de fruta hacia Nueva Zelanda, por Región de Origen producidas a Escala Nacional, durante el Año 2020, de acuerdo a datos recopilados por la Oficina de Estudios y Políticas Agrarias (ODEPA)- USD</t>
  </si>
  <si>
    <t>Estadísticas,Agricultura,Fruta,Exportaciones,Nueva Zelanda,Región de Origen,Ñuble,Biobío,Maule,O'Higgins,Coquimbo,Valparaíso,Metropolitana</t>
  </si>
  <si>
    <t>https://analytics.zoho.com/open-view/2395394000006082507?ZOHO_CRITERIA=%22Trasposicion_4.2%22.%22ID_territorio%22%3D133</t>
  </si>
  <si>
    <t>Superficie plantada de especies frutales por Método de Riego en la comuna de Llanquihue</t>
  </si>
  <si>
    <t>Se representa la superficie plantada de frutales por Método de Riego con segmentadores incorporados por Tipo de Cultivo y Especie Plantada en la comuna de Llanquihue con base a datos recopilados por la Oficina de Estudios y Políticas Agrarias (ODEPA) en los Catastros Frutícolas Regionales de los años 2018-2019-2020.</t>
  </si>
  <si>
    <t>agricultura,agrícola,frutícola,superficie,plantaciones,fruta,ODEPA,comuna,región,Llanquihue,Método Riego</t>
  </si>
  <si>
    <t>https://analytics.zoho.com/open-view/2395394000008804811?ZOHO_CRITERIA=%22Localiza%20CL%22.%22Codcom%22%3D10107</t>
  </si>
  <si>
    <t>Superficie plantada de especies frutales por Sistema de Plantación en la comuna de Coinco</t>
  </si>
  <si>
    <t>Se representa la superficie plantada de frutales por Sistema de Plantación, Tipo de Cultivo y Especie Plantada en la comuna de Coinco con base a datos recopilados por la Oficina de Estudios y Políticas Agrarias (ODEPA) en los Catastros Frutícolas Regionales de los años 2018-2019-2020.</t>
  </si>
  <si>
    <t>agricultura,agrícola,frutícola,superficie,plantaciones,fruta,ODEPA,comuna,región,Coinco,Sistema Plantación</t>
  </si>
  <si>
    <t>https://analytics.zoho.com/open-view/2395394000008804399?ZOHO_CRITERIA=%22Localiza%20CL%22.%22Codcom%22%3D6103</t>
  </si>
  <si>
    <t>Valor de de las exportaciones de Cereza por País de destino, producidas a Escala Nacional</t>
  </si>
  <si>
    <t>El mapa muestra el Valor de de las exportaciones de Cereza por País de destino, producidas a Escala Nacional, durante el Año 2020, de acuerdo a datos recopilados por la Oficina de Estudios y Políticas Agrarias (ODEPA)- USD</t>
  </si>
  <si>
    <t>https://analytics.zoho.com/open-view/2395394000006093021?ZOHO_CRITERIA=%22Trasposicion_4.2%22.%22Id_Categor%C3%ADa%22%20%3D%20100103001</t>
  </si>
  <si>
    <t>Hidratación</t>
  </si>
  <si>
    <t>Volumen de  Hidratación por tipo de empresa producidas a nivel nacional</t>
  </si>
  <si>
    <t>El gráfico muestra el Volumen de  Hidratación por tipo de empresa producidas a nivel nacional, durante el Periodo 2018-2020, de acuerdo a datos recopilados por la Oficina de Estudios y Políticas Agrarias (ODEPA)- Kilogramo - Kg</t>
  </si>
  <si>
    <t>Estadísticas,ODEPA,Fruta,Agricultura,Volumen de fruta, Hidratación, Chile</t>
  </si>
  <si>
    <t>https://analytics.zoho.com/open-view/2395394000001914549?ZOHO_CRITERIA=%224.6%22.%22Id_Procesamiento%22%3D25</t>
  </si>
  <si>
    <t>Evolución del valor de las exportaciones de fruta hacia Ecuador, por Fruta, producidas a Escala Nacional</t>
  </si>
  <si>
    <t>El gráfico muestra la Evolución del valor de las exportaciones de fruta hacia Ecuador, por Fruta, producidas a Escala Nacional, durante el Periodo 2012-2020, de acuerdo a datos recopilados por la Oficina de Estudios y Políticas Agrarias (ODEPA)- USD</t>
  </si>
  <si>
    <t>https://analytics.zoho.com/open-view/2395394000006080485?ZOHO_CRITERIA=%22Trasposicion_4.2%22.%22ID_territorio%22%3D52</t>
  </si>
  <si>
    <t>Volumen  de fruta por Destino, producidas en la Frutillar</t>
  </si>
  <si>
    <t>El gráfico muestra el Volumen  de fruta por Destino, producidas en la Frutillar, durante el Periodo 2018-2020, de acuerdo a datos recopilados por la Oficina de Estudios y Políticas Agrarias (ODEPA)- Kilogramo - Kg</t>
  </si>
  <si>
    <t>Estadísticas,ODEPA,Fruta,Agricultura,Volumen de fruta, Destino, Frutillar</t>
  </si>
  <si>
    <t>https://analytics.zoho.com/open-view/2395394000001846568?ZOHO_CRITERIA=%224.6%22.%22C%C3%B3digo_Comuna%22%3D10105</t>
  </si>
  <si>
    <t>100-C-10105</t>
  </si>
  <si>
    <t>Número de empleados por agroindustria de Almendro según Región de origen, a nivel nacional</t>
  </si>
  <si>
    <t>El mapa muestra el Número de empleados por agroindustria de Almendro según Región de origen, a nivel nacional, durante el Periodo 2018-2020, de acuerdo a datos recopilados por la Oficina de Estudios y Políticas Agrarias (ODEPA)- Kilogramo - Kg</t>
  </si>
  <si>
    <t>https://analytics.zoho.com/open-view/2395394000001886157?ZOHO_CRITERIA=%224.6%22.%22Id_Categor%C3%ADa%22%3D100105001</t>
  </si>
  <si>
    <t>Superficie plantada de especies frutales por Especie en la comuna de Chile Chico</t>
  </si>
  <si>
    <t>Visualización de la superficie plantada de frutales por Especie con segmentador incorporado de Tipo de Cultivo en la comuna de Chile Chico con base a datos recopilados por la Oficina de Estudios y Políticas Agrarias (ODEPA) en los Catastros Frutícolas Regionales de los años 2018-2019-2020.</t>
  </si>
  <si>
    <t>agricultura,agrícola,frutícola,superficie,plantaciones,fruta,ODEPA,comuna,región,Chile Chico,Especie Plantada</t>
  </si>
  <si>
    <t>https://analytics.zoho.com/open-view/2395394000008803974?ZOHO_CRITERIA=%22Localiza%20CL%22.%22Codcom%22%3D11401</t>
  </si>
  <si>
    <t>Pepino dulce</t>
  </si>
  <si>
    <t>Precios Diarios de Pepino dulce durante el año 2021 en los Mercados Mayoristas de la Región del Biobío</t>
  </si>
  <si>
    <t>Evolución de los Precios diarios de Pepino dulce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</si>
  <si>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mayor,Variedad-Origen-Calidad,Pepino dulce,Región del Biobío</t>
  </si>
  <si>
    <t>https://analytics.zoho.com/open-view/2395394000008703957?ZOHO_CRITERIA=%22Hortaliza%20Consolidado%22.%22Codreg%22%3D8%20and%20%22Hortaliza%20Consolidado%22.%22Categor%C3%ADa%20ID%22%3D100112043%0A</t>
  </si>
  <si>
    <t>Superficie plantada de  Tangelo según Variedad por Comuna en la Región de Arica y Parinacota</t>
  </si>
  <si>
    <t>Representación geográfica de la superficie plantada de Tangelo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</si>
  <si>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Plantada,Tangelo</t>
  </si>
  <si>
    <t>https://analytics.zoho.com/open-view/2395394000008814573?ZOHO_CRITERIA=%224.12%20Sup%20Plantada%20Frut%C3%ADcola%22.%22Codreg%22%3D15%20and%20%224.12%20Sup%20Plantada%20Frut%C3%ADcola%22.%22id_especie%22%3D45</t>
  </si>
  <si>
    <t>Industriales</t>
  </si>
  <si>
    <t>Evolución del rendimiento promedio de cultivos de Industriales en la Región del Biobío para las series de tiempo disponibles</t>
  </si>
  <si>
    <t>Se muestra la evolución del rendimiento promedio de cultivos de Industriales en la Región del Biobío, según datos publicados por la Oficina de Estudios y Políticas Agrarias (ODEPA) para las Temporadas 1979/1980 a 2019/2020 a Escala Nacional - quintales métricos por hectárea (qqm/ha)</t>
  </si>
  <si>
    <t>agricultura,agrícola,rendimiento,cultivo,quintales,ODEPA,estadísticas,Región del Biobío,Industriales</t>
  </si>
  <si>
    <t>https://analytics.zoho.com/open-view/2395394000009297093?ZOHO_CRITERIA=%22Localiza%20CL%22.%22Codreg%22%3D8%20and%20%224.11%20Rendimiento%20regional%20cultivo%22.%22Id_producto%22%3D100113</t>
  </si>
  <si>
    <t>Superficie plantada de especies frutales por Tipo de Cultivo en la comuna de Paiguano</t>
  </si>
  <si>
    <t>Representación de la superficie plantada de frutales según Tipo de Cultivo en la comuna de Paiguano, con base en datos recopilados por la Oficina de Estudios y Políticas Agrarias (ODEPA) en los Catastros Frutícolas Regionales de los años 2018-2019-2020.</t>
  </si>
  <si>
    <t>agricultura,agrícola,frutícola,superficie,plantaciones,fruta,ODEPA,comuna,región,Paiguano,Tipo de Cultivo</t>
  </si>
  <si>
    <t>https://analytics.zoho.com/open-view/2395394000008803365?ZOHO_CRITERIA=%22Localiza%20CL%22.%22Codcom%22%3D4105</t>
  </si>
  <si>
    <t>Temporadas 2006/2007 a 2019/2020</t>
  </si>
  <si>
    <t>Rendimiento histórico de Cultivos de Tomate industrial en la Región del Biobío</t>
  </si>
  <si>
    <t>Se detalla el rendimiento promedio histórico de cultivos de Tomate industrial según datos publicados por la Oficina de Estudios y Políticas Agrarias (ODEPA) para las Temporadas 2006/2007 a 2019/2020 en la Región del Biobío - quintales métricos por hectárea (qqm/ha)</t>
  </si>
  <si>
    <t>agricultura,agrícola,rendimiento,cultivo,quintales,ODEPA,estadísticas,Región del Biobío,Tomate industrial</t>
  </si>
  <si>
    <t>https://analytics.zoho.com/open-view/2395394000009125708?ZOHO_CRITERIA=%22Localiza%20CL%22.%22Codreg%22%3D8%20and%22Trasposicion_4.11%22.%22Id_cultivo%22%3D27</t>
  </si>
  <si>
    <t>Número de empleados por Procesamiento (agroindustria), en la Comuna de Paine</t>
  </si>
  <si>
    <t>La nube de palabras muestra el Número de empleados por Procesamiento (agroindustria), en la Comuna de Paine, durante el Periodo 2018-2020, de acuerdo a datos recopilados por la Oficina de Estudios y Políticas Agrarias (ODEPA)- Kilogramo - Kg</t>
  </si>
  <si>
    <t>Estadísticas,ODEPA,Fruta,Agricultura,Número de empleados, Procesamiento, Paine</t>
  </si>
  <si>
    <t>https://analytics.zoho.com/open-view/2395394000001840481?ZOHO_CRITERIA=%224.6%22.%22C%C3%B3digo_Comuna%22%3D13404</t>
  </si>
  <si>
    <t>100-C 13404</t>
  </si>
  <si>
    <t>Volumen  de  Granado por Destino, producidas a nivel nacional</t>
  </si>
  <si>
    <t>El mapa muestra el Volumen  de  Granado por Destino, producidas a nivel nacional, durante el Periodo 2018-2020, de acuerdo a datos recopilados por la Oficina de Estudios y Políticas Agrarias (ODEPA)- Kilogramo - Kg</t>
  </si>
  <si>
    <t>Estadísticas,ODEPA,Fruta,Agricultura,Volumen de fruta, Granado, Chile</t>
  </si>
  <si>
    <t>https://analytics.zoho.com/open-view/2395394000001894719?ZOHO_CRITERIA=%224.6%22.%22Id_Categor%C3%ADa%22%3D100104001</t>
  </si>
  <si>
    <t>Otros frutos</t>
  </si>
  <si>
    <t>Valor de las exportaciones de Otros frutos por Región de Origen, producidas a Escala Nacional</t>
  </si>
  <si>
    <t>El gráfico muestra el Valor de las exportaciones de Otros frutos por Región de Origen, producidas a Escala Nacional, durante el Año 2020, de acuerdo a datos recopilados por la Oficina de Estudios y Políticas Agrarias (ODEPA)- USD</t>
  </si>
  <si>
    <t>Estadísticas,Agricultura,Fruta,Exportaciones,Chile,Otros frutos,Antofagasta,Araucanía,Arica y Parinacota,Atacama,Aysén,Biobío,Coquimbo,Los Lagos,Los Ríos,Magallanes,Maule,Mercadería extranjera nacionalizada,Metropolitana,Ñuble,O'Higgins,Tarapacá,Valparaíso</t>
  </si>
  <si>
    <t>https://analytics.zoho.com/open-view/2395394000006091863?ZOHO_CRITERIA=%22Trasposicion_4.2%22.%22Id_Categor%C3%ADa%22%20%3D%20100107012</t>
  </si>
  <si>
    <t>Número de empleados por Tipo de Fruta, en la Comuna de Villa Alegre</t>
  </si>
  <si>
    <t>El gráfico muestra el Número de empleados por Tipo de Fruta, en la Comuna de Villa Alegre, durante el Periodo 2018-2020, de acuerdo a datos recopilados por la Oficina de Estudios y Políticas Agrarias (ODEPA)- Kilogramo - Kg</t>
  </si>
  <si>
    <t>Estadísticas,ODEPA,Fruta,Agricultura,Número de empleados, Tipo de Fruta, Villa Alegre</t>
  </si>
  <si>
    <t>https://analytics.zoho.com/open-view/2395394000001834656?ZOHO_CRITERIA=%224.6%22.%22C%C3%B3digo_Comuna%22%3D7407</t>
  </si>
  <si>
    <t>100-C 7407</t>
  </si>
  <si>
    <t>Superficie plantada de especies frutales por Tipo de Cultivo en la comuna de La Cruz</t>
  </si>
  <si>
    <t>Representación de la superficie plantada de frutales según Tipo de Cultivo en la comuna de La Cruz, con base en datos recopilados por la Oficina de Estudios y Políticas Agrarias (ODEPA) en los Catastros Frutícolas Regionales de los años 2018-2019-2020.</t>
  </si>
  <si>
    <t>agricultura,agrícola,frutícola,superficie,plantaciones,fruta,ODEPA,comuna,región,La Cruz,Tipo de Cultivo</t>
  </si>
  <si>
    <t>https://analytics.zoho.com/open-view/2395394000008803365?ZOHO_CRITERIA=%22Localiza%20CL%22.%22Codcom%22%3D5504</t>
  </si>
  <si>
    <t>Superficie plantada de frutales por Variedad y Comuna en la Región de Coquimbo</t>
  </si>
  <si>
    <t>Vista integrada de la superficie plantada de frutales por Comuna y Especie Plantada con la opción de segmentación por Tipo de Cultivo y Especie Plantada en la Región de Coquimbo con base a datos recopilados por la Oficina de Estudios y Políticas Agrarias (ODEPA) en los Catastros Frutícolas Regionales de los años 2018-2019-2020.</t>
  </si>
  <si>
    <t>agricultura,agrícola,frutícola,superficie,plantaciones,fruta,ODEPA,comuna,región,Región de Coquimbo,Variedades Plantadas</t>
  </si>
  <si>
    <t>https://analytics.zoho.com/open-view/2395394000008820884?ZOHO_CRITERIA=%224.12%20Sup%20Plantada%20Frut%C3%ADcola%22.%22Codreg%22%3D4</t>
  </si>
  <si>
    <t>Número de empleados en agroindustria de Mora silvestre por tipo de empresa a nivel nacional</t>
  </si>
  <si>
    <t>El gráfico muestra el Número de empleados en agroindustria de Mora silvestre por tipo de empresa a nivel nacional, durante el Periodo 2018-2020, de acuerdo a datos recopilados por la Oficina de Estudios y Políticas Agrarias (ODEPA)- Kilogramo - Kg</t>
  </si>
  <si>
    <t>Estadísticas,ODEPA,Fruta,Agricultura,Número de empleados, Mora silvestre, Chile</t>
  </si>
  <si>
    <t>https://analytics.zoho.com/open-view/2395394000001914948?ZOHO_CRITERIA=%224.6%22.%22Id_Categor%C3%ADa%22%3D100101008</t>
  </si>
  <si>
    <t>Volumen  de fruta por Procesamiento, producidas en la Machalí</t>
  </si>
  <si>
    <t>El gráfico muestra el Volumen  de fruta por Procesamiento, producidas en la Machalí, durante el Periodo 2018-2020, de acuerdo a datos recopilados por la Oficina de Estudios y Políticas Agrarias (ODEPA)- Kilogramo - Kg</t>
  </si>
  <si>
    <t>Estadísticas,ODEPA,Fruta,Agricultura,Volumen de fruta, Procesamiento, Machalí</t>
  </si>
  <si>
    <t>https://analytics.zoho.com/open-view/2395394000001840276?ZOHO_CRITERIA=%224.6%22.%22C%C3%B3digo_Comuna%22%3D6108</t>
  </si>
  <si>
    <t>100-C-6108</t>
  </si>
  <si>
    <t>Volumen de las importaciones de fruta provenientes de Vietnam, por Tipo de Fruta</t>
  </si>
  <si>
    <t>El gráfico muestra el Volumen de las importaciones de fruta provenientes de Vietnam, por Tipo de Fruta, durante el Año 2020, de acuerdo a datos recopilados por la Oficina de Estudios y Políticas Agrarias (ODEPA)- toneladas (t)</t>
  </si>
  <si>
    <t>Estadísticas,Agricultura,Fruta,Importaciones,Vietnam,Tipo de Fruta,Cítricos,Frutos de hueso,Frutos de pepita,Tropicales y subtropicales, Uva</t>
  </si>
  <si>
    <t>https://analytics.zoho.com/open-view/2395394000005578899?ZOHO_CRITERIA=%22Trasposicion_4.3%22.%22Id_auxiliar%22%3D193</t>
  </si>
  <si>
    <t>Volumen  de  Arándano americano por Región de origen, producidas a nivel nacional</t>
  </si>
  <si>
    <t>El mapa muestra el Volumen  de  Arándano americano por Región de origen, producidas a nivel nacional, durante el Periodo 2018-2020, de acuerdo a datos recopilados por la Oficina de Estudios y Políticas Agrarias (ODEPA)- Kilogramo - Kg</t>
  </si>
  <si>
    <t>https://analytics.zoho.com/open-view/2395394000001878889?ZOHO_CRITERIA=%224.6%22.%22Id_Categor%C3%ADa%22%3D100101001</t>
  </si>
  <si>
    <t>Superficie plantada de especies frutales por Tipo de Cultivo en la comuna de Chillán Viejo</t>
  </si>
  <si>
    <t>Representación de la superficie plantada de frutales según Tipo de Cultivo en la comuna de Chillán Viejo, con base en datos recopilados por la Oficina de Estudios y Políticas Agrarias (ODEPA) en los Catastros Frutícolas Regionales de los años 2018-2019-2020.</t>
  </si>
  <si>
    <t>agricultura,agrícola,frutícola,superficie,plantaciones,fruta,ODEPA,comuna,región,Chillán Viejo,Tipo de Cultivo</t>
  </si>
  <si>
    <t>https://analytics.zoho.com/open-view/2395394000008803365?ZOHO_CRITERIA=%22Localiza%20CL%22.%22Codcom%22%3D16103</t>
  </si>
  <si>
    <t>Evolución del volumen de las exportaciones de fruta, por Fruta producidas en la Región de Los Ríos</t>
  </si>
  <si>
    <t>El gráfico muestra la Evolución del volumen de las exportaciones de fruta, por Fruta producidas en la Región de Los Ríos, durante el Periodo 2012-2020, de acuerdo a datos recopilados por la Oficina de Estudios y Políticas Agrarias (ODEPA)- toneladas (t)</t>
  </si>
  <si>
    <t>Estadísticas,Agricultura,Fruta,Exportaciones,Región de Los Ríos,Fruta,Arándanos y mirtilos,Castaña,Cereza,Ciruela,Frambuesa,Frutilla,Higo,Kiwi,Manzana,Mora,Nuez,Otros berries,Otros frutos,Pera,Uva</t>
  </si>
  <si>
    <t>https://analytics.zoho.com/open-view/2395394000000943381?ZOHO_CRITERIA=%22Trasposicion_4.1%22.%22C%C3%B3digo_Regi%C3%B3n%22%20%3D%2014</t>
  </si>
  <si>
    <t>Valor de las exportaciones de fruta hacia El Salvador, por Procesamiento, producidas a Escala Nacional</t>
  </si>
  <si>
    <t>El gráfico muestra el Valor de las exportaciones de fruta hacia El Salvador, por Procesamiento, producidas a Escala Nacional, durante el Año 2020, de acuerdo a datos recopilados por la Oficina de Estudios y Políticas Agrarias (ODEPA)- USD</t>
  </si>
  <si>
    <t>Estadísticas,Agricultura,Fruta,Exportaciones,El Salvador,Procesamiento,Aceites,Congelados,Conservas,Deshidratados,Fresca,Frutos secos,Jugos</t>
  </si>
  <si>
    <t>https://analytics.zoho.com/open-view/2395394000006082722?ZOHO_CRITERIA=%22Trasposicion_4.2%22.%22ID_territorio%22%3D54</t>
  </si>
  <si>
    <t>Superficie plantada de especies frutales por Sistema de Plantación en la comuna de Lolol</t>
  </si>
  <si>
    <t>Se representa la superficie plantada de frutales por Sistema de Plantación, Tipo de Cultivo y Especie Plantada en la comuna de Lolol con base a datos recopilados por la Oficina de Estudios y Políticas Agrarias (ODEPA) en los Catastros Frutícolas Regionales de los años 2018-2019-2020.</t>
  </si>
  <si>
    <t>agricultura,agrícola,frutícola,superficie,plantaciones,fruta,ODEPA,comuna,región,Lolol,Sistema Plantación</t>
  </si>
  <si>
    <t>https://analytics.zoho.com/open-view/2395394000008804399?ZOHO_CRITERIA=%22Localiza%20CL%22.%22Codcom%22%3D6304</t>
  </si>
  <si>
    <t>Número de empleados por Destino (Agroindustria), en la Comuna de Yerbas Buenas</t>
  </si>
  <si>
    <t>El gráfico muestra el Número de empleados por Destino (Agroindustria), en la Comuna de Yerbas Buenas, durante el Periodo 2018-2020, de acuerdo a datos recopilados por la Oficina de Estudios y Políticas Agrarias (ODEPA)- Kilogramo - Kg</t>
  </si>
  <si>
    <t>Estadísticas,ODEPA,Fruta,Agricultura,Número de empleados, Destino, Yerbas Buenas</t>
  </si>
  <si>
    <t>https://analytics.zoho.com/open-view/2395394000001846850?ZOHO_CRITERIA=%224.6%22.%22C%C3%B3digo_Comuna%22%3D7408</t>
  </si>
  <si>
    <t>100-C 7408</t>
  </si>
  <si>
    <t>Superficie plantada de  Arándano americano según Variedad por Comuna en la Región de Atacama</t>
  </si>
  <si>
    <t>Representación geográfica de la superficie plantada de Arándano americano por Comuna en la Región de Atacama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</si>
  <si>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Atacama,Especie Plantada,Arándano americano</t>
  </si>
  <si>
    <t>https://analytics.zoho.com/open-view/2395394000008814573?ZOHO_CRITERIA=%224.12%20Sup%20Plantada%20Frut%C3%ADcola%22.%22Codreg%22%3D3%20and%20%224.12%20Sup%20Plantada%20Frut%C3%ADcola%22.%22id_especie%22%3D1</t>
  </si>
  <si>
    <t>Valor de las exportaciones de fruta hacia Marruecos, por Fruta, producidas a Escala Nacional</t>
  </si>
  <si>
    <t>El gráfico muestra el Valor de las exportaciones de fruta hacia Marruecos, por Fruta, producidas a Escala Nacional, durante el Año 2020, de acuerdo a datos recopilados por la Oficina de Estudios y Políticas Agrarias (ODEPA)- USD</t>
  </si>
  <si>
    <t>Estadísticas,Agricultura,Fruta,Exportaciones,Marruecos,Fruta,</t>
  </si>
  <si>
    <t>https://analytics.zoho.com/open-view/2395394000006082651?ZOHO_CRITERIA=%22Trasposicion_4.2%22.%22ID_territorio%22%3D116</t>
  </si>
  <si>
    <t>Superficie plantada de  Caqui según Variedad por Comuna en la Región de O'Higgins</t>
  </si>
  <si>
    <t>Representación geográfica de la superficie plantada de Caqui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</si>
  <si>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Plantada,Caqui</t>
  </si>
  <si>
    <t>https://analytics.zoho.com/open-view/2395394000008814573?ZOHO_CRITERIA=%224.12%20Sup%20Plantada%20Frut%C3%ADcola%22.%22Codreg%22%3D6%20and%20%224.12%20Sup%20Plantada%20Frut%C3%ADcola%22.%22id_especie%22%3D27</t>
  </si>
  <si>
    <t>Rendimiento histórico de Cultivos de Lupino Australiano y Dulce en la Región de La Araucanía</t>
  </si>
  <si>
    <t>Se detalla el rendimiento promedio histórico de cultivos de Lupino Australiano y Dulce según datos publicados por la Oficina de Estudios y Políticas Agrarias (ODEPA) para las Temporadas 2012/2013 a 2019/2020 en la Región de La Araucanía - quintales métricos por hectárea (qqm/ha)</t>
  </si>
  <si>
    <t>agricultura,agrícola,rendimiento,cultivo,quintales,ODEPA,estadísticas,Región de La Araucanía,Lupino Australiano y Dulce</t>
  </si>
  <si>
    <t>https://analytics.zoho.com/open-view/2395394000009125708?ZOHO_CRITERIA=%22Localiza%20CL%22.%22Codreg%22%3D9%20and%22Trasposicion_4.11%22.%22Id_cultivo%22%3D14</t>
  </si>
  <si>
    <t>Precios Diarios de Pomelo durante el año 2021 en los Mercados Mayoristas de la Región de La Araucanía</t>
  </si>
  <si>
    <t>Evolución de los Precios diarios de Pomelo en pesos chilenos por kilogramo desde el 1/1/2021 a la fecha en los Mercados Mayoristas de la Región de La Araucanía con base en datos reportados por la Oficina de Estudios y Políticas Agrarias (ODEPA)</t>
  </si>
  <si>
    <t>precio,diario,ODEPA,agrícola,productos agrícolas,verduras,por mayor,Variedad-Origen-Calidad,Pomelo,Región de La Araucanía</t>
  </si>
  <si>
    <t>https://analytics.zoho.com/open-view/2395394000008699297?ZOHO_CRITERIA=%22Fruta%20Consolidado%22.%22Codreg%22%3D9%20and%20%22Fruta%20Consolidado%22.%22Categor%C3%ADa%20ID%22%3D100102006</t>
  </si>
  <si>
    <t>Superficie plantada de  Moras cultivadas e híbridos según Variedad por Comuna en la Región del Biobío</t>
  </si>
  <si>
    <t>Representación geográfica de la superficie plantada de Moras cultivadas e híbridos por Comuna en la Región del Biobío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</si>
  <si>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del Biobío,Especie Plantada,Moras cultivadas e híbridos</t>
  </si>
  <si>
    <t>https://analytics.zoho.com/open-view/2395394000008814573?ZOHO_CRITERIA=%224.12%20Sup%20Plantada%20Frut%C3%ADcola%22.%22Codreg%22%3D8%20and%20%224.12%20Sup%20Plantada%20Frut%C3%ADcola%22.%22id_especie%22%3D36</t>
  </si>
  <si>
    <t>Volumen de las exportaciones de Cereza por Región de Origen, producidas a Escala Nacional</t>
  </si>
  <si>
    <t>El mapa muestra el Volumen de las exportaciones de Cereza por Región de Origen, producidas a Escala Nacional, durante el Año 2020, de acuerdo a datos recopilados por la Oficina de Estudios y Políticas Agrarias (ODEPA)- toneladas (t)</t>
  </si>
  <si>
    <t>https://analytics.zoho.com/open-view/2395394000000824786?ZOHO_CRITERIA=%22Trasposicion_4.1%22.%22Id_Categor%C3%ADa%22%20%3D%20100103001</t>
  </si>
  <si>
    <t>Otros cítricos</t>
  </si>
  <si>
    <t>Evolución del Valor de las exportaciones de Otros cítricos por Región de Origen, producidas a Escala Nacional</t>
  </si>
  <si>
    <t>El gráfico muestra la Evolución del Valor de las exportaciones de Otros cítricos por Región de Origen, producidas a Escala Nacional, durante el Periodo 2012-2020, de acuerdo a datos recopilados por la Oficina de Estudios y Políticas Agrarias (ODEPA)- USD</t>
  </si>
  <si>
    <t>Estadísticas,Agricultura,Fruta,Exportaciones,Chile,Otros cítricos,Araucanía,Biobío,Magallanes,Maule,Mercadería extranjera nacionalizada,Metropolitana,O'Higgins,Valparaíso</t>
  </si>
  <si>
    <t>https://analytics.zoho.com/open-view/2395394000006080811?ZOHO_CRITERIA=%22Trasposicion_4.2%22.%22Id_Categor%C3%ADa%22%20%3D%20100102008</t>
  </si>
  <si>
    <t>Volumen de las exportaciones de fruta hacia Puerto Rico, por Procesamiento producidas a Escala Nacional</t>
  </si>
  <si>
    <t>El gráfico muestra el Volumen de las exportaciones de fruta hacia Puerto Rico, por Procesamiento producidas a Escala Nacional, durante el Año 2020, de acuerdo a datos recopilados por la Oficina de Estudios y Políticas Agrarias (ODEPA)- toneladas (t)</t>
  </si>
  <si>
    <t>Estadísticas,Agricultura,Fruta,Exportaciones,Puerto Rico,Procesamiento,Aceites,Congelados,Conservas,Deshidratados,Fresca,Frutos secos,Jugos</t>
  </si>
  <si>
    <t>https://analytics.zoho.com/open-view/2395394000000827608?ZOHO_CRITERIA=%22Trasposicion_4.1%22.%22Id_auxiliar%22%3D3097</t>
  </si>
  <si>
    <t>Evolución del valor de las exportaciones de fruta hacia Puerto Rico, por Fruta, producidas a Escala Nacional</t>
  </si>
  <si>
    <t>El gráfico muestra la Evolución del valor de las exportaciones de fruta hacia Puerto Rico, por Fruta, producidas a Escala Nacional, durante el Periodo 2012-2020, de acuerdo a datos recopilados por la Oficina de Estudios y Políticas Agrarias (ODEPA)- USD</t>
  </si>
  <si>
    <t>Estadísticas,Agricultura,Fruta,Exportaciones,Puerto Rico,Fruta,Almendra,Avellana,Damasco,Durazno,Frutilla,Mandarina,Nectarín,Otros berries,Otros cítricos,Otros frutos,Otros frutos secos,Pera,Piña,Plumcots</t>
  </si>
  <si>
    <t>https://analytics.zoho.com/open-view/2395394000006080485?ZOHO_CRITERIA=%22Trasposicion_4.2%22.%22ID_territorio%22%3D3097</t>
  </si>
  <si>
    <t>Evolución del Valor de las importaciones provenientes de Túnez, por Tipo de Fruta</t>
  </si>
  <si>
    <t>El gráfico muestra la Evolución del Valor de las importaciones provenientes de Túnez, por Tipo de Fruta, durante el Periodo 2012-2020, de acuerdo a datos recopilados por la Oficina de Estudios y Políticas Agrarias (ODEPA)- USD</t>
  </si>
  <si>
    <t>Estadísticas,Agricultura,Fruta,Importaciones,Túnez,Tipo de Fruta,Frutos oleaginosos,Frutos secos</t>
  </si>
  <si>
    <t>https://analytics.zoho.com/open-view/2395394000005672550?ZOHO_CRITERIA=%22Trasposicion_4.4%22.%22Id_auxiliar%22%3D182</t>
  </si>
  <si>
    <t>Volumen  de fruta por Procesamiento, producidas en la Yungay</t>
  </si>
  <si>
    <t>El gráfico muestra el Volumen  de fruta por Procesamiento, producidas en la Yungay, durante el Periodo 2018-2020, de acuerdo a datos recopilados por la Oficina de Estudios y Políticas Agrarias (ODEPA)- Kilogramo - Kg</t>
  </si>
  <si>
    <t>Estadísticas,ODEPA,Fruta,Agricultura,Volumen de fruta, Procesamiento, Yungay</t>
  </si>
  <si>
    <t>https://analytics.zoho.com/open-view/2395394000001840276?ZOHO_CRITERIA=%224.6%22.%22C%C3%B3digo_Comuna%22%3D16109</t>
  </si>
  <si>
    <t>100-C-16109</t>
  </si>
  <si>
    <t>Volumen de las importaciones de fruta, por Fruta</t>
  </si>
  <si>
    <t>El mapa muestra el Volumen de las importaciones de fruta, por Fruta, durante el Año 2020, de acuerdo a datos recopilados por la Oficina de Estudios y Políticas Agrarias (ODEPA)- toneladas (t)</t>
  </si>
  <si>
    <t>Estadísticas,Agricultura,Fruta,Importaciones,Chile,Fruta,Aceituna,Almendra,Arándano,Avellana,Cereza,Ciruela,Coco,Damasco,Durazno,Frambuesa,Frutilla,Kiwi,Limón,Mandarina,Mango,Manzana,Mora,Naranja,Nuez,Palta,Pera,Piña,Pistacho,Plátano,Pomelo,Uva</t>
  </si>
  <si>
    <t>https://analytics.zoho.com/open-view/2395394000005574713</t>
  </si>
  <si>
    <t>Superficie plantada de  Limonero según Variedad por Comuna en la Región de Maule</t>
  </si>
  <si>
    <t>Representación geográfica de la superficie plantada de Limonero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</si>
  <si>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Plantada,Limonero</t>
  </si>
  <si>
    <t>https://analytics.zoho.com/open-view/2395394000008814573?ZOHO_CRITERIA=%224.12%20Sup%20Plantada%20Frut%C3%ADcola%22.%22Codreg%22%3D7%20and%20%224.12%20Sup%20Plantada%20Frut%C3%ADcola%22.%22id_especie%22%3D4</t>
  </si>
  <si>
    <t>Valor de las exportaciones de Frutos oleaginosos por País de destino, producidas a Escala Nacional</t>
  </si>
  <si>
    <t>El gráfico muestra el Valor de las exportaciones de Frutos oleaginosos por País de destino, producidas a Escala Nacional, durante el Año 2020, de acuerdo a datos recopilados por la Oficina de Estudios y Políticas Agrarias (ODEPA)- USD</t>
  </si>
  <si>
    <t>Estadísticas,Agricultura,Fruta,Exportaciones,Chile,Frutos oleaginosos,Alemania,Arabia Saudita,Argentina,Australia,Austria,Bélgica,Brasil,Canadá,China,Colombia,Corea del Sur,Costa Rica,Cuba,Dinamarca,Ecuador,Emiratos Árabes Unidos,España,Estados Unidos,Francia,Grecia,Guatemala,Italia,Japón,Kuwait,Letonia,Malasia,México,Omán,Países Bajos,Paraguay,Perú,Polonia,Portugal,Reino Unido,Rusia,Singapur,Suecia,Suiza,Tailandia,Taiwán,Turquía,Ucrania,Uruguay,Venezuela,Vietnam,Hong Kong</t>
  </si>
  <si>
    <t>https://analytics.zoho.com/open-view/2395394000006082838?ZOHO_CRITERIA=%22Trasposicion_4.2%22.%22Id_Producto%22%20%3D%20100106</t>
  </si>
  <si>
    <t>Volumen  de fruta por Destino, producidas en la Los Vilos</t>
  </si>
  <si>
    <t>El gráfico muestra el Volumen  de fruta por Destino, producidas en la Los Vilos, durante el Periodo 2018-2020, de acuerdo a datos recopilados por la Oficina de Estudios y Políticas Agrarias (ODEPA)- Kilogramo - Kg</t>
  </si>
  <si>
    <t>Estadísticas,ODEPA,Fruta,Agricultura,Volumen de fruta, Destino, Los Vilos</t>
  </si>
  <si>
    <t>https://analytics.zoho.com/open-view/2395394000001846568?ZOHO_CRITERIA=%224.6%22.%22C%C3%B3digo_Comuna%22%3D4203</t>
  </si>
  <si>
    <t>100-C-4203</t>
  </si>
  <si>
    <t>Evolución del Valor de las importaciones de Limón por País de origen</t>
  </si>
  <si>
    <t>El gráfico muestra la Evolución del Valor de las importaciones de Limón por País de origen, durante el Periodo 2012-2020, de acuerdo a datos recopilados por la Oficina de Estudios y Políticas Agrarias (ODEPA)- USD</t>
  </si>
  <si>
    <t>Estadísticas,Agricultura,Fruta,Importaciones,Chile,Limón,China,Colombia,Estados Unidos,Perú</t>
  </si>
  <si>
    <t>https://analytics.zoho.com/open-view/2395394000005672161?ZOHO_CRITERIA=%22Trasposicion_4.4%22.%22Id_Categor%C3%ADa%22%20%3D%20100102003</t>
  </si>
  <si>
    <t>Evolución del volumen de las exportaciones de Palta por Procesamiento, producidas a Escala Nacional</t>
  </si>
  <si>
    <t>El gráfico muestra la Evolución del volumen de las exportaciones de Palta por Procesamiento, producidas a Escala Nacional, durante el Periodo 2012-2020, de acuerdo a datos recopilados por la Oficina de Estudios y Políticas Agrarias (ODEPA)- toneladas (t)</t>
  </si>
  <si>
    <t>Estadísticas,Agricultura,Fruta,Exportaciones,Chile,Palta,Aceites,Congelados,Conservas,Deshidratados,Fresca,Frutos secos,Jugos</t>
  </si>
  <si>
    <t>https://analytics.zoho.com/open-view/2395394000000976999?ZOHO_CRITERIA=%22Trasposicion_4.1%22.%22Id_Categor%C3%ADa%22%20%3D%20100106002</t>
  </si>
  <si>
    <t>Número de empleados por Destino (Agroindustria), en la Comuna de Graneros</t>
  </si>
  <si>
    <t>El gráfico muestra el Número de empleados por Destino (Agroindustria), en la Comuna de Graneros, durante el Periodo 2018-2020, de acuerdo a datos recopilados por la Oficina de Estudios y Políticas Agrarias (ODEPA)- Kilogramo - Kg</t>
  </si>
  <si>
    <t>Estadísticas,ODEPA,Fruta,Agricultura,Número de empleados, Destino, Graneros</t>
  </si>
  <si>
    <t>https://analytics.zoho.com/open-view/2395394000001846850?ZOHO_CRITERIA=%224.6%22.%22C%C3%B3digo_Comuna%22%3D6106</t>
  </si>
  <si>
    <t>Volumen de las importaciones de fruta provenientes de Bélgica, por Tipo de Fruta</t>
  </si>
  <si>
    <t>El gráfico muestra el Volumen de las importaciones de fruta provenientes de Bélgica, por Tipo de Fruta, durante el Año 2020, de acuerdo a datos recopilados por la Oficina de Estudios y Políticas Agrarias (ODEPA)- toneladas (t)</t>
  </si>
  <si>
    <t>Estadísticas,Agricultura,Fruta,Importaciones,Bélgica,Tipo de Fruta,Berries,Cítricos,Frutos Oleaginosos,Frutos secos,Tropicales y subtropicales</t>
  </si>
  <si>
    <t>https://analytics.zoho.com/open-view/2395394000005578899?ZOHO_CRITERIA=%22Trasposicion_4.3%22.%22Id_auxiliar%22%3D18</t>
  </si>
  <si>
    <t>Volumen de las exportaciones de Jugos por País de destino, producidas a Escala Nacional</t>
  </si>
  <si>
    <t>El mapa muestra el Volumen de las exportaciones de Jugos por País de destino, producidas a Escala Nacional, durante el Año 2020, de acuerdo a datos recopilados por la Oficina de Estudios y Políticas Agrarias (ODEPA)- toneladas (t)</t>
  </si>
  <si>
    <t>Estadísticas,Agricultura,Fruta,Exportaciones,Jugos,País de destino,Guayabo,Mango,Papaya,Durazno Fresco,Membrillo,Cereza,Durazno Conservero,Uva de Mesa,Ciruela Europea,Ciruelo Japonés,Kiwi,Pera,Cramberry,Manzano,Arándano,Frambuesa,Frutilla,Mora Silvestre</t>
  </si>
  <si>
    <t>https://analytics.zoho.com/open-view/2395394000005862039?ZOHO_CRITERIA=%22Trasposicion_4.1%22.%22Id_Procesamiento%22%20%3D%207</t>
  </si>
  <si>
    <t>Superficie plantada de especies frutales clasificadas como Otros Tipos por Comuna en la Región de Valparaíso</t>
  </si>
  <si>
    <t>Representación geográfica de la superficie plantada de Otros Tipos en la Región de Valparaíso por Comuna, de acuerdo a datos recopilados por la Oficina de Estudios y Políticas Agrarias (ODEPA) en los Catastros Frutícolas Regionales de los años 2018-2019-2020.</t>
  </si>
  <si>
    <t>agricultura,agrícola,frutícola,superficie,plantaciones,fruta,ODEPA,comuna,región,Región de Valparaíso,Tipo de Cultivo,Otros Tipos</t>
  </si>
  <si>
    <t>https://analytics.zoho.com/open-view/2395394000008814386?ZOHO_CRITERIA=%224.12%20Sup%20Plantada%20Frut%C3%ADcola%22.%22Codreg%22%3D5%20and%20%224.12%20Sup%20Plantada%20Frut%C3%ADcola%22.%22Id_producto%22%3D100107</t>
  </si>
  <si>
    <t>Superficie plantada de especies frutales por Método de Riego en la comuna de San Antonio</t>
  </si>
  <si>
    <t>Se representa la superficie plantada de frutales por Método de Riego con segmentadores incorporados por Tipo de Cultivo y Especie Plantada en la comuna de San Antonio con base a datos recopilados por la Oficina de Estudios y Políticas Agrarias (ODEPA) en los Catastros Frutícolas Regionales de los años 2018-2019-2020.</t>
  </si>
  <si>
    <t>agricultura,agrícola,frutícola,superficie,plantaciones,fruta,ODEPA,comuna,región,San Antonio,Método Riego</t>
  </si>
  <si>
    <t>https://analytics.zoho.com/open-view/2395394000008804811?ZOHO_CRITERIA=%22Localiza%20CL%22.%22Codcom%22%3D5601</t>
  </si>
  <si>
    <t>Volumen  de fruta por Destino, producidas en la Pumanque</t>
  </si>
  <si>
    <t>El gráfico muestra el Volumen  de fruta por Destino, producidas en la Pumanque, durante el Periodo 2018-2020, de acuerdo a datos recopilados por la Oficina de Estudios y Políticas Agrarias (ODEPA)- Kilogramo - Kg</t>
  </si>
  <si>
    <t>Estadísticas,ODEPA,Fruta,Agricultura,Volumen de fruta, Destino, Pumanque</t>
  </si>
  <si>
    <t>https://analytics.zoho.com/open-view/2395394000001846568?ZOHO_CRITERIA=%224.6%22.%22C%C3%B3digo_Comuna%22%3D6309</t>
  </si>
  <si>
    <t>100-C-6309</t>
  </si>
  <si>
    <t>Número de empleados por Destino (Agroindustria), en la Comuna de Ránquil</t>
  </si>
  <si>
    <t>El gráfico muestra el Número de empleados por Destino (Agroindustria), en la Comuna de Ránquil, durante el Periodo 2018-2020, de acuerdo a datos recopilados por la Oficina de Estudios y Políticas Agrarias (ODEPA)- Kilogramo - Kg</t>
  </si>
  <si>
    <t>Estadísticas,ODEPA,Fruta,Agricultura,Número de empleados, Destino, Ránquil</t>
  </si>
  <si>
    <t>https://analytics.zoho.com/open-view/2395394000001846850?ZOHO_CRITERIA=%224.6%22.%22C%C3%B3digo_Comuna%22%3D16206</t>
  </si>
  <si>
    <t>100-C 16206</t>
  </si>
  <si>
    <t>Valor de las importaciones de Cereza por País de origen</t>
  </si>
  <si>
    <t>El mapa muestra el Valor de las importaciones de Cereza por País de origen, durante el Año 2020, de acuerdo a datos recopilados por la Oficina de Estudios y Políticas Agrarias (ODEPA)- USD</t>
  </si>
  <si>
    <t>Estadísticas,Agricultura,Fruta,Importaciones,Chile,Cereza,Argentina,Bulgaria,Estados Unidos,Italia,Turquía</t>
  </si>
  <si>
    <t>https://analytics.zoho.com/open-view/2395394000005681415?ZOHO_CRITERIA=%22Trasposicion_4.4%22.%22Id_Categor%C3%ADa%22%20%3D%20100103001</t>
  </si>
  <si>
    <t>Volumen  de fruta por Procesamiento, producidas en la Cobquecura</t>
  </si>
  <si>
    <t>El gráfico muestra el Volumen  de fruta por Procesamiento, producidas en la Cobquecura, durante el Periodo 2018-2020, de acuerdo a datos recopilados por la Oficina de Estudios y Políticas Agrarias (ODEPA)- Kilogramo - Kg</t>
  </si>
  <si>
    <t>Estadísticas,ODEPA,Fruta,Agricultura,Volumen de fruta, Procesamiento, Cobquecura</t>
  </si>
  <si>
    <t>https://analytics.zoho.com/open-view/2395394000001840276?ZOHO_CRITERIA=%224.6%22.%22C%C3%B3digo_Comuna%22%3D16202</t>
  </si>
  <si>
    <t>Cebada Forrajera</t>
  </si>
  <si>
    <t>Rendimiento histórico de Cultivos de Cebada Forrajera en la Región de Los Lagos</t>
  </si>
  <si>
    <t>Se detalla el rendimiento promedio histórico de cultivos de Cebada Forrajera según datos publicados por la Oficina de Estudios y Políticas Agrarias (ODEPA) para las Temporadas 2012/2013 a 2019/2020 en la Región de Los Lagos - quintales métricos por hectárea (qqm/ha)</t>
  </si>
  <si>
    <t>agricultura,agrícola,rendimiento,cultivo,quintales,ODEPA,estadísticas,Región de Los Lagos,Cebada Forrajera</t>
  </si>
  <si>
    <t>https://analytics.zoho.com/open-view/2395394000009125708?ZOHO_CRITERIA=%22Localiza%20CL%22.%22Codreg%22%3D10%20and%22Trasposicion_4.11%22.%22Id_cultivo%22%3D6</t>
  </si>
  <si>
    <t>Evolución del volumen de las importaciones provenientes de Turquía, por Fruta</t>
  </si>
  <si>
    <t>El gráfico muestra la Evolución del volumen de las importaciones provenientes de Turquía, por Fruta, durante el Periodo 2012-2020, de acuerdo a datos recopilados por la Oficina de Estudios y Políticas Agrarias (ODEPA)- toneladas (t)</t>
  </si>
  <si>
    <t>Estadísticas,Agricultura,Fruta,Importaciones,Turquía,Fruta,Damasco,Frambuesa,Frutilla</t>
  </si>
  <si>
    <t>https://analytics.zoho.com/open-view/2395394000005574009?ZOHO_CRITERIA=%22Trasposicion_4.3%22.%22Id_auxiliar%22%3D184</t>
  </si>
  <si>
    <t>Precios Diarios de Cereza durante el año 2021 en los Mercados Mayoristas de la Región de La Araucanía</t>
  </si>
  <si>
    <t>Evolución de los Precios diarios de Cereza en pesos chilenos por kilogramo desde el 1/1/2021 a la fecha en los Mercados Mayoristas de la Región de La Araucanía con base en datos reportados por la Oficina de Estudios y Políticas Agrarias (ODEPA)</t>
  </si>
  <si>
    <t>precio,diario,ODEPA,agrícola,productos agrícolas,verduras,por mayor,Variedad-Origen-Calidad,Cereza,Región de La Araucanía</t>
  </si>
  <si>
    <t>https://analytics.zoho.com/open-view/2395394000008699297?ZOHO_CRITERIA=%22Fruta%20Consolidado%22.%22Codreg%22%3D9%20and%20%22Fruta%20Consolidado%22.%22Categor%C3%ADa%20ID%22%3D100103001</t>
  </si>
  <si>
    <t>Valor de las exportaciones de Frutos de pepita por País de destino, producidas a Escala Nacional</t>
  </si>
  <si>
    <t>El gráfico muestra el Valor de las exportaciones de Frutos de pepita por País de destino, producidas a Escala Nacional, durante el Año 2020, de acuerdo a datos recopilados por la Oficina de Estudios y Políticas Agrarias (ODEPA)- USD</t>
  </si>
  <si>
    <t>Estadísticas,Agricultura,Fruta,Exportaciones,Chile,Frutos de pepita,Alemania,Arabia Saudita,Argentina,Bélgica,Bolivia,Brasil,Canadá,China,Colombia,Costa Rica,Ecuador,El Salvador,Emiratos Árabes Unidos,España,Estados Unidos,Francia,Guatemala,India,Italia,Japón,Libia,México,Países Bajos,Panamá,Perú,Portugal,Reino Unido,Rusia,Taiwán,Venezuela,Hong Kong,Puerto Rico</t>
  </si>
  <si>
    <t>https://analytics.zoho.com/open-view/2395394000006082838?ZOHO_CRITERIA=%22Trasposicion_4.2%22.%22Id_Producto%22%20%3D%20100104</t>
  </si>
  <si>
    <t>Número de empleados por Tipo de Envase (Agroindustria), en la Comuna de Huasco</t>
  </si>
  <si>
    <t>El gráfico muestra el Número de empleados por Tipo de Envase (Agroindustria), en la Comuna de Huasco, durante el Periodo 2018-2020, de acuerdo a datos recopilados por la Oficina de Estudios y Políticas Agrarias (ODEPA)- Kilogramo - Kg</t>
  </si>
  <si>
    <t>Estadísticas,ODEPA,Fruta,Agricultura,Número de empleados, Tipo de Envase, Huasco</t>
  </si>
  <si>
    <t>https://analytics.zoho.com/open-view/2395394000001846254?ZOHO_CRITERIA=%224.6%22.%22C%C3%B3digo_Comuna%22%3D3304</t>
  </si>
  <si>
    <t>Volumen  de fruta por Tipo de Fruta, producidas en la Codegua</t>
  </si>
  <si>
    <t>El gráfico muestra el Volumen  de fruta por Tipo de Fruta, producidas en la Codegua, durante el Periodo 2018-2020, de acuerdo a datos recopilados por la Oficina de Estudios y Políticas Agrarias (ODEPA)- Kilogramo - Kg</t>
  </si>
  <si>
    <t>Estadísticas,ODEPA,Fruta,Agricultura,Volumen de fruta, Tipo de Fruta, Codegua</t>
  </si>
  <si>
    <t>https://analytics.zoho.com/open-view/2395394000001834352?ZOHO_CRITERIA=%224.6%22.%22C%C3%B3digo_Comuna%22%3D6102</t>
  </si>
  <si>
    <t>Número de empleados por Fruta, en la Comuna de Ránquil</t>
  </si>
  <si>
    <t>El gráfico muestra el Número de empleados por Fruta, en la Comuna de Ránquil, durante el Periodo 2018-2020, de acuerdo a datos recopilados por la Oficina de Estudios y Políticas Agrarias (ODEPA)- Kilogramo - Kg</t>
  </si>
  <si>
    <t>Estadísticas,ODEPA,Fruta,Agricultura,Número de empleados, Fruta, Ránquil</t>
  </si>
  <si>
    <t>https://analytics.zoho.com/open-view/2395394000001840069?ZOHO_CRITERIA=%224.6%22.%22C%C3%B3digo_Comuna%22%3D16206</t>
  </si>
  <si>
    <t>Volumen  de fruta por Tipo de Fruta, producidas en la Chillán Viejo</t>
  </si>
  <si>
    <t>El gráfico muestra el Volumen  de fruta por Tipo de Fruta, producidas en la Chillán Viejo, durante el Periodo 2018-2020, de acuerdo a datos recopilados por la Oficina de Estudios y Políticas Agrarias (ODEPA)- Kilogramo - Kg</t>
  </si>
  <si>
    <t>Estadísticas,ODEPA,Fruta,Agricultura,Volumen de fruta, Tipo de Fruta, Chillán Viejo</t>
  </si>
  <si>
    <t>https://analytics.zoho.com/open-view/2395394000001834352?ZOHO_CRITERIA=%224.6%22.%22C%C3%B3digo_Comuna%22%3D16103</t>
  </si>
  <si>
    <t>100-C-16103</t>
  </si>
  <si>
    <t>Número de empresas agroindustriales procesadoras de Nuez por Comuna en la Región del Biobío</t>
  </si>
  <si>
    <t>El Mapa muestra el Número de empresas agrícolas por Comuna en la Región del Biobío, que utilizan Nuez en su producción, entre los años 2018-2019, de acuerdo a datos recopilados del directorio de agroindustrías hortofrutícolas efectuados por la ODEPA.</t>
  </si>
  <si>
    <t>agricultura,agrícola,frutícola,directorio,agroindustria,fruta,hortaliza,ODEPA,Ninguno,Región del Biobío,Nuez</t>
  </si>
  <si>
    <t>https://analytics.zoho.com/open-view/2395394000008782843?ZOHO_CRITERIA=%22Localiza%20CL%22.%22Codreg%22%3D8%20and%20%224.13%20Directorio%20Agroindustria%202020%22.%22Id_Categor%C3%ADa%22%3D100105004</t>
  </si>
  <si>
    <t>Número de empleados por agroindustria de Mango según Tipo de envase,  a nivel nacional</t>
  </si>
  <si>
    <t>El gráfico muestra el Número de empleados por agroindustria de Mango según Tipo de envase,  a nivel nacional, durante el Periodo 2018-2020, de acuerdo a datos recopilados por la Oficina de Estudios y Políticas Agrarias (ODEPA)- Kilogramo - Kg</t>
  </si>
  <si>
    <t>Estadísticas,ODEPA,Fruta,Agricultura,Número de empleados, Mango, Chile</t>
  </si>
  <si>
    <t>https://analytics.zoho.com/open-view/2395394000001894573?ZOHO_CRITERIA=%224.6%22.%22Id_Categor%C3%ADa%22%3D100108002</t>
  </si>
  <si>
    <t>Superficie plantada de especies frutales por Sistema de Plantación en la comuna de Vichuquén</t>
  </si>
  <si>
    <t>Se representa la superficie plantada de frutales por Sistema de Plantación, Tipo de Cultivo y Especie Plantada en la comuna de Vichuquén con base a datos recopilados por la Oficina de Estudios y Políticas Agrarias (ODEPA) en los Catastros Frutícolas Regionales de los años 2018-2019-2020.</t>
  </si>
  <si>
    <t>agricultura,agrícola,frutícola,superficie,plantaciones,fruta,ODEPA,comuna,región,Vichuquén,Sistema Plantación</t>
  </si>
  <si>
    <t>https://analytics.zoho.com/open-view/2395394000008804399?ZOHO_CRITERIA=%22Localiza%20CL%22.%22Codcom%22%3D7309</t>
  </si>
  <si>
    <t>Volumen de las exportaciones de  Frutos Tropicales y subtropicales  por Región de Origen producidas a Escala Nacional</t>
  </si>
  <si>
    <t>El mapa muestra el Volumen de las exportaciones de  Frutos Tropicales y subtropicales  por Región de Origen producidas a Escala Nacional, durante el Año 2020, de acuerdo a datos recopilados por la Oficina de Estudios y Políticas Agrarias (ODEPA)- toneladas (t)</t>
  </si>
  <si>
    <t>Estadísticas,Agricultura,Fruta,Exportaciones,Chile,Frutos Tropicales y subtropicales,Tarapacá,Antofagasta,Atacama,Coquimbo,Valparaíso,O'Higgins,Maule,Biobío,Araucanía,Los Lagos,Aysén,Magallanes,Metropolitana,Los Ríos,Arica y Parinacota,Ñuble,Mango,Papaya,Piña,Plátano,Coco</t>
  </si>
  <si>
    <t>https://analytics.zoho.com/open-view/2395394000000824307?ZOHO_CRITERIA=%22Trasposicion_4.1%22.%22Id_Producto%22%20%3D%20100108</t>
  </si>
  <si>
    <t>Evolución del Valor de las exportaciones de fruta hacia Japón, por Tipo de Fruta producidas a Escala Nacional</t>
  </si>
  <si>
    <t>El gráfico muestra la Evolución del Valor de las exportaciones de fruta hacia Japón, por Tipo de Fruta producidas a Escala Nacional, durante el Periodo 2012-2020, de acuerdo a datos recopilados por la Oficina de Estudios y Políticas Agrarias (ODEPA)- USD</t>
  </si>
  <si>
    <t>https://analytics.zoho.com/open-view/2395394000006080432?ZOHO_CRITERIA=%22Trasposicion_4.2%22.%22ID_territorio%22%3D92</t>
  </si>
  <si>
    <t>Valor de las exportaciones de fruta hacia El Salvador, por Tipo de Fruta producidas a Escala Nacional</t>
  </si>
  <si>
    <t>El gráfico muestra el Valor de las exportaciones de fruta hacia El Salvador, por Tipo de Fruta producidas a Escala Nacional, durante el Año 2020, de acuerdo a datos recopilados por la Oficina de Estudios y Políticas Agrarias (ODEPA)- USD</t>
  </si>
  <si>
    <t>Estadísticas,Agricultura,Fruta,Exportaciones,El Salvador,Tipo de Fruta,Berries,Cítricos,Frutos de hueso (carozo),Frutos de pepita,Frutos secos,Frutos oleaginosos,Otros,Tropicales y subtropicales,Uva</t>
  </si>
  <si>
    <t>https://analytics.zoho.com/open-view/2395394000006082576?ZOHO_CRITERIA=%22Trasposicion_4.2%22.%22ID_territorio%22%3D54</t>
  </si>
  <si>
    <t>Número de empleados en agroindustria de Chirimoyo por tipo de empresa a nivel nacional</t>
  </si>
  <si>
    <t>El gráfico muestra el Número de empleados en agroindustria de Chirimoyo por tipo de empresa a nivel nacional, durante el Periodo 2018-2020, de acuerdo a datos recopilados por la Oficina de Estudios y Políticas Agrarias (ODEPA)- Kilogramo - Kg</t>
  </si>
  <si>
    <t>Estadísticas,ODEPA,Fruta,Agricultura,Número de empleados, Chirimoyo, Chile</t>
  </si>
  <si>
    <t>https://analytics.zoho.com/open-view/2395394000001914948?ZOHO_CRITERIA=%224.6%22.%22Id_Categor%C3%ADa%22%3D100107002</t>
  </si>
  <si>
    <t>Evolución del volumen de las exportaciones de Almendra por Región de Origen, producidas a Escala Nacional</t>
  </si>
  <si>
    <t>El gráfico muestra la Evolución del volumen de las exportaciones de Almendra por Región de Origen, producidas a Escala Nacional, durante el Periodo 2012-2020, de acuerdo a datos recopilados por la Oficina de Estudios y Políticas Agrarias (ODEPA)- toneladas (t)</t>
  </si>
  <si>
    <t>Estadísticas,Agricultura,Fruta,Exportaciones,Chile,Almendra,Araucanía,Arica y Parinacota,Atacama,Biobío,Coquimbo,Los Lagos,Magallanes,Maule,Mercadería extranjera nacionalizada,Metropolitana,O'Higgins,Tarapacá,Valparaíso</t>
  </si>
  <si>
    <t>https://analytics.zoho.com/open-view/2395394000000976618?ZOHO_CRITERIA=%22Trasposicion_4.1%22.%22Id_Categor%C3%ADa%22%20%3D%20100105001</t>
  </si>
  <si>
    <t>Precios Diarios de Hortalizas durante el año 2021 en la Vega Modelo de Temuco</t>
  </si>
  <si>
    <t>Evolución de los Precios diarios de Hortalizas en pesos chilenos por kilogramo desde el 1/1/2021 a la fecha en Vega Modelo de Temuco con base en datos reportados por la Oficina de Estudios y Políticas Agrarias (ODEPA)</t>
  </si>
  <si>
    <t>precio,diario,ODEPA,agrícola,productos agrícolas,verduras,por mayor,Hortaliza,Vega Modelo de Temuco,Chile</t>
  </si>
  <si>
    <t>https://analytics.zoho.com/open-view/2395394000008699483?ZOHO_CRITERIA=%22Hortaliza%20Consolidado%22.%22Mercado%20ID%22%3D10</t>
  </si>
  <si>
    <t xml:space="preserve"> Volumen de las exportaciones de fruta, por Procesamiento producidas en la Región de Arica y Parinacota</t>
  </si>
  <si>
    <t>El mapa muestra el  Volumen de las exportaciones de fruta, por Procesamiento producidas en la Región de Arica y Parinacota, durante el Año 2020, de acuerdo a datos recopilados por la Oficina de Estudios y Políticas Agrarias (ODEPA)- toneladas (t)</t>
  </si>
  <si>
    <t>https://analytics.zoho.com/open-view/2395394000000824192?ZOHO_CRITERIA=%22Trasposicion_4.1%22.%22C%C3%B3digo_Regi%C3%B3n%22%20%3D%2015</t>
  </si>
  <si>
    <t>Precios Diarios de Manzana durante el año 2021 en los Mercados Mayoristas de la Región de Maule</t>
  </si>
  <si>
    <t>Evolución de los Precios diarios de Manzana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</si>
  <si>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mayor,Variedad-Origen-Calidad,Manzana,Región de Maule</t>
  </si>
  <si>
    <t>https://analytics.zoho.com/open-view/2395394000008699297?ZOHO_CRITERIA=%22Fruta%20Consolidado%22.%22Codreg%22%3D7%20and%20%22Fruta%20Consolidado%22.%22Categor%C3%ADa%20ID%22%3D100104002</t>
  </si>
  <si>
    <t>Valor de las exportaciones de fruta hacia Bélgica, por Tipo de Fruta producidas a Escala Nacional</t>
  </si>
  <si>
    <t>El gráfico muestra el Valor de las exportaciones de fruta hacia Bélgica, por Tipo de Fruta producidas a Escala Nacional, durante el Año 2020, de acuerdo a datos recopilados por la Oficina de Estudios y Políticas Agrarias (ODEPA)- USD</t>
  </si>
  <si>
    <t>Estadísticas,Agricultura,Fruta,Exportaciones,Bélgica,Tipo de Fruta,Berries,Cítricos,Frutos de hueso (carozo),Frutos de pepita,Frutos secos,Frutos oleaginosos,Otros,Tropicales y subtropicales,Uva</t>
  </si>
  <si>
    <t>https://analytics.zoho.com/open-view/2395394000006082576?ZOHO_CRITERIA=%22Trasposicion_4.2%22.%22ID_territorio%22%3D18</t>
  </si>
  <si>
    <t>Valor de las importaciones de Limón por Procesamiento</t>
  </si>
  <si>
    <t>El gráfico muestra el Valor de las importaciones de Limón por Procesamiento, durante el Año 2020, de acuerdo a datos recopilados por la Oficina de Estudios y Políticas Agrarias (ODEPA)- USD</t>
  </si>
  <si>
    <t>https://analytics.zoho.com/open-view/2395394000005681546?ZOHO_CRITERIA=%22Trasposicion_4.4%22.%22Id_Categor%C3%ADa%22%20%3D%20100102003</t>
  </si>
  <si>
    <t>Evolución del Valor de las exportaciones de Arándano por Región de Origen, producidas a Escala Nacional</t>
  </si>
  <si>
    <t>El gráfico muestra la Evolución del Valor de las exportaciones de Arándano por Región de Origen, producidas a Escala Nacional, durante el Periodo 2012-2020, de acuerdo a datos recopilados por la Oficina de Estudios y Políticas Agrarias (ODEPA)- USD</t>
  </si>
  <si>
    <t>https://analytics.zoho.com/open-view/2395394000006080811?ZOHO_CRITERIA=%22Trasposicion_4.2%22.%22Id_Categor%C3%ADa%22%20%3D%20100101001</t>
  </si>
  <si>
    <t>Superficie plantada de  Pistacho según Variedad por Comuna en la Región Metropolitana</t>
  </si>
  <si>
    <t>Representación geográfica de la superficie plantada de Pistacho por Comuna en la Región Metropolitana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</si>
  <si>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Metropolitana,Especie Plantada,Pistacho</t>
  </si>
  <si>
    <t>https://analytics.zoho.com/open-view/2395394000008814573?ZOHO_CRITERIA=%224.12%20Sup%20Plantada%20Frut%C3%ADcola%22.%22Codreg%22%3D13%20and%20%224.12%20Sup%20Plantada%20Frut%C3%ADcola%22.%22id_especie%22%3D20</t>
  </si>
  <si>
    <t>Superficie plantada de especies frutales clasificadas como Cítricos por Comuna en la Región de Coquimbo</t>
  </si>
  <si>
    <t>Representación geográfica de la superficie plantada de Cítricos en la Región de Coquimbo por Comuna, de acuerdo a datos recopilados por la Oficina de Estudios y Políticas Agrarias (ODEPA) en los Catastros Frutícolas Regionales de los años 2018-2019-2020.</t>
  </si>
  <si>
    <t>agricultura,agrícola,frutícola,superficie,plantaciones,fruta,ODEPA,comuna,región,Región de Coquimbo,Tipo de Cultivo,Cítricos</t>
  </si>
  <si>
    <t>https://analytics.zoho.com/open-view/2395394000008814386?ZOHO_CRITERIA=%224.12%20Sup%20Plantada%20Frut%C3%ADcola%22.%22Codreg%22%3D4%20and%20%224.12%20Sup%20Plantada%20Frut%C3%ADcola%22.%22Id_producto%22%3D100102</t>
  </si>
  <si>
    <t>Evolución del volumen de las exportaciones de fruta hacia Japón, por Procesamiento producidas a Escala Nacional</t>
  </si>
  <si>
    <t>El gráfico muestra la Evolución del volumen de las exportaciones de fruta hacia Japón, por Procesamiento producidas a Escala Nacional, durante el Periodo 2012-2020, de acuerdo a datos recopilados por la Oficina de Estudios y Políticas Agrarias (ODEPA)- toneladas (t)</t>
  </si>
  <si>
    <t>https://analytics.zoho.com/open-view/2395394000005725032?ZOHO_CRITERIA=%22Trasposicion_4.1%22.%22Id_auxiliar%22%3D92</t>
  </si>
  <si>
    <t>Procesadora de pasas</t>
  </si>
  <si>
    <t>Número de empleados en agroindustria de Procesadora de pasas por tipo de empresa a nivel nacional</t>
  </si>
  <si>
    <t>El gráfico muestra el Número de empleados en agroindustria de Procesadora de pasas por tipo de empresa a nivel nacional, durante el Periodo 2018-2020, de acuerdo a datos recopilados por la Oficina de Estudios y Políticas Agrarias (ODEPA)- Kilogramo - Kg</t>
  </si>
  <si>
    <t>Estadísticas,ODEPA,Fruta,Agricultura,Número de empleados, Procesadora de pasas, Chile</t>
  </si>
  <si>
    <t>https://analytics.zoho.com/open-view/2395394000001918081?ZOHO_CRITERIA=%224.6%22.%22Id_Procesamiento%22%3D16</t>
  </si>
  <si>
    <t>Valor de las exportaciones de fruta hacia Panamá, por Tipo de Fruta producidas a Escala Nacional</t>
  </si>
  <si>
    <t>El gráfico muestra el Valor de las exportaciones de fruta hacia Panamá, por Tipo de Fruta producidas a Escala Nacional, durante el Año 2020, de acuerdo a datos recopilados por la Oficina de Estudios y Políticas Agrarias (ODEPA)- USD</t>
  </si>
  <si>
    <t>Estadísticas,Agricultura,Fruta,Exportaciones,Panamá,Tipo de Fruta,Berries,Cítricos,Frutos de hueso (carozo),Frutos de pepita,Frutos secos,Frutos oleaginosos,Otros,Tropicales y subtropicales,Uva</t>
  </si>
  <si>
    <t>https://analytics.zoho.com/open-view/2395394000006082576?ZOHO_CRITERIA=%22Trasposicion_4.2%22.%22ID_territorio%22%3D139</t>
  </si>
  <si>
    <t>Evolución del volumen de las importaciones provenientes de Francia, por Procesamiento</t>
  </si>
  <si>
    <t>El gráfico muestra la Evolución del volumen de las importaciones provenientes de Francia, por Procesamiento, durante el Periodo 2012-2020, de acuerdo a datos recopilados por la Oficina de Estudios y Políticas Agrarias (ODEPA)- toneladas (t)</t>
  </si>
  <si>
    <t>https://analytics.zoho.com/open-view/2395394000005574106?ZOHO_CRITERIA=%22Trasposicion_4.3%22.%22Id_auxiliar%22%3D66</t>
  </si>
  <si>
    <t>Valor de las importaciones de Palta por País de origen</t>
  </si>
  <si>
    <t>El mapa muestra el Valor de las importaciones de Palta por País de origen, durante el Año 2020, de acuerdo a datos recopilados por la Oficina de Estudios y Políticas Agrarias (ODEPA)- USD</t>
  </si>
  <si>
    <t>Estadísticas,Agricultura,Fruta,Importaciones,Chile,Palta,Israel,México,Perú</t>
  </si>
  <si>
    <t>https://analytics.zoho.com/open-view/2395394000005681415?ZOHO_CRITERIA=%22Trasposicion_4.4%22.%22Id_Categor%C3%ADa%22%20%3D%20100106002</t>
  </si>
  <si>
    <t>Volumen de las exportaciones de fruta hacia Tailandia, por Fruta producidas a Escala Nacional</t>
  </si>
  <si>
    <t>El gráfico muestra el Volumen de las exportaciones de fruta hacia Tailandia, por Fruta producidas a Escala Nacional, durante el Año 2020, de acuerdo a datos recopilados por la Oficina de Estudios y Políticas Agrarias (ODEPA)- toneladas (t)</t>
  </si>
  <si>
    <t>https://analytics.zoho.com/open-view/2395394000000827462?ZOHO_CRITERIA=%22Trasposicion_4.1%22.%22Id_auxiliar%22%3D174</t>
  </si>
  <si>
    <t>Precios Diarios de Pera durante el año 2021 en los Mercados Mayoristas de la Región de Maule</t>
  </si>
  <si>
    <t>Evolución de los Precios diarios de Pera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</si>
  <si>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mayor,Variedad-Origen-Calidad,Pera,Región de Maule</t>
  </si>
  <si>
    <t>https://analytics.zoho.com/open-view/2395394000008699297?ZOHO_CRITERIA=%22Fruta%20Consolidado%22.%22Codreg%22%3D7%20and%20%22Fruta%20Consolidado%22.%22Categor%C3%ADa%20ID%22%3D100104005</t>
  </si>
  <si>
    <t>Superficie plantada de especies frutales por Tipo de Cultivo en la comuna de Romeral</t>
  </si>
  <si>
    <t>Representación de la superficie plantada de frutales según Tipo de Cultivo en la comuna de Romeral, con base en datos recopilados por la Oficina de Estudios y Políticas Agrarias (ODEPA) en los Catastros Frutícolas Regionales de los años 2018-2019-2020.</t>
  </si>
  <si>
    <t>agricultura,agrícola,frutícola,superficie,plantaciones,fruta,ODEPA,comuna,región,Romeral,Tipo de Cultivo</t>
  </si>
  <si>
    <t>https://analytics.zoho.com/open-view/2395394000008803365?ZOHO_CRITERIA=%22Localiza%20CL%22.%22Codcom%22%3D7306</t>
  </si>
  <si>
    <t>Superficie plantada de  Cerezo según Variedad por Comuna en la Región de Los Ríos</t>
  </si>
  <si>
    <t>Representación geográfica de la superficie plantada de Cerezo por Comuna en la Región de Los Ríos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</si>
  <si>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Los Ríos,Especie Plantada,Cerezo</t>
  </si>
  <si>
    <t>https://analytics.zoho.com/open-view/2395394000008814573?ZOHO_CRITERIA=%224.12%20Sup%20Plantada%20Frut%C3%ADcola%22.%22Codreg%22%3D14%20and%20%224.12%20Sup%20Plantada%20Frut%C3%ADcola%22.%22id_especie%22%3D19</t>
  </si>
  <si>
    <t>Evolución de producción de Cebada Cervecera por Región de origen, a Escala Nacional</t>
  </si>
  <si>
    <t>El gráfico muestra la Evolución de producción de Cebada Cervecera por Región de origen, a Escala Nacional, durante el Periodo 1979-2020, de acuerdo a datos recopilados por la Oficina de Estudios y Políticas Agrarias (ODEPA)- Toneladas</t>
  </si>
  <si>
    <t xml:space="preserve"> Cebada Cervecera,ODEPA,Cultivos anuales,Estadisticas,Producción agrícola, Agricultura,Chile</t>
  </si>
  <si>
    <t>https://analytics.zoho.com/open-view/2395394000006354352?ZOHO_CRITERIA=%22Trasposicion_4.10%22.%22Id_cultivo%22%20%3D%205</t>
  </si>
  <si>
    <t>Valor de las importaciones de Coco por Procesamiento</t>
  </si>
  <si>
    <t>El gráfico muestra el Valor de las importaciones de Coco por Procesamiento, durante el Año 2020, de acuerdo a datos recopilados por la Oficina de Estudios y Políticas Agrarias (ODEPA)- USD</t>
  </si>
  <si>
    <t>Estadísticas,Agricultura,Fruta,Importaciones,Chile,Coco,Aceites,Congelados,Conservas,Deshidratados,Fresca,Frutos secos,Jugos</t>
  </si>
  <si>
    <t>https://analytics.zoho.com/open-view/2395394000005681546?ZOHO_CRITERIA=%22Trasposicion_4.4%22.%22Id_Categor%C3%ADa%22%20%3D%20100108007</t>
  </si>
  <si>
    <t>Volumen de las importaciones de fruta provenientes de Paraguay, por Procesamiento</t>
  </si>
  <si>
    <t>El gráfico muestra el Volumen de las importaciones de fruta provenientes de Paraguay, por Procesamiento, durante el Año 2020, de acuerdo a datos recopilados por la Oficina de Estudios y Políticas Agrarias (ODEPA)- toneladas (t)</t>
  </si>
  <si>
    <t>Estadísticas,Agricultura,Fruta,Importaciones,Paraguay,Procesamiento,Aceites,Congelados,Conservas,Deshidratados,Fresca,Frutos secos,Jugos</t>
  </si>
  <si>
    <t>https://analytics.zoho.com/open-view/2395394000005581300?ZOHO_CRITERIA=%22Trasposicion_4.3%22.%22Id_auxiliar%22%3D141</t>
  </si>
  <si>
    <t>Número de empleados por Tipo de Envase (Agroindustria), en la Comuna de Vicuña</t>
  </si>
  <si>
    <t>El gráfico muestra el Número de empleados por Tipo de Envase (Agroindustria), en la Comuna de Vicuña, durante el Periodo 2018-2020, de acuerdo a datos recopilados por la Oficina de Estudios y Políticas Agrarias (ODEPA)- Kilogramo - Kg</t>
  </si>
  <si>
    <t>Estadísticas,ODEPA,Fruta,Agricultura,Número de empleados, Tipo de Envase, Vicuña</t>
  </si>
  <si>
    <t>https://analytics.zoho.com/open-view/2395394000001846254?ZOHO_CRITERIA=%224.6%22.%22C%C3%B3digo_Comuna%22%3D4106</t>
  </si>
  <si>
    <t>Terminal Hortofrutícola Agro Chillán</t>
  </si>
  <si>
    <t>Precios Diarios de Hortalizas durante el año 2021 en el Terminal Hortofrutícola Agro Chillán</t>
  </si>
  <si>
    <t>Evolución de los Precios diarios de Hortalizas en pesos chilenos por kilogramo desde el 1/1/2021 a la fecha en Terminal Hortofrutícola Agro Chillán con base en datos reportados por la Oficina de Estudios y Políticas Agrarias (ODEPA)</t>
  </si>
  <si>
    <t>precio,diario,ODEPA,agrícola,productos agrícolas,verduras,por mayor,Hortaliza,Terminal Hortofrutícola Agro Chillán,Chile</t>
  </si>
  <si>
    <t>https://analytics.zoho.com/open-view/2395394000008699483?ZOHO_CRITERIA=%22Hortaliza%20Consolidado%22.%22Mercado%20ID%22%3D7</t>
  </si>
  <si>
    <t>Número de empleados por agroindustria de Frambuesa según Región de origen, a nivel nacional</t>
  </si>
  <si>
    <t>El mapa muestra el Número de empleados por agroindustria de Frambuesa según Región de origen, a nivel nacional, durante el Periodo 2018-2020, de acuerdo a datos recopilados por la Oficina de Estudios y Políticas Agrarias (ODEPA)- Kilogramo - Kg</t>
  </si>
  <si>
    <t>Estadísticas,ODEPA,Fruta,Agricultura,Número de empleados, Frambuesa, Chile</t>
  </si>
  <si>
    <t>https://analytics.zoho.com/open-view/2395394000001886157?ZOHO_CRITERIA=%224.6%22.%22Id_Categor%C3%ADa%22%3D100101004</t>
  </si>
  <si>
    <t>Volumen  de fruta clasificadas como Frutos secos por Tipo de Envase, producidas a nivel nacional</t>
  </si>
  <si>
    <t>El gráfico muestra el Volumen  de fruta clasificadas como Frutos secos por Tipo de Envase, producidas a nivel nacional, durante el Periodo 2018-2020, de acuerdo a datos recopilados por la Oficina de Estudios y Políticas Agrarias (ODEPA)- Kilogramo - Kg</t>
  </si>
  <si>
    <t>Estadísticas,ODEPA,Fruta,Agricultura,Volumen de fruta, Frutos secos, Chile</t>
  </si>
  <si>
    <t>https://analytics.zoho.com/open-view/2395394000001874875?ZOHO_CRITERIA=%224.6%22.%22Id_Producto%22%3D0</t>
  </si>
  <si>
    <t>Evolución del Valor de las exportaciones de Congelados por Región de origen, producidas a Escala Nacional</t>
  </si>
  <si>
    <t>El gráfico muestra la Evolución del Valor de las exportaciones de Congelados por Región de origen, producidas a Escala Nacional, durante el Periodo 2012-2020, de acuerdo a datos recopilados por la Oficina de Estudios y Políticas Agrarias (ODEPA)- USD</t>
  </si>
  <si>
    <t>Estadísticas,Agricultura,Fruta,Exportaciones,Chile,Congelados,Arándano,Chirimoya,Frambuesa,Frutilla,Granada,Limón,Lúcuma,Mango,Maracuyá,Melón,Naranja,Papaya,Piña,Tuna,Damasco,Uva de Mesa,Kiwi,Manzano,Mora ,Cereza,Rosa Mosqueta,Melón Calameño,Melón Tuna,Maqui</t>
  </si>
  <si>
    <t>https://analytics.zoho.com/open-view/2395394000006080950?ZOHO_CRITERIA=%22Trasposicion_4.2%22.%22Id_Procesamiento%22%20%3D%202</t>
  </si>
  <si>
    <t>Evolución de producción de cultivos anuales por Cultivo en la Región de Los Lagos</t>
  </si>
  <si>
    <t>El gráfico muestra la Evolución de producción de cultivos anuales por Cultivo en la Región de Los Lagos, durante el Periodo 1979-2020, de acuerdo a datos recopilados por la Oficina de Estudios y Políticas Agrarias (ODEPA)- Toneladas</t>
  </si>
  <si>
    <t>https://analytics.zoho.com/open-view/2395394000006353941?ZOHO_CRITERIA=%22Trasposicion_4.10%22.%22Cod_regi%C3%B3n%22%20%3D%2010</t>
  </si>
  <si>
    <t>Valor de las exportaciones de fruta hacia Nueva Zelanda, por Tipo de Fruta producidas a Escala Nacional</t>
  </si>
  <si>
    <t>El gráfico muestra el Valor de las exportaciones de fruta hacia Nueva Zelanda, por Tipo de Fruta producidas a Escala Nacional, durante el Año 2020, de acuerdo a datos recopilados por la Oficina de Estudios y Políticas Agrarias (ODEPA)- USD</t>
  </si>
  <si>
    <t>https://analytics.zoho.com/open-view/2395394000006082576?ZOHO_CRITERIA=%22Trasposicion_4.2%22.%22ID_territorio%22%3D133</t>
  </si>
  <si>
    <t>Superficie plantada de especies frutales por Método de Riego en la comuna de Yungay</t>
  </si>
  <si>
    <t>Se representa la superficie plantada de frutales por Método de Riego con segmentadores incorporados por Tipo de Cultivo y Especie Plantada en la comuna de Yungay con base a datos recopilados por la Oficina de Estudios y Políticas Agrarias (ODEPA) en los Catastros Frutícolas Regionales de los años 2018-2019-2020.</t>
  </si>
  <si>
    <t>agricultura,agrícola,frutícola,superficie,plantaciones,fruta,ODEPA,comuna,región,Yungay,Método Riego</t>
  </si>
  <si>
    <t>https://analytics.zoho.com/open-view/2395394000008804811?ZOHO_CRITERIA=%22Localiza%20CL%22.%22Codcom%22%3D16109</t>
  </si>
  <si>
    <t>Volumen  de fruta por Procesamiento, producidas en la La Estrella</t>
  </si>
  <si>
    <t>El gráfico muestra el Volumen  de fruta por Procesamiento, producidas en la La Estrella, durante el Periodo 2018-2020, de acuerdo a datos recopilados por la Oficina de Estudios y Políticas Agrarias (ODEPA)- Kilogramo - Kg</t>
  </si>
  <si>
    <t>Estadísticas,ODEPA,Fruta,Agricultura,Volumen de fruta, Procesamiento, La Estrella</t>
  </si>
  <si>
    <t>https://analytics.zoho.com/open-view/2395394000001840276?ZOHO_CRITERIA=%224.6%22.%22C%C3%B3digo_Comuna%22%3D6202</t>
  </si>
  <si>
    <t>Evolución del volumen de las exportaciones de fruta hacia Panamá, por Procesamiento producidas a Escala Nacional</t>
  </si>
  <si>
    <t>El gráfico muestra la Evolución del volumen de las exportaciones de fruta hacia Panamá, por Procesamiento producidas a Escala Nacional, durante el Periodo 2012-2020, de acuerdo a datos recopilados por la Oficina de Estudios y Políticas Agrarias (ODEPA)- toneladas (t)</t>
  </si>
  <si>
    <t>https://analytics.zoho.com/open-view/2395394000005725032?ZOHO_CRITERIA=%22Trasposicion_4.1%22.%22Id_auxiliar%22%3D139</t>
  </si>
  <si>
    <t>Volumen  de fruta por Procesamiento, producidas en la María Pinto</t>
  </si>
  <si>
    <t>El gráfico muestra el Volumen  de fruta por Procesamiento, producidas en la María Pinto, durante el Periodo 2018-2020, de acuerdo a datos recopilados por la Oficina de Estudios y Políticas Agrarias (ODEPA)- Kilogramo - Kg</t>
  </si>
  <si>
    <t>Estadísticas,ODEPA,Fruta,Agricultura,Volumen de fruta, Procesamiento, María Pinto</t>
  </si>
  <si>
    <t>https://analytics.zoho.com/open-view/2395394000001840276?ZOHO_CRITERIA=%224.6%22.%22C%C3%B3digo_Comuna%22%3D13504</t>
  </si>
  <si>
    <t>100-C-13504</t>
  </si>
  <si>
    <t>Evolución del valor de las exportaciones de fruta hacia India, por Fruta, producidas a Escala Nacional</t>
  </si>
  <si>
    <t>El gráfico muestra la Evolución del valor de las exportaciones de fruta hacia India, por Fruta, producidas a Escala Nacional, durante el Periodo 2012-2020, de acuerdo a datos recopilados por la Oficina de Estudios y Políticas Agrarias (ODEPA)- USD</t>
  </si>
  <si>
    <t>Estadísticas,Agricultura,Fruta,Exportaciones,India,Fruta,Cereza,Frutilla,Higo,Kiwi,Manzana,Nuez,Otros berries,Otros cítricos</t>
  </si>
  <si>
    <t>https://analytics.zoho.com/open-view/2395394000006080485?ZOHO_CRITERIA=%22Trasposicion_4.2%22.%22ID_territorio%22%3D81</t>
  </si>
  <si>
    <t>Evolución del valor de las exportaciones de fruta, por País de destino producidas en la Región de Antofagasta</t>
  </si>
  <si>
    <t>El gráfico muestra la Evolución del valor de las exportaciones de fruta, por País de destino producidas en la Región de Antofagasta, durante el Periodo 2012-2020, de acuerdo a datos recopilados por la Oficina de Estudios y Políticas Agrarias (ODEPA)- USD</t>
  </si>
  <si>
    <t>https://analytics.zoho.com/open-view/2395394000006080100?ZOHO_CRITERIA=%22Trasposicion_4.2%22.%22C%C3%B3digo_Regi%C3%B3n%22%20%3D%202</t>
  </si>
  <si>
    <t>Superficie plantada de  Cranberry según Variedad por Comuna en la Región de La Araucanía</t>
  </si>
  <si>
    <t>Representación geográfica de la superficie plantada de Cranberry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</si>
  <si>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Plantada,Cranberry</t>
  </si>
  <si>
    <t>https://analytics.zoho.com/open-view/2395394000008814573?ZOHO_CRITERIA=%224.12%20Sup%20Plantada%20Frut%C3%ADcola%22.%22Codreg%22%3D9%20and%20%224.12%20Sup%20Plantada%20Frut%C3%ADcola%22.%22id_especie%22%3D61</t>
  </si>
  <si>
    <t>Número de empleados por agroindustria de Lima según Comuna de origen, a nivel nacional</t>
  </si>
  <si>
    <t>El mapa muestra el Número de empleados por agroindustria de Lima según Comuna de origen, a nivel nacional, durante el Periodo 2018-2020, de acuerdo a datos recopilados por la Oficina de Estudios y Políticas Agrarias (ODEPA)- Kilogramo - Kg</t>
  </si>
  <si>
    <t>https://analytics.zoho.com/open-view/2395394000001886383?ZOHO_CRITERIA=%224.6%22.%22Id_Categor%C3%ADa%22%3D100102002</t>
  </si>
  <si>
    <t>Superficie plantada de especies frutales clasificadas como Uva por Comuna en la Región de Coquimbo</t>
  </si>
  <si>
    <t>Representación geográfica de la superficie plantada de Uva en la Región de Coquimbo por Comuna, de acuerdo a datos recopilados por la Oficina de Estudios y Políticas Agrarias (ODEPA) en los Catastros Frutícolas Regionales de los años 2018-2019-2020.</t>
  </si>
  <si>
    <t>agricultura,agrícola,frutícola,superficie,plantaciones,fruta,ODEPA,comuna,región,Región de Coquimbo,Tipo de Cultivo,Uva</t>
  </si>
  <si>
    <t>https://analytics.zoho.com/open-view/2395394000008814386?ZOHO_CRITERIA=%224.12%20Sup%20Plantada%20Frut%C3%ADcola%22.%22Codreg%22%3D4%20and%20%224.12%20Sup%20Plantada%20Frut%C3%ADcola%22.%22Id_producto%22%3D100109</t>
  </si>
  <si>
    <t>Número de empleados por Tipo de Fruta, en la Comuna de Zapallar</t>
  </si>
  <si>
    <t>El gráfico muestra el Número de empleados por Tipo de Fruta, en la Comuna de Zapallar, durante el Periodo 2018-2020, de acuerdo a datos recopilados por la Oficina de Estudios y Políticas Agrarias (ODEPA)- Kilogramo - Kg</t>
  </si>
  <si>
    <t>Estadísticas,ODEPA,Fruta,Agricultura,Número de empleados, Tipo de Fruta, Zapallar</t>
  </si>
  <si>
    <t>https://analytics.zoho.com/open-view/2395394000001834656?ZOHO_CRITERIA=%224.6%22.%22C%C3%B3digo_Comuna%22%3D5405</t>
  </si>
  <si>
    <t>100-C 5405</t>
  </si>
  <si>
    <t>Superficie plantada de especies frutales clasificadas como Berries por Comuna en la Región de Atacama</t>
  </si>
  <si>
    <t>Representación geográfica de la superficie plantada de Berries en la Región de Atacama por Comuna, de acuerdo a datos recopilados por la Oficina de Estudios y Políticas Agrarias (ODEPA) en los Catastros Frutícolas Regionales de los años 2018-2019-2020.</t>
  </si>
  <si>
    <t>agricultura,agrícola,frutícola,superficie,plantaciones,fruta,ODEPA,comuna,región,Región de Atacama,Tipo de Cultivo,Berries</t>
  </si>
  <si>
    <t>https://analytics.zoho.com/open-view/2395394000008814386?ZOHO_CRITERIA=%224.12%20Sup%20Plantada%20Frut%C3%ADcola%22.%22Codreg%22%3D3%20and%20%224.12%20Sup%20Plantada%20Frut%C3%ADcola%22.%22Id_producto%22%3D100101</t>
  </si>
  <si>
    <t>Superficie plantada de especies frutales clasificadas como Frutos oleaginosos por Comuna en la Región del Biobío</t>
  </si>
  <si>
    <t>Representación geográfica de la superficie plantada de Frutos oleaginosos en la Región del Biobío por Comuna, de acuerdo a datos recopilados por la Oficina de Estudios y Políticas Agrarias (ODEPA) en los Catastros Frutícolas Regionales de los años 2018-2019-2020.</t>
  </si>
  <si>
    <t>agricultura,agrícola,frutícola,superficie,plantaciones,fruta,ODEPA,comuna,región,Región del Biobío,Tipo de Cultivo,Frutos oleaginosos</t>
  </si>
  <si>
    <t>https://analytics.zoho.com/open-view/2395394000008814386?ZOHO_CRITERIA=%224.12%20Sup%20Plantada%20Frut%C3%ADcola%22.%22Codreg%22%3D8%20and%20%224.12%20Sup%20Plantada%20Frut%C3%ADcola%22.%22Id_producto%22%3D100106</t>
  </si>
  <si>
    <t>Evolución del valor de las exportaciones de fruta hacia Canadá, por Fruta, producidas a Escala Nacional</t>
  </si>
  <si>
    <t>El gráfico muestra la Evolución del valor de las exportaciones de fruta hacia Canadá, por Fruta, producidas a Escala Nacional, durante el Periodo 2012-2020, de acuerdo a datos recopilados por la Oficina de Estudios y Políticas Agrarias (ODEPA)- USD</t>
  </si>
  <si>
    <t>Estadísticas,Agricultura,Fruta,Exportaciones,Canadá,Fruta,Aceituna,Arándanos y mirtilos,Castaña,Cereza,Ciruela,Coco,Damasco,Durazno,Frambuesa,Frutilla,Higo,Kiwi,Limón,Mandarina,Mangos y guayabas,Manzana,Mora,Naranja,Nectarín,Otros berries,Otros frutos,Otros frutos secos,Palta,Pera,Piña,Plumcots,Pomelo,Uva</t>
  </si>
  <si>
    <t>https://analytics.zoho.com/open-view/2395394000006080485?ZOHO_CRITERIA=%22Trasposicion_4.2%22.%22ID_territorio%22%3D35</t>
  </si>
  <si>
    <t>Evolución del rendimiento promedio de cultivos de Legumbres en la Región de O'Higgins para las series de tiempo disponibles</t>
  </si>
  <si>
    <t>Se muestra la evolución del rendimiento promedio de cultivos de Legumbres en la Región de O'Higgins, según datos publicados por la Oficina de Estudios y Políticas Agrarias (ODEPA) para las Temporadas 1979/1980 a 2019/2020 a Escala Nacional - quintales métricos por hectárea (qqm/ha)</t>
  </si>
  <si>
    <t>agricultura,agrícola,rendimiento,cultivo,quintales,ODEPA,estadísticas,Región de O'Higgins,Legumbres</t>
  </si>
  <si>
    <t>https://analytics.zoho.com/open-view/2395394000009297093?ZOHO_CRITERIA=%22Localiza%20CL%22.%22Codreg%22%3D6%20and%20%224.11%20Rendimiento%20regional%20cultivo%22.%22Id_producto%22%3D100110</t>
  </si>
  <si>
    <t>Evolución del Valor de las exportaciones de Limón por Región de Origen, producidas a Escala Nacional</t>
  </si>
  <si>
    <t>El gráfico muestra la Evolución del Valor de las exportaciones de Limón por Región de Origen, producidas a Escala Nacional, durante el Periodo 2012-2020, de acuerdo a datos recopilados por la Oficina de Estudios y Políticas Agrarias (ODEPA)- USD</t>
  </si>
  <si>
    <t>Estadísticas,Agricultura,Fruta,Exportaciones,Chile,Limón,Antofagasta,Araucanía,Arica y Parinacota,Atacama,Biobío,Coquimbo,Los Lagos,Magallanes,Maule,Mercadería extranjera nacionalizada,Metropolitana,O'Higgins,Tarapacá,Valparaíso</t>
  </si>
  <si>
    <t>https://analytics.zoho.com/open-view/2395394000006080811?ZOHO_CRITERIA=%22Trasposicion_4.2%22.%22Id_Categor%C3%ADa%22%20%3D%20100102003</t>
  </si>
  <si>
    <t xml:space="preserve"> Volumen de las exportaciones de fruta, por Fruta y Tipo de Fruta producidas en la Región de Ñuble</t>
  </si>
  <si>
    <t>El gráfico muestra el  Volumen de las exportaciones de fruta, por Fruta y Tipo de Fruta producidas en la Región de Ñuble, durante el Año 2020, de acuerdo a datos recopilados por la Oficina de Estudios y Políticas Agrarias (ODEPA)- toneladas (t)</t>
  </si>
  <si>
    <t>https://analytics.zoho.com/open-view/2395394000005736560?ZOHO_CRITERIA=%22Trasposicion_4.1%22.%22C%C3%B3digo_Regi%C3%B3n%22%20%3D%2016</t>
  </si>
  <si>
    <t>Superficie plantada de  Damasco según Variedad por Comuna en la Región de O'Higgins</t>
  </si>
  <si>
    <t>Representación geográfica de la superficie plantada de Damasco por Comuna en la Región de O'Higgins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</si>
  <si>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O'Higgins,Especie Plantada,Damasco</t>
  </si>
  <si>
    <t>https://analytics.zoho.com/open-view/2395394000008814573?ZOHO_CRITERIA=%224.12%20Sup%20Plantada%20Frut%C3%ADcola%22.%22Codreg%22%3D6%20and%20%224.12%20Sup%20Plantada%20Frut%C3%ADcola%22.%22id_especie%22%3D33</t>
  </si>
  <si>
    <t>Volumen de las importaciones de  Frutos Tropicales y subtropicales por País de origen</t>
  </si>
  <si>
    <t>El mapa muestra el Volumen de las importaciones de  Frutos Tropicales y subtropicales por País de origen, durante el Año 2020, de acuerdo a datos recopilados por la Oficina de Estudios y Políticas Agrarias (ODEPA)- toneladas (t)</t>
  </si>
  <si>
    <t>https://analytics.zoho.com/open-view/2395394000005574870?ZOHO_CRITERIA=%22Trasposicion_4.3%22.%22Id_Producto%22%3D100108</t>
  </si>
  <si>
    <t>Evolución del Valor de las exportaciones de fruta hacia Kuwait, por Procesamiento, producidas a Escala Nacional</t>
  </si>
  <si>
    <t>El gráfico muestra la Evolución del Valor de las exportaciones de fruta hacia Kuwait, por Procesamiento, producidas a Escala Nacional, durante el Periodo 2012-2020, de acuerdo a datos recopilados por la Oficina de Estudios y Políticas Agrarias (ODEPA)- USD</t>
  </si>
  <si>
    <t>Estadísticas,Agricultura,Fruta,Exportaciones,Kuwait,Procesamiento,Aceites,Congelados,Conservas,Deshidratados,Fresca,Frutos secos,Jugos</t>
  </si>
  <si>
    <t>https://analytics.zoho.com/open-view/2395394000006080530?ZOHO_CRITERIA=%22Trasposicion_4.2%22.%22ID_territorio%22%3D99</t>
  </si>
  <si>
    <t>Volumen de las importaciones de Arándano, por País de origen</t>
  </si>
  <si>
    <t>El mapa muestra el Volumen de las importaciones de Arándano, por País de origen, durante el Año 2020, de acuerdo a datos recopilados por la Oficina de Estudios y Políticas Agrarias (ODEPA)- toneladas (t)</t>
  </si>
  <si>
    <t>https://analytics.zoho.com/open-view/2395394000005578533?ZOHO_CRITERIA=%22Trasposicion_4.3%22.%22Id_Categor%C3%ADa%22%3D100101001</t>
  </si>
  <si>
    <t>Número de empleados por Tipo de Envase, en la Región de Atacama</t>
  </si>
  <si>
    <t>El gráfico muestra el Número de empleados por Tipo de Envase, en la Región de Atacama, durante el Periodo 2018-2020, de acuerdo a datos recopilados por la Oficina de Estudios y Políticas Agrarias (ODEPA)- Kilogramo - Kg</t>
  </si>
  <si>
    <t>Estadísticas,ODEPA,Fruta,Agricultura,Número de empleados, Tipo de Envase, Región de Atacama</t>
  </si>
  <si>
    <t>https://analytics.zoho.com/open-view/2395394000001829653?ZOHO_CRITERIA=%224.6%22.%22C%C3%B3digo_Regi%C3%B3n%22%3D3</t>
  </si>
  <si>
    <t>Número de empresas agroindustriales por Tipo de Producto en la Región del Biobío, entre los años 2018-2019</t>
  </si>
  <si>
    <t>La gráfica contiene el número de empresas agrícolas por Tipo de Producto en la Región del Biobío, entre los años 2018-2019, según datos recopilados del directorio de agroindustrías hortofrutícolas efectuados por la ODEPA.</t>
  </si>
  <si>
    <t>agricultura,agrícola,frutícola,directorio,agroindustria,fruta,hortaliza,ODEPA,Ninguno,Región del Biobío,Empresas por Tipo de Producto</t>
  </si>
  <si>
    <t>https://analytics.zoho.com/open-view/2395394000008781652?ZOHO_CRITERIA=%22Localiza%20CL%22.%22Codreg%22%3D8</t>
  </si>
  <si>
    <t>Evolución del Valor de las importaciones provenientes de Serbia, por Procesamiento</t>
  </si>
  <si>
    <t>El gráfico muestra la Evolución del Valor de las importaciones provenientes de Serbia, por Procesamiento, durante el Periodo 2012-2020, de acuerdo a datos recopilados por la Oficina de Estudios y Políticas Agrarias (ODEPA)- USD</t>
  </si>
  <si>
    <t>Estadísticas,Agricultura,Fruta,Importaciones,Serbia,Procesamiento,Aceites,Congelados,Conservas,Deshidratados,Fresca,Frutos secos,Jugos</t>
  </si>
  <si>
    <t>https://analytics.zoho.com/open-view/2395394000005678211?ZOHO_CRITERIA=%22Trasposicion_4.4%22.%22Id_auxiliar%22%3D160</t>
  </si>
  <si>
    <t>Precios Diarios de Betarraga durante el año 2021 en los Mercados Mayoristas de la Región de Maule</t>
  </si>
  <si>
    <t>Evolución de los Precios diarios de Betarraga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</si>
  <si>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mayor,Variedad-Origen-Calidad,Betarraga,Región de Maule</t>
  </si>
  <si>
    <t>https://analytics.zoho.com/open-view/2395394000008703957?ZOHO_CRITERIA=%22Hortaliza%20Consolidado%22.%22Codreg%22%3D7%20and%20%22Hortaliza%20Consolidado%22.%22Categor%C3%ADa%20ID%22%3D100114014%0A</t>
  </si>
  <si>
    <t>Volumen  de fruta por Procesamiento, producidas en la Licantén</t>
  </si>
  <si>
    <t>El gráfico muestra el Volumen  de fruta por Procesamiento, producidas en la Licantén, durante el Periodo 2018-2020, de acuerdo a datos recopilados por la Oficina de Estudios y Políticas Agrarias (ODEPA)- Kilogramo - Kg</t>
  </si>
  <si>
    <t>Estadísticas,ODEPA,Fruta,Agricultura,Volumen de fruta, Procesamiento, Licantén</t>
  </si>
  <si>
    <t>https://analytics.zoho.com/open-view/2395394000001840276?ZOHO_CRITERIA=%224.6%22.%22C%C3%B3digo_Comuna%22%3D7303</t>
  </si>
  <si>
    <t>Volumen  de fruta por Procesamiento, producidas en la Quilpué</t>
  </si>
  <si>
    <t>El gráfico muestra el Volumen  de fruta por Procesamiento, producidas en la Quilpué, durante el Periodo 2018-2020, de acuerdo a datos recopilados por la Oficina de Estudios y Políticas Agrarias (ODEPA)- Kilogramo - Kg</t>
  </si>
  <si>
    <t>Estadísticas,ODEPA,Fruta,Agricultura,Volumen de fruta, Procesamiento, Quilpué</t>
  </si>
  <si>
    <t>https://analytics.zoho.com/open-view/2395394000001840276?ZOHO_CRITERIA=%224.6%22.%22C%C3%B3digo_Comuna%22%3D5801</t>
  </si>
  <si>
    <t>100-C-5801</t>
  </si>
  <si>
    <t>Evolución del volumen de las importaciones provenientes de Ecuador, por Tipo de Fruta</t>
  </si>
  <si>
    <t>El gráfico muestra la Evolución del volumen de las importaciones provenientes de Ecuador, por Tipo de Fruta, durante el Periodo 2012-2020, de acuerdo a datos recopilados por la Oficina de Estudios y Políticas Agrarias (ODEPA)- toneladas (t)</t>
  </si>
  <si>
    <t>https://analytics.zoho.com/open-view/2395394000005572912?ZOHO_CRITERIA=%22Trasposicion_4.3%22.%22Id_auxiliar%22%3D52</t>
  </si>
  <si>
    <t xml:space="preserve"> Valor de las exportaciones de fruta hacia Honduras, por Región de Origen producidas a Escala Nacional</t>
  </si>
  <si>
    <t>El gráfico muestra el  Valor de las exportaciones de fruta hacia Honduras, por Región de Origen producidas a Escala Nacional, durante el Año 2020, de acuerdo a datos recopilados por la Oficina de Estudios y Políticas Agrarias (ODEPA)- USD</t>
  </si>
  <si>
    <t>Estadísticas,Agricultura,Fruta,Exportaciones,Honduras,Región de Origen,Ñuble,Biobío,Maule,O'Higgins,Coquimbo,Valparaíso,Metropolitana</t>
  </si>
  <si>
    <t>https://analytics.zoho.com/open-view/2395394000006082507?ZOHO_CRITERIA=%22Trasposicion_4.2%22.%22ID_territorio%22%3D79</t>
  </si>
  <si>
    <t>Volumen  de fruta por Destino, producidas en la Ercilla</t>
  </si>
  <si>
    <t>El gráfico muestra el Volumen  de fruta por Destino, producidas en la Ercilla, durante el Periodo 2018-2020, de acuerdo a datos recopilados por la Oficina de Estudios y Políticas Agrarias (ODEPA)- Kilogramo - Kg</t>
  </si>
  <si>
    <t>Estadísticas,ODEPA,Fruta,Agricultura,Volumen de fruta, Destino, Ercilla</t>
  </si>
  <si>
    <t>https://analytics.zoho.com/open-view/2395394000001846568?ZOHO_CRITERIA=%224.6%22.%22C%C3%B3digo_Comuna%22%3D9204</t>
  </si>
  <si>
    <t>100-C-9204</t>
  </si>
  <si>
    <t>Volumen  de  Membrillo por Procesamiento, producidas a nivel nacional</t>
  </si>
  <si>
    <t>El mapa muestra el Volumen  de  Membrillo por Procesamiento, producidas a nivel nacional, durante el Periodo 2018-2020, de acuerdo a datos recopilados por la Oficina de Estudios y Políticas Agrarias (ODEPA)- Kilogramo - Kg</t>
  </si>
  <si>
    <t>Estadísticas,ODEPA,Fruta,Agricultura,Volumen de fruta, Membrillo, Chile</t>
  </si>
  <si>
    <t>https://analytics.zoho.com/open-view/2395394000001894015?ZOHO_CRITERIA=%224.6%22.%22Id_Categor%C3%ADa%22%3D100104003</t>
  </si>
  <si>
    <t>Superficie plantada de especies frutales por Método de Riego en la comuna de Villa Alegre</t>
  </si>
  <si>
    <t>Se representa la superficie plantada de frutales por Método de Riego con segmentadores incorporados por Tipo de Cultivo y Especie Plantada en la comuna de Villa Alegre con base a datos recopilados por la Oficina de Estudios y Políticas Agrarias (ODEPA) en los Catastros Frutícolas Regionales de los años 2018-2019-2020.</t>
  </si>
  <si>
    <t>agricultura,agrícola,frutícola,superficie,plantaciones,fruta,ODEPA,comuna,región,Villa Alegre,Método Riego</t>
  </si>
  <si>
    <t>https://analytics.zoho.com/open-view/2395394000008804811?ZOHO_CRITERIA=%22Localiza%20CL%22.%22Codcom%22%3D7407</t>
  </si>
  <si>
    <t>Superficie plantada de  Arándano americano según Variedad por Región a Escala Nacional</t>
  </si>
  <si>
    <t>Representación geográfica que muestra la superficie plantada de Arándano americano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</si>
  <si>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Plantada,Arándano americano</t>
  </si>
  <si>
    <t>https://analytics.zoho.com/open-view/2395394000008807134?ZOHO_CRITERIA=%224.12%20Sup%20Plantada%20Frut%C3%ADcola%22.%22id_especie%22%3D1</t>
  </si>
  <si>
    <t>Evolución del volumen de las exportaciones de fruta hacia China, por Fruta producidas a Escala Nacional</t>
  </si>
  <si>
    <t>El gráfico muestra la Evolución del volumen de las exportaciones de fruta hacia China, por Fruta producidas a Escala Nacional, durante el Periodo 2012-2020, de acuerdo a datos recopilados por la Oficina de Estudios y Políticas Agrarias (ODEPA)- toneladas (t)</t>
  </si>
  <si>
    <t>Estadísticas,Agricultura,Fruta,Exportaciones,China,Fruta,Aceituna,Arándanos y mirtilos,Avellana,Cereza,Ciruela,Coco,Damasco,Durazno,Frambuesa,Frutilla,Kiwi,Limón,Mandarina,Manzana,Mora,Naranja,Nectarín,Nuez,Otros berries,Otros frutos,Otros frutos secos,Palta,Pera,Piña,Plumcots,Pomelo,Uva</t>
  </si>
  <si>
    <t>https://analytics.zoho.com/open-view/2395394000000988827?ZOHO_CRITERIA=%22Trasposicion_4.1%22.%22Id_auxiliar%22%3D39</t>
  </si>
  <si>
    <t>Evolución del volumen de las exportaciones de fruta hacia Emiratos Árabes Unidos, por Región de Origen producidas a Escala Nacional</t>
  </si>
  <si>
    <t>El gráfico muestra la Evolución del volumen de las exportaciones de fruta hacia Emiratos Árabes Unidos, por Región de Origen producidas a Escala Nacional, durante el Periodo 2012-2020, de acuerdo a datos recopilados por la Oficina de Estudios y Políticas Agrarias (ODEPA)- toneladas (t)</t>
  </si>
  <si>
    <t>Estadísticas,Agricultura,Fruta,Exportaciones,Emiratos Árabes Unidos,Región de Origen,Ñuble,Biobío,Maule,O'Higgins,Coquimbo,Valparaíso,Metropolitana</t>
  </si>
  <si>
    <t>https://analytics.zoho.com/open-view/2395394000000967000?ZOHO_CRITERIA=%22Trasposicion_4.1%22.%22Id_auxiliar%22%3D55</t>
  </si>
  <si>
    <t>Maracuya</t>
  </si>
  <si>
    <t>Volumen  de  Maracuya por Comuna de origen, producidas a nivel nacional</t>
  </si>
  <si>
    <t>El mapa muestra el Volumen  de  Maracuya por Comuna de origen, producidas a nivel nacional, durante el Periodo 2018-2020, de acuerdo a datos recopilados por la Oficina de Estudios y Políticas Agrarias (ODEPA)- Kilogramo - Kg</t>
  </si>
  <si>
    <t>Estadísticas,ODEPA,Fruta,Agricultura,Volumen de fruta, Maracuya, Chile</t>
  </si>
  <si>
    <t>https://analytics.zoho.com/open-view/2395394000001886612?ZOHO_CRITERIA=%224.6%22.%22Id_Categor%C3%ADa%22%3D100108003</t>
  </si>
  <si>
    <t>Metálico</t>
  </si>
  <si>
    <t>Volumen de fruta  en envase  Metálico por tipo de empresa producidas a nivel nacional</t>
  </si>
  <si>
    <t>El gráfico muestra el Volumen de fruta  en envase  Metálico por tipo de empresa producidas a nivel nacional, durante el Periodo 2018-2020, de acuerdo a datos recopilados por la Oficina de Estudios y Políticas Agrarias (ODEPA)- Kilogramo - Kg</t>
  </si>
  <si>
    <t>Estadísticas,ODEPA,Fruta,Agricultura,Volumen de fruta, Metálico, Chile</t>
  </si>
  <si>
    <t>https://analytics.zoho.com/open-view/2395394000001914650?ZOHO_CRITERIA=%224.6%22.%22Id_Tipo_de_Envase%22%3D1</t>
  </si>
  <si>
    <t>Rendimiento histórico de Cultivos de Trigo Harinero en la Región de O'Higgins</t>
  </si>
  <si>
    <t>Se detalla el rendimiento promedio histórico de cultivos de Trigo Harinero según datos publicados por la Oficina de Estudios y Políticas Agrarias (ODEPA) para las Temporadas 2012/2013 a 2019/2020 en la Región de O'Higgins - quintales métricos por hectárea (qqm/ha)</t>
  </si>
  <si>
    <t>agricultura,agrícola,rendimiento,cultivo,quintales,ODEPA,estadísticas,Región de O'Higgins,Trigo Harinero</t>
  </si>
  <si>
    <t>https://analytics.zoho.com/open-view/2395394000009125708?ZOHO_CRITERIA=%22Localiza%20CL%22.%22Codreg%22%3D6%20and%22Trasposicion_4.11%22.%22Id_cultivo%22%3D29</t>
  </si>
  <si>
    <t>Producción de Cereales por Región de origen, a Escala Nacional</t>
  </si>
  <si>
    <t>El gráfico muestra la Producción de Cereales por Región de origen, a Escala Nacional, durante el Periodo 2019-2020, de acuerdo a datos recopilados por la Oficina de Estudios y Políticas Agrarias (ODEPA)- Toneladas</t>
  </si>
  <si>
    <t xml:space="preserve"> Cereales,ODEPA,Cultivos anuales,Estadisticas,Producción agrícola, Agricultura,Chile</t>
  </si>
  <si>
    <t>https://analytics.zoho.com/open-view/2395394000006351549?ZOHO_CRITERIA=%22Trasposicion_4.10%22.%22Id_producto%22%20%3D%20100111</t>
  </si>
  <si>
    <t>Espinaca</t>
  </si>
  <si>
    <t>Precios Diarios de Espinaca durante el año 2021 en los Mercados Mayoristas de Chile</t>
  </si>
  <si>
    <t>Evolución de los Precios diarios de Espinaca en pesos chilenos por kilogramo desde el 1/1/2021 a la fecha en los Mercados Mayoristas del país con base en datos reportados por la Oficina de Estudios y Políticas Agrarias (ODEPA)</t>
  </si>
  <si>
    <t>precio,diario,ODEPA,agrícola,productos agrícolas,verduras,por mayor,Mercado Mayorista,Espinaca,Chile</t>
  </si>
  <si>
    <t>https://analytics.zoho.com/open-view/2395394000008702709?ZOHO_CRITERIA=%22Hortaliza%20Consolidado%22.%22Categor%C3%ADa%20ID%22%3D100112012</t>
  </si>
  <si>
    <t>Número de empleados por Fruta, en la Comuna de Galvarino</t>
  </si>
  <si>
    <t>El gráfico muestra el Número de empleados por Fruta, en la Comuna de Galvarino, durante el Periodo 2018-2020, de acuerdo a datos recopilados por la Oficina de Estudios y Políticas Agrarias (ODEPA)- Kilogramo - Kg</t>
  </si>
  <si>
    <t>Estadísticas,ODEPA,Fruta,Agricultura,Número de empleados, Fruta, Galvarino</t>
  </si>
  <si>
    <t>https://analytics.zoho.com/open-view/2395394000001840069?ZOHO_CRITERIA=%224.6%22.%22C%C3%B3digo_Comuna%22%3D9106</t>
  </si>
  <si>
    <t>100-C 9106</t>
  </si>
  <si>
    <t>Volumen  de fruta por Tipo de Fruta, producidas en la Teno</t>
  </si>
  <si>
    <t>El gráfico muestra el Volumen  de fruta por Tipo de Fruta, producidas en la Teno, durante el Periodo 2018-2020, de acuerdo a datos recopilados por la Oficina de Estudios y Políticas Agrarias (ODEPA)- Kilogramo - Kg</t>
  </si>
  <si>
    <t>Estadísticas,ODEPA,Fruta,Agricultura,Volumen de fruta, Tipo de Fruta, Teno</t>
  </si>
  <si>
    <t>https://analytics.zoho.com/open-view/2395394000001834352?ZOHO_CRITERIA=%224.6%22.%22C%C3%B3digo_Comuna%22%3D7308</t>
  </si>
  <si>
    <t>Número de empresas agroindustriales procesadoras de Frambuesa por Comuna en la Región de La Araucanía</t>
  </si>
  <si>
    <t>El Mapa muestra el Número de empresas agrícolas por Comuna en la Región de La Araucanía, que utilizan Frambuesa en su producción, entre los años 2018-2019, de acuerdo a datos recopilados del directorio de agroindustrías hortofrutícolas efectuados por la ODEPA.</t>
  </si>
  <si>
    <t>agricultura,agrícola,frutícola,directorio,agroindustria,fruta,hortaliza,ODEPA,Ninguno,Región de La Araucanía,Frambuesa</t>
  </si>
  <si>
    <t>https://analytics.zoho.com/open-view/2395394000008782843?ZOHO_CRITERIA=%22Localiza%20CL%22.%22Codreg%22%3D9%20and%20%224.13%20Directorio%20Agroindustria%202020%22.%22Id_Categor%C3%ADa%22%3D100101004</t>
  </si>
  <si>
    <t>Precios Diarios de Uva durante el año 2021 en los Mercados Mayoristas de la Región Metropolitana</t>
  </si>
  <si>
    <t>Evolución de los Precios diarios de Uva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</si>
  <si>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mayor,Variedad-Origen-Calidad,Uva,Región Metropolitana</t>
  </si>
  <si>
    <t>https://analytics.zoho.com/open-view/2395394000008699297?ZOHO_CRITERIA=%22Fruta%20Consolidado%22.%22Codreg%22%3D13%20and%20%22Fruta%20Consolidado%22.%22Categor%C3%ADa%20ID%22%3D100109001</t>
  </si>
  <si>
    <t>Valor de las exportaciones de fruta hacia España, por Procesamiento, producidas a Escala Nacional</t>
  </si>
  <si>
    <t>El gráfico muestra el Valor de las exportaciones de fruta hacia España, por Procesamiento, producidas a Escala Nacional, durante el Año 2020, de acuerdo a datos recopilados por la Oficina de Estudios y Políticas Agrarias (ODEPA)- USD</t>
  </si>
  <si>
    <t>Estadísticas,Agricultura,Fruta,Exportaciones,España,Procesamiento,Aceites,Congelados,Conservas,Deshidratados,Fresca,Frutos secos,Jugos</t>
  </si>
  <si>
    <t>https://analytics.zoho.com/open-view/2395394000006082722?ZOHO_CRITERIA=%22Trasposicion_4.2%22.%22ID_territorio%22%3D59</t>
  </si>
  <si>
    <t>Superficie plantada de especies frutales por Tipo de Cultivo en la comuna de Quintero</t>
  </si>
  <si>
    <t>Representación de la superficie plantada de frutales según Tipo de Cultivo en la comuna de Quintero, con base en datos recopilados por la Oficina de Estudios y Políticas Agrarias (ODEPA) en los Catastros Frutícolas Regionales de los años 2018-2019-2020.</t>
  </si>
  <si>
    <t>agricultura,agrícola,frutícola,superficie,plantaciones,fruta,ODEPA,comuna,región,Quintero,Tipo de Cultivo</t>
  </si>
  <si>
    <t>https://analytics.zoho.com/open-view/2395394000008803365?ZOHO_CRITERIA=%22Localiza%20CL%22.%22Codcom%22%3D5107</t>
  </si>
  <si>
    <t>Evolución del Valor de las importaciones provenientes de Turquía, por Fruta</t>
  </si>
  <si>
    <t>El gráfico muestra la Evolución del Valor de las importaciones provenientes de Turquía, por Fruta, durante el Periodo 2012-2020, de acuerdo a datos recopilados por la Oficina de Estudios y Políticas Agrarias (ODEPA)- USD</t>
  </si>
  <si>
    <t>https://analytics.zoho.com/open-view/2395394000005636830?ZOHO_CRITERIA=%22Trasposicion_4.4%22.%22Id_auxiliar%22%3D184</t>
  </si>
  <si>
    <t>Precios Diarios de Manzana durante el año 2021 en los Mercados Mayoristas de la Región de Los Lagos</t>
  </si>
  <si>
    <t>Evolución de los Precios diarios de Manzana en pesos chilenos por kilogramo desde el 1/1/2021 a la fecha en los Mercados Mayoristas de la Región de Los Lagos con base en datos reportados por la Oficina de Estudios y Políticas Agrarias (ODEPA)</t>
  </si>
  <si>
    <t>precio,diario,ODEPA,agrícola,productos agrícolas,verduras,por mayor,Variedad-Origen-Calidad,Manzana,Región de Los Lagos</t>
  </si>
  <si>
    <t>https://analytics.zoho.com/open-view/2395394000008699297?ZOHO_CRITERIA=%22Fruta%20Consolidado%22.%22Codreg%22%3D10%20and%20%22Fruta%20Consolidado%22.%22Categor%C3%ADa%20ID%22%3D100104002</t>
  </si>
  <si>
    <t>Superficie plantada de especies frutales por Especie en la comuna de Romeral</t>
  </si>
  <si>
    <t>Visualización de la superficie plantada de frutales por Especie con segmentador incorporado de Tipo de Cultivo en la comuna de Romeral con base a datos recopilados por la Oficina de Estudios y Políticas Agrarias (ODEPA) en los Catastros Frutícolas Regionales de los años 2018-2019-2020.</t>
  </si>
  <si>
    <t>agricultura,agrícola,frutícola,superficie,plantaciones,fruta,ODEPA,comuna,región,Romeral,Especie Plantada</t>
  </si>
  <si>
    <t>https://analytics.zoho.com/open-view/2395394000008803974?ZOHO_CRITERIA=%22Localiza%20CL%22.%22Codcom%22%3D7306</t>
  </si>
  <si>
    <t>Superficie plantada de especies frutales por Tipo de Cultivo en la comuna de San Nicolás</t>
  </si>
  <si>
    <t>Representación de la superficie plantada de frutales según Tipo de Cultivo en la comuna de San Nicolás, con base en datos recopilados por la Oficina de Estudios y Políticas Agrarias (ODEPA) en los Catastros Frutícolas Regionales de los años 2018-2019-2020.</t>
  </si>
  <si>
    <t>agricultura,agrícola,frutícola,superficie,plantaciones,fruta,ODEPA,comuna,región,San Nicolás,Tipo de Cultivo</t>
  </si>
  <si>
    <t>https://analytics.zoho.com/open-view/2395394000008803365?ZOHO_CRITERIA=%22Localiza%20CL%22.%22Codcom%22%3D16305</t>
  </si>
  <si>
    <t>Volumen  de  Pomelo por Tipo de Envase, producidas a nivel nacional</t>
  </si>
  <si>
    <t>El gráfico muestra el Volumen  de  Pomelo por Tipo de Envase, producidas a nivel nacional, durante el Periodo 2018-2020, de acuerdo a datos recopilados por la Oficina de Estudios y Políticas Agrarias (ODEPA)- Kilogramo - Kg</t>
  </si>
  <si>
    <t>Estadísticas,ODEPA,Fruta,Agricultura,Volumen de fruta, Pomelo, Chile</t>
  </si>
  <si>
    <t>https://analytics.zoho.com/open-view/2395394000001894331?ZOHO_CRITERIA=%224.6%22.%22Id_Categor%C3%ADa%22%3D100102006</t>
  </si>
  <si>
    <t>Volumen  de fruta por Procesamiento, producidas en la Villa Alegre</t>
  </si>
  <si>
    <t>El gráfico muestra el Volumen  de fruta por Procesamiento, producidas en la Villa Alegre, durante el Periodo 2018-2020, de acuerdo a datos recopilados por la Oficina de Estudios y Políticas Agrarias (ODEPA)- Kilogramo - Kg</t>
  </si>
  <si>
    <t>Estadísticas,ODEPA,Fruta,Agricultura,Volumen de fruta, Procesamiento, Villa Alegre</t>
  </si>
  <si>
    <t>https://analytics.zoho.com/open-view/2395394000001840276?ZOHO_CRITERIA=%224.6%22.%22C%C3%B3digo_Comuna%22%3D7407</t>
  </si>
  <si>
    <t>100-C-7407</t>
  </si>
  <si>
    <t>Evolución del volumen de las exportaciones de Avellana por País de destino, producidas a Escala Nacional</t>
  </si>
  <si>
    <t>El gráfico muestra la Evolución del volumen de las exportaciones de Avellana por País de destino, producidas a Escala Nacional, durante el Periodo 2012-2020, de acuerdo a datos recopilados por la Oficina de Estudios y Políticas Agrarias (ODEPA)- toneladas (t)</t>
  </si>
  <si>
    <t>Estadísticas,Agricultura,Fruta,Exportaciones,Chile,Avellana,Alemania,Argentina,Bélgica,Brasil,China,Colombia,Ecuador,España,Estados Unidos,Italia,Países Bajos,Paraguay,Portugal,Uruguay,Venezuela,Hong Kong,Puerto Rico</t>
  </si>
  <si>
    <t>https://analytics.zoho.com/open-view/2395394000000976645?ZOHO_CRITERIA=%22Trasposicion_4.1%22.%22Id_Categor%C3%ADa%22%20%3D%20100105002</t>
  </si>
  <si>
    <t>Número de empleados por Procesamiento (agroindustria), en la Comuna de Collipulli</t>
  </si>
  <si>
    <t>La nube de palabras muestra el Número de empleados por Procesamiento (agroindustria), en la Comuna de Collipulli, durante el Periodo 2018-2020, de acuerdo a datos recopilados por la Oficina de Estudios y Políticas Agrarias (ODEPA)- Kilogramo - Kg</t>
  </si>
  <si>
    <t>Estadísticas,ODEPA,Fruta,Agricultura,Número de empleados, Procesamiento, Collipulli</t>
  </si>
  <si>
    <t>https://analytics.zoho.com/open-view/2395394000001840481?ZOHO_CRITERIA=%224.6%22.%22C%C3%B3digo_Comuna%22%3D9202</t>
  </si>
  <si>
    <t>100-C 9202</t>
  </si>
  <si>
    <t>Superficie plantada de  Palto según Variedad por Comuna en la Región de Arica y Parinacota</t>
  </si>
  <si>
    <t>Representación geográfica de la superficie plantada de Palto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</si>
  <si>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Plantada,Palto</t>
  </si>
  <si>
    <t>https://analytics.zoho.com/open-view/2395394000008814573?ZOHO_CRITERIA=%224.12%20Sup%20Plantada%20Frut%C3%ADcola%22.%22Codreg%22%3D15%20and%20%224.12%20Sup%20Plantada%20Frut%C3%ADcola%22.%22id_especie%22%3D8</t>
  </si>
  <si>
    <t>Valor de las exportaciones de fruta hacia Estados Unidos, por Tipo de Fruta producidas a Escala Nacional</t>
  </si>
  <si>
    <t>El gráfico muestra el Valor de las exportaciones de fruta hacia Estados Unidos, por Tipo de Fruta producidas a Escala Nacional, durante el Año 2020, de acuerdo a datos recopilados por la Oficina de Estudios y Políticas Agrarias (ODEPA)- USD</t>
  </si>
  <si>
    <t>https://analytics.zoho.com/open-view/2395394000006082576?ZOHO_CRITERIA=%22Trasposicion_4.2%22.%22ID_territorio%22%3D60</t>
  </si>
  <si>
    <t>Superficie plantada de especies frutales por Especie en la comuna de La Serena</t>
  </si>
  <si>
    <t>Visualización de la superficie plantada de frutales por Especie con segmentador incorporado de Tipo de Cultivo en la comuna de La Serena con base a datos recopilados por la Oficina de Estudios y Políticas Agrarias (ODEPA) en los Catastros Frutícolas Regionales de los años 2018-2019-2020.</t>
  </si>
  <si>
    <t>agricultura,agrícola,frutícola,superficie,plantaciones,fruta,ODEPA,comuna,región,La Serena,Especie Plantada</t>
  </si>
  <si>
    <t>https://analytics.zoho.com/open-view/2395394000008803974?ZOHO_CRITERIA=%22Localiza%20CL%22.%22Codcom%22%3D4101</t>
  </si>
  <si>
    <t>Precios Diarios de Manzana durante el año 2021 en los Mercados Mayoristas de la Región de Ñuble</t>
  </si>
  <si>
    <t>Evolución de los Precios diarios de Manzana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</si>
  <si>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mayor,Variedad-Origen-Calidad,Manzana,Región de Ñuble</t>
  </si>
  <si>
    <t>https://analytics.zoho.com/open-view/2395394000008699297?ZOHO_CRITERIA=%22Fruta%20Consolidado%22.%22Codreg%22%3D16%20and%20%22Fruta%20Consolidado%22.%22Categor%C3%ADa%20ID%22%3D100104002</t>
  </si>
  <si>
    <t>Valor de las exportaciones de fruta hacia Nueva Zelanda, por Procesamiento, producidas a Escala Nacional</t>
  </si>
  <si>
    <t>El gráfico muestra el Valor de las exportaciones de fruta hacia Nueva Zelanda, por Procesamiento, producidas a Escala Nacional, durante el Año 2020, de acuerdo a datos recopilados por la Oficina de Estudios y Políticas Agrarias (ODEPA)- USD</t>
  </si>
  <si>
    <t>Estadísticas,Agricultura,Fruta,Exportaciones,Nueva Zelanda,Procesamiento,Aceites,Congelados,Conservas,Deshidratados,Fresca,Frutos secos,Jugos</t>
  </si>
  <si>
    <t>https://analytics.zoho.com/open-view/2395394000006082722?ZOHO_CRITERIA=%22Trasposicion_4.2%22.%22ID_territorio%22%3D133</t>
  </si>
  <si>
    <t>Evolución del volumen de las importaciones provenientes de Costa Rica, por Tipo de Fruta</t>
  </si>
  <si>
    <t>El gráfico muestra la Evolución del volumen de las importaciones provenientes de Costa Rica, por Tipo de Fruta, durante el Periodo 2012-2020, de acuerdo a datos recopilados por la Oficina de Estudios y Políticas Agrarias (ODEPA)- toneladas (t)</t>
  </si>
  <si>
    <t>Estadísticas,Agricultura,Fruta,Importaciones,Costa Rica,Tipo de Fruta,Berries,Cítricos,Frutos de hueso,Frutos de pepita,Frutos secos,Tropicales y subtropicales</t>
  </si>
  <si>
    <t>https://analytics.zoho.com/open-view/2395394000005572912?ZOHO_CRITERIA=%22Trasposicion_4.3%22.%22Id_auxiliar%22%3D47</t>
  </si>
  <si>
    <t xml:space="preserve"> Valor de las importaciones  de Aceites por Fruta</t>
  </si>
  <si>
    <t>La nube de palabras muestra el  Valor de las importaciones  de Aceites por Fruta, durante el Año 2020, de acuerdo a datos recopilados por la Oficina de Estudios y Políticas Agrarias (ODEPA)- USD</t>
  </si>
  <si>
    <t>https://analytics.zoho.com/open-view/2395394000005686040?ZOHO_CRITERIA=%22Trasposicion_4.4%22.%22Id_Procesamiento%22%20%3D%201</t>
  </si>
  <si>
    <t>Número de empleados por Procesamiento (agroindustria), en la Comuna de Pudahuel</t>
  </si>
  <si>
    <t>La nube de palabras muestra el Número de empleados por Procesamiento (agroindustria), en la Comuna de Pudahuel, durante el Periodo 2018-2020, de acuerdo a datos recopilados por la Oficina de Estudios y Políticas Agrarias (ODEPA)- Kilogramo - Kg</t>
  </si>
  <si>
    <t>Estadísticas,ODEPA,Fruta,Agricultura,Número de empleados, Procesamiento, Pudahuel</t>
  </si>
  <si>
    <t>https://analytics.zoho.com/open-view/2395394000001840481?ZOHO_CRITERIA=%224.6%22.%22C%C3%B3digo_Comuna%22%3D13124</t>
  </si>
  <si>
    <t>Valor de las exportaciones de fruta, por Región de Origen producidas en la Chile</t>
  </si>
  <si>
    <t>El gráfico muestra el Valor de las exportaciones de fruta, por Región de Origen producidas en la Chile, durante el Año 2020, de acuerdo a datos recopilados por la Oficina de Estudios y Políticas Agrarias (ODEPA)- USD</t>
  </si>
  <si>
    <t>Estadísticas,Agricultura,Fruta,Exportaciones,Chile,Región de Origen,Ñuble,Biobío,Maule,O'Higgins,Coquimbo,Valparaíso,Metropolitana</t>
  </si>
  <si>
    <t>https://analytics.zoho.com/open-view/2395394000006082507</t>
  </si>
  <si>
    <t>Evolución del volumen de las exportaciones de fruta, por Tipo de Fruta producidas en la Región de Maule</t>
  </si>
  <si>
    <t>El gráfico muestra la Evolución del volumen de las exportaciones de fruta, por Tipo de Fruta producidas en la Región de Maule, durante el Periodo 2012-2020, de acuerdo a datos recopilados por la Oficina de Estudios y Políticas Agrarias (ODEPA)- toneladas (t)</t>
  </si>
  <si>
    <t>https://analytics.zoho.com/open-view/2395394000000943308?ZOHO_CRITERIA=%22Trasposicion_4.1%22.%22C%C3%B3digo_Regi%C3%B3n%22%20%3D%207</t>
  </si>
  <si>
    <t>Volumen  de fruta clasificadas como Frutos de hueso (carozo), por Comuna de origen, producidas a nivel nacional</t>
  </si>
  <si>
    <t>El mapa muestra el Volumen  de fruta clasificadas como Frutos de hueso (carozo), por Comuna de origen, producidas a nivel nacional, durante el Periodo 2018-2020, de acuerdo a datos recopilados por la Oficina de Estudios y Políticas Agrarias (ODEPA)- Kilogramo - Kg</t>
  </si>
  <si>
    <t>https://analytics.zoho.com/open-view/2395394000001865085?ZOHO_CRITERIA=%224.6%22.%22Id_Producto%22%3D100103</t>
  </si>
  <si>
    <t>Superficie plantada de especies frutales por Método de Riego en la comuna de Curacaví</t>
  </si>
  <si>
    <t>Se representa la superficie plantada de frutales por Método de Riego con segmentadores incorporados por Tipo de Cultivo y Especie Plantada en la comuna de Curacaví con base a datos recopilados por la Oficina de Estudios y Políticas Agrarias (ODEPA) en los Catastros Frutícolas Regionales de los años 2018-2019-2020.</t>
  </si>
  <si>
    <t>agricultura,agrícola,frutícola,superficie,plantaciones,fruta,ODEPA,comuna,región,Curacaví,Método Riego</t>
  </si>
  <si>
    <t>https://analytics.zoho.com/open-view/2395394000008804811?ZOHO_CRITERIA=%22Localiza%20CL%22.%22Codcom%22%3D13503</t>
  </si>
  <si>
    <t>Evolución del volumen de las exportaciones de Palta por País de destino, producidas a Escala Nacional</t>
  </si>
  <si>
    <t>El gráfico muestra la Evolución del volumen de las exportaciones de Palta por País de destino, producidas a Escala Nacional, durante el Periodo 2012-2020, de acuerdo a datos recopilados por la Oficina de Estudios y Políticas Agrarias (ODEPA)- toneladas (t)</t>
  </si>
  <si>
    <t>Estadísticas,Agricultura,Fruta,Exportaciones,Chile,Palta,Alemania,Arabia Saudita,Argentina,Australia,Austria,Bélgica,Brasil,Canadá,China,Colombia,Corea del Sur,Costa Rica,Dinamarca,Ecuador,Emiratos Árabes Unidos,España,Estados Unidos,Francia,Italia,Japón,Malasia,Países Bajos,Perú,Polonia,Reino Unido,Rusia,Singapur,Suecia,Suiza,Turquía,Ucrania,Uruguay,Vietnam,Hong Kong</t>
  </si>
  <si>
    <t>https://analytics.zoho.com/open-view/2395394000000976645?ZOHO_CRITERIA=%22Trasposicion_4.1%22.%22Id_Categor%C3%ADa%22%20%3D%20100106002</t>
  </si>
  <si>
    <t>Número de empleados por Tipo de Fruta, en la Comuna de Rauco</t>
  </si>
  <si>
    <t>El gráfico muestra el Número de empleados por Tipo de Fruta, en la Comuna de Rauco, durante el Periodo 2018-2020, de acuerdo a datos recopilados por la Oficina de Estudios y Políticas Agrarias (ODEPA)- Kilogramo - Kg</t>
  </si>
  <si>
    <t>Estadísticas,ODEPA,Fruta,Agricultura,Número de empleados, Tipo de Fruta, Rauco</t>
  </si>
  <si>
    <t>https://analytics.zoho.com/open-view/2395394000001834656?ZOHO_CRITERIA=%224.6%22.%22C%C3%B3digo_Comuna%22%3D7305</t>
  </si>
  <si>
    <t>100-C 7305</t>
  </si>
  <si>
    <t>Volumen  de fruta por Tipo de Fruta, producidas en la Renaico</t>
  </si>
  <si>
    <t>El gráfico muestra el Volumen  de fruta por Tipo de Fruta, producidas en la Renaico, durante el Periodo 2018-2020, de acuerdo a datos recopilados por la Oficina de Estudios y Políticas Agrarias (ODEPA)- Kilogramo - Kg</t>
  </si>
  <si>
    <t>Estadísticas,ODEPA,Fruta,Agricultura,Volumen de fruta, Tipo de Fruta, Renaico</t>
  </si>
  <si>
    <t>https://analytics.zoho.com/open-view/2395394000001834352?ZOHO_CRITERIA=%224.6%22.%22C%C3%B3digo_Comuna%22%3D9209</t>
  </si>
  <si>
    <t>100-C-9209</t>
  </si>
  <si>
    <t>Número de empleados por Tipo de Envase (Agroindustria), en la Comuna de Los Angeles</t>
  </si>
  <si>
    <t>El gráfico muestra el Número de empleados por Tipo de Envase (Agroindustria), en la Comuna de Los Angeles, durante el Periodo 2018-2020, de acuerdo a datos recopilados por la Oficina de Estudios y Políticas Agrarias (ODEPA)- Kilogramo - Kg</t>
  </si>
  <si>
    <t>Estadísticas,ODEPA,Fruta,Agricultura,Número de empleados, Tipo de Envase, Los Angeles</t>
  </si>
  <si>
    <t>https://analytics.zoho.com/open-view/2395394000001846254?ZOHO_CRITERIA=%224.6%22.%22C%C3%B3digo_Comuna%22%3D8301</t>
  </si>
  <si>
    <t>Volumen  de fruta por Procesamiento, producidas en la Pitrufquén</t>
  </si>
  <si>
    <t>El gráfico muestra el Volumen  de fruta por Procesamiento, producidas en la Pitrufquén, durante el Periodo 2018-2020, de acuerdo a datos recopilados por la Oficina de Estudios y Políticas Agrarias (ODEPA)- Kilogramo - Kg</t>
  </si>
  <si>
    <t>Estadísticas,ODEPA,Fruta,Agricultura,Volumen de fruta, Procesamiento, Pitrufquén</t>
  </si>
  <si>
    <t>https://analytics.zoho.com/open-view/2395394000001840276?ZOHO_CRITERIA=%224.6%22.%22C%C3%B3digo_Comuna%22%3D9114</t>
  </si>
  <si>
    <t>Número de empleados por agroindustria de Maracuya según Destino, a nivel nacional</t>
  </si>
  <si>
    <t>El gráfico muestra el Número de empleados por agroindustria de Maracuya según Destino, a nivel nacional, durante el Periodo 2018-2020, de acuerdo a datos recopilados por la Oficina de Estudios y Políticas Agrarias (ODEPA)- Kilogramo - Kg</t>
  </si>
  <si>
    <t>Estadísticas,ODEPA,Fruta,Agricultura,Número de empleados, Maracuya, Chile</t>
  </si>
  <si>
    <t>https://analytics.zoho.com/open-view/2395394000001894853?ZOHO_CRITERIA=%224.6%22.%22Id_Categor%C3%ADa%22%3D100108003</t>
  </si>
  <si>
    <t>Sésamo</t>
  </si>
  <si>
    <t>Número de empresas agroindustriales procesadoras de Sésamo por Comuna en la Región de Valparaíso</t>
  </si>
  <si>
    <t>El Mapa muestra el Número de empresas agrícolas por Comuna en la Región de Valparaíso, que utilizan Sésamo en su producción, entre los años 2018-2019, de acuerdo a datos recopilados del directorio de agroindustrías hortofrutícolas efectuados por la ODEPA.</t>
  </si>
  <si>
    <t>agricultura,agrícola,frutícola,directorio,agroindustria,fruta,hortaliza,ODEPA,Ninguno,Región de Valparaíso,Sésamo</t>
  </si>
  <si>
    <t>https://analytics.zoho.com/open-view/2395394000008782843?ZOHO_CRITERIA=%22Localiza%20CL%22.%22Codreg%22%3D5%20and%20%224.13%20Directorio%20Agroindustria%202020%22.%22Id_Categor%C3%ADa%22%3D100113007</t>
  </si>
  <si>
    <t>Volumen de las exportaciones de fruta hacia Italia, por Procesamiento producidas a Escala Nacional</t>
  </si>
  <si>
    <t>El gráfico muestra el Volumen de las exportaciones de fruta hacia Italia, por Procesamiento producidas a Escala Nacional, durante el Año 2020, de acuerdo a datos recopilados por la Oficina de Estudios y Políticas Agrarias (ODEPA)- toneladas (t)</t>
  </si>
  <si>
    <t>Estadísticas,Agricultura,Fruta,Exportaciones,Italia,Procesamiento,Aceites,Congelados,Conservas,Deshidratados,Fresca,Frutos secos,Jugos</t>
  </si>
  <si>
    <t>https://analytics.zoho.com/open-view/2395394000000827608?ZOHO_CRITERIA=%22Trasposicion_4.1%22.%22Id_auxiliar%22%3D90</t>
  </si>
  <si>
    <t>Volumen  de  Calafate por Tipo de Envase, producidas a nivel nacional</t>
  </si>
  <si>
    <t>El gráfico muestra el Volumen  de  Calafate por Tipo de Envase, producidas a nivel nacional, durante el Periodo 2018-2020, de acuerdo a datos recopilados por la Oficina de Estudios y Políticas Agrarias (ODEPA)- Kilogramo - Kg</t>
  </si>
  <si>
    <t>https://analytics.zoho.com/open-view/2395394000001894331?ZOHO_CRITERIA=%224.6%22.%22Id_Categor%C3%ADa%22%3D100101002</t>
  </si>
  <si>
    <t>Volumen de las importaciones de  Berries por Fruta</t>
  </si>
  <si>
    <t>El gráfico muestra el Volumen de las importaciones de  Berries por Fruta, durante el Año 2020, de acuerdo a datos recopilados por la Oficina de Estudios y Políticas Agrarias (ODEPA)- toneladas (t)</t>
  </si>
  <si>
    <t>Estadísticas,Agricultura,Fruta,Importaciones,Chile,Berries,Arándano,Frambuesa,Higo,Kiwi,Mora,Otros berries</t>
  </si>
  <si>
    <t>https://analytics.zoho.com/open-view/2395394000005574713?ZOHO_CRITERIA=%22Trasposicion_4.3%22.%22Id_Producto%22%3D100101</t>
  </si>
  <si>
    <t>Superficie plantada de  Mango según Variedad por Comuna en la Región de Arica y Parinacota</t>
  </si>
  <si>
    <t>Representación geográfica de la superficie plantada de Mango por Comuna en la Región de Arica y Parinacota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</si>
  <si>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Arica y Parinacota,Especie Plantada,Mango</t>
  </si>
  <si>
    <t>https://analytics.zoho.com/open-view/2395394000008814573?ZOHO_CRITERIA=%224.12%20Sup%20Plantada%20Frut%C3%ADcola%22.%22Codreg%22%3D15%20and%20%224.12%20Sup%20Plantada%20Frut%C3%ADcola%22.%22id_especie%22%3D26</t>
  </si>
  <si>
    <t>Volumen  de fruta por Destino, producidas en la Galvarino</t>
  </si>
  <si>
    <t>El gráfico muestra el Volumen  de fruta por Destino, producidas en la Galvarino, durante el Periodo 2018-2020, de acuerdo a datos recopilados por la Oficina de Estudios y Políticas Agrarias (ODEPA)- Kilogramo - Kg</t>
  </si>
  <si>
    <t>Estadísticas,ODEPA,Fruta,Agricultura,Volumen de fruta, Destino, Galvarino</t>
  </si>
  <si>
    <t>https://analytics.zoho.com/open-view/2395394000001846568?ZOHO_CRITERIA=%224.6%22.%22C%C3%B3digo_Comuna%22%3D9106</t>
  </si>
  <si>
    <t>Volumen de las importaciones de fruta provenientes de Francia, por Fruta</t>
  </si>
  <si>
    <t>El gráfico muestra el Volumen de las importaciones de fruta provenientes de Francia, por Fruta, durante el Año 2020, de acuerdo a datos recopilados por la Oficina de Estudios y Políticas Agrarias (ODEPA)- toneladas (t)</t>
  </si>
  <si>
    <t>Estadísticas,Agricultura,Fruta,Importaciones,Francia,Fruta,Ciruela</t>
  </si>
  <si>
    <t>https://analytics.zoho.com/open-view/2395394000005581111?ZOHO_CRITERIA=%22Trasposicion_4.3%22.%22Id_auxiliar%22%3D66</t>
  </si>
  <si>
    <t>Número de empleados por Fruta, en la Comuna de Ercilla</t>
  </si>
  <si>
    <t>El gráfico muestra el Número de empleados por Fruta, en la Comuna de Ercilla, durante el Periodo 2018-2020, de acuerdo a datos recopilados por la Oficina de Estudios y Políticas Agrarias (ODEPA)- Kilogramo - Kg</t>
  </si>
  <si>
    <t>Estadísticas,ODEPA,Fruta,Agricultura,Número de empleados, Fruta, Ercilla</t>
  </si>
  <si>
    <t>https://analytics.zoho.com/open-view/2395394000001840069?ZOHO_CRITERIA=%224.6%22.%22C%C3%B3digo_Comuna%22%3D9204</t>
  </si>
  <si>
    <t>Número de empleados por agroindustria de Nogal según Procesamiento, a nivel nacional</t>
  </si>
  <si>
    <t>El gráfico muestra el Número de empleados por agroindustria de Nogal según Procesamiento, a nivel nacional, durante el Periodo 2018-2020, de acuerdo a datos recopilados por la Oficina de Estudios y Políticas Agrarias (ODEPA)- Kilogramo - Kg</t>
  </si>
  <si>
    <t>https://analytics.zoho.com/open-view/2395394000001894109?ZOHO_CRITERIA=%224.6%22.%22Id_Categor%C3%ADa%22%3D100105004</t>
  </si>
  <si>
    <t>Rendimiento para la última temporada por Cultivo en la Región Metropolitana</t>
  </si>
  <si>
    <t>Rendimiento promedio por Cultivo en la última temporada en la Región Metropolitana, según datos provenientes de la Oficina de Estudios y Políticas Agrarias (ODEPA) para la Temporada 2019/2020 - quintales métricos por hectárea (qqm/ha)</t>
  </si>
  <si>
    <t>agricultura,agrícola,rendimiento,cultivo,quintales,ODEPA,estadísticas,Región Metropolitana,Rendimiento última temporada</t>
  </si>
  <si>
    <t>https://analytics.zoho.com/open-view/2395394000009125563?ZOHO_CRITERIA=%22Localiza%20CL%22.%22Codreg%22%3D13</t>
  </si>
  <si>
    <t>Evolución del valor de las importaciones de Frutos de hueso (carozo) por País de origen</t>
  </si>
  <si>
    <t>El gráfico muestra la Evolución del valor de las importaciones de Frutos de hueso (carozo) por País de origen, durante el Periodo 2012-2020, de acuerdo a datos recopilados por la Oficina de Estudios y Políticas Agrarias (ODEPA)- USD</t>
  </si>
  <si>
    <t>Estadísticas,Agricultura,Fruta,Importaciones,Chile,Frutos de hueso (carozo),Argentina,China,España,Estados Unidos,Francia,Grecia,México,Turquía</t>
  </si>
  <si>
    <t>https://analytics.zoho.com/open-view/2395394000005672003?ZOHO_CRITERIA=%22Trasposicion_4.4%22.%22Id_Producto%22%20%3D%20100103</t>
  </si>
  <si>
    <t>Valor de las exportaciones de fruta hacia Nueva Zelanda, por Fruta, producidas a Escala Nacional</t>
  </si>
  <si>
    <t>El gráfico muestra el Valor de las exportaciones de fruta hacia Nueva Zelanda, por Fruta, producidas a Escala Nacional, durante el Año 2020, de acuerdo a datos recopilados por la Oficina de Estudios y Políticas Agrarias (ODEPA)- USD</t>
  </si>
  <si>
    <t>https://analytics.zoho.com/open-view/2395394000006082651?ZOHO_CRITERIA=%22Trasposicion_4.2%22.%22ID_territorio%22%3D133</t>
  </si>
  <si>
    <t>Volumen  de fruta por Fruta, producidas en la Perquenco</t>
  </si>
  <si>
    <t>El gráfico muestra el Volumen  de fruta por Fruta, producidas en la Perquenco, durante el Periodo 2018-2020, de acuerdo a datos recopilados por la Oficina de Estudios y Políticas Agrarias (ODEPA)- Kilogramo - Kg</t>
  </si>
  <si>
    <t>Estadísticas,ODEPA,Fruta,Agricultura,Volumen de fruta, Fruta, Perquenco</t>
  </si>
  <si>
    <t>https://analytics.zoho.com/open-view/2395394000001834799?ZOHO_CRITERIA=%224.6%22.%22C%C3%B3digo_Comuna%22%3D9113</t>
  </si>
  <si>
    <t>100-C-9113</t>
  </si>
  <si>
    <t>Superficie plantada de especies frutales por Sistema de Plantación en la comuna de Teno</t>
  </si>
  <si>
    <t>Se representa la superficie plantada de frutales por Sistema de Plantación, Tipo de Cultivo y Especie Plantada en la comuna de Teno con base a datos recopilados por la Oficina de Estudios y Políticas Agrarias (ODEPA) en los Catastros Frutícolas Regionales de los años 2018-2019-2020.</t>
  </si>
  <si>
    <t>agricultura,agrícola,frutícola,superficie,plantaciones,fruta,ODEPA,comuna,región,Teno,Sistema Plantación</t>
  </si>
  <si>
    <t>https://analytics.zoho.com/open-view/2395394000008804399?ZOHO_CRITERIA=%22Localiza%20CL%22.%22Codcom%22%3D7308</t>
  </si>
  <si>
    <t>Número de empleados por Fruta, en la Comuna de La Estrella</t>
  </si>
  <si>
    <t>El gráfico muestra el Número de empleados por Fruta, en la Comuna de La Estrella, durante el Periodo 2018-2020, de acuerdo a datos recopilados por la Oficina de Estudios y Políticas Agrarias (ODEPA)- Kilogramo - Kg</t>
  </si>
  <si>
    <t>Estadísticas,ODEPA,Fruta,Agricultura,Número de empleados, Fruta, La Estrella</t>
  </si>
  <si>
    <t>https://analytics.zoho.com/open-view/2395394000001840069?ZOHO_CRITERIA=%224.6%22.%22C%C3%B3digo_Comuna%22%3D6202</t>
  </si>
  <si>
    <t>Volumen de las importaciones de fruta provenientes de México, por Tipo de Fruta</t>
  </si>
  <si>
    <t>El gráfico muestra el Volumen de las importaciones de fruta provenientes de México, por Tipo de Fruta, durante el Año 2020, de acuerdo a datos recopilados por la Oficina de Estudios y Políticas Agrarias (ODEPA)- toneladas (t)</t>
  </si>
  <si>
    <t>https://analytics.zoho.com/open-view/2395394000005578899?ZOHO_CRITERIA=%22Trasposicion_4.3%22.%22Id_auxiliar%22%3D119</t>
  </si>
  <si>
    <t>Valor de de las exportaciones de Mandarina por País de destino, producidas a Escala Nacional</t>
  </si>
  <si>
    <t>El mapa muestra el Valor de de las exportaciones de Mandarina por País de destino, producidas a Escala Nacional, durante el Año 2020, de acuerdo a datos recopilados por la Oficina de Estudios y Políticas Agrarias (ODEPA)- USD</t>
  </si>
  <si>
    <t>Estadísticas,Agricultura,Fruta,Exportaciones,Chile,Mandarina,Alemania,Arabia Saudita,Austria,Brasil,Canadá,China,Colombia,Costa Rica,Dinamarca,Ecuador,El Salvador,Emiratos Árabes Unidos,España,Estados Unidos,Filipinas,Guatemala,Honduras,Irlanda,Japón,Nicaragua,Países Bajos,Panamá,Perú,Reino Unido,República Dominicana,Rusia,Turquía,Hong Kong,Puerto Rico,Martinica,Nueva Caledonia</t>
  </si>
  <si>
    <t>https://analytics.zoho.com/open-view/2395394000006093021?ZOHO_CRITERIA=%22Trasposicion_4.2%22.%22Id_Categor%C3%ADa%22%20%3D%20100102004</t>
  </si>
  <si>
    <t>Superficie plantada de especies frutales por Sistema de Plantación en la comuna de Traiguén</t>
  </si>
  <si>
    <t>Se representa la superficie plantada de frutales por Sistema de Plantación, Tipo de Cultivo y Especie Plantada en la comuna de Traiguén con base a datos recopilados por la Oficina de Estudios y Políticas Agrarias (ODEPA) en los Catastros Frutícolas Regionales de los años 2018-2019-2020.</t>
  </si>
  <si>
    <t>agricultura,agrícola,frutícola,superficie,plantaciones,fruta,ODEPA,comuna,región,Traiguén,Sistema Plantación</t>
  </si>
  <si>
    <t>https://analytics.zoho.com/open-view/2395394000008804399?ZOHO_CRITERIA=%22Localiza%20CL%22.%22Codcom%22%3D9210</t>
  </si>
  <si>
    <t>Número de empleados por Procesamiento (agroindustria), en la Comuna de Calle Larga</t>
  </si>
  <si>
    <t>La nube de palabras muestra el Número de empleados por Procesamiento (agroindustria), en la Comuna de Calle Larga, durante el Periodo 2018-2020, de acuerdo a datos recopilados por la Oficina de Estudios y Políticas Agrarias (ODEPA)- Kilogramo - Kg</t>
  </si>
  <si>
    <t>Estadísticas,ODEPA,Fruta,Agricultura,Número de empleados, Procesamiento, Calle Larga</t>
  </si>
  <si>
    <t>https://analytics.zoho.com/open-view/2395394000001840481?ZOHO_CRITERIA=%224.6%22.%22C%C3%B3digo_Comuna%22%3D5302</t>
  </si>
  <si>
    <t>Superficie plantada de especies frutales por Método de Riego en la comuna de Las Cabras</t>
  </si>
  <si>
    <t>Se representa la superficie plantada de frutales por Método de Riego con segmentadores incorporados por Tipo de Cultivo y Especie Plantada en la comuna de Las Cabras con base a datos recopilados por la Oficina de Estudios y Políticas Agrarias (ODEPA) en los Catastros Frutícolas Regionales de los años 2018-2019-2020.</t>
  </si>
  <si>
    <t>agricultura,agrícola,frutícola,superficie,plantaciones,fruta,ODEPA,comuna,región,Las Cabras,Método Riego</t>
  </si>
  <si>
    <t>https://analytics.zoho.com/open-view/2395394000008804811?ZOHO_CRITERIA=%22Localiza%20CL%22.%22Codcom%22%3D6107</t>
  </si>
  <si>
    <t>Evolución del volumen de las importaciones de Mango, por Procesamiento</t>
  </si>
  <si>
    <t>El gráfico muestra la Evolución del volumen de las importaciones de Mango, por Procesamiento, durante el Periodo 2012-2020, de acuerdo a datos recopilados por la Oficina de Estudios y Políticas Agrarias (ODEPA)- toneladas (t)</t>
  </si>
  <si>
    <t>Estadísticas,Agricultura,Fruta,Importaciones,Chile,Mango,Aceites,Congelados,Conservas,Deshidratados,Fresca,Frutos secos,Jugos</t>
  </si>
  <si>
    <t>https://analytics.zoho.com/open-view/2395394000005572799?ZOHO_CRITERIA=%22Trasposicion_4.3%22.%22Id_Categor%C3%ADa%22%3D100108002</t>
  </si>
  <si>
    <t>Tubérculos</t>
  </si>
  <si>
    <t>Evolución del rendimiento promedio de cultivos de Tubérculos en la Región de Ñuble para las series de tiempo disponibles</t>
  </si>
  <si>
    <t>Se muestra la evolución del rendimiento promedio de cultivos de Tubérculos en la Región de Ñuble, según datos publicados por la Oficina de Estudios y Políticas Agrarias (ODEPA) para las Temporadas 1979/1980 a 2019/2020 a Escala Nacional - quintales métricos por hectárea (qqm/ha)</t>
  </si>
  <si>
    <t>agricultura,agrícola,rendimiento,cultivo,quintales,ODEPA,estadísticas,Región de Ñuble,Tubérculos</t>
  </si>
  <si>
    <t>https://analytics.zoho.com/open-view/2395394000009297093?ZOHO_CRITERIA=%22Localiza%20CL%22.%22Codreg%22%3D16%20and%20%224.11%20Rendimiento%20regional%20cultivo%22.%22Id_producto%22%3D100114</t>
  </si>
  <si>
    <t>Superficie plantada de especies frutales por Tipo de Cultivo en la comuna de Parral</t>
  </si>
  <si>
    <t>Representación de la superficie plantada de frutales según Tipo de Cultivo en la comuna de Parral, con base en datos recopilados por la Oficina de Estudios y Políticas Agrarias (ODEPA) en los Catastros Frutícolas Regionales de los años 2018-2019-2020.</t>
  </si>
  <si>
    <t>agricultura,agrícola,frutícola,superficie,plantaciones,fruta,ODEPA,comuna,región,Parral,Tipo de Cultivo</t>
  </si>
  <si>
    <t>https://analytics.zoho.com/open-view/2395394000008803365?ZOHO_CRITERIA=%22Localiza%20CL%22.%22Codcom%22%3D7404</t>
  </si>
  <si>
    <t xml:space="preserve"> Valor de las exportaciones de fruta hacia Guatemala, por Región de Origen producidas a Escala Nacional</t>
  </si>
  <si>
    <t>El gráfico muestra el  Valor de las exportaciones de fruta hacia Guatemala, por Región de Origen producidas a Escala Nacional, durante el Año 2020, de acuerdo a datos recopilados por la Oficina de Estudios y Políticas Agrarias (ODEPA)- USD</t>
  </si>
  <si>
    <t>Estadísticas,Agricultura,Fruta,Exportaciones,Guatemala,Región de Origen,Ñuble,Biobío,Maule,O'Higgins,Coquimbo,Valparaíso,Metropolitana</t>
  </si>
  <si>
    <t>https://analytics.zoho.com/open-view/2395394000006082507?ZOHO_CRITERIA=%22Trasposicion_4.2%22.%22ID_territorio%22%3D73</t>
  </si>
  <si>
    <t>Superficie plantada de especies frutales por Especie en la comuna de Talagante</t>
  </si>
  <si>
    <t>Visualización de la superficie plantada de frutales por Especie con segmentador incorporado de Tipo de Cultivo en la comuna de Talagante con base a datos recopilados por la Oficina de Estudios y Políticas Agrarias (ODEPA) en los Catastros Frutícolas Regionales de los años 2018-2019-2020.</t>
  </si>
  <si>
    <t>agricultura,agrícola,frutícola,superficie,plantaciones,fruta,ODEPA,comuna,región,Talagante,Especie Plantada</t>
  </si>
  <si>
    <t>https://analytics.zoho.com/open-view/2395394000008803974?ZOHO_CRITERIA=%22Localiza%20CL%22.%22Codcom%22%3D13601</t>
  </si>
  <si>
    <t>Superficie plantada de especies frutales por Método de Riego en la comuna de Cauquenes</t>
  </si>
  <si>
    <t>Se representa la superficie plantada de frutales por Método de Riego con segmentadores incorporados por Tipo de Cultivo y Especie Plantada en la comuna de Cauquenes con base a datos recopilados por la Oficina de Estudios y Políticas Agrarias (ODEPA) en los Catastros Frutícolas Regionales de los años 2018-2019-2020.</t>
  </si>
  <si>
    <t>agricultura,agrícola,frutícola,superficie,plantaciones,fruta,ODEPA,comuna,región,Cauquenes,Método Riego</t>
  </si>
  <si>
    <t>https://analytics.zoho.com/open-view/2395394000008804811?ZOHO_CRITERIA=%22Localiza%20CL%22.%22Codcom%22%3D7201</t>
  </si>
  <si>
    <t>Volumen de las importaciones de fruta provenientes de Italia, por Procesamiento</t>
  </si>
  <si>
    <t>El gráfico muestra el Volumen de las importaciones de fruta provenientes de Italia, por Procesamiento, durante el Año 2020, de acuerdo a datos recopilados por la Oficina de Estudios y Políticas Agrarias (ODEPA)- toneladas (t)</t>
  </si>
  <si>
    <t>Estadísticas,Agricultura,Fruta,Importaciones,Italia,Procesamiento,Aceites,Congelados,Conservas,Deshidratados,Fresca,Frutos secos,Jugos</t>
  </si>
  <si>
    <t>https://analytics.zoho.com/open-view/2395394000005581300?ZOHO_CRITERIA=%22Trasposicion_4.3%22.%22Id_auxiliar%22%3D90</t>
  </si>
  <si>
    <t>Número de empleados por agroindustria de Cranberry según Región de origen, a nivel nacional</t>
  </si>
  <si>
    <t>El mapa muestra el Número de empleados por agroindustria de Cranberry según Región de origen, a nivel nacional, durante el Periodo 2018-2020, de acuerdo a datos recopilados por la Oficina de Estudios y Políticas Agrarias (ODEPA)- Kilogramo - Kg</t>
  </si>
  <si>
    <t>Estadísticas,ODEPA,Fruta,Agricultura,Número de empleados, Cranberry, Chile</t>
  </si>
  <si>
    <t>https://analytics.zoho.com/open-view/2395394000001886157?ZOHO_CRITERIA=%224.6%22.%22Id_Categor%C3%ADa%22%3D100101003</t>
  </si>
  <si>
    <t>Evolución del volumen de las exportaciones de fruta hacia Portugal, por Procesamiento producidas a Escala Nacional</t>
  </si>
  <si>
    <t>El gráfico muestra la Evolución del volumen de las exportaciones de fruta hacia Portugal, por Procesamiento producidas a Escala Nacional, durante el Periodo 2012-2020, de acuerdo a datos recopilados por la Oficina de Estudios y Políticas Agrarias (ODEPA)- toneladas (t)</t>
  </si>
  <si>
    <t>https://analytics.zoho.com/open-view/2395394000005725032?ZOHO_CRITERIA=%22Trasposicion_4.1%22.%22Id_auxiliar%22%3D144</t>
  </si>
  <si>
    <t>Precios Diarios de Tuna durante el año 2021 en los Mercados Mayoristas de la Región de Valparaíso</t>
  </si>
  <si>
    <t>Evolución de los Precios diarios de Tuna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</si>
  <si>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mayor,Variedad-Origen-Calidad,Tuna,Región de Valparaíso</t>
  </si>
  <si>
    <t>https://analytics.zoho.com/open-view/2395394000008699297?ZOHO_CRITERIA=%22Fruta%20Consolidado%22.%22Codreg%22%3D5%20and%20%22Fruta%20Consolidado%22.%22Categor%C3%ADa%20ID%22%3D100107011</t>
  </si>
  <si>
    <t>Volumen de las exportaciones de fruta hacia Taiwán, por Fruta producidas a Escala Nacional</t>
  </si>
  <si>
    <t>El gráfico muestra el Volumen de las exportaciones de fruta hacia Taiwán, por Fruta producidas a Escala Nacional, durante el Año 2020, de acuerdo a datos recopilados por la Oficina de Estudios y Políticas Agrarias (ODEPA)- toneladas (t)</t>
  </si>
  <si>
    <t>https://analytics.zoho.com/open-view/2395394000000827462?ZOHO_CRITERIA=%22Trasposicion_4.1%22.%22Id_auxiliar%22%3D175</t>
  </si>
  <si>
    <t>Volumen  de  Maracuya por Destino, producidas a nivel nacional</t>
  </si>
  <si>
    <t>El mapa muestra el Volumen  de  Maracuya por Destino, producidas a nivel nacional, durante el Periodo 2018-2020, de acuerdo a datos recopilados por la Oficina de Estudios y Políticas Agrarias (ODEPA)- Kilogramo - Kg</t>
  </si>
  <si>
    <t>https://analytics.zoho.com/open-view/2395394000001894719?ZOHO_CRITERIA=%224.6%22.%22Id_Categor%C3%ADa%22%3D100108003</t>
  </si>
  <si>
    <t>Evolución del valor de de las exportaciones de Otros frutos por País de destino, producidas a Escala Nacional</t>
  </si>
  <si>
    <t>El gráfico muestra la Evolución del valor de de las exportaciones de Otros frutos por País de destino, producidas a Escala Nacional, durante el Periodo 2012-2020, de acuerdo a datos recopilados por la Oficina de Estudios y Políticas Agrarias (ODEPA)- USD</t>
  </si>
  <si>
    <t>Estadísticas,Agricultura,Fruta,Exportaciones,Chile,Otros frutos,Alemania,Argentina,Australia,Brasil,Canadá,China,Colombia,Corea del Sur,Costa Rica,Ecuador,El Salvador,España,Estados Unidos,Francia,Guatemala,Italia,Japón,México,Nueva Zelanda,Otros,Países Bajos,Panamá,Perú,Puerto Rico,Reino Unido,República Dominicana,Rusia,Venezuela</t>
  </si>
  <si>
    <t>https://analytics.zoho.com/open-view/2395394000006080858?ZOHO_CRITERIA=%22Trasposicion_4.2%22.%22Id_Categor%C3%ADa%22%20%3D%20100107012</t>
  </si>
  <si>
    <t>Volumen  de fruta por Tipo de Fruta, producidas en la San Carlos</t>
  </si>
  <si>
    <t>El gráfico muestra el Volumen  de fruta por Tipo de Fruta, producidas en la San Carlos, durante el Periodo 2018-2020, de acuerdo a datos recopilados por la Oficina de Estudios y Políticas Agrarias (ODEPA)- Kilogramo - Kg</t>
  </si>
  <si>
    <t>Estadísticas,ODEPA,Fruta,Agricultura,Volumen de fruta, Tipo de Fruta, San Carlos</t>
  </si>
  <si>
    <t>https://analytics.zoho.com/open-view/2395394000001834352?ZOHO_CRITERIA=%224.6%22.%22C%C3%B3digo_Comuna%22%3D16301</t>
  </si>
  <si>
    <t>100-C-16301</t>
  </si>
  <si>
    <t>Evolución del Valor de las importaciones  de Frutos secos por Fruta</t>
  </si>
  <si>
    <t>El gráfico muestra la Evolución del Valor de las importaciones  de Frutos secos por Fruta, durante el Periodo 2012-2020, de acuerdo a datos recopilados por la Oficina de Estudios y Políticas Agrarias (ODEPA)- USD</t>
  </si>
  <si>
    <t>Estadísticas,Agricultura,Fruta,Importaciones,Chile,Frutos secos,Almendra,Avellana,Coco,Nuez,Pistacho</t>
  </si>
  <si>
    <t>https://analytics.zoho.com/open-view/2395394000005672376?ZOHO_CRITERIA=%22Trasposicion_4.4%22.%22Id_Procesamiento%22%20%3D%206</t>
  </si>
  <si>
    <t>Superficie plantada de especies frutales por Método de Riego en la comuna de Coelemu</t>
  </si>
  <si>
    <t>Se representa la superficie plantada de frutales por Método de Riego con segmentadores incorporados por Tipo de Cultivo y Especie Plantada en la comuna de Coelemu con base a datos recopilados por la Oficina de Estudios y Políticas Agrarias (ODEPA) en los Catastros Frutícolas Regionales de los años 2018-2019-2020.</t>
  </si>
  <si>
    <t>agricultura,agrícola,frutícola,superficie,plantaciones,fruta,ODEPA,comuna,región,Coelemu,Método Riego</t>
  </si>
  <si>
    <t>https://analytics.zoho.com/open-view/2395394000008804811?ZOHO_CRITERIA=%22Localiza%20CL%22.%22Codcom%22%3D16203</t>
  </si>
  <si>
    <t>Volumen de las importaciones de fruta provenientes de Sudáfrica, por Procesamiento</t>
  </si>
  <si>
    <t>El gráfico muestra el Volumen de las importaciones de fruta provenientes de Sudáfrica, por Procesamiento, durante el Año 2020, de acuerdo a datos recopilados por la Oficina de Estudios y Políticas Agrarias (ODEPA)- toneladas (t)</t>
  </si>
  <si>
    <t>Estadísticas,Agricultura,Fruta,Importaciones,Sudáfrica,Procesamiento,Aceites,Congelados,Conservas,Deshidratados,Fresca,Frutos secos,Jugos</t>
  </si>
  <si>
    <t>https://analytics.zoho.com/open-view/2395394000005581300?ZOHO_CRITERIA=%22Trasposicion_4.3%22.%22Id_auxiliar%22%3D168</t>
  </si>
  <si>
    <t>Volumen  de fruta por Tipo de Fruta, producidas en la El Carmen</t>
  </si>
  <si>
    <t>El gráfico muestra el Volumen  de fruta por Tipo de Fruta, producidas en la El Carmen, durante el Periodo 2018-2020, de acuerdo a datos recopilados por la Oficina de Estudios y Políticas Agrarias (ODEPA)- Kilogramo - Kg</t>
  </si>
  <si>
    <t>Estadísticas,ODEPA,Fruta,Agricultura,Volumen de fruta, Tipo de Fruta, El Carmen</t>
  </si>
  <si>
    <t>https://analytics.zoho.com/open-view/2395394000001834352?ZOHO_CRITERIA=%224.6%22.%22C%C3%B3digo_Comuna%22%3D16104</t>
  </si>
  <si>
    <t>100-C-16104</t>
  </si>
  <si>
    <t>Número de empresas agroindustriales procesadoras de Frambuesa por Comuna en la Región de Los Lagos</t>
  </si>
  <si>
    <t>El Mapa muestra el Número de empresas agrícolas por Comuna en la Región de Los Lagos, que utilizan Frambuesa en su producción, entre los años 2018-2019, de acuerdo a datos recopilados del directorio de agroindustrías hortofrutícolas efectuados por la ODEPA.</t>
  </si>
  <si>
    <t>agricultura,agrícola,frutícola,directorio,agroindustria,fruta,hortaliza,ODEPA,Ninguno,Región de Los Lagos,Frambuesa</t>
  </si>
  <si>
    <t>https://analytics.zoho.com/open-view/2395394000008782843?ZOHO_CRITERIA=%22Localiza%20CL%22.%22Codreg%22%3D10%20and%20%224.13%20Directorio%20Agroindustria%202020%22.%22Id_Categor%C3%ADa%22%3D100101004</t>
  </si>
  <si>
    <t>Volumen  de  Limonero por Región de origen, producidas a nivel nacional</t>
  </si>
  <si>
    <t>El mapa muestra el Volumen  de  Limonero por Región de origen, producidas a nivel nacional, durante el Periodo 2018-2020, de acuerdo a datos recopilados por la Oficina de Estudios y Políticas Agrarias (ODEPA)- Kilogramo - Kg</t>
  </si>
  <si>
    <t>https://analytics.zoho.com/open-view/2395394000001878889?ZOHO_CRITERIA=%224.6%22.%22Id_Categor%C3%ADa%22%3D100102003</t>
  </si>
  <si>
    <t>Número de empleados por agroindustria de Maracuya según Procesamiento, a nivel nacional</t>
  </si>
  <si>
    <t>El gráfico muestra el Número de empleados por agroindustria de Maracuya según Procesamiento, a nivel nacional, durante el Periodo 2018-2020, de acuerdo a datos recopilados por la Oficina de Estudios y Políticas Agrarias (ODEPA)- Kilogramo - Kg</t>
  </si>
  <si>
    <t>https://analytics.zoho.com/open-view/2395394000001894109?ZOHO_CRITERIA=%224.6%22.%22Id_Categor%C3%ADa%22%3D100108003</t>
  </si>
  <si>
    <t>Volumen  de  Granado por Tipo de Envase, producidas a nivel nacional</t>
  </si>
  <si>
    <t>El gráfico muestra el Volumen  de  Granado por Tipo de Envase, producidas a nivel nacional, durante el Periodo 2018-2020, de acuerdo a datos recopilados por la Oficina de Estudios y Políticas Agrarias (ODEPA)- Kilogramo - Kg</t>
  </si>
  <si>
    <t>https://analytics.zoho.com/open-view/2395394000001894331?ZOHO_CRITERIA=%224.6%22.%22Id_Categor%C3%ADa%22%3D100104001</t>
  </si>
  <si>
    <t>Número de empleados por Procesamiento (agroindustria), en la Comuna de Purranque</t>
  </si>
  <si>
    <t>La nube de palabras muestra el Número de empleados por Procesamiento (agroindustria), en la Comuna de Purranque, durante el Periodo 2018-2020, de acuerdo a datos recopilados por la Oficina de Estudios y Políticas Agrarias (ODEPA)- Kilogramo - Kg</t>
  </si>
  <si>
    <t>Estadísticas,ODEPA,Fruta,Agricultura,Número de empleados, Procesamiento, Purranque</t>
  </si>
  <si>
    <t>https://analytics.zoho.com/open-view/2395394000001840481?ZOHO_CRITERIA=%224.6%22.%22C%C3%B3digo_Comuna%22%3D10303</t>
  </si>
  <si>
    <t>100-C 10303</t>
  </si>
  <si>
    <t>Volumen  de fruta por Tipo de Fruta, producidas en la Monte Patria</t>
  </si>
  <si>
    <t>El gráfico muestra el Volumen  de fruta por Tipo de Fruta, producidas en la Monte Patria, durante el Periodo 2018-2020, de acuerdo a datos recopilados por la Oficina de Estudios y Políticas Agrarias (ODEPA)- Kilogramo - Kg</t>
  </si>
  <si>
    <t>Estadísticas,ODEPA,Fruta,Agricultura,Volumen de fruta, Tipo de Fruta, Monte Patria</t>
  </si>
  <si>
    <t>https://analytics.zoho.com/open-view/2395394000001834352?ZOHO_CRITERIA=%224.6%22.%22C%C3%B3digo_Comuna%22%3D4303</t>
  </si>
  <si>
    <t>100-C-4303</t>
  </si>
  <si>
    <t>Volumen de las importaciones de  Frutos de pepita por Procesamiento</t>
  </si>
  <si>
    <t>El nube de palabras muestra el Volumen de las importaciones de  Frutos de pepita por Procesamiento, durante el Año 2020, de acuerdo a datos recopilados por la Oficina de Estudios y Políticas Agrarias (ODEPA)- toneladas (t)</t>
  </si>
  <si>
    <t>Estadísticas,Agricultura,Fruta,Importaciones,Chile,Frutos de pepita,Aceites,Congelados,Conservas,Deshidratados,Fresca,Frutos secos,Jugos</t>
  </si>
  <si>
    <t>https://analytics.zoho.com/open-view/2395394000005578183?ZOHO_CRITERIA=%22Trasposicion_4.3%22.%22Id_Producto%22%3D100104</t>
  </si>
  <si>
    <t>Pera asiática</t>
  </si>
  <si>
    <t>Superficie plantada de  Pera asiática según Variedad por Comuna en la Región de Coquimbo</t>
  </si>
  <si>
    <t>Representación geográfica de la superficie plantada de Pera asiática por Comuna en la Región de Coquimbo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</si>
  <si>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Coquimbo,Especie Plantada,Pera asiática</t>
  </si>
  <si>
    <t>https://analytics.zoho.com/open-view/2395394000008814573?ZOHO_CRITERIA=%224.12%20Sup%20Plantada%20Frut%C3%ADcola%22.%22Codreg%22%3D4%20and%20%224.12%20Sup%20Plantada%20Frut%C3%ADcola%22.%22id_especie%22%3D53</t>
  </si>
  <si>
    <t>Superficie plantada de  Moras cultivadas e híbridos según Variedad por Comuna en la Región de Maule</t>
  </si>
  <si>
    <t>Representación geográfica de la superficie plantada de Moras cultivadas e híbridos por Comuna en la Región de Maule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</si>
  <si>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Maule,Especie Plantada,Moras cultivadas e híbridos</t>
  </si>
  <si>
    <t>https://analytics.zoho.com/open-view/2395394000008814573?ZOHO_CRITERIA=%224.12%20Sup%20Plantada%20Frut%C3%ADcola%22.%22Codreg%22%3D7%20and%20%224.12%20Sup%20Plantada%20Frut%C3%ADcola%22.%22id_especie%22%3D36</t>
  </si>
  <si>
    <t>Número de empleados por Procesamiento (agroindustria), en la Comuna de La Higuera</t>
  </si>
  <si>
    <t>La nube de palabras muestra el Número de empleados por Procesamiento (agroindustria), en la Comuna de La Higuera, durante el Periodo 2018-2020, de acuerdo a datos recopilados por la Oficina de Estudios y Políticas Agrarias (ODEPA)- Kilogramo - Kg</t>
  </si>
  <si>
    <t>Estadísticas,ODEPA,Fruta,Agricultura,Número de empleados, Procesamiento, La Higuera</t>
  </si>
  <si>
    <t>https://analytics.zoho.com/open-view/2395394000001840481?ZOHO_CRITERIA=%224.6%22.%22C%C3%B3digo_Comuna%22%3D4104</t>
  </si>
  <si>
    <t>100-C 4104</t>
  </si>
  <si>
    <t>Producción de cultivos anuales, por Tipo de cultivo de la Región de Los Ríos</t>
  </si>
  <si>
    <t>El gráfico muestra la Producción de cultivos anuales, por Tipo de cultivo de la Región de Los Ríos, durante el Periodo 2019-2020, de acuerdo a datos recopilados por la Oficina de Estudios y Políticas Agrarias (ODEPA)- Toneladas</t>
  </si>
  <si>
    <t xml:space="preserve"> Tipo de cultivo,ODEPA,Cultivos anuales,Estadisticas,Producción agrícola, Agricultura,Región de Los Ríos</t>
  </si>
  <si>
    <t>https://analytics.zoho.com/open-view/2395394000006351057?ZOHO_CRITERIA=%22Trasposicion_4.10%22.%22Cod_regi%C3%B3n%22%20%3D%2014</t>
  </si>
  <si>
    <t>Evolución del Valor de las exportaciones de fruta hacia República Dominicana, por Región de Origen producidas a Escala Nacional</t>
  </si>
  <si>
    <t>El gráfico muestra la Evolución del Valor de las exportaciones de fruta hacia República Dominicana, por Región de Origen producidas a Escala Nacional, durante el Periodo 2012-2020, de acuerdo a datos recopilados por la Oficina de Estudios y Políticas Agrarias (ODEPA)- USD</t>
  </si>
  <si>
    <t>Estadísticas,Agricultura,Fruta,Exportaciones,República Dominicana,Región de Origen,Ñuble,Biobío,Maule,O'Higgins,Coquimbo,Valparaíso,Metropolitana</t>
  </si>
  <si>
    <t>https://analytics.zoho.com/open-view/2395394000006080321?ZOHO_CRITERIA=%22Trasposicion_4.2%22.%22ID_territorio%22%3D149</t>
  </si>
  <si>
    <t>Evolución de producción de Garbanzo por Región de origen, a Escala Nacional</t>
  </si>
  <si>
    <t>El gráfico muestra la Evolución de producción de Garbanzo por Región de origen, a Escala Nacional, durante el Periodo 1979-2020, de acuerdo a datos recopilados por la Oficina de Estudios y Políticas Agrarias (ODEPA)- Toneladas</t>
  </si>
  <si>
    <t xml:space="preserve"> Garbanzo,ODEPA,Cultivos anuales,Estadisticas,Producción agrícola, Agricultura,Chile</t>
  </si>
  <si>
    <t>https://analytics.zoho.com/open-view/2395394000006354352?ZOHO_CRITERIA=%22Trasposicion_4.10%22.%22Id_cultivo%22%20%3D%2010</t>
  </si>
  <si>
    <t>Feijoa</t>
  </si>
  <si>
    <t>Superficie plantada de  Feijoa según Variedad por Comuna en la Región de Valparaíso</t>
  </si>
  <si>
    <t>Representación geográfica de la superficie plantada de Feijoa por Comuna en la Región de Valparaíso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</si>
  <si>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Valparaíso,Especie Plantada,Feijoa</t>
  </si>
  <si>
    <t>https://analytics.zoho.com/open-view/2395394000008814573?ZOHO_CRITERIA=%224.12%20Sup%20Plantada%20Frut%C3%ADcola%22.%22Codreg%22%3D5%20and%20%224.12%20Sup%20Plantada%20Frut%C3%ADcola%22.%22id_especie%22%3D64</t>
  </si>
  <si>
    <t>Volumen  de  Michay por Región de origen, producidas a nivel nacional</t>
  </si>
  <si>
    <t>El mapa muestra el Volumen  de  Michay por Región de origen, producidas a nivel nacional, durante el Periodo 2018-2020, de acuerdo a datos recopilados por la Oficina de Estudios y Políticas Agrarias (ODEPA)- Kilogramo - Kg</t>
  </si>
  <si>
    <t>Estadísticas,ODEPA,Fruta,Agricultura,Volumen de fruta, Michay, Chile</t>
  </si>
  <si>
    <t>https://analytics.zoho.com/open-view/2395394000001878889?ZOHO_CRITERIA=%224.6%22.%22Id_Categor%C3%ADa%22%3D100107009</t>
  </si>
  <si>
    <t>Volumen  de  Avellano por Procesamiento, producidas a nivel nacional</t>
  </si>
  <si>
    <t>El mapa muestra el Volumen  de  Avellano por Procesamiento, producidas a nivel nacional, durante el Periodo 2018-2020, de acuerdo a datos recopilados por la Oficina de Estudios y Políticas Agrarias (ODEPA)- Kilogramo - Kg</t>
  </si>
  <si>
    <t>https://analytics.zoho.com/open-view/2395394000001894015?ZOHO_CRITERIA=%224.6%22.%22Id_Categor%C3%ADa%22%3D100105002</t>
  </si>
  <si>
    <t>Evolución del volumen de las exportaciones de fruta hacia Tailandia, por Fruta producidas a Escala Nacional</t>
  </si>
  <si>
    <t>El gráfico muestra la Evolución del volumen de las exportaciones de fruta hacia Tailandia, por Fruta producidas a Escala Nacional, durante el Periodo 2012-2020, de acuerdo a datos recopilados por la Oficina de Estudios y Políticas Agrarias (ODEPA)- toneladas (t)</t>
  </si>
  <si>
    <t>https://analytics.zoho.com/open-view/2395394000000988827?ZOHO_CRITERIA=%22Trasposicion_4.1%22.%22Id_auxiliar%22%3D174</t>
  </si>
  <si>
    <t>Volumen de las importaciones de  Frutos Tropicales y subtropicales por Procesamiento</t>
  </si>
  <si>
    <t>El nube de palabras muestra el Volumen de las importaciones de  Frutos Tropicales y subtropicales por Procesamiento, durante el Año 2020, de acuerdo a datos recopilados por la Oficina de Estudios y Políticas Agrarias (ODEPA)- toneladas (t)</t>
  </si>
  <si>
    <t>Estadísticas,Agricultura,Fruta,Importaciones,Chile,Frutos Tropicales y subtropicales,Aceites,Congelados,Conservas,Deshidratados,Fresca,Frutos secos,Jugos</t>
  </si>
  <si>
    <t>https://analytics.zoho.com/open-view/2395394000005578183?ZOHO_CRITERIA=%22Trasposicion_4.3%22.%22Id_Producto%22%3D100108</t>
  </si>
  <si>
    <t>Evolución del Valor de las importaciones de Durazno por País de origen</t>
  </si>
  <si>
    <t>El gráfico muestra la Evolución del Valor de las importaciones de Durazno por País de origen, durante el Periodo 2012-2020, de acuerdo a datos recopilados por la Oficina de Estudios y Políticas Agrarias (ODEPA)- USD</t>
  </si>
  <si>
    <t>Estadísticas,Agricultura,Fruta,Importaciones,Chile,Durazno,Argentina,China,Corea del Sur,España,Estados Unidos,Grecia,México,Sudáfrica</t>
  </si>
  <si>
    <t>https://analytics.zoho.com/open-view/2395394000005672161?ZOHO_CRITERIA=%22Trasposicion_4.4%22.%22Id_Categor%C3%ADa%22%20%3D%20100103004</t>
  </si>
  <si>
    <t>Producción de Arroz por Región de origen, a Escala Nacional</t>
  </si>
  <si>
    <t>El gráfico muestra la Producción de Arroz por Región de origen, a Escala Nacional, durante el Periodo 2019-2020, de acuerdo a datos recopilados por la Oficina de Estudios y Políticas Agrarias (ODEPA)- Toneladas</t>
  </si>
  <si>
    <t xml:space="preserve"> Arroz,ODEPA,Cultivos anuales,Estadisticas,Producción agrícola, Agricultura,Chile</t>
  </si>
  <si>
    <t>https://analytics.zoho.com/open-view/2395394000006352311?ZOHO_CRITERIA=%22Trasposicion_4.10%22.%22Id_cultivo%22%20%3D%202</t>
  </si>
  <si>
    <t>Volumen de las importaciones de fruta provenientes de Túnez, por Procesamiento</t>
  </si>
  <si>
    <t>El gráfico muestra el Volumen de las importaciones de fruta provenientes de Túnez, por Procesamiento, durante el Año 2020, de acuerdo a datos recopilados por la Oficina de Estudios y Políticas Agrarias (ODEPA)- toneladas (t)</t>
  </si>
  <si>
    <t>Estadísticas,Agricultura,Fruta,Importaciones,Túnez,Procesamiento,Aceites,Congelados,Conservas,Deshidratados,Fresca,Frutos secos,Jugos</t>
  </si>
  <si>
    <t>https://analytics.zoho.com/open-view/2395394000005581300?ZOHO_CRITERIA=%22Trasposicion_4.3%22.%22Id_auxiliar%22%3D182</t>
  </si>
  <si>
    <t>Valor de las importaciones de fruta provenientes de Serbia, por Fruta</t>
  </si>
  <si>
    <t>El gráfico muestra el Valor de las importaciones de fruta provenientes de Serbia, por Fruta, durante el Año 2020, de acuerdo a datos recopilados por la Oficina de Estudios y Políticas Agrarias (ODEPA)- USD</t>
  </si>
  <si>
    <t>Estadísticas,Agricultura,Fruta,Importaciones,Serbia,Fruta,Frambuesa</t>
  </si>
  <si>
    <t>https://analytics.zoho.com/open-view/2395394000005672814?ZOHO_CRITERIA=%22Trasposicion_4.4%22.%22Id_auxiliar%22%3D160</t>
  </si>
  <si>
    <t>Número de empleados por Tipo de Fruta, en la Comuna de Retiro</t>
  </si>
  <si>
    <t>El gráfico muestra el Número de empleados por Tipo de Fruta, en la Comuna de Retiro, durante el Periodo 2018-2020, de acuerdo a datos recopilados por la Oficina de Estudios y Políticas Agrarias (ODEPA)- Kilogramo - Kg</t>
  </si>
  <si>
    <t>Estadísticas,ODEPA,Fruta,Agricultura,Número de empleados, Tipo de Fruta, Retiro</t>
  </si>
  <si>
    <t>https://analytics.zoho.com/open-view/2395394000001834656?ZOHO_CRITERIA=%224.6%22.%22C%C3%B3digo_Comuna%22%3D7405</t>
  </si>
  <si>
    <t>Kiwi Gold O Kiwi Amarillo</t>
  </si>
  <si>
    <t>Superficie plantada de  Kiwi Gold O Kiwi Amarillo según Variedad por Región a Escala Nacional</t>
  </si>
  <si>
    <t>Representación geográfica que muestra la superficie plantada de Kiwi Gold O Kiwi Amarillo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</si>
  <si>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Plantada,Kiwi Gold O Kiwi Amarillo</t>
  </si>
  <si>
    <t>https://analytics.zoho.com/open-view/2395394000008807134?ZOHO_CRITERIA=%224.12%20Sup%20Plantada%20Frut%C3%ADcola%22.%22id_especie%22%3D49</t>
  </si>
  <si>
    <t>Número de empleados por Procesamiento, en la Región de Valparaíso</t>
  </si>
  <si>
    <t>El gráfico muestra el Número de empleados por Procesamiento, en la Región de Valparaíso, durante el Periodo 2018-2020, de acuerdo a datos recopilados por la Oficina de Estudios y Políticas Agrarias (ODEPA)- Kilogramo - Kg</t>
  </si>
  <si>
    <t>Estadísticas,ODEPA,Fruta,Agricultura,Número de empleados, Procesamiento, Región de Valparaíso</t>
  </si>
  <si>
    <t>https://analytics.zoho.com/open-view/2395394000001829309?ZOHO_CRITERIA=%224.6%22.%22C%C3%B3digo_Regi%C3%B3n%22%3D5</t>
  </si>
  <si>
    <t>Evolución del Valor  de las exportaciones de Olivo por Procesamiento, producidas a Escala Nacional</t>
  </si>
  <si>
    <t>El gráfico muestra la Evolución del Valor  de las exportaciones de Olivo por Procesamiento, producidas a Escala Nacional, durante el Periodo 2012-2020, de acuerdo a datos recopilados por la Oficina de Estudios y Políticas Agrarias (ODEPA)- USD</t>
  </si>
  <si>
    <t>Estadísticas,Agricultura,Fruta,Exportaciones,Chile,Olivo,Aceites,Congelados,Conservas,Deshidratados,Fresca,Frutos secos,Jugos</t>
  </si>
  <si>
    <t>https://analytics.zoho.com/open-view/2395394000006080903?ZOHO_CRITERIA=%22Trasposicion_4.2%22.%22Id_Categor%C3%ADa%22%20%3D%20100106001</t>
  </si>
  <si>
    <t>Superficie plantada de especies frutales clasificadas como Frutos secos por Comuna en la Región de Maule</t>
  </si>
  <si>
    <t>Representación geográfica de la superficie plantada de Frutos secos en la Región de Maule por Comuna, de acuerdo a datos recopilados por la Oficina de Estudios y Políticas Agrarias (ODEPA) en los Catastros Frutícolas Regionales de los años 2018-2019-2020.</t>
  </si>
  <si>
    <t>agricultura,agrícola,frutícola,superficie,plantaciones,fruta,ODEPA,comuna,región,Región de Maule,Tipo de Cultivo,Frutos secos</t>
  </si>
  <si>
    <t>https://analytics.zoho.com/open-view/2395394000008814386?ZOHO_CRITERIA=%224.12%20Sup%20Plantada%20Frut%C3%ADcola%22.%22Codreg%22%3D7%20and%20%224.12%20Sup%20Plantada%20Frut%C3%ADcola%22.%22Id_producto%22%3D100105</t>
  </si>
  <si>
    <t>Volumen  de  Lúcumo por Procesamiento, producidas a nivel nacional</t>
  </si>
  <si>
    <t>El mapa muestra el Volumen  de  Lúcumo por Procesamiento, producidas a nivel nacional, durante el Periodo 2018-2020, de acuerdo a datos recopilados por la Oficina de Estudios y Políticas Agrarias (ODEPA)- Kilogramo - Kg</t>
  </si>
  <si>
    <t>Estadísticas,ODEPA,Fruta,Agricultura,Volumen de fruta, Lúcumo, Chile</t>
  </si>
  <si>
    <t>https://analytics.zoho.com/open-view/2395394000001894015?ZOHO_CRITERIA=%224.6%22.%22Id_Categor%C3%ADa%22%3D100107007</t>
  </si>
  <si>
    <t>Precios Diarios de Ají durante el año 2021 en los Mercados Mayoristas de la Región de Los Lagos</t>
  </si>
  <si>
    <t>Evolución de los Precios diarios de Ají en pesos chilenos por kilogramo desde el 1/1/2021 a la fecha en los Mercados Mayoristas de la Región de Los Lagos con base en datos reportados por la Oficina de Estudios y Políticas Agrarias (ODEPA)</t>
  </si>
  <si>
    <t>precio,diario,ODEPA,agrícola,productos agrícolas,verduras,por mayor,Variedad-Origen-Calidad,Ají,Región de Los Lagos</t>
  </si>
  <si>
    <t>https://analytics.zoho.com/open-view/2395394000008703957?ZOHO_CRITERIA=%22Hortaliza%20Consolidado%22.%22Codreg%22%3D10%20and%20%22Hortaliza%20Consolidado%22.%22Categor%C3%ADa%20ID%22%3D100112021%0A</t>
  </si>
  <si>
    <t>Superficie plantada de especies frutales por Tipo de Cultivo en la comuna de Cauquenes</t>
  </si>
  <si>
    <t>Representación de la superficie plantada de frutales según Tipo de Cultivo en la comuna de Cauquenes, con base en datos recopilados por la Oficina de Estudios y Políticas Agrarias (ODEPA) en los Catastros Frutícolas Regionales de los años 2018-2019-2020.</t>
  </si>
  <si>
    <t>agricultura,agrícola,frutícola,superficie,plantaciones,fruta,ODEPA,comuna,región,Cauquenes,Tipo de Cultivo</t>
  </si>
  <si>
    <t>https://analytics.zoho.com/open-view/2395394000008803365?ZOHO_CRITERIA=%22Localiza%20CL%22.%22Codcom%22%3D7201</t>
  </si>
  <si>
    <t>Volumen  de  Mandarino por Destino, producidas a nivel nacional</t>
  </si>
  <si>
    <t>El mapa muestra el Volumen  de  Mandarino por Destino, producidas a nivel nacional, durante el Periodo 2018-2020, de acuerdo a datos recopilados por la Oficina de Estudios y Políticas Agrarias (ODEPA)- Kilogramo - Kg</t>
  </si>
  <si>
    <t>Estadísticas,ODEPA,Fruta,Agricultura,Volumen de fruta, Mandarino, Chile</t>
  </si>
  <si>
    <t>https://analytics.zoho.com/open-view/2395394000001894719?ZOHO_CRITERIA=%224.6%22.%22Id_Categor%C3%ADa%22%3D100102004</t>
  </si>
  <si>
    <t>Precios Diarios de Limón durante el año 2021 en los Mercados Mayoristas de la Región de Arica y Parinacota</t>
  </si>
  <si>
    <t>Evolución de los Precios diarios de Limón en pesos chilenos por kilogramo desde el 1/1/2021 a la fecha en los Mercados Mayoristas de la Región de Arica y Parinacota con base en datos reportados por la Oficina de Estudios y Políticas Agrarias (ODEPA)</t>
  </si>
  <si>
    <t>precio,diario,ODEPA,agrícola,productos agrícolas,verduras,por mayor,Variedad-Origen-Calidad,Limón,Región de Arica y Parinacota</t>
  </si>
  <si>
    <t>https://analytics.zoho.com/open-view/2395394000008699297?ZOHO_CRITERIA=%22Fruta%20Consolidado%22.%22Codreg%22%3D15%20and%20%22Fruta%20Consolidado%22.%22Categor%C3%ADa%20ID%22%3D100102003</t>
  </si>
  <si>
    <t>Número de empresas agroindustriales procesadoras de Mora Silvestre por Comuna en la Región de Los Lagos</t>
  </si>
  <si>
    <t>El Mapa muestra el Número de empresas agrícolas por Comuna en la Región de Los Lagos, que utilizan Mora Silvestre en su producción, entre los años 2018-2019, de acuerdo a datos recopilados del directorio de agroindustrías hortofrutícolas efectuados por la ODEPA.</t>
  </si>
  <si>
    <t>agricultura,agrícola,frutícola,directorio,agroindustria,fruta,hortaliza,ODEPA,Ninguno,Región de Los Lagos,Mora Silvestre</t>
  </si>
  <si>
    <t>https://analytics.zoho.com/open-view/2395394000008782843?ZOHO_CRITERIA=%22Localiza%20CL%22.%22Codreg%22%3D10%20and%20%224.13%20Directorio%20Agroindustria%202020%22.%22Id_Categor%C3%ADa%22%3D100101015</t>
  </si>
  <si>
    <t>Volumen  de  Nectarino por Destino, producidas a nivel nacional</t>
  </si>
  <si>
    <t>El mapa muestra el Volumen  de  Nectarino por Destino, producidas a nivel nacional, durante el Periodo 2018-2020, de acuerdo a datos recopilados por la Oficina de Estudios y Políticas Agrarias (ODEPA)- Kilogramo - Kg</t>
  </si>
  <si>
    <t>Estadísticas,ODEPA,Fruta,Agricultura,Volumen de fruta, Nectarino, Chile</t>
  </si>
  <si>
    <t>https://analytics.zoho.com/open-view/2395394000001894719?ZOHO_CRITERIA=%224.6%22.%22Id_Categor%C3%ADa%22%3D100103006</t>
  </si>
  <si>
    <t>Evolución del volumen de las exportaciones de  Frutos de hueso (carozo)  por Fruta, producidas a Escala Nacional</t>
  </si>
  <si>
    <t>El gráfico muestra la Evolución del volumen de las exportaciones de  Frutos de hueso (carozo)  por Fruta, producidas a Escala Nacional, durante el Periodo 2012-2020, de acuerdo a datos recopilados por la Oficina de Estudios y Políticas Agrarias (ODEPA)- toneladas (t)</t>
  </si>
  <si>
    <t>Estadísticas,Agricultura,Fruta,Exportaciones,Chile,Frutos de hueso (carozo),Cereza,Ciruela,Damasco,Durazno,Nectarín</t>
  </si>
  <si>
    <t>https://analytics.zoho.com/open-view/2395394000000964631?ZOHO_CRITERIA=%22Trasposicion_4.1%22.%22Id_Producto%22%20%3D%20100103</t>
  </si>
  <si>
    <t>Superficie plantada de especies frutales por Tipo de Cultivo en la comuna de Coinco</t>
  </si>
  <si>
    <t>Representación de la superficie plantada de frutales según Tipo de Cultivo en la comuna de Coinco, con base en datos recopilados por la Oficina de Estudios y Políticas Agrarias (ODEPA) en los Catastros Frutícolas Regionales de los años 2018-2019-2020.</t>
  </si>
  <si>
    <t>agricultura,agrícola,frutícola,superficie,plantaciones,fruta,ODEPA,comuna,región,Coinco,Tipo de Cultivo</t>
  </si>
  <si>
    <t>https://analytics.zoho.com/open-view/2395394000008803365?ZOHO_CRITERIA=%22Localiza%20CL%22.%22Codcom%22%3D6103</t>
  </si>
  <si>
    <t>Evolución del volumen de las importaciones provenientes de Túnez, por Procesamiento</t>
  </si>
  <si>
    <t>El gráfico muestra la Evolución del volumen de las importaciones provenientes de Túnez, por Procesamiento, durante el Periodo 2012-2020, de acuerdo a datos recopilados por la Oficina de Estudios y Políticas Agrarias (ODEPA)- toneladas (t)</t>
  </si>
  <si>
    <t>https://analytics.zoho.com/open-view/2395394000005574106?ZOHO_CRITERIA=%22Trasposicion_4.3%22.%22Id_auxiliar%22%3D182</t>
  </si>
  <si>
    <t>Superficie plantada de especies frutales por Tipo de Cultivo a Escala Nacional</t>
  </si>
  <si>
    <t>Vista de la superficie plantada de frutales porTipo de Cultivo a Escala Nacional de acuerdo a datos recopilados por la Oficina de Estudios y Políticas Agrarias (ODEPA) en los Catastros Frutícolas Regionales de los años 2018-2019-2020.</t>
  </si>
  <si>
    <t>https://analytics.zoho.com/open-view/2395394000008812579</t>
  </si>
  <si>
    <t>Valor de las exportaciones de fruta hacia Suiza, por Tipo de Fruta producidas a Escala Nacional</t>
  </si>
  <si>
    <t>El gráfico muestra el Valor de las exportaciones de fruta hacia Suiza, por Tipo de Fruta producidas a Escala Nacional, durante el Año 2020, de acuerdo a datos recopilados por la Oficina de Estudios y Políticas Agrarias (ODEPA)- USD</t>
  </si>
  <si>
    <t>Estadísticas,Agricultura,Fruta,Exportaciones,Suiza,Tipo de Fruta,Berries,Cítricos,Frutos de hueso (carozo),Frutos de pepita,Frutos secos,Frutos oleaginosos,Otros,Tropicales y subtropicales,Uva</t>
  </si>
  <si>
    <t>https://analytics.zoho.com/open-view/2395394000006082576?ZOHO_CRITERIA=%22Trasposicion_4.2%22.%22ID_territorio%22%3D172</t>
  </si>
  <si>
    <t>Evolución del volumen de las exportaciones de fruta hacia Turquía, por Procesamiento producidas a Escala Nacional</t>
  </si>
  <si>
    <t>El gráfico muestra la Evolución del volumen de las exportaciones de fruta hacia Turquía, por Procesamiento producidas a Escala Nacional, durante el Periodo 2012-2020, de acuerdo a datos recopilados por la Oficina de Estudios y Políticas Agrarias (ODEPA)- toneladas (t)</t>
  </si>
  <si>
    <t>Estadísticas,Agricultura,Fruta,Exportaciones,Turquía,Procesamiento,Aceites,Congelados,Conservas,Deshidratados,Fresca,Frutos secos,Jugos</t>
  </si>
  <si>
    <t>https://analytics.zoho.com/open-view/2395394000005725032?ZOHO_CRITERIA=%22Trasposicion_4.1%22.%22Id_auxiliar%22%3D184</t>
  </si>
  <si>
    <t>Precios Diarios de Frutilla durante el año 2021 en los Mercados Mayoristas de la Región de Valparaíso</t>
  </si>
  <si>
    <t>Evolución de los Precios diarios de Frutilla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</si>
  <si>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mayor,Variedad-Origen-Calidad,Frutilla,Región de Valparaíso</t>
  </si>
  <si>
    <t>https://analytics.zoho.com/open-view/2395394000008699297?ZOHO_CRITERIA=%22Fruta%20Consolidado%22.%22Codreg%22%3D5%20and%20%22Fruta%20Consolidado%22.%22Categor%C3%ADa%20ID%22%3D100112025</t>
  </si>
  <si>
    <t>Volumen  de fruta por Destino, producidas en la Calera de Tango</t>
  </si>
  <si>
    <t>El gráfico muestra el Volumen  de fruta por Destino, producidas en la Calera de Tango, durante el Periodo 2018-2020, de acuerdo a datos recopilados por la Oficina de Estudios y Políticas Agrarias (ODEPA)- Kilogramo - Kg</t>
  </si>
  <si>
    <t>Estadísticas,ODEPA,Fruta,Agricultura,Volumen de fruta, Destino, Calera de Tango</t>
  </si>
  <si>
    <t>https://analytics.zoho.com/open-view/2395394000001846568?ZOHO_CRITERIA=%224.6%22.%22C%C3%B3digo_Comuna%22%3D13403</t>
  </si>
  <si>
    <t>Superficie plantada de especies frutales clasificadas como Frutos oleaginosos por Región a Escala Nacional</t>
  </si>
  <si>
    <t>Representación geográfica de la superficie plantada de Frutos oleaginosos por Región a Escala Nacional, de acuerdo a datos recopilados por la Oficina de Estudios y Políticas Agrarias (ODEPA) en los Catastros Frutícolas Regionales de los años 2018-2019-2020.</t>
  </si>
  <si>
    <t>agricultura,agrícola,frutícola,superficie,plantaciones,fruta,ODEPA,comuna,región,Chile,Tipo de Cultivo,Frutos oleaginosos</t>
  </si>
  <si>
    <t>https://analytics.zoho.com/open-view/2395394000008805223?ZOHO_CRITERIA=%224.12%20Sup%20Plantada%20Frut%C3%ADcola%22.%22Id_producto%22%3D100106</t>
  </si>
  <si>
    <t>Volumen  de fruta por Tipo de Envase, producidas en la Collipulli</t>
  </si>
  <si>
    <t>El gráfico muestra el Volumen  de fruta por Tipo de Envase, producidas en la Collipulli, durante el Periodo 2018-2020, de acuerdo a datos recopilados por la Oficina de Estudios y Políticas Agrarias (ODEPA)- Kilogramo - Kg</t>
  </si>
  <si>
    <t>Estadísticas,ODEPA,Fruta,Agricultura,Volumen de fruta, Tipo de Envase, Collipulli</t>
  </si>
  <si>
    <t>https://analytics.zoho.com/open-view/2395394000001840783?ZOHO_CRITERIA=%224.6%22.%22C%C3%B3digo_Comuna%22%3D9202</t>
  </si>
  <si>
    <t>Número de empresas agroindustriales por Tipo de Procesamiento en la Región de Arica y Parinacota, entre los años 2018-2019</t>
  </si>
  <si>
    <t>La gráfica contiene el número de empresas agrícolas por Tipo de Procesamiento en la Región de Arica y Parinacota, entre los años 2018-2019, según datos recopilados del directorio de agroindustrías hortofrutícolas efectuados por la ODEPA.</t>
  </si>
  <si>
    <t>agricultura,agrícola,frutícola,directorio,agroindustria,fruta,hortaliza,ODEPA,Ninguno,Región de Arica y Parinacota,Empresas por Tipo de Procesamiento</t>
  </si>
  <si>
    <t>https://analytics.zoho.com/open-view/2395394000008781313?ZOHO_CRITERIA=%22Localiza%20CL%22.%22Codreg%22%3D15</t>
  </si>
  <si>
    <t>Evolución del volumen de las exportaciones de fruta hacia Costa Rica, por Tipo de Fruta producidas a Escala Nacional</t>
  </si>
  <si>
    <t>El gráfico muestra la Evolución del volumen de las exportaciones de fruta hacia Costa Rica, por Tipo de Fruta producidas a Escala Nacional, durante el Periodo 2012-2020, de acuerdo a datos recopilados por la Oficina de Estudios y Políticas Agrarias (ODEPA)- toneladas (t)</t>
  </si>
  <si>
    <t>Estadísticas,Agricultura,Fruta,Exportaciones,Costa Rica,Tipo de Fruta,Berries,Cítricos,Frutos de hueso (carozo),Frutos de pepita,Frutos secos,Frutos oleaginosos,Otros,Tropicales y subtropicales,Uva</t>
  </si>
  <si>
    <t>https://analytics.zoho.com/open-view/2395394000000988784?ZOHO_CRITERIA=%22Trasposicion_4.1%22.%22Id_auxiliar%22%3D47</t>
  </si>
  <si>
    <t>Evolución del Valor de las exportaciones de Nuez por Región de Origen, producidas a Escala Nacional</t>
  </si>
  <si>
    <t>El gráfico muestra la Evolución del Valor de las exportaciones de Nuez por Región de Origen, producidas a Escala Nacional, durante el Periodo 2012-2020, de acuerdo a datos recopilados por la Oficina de Estudios y Políticas Agrarias (ODEPA)- USD</t>
  </si>
  <si>
    <t>Estadísticas,Agricultura,Fruta,Exportaciones,Chile,Nuez,Antofagasta,Araucanía,Arica y Parinacota,Atacama,Biobío,Coquimbo,Los Lagos,Los Ríos,Magallanes,Maule,Mercadería extranjera nacionalizada,Metropolitana,Ñuble,O'Higgins,Tarapacá,Valparaíso</t>
  </si>
  <si>
    <t>https://analytics.zoho.com/open-view/2395394000006080811?ZOHO_CRITERIA=%22Trasposicion_4.2%22.%22Id_Categor%C3%ADa%22%20%3D%20100105004</t>
  </si>
  <si>
    <t>Número de empleados por Procesamiento (agroindustria), en la Comuna de Teodoro Schmidt</t>
  </si>
  <si>
    <t>La nube de palabras muestra el Número de empleados por Procesamiento (agroindustria), en la Comuna de Teodoro Schmidt, durante el Periodo 2018-2020, de acuerdo a datos recopilados por la Oficina de Estudios y Políticas Agrarias (ODEPA)- Kilogramo - Kg</t>
  </si>
  <si>
    <t>Estadísticas,ODEPA,Fruta,Agricultura,Número de empleados, Procesamiento, Teodoro Schmidt</t>
  </si>
  <si>
    <t>https://analytics.zoho.com/open-view/2395394000001840481?ZOHO_CRITERIA=%224.6%22.%22C%C3%B3digo_Comuna%22%3D9117</t>
  </si>
  <si>
    <t>100-C 9117</t>
  </si>
  <si>
    <t>Evolución del volumen de las exportaciones de fruta, por Tipo de Fruta producidas en la Región de O'Higgins</t>
  </si>
  <si>
    <t>El gráfico muestra la Evolución del volumen de las exportaciones de fruta, por Tipo de Fruta producidas en la Región de O'Higgins, durante el Periodo 2012-2020, de acuerdo a datos recopilados por la Oficina de Estudios y Políticas Agrarias (ODEPA)- toneladas (t)</t>
  </si>
  <si>
    <t>Estadísticas,Agricultura,Fruta,Exportaciones,Región de O'Higgins,Tipo de Fruta,Berries,Cítricos,Frutos de hueso (carozo),Frutos de pepita,Frutos secos,Frutos oleaginosos,Otros,Tropicales y subtropicales,Uva</t>
  </si>
  <si>
    <t>https://analytics.zoho.com/open-view/2395394000000943308?ZOHO_CRITERIA=%22Trasposicion_4.1%22.%22C%C3%B3digo_Regi%C3%B3n%22%20%3D%206</t>
  </si>
  <si>
    <t>Número de empleados por agroindustria de Frutos secos por Procesamiento,  a nivel nacional</t>
  </si>
  <si>
    <t>El gráfico muestra el Número de empleados por agroindustria de Frutos secos por Procesamiento,  a nivel nacional, durante el Periodo 2018-2020, de acuerdo a datos recopilados por la Oficina de Estudios y Políticas Agrarias (ODEPA)- Kilogramo - Kg</t>
  </si>
  <si>
    <t>Estadísticas,ODEPA,Fruta,Agricultura,Número de empleados, Frutos secos, Chile</t>
  </si>
  <si>
    <t>https://analytics.zoho.com/open-view/2395394000001874693?ZOHO_CRITERIA=%224.6%22.%22Id_Producto%22%3D100105</t>
  </si>
  <si>
    <t>Superficie plantada de especies frutales por Tipo de Cultivo en la comuna de Cobquecura</t>
  </si>
  <si>
    <t>Representación de la superficie plantada de frutales según Tipo de Cultivo en la comuna de Cobquecura, con base en datos recopilados por la Oficina de Estudios y Políticas Agrarias (ODEPA) en los Catastros Frutícolas Regionales de los años 2018-2019-2020.</t>
  </si>
  <si>
    <t>agricultura,agrícola,frutícola,superficie,plantaciones,fruta,ODEPA,comuna,región,Cobquecura,Tipo de Cultivo</t>
  </si>
  <si>
    <t>https://analytics.zoho.com/open-view/2395394000008803365?ZOHO_CRITERIA=%22Localiza%20CL%22.%22Codcom%22%3D16202</t>
  </si>
  <si>
    <t>Precios Diarios de Durazno durante el año 2021 en los Mercados Mayoristas de la Región de Ñuble</t>
  </si>
  <si>
    <t>Evolución de los Precios diarios de Durazno en pesos chilenos por kilogramo desde el 1/1/2021 a la fecha en los Mercados Mayoristas de la Región de Ñuble con base en datos reportados por la Oficina de Estudios y Políticas Agrarias (ODEPA)</t>
  </si>
  <si>
    <t>precio,diario,ODEPA,agrícola,productos agrícolas,verduras,por mayor,Variedad-Origen-Calidad,Durazno,Región de Ñuble</t>
  </si>
  <si>
    <t>https://analytics.zoho.com/open-view/2395394000008699297?ZOHO_CRITERIA=%22Fruta%20Consolidado%22.%22Codreg%22%3D16%20and%20%22Fruta%20Consolidado%22.%22Categor%C3%ADa%20ID%22%3D100103004</t>
  </si>
  <si>
    <t>Precios Diarios de Pera durante el año 2021 en los Mercados Mayoristas de la Región del Biobío</t>
  </si>
  <si>
    <t>Evolución de los Precios diarios de Pera en pesos chilenos por kilogramo desde el 1/1/2021 a la fecha en los Mercados Mayoristas de la Región del Biobío con base en datos reportados por la Oficina de Estudios y Políticas Agrarias (ODEPA)</t>
  </si>
  <si>
    <t>precio,diario,ODEPA,agrícola,productos agrícolas,verduras,por mayor,Variedad-Origen-Calidad,Pera,Región del Biobío</t>
  </si>
  <si>
    <t>https://analytics.zoho.com/open-view/2395394000008699297?ZOHO_CRITERIA=%22Fruta%20Consolidado%22.%22Codreg%22%3D8%20and%20%22Fruta%20Consolidado%22.%22Categor%C3%ADa%20ID%22%3D100104005</t>
  </si>
  <si>
    <t>Número de empleados por agroindustria de Murtilla según Tipo de envase,  a nivel nacional</t>
  </si>
  <si>
    <t>El gráfico muestra el Número de empleados por agroindustria de Murtilla según Tipo de envase,  a nivel nacional, durante el Periodo 2018-2020, de acuerdo a datos recopilados por la Oficina de Estudios y Políticas Agrarias (ODEPA)- Kilogramo - Kg</t>
  </si>
  <si>
    <t>https://analytics.zoho.com/open-view/2395394000001894573?ZOHO_CRITERIA=%224.6%22.%22Id_Categor%C3%ADa%22%3D100101009</t>
  </si>
  <si>
    <t>Evolución del volumen de las importaciones de Pera, por Procesamiento</t>
  </si>
  <si>
    <t>El gráfico muestra la Evolución del volumen de las importaciones de Pera, por Procesamiento, durante el Periodo 2012-2020, de acuerdo a datos recopilados por la Oficina de Estudios y Políticas Agrarias (ODEPA)- toneladas (t)</t>
  </si>
  <si>
    <t>Estadísticas,Agricultura,Fruta,Importaciones,Chile,Pera,Aceites,Congelados,Conservas,Deshidratados,Fresca,Frutos secos,Jugos</t>
  </si>
  <si>
    <t>https://analytics.zoho.com/open-view/2395394000005572799?ZOHO_CRITERIA=%22Trasposicion_4.3%22.%22Id_Categor%C3%ADa%22%3D100104005</t>
  </si>
  <si>
    <t>Datilera</t>
  </si>
  <si>
    <t>Superficie plantada de  Datilera según Variedad por Región a Escala Nacional</t>
  </si>
  <si>
    <t>Representación geográfica que muestra la superficie plantada de Datilera por Región a Escala Nacional con filtro integrado de Variedades de la especie con base a datos recopilados por la Oficina de Estudios y Políticas Agrarias (ODEPA) en los Catastros Frutícolas Regionales de los años 2018-2019-2020.</t>
  </si>
  <si>
    <t>agricultura,agrícola,frutícola,superficie,plantaciones,fruta,ODEPA,comuna,región,Chile,Especie Plantada,Datilera</t>
  </si>
  <si>
    <t>https://analytics.zoho.com/open-view/2395394000008807134?ZOHO_CRITERIA=%224.12%20Sup%20Plantada%20Frut%C3%ADcola%22.%22id_especie%22%3D40</t>
  </si>
  <si>
    <t>Rendimiento histórico de Cultivos de Chicharo en la Región del Biobío</t>
  </si>
  <si>
    <t>Se detalla el rendimiento promedio histórico de cultivos de Chicharo según datos publicados por la Oficina de Estudios y Políticas Agrarias (ODEPA) para las Temporadas 1979/1980 a 2019/2020 en la Región del Biobío - quintales métricos por hectárea (qqm/ha)</t>
  </si>
  <si>
    <t>agricultura,agrícola,rendimiento,cultivo,quintales,ODEPA,estadísticas,Región del Biobío,Chicharo</t>
  </si>
  <si>
    <t>https://analytics.zoho.com/open-view/2395394000009125708?ZOHO_CRITERIA=%22Localiza%20CL%22.%22Codreg%22%3D8%20and%22Trasposicion_4.11%22.%22Id_cultivo%22%3D9</t>
  </si>
  <si>
    <t>Quinta De Tilcoco</t>
  </si>
  <si>
    <t>Superficie plantada de especies frutales por Especie en la comuna de Quinta De Tilcoco</t>
  </si>
  <si>
    <t>Visualización de la superficie plantada de frutales por Especie con segmentador incorporado de Tipo de Cultivo en la comuna de Quinta De Tilcoco con base a datos recopilados por la Oficina de Estudios y Políticas Agrarias (ODEPA) en los Catastros Frutícolas Regionales de los años 2018-2019-2020.</t>
  </si>
  <si>
    <t>agricultura,agrícola,frutícola,superficie,plantaciones,fruta,ODEPA,comuna,región,Quinta De Tilcoco,Especie Plantada</t>
  </si>
  <si>
    <t>https://analytics.zoho.com/open-view/2395394000008803974?ZOHO_CRITERIA=%22Localiza%20CL%22.%22Codcom%22%3D6114</t>
  </si>
  <si>
    <t>Precios Diarios de Brócoli durante el año 2021 en los Mercados Mayoristas de la Región de Coquimbo</t>
  </si>
  <si>
    <t>Evolución de los Precios diarios de Brócoli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</si>
  <si>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mayor,Variedad-Origen-Calidad,Brócoli,Región de Coquimbo</t>
  </si>
  <si>
    <t>https://analytics.zoho.com/open-view/2395394000008703957?ZOHO_CRITERIA=%22Hortaliza%20Consolidado%22.%22Codreg%22%3D4%20and%20%22Hortaliza%20Consolidado%22.%22Categor%C3%ADa%20ID%22%3D100112023%0A</t>
  </si>
  <si>
    <t>Volumen  de fruta por Tipo de Fruta, producidas en la Talagante</t>
  </si>
  <si>
    <t>El gráfico muestra el Volumen  de fruta por Tipo de Fruta, producidas en la Talagante, durante el Periodo 2018-2020, de acuerdo a datos recopilados por la Oficina de Estudios y Políticas Agrarias (ODEPA)- Kilogramo - Kg</t>
  </si>
  <si>
    <t>Estadísticas,ODEPA,Fruta,Agricultura,Volumen de fruta, Tipo de Fruta, Talagante</t>
  </si>
  <si>
    <t>https://analytics.zoho.com/open-view/2395394000001834352?ZOHO_CRITERIA=%224.6%22.%22C%C3%B3digo_Comuna%22%3D13601</t>
  </si>
  <si>
    <t>100-C-13601</t>
  </si>
  <si>
    <t>Superficie plantada de especies frutales por Tipo de Cultivo en la comuna de Longaví</t>
  </si>
  <si>
    <t>Representación de la superficie plantada de frutales según Tipo de Cultivo en la comuna de Longaví, con base en datos recopilados por la Oficina de Estudios y Políticas Agrarias (ODEPA) en los Catastros Frutícolas Regionales de los años 2018-2019-2020.</t>
  </si>
  <si>
    <t>agricultura,agrícola,frutícola,superficie,plantaciones,fruta,ODEPA,comuna,región,Longaví,Tipo de Cultivo</t>
  </si>
  <si>
    <t>https://analytics.zoho.com/open-view/2395394000008803365?ZOHO_CRITERIA=%22Localiza%20CL%22.%22Codcom%22%3D7403</t>
  </si>
  <si>
    <t>Superficie plantada de especies frutales por Sistema de Plantación en la comuna de San Rosendo</t>
  </si>
  <si>
    <t>Se representa la superficie plantada de frutales por Sistema de Plantación, Tipo de Cultivo y Especie Plantada en la comuna de San Rosendo con base a datos recopilados por la Oficina de Estudios y Políticas Agrarias (ODEPA) en los Catastros Frutícolas Regionales de los años 2018-2019-2020.</t>
  </si>
  <si>
    <t>agricultura,agrícola,frutícola,superficie,plantaciones,fruta,ODEPA,comuna,región,San Rosendo,Sistema Plantación</t>
  </si>
  <si>
    <t>https://analytics.zoho.com/open-view/2395394000008804399?ZOHO_CRITERIA=%22Localiza%20CL%22.%22Codcom%22%3D8310</t>
  </si>
  <si>
    <t>Superficie plantada de especies frutales por Método de Riego en la comuna de Melipilla</t>
  </si>
  <si>
    <t>Se representa la superficie plantada de frutales por Método de Riego con segmentadores incorporados por Tipo de Cultivo y Especie Plantada en la comuna de Melipilla con base a datos recopilados por la Oficina de Estudios y Políticas Agrarias (ODEPA) en los Catastros Frutícolas Regionales de los años 2018-2019-2020.</t>
  </si>
  <si>
    <t>agricultura,agrícola,frutícola,superficie,plantaciones,fruta,ODEPA,comuna,región,Melipilla,Método Riego</t>
  </si>
  <si>
    <t>https://analytics.zoho.com/open-view/2395394000008804811?ZOHO_CRITERIA=%22Localiza%20CL%22.%22Codcom%22%3D13501</t>
  </si>
  <si>
    <t>Evolución del Valor de las exportaciones de fruta hacia Bielorrusia, por Región de Origen producidas a Escala Nacional</t>
  </si>
  <si>
    <t>El gráfico muestra la Evolución del Valor de las exportaciones de fruta hacia Bielorrusia, por Región de Origen producidas a Escala Nacional, durante el Periodo 2012-2020, de acuerdo a datos recopilados por la Oficina de Estudios y Políticas Agrarias (ODEPA)- USD</t>
  </si>
  <si>
    <t>https://analytics.zoho.com/open-view/2395394000006080321?ZOHO_CRITERIA=%22Trasposicion_4.2%22.%22ID_territorio%22%3D21</t>
  </si>
  <si>
    <t>Evolución del volumen de las exportaciones de fruta hacia Argentina, por Procesamiento producidas a Escala Nacional</t>
  </si>
  <si>
    <t>El gráfico muestra la Evolución del volumen de las exportaciones de fruta hacia Argentina, por Procesamiento producidas a Escala Nacional, durante el Periodo 2012-2020, de acuerdo a datos recopilados por la Oficina de Estudios y Políticas Agrarias (ODEPA)- toneladas (t)</t>
  </si>
  <si>
    <t>Estadísticas,Agricultura,Fruta,Exportaciones,Argentina,Procesamiento,Aceites,Congelados,Conservas,Deshidratados,Fresca,Frutos secos,Jugos</t>
  </si>
  <si>
    <t>https://analytics.zoho.com/open-view/2395394000005725032?ZOHO_CRITERIA=%22Trasposicion_4.1%22.%22Id_auxiliar%22%3D9</t>
  </si>
  <si>
    <t>Volumen de las exportaciones de fruta hacia Países Bajos, por Fruta producidas a Escala Nacional</t>
  </si>
  <si>
    <t>El gráfico muestra el Volumen de las exportaciones de fruta hacia Países Bajos, por Fruta producidas a Escala Nacional, durante el Año 2020, de acuerdo a datos recopilados por la Oficina de Estudios y Políticas Agrarias (ODEPA)- toneladas (t)</t>
  </si>
  <si>
    <t>https://analytics.zoho.com/open-view/2395394000000827462?ZOHO_CRITERIA=%22Trasposicion_4.1%22.%22Id_auxiliar%22%3D135</t>
  </si>
  <si>
    <t>Superficie plantada de  Granado según Variedad por Comuna en la Región de Atacama</t>
  </si>
  <si>
    <t>Representación geográfica de la superficie plantada de Granado por Comuna en la Región de Atacama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</si>
  <si>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Atacama,Especie Plantada,Granado</t>
  </si>
  <si>
    <t>https://analytics.zoho.com/open-view/2395394000008814573?ZOHO_CRITERIA=%224.12%20Sup%20Plantada%20Frut%C3%ADcola%22.%22Codreg%22%3D3%20and%20%224.12%20Sup%20Plantada%20Frut%C3%ADcola%22.%22id_especie%22%3D39</t>
  </si>
  <si>
    <t>Volumen  de fruta por Tipo de Fruta, producidas en la Ovalle</t>
  </si>
  <si>
    <t>El gráfico muestra el Volumen  de fruta por Tipo de Fruta, producidas en la Ovalle, durante el Periodo 2018-2020, de acuerdo a datos recopilados por la Oficina de Estudios y Políticas Agrarias (ODEPA)- Kilogramo - Kg</t>
  </si>
  <si>
    <t>Estadísticas,ODEPA,Fruta,Agricultura,Volumen de fruta, Tipo de Fruta, Ovalle</t>
  </si>
  <si>
    <t>https://analytics.zoho.com/open-view/2395394000001834352?ZOHO_CRITERIA=%224.6%22.%22C%C3%B3digo_Comuna%22%3D4301</t>
  </si>
  <si>
    <t>100-C-4301</t>
  </si>
  <si>
    <t>Valor de las exportaciones de Aceites por Región de origen, producidas a Escala Nacional</t>
  </si>
  <si>
    <t>El gráfico muestra el Valor de las exportaciones de Aceites por Región de origen, producidas a Escala Nacional, durante el Año 2020, de acuerdo a datos recopilados por la Oficina de Estudios y Políticas Agrarias (ODEPA)- USD</t>
  </si>
  <si>
    <t>Estadísticas,Agricultura,Fruta,Exportaciones,Chile,Aceites,Olivo,Palta,Almendra,Avellana,Chia,Coco,Linaza,Mani,Pepa de Zapallo,Rosa Mosqueta,Sésamo,Frambuesa,Jojoba,Pepa de Uva,Pepino</t>
  </si>
  <si>
    <t>https://analytics.zoho.com/open-view/2395394000006093239?ZOHO_CRITERIA=%22Trasposicion_4.2%22.%22Id_Procesamiento%22%20%3D%201</t>
  </si>
  <si>
    <t>Superficie plantada de especies frutales por Método de Riego en la comuna de Los Vilos</t>
  </si>
  <si>
    <t>Se representa la superficie plantada de frutales por Método de Riego con segmentadores incorporados por Tipo de Cultivo y Especie Plantada en la comuna de Los Vilos con base a datos recopilados por la Oficina de Estudios y Políticas Agrarias (ODEPA) en los Catastros Frutícolas Regionales de los años 2018-2019-2020.</t>
  </si>
  <si>
    <t>agricultura,agrícola,frutícola,superficie,plantaciones,fruta,ODEPA,comuna,región,Los Vilos,Método Riego</t>
  </si>
  <si>
    <t>https://analytics.zoho.com/open-view/2395394000008804811?ZOHO_CRITERIA=%22Localiza%20CL%22.%22Codcom%22%3D4203</t>
  </si>
  <si>
    <t>Precios Diarios de Pimiento durante el año 2021 en los Mercados Mayoristas de la Región de Coquimbo</t>
  </si>
  <si>
    <t>Evolución de los Precios diarios de Pimiento en pesos chilenos por kilogramo desde el 1/1/2021 a la fecha en los Mercados Mayoristas de la Región de Coquimbo con base en datos reportados por la Oficina de Estudios y Políticas Agrarias (ODEPA)</t>
  </si>
  <si>
    <t>precio,diario,ODEPA,agrícola,productos agrícolas,verduras,por mayor,Variedad-Origen-Calidad,Pimiento,Región de Coquimbo</t>
  </si>
  <si>
    <t>https://analytics.zoho.com/open-view/2395394000008703957?ZOHO_CRITERIA=%22Hortaliza%20Consolidado%22.%22Codreg%22%3D4%20and%20%22Hortaliza%20Consolidado%22.%22Categor%C3%ADa%20ID%22%3D100112002%0A</t>
  </si>
  <si>
    <t>Maracuyá</t>
  </si>
  <si>
    <t>Precios Diarios de Maracuyá durante el año 2021 en los Mercados Mayoristas de la Región Metropolitana</t>
  </si>
  <si>
    <t>Evolución de los Precios diarios de Maracuyá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</si>
  <si>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mayor,Variedad-Origen-Calidad,Maracuyá,Región Metropolitana</t>
  </si>
  <si>
    <t>https://analytics.zoho.com/open-view/2395394000008699297?ZOHO_CRITERIA=%22Fruta%20Consolidado%22.%22Codreg%22%3D13%20and%20%22Fruta%20Consolidado%22.%22Categor%C3%ADa%20ID%22%3D100108003</t>
  </si>
  <si>
    <t>Número de empresas agroindustriales procesadoras de Cereza por Comuna en la Región de O'Higgins</t>
  </si>
  <si>
    <t>El Mapa muestra el Número de empresas agrícolas por Comuna en la Región de O'Higgins, que utilizan Cereza en su producción, entre los años 2018-2019, de acuerdo a datos recopilados del directorio de agroindustrías hortofrutícolas efectuados por la ODEPA.</t>
  </si>
  <si>
    <t>agricultura,agrícola,frutícola,directorio,agroindustria,fruta,hortaliza,ODEPA,Ninguno,Región de O'Higgins,Cereza</t>
  </si>
  <si>
    <t>https://analytics.zoho.com/open-view/2395394000008782843?ZOHO_CRITERIA=%22Localiza%20CL%22.%22Codreg%22%3D6%20and%20%224.13%20Directorio%20Agroindustria%202020%22.%22Id_Categor%C3%ADa%22%3D100103001</t>
  </si>
  <si>
    <t>Valor de las importaciones de fruta provenientes de Filipinas, por Procesamiento</t>
  </si>
  <si>
    <t>El gráfico muestra el Valor de las importaciones de fruta provenientes de Filipinas, por Procesamiento, durante el Año 2020, de acuerdo a datos recopilados por la Oficina de Estudios y Políticas Agrarias (ODEPA)- USD</t>
  </si>
  <si>
    <t>Estadísticas,Agricultura,Fruta,Importaciones,Filipinas,Procesamiento,Aceites,Congelados,Conservas,Deshidratados,Fresca,Frutos secos,Jugos</t>
  </si>
  <si>
    <t>https://analytics.zoho.com/open-view/2395394000005672933?ZOHO_CRITERIA=%22Trasposicion_4.4%22.%22Id_auxiliar%22%3D63</t>
  </si>
  <si>
    <t>Evolución del volumen de las exportaciones de Deshidratados por País de destino, producidas a Escala Nacional</t>
  </si>
  <si>
    <t>El gráfico muestra la Evolución del volumen de las exportaciones de Deshidratados por País de destino, producidas a Escala Nacional, durante el Periodo 2012-2020, de acuerdo a datos recopilados por la Oficina de Estudios y Políticas Agrarias (ODEPA)- toneladas (t)</t>
  </si>
  <si>
    <t>Estadísticas,Agricultura,Fruta,Exportaciones,Deshidratados,País de destino,Kiwi,Murtilla,Pera,Damasco,Mora Cultivada,Acai berry,Frutilla,Piña,Plátano,Uva de Mesa,Durazno Conservero,Ciruela Europea,Frambuesa,Arándano,Manzano,Membrillo,Murta,Cramberry</t>
  </si>
  <si>
    <t>https://analytics.zoho.com/open-view/2395394000005736265?ZOHO_CRITERIA=%22Trasposicion_4.1%22.%22Id_Procesamiento%22%20%3D%204</t>
  </si>
  <si>
    <t>Número de empleados por Fruta, en la Comuna de Pica</t>
  </si>
  <si>
    <t>El gráfico muestra el Número de empleados por Fruta, en la Comuna de Pica, durante el Periodo 2018-2020, de acuerdo a datos recopilados por la Oficina de Estudios y Políticas Agrarias (ODEPA)- Kilogramo - Kg</t>
  </si>
  <si>
    <t>Estadísticas,ODEPA,Fruta,Agricultura,Número de empleados, Fruta, Pica</t>
  </si>
  <si>
    <t>https://analytics.zoho.com/open-view/2395394000001840069?ZOHO_CRITERIA=%224.6%22.%22C%C3%B3digo_Comuna%22%3D1405</t>
  </si>
  <si>
    <t>100-C 1405</t>
  </si>
  <si>
    <t>Número de empleados por agroindustria de Olivo según Tipo de envase,  a nivel nacional</t>
  </si>
  <si>
    <t>El gráfico muestra el Número de empleados por agroindustria de Olivo según Tipo de envase,  a nivel nacional, durante el Periodo 2018-2020, de acuerdo a datos recopilados por la Oficina de Estudios y Políticas Agrarias (ODEPA)- Kilogramo - Kg</t>
  </si>
  <si>
    <t>Estadísticas,ODEPA,Fruta,Agricultura,Número de empleados, Olivo, Chile</t>
  </si>
  <si>
    <t>https://analytics.zoho.com/open-view/2395394000001894573?ZOHO_CRITERIA=%224.6%22.%22Id_Categor%C3%ADa%22%3D100106001</t>
  </si>
  <si>
    <t>Evolución del Valor de las exportaciones de fruta hacia Francia, por Región de Origen producidas a Escala Nacional</t>
  </si>
  <si>
    <t>El gráfico muestra la Evolución del Valor de las exportaciones de fruta hacia Francia, por Región de Origen producidas a Escala Nacional, durante el Periodo 2012-2020, de acuerdo a datos recopilados por la Oficina de Estudios y Políticas Agrarias (ODEPA)- USD</t>
  </si>
  <si>
    <t>Estadísticas,Agricultura,Fruta,Exportaciones,Francia,Región de Origen,Ñuble,Biobío,Maule,O'Higgins,Coquimbo,Valparaíso,Metropolitana</t>
  </si>
  <si>
    <t>https://analytics.zoho.com/open-view/2395394000006080321?ZOHO_CRITERIA=%22Trasposicion_4.2%22.%22ID_territorio%22%3D66</t>
  </si>
  <si>
    <t>Número de empleados por Tipo de Fruta, en la Comuna de Requínoa</t>
  </si>
  <si>
    <t>El gráfico muestra el Número de empleados por Tipo de Fruta, en la Comuna de Requínoa, durante el Periodo 2018-2020, de acuerdo a datos recopilados por la Oficina de Estudios y Políticas Agrarias (ODEPA)- Kilogramo - Kg</t>
  </si>
  <si>
    <t>Estadísticas,ODEPA,Fruta,Agricultura,Número de empleados, Tipo de Fruta, Requínoa</t>
  </si>
  <si>
    <t>https://analytics.zoho.com/open-view/2395394000001834656?ZOHO_CRITERIA=%224.6%22.%22C%C3%B3digo_Comuna%22%3D6116</t>
  </si>
  <si>
    <t>100-C 6116</t>
  </si>
  <si>
    <t>Rendimiento histórico de Cultivos de Maíz Consumo en la Región de Valparaíso</t>
  </si>
  <si>
    <t>Se detalla el rendimiento promedio histórico de cultivos de Maíz Consumo según datos publicados por la Oficina de Estudios y Políticas Agrarias (ODEPA) para las Temporadas 2012/2013 a 2019/2020 en la Región de Valparaíso - quintales métricos por hectárea (qqm/ha)</t>
  </si>
  <si>
    <t>agricultura,agrícola,rendimiento,cultivo,quintales,ODEPA,estadísticas,Región de Valparaíso,Maíz Consumo</t>
  </si>
  <si>
    <t>https://analytics.zoho.com/open-view/2395394000009125708?ZOHO_CRITERIA=%22Localiza%20CL%22.%22Codreg%22%3D5%20and%22Trasposicion_4.11%22.%22Id_cultivo%22%3D16</t>
  </si>
  <si>
    <t>Valor de las importaciones de Palta por Procesamiento</t>
  </si>
  <si>
    <t>El gráfico muestra el Valor de las importaciones de Palta por Procesamiento, durante el Año 2020, de acuerdo a datos recopilados por la Oficina de Estudios y Políticas Agrarias (ODEPA)- USD</t>
  </si>
  <si>
    <t>Estadísticas,Agricultura,Fruta,Importaciones,Chile,Palta,Aceites,Congelados,Conservas,Deshidratados,Fresca,Frutos secos,Jugos</t>
  </si>
  <si>
    <t>https://analytics.zoho.com/open-view/2395394000005681546?ZOHO_CRITERIA=%22Trasposicion_4.4%22.%22Id_Categor%C3%ADa%22%20%3D%20100106002</t>
  </si>
  <si>
    <t>Volumen de las importaciones de fruta provenientes de Turquía, por Tipo de Fruta</t>
  </si>
  <si>
    <t>El gráfico muestra el Volumen de las importaciones de fruta provenientes de Turquía, por Tipo de Fruta, durante el Año 2020, de acuerdo a datos recopilados por la Oficina de Estudios y Políticas Agrarias (ODEPA)- toneladas (t)</t>
  </si>
  <si>
    <t>Estadísticas,Agricultura,Fruta,Importaciones,Turquía,Tipo de Fruta,Berries,Cítricos,Frutos de hueso,Frutos de pepita,Frutos Oleaginosos,Frutos secos,Tropicales y subtropicales, Uva</t>
  </si>
  <si>
    <t>https://analytics.zoho.com/open-view/2395394000005578899?ZOHO_CRITERIA=%22Trasposicion_4.3%22.%22Id_auxiliar%22%3D184</t>
  </si>
  <si>
    <t>Precios Diarios de Acelga durante el año 2021 en los Mercados Mayoristas de la Región de Valparaíso</t>
  </si>
  <si>
    <t>Evolución de los Precios diarios de Acelga en pesos chilenos por kilogramo desde el 1/1/2021 a la fecha en los Mercados Mayoristas de la Región de Valparaíso con base en datos reportados por la Oficina de Estudios y Políticas Agrarias (ODEPA)</t>
  </si>
  <si>
    <t>precio,diario,ODEPA,agrícola,productos agrícolas,verduras,por mayor,Variedad-Origen-Calidad,Acelga,Región de Valparaíso</t>
  </si>
  <si>
    <t>https://analytics.zoho.com/open-view/2395394000008703957?ZOHO_CRITERIA=%22Hortaliza%20Consolidado%22.%22Codreg%22%3D5%20and%20%22Hortaliza%20Consolidado%22.%22Categor%C3%ADa%20ID%22%3D100112009%0A</t>
  </si>
  <si>
    <t>Número de empleados por Tipo de Fruta, en la Comuna de Putaendo</t>
  </si>
  <si>
    <t>El gráfico muestra el Número de empleados por Tipo de Fruta, en la Comuna de Putaendo, durante el Periodo 2018-2020, de acuerdo a datos recopilados por la Oficina de Estudios y Políticas Agrarias (ODEPA)- Kilogramo - Kg</t>
  </si>
  <si>
    <t>Estadísticas,ODEPA,Fruta,Agricultura,Número de empleados, Tipo de Fruta, Putaendo</t>
  </si>
  <si>
    <t>https://analytics.zoho.com/open-view/2395394000001834656?ZOHO_CRITERIA=%224.6%22.%22C%C3%B3digo_Comuna%22%3D5705</t>
  </si>
  <si>
    <t>100-C 5705</t>
  </si>
  <si>
    <t>Rendimiento promedio de cultivo de Trigo Harinero por Región a Escala Nacional</t>
  </si>
  <si>
    <t>El mapa muestra el Rendimiento promedio de cultivo de Trigo Harinero por Región a Escala Nacional de acuerdo a los datos disponibles en la Oficina de Estudios y Políticas Agrarias (ODEPA) para la Temporada 2019/2020 - quintales métricos por hectárea (qqm/ha)</t>
  </si>
  <si>
    <t>agricultura,agrícola,rendimiento,cultivo,quintales,ODEPA,estadísticas,Chile,Trigo Harinero</t>
  </si>
  <si>
    <t>https://analytics.zoho.com/open-view/2395394000008864337?ZOHO_CRITERIA=%22Trasposicion_4.11%22.%22Id_cultivo%22%3D29</t>
  </si>
  <si>
    <t>Superficie plantada de  Murtilla según Variedad por Comuna en la Región de La Araucanía</t>
  </si>
  <si>
    <t>Representación geográfica de la superficie plantada de Murtilla por Comuna en la Región de La Araucanía con segmentador integrado de Variedades de la especie con base a datos recopilados por la Oficina de Estudios y Políticas Agrarias (ODEPA) en los Catastros Frutícolas Regionales de los años 2018-2019-2020.</t>
  </si>
  <si>
    <t>agricultura,agrícola,frutícola,superficie,plantaciones,fruta,ODEPA,comuna,región,Región de La Araucanía,Especie Plantada,Murtilla</t>
  </si>
  <si>
    <t>https://analytics.zoho.com/open-view/2395394000008814573?ZOHO_CRITERIA=%224.12%20Sup%20Plantada%20Frut%C3%ADcola%22.%22Codreg%22%3D9%20and%20%224.12%20Sup%20Plantada%20Frut%C3%ADcola%22.%22id_especie%22%3D56</t>
  </si>
  <si>
    <t>Nuez de macadamia</t>
  </si>
  <si>
    <t>Volumen  de  Nuez de macadamia por Región de origen, producidas a nivel nacional</t>
  </si>
  <si>
    <t>El mapa muestra el Volumen  de  Nuez de macadamia por Región de origen, producidas a nivel nacional, durante el Periodo 2018-2020, de acuerdo a datos recopilados por la Oficina de Estudios y Políticas Agrarias (ODEPA)- Kilogramo - Kg</t>
  </si>
  <si>
    <t>Estadísticas,ODEPA,Fruta,Agricultura,Volumen de fruta, Nuez de macadamia, Chile</t>
  </si>
  <si>
    <t>https://analytics.zoho.com/open-view/2395394000001878889?ZOHO_CRITERIA=%224.6%22.%22Id_Categor%C3%ADa%22%3D100105007</t>
  </si>
  <si>
    <t>Evolución del Valor de las exportaciones de fruta, por Procesamiento producidas en la Región de La Araucanía</t>
  </si>
  <si>
    <t>El gráfico muestra la Evolución del Valor de las exportaciones de fruta, por Procesamiento producidas en la Región de La Araucanía, durante el Periodo 2012-2020, de acuerdo a datos recopilados por la Oficina de Estudios y Políticas Agrarias (ODEPA)- USD</t>
  </si>
  <si>
    <t>Estadísticas,Agricultura,Fruta,Exportaciones,Región de La Araucanía,Procesamiento,Aceites,Congelados,Conservas,Deshidratados,Fresca,Frutos secos,Jugos</t>
  </si>
  <si>
    <t>https://analytics.zoho.com/open-view/2395394000006080273?ZOHO_CRITERIA=%22Trasposicion_4.2%22.%22C%C3%B3digo_Regi%C3%B3n%22%20%3D%209</t>
  </si>
  <si>
    <t>Precios Diarios de Naranja durante el año 2021 en los Mercados Mayoristas de la Región de Maule</t>
  </si>
  <si>
    <t>Evolución de los Precios diarios de Naranja en pesos chilenos por kilogramo desde el 1/1/2021 a la fecha en los Mercados Mayoristas de la Región de Maule con base en datos reportados por la Oficina de Estudios y Políticas Agrarias (ODEPA)</t>
  </si>
  <si>
    <t>precio,diario,ODEPA,agrícola,productos agrícolas,verduras,por mayor,Variedad-Origen-Calidad,Naranja,Región de Maule</t>
  </si>
  <si>
    <t>https://analytics.zoho.com/open-view/2395394000008699297?ZOHO_CRITERIA=%22Fruta%20Consolidado%22.%22Codreg%22%3D7%20and%20%22Fruta%20Consolidado%22.%22Categor%C3%ADa%20ID%22%3D100102005</t>
  </si>
  <si>
    <t>Evolución de producción de Tubérculos por cultivo, a Escala Nacional</t>
  </si>
  <si>
    <t>El gráfico muestra la Evolución de producción de Tubérculos por cultivo, a Escala Nacional, durante el Periodo 1979-2020, de acuerdo a datos recopilados por la Oficina de Estudios y Políticas Agrarias (ODEPA)- Toneladas</t>
  </si>
  <si>
    <t xml:space="preserve"> Tubérculos,ODEPA,Cultivos anuales,Estadisticas,Producción agrícola, Agricultura,Chile</t>
  </si>
  <si>
    <t>https://analytics.zoho.com/open-view/2395394000006354217?ZOHO_CRITERIA=%22Trasposicion_4.10%22.%22Id_producto%22%20%3D%20100114</t>
  </si>
  <si>
    <t>Volumen  de fruta por Tipo de Fruta, producidas en la Contulmo</t>
  </si>
  <si>
    <t>El gráfico muestra el Volumen  de fruta por Tipo de Fruta, producidas en la Contulmo, durante el Periodo 2018-2020, de acuerdo a datos recopilados por la Oficina de Estudios y Políticas Agrarias (ODEPA)- Kilogramo - Kg</t>
  </si>
  <si>
    <t>Estadísticas,ODEPA,Fruta,Agricultura,Volumen de fruta, Tipo de Fruta, Contulmo</t>
  </si>
  <si>
    <t>https://analytics.zoho.com/open-view/2395394000001834352?ZOHO_CRITERIA=%224.6%22.%22C%C3%B3digo_Comuna%22%3D8204</t>
  </si>
  <si>
    <t>100-C-8204</t>
  </si>
  <si>
    <t>Superficie plantada de especies frutales por Sistema de Plantación en la comuna de San Nicolás</t>
  </si>
  <si>
    <t>Se representa la superficie plantada de frutales por Sistema de Plantación, Tipo de Cultivo y Especie Plantada en la comuna de San Nicolás con base a datos recopilados por la Oficina de Estudios y Políticas Agrarias (ODEPA) en los Catastros Frutícolas Regionales de los años 2018-2019-2020.</t>
  </si>
  <si>
    <t>agricultura,agrícola,frutícola,superficie,plantaciones,fruta,ODEPA,comuna,región,San Nicolás,Sistema Plantación</t>
  </si>
  <si>
    <t>https://analytics.zoho.com/open-view/2395394000008804399?ZOHO_CRITERIA=%22Localiza%20CL%22.%22Codcom%22%3D16305</t>
  </si>
  <si>
    <t>Volumen  de fruta por Tipo de Fruta, producidas en la Colina</t>
  </si>
  <si>
    <t>El gráfico muestra el Volumen  de fruta por Tipo de Fruta, producidas en la Colina, durante el Periodo 2018-2020, de acuerdo a datos recopilados por la Oficina de Estudios y Políticas Agrarias (ODEPA)- Kilogramo - Kg</t>
  </si>
  <si>
    <t>Estadísticas,ODEPA,Fruta,Agricultura,Volumen de fruta, Tipo de Fruta, Colina</t>
  </si>
  <si>
    <t>https://analytics.zoho.com/open-view/2395394000001834352?ZOHO_CRITERIA=%224.6%22.%22C%C3%B3digo_Comuna%22%3D13301</t>
  </si>
  <si>
    <t>100-C-13301</t>
  </si>
  <si>
    <t>Volumen de las importaciones de fruta provenientes de Sudáfrica, por Tipo de Fruta</t>
  </si>
  <si>
    <t>El gráfico muestra el Volumen de las importaciones de fruta provenientes de Sudáfrica, por Tipo de Fruta, durante el Año 2020, de acuerdo a datos recopilados por la Oficina de Estudios y Políticas Agrarias (ODEPA)- toneladas (t)</t>
  </si>
  <si>
    <t>https://analytics.zoho.com/open-view/2395394000005578899?ZOHO_CRITERIA=%22Trasposicion_4.3%22.%22Id_auxiliar%22%3D168</t>
  </si>
  <si>
    <t>Superficie plantada de especies frutales por Especie en la comuna de El Monte</t>
  </si>
  <si>
    <t>Visualización de la superficie plantada de frutales por Especie con segmentador incorporado de Tipo de Cultivo en la comuna de El Monte con base a datos recopilados por la Oficina de Estudios y Políticas Agrarias (ODEPA) en los Catastros Frutícolas Regionales de los años 2018-2019-2020.</t>
  </si>
  <si>
    <t>agricultura,agrícola,frutícola,superficie,plantaciones,fruta,ODEPA,comuna,región,El Monte,Especie Plantada</t>
  </si>
  <si>
    <t>https://analytics.zoho.com/open-view/2395394000008803974?ZOHO_CRITERIA=%22Localiza%20CL%22.%22Codcom%22%3D13602</t>
  </si>
  <si>
    <t>Precios Diarios de Uva durante el año 2021 en los Mercados Mayoristas de Chile</t>
  </si>
  <si>
    <t>Evolución de los Precios diarios de Uva en pesos chilenos por kilogramo desde el 1/1/2021 a la fecha en los Mercados Mayoristas del país con base en datos reportados por la Oficina de Estudios y Políticas Agrarias (ODEPA)</t>
  </si>
  <si>
    <t>precio,diario,ODEPA,agrícola,productos agrícolas,verduras,por mayor,Mercado Mayorista,Uva,Chile</t>
  </si>
  <si>
    <t>https://analytics.zoho.com/open-view/2395394000008697993?ZOHO_CRITERIA=%22Fruta%20Consolidado%22.%22Categor%C3%ADa%20ID%22%3D100109001</t>
  </si>
  <si>
    <t>Evolución del volumen de las exportaciones de Fresca, por Tipo de Fruta producidas a Escala Nacional</t>
  </si>
  <si>
    <t>El gráfico muestra la Evolución del volumen de las exportaciones de Fresca, por Tipo de Fruta producidas a Escala Nacional, durante el Periodo 2012-2020, de acuerdo a datos recopilados por la Oficina de Estudios y Políticas Agrarias (ODEPA)- toneladas (t)</t>
  </si>
  <si>
    <t>Estadísticas,Agricultura,Fruta,Exportaciones,Fresca,Tipo de Fruta,Arándano,Frambuesa,Higo,Kiwi,Mora,Otros berries,Limón,Mandarina,Naranja,Pomelo,Otros cítricos,Cereza,Ciruela,Damasco,Durazno,Nectarín,Manzana,Membrillo,Pera,Almendra,Avellana,Castaña,Nuez,Pistacho,Otros frutos secos,Olivo,Palta,Chirimoya,Otros frutos,Plumcots,Mango,Papaya,Piña,Plátano,Coco,Uva,Frutilla</t>
  </si>
  <si>
    <t>https://analytics.zoho.com/open-view/2395394000005736091?ZOHO_CRITERIA=%22Trasposicion_4.1%22.%22Id_Procesamiento%22%20%3D%205</t>
  </si>
  <si>
    <t>Repollo</t>
  </si>
  <si>
    <t>Precios Diarios de Repollo durante el año 2021 en los Mercados Mayoristas de la Región de La Araucanía</t>
  </si>
  <si>
    <t>Evolución de los Precios diarios de Repollo en pesos chilenos por kilogramo desde el 1/1/2021 a la fecha en los Mercados Mayoristas de la Región de La Araucanía con base en datos reportados por la Oficina de Estudios y Políticas Agrarias (ODEPA)</t>
  </si>
  <si>
    <t>precio,diario,ODEPA,agrícola,productos agrícolas,verduras,por mayor,Variedad-Origen-Calidad,Repollo,Región de La Araucanía</t>
  </si>
  <si>
    <t>https://analytics.zoho.com/open-view/2395394000008703957?ZOHO_CRITERIA=%22Hortaliza%20Consolidado%22.%22Codreg%22%3D9%20and%20%22Hortaliza%20Consolidado%22.%22Categor%C3%ADa%20ID%22%3D100112006%0A</t>
  </si>
  <si>
    <t>Precios Diarios de Ají durante el año 2021 en los Mercados Mayoristas de la Región Metropolitana</t>
  </si>
  <si>
    <t>Evolución de los Precios diarios de Ají en pesos chilenos por kilogramo desde el 1/1/2021 a la fecha en los Mercados Mayoristas de la Región Metropolitana con base en datos reportados por la Oficina de Estudios y Políticas Agrarias (ODEPA)</t>
  </si>
  <si>
    <t>precio,diario,ODEPA,agrícola,productos agrícolas,verduras,por mayor,Variedad-Origen-Calidad,Ají,Región Metropolitana</t>
  </si>
  <si>
    <t>https://analytics.zoho.com/open-view/2395394000008703957?ZOHO_CRITERIA=%22Hortaliza%20Consolidado%22.%22Codreg%22%3D13%20and%20%22Hortaliza%20Consolidado%22.%22Categor%C3%ADa%20ID%22%3D100112021%0A</t>
  </si>
  <si>
    <t>Número de empleados por Fruta, en la Comuna de Río Claro</t>
  </si>
  <si>
    <t>El gráfico muestra el Número de empleados por Fruta, en la Comuna de Río Claro, durante el Periodo 2018-2020, de acuerdo a datos recopilados por la Oficina de Estudios y Políticas Agrarias (ODEPA)- Kilogramo - Kg</t>
  </si>
  <si>
    <t>Estadísticas,ODEPA,Fruta,Agricultura,Número de empleados, Fruta, Río Claro</t>
  </si>
  <si>
    <t>https://analytics.zoho.com/open-view/2395394000001840069?ZOHO_CRITERIA=%224.6%22.%22C%C3%B3digo_Comuna%22%3D7108</t>
  </si>
  <si>
    <t>100-C 7108</t>
  </si>
  <si>
    <t>Volumen  de fruta por Procesamiento, producidas en la Mariquina</t>
  </si>
  <si>
    <t>El gráfico muestra el Volumen  de fruta por Procesamiento, producidas en la Mariquina, durante el Periodo 2018-2020, de acuerdo a datos recopilados por la Oficina de Estudios y Políticas Agrarias (ODEPA)- Kilogramo - Kg</t>
  </si>
  <si>
    <t>Estadísticas,ODEPA,Fruta,Agricultura,Volumen de fruta, Procesamiento, Mariquina</t>
  </si>
  <si>
    <t>https://analytics.zoho.com/open-view/2395394000001840276?ZOHO_CRITERIA=%224.6%22.%22C%C3%B3digo_Comuna%22%3D14106</t>
  </si>
  <si>
    <t>100-C-14106</t>
  </si>
  <si>
    <t>Precios Diarios de Acelga durante el año 2021 en los Mercados Mayoristas de Chile</t>
  </si>
  <si>
    <t>Evolución de los Precios diarios de Acelga en pesos chilenos por kilogramo desde el 1/1/2021 a la fecha en los Mercados Mayoristas del país con base en datos reportados por la Oficina de Estudios y Políticas Agrarias (ODEPA)</t>
  </si>
  <si>
    <t>precio,diario,ODEPA,agrícola,productos agrícolas,verduras,por mayor,Mercado Mayorista,Acelga,Chile</t>
  </si>
  <si>
    <t>https://analytics.zoho.com/open-view/2395394000008702709?ZOHO_CRITERIA=%22Hortaliza%20Consolidado%22.%22Categor%C3%ADa%20ID%22%3D100112009</t>
  </si>
  <si>
    <t>Evolución del Valor de las importaciones provenientes de Filipinas, por Fruta</t>
  </si>
  <si>
    <t>El gráfico muestra la Evolución del Valor de las importaciones provenientes de Filipinas, por Fruta, durante el Periodo 2012-2020, de acuerdo a datos recopilados por la Oficina de Estudios y Políticas Agrarias (ODEPA)- USD</t>
  </si>
  <si>
    <t>Estadísticas,Agricultura,Fruta,Importaciones,Filipinas,Fruta,Coco</t>
  </si>
  <si>
    <t>https://analytics.zoho.com/open-view/2395394000005636830?ZOHO_CRITERIA=%22Trasposicion_4.4%22.%22Id_auxiliar%22%3D63</t>
  </si>
  <si>
    <t>Volumen de las exportaciones de fruta hacia Francia, por Tipo de Fruta producidas a Escala Nacional</t>
  </si>
  <si>
    <t>El gráfico muestra el Volumen de las exportaciones de fruta hacia Francia, por Tipo de Fruta producidas a Escala Nacional, durante el Año 2020, de acuerdo a datos recopilados por la Oficina de Estudios y Políticas Agrarias (ODEPA)- toneladas (t)</t>
  </si>
  <si>
    <t>Estadísticas,Agricultura,Fruta,Exportaciones,Francia,Tipo de Fruta,Berries,Cítricos,Frutos de hueso (carozo),Frutos de pepita,Frutos secos,Frutos oleaginosos,Otros,Tropicales y subtropicales,Uva</t>
  </si>
  <si>
    <t>https://analytics.zoho.com/open-view/2395394000000827380?ZOHO_CRITERIA=%22Trasposicion_4.1%22.%22Id_auxiliar%22%3D66</t>
  </si>
  <si>
    <t>Aruba</t>
  </si>
  <si>
    <t>Baréin</t>
  </si>
  <si>
    <t>República Checa</t>
  </si>
  <si>
    <t>Argelia</t>
  </si>
  <si>
    <t>Egipto</t>
  </si>
  <si>
    <t>Estonia</t>
  </si>
  <si>
    <t>Haití</t>
  </si>
  <si>
    <t>Hungría</t>
  </si>
  <si>
    <t>Irlanda</t>
  </si>
  <si>
    <t>Jordania</t>
  </si>
  <si>
    <t>Kazajistán</t>
  </si>
  <si>
    <t>Líbano</t>
  </si>
  <si>
    <t>Macao</t>
  </si>
  <si>
    <t>Martinica</t>
  </si>
  <si>
    <t>Malaui</t>
  </si>
  <si>
    <t>Nueva Caledonia</t>
  </si>
  <si>
    <t>Nicaragua</t>
  </si>
  <si>
    <t>Omán</t>
  </si>
  <si>
    <t>Eslovaquia</t>
  </si>
  <si>
    <t>Eslovenia</t>
  </si>
  <si>
    <t>Ucrania</t>
  </si>
  <si>
    <t>Glaciares</t>
  </si>
  <si>
    <t>Ambiente</t>
  </si>
  <si>
    <t>Superficie Ganancia-Pérdida y Sin Cambio</t>
  </si>
  <si>
    <t>Dinámica de Cambio de Glaciares en temporada seca (Ene-Abr)</t>
  </si>
  <si>
    <t>Complejo Glaciar PALENA || Lago Palena hasta frontera-1</t>
  </si>
  <si>
    <t>Años 2017-2018</t>
  </si>
  <si>
    <t>hectáreas (ha)</t>
  </si>
  <si>
    <t>DATA INTELLIGENCE con base en Procesamiento de Imágenes Satelitales SENTINEL</t>
  </si>
  <si>
    <t>Dinámica de Cambio de Glaciares en temporada seca (Ene-Abr) durante los Años 2017-2018 en el Complejo Glaciar PALENA || Lago Palena hasta frontera-1</t>
  </si>
  <si>
    <t>Dinámica de Cambio de Glaciares en temporada seca (Ene-Abr)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</si>
  <si>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Mapa Interactivo</t>
  </si>
  <si>
    <t>glaciar,Chile,nieve,Los Lagos,SENTINEL,satelital,derretimiento,Cochamó,Hualaihué,dinámica,mapa</t>
  </si>
  <si>
    <t>https://servidormapa.azurewebsites.net/gr10/Dinamica?q=Q1&amp;p=17-18&amp;idGlaciar=2</t>
  </si>
  <si>
    <t>#FFFFFF</t>
  </si>
  <si>
    <t>Años 2018-2019</t>
  </si>
  <si>
    <t>Dinámica de Cambio de Glaciares en temporada seca (Ene-Abr) durante los Años 2018-2019 en el Complejo Glaciar PALENA || Lago Palena hasta frontera-1</t>
  </si>
  <si>
    <t>Dinámica de Cambio de Glaciares en temporada seca (Ene-Abr)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</si>
  <si>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https://servidormapa.azurewebsites.net/gr10/Dinamica?q=Q1&amp;p=18-19&amp;idGlaciar=2</t>
  </si>
  <si>
    <t xml:space="preserve"> Años 2019-2020</t>
  </si>
  <si>
    <t>Dinámica de Cambio de Glaciares en temporada seca (Ene-Abr) durante los  Años 2019-2020 en el Complejo Glaciar PALENA || Lago Palena hasta frontera-1</t>
  </si>
  <si>
    <t>Dinámica de Cambio de Glaciares en temporada seca (Ene-Abr)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</si>
  <si>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https://servidormapa.azurewebsites.net/gr10/Dinamica?q=Q1&amp;p=19-20&amp;idGlaciar=2</t>
  </si>
  <si>
    <t>Años 2020-2021</t>
  </si>
  <si>
    <t>Dinámica de Cambio de Glaciares en temporada seca (Ene-Abr) durante los Años 2020-2021 en el Complejo Glaciar PALENA || Lago Palena hasta frontera-1</t>
  </si>
  <si>
    <t>Dinámica de Cambio de Glaciares en temporada seca (Ene-Abr) durante los Años 2020-2021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</si>
  <si>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https://servidormapa.azurewebsites.net/gr10/Dinamica?q=Q1&amp;p=20-21&amp;idGlaciar=2</t>
  </si>
  <si>
    <t>Dinámica de Cambio de Glaciares en temporada fria (May-Dic)</t>
  </si>
  <si>
    <t>Dinámica de Cambio de Glaciares en temporada fria (May-Dic) durante los Años 2017-2018 en el Complejo Glaciar PALENA || Lago Palena hasta frontera-1</t>
  </si>
  <si>
    <t>Dinámica de Cambio de Glaciares en temporada fria (May-Dic)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</si>
  <si>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https://servidormapa.azurewebsites.net/gr10/Dinamica?q=Q2&amp;p=17-18&amp;idGlaciar=2</t>
  </si>
  <si>
    <t>Dinámica de Cambio de Glaciares en temporada fria (May-Dic) durante los Años 2018-2019 en el Complejo Glaciar PALENA || Lago Palena hasta frontera-1</t>
  </si>
  <si>
    <t>Dinámica de Cambio de Glaciares en temporada fria (May-Dic)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</si>
  <si>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https://servidormapa.azurewebsites.net/gr10/Dinamica?q=Q2&amp;p=18-19&amp;idGlaciar=2</t>
  </si>
  <si>
    <t>Dinámica de Cambio de Glaciares en temporada fria (May-Dic) durante los  Años 2019-2020 en el Complejo Glaciar PALENA || Lago Palena hasta frontera-1</t>
  </si>
  <si>
    <t>Dinámica de Cambio de Glaciares en temporada fria (May-Dic)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</si>
  <si>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https://servidormapa.azurewebsites.net/gr10/Dinamica?q=Q2&amp;p=19-20&amp;idGlaciar=2</t>
  </si>
  <si>
    <t>Dinámica de Cambio de Glaciares</t>
  </si>
  <si>
    <t>Varios</t>
  </si>
  <si>
    <t>Años 2017-2021</t>
  </si>
  <si>
    <t>Detalle de la Dinámica de Cambio en el Complejo Glaciar PALENA || Lago Palena hasta frontera-1</t>
  </si>
  <si>
    <t>Todas las cifras vinculadas al Complejo Glaciar PALENA || Lago Palena hasta frontera-1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</si>
  <si>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Dashboard</t>
  </si>
  <si>
    <t>https://analytics.zoho.com/open-view/2395394000008984479?ZOHO_CRITERIA=%22Glaciares%2010%20Final%22.%22idZonGlac%22%3D2</t>
  </si>
  <si>
    <t>Mapa descargable (pdf) de la Dinámica de Cambio en temporada seca (Ene-Abr) durante los Años 2017-2018 en el Complejo Glaciar PALENA || Lago Palena hasta frontera-1</t>
  </si>
  <si>
    <t>Mapa descargable (pdf) de la Dinámica de Cambio en temporada seca (Ene-Abr)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</si>
  <si>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Mapa Descargable (pdf)</t>
  </si>
  <si>
    <t>https://sud-austral.github.io/Pdf2/Layout_Q1_17_18_Dinamica_R10/2.pdf</t>
  </si>
  <si>
    <t>Mapa descargable (pdf) de la Dinámica de Cambio en temporada seca (Ene-Abr) durante los Años 2018-2019 en el Complejo Glaciar PALENA || Lago Palena hasta frontera-1</t>
  </si>
  <si>
    <t>Mapa descargable (pdf) de la Dinámica de Cambio en temporada seca (Ene-Abr)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</si>
  <si>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https://sud-austral.github.io/Pdf2/Layout_Q1_18_19_Dinamica_R10/2.pdf</t>
  </si>
  <si>
    <t>Mapa descargable (pdf) de la Dinámica de Cambio en temporada seca (Ene-Abr) durante los  Años 2019-2020 en el Complejo Glaciar PALENA || Lago Palena hasta frontera-1</t>
  </si>
  <si>
    <t>Mapa descargable (pdf) de la Dinámica de Cambio en temporada seca (Ene-Abr)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</si>
  <si>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https://sud-austral.github.io/Pdf2/Layout_Q1_19_20_Dinamica_R10/2.pdf</t>
  </si>
  <si>
    <t>Mapa descargable (pdf) de la Dinámica de Cambio en temporada seca (Ene-Abr) durante los Años 2020-2021 en el Complejo Glaciar PALENA || Lago Palena hasta frontera-1</t>
  </si>
  <si>
    <t>Mapa descargable (pdf) de la Dinámica de Cambio en temporada seca (Ene-Abr) durante los Años 2020-2021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</si>
  <si>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https://sud-austral.github.io/Pdf2/Layout_Q1_20_21_Dinamica_R10/2.pdf</t>
  </si>
  <si>
    <t>https://sud-austral.github.io/Pdf2/Layout_Q2_17_18_Dinamica_R10/2.pdf</t>
  </si>
  <si>
    <t>https://sud-austral.github.io/Pdf2/Layout_Q2_18_19_Dinamica_R10/2.pdf</t>
  </si>
  <si>
    <t>https://sud-austral.github.io/Pdf2/Layout_Q2_19_20_Dinamica_R10/2.pdf</t>
  </si>
  <si>
    <t>Superficie Máxima y Mínima de Nieve</t>
  </si>
  <si>
    <t>Superficie de Glaciares</t>
  </si>
  <si>
    <t>Superficie Máxima y Mínima en el Complejo Glaciar PALENA || Lago Palena hasta frontera-1</t>
  </si>
  <si>
    <t>Superficie Máxima y Mínima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</si>
  <si>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https://servidormapa.azurewebsites.net/gr10/maxmin?idGlaciar=2</t>
  </si>
  <si>
    <t>Detalle de la Superficie Máxima y Mínima en el Complejo Glaciar PALENA || Lago Palena hasta frontera-1</t>
  </si>
  <si>
    <t>El detalle de las superficie máximas y mínimas, tanto en época seca (enero-abril) como en época fría (mayo-diciembre) para el Complejo Glaciar PALENA || Lago Palena hasta frontera-1 se pueden consultar en este informe interactivo. Información generada a partir del procesamiento de imágenes satelitales Sentinel, realizado por DATA INTELLIGENCE.</t>
  </si>
  <si>
    <t>https://analytics.zoho.com/open-view/2395394000008979469?ZOHO_CRITERIA=%22Glaciares%2010%20Final%22.%22idZonGlac%22%3D2</t>
  </si>
  <si>
    <t>Mapa descargable (pdf) con las Superficies Máximas y Mínimas en el Complejo Glaciar PALENA || Lago Palena hasta frontera-1</t>
  </si>
  <si>
    <t>Mapa descargable (pdf) con las Superficies Máximas y Mínimas en el Complejo Glaciar PALENA || Lago Palena hasta frontera-1, ubicado en la Región de Los Lagos, comuna de Palena con una superficie estimada de 11.392 hectáreas. Información generada a partir del procesamiento de imágenes satelitales Sentinel, realizado por DATA INTELLIGENCE.</t>
  </si>
  <si>
    <t>https://sud-austral.github.io/Pdf2/Layout_Acumulaci%C3%B3n_Max_Min_Q1_Q2_R10/2.pdf</t>
  </si>
  <si>
    <t>Complejo Glaciar PALENA || Lago Palena hasta frontera/Río Palena entre arriba Río Tranquilo y Río Frío</t>
  </si>
  <si>
    <t>Dinámica de Cambio en temporada seca (Ene-Abr) durante los Años 2017-2018 en el Complejo Glaciar PALENA || Lago Palena hasta frontera/Río Palena entre arriba Río Tranquilo y Río Frío</t>
  </si>
  <si>
    <t>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</si>
  <si>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glaciar,Chile,nieve,Los Lagos,SENTINEL,satelital,derretimiento,Puerto Varas,Puerto Montt,dinámica,mapa</t>
  </si>
  <si>
    <t>https://servidormapa.azurewebsites.net/gr10/Dinamica?q=Q1&amp;p=17-18&amp;idGlaciar=78</t>
  </si>
  <si>
    <t>Dinámica de Cambio en temporada seca (Ene-Abr) durante los Años 2018-2019 en el Complejo Glaciar PALENA || Lago Palena hasta frontera/Río Palena entre arriba Río Tranquilo y Río Frío</t>
  </si>
  <si>
    <t>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</si>
  <si>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https://servidormapa.azurewebsites.net/gr10/Dinamica?q=Q1&amp;p=18-19&amp;idGlaciar=78</t>
  </si>
  <si>
    <t>Dinámica de Cambio en temporada seca (Ene-Abr) durante los  Años 2019-2020 en el Complejo Glaciar PALENA || Lago Palena hasta frontera/Río Palena entre arriba Río Tranquilo y Río Frío</t>
  </si>
  <si>
    <t>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</si>
  <si>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https://servidormapa.azurewebsites.net/gr10/Dinamica?q=Q1&amp;p=19-20&amp;idGlaciar=78</t>
  </si>
  <si>
    <t>Dinámica de Cambio en temporada seca (Ene-Abr) durante los Años 2020-2021 en el Complejo Glaciar PALENA || Lago Palena hasta frontera/Río Palena entre arriba Río Tranquilo y Río Frío</t>
  </si>
  <si>
    <t>Dinámica de Cambio en temporada seca (Ene-Abr) durante los Años 2020-2021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</si>
  <si>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https://servidormapa.azurewebsites.net/gr10/Dinamica?q=Q1&amp;p=20-21&amp;idGlaciar=78</t>
  </si>
  <si>
    <t>https://servidormapa.azurewebsites.net/gr10/Dinamica?q=Q2&amp;p=17-18&amp;idGlaciar=78</t>
  </si>
  <si>
    <t>https://servidormapa.azurewebsites.net/gr10/Dinamica?q=Q2&amp;p=18-19&amp;idGlaciar=78</t>
  </si>
  <si>
    <t>https://servidormapa.azurewebsites.net/gr10/Dinamica?q=Q2&amp;p=19-20&amp;idGlaciar=78</t>
  </si>
  <si>
    <t>Detalle de la Dinámica de Cambio en el Complejo Glaciar PALENA || Lago Palena hasta frontera/Río Palena entre arriba Río Tranquilo y Río Frío</t>
  </si>
  <si>
    <t>Todas las cifras vinculadas al Complejo Glaciar PALENA || Lago Palena hasta frontera/Río Palena entre arriba Río Tranquilo y Río Frío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</si>
  <si>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https://analytics.zoho.com/open-view/2395394000008984479?ZOHO_CRITERIA=%22Glaciares%2010%20Final%22.%22idZonGlac%22%3D78</t>
  </si>
  <si>
    <t>Mapa descargable (pdf) de la Dinámica de Cambio en temporada seca (Ene-Abr) durante los Años 2017-2018 en el Complejo Glaciar PALENA || Lago Palena hasta frontera/Río Palena entre arriba Río Tranquilo y Río Frío</t>
  </si>
  <si>
    <t>Mapa descargable (pdf) de la 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</si>
  <si>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https://sud-austral.github.io/Pdf2/Layout_Q1_17_18_Dinamica_R10/78.pdf</t>
  </si>
  <si>
    <t>Mapa descargable (pdf) de la Dinámica de Cambio en temporada seca (Ene-Abr) durante los Años 2018-2019 en el Complejo Glaciar PALENA || Lago Palena hasta frontera/Río Palena entre arriba Río Tranquilo y Río Frío</t>
  </si>
  <si>
    <t>Mapa descargable (pdf) de la 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</si>
  <si>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https://sud-austral.github.io/Pdf2/Layout_Q1_18_19_Dinamica_R10/78.pdf</t>
  </si>
  <si>
    <t>Mapa descargable (pdf) de la Dinámica de Cambio en temporada seca (Ene-Abr) durante los  Años 2019-2020 en el Complejo Glaciar PALENA || Lago Palena hasta frontera/Río Palena entre arriba Río Tranquilo y Río Frío</t>
  </si>
  <si>
    <t>Mapa descargable (pdf) de la 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</si>
  <si>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https://sud-austral.github.io/Pdf2/Layout_Q1_19_20_Dinamica_R10/78.pdf</t>
  </si>
  <si>
    <t>Mapa descargable (pdf) de la Dinámica de Cambio en temporada seca (Ene-Abr) durante los Años 2020-2021 en el Complejo Glaciar PALENA || Lago Palena hasta frontera/Río Palena entre arriba Río Tranquilo y Río Frío</t>
  </si>
  <si>
    <t>Mapa descargable (pdf) de la Dinámica de Cambio en temporada seca (Ene-Abr) durante los Años 2020-2021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</si>
  <si>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https://sud-austral.github.io/Pdf2/Layout_Q1_20_21_Dinamica_R10/78.pdf</t>
  </si>
  <si>
    <t>https://sud-austral.github.io/Pdf2/Layout_Q2_17_18_Dinamica_R10/78.pdf</t>
  </si>
  <si>
    <t>https://sud-austral.github.io/Pdf2/Layout_Q2_18_19_Dinamica_R10/78.pdf</t>
  </si>
  <si>
    <t>https://sud-austral.github.io/Pdf2/Layout_Q2_19_20_Dinamica_R10/78.pdf</t>
  </si>
  <si>
    <t>Superficie Máxima y Mínima en el Complejo Glaciar PALENA || Lago Palena hasta frontera/Río Palena entre arriba Río Tranquilo y Río Frío</t>
  </si>
  <si>
    <t>Superficie Máxima y Mínima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</si>
  <si>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https://servidormapa.azurewebsites.net/gr10/maxmin?idGlaciar=78</t>
  </si>
  <si>
    <t>Detalle de la Superficie Máxima y Mínima en el Complejo Glaciar PALENA || Lago Palena hasta frontera/Río Palena entre arriba Río Tranquilo y Río Frío</t>
  </si>
  <si>
    <t>El detalle de las superficie máximas y mínimas, tanto en época seca (enero-abril) como en época fría (mayo-diciembre) para el Complejo Glaciar PALENA || Lago Palena hasta frontera/Río Palena entre arriba Río Tranquilo y Río Frío se pueden consultar en este informe interactivo. Información generada a partir del procesamiento de imágenes satelitales Sentinel, realizado por DATA INTELLIGENCE.</t>
  </si>
  <si>
    <t>https://analytics.zoho.com/open-view/2395394000008979469?ZOHO_CRITERIA=%22Glaciares%2010%20Final%22.%22idZonGlac%22%3D78</t>
  </si>
  <si>
    <t>Mapa descargable (pdf) con las Superficies Máximas y Mínimas en el Complejo Glaciar PALENA || Lago Palena hasta frontera/Río Palena entre arriba Río Tranquilo y Río Frío</t>
  </si>
  <si>
    <t>Mapa descargable (pdf) con las Superficies Máximas y Mínimas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t>
  </si>
  <si>
    <t>https://sud-austral.github.io/Pdf2/Layout_Acumulaci%C3%B3n_Max_Min_Q1_Q2_R10/78.pdf</t>
  </si>
  <si>
    <t>Complejo Glaciar PALENA || Río Palena entre arriba Rio Tranquilo y Río Frío-16</t>
  </si>
  <si>
    <t>Dinámica de Cambio en temporada seca (Ene-Abr) durante los Años 2017-2018 en el Complejo Glaciar PALENA || Río Palena entre arriba Rio Tranquilo y Río Frío-16</t>
  </si>
  <si>
    <t>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</si>
  <si>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glaciar,Chile,nieve,Los Lagos,SENTINEL,satelital,derretimiento,Puerto Varas,Puerto Octay,dinámica,mapa</t>
  </si>
  <si>
    <t>https://servidormapa.azurewebsites.net/gr10/Dinamica?q=Q1&amp;p=17-18&amp;idGlaciar=97</t>
  </si>
  <si>
    <t>Dinámica de Cambio en temporada seca (Ene-Abr) durante los Años 2018-2019 en el Complejo Glaciar PALENA || Río Palena entre arriba Rio Tranquilo y Río Frío-16</t>
  </si>
  <si>
    <t>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</si>
  <si>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https://servidormapa.azurewebsites.net/gr10/Dinamica?q=Q1&amp;p=18-19&amp;idGlaciar=97</t>
  </si>
  <si>
    <t>Dinámica de Cambio en temporada seca (Ene-Abr) durante los  Años 2019-2020 en el Complejo Glaciar PALENA || Río Palena entre arriba Rio Tranquilo y Río Frío-16</t>
  </si>
  <si>
    <t>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</si>
  <si>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https://servidormapa.azurewebsites.net/gr10/Dinamica?q=Q1&amp;p=19-20&amp;idGlaciar=97</t>
  </si>
  <si>
    <t>Dinámica de Cambio en temporada seca (Ene-Abr) durante los Años 2020-2021 en el Complejo Glaciar PALENA || Río Palena entre arriba Rio Tranquilo y Río Frío-16</t>
  </si>
  <si>
    <t>Dinámica de Cambio en temporada seca (Ene-Abr) durante los Años 2020-2021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</si>
  <si>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https://servidormapa.azurewebsites.net/gr10/Dinamica?q=Q1&amp;p=20-21&amp;idGlaciar=97</t>
  </si>
  <si>
    <t>https://servidormapa.azurewebsites.net/gr10/Dinamica?q=Q2&amp;p=17-18&amp;idGlaciar=97</t>
  </si>
  <si>
    <t>https://servidormapa.azurewebsites.net/gr10/Dinamica?q=Q2&amp;p=18-19&amp;idGlaciar=97</t>
  </si>
  <si>
    <t>https://servidormapa.azurewebsites.net/gr10/Dinamica?q=Q2&amp;p=19-20&amp;idGlaciar=97</t>
  </si>
  <si>
    <t>Detalle de la Dinámica de Cambio en el Complejo Glaciar PALENA || Río Palena entre arriba Rio Tranquilo y Río Frío-16</t>
  </si>
  <si>
    <t>Todas las cifras vinculadas al Complejo Glaciar PALENA || Río Palena entre arriba Rio Tranquilo y Río Frío-16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</si>
  <si>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https://analytics.zoho.com/open-view/2395394000008984479?ZOHO_CRITERIA=%22Glaciares%2010%20Final%22.%22idZonGlac%22%3D97</t>
  </si>
  <si>
    <t>Mapa descargable (pdf) de la Dinámica de Cambio en temporada seca (Ene-Abr) durante los Años 2017-2018 en el Complejo Glaciar PALENA || Río Palena entre arriba Rio Tranquilo y Río Frío-16</t>
  </si>
  <si>
    <t>Mapa descargable (pdf) de la 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</si>
  <si>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https://sud-austral.github.io/Pdf2/Layout_Q1_17_18_Dinamica_R10/97.pdf</t>
  </si>
  <si>
    <t>Mapa descargable (pdf) de la Dinámica de Cambio en temporada seca (Ene-Abr) durante los Años 2018-2019 en el Complejo Glaciar PALENA || Río Palena entre arriba Rio Tranquilo y Río Frío-16</t>
  </si>
  <si>
    <t>Mapa descargable (pdf) de la 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</si>
  <si>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https://sud-austral.github.io/Pdf2/Layout_Q1_18_19_Dinamica_R10/97.pdf</t>
  </si>
  <si>
    <t>Mapa descargable (pdf) de la Dinámica de Cambio en temporada seca (Ene-Abr) durante los  Años 2019-2020 en el Complejo Glaciar PALENA || Río Palena entre arriba Rio Tranquilo y Río Frío-16</t>
  </si>
  <si>
    <t>Mapa descargable (pdf) de la 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</si>
  <si>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https://sud-austral.github.io/Pdf2/Layout_Q1_19_20_Dinamica_R10/97.pdf</t>
  </si>
  <si>
    <t>Mapa descargable (pdf) de la Dinámica de Cambio en temporada seca (Ene-Abr) durante los Años 2020-2021 en el Complejo Glaciar PALENA || Río Palena entre arriba Rio Tranquilo y Río Frío-16</t>
  </si>
  <si>
    <t>Mapa descargable (pdf) de la Dinámica de Cambio en temporada seca (Ene-Abr) durante los Años 2020-2021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</si>
  <si>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https://sud-austral.github.io/Pdf2/Layout_Q1_20_21_Dinamica_R10/97.pdf</t>
  </si>
  <si>
    <t>https://sud-austral.github.io/Pdf2/Layout_Q2_17_18_Dinamica_R10/97.pdf</t>
  </si>
  <si>
    <t>https://sud-austral.github.io/Pdf2/Layout_Q2_18_19_Dinamica_R10/97.pdf</t>
  </si>
  <si>
    <t>https://sud-austral.github.io/Pdf2/Layout_Q2_19_20_Dinamica_R10/97.pdf</t>
  </si>
  <si>
    <t>Superficie Máxima y Mínima en el Complejo Glaciar PALENA || Río Palena entre arriba Rio Tranquilo y Río Frío-16</t>
  </si>
  <si>
    <t>Superficie Máxima y Mínima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</si>
  <si>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https://servidormapa.azurewebsites.net/gr10/maxmin?idGlaciar=97</t>
  </si>
  <si>
    <t>Detalle de la Superficie Máxima y Mínima en el Complejo Glaciar PALENA || Río Palena entre arriba Rio Tranquilo y Río Frío-16</t>
  </si>
  <si>
    <t>El detalle de las superficie máximas y mínimas, tanto en época seca (enero-abril) como en época fría (mayo-diciembre) para el Complejo Glaciar PALENA || Río Palena entre arriba Rio Tranquilo y Río Frío-16 se pueden consultar en este informe interactivo. Información generada a partir del procesamiento de imágenes satelitales Sentinel, realizado por DATA INTELLIGENCE.</t>
  </si>
  <si>
    <t>https://analytics.zoho.com/open-view/2395394000008979469?ZOHO_CRITERIA=%22Glaciares%2010%20Final%22.%22idZonGlac%22%3D97</t>
  </si>
  <si>
    <t>Mapa descargable (pdf) con las Superficies Máximas y Mínimas en el Complejo Glaciar PALENA || Río Palena entre arriba Rio Tranquilo y Río Frío-16</t>
  </si>
  <si>
    <t>Mapa descargable (pdf) con las Superficies Máximas y Mínimas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t>
  </si>
  <si>
    <t>https://sud-austral.github.io/Pdf2/Layout_Acumulaci%C3%B3n_Max_Min_Q1_Q2_R10/97.pdf</t>
  </si>
  <si>
    <t>Complejo Glaciar CHAITÉN || Río Tictoc-5</t>
  </si>
  <si>
    <t>Dinámica de Cambio en temporada seca (Ene-Abr) durante los Años 2017-2018 en el Complejo Glaciar CHAITÉN || Río Tictoc-5</t>
  </si>
  <si>
    <t>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t>
  </si>
  <si>
    <t>https://servidormapa.azurewebsites.net/gr10/Dinamica?q=Q1&amp;p=17-18&amp;idGlaciar=228</t>
  </si>
  <si>
    <t>Dinámica de Cambio en temporada seca (Ene-Abr) durante los Años 2018-2019 en el Complejo Glaciar CHAITÉN || Río Tictoc-5</t>
  </si>
  <si>
    <t>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t>
  </si>
  <si>
    <t>https://servidormapa.azurewebsites.net/gr10/Dinamica?q=Q1&amp;p=18-19&amp;idGlaciar=228</t>
  </si>
  <si>
    <t>Dinámica de Cambio en temporada seca (Ene-Abr) durante los  Años 2019-2020 en el Complejo Glaciar CHAITÉN || Río Tictoc-5</t>
  </si>
  <si>
    <t>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t>
  </si>
  <si>
    <t>https://servidormapa.azurewebsites.net/gr10/Dinamica?q=Q1&amp;p=19-20&amp;idGlaciar=228</t>
  </si>
  <si>
    <t>Dinámica de Cambio en temporada seca (Ene-Abr) durante los Años 2020-2021 en el Complejo Glaciar CHAITÉN || Río Tictoc-5</t>
  </si>
  <si>
    <t>Dinámica de Cambio en temporada seca (Ene-Abr) durante los Años 2020-2021 en el Complejo Glaciar CHAITÉN || Río Tictoc-5, ubicado en la Región de Los Lagos, comuna de Chaitén con una superficie estimada de 5.556 hectáreas. Información generada a partir del procesamiento de imágenes satelitales Sentinel, realizado por DATA INTELLIGENCE.</t>
  </si>
  <si>
    <t>https://servidormapa.azurewebsites.net/gr10/Dinamica?q=Q1&amp;p=20-21&amp;idGlaciar=228</t>
  </si>
  <si>
    <t>https://servidormapa.azurewebsites.net/gr10/Dinamica?q=Q2&amp;p=17-18&amp;idGlaciar=228</t>
  </si>
  <si>
    <t>https://servidormapa.azurewebsites.net/gr10/Dinamica?q=Q2&amp;p=18-19&amp;idGlaciar=228</t>
  </si>
  <si>
    <t>https://servidormapa.azurewebsites.net/gr10/Dinamica?q=Q2&amp;p=19-20&amp;idGlaciar=228</t>
  </si>
  <si>
    <t>Detalle de la Dinámica de Cambio en el Complejo Glaciar CHAITÉN || Río Tictoc-5</t>
  </si>
  <si>
    <t>Todas las cifras vinculadas al Complejo Glaciar CHAITÉN || Río Tictoc-5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</si>
  <si>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https://analytics.zoho.com/open-view/2395394000008984479?ZOHO_CRITERIA=%22Glaciares%2010%20Final%22.%22idZonGlac%22%3D228</t>
  </si>
  <si>
    <t>Mapa descargable (pdf) de la Dinámica de Cambio en temporada seca (Ene-Abr) durante los Años 2017-2018 en el Complejo Glaciar CHAITÉN || Río Tictoc-5</t>
  </si>
  <si>
    <t>Mapa descargable (pdf) de la 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t>
  </si>
  <si>
    <t>https://sud-austral.github.io/Pdf2/Layout_Q1_17_18_Dinamica_R10/228.pdf</t>
  </si>
  <si>
    <t>Mapa descargable (pdf) de la Dinámica de Cambio en temporada seca (Ene-Abr) durante los Años 2018-2019 en el Complejo Glaciar CHAITÉN || Río Tictoc-5</t>
  </si>
  <si>
    <t>Mapa descargable (pdf) de la 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t>
  </si>
  <si>
    <t>https://sud-austral.github.io/Pdf2/Layout_Q1_18_19_Dinamica_R10/228.pdf</t>
  </si>
  <si>
    <t>Mapa descargable (pdf) de la Dinámica de Cambio en temporada seca (Ene-Abr) durante los  Años 2019-2020 en el Complejo Glaciar CHAITÉN || Río Tictoc-5</t>
  </si>
  <si>
    <t>Mapa descargable (pdf) de la 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t>
  </si>
  <si>
    <t>https://sud-austral.github.io/Pdf2/Layout_Q1_19_20_Dinamica_R10/228.pdf</t>
  </si>
  <si>
    <t>Mapa descargable (pdf) de la Dinámica de Cambio en temporada seca (Ene-Abr) durante los Años 2020-2021 en el Complejo Glaciar CHAITÉN || Río Tictoc-5</t>
  </si>
  <si>
    <t>Mapa descargable (pdf) de la Dinámica de Cambio en temporada seca (Ene-Abr) durante los Años 2020-2021 en el Complejo Glaciar CHAITÉN || Río Tictoc-5, ubicado en la Región de Los Lagos, comuna de Chaitén con una superficie estimada de 5.556 hectáreas. Información generada a partir del procesamiento de imágenes satelitales Sentinel, realizado por DATA INTELLIGENCE.</t>
  </si>
  <si>
    <t>https://sud-austral.github.io/Pdf2/Layout_Q1_20_21_Dinamica_R10/228.pdf</t>
  </si>
  <si>
    <t>https://sud-austral.github.io/Pdf2/Layout_Q2_17_18_Dinamica_R10/228.pdf</t>
  </si>
  <si>
    <t>https://sud-austral.github.io/Pdf2/Layout_Q2_18_19_Dinamica_R10/228.pdf</t>
  </si>
  <si>
    <t>https://sud-austral.github.io/Pdf2/Layout_Q2_19_20_Dinamica_R10/228.pdf</t>
  </si>
  <si>
    <t>Superficie Máxima y Mínima en el Complejo Glaciar CHAITÉN || Río Tictoc-5</t>
  </si>
  <si>
    <t>Superficie Máxima y Mínima en el Complejo Glaciar CHAITÉN || Río Tictoc-5, ubicado en la Región de Los Lagos, comuna de Chaitén con una superficie estimada de 5.556 hectáreas. Información generada a partir del procesamiento de imágenes satelitales Sentinel, realizado por DATA INTELLIGENCE.</t>
  </si>
  <si>
    <t>https://servidormapa.azurewebsites.net/gr10/maxmin?idGlaciar=228</t>
  </si>
  <si>
    <t>Detalle de la Superficie Máxima y Mínima en el Complejo Glaciar CHAITÉN || Río Tictoc-5</t>
  </si>
  <si>
    <t>El detalle de las superficie máximas y mínimas, tanto en época seca (enero-abril) como en época fría (mayo-diciembre) para el Complejo Glaciar CHAITÉN || Río Tictoc-5 se pueden consultar en este informe interactivo. Información generada a partir del procesamiento de imágenes satelitales Sentinel, realizado por DATA INTELLIGENCE.</t>
  </si>
  <si>
    <t>https://analytics.zoho.com/open-view/2395394000008979469?ZOHO_CRITERIA=%22Glaciares%2010%20Final%22.%22idZonGlac%22%3D228</t>
  </si>
  <si>
    <t>Mapa descargable (pdf) con las Superficies Máximas y Mínimas en el Complejo Glaciar CHAITÉN || Río Tictoc-5</t>
  </si>
  <si>
    <t>Mapa descargable (pdf) con las Superficies Máximas y Mínimas en el Complejo Glaciar CHAITÉN || Río Tictoc-5, ubicado en la Región de Los Lagos, comuna de Chaitén con una superficie estimada de 5.556 hectáreas. Información generada a partir del procesamiento de imágenes satelitales Sentinel, realizado por DATA INTELLIGENCE.</t>
  </si>
  <si>
    <t>https://sud-austral.github.io/Pdf2/Layout_Acumulaci%C3%B3n_Max_Min_Q1_Q2_R10/228.pdf</t>
  </si>
  <si>
    <t>Complejo Glaciar CHAITÉN || Río Tictoc-8</t>
  </si>
  <si>
    <t>Dinámica de Cambio en temporada seca (Ene-Abr) durante los Años 2017-2018 en el Complejo Glaciar CHAITÉN || Río Tictoc-8</t>
  </si>
  <si>
    <t>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t>
  </si>
  <si>
    <t>https://servidormapa.azurewebsites.net/gr10/Dinamica?q=Q1&amp;p=17-18&amp;idGlaciar=407</t>
  </si>
  <si>
    <t>Dinámica de Cambio en temporada seca (Ene-Abr) durante los Años 2018-2019 en el Complejo Glaciar CHAITÉN || Río Tictoc-8</t>
  </si>
  <si>
    <t>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t>
  </si>
  <si>
    <t>https://servidormapa.azurewebsites.net/gr10/Dinamica?q=Q1&amp;p=18-19&amp;idGlaciar=407</t>
  </si>
  <si>
    <t>Dinámica de Cambio en temporada seca (Ene-Abr) durante los  Años 2019-2020 en el Complejo Glaciar CHAITÉN || Río Tictoc-8</t>
  </si>
  <si>
    <t>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t>
  </si>
  <si>
    <t>https://servidormapa.azurewebsites.net/gr10/Dinamica?q=Q1&amp;p=19-20&amp;idGlaciar=407</t>
  </si>
  <si>
    <t>Dinámica de Cambio en temporada seca (Ene-Abr) durante los Años 2020-2021 en el Complejo Glaciar CHAITÉN || Río Tictoc-8</t>
  </si>
  <si>
    <t>Dinámica de Cambio en temporada seca (Ene-Abr) durante los Años 2020-2021 en el Complejo Glaciar CHAITÉN || Río Tictoc-8, ubicado en la Región de Los Lagos, comuna de Chaitén con una superficie estimada de 4.920 hectáreas. Información generada a partir del procesamiento de imágenes satelitales Sentinel, realizado por DATA INTELLIGENCE.</t>
  </si>
  <si>
    <t>https://servidormapa.azurewebsites.net/gr10/Dinamica?q=Q1&amp;p=20-21&amp;idGlaciar=407</t>
  </si>
  <si>
    <t>https://servidormapa.azurewebsites.net/gr10/Dinamica?q=Q2&amp;p=17-18&amp;idGlaciar=407</t>
  </si>
  <si>
    <t>https://servidormapa.azurewebsites.net/gr10/Dinamica?q=Q2&amp;p=18-19&amp;idGlaciar=407</t>
  </si>
  <si>
    <t>https://servidormapa.azurewebsites.net/gr10/Dinamica?q=Q2&amp;p=19-20&amp;idGlaciar=407</t>
  </si>
  <si>
    <t>Detalle de la Dinámica de Cambio en el Complejo Glaciar CHAITÉN || Río Tictoc-8</t>
  </si>
  <si>
    <t>Todas las cifras vinculadas al Complejo Glaciar CHAITÉN || Río Tictoc-8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</si>
  <si>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https://analytics.zoho.com/open-view/2395394000008984479?ZOHO_CRITERIA=%22Glaciares%2010%20Final%22.%22idZonGlac%22%3D407</t>
  </si>
  <si>
    <t>Mapa descargable (pdf) de la Dinámica de Cambio en temporada seca (Ene-Abr) durante los Años 2017-2018 en el Complejo Glaciar CHAITÉN || Río Tictoc-8</t>
  </si>
  <si>
    <t>Mapa descargable (pdf) de la 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t>
  </si>
  <si>
    <t>https://sud-austral.github.io/Pdf2/Layout_Q1_17_18_Dinamica_R10/407.pdf</t>
  </si>
  <si>
    <t>Mapa descargable (pdf) de la Dinámica de Cambio en temporada seca (Ene-Abr) durante los Años 2018-2019 en el Complejo Glaciar CHAITÉN || Río Tictoc-8</t>
  </si>
  <si>
    <t>Mapa descargable (pdf) de la 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t>
  </si>
  <si>
    <t>https://sud-austral.github.io/Pdf2/Layout_Q1_18_19_Dinamica_R10/407.pdf</t>
  </si>
  <si>
    <t>Mapa descargable (pdf) de la Dinámica de Cambio en temporada seca (Ene-Abr) durante los  Años 2019-2020 en el Complejo Glaciar CHAITÉN || Río Tictoc-8</t>
  </si>
  <si>
    <t>Mapa descargable (pdf) de la 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t>
  </si>
  <si>
    <t>https://sud-austral.github.io/Pdf2/Layout_Q1_19_20_Dinamica_R10/407.pdf</t>
  </si>
  <si>
    <t>Mapa descargable (pdf) de la Dinámica de Cambio en temporada seca (Ene-Abr) durante los Años 2020-2021 en el Complejo Glaciar CHAITÉN || Río Tictoc-8</t>
  </si>
  <si>
    <t>Mapa descargable (pdf) de la Dinámica de Cambio en temporada seca (Ene-Abr) durante los Años 2020-2021 en el Complejo Glaciar CHAITÉN || Río Tictoc-8, ubicado en la Región de Los Lagos, comuna de Chaitén con una superficie estimada de 4.920 hectáreas. Información generada a partir del procesamiento de imágenes satelitales Sentinel, realizado por DATA INTELLIGENCE.</t>
  </si>
  <si>
    <t>https://sud-austral.github.io/Pdf2/Layout_Q1_20_21_Dinamica_R10/407.pdf</t>
  </si>
  <si>
    <t>https://sud-austral.github.io/Pdf2/Layout_Q2_17_18_Dinamica_R10/407.pdf</t>
  </si>
  <si>
    <t>https://sud-austral.github.io/Pdf2/Layout_Q2_18_19_Dinamica_R10/407.pdf</t>
  </si>
  <si>
    <t>https://sud-austral.github.io/Pdf2/Layout_Q2_19_20_Dinamica_R10/407.pdf</t>
  </si>
  <si>
    <t>Superficie Máxima y Mínima en el Complejo Glaciar CHAITÉN || Río Tictoc-8</t>
  </si>
  <si>
    <t>Superficie Máxima y Mínima en el Complejo Glaciar CHAITÉN || Río Tictoc-8, ubicado en la Región de Los Lagos, comuna de Chaitén con una superficie estimada de 4.920 hectáreas. Información generada a partir del procesamiento de imágenes satelitales Sentinel, realizado por DATA INTELLIGENCE.</t>
  </si>
  <si>
    <t>https://servidormapa.azurewebsites.net/gr10/maxmin?idGlaciar=407</t>
  </si>
  <si>
    <t>Detalle de la Superficie Máxima y Mínima en el Complejo Glaciar CHAITÉN || Río Tictoc-8</t>
  </si>
  <si>
    <t>El detalle de las superficie máximas y mínimas, tanto en época seca (enero-abril) como en época fría (mayo-diciembre) para el Complejo Glaciar CHAITÉN || Río Tictoc-8 se pueden consultar en este informe interactivo. Información generada a partir del procesamiento de imágenes satelitales Sentinel, realizado por DATA INTELLIGENCE.</t>
  </si>
  <si>
    <t>https://analytics.zoho.com/open-view/2395394000008979469?ZOHO_CRITERIA=%22Glaciares%2010%20Final%22.%22idZonGlac%22%3D407</t>
  </si>
  <si>
    <t>Mapa descargable (pdf) con las Superficies Máximas y Mínimas en el Complejo Glaciar CHAITÉN || Río Tictoc-8</t>
  </si>
  <si>
    <t>Mapa descargable (pdf) con las Superficies Máximas y Mínimas en el Complejo Glaciar CHAITÉN || Río Tictoc-8, ubicado en la Región de Los Lagos, comuna de Chaitén con una superficie estimada de 4.920 hectáreas. Información generada a partir del procesamiento de imágenes satelitales Sentinel, realizado por DATA INTELLIGENCE.</t>
  </si>
  <si>
    <t>https://sud-austral.github.io/Pdf2/Layout_Acumulaci%C3%B3n_Max_Min_Q1_Q2_R10/407.pdf</t>
  </si>
  <si>
    <t>Complejo Glaciar PALENA-CHAITÉN || Río Futaleufú entre arriba Río Azul y Lago Yelcho</t>
  </si>
  <si>
    <t>Dinámica de Cambio en temporada seca (Ene-Abr) durante los Años 2017-2018 en el Complejo Glaciar PALENA-CHAITÉN || Río Futaleufú entre arriba Río Azul y Lago Yelcho</t>
  </si>
  <si>
    <t>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</si>
  <si>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https://servidormapa.azurewebsites.net/gr10/Dinamica?q=Q1&amp;p=17-18&amp;idGlaciar=632</t>
  </si>
  <si>
    <t>Dinámica de Cambio en temporada seca (Ene-Abr) durante los Años 2018-2019 en el Complejo Glaciar PALENA-CHAITÉN || Río Futaleufú entre arriba Río Azul y Lago Yelcho</t>
  </si>
  <si>
    <t>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</si>
  <si>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https://servidormapa.azurewebsites.net/gr10/Dinamica?q=Q1&amp;p=18-19&amp;idGlaciar=632</t>
  </si>
  <si>
    <t>Dinámica de Cambio en temporada seca (Ene-Abr) durante los  Años 2019-2020 en el Complejo Glaciar PALENA-CHAITÉN || Río Futaleufú entre arriba Río Azul y Lago Yelcho</t>
  </si>
  <si>
    <t>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</si>
  <si>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https://servidormapa.azurewebsites.net/gr10/Dinamica?q=Q1&amp;p=19-20&amp;idGlaciar=632</t>
  </si>
  <si>
    <t>Dinámica de Cambio en temporada seca (Ene-Abr) durante los Años 2020-2021 en el Complejo Glaciar PALENA-CHAITÉN || Río Futaleufú entre arriba Río Azul y Lago Yelcho</t>
  </si>
  <si>
    <t>Dinámica de Cambio en temporada seca (Ene-Abr) durante los Años 2020-2021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</si>
  <si>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https://servidormapa.azurewebsites.net/gr10/Dinamica?q=Q1&amp;p=20-21&amp;idGlaciar=632</t>
  </si>
  <si>
    <t>https://servidormapa.azurewebsites.net/gr10/Dinamica?q=Q2&amp;p=17-18&amp;idGlaciar=632</t>
  </si>
  <si>
    <t>https://servidormapa.azurewebsites.net/gr10/Dinamica?q=Q2&amp;p=18-19&amp;idGlaciar=632</t>
  </si>
  <si>
    <t>https://servidormapa.azurewebsites.net/gr10/Dinamica?q=Q2&amp;p=19-20&amp;idGlaciar=632</t>
  </si>
  <si>
    <t>Detalle de la Dinámica de Cambio en el Complejo Glaciar PALENA-CHAITÉN || Río Futaleufú entre arriba Río Azul y Lago Yelcho</t>
  </si>
  <si>
    <t>Todas las cifras vinculadas al Complejo Glaciar PALENA-CHAITÉN || Río Futaleufú entre arriba Río Azul y Lago Yelcho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</si>
  <si>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https://analytics.zoho.com/open-view/2395394000008984479?ZOHO_CRITERIA=%22Glaciares%2010%20Final%22.%22idZonGlac%22%3D632</t>
  </si>
  <si>
    <t>Mapa descargable (pdf) de la Dinámica de Cambio en temporada seca (Ene-Abr) durante los Años 2017-2018 en el Complejo Glaciar PALENA-CHAITÉN || Río Futaleufú entre arriba Río Azul y Lago Yelcho</t>
  </si>
  <si>
    <t>Mapa descargable (pdf) de la 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</si>
  <si>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https://sud-austral.github.io/Pdf2/Layout_Q1_17_18_Dinamica_R10/632.pdf</t>
  </si>
  <si>
    <t>Mapa descargable (pdf) de la Dinámica de Cambio en temporada seca (Ene-Abr) durante los Años 2018-2019 en el Complejo Glaciar PALENA-CHAITÉN || Río Futaleufú entre arriba Río Azul y Lago Yelcho</t>
  </si>
  <si>
    <t>Mapa descargable (pdf) de la 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</si>
  <si>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https://sud-austral.github.io/Pdf2/Layout_Q1_18_19_Dinamica_R10/632.pdf</t>
  </si>
  <si>
    <t>Mapa descargable (pdf) de la Dinámica de Cambio en temporada seca (Ene-Abr) durante los  Años 2019-2020 en el Complejo Glaciar PALENA-CHAITÉN || Río Futaleufú entre arriba Río Azul y Lago Yelcho</t>
  </si>
  <si>
    <t>Mapa descargable (pdf) de la 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</si>
  <si>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https://sud-austral.github.io/Pdf2/Layout_Q1_19_20_Dinamica_R10/632.pdf</t>
  </si>
  <si>
    <t>Mapa descargable (pdf) de la Dinámica de Cambio en temporada seca (Ene-Abr) durante los Años 2020-2021 en el Complejo Glaciar PALENA-CHAITÉN || Río Futaleufú entre arriba Río Azul y Lago Yelcho</t>
  </si>
  <si>
    <t>Mapa descargable (pdf) de la Dinámica de Cambio en temporada seca (Ene-Abr) durante los Años 2020-2021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t>
  </si>
  <si>
    <t>https://sud-austral.github.io/Pdf2/Layout_Q1_20_21_Dinamica_R10/632.pdf</t>
  </si>
  <si>
    <t>https://sud-austral.github.io/Pdf2/Layout_Q2_17_18_Dinamica_R10/632.pdf</t>
  </si>
  <si>
    <t>https://sud-austral.github.io/Pdf2/Layout_Q2_18_19_Dinamica_R10/632.pdf</t>
  </si>
  <si>
    <t>https://sud-austral.github.io/Pdf2/Layout_Q2_19_20_Dinamica_R10/632.pdf</t>
  </si>
  <si>
    <t>Superficie Máxima y Mínima en el Complejo Glaciar PALENA-CHAITÉN || Río Futaleufú entre arriba Río Azul y Lago Yelcho</t>
  </si>
  <si>
    <t>Superficie Máxima y Mínima en el Complejo Glaciar PALENA-CHAITÉN || Río Futaleufú entre arriba Río Azul y Lago Yelcho, ubicado en la Región de Los Lagos, comuna de Palena y Chaitén con una superficie estimada de 22.908 hectáreas. Información generada a partir del procesamiento de imágenes satelitales Sentinel, realizado por DATA INTELLIGENCE.</t>
  </si>
  <si>
    <t>https://servidormapa.azurewebsites.net/gr10/maxmin?idGlaciar=632</t>
  </si>
  <si>
    <t>Detalle de la Superficie Máxima y Mínima en el Complejo Glaciar PALENA-CHAITÉN || Río Futaleufú entre arriba Río Azul y Lago Yelcho</t>
  </si>
  <si>
    <t>El detalle de las superficie máximas y mínimas, tanto en época seca (enero-abril) como en época fría (mayo-diciembre) para el Complejo Glaciar PALENA-CHAITÉN || Río Futaleufú entre arriba Río Azul y Lago Yelcho se pueden consultar en este informe interactivo. Información generada a partir del procesamiento de imágenes satelitales Sentinel, realizado por DATA INTELLIGENCE.</t>
  </si>
  <si>
    <t>https://analytics.zoho.com/open-view/2395394000008979469?ZOHO_CRITERIA=%22Glaciares%2010%20Final%22.%22idZonGlac%22%3D632</t>
  </si>
  <si>
    <t>Mapa descargable (pdf) con las Superficies Máximas y Mínimas en el Complejo Glaciar PALENA-CHAITÉN || Río Futaleufú entre arriba Río Azul y Lago Yelcho</t>
  </si>
  <si>
    <t>Mapa descargable (pdf) con las Superficies Máximas y Mínimas en el Complejo Glaciar PALENA-CHAITÉN || Río Futaleufú entre arriba Río Azul y Lago Yelcho, ubicado en la Región de Los Lagos, comuna de Palena y Chaitén con una superficie estimada de 22.908 hectáreas. Información generada a partir del procesamiento de imágenes satelitales Sentinel, realizado por DATA INTELLIGENCE.</t>
  </si>
  <si>
    <t>https://sud-austral.github.io/Pdf2/Layout_Acumulaci%C3%B3n_Max_Min_Q1_Q2_R10/632.pdf</t>
  </si>
  <si>
    <t>Complejo Glaciar CHAITÉN || Río Corcovado hasta junta Río Nevado/Río Nevado</t>
  </si>
  <si>
    <t>Dinámica de Cambio en temporada seca (Ene-Abr) durante los Años 2017-2018 en el Complejo Glaciar CHAITÉN || Río Corcovado hasta junta Río Nevado/Río Nevado</t>
  </si>
  <si>
    <t>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</si>
  <si>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https://servidormapa.azurewebsites.net/gr10/Dinamica?q=Q1&amp;p=17-18&amp;idGlaciar=783</t>
  </si>
  <si>
    <t>Dinámica de Cambio en temporada seca (Ene-Abr) durante los Años 2018-2019 en el Complejo Glaciar CHAITÉN || Río Corcovado hasta junta Río Nevado/Río Nevado</t>
  </si>
  <si>
    <t>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</si>
  <si>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https://servidormapa.azurewebsites.net/gr10/Dinamica?q=Q1&amp;p=18-19&amp;idGlaciar=783</t>
  </si>
  <si>
    <t>Dinámica de Cambio en temporada seca (Ene-Abr) durante los  Años 2019-2020 en el Complejo Glaciar CHAITÉN || Río Corcovado hasta junta Río Nevado/Río Nevado</t>
  </si>
  <si>
    <t>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</si>
  <si>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https://servidormapa.azurewebsites.net/gr10/Dinamica?q=Q1&amp;p=19-20&amp;idGlaciar=783</t>
  </si>
  <si>
    <t>Dinámica de Cambio en temporada seca (Ene-Abr) durante los Años 2020-2021 en el Complejo Glaciar CHAITÉN || Río Corcovado hasta junta Río Nevado/Río Nevado</t>
  </si>
  <si>
    <t>Dinámica de Cambio en temporada seca (Ene-Abr) durante los Años 2020-2021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</si>
  <si>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https://servidormapa.azurewebsites.net/gr10/Dinamica?q=Q1&amp;p=20-21&amp;idGlaciar=783</t>
  </si>
  <si>
    <t>https://servidormapa.azurewebsites.net/gr10/Dinamica?q=Q2&amp;p=17-18&amp;idGlaciar=783</t>
  </si>
  <si>
    <t>https://servidormapa.azurewebsites.net/gr10/Dinamica?q=Q2&amp;p=18-19&amp;idGlaciar=783</t>
  </si>
  <si>
    <t>https://servidormapa.azurewebsites.net/gr10/Dinamica?q=Q2&amp;p=19-20&amp;idGlaciar=783</t>
  </si>
  <si>
    <t>Detalle de la Dinámica de Cambio en el Complejo Glaciar CHAITÉN || Río Corcovado hasta junta Río Nevado/Río Nevado</t>
  </si>
  <si>
    <t>Todas las cifras vinculadas al Complejo Glaciar CHAITÉN || Río Corcovado hasta junta Río Nevado/Río Nevado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</si>
  <si>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https://analytics.zoho.com/open-view/2395394000008984479?ZOHO_CRITERIA=%22Glaciares%2010%20Final%22.%22idZonGlac%22%3D783</t>
  </si>
  <si>
    <t>Mapa descargable (pdf) de la Dinámica de Cambio en temporada seca (Ene-Abr) durante los Años 2017-2018 en el Complejo Glaciar CHAITÉN || Río Corcovado hasta junta Río Nevado/Río Nevado</t>
  </si>
  <si>
    <t>Mapa descargable (pdf) de la 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</si>
  <si>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https://sud-austral.github.io/Pdf2/Layout_Q1_17_18_Dinamica_R10/783.pdf</t>
  </si>
  <si>
    <t>Mapa descargable (pdf) de la Dinámica de Cambio en temporada seca (Ene-Abr) durante los Años 2018-2019 en el Complejo Glaciar CHAITÉN || Río Corcovado hasta junta Río Nevado/Río Nevado</t>
  </si>
  <si>
    <t>Mapa descargable (pdf) de la 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</si>
  <si>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https://sud-austral.github.io/Pdf2/Layout_Q1_18_19_Dinamica_R10/783.pdf</t>
  </si>
  <si>
    <t>Mapa descargable (pdf) de la Dinámica de Cambio en temporada seca (Ene-Abr) durante los  Años 2019-2020 en el Complejo Glaciar CHAITÉN || Río Corcovado hasta junta Río Nevado/Río Nevado</t>
  </si>
  <si>
    <t>Mapa descargable (pdf) de la 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</si>
  <si>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https://sud-austral.github.io/Pdf2/Layout_Q1_19_20_Dinamica_R10/783.pdf</t>
  </si>
  <si>
    <t>Mapa descargable (pdf) de la Dinámica de Cambio en temporada seca (Ene-Abr) durante los Años 2020-2021 en el Complejo Glaciar CHAITÉN || Río Corcovado hasta junta Río Nevado/Río Nevado</t>
  </si>
  <si>
    <t>Mapa descargable (pdf) de la Dinámica de Cambio en temporada seca (Ene-Abr) durante los Años 2020-2021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</si>
  <si>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https://sud-austral.github.io/Pdf2/Layout_Q1_20_21_Dinamica_R10/783.pdf</t>
  </si>
  <si>
    <t>https://sud-austral.github.io/Pdf2/Layout_Q2_17_18_Dinamica_R10/783.pdf</t>
  </si>
  <si>
    <t>https://sud-austral.github.io/Pdf2/Layout_Q2_18_19_Dinamica_R10/783.pdf</t>
  </si>
  <si>
    <t>https://sud-austral.github.io/Pdf2/Layout_Q2_19_20_Dinamica_R10/783.pdf</t>
  </si>
  <si>
    <t>Superficie Máxima y Mínima en el Complejo Glaciar CHAITÉN || Río Corcovado hasta junta Río Nevado/Río Nevado</t>
  </si>
  <si>
    <t>Superficie Máxima y Mínima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</si>
  <si>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https://servidormapa.azurewebsites.net/gr10/maxmin?idGlaciar=783</t>
  </si>
  <si>
    <t>Detalle de la Superficie Máxima y Mínima en el Complejo Glaciar CHAITÉN || Río Corcovado hasta junta Río Nevado/Río Nevado</t>
  </si>
  <si>
    <t>El detalle de las superficie máximas y mínimas, tanto en época seca (enero-abril) como en época fría (mayo-diciembre) para el Complejo Glaciar CHAITÉN || Río Corcovado hasta junta Río Nevado/Río Nevado se pueden consultar en este informe interactivo. Información generada a partir del procesamiento de imágenes satelitales Sentinel, realizado por DATA INTELLIGENCE.</t>
  </si>
  <si>
    <t>https://analytics.zoho.com/open-view/2395394000008979469?ZOHO_CRITERIA=%22Glaciares%2010%20Final%22.%22idZonGlac%22%3D783</t>
  </si>
  <si>
    <t>Mapa descargable (pdf) con las Superficies Máximas y Mínimas en el Complejo Glaciar CHAITÉN || Río Corcovado hasta junta Río Nevado/Río Nevado</t>
  </si>
  <si>
    <t>Mapa descargable (pdf) con las Superficies Máximas y Mínimas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t>
  </si>
  <si>
    <t>https://sud-austral.github.io/Pdf2/Layout_Acumulaci%C3%B3n_Max_Min_Q1_Q2_R10/783.pdf</t>
  </si>
  <si>
    <t>Complejo Glaciar CHAITÉN || Lago Yelcho-5</t>
  </si>
  <si>
    <t>Dinámica de Cambio en temporada seca (Ene-Abr) durante los Años 2017-2018 en el Complejo Glaciar CHAITÉN || Lago Yelcho-5</t>
  </si>
  <si>
    <t>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t>
  </si>
  <si>
    <t>https://servidormapa.azurewebsites.net/gr10/Dinamica?q=Q1&amp;p=17-18&amp;idGlaciar=952</t>
  </si>
  <si>
    <t>Dinámica de Cambio en temporada seca (Ene-Abr) durante los Años 2018-2019 en el Complejo Glaciar CHAITÉN || Lago Yelcho-5</t>
  </si>
  <si>
    <t>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t>
  </si>
  <si>
    <t>https://servidormapa.azurewebsites.net/gr10/Dinamica?q=Q1&amp;p=18-19&amp;idGlaciar=952</t>
  </si>
  <si>
    <t>Dinámica de Cambio en temporada seca (Ene-Abr) durante los  Años 2019-2020 en el Complejo Glaciar CHAITÉN || Lago Yelcho-5</t>
  </si>
  <si>
    <t>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t>
  </si>
  <si>
    <t>https://servidormapa.azurewebsites.net/gr10/Dinamica?q=Q1&amp;p=19-20&amp;idGlaciar=952</t>
  </si>
  <si>
    <t>Dinámica de Cambio en temporada seca (Ene-Abr) durante los Años 2020-2021 en el Complejo Glaciar CHAITÉN || Lago Yelcho-5</t>
  </si>
  <si>
    <t>Dinámica de Cambio en temporada seca (Ene-Abr) durante los Años 2020-2021 en el Complejo Glaciar CHAITÉN || Lago Yelcho-5, ubicado en la Región de Los Lagos, comuna de Chaitén con una superficie estimada de 3.846 hectáreas. Información generada a partir del procesamiento de imágenes satelitales Sentinel, realizado por DATA INTELLIGENCE.</t>
  </si>
  <si>
    <t>https://servidormapa.azurewebsites.net/gr10/Dinamica?q=Q1&amp;p=20-21&amp;idGlaciar=952</t>
  </si>
  <si>
    <t>https://servidormapa.azurewebsites.net/gr10/Dinamica?q=Q2&amp;p=17-18&amp;idGlaciar=952</t>
  </si>
  <si>
    <t>https://servidormapa.azurewebsites.net/gr10/Dinamica?q=Q2&amp;p=18-19&amp;idGlaciar=952</t>
  </si>
  <si>
    <t>https://servidormapa.azurewebsites.net/gr10/Dinamica?q=Q2&amp;p=19-20&amp;idGlaciar=952</t>
  </si>
  <si>
    <t>Detalle de la Dinámica de Cambio en el Complejo Glaciar CHAITÉN || Lago Yelcho-5</t>
  </si>
  <si>
    <t>Todas las cifras vinculadas al Complejo Glaciar CHAITÉN || Lago Yelcho-5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</si>
  <si>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https://analytics.zoho.com/open-view/2395394000008984479?ZOHO_CRITERIA=%22Glaciares%2010%20Final%22.%22idZonGlac%22%3D952</t>
  </si>
  <si>
    <t>Mapa descargable (pdf) de la Dinámica de Cambio en temporada seca (Ene-Abr) durante los Años 2017-2018 en el Complejo Glaciar CHAITÉN || Lago Yelcho-5</t>
  </si>
  <si>
    <t>Mapa descargable (pdf) de la 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t>
  </si>
  <si>
    <t>https://sud-austral.github.io/Pdf2/Layout_Q1_17_18_Dinamica_R10/952.pdf</t>
  </si>
  <si>
    <t>Mapa descargable (pdf) de la Dinámica de Cambio en temporada seca (Ene-Abr) durante los Años 2018-2019 en el Complejo Glaciar CHAITÉN || Lago Yelcho-5</t>
  </si>
  <si>
    <t>Mapa descargable (pdf) de la 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t>
  </si>
  <si>
    <t>https://sud-austral.github.io/Pdf2/Layout_Q1_18_19_Dinamica_R10/952.pdf</t>
  </si>
  <si>
    <t>Mapa descargable (pdf) de la Dinámica de Cambio en temporada seca (Ene-Abr) durante los  Años 2019-2020 en el Complejo Glaciar CHAITÉN || Lago Yelcho-5</t>
  </si>
  <si>
    <t>Mapa descargable (pdf) de la 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t>
  </si>
  <si>
    <t>https://sud-austral.github.io/Pdf2/Layout_Q1_19_20_Dinamica_R10/952.pdf</t>
  </si>
  <si>
    <t>Mapa descargable (pdf) de la Dinámica de Cambio en temporada seca (Ene-Abr) durante los Años 2020-2021 en el Complejo Glaciar CHAITÉN || Lago Yelcho-5</t>
  </si>
  <si>
    <t>Mapa descargable (pdf) de la Dinámica de Cambio en temporada seca (Ene-Abr) durante los Años 2020-2021 en el Complejo Glaciar CHAITÉN || Lago Yelcho-5, ubicado en la Región de Los Lagos, comuna de Chaitén con una superficie estimada de 3.846 hectáreas. Información generada a partir del procesamiento de imágenes satelitales Sentinel, realizado por DATA INTELLIGENCE.</t>
  </si>
  <si>
    <t>https://sud-austral.github.io/Pdf2/Layout_Q1_20_21_Dinamica_R10/952.pdf</t>
  </si>
  <si>
    <t>https://sud-austral.github.io/Pdf2/Layout_Q2_17_18_Dinamica_R10/952.pdf</t>
  </si>
  <si>
    <t>https://sud-austral.github.io/Pdf2/Layout_Q2_18_19_Dinamica_R10/952.pdf</t>
  </si>
  <si>
    <t>https://sud-austral.github.io/Pdf2/Layout_Q2_19_20_Dinamica_R10/952.pdf</t>
  </si>
  <si>
    <t>Superficie Máxima y Mínima en el Complejo Glaciar CHAITÉN || Lago Yelcho-5</t>
  </si>
  <si>
    <t>Superficie Máxima y Mínima en el Complejo Glaciar CHAITÉN || Lago Yelcho-5, ubicado en la Región de Los Lagos, comuna de Chaitén con una superficie estimada de 3.846 hectáreas. Información generada a partir del procesamiento de imágenes satelitales Sentinel, realizado por DATA INTELLIGENCE.</t>
  </si>
  <si>
    <t>https://servidormapa.azurewebsites.net/gr10/maxmin?idGlaciar=952</t>
  </si>
  <si>
    <t>Detalle de la Superficie Máxima y Mínima en el Complejo Glaciar CHAITÉN || Lago Yelcho-5</t>
  </si>
  <si>
    <t>El detalle de las superficie máximas y mínimas, tanto en época seca (enero-abril) como en época fría (mayo-diciembre) para el Complejo Glaciar CHAITÉN || Lago Yelcho-5 se pueden consultar en este informe interactivo. Información generada a partir del procesamiento de imágenes satelitales Sentinel, realizado por DATA INTELLIGENCE.</t>
  </si>
  <si>
    <t>https://analytics.zoho.com/open-view/2395394000008979469?ZOHO_CRITERIA=%22Glaciares%2010%20Final%22.%22idZonGlac%22%3D952</t>
  </si>
  <si>
    <t>Mapa descargable (pdf) con las Superficies Máximas y Mínimas en el Complejo Glaciar CHAITÉN || Lago Yelcho-5</t>
  </si>
  <si>
    <t>Mapa descargable (pdf) con las Superficies Máximas y Mínimas en el Complejo Glaciar CHAITÉN || Lago Yelcho-5, ubicado en la Región de Los Lagos, comuna de Chaitén con una superficie estimada de 3.846 hectáreas. Información generada a partir del procesamiento de imágenes satelitales Sentinel, realizado por DATA INTELLIGENCE.</t>
  </si>
  <si>
    <t>https://sud-austral.github.io/Pdf2/Layout_Acumulaci%C3%B3n_Max_Min_Q1_Q2_R10/952.pdf</t>
  </si>
  <si>
    <t>Complejo Glaciar FUTALEUFÚ-PALENA || Río Futaleufú arriba Río Azulado y Río Azul/Río Futaleufú entre arriba Río Azul y Lago Yelcho</t>
  </si>
  <si>
    <t>Dinámica de Cambio en temporada seca (Ene-Abr) durante los Años 2017-2018 en el Complejo Glaciar FUTALEUFÚ-PALENA || Río Futaleufú arriba Río Azulado y Río Azul/Río Futaleufú entre arriba Río Azul y Lago Yelcho</t>
  </si>
  <si>
    <t>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</si>
  <si>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https://servidormapa.azurewebsites.net/gr10/Dinamica?q=Q1&amp;p=17-18&amp;idGlaciar=813</t>
  </si>
  <si>
    <t>Dinámica de Cambio en temporada seca (Ene-Abr) durante los Años 2018-2019 en el Complejo Glaciar FUTALEUFÚ-PALENA || Río Futaleufú arriba Río Azulado y Río Azul/Río Futaleufú entre arriba Río Azul y Lago Yelcho</t>
  </si>
  <si>
    <t>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</si>
  <si>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https://servidormapa.azurewebsites.net/gr10/Dinamica?q=Q1&amp;p=18-19&amp;idGlaciar=813</t>
  </si>
  <si>
    <t>Dinámica de Cambio en temporada seca (Ene-Abr) durante los  Años 2019-2020 en el Complejo Glaciar FUTALEUFÚ-PALENA || Río Futaleufú arriba Río Azulado y Río Azul/Río Futaleufú entre arriba Río Azul y Lago Yelcho</t>
  </si>
  <si>
    <t>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</si>
  <si>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https://servidormapa.azurewebsites.net/gr10/Dinamica?q=Q1&amp;p=19-20&amp;idGlaciar=813</t>
  </si>
  <si>
    <t>Dinámica de Cambio en temporada seca (Ene-Abr) durante los Años 2020-2021 en el Complejo Glaciar FUTALEUFÚ-PALENA || Río Futaleufú arriba Río Azulado y Río Azul/Río Futaleufú entre arriba Río Azul y Lago Yelcho</t>
  </si>
  <si>
    <t>Dinámica de Cambio en temporada seca (Ene-Abr) durante los Años 2020-2021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</si>
  <si>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https://servidormapa.azurewebsites.net/gr10/Dinamica?q=Q1&amp;p=20-21&amp;idGlaciar=813</t>
  </si>
  <si>
    <t>https://servidormapa.azurewebsites.net/gr10/Dinamica?q=Q2&amp;p=17-18&amp;idGlaciar=813</t>
  </si>
  <si>
    <t>https://servidormapa.azurewebsites.net/gr10/Dinamica?q=Q2&amp;p=18-19&amp;idGlaciar=813</t>
  </si>
  <si>
    <t>https://servidormapa.azurewebsites.net/gr10/Dinamica?q=Q2&amp;p=19-20&amp;idGlaciar=813</t>
  </si>
  <si>
    <t>Detalle de la Dinámica de Cambio en el Complejo Glaciar FUTALEUFÚ-PALENA || Río Futaleufú arriba Río Azulado y Río Azul/Río Futaleufú entre arriba Río Azul y Lago Yelcho</t>
  </si>
  <si>
    <t>Todas las cifras vinculadas al Complejo Glaciar FUTALEUFÚ-PALENA || Río Futaleufú arriba Río Azulado y Río Azul/Río Futaleufú entre arriba Río Azul y Lago Yelcho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</si>
  <si>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https://analytics.zoho.com/open-view/2395394000008984479?ZOHO_CRITERIA=%22Glaciares%2010%20Final%22.%22idZonGlac%22%3D813</t>
  </si>
  <si>
    <t>Mapa descargable (pdf) de la Dinámica de Cambio en temporada seca (Ene-Abr) durante los Años 2017-2018 en el Complejo Glaciar FUTALEUFÚ-PALENA || Río Futaleufú arriba Río Azulado y Río Azul/Río Futaleufú entre arriba Río Azul y Lago Yelcho</t>
  </si>
  <si>
    <t>Mapa descargable (pdf) de la 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</si>
  <si>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https://sud-austral.github.io/Pdf2/Layout_Q1_17_18_Dinamica_R10/813.pdf</t>
  </si>
  <si>
    <t>Mapa descargable (pdf) de la Dinámica de Cambio en temporada seca (Ene-Abr) durante los Años 2018-2019 en el Complejo Glaciar FUTALEUFÚ-PALENA || Río Futaleufú arriba Río Azulado y Río Azul/Río Futaleufú entre arriba Río Azul y Lago Yelcho</t>
  </si>
  <si>
    <t>Mapa descargable (pdf) de la 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</si>
  <si>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https://sud-austral.github.io/Pdf2/Layout_Q1_18_19_Dinamica_R10/813.pdf</t>
  </si>
  <si>
    <t>Mapa descargable (pdf) de la Dinámica de Cambio en temporada seca (Ene-Abr) durante los  Años 2019-2020 en el Complejo Glaciar FUTALEUFÚ-PALENA || Río Futaleufú arriba Río Azulado y Río Azul/Río Futaleufú entre arriba Río Azul y Lago Yelcho</t>
  </si>
  <si>
    <t>Mapa descargable (pdf) de la 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</si>
  <si>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https://sud-austral.github.io/Pdf2/Layout_Q1_19_20_Dinamica_R10/813.pdf</t>
  </si>
  <si>
    <t>Mapa descargable (pdf) de la Dinámica de Cambio en temporada seca (Ene-Abr) durante los Años 2020-2021 en el Complejo Glaciar FUTALEUFÚ-PALENA || Río Futaleufú arriba Río Azulado y Río Azul/Río Futaleufú entre arriba Río Azul y Lago Yelcho</t>
  </si>
  <si>
    <t>Mapa descargable (pdf) de la Dinámica de Cambio en temporada seca (Ene-Abr) durante los Años 2020-2021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</si>
  <si>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https://sud-austral.github.io/Pdf2/Layout_Q1_20_21_Dinamica_R10/813.pdf</t>
  </si>
  <si>
    <t>https://sud-austral.github.io/Pdf2/Layout_Q2_17_18_Dinamica_R10/813.pdf</t>
  </si>
  <si>
    <t>https://sud-austral.github.io/Pdf2/Layout_Q2_18_19_Dinamica_R10/813.pdf</t>
  </si>
  <si>
    <t>https://sud-austral.github.io/Pdf2/Layout_Q2_19_20_Dinamica_R10/813.pdf</t>
  </si>
  <si>
    <t>Superficie Máxima y Mínima en el Complejo Glaciar FUTALEUFÚ-PALENA || Río Futaleufú arriba Río Azulado y Río Azul/Río Futaleufú entre arriba Río Azul y Lago Yelcho</t>
  </si>
  <si>
    <t>Superficie Máxima y Mínima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</si>
  <si>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https://servidormapa.azurewebsites.net/gr10/maxmin?idGlaciar=813</t>
  </si>
  <si>
    <t>Detalle de la Superficie Máxima y Mínima en el Complejo Glaciar FUTALEUFÚ-PALENA || Río Futaleufú arriba Río Azulado y Río Azul/Río Futaleufú entre arriba Río Azul y Lago Yelcho</t>
  </si>
  <si>
    <t>El detalle de las superficie máximas y mínimas, tanto en época seca (enero-abril) como en época fría (mayo-diciembre) para el Complejo Glaciar FUTALEUFÚ-PALENA || Río Futaleufú arriba Río Azulado y Río Azul/Río Futaleufú entre arriba Río Azul y Lago Yelcho se pueden consultar en este informe interactivo. Información generada a partir del procesamiento de imágenes satelitales Sentinel, realizado por DATA INTELLIGENCE.</t>
  </si>
  <si>
    <t>https://analytics.zoho.com/open-view/2395394000008979469?ZOHO_CRITERIA=%22Glaciares%2010%20Final%22.%22idZonGlac%22%3D813</t>
  </si>
  <si>
    <t>Mapa descargable (pdf) con las Superficies Máximas y Mínimas en el Complejo Glaciar FUTALEUFÚ-PALENA || Río Futaleufú arriba Río Azulado y Río Azul/Río Futaleufú entre arriba Río Azul y Lago Yelcho</t>
  </si>
  <si>
    <t>Mapa descargable (pdf) con las Superficies Máximas y Mínimas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t>
  </si>
  <si>
    <t>https://sud-austral.github.io/Pdf2/Layout_Acumulaci%C3%B3n_Max_Min_Q1_Q2_R10/813.pdf</t>
  </si>
  <si>
    <t>Complejo Glaciar CHAITÉN-FUTALEUFÚ || Lago Yelcho-/Lago Espolón y Río Espolón en junta Río Futaleufú - 1</t>
  </si>
  <si>
    <t>Dinámica de Cambio en temporada seca (Ene-Abr) durante los Años 2017-2018 en el Complejo Glaciar CHAITÉN-FUTALEUFÚ || Lago Yelcho-/Lago Espolón y Río Espolón en junta Río Futaleufú - 1</t>
  </si>
  <si>
    <t>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</si>
  <si>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https://servidormapa.azurewebsites.net/gr10/Dinamica?q=Q1&amp;p=17-18&amp;idGlaciar=1059</t>
  </si>
  <si>
    <t>Dinámica de Cambio en temporada seca (Ene-Abr) durante los Años 2018-2019 en el Complejo Glaciar CHAITÉN-FUTALEUFÚ || Lago Yelcho-/Lago Espolón y Río Espolón en junta Río Futaleufú - 1</t>
  </si>
  <si>
    <t>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</si>
  <si>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https://servidormapa.azurewebsites.net/gr10/Dinamica?q=Q1&amp;p=18-19&amp;idGlaciar=1059</t>
  </si>
  <si>
    <t>Dinámica de Cambio en temporada seca (Ene-Abr) durante los  Años 2019-2020 en el Complejo Glaciar CHAITÉN-FUTALEUFÚ || Lago Yelcho-/Lago Espolón y Río Espolón en junta Río Futaleufú - 1</t>
  </si>
  <si>
    <t>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</si>
  <si>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https://servidormapa.azurewebsites.net/gr10/Dinamica?q=Q1&amp;p=19-20&amp;idGlaciar=1059</t>
  </si>
  <si>
    <t>Dinámica de Cambio en temporada seca (Ene-Abr) durante los Años 2020-2021 en el Complejo Glaciar CHAITÉN-FUTALEUFÚ || Lago Yelcho-/Lago Espolón y Río Espolón en junta Río Futaleufú - 1</t>
  </si>
  <si>
    <t>Dinámica de Cambio en temporada seca (Ene-Abr) durante los Años 2020-2021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</si>
  <si>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https://servidormapa.azurewebsites.net/gr10/Dinamica?q=Q1&amp;p=20-21&amp;idGlaciar=1059</t>
  </si>
  <si>
    <t>https://servidormapa.azurewebsites.net/gr10/Dinamica?q=Q2&amp;p=17-18&amp;idGlaciar=1059</t>
  </si>
  <si>
    <t>https://servidormapa.azurewebsites.net/gr10/Dinamica?q=Q2&amp;p=18-19&amp;idGlaciar=1059</t>
  </si>
  <si>
    <t>https://servidormapa.azurewebsites.net/gr10/Dinamica?q=Q2&amp;p=19-20&amp;idGlaciar=1059</t>
  </si>
  <si>
    <t>Detalle de la Dinámica de Cambio en el Complejo Glaciar CHAITÉN-FUTALEUFÚ || Lago Yelcho-/Lago Espolón y Río Espolón en junta Río Futaleufú - 1</t>
  </si>
  <si>
    <t>Todas las cifras vinculadas al Complejo Glaciar CHAITÉN-FUTALEUFÚ || Lago Yelcho-/Lago Espolón y Río Espolón en junta Río Futaleufú - 1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</si>
  <si>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https://analytics.zoho.com/open-view/2395394000008984479?ZOHO_CRITERIA=%22Glaciares%2010%20Final%22.%22idZonGlac%22%3D1059</t>
  </si>
  <si>
    <t>Mapa descargable (pdf) de la Dinámica de Cambio en temporada seca (Ene-Abr) durante los Años 2017-2018 en el Complejo Glaciar CHAITÉN-FUTALEUFÚ || Lago Yelcho-/Lago Espolón y Río Espolón en junta Río Futaleufú - 1</t>
  </si>
  <si>
    <t>Mapa descargable (pdf) de la 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</si>
  <si>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https://sud-austral.github.io/Pdf2/Layout_Q1_17_18_Dinamica_R10/1059.pdf</t>
  </si>
  <si>
    <t>Mapa descargable (pdf) de la Dinámica de Cambio en temporada seca (Ene-Abr) durante los Años 2018-2019 en el Complejo Glaciar CHAITÉN-FUTALEUFÚ || Lago Yelcho-/Lago Espolón y Río Espolón en junta Río Futaleufú - 1</t>
  </si>
  <si>
    <t>Mapa descargable (pdf) de la 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</si>
  <si>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https://sud-austral.github.io/Pdf2/Layout_Q1_18_19_Dinamica_R10/1059.pdf</t>
  </si>
  <si>
    <t>Mapa descargable (pdf) de la Dinámica de Cambio en temporada seca (Ene-Abr) durante los  Años 2019-2020 en el Complejo Glaciar CHAITÉN-FUTALEUFÚ || Lago Yelcho-/Lago Espolón y Río Espolón en junta Río Futaleufú - 1</t>
  </si>
  <si>
    <t>Mapa descargable (pdf) de la 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</si>
  <si>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https://sud-austral.github.io/Pdf2/Layout_Q1_19_20_Dinamica_R10/1059.pdf</t>
  </si>
  <si>
    <t>Mapa descargable (pdf) de la Dinámica de Cambio en temporada seca (Ene-Abr) durante los Años 2020-2021 en el Complejo Glaciar CHAITÉN-FUTALEUFÚ || Lago Yelcho-/Lago Espolón y Río Espolón en junta Río Futaleufú - 1</t>
  </si>
  <si>
    <t>Mapa descargable (pdf) de la Dinámica de Cambio en temporada seca (Ene-Abr) durante los Años 2020-2021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</si>
  <si>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https://sud-austral.github.io/Pdf2/Layout_Q1_20_21_Dinamica_R10/1059.pdf</t>
  </si>
  <si>
    <t>https://sud-austral.github.io/Pdf2/Layout_Q2_17_18_Dinamica_R10/1059.pdf</t>
  </si>
  <si>
    <t>https://sud-austral.github.io/Pdf2/Layout_Q2_18_19_Dinamica_R10/1059.pdf</t>
  </si>
  <si>
    <t>https://sud-austral.github.io/Pdf2/Layout_Q2_19_20_Dinamica_R10/1059.pdf</t>
  </si>
  <si>
    <t>Superficie Máxima y Mínima en el Complejo Glaciar CHAITÉN-FUTALEUFÚ || Lago Yelcho-/Lago Espolón y Río Espolón en junta Río Futaleufú - 1</t>
  </si>
  <si>
    <t>Superficie Máxima y Mínima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</si>
  <si>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https://servidormapa.azurewebsites.net/gr10/maxmin?idGlaciar=1059</t>
  </si>
  <si>
    <t>Detalle de la Superficie Máxima y Mínima en el Complejo Glaciar CHAITÉN-FUTALEUFÚ || Lago Yelcho-/Lago Espolón y Río Espolón en junta Río Futaleufú - 1</t>
  </si>
  <si>
    <t>El detalle de las superficie máximas y mínimas, tanto en época seca (enero-abril) como en época fría (mayo-diciembre) para el Complejo Glaciar CHAITÉN-FUTALEUFÚ || Lago Yelcho-/Lago Espolón y Río Espolón en junta Río Futaleufú - 1 se pueden consultar en este informe interactivo. Información generada a partir del procesamiento de imágenes satelitales Sentinel, realizado por DATA INTELLIGENCE.</t>
  </si>
  <si>
    <t>https://analytics.zoho.com/open-view/2395394000008979469?ZOHO_CRITERIA=%22Glaciares%2010%20Final%22.%22idZonGlac%22%3D1059</t>
  </si>
  <si>
    <t>Mapa descargable (pdf) con las Superficies Máximas y Mínimas en el Complejo Glaciar CHAITÉN-FUTALEUFÚ || Lago Yelcho-/Lago Espolón y Río Espolón en junta Río Futaleufú - 1</t>
  </si>
  <si>
    <t>Mapa descargable (pdf) con las Superficies Máximas y Mínimas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t>
  </si>
  <si>
    <t>https://sud-austral.github.io/Pdf2/Layout_Acumulaci%C3%B3n_Max_Min_Q1_Q2_R10/1059.pdf</t>
  </si>
  <si>
    <t>Complejo Glaciar FUTALEUFÚ || Río Futaleufú arriba Río Azulado y Río Azul-2</t>
  </si>
  <si>
    <t>Dinámica de Cambio en temporada seca (Ene-Abr) durante los Años 2017-2018 en el Complejo Glaciar FUTALEUFÚ || Río Futaleufú arriba Río Azulado y Río Azul-2</t>
  </si>
  <si>
    <t>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</si>
  <si>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https://servidormapa.azurewebsites.net/gr10/Dinamica?q=Q1&amp;p=17-18&amp;idGlaciar=972</t>
  </si>
  <si>
    <t>Dinámica de Cambio en temporada seca (Ene-Abr) durante los Años 2018-2019 en el Complejo Glaciar FUTALEUFÚ || Río Futaleufú arriba Río Azulado y Río Azul-2</t>
  </si>
  <si>
    <t>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</si>
  <si>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https://servidormapa.azurewebsites.net/gr10/Dinamica?q=Q1&amp;p=18-19&amp;idGlaciar=972</t>
  </si>
  <si>
    <t>Dinámica de Cambio en temporada seca (Ene-Abr) durante los  Años 2019-2020 en el Complejo Glaciar FUTALEUFÚ || Río Futaleufú arriba Río Azulado y Río Azul-2</t>
  </si>
  <si>
    <t>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</si>
  <si>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https://servidormapa.azurewebsites.net/gr10/Dinamica?q=Q1&amp;p=19-20&amp;idGlaciar=972</t>
  </si>
  <si>
    <t>Dinámica de Cambio en temporada seca (Ene-Abr) durante los Años 2020-2021 en el Complejo Glaciar FUTALEUFÚ || Río Futaleufú arriba Río Azulado y Río Azul-2</t>
  </si>
  <si>
    <t>Dinámica de Cambio en temporada seca (Ene-Abr) durante los Años 2020-2021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</si>
  <si>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https://servidormapa.azurewebsites.net/gr10/Dinamica?q=Q1&amp;p=20-21&amp;idGlaciar=972</t>
  </si>
  <si>
    <t>https://servidormapa.azurewebsites.net/gr10/Dinamica?q=Q2&amp;p=17-18&amp;idGlaciar=972</t>
  </si>
  <si>
    <t>https://servidormapa.azurewebsites.net/gr10/Dinamica?q=Q2&amp;p=18-19&amp;idGlaciar=972</t>
  </si>
  <si>
    <t>https://servidormapa.azurewebsites.net/gr10/Dinamica?q=Q2&amp;p=19-20&amp;idGlaciar=972</t>
  </si>
  <si>
    <t>Detalle de la Dinámica de Cambio en el Complejo Glaciar FUTALEUFÚ || Río Futaleufú arriba Río Azulado y Río Azul-2</t>
  </si>
  <si>
    <t>Todas las cifras vinculadas al Complejo Glaciar FUTALEUFÚ || Río Futaleufú arriba Río Azulado y Río Azul-2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</si>
  <si>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https://analytics.zoho.com/open-view/2395394000008984479?ZOHO_CRITERIA=%22Glaciares%2010%20Final%22.%22idZonGlac%22%3D972</t>
  </si>
  <si>
    <t>Mapa descargable (pdf) de la Dinámica de Cambio en temporada seca (Ene-Abr) durante los Años 2017-2018 en el Complejo Glaciar FUTALEUFÚ || Río Futaleufú arriba Río Azulado y Río Azul-2</t>
  </si>
  <si>
    <t>Mapa descargable (pdf) de la 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</si>
  <si>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https://sud-austral.github.io/Pdf2/Layout_Q1_17_18_Dinamica_R10/972.pdf</t>
  </si>
  <si>
    <t>Mapa descargable (pdf) de la Dinámica de Cambio en temporada seca (Ene-Abr) durante los Años 2018-2019 en el Complejo Glaciar FUTALEUFÚ || Río Futaleufú arriba Río Azulado y Río Azul-2</t>
  </si>
  <si>
    <t>Mapa descargable (pdf) de la 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</si>
  <si>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https://sud-austral.github.io/Pdf2/Layout_Q1_18_19_Dinamica_R10/972.pdf</t>
  </si>
  <si>
    <t>Mapa descargable (pdf) de la Dinámica de Cambio en temporada seca (Ene-Abr) durante los  Años 2019-2020 en el Complejo Glaciar FUTALEUFÚ || Río Futaleufú arriba Río Azulado y Río Azul-2</t>
  </si>
  <si>
    <t>Mapa descargable (pdf) de la 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</si>
  <si>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https://sud-austral.github.io/Pdf2/Layout_Q1_19_20_Dinamica_R10/972.pdf</t>
  </si>
  <si>
    <t>Mapa descargable (pdf) de la Dinámica de Cambio en temporada seca (Ene-Abr) durante los Años 2020-2021 en el Complejo Glaciar FUTALEUFÚ || Río Futaleufú arriba Río Azulado y Río Azul-2</t>
  </si>
  <si>
    <t>Mapa descargable (pdf) de la Dinámica de Cambio en temporada seca (Ene-Abr) durante los Años 2020-2021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</si>
  <si>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https://sud-austral.github.io/Pdf2/Layout_Q1_20_21_Dinamica_R10/972.pdf</t>
  </si>
  <si>
    <t>https://sud-austral.github.io/Pdf2/Layout_Q2_17_18_Dinamica_R10/972.pdf</t>
  </si>
  <si>
    <t>https://sud-austral.github.io/Pdf2/Layout_Q2_18_19_Dinamica_R10/972.pdf</t>
  </si>
  <si>
    <t>https://sud-austral.github.io/Pdf2/Layout_Q2_19_20_Dinamica_R10/972.pdf</t>
  </si>
  <si>
    <t>Superficie Máxima y Mínima en el Complejo Glaciar FUTALEUFÚ || Río Futaleufú arriba Río Azulado y Río Azul-2</t>
  </si>
  <si>
    <t>Superficie Máxima y Mínima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</si>
  <si>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https://servidormapa.azurewebsites.net/gr10/maxmin?idGlaciar=972</t>
  </si>
  <si>
    <t>Detalle de la Superficie Máxima y Mínima en el Complejo Glaciar FUTALEUFÚ || Río Futaleufú arriba Río Azulado y Río Azul-2</t>
  </si>
  <si>
    <t>El detalle de las superficie máximas y mínimas, tanto en época seca (enero-abril) como en época fría (mayo-diciembre) para el Complejo Glaciar FUTALEUFÚ || Río Futaleufú arriba Río Azulado y Río Azul-2 se pueden consultar en este informe interactivo. Información generada a partir del procesamiento de imágenes satelitales Sentinel, realizado por DATA INTELLIGENCE.</t>
  </si>
  <si>
    <t>https://analytics.zoho.com/open-view/2395394000008979469?ZOHO_CRITERIA=%22Glaciares%2010%20Final%22.%22idZonGlac%22%3D972</t>
  </si>
  <si>
    <t>Mapa descargable (pdf) con las Superficies Máximas y Mínimas en el Complejo Glaciar FUTALEUFÚ || Río Futaleufú arriba Río Azulado y Río Azul-2</t>
  </si>
  <si>
    <t>Mapa descargable (pdf) con las Superficies Máximas y Mínimas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t>
  </si>
  <si>
    <t>https://sud-austral.github.io/Pdf2/Layout_Acumulaci%C3%B3n_Max_Min_Q1_Q2_R10/972.pdf</t>
  </si>
  <si>
    <t>Complejo Glaciar CHAITÉN-HUALAIHUÉ || Río Reñihue hasta junta Río Cipreses/Río Vodudahue</t>
  </si>
  <si>
    <t>Dinámica de Cambio en temporada seca (Ene-Abr) durante los Años 2017-2018 en el Complejo Glaciar CHAITÉN-HUALAIHUÉ || Río Reñihue hasta junta Río Cipreses/Río Vodudahue</t>
  </si>
  <si>
    <t>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</si>
  <si>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https://servidormapa.azurewebsites.net/gr10/Dinamica?q=Q1&amp;p=17-18&amp;idGlaciar=1729</t>
  </si>
  <si>
    <t>Dinámica de Cambio en temporada seca (Ene-Abr) durante los Años 2018-2019 en el Complejo Glaciar CHAITÉN-HUALAIHUÉ || Río Reñihue hasta junta Río Cipreses/Río Vodudahue</t>
  </si>
  <si>
    <t>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</si>
  <si>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https://servidormapa.azurewebsites.net/gr10/Dinamica?q=Q1&amp;p=18-19&amp;idGlaciar=1729</t>
  </si>
  <si>
    <t>Dinámica de Cambio en temporada seca (Ene-Abr) durante los  Años 2019-2020 en el Complejo Glaciar CHAITÉN-HUALAIHUÉ || Río Reñihue hasta junta Río Cipreses/Río Vodudahue</t>
  </si>
  <si>
    <t>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</si>
  <si>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https://servidormapa.azurewebsites.net/gr10/Dinamica?q=Q1&amp;p=19-20&amp;idGlaciar=1729</t>
  </si>
  <si>
    <t>Dinámica de Cambio en temporada seca (Ene-Abr) durante los Años 2020-2021 en el Complejo Glaciar CHAITÉN-HUALAIHUÉ || Río Reñihue hasta junta Río Cipreses/Río Vodudahue</t>
  </si>
  <si>
    <t>Dinámica de Cambio en temporada seca (Ene-Abr) durante los Años 2020-2021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</si>
  <si>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https://servidormapa.azurewebsites.net/gr10/Dinamica?q=Q1&amp;p=20-21&amp;idGlaciar=1729</t>
  </si>
  <si>
    <t>https://servidormapa.azurewebsites.net/gr10/Dinamica?q=Q2&amp;p=17-18&amp;idGlaciar=1729</t>
  </si>
  <si>
    <t>https://servidormapa.azurewebsites.net/gr10/Dinamica?q=Q2&amp;p=18-19&amp;idGlaciar=1729</t>
  </si>
  <si>
    <t>https://servidormapa.azurewebsites.net/gr10/Dinamica?q=Q2&amp;p=19-20&amp;idGlaciar=1729</t>
  </si>
  <si>
    <t>Detalle de la Dinámica de Cambio en el Complejo Glaciar CHAITÉN-HUALAIHUÉ || Río Reñihue hasta junta Río Cipreses/Río Vodudahue</t>
  </si>
  <si>
    <t>Todas las cifras vinculadas al Complejo Glaciar CHAITÉN-HUALAIHUÉ || Río Reñihue hasta junta Río Cipreses/Río Vodudahue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</si>
  <si>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https://analytics.zoho.com/open-view/2395394000008984479?ZOHO_CRITERIA=%22Glaciares%2010%20Final%22.%22idZonGlac%22%3D1729</t>
  </si>
  <si>
    <t>Mapa descargable (pdf) de la Dinámica de Cambio en temporada seca (Ene-Abr) durante los Años 2017-2018 en el Complejo Glaciar CHAITÉN-HUALAIHUÉ || Río Reñihue hasta junta Río Cipreses/Río Vodudahue</t>
  </si>
  <si>
    <t>Mapa descargable (pdf) de la 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</si>
  <si>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https://sud-austral.github.io/Pdf2/Layout_Q1_17_18_Dinamica_R10/1729.pdf</t>
  </si>
  <si>
    <t>Mapa descargable (pdf) de la Dinámica de Cambio en temporada seca (Ene-Abr) durante los Años 2018-2019 en el Complejo Glaciar CHAITÉN-HUALAIHUÉ || Río Reñihue hasta junta Río Cipreses/Río Vodudahue</t>
  </si>
  <si>
    <t>Mapa descargable (pdf) de la 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</si>
  <si>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https://sud-austral.github.io/Pdf2/Layout_Q1_18_19_Dinamica_R10/1729.pdf</t>
  </si>
  <si>
    <t>Mapa descargable (pdf) de la Dinámica de Cambio en temporada seca (Ene-Abr) durante los  Años 2019-2020 en el Complejo Glaciar CHAITÉN-HUALAIHUÉ || Río Reñihue hasta junta Río Cipreses/Río Vodudahue</t>
  </si>
  <si>
    <t>Mapa descargable (pdf) de la 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</si>
  <si>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https://sud-austral.github.io/Pdf2/Layout_Q1_19_20_Dinamica_R10/1729.pdf</t>
  </si>
  <si>
    <t>Mapa descargable (pdf) de la Dinámica de Cambio en temporada seca (Ene-Abr) durante los Años 2020-2021 en el Complejo Glaciar CHAITÉN-HUALAIHUÉ || Río Reñihue hasta junta Río Cipreses/Río Vodudahue</t>
  </si>
  <si>
    <t>Mapa descargable (pdf) de la Dinámica de Cambio en temporada seca (Ene-Abr) durante los Años 2020-2021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</si>
  <si>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https://sud-austral.github.io/Pdf2/Layout_Q1_20_21_Dinamica_R10/1729.pdf</t>
  </si>
  <si>
    <t>https://sud-austral.github.io/Pdf2/Layout_Q2_17_18_Dinamica_R10/1729.pdf</t>
  </si>
  <si>
    <t>https://sud-austral.github.io/Pdf2/Layout_Q2_18_19_Dinamica_R10/1729.pdf</t>
  </si>
  <si>
    <t>https://sud-austral.github.io/Pdf2/Layout_Q2_19_20_Dinamica_R10/1729.pdf</t>
  </si>
  <si>
    <t>Superficie Máxima y Mínima en el Complejo Glaciar CHAITÉN-HUALAIHUÉ || Río Reñihue hasta junta Río Cipreses/Río Vodudahue</t>
  </si>
  <si>
    <t>Superficie Máxima y Mínima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</si>
  <si>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https://servidormapa.azurewebsites.net/gr10/maxmin?idGlaciar=1729</t>
  </si>
  <si>
    <t>Detalle de la Superficie Máxima y Mínima en el Complejo Glaciar CHAITÉN-HUALAIHUÉ || Río Reñihue hasta junta Río Cipreses/Río Vodudahue</t>
  </si>
  <si>
    <t>El detalle de las superficie máximas y mínimas, tanto en época seca (enero-abril) como en época fría (mayo-diciembre) para el Complejo Glaciar CHAITÉN-HUALAIHUÉ || Río Reñihue hasta junta Río Cipreses/Río Vodudahue se pueden consultar en este informe interactivo. Información generada a partir del procesamiento de imágenes satelitales Sentinel, realizado por DATA INTELLIGENCE.</t>
  </si>
  <si>
    <t>https://analytics.zoho.com/open-view/2395394000008979469?ZOHO_CRITERIA=%22Glaciares%2010%20Final%22.%22idZonGlac%22%3D1729</t>
  </si>
  <si>
    <t>Mapa descargable (pdf) con las Superficies Máximas y Mínimas en el Complejo Glaciar CHAITÉN-HUALAIHUÉ || Río Reñihue hasta junta Río Cipreses/Río Vodudahue</t>
  </si>
  <si>
    <t>Mapa descargable (pdf) con las Superficies Máximas y Mínimas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t>
  </si>
  <si>
    <t>https://sud-austral.github.io/Pdf2/Layout_Acumulaci%C3%B3n_Max_Min_Q1_Q2_R10/1729.pdf</t>
  </si>
  <si>
    <t>Complejo Glaciar CHAITÉN-HUALAIHUÉ || Costeras del fiordo Comán/Costeras Entre Río Huequi y Río Pillán (Incluido)/Río Reñihue hasta junta Río Cipreses</t>
  </si>
  <si>
    <t>Dinámica de Cambio en temporada seca (Ene-Abr) durante los Años 2017-2018 en el Complejo Glaciar CHAITÉN-HUALAIHUÉ || Costeras del fiordo Comán/Costeras Entre Río Huequi y Río Pillán (Incluido)/Río Reñihue hasta junta Río Cipreses</t>
  </si>
  <si>
    <t>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</si>
  <si>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https://servidormapa.azurewebsites.net/gr10/Dinamica?q=Q1&amp;p=17-18&amp;idGlaciar=1933</t>
  </si>
  <si>
    <t>Dinámica de Cambio en temporada seca (Ene-Abr) durante los Años 2018-2019 en el Complejo Glaciar CHAITÉN-HUALAIHUÉ || Costeras del fiordo Comán/Costeras Entre Río Huequi y Río Pillán (Incluido)/Río Reñihue hasta junta Río Cipreses</t>
  </si>
  <si>
    <t>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</si>
  <si>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https://servidormapa.azurewebsites.net/gr10/Dinamica?q=Q1&amp;p=18-19&amp;idGlaciar=1933</t>
  </si>
  <si>
    <t>Dinámica de Cambio en temporada seca (Ene-Abr) durante los  Años 2019-2020 en el Complejo Glaciar CHAITÉN-HUALAIHUÉ || Costeras del fiordo Comán/Costeras Entre Río Huequi y Río Pillán (Incluido)/Río Reñihue hasta junta Río Cipreses</t>
  </si>
  <si>
    <t>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</si>
  <si>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https://servidormapa.azurewebsites.net/gr10/Dinamica?q=Q1&amp;p=19-20&amp;idGlaciar=1933</t>
  </si>
  <si>
    <t>Dinámica de Cambio en temporada seca (Ene-Abr) durante los Años 2020-2021 en el Complejo Glaciar CHAITÉN-HUALAIHUÉ || Costeras del fiordo Comán/Costeras Entre Río Huequi y Río Pillán (Incluido)/Río Reñihue hasta junta Río Cipreses</t>
  </si>
  <si>
    <t>Dinámica de Cambio en temporada seca (Ene-Abr) durante los Años 2020-2021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</si>
  <si>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https://servidormapa.azurewebsites.net/gr10/Dinamica?q=Q1&amp;p=20-21&amp;idGlaciar=1933</t>
  </si>
  <si>
    <t>https://servidormapa.azurewebsites.net/gr10/Dinamica?q=Q2&amp;p=17-18&amp;idGlaciar=1933</t>
  </si>
  <si>
    <t>https://servidormapa.azurewebsites.net/gr10/Dinamica?q=Q2&amp;p=18-19&amp;idGlaciar=1933</t>
  </si>
  <si>
    <t>https://servidormapa.azurewebsites.net/gr10/Dinamica?q=Q2&amp;p=19-20&amp;idGlaciar=1933</t>
  </si>
  <si>
    <t>Detalle de la Dinámica de Cambio en el Complejo Glaciar CHAITÉN-HUALAIHUÉ || Costeras del fiordo Comán/Costeras Entre Río Huequi y Río Pillán (Incluido)/Río Reñihue hasta junta Río Cipreses</t>
  </si>
  <si>
    <t>Todas las cifras vinculadas al Complejo Glaciar CHAITÉN-HUALAIHUÉ || Costeras del fiordo Comán/Costeras Entre Río Huequi y Río Pillán (Incluido)/Río Reñihue hasta junta Río Cipreses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</si>
  <si>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https://analytics.zoho.com/open-view/2395394000008984479?ZOHO_CRITERIA=%22Glaciares%2010%20Final%22.%22idZonGlac%22%3D1933</t>
  </si>
  <si>
    <t>Mapa descargable (pdf) de la Dinámica de Cambio en temporada seca (Ene-Abr) durante los Años 2017-2018 en el Complejo Glaciar CHAITÉN-HUALAIHUÉ || Costeras del fiordo Comán/Costeras Entre Río Huequi y Río Pillán (Incluido)/Río Reñihue hasta junta Río Cipreses</t>
  </si>
  <si>
    <t>Mapa descargable (pdf) de la 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</si>
  <si>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https://sud-austral.github.io/Pdf2/Layout_Q1_17_18_Dinamica_R10/1933.pdf</t>
  </si>
  <si>
    <t>Mapa descargable (pdf) de la Dinámica de Cambio en temporada seca (Ene-Abr) durante los Años 2018-2019 en el Complejo Glaciar CHAITÉN-HUALAIHUÉ || Costeras del fiordo Comán/Costeras Entre Río Huequi y Río Pillán (Incluido)/Río Reñihue hasta junta Río Cipreses</t>
  </si>
  <si>
    <t>Mapa descargable (pdf) de la 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</si>
  <si>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https://sud-austral.github.io/Pdf2/Layout_Q1_18_19_Dinamica_R10/1933.pdf</t>
  </si>
  <si>
    <t>Mapa descargable (pdf) de la Dinámica de Cambio en temporada seca (Ene-Abr) durante los  Años 2019-2020 en el Complejo Glaciar CHAITÉN-HUALAIHUÉ || Costeras del fiordo Comán/Costeras Entre Río Huequi y Río Pillán (Incluido)/Río Reñihue hasta junta Río Cipreses</t>
  </si>
  <si>
    <t>Mapa descargable (pdf) de la 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</si>
  <si>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https://sud-austral.github.io/Pdf2/Layout_Q1_19_20_Dinamica_R10/1933.pdf</t>
  </si>
  <si>
    <t>Mapa descargable (pdf) de la Dinámica de Cambio en temporada seca (Ene-Abr) durante los Años 2020-2021 en el Complejo Glaciar CHAITÉN-HUALAIHUÉ || Costeras del fiordo Comán/Costeras Entre Río Huequi y Río Pillán (Incluido)/Río Reñihue hasta junta Río Cipreses</t>
  </si>
  <si>
    <t>Mapa descargable (pdf) de la Dinámica de Cambio en temporada seca (Ene-Abr) durante los Años 2020-2021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</si>
  <si>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https://sud-austral.github.io/Pdf2/Layout_Q1_20_21_Dinamica_R10/1933.pdf</t>
  </si>
  <si>
    <t>https://sud-austral.github.io/Pdf2/Layout_Q2_17_18_Dinamica_R10/1933.pdf</t>
  </si>
  <si>
    <t>https://sud-austral.github.io/Pdf2/Layout_Q2_18_19_Dinamica_R10/1933.pdf</t>
  </si>
  <si>
    <t>https://sud-austral.github.io/Pdf2/Layout_Q2_19_20_Dinamica_R10/1933.pdf</t>
  </si>
  <si>
    <t>Superficie Máxima y Mínima en el Complejo Glaciar CHAITÉN-HUALAIHUÉ || Costeras del fiordo Comán/Costeras Entre Río Huequi y Río Pillán (Incluido)/Río Reñihue hasta junta Río Cipreses</t>
  </si>
  <si>
    <t>Superficie Máxima y Mínima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</si>
  <si>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https://servidormapa.azurewebsites.net/gr10/maxmin?idGlaciar=1933</t>
  </si>
  <si>
    <t>Detalle de la Superficie Máxima y Mínima en el Complejo Glaciar CHAITÉN-HUALAIHUÉ || Costeras del fiordo Comán/Costeras Entre Río Huequi y Río Pillán (Incluido)/Río Reñihue hasta junta Río Cipreses</t>
  </si>
  <si>
    <t>El detalle de las superficie máximas y mínimas, tanto en época seca (enero-abril) como en época fría (mayo-diciembre) para el Complejo Glaciar CHAITÉN-HUALAIHUÉ || Costeras del fiordo Comán/Costeras Entre Río Huequi y Río Pillán (Incluido)/Río Reñihue hasta junta Río Cipreses se pueden consultar en este informe interactivo. Información generada a partir del procesamiento de imágenes satelitales Sentinel, realizado por DATA INTELLIGENCE.</t>
  </si>
  <si>
    <t>https://analytics.zoho.com/open-view/2395394000008979469?ZOHO_CRITERIA=%22Glaciares%2010%20Final%22.%22idZonGlac%22%3D1933</t>
  </si>
  <si>
    <t>Mapa descargable (pdf) con las Superficies Máximas y Mínimas en el Complejo Glaciar CHAITÉN-HUALAIHUÉ || Costeras del fiordo Comán/Costeras Entre Río Huequi y Río Pillán (Incluido)/Río Reñihue hasta junta Río Cipreses</t>
  </si>
  <si>
    <t>Mapa descargable (pdf) con las Superficies Máximas y Mínimas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t>
  </si>
  <si>
    <t>https://sud-austral.github.io/Pdf2/Layout_Acumulaci%C3%B3n_Max_Min_Q1_Q2_R10/1933.pdf</t>
  </si>
  <si>
    <t>Complejo Glaciar HUALAIHUÉ || Costeras entre Río Negro y Río Vodudahue/Río Barceló en junta con Río Vodudahue-7</t>
  </si>
  <si>
    <t>Dinámica de Cambio en temporada seca (Ene-Abr) durante los Años 2017-2018 en el Complejo Glaciar HUALAIHUÉ || Costeras entre Río Negro y Río Vodudahue/Río Barceló en junta con Río Vodudahue-7</t>
  </si>
  <si>
    <t>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</si>
  <si>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https://servidormapa.azurewebsites.net/gr10/Dinamica?q=Q1&amp;p=17-18&amp;idGlaciar=2485</t>
  </si>
  <si>
    <t>Dinámica de Cambio en temporada seca (Ene-Abr) durante los Años 2018-2019 en el Complejo Glaciar HUALAIHUÉ || Costeras entre Río Negro y Río Vodudahue/Río Barceló en junta con Río Vodudahue-7</t>
  </si>
  <si>
    <t>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</si>
  <si>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https://servidormapa.azurewebsites.net/gr10/Dinamica?q=Q1&amp;p=18-19&amp;idGlaciar=2485</t>
  </si>
  <si>
    <t>Dinámica de Cambio en temporada seca (Ene-Abr) durante los  Años 2019-2020 en el Complejo Glaciar HUALAIHUÉ || Costeras entre Río Negro y Río Vodudahue/Río Barceló en junta con Río Vodudahue-7</t>
  </si>
  <si>
    <t>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</si>
  <si>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https://servidormapa.azurewebsites.net/gr10/Dinamica?q=Q1&amp;p=19-20&amp;idGlaciar=2485</t>
  </si>
  <si>
    <t>Dinámica de Cambio en temporada seca (Ene-Abr) durante los Años 2020-2021 en el Complejo Glaciar HUALAIHUÉ || Costeras entre Río Negro y Río Vodudahue/Río Barceló en junta con Río Vodudahue-7</t>
  </si>
  <si>
    <t>Dinámica de Cambio en temporada seca (Ene-Abr) durante los Años 2020-2021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</si>
  <si>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https://servidormapa.azurewebsites.net/gr10/Dinamica?q=Q1&amp;p=20-21&amp;idGlaciar=2485</t>
  </si>
  <si>
    <t>https://servidormapa.azurewebsites.net/gr10/Dinamica?q=Q2&amp;p=17-18&amp;idGlaciar=2485</t>
  </si>
  <si>
    <t>https://servidormapa.azurewebsites.net/gr10/Dinamica?q=Q2&amp;p=18-19&amp;idGlaciar=2485</t>
  </si>
  <si>
    <t>https://servidormapa.azurewebsites.net/gr10/Dinamica?q=Q2&amp;p=19-20&amp;idGlaciar=2485</t>
  </si>
  <si>
    <t>Detalle de la Dinámica de Cambio en el Complejo Glaciar HUALAIHUÉ || Costeras entre Río Negro y Río Vodudahue/Río Barceló en junta con Río Vodudahue-7</t>
  </si>
  <si>
    <t>Todas las cifras vinculadas al Complejo Glaciar HUALAIHUÉ || Costeras entre Río Negro y Río Vodudahue/Río Barceló en junta con Río Vodudahue-7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</si>
  <si>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https://analytics.zoho.com/open-view/2395394000008984479?ZOHO_CRITERIA=%22Glaciares%2010%20Final%22.%22idZonGlac%22%3D2485</t>
  </si>
  <si>
    <t>Mapa descargable (pdf) de la Dinámica de Cambio en temporada seca (Ene-Abr) durante los Años 2017-2018 en el Complejo Glaciar HUALAIHUÉ || Costeras entre Río Negro y Río Vodudahue/Río Barceló en junta con Río Vodudahue-7</t>
  </si>
  <si>
    <t>Mapa descargable (pdf) de la 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</si>
  <si>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https://sud-austral.github.io/Pdf2/Layout_Q1_17_18_Dinamica_R10/2485.pdf</t>
  </si>
  <si>
    <t>Mapa descargable (pdf) de la Dinámica de Cambio en temporada seca (Ene-Abr) durante los Años 2018-2019 en el Complejo Glaciar HUALAIHUÉ || Costeras entre Río Negro y Río Vodudahue/Río Barceló en junta con Río Vodudahue-7</t>
  </si>
  <si>
    <t>Mapa descargable (pdf) de la 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</si>
  <si>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https://sud-austral.github.io/Pdf2/Layout_Q1_18_19_Dinamica_R10/2485.pdf</t>
  </si>
  <si>
    <t>Mapa descargable (pdf) de la Dinámica de Cambio en temporada seca (Ene-Abr) durante los  Años 2019-2020 en el Complejo Glaciar HUALAIHUÉ || Costeras entre Río Negro y Río Vodudahue/Río Barceló en junta con Río Vodudahue-7</t>
  </si>
  <si>
    <t>Mapa descargable (pdf) de la 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</si>
  <si>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https://sud-austral.github.io/Pdf2/Layout_Q1_19_20_Dinamica_R10/2485.pdf</t>
  </si>
  <si>
    <t>Mapa descargable (pdf) de la Dinámica de Cambio en temporada seca (Ene-Abr) durante los Años 2020-2021 en el Complejo Glaciar HUALAIHUÉ || Costeras entre Río Negro y Río Vodudahue/Río Barceló en junta con Río Vodudahue-7</t>
  </si>
  <si>
    <t>Mapa descargable (pdf) de la Dinámica de Cambio en temporada seca (Ene-Abr) durante los Años 2020-2021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</si>
  <si>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https://sud-austral.github.io/Pdf2/Layout_Q1_20_21_Dinamica_R10/2485.pdf</t>
  </si>
  <si>
    <t>https://sud-austral.github.io/Pdf2/Layout_Q2_17_18_Dinamica_R10/2485.pdf</t>
  </si>
  <si>
    <t>https://sud-austral.github.io/Pdf2/Layout_Q2_18_19_Dinamica_R10/2485.pdf</t>
  </si>
  <si>
    <t>https://sud-austral.github.io/Pdf2/Layout_Q2_19_20_Dinamica_R10/2485.pdf</t>
  </si>
  <si>
    <t>Superficie Máxima y Mínima en el Complejo Glaciar HUALAIHUÉ || Costeras entre Río Negro y Río Vodudahue/Río Barceló en junta con Río Vodudahue-7</t>
  </si>
  <si>
    <t>Superficie Máxima y Mínima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</si>
  <si>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https://servidormapa.azurewebsites.net/gr10/maxmin?idGlaciar=2485</t>
  </si>
  <si>
    <t>Detalle de la Superficie Máxima y Mínima en el Complejo Glaciar HUALAIHUÉ || Costeras entre Río Negro y Río Vodudahue/Río Barceló en junta con Río Vodudahue-7</t>
  </si>
  <si>
    <t>El detalle de las superficie máximas y mínimas, tanto en época seca (enero-abril) como en época fría (mayo-diciembre) para el Complejo Glaciar HUALAIHUÉ || Costeras entre Río Negro y Río Vodudahue/Río Barceló en junta con Río Vodudahue-7 se pueden consultar en este informe interactivo. Información generada a partir del procesamiento de imágenes satelitales Sentinel, realizado por DATA INTELLIGENCE.</t>
  </si>
  <si>
    <t>https://analytics.zoho.com/open-view/2395394000008979469?ZOHO_CRITERIA=%22Glaciares%2010%20Final%22.%22idZonGlac%22%3D2485</t>
  </si>
  <si>
    <t>Mapa descargable (pdf) con las Superficies Máximas y Mínimas en el Complejo Glaciar HUALAIHUÉ || Costeras entre Río Negro y Río Vodudahue/Río Barceló en junta con Río Vodudahue-7</t>
  </si>
  <si>
    <t>Mapa descargable (pdf) con las Superficies Máximas y Mínimas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t>
  </si>
  <si>
    <t>https://sud-austral.github.io/Pdf2/Layout_Acumulaci%C3%B3n_Max_Min_Q1_Q2_R10/2485.pdf</t>
  </si>
  <si>
    <t>Complejo Glaciar Monte Tronador 2</t>
  </si>
  <si>
    <t>Dinámica de Cambio en temporada seca (Ene-Abr) durante los Años 2017-2018 en el Complejo Glaciar Monte Tronador 2</t>
  </si>
  <si>
    <t>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t>
  </si>
  <si>
    <t>https://servidormapa.azurewebsites.net/gr10/Dinamica?q=Q1&amp;p=17-18&amp;idGlaciar=3105</t>
  </si>
  <si>
    <t>Dinámica de Cambio en temporada seca (Ene-Abr) durante los Años 2018-2019 en el Complejo Glaciar Monte Tronador 2</t>
  </si>
  <si>
    <t>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t>
  </si>
  <si>
    <t>https://servidormapa.azurewebsites.net/gr10/Dinamica?q=Q1&amp;p=18-19&amp;idGlaciar=3105</t>
  </si>
  <si>
    <t>Dinámica de Cambio en temporada seca (Ene-Abr) durante los  Años 2019-2020 en el Complejo Glaciar Monte Tronador 2</t>
  </si>
  <si>
    <t>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t>
  </si>
  <si>
    <t>https://servidormapa.azurewebsites.net/gr10/Dinamica?q=Q1&amp;p=19-20&amp;idGlaciar=3105</t>
  </si>
  <si>
    <t>Dinámica de Cambio en temporada seca (Ene-Abr) durante los Años 2020-2021 en el Complejo Glaciar Monte Tronador 2</t>
  </si>
  <si>
    <t>Dinámica de Cambio en temporada seca (Ene-Abr) durante los Años 2020-2021 en el Complejo Glaciar Monte Tronador 2, ubicado en la Región de Los Lagos, comuna de Puerto Varas con una superficie estimada de 107.889 hectáreas. Información generada a partir del procesamiento de imágenes satelitales Sentinel, realizado por DATA INTELLIGENCE.</t>
  </si>
  <si>
    <t>https://servidormapa.azurewebsites.net/gr10/Dinamica?q=Q1&amp;p=20-21&amp;idGlaciar=3105</t>
  </si>
  <si>
    <t>https://servidormapa.azurewebsites.net/gr10/Dinamica?q=Q2&amp;p=17-18&amp;idGlaciar=3105</t>
  </si>
  <si>
    <t>https://servidormapa.azurewebsites.net/gr10/Dinamica?q=Q2&amp;p=18-19&amp;idGlaciar=3105</t>
  </si>
  <si>
    <t>https://servidormapa.azurewebsites.net/gr10/Dinamica?q=Q2&amp;p=19-20&amp;idGlaciar=3105</t>
  </si>
  <si>
    <t>Detalle de la Dinámica de Cambio en el Complejo Glaciar Monte Tronador 2</t>
  </si>
  <si>
    <t>Todas las cifras vinculadas al Complejo Glaciar Monte Tronador 2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</si>
  <si>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https://analytics.zoho.com/open-view/2395394000008984479?ZOHO_CRITERIA=%22Glaciares%2010%20Final%22.%22idZonGlac%22%3D3105</t>
  </si>
  <si>
    <t>Mapa descargable (pdf) de la Dinámica de Cambio en temporada seca (Ene-Abr) durante los Años 2017-2018 en el Complejo Glaciar Monte Tronador 2</t>
  </si>
  <si>
    <t>Mapa descargable (pdf) de la 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t>
  </si>
  <si>
    <t>https://sud-austral.github.io/Pdf2/Layout_Q1_17_18_Dinamica_R10/3105.pdf</t>
  </si>
  <si>
    <t>Mapa descargable (pdf) de la Dinámica de Cambio en temporada seca (Ene-Abr) durante los Años 2018-2019 en el Complejo Glaciar Monte Tronador 2</t>
  </si>
  <si>
    <t>Mapa descargable (pdf) de la 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t>
  </si>
  <si>
    <t>https://sud-austral.github.io/Pdf2/Layout_Q1_18_19_Dinamica_R10/3105.pdf</t>
  </si>
  <si>
    <t>Mapa descargable (pdf) de la Dinámica de Cambio en temporada seca (Ene-Abr) durante los  Años 2019-2020 en el Complejo Glaciar Monte Tronador 2</t>
  </si>
  <si>
    <t>Mapa descargable (pdf) de la 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t>
  </si>
  <si>
    <t>https://sud-austral.github.io/Pdf2/Layout_Q1_19_20_Dinamica_R10/3105.pdf</t>
  </si>
  <si>
    <t>Mapa descargable (pdf) de la Dinámica de Cambio en temporada seca (Ene-Abr) durante los Años 2020-2021 en el Complejo Glaciar Monte Tronador 2</t>
  </si>
  <si>
    <t>Mapa descargable (pdf) de la Dinámica de Cambio en temporada seca (Ene-Abr) durante los Años 2020-2021 en el Complejo Glaciar Monte Tronador 2, ubicado en la Región de Los Lagos, comuna de Puerto Varas con una superficie estimada de 107.889 hectáreas. Información generada a partir del procesamiento de imágenes satelitales Sentinel, realizado por DATA INTELLIGENCE.</t>
  </si>
  <si>
    <t>https://sud-austral.github.io/Pdf2/Layout_Q1_20_21_Dinamica_R10/3105.pdf</t>
  </si>
  <si>
    <t>https://sud-austral.github.io/Pdf2/Layout_Q2_17_18_Dinamica_R10/3105.pdf</t>
  </si>
  <si>
    <t>https://sud-austral.github.io/Pdf2/Layout_Q2_18_19_Dinamica_R10/3105.pdf</t>
  </si>
  <si>
    <t>https://sud-austral.github.io/Pdf2/Layout_Q2_19_20_Dinamica_R10/3105.pdf</t>
  </si>
  <si>
    <t>Superficie Máxima y Mínima en el Complejo Glaciar Monte Tronador 2</t>
  </si>
  <si>
    <t>Superficie Máxima y Mínima en el Complejo Glaciar Monte Tronador 2, ubicado en la Región de Los Lagos, comuna de Puerto Varas con una superficie estimada de 107.889 hectáreas. Información generada a partir del procesamiento de imágenes satelitales Sentinel, realizado por DATA INTELLIGENCE.</t>
  </si>
  <si>
    <t>https://servidormapa.azurewebsites.net/gr10/maxmin?idGlaciar=3105</t>
  </si>
  <si>
    <t>Detalle de la Superficie Máxima y Mínima en el Complejo Glaciar Monte Tronador 2</t>
  </si>
  <si>
    <t>El detalle de las superficie máximas y mínimas, tanto en época seca (enero-abril) como en época fría (mayo-diciembre) para el Complejo Glaciar Monte Tronador 2 se pueden consultar en este informe interactivo. Información generada a partir del procesamiento de imágenes satelitales Sentinel, realizado por DATA INTELLIGENCE.</t>
  </si>
  <si>
    <t>https://analytics.zoho.com/open-view/2395394000008979469?ZOHO_CRITERIA=%22Glaciares%2010%20Final%22.%22idZonGlac%22%3D3105</t>
  </si>
  <si>
    <t>Mapa descargable (pdf) con las Superficies Máximas y Mínimas en el Complejo Glaciar Monte Tronador 2</t>
  </si>
  <si>
    <t>Mapa descargable (pdf) con las Superficies Máximas y Mínimas en el Complejo Glaciar Monte Tronador 2, ubicado en la Región de Los Lagos, comuna de Puerto Varas con una superficie estimada de 107.889 hectáreas. Información generada a partir del procesamiento de imágenes satelitales Sentinel, realizado por DATA INTELLIGENCE.</t>
  </si>
  <si>
    <t>https://sud-austral.github.io/Pdf2/Layout_Acumulaci%C3%B3n_Max_Min_Q1_Q2_R10/3105.pdf</t>
  </si>
  <si>
    <t>Complejo Glaciar Volcán Puntiagudo - 1</t>
  </si>
  <si>
    <t>Dinámica de Cambio en temporada seca (Ene-Abr) durante los Años 2017-2018 en el Complejo Glaciar Volcán Puntiagudo - 1</t>
  </si>
  <si>
    <t>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</si>
  <si>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https://servidormapa.azurewebsites.net/gr10/Dinamica?q=Q1&amp;p=17-18&amp;idGlaciar=3119</t>
  </si>
  <si>
    <t>Dinámica de Cambio en temporada seca (Ene-Abr) durante los Años 2018-2019 en el Complejo Glaciar Volcán Puntiagudo - 1</t>
  </si>
  <si>
    <t>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</si>
  <si>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https://servidormapa.azurewebsites.net/gr10/Dinamica?q=Q1&amp;p=18-19&amp;idGlaciar=3119</t>
  </si>
  <si>
    <t>Dinámica de Cambio en temporada seca (Ene-Abr) durante los  Años 2019-2020 en el Complejo Glaciar Volcán Puntiagudo - 1</t>
  </si>
  <si>
    <t>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</si>
  <si>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https://servidormapa.azurewebsites.net/gr10/Dinamica?q=Q1&amp;p=19-20&amp;idGlaciar=3119</t>
  </si>
  <si>
    <t>Dinámica de Cambio en temporada seca (Ene-Abr) durante los Años 2020-2021 en el Complejo Glaciar Volcán Puntiagudo - 1</t>
  </si>
  <si>
    <t>Dinámica de Cambio en temporada seca (Ene-Abr) durante los Años 2020-2021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</si>
  <si>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https://servidormapa.azurewebsites.net/gr10/Dinamica?q=Q1&amp;p=20-21&amp;idGlaciar=3119</t>
  </si>
  <si>
    <t>https://servidormapa.azurewebsites.net/gr10/Dinamica?q=Q2&amp;p=17-18&amp;idGlaciar=3119</t>
  </si>
  <si>
    <t>https://servidormapa.azurewebsites.net/gr10/Dinamica?q=Q2&amp;p=18-19&amp;idGlaciar=3119</t>
  </si>
  <si>
    <t>https://servidormapa.azurewebsites.net/gr10/Dinamica?q=Q2&amp;p=19-20&amp;idGlaciar=3119</t>
  </si>
  <si>
    <t>Detalle de la Dinámica de Cambio en el Complejo Glaciar Volcán Puntiagudo - 1</t>
  </si>
  <si>
    <t>Todas las cifras vinculadas al Complejo Glaciar Volcán Puntiagudo - 1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</si>
  <si>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https://analytics.zoho.com/open-view/2395394000008984479?ZOHO_CRITERIA=%22Glaciares%2010%20Final%22.%22idZonGlac%22%3D3119</t>
  </si>
  <si>
    <t>Mapa descargable (pdf) de la Dinámica de Cambio en temporada seca (Ene-Abr) durante los Años 2017-2018 en el Complejo Glaciar Volcán Puntiagudo - 1</t>
  </si>
  <si>
    <t>Mapa descargable (pdf) de la 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</si>
  <si>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https://sud-austral.github.io/Pdf2/Layout_Q1_17_18_Dinamica_R10/3119.pdf</t>
  </si>
  <si>
    <t>Mapa descargable (pdf) de la Dinámica de Cambio en temporada seca (Ene-Abr) durante los Años 2018-2019 en el Complejo Glaciar Volcán Puntiagudo - 1</t>
  </si>
  <si>
    <t>Mapa descargable (pdf) de la 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</si>
  <si>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https://sud-austral.github.io/Pdf2/Layout_Q1_18_19_Dinamica_R10/3119.pdf</t>
  </si>
  <si>
    <t>Mapa descargable (pdf) de la Dinámica de Cambio en temporada seca (Ene-Abr) durante los  Años 2019-2020 en el Complejo Glaciar Volcán Puntiagudo - 1</t>
  </si>
  <si>
    <t>Mapa descargable (pdf) de la 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</si>
  <si>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https://sud-austral.github.io/Pdf2/Layout_Q1_19_20_Dinamica_R10/3119.pdf</t>
  </si>
  <si>
    <t>Mapa descargable (pdf) de la Dinámica de Cambio en temporada seca (Ene-Abr) durante los Años 2020-2021 en el Complejo Glaciar Volcán Puntiagudo - 1</t>
  </si>
  <si>
    <t>Mapa descargable (pdf) de la Dinámica de Cambio en temporada seca (Ene-Abr) durante los Años 2020-2021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</si>
  <si>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https://sud-austral.github.io/Pdf2/Layout_Q1_20_21_Dinamica_R10/3119.pdf</t>
  </si>
  <si>
    <t>https://sud-austral.github.io/Pdf2/Layout_Q2_17_18_Dinamica_R10/3119.pdf</t>
  </si>
  <si>
    <t>https://sud-austral.github.io/Pdf2/Layout_Q2_18_19_Dinamica_R10/3119.pdf</t>
  </si>
  <si>
    <t>https://sud-austral.github.io/Pdf2/Layout_Q2_19_20_Dinamica_R10/3119.pdf</t>
  </si>
  <si>
    <t>Superficie Máxima y Mínima en el Complejo Glaciar Volcán Puntiagudo - 1</t>
  </si>
  <si>
    <t>Superficie Máxima y Mínima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</si>
  <si>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https://servidormapa.azurewebsites.net/gr10/maxmin?idGlaciar=3119</t>
  </si>
  <si>
    <t>Detalle de la Superficie Máxima y Mínima en el Complejo Glaciar Volcán Puntiagudo - 1</t>
  </si>
  <si>
    <t>El detalle de las superficie máximas y mínimas, tanto en época seca (enero-abril) como en época fría (mayo-diciembre) para el Complejo Glaciar Volcán Puntiagudo - 1 se pueden consultar en este informe interactivo. Información generada a partir del procesamiento de imágenes satelitales Sentinel, realizado por DATA INTELLIGENCE.</t>
  </si>
  <si>
    <t>https://analytics.zoho.com/open-view/2395394000008979469?ZOHO_CRITERIA=%22Glaciares%2010%20Final%22.%22idZonGlac%22%3D3119</t>
  </si>
  <si>
    <t>Mapa descargable (pdf) con las Superficies Máximas y Mínimas en el Complejo Glaciar Volcán Puntiagudo - 1</t>
  </si>
  <si>
    <t>Mapa descargable (pdf) con las Superficies Máximas y Mínimas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t>
  </si>
  <si>
    <t>https://sud-austral.github.io/Pdf2/Layout_Acumulaci%C3%B3n_Max_Min_Q1_Q2_R10/3119.pdf</t>
  </si>
  <si>
    <t>Complejo Glaciar PUYEHUE || Río Negro/Río Pajarito</t>
  </si>
  <si>
    <t>Dinámica de Cambio en temporada seca (Ene-Abr) durante los Años 2017-2018 en el Complejo Glaciar PUYEHUE || Río Negro/Río Pajarito</t>
  </si>
  <si>
    <t>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</si>
  <si>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https://servidormapa.azurewebsites.net/gr10/Dinamica?q=Q1&amp;p=17-18&amp;idGlaciar=3123</t>
  </si>
  <si>
    <t>Dinámica de Cambio en temporada seca (Ene-Abr) durante los Años 2018-2019 en el Complejo Glaciar PUYEHUE || Río Negro/Río Pajarito</t>
  </si>
  <si>
    <t>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</si>
  <si>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https://servidormapa.azurewebsites.net/gr10/Dinamica?q=Q1&amp;p=18-19&amp;idGlaciar=3123</t>
  </si>
  <si>
    <t>Dinámica de Cambio en temporada seca (Ene-Abr) durante los  Años 2019-2020 en el Complejo Glaciar PUYEHUE || Río Negro/Río Pajarito</t>
  </si>
  <si>
    <t>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</si>
  <si>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https://servidormapa.azurewebsites.net/gr10/Dinamica?q=Q1&amp;p=19-20&amp;idGlaciar=3123</t>
  </si>
  <si>
    <t>Dinámica de Cambio en temporada seca (Ene-Abr) durante los Años 2020-2021 en el Complejo Glaciar PUYEHUE || Río Negro/Río Pajarito</t>
  </si>
  <si>
    <t>Dinámica de Cambio en temporada seca (Ene-Abr) durante los Años 2020-2021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</si>
  <si>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https://servidormapa.azurewebsites.net/gr10/Dinamica?q=Q1&amp;p=20-21&amp;idGlaciar=3123</t>
  </si>
  <si>
    <t>https://servidormapa.azurewebsites.net/gr10/Dinamica?q=Q2&amp;p=17-18&amp;idGlaciar=3123</t>
  </si>
  <si>
    <t>https://servidormapa.azurewebsites.net/gr10/Dinamica?q=Q2&amp;p=18-19&amp;idGlaciar=3123</t>
  </si>
  <si>
    <t>https://servidormapa.azurewebsites.net/gr10/Dinamica?q=Q2&amp;p=19-20&amp;idGlaciar=3123</t>
  </si>
  <si>
    <t>Detalle de la Dinámica de Cambio en el Complejo Glaciar PUYEHUE || Río Negro/Río Pajarito</t>
  </si>
  <si>
    <t>Todas las cifras vinculadas al Complejo Glaciar PUYEHUE || Río Negro/Río Pajarito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</si>
  <si>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https://analytics.zoho.com/open-view/2395394000008984479?ZOHO_CRITERIA=%22Glaciares%2010%20Final%22.%22idZonGlac%22%3D3123</t>
  </si>
  <si>
    <t>Mapa descargable (pdf) de la Dinámica de Cambio en temporada seca (Ene-Abr) durante los Años 2017-2018 en el Complejo Glaciar PUYEHUE || Río Negro/Río Pajarito</t>
  </si>
  <si>
    <t>Mapa descargable (pdf) de la 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</si>
  <si>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https://sud-austral.github.io/Pdf2/Layout_Q1_17_18_Dinamica_R10/3123.pdf</t>
  </si>
  <si>
    <t>Mapa descargable (pdf) de la Dinámica de Cambio en temporada seca (Ene-Abr) durante los Años 2018-2019 en el Complejo Glaciar PUYEHUE || Río Negro/Río Pajarito</t>
  </si>
  <si>
    <t>Mapa descargable (pdf) de la 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</si>
  <si>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https://sud-austral.github.io/Pdf2/Layout_Q1_18_19_Dinamica_R10/3123.pdf</t>
  </si>
  <si>
    <t>Mapa descargable (pdf) de la Dinámica de Cambio en temporada seca (Ene-Abr) durante los  Años 2019-2020 en el Complejo Glaciar PUYEHUE || Río Negro/Río Pajarito</t>
  </si>
  <si>
    <t>Mapa descargable (pdf) de la 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</si>
  <si>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https://sud-austral.github.io/Pdf2/Layout_Q1_19_20_Dinamica_R10/3123.pdf</t>
  </si>
  <si>
    <t>Mapa descargable (pdf) de la Dinámica de Cambio en temporada seca (Ene-Abr) durante los Años 2020-2021 en el Complejo Glaciar PUYEHUE || Río Negro/Río Pajarito</t>
  </si>
  <si>
    <t>Mapa descargable (pdf) de la Dinámica de Cambio en temporada seca (Ene-Abr) durante los Años 2020-2021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</si>
  <si>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https://sud-austral.github.io/Pdf2/Layout_Q1_20_21_Dinamica_R10/3123.pdf</t>
  </si>
  <si>
    <t>https://sud-austral.github.io/Pdf2/Layout_Q2_17_18_Dinamica_R10/3123.pdf</t>
  </si>
  <si>
    <t>https://sud-austral.github.io/Pdf2/Layout_Q2_18_19_Dinamica_R10/3123.pdf</t>
  </si>
  <si>
    <t>https://sud-austral.github.io/Pdf2/Layout_Q2_19_20_Dinamica_R10/3123.pdf</t>
  </si>
  <si>
    <t>Superficie Máxima y Mínima en el Complejo Glaciar PUYEHUE || Río Negro/Río Pajarito</t>
  </si>
  <si>
    <t>Superficie Máxima y Mínima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</si>
  <si>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https://servidormapa.azurewebsites.net/gr10/maxmin?idGlaciar=3123</t>
  </si>
  <si>
    <t>Detalle de la Superficie Máxima y Mínima en el Complejo Glaciar PUYEHUE || Río Negro/Río Pajarito</t>
  </si>
  <si>
    <t>El detalle de las superficie máximas y mínimas, tanto en época seca (enero-abril) como en época fría (mayo-diciembre) para el Complejo Glaciar PUYEHUE || Río Negro/Río Pajarito se pueden consultar en este informe interactivo. Información generada a partir del procesamiento de imágenes satelitales Sentinel, realizado por DATA INTELLIGENCE.</t>
  </si>
  <si>
    <t>https://analytics.zoho.com/open-view/2395394000008979469?ZOHO_CRITERIA=%22Glaciares%2010%20Final%22.%22idZonGlac%22%3D3123</t>
  </si>
  <si>
    <t>Mapa descargable (pdf) con las Superficies Máximas y Mínimas en el Complejo Glaciar PUYEHUE || Río Negro/Río Pajarito</t>
  </si>
  <si>
    <t>Mapa descargable (pdf) con las Superficies Máximas y Mínimas en el Complejo Glaciar PUYEHUE || Río Negro/Río Pajarito, ubicado en la Región de Los Lagos, comuna de Puyehue con una superficie estimada de 26.779 hectáreas. Información generada a partir del procesamiento de imágenes satelitales Sentinel, realizado por DATA INTELLIGENCE.</t>
  </si>
  <si>
    <t>https://sud-austral.github.io/Pdf2/Layout_Acumulaci%C3%B3n_Max_Min_Q1_Q2_R10/3123.pdf</t>
  </si>
  <si>
    <t>Complejo Glaciar PUERTO OCTAY-PUYEHUE || Lago Rupanco/Lago Puyehue</t>
  </si>
  <si>
    <t>Dinámica de Cambio en temporada seca (Ene-Abr) durante los Años 2017-2018 en el Complejo Glaciar PUERTO OCTAY-PUYEHUE || Lago Rupanco/Lago Puyehue</t>
  </si>
  <si>
    <t>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</si>
  <si>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https://servidormapa.azurewebsites.net/gr10/Dinamica?q=Q1&amp;p=17-18&amp;idGlaciar=3124</t>
  </si>
  <si>
    <t>Dinámica de Cambio en temporada seca (Ene-Abr) durante los Años 2018-2019 en el Complejo Glaciar PUERTO OCTAY-PUYEHUE || Lago Rupanco/Lago Puyehue</t>
  </si>
  <si>
    <t>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</si>
  <si>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https://servidormapa.azurewebsites.net/gr10/Dinamica?q=Q1&amp;p=18-19&amp;idGlaciar=3124</t>
  </si>
  <si>
    <t>Dinámica de Cambio en temporada seca (Ene-Abr) durante los  Años 2019-2020 en el Complejo Glaciar PUERTO OCTAY-PUYEHUE || Lago Rupanco/Lago Puyehue</t>
  </si>
  <si>
    <t>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</si>
  <si>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https://servidormapa.azurewebsites.net/gr10/Dinamica?q=Q1&amp;p=19-20&amp;idGlaciar=3124</t>
  </si>
  <si>
    <t>Dinámica de Cambio en temporada seca (Ene-Abr) durante los Años 2020-2021 en el Complejo Glaciar PUERTO OCTAY-PUYEHUE || Lago Rupanco/Lago Puyehue</t>
  </si>
  <si>
    <t>Dinámica de Cambio en temporada seca (Ene-Abr) durante los Años 2020-2021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</si>
  <si>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https://servidormapa.azurewebsites.net/gr10/Dinamica?q=Q1&amp;p=20-21&amp;idGlaciar=3124</t>
  </si>
  <si>
    <t>https://servidormapa.azurewebsites.net/gr10/Dinamica?q=Q2&amp;p=17-18&amp;idGlaciar=3124</t>
  </si>
  <si>
    <t>https://servidormapa.azurewebsites.net/gr10/Dinamica?q=Q2&amp;p=18-19&amp;idGlaciar=3124</t>
  </si>
  <si>
    <t>https://servidormapa.azurewebsites.net/gr10/Dinamica?q=Q2&amp;p=19-20&amp;idGlaciar=3124</t>
  </si>
  <si>
    <t>Detalle de la Dinámica de Cambio en el Complejo Glaciar PUERTO OCTAY-PUYEHUE || Lago Rupanco/Lago Puyehue</t>
  </si>
  <si>
    <t>Todas las cifras vinculadas al Complejo Glaciar PUERTO OCTAY-PUYEHUE || Lago Rupanco/Lago Puyehue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</si>
  <si>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https://analytics.zoho.com/open-view/2395394000008984479?ZOHO_CRITERIA=%22Glaciares%2010%20Final%22.%22idZonGlac%22%3D3124</t>
  </si>
  <si>
    <t>Mapa descargable (pdf) de la Dinámica de Cambio en temporada seca (Ene-Abr) durante los Años 2017-2018 en el Complejo Glaciar PUERTO OCTAY-PUYEHUE || Lago Rupanco/Lago Puyehue</t>
  </si>
  <si>
    <t>Mapa descargable (pdf) de la 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</si>
  <si>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https://sud-austral.github.io/Pdf2/Layout_Q1_17_18_Dinamica_R10/3124.pdf</t>
  </si>
  <si>
    <t>Mapa descargable (pdf) de la Dinámica de Cambio en temporada seca (Ene-Abr) durante los Años 2018-2019 en el Complejo Glaciar PUERTO OCTAY-PUYEHUE || Lago Rupanco/Lago Puyehue</t>
  </si>
  <si>
    <t>Mapa descargable (pdf) de la 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</si>
  <si>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https://sud-austral.github.io/Pdf2/Layout_Q1_18_19_Dinamica_R10/3124.pdf</t>
  </si>
  <si>
    <t>Mapa descargable (pdf) de la Dinámica de Cambio en temporada seca (Ene-Abr) durante los  Años 2019-2020 en el Complejo Glaciar PUERTO OCTAY-PUYEHUE || Lago Rupanco/Lago Puyehue</t>
  </si>
  <si>
    <t>Mapa descargable (pdf) de la 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</si>
  <si>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https://sud-austral.github.io/Pdf2/Layout_Q1_19_20_Dinamica_R10/3124.pdf</t>
  </si>
  <si>
    <t>Mapa descargable (pdf) de la Dinámica de Cambio en temporada seca (Ene-Abr) durante los Años 2020-2021 en el Complejo Glaciar PUERTO OCTAY-PUYEHUE || Lago Rupanco/Lago Puyehue</t>
  </si>
  <si>
    <t>Mapa descargable (pdf) de la Dinámica de Cambio en temporada seca (Ene-Abr) durante los Años 2020-2021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</si>
  <si>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https://sud-austral.github.io/Pdf2/Layout_Q1_20_21_Dinamica_R10/3124.pdf</t>
  </si>
  <si>
    <t>https://sud-austral.github.io/Pdf2/Layout_Q2_17_18_Dinamica_R10/3124.pdf</t>
  </si>
  <si>
    <t>https://sud-austral.github.io/Pdf2/Layout_Q2_18_19_Dinamica_R10/3124.pdf</t>
  </si>
  <si>
    <t>https://sud-austral.github.io/Pdf2/Layout_Q2_19_20_Dinamica_R10/3124.pdf</t>
  </si>
  <si>
    <t>Superficie Máxima y Mínima en el Complejo Glaciar PUERTO OCTAY-PUYEHUE || Lago Rupanco/Lago Puyehue</t>
  </si>
  <si>
    <t>Superficie Máxima y Mínima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</si>
  <si>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https://servidormapa.azurewebsites.net/gr10/maxmin?idGlaciar=3124</t>
  </si>
  <si>
    <t>Detalle de la Superficie Máxima y Mínima en el Complejo Glaciar PUERTO OCTAY-PUYEHUE || Lago Rupanco/Lago Puyehue</t>
  </si>
  <si>
    <t>El detalle de las superficie máximas y mínimas, tanto en época seca (enero-abril) como en época fría (mayo-diciembre) para el Complejo Glaciar PUERTO OCTAY-PUYEHUE || Lago Rupanco/Lago Puyehue se pueden consultar en este informe interactivo. Información generada a partir del procesamiento de imágenes satelitales Sentinel, realizado por DATA INTELLIGENCE.</t>
  </si>
  <si>
    <t>https://analytics.zoho.com/open-view/2395394000008979469?ZOHO_CRITERIA=%22Glaciares%2010%20Final%22.%22idZonGlac%22%3D3124</t>
  </si>
  <si>
    <t>Mapa descargable (pdf) con las Superficies Máximas y Mínimas en el Complejo Glaciar PUERTO OCTAY-PUYEHUE || Lago Rupanco/Lago Puyehue</t>
  </si>
  <si>
    <t>Mapa descargable (pdf) con las Superficies Máximas y Mínimas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t>
  </si>
  <si>
    <t>https://sud-austral.github.io/Pdf2/Layout_Acumulaci%C3%B3n_Max_Min_Q1_Q2_R10/3124.pdf</t>
  </si>
  <si>
    <t>Complejo Glaciar COCHAMÓ || Río Apretura/Río Cochamó/Río Puelo Entre Desague Laguna Tagua Tagua y Desembocadura</t>
  </si>
  <si>
    <t>Dinámica de Cambio en temporada seca (Ene-Abr) durante los Años 2017-2018 en el Complejo Glaciar COCHAMÓ || Río Apretura/Río Cochamó/Río Puelo Entre Desague Laguna Tagua Tagua y Desembocadura</t>
  </si>
  <si>
    <t>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</si>
  <si>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https://servidormapa.azurewebsites.net/gr10/Dinamica?q=Q1&amp;p=17-18&amp;idGlaciar=2963</t>
  </si>
  <si>
    <t>Dinámica de Cambio en temporada seca (Ene-Abr) durante los Años 2018-2019 en el Complejo Glaciar COCHAMÓ || Río Apretura/Río Cochamó/Río Puelo Entre Desague Laguna Tagua Tagua y Desembocadura</t>
  </si>
  <si>
    <t>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</si>
  <si>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https://servidormapa.azurewebsites.net/gr10/Dinamica?q=Q1&amp;p=18-19&amp;idGlaciar=2963</t>
  </si>
  <si>
    <t>Dinámica de Cambio en temporada seca (Ene-Abr) durante los  Años 2019-2020 en el Complejo Glaciar COCHAMÓ || Río Apretura/Río Cochamó/Río Puelo Entre Desague Laguna Tagua Tagua y Desembocadura</t>
  </si>
  <si>
    <t>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</si>
  <si>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https://servidormapa.azurewebsites.net/gr10/Dinamica?q=Q1&amp;p=19-20&amp;idGlaciar=2963</t>
  </si>
  <si>
    <t>Dinámica de Cambio en temporada seca (Ene-Abr) durante los Años 2020-2021 en el Complejo Glaciar COCHAMÓ || Río Apretura/Río Cochamó/Río Puelo Entre Desague Laguna Tagua Tagua y Desembocadura</t>
  </si>
  <si>
    <t>Dinámica de Cambio en temporada seca (Ene-Abr) durante los Años 2020-2021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</si>
  <si>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https://servidormapa.azurewebsites.net/gr10/Dinamica?q=Q1&amp;p=20-21&amp;idGlaciar=2963</t>
  </si>
  <si>
    <t>https://servidormapa.azurewebsites.net/gr10/Dinamica?q=Q2&amp;p=17-18&amp;idGlaciar=2963</t>
  </si>
  <si>
    <t>https://servidormapa.azurewebsites.net/gr10/Dinamica?q=Q2&amp;p=18-19&amp;idGlaciar=2963</t>
  </si>
  <si>
    <t>https://servidormapa.azurewebsites.net/gr10/Dinamica?q=Q2&amp;p=19-20&amp;idGlaciar=2963</t>
  </si>
  <si>
    <t>Detalle de la Dinámica de Cambio en el Complejo Glaciar COCHAMÓ || Río Apretura/Río Cochamó/Río Puelo Entre Desague Laguna Tagua Tagua y Desembocadura</t>
  </si>
  <si>
    <t>Todas las cifras vinculadas al Complejo Glaciar COCHAMÓ || Río Apretura/Río Cochamó/Río Puelo Entre Desague Laguna Tagua Tagua y Desembocadura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</si>
  <si>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https://analytics.zoho.com/open-view/2395394000008984479?ZOHO_CRITERIA=%22Glaciares%2010%20Final%22.%22idZonGlac%22%3D2963</t>
  </si>
  <si>
    <t>Mapa descargable (pdf) de la Dinámica de Cambio en temporada seca (Ene-Abr) durante los Años 2017-2018 en el Complejo Glaciar COCHAMÓ || Río Apretura/Río Cochamó/Río Puelo Entre Desague Laguna Tagua Tagua y Desembocadura</t>
  </si>
  <si>
    <t>Mapa descargable (pdf) de la 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</si>
  <si>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https://sud-austral.github.io/Pdf2/Layout_Q1_17_18_Dinamica_R10/2963.pdf</t>
  </si>
  <si>
    <t>Mapa descargable (pdf) de la Dinámica de Cambio en temporada seca (Ene-Abr) durante los Años 2018-2019 en el Complejo Glaciar COCHAMÓ || Río Apretura/Río Cochamó/Río Puelo Entre Desague Laguna Tagua Tagua y Desembocadura</t>
  </si>
  <si>
    <t>Mapa descargable (pdf) de la 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</si>
  <si>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https://sud-austral.github.io/Pdf2/Layout_Q1_18_19_Dinamica_R10/2963.pdf</t>
  </si>
  <si>
    <t>Mapa descargable (pdf) de la Dinámica de Cambio en temporada seca (Ene-Abr) durante los  Años 2019-2020 en el Complejo Glaciar COCHAMÓ || Río Apretura/Río Cochamó/Río Puelo Entre Desague Laguna Tagua Tagua y Desembocadura</t>
  </si>
  <si>
    <t>Mapa descargable (pdf) de la 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</si>
  <si>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https://sud-austral.github.io/Pdf2/Layout_Q1_19_20_Dinamica_R10/2963.pdf</t>
  </si>
  <si>
    <t>Mapa descargable (pdf) de la Dinámica de Cambio en temporada seca (Ene-Abr) durante los Años 2020-2021 en el Complejo Glaciar COCHAMÓ || Río Apretura/Río Cochamó/Río Puelo Entre Desague Laguna Tagua Tagua y Desembocadura</t>
  </si>
  <si>
    <t>Mapa descargable (pdf) de la Dinámica de Cambio en temporada seca (Ene-Abr) durante los Años 2020-2021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</si>
  <si>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https://sud-austral.github.io/Pdf2/Layout_Q1_20_21_Dinamica_R10/2963.pdf</t>
  </si>
  <si>
    <t>https://sud-austral.github.io/Pdf2/Layout_Q2_17_18_Dinamica_R10/2963.pdf</t>
  </si>
  <si>
    <t>https://sud-austral.github.io/Pdf2/Layout_Q2_18_19_Dinamica_R10/2963.pdf</t>
  </si>
  <si>
    <t>https://sud-austral.github.io/Pdf2/Layout_Q2_19_20_Dinamica_R10/2963.pdf</t>
  </si>
  <si>
    <t>Superficie Máxima y Mínima en el Complejo Glaciar COCHAMÓ || Río Apretura/Río Cochamó/Río Puelo Entre Desague Laguna Tagua Tagua y Desembocadura</t>
  </si>
  <si>
    <t>Superficie Máxima y Mínima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</si>
  <si>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https://servidormapa.azurewebsites.net/gr10/maxmin?idGlaciar=2963</t>
  </si>
  <si>
    <t>Detalle de la Superficie Máxima y Mínima en el Complejo Glaciar COCHAMÓ || Río Apretura/Río Cochamó/Río Puelo Entre Desague Laguna Tagua Tagua y Desembocadura</t>
  </si>
  <si>
    <t>El detalle de las superficie máximas y mínimas, tanto en época seca (enero-abril) como en época fría (mayo-diciembre) para el Complejo Glaciar COCHAMÓ || Río Apretura/Río Cochamó/Río Puelo Entre Desague Laguna Tagua Tagua y Desembocadura se pueden consultar en este informe interactivo. Información generada a partir del procesamiento de imágenes satelitales Sentinel, realizado por DATA INTELLIGENCE.</t>
  </si>
  <si>
    <t>https://analytics.zoho.com/open-view/2395394000008979469?ZOHO_CRITERIA=%22Glaciares%2010%20Final%22.%22idZonGlac%22%3D2963</t>
  </si>
  <si>
    <t>Mapa descargable (pdf) con las Superficies Máximas y Mínimas en el Complejo Glaciar COCHAMÓ || Río Apretura/Río Cochamó/Río Puelo Entre Desague Laguna Tagua Tagua y Desembocadura</t>
  </si>
  <si>
    <t>Mapa descargable (pdf) con las Superficies Máximas y Mínimas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t>
  </si>
  <si>
    <t>https://sud-austral.github.io/Pdf2/Layout_Acumulaci%C3%B3n_Max_Min_Q1_Q2_R10/2963.pdf</t>
  </si>
  <si>
    <t>Complejo Glaciar COCHAMÓ-PUERTO MONTT || Costeras Entre Río Chilco (Excluido) y Río Petrohué/Lago Chapo</t>
  </si>
  <si>
    <t>Dinámica de Cambio en temporada seca (Ene-Abr) durante los Años 2017-2018 en el Complejo Glaciar COCHAMÓ-PUERTO MONTT || Costeras Entre Río Chilco (Excluido) y Río Petrohué/Lago Chapo</t>
  </si>
  <si>
    <t>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</si>
  <si>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https://servidormapa.azurewebsites.net/gr10/Dinamica?q=Q1&amp;p=17-18&amp;idGlaciar=3014</t>
  </si>
  <si>
    <t>Dinámica de Cambio en temporada seca (Ene-Abr) durante los Años 2018-2019 en el Complejo Glaciar COCHAMÓ-PUERTO MONTT || Costeras Entre Río Chilco (Excluido) y Río Petrohué/Lago Chapo</t>
  </si>
  <si>
    <t>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</si>
  <si>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https://servidormapa.azurewebsites.net/gr10/Dinamica?q=Q1&amp;p=18-19&amp;idGlaciar=3014</t>
  </si>
  <si>
    <t>Dinámica de Cambio en temporada seca (Ene-Abr) durante los  Años 2019-2020 en el Complejo Glaciar COCHAMÓ-PUERTO MONTT || Costeras Entre Río Chilco (Excluido) y Río Petrohué/Lago Chapo</t>
  </si>
  <si>
    <t>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</si>
  <si>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https://servidormapa.azurewebsites.net/gr10/Dinamica?q=Q1&amp;p=19-20&amp;idGlaciar=3014</t>
  </si>
  <si>
    <t>Dinámica de Cambio en temporada seca (Ene-Abr) durante los Años 2020-2021 en el Complejo Glaciar COCHAMÓ-PUERTO MONTT || Costeras Entre Río Chilco (Excluido) y Río Petrohué/Lago Chapo</t>
  </si>
  <si>
    <t>Dinámica de Cambio en temporada seca (Ene-Abr) durante los Años 2020-2021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</si>
  <si>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https://servidormapa.azurewebsites.net/gr10/Dinamica?q=Q1&amp;p=20-21&amp;idGlaciar=3014</t>
  </si>
  <si>
    <t>https://servidormapa.azurewebsites.net/gr10/Dinamica?q=Q2&amp;p=17-18&amp;idGlaciar=3014</t>
  </si>
  <si>
    <t>https://servidormapa.azurewebsites.net/gr10/Dinamica?q=Q2&amp;p=18-19&amp;idGlaciar=3014</t>
  </si>
  <si>
    <t>https://servidormapa.azurewebsites.net/gr10/Dinamica?q=Q2&amp;p=19-20&amp;idGlaciar=3014</t>
  </si>
  <si>
    <t>Detalle de la Dinámica de Cambio en el Complejo Glaciar COCHAMÓ-PUERTO MONTT || Costeras Entre Río Chilco (Excluido) y Río Petrohué/Lago Chapo</t>
  </si>
  <si>
    <t>Todas las cifras vinculadas al Complejo Glaciar COCHAMÓ-PUERTO MONTT || Costeras Entre Río Chilco (Excluido) y Río Petrohué/Lago Chapo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</si>
  <si>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https://analytics.zoho.com/open-view/2395394000008984479?ZOHO_CRITERIA=%22Glaciares%2010%20Final%22.%22idZonGlac%22%3D3014</t>
  </si>
  <si>
    <t>Mapa descargable (pdf) de la Dinámica de Cambio en temporada seca (Ene-Abr) durante los Años 2017-2018 en el Complejo Glaciar COCHAMÓ-PUERTO MONTT || Costeras Entre Río Chilco (Excluido) y Río Petrohué/Lago Chapo</t>
  </si>
  <si>
    <t>Mapa descargable (pdf) de la 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</si>
  <si>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https://sud-austral.github.io/Pdf2/Layout_Q1_17_18_Dinamica_R10/3014.pdf</t>
  </si>
  <si>
    <t>Mapa descargable (pdf) de la Dinámica de Cambio en temporada seca (Ene-Abr) durante los Años 2018-2019 en el Complejo Glaciar COCHAMÓ-PUERTO MONTT || Costeras Entre Río Chilco (Excluido) y Río Petrohué/Lago Chapo</t>
  </si>
  <si>
    <t>Mapa descargable (pdf) de la 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</si>
  <si>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https://sud-austral.github.io/Pdf2/Layout_Q1_18_19_Dinamica_R10/3014.pdf</t>
  </si>
  <si>
    <t>Mapa descargable (pdf) de la Dinámica de Cambio en temporada seca (Ene-Abr) durante los  Años 2019-2020 en el Complejo Glaciar COCHAMÓ-PUERTO MONTT || Costeras Entre Río Chilco (Excluido) y Río Petrohué/Lago Chapo</t>
  </si>
  <si>
    <t>Mapa descargable (pdf) de la 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</si>
  <si>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https://sud-austral.github.io/Pdf2/Layout_Q1_19_20_Dinamica_R10/3014.pdf</t>
  </si>
  <si>
    <t>Mapa descargable (pdf) de la Dinámica de Cambio en temporada seca (Ene-Abr) durante los Años 2020-2021 en el Complejo Glaciar COCHAMÓ-PUERTO MONTT || Costeras Entre Río Chilco (Excluido) y Río Petrohué/Lago Chapo</t>
  </si>
  <si>
    <t>Mapa descargable (pdf) de la Dinámica de Cambio en temporada seca (Ene-Abr) durante los Años 2020-2021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</si>
  <si>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https://sud-austral.github.io/Pdf2/Layout_Q1_20_21_Dinamica_R10/3014.pdf</t>
  </si>
  <si>
    <t>https://sud-austral.github.io/Pdf2/Layout_Q2_17_18_Dinamica_R10/3014.pdf</t>
  </si>
  <si>
    <t>https://sud-austral.github.io/Pdf2/Layout_Q2_18_19_Dinamica_R10/3014.pdf</t>
  </si>
  <si>
    <t>https://sud-austral.github.io/Pdf2/Layout_Q2_19_20_Dinamica_R10/3014.pdf</t>
  </si>
  <si>
    <t>Superficie Máxima y Mínima en el Complejo Glaciar COCHAMÓ-PUERTO MONTT || Costeras Entre Río Chilco (Excluido) y Río Petrohué/Lago Chapo</t>
  </si>
  <si>
    <t>Superficie Máxima y Mínima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</si>
  <si>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https://servidormapa.azurewebsites.net/gr10/maxmin?idGlaciar=3014</t>
  </si>
  <si>
    <t>Detalle de la Superficie Máxima y Mínima en el Complejo Glaciar COCHAMÓ-PUERTO MONTT || Costeras Entre Río Chilco (Excluido) y Río Petrohué/Lago Chapo</t>
  </si>
  <si>
    <t>El detalle de las superficie máximas y mínimas, tanto en época seca (enero-abril) como en época fría (mayo-diciembre) para el Complejo Glaciar COCHAMÓ-PUERTO MONTT || Costeras Entre Río Chilco (Excluido) y Río Petrohué/Lago Chapo se pueden consultar en este informe interactivo. Información generada a partir del procesamiento de imágenes satelitales Sentinel, realizado por DATA INTELLIGENCE.</t>
  </si>
  <si>
    <t>https://analytics.zoho.com/open-view/2395394000008979469?ZOHO_CRITERIA=%22Glaciares%2010%20Final%22.%22idZonGlac%22%3D3014</t>
  </si>
  <si>
    <t>Mapa descargable (pdf) con las Superficies Máximas y Mínimas en el Complejo Glaciar COCHAMÓ-PUERTO MONTT || Costeras Entre Río Chilco (Excluido) y Río Petrohué/Lago Chapo</t>
  </si>
  <si>
    <t>Mapa descargable (pdf) con las Superficies Máximas y Mínimas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t>
  </si>
  <si>
    <t>https://sud-austral.github.io/Pdf2/Layout_Acumulaci%C3%B3n_Max_Min_Q1_Q2_R10/3014.pdf</t>
  </si>
  <si>
    <t>Complejo Glaciar COCHAMÓ-PUERTO VARAS || Río Manso entre frontera y Río de Los Morros/Río Blanco</t>
  </si>
  <si>
    <t>Dinámica de Cambio en temporada seca (Ene-Abr) durante los Años 2017-2018 en el Complejo Glaciar COCHAMÓ-PUERTO VARAS || Río Manso entre frontera y Río de Los Morros/Río Blanco</t>
  </si>
  <si>
    <t>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</si>
  <si>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https://servidormapa.azurewebsites.net/gr10/Dinamica?q=Q1&amp;p=17-18&amp;idGlaciar=3072</t>
  </si>
  <si>
    <t>Dinámica de Cambio en temporada seca (Ene-Abr) durante los Años 2018-2019 en el Complejo Glaciar COCHAMÓ-PUERTO VARAS || Río Manso entre frontera y Río de Los Morros/Río Blanco</t>
  </si>
  <si>
    <t>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</si>
  <si>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https://servidormapa.azurewebsites.net/gr10/Dinamica?q=Q1&amp;p=18-19&amp;idGlaciar=3072</t>
  </si>
  <si>
    <t>Dinámica de Cambio en temporada seca (Ene-Abr) durante los  Años 2019-2020 en el Complejo Glaciar COCHAMÓ-PUERTO VARAS || Río Manso entre frontera y Río de Los Morros/Río Blanco</t>
  </si>
  <si>
    <t>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</si>
  <si>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https://servidormapa.azurewebsites.net/gr10/Dinamica?q=Q1&amp;p=19-20&amp;idGlaciar=3072</t>
  </si>
  <si>
    <t>Dinámica de Cambio en temporada seca (Ene-Abr) durante los Años 2020-2021 en el Complejo Glaciar COCHAMÓ-PUERTO VARAS || Río Manso entre frontera y Río de Los Morros/Río Blanco</t>
  </si>
  <si>
    <t>Dinámica de Cambio en temporada seca (Ene-Abr) durante los Años 2020-2021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</si>
  <si>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https://servidormapa.azurewebsites.net/gr10/Dinamica?q=Q1&amp;p=20-21&amp;idGlaciar=3072</t>
  </si>
  <si>
    <t>https://servidormapa.azurewebsites.net/gr10/Dinamica?q=Q2&amp;p=17-18&amp;idGlaciar=3072</t>
  </si>
  <si>
    <t>https://servidormapa.azurewebsites.net/gr10/Dinamica?q=Q2&amp;p=18-19&amp;idGlaciar=3072</t>
  </si>
  <si>
    <t>https://servidormapa.azurewebsites.net/gr10/Dinamica?q=Q2&amp;p=19-20&amp;idGlaciar=3072</t>
  </si>
  <si>
    <t>Detalle de la Dinámica de Cambio en el Complejo Glaciar COCHAMÓ-PUERTO VARAS || Río Manso entre frontera y Río de Los Morros/Río Blanco</t>
  </si>
  <si>
    <t>Todas las cifras vinculadas al Complejo Glaciar COCHAMÓ-PUERTO VARAS || Río Manso entre frontera y Río de Los Morros/Río Blanco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</si>
  <si>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https://analytics.zoho.com/open-view/2395394000008984479?ZOHO_CRITERIA=%22Glaciares%2010%20Final%22.%22idZonGlac%22%3D3072</t>
  </si>
  <si>
    <t>Mapa descargable (pdf) de la Dinámica de Cambio en temporada seca (Ene-Abr) durante los Años 2017-2018 en el Complejo Glaciar COCHAMÓ-PUERTO VARAS || Río Manso entre frontera y Río de Los Morros/Río Blanco</t>
  </si>
  <si>
    <t>Mapa descargable (pdf) de la 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</si>
  <si>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https://sud-austral.github.io/Pdf2/Layout_Q1_17_18_Dinamica_R10/3072.pdf</t>
  </si>
  <si>
    <t>Mapa descargable (pdf) de la Dinámica de Cambio en temporada seca (Ene-Abr) durante los Años 2018-2019 en el Complejo Glaciar COCHAMÓ-PUERTO VARAS || Río Manso entre frontera y Río de Los Morros/Río Blanco</t>
  </si>
  <si>
    <t>Mapa descargable (pdf) de la 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</si>
  <si>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https://sud-austral.github.io/Pdf2/Layout_Q1_18_19_Dinamica_R10/3072.pdf</t>
  </si>
  <si>
    <t>Mapa descargable (pdf) de la Dinámica de Cambio en temporada seca (Ene-Abr) durante los  Años 2019-2020 en el Complejo Glaciar COCHAMÓ-PUERTO VARAS || Río Manso entre frontera y Río de Los Morros/Río Blanco</t>
  </si>
  <si>
    <t>Mapa descargable (pdf) de la 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</si>
  <si>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https://sud-austral.github.io/Pdf2/Layout_Q1_19_20_Dinamica_R10/3072.pdf</t>
  </si>
  <si>
    <t>Mapa descargable (pdf) de la Dinámica de Cambio en temporada seca (Ene-Abr) durante los Años 2020-2021 en el Complejo Glaciar COCHAMÓ-PUERTO VARAS || Río Manso entre frontera y Río de Los Morros/Río Blanco</t>
  </si>
  <si>
    <t>Mapa descargable (pdf) de la Dinámica de Cambio en temporada seca (Ene-Abr) durante los Años 2020-2021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</si>
  <si>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https://sud-austral.github.io/Pdf2/Layout_Q1_20_21_Dinamica_R10/3072.pdf</t>
  </si>
  <si>
    <t>https://sud-austral.github.io/Pdf2/Layout_Q2_17_18_Dinamica_R10/3072.pdf</t>
  </si>
  <si>
    <t>https://sud-austral.github.io/Pdf2/Layout_Q2_18_19_Dinamica_R10/3072.pdf</t>
  </si>
  <si>
    <t>https://sud-austral.github.io/Pdf2/Layout_Q2_19_20_Dinamica_R10/3072.pdf</t>
  </si>
  <si>
    <t>Superficie Máxima y Mínima en el Complejo Glaciar COCHAMÓ-PUERTO VARAS || Río Manso entre frontera y Río de Los Morros/Río Blanco</t>
  </si>
  <si>
    <t>Superficie Máxima y Mínima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</si>
  <si>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https://servidormapa.azurewebsites.net/gr10/maxmin?idGlaciar=3072</t>
  </si>
  <si>
    <t>Detalle de la Superficie Máxima y Mínima en el Complejo Glaciar COCHAMÓ-PUERTO VARAS || Río Manso entre frontera y Río de Los Morros/Río Blanco</t>
  </si>
  <si>
    <t>El detalle de las superficie máximas y mínimas, tanto en época seca (enero-abril) como en época fría (mayo-diciembre) para el Complejo Glaciar COCHAMÓ-PUERTO VARAS || Río Manso entre frontera y Río de Los Morros/Río Blanco se pueden consultar en este informe interactivo. Información generada a partir del procesamiento de imágenes satelitales Sentinel, realizado por DATA INTELLIGENCE.</t>
  </si>
  <si>
    <t>https://analytics.zoho.com/open-view/2395394000008979469?ZOHO_CRITERIA=%22Glaciares%2010%20Final%22.%22idZonGlac%22%3D3072</t>
  </si>
  <si>
    <t>Mapa descargable (pdf) con las Superficies Máximas y Mínimas en el Complejo Glaciar COCHAMÓ-PUERTO VARAS || Río Manso entre frontera y Río de Los Morros/Río Blanco</t>
  </si>
  <si>
    <t>Mapa descargable (pdf) con las Superficies Máximas y Mínimas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t>
  </si>
  <si>
    <t>https://sud-austral.github.io/Pdf2/Layout_Acumulaci%C3%B3n_Max_Min_Q1_Q2_R10/3072.pdf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</si>
</sst>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u/>
      <sz val="8"/>
      <color theme="10"/>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1">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8" tint="-0.499984740745262"/>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0" fillId="0" borderId="0" xfId="0" pivotButton="1"/>
    <xf numFmtId="0" fontId="11" fillId="7" borderId="0" xfId="0" applyFont="1" applyFill="1"/>
    <xf numFmtId="0" fontId="10"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5" borderId="4" xfId="0" applyFont="1" applyFill="1" applyBorder="1" applyAlignment="1">
      <alignment horizontal="left" vertical="center" wrapText="1"/>
    </xf>
    <xf numFmtId="0" fontId="1" fillId="3" borderId="4"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5" fillId="0" borderId="1" xfId="1" applyFont="1" applyBorder="1" applyAlignment="1">
      <alignment vertical="top" wrapText="1"/>
    </xf>
    <xf numFmtId="0" fontId="3" fillId="0" borderId="1" xfId="0" quotePrefix="1" applyFont="1" applyBorder="1" applyAlignment="1">
      <alignment horizontal="center" vertical="top" wrapText="1"/>
    </xf>
    <xf numFmtId="0" fontId="1" fillId="8" borderId="2" xfId="0" applyFont="1" applyFill="1" applyBorder="1" applyAlignment="1">
      <alignment horizontal="left" vertical="center" wrapText="1"/>
    </xf>
    <xf numFmtId="0" fontId="6" fillId="0" borderId="1" xfId="0" applyFont="1" applyBorder="1" applyAlignment="1">
      <alignment horizontal="center" vertical="top"/>
    </xf>
    <xf numFmtId="0" fontId="9" fillId="0" borderId="0" xfId="0" applyFont="1" applyAlignment="1">
      <alignment horizontal="center"/>
    </xf>
    <xf numFmtId="0" fontId="10" fillId="3" borderId="0" xfId="0" applyFont="1" applyFill="1"/>
    <xf numFmtId="0" fontId="9" fillId="4" borderId="0" xfId="0" applyFont="1" applyFill="1" applyAlignment="1">
      <alignment horizontal="center"/>
    </xf>
    <xf numFmtId="0" fontId="7"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3" fillId="0" borderId="5" xfId="0" applyFont="1" applyBorder="1" applyAlignment="1">
      <alignment horizontal="left" vertical="top" wrapText="1"/>
    </xf>
    <xf numFmtId="0" fontId="4" fillId="0" borderId="1" xfId="0" applyFont="1" applyBorder="1" applyAlignment="1">
      <alignment horizontal="center" vertical="top" wrapText="1"/>
    </xf>
    <xf numFmtId="0" fontId="4" fillId="0" borderId="1" xfId="0" applyNumberFormat="1" applyFont="1" applyBorder="1" applyAlignment="1">
      <alignment horizontal="left" vertical="top" wrapText="1"/>
    </xf>
    <xf numFmtId="0" fontId="0" fillId="0" borderId="0" xfId="0" applyFill="1"/>
    <xf numFmtId="0" fontId="3" fillId="0" borderId="1" xfId="0" applyFont="1" applyFill="1" applyBorder="1" applyAlignment="1">
      <alignment horizontal="center" vertical="top" wrapText="1"/>
    </xf>
    <xf numFmtId="0" fontId="4" fillId="0" borderId="1" xfId="0" applyNumberFormat="1" applyFont="1" applyFill="1" applyBorder="1" applyAlignment="1">
      <alignment horizontal="left" vertical="top" wrapText="1"/>
    </xf>
    <xf numFmtId="0" fontId="4" fillId="0" borderId="1" xfId="0" applyFont="1" applyFill="1" applyBorder="1" applyAlignment="1">
      <alignment horizontal="center" vertical="top" wrapText="1"/>
    </xf>
    <xf numFmtId="0" fontId="4" fillId="0" borderId="1" xfId="0" applyFont="1" applyFill="1" applyBorder="1" applyAlignment="1">
      <alignment vertical="top" wrapText="1"/>
    </xf>
    <xf numFmtId="0" fontId="3" fillId="0" borderId="5" xfId="0" applyFont="1" applyFill="1" applyBorder="1" applyAlignment="1">
      <alignment horizontal="left" vertical="top" wrapText="1"/>
    </xf>
    <xf numFmtId="0" fontId="3" fillId="0" borderId="4" xfId="0" applyFont="1" applyBorder="1" applyAlignment="1">
      <alignment horizontal="center" vertical="top" wrapText="1"/>
    </xf>
    <xf numFmtId="0" fontId="4" fillId="0" borderId="4" xfId="0" applyNumberFormat="1" applyFont="1" applyBorder="1" applyAlignment="1">
      <alignment horizontal="left" vertical="top" wrapText="1"/>
    </xf>
    <xf numFmtId="0" fontId="4" fillId="0" borderId="4" xfId="0" applyFont="1" applyBorder="1" applyAlignment="1">
      <alignment horizontal="center" vertical="top" wrapText="1"/>
    </xf>
    <xf numFmtId="0" fontId="5" fillId="0" borderId="4" xfId="1" applyFont="1" applyBorder="1" applyAlignment="1">
      <alignment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9" fillId="4" borderId="0" xfId="0" quotePrefix="1" applyFont="1" applyFill="1" applyAlignment="1">
      <alignment horizontal="center"/>
    </xf>
    <xf numFmtId="0" fontId="0" fillId="9" borderId="0" xfId="0" applyFill="1"/>
    <xf numFmtId="0" fontId="10" fillId="7" borderId="0" xfId="0" applyFont="1" applyFill="1"/>
    <xf numFmtId="0" fontId="6" fillId="0" borderId="1" xfId="0" applyFont="1" applyFill="1" applyBorder="1" applyAlignment="1">
      <alignment horizontal="center" vertical="top" wrapText="1"/>
    </xf>
    <xf numFmtId="0" fontId="6" fillId="0" borderId="4" xfId="0" applyFont="1" applyFill="1" applyBorder="1" applyAlignment="1">
      <alignment horizontal="center" vertical="top" wrapText="1"/>
    </xf>
    <xf numFmtId="0" fontId="7" fillId="0" borderId="1" xfId="0" applyFont="1" applyFill="1" applyBorder="1" applyAlignment="1">
      <alignment horizontal="center" vertical="center"/>
    </xf>
    <xf numFmtId="0" fontId="7" fillId="0" borderId="4" xfId="0" applyFont="1" applyFill="1" applyBorder="1" applyAlignment="1">
      <alignment horizontal="center" vertical="center"/>
    </xf>
    <xf numFmtId="0" fontId="3" fillId="0" borderId="4" xfId="0" applyFont="1" applyFill="1" applyBorder="1" applyAlignment="1">
      <alignment horizontal="center" vertical="top" wrapText="1"/>
    </xf>
    <xf numFmtId="0" fontId="3" fillId="10" borderId="1" xfId="0" quotePrefix="1" applyFont="1" applyFill="1" applyBorder="1" applyAlignment="1">
      <alignment horizontal="center" vertical="top" wrapText="1"/>
    </xf>
    <xf numFmtId="0" fontId="5" fillId="0" borderId="1" xfId="1" applyFont="1" applyFill="1" applyBorder="1" applyAlignment="1">
      <alignment vertical="top" wrapText="1"/>
    </xf>
    <xf numFmtId="0" fontId="6" fillId="0" borderId="1" xfId="0" applyNumberFormat="1" applyFont="1" applyBorder="1" applyAlignment="1">
      <alignment horizontal="center" vertical="top"/>
    </xf>
    <xf numFmtId="0" fontId="7" fillId="0" borderId="4" xfId="0" applyFont="1" applyBorder="1" applyAlignment="1">
      <alignment horizontal="center" vertical="top" wrapText="1"/>
    </xf>
    <xf numFmtId="0" fontId="6" fillId="0" borderId="4" xfId="0" applyNumberFormat="1" applyFont="1" applyBorder="1" applyAlignment="1">
      <alignment horizontal="center" vertical="top"/>
    </xf>
    <xf numFmtId="0" fontId="6" fillId="0" borderId="1" xfId="0" applyFont="1" applyBorder="1" applyAlignment="1">
      <alignment horizontal="center" vertical="top" wrapText="1"/>
    </xf>
    <xf numFmtId="0" fontId="6" fillId="0" borderId="4" xfId="0" applyFont="1" applyBorder="1" applyAlignment="1">
      <alignment horizontal="center" vertical="top" wrapText="1"/>
    </xf>
  </cellXfs>
  <cellStyles count="2">
    <cellStyle name="Hipervínculo" xfId="1" builtinId="8"/>
    <cellStyle name="Normal" xfId="0" builtinId="0"/>
  </cellStyles>
  <dxfs count="69">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sz val="9"/>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9" tint="0.3999755851924192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theme="0"/>
      </font>
    </dxf>
    <dxf>
      <fill>
        <patternFill patternType="solid">
          <bgColor rgb="FFFF0000"/>
        </patternFill>
      </fill>
    </dxf>
    <dxf>
      <alignment horizontal="center"/>
    </dxf>
    <dxf>
      <font>
        <color theme="0"/>
      </font>
      <fill>
        <patternFill patternType="solid">
          <fgColor indexed="64"/>
          <bgColor rgb="FFFF0000"/>
        </patternFill>
      </fill>
    </dxf>
    <dxf>
      <font>
        <b/>
        <i val="0"/>
        <strike val="0"/>
        <condense val="0"/>
        <extend val="0"/>
        <outline val="0"/>
        <shadow val="0"/>
        <u val="none"/>
        <vertAlign val="baseline"/>
        <sz val="9"/>
        <color theme="1"/>
        <name val="Calibri"/>
        <family val="2"/>
        <scheme val="minor"/>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9"/>
        <color theme="1"/>
        <name val="Calibri"/>
        <family val="2"/>
        <scheme val="minor"/>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9"/>
        <color theme="1"/>
        <name val="Calibri"/>
        <family val="2"/>
        <scheme val="minor"/>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9"/>
        <color theme="1"/>
        <name val="Calibri"/>
        <family val="2"/>
        <scheme val="minor"/>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sz val="9"/>
      </font>
      <numFmt numFmtId="0" formatCode="Genera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8"/>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56.342480092593" createdVersion="7" refreshedVersion="7" minRefreshableVersion="3" recordCount="4678" xr:uid="{8FBF8968-6F1D-4FB3-A103-E788B558106B}">
  <cacheSource type="worksheet">
    <worksheetSource ref="A1:U4679" sheet="Sitio Público"/>
  </cacheSource>
  <cacheFields count="21">
    <cacheField name="id" numFmtId="0">
      <sharedItems containsSemiMixedTypes="0" containsString="0" containsNumber="1" containsInteger="1" minValue="1" maxValue="4678"/>
    </cacheField>
    <cacheField name="idcoleccion" numFmtId="0">
      <sharedItems containsMixedTypes="1" containsNumber="1" containsInteger="1" minValue="0" maxValue="777" count="20">
        <s v="000"/>
        <n v="0" u="1"/>
        <n v="100" u="1"/>
        <n v="104" u="1"/>
        <n v="108" u="1"/>
        <n v="103" u="1"/>
        <n v="107" u="1"/>
        <n v="300" u="1"/>
        <n v="400" u="1"/>
        <n v="111" u="1"/>
        <n v="102" u="1"/>
        <n v="1" u="1"/>
        <n v="106" u="1"/>
        <n v="777" u="1"/>
        <n v="110" u="1"/>
        <n v="360" u="1"/>
        <n v="101" u="1"/>
        <n v="105" u="1"/>
        <n v="109" u="1"/>
        <n v="140" u="1"/>
      </sharedItems>
    </cacheField>
    <cacheField name="coleccion" numFmtId="0">
      <sharedItems count="6">
        <s v="Violencia Contra la Mujer"/>
        <s v="Enfermedades Mundiales"/>
        <s v="Ingresos Históricos"/>
        <s v="Economía"/>
        <s v="Agricultura"/>
        <s v="Glaciares"/>
      </sharedItems>
    </cacheField>
    <cacheField name="sector" numFmtId="0">
      <sharedItems/>
    </cacheField>
    <cacheField name="Filtro URL" numFmtId="0">
      <sharedItems containsSemiMixedTypes="0" containsString="0" containsNumber="1" containsInteger="1" minValue="0" maxValue="1001040050"/>
    </cacheField>
    <cacheField name="tema" numFmtId="0">
      <sharedItems count="70">
        <s v="Aprehensiones, Casos Policiales, Denuncias y Detenciones"/>
        <s v="Sentencias"/>
        <s v="Aprehensiones"/>
        <s v="Denuncias"/>
        <s v="Detenciones"/>
        <s v="Casos"/>
        <s v="Casos Policiales"/>
        <s v="Ocurrencia"/>
        <s v="Relación Víctima-Femicida"/>
        <s v="Delitos Violentos"/>
        <s v="Delitos Contra la Vida, Integridad o Dignidad Personal"/>
        <s v="Delitos (todos)"/>
        <s v="Centros de la Mujer"/>
        <s v="Concepto de Atención"/>
        <s v="Edad víctimas"/>
        <s v="Juzgados de Garantía"/>
        <s v="Atenciones de Salud"/>
        <s v="Servicio Nacional de Salud"/>
        <s v="Vacunación"/>
        <s v="Etapas Paso a Paso"/>
        <s v="Paso a Paso y Vacunación"/>
        <s v="Activos"/>
        <s v="Casos Confirmados"/>
        <s v="Residencias"/>
        <s v="Exámenes PCR"/>
        <s v="Paso a Paso y Activos"/>
        <s v="Fallecidos"/>
        <s v="Positividad"/>
        <s v="Ingreso Promedio Comunal"/>
        <s v="Ingreso Promedio Regional"/>
        <s v="Superficie No Habitacional"/>
        <s v="Desembarque Artesanal"/>
        <s v="Ocupación"/>
        <s v="Pórticos y Peajes"/>
        <s v="Precio y Rendimiento"/>
        <s v="Carga Marítima"/>
        <s v="Supermercados"/>
        <s v="Índice de Producción Manufacturera"/>
        <s v="Desembarque Industrial"/>
        <s v="Superficie Habitacional"/>
        <s v="Cosechas Acuícolas"/>
        <s v="Parque Vehicular"/>
        <s v="Índice de Producción"/>
        <s v="Superficie Habitacional y No Habitacional"/>
        <s v="Viviendas"/>
        <s v="Cobre"/>
        <s v="Distribución Eléctrica"/>
        <s v="Oro"/>
        <s v="Madera"/>
        <s v="Número de empleados"/>
        <s v="Empresas Agroindustriales por Producto (Fruta/Hortaliza/Otro)"/>
        <s v="Fruta"/>
        <s v="Método Riego"/>
        <s v="Rendimiento por Cultivo"/>
        <s v="Especie Plantada"/>
        <s v="Volumen de fruta"/>
        <s v="Rendimiento por Tipo de Cultivo"/>
        <s v="Tipo de Cultivo"/>
        <s v="Frutas"/>
        <s v="Producción agrícola"/>
        <s v="Hortalizas"/>
        <s v="Empresas Agroindustriales por Procesamiento"/>
        <s v="Sistema Plantación"/>
        <s v="Variedades Plantadas"/>
        <s v="Superficie Comunal"/>
        <s v="Superficie Ganancia-Pérdida y Sin Cambio"/>
        <s v="Superficie Máxima y Mínima de Nieve"/>
        <s v="Indicadores de Desarrollo Personal y Social" u="1"/>
        <s v="Ingreso Promedio Nacional" u="1"/>
        <s v="otro" u="1"/>
      </sharedItems>
    </cacheField>
    <cacheField name="contenido" numFmtId="0">
      <sharedItems count="49">
        <s v="Violencia Intrafamiliar"/>
        <s v="Violación"/>
        <s v="Violencia Económica"/>
        <s v="Abuso Sexual"/>
        <s v="Femicidios"/>
        <s v="Sentencias por delitos vinculados a la mujer"/>
        <s v="Centros de Apoyo"/>
        <s v="Atenciones de Salud por Violencia de Género"/>
        <s v="Evolución Vacunación"/>
        <s v="Paso a Paso"/>
        <s v="Evolución COVID-19"/>
        <s v="Asistencia"/>
        <s v="Diagnóstico"/>
        <s v="Ingreso por Sexo-Alfabetismo"/>
        <s v="Ingreso por Alfabetismo"/>
        <s v="Ingreso Promedio Mensual"/>
        <s v="Ingreso por Sexo"/>
        <s v="Ingreso por Etnia"/>
        <s v="Construcción"/>
        <s v="Pesca"/>
        <s v="Turismo"/>
        <s v="Transporte"/>
        <s v="Transporte Carga"/>
        <s v="Comercio"/>
        <s v="Manufacturas"/>
        <s v="Minería"/>
        <s v="Electricidad"/>
        <s v="Silvoagropecuario"/>
        <s v="Catastro agrícola"/>
        <s v="Empresas"/>
        <s v="Exportaciones"/>
        <s v="Plantaciones"/>
        <s v="Rendimiento"/>
        <s v="Importaciones"/>
        <s v="Precios"/>
        <s v="Estadísticas de cultivos"/>
        <s v="Dinámica de Cambio de Glaciares en temporada seca (Ene-Abr)"/>
        <s v="Dinámica de Cambio de Glaciares en temporada fria (May-Dic)"/>
        <s v="Dinámica de Cambio de Glaciares"/>
        <s v="Superficie de Glaciares"/>
        <s v="Ingresos Regionales" u="1"/>
        <s v="Hábitos de vida saludable" u="1"/>
        <s v="Ingresos Nacionales" u="1"/>
        <s v="Indicadores de Desarrollo Personal y Social" u="1"/>
        <s v="Clima de Convivencia escolar" u="1"/>
        <s v="Ingresos Comunales" u="1"/>
        <s v="Otro" u="1"/>
        <s v="Participación y formación ciudadana" u="1"/>
        <s v="Autoestima y Motivación" u="1"/>
      </sharedItems>
    </cacheField>
    <cacheField name="escala" numFmtId="0">
      <sharedItems count="8">
        <s v="Comuna"/>
        <s v="Región"/>
        <s v="País"/>
        <s v="Regional" u="1"/>
        <s v="Comunal" u="1"/>
        <s v="Nacional" u="1"/>
        <s v="País de Destino" u="1"/>
        <s v="Región de Origen" u="1"/>
      </sharedItems>
    </cacheField>
    <cacheField name="territorio" numFmtId="0">
      <sharedItems containsBlank="1" count="447">
        <s v="Pumanque"/>
        <s v="Región de Magallanes"/>
        <s v="Ercilla"/>
        <s v="Chaitén"/>
        <s v="Hualqui"/>
        <s v="Pemuco"/>
        <s v="Paredones"/>
        <s v="La Pintana"/>
        <s v="Vallenar"/>
        <s v="Los Muermos"/>
        <s v="La Unión"/>
        <s v="Melipilla"/>
        <s v="Cerro Navia"/>
        <s v="Región Metropolitana"/>
        <s v="Cauquenes"/>
        <s v="Fresia"/>
        <s v="San Pedro de Atacama"/>
        <s v="Victoria"/>
        <s v="Iquique"/>
        <s v="Lebu"/>
        <s v="Río Ibáñez"/>
        <s v="Corral"/>
        <s v="Illapel"/>
        <s v="Pinto"/>
        <s v="Región de Los Lagos"/>
        <s v="Coltauco"/>
        <s v="Natales"/>
        <s v="Retiro"/>
        <s v="Santiago"/>
        <s v="Puente Alto"/>
        <s v="Vitacura"/>
        <s v="Antofagasta"/>
        <s v="Curaco de Vélez"/>
        <s v="Villa Alegre"/>
        <s v="Quilleco"/>
        <s v="Peumo"/>
        <s v="Puyehue"/>
        <s v="Puqueldón"/>
        <s v="Alto del Carmen"/>
        <s v="Molina"/>
        <s v="Curanilahue"/>
        <s v="Romeral"/>
        <s v="La Cruz"/>
        <s v="Peñaflor"/>
        <s v="Cunco"/>
        <s v="Taltal"/>
        <s v="San Javier"/>
        <s v="Treguaco"/>
        <s v="Gorbea"/>
        <s v="Santo Domingo"/>
        <s v="Rengo"/>
        <s v="Ovalle"/>
        <s v="Tucapel"/>
        <s v="Quillota"/>
        <s v="Parral"/>
        <s v="Machalí"/>
        <s v="La Serena"/>
        <s v="Pichidegua"/>
        <s v="Guaitecas"/>
        <s v="San Esteban"/>
        <s v="Llanquihue"/>
        <s v="Olmué"/>
        <s v="Ollagüe"/>
        <s v="Valdivia"/>
        <s v="Peralillo"/>
        <s v="Providencia"/>
        <s v="Teodoro Schmidt"/>
        <s v="Quintero"/>
        <s v="Frutillar"/>
        <s v="Chillán"/>
        <s v="San Joaquín"/>
        <s v="Sagrada Familia"/>
        <s v="Quellón"/>
        <s v="Placilla"/>
        <s v="Río Hurtado"/>
        <s v="Región de Antofagasta"/>
        <s v="Vilcún"/>
        <s v="Región de Atacama"/>
        <s v="Región de Tarapacá"/>
        <s v="Renca"/>
        <s v="Limache"/>
        <s v="Yungay"/>
        <s v="Pedro Aguirre Cerda"/>
        <s v="San Clemente"/>
        <s v="Nueva Imperial"/>
        <s v="Región de Aysén"/>
        <s v="Recoleta"/>
        <s v="Región de La Araucanía"/>
        <s v="Graneros"/>
        <s v="Futrono"/>
        <s v="Melipeuco"/>
        <s v="Vicuña"/>
        <s v="Talcahuano"/>
        <s v="Diego de Almagro"/>
        <s v="Nacimiento"/>
        <s v="Curacaví"/>
        <s v="Malloa"/>
        <s v="Pelluhue"/>
        <s v="Región de Arica y Parinacota"/>
        <s v="Región de Coquimbo"/>
        <s v="Santa María"/>
        <s v="Viña del Mar"/>
        <s v="Calera de Tango"/>
        <s v="María Elena"/>
        <s v="Los Lagos"/>
        <s v="Cabo de Hornos"/>
        <s v="San Pedro de la Paz"/>
        <s v="Puchuncaví"/>
        <s v="Río Negro"/>
        <s v="Cisnes"/>
        <s v="Lo Barnechea"/>
        <s v="Bulnes"/>
        <s v="Quemchi"/>
        <s v="Chile"/>
        <s v="Hijuelas"/>
        <s v="Padre Hurtado"/>
        <s v="Macul"/>
        <s v="Río Claro"/>
        <s v="Pichilemu"/>
        <s v="Purén"/>
        <s v="Ñuñoa"/>
        <s v="Ancud"/>
        <s v="Coquimbo"/>
        <s v="Peñalolén"/>
        <s v="La Estrella"/>
        <s v="Chillán Viejo"/>
        <s v="San Pablo"/>
        <s v="Puerto Montt"/>
        <s v="Tocopilla"/>
        <s v="Las Condes"/>
        <s v="San Fernando"/>
        <s v="Cochamó"/>
        <s v="Los Andes"/>
        <s v="Calera"/>
        <s v="Independencia"/>
        <s v="Los Vilos"/>
        <s v="Caldera"/>
        <s v="San Bernardo"/>
        <s v="Punta Arenas"/>
        <s v="Paine"/>
        <s v="Renaico"/>
        <s v="Angol"/>
        <s v="Cabildo"/>
        <s v="Codegua"/>
        <s v="Papudo"/>
        <s v="La Cisterna"/>
        <s v="Laguna Blanca"/>
        <s v="Castro"/>
        <s v="Ninhue"/>
        <s v="Dalcahue"/>
        <s v="Rauco"/>
        <s v="San Vicente"/>
        <s v="Quirihue"/>
        <s v="Pucón"/>
        <s v="Ránquil"/>
        <s v="Temuco"/>
        <s v="Región de Ñuble"/>
        <s v="Padre las Casas"/>
        <s v="Cañete"/>
        <s v="Nancagua"/>
        <s v="Las Cabras"/>
        <s v="Llaillay"/>
        <s v="Colina"/>
        <s v="Región de Maule"/>
        <s v="Arauco"/>
        <s v="San Pedro"/>
        <s v="Pirque"/>
        <s v="Villarrica"/>
        <s v="Putaendo"/>
        <s v="Paillaco"/>
        <s v="Aisén"/>
        <s v="General Lagos"/>
        <s v="Ñiquén"/>
        <s v="Tiltil"/>
        <s v="Quinchao"/>
        <s v="Huasco"/>
        <s v="Quilpué"/>
        <s v="Nogales"/>
        <s v="Región de O'Higgins"/>
        <s v="Loncoche"/>
        <s v="Calama"/>
        <s v="Galvarino"/>
        <s v="Catemu"/>
        <s v="Mariquina"/>
        <s v="Región de Valparaíso"/>
        <s v="Quillón"/>
        <s v="Doñihue"/>
        <s v="San Fabián"/>
        <s v="Valparaíso"/>
        <s v="Tortel"/>
        <s v="El Bosque"/>
        <s v="Coronel"/>
        <s v="Región del Biobío"/>
        <s v="Lago Ranco"/>
        <s v="Tomé"/>
        <s v="Juan Fernández"/>
        <s v="Palmilla"/>
        <s v="Arica"/>
        <s v="Lo Espejo"/>
        <s v="Combarbalá"/>
        <s v="Yumbel"/>
        <s v="Putre"/>
        <s v="Laja"/>
        <s v="Mulchén"/>
        <s v="Vichuquén"/>
        <s v="Salamanca"/>
        <s v="Saavedra"/>
        <s v="Litueche"/>
        <s v="San Juan de La Costa"/>
        <s v="Palena"/>
        <s v="Lumaco"/>
        <s v="Quilaco"/>
        <s v="Santa Cruz"/>
        <s v="Teno"/>
        <s v="Chimbarongo"/>
        <s v="El Monte"/>
        <s v="Quilicura"/>
        <s v="Cholchol"/>
        <s v="Panguipulli"/>
        <s v="Rinconada"/>
        <s v="Chile Chico"/>
        <s v="Zapallar"/>
        <s v="Linares"/>
        <s v="Pica"/>
        <s v="La Reina"/>
        <s v="La Ligua"/>
        <s v="Región de Los Ríos"/>
        <s v="Freire"/>
        <s v="Máfil"/>
        <s v="Quinta Normal"/>
        <s v="Chañaral"/>
        <s v="Colchane"/>
        <s v="Lota"/>
        <s v="Constitución"/>
        <s v="El Carmen"/>
        <s v="Futaleufú"/>
        <s v="Curacautín"/>
        <s v="Timaukel"/>
        <s v="Lo Prado"/>
        <s v="Canela"/>
        <s v="Isla de Maipo"/>
        <s v="Cobquecura"/>
        <s v="Tirúa"/>
        <s v="San Ramón"/>
        <s v="Isla de Pascua"/>
        <s v="Mejillones"/>
        <s v="Osorno"/>
        <s v="Toltén"/>
        <s v="La Higuera"/>
        <s v="Curepto"/>
        <s v="Rancagua"/>
        <s v="Río Verde"/>
        <s v="Colbún"/>
        <s v="San José de Maipo"/>
        <s v="Maipú"/>
        <s v="Longaví"/>
        <s v="Huechuraba"/>
        <s v="Empedrado"/>
        <s v="Conchalí"/>
        <s v="Traiguén"/>
        <s v="Antuco"/>
        <s v="Chanco"/>
        <s v="Florida"/>
        <s v="Chépica"/>
        <s v="Concón"/>
        <s v="Calle Larga"/>
        <s v="Casablanca"/>
        <s v="Lampa"/>
        <s v="Los Angeles"/>
        <s v="Curicó"/>
        <s v="Pozo Almonte"/>
        <s v="Pudahuel"/>
        <s v="La Granja"/>
        <s v="Coihaique"/>
        <s v="Los Alamos"/>
        <s v="Curarrehue"/>
        <s v="Camarones"/>
        <s v="San Rafael"/>
        <s v="Mostazal"/>
        <s v="Alto Biobío"/>
        <s v="San Miguel"/>
        <s v="Queilén"/>
        <s v="Cartagena"/>
        <s v="Copiapó"/>
        <s v="Andacollo"/>
        <s v="Pitrufquén"/>
        <s v="Cabrero"/>
        <s v="Hualaihué"/>
        <s v="Perquenco"/>
        <s v="Talagante"/>
        <s v="Requínoa"/>
        <s v="Pelarco"/>
        <s v="Olivar"/>
        <s v="San Nicolás"/>
        <s v="Maule"/>
        <s v="Primavera"/>
        <s v="Lolol"/>
        <s v="Porvenir"/>
        <s v="Panquehue"/>
        <s v="Chonchi"/>
        <s v="Contulmo"/>
        <s v="Huara"/>
        <s v="Maullín"/>
        <s v="San Ignacio"/>
        <s v="El Tabo"/>
        <s v="San Felipe"/>
        <s v="Coihueco"/>
        <s v="El Quisco"/>
        <s v="Penco"/>
        <s v="Coelemu"/>
        <s v="San Carlos"/>
        <s v="Petorca"/>
        <s v="Punitaqui"/>
        <s v="San Rosendo"/>
        <s v="Lautaro"/>
        <s v="Tierra Amarilla"/>
        <s v="O'Higgins"/>
        <s v="Carahue"/>
        <s v="Estación Central"/>
        <s v="Río Bueno"/>
        <s v="Puerto Varas"/>
        <s v="Lonquimay"/>
        <s v="Talca"/>
        <s v="Cochrane"/>
        <s v="Alto Hospicio"/>
        <s v="La Florida"/>
        <s v="Buin"/>
        <s v="Cerrillos"/>
        <s v="Villa Alemana"/>
        <s v="Monte Patria"/>
        <s v="Portezuelo"/>
        <s v="Hualpén"/>
        <s v="Negrete"/>
        <s v="Licantén"/>
        <s v="Paiguano"/>
        <s v="San Antonio"/>
        <s v="Puerto Octay"/>
        <s v="Alhué"/>
        <s v="Calbuco"/>
        <s v="Collipulli"/>
        <s v="Sierra Gorda"/>
        <s v="Yerbas Buenas"/>
        <s v="Chiguayante"/>
        <s v="Hualañé"/>
        <s v="Algarrobo"/>
        <s v="Lanco"/>
        <s v="Los Sauces"/>
        <s v="Camiña"/>
        <s v="Freirina"/>
        <s v="San Gregorio"/>
        <s v="Coinco"/>
        <s v="Marchihue"/>
        <s v="María Pinto"/>
        <s v="Concepción"/>
        <s v="Santa Bárbara"/>
        <s v="Santa Juana"/>
        <s v="Lago Verde"/>
        <s v="Navidad"/>
        <s v="Quinta de Tilcoco"/>
        <s v="Pencahue"/>
        <s v="Torres del Paine"/>
        <s v="Purranque"/>
        <s v="Vietnam"/>
        <s v="Venezuela"/>
        <s v="Francia"/>
        <s v="Tailandia"/>
        <s v="Bélgica"/>
        <s v="Guatemala"/>
        <s v="Turquía"/>
        <s v="Ecuador"/>
        <s v="Israel"/>
        <s v="Estados Unidos"/>
        <s v="Reino Unido"/>
        <s v="Grecia"/>
        <s v="Brasil"/>
        <s v="Noruega"/>
        <s v="Portugal"/>
        <s v="Rusia"/>
        <s v="Paraguay"/>
        <s v="Sudáfrica"/>
        <s v="Australia"/>
        <s v="Suecia"/>
        <s v="España"/>
        <s v="Alemania"/>
        <s v="India"/>
        <s v="Colombia"/>
        <s v="Suiza"/>
        <s v="Kuwait"/>
        <s v="Perú"/>
        <s v="Hong Kong"/>
        <s v="Nueva Zelanda"/>
        <s v="Uruguay"/>
        <s v="Rumania"/>
        <s v="Italia"/>
        <s v="Puerto Rico"/>
        <s v="Corea del Sur"/>
        <s v="China"/>
        <s v="Filipinas"/>
        <s v="Taiwán"/>
        <s v="Canadá"/>
        <s v="Argentina"/>
        <s v="Panamá"/>
        <s v="Bielorrusia"/>
        <s v="Libia"/>
        <s v="Austria"/>
        <s v="Emiratos Árabes Unidos"/>
        <s v="República Dominicana"/>
        <s v="Serbia"/>
        <s v="Túnez"/>
        <s v="Japón"/>
        <s v="Polonia"/>
        <s v="Bolivia"/>
        <s v="Honduras"/>
        <s v="Costa Rica"/>
        <s v="México"/>
        <s v="Países Bajos"/>
        <s v="Marruecos"/>
        <s v="Irán"/>
        <s v="Singapur"/>
        <s v="Sri Lanka"/>
        <s v="Malasia"/>
        <s v="El Salvador"/>
        <m u="1"/>
        <s v="Deshidratados" u="1"/>
        <s v="Arica y Parinacota" u="1"/>
        <s v="Cuba" u="1"/>
        <s v="Congelados" u="1"/>
        <s v="Azerbaiyán" u="1"/>
        <s v="Biobío" u="1"/>
        <s v="Metropolitana" u="1"/>
        <s v="Aysén" u="1"/>
        <s v="Ñuble" u="1"/>
        <s v="Atacama" u="1"/>
        <s v="Letonia" u="1"/>
        <s v="Arabia Saudita" u="1"/>
        <s v="Tarapacá" u="1"/>
        <s v="Magallanes" u="1"/>
        <s v="Fresca" u="1"/>
        <s v="Los Ríos" u="1"/>
        <s v="Conservas" u="1"/>
        <s v="Indonesia" u="1"/>
        <s v="Frutos secos" u="1"/>
        <s v="Lituania" u="1"/>
        <s v="Dinamarca" u="1"/>
        <s v="Araucanía" u="1"/>
        <s v="Finlandia" u="1"/>
        <s v="Jugos" u="1"/>
      </sharedItems>
    </cacheField>
    <cacheField name="Filtro Integrado" numFmtId="0">
      <sharedItems count="25">
        <s v="Ninguno"/>
        <s v="Año"/>
        <s v="Zona"/>
        <s v="Fecha"/>
        <s v="Tipo de Cultivo-Especie"/>
        <s v="Fruta"/>
        <s v="Variedad"/>
        <s v="Tipo de Cultivo"/>
        <s v="Variedad-Origen-Calidad"/>
        <s v="Procesamiento"/>
        <s v="Mercado Mayorista"/>
        <s v="Tipo de Fruta"/>
        <s v="Tipo Producto-Producto"/>
        <s v="Hortaliza"/>
        <s v="Tipo Cultivo"/>
        <s v="Especie"/>
        <s v="Tipo Producto"/>
        <s v="Varios"/>
        <s v="Comuna" u="1"/>
        <s v="Región" u="1"/>
        <s v="Ruralidad" u="1"/>
        <s v="Comuna-Dependencia-Curso-Año-Establecimiento" u="1"/>
        <s v="Región-Dependencia-Año" u="1"/>
        <s v="Dependencia-Curso-Año" u="1"/>
        <s v="Establecimiento" u="1"/>
      </sharedItems>
    </cacheField>
    <cacheField name="Muestra" numFmtId="0">
      <sharedItems containsBlank="1" count="406">
        <s v="Frecuencia Aprehensiones, Casos Policiales, Denuncias y Detenciones"/>
        <s v="Sentencias Dictadas por Delitos de Violación"/>
        <s v="Variación Trimestral de Aprehensiones, Casos policiales, Denuncias y Detenciones"/>
        <s v="Frecuencia Aprehensiones"/>
        <s v="Variación Trimestral de Denuncias"/>
        <s v="Frecuencia Detenciones"/>
        <s v="Tasa Detenciones cada 100 mil habitantes"/>
        <s v="Casos de Violencia Económica por comuna"/>
        <s v="Variación Trimestral de Detenciones"/>
        <s v="Sentencias Dictadas por Delitos de Abuso Sexual"/>
        <s v="Tasa Aprehensiones, Casos Policiales, Denuncias y Detenciones cada 100 mil habitantes"/>
        <s v="Variación Trimestral de Aprehensiones"/>
        <s v="Variación Trimestral de Casos Policiales"/>
        <s v="Frecuencia Casos Policiales"/>
        <s v="Frecuencia Denuncias"/>
        <s v="Frecuencia y Variación Anual"/>
        <s v="Casos según ocurrencia de violencia económica por comuna"/>
        <s v="Tasa Denuncias cada 100 mil habitantes"/>
        <s v="Tasa Casos Policiales cada 100 mil habitantes"/>
        <s v="Tasa Aprehensiones cada 100 mil habitantes"/>
        <s v="Variación anual de Tasa Aprehensiones, Casos Policiales, Denuncias y Detenciones cada 100 mil habitantes"/>
        <s v="Juzgado de Garantía de Quillota"/>
        <s v="Juzgado de Garantía de La Serena"/>
        <s v="Cantidad de víctimas según relación con el femicida"/>
        <s v="Mapa de Denuncias"/>
        <s v="Mapa de Detenciones"/>
        <s v="Juzgado de Garantía de Ovalle"/>
        <s v="Juzgado de Garantía de Los Lagos"/>
        <s v="Secuestro Con Violación"/>
        <s v="Aborto Sin Consentimiento"/>
        <s v="11º Juzgado de Garantía de Santiago"/>
        <s v="Mapa de Frecuencia Aprehensiones, Casos Policiales, Denuncias y Detenciones"/>
        <s v="Mapa Aprehensiones"/>
        <s v="Juzgado de Garantía de San Fernando"/>
        <s v="Cantidad de Centros de la Mujer Regional"/>
        <s v="Juzgado de Garantía de Calera"/>
        <s v="Variación Trimestral de Sentencias Dictadas (%) por Delitos de Violación"/>
        <s v="Juzgado de Garantía de Castro"/>
        <s v="Casos por Trimestre"/>
        <s v="Juzgado de Garantía de Villarrica"/>
        <s v="Atenciones médicas por violencia de género"/>
        <s v="Juzgado de Garantía de Coronel"/>
        <s v="Centros de la Mujer"/>
        <s v="Variación Trimestral de Sentencias Dictadas (%)"/>
        <s v="Cantidad de víctimas por rango de edad"/>
        <s v="Variación Anual"/>
        <s v="Casos Acumulados"/>
        <s v="3º Juzgado de Garantía de Santiago"/>
        <s v="5º Juzgado de Garantía de Santiago"/>
        <s v="Padecimiento"/>
        <s v="Femicidios"/>
        <s v="8º Juzgado de Garantía de Santiago"/>
        <s v="Sentencias Dictadas por Delitos Vinculados a la Mujer"/>
        <s v="Juzgado de Garantía de Rancagua"/>
        <s v="Juzgado de Garantía de Molina"/>
        <s v="Tortura Con Violación, Abuso Sexual Agravado/Otros"/>
        <s v="Femicidios Acumulados"/>
        <s v="Mapa de Casos Policiales"/>
        <s v="Juzgado de Garantía de Cañete"/>
        <s v="Proporción de Casos de Violencia Económica por rango etario"/>
        <s v="Variación Trimestral de Sentencias Dictadas (%) por Delitos de Abuso Sexual "/>
        <s v="15º Juzgado de Garantía de Santiago"/>
        <s v="Juzgado de Garantía de Victoria"/>
        <s v="Juzgado de Garantía de Los Andes"/>
        <s v="Ocurrencia"/>
        <s v="Cantidad de víctimas por edad"/>
        <s v="Juzgado de Garantía de Limache"/>
        <s v="6º Juzgado de Garantía de Santiago"/>
        <s v="Juzgado de Garantía de Lautaro"/>
        <s v="Juzgado de Garantía de Ancud"/>
        <s v="Juzgado de Garantía de Linares"/>
        <s v="Juzgado de Garantía de Loncoche"/>
        <s v="Juzgado de Garantía de Yungay"/>
        <s v="Juzgado de Garantía de Mariquina"/>
        <s v="Juzgado de Garantía de Rengo"/>
        <s v="Casos de femicidio por fecha"/>
        <s v="Juzgado de Garantía de Parral"/>
        <s v="Juzgado de Garantía de Coyhaique"/>
        <s v="Juzgado de Garantía de Punta Arenas"/>
        <s v="Juzgado de Garantía de Copiapo"/>
        <s v="14º Juzgado de Garantía de Santiago"/>
        <s v="Juzgado de Garantía de San Vicente"/>
        <s v="1º Juzgado de Garantía de Santiago"/>
        <s v="Variación anual de víctimas"/>
        <s v="Juzgado de Garantía de Talcahuano"/>
        <s v="Delitos Contra la Vida, Integridad o Dignidad Personal"/>
        <s v="Cantidad de víctimas por comuna"/>
        <s v="Aborto Consentido Causales No Reguladas"/>
        <s v="Abuso Sexual De Mayor De 14 (Con Circunstancias De Violación)"/>
        <s v="9º Juzgado de Garantía de Santiago"/>
        <s v="10º Juzgado de Garantía de Santiago"/>
        <s v="Juzgado de Garantía de Tome"/>
        <s v="2º Juzgado de Garantía de Santiago"/>
        <s v="Secuestro Con Homicidio, Violación O Lesiones"/>
        <s v="Juzgado de Garantía de Chillan"/>
        <s v="Vacunación-Casos Activos"/>
        <s v="Etapas Históricas"/>
        <s v="Etapas Históricas - Vacunación"/>
        <s v="Vacunación 1era y 2da dosis"/>
        <s v="Activos por 1 Millón Habitantes"/>
        <s v="Casos Confirmados"/>
        <s v="Etapa Actual"/>
        <s v="Cupos Disponibles"/>
        <s v="Exámenes realizados"/>
        <s v="Etapas Históricas -Casos Activos"/>
        <s v="Fallecidos por 1 Millón Habitantes"/>
        <s v="Cupos-Usuarios"/>
        <s v="Positividad"/>
        <s v="Fallecidos Diarios"/>
        <s v="Ingreso Mujeres - Alfabetismo"/>
        <s v="Ingreso por Alfabetismo"/>
        <s v="Ingreso Regional"/>
        <s v="Ingreso por Sexo"/>
        <s v="Ingreso Hombres - Alfabetismo"/>
        <s v="Variación Ingreso Comunal"/>
        <s v="Ingreso Comunal"/>
        <s v="Variación Ingreso Regional"/>
        <s v="Ingreso por Etnia"/>
        <s v="Superfie Autorizada No Habitacional ICEF Ampliaciones"/>
        <s v="Moluscos"/>
        <s v="Número de Pernoctaciones"/>
        <s v="Pasada de vehiculos Pórticos Autopistas Interurbanas"/>
        <s v="Rendimiento del Ingreso por Alojamiento"/>
        <s v="Superfie Autorizada No Habitacional Servicios Ampliaciones"/>
        <s v="Carga Portuaria Cabotaje"/>
        <s v="Ventas de Supermercados"/>
        <s v="IP Fab Eq. Eléctrico"/>
        <s v="Caballa"/>
        <s v="Superfie Autorizada No Habitacional Nuevas"/>
        <s v="IP Fab Papel"/>
        <s v="Superfie Autorizada Habitacional Obras Nuevas"/>
        <s v="Superfie Autorizada No Habitacional Servicios"/>
        <s v="Superfie Autorizada No Habitacional"/>
        <s v="Algas-Moluscos-Peces"/>
        <s v="Merluza Común"/>
        <s v="Índice de Ventas de Supermercados"/>
        <s v="Peces"/>
        <s v="Crustáceos"/>
        <s v="Salmón del Atlántico"/>
        <s v="Parque Vehicular Minibuses"/>
        <s v="Número de Supermercados"/>
        <s v="Superfie Autorizada No Habitacional Servicios Obras Nuevas"/>
        <s v="Reineta"/>
        <s v="Parque Vehicular Taxis"/>
        <s v="Superficie de Supermercados"/>
        <s v="Superfie Autorizada Habitacional Ampliaciones"/>
        <s v="Índice de Producción Minera"/>
        <s v="Superfie Autorizada Ampliaciones"/>
        <s v="IP Elab Prod de Madera"/>
        <s v="Superfie Autorizada No Habitacional Ampliaciones"/>
        <s v="Precio Habitación"/>
        <s v="Viviendas Autorizadas"/>
        <s v="Índice de Producción de Minería Metálica"/>
        <s v="Tasa de ocupación habitaciones"/>
        <s v="Superfie Autorizada Nuevas Obras"/>
        <s v="Producción de Cobre"/>
        <s v="Superfie Autorizada No Habitacional ICEF Obras Nuevas"/>
        <s v="Distribución Eléctrica Varios"/>
        <s v="Parque Vehicular Escolar"/>
        <s v="Superfie Autorizada No Habitacional ICEF"/>
        <s v="Producción de Oro"/>
        <s v="Estancia Media"/>
        <s v="Jibia o Calamar Rojo"/>
        <s v="Luga Negra o Crespa"/>
        <s v="Cosecha de Trozas"/>
        <s v="Pasada de vehiculos Pórticos Autopistas Urbanas"/>
        <s v="Índice de Producción Manufacturera"/>
        <s v="Parque Vehicular Buses"/>
        <s v="Destino de fruta"/>
        <s v="Alcachofa"/>
        <s v="Durazno"/>
        <s v="Plantaciones por Método de Riego"/>
        <s v="Rendimiento Histórico"/>
        <s v="Coco"/>
        <s v="Frutos oleaginosos"/>
        <s v="Procesamiento"/>
        <s v="Chirimoyo"/>
        <s v="Fruta"/>
        <s v="Destino"/>
        <s v="Lupino Australiano y Dulce"/>
        <s v="Nogal"/>
        <s v="Pulpas"/>
        <s v="Tipo de Fruta"/>
        <s v="Higuera"/>
        <s v="Plantaciones por Especie"/>
        <s v="Región de Origen"/>
        <s v="Higo"/>
        <s v="Cereales"/>
        <s v="Avellano"/>
        <s v="Manzano Rojo"/>
        <s v="Frutos Tropicales y subtropicales"/>
        <s v="Limón"/>
        <s v="Mandarino"/>
        <s v="Pepino"/>
        <s v="Cereza"/>
        <s v="Congelados"/>
        <s v="Rosa mosqueta"/>
        <s v="Tipo de Envase"/>
        <s v="Otros berries"/>
        <s v="Frutos de pepita"/>
        <s v="Damasco"/>
        <s v="Frambuesa"/>
        <s v="Lupino Amargo"/>
        <s v="Cítricos"/>
        <s v="Procesadora de fruta seca"/>
        <s v="Mora Silvestre"/>
        <s v="Tropicales y subtropicales"/>
        <s v="Plantaciones por Tipo de Cultivo"/>
        <s v="Ciruelo europeo"/>
        <s v="Tabaco"/>
        <s v="Cultivo"/>
        <s v="Cerezo"/>
        <s v="Plumcots"/>
        <s v="Caigua"/>
        <s v="Tomate"/>
        <s v="Desgrane"/>
        <s v="Rendimiento última temporada"/>
        <s v="Europa"/>
        <s v="Lima"/>
        <s v="Ciruela"/>
        <s v="Locoto"/>
        <s v="Frutilla"/>
        <s v="Moras cultivadas e híbridos"/>
        <s v="Cilantro"/>
        <s v="Avena"/>
        <s v="Pera"/>
        <s v="Otros Tipos"/>
        <s v="Chirimoya"/>
        <s v="Pistacho"/>
        <s v="Maravilla"/>
        <s v="Almendro"/>
        <s v="Manzana"/>
        <s v="Nuez"/>
        <s v="Durazno Conservero"/>
        <s v="Fresca"/>
        <s v="Pluots"/>
        <s v="Jugos"/>
        <s v="Pomelo"/>
        <s v="Plantaciones por Sistema Plantación"/>
        <s v="Achicoria industrial"/>
        <s v="Grosella"/>
        <s v="Guayabo"/>
        <s v="Vega Central Mapocho de Santiago"/>
        <s v="Mango"/>
        <s v="Chicha de manzana"/>
        <s v="Sin destino externo"/>
        <s v="Centeno"/>
        <s v="Bruselas (repollito)"/>
        <s v="Ciruelo japonés"/>
        <s v="Naranja"/>
        <s v="Berries"/>
        <s v="Otros"/>
        <s v="Michay"/>
        <s v="Nectarín"/>
        <s v="Aceites"/>
        <s v="Palto"/>
        <s v="Arándano"/>
        <s v="Feria Lagunitas de Puerto Montt"/>
        <s v="Papa"/>
        <s v="Garbanzo"/>
        <s v="Betarraga"/>
        <s v="Tipo de cultivo"/>
        <s v="Frutos de hueso (carozo)"/>
        <s v="Ciboulette"/>
        <s v="Maíz Semilla"/>
        <s v="Jojoba"/>
        <s v="Frutos secos"/>
        <s v="Variación del Rendimiento"/>
        <s v="Mercadería extranjera nacionalizada"/>
        <s v="Piña"/>
        <s v="Maqui"/>
        <s v="Manzano Verde"/>
        <s v="Apio"/>
        <s v="Membrillo"/>
        <s v="Maíz Consumo"/>
        <s v="Lechuga"/>
        <s v="Empresas por Tipo de Producto"/>
        <s v="Mora"/>
        <s v="País de destino"/>
        <s v="Calafate"/>
        <s v="Raps"/>
        <s v="Trigo Harinero"/>
        <s v="Duraznero tipo conservero"/>
        <s v="Zapallo"/>
        <s v="Brócoli"/>
        <s v="Lúcumo"/>
        <s v="Trigo Candeal"/>
        <s v="Perejil"/>
        <s v="Lenteja"/>
        <s v="Kiwi"/>
        <s v="Arroz"/>
        <s v="Tetra-brix"/>
        <s v="Mandarina"/>
        <s v="Naranjo"/>
        <s v="Cidra"/>
        <s v="Pecana"/>
        <s v="Chicharo"/>
        <s v="Papayo"/>
        <s v="Vid de mesa"/>
        <s v="Plantaciones por Comuna Variedad"/>
        <s v="Legumbres"/>
        <s v="Empresas por Producto"/>
        <s v="Tangelo"/>
        <s v="Papel-cartón"/>
        <s v="Zanahoria"/>
        <s v="Plátano"/>
        <s v="Comuna"/>
        <s v="Uva"/>
        <s v="Nectarino"/>
        <s v="Vega Modelo de Temuco"/>
        <s v="Conservas"/>
        <s v="Tomate industrial"/>
        <s v="Granada"/>
        <s v="Castaña"/>
        <s v="Caqui"/>
        <s v="Ajo"/>
        <s v="Peral"/>
        <s v="Granado"/>
        <s v="Poroto verde"/>
        <s v="Plantaciones por Comuna"/>
        <s v="Arveja"/>
        <s v="Comparación de Rendimiento"/>
        <s v="Triticale"/>
        <s v="Plantaciones por Variedad"/>
        <s v="Deshidratados"/>
        <s v="Tuna"/>
        <s v="Poroto granado"/>
        <s v="Empresas por Tipo de Procesamiento"/>
        <s v="Cranberry"/>
        <s v="Guindo agrio"/>
        <s v="Limonero"/>
        <s v="Otros frutos secos"/>
        <s v="Elaboración de aceite de oliva"/>
        <s v="Descascarado"/>
        <s v="Ají"/>
        <s v="Pasta"/>
        <s v="Melón Tuna"/>
        <s v="Cebada Cervecera"/>
        <s v="Níspero"/>
        <s v="Camote"/>
        <s v="Murtilla"/>
        <s v="Berenjena"/>
        <s v="Olivo"/>
        <s v="Castaño"/>
        <s v="Avellana"/>
        <s v="Arándano americano"/>
        <s v="Manzano"/>
        <s v="Cebollín"/>
        <s v="Almendra"/>
        <s v="Pimiento"/>
        <s v="Acelga"/>
        <s v="Palta"/>
        <s v="Arveja Verde"/>
        <s v="Melón"/>
        <s v="Hidratación"/>
        <s v="Pepino dulce"/>
        <s v="Industriales"/>
        <s v="Otros frutos"/>
        <s v="Otros cítricos"/>
        <s v="Cebada Forrajera"/>
        <s v="Procesadora de pasas"/>
        <s v="Terminal Hortofrutícola Agro Chillán"/>
        <s v="Maracuya"/>
        <s v="Metálico"/>
        <s v="Espinaca"/>
        <s v="Sésamo"/>
        <s v="Tubérculos"/>
        <s v="Pera asiática"/>
        <s v="Feijoa"/>
        <s v="Kiwi Gold O Kiwi Amarillo"/>
        <s v="Datilera"/>
        <s v="Maracuyá"/>
        <s v="Nuez de macadamia"/>
        <s v="Repollo"/>
        <s v="Complejo Glaciar PALENA || Lago Palena hasta frontera-1"/>
        <s v="Complejo Glaciar PALENA || Lago Palena hasta frontera/Río Palena entre arriba Río Tranquilo y Río Frío"/>
        <s v="Complejo Glaciar PALENA || Río Palena entre arriba Rio Tranquilo y Río Frío-16"/>
        <s v="Complejo Glaciar CHAITÉN || Río Tictoc-5"/>
        <s v="Complejo Glaciar CHAITÉN || Río Tictoc-8"/>
        <s v="Complejo Glaciar PALENA-CHAITÉN || Río Futaleufú entre arriba Río Azul y Lago Yelcho"/>
        <s v="Complejo Glaciar CHAITÉN || Río Corcovado hasta junta Río Nevado/Río Nevado"/>
        <s v="Complejo Glaciar CHAITÉN || Lago Yelcho-5"/>
        <s v="Complejo Glaciar FUTALEUFÚ-PALENA || Río Futaleufú arriba Río Azulado y Río Azul/Río Futaleufú entre arriba Río Azul y Lago Yelcho"/>
        <s v="Complejo Glaciar CHAITÉN-FUTALEUFÚ || Lago Yelcho-/Lago Espolón y Río Espolón en junta Río Futaleufú - 1"/>
        <s v="Complejo Glaciar FUTALEUFÚ || Río Futaleufú arriba Río Azulado y Río Azul-2"/>
        <s v="Complejo Glaciar CHAITÉN-HUALAIHUÉ || Río Reñihue hasta junta Río Cipreses/Río Vodudahue"/>
        <s v="Complejo Glaciar CHAITÉN-HUALAIHUÉ || Costeras del fiordo Comán/Costeras Entre Río Huequi y Río Pillán (Incluido)/Río Reñihue hasta junta Río Cipreses"/>
        <s v="Complejo Glaciar HUALAIHUÉ || Costeras entre Río Negro y Río Vodudahue/Río Barceló en junta con Río Vodudahue-7"/>
        <s v="Complejo Glaciar Monte Tronador 2"/>
        <s v="Complejo Glaciar Volcán Puntiagudo - 1"/>
        <s v="Complejo Glaciar PUYEHUE || Río Negro/Río Pajarito"/>
        <s v="Complejo Glaciar PUERTO OCTAY-PUYEHUE || Lago Rupanco/Lago Puyehue"/>
        <s v="Complejo Glaciar COCHAMÓ || Río Apretura/Río Cochamó/Río Puelo Entre Desague Laguna Tagua Tagua y Desembocadura"/>
        <s v="Complejo Glaciar COCHAMÓ-PUERTO MONTT || Costeras Entre Río Chilco (Excluido) y Río Petrohué/Lago Chapo"/>
        <s v="Complejo Glaciar COCHAMÓ-PUERTO VARAS || Río Manso entre frontera y Río de Los Morros/Río Blanco"/>
        <m u="1"/>
        <s v="Región" u="1"/>
        <s v="Casos Activos" u="1"/>
        <s v="Ingreso Nacional" u="1"/>
        <s v="Aceituna" u="1"/>
        <s v="Fruta por Tipo de Procesamiento" u="1"/>
        <s v="Mangos y guayabas" u="1"/>
        <s v="Papaya" u="1"/>
        <s v="Tipo Procesamiento Fruta" u="1"/>
        <s v="Arándanos y mirtilos" u="1"/>
        <s v="Establecimiento"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containsMixedTypes="1" containsNumber="1" containsInteger="1" minValue="0" maxValue="0" longText="1"/>
    </cacheField>
    <cacheField name="visualizacion" numFmtId="0">
      <sharedItems/>
    </cacheField>
    <cacheField name="tag" numFmtId="0">
      <sharedItems longText="1"/>
    </cacheField>
    <cacheField name="url" numFmtId="0">
      <sharedItems/>
    </cacheField>
    <cacheField name="Suscripcion" numFmtId="0">
      <sharedItems containsMixedTypes="1" containsNumber="1" containsInteger="1" minValue="0" maxValue="100200302" count="223">
        <n v="0"/>
        <s v="100-R-8"/>
        <s v="200-13"/>
        <s v="200-C-13"/>
        <s v="100-14"/>
        <n v="300"/>
        <s v="100-C 5303"/>
        <s v="100-C-5803"/>
        <s v="100-C-8"/>
        <s v="100-C-5704"/>
        <s v="100-C 9206"/>
        <s v="100-C-9114"/>
        <s v="100-R-9"/>
        <s v="100-C 5302"/>
        <s v="100-C-7"/>
        <s v="100-R-4"/>
        <s v="100-C 6104"/>
        <s v="100-6"/>
        <s v="100-4"/>
        <s v="100-C 7109"/>
        <s v="100-C-9"/>
        <s v="100-R-15"/>
        <s v="100-C 9211"/>
        <s v="100-C 13202"/>
        <s v="100-C-14"/>
        <s v="100-R-16"/>
        <s v="100-C-7306"/>
        <s v="100-16"/>
        <s v="100-C 8301"/>
        <s v="100-C-6"/>
        <s v="100-C 7110"/>
        <s v="100-C 3101"/>
        <s v="100-R-10"/>
        <s v="100-C-9201"/>
        <s v="100-C 13605"/>
        <s v="100-7"/>
        <s v="100-C-5404"/>
        <s v="100-10"/>
        <s v="100-C-1405"/>
        <s v="100-C 4101"/>
        <s v="100-5"/>
        <s v="100-C 7105"/>
        <s v="100-C 16102"/>
        <s v="100-C 4303"/>
        <s v="100-C-9107"/>
        <s v="100-C-13302"/>
        <s v="100-C 4102"/>
        <s v="100-R-13"/>
        <s v="100-R-6"/>
        <s v="100-C 5404"/>
        <s v="100-C-3301"/>
        <s v="100-C-5501"/>
        <s v="100-C-5405"/>
        <s v="100-R-7"/>
        <s v="100-C 9120"/>
        <s v="100-C 9103"/>
        <s v="100-C-16"/>
        <s v="100-C 10304"/>
        <s v="100-C-1"/>
        <s v="100-C 7403"/>
        <s v="100-C-16106"/>
        <s v="100-C 13303"/>
        <s v="100-8"/>
        <s v="100-R-5"/>
        <s v="100-C 5501"/>
        <s v="100-C-7101"/>
        <s v="100-R-1"/>
        <s v="100-C-3"/>
        <s v="100-C-13602"/>
        <s v="100-C-4"/>
        <s v="100-C 10107"/>
        <s v="100-C-6301"/>
        <s v="100-C 6114"/>
        <s v="100-C-16101"/>
        <s v="100-C-7307"/>
        <s v="100-C-11"/>
        <s v="100-C-5"/>
        <s v="100-C 8305"/>
        <s v="100-C-4105"/>
        <s v="100-R-11"/>
        <s v="100-C-10"/>
        <s v="100-C 7308"/>
        <s v="100-C 5401"/>
        <s v="100-C-4104"/>
        <s v="100-C-3304"/>
        <s v="100-C 5703"/>
        <s v="100-C-16202"/>
        <s v="100-C-7108"/>
        <s v="100-C 13119"/>
        <s v="100-C-5701"/>
        <s v="100-C-6202"/>
        <s v="100-C-15"/>
        <s v="100-C 9204"/>
        <s v="100-C-13203"/>
        <s v="100-C-9106"/>
        <s v="100-C 6304"/>
        <s v="100-R-12"/>
        <s v="100-C-5504"/>
        <s v="100-C 14103"/>
        <s v="100-C 6305"/>
        <s v="100-C-7308"/>
        <s v="100-1"/>
        <s v="200-R-13"/>
        <s v="100-C-7105"/>
        <s v="100-C 4203"/>
        <s v="100-C-15101"/>
        <s v="100-C-4201"/>
        <s v="100-R-3"/>
        <s v="100-C 6108"/>
        <s v="100-C 6115"/>
        <s v="100-C-6102"/>
        <s v="100-C 5301"/>
        <s v="100-C 15101"/>
        <s v="100-C-7109"/>
        <s v="100-C 5304"/>
        <s v="100-C-13403"/>
        <s v="100-C 9109"/>
        <s v="100-C-5601"/>
        <s v="100-C-16102"/>
        <s v="100-C 4106"/>
        <s v="100-C 6109"/>
        <s v="100-C-6101"/>
        <s v="100-C 9113"/>
        <s v="100-9"/>
        <s v="100-C 16106"/>
        <s v="100-C 6106"/>
        <s v="100-C 6117"/>
        <s v="100-C 5506"/>
        <s v="100-C 13124"/>
        <s v="100-C 13505"/>
        <s v="100-C-13603"/>
        <s v="100-C-13503"/>
        <s v="100-C-7110"/>
        <s v="100-C-5506"/>
        <s v="100-C 3304"/>
        <s v="100-C-4103"/>
        <s v="100-C-14201"/>
        <s v="100-R-2"/>
        <s v="100-C 13602"/>
        <s v="100-C-13402"/>
        <s v="100-C 7405"/>
        <s v="100-C-9119"/>
        <s v="100-C 7302"/>
        <s v="100-C-7301"/>
        <s v="100-C 14101"/>
        <s v="100-C-8109"/>
        <s v="100-C-6115"/>
        <s v="100-C 6102"/>
        <s v="100-C-9202"/>
        <s v="100-C-8308"/>
        <s v="100-C 7303"/>
        <s v="100-C-5301"/>
        <s v="100-C-7406"/>
        <s v="100-C 9107"/>
        <s v="100-C-9120"/>
        <s v="100-C 13301"/>
        <s v="100-C-5401"/>
        <s v="100-C 9209"/>
        <s v="100-C-6104"/>
        <s v="100-C-13124"/>
        <s v="100-C-13501"/>
        <s v="100-C 5701"/>
        <s v="100-C-7303"/>
        <s v="100-C 6202"/>
        <s v="100-C-5402"/>
        <s v="100-C-3102"/>
        <s v="100-C-10304"/>
        <s v="100-C-10105"/>
        <s v="100-C 13404"/>
        <s v="100-C 7407"/>
        <s v="100-C-6108"/>
        <s v="100-R-14"/>
        <s v="100-C 7408"/>
        <s v="100-C-16109"/>
        <s v="100-C-4203"/>
        <s v="100-C-6309"/>
        <s v="100-C 16206"/>
        <s v="100-C-16103"/>
        <s v="100-C-13504"/>
        <s v="100-C 5405"/>
        <s v="100-C-5801"/>
        <s v="100-C-9204"/>
        <s v="100-C 9106"/>
        <s v="100-C-7407"/>
        <s v="100-C 9202"/>
        <s v="100-C 7305"/>
        <s v="100-C-9209"/>
        <s v="100-C-9113"/>
        <s v="100-C-16301"/>
        <s v="100-C-16104"/>
        <s v="100-C 10303"/>
        <s v="100-C-4303"/>
        <s v="100-C 4104"/>
        <s v="100-C 9117"/>
        <s v="100-C-13601"/>
        <s v="100-C-4301"/>
        <s v="100-C 1405"/>
        <s v="100-C 6116"/>
        <s v="100-C 5705"/>
        <s v="100-C-8204"/>
        <s v="100-C-13301"/>
        <s v="100-C 7108"/>
        <s v="100-C-14106"/>
        <n v="104" u="1"/>
        <n v="108" u="1"/>
        <n v="112" u="1"/>
        <n v="116" u="1"/>
        <n v="103" u="1"/>
        <n v="107" u="1"/>
        <n v="100200300" u="1"/>
        <n v="111" u="1"/>
        <n v="200300" u="1"/>
        <n v="115" u="1"/>
        <n v="102" u="1"/>
        <n v="106" u="1"/>
        <n v="777" u="1"/>
        <n v="110" u="1"/>
        <n v="100200301" u="1"/>
        <n v="114" u="1"/>
        <n v="101" u="1"/>
        <n v="105" u="1"/>
        <n v="109" u="1"/>
        <n v="100200302"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8">
  <r>
    <n v="1"/>
    <x v="0"/>
    <x v="0"/>
    <s v="Mujeres"/>
    <n v="6309"/>
    <x v="0"/>
    <x v="0"/>
    <x v="0"/>
    <x v="0"/>
    <x v="0"/>
    <x v="0"/>
    <s v="Periodo 2005-2021"/>
    <s v="Porcentaje"/>
    <s v="Centro de Estudios y Análisis del Delito (CEAD) de la Subsecretaría de Prevención del Delito"/>
    <s v="Proporción de Aprehensiones, Casos Policiales, Denuncias y Detenciones por Violencia Intrafamiliar en Pumanque para el Periodo 2005-2021."/>
    <s v="Gráfico que muestra la proporción y cantidad de Aprehensiones, Casos policiales, Denuncias y Detenciones por Violencia Intrafamiliar en Pumanque según datos recopilados desde el Centro de Estudios y Análisis del Delito durante el Periodo 2005-2021."/>
    <s v="Gráfico"/>
    <s v="Pumanque comunal delitos género violencia hacia mujer mujeres víctimas intrafamiliar familiar aprehensiones denuncias casos policiales detenciones comuna"/>
    <s v="https://analytics.zoho.com/open-view/2395394000007123726?ZOHO_CRITERIA=%22Trasposicion_27.5%22.%22Cod_Comuna%22%3D6309"/>
    <x v="0"/>
    <s v="#1774B8501"/>
  </r>
  <r>
    <n v="2"/>
    <x v="0"/>
    <x v="0"/>
    <s v="Mujeres"/>
    <n v="12"/>
    <x v="1"/>
    <x v="1"/>
    <x v="1"/>
    <x v="1"/>
    <x v="0"/>
    <x v="1"/>
    <s v="Periodo 2013-2019"/>
    <s v="Número de Sentencias"/>
    <s v="Poder Judicial"/>
    <s v="Sentencias Dictadas por Delitos de Violación por Delito en la Región de Magallanes durante el Periodo 2013-2019"/>
    <s v="El gráfico muestra la evolución anual de la frecuencia de Sentencias Dictadas por Delitos de Violación por Delito en la Región de Magallanes durante el Periodo 2013-2019 de acuerdo a datos provenientes del Poder Judicial de Chile."/>
    <s v="Gráfico de Evolución"/>
    <s v="violación delitos género violencia mujer mujeres casos víctimas sentencias magallanes"/>
    <s v="https://analytics.zoho.com/open-view/2395394000007023675?ZOHO_CRITERIA=%22Localiza%20CL%22.%22Codreg%22%3D12"/>
    <x v="0"/>
    <s v="#1774B762"/>
  </r>
  <r>
    <n v="3"/>
    <x v="0"/>
    <x v="0"/>
    <s v="Mujeres"/>
    <n v="9204"/>
    <x v="0"/>
    <x v="1"/>
    <x v="0"/>
    <x v="2"/>
    <x v="0"/>
    <x v="2"/>
    <s v="Periodo 2008-2020"/>
    <s v="Porcentaje "/>
    <s v="Centro de Estudios y Análisis del Delito (CEAD) de la Subsecretaría de Prevención del Delito"/>
    <s v="Variación Trimestral de Aprehensiones, Casos policiales, Denuncias y Detenciones (%) por Violación en Ercilla para el Periodo 2008-2020"/>
    <s v="Gráfico que muestra la variación trimestral de Aprehensiones, Casos Policiales, Denuncias y Detenciones (%) por Violaciones en Ercilla según datos recopilados desde la Subsecretaria de Prevención del Delito durante el Periodo 2008-2020."/>
    <s v="Gráfico de Evolución"/>
    <s v="Ercilla comunal delitos género violación mujer mujeres víctimas aprehensiones casos policiales denuncias detenciones variación trimestral"/>
    <s v="https://analytics.zoho.com/open-view/2395394000008633146?ZOHO_CRITERIA=%22Trasposicion_27.6%22.%22Cod_comuna%22%3D9204"/>
    <x v="0"/>
    <s v="#1774B6152"/>
  </r>
  <r>
    <n v="4"/>
    <x v="0"/>
    <x v="0"/>
    <s v="Mujeres"/>
    <n v="10401"/>
    <x v="0"/>
    <x v="0"/>
    <x v="0"/>
    <x v="3"/>
    <x v="0"/>
    <x v="0"/>
    <s v="Periodo 2005-2021"/>
    <s v="Porcentaje"/>
    <s v="Centro de Estudios y Análisis del Delito (CEAD) de la Subsecretaría de Prevención del Delito"/>
    <s v="Proporción de Aprehensiones, Casos Policiales, Denuncias y Detenciones por Violencia Intrafamiliar en Chaitén para el Periodo 2005-2021."/>
    <s v="Gráfico que muestra la proporción y cantidad de Aprehensiones, Casos policiales, Denuncias y Detenciones por Violencia Intrafamiliar en Chaitén según datos recopilados desde el Centro de Estudios y Análisis del Delito durante el Periodo 2005-2021."/>
    <s v="Gráfico"/>
    <s v="Chaitén comunal delitos género violencia hacia mujer mujeres víctimas intrafamiliar familiar aprehensiones denuncias casos policiales detenciones comuna"/>
    <s v="https://analytics.zoho.com/open-view/2395394000007123726?ZOHO_CRITERIA=%22Trasposicion_27.5%22.%22Cod_Comuna%22%3D10401"/>
    <x v="0"/>
    <s v="#1774B8645"/>
  </r>
  <r>
    <n v="5"/>
    <x v="0"/>
    <x v="0"/>
    <s v="Mujeres"/>
    <n v="8105"/>
    <x v="2"/>
    <x v="0"/>
    <x v="0"/>
    <x v="4"/>
    <x v="0"/>
    <x v="3"/>
    <s v="Periodo 2005-2021"/>
    <s v="Número de Aprehensiones"/>
    <s v="Centro de Estudios y Análisis del Delito (CEAD) de la Subsecretaría de Prevención del Delito"/>
    <s v="Frecuencia de Aprehensiones por Violencia Intrafamiliar en Hualqui para el Periodo 2005-2021"/>
    <s v="Gráfico que muestra la frecuencia de Aprehensiones por Violencia Intrafamiliar en Hualqui según datos recopilados desde el Centro de Estudios y Análsis del Delito durante el Periodo 2005-2021."/>
    <s v="Gráfico de Evolución"/>
    <s v="Hualqui comunal delitos género violencia hacia mujer mujeres víctimas intrafamiliar familiar aprehensiones comuna"/>
    <s v="https://analytics.zoho.com/open-view/2395394000007123378?ZOHO_CRITERIA=%22Trasposicion_27.5%22.%22Cod_Comuna%22%3D8105"/>
    <x v="0"/>
    <s v="#1774B7165"/>
  </r>
  <r>
    <n v="6"/>
    <x v="0"/>
    <x v="0"/>
    <s v="Mujeres"/>
    <n v="16105"/>
    <x v="0"/>
    <x v="0"/>
    <x v="0"/>
    <x v="5"/>
    <x v="0"/>
    <x v="2"/>
    <s v="Periodo 2005-2021"/>
    <s v="Porcentaje "/>
    <s v="Centro de Estudios y Análisis del Delito (CEAD) de la Subsecretaría de Prevención del Delito"/>
    <s v="Variación Trimestral de Aprehensiones, Casos policiales, Denuncias y Detenciones (%) en Pemuco para el Periodo 2005-2021."/>
    <s v="Gráfico que muestra la variación trimestral de Aprehensiones, Casos Policiales, Denuncias y Detenciones (%) por Violencia Intrafamiliar en Pemuco según datos recopilados desde el Centro de Estudios y Análisis del Delito durante el Periodo 2005-2021."/>
    <s v="Gráfico de Evolución"/>
    <s v="Pemuco comunal delitos género violencia hacia mujer mujeres víctimas intrafamiliar familiar aprehensiones casos policiales denuncias detenciones variación trimestral"/>
    <s v="https://analytics.zoho.com/open-view/2395394000007126407?ZOHO_CRITERIA=%22Trasposicion_27.5%22.%22Cod_Comuna%22%3D16105"/>
    <x v="0"/>
    <s v="#1774B10287"/>
  </r>
  <r>
    <n v="7"/>
    <x v="0"/>
    <x v="0"/>
    <s v="Mujeres"/>
    <n v="6206"/>
    <x v="3"/>
    <x v="0"/>
    <x v="0"/>
    <x v="6"/>
    <x v="0"/>
    <x v="4"/>
    <s v="Periodo 2005-2021"/>
    <s v="Porcentaje"/>
    <s v="Centro de Estudios y Análisis del Delito (CEAD) de la Subsecretaría de Prevención del Delito"/>
    <s v="Variación Trimestral de Denuncias (%) por Violencia Intrafamiliar en Paredones para el Periodo 2005-2021."/>
    <s v="Gráfico que muestra la variación trimestral de Denuncias (%) por Violencia Intrafamiliar en Paredones según datos recopilados desde el Centro de Estudios y Análisis del Delito durante el Periodo 2005-2021."/>
    <s v="Gráfico de Evolución"/>
    <s v="Paredones comunal delitos género violencia hacia mujer mujeres víctimas intrafamiliar familiar denuncias variación trimestral"/>
    <s v="https://analytics.zoho.com/open-view/2395394000007126144?ZOHO_CRITERIA=%22Trasposicion_27.5%22.%22Cod_Comuna%22%3D6206"/>
    <x v="0"/>
    <s v="#1774B9520"/>
  </r>
  <r>
    <n v="8"/>
    <x v="0"/>
    <x v="0"/>
    <s v="Mujeres"/>
    <n v="13112"/>
    <x v="4"/>
    <x v="1"/>
    <x v="0"/>
    <x v="7"/>
    <x v="0"/>
    <x v="5"/>
    <s v="Periodo 2008-2020"/>
    <s v="Número de Detenciones"/>
    <s v="Centro de Estudios y Análisis del Delito (CEAD) de la Subsecretaría de Prevención del Delito"/>
    <s v="Frecuencia de Frecuencia Detenciones por Violación en La Pintana para el Periodo 2008-2020"/>
    <s v="Gráfico que muestra la frecuencia de Detenciones por Violación en La Pintana según datos recopilados desde el Subsecretaria de Prevención del Delito durante el Periodo 2008-2020."/>
    <s v="Gráfico de Evolución"/>
    <s v="La Pintana comunal delitos género violación mujer mujeres víctimas detenciones"/>
    <s v="https://analytics.zoho.com/open-view/2395394000006792637?ZOHO_CRITERIA=%22Localiza%20CL%22.%22Codcom%22%3D13112"/>
    <x v="0"/>
    <s v="#1774B4270"/>
  </r>
  <r>
    <n v="9"/>
    <x v="0"/>
    <x v="0"/>
    <s v="Mujeres"/>
    <n v="3301"/>
    <x v="0"/>
    <x v="0"/>
    <x v="0"/>
    <x v="8"/>
    <x v="0"/>
    <x v="2"/>
    <s v="Periodo 2005-2021"/>
    <s v="Porcentaje "/>
    <s v="Centro de Estudios y Análisis del Delito (CEAD) de la Subsecretaría de Prevención del Delito"/>
    <s v="Variación Trimestral de Aprehensiones, Casos policiales, Denuncias y Detenciones (%) en Vallenar para el Periodo 2005-2021."/>
    <s v="Gráfico que muestra la variación trimestral de Aprehensiones, Casos Policiales, Denuncias y Detenciones (%) por Violencia Intrafamiliar en Vallenar según datos recopilados desde el Centro de Estudios y Análisis del Delito durante el Periodo 2005-2021."/>
    <s v="Gráfico de Evolución"/>
    <s v="Vallenar comunal delitos género violencia hacia mujer mujeres víctimas intrafamiliar familiar aprehensiones casos policiales denuncias detenciones variación trimestral"/>
    <s v="https://analytics.zoho.com/open-view/2395394000007126407?ZOHO_CRITERIA=%22Trasposicion_27.5%22.%22Cod_Comuna%22%3D3301"/>
    <x v="0"/>
    <s v="#1774B10125"/>
  </r>
  <r>
    <n v="10"/>
    <x v="0"/>
    <x v="0"/>
    <s v="Mujeres"/>
    <n v="10106"/>
    <x v="4"/>
    <x v="1"/>
    <x v="0"/>
    <x v="9"/>
    <x v="0"/>
    <x v="6"/>
    <s v="Periodo 2008-2020"/>
    <s v="Tasa"/>
    <s v="Centro de Estudios y Análisis del Delito (CEAD) de la Subsecretaría de Prevención del Delito"/>
    <s v="Tasa de Detenciones por Violación en Los Muermos para el Periodo 2008-2020."/>
    <s v="Gráfico que muestra la Tasa de Detenciones por Violación por cada 100 mil habitantes en Los Muermos según datos recolectados y calculados por al Subsecretaría de Prevención del Delito para el Periodo 2008-2020."/>
    <s v="Gráfico de Evolución"/>
    <s v="Los Muermos comunal delitos género violación mujer mujeres víctimas detenciones evolución tasa 100 mil habitantes"/>
    <s v="https://analytics.zoho.com/open-view/2395394000006843853?ZOHO_CRITERIA=%22Localiza%20CL%22.%22Codcom%22%3D10106"/>
    <x v="0"/>
    <s v="#1774B2211"/>
  </r>
  <r>
    <n v="11"/>
    <x v="0"/>
    <x v="0"/>
    <s v="Mujeres"/>
    <n v="14201"/>
    <x v="5"/>
    <x v="2"/>
    <x v="0"/>
    <x v="10"/>
    <x v="0"/>
    <x v="7"/>
    <s v="Años 2012, 2017 y 2020"/>
    <s v="Número de Casos"/>
    <s v="Centro de Estudios y Análisis del Delito (CEAD) e Instituto Nacional de Estadísticas (INE)"/>
    <s v="Frecuencia de Casos de Violencia Económica y Variación Anual en La Unión para los años 2012, 2017 y 2020."/>
    <s v="Gráfico que muestra la Frecuencia de Casos de Violencia Económica por año en La Unión para los años 2012, 2017 y 2020 según datos de las encuestas ENVIF-VCM realizadas por el Instituto Nacional de Estadísticas (INE) y el Centro de Estudios y Análisis del Delito (CEAD)."/>
    <s v="Gráfico de Evolución"/>
    <s v="La Unión comunal violencia económica intrafamiliar vif mujeres mujer encuesta envif cead ine evolución variación anual"/>
    <s v="https://analytics.zoho.com/open-view/2395394000007264522?ZOHO_CRITERIA=%22Trasposicion_27.9%22.%22C%C3%B3digo%20Comuna%22%3D14201"/>
    <x v="0"/>
    <s v="#1774B10778"/>
  </r>
  <r>
    <n v="12"/>
    <x v="0"/>
    <x v="0"/>
    <s v="Mujeres"/>
    <n v="13501"/>
    <x v="4"/>
    <x v="0"/>
    <x v="0"/>
    <x v="11"/>
    <x v="0"/>
    <x v="5"/>
    <s v="Periodo 2005-2021"/>
    <s v="Número de Detenciones"/>
    <s v="Centro de Estudios y Análisis del Delito (CEAD) de la Subsecretaría de Prevención del Delito"/>
    <s v="Frecuencia de Detenciones por Violencia Intrafamiliar en Melipilla para el Periodo 2005-2021."/>
    <s v="Gráfico que muestra la frecuencia de las Detenciones por Violencia Intrafamiliar en Melipilla según datos recopilados desde el Centro de Estudios y Análsis del Delito durante el Periodo 2005-2021."/>
    <s v="Gráfico de Evolución"/>
    <s v="Melipilla comunal delitos género violencia hacia mujer mujeres víctimas intrafamiliar familiar detenciones comuna"/>
    <s v="https://analytics.zoho.com/open-view/2395394000007123572?ZOHO_CRITERIA=%22Trasposicion_27.5%22.%22Cod_Comuna%22%3D13501"/>
    <x v="0"/>
    <s v="#1774B8366"/>
  </r>
  <r>
    <n v="13"/>
    <x v="0"/>
    <x v="0"/>
    <s v="Mujeres"/>
    <n v="13103"/>
    <x v="4"/>
    <x v="0"/>
    <x v="0"/>
    <x v="12"/>
    <x v="0"/>
    <x v="8"/>
    <s v="Periodo 2005-2021"/>
    <s v="Porcentaje"/>
    <s v="Centro de Estudios y Análisis del Delito (CEAD) de la Subsecretaría de Prevención del Delito"/>
    <s v="Variación Trimestral de Detenciones (%) por Violencia Intrafamiliar en Cerro Navia para el Periodo 2005-2021."/>
    <s v="Gráfico que muestra la variación trimestral de Detenciones (%) por Violencia Intrafamiliar en Cerro Navia según datos recopilados desde el Centro de Estudios y Análisis del Delito durante el Periodo 2005-2021."/>
    <s v="Gráfico de Evolución"/>
    <s v="Cerro Navia comunal delitos género violencia hacia mujer mujeres víctimas intrafamiliar familiar detenciones variación trimestral"/>
    <s v="https://analytics.zoho.com/open-view/2395394000007126218?ZOHO_CRITERIA=%22Trasposicion_27.5%22.%22Cod_Comuna%22%3D13103"/>
    <x v="0"/>
    <s v="#1774B10038"/>
  </r>
  <r>
    <n v="14"/>
    <x v="0"/>
    <x v="0"/>
    <s v="Mujeres"/>
    <n v="13"/>
    <x v="1"/>
    <x v="3"/>
    <x v="1"/>
    <x v="13"/>
    <x v="0"/>
    <x v="9"/>
    <s v="Periodo 2013-2019"/>
    <s v="Número de Sentencias"/>
    <s v="Poder Judicial"/>
    <s v="Sentencias Dictadas por Delitos de Abuso Sexual por Juzgado de Garantía en la Región Metropolitana durante el Periodo 2013-2019"/>
    <s v="El gráfico muestra la evolución anual de la frecuencia de Sentencias Dictadas por Delitos de Abuso Sexual por Juzgado de Garantía en la Región Metropolitana durante el Periodo 2013-2019 de acuerdo a datos provenientes del Poder Judicial de Chile."/>
    <s v="Gráfico de Evolución"/>
    <s v="abuso sexual delitos género violencia mujer mujeres casos víctimas detenciones sentencias metropolitana juzgado garantía"/>
    <s v="https://analytics.zoho.com/open-view/2395394000007130420?ZOHO_CRITERIA=%22Localiza%20CL%22.%22Codreg%22%3D13"/>
    <x v="0"/>
    <s v="#1774B90"/>
  </r>
  <r>
    <n v="15"/>
    <x v="0"/>
    <x v="0"/>
    <s v="Mujeres"/>
    <n v="9204"/>
    <x v="0"/>
    <x v="1"/>
    <x v="0"/>
    <x v="2"/>
    <x v="0"/>
    <x v="10"/>
    <s v="Periodo 2008-2020"/>
    <s v="Tasa"/>
    <s v="Centro de Estudios y Análisis del Delito (CEAD) de la Subsecretaría de Prevención del Delito"/>
    <s v="Tasa de Aprehensiones, Casos Policiales, Denuncias y Detenciones por Violación en Ercilla para el Periodo 2008-2020."/>
    <s v="Gráfico que muestra la Tasa de Aprehensiones, Casos Policiales, Denuncias y Detenciones por Violación por cada 100 mil habitantes en Ercilla según datos recolectados y calculados por al Subsecretaría de Prevención del Delito para el Periodo 2008-2020."/>
    <s v="Gráfico de Evolución"/>
    <s v="Ercilla comunal delitos género violación mujer mujeres víctimas aprehensiones casos policiales denuncias detenciones evolución tasa 100 mil habitantes"/>
    <s v="https://analytics.zoho.com/open-view/2395394000006850626?ZOHO_CRITERIA=%22Localiza%20CL%22.%22Codcom%22%3D9204"/>
    <x v="0"/>
    <s v="#1774B2530"/>
  </r>
  <r>
    <n v="16"/>
    <x v="0"/>
    <x v="0"/>
    <s v="Mujeres"/>
    <n v="7201"/>
    <x v="2"/>
    <x v="0"/>
    <x v="0"/>
    <x v="14"/>
    <x v="0"/>
    <x v="11"/>
    <s v="Periodo 2005-2021"/>
    <s v="Porcentaje"/>
    <s v="Centro de Estudios y Análisis del Delito (CEAD) de la Subsecretaría de Prevención del Delito"/>
    <s v="Variación Trimestral de Aprehensiones (%) por Violencia Intrafamiliar en Cauquenes para el Periodo 2005-2021."/>
    <s v="Gráfico que muestra la variación trimestral de Aprehensiones (%) por Violencia Intrafamiliar en Cauquenes  según datos recopilados desde el Centro de Estudios y Análisis del Delito durante el Periodo 2005-2021."/>
    <s v="Gráfico de Evolución"/>
    <s v="Cauquenes comunal delitos género violencia hacia mujer mujeres víctimas intrafamiliar familiar aprehensiones variación trimestral"/>
    <s v="https://analytics.zoho.com/open-view/2395394000007123879?ZOHO_CRITERIA=%22Trasposicion_27.5%22.%22Cod_Comuna%22%3D7201"/>
    <x v="0"/>
    <s v="#1774B8857"/>
  </r>
  <r>
    <n v="17"/>
    <x v="0"/>
    <x v="0"/>
    <s v="Mujeres"/>
    <n v="10104"/>
    <x v="2"/>
    <x v="0"/>
    <x v="0"/>
    <x v="15"/>
    <x v="0"/>
    <x v="11"/>
    <s v="Periodo 2005-2021"/>
    <s v="Porcentaje"/>
    <s v="Centro de Estudios y Análisis del Delito (CEAD) de la Subsecretaría de Prevención del Delito"/>
    <s v="Variación Trimestral de Aprehensiones (%) por Violencia Intrafamiliar en Fresia para el Periodo 2005-2021."/>
    <s v="Gráfico que muestra la variación trimestral de Aprehensiones (%) por Violencia Intrafamiliar en Fresia  según datos recopilados desde el Centro de Estudios y Análisis del Delito durante el Periodo 2005-2021."/>
    <s v="Gráfico de Evolución"/>
    <s v="Fresia comunal delitos género violencia hacia mujer mujeres víctimas intrafamiliar familiar aprehensiones variación trimestral"/>
    <s v="https://analytics.zoho.com/open-view/2395394000007123879?ZOHO_CRITERIA=%22Trasposicion_27.5%22.%22Cod_Comuna%22%3D10104"/>
    <x v="0"/>
    <s v="#1774B8966"/>
  </r>
  <r>
    <n v="18"/>
    <x v="0"/>
    <x v="0"/>
    <s v="Mujeres"/>
    <n v="2203"/>
    <x v="2"/>
    <x v="1"/>
    <x v="0"/>
    <x v="16"/>
    <x v="0"/>
    <x v="11"/>
    <s v="Periodo 2008-2020"/>
    <s v="Porcentaje"/>
    <s v="Centro de Estudios y Análisis del Delito (CEAD) de la Subsecretaría de Prevención del Delito"/>
    <s v="Variación Trimestral de Aprehensiones (%) por Violación en San Pedro de Atacama para el Periodo 2008-2020"/>
    <s v="Gráfico que muestra la variación trimestral de Aprehensiones (%) por Violaciones en San Pedro de Atacama según datos recopilados desde la Subsecretaria de Prevención del Delito durante el Periodo 2008-2020."/>
    <s v="Gráfico de Evolución"/>
    <s v="San Pedro de Atacama comunal delitos género violación mujer mujeres víctimas aprehensiones variación trimestral"/>
    <s v="https://analytics.zoho.com/open-view/2395394000008632943?ZOHO_CRITERIA=%22Trasposicion_27.6%22.%22Cod_comuna%22%3D2203"/>
    <x v="0"/>
    <s v="#1774B4678"/>
  </r>
  <r>
    <n v="19"/>
    <x v="0"/>
    <x v="0"/>
    <s v="Mujeres"/>
    <n v="9211"/>
    <x v="2"/>
    <x v="1"/>
    <x v="0"/>
    <x v="17"/>
    <x v="0"/>
    <x v="3"/>
    <s v="Periodo 2008-2020"/>
    <s v="Número de Aprehensiones"/>
    <s v="Centro de Estudios y Análisis del Delito (CEAD) de la Subsecretaría de Prevención del Delito"/>
    <s v="Frecuencia de Frecuencia Aprehensiones por Violación en Victoria para el Periodo 2008-2020"/>
    <s v="Gráfico que muestra la frecuencia de Aprehensiones por Violación en Victoria según datos recopilados desde el Subsecretaria de Prevención del Delito durante el Periodo 2008-2020."/>
    <s v="Gráfico de Evolución"/>
    <s v="Victoria comunal delitos género violación mujer mujeres víctimas aprehensiones"/>
    <s v="https://analytics.zoho.com/open-view/2395394000006792514?ZOHO_CRITERIA=%22Localiza%20CL%22.%22Codcom%22%3D9211"/>
    <x v="0"/>
    <s v="#1774B3222"/>
  </r>
  <r>
    <n v="20"/>
    <x v="0"/>
    <x v="0"/>
    <s v="Mujeres"/>
    <n v="1101"/>
    <x v="6"/>
    <x v="1"/>
    <x v="0"/>
    <x v="18"/>
    <x v="0"/>
    <x v="12"/>
    <s v="Periodo 2008-2020"/>
    <s v="Porcentaje "/>
    <s v="Centro de Estudios y Análisis del Delito (CEAD) de la Subsecretaría de Prevención del Delito"/>
    <s v="Variación Trimestral de Casos Policiales (%) por Violación en Iquique para el Periodo 2008-2020"/>
    <s v="Gráfico que muestra la variación trimestral de Casos Policiales (%) por Violaciones en Iquique según datos recopilados desde la Subsecretaria de Prevención del Delito durante el Periodo 2008-2020."/>
    <s v="Gráfico de Evolución"/>
    <s v="Iquique comunal delitos género violación mujer mujeres víctimas casos policiales variación trimestral"/>
    <s v="https://analytics.zoho.com/open-view/2395394000008633026?ZOHO_CRITERIA=%22Trasposicion_27.6%22.%22Cod_comuna%22%3D1101"/>
    <x v="0"/>
    <s v="#1774B4965"/>
  </r>
  <r>
    <n v="21"/>
    <x v="0"/>
    <x v="0"/>
    <s v="Mujeres"/>
    <n v="8201"/>
    <x v="2"/>
    <x v="1"/>
    <x v="0"/>
    <x v="19"/>
    <x v="0"/>
    <x v="11"/>
    <s v="Periodo 2008-2020"/>
    <s v="Porcentaje"/>
    <s v="Centro de Estudios y Análisis del Delito (CEAD) de la Subsecretaría de Prevención del Delito"/>
    <s v="Variación Trimestral de Aprehensiones (%) por Violación en Lebu para el Periodo 2008-2020"/>
    <s v="Gráfico que muestra la variación trimestral de Aprehensiones (%) por Violaciones en Lebu según datos recopilados desde la Subsecretaria de Prevención del Delito durante el Periodo 2008-2020."/>
    <s v="Gráfico de Evolución"/>
    <s v="Lebu comunal delitos género violación mujer mujeres víctimas aprehensiones variación trimestral"/>
    <s v="https://analytics.zoho.com/open-view/2395394000008632943?ZOHO_CRITERIA=%22Trasposicion_27.6%22.%22Cod_comuna%22%3D8201"/>
    <x v="0"/>
    <s v="#1774B4801"/>
  </r>
  <r>
    <n v="22"/>
    <x v="0"/>
    <x v="0"/>
    <s v="Mujeres"/>
    <n v="11402"/>
    <x v="6"/>
    <x v="1"/>
    <x v="0"/>
    <x v="20"/>
    <x v="0"/>
    <x v="13"/>
    <s v="Periodo 2008-2020"/>
    <s v="Número de Casos Policiales"/>
    <s v="Centro de Estudios y Análisis del Delito (CEAD) de la Subsecretaría de Prevención del Delito"/>
    <s v="Frecuencia de Frecuencia Casos Policiales por Violación en Río Ibáñez para el Periodo 2008-2020"/>
    <s v="Gráfico que muestra la frecuencia de Casos Policiales por Violación en Río Ibáñez según datos recopilados desde el Subsecretaria de Prevención del Delito durante el Periodo 2008-2020."/>
    <s v="Gráfico de Evolución"/>
    <s v="Río Ibáñez comunal delitos género violación mujer mujeres víctimas casos policiales"/>
    <s v="https://analytics.zoho.com/open-view/2395394000006792555?ZOHO_CRITERIA=%22Localiza%20CL%22.%22Codcom%22%3D11402"/>
    <x v="0"/>
    <s v="#1774B3592"/>
  </r>
  <r>
    <n v="23"/>
    <x v="0"/>
    <x v="0"/>
    <s v="Mujeres"/>
    <n v="14102"/>
    <x v="2"/>
    <x v="1"/>
    <x v="0"/>
    <x v="21"/>
    <x v="0"/>
    <x v="3"/>
    <s v="Periodo 2008-2020"/>
    <s v="Número de Aprehensiones"/>
    <s v="Centro de Estudios y Análisis del Delito (CEAD) de la Subsecretaría de Prevención del Delito"/>
    <s v="Frecuencia de Frecuencia Aprehensiones por Violación en Corral para el Periodo 2008-2020"/>
    <s v="Gráfico que muestra la frecuencia de Aprehensiones por Violación en Corral según datos recopilados desde el Subsecretaria de Prevención del Delito durante el Periodo 2008-2020."/>
    <s v="Gráfico de Evolución"/>
    <s v="Corral comunal delitos género violación mujer mujeres víctimas aprehensiones"/>
    <s v="https://analytics.zoho.com/open-view/2395394000006792514?ZOHO_CRITERIA=%22Localiza%20CL%22.%22Codcom%22%3D14102"/>
    <x v="0"/>
    <s v="#1774B3314"/>
  </r>
  <r>
    <n v="24"/>
    <x v="0"/>
    <x v="0"/>
    <s v="Mujeres"/>
    <n v="4201"/>
    <x v="3"/>
    <x v="0"/>
    <x v="0"/>
    <x v="22"/>
    <x v="0"/>
    <x v="14"/>
    <s v="Periodo 2005-2021"/>
    <s v="Número de Denuncias"/>
    <s v="Centro de Estudios y Análisis del Delito (CEAD) de la Subsecretaría de Prevención del Delito"/>
    <s v="Frecuencia de Denuncias por Violencia Intrafamiliar en Illapel para el Periodo 2005-2021."/>
    <s v="Gráfico que muestra la frecuencia de las Denuncias por Violencia Intrafamiliar en Illapel según datos recopilados desde el Centro de Estudios y Análsis del Delito durante el Periodo 2005-2021."/>
    <s v="Gráfico de Evolución"/>
    <s v="Illapel comunal delitos género violencia hacia mujer mujeres víctimas intrafamiliar familiar denuncias comuna"/>
    <s v="https://analytics.zoho.com/open-view/2395394000007123492?ZOHO_CRITERIA=%22Trasposicion_27.5%22.%22Cod_Comuna%22%3D4201"/>
    <x v="0"/>
    <s v="#1774B7737"/>
  </r>
  <r>
    <n v="25"/>
    <x v="0"/>
    <x v="0"/>
    <s v="Mujeres"/>
    <n v="16106"/>
    <x v="5"/>
    <x v="2"/>
    <x v="0"/>
    <x v="23"/>
    <x v="0"/>
    <x v="7"/>
    <s v="Años 2012, 2017 y 2020"/>
    <s v="Número de Casos"/>
    <s v="Centro de Estudios y Análisis del Delito (CEAD) e Instituto Nacional de Estadísticas (INE)"/>
    <s v="Frecuencia de Casos de Violencia Económica y Variación Anual en Pinto para los años 2012, 2017 y 2020."/>
    <s v="Gráfico que muestra la Frecuencia de Casos de Violencia Económica por año en Pinto para los años 2012, 2017 y 2020 según datos de las encuestas ENVIF-VCM realizadas por el Instituto Nacional de Estadísticas (INE) y el Centro de Estudios y Análisis del Delito (CEAD)."/>
    <s v="Gráfico de Evolución"/>
    <s v="Pinto comunal violencia económica intrafamiliar vif mujeres mujer encuesta envif cead ine evolución variación anual"/>
    <s v="https://analytics.zoho.com/open-view/2395394000007264522?ZOHO_CRITERIA=%22Trasposicion_27.9%22.%22C%C3%B3digo%20Comuna%22%3D16106"/>
    <x v="0"/>
    <s v="#1774B10689"/>
  </r>
  <r>
    <n v="26"/>
    <x v="0"/>
    <x v="0"/>
    <s v="Mujeres"/>
    <n v="10"/>
    <x v="5"/>
    <x v="2"/>
    <x v="1"/>
    <x v="24"/>
    <x v="0"/>
    <x v="15"/>
    <s v="Años 2012, 2017 y 2020"/>
    <s v="Número de Casos y Porcentaje"/>
    <s v="Centro de Estudios y Análisis del Delito (CEAD) e Instituto Nacional de Estadísticas (INE)"/>
    <s v="Frecuencia de Casos y Variación Anual de Violencia Económica para la Región de Los Lagos para los años 2012, 2017 y 2020."/>
    <s v="Gráfico que muestra la Frecuencia de Casos de Violencia Económica y su Variación Anual para la Región de Los Lagos para los años 2012, 2017 y 2020 según datos de las encuestas ENVIF-VCM realizadas por el Instituto Nacional de Estadísticas (INE) y el Centro de Estudios y Análisis del Delito (CEAD)."/>
    <s v="Gráfico de Evolución"/>
    <s v="Región de Los Lagos regional violencia económica intrafamiliar vif mujeres mujer encuesta envif cead ine evolución"/>
    <s v="https://analytics.zoho.com/open-view/2395394000007264522?ZOHO_CRITERIA=%22Trasposicion_27.9%22.%22C%C3%B3digo%20Regi%C3%B3n%22%20%3D%2010"/>
    <x v="0"/>
    <s v="#1774B6817"/>
  </r>
  <r>
    <n v="27"/>
    <x v="0"/>
    <x v="0"/>
    <s v="Mujeres"/>
    <n v="6104"/>
    <x v="7"/>
    <x v="2"/>
    <x v="0"/>
    <x v="25"/>
    <x v="0"/>
    <x v="16"/>
    <s v="Años 2012, 2017 y 2020"/>
    <s v="Número de Casos"/>
    <s v="Centro de Estudios y Análisis del Delito (CEAD) e Instituto Nacional de Estadísticas (INE)"/>
    <s v="Frecuencia según ocurrencia de Violencia Económica en Coltauco para los años 2012, 2017 y 2020."/>
    <s v="Gráfico que muestra la Frecuencia según ocurrencia de Violencia Económica en Coltauco los años 2012, 2017 y 2020 según datos de las encuestas ENVIF-VCM realizadas por el Instituto Nacional de Estadísticas (INE) y el Centro de Estudios y Análisis del Delito (CEAD)."/>
    <s v="Gráfico de Evolución"/>
    <s v="Coltauco comunal violencia económica intrafamiliar vif mujeres mujer encuesta envif cead ine víctima padecer sufrir"/>
    <s v="https://analytics.zoho.com/open-view/2395394000007264102?ZOHO_CRITERIA=%22Trasposicion_27.9%22.%22C%C3%B3digo%20Comuna%22%3D6104"/>
    <x v="0"/>
    <s v="#1774B11025"/>
  </r>
  <r>
    <n v="28"/>
    <x v="0"/>
    <x v="0"/>
    <s v="Mujeres"/>
    <n v="12401"/>
    <x v="3"/>
    <x v="0"/>
    <x v="0"/>
    <x v="26"/>
    <x v="0"/>
    <x v="4"/>
    <s v="Periodo 2005-2021"/>
    <s v="Porcentaje"/>
    <s v="Centro de Estudios y Análisis del Delito (CEAD) de la Subsecretaría de Prevención del Delito"/>
    <s v="Variación Trimestral de Denuncias (%) por Violencia Intrafamiliar en Natales para el Periodo 2005-2021."/>
    <s v="Gráfico que muestra la variación trimestral de Denuncias (%) por Violencia Intrafamiliar en Natales según datos recopilados desde el Centro de Estudios y Análisis del Delito durante el Periodo 2005-2021."/>
    <s v="Gráfico de Evolución"/>
    <s v="Natales comunal delitos género violencia hacia mujer mujeres víctimas intrafamiliar familiar denuncias variación trimestral"/>
    <s v="https://analytics.zoho.com/open-view/2395394000007126144?ZOHO_CRITERIA=%22Trasposicion_27.5%22.%22Cod_Comuna%22%3D12401"/>
    <x v="0"/>
    <s v="#1774B9694"/>
  </r>
  <r>
    <n v="29"/>
    <x v="0"/>
    <x v="0"/>
    <s v="Mujeres"/>
    <n v="7405"/>
    <x v="4"/>
    <x v="1"/>
    <x v="0"/>
    <x v="27"/>
    <x v="0"/>
    <x v="6"/>
    <s v="Periodo 2008-2020"/>
    <s v="Tasa"/>
    <s v="Centro de Estudios y Análisis del Delito (CEAD) de la Subsecretaría de Prevención del Delito"/>
    <s v="Tasa de Detenciones por Violación en Retiro para el Periodo 2008-2020."/>
    <s v="Gráfico que muestra la Tasa de Detenciones por Violación por cada 100 mil habitantes en Retiro según datos recolectados y calculados por al Subsecretaría de Prevención del Delito para el Periodo 2008-2020."/>
    <s v="Gráfico de Evolución"/>
    <s v="Retiro comunal delitos género violación mujer mujeres víctimas detenciones evolución tasa 100 mil habitantes"/>
    <s v="https://analytics.zoho.com/open-view/2395394000006843853?ZOHO_CRITERIA=%22Localiza%20CL%22.%22Codcom%22%3D7405"/>
    <x v="0"/>
    <s v="#1774B2117"/>
  </r>
  <r>
    <n v="30"/>
    <x v="0"/>
    <x v="0"/>
    <s v="Mujeres"/>
    <n v="13101"/>
    <x v="0"/>
    <x v="0"/>
    <x v="0"/>
    <x v="28"/>
    <x v="0"/>
    <x v="2"/>
    <s v="Periodo 2005-2021"/>
    <s v="Porcentaje "/>
    <s v="Centro de Estudios y Análisis del Delito (CEAD) de la Subsecretaría de Prevención del Delito"/>
    <s v="Variación Trimestral de Aprehensiones, Casos policiales, Denuncias y Detenciones (%) en Santiago para el Periodo 2005-2021."/>
    <s v="Gráfico que muestra la variación trimestral de Aprehensiones, Casos Policiales, Denuncias y Detenciones (%) por Violencia Intrafamiliar en Santiago según datos recopilados desde el Centro de Estudios y Análisis del Delito durante el Periodo 2005-2021."/>
    <s v="Gráfico de Evolución"/>
    <s v="Santiago comunal delitos género violencia hacia mujer mujeres víctimas intrafamiliar familiar aprehensiones casos policiales denuncias detenciones variación trimestral"/>
    <s v="https://analytics.zoho.com/open-view/2395394000007126407?ZOHO_CRITERIA=%22Trasposicion_27.5%22.%22Cod_Comuna%22%3D13101"/>
    <x v="0"/>
    <s v="#1774B10379"/>
  </r>
  <r>
    <n v="31"/>
    <x v="0"/>
    <x v="0"/>
    <s v="Mujeres"/>
    <n v="13201"/>
    <x v="6"/>
    <x v="1"/>
    <x v="0"/>
    <x v="29"/>
    <x v="0"/>
    <x v="12"/>
    <s v="Periodo 2008-2020"/>
    <s v="Porcentaje "/>
    <s v="Centro de Estudios y Análisis del Delito (CEAD) de la Subsecretaría de Prevención del Delito"/>
    <s v="Variación Trimestral de Casos Policiales (%) por Violación en Puente Alto para el Periodo 2008-2020"/>
    <s v="Gráfico que muestra la variación trimestral de Casos Policiales (%) por Violaciones en Puente Alto según datos recopilados desde la Subsecretaria de Prevención del Delito durante el Periodo 2008-2020."/>
    <s v="Gráfico de Evolución"/>
    <s v="Puente Alto comunal delitos género violación mujer mujeres víctimas casos policiales variación trimestral"/>
    <s v="https://analytics.zoho.com/open-view/2395394000008633026?ZOHO_CRITERIA=%22Trasposicion_27.6%22.%22Cod_comuna%22%3D13201"/>
    <x v="0"/>
    <s v="#1774B5265"/>
  </r>
  <r>
    <n v="32"/>
    <x v="0"/>
    <x v="0"/>
    <s v="Mujeres"/>
    <n v="13132"/>
    <x v="3"/>
    <x v="1"/>
    <x v="0"/>
    <x v="30"/>
    <x v="0"/>
    <x v="17"/>
    <s v="Periodo 2008-2020"/>
    <s v="Tasa"/>
    <s v="Centro de Estudios y Análisis del Delito (CEAD) de la Subsecretaría de Prevención del Delito"/>
    <s v="Tasa de Denuncias por Violación en Vitacura para el Periodo 2008-2020."/>
    <s v="Gráfico que muestra la Tasa de Denuncias por Violación por cada 100 mil habitantes en Vitacura según datos recolectados y calculados por al Subsecretaría de Prevención del Delito para el Periodo 2008-2020."/>
    <s v="Gráfico de Evolución"/>
    <s v="Vitacura comunal delitos género violación mujer mujeres víctimas denuncias evolución tasa 100 mil habitantes"/>
    <s v="https://analytics.zoho.com/open-view/2395394000006843824?ZOHO_CRITERIA=%22Localiza%20CL%22.%22Codcom%22%3D13132"/>
    <x v="0"/>
    <s v="#1774B1955"/>
  </r>
  <r>
    <n v="33"/>
    <x v="0"/>
    <x v="0"/>
    <s v="Mujeres"/>
    <n v="2101"/>
    <x v="3"/>
    <x v="1"/>
    <x v="0"/>
    <x v="31"/>
    <x v="0"/>
    <x v="4"/>
    <s v="Periodo 2008-2020"/>
    <s v="Porcentaje "/>
    <s v="Centro de Estudios y Análisis del Delito (CEAD) de la Subsecretaría de Prevención del Delito"/>
    <s v="Variación Trimestral de Denuncias (%) por Violación en Antofagasta para el Periodo 2008-2020"/>
    <s v="Gráfico que muestra la variación trimestral de Denuncias (%) por Violaciones en Antofagasta según datos recopilados desde la Subsecretaria de Prevención del Delito durante el Periodo 2008-2020."/>
    <s v="Gráfico de Evolución"/>
    <s v="Antofagasta comunal delitos género violación mujer mujeres víctimas denuncias variación trimestral"/>
    <s v="https://analytics.zoho.com/open-view/2395394000008633066?ZOHO_CRITERIA=%22Trasposicion_27.6%22.%22Cod_comuna%22%3D2101"/>
    <x v="0"/>
    <s v="#1774B5308"/>
  </r>
  <r>
    <n v="34"/>
    <x v="0"/>
    <x v="0"/>
    <s v="Mujeres"/>
    <n v="10204"/>
    <x v="6"/>
    <x v="0"/>
    <x v="0"/>
    <x v="32"/>
    <x v="0"/>
    <x v="13"/>
    <s v="Periodo 2005-2021"/>
    <s v="Número de Casos Policiales"/>
    <s v="Centro de Estudios y Análisis del Delito (CEAD) de la Subsecretaría de Prevención del Delito"/>
    <s v="Frecuencia de Casos Policiales por Violencia Intrafamiliar en Curaco de Vélez para el Periodo 2005-2021."/>
    <s v="Gráfico que muestra la frecuencia de Casos Policiales por Violencia Intrafamiliar en Curaco de Vélez según datos recopilados desde el Centro de Estudios y Análsis del Delito durante el Periodo 2005-2021."/>
    <s v="Gráfico de Evolución"/>
    <s v="Curaco de Vélez comunal delitos género violencia hacia mujer mujeres víctimas intrafamiliar familiar casos policiales comuna"/>
    <s v="https://analytics.zoho.com/open-view/2395394000007123412?ZOHO_CRITERIA=%22Trasposicion_27.5%22.%22Cod_Comuna%22%3D10204"/>
    <x v="0"/>
    <s v="#1774B7601"/>
  </r>
  <r>
    <n v="35"/>
    <x v="0"/>
    <x v="0"/>
    <s v="Mujeres"/>
    <n v="7407"/>
    <x v="6"/>
    <x v="1"/>
    <x v="0"/>
    <x v="33"/>
    <x v="0"/>
    <x v="18"/>
    <s v="Periodo 2008-2020"/>
    <s v="Tasa"/>
    <s v="Centro de Estudios y Análisis del Delito (CEAD) de la Subsecretaría de Prevención del Delito"/>
    <s v="Tasa de Casos Policiales por Violación en Villa Alegre para el Periodo 2008-2020."/>
    <s v="Gráfico que muestra la Tasa de Casos Policiales por Violación por cada 100 mil habitantes en Villa Alegre según datos recolectados y calculados por al Subsecretaría de Prevención del Delito para el Periodo 2008-2020."/>
    <s v="Gráfico de Evolución"/>
    <s v="Villa Alegre comunal delitos género violación mujer mujeres víctimas casos policiales evolución tasa 100 mil habitantes"/>
    <s v="https://analytics.zoho.com/open-view/2395394000006843792?ZOHO_CRITERIA=%22Localiza%20CL%22.%22Codcom%22%3D7407"/>
    <x v="0"/>
    <s v="#1774B1451"/>
  </r>
  <r>
    <n v="36"/>
    <x v="0"/>
    <x v="0"/>
    <s v="Mujeres"/>
    <n v="8309"/>
    <x v="0"/>
    <x v="0"/>
    <x v="0"/>
    <x v="34"/>
    <x v="0"/>
    <x v="2"/>
    <s v="Periodo 2005-2021"/>
    <s v="Porcentaje "/>
    <s v="Centro de Estudios y Análisis del Delito (CEAD) de la Subsecretaría de Prevención del Delito"/>
    <s v="Variación Trimestral de Aprehensiones, Casos policiales, Denuncias y Detenciones (%) en Quilleco para el Periodo 2005-2021."/>
    <s v="Gráfico que muestra la variación trimestral de Aprehensiones, Casos Policiales, Denuncias y Detenciones (%) por Violencia Intrafamiliar en Quilleco según datos recopilados desde el Centro de Estudios y Análisis del Delito durante el Periodo 2005-2021."/>
    <s v="Gráfico de Evolución"/>
    <s v="Quilleco comunal delitos género violencia hacia mujer mujeres víctimas intrafamiliar familiar aprehensiones casos policiales denuncias detenciones variación trimestral"/>
    <s v="https://analytics.zoho.com/open-view/2395394000007126407?ZOHO_CRITERIA=%22Trasposicion_27.5%22.%22Cod_Comuna%22%3D8309"/>
    <x v="0"/>
    <s v="#1774B10272"/>
  </r>
  <r>
    <n v="37"/>
    <x v="0"/>
    <x v="0"/>
    <s v="Mujeres"/>
    <n v="6112"/>
    <x v="5"/>
    <x v="2"/>
    <x v="0"/>
    <x v="35"/>
    <x v="0"/>
    <x v="7"/>
    <s v="Años 2012, 2017 y 2020"/>
    <s v="Número de Casos"/>
    <s v="Centro de Estudios y Análisis del Delito (CEAD) e Instituto Nacional de Estadísticas (INE)"/>
    <s v="Frecuencia de Casos de Violencia Económica y Variación Anual en Peumo para los años 2012, 2017 y 2020."/>
    <s v="Gráfico que muestra la Frecuencia de Casos de Violencia Económica por año en Peumo para los años 2012, 2017 y 2020 según datos de las encuestas ENVIF-VCM realizadas por el Instituto Nacional de Estadísticas (INE) y el Centro de Estudios y Análisis del Delito (CEAD)."/>
    <s v="Gráfico de Evolución"/>
    <s v="Peumo comunal violencia económica intrafamiliar vif mujeres mujer encuesta envif cead ine evolución variación anual"/>
    <s v="https://analytics.zoho.com/open-view/2395394000007264522?ZOHO_CRITERIA=%22Trasposicion_27.9%22.%22C%C3%B3digo%20Comuna%22%3D6112"/>
    <x v="0"/>
    <s v="#1774B10649"/>
  </r>
  <r>
    <n v="38"/>
    <x v="0"/>
    <x v="0"/>
    <s v="Mujeres"/>
    <n v="10304"/>
    <x v="0"/>
    <x v="0"/>
    <x v="0"/>
    <x v="36"/>
    <x v="0"/>
    <x v="0"/>
    <s v="Periodo 2005-2021"/>
    <s v="Porcentaje"/>
    <s v="Centro de Estudios y Análisis del Delito (CEAD) de la Subsecretaría de Prevención del Delito"/>
    <s v="Proporción de Aprehensiones, Casos Policiales, Denuncias y Detenciones por Violencia Intrafamiliar en Puyehue para el Periodo 2005-2021."/>
    <s v="Gráfico que muestra la proporción y cantidad de Aprehensiones, Casos policiales, Denuncias y Detenciones por Violencia Intrafamiliar en Puyehue según datos recopilados desde el Centro de Estudios y Análisis del Delito durante el Periodo 2005-2021."/>
    <s v="Gráfico"/>
    <s v="Puyehue comunal delitos género violencia hacia mujer mujeres víctimas intrafamiliar familiar aprehensiones denuncias casos policiales detenciones comuna"/>
    <s v="https://analytics.zoho.com/open-view/2395394000007123726?ZOHO_CRITERIA=%22Trasposicion_27.5%22.%22Cod_Comuna%22%3D10304"/>
    <x v="0"/>
    <s v="#1774B8641"/>
  </r>
  <r>
    <n v="39"/>
    <x v="0"/>
    <x v="0"/>
    <s v="Mujeres"/>
    <n v="10206"/>
    <x v="6"/>
    <x v="0"/>
    <x v="0"/>
    <x v="37"/>
    <x v="0"/>
    <x v="12"/>
    <s v="Periodo 2005-2021"/>
    <s v="Porcentaje"/>
    <s v="Centro de Estudios y Análisis del Delito (CEAD) de la Subsecretaría de Prevención del Delito"/>
    <s v="Variación Trimestral de Casos Policiales (%) por Violencia Intrafamiliar en Puqueldón para el Periodo 2005-2021."/>
    <s v="Gráfico que muestra la variación trimestral de Casos Policiales (%) por Violencia Intrafamiliar en Puqueldón según datos recopilados desde el Centro de Estudios y Análisis del Delito durante el Periodo 2005-2021."/>
    <s v="Gráfico de Evolución"/>
    <s v="Puqueldón comunal delitos género violencia hacia mujer mujeres víctimas intrafamiliar familiar casos policiales variación trimestral"/>
    <s v="https://analytics.zoho.com/open-view/2395394000007123911?ZOHO_CRITERIA=%22Trasposicion_27.5%22.%22Cod_Comuna%22%3D10206"/>
    <x v="0"/>
    <s v="#1774B9318"/>
  </r>
  <r>
    <n v="40"/>
    <x v="0"/>
    <x v="0"/>
    <s v="Mujeres"/>
    <n v="3302"/>
    <x v="6"/>
    <x v="1"/>
    <x v="0"/>
    <x v="38"/>
    <x v="0"/>
    <x v="13"/>
    <s v="Periodo 2008-2020"/>
    <s v="Número de Casos Policiales"/>
    <s v="Centro de Estudios y Análisis del Delito (CEAD) de la Subsecretaría de Prevención del Delito"/>
    <s v="Frecuencia de Frecuencia Casos Policiales por Violación en Alto del Carmen para el Periodo 2008-2020"/>
    <s v="Gráfico que muestra la frecuencia de Casos Policiales por Violación en Alto del Carmen según datos recopilados desde el Subsecretaria de Prevención del Delito durante el Periodo 2008-2020."/>
    <s v="Gráfico de Evolución"/>
    <s v="Alto del Carmen comunal delitos género violación mujer mujeres víctimas casos policiales"/>
    <s v="https://analytics.zoho.com/open-view/2395394000006792555?ZOHO_CRITERIA=%22Localiza%20CL%22.%22Codcom%22%3D3302"/>
    <x v="0"/>
    <s v="#1774B3349"/>
  </r>
  <r>
    <n v="41"/>
    <x v="0"/>
    <x v="0"/>
    <s v="Mujeres"/>
    <n v="7304"/>
    <x v="2"/>
    <x v="1"/>
    <x v="0"/>
    <x v="39"/>
    <x v="0"/>
    <x v="19"/>
    <s v="Periodo 2008-2020"/>
    <s v="Tasa"/>
    <s v="Centro de Estudios y Análisis del Delito (CEAD) de la Subsecretaría de Prevención del Delito"/>
    <s v="Tasa de Aprehensiones por Violación en Molina para el Periodo 2008-2020."/>
    <s v="Gráfico que muestra la Tasa de Aprehensiones por Violación por cada 100 mil habitantes en Molina según datos recolectados y calculados por al Subsecretaría de Prevención del Delito para el Periodo 2008-2020."/>
    <s v="Gráfico de Evolución"/>
    <s v="Molina comunal delitos género violación mujer mujeres víctimas aprehensiones evolución tasa 100 mil habitantes"/>
    <s v="https://analytics.zoho.com/open-view/2395394000006843662?ZOHO_CRITERIA=%22Localiza%20CL%22.%22Codcom%22%3D7304"/>
    <x v="0"/>
    <s v="#1774B1110"/>
  </r>
  <r>
    <n v="42"/>
    <x v="0"/>
    <x v="0"/>
    <s v="Mujeres"/>
    <n v="8205"/>
    <x v="3"/>
    <x v="1"/>
    <x v="0"/>
    <x v="40"/>
    <x v="0"/>
    <x v="14"/>
    <s v="Periodo 2008-2020"/>
    <s v="Número de Denuncias"/>
    <s v="Centro de Estudios y Análisis del Delito (CEAD) de la Subsecretaría de Prevención del Delito"/>
    <s v="Frecuencia de Frecuencia Denuncias por Violación en Curanilahue para el Periodo 2008-2020"/>
    <s v="Gráfico que muestra la frecuencia de Denuncias por Violación en Curanilahue según datos recopilados desde el Subsecretaria de Prevención del Delito durante el Periodo 2008-2020."/>
    <s v="Gráfico de Evolución"/>
    <s v="Curanilahue comunal delitos género violación mujer mujeres víctimas denuncias"/>
    <s v="https://analytics.zoho.com/open-view/2395394000006792596?ZOHO_CRITERIA=%22Localiza%20CL%22.%22Codcom%22%3D8205"/>
    <x v="0"/>
    <s v="#1774B3824"/>
  </r>
  <r>
    <n v="43"/>
    <x v="0"/>
    <x v="0"/>
    <s v="Mujeres"/>
    <n v="7306"/>
    <x v="2"/>
    <x v="1"/>
    <x v="0"/>
    <x v="41"/>
    <x v="0"/>
    <x v="11"/>
    <s v="Periodo 2008-2020"/>
    <s v="Porcentaje"/>
    <s v="Centro de Estudios y Análisis del Delito (CEAD) de la Subsecretaría de Prevención del Delito"/>
    <s v="Variación Trimestral de Aprehensiones (%) por Violación en Romeral para el Periodo 2008-2020"/>
    <s v="Gráfico que muestra la variación trimestral de Aprehensiones (%) por Violaciones en Romeral según datos recopilados desde la Subsecretaria de Prevención del Delito durante el Periodo 2008-2020."/>
    <s v="Gráfico de Evolución"/>
    <s v="Romeral comunal delitos género violación mujer mujeres víctimas aprehensiones variación trimestral"/>
    <s v="https://analytics.zoho.com/open-view/2395394000008632943?ZOHO_CRITERIA=%22Trasposicion_27.6%22.%22Cod_comuna%22%3D7306"/>
    <x v="0"/>
    <s v="#1774B4778"/>
  </r>
  <r>
    <n v="44"/>
    <x v="0"/>
    <x v="0"/>
    <s v="Mujeres"/>
    <n v="5504"/>
    <x v="0"/>
    <x v="1"/>
    <x v="0"/>
    <x v="42"/>
    <x v="0"/>
    <x v="20"/>
    <s v="Periodo 2008-2020"/>
    <s v="Porcentaje "/>
    <s v="Centro de Estudios y Análisis del Delito (CEAD) de la Subsecretaría de Prevención del Delito"/>
    <s v="Variación anual de Tasa de Aprehensiones, Casos Policiales, Denuncias y Detenciones (%) por Violación en La Cruz para el Periodo 2008-2020"/>
    <s v="Gráfico que muestra la variación anual (%) de la Tasa por cada 100 mil habitantes de  Aprehensiones, Casos Policiales, Denuncias y Detenciones por Violaciones en La Cruz según datos recopilados desde la Subsecretaria de Prevención del Delito durante el Periodo 2008-2020."/>
    <s v="Gráfico de Evolución"/>
    <s v="La Cruz comunal delitos género violación mujer mujeres víctimas aprehensiones casos policiales denuncias detenciones variación tasa 100 mil habitantes"/>
    <s v="https://analytics.zoho.com/open-view/2395394000006850667?ZOHO_CRITERIA=%22Localiza%20CL%22.%22Codcom%22%3D5504"/>
    <x v="0"/>
    <s v="#1774B6427"/>
  </r>
  <r>
    <n v="45"/>
    <x v="0"/>
    <x v="0"/>
    <s v="Mujeres"/>
    <n v="13605"/>
    <x v="0"/>
    <x v="1"/>
    <x v="0"/>
    <x v="43"/>
    <x v="0"/>
    <x v="20"/>
    <s v="Periodo 2008-2020"/>
    <s v="Porcentaje "/>
    <s v="Centro de Estudios y Análisis del Delito (CEAD) de la Subsecretaría de Prevención del Delito"/>
    <s v="Variación anual de Tasa de Aprehensiones, Casos Policiales, Denuncias y Detenciones (%) por Violación en Peñaflor para el Periodo 2008-2020"/>
    <s v="Gráfico que muestra la variación anual (%) de la Tasa por cada 100 mil habitantes de  Aprehensiones, Casos Policiales, Denuncias y Detenciones por Violaciones en Peñaflor según datos recopilados desde la Subsecretaria de Prevención del Delito durante el Periodo 2008-2020."/>
    <s v="Gráfico de Evolución"/>
    <s v="Peñaflor comunal delitos género violación mujer mujeres víctimas aprehensiones casos policiales denuncias detenciones variación tasa 100 mil habitantes"/>
    <s v="https://analytics.zoho.com/open-view/2395394000006850667?ZOHO_CRITERIA=%22Localiza%20CL%22.%22Codcom%22%3D13605"/>
    <x v="0"/>
    <s v="#1774B6694"/>
  </r>
  <r>
    <n v="46"/>
    <x v="0"/>
    <x v="0"/>
    <s v="Mujeres"/>
    <n v="9103"/>
    <x v="4"/>
    <x v="0"/>
    <x v="0"/>
    <x v="44"/>
    <x v="0"/>
    <x v="8"/>
    <s v="Periodo 2005-2021"/>
    <s v="Porcentaje"/>
    <s v="Centro de Estudios y Análisis del Delito (CEAD) de la Subsecretaría de Prevención del Delito"/>
    <s v="Variación Trimestral de Detenciones (%) por Violencia Intrafamiliar en Cunco para el Periodo 2005-2021."/>
    <s v="Gráfico que muestra la variación trimestral de Detenciones (%) por Violencia Intrafamiliar en Cunco según datos recopilados desde el Centro de Estudios y Análisis del Delito durante el Periodo 2005-2021."/>
    <s v="Gráfico de Evolución"/>
    <s v="Cunco comunal delitos género violencia hacia mujer mujeres víctimas intrafamiliar familiar detenciones variación trimestral"/>
    <s v="https://analytics.zoho.com/open-view/2395394000007126218?ZOHO_CRITERIA=%22Trasposicion_27.5%22.%22Cod_Comuna%22%3D9103"/>
    <x v="0"/>
    <s v="#1774B9960"/>
  </r>
  <r>
    <n v="47"/>
    <x v="0"/>
    <x v="0"/>
    <s v="Mujeres"/>
    <n v="9103"/>
    <x v="5"/>
    <x v="2"/>
    <x v="0"/>
    <x v="44"/>
    <x v="0"/>
    <x v="7"/>
    <s v="Años 2012, 2017 y 2020"/>
    <s v="Número de Casos"/>
    <s v="Centro de Estudios y Análisis del Delito (CEAD) e Instituto Nacional de Estadísticas (INE)"/>
    <s v="Frecuencia de Casos de Violencia Económica y Variación Anual en Cunco para los años 2012, 2017 y 2020."/>
    <s v="Gráfico que muestra la Frecuencia de Casos de Violencia Económica por año en Cunco para los años 2012, 2017 y 2020 según datos de las encuestas ENVIF-VCM realizadas por el Instituto Nacional de Estadísticas (INE) y el Centro de Estudios y Análisis del Delito (CEAD)."/>
    <s v="Gráfico de Evolución"/>
    <s v="Cunco comunal violencia económica intrafamiliar vif mujeres mujer encuesta envif cead ine evolución variación anual"/>
    <s v="https://analytics.zoho.com/open-view/2395394000007264522?ZOHO_CRITERIA=%22Trasposicion_27.9%22.%22C%C3%B3digo%20Comuna%22%3D9103"/>
    <x v="0"/>
    <s v="#1774B10694"/>
  </r>
  <r>
    <n v="48"/>
    <x v="0"/>
    <x v="0"/>
    <s v="Mujeres"/>
    <n v="2104"/>
    <x v="6"/>
    <x v="0"/>
    <x v="0"/>
    <x v="45"/>
    <x v="0"/>
    <x v="13"/>
    <s v="Periodo 2005-2021"/>
    <s v="Número de Casos Policiales"/>
    <s v="Centro de Estudios y Análisis del Delito (CEAD) de la Subsecretaría de Prevención del Delito"/>
    <s v="Frecuencia de Casos Policiales por Violencia Intrafamiliar en Taltal para el Periodo 2005-2021."/>
    <s v="Gráfico que muestra la frecuencia de Casos Policiales por Violencia Intrafamiliar en Taltal según datos recopilados desde el Centro de Estudios y Análsis del Delito durante el Periodo 2005-2021."/>
    <s v="Gráfico de Evolución"/>
    <s v="Taltal comunal delitos género violencia hacia mujer mujeres víctimas intrafamiliar familiar casos policiales comuna"/>
    <s v="https://analytics.zoho.com/open-view/2395394000007123412?ZOHO_CRITERIA=%22Trasposicion_27.5%22.%22Cod_Comuna%22%3D2104"/>
    <x v="0"/>
    <s v="#1774B7372"/>
  </r>
  <r>
    <n v="49"/>
    <x v="0"/>
    <x v="0"/>
    <s v="Mujeres"/>
    <n v="7406"/>
    <x v="5"/>
    <x v="2"/>
    <x v="0"/>
    <x v="46"/>
    <x v="0"/>
    <x v="7"/>
    <s v="Años 2012, 2017 y 2020"/>
    <s v="Número de Casos"/>
    <s v="Centro de Estudios y Análisis del Delito (CEAD) e Instituto Nacional de Estadísticas (INE)"/>
    <s v="Frecuencia de Casos de Violencia Económica y Variación Anual en San Javier para los años 2012, 2017 y 2020."/>
    <s v="Gráfico que muestra la Frecuencia de Casos de Violencia Económica por año en San Javier para los años 2012, 2017 y 2020 según datos de las encuestas ENVIF-VCM realizadas por el Instituto Nacional de Estadísticas (INE) y el Centro de Estudios y Análisis del Delito (CEAD)."/>
    <s v="Gráfico de Evolución"/>
    <s v="San Javier comunal violencia económica intrafamiliar vif mujeres mujer encuesta envif cead ine evolución variación anual"/>
    <s v="https://analytics.zoho.com/open-view/2395394000007264522?ZOHO_CRITERIA=%22Trasposicion_27.9%22.%22C%C3%B3digo%20Comuna%22%3D7406"/>
    <x v="0"/>
    <s v="#1774B10671"/>
  </r>
  <r>
    <n v="50"/>
    <x v="0"/>
    <x v="0"/>
    <s v="Mujeres"/>
    <n v="16207"/>
    <x v="6"/>
    <x v="1"/>
    <x v="0"/>
    <x v="47"/>
    <x v="0"/>
    <x v="13"/>
    <s v="Periodo 2008-2020"/>
    <s v="Número de Casos Policiales"/>
    <s v="Centro de Estudios y Análisis del Delito (CEAD) de la Subsecretaría de Prevención del Delito"/>
    <s v="Frecuencia de Frecuencia Casos Policiales por Violación en Treguaco para el Periodo 2008-2020"/>
    <s v="Gráfico que muestra la frecuencia de Casos Policiales por Violación en Treguaco según datos recopilados desde el Subsecretaria de Prevención del Delito durante el Periodo 2008-2020."/>
    <s v="Gráfico de Evolución"/>
    <s v="Treguaco comunal delitos género violación mujer mujeres víctimas casos policiales"/>
    <s v="https://analytics.zoho.com/open-view/2395394000006792555?ZOHO_CRITERIA=%22Localiza%20CL%22.%22Codcom%22%3D16207"/>
    <x v="0"/>
    <s v="#1774B3520"/>
  </r>
  <r>
    <n v="51"/>
    <x v="0"/>
    <x v="0"/>
    <s v="Mujeres"/>
    <n v="9107"/>
    <x v="2"/>
    <x v="0"/>
    <x v="0"/>
    <x v="48"/>
    <x v="0"/>
    <x v="3"/>
    <s v="Periodo 2005-2021"/>
    <s v="Número de Aprehensiones"/>
    <s v="Centro de Estudios y Análisis del Delito (CEAD) de la Subsecretaría de Prevención del Delito"/>
    <s v="Frecuencia de Aprehensiones por Violencia Intrafamiliar en Gorbea para el Periodo 2005-2021"/>
    <s v="Gráfico que muestra la frecuencia de Aprehensiones por Violencia Intrafamiliar en Gorbea según datos recopilados desde el Centro de Estudios y Análsis del Delito durante el Periodo 2005-2021."/>
    <s v="Gráfico de Evolución"/>
    <s v="Gorbea comunal delitos género violencia hacia mujer mujeres víctimas intrafamiliar familiar aprehensiones comuna"/>
    <s v="https://analytics.zoho.com/open-view/2395394000007123378?ZOHO_CRITERIA=%22Trasposicion_27.5%22.%22Cod_Comuna%22%3D9107"/>
    <x v="0"/>
    <s v="#1774B7221"/>
  </r>
  <r>
    <n v="52"/>
    <x v="0"/>
    <x v="0"/>
    <s v="Mujeres"/>
    <n v="5606"/>
    <x v="2"/>
    <x v="0"/>
    <x v="0"/>
    <x v="49"/>
    <x v="0"/>
    <x v="3"/>
    <s v="Periodo 2005-2021"/>
    <s v="Número de Aprehensiones"/>
    <s v="Centro de Estudios y Análisis del Delito (CEAD) de la Subsecretaría de Prevención del Delito"/>
    <s v="Frecuencia de Aprehensiones por Violencia Intrafamiliar en Santo Domingo para el Periodo 2005-2021"/>
    <s v="Gráfico que muestra la frecuencia de Aprehensiones por Violencia Intrafamiliar en Santo Domingo según datos recopilados desde el Centro de Estudios y Análsis del Delito durante el Periodo 2005-2021."/>
    <s v="Gráfico de Evolución"/>
    <s v="Santo Domingo comunal delitos género violencia hacia mujer mujeres víctimas intrafamiliar familiar aprehensiones comuna"/>
    <s v="https://analytics.zoho.com/open-view/2395394000007123378?ZOHO_CRITERIA=%22Trasposicion_27.5%22.%22Cod_Comuna%22%3D5606"/>
    <x v="0"/>
    <s v="#1774B7087"/>
  </r>
  <r>
    <n v="53"/>
    <x v="0"/>
    <x v="0"/>
    <s v="Mujeres"/>
    <n v="6115"/>
    <x v="0"/>
    <x v="1"/>
    <x v="0"/>
    <x v="50"/>
    <x v="0"/>
    <x v="10"/>
    <s v="Periodo 2008-2020"/>
    <s v="Tasa"/>
    <s v="Centro de Estudios y Análisis del Delito (CEAD) de la Subsecretaría de Prevención del Delito"/>
    <s v="Tasa de Aprehensiones, Casos Policiales, Denuncias y Detenciones por Violación en Rengo para el Periodo 2008-2020."/>
    <s v="Gráfico que muestra la Tasa de Aprehensiones, Casos Policiales, Denuncias y Detenciones por Violación por cada 100 mil habitantes en Rengo según datos recolectados y calculados por al Subsecretaría de Prevención del Delito para el Periodo 2008-2020."/>
    <s v="Gráfico de Evolución"/>
    <s v="Rengo comunal delitos género violación mujer mujeres víctimas aprehensiones casos policiales denuncias detenciones evolución tasa 100 mil habitantes"/>
    <s v="https://analytics.zoho.com/open-view/2395394000006850626?ZOHO_CRITERIA=%22Localiza%20CL%22.%22Codcom%22%3D6115"/>
    <x v="0"/>
    <s v="#1774B2403"/>
  </r>
  <r>
    <n v="54"/>
    <x v="0"/>
    <x v="0"/>
    <s v="Mujeres"/>
    <n v="4301"/>
    <x v="0"/>
    <x v="0"/>
    <x v="0"/>
    <x v="51"/>
    <x v="0"/>
    <x v="2"/>
    <s v="Periodo 2005-2021"/>
    <s v="Porcentaje "/>
    <s v="Centro de Estudios y Análisis del Delito (CEAD) de la Subsecretaría de Prevención del Delito"/>
    <s v="Variación Trimestral de Aprehensiones, Casos policiales, Denuncias y Detenciones (%) en Ovalle para el Periodo 2005-2021."/>
    <s v="Gráfico que muestra la variación trimestral de Aprehensiones, Casos Policiales, Denuncias y Detenciones (%) por Violencia Intrafamiliar en Ovalle según datos recopilados desde el Centro de Estudios y Análisis del Delito durante el Periodo 2005-2021."/>
    <s v="Gráfico de Evolución"/>
    <s v="Ovalle comunal delitos género violencia hacia mujer mujeres víctimas intrafamiliar familiar aprehensiones casos policiales denuncias detenciones variación trimestral"/>
    <s v="https://analytics.zoho.com/open-view/2395394000007126407?ZOHO_CRITERIA=%22Trasposicion_27.5%22.%22Cod_Comuna%22%3D4301"/>
    <x v="0"/>
    <s v="#1774B10139"/>
  </r>
  <r>
    <n v="55"/>
    <x v="0"/>
    <x v="0"/>
    <s v="Mujeres"/>
    <n v="8312"/>
    <x v="2"/>
    <x v="0"/>
    <x v="0"/>
    <x v="52"/>
    <x v="0"/>
    <x v="3"/>
    <s v="Periodo 2005-2021"/>
    <s v="Número de Aprehensiones"/>
    <s v="Centro de Estudios y Análisis del Delito (CEAD) de la Subsecretaría de Prevención del Delito"/>
    <s v="Frecuencia de Aprehensiones por Violencia Intrafamiliar en Tucapel para el Periodo 2005-2021"/>
    <s v="Gráfico que muestra la frecuencia de Aprehensiones por Violencia Intrafamiliar en Tucapel según datos recopilados desde el Centro de Estudios y Análsis del Delito durante el Periodo 2005-2021."/>
    <s v="Gráfico de Evolución"/>
    <s v="Tucapel comunal delitos género violencia hacia mujer mujeres víctimas intrafamiliar familiar aprehensiones comuna"/>
    <s v="https://analytics.zoho.com/open-view/2395394000007123378?ZOHO_CRITERIA=%22Trasposicion_27.5%22.%22Cod_Comuna%22%3D8312"/>
    <x v="0"/>
    <s v="#1774B7191"/>
  </r>
  <r>
    <n v="56"/>
    <x v="0"/>
    <x v="0"/>
    <s v="Mujeres"/>
    <n v="17"/>
    <x v="1"/>
    <x v="3"/>
    <x v="0"/>
    <x v="53"/>
    <x v="0"/>
    <x v="21"/>
    <s v="Periodo 2013-2019"/>
    <s v="Número de Sentencias"/>
    <s v="Poder Judicial"/>
    <s v="Sentencias Dictadas por Delitos de Abuso Sexual en el  Juzgado de Garantía de Quillota para el Periodo 2013-2019"/>
    <s v="El gráfico muestra la evolución anual de la frecuencia de Sentencias Dictadas por Delitos de Abuso Sexual en el  Juzgado de Garantía de Quillota para el Periodo 2013-2019 de acuerdo a datos provenientes del Poder Judicial de Chile."/>
    <s v="Gráfico de Evolución"/>
    <s v="abuso sexual delitos género violencia mujer mujeres casos víctimas detenciones sentencias juzgado garantía quillota"/>
    <s v="https://analytics.zoho.com/open-view/2395394000007166659?ZOHO_CRITERIA=%22Trasposicion_27.15%22.%22Id_Juzgado_Garant%C3%ADa%22%3D17"/>
    <x v="0"/>
    <s v="#1774B126"/>
  </r>
  <r>
    <n v="57"/>
    <x v="0"/>
    <x v="0"/>
    <s v="Mujeres"/>
    <n v="7404"/>
    <x v="2"/>
    <x v="1"/>
    <x v="0"/>
    <x v="54"/>
    <x v="0"/>
    <x v="19"/>
    <s v="Periodo 2008-2020"/>
    <s v="Tasa"/>
    <s v="Centro de Estudios y Análisis del Delito (CEAD) de la Subsecretaría de Prevención del Delito"/>
    <s v="Tasa de Aprehensiones por Violación en Parral para el Periodo 2008-2020."/>
    <s v="Gráfico que muestra la Tasa de Aprehensiones por Violación por cada 100 mil habitantes en Parral según datos recolectados y calculados por al Subsecretaría de Prevención del Delito para el Periodo 2008-2020."/>
    <s v="Gráfico de Evolución"/>
    <s v="Parral comunal delitos género violación mujer mujeres víctimas aprehensiones evolución tasa 100 mil habitantes"/>
    <s v="https://analytics.zoho.com/open-view/2395394000006843662?ZOHO_CRITERIA=%22Localiza%20CL%22.%22Codcom%22%3D7404"/>
    <x v="0"/>
    <s v="#1774B1118"/>
  </r>
  <r>
    <n v="58"/>
    <x v="0"/>
    <x v="0"/>
    <s v="Mujeres"/>
    <n v="6108"/>
    <x v="2"/>
    <x v="0"/>
    <x v="0"/>
    <x v="55"/>
    <x v="0"/>
    <x v="11"/>
    <s v="Periodo 2005-2021"/>
    <s v="Porcentaje"/>
    <s v="Centro de Estudios y Análisis del Delito (CEAD) de la Subsecretaría de Prevención del Delito"/>
    <s v="Variación Trimestral de Aprehensiones (%) por Violencia Intrafamiliar en Machalí para el Periodo 2005-2021."/>
    <s v="Gráfico que muestra la variación trimestral de Aprehensiones (%) por Violencia Intrafamiliar en Machalí  según datos recopilados desde el Centro de Estudios y Análisis del Delito durante el Periodo 2005-2021."/>
    <s v="Gráfico de Evolución"/>
    <s v="Machalí comunal delitos género violencia hacia mujer mujeres víctimas intrafamiliar familiar aprehensiones variación trimestral"/>
    <s v="https://analytics.zoho.com/open-view/2395394000007123879?ZOHO_CRITERIA=%22Trasposicion_27.5%22.%22Cod_Comuna%22%3D6108"/>
    <x v="0"/>
    <s v="#1774B8821"/>
  </r>
  <r>
    <n v="59"/>
    <x v="0"/>
    <x v="0"/>
    <s v="Mujeres"/>
    <n v="10"/>
    <x v="1"/>
    <x v="3"/>
    <x v="0"/>
    <x v="56"/>
    <x v="0"/>
    <x v="22"/>
    <s v="Periodo 2013-2019"/>
    <s v="Número de Sentencias"/>
    <s v="Poder Judicial"/>
    <s v="Sentencias Dictadas por Delitos de Abuso Sexual por Delito en el  Juzgado de Garantía de La Serena para el Periodo 2013-2019"/>
    <s v="Gráfico que muestra la evolución anual de la frecuencia de Sentencias Dictadas por Delitos de Abuso Sexual por Delito en el  Juzgado de Garantía de La Serena para el Periodo 2013-2019 de acuerdo a datos provenientes del Poder Judicial de Chile."/>
    <s v="Gráfico de Evolución"/>
    <s v="abuso sexual delitos género violencia mujer mujeres casos víctimas detenciones sentencias juzgado garantía la serena"/>
    <s v="https://analytics.zoho.com/open-view/2395394000007166623?ZOHO_CRITERIA=%22Trasposicion_27.15%22.%22Id_Juzgado_Garant%C3%ADa%22%3D10"/>
    <x v="0"/>
    <s v="#1774B201"/>
  </r>
  <r>
    <n v="60"/>
    <x v="0"/>
    <x v="0"/>
    <s v="Mujeres"/>
    <n v="6113"/>
    <x v="6"/>
    <x v="0"/>
    <x v="0"/>
    <x v="57"/>
    <x v="0"/>
    <x v="13"/>
    <s v="Periodo 2005-2021"/>
    <s v="Número de Casos Policiales"/>
    <s v="Centro de Estudios y Análisis del Delito (CEAD) de la Subsecretaría de Prevención del Delito"/>
    <s v="Frecuencia de Casos Policiales por Violencia Intrafamiliar en Pichidegua para el Periodo 2005-2021."/>
    <s v="Gráfico que muestra la frecuencia de Casos Policiales por Violencia Intrafamiliar en Pichidegua según datos recopilados desde el Centro de Estudios y Análsis del Delito durante el Periodo 2005-2021."/>
    <s v="Gráfico de Evolución"/>
    <s v="Pichidegua comunal delitos género violencia hacia mujer mujeres víctimas intrafamiliar familiar casos policiales comuna"/>
    <s v="https://analytics.zoho.com/open-view/2395394000007123412?ZOHO_CRITERIA=%22Trasposicion_27.5%22.%22Cod_Comuna%22%3D6113"/>
    <x v="0"/>
    <s v="#1774B7452"/>
  </r>
  <r>
    <n v="61"/>
    <x v="0"/>
    <x v="0"/>
    <s v="Mujeres"/>
    <n v="11203"/>
    <x v="3"/>
    <x v="1"/>
    <x v="0"/>
    <x v="58"/>
    <x v="0"/>
    <x v="14"/>
    <s v="Periodo 2008-2020"/>
    <s v="Número de Denuncias"/>
    <s v="Centro de Estudios y Análisis del Delito (CEAD) de la Subsecretaría de Prevención del Delito"/>
    <s v="Frecuencia de Frecuencia Denuncias por Violación en Guaitecas para el Periodo 2008-2020"/>
    <s v="Gráfico que muestra la frecuencia de Denuncias por Violación en Guaitecas según datos recopilados desde el Subsecretaria de Prevención del Delito durante el Periodo 2008-2020."/>
    <s v="Gráfico de Evolución"/>
    <s v="Guaitecas comunal delitos género violación mujer mujeres víctimas denuncias"/>
    <s v="https://analytics.zoho.com/open-view/2395394000006792596?ZOHO_CRITERIA=%22Localiza%20CL%22.%22Codcom%22%3D11203"/>
    <x v="0"/>
    <s v="#1774B3928"/>
  </r>
  <r>
    <n v="62"/>
    <x v="0"/>
    <x v="0"/>
    <s v="Mujeres"/>
    <n v="5304"/>
    <x v="2"/>
    <x v="0"/>
    <x v="0"/>
    <x v="59"/>
    <x v="0"/>
    <x v="3"/>
    <s v="Periodo 2005-2021"/>
    <s v="Número de Aprehensiones"/>
    <s v="Centro de Estudios y Análisis del Delito (CEAD) de la Subsecretaría de Prevención del Delito"/>
    <s v="Frecuencia de Aprehensiones por Violencia Intrafamiliar en San Esteban para el Periodo 2005-2021"/>
    <s v="Gráfico que muestra la frecuencia de Aprehensiones por Violencia Intrafamiliar en San Esteban según datos recopilados desde el Centro de Estudios y Análsis del Delito durante el Periodo 2005-2021."/>
    <s v="Gráfico de Evolución"/>
    <s v="San Esteban comunal delitos género violencia hacia mujer mujeres víctimas intrafamiliar familiar aprehensiones comuna"/>
    <s v="https://analytics.zoho.com/open-view/2395394000007123378?ZOHO_CRITERIA=%22Trasposicion_27.5%22.%22Cod_Comuna%22%3D5304"/>
    <x v="0"/>
    <s v="#1774B7071"/>
  </r>
  <r>
    <n v="63"/>
    <x v="0"/>
    <x v="0"/>
    <s v="Mujeres"/>
    <n v="10107"/>
    <x v="6"/>
    <x v="0"/>
    <x v="0"/>
    <x v="60"/>
    <x v="0"/>
    <x v="12"/>
    <s v="Periodo 2005-2021"/>
    <s v="Porcentaje"/>
    <s v="Centro de Estudios y Análisis del Delito (CEAD) de la Subsecretaría de Prevención del Delito"/>
    <s v="Variación Trimestral de Casos Policiales (%) por Violencia Intrafamiliar en Llanquihue para el Periodo 2005-2021."/>
    <s v="Gráfico que muestra la variación trimestral de Casos Policiales (%) por Violencia Intrafamiliar en Llanquihue según datos recopilados desde el Centro de Estudios y Análisis del Delito durante el Periodo 2005-2021."/>
    <s v="Gráfico de Evolución"/>
    <s v="Llanquihue comunal delitos género violencia hacia mujer mujeres víctimas intrafamiliar familiar casos policiales variación trimestral"/>
    <s v="https://analytics.zoho.com/open-view/2395394000007123911?ZOHO_CRITERIA=%22Trasposicion_27.5%22.%22Cod_Comuna%22%3D10107"/>
    <x v="0"/>
    <s v="#1774B9310"/>
  </r>
  <r>
    <n v="64"/>
    <x v="0"/>
    <x v="0"/>
    <s v="Mujeres"/>
    <n v="5803"/>
    <x v="6"/>
    <x v="1"/>
    <x v="0"/>
    <x v="61"/>
    <x v="0"/>
    <x v="18"/>
    <s v="Periodo 2008-2020"/>
    <s v="Tasa"/>
    <s v="Centro de Estudios y Análisis del Delito (CEAD) de la Subsecretaría de Prevención del Delito"/>
    <s v="Tasa de Casos Policiales por Violación en Olmué para el Periodo 2008-2020."/>
    <s v="Gráfico que muestra la Tasa de Casos Policiales por Violación por cada 100 mil habitantes en Olmué según datos recolectados y calculados por al Subsecretaría de Prevención del Delito para el Periodo 2008-2020."/>
    <s v="Gráfico de Evolución"/>
    <s v="Olmué comunal delitos género violación mujer mujeres víctimas casos policiales evolución tasa 100 mil habitantes"/>
    <s v="https://analytics.zoho.com/open-view/2395394000006843792?ZOHO_CRITERIA=%22Localiza%20CL%22.%22Codcom%22%3D5803"/>
    <x v="0"/>
    <s v="#1774B1388"/>
  </r>
  <r>
    <n v="65"/>
    <x v="0"/>
    <x v="0"/>
    <s v="Mujeres"/>
    <n v="14102"/>
    <x v="0"/>
    <x v="0"/>
    <x v="0"/>
    <x v="21"/>
    <x v="0"/>
    <x v="0"/>
    <s v="Periodo 2005-2021"/>
    <s v="Porcentaje"/>
    <s v="Centro de Estudios y Análisis del Delito (CEAD) de la Subsecretaría de Prevención del Delito"/>
    <s v="Proporción de Aprehensiones, Casos Policiales, Denuncias y Detenciones por Violencia Intrafamiliar en Corral para el Periodo 2005-2021."/>
    <s v="Gráfico que muestra la proporción y cantidad de Aprehensiones, Casos policiales, Denuncias y Detenciones por Violencia Intrafamiliar en Corral según datos recopilados desde el Centro de Estudios y Análisis del Delito durante el Periodo 2005-2021."/>
    <s v="Gráfico"/>
    <s v="Corral comunal delitos género violencia hacia mujer mujeres víctimas intrafamiliar familiar aprehensiones denuncias casos policiales detenciones comuna"/>
    <s v="https://analytics.zoho.com/open-view/2395394000007123726?ZOHO_CRITERIA=%22Trasposicion_27.5%22.%22Cod_Comuna%22%3D14102"/>
    <x v="0"/>
    <s v="#1774B8721"/>
  </r>
  <r>
    <n v="66"/>
    <x v="0"/>
    <x v="0"/>
    <s v="Mujeres"/>
    <n v="2202"/>
    <x v="2"/>
    <x v="0"/>
    <x v="0"/>
    <x v="62"/>
    <x v="0"/>
    <x v="3"/>
    <s v="Periodo 2005-2021"/>
    <s v="Número de Aprehensiones"/>
    <s v="Centro de Estudios y Análisis del Delito (CEAD) de la Subsecretaría de Prevención del Delito"/>
    <s v="Frecuencia de Aprehensiones por Violencia Intrafamiliar en Ollagüe para el Periodo 2005-2021"/>
    <s v="Gráfico que muestra la frecuencia de Aprehensiones por Violencia Intrafamiliar en Ollagüe según datos recopilados desde el Centro de Estudios y Análsis del Delito durante el Periodo 2005-2021."/>
    <s v="Gráfico de Evolución"/>
    <s v="Ollagüe comunal delitos género violencia hacia mujer mujeres víctimas intrafamiliar familiar aprehensiones comuna"/>
    <s v="https://analytics.zoho.com/open-view/2395394000007123378?ZOHO_CRITERIA=%22Trasposicion_27.5%22.%22Cod_Comuna%22%3D2202"/>
    <x v="0"/>
    <s v="#1774B7032"/>
  </r>
  <r>
    <n v="67"/>
    <x v="0"/>
    <x v="0"/>
    <s v="Mujeres"/>
    <n v="14101"/>
    <x v="2"/>
    <x v="0"/>
    <x v="0"/>
    <x v="63"/>
    <x v="0"/>
    <x v="3"/>
    <s v="Periodo 2005-2021"/>
    <s v="Número de Aprehensiones"/>
    <s v="Centro de Estudios y Análisis del Delito (CEAD) de la Subsecretaría de Prevención del Delito"/>
    <s v="Frecuencia de Aprehensiones por Violencia Intrafamiliar en Valdivia para el Periodo 2005-2021"/>
    <s v="Gráfico que muestra la frecuencia de Aprehensiones por Violencia Intrafamiliar en Valdivia según datos recopilados desde el Centro de Estudios y Análsis del Delito durante el Periodo 2005-2021."/>
    <s v="Gráfico de Evolución"/>
    <s v="Valdivia comunal delitos género violencia hacia mujer mujeres víctimas intrafamiliar familiar aprehensiones comuna"/>
    <s v="https://analytics.zoho.com/open-view/2395394000007123378?ZOHO_CRITERIA=%22Trasposicion_27.5%22.%22Cod_Comuna%22%3D14101"/>
    <x v="0"/>
    <s v="#1774B7346"/>
  </r>
  <r>
    <n v="68"/>
    <x v="0"/>
    <x v="0"/>
    <s v="Mujeres"/>
    <n v="6307"/>
    <x v="2"/>
    <x v="1"/>
    <x v="0"/>
    <x v="64"/>
    <x v="0"/>
    <x v="11"/>
    <s v="Periodo 2008-2020"/>
    <s v="Porcentaje"/>
    <s v="Centro de Estudios y Análisis del Delito (CEAD) de la Subsecretaría de Prevención del Delito"/>
    <s v="Variación Trimestral de Aprehensiones (%) por Violación en Peralillo para el Periodo 2008-2020"/>
    <s v="Gráfico que muestra la variación trimestral de Aprehensiones (%) por Violaciones en Peralillo según datos recopilados desde la Subsecretaria de Prevención del Delito durante el Periodo 2008-2020."/>
    <s v="Gráfico de Evolución"/>
    <s v="Peralillo comunal delitos género violación mujer mujeres víctimas aprehensiones variación trimestral"/>
    <s v="https://analytics.zoho.com/open-view/2395394000008632943?ZOHO_CRITERIA=%22Trasposicion_27.6%22.%22Cod_comuna%22%3D6307"/>
    <x v="0"/>
    <s v="#1774B4761"/>
  </r>
  <r>
    <n v="69"/>
    <x v="0"/>
    <x v="0"/>
    <s v="Mujeres"/>
    <n v="13501"/>
    <x v="0"/>
    <x v="0"/>
    <x v="0"/>
    <x v="11"/>
    <x v="0"/>
    <x v="0"/>
    <s v="Periodo 2005-2021"/>
    <s v="Porcentaje"/>
    <s v="Centro de Estudios y Análisis del Delito (CEAD) de la Subsecretaría de Prevención del Delito"/>
    <s v="Proporción de Aprehensiones, Casos Policiales, Denuncias y Detenciones por Violencia Intrafamiliar en Melipilla para el Periodo 2005-2021."/>
    <s v="Gráfico que muestra la proporción y cantidad de Aprehensiones, Casos policiales, Denuncias y Detenciones por Violencia Intrafamiliar en Melipilla según datos recopilados desde el Centro de Estudios y Análisis del Delito durante el Periodo 2005-2021."/>
    <s v="Gráfico"/>
    <s v="Melipilla comunal delitos género violencia hacia mujer mujeres víctimas intrafamiliar familiar aprehensiones denuncias casos policiales detenciones comuna"/>
    <s v="https://analytics.zoho.com/open-view/2395394000007123726?ZOHO_CRITERIA=%22Trasposicion_27.5%22.%22Cod_Comuna%22%3D13501"/>
    <x v="0"/>
    <s v="#1774B8710"/>
  </r>
  <r>
    <n v="70"/>
    <x v="0"/>
    <x v="0"/>
    <s v="Mujeres"/>
    <n v="13123"/>
    <x v="3"/>
    <x v="1"/>
    <x v="0"/>
    <x v="65"/>
    <x v="0"/>
    <x v="4"/>
    <s v="Periodo 2008-2020"/>
    <s v="Porcentaje "/>
    <s v="Centro de Estudios y Análisis del Delito (CEAD) de la Subsecretaría de Prevención del Delito"/>
    <s v="Variación Trimestral de Denuncias (%) por Violación en Providencia para el Periodo 2008-2020"/>
    <s v="Gráfico que muestra la variación trimestral de Denuncias (%) por Violaciones en Providencia según datos recopilados desde la Subsecretaria de Prevención del Delito durante el Periodo 2008-2020."/>
    <s v="Gráfico de Evolución"/>
    <s v="Providencia comunal delitos género violación mujer mujeres víctimas denuncias variación trimestral"/>
    <s v="https://analytics.zoho.com/open-view/2395394000008633066?ZOHO_CRITERIA=%22Trasposicion_27.6%22.%22Cod_comuna%22%3D13123"/>
    <x v="0"/>
    <s v="#1774B5591"/>
  </r>
  <r>
    <n v="71"/>
    <x v="0"/>
    <x v="0"/>
    <s v="Mujeres"/>
    <n v="9117"/>
    <x v="0"/>
    <x v="1"/>
    <x v="0"/>
    <x v="66"/>
    <x v="0"/>
    <x v="20"/>
    <s v="Periodo 2008-2020"/>
    <s v="Porcentaje "/>
    <s v="Centro de Estudios y Análisis del Delito (CEAD) de la Subsecretaría de Prevención del Delito"/>
    <s v="Variación anual de Tasa de Aprehensiones, Casos Policiales, Denuncias y Detenciones (%) por Violación en Teodoro Schmidt para el Periodo 2008-2020"/>
    <s v="Gráfico que muestra la variación anual (%) de la Tasa por cada 100 mil habitantes de  Aprehensiones, Casos Policiales, Denuncias y Detenciones por Violaciones en Teodoro Schmidt según datos recopilados desde la Subsecretaria de Prevención del Delito durante el Periodo 2008-2020."/>
    <s v="Gráfico de Evolución"/>
    <s v="Teodoro Schmidt comunal delitos género violación mujer mujeres víctimas aprehensiones casos policiales denuncias detenciones variación tasa 100 mil habitantes"/>
    <s v="https://analytics.zoho.com/open-view/2395394000006850667?ZOHO_CRITERIA=%22Localiza%20CL%22.%22Codcom%22%3D9117"/>
    <x v="0"/>
    <s v="#1774B6578"/>
  </r>
  <r>
    <n v="72"/>
    <x v="0"/>
    <x v="0"/>
    <s v="Mujeres"/>
    <n v="5107"/>
    <x v="6"/>
    <x v="0"/>
    <x v="0"/>
    <x v="67"/>
    <x v="0"/>
    <x v="12"/>
    <s v="Periodo 2005-2021"/>
    <s v="Porcentaje"/>
    <s v="Centro de Estudios y Análisis del Delito (CEAD) de la Subsecretaría de Prevención del Delito"/>
    <s v="Variación Trimestral de Casos Policiales (%) por Violencia Intrafamiliar en Quintero para el Periodo 2005-2021."/>
    <s v="Gráfico que muestra la variación trimestral de Casos Policiales (%) por Violencia Intrafamiliar en Quintero según datos recopilados desde el Centro de Estudios y Análisis del Delito durante el Periodo 2005-2021."/>
    <s v="Gráfico de Evolución"/>
    <s v="Quintero comunal delitos género violencia hacia mujer mujeres víctimas intrafamiliar familiar casos policiales variación trimestral"/>
    <s v="https://analytics.zoho.com/open-view/2395394000007123911?ZOHO_CRITERIA=%22Trasposicion_27.5%22.%22Cod_Comuna%22%3D5107"/>
    <x v="0"/>
    <s v="#1774B9122"/>
  </r>
  <r>
    <n v="73"/>
    <x v="0"/>
    <x v="0"/>
    <s v="Mujeres"/>
    <n v="10105"/>
    <x v="4"/>
    <x v="1"/>
    <x v="0"/>
    <x v="68"/>
    <x v="0"/>
    <x v="6"/>
    <s v="Periodo 2008-2020"/>
    <s v="Tasa"/>
    <s v="Centro de Estudios y Análisis del Delito (CEAD) de la Subsecretaría de Prevención del Delito"/>
    <s v="Tasa de Detenciones por Violación en Frutillar para el Periodo 2008-2020."/>
    <s v="Gráfico que muestra la Tasa de Detenciones por Violación por cada 100 mil habitantes en Frutillar según datos recolectados y calculados por al Subsecretaría de Prevención del Delito para el Periodo 2008-2020."/>
    <s v="Gráfico de Evolución"/>
    <s v="Frutillar comunal delitos género violación mujer mujeres víctimas detenciones evolución tasa 100 mil habitantes"/>
    <s v="https://analytics.zoho.com/open-view/2395394000006843853?ZOHO_CRITERIA=%22Localiza%20CL%22.%22Codcom%22%3D10105"/>
    <x v="0"/>
    <s v="#1774B2210"/>
  </r>
  <r>
    <n v="74"/>
    <x v="0"/>
    <x v="0"/>
    <s v="Mujeres"/>
    <n v="16101"/>
    <x v="3"/>
    <x v="0"/>
    <x v="0"/>
    <x v="69"/>
    <x v="0"/>
    <x v="4"/>
    <s v="Periodo 2005-2021"/>
    <s v="Porcentaje"/>
    <s v="Centro de Estudios y Análisis del Delito (CEAD) de la Subsecretaría de Prevención del Delito"/>
    <s v="Variación Trimestral de Denuncias (%) por Violencia Intrafamiliar en Chillán para el Periodo 2005-2021."/>
    <s v="Gráfico que muestra la variación trimestral de Denuncias (%) por Violencia Intrafamiliar en Chillán según datos recopilados desde el Centro de Estudios y Análisis del Delito durante el Periodo 2005-2021."/>
    <s v="Gráfico de Evolución"/>
    <s v="Chillán comunal delitos género violencia hacia mujer mujeres víctimas intrafamiliar familiar denuncias variación trimestral"/>
    <s v="https://analytics.zoho.com/open-view/2395394000007126144?ZOHO_CRITERIA=%22Trasposicion_27.5%22.%22Cod_Comuna%22%3D16101"/>
    <x v="0"/>
    <s v="#1774B9594"/>
  </r>
  <r>
    <n v="75"/>
    <x v="0"/>
    <x v="0"/>
    <s v="Mujeres"/>
    <n v="13129"/>
    <x v="2"/>
    <x v="1"/>
    <x v="0"/>
    <x v="70"/>
    <x v="0"/>
    <x v="11"/>
    <s v="Periodo 2008-2020"/>
    <s v="Porcentaje"/>
    <s v="Centro de Estudios y Análisis del Delito (CEAD) de la Subsecretaría de Prevención del Delito"/>
    <s v="Variación Trimestral de Aprehensiones (%) por Violación en San Joaquín para el Periodo 2008-2020"/>
    <s v="Gráfico que muestra la variación trimestral de Aprehensiones (%) por Violaciones en San Joaquín según datos recopilados desde la Subsecretaria de Prevención del Delito durante el Periodo 2008-2020."/>
    <s v="Gráfico de Evolución"/>
    <s v="San Joaquín comunal delitos género violación mujer mujeres víctimas aprehensiones variación trimestral"/>
    <s v="https://analytics.zoho.com/open-view/2395394000008632943?ZOHO_CRITERIA=%22Trasposicion_27.6%22.%22Cod_comuna%22%3D13129"/>
    <x v="0"/>
    <s v="#1774B4930"/>
  </r>
  <r>
    <n v="76"/>
    <x v="0"/>
    <x v="0"/>
    <s v="Mujeres"/>
    <n v="7307"/>
    <x v="4"/>
    <x v="1"/>
    <x v="0"/>
    <x v="71"/>
    <x v="0"/>
    <x v="6"/>
    <s v="Periodo 2008-2020"/>
    <s v="Tasa"/>
    <s v="Centro de Estudios y Análisis del Delito (CEAD) de la Subsecretaría de Prevención del Delito"/>
    <s v="Tasa de Detenciones por Violación en Sagrada Familia para el Periodo 2008-2020."/>
    <s v="Gráfico que muestra la Tasa de Detenciones por Violación por cada 100 mil habitantes en Sagrada Familia según datos recolectados y calculados por al Subsecretaría de Prevención del Delito para el Periodo 2008-2020."/>
    <s v="Gráfico de Evolución"/>
    <s v="Sagrada Familia comunal delitos género violación mujer mujeres víctimas detenciones evolución tasa 100 mil habitantes"/>
    <s v="https://analytics.zoho.com/open-view/2395394000006843853?ZOHO_CRITERIA=%22Localiza%20CL%22.%22Codcom%22%3D7307"/>
    <x v="0"/>
    <s v="#1774B2110"/>
  </r>
  <r>
    <n v="77"/>
    <x v="0"/>
    <x v="0"/>
    <s v="Mujeres"/>
    <n v="10208"/>
    <x v="3"/>
    <x v="0"/>
    <x v="0"/>
    <x v="72"/>
    <x v="0"/>
    <x v="14"/>
    <s v="Periodo 2005-2021"/>
    <s v="Número de Denuncias"/>
    <s v="Centro de Estudios y Análisis del Delito (CEAD) de la Subsecretaría de Prevención del Delito"/>
    <s v="Frecuencia de Denuncias por Violencia Intrafamiliar en Quellón para el Periodo 2005-2021."/>
    <s v="Gráfico que muestra la frecuencia de las Denuncias por Violencia Intrafamiliar en Quellón según datos recopilados desde el Centro de Estudios y Análsis del Delito durante el Periodo 2005-2021."/>
    <s v="Gráfico de Evolución"/>
    <s v="Quellón comunal delitos género violencia hacia mujer mujeres víctimas intrafamiliar familiar denuncias comuna"/>
    <s v="https://analytics.zoho.com/open-view/2395394000007123492?ZOHO_CRITERIA=%22Trasposicion_27.5%22.%22Cod_Comuna%22%3D10208"/>
    <x v="0"/>
    <s v="#1774B7949"/>
  </r>
  <r>
    <n v="78"/>
    <x v="0"/>
    <x v="0"/>
    <s v="Mujeres"/>
    <n v="6308"/>
    <x v="3"/>
    <x v="0"/>
    <x v="0"/>
    <x v="73"/>
    <x v="0"/>
    <x v="4"/>
    <s v="Periodo 2005-2021"/>
    <s v="Porcentaje"/>
    <s v="Centro de Estudios y Análisis del Delito (CEAD) de la Subsecretaría de Prevención del Delito"/>
    <s v="Variación Trimestral de Denuncias (%) por Violencia Intrafamiliar en Placilla para el Periodo 2005-2021."/>
    <s v="Gráfico que muestra la variación trimestral de Denuncias (%) por Violencia Intrafamiliar en Placilla según datos recopilados desde el Centro de Estudios y Análisis del Delito durante el Periodo 2005-2021."/>
    <s v="Gráfico de Evolución"/>
    <s v="Placilla comunal delitos género violencia hacia mujer mujeres víctimas intrafamiliar familiar denuncias variación trimestral"/>
    <s v="https://analytics.zoho.com/open-view/2395394000007126144?ZOHO_CRITERIA=%22Trasposicion_27.5%22.%22Cod_Comuna%22%3D6308"/>
    <x v="0"/>
    <s v="#1774B9528"/>
  </r>
  <r>
    <n v="79"/>
    <x v="0"/>
    <x v="0"/>
    <s v="Mujeres"/>
    <n v="2101"/>
    <x v="5"/>
    <x v="2"/>
    <x v="0"/>
    <x v="31"/>
    <x v="0"/>
    <x v="7"/>
    <s v="Años 2012, 2017 y 2020"/>
    <s v="Número de Casos"/>
    <s v="Centro de Estudios y Análisis del Delito (CEAD) e Instituto Nacional de Estadísticas (INE)"/>
    <s v="Frecuencia de Casos de Violencia Económica y Variación Anual en Antofagasta para los años 2012, 2017 y 2020."/>
    <s v="Gráfico que muestra la Frecuencia de Casos de Violencia Económica por año en Antofagasta para los años 2012, 2017 y 2020 según datos de las encuestas ENVIF-VCM realizadas por el Instituto Nacional de Estadísticas (INE) y el Centro de Estudios y Análisis del Delito (CEAD)."/>
    <s v="Gráfico de Evolución"/>
    <s v="Antofagasta comunal violencia económica intrafamiliar vif mujeres mujer encuesta envif cead ine evolución variación anual"/>
    <s v="https://analytics.zoho.com/open-view/2395394000007264522?ZOHO_CRITERIA=%22Trasposicion_27.9%22.%22C%C3%B3digo%20Comuna%22%3D2101"/>
    <x v="0"/>
    <s v="#1774B10602"/>
  </r>
  <r>
    <n v="80"/>
    <x v="0"/>
    <x v="0"/>
    <s v="Mujeres"/>
    <n v="7404"/>
    <x v="3"/>
    <x v="0"/>
    <x v="0"/>
    <x v="54"/>
    <x v="0"/>
    <x v="4"/>
    <s v="Periodo 2005-2021"/>
    <s v="Porcentaje"/>
    <s v="Centro de Estudios y Análisis del Delito (CEAD) de la Subsecretaría de Prevención del Delito"/>
    <s v="Variación Trimestral de Denuncias (%) por Violencia Intrafamiliar en Parral para el Periodo 2005-2021."/>
    <s v="Gráfico que muestra la variación trimestral de Denuncias (%) por Violencia Intrafamiliar en Parral según datos recopilados desde el Centro de Estudios y Análisis del Delito durante el Periodo 2005-2021."/>
    <s v="Gráfico de Evolución"/>
    <s v="Parral comunal delitos género violencia hacia mujer mujeres víctimas intrafamiliar familiar denuncias variación trimestral"/>
    <s v="https://analytics.zoho.com/open-view/2395394000007126144?ZOHO_CRITERIA=%22Trasposicion_27.5%22.%22Cod_Comuna%22%3D7404"/>
    <x v="0"/>
    <s v="#1774B9556"/>
  </r>
  <r>
    <n v="81"/>
    <x v="0"/>
    <x v="0"/>
    <s v="Mujeres"/>
    <n v="10105"/>
    <x v="4"/>
    <x v="0"/>
    <x v="0"/>
    <x v="68"/>
    <x v="0"/>
    <x v="8"/>
    <s v="Periodo 2005-2021"/>
    <s v="Porcentaje"/>
    <s v="Centro de Estudios y Análisis del Delito (CEAD) de la Subsecretaría de Prevención del Delito"/>
    <s v="Variación Trimestral de Detenciones (%) por Violencia Intrafamiliar en Frutillar para el Periodo 2005-2021."/>
    <s v="Gráfico que muestra la variación trimestral de Detenciones (%) por Violencia Intrafamiliar en Frutillar según datos recopilados desde el Centro de Estudios y Análisis del Delito durante el Periodo 2005-2021."/>
    <s v="Gráfico de Evolución"/>
    <s v="Frutillar comunal delitos género violencia hacia mujer mujeres víctimas intrafamiliar familiar detenciones variación trimestral"/>
    <s v="https://analytics.zoho.com/open-view/2395394000007126218?ZOHO_CRITERIA=%22Trasposicion_27.5%22.%22Cod_Comuna%22%3D10105"/>
    <x v="0"/>
    <s v="#1774B9994"/>
  </r>
  <r>
    <n v="82"/>
    <x v="0"/>
    <x v="0"/>
    <s v="Mujeres"/>
    <n v="4305"/>
    <x v="6"/>
    <x v="0"/>
    <x v="0"/>
    <x v="74"/>
    <x v="0"/>
    <x v="13"/>
    <s v="Periodo 2005-2021"/>
    <s v="Número de Casos Policiales"/>
    <s v="Centro de Estudios y Análisis del Delito (CEAD) de la Subsecretaría de Prevención del Delito"/>
    <s v="Frecuencia de Casos Policiales por Violencia Intrafamiliar en Río Hurtado para el Periodo 2005-2021."/>
    <s v="Gráfico que muestra la frecuencia de Casos Policiales por Violencia Intrafamiliar en Río Hurtado según datos recopilados desde el Centro de Estudios y Análsis del Delito durante el Periodo 2005-2021."/>
    <s v="Gráfico de Evolución"/>
    <s v="Río Hurtado comunal delitos género violencia hacia mujer mujeres víctimas intrafamiliar familiar casos policiales comuna"/>
    <s v="https://analytics.zoho.com/open-view/2395394000007123412?ZOHO_CRITERIA=%22Trasposicion_27.5%22.%22Cod_Comuna%22%3D4305"/>
    <x v="0"/>
    <s v="#1774B7401"/>
  </r>
  <r>
    <n v="83"/>
    <x v="0"/>
    <x v="0"/>
    <s v="Mujeres"/>
    <n v="16207"/>
    <x v="2"/>
    <x v="0"/>
    <x v="0"/>
    <x v="47"/>
    <x v="0"/>
    <x v="3"/>
    <s v="Periodo 2005-2021"/>
    <s v="Número de Aprehensiones"/>
    <s v="Centro de Estudios y Análisis del Delito (CEAD) de la Subsecretaría de Prevención del Delito"/>
    <s v="Frecuencia de Aprehensiones por Violencia Intrafamiliar en Treguaco para el Periodo 2005-2021"/>
    <s v="Gráfico que muestra la frecuencia de Aprehensiones por Violencia Intrafamiliar en Treguaco según datos recopilados desde el Centro de Estudios y Análsis del Delito durante el Periodo 2005-2021."/>
    <s v="Gráfico de Evolución"/>
    <s v="Treguaco comunal delitos género violencia hacia mujer mujeres víctimas intrafamiliar familiar aprehensiones comuna"/>
    <s v="https://analytics.zoho.com/open-view/2395394000007123378?ZOHO_CRITERIA=%22Trasposicion_27.5%22.%22Cod_Comuna%22%3D16207"/>
    <x v="0"/>
    <s v="#1774B7213"/>
  </r>
  <r>
    <n v="84"/>
    <x v="0"/>
    <x v="0"/>
    <s v="Mujeres"/>
    <n v="13501"/>
    <x v="4"/>
    <x v="1"/>
    <x v="0"/>
    <x v="11"/>
    <x v="0"/>
    <x v="6"/>
    <s v="Periodo 2008-2020"/>
    <s v="Tasa"/>
    <s v="Centro de Estudios y Análisis del Delito (CEAD) de la Subsecretaría de Prevención del Delito"/>
    <s v="Tasa de Detenciones por Violación en Melipilla para el Periodo 2008-2020."/>
    <s v="Gráfico que muestra la Tasa de Detenciones por Violación por cada 100 mil habitantes en Melipilla según datos recolectados y calculados por al Subsecretaría de Prevención del Delito para el Periodo 2008-2020."/>
    <s v="Gráfico de Evolución"/>
    <s v="Melipilla comunal delitos género violación mujer mujeres víctimas detenciones evolución tasa 100 mil habitantes"/>
    <s v="https://analytics.zoho.com/open-view/2395394000006843853?ZOHO_CRITERIA=%22Localiza%20CL%22.%22Codcom%22%3D13501"/>
    <x v="0"/>
    <s v="#1774B2286"/>
  </r>
  <r>
    <n v="85"/>
    <x v="0"/>
    <x v="0"/>
    <s v="Mujeres"/>
    <n v="2"/>
    <x v="8"/>
    <x v="4"/>
    <x v="1"/>
    <x v="75"/>
    <x v="0"/>
    <x v="23"/>
    <s v="Periodo 2010-2021"/>
    <s v="Número de víctimas"/>
    <s v="Ministerio de la Mujer y Equidad de Género"/>
    <s v="Frecuencia de casos de femicidio según relación con el femicida en la Región de Antofagasta, Periodo 2010-2021"/>
    <s v="Gráfico que muestra la Cantidad de víctimas según relación con el femicida en la Región de Antofagasta para el Periodo 2010-2021, según datos recopilados desde el Ministerio de la Mujer y Equidad de Género."/>
    <s v="Nube de palabras"/>
    <s v="Región de Antofagasta femicidios víctimas violencia mujer frecuencia cantidad número casos relación femicida"/>
    <s v="https://analytics.zoho.com/open-view/2395394000009034610?ZOHO_CRITERIA=%22Localiza%20CL%22.%22Codreg%22%3D2"/>
    <x v="0"/>
    <s v="#1774B11331"/>
  </r>
  <r>
    <n v="86"/>
    <x v="0"/>
    <x v="0"/>
    <s v="Mujeres"/>
    <n v="9119"/>
    <x v="0"/>
    <x v="0"/>
    <x v="0"/>
    <x v="76"/>
    <x v="0"/>
    <x v="2"/>
    <s v="Periodo 2005-2021"/>
    <s v="Porcentaje "/>
    <s v="Centro de Estudios y Análisis del Delito (CEAD) de la Subsecretaría de Prevención del Delito"/>
    <s v="Variación Trimestral de Aprehensiones, Casos policiales, Denuncias y Detenciones (%) en Vilcún para el Periodo 2005-2021."/>
    <s v="Gráfico que muestra la variación trimestral de Aprehensiones, Casos Policiales, Denuncias y Detenciones (%) por Violencia Intrafamiliar en Vilcún según datos recopilados desde el Centro de Estudios y Análisis del Delito durante el Periodo 2005-2021."/>
    <s v="Gráfico de Evolución"/>
    <s v="Vilcún comunal delitos género violencia hacia mujer mujeres víctimas intrafamiliar familiar aprehensiones casos policiales denuncias detenciones variación trimestral"/>
    <s v="https://analytics.zoho.com/open-view/2395394000007126407?ZOHO_CRITERIA=%22Trasposicion_27.5%22.%22Cod_Comuna%22%3D9119"/>
    <x v="0"/>
    <s v="#1774B10317"/>
  </r>
  <r>
    <n v="87"/>
    <x v="0"/>
    <x v="0"/>
    <s v="Mujeres"/>
    <n v="7307"/>
    <x v="0"/>
    <x v="1"/>
    <x v="0"/>
    <x v="71"/>
    <x v="0"/>
    <x v="20"/>
    <s v="Periodo 2008-2020"/>
    <s v="Porcentaje "/>
    <s v="Centro de Estudios y Análisis del Delito (CEAD) de la Subsecretaría de Prevención del Delito"/>
    <s v="Variación anual de Tasa de Aprehensiones, Casos Policiales, Denuncias y Detenciones (%) por Violación en Sagrada Familia para el Periodo 2008-2020"/>
    <s v="Gráfico que muestra la variación anual (%) de la Tasa por cada 100 mil habitantes de  Aprehensiones, Casos Policiales, Denuncias y Detenciones por Violaciones en Sagrada Familia según datos recopilados desde la Subsecretaria de Prevención del Delito durante el Periodo 2008-2020."/>
    <s v="Gráfico de Evolución"/>
    <s v="Sagrada Familia comunal delitos género violación mujer mujeres víctimas aprehensiones casos policiales denuncias detenciones variación tasa 100 mil habitantes"/>
    <s v="https://analytics.zoho.com/open-view/2395394000006850667?ZOHO_CRITERIA=%22Localiza%20CL%22.%22Codcom%22%3D7307"/>
    <x v="0"/>
    <s v="#1774B6497"/>
  </r>
  <r>
    <n v="88"/>
    <x v="0"/>
    <x v="0"/>
    <s v="Mujeres"/>
    <n v="3"/>
    <x v="1"/>
    <x v="3"/>
    <x v="1"/>
    <x v="77"/>
    <x v="0"/>
    <x v="9"/>
    <s v="Periodo 2013-2019"/>
    <s v="Número de Sentencias"/>
    <s v="Poder Judicial"/>
    <s v="Sentencias Dictadas por Delitos de Abuso Sexual por Delito en la Región de Atacama durante el Periodo 2013-2019"/>
    <s v="El gráfico muestra la evolución anual de la frecuencia de Sentencias Dictadas por Delitos de Abuso Sexual por Delito en la Región de Atacama durante el Periodo 2013-2019 de acuerdo a datos provenientes del Poder Judicial de Chile."/>
    <s v="Gráfico de Evolución"/>
    <s v="abuso sexual delitos género violencia mujer mujeres casos víctimas detenciones sentencias atacama"/>
    <s v="https://analytics.zoho.com/open-view/2395394000007166809?ZOHO_CRITERIA=%22Localiza%20CL%22.%22Codreg%22%3D3"/>
    <x v="0"/>
    <s v="#1774B96"/>
  </r>
  <r>
    <n v="89"/>
    <x v="0"/>
    <x v="0"/>
    <s v="Mujeres"/>
    <n v="1"/>
    <x v="3"/>
    <x v="0"/>
    <x v="1"/>
    <x v="78"/>
    <x v="0"/>
    <x v="24"/>
    <s v="Periodo 2020-2021"/>
    <s v="Número de Denuncias"/>
    <s v="Centro de Estudios y Análisis del Delito (CEAD) de la Subsecretaría de Prevención del Delito"/>
    <s v="Mapa de Denuncias por Violencia Intrafamiliar en la Región de Tarapacá  por comuna acumulado 2020-2021."/>
    <s v="Mapa que muestra las Denuncias por Violencia Intrafamiliar en la Región de Tarapacá según datos recopilados desde el Centro de Estudios y Análsis del Delito durante acumulados en el periodo 2020-2021."/>
    <s v="Mapa de calor"/>
    <s v="Región de Tarapacá comunal delitos género violencia hacia mujer mujeres víctimas intrafamiliar familiar denuncias mapa"/>
    <s v="https://analytics.zoho.com/open-view/2395394000007135865?ZOHO_CRITERIA=%22Trasposicion_27.5%22.%22Cod_Regi%C3%B3n%22%3D1"/>
    <x v="0"/>
    <s v="#1774B10479"/>
  </r>
  <r>
    <n v="90"/>
    <x v="0"/>
    <x v="0"/>
    <s v="Mujeres"/>
    <n v="13128"/>
    <x v="6"/>
    <x v="1"/>
    <x v="0"/>
    <x v="79"/>
    <x v="0"/>
    <x v="13"/>
    <s v="Periodo 2008-2020"/>
    <s v="Número de Casos Policiales"/>
    <s v="Centro de Estudios y Análisis del Delito (CEAD) de la Subsecretaría de Prevención del Delito"/>
    <s v="Frecuencia de Frecuencia Casos Policiales por Violación en Renca para el Periodo 2008-2020"/>
    <s v="Gráfico que muestra la frecuencia de Casos Policiales por Violación en Renca según datos recopilados desde el Subsecretaria de Prevención del Delito durante el Periodo 2008-2020."/>
    <s v="Gráfico de Evolución"/>
    <s v="Renca comunal delitos género violación mujer mujeres víctimas casos policiales"/>
    <s v="https://analytics.zoho.com/open-view/2395394000006792555?ZOHO_CRITERIA=%22Localiza%20CL%22.%22Codcom%22%3D13128"/>
    <x v="0"/>
    <s v="#1774B3627"/>
  </r>
  <r>
    <n v="91"/>
    <x v="0"/>
    <x v="0"/>
    <s v="Mujeres"/>
    <n v="5802"/>
    <x v="3"/>
    <x v="0"/>
    <x v="0"/>
    <x v="80"/>
    <x v="0"/>
    <x v="14"/>
    <s v="Periodo 2005-2021"/>
    <s v="Número de Denuncias"/>
    <s v="Centro de Estudios y Análisis del Delito (CEAD) de la Subsecretaría de Prevención del Delito"/>
    <s v="Frecuencia de Denuncias por Violencia Intrafamiliar en Limache para el Periodo 2005-2021."/>
    <s v="Gráfico que muestra la frecuencia de las Denuncias por Violencia Intrafamiliar en Limache según datos recopilados desde el Centro de Estudios y Análsis del Delito durante el Periodo 2005-2021."/>
    <s v="Gráfico de Evolución"/>
    <s v="Limache comunal delitos género violencia hacia mujer mujeres víctimas intrafamiliar familiar denuncias comuna"/>
    <s v="https://analytics.zoho.com/open-view/2395394000007123492?ZOHO_CRITERIA=%22Trasposicion_27.5%22.%22Cod_Comuna%22%3D5802"/>
    <x v="0"/>
    <s v="#1774B7781"/>
  </r>
  <r>
    <n v="92"/>
    <x v="0"/>
    <x v="0"/>
    <s v="Mujeres"/>
    <n v="13"/>
    <x v="4"/>
    <x v="0"/>
    <x v="1"/>
    <x v="13"/>
    <x v="0"/>
    <x v="25"/>
    <s v="Periodo 2020-2021"/>
    <s v="Número de Detenciones"/>
    <s v="Centro de Estudios y Análisis del Delito (CEAD) de la Subsecretaría de Prevención del Delito"/>
    <s v="Mapa de Detenciones por Violencia Intrafamiliar en la Región Metropolitana  por comuna acumulado 2020-2021."/>
    <s v="Mapa que muestra las Detenciones por Violencia Intrafamiliar en la Región Metropolitana según datos recopilados desde el Centro de Estudios y Análsis del Delito durante acumulados en el periodo 2020-2021."/>
    <s v="Mapa de calor"/>
    <s v="Región Metropolitana comunal delitos género violencia hacia mujer mujeres víctimas intrafamiliar familiar detenciones mapa"/>
    <s v="https://analytics.zoho.com/open-view/2395394000007136007?ZOHO_CRITERIA=%22Trasposicion_27.5%22.%22Cod_Regi%C3%B3n%22%3D13"/>
    <x v="0"/>
    <s v="#1774B10507"/>
  </r>
  <r>
    <n v="93"/>
    <x v="0"/>
    <x v="0"/>
    <s v="Mujeres"/>
    <n v="16109"/>
    <x v="3"/>
    <x v="1"/>
    <x v="0"/>
    <x v="81"/>
    <x v="0"/>
    <x v="14"/>
    <s v="Periodo 2008-2020"/>
    <s v="Número de Denuncias"/>
    <s v="Centro de Estudios y Análisis del Delito (CEAD) de la Subsecretaría de Prevención del Delito"/>
    <s v="Frecuencia de Frecuencia Denuncias por Violación en Yungay para el Periodo 2008-2020"/>
    <s v="Gráfico que muestra la frecuencia de Denuncias por Violación en Yungay según datos recopilados desde el Subsecretaria de Prevención del Delito durante el Periodo 2008-2020."/>
    <s v="Gráfico de Evolución"/>
    <s v="Yungay comunal delitos género violación mujer mujeres víctimas denuncias"/>
    <s v="https://analytics.zoho.com/open-view/2395394000006792596?ZOHO_CRITERIA=%22Localiza%20CL%22.%22Codcom%22%3D16109"/>
    <x v="0"/>
    <s v="#1774B3861"/>
  </r>
  <r>
    <n v="94"/>
    <x v="0"/>
    <x v="0"/>
    <s v="Mujeres"/>
    <n v="13121"/>
    <x v="0"/>
    <x v="1"/>
    <x v="0"/>
    <x v="82"/>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edro Aguirre Cerda para el Periodo 2008-2020"/>
    <s v="Gráfico que muestra la frecuencia de Aprehensiones, Casos Policiales, Denuncias y  Detenciones por Violación en Pedro Aguirre Cerda según datos recopilados desde el Subsecretaria de Prevención del Delito durante el Periodo 2008-2020."/>
    <s v="Gráfico de Evolución"/>
    <s v="Pedro Aguirre Cerda comunal delitos género violación mujer mujeres víctimas aprehensiones casos policiales denuncias detenciones"/>
    <s v="https://analytics.zoho.com/open-view/2395394000006792678?ZOHO_CRITERIA=%22Localiza%20CL%22.%22Codcom%22%3D13121"/>
    <x v="0"/>
    <s v="#1774B4622"/>
  </r>
  <r>
    <n v="95"/>
    <x v="0"/>
    <x v="0"/>
    <s v="Mujeres"/>
    <n v="7109"/>
    <x v="6"/>
    <x v="0"/>
    <x v="0"/>
    <x v="83"/>
    <x v="0"/>
    <x v="13"/>
    <s v="Periodo 2005-2021"/>
    <s v="Número de Casos Policiales"/>
    <s v="Centro de Estudios y Análisis del Delito (CEAD) de la Subsecretaría de Prevención del Delito"/>
    <s v="Frecuencia de Casos Policiales por Violencia Intrafamiliar en San Clemente para el Periodo 2005-2021."/>
    <s v="Gráfico que muestra la frecuencia de Casos Policiales por Violencia Intrafamiliar en San Clemente según datos recopilados desde el Centro de Estudios y Análsis del Delito durante el Periodo 2005-2021."/>
    <s v="Gráfico de Evolución"/>
    <s v="San Clemente comunal delitos género violencia hacia mujer mujeres víctimas intrafamiliar familiar casos policiales comuna"/>
    <s v="https://analytics.zoho.com/open-view/2395394000007123412?ZOHO_CRITERIA=%22Trasposicion_27.5%22.%22Cod_Comuna%22%3D7109"/>
    <x v="0"/>
    <s v="#1774B7481"/>
  </r>
  <r>
    <n v="96"/>
    <x v="0"/>
    <x v="0"/>
    <s v="Mujeres"/>
    <n v="14102"/>
    <x v="6"/>
    <x v="1"/>
    <x v="0"/>
    <x v="21"/>
    <x v="0"/>
    <x v="18"/>
    <s v="Periodo 2008-2020"/>
    <s v="Tasa"/>
    <s v="Centro de Estudios y Análisis del Delito (CEAD) de la Subsecretaría de Prevención del Delito"/>
    <s v="Tasa de Casos Policiales por Violación en Corral para el Periodo 2008-2020."/>
    <s v="Gráfico que muestra la Tasa de Casos Policiales por Violación por cada 100 mil habitantes en Corral según datos recolectados y calculados por al Subsecretaría de Prevención del Delito para el Periodo 2008-2020."/>
    <s v="Gráfico de Evolución"/>
    <s v="Corral comunal delitos género violación mujer mujeres víctimas casos policiales evolución tasa 100 mil habitantes"/>
    <s v="https://analytics.zoho.com/open-view/2395394000006843792?ZOHO_CRITERIA=%22Localiza%20CL%22.%22Codcom%22%3D14102"/>
    <x v="0"/>
    <s v="#1774B1638"/>
  </r>
  <r>
    <n v="97"/>
    <x v="0"/>
    <x v="0"/>
    <s v="Mujeres"/>
    <n v="9111"/>
    <x v="3"/>
    <x v="0"/>
    <x v="0"/>
    <x v="84"/>
    <x v="0"/>
    <x v="4"/>
    <s v="Periodo 2005-2021"/>
    <s v="Porcentaje"/>
    <s v="Centro de Estudios y Análisis del Delito (CEAD) de la Subsecretaría de Prevención del Delito"/>
    <s v="Variación Trimestral de Denuncias (%) por Violencia Intrafamiliar en Nueva Imperial para el Periodo 2005-2021."/>
    <s v="Gráfico que muestra la variación trimestral de Denuncias (%) por Violencia Intrafamiliar en Nueva Imperial según datos recopilados desde el Centro de Estudios y Análisis del Delito durante el Periodo 2005-2021."/>
    <s v="Gráfico de Evolución"/>
    <s v="Nueva Imperial comunal delitos género violencia hacia mujer mujeres víctimas intrafamiliar familiar denuncias variación trimestral"/>
    <s v="https://analytics.zoho.com/open-view/2395394000007126144?ZOHO_CRITERIA=%22Trasposicion_27.5%22.%22Cod_Comuna%22%3D9111"/>
    <x v="0"/>
    <s v="#1774B9625"/>
  </r>
  <r>
    <n v="98"/>
    <x v="0"/>
    <x v="0"/>
    <s v="Mujeres"/>
    <n v="11"/>
    <x v="0"/>
    <x v="1"/>
    <x v="1"/>
    <x v="85"/>
    <x v="0"/>
    <x v="10"/>
    <s v="Periodo 2008-2020"/>
    <s v="Tasa"/>
    <s v="Centro de Estudios y Análisis del Delito (CEAD) de la Subsecretaría de Prevención del Delito"/>
    <s v="Tasa de Aprehensiones, Casos Policiales, Denuncias y Detenciones por Violación en la Región de Aysén por comuna para el Periodo 2008-2020."/>
    <s v="Gráfico que muestra la Tasa de Aprehensiones, Casos Policiales, Denuncias y Detenciones por Violación por cada 100 mil habitantes en la Región de Aysén según datos recolectados y calculados por al Subsecretaría de Prevención del Delito para el Periodo 2008-2020."/>
    <s v="Gráfico de Evolución"/>
    <s v="Región de Aysén regional delitos género violación mujer mujeres víctimas aprehensiones, casos policiales, denuncias y detenciones comuna evolución tasa 100 mil habitantes"/>
    <s v="https://analytics.zoho.com/open-view/2395394000006846012?ZOHO_CRITERIA=%22Localiza%20CL%22.%22Codreg%22%3D11"/>
    <x v="0"/>
    <s v="#1774B983"/>
  </r>
  <r>
    <n v="99"/>
    <x v="0"/>
    <x v="0"/>
    <s v="Mujeres"/>
    <n v="13127"/>
    <x v="3"/>
    <x v="1"/>
    <x v="0"/>
    <x v="86"/>
    <x v="0"/>
    <x v="4"/>
    <s v="Periodo 2008-2020"/>
    <s v="Porcentaje "/>
    <s v="Centro de Estudios y Análisis del Delito (CEAD) de la Subsecretaría de Prevención del Delito"/>
    <s v="Variación Trimestral de Denuncias (%) por Violación en Recoleta para el Periodo 2008-2020"/>
    <s v="Gráfico que muestra la variación trimestral de Denuncias (%) por Violaciones en Recoleta según datos recopilados desde la Subsecretaria de Prevención del Delito durante el Periodo 2008-2020."/>
    <s v="Gráfico de Evolución"/>
    <s v="Recoleta comunal delitos género violación mujer mujeres víctimas denuncias variación trimestral"/>
    <s v="https://analytics.zoho.com/open-view/2395394000008633066?ZOHO_CRITERIA=%22Trasposicion_27.6%22.%22Cod_comuna%22%3D13127"/>
    <x v="0"/>
    <s v="#1774B5595"/>
  </r>
  <r>
    <n v="100"/>
    <x v="0"/>
    <x v="0"/>
    <s v="Mujeres"/>
    <n v="9"/>
    <x v="3"/>
    <x v="1"/>
    <x v="1"/>
    <x v="87"/>
    <x v="0"/>
    <x v="14"/>
    <s v="Periodo 2008-2020"/>
    <s v="Número de Denuncias"/>
    <s v="Centro de Estudios y Análisis del Delito (CEAD) de la Subsecretaría de Prevención del Delito"/>
    <s v="Frecuencia de Frecuencia Denuncias por Violación a nivel comunal en la Región de La Araucanía, Periodo 2008-2020"/>
    <s v="Gráfico que muestra la frecuencia de Demuncias por Violaciones en la Región de La Araucanía por comuna según datos recopilados por la Subsecretaría de Prevención del Delito durante el Periodo 2008-2020."/>
    <s v="Gráfico de Evolución"/>
    <s v="Región de La Araucanía regional delitos género violación mujer mujeres víctimas denuncias comuna evolución"/>
    <s v="https://analytics.zoho.com/open-view/2395394000008231433?ZOHO_CRITERIA=%22Trasposicion_27.6%22.%22cod_region%22%3D9"/>
    <x v="0"/>
    <s v="#1774B2832"/>
  </r>
  <r>
    <n v="101"/>
    <x v="0"/>
    <x v="0"/>
    <s v="Mujeres"/>
    <n v="6106"/>
    <x v="7"/>
    <x v="2"/>
    <x v="0"/>
    <x v="88"/>
    <x v="0"/>
    <x v="16"/>
    <s v="Años 2012, 2017 y 2020"/>
    <s v="Número de Casos"/>
    <s v="Centro de Estudios y Análisis del Delito (CEAD) e Instituto Nacional de Estadísticas (INE)"/>
    <s v="Frecuencia según ocurrencia de Violencia Económica en Graneros para los años 2012, 2017 y 2020."/>
    <s v="Gráfico que muestra la Frecuencia según ocurrencia de Violencia Económica en Graneros los años 2012, 2017 y 2020 según datos de las encuestas ENVIF-VCM realizadas por el Instituto Nacional de Estadísticas (INE) y el Centro de Estudios y Análisis del Delito (CEAD)."/>
    <s v="Gráfico de Evolución"/>
    <s v="Graneros comunal violencia económica intrafamiliar vif mujeres mujer encuesta envif cead ine víctima padecer sufrir"/>
    <s v="https://analytics.zoho.com/open-view/2395394000007264102?ZOHO_CRITERIA=%22Trasposicion_27.9%22.%22C%C3%B3digo%20Comuna%22%3D6106"/>
    <x v="0"/>
    <s v="#1774B11027"/>
  </r>
  <r>
    <n v="102"/>
    <x v="0"/>
    <x v="0"/>
    <s v="Mujeres"/>
    <n v="14202"/>
    <x v="4"/>
    <x v="1"/>
    <x v="0"/>
    <x v="89"/>
    <x v="0"/>
    <x v="8"/>
    <s v="Periodo 2008-2020"/>
    <s v="Porcentaje "/>
    <s v="Centro de Estudios y Análisis del Delito (CEAD) de la Subsecretaría de Prevención del Delito"/>
    <s v="Variación Trimestral de Detenciones (%) por Violación en Futrono para el Periodo 2008-2020"/>
    <s v="Gráfico que muestra la variación trimestral de Detenciones (%) por Violaciones en Futrono según datos recopilados desde la Subsecretaria de Prevención del Delito durante el Periodo 2008-2020."/>
    <s v="Gráfico de Evolución"/>
    <s v="Futrono comunal delitos género violación mujer mujeres víctimas detenciones variación trimestral"/>
    <s v="https://analytics.zoho.com/open-view/2395394000008633106?ZOHO_CRITERIA=%22Trasposicion_27.6%22.%22Cod_comuna%22%3D14202"/>
    <x v="0"/>
    <s v="#1774B5929"/>
  </r>
  <r>
    <n v="103"/>
    <x v="0"/>
    <x v="0"/>
    <s v="Mujeres"/>
    <n v="9110"/>
    <x v="6"/>
    <x v="1"/>
    <x v="0"/>
    <x v="90"/>
    <x v="0"/>
    <x v="12"/>
    <s v="Periodo 2008-2020"/>
    <s v="Porcentaje "/>
    <s v="Centro de Estudios y Análisis del Delito (CEAD) de la Subsecretaría de Prevención del Delito"/>
    <s v="Variación Trimestral de Casos Policiales (%) por Violación en Melipeuco para el Periodo 2008-2020"/>
    <s v="Gráfico que muestra la variación trimestral de Casos Policiales (%) por Violaciones en Melipeuco según datos recopilados desde la Subsecretaria de Prevención del Delito durante el Periodo 2008-2020."/>
    <s v="Gráfico de Evolución"/>
    <s v="Melipeuco comunal delitos género violación mujer mujeres víctimas casos policiales variación trimestral"/>
    <s v="https://analytics.zoho.com/open-view/2395394000008633026?ZOHO_CRITERIA=%22Trasposicion_27.6%22.%22Cod_comuna%22%3D9110"/>
    <x v="0"/>
    <s v="#1774B5168"/>
  </r>
  <r>
    <n v="104"/>
    <x v="0"/>
    <x v="0"/>
    <s v="Mujeres"/>
    <n v="4106"/>
    <x v="0"/>
    <x v="0"/>
    <x v="0"/>
    <x v="91"/>
    <x v="0"/>
    <x v="2"/>
    <s v="Periodo 2005-2021"/>
    <s v="Porcentaje "/>
    <s v="Centro de Estudios y Análisis del Delito (CEAD) de la Subsecretaría de Prevención del Delito"/>
    <s v="Variación Trimestral de Aprehensiones, Casos policiales, Denuncias y Detenciones (%) en Vicuña para el Periodo 2005-2021."/>
    <s v="Gráfico que muestra la variación trimestral de Aprehensiones, Casos Policiales, Denuncias y Detenciones (%) por Violencia Intrafamiliar en Vicuña según datos recopilados desde el Centro de Estudios y Análisis del Delito durante el Periodo 2005-2021."/>
    <s v="Gráfico de Evolución"/>
    <s v="Vicuña comunal delitos género violencia hacia mujer mujeres víctimas intrafamiliar familiar aprehensiones casos policiales denuncias detenciones variación trimestral"/>
    <s v="https://analytics.zoho.com/open-view/2395394000007126407?ZOHO_CRITERIA=%22Trasposicion_27.5%22.%22Cod_Comuna%22%3D4106"/>
    <x v="0"/>
    <s v="#1774B10134"/>
  </r>
  <r>
    <n v="105"/>
    <x v="0"/>
    <x v="0"/>
    <s v="Mujeres"/>
    <n v="13123"/>
    <x v="4"/>
    <x v="1"/>
    <x v="0"/>
    <x v="65"/>
    <x v="0"/>
    <x v="5"/>
    <s v="Periodo 2008-2020"/>
    <s v="Número de Detenciones"/>
    <s v="Centro de Estudios y Análisis del Delito (CEAD) de la Subsecretaría de Prevención del Delito"/>
    <s v="Frecuencia de Frecuencia Detenciones por Violación en Providencia para el Periodo 2008-2020"/>
    <s v="Gráfico que muestra la frecuencia de Detenciones por Violación en Providencia según datos recopilados desde el Subsecretaria de Prevención del Delito durante el Periodo 2008-2020."/>
    <s v="Gráfico de Evolución"/>
    <s v="Providencia comunal delitos género violación mujer mujeres víctimas detenciones"/>
    <s v="https://analytics.zoho.com/open-view/2395394000006792637?ZOHO_CRITERIA=%22Localiza%20CL%22.%22Codcom%22%3D13123"/>
    <x v="0"/>
    <s v="#1774B4281"/>
  </r>
  <r>
    <n v="106"/>
    <x v="0"/>
    <x v="0"/>
    <s v="Mujeres"/>
    <n v="8110"/>
    <x v="0"/>
    <x v="1"/>
    <x v="0"/>
    <x v="92"/>
    <x v="0"/>
    <x v="10"/>
    <s v="Periodo 2008-2020"/>
    <s v="Tasa"/>
    <s v="Centro de Estudios y Análisis del Delito (CEAD) de la Subsecretaría de Prevención del Delito"/>
    <s v="Tasa de Aprehensiones, Casos Policiales, Denuncias y Detenciones por Violación en Talcahuano para el Periodo 2008-2020."/>
    <s v="Gráfico que muestra la Tasa de Aprehensiones, Casos Policiales, Denuncias y Detenciones por Violación por cada 100 mil habitantes en Talcahuano según datos recolectados y calculados por al Subsecretaría de Prevención del Delito para el Periodo 2008-2020."/>
    <s v="Gráfico de Evolución"/>
    <s v="Talcahuano comunal delitos género violación mujer mujeres víctimas aprehensiones casos policiales denuncias detenciones evolución tasa 100 mil habitantes"/>
    <s v="https://analytics.zoho.com/open-view/2395394000006850626?ZOHO_CRITERIA=%22Localiza%20CL%22.%22Codcom%22%3D8110"/>
    <x v="0"/>
    <s v="#1774B2461"/>
  </r>
  <r>
    <n v="107"/>
    <x v="0"/>
    <x v="0"/>
    <s v="Mujeres"/>
    <n v="13201"/>
    <x v="4"/>
    <x v="1"/>
    <x v="0"/>
    <x v="29"/>
    <x v="0"/>
    <x v="5"/>
    <s v="Periodo 2008-2020"/>
    <s v="Número de Detenciones"/>
    <s v="Centro de Estudios y Análisis del Delito (CEAD) de la Subsecretaría de Prevención del Delito"/>
    <s v="Frecuencia de Frecuencia Detenciones por Violación en Puente Alto para el Periodo 2008-2020"/>
    <s v="Gráfico que muestra la frecuencia de Detenciones por Violación en Puente Alto según datos recopilados desde el Subsecretaria de Prevención del Delito durante el Periodo 2008-2020."/>
    <s v="Gráfico de Evolución"/>
    <s v="Puente Alto comunal delitos género violación mujer mujeres víctimas detenciones"/>
    <s v="https://analytics.zoho.com/open-view/2395394000006792637?ZOHO_CRITERIA=%22Localiza%20CL%22.%22Codcom%22%3D13201"/>
    <x v="0"/>
    <s v="#1774B4291"/>
  </r>
  <r>
    <n v="108"/>
    <x v="0"/>
    <x v="0"/>
    <s v="Mujeres"/>
    <n v="11203"/>
    <x v="2"/>
    <x v="1"/>
    <x v="0"/>
    <x v="58"/>
    <x v="0"/>
    <x v="19"/>
    <s v="Periodo 2008-2020"/>
    <s v="Tasa"/>
    <s v="Centro de Estudios y Análisis del Delito (CEAD) de la Subsecretaría de Prevención del Delito"/>
    <s v="Tasa de Aprehensiones por Violación en Guaitecas para el Periodo 2008-2020."/>
    <s v="Gráfico que muestra la Tasa de Aprehensiones por Violación por cada 100 mil habitantes en Guaitecas según datos recolectados y calculados por al Subsecretaría de Prevención del Delito para el Periodo 2008-2020."/>
    <s v="Gráfico de Evolución"/>
    <s v="Guaitecas comunal delitos género violación mujer mujeres víctimas aprehensiones evolución tasa 100 mil habitantes"/>
    <s v="https://analytics.zoho.com/open-view/2395394000006843662?ZOHO_CRITERIA=%22Localiza%20CL%22.%22Codcom%22%3D11203"/>
    <x v="0"/>
    <s v="#1774B1239"/>
  </r>
  <r>
    <n v="109"/>
    <x v="0"/>
    <x v="0"/>
    <s v="Mujeres"/>
    <n v="5501"/>
    <x v="3"/>
    <x v="1"/>
    <x v="0"/>
    <x v="53"/>
    <x v="0"/>
    <x v="17"/>
    <s v="Periodo 2008-2020"/>
    <s v="Tasa"/>
    <s v="Centro de Estudios y Análisis del Delito (CEAD) de la Subsecretaría de Prevención del Delito"/>
    <s v="Tasa de Denuncias por Violación en Quillota para el Periodo 2008-2020."/>
    <s v="Gráfico que muestra la Tasa de Denuncias por Violación por cada 100 mil habitantes en Quillota según datos recolectados y calculados por al Subsecretaría de Prevención del Delito para el Periodo 2008-2020."/>
    <s v="Gráfico de Evolución"/>
    <s v="Quillota comunal delitos género violación mujer mujeres víctimas denuncias evolución tasa 100 mil habitantes"/>
    <s v="https://analytics.zoho.com/open-view/2395394000006843824?ZOHO_CRITERIA=%22Localiza%20CL%22.%22Codcom%22%3D5501"/>
    <x v="0"/>
    <s v="#1774B1709"/>
  </r>
  <r>
    <n v="110"/>
    <x v="0"/>
    <x v="0"/>
    <s v="Mujeres"/>
    <n v="13501"/>
    <x v="6"/>
    <x v="0"/>
    <x v="0"/>
    <x v="11"/>
    <x v="0"/>
    <x v="12"/>
    <s v="Periodo 2005-2021"/>
    <s v="Porcentaje"/>
    <s v="Centro de Estudios y Análisis del Delito (CEAD) de la Subsecretaría de Prevención del Delito"/>
    <s v="Variación Trimestral de Casos Policiales (%) por Violencia Intrafamiliar en Melipilla para el Periodo 2005-2021."/>
    <s v="Gráfico que muestra la variación trimestral de Casos Policiales (%) por Violencia Intrafamiliar en Melipilla según datos recopilados desde el Centro de Estudios y Análisis del Delito durante el Periodo 2005-2021."/>
    <s v="Gráfico de Evolución"/>
    <s v="Melipilla comunal delitos género violencia hacia mujer mujeres víctimas intrafamiliar familiar casos policiales variación trimestral"/>
    <s v="https://analytics.zoho.com/open-view/2395394000007123911?ZOHO_CRITERIA=%22Trasposicion_27.5%22.%22Cod_Comuna%22%3D13501"/>
    <x v="0"/>
    <s v="#1774B9394"/>
  </r>
  <r>
    <n v="111"/>
    <x v="0"/>
    <x v="0"/>
    <s v="Mujeres"/>
    <n v="3202"/>
    <x v="0"/>
    <x v="1"/>
    <x v="0"/>
    <x v="9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Diego de Almagro para el Periodo 2008-2020"/>
    <s v="Gráfico que muestra la frecuencia de Aprehensiones, Casos Policiales, Denuncias y  Detenciones por Violación en Diego de Almagro según datos recopilados desde el Subsecretaria de Prevención del Delito durante el Periodo 2008-2020."/>
    <s v="Gráfico de Evolución"/>
    <s v="Diego de Almagro comunal delitos género violación mujer mujeres víctimas aprehensiones casos policiales denuncias detenciones"/>
    <s v="https://analytics.zoho.com/open-view/2395394000006792678?ZOHO_CRITERIA=%22Localiza%20CL%22.%22Codcom%22%3D3202"/>
    <x v="0"/>
    <s v="#1774B4346"/>
  </r>
  <r>
    <n v="112"/>
    <x v="0"/>
    <x v="0"/>
    <s v="Mujeres"/>
    <n v="8306"/>
    <x v="0"/>
    <x v="1"/>
    <x v="0"/>
    <x v="94"/>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Nacimiento para el Periodo 2008-2020"/>
    <s v="Gráfico que muestra la frecuencia de Aprehensiones, Casos Policiales, Denuncias y  Detenciones por Violación en Nacimiento según datos recopilados desde el Subsecretaria de Prevención del Delito durante el Periodo 2008-2020."/>
    <s v="Gráfico de Evolución"/>
    <s v="Nacimiento comunal delitos género violación mujer mujeres víctimas aprehensiones casos policiales denuncias detenciones"/>
    <s v="https://analytics.zoho.com/open-view/2395394000006792678?ZOHO_CRITERIA=%22Localiza%20CL%22.%22Codcom%22%3D8306"/>
    <x v="0"/>
    <s v="#1774B4491"/>
  </r>
  <r>
    <n v="113"/>
    <x v="0"/>
    <x v="0"/>
    <s v="Mujeres"/>
    <n v="13503"/>
    <x v="6"/>
    <x v="1"/>
    <x v="0"/>
    <x v="95"/>
    <x v="0"/>
    <x v="13"/>
    <s v="Periodo 2008-2020"/>
    <s v="Número de Casos Policiales"/>
    <s v="Centro de Estudios y Análisis del Delito (CEAD) de la Subsecretaría de Prevención del Delito"/>
    <s v="Frecuencia de Frecuencia Casos Policiales por Violación en Curacaví para el Periodo 2008-2020"/>
    <s v="Gráfico que muestra la frecuencia de Casos Policiales por Violación en Curacaví según datos recopilados desde el Subsecretaria de Prevención del Delito durante el Periodo 2008-2020."/>
    <s v="Gráfico de Evolución"/>
    <s v="Curacaví comunal delitos género violación mujer mujeres víctimas casos policiales"/>
    <s v="https://analytics.zoho.com/open-view/2395394000006792555?ZOHO_CRITERIA=%22Localiza%20CL%22.%22Codcom%22%3D13503"/>
    <x v="0"/>
    <s v="#1774B3644"/>
  </r>
  <r>
    <n v="114"/>
    <x v="0"/>
    <x v="0"/>
    <s v="Mujeres"/>
    <n v="6109"/>
    <x v="2"/>
    <x v="0"/>
    <x v="0"/>
    <x v="96"/>
    <x v="0"/>
    <x v="11"/>
    <s v="Periodo 2005-2021"/>
    <s v="Porcentaje"/>
    <s v="Centro de Estudios y Análisis del Delito (CEAD) de la Subsecretaría de Prevención del Delito"/>
    <s v="Variación Trimestral de Aprehensiones (%) por Violencia Intrafamiliar en Malloa para el Periodo 2005-2021."/>
    <s v="Gráfico que muestra la variación trimestral de Aprehensiones (%) por Violencia Intrafamiliar en Malloa  según datos recopilados desde el Centro de Estudios y Análisis del Delito durante el Periodo 2005-2021."/>
    <s v="Gráfico de Evolución"/>
    <s v="Malloa comunal delitos género violencia hacia mujer mujeres víctimas intrafamiliar familiar aprehensiones variación trimestral"/>
    <s v="https://analytics.zoho.com/open-view/2395394000007123879?ZOHO_CRITERIA=%22Trasposicion_27.5%22.%22Cod_Comuna%22%3D6109"/>
    <x v="0"/>
    <s v="#1774B8822"/>
  </r>
  <r>
    <n v="115"/>
    <x v="0"/>
    <x v="0"/>
    <s v="Mujeres"/>
    <n v="7203"/>
    <x v="0"/>
    <x v="1"/>
    <x v="0"/>
    <x v="97"/>
    <x v="0"/>
    <x v="2"/>
    <s v="Periodo 2008-2020"/>
    <s v="Porcentaje "/>
    <s v="Centro de Estudios y Análisis del Delito (CEAD) de la Subsecretaría de Prevención del Delito"/>
    <s v="Variación Trimestral de Aprehensiones, Casos policiales, Denuncias y Detenciones (%) por Violación en Pelluhue para el Periodo 2008-2020"/>
    <s v="Gráfico que muestra la variación trimestral de Aprehensiones, Casos Policiales, Denuncias y Detenciones (%) por Violaciones en Pelluhue según datos recopilados desde la Subsecretaria de Prevención del Delito durante el Periodo 2008-2020."/>
    <s v="Gráfico de Evolución"/>
    <s v="Pelluhue comunal delitos género violación mujer mujeres víctimas aprehensiones casos policiales denuncias detenciones variación trimestral"/>
    <s v="https://analytics.zoho.com/open-view/2395394000008633146?ZOHO_CRITERIA=%22Trasposicion_27.6%22.%22Cod_comuna%22%3D7203"/>
    <x v="0"/>
    <s v="#1774B6056"/>
  </r>
  <r>
    <n v="116"/>
    <x v="0"/>
    <x v="0"/>
    <s v="Mujeres"/>
    <n v="9110"/>
    <x v="2"/>
    <x v="0"/>
    <x v="0"/>
    <x v="90"/>
    <x v="0"/>
    <x v="11"/>
    <s v="Periodo 2005-2021"/>
    <s v="Porcentaje"/>
    <s v="Centro de Estudios y Análisis del Delito (CEAD) de la Subsecretaría de Prevención del Delito"/>
    <s v="Variación Trimestral de Aprehensiones (%) por Violencia Intrafamiliar en Melipeuco para el Periodo 2005-2021."/>
    <s v="Gráfico que muestra la variación trimestral de Aprehensiones (%) por Violencia Intrafamiliar en Melipeuco  según datos recopilados desde el Centro de Estudios y Análisis del Delito durante el Periodo 2005-2021."/>
    <s v="Gráfico de Evolución"/>
    <s v="Melipeuco comunal delitos género violencia hacia mujer mujeres víctimas intrafamiliar familiar aprehensiones variación trimestral"/>
    <s v="https://analytics.zoho.com/open-view/2395394000007123879?ZOHO_CRITERIA=%22Trasposicion_27.5%22.%22Cod_Comuna%22%3D9110"/>
    <x v="0"/>
    <s v="#1774B8940"/>
  </r>
  <r>
    <n v="117"/>
    <x v="0"/>
    <x v="0"/>
    <s v="Mujeres"/>
    <n v="15"/>
    <x v="2"/>
    <x v="1"/>
    <x v="1"/>
    <x v="98"/>
    <x v="0"/>
    <x v="3"/>
    <s v="Periodo 2008-2020"/>
    <s v="Número de Aprehensiones"/>
    <s v="Centro de Estudios y Análisis del Delito (CEAD) de la Subsecretaría de Prevención del Delito"/>
    <s v="Frecuencia de Frecuencia Aprehensiones por Violación a nivel comunal en la Región de Arica y Parinacota, Periodo 2008-2020"/>
    <s v="Gráfico que muestra la frecuencia de Aprehensiones por Violaciones en la Región de Arica y Parinacota por comuna según datos recopilados por la Subsecretaría de Prevención del Delito durante el Periodo 2008-2020."/>
    <s v="Gráfico de Evolución"/>
    <s v="Región de Arica y Parinacota regional delitos género violación mujer mujeres víctimas aprehensiones comuna evolución"/>
    <s v="https://analytics.zoho.com/open-view/2395394000006784884?ZOHO_CRITERIA=%22Localiza%20CL%22.%22Codreg%22%3D15"/>
    <x v="0"/>
    <s v="#1774B2806"/>
  </r>
  <r>
    <n v="118"/>
    <x v="0"/>
    <x v="0"/>
    <s v="Mujeres"/>
    <n v="4"/>
    <x v="1"/>
    <x v="3"/>
    <x v="1"/>
    <x v="99"/>
    <x v="0"/>
    <x v="9"/>
    <s v="Periodo 2013-2019"/>
    <s v="Número de Sentencias"/>
    <s v="Poder Judicial"/>
    <s v="Sentencias Dictadas por Delitos de Abuso Sexual por Delito en la Región de Coquimbo durante el Periodo 2013-2019"/>
    <s v="El gráfico muestra la evolución anual de la frecuencia de Sentencias Dictadas por Delitos de Abuso Sexual por Delito en la Región de Coquimbo durante el Periodo 2013-2019 de acuerdo a datos provenientes del Poder Judicial de Chile."/>
    <s v="Gráfico de Evolución"/>
    <s v="abuso sexual delitos género violencia mujer mujeres casos víctimas detenciones sentencias coquimbo"/>
    <s v="https://analytics.zoho.com/open-view/2395394000007166809?ZOHO_CRITERIA=%22Localiza%20CL%22.%22Codreg%22%3D4"/>
    <x v="0"/>
    <s v="#1774B97"/>
  </r>
  <r>
    <n v="119"/>
    <x v="0"/>
    <x v="0"/>
    <s v="Mujeres"/>
    <n v="11"/>
    <x v="3"/>
    <x v="1"/>
    <x v="1"/>
    <x v="85"/>
    <x v="0"/>
    <x v="17"/>
    <s v="Año 2020"/>
    <s v="Tasa"/>
    <s v="Centro de Estudios y Análisis del Delito (CEAD) de la Subsecretaría de Prevención del Delito"/>
    <s v="Mapa de Tasas de Denuncias por Violación en la Región de Aysén por sus comunas para el Año 2020."/>
    <s v="Mapa que muestra la Tasa de Denuncias por Violación desagregada por comuna en la Región de Aysén, de acuerdo a los datos publicados por la Subsecretaria de Prevención del Delito de Chile para el Año 2020."/>
    <s v="Mapa de calor"/>
    <s v="Región de Aysén regional delitos género violación mujer mujeres víctimas denuncias comuna mapa tasa 100 mil habitantes"/>
    <s v="https://analytics.zoho.com/open-view/2395394000006844841?ZOHO_CRITERIA=%22Localiza%20CL%22.%22Codreg%22%3D11"/>
    <x v="0"/>
    <s v="#1774B2697"/>
  </r>
  <r>
    <n v="120"/>
    <x v="0"/>
    <x v="0"/>
    <s v="Mujeres"/>
    <n v="5706"/>
    <x v="3"/>
    <x v="0"/>
    <x v="0"/>
    <x v="100"/>
    <x v="0"/>
    <x v="14"/>
    <s v="Periodo 2005-2021"/>
    <s v="Número de Denuncias"/>
    <s v="Centro de Estudios y Análisis del Delito (CEAD) de la Subsecretaría de Prevención del Delito"/>
    <s v="Frecuencia de Denuncias por Violencia Intrafamiliar en Santa María para el Periodo 2005-2021."/>
    <s v="Gráfico que muestra la frecuencia de las Denuncias por Violencia Intrafamiliar en Santa María según datos recopilados desde el Centro de Estudios y Análsis del Delito durante el Periodo 2005-2021."/>
    <s v="Gráfico de Evolución"/>
    <s v="Santa María comunal delitos género violencia hacia mujer mujeres víctimas intrafamiliar familiar denuncias comuna"/>
    <s v="https://analytics.zoho.com/open-view/2395394000007123492?ZOHO_CRITERIA=%22Trasposicion_27.5%22.%22Cod_Comuna%22%3D5706"/>
    <x v="0"/>
    <s v="#1774B7779"/>
  </r>
  <r>
    <n v="121"/>
    <x v="0"/>
    <x v="0"/>
    <s v="Mujeres"/>
    <n v="2104"/>
    <x v="6"/>
    <x v="1"/>
    <x v="0"/>
    <x v="45"/>
    <x v="0"/>
    <x v="12"/>
    <s v="Periodo 2008-2020"/>
    <s v="Porcentaje "/>
    <s v="Centro de Estudios y Análisis del Delito (CEAD) de la Subsecretaría de Prevención del Delito"/>
    <s v="Variación Trimestral de Casos Policiales (%) por Violación en Taltal para el Periodo 2008-2020"/>
    <s v="Gráfico que muestra la variación trimestral de Casos Policiales (%) por Violaciones en Taltal según datos recopilados desde la Subsecretaria de Prevención del Delito durante el Periodo 2008-2020."/>
    <s v="Gráfico de Evolución"/>
    <s v="Taltal comunal delitos género violación mujer mujeres víctimas casos policiales variación trimestral"/>
    <s v="https://analytics.zoho.com/open-view/2395394000008633026?ZOHO_CRITERIA=%22Trasposicion_27.6%22.%22Cod_comuna%22%3D2104"/>
    <x v="0"/>
    <s v="#1774B4975"/>
  </r>
  <r>
    <n v="122"/>
    <x v="0"/>
    <x v="0"/>
    <s v="Mujeres"/>
    <n v="11"/>
    <x v="1"/>
    <x v="1"/>
    <x v="0"/>
    <x v="51"/>
    <x v="0"/>
    <x v="26"/>
    <s v="Periodo 2013-2019"/>
    <s v="Número de Sentencias"/>
    <s v="Poder Judicial"/>
    <s v="Sentencias Dictadas por Delitos de Violación en el Juzgado de Garantía de Ovalle para el Periodo 2013-2019"/>
    <s v="El gráfico muestra la evolución anual de la frecuencia de Sentencias Dictadas por Delitos de Violación por Delito específico en el Juzgado de Garantía de Ovalle para el Periodo 2013-2019 de acuerdo a datos provenientes del Poder Judicial de Chile."/>
    <s v="Gráfico de Evolución"/>
    <s v="violación delitos género violencia mujer mujeres casos víctimas sentencias juzgado garantía punta arenas"/>
    <s v="https://analytics.zoho.com/open-view/2395394000007046737?ZOHO_CRITERIA=%22Trasposicion_27.8%22.%22Id_Juzgado_Garant%C3%ADa%22%3D11"/>
    <x v="0"/>
    <s v="#1774B777"/>
  </r>
  <r>
    <n v="123"/>
    <x v="0"/>
    <x v="0"/>
    <s v="Mujeres"/>
    <n v="5109"/>
    <x v="3"/>
    <x v="0"/>
    <x v="0"/>
    <x v="101"/>
    <x v="0"/>
    <x v="4"/>
    <s v="Periodo 2005-2021"/>
    <s v="Porcentaje"/>
    <s v="Centro de Estudios y Análisis del Delito (CEAD) de la Subsecretaría de Prevención del Delito"/>
    <s v="Variación Trimestral de Denuncias (%) por Violencia Intrafamiliar en Viña del Mar para el Periodo 2005-2021."/>
    <s v="Gráfico que muestra la variación trimestral de Denuncias (%) por Violencia Intrafamiliar en Viña del Mar según datos recopilados desde el Centro de Estudios y Análisis del Delito durante el Periodo 2005-2021."/>
    <s v="Gráfico de Evolución"/>
    <s v="Viña del Mar comunal delitos género violencia hacia mujer mujeres víctimas intrafamiliar familiar denuncias variación trimestral"/>
    <s v="https://analytics.zoho.com/open-view/2395394000007126144?ZOHO_CRITERIA=%22Trasposicion_27.5%22.%22Cod_Comuna%22%3D5109"/>
    <x v="0"/>
    <s v="#1774B9466"/>
  </r>
  <r>
    <n v="124"/>
    <x v="0"/>
    <x v="0"/>
    <s v="Mujeres"/>
    <n v="13403"/>
    <x v="2"/>
    <x v="1"/>
    <x v="0"/>
    <x v="102"/>
    <x v="0"/>
    <x v="19"/>
    <s v="Periodo 2008-2020"/>
    <s v="Tasa"/>
    <s v="Centro de Estudios y Análisis del Delito (CEAD) de la Subsecretaría de Prevención del Delito"/>
    <s v="Tasa de Aprehensiones por Violación en Calera de Tango para el Periodo 2008-2020."/>
    <s v="Gráfico que muestra la Tasa de Aprehensiones por Violación por cada 100 mil habitantes en Calera de Tango según datos recolectados y calculados por al Subsecretaría de Prevención del Delito para el Periodo 2008-2020."/>
    <s v="Gráfico de Evolución"/>
    <s v="Calera de Tango comunal delitos género violación mujer mujeres víctimas aprehensiones evolución tasa 100 mil habitantes"/>
    <s v="https://analytics.zoho.com/open-view/2395394000006843662?ZOHO_CRITERIA=%22Localiza%20CL%22.%22Codcom%22%3D13403"/>
    <x v="0"/>
    <s v="#1774B1286"/>
  </r>
  <r>
    <n v="125"/>
    <x v="0"/>
    <x v="0"/>
    <s v="Mujeres"/>
    <n v="2302"/>
    <x v="0"/>
    <x v="0"/>
    <x v="0"/>
    <x v="103"/>
    <x v="0"/>
    <x v="2"/>
    <s v="Periodo 2005-2021"/>
    <s v="Porcentaje "/>
    <s v="Centro de Estudios y Análisis del Delito (CEAD) de la Subsecretaría de Prevención del Delito"/>
    <s v="Variación Trimestral de Aprehensiones, Casos policiales, Denuncias y Detenciones (%) en María Elena para el Periodo 2005-2021."/>
    <s v="Gráfico que muestra la variación trimestral de Aprehensiones, Casos Policiales, Denuncias y Detenciones (%) por Violencia Intrafamiliar en María Elena según datos recopilados desde el Centro de Estudios y Análisis del Delito durante el Periodo 2005-2021."/>
    <s v="Gráfico de Evolución"/>
    <s v="María Elena comunal delitos género violencia hacia mujer mujeres víctimas intrafamiliar familiar aprehensiones casos policiales denuncias detenciones variación trimestral"/>
    <s v="https://analytics.zoho.com/open-view/2395394000007126407?ZOHO_CRITERIA=%22Trasposicion_27.5%22.%22Cod_Comuna%22%3D2302"/>
    <x v="0"/>
    <s v="#1774B10119"/>
  </r>
  <r>
    <n v="126"/>
    <x v="0"/>
    <x v="0"/>
    <s v="Mujeres"/>
    <n v="10"/>
    <x v="1"/>
    <x v="3"/>
    <x v="1"/>
    <x v="24"/>
    <x v="0"/>
    <x v="9"/>
    <s v="Periodo 2013-2019"/>
    <s v="Número de Sentencias"/>
    <s v="Poder Judicial"/>
    <s v="Sentencias Dictadas por Delitos de Abuso Sexual en la Región de Los Lagos durante el Periodo 2013-2019"/>
    <s v="Gráfico que muestra la frecuencia mensual de Sentencias Dictadas por Delitos de Abuso Sexual en la Región de Los Lagos durante el Periodo 2013-2019 de acuerdo a datos provenientes del Poder Judicial de Chile."/>
    <s v="Gráfico de Evolución"/>
    <s v="abuso sexual delitos género violencia mujer mujeres casos víctimas detenciones sentencias lagos"/>
    <s v="https://analytics.zoho.com/open-view/2395394000007166209?ZOHO_CRITERIA=%22Localiza%20CL%22.%22Codreg%22%3D10"/>
    <x v="0"/>
    <s v="#1774B71"/>
  </r>
  <r>
    <n v="127"/>
    <x v="0"/>
    <x v="0"/>
    <s v="Mujeres"/>
    <n v="76"/>
    <x v="1"/>
    <x v="3"/>
    <x v="0"/>
    <x v="104"/>
    <x v="0"/>
    <x v="27"/>
    <s v="Periodo 2013-2019"/>
    <s v="Número de Sentencias"/>
    <s v="Poder Judicial"/>
    <s v="Sentencias Dictadas por Delitos de Abuso Sexual por Delito en el Juzgado de Garantía de Los Lagos para el Periodo 2013-2019"/>
    <s v="Gráfico que muestra la evolución anual de la frecuencia de Sentencias Dictadas por Delitos de Abuso Sexual por Delito en el Juzgado de Garantía de Los Lagos para el Periodo 2013-2019 de acuerdo a datos provenientes del Poder Judicial de Chile."/>
    <s v="Gráfico de Evolución"/>
    <s v="abuso sexual delitos género violencia mujer mujeres casos víctimas detenciones sentencias juzgado garantía los lagos"/>
    <s v="https://analytics.zoho.com/open-view/2395394000007166623?ZOHO_CRITERIA=%22Trasposicion_27.15%22.%22Id_Juzgado_Garant%C3%ADa%22%3D76"/>
    <x v="0"/>
    <s v="#1774B267"/>
  </r>
  <r>
    <n v="128"/>
    <x v="0"/>
    <x v="0"/>
    <s v="Mujeres"/>
    <n v="12201"/>
    <x v="6"/>
    <x v="1"/>
    <x v="0"/>
    <x v="105"/>
    <x v="0"/>
    <x v="13"/>
    <s v="Periodo 2008-2020"/>
    <s v="Número de Casos Policiales"/>
    <s v="Centro de Estudios y Análisis del Delito (CEAD) de la Subsecretaría de Prevención del Delito"/>
    <s v="Frecuencia de Frecuencia Casos Policiales por Violación en Cabo de Hornos para el Periodo 2008-2020"/>
    <s v="Gráfico que muestra la frecuencia de Casos Policiales por Violación en Cabo de Hornos según datos recopilados desde el Subsecretaria de Prevención del Delito durante el Periodo 2008-2020."/>
    <s v="Gráfico de Evolución"/>
    <s v="Cabo de Hornos comunal delitos género violación mujer mujeres víctimas casos policiales"/>
    <s v="https://analytics.zoho.com/open-view/2395394000006792555?ZOHO_CRITERIA=%22Localiza%20CL%22.%22Codcom%22%3D12201"/>
    <x v="0"/>
    <s v="#1774B3595"/>
  </r>
  <r>
    <n v="129"/>
    <x v="0"/>
    <x v="0"/>
    <s v="Mujeres"/>
    <n v="8108"/>
    <x v="0"/>
    <x v="0"/>
    <x v="0"/>
    <x v="106"/>
    <x v="0"/>
    <x v="2"/>
    <s v="Periodo 2005-2021"/>
    <s v="Porcentaje "/>
    <s v="Centro de Estudios y Análisis del Delito (CEAD) de la Subsecretaría de Prevención del Delito"/>
    <s v="Variación Trimestral de Aprehensiones, Casos policiales, Denuncias y Detenciones (%) en San Pedro de la Paz para el Periodo 2005-2021."/>
    <s v="Gráfico que muestra la variación trimestral de Aprehensiones, Casos Policiales, Denuncias y Detenciones (%) por Violencia Intrafamiliar en San Pedro de la Paz según datos recopilados desde el Centro de Estudios y Análisis del Delito durante el Periodo 2005-2021."/>
    <s v="Gráfico de Evolución"/>
    <s v="San Pedro de la Paz comunal delitos género violencia hacia mujer mujeres víctimas intrafamiliar familiar aprehensiones casos policiales denuncias detenciones variación trimestral"/>
    <s v="https://analytics.zoho.com/open-view/2395394000007126407?ZOHO_CRITERIA=%22Trasposicion_27.5%22.%22Cod_Comuna%22%3D8108"/>
    <x v="0"/>
    <s v="#1774B10252"/>
  </r>
  <r>
    <n v="130"/>
    <x v="0"/>
    <x v="0"/>
    <s v="Mujeres"/>
    <n v="1"/>
    <x v="4"/>
    <x v="1"/>
    <x v="1"/>
    <x v="78"/>
    <x v="0"/>
    <x v="5"/>
    <s v="Año 2020"/>
    <s v="Número de Detenciones"/>
    <s v="Centro de Estudios y Análisis del Delito (CEAD) de la Subsecretaría de Prevención del Delito"/>
    <s v="Mapa de Detenciones por Violación en la Región de Tarapacá por comuna para el año 2020."/>
    <s v="Mapa que muestra las Detenciones por Violación en la Región de Tarapacá según datos recopilados desde la Subsecretaria de Prevención del Delito durante el año 2020."/>
    <s v="Mapa"/>
    <s v="Región de Tarapacá regional delitos género violación mujer mujeres víctimas detenciones mapa comuna"/>
    <s v="https://analytics.zoho.com/open-view/2395394000008850734?ZOHO_CRITERIA=%22Trasposicion_27.6%22.%22Frecuencia%22%20%3E%200%20AND%20%22Localiza%20CL%22.%22Codreg%22%20%3D1"/>
    <x v="0"/>
    <s v="#1774B2989"/>
  </r>
  <r>
    <n v="131"/>
    <x v="0"/>
    <x v="0"/>
    <s v="Mujeres"/>
    <n v="5105"/>
    <x v="4"/>
    <x v="1"/>
    <x v="0"/>
    <x v="107"/>
    <x v="0"/>
    <x v="6"/>
    <s v="Periodo 2008-2020"/>
    <s v="Tasa"/>
    <s v="Centro de Estudios y Análisis del Delito (CEAD) de la Subsecretaría de Prevención del Delito"/>
    <s v="Tasa de Detenciones por Violación en Puchuncaví para el Periodo 2008-2020."/>
    <s v="Gráfico que muestra la Tasa de Detenciones por Violación por cada 100 mil habitantes en Puchuncaví según datos recolectados y calculados por al Subsecretaría de Prevención del Delito para el Periodo 2008-2020."/>
    <s v="Gráfico de Evolución"/>
    <s v="Puchuncaví comunal delitos género violación mujer mujeres víctimas detenciones evolución tasa 100 mil habitantes"/>
    <s v="https://analytics.zoho.com/open-view/2395394000006843853?ZOHO_CRITERIA=%22Localiza%20CL%22.%22Codcom%22%3D5105"/>
    <x v="0"/>
    <s v="#1774B2027"/>
  </r>
  <r>
    <n v="132"/>
    <x v="0"/>
    <x v="0"/>
    <s v="Mujeres"/>
    <n v="10305"/>
    <x v="0"/>
    <x v="1"/>
    <x v="0"/>
    <x v="108"/>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Río Negro para el Periodo 2008-2020"/>
    <s v="Gráfico que muestra la frecuencia de Aprehensiones, Casos Policiales, Denuncias y  Detenciones por Violación en Río Negro según datos recopilados desde el Subsecretaria de Prevención del Delito durante el Periodo 2008-2020."/>
    <s v="Gráfico de Evolución"/>
    <s v="Río Negro comunal delitos género violación mujer mujeres víctimas aprehensiones casos policiales denuncias detenciones"/>
    <s v="https://analytics.zoho.com/open-view/2395394000006792678?ZOHO_CRITERIA=%22Localiza%20CL%22.%22Codcom%22%3D10305"/>
    <x v="0"/>
    <s v="#1774B4576"/>
  </r>
  <r>
    <n v="133"/>
    <x v="0"/>
    <x v="0"/>
    <s v="Mujeres"/>
    <n v="11202"/>
    <x v="6"/>
    <x v="1"/>
    <x v="0"/>
    <x v="109"/>
    <x v="0"/>
    <x v="13"/>
    <s v="Periodo 2008-2020"/>
    <s v="Número de Casos Policiales"/>
    <s v="Centro de Estudios y Análisis del Delito (CEAD) de la Subsecretaría de Prevención del Delito"/>
    <s v="Frecuencia de Frecuencia Casos Policiales por Violación en Cisnes para el Periodo 2008-2020"/>
    <s v="Gráfico que muestra la frecuencia de Casos Policiales por Violación en Cisnes según datos recopilados desde el Subsecretaria de Prevención del Delito durante el Periodo 2008-2020."/>
    <s v="Gráfico de Evolución"/>
    <s v="Cisnes comunal delitos género violación mujer mujeres víctimas casos policiales"/>
    <s v="https://analytics.zoho.com/open-view/2395394000006792555?ZOHO_CRITERIA=%22Localiza%20CL%22.%22Codcom%22%3D11202"/>
    <x v="0"/>
    <s v="#1774B3587"/>
  </r>
  <r>
    <n v="134"/>
    <x v="0"/>
    <x v="0"/>
    <s v="Mujeres"/>
    <n v="13115"/>
    <x v="3"/>
    <x v="1"/>
    <x v="0"/>
    <x v="110"/>
    <x v="0"/>
    <x v="4"/>
    <s v="Periodo 2008-2020"/>
    <s v="Porcentaje "/>
    <s v="Centro de Estudios y Análisis del Delito (CEAD) de la Subsecretaría de Prevención del Delito"/>
    <s v="Variación Trimestral de Denuncias (%) por Violación en Lo Barnechea para el Periodo 2008-2020"/>
    <s v="Gráfico que muestra la variación trimestral de Denuncias (%) por Violaciones en Lo Barnechea según datos recopilados desde la Subsecretaria de Prevención del Delito durante el Periodo 2008-2020."/>
    <s v="Gráfico de Evolución"/>
    <s v="Lo Barnechea comunal delitos género violación mujer mujeres víctimas denuncias variación trimestral"/>
    <s v="https://analytics.zoho.com/open-view/2395394000008633066?ZOHO_CRITERIA=%22Trasposicion_27.6%22.%22Cod_comuna%22%3D13115"/>
    <x v="0"/>
    <s v="#1774B5583"/>
  </r>
  <r>
    <n v="135"/>
    <x v="0"/>
    <x v="0"/>
    <s v="Mujeres"/>
    <n v="16102"/>
    <x v="4"/>
    <x v="1"/>
    <x v="0"/>
    <x v="111"/>
    <x v="0"/>
    <x v="5"/>
    <s v="Periodo 2008-2020"/>
    <s v="Número de Detenciones"/>
    <s v="Centro de Estudios y Análisis del Delito (CEAD) de la Subsecretaría de Prevención del Delito"/>
    <s v="Frecuencia de Frecuencia Detenciones por Violación en Bulnes para el Periodo 2008-2020"/>
    <s v="Gráfico que muestra la frecuencia de Detenciones por Violación en Bulnes según datos recopilados desde el Subsecretaria de Prevención del Delito durante el Periodo 2008-2020."/>
    <s v="Gráfico de Evolución"/>
    <s v="Bulnes comunal delitos género violación mujer mujeres víctimas detenciones"/>
    <s v="https://analytics.zoho.com/open-view/2395394000006792637?ZOHO_CRITERIA=%22Localiza%20CL%22.%22Codcom%22%3D16102"/>
    <x v="0"/>
    <s v="#1774B4170"/>
  </r>
  <r>
    <n v="136"/>
    <x v="0"/>
    <x v="0"/>
    <s v="Mujeres"/>
    <n v="10209"/>
    <x v="4"/>
    <x v="0"/>
    <x v="0"/>
    <x v="112"/>
    <x v="0"/>
    <x v="8"/>
    <s v="Periodo 2005-2021"/>
    <s v="Porcentaje"/>
    <s v="Centro de Estudios y Análisis del Delito (CEAD) de la Subsecretaría de Prevención del Delito"/>
    <s v="Variación Trimestral de Detenciones (%) por Violencia Intrafamiliar en Quemchi para el Periodo 2005-2021."/>
    <s v="Gráfico que muestra la variación trimestral de Detenciones (%) por Violencia Intrafamiliar en Quemchi según datos recopilados desde el Centro de Estudios y Análisis del Delito durante el Periodo 2005-2021."/>
    <s v="Gráfico de Evolución"/>
    <s v="Quemchi comunal delitos género violencia hacia mujer mujeres víctimas intrafamiliar familiar detenciones variación trimestral"/>
    <s v="https://analytics.zoho.com/open-view/2395394000007126218?ZOHO_CRITERIA=%22Trasposicion_27.5%22.%22Cod_Comuna%22%3D10209"/>
    <x v="0"/>
    <s v="#1774B10007"/>
  </r>
  <r>
    <n v="137"/>
    <x v="0"/>
    <x v="0"/>
    <s v="Mujeres"/>
    <n v="270103003"/>
    <x v="9"/>
    <x v="5"/>
    <x v="2"/>
    <x v="113"/>
    <x v="0"/>
    <x v="28"/>
    <s v="Periodo 2013-2019"/>
    <s v="Número de Sentencias"/>
    <s v="Poder Judicial"/>
    <s v="Sentencias Dictadas por Delitos Vinculados a la Mujer por Juzgado de Garantía para el delito de Secuestro Con Violación, durante el Periodo 2013-2019"/>
    <s v="El gráfico muestra la evolución anual de la frecuencia de Sentencias Dictadas por Delitos Vinculados a la Mujer por Juzgado de Garantía para el delito de Secuestro Con Violación, durante el Periodo 2013-2019 de acuerdo a datos provenientes del Poder Judicial de Chile."/>
    <s v="Gráfico de Evolución"/>
    <s v="sociedad delincuencia delitos frecuencia sentencias secuestro violación mujer violencia juzgado garantía"/>
    <s v="https://analytics.zoho.com/open-view/2395394000007158281?ZOHO_CRITERIA=%22Trasposicion_27.16%22.%22Id_Categor%C3%ADa%22%3D270103003"/>
    <x v="0"/>
    <s v="#1774B588"/>
  </r>
  <r>
    <n v="138"/>
    <x v="0"/>
    <x v="0"/>
    <s v="Mujeres"/>
    <n v="13128"/>
    <x v="4"/>
    <x v="1"/>
    <x v="0"/>
    <x v="79"/>
    <x v="0"/>
    <x v="8"/>
    <s v="Periodo 2008-2020"/>
    <s v="Porcentaje "/>
    <s v="Centro de Estudios y Análisis del Delito (CEAD) de la Subsecretaría de Prevención del Delito"/>
    <s v="Variación Trimestral de Detenciones (%) por Violación en Renca para el Periodo 2008-2020"/>
    <s v="Gráfico que muestra la variación trimestral de Detenciones (%) por Violaciones en Renca según datos recopilados desde la Subsecretaria de Prevención del Delito durante el Periodo 2008-2020."/>
    <s v="Gráfico de Evolución"/>
    <s v="Renca comunal delitos género violación mujer mujeres víctimas detenciones variación trimestral"/>
    <s v="https://analytics.zoho.com/open-view/2395394000008633106?ZOHO_CRITERIA=%22Trasposicion_27.6%22.%22Cod_comuna%22%3D13128"/>
    <x v="0"/>
    <s v="#1774B5897"/>
  </r>
  <r>
    <n v="139"/>
    <x v="0"/>
    <x v="0"/>
    <s v="Mujeres"/>
    <n v="5503"/>
    <x v="2"/>
    <x v="1"/>
    <x v="0"/>
    <x v="114"/>
    <x v="0"/>
    <x v="3"/>
    <s v="Periodo 2008-2020"/>
    <s v="Número de Aprehensiones"/>
    <s v="Centro de Estudios y Análisis del Delito (CEAD) de la Subsecretaría de Prevención del Delito"/>
    <s v="Frecuencia de Frecuencia Aprehensiones por Violación en Hijuelas para el Periodo 2008-2020"/>
    <s v="Gráfico que muestra la frecuencia de Aprehensiones por Violación en Hijuelas según datos recopilados desde el Subsecretaria de Prevención del Delito durante el Periodo 2008-2020."/>
    <s v="Gráfico de Evolución"/>
    <s v="Hijuelas comunal delitos género violación mujer mujeres víctimas aprehensiones"/>
    <s v="https://analytics.zoho.com/open-view/2395394000006792514?ZOHO_CRITERIA=%22Localiza%20CL%22.%22Codcom%22%3D5503"/>
    <x v="0"/>
    <s v="#1774B3059"/>
  </r>
  <r>
    <n v="140"/>
    <x v="0"/>
    <x v="0"/>
    <s v="Mujeres"/>
    <n v="270105003"/>
    <x v="10"/>
    <x v="5"/>
    <x v="2"/>
    <x v="113"/>
    <x v="0"/>
    <x v="29"/>
    <s v="Periodo 2013-2019"/>
    <s v="Número de Sentencias"/>
    <s v="Poder Judicial"/>
    <s v="Sentencias Dictadas por Delitos Vinculados a la Mujer por región para el delito de Aborto Sin Consentimiento, durante el Periodo 2013-2019"/>
    <s v="El gráfico muestra la evolución anual de la frecuencia de Sentencias Dictadas por Delitos Vinculados a la Mujer por región para el delito de Aborto Sin Consentimiento, durante el Periodo 2013-2019 de acuerdo a datos provenientes del Poder Judicial de Chile."/>
    <s v="Gráfico de Evolución"/>
    <s v="sociedad delincuencia delitos frecuencia sentencias aborto consentimiento mujer violencia regional"/>
    <s v="https://analytics.zoho.com/open-view/2395394000007158239?ZOHO_CRITERIA=%22Trasposicion_27.16%22.%22Id_Categor%C3%ADa%22%3D270105003"/>
    <x v="0"/>
    <s v="#1774B586"/>
  </r>
  <r>
    <n v="141"/>
    <x v="0"/>
    <x v="0"/>
    <s v="Mujeres"/>
    <n v="13604"/>
    <x v="7"/>
    <x v="2"/>
    <x v="0"/>
    <x v="115"/>
    <x v="0"/>
    <x v="16"/>
    <s v="Años 2012, 2017 y 2020"/>
    <s v="Número de Casos"/>
    <s v="Centro de Estudios y Análisis del Delito (CEAD) e Instituto Nacional de Estadísticas (INE)"/>
    <s v="Frecuencia según ocurrencia de Violencia Económica en Padre Hurtado para los años 2012, 2017 y 2020."/>
    <s v="Gráfico que muestra la Frecuencia según ocurrencia de Violencia Económica en Padre Hurtado los años 2012, 2017 y 2020 según datos de las encuestas ENVIF-VCM realizadas por el Instituto Nacional de Estadísticas (INE) y el Centro de Estudios y Análisis del Delito (CEAD)."/>
    <s v="Gráfico de Evolución"/>
    <s v="Padre Hurtado comunal violencia económica intrafamiliar vif mujeres mujer encuesta envif cead ine víctima padecer sufrir"/>
    <s v="https://analytics.zoho.com/open-view/2395394000007264102?ZOHO_CRITERIA=%22Trasposicion_27.9%22.%22C%C3%B3digo%20Comuna%22%3D13604"/>
    <x v="0"/>
    <s v="#1774B11196"/>
  </r>
  <r>
    <n v="142"/>
    <x v="0"/>
    <x v="0"/>
    <s v="Mujeres"/>
    <n v="13118"/>
    <x v="5"/>
    <x v="2"/>
    <x v="0"/>
    <x v="116"/>
    <x v="0"/>
    <x v="7"/>
    <s v="Años 2012, 2017 y 2020"/>
    <s v="Número de Casos"/>
    <s v="Centro de Estudios y Análisis del Delito (CEAD) e Instituto Nacional de Estadísticas (INE)"/>
    <s v="Frecuencia de Casos de Violencia Económica y Variación Anual en Macul para los años 2012, 2017 y 2020."/>
    <s v="Gráfico que muestra la Frecuencia de Casos de Violencia Económica por año en Macul para los años 2012, 2017 y 2020 según datos de las encuestas ENVIF-VCM realizadas por el Instituto Nacional de Estadísticas (INE) y el Centro de Estudios y Análisis del Delito (CEAD)."/>
    <s v="Gráfico de Evolución"/>
    <s v="Macul comunal violencia económica intrafamiliar vif mujeres mujer encuesta envif cead ine evolución variación anual"/>
    <s v="https://analytics.zoho.com/open-view/2395394000007264522?ZOHO_CRITERIA=%22Trasposicion_27.9%22.%22C%C3%B3digo%20Comuna%22%3D13118"/>
    <x v="0"/>
    <s v="#1774B10749"/>
  </r>
  <r>
    <n v="143"/>
    <x v="0"/>
    <x v="0"/>
    <s v="Mujeres"/>
    <n v="13501"/>
    <x v="4"/>
    <x v="1"/>
    <x v="0"/>
    <x v="11"/>
    <x v="0"/>
    <x v="5"/>
    <s v="Periodo 2008-2020"/>
    <s v="Número de Detenciones"/>
    <s v="Centro de Estudios y Análisis del Delito (CEAD) de la Subsecretaría de Prevención del Delito"/>
    <s v="Frecuencia de Frecuencia Detenciones por Violación en Melipilla para el Periodo 2008-2020"/>
    <s v="Gráfico que muestra la frecuencia de Detenciones por Violación en Melipilla según datos recopilados desde el Subsecretaria de Prevención del Delito durante el Periodo 2008-2020."/>
    <s v="Gráfico de Evolución"/>
    <s v="Melipilla comunal delitos género violación mujer mujeres víctimas detenciones"/>
    <s v="https://analytics.zoho.com/open-view/2395394000006792637?ZOHO_CRITERIA=%22Localiza%20CL%22.%22Codcom%22%3D13501"/>
    <x v="0"/>
    <s v="#1774B4301"/>
  </r>
  <r>
    <n v="144"/>
    <x v="0"/>
    <x v="0"/>
    <s v="Mujeres"/>
    <n v="11"/>
    <x v="1"/>
    <x v="3"/>
    <x v="1"/>
    <x v="85"/>
    <x v="0"/>
    <x v="9"/>
    <s v="Periodo 2013-2019"/>
    <s v="Número de Sentencias"/>
    <s v="Poder Judicial"/>
    <s v="Sentencias Dictadas por Delitos de Abuso Sexual en la Región de Aysén durante el Periodo 2013-2019"/>
    <s v="Gráfico que muestra la frecuencia mensual de Sentencias Dictadas por Delitos de Abuso Sexual en la Región de Aysén durante el Periodo 2013-2019 de acuerdo a datos provenientes del Poder Judicial de Chile."/>
    <s v="Gráfico de Evolución"/>
    <s v="abuso sexual delitos género violencia mujer mujeres casos víctimas detenciones sentencias aysén"/>
    <s v="https://analytics.zoho.com/open-view/2395394000007166209?ZOHO_CRITERIA=%22Localiza%20CL%22.%22Codreg%22%3D11"/>
    <x v="0"/>
    <s v="#1774B72"/>
  </r>
  <r>
    <n v="145"/>
    <x v="0"/>
    <x v="0"/>
    <s v="Mujeres"/>
    <n v="13132"/>
    <x v="5"/>
    <x v="2"/>
    <x v="0"/>
    <x v="30"/>
    <x v="0"/>
    <x v="7"/>
    <s v="Años 2012, 2017 y 2020"/>
    <s v="Número de Casos"/>
    <s v="Centro de Estudios y Análisis del Delito (CEAD) e Instituto Nacional de Estadísticas (INE)"/>
    <s v="Frecuencia de Casos de Violencia Económica y Variación Anual en Vitacura para los años 2012, 2017 y 2020."/>
    <s v="Gráfico que muestra la Frecuencia de Casos de Violencia Económica por año en Vitacura para los años 2012, 2017 y 2020 según datos de las encuestas ENVIF-VCM realizadas por el Instituto Nacional de Estadísticas (INE) y el Centro de Estudios y Análisis del Delito (CEAD)."/>
    <s v="Gráfico de Evolución"/>
    <s v="Vitacura comunal violencia económica intrafamiliar vif mujeres mujer encuesta envif cead ine evolución variación anual"/>
    <s v="https://analytics.zoho.com/open-view/2395394000007264522?ZOHO_CRITERIA=%22Trasposicion_27.9%22.%22C%C3%B3digo%20Comuna%22%3D13132"/>
    <x v="0"/>
    <s v="#1774B10763"/>
  </r>
  <r>
    <n v="146"/>
    <x v="0"/>
    <x v="0"/>
    <s v="Mujeres"/>
    <n v="7108"/>
    <x v="4"/>
    <x v="0"/>
    <x v="0"/>
    <x v="117"/>
    <x v="0"/>
    <x v="5"/>
    <s v="Periodo 2005-2021"/>
    <s v="Número de Detenciones"/>
    <s v="Centro de Estudios y Análisis del Delito (CEAD) de la Subsecretaría de Prevención del Delito"/>
    <s v="Frecuencia de Detenciones por Violencia Intrafamiliar en Río Claro para el Periodo 2005-2021."/>
    <s v="Gráfico que muestra la frecuencia de las Detenciones por Violencia Intrafamiliar en Río Claro según datos recopilados desde el Centro de Estudios y Análsis del Delito durante el Periodo 2005-2021."/>
    <s v="Gráfico de Evolución"/>
    <s v="Río Claro comunal delitos género violencia hacia mujer mujeres víctimas intrafamiliar familiar detenciones comuna"/>
    <s v="https://analytics.zoho.com/open-view/2395394000007123572?ZOHO_CRITERIA=%22Trasposicion_27.5%22.%22Cod_Comuna%22%3D7108"/>
    <x v="0"/>
    <s v="#1774B8168"/>
  </r>
  <r>
    <n v="147"/>
    <x v="0"/>
    <x v="0"/>
    <s v="Mujeres"/>
    <n v="62"/>
    <x v="1"/>
    <x v="3"/>
    <x v="0"/>
    <x v="28"/>
    <x v="0"/>
    <x v="30"/>
    <s v="Periodo 2013-2019"/>
    <s v="Número de Sentencias"/>
    <s v="Poder Judicial"/>
    <s v="Sentencias Dictadas por Delitos de Abuso Sexual por Delito en el 11° Juzgado de Garantía de Santiago para el Periodo 2013-2019"/>
    <s v="Gráfico que muestra la evolución anual de la frecuencia de Sentencias Dictadas por Delitos de Abuso Sexual por Delito en el 11°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23?ZOHO_CRITERIA=%22Trasposicion_27.15%22.%22Id_Juzgado_Garant%C3%ADa%22%3D62"/>
    <x v="0"/>
    <s v="#1774B253"/>
  </r>
  <r>
    <n v="148"/>
    <x v="0"/>
    <x v="0"/>
    <s v="Mujeres"/>
    <n v="6201"/>
    <x v="4"/>
    <x v="1"/>
    <x v="0"/>
    <x v="118"/>
    <x v="0"/>
    <x v="5"/>
    <s v="Periodo 2008-2020"/>
    <s v="Número de Detenciones"/>
    <s v="Centro de Estudios y Análisis del Delito (CEAD) de la Subsecretaría de Prevención del Delito"/>
    <s v="Frecuencia de Frecuencia Detenciones por Violación en Pichilemu para el Periodo 2008-2020"/>
    <s v="Gráfico que muestra la frecuencia de Detenciones por Violación en Pichilemu según datos recopilados desde el Subsecretaria de Prevención del Delito durante el Periodo 2008-2020."/>
    <s v="Gráfico de Evolución"/>
    <s v="Pichilemu comunal delitos género violación mujer mujeres víctimas detenciones"/>
    <s v="https://analytics.zoho.com/open-view/2395394000006792637?ZOHO_CRITERIA=%22Localiza%20CL%22.%22Codcom%22%3D6201"/>
    <x v="0"/>
    <s v="#1774B4093"/>
  </r>
  <r>
    <n v="149"/>
    <x v="0"/>
    <x v="0"/>
    <s v="Mujeres"/>
    <n v="9103"/>
    <x v="4"/>
    <x v="0"/>
    <x v="0"/>
    <x v="44"/>
    <x v="0"/>
    <x v="5"/>
    <s v="Periodo 2005-2021"/>
    <s v="Número de Detenciones"/>
    <s v="Centro de Estudios y Análisis del Delito (CEAD) de la Subsecretaría de Prevención del Delito"/>
    <s v="Frecuencia de Detenciones por Violencia Intrafamiliar en Cunco para el Periodo 2005-2021."/>
    <s v="Gráfico que muestra la frecuencia de las Detenciones por Violencia Intrafamiliar en Cunco según datos recopilados desde el Centro de Estudios y Análsis del Delito durante el Periodo 2005-2021."/>
    <s v="Gráfico de Evolución"/>
    <s v="Cunco comunal delitos género violencia hacia mujer mujeres víctimas intrafamiliar familiar detenciones comuna"/>
    <s v="https://analytics.zoho.com/open-view/2395394000007123572?ZOHO_CRITERIA=%22Trasposicion_27.5%22.%22Cod_Comuna%22%3D9103"/>
    <x v="0"/>
    <s v="#1774B8247"/>
  </r>
  <r>
    <n v="150"/>
    <x v="0"/>
    <x v="0"/>
    <s v="Mujeres"/>
    <n v="9208"/>
    <x v="0"/>
    <x v="1"/>
    <x v="0"/>
    <x v="11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urén para el Periodo 2008-2020"/>
    <s v="Gráfico que muestra la frecuencia de Aprehensiones, Casos Policiales, Denuncias y  Detenciones por Violación en Purén según datos recopilados desde el Subsecretaria de Prevención del Delito durante el Periodo 2008-2020."/>
    <s v="Gráfico de Evolución"/>
    <s v="Purén comunal delitos género violación mujer mujeres víctimas aprehensiones casos policiales denuncias detenciones"/>
    <s v="https://analytics.zoho.com/open-view/2395394000006792678?ZOHO_CRITERIA=%22Localiza%20CL%22.%22Codcom%22%3D9208"/>
    <x v="0"/>
    <s v="#1774B4549"/>
  </r>
  <r>
    <n v="151"/>
    <x v="0"/>
    <x v="0"/>
    <s v="Mujeres"/>
    <n v="13120"/>
    <x v="6"/>
    <x v="1"/>
    <x v="0"/>
    <x v="120"/>
    <x v="0"/>
    <x v="12"/>
    <s v="Periodo 2008-2020"/>
    <s v="Porcentaje "/>
    <s v="Centro de Estudios y Análisis del Delito (CEAD) de la Subsecretaría de Prevención del Delito"/>
    <s v="Variación Trimestral de Casos Policiales (%) por Violación en Ñuñoa para el Periodo 2008-2020"/>
    <s v="Gráfico que muestra la variación trimestral de Casos Policiales (%) por Violaciones en Ñuñoa según datos recopilados desde la Subsecretaria de Prevención del Delito durante el Periodo 2008-2020."/>
    <s v="Gráfico de Evolución"/>
    <s v="Ñuñoa comunal delitos género violación mujer mujeres víctimas casos policiales variación trimestral"/>
    <s v="https://analytics.zoho.com/open-view/2395394000008633026?ZOHO_CRITERIA=%22Trasposicion_27.6%22.%22Cod_comuna%22%3D13120"/>
    <x v="0"/>
    <s v="#1774B5252"/>
  </r>
  <r>
    <n v="152"/>
    <x v="0"/>
    <x v="0"/>
    <s v="Mujeres"/>
    <n v="5606"/>
    <x v="2"/>
    <x v="0"/>
    <x v="0"/>
    <x v="49"/>
    <x v="0"/>
    <x v="11"/>
    <s v="Periodo 2005-2021"/>
    <s v="Porcentaje"/>
    <s v="Centro de Estudios y Análisis del Delito (CEAD) de la Subsecretaría de Prevención del Delito"/>
    <s v="Variación Trimestral de Aprehensiones (%) por Violencia Intrafamiliar en Santo Domingo para el Periodo 2005-2021."/>
    <s v="Gráfico que muestra la variación trimestral de Aprehensiones (%) por Violencia Intrafamiliar en Santo Domingo  según datos recopilados desde el Centro de Estudios y Análisis del Delito durante el Periodo 2005-2021."/>
    <s v="Gráfico de Evolución"/>
    <s v="Santo Domingo comunal delitos género violencia hacia mujer mujeres víctimas intrafamiliar familiar aprehensiones variación trimestral"/>
    <s v="https://analytics.zoho.com/open-view/2395394000007123879?ZOHO_CRITERIA=%22Trasposicion_27.5%22.%22Cod_Comuna%22%3D5606"/>
    <x v="0"/>
    <s v="#1774B8803"/>
  </r>
  <r>
    <n v="153"/>
    <x v="0"/>
    <x v="0"/>
    <s v="Mujeres"/>
    <n v="10202"/>
    <x v="4"/>
    <x v="0"/>
    <x v="0"/>
    <x v="121"/>
    <x v="0"/>
    <x v="5"/>
    <s v="Periodo 2005-2021"/>
    <s v="Número de Detenciones"/>
    <s v="Centro de Estudios y Análisis del Delito (CEAD) de la Subsecretaría de Prevención del Delito"/>
    <s v="Frecuencia de Detenciones por Violencia Intrafamiliar en Ancud para el Periodo 2005-2021."/>
    <s v="Gráfico que muestra la frecuencia de las Detenciones por Violencia Intrafamiliar en Ancud según datos recopilados desde el Centro de Estudios y Análsis del Delito durante el Periodo 2005-2021."/>
    <s v="Gráfico de Evolución"/>
    <s v="Ancud comunal delitos género violencia hacia mujer mujeres víctimas intrafamiliar familiar detenciones comuna"/>
    <s v="https://analytics.zoho.com/open-view/2395394000007123572?ZOHO_CRITERIA=%22Trasposicion_27.5%22.%22Cod_Comuna%22%3D10202"/>
    <x v="0"/>
    <s v="#1774B8287"/>
  </r>
  <r>
    <n v="154"/>
    <x v="0"/>
    <x v="0"/>
    <s v="Mujeres"/>
    <n v="10"/>
    <x v="4"/>
    <x v="0"/>
    <x v="1"/>
    <x v="24"/>
    <x v="0"/>
    <x v="5"/>
    <s v="Periodo 2005-2021"/>
    <s v="Número de Detenciones"/>
    <s v="Centro de Estudios y Análisis del Delito (CEAD) de la Subsecretaría de Prevención del Delito"/>
    <s v="Cantidad de Detenciones por Violencia Intrafamiliar por comuna en la Región de Los Lagos para el Periodo 2005-2021."/>
    <s v="Gráfico que muestra la frecuencia de Detenciones por Violencia Intrafamiliar en la Región de Los Lagos por comuna según datos recopilados desde el Centro de Estudios y Análsis del Delito durante el Periodo 2005-2021."/>
    <s v="Gráfico de Evolución"/>
    <s v="Región de Los Lagos delitos género violencia hacia mujer mujeres víctimas intrafamiliar familiar detenciones comuna"/>
    <s v="https://analytics.zoho.com/open-view/2395394000007121392?ZOHO_CRITERIA=%22Trasposicion_27.5%22.%22Cod_Regi%C3%B3n%22%3D10"/>
    <x v="0"/>
    <s v="#1774B7009"/>
  </r>
  <r>
    <n v="155"/>
    <x v="0"/>
    <x v="0"/>
    <s v="Mujeres"/>
    <n v="4102"/>
    <x v="5"/>
    <x v="2"/>
    <x v="0"/>
    <x v="122"/>
    <x v="0"/>
    <x v="7"/>
    <s v="Años 2012, 2017 y 2020"/>
    <s v="Número de Casos"/>
    <s v="Centro de Estudios y Análisis del Delito (CEAD) e Instituto Nacional de Estadísticas (INE)"/>
    <s v="Frecuencia de Casos de Violencia Económica y Variación Anual en Coquimbo para los años 2012, 2017 y 2020."/>
    <s v="Gráfico que muestra la Frecuencia de Casos de Violencia Económica por año en Coquimbo para los años 2012, 2017 y 2020 según datos de las encuestas ENVIF-VCM realizadas por el Instituto Nacional de Estadísticas (INE) y el Centro de Estudios y Análisis del Delito (CEAD)."/>
    <s v="Gráfico de Evolución"/>
    <s v="Coquimbo comunal violencia económica intrafamiliar vif mujeres mujer encuesta envif cead ine evolución variación anual"/>
    <s v="https://analytics.zoho.com/open-view/2395394000007264522?ZOHO_CRITERIA=%22Trasposicion_27.9%22.%22C%C3%B3digo%20Comuna%22%3D4102"/>
    <x v="0"/>
    <s v="#1774B10613"/>
  </r>
  <r>
    <n v="156"/>
    <x v="0"/>
    <x v="0"/>
    <s v="Mujeres"/>
    <n v="13122"/>
    <x v="3"/>
    <x v="0"/>
    <x v="0"/>
    <x v="123"/>
    <x v="0"/>
    <x v="4"/>
    <s v="Periodo 2005-2021"/>
    <s v="Porcentaje"/>
    <s v="Centro de Estudios y Análisis del Delito (CEAD) de la Subsecretaría de Prevención del Delito"/>
    <s v="Variación Trimestral de Denuncias (%) por Violencia Intrafamiliar en Peñalolén para el Periodo 2005-2021."/>
    <s v="Gráfico que muestra la variación trimestral de Denuncias (%) por Violencia Intrafamiliar en Peñalolén según datos recopilados desde el Centro de Estudios y Análisis del Delito durante el Periodo 2005-2021."/>
    <s v="Gráfico de Evolución"/>
    <s v="Peñalolén comunal delitos género violencia hacia mujer mujeres víctimas intrafamiliar familiar denuncias variación trimestral"/>
    <s v="https://analytics.zoho.com/open-view/2395394000007126144?ZOHO_CRITERIA=%22Trasposicion_27.5%22.%22Cod_Comuna%22%3D13122"/>
    <x v="0"/>
    <s v="#1774B9716"/>
  </r>
  <r>
    <n v="157"/>
    <x v="0"/>
    <x v="0"/>
    <s v="Mujeres"/>
    <n v="15"/>
    <x v="4"/>
    <x v="1"/>
    <x v="1"/>
    <x v="98"/>
    <x v="0"/>
    <x v="5"/>
    <s v="Periodo 2008-2020"/>
    <s v="Número de Detenciones"/>
    <s v="Centro de Estudios y Análisis del Delito (CEAD) de la Subsecretaría de Prevención del Delito"/>
    <s v="Frecuencia de Frecuencia Detenciones por Violación a nivel comunal en la Región de Arica y Parinacota, Periodo 2008-2020"/>
    <s v="Gráfico que muestra la frecuencia de Detenciones por Violaciones en la Región de Arica y Parinacota por comuna según datos recopilados por la Subsecretaría de Prevención del Delito durante el Periodo 2008-2020."/>
    <s v="Gráfico de Evolución"/>
    <s v="Región de Arica y Parinacota regional delitos género violación mujer mujeres víctimas detenciones comuna evolución"/>
    <s v="https://analytics.zoho.com/open-view/2395394000006789748?ZOHO_CRITERIA=%22Localiza%20CL%22.%22Codreg%22%3D15"/>
    <x v="0"/>
    <s v="#1774B2854"/>
  </r>
  <r>
    <n v="158"/>
    <x v="0"/>
    <x v="0"/>
    <s v="Mujeres"/>
    <n v="7407"/>
    <x v="3"/>
    <x v="0"/>
    <x v="0"/>
    <x v="33"/>
    <x v="0"/>
    <x v="4"/>
    <s v="Periodo 2005-2021"/>
    <s v="Porcentaje"/>
    <s v="Centro de Estudios y Análisis del Delito (CEAD) de la Subsecretaría de Prevención del Delito"/>
    <s v="Variación Trimestral de Denuncias (%) por Violencia Intrafamiliar en Villa Alegre para el Periodo 2005-2021."/>
    <s v="Gráfico que muestra la variación trimestral de Denuncias (%) por Violencia Intrafamiliar en Villa Alegre según datos recopilados desde el Centro de Estudios y Análisis del Delito durante el Periodo 2005-2021."/>
    <s v="Gráfico de Evolución"/>
    <s v="Villa Alegre comunal delitos género violencia hacia mujer mujeres víctimas intrafamiliar familiar denuncias variación trimestral"/>
    <s v="https://analytics.zoho.com/open-view/2395394000007126144?ZOHO_CRITERIA=%22Trasposicion_27.5%22.%22Cod_Comuna%22%3D7407"/>
    <x v="0"/>
    <s v="#1774B9559"/>
  </r>
  <r>
    <n v="159"/>
    <x v="0"/>
    <x v="0"/>
    <s v="Mujeres"/>
    <n v="3"/>
    <x v="0"/>
    <x v="0"/>
    <x v="1"/>
    <x v="77"/>
    <x v="0"/>
    <x v="31"/>
    <s v="Periodo 2020-2021"/>
    <s v="Número de Aprehensiones, Casos Policiales, Denuncias y Detenciones"/>
    <s v="Centro de Estudios y Análisis del Delito (CEAD) de la Subsecretaría de Prevención del Delito"/>
    <s v="Mapa de Aprehensiones, Casos policiales, Denuncias y Detenciones por Violencia Intrafamiliar en la Región de Atacama por comuna acumulado 2020-2021."/>
    <s v="Mapa que muestra las Aprehensiones, Casos policiales, Denuncias y Detenciones por Violencia Intrafamiliar en la Región de Atacama según datos recopilados desde el Centro de Estudios y Análsis del Delito durante acumulados en el periodo 2020-2021."/>
    <s v="Mapa"/>
    <s v="Región de Atacama comunal delitos género violencia hacia mujer mujeres víctimas intrafamiliar familiar aprehensiones casos policiales denunacias detenciones mapa"/>
    <s v="https://analytics.zoho.com/open-view/2395394000007346897?ZOHO_CRITERIA=%22Trasposicion_27.5%22.%22Cod_Regi%C3%B3n%22%3D3"/>
    <x v="0"/>
    <s v="#1774B10518"/>
  </r>
  <r>
    <n v="160"/>
    <x v="0"/>
    <x v="0"/>
    <s v="Mujeres"/>
    <n v="7203"/>
    <x v="3"/>
    <x v="1"/>
    <x v="0"/>
    <x v="97"/>
    <x v="0"/>
    <x v="14"/>
    <s v="Periodo 2008-2020"/>
    <s v="Número de Denuncias"/>
    <s v="Centro de Estudios y Análisis del Delito (CEAD) de la Subsecretaría de Prevención del Delito"/>
    <s v="Frecuencia de Frecuencia Denuncias por Violación en Pelluhue para el Periodo 2008-2020"/>
    <s v="Gráfico que muestra la frecuencia de Denuncias por Violación en Pelluhue según datos recopilados desde el Subsecretaria de Prevención del Delito durante el Periodo 2008-2020."/>
    <s v="Gráfico de Evolución"/>
    <s v="Pelluhue comunal delitos género violación mujer mujeres víctimas denuncias"/>
    <s v="https://analytics.zoho.com/open-view/2395394000006792596?ZOHO_CRITERIA=%22Localiza%20CL%22.%22Codcom%22%3D7203"/>
    <x v="0"/>
    <s v="#1774B3790"/>
  </r>
  <r>
    <n v="161"/>
    <x v="0"/>
    <x v="0"/>
    <s v="Mujeres"/>
    <n v="6202"/>
    <x v="3"/>
    <x v="0"/>
    <x v="0"/>
    <x v="124"/>
    <x v="0"/>
    <x v="14"/>
    <s v="Periodo 2005-2021"/>
    <s v="Número de Denuncias"/>
    <s v="Centro de Estudios y Análisis del Delito (CEAD) de la Subsecretaría de Prevención del Delito"/>
    <s v="Frecuencia de Denuncias por Violencia Intrafamiliar en La Estrella para el Periodo 2005-2021."/>
    <s v="Gráfico que muestra la frecuencia de las Denuncias por Violencia Intrafamiliar en La Estrella según datos recopilados desde el Centro de Estudios y Análsis del Delito durante el Periodo 2005-2021."/>
    <s v="Gráfico de Evolución"/>
    <s v="La Estrella comunal delitos género violencia hacia mujer mujeres víctimas intrafamiliar familiar denuncias comuna"/>
    <s v="https://analytics.zoho.com/open-view/2395394000007123492?ZOHO_CRITERIA=%22Trasposicion_27.5%22.%22Cod_Comuna%22%3D6202"/>
    <x v="0"/>
    <s v="#1774B7802"/>
  </r>
  <r>
    <n v="162"/>
    <x v="0"/>
    <x v="0"/>
    <s v="Mujeres"/>
    <n v="16103"/>
    <x v="5"/>
    <x v="2"/>
    <x v="0"/>
    <x v="125"/>
    <x v="0"/>
    <x v="7"/>
    <s v="Años 2012, 2017 y 2020"/>
    <s v="Número de Casos"/>
    <s v="Centro de Estudios y Análisis del Delito (CEAD) e Instituto Nacional de Estadísticas (INE)"/>
    <s v="Frecuencia de Casos de Violencia Económica y Variación Anual en Chillán Viejo para los años 2012, 2017 y 2020."/>
    <s v="Gráfico que muestra la Frecuencia de Casos de Violencia Económica por año en Chillán Viejo para los años 2012, 2017 y 2020 según datos de las encuestas ENVIF-VCM realizadas por el Instituto Nacional de Estadísticas (INE) y el Centro de Estudios y Análisis del Delito (CEAD)."/>
    <s v="Gráfico de Evolución"/>
    <s v="Chillán Viejo comunal violencia económica intrafamiliar vif mujeres mujer encuesta envif cead ine evolución variación anual"/>
    <s v="https://analytics.zoho.com/open-view/2395394000007264522?ZOHO_CRITERIA=%22Trasposicion_27.9%22.%22C%C3%B3digo%20Comuna%22%3D16103"/>
    <x v="0"/>
    <s v="#1774B10688"/>
  </r>
  <r>
    <n v="163"/>
    <x v="0"/>
    <x v="0"/>
    <s v="Mujeres"/>
    <n v="10206"/>
    <x v="3"/>
    <x v="1"/>
    <x v="0"/>
    <x v="37"/>
    <x v="0"/>
    <x v="4"/>
    <s v="Periodo 2008-2020"/>
    <s v="Porcentaje "/>
    <s v="Centro de Estudios y Análisis del Delito (CEAD) de la Subsecretaría de Prevención del Delito"/>
    <s v="Variación Trimestral de Denuncias (%) por Violación en Puqueldón para el Periodo 2008-2020"/>
    <s v="Gráfico que muestra la variación trimestral de Denuncias (%) por Violaciones en Puqueldón según datos recopilados desde la Subsecretaria de Prevención del Delito durante el Periodo 2008-2020."/>
    <s v="Gráfico de Evolución"/>
    <s v="Puqueldón comunal delitos género violación mujer mujeres víctimas denuncias variación trimestral"/>
    <s v="https://analytics.zoho.com/open-view/2395394000008633066?ZOHO_CRITERIA=%22Trasposicion_27.6%22.%22Cod_comuna%22%3D10206"/>
    <x v="0"/>
    <s v="#1774B5541"/>
  </r>
  <r>
    <n v="164"/>
    <x v="0"/>
    <x v="0"/>
    <s v="Mujeres"/>
    <n v="10307"/>
    <x v="4"/>
    <x v="0"/>
    <x v="0"/>
    <x v="126"/>
    <x v="0"/>
    <x v="8"/>
    <s v="Periodo 2005-2021"/>
    <s v="Porcentaje"/>
    <s v="Centro de Estudios y Análisis del Delito (CEAD) de la Subsecretaría de Prevención del Delito"/>
    <s v="Variación Trimestral de Detenciones (%) por Violencia Intrafamiliar en San Pablo para el Periodo 2005-2021."/>
    <s v="Gráfico que muestra la variación trimestral de Detenciones (%) por Violencia Intrafamiliar en San Pablo según datos recopilados desde el Centro de Estudios y Análisis del Delito durante el Periodo 2005-2021."/>
    <s v="Gráfico de Evolución"/>
    <s v="San Pablo comunal delitos género violencia hacia mujer mujeres víctimas intrafamiliar familiar detenciones variación trimestral"/>
    <s v="https://analytics.zoho.com/open-view/2395394000007126218?ZOHO_CRITERIA=%22Trasposicion_27.5%22.%22Cod_Comuna%22%3D10307"/>
    <x v="0"/>
    <s v="#1774B10015"/>
  </r>
  <r>
    <n v="165"/>
    <x v="0"/>
    <x v="0"/>
    <s v="Mujeres"/>
    <n v="10101"/>
    <x v="4"/>
    <x v="1"/>
    <x v="0"/>
    <x v="127"/>
    <x v="0"/>
    <x v="5"/>
    <s v="Periodo 2008-2020"/>
    <s v="Número de Detenciones"/>
    <s v="Centro de Estudios y Análisis del Delito (CEAD) de la Subsecretaría de Prevención del Delito"/>
    <s v="Frecuencia de Frecuencia Detenciones por Violación en Puerto Montt para el Periodo 2008-2020"/>
    <s v="Gráfico que muestra la frecuencia de Detenciones por Violación en Puerto Montt según datos recopilados desde el Subsecretaria de Prevención del Delito durante el Periodo 2008-2020."/>
    <s v="Gráfico de Evolución"/>
    <s v="Puerto Montt comunal delitos género violación mujer mujeres víctimas detenciones"/>
    <s v="https://analytics.zoho.com/open-view/2395394000006792637?ZOHO_CRITERIA=%22Localiza%20CL%22.%22Codcom%22%3D10101"/>
    <x v="0"/>
    <s v="#1774B4221"/>
  </r>
  <r>
    <n v="166"/>
    <x v="0"/>
    <x v="0"/>
    <s v="Mujeres"/>
    <n v="7304"/>
    <x v="0"/>
    <x v="0"/>
    <x v="0"/>
    <x v="39"/>
    <x v="0"/>
    <x v="0"/>
    <s v="Periodo 2005-2021"/>
    <s v="Porcentaje"/>
    <s v="Centro de Estudios y Análisis del Delito (CEAD) de la Subsecretaría de Prevención del Delito"/>
    <s v="Proporción de Aprehensiones, Casos Policiales, Denuncias y Detenciones por Violencia Intrafamiliar en Molina para el Periodo 2005-2021."/>
    <s v="Gráfico que muestra la proporción y cantidad de Aprehensiones, Casos policiales, Denuncias y Detenciones por Violencia Intrafamiliar en Molina según datos recopilados desde el Centro de Estudios y Análisis del Delito durante el Periodo 2005-2021."/>
    <s v="Gráfico"/>
    <s v="Molina comunal delitos género violencia hacia mujer mujeres víctimas intrafamiliar familiar aprehensiones denuncias casos policiales detenciones comuna"/>
    <s v="https://analytics.zoho.com/open-view/2395394000007123726?ZOHO_CRITERIA=%22Trasposicion_27.5%22.%22Cod_Comuna%22%3D7304"/>
    <x v="0"/>
    <s v="#1774B8519"/>
  </r>
  <r>
    <n v="167"/>
    <x v="0"/>
    <x v="0"/>
    <s v="Mujeres"/>
    <n v="15"/>
    <x v="2"/>
    <x v="0"/>
    <x v="1"/>
    <x v="98"/>
    <x v="0"/>
    <x v="32"/>
    <s v="Periodo 2020-2021"/>
    <s v="Número de Aprehensiones"/>
    <s v="Centro de Estudios y Análisis del Delito (CEAD) de la Subsecretaría de Prevención del Delito"/>
    <s v="Mapa de Aprehensiones por Violencia Intrafamiliar en la Región de Arica y Parinacota  por comuna acumulado 2020-2021."/>
    <s v="Mapa que muestra las  Aprehensiones por Violencia Intrafamiliar en la Región de Arica y Parinacota según datos recopilados desde el Centro de Estudios y Análsis del Delito durante acumulados en el periodo 2020-2021."/>
    <s v="Mapa de calor"/>
    <s v="Región de Arica y Parinacota comunal delitos género violencia hacia mujer mujeres víctimas intrafamiliar familiar aprehensiones mapa"/>
    <s v="https://analytics.zoho.com/open-view/2395394000007135515?ZOHO_CRITERIA=%22Trasposicion_27.5%22.%22Cod_Regi%C3%B3n%22%3D15"/>
    <x v="0"/>
    <s v="#1774B10461"/>
  </r>
  <r>
    <n v="168"/>
    <x v="0"/>
    <x v="0"/>
    <s v="Mujeres"/>
    <n v="2301"/>
    <x v="4"/>
    <x v="0"/>
    <x v="0"/>
    <x v="128"/>
    <x v="0"/>
    <x v="5"/>
    <s v="Periodo 2005-2021"/>
    <s v="Número de Detenciones"/>
    <s v="Centro de Estudios y Análisis del Delito (CEAD) de la Subsecretaría de Prevención del Delito"/>
    <s v="Frecuencia de Detenciones por Violencia Intrafamiliar en Tocopilla para el Periodo 2005-2021."/>
    <s v="Gráfico que muestra la frecuencia de las Detenciones por Violencia Intrafamiliar en Tocopilla según datos recopilados desde el Centro de Estudios y Análsis del Delito durante el Periodo 2005-2021."/>
    <s v="Gráfico de Evolución"/>
    <s v="Tocopilla comunal delitos género violencia hacia mujer mujeres víctimas intrafamiliar familiar detenciones comuna"/>
    <s v="https://analytics.zoho.com/open-view/2395394000007123572?ZOHO_CRITERIA=%22Trasposicion_27.5%22.%22Cod_Comuna%22%3D2301"/>
    <x v="0"/>
    <s v="#1774B8064"/>
  </r>
  <r>
    <n v="169"/>
    <x v="0"/>
    <x v="0"/>
    <s v="Mujeres"/>
    <n v="9"/>
    <x v="4"/>
    <x v="1"/>
    <x v="1"/>
    <x v="87"/>
    <x v="0"/>
    <x v="6"/>
    <s v="Año 2020"/>
    <s v="Tasa"/>
    <s v="Centro de Estudios y Análisis del Delito (CEAD) de la Subsecretaría de Prevención del Delito"/>
    <s v="Mapa de Tasas de Detenciones por Violación en la Región de La Araucanía por sus comunas para el Año 2020."/>
    <s v="Mapa que muestra la Tasa de Detenciones por Violación desagregada por comuna en la Región de La Araucanía, de acuerdo a los datos publicados por la Subsecretaria de Prevención del Delito de Chile para el Año 2020."/>
    <s v="Mapa de calor"/>
    <s v="Región de La Araucanía regional delitos género violación mujer mujeres víctimas detenciones comuna mapa tasa 100 mil habitantes"/>
    <s v="https://analytics.zoho.com/open-view/2395394000006844884?ZOHO_CRITERIA=%22Localiza%20CL%22.%22Codreg%22%3D9"/>
    <x v="0"/>
    <s v="#1774B2711"/>
  </r>
  <r>
    <n v="170"/>
    <x v="0"/>
    <x v="0"/>
    <s v="Mujeres"/>
    <n v="8105"/>
    <x v="5"/>
    <x v="2"/>
    <x v="0"/>
    <x v="4"/>
    <x v="0"/>
    <x v="7"/>
    <s v="Años 2012, 2017 y 2020"/>
    <s v="Número de Casos"/>
    <s v="Centro de Estudios y Análisis del Delito (CEAD) e Instituto Nacional de Estadísticas (INE)"/>
    <s v="Frecuencia de Casos de Violencia Económica y Variación Anual en Hualqui para los años 2012, 2017 y 2020."/>
    <s v="Gráfico que muestra la Frecuencia de Casos de Violencia Económica por año en Hualqui para los años 2012, 2017 y 2020 según datos de las encuestas ENVIF-VCM realizadas por el Instituto Nacional de Estadísticas (INE) y el Centro de Estudios y Análisis del Delito (CEAD)."/>
    <s v="Gráfico de Evolución"/>
    <s v="Hualqui comunal violencia económica intrafamiliar vif mujeres mujer encuesta envif cead ine evolución variación anual"/>
    <s v="https://analytics.zoho.com/open-view/2395394000007264522?ZOHO_CRITERIA=%22Trasposicion_27.9%22.%22C%C3%B3digo%20Comuna%22%3D8105"/>
    <x v="0"/>
    <s v="#1774B10675"/>
  </r>
  <r>
    <n v="171"/>
    <x v="0"/>
    <x v="0"/>
    <s v="Mujeres"/>
    <n v="13501"/>
    <x v="6"/>
    <x v="1"/>
    <x v="0"/>
    <x v="11"/>
    <x v="0"/>
    <x v="12"/>
    <s v="Periodo 2008-2020"/>
    <s v="Porcentaje "/>
    <s v="Centro de Estudios y Análisis del Delito (CEAD) de la Subsecretaría de Prevención del Delito"/>
    <s v="Variación Trimestral de Casos Policiales (%) por Violación en Melipilla para el Periodo 2008-2020"/>
    <s v="Gráfico que muestra la variación trimestral de Casos Policiales (%) por Violaciones en Melipilla según datos recopilados desde la Subsecretaria de Prevención del Delito durante el Periodo 2008-2020."/>
    <s v="Gráfico de Evolución"/>
    <s v="Melipilla comunal delitos género violación mujer mujeres víctimas casos policiales variación trimestral"/>
    <s v="https://analytics.zoho.com/open-view/2395394000008633026?ZOHO_CRITERIA=%22Trasposicion_27.6%22.%22Cod_comuna%22%3D13501"/>
    <x v="0"/>
    <s v="#1774B5275"/>
  </r>
  <r>
    <n v="172"/>
    <x v="0"/>
    <x v="0"/>
    <s v="Mujeres"/>
    <n v="10204"/>
    <x v="2"/>
    <x v="0"/>
    <x v="0"/>
    <x v="32"/>
    <x v="0"/>
    <x v="3"/>
    <s v="Periodo 2005-2021"/>
    <s v="Número de Aprehensiones"/>
    <s v="Centro de Estudios y Análisis del Delito (CEAD) de la Subsecretaría de Prevención del Delito"/>
    <s v="Frecuencia de Aprehensiones por Violencia Intrafamiliar en Curaco de Vélez para el Periodo 2005-2021"/>
    <s v="Gráfico que muestra la frecuencia de Aprehensiones por Violencia Intrafamiliar en Curaco de Vélez según datos recopilados desde el Centro de Estudios y Análsis del Delito durante el Periodo 2005-2021."/>
    <s v="Gráfico de Evolución"/>
    <s v="Curaco de Vélez comunal delitos género violencia hacia mujer mujeres víctimas intrafamiliar familiar aprehensiones comuna"/>
    <s v="https://analytics.zoho.com/open-view/2395394000007123378?ZOHO_CRITERIA=%22Trasposicion_27.5%22.%22Cod_Comuna%22%3D10204"/>
    <x v="0"/>
    <s v="#1774B7259"/>
  </r>
  <r>
    <n v="173"/>
    <x v="0"/>
    <x v="0"/>
    <s v="Mujeres"/>
    <n v="13503"/>
    <x v="2"/>
    <x v="1"/>
    <x v="0"/>
    <x v="95"/>
    <x v="0"/>
    <x v="11"/>
    <s v="Periodo 2008-2020"/>
    <s v="Porcentaje"/>
    <s v="Centro de Estudios y Análisis del Delito (CEAD) de la Subsecretaría de Prevención del Delito"/>
    <s v="Variación Trimestral de Aprehensiones (%) por Violación en Curacaví para el Periodo 2008-2020"/>
    <s v="Gráfico que muestra la variación trimestral de Aprehensiones (%) por Violaciones en Curacaví según datos recopilados desde la Subsecretaria de Prevención del Delito durante el Periodo 2008-2020."/>
    <s v="Gráfico de Evolución"/>
    <s v="Curacaví comunal delitos género violación mujer mujeres víctimas aprehensiones variación trimestral"/>
    <s v="https://analytics.zoho.com/open-view/2395394000008632943?ZOHO_CRITERIA=%22Trasposicion_27.6%22.%22Cod_comuna%22%3D13503"/>
    <x v="0"/>
    <s v="#1774B4946"/>
  </r>
  <r>
    <n v="174"/>
    <x v="0"/>
    <x v="0"/>
    <s v="Mujeres"/>
    <n v="13114"/>
    <x v="4"/>
    <x v="0"/>
    <x v="0"/>
    <x v="129"/>
    <x v="0"/>
    <x v="5"/>
    <s v="Periodo 2005-2021"/>
    <s v="Número de Detenciones"/>
    <s v="Centro de Estudios y Análisis del Delito (CEAD) de la Subsecretaría de Prevención del Delito"/>
    <s v="Frecuencia de Detenciones por Violencia Intrafamiliar en Las Condes para el Periodo 2005-2021."/>
    <s v="Gráfico que muestra la frecuencia de las Detenciones por Violencia Intrafamiliar en Las Condes según datos recopilados desde el Centro de Estudios y Análsis del Delito durante el Periodo 2005-2021."/>
    <s v="Gráfico de Evolución"/>
    <s v="Las Condes comunal delitos género violencia hacia mujer mujeres víctimas intrafamiliar familiar detenciones comuna"/>
    <s v="https://analytics.zoho.com/open-view/2395394000007123572?ZOHO_CRITERIA=%22Trasposicion_27.5%22.%22Cod_Comuna%22%3D13114"/>
    <x v="0"/>
    <s v="#1774B8337"/>
  </r>
  <r>
    <n v="175"/>
    <x v="0"/>
    <x v="0"/>
    <s v="Mujeres"/>
    <n v="26"/>
    <x v="11"/>
    <x v="5"/>
    <x v="0"/>
    <x v="130"/>
    <x v="0"/>
    <x v="33"/>
    <s v="Periodo 2013-2019"/>
    <s v="Número de Sentencias"/>
    <s v="Poder Judicial"/>
    <s v="Sentencias Dictadas por Delitos Vinculados a la Mujer por Delito en el Juzgado de Garantía de San Fernando para el Periodo 2013-2019"/>
    <s v="Gráfico que muestra la evolución anual de la frecuencia de Sentencias Dictadas por Delitos Vinculados a la Mujer por Delito en el Juzgado de Garantía de San Fernando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26"/>
    <x v="0"/>
    <s v="#1774B522"/>
  </r>
  <r>
    <n v="176"/>
    <x v="0"/>
    <x v="0"/>
    <s v="Mujeres"/>
    <n v="10103"/>
    <x v="0"/>
    <x v="0"/>
    <x v="0"/>
    <x v="131"/>
    <x v="0"/>
    <x v="2"/>
    <s v="Periodo 2005-2021"/>
    <s v="Porcentaje "/>
    <s v="Centro de Estudios y Análisis del Delito (CEAD) de la Subsecretaría de Prevención del Delito"/>
    <s v="Variación Trimestral de Aprehensiones, Casos policiales, Denuncias y Detenciones (%) en Cochamó para el Periodo 2005-2021."/>
    <s v="Gráfico que muestra la variación trimestral de Aprehensiones, Casos Policiales, Denuncias y Detenciones (%) por Violencia Intrafamiliar en Cochamó según datos recopilados desde el Centro de Estudios y Análisis del Delito durante el Periodo 2005-2021."/>
    <s v="Gráfico de Evolución"/>
    <s v="Cochamó comunal delitos género violencia hacia mujer mujeres víctimas intrafamiliar familiar aprehensiones casos policiales denuncias detenciones variación trimestral"/>
    <s v="https://analytics.zoho.com/open-view/2395394000007126407?ZOHO_CRITERIA=%22Trasposicion_27.5%22.%22Cod_Comuna%22%3D10103"/>
    <x v="0"/>
    <s v="#1774B10333"/>
  </r>
  <r>
    <n v="177"/>
    <x v="0"/>
    <x v="0"/>
    <s v="Mujeres"/>
    <n v="5301"/>
    <x v="3"/>
    <x v="1"/>
    <x v="0"/>
    <x v="132"/>
    <x v="0"/>
    <x v="14"/>
    <s v="Periodo 2008-2020"/>
    <s v="Número de Denuncias"/>
    <s v="Centro de Estudios y Análisis del Delito (CEAD) de la Subsecretaría de Prevención del Delito"/>
    <s v="Frecuencia de Frecuencia Denuncias por Violación en Los Andes para el Periodo 2008-2020"/>
    <s v="Gráfico que muestra la frecuencia de Denuncias por Violación en Los Andes según datos recopilados desde el Subsecretaria de Prevención del Delito durante el Periodo 2008-2020."/>
    <s v="Gráfico de Evolución"/>
    <s v="Los Andes comunal delitos género violación mujer mujeres víctimas denuncias"/>
    <s v="https://analytics.zoho.com/open-view/2395394000006792596?ZOHO_CRITERIA=%22Localiza%20CL%22.%22Codcom%22%3D5301"/>
    <x v="0"/>
    <s v="#1774B3715"/>
  </r>
  <r>
    <n v="178"/>
    <x v="0"/>
    <x v="0"/>
    <s v="Mujeres"/>
    <n v="3"/>
    <x v="12"/>
    <x v="6"/>
    <x v="1"/>
    <x v="77"/>
    <x v="0"/>
    <x v="34"/>
    <s v="Año 2021"/>
    <s v="Número de Centros"/>
    <s v="Servicio Nacional de la Mujer y la Equidad de Género"/>
    <s v="Cantidad de Centros de la Mujer por tipo de atención en la Región de Atacama, Año 2021"/>
    <s v="Gráfico que muestra la cantidad de Centros de la Mujer por tipo de atención en la  Región de Atacama, de acuerdo a los datos publicados por el Servicio Nacional de la Mujer y la Equidad de Género para el Año 2021."/>
    <s v="Gráfico"/>
    <s v="mujer mujeres género violencia minmeg sernameg ministerio centro apoyo atacama atención"/>
    <s v="https://analytics.zoho.com/open-view/2395394000008621848?ZOHO_CRITERIA=%2227.11%22.%22C%C3%B3digo_Regi%C3%B3n%22%20%3D%203"/>
    <x v="0"/>
    <s v="#1774B28"/>
  </r>
  <r>
    <n v="179"/>
    <x v="0"/>
    <x v="0"/>
    <s v="Mujeres"/>
    <n v="4106"/>
    <x v="4"/>
    <x v="1"/>
    <x v="0"/>
    <x v="91"/>
    <x v="0"/>
    <x v="6"/>
    <s v="Periodo 2008-2020"/>
    <s v="Tasa"/>
    <s v="Centro de Estudios y Análisis del Delito (CEAD) de la Subsecretaría de Prevención del Delito"/>
    <s v="Tasa de Detenciones por Violación en Vicuña para el Periodo 2008-2020."/>
    <s v="Gráfico que muestra la Tasa de Detenciones por Violación por cada 100 mil habitantes en Vicuña según datos recolectados y calculados por al Subsecretaría de Prevención del Delito para el Periodo 2008-2020."/>
    <s v="Gráfico de Evolución"/>
    <s v="Vicuña comunal delitos género violación mujer mujeres víctimas detenciones evolución tasa 100 mil habitantes"/>
    <s v="https://analytics.zoho.com/open-view/2395394000006843853?ZOHO_CRITERIA=%22Localiza%20CL%22.%22Codcom%22%3D4106"/>
    <x v="0"/>
    <s v="#1774B2016"/>
  </r>
  <r>
    <n v="180"/>
    <x v="0"/>
    <x v="0"/>
    <s v="Mujeres"/>
    <n v="13"/>
    <x v="1"/>
    <x v="1"/>
    <x v="0"/>
    <x v="133"/>
    <x v="0"/>
    <x v="35"/>
    <s v="Periodo 2013-2019"/>
    <s v="Número de Sentencias"/>
    <s v="Poder Judicial"/>
    <s v="Sentencias Dictadas por Delitos de Violación en el Juzgado de Garantía de Calera para el Periodo 2013-2019"/>
    <s v="El gráfico muestra la evolución anual de la frecuencia de Sentencias Dictadas por Delitos de Violación por Delito específico en el Juzgado de Garantía de Calera para el Periodo 2013-2019 de acuerdo a datos provenientes del Poder Judicial de Chile."/>
    <s v="Gráfico de Evolución"/>
    <s v="violación delitos género violencia mujer mujeres casos víctimas sentencias juzgado garantía santiago"/>
    <s v="https://analytics.zoho.com/open-view/2395394000007046737?ZOHO_CRITERIA=%22Trasposicion_27.8%22.%22Id_Juzgado_Garant%C3%ADa%22%3D13"/>
    <x v="0"/>
    <s v="#1774B779"/>
  </r>
  <r>
    <n v="181"/>
    <x v="0"/>
    <x v="0"/>
    <s v="Mujeres"/>
    <n v="13108"/>
    <x v="6"/>
    <x v="0"/>
    <x v="0"/>
    <x v="134"/>
    <x v="0"/>
    <x v="13"/>
    <s v="Periodo 2005-2021"/>
    <s v="Número de Casos Policiales"/>
    <s v="Centro de Estudios y Análisis del Delito (CEAD) de la Subsecretaría de Prevención del Delito"/>
    <s v="Frecuencia de Casos Policiales por Violencia Intrafamiliar en Independencia para el Periodo 2005-2021."/>
    <s v="Gráfico que muestra la frecuencia de Casos Policiales por Violencia Intrafamiliar en Independencia según datos recopilados desde el Centro de Estudios y Análsis del Delito durante el Periodo 2005-2021."/>
    <s v="Gráfico de Evolución"/>
    <s v="Independencia comunal delitos género violencia hacia mujer mujeres víctimas intrafamiliar familiar casos policiales comuna"/>
    <s v="https://analytics.zoho.com/open-view/2395394000007123412?ZOHO_CRITERIA=%22Trasposicion_27.5%22.%22Cod_Comuna%22%3D13108"/>
    <x v="0"/>
    <s v="#1774B7645"/>
  </r>
  <r>
    <n v="182"/>
    <x v="0"/>
    <x v="0"/>
    <s v="Mujeres"/>
    <n v="4203"/>
    <x v="3"/>
    <x v="1"/>
    <x v="0"/>
    <x v="135"/>
    <x v="0"/>
    <x v="14"/>
    <s v="Periodo 2008-2020"/>
    <s v="Número de Denuncias"/>
    <s v="Centro de Estudios y Análisis del Delito (CEAD) de la Subsecretaría de Prevención del Delito"/>
    <s v="Frecuencia de Frecuencia Denuncias por Violación en Los Vilos para el Periodo 2008-2020"/>
    <s v="Gráfico que muestra la frecuencia de Denuncias por Violación en Los Vilos según datos recopilados desde el Subsecretaria de Prevención del Delito durante el Periodo 2008-2020."/>
    <s v="Gráfico de Evolución"/>
    <s v="Los Vilos comunal delitos género violación mujer mujeres víctimas denuncias"/>
    <s v="https://analytics.zoho.com/open-view/2395394000006792596?ZOHO_CRITERIA=%22Localiza%20CL%22.%22Codcom%22%3D4203"/>
    <x v="0"/>
    <s v="#1774B3700"/>
  </r>
  <r>
    <n v="183"/>
    <x v="0"/>
    <x v="0"/>
    <s v="Mujeres"/>
    <n v="3102"/>
    <x v="0"/>
    <x v="1"/>
    <x v="0"/>
    <x v="136"/>
    <x v="0"/>
    <x v="10"/>
    <s v="Periodo 2008-2020"/>
    <s v="Tasa"/>
    <s v="Centro de Estudios y Análisis del Delito (CEAD) de la Subsecretaría de Prevención del Delito"/>
    <s v="Tasa de Aprehensiones, Casos Policiales, Denuncias y Detenciones por Violación en Caldera para el Periodo 2008-2020."/>
    <s v="Gráfico que muestra la Tasa de Aprehensiones, Casos Policiales, Denuncias y Detenciones por Violación por cada 100 mil habitantes en Caldera según datos recolectados y calculados por al Subsecretaría de Prevención del Delito para el Periodo 2008-2020."/>
    <s v="Gráfico de Evolución"/>
    <s v="Caldera comunal delitos género violación mujer mujeres víctimas aprehensiones casos policiales denuncias detenciones evolución tasa 100 mil habitantes"/>
    <s v="https://analytics.zoho.com/open-view/2395394000006850626?ZOHO_CRITERIA=%22Localiza%20CL%22.%22Codcom%22%3D3102"/>
    <x v="0"/>
    <s v="#1774B2328"/>
  </r>
  <r>
    <n v="184"/>
    <x v="0"/>
    <x v="0"/>
    <s v="Mujeres"/>
    <n v="13401"/>
    <x v="4"/>
    <x v="1"/>
    <x v="0"/>
    <x v="137"/>
    <x v="0"/>
    <x v="8"/>
    <s v="Periodo 2008-2020"/>
    <s v="Porcentaje "/>
    <s v="Centro de Estudios y Análisis del Delito (CEAD) de la Subsecretaría de Prevención del Delito"/>
    <s v="Variación Trimestral de Detenciones (%) por Violación en San Bernardo para el Periodo 2008-2020"/>
    <s v="Gráfico que muestra la variación trimestral de Detenciones (%) por Violaciones en San Bernardo según datos recopilados desde la Subsecretaria de Prevención del Delito durante el Periodo 2008-2020."/>
    <s v="Gráfico de Evolución"/>
    <s v="San Bernardo comunal delitos género violación mujer mujeres víctimas detenciones variación trimestral"/>
    <s v="https://analytics.zoho.com/open-view/2395394000008633106?ZOHO_CRITERIA=%22Trasposicion_27.6%22.%22Cod_comuna%22%3D13401"/>
    <x v="0"/>
    <s v="#1774B5908"/>
  </r>
  <r>
    <n v="185"/>
    <x v="0"/>
    <x v="0"/>
    <s v="Mujeres"/>
    <n v="12101"/>
    <x v="0"/>
    <x v="0"/>
    <x v="0"/>
    <x v="138"/>
    <x v="0"/>
    <x v="0"/>
    <s v="Periodo 2005-2021"/>
    <s v="Porcentaje"/>
    <s v="Centro de Estudios y Análisis del Delito (CEAD) de la Subsecretaría de Prevención del Delito"/>
    <s v="Proporción de Aprehensiones, Casos Policiales, Denuncias y Detenciones por Violencia Intrafamiliar en Punta Arenas para el Periodo 2005-2021."/>
    <s v="Gráfico que muestra la proporción y cantidad de Aprehensiones, Casos policiales, Denuncias y Detenciones por Violencia Intrafamiliar en Punta Arenas según datos recopilados desde el Centro de Estudios y Análisis del Delito durante el Periodo 2005-2021."/>
    <s v="Gráfico"/>
    <s v="Punta Arenas comunal delitos género violencia hacia mujer mujeres víctimas intrafamiliar familiar aprehensiones denuncias casos policiales detenciones comuna"/>
    <s v="https://analytics.zoho.com/open-view/2395394000007123726?ZOHO_CRITERIA=%22Trasposicion_27.5%22.%22Cod_Comuna%22%3D12101"/>
    <x v="0"/>
    <s v="#1774B8659"/>
  </r>
  <r>
    <n v="186"/>
    <x v="0"/>
    <x v="0"/>
    <s v="Mujeres"/>
    <n v="10307"/>
    <x v="2"/>
    <x v="0"/>
    <x v="0"/>
    <x v="126"/>
    <x v="0"/>
    <x v="3"/>
    <s v="Periodo 2005-2021"/>
    <s v="Número de Aprehensiones"/>
    <s v="Centro de Estudios y Análisis del Delito (CEAD) de la Subsecretaría de Prevención del Delito"/>
    <s v="Frecuencia de Aprehensiones por Violencia Intrafamiliar en San Pablo para el Periodo 2005-2021"/>
    <s v="Gráfico que muestra la frecuencia de Aprehensiones por Violencia Intrafamiliar en San Pablo según datos recopilados desde el Centro de Estudios y Análsis del Delito durante el Periodo 2005-2021."/>
    <s v="Gráfico de Evolución"/>
    <s v="San Pablo comunal delitos género violencia hacia mujer mujeres víctimas intrafamiliar familiar aprehensiones comuna"/>
    <s v="https://analytics.zoho.com/open-view/2395394000007123378?ZOHO_CRITERIA=%22Trasposicion_27.5%22.%22Cod_Comuna%22%3D10307"/>
    <x v="0"/>
    <s v="#1774B7272"/>
  </r>
  <r>
    <n v="187"/>
    <x v="0"/>
    <x v="0"/>
    <s v="Mujeres"/>
    <n v="12"/>
    <x v="1"/>
    <x v="1"/>
    <x v="1"/>
    <x v="1"/>
    <x v="0"/>
    <x v="36"/>
    <s v="Periodo 2013-2019"/>
    <s v="Porcentaje"/>
    <s v="Poder Judicial"/>
    <s v="Variación Trimestral de Sentencias Dictadas (%) en la Región de Magallanes por Delito, durante el Periodo 2013-2019"/>
    <s v="El gráfico muestra la tendencia de la Variación Trimestral de Sentencias Dictadas (%) en la Región de Magallanes por Delito, durante el Periodo 2013-2019 de acuerdo a datos provenientes del Poder Judicial de Chile."/>
    <s v="Gráfico de Evolución"/>
    <s v="violación delitos género violencia mujer mujeres casos víctimas sentencias magallanes"/>
    <s v="https://analytics.zoho.com/open-view/2395394000007052002?ZOHO_CRITERIA=%22Localiza%20CL%22.%22Codreg%22%3D12"/>
    <x v="0"/>
    <s v="#1774B866"/>
  </r>
  <r>
    <n v="188"/>
    <x v="0"/>
    <x v="0"/>
    <s v="Mujeres"/>
    <n v="13404"/>
    <x v="4"/>
    <x v="0"/>
    <x v="0"/>
    <x v="139"/>
    <x v="0"/>
    <x v="5"/>
    <s v="Periodo 2005-2021"/>
    <s v="Número de Detenciones"/>
    <s v="Centro de Estudios y Análisis del Delito (CEAD) de la Subsecretaría de Prevención del Delito"/>
    <s v="Frecuencia de Detenciones por Violencia Intrafamiliar en Paine para el Periodo 2005-2021."/>
    <s v="Gráfico que muestra la frecuencia de las Detenciones por Violencia Intrafamiliar en Paine según datos recopilados desde el Centro de Estudios y Análsis del Delito durante el Periodo 2005-2021."/>
    <s v="Gráfico de Evolución"/>
    <s v="Paine comunal delitos género violencia hacia mujer mujeres víctimas intrafamiliar familiar detenciones comuna"/>
    <s v="https://analytics.zoho.com/open-view/2395394000007123572?ZOHO_CRITERIA=%22Trasposicion_27.5%22.%22Cod_Comuna%22%3D13404"/>
    <x v="0"/>
    <s v="#1774B8365"/>
  </r>
  <r>
    <n v="189"/>
    <x v="0"/>
    <x v="0"/>
    <s v="Mujeres"/>
    <n v="9209"/>
    <x v="6"/>
    <x v="0"/>
    <x v="0"/>
    <x v="140"/>
    <x v="0"/>
    <x v="13"/>
    <s v="Periodo 2005-2021"/>
    <s v="Número de Casos Policiales"/>
    <s v="Centro de Estudios y Análisis del Delito (CEAD) de la Subsecretaría de Prevención del Delito"/>
    <s v="Frecuencia de Casos Policiales por Violencia Intrafamiliar en Renaico para el Periodo 2005-2021."/>
    <s v="Gráfico que muestra la frecuencia de Casos Policiales por Violencia Intrafamiliar en Renaico según datos recopilados desde el Centro de Estudios y Análsis del Delito durante el Periodo 2005-2021."/>
    <s v="Gráfico de Evolución"/>
    <s v="Renaico comunal delitos género violencia hacia mujer mujeres víctimas intrafamiliar familiar casos policiales comuna"/>
    <s v="https://analytics.zoho.com/open-view/2395394000007123412?ZOHO_CRITERIA=%22Trasposicion_27.5%22.%22Cod_Comuna%22%3D9209"/>
    <x v="0"/>
    <s v="#1774B7586"/>
  </r>
  <r>
    <n v="190"/>
    <x v="0"/>
    <x v="0"/>
    <s v="Mujeres"/>
    <n v="9201"/>
    <x v="0"/>
    <x v="1"/>
    <x v="0"/>
    <x v="141"/>
    <x v="0"/>
    <x v="2"/>
    <s v="Periodo 2008-2020"/>
    <s v="Porcentaje "/>
    <s v="Centro de Estudios y Análisis del Delito (CEAD) de la Subsecretaría de Prevención del Delito"/>
    <s v="Variación Trimestral de Aprehensiones, Casos policiales, Denuncias y Detenciones (%) por Violación en Angol para el Periodo 2008-2020"/>
    <s v="Gráfico que muestra la variación trimestral de Aprehensiones, Casos Policiales, Denuncias y Detenciones (%) por Violaciones en Angol según datos recopilados desde la Subsecretaria de Prevención del Delito durante el Periodo 2008-2020."/>
    <s v="Gráfico de Evolución"/>
    <s v="Angol comunal delitos género violación mujer mujeres víctimas aprehensiones casos policiales denuncias detenciones variación trimestral"/>
    <s v="https://analytics.zoho.com/open-view/2395394000008633146?ZOHO_CRITERIA=%22Trasposicion_27.6%22.%22Cod_comuna%22%3D9201"/>
    <x v="0"/>
    <s v="#1774B6149"/>
  </r>
  <r>
    <n v="191"/>
    <x v="0"/>
    <x v="0"/>
    <s v="Mujeres"/>
    <n v="5402"/>
    <x v="0"/>
    <x v="1"/>
    <x v="0"/>
    <x v="142"/>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abildo para el Periodo 2008-2020"/>
    <s v="Gráfico que muestra la frecuencia de Aprehensiones, Casos Policiales, Denuncias y  Detenciones por Violación en Cabildo según datos recopilados desde el Subsecretaria de Prevención del Delito durante el Periodo 2008-2020."/>
    <s v="Gráfico de Evolución"/>
    <s v="Cabildo comunal delitos género violación mujer mujeres víctimas aprehensiones casos policiales denuncias detenciones"/>
    <s v="https://analytics.zoho.com/open-view/2395394000006792678?ZOHO_CRITERIA=%22Localiza%20CL%22.%22Codcom%22%3D5402"/>
    <x v="0"/>
    <s v="#1774B4379"/>
  </r>
  <r>
    <n v="192"/>
    <x v="0"/>
    <x v="0"/>
    <s v="Mujeres"/>
    <n v="10"/>
    <x v="2"/>
    <x v="1"/>
    <x v="1"/>
    <x v="24"/>
    <x v="0"/>
    <x v="19"/>
    <s v="Año 2020"/>
    <s v="Tasa"/>
    <s v="Centro de Estudios y Análisis del Delito (CEAD) de la Subsecretaría de Prevención del Delito"/>
    <s v="Mapa de Tasas de Aprehensiones por Violación en la Región de Los Lagos por sus comunas para el Año 2020."/>
    <s v="Mapa que muestra la Tasa de Aprehensiones por Violación desagregada por comuna en la Región de Los Lagos, de acuerdo a los datos publicados por la Subsecretaria de Prevención del Delito de Chile para el Año 2020."/>
    <s v="Mapa de calor"/>
    <s v="Región de Los Lagos regional delitos género violación mujer mujeres víctimas aprehensiones comuna mapa tasa 100 mil habitantes"/>
    <s v="https://analytics.zoho.com/open-view/2395394000006844591?ZOHO_CRITERIA=%22Localiza%20CL%22.%22Codreg%22%3D10"/>
    <x v="0"/>
    <s v="#1774B2664"/>
  </r>
  <r>
    <n v="193"/>
    <x v="0"/>
    <x v="0"/>
    <s v="Mujeres"/>
    <n v="9119"/>
    <x v="2"/>
    <x v="1"/>
    <x v="0"/>
    <x v="76"/>
    <x v="0"/>
    <x v="19"/>
    <s v="Periodo 2008-2020"/>
    <s v="Tasa"/>
    <s v="Centro de Estudios y Análisis del Delito (CEAD) de la Subsecretaría de Prevención del Delito"/>
    <s v="Tasa de Aprehensiones por Violación en Vilcún para el Periodo 2008-2020."/>
    <s v="Gráfico que muestra la Tasa de Aprehensiones por Violación por cada 100 mil habitantes en Vilcún según datos recolectados y calculados por al Subsecretaría de Prevención del Delito para el Periodo 2008-2020."/>
    <s v="Gráfico de Evolución"/>
    <s v="Vilcún comunal delitos género violación mujer mujeres víctimas aprehensiones evolución tasa 100 mil habitantes"/>
    <s v="https://analytics.zoho.com/open-view/2395394000006843662?ZOHO_CRITERIA=%22Localiza%20CL%22.%22Codcom%22%3D9119"/>
    <x v="0"/>
    <s v="#1774B1194"/>
  </r>
  <r>
    <n v="194"/>
    <x v="0"/>
    <x v="0"/>
    <s v="Mujeres"/>
    <n v="6102"/>
    <x v="0"/>
    <x v="1"/>
    <x v="0"/>
    <x v="143"/>
    <x v="0"/>
    <x v="10"/>
    <s v="Periodo 2008-2020"/>
    <s v="Tasa"/>
    <s v="Centro de Estudios y Análisis del Delito (CEAD) de la Subsecretaría de Prevención del Delito"/>
    <s v="Tasa de Aprehensiones, Casos Policiales, Denuncias y Detenciones por Violación en Codegua para el Periodo 2008-2020."/>
    <s v="Gráfico que muestra la Tasa de Aprehensiones, Casos Policiales, Denuncias y Detenciones por Violación por cada 100 mil habitantes en Codegua según datos recolectados y calculados por al Subsecretaría de Prevención del Delito para el Periodo 2008-2020."/>
    <s v="Gráfico de Evolución"/>
    <s v="Codegua comunal delitos género violación mujer mujeres víctimas aprehensiones casos policiales denuncias detenciones evolución tasa 100 mil habitantes"/>
    <s v="https://analytics.zoho.com/open-view/2395394000006850626?ZOHO_CRITERIA=%22Localiza%20CL%22.%22Codcom%22%3D6102"/>
    <x v="0"/>
    <s v="#1774B2390"/>
  </r>
  <r>
    <n v="195"/>
    <x v="0"/>
    <x v="0"/>
    <s v="Mujeres"/>
    <n v="5403"/>
    <x v="0"/>
    <x v="1"/>
    <x v="0"/>
    <x v="144"/>
    <x v="0"/>
    <x v="10"/>
    <s v="Periodo 2008-2020"/>
    <s v="Tasa"/>
    <s v="Centro de Estudios y Análisis del Delito (CEAD) de la Subsecretaría de Prevención del Delito"/>
    <s v="Tasa de Aprehensiones, Casos Policiales, Denuncias y Detenciones por Violación en Papudo para el Periodo 2008-2020."/>
    <s v="Gráfico que muestra la Tasa de Aprehensiones, Casos Policiales, Denuncias y Detenciones por Violación por cada 100 mil habitantes en Papudo según datos recolectados y calculados por al Subsecretaría de Prevención del Delito para el Periodo 2008-2020."/>
    <s v="Gráfico de Evolución"/>
    <s v="Papudo comunal delitos género violación mujer mujeres víctimas aprehensiones casos policiales denuncias detenciones evolución tasa 100 mil habitantes"/>
    <s v="https://analytics.zoho.com/open-view/2395394000006850626?ZOHO_CRITERIA=%22Localiza%20CL%22.%22Codcom%22%3D5403"/>
    <x v="0"/>
    <s v="#1774B2365"/>
  </r>
  <r>
    <n v="196"/>
    <x v="0"/>
    <x v="0"/>
    <s v="Mujeres"/>
    <n v="13109"/>
    <x v="3"/>
    <x v="1"/>
    <x v="0"/>
    <x v="145"/>
    <x v="0"/>
    <x v="4"/>
    <s v="Periodo 2008-2020"/>
    <s v="Porcentaje "/>
    <s v="Centro de Estudios y Análisis del Delito (CEAD) de la Subsecretaría de Prevención del Delito"/>
    <s v="Variación Trimestral de Denuncias (%) por Violación en La Cisterna para el Periodo 2008-2020"/>
    <s v="Gráfico que muestra la variación trimestral de Denuncias (%) por Violaciones en La Cisterna según datos recopilados desde la Subsecretaria de Prevención del Delito durante el Periodo 2008-2020."/>
    <s v="Gráfico de Evolución"/>
    <s v="La Cisterna comunal delitos género violación mujer mujeres víctimas denuncias variación trimestral"/>
    <s v="https://analytics.zoho.com/open-view/2395394000008633066?ZOHO_CRITERIA=%22Trasposicion_27.6%22.%22Cod_comuna%22%3D13109"/>
    <x v="0"/>
    <s v="#1774B5577"/>
  </r>
  <r>
    <n v="197"/>
    <x v="0"/>
    <x v="0"/>
    <s v="Mujeres"/>
    <n v="12102"/>
    <x v="4"/>
    <x v="0"/>
    <x v="0"/>
    <x v="146"/>
    <x v="0"/>
    <x v="8"/>
    <s v="Periodo 2005-2021"/>
    <s v="Porcentaje"/>
    <s v="Centro de Estudios y Análisis del Delito (CEAD) de la Subsecretaría de Prevención del Delito"/>
    <s v="Variación Trimestral de Detenciones (%) por Violencia Intrafamiliar en Laguna Blanca para el Periodo 2005-2021."/>
    <s v="Gráfico que muestra la variación trimestral de Detenciones (%) por Violencia Intrafamiliar en Laguna Blanca según datos recopilados desde el Centro de Estudios y Análisis del Delito durante el Periodo 2005-2021."/>
    <s v="Gráfico de Evolución"/>
    <s v="Laguna Blanca comunal delitos género violencia hacia mujer mujeres víctimas intrafamiliar familiar detenciones variación trimestral"/>
    <s v="https://analytics.zoho.com/open-view/2395394000007126218?ZOHO_CRITERIA=%22Trasposicion_27.5%22.%22Cod_Comuna%22%3D12102"/>
    <x v="0"/>
    <s v="#1774B10031"/>
  </r>
  <r>
    <n v="198"/>
    <x v="0"/>
    <x v="0"/>
    <s v="Mujeres"/>
    <n v="10307"/>
    <x v="3"/>
    <x v="0"/>
    <x v="0"/>
    <x v="126"/>
    <x v="0"/>
    <x v="4"/>
    <s v="Periodo 2005-2021"/>
    <s v="Porcentaje"/>
    <s v="Centro de Estudios y Análisis del Delito (CEAD) de la Subsecretaría de Prevención del Delito"/>
    <s v="Variación Trimestral de Denuncias (%) por Violencia Intrafamiliar en San Pablo para el Periodo 2005-2021."/>
    <s v="Gráfico que muestra la variación trimestral de Denuncias (%) por Violencia Intrafamiliar en San Pablo según datos recopilados desde el Centro de Estudios y Análisis del Delito durante el Periodo 2005-2021."/>
    <s v="Gráfico de Evolución"/>
    <s v="San Pablo comunal delitos género violencia hacia mujer mujeres víctimas intrafamiliar familiar denuncias variación trimestral"/>
    <s v="https://analytics.zoho.com/open-view/2395394000007126144?ZOHO_CRITERIA=%22Trasposicion_27.5%22.%22Cod_Comuna%22%3D10307"/>
    <x v="0"/>
    <s v="#1774B9672"/>
  </r>
  <r>
    <n v="199"/>
    <x v="0"/>
    <x v="0"/>
    <s v="Mujeres"/>
    <n v="54"/>
    <x v="11"/>
    <x v="5"/>
    <x v="0"/>
    <x v="147"/>
    <x v="0"/>
    <x v="37"/>
    <s v="Periodo 2013-2019"/>
    <s v="Número de Sentencias"/>
    <s v="Poder Judicial"/>
    <s v="Sentencias Dictadas por Delitos Vinculados a la Mujer por Tipo de Delito en el Juzgado de Garantía de Castro para el Periodo 2013-2019"/>
    <s v="El gráfico muestra la evolución anual de la frecuencia de Sentencias Dictadas por Delitos Vinculados a la Mujer por Tipo de Delito en el Juzgado de Garantía de Castro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54"/>
    <x v="0"/>
    <s v="#1774B468"/>
  </r>
  <r>
    <n v="200"/>
    <x v="0"/>
    <x v="0"/>
    <s v="Mujeres"/>
    <n v="16204"/>
    <x v="2"/>
    <x v="1"/>
    <x v="0"/>
    <x v="148"/>
    <x v="0"/>
    <x v="19"/>
    <s v="Periodo 2008-2020"/>
    <s v="Tasa"/>
    <s v="Centro de Estudios y Análisis del Delito (CEAD) de la Subsecretaría de Prevención del Delito"/>
    <s v="Tasa de Aprehensiones por Violación en Ninhue para el Periodo 2008-2020."/>
    <s v="Gráfico que muestra la Tasa de Aprehensiones por Violación por cada 100 mil habitantes en Ninhue según datos recolectados y calculados por al Subsecretaría de Prevención del Delito para el Periodo 2008-2020."/>
    <s v="Gráfico de Evolución"/>
    <s v="Ninhue comunal delitos género violación mujer mujeres víctimas aprehensiones evolución tasa 100 mil habitantes"/>
    <s v="https://analytics.zoho.com/open-view/2395394000006843662?ZOHO_CRITERIA=%22Localiza%20CL%22.%22Codcom%22%3D16204"/>
    <x v="0"/>
    <s v="#1774B1163"/>
  </r>
  <r>
    <n v="201"/>
    <x v="0"/>
    <x v="0"/>
    <s v="Mujeres"/>
    <n v="10205"/>
    <x v="6"/>
    <x v="0"/>
    <x v="0"/>
    <x v="149"/>
    <x v="0"/>
    <x v="12"/>
    <s v="Periodo 2005-2021"/>
    <s v="Porcentaje"/>
    <s v="Centro de Estudios y Análisis del Delito (CEAD) de la Subsecretaría de Prevención del Delito"/>
    <s v="Variación Trimestral de Casos Policiales (%) por Violencia Intrafamiliar en Dalcahue para el Periodo 2005-2021."/>
    <s v="Gráfico que muestra la variación trimestral de Casos Policiales (%) por Violencia Intrafamiliar en Dalcahue según datos recopilados desde el Centro de Estudios y Análisis del Delito durante el Periodo 2005-2021."/>
    <s v="Gráfico de Evolución"/>
    <s v="Dalcahue comunal delitos género violencia hacia mujer mujeres víctimas intrafamiliar familiar casos policiales variación trimestral"/>
    <s v="https://analytics.zoho.com/open-view/2395394000007123911?ZOHO_CRITERIA=%22Trasposicion_27.5%22.%22Cod_Comuna%22%3D10205"/>
    <x v="0"/>
    <s v="#1774B9317"/>
  </r>
  <r>
    <n v="202"/>
    <x v="0"/>
    <x v="0"/>
    <s v="Mujeres"/>
    <n v="7305"/>
    <x v="6"/>
    <x v="0"/>
    <x v="0"/>
    <x v="150"/>
    <x v="0"/>
    <x v="12"/>
    <s v="Periodo 2005-2021"/>
    <s v="Porcentaje"/>
    <s v="Centro de Estudios y Análisis del Delito (CEAD) de la Subsecretaría de Prevención del Delito"/>
    <s v="Variación Trimestral de Casos Policiales (%) por Violencia Intrafamiliar en Rauco para el Periodo 2005-2021."/>
    <s v="Gráfico que muestra la variación trimestral de Casos Policiales (%) por Violencia Intrafamiliar en Rauco según datos recopilados desde el Centro de Estudios y Análisis del Delito durante el Periodo 2005-2021."/>
    <s v="Gráfico de Evolución"/>
    <s v="Rauco comunal delitos género violencia hacia mujer mujeres víctimas intrafamiliar familiar casos policiales variación trimestral"/>
    <s v="https://analytics.zoho.com/open-view/2395394000007123911?ZOHO_CRITERIA=%22Trasposicion_27.5%22.%22Cod_Comuna%22%3D7305"/>
    <x v="0"/>
    <s v="#1774B9205"/>
  </r>
  <r>
    <n v="203"/>
    <x v="0"/>
    <x v="0"/>
    <s v="Mujeres"/>
    <n v="12102"/>
    <x v="3"/>
    <x v="0"/>
    <x v="0"/>
    <x v="146"/>
    <x v="0"/>
    <x v="4"/>
    <s v="Periodo 2005-2021"/>
    <s v="Porcentaje"/>
    <s v="Centro de Estudios y Análisis del Delito (CEAD) de la Subsecretaría de Prevención del Delito"/>
    <s v="Variación Trimestral de Denuncias (%) por Violencia Intrafamiliar en Laguna Blanca para el Periodo 2005-2021."/>
    <s v="Gráfico que muestra la variación trimestral de Denuncias (%) por Violencia Intrafamiliar en Laguna Blanca según datos recopilados desde el Centro de Estudios y Análisis del Delito durante el Periodo 2005-2021."/>
    <s v="Gráfico de Evolución"/>
    <s v="Laguna Blanca comunal delitos género violencia hacia mujer mujeres víctimas intrafamiliar familiar denuncias variación trimestral"/>
    <s v="https://analytics.zoho.com/open-view/2395394000007126144?ZOHO_CRITERIA=%22Trasposicion_27.5%22.%22Cod_Comuna%22%3D12102"/>
    <x v="0"/>
    <s v="#1774B9688"/>
  </r>
  <r>
    <n v="204"/>
    <x v="0"/>
    <x v="0"/>
    <s v="Mujeres"/>
    <n v="2101"/>
    <x v="6"/>
    <x v="1"/>
    <x v="0"/>
    <x v="31"/>
    <x v="0"/>
    <x v="18"/>
    <s v="Periodo 2008-2020"/>
    <s v="Tasa"/>
    <s v="Centro de Estudios y Análisis del Delito (CEAD) de la Subsecretaría de Prevención del Delito"/>
    <s v="Tasa de Casos Policiales por Violación en Antofagasta para el Periodo 2008-2020."/>
    <s v="Gráfico que muestra la Tasa de Casos Policiales por Violación por cada 100 mil habitantes en Antofagasta según datos recolectados y calculados por al Subsecretaría de Prevención del Delito para el Periodo 2008-2020."/>
    <s v="Gráfico de Evolución"/>
    <s v="Antofagasta comunal delitos género violación mujer mujeres víctimas casos policiales evolución tasa 100 mil habitantes"/>
    <s v="https://analytics.zoho.com/open-view/2395394000006843792?ZOHO_CRITERIA=%22Localiza%20CL%22.%22Codcom%22%3D2101"/>
    <x v="0"/>
    <s v="#1774B1320"/>
  </r>
  <r>
    <n v="205"/>
    <x v="0"/>
    <x v="0"/>
    <s v="Mujeres"/>
    <n v="3302"/>
    <x v="3"/>
    <x v="1"/>
    <x v="0"/>
    <x v="38"/>
    <x v="0"/>
    <x v="4"/>
    <s v="Periodo 2008-2020"/>
    <s v="Porcentaje "/>
    <s v="Centro de Estudios y Análisis del Delito (CEAD) de la Subsecretaría de Prevención del Delito"/>
    <s v="Variación Trimestral de Denuncias (%) por Violación en Alto del Carmen para el Periodo 2008-2020"/>
    <s v="Gráfico que muestra la variación trimestral de Denuncias (%) por Violaciones en Alto del Carmen según datos recopilados desde la Subsecretaria de Prevención del Delito durante el Periodo 2008-2020."/>
    <s v="Gráfico de Evolución"/>
    <s v="Alto del Carmen comunal delitos género violación mujer mujeres víctimas denuncias variación trimestral"/>
    <s v="https://analytics.zoho.com/open-view/2395394000008633066?ZOHO_CRITERIA=%22Trasposicion_27.6%22.%22Cod_comuna%22%3D3302"/>
    <x v="0"/>
    <s v="#1774B5322"/>
  </r>
  <r>
    <n v="206"/>
    <x v="0"/>
    <x v="0"/>
    <s v="Mujeres"/>
    <n v="6117"/>
    <x v="3"/>
    <x v="1"/>
    <x v="0"/>
    <x v="151"/>
    <x v="0"/>
    <x v="17"/>
    <s v="Periodo 2008-2020"/>
    <s v="Tasa"/>
    <s v="Centro de Estudios y Análisis del Delito (CEAD) de la Subsecretaría de Prevención del Delito"/>
    <s v="Tasa de Denuncias por Violación en San Vicente para el Periodo 2008-2020."/>
    <s v="Gráfico que muestra la Tasa de Denuncias por Violación por cada 100 mil habitantes en San Vicente según datos recolectados y calculados por al Subsecretaría de Prevención del Delito para el Periodo 2008-2020."/>
    <s v="Gráfico de Evolución"/>
    <s v="San Vicente comunal delitos género violación mujer mujeres víctimas denuncias evolución tasa 100 mil habitantes"/>
    <s v="https://analytics.zoho.com/open-view/2395394000006843824?ZOHO_CRITERIA=%22Localiza%20CL%22.%22Codcom%22%3D6117"/>
    <x v="0"/>
    <s v="#1774B1746"/>
  </r>
  <r>
    <n v="207"/>
    <x v="0"/>
    <x v="0"/>
    <s v="Mujeres"/>
    <n v="16201"/>
    <x v="3"/>
    <x v="1"/>
    <x v="0"/>
    <x v="152"/>
    <x v="0"/>
    <x v="4"/>
    <s v="Periodo 2008-2020"/>
    <s v="Porcentaje "/>
    <s v="Centro de Estudios y Análisis del Delito (CEAD) de la Subsecretaría de Prevención del Delito"/>
    <s v="Variación Trimestral de Denuncias (%) por Violación en Quirihue para el Periodo 2008-2020"/>
    <s v="Gráfico que muestra la variación trimestral de Denuncias (%) por Violaciones en Quirihue según datos recopilados desde la Subsecretaria de Prevención del Delito durante el Periodo 2008-2020."/>
    <s v="Gráfico de Evolución"/>
    <s v="Quirihue comunal delitos género violación mujer mujeres víctimas denuncias variación trimestral"/>
    <s v="https://analytics.zoho.com/open-view/2395394000008633066?ZOHO_CRITERIA=%22Trasposicion_27.6%22.%22Cod_comuna%22%3D16201"/>
    <x v="0"/>
    <s v="#1774B5487"/>
  </r>
  <r>
    <n v="208"/>
    <x v="0"/>
    <x v="0"/>
    <s v="Mujeres"/>
    <n v="9209"/>
    <x v="3"/>
    <x v="0"/>
    <x v="0"/>
    <x v="140"/>
    <x v="0"/>
    <x v="4"/>
    <s v="Periodo 2005-2021"/>
    <s v="Porcentaje"/>
    <s v="Centro de Estudios y Análisis del Delito (CEAD) de la Subsecretaría de Prevención del Delito"/>
    <s v="Variación Trimestral de Denuncias (%) por Violencia Intrafamiliar en Renaico para el Periodo 2005-2021."/>
    <s v="Gráfico que muestra la variación trimestral de Denuncias (%) por Violencia Intrafamiliar en Renaico según datos recopilados desde el Centro de Estudios y Análisis del Delito durante el Periodo 2005-2021."/>
    <s v="Gráfico de Evolución"/>
    <s v="Renaico comunal delitos género violencia hacia mujer mujeres víctimas intrafamiliar familiar denuncias variación trimestral"/>
    <s v="https://analytics.zoho.com/open-view/2395394000007126144?ZOHO_CRITERIA=%22Trasposicion_27.5%22.%22Cod_Comuna%22%3D9209"/>
    <x v="0"/>
    <s v="#1774B9644"/>
  </r>
  <r>
    <n v="209"/>
    <x v="0"/>
    <x v="0"/>
    <s v="Mujeres"/>
    <n v="9115"/>
    <x v="3"/>
    <x v="1"/>
    <x v="0"/>
    <x v="153"/>
    <x v="0"/>
    <x v="4"/>
    <s v="Periodo 2008-2020"/>
    <s v="Porcentaje "/>
    <s v="Centro de Estudios y Análisis del Delito (CEAD) de la Subsecretaría de Prevención del Delito"/>
    <s v="Variación Trimestral de Denuncias (%) por Violación en Pucón para el Periodo 2008-2020"/>
    <s v="Gráfico que muestra la variación trimestral de Denuncias (%) por Violaciones en Pucón según datos recopilados desde la Subsecretaria de Prevención del Delito durante el Periodo 2008-2020."/>
    <s v="Gráfico de Evolución"/>
    <s v="Pucón comunal delitos género violación mujer mujeres víctimas denuncias variación trimestral"/>
    <s v="https://analytics.zoho.com/open-view/2395394000008633066?ZOHO_CRITERIA=%22Trasposicion_27.6%22.%22Cod_comuna%22%3D9115"/>
    <x v="0"/>
    <s v="#1774B5509"/>
  </r>
  <r>
    <n v="210"/>
    <x v="0"/>
    <x v="0"/>
    <s v="Mujeres"/>
    <n v="16206"/>
    <x v="6"/>
    <x v="1"/>
    <x v="0"/>
    <x v="154"/>
    <x v="0"/>
    <x v="12"/>
    <s v="Periodo 2008-2020"/>
    <s v="Porcentaje "/>
    <s v="Centro de Estudios y Análisis del Delito (CEAD) de la Subsecretaría de Prevención del Delito"/>
    <s v="Variación Trimestral de Casos Policiales (%) por Violación en Ránquil para el Periodo 2008-2020"/>
    <s v="Gráfico que muestra la variación trimestral de Casos Policiales (%) por Violaciones en Ránquil según datos recopilados desde la Subsecretaria de Prevención del Delito durante el Periodo 2008-2020."/>
    <s v="Gráfico de Evolución"/>
    <s v="Ránquil comunal delitos género violación mujer mujeres víctimas casos policiales variación trimestral"/>
    <s v="https://analytics.zoho.com/open-view/2395394000008633026?ZOHO_CRITERIA=%22Trasposicion_27.6%22.%22Cod_comuna%22%3D16206"/>
    <x v="0"/>
    <s v="#1774B5152"/>
  </r>
  <r>
    <n v="211"/>
    <x v="0"/>
    <x v="0"/>
    <s v="Mujeres"/>
    <n v="9101"/>
    <x v="0"/>
    <x v="0"/>
    <x v="0"/>
    <x v="155"/>
    <x v="0"/>
    <x v="0"/>
    <s v="Periodo 2005-2021"/>
    <s v="Porcentaje"/>
    <s v="Centro de Estudios y Análisis del Delito (CEAD) de la Subsecretaría de Prevención del Delito"/>
    <s v="Proporción de Aprehensiones, Casos Policiales, Denuncias y Detenciones por Violencia Intrafamiliar en Temuco para el Periodo 2005-2021."/>
    <s v="Gráfico que muestra la proporción y cantidad de Aprehensiones, Casos policiales, Denuncias y Detenciones por Violencia Intrafamiliar en Temuco según datos recopilados desde el Centro de Estudios y Análisis del Delito durante el Periodo 2005-2021."/>
    <s v="Gráfico"/>
    <s v="Temuco comunal delitos género violencia hacia mujer mujeres víctimas intrafamiliar familiar aprehensiones denuncias casos policiales detenciones comuna"/>
    <s v="https://analytics.zoho.com/open-view/2395394000007123726?ZOHO_CRITERIA=%22Trasposicion_27.5%22.%22Cod_Comuna%22%3D9101"/>
    <x v="0"/>
    <s v="#1774B8587"/>
  </r>
  <r>
    <n v="212"/>
    <x v="0"/>
    <x v="0"/>
    <s v="Mujeres"/>
    <n v="5503"/>
    <x v="4"/>
    <x v="0"/>
    <x v="0"/>
    <x v="114"/>
    <x v="0"/>
    <x v="8"/>
    <s v="Periodo 2005-2021"/>
    <s v="Porcentaje"/>
    <s v="Centro de Estudios y Análisis del Delito (CEAD) de la Subsecretaría de Prevención del Delito"/>
    <s v="Variación Trimestral de Detenciones (%) por Violencia Intrafamiliar en Hijuelas para el Periodo 2005-2021."/>
    <s v="Gráfico que muestra la variación trimestral de Detenciones (%) por Violencia Intrafamiliar en Hijuelas según datos recopilados desde el Centro de Estudios y Análisis del Delito durante el Periodo 2005-2021."/>
    <s v="Gráfico de Evolución"/>
    <s v="Hijuelas comunal delitos género violencia hacia mujer mujeres víctimas intrafamiliar familiar detenciones variación trimestral"/>
    <s v="https://analytics.zoho.com/open-view/2395394000007126218?ZOHO_CRITERIA=%22Trasposicion_27.5%22.%22Cod_Comuna%22%3D5503"/>
    <x v="0"/>
    <s v="#1774B9822"/>
  </r>
  <r>
    <n v="213"/>
    <x v="0"/>
    <x v="0"/>
    <s v="Mujeres"/>
    <n v="8205"/>
    <x v="3"/>
    <x v="1"/>
    <x v="0"/>
    <x v="40"/>
    <x v="0"/>
    <x v="17"/>
    <s v="Periodo 2008-2020"/>
    <s v="Tasa"/>
    <s v="Centro de Estudios y Análisis del Delito (CEAD) de la Subsecretaría de Prevención del Delito"/>
    <s v="Tasa de Denuncias por Violación en Curanilahue para el Periodo 2008-2020."/>
    <s v="Gráfico que muestra la Tasa de Denuncias por Violación por cada 100 mil habitantes en Curanilahue según datos recolectados y calculados por al Subsecretaría de Prevención del Delito para el Periodo 2008-2020."/>
    <s v="Gráfico de Evolución"/>
    <s v="Curanilahue comunal delitos género violación mujer mujeres víctimas denuncias evolución tasa 100 mil habitantes"/>
    <s v="https://analytics.zoho.com/open-view/2395394000006843824?ZOHO_CRITERIA=%22Localiza%20CL%22.%22Codcom%22%3D8205"/>
    <x v="0"/>
    <s v="#1774B1809"/>
  </r>
  <r>
    <n v="214"/>
    <x v="0"/>
    <x v="0"/>
    <s v="Mujeres"/>
    <n v="1101"/>
    <x v="6"/>
    <x v="0"/>
    <x v="0"/>
    <x v="18"/>
    <x v="0"/>
    <x v="13"/>
    <s v="Periodo 2005-2021"/>
    <s v="Número de Casos Policiales"/>
    <s v="Centro de Estudios y Análisis del Delito (CEAD) de la Subsecretaría de Prevención del Delito"/>
    <s v="Frecuencia de Casos Policiales por Violencia Intrafamiliar en Iquique para el Periodo 2005-2021."/>
    <s v="Gráfico que muestra la frecuencia de Casos Policiales por Violencia Intrafamiliar en Iquique según datos recopilados desde el Centro de Estudios y Análsis del Delito durante el Periodo 2005-2021."/>
    <s v="Gráfico de Evolución"/>
    <s v="Iquique comunal delitos género violencia hacia mujer mujeres víctimas intrafamiliar familiar casos policiales comuna"/>
    <s v="https://analytics.zoho.com/open-view/2395394000007123412?ZOHO_CRITERIA=%22Trasposicion_27.5%22.%22Cod_Comuna%22%3D1101"/>
    <x v="0"/>
    <s v="#1774B7362"/>
  </r>
  <r>
    <n v="215"/>
    <x v="0"/>
    <x v="0"/>
    <s v="Mujeres"/>
    <n v="16"/>
    <x v="5"/>
    <x v="2"/>
    <x v="1"/>
    <x v="156"/>
    <x v="0"/>
    <x v="15"/>
    <s v="Años 2012, 2017 y 2020"/>
    <s v="Número de Casos y Porcentaje"/>
    <s v="Centro de Estudios y Análisis del Delito (CEAD) e Instituto Nacional de Estadísticas (INE)"/>
    <s v="Frecuencia de Casos y Variación Anual de Violencia Económica para la Región de Ñuble para los años 2012, 2017 y 2020."/>
    <s v="Gráfico que muestra la Frecuencia de Casos de Violencia Económica y su Variación Anual para la Región de Ñuble para los años 2012, 2017 y 2020 según datos de las encuestas ENVIF-VCM realizadas por el Instituto Nacional de Estadísticas (INE) y el Centro de Estudios y Análisis del Delito (CEAD)."/>
    <s v="Gráfico de Evolución"/>
    <s v="Región de Ñuble regional violencia económica intrafamiliar vif mujeres mujer encuesta envif cead ine evolución"/>
    <s v="https://analytics.zoho.com/open-view/2395394000007264522?ZOHO_CRITERIA=%22Trasposicion_27.9%22.%22C%C3%B3digo%20Regi%C3%B3n%22%20%3D%2016"/>
    <x v="0"/>
    <s v="#1774B6823"/>
  </r>
  <r>
    <n v="216"/>
    <x v="0"/>
    <x v="0"/>
    <s v="Mujeres"/>
    <n v="6307"/>
    <x v="6"/>
    <x v="1"/>
    <x v="0"/>
    <x v="64"/>
    <x v="0"/>
    <x v="13"/>
    <s v="Periodo 2008-2020"/>
    <s v="Número de Casos Policiales"/>
    <s v="Centro de Estudios y Análisis del Delito (CEAD) de la Subsecretaría de Prevención del Delito"/>
    <s v="Frecuencia de Frecuencia Casos Policiales por Violación en Peralillo para el Periodo 2008-2020"/>
    <s v="Gráfico que muestra la frecuencia de Casos Policiales por Violación en Peralillo según datos recopilados desde el Subsecretaria de Prevención del Delito durante el Periodo 2008-2020."/>
    <s v="Gráfico de Evolución"/>
    <s v="Peralillo comunal delitos género violación mujer mujeres víctimas casos policiales"/>
    <s v="https://analytics.zoho.com/open-view/2395394000006792555?ZOHO_CRITERIA=%22Localiza%20CL%22.%22Codcom%22%3D6307"/>
    <x v="0"/>
    <s v="#1774B3434"/>
  </r>
  <r>
    <n v="217"/>
    <x v="0"/>
    <x v="0"/>
    <s v="Mujeres"/>
    <n v="8108"/>
    <x v="2"/>
    <x v="0"/>
    <x v="0"/>
    <x v="106"/>
    <x v="0"/>
    <x v="11"/>
    <s v="Periodo 2005-2021"/>
    <s v="Porcentaje"/>
    <s v="Centro de Estudios y Análisis del Delito (CEAD) de la Subsecretaría de Prevención del Delito"/>
    <s v="Variación Trimestral de Aprehensiones (%) por Violencia Intrafamiliar en San Pedro de la Paz para el Periodo 2005-2021."/>
    <s v="Gráfico que muestra la variación trimestral de Aprehensiones (%) por Violencia Intrafamiliar en San Pedro de la Paz  según datos recopilados desde el Centro de Estudios y Análisis del Delito durante el Periodo 2005-2021."/>
    <s v="Gráfico de Evolución"/>
    <s v="San Pedro de la Paz comunal delitos género violencia hacia mujer mujeres víctimas intrafamiliar familiar aprehensiones variación trimestral"/>
    <s v="https://analytics.zoho.com/open-view/2395394000007123879?ZOHO_CRITERIA=%22Trasposicion_27.5%22.%22Cod_Comuna%22%3D8108"/>
    <x v="0"/>
    <s v="#1774B8884"/>
  </r>
  <r>
    <n v="218"/>
    <x v="0"/>
    <x v="0"/>
    <s v="Mujeres"/>
    <n v="9112"/>
    <x v="4"/>
    <x v="0"/>
    <x v="0"/>
    <x v="157"/>
    <x v="0"/>
    <x v="5"/>
    <s v="Periodo 2005-2021"/>
    <s v="Número de Detenciones"/>
    <s v="Centro de Estudios y Análisis del Delito (CEAD) de la Subsecretaría de Prevención del Delito"/>
    <s v="Frecuencia de Detenciones por Violencia Intrafamiliar en Padre las Casas para el Periodo 2005-2021."/>
    <s v="Gráfico que muestra la frecuencia de las Detenciones por Violencia Intrafamiliar en Padre las Casas según datos recopilados desde el Centro de Estudios y Análsis del Delito durante el Periodo 2005-2021."/>
    <s v="Gráfico de Evolución"/>
    <s v="Padre las Casas comunal delitos género violencia hacia mujer mujeres víctimas intrafamiliar familiar detenciones comuna"/>
    <s v="https://analytics.zoho.com/open-view/2395394000007123572?ZOHO_CRITERIA=%22Trasposicion_27.5%22.%22Cod_Comuna%22%3D9112"/>
    <x v="0"/>
    <s v="#1774B8256"/>
  </r>
  <r>
    <n v="219"/>
    <x v="0"/>
    <x v="0"/>
    <s v="Mujeres"/>
    <n v="8203"/>
    <x v="4"/>
    <x v="1"/>
    <x v="0"/>
    <x v="158"/>
    <x v="0"/>
    <x v="5"/>
    <s v="Periodo 2008-2020"/>
    <s v="Número de Detenciones"/>
    <s v="Centro de Estudios y Análisis del Delito (CEAD) de la Subsecretaría de Prevención del Delito"/>
    <s v="Frecuencia de Frecuencia Detenciones por Violación en Cañete para el Periodo 2008-2020"/>
    <s v="Gráfico que muestra la frecuencia de Detenciones por Violación en Cañete según datos recopilados desde el Subsecretaria de Prevención del Delito durante el Periodo 2008-2020."/>
    <s v="Gráfico de Evolución"/>
    <s v="Cañete comunal delitos género violación mujer mujeres víctimas detenciones"/>
    <s v="https://analytics.zoho.com/open-view/2395394000006792637?ZOHO_CRITERIA=%22Localiza%20CL%22.%22Codcom%22%3D8203"/>
    <x v="0"/>
    <s v="#1774B4150"/>
  </r>
  <r>
    <n v="220"/>
    <x v="0"/>
    <x v="0"/>
    <s v="Mujeres"/>
    <n v="6305"/>
    <x v="6"/>
    <x v="1"/>
    <x v="0"/>
    <x v="159"/>
    <x v="0"/>
    <x v="13"/>
    <s v="Periodo 2008-2020"/>
    <s v="Número de Casos Policiales"/>
    <s v="Centro de Estudios y Análisis del Delito (CEAD) de la Subsecretaría de Prevención del Delito"/>
    <s v="Frecuencia de Frecuencia Casos Policiales por Violación en Nancagua para el Periodo 2008-2020"/>
    <s v="Gráfico que muestra la frecuencia de Casos Policiales por Violación en Nancagua según datos recopilados desde el Subsecretaria de Prevención del Delito durante el Periodo 2008-2020."/>
    <s v="Gráfico de Evolución"/>
    <s v="Nancagua comunal delitos género violación mujer mujeres víctimas casos policiales"/>
    <s v="https://analytics.zoho.com/open-view/2395394000006792555?ZOHO_CRITERIA=%22Localiza%20CL%22.%22Codcom%22%3D6305"/>
    <x v="0"/>
    <s v="#1774B3432"/>
  </r>
  <r>
    <n v="221"/>
    <x v="0"/>
    <x v="0"/>
    <s v="Mujeres"/>
    <n v="6107"/>
    <x v="4"/>
    <x v="0"/>
    <x v="0"/>
    <x v="160"/>
    <x v="0"/>
    <x v="5"/>
    <s v="Periodo 2005-2021"/>
    <s v="Número de Detenciones"/>
    <s v="Centro de Estudios y Análisis del Delito (CEAD) de la Subsecretaría de Prevención del Delito"/>
    <s v="Frecuencia de Detenciones por Violencia Intrafamiliar en Las Cabras para el Periodo 2005-2021."/>
    <s v="Gráfico que muestra la frecuencia de las Detenciones por Violencia Intrafamiliar en Las Cabras según datos recopilados desde el Centro de Estudios y Análsis del Delito durante el Periodo 2005-2021."/>
    <s v="Gráfico de Evolución"/>
    <s v="Las Cabras comunal delitos género violencia hacia mujer mujeres víctimas intrafamiliar familiar detenciones comuna"/>
    <s v="https://analytics.zoho.com/open-view/2395394000007123572?ZOHO_CRITERIA=%22Trasposicion_27.5%22.%22Cod_Comuna%22%3D6107"/>
    <x v="0"/>
    <s v="#1774B8134"/>
  </r>
  <r>
    <n v="222"/>
    <x v="0"/>
    <x v="0"/>
    <s v="Mujeres"/>
    <n v="5703"/>
    <x v="2"/>
    <x v="0"/>
    <x v="0"/>
    <x v="161"/>
    <x v="0"/>
    <x v="3"/>
    <s v="Periodo 2005-2021"/>
    <s v="Número de Aprehensiones"/>
    <s v="Centro de Estudios y Análisis del Delito (CEAD) de la Subsecretaría de Prevención del Delito"/>
    <s v="Frecuencia de Aprehensiones por Violencia Intrafamiliar en Llaillay para el Periodo 2005-2021"/>
    <s v="Gráfico que muestra la frecuencia de Aprehensiones por Violencia Intrafamiliar en Llaillay según datos recopilados desde el Centro de Estudios y Análsis del Delito durante el Periodo 2005-2021."/>
    <s v="Gráfico de Evolución"/>
    <s v="Llaillay comunal delitos género violencia hacia mujer mujeres víctimas intrafamiliar familiar aprehensiones comuna"/>
    <s v="https://analytics.zoho.com/open-view/2395394000007123378?ZOHO_CRITERIA=%22Trasposicion_27.5%22.%22Cod_Comuna%22%3D5703"/>
    <x v="0"/>
    <s v="#1774B7090"/>
  </r>
  <r>
    <n v="223"/>
    <x v="0"/>
    <x v="0"/>
    <s v="Mujeres"/>
    <n v="13301"/>
    <x v="3"/>
    <x v="0"/>
    <x v="0"/>
    <x v="162"/>
    <x v="0"/>
    <x v="14"/>
    <s v="Periodo 2005-2021"/>
    <s v="Número de Denuncias"/>
    <s v="Centro de Estudios y Análisis del Delito (CEAD) de la Subsecretaría de Prevención del Delito"/>
    <s v="Frecuencia de Denuncias por Violencia Intrafamiliar en Colina para el Periodo 2005-2021."/>
    <s v="Gráfico que muestra la frecuencia de las Denuncias por Violencia Intrafamiliar en Colina según datos recopilados desde el Centro de Estudios y Análsis del Delito durante el Periodo 2005-2021."/>
    <s v="Gráfico de Evolución"/>
    <s v="Colina comunal delitos género violencia hacia mujer mujeres víctimas intrafamiliar familiar denuncias comuna"/>
    <s v="https://analytics.zoho.com/open-view/2395394000007123492?ZOHO_CRITERIA=%22Trasposicion_27.5%22.%22Cod_Comuna%22%3D13301"/>
    <x v="0"/>
    <s v="#1774B8017"/>
  </r>
  <r>
    <n v="224"/>
    <x v="0"/>
    <x v="0"/>
    <s v="Mujeres"/>
    <n v="7"/>
    <x v="1"/>
    <x v="3"/>
    <x v="1"/>
    <x v="163"/>
    <x v="0"/>
    <x v="9"/>
    <s v="Periodo 2013-2019"/>
    <s v="Número de Sentencias"/>
    <s v="Poder Judicial"/>
    <s v="Sentencias Dictadas por Delitos de Abuso Sexual en la Región de Maule durante el Periodo 2013-2019"/>
    <s v="Gráfico que muestra la frecuencia mensual de Sentencias Dictadas por Delitos de Abuso Sexual en la Región de Maule durante el Periodo 2013-2019 de acuerdo a datos provenientes del Poder Judicial de Chile."/>
    <s v="Gráfico de Evolución"/>
    <s v="abuso sexual delitos género violencia mujer mujeres casos víctimas detenciones sentencias maule"/>
    <s v="https://analytics.zoho.com/open-view/2395394000007166209?ZOHO_CRITERIA=%22Localiza%20CL%22.%22Codreg%22%3D7"/>
    <x v="0"/>
    <s v="#1774B68"/>
  </r>
  <r>
    <n v="225"/>
    <x v="0"/>
    <x v="0"/>
    <s v="Mujeres"/>
    <n v="3"/>
    <x v="5"/>
    <x v="0"/>
    <x v="1"/>
    <x v="77"/>
    <x v="0"/>
    <x v="38"/>
    <s v="Periodo 2019-2021"/>
    <s v="Número de Casos"/>
    <s v="Fiscalía Nacional de Chile"/>
    <s v="Cantidad de Casos de Violencia Intrafamiliar en la Región de Atacama por Trimestre de la víctima según datos recopilados en el Periodo 2019-2021."/>
    <s v="Gráfico que muestra la cantidad de casos de Violencia Intrafamiliar en la Región de Atacama por trimestre, presentados frente a la Fiscalía de Chile durante el Periodo 2019-2021."/>
    <s v="Gráfico de Evolución"/>
    <s v="Región de Atacama delitos violencia mujer mujeres casos víctimas intrafamiliar familiar fisica fiscalía región evolución trimestre"/>
    <s v="https://analytics.zoho.com/open-view/2395394000007062103?ZOHO_CRITERIA=%22Trasposicion_27.4%22.%22Cod_Regi%C3%B3n%22%3D3"/>
    <x v="0"/>
    <s v="#1774B6902"/>
  </r>
  <r>
    <n v="226"/>
    <x v="0"/>
    <x v="0"/>
    <s v="Mujeres"/>
    <n v="8202"/>
    <x v="4"/>
    <x v="1"/>
    <x v="0"/>
    <x v="164"/>
    <x v="0"/>
    <x v="6"/>
    <s v="Periodo 2008-2020"/>
    <s v="Tasa"/>
    <s v="Centro de Estudios y Análisis del Delito (CEAD) de la Subsecretaría de Prevención del Delito"/>
    <s v="Tasa de Detenciones por Violación en Arauco para el Periodo 2008-2020."/>
    <s v="Gráfico que muestra la Tasa de Detenciones por Violación por cada 100 mil habitantes en Arauco según datos recolectados y calculados por al Subsecretaría de Prevención del Delito para el Periodo 2008-2020."/>
    <s v="Gráfico de Evolución"/>
    <s v="Arauco comunal delitos género violación mujer mujeres víctimas detenciones evolución tasa 100 mil habitantes"/>
    <s v="https://analytics.zoho.com/open-view/2395394000006843853?ZOHO_CRITERIA=%22Localiza%20CL%22.%22Codcom%22%3D8202"/>
    <x v="0"/>
    <s v="#1774B2134"/>
  </r>
  <r>
    <n v="227"/>
    <x v="0"/>
    <x v="0"/>
    <s v="Mujeres"/>
    <n v="13505"/>
    <x v="0"/>
    <x v="0"/>
    <x v="0"/>
    <x v="165"/>
    <x v="0"/>
    <x v="0"/>
    <s v="Periodo 2005-2021"/>
    <s v="Porcentaje"/>
    <s v="Centro de Estudios y Análisis del Delito (CEAD) de la Subsecretaría de Prevención del Delito"/>
    <s v="Proporción de Aprehensiones, Casos Policiales, Denuncias y Detenciones por Violencia Intrafamiliar en San Pedro para el Periodo 2005-2021."/>
    <s v="Gráfico que muestra la proporción y cantidad de Aprehensiones, Casos policiales, Denuncias y Detenciones por Violencia Intrafamiliar en San Pedro según datos recopilados desde el Centro de Estudios y Análisis del Delito durante el Periodo 2005-2021."/>
    <s v="Gráfico"/>
    <s v="San Pedro comunal delitos género violencia hacia mujer mujeres víctimas intrafamiliar familiar aprehensiones denuncias casos policiales detenciones comuna"/>
    <s v="https://analytics.zoho.com/open-view/2395394000007123726?ZOHO_CRITERIA=%22Trasposicion_27.5%22.%22Cod_Comuna%22%3D13505"/>
    <x v="0"/>
    <s v="#1774B8714"/>
  </r>
  <r>
    <n v="228"/>
    <x v="0"/>
    <x v="0"/>
    <s v="Mujeres"/>
    <n v="13202"/>
    <x v="4"/>
    <x v="1"/>
    <x v="0"/>
    <x v="166"/>
    <x v="0"/>
    <x v="5"/>
    <s v="Periodo 2008-2020"/>
    <s v="Número de Detenciones"/>
    <s v="Centro de Estudios y Análisis del Delito (CEAD) de la Subsecretaría de Prevención del Delito"/>
    <s v="Frecuencia de Frecuencia Detenciones por Violación en Pirque para el Periodo 2008-2020"/>
    <s v="Gráfico que muestra la frecuencia de Detenciones por Violación en Pirque según datos recopilados desde el Subsecretaria de Prevención del Delito durante el Periodo 2008-2020."/>
    <s v="Gráfico de Evolución"/>
    <s v="Pirque comunal delitos género violación mujer mujeres víctimas detenciones"/>
    <s v="https://analytics.zoho.com/open-view/2395394000006792637?ZOHO_CRITERIA=%22Localiza%20CL%22.%22Codcom%22%3D13202"/>
    <x v="0"/>
    <s v="#1774B4292"/>
  </r>
  <r>
    <n v="229"/>
    <x v="0"/>
    <x v="0"/>
    <s v="Mujeres"/>
    <n v="11"/>
    <x v="1"/>
    <x v="3"/>
    <x v="0"/>
    <x v="51"/>
    <x v="0"/>
    <x v="26"/>
    <s v="Periodo 2013-2019"/>
    <s v="Número de Sentencias"/>
    <s v="Poder Judicial"/>
    <s v="Sentencias Dictadas por Delitos de Abuso Sexual por Delito en el  Juzgado de Garantía de Ovalle para el Periodo 2013-2019"/>
    <s v="Gráfico que muestra la evolución anual de la frecuencia de Sentencias Dictadas por Delitos de Abuso Sexual por Delito en el  Juzgado de Garantía de Ovalle para el Periodo 2013-2019 de acuerdo a datos provenientes del Poder Judicial de Chile."/>
    <s v="Gráfico de Evolución"/>
    <s v="abuso sexual delitos género violencia mujer mujeres casos víctimas detenciones sentencias juzgado garantía ovalle"/>
    <s v="https://analytics.zoho.com/open-view/2395394000007166623?ZOHO_CRITERIA=%22Trasposicion_27.15%22.%22Id_Juzgado_Garant%C3%ADa%22%3D11"/>
    <x v="0"/>
    <s v="#1774B202"/>
  </r>
  <r>
    <n v="230"/>
    <x v="0"/>
    <x v="0"/>
    <s v="Mujeres"/>
    <n v="52"/>
    <x v="11"/>
    <x v="5"/>
    <x v="0"/>
    <x v="167"/>
    <x v="0"/>
    <x v="39"/>
    <s v="Periodo 2013-2019"/>
    <s v="Número de Sentencias"/>
    <s v="Poder Judicial"/>
    <s v="Sentencias Dictadas por Delitos Vinculados a la Mujer por Tipo de Delito en el Juzgado de Garantía de Villarrica para el Periodo 2013-2019"/>
    <s v="El gráfico muestra la evolución anual de la frecuencia de Sentencias Dictadas por Delitos Vinculados a la Mujer por Tipo de Delito en el Juzgado de Garantía de Villarrica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52"/>
    <x v="0"/>
    <s v="#1774B466"/>
  </r>
  <r>
    <n v="231"/>
    <x v="0"/>
    <x v="0"/>
    <s v="Mujeres"/>
    <n v="10304"/>
    <x v="2"/>
    <x v="1"/>
    <x v="0"/>
    <x v="36"/>
    <x v="0"/>
    <x v="19"/>
    <s v="Periodo 2008-2020"/>
    <s v="Tasa"/>
    <s v="Centro de Estudios y Análisis del Delito (CEAD) de la Subsecretaría de Prevención del Delito"/>
    <s v="Tasa de Aprehensiones por Violación en Puyehue para el Periodo 2008-2020."/>
    <s v="Gráfico que muestra la Tasa de Aprehensiones por Violación por cada 100 mil habitantes en Puyehue según datos recolectados y calculados por al Subsecretaría de Prevención del Delito para el Periodo 2008-2020."/>
    <s v="Gráfico de Evolución"/>
    <s v="Puyehue comunal delitos género violación mujer mujeres víctimas aprehensiones evolución tasa 100 mil habitantes"/>
    <s v="https://analytics.zoho.com/open-view/2395394000006843662?ZOHO_CRITERIA=%22Localiza%20CL%22.%22Codcom%22%3D10304"/>
    <x v="0"/>
    <s v="#1774B1229"/>
  </r>
  <r>
    <n v="232"/>
    <x v="0"/>
    <x v="0"/>
    <s v="Mujeres"/>
    <n v="5705"/>
    <x v="2"/>
    <x v="0"/>
    <x v="0"/>
    <x v="168"/>
    <x v="0"/>
    <x v="3"/>
    <s v="Periodo 2005-2021"/>
    <s v="Número de Aprehensiones"/>
    <s v="Centro de Estudios y Análisis del Delito (CEAD) de la Subsecretaría de Prevención del Delito"/>
    <s v="Frecuencia de Aprehensiones por Violencia Intrafamiliar en Putaendo para el Periodo 2005-2021"/>
    <s v="Gráfico que muestra la frecuencia de Aprehensiones por Violencia Intrafamiliar en Putaendo según datos recopilados desde el Centro de Estudios y Análsis del Delito durante el Periodo 2005-2021."/>
    <s v="Gráfico de Evolución"/>
    <s v="Putaendo comunal delitos género violencia hacia mujer mujeres víctimas intrafamiliar familiar aprehensiones comuna"/>
    <s v="https://analytics.zoho.com/open-view/2395394000007123378?ZOHO_CRITERIA=%22Trasposicion_27.5%22.%22Cod_Comuna%22%3D5705"/>
    <x v="0"/>
    <s v="#1774B7092"/>
  </r>
  <r>
    <n v="233"/>
    <x v="0"/>
    <x v="0"/>
    <s v="Mujeres"/>
    <n v="14107"/>
    <x v="7"/>
    <x v="2"/>
    <x v="0"/>
    <x v="169"/>
    <x v="0"/>
    <x v="16"/>
    <s v="Años 2012, 2017 y 2020"/>
    <s v="Número de Casos"/>
    <s v="Centro de Estudios y Análisis del Delito (CEAD) e Instituto Nacional de Estadísticas (INE)"/>
    <s v="Frecuencia según ocurrencia de Violencia Económica en Paillaco para los años 2012, 2017 y 2020."/>
    <s v="Gráfico que muestra la Frecuencia según ocurrencia de Violencia Económica en Paillaco los años 2012, 2017 y 2020 según datos de las encuestas ENVIF-VCM realizadas por el Instituto Nacional de Estadísticas (INE) y el Centro de Estudios y Análisis del Delito (CEAD)."/>
    <s v="Gráfico de Evolución"/>
    <s v="Paillaco comunal violencia económica intrafamiliar vif mujeres mujer encuesta envif cead ine víctima padecer sufrir"/>
    <s v="https://analytics.zoho.com/open-view/2395394000007264102?ZOHO_CRITERIA=%22Trasposicion_27.9%22.%22C%C3%B3digo%20Comuna%22%3D14107"/>
    <x v="0"/>
    <s v="#1774B11203"/>
  </r>
  <r>
    <n v="234"/>
    <x v="0"/>
    <x v="0"/>
    <s v="Mujeres"/>
    <n v="11201"/>
    <x v="0"/>
    <x v="0"/>
    <x v="0"/>
    <x v="170"/>
    <x v="0"/>
    <x v="2"/>
    <s v="Periodo 2005-2021"/>
    <s v="Porcentaje "/>
    <s v="Centro de Estudios y Análisis del Delito (CEAD) de la Subsecretaría de Prevención del Delito"/>
    <s v="Variación Trimestral de Aprehensiones, Casos policiales, Denuncias y Detenciones (%) en Aisén para el Periodo 2005-2021."/>
    <s v="Gráfico que muestra la variación trimestral de Aprehensiones, Casos Policiales, Denuncias y Detenciones (%) por Violencia Intrafamiliar en Aisén según datos recopilados desde el Centro de Estudios y Análisis del Delito durante el Periodo 2005-2021."/>
    <s v="Gráfico de Evolución"/>
    <s v="Aisén comunal delitos género violencia hacia mujer mujeres víctimas intrafamiliar familiar aprehensiones casos policiales denuncias detenciones variación trimestral"/>
    <s v="https://analytics.zoho.com/open-view/2395394000007126407?ZOHO_CRITERIA=%22Trasposicion_27.5%22.%22Cod_Comuna%22%3D11201"/>
    <x v="0"/>
    <s v="#1774B10363"/>
  </r>
  <r>
    <n v="235"/>
    <x v="0"/>
    <x v="0"/>
    <s v="Mujeres"/>
    <n v="15202"/>
    <x v="6"/>
    <x v="1"/>
    <x v="0"/>
    <x v="171"/>
    <x v="0"/>
    <x v="12"/>
    <s v="Periodo 2008-2020"/>
    <s v="Porcentaje "/>
    <s v="Centro de Estudios y Análisis del Delito (CEAD) de la Subsecretaría de Prevención del Delito"/>
    <s v="Variación Trimestral de Casos Policiales (%) por Violación en General Lagos para el Periodo 2008-2020"/>
    <s v="Gráfico que muestra la variación trimestral de Casos Policiales (%) por Violaciones en General Lagos según datos recopilados desde la Subsecretaria de Prevención del Delito durante el Periodo 2008-2020."/>
    <s v="Gráfico de Evolución"/>
    <s v="General Lagos comunal delitos género violación mujer mujeres víctimas casos policiales variación trimestral"/>
    <s v="https://analytics.zoho.com/open-view/2395394000008633026?ZOHO_CRITERIA=%22Trasposicion_27.6%22.%22Cod_comuna%22%3D15202"/>
    <x v="0"/>
    <s v="#1774B5300"/>
  </r>
  <r>
    <n v="236"/>
    <x v="0"/>
    <x v="0"/>
    <s v="Mujeres"/>
    <n v="6106"/>
    <x v="0"/>
    <x v="1"/>
    <x v="0"/>
    <x v="88"/>
    <x v="0"/>
    <x v="2"/>
    <s v="Periodo 2008-2020"/>
    <s v="Porcentaje "/>
    <s v="Centro de Estudios y Análisis del Delito (CEAD) de la Subsecretaría de Prevención del Delito"/>
    <s v="Variación Trimestral de Aprehensiones, Casos policiales, Denuncias y Detenciones (%) por Violación en Graneros para el Periodo 2008-2020"/>
    <s v="Gráfico que muestra la variación trimestral de Aprehensiones, Casos Policiales, Denuncias y Detenciones (%) por Violaciones en Graneros según datos recopilados desde la Subsecretaria de Prevención del Delito durante el Periodo 2008-2020."/>
    <s v="Gráfico de Evolución"/>
    <s v="Graneros comunal delitos género violación mujer mujeres víctimas aprehensiones casos policiales denuncias detenciones variación trimestral"/>
    <s v="https://analytics.zoho.com/open-view/2395394000008633146?ZOHO_CRITERIA=%22Trasposicion_27.6%22.%22Cod_comuna%22%3D6106"/>
    <x v="0"/>
    <s v="#1774B6016"/>
  </r>
  <r>
    <n v="237"/>
    <x v="0"/>
    <x v="0"/>
    <s v="Mujeres"/>
    <n v="10307"/>
    <x v="4"/>
    <x v="0"/>
    <x v="0"/>
    <x v="126"/>
    <x v="0"/>
    <x v="5"/>
    <s v="Periodo 2005-2021"/>
    <s v="Número de Detenciones"/>
    <s v="Centro de Estudios y Análisis del Delito (CEAD) de la Subsecretaría de Prevención del Delito"/>
    <s v="Frecuencia de Detenciones por Violencia Intrafamiliar en San Pablo para el Periodo 2005-2021."/>
    <s v="Gráfico que muestra la frecuencia de las Detenciones por Violencia Intrafamiliar en San Pablo según datos recopilados desde el Centro de Estudios y Análsis del Delito durante el Periodo 2005-2021."/>
    <s v="Gráfico de Evolución"/>
    <s v="San Pablo comunal delitos género violencia hacia mujer mujeres víctimas intrafamiliar familiar detenciones comuna"/>
    <s v="https://analytics.zoho.com/open-view/2395394000007123572?ZOHO_CRITERIA=%22Trasposicion_27.5%22.%22Cod_Comuna%22%3D10307"/>
    <x v="0"/>
    <s v="#1774B8302"/>
  </r>
  <r>
    <n v="238"/>
    <x v="0"/>
    <x v="0"/>
    <s v="Mujeres"/>
    <n v="16303"/>
    <x v="3"/>
    <x v="1"/>
    <x v="0"/>
    <x v="172"/>
    <x v="0"/>
    <x v="4"/>
    <s v="Periodo 2008-2020"/>
    <s v="Porcentaje "/>
    <s v="Centro de Estudios y Análisis del Delito (CEAD) de la Subsecretaría de Prevención del Delito"/>
    <s v="Variación Trimestral de Denuncias (%) por Violación en Ñiquén para el Periodo 2008-2020"/>
    <s v="Gráfico que muestra la variación trimestral de Denuncias (%) por Violaciones en Ñiquén según datos recopilados desde la Subsecretaria de Prevención del Delito durante el Periodo 2008-2020."/>
    <s v="Gráfico de Evolución"/>
    <s v="Ñiquén comunal delitos género violación mujer mujeres víctimas denuncias variación trimestral"/>
    <s v="https://analytics.zoho.com/open-view/2395394000008633066?ZOHO_CRITERIA=%22Trasposicion_27.6%22.%22Cod_comuna%22%3D16303"/>
    <x v="0"/>
    <s v="#1774B5482"/>
  </r>
  <r>
    <n v="239"/>
    <x v="0"/>
    <x v="0"/>
    <s v="Mujeres"/>
    <n v="13118"/>
    <x v="3"/>
    <x v="1"/>
    <x v="0"/>
    <x v="116"/>
    <x v="0"/>
    <x v="14"/>
    <s v="Periodo 2008-2020"/>
    <s v="Número de Denuncias"/>
    <s v="Centro de Estudios y Análisis del Delito (CEAD) de la Subsecretaría de Prevención del Delito"/>
    <s v="Frecuencia de Frecuencia Denuncias por Violación en Macul para el Periodo 2008-2020"/>
    <s v="Gráfico que muestra la frecuencia de Denuncias por Violación en Macul según datos recopilados desde el Subsecretaria de Prevención del Delito durante el Periodo 2008-2020."/>
    <s v="Gráfico de Evolución"/>
    <s v="Macul comunal delitos género violación mujer mujeres víctimas denuncias"/>
    <s v="https://analytics.zoho.com/open-view/2395394000006792596?ZOHO_CRITERIA=%22Localiza%20CL%22.%22Codcom%22%3D13118"/>
    <x v="0"/>
    <s v="#1774B3956"/>
  </r>
  <r>
    <n v="240"/>
    <x v="0"/>
    <x v="0"/>
    <s v="Mujeres"/>
    <n v="13303"/>
    <x v="4"/>
    <x v="1"/>
    <x v="0"/>
    <x v="173"/>
    <x v="0"/>
    <x v="5"/>
    <s v="Periodo 2008-2020"/>
    <s v="Número de Detenciones"/>
    <s v="Centro de Estudios y Análisis del Delito (CEAD) de la Subsecretaría de Prevención del Delito"/>
    <s v="Frecuencia de Frecuencia Detenciones por Violación en Tiltil para el Periodo 2008-2020"/>
    <s v="Gráfico que muestra la frecuencia de Detenciones por Violación en Tiltil según datos recopilados desde el Subsecretaria de Prevención del Delito durante el Periodo 2008-2020."/>
    <s v="Gráfico de Evolución"/>
    <s v="Tiltil comunal delitos género violación mujer mujeres víctimas detenciones"/>
    <s v="https://analytics.zoho.com/open-view/2395394000006792637?ZOHO_CRITERIA=%22Localiza%20CL%22.%22Codcom%22%3D13303"/>
    <x v="0"/>
    <s v="#1774B4296"/>
  </r>
  <r>
    <n v="241"/>
    <x v="0"/>
    <x v="0"/>
    <s v="Mujeres"/>
    <n v="10210"/>
    <x v="6"/>
    <x v="1"/>
    <x v="0"/>
    <x v="174"/>
    <x v="0"/>
    <x v="12"/>
    <s v="Periodo 2008-2020"/>
    <s v="Porcentaje "/>
    <s v="Centro de Estudios y Análisis del Delito (CEAD) de la Subsecretaría de Prevención del Delito"/>
    <s v="Variación Trimestral de Casos Policiales (%) por Violación en Quinchao para el Periodo 2008-2020"/>
    <s v="Gráfico que muestra la variación trimestral de Casos Policiales (%) por Violaciones en Quinchao según datos recopilados desde la Subsecretaria de Prevención del Delito durante el Periodo 2008-2020."/>
    <s v="Gráfico de Evolución"/>
    <s v="Quinchao comunal delitos género violación mujer mujeres víctimas casos policiales variación trimestral"/>
    <s v="https://analytics.zoho.com/open-view/2395394000008633026?ZOHO_CRITERIA=%22Trasposicion_27.6%22.%22Cod_comuna%22%3D10210"/>
    <x v="0"/>
    <s v="#1774B5209"/>
  </r>
  <r>
    <n v="242"/>
    <x v="0"/>
    <x v="0"/>
    <s v="Mujeres"/>
    <n v="11"/>
    <x v="4"/>
    <x v="1"/>
    <x v="1"/>
    <x v="85"/>
    <x v="0"/>
    <x v="8"/>
    <s v="Periodo 2008-2020"/>
    <s v="Porcentaje "/>
    <s v="Centro de Estudios y Análisis del Delito (CEAD) de la Subsecretaría de Prevención del Delito"/>
    <s v="Variación trimestral de Detenciones (%) por Violación en la Región de Aysén, Periodo 2008-2020"/>
    <s v="Gráfico que muestra la variación trimestral de Detenciones (%) por Violaciones en la Región de Aysén, según datos recopilados desde la Subsecretaria de Prevención del Delito durante el Periodo 2008-2020."/>
    <s v="Gráfico de Evolución"/>
    <s v="Región de Aysén regional delitos género violación mujer mujeres víctimas detenciones variación trimestral"/>
    <s v="https://analytics.zoho.com/open-view/2395394000006795087?ZOHO_CRITERIA=%22Trasposicion_27.6%22.%22cod_region%22%3D11"/>
    <x v="0"/>
    <s v="#1774B2919"/>
  </r>
  <r>
    <n v="243"/>
    <x v="0"/>
    <x v="0"/>
    <s v="Mujeres"/>
    <n v="13404"/>
    <x v="0"/>
    <x v="1"/>
    <x v="0"/>
    <x v="13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aine para el Periodo 2008-2020"/>
    <s v="Gráfico que muestra la frecuencia de Aprehensiones, Casos Policiales, Denuncias y  Detenciones por Violación en Paine según datos recopilados desde el Subsecretaria de Prevención del Delito durante el Periodo 2008-2020."/>
    <s v="Gráfico de Evolución"/>
    <s v="Paine comunal delitos género violación mujer mujeres víctimas aprehensiones casos policiales denuncias detenciones"/>
    <s v="https://analytics.zoho.com/open-view/2395394000006792678?ZOHO_CRITERIA=%22Localiza%20CL%22.%22Codcom%22%3D13404"/>
    <x v="0"/>
    <s v="#1774B4643"/>
  </r>
  <r>
    <n v="244"/>
    <x v="0"/>
    <x v="0"/>
    <s v="Mujeres"/>
    <n v="3304"/>
    <x v="7"/>
    <x v="2"/>
    <x v="0"/>
    <x v="175"/>
    <x v="0"/>
    <x v="16"/>
    <s v="Años 2012, 2017 y 2020"/>
    <s v="Número de Casos"/>
    <s v="Centro de Estudios y Análisis del Delito (CEAD) e Instituto Nacional de Estadísticas (INE)"/>
    <s v="Frecuencia según ocurrencia de Violencia Económica en Huasco para los años 2012, 2017 y 2020."/>
    <s v="Gráfico que muestra la Frecuencia según ocurrencia de Violencia Económica en Huasco los años 2012, 2017 y 2020 según datos de las encuestas ENVIF-VCM realizadas por el Instituto Nacional de Estadísticas (INE) y el Centro de Estudios y Análisis del Delito (CEAD)."/>
    <s v="Gráfico de Evolución"/>
    <s v="Huasco comunal violencia económica intrafamiliar vif mujeres mujer encuesta envif cead ine víctima padecer sufrir"/>
    <s v="https://analytics.zoho.com/open-view/2395394000007264102?ZOHO_CRITERIA=%22Trasposicion_27.9%22.%22C%C3%B3digo%20Comuna%22%3D3304"/>
    <x v="0"/>
    <s v="#1774B10982"/>
  </r>
  <r>
    <n v="245"/>
    <x v="0"/>
    <x v="0"/>
    <s v="Mujeres"/>
    <n v="5801"/>
    <x v="2"/>
    <x v="1"/>
    <x v="0"/>
    <x v="176"/>
    <x v="0"/>
    <x v="11"/>
    <s v="Periodo 2008-2020"/>
    <s v="Porcentaje"/>
    <s v="Centro de Estudios y Análisis del Delito (CEAD) de la Subsecretaría de Prevención del Delito"/>
    <s v="Variación Trimestral de Aprehensiones (%) por Violación en Quilpué para el Periodo 2008-2020"/>
    <s v="Gráfico que muestra la variación trimestral de Aprehensiones (%) por Violaciones en Quilpué según datos recopilados desde la Subsecretaria de Prevención del Delito durante el Periodo 2008-2020."/>
    <s v="Gráfico de Evolución"/>
    <s v="Quilpué comunal delitos género violación mujer mujeres víctimas aprehensiones variación trimestral"/>
    <s v="https://analytics.zoho.com/open-view/2395394000008632943?ZOHO_CRITERIA=%22Trasposicion_27.6%22.%22Cod_comuna%22%3D5801"/>
    <x v="0"/>
    <s v="#1774B4730"/>
  </r>
  <r>
    <n v="246"/>
    <x v="0"/>
    <x v="0"/>
    <s v="Mujeres"/>
    <n v="11202"/>
    <x v="4"/>
    <x v="1"/>
    <x v="0"/>
    <x v="109"/>
    <x v="0"/>
    <x v="5"/>
    <s v="Periodo 2008-2020"/>
    <s v="Número de Detenciones"/>
    <s v="Centro de Estudios y Análisis del Delito (CEAD) de la Subsecretaría de Prevención del Delito"/>
    <s v="Frecuencia de Frecuencia Detenciones por Violación en Cisnes para el Periodo 2008-2020"/>
    <s v="Gráfico que muestra la frecuencia de Detenciones por Violación en Cisnes según datos recopilados desde el Subsecretaria de Prevención del Delito durante el Periodo 2008-2020."/>
    <s v="Gráfico de Evolución"/>
    <s v="Cisnes comunal delitos género violación mujer mujeres víctimas detenciones"/>
    <s v="https://analytics.zoho.com/open-view/2395394000006792637?ZOHO_CRITERIA=%22Localiza%20CL%22.%22Codcom%22%3D11202"/>
    <x v="0"/>
    <s v="#1774B4251"/>
  </r>
  <r>
    <n v="247"/>
    <x v="0"/>
    <x v="0"/>
    <s v="Mujeres"/>
    <n v="5506"/>
    <x v="4"/>
    <x v="1"/>
    <x v="0"/>
    <x v="177"/>
    <x v="0"/>
    <x v="6"/>
    <s v="Periodo 2008-2020"/>
    <s v="Tasa"/>
    <s v="Centro de Estudios y Análisis del Delito (CEAD) de la Subsecretaría de Prevención del Delito"/>
    <s v="Tasa de Detenciones por Violación en Nogales para el Periodo 2008-2020."/>
    <s v="Gráfico que muestra la Tasa de Detenciones por Violación por cada 100 mil habitantes en Nogales según datos recolectados y calculados por al Subsecretaría de Prevención del Delito para el Periodo 2008-2020."/>
    <s v="Gráfico de Evolución"/>
    <s v="Nogales comunal delitos género violación mujer mujeres víctimas detenciones evolución tasa 100 mil habitantes"/>
    <s v="https://analytics.zoho.com/open-view/2395394000006843853?ZOHO_CRITERIA=%22Localiza%20CL%22.%22Codcom%22%3D5506"/>
    <x v="0"/>
    <s v="#1774B2044"/>
  </r>
  <r>
    <n v="248"/>
    <x v="0"/>
    <x v="0"/>
    <s v="Mujeres"/>
    <n v="13"/>
    <x v="2"/>
    <x v="1"/>
    <x v="1"/>
    <x v="13"/>
    <x v="0"/>
    <x v="19"/>
    <s v="Periodo 2008-2020"/>
    <s v="Tasa"/>
    <s v="Centro de Estudios y Análisis del Delito (CEAD) de la Subsecretaría de Prevención del Delito"/>
    <s v="Tasa de Aprehensiones por Violación  en la Región Metropolitana para el Período 2008-2020."/>
    <s v="Gráfico que muestra la Tasa de Aprehensiones por Violación por cada 100 mil habitantes en la Región Metropolitana según datos recolectados y calculados por al Subsecretaría de Prevención del Delito para el Período 2008-2020."/>
    <s v="Gráfico de Evolución"/>
    <s v="Región Metropolitana regional delitos género violación mujer mujeres víctimas aprehensiones evolución tasa 100 mil habitantes"/>
    <s v="https://analytics.zoho.com/open-view/2395394000008748385?ZOHO_CRITERIA=%22Trasposicion_27.7%22.%22cod_region%22%3D13"/>
    <x v="0"/>
    <s v="#1774B2740"/>
  </r>
  <r>
    <n v="249"/>
    <x v="0"/>
    <x v="0"/>
    <s v="Mujeres"/>
    <n v="6"/>
    <x v="2"/>
    <x v="1"/>
    <x v="1"/>
    <x v="178"/>
    <x v="0"/>
    <x v="3"/>
    <s v="Periodo 2008-2020"/>
    <s v="Número de Aprehensiones"/>
    <s v="Centro de Estudios y Análisis del Delito (CEAD) de la Subsecretaría de Prevención del Delito"/>
    <s v="Frecuencia de Frecuencia Aprehensiones por Violación a nivel comunal en la Región de O'Higgins, Periodo 2008-2020"/>
    <s v="Gráfico que muestra la frecuencia de Aprehensiones por Violaciones en la Región de O'Higgins por comuna según datos recopilados por la Subsecretaría de Prevención del Delito durante el Periodo 2008-2020."/>
    <s v="Gráfico de Evolución"/>
    <s v="Región de O'Higgins regional delitos género violación mujer mujeres víctimas aprehensiones comuna evolución"/>
    <s v="https://analytics.zoho.com/open-view/2395394000006784884?ZOHO_CRITERIA=%22Localiza%20CL%22.%22Codreg%22%3D6"/>
    <x v="0"/>
    <s v="#1774B2797"/>
  </r>
  <r>
    <n v="250"/>
    <x v="0"/>
    <x v="0"/>
    <s v="Mujeres"/>
    <n v="13503"/>
    <x v="3"/>
    <x v="0"/>
    <x v="0"/>
    <x v="95"/>
    <x v="0"/>
    <x v="4"/>
    <s v="Periodo 2005-2021"/>
    <s v="Porcentaje"/>
    <s v="Centro de Estudios y Análisis del Delito (CEAD) de la Subsecretaría de Prevención del Delito"/>
    <s v="Variación Trimestral de Denuncias (%) por Violencia Intrafamiliar en Curacaví para el Periodo 2005-2021."/>
    <s v="Gráfico que muestra la variación trimestral de Denuncias (%) por Violencia Intrafamiliar en Curacaví según datos recopilados desde el Centro de Estudios y Análisis del Delito durante el Periodo 2005-2021."/>
    <s v="Gráfico de Evolución"/>
    <s v="Curacaví comunal delitos género violencia hacia mujer mujeres víctimas intrafamiliar familiar denuncias variación trimestral"/>
    <s v="https://analytics.zoho.com/open-view/2395394000007126144?ZOHO_CRITERIA=%22Trasposicion_27.5%22.%22Cod_Comuna%22%3D13503"/>
    <x v="0"/>
    <s v="#1774B9739"/>
  </r>
  <r>
    <n v="251"/>
    <x v="0"/>
    <x v="0"/>
    <s v="Mujeres"/>
    <n v="9109"/>
    <x v="6"/>
    <x v="1"/>
    <x v="0"/>
    <x v="179"/>
    <x v="0"/>
    <x v="13"/>
    <s v="Periodo 2008-2020"/>
    <s v="Número de Casos Policiales"/>
    <s v="Centro de Estudios y Análisis del Delito (CEAD) de la Subsecretaría de Prevención del Delito"/>
    <s v="Frecuencia de Frecuencia Casos Policiales por Violación en Loncoche para el Periodo 2008-2020"/>
    <s v="Gráfico que muestra la frecuencia de Casos Policiales por Violación en Loncoche según datos recopilados desde el Subsecretaria de Prevención del Delito durante el Periodo 2008-2020."/>
    <s v="Gráfico de Evolución"/>
    <s v="Loncoche comunal delitos género violación mujer mujeres víctimas casos policiales"/>
    <s v="https://analytics.zoho.com/open-view/2395394000006792555?ZOHO_CRITERIA=%22Localiza%20CL%22.%22Codcom%22%3D9109"/>
    <x v="0"/>
    <s v="#1774B3530"/>
  </r>
  <r>
    <n v="252"/>
    <x v="0"/>
    <x v="0"/>
    <s v="Mujeres"/>
    <n v="2201"/>
    <x v="2"/>
    <x v="1"/>
    <x v="0"/>
    <x v="180"/>
    <x v="0"/>
    <x v="11"/>
    <s v="Periodo 2008-2020"/>
    <s v="Porcentaje"/>
    <s v="Centro de Estudios y Análisis del Delito (CEAD) de la Subsecretaría de Prevención del Delito"/>
    <s v="Variación Trimestral de Aprehensiones (%) por Violación en Calama para el Periodo 2008-2020"/>
    <s v="Gráfico que muestra la variación trimestral de Aprehensiones (%) por Violaciones en Calama según datos recopilados desde la Subsecretaria de Prevención del Delito durante el Periodo 2008-2020."/>
    <s v="Gráfico de Evolución"/>
    <s v="Calama comunal delitos género violación mujer mujeres víctimas aprehensiones variación trimestral"/>
    <s v="https://analytics.zoho.com/open-view/2395394000008632943?ZOHO_CRITERIA=%22Trasposicion_27.6%22.%22Cod_comuna%22%3D2201"/>
    <x v="0"/>
    <s v="#1774B4677"/>
  </r>
  <r>
    <n v="253"/>
    <x v="0"/>
    <x v="0"/>
    <s v="Mujeres"/>
    <n v="9106"/>
    <x v="4"/>
    <x v="0"/>
    <x v="0"/>
    <x v="181"/>
    <x v="0"/>
    <x v="5"/>
    <s v="Periodo 2005-2021"/>
    <s v="Número de Detenciones"/>
    <s v="Centro de Estudios y Análisis del Delito (CEAD) de la Subsecretaría de Prevención del Delito"/>
    <s v="Frecuencia de Detenciones por Violencia Intrafamiliar en Galvarino para el Periodo 2005-2021."/>
    <s v="Gráfico que muestra la frecuencia de las Detenciones por Violencia Intrafamiliar en Galvarino según datos recopilados desde el Centro de Estudios y Análsis del Delito durante el Periodo 2005-2021."/>
    <s v="Gráfico de Evolución"/>
    <s v="Galvarino comunal delitos género violencia hacia mujer mujeres víctimas intrafamiliar familiar detenciones comuna"/>
    <s v="https://analytics.zoho.com/open-view/2395394000007123572?ZOHO_CRITERIA=%22Trasposicion_27.5%22.%22Cod_Comuna%22%3D9106"/>
    <x v="0"/>
    <s v="#1774B8250"/>
  </r>
  <r>
    <n v="254"/>
    <x v="0"/>
    <x v="0"/>
    <s v="Mujeres"/>
    <n v="10304"/>
    <x v="3"/>
    <x v="0"/>
    <x v="0"/>
    <x v="36"/>
    <x v="0"/>
    <x v="14"/>
    <s v="Periodo 2005-2021"/>
    <s v="Número de Denuncias"/>
    <s v="Centro de Estudios y Análisis del Delito (CEAD) de la Subsecretaría de Prevención del Delito"/>
    <s v="Frecuencia de Denuncias por Violencia Intrafamiliar en Puyehue para el Periodo 2005-2021."/>
    <s v="Gráfico que muestra la frecuencia de las Denuncias por Violencia Intrafamiliar en Puyehue según datos recopilados desde el Centro de Estudios y Análsis del Delito durante el Periodo 2005-2021."/>
    <s v="Gráfico de Evolución"/>
    <s v="Puyehue comunal delitos género violencia hacia mujer mujeres víctimas intrafamiliar familiar denuncias comuna"/>
    <s v="https://analytics.zoho.com/open-view/2395394000007123492?ZOHO_CRITERIA=%22Trasposicion_27.5%22.%22Cod_Comuna%22%3D10304"/>
    <x v="0"/>
    <s v="#1774B7955"/>
  </r>
  <r>
    <n v="255"/>
    <x v="0"/>
    <x v="0"/>
    <s v="Mujeres"/>
    <n v="6112"/>
    <x v="3"/>
    <x v="0"/>
    <x v="0"/>
    <x v="35"/>
    <x v="0"/>
    <x v="4"/>
    <s v="Periodo 2005-2021"/>
    <s v="Porcentaje"/>
    <s v="Centro de Estudios y Análisis del Delito (CEAD) de la Subsecretaría de Prevención del Delito"/>
    <s v="Variación Trimestral de Denuncias (%) por Violencia Intrafamiliar en Peumo para el Periodo 2005-2021."/>
    <s v="Gráfico que muestra la variación trimestral de Denuncias (%) por Violencia Intrafamiliar en Peumo según datos recopilados desde el Centro de Estudios y Análisis del Delito durante el Periodo 2005-2021."/>
    <s v="Gráfico de Evolución"/>
    <s v="Peumo comunal delitos género violencia hacia mujer mujeres víctimas intrafamiliar familiar denuncias variación trimestral"/>
    <s v="https://analytics.zoho.com/open-view/2395394000007126144?ZOHO_CRITERIA=%22Trasposicion_27.5%22.%22Cod_Comuna%22%3D6112"/>
    <x v="0"/>
    <s v="#1774B9509"/>
  </r>
  <r>
    <n v="256"/>
    <x v="0"/>
    <x v="0"/>
    <s v="Mujeres"/>
    <n v="5702"/>
    <x v="3"/>
    <x v="0"/>
    <x v="0"/>
    <x v="182"/>
    <x v="0"/>
    <x v="14"/>
    <s v="Periodo 2005-2021"/>
    <s v="Número de Denuncias"/>
    <s v="Centro de Estudios y Análisis del Delito (CEAD) de la Subsecretaría de Prevención del Delito"/>
    <s v="Frecuencia de Denuncias por Violencia Intrafamiliar en Catemu para el Periodo 2005-2021."/>
    <s v="Gráfico que muestra la frecuencia de las Denuncias por Violencia Intrafamiliar en Catemu según datos recopilados desde el Centro de Estudios y Análsis del Delito durante el Periodo 2005-2021."/>
    <s v="Gráfico de Evolución"/>
    <s v="Catemu comunal delitos género violencia hacia mujer mujeres víctimas intrafamiliar familiar denuncias comuna"/>
    <s v="https://analytics.zoho.com/open-view/2395394000007123492?ZOHO_CRITERIA=%22Trasposicion_27.5%22.%22Cod_Comuna%22%3D5702"/>
    <x v="0"/>
    <s v="#1774B7775"/>
  </r>
  <r>
    <n v="257"/>
    <x v="0"/>
    <x v="0"/>
    <s v="Mujeres"/>
    <n v="14106"/>
    <x v="2"/>
    <x v="0"/>
    <x v="0"/>
    <x v="183"/>
    <x v="0"/>
    <x v="11"/>
    <s v="Periodo 2005-2021"/>
    <s v="Porcentaje"/>
    <s v="Centro de Estudios y Análisis del Delito (CEAD) de la Subsecretaría de Prevención del Delito"/>
    <s v="Variación Trimestral de Aprehensiones (%) por Violencia Intrafamiliar en Mariquina para el Periodo 2005-2021."/>
    <s v="Gráfico que muestra la variación trimestral de Aprehensiones (%) por Violencia Intrafamiliar en Mariquina  según datos recopilados desde el Centro de Estudios y Análisis del Delito durante el Periodo 2005-2021."/>
    <s v="Gráfico de Evolución"/>
    <s v="Mariquina comunal delitos género violencia hacia mujer mujeres víctimas intrafamiliar familiar aprehensiones variación trimestral"/>
    <s v="https://analytics.zoho.com/open-view/2395394000007123879?ZOHO_CRITERIA=%22Trasposicion_27.5%22.%22Cod_Comuna%22%3D14106"/>
    <x v="0"/>
    <s v="#1774B9066"/>
  </r>
  <r>
    <n v="258"/>
    <x v="0"/>
    <x v="0"/>
    <s v="Mujeres"/>
    <n v="8312"/>
    <x v="6"/>
    <x v="0"/>
    <x v="0"/>
    <x v="52"/>
    <x v="0"/>
    <x v="12"/>
    <s v="Periodo 2005-2021"/>
    <s v="Porcentaje"/>
    <s v="Centro de Estudios y Análisis del Delito (CEAD) de la Subsecretaría de Prevención del Delito"/>
    <s v="Variación Trimestral de Casos Policiales (%) por Violencia Intrafamiliar en Tucapel para el Periodo 2005-2021."/>
    <s v="Gráfico que muestra la variación trimestral de Casos Policiales (%) por Violencia Intrafamiliar en Tucapel según datos recopilados desde el Centro de Estudios y Análisis del Delito durante el Periodo 2005-2021."/>
    <s v="Gráfico de Evolución"/>
    <s v="Tucapel comunal delitos género violencia hacia mujer mujeres víctimas intrafamiliar familiar casos policiales variación trimestral"/>
    <s v="https://analytics.zoho.com/open-view/2395394000007123911?ZOHO_CRITERIA=%22Trasposicion_27.5%22.%22Cod_Comuna%22%3D8312"/>
    <x v="0"/>
    <s v="#1774B9248"/>
  </r>
  <r>
    <n v="259"/>
    <x v="0"/>
    <x v="0"/>
    <s v="Mujeres"/>
    <n v="5"/>
    <x v="13"/>
    <x v="7"/>
    <x v="1"/>
    <x v="184"/>
    <x v="0"/>
    <x v="40"/>
    <s v="Periodo 2010-2016"/>
    <s v="Número de Atenciones"/>
    <s v="Departamento de Estadísticas e Información de la Salud (DEIS) - Ministerio de Salud"/>
    <s v="Atenciones médicas por Violencia de Género en la Región de Valparaíso por Concepto de Atención. Periodo 2010-2016"/>
    <s v="Gráfico que muestra las atenciones médicas por Violencia de Género por Concepto de Atención para la Región de Valparaíso según los datos recopilados del Departamento de Estadísticas e Información de la Salud. Chile Periodo 2010-2016."/>
    <s v="Gráfico de Evolución"/>
    <s v="salud urgencia violencia género vif atenciones médicas concepto urgencia valparaíso"/>
    <s v="https://analytics.zoho.com/open-view/2395394000008621663?ZOHO_CRITERIA=%2227.10%22.%22Id_Regi%C3%B3n%22%20%3D%205"/>
    <x v="0"/>
    <s v="#1774B683"/>
  </r>
  <r>
    <n v="260"/>
    <x v="0"/>
    <x v="0"/>
    <s v="Mujeres"/>
    <n v="16107"/>
    <x v="4"/>
    <x v="0"/>
    <x v="0"/>
    <x v="185"/>
    <x v="0"/>
    <x v="8"/>
    <s v="Periodo 2005-2021"/>
    <s v="Porcentaje"/>
    <s v="Centro de Estudios y Análisis del Delito (CEAD) de la Subsecretaría de Prevención del Delito"/>
    <s v="Variación Trimestral de Detenciones (%) por Violencia Intrafamiliar en Quillón para el Periodo 2005-2021."/>
    <s v="Gráfico que muestra la variación trimestral de Detenciones (%) por Violencia Intrafamiliar en Quillón según datos recopilados desde el Centro de Estudios y Análisis del Delito durante el Periodo 2005-2021."/>
    <s v="Gráfico de Evolución"/>
    <s v="Quillón comunal delitos género violencia hacia mujer mujeres víctimas intrafamiliar familiar detenciones variación trimestral"/>
    <s v="https://analytics.zoho.com/open-view/2395394000007126218?ZOHO_CRITERIA=%22Trasposicion_27.5%22.%22Cod_Comuna%22%3D16107"/>
    <x v="0"/>
    <s v="#1774B9949"/>
  </r>
  <r>
    <n v="261"/>
    <x v="0"/>
    <x v="0"/>
    <s v="Mujeres"/>
    <n v="6105"/>
    <x v="6"/>
    <x v="0"/>
    <x v="0"/>
    <x v="186"/>
    <x v="0"/>
    <x v="12"/>
    <s v="Periodo 2005-2021"/>
    <s v="Porcentaje"/>
    <s v="Centro de Estudios y Análisis del Delito (CEAD) de la Subsecretaría de Prevención del Delito"/>
    <s v="Variación Trimestral de Casos Policiales (%) por Violencia Intrafamiliar en Doñihue para el Periodo 2005-2021."/>
    <s v="Gráfico que muestra la variación trimestral de Casos Policiales (%) por Violencia Intrafamiliar en Doñihue según datos recopilados desde el Centro de Estudios y Análisis del Delito durante el Periodo 2005-2021."/>
    <s v="Gráfico de Evolución"/>
    <s v="Doñihue comunal delitos género violencia hacia mujer mujeres víctimas intrafamiliar familiar casos policiales variación trimestral"/>
    <s v="https://analytics.zoho.com/open-view/2395394000007123911?ZOHO_CRITERIA=%22Trasposicion_27.5%22.%22Cod_Comuna%22%3D6105"/>
    <x v="0"/>
    <s v="#1774B9159"/>
  </r>
  <r>
    <n v="262"/>
    <x v="0"/>
    <x v="0"/>
    <s v="Mujeres"/>
    <n v="6107"/>
    <x v="2"/>
    <x v="0"/>
    <x v="0"/>
    <x v="160"/>
    <x v="0"/>
    <x v="3"/>
    <s v="Periodo 2005-2021"/>
    <s v="Número de Aprehensiones"/>
    <s v="Centro de Estudios y Análisis del Delito (CEAD) de la Subsecretaría de Prevención del Delito"/>
    <s v="Frecuencia de Aprehensiones por Violencia Intrafamiliar en Las Cabras para el Periodo 2005-2021"/>
    <s v="Gráfico que muestra la frecuencia de Aprehensiones por Violencia Intrafamiliar en Las Cabras según datos recopilados desde el Centro de Estudios y Análsis del Delito durante el Periodo 2005-2021."/>
    <s v="Gráfico de Evolución"/>
    <s v="Las Cabras comunal delitos género violencia hacia mujer mujeres víctimas intrafamiliar familiar aprehensiones comuna"/>
    <s v="https://analytics.zoho.com/open-view/2395394000007123378?ZOHO_CRITERIA=%22Trasposicion_27.5%22.%22Cod_Comuna%22%3D6107"/>
    <x v="0"/>
    <s v="#1774B7104"/>
  </r>
  <r>
    <n v="263"/>
    <x v="0"/>
    <x v="0"/>
    <s v="Mujeres"/>
    <n v="10"/>
    <x v="0"/>
    <x v="1"/>
    <x v="1"/>
    <x v="24"/>
    <x v="0"/>
    <x v="10"/>
    <s v="Periodo 2008-2020"/>
    <s v="Tasa"/>
    <s v="Centro de Estudios y Análisis del Delito (CEAD) de la Subsecretaría de Prevención del Delito"/>
    <s v="Tasa de Aprehensiones, Casos Policiales, Denuncias y Detenciones por Violación en la Región de Los Lagos por comuna para el Periodo 2008-2020."/>
    <s v="Gráfico que muestra la Tasa de Aprehensiones, Casos Policiales, Denuncias y Detenciones por Violación por cada 100 mil habitantes en la Región de Los Lagos según datos recolectados y calculados por al Subsecretaría de Prevención del Delito para el Periodo 2008-2020."/>
    <s v="Gráfico de Evolución"/>
    <s v="Región de Los Lagos regional delitos género violación mujer mujeres víctimas aprehensiones, casos policiales, denuncias y detenciones comuna evolución tasa 100 mil habitantes"/>
    <s v="https://analytics.zoho.com/open-view/2395394000006846012?ZOHO_CRITERIA=%22Localiza%20CL%22.%22Codreg%22%3D10"/>
    <x v="0"/>
    <s v="#1774B982"/>
  </r>
  <r>
    <n v="264"/>
    <x v="0"/>
    <x v="0"/>
    <s v="Mujeres"/>
    <n v="16304"/>
    <x v="6"/>
    <x v="1"/>
    <x v="0"/>
    <x v="187"/>
    <x v="0"/>
    <x v="12"/>
    <s v="Periodo 2008-2020"/>
    <s v="Porcentaje "/>
    <s v="Centro de Estudios y Análisis del Delito (CEAD) de la Subsecretaría de Prevención del Delito"/>
    <s v="Variación Trimestral de Casos Policiales (%) por Violación en San Fabián para el Periodo 2008-2020"/>
    <s v="Gráfico que muestra la variación trimestral de Casos Policiales (%) por Violaciones en San Fabián según datos recopilados desde la Subsecretaria de Prevención del Delito durante el Periodo 2008-2020."/>
    <s v="Gráfico de Evolución"/>
    <s v="San Fabián comunal delitos género violación mujer mujeres víctimas casos policiales variación trimestral"/>
    <s v="https://analytics.zoho.com/open-view/2395394000008633026?ZOHO_CRITERIA=%22Trasposicion_27.6%22.%22Cod_comuna%22%3D16304"/>
    <x v="0"/>
    <s v="#1774B5154"/>
  </r>
  <r>
    <n v="265"/>
    <x v="0"/>
    <x v="0"/>
    <s v="Mujeres"/>
    <n v="8202"/>
    <x v="2"/>
    <x v="1"/>
    <x v="0"/>
    <x v="164"/>
    <x v="0"/>
    <x v="11"/>
    <s v="Periodo 2008-2020"/>
    <s v="Porcentaje"/>
    <s v="Centro de Estudios y Análisis del Delito (CEAD) de la Subsecretaría de Prevención del Delito"/>
    <s v="Variación Trimestral de Aprehensiones (%) por Violación en Arauco para el Periodo 2008-2020"/>
    <s v="Gráfico que muestra la variación trimestral de Aprehensiones (%) por Violaciones en Arauco según datos recopilados desde la Subsecretaria de Prevención del Delito durante el Periodo 2008-2020."/>
    <s v="Gráfico de Evolución"/>
    <s v="Arauco comunal delitos género violación mujer mujeres víctimas aprehensiones variación trimestral"/>
    <s v="https://analytics.zoho.com/open-view/2395394000008632943?ZOHO_CRITERIA=%22Trasposicion_27.6%22.%22Cod_comuna%22%3D8202"/>
    <x v="0"/>
    <s v="#1774B4802"/>
  </r>
  <r>
    <n v="266"/>
    <x v="0"/>
    <x v="0"/>
    <s v="Mujeres"/>
    <n v="5101"/>
    <x v="0"/>
    <x v="0"/>
    <x v="0"/>
    <x v="188"/>
    <x v="0"/>
    <x v="0"/>
    <s v="Periodo 2005-2021"/>
    <s v="Porcentaje"/>
    <s v="Centro de Estudios y Análisis del Delito (CEAD) de la Subsecretaría de Prevención del Delito"/>
    <s v="Proporción de Aprehensiones, Casos Policiales, Denuncias y Detenciones por Violencia Intrafamiliar en Valparaíso para el Periodo 2005-2021."/>
    <s v="Gráfico que muestra la proporción y cantidad de Aprehensiones, Casos policiales, Denuncias y Detenciones por Violencia Intrafamiliar en Valparaíso según datos recopilados desde el Centro de Estudios y Análisis del Delito durante el Periodo 2005-2021."/>
    <s v="Gráfico"/>
    <s v="Valparaíso comunal delitos género violencia hacia mujer mujeres víctimas intrafamiliar familiar aprehensiones denuncias casos policiales detenciones comuna"/>
    <s v="https://analytics.zoho.com/open-view/2395394000007123726?ZOHO_CRITERIA=%22Trasposicion_27.5%22.%22Cod_Comuna%22%3D5101"/>
    <x v="0"/>
    <s v="#1774B8432"/>
  </r>
  <r>
    <n v="267"/>
    <x v="0"/>
    <x v="0"/>
    <s v="Mujeres"/>
    <n v="11303"/>
    <x v="0"/>
    <x v="0"/>
    <x v="0"/>
    <x v="189"/>
    <x v="0"/>
    <x v="0"/>
    <s v="Periodo 2005-2021"/>
    <s v="Porcentaje"/>
    <s v="Centro de Estudios y Análisis del Delito (CEAD) de la Subsecretaría de Prevención del Delito"/>
    <s v="Proporción de Aprehensiones, Casos Policiales, Denuncias y Detenciones por Violencia Intrafamiliar en Tortel para el Periodo 2005-2021."/>
    <s v="Gráfico que muestra la proporción y cantidad de Aprehensiones, Casos policiales, Denuncias y Detenciones por Violencia Intrafamiliar en Tortel según datos recopilados desde el Centro de Estudios y Análisis del Delito durante el Periodo 2005-2021."/>
    <s v="Gráfico"/>
    <s v="Tortel comunal delitos género violencia hacia mujer mujeres víctimas intrafamiliar familiar aprehensiones denuncias casos policiales detenciones comuna"/>
    <s v="https://analytics.zoho.com/open-view/2395394000007123726?ZOHO_CRITERIA=%22Trasposicion_27.5%22.%22Cod_Comuna%22%3D11303"/>
    <x v="0"/>
    <s v="#1774B8656"/>
  </r>
  <r>
    <n v="268"/>
    <x v="0"/>
    <x v="0"/>
    <s v="Mujeres"/>
    <n v="13105"/>
    <x v="6"/>
    <x v="1"/>
    <x v="0"/>
    <x v="190"/>
    <x v="0"/>
    <x v="13"/>
    <s v="Periodo 2008-2020"/>
    <s v="Número de Casos Policiales"/>
    <s v="Centro de Estudios y Análisis del Delito (CEAD) de la Subsecretaría de Prevención del Delito"/>
    <s v="Frecuencia de Frecuencia Casos Policiales por Violación en El Bosque para el Periodo 2008-2020"/>
    <s v="Gráfico que muestra la frecuencia de Casos Policiales por Violación en El Bosque según datos recopilados desde el Subsecretaria de Prevención del Delito durante el Periodo 2008-2020."/>
    <s v="Gráfico de Evolución"/>
    <s v="El Bosque comunal delitos género violación mujer mujeres víctimas casos policiales"/>
    <s v="https://analytics.zoho.com/open-view/2395394000006792555?ZOHO_CRITERIA=%22Localiza%20CL%22.%22Codcom%22%3D13105"/>
    <x v="0"/>
    <s v="#1774B3604"/>
  </r>
  <r>
    <n v="269"/>
    <x v="0"/>
    <x v="0"/>
    <s v="Mujeres"/>
    <n v="13127"/>
    <x v="4"/>
    <x v="0"/>
    <x v="0"/>
    <x v="86"/>
    <x v="0"/>
    <x v="8"/>
    <s v="Periodo 2005-2021"/>
    <s v="Porcentaje"/>
    <s v="Centro de Estudios y Análisis del Delito (CEAD) de la Subsecretaría de Prevención del Delito"/>
    <s v="Variación Trimestral de Detenciones (%) por Violencia Intrafamiliar en Recoleta para el Periodo 2005-2021."/>
    <s v="Gráfico que muestra la variación trimestral de Detenciones (%) por Violencia Intrafamiliar en Recoleta según datos recopilados desde el Centro de Estudios y Análisis del Delito durante el Periodo 2005-2021."/>
    <s v="Gráfico de Evolución"/>
    <s v="Recoleta comunal delitos género violencia hacia mujer mujeres víctimas intrafamiliar familiar detenciones variación trimestral"/>
    <s v="https://analytics.zoho.com/open-view/2395394000007126218?ZOHO_CRITERIA=%22Trasposicion_27.5%22.%22Cod_Comuna%22%3D13127"/>
    <x v="0"/>
    <s v="#1774B10062"/>
  </r>
  <r>
    <n v="270"/>
    <x v="0"/>
    <x v="0"/>
    <s v="Mujeres"/>
    <n v="41"/>
    <x v="11"/>
    <x v="5"/>
    <x v="0"/>
    <x v="191"/>
    <x v="0"/>
    <x v="41"/>
    <s v="Periodo 2013-2019"/>
    <s v="Número de Sentencias"/>
    <s v="Poder Judicial"/>
    <s v="Sentencias Dictadas por Delitos Vinculados a la Mujer por Delito en el Juzgado de Garantía de Coronel para el Periodo 2013-2019"/>
    <s v="Gráfico que muestra la evolución anual de la frecuencia de Sentencias Dictadas por Delitos Vinculados a la Mujer por Delito en el Juzgado de Garantía de Coronel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41"/>
    <x v="0"/>
    <s v="#1774B537"/>
  </r>
  <r>
    <n v="271"/>
    <x v="0"/>
    <x v="0"/>
    <s v="Mujeres"/>
    <n v="1101"/>
    <x v="6"/>
    <x v="1"/>
    <x v="0"/>
    <x v="18"/>
    <x v="0"/>
    <x v="13"/>
    <s v="Periodo 2008-2020"/>
    <s v="Número de Casos Policiales"/>
    <s v="Centro de Estudios y Análisis del Delito (CEAD) de la Subsecretaría de Prevención del Delito"/>
    <s v="Frecuencia de Frecuencia Casos Policiales por Violación en Iquique para el Periodo 2008-2020"/>
    <s v="Gráfico que muestra la frecuencia de Casos Policiales por Violación en Iquique según datos recopilados desde el Subsecretaria de Prevención del Delito durante el Periodo 2008-2020."/>
    <s v="Gráfico de Evolución"/>
    <s v="Iquique comunal delitos género violación mujer mujeres víctimas casos policiales"/>
    <s v="https://analytics.zoho.com/open-view/2395394000006792555?ZOHO_CRITERIA=%22Localiza%20CL%22.%22Codcom%22%3D1101"/>
    <x v="0"/>
    <s v="#1774B3328"/>
  </r>
  <r>
    <n v="272"/>
    <x v="0"/>
    <x v="0"/>
    <s v="Mujeres"/>
    <n v="8"/>
    <x v="3"/>
    <x v="1"/>
    <x v="1"/>
    <x v="192"/>
    <x v="0"/>
    <x v="17"/>
    <s v="Año 2020"/>
    <s v="Tasa"/>
    <s v="Centro de Estudios y Análisis del Delito (CEAD) de la Subsecretaría de Prevención del Delito"/>
    <s v="Mapa de Tasas de Denuncias por Violación en la Región del Biobío por sus comunas para el Año 2020."/>
    <s v="Mapa que muestra la Tasa de Denuncias por Violación desagregada por comuna en la Región del Biobío, de acuerdo a los datos publicados por la Subsecretaria de Prevención del Delito de Chile para el Año 2020."/>
    <s v="Mapa de calor"/>
    <s v="Región del Biobío regional delitos género violación mujer mujeres víctimas denuncias comuna mapa tasa 100 mil habitantes"/>
    <s v="https://analytics.zoho.com/open-view/2395394000006844841?ZOHO_CRITERIA=%22Localiza%20CL%22.%22Codreg%22%3D8"/>
    <x v="0"/>
    <s v="#1774B2694"/>
  </r>
  <r>
    <n v="273"/>
    <x v="0"/>
    <x v="0"/>
    <s v="Mujeres"/>
    <n v="7201"/>
    <x v="0"/>
    <x v="1"/>
    <x v="0"/>
    <x v="14"/>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auquenes para el Periodo 2008-2020"/>
    <s v="Gráfico que muestra la frecuencia de Aprehensiones, Casos Policiales, Denuncias y  Detenciones por Violación en Cauquenes según datos recopilados desde el Subsecretaria de Prevención del Delito durante el Periodo 2008-2020."/>
    <s v="Gráfico de Evolución"/>
    <s v="Cauquenes comunal delitos género violación mujer mujeres víctimas aprehensiones casos policiales denuncias detenciones"/>
    <s v="https://analytics.zoho.com/open-view/2395394000006792678?ZOHO_CRITERIA=%22Localiza%20CL%22.%22Codcom%22%3D7201"/>
    <x v="0"/>
    <s v="#1774B4447"/>
  </r>
  <r>
    <n v="274"/>
    <x v="0"/>
    <x v="0"/>
    <s v="Mujeres"/>
    <n v="270108"/>
    <x v="12"/>
    <x v="6"/>
    <x v="2"/>
    <x v="113"/>
    <x v="0"/>
    <x v="42"/>
    <s v="Periodo 2014-2019"/>
    <s v="Número de Atenciones"/>
    <s v="Servicio Nacional de la Mujer y la Equidad de Género"/>
    <s v="Cantidad de mujeres atendidas en Centros de la Mujer por procedimiento, Periodo 2014-2019"/>
    <s v="Gráfico que muestra la cantidad de mujeres atendidas por procedimiento en Centros de la Mujer, de acuerdo a los datos publicados por el Servicio Nacional de la Mujer y la Equidad de Género de Chile para el Periodo 2014-2019."/>
    <s v="Gráfico"/>
    <s v="mujer mujeres género violencia minmeg sernameg ministerio de la mujer centro de la mujer delitos atenciones"/>
    <s v="https://analytics.zoho.com/open-view/2395394000006929198?ZOHO_CRITERIA=%22Trasposicion_27.14%22.%22Id_producto%22%20%3D%20270108%0A"/>
    <x v="0"/>
    <s v="#1774B49"/>
  </r>
  <r>
    <n v="275"/>
    <x v="0"/>
    <x v="0"/>
    <s v="Mujeres"/>
    <n v="14203"/>
    <x v="0"/>
    <x v="1"/>
    <x v="0"/>
    <x v="193"/>
    <x v="0"/>
    <x v="10"/>
    <s v="Periodo 2008-2020"/>
    <s v="Tasa"/>
    <s v="Centro de Estudios y Análisis del Delito (CEAD) de la Subsecretaría de Prevención del Delito"/>
    <s v="Tasa de Aprehensiones, Casos Policiales, Denuncias y Detenciones por Violación en Lago Ranco para el Periodo 2008-2020."/>
    <s v="Gráfico que muestra la Tasa de Aprehensiones, Casos Policiales, Denuncias y Detenciones por Violación por cada 100 mil habitantes en Lago Ranco según datos recolectados y calculados por al Subsecretaría de Prevención del Delito para el Periodo 2008-2020."/>
    <s v="Gráfico de Evolución"/>
    <s v="Lago Ranco comunal delitos género violación mujer mujeres víctimas aprehensiones casos policiales denuncias detenciones evolución tasa 100 mil habitantes"/>
    <s v="https://analytics.zoho.com/open-view/2395394000006850626?ZOHO_CRITERIA=%22Localiza%20CL%22.%22Codcom%22%3D14203"/>
    <x v="0"/>
    <s v="#1774B2649"/>
  </r>
  <r>
    <n v="276"/>
    <x v="0"/>
    <x v="0"/>
    <s v="Mujeres"/>
    <n v="8111"/>
    <x v="2"/>
    <x v="1"/>
    <x v="0"/>
    <x v="194"/>
    <x v="0"/>
    <x v="3"/>
    <s v="Periodo 2008-2020"/>
    <s v="Número de Aprehensiones"/>
    <s v="Centro de Estudios y Análisis del Delito (CEAD) de la Subsecretaría de Prevención del Delito"/>
    <s v="Frecuencia de Frecuencia Aprehensiones por Violación en Tomé para el Periodo 2008-2020"/>
    <s v="Gráfico que muestra la frecuencia de Aprehensiones por Violación en Tomé según datos recopilados desde el Subsecretaria de Prevención del Delito durante el Periodo 2008-2020."/>
    <s v="Gráfico de Evolución"/>
    <s v="Tomé comunal delitos género violación mujer mujeres víctimas aprehensiones"/>
    <s v="https://analytics.zoho.com/open-view/2395394000006792514?ZOHO_CRITERIA=%22Localiza%20CL%22.%22Codcom%22%3D8111"/>
    <x v="0"/>
    <s v="#1774B3148"/>
  </r>
  <r>
    <n v="277"/>
    <x v="0"/>
    <x v="0"/>
    <s v="Mujeres"/>
    <n v="5104"/>
    <x v="3"/>
    <x v="1"/>
    <x v="0"/>
    <x v="195"/>
    <x v="0"/>
    <x v="17"/>
    <s v="Periodo 2008-2020"/>
    <s v="Tasa"/>
    <s v="Centro de Estudios y Análisis del Delito (CEAD) de la Subsecretaría de Prevención del Delito"/>
    <s v="Tasa de Denuncias por Violación en Juan Fernández para el Periodo 2008-2020."/>
    <s v="Gráfico que muestra la Tasa de Denuncias por Violación por cada 100 mil habitantes en Juan Fernández según datos recolectados y calculados por al Subsecretaría de Prevención del Delito para el Periodo 2008-2020."/>
    <s v="Gráfico de Evolución"/>
    <s v="Juan Fernández comunal delitos género violación mujer mujeres víctimas denuncias evolución tasa 100 mil habitantes"/>
    <s v="https://analytics.zoho.com/open-view/2395394000006843824?ZOHO_CRITERIA=%22Localiza%20CL%22.%22Codcom%22%3D5104"/>
    <x v="0"/>
    <s v="#1774B1695"/>
  </r>
  <r>
    <n v="278"/>
    <x v="0"/>
    <x v="0"/>
    <s v="Mujeres"/>
    <n v="6306"/>
    <x v="3"/>
    <x v="0"/>
    <x v="0"/>
    <x v="196"/>
    <x v="0"/>
    <x v="14"/>
    <s v="Periodo 2005-2021"/>
    <s v="Número de Denuncias"/>
    <s v="Centro de Estudios y Análisis del Delito (CEAD) de la Subsecretaría de Prevención del Delito"/>
    <s v="Frecuencia de Denuncias por Violencia Intrafamiliar en Palmilla para el Periodo 2005-2021."/>
    <s v="Gráfico que muestra la frecuencia de las Denuncias por Violencia Intrafamiliar en Palmilla según datos recopilados desde el Centro de Estudios y Análsis del Delito durante el Periodo 2005-2021."/>
    <s v="Gráfico de Evolución"/>
    <s v="Palmilla comunal delitos género violencia hacia mujer mujeres víctimas intrafamiliar familiar denuncias comuna"/>
    <s v="https://analytics.zoho.com/open-view/2395394000007123492?ZOHO_CRITERIA=%22Trasposicion_27.5%22.%22Cod_Comuna%22%3D6306"/>
    <x v="0"/>
    <s v="#1774B7812"/>
  </r>
  <r>
    <n v="279"/>
    <x v="0"/>
    <x v="0"/>
    <s v="Mujeres"/>
    <n v="6104"/>
    <x v="3"/>
    <x v="1"/>
    <x v="0"/>
    <x v="25"/>
    <x v="0"/>
    <x v="14"/>
    <s v="Periodo 2008-2020"/>
    <s v="Número de Denuncias"/>
    <s v="Centro de Estudios y Análisis del Delito (CEAD) de la Subsecretaría de Prevención del Delito"/>
    <s v="Frecuencia de Frecuencia Denuncias por Violación en Coltauco para el Periodo 2008-2020"/>
    <s v="Gráfico que muestra la frecuencia de Denuncias por Violación en Coltauco según datos recopilados desde el Subsecretaria de Prevención del Delito durante el Periodo 2008-2020."/>
    <s v="Gráfico de Evolución"/>
    <s v="Coltauco comunal delitos género violación mujer mujeres víctimas denuncias"/>
    <s v="https://analytics.zoho.com/open-view/2395394000006792596?ZOHO_CRITERIA=%22Localiza%20CL%22.%22Codcom%22%3D6104"/>
    <x v="0"/>
    <s v="#1774B3748"/>
  </r>
  <r>
    <n v="280"/>
    <x v="0"/>
    <x v="0"/>
    <s v="Mujeres"/>
    <n v="5101"/>
    <x v="4"/>
    <x v="0"/>
    <x v="0"/>
    <x v="188"/>
    <x v="0"/>
    <x v="8"/>
    <s v="Periodo 2005-2021"/>
    <s v="Porcentaje"/>
    <s v="Centro de Estudios y Análisis del Delito (CEAD) de la Subsecretaría de Prevención del Delito"/>
    <s v="Variación Trimestral de Detenciones (%) por Violencia Intrafamiliar en Valparaíso para el Periodo 2005-2021."/>
    <s v="Gráfico que muestra la variación trimestral de Detenciones (%) por Violencia Intrafamiliar en Valparaíso según datos recopilados desde el Centro de Estudios y Análisis del Delito durante el Periodo 2005-2021."/>
    <s v="Gráfico de Evolución"/>
    <s v="Valparaíso comunal delitos género violencia hacia mujer mujeres víctimas intrafamiliar familiar detenciones variación trimestral"/>
    <s v="https://analytics.zoho.com/open-view/2395394000007126218?ZOHO_CRITERIA=%22Trasposicion_27.5%22.%22Cod_Comuna%22%3D5101"/>
    <x v="0"/>
    <s v="#1774B9803"/>
  </r>
  <r>
    <n v="281"/>
    <x v="0"/>
    <x v="0"/>
    <s v="Mujeres"/>
    <n v="13132"/>
    <x v="0"/>
    <x v="1"/>
    <x v="0"/>
    <x v="30"/>
    <x v="0"/>
    <x v="20"/>
    <s v="Periodo 2008-2020"/>
    <s v="Porcentaje "/>
    <s v="Centro de Estudios y Análisis del Delito (CEAD) de la Subsecretaría de Prevención del Delito"/>
    <s v="Variación anual de Tasa de Aprehensiones, Casos Policiales, Denuncias y Detenciones (%) por Violación en Vitacura para el Periodo 2008-2020"/>
    <s v="Gráfico que muestra la variación anual (%) de la Tasa por cada 100 mil habitantes de  Aprehensiones, Casos Policiales, Denuncias y Detenciones por Violaciones en Vitacura según datos recopilados desde la Subsecretaria de Prevención del Delito durante el Periodo 2008-2020."/>
    <s v="Gráfico de Evolución"/>
    <s v="Vitacura comunal delitos género violación mujer mujeres víctimas aprehensiones casos policiales denuncias detenciones variación tasa 100 mil habitantes"/>
    <s v="https://analytics.zoho.com/open-view/2395394000006850667?ZOHO_CRITERIA=%22Localiza%20CL%22.%22Codcom%22%3D13132"/>
    <x v="0"/>
    <s v="#1774B6674"/>
  </r>
  <r>
    <n v="282"/>
    <x v="0"/>
    <x v="0"/>
    <s v="Mujeres"/>
    <n v="4"/>
    <x v="11"/>
    <x v="5"/>
    <x v="1"/>
    <x v="99"/>
    <x v="0"/>
    <x v="43"/>
    <s v="Periodo 2013-2019"/>
    <s v="Porcentaje"/>
    <s v="Poder Judicial"/>
    <s v="Variación Trimestral de Sentencias Dictadas (%) en la Región de Coquimbo por Delito, durante el Periodo 2013-2019"/>
    <s v="El gráfico muestra la tendencia de la Variación Trimestral de Sentencias Dictadas (%) en la Región de Coquimbo por Delito, durante el Periodo 2013-2019 de acuerdo a datos provenientes del Poder Judicial de Chile."/>
    <s v="Gráfico de Evolución"/>
    <s v="sociedad delincuencia delitos frecuencia sentencias juzgado garantía mujer violencia coquimbo"/>
    <s v="https://analytics.zoho.com/open-view/2395394000007158366?ZOHO_CRITERIA=%22Localiza%20CL%22.%22Codreg%22%3D4"/>
    <x v="0"/>
    <s v="#1774B614"/>
  </r>
  <r>
    <n v="283"/>
    <x v="0"/>
    <x v="0"/>
    <s v="Mujeres"/>
    <n v="6117"/>
    <x v="2"/>
    <x v="1"/>
    <x v="0"/>
    <x v="151"/>
    <x v="0"/>
    <x v="19"/>
    <s v="Periodo 2008-2020"/>
    <s v="Tasa"/>
    <s v="Centro de Estudios y Análisis del Delito (CEAD) de la Subsecretaría de Prevención del Delito"/>
    <s v="Tasa de Aprehensiones por Violación en San Vicente para el Periodo 2008-2020."/>
    <s v="Gráfico que muestra la Tasa de Aprehensiones por Violación por cada 100 mil habitantes en San Vicente según datos recolectados y calculados por al Subsecretaría de Prevención del Delito para el Periodo 2008-2020."/>
    <s v="Gráfico de Evolución"/>
    <s v="San Vicente comunal delitos género violación mujer mujeres víctimas aprehensiones evolución tasa 100 mil habitantes"/>
    <s v="https://analytics.zoho.com/open-view/2395394000006843662?ZOHO_CRITERIA=%22Localiza%20CL%22.%22Codcom%22%3D6117"/>
    <x v="0"/>
    <s v="#1774B1079"/>
  </r>
  <r>
    <n v="284"/>
    <x v="0"/>
    <x v="0"/>
    <s v="Mujeres"/>
    <n v="15101"/>
    <x v="3"/>
    <x v="0"/>
    <x v="0"/>
    <x v="197"/>
    <x v="0"/>
    <x v="14"/>
    <s v="Periodo 2005-2021"/>
    <s v="Número de Denuncias"/>
    <s v="Centro de Estudios y Análisis del Delito (CEAD) de la Subsecretaría de Prevención del Delito"/>
    <s v="Frecuencia de Denuncias por Violencia Intrafamiliar en Arica para el Periodo 2005-2021."/>
    <s v="Gráfico que muestra la frecuencia de las Denuncias por Violencia Intrafamiliar en Arica según datos recopilados desde el Centro de Estudios y Análsis del Delito durante el Periodo 2005-2021."/>
    <s v="Gráfico de Evolución"/>
    <s v="Arica comunal delitos género violencia hacia mujer mujeres víctimas intrafamiliar familiar denuncias comuna"/>
    <s v="https://analytics.zoho.com/open-view/2395394000007123492?ZOHO_CRITERIA=%22Trasposicion_27.5%22.%22Cod_Comuna%22%3D15101"/>
    <x v="0"/>
    <s v="#1774B8046"/>
  </r>
  <r>
    <n v="285"/>
    <x v="0"/>
    <x v="0"/>
    <s v="Mujeres"/>
    <n v="13116"/>
    <x v="0"/>
    <x v="0"/>
    <x v="0"/>
    <x v="198"/>
    <x v="0"/>
    <x v="2"/>
    <s v="Periodo 2005-2021"/>
    <s v="Porcentaje "/>
    <s v="Centro de Estudios y Análisis del Delito (CEAD) de la Subsecretaría de Prevención del Delito"/>
    <s v="Variación Trimestral de Aprehensiones, Casos policiales, Denuncias y Detenciones (%) en Lo Espejo para el Periodo 2005-2021."/>
    <s v="Gráfico que muestra la variación trimestral de Aprehensiones, Casos Policiales, Denuncias y Detenciones (%) por Violencia Intrafamiliar en Lo Espejo según datos recopilados desde el Centro de Estudios y Análisis del Delito durante el Periodo 2005-2021."/>
    <s v="Gráfico de Evolución"/>
    <s v="Lo Espejo comunal delitos género violencia hacia mujer mujeres víctimas intrafamiliar familiar aprehensiones casos policiales denuncias detenciones variación trimestral"/>
    <s v="https://analytics.zoho.com/open-view/2395394000007126407?ZOHO_CRITERIA=%22Trasposicion_27.5%22.%22Cod_Comuna%22%3D13116"/>
    <x v="0"/>
    <s v="#1774B10394"/>
  </r>
  <r>
    <n v="286"/>
    <x v="0"/>
    <x v="0"/>
    <s v="Mujeres"/>
    <n v="4302"/>
    <x v="6"/>
    <x v="0"/>
    <x v="0"/>
    <x v="199"/>
    <x v="0"/>
    <x v="13"/>
    <s v="Periodo 2005-2021"/>
    <s v="Número de Casos Policiales"/>
    <s v="Centro de Estudios y Análisis del Delito (CEAD) de la Subsecretaría de Prevención del Delito"/>
    <s v="Frecuencia de Casos Policiales por Violencia Intrafamiliar en Combarbalá para el Periodo 2005-2021."/>
    <s v="Gráfico que muestra la frecuencia de Casos Policiales por Violencia Intrafamiliar en Combarbalá según datos recopilados desde el Centro de Estudios y Análsis del Delito durante el Periodo 2005-2021."/>
    <s v="Gráfico de Evolución"/>
    <s v="Combarbalá comunal delitos género violencia hacia mujer mujeres víctimas intrafamiliar familiar casos policiales comuna"/>
    <s v="https://analytics.zoho.com/open-view/2395394000007123412?ZOHO_CRITERIA=%22Trasposicion_27.5%22.%22Cod_Comuna%22%3D4302"/>
    <x v="0"/>
    <s v="#1774B7398"/>
  </r>
  <r>
    <n v="287"/>
    <x v="0"/>
    <x v="0"/>
    <s v="Mujeres"/>
    <n v="5109"/>
    <x v="0"/>
    <x v="0"/>
    <x v="0"/>
    <x v="101"/>
    <x v="0"/>
    <x v="2"/>
    <s v="Periodo 2005-2021"/>
    <s v="Porcentaje "/>
    <s v="Centro de Estudios y Análisis del Delito (CEAD) de la Subsecretaría de Prevención del Delito"/>
    <s v="Variación Trimestral de Aprehensiones, Casos policiales, Denuncias y Detenciones (%) en Viña del Mar para el Periodo 2005-2021."/>
    <s v="Gráfico que muestra la variación trimestral de Aprehensiones, Casos Policiales, Denuncias y Detenciones (%) por Violencia Intrafamiliar en Viña del Mar según datos recopilados desde el Centro de Estudios y Análisis del Delito durante el Periodo 2005-2021."/>
    <s v="Gráfico de Evolución"/>
    <s v="Viña del Mar comunal delitos género violencia hacia mujer mujeres víctimas intrafamiliar familiar aprehensiones casos policiales denuncias detenciones variación trimestral"/>
    <s v="https://analytics.zoho.com/open-view/2395394000007126407?ZOHO_CRITERIA=%22Trasposicion_27.5%22.%22Cod_Comuna%22%3D5109"/>
    <x v="0"/>
    <s v="#1774B10150"/>
  </r>
  <r>
    <n v="288"/>
    <x v="0"/>
    <x v="0"/>
    <s v="Mujeres"/>
    <n v="8313"/>
    <x v="4"/>
    <x v="1"/>
    <x v="0"/>
    <x v="200"/>
    <x v="0"/>
    <x v="6"/>
    <s v="Periodo 2008-2020"/>
    <s v="Tasa"/>
    <s v="Centro de Estudios y Análisis del Delito (CEAD) de la Subsecretaría de Prevención del Delito"/>
    <s v="Tasa de Detenciones por Violación en Yumbel para el Periodo 2008-2020."/>
    <s v="Gráfico que muestra la Tasa de Detenciones por Violación por cada 100 mil habitantes en Yumbel según datos recolectados y calculados por al Subsecretaría de Prevención del Delito para el Periodo 2008-2020."/>
    <s v="Gráfico de Evolución"/>
    <s v="Yumbel comunal delitos género violación mujer mujeres víctimas detenciones evolución tasa 100 mil habitantes"/>
    <s v="https://analytics.zoho.com/open-view/2395394000006843853?ZOHO_CRITERIA=%22Localiza%20CL%22.%22Codcom%22%3D8313"/>
    <x v="0"/>
    <s v="#1774B2152"/>
  </r>
  <r>
    <n v="289"/>
    <x v="0"/>
    <x v="0"/>
    <s v="Mujeres"/>
    <n v="7407"/>
    <x v="0"/>
    <x v="1"/>
    <x v="0"/>
    <x v="3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Villa Alegre para el Periodo 2008-2020"/>
    <s v="Gráfico que muestra la frecuencia de Aprehensiones, Casos Policiales, Denuncias y  Detenciones por Violación en Villa Alegre según datos recopilados desde el Subsecretaria de Prevención del Delito durante el Periodo 2008-2020."/>
    <s v="Gráfico de Evolución"/>
    <s v="Villa Alegre comunal delitos género violación mujer mujeres víctimas aprehensiones casos policiales denuncias detenciones"/>
    <s v="https://analytics.zoho.com/open-view/2395394000006792678?ZOHO_CRITERIA=%22Localiza%20CL%22.%22Codcom%22%3D7407"/>
    <x v="0"/>
    <s v="#1774B4465"/>
  </r>
  <r>
    <n v="290"/>
    <x v="0"/>
    <x v="0"/>
    <s v="Mujeres"/>
    <n v="15201"/>
    <x v="0"/>
    <x v="1"/>
    <x v="0"/>
    <x v="201"/>
    <x v="0"/>
    <x v="20"/>
    <s v="Periodo 2008-2020"/>
    <s v="Porcentaje "/>
    <s v="Centro de Estudios y Análisis del Delito (CEAD) de la Subsecretaría de Prevención del Delito"/>
    <s v="Variación anual de Tasa de Aprehensiones, Casos Policiales, Denuncias y Detenciones (%) por Violación en Putre para el Periodo 2008-2020"/>
    <s v="Gráfico que muestra la variación anual (%) de la Tasa por cada 100 mil habitantes de  Aprehensiones, Casos Policiales, Denuncias y Detenciones por Violaciones en Putre según datos recopilados desde la Subsecretaria de Prevención del Delito durante el Periodo 2008-2020."/>
    <s v="Gráfico de Evolución"/>
    <s v="Putre comunal delitos género violación mujer mujeres víctimas aprehensiones casos policiales denuncias detenciones variación tasa 100 mil habitantes"/>
    <s v="https://analytics.zoho.com/open-view/2395394000006850667?ZOHO_CRITERIA=%22Localiza%20CL%22.%22Codcom%22%3D15201"/>
    <x v="0"/>
    <s v="#1774B6709"/>
  </r>
  <r>
    <n v="291"/>
    <x v="0"/>
    <x v="0"/>
    <s v="Mujeres"/>
    <n v="13503"/>
    <x v="3"/>
    <x v="1"/>
    <x v="0"/>
    <x v="95"/>
    <x v="0"/>
    <x v="14"/>
    <s v="Periodo 2008-2020"/>
    <s v="Número de Denuncias"/>
    <s v="Centro de Estudios y Análisis del Delito (CEAD) de la Subsecretaría de Prevención del Delito"/>
    <s v="Frecuencia de Frecuencia Denuncias por Violación en Curacaví para el Periodo 2008-2020"/>
    <s v="Gráfico que muestra la frecuencia de Denuncias por Violación en Curacaví según datos recopilados desde el Subsecretaria de Prevención del Delito durante el Periodo 2008-2020."/>
    <s v="Gráfico de Evolución"/>
    <s v="Curacaví comunal delitos género violación mujer mujeres víctimas denuncias"/>
    <s v="https://analytics.zoho.com/open-view/2395394000006792596?ZOHO_CRITERIA=%22Localiza%20CL%22.%22Codcom%22%3D13503"/>
    <x v="0"/>
    <s v="#1774B3983"/>
  </r>
  <r>
    <n v="292"/>
    <x v="0"/>
    <x v="0"/>
    <s v="Mujeres"/>
    <n v="8304"/>
    <x v="2"/>
    <x v="0"/>
    <x v="0"/>
    <x v="202"/>
    <x v="0"/>
    <x v="11"/>
    <s v="Periodo 2005-2021"/>
    <s v="Porcentaje"/>
    <s v="Centro de Estudios y Análisis del Delito (CEAD) de la Subsecretaría de Prevención del Delito"/>
    <s v="Variación Trimestral de Aprehensiones (%) por Violencia Intrafamiliar en Laja para el Periodo 2005-2021."/>
    <s v="Gráfico que muestra la variación trimestral de Aprehensiones (%) por Violencia Intrafamiliar en Laja  según datos recopilados desde el Centro de Estudios y Análisis del Delito durante el Periodo 2005-2021."/>
    <s v="Gráfico de Evolución"/>
    <s v="Laja comunal delitos género violencia hacia mujer mujeres víctimas intrafamiliar familiar aprehensiones variación trimestral"/>
    <s v="https://analytics.zoho.com/open-view/2395394000007123879?ZOHO_CRITERIA=%22Trasposicion_27.5%22.%22Cod_Comuna%22%3D8304"/>
    <x v="0"/>
    <s v="#1774B8899"/>
  </r>
  <r>
    <n v="293"/>
    <x v="0"/>
    <x v="0"/>
    <s v="Mujeres"/>
    <n v="8305"/>
    <x v="0"/>
    <x v="1"/>
    <x v="0"/>
    <x v="20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Mulchén para el Periodo 2008-2020"/>
    <s v="Gráfico que muestra la frecuencia de Aprehensiones, Casos Policiales, Denuncias y  Detenciones por Violación en Mulchén según datos recopilados desde el Subsecretaria de Prevención del Delito durante el Periodo 2008-2020."/>
    <s v="Gráfico de Evolución"/>
    <s v="Mulchén comunal delitos género violación mujer mujeres víctimas aprehensiones casos policiales denuncias detenciones"/>
    <s v="https://analytics.zoho.com/open-view/2395394000006792678?ZOHO_CRITERIA=%22Localiza%20CL%22.%22Codcom%22%3D8305"/>
    <x v="0"/>
    <s v="#1774B4490"/>
  </r>
  <r>
    <n v="294"/>
    <x v="0"/>
    <x v="0"/>
    <s v="Mujeres"/>
    <n v="7309"/>
    <x v="3"/>
    <x v="1"/>
    <x v="0"/>
    <x v="204"/>
    <x v="0"/>
    <x v="4"/>
    <s v="Periodo 2008-2020"/>
    <s v="Porcentaje "/>
    <s v="Centro de Estudios y Análisis del Delito (CEAD) de la Subsecretaría de Prevención del Delito"/>
    <s v="Variación Trimestral de Denuncias (%) por Violación en Vichuquén para el Periodo 2008-2020"/>
    <s v="Gráfico que muestra la variación trimestral de Denuncias (%) por Violaciones en Vichuquén según datos recopilados desde la Subsecretaria de Prevención del Delito durante el Periodo 2008-2020."/>
    <s v="Gráfico de Evolución"/>
    <s v="Vichuquén comunal delitos género violación mujer mujeres víctimas denuncias variación trimestral"/>
    <s v="https://analytics.zoho.com/open-view/2395394000008633066?ZOHO_CRITERIA=%22Trasposicion_27.6%22.%22Cod_comuna%22%3D7309"/>
    <x v="0"/>
    <s v="#1774B5432"/>
  </r>
  <r>
    <n v="295"/>
    <x v="0"/>
    <x v="0"/>
    <s v="Mujeres"/>
    <n v="4204"/>
    <x v="2"/>
    <x v="0"/>
    <x v="0"/>
    <x v="205"/>
    <x v="0"/>
    <x v="11"/>
    <s v="Periodo 2005-2021"/>
    <s v="Porcentaje"/>
    <s v="Centro de Estudios y Análisis del Delito (CEAD) de la Subsecretaría de Prevención del Delito"/>
    <s v="Variación Trimestral de Aprehensiones (%) por Violencia Intrafamiliar en Salamanca para el Periodo 2005-2021."/>
    <s v="Gráfico que muestra la variación trimestral de Aprehensiones (%) por Violencia Intrafamiliar en Salamanca  según datos recopilados desde el Centro de Estudios y Análisis del Delito durante el Periodo 2005-2021."/>
    <s v="Gráfico de Evolución"/>
    <s v="Salamanca comunal delitos género violencia hacia mujer mujeres víctimas intrafamiliar familiar aprehensiones variación trimestral"/>
    <s v="https://analytics.zoho.com/open-view/2395394000007123879?ZOHO_CRITERIA=%22Trasposicion_27.5%22.%22Cod_Comuna%22%3D4204"/>
    <x v="0"/>
    <s v="#1774B8770"/>
  </r>
  <r>
    <n v="296"/>
    <x v="0"/>
    <x v="0"/>
    <s v="Mujeres"/>
    <n v="13114"/>
    <x v="7"/>
    <x v="2"/>
    <x v="0"/>
    <x v="129"/>
    <x v="0"/>
    <x v="16"/>
    <s v="Años 2012, 2017 y 2020"/>
    <s v="Número de Casos"/>
    <s v="Centro de Estudios y Análisis del Delito (CEAD) e Instituto Nacional de Estadísticas (INE)"/>
    <s v="Frecuencia según ocurrencia de Violencia Económica en Las Condes para los años 2012, 2017 y 2020."/>
    <s v="Gráfico que muestra la Frecuencia según ocurrencia de Violencia Económica en Las Condes los años 2012, 2017 y 2020 según datos de las encuestas ENVIF-VCM realizadas por el Instituto Nacional de Estadísticas (INE) y el Centro de Estudios y Análisis del Delito (CEAD)."/>
    <s v="Gráfico de Evolución"/>
    <s v="Las Condes comunal violencia económica intrafamiliar vif mujeres mujer encuesta envif cead ine víctima padecer sufrir"/>
    <s v="https://analytics.zoho.com/open-view/2395394000007264102?ZOHO_CRITERIA=%22Trasposicion_27.9%22.%22C%C3%B3digo%20Comuna%22%3D13114"/>
    <x v="0"/>
    <s v="#1774B11163"/>
  </r>
  <r>
    <n v="297"/>
    <x v="0"/>
    <x v="0"/>
    <s v="Mujeres"/>
    <n v="5101"/>
    <x v="4"/>
    <x v="1"/>
    <x v="0"/>
    <x v="188"/>
    <x v="0"/>
    <x v="6"/>
    <s v="Periodo 2008-2020"/>
    <s v="Tasa"/>
    <s v="Centro de Estudios y Análisis del Delito (CEAD) de la Subsecretaría de Prevención del Delito"/>
    <s v="Tasa de Detenciones por Violación en Valparaíso para el Periodo 2008-2020."/>
    <s v="Gráfico que muestra la Tasa de Detenciones por Violación por cada 100 mil habitantes en Valparaíso según datos recolectados y calculados por al Subsecretaría de Prevención del Delito para el Periodo 2008-2020."/>
    <s v="Gráfico de Evolución"/>
    <s v="Valparaíso comunal delitos género violación mujer mujeres víctimas detenciones evolución tasa 100 mil habitantes"/>
    <s v="https://analytics.zoho.com/open-view/2395394000006843853?ZOHO_CRITERIA=%22Localiza%20CL%22.%22Codcom%22%3D5101"/>
    <x v="0"/>
    <s v="#1774B2024"/>
  </r>
  <r>
    <n v="298"/>
    <x v="0"/>
    <x v="0"/>
    <s v="Mujeres"/>
    <n v="9116"/>
    <x v="0"/>
    <x v="1"/>
    <x v="0"/>
    <x v="206"/>
    <x v="0"/>
    <x v="2"/>
    <s v="Periodo 2008-2020"/>
    <s v="Porcentaje "/>
    <s v="Centro de Estudios y Análisis del Delito (CEAD) de la Subsecretaría de Prevención del Delito"/>
    <s v="Variación Trimestral de Aprehensiones, Casos policiales, Denuncias y Detenciones (%) por Violación en Saavedra para el Periodo 2008-2020"/>
    <s v="Gráfico que muestra la variación trimestral de Aprehensiones, Casos Policiales, Denuncias y Detenciones (%) por Violaciones en Saavedra según datos recopilados desde la Subsecretaria de Prevención del Delito durante el Periodo 2008-2020."/>
    <s v="Gráfico de Evolución"/>
    <s v="Saavedra comunal delitos género violación mujer mujeres víctimas aprehensiones casos policiales denuncias detenciones variación trimestral"/>
    <s v="https://analytics.zoho.com/open-view/2395394000008633146?ZOHO_CRITERIA=%22Trasposicion_27.6%22.%22Cod_comuna%22%3D9116"/>
    <x v="0"/>
    <s v="#1774B6143"/>
  </r>
  <r>
    <n v="299"/>
    <x v="0"/>
    <x v="0"/>
    <s v="Mujeres"/>
    <n v="6203"/>
    <x v="5"/>
    <x v="2"/>
    <x v="0"/>
    <x v="207"/>
    <x v="0"/>
    <x v="7"/>
    <s v="Años 2012, 2017 y 2020"/>
    <s v="Número de Casos"/>
    <s v="Centro de Estudios y Análisis del Delito (CEAD) e Instituto Nacional de Estadísticas (INE)"/>
    <s v="Frecuencia de Casos de Violencia Económica y Variación Anual en Litueche para los años 2012, 2017 y 2020."/>
    <s v="Gráfico que muestra la Frecuencia de Casos de Violencia Económica por año en Litueche para los años 2012, 2017 y 2020 según datos de las encuestas ENVIF-VCM realizadas por el Instituto Nacional de Estadísticas (INE) y el Centro de Estudios y Análisis del Delito (CEAD)."/>
    <s v="Gráfico de Evolución"/>
    <s v="Litueche comunal violencia económica intrafamiliar vif mujeres mujer encuesta envif cead ine evolución variación anual"/>
    <s v="https://analytics.zoho.com/open-view/2395394000007264522?ZOHO_CRITERIA=%22Trasposicion_27.9%22.%22C%C3%B3digo%20Comuna%22%3D6203"/>
    <x v="0"/>
    <s v="#1774B10654"/>
  </r>
  <r>
    <n v="300"/>
    <x v="0"/>
    <x v="0"/>
    <s v="Mujeres"/>
    <n v="10306"/>
    <x v="0"/>
    <x v="0"/>
    <x v="0"/>
    <x v="208"/>
    <x v="0"/>
    <x v="0"/>
    <s v="Periodo 2005-2021"/>
    <s v="Porcentaje"/>
    <s v="Centro de Estudios y Análisis del Delito (CEAD) de la Subsecretaría de Prevención del Delito"/>
    <s v="Proporción de Aprehensiones, Casos Policiales, Denuncias y Detenciones por Violencia Intrafamiliar en San Juan de La Costa para el Periodo 2005-2021."/>
    <s v="Gráfico que muestra la proporción y cantidad de Aprehensiones, Casos policiales, Denuncias y Detenciones por Violencia Intrafamiliar en San Juan de La Costa según datos recopilados desde el Centro de Estudios y Análisis del Delito durante el Periodo 2005-2021."/>
    <s v="Gráfico"/>
    <s v="San Juan de La Costa comunal delitos género violencia hacia mujer mujeres víctimas intrafamiliar familiar aprehensiones denuncias casos policiales detenciones comuna"/>
    <s v="https://analytics.zoho.com/open-view/2395394000007123726?ZOHO_CRITERIA=%22Trasposicion_27.5%22.%22Cod_Comuna%22%3D10306"/>
    <x v="0"/>
    <s v="#1774B8643"/>
  </r>
  <r>
    <n v="301"/>
    <x v="0"/>
    <x v="0"/>
    <s v="Mujeres"/>
    <n v="1"/>
    <x v="14"/>
    <x v="4"/>
    <x v="1"/>
    <x v="78"/>
    <x v="0"/>
    <x v="44"/>
    <s v="Periodo 2010-2021"/>
    <s v="Número de víctimas"/>
    <s v="Ministerio de la Mujer y Equidad de Género"/>
    <s v="Frecuencia de casos de femicidio según rango de edad en la Región de Tarapacá, Periodo 2010-2021"/>
    <s v="Gráfico que muestra la Cantidad de víctimas por rango de edad en la Región de Tarapacá para el Periodo 2010-2021, según datos recopilados desde el Ministerio de la Mujer y Equidad de Género."/>
    <s v="Gráfico de Evolución"/>
    <s v="Región de Tarapacá femicidios víctimas violencia mujer frecuencia cantidad número casos rango edad etario"/>
    <s v="https://analytics.zoho.com/open-view/2395394000009041446?ZOHO_CRITERIA=%22Localiza%20CL%22.%22Codreg%22%3D1"/>
    <x v="0"/>
    <s v="#1774B11348"/>
  </r>
  <r>
    <n v="302"/>
    <x v="0"/>
    <x v="0"/>
    <s v="Mujeres"/>
    <n v="6102"/>
    <x v="0"/>
    <x v="0"/>
    <x v="0"/>
    <x v="143"/>
    <x v="0"/>
    <x v="0"/>
    <s v="Periodo 2005-2021"/>
    <s v="Porcentaje"/>
    <s v="Centro de Estudios y Análisis del Delito (CEAD) de la Subsecretaría de Prevención del Delito"/>
    <s v="Proporción de Aprehensiones, Casos Policiales, Denuncias y Detenciones por Violencia Intrafamiliar en Codegua para el Periodo 2005-2021."/>
    <s v="Gráfico que muestra la proporción y cantidad de Aprehensiones, Casos policiales, Denuncias y Detenciones por Violencia Intrafamiliar en Codegua según datos recopilados desde el Centro de Estudios y Análisis del Delito durante el Periodo 2005-2021."/>
    <s v="Gráfico"/>
    <s v="Codegua comunal delitos género violencia hacia mujer mujeres víctimas intrafamiliar familiar aprehensiones denuncias casos policiales detenciones comuna"/>
    <s v="https://analytics.zoho.com/open-view/2395394000007123726?ZOHO_CRITERIA=%22Trasposicion_27.5%22.%22Cod_Comuna%22%3D6102"/>
    <x v="0"/>
    <s v="#1774B8471"/>
  </r>
  <r>
    <n v="303"/>
    <x v="0"/>
    <x v="0"/>
    <s v="Mujeres"/>
    <n v="10404"/>
    <x v="2"/>
    <x v="0"/>
    <x v="0"/>
    <x v="209"/>
    <x v="0"/>
    <x v="11"/>
    <s v="Periodo 2005-2021"/>
    <s v="Porcentaje"/>
    <s v="Centro de Estudios y Análisis del Delito (CEAD) de la Subsecretaría de Prevención del Delito"/>
    <s v="Variación Trimestral de Aprehensiones (%) por Violencia Intrafamiliar en Palena para el Periodo 2005-2021."/>
    <s v="Gráfico que muestra la variación trimestral de Aprehensiones (%) por Violencia Intrafamiliar en Palena  según datos recopilados desde el Centro de Estudios y Análisis del Delito durante el Periodo 2005-2021."/>
    <s v="Gráfico de Evolución"/>
    <s v="Palena comunal delitos género violencia hacia mujer mujeres víctimas intrafamiliar familiar aprehensiones variación trimestral"/>
    <s v="https://analytics.zoho.com/open-view/2395394000007123879?ZOHO_CRITERIA=%22Trasposicion_27.5%22.%22Cod_Comuna%22%3D10404"/>
    <x v="0"/>
    <s v="#1774B8992"/>
  </r>
  <r>
    <n v="304"/>
    <x v="0"/>
    <x v="0"/>
    <s v="Mujeres"/>
    <n v="13"/>
    <x v="5"/>
    <x v="4"/>
    <x v="1"/>
    <x v="13"/>
    <x v="0"/>
    <x v="45"/>
    <s v="Periodo 2010-2021"/>
    <s v="Porcentaje"/>
    <s v="Ministerio de la Mujer y Equidad de Género"/>
    <s v="Variación Anual Número de Femicidios informados por el Ministerio de la Mujer y Equidad de Género en la Región Metropolitana durante el Periodo 2010-2021."/>
    <s v="Gráfico que muestra la Variación Anual (%) del número de femicidios en la Región Metropolitana de acuerdo a los datos publicados por el Ministerio de la Mujer y Equidad de Género de Chile para el Periodo 2010-2021."/>
    <s v="Gráfico de Evolución"/>
    <s v="Región Metropolitana regional comuna femicidios delitos género violencia mujer mujeres casos víctimas minmeg ministerio variación anual"/>
    <s v="https://analytics.zoho.com/open-view/2395394000006713064?ZOHO_CRITERIA=%22Femicidios%22.%22Codreg%22%3D13"/>
    <x v="0"/>
    <s v="#1774B6788"/>
  </r>
  <r>
    <n v="305"/>
    <x v="0"/>
    <x v="0"/>
    <s v="Mujeres"/>
    <n v="16"/>
    <x v="5"/>
    <x v="4"/>
    <x v="1"/>
    <x v="156"/>
    <x v="0"/>
    <x v="45"/>
    <s v="Periodo 2010-2021"/>
    <s v="Porcentaje"/>
    <s v="Ministerio de la Mujer y Equidad de Género"/>
    <s v="Variación Anual Número de Femicidios informados por el Ministerio de la Mujer y Equidad de Género en la Región de Ñuble durante el Periodo 2010-2021."/>
    <s v="Gráfico que muestra la Variación Anual (%) del número de femicidios en la Región de Ñuble de acuerdo a los datos publicados por el Ministerio de la Mujer y Equidad de Género de Chile para el Periodo 2010-2021."/>
    <s v="Gráfico de Evolución"/>
    <s v="Región de Ñuble regional comuna femicidios delitos género violencia mujer mujeres casos víctimas minmeg ministerio variación anual"/>
    <s v="https://analytics.zoho.com/open-view/2395394000006713064?ZOHO_CRITERIA=%22Femicidios%22.%22Codreg%22%3D16"/>
    <x v="0"/>
    <s v="#1774B6791"/>
  </r>
  <r>
    <n v="306"/>
    <x v="0"/>
    <x v="0"/>
    <s v="Mujeres"/>
    <n v="9207"/>
    <x v="6"/>
    <x v="1"/>
    <x v="0"/>
    <x v="210"/>
    <x v="0"/>
    <x v="12"/>
    <s v="Periodo 2008-2020"/>
    <s v="Porcentaje "/>
    <s v="Centro de Estudios y Análisis del Delito (CEAD) de la Subsecretaría de Prevención del Delito"/>
    <s v="Variación Trimestral de Casos Policiales (%) por Violación en Lumaco para el Periodo 2008-2020"/>
    <s v="Gráfico que muestra la variación trimestral de Casos Policiales (%) por Violaciones en Lumaco según datos recopilados desde la Subsecretaria de Prevención del Delito durante el Periodo 2008-2020."/>
    <s v="Gráfico de Evolución"/>
    <s v="Lumaco comunal delitos género violación mujer mujeres víctimas casos policiales variación trimestral"/>
    <s v="https://analytics.zoho.com/open-view/2395394000008633026?ZOHO_CRITERIA=%22Trasposicion_27.6%22.%22Cod_comuna%22%3D9207"/>
    <x v="0"/>
    <s v="#1774B5186"/>
  </r>
  <r>
    <n v="307"/>
    <x v="0"/>
    <x v="0"/>
    <s v="Mujeres"/>
    <n v="16107"/>
    <x v="3"/>
    <x v="1"/>
    <x v="0"/>
    <x v="185"/>
    <x v="0"/>
    <x v="4"/>
    <s v="Periodo 2008-2020"/>
    <s v="Porcentaje "/>
    <s v="Centro de Estudios y Análisis del Delito (CEAD) de la Subsecretaría de Prevención del Delito"/>
    <s v="Variación Trimestral de Denuncias (%) por Violación en Quillón para el Periodo 2008-2020"/>
    <s v="Gráfico que muestra la variación trimestral de Denuncias (%) por Violaciones en Quillón según datos recopilados desde la Subsecretaria de Prevención del Delito durante el Periodo 2008-2020."/>
    <s v="Gráfico de Evolución"/>
    <s v="Quillón comunal delitos género violación mujer mujeres víctimas denuncias variación trimestral"/>
    <s v="https://analytics.zoho.com/open-view/2395394000008633066?ZOHO_CRITERIA=%22Trasposicion_27.6%22.%22Cod_comuna%22%3D16107"/>
    <x v="0"/>
    <s v="#1774B5486"/>
  </r>
  <r>
    <n v="308"/>
    <x v="0"/>
    <x v="0"/>
    <s v="Mujeres"/>
    <n v="0"/>
    <x v="4"/>
    <x v="1"/>
    <x v="2"/>
    <x v="113"/>
    <x v="0"/>
    <x v="5"/>
    <s v="Periodo 2008-2020"/>
    <s v="Número de Detenciones"/>
    <s v="Centro de Estudios y Análisis del Delito (CEAD) de la Subsecretaría de Prevención del Delito"/>
    <s v="Frecuencia de Frecuencia Detenciones por Violación a nivel regional en Chile, Periodo 2008-2020"/>
    <s v="Gráfico que muestra la frecuencia de Detenciones por Violaciones en cada región según datos recopilados por la Subsecretaría de Prevención del Delito durante el Periodo 2008-2020."/>
    <s v="Gráfico de Evolución"/>
    <s v="chile nacional delitos género violación mujer mujeres víctimas detenciones región evolución"/>
    <s v="https://analytics.zoho.com/open-view/2395394000006792205"/>
    <x v="0"/>
    <s v="#1774B2859"/>
  </r>
  <r>
    <n v="309"/>
    <x v="0"/>
    <x v="0"/>
    <s v="Mujeres"/>
    <n v="8308"/>
    <x v="6"/>
    <x v="1"/>
    <x v="0"/>
    <x v="211"/>
    <x v="0"/>
    <x v="12"/>
    <s v="Periodo 2008-2020"/>
    <s v="Porcentaje "/>
    <s v="Centro de Estudios y Análisis del Delito (CEAD) de la Subsecretaría de Prevención del Delito"/>
    <s v="Variación Trimestral de Casos Policiales (%) por Violación en Quilaco para el Periodo 2008-2020"/>
    <s v="Gráfico que muestra la variación trimestral de Casos Policiales (%) por Violaciones en Quilaco según datos recopilados desde la Subsecretaria de Prevención del Delito durante el Periodo 2008-2020."/>
    <s v="Gráfico de Evolución"/>
    <s v="Quilaco comunal delitos género violación mujer mujeres víctimas casos policiales variación trimestral"/>
    <s v="https://analytics.zoho.com/open-view/2395394000008633026?ZOHO_CRITERIA=%22Trasposicion_27.6%22.%22Cod_comuna%22%3D8308"/>
    <x v="0"/>
    <s v="#1774B5131"/>
  </r>
  <r>
    <n v="310"/>
    <x v="0"/>
    <x v="0"/>
    <s v="Mujeres"/>
    <n v="8"/>
    <x v="5"/>
    <x v="0"/>
    <x v="1"/>
    <x v="192"/>
    <x v="0"/>
    <x v="46"/>
    <s v="Periodo 2019-2021"/>
    <s v="Número de Casos"/>
    <s v="Fiscalía Nacional de Chile"/>
    <s v="Proporción de Casos acumulados de Violencia Intrafamiliar en la Región del Biobío por sexo de la víctima según datos recopilados el Periodo 2019-2021"/>
    <s v="Gráfico que muestra la proporción de casos de Violencia Intrafamiliar en la Región del Biobío según sexo de la víctima, presentados frente a la Fiscalía de Chile durante el Periodo 2019-2021."/>
    <s v="Gráfico"/>
    <s v="Región del Biobío delitos violencia mujer mujeres  casos víctimas intrafamiliar familiar fisica fiscalía sexo"/>
    <s v="https://analytics.zoho.com/open-view/2395394000007054206?ZOHO_CRITERIA=%22Trasposicion_27.4%22.%22Cod_Regi%C3%B3n%22%3D8"/>
    <x v="0"/>
    <s v="#1774B6871"/>
  </r>
  <r>
    <n v="311"/>
    <x v="0"/>
    <x v="0"/>
    <s v="Mujeres"/>
    <n v="4"/>
    <x v="12"/>
    <x v="6"/>
    <x v="1"/>
    <x v="99"/>
    <x v="0"/>
    <x v="34"/>
    <s v="Año 2021"/>
    <s v="Número de Centros"/>
    <s v="Servicio Nacional de la Mujer y la Equidad de Género"/>
    <s v="Cantidad de Centros de la Mujer por tipo de atención en la Región de Coquimbo, Año 2021"/>
    <s v="Gráfico que muestra la cantidad de Centros de la Mujer por tipo de atención en la  Región de Coquimbo, de acuerdo a los datos publicados por el Servicio Nacional de la Mujer y la Equidad de Género para el Año 2021."/>
    <s v="Gráfico"/>
    <s v="mujer mujeres género violencia minmeg sernameg ministerio centro apoyo coquimbo atención"/>
    <s v="https://analytics.zoho.com/open-view/2395394000008621848?ZOHO_CRITERIA=%2227.11%22.%22C%C3%B3digo_Regi%C3%B3n%22%20%3D%204"/>
    <x v="0"/>
    <s v="#1774B29"/>
  </r>
  <r>
    <n v="312"/>
    <x v="0"/>
    <x v="0"/>
    <s v="Mujeres"/>
    <n v="6310"/>
    <x v="0"/>
    <x v="1"/>
    <x v="0"/>
    <x v="212"/>
    <x v="0"/>
    <x v="20"/>
    <s v="Periodo 2008-2020"/>
    <s v="Porcentaje "/>
    <s v="Centro de Estudios y Análisis del Delito (CEAD) de la Subsecretaría de Prevención del Delito"/>
    <s v="Variación anual de Tasa de Aprehensiones, Casos Policiales, Denuncias y Detenciones (%) por Violación en Santa Cruz para el Periodo 2008-2020"/>
    <s v="Gráfico que muestra la variación anual (%) de la Tasa por cada 100 mil habitantes de  Aprehensiones, Casos Policiales, Denuncias y Detenciones por Violaciones en Santa Cruz según datos recopilados desde la Subsecretaria de Prevención del Delito durante el Periodo 2008-2020."/>
    <s v="Gráfico de Evolución"/>
    <s v="Santa Cruz comunal delitos género violación mujer mujeres víctimas aprehensiones casos policiales denuncias detenciones variación tasa 100 mil habitantes"/>
    <s v="https://analytics.zoho.com/open-view/2395394000006850667?ZOHO_CRITERIA=%22Localiza%20CL%22.%22Codcom%22%3D6310"/>
    <x v="0"/>
    <s v="#1774B6477"/>
  </r>
  <r>
    <n v="313"/>
    <x v="0"/>
    <x v="0"/>
    <s v="Mujeres"/>
    <n v="7308"/>
    <x v="2"/>
    <x v="0"/>
    <x v="0"/>
    <x v="213"/>
    <x v="0"/>
    <x v="11"/>
    <s v="Periodo 2005-2021"/>
    <s v="Porcentaje"/>
    <s v="Centro de Estudios y Análisis del Delito (CEAD) de la Subsecretaría de Prevención del Delito"/>
    <s v="Variación Trimestral de Aprehensiones (%) por Violencia Intrafamiliar en Teno para el Periodo 2005-2021."/>
    <s v="Gráfico que muestra la variación trimestral de Aprehensiones (%) por Violencia Intrafamiliar en Teno  según datos recopilados desde el Centro de Estudios y Análisis del Delito durante el Periodo 2005-2021."/>
    <s v="Gráfico de Evolución"/>
    <s v="Teno comunal delitos género violencia hacia mujer mujeres víctimas intrafamiliar familiar aprehensiones variación trimestral"/>
    <s v="https://analytics.zoho.com/open-view/2395394000007123879?ZOHO_CRITERIA=%22Trasposicion_27.5%22.%22Cod_Comuna%22%3D7308"/>
    <x v="0"/>
    <s v="#1774B8867"/>
  </r>
  <r>
    <n v="314"/>
    <x v="0"/>
    <x v="0"/>
    <s v="Mujeres"/>
    <n v="6303"/>
    <x v="4"/>
    <x v="1"/>
    <x v="0"/>
    <x v="214"/>
    <x v="0"/>
    <x v="5"/>
    <s v="Periodo 2008-2020"/>
    <s v="Número de Detenciones"/>
    <s v="Centro de Estudios y Análisis del Delito (CEAD) de la Subsecretaría de Prevención del Delito"/>
    <s v="Frecuencia de Frecuencia Detenciones por Violación en Chimbarongo para el Periodo 2008-2020"/>
    <s v="Gráfico que muestra la frecuencia de Detenciones por Violación en Chimbarongo según datos recopilados desde el Subsecretaria de Prevención del Delito durante el Periodo 2008-2020."/>
    <s v="Gráfico de Evolución"/>
    <s v="Chimbarongo comunal delitos género violación mujer mujeres víctimas detenciones"/>
    <s v="https://analytics.zoho.com/open-view/2395394000006792637?ZOHO_CRITERIA=%22Localiza%20CL%22.%22Codcom%22%3D6303"/>
    <x v="0"/>
    <s v="#1774B4101"/>
  </r>
  <r>
    <n v="315"/>
    <x v="0"/>
    <x v="0"/>
    <s v="Mujeres"/>
    <n v="13105"/>
    <x v="0"/>
    <x v="1"/>
    <x v="0"/>
    <x v="190"/>
    <x v="0"/>
    <x v="2"/>
    <s v="Periodo 2008-2020"/>
    <s v="Porcentaje "/>
    <s v="Centro de Estudios y Análisis del Delito (CEAD) de la Subsecretaría de Prevención del Delito"/>
    <s v="Variación Trimestral de Aprehensiones, Casos policiales, Denuncias y Detenciones (%) por Violación en El Bosque para el Periodo 2008-2020"/>
    <s v="Gráfico que muestra la variación trimestral de Aprehensiones, Casos Policiales, Denuncias y Detenciones (%) por Violaciones en El Bosque según datos recopilados desde la Subsecretaria de Prevención del Delito durante el Periodo 2008-2020."/>
    <s v="Gráfico de Evolución"/>
    <s v="El Bosque comunal delitos género violación mujer mujeres víctimas aprehensiones casos policiales denuncias detenciones variación trimestral"/>
    <s v="https://analytics.zoho.com/open-view/2395394000008633146?ZOHO_CRITERIA=%22Trasposicion_27.6%22.%22Cod_comuna%22%3D13105"/>
    <x v="0"/>
    <s v="#1774B6213"/>
  </r>
  <r>
    <n v="316"/>
    <x v="0"/>
    <x v="0"/>
    <s v="Mujeres"/>
    <n v="5502"/>
    <x v="6"/>
    <x v="1"/>
    <x v="0"/>
    <x v="133"/>
    <x v="0"/>
    <x v="18"/>
    <s v="Periodo 2008-2020"/>
    <s v="Tasa"/>
    <s v="Centro de Estudios y Análisis del Delito (CEAD) de la Subsecretaría de Prevención del Delito"/>
    <s v="Tasa de Casos Policiales por Violación en Calera para el Periodo 2008-2020."/>
    <s v="Gráfico que muestra la Tasa de Casos Policiales por Violación por cada 100 mil habitantes en Calera según datos recolectados y calculados por al Subsecretaría de Prevención del Delito para el Periodo 2008-2020."/>
    <s v="Gráfico de Evolución"/>
    <s v="Calera comunal delitos género violación mujer mujeres víctimas casos policiales evolución tasa 100 mil habitantes"/>
    <s v="https://analytics.zoho.com/open-view/2395394000006843792?ZOHO_CRITERIA=%22Localiza%20CL%22.%22Codcom%22%3D5502"/>
    <x v="0"/>
    <s v="#1774B1370"/>
  </r>
  <r>
    <n v="317"/>
    <x v="0"/>
    <x v="0"/>
    <s v="Mujeres"/>
    <n v="5101"/>
    <x v="6"/>
    <x v="1"/>
    <x v="0"/>
    <x v="188"/>
    <x v="0"/>
    <x v="13"/>
    <s v="Periodo 2008-2020"/>
    <s v="Número de Casos Policiales"/>
    <s v="Centro de Estudios y Análisis del Delito (CEAD) de la Subsecretaría de Prevención del Delito"/>
    <s v="Frecuencia de Frecuencia Casos Policiales por Violación en Valparaíso para el Periodo 2008-2020"/>
    <s v="Gráfico que muestra la frecuencia de Casos Policiales por Violación en Valparaíso según datos recopilados desde el Subsecretaria de Prevención del Delito durante el Periodo 2008-2020."/>
    <s v="Gráfico de Evolución"/>
    <s v="Valparaíso comunal delitos género violación mujer mujeres víctimas casos policiales"/>
    <s v="https://analytics.zoho.com/open-view/2395394000006792555?ZOHO_CRITERIA=%22Localiza%20CL%22.%22Codcom%22%3D5101"/>
    <x v="0"/>
    <s v="#1774B3367"/>
  </r>
  <r>
    <n v="318"/>
    <x v="0"/>
    <x v="0"/>
    <s v="Mujeres"/>
    <n v="2101"/>
    <x v="0"/>
    <x v="0"/>
    <x v="0"/>
    <x v="31"/>
    <x v="0"/>
    <x v="0"/>
    <s v="Periodo 2005-2021"/>
    <s v="Porcentaje"/>
    <s v="Centro de Estudios y Análisis del Delito (CEAD) de la Subsecretaría de Prevención del Delito"/>
    <s v="Proporción de Aprehensiones, Casos Policiales, Denuncias y Detenciones por Violencia Intrafamiliar en Antofagasta para el Periodo 2005-2021."/>
    <s v="Gráfico que muestra la proporción y cantidad de Aprehensiones, Casos policiales, Denuncias y Detenciones por Violencia Intrafamiliar en Antofagasta según datos recopilados desde el Centro de Estudios y Análisis del Delito durante el Periodo 2005-2021."/>
    <s v="Gráfico"/>
    <s v="Antofagasta comunal delitos género violencia hacia mujer mujeres víctimas intrafamiliar familiar aprehensiones denuncias casos policiales detenciones comuna"/>
    <s v="https://analytics.zoho.com/open-view/2395394000007123726?ZOHO_CRITERIA=%22Trasposicion_27.5%22.%22Cod_Comuna%22%3D2101"/>
    <x v="0"/>
    <s v="#1774B8399"/>
  </r>
  <r>
    <n v="319"/>
    <x v="0"/>
    <x v="0"/>
    <s v="Mujeres"/>
    <n v="62"/>
    <x v="11"/>
    <x v="5"/>
    <x v="0"/>
    <x v="28"/>
    <x v="0"/>
    <x v="30"/>
    <s v="Periodo 2013-2019"/>
    <s v="Número de Sentencias"/>
    <s v="Poder Judicial"/>
    <s v="Sentencias Dictadas por Delitos Vinculados a la Mujer por Delito en el Juzgado de Garantía de Santiago para el Periodo 2013-2019"/>
    <s v="Gráfico que muestra la evolución anual de la frecuencia de Sentencias Dictadas por Delitos Vinculados a la Mujer por Delito en el Juzgado de Garantía de Santiago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62"/>
    <x v="0"/>
    <s v="#1774B558"/>
  </r>
  <r>
    <n v="320"/>
    <x v="0"/>
    <x v="0"/>
    <s v="Mujeres"/>
    <n v="3"/>
    <x v="15"/>
    <x v="5"/>
    <x v="1"/>
    <x v="77"/>
    <x v="0"/>
    <x v="43"/>
    <s v="Periodo 2013-2019"/>
    <s v="Porcentaje"/>
    <s v="Poder Judicial"/>
    <s v="Variación Trimestral de Sentencias Dictadas (%) por Delitos Vinculados a la Mujer en la Región de Atacama, por Juzgado de Garantía, durante el Periodo 2013-2019"/>
    <s v="El gráfico muestra la tendencia de la Variación Trimestral de Sentencias Dictadas (%) en la Región de Atacama por Juzgado de Garantía, durante el Periodo 2013-2019 de acuerdo a datos provenientes del Poder Judicial de Chile."/>
    <s v="Gráfico de Evolución"/>
    <s v="sociedad delincuencia delitos frecuencia sentencias secuestro homicidio tortura aborto lesiones mujer violencia femicidio atacama"/>
    <s v="https://analytics.zoho.com/open-view/2395394000007158410?ZOHO_CRITERIA=%22Localiza%20CL%22.%22Codreg%22%3D3"/>
    <x v="0"/>
    <s v="#1774B629"/>
  </r>
  <r>
    <n v="321"/>
    <x v="0"/>
    <x v="0"/>
    <s v="Mujeres"/>
    <n v="13602"/>
    <x v="0"/>
    <x v="1"/>
    <x v="0"/>
    <x v="215"/>
    <x v="0"/>
    <x v="10"/>
    <s v="Periodo 2008-2020"/>
    <s v="Tasa"/>
    <s v="Centro de Estudios y Análisis del Delito (CEAD) de la Subsecretaría de Prevención del Delito"/>
    <s v="Tasa de Aprehensiones, Casos Policiales, Denuncias y Detenciones por Violación en El Monte para el Periodo 2008-2020."/>
    <s v="Gráfico que muestra la Tasa de Aprehensiones, Casos Policiales, Denuncias y Detenciones por Violación por cada 100 mil habitantes en El Monte según datos recolectados y calculados por al Subsecretaría de Prevención del Delito para el Periodo 2008-2020."/>
    <s v="Gráfico de Evolución"/>
    <s v="El Monte comunal delitos género violación mujer mujeres víctimas aprehensiones casos policiales denuncias detenciones evolución tasa 100 mil habitantes"/>
    <s v="https://analytics.zoho.com/open-view/2395394000006850626?ZOHO_CRITERIA=%22Localiza%20CL%22.%22Codcom%22%3D13602"/>
    <x v="0"/>
    <s v="#1774B2635"/>
  </r>
  <r>
    <n v="322"/>
    <x v="0"/>
    <x v="0"/>
    <s v="Mujeres"/>
    <n v="13"/>
    <x v="1"/>
    <x v="3"/>
    <x v="0"/>
    <x v="133"/>
    <x v="0"/>
    <x v="35"/>
    <s v="Periodo 2013-2019"/>
    <s v="Número de Sentencias"/>
    <s v="Poder Judicial"/>
    <s v="Sentencias Dictadas por Delitos de Abuso Sexual por Delito en el  Juzgado de Garantía de Calera para el Periodo 2013-2019"/>
    <s v="Gráfico que muestra la evolución anual de la frecuencia de Sentencias Dictadas por Delitos de Abuso Sexual por Delito en el  Juzgado de Garantía de Calera para el Periodo 2013-2019 de acuerdo a datos provenientes del Poder Judicial de Chile."/>
    <s v="Gráfico de Evolución"/>
    <s v="abuso sexual delitos género violencia mujer mujeres casos víctimas detenciones sentencias juzgado garantía calera"/>
    <s v="https://analytics.zoho.com/open-view/2395394000007166623?ZOHO_CRITERIA=%22Trasposicion_27.15%22.%22Id_Juzgado_Garant%C3%ADa%22%3D13"/>
    <x v="0"/>
    <s v="#1774B204"/>
  </r>
  <r>
    <n v="323"/>
    <x v="0"/>
    <x v="0"/>
    <s v="Mujeres"/>
    <n v="8308"/>
    <x v="3"/>
    <x v="1"/>
    <x v="0"/>
    <x v="211"/>
    <x v="0"/>
    <x v="14"/>
    <s v="Periodo 2008-2020"/>
    <s v="Número de Denuncias"/>
    <s v="Centro de Estudios y Análisis del Delito (CEAD) de la Subsecretaría de Prevención del Delito"/>
    <s v="Frecuencia de Frecuencia Denuncias por Violación en Quilaco para el Periodo 2008-2020"/>
    <s v="Gráfico que muestra la frecuencia de Denuncias por Violación en Quilaco según datos recopilados desde el Subsecretaria de Prevención del Delito durante el Periodo 2008-2020."/>
    <s v="Gráfico de Evolución"/>
    <s v="Quilaco comunal delitos género violación mujer mujeres víctimas denuncias"/>
    <s v="https://analytics.zoho.com/open-view/2395394000006792596?ZOHO_CRITERIA=%22Localiza%20CL%22.%22Codcom%22%3D8308"/>
    <x v="0"/>
    <s v="#1774B3834"/>
  </r>
  <r>
    <n v="324"/>
    <x v="0"/>
    <x v="0"/>
    <s v="Mujeres"/>
    <n v="13125"/>
    <x v="6"/>
    <x v="0"/>
    <x v="0"/>
    <x v="216"/>
    <x v="0"/>
    <x v="12"/>
    <s v="Periodo 2005-2021"/>
    <s v="Porcentaje"/>
    <s v="Centro de Estudios y Análisis del Delito (CEAD) de la Subsecretaría de Prevención del Delito"/>
    <s v="Variación Trimestral de Casos Policiales (%) por Violencia Intrafamiliar en Quilicura para el Periodo 2005-2021."/>
    <s v="Gráfico que muestra la variación trimestral de Casos Policiales (%) por Violencia Intrafamiliar en Quilicura según datos recopilados desde el Centro de Estudios y Análisis del Delito durante el Periodo 2005-2021."/>
    <s v="Gráfico de Evolución"/>
    <s v="Quilicura comunal delitos género violencia hacia mujer mujeres víctimas intrafamiliar familiar casos policiales variación trimestral"/>
    <s v="https://analytics.zoho.com/open-view/2395394000007123911?ZOHO_CRITERIA=%22Trasposicion_27.5%22.%22Cod_Comuna%22%3D13125"/>
    <x v="0"/>
    <s v="#1774B9376"/>
  </r>
  <r>
    <n v="325"/>
    <x v="0"/>
    <x v="0"/>
    <s v="Mujeres"/>
    <n v="0"/>
    <x v="4"/>
    <x v="1"/>
    <x v="2"/>
    <x v="113"/>
    <x v="0"/>
    <x v="6"/>
    <s v="Año 2020"/>
    <s v="Tasa"/>
    <s v="Centro de Estudios y Análisis del Delito (CEAD) de la Subsecretaría de Prevención del Delito"/>
    <s v="Mapa de Tasa de Detenciones por Violación a nivel nacional por región para el Año 2020."/>
    <s v="Mapa que muestra la Tasa de Detenciones por Violación desagregada por región a nivel nacional, de acuerdo a los datos publicados por la Subsecretaria de Prevención del Delito de Chile para el Año 2020."/>
    <s v="Mapa de calor"/>
    <s v="chile nacional delitos género violación mujer mujeres víctimas detenciones región mapa tasa 100 mil habitantes"/>
    <s v="https://analytics.zoho.com/open-view/2395394000006845617"/>
    <x v="0"/>
    <s v="#1774B2722"/>
  </r>
  <r>
    <n v="326"/>
    <x v="0"/>
    <x v="0"/>
    <s v="Mujeres"/>
    <n v="4"/>
    <x v="3"/>
    <x v="1"/>
    <x v="1"/>
    <x v="99"/>
    <x v="0"/>
    <x v="17"/>
    <s v="Periodo 2008-2020"/>
    <s v="Tasa"/>
    <s v="Centro de Estudios y Análisis del Delito (CEAD) de la Subsecretaría de Prevención del Delito"/>
    <s v="Tasa de Denuncias por Violación  en la Región de Coquimbo para el Período 2008-2020."/>
    <s v="Gráfico que muestra la Tasa de Denuncias por Violación por cada 100 mil habitantes en la Región de Coquimbo según datos recolectados y calculados por al Subsecretaría de Prevención del Delito para el Período 2008-2020."/>
    <s v="Gráfico de Evolución"/>
    <s v="Región de Coquimbo regional delitos género violación mujer mujeres víctimas denuncias evolución tasa 100 mil habitantes"/>
    <s v="https://analytics.zoho.com/open-view/2395394000008748459?ZOHO_CRITERIA=%22Trasposicion_27.7%22.%22cod_region%22%3D4"/>
    <x v="0"/>
    <s v="#1774B2763"/>
  </r>
  <r>
    <n v="327"/>
    <x v="0"/>
    <x v="0"/>
    <s v="Mujeres"/>
    <n v="10209"/>
    <x v="3"/>
    <x v="1"/>
    <x v="0"/>
    <x v="112"/>
    <x v="0"/>
    <x v="4"/>
    <s v="Periodo 2008-2020"/>
    <s v="Porcentaje "/>
    <s v="Centro de Estudios y Análisis del Delito (CEAD) de la Subsecretaría de Prevención del Delito"/>
    <s v="Variación Trimestral de Denuncias (%) por Violación en Quemchi para el Periodo 2008-2020"/>
    <s v="Gráfico que muestra la variación trimestral de Denuncias (%) por Violaciones en Quemchi según datos recopilados desde la Subsecretaria de Prevención del Delito durante el Periodo 2008-2020."/>
    <s v="Gráfico de Evolución"/>
    <s v="Quemchi comunal delitos género violación mujer mujeres víctimas denuncias variación trimestral"/>
    <s v="https://analytics.zoho.com/open-view/2395394000008633066?ZOHO_CRITERIA=%22Trasposicion_27.6%22.%22Cod_comuna%22%3D10209"/>
    <x v="0"/>
    <s v="#1774B5544"/>
  </r>
  <r>
    <n v="328"/>
    <x v="0"/>
    <x v="0"/>
    <s v="Mujeres"/>
    <n v="13129"/>
    <x v="6"/>
    <x v="1"/>
    <x v="0"/>
    <x v="70"/>
    <x v="0"/>
    <x v="18"/>
    <s v="Periodo 2008-2020"/>
    <s v="Tasa"/>
    <s v="Centro de Estudios y Análisis del Delito (CEAD) de la Subsecretaría de Prevención del Delito"/>
    <s v="Tasa de Casos Policiales por Violación en San Joaquín para el Periodo 2008-2020."/>
    <s v="Gráfico que muestra la Tasa de Casos Policiales por Violación por cada 100 mil habitantes en San Joaquín según datos recolectados y calculados por al Subsecretaría de Prevención del Delito para el Periodo 2008-2020."/>
    <s v="Gráfico de Evolución"/>
    <s v="San Joaquín comunal delitos género violación mujer mujeres víctimas casos policiales evolución tasa 100 mil habitantes"/>
    <s v="https://analytics.zoho.com/open-view/2395394000006843792?ZOHO_CRITERIA=%22Localiza%20CL%22.%22Codcom%22%3D13129"/>
    <x v="0"/>
    <s v="#1774B1613"/>
  </r>
  <r>
    <n v="329"/>
    <x v="0"/>
    <x v="0"/>
    <s v="Mujeres"/>
    <n v="9121"/>
    <x v="4"/>
    <x v="1"/>
    <x v="0"/>
    <x v="217"/>
    <x v="0"/>
    <x v="6"/>
    <s v="Periodo 2008-2020"/>
    <s v="Tasa"/>
    <s v="Centro de Estudios y Análisis del Delito (CEAD) de la Subsecretaría de Prevención del Delito"/>
    <s v="Tasa de Detenciones por Violación en Cholchol para el Periodo 2008-2020."/>
    <s v="Gráfico que muestra la Tasa de Detenciones por Violación por cada 100 mil habitantes en Cholchol según datos recolectados y calculados por al Subsecretaría de Prevención del Delito para el Periodo 2008-2020."/>
    <s v="Gráfico de Evolución"/>
    <s v="Cholchol comunal delitos género violación mujer mujeres víctimas detenciones evolución tasa 100 mil habitantes"/>
    <s v="https://analytics.zoho.com/open-view/2395394000006843853?ZOHO_CRITERIA=%22Localiza%20CL%22.%22Codcom%22%3D9121"/>
    <x v="0"/>
    <s v="#1774B2194"/>
  </r>
  <r>
    <n v="330"/>
    <x v="0"/>
    <x v="0"/>
    <s v="Mujeres"/>
    <n v="15202"/>
    <x v="4"/>
    <x v="0"/>
    <x v="0"/>
    <x v="171"/>
    <x v="0"/>
    <x v="5"/>
    <s v="Periodo 2005-2021"/>
    <s v="Número de Detenciones"/>
    <s v="Centro de Estudios y Análisis del Delito (CEAD) de la Subsecretaría de Prevención del Delito"/>
    <s v="Frecuencia de Detenciones por Violencia Intrafamiliar en General Lagos para el Periodo 2005-2021."/>
    <s v="Gráfico que muestra la frecuencia de las Detenciones por Violencia Intrafamiliar en General Lagos según datos recopilados desde el Centro de Estudios y Análsis del Delito durante el Periodo 2005-2021."/>
    <s v="Gráfico de Evolución"/>
    <s v="General Lagos comunal delitos género violencia hacia mujer mujeres víctimas intrafamiliar familiar detenciones comuna"/>
    <s v="https://analytics.zoho.com/open-view/2395394000007123572?ZOHO_CRITERIA=%22Trasposicion_27.5%22.%22Cod_Comuna%22%3D15202"/>
    <x v="0"/>
    <s v="#1774B8391"/>
  </r>
  <r>
    <n v="331"/>
    <x v="0"/>
    <x v="0"/>
    <s v="Mujeres"/>
    <n v="14108"/>
    <x v="0"/>
    <x v="1"/>
    <x v="0"/>
    <x v="218"/>
    <x v="0"/>
    <x v="10"/>
    <s v="Periodo 2008-2020"/>
    <s v="Tasa"/>
    <s v="Centro de Estudios y Análisis del Delito (CEAD) de la Subsecretaría de Prevención del Delito"/>
    <s v="Tasa de Aprehensiones, Casos Policiales, Denuncias y Detenciones por Violación en Panguipulli para el Periodo 2008-2020."/>
    <s v="Gráfico que muestra la Tasa de Aprehensiones, Casos Policiales, Denuncias y Detenciones por Violación por cada 100 mil habitantes en Panguipulli según datos recolectados y calculados por al Subsecretaría de Prevención del Delito para el Periodo 2008-2020."/>
    <s v="Gráfico de Evolución"/>
    <s v="Panguipulli comunal delitos género violación mujer mujeres víctimas aprehensiones casos policiales denuncias detenciones evolución tasa 100 mil habitantes"/>
    <s v="https://analytics.zoho.com/open-view/2395394000006850626?ZOHO_CRITERIA=%22Localiza%20CL%22.%22Codcom%22%3D14108"/>
    <x v="0"/>
    <s v="#1774B2646"/>
  </r>
  <r>
    <n v="332"/>
    <x v="0"/>
    <x v="0"/>
    <s v="Mujeres"/>
    <n v="4101"/>
    <x v="6"/>
    <x v="1"/>
    <x v="0"/>
    <x v="56"/>
    <x v="0"/>
    <x v="13"/>
    <s v="Periodo 2008-2020"/>
    <s v="Número de Casos Policiales"/>
    <s v="Centro de Estudios y Análisis del Delito (CEAD) de la Subsecretaría de Prevención del Delito"/>
    <s v="Frecuencia de Frecuencia Casos Policiales por Violación en La Serena para el Periodo 2008-2020"/>
    <s v="Gráfico que muestra la frecuencia de Casos Policiales por Violación en La Serena según datos recopilados desde el Subsecretaria de Prevención del Delito durante el Periodo 2008-2020."/>
    <s v="Gráfico de Evolución"/>
    <s v="La Serena comunal delitos género violación mujer mujeres víctimas casos policiales"/>
    <s v="https://analytics.zoho.com/open-view/2395394000006792555?ZOHO_CRITERIA=%22Localiza%20CL%22.%22Codcom%22%3D4101"/>
    <x v="0"/>
    <s v="#1774B3352"/>
  </r>
  <r>
    <n v="333"/>
    <x v="0"/>
    <x v="0"/>
    <s v="Mujeres"/>
    <n v="5303"/>
    <x v="3"/>
    <x v="0"/>
    <x v="0"/>
    <x v="219"/>
    <x v="0"/>
    <x v="14"/>
    <s v="Periodo 2005-2021"/>
    <s v="Número de Denuncias"/>
    <s v="Centro de Estudios y Análisis del Delito (CEAD) de la Subsecretaría de Prevención del Delito"/>
    <s v="Frecuencia de Denuncias por Violencia Intrafamiliar en Rinconada para el Periodo 2005-2021."/>
    <s v="Gráfico que muestra la frecuencia de las Denuncias por Violencia Intrafamiliar en Rinconada según datos recopilados desde el Centro de Estudios y Análsis del Delito durante el Periodo 2005-2021."/>
    <s v="Gráfico de Evolución"/>
    <s v="Rinconada comunal delitos género violencia hacia mujer mujeres víctimas intrafamiliar familiar denuncias comuna"/>
    <s v="https://analytics.zoho.com/open-view/2395394000007123492?ZOHO_CRITERIA=%22Trasposicion_27.5%22.%22Cod_Comuna%22%3D5303"/>
    <x v="0"/>
    <s v="#1774B7756"/>
  </r>
  <r>
    <n v="334"/>
    <x v="0"/>
    <x v="0"/>
    <s v="Mujeres"/>
    <n v="13127"/>
    <x v="4"/>
    <x v="1"/>
    <x v="0"/>
    <x v="86"/>
    <x v="0"/>
    <x v="6"/>
    <s v="Periodo 2008-2020"/>
    <s v="Tasa"/>
    <s v="Centro de Estudios y Análisis del Delito (CEAD) de la Subsecretaría de Prevención del Delito"/>
    <s v="Tasa de Detenciones por Violación en Recoleta para el Periodo 2008-2020."/>
    <s v="Gráfico que muestra la Tasa de Detenciones por Violación por cada 100 mil habitantes en Recoleta según datos recolectados y calculados por al Subsecretaría de Prevención del Delito para el Periodo 2008-2020."/>
    <s v="Gráfico de Evolución"/>
    <s v="Recoleta comunal delitos género violación mujer mujeres víctimas detenciones evolución tasa 100 mil habitantes"/>
    <s v="https://analytics.zoho.com/open-view/2395394000006843853?ZOHO_CRITERIA=%22Localiza%20CL%22.%22Codcom%22%3D13127"/>
    <x v="0"/>
    <s v="#1774B2270"/>
  </r>
  <r>
    <n v="335"/>
    <x v="0"/>
    <x v="0"/>
    <s v="Mujeres"/>
    <n v="16101"/>
    <x v="0"/>
    <x v="0"/>
    <x v="0"/>
    <x v="69"/>
    <x v="0"/>
    <x v="0"/>
    <s v="Periodo 2005-2021"/>
    <s v="Porcentaje"/>
    <s v="Centro de Estudios y Análisis del Delito (CEAD) de la Subsecretaría de Prevención del Delito"/>
    <s v="Proporción de Aprehensiones, Casos Policiales, Denuncias y Detenciones por Violencia Intrafamiliar en Chillán para el Periodo 2005-2021."/>
    <s v="Gráfico que muestra la proporción y cantidad de Aprehensiones, Casos policiales, Denuncias y Detenciones por Violencia Intrafamiliar en Chillán según datos recopilados desde el Centro de Estudios y Análisis del Delito durante el Periodo 2005-2021."/>
    <s v="Gráfico"/>
    <s v="Chillán comunal delitos género violencia hacia mujer mujeres víctimas intrafamiliar familiar aprehensiones denuncias casos policiales detenciones comuna"/>
    <s v="https://analytics.zoho.com/open-view/2395394000007123726?ZOHO_CRITERIA=%22Trasposicion_27.5%22.%22Cod_Comuna%22%3D16101"/>
    <x v="0"/>
    <s v="#1774B8566"/>
  </r>
  <r>
    <n v="336"/>
    <x v="0"/>
    <x v="0"/>
    <s v="Mujeres"/>
    <n v="13303"/>
    <x v="6"/>
    <x v="0"/>
    <x v="0"/>
    <x v="173"/>
    <x v="0"/>
    <x v="13"/>
    <s v="Periodo 2005-2021"/>
    <s v="Número de Casos Policiales"/>
    <s v="Centro de Estudios y Análisis del Delito (CEAD) de la Subsecretaría de Prevención del Delito"/>
    <s v="Frecuencia de Casos Policiales por Violencia Intrafamiliar en Tiltil para el Periodo 2005-2021."/>
    <s v="Gráfico que muestra la frecuencia de Casos Policiales por Violencia Intrafamiliar en Tiltil según datos recopilados desde el Centro de Estudios y Análsis del Delito durante el Periodo 2005-2021."/>
    <s v="Gráfico de Evolución"/>
    <s v="Tiltil comunal delitos género violencia hacia mujer mujeres víctimas intrafamiliar familiar casos policiales comuna"/>
    <s v="https://analytics.zoho.com/open-view/2395394000007123412?ZOHO_CRITERIA=%22Trasposicion_27.5%22.%22Cod_Comuna%22%3D13303"/>
    <x v="0"/>
    <s v="#1774B7675"/>
  </r>
  <r>
    <n v="337"/>
    <x v="0"/>
    <x v="0"/>
    <s v="Mujeres"/>
    <n v="5503"/>
    <x v="0"/>
    <x v="1"/>
    <x v="0"/>
    <x v="114"/>
    <x v="0"/>
    <x v="20"/>
    <s v="Periodo 2008-2020"/>
    <s v="Porcentaje "/>
    <s v="Centro de Estudios y Análisis del Delito (CEAD) de la Subsecretaría de Prevención del Delito"/>
    <s v="Variación anual de Tasa de Aprehensiones, Casos Policiales, Denuncias y Detenciones (%) por Violación en Hijuelas para el Periodo 2008-2020"/>
    <s v="Gráfico que muestra la variación anual (%) de la Tasa por cada 100 mil habitantes de  Aprehensiones, Casos Policiales, Denuncias y Detenciones por Violaciones en Hijuelas según datos recopilados desde la Subsecretaria de Prevención del Delito durante el Periodo 2008-2020."/>
    <s v="Gráfico de Evolución"/>
    <s v="Hijuelas comunal delitos género violación mujer mujeres víctimas aprehensiones casos policiales denuncias detenciones variación tasa 100 mil habitantes"/>
    <s v="https://analytics.zoho.com/open-view/2395394000006850667?ZOHO_CRITERIA=%22Localiza%20CL%22.%22Codcom%22%3D5503"/>
    <x v="0"/>
    <s v="#1774B6426"/>
  </r>
  <r>
    <n v="338"/>
    <x v="0"/>
    <x v="0"/>
    <s v="Mujeres"/>
    <n v="15"/>
    <x v="1"/>
    <x v="1"/>
    <x v="1"/>
    <x v="98"/>
    <x v="0"/>
    <x v="1"/>
    <s v="Periodo 2013-2019"/>
    <s v="Número de Sentencias"/>
    <s v="Poder Judicial"/>
    <s v="Sentencias Dictadas por Delitos de Violación por Delito en la Región de Arica y Parinacota durante el Periodo 2013-2019"/>
    <s v="El gráfico muestra la evolución anual de la frecuencia de Sentencias Dictadas por Delitos de Violación por Delito en la Región de Arica y Parinacota durante el Periodo 2013-2019 de acuerdo a datos provenientes del Poder Judicial de Chile."/>
    <s v="Gráfico de Evolución"/>
    <s v="violación delitos género violencia mujer mujeres casos víctimas sentencias arica parinacota"/>
    <s v="https://analytics.zoho.com/open-view/2395394000007023675?ZOHO_CRITERIA=%22Localiza%20CL%22.%22Codreg%22%3D15"/>
    <x v="0"/>
    <s v="#1774B765"/>
  </r>
  <r>
    <n v="339"/>
    <x v="0"/>
    <x v="0"/>
    <s v="Mujeres"/>
    <n v="13120"/>
    <x v="2"/>
    <x v="0"/>
    <x v="0"/>
    <x v="120"/>
    <x v="0"/>
    <x v="3"/>
    <s v="Periodo 2005-2021"/>
    <s v="Número de Aprehensiones"/>
    <s v="Centro de Estudios y Análisis del Delito (CEAD) de la Subsecretaría de Prevención del Delito"/>
    <s v="Frecuencia de Aprehensiones por Violencia Intrafamiliar en Ñuñoa para el Periodo 2005-2021"/>
    <s v="Gráfico que muestra la frecuencia de Aprehensiones por Violencia Intrafamiliar en Ñuñoa según datos recopilados desde el Centro de Estudios y Análsis del Delito durante el Periodo 2005-2021."/>
    <s v="Gráfico de Evolución"/>
    <s v="Ñuñoa comunal delitos género violencia hacia mujer mujeres víctimas intrafamiliar familiar aprehensiones comuna"/>
    <s v="https://analytics.zoho.com/open-view/2395394000007123378?ZOHO_CRITERIA=%22Trasposicion_27.5%22.%22Cod_Comuna%22%3D13120"/>
    <x v="0"/>
    <s v="#1774B7313"/>
  </r>
  <r>
    <n v="340"/>
    <x v="0"/>
    <x v="0"/>
    <s v="Mujeres"/>
    <n v="11401"/>
    <x v="0"/>
    <x v="1"/>
    <x v="0"/>
    <x v="220"/>
    <x v="0"/>
    <x v="2"/>
    <s v="Periodo 2008-2020"/>
    <s v="Porcentaje "/>
    <s v="Centro de Estudios y Análisis del Delito (CEAD) de la Subsecretaría de Prevención del Delito"/>
    <s v="Variación Trimestral de Aprehensiones, Casos policiales, Denuncias y Detenciones (%) por Violación en Chile Chico para el Periodo 2008-2020"/>
    <s v="Gráfico que muestra la variación trimestral de Aprehensiones, Casos Policiales, Denuncias y Detenciones (%) por Violaciones en Chile Chico según datos recopilados desde la Subsecretaria de Prevención del Delito durante el Periodo 2008-2020."/>
    <s v="Gráfico de Evolución"/>
    <s v="Chile Chico comunal delitos género violación mujer mujeres víctimas aprehensiones casos policiales denuncias detenciones variación trimestral"/>
    <s v="https://analytics.zoho.com/open-view/2395394000008633146?ZOHO_CRITERIA=%22Trasposicion_27.6%22.%22Cod_comuna%22%3D11401"/>
    <x v="0"/>
    <s v="#1774B6198"/>
  </r>
  <r>
    <n v="341"/>
    <x v="0"/>
    <x v="0"/>
    <s v="Mujeres"/>
    <n v="5405"/>
    <x v="0"/>
    <x v="1"/>
    <x v="0"/>
    <x v="22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Zapallar para el Periodo 2008-2020"/>
    <s v="Gráfico que muestra la frecuencia de Aprehensiones, Casos Policiales, Denuncias y  Detenciones por Violación en Zapallar según datos recopilados desde el Subsecretaria de Prevención del Delito durante el Periodo 2008-2020."/>
    <s v="Gráfico de Evolución"/>
    <s v="Zapallar comunal delitos género violación mujer mujeres víctimas aprehensiones casos policiales denuncias detenciones"/>
    <s v="https://analytics.zoho.com/open-view/2395394000006792678?ZOHO_CRITERIA=%22Localiza%20CL%22.%22Codcom%22%3D5405"/>
    <x v="0"/>
    <s v="#1774B4382"/>
  </r>
  <r>
    <n v="342"/>
    <x v="0"/>
    <x v="0"/>
    <s v="Mujeres"/>
    <n v="10107"/>
    <x v="3"/>
    <x v="1"/>
    <x v="0"/>
    <x v="60"/>
    <x v="0"/>
    <x v="4"/>
    <s v="Periodo 2008-2020"/>
    <s v="Porcentaje "/>
    <s v="Centro de Estudios y Análisis del Delito (CEAD) de la Subsecretaría de Prevención del Delito"/>
    <s v="Variación Trimestral de Denuncias (%) por Violación en Llanquihue para el Periodo 2008-2020"/>
    <s v="Gráfico que muestra la variación trimestral de Denuncias (%) por Violaciones en Llanquihue según datos recopilados desde la Subsecretaria de Prevención del Delito durante el Periodo 2008-2020."/>
    <s v="Gráfico de Evolución"/>
    <s v="Llanquihue comunal delitos género violación mujer mujeres víctimas denuncias variación trimestral"/>
    <s v="https://analytics.zoho.com/open-view/2395394000008633066?ZOHO_CRITERIA=%22Trasposicion_27.6%22.%22Cod_comuna%22%3D10107"/>
    <x v="0"/>
    <s v="#1774B5533"/>
  </r>
  <r>
    <n v="343"/>
    <x v="0"/>
    <x v="0"/>
    <s v="Mujeres"/>
    <n v="7201"/>
    <x v="2"/>
    <x v="1"/>
    <x v="0"/>
    <x v="14"/>
    <x v="0"/>
    <x v="19"/>
    <s v="Periodo 2008-2020"/>
    <s v="Tasa"/>
    <s v="Centro de Estudios y Análisis del Delito (CEAD) de la Subsecretaría de Prevención del Delito"/>
    <s v="Tasa de Aprehensiones por Violación en Cauquenes para el Periodo 2008-2020."/>
    <s v="Gráfico que muestra la Tasa de Aprehensiones por Violación por cada 100 mil habitantes en Cauquenes según datos recolectados y calculados por al Subsecretaría de Prevención del Delito para el Periodo 2008-2020."/>
    <s v="Gráfico de Evolución"/>
    <s v="Cauquenes comunal delitos género violación mujer mujeres víctimas aprehensiones evolución tasa 100 mil habitantes"/>
    <s v="https://analytics.zoho.com/open-view/2395394000006843662?ZOHO_CRITERIA=%22Localiza%20CL%22.%22Codcom%22%3D7201"/>
    <x v="0"/>
    <s v="#1774B1104"/>
  </r>
  <r>
    <n v="344"/>
    <x v="0"/>
    <x v="0"/>
    <s v="Mujeres"/>
    <n v="7401"/>
    <x v="0"/>
    <x v="1"/>
    <x v="0"/>
    <x v="222"/>
    <x v="0"/>
    <x v="10"/>
    <s v="Periodo 2008-2020"/>
    <s v="Tasa"/>
    <s v="Centro de Estudios y Análisis del Delito (CEAD) de la Subsecretaría de Prevención del Delito"/>
    <s v="Tasa de Aprehensiones, Casos Policiales, Denuncias y Detenciones por Violación en Linares para el Periodo 2008-2020."/>
    <s v="Gráfico que muestra la Tasa de Aprehensiones, Casos Policiales, Denuncias y Detenciones por Violación por cada 100 mil habitantes en Linares según datos recolectados y calculados por al Subsecretaría de Prevención del Delito para el Periodo 2008-2020."/>
    <s v="Gráfico de Evolución"/>
    <s v="Linares comunal delitos género violación mujer mujeres víctimas aprehensiones casos policiales denuncias detenciones evolución tasa 100 mil habitantes"/>
    <s v="https://analytics.zoho.com/open-view/2395394000006850626?ZOHO_CRITERIA=%22Localiza%20CL%22.%22Codcom%22%3D7401"/>
    <x v="0"/>
    <s v="#1774B2444"/>
  </r>
  <r>
    <n v="345"/>
    <x v="0"/>
    <x v="0"/>
    <s v="Mujeres"/>
    <n v="1405"/>
    <x v="6"/>
    <x v="1"/>
    <x v="0"/>
    <x v="223"/>
    <x v="0"/>
    <x v="13"/>
    <s v="Periodo 2008-2020"/>
    <s v="Número de Casos Policiales"/>
    <s v="Centro de Estudios y Análisis del Delito (CEAD) de la Subsecretaría de Prevención del Delito"/>
    <s v="Frecuencia de Frecuencia Casos Policiales por Violación en Pica para el Periodo 2008-2020"/>
    <s v="Gráfico que muestra la frecuencia de Casos Policiales por Violación en Pica según datos recopilados desde el Subsecretaria de Prevención del Delito durante el Periodo 2008-2020."/>
    <s v="Gráfico de Evolución"/>
    <s v="Pica comunal delitos género violación mujer mujeres víctimas casos policiales"/>
    <s v="https://analytics.zoho.com/open-view/2395394000006792555?ZOHO_CRITERIA=%22Localiza%20CL%22.%22Codcom%22%3D1405"/>
    <x v="0"/>
    <s v="#1774B3334"/>
  </r>
  <r>
    <n v="346"/>
    <x v="0"/>
    <x v="0"/>
    <s v="Mujeres"/>
    <n v="13113"/>
    <x v="3"/>
    <x v="0"/>
    <x v="0"/>
    <x v="224"/>
    <x v="0"/>
    <x v="4"/>
    <s v="Periodo 2005-2021"/>
    <s v="Porcentaje"/>
    <s v="Centro de Estudios y Análisis del Delito (CEAD) de la Subsecretaría de Prevención del Delito"/>
    <s v="Variación Trimestral de Denuncias (%) por Violencia Intrafamiliar en La Reina para el Periodo 2005-2021."/>
    <s v="Gráfico que muestra la variación trimestral de Denuncias (%) por Violencia Intrafamiliar en La Reina según datos recopilados desde el Centro de Estudios y Análisis del Delito durante el Periodo 2005-2021."/>
    <s v="Gráfico de Evolución"/>
    <s v="La Reina comunal delitos género violencia hacia mujer mujeres víctimas intrafamiliar familiar denuncias variación trimestral"/>
    <s v="https://analytics.zoho.com/open-view/2395394000007126144?ZOHO_CRITERIA=%22Trasposicion_27.5%22.%22Cod_Comuna%22%3D13113"/>
    <x v="0"/>
    <s v="#1774B9707"/>
  </r>
  <r>
    <n v="347"/>
    <x v="0"/>
    <x v="0"/>
    <s v="Mujeres"/>
    <n v="3202"/>
    <x v="4"/>
    <x v="0"/>
    <x v="0"/>
    <x v="93"/>
    <x v="0"/>
    <x v="8"/>
    <s v="Periodo 2005-2021"/>
    <s v="Porcentaje"/>
    <s v="Centro de Estudios y Análisis del Delito (CEAD) de la Subsecretaría de Prevención del Delito"/>
    <s v="Variación Trimestral de Detenciones (%) por Violencia Intrafamiliar en Diego de Almagro para el Periodo 2005-2021."/>
    <s v="Gráfico que muestra la variación trimestral de Detenciones (%) por Violencia Intrafamiliar en Diego de Almagro según datos recopilados desde el Centro de Estudios y Análisis del Delito durante el Periodo 2005-2021."/>
    <s v="Gráfico de Evolución"/>
    <s v="Diego de Almagro comunal delitos género violencia hacia mujer mujeres víctimas intrafamiliar familiar detenciones variación trimestral"/>
    <s v="https://analytics.zoho.com/open-view/2395394000007126218?ZOHO_CRITERIA=%22Trasposicion_27.5%22.%22Cod_Comuna%22%3D3202"/>
    <x v="0"/>
    <s v="#1774B9783"/>
  </r>
  <r>
    <n v="348"/>
    <x v="0"/>
    <x v="0"/>
    <s v="Mujeres"/>
    <n v="15202"/>
    <x v="6"/>
    <x v="1"/>
    <x v="0"/>
    <x v="171"/>
    <x v="0"/>
    <x v="13"/>
    <s v="Periodo 2008-2020"/>
    <s v="Número de Casos Policiales"/>
    <s v="Centro de Estudios y Análisis del Delito (CEAD) de la Subsecretaría de Prevención del Delito"/>
    <s v="Frecuencia de Frecuencia Casos Policiales por Violación en General Lagos para el Periodo 2008-2020"/>
    <s v="Gráfico que muestra la frecuencia de Casos Policiales por Violación en General Lagos según datos recopilados desde el Subsecretaria de Prevención del Delito durante el Periodo 2008-2020."/>
    <s v="Gráfico de Evolución"/>
    <s v="General Lagos comunal delitos género violación mujer mujeres víctimas casos policiales"/>
    <s v="https://analytics.zoho.com/open-view/2395394000006792555?ZOHO_CRITERIA=%22Localiza%20CL%22.%22Codcom%22%3D15202"/>
    <x v="0"/>
    <s v="#1774B3667"/>
  </r>
  <r>
    <n v="349"/>
    <x v="0"/>
    <x v="0"/>
    <s v="Mujeres"/>
    <n v="13103"/>
    <x v="7"/>
    <x v="2"/>
    <x v="0"/>
    <x v="12"/>
    <x v="0"/>
    <x v="16"/>
    <s v="Años 2012, 2017 y 2020"/>
    <s v="Número de Casos"/>
    <s v="Centro de Estudios y Análisis del Delito (CEAD) e Instituto Nacional de Estadísticas (INE)"/>
    <s v="Frecuencia según ocurrencia de Violencia Económica en Cerro Navia para los años 2012, 2017 y 2020."/>
    <s v="Gráfico que muestra la Frecuencia según ocurrencia de Violencia Económica en Cerro Navia los años 2012, 2017 y 2020 según datos de las encuestas ENVIF-VCM realizadas por el Instituto Nacional de Estadísticas (INE) y el Centro de Estudios y Análisis del Delito (CEAD)."/>
    <s v="Gráfico de Evolución"/>
    <s v="Cerro Navia comunal violencia económica intrafamiliar vif mujeres mujer encuesta envif cead ine víctima padecer sufrir"/>
    <s v="https://analytics.zoho.com/open-view/2395394000007264102?ZOHO_CRITERIA=%22Trasposicion_27.9%22.%22C%C3%B3digo%20Comuna%22%3D13103"/>
    <x v="0"/>
    <s v="#1774B11152"/>
  </r>
  <r>
    <n v="350"/>
    <x v="0"/>
    <x v="0"/>
    <s v="Mujeres"/>
    <n v="5303"/>
    <x v="3"/>
    <x v="1"/>
    <x v="0"/>
    <x v="219"/>
    <x v="0"/>
    <x v="4"/>
    <s v="Periodo 2008-2020"/>
    <s v="Porcentaje "/>
    <s v="Centro de Estudios y Análisis del Delito (CEAD) de la Subsecretaría de Prevención del Delito"/>
    <s v="Variación Trimestral de Denuncias (%) por Violación en Rinconada para el Periodo 2008-2020"/>
    <s v="Gráfico que muestra la variación trimestral de Denuncias (%) por Violaciones en Rinconada según datos recopilados desde la Subsecretaria de Prevención del Delito durante el Periodo 2008-2020."/>
    <s v="Gráfico de Evolución"/>
    <s v="Rinconada comunal delitos género violación mujer mujeres víctimas denuncias variación trimestral"/>
    <s v="https://analytics.zoho.com/open-view/2395394000008633066?ZOHO_CRITERIA=%22Trasposicion_27.6%22.%22Cod_comuna%22%3D5303"/>
    <x v="0"/>
    <s v="#1774B5350"/>
  </r>
  <r>
    <n v="351"/>
    <x v="0"/>
    <x v="0"/>
    <s v="Mujeres"/>
    <n v="13120"/>
    <x v="3"/>
    <x v="1"/>
    <x v="0"/>
    <x v="120"/>
    <x v="0"/>
    <x v="17"/>
    <s v="Periodo 2008-2020"/>
    <s v="Tasa"/>
    <s v="Centro de Estudios y Análisis del Delito (CEAD) de la Subsecretaría de Prevención del Delito"/>
    <s v="Tasa de Denuncias por Violación en Ñuñoa para el Periodo 2008-2020."/>
    <s v="Gráfico que muestra la Tasa de Denuncias por Violación por cada 100 mil habitantes en Ñuñoa según datos recolectados y calculados por al Subsecretaría de Prevención del Delito para el Periodo 2008-2020."/>
    <s v="Gráfico de Evolución"/>
    <s v="Ñuñoa comunal delitos género violación mujer mujeres víctimas denuncias evolución tasa 100 mil habitantes"/>
    <s v="https://analytics.zoho.com/open-view/2395394000006843824?ZOHO_CRITERIA=%22Localiza%20CL%22.%22Codcom%22%3D13120"/>
    <x v="0"/>
    <s v="#1774B1943"/>
  </r>
  <r>
    <n v="352"/>
    <x v="0"/>
    <x v="0"/>
    <s v="Mujeres"/>
    <n v="5"/>
    <x v="2"/>
    <x v="1"/>
    <x v="1"/>
    <x v="184"/>
    <x v="0"/>
    <x v="19"/>
    <s v="Periodo 2008-2020"/>
    <s v="Tasa"/>
    <s v="Centro de Estudios y Análisis del Delito (CEAD) de la Subsecretaría de Prevención del Delito"/>
    <s v="Tasa de Aprehensiones por Violación  en la Región de Valparaíso para el Período 2008-2020."/>
    <s v="Gráfico que muestra la Tasa de Aprehensiones por Violación por cada 100 mil habitantes en la Región de Valparaíso según datos recolectados y calculados por al Subsecretaría de Prevención del Delito para el Período 2008-2020."/>
    <s v="Gráfico de Evolución"/>
    <s v="Región de Valparaíso regional delitos género violación mujer mujeres víctimas aprehensiones evolución tasa 100 mil habitantes"/>
    <s v="https://analytics.zoho.com/open-view/2395394000008748385?ZOHO_CRITERIA=%22Trasposicion_27.7%22.%22cod_region%22%3D5"/>
    <x v="0"/>
    <s v="#1774B2732"/>
  </r>
  <r>
    <n v="353"/>
    <x v="0"/>
    <x v="0"/>
    <s v="Mujeres"/>
    <n v="5401"/>
    <x v="2"/>
    <x v="0"/>
    <x v="0"/>
    <x v="225"/>
    <x v="0"/>
    <x v="3"/>
    <s v="Periodo 2005-2021"/>
    <s v="Número de Aprehensiones"/>
    <s v="Centro de Estudios y Análisis del Delito (CEAD) de la Subsecretaría de Prevención del Delito"/>
    <s v="Frecuencia de Aprehensiones por Violencia Intrafamiliar en La Ligua para el Periodo 2005-2021"/>
    <s v="Gráfico que muestra la frecuencia de Aprehensiones por Violencia Intrafamiliar en La Ligua según datos recopilados desde el Centro de Estudios y Análsis del Delito durante el Periodo 2005-2021."/>
    <s v="Gráfico de Evolución"/>
    <s v="La Ligua comunal delitos género violencia hacia mujer mujeres víctimas intrafamiliar familiar aprehensiones comuna"/>
    <s v="https://analytics.zoho.com/open-view/2395394000007123378?ZOHO_CRITERIA=%22Trasposicion_27.5%22.%22Cod_Comuna%22%3D5401"/>
    <x v="0"/>
    <s v="#1774B7072"/>
  </r>
  <r>
    <n v="354"/>
    <x v="0"/>
    <x v="0"/>
    <s v="Mujeres"/>
    <n v="5504"/>
    <x v="6"/>
    <x v="1"/>
    <x v="0"/>
    <x v="42"/>
    <x v="0"/>
    <x v="13"/>
    <s v="Periodo 2008-2020"/>
    <s v="Número de Casos Policiales"/>
    <s v="Centro de Estudios y Análisis del Delito (CEAD) de la Subsecretaría de Prevención del Delito"/>
    <s v="Frecuencia de Frecuencia Casos Policiales por Violación en La Cruz para el Periodo 2008-2020"/>
    <s v="Gráfico que muestra la frecuencia de Casos Policiales por Violación en La Cruz según datos recopilados desde el Subsecretaria de Prevención del Delito durante el Periodo 2008-2020."/>
    <s v="Gráfico de Evolución"/>
    <s v="La Cruz comunal delitos género violación mujer mujeres víctimas casos policiales"/>
    <s v="https://analytics.zoho.com/open-view/2395394000006792555?ZOHO_CRITERIA=%22Localiza%20CL%22.%22Codcom%22%3D5504"/>
    <x v="0"/>
    <s v="#1774B3387"/>
  </r>
  <r>
    <n v="355"/>
    <x v="0"/>
    <x v="0"/>
    <s v="Mujeres"/>
    <n v="13105"/>
    <x v="6"/>
    <x v="0"/>
    <x v="0"/>
    <x v="190"/>
    <x v="0"/>
    <x v="13"/>
    <s v="Periodo 2005-2021"/>
    <s v="Número de Casos Policiales"/>
    <s v="Centro de Estudios y Análisis del Delito (CEAD) de la Subsecretaría de Prevención del Delito"/>
    <s v="Frecuencia de Casos Policiales por Violencia Intrafamiliar en El Bosque para el Periodo 2005-2021."/>
    <s v="Gráfico que muestra la frecuencia de Casos Policiales por Violencia Intrafamiliar en El Bosque según datos recopilados desde el Centro de Estudios y Análsis del Delito durante el Periodo 2005-2021."/>
    <s v="Gráfico de Evolución"/>
    <s v="El Bosque comunal delitos género violencia hacia mujer mujeres víctimas intrafamiliar familiar casos policiales comuna"/>
    <s v="https://analytics.zoho.com/open-view/2395394000007123412?ZOHO_CRITERIA=%22Trasposicion_27.5%22.%22Cod_Comuna%22%3D13105"/>
    <x v="0"/>
    <s v="#1774B7642"/>
  </r>
  <r>
    <n v="356"/>
    <x v="0"/>
    <x v="0"/>
    <s v="Mujeres"/>
    <n v="6109"/>
    <x v="4"/>
    <x v="1"/>
    <x v="0"/>
    <x v="96"/>
    <x v="0"/>
    <x v="5"/>
    <s v="Periodo 2008-2020"/>
    <s v="Número de Detenciones"/>
    <s v="Centro de Estudios y Análisis del Delito (CEAD) de la Subsecretaría de Prevención del Delito"/>
    <s v="Frecuencia de Frecuencia Detenciones por Violación en Malloa para el Periodo 2008-2020"/>
    <s v="Gráfico que muestra la frecuencia de Detenciones por Violación en Malloa según datos recopilados desde el Subsecretaria de Prevención del Delito durante el Periodo 2008-2020."/>
    <s v="Gráfico de Evolución"/>
    <s v="Malloa comunal delitos género violación mujer mujeres víctimas detenciones"/>
    <s v="https://analytics.zoho.com/open-view/2395394000006792637?ZOHO_CRITERIA=%22Localiza%20CL%22.%22Codcom%22%3D6109"/>
    <x v="0"/>
    <s v="#1774B4084"/>
  </r>
  <r>
    <n v="357"/>
    <x v="0"/>
    <x v="0"/>
    <s v="Mujeres"/>
    <n v="14"/>
    <x v="2"/>
    <x v="1"/>
    <x v="1"/>
    <x v="226"/>
    <x v="0"/>
    <x v="3"/>
    <s v="Año 2020"/>
    <s v="Número de Aprehensiones"/>
    <s v="Centro de Estudios y Análisis del Delito (CEAD) de la Subsecretaría de Prevención del Delito"/>
    <s v="Mapa de Aprehensiones por Violación en la Región de Los Ríos por comuna para el año 2020."/>
    <s v="Mapa que muestra las Aprehensiones por Violación en la Región de Los Ríos según datos recopilados desde la Subsecretaria de Prevención del Delito durante el año 2020."/>
    <s v="Mapa"/>
    <s v="Región de Los Ríos regional delitos género violación mujer mujeres víctimas aprehensiones mapa comuna"/>
    <s v="https://analytics.zoho.com/open-view/2395394000008850059?ZOHO_CRITERIA=%22Trasposicion_27.6%22.%22Frecuencia%22%20%3E%200%20AND%20%22Localiza%20CL%22.%22Codreg%22%20%3D14"/>
    <x v="0"/>
    <s v="#1774B2954"/>
  </r>
  <r>
    <n v="358"/>
    <x v="0"/>
    <x v="0"/>
    <s v="Mujeres"/>
    <n v="9105"/>
    <x v="2"/>
    <x v="0"/>
    <x v="0"/>
    <x v="227"/>
    <x v="0"/>
    <x v="11"/>
    <s v="Periodo 2005-2021"/>
    <s v="Porcentaje"/>
    <s v="Centro de Estudios y Análisis del Delito (CEAD) de la Subsecretaría de Prevención del Delito"/>
    <s v="Variación Trimestral de Aprehensiones (%) por Violencia Intrafamiliar en Freire para el Periodo 2005-2021."/>
    <s v="Gráfico que muestra la variación trimestral de Aprehensiones (%) por Violencia Intrafamiliar en Freire  según datos recopilados desde el Centro de Estudios y Análisis del Delito durante el Periodo 2005-2021."/>
    <s v="Gráfico de Evolución"/>
    <s v="Freire comunal delitos género violencia hacia mujer mujeres víctimas intrafamiliar familiar aprehensiones variación trimestral"/>
    <s v="https://analytics.zoho.com/open-view/2395394000007123879?ZOHO_CRITERIA=%22Trasposicion_27.5%22.%22Cod_Comuna%22%3D9105"/>
    <x v="0"/>
    <s v="#1774B8935"/>
  </r>
  <r>
    <n v="359"/>
    <x v="0"/>
    <x v="0"/>
    <s v="Mujeres"/>
    <n v="10106"/>
    <x v="0"/>
    <x v="0"/>
    <x v="0"/>
    <x v="9"/>
    <x v="0"/>
    <x v="0"/>
    <s v="Periodo 2005-2021"/>
    <s v="Porcentaje"/>
    <s v="Centro de Estudios y Análisis del Delito (CEAD) de la Subsecretaría de Prevención del Delito"/>
    <s v="Proporción de Aprehensiones, Casos Policiales, Denuncias y Detenciones por Violencia Intrafamiliar en Los Muermos para el Periodo 2005-2021."/>
    <s v="Gráfico que muestra la proporción y cantidad de Aprehensiones, Casos policiales, Denuncias y Detenciones por Violencia Intrafamiliar en Los Muermos según datos recopilados desde el Centro de Estudios y Análisis del Delito durante el Periodo 2005-2021."/>
    <s v="Gráfico"/>
    <s v="Los Muermos comunal delitos género violencia hacia mujer mujeres víctimas intrafamiliar familiar aprehensiones denuncias casos policiales detenciones comuna"/>
    <s v="https://analytics.zoho.com/open-view/2395394000007123726?ZOHO_CRITERIA=%22Trasposicion_27.5%22.%22Cod_Comuna%22%3D10106"/>
    <x v="0"/>
    <s v="#1774B8624"/>
  </r>
  <r>
    <n v="360"/>
    <x v="0"/>
    <x v="0"/>
    <s v="Mujeres"/>
    <n v="10202"/>
    <x v="0"/>
    <x v="1"/>
    <x v="0"/>
    <x v="12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Ancud para el Periodo 2008-2020"/>
    <s v="Gráfico que muestra la frecuencia de Aprehensiones, Casos Policiales, Denuncias y  Detenciones por Violación en Ancud según datos recopilados desde el Subsecretaria de Prevención del Delito durante el Periodo 2008-2020."/>
    <s v="Gráfico de Evolución"/>
    <s v="Ancud comunal delitos género violación mujer mujeres víctimas aprehensiones casos policiales denuncias detenciones"/>
    <s v="https://analytics.zoho.com/open-view/2395394000006792678?ZOHO_CRITERIA=%22Localiza%20CL%22.%22Codcom%22%3D10202"/>
    <x v="0"/>
    <s v="#1774B4563"/>
  </r>
  <r>
    <n v="361"/>
    <x v="0"/>
    <x v="0"/>
    <s v="Mujeres"/>
    <n v="16107"/>
    <x v="2"/>
    <x v="0"/>
    <x v="0"/>
    <x v="185"/>
    <x v="0"/>
    <x v="11"/>
    <s v="Periodo 2005-2021"/>
    <s v="Porcentaje"/>
    <s v="Centro de Estudios y Análisis del Delito (CEAD) de la Subsecretaría de Prevención del Delito"/>
    <s v="Variación Trimestral de Aprehensiones (%) por Violencia Intrafamiliar en Quillón para el Periodo 2005-2021."/>
    <s v="Gráfico que muestra la variación trimestral de Aprehensiones (%) por Violencia Intrafamiliar en Quillón  según datos recopilados desde el Centro de Estudios y Análisis del Delito durante el Periodo 2005-2021."/>
    <s v="Gráfico de Evolución"/>
    <s v="Quillón comunal delitos género violencia hacia mujer mujeres víctimas intrafamiliar familiar aprehensiones variación trimestral"/>
    <s v="https://analytics.zoho.com/open-view/2395394000007123879?ZOHO_CRITERIA=%22Trasposicion_27.5%22.%22Cod_Comuna%22%3D16107"/>
    <x v="0"/>
    <s v="#1774B8922"/>
  </r>
  <r>
    <n v="362"/>
    <x v="0"/>
    <x v="0"/>
    <s v="Mujeres"/>
    <n v="5702"/>
    <x v="6"/>
    <x v="0"/>
    <x v="0"/>
    <x v="182"/>
    <x v="0"/>
    <x v="13"/>
    <s v="Periodo 2005-2021"/>
    <s v="Número de Casos Policiales"/>
    <s v="Centro de Estudios y Análisis del Delito (CEAD) de la Subsecretaría de Prevención del Delito"/>
    <s v="Frecuencia de Casos Policiales por Violencia Intrafamiliar en Catemu para el Periodo 2005-2021."/>
    <s v="Gráfico que muestra la frecuencia de Casos Policiales por Violencia Intrafamiliar en Catemu según datos recopilados desde el Centro de Estudios y Análsis del Delito durante el Periodo 2005-2021."/>
    <s v="Gráfico de Evolución"/>
    <s v="Catemu comunal delitos género violencia hacia mujer mujeres víctimas intrafamiliar familiar casos policiales comuna"/>
    <s v="https://analytics.zoho.com/open-view/2395394000007123412?ZOHO_CRITERIA=%22Trasposicion_27.5%22.%22Cod_Comuna%22%3D5702"/>
    <x v="0"/>
    <s v="#1774B7431"/>
  </r>
  <r>
    <n v="363"/>
    <x v="0"/>
    <x v="0"/>
    <s v="Mujeres"/>
    <n v="5301"/>
    <x v="4"/>
    <x v="1"/>
    <x v="0"/>
    <x v="132"/>
    <x v="0"/>
    <x v="8"/>
    <s v="Periodo 2008-2020"/>
    <s v="Porcentaje "/>
    <s v="Centro de Estudios y Análisis del Delito (CEAD) de la Subsecretaría de Prevención del Delito"/>
    <s v="Variación Trimestral de Detenciones (%) por Violación en Los Andes para el Periodo 2008-2020"/>
    <s v="Gráfico que muestra la variación trimestral de Detenciones (%) por Violaciones en Los Andes según datos recopilados desde la Subsecretaria de Prevención del Delito durante el Periodo 2008-2020."/>
    <s v="Gráfico de Evolución"/>
    <s v="Los Andes comunal delitos género violación mujer mujeres víctimas detenciones variación trimestral"/>
    <s v="https://analytics.zoho.com/open-view/2395394000008633106?ZOHO_CRITERIA=%22Trasposicion_27.6%22.%22Cod_comuna%22%3D5301"/>
    <x v="0"/>
    <s v="#1774B5673"/>
  </r>
  <r>
    <n v="364"/>
    <x v="0"/>
    <x v="0"/>
    <s v="Mujeres"/>
    <n v="13129"/>
    <x v="0"/>
    <x v="0"/>
    <x v="0"/>
    <x v="70"/>
    <x v="0"/>
    <x v="2"/>
    <s v="Periodo 2005-2021"/>
    <s v="Porcentaje "/>
    <s v="Centro de Estudios y Análisis del Delito (CEAD) de la Subsecretaría de Prevención del Delito"/>
    <s v="Variación Trimestral de Aprehensiones, Casos policiales, Denuncias y Detenciones (%) en San Joaquín para el Periodo 2005-2021."/>
    <s v="Gráfico que muestra la variación trimestral de Aprehensiones, Casos Policiales, Denuncias y Detenciones (%) por Violencia Intrafamiliar en San Joaquín según datos recopilados desde el Centro de Estudios y Análisis del Delito durante el Periodo 2005-2021."/>
    <s v="Gráfico de Evolución"/>
    <s v="San Joaquín comunal delitos género violencia hacia mujer mujeres víctimas intrafamiliar familiar aprehensiones casos policiales denuncias detenciones variación trimestral"/>
    <s v="https://analytics.zoho.com/open-view/2395394000007126407?ZOHO_CRITERIA=%22Trasposicion_27.5%22.%22Cod_Comuna%22%3D13129"/>
    <x v="0"/>
    <s v="#1774B10407"/>
  </r>
  <r>
    <n v="365"/>
    <x v="0"/>
    <x v="0"/>
    <s v="Mujeres"/>
    <n v="14105"/>
    <x v="2"/>
    <x v="1"/>
    <x v="0"/>
    <x v="228"/>
    <x v="0"/>
    <x v="19"/>
    <s v="Periodo 2008-2020"/>
    <s v="Tasa"/>
    <s v="Centro de Estudios y Análisis del Delito (CEAD) de la Subsecretaría de Prevención del Delito"/>
    <s v="Tasa de Aprehensiones por Violación en Máfil para el Periodo 2008-2020."/>
    <s v="Gráfico que muestra la Tasa de Aprehensiones por Violación por cada 100 mil habitantes en Máfil según datos recolectados y calculados por al Subsecretaría de Prevención del Delito para el Periodo 2008-2020."/>
    <s v="Gráfico de Evolución"/>
    <s v="Máfil comunal delitos género violación mujer mujeres víctimas aprehensiones evolución tasa 100 mil habitantes"/>
    <s v="https://analytics.zoho.com/open-view/2395394000006843662?ZOHO_CRITERIA=%22Localiza%20CL%22.%22Codcom%22%3D14105"/>
    <x v="0"/>
    <s v="#1774B1302"/>
  </r>
  <r>
    <n v="366"/>
    <x v="0"/>
    <x v="0"/>
    <s v="Mujeres"/>
    <n v="13125"/>
    <x v="4"/>
    <x v="0"/>
    <x v="0"/>
    <x v="216"/>
    <x v="0"/>
    <x v="8"/>
    <s v="Periodo 2005-2021"/>
    <s v="Porcentaje"/>
    <s v="Centro de Estudios y Análisis del Delito (CEAD) de la Subsecretaría de Prevención del Delito"/>
    <s v="Variación Trimestral de Detenciones (%) por Violencia Intrafamiliar en Quilicura para el Periodo 2005-2021."/>
    <s v="Gráfico que muestra la variación trimestral de Detenciones (%) por Violencia Intrafamiliar en Quilicura según datos recopilados desde el Centro de Estudios y Análisis del Delito durante el Periodo 2005-2021."/>
    <s v="Gráfico de Evolución"/>
    <s v="Quilicura comunal delitos género violencia hacia mujer mujeres víctimas intrafamiliar familiar detenciones variación trimestral"/>
    <s v="https://analytics.zoho.com/open-view/2395394000007126218?ZOHO_CRITERIA=%22Trasposicion_27.5%22.%22Cod_Comuna%22%3D13125"/>
    <x v="0"/>
    <s v="#1774B10060"/>
  </r>
  <r>
    <n v="367"/>
    <x v="0"/>
    <x v="0"/>
    <s v="Mujeres"/>
    <n v="5401"/>
    <x v="4"/>
    <x v="1"/>
    <x v="0"/>
    <x v="225"/>
    <x v="0"/>
    <x v="8"/>
    <s v="Periodo 2008-2020"/>
    <s v="Porcentaje "/>
    <s v="Centro de Estudios y Análisis del Delito (CEAD) de la Subsecretaría de Prevención del Delito"/>
    <s v="Variación Trimestral de Detenciones (%) por Violación en La Ligua para el Periodo 2008-2020"/>
    <s v="Gráfico que muestra la variación trimestral de Detenciones (%) por Violaciones en La Ligua según datos recopilados desde la Subsecretaria de Prevención del Delito durante el Periodo 2008-2020."/>
    <s v="Gráfico de Evolución"/>
    <s v="La Ligua comunal delitos género violación mujer mujeres víctimas detenciones variación trimestral"/>
    <s v="https://analytics.zoho.com/open-view/2395394000008633106?ZOHO_CRITERIA=%22Trasposicion_27.6%22.%22Cod_comuna%22%3D5401"/>
    <x v="0"/>
    <s v="#1774B5677"/>
  </r>
  <r>
    <n v="368"/>
    <x v="0"/>
    <x v="0"/>
    <s v="Mujeres"/>
    <n v="13126"/>
    <x v="2"/>
    <x v="0"/>
    <x v="0"/>
    <x v="229"/>
    <x v="0"/>
    <x v="3"/>
    <s v="Periodo 2005-2021"/>
    <s v="Número de Aprehensiones"/>
    <s v="Centro de Estudios y Análisis del Delito (CEAD) de la Subsecretaría de Prevención del Delito"/>
    <s v="Frecuencia de Aprehensiones por Violencia Intrafamiliar en Quinta Normal para el Periodo 2005-2021"/>
    <s v="Gráfico que muestra la frecuencia de Aprehensiones por Violencia Intrafamiliar en Quinta Normal según datos recopilados desde el Centro de Estudios y Análsis del Delito durante el Periodo 2005-2021."/>
    <s v="Gráfico de Evolución"/>
    <s v="Quinta Normal comunal delitos género violencia hacia mujer mujeres víctimas intrafamiliar familiar aprehensiones comuna"/>
    <s v="https://analytics.zoho.com/open-view/2395394000007123378?ZOHO_CRITERIA=%22Trasposicion_27.5%22.%22Cod_Comuna%22%3D13126"/>
    <x v="0"/>
    <s v="#1774B7319"/>
  </r>
  <r>
    <n v="369"/>
    <x v="0"/>
    <x v="0"/>
    <s v="Mujeres"/>
    <n v="270103003"/>
    <x v="9"/>
    <x v="5"/>
    <x v="2"/>
    <x v="113"/>
    <x v="0"/>
    <x v="28"/>
    <s v="Periodo 2013-2019"/>
    <s v="Número de Sentencias"/>
    <s v="Poder Judicial"/>
    <s v="Sentencias Dictadas por Delitos Vinculados a la Mujer por región para el delito de Secuestro Con Violación, durante el Periodo 2013-2019"/>
    <s v="El gráfico muestra la evolución anual de la frecuencia de Sentencias Dictadas por Delitos Vinculados a la Mujer por región para el delito de Secuestro Con Violación, durante el Periodo 2013-2019 de acuerdo a datos provenientes del Poder Judicial de Chile."/>
    <s v="Gráfico de Evolución"/>
    <s v="sociedad delincuencia delitos frecuencia sentencias secuestro violación mujer violencia regional"/>
    <s v="https://analytics.zoho.com/open-view/2395394000007158239?ZOHO_CRITERIA=%22Trasposicion_27.16%22.%22Id_Categor%C3%ADa%22%3D270103003"/>
    <x v="0"/>
    <s v="#1774B580"/>
  </r>
  <r>
    <n v="370"/>
    <x v="0"/>
    <x v="0"/>
    <s v="Mujeres"/>
    <n v="7307"/>
    <x v="0"/>
    <x v="1"/>
    <x v="0"/>
    <x v="7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grada Familia para el Periodo 2008-2020"/>
    <s v="Gráfico que muestra la frecuencia de Aprehensiones, Casos Policiales, Denuncias y  Detenciones por Violación en Sagrada Familia según datos recopilados desde el Subsecretaria de Prevención del Delito durante el Periodo 2008-2020."/>
    <s v="Gráfico de Evolución"/>
    <s v="Sagrada Familia comunal delitos género violación mujer mujeres víctimas aprehensiones casos policiales denuncias detenciones"/>
    <s v="https://analytics.zoho.com/open-view/2395394000006792678?ZOHO_CRITERIA=%22Localiza%20CL%22.%22Codcom%22%3D7307"/>
    <x v="0"/>
    <s v="#1774B4456"/>
  </r>
  <r>
    <n v="371"/>
    <x v="0"/>
    <x v="0"/>
    <s v="Mujeres"/>
    <n v="17"/>
    <x v="1"/>
    <x v="3"/>
    <x v="0"/>
    <x v="53"/>
    <x v="0"/>
    <x v="21"/>
    <s v="Periodo 2013-2019"/>
    <s v="Número de Sentencias"/>
    <s v="Poder Judicial"/>
    <s v="Sentencias Dictadas por Delitos de Abuso Sexual por Delito en el  Juzgado de Garantía de Quillota para el Periodo 2013-2019"/>
    <s v="Gráfico que muestra la evolución anual de la frecuencia de Sentencias Dictadas por Delitos de Abuso Sexual por Delito en el  Juzgado de Garantía de Quillota para el Periodo 2013-2019 de acuerdo a datos provenientes del Poder Judicial de Chile."/>
    <s v="Gráfico de Evolución"/>
    <s v="abuso sexual delitos género violencia mujer mujeres casos víctimas detenciones sentencias juzgado garantía quillota"/>
    <s v="https://analytics.zoho.com/open-view/2395394000007166623?ZOHO_CRITERIA=%22Trasposicion_27.15%22.%22Id_Juzgado_Garant%C3%ADa%22%3D17"/>
    <x v="0"/>
    <s v="#1774B208"/>
  </r>
  <r>
    <n v="372"/>
    <x v="0"/>
    <x v="0"/>
    <s v="Mujeres"/>
    <n v="2104"/>
    <x v="4"/>
    <x v="1"/>
    <x v="0"/>
    <x v="45"/>
    <x v="0"/>
    <x v="8"/>
    <s v="Periodo 2008-2020"/>
    <s v="Porcentaje "/>
    <s v="Centro de Estudios y Análisis del Delito (CEAD) de la Subsecretaría de Prevención del Delito"/>
    <s v="Variación Trimestral de Detenciones (%) por Violación en Taltal para el Periodo 2008-2020"/>
    <s v="Gráfico que muestra la variación trimestral de Detenciones (%) por Violaciones en Taltal según datos recopilados desde la Subsecretaria de Prevención del Delito durante el Periodo 2008-2020."/>
    <s v="Gráfico de Evolución"/>
    <s v="Taltal comunal delitos género violación mujer mujeres víctimas detenciones variación trimestral"/>
    <s v="https://analytics.zoho.com/open-view/2395394000008633106?ZOHO_CRITERIA=%22Trasposicion_27.6%22.%22Cod_comuna%22%3D2104"/>
    <x v="0"/>
    <s v="#1774B5643"/>
  </r>
  <r>
    <n v="373"/>
    <x v="0"/>
    <x v="0"/>
    <s v="Mujeres"/>
    <n v="69"/>
    <x v="1"/>
    <x v="3"/>
    <x v="0"/>
    <x v="28"/>
    <x v="0"/>
    <x v="47"/>
    <s v="Periodo 2013-2019"/>
    <s v="Número de Sentencias"/>
    <s v="Poder Judicial"/>
    <s v="Sentencias Dictadas por Delitos de Abuso Sexual en el 3° Juzgado de Garantía de Santiago para el Periodo 2013-2019"/>
    <s v="El gráfico muestra la evolución anual de la frecuencia de Sentencias Dictadas por Delitos de Abuso Sexual en el 3°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59?ZOHO_CRITERIA=%22Trasposicion_27.15%22.%22Id_Juzgado_Garant%C3%ADa%22%3D69"/>
    <x v="0"/>
    <s v="#1774B178"/>
  </r>
  <r>
    <n v="374"/>
    <x v="0"/>
    <x v="0"/>
    <s v="Mujeres"/>
    <n v="6104"/>
    <x v="3"/>
    <x v="0"/>
    <x v="0"/>
    <x v="25"/>
    <x v="0"/>
    <x v="4"/>
    <s v="Periodo 2005-2021"/>
    <s v="Porcentaje"/>
    <s v="Centro de Estudios y Análisis del Delito (CEAD) de la Subsecretaría de Prevención del Delito"/>
    <s v="Variación Trimestral de Denuncias (%) por Violencia Intrafamiliar en Coltauco para el Periodo 2005-2021."/>
    <s v="Gráfico que muestra la variación trimestral de Denuncias (%) por Violencia Intrafamiliar en Coltauco según datos recopilados desde el Centro de Estudios y Análisis del Delito durante el Periodo 2005-2021."/>
    <s v="Gráfico de Evolución"/>
    <s v="Coltauco comunal delitos género violencia hacia mujer mujeres víctimas intrafamiliar familiar denuncias variación trimestral"/>
    <s v="https://analytics.zoho.com/open-view/2395394000007126144?ZOHO_CRITERIA=%22Trasposicion_27.5%22.%22Cod_Comuna%22%3D6104"/>
    <x v="0"/>
    <s v="#1774B9501"/>
  </r>
  <r>
    <n v="375"/>
    <x v="0"/>
    <x v="0"/>
    <s v="Mujeres"/>
    <n v="3201"/>
    <x v="4"/>
    <x v="0"/>
    <x v="0"/>
    <x v="230"/>
    <x v="0"/>
    <x v="5"/>
    <s v="Periodo 2005-2021"/>
    <s v="Número de Detenciones"/>
    <s v="Centro de Estudios y Análisis del Delito (CEAD) de la Subsecretaría de Prevención del Delito"/>
    <s v="Frecuencia de Detenciones por Violencia Intrafamiliar en Chañaral para el Periodo 2005-2021."/>
    <s v="Gráfico que muestra la frecuencia de las Detenciones por Violencia Intrafamiliar en Chañaral según datos recopilados desde el Centro de Estudios y Análsis del Delito durante el Periodo 2005-2021."/>
    <s v="Gráfico de Evolución"/>
    <s v="Chañaral comunal delitos género violencia hacia mujer mujeres víctimas intrafamiliar familiar detenciones comuna"/>
    <s v="https://analytics.zoho.com/open-view/2395394000007123572?ZOHO_CRITERIA=%22Trasposicion_27.5%22.%22Cod_Comuna%22%3D3201"/>
    <x v="0"/>
    <s v="#1774B8069"/>
  </r>
  <r>
    <n v="376"/>
    <x v="0"/>
    <x v="0"/>
    <s v="Mujeres"/>
    <n v="1403"/>
    <x v="6"/>
    <x v="0"/>
    <x v="0"/>
    <x v="231"/>
    <x v="0"/>
    <x v="13"/>
    <s v="Periodo 2005-2021"/>
    <s v="Número de Casos Policiales"/>
    <s v="Centro de Estudios y Análisis del Delito (CEAD) de la Subsecretaría de Prevención del Delito"/>
    <s v="Frecuencia de Casos Policiales por Violencia Intrafamiliar en Colchane para el Periodo 2005-2021."/>
    <s v="Gráfico que muestra la frecuencia de Casos Policiales por Violencia Intrafamiliar en Colchane según datos recopilados desde el Centro de Estudios y Análsis del Delito durante el Periodo 2005-2021."/>
    <s v="Gráfico de Evolución"/>
    <s v="Colchane comunal delitos género violencia hacia mujer mujeres víctimas intrafamiliar familiar casos policiales comuna"/>
    <s v="https://analytics.zoho.com/open-view/2395394000007123412?ZOHO_CRITERIA=%22Trasposicion_27.5%22.%22Cod_Comuna%22%3D1403"/>
    <x v="0"/>
    <s v="#1774B7366"/>
  </r>
  <r>
    <n v="377"/>
    <x v="0"/>
    <x v="0"/>
    <s v="Mujeres"/>
    <n v="5"/>
    <x v="5"/>
    <x v="0"/>
    <x v="1"/>
    <x v="184"/>
    <x v="0"/>
    <x v="38"/>
    <s v="Periodo 2019-2021"/>
    <s v="Número de Casos"/>
    <s v="Fiscalía Nacional de Chile"/>
    <s v="Cantidad de Casos de Violencia Intrafamiliar en la Región de Valparaíso por trimestre y edad según datos recopilados en el Periodo 2019-2021."/>
    <s v="Gráfico que muestra la cantidad de casos de Violencia Intrafamiliar en la Región de Valparaíso por trimestre según edad de la víctima, presentados frente a la Fiscalía de Chile durante el Periodo 2019-2021."/>
    <s v="Gráfico de Evolución"/>
    <s v="Región de Valparaíso delitos Violencia mujer mujeres casos víctimas intrafamiliar familiar fisica fiscalía región evolución edad trimestre"/>
    <s v="https://analytics.zoho.com/open-view/2395394000007062438?ZOHO_CRITERIA=%22Trasposicion_27.4%22.%22Cod_Regi%C3%B3n%22%3D5"/>
    <x v="0"/>
    <s v="#1774B6937"/>
  </r>
  <r>
    <n v="378"/>
    <x v="0"/>
    <x v="0"/>
    <s v="Mujeres"/>
    <n v="8106"/>
    <x v="0"/>
    <x v="1"/>
    <x v="0"/>
    <x v="232"/>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Lota para el Periodo 2008-2020"/>
    <s v="Gráfico que muestra la frecuencia de Aprehensiones, Casos Policiales, Denuncias y  Detenciones por Violación en Lota según datos recopilados desde el Subsecretaria de Prevención del Delito durante el Periodo 2008-2020."/>
    <s v="Gráfico de Evolución"/>
    <s v="Lota comunal delitos género violación mujer mujeres víctimas aprehensiones casos policiales denuncias detenciones"/>
    <s v="https://analytics.zoho.com/open-view/2395394000006792678?ZOHO_CRITERIA=%22Localiza%20CL%22.%22Codcom%22%3D8106"/>
    <x v="0"/>
    <s v="#1774B4472"/>
  </r>
  <r>
    <n v="379"/>
    <x v="0"/>
    <x v="0"/>
    <s v="Mujeres"/>
    <n v="7102"/>
    <x v="2"/>
    <x v="1"/>
    <x v="0"/>
    <x v="233"/>
    <x v="0"/>
    <x v="3"/>
    <s v="Periodo 2008-2020"/>
    <s v="Número de Aprehensiones"/>
    <s v="Centro de Estudios y Análisis del Delito (CEAD) de la Subsecretaría de Prevención del Delito"/>
    <s v="Frecuencia de Frecuencia Aprehensiones por Violación en Constitución para el Periodo 2008-2020"/>
    <s v="Gráfico que muestra la frecuencia de Aprehensiones por Violación en Constitución según datos recopilados desde el Subsecretaria de Prevención del Delito durante el Periodo 2008-2020."/>
    <s v="Gráfico de Evolución"/>
    <s v="Constitución comunal delitos género violación mujer mujeres víctimas aprehensiones"/>
    <s v="https://analytics.zoho.com/open-view/2395394000006792514?ZOHO_CRITERIA=%22Localiza%20CL%22.%22Codcom%22%3D7102"/>
    <x v="0"/>
    <s v="#1774B3110"/>
  </r>
  <r>
    <n v="380"/>
    <x v="0"/>
    <x v="0"/>
    <s v="Mujeres"/>
    <n v="16104"/>
    <x v="0"/>
    <x v="0"/>
    <x v="0"/>
    <x v="234"/>
    <x v="0"/>
    <x v="2"/>
    <s v="Periodo 2005-2021"/>
    <s v="Porcentaje "/>
    <s v="Centro de Estudios y Análisis del Delito (CEAD) de la Subsecretaría de Prevención del Delito"/>
    <s v="Variación Trimestral de Aprehensiones, Casos policiales, Denuncias y Detenciones (%) en El Carmen para el Periodo 2005-2021."/>
    <s v="Gráfico que muestra la variación trimestral de Aprehensiones, Casos Policiales, Denuncias y Detenciones (%) por Violencia Intrafamiliar en El Carmen según datos recopilados desde el Centro de Estudios y Análisis del Delito durante el Periodo 2005-2021."/>
    <s v="Gráfico de Evolución"/>
    <s v="El Carmen comunal delitos género violencia hacia mujer mujeres víctimas intrafamiliar familiar aprehensiones casos policiales denuncias detenciones variación trimestral"/>
    <s v="https://analytics.zoho.com/open-view/2395394000007126407?ZOHO_CRITERIA=%22Trasposicion_27.5%22.%22Cod_Comuna%22%3D16104"/>
    <x v="0"/>
    <s v="#1774B10284"/>
  </r>
  <r>
    <n v="381"/>
    <x v="0"/>
    <x v="0"/>
    <s v="Mujeres"/>
    <n v="10402"/>
    <x v="6"/>
    <x v="1"/>
    <x v="0"/>
    <x v="235"/>
    <x v="0"/>
    <x v="12"/>
    <s v="Periodo 2008-2020"/>
    <s v="Porcentaje "/>
    <s v="Centro de Estudios y Análisis del Delito (CEAD) de la Subsecretaría de Prevención del Delito"/>
    <s v="Variación Trimestral de Casos Policiales (%) por Violación en Futaleufú para el Periodo 2008-2020"/>
    <s v="Gráfico que muestra la variación trimestral de Casos Policiales (%) por Violaciones en Futaleufú según datos recopilados desde la Subsecretaria de Prevención del Delito durante el Periodo 2008-2020."/>
    <s v="Gráfico de Evolución"/>
    <s v="Futaleufú comunal delitos género violación mujer mujeres víctimas casos policiales variación trimestral"/>
    <s v="https://analytics.zoho.com/open-view/2395394000008633026?ZOHO_CRITERIA=%22Trasposicion_27.6%22.%22Cod_comuna%22%3D10402"/>
    <x v="0"/>
    <s v="#1774B5218"/>
  </r>
  <r>
    <n v="382"/>
    <x v="0"/>
    <x v="0"/>
    <s v="Mujeres"/>
    <n v="7405"/>
    <x v="0"/>
    <x v="1"/>
    <x v="0"/>
    <x v="27"/>
    <x v="0"/>
    <x v="2"/>
    <s v="Periodo 2008-2020"/>
    <s v="Porcentaje "/>
    <s v="Centro de Estudios y Análisis del Delito (CEAD) de la Subsecretaría de Prevención del Delito"/>
    <s v="Variación Trimestral de Aprehensiones, Casos policiales, Denuncias y Detenciones (%) por Violación en Retiro para el Periodo 2008-2020"/>
    <s v="Gráfico que muestra la variación trimestral de Aprehensiones, Casos Policiales, Denuncias y Detenciones (%) por Violaciones en Retiro según datos recopilados desde la Subsecretaria de Prevención del Delito durante el Periodo 2008-2020."/>
    <s v="Gráfico de Evolución"/>
    <s v="Retiro comunal delitos género violación mujer mujeres víctimas aprehensiones casos policiales denuncias detenciones variación trimestral"/>
    <s v="https://analytics.zoho.com/open-view/2395394000008633146?ZOHO_CRITERIA=%22Trasposicion_27.6%22.%22Cod_comuna%22%3D7405"/>
    <x v="0"/>
    <s v="#1774B6070"/>
  </r>
  <r>
    <n v="383"/>
    <x v="0"/>
    <x v="0"/>
    <s v="Mujeres"/>
    <n v="14105"/>
    <x v="3"/>
    <x v="0"/>
    <x v="0"/>
    <x v="228"/>
    <x v="0"/>
    <x v="4"/>
    <s v="Periodo 2005-2021"/>
    <s v="Porcentaje"/>
    <s v="Centro de Estudios y Análisis del Delito (CEAD) de la Subsecretaría de Prevención del Delito"/>
    <s v="Variación Trimestral de Denuncias (%) por Violencia Intrafamiliar en Máfil para el Periodo 2005-2021."/>
    <s v="Gráfico que muestra la variación trimestral de Denuncias (%) por Violencia Intrafamiliar en Máfil según datos recopilados desde el Centro de Estudios y Análisis del Delito durante el Periodo 2005-2021."/>
    <s v="Gráfico de Evolución"/>
    <s v="Máfil comunal delitos género violencia hacia mujer mujeres víctimas intrafamiliar familiar denuncias variación trimestral"/>
    <s v="https://analytics.zoho.com/open-view/2395394000007126144?ZOHO_CRITERIA=%22Trasposicion_27.5%22.%22Cod_Comuna%22%3D14105"/>
    <x v="0"/>
    <s v="#1774B9751"/>
  </r>
  <r>
    <n v="384"/>
    <x v="0"/>
    <x v="0"/>
    <s v="Mujeres"/>
    <n v="9203"/>
    <x v="2"/>
    <x v="0"/>
    <x v="0"/>
    <x v="236"/>
    <x v="0"/>
    <x v="11"/>
    <s v="Periodo 2005-2021"/>
    <s v="Porcentaje"/>
    <s v="Centro de Estudios y Análisis del Delito (CEAD) de la Subsecretaría de Prevención del Delito"/>
    <s v="Variación Trimestral de Aprehensiones (%) por Violencia Intrafamiliar en Curacautín para el Periodo 2005-2021."/>
    <s v="Gráfico que muestra la variación trimestral de Aprehensiones (%) por Violencia Intrafamiliar en Curacautín  según datos recopilados desde el Centro de Estudios y Análisis del Delito durante el Periodo 2005-2021."/>
    <s v="Gráfico de Evolución"/>
    <s v="Curacautín comunal delitos género violencia hacia mujer mujeres víctimas intrafamiliar familiar aprehensiones variación trimestral"/>
    <s v="https://analytics.zoho.com/open-view/2395394000007123879?ZOHO_CRITERIA=%22Trasposicion_27.5%22.%22Cod_Comuna%22%3D9203"/>
    <x v="0"/>
    <s v="#1774B8954"/>
  </r>
  <r>
    <n v="385"/>
    <x v="0"/>
    <x v="0"/>
    <s v="Mujeres"/>
    <n v="8"/>
    <x v="1"/>
    <x v="1"/>
    <x v="1"/>
    <x v="192"/>
    <x v="0"/>
    <x v="36"/>
    <s v="Periodo 2013-2019"/>
    <s v="Porcentaje"/>
    <s v="Poder Judicial"/>
    <s v="Variación Trimestral de Sentencias Dictadas (%) en la Región del Biobío por Juzgado de Garantía, durante el Periodo 2013-2019"/>
    <s v="El gráfico muestra la tendencia de la Variación Trimestral de Sentencias Dictadas (%) en la Región del Biobío por Juzgado de Garantía, durante el Periodo 2013-2019 de acuerdo a datos provenientes del Poder Judicial de Chile."/>
    <s v="Gráfico de Evolución"/>
    <s v="violación delitos género violencia mujer mujeres casos víctimas sentencias biobío"/>
    <s v="https://analytics.zoho.com/open-view/2395394000007052171?ZOHO_CRITERIA=%22Localiza%20CL%22.%22Codreg%22%3D8"/>
    <x v="0"/>
    <s v="#1774B878"/>
  </r>
  <r>
    <n v="386"/>
    <x v="0"/>
    <x v="0"/>
    <s v="Mujeres"/>
    <n v="16102"/>
    <x v="7"/>
    <x v="2"/>
    <x v="0"/>
    <x v="111"/>
    <x v="0"/>
    <x v="16"/>
    <s v="Años 2012, 2017 y 2020"/>
    <s v="Número de Casos"/>
    <s v="Centro de Estudios y Análisis del Delito (CEAD) e Instituto Nacional de Estadísticas (INE)"/>
    <s v="Frecuencia según ocurrencia de Violencia Económica en Bulnes para los años 2012, 2017 y 2020."/>
    <s v="Gráfico que muestra la Frecuencia según ocurrencia de Violencia Económica en Bulnes los años 2012, 2017 y 2020 según datos de las encuestas ENVIF-VCM realizadas por el Instituto Nacional de Estadísticas (INE) y el Centro de Estudios y Análisis del Delito (CEAD)."/>
    <s v="Gráfico de Evolución"/>
    <s v="Bulnes comunal violencia económica intrafamiliar vif mujeres mujer encuesta envif cead ine víctima padecer sufrir"/>
    <s v="https://analytics.zoho.com/open-view/2395394000007264102?ZOHO_CRITERIA=%22Trasposicion_27.9%22.%22C%C3%B3digo%20Comuna%22%3D16102"/>
    <x v="0"/>
    <s v="#1774B11084"/>
  </r>
  <r>
    <n v="387"/>
    <x v="0"/>
    <x v="0"/>
    <s v="Mujeres"/>
    <n v="7203"/>
    <x v="2"/>
    <x v="1"/>
    <x v="0"/>
    <x v="97"/>
    <x v="0"/>
    <x v="3"/>
    <s v="Periodo 2008-2020"/>
    <s v="Número de Aprehensiones"/>
    <s v="Centro de Estudios y Análisis del Delito (CEAD) de la Subsecretaría de Prevención del Delito"/>
    <s v="Frecuencia de Frecuencia Aprehensiones por Violación en Pelluhue para el Periodo 2008-2020"/>
    <s v="Gráfico que muestra la frecuencia de Aprehensiones por Violación en Pelluhue según datos recopilados desde el Subsecretaria de Prevención del Delito durante el Periodo 2008-2020."/>
    <s v="Gráfico de Evolución"/>
    <s v="Pelluhue comunal delitos género violación mujer mujeres víctimas aprehensiones"/>
    <s v="https://analytics.zoho.com/open-view/2395394000006792514?ZOHO_CRITERIA=%22Localiza%20CL%22.%22Codcom%22%3D7203"/>
    <x v="0"/>
    <s v="#1774B3121"/>
  </r>
  <r>
    <n v="388"/>
    <x v="0"/>
    <x v="0"/>
    <s v="Mujeres"/>
    <n v="52"/>
    <x v="11"/>
    <x v="5"/>
    <x v="0"/>
    <x v="167"/>
    <x v="0"/>
    <x v="39"/>
    <s v="Periodo 2013-2019"/>
    <s v="Número de Sentencias"/>
    <s v="Poder Judicial"/>
    <s v="Sentencias Dictadas por Delitos Vinculados a la Mujer por Delito en el Juzgado de Garantía de Villarrica para el Periodo 2013-2019"/>
    <s v="Gráfico que muestra la evolución anual de la frecuencia de Sentencias Dictadas por Delitos Vinculados a la Mujer por Delito en el Juzgado de Garantía de Villarrica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52"/>
    <x v="0"/>
    <s v="#1774B548"/>
  </r>
  <r>
    <n v="389"/>
    <x v="0"/>
    <x v="0"/>
    <s v="Mujeres"/>
    <n v="71"/>
    <x v="1"/>
    <x v="3"/>
    <x v="0"/>
    <x v="28"/>
    <x v="0"/>
    <x v="48"/>
    <s v="Periodo 2013-2019"/>
    <s v="Número de Sentencias"/>
    <s v="Poder Judicial"/>
    <s v="Sentencias Dictadas por Delitos de Abuso Sexual por Delito en el 5° Juzgado de Garantía de Santiago para el Periodo 2013-2019"/>
    <s v="Gráfico que muestra la evolución anual de la frecuencia de Sentencias Dictadas por Delitos de Abuso Sexual por Delito en el 5°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23?ZOHO_CRITERIA=%22Trasposicion_27.15%22.%22Id_Juzgado_Garant%C3%ADa%22%3D71"/>
    <x v="0"/>
    <s v="#1774B262"/>
  </r>
  <r>
    <n v="390"/>
    <x v="0"/>
    <x v="0"/>
    <s v="Mujeres"/>
    <n v="12303"/>
    <x v="6"/>
    <x v="0"/>
    <x v="0"/>
    <x v="237"/>
    <x v="0"/>
    <x v="13"/>
    <s v="Periodo 2005-2021"/>
    <s v="Número de Casos Policiales"/>
    <s v="Centro de Estudios y Análisis del Delito (CEAD) de la Subsecretaría de Prevención del Delito"/>
    <s v="Frecuencia de Casos Policiales por Violencia Intrafamiliar en Timaukel para el Periodo 2005-2021."/>
    <s v="Gráfico que muestra la frecuencia de Casos Policiales por Violencia Intrafamiliar en Timaukel según datos recopilados desde el Centro de Estudios y Análsis del Delito durante el Periodo 2005-2021."/>
    <s v="Gráfico de Evolución"/>
    <s v="Timaukel comunal delitos género violencia hacia mujer mujeres víctimas intrafamiliar familiar casos policiales comuna"/>
    <s v="https://analytics.zoho.com/open-view/2395394000007123412?ZOHO_CRITERIA=%22Trasposicion_27.5%22.%22Cod_Comuna%22%3D12303"/>
    <x v="0"/>
    <s v="#1774B7636"/>
  </r>
  <r>
    <n v="391"/>
    <x v="0"/>
    <x v="0"/>
    <s v="Mujeres"/>
    <n v="13129"/>
    <x v="2"/>
    <x v="0"/>
    <x v="0"/>
    <x v="70"/>
    <x v="0"/>
    <x v="3"/>
    <s v="Periodo 2005-2021"/>
    <s v="Número de Aprehensiones"/>
    <s v="Centro de Estudios y Análisis del Delito (CEAD) de la Subsecretaría de Prevención del Delito"/>
    <s v="Frecuencia de Aprehensiones por Violencia Intrafamiliar en San Joaquín para el Periodo 2005-2021"/>
    <s v="Gráfico que muestra la frecuencia de Aprehensiones por Violencia Intrafamiliar en San Joaquín según datos recopilados desde el Centro de Estudios y Análsis del Delito durante el Periodo 2005-2021."/>
    <s v="Gráfico de Evolución"/>
    <s v="San Joaquín comunal delitos género violencia hacia mujer mujeres víctimas intrafamiliar familiar aprehensiones comuna"/>
    <s v="https://analytics.zoho.com/open-view/2395394000007123378?ZOHO_CRITERIA=%22Trasposicion_27.5%22.%22Cod_Comuna%22%3D13129"/>
    <x v="0"/>
    <s v="#1774B7322"/>
  </r>
  <r>
    <n v="392"/>
    <x v="0"/>
    <x v="0"/>
    <s v="Mujeres"/>
    <n v="13117"/>
    <x v="4"/>
    <x v="0"/>
    <x v="0"/>
    <x v="238"/>
    <x v="0"/>
    <x v="8"/>
    <s v="Periodo 2005-2021"/>
    <s v="Porcentaje"/>
    <s v="Centro de Estudios y Análisis del Delito (CEAD) de la Subsecretaría de Prevención del Delito"/>
    <s v="Variación Trimestral de Detenciones (%) por Violencia Intrafamiliar en Lo Prado para el Periodo 2005-2021."/>
    <s v="Gráfico que muestra la variación trimestral de Detenciones (%) por Violencia Intrafamiliar en Lo Prado según datos recopilados desde el Centro de Estudios y Análisis del Delito durante el Periodo 2005-2021."/>
    <s v="Gráfico de Evolución"/>
    <s v="Lo Prado comunal delitos género violencia hacia mujer mujeres víctimas intrafamiliar familiar detenciones variación trimestral"/>
    <s v="https://analytics.zoho.com/open-view/2395394000007126218?ZOHO_CRITERIA=%22Trasposicion_27.5%22.%22Cod_Comuna%22%3D13117"/>
    <x v="0"/>
    <s v="#1774B10052"/>
  </r>
  <r>
    <n v="393"/>
    <x v="0"/>
    <x v="0"/>
    <s v="Mujeres"/>
    <n v="9209"/>
    <x v="2"/>
    <x v="0"/>
    <x v="0"/>
    <x v="140"/>
    <x v="0"/>
    <x v="3"/>
    <s v="Periodo 2005-2021"/>
    <s v="Número de Aprehensiones"/>
    <s v="Centro de Estudios y Análisis del Delito (CEAD) de la Subsecretaría de Prevención del Delito"/>
    <s v="Frecuencia de Aprehensiones por Violencia Intrafamiliar en Renaico para el Periodo 2005-2021"/>
    <s v="Gráfico que muestra la frecuencia de Aprehensiones por Violencia Intrafamiliar en Renaico según datos recopilados desde el Centro de Estudios y Análsis del Delito durante el Periodo 2005-2021."/>
    <s v="Gráfico de Evolución"/>
    <s v="Renaico comunal delitos género violencia hacia mujer mujeres víctimas intrafamiliar familiar aprehensiones comuna"/>
    <s v="https://analytics.zoho.com/open-view/2395394000007123378?ZOHO_CRITERIA=%22Trasposicion_27.5%22.%22Cod_Comuna%22%3D9209"/>
    <x v="0"/>
    <s v="#1774B7244"/>
  </r>
  <r>
    <n v="394"/>
    <x v="0"/>
    <x v="0"/>
    <s v="Mujeres"/>
    <n v="4101"/>
    <x v="0"/>
    <x v="1"/>
    <x v="0"/>
    <x v="56"/>
    <x v="0"/>
    <x v="2"/>
    <s v="Periodo 2008-2020"/>
    <s v="Porcentaje "/>
    <s v="Centro de Estudios y Análisis del Delito (CEAD) de la Subsecretaría de Prevención del Delito"/>
    <s v="Variación Trimestral de Aprehensiones, Casos policiales, Denuncias y Detenciones (%) por Violación en La Serena para el Periodo 2008-2020"/>
    <s v="Gráfico que muestra la variación trimestral de Aprehensiones, Casos Policiales, Denuncias y Detenciones (%) por Violaciones en La Serena según datos recopilados desde la Subsecretaria de Prevención del Delito durante el Periodo 2008-2020."/>
    <s v="Gráfico de Evolución"/>
    <s v="La Serena comunal delitos género violación mujer mujeres víctimas aprehensiones casos policiales denuncias detenciones variación trimestral"/>
    <s v="https://analytics.zoho.com/open-view/2395394000008633146?ZOHO_CRITERIA=%22Trasposicion_27.6%22.%22Cod_comuna%22%3D4101"/>
    <x v="0"/>
    <s v="#1774B5958"/>
  </r>
  <r>
    <n v="395"/>
    <x v="0"/>
    <x v="0"/>
    <s v="Mujeres"/>
    <n v="4202"/>
    <x v="3"/>
    <x v="1"/>
    <x v="0"/>
    <x v="239"/>
    <x v="0"/>
    <x v="17"/>
    <s v="Periodo 2008-2020"/>
    <s v="Tasa"/>
    <s v="Centro de Estudios y Análisis del Delito (CEAD) de la Subsecretaría de Prevención del Delito"/>
    <s v="Tasa de Denuncias por Violación en Canela para el Periodo 2008-2020."/>
    <s v="Gráfico que muestra la Tasa de Denuncias por Violación por cada 100 mil habitantes en Canela según datos recolectados y calculados por al Subsecretaría de Prevención del Delito para el Periodo 2008-2020."/>
    <s v="Gráfico de Evolución"/>
    <s v="Canela comunal delitos género violación mujer mujeres víctimas denuncias evolución tasa 100 mil habitantes"/>
    <s v="https://analytics.zoho.com/open-view/2395394000006843824?ZOHO_CRITERIA=%22Localiza%20CL%22.%22Codcom%22%3D4202"/>
    <x v="0"/>
    <s v="#1774B1684"/>
  </r>
  <r>
    <n v="396"/>
    <x v="0"/>
    <x v="0"/>
    <s v="Mujeres"/>
    <n v="8313"/>
    <x v="2"/>
    <x v="1"/>
    <x v="0"/>
    <x v="200"/>
    <x v="0"/>
    <x v="3"/>
    <s v="Periodo 2008-2020"/>
    <s v="Número de Aprehensiones"/>
    <s v="Centro de Estudios y Análisis del Delito (CEAD) de la Subsecretaría de Prevención del Delito"/>
    <s v="Frecuencia de Frecuencia Aprehensiones por Violación en Yumbel para el Periodo 2008-2020"/>
    <s v="Gráfico que muestra la frecuencia de Aprehensiones por Violación en Yumbel según datos recopilados desde el Subsecretaria de Prevención del Delito durante el Periodo 2008-2020."/>
    <s v="Gráfico de Evolución"/>
    <s v="Yumbel comunal delitos género violación mujer mujeres víctimas aprehensiones"/>
    <s v="https://analytics.zoho.com/open-view/2395394000006792514?ZOHO_CRITERIA=%22Localiza%20CL%22.%22Codcom%22%3D8313"/>
    <x v="0"/>
    <s v="#1774B3169"/>
  </r>
  <r>
    <n v="397"/>
    <x v="0"/>
    <x v="0"/>
    <s v="Mujeres"/>
    <n v="16201"/>
    <x v="6"/>
    <x v="1"/>
    <x v="0"/>
    <x v="152"/>
    <x v="0"/>
    <x v="12"/>
    <s v="Periodo 2008-2020"/>
    <s v="Porcentaje "/>
    <s v="Centro de Estudios y Análisis del Delito (CEAD) de la Subsecretaría de Prevención del Delito"/>
    <s v="Variación Trimestral de Casos Policiales (%) por Violación en Quirihue para el Periodo 2008-2020"/>
    <s v="Gráfico que muestra la variación trimestral de Casos Policiales (%) por Violaciones en Quirihue según datos recopilados desde la Subsecretaria de Prevención del Delito durante el Periodo 2008-2020."/>
    <s v="Gráfico de Evolución"/>
    <s v="Quirihue comunal delitos género violación mujer mujeres víctimas casos policiales variación trimestral"/>
    <s v="https://analytics.zoho.com/open-view/2395394000008633026?ZOHO_CRITERIA=%22Trasposicion_27.6%22.%22Cod_comuna%22%3D16201"/>
    <x v="0"/>
    <s v="#1774B5151"/>
  </r>
  <r>
    <n v="398"/>
    <x v="0"/>
    <x v="0"/>
    <s v="Mujeres"/>
    <n v="4"/>
    <x v="4"/>
    <x v="1"/>
    <x v="1"/>
    <x v="99"/>
    <x v="0"/>
    <x v="8"/>
    <s v="Periodo 2008-2020"/>
    <s v="Porcentaje "/>
    <s v="Centro de Estudios y Análisis del Delito (CEAD) de la Subsecretaría de Prevención del Delito"/>
    <s v="Variación trimestral de Detenciones (%) por Violación en la Región de Coquimbo, Periodo 2008-2020"/>
    <s v="Gráfico que muestra la variación trimestral de Detenciones (%) por Violaciones en la Región de Coquimbo, según datos recopilados desde la Subsecretaria de Prevención del Delito durante el Periodo 2008-2020."/>
    <s v="Gráfico de Evolución"/>
    <s v="Región de Coquimbo regional delitos género violación mujer mujeres víctimas detenciones variación trimestral"/>
    <s v="https://analytics.zoho.com/open-view/2395394000006795087?ZOHO_CRITERIA=%22Trasposicion_27.6%22.%22cod_region%22%3D4"/>
    <x v="0"/>
    <s v="#1774B2912"/>
  </r>
  <r>
    <n v="399"/>
    <x v="0"/>
    <x v="0"/>
    <s v="Mujeres"/>
    <n v="8308"/>
    <x v="2"/>
    <x v="0"/>
    <x v="0"/>
    <x v="211"/>
    <x v="0"/>
    <x v="3"/>
    <s v="Periodo 2005-2021"/>
    <s v="Número de Aprehensiones"/>
    <s v="Centro de Estudios y Análisis del Delito (CEAD) de la Subsecretaría de Prevención del Delito"/>
    <s v="Frecuencia de Aprehensiones por Violencia Intrafamiliar en Quilaco para el Periodo 2005-2021"/>
    <s v="Gráfico que muestra la frecuencia de Aprehensiones por Violencia Intrafamiliar en Quilaco según datos recopilados desde el Centro de Estudios y Análsis del Delito durante el Periodo 2005-2021."/>
    <s v="Gráfico de Evolución"/>
    <s v="Quilaco comunal delitos género violencia hacia mujer mujeres víctimas intrafamiliar familiar aprehensiones comuna"/>
    <s v="https://analytics.zoho.com/open-view/2395394000007123378?ZOHO_CRITERIA=%22Trasposicion_27.5%22.%22Cod_Comuna%22%3D8308"/>
    <x v="0"/>
    <s v="#1774B7187"/>
  </r>
  <r>
    <n v="400"/>
    <x v="0"/>
    <x v="0"/>
    <s v="Mujeres"/>
    <n v="15202"/>
    <x v="6"/>
    <x v="0"/>
    <x v="0"/>
    <x v="171"/>
    <x v="0"/>
    <x v="13"/>
    <s v="Periodo 2005-2021"/>
    <s v="Número de Casos Policiales"/>
    <s v="Centro de Estudios y Análisis del Delito (CEAD) de la Subsecretaría de Prevención del Delito"/>
    <s v="Frecuencia de Casos Policiales por Violencia Intrafamiliar en General Lagos para el Periodo 2005-2021."/>
    <s v="Gráfico que muestra la frecuencia de Casos Policiales por Violencia Intrafamiliar en General Lagos según datos recopilados desde el Centro de Estudios y Análsis del Delito durante el Periodo 2005-2021."/>
    <s v="Gráfico de Evolución"/>
    <s v="General Lagos comunal delitos género violencia hacia mujer mujeres víctimas intrafamiliar familiar casos policiales comuna"/>
    <s v="https://analytics.zoho.com/open-view/2395394000007123412?ZOHO_CRITERIA=%22Trasposicion_27.5%22.%22Cod_Comuna%22%3D15202"/>
    <x v="0"/>
    <s v="#1774B7705"/>
  </r>
  <r>
    <n v="401"/>
    <x v="0"/>
    <x v="0"/>
    <s v="Mujeres"/>
    <n v="5109"/>
    <x v="3"/>
    <x v="1"/>
    <x v="0"/>
    <x v="101"/>
    <x v="0"/>
    <x v="4"/>
    <s v="Periodo 2008-2020"/>
    <s v="Porcentaje "/>
    <s v="Centro de Estudios y Análisis del Delito (CEAD) de la Subsecretaría de Prevención del Delito"/>
    <s v="Variación Trimestral de Denuncias (%) por Violación en Viña del Mar para el Periodo 2008-2020"/>
    <s v="Gráfico que muestra la variación trimestral de Denuncias (%) por Violaciones en Viña del Mar según datos recopilados desde la Subsecretaria de Prevención del Delito durante el Periodo 2008-2020."/>
    <s v="Gráfico de Evolución"/>
    <s v="Viña del Mar comunal delitos género violación mujer mujeres víctimas denuncias variación trimestral"/>
    <s v="https://analytics.zoho.com/open-view/2395394000008633066?ZOHO_CRITERIA=%22Trasposicion_27.6%22.%22Cod_comuna%22%3D5109"/>
    <x v="0"/>
    <s v="#1774B5346"/>
  </r>
  <r>
    <n v="402"/>
    <x v="0"/>
    <x v="0"/>
    <s v="Mujeres"/>
    <n v="13603"/>
    <x v="7"/>
    <x v="2"/>
    <x v="0"/>
    <x v="240"/>
    <x v="0"/>
    <x v="16"/>
    <s v="Años 2012, 2017 y 2020"/>
    <s v="Número de Casos"/>
    <s v="Centro de Estudios y Análisis del Delito (CEAD) e Instituto Nacional de Estadísticas (INE)"/>
    <s v="Frecuencia según ocurrencia de Violencia Económica en Isla de Maipo para los años 2012, 2017 y 2020."/>
    <s v="Gráfico que muestra la Frecuencia según ocurrencia de Violencia Económica en Isla de Maipo los años 2012, 2017 y 2020 según datos de las encuestas ENVIF-VCM realizadas por el Instituto Nacional de Estadísticas (INE) y el Centro de Estudios y Análisis del Delito (CEAD)."/>
    <s v="Gráfico de Evolución"/>
    <s v="Isla de Maipo comunal violencia económica intrafamiliar vif mujeres mujer encuesta envif cead ine víctima padecer sufrir"/>
    <s v="https://analytics.zoho.com/open-view/2395394000007264102?ZOHO_CRITERIA=%22Trasposicion_27.9%22.%22C%C3%B3digo%20Comuna%22%3D13603"/>
    <x v="0"/>
    <s v="#1774B11195"/>
  </r>
  <r>
    <n v="403"/>
    <x v="0"/>
    <x v="0"/>
    <s v="Mujeres"/>
    <n v="6102"/>
    <x v="6"/>
    <x v="0"/>
    <x v="0"/>
    <x v="143"/>
    <x v="0"/>
    <x v="13"/>
    <s v="Periodo 2005-2021"/>
    <s v="Número de Casos Policiales"/>
    <s v="Centro de Estudios y Análisis del Delito (CEAD) de la Subsecretaría de Prevención del Delito"/>
    <s v="Frecuencia de Casos Policiales por Violencia Intrafamiliar en Codegua para el Periodo 2005-2021."/>
    <s v="Gráfico que muestra la frecuencia de Casos Policiales por Violencia Intrafamiliar en Codegua según datos recopilados desde el Centro de Estudios y Análsis del Delito durante el Periodo 2005-2021."/>
    <s v="Gráfico de Evolución"/>
    <s v="Codegua comunal delitos género violencia hacia mujer mujeres víctimas intrafamiliar familiar casos policiales comuna"/>
    <s v="https://analytics.zoho.com/open-view/2395394000007123412?ZOHO_CRITERIA=%22Trasposicion_27.5%22.%22Cod_Comuna%22%3D6102"/>
    <x v="0"/>
    <s v="#1774B7441"/>
  </r>
  <r>
    <n v="404"/>
    <x v="0"/>
    <x v="0"/>
    <s v="Mujeres"/>
    <n v="1405"/>
    <x v="6"/>
    <x v="1"/>
    <x v="0"/>
    <x v="223"/>
    <x v="0"/>
    <x v="12"/>
    <s v="Periodo 2008-2020"/>
    <s v="Porcentaje "/>
    <s v="Centro de Estudios y Análisis del Delito (CEAD) de la Subsecretaría de Prevención del Delito"/>
    <s v="Variación Trimestral de Casos Policiales (%) por Violación en Pica para el Periodo 2008-2020"/>
    <s v="Gráfico que muestra la variación trimestral de Casos Policiales (%) por Violaciones en Pica según datos recopilados desde la Subsecretaria de Prevención del Delito durante el Periodo 2008-2020."/>
    <s v="Gráfico de Evolución"/>
    <s v="Pica comunal delitos género violación mujer mujeres víctimas casos policiales variación trimestral"/>
    <s v="https://analytics.zoho.com/open-view/2395394000008633026?ZOHO_CRITERIA=%22Trasposicion_27.6%22.%22Cod_comuna%22%3D1405"/>
    <x v="0"/>
    <s v="#1774B4971"/>
  </r>
  <r>
    <n v="405"/>
    <x v="0"/>
    <x v="0"/>
    <s v="Mujeres"/>
    <n v="6203"/>
    <x v="0"/>
    <x v="1"/>
    <x v="0"/>
    <x v="207"/>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Litueche para el Periodo 2008-2020"/>
    <s v="Gráfico que muestra la frecuencia de Aprehensiones, Casos Policiales, Denuncias y  Detenciones por Violación en Litueche según datos recopilados desde el Subsecretaria de Prevención del Delito durante el Periodo 2008-2020."/>
    <s v="Gráfico de Evolución"/>
    <s v="Litueche comunal delitos género violación mujer mujeres víctimas aprehensiones casos policiales denuncias detenciones"/>
    <s v="https://analytics.zoho.com/open-view/2395394000006792678?ZOHO_CRITERIA=%22Localiza%20CL%22.%22Codcom%22%3D6203"/>
    <x v="0"/>
    <s v="#1774B4423"/>
  </r>
  <r>
    <n v="406"/>
    <x v="0"/>
    <x v="0"/>
    <s v="Mujeres"/>
    <n v="8305"/>
    <x v="0"/>
    <x v="1"/>
    <x v="0"/>
    <x v="203"/>
    <x v="0"/>
    <x v="2"/>
    <s v="Periodo 2008-2020"/>
    <s v="Porcentaje "/>
    <s v="Centro de Estudios y Análisis del Delito (CEAD) de la Subsecretaría de Prevención del Delito"/>
    <s v="Variación Trimestral de Aprehensiones, Casos policiales, Denuncias y Detenciones (%) por Violación en Mulchén para el Periodo 2008-2020"/>
    <s v="Gráfico que muestra la variación trimestral de Aprehensiones, Casos Policiales, Denuncias y Detenciones (%) por Violaciones en Mulchén según datos recopilados desde la Subsecretaria de Prevención del Delito durante el Periodo 2008-2020."/>
    <s v="Gráfico de Evolución"/>
    <s v="Mulchén comunal delitos género violación mujer mujeres víctimas aprehensiones casos policiales denuncias detenciones variación trimestral"/>
    <s v="https://analytics.zoho.com/open-view/2395394000008633146?ZOHO_CRITERIA=%22Trasposicion_27.6%22.%22Cod_comuna%22%3D8305"/>
    <x v="0"/>
    <s v="#1774B6097"/>
  </r>
  <r>
    <n v="407"/>
    <x v="0"/>
    <x v="0"/>
    <s v="Mujeres"/>
    <n v="16202"/>
    <x v="3"/>
    <x v="1"/>
    <x v="0"/>
    <x v="241"/>
    <x v="0"/>
    <x v="4"/>
    <s v="Periodo 2008-2020"/>
    <s v="Porcentaje "/>
    <s v="Centro de Estudios y Análisis del Delito (CEAD) de la Subsecretaría de Prevención del Delito"/>
    <s v="Variación Trimestral de Denuncias (%) por Violación en Cobquecura para el Periodo 2008-2020"/>
    <s v="Gráfico que muestra la variación trimestral de Denuncias (%) por Violaciones en Cobquecura según datos recopilados desde la Subsecretaria de Prevención del Delito durante el Periodo 2008-2020."/>
    <s v="Gráfico de Evolución"/>
    <s v="Cobquecura comunal delitos género violación mujer mujeres víctimas denuncias variación trimestral"/>
    <s v="https://analytics.zoho.com/open-view/2395394000008633066?ZOHO_CRITERIA=%22Trasposicion_27.6%22.%22Cod_comuna%22%3D16202"/>
    <x v="0"/>
    <s v="#1774B5476"/>
  </r>
  <r>
    <n v="408"/>
    <x v="0"/>
    <x v="0"/>
    <s v="Mujeres"/>
    <n v="6307"/>
    <x v="0"/>
    <x v="0"/>
    <x v="0"/>
    <x v="64"/>
    <x v="0"/>
    <x v="0"/>
    <s v="Periodo 2005-2021"/>
    <s v="Porcentaje"/>
    <s v="Centro de Estudios y Análisis del Delito (CEAD) de la Subsecretaría de Prevención del Delito"/>
    <s v="Proporción de Aprehensiones, Casos Policiales, Denuncias y Detenciones por Violencia Intrafamiliar en Peralillo para el Periodo 2005-2021."/>
    <s v="Gráfico que muestra la proporción y cantidad de Aprehensiones, Casos policiales, Denuncias y Detenciones por Violencia Intrafamiliar en Peralillo según datos recopilados desde el Centro de Estudios y Análisis del Delito durante el Periodo 2005-2021."/>
    <s v="Gráfico"/>
    <s v="Peralillo comunal delitos género violencia hacia mujer mujeres víctimas intrafamiliar familiar aprehensiones denuncias casos policiales detenciones comuna"/>
    <s v="https://analytics.zoho.com/open-view/2395394000007123726?ZOHO_CRITERIA=%22Trasposicion_27.5%22.%22Cod_Comuna%22%3D6307"/>
    <x v="0"/>
    <s v="#1774B8499"/>
  </r>
  <r>
    <n v="409"/>
    <x v="0"/>
    <x v="0"/>
    <s v="Mujeres"/>
    <n v="5801"/>
    <x v="0"/>
    <x v="1"/>
    <x v="0"/>
    <x v="176"/>
    <x v="0"/>
    <x v="2"/>
    <s v="Periodo 2008-2020"/>
    <s v="Porcentaje "/>
    <s v="Centro de Estudios y Análisis del Delito (CEAD) de la Subsecretaría de Prevención del Delito"/>
    <s v="Variación Trimestral de Aprehensiones, Casos policiales, Denuncias y Detenciones (%) por Violación en Quilpué para el Periodo 2008-2020"/>
    <s v="Gráfico que muestra la variación trimestral de Aprehensiones, Casos Policiales, Denuncias y Detenciones (%) por Violaciones en Quilpué según datos recopilados desde la Subsecretaria de Prevención del Delito durante el Periodo 2008-2020."/>
    <s v="Gráfico de Evolución"/>
    <s v="Quilpué comunal delitos género violación mujer mujeres víctimas aprehensiones casos policiales denuncias detenciones variación trimestral"/>
    <s v="https://analytics.zoho.com/open-view/2395394000008633146?ZOHO_CRITERIA=%22Trasposicion_27.6%22.%22Cod_comuna%22%3D5801"/>
    <x v="0"/>
    <s v="#1774B6007"/>
  </r>
  <r>
    <n v="410"/>
    <x v="0"/>
    <x v="0"/>
    <s v="Mujeres"/>
    <n v="13116"/>
    <x v="3"/>
    <x v="0"/>
    <x v="0"/>
    <x v="198"/>
    <x v="0"/>
    <x v="4"/>
    <s v="Periodo 2005-2021"/>
    <s v="Porcentaje"/>
    <s v="Centro de Estudios y Análisis del Delito (CEAD) de la Subsecretaría de Prevención del Delito"/>
    <s v="Variación Trimestral de Denuncias (%) por Violencia Intrafamiliar en Lo Espejo para el Periodo 2005-2021."/>
    <s v="Gráfico que muestra la variación trimestral de Denuncias (%) por Violencia Intrafamiliar en Lo Espejo según datos recopilados desde el Centro de Estudios y Análisis del Delito durante el Periodo 2005-2021."/>
    <s v="Gráfico de Evolución"/>
    <s v="Lo Espejo comunal delitos género violencia hacia mujer mujeres víctimas intrafamiliar familiar denuncias variación trimestral"/>
    <s v="https://analytics.zoho.com/open-view/2395394000007126144?ZOHO_CRITERIA=%22Trasposicion_27.5%22.%22Cod_Comuna%22%3D13116"/>
    <x v="0"/>
    <s v="#1774B9710"/>
  </r>
  <r>
    <n v="411"/>
    <x v="0"/>
    <x v="0"/>
    <s v="Mujeres"/>
    <n v="4"/>
    <x v="5"/>
    <x v="2"/>
    <x v="1"/>
    <x v="99"/>
    <x v="1"/>
    <x v="49"/>
    <s v="Años 2012, 2017 y 2020"/>
    <s v="Porcentaje"/>
    <s v="Centro de Estudios y Análisis del Delito (CEAD) e Instituto Nacional de Estadísticas (INE)"/>
    <s v="Proporción de Casos de Violencia Económica por rango etario de la víctima en la Región de Coquimbo para los años 2012, 2017 y 2020."/>
    <s v="Gráfico que muestra la Proporción de Casos de Violencia Económica por rango etario para la Región de Coquimbo los años 2012, 2017 y 2020 según datos de las encuestas ENVIF-VCM realizadas por el Instituto Nacional de Estadísticas (INE) y el Centro de Estudios y Análisis del Delito (CEAD)."/>
    <s v="Gráfico "/>
    <s v="Región de Coquimbo regional violencia económica intrafamiliar vif mujeres mujer encuesta envif cead ine edad rango etario"/>
    <s v="https://analytics.zoho.com/open-view/2395394000007264280?ZOHO_CRITERIA=%22Trasposicion_27.9%22.%22C%C3%B3digo%20Regi%C3%B3n%22%20%3D%204"/>
    <x v="0"/>
    <s v="#1774B6828"/>
  </r>
  <r>
    <n v="412"/>
    <x v="0"/>
    <x v="0"/>
    <s v="Mujeres"/>
    <n v="8207"/>
    <x v="4"/>
    <x v="1"/>
    <x v="0"/>
    <x v="242"/>
    <x v="0"/>
    <x v="5"/>
    <s v="Periodo 2008-2020"/>
    <s v="Número de Detenciones"/>
    <s v="Centro de Estudios y Análisis del Delito (CEAD) de la Subsecretaría de Prevención del Delito"/>
    <s v="Frecuencia de Frecuencia Detenciones por Violación en Tirúa para el Periodo 2008-2020"/>
    <s v="Gráfico que muestra la frecuencia de Detenciones por Violación en Tirúa según datos recopilados desde el Subsecretaria de Prevención del Delito durante el Periodo 2008-2020."/>
    <s v="Gráfico de Evolución"/>
    <s v="Tirúa comunal delitos género violación mujer mujeres víctimas detenciones"/>
    <s v="https://analytics.zoho.com/open-view/2395394000006792637?ZOHO_CRITERIA=%22Localiza%20CL%22.%22Codcom%22%3D8207"/>
    <x v="0"/>
    <s v="#1774B4154"/>
  </r>
  <r>
    <n v="413"/>
    <x v="0"/>
    <x v="0"/>
    <s v="Mujeres"/>
    <n v="5304"/>
    <x v="2"/>
    <x v="1"/>
    <x v="0"/>
    <x v="59"/>
    <x v="0"/>
    <x v="19"/>
    <s v="Periodo 2008-2020"/>
    <s v="Tasa"/>
    <s v="Centro de Estudios y Análisis del Delito (CEAD) de la Subsecretaría de Prevención del Delito"/>
    <s v="Tasa de Aprehensiones por Violación en San Esteban para el Periodo 2008-2020."/>
    <s v="Gráfico que muestra la Tasa de Aprehensiones por Violación por cada 100 mil habitantes en San Esteban según datos recolectados y calculados por al Subsecretaría de Prevención del Delito para el Periodo 2008-2020."/>
    <s v="Gráfico de Evolución"/>
    <s v="San Esteban comunal delitos género violación mujer mujeres víctimas aprehensiones evolución tasa 100 mil habitantes"/>
    <s v="https://analytics.zoho.com/open-view/2395394000006843662?ZOHO_CRITERIA=%22Localiza%20CL%22.%22Codcom%22%3D5304"/>
    <x v="0"/>
    <s v="#1774B1036"/>
  </r>
  <r>
    <n v="414"/>
    <x v="0"/>
    <x v="0"/>
    <s v="Mujeres"/>
    <n v="5703"/>
    <x v="7"/>
    <x v="2"/>
    <x v="0"/>
    <x v="161"/>
    <x v="0"/>
    <x v="16"/>
    <s v="Años 2012, 2017 y 2020"/>
    <s v="Número de Casos"/>
    <s v="Centro de Estudios y Análisis del Delito (CEAD) e Instituto Nacional de Estadísticas (INE)"/>
    <s v="Frecuencia según ocurrencia de Violencia Económica en Llaillay para los años 2012, 2017 y 2020."/>
    <s v="Gráfico que muestra la Frecuencia según ocurrencia de Violencia Económica en Llaillay los años 2012, 2017 y 2020 según datos de las encuestas ENVIF-VCM realizadas por el Instituto Nacional de Estadísticas (INE) y el Centro de Estudios y Análisis del Delito (CEAD)."/>
    <s v="Gráfico de Evolución"/>
    <s v="Llaillay comunal violencia económica intrafamiliar vif mujeres mujer encuesta envif cead ine víctima padecer sufrir"/>
    <s v="https://analytics.zoho.com/open-view/2395394000007264102?ZOHO_CRITERIA=%22Trasposicion_27.9%22.%22C%C3%B3digo%20Comuna%22%3D5703"/>
    <x v="0"/>
    <s v="#1774B11016"/>
  </r>
  <r>
    <n v="415"/>
    <x v="0"/>
    <x v="0"/>
    <s v="Mujeres"/>
    <n v="13121"/>
    <x v="3"/>
    <x v="1"/>
    <x v="0"/>
    <x v="82"/>
    <x v="0"/>
    <x v="14"/>
    <s v="Periodo 2008-2020"/>
    <s v="Número de Denuncias"/>
    <s v="Centro de Estudios y Análisis del Delito (CEAD) de la Subsecretaría de Prevención del Delito"/>
    <s v="Frecuencia de Frecuencia Denuncias por Violación en Pedro Aguirre Cerda para el Periodo 2008-2020"/>
    <s v="Gráfico que muestra la frecuencia de Denuncias por Violación en Pedro Aguirre Cerda según datos recopilados desde el Subsecretaria de Prevención del Delito durante el Periodo 2008-2020."/>
    <s v="Gráfico de Evolución"/>
    <s v="Pedro Aguirre Cerda comunal delitos género violación mujer mujeres víctimas denuncias"/>
    <s v="https://analytics.zoho.com/open-view/2395394000006792596?ZOHO_CRITERIA=%22Localiza%20CL%22.%22Codcom%22%3D13121"/>
    <x v="0"/>
    <s v="#1774B3959"/>
  </r>
  <r>
    <n v="416"/>
    <x v="0"/>
    <x v="0"/>
    <s v="Mujeres"/>
    <n v="8304"/>
    <x v="6"/>
    <x v="1"/>
    <x v="0"/>
    <x v="202"/>
    <x v="0"/>
    <x v="12"/>
    <s v="Periodo 2008-2020"/>
    <s v="Porcentaje "/>
    <s v="Centro de Estudios y Análisis del Delito (CEAD) de la Subsecretaría de Prevención del Delito"/>
    <s v="Variación Trimestral de Casos Policiales (%) por Violación en Laja para el Periodo 2008-2020"/>
    <s v="Gráfico que muestra la variación trimestral de Casos Policiales (%) por Violaciones en Laja según datos recopilados desde la Subsecretaria de Prevención del Delito durante el Periodo 2008-2020."/>
    <s v="Gráfico de Evolución"/>
    <s v="Laja comunal delitos género violación mujer mujeres víctimas casos policiales variación trimestral"/>
    <s v="https://analytics.zoho.com/open-view/2395394000008633026?ZOHO_CRITERIA=%22Trasposicion_27.6%22.%22Cod_comuna%22%3D8304"/>
    <x v="0"/>
    <s v="#1774B5127"/>
  </r>
  <r>
    <n v="417"/>
    <x v="0"/>
    <x v="0"/>
    <s v="Mujeres"/>
    <n v="13131"/>
    <x v="3"/>
    <x v="1"/>
    <x v="0"/>
    <x v="243"/>
    <x v="0"/>
    <x v="17"/>
    <s v="Periodo 2008-2020"/>
    <s v="Tasa"/>
    <s v="Centro de Estudios y Análisis del Delito (CEAD) de la Subsecretaría de Prevención del Delito"/>
    <s v="Tasa de Denuncias por Violación en San Ramón para el Periodo 2008-2020."/>
    <s v="Gráfico que muestra la Tasa de Denuncias por Violación por cada 100 mil habitantes en San Ramón según datos recolectados y calculados por al Subsecretaría de Prevención del Delito para el Periodo 2008-2020."/>
    <s v="Gráfico de Evolución"/>
    <s v="San Ramón comunal delitos género violación mujer mujeres víctimas denuncias evolución tasa 100 mil habitantes"/>
    <s v="https://analytics.zoho.com/open-view/2395394000006843824?ZOHO_CRITERIA=%22Localiza%20CL%22.%22Codcom%22%3D13131"/>
    <x v="0"/>
    <s v="#1774B1954"/>
  </r>
  <r>
    <n v="418"/>
    <x v="0"/>
    <x v="0"/>
    <s v="Mujeres"/>
    <n v="4305"/>
    <x v="4"/>
    <x v="0"/>
    <x v="0"/>
    <x v="74"/>
    <x v="0"/>
    <x v="8"/>
    <s v="Periodo 2005-2021"/>
    <s v="Porcentaje"/>
    <s v="Centro de Estudios y Análisis del Delito (CEAD) de la Subsecretaría de Prevención del Delito"/>
    <s v="Variación Trimestral de Detenciones (%) por Violencia Intrafamiliar en Río Hurtado para el Periodo 2005-2021."/>
    <s v="Gráfico que muestra la variación trimestral de Detenciones (%) por Violencia Intrafamiliar en Río Hurtado según datos recopilados desde el Centro de Estudios y Análisis del Delito durante el Periodo 2005-2021."/>
    <s v="Gráfico de Evolución"/>
    <s v="Río Hurtado comunal delitos género violencia hacia mujer mujeres víctimas intrafamiliar familiar detenciones variación trimestral"/>
    <s v="https://analytics.zoho.com/open-view/2395394000007126218?ZOHO_CRITERIA=%22Trasposicion_27.5%22.%22Cod_Comuna%22%3D4305"/>
    <x v="0"/>
    <s v="#1774B9802"/>
  </r>
  <r>
    <n v="419"/>
    <x v="0"/>
    <x v="0"/>
    <s v="Mujeres"/>
    <n v="12101"/>
    <x v="5"/>
    <x v="2"/>
    <x v="0"/>
    <x v="138"/>
    <x v="0"/>
    <x v="7"/>
    <s v="Años 2012, 2017 y 2020"/>
    <s v="Número de Casos"/>
    <s v="Centro de Estudios y Análisis del Delito (CEAD) e Instituto Nacional de Estadísticas (INE)"/>
    <s v="Frecuencia de Casos de Violencia Económica y Variación Anual en Punta Arenas para los años 2012, 2017 y 2020."/>
    <s v="Gráfico que muestra la Frecuencia de Casos de Violencia Económica por año en Punta Arenas para los años 2012, 2017 y 2020 según datos de las encuestas ENVIF-VCM realizadas por el Instituto Nacional de Estadísticas (INE) y el Centro de Estudios y Análisis del Delito (CEAD)."/>
    <s v="Gráfico de Evolución"/>
    <s v="Punta Arenas comunal violencia económica intrafamiliar vif mujeres mujer encuesta envif cead ine evolución variación anual"/>
    <s v="https://analytics.zoho.com/open-view/2395394000007264522?ZOHO_CRITERIA=%22Trasposicion_27.9%22.%22C%C3%B3digo%20Comuna%22%3D12101"/>
    <x v="0"/>
    <s v="#1774B10730"/>
  </r>
  <r>
    <n v="420"/>
    <x v="0"/>
    <x v="0"/>
    <s v="Mujeres"/>
    <n v="10210"/>
    <x v="0"/>
    <x v="0"/>
    <x v="0"/>
    <x v="174"/>
    <x v="0"/>
    <x v="2"/>
    <s v="Periodo 2005-2021"/>
    <s v="Porcentaje "/>
    <s v="Centro de Estudios y Análisis del Delito (CEAD) de la Subsecretaría de Prevención del Delito"/>
    <s v="Variación Trimestral de Aprehensiones, Casos policiales, Denuncias y Detenciones (%) en Quinchao para el Periodo 2005-2021."/>
    <s v="Gráfico que muestra la variación trimestral de Aprehensiones, Casos Policiales, Denuncias y Detenciones (%) por Violencia Intrafamiliar en Quinchao según datos recopilados desde el Centro de Estudios y Análisis del Delito durante el Periodo 2005-2021."/>
    <s v="Gráfico de Evolución"/>
    <s v="Quinchao comunal delitos género violencia hacia mujer mujeres víctimas intrafamiliar familiar aprehensiones casos policiales denuncias detenciones variación trimestral"/>
    <s v="https://analytics.zoho.com/open-view/2395394000007126407?ZOHO_CRITERIA=%22Trasposicion_27.5%22.%22Cod_Comuna%22%3D10210"/>
    <x v="0"/>
    <s v="#1774B10349"/>
  </r>
  <r>
    <n v="421"/>
    <x v="0"/>
    <x v="0"/>
    <s v="Mujeres"/>
    <n v="5201"/>
    <x v="3"/>
    <x v="1"/>
    <x v="0"/>
    <x v="244"/>
    <x v="0"/>
    <x v="14"/>
    <s v="Periodo 2008-2020"/>
    <s v="Número de Denuncias"/>
    <s v="Centro de Estudios y Análisis del Delito (CEAD) de la Subsecretaría de Prevención del Delito"/>
    <s v="Frecuencia de Frecuencia Denuncias por Violación en Isla de Pascua para el Periodo 2008-2020"/>
    <s v="Gráfico que muestra la frecuencia de Denuncias por Violación en Isla de Pascua según datos recopilados desde el Subsecretaria de Prevención del Delito durante el Periodo 2008-2020."/>
    <s v="Gráfico de Evolución"/>
    <s v="Isla de Pascua comunal delitos género violación mujer mujeres víctimas denuncias"/>
    <s v="https://analytics.zoho.com/open-view/2395394000006792596?ZOHO_CRITERIA=%22Localiza%20CL%22.%22Codcom%22%3D5201"/>
    <x v="0"/>
    <s v="#1774B3714"/>
  </r>
  <r>
    <n v="422"/>
    <x v="0"/>
    <x v="0"/>
    <s v="Mujeres"/>
    <n v="7407"/>
    <x v="3"/>
    <x v="1"/>
    <x v="0"/>
    <x v="33"/>
    <x v="0"/>
    <x v="14"/>
    <s v="Periodo 2008-2020"/>
    <s v="Número de Denuncias"/>
    <s v="Centro de Estudios y Análisis del Delito (CEAD) de la Subsecretaría de Prevención del Delito"/>
    <s v="Frecuencia de Frecuencia Denuncias por Violación en Villa Alegre para el Periodo 2008-2020"/>
    <s v="Gráfico que muestra la frecuencia de Denuncias por Violación en Villa Alegre según datos recopilados desde el Subsecretaria de Prevención del Delito durante el Periodo 2008-2020."/>
    <s v="Gráfico de Evolución"/>
    <s v="Villa Alegre comunal delitos género violación mujer mujeres víctimas denuncias"/>
    <s v="https://analytics.zoho.com/open-view/2395394000006792596?ZOHO_CRITERIA=%22Localiza%20CL%22.%22Codcom%22%3D7407"/>
    <x v="0"/>
    <s v="#1774B3806"/>
  </r>
  <r>
    <n v="423"/>
    <x v="0"/>
    <x v="0"/>
    <s v="Mujeres"/>
    <n v="7405"/>
    <x v="3"/>
    <x v="0"/>
    <x v="0"/>
    <x v="27"/>
    <x v="0"/>
    <x v="4"/>
    <s v="Periodo 2005-2021"/>
    <s v="Porcentaje"/>
    <s v="Centro de Estudios y Análisis del Delito (CEAD) de la Subsecretaría de Prevención del Delito"/>
    <s v="Variación Trimestral de Denuncias (%) por Violencia Intrafamiliar en Retiro para el Periodo 2005-2021."/>
    <s v="Gráfico que muestra la variación trimestral de Denuncias (%) por Violencia Intrafamiliar en Retiro según datos recopilados desde el Centro de Estudios y Análisis del Delito durante el Periodo 2005-2021."/>
    <s v="Gráfico de Evolución"/>
    <s v="Retiro comunal delitos género violencia hacia mujer mujeres víctimas intrafamiliar familiar denuncias variación trimestral"/>
    <s v="https://analytics.zoho.com/open-view/2395394000007126144?ZOHO_CRITERIA=%22Trasposicion_27.5%22.%22Cod_Comuna%22%3D7405"/>
    <x v="0"/>
    <s v="#1774B9557"/>
  </r>
  <r>
    <n v="424"/>
    <x v="0"/>
    <x v="0"/>
    <s v="Mujeres"/>
    <n v="8"/>
    <x v="5"/>
    <x v="4"/>
    <x v="1"/>
    <x v="192"/>
    <x v="0"/>
    <x v="50"/>
    <s v="Periodo 2020-2021"/>
    <s v="Número de Femicidios"/>
    <s v="Ministerio de la Mujer y Equidad de Género"/>
    <s v="Número de Femicidios informados por el Ministerio de la Mujer y Equidad de Género por comuna en la Región del Biobío durante el Periodo 2020-2021."/>
    <s v="Gráfico que muestra el comparativo de los Femicidios por comuna en la Región del Biobío basado en los datos publicados por el Ministerio de la Mujer y Equidad de Género de Chile para el Periodo 2020-2021."/>
    <s v="Gráfico"/>
    <s v="Región del Biobío regional comuna femicidios delitos género violencia mujer mujeres casos víctimas minmeg ministerio 2020 2021"/>
    <s v="https://analytics.zoho.com/open-view/2395394000006636567?ZOHO_CRITERIA=%22Femicidios%22.%22Codreg%22%3D8"/>
    <x v="0"/>
    <s v="#1774B6754"/>
  </r>
  <r>
    <n v="425"/>
    <x v="0"/>
    <x v="0"/>
    <s v="Mujeres"/>
    <n v="6102"/>
    <x v="3"/>
    <x v="1"/>
    <x v="0"/>
    <x v="143"/>
    <x v="0"/>
    <x v="14"/>
    <s v="Periodo 2008-2020"/>
    <s v="Número de Denuncias"/>
    <s v="Centro de Estudios y Análisis del Delito (CEAD) de la Subsecretaría de Prevención del Delito"/>
    <s v="Frecuencia de Frecuencia Denuncias por Violación en Codegua para el Periodo 2008-2020"/>
    <s v="Gráfico que muestra la frecuencia de Denuncias por Violación en Codegua según datos recopilados desde el Subsecretaria de Prevención del Delito durante el Periodo 2008-2020."/>
    <s v="Gráfico de Evolución"/>
    <s v="Codegua comunal delitos género violación mujer mujeres víctimas denuncias"/>
    <s v="https://analytics.zoho.com/open-view/2395394000006792596?ZOHO_CRITERIA=%22Localiza%20CL%22.%22Codcom%22%3D6102"/>
    <x v="0"/>
    <s v="#1774B3746"/>
  </r>
  <r>
    <n v="426"/>
    <x v="0"/>
    <x v="0"/>
    <s v="Mujeres"/>
    <n v="5402"/>
    <x v="0"/>
    <x v="0"/>
    <x v="0"/>
    <x v="142"/>
    <x v="0"/>
    <x v="2"/>
    <s v="Periodo 2005-2021"/>
    <s v="Porcentaje "/>
    <s v="Centro de Estudios y Análisis del Delito (CEAD) de la Subsecretaría de Prevención del Delito"/>
    <s v="Variación Trimestral de Aprehensiones, Casos policiales, Denuncias y Detenciones (%) en Cabildo para el Periodo 2005-2021."/>
    <s v="Gráfico que muestra la variación trimestral de Aprehensiones, Casos Policiales, Denuncias y Detenciones (%) por Violencia Intrafamiliar en Cabildo según datos recopilados desde el Centro de Estudios y Análisis del Delito durante el Periodo 2005-2021."/>
    <s v="Gráfico de Evolución"/>
    <s v="Cabildo comunal delitos género violencia hacia mujer mujeres víctimas intrafamiliar familiar aprehensiones casos policiales denuncias detenciones variación trimestral"/>
    <s v="https://analytics.zoho.com/open-view/2395394000007126407?ZOHO_CRITERIA=%22Trasposicion_27.5%22.%22Cod_Comuna%22%3D5402"/>
    <x v="0"/>
    <s v="#1774B10157"/>
  </r>
  <r>
    <n v="427"/>
    <x v="0"/>
    <x v="0"/>
    <s v="Mujeres"/>
    <n v="2102"/>
    <x v="0"/>
    <x v="1"/>
    <x v="0"/>
    <x v="245"/>
    <x v="0"/>
    <x v="2"/>
    <s v="Periodo 2008-2020"/>
    <s v="Porcentaje "/>
    <s v="Centro de Estudios y Análisis del Delito (CEAD) de la Subsecretaría de Prevención del Delito"/>
    <s v="Variación Trimestral de Aprehensiones, Casos policiales, Denuncias y Detenciones (%) por Violación en Mejillones para el Periodo 2008-2020"/>
    <s v="Gráfico que muestra la variación trimestral de Aprehensiones, Casos Policiales, Denuncias y Detenciones (%) por Violaciones en Mejillones según datos recopilados desde la Subsecretaria de Prevención del Delito durante el Periodo 2008-2020."/>
    <s v="Gráfico de Evolución"/>
    <s v="Mejillones comunal delitos género violación mujer mujeres víctimas aprehensiones casos policiales denuncias detenciones variación trimestral"/>
    <s v="https://analytics.zoho.com/open-view/2395394000008633146?ZOHO_CRITERIA=%22Trasposicion_27.6%22.%22Cod_comuna%22%3D2102"/>
    <x v="0"/>
    <s v="#1774B5941"/>
  </r>
  <r>
    <n v="428"/>
    <x v="0"/>
    <x v="0"/>
    <s v="Mujeres"/>
    <n v="2302"/>
    <x v="6"/>
    <x v="1"/>
    <x v="0"/>
    <x v="103"/>
    <x v="0"/>
    <x v="18"/>
    <s v="Periodo 2008-2020"/>
    <s v="Tasa"/>
    <s v="Centro de Estudios y Análisis del Delito (CEAD) de la Subsecretaría de Prevención del Delito"/>
    <s v="Tasa de Casos Policiales por Violación en María Elena para el Periodo 2008-2020."/>
    <s v="Gráfico que muestra la Tasa de Casos Policiales por Violación por cada 100 mil habitantes en María Elena según datos recolectados y calculados por al Subsecretaría de Prevención del Delito para el Periodo 2008-2020."/>
    <s v="Gráfico de Evolución"/>
    <s v="María Elena comunal delitos género violación mujer mujeres víctimas casos policiales evolución tasa 100 mil habitantes"/>
    <s v="https://analytics.zoho.com/open-view/2395394000006843792?ZOHO_CRITERIA=%22Localiza%20CL%22.%22Codcom%22%3D2302"/>
    <x v="0"/>
    <s v="#1774B1327"/>
  </r>
  <r>
    <n v="429"/>
    <x v="0"/>
    <x v="0"/>
    <s v="Mujeres"/>
    <n v="5303"/>
    <x v="2"/>
    <x v="1"/>
    <x v="0"/>
    <x v="219"/>
    <x v="0"/>
    <x v="19"/>
    <s v="Periodo 2008-2020"/>
    <s v="Tasa"/>
    <s v="Centro de Estudios y Análisis del Delito (CEAD) de la Subsecretaría de Prevención del Delito"/>
    <s v="Tasa de Aprehensiones por Violación en Rinconada para el Periodo 2008-2020."/>
    <s v="Gráfico que muestra la Tasa de Aprehensiones por Violación por cada 100 mil habitantes en Rinconada según datos recolectados y calculados por al Subsecretaría de Prevención del Delito para el Periodo 2008-2020."/>
    <s v="Gráfico de Evolución"/>
    <s v="Rinconada comunal delitos género violación mujer mujeres víctimas aprehensiones evolución tasa 100 mil habitantes"/>
    <s v="https://analytics.zoho.com/open-view/2395394000006843662?ZOHO_CRITERIA=%22Localiza%20CL%22.%22Codcom%22%3D5303"/>
    <x v="0"/>
    <s v="#1774B1035"/>
  </r>
  <r>
    <n v="430"/>
    <x v="0"/>
    <x v="0"/>
    <s v="Mujeres"/>
    <n v="13301"/>
    <x v="5"/>
    <x v="2"/>
    <x v="0"/>
    <x v="162"/>
    <x v="0"/>
    <x v="7"/>
    <s v="Años 2012, 2017 y 2020"/>
    <s v="Número de Casos"/>
    <s v="Centro de Estudios y Análisis del Delito (CEAD) e Instituto Nacional de Estadísticas (INE)"/>
    <s v="Frecuencia de Casos de Violencia Económica y Variación Anual en Colina para los años 2012, 2017 y 2020."/>
    <s v="Gráfico que muestra la Frecuencia de Casos de Violencia Económica por año en Colina para los años 2012, 2017 y 2020 según datos de las encuestas ENVIF-VCM realizadas por el Instituto Nacional de Estadísticas (INE) y el Centro de Estudios y Análisis del Delito (CEAD)."/>
    <s v="Gráfico de Evolución"/>
    <s v="Colina comunal violencia económica intrafamiliar vif mujeres mujer encuesta envif cead ine evolución variación anual"/>
    <s v="https://analytics.zoho.com/open-view/2395394000007264522?ZOHO_CRITERIA=%22Trasposicion_27.9%22.%22C%C3%B3digo%20Comuna%22%3D13301"/>
    <x v="0"/>
    <s v="#1774B10767"/>
  </r>
  <r>
    <n v="431"/>
    <x v="0"/>
    <x v="0"/>
    <s v="Mujeres"/>
    <n v="11401"/>
    <x v="6"/>
    <x v="1"/>
    <x v="0"/>
    <x v="220"/>
    <x v="0"/>
    <x v="18"/>
    <s v="Periodo 2008-2020"/>
    <s v="Tasa"/>
    <s v="Centro de Estudios y Análisis del Delito (CEAD) de la Subsecretaría de Prevención del Delito"/>
    <s v="Tasa de Casos Policiales por Violación en Chile Chico para el Periodo 2008-2020."/>
    <s v="Gráfico que muestra la Tasa de Casos Policiales por Violación por cada 100 mil habitantes en Chile Chico según datos recolectados y calculados por al Subsecretaría de Prevención del Delito para el Periodo 2008-2020."/>
    <s v="Gráfico de Evolución"/>
    <s v="Chile Chico comunal delitos género violación mujer mujeres víctimas casos policiales evolución tasa 100 mil habitantes"/>
    <s v="https://analytics.zoho.com/open-view/2395394000006843792?ZOHO_CRITERIA=%22Localiza%20CL%22.%22Codcom%22%3D11401"/>
    <x v="0"/>
    <s v="#1774B1576"/>
  </r>
  <r>
    <n v="432"/>
    <x v="0"/>
    <x v="0"/>
    <s v="Mujeres"/>
    <n v="10301"/>
    <x v="4"/>
    <x v="0"/>
    <x v="0"/>
    <x v="246"/>
    <x v="0"/>
    <x v="8"/>
    <s v="Periodo 2005-2021"/>
    <s v="Porcentaje"/>
    <s v="Centro de Estudios y Análisis del Delito (CEAD) de la Subsecretaría de Prevención del Delito"/>
    <s v="Variación Trimestral de Detenciones (%) por Violencia Intrafamiliar en Osorno para el Periodo 2005-2021."/>
    <s v="Gráfico que muestra la variación trimestral de Detenciones (%) por Violencia Intrafamiliar en Osorno según datos recopilados desde el Centro de Estudios y Análisis del Delito durante el Periodo 2005-2021."/>
    <s v="Gráfico de Evolución"/>
    <s v="Osorno comunal delitos género violencia hacia mujer mujeres víctimas intrafamiliar familiar detenciones variación trimestral"/>
    <s v="https://analytics.zoho.com/open-view/2395394000007126218?ZOHO_CRITERIA=%22Trasposicion_27.5%22.%22Cod_Comuna%22%3D10301"/>
    <x v="0"/>
    <s v="#1774B10009"/>
  </r>
  <r>
    <n v="433"/>
    <x v="0"/>
    <x v="0"/>
    <s v="Mujeres"/>
    <n v="3304"/>
    <x v="6"/>
    <x v="1"/>
    <x v="0"/>
    <x v="175"/>
    <x v="0"/>
    <x v="12"/>
    <s v="Periodo 2008-2020"/>
    <s v="Porcentaje "/>
    <s v="Centro de Estudios y Análisis del Delito (CEAD) de la Subsecretaría de Prevención del Delito"/>
    <s v="Variación Trimestral de Casos Policiales (%) por Violación en Huasco para el Periodo 2008-2020"/>
    <s v="Gráfico que muestra la variación trimestral de Casos Policiales (%) por Violaciones en Huasco según datos recopilados desde la Subsecretaria de Prevención del Delito durante el Periodo 2008-2020."/>
    <s v="Gráfico de Evolución"/>
    <s v="Huasco comunal delitos género violación mujer mujeres víctimas casos policiales variación trimestral"/>
    <s v="https://analytics.zoho.com/open-view/2395394000008633026?ZOHO_CRITERIA=%22Trasposicion_27.6%22.%22Cod_comuna%22%3D3304"/>
    <x v="0"/>
    <s v="#1774B4988"/>
  </r>
  <r>
    <n v="434"/>
    <x v="0"/>
    <x v="0"/>
    <s v="Mujeres"/>
    <n v="74"/>
    <x v="1"/>
    <x v="1"/>
    <x v="0"/>
    <x v="28"/>
    <x v="0"/>
    <x v="51"/>
    <s v="Periodo 2013-2019"/>
    <s v="Número de Sentencias"/>
    <s v="Poder Judicial"/>
    <s v="Sentencias Dictadas por Delitos de Violación en el 8º Juzgado de Garantía de Santiago para el Periodo 2013-2019"/>
    <s v="El gráfico muestra la evolución anual de la frecuencia de Sentencias Dictadas por Delitos de Violación por Delito específico en el 8º Juzgado de Garantía de Santiago para el Periodo 2013-2019 de acuerdo a datos provenientes del Poder Judicial de Chile."/>
    <s v="Gráfico de Evolución"/>
    <s v="violación delitos género violencia mujer mujeres casos víctimas sentencias juzgado garantía ancud"/>
    <s v="https://analytics.zoho.com/open-view/2395394000007046737?ZOHO_CRITERIA=%22Trasposicion_27.8%22.%22Id_Juzgado_Garant%C3%ADa%22%3D74"/>
    <x v="0"/>
    <s v="#1774B840"/>
  </r>
  <r>
    <n v="435"/>
    <x v="0"/>
    <x v="0"/>
    <s v="Mujeres"/>
    <n v="9118"/>
    <x v="6"/>
    <x v="1"/>
    <x v="0"/>
    <x v="247"/>
    <x v="0"/>
    <x v="13"/>
    <s v="Periodo 2008-2020"/>
    <s v="Número de Casos Policiales"/>
    <s v="Centro de Estudios y Análisis del Delito (CEAD) de la Subsecretaría de Prevención del Delito"/>
    <s v="Frecuencia de Frecuencia Casos Policiales por Violación en Toltén para el Periodo 2008-2020"/>
    <s v="Gráfico que muestra la frecuencia de Casos Policiales por Violación en Toltén según datos recopilados desde el Subsecretaria de Prevención del Delito durante el Periodo 2008-2020."/>
    <s v="Gráfico de Evolución"/>
    <s v="Toltén comunal delitos género violación mujer mujeres víctimas casos policiales"/>
    <s v="https://analytics.zoho.com/open-view/2395394000006792555?ZOHO_CRITERIA=%22Localiza%20CL%22.%22Codcom%22%3D9118"/>
    <x v="0"/>
    <s v="#1774B3539"/>
  </r>
  <r>
    <n v="436"/>
    <x v="0"/>
    <x v="0"/>
    <s v="Mujeres"/>
    <n v="6104"/>
    <x v="0"/>
    <x v="1"/>
    <x v="0"/>
    <x v="25"/>
    <x v="0"/>
    <x v="10"/>
    <s v="Periodo 2008-2020"/>
    <s v="Tasa"/>
    <s v="Centro de Estudios y Análisis del Delito (CEAD) de la Subsecretaría de Prevención del Delito"/>
    <s v="Tasa de Aprehensiones, Casos Policiales, Denuncias y Detenciones por Violación en Coltauco para el Periodo 2008-2020."/>
    <s v="Gráfico que muestra la Tasa de Aprehensiones, Casos Policiales, Denuncias y Detenciones por Violación por cada 100 mil habitantes en Coltauco según datos recolectados y calculados por al Subsecretaría de Prevención del Delito para el Periodo 2008-2020."/>
    <s v="Gráfico de Evolución"/>
    <s v="Coltauco comunal delitos género violación mujer mujeres víctimas aprehensiones casos policiales denuncias detenciones evolución tasa 100 mil habitantes"/>
    <s v="https://analytics.zoho.com/open-view/2395394000006850626?ZOHO_CRITERIA=%22Localiza%20CL%22.%22Codcom%22%3D6104"/>
    <x v="0"/>
    <s v="#1774B2392"/>
  </r>
  <r>
    <n v="437"/>
    <x v="0"/>
    <x v="0"/>
    <s v="Mujeres"/>
    <n v="14105"/>
    <x v="6"/>
    <x v="1"/>
    <x v="0"/>
    <x v="228"/>
    <x v="0"/>
    <x v="13"/>
    <s v="Periodo 2008-2020"/>
    <s v="Número de Casos Policiales"/>
    <s v="Centro de Estudios y Análisis del Delito (CEAD) de la Subsecretaría de Prevención del Delito"/>
    <s v="Frecuencia de Frecuencia Casos Policiales por Violación en Máfil para el Periodo 2008-2020"/>
    <s v="Gráfico que muestra la frecuencia de Casos Policiales por Violación en Máfil según datos recopilados desde el Subsecretaria de Prevención del Delito durante el Periodo 2008-2020."/>
    <s v="Gráfico de Evolución"/>
    <s v="Máfil comunal delitos género violación mujer mujeres víctimas casos policiales"/>
    <s v="https://analytics.zoho.com/open-view/2395394000006792555?ZOHO_CRITERIA=%22Localiza%20CL%22.%22Codcom%22%3D14105"/>
    <x v="0"/>
    <s v="#1774B3656"/>
  </r>
  <r>
    <n v="438"/>
    <x v="0"/>
    <x v="0"/>
    <s v="Mujeres"/>
    <n v="4104"/>
    <x v="2"/>
    <x v="0"/>
    <x v="0"/>
    <x v="248"/>
    <x v="0"/>
    <x v="11"/>
    <s v="Periodo 2005-2021"/>
    <s v="Porcentaje"/>
    <s v="Centro de Estudios y Análisis del Delito (CEAD) de la Subsecretaría de Prevención del Delito"/>
    <s v="Variación Trimestral de Aprehensiones (%) por Violencia Intrafamiliar en La Higuera para el Periodo 2005-2021."/>
    <s v="Gráfico que muestra la variación trimestral de Aprehensiones (%) por Violencia Intrafamiliar en La Higuera  según datos recopilados desde el Centro de Estudios y Análisis del Delito durante el Periodo 2005-2021."/>
    <s v="Gráfico de Evolución"/>
    <s v="La Higuera comunal delitos género violencia hacia mujer mujeres víctimas intrafamiliar familiar aprehensiones variación trimestral"/>
    <s v="https://analytics.zoho.com/open-view/2395394000007123879?ZOHO_CRITERIA=%22Trasposicion_27.5%22.%22Cod_Comuna%22%3D4104"/>
    <x v="0"/>
    <s v="#1774B8764"/>
  </r>
  <r>
    <n v="439"/>
    <x v="0"/>
    <x v="0"/>
    <s v="Mujeres"/>
    <n v="12201"/>
    <x v="6"/>
    <x v="0"/>
    <x v="0"/>
    <x v="105"/>
    <x v="0"/>
    <x v="13"/>
    <s v="Periodo 2005-2021"/>
    <s v="Número de Casos Policiales"/>
    <s v="Centro de Estudios y Análisis del Delito (CEAD) de la Subsecretaría de Prevención del Delito"/>
    <s v="Frecuencia de Casos Policiales por Violencia Intrafamiliar en Cabo de Hornos para el Periodo 2005-2021."/>
    <s v="Gráfico que muestra la frecuencia de Casos Policiales por Violencia Intrafamiliar en Cabo de Hornos según datos recopilados desde el Centro de Estudios y Análsis del Delito durante el Periodo 2005-2021."/>
    <s v="Gráfico de Evolución"/>
    <s v="Cabo de Hornos comunal delitos género violencia hacia mujer mujeres víctimas intrafamiliar familiar casos policiales comuna"/>
    <s v="https://analytics.zoho.com/open-view/2395394000007123412?ZOHO_CRITERIA=%22Trasposicion_27.5%22.%22Cod_Comuna%22%3D12201"/>
    <x v="0"/>
    <s v="#1774B7633"/>
  </r>
  <r>
    <n v="440"/>
    <x v="0"/>
    <x v="0"/>
    <s v="Mujeres"/>
    <n v="7103"/>
    <x v="0"/>
    <x v="1"/>
    <x v="0"/>
    <x v="24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urepto para el Periodo 2008-2020"/>
    <s v="Gráfico que muestra la frecuencia de Aprehensiones, Casos Policiales, Denuncias y  Detenciones por Violación en Curepto según datos recopilados desde el Subsecretaria de Prevención del Delito durante el Periodo 2008-2020."/>
    <s v="Gráfico de Evolución"/>
    <s v="Curepto comunal delitos género violación mujer mujeres víctimas aprehensiones casos policiales denuncias detenciones"/>
    <s v="https://analytics.zoho.com/open-view/2395394000006792678?ZOHO_CRITERIA=%22Localiza%20CL%22.%22Codcom%22%3D7103"/>
    <x v="0"/>
    <s v="#1774B4439"/>
  </r>
  <r>
    <n v="441"/>
    <x v="0"/>
    <x v="0"/>
    <s v="Mujeres"/>
    <n v="3"/>
    <x v="11"/>
    <x v="5"/>
    <x v="1"/>
    <x v="77"/>
    <x v="0"/>
    <x v="52"/>
    <s v="Periodo 2013-2019"/>
    <s v="Número de Sentencias"/>
    <s v="Poder Judicial"/>
    <s v="Sentencias Dictadas por Delitos Vinculados a la Mujer por Delito en la Región de Atacama durante el Periodo 2013-2019"/>
    <s v="El gráfico muestra la evolución anual de la frecuencia de Sentencias Dictadas por Delitos Vinculados a la Mujer por Delito en la Región de Atacama durante el Periodo 2013-2019 de acuerdo a datos provenientes del Poder Judicial de Chile."/>
    <s v="Gráfico de Evolución"/>
    <s v="sociedad delincuencia delitos frecuencia sentencias secuestro homicidio tortura aborto lesiones mujer violencia femicidio atacama"/>
    <s v="https://analytics.zoho.com/open-view/2395394000007158003?ZOHO_CRITERIA=%22Localiza%20CL%22.%22Codreg%22%3D3"/>
    <x v="0"/>
    <s v="#1774B401"/>
  </r>
  <r>
    <n v="442"/>
    <x v="0"/>
    <x v="0"/>
    <s v="Mujeres"/>
    <n v="24"/>
    <x v="1"/>
    <x v="3"/>
    <x v="0"/>
    <x v="250"/>
    <x v="0"/>
    <x v="53"/>
    <s v="Periodo 2013-2019"/>
    <s v="Número de Sentencias"/>
    <s v="Poder Judicial"/>
    <s v="Sentencias Dictadas por Delitos de Abuso Sexual por Delito en el  Juzgado de Garantía de Rancagua para el Periodo 2013-2019"/>
    <s v="Gráfico que muestra la evolución anual de la frecuencia de Sentencias Dictadas por Delitos de Abuso Sexual por Delito en el  Juzgado de Garantía de Rancagua para el Periodo 2013-2019 de acuerdo a datos provenientes del Poder Judicial de Chile."/>
    <s v="Gráfico de Evolución"/>
    <s v="abuso sexual delitos género violencia mujer mujeres casos víctimas detenciones sentencias juzgado garantía rancagua"/>
    <s v="https://analytics.zoho.com/open-view/2395394000007166623?ZOHO_CRITERIA=%22Trasposicion_27.15%22.%22Id_Juzgado_Garant%C3%ADa%22%3D24"/>
    <x v="0"/>
    <s v="#1774B215"/>
  </r>
  <r>
    <n v="443"/>
    <x v="0"/>
    <x v="0"/>
    <s v="Mujeres"/>
    <n v="6206"/>
    <x v="0"/>
    <x v="0"/>
    <x v="0"/>
    <x v="6"/>
    <x v="0"/>
    <x v="0"/>
    <s v="Periodo 2005-2021"/>
    <s v="Porcentaje"/>
    <s v="Centro de Estudios y Análisis del Delito (CEAD) de la Subsecretaría de Prevención del Delito"/>
    <s v="Proporción de Aprehensiones, Casos Policiales, Denuncias y Detenciones por Violencia Intrafamiliar en Paredones para el Periodo 2005-2021."/>
    <s v="Gráfico que muestra la proporción y cantidad de Aprehensiones, Casos policiales, Denuncias y Detenciones por Violencia Intrafamiliar en Paredones según datos recopilados desde el Centro de Estudios y Análisis del Delito durante el Periodo 2005-2021."/>
    <s v="Gráfico"/>
    <s v="Paredones comunal delitos género violencia hacia mujer mujeres víctimas intrafamiliar familiar aprehensiones denuncias casos policiales detenciones comuna"/>
    <s v="https://analytics.zoho.com/open-view/2395394000007123726?ZOHO_CRITERIA=%22Trasposicion_27.5%22.%22Cod_Comuna%22%3D6206"/>
    <x v="0"/>
    <s v="#1774B8492"/>
  </r>
  <r>
    <n v="444"/>
    <x v="0"/>
    <x v="0"/>
    <s v="Mujeres"/>
    <n v="12103"/>
    <x v="3"/>
    <x v="0"/>
    <x v="0"/>
    <x v="251"/>
    <x v="0"/>
    <x v="14"/>
    <s v="Periodo 2005-2021"/>
    <s v="Número de Denuncias"/>
    <s v="Centro de Estudios y Análisis del Delito (CEAD) de la Subsecretaría de Prevención del Delito"/>
    <s v="Frecuencia de Denuncias por Violencia Intrafamiliar en Río Verde para el Periodo 2005-2021."/>
    <s v="Gráfico que muestra la frecuencia de las Denuncias por Violencia Intrafamiliar en Río Verde según datos recopilados desde el Centro de Estudios y Análsis del Delito durante el Periodo 2005-2021."/>
    <s v="Gráfico de Evolución"/>
    <s v="Río Verde comunal delitos género violencia hacia mujer mujeres víctimas intrafamiliar familiar denuncias comuna"/>
    <s v="https://analytics.zoho.com/open-view/2395394000007123492?ZOHO_CRITERIA=%22Trasposicion_27.5%22.%22Cod_Comuna%22%3D12103"/>
    <x v="0"/>
    <s v="#1774B7975"/>
  </r>
  <r>
    <n v="445"/>
    <x v="0"/>
    <x v="0"/>
    <s v="Mujeres"/>
    <n v="33"/>
    <x v="1"/>
    <x v="3"/>
    <x v="0"/>
    <x v="39"/>
    <x v="0"/>
    <x v="54"/>
    <s v="Periodo 2013-2019"/>
    <s v="Número de Sentencias"/>
    <s v="Poder Judicial"/>
    <s v="Sentencias Dictadas por Delitos de Abuso Sexual por Delito en el  Juzgado de Garantía de Molina para el Periodo 2013-2019"/>
    <s v="Gráfico que muestra la evolución anual de la frecuencia de Sentencias Dictadas por Delitos de Abuso Sexual por Delito en el  Juzgado de Garantía de Molina para el Periodo 2013-2019 de acuerdo a datos provenientes del Poder Judicial de Chile."/>
    <s v="Gráfico de Evolución"/>
    <s v="abuso sexual delitos género violencia mujer mujeres casos víctimas detenciones sentencias juzgado garantía molina"/>
    <s v="https://analytics.zoho.com/open-view/2395394000007166623?ZOHO_CRITERIA=%22Trasposicion_27.15%22.%22Id_Juzgado_Garant%C3%ADa%22%3D33"/>
    <x v="0"/>
    <s v="#1774B224"/>
  </r>
  <r>
    <n v="446"/>
    <x v="0"/>
    <x v="0"/>
    <s v="Mujeres"/>
    <n v="7402"/>
    <x v="0"/>
    <x v="0"/>
    <x v="0"/>
    <x v="252"/>
    <x v="0"/>
    <x v="2"/>
    <s v="Periodo 2005-2021"/>
    <s v="Porcentaje "/>
    <s v="Centro de Estudios y Análisis del Delito (CEAD) de la Subsecretaría de Prevención del Delito"/>
    <s v="Variación Trimestral de Aprehensiones, Casos policiales, Denuncias y Detenciones (%) en Colbún para el Periodo 2005-2021."/>
    <s v="Gráfico que muestra la variación trimestral de Aprehensiones, Casos Policiales, Denuncias y Detenciones (%) por Violencia Intrafamiliar en Colbún según datos recopilados desde el Centro de Estudios y Análisis del Delito durante el Periodo 2005-2021."/>
    <s v="Gráfico de Evolución"/>
    <s v="Colbún comunal delitos género violencia hacia mujer mujeres víctimas intrafamiliar familiar aprehensiones casos policiales denuncias detenciones variación trimestral"/>
    <s v="https://analytics.zoho.com/open-view/2395394000007126407?ZOHO_CRITERIA=%22Trasposicion_27.5%22.%22Cod_Comuna%22%3D7402"/>
    <x v="0"/>
    <s v="#1774B10238"/>
  </r>
  <r>
    <n v="447"/>
    <x v="0"/>
    <x v="0"/>
    <s v="Mujeres"/>
    <n v="13203"/>
    <x v="0"/>
    <x v="1"/>
    <x v="0"/>
    <x v="253"/>
    <x v="0"/>
    <x v="20"/>
    <s v="Periodo 2008-2020"/>
    <s v="Porcentaje "/>
    <s v="Centro de Estudios y Análisis del Delito (CEAD) de la Subsecretaría de Prevención del Delito"/>
    <s v="Variación anual de Tasa de Aprehensiones, Casos Policiales, Denuncias y Detenciones (%) por Violación en San José de Maipo para el Periodo 2008-2020"/>
    <s v="Gráfico que muestra la variación anual (%) de la Tasa por cada 100 mil habitantes de  Aprehensiones, Casos Policiales, Denuncias y Detenciones por Violaciones en San José de Maipo según datos recopilados desde la Subsecretaria de Prevención del Delito durante el Periodo 2008-2020."/>
    <s v="Gráfico de Evolución"/>
    <s v="San José de Maipo comunal delitos género violación mujer mujeres víctimas aprehensiones casos policiales denuncias detenciones variación tasa 100 mil habitantes"/>
    <s v="https://analytics.zoho.com/open-view/2395394000006850667?ZOHO_CRITERIA=%22Localiza%20CL%22.%22Codcom%22%3D13203"/>
    <x v="0"/>
    <s v="#1774B6677"/>
  </r>
  <r>
    <n v="448"/>
    <x v="0"/>
    <x v="0"/>
    <s v="Mujeres"/>
    <n v="13203"/>
    <x v="4"/>
    <x v="1"/>
    <x v="0"/>
    <x v="253"/>
    <x v="0"/>
    <x v="6"/>
    <s v="Periodo 2008-2020"/>
    <s v="Tasa"/>
    <s v="Centro de Estudios y Análisis del Delito (CEAD) de la Subsecretaría de Prevención del Delito"/>
    <s v="Tasa de Detenciones por Violación en San José de Maipo para el Periodo 2008-2020."/>
    <s v="Gráfico que muestra la Tasa de Detenciones por Violación por cada 100 mil habitantes en San José de Maipo según datos recolectados y calculados por al Subsecretaría de Prevención del Delito para el Periodo 2008-2020."/>
    <s v="Gráfico de Evolución"/>
    <s v="San José de Maipo comunal delitos género violación mujer mujeres víctimas detenciones evolución tasa 100 mil habitantes"/>
    <s v="https://analytics.zoho.com/open-view/2395394000006843853?ZOHO_CRITERIA=%22Localiza%20CL%22.%22Codcom%22%3D13203"/>
    <x v="0"/>
    <s v="#1774B2278"/>
  </r>
  <r>
    <n v="449"/>
    <x v="0"/>
    <x v="0"/>
    <s v="Mujeres"/>
    <n v="9119"/>
    <x v="6"/>
    <x v="0"/>
    <x v="0"/>
    <x v="76"/>
    <x v="0"/>
    <x v="13"/>
    <s v="Periodo 2005-2021"/>
    <s v="Número de Casos Policiales"/>
    <s v="Centro de Estudios y Análisis del Delito (CEAD) de la Subsecretaría de Prevención del Delito"/>
    <s v="Frecuencia de Casos Policiales por Violencia Intrafamiliar en Vilcún para el Periodo 2005-2021."/>
    <s v="Gráfico que muestra la frecuencia de Casos Policiales por Violencia Intrafamiliar en Vilcún según datos recopilados desde el Centro de Estudios y Análsis del Delito durante el Periodo 2005-2021."/>
    <s v="Gráfico de Evolución"/>
    <s v="Vilcún comunal delitos género violencia hacia mujer mujeres víctimas intrafamiliar familiar casos policiales comuna"/>
    <s v="https://analytics.zoho.com/open-view/2395394000007123412?ZOHO_CRITERIA=%22Trasposicion_27.5%22.%22Cod_Comuna%22%3D9119"/>
    <x v="0"/>
    <s v="#1774B7575"/>
  </r>
  <r>
    <n v="450"/>
    <x v="0"/>
    <x v="0"/>
    <s v="Mujeres"/>
    <n v="13119"/>
    <x v="2"/>
    <x v="0"/>
    <x v="0"/>
    <x v="254"/>
    <x v="0"/>
    <x v="3"/>
    <s v="Periodo 2005-2021"/>
    <s v="Número de Aprehensiones"/>
    <s v="Centro de Estudios y Análisis del Delito (CEAD) de la Subsecretaría de Prevención del Delito"/>
    <s v="Frecuencia de Aprehensiones por Violencia Intrafamiliar en Maipú para el Periodo 2005-2021"/>
    <s v="Gráfico que muestra la frecuencia de Aprehensiones por Violencia Intrafamiliar en Maipú según datos recopilados desde el Centro de Estudios y Análsis del Delito durante el Periodo 2005-2021."/>
    <s v="Gráfico de Evolución"/>
    <s v="Maipú comunal delitos género violencia hacia mujer mujeres víctimas intrafamiliar familiar aprehensiones comuna"/>
    <s v="https://analytics.zoho.com/open-view/2395394000007123378?ZOHO_CRITERIA=%22Trasposicion_27.5%22.%22Cod_Comuna%22%3D13119"/>
    <x v="0"/>
    <s v="#1774B7312"/>
  </r>
  <r>
    <n v="451"/>
    <x v="0"/>
    <x v="0"/>
    <s v="Mujeres"/>
    <n v="7403"/>
    <x v="6"/>
    <x v="0"/>
    <x v="0"/>
    <x v="255"/>
    <x v="0"/>
    <x v="13"/>
    <s v="Periodo 2005-2021"/>
    <s v="Número de Casos Policiales"/>
    <s v="Centro de Estudios y Análisis del Delito (CEAD) de la Subsecretaría de Prevención del Delito"/>
    <s v="Frecuencia de Casos Policiales por Violencia Intrafamiliar en Longaví para el Periodo 2005-2021."/>
    <s v="Gráfico que muestra la frecuencia de Casos Policiales por Violencia Intrafamiliar en Longaví según datos recopilados desde el Centro de Estudios y Análsis del Delito durante el Periodo 2005-2021."/>
    <s v="Gráfico de Evolución"/>
    <s v="Longaví comunal delitos género violencia hacia mujer mujeres víctimas intrafamiliar familiar casos policiales comuna"/>
    <s v="https://analytics.zoho.com/open-view/2395394000007123412?ZOHO_CRITERIA=%22Trasposicion_27.5%22.%22Cod_Comuna%22%3D7403"/>
    <x v="0"/>
    <s v="#1774B7497"/>
  </r>
  <r>
    <n v="452"/>
    <x v="0"/>
    <x v="0"/>
    <s v="Mujeres"/>
    <n v="13107"/>
    <x v="2"/>
    <x v="0"/>
    <x v="0"/>
    <x v="256"/>
    <x v="0"/>
    <x v="11"/>
    <s v="Periodo 2005-2021"/>
    <s v="Porcentaje"/>
    <s v="Centro de Estudios y Análisis del Delito (CEAD) de la Subsecretaría de Prevención del Delito"/>
    <s v="Variación Trimestral de Aprehensiones (%) por Violencia Intrafamiliar en Huechuraba para el Periodo 2005-2021."/>
    <s v="Gráfico que muestra la variación trimestral de Aprehensiones (%) por Violencia Intrafamiliar en Huechuraba  según datos recopilados desde el Centro de Estudios y Análisis del Delito durante el Periodo 2005-2021."/>
    <s v="Gráfico de Evolución"/>
    <s v="Huechuraba comunal delitos género violencia hacia mujer mujeres víctimas intrafamiliar familiar aprehensiones variación trimestral"/>
    <s v="https://analytics.zoho.com/open-view/2395394000007123879?ZOHO_CRITERIA=%22Trasposicion_27.5%22.%22Cod_Comuna%22%3D13107"/>
    <x v="0"/>
    <s v="#1774B9015"/>
  </r>
  <r>
    <n v="453"/>
    <x v="0"/>
    <x v="0"/>
    <s v="Mujeres"/>
    <n v="14108"/>
    <x v="6"/>
    <x v="1"/>
    <x v="0"/>
    <x v="218"/>
    <x v="0"/>
    <x v="12"/>
    <s v="Periodo 2008-2020"/>
    <s v="Porcentaje "/>
    <s v="Centro de Estudios y Análisis del Delito (CEAD) de la Subsecretaría de Prevención del Delito"/>
    <s v="Variación Trimestral de Casos Policiales (%) por Violación en Panguipulli para el Periodo 2008-2020"/>
    <s v="Gráfico que muestra la variación trimestral de Casos Policiales (%) por Violaciones en Panguipulli según datos recopilados desde la Subsecretaria de Prevención del Delito durante el Periodo 2008-2020."/>
    <s v="Gráfico de Evolución"/>
    <s v="Panguipulli comunal delitos género violación mujer mujeres víctimas casos policiales variación trimestral"/>
    <s v="https://analytics.zoho.com/open-view/2395394000008633026?ZOHO_CRITERIA=%22Trasposicion_27.6%22.%22Cod_comuna%22%3D14108"/>
    <x v="0"/>
    <s v="#1774B5292"/>
  </r>
  <r>
    <n v="454"/>
    <x v="0"/>
    <x v="0"/>
    <s v="Mujeres"/>
    <n v="7104"/>
    <x v="6"/>
    <x v="0"/>
    <x v="0"/>
    <x v="257"/>
    <x v="0"/>
    <x v="13"/>
    <s v="Periodo 2005-2021"/>
    <s v="Número de Casos Policiales"/>
    <s v="Centro de Estudios y Análisis del Delito (CEAD) de la Subsecretaría de Prevención del Delito"/>
    <s v="Frecuencia de Casos Policiales por Violencia Intrafamiliar en Empedrado para el Periodo 2005-2021."/>
    <s v="Gráfico que muestra la frecuencia de Casos Policiales por Violencia Intrafamiliar en Empedrado según datos recopilados desde el Centro de Estudios y Análsis del Delito durante el Periodo 2005-2021."/>
    <s v="Gráfico de Evolución"/>
    <s v="Empedrado comunal delitos género violencia hacia mujer mujeres víctimas intrafamiliar familiar casos policiales comuna"/>
    <s v="https://analytics.zoho.com/open-view/2395394000007123412?ZOHO_CRITERIA=%22Trasposicion_27.5%22.%22Cod_Comuna%22%3D7104"/>
    <x v="0"/>
    <s v="#1774B7476"/>
  </r>
  <r>
    <n v="455"/>
    <x v="0"/>
    <x v="0"/>
    <s v="Mujeres"/>
    <n v="8"/>
    <x v="8"/>
    <x v="4"/>
    <x v="1"/>
    <x v="192"/>
    <x v="0"/>
    <x v="23"/>
    <s v="Periodo 2010-2021"/>
    <s v="Número de víctimas"/>
    <s v="Ministerio de la Mujer y Equidad de Género"/>
    <s v="Evolución de la frecuencia de casos de femicidio según relación con el femicida en la Región del Biobío, Periodo 2010-2021"/>
    <s v="Gráfico que muestra la Cantidad de víctimas según relación con el femicida en la Región del Biobío para el Periodo 2010-2021, según datos recopilados desde el Ministerio de la Mujer y Equidad de Género."/>
    <s v="Gráfico de Evolución"/>
    <s v="Región del Biobío femicidios víctimas violencia mujer frecuencia cantidad número casos relación femicida"/>
    <s v="https://analytics.zoho.com/open-view/2395394000006630701?ZOHO_CRITERIA=%22Localiza%20CL%22.%22Codreg%22%3D8"/>
    <x v="0"/>
    <s v="#1774B11318"/>
  </r>
  <r>
    <n v="456"/>
    <x v="0"/>
    <x v="0"/>
    <s v="Mujeres"/>
    <n v="1405"/>
    <x v="3"/>
    <x v="0"/>
    <x v="0"/>
    <x v="223"/>
    <x v="0"/>
    <x v="4"/>
    <s v="Periodo 2005-2021"/>
    <s v="Porcentaje"/>
    <s v="Centro de Estudios y Análisis del Delito (CEAD) de la Subsecretaría de Prevención del Delito"/>
    <s v="Variación Trimestral de Denuncias (%) por Violencia Intrafamiliar en Pica para el Periodo 2005-2021."/>
    <s v="Gráfico que muestra la variación trimestral de Denuncias (%) por Violencia Intrafamiliar en Pica según datos recopilados desde el Centro de Estudios y Análisis del Delito durante el Periodo 2005-2021."/>
    <s v="Gráfico de Evolución"/>
    <s v="Pica comunal delitos género violencia hacia mujer mujeres víctimas intrafamiliar familiar denuncias variación trimestral"/>
    <s v="https://analytics.zoho.com/open-view/2395394000007126144?ZOHO_CRITERIA=%22Trasposicion_27.5%22.%22Cod_Comuna%22%3D1405"/>
    <x v="0"/>
    <s v="#1774B9426"/>
  </r>
  <r>
    <n v="457"/>
    <x v="0"/>
    <x v="0"/>
    <s v="Mujeres"/>
    <n v="13104"/>
    <x v="3"/>
    <x v="0"/>
    <x v="0"/>
    <x v="258"/>
    <x v="0"/>
    <x v="14"/>
    <s v="Periodo 2005-2021"/>
    <s v="Número de Denuncias"/>
    <s v="Centro de Estudios y Análisis del Delito (CEAD) de la Subsecretaría de Prevención del Delito"/>
    <s v="Frecuencia de Denuncias por Violencia Intrafamiliar en Conchalí para el Periodo 2005-2021."/>
    <s v="Gráfico que muestra la frecuencia de las Denuncias por Violencia Intrafamiliar en Conchalí según datos recopilados desde el Centro de Estudios y Análsis del Delito durante el Periodo 2005-2021."/>
    <s v="Gráfico de Evolución"/>
    <s v="Conchalí comunal delitos género violencia hacia mujer mujeres víctimas intrafamiliar familiar denuncias comuna"/>
    <s v="https://analytics.zoho.com/open-view/2395394000007123492?ZOHO_CRITERIA=%22Trasposicion_27.5%22.%22Cod_Comuna%22%3D13104"/>
    <x v="0"/>
    <s v="#1774B7985"/>
  </r>
  <r>
    <n v="458"/>
    <x v="0"/>
    <x v="0"/>
    <s v="Mujeres"/>
    <n v="7406"/>
    <x v="0"/>
    <x v="0"/>
    <x v="0"/>
    <x v="46"/>
    <x v="0"/>
    <x v="0"/>
    <s v="Periodo 2005-2021"/>
    <s v="Porcentaje"/>
    <s v="Centro de Estudios y Análisis del Delito (CEAD) de la Subsecretaría de Prevención del Delito"/>
    <s v="Proporción de Aprehensiones, Casos Policiales, Denuncias y Detenciones por Violencia Intrafamiliar en San Javier para el Periodo 2005-2021."/>
    <s v="Gráfico que muestra la proporción y cantidad de Aprehensiones, Casos policiales, Denuncias y Detenciones por Violencia Intrafamiliar en San Javier según datos recopilados desde el Centro de Estudios y Análisis del Delito durante el Periodo 2005-2021."/>
    <s v="Gráfico"/>
    <s v="San Javier comunal delitos género violencia hacia mujer mujeres víctimas intrafamiliar familiar aprehensiones denuncias casos policiales detenciones comuna"/>
    <s v="https://analytics.zoho.com/open-view/2395394000007123726?ZOHO_CRITERIA=%22Trasposicion_27.5%22.%22Cod_Comuna%22%3D7406"/>
    <x v="0"/>
    <s v="#1774B8530"/>
  </r>
  <r>
    <n v="459"/>
    <x v="0"/>
    <x v="0"/>
    <s v="Mujeres"/>
    <n v="8201"/>
    <x v="3"/>
    <x v="1"/>
    <x v="0"/>
    <x v="19"/>
    <x v="0"/>
    <x v="4"/>
    <s v="Periodo 2008-2020"/>
    <s v="Porcentaje "/>
    <s v="Centro de Estudios y Análisis del Delito (CEAD) de la Subsecretaría de Prevención del Delito"/>
    <s v="Variación Trimestral de Denuncias (%) por Violación en Lebu para el Periodo 2008-2020"/>
    <s v="Gráfico que muestra la variación trimestral de Denuncias (%) por Violaciones en Lebu según datos recopilados desde la Subsecretaria de Prevención del Delito durante el Periodo 2008-2020."/>
    <s v="Gráfico de Evolución"/>
    <s v="Lebu comunal delitos género violación mujer mujeres víctimas denuncias variación trimestral"/>
    <s v="https://analytics.zoho.com/open-view/2395394000008633066?ZOHO_CRITERIA=%22Trasposicion_27.6%22.%22Cod_comuna%22%3D8201"/>
    <x v="0"/>
    <s v="#1774B5453"/>
  </r>
  <r>
    <n v="460"/>
    <x v="0"/>
    <x v="0"/>
    <s v="Mujeres"/>
    <n v="9116"/>
    <x v="6"/>
    <x v="0"/>
    <x v="0"/>
    <x v="206"/>
    <x v="0"/>
    <x v="12"/>
    <s v="Periodo 2005-2021"/>
    <s v="Porcentaje"/>
    <s v="Centro de Estudios y Análisis del Delito (CEAD) de la Subsecretaría de Prevención del Delito"/>
    <s v="Variación Trimestral de Casos Policiales (%) por Violencia Intrafamiliar en Saavedra para el Periodo 2005-2021."/>
    <s v="Gráfico que muestra la variación trimestral de Casos Policiales (%) por Violencia Intrafamiliar en Saavedra según datos recopilados desde el Centro de Estudios y Análisis del Delito durante el Periodo 2005-2021."/>
    <s v="Gráfico de Evolución"/>
    <s v="Saavedra comunal delitos género violencia hacia mujer mujeres víctimas intrafamiliar familiar casos policiales variación trimestral"/>
    <s v="https://analytics.zoho.com/open-view/2395394000007123911?ZOHO_CRITERIA=%22Trasposicion_27.5%22.%22Cod_Comuna%22%3D9116"/>
    <x v="0"/>
    <s v="#1774B9287"/>
  </r>
  <r>
    <n v="461"/>
    <x v="0"/>
    <x v="0"/>
    <s v="Mujeres"/>
    <n v="9210"/>
    <x v="2"/>
    <x v="1"/>
    <x v="0"/>
    <x v="259"/>
    <x v="0"/>
    <x v="11"/>
    <s v="Periodo 2008-2020"/>
    <s v="Porcentaje"/>
    <s v="Centro de Estudios y Análisis del Delito (CEAD) de la Subsecretaría de Prevención del Delito"/>
    <s v="Variación Trimestral de Aprehensiones (%) por Violación en Traiguén para el Periodo 2008-2020"/>
    <s v="Gráfico que muestra la variación trimestral de Aprehensiones (%) por Violaciones en Traiguén según datos recopilados desde la Subsecretaria de Prevención del Delito durante el Periodo 2008-2020."/>
    <s v="Gráfico de Evolución"/>
    <s v="Traiguén comunal delitos género violación mujer mujeres víctimas aprehensiones variación trimestral"/>
    <s v="https://analytics.zoho.com/open-view/2395394000008632943?ZOHO_CRITERIA=%22Trasposicion_27.6%22.%22Cod_comuna%22%3D9210"/>
    <x v="0"/>
    <s v="#1774B4866"/>
  </r>
  <r>
    <n v="462"/>
    <x v="0"/>
    <x v="0"/>
    <s v="Mujeres"/>
    <n v="5"/>
    <x v="6"/>
    <x v="0"/>
    <x v="1"/>
    <x v="184"/>
    <x v="0"/>
    <x v="13"/>
    <s v="Periodo 2005-2021"/>
    <s v="Número de Casos Policiales"/>
    <s v="Centro de Estudios y Análisis del Delito (CEAD) de la Subsecretaría de Prevención del Delito"/>
    <s v="Cantidad de Casos Policiales por Violencia Intrafamiliar por comuna en la Región de Valparaíso para el Periodo 2005-2021."/>
    <s v="Gráfico que muestra la frecuencia de Casos policiales por Violencia Intrafamiliar en la Región de Valparaíso por comuna según datos recopilados desde el Centro de Estudios y Análsis del Delito durante el Periodo 2005-2021."/>
    <s v="Gráfico de Evolución"/>
    <s v="Región de Valparaíso delitos género violencia hacia mujer mujeres víctimas intrafamiliar familiar casos policiales comuna"/>
    <s v="https://analytics.zoho.com/open-view/2395394000007121185?ZOHO_CRITERIA=%22Trasposicion_27.5%22.%22Cod_Regi%C3%B3n%22%3D5"/>
    <x v="0"/>
    <s v="#1774B6972"/>
  </r>
  <r>
    <n v="463"/>
    <x v="0"/>
    <x v="0"/>
    <s v="Mujeres"/>
    <n v="13119"/>
    <x v="0"/>
    <x v="1"/>
    <x v="0"/>
    <x v="254"/>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Maipú para el Periodo 2008-2020"/>
    <s v="Gráfico que muestra la frecuencia de Aprehensiones, Casos Policiales, Denuncias y  Detenciones por Violación en Maipú según datos recopilados desde el Subsecretaria de Prevención del Delito durante el Periodo 2008-2020."/>
    <s v="Gráfico de Evolución"/>
    <s v="Maipú comunal delitos género violación mujer mujeres víctimas aprehensiones casos policiales denuncias detenciones"/>
    <s v="https://analytics.zoho.com/open-view/2395394000006792678?ZOHO_CRITERIA=%22Localiza%20CL%22.%22Codcom%22%3D13119"/>
    <x v="0"/>
    <s v="#1774B4620"/>
  </r>
  <r>
    <n v="464"/>
    <x v="0"/>
    <x v="0"/>
    <s v="Mujeres"/>
    <n v="8302"/>
    <x v="2"/>
    <x v="0"/>
    <x v="0"/>
    <x v="260"/>
    <x v="0"/>
    <x v="3"/>
    <s v="Periodo 2005-2021"/>
    <s v="Número de Aprehensiones"/>
    <s v="Centro de Estudios y Análisis del Delito (CEAD) de la Subsecretaría de Prevención del Delito"/>
    <s v="Frecuencia de Aprehensiones por Violencia Intrafamiliar en Antuco para el Periodo 2005-2021"/>
    <s v="Gráfico que muestra la frecuencia de Aprehensiones por Violencia Intrafamiliar en Antuco según datos recopilados desde el Centro de Estudios y Análsis del Delito durante el Periodo 2005-2021."/>
    <s v="Gráfico de Evolución"/>
    <s v="Antuco comunal delitos género violencia hacia mujer mujeres víctimas intrafamiliar familiar aprehensiones comuna"/>
    <s v="https://analytics.zoho.com/open-view/2395394000007123378?ZOHO_CRITERIA=%22Trasposicion_27.5%22.%22Cod_Comuna%22%3D8302"/>
    <x v="0"/>
    <s v="#1774B7181"/>
  </r>
  <r>
    <n v="465"/>
    <x v="0"/>
    <x v="0"/>
    <s v="Mujeres"/>
    <n v="10402"/>
    <x v="4"/>
    <x v="1"/>
    <x v="0"/>
    <x v="235"/>
    <x v="0"/>
    <x v="5"/>
    <s v="Periodo 2008-2020"/>
    <s v="Número de Detenciones"/>
    <s v="Centro de Estudios y Análisis del Delito (CEAD) de la Subsecretaría de Prevención del Delito"/>
    <s v="Frecuencia de Frecuencia Detenciones por Violación en Futaleufú para el Periodo 2008-2020"/>
    <s v="Gráfico que muestra la frecuencia de Detenciones por Violación en Futaleufú según datos recopilados desde el Subsecretaria de Prevención del Delito durante el Periodo 2008-2020."/>
    <s v="Gráfico de Evolución"/>
    <s v="Futaleufú comunal delitos género violación mujer mujeres víctimas detenciones"/>
    <s v="https://analytics.zoho.com/open-view/2395394000006792637?ZOHO_CRITERIA=%22Localiza%20CL%22.%22Codcom%22%3D10402"/>
    <x v="0"/>
    <s v="#1774B4246"/>
  </r>
  <r>
    <n v="466"/>
    <x v="0"/>
    <x v="0"/>
    <s v="Mujeres"/>
    <n v="10105"/>
    <x v="6"/>
    <x v="0"/>
    <x v="0"/>
    <x v="68"/>
    <x v="0"/>
    <x v="13"/>
    <s v="Periodo 2005-2021"/>
    <s v="Número de Casos Policiales"/>
    <s v="Centro de Estudios y Análisis del Delito (CEAD) de la Subsecretaría de Prevención del Delito"/>
    <s v="Frecuencia de Casos Policiales por Violencia Intrafamiliar en Frutillar para el Periodo 2005-2021."/>
    <s v="Gráfico que muestra la frecuencia de Casos Policiales por Violencia Intrafamiliar en Frutillar según datos recopilados desde el Centro de Estudios y Análsis del Delito durante el Periodo 2005-2021."/>
    <s v="Gráfico de Evolución"/>
    <s v="Frutillar comunal delitos género violencia hacia mujer mujeres víctimas intrafamiliar familiar casos policiales comuna"/>
    <s v="https://analytics.zoho.com/open-view/2395394000007123412?ZOHO_CRITERIA=%22Trasposicion_27.5%22.%22Cod_Comuna%22%3D10105"/>
    <x v="0"/>
    <s v="#1774B7593"/>
  </r>
  <r>
    <n v="467"/>
    <x v="0"/>
    <x v="0"/>
    <s v="Mujeres"/>
    <n v="7202"/>
    <x v="4"/>
    <x v="0"/>
    <x v="0"/>
    <x v="261"/>
    <x v="0"/>
    <x v="5"/>
    <s v="Periodo 2005-2021"/>
    <s v="Número de Detenciones"/>
    <s v="Centro de Estudios y Análisis del Delito (CEAD) de la Subsecretaría de Prevención del Delito"/>
    <s v="Frecuencia de Detenciones por Violencia Intrafamiliar en Chanco para el Periodo 2005-2021."/>
    <s v="Gráfico que muestra la frecuencia de las Detenciones por Violencia Intrafamiliar en Chanco según datos recopilados desde el Centro de Estudios y Análsis del Delito durante el Periodo 2005-2021."/>
    <s v="Gráfico de Evolución"/>
    <s v="Chanco comunal delitos género violencia hacia mujer mujeres víctimas intrafamiliar familiar detenciones comuna"/>
    <s v="https://analytics.zoho.com/open-view/2395394000007123572?ZOHO_CRITERIA=%22Trasposicion_27.5%22.%22Cod_Comuna%22%3D7202"/>
    <x v="0"/>
    <s v="#1774B8172"/>
  </r>
  <r>
    <n v="468"/>
    <x v="0"/>
    <x v="0"/>
    <s v="Mujeres"/>
    <n v="8104"/>
    <x v="3"/>
    <x v="1"/>
    <x v="0"/>
    <x v="262"/>
    <x v="0"/>
    <x v="17"/>
    <s v="Periodo 2008-2020"/>
    <s v="Tasa"/>
    <s v="Centro de Estudios y Análisis del Delito (CEAD) de la Subsecretaría de Prevención del Delito"/>
    <s v="Tasa de Denuncias por Violación en Florida para el Periodo 2008-2020."/>
    <s v="Gráfico que muestra la Tasa de Denuncias por Violación por cada 100 mil habitantes en Florida según datos recolectados y calculados por al Subsecretaría de Prevención del Delito para el Periodo 2008-2020."/>
    <s v="Gráfico de Evolución"/>
    <s v="Florida comunal delitos género violación mujer mujeres víctimas denuncias evolución tasa 100 mil habitantes"/>
    <s v="https://analytics.zoho.com/open-view/2395394000006843824?ZOHO_CRITERIA=%22Localiza%20CL%22.%22Codcom%22%3D8104"/>
    <x v="0"/>
    <s v="#1774B1796"/>
  </r>
  <r>
    <n v="469"/>
    <x v="0"/>
    <x v="0"/>
    <s v="Mujeres"/>
    <n v="6302"/>
    <x v="0"/>
    <x v="1"/>
    <x v="0"/>
    <x v="263"/>
    <x v="0"/>
    <x v="10"/>
    <s v="Periodo 2008-2020"/>
    <s v="Tasa"/>
    <s v="Centro de Estudios y Análisis del Delito (CEAD) de la Subsecretaría de Prevención del Delito"/>
    <s v="Tasa de Aprehensiones, Casos Policiales, Denuncias y Detenciones por Violación en Chépica para el Periodo 2008-2020."/>
    <s v="Gráfico que muestra la Tasa de Aprehensiones, Casos Policiales, Denuncias y Detenciones por Violación por cada 100 mil habitantes en Chépica según datos recolectados y calculados por al Subsecretaría de Prevención del Delito para el Periodo 2008-2020."/>
    <s v="Gráfico de Evolución"/>
    <s v="Chépica comunal delitos género violación mujer mujeres víctimas aprehensiones casos policiales denuncias detenciones evolución tasa 100 mil habitantes"/>
    <s v="https://analytics.zoho.com/open-view/2395394000006850626?ZOHO_CRITERIA=%22Localiza%20CL%22.%22Codcom%22%3D6302"/>
    <x v="0"/>
    <s v="#1774B2413"/>
  </r>
  <r>
    <n v="470"/>
    <x v="0"/>
    <x v="0"/>
    <s v="Mujeres"/>
    <n v="9204"/>
    <x v="6"/>
    <x v="1"/>
    <x v="0"/>
    <x v="2"/>
    <x v="0"/>
    <x v="13"/>
    <s v="Periodo 2008-2020"/>
    <s v="Número de Casos Policiales"/>
    <s v="Centro de Estudios y Análisis del Delito (CEAD) de la Subsecretaría de Prevención del Delito"/>
    <s v="Frecuencia de Frecuencia Casos Policiales por Violación en Ercilla para el Periodo 2008-2020"/>
    <s v="Gráfico que muestra la frecuencia de Casos Policiales por Violación en Ercilla según datos recopilados desde el Subsecretaria de Prevención del Delito durante el Periodo 2008-2020."/>
    <s v="Gráfico de Evolución"/>
    <s v="Ercilla comunal delitos género violación mujer mujeres víctimas casos policiales"/>
    <s v="https://analytics.zoho.com/open-view/2395394000006792555?ZOHO_CRITERIA=%22Localiza%20CL%22.%22Codcom%22%3D9204"/>
    <x v="0"/>
    <s v="#1774B3546"/>
  </r>
  <r>
    <n v="471"/>
    <x v="0"/>
    <x v="0"/>
    <s v="Mujeres"/>
    <n v="0"/>
    <x v="5"/>
    <x v="0"/>
    <x v="2"/>
    <x v="113"/>
    <x v="0"/>
    <x v="46"/>
    <s v="Periodo 2019-2021"/>
    <s v="Número de Casos"/>
    <s v="Fiscalía Nacional de Chile"/>
    <s v="Cantidad de Casos acumulados de Violencia Intrafamiliar a nivel nacional por Fiscalía Regional según datos recopilados en el Periodo 2019-2021"/>
    <s v="Gráfico que muestra la cantidad de casos de Violencia Intrafamiliar a nivel nacional según Fiscalía Regional, presentados frente a la Fiscalía de Chile durante el Periodo 2019-2021 ."/>
    <s v="Gráfico"/>
    <s v="chile nacional delitos violencia mujer mujeres casos víctimas intrafamiliar familiar fisica fiscalía regional región"/>
    <s v="https://analytics.zoho.com/open-view/2395394000007062049"/>
    <x v="0"/>
    <s v="#1774B6899"/>
  </r>
  <r>
    <n v="472"/>
    <x v="0"/>
    <x v="0"/>
    <s v="Mujeres"/>
    <n v="13101"/>
    <x v="6"/>
    <x v="1"/>
    <x v="0"/>
    <x v="28"/>
    <x v="0"/>
    <x v="18"/>
    <s v="Periodo 2008-2020"/>
    <s v="Tasa"/>
    <s v="Centro de Estudios y Análisis del Delito (CEAD) de la Subsecretaría de Prevención del Delito"/>
    <s v="Tasa de Casos Policiales por Violación en Santiago para el Periodo 2008-2020."/>
    <s v="Gráfico que muestra la Tasa de Casos Policiales por Violación por cada 100 mil habitantes en Santiago según datos recolectados y calculados por al Subsecretaría de Prevención del Delito para el Periodo 2008-2020."/>
    <s v="Gráfico de Evolución"/>
    <s v="Santiago comunal delitos género violación mujer mujeres víctimas casos policiales evolución tasa 100 mil habitantes"/>
    <s v="https://analytics.zoho.com/open-view/2395394000006843792?ZOHO_CRITERIA=%22Localiza%20CL%22.%22Codcom%22%3D13101"/>
    <x v="0"/>
    <s v="#1774B1585"/>
  </r>
  <r>
    <n v="473"/>
    <x v="0"/>
    <x v="0"/>
    <s v="Mujeres"/>
    <n v="5103"/>
    <x v="0"/>
    <x v="1"/>
    <x v="0"/>
    <x v="264"/>
    <x v="0"/>
    <x v="2"/>
    <s v="Periodo 2008-2020"/>
    <s v="Porcentaje "/>
    <s v="Centro de Estudios y Análisis del Delito (CEAD) de la Subsecretaría de Prevención del Delito"/>
    <s v="Variación Trimestral de Aprehensiones, Casos policiales, Denuncias y Detenciones (%) por Violación en Concón para el Periodo 2008-2020"/>
    <s v="Gráfico que muestra la variación trimestral de Aprehensiones, Casos Policiales, Denuncias y Detenciones (%) por Violaciones en Concón según datos recopilados desde la Subsecretaria de Prevención del Delito durante el Periodo 2008-2020."/>
    <s v="Gráfico de Evolución"/>
    <s v="Concón comunal delitos género violación mujer mujeres víctimas aprehensiones casos policiales denuncias detenciones variación trimestral"/>
    <s v="https://analytics.zoho.com/open-view/2395394000008633146?ZOHO_CRITERIA=%22Trasposicion_27.6%22.%22Cod_comuna%22%3D5103"/>
    <x v="0"/>
    <s v="#1774B5975"/>
  </r>
  <r>
    <n v="474"/>
    <x v="0"/>
    <x v="0"/>
    <s v="Mujeres"/>
    <n v="13115"/>
    <x v="2"/>
    <x v="1"/>
    <x v="0"/>
    <x v="110"/>
    <x v="0"/>
    <x v="11"/>
    <s v="Periodo 2008-2020"/>
    <s v="Porcentaje"/>
    <s v="Centro de Estudios y Análisis del Delito (CEAD) de la Subsecretaría de Prevención del Delito"/>
    <s v="Variación Trimestral de Aprehensiones (%) por Violación en Lo Barnechea para el Periodo 2008-2020"/>
    <s v="Gráfico que muestra la variación trimestral de Aprehensiones (%) por Violaciones en Lo Barnechea según datos recopilados desde la Subsecretaria de Prevención del Delito durante el Periodo 2008-2020."/>
    <s v="Gráfico de Evolución"/>
    <s v="Lo Barnechea comunal delitos género violación mujer mujeres víctimas aprehensiones variación trimestral"/>
    <s v="https://analytics.zoho.com/open-view/2395394000008632943?ZOHO_CRITERIA=%22Trasposicion_27.6%22.%22Cod_comuna%22%3D13115"/>
    <x v="0"/>
    <s v="#1774B4916"/>
  </r>
  <r>
    <n v="475"/>
    <x v="0"/>
    <x v="0"/>
    <s v="Mujeres"/>
    <n v="6303"/>
    <x v="6"/>
    <x v="1"/>
    <x v="0"/>
    <x v="214"/>
    <x v="0"/>
    <x v="12"/>
    <s v="Periodo 2008-2020"/>
    <s v="Porcentaje "/>
    <s v="Centro de Estudios y Análisis del Delito (CEAD) de la Subsecretaría de Prevención del Delito"/>
    <s v="Variación Trimestral de Casos Policiales (%) por Violación en Chimbarongo para el Periodo 2008-2020"/>
    <s v="Gráfico que muestra la variación trimestral de Casos Policiales (%) por Violaciones en Chimbarongo según datos recopilados desde la Subsecretaria de Prevención del Delito durante el Periodo 2008-2020."/>
    <s v="Gráfico de Evolución"/>
    <s v="Chimbarongo comunal delitos género violación mujer mujeres víctimas casos policiales variación trimestral"/>
    <s v="https://analytics.zoho.com/open-view/2395394000008633026?ZOHO_CRITERIA=%22Trasposicion_27.6%22.%22Cod_comuna%22%3D6303"/>
    <x v="0"/>
    <s v="#1774B5067"/>
  </r>
  <r>
    <n v="476"/>
    <x v="0"/>
    <x v="0"/>
    <s v="Mujeres"/>
    <n v="2102"/>
    <x v="4"/>
    <x v="1"/>
    <x v="0"/>
    <x v="245"/>
    <x v="0"/>
    <x v="5"/>
    <s v="Periodo 2008-2020"/>
    <s v="Número de Detenciones"/>
    <s v="Centro de Estudios y Análisis del Delito (CEAD) de la Subsecretaría de Prevención del Delito"/>
    <s v="Frecuencia de Frecuencia Detenciones por Violación en Mejillones para el Periodo 2008-2020"/>
    <s v="Gráfico que muestra la frecuencia de Detenciones por Violación en Mejillones según datos recopilados desde el Subsecretaria de Prevención del Delito durante el Periodo 2008-2020."/>
    <s v="Gráfico de Evolución"/>
    <s v="Mejillones comunal delitos género violación mujer mujeres víctimas detenciones"/>
    <s v="https://analytics.zoho.com/open-view/2395394000006792637?ZOHO_CRITERIA=%22Localiza%20CL%22.%22Codcom%22%3D2102"/>
    <x v="0"/>
    <s v="#1774B4013"/>
  </r>
  <r>
    <n v="477"/>
    <x v="0"/>
    <x v="0"/>
    <s v="Mujeres"/>
    <n v="10107"/>
    <x v="3"/>
    <x v="1"/>
    <x v="0"/>
    <x v="60"/>
    <x v="0"/>
    <x v="14"/>
    <s v="Periodo 2008-2020"/>
    <s v="Número de Denuncias"/>
    <s v="Centro de Estudios y Análisis del Delito (CEAD) de la Subsecretaría de Prevención del Delito"/>
    <s v="Frecuencia de Frecuencia Denuncias por Violación en Llanquihue para el Periodo 2008-2020"/>
    <s v="Gráfico que muestra la frecuencia de Denuncias por Violación en Llanquihue según datos recopilados desde el Subsecretaria de Prevención del Delito durante el Periodo 2008-2020."/>
    <s v="Gráfico de Evolución"/>
    <s v="Llanquihue comunal delitos género violación mujer mujeres víctimas denuncias"/>
    <s v="https://analytics.zoho.com/open-view/2395394000006792596?ZOHO_CRITERIA=%22Localiza%20CL%22.%22Codcom%22%3D10107"/>
    <x v="0"/>
    <s v="#1774B3900"/>
  </r>
  <r>
    <n v="478"/>
    <x v="0"/>
    <x v="0"/>
    <s v="Mujeres"/>
    <n v="13108"/>
    <x v="2"/>
    <x v="1"/>
    <x v="0"/>
    <x v="134"/>
    <x v="0"/>
    <x v="3"/>
    <s v="Periodo 2008-2020"/>
    <s v="Número de Aprehensiones"/>
    <s v="Centro de Estudios y Análisis del Delito (CEAD) de la Subsecretaría de Prevención del Delito"/>
    <s v="Frecuencia de Frecuencia Aprehensiones por Violación en Independencia para el Periodo 2008-2020"/>
    <s v="Gráfico que muestra la frecuencia de Aprehensiones por Violación en Independencia según datos recopilados desde el Subsecretaria de Prevención del Delito durante el Periodo 2008-2020."/>
    <s v="Gráfico de Evolución"/>
    <s v="Independencia comunal delitos género violación mujer mujeres víctimas aprehensiones"/>
    <s v="https://analytics.zoho.com/open-view/2395394000006792514?ZOHO_CRITERIA=%22Localiza%20CL%22.%22Codcom%22%3D13108"/>
    <x v="0"/>
    <s v="#1774B3268"/>
  </r>
  <r>
    <n v="479"/>
    <x v="0"/>
    <x v="0"/>
    <s v="Mujeres"/>
    <n v="5302"/>
    <x v="2"/>
    <x v="1"/>
    <x v="0"/>
    <x v="265"/>
    <x v="0"/>
    <x v="11"/>
    <s v="Periodo 2008-2020"/>
    <s v="Porcentaje"/>
    <s v="Centro de Estudios y Análisis del Delito (CEAD) de la Subsecretaría de Prevención del Delito"/>
    <s v="Variación Trimestral de Aprehensiones (%) por Violación en Calle Larga para el Periodo 2008-2020"/>
    <s v="Gráfico que muestra la variación trimestral de Aprehensiones (%) por Violaciones en Calle Larga según datos recopilados desde la Subsecretaria de Prevención del Delito durante el Periodo 2008-2020."/>
    <s v="Gráfico de Evolución"/>
    <s v="Calle Larga comunal delitos género violación mujer mujeres víctimas aprehensiones variación trimestral"/>
    <s v="https://analytics.zoho.com/open-view/2395394000008632943?ZOHO_CRITERIA=%22Trasposicion_27.6%22.%22Cod_comuna%22%3D5302"/>
    <x v="0"/>
    <s v="#1774B4707"/>
  </r>
  <r>
    <n v="480"/>
    <x v="0"/>
    <x v="0"/>
    <s v="Mujeres"/>
    <n v="270103005"/>
    <x v="9"/>
    <x v="5"/>
    <x v="2"/>
    <x v="113"/>
    <x v="0"/>
    <x v="55"/>
    <s v="Periodo 2013-2019"/>
    <s v="Porcentaje"/>
    <s v="Poder Judicial"/>
    <s v="Variación Trimestral de Sentencias Dictadas (%) para el Delito de Tortura Con Violación, Abuso Sexual Agravado/Otros por región, durante el Periodo 2013-2019"/>
    <s v="El gráfico muestra la evolución temporal de la Variación Trimestral de Sentencias Dictadas (%) para el Delito de Tortura Con Violación, Abuso Sexual Agravado/Otros por región, durante el Periodo 2013-2019 de acuerdo a datos provenientes del Poder Judicial de Chile."/>
    <s v="Gráfico de Evolución"/>
    <s v="sociedad delincuencia delitos frecuencia sentencias tortura violación abuso sexual mujer violencia regional"/>
    <s v="https://analytics.zoho.com/open-view/2395394000007158454?ZOHO_CRITERIA=%22Trasposicion_27.16%22.%22Id_Categor%C3%ADa%22%3D270103005"/>
    <x v="0"/>
    <s v="#1774B646"/>
  </r>
  <r>
    <n v="481"/>
    <x v="0"/>
    <x v="0"/>
    <s v="Mujeres"/>
    <n v="5402"/>
    <x v="3"/>
    <x v="0"/>
    <x v="0"/>
    <x v="142"/>
    <x v="0"/>
    <x v="14"/>
    <s v="Periodo 2005-2021"/>
    <s v="Número de Denuncias"/>
    <s v="Centro de Estudios y Análisis del Delito (CEAD) de la Subsecretaría de Prevención del Delito"/>
    <s v="Frecuencia de Denuncias por Violencia Intrafamiliar en Cabildo para el Periodo 2005-2021."/>
    <s v="Gráfico que muestra la frecuencia de las Denuncias por Violencia Intrafamiliar en Cabildo según datos recopilados desde el Centro de Estudios y Análsis del Delito durante el Periodo 2005-2021."/>
    <s v="Gráfico de Evolución"/>
    <s v="Cabildo comunal delitos género violencia hacia mujer mujeres víctimas intrafamiliar familiar denuncias comuna"/>
    <s v="https://analytics.zoho.com/open-view/2395394000007123492?ZOHO_CRITERIA=%22Trasposicion_27.5%22.%22Cod_Comuna%22%3D5402"/>
    <x v="0"/>
    <s v="#1774B7759"/>
  </r>
  <r>
    <n v="482"/>
    <x v="0"/>
    <x v="0"/>
    <s v="Mujeres"/>
    <n v="13113"/>
    <x v="4"/>
    <x v="0"/>
    <x v="0"/>
    <x v="224"/>
    <x v="0"/>
    <x v="5"/>
    <s v="Periodo 2005-2021"/>
    <s v="Número de Detenciones"/>
    <s v="Centro de Estudios y Análisis del Delito (CEAD) de la Subsecretaría de Prevención del Delito"/>
    <s v="Frecuencia de Detenciones por Violencia Intrafamiliar en La Reina para el Periodo 2005-2021."/>
    <s v="Gráfico que muestra la frecuencia de las Detenciones por Violencia Intrafamiliar en La Reina según datos recopilados desde el Centro de Estudios y Análsis del Delito durante el Periodo 2005-2021."/>
    <s v="Gráfico de Evolución"/>
    <s v="La Reina comunal delitos género violencia hacia mujer mujeres víctimas intrafamiliar familiar detenciones comuna"/>
    <s v="https://analytics.zoho.com/open-view/2395394000007123572?ZOHO_CRITERIA=%22Trasposicion_27.5%22.%22Cod_Comuna%22%3D13113"/>
    <x v="0"/>
    <s v="#1774B8336"/>
  </r>
  <r>
    <n v="483"/>
    <x v="0"/>
    <x v="0"/>
    <s v="Mujeres"/>
    <n v="2102"/>
    <x v="3"/>
    <x v="0"/>
    <x v="0"/>
    <x v="245"/>
    <x v="0"/>
    <x v="14"/>
    <s v="Periodo 2005-2021"/>
    <s v="Número de Denuncias"/>
    <s v="Centro de Estudios y Análisis del Delito (CEAD) de la Subsecretaría de Prevención del Delito"/>
    <s v="Frecuencia de Denuncias por Violencia Intrafamiliar en Mejillones para el Periodo 2005-2021."/>
    <s v="Gráfico que muestra la frecuencia de las Denuncias por Violencia Intrafamiliar en Mejillones según datos recopilados desde el Centro de Estudios y Análsis del Delito durante el Periodo 2005-2021."/>
    <s v="Gráfico de Evolución"/>
    <s v="Mejillones comunal delitos género violencia hacia mujer mujeres víctimas intrafamiliar familiar denuncias comuna"/>
    <s v="https://analytics.zoho.com/open-view/2395394000007123492?ZOHO_CRITERIA=%22Trasposicion_27.5%22.%22Cod_Comuna%22%3D2102"/>
    <x v="0"/>
    <s v="#1774B7714"/>
  </r>
  <r>
    <n v="484"/>
    <x v="0"/>
    <x v="0"/>
    <s v="Mujeres"/>
    <n v="5304"/>
    <x v="0"/>
    <x v="1"/>
    <x v="0"/>
    <x v="5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n Esteban para el Periodo 2008-2020"/>
    <s v="Gráfico que muestra la frecuencia de Aprehensiones, Casos Policiales, Denuncias y  Detenciones por Violación en San Esteban según datos recopilados desde el Subsecretaria de Prevención del Delito durante el Periodo 2008-2020."/>
    <s v="Gráfico de Evolución"/>
    <s v="San Esteban comunal delitos género violación mujer mujeres víctimas aprehensiones casos policiales denuncias detenciones"/>
    <s v="https://analytics.zoho.com/open-view/2395394000006792678?ZOHO_CRITERIA=%22Localiza%20CL%22.%22Codcom%22%3D5304"/>
    <x v="0"/>
    <s v="#1774B4377"/>
  </r>
  <r>
    <n v="485"/>
    <x v="0"/>
    <x v="0"/>
    <s v="Mujeres"/>
    <n v="9210"/>
    <x v="4"/>
    <x v="1"/>
    <x v="0"/>
    <x v="259"/>
    <x v="0"/>
    <x v="5"/>
    <s v="Periodo 2008-2020"/>
    <s v="Número de Detenciones"/>
    <s v="Centro de Estudios y Análisis del Delito (CEAD) de la Subsecretaría de Prevención del Delito"/>
    <s v="Frecuencia de Frecuencia Detenciones por Violación en Traiguén para el Periodo 2008-2020"/>
    <s v="Gráfico que muestra la frecuencia de Detenciones por Violación en Traiguén según datos recopilados desde el Subsecretaria de Prevención del Delito durante el Periodo 2008-2020."/>
    <s v="Gráfico de Evolución"/>
    <s v="Traiguén comunal delitos género violación mujer mujeres víctimas detenciones"/>
    <s v="https://analytics.zoho.com/open-view/2395394000006792637?ZOHO_CRITERIA=%22Localiza%20CL%22.%22Codcom%22%3D9210"/>
    <x v="0"/>
    <s v="#1774B4219"/>
  </r>
  <r>
    <n v="486"/>
    <x v="0"/>
    <x v="0"/>
    <s v="Mujeres"/>
    <n v="13127"/>
    <x v="3"/>
    <x v="0"/>
    <x v="0"/>
    <x v="86"/>
    <x v="0"/>
    <x v="14"/>
    <s v="Periodo 2005-2021"/>
    <s v="Número de Denuncias"/>
    <s v="Centro de Estudios y Análisis del Delito (CEAD) de la Subsecretaría de Prevención del Delito"/>
    <s v="Frecuencia de Denuncias por Violencia Intrafamiliar en Recoleta para el Periodo 2005-2021."/>
    <s v="Gráfico que muestra la frecuencia de las Denuncias por Violencia Intrafamiliar en Recoleta según datos recopilados desde el Centro de Estudios y Análsis del Delito durante el Periodo 2005-2021."/>
    <s v="Gráfico de Evolución"/>
    <s v="Recoleta comunal delitos género violencia hacia mujer mujeres víctimas intrafamiliar familiar denuncias comuna"/>
    <s v="https://analytics.zoho.com/open-view/2395394000007123492?ZOHO_CRITERIA=%22Trasposicion_27.5%22.%22Cod_Comuna%22%3D13127"/>
    <x v="0"/>
    <s v="#1774B8008"/>
  </r>
  <r>
    <n v="487"/>
    <x v="0"/>
    <x v="0"/>
    <s v="Mujeres"/>
    <n v="7103"/>
    <x v="3"/>
    <x v="1"/>
    <x v="0"/>
    <x v="249"/>
    <x v="0"/>
    <x v="14"/>
    <s v="Periodo 2008-2020"/>
    <s v="Número de Denuncias"/>
    <s v="Centro de Estudios y Análisis del Delito (CEAD) de la Subsecretaría de Prevención del Delito"/>
    <s v="Frecuencia de Frecuencia Denuncias por Violación en Curepto para el Periodo 2008-2020"/>
    <s v="Gráfico que muestra la frecuencia de Denuncias por Violación en Curepto según datos recopilados desde el Subsecretaria de Prevención del Delito durante el Periodo 2008-2020."/>
    <s v="Gráfico de Evolución"/>
    <s v="Curepto comunal delitos género violación mujer mujeres víctimas denuncias"/>
    <s v="https://analytics.zoho.com/open-view/2395394000006792596?ZOHO_CRITERIA=%22Localiza%20CL%22.%22Codcom%22%3D7103"/>
    <x v="0"/>
    <s v="#1774B3780"/>
  </r>
  <r>
    <n v="488"/>
    <x v="0"/>
    <x v="0"/>
    <s v="Mujeres"/>
    <n v="12101"/>
    <x v="6"/>
    <x v="1"/>
    <x v="0"/>
    <x v="138"/>
    <x v="0"/>
    <x v="18"/>
    <s v="Periodo 2008-2020"/>
    <s v="Tasa"/>
    <s v="Centro de Estudios y Análisis del Delito (CEAD) de la Subsecretaría de Prevención del Delito"/>
    <s v="Tasa de Casos Policiales por Violación en Punta Arenas para el Periodo 2008-2020."/>
    <s v="Gráfico que muestra la Tasa de Casos Policiales por Violación por cada 100 mil habitantes en Punta Arenas según datos recolectados y calculados por al Subsecretaría de Prevención del Delito para el Periodo 2008-2020."/>
    <s v="Gráfico de Evolución"/>
    <s v="Punta Arenas comunal delitos género violación mujer mujeres víctimas casos policiales evolución tasa 100 mil habitantes"/>
    <s v="https://analytics.zoho.com/open-view/2395394000006843792?ZOHO_CRITERIA=%22Localiza%20CL%22.%22Codcom%22%3D12101"/>
    <x v="0"/>
    <s v="#1774B1578"/>
  </r>
  <r>
    <n v="489"/>
    <x v="0"/>
    <x v="0"/>
    <s v="Mujeres"/>
    <n v="8111"/>
    <x v="6"/>
    <x v="1"/>
    <x v="0"/>
    <x v="194"/>
    <x v="0"/>
    <x v="18"/>
    <s v="Periodo 2008-2020"/>
    <s v="Tasa"/>
    <s v="Centro de Estudios y Análisis del Delito (CEAD) de la Subsecretaría de Prevención del Delito"/>
    <s v="Tasa de Casos Policiales por Violación en Tomé para el Periodo 2008-2020."/>
    <s v="Gráfico que muestra la Tasa de Casos Policiales por Violación por cada 100 mil habitantes en Tomé según datos recolectados y calculados por al Subsecretaría de Prevención del Delito para el Periodo 2008-2020."/>
    <s v="Gráfico de Evolución"/>
    <s v="Tomé comunal delitos género violación mujer mujeres víctimas casos policiales evolución tasa 100 mil habitantes"/>
    <s v="https://analytics.zoho.com/open-view/2395394000006843792?ZOHO_CRITERIA=%22Localiza%20CL%22.%22Codcom%22%3D8111"/>
    <x v="0"/>
    <s v="#1774B1463"/>
  </r>
  <r>
    <n v="490"/>
    <x v="0"/>
    <x v="0"/>
    <s v="Mujeres"/>
    <n v="5402"/>
    <x v="3"/>
    <x v="0"/>
    <x v="0"/>
    <x v="142"/>
    <x v="0"/>
    <x v="4"/>
    <s v="Periodo 2005-2021"/>
    <s v="Porcentaje"/>
    <s v="Centro de Estudios y Análisis del Delito (CEAD) de la Subsecretaría de Prevención del Delito"/>
    <s v="Variación Trimestral de Denuncias (%) por Violencia Intrafamiliar en Cabildo para el Periodo 2005-2021."/>
    <s v="Gráfico que muestra la variación trimestral de Denuncias (%) por Violencia Intrafamiliar en Cabildo según datos recopilados desde el Centro de Estudios y Análisis del Delito durante el Periodo 2005-2021."/>
    <s v="Gráfico de Evolución"/>
    <s v="Cabildo comunal delitos género violencia hacia mujer mujeres víctimas intrafamiliar familiar denuncias variación trimestral"/>
    <s v="https://analytics.zoho.com/open-view/2395394000007126144?ZOHO_CRITERIA=%22Trasposicion_27.5%22.%22Cod_Comuna%22%3D5402"/>
    <x v="0"/>
    <s v="#1774B9473"/>
  </r>
  <r>
    <n v="491"/>
    <x v="0"/>
    <x v="0"/>
    <s v="Mujeres"/>
    <n v="14108"/>
    <x v="4"/>
    <x v="1"/>
    <x v="0"/>
    <x v="218"/>
    <x v="0"/>
    <x v="8"/>
    <s v="Periodo 2008-2020"/>
    <s v="Porcentaje "/>
    <s v="Centro de Estudios y Análisis del Delito (CEAD) de la Subsecretaría de Prevención del Delito"/>
    <s v="Variación Trimestral de Detenciones (%) por Violación en Panguipulli para el Periodo 2008-2020"/>
    <s v="Gráfico que muestra la variación trimestral de Detenciones (%) por Violaciones en Panguipulli según datos recopilados desde la Subsecretaria de Prevención del Delito durante el Periodo 2008-2020."/>
    <s v="Gráfico de Evolución"/>
    <s v="Panguipulli comunal delitos género violación mujer mujeres víctimas detenciones variación trimestral"/>
    <s v="https://analytics.zoho.com/open-view/2395394000008633106?ZOHO_CRITERIA=%22Trasposicion_27.6%22.%22Cod_comuna%22%3D14108"/>
    <x v="0"/>
    <s v="#1774B5927"/>
  </r>
  <r>
    <n v="492"/>
    <x v="0"/>
    <x v="0"/>
    <s v="Mujeres"/>
    <n v="5102"/>
    <x v="3"/>
    <x v="1"/>
    <x v="0"/>
    <x v="266"/>
    <x v="0"/>
    <x v="4"/>
    <s v="Periodo 2008-2020"/>
    <s v="Porcentaje "/>
    <s v="Centro de Estudios y Análisis del Delito (CEAD) de la Subsecretaría de Prevención del Delito"/>
    <s v="Variación Trimestral de Denuncias (%) por Violación en Casablanca para el Periodo 2008-2020"/>
    <s v="Gráfico que muestra la variación trimestral de Denuncias (%) por Violaciones en Casablanca según datos recopilados desde la Subsecretaria de Prevención del Delito durante el Periodo 2008-2020."/>
    <s v="Gráfico de Evolución"/>
    <s v="Casablanca comunal delitos género violación mujer mujeres víctimas denuncias variación trimestral"/>
    <s v="https://analytics.zoho.com/open-view/2395394000008633066?ZOHO_CRITERIA=%22Trasposicion_27.6%22.%22Cod_comuna%22%3D5102"/>
    <x v="0"/>
    <s v="#1774B5341"/>
  </r>
  <r>
    <n v="493"/>
    <x v="0"/>
    <x v="0"/>
    <s v="Mujeres"/>
    <n v="13127"/>
    <x v="0"/>
    <x v="1"/>
    <x v="0"/>
    <x v="8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Recoleta para el Periodo 2008-2020"/>
    <s v="Gráfico que muestra la frecuencia de Aprehensiones, Casos Policiales, Denuncias y  Detenciones por Violación en Recoleta según datos recopilados desde el Subsecretaria de Prevención del Delito durante el Periodo 2008-2020."/>
    <s v="Gráfico de Evolución"/>
    <s v="Recoleta comunal delitos género violación mujer mujeres víctimas aprehensiones casos policiales denuncias detenciones"/>
    <s v="https://analytics.zoho.com/open-view/2395394000006792678?ZOHO_CRITERIA=%22Localiza%20CL%22.%22Codcom%22%3D13127"/>
    <x v="0"/>
    <s v="#1774B4628"/>
  </r>
  <r>
    <n v="494"/>
    <x v="0"/>
    <x v="0"/>
    <s v="Mujeres"/>
    <n v="8"/>
    <x v="1"/>
    <x v="1"/>
    <x v="1"/>
    <x v="192"/>
    <x v="0"/>
    <x v="36"/>
    <s v="Periodo 2013-2019"/>
    <s v="Porcentaje"/>
    <s v="Poder Judicial"/>
    <s v="Variación Trimestral de Sentencias Dictadas (%) en la Región del Biobío por Juzgado de Garantía, durante el Periodo 2013-2019"/>
    <s v="El gráfico muestra la tendencia de la Variación Trimestral de Sentencias Dictadas (%) en la Región del Biobío por Juzgado de Garantía, durante el Periodo 2013-2019 de acuerdo a datos provenientes del Poder Judicial de Chile."/>
    <s v="Gráfico de Evolución"/>
    <s v="violación delitos género violencia mujer mujeres casos víctimas sentencias biobío"/>
    <s v="https://analytics.zoho.com/open-view/2395394000007052171?ZOHO_CRITERIA=%22Localiza%20CL%22.%22Codreg%22%3D8"/>
    <x v="0"/>
    <s v="#1774B878"/>
  </r>
  <r>
    <n v="495"/>
    <x v="0"/>
    <x v="0"/>
    <s v="Mujeres"/>
    <n v="1"/>
    <x v="5"/>
    <x v="0"/>
    <x v="1"/>
    <x v="78"/>
    <x v="0"/>
    <x v="38"/>
    <s v="Periodo 2019-2021"/>
    <s v="Número de Casos"/>
    <s v="Fiscalía Nacional de Chile"/>
    <s v="Cantidad de Casos de Violencia Intrafamiliar en la Región de Tarapacá por trimestre y edad según datos recopilados en el Periodo 2019-2021."/>
    <s v="Gráfico que muestra la cantidad de casos de Violencia Intrafamiliar en la Región de Tarapacá por trimestre según edad de la víctima, presentados frente a la Fiscalía de Chile durante el Periodo 2019-2021."/>
    <s v="Gráfico de Evolución"/>
    <s v="Región de Tarapacá delitos Violencia mujer mujeres casos víctimas intrafamiliar familiar fisica fiscalía región evolución edad trimestre"/>
    <s v="https://analytics.zoho.com/open-view/2395394000007062438?ZOHO_CRITERIA=%22Trasposicion_27.4%22.%22Cod_Regi%C3%B3n%22%3D1"/>
    <x v="0"/>
    <s v="#1774B6933"/>
  </r>
  <r>
    <n v="496"/>
    <x v="0"/>
    <x v="0"/>
    <s v="Mujeres"/>
    <n v="16"/>
    <x v="12"/>
    <x v="6"/>
    <x v="1"/>
    <x v="156"/>
    <x v="0"/>
    <x v="34"/>
    <s v="Año 2021"/>
    <s v="Número de Centros"/>
    <s v="Servicio Nacional de la Mujer y la Equidad de Género"/>
    <s v="Cantidad de Centros de la Mujer por tipo de atención en la Región de Ñuble, Año 2021"/>
    <s v="Gráfico que muestra la cantidad de Centros de la Mujer por tipo de atención en la  Región de Ñuble, de acuerdo a los datos publicados por el Servicio Nacional de la Mujer y la Equidad de Género para el Año 2021."/>
    <s v="Gráfico"/>
    <s v="mujer mujeres género violencia minmeg sernameg ministerio centro apoyo ñuble atención"/>
    <s v="https://analytics.zoho.com/open-view/2395394000008621848?ZOHO_CRITERIA=%2227.11%22.%22C%C3%B3digo_Regi%C3%B3n%22%20%3D%2016"/>
    <x v="0"/>
    <s v="#1774B41"/>
  </r>
  <r>
    <n v="497"/>
    <x v="0"/>
    <x v="0"/>
    <s v="Mujeres"/>
    <n v="9107"/>
    <x v="4"/>
    <x v="0"/>
    <x v="0"/>
    <x v="48"/>
    <x v="0"/>
    <x v="5"/>
    <s v="Periodo 2005-2021"/>
    <s v="Número de Detenciones"/>
    <s v="Centro de Estudios y Análisis del Delito (CEAD) de la Subsecretaría de Prevención del Delito"/>
    <s v="Frecuencia de Detenciones por Violencia Intrafamiliar en Gorbea para el Periodo 2005-2021."/>
    <s v="Gráfico que muestra la frecuencia de las Detenciones por Violencia Intrafamiliar en Gorbea según datos recopilados desde el Centro de Estudios y Análsis del Delito durante el Periodo 2005-2021."/>
    <s v="Gráfico de Evolución"/>
    <s v="Gorbea comunal delitos género violencia hacia mujer mujeres víctimas intrafamiliar familiar detenciones comuna"/>
    <s v="https://analytics.zoho.com/open-view/2395394000007123572?ZOHO_CRITERIA=%22Trasposicion_27.5%22.%22Cod_Comuna%22%3D9107"/>
    <x v="0"/>
    <s v="#1774B8251"/>
  </r>
  <r>
    <n v="498"/>
    <x v="0"/>
    <x v="0"/>
    <s v="Mujeres"/>
    <n v="13302"/>
    <x v="4"/>
    <x v="1"/>
    <x v="0"/>
    <x v="267"/>
    <x v="0"/>
    <x v="8"/>
    <s v="Periodo 2008-2020"/>
    <s v="Porcentaje "/>
    <s v="Centro de Estudios y Análisis del Delito (CEAD) de la Subsecretaría de Prevención del Delito"/>
    <s v="Variación Trimestral de Detenciones (%) por Violación en Lampa para el Periodo 2008-2020"/>
    <s v="Gráfico que muestra la variación trimestral de Detenciones (%) por Violaciones en Lampa según datos recopilados desde la Subsecretaria de Prevención del Delito durante el Periodo 2008-2020."/>
    <s v="Gráfico de Evolución"/>
    <s v="Lampa comunal delitos género violación mujer mujeres víctimas detenciones variación trimestral"/>
    <s v="https://analytics.zoho.com/open-view/2395394000008633106?ZOHO_CRITERIA=%22Trasposicion_27.6%22.%22Cod_comuna%22%3D13302"/>
    <x v="0"/>
    <s v="#1774B5906"/>
  </r>
  <r>
    <n v="499"/>
    <x v="0"/>
    <x v="0"/>
    <s v="Mujeres"/>
    <n v="11401"/>
    <x v="3"/>
    <x v="1"/>
    <x v="0"/>
    <x v="220"/>
    <x v="0"/>
    <x v="14"/>
    <s v="Periodo 2008-2020"/>
    <s v="Número de Denuncias"/>
    <s v="Centro de Estudios y Análisis del Delito (CEAD) de la Subsecretaría de Prevención del Delito"/>
    <s v="Frecuencia de Frecuencia Denuncias por Violación en Chile Chico para el Periodo 2008-2020"/>
    <s v="Gráfico que muestra la frecuencia de Denuncias por Violación en Chile Chico según datos recopilados desde el Subsecretaria de Prevención del Delito durante el Periodo 2008-2020."/>
    <s v="Gráfico de Evolución"/>
    <s v="Chile Chico comunal delitos género violación mujer mujeres víctimas denuncias"/>
    <s v="https://analytics.zoho.com/open-view/2395394000006792596?ZOHO_CRITERIA=%22Localiza%20CL%22.%22Codcom%22%3D11401"/>
    <x v="0"/>
    <s v="#1774B3931"/>
  </r>
  <r>
    <n v="500"/>
    <x v="0"/>
    <x v="0"/>
    <s v="Mujeres"/>
    <n v="8301"/>
    <x v="2"/>
    <x v="1"/>
    <x v="0"/>
    <x v="268"/>
    <x v="0"/>
    <x v="3"/>
    <s v="Periodo 2008-2020"/>
    <s v="Número de Aprehensiones"/>
    <s v="Centro de Estudios y Análisis del Delito (CEAD) de la Subsecretaría de Prevención del Delito"/>
    <s v="Frecuencia de Frecuencia Aprehensiones por Violación en Los Angeles para el Periodo 2008-2020"/>
    <s v="Gráfico que muestra la frecuencia de Aprehensiones por Violación en Los Angeles según datos recopilados desde el Subsecretaria de Prevención del Delito durante el Periodo 2008-2020."/>
    <s v="Gráfico de Evolución"/>
    <s v="Los Angeles comunal delitos género violación mujer mujeres víctimas aprehensiones"/>
    <s v="https://analytics.zoho.com/open-view/2395394000006792514?ZOHO_CRITERIA=%22Localiza%20CL%22.%22Codcom%22%3D8301"/>
    <x v="0"/>
    <s v="#1774B3157"/>
  </r>
  <r>
    <n v="501"/>
    <x v="0"/>
    <x v="0"/>
    <s v="Mujeres"/>
    <n v="9105"/>
    <x v="6"/>
    <x v="1"/>
    <x v="0"/>
    <x v="227"/>
    <x v="0"/>
    <x v="13"/>
    <s v="Periodo 2008-2020"/>
    <s v="Número de Casos Policiales"/>
    <s v="Centro de Estudios y Análisis del Delito (CEAD) de la Subsecretaría de Prevención del Delito"/>
    <s v="Frecuencia de Frecuencia Casos Policiales por Violación en Freire para el Periodo 2008-2020"/>
    <s v="Gráfico que muestra la frecuencia de Casos Policiales por Violación en Freire según datos recopilados desde el Subsecretaria de Prevención del Delito durante el Periodo 2008-2020."/>
    <s v="Gráfico de Evolución"/>
    <s v="Freire comunal delitos género violación mujer mujeres víctimas casos policiales"/>
    <s v="https://analytics.zoho.com/open-view/2395394000006792555?ZOHO_CRITERIA=%22Localiza%20CL%22.%22Codcom%22%3D9105"/>
    <x v="0"/>
    <s v="#1774B3526"/>
  </r>
  <r>
    <n v="502"/>
    <x v="0"/>
    <x v="0"/>
    <s v="Mujeres"/>
    <n v="7301"/>
    <x v="6"/>
    <x v="0"/>
    <x v="0"/>
    <x v="269"/>
    <x v="0"/>
    <x v="13"/>
    <s v="Periodo 2005-2021"/>
    <s v="Número de Casos Policiales"/>
    <s v="Centro de Estudios y Análisis del Delito (CEAD) de la Subsecretaría de Prevención del Delito"/>
    <s v="Frecuencia de Casos Policiales por Violencia Intrafamiliar en Curicó para el Periodo 2005-2021."/>
    <s v="Gráfico que muestra la frecuencia de Casos Policiales por Violencia Intrafamiliar en Curicó según datos recopilados desde el Centro de Estudios y Análsis del Delito durante el Periodo 2005-2021."/>
    <s v="Gráfico de Evolución"/>
    <s v="Curicó comunal delitos género violencia hacia mujer mujeres víctimas intrafamiliar familiar casos policiales comuna"/>
    <s v="https://analytics.zoho.com/open-view/2395394000007123412?ZOHO_CRITERIA=%22Trasposicion_27.5%22.%22Cod_Comuna%22%3D7301"/>
    <x v="0"/>
    <s v="#1774B7486"/>
  </r>
  <r>
    <n v="503"/>
    <x v="0"/>
    <x v="0"/>
    <s v="Mujeres"/>
    <n v="1401"/>
    <x v="6"/>
    <x v="1"/>
    <x v="0"/>
    <x v="270"/>
    <x v="0"/>
    <x v="18"/>
    <s v="Periodo 2008-2020"/>
    <s v="Tasa"/>
    <s v="Centro de Estudios y Análisis del Delito (CEAD) de la Subsecretaría de Prevención del Delito"/>
    <s v="Tasa de Casos Policiales por Violación en Pozo Almonte para el Periodo 2008-2020."/>
    <s v="Gráfico que muestra la Tasa de Casos Policiales por Violación por cada 100 mil habitantes en Pozo Almonte según datos recolectados y calculados por al Subsecretaría de Prevención del Delito para el Periodo 2008-2020."/>
    <s v="Gráfico de Evolución"/>
    <s v="Pozo Almonte comunal delitos género violación mujer mujeres víctimas casos policiales evolución tasa 100 mil habitantes"/>
    <s v="https://analytics.zoho.com/open-view/2395394000006843792?ZOHO_CRITERIA=%22Localiza%20CL%22.%22Codcom%22%3D1401"/>
    <x v="0"/>
    <s v="#1774B1315"/>
  </r>
  <r>
    <n v="504"/>
    <x v="0"/>
    <x v="0"/>
    <s v="Mujeres"/>
    <n v="13124"/>
    <x v="4"/>
    <x v="0"/>
    <x v="0"/>
    <x v="271"/>
    <x v="0"/>
    <x v="5"/>
    <s v="Periodo 2005-2021"/>
    <s v="Número de Detenciones"/>
    <s v="Centro de Estudios y Análisis del Delito (CEAD) de la Subsecretaría de Prevención del Delito"/>
    <s v="Frecuencia de Detenciones por Violencia Intrafamiliar en Pudahuel para el Periodo 2005-2021."/>
    <s v="Gráfico que muestra la frecuencia de las Detenciones por Violencia Intrafamiliar en Pudahuel según datos recopilados desde el Centro de Estudios y Análsis del Delito durante el Periodo 2005-2021."/>
    <s v="Gráfico de Evolución"/>
    <s v="Pudahuel comunal delitos género violencia hacia mujer mujeres víctimas intrafamiliar familiar detenciones comuna"/>
    <s v="https://analytics.zoho.com/open-view/2395394000007123572?ZOHO_CRITERIA=%22Trasposicion_27.5%22.%22Cod_Comuna%22%3D13124"/>
    <x v="0"/>
    <s v="#1774B8347"/>
  </r>
  <r>
    <n v="505"/>
    <x v="0"/>
    <x v="0"/>
    <s v="Mujeres"/>
    <n v="14203"/>
    <x v="3"/>
    <x v="1"/>
    <x v="0"/>
    <x v="193"/>
    <x v="0"/>
    <x v="14"/>
    <s v="Periodo 2008-2020"/>
    <s v="Número de Denuncias"/>
    <s v="Centro de Estudios y Análisis del Delito (CEAD) de la Subsecretaría de Prevención del Delito"/>
    <s v="Frecuencia de Frecuencia Denuncias por Violación en Lago Ranco para el Periodo 2008-2020"/>
    <s v="Gráfico que muestra la frecuencia de Denuncias por Violación en Lago Ranco según datos recopilados desde el Subsecretaria de Prevención del Delito durante el Periodo 2008-2020."/>
    <s v="Gráfico de Evolución"/>
    <s v="Lago Ranco comunal delitos género violación mujer mujeres víctimas denuncias"/>
    <s v="https://analytics.zoho.com/open-view/2395394000006792596?ZOHO_CRITERIA=%22Localiza%20CL%22.%22Codcom%22%3D14203"/>
    <x v="0"/>
    <s v="#1774B4001"/>
  </r>
  <r>
    <n v="506"/>
    <x v="0"/>
    <x v="0"/>
    <s v="Mujeres"/>
    <n v="10106"/>
    <x v="6"/>
    <x v="0"/>
    <x v="0"/>
    <x v="9"/>
    <x v="0"/>
    <x v="13"/>
    <s v="Periodo 2005-2021"/>
    <s v="Número de Casos Policiales"/>
    <s v="Centro de Estudios y Análisis del Delito (CEAD) de la Subsecretaría de Prevención del Delito"/>
    <s v="Frecuencia de Casos Policiales por Violencia Intrafamiliar en Los Muermos para el Periodo 2005-2021."/>
    <s v="Gráfico que muestra la frecuencia de Casos Policiales por Violencia Intrafamiliar en Los Muermos según datos recopilados desde el Centro de Estudios y Análsis del Delito durante el Periodo 2005-2021."/>
    <s v="Gráfico de Evolución"/>
    <s v="Los Muermos comunal delitos género violencia hacia mujer mujeres víctimas intrafamiliar familiar casos policiales comuna"/>
    <s v="https://analytics.zoho.com/open-view/2395394000007123412?ZOHO_CRITERIA=%22Trasposicion_27.5%22.%22Cod_Comuna%22%3D10106"/>
    <x v="0"/>
    <s v="#1774B7594"/>
  </r>
  <r>
    <n v="507"/>
    <x v="0"/>
    <x v="0"/>
    <s v="Mujeres"/>
    <n v="9211"/>
    <x v="3"/>
    <x v="0"/>
    <x v="0"/>
    <x v="17"/>
    <x v="0"/>
    <x v="14"/>
    <s v="Periodo 2005-2021"/>
    <s v="Número de Denuncias"/>
    <s v="Centro de Estudios y Análisis del Delito (CEAD) de la Subsecretaría de Prevención del Delito"/>
    <s v="Frecuencia de Denuncias por Violencia Intrafamiliar en Victoria para el Periodo 2005-2021."/>
    <s v="Gráfico que muestra la frecuencia de las Denuncias por Violencia Intrafamiliar en Victoria según datos recopilados desde el Centro de Estudios y Análsis del Delito durante el Periodo 2005-2021."/>
    <s v="Gráfico de Evolución"/>
    <s v="Victoria comunal delitos género violencia hacia mujer mujeres víctimas intrafamiliar familiar denuncias comuna"/>
    <s v="https://analytics.zoho.com/open-view/2395394000007123492?ZOHO_CRITERIA=%22Trasposicion_27.5%22.%22Cod_Comuna%22%3D9211"/>
    <x v="0"/>
    <s v="#1774B7932"/>
  </r>
  <r>
    <n v="508"/>
    <x v="0"/>
    <x v="0"/>
    <s v="Mujeres"/>
    <n v="13201"/>
    <x v="3"/>
    <x v="1"/>
    <x v="0"/>
    <x v="29"/>
    <x v="0"/>
    <x v="17"/>
    <s v="Periodo 2008-2020"/>
    <s v="Tasa"/>
    <s v="Centro de Estudios y Análisis del Delito (CEAD) de la Subsecretaría de Prevención del Delito"/>
    <s v="Tasa de Denuncias por Violación en Puente Alto para el Periodo 2008-2020."/>
    <s v="Gráfico que muestra la Tasa de Denuncias por Violación por cada 100 mil habitantes en Puente Alto según datos recolectados y calculados por al Subsecretaría de Prevención del Delito para el Periodo 2008-2020."/>
    <s v="Gráfico de Evolución"/>
    <s v="Puente Alto comunal delitos género violación mujer mujeres víctimas denuncias evolución tasa 100 mil habitantes"/>
    <s v="https://analytics.zoho.com/open-view/2395394000006843824?ZOHO_CRITERIA=%22Localiza%20CL%22.%22Codcom%22%3D13201"/>
    <x v="0"/>
    <s v="#1774B1956"/>
  </r>
  <r>
    <n v="509"/>
    <x v="0"/>
    <x v="0"/>
    <s v="Mujeres"/>
    <n v="13111"/>
    <x v="0"/>
    <x v="0"/>
    <x v="0"/>
    <x v="272"/>
    <x v="0"/>
    <x v="2"/>
    <s v="Periodo 2005-2021"/>
    <s v="Porcentaje "/>
    <s v="Centro de Estudios y Análisis del Delito (CEAD) de la Subsecretaría de Prevención del Delito"/>
    <s v="Variación Trimestral de Aprehensiones, Casos policiales, Denuncias y Detenciones (%) en La Granja para el Periodo 2005-2021."/>
    <s v="Gráfico que muestra la variación trimestral de Aprehensiones, Casos Policiales, Denuncias y Detenciones (%) por Violencia Intrafamiliar en La Granja según datos recopilados desde el Centro de Estudios y Análisis del Delito durante el Periodo 2005-2021."/>
    <s v="Gráfico de Evolución"/>
    <s v="La Granja comunal delitos género violencia hacia mujer mujeres víctimas intrafamiliar familiar aprehensiones casos policiales denuncias detenciones variación trimestral"/>
    <s v="https://analytics.zoho.com/open-view/2395394000007126407?ZOHO_CRITERIA=%22Trasposicion_27.5%22.%22Cod_Comuna%22%3D13111"/>
    <x v="0"/>
    <s v="#1774B10389"/>
  </r>
  <r>
    <n v="510"/>
    <x v="0"/>
    <x v="0"/>
    <s v="Mujeres"/>
    <n v="8205"/>
    <x v="3"/>
    <x v="1"/>
    <x v="0"/>
    <x v="40"/>
    <x v="0"/>
    <x v="4"/>
    <s v="Periodo 2008-2020"/>
    <s v="Porcentaje "/>
    <s v="Centro de Estudios y Análisis del Delito (CEAD) de la Subsecretaría de Prevención del Delito"/>
    <s v="Variación Trimestral de Denuncias (%) por Violación en Curanilahue para el Periodo 2008-2020"/>
    <s v="Gráfico que muestra la variación trimestral de Denuncias (%) por Violaciones en Curanilahue según datos recopilados desde la Subsecretaria de Prevención del Delito durante el Periodo 2008-2020."/>
    <s v="Gráfico de Evolución"/>
    <s v="Curanilahue comunal delitos género violación mujer mujeres víctimas denuncias variación trimestral"/>
    <s v="https://analytics.zoho.com/open-view/2395394000008633066?ZOHO_CRITERIA=%22Trasposicion_27.6%22.%22Cod_comuna%22%3D8205"/>
    <x v="0"/>
    <s v="#1774B5457"/>
  </r>
  <r>
    <n v="511"/>
    <x v="0"/>
    <x v="0"/>
    <s v="Mujeres"/>
    <n v="13129"/>
    <x v="3"/>
    <x v="0"/>
    <x v="0"/>
    <x v="70"/>
    <x v="0"/>
    <x v="4"/>
    <s v="Periodo 2005-2021"/>
    <s v="Porcentaje"/>
    <s v="Centro de Estudios y Análisis del Delito (CEAD) de la Subsecretaría de Prevención del Delito"/>
    <s v="Variación Trimestral de Denuncias (%) por Violencia Intrafamiliar en San Joaquín para el Periodo 2005-2021."/>
    <s v="Gráfico que muestra la variación trimestral de Denuncias (%) por Violencia Intrafamiliar en San Joaquín según datos recopilados desde el Centro de Estudios y Análisis del Delito durante el Periodo 2005-2021."/>
    <s v="Gráfico de Evolución"/>
    <s v="San Joaquín comunal delitos género violencia hacia mujer mujeres víctimas intrafamiliar familiar denuncias variación trimestral"/>
    <s v="https://analytics.zoho.com/open-view/2395394000007126144?ZOHO_CRITERIA=%22Trasposicion_27.5%22.%22Cod_Comuna%22%3D13129"/>
    <x v="0"/>
    <s v="#1774B9723"/>
  </r>
  <r>
    <n v="512"/>
    <x v="0"/>
    <x v="0"/>
    <s v="Mujeres"/>
    <n v="10104"/>
    <x v="0"/>
    <x v="1"/>
    <x v="0"/>
    <x v="15"/>
    <x v="0"/>
    <x v="2"/>
    <s v="Periodo 2008-2020"/>
    <s v="Porcentaje "/>
    <s v="Centro de Estudios y Análisis del Delito (CEAD) de la Subsecretaría de Prevención del Delito"/>
    <s v="Variación Trimestral de Aprehensiones, Casos policiales, Denuncias y Detenciones (%) por Violación en Fresia para el Periodo 2008-2020"/>
    <s v="Gráfico que muestra la variación trimestral de Aprehensiones, Casos Policiales, Denuncias y Detenciones (%) por Violaciones en Fresia según datos recopilados desde la Subsecretaria de Prevención del Delito durante el Periodo 2008-2020."/>
    <s v="Gráfico de Evolución"/>
    <s v="Fresia comunal delitos género violación mujer mujeres víctimas aprehensiones casos policiales denuncias detenciones variación trimestral"/>
    <s v="https://analytics.zoho.com/open-view/2395394000008633146?ZOHO_CRITERIA=%22Trasposicion_27.6%22.%22Cod_comuna%22%3D10104"/>
    <x v="0"/>
    <s v="#1774B6163"/>
  </r>
  <r>
    <n v="513"/>
    <x v="0"/>
    <x v="0"/>
    <s v="Mujeres"/>
    <n v="11101"/>
    <x v="7"/>
    <x v="2"/>
    <x v="0"/>
    <x v="273"/>
    <x v="0"/>
    <x v="16"/>
    <s v="Años 2012, 2017 y 2020"/>
    <s v="Número de Casos"/>
    <s v="Centro de Estudios y Análisis del Delito (CEAD) e Instituto Nacional de Estadísticas (INE)"/>
    <s v="Frecuencia según ocurrencia de Violencia Económica en Coihaique para los años 2012, 2017 y 2020."/>
    <s v="Gráfico que muestra la Frecuencia según ocurrencia de Violencia Económica en Coihaique los años 2012, 2017 y 2020 según datos de las encuestas ENVIF-VCM realizadas por el Instituto Nacional de Estadísticas (INE) y el Centro de Estudios y Análisis del Delito (CEAD)."/>
    <s v="Gráfico de Evolución"/>
    <s v="Coihaique comunal violencia económica intrafamiliar vif mujeres mujer encuesta envif cead ine víctima padecer sufrir"/>
    <s v="https://analytics.zoho.com/open-view/2395394000007264102?ZOHO_CRITERIA=%22Trasposicion_27.9%22.%22C%C3%B3digo%20Comuna%22%3D11101"/>
    <x v="0"/>
    <s v="#1774B11141"/>
  </r>
  <r>
    <n v="514"/>
    <x v="0"/>
    <x v="0"/>
    <s v="Mujeres"/>
    <n v="10206"/>
    <x v="0"/>
    <x v="1"/>
    <x v="0"/>
    <x v="37"/>
    <x v="0"/>
    <x v="20"/>
    <s v="Periodo 2008-2020"/>
    <s v="Porcentaje "/>
    <s v="Centro de Estudios y Análisis del Delito (CEAD) de la Subsecretaría de Prevención del Delito"/>
    <s v="Variación anual de Tasa de Aprehensiones, Casos Policiales, Denuncias y Detenciones (%) por Violación en Puqueldón para el Periodo 2008-2020"/>
    <s v="Gráfico que muestra la variación anual (%) de la Tasa por cada 100 mil habitantes de  Aprehensiones, Casos Policiales, Denuncias y Detenciones por Violaciones en Puqueldón según datos recopilados desde la Subsecretaria de Prevención del Delito durante el Periodo 2008-2020."/>
    <s v="Gráfico de Evolución"/>
    <s v="Puqueldón comunal delitos género violación mujer mujeres víctimas aprehensiones casos policiales denuncias detenciones variación tasa 100 mil habitantes"/>
    <s v="https://analytics.zoho.com/open-view/2395394000006850667?ZOHO_CRITERIA=%22Localiza%20CL%22.%22Codcom%22%3D10206"/>
    <x v="0"/>
    <s v="#1774B6608"/>
  </r>
  <r>
    <n v="515"/>
    <x v="0"/>
    <x v="0"/>
    <s v="Mujeres"/>
    <n v="8206"/>
    <x v="6"/>
    <x v="0"/>
    <x v="0"/>
    <x v="274"/>
    <x v="0"/>
    <x v="13"/>
    <s v="Periodo 2005-2021"/>
    <s v="Número de Casos Policiales"/>
    <s v="Centro de Estudios y Análisis del Delito (CEAD) de la Subsecretaría de Prevención del Delito"/>
    <s v="Frecuencia de Casos Policiales por Violencia Intrafamiliar en Los Alamos para el Periodo 2005-2021."/>
    <s v="Gráfico que muestra la frecuencia de Casos Policiales por Violencia Intrafamiliar en Los Alamos según datos recopilados desde el Centro de Estudios y Análsis del Delito durante el Periodo 2005-2021."/>
    <s v="Gráfico de Evolución"/>
    <s v="Los Alamos comunal delitos género violencia hacia mujer mujeres víctimas intrafamiliar familiar casos policiales comuna"/>
    <s v="https://analytics.zoho.com/open-view/2395394000007123412?ZOHO_CRITERIA=%22Trasposicion_27.5%22.%22Cod_Comuna%22%3D8206"/>
    <x v="0"/>
    <s v="#1774B7520"/>
  </r>
  <r>
    <n v="516"/>
    <x v="0"/>
    <x v="0"/>
    <s v="Mujeres"/>
    <n v="7308"/>
    <x v="4"/>
    <x v="0"/>
    <x v="0"/>
    <x v="213"/>
    <x v="0"/>
    <x v="5"/>
    <s v="Periodo 2005-2021"/>
    <s v="Número de Detenciones"/>
    <s v="Centro de Estudios y Análisis del Delito (CEAD) de la Subsecretaría de Prevención del Delito"/>
    <s v="Frecuencia de Detenciones por Violencia Intrafamiliar en Teno para el Periodo 2005-2021."/>
    <s v="Gráfico que muestra la frecuencia de las Detenciones por Violencia Intrafamiliar en Teno según datos recopilados desde el Centro de Estudios y Análsis del Delito durante el Periodo 2005-2021."/>
    <s v="Gráfico de Evolución"/>
    <s v="Teno comunal delitos género violencia hacia mujer mujeres víctimas intrafamiliar familiar detenciones comuna"/>
    <s v="https://analytics.zoho.com/open-view/2395394000007123572?ZOHO_CRITERIA=%22Trasposicion_27.5%22.%22Cod_Comuna%22%3D7308"/>
    <x v="0"/>
    <s v="#1774B8181"/>
  </r>
  <r>
    <n v="517"/>
    <x v="0"/>
    <x v="0"/>
    <s v="Mujeres"/>
    <n v="13302"/>
    <x v="6"/>
    <x v="0"/>
    <x v="0"/>
    <x v="267"/>
    <x v="0"/>
    <x v="12"/>
    <s v="Periodo 2005-2021"/>
    <s v="Porcentaje"/>
    <s v="Centro de Estudios y Análisis del Delito (CEAD) de la Subsecretaría de Prevención del Delito"/>
    <s v="Variación Trimestral de Casos Policiales (%) por Violencia Intrafamiliar en Lampa para el Periodo 2005-2021."/>
    <s v="Gráfico que muestra la variación trimestral de Casos Policiales (%) por Violencia Intrafamiliar en Lampa según datos recopilados desde el Centro de Estudios y Análisis del Delito durante el Periodo 2005-2021."/>
    <s v="Gráfico de Evolución"/>
    <s v="Lampa comunal delitos género violencia hacia mujer mujeres víctimas intrafamiliar familiar casos policiales variación trimestral"/>
    <s v="https://analytics.zoho.com/open-view/2395394000007123911?ZOHO_CRITERIA=%22Trasposicion_27.5%22.%22Cod_Comuna%22%3D13302"/>
    <x v="0"/>
    <s v="#1774B9388"/>
  </r>
  <r>
    <n v="518"/>
    <x v="0"/>
    <x v="0"/>
    <s v="Mujeres"/>
    <n v="9104"/>
    <x v="4"/>
    <x v="0"/>
    <x v="0"/>
    <x v="275"/>
    <x v="0"/>
    <x v="5"/>
    <s v="Periodo 2005-2021"/>
    <s v="Número de Detenciones"/>
    <s v="Centro de Estudios y Análisis del Delito (CEAD) de la Subsecretaría de Prevención del Delito"/>
    <s v="Frecuencia de Detenciones por Violencia Intrafamiliar en Curarrehue para el Periodo 2005-2021."/>
    <s v="Gráfico que muestra la frecuencia de las Detenciones por Violencia Intrafamiliar en Curarrehue según datos recopilados desde el Centro de Estudios y Análsis del Delito durante el Periodo 2005-2021."/>
    <s v="Gráfico de Evolución"/>
    <s v="Curarrehue comunal delitos género violencia hacia mujer mujeres víctimas intrafamiliar familiar detenciones comuna"/>
    <s v="https://analytics.zoho.com/open-view/2395394000007123572?ZOHO_CRITERIA=%22Trasposicion_27.5%22.%22Cod_Comuna%22%3D9104"/>
    <x v="0"/>
    <s v="#1774B8248"/>
  </r>
  <r>
    <n v="519"/>
    <x v="0"/>
    <x v="0"/>
    <s v="Mujeres"/>
    <n v="15102"/>
    <x v="2"/>
    <x v="1"/>
    <x v="0"/>
    <x v="276"/>
    <x v="0"/>
    <x v="19"/>
    <s v="Periodo 2008-2020"/>
    <s v="Tasa"/>
    <s v="Centro de Estudios y Análisis del Delito (CEAD) de la Subsecretaría de Prevención del Delito"/>
    <s v="Tasa de Aprehensiones por Violación en Camarones para el Periodo 2008-2020."/>
    <s v="Gráfico que muestra la Tasa de Aprehensiones por Violación por cada 100 mil habitantes en Camarones según datos recolectados y calculados por al Subsecretaría de Prevención del Delito para el Periodo 2008-2020."/>
    <s v="Gráfico de Evolución"/>
    <s v="Camarones comunal delitos género violación mujer mujeres víctimas aprehensiones evolución tasa 100 mil habitantes"/>
    <s v="https://analytics.zoho.com/open-view/2395394000006843662?ZOHO_CRITERIA=%22Localiza%20CL%22.%22Codcom%22%3D15102"/>
    <x v="0"/>
    <s v="#1774B1311"/>
  </r>
  <r>
    <n v="520"/>
    <x v="0"/>
    <x v="0"/>
    <s v="Mujeres"/>
    <n v="16304"/>
    <x v="4"/>
    <x v="0"/>
    <x v="0"/>
    <x v="187"/>
    <x v="0"/>
    <x v="8"/>
    <s v="Periodo 2005-2021"/>
    <s v="Porcentaje"/>
    <s v="Centro de Estudios y Análisis del Delito (CEAD) de la Subsecretaría de Prevención del Delito"/>
    <s v="Variación Trimestral de Detenciones (%) por Violencia Intrafamiliar en San Fabián para el Periodo 2005-2021."/>
    <s v="Gráfico que muestra la variación trimestral de Detenciones (%) por Violencia Intrafamiliar en San Fabián según datos recopilados desde el Centro de Estudios y Análisis del Delito durante el Periodo 2005-2021."/>
    <s v="Gráfico de Evolución"/>
    <s v="San Fabián comunal delitos género violencia hacia mujer mujeres víctimas intrafamiliar familiar detenciones variación trimestral"/>
    <s v="https://analytics.zoho.com/open-view/2395394000007126218?ZOHO_CRITERIA=%22Trasposicion_27.5%22.%22Cod_Comuna%22%3D16304"/>
    <x v="0"/>
    <s v="#1774B9953"/>
  </r>
  <r>
    <n v="521"/>
    <x v="0"/>
    <x v="0"/>
    <s v="Mujeres"/>
    <n v="5104"/>
    <x v="6"/>
    <x v="1"/>
    <x v="0"/>
    <x v="195"/>
    <x v="0"/>
    <x v="18"/>
    <s v="Periodo 2008-2020"/>
    <s v="Tasa"/>
    <s v="Centro de Estudios y Análisis del Delito (CEAD) de la Subsecretaría de Prevención del Delito"/>
    <s v="Tasa de Casos Policiales por Violación en Juan Fernández para el Periodo 2008-2020."/>
    <s v="Gráfico que muestra la Tasa de Casos Policiales por Violación por cada 100 mil habitantes en Juan Fernández según datos recolectados y calculados por al Subsecretaría de Prevención del Delito para el Periodo 2008-2020."/>
    <s v="Gráfico de Evolución"/>
    <s v="Juan Fernández comunal delitos género violación mujer mujeres víctimas casos policiales evolución tasa 100 mil habitantes"/>
    <s v="https://analytics.zoho.com/open-view/2395394000006843792?ZOHO_CRITERIA=%22Localiza%20CL%22.%22Codcom%22%3D5104"/>
    <x v="0"/>
    <s v="#1774B1355"/>
  </r>
  <r>
    <n v="522"/>
    <x v="0"/>
    <x v="0"/>
    <s v="Mujeres"/>
    <n v="8108"/>
    <x v="4"/>
    <x v="0"/>
    <x v="0"/>
    <x v="106"/>
    <x v="0"/>
    <x v="8"/>
    <s v="Periodo 2005-2021"/>
    <s v="Porcentaje"/>
    <s v="Centro de Estudios y Análisis del Delito (CEAD) de la Subsecretaría de Prevención del Delito"/>
    <s v="Variación Trimestral de Detenciones (%) por Violencia Intrafamiliar en San Pedro de la Paz para el Periodo 2005-2021."/>
    <s v="Gráfico que muestra la variación trimestral de Detenciones (%) por Violencia Intrafamiliar en San Pedro de la Paz según datos recopilados desde el Centro de Estudios y Análisis del Delito durante el Periodo 2005-2021."/>
    <s v="Gráfico de Evolución"/>
    <s v="San Pedro de la Paz comunal delitos género violencia hacia mujer mujeres víctimas intrafamiliar familiar detenciones variación trimestral"/>
    <s v="https://analytics.zoho.com/open-view/2395394000007126218?ZOHO_CRITERIA=%22Trasposicion_27.5%22.%22Cod_Comuna%22%3D8108"/>
    <x v="0"/>
    <s v="#1774B9911"/>
  </r>
  <r>
    <n v="523"/>
    <x v="0"/>
    <x v="0"/>
    <s v="Mujeres"/>
    <n v="13"/>
    <x v="5"/>
    <x v="4"/>
    <x v="1"/>
    <x v="13"/>
    <x v="0"/>
    <x v="56"/>
    <s v="Periodo 2010-2021"/>
    <s v="Número de Femicidios"/>
    <s v="Ministerio de la Mujer y Equidad de Género"/>
    <s v="Mapa de Femicidios informados por el Ministerio de la Mujer y Equidad de Género por comuna en la Región Metropolitana para el Periodo 2010-2021."/>
    <s v="Mapa  que muestra los Femicidios Acumulados por comuna en la Región Metropolitana  de acuerdo a los datos publicados por el Ministerio de la Mujer y Equidad de Género de Chile para el Periodo 2010-2021."/>
    <s v="Mapa"/>
    <s v="Región Metropolitana comunal femicidios delitos género violencia mujer mujeres casos víctimas minmeg ministerio acumulado mapa"/>
    <s v="https://analytics.zoho.com/open-view/2395394000006508142?ZOHO_CRITERIA=%22Femicidios%22.%22Codreg%22%3D13"/>
    <x v="0"/>
    <s v="#1774B6724"/>
  </r>
  <r>
    <n v="524"/>
    <x v="0"/>
    <x v="0"/>
    <s v="Mujeres"/>
    <n v="16103"/>
    <x v="3"/>
    <x v="1"/>
    <x v="0"/>
    <x v="125"/>
    <x v="0"/>
    <x v="4"/>
    <s v="Periodo 2008-2020"/>
    <s v="Porcentaje "/>
    <s v="Centro de Estudios y Análisis del Delito (CEAD) de la Subsecretaría de Prevención del Delito"/>
    <s v="Variación Trimestral de Denuncias (%) por Violación en Chillán Viejo para el Periodo 2008-2020"/>
    <s v="Gráfico que muestra la variación trimestral de Denuncias (%) por Violaciones en Chillán Viejo según datos recopilados desde la Subsecretaria de Prevención del Delito durante el Periodo 2008-2020."/>
    <s v="Gráfico de Evolución"/>
    <s v="Chillán Viejo comunal delitos género violación mujer mujeres víctimas denuncias variación trimestral"/>
    <s v="https://analytics.zoho.com/open-view/2395394000008633066?ZOHO_CRITERIA=%22Trasposicion_27.6%22.%22Cod_comuna%22%3D16103"/>
    <x v="0"/>
    <s v="#1774B5479"/>
  </r>
  <r>
    <n v="525"/>
    <x v="0"/>
    <x v="0"/>
    <s v="Mujeres"/>
    <n v="0"/>
    <x v="6"/>
    <x v="0"/>
    <x v="2"/>
    <x v="113"/>
    <x v="0"/>
    <x v="57"/>
    <s v="Periodo 2020-2021"/>
    <s v="Número de Casos Policiales"/>
    <s v="Centro de Estudios y Análisis del Delito (CEAD) de la Subsecretaría de Prevención del Delito"/>
    <s v="Mapa de Casos Policiales por Violencia Intrafamiliar a nivel nacional por región, acumulado 2020-2021."/>
    <s v="Mapa que muestra las Casos Policiales por Violencia Intrafamiliar a nivel nacional por región, según datos recopilados desde el Centro de Estudios y Análsis del Delito durante acumulados en el periodo 2020-2021"/>
    <s v="Mapa de calor"/>
    <s v="chile nacional región delitos género violencia hacia mujer mujeres víctimas intrafamiliar familiar casos policiales mapa&quot;"/>
    <s v="https://analytics.zoho.com/open-view/2395394000007278192"/>
    <x v="0"/>
    <s v="#1774B10512"/>
  </r>
  <r>
    <n v="526"/>
    <x v="0"/>
    <x v="0"/>
    <s v="Mujeres"/>
    <n v="7110"/>
    <x v="6"/>
    <x v="1"/>
    <x v="0"/>
    <x v="277"/>
    <x v="0"/>
    <x v="18"/>
    <s v="Periodo 2008-2020"/>
    <s v="Tasa"/>
    <s v="Centro de Estudios y Análisis del Delito (CEAD) de la Subsecretaría de Prevención del Delito"/>
    <s v="Tasa de Casos Policiales por Violación en San Rafael para el Periodo 2008-2020."/>
    <s v="Gráfico que muestra la Tasa de Casos Policiales por Violación por cada 100 mil habitantes en San Rafael según datos recolectados y calculados por al Subsecretaría de Prevención del Delito para el Periodo 2008-2020."/>
    <s v="Gráfico de Evolución"/>
    <s v="San Rafael comunal delitos género violación mujer mujeres víctimas casos policiales evolución tasa 100 mil habitantes"/>
    <s v="https://analytics.zoho.com/open-view/2395394000006843792?ZOHO_CRITERIA=%22Localiza%20CL%22.%22Codcom%22%3D7110"/>
    <x v="0"/>
    <s v="#1774B1432"/>
  </r>
  <r>
    <n v="527"/>
    <x v="0"/>
    <x v="0"/>
    <s v="Mujeres"/>
    <n v="9116"/>
    <x v="0"/>
    <x v="1"/>
    <x v="0"/>
    <x v="20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avedra para el Periodo 2008-2020"/>
    <s v="Gráfico que muestra la frecuencia de Aprehensiones, Casos Policiales, Denuncias y  Detenciones por Violación en Saavedra según datos recopilados desde el Subsecretaria de Prevención del Delito durante el Periodo 2008-2020."/>
    <s v="Gráfico de Evolución"/>
    <s v="Saavedra comunal delitos género violación mujer mujeres víctimas aprehensiones casos policiales denuncias detenciones"/>
    <s v="https://analytics.zoho.com/open-view/2395394000006792678?ZOHO_CRITERIA=%22Localiza%20CL%22.%22Codcom%22%3D9116"/>
    <x v="0"/>
    <s v="#1774B4536"/>
  </r>
  <r>
    <n v="528"/>
    <x v="0"/>
    <x v="0"/>
    <s v="Mujeres"/>
    <n v="13128"/>
    <x v="2"/>
    <x v="1"/>
    <x v="0"/>
    <x v="79"/>
    <x v="0"/>
    <x v="3"/>
    <s v="Periodo 2008-2020"/>
    <s v="Número de Aprehensiones"/>
    <s v="Centro de Estudios y Análisis del Delito (CEAD) de la Subsecretaría de Prevención del Delito"/>
    <s v="Frecuencia de Frecuencia Aprehensiones por Violación en Renca para el Periodo 2008-2020"/>
    <s v="Gráfico que muestra la frecuencia de Aprehensiones por Violación en Renca según datos recopilados desde el Subsecretaria de Prevención del Delito durante el Periodo 2008-2020."/>
    <s v="Gráfico de Evolución"/>
    <s v="Renca comunal delitos género violación mujer mujeres víctimas aprehensiones"/>
    <s v="https://analytics.zoho.com/open-view/2395394000006792514?ZOHO_CRITERIA=%22Localiza%20CL%22.%22Codcom%22%3D13128"/>
    <x v="0"/>
    <s v="#1774B3288"/>
  </r>
  <r>
    <n v="529"/>
    <x v="0"/>
    <x v="0"/>
    <s v="Mujeres"/>
    <n v="10101"/>
    <x v="4"/>
    <x v="1"/>
    <x v="0"/>
    <x v="127"/>
    <x v="0"/>
    <x v="5"/>
    <s v="Periodo 2008-2020"/>
    <s v="Número de Detenciones"/>
    <s v="Centro de Estudios y Análisis del Delito (CEAD) de la Subsecretaría de Prevención del Delito"/>
    <s v="Frecuencia de Frecuencia Detenciones por Violación en Puerto Montt para el Periodo 2008-2020"/>
    <s v="Gráfico que muestra la frecuencia de Detenciones por Violación en Puerto Montt según datos recopilados desde el Subsecretaria de Prevención del Delito durante el Periodo 2008-2020."/>
    <s v="Gráfico de Evolución"/>
    <s v="Puerto Montt comunal delitos género violación mujer mujeres víctimas detenciones"/>
    <s v="https://analytics.zoho.com/open-view/2395394000006792637?ZOHO_CRITERIA=%22Localiza%20CL%22.%22Codcom%22%3D10101"/>
    <x v="0"/>
    <s v="#1774B4221"/>
  </r>
  <r>
    <n v="530"/>
    <x v="0"/>
    <x v="0"/>
    <s v="Mujeres"/>
    <n v="270103005"/>
    <x v="9"/>
    <x v="5"/>
    <x v="2"/>
    <x v="113"/>
    <x v="0"/>
    <x v="55"/>
    <s v="Periodo 2013-2019"/>
    <s v="Porcentaje"/>
    <s v="Poder Judicial"/>
    <s v="Variación Trimestral de Sentencias Dictadas (%) para el Delito de Tortura Con Violación, Abuso Sexual Agravado/Otros por región, durante el Periodo 2013-2019"/>
    <s v="El gráfico muestra la evolución temporal de la Variación Trimestral de Sentencias Dictadas (%) para el Delito de Tortura Con Violación, Abuso Sexual Agravado/Otros por región, durante el Periodo 2013-2019 de acuerdo a datos provenientes del Poder Judicial de Chile."/>
    <s v="Gráfico de Evolución"/>
    <s v="sociedad delincuencia delitos frecuencia sentencias tortura violación abuso sexual mujer violencia regional"/>
    <s v="https://analytics.zoho.com/open-view/2395394000007158454?ZOHO_CRITERIA=%22Trasposicion_27.16%22.%22Id_Categor%C3%ADa%22%3D270103005"/>
    <x v="0"/>
    <s v="#1774B646"/>
  </r>
  <r>
    <n v="531"/>
    <x v="0"/>
    <x v="0"/>
    <s v="Mujeres"/>
    <n v="8309"/>
    <x v="3"/>
    <x v="0"/>
    <x v="0"/>
    <x v="34"/>
    <x v="0"/>
    <x v="14"/>
    <s v="Periodo 2005-2021"/>
    <s v="Número de Denuncias"/>
    <s v="Centro de Estudios y Análisis del Delito (CEAD) de la Subsecretaría de Prevención del Delito"/>
    <s v="Frecuencia de Denuncias por Violencia Intrafamiliar en Quilleco para el Periodo 2005-2021."/>
    <s v="Gráfico que muestra la frecuencia de las Denuncias por Violencia Intrafamiliar en Quilleco según datos recopilados desde el Centro de Estudios y Análsis del Delito durante el Periodo 2005-2021."/>
    <s v="Gráfico de Evolución"/>
    <s v="Quilleco comunal delitos género violencia hacia mujer mujeres víctimas intrafamiliar familiar denuncias comuna"/>
    <s v="https://analytics.zoho.com/open-view/2395394000007123492?ZOHO_CRITERIA=%22Trasposicion_27.5%22.%22Cod_Comuna%22%3D8309"/>
    <x v="0"/>
    <s v="#1774B7874"/>
  </r>
  <r>
    <n v="532"/>
    <x v="0"/>
    <x v="0"/>
    <s v="Mujeres"/>
    <n v="10206"/>
    <x v="6"/>
    <x v="1"/>
    <x v="0"/>
    <x v="37"/>
    <x v="0"/>
    <x v="18"/>
    <s v="Periodo 2008-2020"/>
    <s v="Tasa"/>
    <s v="Centro de Estudios y Análisis del Delito (CEAD) de la Subsecretaría de Prevención del Delito"/>
    <s v="Tasa de Casos Policiales por Violación en Puqueldón para el Periodo 2008-2020."/>
    <s v="Gráfico que muestra la Tasa de Casos Policiales por Violación por cada 100 mil habitantes en Puqueldón según datos recolectados y calculados por al Subsecretaría de Prevención del Delito para el Periodo 2008-2020."/>
    <s v="Gráfico de Evolución"/>
    <s v="Puqueldón comunal delitos género violación mujer mujeres víctimas casos policiales evolución tasa 100 mil habitantes"/>
    <s v="https://analytics.zoho.com/open-view/2395394000006843792?ZOHO_CRITERIA=%22Localiza%20CL%22.%22Codcom%22%3D10206"/>
    <x v="0"/>
    <s v="#1774B1553"/>
  </r>
  <r>
    <n v="533"/>
    <x v="0"/>
    <x v="0"/>
    <s v="Mujeres"/>
    <n v="4305"/>
    <x v="2"/>
    <x v="0"/>
    <x v="0"/>
    <x v="74"/>
    <x v="0"/>
    <x v="3"/>
    <s v="Periodo 2005-2021"/>
    <s v="Número de Aprehensiones"/>
    <s v="Centro de Estudios y Análisis del Delito (CEAD) de la Subsecretaría de Prevención del Delito"/>
    <s v="Frecuencia de Aprehensiones por Violencia Intrafamiliar en Río Hurtado para el Periodo 2005-2021"/>
    <s v="Gráfico que muestra la frecuencia de Aprehensiones por Violencia Intrafamiliar en Río Hurtado según datos recopilados desde el Centro de Estudios y Análsis del Delito durante el Periodo 2005-2021."/>
    <s v="Gráfico de Evolución"/>
    <s v="Río Hurtado comunal delitos género violencia hacia mujer mujeres víctimas intrafamiliar familiar aprehensiones comuna"/>
    <s v="https://analytics.zoho.com/open-view/2395394000007123378?ZOHO_CRITERIA=%22Trasposicion_27.5%22.%22Cod_Comuna%22%3D4305"/>
    <x v="0"/>
    <s v="#1774B7059"/>
  </r>
  <r>
    <n v="534"/>
    <x v="0"/>
    <x v="0"/>
    <s v="Mujeres"/>
    <n v="10208"/>
    <x v="0"/>
    <x v="1"/>
    <x v="0"/>
    <x v="72"/>
    <x v="0"/>
    <x v="10"/>
    <s v="Periodo 2008-2020"/>
    <s v="Tasa"/>
    <s v="Centro de Estudios y Análisis del Delito (CEAD) de la Subsecretaría de Prevención del Delito"/>
    <s v="Tasa de Aprehensiones, Casos Policiales, Denuncias y Detenciones por Violación en Quellón para el Periodo 2008-2020."/>
    <s v="Gráfico que muestra la Tasa de Aprehensiones, Casos Policiales, Denuncias y Detenciones por Violación por cada 100 mil habitantes en Quellón según datos recolectados y calculados por al Subsecretaría de Prevención del Delito para el Periodo 2008-2020."/>
    <s v="Gráfico de Evolución"/>
    <s v="Quellón comunal delitos género violación mujer mujeres víctimas aprehensiones casos policiales denuncias detenciones evolución tasa 100 mil habitantes"/>
    <s v="https://analytics.zoho.com/open-view/2395394000006850626?ZOHO_CRITERIA=%22Localiza%20CL%22.%22Codcom%22%3D10208"/>
    <x v="0"/>
    <s v="#1774B2554"/>
  </r>
  <r>
    <n v="535"/>
    <x v="0"/>
    <x v="0"/>
    <s v="Mujeres"/>
    <n v="6110"/>
    <x v="4"/>
    <x v="1"/>
    <x v="0"/>
    <x v="278"/>
    <x v="0"/>
    <x v="8"/>
    <s v="Periodo 2008-2020"/>
    <s v="Porcentaje "/>
    <s v="Centro de Estudios y Análisis del Delito (CEAD) de la Subsecretaría de Prevención del Delito"/>
    <s v="Variación Trimestral de Detenciones (%) por Violación en Mostazal para el Periodo 2008-2020"/>
    <s v="Gráfico que muestra la variación trimestral de Detenciones (%) por Violaciones en Mostazal según datos recopilados desde la Subsecretaria de Prevención del Delito durante el Periodo 2008-2020."/>
    <s v="Gráfico de Evolución"/>
    <s v="Mostazal comunal delitos género violación mujer mujeres víctimas detenciones variación trimestral"/>
    <s v="https://analytics.zoho.com/open-view/2395394000008633106?ZOHO_CRITERIA=%22Trasposicion_27.6%22.%22Cod_comuna%22%3D6110"/>
    <x v="0"/>
    <s v="#1774B5710"/>
  </r>
  <r>
    <n v="536"/>
    <x v="0"/>
    <x v="0"/>
    <s v="Mujeres"/>
    <n v="8314"/>
    <x v="6"/>
    <x v="1"/>
    <x v="0"/>
    <x v="279"/>
    <x v="0"/>
    <x v="12"/>
    <s v="Periodo 2008-2020"/>
    <s v="Porcentaje "/>
    <s v="Centro de Estudios y Análisis del Delito (CEAD) de la Subsecretaría de Prevención del Delito"/>
    <s v="Variación Trimestral de Casos Policiales (%) por Violación en Alto Biobío para el Periodo 2008-2020"/>
    <s v="Gráfico que muestra la variación trimestral de Casos Policiales (%) por Violaciones en Alto Biobío según datos recopilados desde la Subsecretaria de Prevención del Delito durante el Periodo 2008-2020."/>
    <s v="Gráfico de Evolución"/>
    <s v="Alto Biobío comunal delitos género violación mujer mujeres víctimas casos policiales variación trimestral"/>
    <s v="https://analytics.zoho.com/open-view/2395394000008633026?ZOHO_CRITERIA=%22Trasposicion_27.6%22.%22Cod_comuna%22%3D8314"/>
    <x v="0"/>
    <s v="#1774B5137"/>
  </r>
  <r>
    <n v="537"/>
    <x v="0"/>
    <x v="0"/>
    <s v="Mujeres"/>
    <n v="38"/>
    <x v="1"/>
    <x v="3"/>
    <x v="0"/>
    <x v="158"/>
    <x v="0"/>
    <x v="58"/>
    <s v="Periodo 2013-2019"/>
    <s v="Número de Sentencias"/>
    <s v="Poder Judicial"/>
    <s v="Sentencias Dictadas por Delitos de Abuso Sexual en el  Juzgado de Garantía de Cañete para el Periodo 2013-2019"/>
    <s v="El gráfico muestra la evolución anual de la frecuencia de Sentencias Dictadas por Delitos de Abuso Sexual en el  Juzgado de Garantía de Cañete para el Periodo 2013-2019 de acuerdo a datos provenientes del Poder Judicial de Chile."/>
    <s v="Gráfico de Evolución"/>
    <s v="abuso sexual delitos género violencia mujer mujeres casos víctimas detenciones sentencias juzgado garantía cañete"/>
    <s v="https://analytics.zoho.com/open-view/2395394000007166659?ZOHO_CRITERIA=%22Trasposicion_27.15%22.%22Id_Juzgado_Garant%C3%ADa%22%3D38"/>
    <x v="0"/>
    <s v="#1774B147"/>
  </r>
  <r>
    <n v="538"/>
    <x v="0"/>
    <x v="0"/>
    <s v="Mujeres"/>
    <n v="5502"/>
    <x v="5"/>
    <x v="2"/>
    <x v="0"/>
    <x v="133"/>
    <x v="1"/>
    <x v="59"/>
    <s v="Años 2012, 2017 y 2020"/>
    <s v="Porcentaje"/>
    <s v="Centro de Estudios y Análisis del Delito (CEAD) e Instituto Nacional de Estadísticas (INE)"/>
    <s v="Proporción de Casos de Violencia Económica por rango etario de la víctima en Calera para los años 2012, 2017 y 2020."/>
    <s v="Gráfico que muestra la Proporción de Casos de Violencia Económica por rango etario en Calera para los años 2012, 2017 y 2020 según datos de las encuestas ENVIF-VCM realizadas por el Instituto Nacional de Estadísticas (INE) y el Centro de Estudios y Análisis del Delito (CEAD)."/>
    <s v="Gráfico"/>
    <s v="Calera comunal violencia económica intrafamiliar vif mujeres mujer encuesta envif cead ine edad rango etario"/>
    <s v="https://analytics.zoho.com/open-view/2395394000007264280?ZOHO_CRITERIA=%22Trasposicion_27.9%22.%22C%C3%B3digo%20Comuna%22%3D5502"/>
    <x v="0"/>
    <s v="#1774B10812"/>
  </r>
  <r>
    <n v="539"/>
    <x v="0"/>
    <x v="0"/>
    <s v="Mujeres"/>
    <n v="9"/>
    <x v="16"/>
    <x v="7"/>
    <x v="1"/>
    <x v="87"/>
    <x v="0"/>
    <x v="40"/>
    <s v="Periodo 2010-2016"/>
    <s v="Número de Atenciones"/>
    <s v="Departamento de Estadísticas e Información de la Salud (DEIS) - Ministerio de Salud"/>
    <s v="Atenciones médicas por Violencia de Género en la región de Araucanía. Periodo 2010-2016"/>
    <s v="Gráfico que muestra las atenciones médicas por Violencia de Género en la región de Araucanía, según los datos recopilados del Departamento de Estadísticas e Información de la Salud. Periodo 2010-2016."/>
    <s v="Gráfico de Evolución"/>
    <s v="salud urgencia violencia género vif atenciones médicas araucanía"/>
    <s v="https://analytics.zoho.com/open-view/2395394000007379319?ZOHO_CRITERIA=%2227.10%22.%22Id_Regi%C3%B3n%22%20%3D%209"/>
    <x v="0"/>
    <s v="#1774B703"/>
  </r>
  <r>
    <n v="540"/>
    <x v="0"/>
    <x v="0"/>
    <s v="Mujeres"/>
    <n v="9103"/>
    <x v="0"/>
    <x v="0"/>
    <x v="0"/>
    <x v="44"/>
    <x v="0"/>
    <x v="2"/>
    <s v="Periodo 2005-2021"/>
    <s v="Porcentaje "/>
    <s v="Centro de Estudios y Análisis del Delito (CEAD) de la Subsecretaría de Prevención del Delito"/>
    <s v="Variación Trimestral de Aprehensiones, Casos policiales, Denuncias y Detenciones (%) en Cunco para el Periodo 2005-2021."/>
    <s v="Gráfico que muestra la variación trimestral de Aprehensiones, Casos Policiales, Denuncias y Detenciones (%) por Violencia Intrafamiliar en Cunco según datos recopilados desde el Centro de Estudios y Análisis del Delito durante el Periodo 2005-2021."/>
    <s v="Gráfico de Evolución"/>
    <s v="Cunco comunal delitos género violencia hacia mujer mujeres víctimas intrafamiliar familiar aprehensiones casos policiales denuncias detenciones variación trimestral"/>
    <s v="https://analytics.zoho.com/open-view/2395394000007126407?ZOHO_CRITERIA=%22Trasposicion_27.5%22.%22Cod_Comuna%22%3D9103"/>
    <x v="0"/>
    <s v="#1774B10301"/>
  </r>
  <r>
    <n v="541"/>
    <x v="0"/>
    <x v="0"/>
    <s v="Mujeres"/>
    <n v="13130"/>
    <x v="7"/>
    <x v="2"/>
    <x v="0"/>
    <x v="280"/>
    <x v="0"/>
    <x v="16"/>
    <s v="Años 2012, 2017 y 2020"/>
    <s v="Número de Casos"/>
    <s v="Centro de Estudios y Análisis del Delito (CEAD) e Instituto Nacional de Estadísticas (INE)"/>
    <s v="Frecuencia según ocurrencia de Violencia Económica en San Miguel para los años 2012, 2017 y 2020."/>
    <s v="Gráfico que muestra la Frecuencia según ocurrencia de Violencia Económica en San Miguel los años 2012, 2017 y 2020 según datos de las encuestas ENVIF-VCM realizadas por el Instituto Nacional de Estadísticas (INE) y el Centro de Estudios y Análisis del Delito (CEAD)."/>
    <s v="Gráfico de Evolución"/>
    <s v="San Miguel comunal violencia económica intrafamiliar vif mujeres mujer encuesta envif cead ine víctima padecer sufrir"/>
    <s v="https://analytics.zoho.com/open-view/2395394000007264102?ZOHO_CRITERIA=%22Trasposicion_27.9%22.%22C%C3%B3digo%20Comuna%22%3D13130"/>
    <x v="0"/>
    <s v="#1774B11179"/>
  </r>
  <r>
    <n v="542"/>
    <x v="0"/>
    <x v="0"/>
    <s v="Mujeres"/>
    <n v="6117"/>
    <x v="4"/>
    <x v="0"/>
    <x v="0"/>
    <x v="151"/>
    <x v="0"/>
    <x v="5"/>
    <s v="Periodo 2005-2021"/>
    <s v="Número de Detenciones"/>
    <s v="Centro de Estudios y Análisis del Delito (CEAD) de la Subsecretaría de Prevención del Delito"/>
    <s v="Frecuencia de Detenciones por Violencia Intrafamiliar en San Vicente para el Periodo 2005-2021."/>
    <s v="Gráfico que muestra la frecuencia de las Detenciones por Violencia Intrafamiliar en San Vicente según datos recopilados desde el Centro de Estudios y Análsis del Delito durante el Periodo 2005-2021."/>
    <s v="Gráfico de Evolución"/>
    <s v="San Vicente comunal delitos género violencia hacia mujer mujeres víctimas intrafamiliar familiar detenciones comuna"/>
    <s v="https://analytics.zoho.com/open-view/2395394000007123572?ZOHO_CRITERIA=%22Trasposicion_27.5%22.%22Cod_Comuna%22%3D6117"/>
    <x v="0"/>
    <s v="#1774B8144"/>
  </r>
  <r>
    <n v="543"/>
    <x v="0"/>
    <x v="0"/>
    <s v="Mujeres"/>
    <n v="8104"/>
    <x v="2"/>
    <x v="0"/>
    <x v="0"/>
    <x v="262"/>
    <x v="0"/>
    <x v="3"/>
    <s v="Periodo 2005-2021"/>
    <s v="Número de Aprehensiones"/>
    <s v="Centro de Estudios y Análisis del Delito (CEAD) de la Subsecretaría de Prevención del Delito"/>
    <s v="Frecuencia de Aprehensiones por Violencia Intrafamiliar en Florida para el Periodo 2005-2021"/>
    <s v="Gráfico que muestra la frecuencia de Aprehensiones por Violencia Intrafamiliar en Florida según datos recopilados desde el Centro de Estudios y Análsis del Delito durante el Periodo 2005-2021."/>
    <s v="Gráfico de Evolución"/>
    <s v="Florida comunal delitos género violencia hacia mujer mujeres víctimas intrafamiliar familiar aprehensiones comuna"/>
    <s v="https://analytics.zoho.com/open-view/2395394000007123378?ZOHO_CRITERIA=%22Trasposicion_27.5%22.%22Cod_Comuna%22%3D8104"/>
    <x v="0"/>
    <s v="#1774B7164"/>
  </r>
  <r>
    <n v="544"/>
    <x v="0"/>
    <x v="0"/>
    <s v="Mujeres"/>
    <n v="9110"/>
    <x v="0"/>
    <x v="1"/>
    <x v="0"/>
    <x v="90"/>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Melipeuco para el Periodo 2008-2020"/>
    <s v="Gráfico que muestra la frecuencia de Aprehensiones, Casos Policiales, Denuncias y  Detenciones por Violación en Melipeuco según datos recopilados desde el Subsecretaria de Prevención del Delito durante el Periodo 2008-2020."/>
    <s v="Gráfico de Evolución"/>
    <s v="Melipeuco comunal delitos género violación mujer mujeres víctimas aprehensiones casos policiales denuncias detenciones"/>
    <s v="https://analytics.zoho.com/open-view/2395394000006792678?ZOHO_CRITERIA=%22Localiza%20CL%22.%22Codcom%22%3D9110"/>
    <x v="0"/>
    <s v="#1774B4530"/>
  </r>
  <r>
    <n v="545"/>
    <x v="0"/>
    <x v="0"/>
    <s v="Mujeres"/>
    <n v="13130"/>
    <x v="4"/>
    <x v="1"/>
    <x v="0"/>
    <x v="280"/>
    <x v="0"/>
    <x v="8"/>
    <s v="Periodo 2008-2020"/>
    <s v="Porcentaje "/>
    <s v="Centro de Estudios y Análisis del Delito (CEAD) de la Subsecretaría de Prevención del Delito"/>
    <s v="Variación Trimestral de Detenciones (%) por Violación en San Miguel para el Periodo 2008-2020"/>
    <s v="Gráfico que muestra la variación trimestral de Detenciones (%) por Violaciones en San Miguel según datos recopilados desde la Subsecretaria de Prevención del Delito durante el Periodo 2008-2020."/>
    <s v="Gráfico de Evolución"/>
    <s v="San Miguel comunal delitos género violación mujer mujeres víctimas detenciones variación trimestral"/>
    <s v="https://analytics.zoho.com/open-view/2395394000008633106?ZOHO_CRITERIA=%22Trasposicion_27.6%22.%22Cod_comuna%22%3D13130"/>
    <x v="0"/>
    <s v="#1774B5899"/>
  </r>
  <r>
    <n v="546"/>
    <x v="0"/>
    <x v="0"/>
    <s v="Mujeres"/>
    <n v="6303"/>
    <x v="3"/>
    <x v="0"/>
    <x v="0"/>
    <x v="214"/>
    <x v="0"/>
    <x v="14"/>
    <s v="Periodo 2005-2021"/>
    <s v="Número de Denuncias"/>
    <s v="Centro de Estudios y Análisis del Delito (CEAD) de la Subsecretaría de Prevención del Delito"/>
    <s v="Frecuencia de Denuncias por Violencia Intrafamiliar en Chimbarongo para el Periodo 2005-2021."/>
    <s v="Gráfico que muestra la frecuencia de las Denuncias por Violencia Intrafamiliar en Chimbarongo según datos recopilados desde el Centro de Estudios y Análsis del Delito durante el Periodo 2005-2021."/>
    <s v="Gráfico de Evolución"/>
    <s v="Chimbarongo comunal delitos género violencia hacia mujer mujeres víctimas intrafamiliar familiar denuncias comuna"/>
    <s v="https://analytics.zoho.com/open-view/2395394000007123492?ZOHO_CRITERIA=%22Trasposicion_27.5%22.%22Cod_Comuna%22%3D6303"/>
    <x v="0"/>
    <s v="#1774B7809"/>
  </r>
  <r>
    <n v="547"/>
    <x v="0"/>
    <x v="0"/>
    <s v="Mujeres"/>
    <n v="10207"/>
    <x v="4"/>
    <x v="1"/>
    <x v="0"/>
    <x v="281"/>
    <x v="0"/>
    <x v="5"/>
    <s v="Periodo 2008-2020"/>
    <s v="Número de Detenciones"/>
    <s v="Centro de Estudios y Análisis del Delito (CEAD) de la Subsecretaría de Prevención del Delito"/>
    <s v="Frecuencia de Frecuencia Detenciones por Violación en Queilén para el Periodo 2008-2020"/>
    <s v="Gráfico que muestra la frecuencia de Detenciones por Violación en Queilén según datos recopilados desde el Subsecretaria de Prevención del Delito durante el Periodo 2008-2020."/>
    <s v="Gráfico de Evolución"/>
    <s v="Queilén comunal delitos género violación mujer mujeres víctimas detenciones"/>
    <s v="https://analytics.zoho.com/open-view/2395394000006792637?ZOHO_CRITERIA=%22Localiza%20CL%22.%22Codcom%22%3D10207"/>
    <x v="0"/>
    <s v="#1774B4235"/>
  </r>
  <r>
    <n v="548"/>
    <x v="0"/>
    <x v="0"/>
    <s v="Mujeres"/>
    <n v="5603"/>
    <x v="5"/>
    <x v="2"/>
    <x v="0"/>
    <x v="282"/>
    <x v="0"/>
    <x v="7"/>
    <s v="Años 2012, 2017 y 2020"/>
    <s v="Número de Casos"/>
    <s v="Centro de Estudios y Análisis del Delito (CEAD) e Instituto Nacional de Estadísticas (INE)"/>
    <s v="Frecuencia de Casos de Violencia Económica y Variación Anual en Cartagena para los años 2012, 2017 y 2020."/>
    <s v="Gráfico que muestra la Frecuencia de Casos de Violencia Económica por año en Cartagena para los años 2012, 2017 y 2020 según datos de las encuestas ENVIF-VCM realizadas por el Instituto Nacional de Estadísticas (INE) y el Centro de Estudios y Análisis del Delito (CEAD)."/>
    <s v="Gráfico de Evolución"/>
    <s v="Cartagena comunal violencia económica intrafamiliar vif mujeres mujer encuesta envif cead ine evolución variación anual"/>
    <s v="https://analytics.zoho.com/open-view/2395394000007264522?ZOHO_CRITERIA=%22Trasposicion_27.9%22.%22C%C3%B3digo%20Comuna%22%3D5603"/>
    <x v="0"/>
    <s v="#1774B10633"/>
  </r>
  <r>
    <n v="549"/>
    <x v="0"/>
    <x v="0"/>
    <s v="Mujeres"/>
    <n v="5501"/>
    <x v="4"/>
    <x v="1"/>
    <x v="0"/>
    <x v="53"/>
    <x v="0"/>
    <x v="8"/>
    <s v="Periodo 2008-2020"/>
    <s v="Porcentaje "/>
    <s v="Centro de Estudios y Análisis del Delito (CEAD) de la Subsecretaría de Prevención del Delito"/>
    <s v="Variación Trimestral de Detenciones (%) por Violación en Quillota para el Periodo 2008-2020"/>
    <s v="Gráfico que muestra la variación trimestral de Detenciones (%) por Violaciones en Quillota según datos recopilados desde la Subsecretaria de Prevención del Delito durante el Periodo 2008-2020."/>
    <s v="Gráfico de Evolución"/>
    <s v="Quillota comunal delitos género violación mujer mujeres víctimas detenciones variación trimestral"/>
    <s v="https://analytics.zoho.com/open-view/2395394000008633106?ZOHO_CRITERIA=%22Trasposicion_27.6%22.%22Cod_comuna%22%3D5501"/>
    <x v="0"/>
    <s v="#1774B5682"/>
  </r>
  <r>
    <n v="550"/>
    <x v="0"/>
    <x v="0"/>
    <s v="Mujeres"/>
    <n v="14108"/>
    <x v="6"/>
    <x v="1"/>
    <x v="0"/>
    <x v="218"/>
    <x v="0"/>
    <x v="18"/>
    <s v="Periodo 2008-2020"/>
    <s v="Tasa"/>
    <s v="Centro de Estudios y Análisis del Delito (CEAD) de la Subsecretaría de Prevención del Delito"/>
    <s v="Tasa de Casos Policiales por Violación en Panguipulli para el Periodo 2008-2020."/>
    <s v="Gráfico que muestra la Tasa de Casos Policiales por Violación por cada 100 mil habitantes en Panguipulli según datos recolectados y calculados por al Subsecretaría de Prevención del Delito para el Periodo 2008-2020."/>
    <s v="Gráfico de Evolución"/>
    <s v="Panguipulli comunal delitos género violación mujer mujeres víctimas casos policiales evolución tasa 100 mil habitantes"/>
    <s v="https://analytics.zoho.com/open-view/2395394000006843792?ZOHO_CRITERIA=%22Localiza%20CL%22.%22Codcom%22%3D14108"/>
    <x v="0"/>
    <s v="#1774B1644"/>
  </r>
  <r>
    <n v="551"/>
    <x v="0"/>
    <x v="0"/>
    <s v="Mujeres"/>
    <n v="16303"/>
    <x v="3"/>
    <x v="0"/>
    <x v="0"/>
    <x v="172"/>
    <x v="0"/>
    <x v="4"/>
    <s v="Periodo 2005-2021"/>
    <s v="Porcentaje"/>
    <s v="Centro de Estudios y Análisis del Delito (CEAD) de la Subsecretaría de Prevención del Delito"/>
    <s v="Variación Trimestral de Denuncias (%) por Violencia Intrafamiliar en Ñiquén para el Periodo 2005-2021."/>
    <s v="Gráfico que muestra la variación trimestral de Denuncias (%) por Violencia Intrafamiliar en Ñiquén según datos recopilados desde el Centro de Estudios y Análisis del Delito durante el Periodo 2005-2021."/>
    <s v="Gráfico de Evolución"/>
    <s v="Ñiquén comunal delitos género violencia hacia mujer mujeres víctimas intrafamiliar familiar denuncias variación trimestral"/>
    <s v="https://analytics.zoho.com/open-view/2395394000007126144?ZOHO_CRITERIA=%22Trasposicion_27.5%22.%22Cod_Comuna%22%3D16303"/>
    <x v="0"/>
    <s v="#1774B9602"/>
  </r>
  <r>
    <n v="552"/>
    <x v="0"/>
    <x v="0"/>
    <s v="Mujeres"/>
    <n v="7102"/>
    <x v="3"/>
    <x v="1"/>
    <x v="0"/>
    <x v="233"/>
    <x v="0"/>
    <x v="14"/>
    <s v="Periodo 2008-2020"/>
    <s v="Número de Denuncias"/>
    <s v="Centro de Estudios y Análisis del Delito (CEAD) de la Subsecretaría de Prevención del Delito"/>
    <s v="Frecuencia de Frecuencia Denuncias por Violación en Constitución para el Periodo 2008-2020"/>
    <s v="Gráfico que muestra la frecuencia de Denuncias por Violación en Constitución según datos recopilados desde el Subsecretaria de Prevención del Delito durante el Periodo 2008-2020."/>
    <s v="Gráfico de Evolución"/>
    <s v="Constitución comunal delitos género violación mujer mujeres víctimas denuncias"/>
    <s v="https://analytics.zoho.com/open-view/2395394000006792596?ZOHO_CRITERIA=%22Localiza%20CL%22.%22Codcom%22%3D7102"/>
    <x v="0"/>
    <s v="#1774B3779"/>
  </r>
  <r>
    <n v="553"/>
    <x v="0"/>
    <x v="0"/>
    <s v="Mujeres"/>
    <n v="4301"/>
    <x v="2"/>
    <x v="1"/>
    <x v="0"/>
    <x v="51"/>
    <x v="0"/>
    <x v="3"/>
    <s v="Periodo 2008-2020"/>
    <s v="Número de Aprehensiones"/>
    <s v="Centro de Estudios y Análisis del Delito (CEAD) de la Subsecretaría de Prevención del Delito"/>
    <s v="Frecuencia de Frecuencia Aprehensiones por Violación en Ovalle para el Periodo 2008-2020"/>
    <s v="Gráfico que muestra la frecuencia de Aprehensiones por Violación en Ovalle según datos recopilados desde el Subsecretaria de Prevención del Delito durante el Periodo 2008-2020."/>
    <s v="Gráfico de Evolución"/>
    <s v="Ovalle comunal delitos género violación mujer mujeres víctimas aprehensiones"/>
    <s v="https://analytics.zoho.com/open-view/2395394000006792514?ZOHO_CRITERIA=%22Localiza%20CL%22.%22Codcom%22%3D4301"/>
    <x v="0"/>
    <s v="#1774B3038"/>
  </r>
  <r>
    <n v="554"/>
    <x v="0"/>
    <x v="0"/>
    <s v="Mujeres"/>
    <n v="8304"/>
    <x v="0"/>
    <x v="0"/>
    <x v="0"/>
    <x v="202"/>
    <x v="0"/>
    <x v="0"/>
    <s v="Periodo 2005-2021"/>
    <s v="Porcentaje"/>
    <s v="Centro de Estudios y Análisis del Delito (CEAD) de la Subsecretaría de Prevención del Delito"/>
    <s v="Proporción de Aprehensiones, Casos Policiales, Denuncias y Detenciones por Violencia Intrafamiliar en Laja para el Periodo 2005-2021."/>
    <s v="Gráfico que muestra la proporción y cantidad de Aprehensiones, Casos policiales, Denuncias y Detenciones por Violencia Intrafamiliar en Laja según datos recopilados desde el Centro de Estudios y Análisis del Delito durante el Periodo 2005-2021."/>
    <s v="Gráfico"/>
    <s v="Laja comunal delitos género violencia hacia mujer mujeres víctimas intrafamiliar familiar aprehensiones denuncias casos policiales detenciones comuna"/>
    <s v="https://analytics.zoho.com/open-view/2395394000007123726?ZOHO_CRITERIA=%22Trasposicion_27.5%22.%22Cod_Comuna%22%3D8304"/>
    <x v="0"/>
    <s v="#1774B8555"/>
  </r>
  <r>
    <n v="555"/>
    <x v="0"/>
    <x v="0"/>
    <s v="Mujeres"/>
    <n v="6201"/>
    <x v="0"/>
    <x v="1"/>
    <x v="0"/>
    <x v="118"/>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ichilemu para el Periodo 2008-2020"/>
    <s v="Gráfico que muestra la frecuencia de Aprehensiones, Casos Policiales, Denuncias y  Detenciones por Violación en Pichilemu según datos recopilados desde el Subsecretaria de Prevención del Delito durante el Periodo 2008-2020."/>
    <s v="Gráfico de Evolución"/>
    <s v="Pichilemu comunal delitos género violación mujer mujeres víctimas aprehensiones casos policiales denuncias detenciones"/>
    <s v="https://analytics.zoho.com/open-view/2395394000006792678?ZOHO_CRITERIA=%22Localiza%20CL%22.%22Codcom%22%3D6201"/>
    <x v="0"/>
    <s v="#1774B4421"/>
  </r>
  <r>
    <n v="556"/>
    <x v="0"/>
    <x v="0"/>
    <s v="Mujeres"/>
    <n v="12101"/>
    <x v="4"/>
    <x v="1"/>
    <x v="0"/>
    <x v="138"/>
    <x v="0"/>
    <x v="6"/>
    <s v="Periodo 2008-2020"/>
    <s v="Tasa"/>
    <s v="Centro de Estudios y Análisis del Delito (CEAD) de la Subsecretaría de Prevención del Delito"/>
    <s v="Tasa de Detenciones por Violación en Punta Arenas para el Periodo 2008-2020."/>
    <s v="Gráfico que muestra la Tasa de Detenciones por Violación por cada 100 mil habitantes en Punta Arenas según datos recolectados y calculados por al Subsecretaría de Prevención del Delito para el Periodo 2008-2020."/>
    <s v="Gráfico de Evolución"/>
    <s v="Punta Arenas comunal delitos género violación mujer mujeres víctimas detenciones evolución tasa 100 mil habitantes"/>
    <s v="https://analytics.zoho.com/open-view/2395394000006843853?ZOHO_CRITERIA=%22Localiza%20CL%22.%22Codcom%22%3D12101"/>
    <x v="0"/>
    <s v="#1774B2240"/>
  </r>
  <r>
    <n v="557"/>
    <x v="0"/>
    <x v="0"/>
    <s v="Mujeres"/>
    <n v="13101"/>
    <x v="3"/>
    <x v="1"/>
    <x v="0"/>
    <x v="28"/>
    <x v="0"/>
    <x v="4"/>
    <s v="Periodo 2008-2020"/>
    <s v="Porcentaje "/>
    <s v="Centro de Estudios y Análisis del Delito (CEAD) de la Subsecretaría de Prevención del Delito"/>
    <s v="Variación Trimestral de Denuncias (%) por Violación en Santiago para el Periodo 2008-2020"/>
    <s v="Gráfico que muestra la variación trimestral de Denuncias (%) por Violaciones en Santiago según datos recopilados desde la Subsecretaria de Prevención del Delito durante el Periodo 2008-2020."/>
    <s v="Gráfico de Evolución"/>
    <s v="Santiago comunal delitos género violación mujer mujeres víctimas denuncias variación trimestral"/>
    <s v="https://analytics.zoho.com/open-view/2395394000008633066?ZOHO_CRITERIA=%22Trasposicion_27.6%22.%22Cod_comuna%22%3D13101"/>
    <x v="0"/>
    <s v="#1774B5569"/>
  </r>
  <r>
    <n v="558"/>
    <x v="0"/>
    <x v="0"/>
    <s v="Mujeres"/>
    <n v="13122"/>
    <x v="6"/>
    <x v="1"/>
    <x v="0"/>
    <x v="123"/>
    <x v="0"/>
    <x v="18"/>
    <s v="Periodo 2008-2020"/>
    <s v="Tasa"/>
    <s v="Centro de Estudios y Análisis del Delito (CEAD) de la Subsecretaría de Prevención del Delito"/>
    <s v="Tasa de Casos Policiales por Violación en Peñalolén para el Periodo 2008-2020."/>
    <s v="Gráfico que muestra la Tasa de Casos Policiales por Violación por cada 100 mil habitantes en Peñalolén según datos recolectados y calculados por al Subsecretaría de Prevención del Delito para el Periodo 2008-2020."/>
    <s v="Gráfico de Evolución"/>
    <s v="Peñalolén comunal delitos género violación mujer mujeres víctimas casos policiales evolución tasa 100 mil habitantes"/>
    <s v="https://analytics.zoho.com/open-view/2395394000006843792?ZOHO_CRITERIA=%22Localiza%20CL%22.%22Codcom%22%3D13122"/>
    <x v="0"/>
    <s v="#1774B1606"/>
  </r>
  <r>
    <n v="559"/>
    <x v="0"/>
    <x v="0"/>
    <s v="Mujeres"/>
    <n v="3101"/>
    <x v="2"/>
    <x v="1"/>
    <x v="0"/>
    <x v="283"/>
    <x v="0"/>
    <x v="11"/>
    <s v="Periodo 2008-2020"/>
    <s v="Porcentaje"/>
    <s v="Centro de Estudios y Análisis del Delito (CEAD) de la Subsecretaría de Prevención del Delito"/>
    <s v="Variación Trimestral de Aprehensiones (%) por Violación en Copiapó para el Periodo 2008-2020"/>
    <s v="Gráfico que muestra la variación trimestral de Aprehensiones (%) por Violaciones en Copiapó según datos recopilados desde la Subsecretaria de Prevención del Delito durante el Periodo 2008-2020."/>
    <s v="Gráfico de Evolución"/>
    <s v="Copiapó comunal delitos género violación mujer mujeres víctimas aprehensiones variación trimestral"/>
    <s v="https://analytics.zoho.com/open-view/2395394000008632943?ZOHO_CRITERIA=%22Trasposicion_27.6%22.%22Cod_comuna%22%3D3101"/>
    <x v="0"/>
    <s v="#1774B4680"/>
  </r>
  <r>
    <n v="560"/>
    <x v="0"/>
    <x v="0"/>
    <s v="Mujeres"/>
    <n v="4103"/>
    <x v="6"/>
    <x v="0"/>
    <x v="0"/>
    <x v="284"/>
    <x v="0"/>
    <x v="12"/>
    <s v="Periodo 2005-2021"/>
    <s v="Porcentaje"/>
    <s v="Centro de Estudios y Análisis del Delito (CEAD) de la Subsecretaría de Prevención del Delito"/>
    <s v="Variación Trimestral de Casos Policiales (%) por Violencia Intrafamiliar en Andacollo para el Periodo 2005-2021."/>
    <s v="Gráfico que muestra la variación trimestral de Casos Policiales (%) por Violencia Intrafamiliar en Andacollo según datos recopilados desde el Centro de Estudios y Análisis del Delito durante el Periodo 2005-2021."/>
    <s v="Gráfico de Evolución"/>
    <s v="Andacollo comunal delitos género violencia hacia mujer mujeres víctimas intrafamiliar familiar casos policiales variación trimestral"/>
    <s v="https://analytics.zoho.com/open-view/2395394000007123911?ZOHO_CRITERIA=%22Trasposicion_27.5%22.%22Cod_Comuna%22%3D4103"/>
    <x v="0"/>
    <s v="#1774B9104"/>
  </r>
  <r>
    <n v="561"/>
    <x v="0"/>
    <x v="0"/>
    <s v="Mujeres"/>
    <n v="10401"/>
    <x v="2"/>
    <x v="0"/>
    <x v="0"/>
    <x v="3"/>
    <x v="0"/>
    <x v="11"/>
    <s v="Periodo 2005-2021"/>
    <s v="Porcentaje"/>
    <s v="Centro de Estudios y Análisis del Delito (CEAD) de la Subsecretaría de Prevención del Delito"/>
    <s v="Variación Trimestral de Aprehensiones (%) por Violencia Intrafamiliar en Chaitén para el Periodo 2005-2021."/>
    <s v="Gráfico que muestra la variación trimestral de Aprehensiones (%) por Violencia Intrafamiliar en Chaitén  según datos recopilados desde el Centro de Estudios y Análisis del Delito durante el Periodo 2005-2021."/>
    <s v="Gráfico de Evolución"/>
    <s v="Chaitén comunal delitos género violencia hacia mujer mujeres víctimas intrafamiliar familiar aprehensiones variación trimestral"/>
    <s v="https://analytics.zoho.com/open-view/2395394000007123879?ZOHO_CRITERIA=%22Trasposicion_27.5%22.%22Cod_Comuna%22%3D10401"/>
    <x v="0"/>
    <s v="#1774B8989"/>
  </r>
  <r>
    <n v="562"/>
    <x v="0"/>
    <x v="0"/>
    <s v="Mujeres"/>
    <n v="10304"/>
    <x v="4"/>
    <x v="1"/>
    <x v="0"/>
    <x v="36"/>
    <x v="0"/>
    <x v="6"/>
    <s v="Periodo 2008-2020"/>
    <s v="Tasa"/>
    <s v="Centro de Estudios y Análisis del Delito (CEAD) de la Subsecretaría de Prevención del Delito"/>
    <s v="Tasa de Detenciones por Violación en Puyehue para el Periodo 2008-2020."/>
    <s v="Gráfico que muestra la Tasa de Detenciones por Violación por cada 100 mil habitantes en Puyehue según datos recolectados y calculados por al Subsecretaría de Prevención del Delito para el Periodo 2008-2020."/>
    <s v="Gráfico de Evolución"/>
    <s v="Puyehue comunal delitos género violación mujer mujeres víctimas detenciones evolución tasa 100 mil habitantes"/>
    <s v="https://analytics.zoho.com/open-view/2395394000006843853?ZOHO_CRITERIA=%22Localiza%20CL%22.%22Codcom%22%3D10304"/>
    <x v="0"/>
    <s v="#1774B2227"/>
  </r>
  <r>
    <n v="563"/>
    <x v="0"/>
    <x v="0"/>
    <s v="Mujeres"/>
    <n v="13103"/>
    <x v="2"/>
    <x v="0"/>
    <x v="0"/>
    <x v="12"/>
    <x v="0"/>
    <x v="11"/>
    <s v="Periodo 2005-2021"/>
    <s v="Porcentaje"/>
    <s v="Centro de Estudios y Análisis del Delito (CEAD) de la Subsecretaría de Prevención del Delito"/>
    <s v="Variación Trimestral de Aprehensiones (%) por Violencia Intrafamiliar en Cerro Navia para el Periodo 2005-2021."/>
    <s v="Gráfico que muestra la variación trimestral de Aprehensiones (%) por Violencia Intrafamiliar en Cerro Navia  según datos recopilados desde el Centro de Estudios y Análisis del Delito durante el Periodo 2005-2021."/>
    <s v="Gráfico de Evolución"/>
    <s v="Cerro Navia comunal delitos género violencia hacia mujer mujeres víctimas intrafamiliar familiar aprehensiones variación trimestral"/>
    <s v="https://analytics.zoho.com/open-view/2395394000007123879?ZOHO_CRITERIA=%22Trasposicion_27.5%22.%22Cod_Comuna%22%3D13103"/>
    <x v="0"/>
    <s v="#1774B9011"/>
  </r>
  <r>
    <n v="564"/>
    <x v="0"/>
    <x v="0"/>
    <s v="Mujeres"/>
    <n v="5"/>
    <x v="1"/>
    <x v="3"/>
    <x v="1"/>
    <x v="184"/>
    <x v="0"/>
    <x v="9"/>
    <s v="Periodo 2013-2019"/>
    <s v="Número de Sentencias"/>
    <s v="Poder Judicial"/>
    <s v="Sentencias Dictadas por Delitos de Abuso Sexual en la Región de Valparaíso durante el Periodo 2013-2019"/>
    <s v="Gráfico que muestra la frecuencia mensual de Sentencias Dictadas por Delitos de Abuso Sexual en la Región de Valparaíso durante el Periodo 2013-2019 de acuerdo a datos provenientes del Poder Judicial de Chile."/>
    <s v="Gráfico de Evolución"/>
    <s v="abuso sexual delitos género violencia mujer mujeres casos víctimas detenciones sentencias valparaíso"/>
    <s v="https://analytics.zoho.com/open-view/2395394000007166209?ZOHO_CRITERIA=%22Localiza%20CL%22.%22Codreg%22%3D5"/>
    <x v="0"/>
    <s v="#1774B66"/>
  </r>
  <r>
    <n v="565"/>
    <x v="0"/>
    <x v="0"/>
    <s v="Mujeres"/>
    <n v="5706"/>
    <x v="0"/>
    <x v="1"/>
    <x v="0"/>
    <x v="100"/>
    <x v="0"/>
    <x v="20"/>
    <s v="Periodo 2008-2020"/>
    <s v="Porcentaje "/>
    <s v="Centro de Estudios y Análisis del Delito (CEAD) de la Subsecretaría de Prevención del Delito"/>
    <s v="Variación anual de Tasa de Aprehensiones, Casos Policiales, Denuncias y Detenciones (%) por Violación en Santa María para el Periodo 2008-2020"/>
    <s v="Gráfico que muestra la variación anual (%) de la Tasa por cada 100 mil habitantes de  Aprehensiones, Casos Policiales, Denuncias y Detenciones por Violaciones en Santa María según datos recopilados desde la Subsecretaria de Prevención del Delito durante el Periodo 2008-2020."/>
    <s v="Gráfico de Evolución"/>
    <s v="Santa María comunal delitos género violación mujer mujeres víctimas aprehensiones casos policiales denuncias detenciones variación tasa 100 mil habitantes"/>
    <s v="https://analytics.zoho.com/open-view/2395394000006850667?ZOHO_CRITERIA=%22Localiza%20CL%22.%22Codcom%22%3D5706"/>
    <x v="0"/>
    <s v="#1774B6440"/>
  </r>
  <r>
    <n v="566"/>
    <x v="0"/>
    <x v="0"/>
    <s v="Mujeres"/>
    <n v="16202"/>
    <x v="3"/>
    <x v="0"/>
    <x v="0"/>
    <x v="241"/>
    <x v="0"/>
    <x v="4"/>
    <s v="Periodo 2005-2021"/>
    <s v="Porcentaje"/>
    <s v="Centro de Estudios y Análisis del Delito (CEAD) de la Subsecretaría de Prevención del Delito"/>
    <s v="Variación Trimestral de Denuncias (%) por Violencia Intrafamiliar en Cobquecura para el Periodo 2005-2021."/>
    <s v="Gráfico que muestra la variación trimestral de Denuncias (%) por Violencia Intrafamiliar en Cobquecura según datos recopilados desde el Centro de Estudios y Análisis del Delito durante el Periodo 2005-2021."/>
    <s v="Gráfico de Evolución"/>
    <s v="Cobquecura comunal delitos género violencia hacia mujer mujeres víctimas intrafamiliar familiar denuncias variación trimestral"/>
    <s v="https://analytics.zoho.com/open-view/2395394000007126144?ZOHO_CRITERIA=%22Trasposicion_27.5%22.%22Cod_Comuna%22%3D16202"/>
    <x v="0"/>
    <s v="#1774B9596"/>
  </r>
  <r>
    <n v="567"/>
    <x v="0"/>
    <x v="0"/>
    <s v="Mujeres"/>
    <n v="9114"/>
    <x v="0"/>
    <x v="1"/>
    <x v="0"/>
    <x v="285"/>
    <x v="0"/>
    <x v="20"/>
    <s v="Periodo 2008-2020"/>
    <s v="Porcentaje "/>
    <s v="Centro de Estudios y Análisis del Delito (CEAD) de la Subsecretaría de Prevención del Delito"/>
    <s v="Variación anual de Tasa de Aprehensiones, Casos Policiales, Denuncias y Detenciones (%) por Violación en Pitrufquén para el Periodo 2008-2020"/>
    <s v="Gráfico que muestra la variación anual (%) de la Tasa por cada 100 mil habitantes de  Aprehensiones, Casos Policiales, Denuncias y Detenciones por Violaciones en Pitrufquén según datos recopilados desde la Subsecretaria de Prevención del Delito durante el Periodo 2008-2020."/>
    <s v="Gráfico de Evolución"/>
    <s v="Pitrufquén comunal delitos género violación mujer mujeres víctimas aprehensiones casos policiales denuncias detenciones variación tasa 100 mil habitantes"/>
    <s v="https://analytics.zoho.com/open-view/2395394000006850667?ZOHO_CRITERIA=%22Localiza%20CL%22.%22Codcom%22%3D9114"/>
    <x v="0"/>
    <s v="#1774B6575"/>
  </r>
  <r>
    <n v="568"/>
    <x v="0"/>
    <x v="0"/>
    <s v="Mujeres"/>
    <n v="5802"/>
    <x v="0"/>
    <x v="1"/>
    <x v="0"/>
    <x v="80"/>
    <x v="0"/>
    <x v="20"/>
    <s v="Periodo 2008-2020"/>
    <s v="Porcentaje "/>
    <s v="Centro de Estudios y Análisis del Delito (CEAD) de la Subsecretaría de Prevención del Delito"/>
    <s v="Variación anual de Tasa de Aprehensiones, Casos Policiales, Denuncias y Detenciones (%) por Violación en Limache para el Periodo 2008-2020"/>
    <s v="Gráfico que muestra la variación anual (%) de la Tasa por cada 100 mil habitantes de  Aprehensiones, Casos Policiales, Denuncias y Detenciones por Violaciones en Limache según datos recopilados desde la Subsecretaria de Prevención del Delito durante el Periodo 2008-2020."/>
    <s v="Gráfico de Evolución"/>
    <s v="Limache comunal delitos género violación mujer mujeres víctimas aprehensiones casos policiales denuncias detenciones variación tasa 100 mil habitantes"/>
    <s v="https://analytics.zoho.com/open-view/2395394000006850667?ZOHO_CRITERIA=%22Localiza%20CL%22.%22Codcom%22%3D5802"/>
    <x v="0"/>
    <s v="#1774B6442"/>
  </r>
  <r>
    <n v="569"/>
    <x v="0"/>
    <x v="0"/>
    <s v="Mujeres"/>
    <n v="9203"/>
    <x v="6"/>
    <x v="0"/>
    <x v="0"/>
    <x v="236"/>
    <x v="0"/>
    <x v="12"/>
    <s v="Periodo 2005-2021"/>
    <s v="Porcentaje"/>
    <s v="Centro de Estudios y Análisis del Delito (CEAD) de la Subsecretaría de Prevención del Delito"/>
    <s v="Variación Trimestral de Casos Policiales (%) por Violencia Intrafamiliar en Curacautín para el Periodo 2005-2021."/>
    <s v="Gráfico que muestra la variación trimestral de Casos Policiales (%) por Violencia Intrafamiliar en Curacautín según datos recopilados desde el Centro de Estudios y Análisis del Delito durante el Periodo 2005-2021."/>
    <s v="Gráfico de Evolución"/>
    <s v="Curacautín comunal delitos género violencia hacia mujer mujeres víctimas intrafamiliar familiar casos policiales variación trimestral"/>
    <s v="https://analytics.zoho.com/open-view/2395394000007123911?ZOHO_CRITERIA=%22Trasposicion_27.5%22.%22Cod_Comuna%22%3D9203"/>
    <x v="0"/>
    <s v="#1774B9295"/>
  </r>
  <r>
    <n v="570"/>
    <x v="0"/>
    <x v="0"/>
    <s v="Mujeres"/>
    <n v="10210"/>
    <x v="2"/>
    <x v="0"/>
    <x v="0"/>
    <x v="174"/>
    <x v="0"/>
    <x v="3"/>
    <s v="Periodo 2005-2021"/>
    <s v="Número de Aprehensiones"/>
    <s v="Centro de Estudios y Análisis del Delito (CEAD) de la Subsecretaría de Prevención del Delito"/>
    <s v="Frecuencia de Aprehensiones por Violencia Intrafamiliar en Quinchao para el Periodo 2005-2021"/>
    <s v="Gráfico que muestra la frecuencia de Aprehensiones por Violencia Intrafamiliar en Quinchao según datos recopilados desde el Centro de Estudios y Análsis del Delito durante el Periodo 2005-2021."/>
    <s v="Gráfico de Evolución"/>
    <s v="Quinchao comunal delitos género violencia hacia mujer mujeres víctimas intrafamiliar familiar aprehensiones comuna"/>
    <s v="https://analytics.zoho.com/open-view/2395394000007123378?ZOHO_CRITERIA=%22Trasposicion_27.5%22.%22Cod_Comuna%22%3D10210"/>
    <x v="0"/>
    <s v="#1774B7265"/>
  </r>
  <r>
    <n v="571"/>
    <x v="0"/>
    <x v="0"/>
    <s v="Mujeres"/>
    <n v="13111"/>
    <x v="4"/>
    <x v="1"/>
    <x v="0"/>
    <x v="272"/>
    <x v="0"/>
    <x v="8"/>
    <s v="Periodo 2008-2020"/>
    <s v="Porcentaje "/>
    <s v="Centro de Estudios y Análisis del Delito (CEAD) de la Subsecretaría de Prevención del Delito"/>
    <s v="Variación Trimestral de Detenciones (%) por Violación en La Granja para el Periodo 2008-2020"/>
    <s v="Gráfico que muestra la variación trimestral de Detenciones (%) por Violaciones en La Granja según datos recopilados desde la Subsecretaria de Prevención del Delito durante el Periodo 2008-2020."/>
    <s v="Gráfico de Evolución"/>
    <s v="La Granja comunal delitos género violación mujer mujeres víctimas detenciones variación trimestral"/>
    <s v="https://analytics.zoho.com/open-view/2395394000008633106?ZOHO_CRITERIA=%22Trasposicion_27.6%22.%22Cod_comuna%22%3D13111"/>
    <x v="0"/>
    <s v="#1774B5880"/>
  </r>
  <r>
    <n v="572"/>
    <x v="0"/>
    <x v="0"/>
    <s v="Mujeres"/>
    <n v="7308"/>
    <x v="0"/>
    <x v="1"/>
    <x v="0"/>
    <x v="213"/>
    <x v="0"/>
    <x v="20"/>
    <s v="Periodo 2008-2020"/>
    <s v="Porcentaje "/>
    <s v="Centro de Estudios y Análisis del Delito (CEAD) de la Subsecretaría de Prevención del Delito"/>
    <s v="Variación anual de Tasa de Aprehensiones, Casos Policiales, Denuncias y Detenciones (%) por Violación en Teno para el Periodo 2008-2020"/>
    <s v="Gráfico que muestra la variación anual (%) de la Tasa por cada 100 mil habitantes de  Aprehensiones, Casos Policiales, Denuncias y Detenciones por Violaciones en Teno según datos recopilados desde la Subsecretaria de Prevención del Delito durante el Periodo 2008-2020."/>
    <s v="Gráfico de Evolución"/>
    <s v="Teno comunal delitos género violación mujer mujeres víctimas aprehensiones casos policiales denuncias detenciones variación tasa 100 mil habitantes"/>
    <s v="https://analytics.zoho.com/open-view/2395394000006850667?ZOHO_CRITERIA=%22Localiza%20CL%22.%22Codcom%22%3D7308"/>
    <x v="0"/>
    <s v="#1774B6498"/>
  </r>
  <r>
    <n v="573"/>
    <x v="0"/>
    <x v="0"/>
    <s v="Mujeres"/>
    <n v="13122"/>
    <x v="6"/>
    <x v="1"/>
    <x v="0"/>
    <x v="123"/>
    <x v="0"/>
    <x v="13"/>
    <s v="Periodo 2008-2020"/>
    <s v="Número de Casos Policiales"/>
    <s v="Centro de Estudios y Análisis del Delito (CEAD) de la Subsecretaría de Prevención del Delito"/>
    <s v="Frecuencia de Frecuencia Casos Policiales por Violación en Peñalolén para el Periodo 2008-2020"/>
    <s v="Gráfico que muestra la frecuencia de Casos Policiales por Violación en Peñalolén según datos recopilados desde el Subsecretaria de Prevención del Delito durante el Periodo 2008-2020."/>
    <s v="Gráfico de Evolución"/>
    <s v="Peñalolén comunal delitos género violación mujer mujeres víctimas casos policiales"/>
    <s v="https://analytics.zoho.com/open-view/2395394000006792555?ZOHO_CRITERIA=%22Localiza%20CL%22.%22Codcom%22%3D13122"/>
    <x v="0"/>
    <s v="#1774B3621"/>
  </r>
  <r>
    <n v="574"/>
    <x v="0"/>
    <x v="0"/>
    <s v="Mujeres"/>
    <n v="8104"/>
    <x v="4"/>
    <x v="1"/>
    <x v="0"/>
    <x v="262"/>
    <x v="0"/>
    <x v="5"/>
    <s v="Periodo 2008-2020"/>
    <s v="Número de Detenciones"/>
    <s v="Centro de Estudios y Análisis del Delito (CEAD) de la Subsecretaría de Prevención del Delito"/>
    <s v="Frecuencia de Frecuencia Detenciones por Violación en Florida para el Periodo 2008-2020"/>
    <s v="Gráfico que muestra la frecuencia de Detenciones por Violación en Florida según datos recopilados desde el Subsecretaria de Prevención del Delito durante el Periodo 2008-2020."/>
    <s v="Gráfico de Evolución"/>
    <s v="Florida comunal delitos género violación mujer mujeres víctimas detenciones"/>
    <s v="https://analytics.zoho.com/open-view/2395394000006792637?ZOHO_CRITERIA=%22Localiza%20CL%22.%22Codcom%22%3D8104"/>
    <x v="0"/>
    <s v="#1774B4139"/>
  </r>
  <r>
    <n v="575"/>
    <x v="0"/>
    <x v="0"/>
    <s v="Mujeres"/>
    <n v="5702"/>
    <x v="0"/>
    <x v="1"/>
    <x v="0"/>
    <x v="182"/>
    <x v="0"/>
    <x v="2"/>
    <s v="Periodo 2008-2020"/>
    <s v="Porcentaje "/>
    <s v="Centro de Estudios y Análisis del Delito (CEAD) de la Subsecretaría de Prevención del Delito"/>
    <s v="Variación Trimestral de Aprehensiones, Casos policiales, Denuncias y Detenciones (%) por Violación en Catemu para el Periodo 2008-2020"/>
    <s v="Gráfico que muestra la variación trimestral de Aprehensiones, Casos Policiales, Denuncias y Detenciones (%) por Violaciones en Catemu según datos recopilados desde la Subsecretaria de Prevención del Delito durante el Periodo 2008-2020."/>
    <s v="Gráfico de Evolución"/>
    <s v="Catemu comunal delitos género violación mujer mujeres víctimas aprehensiones casos policiales denuncias detenciones variación trimestral"/>
    <s v="https://analytics.zoho.com/open-view/2395394000008633146?ZOHO_CRITERIA=%22Trasposicion_27.6%22.%22Cod_comuna%22%3D5702"/>
    <x v="0"/>
    <s v="#1774B6002"/>
  </r>
  <r>
    <n v="576"/>
    <x v="0"/>
    <x v="0"/>
    <s v="Mujeres"/>
    <n v="8303"/>
    <x v="4"/>
    <x v="0"/>
    <x v="0"/>
    <x v="286"/>
    <x v="0"/>
    <x v="8"/>
    <s v="Periodo 2005-2021"/>
    <s v="Porcentaje"/>
    <s v="Centro de Estudios y Análisis del Delito (CEAD) de la Subsecretaría de Prevención del Delito"/>
    <s v="Variación Trimestral de Detenciones (%) por Violencia Intrafamiliar en Cabrero para el Periodo 2005-2021."/>
    <s v="Gráfico que muestra la variación trimestral de Detenciones (%) por Violencia Intrafamiliar en Cabrero según datos recopilados desde el Centro de Estudios y Análisis del Delito durante el Periodo 2005-2021."/>
    <s v="Gráfico de Evolución"/>
    <s v="Cabrero comunal delitos género violencia hacia mujer mujeres víctimas intrafamiliar familiar detenciones variación trimestral"/>
    <s v="https://analytics.zoho.com/open-view/2395394000007126218?ZOHO_CRITERIA=%22Trasposicion_27.5%22.%22Cod_Comuna%22%3D8303"/>
    <x v="0"/>
    <s v="#1774B9925"/>
  </r>
  <r>
    <n v="577"/>
    <x v="0"/>
    <x v="0"/>
    <s v="Mujeres"/>
    <n v="10403"/>
    <x v="3"/>
    <x v="0"/>
    <x v="0"/>
    <x v="287"/>
    <x v="0"/>
    <x v="14"/>
    <s v="Periodo 2005-2021"/>
    <s v="Número de Denuncias"/>
    <s v="Centro de Estudios y Análisis del Delito (CEAD) de la Subsecretaría de Prevención del Delito"/>
    <s v="Frecuencia de Denuncias por Violencia Intrafamiliar en Hualaihué para el Periodo 2005-2021."/>
    <s v="Gráfico que muestra la frecuencia de las Denuncias por Violencia Intrafamiliar en Hualaihué según datos recopilados desde el Centro de Estudios y Análsis del Delito durante el Periodo 2005-2021."/>
    <s v="Gráfico de Evolución"/>
    <s v="Hualaihué comunal delitos género violencia hacia mujer mujeres víctimas intrafamiliar familiar denuncias comuna"/>
    <s v="https://analytics.zoho.com/open-view/2395394000007123492?ZOHO_CRITERIA=%22Trasposicion_27.5%22.%22Cod_Comuna%22%3D10403"/>
    <x v="0"/>
    <s v="#1774B7961"/>
  </r>
  <r>
    <n v="578"/>
    <x v="0"/>
    <x v="0"/>
    <s v="Mujeres"/>
    <n v="6"/>
    <x v="4"/>
    <x v="1"/>
    <x v="1"/>
    <x v="178"/>
    <x v="0"/>
    <x v="8"/>
    <s v="Periodo 2008-2020"/>
    <s v="Porcentaje "/>
    <s v="Centro de Estudios y Análisis del Delito (CEAD) de la Subsecretaría de Prevención del Delito"/>
    <s v="Variación trimestral de Detenciones (%) por Violación en la Región de O'Higgins, Periodo 2008-2020"/>
    <s v="Gráfico que muestra la variación trimestral de Detenciones (%) por Violaciones en la Región de O'Higgins, según datos recopilados desde la Subsecretaria de Prevención del Delito durante el Periodo 2008-2020."/>
    <s v="Gráfico de Evolución"/>
    <s v="Región de O'Higgins regional delitos género violación mujer mujeres víctimas detenciones variación trimestral"/>
    <s v="https://analytics.zoho.com/open-view/2395394000006795087?ZOHO_CRITERIA=%22Trasposicion_27.6%22.%22cod_region%22%3D6"/>
    <x v="0"/>
    <s v="#1774B2914"/>
  </r>
  <r>
    <n v="579"/>
    <x v="0"/>
    <x v="0"/>
    <s v="Mujeres"/>
    <n v="9113"/>
    <x v="6"/>
    <x v="1"/>
    <x v="0"/>
    <x v="288"/>
    <x v="0"/>
    <x v="13"/>
    <s v="Periodo 2008-2020"/>
    <s v="Número de Casos Policiales"/>
    <s v="Centro de Estudios y Análisis del Delito (CEAD) de la Subsecretaría de Prevención del Delito"/>
    <s v="Frecuencia de Frecuencia Casos Policiales por Violación en Perquenco para el Periodo 2008-2020"/>
    <s v="Gráfico que muestra la frecuencia de Casos Policiales por Violación en Perquenco según datos recopilados desde el Subsecretaria de Prevención del Delito durante el Periodo 2008-2020."/>
    <s v="Gráfico de Evolución"/>
    <s v="Perquenco comunal delitos género violación mujer mujeres víctimas casos policiales"/>
    <s v="https://analytics.zoho.com/open-view/2395394000006792555?ZOHO_CRITERIA=%22Localiza%20CL%22.%22Codcom%22%3D9113"/>
    <x v="0"/>
    <s v="#1774B3534"/>
  </r>
  <r>
    <n v="580"/>
    <x v="0"/>
    <x v="0"/>
    <s v="Mujeres"/>
    <n v="8205"/>
    <x v="2"/>
    <x v="0"/>
    <x v="0"/>
    <x v="40"/>
    <x v="0"/>
    <x v="3"/>
    <s v="Periodo 2005-2021"/>
    <s v="Número de Aprehensiones"/>
    <s v="Centro de Estudios y Análisis del Delito (CEAD) de la Subsecretaría de Prevención del Delito"/>
    <s v="Frecuencia de Aprehensiones por Violencia Intrafamiliar en Curanilahue para el Periodo 2005-2021"/>
    <s v="Gráfico que muestra la frecuencia de Aprehensiones por Violencia Intrafamiliar en Curanilahue según datos recopilados desde el Centro de Estudios y Análsis del Delito durante el Periodo 2005-2021."/>
    <s v="Gráfico de Evolución"/>
    <s v="Curanilahue comunal delitos género violencia hacia mujer mujeres víctimas intrafamiliar familiar aprehensiones comuna"/>
    <s v="https://analytics.zoho.com/open-view/2395394000007123378?ZOHO_CRITERIA=%22Trasposicion_27.5%22.%22Cod_Comuna%22%3D8205"/>
    <x v="0"/>
    <s v="#1774B7177"/>
  </r>
  <r>
    <n v="581"/>
    <x v="0"/>
    <x v="0"/>
    <s v="Mujeres"/>
    <n v="10210"/>
    <x v="3"/>
    <x v="0"/>
    <x v="0"/>
    <x v="174"/>
    <x v="0"/>
    <x v="4"/>
    <s v="Periodo 2005-2021"/>
    <s v="Porcentaje"/>
    <s v="Centro de Estudios y Análisis del Delito (CEAD) de la Subsecretaría de Prevención del Delito"/>
    <s v="Variación Trimestral de Denuncias (%) por Violencia Intrafamiliar en Quinchao para el Periodo 2005-2021."/>
    <s v="Gráfico que muestra la variación trimestral de Denuncias (%) por Violencia Intrafamiliar en Quinchao según datos recopilados desde el Centro de Estudios y Análisis del Delito durante el Periodo 2005-2021."/>
    <s v="Gráfico de Evolución"/>
    <s v="Quinchao comunal delitos género violencia hacia mujer mujeres víctimas intrafamiliar familiar denuncias variación trimestral"/>
    <s v="https://analytics.zoho.com/open-view/2395394000007126144?ZOHO_CRITERIA=%22Trasposicion_27.5%22.%22Cod_Comuna%22%3D10210"/>
    <x v="0"/>
    <s v="#1774B9665"/>
  </r>
  <r>
    <n v="582"/>
    <x v="0"/>
    <x v="0"/>
    <s v="Mujeres"/>
    <n v="6308"/>
    <x v="3"/>
    <x v="0"/>
    <x v="0"/>
    <x v="73"/>
    <x v="0"/>
    <x v="4"/>
    <s v="Periodo 2005-2021"/>
    <s v="Porcentaje"/>
    <s v="Centro de Estudios y Análisis del Delito (CEAD) de la Subsecretaría de Prevención del Delito"/>
    <s v="Variación Trimestral de Denuncias (%) por Violencia Intrafamiliar en Placilla para el Periodo 2005-2021."/>
    <s v="Gráfico que muestra la variación trimestral de Denuncias (%) por Violencia Intrafamiliar en Placilla según datos recopilados desde el Centro de Estudios y Análisis del Delito durante el Periodo 2005-2021."/>
    <s v="Gráfico de Evolución"/>
    <s v="Placilla comunal delitos género violencia hacia mujer mujeres víctimas intrafamiliar familiar denuncias variación trimestral"/>
    <s v="https://analytics.zoho.com/open-view/2395394000007126144?ZOHO_CRITERIA=%22Trasposicion_27.5%22.%22Cod_Comuna%22%3D6308"/>
    <x v="0"/>
    <s v="#1774B9528"/>
  </r>
  <r>
    <n v="583"/>
    <x v="0"/>
    <x v="0"/>
    <s v="Mujeres"/>
    <n v="16102"/>
    <x v="2"/>
    <x v="0"/>
    <x v="0"/>
    <x v="111"/>
    <x v="0"/>
    <x v="3"/>
    <s v="Periodo 2005-2021"/>
    <s v="Número de Aprehensiones"/>
    <s v="Centro de Estudios y Análisis del Delito (CEAD) de la Subsecretaría de Prevención del Delito"/>
    <s v="Frecuencia de Aprehensiones por Violencia Intrafamiliar en Bulnes para el Periodo 2005-2021"/>
    <s v="Gráfico que muestra la frecuencia de Aprehensiones por Violencia Intrafamiliar en Bulnes según datos recopilados desde el Centro de Estudios y Análsis del Delito durante el Periodo 2005-2021."/>
    <s v="Gráfico de Evolución"/>
    <s v="Bulnes comunal delitos género violencia hacia mujer mujeres víctimas intrafamiliar familiar aprehensiones comuna"/>
    <s v="https://analytics.zoho.com/open-view/2395394000007123378?ZOHO_CRITERIA=%22Trasposicion_27.5%22.%22Cod_Comuna%22%3D16102"/>
    <x v="0"/>
    <s v="#1774B7195"/>
  </r>
  <r>
    <n v="584"/>
    <x v="0"/>
    <x v="0"/>
    <s v="Mujeres"/>
    <n v="6"/>
    <x v="6"/>
    <x v="0"/>
    <x v="1"/>
    <x v="178"/>
    <x v="0"/>
    <x v="57"/>
    <s v="Periodo 2020-2021"/>
    <s v="Número de Casos Policiales"/>
    <s v="Centro de Estudios y Análisis del Delito (CEAD) de la Subsecretaría de Prevención del Delito"/>
    <s v="Mapa de Casos Policiales por Violencia Intrafamiliar en la Región de O'Higgins  por comuna acumulado 2020-2021."/>
    <s v="Mapa que muestra los Casos Policiales por Violencia Intrafamiliar en la Región de O'Higgins según datos recopilados desde el Centro de Estudios y Análsis del Delito durante acumulados en el periodo 2020-2021."/>
    <s v="Mapa de calor"/>
    <s v="Región de O'Higgins comunal delitos género violencia hacia mujer mujeres víctimas intrafamiliar familiar casos policiales mapa"/>
    <s v="https://analytics.zoho.com/open-view/2395394000007135723?ZOHO_CRITERIA=%22Trasposicion_27.5%22.%22Cod_Regi%C3%B3n%22%3D6"/>
    <x v="0"/>
    <s v="#1774B10468"/>
  </r>
  <r>
    <n v="585"/>
    <x v="0"/>
    <x v="0"/>
    <s v="Mujeres"/>
    <n v="6301"/>
    <x v="3"/>
    <x v="1"/>
    <x v="0"/>
    <x v="130"/>
    <x v="0"/>
    <x v="17"/>
    <s v="Periodo 2008-2020"/>
    <s v="Tasa"/>
    <s v="Centro de Estudios y Análisis del Delito (CEAD) de la Subsecretaría de Prevención del Delito"/>
    <s v="Tasa de Denuncias por Violación en San Fernando para el Periodo 2008-2020."/>
    <s v="Gráfico que muestra la Tasa de Denuncias por Violación por cada 100 mil habitantes en San Fernando según datos recolectados y calculados por al Subsecretaría de Prevención del Delito para el Periodo 2008-2020."/>
    <s v="Gráfico de Evolución"/>
    <s v="San Fernando comunal delitos género violación mujer mujeres víctimas denuncias evolución tasa 100 mil habitantes"/>
    <s v="https://analytics.zoho.com/open-view/2395394000006843824?ZOHO_CRITERIA=%22Localiza%20CL%22.%22Codcom%22%3D6301"/>
    <x v="0"/>
    <s v="#1774B1753"/>
  </r>
  <r>
    <n v="586"/>
    <x v="0"/>
    <x v="0"/>
    <s v="Mujeres"/>
    <n v="13101"/>
    <x v="6"/>
    <x v="1"/>
    <x v="0"/>
    <x v="28"/>
    <x v="0"/>
    <x v="18"/>
    <s v="Periodo 2008-2020"/>
    <s v="Tasa"/>
    <s v="Centro de Estudios y Análisis del Delito (CEAD) de la Subsecretaría de Prevención del Delito"/>
    <s v="Tasa de Casos Policiales por Violación en Santiago para el Periodo 2008-2020."/>
    <s v="Gráfico que muestra la Tasa de Casos Policiales por Violación por cada 100 mil habitantes en Santiago según datos recolectados y calculados por al Subsecretaría de Prevención del Delito para el Periodo 2008-2020."/>
    <s v="Gráfico de Evolución"/>
    <s v="Santiago comunal delitos género violación mujer mujeres víctimas casos policiales evolución tasa 100 mil habitantes"/>
    <s v="https://analytics.zoho.com/open-view/2395394000006843792?ZOHO_CRITERIA=%22Localiza%20CL%22.%22Codcom%22%3D13101"/>
    <x v="0"/>
    <s v="#1774B1585"/>
  </r>
  <r>
    <n v="587"/>
    <x v="0"/>
    <x v="0"/>
    <s v="Mujeres"/>
    <n v="14202"/>
    <x v="0"/>
    <x v="1"/>
    <x v="0"/>
    <x v="89"/>
    <x v="0"/>
    <x v="10"/>
    <s v="Periodo 2008-2020"/>
    <s v="Tasa"/>
    <s v="Centro de Estudios y Análisis del Delito (CEAD) de la Subsecretaría de Prevención del Delito"/>
    <s v="Tasa de Aprehensiones, Casos Policiales, Denuncias y Detenciones por Violación en Futrono para el Periodo 2008-2020."/>
    <s v="Gráfico que muestra la Tasa de Aprehensiones, Casos Policiales, Denuncias y Detenciones por Violación por cada 100 mil habitantes en Futrono según datos recolectados y calculados por al Subsecretaría de Prevención del Delito para el Periodo 2008-2020."/>
    <s v="Gráfico de Evolución"/>
    <s v="Futrono comunal delitos género violación mujer mujeres víctimas aprehensiones casos policiales denuncias detenciones evolución tasa 100 mil habitantes"/>
    <s v="https://analytics.zoho.com/open-view/2395394000006850626?ZOHO_CRITERIA=%22Localiza%20CL%22.%22Codcom%22%3D14202"/>
    <x v="0"/>
    <s v="#1774B2648"/>
  </r>
  <r>
    <n v="588"/>
    <x v="0"/>
    <x v="0"/>
    <s v="Mujeres"/>
    <n v="7104"/>
    <x v="6"/>
    <x v="1"/>
    <x v="0"/>
    <x v="257"/>
    <x v="0"/>
    <x v="13"/>
    <s v="Periodo 2008-2020"/>
    <s v="Número de Casos Policiales"/>
    <s v="Centro de Estudios y Análisis del Delito (CEAD) de la Subsecretaría de Prevención del Delito"/>
    <s v="Frecuencia de Frecuencia Casos Policiales por Violación en Empedrado para el Periodo 2008-2020"/>
    <s v="Gráfico que muestra la frecuencia de Casos Policiales por Violación en Empedrado según datos recopilados desde el Subsecretaria de Prevención del Delito durante el Periodo 2008-2020."/>
    <s v="Gráfico de Evolución"/>
    <s v="Empedrado comunal delitos género violación mujer mujeres víctimas casos policiales"/>
    <s v="https://analytics.zoho.com/open-view/2395394000006792555?ZOHO_CRITERIA=%22Localiza%20CL%22.%22Codcom%22%3D7104"/>
    <x v="0"/>
    <s v="#1774B3441"/>
  </r>
  <r>
    <n v="589"/>
    <x v="0"/>
    <x v="0"/>
    <s v="Mujeres"/>
    <n v="9"/>
    <x v="1"/>
    <x v="3"/>
    <x v="1"/>
    <x v="87"/>
    <x v="0"/>
    <x v="60"/>
    <s v="Periodo 2013-2019"/>
    <s v="Porcentaje"/>
    <s v="Poder Judicial"/>
    <s v="Variación Trimestral de Sentencias Dictadas (%) por Delitos de Abuso Sexual  en la Región de La Araucanía, durante el Periodo 2013-2019"/>
    <s v="El gráfico muestra la tendencia de la Variación Trimestral de Sentencias Dictadas (%) por Delitos de Abuso Sexual  en la Región de La Araucanía, durante el Periodo 2013-2019 de acuerdo a datos provenientes del Poder Judicial de Chile."/>
    <s v="Gráfico de Evolución"/>
    <s v="abuso sexual delitos género violencia mujer mujeres casos víctimas detenciones sentencias araucanía"/>
    <s v="https://analytics.zoho.com/open-view/2395394000007166500?ZOHO_CRITERIA=%22Localiza%20CL%22.%22Codreg%22%3D9"/>
    <x v="0"/>
    <s v="#1774B296"/>
  </r>
  <r>
    <n v="590"/>
    <x v="0"/>
    <x v="0"/>
    <s v="Mujeres"/>
    <n v="2104"/>
    <x v="3"/>
    <x v="0"/>
    <x v="0"/>
    <x v="45"/>
    <x v="0"/>
    <x v="14"/>
    <s v="Periodo 2005-2021"/>
    <s v="Número de Denuncias"/>
    <s v="Centro de Estudios y Análisis del Delito (CEAD) de la Subsecretaría de Prevención del Delito"/>
    <s v="Frecuencia de Denuncias por Violencia Intrafamiliar en Taltal para el Periodo 2005-2021."/>
    <s v="Gráfico que muestra la frecuencia de las Denuncias por Violencia Intrafamiliar en Taltal según datos recopilados desde el Centro de Estudios y Análsis del Delito durante el Periodo 2005-2021."/>
    <s v="Gráfico de Evolución"/>
    <s v="Taltal comunal delitos género violencia hacia mujer mujeres víctimas intrafamiliar familiar denuncias comuna"/>
    <s v="https://analytics.zoho.com/open-view/2395394000007123492?ZOHO_CRITERIA=%22Trasposicion_27.5%22.%22Cod_Comuna%22%3D2104"/>
    <x v="0"/>
    <s v="#1774B7716"/>
  </r>
  <r>
    <n v="591"/>
    <x v="0"/>
    <x v="0"/>
    <s v="Mujeres"/>
    <n v="3301"/>
    <x v="7"/>
    <x v="2"/>
    <x v="0"/>
    <x v="8"/>
    <x v="0"/>
    <x v="16"/>
    <s v="Años 2012, 2017 y 2020"/>
    <s v="Número de Casos"/>
    <s v="Centro de Estudios y Análisis del Delito (CEAD) e Instituto Nacional de Estadísticas (INE)"/>
    <s v="Frecuencia según ocurrencia de Violencia Económica en Vallenar para los años 2012, 2017 y 2020."/>
    <s v="Gráfico que muestra la Frecuencia según ocurrencia de Violencia Económica en Vallenar los años 2012, 2017 y 2020 según datos de las encuestas ENVIF-VCM realizadas por el Instituto Nacional de Estadísticas (INE) y el Centro de Estudios y Análisis del Delito (CEAD)."/>
    <s v="Gráfico de Evolución"/>
    <s v="Vallenar comunal violencia económica intrafamiliar vif mujeres mujer encuesta envif cead ine víctima padecer sufrir"/>
    <s v="https://analytics.zoho.com/open-view/2395394000007264102?ZOHO_CRITERIA=%22Trasposicion_27.9%22.%22C%C3%B3digo%20Comuna%22%3D3301"/>
    <x v="0"/>
    <s v="#1774B10980"/>
  </r>
  <r>
    <n v="592"/>
    <x v="0"/>
    <x v="0"/>
    <s v="Mujeres"/>
    <n v="5102"/>
    <x v="0"/>
    <x v="1"/>
    <x v="0"/>
    <x v="266"/>
    <x v="0"/>
    <x v="2"/>
    <s v="Periodo 2008-2020"/>
    <s v="Porcentaje "/>
    <s v="Centro de Estudios y Análisis del Delito (CEAD) de la Subsecretaría de Prevención del Delito"/>
    <s v="Variación Trimestral de Aprehensiones, Casos policiales, Denuncias y Detenciones (%) por Violación en Casablanca para el Periodo 2008-2020"/>
    <s v="Gráfico que muestra la variación trimestral de Aprehensiones, Casos Policiales, Denuncias y Detenciones (%) por Violaciones en Casablanca según datos recopilados desde la Subsecretaria de Prevención del Delito durante el Periodo 2008-2020."/>
    <s v="Gráfico de Evolución"/>
    <s v="Casablanca comunal delitos género violación mujer mujeres víctimas aprehensiones casos policiales denuncias detenciones variación trimestral"/>
    <s v="https://analytics.zoho.com/open-view/2395394000008633146?ZOHO_CRITERIA=%22Trasposicion_27.6%22.%22Cod_comuna%22%3D5102"/>
    <x v="0"/>
    <s v="#1774B5974"/>
  </r>
  <r>
    <n v="593"/>
    <x v="0"/>
    <x v="0"/>
    <s v="Mujeres"/>
    <n v="7304"/>
    <x v="0"/>
    <x v="1"/>
    <x v="0"/>
    <x v="3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Molina para el Periodo 2008-2020"/>
    <s v="Gráfico que muestra la frecuencia de Aprehensiones, Casos Policiales, Denuncias y  Detenciones por Violación en Molina según datos recopilados desde el Subsecretaria de Prevención del Delito durante el Periodo 2008-2020."/>
    <s v="Gráfico de Evolución"/>
    <s v="Molina comunal delitos género violación mujer mujeres víctimas aprehensiones casos policiales denuncias detenciones"/>
    <s v="https://analytics.zoho.com/open-view/2395394000006792678?ZOHO_CRITERIA=%22Localiza%20CL%22.%22Codcom%22%3D7304"/>
    <x v="0"/>
    <s v="#1774B4453"/>
  </r>
  <r>
    <n v="594"/>
    <x v="0"/>
    <x v="0"/>
    <s v="Mujeres"/>
    <n v="5102"/>
    <x v="0"/>
    <x v="0"/>
    <x v="0"/>
    <x v="266"/>
    <x v="0"/>
    <x v="2"/>
    <s v="Periodo 2005-2021"/>
    <s v="Porcentaje "/>
    <s v="Centro de Estudios y Análisis del Delito (CEAD) de la Subsecretaría de Prevención del Delito"/>
    <s v="Variación Trimestral de Aprehensiones, Casos policiales, Denuncias y Detenciones (%) en Casablanca para el Periodo 2005-2021."/>
    <s v="Gráfico que muestra la variación trimestral de Aprehensiones, Casos Policiales, Denuncias y Detenciones (%) por Violencia Intrafamiliar en Casablanca según datos recopilados desde el Centro de Estudios y Análisis del Delito durante el Periodo 2005-2021."/>
    <s v="Gráfico de Evolución"/>
    <s v="Casablanca comunal delitos género violencia hacia mujer mujeres víctimas intrafamiliar familiar aprehensiones casos policiales denuncias detenciones variación trimestral"/>
    <s v="https://analytics.zoho.com/open-view/2395394000007126407?ZOHO_CRITERIA=%22Trasposicion_27.5%22.%22Cod_Comuna%22%3D5102"/>
    <x v="0"/>
    <s v="#1774B10145"/>
  </r>
  <r>
    <n v="595"/>
    <x v="0"/>
    <x v="0"/>
    <s v="Mujeres"/>
    <n v="9115"/>
    <x v="0"/>
    <x v="0"/>
    <x v="0"/>
    <x v="153"/>
    <x v="0"/>
    <x v="2"/>
    <s v="Periodo 2005-2021"/>
    <s v="Porcentaje "/>
    <s v="Centro de Estudios y Análisis del Delito (CEAD) de la Subsecretaría de Prevención del Delito"/>
    <s v="Variación Trimestral de Aprehensiones, Casos policiales, Denuncias y Detenciones (%) en Pucón para el Periodo 2005-2021."/>
    <s v="Gráfico que muestra la variación trimestral de Aprehensiones, Casos Policiales, Denuncias y Detenciones (%) por Violencia Intrafamiliar en Pucón según datos recopilados desde el Centro de Estudios y Análisis del Delito durante el Periodo 2005-2021."/>
    <s v="Gráfico de Evolución"/>
    <s v="Pucón comunal delitos género violencia hacia mujer mujeres víctimas intrafamiliar familiar aprehensiones casos policiales denuncias detenciones variación trimestral"/>
    <s v="https://analytics.zoho.com/open-view/2395394000007126407?ZOHO_CRITERIA=%22Trasposicion_27.5%22.%22Cod_Comuna%22%3D9115"/>
    <x v="0"/>
    <s v="#1774B10313"/>
  </r>
  <r>
    <n v="596"/>
    <x v="0"/>
    <x v="0"/>
    <s v="Mujeres"/>
    <n v="7404"/>
    <x v="2"/>
    <x v="1"/>
    <x v="0"/>
    <x v="54"/>
    <x v="0"/>
    <x v="11"/>
    <s v="Periodo 2008-2020"/>
    <s v="Porcentaje"/>
    <s v="Centro de Estudios y Análisis del Delito (CEAD) de la Subsecretaría de Prevención del Delito"/>
    <s v="Variación Trimestral de Aprehensiones (%) por Violación en Parral para el Periodo 2008-2020"/>
    <s v="Gráfico que muestra la variación trimestral de Aprehensiones (%) por Violaciones en Parral según datos recopilados desde la Subsecretaria de Prevención del Delito durante el Periodo 2008-2020."/>
    <s v="Gráfico de Evolución"/>
    <s v="Parral comunal delitos género violación mujer mujeres víctimas aprehensiones variación trimestral"/>
    <s v="https://analytics.zoho.com/open-view/2395394000008632943?ZOHO_CRITERIA=%22Trasposicion_27.6%22.%22Cod_comuna%22%3D7404"/>
    <x v="0"/>
    <s v="#1774B4784"/>
  </r>
  <r>
    <n v="597"/>
    <x v="0"/>
    <x v="0"/>
    <s v="Mujeres"/>
    <n v="13111"/>
    <x v="4"/>
    <x v="0"/>
    <x v="0"/>
    <x v="272"/>
    <x v="0"/>
    <x v="8"/>
    <s v="Periodo 2005-2021"/>
    <s v="Porcentaje"/>
    <s v="Centro de Estudios y Análisis del Delito (CEAD) de la Subsecretaría de Prevención del Delito"/>
    <s v="Variación Trimestral de Detenciones (%) por Violencia Intrafamiliar en La Granja para el Periodo 2005-2021."/>
    <s v="Gráfico que muestra la variación trimestral de Detenciones (%) por Violencia Intrafamiliar en La Granja según datos recopilados desde el Centro de Estudios y Análisis del Delito durante el Periodo 2005-2021."/>
    <s v="Gráfico de Evolución"/>
    <s v="La Granja comunal delitos género violencia hacia mujer mujeres víctimas intrafamiliar familiar detenciones variación trimestral"/>
    <s v="https://analytics.zoho.com/open-view/2395394000007126218?ZOHO_CRITERIA=%22Trasposicion_27.5%22.%22Cod_Comuna%22%3D13111"/>
    <x v="0"/>
    <s v="#1774B10046"/>
  </r>
  <r>
    <n v="598"/>
    <x v="0"/>
    <x v="0"/>
    <s v="Mujeres"/>
    <n v="10404"/>
    <x v="4"/>
    <x v="0"/>
    <x v="0"/>
    <x v="209"/>
    <x v="0"/>
    <x v="8"/>
    <s v="Periodo 2005-2021"/>
    <s v="Porcentaje"/>
    <s v="Centro de Estudios y Análisis del Delito (CEAD) de la Subsecretaría de Prevención del Delito"/>
    <s v="Variación Trimestral de Detenciones (%) por Violencia Intrafamiliar en Palena para el Periodo 2005-2021."/>
    <s v="Gráfico que muestra la variación trimestral de Detenciones (%) por Violencia Intrafamiliar en Palena según datos recopilados desde el Centro de Estudios y Análisis del Delito durante el Periodo 2005-2021."/>
    <s v="Gráfico de Evolución"/>
    <s v="Palena comunal delitos género violencia hacia mujer mujeres víctimas intrafamiliar familiar detenciones variación trimestral"/>
    <s v="https://analytics.zoho.com/open-view/2395394000007126218?ZOHO_CRITERIA=%22Trasposicion_27.5%22.%22Cod_Comuna%22%3D10404"/>
    <x v="0"/>
    <s v="#1774B10019"/>
  </r>
  <r>
    <n v="599"/>
    <x v="0"/>
    <x v="0"/>
    <s v="Mujeres"/>
    <n v="13601"/>
    <x v="3"/>
    <x v="0"/>
    <x v="0"/>
    <x v="289"/>
    <x v="0"/>
    <x v="14"/>
    <s v="Periodo 2005-2021"/>
    <s v="Número de Denuncias"/>
    <s v="Centro de Estudios y Análisis del Delito (CEAD) de la Subsecretaría de Prevención del Delito"/>
    <s v="Frecuencia de Denuncias por Violencia Intrafamiliar en Talagante para el Periodo 2005-2021."/>
    <s v="Gráfico que muestra la frecuencia de las Denuncias por Violencia Intrafamiliar en Talagante según datos recopilados desde el Centro de Estudios y Análsis del Delito durante el Periodo 2005-2021."/>
    <s v="Gráfico de Evolución"/>
    <s v="Talagante comunal delitos género violencia hacia mujer mujeres víctimas intrafamiliar familiar denuncias comuna"/>
    <s v="https://analytics.zoho.com/open-view/2395394000007123492?ZOHO_CRITERIA=%22Trasposicion_27.5%22.%22Cod_Comuna%22%3D13601"/>
    <x v="0"/>
    <s v="#1774B8029"/>
  </r>
  <r>
    <n v="600"/>
    <x v="0"/>
    <x v="0"/>
    <s v="Mujeres"/>
    <n v="6106"/>
    <x v="3"/>
    <x v="1"/>
    <x v="0"/>
    <x v="88"/>
    <x v="0"/>
    <x v="17"/>
    <s v="Periodo 2008-2020"/>
    <s v="Tasa"/>
    <s v="Centro de Estudios y Análisis del Delito (CEAD) de la Subsecretaría de Prevención del Delito"/>
    <s v="Tasa de Denuncias por Violación en Graneros para el Periodo 2008-2020."/>
    <s v="Gráfico que muestra la Tasa de Denuncias por Violación por cada 100 mil habitantes en Graneros según datos recolectados y calculados por al Subsecretaría de Prevención del Delito para el Periodo 2008-2020."/>
    <s v="Gráfico de Evolución"/>
    <s v="Graneros comunal delitos género violación mujer mujeres víctimas denuncias evolución tasa 100 mil habitantes"/>
    <s v="https://analytics.zoho.com/open-view/2395394000006843824?ZOHO_CRITERIA=%22Localiza%20CL%22.%22Codcom%22%3D6106"/>
    <x v="0"/>
    <s v="#1774B1735"/>
  </r>
  <r>
    <n v="601"/>
    <x v="0"/>
    <x v="0"/>
    <s v="Mujeres"/>
    <n v="9203"/>
    <x v="6"/>
    <x v="1"/>
    <x v="0"/>
    <x v="236"/>
    <x v="0"/>
    <x v="12"/>
    <s v="Periodo 2008-2020"/>
    <s v="Porcentaje "/>
    <s v="Centro de Estudios y Análisis del Delito (CEAD) de la Subsecretaría de Prevención del Delito"/>
    <s v="Variación Trimestral de Casos Policiales (%) por Violación en Curacautín para el Periodo 2008-2020"/>
    <s v="Gráfico que muestra la variación trimestral de Casos Policiales (%) por Violaciones en Curacautín según datos recopilados desde la Subsecretaria de Prevención del Delito durante el Periodo 2008-2020."/>
    <s v="Gráfico de Evolución"/>
    <s v="Curacautín comunal delitos género violación mujer mujeres víctimas casos policiales variación trimestral"/>
    <s v="https://analytics.zoho.com/open-view/2395394000008633026?ZOHO_CRITERIA=%22Trasposicion_27.6%22.%22Cod_comuna%22%3D9203"/>
    <x v="0"/>
    <s v="#1774B5182"/>
  </r>
  <r>
    <n v="602"/>
    <x v="0"/>
    <x v="0"/>
    <s v="Mujeres"/>
    <n v="5403"/>
    <x v="0"/>
    <x v="0"/>
    <x v="0"/>
    <x v="144"/>
    <x v="0"/>
    <x v="0"/>
    <s v="Periodo 2005-2021"/>
    <s v="Porcentaje"/>
    <s v="Centro de Estudios y Análisis del Delito (CEAD) de la Subsecretaría de Prevención del Delito"/>
    <s v="Proporción de Aprehensiones, Casos Policiales, Denuncias y Detenciones por Violencia Intrafamiliar en Papudo para el Periodo 2005-2021."/>
    <s v="Gráfico que muestra la proporción y cantidad de Aprehensiones, Casos policiales, Denuncias y Detenciones por Violencia Intrafamiliar en Papudo según datos recopilados desde el Centro de Estudios y Análisis del Delito durante el Periodo 2005-2021."/>
    <s v="Gráfico"/>
    <s v="Papudo comunal delitos género violencia hacia mujer mujeres víctimas intrafamiliar familiar aprehensiones denuncias casos policiales detenciones comuna"/>
    <s v="https://analytics.zoho.com/open-view/2395394000007123726?ZOHO_CRITERIA=%22Trasposicion_27.5%22.%22Cod_Comuna%22%3D5403"/>
    <x v="0"/>
    <s v="#1774B8446"/>
  </r>
  <r>
    <n v="603"/>
    <x v="0"/>
    <x v="0"/>
    <s v="Mujeres"/>
    <n v="6109"/>
    <x v="4"/>
    <x v="0"/>
    <x v="0"/>
    <x v="96"/>
    <x v="0"/>
    <x v="8"/>
    <s v="Periodo 2005-2021"/>
    <s v="Porcentaje"/>
    <s v="Centro de Estudios y Análisis del Delito (CEAD) de la Subsecretaría de Prevención del Delito"/>
    <s v="Variación Trimestral de Detenciones (%) por Violencia Intrafamiliar en Malloa para el Periodo 2005-2021."/>
    <s v="Gráfico que muestra la variación trimestral de Detenciones (%) por Violencia Intrafamiliar en Malloa según datos recopilados desde el Centro de Estudios y Análisis del Delito durante el Periodo 2005-2021."/>
    <s v="Gráfico de Evolución"/>
    <s v="Malloa comunal delitos género violencia hacia mujer mujeres víctimas intrafamiliar familiar detenciones variación trimestral"/>
    <s v="https://analytics.zoho.com/open-view/2395394000007126218?ZOHO_CRITERIA=%22Trasposicion_27.5%22.%22Cod_Comuna%22%3D6109"/>
    <x v="0"/>
    <s v="#1774B9849"/>
  </r>
  <r>
    <n v="604"/>
    <x v="0"/>
    <x v="0"/>
    <s v="Mujeres"/>
    <n v="5302"/>
    <x v="3"/>
    <x v="1"/>
    <x v="0"/>
    <x v="265"/>
    <x v="0"/>
    <x v="4"/>
    <s v="Periodo 2008-2020"/>
    <s v="Porcentaje "/>
    <s v="Centro de Estudios y Análisis del Delito (CEAD) de la Subsecretaría de Prevención del Delito"/>
    <s v="Variación Trimestral de Denuncias (%) por Violación en Calle Larga para el Periodo 2008-2020"/>
    <s v="Gráfico que muestra la variación trimestral de Denuncias (%) por Violaciones en Calle Larga según datos recopilados desde la Subsecretaria de Prevención del Delito durante el Periodo 2008-2020."/>
    <s v="Gráfico de Evolución"/>
    <s v="Calle Larga comunal delitos género violación mujer mujeres víctimas denuncias variación trimestral"/>
    <s v="https://analytics.zoho.com/open-view/2395394000008633066?ZOHO_CRITERIA=%22Trasposicion_27.6%22.%22Cod_comuna%22%3D5302"/>
    <x v="0"/>
    <s v="#1774B5349"/>
  </r>
  <r>
    <n v="605"/>
    <x v="0"/>
    <x v="0"/>
    <s v="Mujeres"/>
    <n v="13126"/>
    <x v="2"/>
    <x v="1"/>
    <x v="0"/>
    <x v="229"/>
    <x v="0"/>
    <x v="11"/>
    <s v="Periodo 2008-2020"/>
    <s v="Porcentaje"/>
    <s v="Centro de Estudios y Análisis del Delito (CEAD) de la Subsecretaría de Prevención del Delito"/>
    <s v="Variación Trimestral de Aprehensiones (%) por Violación en Quinta Normal para el Periodo 2008-2020"/>
    <s v="Gráfico que muestra la variación trimestral de Aprehensiones (%) por Violaciones en Quinta Normal según datos recopilados desde la Subsecretaria de Prevención del Delito durante el Periodo 2008-2020."/>
    <s v="Gráfico de Evolución"/>
    <s v="Quinta Normal comunal delitos género violación mujer mujeres víctimas aprehensiones variación trimestral"/>
    <s v="https://analytics.zoho.com/open-view/2395394000008632943?ZOHO_CRITERIA=%22Trasposicion_27.6%22.%22Cod_comuna%22%3D13126"/>
    <x v="0"/>
    <s v="#1774B4927"/>
  </r>
  <r>
    <n v="606"/>
    <x v="0"/>
    <x v="0"/>
    <s v="Mujeres"/>
    <n v="7104"/>
    <x v="0"/>
    <x v="1"/>
    <x v="0"/>
    <x v="257"/>
    <x v="0"/>
    <x v="20"/>
    <s v="Periodo 2008-2020"/>
    <s v="Porcentaje "/>
    <s v="Centro de Estudios y Análisis del Delito (CEAD) de la Subsecretaría de Prevención del Delito"/>
    <s v="Variación anual de Tasa de Aprehensiones, Casos Policiales, Denuncias y Detenciones (%) por Violación en Empedrado para el Periodo 2008-2020"/>
    <s v="Gráfico que muestra la variación anual (%) de la Tasa por cada 100 mil habitantes de  Aprehensiones, Casos Policiales, Denuncias y Detenciones por Violaciones en Empedrado según datos recopilados desde la Subsecretaria de Prevención del Delito durante el Periodo 2008-2020."/>
    <s v="Gráfico de Evolución"/>
    <s v="Empedrado comunal delitos género violación mujer mujeres víctimas aprehensiones casos policiales denuncias detenciones variación tasa 100 mil habitantes"/>
    <s v="https://analytics.zoho.com/open-view/2395394000006850667?ZOHO_CRITERIA=%22Localiza%20CL%22.%22Codcom%22%3D7104"/>
    <x v="0"/>
    <s v="#1774B6481"/>
  </r>
  <r>
    <n v="607"/>
    <x v="0"/>
    <x v="0"/>
    <s v="Mujeres"/>
    <n v="1"/>
    <x v="4"/>
    <x v="1"/>
    <x v="1"/>
    <x v="78"/>
    <x v="0"/>
    <x v="6"/>
    <s v="Periodo 2008-2020"/>
    <s v="Tasa"/>
    <s v="Centro de Estudios y Análisis del Delito (CEAD) de la Subsecretaría de Prevención del Delito"/>
    <s v="Tasa de Denuncias por Violación  en la Región de Tarapacá para el Período 2008-2020."/>
    <s v="Gráfico que muestra la Tasa de Denuncias por Violación por cada 100 mil habitantes en la Región de Tarapacá según datos recolectados y calculados por al Subsecretaría de Prevención del Delito para el Período 2008-2020."/>
    <s v="Gráfico de Evolución"/>
    <s v="Región de Tarapacá regional delitos género violación mujer mujeres víctimas detenciones evolución tasa 100 mil habitantes"/>
    <s v="https://analytics.zoho.com/open-view/2395394000008748496?ZOHO_CRITERIA=%22Trasposicion_27.7%22.%22cod_region%22%3D1"/>
    <x v="0"/>
    <s v="#1774B2776"/>
  </r>
  <r>
    <n v="608"/>
    <x v="0"/>
    <x v="0"/>
    <s v="Mujeres"/>
    <n v="9208"/>
    <x v="2"/>
    <x v="1"/>
    <x v="0"/>
    <x v="119"/>
    <x v="0"/>
    <x v="3"/>
    <s v="Periodo 2008-2020"/>
    <s v="Número de Aprehensiones"/>
    <s v="Centro de Estudios y Análisis del Delito (CEAD) de la Subsecretaría de Prevención del Delito"/>
    <s v="Frecuencia de Frecuencia Aprehensiones por Violación en Purén para el Periodo 2008-2020"/>
    <s v="Gráfico que muestra la frecuencia de Aprehensiones por Violación en Purén según datos recopilados desde el Subsecretaria de Prevención del Delito durante el Periodo 2008-2020."/>
    <s v="Gráfico de Evolución"/>
    <s v="Purén comunal delitos género violación mujer mujeres víctimas aprehensiones"/>
    <s v="https://analytics.zoho.com/open-view/2395394000006792514?ZOHO_CRITERIA=%22Localiza%20CL%22.%22Codcom%22%3D9208"/>
    <x v="0"/>
    <s v="#1774B3219"/>
  </r>
  <r>
    <n v="609"/>
    <x v="0"/>
    <x v="0"/>
    <s v="Mujeres"/>
    <n v="16101"/>
    <x v="2"/>
    <x v="1"/>
    <x v="0"/>
    <x v="69"/>
    <x v="0"/>
    <x v="19"/>
    <s v="Periodo 2008-2020"/>
    <s v="Tasa"/>
    <s v="Centro de Estudios y Análisis del Delito (CEAD) de la Subsecretaría de Prevención del Delito"/>
    <s v="Tasa de Aprehensiones por Violación en Chillán para el Periodo 2008-2020."/>
    <s v="Gráfico que muestra la Tasa de Aprehensiones por Violación por cada 100 mil habitantes en Chillán según datos recolectados y calculados por al Subsecretaría de Prevención del Delito para el Periodo 2008-2020."/>
    <s v="Gráfico de Evolución"/>
    <s v="Chillán comunal delitos género violación mujer mujeres víctimas aprehensiones evolución tasa 100 mil habitantes"/>
    <s v="https://analytics.zoho.com/open-view/2395394000006843662?ZOHO_CRITERIA=%22Localiza%20CL%22.%22Codcom%22%3D16101"/>
    <x v="0"/>
    <s v="#1774B1156"/>
  </r>
  <r>
    <n v="610"/>
    <x v="0"/>
    <x v="0"/>
    <s v="Mujeres"/>
    <n v="7402"/>
    <x v="3"/>
    <x v="0"/>
    <x v="0"/>
    <x v="252"/>
    <x v="0"/>
    <x v="14"/>
    <s v="Periodo 2005-2021"/>
    <s v="Número de Denuncias"/>
    <s v="Centro de Estudios y Análisis del Delito (CEAD) de la Subsecretaría de Prevención del Delito"/>
    <s v="Frecuencia de Denuncias por Violencia Intrafamiliar en Colbún para el Periodo 2005-2021."/>
    <s v="Gráfico que muestra la frecuencia de las Denuncias por Violencia Intrafamiliar en Colbún según datos recopilados desde el Centro de Estudios y Análsis del Delito durante el Periodo 2005-2021."/>
    <s v="Gráfico de Evolución"/>
    <s v="Colbún comunal delitos género violencia hacia mujer mujeres víctimas intrafamiliar familiar denuncias comuna"/>
    <s v="https://analytics.zoho.com/open-view/2395394000007123492?ZOHO_CRITERIA=%22Trasposicion_27.5%22.%22Cod_Comuna%22%3D7402"/>
    <x v="0"/>
    <s v="#1774B7840"/>
  </r>
  <r>
    <n v="611"/>
    <x v="0"/>
    <x v="0"/>
    <s v="Mujeres"/>
    <n v="6206"/>
    <x v="6"/>
    <x v="1"/>
    <x v="0"/>
    <x v="6"/>
    <x v="0"/>
    <x v="12"/>
    <s v="Periodo 2008-2020"/>
    <s v="Porcentaje "/>
    <s v="Centro de Estudios y Análisis del Delito (CEAD) de la Subsecretaría de Prevención del Delito"/>
    <s v="Variación Trimestral de Casos Policiales (%) por Violación en Paredones para el Periodo 2008-2020"/>
    <s v="Gráfico que muestra la variación trimestral de Casos Policiales (%) por Violaciones en Paredones según datos recopilados desde la Subsecretaria de Prevención del Delito durante el Periodo 2008-2020."/>
    <s v="Gráfico de Evolución"/>
    <s v="Paredones comunal delitos género violación mujer mujeres víctimas casos policiales variación trimestral"/>
    <s v="https://analytics.zoho.com/open-view/2395394000008633026?ZOHO_CRITERIA=%22Trasposicion_27.6%22.%22Cod_comuna%22%3D6206"/>
    <x v="0"/>
    <s v="#1774B5064"/>
  </r>
  <r>
    <n v="612"/>
    <x v="0"/>
    <x v="0"/>
    <s v="Mujeres"/>
    <n v="13112"/>
    <x v="6"/>
    <x v="0"/>
    <x v="0"/>
    <x v="7"/>
    <x v="0"/>
    <x v="13"/>
    <s v="Periodo 2005-2021"/>
    <s v="Número de Casos Policiales"/>
    <s v="Centro de Estudios y Análisis del Delito (CEAD) de la Subsecretaría de Prevención del Delito"/>
    <s v="Frecuencia de Casos Policiales por Violencia Intrafamiliar en La Pintana para el Periodo 2005-2021."/>
    <s v="Gráfico que muestra la frecuencia de Casos Policiales por Violencia Intrafamiliar en La Pintana según datos recopilados desde el Centro de Estudios y Análsis del Delito durante el Periodo 2005-2021."/>
    <s v="Gráfico de Evolución"/>
    <s v="La Pintana comunal delitos género violencia hacia mujer mujeres víctimas intrafamiliar familiar casos policiales comuna"/>
    <s v="https://analytics.zoho.com/open-view/2395394000007123412?ZOHO_CRITERIA=%22Trasposicion_27.5%22.%22Cod_Comuna%22%3D13112"/>
    <x v="0"/>
    <s v="#1774B7649"/>
  </r>
  <r>
    <n v="613"/>
    <x v="0"/>
    <x v="0"/>
    <s v="Mujeres"/>
    <n v="6301"/>
    <x v="2"/>
    <x v="1"/>
    <x v="0"/>
    <x v="130"/>
    <x v="0"/>
    <x v="3"/>
    <s v="Periodo 2008-2020"/>
    <s v="Número de Aprehensiones"/>
    <s v="Centro de Estudios y Análisis del Delito (CEAD) de la Subsecretaría de Prevención del Delito"/>
    <s v="Frecuencia de Frecuencia Aprehensiones por Violación en San Fernando para el Periodo 2008-2020"/>
    <s v="Gráfico que muestra la frecuencia de Aprehensiones por Violación en San Fernando según datos recopilados desde el Subsecretaria de Prevención del Delito durante el Periodo 2008-2020."/>
    <s v="Gráfico de Evolución"/>
    <s v="San Fernando comunal delitos género violación mujer mujeres víctimas aprehensiones"/>
    <s v="https://analytics.zoho.com/open-view/2395394000006792514?ZOHO_CRITERIA=%22Localiza%20CL%22.%22Codcom%22%3D6301"/>
    <x v="0"/>
    <s v="#1774B3101"/>
  </r>
  <r>
    <n v="614"/>
    <x v="0"/>
    <x v="0"/>
    <s v="Mujeres"/>
    <n v="4301"/>
    <x v="5"/>
    <x v="2"/>
    <x v="0"/>
    <x v="51"/>
    <x v="0"/>
    <x v="7"/>
    <s v="Años 2012, 2017 y 2020"/>
    <s v="Número de Casos"/>
    <s v="Centro de Estudios y Análisis del Delito (CEAD) e Instituto Nacional de Estadísticas (INE)"/>
    <s v="Frecuencia de Casos de Violencia Económica y Variación Anual en Ovalle para los años 2012, 2017 y 2020."/>
    <s v="Gráfico que muestra la Frecuencia de Casos de Violencia Económica por año en Ovalle para los años 2012, 2017 y 2020 según datos de las encuestas ENVIF-VCM realizadas por el Instituto Nacional de Estadísticas (INE) y el Centro de Estudios y Análisis del Delito (CEAD)."/>
    <s v="Gráfico de Evolución"/>
    <s v="Ovalle comunal violencia económica intrafamiliar vif mujeres mujer encuesta envif cead ine evolución variación anual"/>
    <s v="https://analytics.zoho.com/open-view/2395394000007264522?ZOHO_CRITERIA=%22Trasposicion_27.9%22.%22C%C3%B3digo%20Comuna%22%3D4301"/>
    <x v="0"/>
    <s v="#1774B10619"/>
  </r>
  <r>
    <n v="615"/>
    <x v="0"/>
    <x v="0"/>
    <s v="Mujeres"/>
    <n v="6116"/>
    <x v="7"/>
    <x v="2"/>
    <x v="0"/>
    <x v="290"/>
    <x v="0"/>
    <x v="16"/>
    <s v="Años 2012, 2017 y 2020"/>
    <s v="Número de Casos"/>
    <s v="Centro de Estudios y Análisis del Delito (CEAD) e Instituto Nacional de Estadísticas (INE)"/>
    <s v="Frecuencia según ocurrencia de Violencia Económica en Requínoa para los años 2012, 2017 y 2020."/>
    <s v="Gráfico que muestra la Frecuencia según ocurrencia de Violencia Económica en Requínoa los años 2012, 2017 y 2020 según datos de las encuestas ENVIF-VCM realizadas por el Instituto Nacional de Estadísticas (INE) y el Centro de Estudios y Análisis del Delito (CEAD)."/>
    <s v="Gráfico de Evolución"/>
    <s v="Requínoa comunal violencia económica intrafamiliar vif mujeres mujer encuesta envif cead ine víctima padecer sufrir"/>
    <s v="https://analytics.zoho.com/open-view/2395394000007264102?ZOHO_CRITERIA=%22Trasposicion_27.9%22.%22C%C3%B3digo%20Comuna%22%3D6116"/>
    <x v="0"/>
    <s v="#1774B11034"/>
  </r>
  <r>
    <n v="616"/>
    <x v="0"/>
    <x v="0"/>
    <s v="Mujeres"/>
    <n v="5703"/>
    <x v="3"/>
    <x v="1"/>
    <x v="0"/>
    <x v="161"/>
    <x v="0"/>
    <x v="4"/>
    <s v="Periodo 2008-2020"/>
    <s v="Porcentaje "/>
    <s v="Centro de Estudios y Análisis del Delito (CEAD) de la Subsecretaría de Prevención del Delito"/>
    <s v="Variación Trimestral de Denuncias (%) por Violación en Llaillay para el Periodo 2008-2020"/>
    <s v="Gráfico que muestra la variación trimestral de Denuncias (%) por Violaciones en Llaillay según datos recopilados desde la Subsecretaria de Prevención del Delito durante el Periodo 2008-2020."/>
    <s v="Gráfico de Evolución"/>
    <s v="Llaillay comunal delitos género violación mujer mujeres víctimas denuncias variación trimestral"/>
    <s v="https://analytics.zoho.com/open-view/2395394000008633066?ZOHO_CRITERIA=%22Trasposicion_27.6%22.%22Cod_comuna%22%3D5703"/>
    <x v="0"/>
    <s v="#1774B5370"/>
  </r>
  <r>
    <n v="617"/>
    <x v="0"/>
    <x v="0"/>
    <s v="Mujeres"/>
    <n v="6101"/>
    <x v="4"/>
    <x v="0"/>
    <x v="0"/>
    <x v="250"/>
    <x v="0"/>
    <x v="8"/>
    <s v="Periodo 2005-2021"/>
    <s v="Porcentaje"/>
    <s v="Centro de Estudios y Análisis del Delito (CEAD) de la Subsecretaría de Prevención del Delito"/>
    <s v="Variación Trimestral de Detenciones (%) por Violencia Intrafamiliar en Rancagua para el Periodo 2005-2021."/>
    <s v="Gráfico que muestra la variación trimestral de Detenciones (%) por Violencia Intrafamiliar en Rancagua según datos recopilados desde el Centro de Estudios y Análisis del Delito durante el Periodo 2005-2021."/>
    <s v="Gráfico de Evolución"/>
    <s v="Rancagua comunal delitos género violencia hacia mujer mujeres víctimas intrafamiliar familiar detenciones variación trimestral"/>
    <s v="https://analytics.zoho.com/open-view/2395394000007126218?ZOHO_CRITERIA=%22Trasposicion_27.5%22.%22Cod_Comuna%22%3D6101"/>
    <x v="0"/>
    <s v="#1774B9841"/>
  </r>
  <r>
    <n v="618"/>
    <x v="0"/>
    <x v="0"/>
    <s v="Mujeres"/>
    <n v="13104"/>
    <x v="3"/>
    <x v="1"/>
    <x v="0"/>
    <x v="258"/>
    <x v="0"/>
    <x v="17"/>
    <s v="Periodo 2008-2020"/>
    <s v="Tasa"/>
    <s v="Centro de Estudios y Análisis del Delito (CEAD) de la Subsecretaría de Prevención del Delito"/>
    <s v="Tasa de Denuncias por Violación en Conchalí para el Periodo 2008-2020."/>
    <s v="Gráfico que muestra la Tasa de Denuncias por Violación por cada 100 mil habitantes en Conchalí según datos recolectados y calculados por al Subsecretaría de Prevención del Delito para el Periodo 2008-2020."/>
    <s v="Gráfico de Evolución"/>
    <s v="Conchalí comunal delitos género violación mujer mujeres víctimas denuncias evolución tasa 100 mil habitantes"/>
    <s v="https://analytics.zoho.com/open-view/2395394000006843824?ZOHO_CRITERIA=%22Localiza%20CL%22.%22Codcom%22%3D13104"/>
    <x v="0"/>
    <s v="#1774B1927"/>
  </r>
  <r>
    <n v="619"/>
    <x v="0"/>
    <x v="0"/>
    <s v="Mujeres"/>
    <n v="16102"/>
    <x v="2"/>
    <x v="1"/>
    <x v="0"/>
    <x v="111"/>
    <x v="0"/>
    <x v="3"/>
    <s v="Periodo 2008-2020"/>
    <s v="Número de Aprehensiones"/>
    <s v="Centro de Estudios y Análisis del Delito (CEAD) de la Subsecretaría de Prevención del Delito"/>
    <s v="Frecuencia de Frecuencia Aprehensiones por Violación en Bulnes para el Periodo 2008-2020"/>
    <s v="Gráfico que muestra la frecuencia de Aprehensiones por Violación en Bulnes según datos recopilados desde el Subsecretaria de Prevención del Delito durante el Periodo 2008-2020."/>
    <s v="Gráfico de Evolución"/>
    <s v="Bulnes comunal delitos género violación mujer mujeres víctimas aprehensiones"/>
    <s v="https://analytics.zoho.com/open-view/2395394000006792514?ZOHO_CRITERIA=%22Localiza%20CL%22.%22Codcom%22%3D16102"/>
    <x v="0"/>
    <s v="#1774B3172"/>
  </r>
  <r>
    <n v="620"/>
    <x v="0"/>
    <x v="0"/>
    <s v="Mujeres"/>
    <n v="13105"/>
    <x v="4"/>
    <x v="1"/>
    <x v="0"/>
    <x v="190"/>
    <x v="0"/>
    <x v="8"/>
    <s v="Periodo 2008-2020"/>
    <s v="Porcentaje "/>
    <s v="Centro de Estudios y Análisis del Delito (CEAD) de la Subsecretaría de Prevención del Delito"/>
    <s v="Variación Trimestral de Detenciones (%) por Violación en El Bosque para el Periodo 2008-2020"/>
    <s v="Gráfico que muestra la variación trimestral de Detenciones (%) por Violaciones en El Bosque según datos recopilados desde la Subsecretaria de Prevención del Delito durante el Periodo 2008-2020."/>
    <s v="Gráfico de Evolución"/>
    <s v="El Bosque comunal delitos género violación mujer mujeres víctimas detenciones variación trimestral"/>
    <s v="https://analytics.zoho.com/open-view/2395394000008633106?ZOHO_CRITERIA=%22Trasposicion_27.6%22.%22Cod_comuna%22%3D13105"/>
    <x v="0"/>
    <s v="#1774B5874"/>
  </r>
  <r>
    <n v="621"/>
    <x v="0"/>
    <x v="0"/>
    <s v="Mujeres"/>
    <n v="7106"/>
    <x v="4"/>
    <x v="1"/>
    <x v="0"/>
    <x v="291"/>
    <x v="0"/>
    <x v="6"/>
    <s v="Periodo 2008-2020"/>
    <s v="Tasa"/>
    <s v="Centro de Estudios y Análisis del Delito (CEAD) de la Subsecretaría de Prevención del Delito"/>
    <s v="Tasa de Detenciones por Violación en Pelarco para el Periodo 2008-2020."/>
    <s v="Gráfico que muestra la Tasa de Detenciones por Violación por cada 100 mil habitantes en Pelarco según datos recolectados y calculados por al Subsecretaría de Prevención del Delito para el Periodo 2008-2020."/>
    <s v="Gráfico de Evolución"/>
    <s v="Pelarco comunal delitos género violación mujer mujeres víctimas detenciones evolución tasa 100 mil habitantes"/>
    <s v="https://analytics.zoho.com/open-view/2395394000006843853?ZOHO_CRITERIA=%22Localiza%20CL%22.%22Codcom%22%3D7106"/>
    <x v="0"/>
    <s v="#1774B2097"/>
  </r>
  <r>
    <n v="622"/>
    <x v="0"/>
    <x v="0"/>
    <s v="Mujeres"/>
    <n v="2302"/>
    <x v="2"/>
    <x v="0"/>
    <x v="0"/>
    <x v="103"/>
    <x v="0"/>
    <x v="11"/>
    <s v="Periodo 2005-2021"/>
    <s v="Porcentaje"/>
    <s v="Centro de Estudios y Análisis del Delito (CEAD) de la Subsecretaría de Prevención del Delito"/>
    <s v="Variación Trimestral de Aprehensiones (%) por Violencia Intrafamiliar en María Elena para el Periodo 2005-2021."/>
    <s v="Gráfico que muestra la variación trimestral de Aprehensiones (%) por Violencia Intrafamiliar en María Elena  según datos recopilados desde el Centro de Estudios y Análisis del Delito durante el Periodo 2005-2021."/>
    <s v="Gráfico de Evolución"/>
    <s v="María Elena comunal delitos género violencia hacia mujer mujeres víctimas intrafamiliar familiar aprehensiones variación trimestral"/>
    <s v="https://analytics.zoho.com/open-view/2395394000007123879?ZOHO_CRITERIA=%22Trasposicion_27.5%22.%22Cod_Comuna%22%3D2302"/>
    <x v="0"/>
    <s v="#1774B8751"/>
  </r>
  <r>
    <n v="623"/>
    <x v="0"/>
    <x v="0"/>
    <s v="Mujeres"/>
    <n v="8111"/>
    <x v="0"/>
    <x v="1"/>
    <x v="0"/>
    <x v="194"/>
    <x v="0"/>
    <x v="10"/>
    <s v="Periodo 2008-2020"/>
    <s v="Tasa"/>
    <s v="Centro de Estudios y Análisis del Delito (CEAD) de la Subsecretaría de Prevención del Delito"/>
    <s v="Tasa de Aprehensiones, Casos Policiales, Denuncias y Detenciones por Violación en Tomé para el Periodo 2008-2020."/>
    <s v="Gráfico que muestra la Tasa de Aprehensiones, Casos Policiales, Denuncias y Detenciones por Violación por cada 100 mil habitantes en Tomé según datos recolectados y calculados por al Subsecretaría de Prevención del Delito para el Periodo 2008-2020."/>
    <s v="Gráfico de Evolución"/>
    <s v="Tomé comunal delitos género violación mujer mujeres víctimas aprehensiones casos policiales denuncias detenciones evolución tasa 100 mil habitantes"/>
    <s v="https://analytics.zoho.com/open-view/2395394000006850626?ZOHO_CRITERIA=%22Localiza%20CL%22.%22Codcom%22%3D8111"/>
    <x v="0"/>
    <s v="#1774B2462"/>
  </r>
  <r>
    <n v="624"/>
    <x v="0"/>
    <x v="0"/>
    <s v="Mujeres"/>
    <n v="16303"/>
    <x v="4"/>
    <x v="1"/>
    <x v="0"/>
    <x v="172"/>
    <x v="0"/>
    <x v="6"/>
    <s v="Periodo 2008-2020"/>
    <s v="Tasa"/>
    <s v="Centro de Estudios y Análisis del Delito (CEAD) de la Subsecretaría de Prevención del Delito"/>
    <s v="Tasa de Detenciones por Violación en Ñiquén para el Periodo 2008-2020."/>
    <s v="Gráfico que muestra la Tasa de Detenciones por Violación por cada 100 mil habitantes en Ñiquén según datos recolectados y calculados por al Subsecretaría de Prevención del Delito para el Periodo 2008-2020."/>
    <s v="Gráfico de Evolución"/>
    <s v="Ñiquén comunal delitos género violación mujer mujeres víctimas detenciones evolución tasa 100 mil habitantes"/>
    <s v="https://analytics.zoho.com/open-view/2395394000006843853?ZOHO_CRITERIA=%22Localiza%20CL%22.%22Codcom%22%3D16303"/>
    <x v="0"/>
    <s v="#1774B2162"/>
  </r>
  <r>
    <n v="625"/>
    <x v="0"/>
    <x v="0"/>
    <s v="Mujeres"/>
    <n v="5702"/>
    <x v="2"/>
    <x v="1"/>
    <x v="0"/>
    <x v="182"/>
    <x v="0"/>
    <x v="19"/>
    <s v="Periodo 2008-2020"/>
    <s v="Tasa"/>
    <s v="Centro de Estudios y Análisis del Delito (CEAD) de la Subsecretaría de Prevención del Delito"/>
    <s v="Tasa de Aprehensiones por Violación en Catemu para el Periodo 2008-2020."/>
    <s v="Gráfico que muestra la Tasa de Aprehensiones por Violación por cada 100 mil habitantes en Catemu según datos recolectados y calculados por al Subsecretaría de Prevención del Delito para el Periodo 2008-2020."/>
    <s v="Gráfico de Evolución"/>
    <s v="Catemu comunal delitos género violación mujer mujeres víctimas aprehensiones evolución tasa 100 mil habitantes"/>
    <s v="https://analytics.zoho.com/open-view/2395394000006843662?ZOHO_CRITERIA=%22Localiza%20CL%22.%22Codcom%22%3D5702"/>
    <x v="0"/>
    <s v="#1774B1054"/>
  </r>
  <r>
    <n v="626"/>
    <x v="0"/>
    <x v="0"/>
    <s v="Mujeres"/>
    <n v="13125"/>
    <x v="2"/>
    <x v="1"/>
    <x v="0"/>
    <x v="216"/>
    <x v="0"/>
    <x v="11"/>
    <s v="Periodo 2008-2020"/>
    <s v="Porcentaje"/>
    <s v="Centro de Estudios y Análisis del Delito (CEAD) de la Subsecretaría de Prevención del Delito"/>
    <s v="Variación Trimestral de Aprehensiones (%) por Violación en Quilicura para el Periodo 2008-2020"/>
    <s v="Gráfico que muestra la variación trimestral de Aprehensiones (%) por Violaciones en Quilicura según datos recopilados desde la Subsecretaria de Prevención del Delito durante el Periodo 2008-2020."/>
    <s v="Gráfico de Evolución"/>
    <s v="Quilicura comunal delitos género violación mujer mujeres víctimas aprehensiones variación trimestral"/>
    <s v="https://analytics.zoho.com/open-view/2395394000008632943?ZOHO_CRITERIA=%22Trasposicion_27.6%22.%22Cod_comuna%22%3D13125"/>
    <x v="0"/>
    <s v="#1774B4926"/>
  </r>
  <r>
    <n v="627"/>
    <x v="0"/>
    <x v="0"/>
    <s v="Mujeres"/>
    <n v="13107"/>
    <x v="6"/>
    <x v="1"/>
    <x v="0"/>
    <x v="256"/>
    <x v="0"/>
    <x v="18"/>
    <s v="Periodo 2008-2020"/>
    <s v="Tasa"/>
    <s v="Centro de Estudios y Análisis del Delito (CEAD) de la Subsecretaría de Prevención del Delito"/>
    <s v="Tasa de Casos Policiales por Violación en Huechuraba para el Periodo 2008-2020."/>
    <s v="Gráfico que muestra la Tasa de Casos Policiales por Violación por cada 100 mil habitantes en Huechuraba según datos recolectados y calculados por al Subsecretaría de Prevención del Delito para el Periodo 2008-2020."/>
    <s v="Gráfico de Evolución"/>
    <s v="Huechuraba comunal delitos género violación mujer mujeres víctimas casos policiales evolución tasa 100 mil habitantes"/>
    <s v="https://analytics.zoho.com/open-view/2395394000006843792?ZOHO_CRITERIA=%22Localiza%20CL%22.%22Codcom%22%3D13107"/>
    <x v="0"/>
    <s v="#1774B1591"/>
  </r>
  <r>
    <n v="628"/>
    <x v="0"/>
    <x v="0"/>
    <s v="Mujeres"/>
    <n v="8205"/>
    <x v="6"/>
    <x v="1"/>
    <x v="0"/>
    <x v="40"/>
    <x v="0"/>
    <x v="12"/>
    <s v="Periodo 2008-2020"/>
    <s v="Porcentaje "/>
    <s v="Centro de Estudios y Análisis del Delito (CEAD) de la Subsecretaría de Prevención del Delito"/>
    <s v="Variación Trimestral de Casos Policiales (%) por Violación en Curanilahue para el Periodo 2008-2020"/>
    <s v="Gráfico que muestra la variación trimestral de Casos Policiales (%) por Violaciones en Curanilahue según datos recopilados desde la Subsecretaria de Prevención del Delito durante el Periodo 2008-2020."/>
    <s v="Gráfico de Evolución"/>
    <s v="Curanilahue comunal delitos género violación mujer mujeres víctimas casos policiales variación trimestral"/>
    <s v="https://analytics.zoho.com/open-view/2395394000008633026?ZOHO_CRITERIA=%22Trasposicion_27.6%22.%22Cod_comuna%22%3D8205"/>
    <x v="0"/>
    <s v="#1774B5121"/>
  </r>
  <r>
    <n v="629"/>
    <x v="0"/>
    <x v="0"/>
    <s v="Mujeres"/>
    <n v="9118"/>
    <x v="4"/>
    <x v="1"/>
    <x v="0"/>
    <x v="247"/>
    <x v="0"/>
    <x v="5"/>
    <s v="Periodo 2008-2020"/>
    <s v="Número de Detenciones"/>
    <s v="Centro de Estudios y Análisis del Delito (CEAD) de la Subsecretaría de Prevención del Delito"/>
    <s v="Frecuencia de Frecuencia Detenciones por Violación en Toltén para el Periodo 2008-2020"/>
    <s v="Gráfico que muestra la frecuencia de Detenciones por Violación en Toltén según datos recopilados desde el Subsecretaria de Prevención del Delito durante el Periodo 2008-2020."/>
    <s v="Gráfico de Evolución"/>
    <s v="Toltén comunal delitos género violación mujer mujeres víctimas detenciones"/>
    <s v="https://analytics.zoho.com/open-view/2395394000006792637?ZOHO_CRITERIA=%22Localiza%20CL%22.%22Codcom%22%3D9118"/>
    <x v="0"/>
    <s v="#1774B4206"/>
  </r>
  <r>
    <n v="630"/>
    <x v="0"/>
    <x v="0"/>
    <s v="Mujeres"/>
    <n v="5506"/>
    <x v="2"/>
    <x v="0"/>
    <x v="0"/>
    <x v="177"/>
    <x v="0"/>
    <x v="3"/>
    <s v="Periodo 2005-2021"/>
    <s v="Número de Aprehensiones"/>
    <s v="Centro de Estudios y Análisis del Delito (CEAD) de la Subsecretaría de Prevención del Delito"/>
    <s v="Frecuencia de Aprehensiones por Violencia Intrafamiliar en Nogales para el Periodo 2005-2021"/>
    <s v="Gráfico que muestra la frecuencia de Aprehensiones por Violencia Intrafamiliar en Nogales según datos recopilados desde el Centro de Estudios y Análsis del Delito durante el Periodo 2005-2021."/>
    <s v="Gráfico de Evolución"/>
    <s v="Nogales comunal delitos género violencia hacia mujer mujeres víctimas intrafamiliar familiar aprehensiones comuna"/>
    <s v="https://analytics.zoho.com/open-view/2395394000007123378?ZOHO_CRITERIA=%22Trasposicion_27.5%22.%22Cod_Comuna%22%3D5506"/>
    <x v="0"/>
    <s v="#1774B7081"/>
  </r>
  <r>
    <n v="631"/>
    <x v="0"/>
    <x v="0"/>
    <s v="Mujeres"/>
    <n v="13"/>
    <x v="11"/>
    <x v="5"/>
    <x v="1"/>
    <x v="13"/>
    <x v="0"/>
    <x v="52"/>
    <s v="Periodo 2013-2019"/>
    <s v="Número de Sentencias"/>
    <s v="Poder Judicial"/>
    <s v="Sentencias Dictadas por Delitos Vinculados a la Mujer por Juzgado de Garantía en la Región Metropolitana durante el Periodo 2013-2019"/>
    <s v="El gráfico muestra la evolución anual de la frecuencia de Sentencias Dictadas por Delitos Vinculados a la Mujer por Juzgado de Garantía en la Región Metropolitana durante el Periodo 2013-2019 de acuerdo a datos provenientes del Poder Judicial de Chile."/>
    <s v="Gráfico de Evolución"/>
    <s v="sociedad delincuencia delitos frecuencia sentencias juzgado garantía mujer violencia metropolitana"/>
    <s v="https://analytics.zoho.com/open-view/2395394000007130196?ZOHO_CRITERIA=%22Localiza%20CL%22.%22Codreg%22%3D13"/>
    <x v="0"/>
    <s v="#1774B395"/>
  </r>
  <r>
    <n v="632"/>
    <x v="0"/>
    <x v="0"/>
    <s v="Mujeres"/>
    <n v="6111"/>
    <x v="7"/>
    <x v="2"/>
    <x v="0"/>
    <x v="292"/>
    <x v="0"/>
    <x v="16"/>
    <s v="Años 2012, 2017 y 2020"/>
    <s v="Número de Casos"/>
    <s v="Centro de Estudios y Análisis del Delito (CEAD) e Instituto Nacional de Estadísticas (INE)"/>
    <s v="Frecuencia según ocurrencia de Violencia Económica en Olivar para los años 2012, 2017 y 2020."/>
    <s v="Gráfico que muestra la Frecuencia según ocurrencia de Violencia Económica en Olivar los años 2012, 2017 y 2020 según datos de las encuestas ENVIF-VCM realizadas por el Instituto Nacional de Estadísticas (INE) y el Centro de Estudios y Análisis del Delito (CEAD)."/>
    <s v="Gráfico de Evolución"/>
    <s v="Olivar comunal violencia económica intrafamiliar vif mujeres mujer encuesta envif cead ine víctima padecer sufrir"/>
    <s v="https://analytics.zoho.com/open-view/2395394000007264102?ZOHO_CRITERIA=%22Trasposicion_27.9%22.%22C%C3%B3digo%20Comuna%22%3D6111"/>
    <x v="0"/>
    <s v="#1774B11031"/>
  </r>
  <r>
    <n v="633"/>
    <x v="0"/>
    <x v="0"/>
    <s v="Mujeres"/>
    <n v="10201"/>
    <x v="5"/>
    <x v="2"/>
    <x v="0"/>
    <x v="147"/>
    <x v="1"/>
    <x v="59"/>
    <s v="Años 2012, 2017 y 2020"/>
    <s v="Porcentaje"/>
    <s v="Centro de Estudios y Análisis del Delito (CEAD) e Instituto Nacional de Estadísticas (INE)"/>
    <s v="Proporción de Casos de Violencia Económica por rango etario de la víctima en Castro para los años 2012, 2017 y 2020."/>
    <s v="Gráfico que muestra la Proporción de Casos de Violencia Económica por rango etario en Castro para los años 2012, 2017 y 2020 según datos de las encuestas ENVIF-VCM realizadas por el Instituto Nacional de Estadísticas (INE) y el Centro de Estudios y Análisis del Delito (CEAD)."/>
    <s v="Gráfico"/>
    <s v="Castro comunal violencia económica intrafamiliar vif mujeres mujer encuesta envif cead ine edad rango etario"/>
    <s v="https://analytics.zoho.com/open-view/2395394000007264280?ZOHO_CRITERIA=%22Trasposicion_27.9%22.%22C%C3%B3digo%20Comuna%22%3D10201"/>
    <x v="0"/>
    <s v="#1774B10900"/>
  </r>
  <r>
    <n v="634"/>
    <x v="0"/>
    <x v="0"/>
    <s v="Mujeres"/>
    <n v="13601"/>
    <x v="6"/>
    <x v="0"/>
    <x v="0"/>
    <x v="289"/>
    <x v="0"/>
    <x v="13"/>
    <s v="Periodo 2005-2021"/>
    <s v="Número de Casos Policiales"/>
    <s v="Centro de Estudios y Análisis del Delito (CEAD) de la Subsecretaría de Prevención del Delito"/>
    <s v="Frecuencia de Casos Policiales por Violencia Intrafamiliar en Talagante para el Periodo 2005-2021."/>
    <s v="Gráfico que muestra la frecuencia de Casos Policiales por Violencia Intrafamiliar en Talagante según datos recopilados desde el Centro de Estudios y Análsis del Delito durante el Periodo 2005-2021."/>
    <s v="Gráfico de Evolución"/>
    <s v="Talagante comunal delitos género violencia hacia mujer mujeres víctimas intrafamiliar familiar casos policiales comuna"/>
    <s v="https://analytics.zoho.com/open-view/2395394000007123412?ZOHO_CRITERIA=%22Trasposicion_27.5%22.%22Cod_Comuna%22%3D13601"/>
    <x v="0"/>
    <s v="#1774B7685"/>
  </r>
  <r>
    <n v="635"/>
    <x v="0"/>
    <x v="0"/>
    <s v="Mujeres"/>
    <n v="6112"/>
    <x v="0"/>
    <x v="1"/>
    <x v="0"/>
    <x v="35"/>
    <x v="0"/>
    <x v="2"/>
    <s v="Periodo 2008-2020"/>
    <s v="Porcentaje "/>
    <s v="Centro de Estudios y Análisis del Delito (CEAD) de la Subsecretaría de Prevención del Delito"/>
    <s v="Variación Trimestral de Aprehensiones, Casos policiales, Denuncias y Detenciones (%) por Violación en Peumo para el Periodo 2008-2020"/>
    <s v="Gráfico que muestra la variación trimestral de Aprehensiones, Casos Policiales, Denuncias y Detenciones (%) por Violaciones en Peumo según datos recopilados desde la Subsecretaria de Prevención del Delito durante el Periodo 2008-2020."/>
    <s v="Gráfico de Evolución"/>
    <s v="Peumo comunal delitos género violación mujer mujeres víctimas aprehensiones casos policiales denuncias detenciones variación trimestral"/>
    <s v="https://analytics.zoho.com/open-view/2395394000008633146?ZOHO_CRITERIA=%22Trasposicion_27.6%22.%22Cod_comuna%22%3D6112"/>
    <x v="0"/>
    <s v="#1774B6022"/>
  </r>
  <r>
    <n v="636"/>
    <x v="0"/>
    <x v="0"/>
    <s v="Mujeres"/>
    <n v="6203"/>
    <x v="6"/>
    <x v="1"/>
    <x v="0"/>
    <x v="207"/>
    <x v="0"/>
    <x v="18"/>
    <s v="Periodo 2008-2020"/>
    <s v="Tasa"/>
    <s v="Centro de Estudios y Análisis del Delito (CEAD) de la Subsecretaría de Prevención del Delito"/>
    <s v="Tasa de Casos Policiales por Violación en Litueche para el Periodo 2008-2020."/>
    <s v="Gráfico que muestra la Tasa de Casos Policiales por Violación por cada 100 mil habitantes en Litueche según datos recolectados y calculados por al Subsecretaría de Prevención del Delito para el Periodo 2008-2020."/>
    <s v="Gráfico de Evolución"/>
    <s v="Litueche comunal delitos género violación mujer mujeres víctimas casos policiales evolución tasa 100 mil habitantes"/>
    <s v="https://analytics.zoho.com/open-view/2395394000006843792?ZOHO_CRITERIA=%22Localiza%20CL%22.%22Codcom%22%3D6203"/>
    <x v="0"/>
    <s v="#1774B1409"/>
  </r>
  <r>
    <n v="637"/>
    <x v="0"/>
    <x v="0"/>
    <s v="Mujeres"/>
    <n v="13117"/>
    <x v="4"/>
    <x v="1"/>
    <x v="0"/>
    <x v="238"/>
    <x v="0"/>
    <x v="8"/>
    <s v="Periodo 2008-2020"/>
    <s v="Porcentaje "/>
    <s v="Centro de Estudios y Análisis del Delito (CEAD) de la Subsecretaría de Prevención del Delito"/>
    <s v="Variación Trimestral de Detenciones (%) por Violación en Lo Prado para el Periodo 2008-2020"/>
    <s v="Gráfico que muestra la variación trimestral de Detenciones (%) por Violaciones en Lo Prado según datos recopilados desde la Subsecretaria de Prevención del Delito durante el Periodo 2008-2020."/>
    <s v="Gráfico de Evolución"/>
    <s v="Lo Prado comunal delitos género violación mujer mujeres víctimas detenciones variación trimestral"/>
    <s v="https://analytics.zoho.com/open-view/2395394000008633106?ZOHO_CRITERIA=%22Trasposicion_27.6%22.%22Cod_comuna%22%3D13117"/>
    <x v="0"/>
    <s v="#1774B5886"/>
  </r>
  <r>
    <n v="638"/>
    <x v="0"/>
    <x v="0"/>
    <s v="Mujeres"/>
    <n v="13117"/>
    <x v="3"/>
    <x v="1"/>
    <x v="0"/>
    <x v="238"/>
    <x v="0"/>
    <x v="17"/>
    <s v="Periodo 2008-2020"/>
    <s v="Tasa"/>
    <s v="Centro de Estudios y Análisis del Delito (CEAD) de la Subsecretaría de Prevención del Delito"/>
    <s v="Tasa de Denuncias por Violación en Lo Prado para el Periodo 2008-2020."/>
    <s v="Gráfico que muestra la Tasa de Denuncias por Violación por cada 100 mil habitantes en Lo Prado según datos recolectados y calculados por al Subsecretaría de Prevención del Delito para el Periodo 2008-2020."/>
    <s v="Gráfico de Evolución"/>
    <s v="Lo Prado comunal delitos género violación mujer mujeres víctimas denuncias evolución tasa 100 mil habitantes"/>
    <s v="https://analytics.zoho.com/open-view/2395394000006843824?ZOHO_CRITERIA=%22Localiza%20CL%22.%22Codcom%22%3D13117"/>
    <x v="0"/>
    <s v="#1774B1940"/>
  </r>
  <r>
    <n v="639"/>
    <x v="0"/>
    <x v="0"/>
    <s v="Mujeres"/>
    <n v="14203"/>
    <x v="2"/>
    <x v="0"/>
    <x v="0"/>
    <x v="193"/>
    <x v="0"/>
    <x v="11"/>
    <s v="Periodo 2005-2021"/>
    <s v="Porcentaje"/>
    <s v="Centro de Estudios y Análisis del Delito (CEAD) de la Subsecretaría de Prevención del Delito"/>
    <s v="Variación Trimestral de Aprehensiones (%) por Violencia Intrafamiliar en Lago Ranco para el Periodo 2005-2021."/>
    <s v="Gráfico que muestra la variación trimestral de Aprehensiones (%) por Violencia Intrafamiliar en Lago Ranco  según datos recopilados desde el Centro de Estudios y Análisis del Delito durante el Periodo 2005-2021."/>
    <s v="Gráfico de Evolución"/>
    <s v="Lago Ranco comunal delitos género violencia hacia mujer mujeres víctimas intrafamiliar familiar aprehensiones variación trimestral"/>
    <s v="https://analytics.zoho.com/open-view/2395394000007123879?ZOHO_CRITERIA=%22Trasposicion_27.5%22.%22Cod_Comuna%22%3D14203"/>
    <x v="0"/>
    <s v="#1774B9071"/>
  </r>
  <r>
    <n v="640"/>
    <x v="0"/>
    <x v="0"/>
    <s v="Mujeres"/>
    <n v="13109"/>
    <x v="5"/>
    <x v="2"/>
    <x v="0"/>
    <x v="145"/>
    <x v="0"/>
    <x v="7"/>
    <s v="Años 2012, 2017 y 2020"/>
    <s v="Número de Casos"/>
    <s v="Centro de Estudios y Análisis del Delito (CEAD) e Instituto Nacional de Estadísticas (INE)"/>
    <s v="Frecuencia de Casos de Violencia Económica y Variación Anual en La Cisterna para los años 2012, 2017 y 2020."/>
    <s v="Gráfico que muestra la Frecuencia de Casos de Violencia Económica por año en La Cisterna para los años 2012, 2017 y 2020 según datos de las encuestas ENVIF-VCM realizadas por el Instituto Nacional de Estadísticas (INE) y el Centro de Estudios y Análisis del Delito (CEAD)."/>
    <s v="Gráfico de Evolución"/>
    <s v="La Cisterna comunal violencia económica intrafamiliar vif mujeres mujer encuesta envif cead ine evolución variación anual"/>
    <s v="https://analytics.zoho.com/open-view/2395394000007264522?ZOHO_CRITERIA=%22Trasposicion_27.9%22.%22C%C3%B3digo%20Comuna%22%3D13109"/>
    <x v="0"/>
    <s v="#1774B10740"/>
  </r>
  <r>
    <n v="641"/>
    <x v="0"/>
    <x v="0"/>
    <s v="Mujeres"/>
    <n v="8313"/>
    <x v="0"/>
    <x v="1"/>
    <x v="0"/>
    <x v="200"/>
    <x v="0"/>
    <x v="10"/>
    <s v="Periodo 2008-2020"/>
    <s v="Tasa"/>
    <s v="Centro de Estudios y Análisis del Delito (CEAD) de la Subsecretaría de Prevención del Delito"/>
    <s v="Tasa de Aprehensiones, Casos Policiales, Denuncias y Detenciones por Violación en Yumbel para el Periodo 2008-2020."/>
    <s v="Gráfico que muestra la Tasa de Aprehensiones, Casos Policiales, Denuncias y Detenciones por Violación por cada 100 mil habitantes en Yumbel según datos recolectados y calculados por al Subsecretaría de Prevención del Delito para el Periodo 2008-2020."/>
    <s v="Gráfico de Evolución"/>
    <s v="Yumbel comunal delitos género violación mujer mujeres víctimas aprehensiones casos policiales denuncias detenciones evolución tasa 100 mil habitantes"/>
    <s v="https://analytics.zoho.com/open-view/2395394000006850626?ZOHO_CRITERIA=%22Localiza%20CL%22.%22Codcom%22%3D8313"/>
    <x v="0"/>
    <s v="#1774B2483"/>
  </r>
  <r>
    <n v="642"/>
    <x v="0"/>
    <x v="0"/>
    <s v="Mujeres"/>
    <n v="10104"/>
    <x v="7"/>
    <x v="2"/>
    <x v="0"/>
    <x v="15"/>
    <x v="0"/>
    <x v="16"/>
    <s v="Años 2012, 2017 y 2020"/>
    <s v="Número de Casos"/>
    <s v="Centro de Estudios y Análisis del Delito (CEAD) e Instituto Nacional de Estadísticas (INE)"/>
    <s v="Frecuencia según ocurrencia de Violencia Económica en Fresia para los años 2012, 2017 y 2020."/>
    <s v="Gráfico que muestra la Frecuencia según ocurrencia de Violencia Económica en Fresia los años 2012, 2017 y 2020 según datos de las encuestas ENVIF-VCM realizadas por el Instituto Nacional de Estadísticas (INE) y el Centro de Estudios y Análisis del Delito (CEAD)."/>
    <s v="Gráfico de Evolución"/>
    <s v="Fresia comunal violencia económica intrafamiliar vif mujeres mujer encuesta envif cead ine víctima padecer sufrir"/>
    <s v="https://analytics.zoho.com/open-view/2395394000007264102?ZOHO_CRITERIA=%22Trasposicion_27.9%22.%22C%C3%B3digo%20Comuna%22%3D10104"/>
    <x v="0"/>
    <s v="#1774B11122"/>
  </r>
  <r>
    <n v="643"/>
    <x v="0"/>
    <x v="0"/>
    <s v="Mujeres"/>
    <n v="7407"/>
    <x v="3"/>
    <x v="1"/>
    <x v="0"/>
    <x v="33"/>
    <x v="0"/>
    <x v="17"/>
    <s v="Periodo 2008-2020"/>
    <s v="Tasa"/>
    <s v="Centro de Estudios y Análisis del Delito (CEAD) de la Subsecretaría de Prevención del Delito"/>
    <s v="Tasa de Denuncias por Violación en Villa Alegre para el Periodo 2008-2020."/>
    <s v="Gráfico que muestra la Tasa de Denuncias por Violación por cada 100 mil habitantes en Villa Alegre según datos recolectados y calculados por al Subsecretaría de Prevención del Delito para el Periodo 2008-2020."/>
    <s v="Gráfico de Evolución"/>
    <s v="Villa Alegre comunal delitos género violación mujer mujeres víctimas denuncias evolución tasa 100 mil habitantes"/>
    <s v="https://analytics.zoho.com/open-view/2395394000006843824?ZOHO_CRITERIA=%22Localiza%20CL%22.%22Codcom%22%3D7407"/>
    <x v="0"/>
    <s v="#1774B1791"/>
  </r>
  <r>
    <n v="644"/>
    <x v="0"/>
    <x v="0"/>
    <s v="Mujeres"/>
    <n v="16305"/>
    <x v="2"/>
    <x v="1"/>
    <x v="0"/>
    <x v="293"/>
    <x v="0"/>
    <x v="19"/>
    <s v="Periodo 2008-2020"/>
    <s v="Tasa"/>
    <s v="Centro de Estudios y Análisis del Delito (CEAD) de la Subsecretaría de Prevención del Delito"/>
    <s v="Tasa de Aprehensiones por Violación en San Nicolás para el Periodo 2008-2020."/>
    <s v="Gráfico que muestra la Tasa de Aprehensiones por Violación por cada 100 mil habitantes en San Nicolás según datos recolectados y calculados por al Subsecretaría de Prevención del Delito para el Periodo 2008-2020."/>
    <s v="Gráfico de Evolución"/>
    <s v="San Nicolás comunal delitos género violación mujer mujeres víctimas aprehensiones evolución tasa 100 mil habitantes"/>
    <s v="https://analytics.zoho.com/open-view/2395394000006843662?ZOHO_CRITERIA=%22Localiza%20CL%22.%22Codcom%22%3D16305"/>
    <x v="0"/>
    <s v="#1774B1173"/>
  </r>
  <r>
    <n v="645"/>
    <x v="0"/>
    <x v="0"/>
    <s v="Mujeres"/>
    <n v="6110"/>
    <x v="4"/>
    <x v="1"/>
    <x v="0"/>
    <x v="278"/>
    <x v="0"/>
    <x v="5"/>
    <s v="Periodo 2008-2020"/>
    <s v="Número de Detenciones"/>
    <s v="Centro de Estudios y Análisis del Delito (CEAD) de la Subsecretaría de Prevención del Delito"/>
    <s v="Frecuencia de Frecuencia Detenciones por Violación en Mostazal para el Periodo 2008-2020"/>
    <s v="Gráfico que muestra la frecuencia de Detenciones por Violación en Mostazal según datos recopilados desde el Subsecretaria de Prevención del Delito durante el Periodo 2008-2020."/>
    <s v="Gráfico de Evolución"/>
    <s v="Mostazal comunal delitos género violación mujer mujeres víctimas detenciones"/>
    <s v="https://analytics.zoho.com/open-view/2395394000006792637?ZOHO_CRITERIA=%22Localiza%20CL%22.%22Codcom%22%3D6110"/>
    <x v="0"/>
    <s v="#1774B4085"/>
  </r>
  <r>
    <n v="646"/>
    <x v="0"/>
    <x v="0"/>
    <s v="Mujeres"/>
    <n v="8303"/>
    <x v="4"/>
    <x v="1"/>
    <x v="0"/>
    <x v="286"/>
    <x v="0"/>
    <x v="6"/>
    <s v="Periodo 2008-2020"/>
    <s v="Tasa"/>
    <s v="Centro de Estudios y Análisis del Delito (CEAD) de la Subsecretaría de Prevención del Delito"/>
    <s v="Tasa de Detenciones por Violación en Cabrero para el Periodo 2008-2020."/>
    <s v="Gráfico que muestra la Tasa de Detenciones por Violación por cada 100 mil habitantes en Cabrero según datos recolectados y calculados por al Subsecretaría de Prevención del Delito para el Periodo 2008-2020."/>
    <s v="Gráfico de Evolución"/>
    <s v="Cabrero comunal delitos género violación mujer mujeres víctimas detenciones evolución tasa 100 mil habitantes"/>
    <s v="https://analytics.zoho.com/open-view/2395394000006843853?ZOHO_CRITERIA=%22Localiza%20CL%22.%22Codcom%22%3D8303"/>
    <x v="0"/>
    <s v="#1774B2142"/>
  </r>
  <r>
    <n v="647"/>
    <x v="0"/>
    <x v="0"/>
    <s v="Mujeres"/>
    <n v="14104"/>
    <x v="6"/>
    <x v="0"/>
    <x v="0"/>
    <x v="104"/>
    <x v="0"/>
    <x v="13"/>
    <s v="Periodo 2005-2021"/>
    <s v="Número de Casos Policiales"/>
    <s v="Centro de Estudios y Análisis del Delito (CEAD) de la Subsecretaría de Prevención del Delito"/>
    <s v="Frecuencia de Casos Policiales por Violencia Intrafamiliar en Los Lagos para el Periodo 2005-2021."/>
    <s v="Gráfico que muestra la frecuencia de Casos Policiales por Violencia Intrafamiliar en Los Lagos según datos recopilados desde el Centro de Estudios y Análsis del Delito durante el Periodo 2005-2021."/>
    <s v="Gráfico de Evolución"/>
    <s v="Los Lagos comunal delitos género violencia hacia mujer mujeres víctimas intrafamiliar familiar casos policiales comuna"/>
    <s v="https://analytics.zoho.com/open-view/2395394000007123412?ZOHO_CRITERIA=%22Trasposicion_27.5%22.%22Cod_Comuna%22%3D14104"/>
    <x v="0"/>
    <s v="#1774B7693"/>
  </r>
  <r>
    <n v="648"/>
    <x v="0"/>
    <x v="0"/>
    <s v="Mujeres"/>
    <n v="7105"/>
    <x v="6"/>
    <x v="1"/>
    <x v="0"/>
    <x v="294"/>
    <x v="0"/>
    <x v="12"/>
    <s v="Periodo 2008-2020"/>
    <s v="Porcentaje "/>
    <s v="Centro de Estudios y Análisis del Delito (CEAD) de la Subsecretaría de Prevención del Delito"/>
    <s v="Variación Trimestral de Casos Policiales (%) por Violación en Maule para el Periodo 2008-2020"/>
    <s v="Gráfico que muestra la variación trimestral de Casos Policiales (%) por Violaciones en Maule según datos recopilados desde la Subsecretaria de Prevención del Delito durante el Periodo 2008-2020."/>
    <s v="Gráfico de Evolución"/>
    <s v="Maule comunal delitos género violación mujer mujeres víctimas casos policiales variación trimestral"/>
    <s v="https://analytics.zoho.com/open-view/2395394000008633026?ZOHO_CRITERIA=%22Trasposicion_27.6%22.%22Cod_comuna%22%3D7105"/>
    <x v="0"/>
    <s v="#1774B5079"/>
  </r>
  <r>
    <n v="649"/>
    <x v="0"/>
    <x v="0"/>
    <s v="Mujeres"/>
    <n v="13"/>
    <x v="3"/>
    <x v="1"/>
    <x v="1"/>
    <x v="13"/>
    <x v="0"/>
    <x v="4"/>
    <s v="Periodo 2008-2020"/>
    <s v="Porcentaje "/>
    <s v="Centro de Estudios y Análisis del Delito (CEAD) de la Subsecretaría de Prevención del Delito"/>
    <s v="Variación trimestral de Denuncias (%) por Violación en la Región Metropolitana, Periodo 2008-2020"/>
    <s v="Gráfico que muestra la variación trimestral de Denuncias (%) por Violaciones en la Región Metropolitana, según datos recopilados desde la Subsecretaria de Prevención del Delito durante el Periodo 2008-2020."/>
    <s v="Gráfico de Evolución"/>
    <s v="Región Metropolitana regional delitos género violación mujer mujeres víctimas denuncias variación trimestral"/>
    <s v="https://analytics.zoho.com/open-view/2395394000006794977?ZOHO_CRITERIA=%22Trasposicion_27.6%22.%22cod_region%22%3D13"/>
    <x v="0"/>
    <s v="#1774B2905"/>
  </r>
  <r>
    <n v="650"/>
    <x v="0"/>
    <x v="0"/>
    <s v="Mujeres"/>
    <n v="16102"/>
    <x v="2"/>
    <x v="0"/>
    <x v="0"/>
    <x v="111"/>
    <x v="0"/>
    <x v="3"/>
    <s v="Periodo 2005-2021"/>
    <s v="Número de Aprehensiones"/>
    <s v="Centro de Estudios y Análisis del Delito (CEAD) de la Subsecretaría de Prevención del Delito"/>
    <s v="Frecuencia de Aprehensiones por Violencia Intrafamiliar en Bulnes para el Periodo 2005-2021"/>
    <s v="Gráfico que muestra la frecuencia de Aprehensiones por Violencia Intrafamiliar en Bulnes según datos recopilados desde el Centro de Estudios y Análsis del Delito durante el Periodo 2005-2021."/>
    <s v="Gráfico de Evolución"/>
    <s v="Bulnes comunal delitos género violencia hacia mujer mujeres víctimas intrafamiliar familiar aprehensiones comuna"/>
    <s v="https://analytics.zoho.com/open-view/2395394000007123378?ZOHO_CRITERIA=%22Trasposicion_27.5%22.%22Cod_Comuna%22%3D16102"/>
    <x v="0"/>
    <s v="#1774B7195"/>
  </r>
  <r>
    <n v="651"/>
    <x v="0"/>
    <x v="0"/>
    <s v="Mujeres"/>
    <n v="12302"/>
    <x v="0"/>
    <x v="1"/>
    <x v="0"/>
    <x v="295"/>
    <x v="0"/>
    <x v="2"/>
    <s v="Periodo 2008-2020"/>
    <s v="Porcentaje "/>
    <s v="Centro de Estudios y Análisis del Delito (CEAD) de la Subsecretaría de Prevención del Delito"/>
    <s v="Variación Trimestral de Aprehensiones, Casos policiales, Denuncias y Detenciones (%) por Violación en Primavera para el Periodo 2008-2020"/>
    <s v="Gráfico que muestra la variación trimestral de Aprehensiones, Casos Policiales, Denuncias y Detenciones (%) por Violaciones en Primavera según datos recopilados desde la Subsecretaria de Prevención del Delito durante el Periodo 2008-2020."/>
    <s v="Gráfico de Evolución"/>
    <s v="Primavera comunal delitos género violación mujer mujeres víctimas aprehensiones casos policiales denuncias detenciones variación trimestral"/>
    <s v="https://analytics.zoho.com/open-view/2395394000008633146?ZOHO_CRITERIA=%22Trasposicion_27.6%22.%22Cod_comuna%22%3D12302"/>
    <x v="0"/>
    <s v="#1774B6206"/>
  </r>
  <r>
    <n v="652"/>
    <x v="0"/>
    <x v="0"/>
    <s v="Mujeres"/>
    <n v="10307"/>
    <x v="0"/>
    <x v="1"/>
    <x v="0"/>
    <x v="12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n Pablo para el Periodo 2008-2020"/>
    <s v="Gráfico que muestra la frecuencia de Aprehensiones, Casos Policiales, Denuncias y  Detenciones por Violación en San Pablo según datos recopilados desde el Subsecretaria de Prevención del Delito durante el Periodo 2008-2020."/>
    <s v="Gráfico de Evolución"/>
    <s v="San Pablo comunal delitos género violación mujer mujeres víctimas aprehensiones casos policiales denuncias detenciones"/>
    <s v="https://analytics.zoho.com/open-view/2395394000006792678?ZOHO_CRITERIA=%22Localiza%20CL%22.%22Codcom%22%3D10307"/>
    <x v="0"/>
    <s v="#1774B4578"/>
  </r>
  <r>
    <n v="653"/>
    <x v="0"/>
    <x v="0"/>
    <s v="Mujeres"/>
    <n v="6109"/>
    <x v="6"/>
    <x v="0"/>
    <x v="0"/>
    <x v="96"/>
    <x v="0"/>
    <x v="13"/>
    <s v="Periodo 2005-2021"/>
    <s v="Número de Casos Policiales"/>
    <s v="Centro de Estudios y Análisis del Delito (CEAD) de la Subsecretaría de Prevención del Delito"/>
    <s v="Frecuencia de Casos Policiales por Violencia Intrafamiliar en Malloa para el Periodo 2005-2021."/>
    <s v="Gráfico que muestra la frecuencia de Casos Policiales por Violencia Intrafamiliar en Malloa según datos recopilados desde el Centro de Estudios y Análsis del Delito durante el Periodo 2005-2021."/>
    <s v="Gráfico de Evolución"/>
    <s v="Malloa comunal delitos género violencia hacia mujer mujeres víctimas intrafamiliar familiar casos policiales comuna"/>
    <s v="https://analytics.zoho.com/open-view/2395394000007123412?ZOHO_CRITERIA=%22Trasposicion_27.5%22.%22Cod_Comuna%22%3D6109"/>
    <x v="0"/>
    <s v="#1774B7448"/>
  </r>
  <r>
    <n v="654"/>
    <x v="0"/>
    <x v="0"/>
    <s v="Mujeres"/>
    <n v="4201"/>
    <x v="2"/>
    <x v="1"/>
    <x v="0"/>
    <x v="22"/>
    <x v="0"/>
    <x v="19"/>
    <s v="Periodo 2008-2020"/>
    <s v="Tasa"/>
    <s v="Centro de Estudios y Análisis del Delito (CEAD) de la Subsecretaría de Prevención del Delito"/>
    <s v="Tasa de Aprehensiones por Violación en Illapel para el Periodo 2008-2020."/>
    <s v="Gráfico que muestra la Tasa de Aprehensiones por Violación por cada 100 mil habitantes en Illapel según datos recolectados y calculados por al Subsecretaría de Prevención del Delito para el Periodo 2008-2020."/>
    <s v="Gráfico de Evolución"/>
    <s v="Illapel comunal delitos género violación mujer mujeres víctimas aprehensiones evolución tasa 100 mil habitantes"/>
    <s v="https://analytics.zoho.com/open-view/2395394000006843662?ZOHO_CRITERIA=%22Localiza%20CL%22.%22Codcom%22%3D4201"/>
    <x v="0"/>
    <s v="#1774B1019"/>
  </r>
  <r>
    <n v="655"/>
    <x v="0"/>
    <x v="0"/>
    <s v="Mujeres"/>
    <n v="9111"/>
    <x v="4"/>
    <x v="1"/>
    <x v="0"/>
    <x v="84"/>
    <x v="0"/>
    <x v="6"/>
    <s v="Periodo 2008-2020"/>
    <s v="Tasa"/>
    <s v="Centro de Estudios y Análisis del Delito (CEAD) de la Subsecretaría de Prevención del Delito"/>
    <s v="Tasa de Detenciones por Violación en Nueva Imperial para el Periodo 2008-2020."/>
    <s v="Gráfico que muestra la Tasa de Detenciones por Violación por cada 100 mil habitantes en Nueva Imperial según datos recolectados y calculados por al Subsecretaría de Prevención del Delito para el Periodo 2008-2020."/>
    <s v="Gráfico de Evolución"/>
    <s v="Nueva Imperial comunal delitos género violación mujer mujeres víctimas detenciones evolución tasa 100 mil habitantes"/>
    <s v="https://analytics.zoho.com/open-view/2395394000006843853?ZOHO_CRITERIA=%22Localiza%20CL%22.%22Codcom%22%3D9111"/>
    <x v="0"/>
    <s v="#1774B2184"/>
  </r>
  <r>
    <n v="656"/>
    <x v="0"/>
    <x v="0"/>
    <s v="Mujeres"/>
    <n v="7202"/>
    <x v="6"/>
    <x v="1"/>
    <x v="0"/>
    <x v="261"/>
    <x v="0"/>
    <x v="18"/>
    <s v="Periodo 2008-2020"/>
    <s v="Tasa"/>
    <s v="Centro de Estudios y Análisis del Delito (CEAD) de la Subsecretaría de Prevención del Delito"/>
    <s v="Tasa de Casos Policiales por Violación en Chanco para el Periodo 2008-2020."/>
    <s v="Gráfico que muestra la Tasa de Casos Policiales por Violación por cada 100 mil habitantes en Chanco según datos recolectados y calculados por al Subsecretaría de Prevención del Delito para el Periodo 2008-2020."/>
    <s v="Gráfico de Evolución"/>
    <s v="Chanco comunal delitos género violación mujer mujeres víctimas casos policiales evolución tasa 100 mil habitantes"/>
    <s v="https://analytics.zoho.com/open-view/2395394000006843792?ZOHO_CRITERIA=%22Localiza%20CL%22.%22Codcom%22%3D7202"/>
    <x v="0"/>
    <s v="#1774B1434"/>
  </r>
  <r>
    <n v="657"/>
    <x v="0"/>
    <x v="0"/>
    <s v="Mujeres"/>
    <n v="13123"/>
    <x v="3"/>
    <x v="1"/>
    <x v="0"/>
    <x v="65"/>
    <x v="0"/>
    <x v="14"/>
    <s v="Periodo 2008-2020"/>
    <s v="Número de Denuncias"/>
    <s v="Centro de Estudios y Análisis del Delito (CEAD) de la Subsecretaría de Prevención del Delito"/>
    <s v="Frecuencia de Frecuencia Denuncias por Violación en Providencia para el Periodo 2008-2020"/>
    <s v="Gráfico que muestra la frecuencia de Denuncias por Violación en Providencia según datos recopilados desde el Subsecretaria de Prevención del Delito durante el Periodo 2008-2020."/>
    <s v="Gráfico de Evolución"/>
    <s v="Providencia comunal delitos género violación mujer mujeres víctimas denuncias"/>
    <s v="https://analytics.zoho.com/open-view/2395394000006792596?ZOHO_CRITERIA=%22Localiza%20CL%22.%22Codcom%22%3D13123"/>
    <x v="0"/>
    <s v="#1774B3961"/>
  </r>
  <r>
    <n v="658"/>
    <x v="0"/>
    <x v="0"/>
    <s v="Mujeres"/>
    <n v="6304"/>
    <x v="3"/>
    <x v="1"/>
    <x v="0"/>
    <x v="296"/>
    <x v="0"/>
    <x v="14"/>
    <s v="Periodo 2008-2020"/>
    <s v="Número de Denuncias"/>
    <s v="Centro de Estudios y Análisis del Delito (CEAD) de la Subsecretaría de Prevención del Delito"/>
    <s v="Frecuencia de Frecuencia Denuncias por Violación en Lolol para el Periodo 2008-2020"/>
    <s v="Gráfico que muestra la frecuencia de Denuncias por Violación en Lolol según datos recopilados desde el Subsecretaria de Prevención del Delito durante el Periodo 2008-2020."/>
    <s v="Gráfico de Evolución"/>
    <s v="Lolol comunal delitos género violación mujer mujeres víctimas denuncias"/>
    <s v="https://analytics.zoho.com/open-view/2395394000006792596?ZOHO_CRITERIA=%22Localiza%20CL%22.%22Codcom%22%3D6304"/>
    <x v="0"/>
    <s v="#1774B3771"/>
  </r>
  <r>
    <n v="659"/>
    <x v="0"/>
    <x v="0"/>
    <s v="Mujeres"/>
    <n v="9121"/>
    <x v="4"/>
    <x v="0"/>
    <x v="0"/>
    <x v="217"/>
    <x v="0"/>
    <x v="5"/>
    <s v="Periodo 2005-2021"/>
    <s v="Número de Detenciones"/>
    <s v="Centro de Estudios y Análisis del Delito (CEAD) de la Subsecretaría de Prevención del Delito"/>
    <s v="Frecuencia de Detenciones por Violencia Intrafamiliar en Cholchol para el Periodo 2005-2021."/>
    <s v="Gráfico que muestra la frecuencia de las Detenciones por Violencia Intrafamiliar en Cholchol según datos recopilados desde el Centro de Estudios y Análsis del Delito durante el Periodo 2005-2021."/>
    <s v="Gráfico de Evolución"/>
    <s v="Cholchol comunal delitos género violencia hacia mujer mujeres víctimas intrafamiliar familiar detenciones comuna"/>
    <s v="https://analytics.zoho.com/open-view/2395394000007123572?ZOHO_CRITERIA=%22Trasposicion_27.5%22.%22Cod_Comuna%22%3D9121"/>
    <x v="0"/>
    <s v="#1774B8265"/>
  </r>
  <r>
    <n v="660"/>
    <x v="0"/>
    <x v="0"/>
    <s v="Mujeres"/>
    <n v="16202"/>
    <x v="6"/>
    <x v="1"/>
    <x v="0"/>
    <x v="241"/>
    <x v="0"/>
    <x v="13"/>
    <s v="Periodo 2008-2020"/>
    <s v="Número de Casos Policiales"/>
    <s v="Centro de Estudios y Análisis del Delito (CEAD) de la Subsecretaría de Prevención del Delito"/>
    <s v="Frecuencia de Frecuencia Casos Policiales por Violación en Cobquecura para el Periodo 2008-2020"/>
    <s v="Gráfico que muestra la frecuencia de Casos Policiales por Violación en Cobquecura según datos recopilados desde el Subsecretaria de Prevención del Delito durante el Periodo 2008-2020."/>
    <s v="Gráfico de Evolución"/>
    <s v="Cobquecura comunal delitos género violación mujer mujeres víctimas casos policiales"/>
    <s v="https://analytics.zoho.com/open-view/2395394000006792555?ZOHO_CRITERIA=%22Localiza%20CL%22.%22Codcom%22%3D16202"/>
    <x v="0"/>
    <s v="#1774B3503"/>
  </r>
  <r>
    <n v="661"/>
    <x v="0"/>
    <x v="0"/>
    <s v="Mujeres"/>
    <n v="8313"/>
    <x v="2"/>
    <x v="0"/>
    <x v="0"/>
    <x v="200"/>
    <x v="0"/>
    <x v="11"/>
    <s v="Periodo 2005-2021"/>
    <s v="Porcentaje"/>
    <s v="Centro de Estudios y Análisis del Delito (CEAD) de la Subsecretaría de Prevención del Delito"/>
    <s v="Variación Trimestral de Aprehensiones (%) por Violencia Intrafamiliar en Yumbel para el Periodo 2005-2021."/>
    <s v="Gráfico que muestra la variación trimestral de Aprehensiones (%) por Violencia Intrafamiliar en Yumbel  según datos recopilados desde el Centro de Estudios y Análisis del Delito durante el Periodo 2005-2021."/>
    <s v="Gráfico de Evolución"/>
    <s v="Yumbel comunal delitos género violencia hacia mujer mujeres víctimas intrafamiliar familiar aprehensiones variación trimestral"/>
    <s v="https://analytics.zoho.com/open-view/2395394000007123879?ZOHO_CRITERIA=%22Trasposicion_27.5%22.%22Cod_Comuna%22%3D8313"/>
    <x v="0"/>
    <s v="#1774B8908"/>
  </r>
  <r>
    <n v="662"/>
    <x v="0"/>
    <x v="0"/>
    <s v="Mujeres"/>
    <n v="66"/>
    <x v="11"/>
    <x v="5"/>
    <x v="0"/>
    <x v="28"/>
    <x v="0"/>
    <x v="61"/>
    <s v="Periodo 2013-2019"/>
    <s v="Número de Sentencias"/>
    <s v="Poder Judicial"/>
    <s v="Sentencias Dictadas por Delitos Vinculados a la Mujer por Tipo de Delito en el Juzgado de Garantía de Santiago para el Periodo 2013-2019"/>
    <s v="El gráfico muestra la evolución anual de la frecuencia de Sentencias Dictadas por Delitos Vinculados a la Mujer por Tipo de Delito en el 15° Juzgado de Garantía de Santiago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66"/>
    <x v="0"/>
    <s v="#1774B480"/>
  </r>
  <r>
    <n v="663"/>
    <x v="0"/>
    <x v="0"/>
    <s v="Mujeres"/>
    <n v="13"/>
    <x v="6"/>
    <x v="1"/>
    <x v="1"/>
    <x v="13"/>
    <x v="0"/>
    <x v="18"/>
    <s v="Año 2020"/>
    <s v="Tasa"/>
    <s v="Centro de Estudios y Análisis del Delito (CEAD) de la Subsecretaría de Prevención del Delito"/>
    <s v="Mapa de Tasas de Casos Policiales por Violación en la Región Metropolitana por sus comunas para el Año 2020."/>
    <s v="Mapa que muestra la Tasa de Casos Policiales por Violación desagregada por comuna en la Región Metropolitana, de acuerdo a los datos publicados por la Subsecretaria de Prevención del Delito de Chile para el Año 2020."/>
    <s v="Mapa de calor"/>
    <s v="Región Metropolitana regional delitos género violación mujer mujeres víctimas casos policiales comuna mapa tasa 100 mil habitantes"/>
    <s v="https://analytics.zoho.com/open-view/2395394000006844797?ZOHO_CRITERIA=%22Localiza%20CL%22.%22Codreg%22%3D13"/>
    <x v="0"/>
    <s v="#1774B2683"/>
  </r>
  <r>
    <n v="664"/>
    <x v="0"/>
    <x v="0"/>
    <s v="Mujeres"/>
    <n v="9209"/>
    <x v="0"/>
    <x v="0"/>
    <x v="0"/>
    <x v="140"/>
    <x v="0"/>
    <x v="2"/>
    <s v="Periodo 2005-2021"/>
    <s v="Porcentaje "/>
    <s v="Centro de Estudios y Análisis del Delito (CEAD) de la Subsecretaría de Prevención del Delito"/>
    <s v="Variación Trimestral de Aprehensiones, Casos policiales, Denuncias y Detenciones (%) en Renaico para el Periodo 2005-2021."/>
    <s v="Gráfico que muestra la variación trimestral de Aprehensiones, Casos Policiales, Denuncias y Detenciones (%) por Violencia Intrafamiliar en Renaico según datos recopilados desde el Centro de Estudios y Análisis del Delito durante el Periodo 2005-2021."/>
    <s v="Gráfico de Evolución"/>
    <s v="Renaico comunal delitos género violencia hacia mujer mujeres víctimas intrafamiliar familiar aprehensiones casos policiales denuncias detenciones variación trimestral"/>
    <s v="https://analytics.zoho.com/open-view/2395394000007126407?ZOHO_CRITERIA=%22Trasposicion_27.5%22.%22Cod_Comuna%22%3D9209"/>
    <x v="0"/>
    <s v="#1774B10328"/>
  </r>
  <r>
    <n v="665"/>
    <x v="0"/>
    <x v="0"/>
    <s v="Mujeres"/>
    <n v="12302"/>
    <x v="4"/>
    <x v="0"/>
    <x v="0"/>
    <x v="295"/>
    <x v="0"/>
    <x v="8"/>
    <s v="Periodo 2005-2021"/>
    <s v="Porcentaje"/>
    <s v="Centro de Estudios y Análisis del Delito (CEAD) de la Subsecretaría de Prevención del Delito"/>
    <s v="Variación Trimestral de Detenciones (%) por Violencia Intrafamiliar en Primavera para el Periodo 2005-2021."/>
    <s v="Gráfico que muestra la variación trimestral de Detenciones (%) por Violencia Intrafamiliar en Primavera según datos recopilados desde el Centro de Estudios y Análisis del Delito durante el Periodo 2005-2021."/>
    <s v="Gráfico de Evolución"/>
    <s v="Primavera comunal delitos género violencia hacia mujer mujeres víctimas intrafamiliar familiar detenciones variación trimestral"/>
    <s v="https://analytics.zoho.com/open-view/2395394000007126218?ZOHO_CRITERIA=%22Trasposicion_27.5%22.%22Cod_Comuna%22%3D12302"/>
    <x v="0"/>
    <s v="#1774B10034"/>
  </r>
  <r>
    <n v="666"/>
    <x v="0"/>
    <x v="0"/>
    <s v="Mujeres"/>
    <n v="12301"/>
    <x v="2"/>
    <x v="0"/>
    <x v="0"/>
    <x v="297"/>
    <x v="0"/>
    <x v="11"/>
    <s v="Periodo 2005-2021"/>
    <s v="Porcentaje"/>
    <s v="Centro de Estudios y Análisis del Delito (CEAD) de la Subsecretaría de Prevención del Delito"/>
    <s v="Variación Trimestral de Aprehensiones (%) por Violencia Intrafamiliar en Porvenir para el Periodo 2005-2021."/>
    <s v="Gráfico que muestra la variación trimestral de Aprehensiones (%) por Violencia Intrafamiliar en Porvenir  según datos recopilados desde el Centro de Estudios y Análisis del Delito durante el Periodo 2005-2021."/>
    <s v="Gráfico de Evolución"/>
    <s v="Porvenir comunal delitos género violencia hacia mujer mujeres víctimas intrafamiliar familiar aprehensiones variación trimestral"/>
    <s v="https://analytics.zoho.com/open-view/2395394000007123879?ZOHO_CRITERIA=%22Trasposicion_27.5%22.%22Cod_Comuna%22%3D12301"/>
    <x v="0"/>
    <s v="#1774B9006"/>
  </r>
  <r>
    <n v="667"/>
    <x v="0"/>
    <x v="0"/>
    <s v="Mujeres"/>
    <n v="15202"/>
    <x v="3"/>
    <x v="0"/>
    <x v="0"/>
    <x v="171"/>
    <x v="0"/>
    <x v="4"/>
    <s v="Periodo 2005-2021"/>
    <s v="Porcentaje"/>
    <s v="Centro de Estudios y Análisis del Delito (CEAD) de la Subsecretaría de Prevención del Delito"/>
    <s v="Variación Trimestral de Denuncias (%) por Violencia Intrafamiliar en General Lagos para el Periodo 2005-2021."/>
    <s v="Gráfico que muestra la variación trimestral de Denuncias (%) por Violencia Intrafamiliar en General Lagos según datos recopilados desde el Centro de Estudios y Análisis del Delito durante el Periodo 2005-2021."/>
    <s v="Gráfico de Evolución"/>
    <s v="General Lagos comunal delitos género violencia hacia mujer mujeres víctimas intrafamiliar familiar denuncias variación trimestral"/>
    <s v="https://analytics.zoho.com/open-view/2395394000007126144?ZOHO_CRITERIA=%22Trasposicion_27.5%22.%22Cod_Comuna%22%3D15202"/>
    <x v="0"/>
    <s v="#1774B9762"/>
  </r>
  <r>
    <n v="668"/>
    <x v="0"/>
    <x v="0"/>
    <s v="Mujeres"/>
    <n v="6101"/>
    <x v="0"/>
    <x v="0"/>
    <x v="0"/>
    <x v="250"/>
    <x v="0"/>
    <x v="0"/>
    <s v="Periodo 2005-2021"/>
    <s v="Porcentaje"/>
    <s v="Centro de Estudios y Análisis del Delito (CEAD) de la Subsecretaría de Prevención del Delito"/>
    <s v="Proporción de Aprehensiones, Casos Policiales, Denuncias y Detenciones por Violencia Intrafamiliar en Rancagua para el Periodo 2005-2021."/>
    <s v="Gráfico que muestra la proporción y cantidad de Aprehensiones, Casos policiales, Denuncias y Detenciones por Violencia Intrafamiliar en Rancagua según datos recopilados desde el Centro de Estudios y Análisis del Delito durante el Periodo 2005-2021."/>
    <s v="Gráfico"/>
    <s v="Rancagua comunal delitos género violencia hacia mujer mujeres víctimas intrafamiliar familiar aprehensiones denuncias casos policiales detenciones comuna"/>
    <s v="https://analytics.zoho.com/open-view/2395394000007123726?ZOHO_CRITERIA=%22Trasposicion_27.5%22.%22Cod_Comuna%22%3D6101"/>
    <x v="0"/>
    <s v="#1774B8470"/>
  </r>
  <r>
    <n v="669"/>
    <x v="0"/>
    <x v="0"/>
    <s v="Mujeres"/>
    <n v="8304"/>
    <x v="0"/>
    <x v="1"/>
    <x v="0"/>
    <x v="202"/>
    <x v="0"/>
    <x v="2"/>
    <s v="Periodo 2008-2020"/>
    <s v="Porcentaje "/>
    <s v="Centro de Estudios y Análisis del Delito (CEAD) de la Subsecretaría de Prevención del Delito"/>
    <s v="Variación Trimestral de Aprehensiones, Casos policiales, Denuncias y Detenciones (%) por Violación en Laja para el Periodo 2008-2020"/>
    <s v="Gráfico que muestra la variación trimestral de Aprehensiones, Casos Policiales, Denuncias y Detenciones (%) por Violaciones en Laja según datos recopilados desde la Subsecretaria de Prevención del Delito durante el Periodo 2008-2020."/>
    <s v="Gráfico de Evolución"/>
    <s v="Laja comunal delitos género violación mujer mujeres víctimas aprehensiones casos policiales denuncias detenciones variación trimestral"/>
    <s v="https://analytics.zoho.com/open-view/2395394000008633146?ZOHO_CRITERIA=%22Trasposicion_27.6%22.%22Cod_comuna%22%3D8304"/>
    <x v="0"/>
    <s v="#1774B6096"/>
  </r>
  <r>
    <n v="670"/>
    <x v="0"/>
    <x v="0"/>
    <s v="Mujeres"/>
    <n v="6"/>
    <x v="1"/>
    <x v="3"/>
    <x v="1"/>
    <x v="178"/>
    <x v="0"/>
    <x v="9"/>
    <s v="Periodo 2013-2019"/>
    <s v="Número de Sentencias"/>
    <s v="Poder Judicial"/>
    <s v="Sentencias Dictadas por Delitos de Abuso Sexual por Delito en la Región de O'Higgins durante el Periodo 2013-2019"/>
    <s v="El gráfico muestra la evolución anual de la frecuencia de Sentencias Dictadas por Delitos de Abuso Sexual por Delito en la Región de O'Higgins durante el Periodo 2013-2019 de acuerdo a datos provenientes del Poder Judicial de Chile."/>
    <s v="Gráfico de Evolución"/>
    <s v="abuso sexual delitos género violencia mujer mujeres casos víctimas detenciones sentencias ohiggins"/>
    <s v="https://analytics.zoho.com/open-view/2395394000007166809?ZOHO_CRITERIA=%22Localiza%20CL%22.%22Codreg%22%3D6"/>
    <x v="0"/>
    <s v="#1774B99"/>
  </r>
  <r>
    <n v="671"/>
    <x v="0"/>
    <x v="0"/>
    <s v="Mujeres"/>
    <n v="5704"/>
    <x v="6"/>
    <x v="0"/>
    <x v="0"/>
    <x v="298"/>
    <x v="0"/>
    <x v="12"/>
    <s v="Periodo 2005-2021"/>
    <s v="Porcentaje"/>
    <s v="Centro de Estudios y Análisis del Delito (CEAD) de la Subsecretaría de Prevención del Delito"/>
    <s v="Variación Trimestral de Casos Policiales (%) por Violencia Intrafamiliar en Panquehue para el Periodo 2005-2021."/>
    <s v="Gráfico que muestra la variación trimestral de Casos Policiales (%) por Violencia Intrafamiliar en Panquehue según datos recopilados desde el Centro de Estudios y Análisis del Delito durante el Periodo 2005-2021."/>
    <s v="Gráfico de Evolución"/>
    <s v="Panquehue comunal delitos género violencia hacia mujer mujeres víctimas intrafamiliar familiar casos policiales variación trimestral"/>
    <s v="https://analytics.zoho.com/open-view/2395394000007123911?ZOHO_CRITERIA=%22Trasposicion_27.5%22.%22Cod_Comuna%22%3D5704"/>
    <x v="0"/>
    <s v="#1774B9148"/>
  </r>
  <r>
    <n v="672"/>
    <x v="0"/>
    <x v="0"/>
    <s v="Mujeres"/>
    <n v="7407"/>
    <x v="0"/>
    <x v="0"/>
    <x v="0"/>
    <x v="33"/>
    <x v="0"/>
    <x v="0"/>
    <s v="Periodo 2005-2021"/>
    <s v="Porcentaje"/>
    <s v="Centro de Estudios y Análisis del Delito (CEAD) de la Subsecretaría de Prevención del Delito"/>
    <s v="Proporción de Aprehensiones, Casos Policiales, Denuncias y Detenciones por Violencia Intrafamiliar en Villa Alegre para el Periodo 2005-2021."/>
    <s v="Gráfico que muestra la proporción y cantidad de Aprehensiones, Casos policiales, Denuncias y Detenciones por Violencia Intrafamiliar en Villa Alegre según datos recopilados desde el Centro de Estudios y Análisis del Delito durante el Periodo 2005-2021."/>
    <s v="Gráfico"/>
    <s v="Villa Alegre comunal delitos género violencia hacia mujer mujeres víctimas intrafamiliar familiar aprehensiones denuncias casos policiales detenciones comuna"/>
    <s v="https://analytics.zoho.com/open-view/2395394000007123726?ZOHO_CRITERIA=%22Trasposicion_27.5%22.%22Cod_Comuna%22%3D7407"/>
    <x v="0"/>
    <s v="#1774B8531"/>
  </r>
  <r>
    <n v="673"/>
    <x v="0"/>
    <x v="0"/>
    <s v="Mujeres"/>
    <n v="71"/>
    <x v="1"/>
    <x v="1"/>
    <x v="0"/>
    <x v="28"/>
    <x v="0"/>
    <x v="48"/>
    <s v="Periodo 2013-2019"/>
    <s v="Número de Sentencias"/>
    <s v="Poder Judicial"/>
    <s v="Sentencias Dictadas por Delitos de Violación en el 5º Juzgado de Garantía de Santiago para el Periodo 2013-2019"/>
    <s v="El gráfico muestra la evolución anual de la frecuencia de Sentencias Dictadas por Delitos de Violación por Delito específico en el 5º Juzgado de Garantía de Santiago para el Periodo 2013-2019 de acuerdo a datos provenientes del Poder Judicial de Chile."/>
    <s v="Gráfico de Evolución"/>
    <s v="violación delitos género violencia mujer mujeres casos víctimas sentencias juzgado garantía nueva imperial"/>
    <s v="https://analytics.zoho.com/open-view/2395394000007046737?ZOHO_CRITERIA=%22Trasposicion_27.8%22.%22Id_Juzgado_Garant%C3%ADa%22%3D71"/>
    <x v="0"/>
    <s v="#1774B837"/>
  </r>
  <r>
    <n v="674"/>
    <x v="0"/>
    <x v="0"/>
    <s v="Mujeres"/>
    <n v="14"/>
    <x v="5"/>
    <x v="4"/>
    <x v="1"/>
    <x v="226"/>
    <x v="0"/>
    <x v="56"/>
    <s v="Periodo 2010-2021"/>
    <s v="Número de Femicidios"/>
    <s v="Ministerio de la Mujer y Equidad de Género"/>
    <s v="Mapa de Femicidios informados por el Ministerio de la Mujer y Equidad de Género por comuna en la Región de Los Ríos para el Periodo 2010-2021."/>
    <s v="Mapa  que muestra los Femicidios Acumulados por comuna en la Región de Los Ríos  de acuerdo a los datos publicados por el Ministerio de la Mujer y Equidad de Género de Chile para el Periodo 2010-2021."/>
    <s v="Mapa"/>
    <s v="Región de Los Ríos comunal femicidios delitos género violencia mujer mujeres casos víctimas minmeg ministerio acumulado mapa"/>
    <s v="https://analytics.zoho.com/open-view/2395394000006508142?ZOHO_CRITERIA=%22Femicidios%22.%22Codreg%22%3D14"/>
    <x v="0"/>
    <s v="#1774B6725"/>
  </r>
  <r>
    <n v="675"/>
    <x v="0"/>
    <x v="0"/>
    <s v="Mujeres"/>
    <n v="10203"/>
    <x v="0"/>
    <x v="0"/>
    <x v="0"/>
    <x v="299"/>
    <x v="0"/>
    <x v="2"/>
    <s v="Periodo 2005-2021"/>
    <s v="Porcentaje "/>
    <s v="Centro de Estudios y Análisis del Delito (CEAD) de la Subsecretaría de Prevención del Delito"/>
    <s v="Variación Trimestral de Aprehensiones, Casos policiales, Denuncias y Detenciones (%) en Chonchi para el Periodo 2005-2021."/>
    <s v="Gráfico que muestra la variación trimestral de Aprehensiones, Casos Policiales, Denuncias y Detenciones (%) por Violencia Intrafamiliar en Chonchi según datos recopilados desde el Centro de Estudios y Análisis del Delito durante el Periodo 2005-2021."/>
    <s v="Gráfico de Evolución"/>
    <s v="Chonchi comunal delitos género violencia hacia mujer mujeres víctimas intrafamiliar familiar aprehensiones casos policiales denuncias detenciones variación trimestral"/>
    <s v="https://analytics.zoho.com/open-view/2395394000007126407?ZOHO_CRITERIA=%22Trasposicion_27.5%22.%22Cod_Comuna%22%3D10203"/>
    <x v="0"/>
    <s v="#1774B10342"/>
  </r>
  <r>
    <n v="676"/>
    <x v="0"/>
    <x v="0"/>
    <s v="Mujeres"/>
    <n v="6115"/>
    <x v="4"/>
    <x v="1"/>
    <x v="0"/>
    <x v="50"/>
    <x v="0"/>
    <x v="8"/>
    <s v="Periodo 2008-2020"/>
    <s v="Porcentaje "/>
    <s v="Centro de Estudios y Análisis del Delito (CEAD) de la Subsecretaría de Prevención del Delito"/>
    <s v="Variación Trimestral de Detenciones (%) por Violación en Rengo para el Periodo 2008-2020"/>
    <s v="Gráfico que muestra la variación trimestral de Detenciones (%) por Violaciones en Rengo según datos recopilados desde la Subsecretaria de Prevención del Delito durante el Periodo 2008-2020."/>
    <s v="Gráfico de Evolución"/>
    <s v="Rengo comunal delitos género violación mujer mujeres víctimas detenciones variación trimestral"/>
    <s v="https://analytics.zoho.com/open-view/2395394000008633106?ZOHO_CRITERIA=%22Trasposicion_27.6%22.%22Cod_comuna%22%3D6115"/>
    <x v="0"/>
    <s v="#1774B5715"/>
  </r>
  <r>
    <n v="677"/>
    <x v="0"/>
    <x v="0"/>
    <s v="Mujeres"/>
    <n v="7407"/>
    <x v="6"/>
    <x v="0"/>
    <x v="0"/>
    <x v="33"/>
    <x v="0"/>
    <x v="12"/>
    <s v="Periodo 2005-2021"/>
    <s v="Porcentaje"/>
    <s v="Centro de Estudios y Análisis del Delito (CEAD) de la Subsecretaría de Prevención del Delito"/>
    <s v="Variación Trimestral de Casos Policiales (%) por Violencia Intrafamiliar en Villa Alegre para el Periodo 2005-2021."/>
    <s v="Gráfico que muestra la variación trimestral de Casos Policiales (%) por Violencia Intrafamiliar en Villa Alegre según datos recopilados desde el Centro de Estudios y Análisis del Delito durante el Periodo 2005-2021."/>
    <s v="Gráfico de Evolución"/>
    <s v="Villa Alegre comunal delitos género violencia hacia mujer mujeres víctimas intrafamiliar familiar casos policiales variación trimestral"/>
    <s v="https://analytics.zoho.com/open-view/2395394000007123911?ZOHO_CRITERIA=%22Trasposicion_27.5%22.%22Cod_Comuna%22%3D7407"/>
    <x v="0"/>
    <s v="#1774B9216"/>
  </r>
  <r>
    <n v="678"/>
    <x v="0"/>
    <x v="0"/>
    <s v="Mujeres"/>
    <n v="8204"/>
    <x v="0"/>
    <x v="0"/>
    <x v="0"/>
    <x v="300"/>
    <x v="0"/>
    <x v="0"/>
    <s v="Periodo 2005-2021"/>
    <s v="Porcentaje"/>
    <s v="Centro de Estudios y Análisis del Delito (CEAD) de la Subsecretaría de Prevención del Delito"/>
    <s v="Proporción de Aprehensiones, Casos Policiales, Denuncias y Detenciones por Violencia Intrafamiliar en Contulmo para el Periodo 2005-2021."/>
    <s v="Gráfico que muestra la proporción y cantidad de Aprehensiones, Casos policiales, Denuncias y Detenciones por Violencia Intrafamiliar en Contulmo según datos recopilados desde el Centro de Estudios y Análisis del Delito durante el Periodo 2005-2021."/>
    <s v="Gráfico"/>
    <s v="Contulmo comunal delitos género violencia hacia mujer mujeres víctimas intrafamiliar familiar aprehensiones denuncias casos policiales detenciones comuna"/>
    <s v="https://analytics.zoho.com/open-view/2395394000007123726?ZOHO_CRITERIA=%22Trasposicion_27.5%22.%22Cod_Comuna%22%3D8204"/>
    <x v="0"/>
    <s v="#1774B8548"/>
  </r>
  <r>
    <n v="679"/>
    <x v="0"/>
    <x v="0"/>
    <s v="Mujeres"/>
    <n v="13604"/>
    <x v="3"/>
    <x v="1"/>
    <x v="0"/>
    <x v="115"/>
    <x v="0"/>
    <x v="14"/>
    <s v="Periodo 2008-2020"/>
    <s v="Número de Denuncias"/>
    <s v="Centro de Estudios y Análisis del Delito (CEAD) de la Subsecretaría de Prevención del Delito"/>
    <s v="Frecuencia de Frecuencia Denuncias por Violación en Padre Hurtado para el Periodo 2008-2020"/>
    <s v="Gráfico que muestra la frecuencia de Denuncias por Violación en Padre Hurtado según datos recopilados desde el Subsecretaria de Prevención del Delito durante el Periodo 2008-2020."/>
    <s v="Gráfico de Evolución"/>
    <s v="Padre Hurtado comunal delitos género violación mujer mujeres víctimas denuncias"/>
    <s v="https://analytics.zoho.com/open-view/2395394000006792596?ZOHO_CRITERIA=%22Localiza%20CL%22.%22Codcom%22%3D13604"/>
    <x v="0"/>
    <s v="#1774B3989"/>
  </r>
  <r>
    <n v="680"/>
    <x v="0"/>
    <x v="0"/>
    <s v="Mujeres"/>
    <n v="1404"/>
    <x v="4"/>
    <x v="0"/>
    <x v="0"/>
    <x v="301"/>
    <x v="0"/>
    <x v="5"/>
    <s v="Periodo 2005-2021"/>
    <s v="Número de Detenciones"/>
    <s v="Centro de Estudios y Análisis del Delito (CEAD) de la Subsecretaría de Prevención del Delito"/>
    <s v="Frecuencia de Detenciones por Violencia Intrafamiliar en Huara para el Periodo 2005-2021."/>
    <s v="Gráfico que muestra la frecuencia de las Detenciones por Violencia Intrafamiliar en Huara según datos recopilados desde el Centro de Estudios y Análsis del Delito durante el Periodo 2005-2021."/>
    <s v="Gráfico de Evolución"/>
    <s v="Huara comunal delitos género violencia hacia mujer mujeres víctimas intrafamiliar familiar detenciones comuna"/>
    <s v="https://analytics.zoho.com/open-view/2395394000007123572?ZOHO_CRITERIA=%22Trasposicion_27.5%22.%22Cod_Comuna%22%3D1404"/>
    <x v="0"/>
    <s v="#1774B8055"/>
  </r>
  <r>
    <n v="681"/>
    <x v="0"/>
    <x v="0"/>
    <s v="Mujeres"/>
    <n v="10108"/>
    <x v="3"/>
    <x v="0"/>
    <x v="0"/>
    <x v="302"/>
    <x v="0"/>
    <x v="4"/>
    <s v="Periodo 2005-2021"/>
    <s v="Porcentaje"/>
    <s v="Centro de Estudios y Análisis del Delito (CEAD) de la Subsecretaría de Prevención del Delito"/>
    <s v="Variación Trimestral de Denuncias (%) por Violencia Intrafamiliar en Maullín para el Periodo 2005-2021."/>
    <s v="Gráfico que muestra la variación trimestral de Denuncias (%) por Violencia Intrafamiliar en Maullín según datos recopilados desde el Centro de Estudios y Análisis del Delito durante el Periodo 2005-2021."/>
    <s v="Gráfico de Evolución"/>
    <s v="Maullín comunal delitos género violencia hacia mujer mujeres víctimas intrafamiliar familiar denuncias variación trimestral"/>
    <s v="https://analytics.zoho.com/open-view/2395394000007126144?ZOHO_CRITERIA=%22Trasposicion_27.5%22.%22Cod_Comuna%22%3D10108"/>
    <x v="0"/>
    <s v="#1774B9654"/>
  </r>
  <r>
    <n v="682"/>
    <x v="0"/>
    <x v="0"/>
    <s v="Mujeres"/>
    <n v="5405"/>
    <x v="6"/>
    <x v="1"/>
    <x v="0"/>
    <x v="221"/>
    <x v="0"/>
    <x v="12"/>
    <s v="Periodo 2008-2020"/>
    <s v="Porcentaje "/>
    <s v="Centro de Estudios y Análisis del Delito (CEAD) de la Subsecretaría de Prevención del Delito"/>
    <s v="Variación Trimestral de Casos Policiales (%) por Violación en Zapallar para el Periodo 2008-2020"/>
    <s v="Gráfico que muestra la variación trimestral de Casos Policiales (%) por Violaciones en Zapallar según datos recopilados desde la Subsecretaria de Prevención del Delito durante el Periodo 2008-2020."/>
    <s v="Gráfico de Evolución"/>
    <s v="Zapallar comunal delitos género violación mujer mujeres víctimas casos policiales variación trimestral"/>
    <s v="https://analytics.zoho.com/open-view/2395394000008633026?ZOHO_CRITERIA=%22Trasposicion_27.6%22.%22Cod_comuna%22%3D5405"/>
    <x v="0"/>
    <s v="#1774B5020"/>
  </r>
  <r>
    <n v="683"/>
    <x v="0"/>
    <x v="0"/>
    <s v="Mujeres"/>
    <n v="16108"/>
    <x v="2"/>
    <x v="1"/>
    <x v="0"/>
    <x v="303"/>
    <x v="0"/>
    <x v="11"/>
    <s v="Periodo 2008-2020"/>
    <s v="Porcentaje"/>
    <s v="Centro de Estudios y Análisis del Delito (CEAD) de la Subsecretaría de Prevención del Delito"/>
    <s v="Variación Trimestral de Aprehensiones (%) por Violación en San Ignacio para el Periodo 2008-2020"/>
    <s v="Gráfico que muestra la variación trimestral de Aprehensiones (%) por Violaciones en San Ignacio según datos recopilados desde la Subsecretaria de Prevención del Delito durante el Periodo 2008-2020."/>
    <s v="Gráfico de Evolución"/>
    <s v="San Ignacio comunal delitos género violación mujer mujeres víctimas aprehensiones variación trimestral"/>
    <s v="https://analytics.zoho.com/open-view/2395394000008632943?ZOHO_CRITERIA=%22Trasposicion_27.6%22.%22Cod_comuna%22%3D16108"/>
    <x v="0"/>
    <s v="#1774B4833"/>
  </r>
  <r>
    <n v="684"/>
    <x v="0"/>
    <x v="0"/>
    <s v="Mujeres"/>
    <n v="13113"/>
    <x v="4"/>
    <x v="1"/>
    <x v="0"/>
    <x v="224"/>
    <x v="0"/>
    <x v="6"/>
    <s v="Periodo 2008-2020"/>
    <s v="Tasa"/>
    <s v="Centro de Estudios y Análisis del Delito (CEAD) de la Subsecretaría de Prevención del Delito"/>
    <s v="Tasa de Detenciones por Violación en La Reina para el Periodo 2008-2020."/>
    <s v="Gráfico que muestra la Tasa de Detenciones por Violación por cada 100 mil habitantes en La Reina según datos recolectados y calculados por al Subsecretaría de Prevención del Delito para el Periodo 2008-2020."/>
    <s v="Gráfico de Evolución"/>
    <s v="La Reina comunal delitos género violación mujer mujeres víctimas detenciones evolución tasa 100 mil habitantes"/>
    <s v="https://analytics.zoho.com/open-view/2395394000006843853?ZOHO_CRITERIA=%22Localiza%20CL%22.%22Codcom%22%3D13113"/>
    <x v="0"/>
    <s v="#1774B2256"/>
  </r>
  <r>
    <n v="685"/>
    <x v="0"/>
    <x v="0"/>
    <s v="Mujeres"/>
    <n v="9113"/>
    <x v="0"/>
    <x v="1"/>
    <x v="0"/>
    <x v="288"/>
    <x v="0"/>
    <x v="10"/>
    <s v="Periodo 2008-2020"/>
    <s v="Tasa"/>
    <s v="Centro de Estudios y Análisis del Delito (CEAD) de la Subsecretaría de Prevención del Delito"/>
    <s v="Tasa de Aprehensiones, Casos Policiales, Denuncias y Detenciones por Violación en Perquenco para el Periodo 2008-2020."/>
    <s v="Gráfico que muestra la Tasa de Aprehensiones, Casos Policiales, Denuncias y Detenciones por Violación por cada 100 mil habitantes en Perquenco según datos recolectados y calculados por al Subsecretaría de Prevención del Delito para el Periodo 2008-2020."/>
    <s v="Gráfico de Evolución"/>
    <s v="Perquenco comunal delitos género violación mujer mujeres víctimas aprehensiones casos policiales denuncias detenciones evolución tasa 100 mil habitantes"/>
    <s v="https://analytics.zoho.com/open-view/2395394000006850626?ZOHO_CRITERIA=%22Localiza%20CL%22.%22Codcom%22%3D9113"/>
    <x v="0"/>
    <s v="#1774B2518"/>
  </r>
  <r>
    <n v="686"/>
    <x v="0"/>
    <x v="0"/>
    <s v="Mujeres"/>
    <n v="4102"/>
    <x v="4"/>
    <x v="0"/>
    <x v="0"/>
    <x v="122"/>
    <x v="0"/>
    <x v="5"/>
    <s v="Periodo 2005-2021"/>
    <s v="Número de Detenciones"/>
    <s v="Centro de Estudios y Análisis del Delito (CEAD) de la Subsecretaría de Prevención del Delito"/>
    <s v="Frecuencia de Detenciones por Violencia Intrafamiliar en Coquimbo para el Periodo 2005-2021."/>
    <s v="Gráfico que muestra la frecuencia de las Detenciones por Violencia Intrafamiliar en Coquimbo según datos recopilados desde el Centro de Estudios y Análsis del Delito durante el Periodo 2005-2021."/>
    <s v="Gráfico de Evolución"/>
    <s v="Coquimbo comunal delitos género violencia hacia mujer mujeres víctimas intrafamiliar familiar detenciones comuna"/>
    <s v="https://analytics.zoho.com/open-view/2395394000007123572?ZOHO_CRITERIA=%22Trasposicion_27.5%22.%22Cod_Comuna%22%3D4102"/>
    <x v="0"/>
    <s v="#1774B8076"/>
  </r>
  <r>
    <n v="687"/>
    <x v="0"/>
    <x v="0"/>
    <s v="Mujeres"/>
    <n v="10208"/>
    <x v="3"/>
    <x v="1"/>
    <x v="0"/>
    <x v="72"/>
    <x v="0"/>
    <x v="14"/>
    <s v="Periodo 2008-2020"/>
    <s v="Número de Denuncias"/>
    <s v="Centro de Estudios y Análisis del Delito (CEAD) de la Subsecretaría de Prevención del Delito"/>
    <s v="Frecuencia de Frecuencia Denuncias por Violación en Quellón para el Periodo 2008-2020"/>
    <s v="Gráfico que muestra la frecuencia de Denuncias por Violación en Quellón según datos recopilados desde el Subsecretaria de Prevención del Delito durante el Periodo 2008-2020."/>
    <s v="Gráfico de Evolución"/>
    <s v="Quellón comunal delitos género violación mujer mujeres víctimas denuncias"/>
    <s v="https://analytics.zoho.com/open-view/2395394000006792596?ZOHO_CRITERIA=%22Localiza%20CL%22.%22Codcom%22%3D10208"/>
    <x v="0"/>
    <s v="#1774B3910"/>
  </r>
  <r>
    <n v="688"/>
    <x v="0"/>
    <x v="0"/>
    <s v="Mujeres"/>
    <n v="12303"/>
    <x v="0"/>
    <x v="0"/>
    <x v="0"/>
    <x v="237"/>
    <x v="0"/>
    <x v="0"/>
    <s v="Periodo 2005-2021"/>
    <s v="Porcentaje"/>
    <s v="Centro de Estudios y Análisis del Delito (CEAD) de la Subsecretaría de Prevención del Delito"/>
    <s v="Proporción de Aprehensiones, Casos Policiales, Denuncias y Detenciones por Violencia Intrafamiliar en Timaukel para el Periodo 2005-2021."/>
    <s v="Gráfico que muestra la proporción y cantidad de Aprehensiones, Casos policiales, Denuncias y Detenciones por Violencia Intrafamiliar en Timaukel según datos recopilados desde el Centro de Estudios y Análisis del Delito durante el Periodo 2005-2021."/>
    <s v="Gráfico"/>
    <s v="Timaukel comunal delitos género violencia hacia mujer mujeres víctimas intrafamiliar familiar aprehensiones denuncias casos policiales detenciones comuna"/>
    <s v="https://analytics.zoho.com/open-view/2395394000007123726?ZOHO_CRITERIA=%22Trasposicion_27.5%22.%22Cod_Comuna%22%3D12303"/>
    <x v="0"/>
    <s v="#1774B8666"/>
  </r>
  <r>
    <n v="689"/>
    <x v="0"/>
    <x v="0"/>
    <s v="Mujeres"/>
    <n v="13503"/>
    <x v="6"/>
    <x v="1"/>
    <x v="0"/>
    <x v="95"/>
    <x v="0"/>
    <x v="18"/>
    <s v="Periodo 2008-2020"/>
    <s v="Tasa"/>
    <s v="Centro de Estudios y Análisis del Delito (CEAD) de la Subsecretaría de Prevención del Delito"/>
    <s v="Tasa de Casos Policiales por Violación en Curacaví para el Periodo 2008-2020."/>
    <s v="Gráfico que muestra la Tasa de Casos Policiales por Violación por cada 100 mil habitantes en Curacaví según datos recolectados y calculados por al Subsecretaría de Prevención del Delito para el Periodo 2008-2020."/>
    <s v="Gráfico de Evolución"/>
    <s v="Curacaví comunal delitos género violación mujer mujeres víctimas casos policiales evolución tasa 100 mil habitantes"/>
    <s v="https://analytics.zoho.com/open-view/2395394000006843792?ZOHO_CRITERIA=%22Localiza%20CL%22.%22Codcom%22%3D13503"/>
    <x v="0"/>
    <s v="#1774B1629"/>
  </r>
  <r>
    <n v="690"/>
    <x v="0"/>
    <x v="0"/>
    <s v="Mujeres"/>
    <n v="5504"/>
    <x v="5"/>
    <x v="2"/>
    <x v="0"/>
    <x v="42"/>
    <x v="0"/>
    <x v="7"/>
    <s v="Años 2012, 2017 y 2020"/>
    <s v="Número de Casos"/>
    <s v="Centro de Estudios y Análisis del Delito (CEAD) e Instituto Nacional de Estadísticas (INE)"/>
    <s v="Frecuencia de Casos de Violencia Económica y Variación Anual en La Cruz para los años 2012, 2017 y 2020."/>
    <s v="Gráfico que muestra la Frecuencia de Casos de Violencia Económica por año en La Cruz para los años 2012, 2017 y 2020 según datos de las encuestas ENVIF-VCM realizadas por el Instituto Nacional de Estadísticas (INE) y el Centro de Estudios y Análisis del Delito (CEAD)."/>
    <s v="Gráfico de Evolución"/>
    <s v="La Cruz comunal violencia económica intrafamiliar vif mujeres mujer encuesta envif cead ine evolución variación anual"/>
    <s v="https://analytics.zoho.com/open-view/2395394000007264522?ZOHO_CRITERIA=%22Trasposicion_27.9%22.%22C%C3%B3digo%20Comuna%22%3D5504"/>
    <x v="0"/>
    <s v="#1774B10630"/>
  </r>
  <r>
    <n v="691"/>
    <x v="0"/>
    <x v="0"/>
    <s v="Mujeres"/>
    <n v="13"/>
    <x v="15"/>
    <x v="5"/>
    <x v="1"/>
    <x v="13"/>
    <x v="0"/>
    <x v="43"/>
    <s v="Periodo 2013-2019"/>
    <s v="Porcentaje"/>
    <s v="Poder Judicial"/>
    <s v="Variación Trimestral de Sentencias Dictadas (%) por Delitos Vinculados a la Mujer en la Región Metropolitana, por Juzgado de Garantía, durante el Periodo 2013-2019"/>
    <s v="El gráfico muestra la tendencia de la Variación Trimestral de Sentencias Dictadas (%) en la Región Metropolitana por Juzgado de Garantía, durante el Periodo 2013-2019 de acuerdo a datos provenientes del Poder Judicial de Chile."/>
    <s v="Gráfico de Evolución"/>
    <s v="sociedad delincuencia delitos frecuencia sentencias secuestro homicidio tortura aborto lesiones mujer violencia femicidio metropolitana"/>
    <s v="https://analytics.zoho.com/open-view/2395394000007158410?ZOHO_CRITERIA=%22Localiza%20CL%22.%22Codreg%22%3D13"/>
    <x v="0"/>
    <s v="#1774B639"/>
  </r>
  <r>
    <n v="692"/>
    <x v="0"/>
    <x v="0"/>
    <s v="Mujeres"/>
    <n v="13120"/>
    <x v="4"/>
    <x v="1"/>
    <x v="0"/>
    <x v="120"/>
    <x v="0"/>
    <x v="8"/>
    <s v="Periodo 2008-2020"/>
    <s v="Porcentaje "/>
    <s v="Centro de Estudios y Análisis del Delito (CEAD) de la Subsecretaría de Prevención del Delito"/>
    <s v="Variación Trimestral de Detenciones (%) por Violación en Ñuñoa para el Periodo 2008-2020"/>
    <s v="Gráfico que muestra la variación trimestral de Detenciones (%) por Violaciones en Ñuñoa según datos recopilados desde la Subsecretaria de Prevención del Delito durante el Periodo 2008-2020."/>
    <s v="Gráfico de Evolución"/>
    <s v="Ñuñoa comunal delitos género violación mujer mujeres víctimas detenciones variación trimestral"/>
    <s v="https://analytics.zoho.com/open-view/2395394000008633106?ZOHO_CRITERIA=%22Trasposicion_27.6%22.%22Cod_comuna%22%3D13120"/>
    <x v="0"/>
    <s v="#1774B5889"/>
  </r>
  <r>
    <n v="693"/>
    <x v="0"/>
    <x v="0"/>
    <s v="Mujeres"/>
    <n v="16106"/>
    <x v="4"/>
    <x v="0"/>
    <x v="0"/>
    <x v="23"/>
    <x v="0"/>
    <x v="5"/>
    <s v="Periodo 2005-2021"/>
    <s v="Número de Detenciones"/>
    <s v="Centro de Estudios y Análisis del Delito (CEAD) de la Subsecretaría de Prevención del Delito"/>
    <s v="Frecuencia de Detenciones por Violencia Intrafamiliar en Pinto para el Periodo 2005-2021."/>
    <s v="Gráfico que muestra la frecuencia de las Detenciones por Violencia Intrafamiliar en Pinto según datos recopilados desde el Centro de Estudios y Análsis del Delito durante el Periodo 2005-2021."/>
    <s v="Gráfico de Evolución"/>
    <s v="Pinto comunal delitos género violencia hacia mujer mujeres víctimas intrafamiliar familiar detenciones comuna"/>
    <s v="https://analytics.zoho.com/open-view/2395394000007123572?ZOHO_CRITERIA=%22Trasposicion_27.5%22.%22Cod_Comuna%22%3D16106"/>
    <x v="0"/>
    <s v="#1774B8234"/>
  </r>
  <r>
    <n v="694"/>
    <x v="0"/>
    <x v="0"/>
    <s v="Mujeres"/>
    <n v="7307"/>
    <x v="6"/>
    <x v="1"/>
    <x v="0"/>
    <x v="71"/>
    <x v="0"/>
    <x v="12"/>
    <s v="Periodo 2008-2020"/>
    <s v="Porcentaje "/>
    <s v="Centro de Estudios y Análisis del Delito (CEAD) de la Subsecretaría de Prevención del Delito"/>
    <s v="Variación Trimestral de Casos Policiales (%) por Violación en Sagrada Familia para el Periodo 2008-2020"/>
    <s v="Gráfico que muestra la variación trimestral de Casos Policiales (%) por Violaciones en Sagrada Familia según datos recopilados desde la Subsecretaria de Prevención del Delito durante el Periodo 2008-2020."/>
    <s v="Gráfico de Evolución"/>
    <s v="Sagrada Familia comunal delitos género violación mujer mujeres víctimas casos policiales variación trimestral"/>
    <s v="https://analytics.zoho.com/open-view/2395394000008633026?ZOHO_CRITERIA=%22Trasposicion_27.6%22.%22Cod_comuna%22%3D7307"/>
    <x v="0"/>
    <s v="#1774B5094"/>
  </r>
  <r>
    <n v="695"/>
    <x v="0"/>
    <x v="0"/>
    <s v="Mujeres"/>
    <n v="13119"/>
    <x v="4"/>
    <x v="0"/>
    <x v="0"/>
    <x v="254"/>
    <x v="0"/>
    <x v="8"/>
    <s v="Periodo 2005-2021"/>
    <s v="Porcentaje"/>
    <s v="Centro de Estudios y Análisis del Delito (CEAD) de la Subsecretaría de Prevención del Delito"/>
    <s v="Variación Trimestral de Detenciones (%) por Violencia Intrafamiliar en Maipú para el Periodo 2005-2021."/>
    <s v="Gráfico que muestra la variación trimestral de Detenciones (%) por Violencia Intrafamiliar en Maipú según datos recopilados desde el Centro de Estudios y Análisis del Delito durante el Periodo 2005-2021."/>
    <s v="Gráfico de Evolución"/>
    <s v="Maipú comunal delitos género violencia hacia mujer mujeres víctimas intrafamiliar familiar detenciones variación trimestral"/>
    <s v="https://analytics.zoho.com/open-view/2395394000007126218?ZOHO_CRITERIA=%22Trasposicion_27.5%22.%22Cod_Comuna%22%3D13119"/>
    <x v="0"/>
    <s v="#1774B10054"/>
  </r>
  <r>
    <n v="696"/>
    <x v="0"/>
    <x v="0"/>
    <s v="Mujeres"/>
    <n v="5605"/>
    <x v="7"/>
    <x v="2"/>
    <x v="0"/>
    <x v="304"/>
    <x v="0"/>
    <x v="16"/>
    <s v="Años 2012, 2017 y 2020"/>
    <s v="Número de Casos"/>
    <s v="Centro de Estudios y Análisis del Delito (CEAD) e Instituto Nacional de Estadísticas (INE)"/>
    <s v="Frecuencia según ocurrencia de Violencia Económica en El Tabo para los años 2012, 2017 y 2020."/>
    <s v="Gráfico que muestra la Frecuencia según ocurrencia de Violencia Económica en El Tabo los años 2012, 2017 y 2020 según datos de las encuestas ENVIF-VCM realizadas por el Instituto Nacional de Estadísticas (INE) y el Centro de Estudios y Análisis del Delito (CEAD)."/>
    <s v="Gráfico de Evolución"/>
    <s v="El Tabo comunal violencia económica intrafamiliar vif mujeres mujer encuesta envif cead ine víctima padecer sufrir"/>
    <s v="https://analytics.zoho.com/open-view/2395394000007264102?ZOHO_CRITERIA=%22Trasposicion_27.9%22.%22C%C3%B3digo%20Comuna%22%3D5605"/>
    <x v="0"/>
    <s v="#1774B11013"/>
  </r>
  <r>
    <n v="697"/>
    <x v="0"/>
    <x v="0"/>
    <s v="Mujeres"/>
    <n v="7106"/>
    <x v="4"/>
    <x v="1"/>
    <x v="0"/>
    <x v="291"/>
    <x v="0"/>
    <x v="5"/>
    <s v="Periodo 2008-2020"/>
    <s v="Número de Detenciones"/>
    <s v="Centro de Estudios y Análisis del Delito (CEAD) de la Subsecretaría de Prevención del Delito"/>
    <s v="Frecuencia de Frecuencia Detenciones por Violación en Pelarco para el Periodo 2008-2020"/>
    <s v="Gráfico que muestra la frecuencia de Detenciones por Violación en Pelarco según datos recopilados desde el Subsecretaria de Prevención del Delito durante el Periodo 2008-2020."/>
    <s v="Gráfico de Evolución"/>
    <s v="Pelarco comunal delitos género violación mujer mujeres víctimas detenciones"/>
    <s v="https://analytics.zoho.com/open-view/2395394000006792637?ZOHO_CRITERIA=%22Localiza%20CL%22.%22Codcom%22%3D7106"/>
    <x v="0"/>
    <s v="#1774B4112"/>
  </r>
  <r>
    <n v="698"/>
    <x v="0"/>
    <x v="0"/>
    <s v="Mujeres"/>
    <n v="13"/>
    <x v="1"/>
    <x v="1"/>
    <x v="1"/>
    <x v="13"/>
    <x v="0"/>
    <x v="36"/>
    <s v="Periodo 2013-2019"/>
    <s v="Porcentaje"/>
    <s v="Poder Judicial"/>
    <s v="Variación Trimestral de Sentencias Dictadas (%) en la Región Metropolitana por Delito, durante el Periodo 2013-2019"/>
    <s v="El gráfico muestra la tendencia de la Variación Trimestral de Sentencias Dictadas (%) en la Región Metropolitana por Delito, durante el Periodo 2013-2019 de acuerdo a datos provenientes del Poder Judicial de Chile."/>
    <s v="Gráfico de Evolución"/>
    <s v="violación delitos género violencia mujer mujeres casos víctimas sentencias metropolitana"/>
    <s v="https://analytics.zoho.com/open-view/2395394000007052002?ZOHO_CRITERIA=%22Localiza%20CL%22.%22Codreg%22%3D13"/>
    <x v="0"/>
    <s v="#1774B867"/>
  </r>
  <r>
    <n v="699"/>
    <x v="0"/>
    <x v="0"/>
    <s v="Mujeres"/>
    <n v="9103"/>
    <x v="2"/>
    <x v="0"/>
    <x v="0"/>
    <x v="44"/>
    <x v="0"/>
    <x v="11"/>
    <s v="Periodo 2005-2021"/>
    <s v="Porcentaje"/>
    <s v="Centro de Estudios y Análisis del Delito (CEAD) de la Subsecretaría de Prevención del Delito"/>
    <s v="Variación Trimestral de Aprehensiones (%) por Violencia Intrafamiliar en Cunco para el Periodo 2005-2021."/>
    <s v="Gráfico que muestra la variación trimestral de Aprehensiones (%) por Violencia Intrafamiliar en Cunco  según datos recopilados desde el Centro de Estudios y Análisis del Delito durante el Periodo 2005-2021."/>
    <s v="Gráfico de Evolución"/>
    <s v="Cunco comunal delitos género violencia hacia mujer mujeres víctimas intrafamiliar familiar aprehensiones variación trimestral"/>
    <s v="https://analytics.zoho.com/open-view/2395394000007123879?ZOHO_CRITERIA=%22Trasposicion_27.5%22.%22Cod_Comuna%22%3D9103"/>
    <x v="0"/>
    <s v="#1774B8933"/>
  </r>
  <r>
    <n v="700"/>
    <x v="0"/>
    <x v="0"/>
    <s v="Mujeres"/>
    <n v="7103"/>
    <x v="4"/>
    <x v="1"/>
    <x v="0"/>
    <x v="249"/>
    <x v="0"/>
    <x v="5"/>
    <s v="Periodo 2008-2020"/>
    <s v="Número de Detenciones"/>
    <s v="Centro de Estudios y Análisis del Delito (CEAD) de la Subsecretaría de Prevención del Delito"/>
    <s v="Frecuencia de Frecuencia Detenciones por Violación en Curepto para el Periodo 2008-2020"/>
    <s v="Gráfico que muestra la frecuencia de Detenciones por Violación en Curepto según datos recopilados desde el Subsecretaria de Prevención del Delito durante el Periodo 2008-2020."/>
    <s v="Gráfico de Evolución"/>
    <s v="Curepto comunal delitos género violación mujer mujeres víctimas detenciones"/>
    <s v="https://analytics.zoho.com/open-view/2395394000006792637?ZOHO_CRITERIA=%22Localiza%20CL%22.%22Codcom%22%3D7103"/>
    <x v="0"/>
    <s v="#1774B4109"/>
  </r>
  <r>
    <n v="701"/>
    <x v="0"/>
    <x v="0"/>
    <s v="Mujeres"/>
    <n v="8205"/>
    <x v="3"/>
    <x v="0"/>
    <x v="0"/>
    <x v="40"/>
    <x v="0"/>
    <x v="4"/>
    <s v="Periodo 2005-2021"/>
    <s v="Porcentaje"/>
    <s v="Centro de Estudios y Análisis del Delito (CEAD) de la Subsecretaría de Prevención del Delito"/>
    <s v="Variación Trimestral de Denuncias (%) por Violencia Intrafamiliar en Curanilahue para el Periodo 2005-2021."/>
    <s v="Gráfico que muestra la variación trimestral de Denuncias (%) por Violencia Intrafamiliar en Curanilahue según datos recopilados desde el Centro de Estudios y Análisis del Delito durante el Periodo 2005-2021."/>
    <s v="Gráfico de Evolución"/>
    <s v="Curanilahue comunal delitos género violencia hacia mujer mujeres víctimas intrafamiliar familiar denuncias variación trimestral"/>
    <s v="https://analytics.zoho.com/open-view/2395394000007126144?ZOHO_CRITERIA=%22Trasposicion_27.5%22.%22Cod_Comuna%22%3D8205"/>
    <x v="0"/>
    <s v="#1774B9577"/>
  </r>
  <r>
    <n v="702"/>
    <x v="0"/>
    <x v="0"/>
    <s v="Mujeres"/>
    <n v="13118"/>
    <x v="0"/>
    <x v="1"/>
    <x v="0"/>
    <x v="116"/>
    <x v="0"/>
    <x v="20"/>
    <s v="Periodo 2008-2020"/>
    <s v="Porcentaje "/>
    <s v="Centro de Estudios y Análisis del Delito (CEAD) de la Subsecretaría de Prevención del Delito"/>
    <s v="Variación anual de Tasa de Aprehensiones, Casos Policiales, Denuncias y Detenciones (%) por Violación en Macul para el Periodo 2008-2020"/>
    <s v="Gráfico que muestra la variación anual (%) de la Tasa por cada 100 mil habitantes de  Aprehensiones, Casos Policiales, Denuncias y Detenciones por Violaciones en Macul según datos recopilados desde la Subsecretaria de Prevención del Delito durante el Periodo 2008-2020."/>
    <s v="Gráfico de Evolución"/>
    <s v="Macul comunal delitos género violación mujer mujeres víctimas aprehensiones casos policiales denuncias detenciones variación tasa 100 mil habitantes"/>
    <s v="https://analytics.zoho.com/open-view/2395394000006850667?ZOHO_CRITERIA=%22Localiza%20CL%22.%22Codcom%22%3D13118"/>
    <x v="0"/>
    <s v="#1774B6660"/>
  </r>
  <r>
    <n v="703"/>
    <x v="0"/>
    <x v="0"/>
    <s v="Mujeres"/>
    <n v="7103"/>
    <x v="2"/>
    <x v="1"/>
    <x v="0"/>
    <x v="249"/>
    <x v="0"/>
    <x v="3"/>
    <s v="Periodo 2008-2020"/>
    <s v="Número de Aprehensiones"/>
    <s v="Centro de Estudios y Análisis del Delito (CEAD) de la Subsecretaría de Prevención del Delito"/>
    <s v="Frecuencia de Frecuencia Aprehensiones por Violación en Curepto para el Periodo 2008-2020"/>
    <s v="Gráfico que muestra la frecuencia de Aprehensiones por Violación en Curepto según datos recopilados desde el Subsecretaria de Prevención del Delito durante el Periodo 2008-2020."/>
    <s v="Gráfico de Evolución"/>
    <s v="Curepto comunal delitos género violación mujer mujeres víctimas aprehensiones"/>
    <s v="https://analytics.zoho.com/open-view/2395394000006792514?ZOHO_CRITERIA=%22Localiza%20CL%22.%22Codcom%22%3D7103"/>
    <x v="0"/>
    <s v="#1774B3111"/>
  </r>
  <r>
    <n v="704"/>
    <x v="0"/>
    <x v="0"/>
    <s v="Mujeres"/>
    <n v="5506"/>
    <x v="7"/>
    <x v="2"/>
    <x v="0"/>
    <x v="177"/>
    <x v="0"/>
    <x v="16"/>
    <s v="Años 2012, 2017 y 2020"/>
    <s v="Número de Casos"/>
    <s v="Centro de Estudios y Análisis del Delito (CEAD) e Instituto Nacional de Estadísticas (INE)"/>
    <s v="Frecuencia según ocurrencia de Violencia Económica en Nogales para los años 2012, 2017 y 2020."/>
    <s v="Gráfico que muestra la Frecuencia según ocurrencia de Violencia Económica en Nogales los años 2012, 2017 y 2020 según datos de las encuestas ENVIF-VCM realizadas por el Instituto Nacional de Estadísticas (INE) y el Centro de Estudios y Análisis del Delito (CEAD)."/>
    <s v="Gráfico de Evolución"/>
    <s v="Nogales comunal violencia económica intrafamiliar vif mujeres mujer encuesta envif cead ine víctima padecer sufrir"/>
    <s v="https://analytics.zoho.com/open-view/2395394000007264102?ZOHO_CRITERIA=%22Trasposicion_27.9%22.%22C%C3%B3digo%20Comuna%22%3D5506"/>
    <x v="0"/>
    <s v="#1774B11008"/>
  </r>
  <r>
    <n v="705"/>
    <x v="0"/>
    <x v="0"/>
    <s v="Mujeres"/>
    <n v="9118"/>
    <x v="3"/>
    <x v="1"/>
    <x v="0"/>
    <x v="247"/>
    <x v="0"/>
    <x v="14"/>
    <s v="Periodo 2008-2020"/>
    <s v="Número de Denuncias"/>
    <s v="Centro de Estudios y Análisis del Delito (CEAD) de la Subsecretaría de Prevención del Delito"/>
    <s v="Frecuencia de Frecuencia Denuncias por Violación en Toltén para el Periodo 2008-2020"/>
    <s v="Gráfico que muestra la frecuencia de Denuncias por Violación en Toltén según datos recopilados desde el Subsecretaria de Prevención del Delito durante el Periodo 2008-2020."/>
    <s v="Gráfico de Evolución"/>
    <s v="Toltén comunal delitos género violación mujer mujeres víctimas denuncias"/>
    <s v="https://analytics.zoho.com/open-view/2395394000006792596?ZOHO_CRITERIA=%22Localiza%20CL%22.%22Codcom%22%3D9118"/>
    <x v="0"/>
    <s v="#1774B3879"/>
  </r>
  <r>
    <n v="706"/>
    <x v="0"/>
    <x v="0"/>
    <s v="Mujeres"/>
    <n v="5701"/>
    <x v="0"/>
    <x v="1"/>
    <x v="0"/>
    <x v="305"/>
    <x v="0"/>
    <x v="10"/>
    <s v="Periodo 2008-2020"/>
    <s v="Tasa"/>
    <s v="Centro de Estudios y Análisis del Delito (CEAD) de la Subsecretaría de Prevención del Delito"/>
    <s v="Tasa de Aprehensiones, Casos Policiales, Denuncias y Detenciones por Violación en San Felipe para el Periodo 2008-2020."/>
    <s v="Gráfico que muestra la Tasa de Aprehensiones, Casos Policiales, Denuncias y Detenciones por Violación por cada 100 mil habitantes en San Felipe según datos recolectados y calculados por al Subsecretaría de Prevención del Delito para el Periodo 2008-2020."/>
    <s v="Gráfico de Evolución"/>
    <s v="San Felipe comunal delitos género violación mujer mujeres víctimas aprehensiones casos policiales denuncias detenciones evolución tasa 100 mil habitantes"/>
    <s v="https://analytics.zoho.com/open-view/2395394000006850626?ZOHO_CRITERIA=%22Localiza%20CL%22.%22Codcom%22%3D5701"/>
    <x v="0"/>
    <s v="#1774B2379"/>
  </r>
  <r>
    <n v="707"/>
    <x v="0"/>
    <x v="0"/>
    <s v="Mujeres"/>
    <n v="14107"/>
    <x v="0"/>
    <x v="1"/>
    <x v="0"/>
    <x v="169"/>
    <x v="0"/>
    <x v="20"/>
    <s v="Periodo 2008-2020"/>
    <s v="Porcentaje "/>
    <s v="Centro de Estudios y Análisis del Delito (CEAD) de la Subsecretaría de Prevención del Delito"/>
    <s v="Variación anual de Tasa de Aprehensiones, Casos Policiales, Denuncias y Detenciones (%) por Violación en Paillaco para el Periodo 2008-2020"/>
    <s v="Gráfico que muestra la variación anual (%) de la Tasa por cada 100 mil habitantes de  Aprehensiones, Casos Policiales, Denuncias y Detenciones por Violaciones en Paillaco según datos recopilados desde la Subsecretaria de Prevención del Delito durante el Periodo 2008-2020."/>
    <s v="Gráfico de Evolución"/>
    <s v="Paillaco comunal delitos género violación mujer mujeres víctimas aprehensiones casos policiales denuncias detenciones variación tasa 100 mil habitantes"/>
    <s v="https://analytics.zoho.com/open-view/2395394000006850667?ZOHO_CRITERIA=%22Localiza%20CL%22.%22Codcom%22%3D14107"/>
    <x v="0"/>
    <s v="#1774B6701"/>
  </r>
  <r>
    <n v="708"/>
    <x v="0"/>
    <x v="0"/>
    <s v="Mujeres"/>
    <n v="16302"/>
    <x v="4"/>
    <x v="0"/>
    <x v="0"/>
    <x v="306"/>
    <x v="0"/>
    <x v="5"/>
    <s v="Periodo 2005-2021"/>
    <s v="Número de Detenciones"/>
    <s v="Centro de Estudios y Análisis del Delito (CEAD) de la Subsecretaría de Prevención del Delito"/>
    <s v="Frecuencia de Detenciones por Violencia Intrafamiliar en Coihueco para el Periodo 2005-2021."/>
    <s v="Gráfico que muestra la frecuencia de las Detenciones por Violencia Intrafamiliar en Coihueco según datos recopilados desde el Centro de Estudios y Análsis del Delito durante el Periodo 2005-2021."/>
    <s v="Gráfico de Evolución"/>
    <s v="Coihueco comunal delitos género violencia hacia mujer mujeres víctimas intrafamiliar familiar detenciones comuna"/>
    <s v="https://analytics.zoho.com/open-view/2395394000007123572?ZOHO_CRITERIA=%22Trasposicion_27.5%22.%22Cod_Comuna%22%3D16302"/>
    <x v="0"/>
    <s v="#1774B8228"/>
  </r>
  <r>
    <n v="709"/>
    <x v="0"/>
    <x v="0"/>
    <s v="Mujeres"/>
    <n v="16"/>
    <x v="5"/>
    <x v="0"/>
    <x v="1"/>
    <x v="156"/>
    <x v="0"/>
    <x v="46"/>
    <s v="Periodo 2019-2021"/>
    <s v="Número de Casos"/>
    <s v="Fiscalía Nacional de Chile"/>
    <s v="Proporción de Casos acumulados de Violencia Intrafamiliar en la Región de Ñuble por sexo de la víctima según datos recopilados el Periodo 2019-2021"/>
    <s v="Gráfico que muestra la proporción de casos de Violencia Intrafamiliar en la Región de Ñuble según sexo de la víctima, presentados frente a la Fiscalía de Chile durante el Periodo 2019-2021."/>
    <s v="Gráfico"/>
    <s v="Región de Ñuble delitos violencia mujer mujeres  casos víctimas intrafamiliar familiar fisica fiscalía sexo"/>
    <s v="https://analytics.zoho.com/open-view/2395394000007054206?ZOHO_CRITERIA=%22Trasposicion_27.4%22.%22Cod_Regi%C3%B3n%22%3D16"/>
    <x v="0"/>
    <s v="#1774B6879"/>
  </r>
  <r>
    <n v="710"/>
    <x v="0"/>
    <x v="0"/>
    <s v="Mujeres"/>
    <n v="14105"/>
    <x v="6"/>
    <x v="1"/>
    <x v="0"/>
    <x v="228"/>
    <x v="0"/>
    <x v="12"/>
    <s v="Periodo 2008-2020"/>
    <s v="Porcentaje "/>
    <s v="Centro de Estudios y Análisis del Delito (CEAD) de la Subsecretaría de Prevención del Delito"/>
    <s v="Variación Trimestral de Casos Policiales (%) por Violación en Máfil para el Periodo 2008-2020"/>
    <s v="Gráfico que muestra la variación trimestral de Casos Policiales (%) por Violaciones en Máfil según datos recopilados desde la Subsecretaria de Prevención del Delito durante el Periodo 2008-2020."/>
    <s v="Gráfico de Evolución"/>
    <s v="Máfil comunal delitos género violación mujer mujeres víctimas casos policiales variación trimestral"/>
    <s v="https://analytics.zoho.com/open-view/2395394000008633026?ZOHO_CRITERIA=%22Trasposicion_27.6%22.%22Cod_comuna%22%3D14105"/>
    <x v="0"/>
    <s v="#1774B5289"/>
  </r>
  <r>
    <n v="711"/>
    <x v="0"/>
    <x v="0"/>
    <s v="Mujeres"/>
    <n v="54"/>
    <x v="11"/>
    <x v="5"/>
    <x v="0"/>
    <x v="147"/>
    <x v="0"/>
    <x v="37"/>
    <s v="Periodo 2013-2019"/>
    <s v="Número de Sentencias"/>
    <s v="Poder Judicial"/>
    <s v="Sentencias Dictadas por Delitos Vinculados a la Mujer por Delito en el Juzgado de Garantía de Castro para el Periodo 2013-2019"/>
    <s v="Gráfico que muestra la evolución anual de la frecuencia de Sentencias Dictadas por Delitos Vinculados a la Mujer por Delito en el Juzgado de Garantía de Castro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54"/>
    <x v="0"/>
    <s v="#1774B550"/>
  </r>
  <r>
    <n v="712"/>
    <x v="0"/>
    <x v="0"/>
    <s v="Mujeres"/>
    <n v="10107"/>
    <x v="0"/>
    <x v="1"/>
    <x v="0"/>
    <x v="60"/>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Llanquihue para el Periodo 2008-2020"/>
    <s v="Gráfico que muestra la frecuencia de Aprehensiones, Casos Policiales, Denuncias y  Detenciones por Violación en Llanquihue según datos recopilados desde el Subsecretaria de Prevención del Delito durante el Periodo 2008-2020."/>
    <s v="Gráfico de Evolución"/>
    <s v="Llanquihue comunal delitos género violación mujer mujeres víctimas aprehensiones casos policiales denuncias detenciones"/>
    <s v="https://analytics.zoho.com/open-view/2395394000006792678?ZOHO_CRITERIA=%22Localiza%20CL%22.%22Codcom%22%3D10107"/>
    <x v="0"/>
    <s v="#1774B4559"/>
  </r>
  <r>
    <n v="713"/>
    <x v="0"/>
    <x v="0"/>
    <s v="Mujeres"/>
    <n v="8203"/>
    <x v="4"/>
    <x v="1"/>
    <x v="0"/>
    <x v="158"/>
    <x v="0"/>
    <x v="8"/>
    <s v="Periodo 2008-2020"/>
    <s v="Porcentaje "/>
    <s v="Centro de Estudios y Análisis del Delito (CEAD) de la Subsecretaría de Prevención del Delito"/>
    <s v="Variación Trimestral de Detenciones (%) por Violación en Cañete para el Periodo 2008-2020"/>
    <s v="Gráfico que muestra la variación trimestral de Detenciones (%) por Violaciones en Cañete según datos recopilados desde la Subsecretaria de Prevención del Delito durante el Periodo 2008-2020."/>
    <s v="Gráfico de Evolución"/>
    <s v="Cañete comunal delitos género violación mujer mujeres víctimas detenciones variación trimestral"/>
    <s v="https://analytics.zoho.com/open-view/2395394000008633106?ZOHO_CRITERIA=%22Trasposicion_27.6%22.%22Cod_comuna%22%3D8203"/>
    <x v="0"/>
    <s v="#1774B5769"/>
  </r>
  <r>
    <n v="714"/>
    <x v="0"/>
    <x v="0"/>
    <s v="Mujeres"/>
    <n v="2101"/>
    <x v="4"/>
    <x v="1"/>
    <x v="0"/>
    <x v="31"/>
    <x v="0"/>
    <x v="6"/>
    <s v="Periodo 2008-2020"/>
    <s v="Tasa"/>
    <s v="Centro de Estudios y Análisis del Delito (CEAD) de la Subsecretaría de Prevención del Delito"/>
    <s v="Tasa de Detenciones por Violación en Antofagasta para el Periodo 2008-2020."/>
    <s v="Gráfico que muestra la Tasa de Detenciones por Violación por cada 100 mil habitantes en Antofagasta según datos recolectados y calculados por al Subsecretaría de Prevención del Delito para el Periodo 2008-2020."/>
    <s v="Gráfico de Evolución"/>
    <s v="Antofagasta comunal delitos género violación mujer mujeres víctimas detenciones evolución tasa 100 mil habitantes"/>
    <s v="https://analytics.zoho.com/open-view/2395394000006843853?ZOHO_CRITERIA=%22Localiza%20CL%22.%22Codcom%22%3D2101"/>
    <x v="0"/>
    <s v="#1774B1997"/>
  </r>
  <r>
    <n v="715"/>
    <x v="0"/>
    <x v="0"/>
    <s v="Mujeres"/>
    <n v="13604"/>
    <x v="0"/>
    <x v="1"/>
    <x v="0"/>
    <x v="115"/>
    <x v="0"/>
    <x v="10"/>
    <s v="Periodo 2008-2020"/>
    <s v="Tasa"/>
    <s v="Centro de Estudios y Análisis del Delito (CEAD) de la Subsecretaría de Prevención del Delito"/>
    <s v="Tasa de Aprehensiones, Casos Policiales, Denuncias y Detenciones por Violación en Padre Hurtado para el Periodo 2008-2020."/>
    <s v="Gráfico que muestra la Tasa de Aprehensiones, Casos Policiales, Denuncias y Detenciones por Violación por cada 100 mil habitantes en Padre Hurtado según datos recolectados y calculados por al Subsecretaría de Prevención del Delito para el Periodo 2008-2020."/>
    <s v="Gráfico de Evolución"/>
    <s v="Padre Hurtado comunal delitos género violación mujer mujeres víctimas aprehensiones casos policiales denuncias detenciones evolución tasa 100 mil habitantes"/>
    <s v="https://analytics.zoho.com/open-view/2395394000006850626?ZOHO_CRITERIA=%22Localiza%20CL%22.%22Codcom%22%3D13604"/>
    <x v="0"/>
    <s v="#1774B2637"/>
  </r>
  <r>
    <n v="716"/>
    <x v="0"/>
    <x v="0"/>
    <s v="Mujeres"/>
    <n v="7"/>
    <x v="6"/>
    <x v="1"/>
    <x v="1"/>
    <x v="163"/>
    <x v="0"/>
    <x v="18"/>
    <s v="Periodo 2008-2020"/>
    <s v="Tasa"/>
    <s v="Centro de Estudios y Análisis del Delito (CEAD) de la Subsecretaría de Prevención del Delito"/>
    <s v="Tasa de Casos Policiales por Violación  en la Región de Maule para el Período 2008-2020."/>
    <s v="Gráfico que muestra la Tasa de Casos Policiales por Violación por cada 100 mil habitantes en la Región de Maule según datos recolectados y calculados por al Subsecretaría de Prevención del Delito para el Período 2008-2020."/>
    <s v="Gráfico de Evolución"/>
    <s v="Región de Maule regional delitos género violación mujer mujeres víctimas casos policiales evolución tasa 100 mil habitantes"/>
    <s v="https://analytics.zoho.com/open-view/2395394000008748422?ZOHO_CRITERIA=%22Trasposicion_27.7%22.%22cod_region%22%3D7"/>
    <x v="0"/>
    <s v="#1774B2750"/>
  </r>
  <r>
    <n v="717"/>
    <x v="0"/>
    <x v="0"/>
    <s v="Mujeres"/>
    <n v="51"/>
    <x v="11"/>
    <x v="5"/>
    <x v="0"/>
    <x v="17"/>
    <x v="0"/>
    <x v="62"/>
    <s v="Periodo 2013-2019"/>
    <s v="Número de Sentencias"/>
    <s v="Poder Judicial"/>
    <s v="Sentencias Dictadas por Delitos Vinculados a la Mujer por Tipo de Delito en el Juzgado de Garantía de Victoria para el Periodo 2013-2019"/>
    <s v="El gráfico muestra la evolución anual de la frecuencia de Sentencias Dictadas por Delitos Vinculados a la Mujer por Tipo de Delito en el Juzgado de Garantía de Victoria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51"/>
    <x v="0"/>
    <s v="#1774B465"/>
  </r>
  <r>
    <n v="718"/>
    <x v="0"/>
    <x v="0"/>
    <s v="Mujeres"/>
    <n v="14"/>
    <x v="11"/>
    <x v="5"/>
    <x v="1"/>
    <x v="226"/>
    <x v="0"/>
    <x v="52"/>
    <s v="Periodo 2013-2019"/>
    <s v="Número de Sentencias"/>
    <s v="Poder Judicial"/>
    <s v="Sentencias Dictadas por Delitos Vinculados a la Mujer por Delito en la Región de Los Ríos durante el Periodo 2013-2019"/>
    <s v="El gráfico muestra la evolución anual de la frecuencia de Sentencias Dictadas por Delitos Vinculados a la Mujer por Delito en la Región de Los Ríos durante el Periodo 2013-2019 de acuerdo a datos provenientes del Poder Judicial de Chile."/>
    <s v="Gráfico de Evolución"/>
    <s v="sociedad delincuencia delitos frecuencia sentencias secuestro homicidio tortura aborto lesiones mujer violencia femicidio los ríos"/>
    <s v="https://analytics.zoho.com/open-view/2395394000007158003?ZOHO_CRITERIA=%22Localiza%20CL%22.%22Codreg%22%3D14"/>
    <x v="0"/>
    <s v="#1774B412"/>
  </r>
  <r>
    <n v="719"/>
    <x v="0"/>
    <x v="0"/>
    <s v="Mujeres"/>
    <n v="5604"/>
    <x v="0"/>
    <x v="1"/>
    <x v="0"/>
    <x v="307"/>
    <x v="0"/>
    <x v="2"/>
    <s v="Periodo 2008-2020"/>
    <s v="Porcentaje "/>
    <s v="Centro de Estudios y Análisis del Delito (CEAD) de la Subsecretaría de Prevención del Delito"/>
    <s v="Variación Trimestral de Aprehensiones, Casos policiales, Denuncias y Detenciones (%) por Violación en El Quisco para el Periodo 2008-2020"/>
    <s v="Gráfico que muestra la variación trimestral de Aprehensiones, Casos Policiales, Denuncias y Detenciones (%) por Violaciones en El Quisco según datos recopilados desde la Subsecretaria de Prevención del Delito durante el Periodo 2008-2020."/>
    <s v="Gráfico de Evolución"/>
    <s v="El Quisco comunal delitos género violación mujer mujeres víctimas aprehensiones casos policiales denuncias detenciones variación trimestral"/>
    <s v="https://analytics.zoho.com/open-view/2395394000008633146?ZOHO_CRITERIA=%22Trasposicion_27.6%22.%22Cod_comuna%22%3D5604"/>
    <x v="0"/>
    <s v="#1774B5998"/>
  </r>
  <r>
    <n v="720"/>
    <x v="0"/>
    <x v="0"/>
    <s v="Mujeres"/>
    <n v="5107"/>
    <x v="2"/>
    <x v="0"/>
    <x v="0"/>
    <x v="67"/>
    <x v="0"/>
    <x v="11"/>
    <s v="Periodo 2005-2021"/>
    <s v="Porcentaje"/>
    <s v="Centro de Estudios y Análisis del Delito (CEAD) de la Subsecretaría de Prevención del Delito"/>
    <s v="Variación Trimestral de Aprehensiones (%) por Violencia Intrafamiliar en Quintero para el Periodo 2005-2021."/>
    <s v="Gráfico que muestra la variación trimestral de Aprehensiones (%) por Violencia Intrafamiliar en Quintero  según datos recopilados desde el Centro de Estudios y Análisis del Delito durante el Periodo 2005-2021."/>
    <s v="Gráfico de Evolución"/>
    <s v="Quintero comunal delitos género violencia hacia mujer mujeres víctimas intrafamiliar familiar aprehensiones variación trimestral"/>
    <s v="https://analytics.zoho.com/open-view/2395394000007123879?ZOHO_CRITERIA=%22Trasposicion_27.5%22.%22Cod_Comuna%22%3D5107"/>
    <x v="0"/>
    <s v="#1774B8781"/>
  </r>
  <r>
    <n v="721"/>
    <x v="0"/>
    <x v="0"/>
    <s v="Mujeres"/>
    <n v="13403"/>
    <x v="6"/>
    <x v="0"/>
    <x v="0"/>
    <x v="102"/>
    <x v="0"/>
    <x v="13"/>
    <s v="Periodo 2005-2021"/>
    <s v="Número de Casos Policiales"/>
    <s v="Centro de Estudios y Análisis del Delito (CEAD) de la Subsecretaría de Prevención del Delito"/>
    <s v="Frecuencia de Casos Policiales por Violencia Intrafamiliar en Calera de Tango para el Periodo 2005-2021."/>
    <s v="Gráfico que muestra la frecuencia de Casos Policiales por Violencia Intrafamiliar en Calera de Tango según datos recopilados desde el Centro de Estudios y Análsis del Delito durante el Periodo 2005-2021."/>
    <s v="Gráfico de Evolución"/>
    <s v="Calera de Tango comunal delitos género violencia hacia mujer mujeres víctimas intrafamiliar familiar casos policiales comuna"/>
    <s v="https://analytics.zoho.com/open-view/2395394000007123412?ZOHO_CRITERIA=%22Trasposicion_27.5%22.%22Cod_Comuna%22%3D13403"/>
    <x v="0"/>
    <s v="#1774B7678"/>
  </r>
  <r>
    <n v="722"/>
    <x v="0"/>
    <x v="0"/>
    <s v="Mujeres"/>
    <n v="11101"/>
    <x v="6"/>
    <x v="1"/>
    <x v="0"/>
    <x v="273"/>
    <x v="0"/>
    <x v="18"/>
    <s v="Periodo 2008-2020"/>
    <s v="Tasa"/>
    <s v="Centro de Estudios y Análisis del Delito (CEAD) de la Subsecretaría de Prevención del Delito"/>
    <s v="Tasa de Casos Policiales por Violación en Coihaique para el Periodo 2008-2020."/>
    <s v="Gráfico que muestra la Tasa de Casos Policiales por Violación por cada 100 mil habitantes en Coihaique según datos recolectados y calculados por al Subsecretaría de Prevención del Delito para el Periodo 2008-2020."/>
    <s v="Gráfico de Evolución"/>
    <s v="Coihaique comunal delitos género violación mujer mujeres víctimas casos policiales evolución tasa 100 mil habitantes"/>
    <s v="https://analytics.zoho.com/open-view/2395394000006843792?ZOHO_CRITERIA=%22Localiza%20CL%22.%22Codcom%22%3D11101"/>
    <x v="0"/>
    <s v="#1774B1569"/>
  </r>
  <r>
    <n v="723"/>
    <x v="0"/>
    <x v="0"/>
    <s v="Mujeres"/>
    <n v="2201"/>
    <x v="0"/>
    <x v="0"/>
    <x v="0"/>
    <x v="180"/>
    <x v="0"/>
    <x v="2"/>
    <s v="Periodo 2005-2021"/>
    <s v="Porcentaje "/>
    <s v="Centro de Estudios y Análisis del Delito (CEAD) de la Subsecretaría de Prevención del Delito"/>
    <s v="Variación Trimestral de Aprehensiones, Casos policiales, Denuncias y Detenciones (%) en Calama para el Periodo 2005-2021."/>
    <s v="Gráfico que muestra la variación trimestral de Aprehensiones, Casos Policiales, Denuncias y Detenciones (%) por Violencia Intrafamiliar en Calama según datos recopilados desde el Centro de Estudios y Análisis del Delito durante el Periodo 2005-2021."/>
    <s v="Gráfico de Evolución"/>
    <s v="Calama comunal delitos género violencia hacia mujer mujeres víctimas intrafamiliar familiar aprehensiones casos policiales denuncias detenciones variación trimestral"/>
    <s v="https://analytics.zoho.com/open-view/2395394000007126407?ZOHO_CRITERIA=%22Trasposicion_27.5%22.%22Cod_Comuna%22%3D2201"/>
    <x v="0"/>
    <s v="#1774B10115"/>
  </r>
  <r>
    <n v="724"/>
    <x v="0"/>
    <x v="0"/>
    <s v="Mujeres"/>
    <n v="13503"/>
    <x v="4"/>
    <x v="1"/>
    <x v="0"/>
    <x v="95"/>
    <x v="0"/>
    <x v="5"/>
    <s v="Periodo 2008-2020"/>
    <s v="Número de Detenciones"/>
    <s v="Centro de Estudios y Análisis del Delito (CEAD) de la Subsecretaría de Prevención del Delito"/>
    <s v="Frecuencia de Frecuencia Detenciones por Violación en Curacaví para el Periodo 2008-2020"/>
    <s v="Gráfico que muestra la frecuencia de Detenciones por Violación en Curacaví según datos recopilados desde el Subsecretaria de Prevención del Delito durante el Periodo 2008-2020."/>
    <s v="Gráfico de Evolución"/>
    <s v="Curacaví comunal delitos género violación mujer mujeres víctimas detenciones"/>
    <s v="https://analytics.zoho.com/open-view/2395394000006792637?ZOHO_CRITERIA=%22Localiza%20CL%22.%22Codcom%22%3D13503"/>
    <x v="0"/>
    <s v="#1774B4303"/>
  </r>
  <r>
    <n v="725"/>
    <x v="0"/>
    <x v="0"/>
    <s v="Mujeres"/>
    <n v="16204"/>
    <x v="2"/>
    <x v="1"/>
    <x v="0"/>
    <x v="148"/>
    <x v="0"/>
    <x v="11"/>
    <s v="Periodo 2008-2020"/>
    <s v="Porcentaje"/>
    <s v="Centro de Estudios y Análisis del Delito (CEAD) de la Subsecretaría de Prevención del Delito"/>
    <s v="Variación Trimestral de Aprehensiones (%) por Violación en Ninhue para el Periodo 2008-2020"/>
    <s v="Gráfico que muestra la variación trimestral de Aprehensiones (%) por Violaciones en Ninhue según datos recopilados desde la Subsecretaria de Prevención del Delito durante el Periodo 2008-2020."/>
    <s v="Gráfico de Evolución"/>
    <s v="Ninhue comunal delitos género violación mujer mujeres víctimas aprehensiones variación trimestral"/>
    <s v="https://analytics.zoho.com/open-view/2395394000008632943?ZOHO_CRITERIA=%22Trasposicion_27.6%22.%22Cod_comuna%22%3D16204"/>
    <x v="0"/>
    <s v="#1774B4826"/>
  </r>
  <r>
    <n v="726"/>
    <x v="0"/>
    <x v="0"/>
    <s v="Mujeres"/>
    <n v="8107"/>
    <x v="0"/>
    <x v="1"/>
    <x v="0"/>
    <x v="308"/>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enco para el Periodo 2008-2020"/>
    <s v="Gráfico que muestra la frecuencia de Aprehensiones, Casos Policiales, Denuncias y  Detenciones por Violación en Penco según datos recopilados desde el Subsecretaria de Prevención del Delito durante el Periodo 2008-2020."/>
    <s v="Gráfico de Evolución"/>
    <s v="Penco comunal delitos género violación mujer mujeres víctimas aprehensiones casos policiales denuncias detenciones"/>
    <s v="https://analytics.zoho.com/open-view/2395394000006792678?ZOHO_CRITERIA=%22Localiza%20CL%22.%22Codcom%22%3D8107"/>
    <x v="0"/>
    <s v="#1774B4473"/>
  </r>
  <r>
    <n v="727"/>
    <x v="0"/>
    <x v="0"/>
    <s v="Mujeres"/>
    <n v="9115"/>
    <x v="4"/>
    <x v="1"/>
    <x v="0"/>
    <x v="153"/>
    <x v="0"/>
    <x v="8"/>
    <s v="Periodo 2008-2020"/>
    <s v="Porcentaje "/>
    <s v="Centro de Estudios y Análisis del Delito (CEAD) de la Subsecretaría de Prevención del Delito"/>
    <s v="Variación Trimestral de Detenciones (%) por Violación en Pucón para el Periodo 2008-2020"/>
    <s v="Gráfico que muestra la variación trimestral de Detenciones (%) por Violaciones en Pucón según datos recopilados desde la Subsecretaria de Prevención del Delito durante el Periodo 2008-2020."/>
    <s v="Gráfico de Evolución"/>
    <s v="Pucón comunal delitos género violación mujer mujeres víctimas detenciones variación trimestral"/>
    <s v="https://analytics.zoho.com/open-view/2395394000008633106?ZOHO_CRITERIA=%22Trasposicion_27.6%22.%22Cod_comuna%22%3D9115"/>
    <x v="0"/>
    <s v="#1774B5818"/>
  </r>
  <r>
    <n v="728"/>
    <x v="0"/>
    <x v="0"/>
    <s v="Mujeres"/>
    <n v="13203"/>
    <x v="0"/>
    <x v="0"/>
    <x v="0"/>
    <x v="253"/>
    <x v="0"/>
    <x v="0"/>
    <s v="Periodo 2005-2021"/>
    <s v="Porcentaje"/>
    <s v="Centro de Estudios y Análisis del Delito (CEAD) de la Subsecretaría de Prevención del Delito"/>
    <s v="Proporción de Aprehensiones, Casos Policiales, Denuncias y Detenciones por Violencia Intrafamiliar en San José de Maipo para el Periodo 2005-2021."/>
    <s v="Gráfico que muestra la proporción y cantidad de Aprehensiones, Casos policiales, Denuncias y Detenciones por Violencia Intrafamiliar en San José de Maipo según datos recopilados desde el Centro de Estudios y Análisis del Delito durante el Periodo 2005-2021."/>
    <s v="Gráfico"/>
    <s v="San José de Maipo comunal delitos género violencia hacia mujer mujeres víctimas intrafamiliar familiar aprehensiones denuncias casos policiales detenciones comuna"/>
    <s v="https://analytics.zoho.com/open-view/2395394000007123726?ZOHO_CRITERIA=%22Trasposicion_27.5%22.%22Cod_Comuna%22%3D13203"/>
    <x v="0"/>
    <s v="#1774B8702"/>
  </r>
  <r>
    <n v="729"/>
    <x v="0"/>
    <x v="0"/>
    <s v="Mujeres"/>
    <n v="6301"/>
    <x v="4"/>
    <x v="0"/>
    <x v="0"/>
    <x v="130"/>
    <x v="0"/>
    <x v="5"/>
    <s v="Periodo 2005-2021"/>
    <s v="Número de Detenciones"/>
    <s v="Centro de Estudios y Análisis del Delito (CEAD) de la Subsecretaría de Prevención del Delito"/>
    <s v="Frecuencia de Detenciones por Violencia Intrafamiliar en San Fernando para el Periodo 2005-2021."/>
    <s v="Gráfico que muestra la frecuencia de las Detenciones por Violencia Intrafamiliar en San Fernando según datos recopilados desde el Centro de Estudios y Análsis del Delito durante el Periodo 2005-2021."/>
    <s v="Gráfico de Evolución"/>
    <s v="San Fernando comunal delitos género violencia hacia mujer mujeres víctimas intrafamiliar familiar detenciones comuna"/>
    <s v="https://analytics.zoho.com/open-view/2395394000007123572?ZOHO_CRITERIA=%22Trasposicion_27.5%22.%22Cod_Comuna%22%3D6301"/>
    <x v="0"/>
    <s v="#1774B8151"/>
  </r>
  <r>
    <n v="730"/>
    <x v="0"/>
    <x v="0"/>
    <s v="Mujeres"/>
    <n v="13202"/>
    <x v="2"/>
    <x v="0"/>
    <x v="0"/>
    <x v="166"/>
    <x v="0"/>
    <x v="11"/>
    <s v="Periodo 2005-2021"/>
    <s v="Porcentaje"/>
    <s v="Centro de Estudios y Análisis del Delito (CEAD) de la Subsecretaría de Prevención del Delito"/>
    <s v="Variación Trimestral de Aprehensiones (%) por Violencia Intrafamiliar en Pirque para el Periodo 2005-2021."/>
    <s v="Gráfico que muestra la variación trimestral de Aprehensiones (%) por Violencia Intrafamiliar en Pirque  según datos recopilados desde el Centro de Estudios y Análisis del Delito durante el Periodo 2005-2021."/>
    <s v="Gráfico de Evolución"/>
    <s v="Pirque comunal delitos género violencia hacia mujer mujeres víctimas intrafamiliar familiar aprehensiones variación trimestral"/>
    <s v="https://analytics.zoho.com/open-view/2395394000007123879?ZOHO_CRITERIA=%22Trasposicion_27.5%22.%22Cod_Comuna%22%3D13202"/>
    <x v="0"/>
    <s v="#1774B9042"/>
  </r>
  <r>
    <n v="731"/>
    <x v="0"/>
    <x v="0"/>
    <s v="Mujeres"/>
    <n v="9203"/>
    <x v="6"/>
    <x v="1"/>
    <x v="0"/>
    <x v="236"/>
    <x v="0"/>
    <x v="18"/>
    <s v="Periodo 2008-2020"/>
    <s v="Tasa"/>
    <s v="Centro de Estudios y Análisis del Delito (CEAD) de la Subsecretaría de Prevención del Delito"/>
    <s v="Tasa de Casos Policiales por Violación en Curacautín para el Periodo 2008-2020."/>
    <s v="Gráfico que muestra la Tasa de Casos Policiales por Violación por cada 100 mil habitantes en Curacautín según datos recolectados y calculados por al Subsecretaría de Prevención del Delito para el Periodo 2008-2020."/>
    <s v="Gráfico de Evolución"/>
    <s v="Curacautín comunal delitos género violación mujer mujeres víctimas casos policiales evolución tasa 100 mil habitantes"/>
    <s v="https://analytics.zoho.com/open-view/2395394000006843792?ZOHO_CRITERIA=%22Localiza%20CL%22.%22Codcom%22%3D9203"/>
    <x v="0"/>
    <s v="#1774B1530"/>
  </r>
  <r>
    <n v="732"/>
    <x v="0"/>
    <x v="0"/>
    <s v="Mujeres"/>
    <n v="15102"/>
    <x v="0"/>
    <x v="1"/>
    <x v="0"/>
    <x v="276"/>
    <x v="0"/>
    <x v="20"/>
    <s v="Periodo 2008-2020"/>
    <s v="Porcentaje "/>
    <s v="Centro de Estudios y Análisis del Delito (CEAD) de la Subsecretaría de Prevención del Delito"/>
    <s v="Variación anual de Tasa de Aprehensiones, Casos Policiales, Denuncias y Detenciones (%) por Violación en Camarones para el Periodo 2008-2020"/>
    <s v="Gráfico que muestra la variación anual (%) de la Tasa por cada 100 mil habitantes de  Aprehensiones, Casos Policiales, Denuncias y Detenciones por Violaciones en Camarones según datos recopilados desde la Subsecretaria de Prevención del Delito durante el Periodo 2008-2020."/>
    <s v="Gráfico de Evolución"/>
    <s v="Camarones comunal delitos género violación mujer mujeres víctimas aprehensiones casos policiales denuncias detenciones variación tasa 100 mil habitantes"/>
    <s v="https://analytics.zoho.com/open-view/2395394000006850667?ZOHO_CRITERIA=%22Localiza%20CL%22.%22Codcom%22%3D15102"/>
    <x v="0"/>
    <s v="#1774B6708"/>
  </r>
  <r>
    <n v="733"/>
    <x v="0"/>
    <x v="0"/>
    <s v="Mujeres"/>
    <n v="13116"/>
    <x v="3"/>
    <x v="0"/>
    <x v="0"/>
    <x v="198"/>
    <x v="0"/>
    <x v="14"/>
    <s v="Periodo 2005-2021"/>
    <s v="Número de Denuncias"/>
    <s v="Centro de Estudios y Análisis del Delito (CEAD) de la Subsecretaría de Prevención del Delito"/>
    <s v="Frecuencia de Denuncias por Violencia Intrafamiliar en Lo Espejo para el Periodo 2005-2021."/>
    <s v="Gráfico que muestra la frecuencia de las Denuncias por Violencia Intrafamiliar en Lo Espejo según datos recopilados desde el Centro de Estudios y Análsis del Delito durante el Periodo 2005-2021."/>
    <s v="Gráfico de Evolución"/>
    <s v="Lo Espejo comunal delitos género violencia hacia mujer mujeres víctimas intrafamiliar familiar denuncias comuna"/>
    <s v="https://analytics.zoho.com/open-view/2395394000007123492?ZOHO_CRITERIA=%22Trasposicion_27.5%22.%22Cod_Comuna%22%3D13116"/>
    <x v="0"/>
    <s v="#1774B7997"/>
  </r>
  <r>
    <n v="734"/>
    <x v="0"/>
    <x v="0"/>
    <s v="Mujeres"/>
    <n v="6305"/>
    <x v="6"/>
    <x v="1"/>
    <x v="0"/>
    <x v="159"/>
    <x v="0"/>
    <x v="12"/>
    <s v="Periodo 2008-2020"/>
    <s v="Porcentaje "/>
    <s v="Centro de Estudios y Análisis del Delito (CEAD) de la Subsecretaría de Prevención del Delito"/>
    <s v="Variación Trimestral de Casos Policiales (%) por Violación en Nancagua para el Periodo 2008-2020"/>
    <s v="Gráfico que muestra la variación trimestral de Casos Policiales (%) por Violaciones en Nancagua según datos recopilados desde la Subsecretaria de Prevención del Delito durante el Periodo 2008-2020."/>
    <s v="Gráfico de Evolución"/>
    <s v="Nancagua comunal delitos género violación mujer mujeres víctimas casos policiales variación trimestral"/>
    <s v="https://analytics.zoho.com/open-view/2395394000008633026?ZOHO_CRITERIA=%22Trasposicion_27.6%22.%22Cod_comuna%22%3D6305"/>
    <x v="0"/>
    <s v="#1774B5069"/>
  </r>
  <r>
    <n v="735"/>
    <x v="0"/>
    <x v="0"/>
    <s v="Mujeres"/>
    <n v="9210"/>
    <x v="3"/>
    <x v="1"/>
    <x v="0"/>
    <x v="259"/>
    <x v="0"/>
    <x v="17"/>
    <s v="Periodo 2008-2020"/>
    <s v="Tasa"/>
    <s v="Centro de Estudios y Análisis del Delito (CEAD) de la Subsecretaría de Prevención del Delito"/>
    <s v="Tasa de Denuncias por Violación en Traiguén para el Periodo 2008-2020."/>
    <s v="Gráfico que muestra la Tasa de Denuncias por Violación por cada 100 mil habitantes en Traiguén según datos recolectados y calculados por al Subsecretaría de Prevención del Delito para el Periodo 2008-2020."/>
    <s v="Gráfico de Evolución"/>
    <s v="Traiguén comunal delitos género violación mujer mujeres víctimas denuncias evolución tasa 100 mil habitantes"/>
    <s v="https://analytics.zoho.com/open-view/2395394000006843824?ZOHO_CRITERIA=%22Localiza%20CL%22.%22Codcom%22%3D9210"/>
    <x v="0"/>
    <s v="#1774B1877"/>
  </r>
  <r>
    <n v="736"/>
    <x v="0"/>
    <x v="0"/>
    <s v="Mujeres"/>
    <n v="7307"/>
    <x v="3"/>
    <x v="1"/>
    <x v="0"/>
    <x v="71"/>
    <x v="0"/>
    <x v="14"/>
    <s v="Periodo 2008-2020"/>
    <s v="Número de Denuncias"/>
    <s v="Centro de Estudios y Análisis del Delito (CEAD) de la Subsecretaría de Prevención del Delito"/>
    <s v="Frecuencia de Frecuencia Denuncias por Violación en Sagrada Familia para el Periodo 2008-2020"/>
    <s v="Gráfico que muestra la frecuencia de Denuncias por Violación en Sagrada Familia según datos recopilados desde el Subsecretaria de Prevención del Delito durante el Periodo 2008-2020."/>
    <s v="Gráfico de Evolución"/>
    <s v="Sagrada Familia comunal delitos género violación mujer mujeres víctimas denuncias"/>
    <s v="https://analytics.zoho.com/open-view/2395394000006792596?ZOHO_CRITERIA=%22Localiza%20CL%22.%22Codcom%22%3D7307"/>
    <x v="0"/>
    <s v="#1774B3797"/>
  </r>
  <r>
    <n v="737"/>
    <x v="0"/>
    <x v="0"/>
    <s v="Mujeres"/>
    <n v="16"/>
    <x v="1"/>
    <x v="3"/>
    <x v="0"/>
    <x v="132"/>
    <x v="0"/>
    <x v="63"/>
    <s v="Periodo 2013-2019"/>
    <s v="Número de Sentencias"/>
    <s v="Poder Judicial"/>
    <s v="Sentencias Dictadas por Delitos de Abuso Sexual en el  Juzgado de Garantía de Los Andes para el Periodo 2013-2019"/>
    <s v="El gráfico muestra la evolución anual de la frecuencia de Sentencias Dictadas por Delitos de Abuso Sexual en el  Juzgado de Garantía de Los Andes para el Periodo 2013-2019 de acuerdo a datos provenientes del Poder Judicial de Chile."/>
    <s v="Gráfico de Evolución"/>
    <s v="abuso sexual delitos género violencia mujer mujeres casos víctimas detenciones sentencias juzgado garantía los andes"/>
    <s v="https://analytics.zoho.com/open-view/2395394000007166659?ZOHO_CRITERIA=%22Trasposicion_27.15%22.%22Id_Juzgado_Garant%C3%ADa%22%3D16"/>
    <x v="0"/>
    <s v="#1774B125"/>
  </r>
  <r>
    <n v="738"/>
    <x v="0"/>
    <x v="0"/>
    <s v="Mujeres"/>
    <n v="10404"/>
    <x v="2"/>
    <x v="1"/>
    <x v="0"/>
    <x v="209"/>
    <x v="0"/>
    <x v="19"/>
    <s v="Periodo 2008-2020"/>
    <s v="Tasa"/>
    <s v="Centro de Estudios y Análisis del Delito (CEAD) de la Subsecretaría de Prevención del Delito"/>
    <s v="Tasa de Aprehensiones por Violación en Palena para el Periodo 2008-2020."/>
    <s v="Gráfico que muestra la Tasa de Aprehensiones por Violación por cada 100 mil habitantes en Palena según datos recolectados y calculados por al Subsecretaría de Prevención del Delito para el Periodo 2008-2020."/>
    <s v="Gráfico de Evolución"/>
    <s v="Palena comunal delitos género violación mujer mujeres víctimas aprehensiones evolución tasa 100 mil habitantes"/>
    <s v="https://analytics.zoho.com/open-view/2395394000006843662?ZOHO_CRITERIA=%22Localiza%20CL%22.%22Codcom%22%3D10404"/>
    <x v="0"/>
    <s v="#1774B1235"/>
  </r>
  <r>
    <n v="739"/>
    <x v="0"/>
    <x v="0"/>
    <s v="Mujeres"/>
    <n v="9101"/>
    <x v="5"/>
    <x v="2"/>
    <x v="0"/>
    <x v="155"/>
    <x v="1"/>
    <x v="59"/>
    <s v="Años 2012, 2017 y 2020"/>
    <s v="Porcentaje"/>
    <s v="Centro de Estudios y Análisis del Delito (CEAD) e Instituto Nacional de Estadísticas (INE)"/>
    <s v="Proporción de Casos de Violencia Económica por rango etario de la víctima en Temuco para los años 2012, 2017 y 2020."/>
    <s v="Gráfico que muestra la Proporción de Casos de Violencia Económica por rango etario en Temuco para los años 2012, 2017 y 2020 según datos de las encuestas ENVIF-VCM realizadas por el Instituto Nacional de Estadísticas (INE) y el Centro de Estudios y Análisis del Delito (CEAD)."/>
    <s v="Gráfico"/>
    <s v="Temuco comunal violencia económica intrafamiliar vif mujeres mujer encuesta envif cead ine edad rango etario"/>
    <s v="https://analytics.zoho.com/open-view/2395394000007264280?ZOHO_CRITERIA=%22Trasposicion_27.9%22.%22C%C3%B3digo%20Comuna%22%3D9101"/>
    <x v="0"/>
    <s v="#1774B10876"/>
  </r>
  <r>
    <n v="740"/>
    <x v="0"/>
    <x v="0"/>
    <s v="Mujeres"/>
    <n v="8104"/>
    <x v="0"/>
    <x v="1"/>
    <x v="0"/>
    <x v="262"/>
    <x v="0"/>
    <x v="2"/>
    <s v="Periodo 2008-2020"/>
    <s v="Porcentaje "/>
    <s v="Centro de Estudios y Análisis del Delito (CEAD) de la Subsecretaría de Prevención del Delito"/>
    <s v="Variación Trimestral de Aprehensiones, Casos policiales, Denuncias y Detenciones (%) por Violación en Florida para el Periodo 2008-2020"/>
    <s v="Gráfico que muestra la variación trimestral de Aprehensiones, Casos Policiales, Denuncias y Detenciones (%) por Violaciones en Florida según datos recopilados desde la Subsecretaria de Prevención del Delito durante el Periodo 2008-2020."/>
    <s v="Gráfico de Evolución"/>
    <s v="Florida comunal delitos género violación mujer mujeres víctimas aprehensiones casos policiales denuncias detenciones variación trimestral"/>
    <s v="https://analytics.zoho.com/open-view/2395394000008633146?ZOHO_CRITERIA=%22Trasposicion_27.6%22.%22Cod_comuna%22%3D8104"/>
    <x v="0"/>
    <s v="#1774B6077"/>
  </r>
  <r>
    <n v="741"/>
    <x v="0"/>
    <x v="0"/>
    <s v="Mujeres"/>
    <n v="7301"/>
    <x v="4"/>
    <x v="1"/>
    <x v="0"/>
    <x v="269"/>
    <x v="0"/>
    <x v="6"/>
    <s v="Periodo 2008-2020"/>
    <s v="Tasa"/>
    <s v="Centro de Estudios y Análisis del Delito (CEAD) de la Subsecretaría de Prevención del Delito"/>
    <s v="Tasa de Detenciones por Violación en Curicó para el Periodo 2008-2020."/>
    <s v="Gráfico que muestra la Tasa de Detenciones por Violación por cada 100 mil habitantes en Curicó según datos recolectados y calculados por al Subsecretaría de Prevención del Delito para el Periodo 2008-2020."/>
    <s v="Gráfico de Evolución"/>
    <s v="Curicó comunal delitos género violación mujer mujeres víctimas detenciones evolución tasa 100 mil habitantes"/>
    <s v="https://analytics.zoho.com/open-view/2395394000006843853?ZOHO_CRITERIA=%22Localiza%20CL%22.%22Codcom%22%3D7301"/>
    <x v="0"/>
    <s v="#1774B2105"/>
  </r>
  <r>
    <n v="742"/>
    <x v="0"/>
    <x v="0"/>
    <s v="Mujeres"/>
    <n v="4102"/>
    <x v="3"/>
    <x v="1"/>
    <x v="0"/>
    <x v="122"/>
    <x v="0"/>
    <x v="14"/>
    <s v="Periodo 2008-2020"/>
    <s v="Número de Denuncias"/>
    <s v="Centro de Estudios y Análisis del Delito (CEAD) de la Subsecretaría de Prevención del Delito"/>
    <s v="Frecuencia de Frecuencia Denuncias por Violación en Coquimbo para el Periodo 2008-2020"/>
    <s v="Gráfico que muestra la frecuencia de Denuncias por Violación en Coquimbo según datos recopilados desde el Subsecretaria de Prevención del Delito durante el Periodo 2008-2020."/>
    <s v="Gráfico de Evolución"/>
    <s v="Coquimbo comunal delitos género violación mujer mujeres víctimas denuncias"/>
    <s v="https://analytics.zoho.com/open-view/2395394000006792596?ZOHO_CRITERIA=%22Localiza%20CL%22.%22Codcom%22%3D4102"/>
    <x v="0"/>
    <s v="#1774B3693"/>
  </r>
  <r>
    <n v="743"/>
    <x v="0"/>
    <x v="0"/>
    <s v="Mujeres"/>
    <n v="16203"/>
    <x v="0"/>
    <x v="0"/>
    <x v="0"/>
    <x v="309"/>
    <x v="0"/>
    <x v="0"/>
    <s v="Periodo 2005-2021"/>
    <s v="Porcentaje"/>
    <s v="Centro de Estudios y Análisis del Delito (CEAD) de la Subsecretaría de Prevención del Delito"/>
    <s v="Proporción de Aprehensiones, Casos Policiales, Denuncias y Detenciones por Violencia Intrafamiliar en Coelemu para el Periodo 2005-2021."/>
    <s v="Gráfico que muestra la proporción y cantidad de Aprehensiones, Casos policiales, Denuncias y Detenciones por Violencia Intrafamiliar en Coelemu según datos recopilados desde el Centro de Estudios y Análisis del Delito durante el Periodo 2005-2021."/>
    <s v="Gráfico"/>
    <s v="Coelemu comunal delitos género violencia hacia mujer mujeres víctimas intrafamiliar familiar aprehensiones denuncias casos policiales detenciones comuna"/>
    <s v="https://analytics.zoho.com/open-view/2395394000007123726?ZOHO_CRITERIA=%22Trasposicion_27.5%22.%22Cod_Comuna%22%3D16203"/>
    <x v="0"/>
    <s v="#1774B8569"/>
  </r>
  <r>
    <n v="744"/>
    <x v="0"/>
    <x v="0"/>
    <s v="Mujeres"/>
    <n v="7"/>
    <x v="7"/>
    <x v="2"/>
    <x v="1"/>
    <x v="163"/>
    <x v="0"/>
    <x v="64"/>
    <s v="Años 2012, 2017 y 2020"/>
    <s v="Número de Respuestas"/>
    <s v="Centro de Estudios y Análisis del Delito (CEAD) e Instituto Nacional de Estadísticas (INE)"/>
    <s v="Ocurrencia de Violencia Económica en la Región de Maule para los años 2012, 2017 y 2020."/>
    <s v="Gráfico que muestra la Ocurrencia de Violencia Económica en la Región de Maule para los años 2012, 2017 y 2020 según datos de las encuestas ENVIF-VCM realizadas por el Instituto Nacional de Estadísticas (INE) y el Centro de Estudios y Análisis del Delito (CEAD)."/>
    <s v="Gráfico de Evolución"/>
    <s v="Región de Maule regional violencia económica intrafamiliar vif mujeres mujer encuesta envif cead ine ocurrencia no respuesta víctima padecimiento"/>
    <s v="https://analytics.zoho.com/open-view/2395394000007264102?ZOHO_CRITERIA=%22Trasposicion_27.9%22.%22C%C3%B3digo%20Regi%C3%B3n%22%20%3D%207"/>
    <x v="0"/>
    <s v="#1774B6848"/>
  </r>
  <r>
    <n v="745"/>
    <x v="0"/>
    <x v="0"/>
    <s v="Mujeres"/>
    <n v="7102"/>
    <x v="0"/>
    <x v="1"/>
    <x v="0"/>
    <x v="233"/>
    <x v="0"/>
    <x v="10"/>
    <s v="Periodo 2008-2020"/>
    <s v="Tasa"/>
    <s v="Centro de Estudios y Análisis del Delito (CEAD) de la Subsecretaría de Prevención del Delito"/>
    <s v="Tasa de Aprehensiones, Casos Policiales, Denuncias y Detenciones por Violación en Constitución para el Periodo 2008-2020."/>
    <s v="Gráfico que muestra la Tasa de Aprehensiones, Casos Policiales, Denuncias y Detenciones por Violación por cada 100 mil habitantes en Constitución según datos recolectados y calculados por al Subsecretaría de Prevención del Delito para el Periodo 2008-2020."/>
    <s v="Gráfico de Evolución"/>
    <s v="Constitución comunal delitos género violación mujer mujeres víctimas aprehensiones casos policiales denuncias detenciones evolución tasa 100 mil habitantes"/>
    <s v="https://analytics.zoho.com/open-view/2395394000006850626?ZOHO_CRITERIA=%22Localiza%20CL%22.%22Codcom%22%3D7102"/>
    <x v="0"/>
    <s v="#1774B2423"/>
  </r>
  <r>
    <n v="746"/>
    <x v="0"/>
    <x v="0"/>
    <s v="Mujeres"/>
    <n v="13104"/>
    <x v="0"/>
    <x v="0"/>
    <x v="0"/>
    <x v="258"/>
    <x v="0"/>
    <x v="0"/>
    <s v="Periodo 2005-2021"/>
    <s v="Porcentaje"/>
    <s v="Centro de Estudios y Análisis del Delito (CEAD) de la Subsecretaría de Prevención del Delito"/>
    <s v="Proporción de Aprehensiones, Casos Policiales, Denuncias y Detenciones por Violencia Intrafamiliar en Conchalí para el Periodo 2005-2021."/>
    <s v="Gráfico que muestra la proporción y cantidad de Aprehensiones, Casos policiales, Denuncias y Detenciones por Violencia Intrafamiliar en Conchalí según datos recopilados desde el Centro de Estudios y Análisis del Delito durante el Periodo 2005-2021."/>
    <s v="Gráfico"/>
    <s v="Conchalí comunal delitos género violencia hacia mujer mujeres víctimas intrafamiliar familiar aprehensiones denuncias casos policiales detenciones comuna"/>
    <s v="https://analytics.zoho.com/open-view/2395394000007123726?ZOHO_CRITERIA=%22Trasposicion_27.5%22.%22Cod_Comuna%22%3D13104"/>
    <x v="0"/>
    <s v="#1774B8671"/>
  </r>
  <r>
    <n v="747"/>
    <x v="0"/>
    <x v="0"/>
    <s v="Mujeres"/>
    <n v="3302"/>
    <x v="0"/>
    <x v="0"/>
    <x v="0"/>
    <x v="38"/>
    <x v="0"/>
    <x v="0"/>
    <s v="Periodo 2005-2021"/>
    <s v="Porcentaje"/>
    <s v="Centro de Estudios y Análisis del Delito (CEAD) de la Subsecretaría de Prevención del Delito"/>
    <s v="Proporción de Aprehensiones, Casos Policiales, Denuncias y Detenciones por Violencia Intrafamiliar en Alto del Carmen para el Periodo 2005-2021."/>
    <s v="Gráfico que muestra la proporción y cantidad de Aprehensiones, Casos policiales, Denuncias y Detenciones por Violencia Intrafamiliar en Alto del Carmen según datos recopilados desde el Centro de Estudios y Análisis del Delito durante el Periodo 2005-2021."/>
    <s v="Gráfico"/>
    <s v="Alto del Carmen comunal delitos género violencia hacia mujer mujeres víctimas intrafamiliar familiar aprehensiones denuncias casos policiales detenciones comuna"/>
    <s v="https://analytics.zoho.com/open-view/2395394000007123726?ZOHO_CRITERIA=%22Trasposicion_27.5%22.%22Cod_Comuna%22%3D3302"/>
    <x v="0"/>
    <s v="#1774B8414"/>
  </r>
  <r>
    <n v="748"/>
    <x v="0"/>
    <x v="0"/>
    <s v="Mujeres"/>
    <n v="5606"/>
    <x v="3"/>
    <x v="1"/>
    <x v="0"/>
    <x v="49"/>
    <x v="0"/>
    <x v="14"/>
    <s v="Periodo 2008-2020"/>
    <s v="Número de Denuncias"/>
    <s v="Centro de Estudios y Análisis del Delito (CEAD) de la Subsecretaría de Prevención del Delito"/>
    <s v="Frecuencia de Frecuencia Denuncias por Violación en Santo Domingo para el Periodo 2008-2020"/>
    <s v="Gráfico que muestra la frecuencia de Denuncias por Violación en Santo Domingo según datos recopilados desde el Subsecretaria de Prevención del Delito durante el Periodo 2008-2020."/>
    <s v="Gráfico de Evolución"/>
    <s v="Santo Domingo comunal delitos género violación mujer mujeres víctimas denuncias"/>
    <s v="https://analytics.zoho.com/open-view/2395394000006792596?ZOHO_CRITERIA=%22Localiza%20CL%22.%22Codcom%22%3D5606"/>
    <x v="0"/>
    <s v="#1774B3734"/>
  </r>
  <r>
    <n v="749"/>
    <x v="0"/>
    <x v="0"/>
    <s v="Mujeres"/>
    <n v="11203"/>
    <x v="2"/>
    <x v="0"/>
    <x v="0"/>
    <x v="58"/>
    <x v="0"/>
    <x v="3"/>
    <s v="Periodo 2005-2021"/>
    <s v="Número de Aprehensiones"/>
    <s v="Centro de Estudios y Análisis del Delito (CEAD) de la Subsecretaría de Prevención del Delito"/>
    <s v="Frecuencia de Aprehensiones por Violencia Intrafamiliar en Guaitecas para el Periodo 2005-2021"/>
    <s v="Gráfico que muestra la frecuencia de Aprehensiones por Violencia Intrafamiliar en Guaitecas según datos recopilados desde el Centro de Estudios y Análsis del Delito durante el Periodo 2005-2021."/>
    <s v="Gráfico de Evolución"/>
    <s v="Guaitecas comunal delitos género violencia hacia mujer mujeres víctimas intrafamiliar familiar aprehensiones comuna"/>
    <s v="https://analytics.zoho.com/open-view/2395394000007123378?ZOHO_CRITERIA=%22Trasposicion_27.5%22.%22Cod_Comuna%22%3D11203"/>
    <x v="0"/>
    <s v="#1774B7281"/>
  </r>
  <r>
    <n v="750"/>
    <x v="0"/>
    <x v="0"/>
    <s v="Mujeres"/>
    <n v="16202"/>
    <x v="3"/>
    <x v="0"/>
    <x v="0"/>
    <x v="241"/>
    <x v="0"/>
    <x v="14"/>
    <s v="Periodo 2005-2021"/>
    <s v="Número de Denuncias"/>
    <s v="Centro de Estudios y Análisis del Delito (CEAD) de la Subsecretaría de Prevención del Delito"/>
    <s v="Frecuencia de Denuncias por Violencia Intrafamiliar en Cobquecura para el Periodo 2005-2021."/>
    <s v="Gráfico que muestra la frecuencia de las Denuncias por Violencia Intrafamiliar en Cobquecura según datos recopilados desde el Centro de Estudios y Análsis del Delito durante el Periodo 2005-2021."/>
    <s v="Gráfico de Evolución"/>
    <s v="Cobquecura comunal delitos género violencia hacia mujer mujeres víctimas intrafamiliar familiar denuncias comuna"/>
    <s v="https://analytics.zoho.com/open-view/2395394000007123492?ZOHO_CRITERIA=%22Trasposicion_27.5%22.%22Cod_Comuna%22%3D16202"/>
    <x v="0"/>
    <s v="#1774B7882"/>
  </r>
  <r>
    <n v="751"/>
    <x v="0"/>
    <x v="0"/>
    <s v="Mujeres"/>
    <n v="5"/>
    <x v="3"/>
    <x v="1"/>
    <x v="1"/>
    <x v="184"/>
    <x v="0"/>
    <x v="17"/>
    <s v="Año 2020"/>
    <s v="Tasa"/>
    <s v="Centro de Estudios y Análisis del Delito (CEAD) de la Subsecretaría de Prevención del Delito"/>
    <s v="Mapa de Tasas de Denuncias por Violación en la Región de Valparaíso por sus comunas para el Año 2020."/>
    <s v="Mapa que muestra la Tasa de Denuncias por Violación desagregada por comuna en la Región de Valparaíso, de acuerdo a los datos publicados por la Subsecretaria de Prevención del Delito de Chile para el Año 2020."/>
    <s v="Mapa de calor"/>
    <s v="Región de Valparaíso regional delitos género violación mujer mujeres víctimas denuncias comuna mapa tasa 100 mil habitantes"/>
    <s v="https://analytics.zoho.com/open-view/2395394000006844841?ZOHO_CRITERIA=%22Localiza%20CL%22.%22Codreg%22%3D5"/>
    <x v="0"/>
    <s v="#1774B2691"/>
  </r>
  <r>
    <n v="752"/>
    <x v="0"/>
    <x v="0"/>
    <s v="Mujeres"/>
    <n v="13129"/>
    <x v="3"/>
    <x v="1"/>
    <x v="0"/>
    <x v="70"/>
    <x v="0"/>
    <x v="4"/>
    <s v="Periodo 2008-2020"/>
    <s v="Porcentaje "/>
    <s v="Centro de Estudios y Análisis del Delito (CEAD) de la Subsecretaría de Prevención del Delito"/>
    <s v="Variación Trimestral de Denuncias (%) por Violación en San Joaquín para el Periodo 2008-2020"/>
    <s v="Gráfico que muestra la variación trimestral de Denuncias (%) por Violaciones en San Joaquín según datos recopilados desde la Subsecretaria de Prevención del Delito durante el Periodo 2008-2020."/>
    <s v="Gráfico de Evolución"/>
    <s v="San Joaquín comunal delitos género violación mujer mujeres víctimas denuncias variación trimestral"/>
    <s v="https://analytics.zoho.com/open-view/2395394000008633066?ZOHO_CRITERIA=%22Trasposicion_27.6%22.%22Cod_comuna%22%3D13129"/>
    <x v="0"/>
    <s v="#1774B5597"/>
  </r>
  <r>
    <n v="753"/>
    <x v="0"/>
    <x v="0"/>
    <s v="Mujeres"/>
    <n v="7102"/>
    <x v="6"/>
    <x v="0"/>
    <x v="0"/>
    <x v="233"/>
    <x v="0"/>
    <x v="13"/>
    <s v="Periodo 2005-2021"/>
    <s v="Número de Casos Policiales"/>
    <s v="Centro de Estudios y Análisis del Delito (CEAD) de la Subsecretaría de Prevención del Delito"/>
    <s v="Frecuencia de Casos Policiales por Violencia Intrafamiliar en Constitución para el Periodo 2005-2021."/>
    <s v="Gráfico que muestra la frecuencia de Casos Policiales por Violencia Intrafamiliar en Constitución según datos recopilados desde el Centro de Estudios y Análsis del Delito durante el Periodo 2005-2021."/>
    <s v="Gráfico de Evolución"/>
    <s v="Constitución comunal delitos género violencia hacia mujer mujeres víctimas intrafamiliar familiar casos policiales comuna"/>
    <s v="https://analytics.zoho.com/open-view/2395394000007123412?ZOHO_CRITERIA=%22Trasposicion_27.5%22.%22Cod_Comuna%22%3D7102"/>
    <x v="0"/>
    <s v="#1774B7474"/>
  </r>
  <r>
    <n v="754"/>
    <x v="0"/>
    <x v="0"/>
    <s v="Mujeres"/>
    <n v="9118"/>
    <x v="0"/>
    <x v="1"/>
    <x v="0"/>
    <x v="247"/>
    <x v="0"/>
    <x v="2"/>
    <s v="Periodo 2008-2020"/>
    <s v="Porcentaje "/>
    <s v="Centro de Estudios y Análisis del Delito (CEAD) de la Subsecretaría de Prevención del Delito"/>
    <s v="Variación Trimestral de Aprehensiones, Casos policiales, Denuncias y Detenciones (%) por Violación en Toltén para el Periodo 2008-2020"/>
    <s v="Gráfico que muestra la variación trimestral de Aprehensiones, Casos Policiales, Denuncias y Detenciones (%) por Violaciones en Toltén según datos recopilados desde la Subsecretaria de Prevención del Delito durante el Periodo 2008-2020."/>
    <s v="Gráfico de Evolución"/>
    <s v="Toltén comunal delitos género violación mujer mujeres víctimas aprehensiones casos policiales denuncias detenciones variación trimestral"/>
    <s v="https://analytics.zoho.com/open-view/2395394000008633146?ZOHO_CRITERIA=%22Trasposicion_27.6%22.%22Cod_comuna%22%3D9118"/>
    <x v="0"/>
    <s v="#1774B6145"/>
  </r>
  <r>
    <n v="755"/>
    <x v="0"/>
    <x v="0"/>
    <s v="Mujeres"/>
    <n v="16"/>
    <x v="5"/>
    <x v="2"/>
    <x v="1"/>
    <x v="156"/>
    <x v="1"/>
    <x v="49"/>
    <s v="Años 2012, 2017 y 2020"/>
    <s v="Porcentaje"/>
    <s v="Centro de Estudios y Análisis del Delito (CEAD) e Instituto Nacional de Estadísticas (INE)"/>
    <s v="Proporción de Casos de Violencia Económica por rango etario de la víctima en la Región de Ñuble para los años 2012, 2017 y 2020."/>
    <s v="Gráfico que muestra la Proporción de Casos de Violencia Económica por rango etario para la Región de Ñuble los años 2012, 2017 y 2020 según datos de las encuestas ENVIF-VCM realizadas por el Instituto Nacional de Estadísticas (INE) y el Centro de Estudios y Análisis del Delito (CEAD)."/>
    <s v="Gráfico "/>
    <s v="Región de Ñuble regional violencia económica intrafamiliar vif mujeres mujer encuesta envif cead ine edad rango etario"/>
    <s v="https://analytics.zoho.com/open-view/2395394000007264280?ZOHO_CRITERIA=%22Trasposicion_27.9%22.%22C%C3%B3digo%20Regi%C3%B3n%22%20%3D%2016"/>
    <x v="0"/>
    <s v="#1774B6840"/>
  </r>
  <r>
    <n v="756"/>
    <x v="0"/>
    <x v="0"/>
    <s v="Mujeres"/>
    <n v="13403"/>
    <x v="0"/>
    <x v="1"/>
    <x v="0"/>
    <x v="102"/>
    <x v="0"/>
    <x v="2"/>
    <s v="Periodo 2008-2020"/>
    <s v="Porcentaje "/>
    <s v="Centro de Estudios y Análisis del Delito (CEAD) de la Subsecretaría de Prevención del Delito"/>
    <s v="Variación Trimestral de Aprehensiones, Casos policiales, Denuncias y Detenciones (%) por Violación en Calera de Tango para el Periodo 2008-2020"/>
    <s v="Gráfico que muestra la variación trimestral de Aprehensiones, Casos Policiales, Denuncias y Detenciones (%) por Violaciones en Calera de Tango según datos recopilados desde la Subsecretaria de Prevención del Delito durante el Periodo 2008-2020."/>
    <s v="Gráfico de Evolución"/>
    <s v="Calera de Tango comunal delitos género violación mujer mujeres víctimas aprehensiones casos policiales denuncias detenciones variación trimestral"/>
    <s v="https://analytics.zoho.com/open-view/2395394000008633146?ZOHO_CRITERIA=%22Trasposicion_27.6%22.%22Cod_comuna%22%3D13403"/>
    <x v="0"/>
    <s v="#1774B6249"/>
  </r>
  <r>
    <n v="757"/>
    <x v="0"/>
    <x v="0"/>
    <s v="Mujeres"/>
    <n v="4301"/>
    <x v="3"/>
    <x v="1"/>
    <x v="0"/>
    <x v="51"/>
    <x v="0"/>
    <x v="4"/>
    <s v="Periodo 2008-2020"/>
    <s v="Porcentaje "/>
    <s v="Centro de Estudios y Análisis del Delito (CEAD) de la Subsecretaría de Prevención del Delito"/>
    <s v="Variación Trimestral de Denuncias (%) por Violación en Ovalle para el Periodo 2008-2020"/>
    <s v="Gráfico que muestra la variación trimestral de Denuncias (%) por Violaciones en Ovalle según datos recopilados desde la Subsecretaria de Prevención del Delito durante el Periodo 2008-2020."/>
    <s v="Gráfico de Evolución"/>
    <s v="Ovalle comunal delitos género violación mujer mujeres víctimas denuncias variación trimestral"/>
    <s v="https://analytics.zoho.com/open-view/2395394000008633066?ZOHO_CRITERIA=%22Trasposicion_27.6%22.%22Cod_comuna%22%3D4301"/>
    <x v="0"/>
    <s v="#1774B5335"/>
  </r>
  <r>
    <n v="758"/>
    <x v="0"/>
    <x v="0"/>
    <s v="Mujeres"/>
    <n v="6302"/>
    <x v="4"/>
    <x v="1"/>
    <x v="0"/>
    <x v="263"/>
    <x v="0"/>
    <x v="6"/>
    <s v="Periodo 2008-2020"/>
    <s v="Tasa"/>
    <s v="Centro de Estudios y Análisis del Delito (CEAD) de la Subsecretaría de Prevención del Delito"/>
    <s v="Tasa de Detenciones por Violación en Chépica para el Periodo 2008-2020."/>
    <s v="Gráfico que muestra la Tasa de Detenciones por Violación por cada 100 mil habitantes en Chépica según datos recolectados y calculados por al Subsecretaría de Prevención del Delito para el Periodo 2008-2020."/>
    <s v="Gráfico de Evolución"/>
    <s v="Chépica comunal delitos género violación mujer mujeres víctimas detenciones evolución tasa 100 mil habitantes"/>
    <s v="https://analytics.zoho.com/open-view/2395394000006843853?ZOHO_CRITERIA=%22Localiza%20CL%22.%22Codcom%22%3D6302"/>
    <x v="0"/>
    <s v="#1774B2085"/>
  </r>
  <r>
    <n v="759"/>
    <x v="0"/>
    <x v="0"/>
    <s v="Mujeres"/>
    <n v="11203"/>
    <x v="5"/>
    <x v="2"/>
    <x v="0"/>
    <x v="58"/>
    <x v="0"/>
    <x v="7"/>
    <s v="Años 2012, 2017 y 2020"/>
    <s v="Número de Casos"/>
    <s v="Centro de Estudios y Análisis del Delito (CEAD) e Instituto Nacional de Estadísticas (INE)"/>
    <s v="Frecuencia de Casos de Violencia Económica y Variación Anual en Guaitecas para los años 2012, 2017 y 2020."/>
    <s v="Gráfico que muestra la Frecuencia de Casos de Violencia Económica por año en Guaitecas para los años 2012, 2017 y 2020 según datos de las encuestas ENVIF-VCM realizadas por el Instituto Nacional de Estadísticas (INE) y el Centro de Estudios y Análisis del Delito (CEAD)."/>
    <s v="Gráfico de Evolución"/>
    <s v="Guaitecas comunal violencia económica intrafamiliar vif mujeres mujer encuesta envif cead ine evolución variación anual"/>
    <s v="https://analytics.zoho.com/open-view/2395394000007264522?ZOHO_CRITERIA=%22Trasposicion_27.9%22.%22C%C3%B3digo%20Comuna%22%3D11203"/>
    <x v="0"/>
    <s v="#1774B10729"/>
  </r>
  <r>
    <n v="760"/>
    <x v="0"/>
    <x v="0"/>
    <s v="Mujeres"/>
    <n v="6303"/>
    <x v="3"/>
    <x v="0"/>
    <x v="0"/>
    <x v="214"/>
    <x v="0"/>
    <x v="14"/>
    <s v="Periodo 2005-2021"/>
    <s v="Número de Denuncias"/>
    <s v="Centro de Estudios y Análisis del Delito (CEAD) de la Subsecretaría de Prevención del Delito"/>
    <s v="Frecuencia de Denuncias por Violencia Intrafamiliar en Chimbarongo para el Periodo 2005-2021."/>
    <s v="Gráfico que muestra la frecuencia de las Denuncias por Violencia Intrafamiliar en Chimbarongo según datos recopilados desde el Centro de Estudios y Análsis del Delito durante el Periodo 2005-2021."/>
    <s v="Gráfico de Evolución"/>
    <s v="Chimbarongo comunal delitos género violencia hacia mujer mujeres víctimas intrafamiliar familiar denuncias comuna"/>
    <s v="https://analytics.zoho.com/open-view/2395394000007123492?ZOHO_CRITERIA=%22Trasposicion_27.5%22.%22Cod_Comuna%22%3D6303"/>
    <x v="0"/>
    <s v="#1774B7809"/>
  </r>
  <r>
    <n v="761"/>
    <x v="0"/>
    <x v="0"/>
    <s v="Mujeres"/>
    <n v="10108"/>
    <x v="2"/>
    <x v="1"/>
    <x v="0"/>
    <x v="302"/>
    <x v="0"/>
    <x v="11"/>
    <s v="Periodo 2008-2020"/>
    <s v="Porcentaje"/>
    <s v="Centro de Estudios y Análisis del Delito (CEAD) de la Subsecretaría de Prevención del Delito"/>
    <s v="Variación Trimestral de Aprehensiones (%) por Violación en Maullín para el Periodo 2008-2020"/>
    <s v="Gráfico que muestra la variación trimestral de Aprehensiones (%) por Violaciones en Maullín según datos recopilados desde la Subsecretaria de Prevención del Delito durante el Periodo 2008-2020."/>
    <s v="Gráfico de Evolución"/>
    <s v="Maullín comunal delitos género violación mujer mujeres víctimas aprehensiones variación trimestral"/>
    <s v="https://analytics.zoho.com/open-view/2395394000008632943?ZOHO_CRITERIA=%22Trasposicion_27.6%22.%22Cod_comuna%22%3D10108"/>
    <x v="0"/>
    <s v="#1774B4875"/>
  </r>
  <r>
    <n v="762"/>
    <x v="0"/>
    <x v="0"/>
    <s v="Mujeres"/>
    <n v="4301"/>
    <x v="0"/>
    <x v="0"/>
    <x v="0"/>
    <x v="51"/>
    <x v="0"/>
    <x v="0"/>
    <s v="Periodo 2005-2021"/>
    <s v="Porcentaje"/>
    <s v="Centro de Estudios y Análisis del Delito (CEAD) de la Subsecretaría de Prevención del Delito"/>
    <s v="Proporción de Aprehensiones, Casos Policiales, Denuncias y Detenciones por Violencia Intrafamiliar en Ovalle para el Periodo 2005-2021."/>
    <s v="Gráfico que muestra la proporción y cantidad de Aprehensiones, Casos policiales, Denuncias y Detenciones por Violencia Intrafamiliar en Ovalle según datos recopilados desde el Centro de Estudios y Análisis del Delito durante el Periodo 2005-2021."/>
    <s v="Gráfico"/>
    <s v="Ovalle comunal delitos género violencia hacia mujer mujeres víctimas intrafamiliar familiar aprehensiones denuncias casos policiales detenciones comuna"/>
    <s v="https://analytics.zoho.com/open-view/2395394000007123726?ZOHO_CRITERIA=%22Trasposicion_27.5%22.%22Cod_Comuna%22%3D4301"/>
    <x v="0"/>
    <s v="#1774B8427"/>
  </r>
  <r>
    <n v="763"/>
    <x v="0"/>
    <x v="0"/>
    <s v="Mujeres"/>
    <n v="5603"/>
    <x v="6"/>
    <x v="1"/>
    <x v="0"/>
    <x v="282"/>
    <x v="0"/>
    <x v="13"/>
    <s v="Periodo 2008-2020"/>
    <s v="Número de Casos Policiales"/>
    <s v="Centro de Estudios y Análisis del Delito (CEAD) de la Subsecretaría de Prevención del Delito"/>
    <s v="Frecuencia de Frecuencia Casos Policiales por Violación en Cartagena para el Periodo 2008-2020"/>
    <s v="Gráfico que muestra la frecuencia de Casos Policiales por Violación en Cartagena según datos recopilados desde el Subsecretaria de Prevención del Delito durante el Periodo 2008-2020."/>
    <s v="Gráfico de Evolución"/>
    <s v="Cartagena comunal delitos género violación mujer mujeres víctimas casos policiales"/>
    <s v="https://analytics.zoho.com/open-view/2395394000006792555?ZOHO_CRITERIA=%22Localiza%20CL%22.%22Codcom%22%3D5603"/>
    <x v="0"/>
    <s v="#1774B3391"/>
  </r>
  <r>
    <n v="764"/>
    <x v="0"/>
    <x v="0"/>
    <s v="Mujeres"/>
    <n v="10104"/>
    <x v="3"/>
    <x v="1"/>
    <x v="0"/>
    <x v="15"/>
    <x v="0"/>
    <x v="17"/>
    <s v="Periodo 2008-2020"/>
    <s v="Tasa"/>
    <s v="Centro de Estudios y Análisis del Delito (CEAD) de la Subsecretaría de Prevención del Delito"/>
    <s v="Tasa de Denuncias por Violación en Fresia para el Periodo 2008-2020."/>
    <s v="Gráfico que muestra la Tasa de Denuncias por Violación por cada 100 mil habitantes en Fresia según datos recolectados y calculados por al Subsecretaría de Prevención del Delito para el Periodo 2008-2020."/>
    <s v="Gráfico de Evolución"/>
    <s v="Fresia comunal delitos género violación mujer mujeres víctimas denuncias evolución tasa 100 mil habitantes"/>
    <s v="https://analytics.zoho.com/open-view/2395394000006843824?ZOHO_CRITERIA=%22Localiza%20CL%22.%22Codcom%22%3D10104"/>
    <x v="0"/>
    <s v="#1774B1882"/>
  </r>
  <r>
    <n v="765"/>
    <x v="0"/>
    <x v="0"/>
    <s v="Mujeres"/>
    <n v="15201"/>
    <x v="0"/>
    <x v="1"/>
    <x v="0"/>
    <x v="201"/>
    <x v="0"/>
    <x v="10"/>
    <s v="Periodo 2008-2020"/>
    <s v="Tasa"/>
    <s v="Centro de Estudios y Análisis del Delito (CEAD) de la Subsecretaría de Prevención del Delito"/>
    <s v="Tasa de Aprehensiones, Casos Policiales, Denuncias y Detenciones por Violación en Putre para el Periodo 2008-2020."/>
    <s v="Gráfico que muestra la Tasa de Aprehensiones, Casos Policiales, Denuncias y Detenciones por Violación por cada 100 mil habitantes en Putre según datos recolectados y calculados por al Subsecretaría de Prevención del Delito para el Periodo 2008-2020."/>
    <s v="Gráfico de Evolución"/>
    <s v="Putre comunal delitos género violación mujer mujeres víctimas aprehensiones casos policiales denuncias detenciones evolución tasa 100 mil habitantes"/>
    <s v="https://analytics.zoho.com/open-view/2395394000006850626?ZOHO_CRITERIA=%22Localiza%20CL%22.%22Codcom%22%3D15201"/>
    <x v="0"/>
    <s v="#1774B2653"/>
  </r>
  <r>
    <n v="766"/>
    <x v="0"/>
    <x v="0"/>
    <s v="Mujeres"/>
    <n v="12"/>
    <x v="14"/>
    <x v="4"/>
    <x v="1"/>
    <x v="1"/>
    <x v="0"/>
    <x v="65"/>
    <s v="Periodo 2010-2021"/>
    <s v="Número de víctimas"/>
    <s v="Ministerio de la Mujer y Equidad de Género"/>
    <s v="Evolución de la frecuencia de casos de femicidio por edad en la Región de Magallanes, Periodo 2010-2021"/>
    <s v="Gráfico que muestra la Cantidad de víctimas por edad en la Región de Magallanes para el Periodo 2010-2021, según datos recopilados desde el Ministerio de la Mujer y Equidad de Género."/>
    <s v="Gráfico de Evolución"/>
    <s v="Región de Magallanes femicidios víctimas violencia mujer frecuencia cantidad número casos edad"/>
    <s v="https://analytics.zoho.com/open-view/2395394000009026880?ZOHO_CRITERIA=%22Localiza%20CL%22.%22Codreg%22%3D12"/>
    <x v="0"/>
    <s v="#1774B11304"/>
  </r>
  <r>
    <n v="767"/>
    <x v="0"/>
    <x v="0"/>
    <s v="Mujeres"/>
    <n v="6"/>
    <x v="1"/>
    <x v="1"/>
    <x v="1"/>
    <x v="178"/>
    <x v="0"/>
    <x v="1"/>
    <s v="Periodo 2013-2019"/>
    <s v="Número de Sentencias"/>
    <s v="Poder Judicial"/>
    <s v="Sentencias Dictadas por Delitos de Violación por Juzgado de Garantía en la Región de O'Higgins durante el Periodo 2013-2019"/>
    <s v="El gráfico muestra la evolución anual de la frecuencia de Sentencias Dictadas por Delitos de Violación por Juzgado de Garantía en la Región de O'Higgins durante el Periodo 2013-2019 de acuerdo a datos provenientes del Poder Judicial de Chile."/>
    <s v="Gráfico de Evolución"/>
    <s v="violación delitos género violencia mujer mujeres casos víctimas sentencias ohiggins juzgado garantía"/>
    <s v="https://analytics.zoho.com/open-view/2395394000007023571?ZOHO_CRITERIA=%22Localiza%20CL%22.%22Codreg%22%3D6"/>
    <x v="0"/>
    <s v="#1774B740"/>
  </r>
  <r>
    <n v="768"/>
    <x v="0"/>
    <x v="0"/>
    <s v="Mujeres"/>
    <n v="16"/>
    <x v="1"/>
    <x v="1"/>
    <x v="1"/>
    <x v="156"/>
    <x v="0"/>
    <x v="36"/>
    <s v="Periodo 2013-2019"/>
    <s v="Porcentaje"/>
    <s v="Poder Judicial"/>
    <s v="Variación Trimestral de Sentencias Dictadas (%) en la Región de Ñuble por Juzgado de Garantía, durante el Periodo 2013-2019"/>
    <s v="El gráfico muestra la tendencia de la Variación Trimestral de Sentencias Dictadas (%) en la Región de Ñuble por Juzgado de Garantía, durante el Periodo 2013-2019 de acuerdo a datos provenientes del Poder Judicial de Chile."/>
    <s v="Gráfico de Evolución"/>
    <s v="violación delitos género violencia mujer mujeres casos víctimas sentencias ñuble"/>
    <s v="https://analytics.zoho.com/open-view/2395394000007052171?ZOHO_CRITERIA=%22Localiza%20CL%22.%22Codreg%22%3D16"/>
    <x v="0"/>
    <s v="#1774B886"/>
  </r>
  <r>
    <n v="769"/>
    <x v="0"/>
    <x v="0"/>
    <s v="Mujeres"/>
    <n v="3202"/>
    <x v="3"/>
    <x v="1"/>
    <x v="0"/>
    <x v="93"/>
    <x v="0"/>
    <x v="14"/>
    <s v="Periodo 2008-2020"/>
    <s v="Número de Denuncias"/>
    <s v="Centro de Estudios y Análisis del Delito (CEAD) de la Subsecretaría de Prevención del Delito"/>
    <s v="Frecuencia de Frecuencia Denuncias por Violación en Diego de Almagro para el Periodo 2008-2020"/>
    <s v="Gráfico que muestra la frecuencia de Denuncias por Violación en Diego de Almagro según datos recopilados desde el Subsecretaria de Prevención del Delito durante el Periodo 2008-2020."/>
    <s v="Gráfico de Evolución"/>
    <s v="Diego de Almagro comunal delitos género violación mujer mujeres víctimas denuncias"/>
    <s v="https://analytics.zoho.com/open-view/2395394000006792596?ZOHO_CRITERIA=%22Localiza%20CL%22.%22Codcom%22%3D3202"/>
    <x v="0"/>
    <s v="#1774B3687"/>
  </r>
  <r>
    <n v="770"/>
    <x v="0"/>
    <x v="0"/>
    <s v="Mujeres"/>
    <n v="16301"/>
    <x v="3"/>
    <x v="1"/>
    <x v="0"/>
    <x v="310"/>
    <x v="0"/>
    <x v="14"/>
    <s v="Periodo 2008-2020"/>
    <s v="Número de Denuncias"/>
    <s v="Centro de Estudios y Análisis del Delito (CEAD) de la Subsecretaría de Prevención del Delito"/>
    <s v="Frecuencia de Frecuencia Denuncias por Violación en San Carlos para el Periodo 2008-2020"/>
    <s v="Gráfico que muestra la frecuencia de Denuncias por Violación en San Carlos según datos recopilados desde el Subsecretaria de Prevención del Delito durante el Periodo 2008-2020."/>
    <s v="Gráfico de Evolución"/>
    <s v="San Carlos comunal delitos género violación mujer mujeres víctimas denuncias"/>
    <s v="https://analytics.zoho.com/open-view/2395394000006792596?ZOHO_CRITERIA=%22Localiza%20CL%22.%22Codcom%22%3D16301"/>
    <x v="0"/>
    <s v="#1774B3856"/>
  </r>
  <r>
    <n v="771"/>
    <x v="0"/>
    <x v="0"/>
    <s v="Mujeres"/>
    <n v="13111"/>
    <x v="4"/>
    <x v="1"/>
    <x v="0"/>
    <x v="272"/>
    <x v="0"/>
    <x v="5"/>
    <s v="Periodo 2008-2020"/>
    <s v="Número de Detenciones"/>
    <s v="Centro de Estudios y Análisis del Delito (CEAD) de la Subsecretaría de Prevención del Delito"/>
    <s v="Frecuencia de Frecuencia Detenciones por Violación en La Granja para el Periodo 2008-2020"/>
    <s v="Gráfico que muestra la frecuencia de Detenciones por Violación en La Granja según datos recopilados desde el Subsecretaria de Prevención del Delito durante el Periodo 2008-2020."/>
    <s v="Gráfico de Evolución"/>
    <s v="La Granja comunal delitos género violación mujer mujeres víctimas detenciones"/>
    <s v="https://analytics.zoho.com/open-view/2395394000006792637?ZOHO_CRITERIA=%22Localiza%20CL%22.%22Codcom%22%3D13111"/>
    <x v="0"/>
    <s v="#1774B4269"/>
  </r>
  <r>
    <n v="772"/>
    <x v="0"/>
    <x v="0"/>
    <s v="Mujeres"/>
    <n v="15"/>
    <x v="11"/>
    <x v="5"/>
    <x v="0"/>
    <x v="80"/>
    <x v="0"/>
    <x v="66"/>
    <s v="Periodo 2013-2019"/>
    <s v="Número de Sentencias"/>
    <s v="Poder Judicial"/>
    <s v="Sentencias Dictadas por Delitos Vinculados a la Mujer por Tipo de Delito en el Juzgado de Garantía de Limache para el Periodo 2013-2019"/>
    <s v="El gráfico muestra la evolución anual de la frecuencia de Sentencias Dictadas por Delitos Vinculados a la Mujer por Tipo de Delito en el Juzgado de Garantía de Limache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15"/>
    <x v="0"/>
    <s v="#1774B429"/>
  </r>
  <r>
    <n v="773"/>
    <x v="0"/>
    <x v="0"/>
    <s v="Mujeres"/>
    <n v="13120"/>
    <x v="3"/>
    <x v="0"/>
    <x v="0"/>
    <x v="120"/>
    <x v="0"/>
    <x v="14"/>
    <s v="Periodo 2005-2021"/>
    <s v="Número de Denuncias"/>
    <s v="Centro de Estudios y Análisis del Delito (CEAD) de la Subsecretaría de Prevención del Delito"/>
    <s v="Frecuencia de Denuncias por Violencia Intrafamiliar en Ñuñoa para el Periodo 2005-2021."/>
    <s v="Gráfico que muestra la frecuencia de las Denuncias por Violencia Intrafamiliar en Ñuñoa según datos recopilados desde el Centro de Estudios y Análsis del Delito durante el Periodo 2005-2021."/>
    <s v="Gráfico de Evolución"/>
    <s v="Ñuñoa comunal delitos género violencia hacia mujer mujeres víctimas intrafamiliar familiar denuncias comuna"/>
    <s v="https://analytics.zoho.com/open-view/2395394000007123492?ZOHO_CRITERIA=%22Trasposicion_27.5%22.%22Cod_Comuna%22%3D13120"/>
    <x v="0"/>
    <s v="#1774B8001"/>
  </r>
  <r>
    <n v="774"/>
    <x v="0"/>
    <x v="0"/>
    <s v="Mujeres"/>
    <n v="1405"/>
    <x v="6"/>
    <x v="0"/>
    <x v="0"/>
    <x v="223"/>
    <x v="0"/>
    <x v="12"/>
    <s v="Periodo 2005-2021"/>
    <s v="Porcentaje"/>
    <s v="Centro de Estudios y Análisis del Delito (CEAD) de la Subsecretaría de Prevención del Delito"/>
    <s v="Variación Trimestral de Casos Policiales (%) por Violencia Intrafamiliar en Pica para el Periodo 2005-2021."/>
    <s v="Gráfico que muestra la variación trimestral de Casos Policiales (%) por Violencia Intrafamiliar en Pica según datos recopilados desde el Centro de Estudios y Análisis del Delito durante el Periodo 2005-2021."/>
    <s v="Gráfico de Evolución"/>
    <s v="Pica comunal delitos género violencia hacia mujer mujeres víctimas intrafamiliar familiar casos policiales variación trimestral"/>
    <s v="https://analytics.zoho.com/open-view/2395394000007123911?ZOHO_CRITERIA=%22Trasposicion_27.5%22.%22Cod_Comuna%22%3D1405"/>
    <x v="0"/>
    <s v="#1774B9083"/>
  </r>
  <r>
    <n v="775"/>
    <x v="0"/>
    <x v="0"/>
    <s v="Mujeres"/>
    <n v="12"/>
    <x v="11"/>
    <x v="5"/>
    <x v="1"/>
    <x v="1"/>
    <x v="0"/>
    <x v="52"/>
    <s v="Periodo 2013-2019"/>
    <s v="Número de Sentencias"/>
    <s v="Poder Judicial"/>
    <s v="Sentencias Dictadas por Delitos Vinculados a la Mujer por Delito en la Región de Magallanes durante el Periodo 2013-2019"/>
    <s v="El gráfico muestra la evolución anual de la frecuencia de Sentencias Dictadas por Delitos Vinculados a la Mujer por Delito en la Región de Magallanes durante el Periodo 2013-2019 de acuerdo a datos provenientes del Poder Judicial de Chile."/>
    <s v="Gráfico de Evolución"/>
    <s v="sociedad delincuencia delitos frecuencia sentencias secuestro homicidio tortura aborto lesiones mujer violencia femicidio magallanes"/>
    <s v="https://analytics.zoho.com/open-view/2395394000007158003?ZOHO_CRITERIA=%22Localiza%20CL%22.%22Codreg%22%3D12"/>
    <x v="0"/>
    <s v="#1774B410"/>
  </r>
  <r>
    <n v="776"/>
    <x v="0"/>
    <x v="0"/>
    <s v="Mujeres"/>
    <n v="13103"/>
    <x v="3"/>
    <x v="1"/>
    <x v="0"/>
    <x v="12"/>
    <x v="0"/>
    <x v="14"/>
    <s v="Periodo 2008-2020"/>
    <s v="Número de Denuncias"/>
    <s v="Centro de Estudios y Análisis del Delito (CEAD) de la Subsecretaría de Prevención del Delito"/>
    <s v="Frecuencia de Frecuencia Denuncias por Violación en Cerro Navia para el Periodo 2008-2020"/>
    <s v="Gráfico que muestra la frecuencia de Denuncias por Violación en Cerro Navia según datos recopilados desde el Subsecretaria de Prevención del Delito durante el Periodo 2008-2020."/>
    <s v="Gráfico de Evolución"/>
    <s v="Cerro Navia comunal delitos género violación mujer mujeres víctimas denuncias"/>
    <s v="https://analytics.zoho.com/open-view/2395394000006792596?ZOHO_CRITERIA=%22Localiza%20CL%22.%22Codcom%22%3D13103"/>
    <x v="0"/>
    <s v="#1774B3941"/>
  </r>
  <r>
    <n v="777"/>
    <x v="0"/>
    <x v="0"/>
    <s v="Mujeres"/>
    <n v="7"/>
    <x v="5"/>
    <x v="4"/>
    <x v="1"/>
    <x v="163"/>
    <x v="0"/>
    <x v="50"/>
    <s v="Periodo 2020-2021"/>
    <s v="Número de Femicidios"/>
    <s v="Ministerio de la Mujer y Equidad de Género"/>
    <s v="Número de Femicidios informados por el Ministerio de la Mujer y Equidad de Género por comuna en la Región de Maule durante el Periodo 2020-2021."/>
    <s v="Gráfico que muestra el comparativo de los Femicidios por comuna en la Región de Maule basado en los datos publicados por el Ministerio de la Mujer y Equidad de Género de Chile para el Periodo 2020-2021."/>
    <s v="Gráfico"/>
    <s v="Región de Maule regional comuna femicidios delitos género violencia mujer mujeres casos víctimas minmeg ministerio 2020 2021"/>
    <s v="https://analytics.zoho.com/open-view/2395394000006636567?ZOHO_CRITERIA=%22Femicidios%22.%22Codreg%22%3D7"/>
    <x v="0"/>
    <s v="#1774B6753"/>
  </r>
  <r>
    <n v="778"/>
    <x v="0"/>
    <x v="0"/>
    <s v="Mujeres"/>
    <n v="5404"/>
    <x v="0"/>
    <x v="0"/>
    <x v="0"/>
    <x v="311"/>
    <x v="0"/>
    <x v="2"/>
    <s v="Periodo 2005-2021"/>
    <s v="Porcentaje "/>
    <s v="Centro de Estudios y Análisis del Delito (CEAD) de la Subsecretaría de Prevención del Delito"/>
    <s v="Variación Trimestral de Aprehensiones, Casos policiales, Denuncias y Detenciones (%) en Petorca para el Periodo 2005-2021."/>
    <s v="Gráfico que muestra la variación trimestral de Aprehensiones, Casos Policiales, Denuncias y Detenciones (%) por Violencia Intrafamiliar en Petorca según datos recopilados desde el Centro de Estudios y Análisis del Delito durante el Periodo 2005-2021."/>
    <s v="Gráfico de Evolución"/>
    <s v="Petorca comunal delitos género violencia hacia mujer mujeres víctimas intrafamiliar familiar aprehensiones casos policiales denuncias detenciones variación trimestral"/>
    <s v="https://analytics.zoho.com/open-view/2395394000007126407?ZOHO_CRITERIA=%22Trasposicion_27.5%22.%22Cod_Comuna%22%3D5404"/>
    <x v="0"/>
    <s v="#1774B10159"/>
  </r>
  <r>
    <n v="779"/>
    <x v="0"/>
    <x v="0"/>
    <s v="Mujeres"/>
    <n v="4304"/>
    <x v="0"/>
    <x v="0"/>
    <x v="0"/>
    <x v="312"/>
    <x v="0"/>
    <x v="2"/>
    <s v="Periodo 2005-2021"/>
    <s v="Porcentaje "/>
    <s v="Centro de Estudios y Análisis del Delito (CEAD) de la Subsecretaría de Prevención del Delito"/>
    <s v="Variación Trimestral de Aprehensiones, Casos policiales, Denuncias y Detenciones (%) en Punitaqui para el Periodo 2005-2021."/>
    <s v="Gráfico que muestra la variación trimestral de Aprehensiones, Casos Policiales, Denuncias y Detenciones (%) por Violencia Intrafamiliar en Punitaqui según datos recopilados desde el Centro de Estudios y Análisis del Delito durante el Periodo 2005-2021."/>
    <s v="Gráfico de Evolución"/>
    <s v="Punitaqui comunal delitos género violencia hacia mujer mujeres víctimas intrafamiliar familiar aprehensiones casos policiales denuncias detenciones variación trimestral"/>
    <s v="https://analytics.zoho.com/open-view/2395394000007126407?ZOHO_CRITERIA=%22Trasposicion_27.5%22.%22Cod_Comuna%22%3D4304"/>
    <x v="0"/>
    <s v="#1774B10142"/>
  </r>
  <r>
    <n v="780"/>
    <x v="0"/>
    <x v="0"/>
    <s v="Mujeres"/>
    <n v="13301"/>
    <x v="0"/>
    <x v="1"/>
    <x v="0"/>
    <x v="162"/>
    <x v="0"/>
    <x v="20"/>
    <s v="Periodo 2008-2020"/>
    <s v="Porcentaje "/>
    <s v="Centro de Estudios y Análisis del Delito (CEAD) de la Subsecretaría de Prevención del Delito"/>
    <s v="Variación anual de Tasa de Aprehensiones, Casos Policiales, Denuncias y Detenciones (%) por Violación en Colina para el Periodo 2008-2020"/>
    <s v="Gráfico que muestra la variación anual (%) de la Tasa por cada 100 mil habitantes de  Aprehensiones, Casos Policiales, Denuncias y Detenciones por Violaciones en Colina según datos recopilados desde la Subsecretaria de Prevención del Delito durante el Periodo 2008-2020."/>
    <s v="Gráfico de Evolución"/>
    <s v="Colina comunal delitos género violación mujer mujeres víctimas aprehensiones casos policiales denuncias detenciones variación tasa 100 mil habitantes"/>
    <s v="https://analytics.zoho.com/open-view/2395394000006850667?ZOHO_CRITERIA=%22Localiza%20CL%22.%22Codcom%22%3D13301"/>
    <x v="0"/>
    <s v="#1774B6678"/>
  </r>
  <r>
    <n v="781"/>
    <x v="0"/>
    <x v="0"/>
    <s v="Mujeres"/>
    <n v="13109"/>
    <x v="2"/>
    <x v="0"/>
    <x v="0"/>
    <x v="145"/>
    <x v="0"/>
    <x v="11"/>
    <s v="Periodo 2005-2021"/>
    <s v="Porcentaje"/>
    <s v="Centro de Estudios y Análisis del Delito (CEAD) de la Subsecretaría de Prevención del Delito"/>
    <s v="Variación Trimestral de Aprehensiones (%) por Violencia Intrafamiliar en La Cisterna para el Periodo 2005-2021."/>
    <s v="Gráfico que muestra la variación trimestral de Aprehensiones (%) por Violencia Intrafamiliar en La Cisterna  según datos recopilados desde el Centro de Estudios y Análisis del Delito durante el Periodo 2005-2021."/>
    <s v="Gráfico de Evolución"/>
    <s v="La Cisterna comunal delitos género violencia hacia mujer mujeres víctimas intrafamiliar familiar aprehensiones variación trimestral"/>
    <s v="https://analytics.zoho.com/open-view/2395394000007123879?ZOHO_CRITERIA=%22Trasposicion_27.5%22.%22Cod_Comuna%22%3D13109"/>
    <x v="0"/>
    <s v="#1774B9017"/>
  </r>
  <r>
    <n v="782"/>
    <x v="0"/>
    <x v="0"/>
    <s v="Mujeres"/>
    <n v="7407"/>
    <x v="4"/>
    <x v="1"/>
    <x v="0"/>
    <x v="33"/>
    <x v="0"/>
    <x v="8"/>
    <s v="Periodo 2008-2020"/>
    <s v="Porcentaje "/>
    <s v="Centro de Estudios y Análisis del Delito (CEAD) de la Subsecretaría de Prevención del Delito"/>
    <s v="Variación Trimestral de Detenciones (%) por Violación en Villa Alegre para el Periodo 2008-2020"/>
    <s v="Gráfico que muestra la variación trimestral de Detenciones (%) por Violaciones en Villa Alegre según datos recopilados desde la Subsecretaria de Prevención del Delito durante el Periodo 2008-2020."/>
    <s v="Gráfico de Evolución"/>
    <s v="Villa Alegre comunal delitos género violación mujer mujeres víctimas detenciones variación trimestral"/>
    <s v="https://analytics.zoho.com/open-view/2395394000008633106?ZOHO_CRITERIA=%22Trasposicion_27.6%22.%22Cod_comuna%22%3D7407"/>
    <x v="0"/>
    <s v="#1774B5753"/>
  </r>
  <r>
    <n v="783"/>
    <x v="0"/>
    <x v="0"/>
    <s v="Mujeres"/>
    <n v="6108"/>
    <x v="4"/>
    <x v="1"/>
    <x v="0"/>
    <x v="55"/>
    <x v="0"/>
    <x v="6"/>
    <s v="Periodo 2008-2020"/>
    <s v="Tasa"/>
    <s v="Centro de Estudios y Análisis del Delito (CEAD) de la Subsecretaría de Prevención del Delito"/>
    <s v="Tasa de Detenciones por Violación en Machalí para el Periodo 2008-2020."/>
    <s v="Gráfico que muestra la Tasa de Detenciones por Violación por cada 100 mil habitantes en Machalí según datos recolectados y calculados por al Subsecretaría de Prevención del Delito para el Periodo 2008-2020."/>
    <s v="Gráfico de Evolución"/>
    <s v="Machalí comunal delitos género violación mujer mujeres víctimas detenciones evolución tasa 100 mil habitantes"/>
    <s v="https://analytics.zoho.com/open-view/2395394000006843853?ZOHO_CRITERIA=%22Localiza%20CL%22.%22Codcom%22%3D6108"/>
    <x v="0"/>
    <s v="#1774B2068"/>
  </r>
  <r>
    <n v="784"/>
    <x v="0"/>
    <x v="0"/>
    <s v="Mujeres"/>
    <n v="8301"/>
    <x v="6"/>
    <x v="0"/>
    <x v="0"/>
    <x v="268"/>
    <x v="0"/>
    <x v="12"/>
    <s v="Periodo 2005-2021"/>
    <s v="Porcentaje"/>
    <s v="Centro de Estudios y Análisis del Delito (CEAD) de la Subsecretaría de Prevención del Delito"/>
    <s v="Variación Trimestral de Casos Policiales (%) por Violencia Intrafamiliar en Los Angeles para el Periodo 2005-2021."/>
    <s v="Gráfico que muestra la variación trimestral de Casos Policiales (%) por Violencia Intrafamiliar en Los Angeles según datos recopilados desde el Centro de Estudios y Análisis del Delito durante el Periodo 2005-2021."/>
    <s v="Gráfico de Evolución"/>
    <s v="Los Angeles comunal delitos género violencia hacia mujer mujeres víctimas intrafamiliar familiar casos policiales variación trimestral"/>
    <s v="https://analytics.zoho.com/open-view/2395394000007123911?ZOHO_CRITERIA=%22Trasposicion_27.5%22.%22Cod_Comuna%22%3D8301"/>
    <x v="0"/>
    <s v="#1774B9237"/>
  </r>
  <r>
    <n v="785"/>
    <x v="0"/>
    <x v="0"/>
    <s v="Mujeres"/>
    <n v="5"/>
    <x v="2"/>
    <x v="1"/>
    <x v="1"/>
    <x v="184"/>
    <x v="0"/>
    <x v="19"/>
    <s v="Año 2020"/>
    <s v="Tasa"/>
    <s v="Centro de Estudios y Análisis del Delito (CEAD) de la Subsecretaría de Prevención del Delito"/>
    <s v="Mapa de Tasas de Aprehensiones por Violación en la Región de Valparaíso por sus comunas para el Año 2020."/>
    <s v="Mapa que muestra la Tasa de Aprehensiones por Violación desagregada por comuna en la Región de Valparaíso, de acuerdo a los datos publicados por la Subsecretaria de Prevención del Delito de Chile para el Año 2020."/>
    <s v="Mapa de calor"/>
    <s v="Región de Valparaíso regional delitos género violación mujer mujeres víctimas aprehensiones comuna mapa tasa 100 mil habitantes"/>
    <s v="https://analytics.zoho.com/open-view/2395394000006844591?ZOHO_CRITERIA=%22Localiza%20CL%22.%22Codreg%22%3D5"/>
    <x v="0"/>
    <s v="#1774B2659"/>
  </r>
  <r>
    <n v="786"/>
    <x v="0"/>
    <x v="0"/>
    <s v="Mujeres"/>
    <n v="8111"/>
    <x v="3"/>
    <x v="1"/>
    <x v="0"/>
    <x v="194"/>
    <x v="0"/>
    <x v="17"/>
    <s v="Periodo 2008-2020"/>
    <s v="Tasa"/>
    <s v="Centro de Estudios y Análisis del Delito (CEAD) de la Subsecretaría de Prevención del Delito"/>
    <s v="Tasa de Denuncias por Violación en Tomé para el Periodo 2008-2020."/>
    <s v="Gráfico que muestra la Tasa de Denuncias por Violación por cada 100 mil habitantes en Tomé según datos recolectados y calculados por al Subsecretaría de Prevención del Delito para el Periodo 2008-2020."/>
    <s v="Gráfico de Evolución"/>
    <s v="Tomé comunal delitos género violación mujer mujeres víctimas denuncias evolución tasa 100 mil habitantes"/>
    <s v="https://analytics.zoho.com/open-view/2395394000006843824?ZOHO_CRITERIA=%22Localiza%20CL%22.%22Codcom%22%3D8111"/>
    <x v="0"/>
    <s v="#1774B1803"/>
  </r>
  <r>
    <n v="787"/>
    <x v="0"/>
    <x v="0"/>
    <s v="Mujeres"/>
    <n v="8310"/>
    <x v="0"/>
    <x v="1"/>
    <x v="0"/>
    <x v="31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n Rosendo para el Periodo 2008-2020"/>
    <s v="Gráfico que muestra la frecuencia de Aprehensiones, Casos Policiales, Denuncias y  Detenciones por Violación en San Rosendo según datos recopilados desde el Subsecretaria de Prevención del Delito durante el Periodo 2008-2020."/>
    <s v="Gráfico de Evolución"/>
    <s v="San Rosendo comunal delitos género violación mujer mujeres víctimas aprehensiones casos policiales denuncias detenciones"/>
    <s v="https://analytics.zoho.com/open-view/2395394000006792678?ZOHO_CRITERIA=%22Localiza%20CL%22.%22Codcom%22%3D8310"/>
    <x v="0"/>
    <s v="#1774B4495"/>
  </r>
  <r>
    <n v="788"/>
    <x v="0"/>
    <x v="0"/>
    <s v="Mujeres"/>
    <n v="13112"/>
    <x v="2"/>
    <x v="1"/>
    <x v="0"/>
    <x v="7"/>
    <x v="0"/>
    <x v="19"/>
    <s v="Periodo 2008-2020"/>
    <s v="Tasa"/>
    <s v="Centro de Estudios y Análisis del Delito (CEAD) de la Subsecretaría de Prevención del Delito"/>
    <s v="Tasa de Aprehensiones por Violación en La Pintana para el Periodo 2008-2020."/>
    <s v="Gráfico que muestra la Tasa de Aprehensiones por Violación por cada 100 mil habitantes en La Pintana según datos recolectados y calculados por al Subsecretaría de Prevención del Delito para el Periodo 2008-2020."/>
    <s v="Gráfico de Evolución"/>
    <s v="La Pintana comunal delitos género violación mujer mujeres víctimas aprehensiones evolución tasa 100 mil habitantes"/>
    <s v="https://analytics.zoho.com/open-view/2395394000006843662?ZOHO_CRITERIA=%22Localiza%20CL%22.%22Codcom%22%3D13112"/>
    <x v="0"/>
    <s v="#1774B1257"/>
  </r>
  <r>
    <n v="789"/>
    <x v="0"/>
    <x v="0"/>
    <s v="Mujeres"/>
    <n v="10"/>
    <x v="3"/>
    <x v="1"/>
    <x v="1"/>
    <x v="24"/>
    <x v="0"/>
    <x v="14"/>
    <s v="Periodo 2008-2020"/>
    <s v="Número de Denuncias"/>
    <s v="Centro de Estudios y Análisis del Delito (CEAD) de la Subsecretaría de Prevención del Delito"/>
    <s v="Frecuencia de Frecuencia Denuncias por Violación a nivel comunal en la Región de Los Lagos, Periodo 2008-2020"/>
    <s v="Gráfico que muestra la frecuencia de Demuncias por Violaciones en la Región de Los Lagos por comuna según datos recopilados por la Subsecretaría de Prevención del Delito durante el Periodo 2008-2020."/>
    <s v="Gráfico de Evolución"/>
    <s v="Región de Los Lagos regional delitos género violación mujer mujeres víctimas denuncias comuna evolución"/>
    <s v="https://analytics.zoho.com/open-view/2395394000008231433?ZOHO_CRITERIA=%22Trasposicion_27.6%22.%22cod_region%22%3D10"/>
    <x v="0"/>
    <s v="#1774B2833"/>
  </r>
  <r>
    <n v="790"/>
    <x v="0"/>
    <x v="0"/>
    <s v="Mujeres"/>
    <n v="9116"/>
    <x v="4"/>
    <x v="0"/>
    <x v="0"/>
    <x v="206"/>
    <x v="0"/>
    <x v="5"/>
    <s v="Periodo 2005-2021"/>
    <s v="Número de Detenciones"/>
    <s v="Centro de Estudios y Análisis del Delito (CEAD) de la Subsecretaría de Prevención del Delito"/>
    <s v="Frecuencia de Detenciones por Violencia Intrafamiliar en Saavedra para el Periodo 2005-2021."/>
    <s v="Gráfico que muestra la frecuencia de las Detenciones por Violencia Intrafamiliar en Saavedra según datos recopilados desde el Centro de Estudios y Análsis del Delito durante el Periodo 2005-2021."/>
    <s v="Gráfico de Evolución"/>
    <s v="Saavedra comunal delitos género violencia hacia mujer mujeres víctimas intrafamiliar familiar detenciones comuna"/>
    <s v="https://analytics.zoho.com/open-view/2395394000007123572?ZOHO_CRITERIA=%22Trasposicion_27.5%22.%22Cod_Comuna%22%3D9116"/>
    <x v="0"/>
    <s v="#1774B8260"/>
  </r>
  <r>
    <n v="791"/>
    <x v="0"/>
    <x v="0"/>
    <s v="Mujeres"/>
    <n v="8"/>
    <x v="5"/>
    <x v="2"/>
    <x v="1"/>
    <x v="192"/>
    <x v="1"/>
    <x v="49"/>
    <s v="Años 2012, 2017 y 2020"/>
    <s v="Porcentaje"/>
    <s v="Centro de Estudios y Análisis del Delito (CEAD) e Instituto Nacional de Estadísticas (INE)"/>
    <s v="Proporción de Casos de Violencia Económica por rango etario de la víctima en la Región del Biobío para los años 2012, 2017 y 2020."/>
    <s v="Gráfico que muestra la Proporción de Casos de Violencia Económica por rango etario para la Región del Biobío los años 2012, 2017 y 2020 según datos de las encuestas ENVIF-VCM realizadas por el Instituto Nacional de Estadísticas (INE) y el Centro de Estudios y Análisis del Delito (CEAD)."/>
    <s v="Gráfico "/>
    <s v="Región del Biobío regional violencia económica intrafamiliar vif mujeres mujer encuesta envif cead ine edad rango etario"/>
    <s v="https://analytics.zoho.com/open-view/2395394000007264280?ZOHO_CRITERIA=%22Trasposicion_27.9%22.%22C%C3%B3digo%20Regi%C3%B3n%22%20%3D%208"/>
    <x v="0"/>
    <s v="#1774B6832"/>
  </r>
  <r>
    <n v="792"/>
    <x v="0"/>
    <x v="0"/>
    <s v="Mujeres"/>
    <n v="1"/>
    <x v="4"/>
    <x v="1"/>
    <x v="1"/>
    <x v="78"/>
    <x v="0"/>
    <x v="6"/>
    <s v="Año 2020"/>
    <s v="Tasa"/>
    <s v="Centro de Estudios y Análisis del Delito (CEAD) de la Subsecretaría de Prevención del Delito"/>
    <s v="Mapa de Tasas de Detenciones por Violación en la Región de Tarapacá por sus comunas para el Año 2020."/>
    <s v="Mapa que muestra la Tasa de Detenciones por Violación desagregada por comuna en la Región de Tarapacá, de acuerdo a los datos publicados por la Subsecretaria de Prevención del Delito de Chile para el Año 2020."/>
    <s v="Mapa de calor"/>
    <s v="Región de Tarapacá regional delitos género violación mujer mujeres víctimas detenciones comuna mapa tasa 100 mil habitantes"/>
    <s v="https://analytics.zoho.com/open-view/2395394000006844884?ZOHO_CRITERIA=%22Localiza%20CL%22.%22Codreg%22%3D1"/>
    <x v="0"/>
    <s v="#1774B2703"/>
  </r>
  <r>
    <n v="793"/>
    <x v="0"/>
    <x v="0"/>
    <s v="Mujeres"/>
    <n v="72"/>
    <x v="1"/>
    <x v="3"/>
    <x v="0"/>
    <x v="28"/>
    <x v="0"/>
    <x v="67"/>
    <s v="Periodo 2013-2019"/>
    <s v="Número de Sentencias"/>
    <s v="Poder Judicial"/>
    <s v="Sentencias Dictadas por Delitos de Abuso Sexual por Delito en el 6° Juzgado de Garantía de Santiago para el Periodo 2013-2019"/>
    <s v="Gráfico que muestra la evolución anual de la frecuencia de Sentencias Dictadas por Delitos de Abuso Sexual por Delito en el 6°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23?ZOHO_CRITERIA=%22Trasposicion_27.15%22.%22Id_Juzgado_Garant%C3%ADa%22%3D72"/>
    <x v="0"/>
    <s v="#1774B263"/>
  </r>
  <r>
    <n v="794"/>
    <x v="0"/>
    <x v="0"/>
    <s v="Mujeres"/>
    <n v="5803"/>
    <x v="3"/>
    <x v="0"/>
    <x v="0"/>
    <x v="61"/>
    <x v="0"/>
    <x v="14"/>
    <s v="Periodo 2005-2021"/>
    <s v="Número de Denuncias"/>
    <s v="Centro de Estudios y Análisis del Delito (CEAD) de la Subsecretaría de Prevención del Delito"/>
    <s v="Frecuencia de Denuncias por Violencia Intrafamiliar en Olmué para el Periodo 2005-2021."/>
    <s v="Gráfico que muestra la frecuencia de las Denuncias por Violencia Intrafamiliar en Olmué según datos recopilados desde el Centro de Estudios y Análsis del Delito durante el Periodo 2005-2021."/>
    <s v="Gráfico de Evolución"/>
    <s v="Olmué comunal delitos género violencia hacia mujer mujeres víctimas intrafamiliar familiar denuncias comuna"/>
    <s v="https://analytics.zoho.com/open-view/2395394000007123492?ZOHO_CRITERIA=%22Trasposicion_27.5%22.%22Cod_Comuna%22%3D5803"/>
    <x v="0"/>
    <s v="#1774B7782"/>
  </r>
  <r>
    <n v="795"/>
    <x v="0"/>
    <x v="0"/>
    <s v="Mujeres"/>
    <n v="6106"/>
    <x v="6"/>
    <x v="1"/>
    <x v="0"/>
    <x v="88"/>
    <x v="0"/>
    <x v="18"/>
    <s v="Periodo 2008-2020"/>
    <s v="Tasa"/>
    <s v="Centro de Estudios y Análisis del Delito (CEAD) de la Subsecretaría de Prevención del Delito"/>
    <s v="Tasa de Casos Policiales por Violación en Graneros para el Periodo 2008-2020."/>
    <s v="Gráfico que muestra la Tasa de Casos Policiales por Violación por cada 100 mil habitantes en Graneros según datos recolectados y calculados por al Subsecretaría de Prevención del Delito para el Periodo 2008-2020."/>
    <s v="Gráfico de Evolución"/>
    <s v="Graneros comunal delitos género violación mujer mujeres víctimas casos policiales evolución tasa 100 mil habitantes"/>
    <s v="https://analytics.zoho.com/open-view/2395394000006843792?ZOHO_CRITERIA=%22Localiza%20CL%22.%22Codcom%22%3D6106"/>
    <x v="0"/>
    <s v="#1774B1395"/>
  </r>
  <r>
    <n v="796"/>
    <x v="0"/>
    <x v="0"/>
    <s v="Mujeres"/>
    <n v="3"/>
    <x v="4"/>
    <x v="1"/>
    <x v="1"/>
    <x v="77"/>
    <x v="0"/>
    <x v="5"/>
    <s v="Periodo 2008-2020"/>
    <s v="Número de Detenciones"/>
    <s v="Centro de Estudios y Análisis del Delito (CEAD) de la Subsecretaría de Prevención del Delito"/>
    <s v="Frecuencia de Frecuencia Detenciones por Violación a nivel comunal en la Región de Atacama, Periodo 2008-2020"/>
    <s v="Gráfico que muestra la frecuencia de Detenciones por Violaciones en la Región de Atacama por comuna según datos recopilados por la Subsecretaría de Prevención del Delito durante el Periodo 2008-2020."/>
    <s v="Gráfico de Evolución"/>
    <s v="Región de Atacama regional delitos género violación mujer mujeres víctimas detenciones comuna evolución"/>
    <s v="https://analytics.zoho.com/open-view/2395394000006789748?ZOHO_CRITERIA=%22Localiza%20CL%22.%22Codreg%22%3D3"/>
    <x v="0"/>
    <s v="#1774B2842"/>
  </r>
  <r>
    <n v="797"/>
    <x v="0"/>
    <x v="0"/>
    <s v="Mujeres"/>
    <n v="46"/>
    <x v="1"/>
    <x v="1"/>
    <x v="0"/>
    <x v="314"/>
    <x v="0"/>
    <x v="68"/>
    <s v="Periodo 2013-2019"/>
    <s v="Número de Sentencias"/>
    <s v="Poder Judicial"/>
    <s v="Sentencias Dictadas por Delitos de Violación en el Juzgado de Garantía de Lautaro para el Periodo 2013-2019"/>
    <s v="El gráfico muestra la evolución anual de la frecuencia de Sentencias Dictadas por Delitos de Violación por Delito específico en el Juzgado de Garantía de Lautaro para el Periodo 2013-2019 de acuerdo a datos provenientes del Poder Judicial de Chile."/>
    <s v="Gráfico de Evolución"/>
    <s v="violación delitos género violencia mujer mujeres casos víctimas sentencias juzgado garantía tocopilla"/>
    <s v="https://analytics.zoho.com/open-view/2395394000007046737?ZOHO_CRITERIA=%22Trasposicion_27.8%22.%22Id_Juzgado_Garant%C3%ADa%22%3D46"/>
    <x v="0"/>
    <s v="#1774B812"/>
  </r>
  <r>
    <n v="798"/>
    <x v="0"/>
    <x v="0"/>
    <s v="Mujeres"/>
    <n v="9115"/>
    <x v="4"/>
    <x v="0"/>
    <x v="0"/>
    <x v="153"/>
    <x v="0"/>
    <x v="8"/>
    <s v="Periodo 2005-2021"/>
    <s v="Porcentaje"/>
    <s v="Centro de Estudios y Análisis del Delito (CEAD) de la Subsecretaría de Prevención del Delito"/>
    <s v="Variación Trimestral de Detenciones (%) por Violencia Intrafamiliar en Pucón para el Periodo 2005-2021."/>
    <s v="Gráfico que muestra la variación trimestral de Detenciones (%) por Violencia Intrafamiliar en Pucón según datos recopilados desde el Centro de Estudios y Análisis del Delito durante el Periodo 2005-2021."/>
    <s v="Gráfico de Evolución"/>
    <s v="Pucón comunal delitos género violencia hacia mujer mujeres víctimas intrafamiliar familiar detenciones variación trimestral"/>
    <s v="https://analytics.zoho.com/open-view/2395394000007126218?ZOHO_CRITERIA=%22Trasposicion_27.5%22.%22Cod_Comuna%22%3D9115"/>
    <x v="0"/>
    <s v="#1774B9972"/>
  </r>
  <r>
    <n v="799"/>
    <x v="0"/>
    <x v="0"/>
    <s v="Mujeres"/>
    <n v="12"/>
    <x v="3"/>
    <x v="0"/>
    <x v="1"/>
    <x v="1"/>
    <x v="0"/>
    <x v="14"/>
    <s v="Periodo 2005-2021"/>
    <s v="Número de Denuncias"/>
    <s v="Centro de Estudios y Análisis del Delito (CEAD) de la Subsecretaría de Prevención del Delito"/>
    <s v="Cantidad de Denuncias por Violencia Intrafamiliar por comuna en la Región de Magallanes para el Periodo 2005-2021."/>
    <s v="Gráfico que muestra la frecuencia de Denuncias por Violencia Intrafamiliar en la Región de Magallanes por comuna según datos recopilados desde el Centro de Estudios y Análsis del Delito durante el Periodo 2005-2021."/>
    <s v="Gráfico de Evolución"/>
    <s v="Región de Magallanes delitos género violencia hacia mujer mujeres víctimas intrafamiliar familiar denuncias comuna"/>
    <s v="https://analytics.zoho.com/open-view/2395394000007121259?ZOHO_CRITERIA=%22Trasposicion_27.5%22.%22Cod_Regi%C3%B3n%22%3D12"/>
    <x v="0"/>
    <s v="#1774B6995"/>
  </r>
  <r>
    <n v="800"/>
    <x v="0"/>
    <x v="0"/>
    <s v="Mujeres"/>
    <n v="74"/>
    <x v="11"/>
    <x v="5"/>
    <x v="0"/>
    <x v="28"/>
    <x v="0"/>
    <x v="51"/>
    <s v="Periodo 2013-2019"/>
    <s v="Número de Sentencias"/>
    <s v="Poder Judicial"/>
    <s v="Sentencias Dictadas por Delitos Vinculados a la Mujer por Delito en el Juzgado de Garantía de Santiago para el Periodo 2013-2019"/>
    <s v="Gráfico que muestra la evolución anual de la frecuencia de Sentencias Dictadas por Delitos Vinculados a la Mujer por Delito en el Juzgado de Garantía de Santiago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74"/>
    <x v="0"/>
    <s v="#1774B570"/>
  </r>
  <r>
    <n v="801"/>
    <x v="0"/>
    <x v="0"/>
    <s v="Mujeres"/>
    <n v="3103"/>
    <x v="0"/>
    <x v="1"/>
    <x v="0"/>
    <x v="315"/>
    <x v="0"/>
    <x v="20"/>
    <s v="Periodo 2008-2020"/>
    <s v="Porcentaje "/>
    <s v="Centro de Estudios y Análisis del Delito (CEAD) de la Subsecretaría de Prevención del Delito"/>
    <s v="Variación anual de Tasa de Aprehensiones, Casos Policiales, Denuncias y Detenciones (%) por Violación en Tierra Amarilla para el Periodo 2008-2020"/>
    <s v="Gráfico que muestra la variación anual (%) de la Tasa por cada 100 mil habitantes de  Aprehensiones, Casos Policiales, Denuncias y Detenciones por Violaciones en Tierra Amarilla según datos recopilados desde la Subsecretaria de Prevención del Delito durante el Periodo 2008-2020."/>
    <s v="Gráfico de Evolución"/>
    <s v="Tierra Amarilla comunal delitos género violación mujer mujeres víctimas aprehensiones casos policiales denuncias detenciones variación tasa 100 mil habitantes"/>
    <s v="https://analytics.zoho.com/open-view/2395394000006850667?ZOHO_CRITERIA=%22Localiza%20CL%22.%22Codcom%22%3D3103"/>
    <x v="0"/>
    <s v="#1774B6385"/>
  </r>
  <r>
    <n v="802"/>
    <x v="0"/>
    <x v="0"/>
    <s v="Mujeres"/>
    <n v="10202"/>
    <x v="6"/>
    <x v="1"/>
    <x v="0"/>
    <x v="121"/>
    <x v="0"/>
    <x v="12"/>
    <s v="Periodo 2008-2020"/>
    <s v="Porcentaje "/>
    <s v="Centro de Estudios y Análisis del Delito (CEAD) de la Subsecretaría de Prevención del Delito"/>
    <s v="Variación Trimestral de Casos Policiales (%) por Violación en Ancud para el Periodo 2008-2020"/>
    <s v="Gráfico que muestra la variación trimestral de Casos Policiales (%) por Violaciones en Ancud según datos recopilados desde la Subsecretaria de Prevención del Delito durante el Periodo 2008-2020."/>
    <s v="Gráfico de Evolución"/>
    <s v="Ancud comunal delitos género violación mujer mujeres víctimas casos policiales variación trimestral"/>
    <s v="https://analytics.zoho.com/open-view/2395394000008633026?ZOHO_CRITERIA=%22Trasposicion_27.6%22.%22Cod_comuna%22%3D10202"/>
    <x v="0"/>
    <s v="#1774B5201"/>
  </r>
  <r>
    <n v="803"/>
    <x v="0"/>
    <x v="0"/>
    <s v="Mujeres"/>
    <n v="5604"/>
    <x v="6"/>
    <x v="1"/>
    <x v="0"/>
    <x v="307"/>
    <x v="0"/>
    <x v="13"/>
    <s v="Periodo 2008-2020"/>
    <s v="Número de Casos Policiales"/>
    <s v="Centro de Estudios y Análisis del Delito (CEAD) de la Subsecretaría de Prevención del Delito"/>
    <s v="Frecuencia de Frecuencia Casos Policiales por Violación en El Quisco para el Periodo 2008-2020"/>
    <s v="Gráfico que muestra la frecuencia de Casos Policiales por Violación en El Quisco según datos recopilados desde el Subsecretaria de Prevención del Delito durante el Periodo 2008-2020."/>
    <s v="Gráfico de Evolución"/>
    <s v="El Quisco comunal delitos género violación mujer mujeres víctimas casos policiales"/>
    <s v="https://analytics.zoho.com/open-view/2395394000006792555?ZOHO_CRITERIA=%22Localiza%20CL%22.%22Codcom%22%3D5604"/>
    <x v="0"/>
    <s v="#1774B3392"/>
  </r>
  <r>
    <n v="804"/>
    <x v="0"/>
    <x v="0"/>
    <s v="Mujeres"/>
    <n v="13203"/>
    <x v="4"/>
    <x v="1"/>
    <x v="0"/>
    <x v="253"/>
    <x v="0"/>
    <x v="5"/>
    <s v="Periodo 2008-2020"/>
    <s v="Número de Detenciones"/>
    <s v="Centro de Estudios y Análisis del Delito (CEAD) de la Subsecretaría de Prevención del Delito"/>
    <s v="Frecuencia de Frecuencia Detenciones por Violación en San José de Maipo para el Periodo 2008-2020"/>
    <s v="Gráfico que muestra la frecuencia de Detenciones por Violación en San José de Maipo según datos recopilados desde el Subsecretaria de Prevención del Delito durante el Periodo 2008-2020."/>
    <s v="Gráfico de Evolución"/>
    <s v="San José de Maipo comunal delitos género violación mujer mujeres víctimas detenciones"/>
    <s v="https://analytics.zoho.com/open-view/2395394000006792637?ZOHO_CRITERIA=%22Localiza%20CL%22.%22Codcom%22%3D13203"/>
    <x v="0"/>
    <s v="#1774B4293"/>
  </r>
  <r>
    <n v="805"/>
    <x v="0"/>
    <x v="0"/>
    <s v="Mujeres"/>
    <n v="5"/>
    <x v="6"/>
    <x v="1"/>
    <x v="1"/>
    <x v="184"/>
    <x v="0"/>
    <x v="13"/>
    <s v="Periodo 2008-2020"/>
    <s v="Número de Casos Policiales"/>
    <s v="Centro de Estudios y Análisis del Delito (CEAD) de la Subsecretaría de Prevención del Delito"/>
    <s v="Frecuencia de Frecuencia Casos Policiales por Violación a nivel comunal en la Región de Valparaíso, Periodo 2008-2020"/>
    <s v="Gráfico que muestra la frecuencia de Casos Policiales por Violaciones en la Región de Valparaíso por comuna según datos recopilados por la Subsecretaría de Prevención del Delito durante el Periodo 2008-2020."/>
    <s v="Gráfico de Evolución"/>
    <s v="Región de Valparaíso regional delitos género violación mujer mujeres víctimas casos policiales comuna evolución"/>
    <s v="https://analytics.zoho.com/open-view/2395394000006789516?ZOHO_CRITERIA=%22Localiza%20CL%22.%22Codreg%22%3D5"/>
    <x v="0"/>
    <s v="#1774B2812"/>
  </r>
  <r>
    <n v="806"/>
    <x v="0"/>
    <x v="0"/>
    <s v="Mujeres"/>
    <n v="7307"/>
    <x v="2"/>
    <x v="0"/>
    <x v="0"/>
    <x v="71"/>
    <x v="0"/>
    <x v="3"/>
    <s v="Periodo 2005-2021"/>
    <s v="Número de Aprehensiones"/>
    <s v="Centro de Estudios y Análisis del Delito (CEAD) de la Subsecretaría de Prevención del Delito"/>
    <s v="Frecuencia de Aprehensiones por Violencia Intrafamiliar en Sagrada Familia para el Periodo 2005-2021"/>
    <s v="Gráfico que muestra la frecuencia de Aprehensiones por Violencia Intrafamiliar en Sagrada Familia según datos recopilados desde el Centro de Estudios y Análsis del Delito durante el Periodo 2005-2021."/>
    <s v="Gráfico de Evolución"/>
    <s v="Sagrada Familia comunal delitos género violencia hacia mujer mujeres víctimas intrafamiliar familiar aprehensiones comuna"/>
    <s v="https://analytics.zoho.com/open-view/2395394000007123378?ZOHO_CRITERIA=%22Trasposicion_27.5%22.%22Cod_Comuna%22%3D7307"/>
    <x v="0"/>
    <s v="#1774B7150"/>
  </r>
  <r>
    <n v="807"/>
    <x v="0"/>
    <x v="0"/>
    <s v="Mujeres"/>
    <n v="9110"/>
    <x v="2"/>
    <x v="1"/>
    <x v="0"/>
    <x v="90"/>
    <x v="0"/>
    <x v="3"/>
    <s v="Periodo 2008-2020"/>
    <s v="Número de Aprehensiones"/>
    <s v="Centro de Estudios y Análisis del Delito (CEAD) de la Subsecretaría de Prevención del Delito"/>
    <s v="Frecuencia de Frecuencia Aprehensiones por Violación en Melipeuco para el Periodo 2008-2020"/>
    <s v="Gráfico que muestra la frecuencia de Aprehensiones por Violación en Melipeuco según datos recopilados desde el Subsecretaria de Prevención del Delito durante el Periodo 2008-2020."/>
    <s v="Gráfico de Evolución"/>
    <s v="Melipeuco comunal delitos género violación mujer mujeres víctimas aprehensiones"/>
    <s v="https://analytics.zoho.com/open-view/2395394000006792514?ZOHO_CRITERIA=%22Localiza%20CL%22.%22Codcom%22%3D9110"/>
    <x v="0"/>
    <s v="#1774B3200"/>
  </r>
  <r>
    <n v="808"/>
    <x v="0"/>
    <x v="0"/>
    <s v="Mujeres"/>
    <n v="13114"/>
    <x v="4"/>
    <x v="1"/>
    <x v="0"/>
    <x v="129"/>
    <x v="0"/>
    <x v="8"/>
    <s v="Periodo 2008-2020"/>
    <s v="Porcentaje "/>
    <s v="Centro de Estudios y Análisis del Delito (CEAD) de la Subsecretaría de Prevención del Delito"/>
    <s v="Variación Trimestral de Detenciones (%) por Violación en Las Condes para el Periodo 2008-2020"/>
    <s v="Gráfico que muestra la variación trimestral de Detenciones (%) por Violaciones en Las Condes según datos recopilados desde la Subsecretaria de Prevención del Delito durante el Periodo 2008-2020."/>
    <s v="Gráfico de Evolución"/>
    <s v="Las Condes comunal delitos género violación mujer mujeres víctimas detenciones variación trimestral"/>
    <s v="https://analytics.zoho.com/open-view/2395394000008633106?ZOHO_CRITERIA=%22Trasposicion_27.6%22.%22Cod_comuna%22%3D13114"/>
    <x v="0"/>
    <s v="#1774B5883"/>
  </r>
  <r>
    <n v="809"/>
    <x v="0"/>
    <x v="0"/>
    <s v="Mujeres"/>
    <n v="6302"/>
    <x v="6"/>
    <x v="1"/>
    <x v="0"/>
    <x v="263"/>
    <x v="0"/>
    <x v="18"/>
    <s v="Periodo 2008-2020"/>
    <s v="Tasa"/>
    <s v="Centro de Estudios y Análisis del Delito (CEAD) de la Subsecretaría de Prevención del Delito"/>
    <s v="Tasa de Casos Policiales por Violación en Chépica para el Periodo 2008-2020."/>
    <s v="Gráfico que muestra la Tasa de Casos Policiales por Violación por cada 100 mil habitantes en Chépica según datos recolectados y calculados por al Subsecretaría de Prevención del Delito para el Periodo 2008-2020."/>
    <s v="Gráfico de Evolución"/>
    <s v="Chépica comunal delitos género violación mujer mujeres víctimas casos policiales evolución tasa 100 mil habitantes"/>
    <s v="https://analytics.zoho.com/open-view/2395394000006843792?ZOHO_CRITERIA=%22Localiza%20CL%22.%22Codcom%22%3D6302"/>
    <x v="0"/>
    <s v="#1774B1414"/>
  </r>
  <r>
    <n v="810"/>
    <x v="0"/>
    <x v="0"/>
    <s v="Mujeres"/>
    <n v="1101"/>
    <x v="2"/>
    <x v="0"/>
    <x v="0"/>
    <x v="18"/>
    <x v="0"/>
    <x v="3"/>
    <s v="Periodo 2005-2021"/>
    <s v="Número de Aprehensiones"/>
    <s v="Centro de Estudios y Análisis del Delito (CEAD) de la Subsecretaría de Prevención del Delito"/>
    <s v="Frecuencia de Aprehensiones por Violencia Intrafamiliar en Iquique para el Periodo 2005-2021"/>
    <s v="Gráfico que muestra la frecuencia de Aprehensiones por Violencia Intrafamiliar en Iquique según datos recopilados desde el Centro de Estudios y Análsis del Delito durante el Periodo 2005-2021."/>
    <s v="Gráfico de Evolución"/>
    <s v="Iquique comunal delitos género violencia hacia mujer mujeres víctimas intrafamiliar familiar aprehensiones comuna"/>
    <s v="https://analytics.zoho.com/open-view/2395394000007123378?ZOHO_CRITERIA=%22Trasposicion_27.5%22.%22Cod_Comuna%22%3D1101"/>
    <x v="0"/>
    <s v="#1774B7020"/>
  </r>
  <r>
    <n v="811"/>
    <x v="0"/>
    <x v="0"/>
    <s v="Mujeres"/>
    <n v="10204"/>
    <x v="0"/>
    <x v="0"/>
    <x v="0"/>
    <x v="32"/>
    <x v="0"/>
    <x v="0"/>
    <s v="Periodo 2005-2021"/>
    <s v="Porcentaje"/>
    <s v="Centro de Estudios y Análisis del Delito (CEAD) de la Subsecretaría de Prevención del Delito"/>
    <s v="Proporción de Aprehensiones, Casos Policiales, Denuncias y Detenciones por Violencia Intrafamiliar en Curaco de Vélez para el Periodo 2005-2021."/>
    <s v="Gráfico que muestra la proporción y cantidad de Aprehensiones, Casos policiales, Denuncias y Detenciones por Violencia Intrafamiliar en Curaco de Vélez según datos recopilados desde el Centro de Estudios y Análisis del Delito durante el Periodo 2005-2021."/>
    <s v="Gráfico"/>
    <s v="Curaco de Vélez comunal delitos género violencia hacia mujer mujeres víctimas intrafamiliar familiar aprehensiones denuncias casos policiales detenciones comuna"/>
    <s v="https://analytics.zoho.com/open-view/2395394000007123726?ZOHO_CRITERIA=%22Trasposicion_27.5%22.%22Cod_Comuna%22%3D10204"/>
    <x v="0"/>
    <s v="#1774B8631"/>
  </r>
  <r>
    <n v="812"/>
    <x v="0"/>
    <x v="0"/>
    <s v="Mujeres"/>
    <n v="6110"/>
    <x v="2"/>
    <x v="1"/>
    <x v="0"/>
    <x v="278"/>
    <x v="0"/>
    <x v="11"/>
    <s v="Periodo 2008-2020"/>
    <s v="Porcentaje"/>
    <s v="Centro de Estudios y Análisis del Delito (CEAD) de la Subsecretaría de Prevención del Delito"/>
    <s v="Variación Trimestral de Aprehensiones (%) por Violación en Mostazal para el Periodo 2008-2020"/>
    <s v="Gráfico que muestra la variación trimestral de Aprehensiones (%) por Violaciones en Mostazal según datos recopilados desde la Subsecretaria de Prevención del Delito durante el Periodo 2008-2020."/>
    <s v="Gráfico de Evolución"/>
    <s v="Mostazal comunal delitos género violación mujer mujeres víctimas aprehensiones variación trimestral"/>
    <s v="https://analytics.zoho.com/open-view/2395394000008632943?ZOHO_CRITERIA=%22Trasposicion_27.6%22.%22Cod_comuna%22%3D6110"/>
    <x v="0"/>
    <s v="#1774B4743"/>
  </r>
  <r>
    <n v="813"/>
    <x v="0"/>
    <x v="0"/>
    <s v="Mujeres"/>
    <n v="7104"/>
    <x v="3"/>
    <x v="0"/>
    <x v="0"/>
    <x v="257"/>
    <x v="0"/>
    <x v="4"/>
    <s v="Periodo 2005-2021"/>
    <s v="Porcentaje"/>
    <s v="Centro de Estudios y Análisis del Delito (CEAD) de la Subsecretaría de Prevención del Delito"/>
    <s v="Variación Trimestral de Denuncias (%) por Violencia Intrafamiliar en Empedrado para el Periodo 2005-2021."/>
    <s v="Gráfico que muestra la variación trimestral de Denuncias (%) por Violencia Intrafamiliar en Empedrado según datos recopilados desde el Centro de Estudios y Análisis del Delito durante el Periodo 2005-2021."/>
    <s v="Gráfico de Evolución"/>
    <s v="Empedrado comunal delitos género violencia hacia mujer mujeres víctimas intrafamiliar familiar denuncias variación trimestral"/>
    <s v="https://analytics.zoho.com/open-view/2395394000007126144?ZOHO_CRITERIA=%22Trasposicion_27.5%22.%22Cod_Comuna%22%3D7104"/>
    <x v="0"/>
    <s v="#1774B9534"/>
  </r>
  <r>
    <n v="814"/>
    <x v="0"/>
    <x v="0"/>
    <s v="Mujeres"/>
    <n v="8107"/>
    <x v="4"/>
    <x v="1"/>
    <x v="0"/>
    <x v="308"/>
    <x v="0"/>
    <x v="5"/>
    <s v="Periodo 2008-2020"/>
    <s v="Número de Detenciones"/>
    <s v="Centro de Estudios y Análisis del Delito (CEAD) de la Subsecretaría de Prevención del Delito"/>
    <s v="Frecuencia de Frecuencia Detenciones por Violación en Penco para el Periodo 2008-2020"/>
    <s v="Gráfico que muestra la frecuencia de Detenciones por Violación en Penco según datos recopilados desde el Subsecretaria de Prevención del Delito durante el Periodo 2008-2020."/>
    <s v="Gráfico de Evolución"/>
    <s v="Penco comunal delitos género violación mujer mujeres víctimas detenciones"/>
    <s v="https://analytics.zoho.com/open-view/2395394000006792637?ZOHO_CRITERIA=%22Localiza%20CL%22.%22Codcom%22%3D8107"/>
    <x v="0"/>
    <s v="#1774B4142"/>
  </r>
  <r>
    <n v="815"/>
    <x v="0"/>
    <x v="0"/>
    <s v="Mujeres"/>
    <n v="5105"/>
    <x v="0"/>
    <x v="1"/>
    <x v="0"/>
    <x v="107"/>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uchuncaví para el Periodo 2008-2020"/>
    <s v="Gráfico que muestra la frecuencia de Aprehensiones, Casos Policiales, Denuncias y  Detenciones por Violación en Puchuncaví según datos recopilados desde el Subsecretaria de Prevención del Delito durante el Periodo 2008-2020."/>
    <s v="Gráfico de Evolución"/>
    <s v="Puchuncaví comunal delitos género violación mujer mujeres víctimas aprehensiones casos policiales denuncias detenciones"/>
    <s v="https://analytics.zoho.com/open-view/2395394000006792678?ZOHO_CRITERIA=%22Localiza%20CL%22.%22Codcom%22%3D5105"/>
    <x v="0"/>
    <s v="#1774B4370"/>
  </r>
  <r>
    <n v="816"/>
    <x v="0"/>
    <x v="0"/>
    <s v="Mujeres"/>
    <n v="53"/>
    <x v="1"/>
    <x v="3"/>
    <x v="0"/>
    <x v="121"/>
    <x v="0"/>
    <x v="69"/>
    <s v="Periodo 2013-2019"/>
    <s v="Número de Sentencias"/>
    <s v="Poder Judicial"/>
    <s v="Sentencias Dictadas por Delitos de Abuso Sexual por Delito en el  Juzgado de Garantía de Ancud para el Periodo 2013-2019"/>
    <s v="Gráfico que muestra la evolución anual de la frecuencia de Sentencias Dictadas por Delitos de Abuso Sexual por Delito en el  Juzgado de Garantía de Ancud para el Periodo 2013-2019 de acuerdo a datos provenientes del Poder Judicial de Chile."/>
    <s v="Gráfico de Evolución"/>
    <s v="abuso sexual delitos género violencia mujer mujeres casos víctimas detenciones sentencias juzgado garantía ancud"/>
    <s v="https://analytics.zoho.com/open-view/2395394000007166623?ZOHO_CRITERIA=%22Trasposicion_27.15%22.%22Id_Juzgado_Garant%C3%ADa%22%3D53"/>
    <x v="0"/>
    <s v="#1774B244"/>
  </r>
  <r>
    <n v="817"/>
    <x v="0"/>
    <x v="0"/>
    <s v="Mujeres"/>
    <n v="13"/>
    <x v="6"/>
    <x v="1"/>
    <x v="1"/>
    <x v="13"/>
    <x v="0"/>
    <x v="12"/>
    <s v="Periodo 2008-2020"/>
    <s v="Porcentaje "/>
    <s v="Centro de Estudios y Análisis del Delito (CEAD) de la Subsecretaría de Prevención del Delito"/>
    <s v="Variación trimestral de Casos Policiales (%) por Violación en la Región Metropolitana, Periodo 2008-2020"/>
    <s v="Gráfico que muestra la variación trimestral de Casos Policiales (%) por Violaciones en la Región Metropolitana, según datos recopilados desde la Subsecretaria de Prevención del Delito durante el Periodo 2008-2020."/>
    <s v="Gráfico de Evolución"/>
    <s v="Región Metropolitana regional delitos género violación mujer mujeres víctimas casos policiales variación trimestral"/>
    <s v="https://analytics.zoho.com/open-view/2395394000006794857?ZOHO_CRITERIA=%22Trasposicion_27.6%22.%22cod_region%22%3D13"/>
    <x v="0"/>
    <s v="#1774B2889"/>
  </r>
  <r>
    <n v="818"/>
    <x v="0"/>
    <x v="0"/>
    <s v="Mujeres"/>
    <n v="3"/>
    <x v="1"/>
    <x v="1"/>
    <x v="1"/>
    <x v="77"/>
    <x v="0"/>
    <x v="1"/>
    <s v="Periodo 2013-2019"/>
    <s v="Número de Sentencias"/>
    <s v="Poder Judicial"/>
    <s v="Sentencias Dictadas por Delitos de Violación por Juzgado de Garantía en la Región de Atacama durante el Periodo 2013-2019"/>
    <s v="El gráfico muestra la evolución anual de la frecuencia de Sentencias Dictadas por Delitos de Violación por Juzgado de Garantía en la Región de Atacama durante el Periodo 2013-2019 de acuerdo a datos provenientes del Poder Judicial de Chile."/>
    <s v="Gráfico de Evolución"/>
    <s v="violación delitos género violencia mujer mujeres casos víctimas sentencias juzgado garantía atacama"/>
    <s v="https://analytics.zoho.com/open-view/2395394000007023571?ZOHO_CRITERIA=%22Localiza%20CL%22.%22Codreg%22%3D3"/>
    <x v="0"/>
    <s v="#1774B737"/>
  </r>
  <r>
    <n v="819"/>
    <x v="0"/>
    <x v="0"/>
    <s v="Mujeres"/>
    <n v="13120"/>
    <x v="3"/>
    <x v="1"/>
    <x v="0"/>
    <x v="120"/>
    <x v="0"/>
    <x v="14"/>
    <s v="Periodo 2008-2020"/>
    <s v="Número de Denuncias"/>
    <s v="Centro de Estudios y Análisis del Delito (CEAD) de la Subsecretaría de Prevención del Delito"/>
    <s v="Frecuencia de Frecuencia Denuncias por Violación en Ñuñoa para el Periodo 2008-2020"/>
    <s v="Gráfico que muestra la frecuencia de Denuncias por Violación en Ñuñoa según datos recopilados desde el Subsecretaria de Prevención del Delito durante el Periodo 2008-2020."/>
    <s v="Gráfico de Evolución"/>
    <s v="Ñuñoa comunal delitos género violación mujer mujeres víctimas denuncias"/>
    <s v="https://analytics.zoho.com/open-view/2395394000006792596?ZOHO_CRITERIA=%22Localiza%20CL%22.%22Codcom%22%3D13120"/>
    <x v="0"/>
    <s v="#1774B3958"/>
  </r>
  <r>
    <n v="820"/>
    <x v="0"/>
    <x v="0"/>
    <s v="Mujeres"/>
    <n v="0"/>
    <x v="14"/>
    <x v="4"/>
    <x v="2"/>
    <x v="113"/>
    <x v="0"/>
    <x v="65"/>
    <s v="Periodo 2010-2021"/>
    <s v="Número de víctimas"/>
    <s v="Ministerio de la Mujer y Equidad de Género"/>
    <s v="Evolución de la frecuencia de casos de femicidio por edad a nivel nacional en Chile, Periodo 2010-2021"/>
    <s v="Gráfico que muestra la Cantidad de víctimas por edad a nivel nacional en Chile para el Periodo 2010-2021, según datos recopilados desde el Ministerio de la Mujer y Equidad de Género."/>
    <s v="Gráfico de Evolución"/>
    <s v="Chile femicidios víctimas violencia mujer frecuencia cantidad número casos edad"/>
    <s v="https://analytics.zoho.com/open-view/2395394000009026880"/>
    <x v="0"/>
    <s v="#1774B11292"/>
  </r>
  <r>
    <n v="821"/>
    <x v="0"/>
    <x v="0"/>
    <s v="Mujeres"/>
    <n v="32"/>
    <x v="11"/>
    <x v="5"/>
    <x v="0"/>
    <x v="222"/>
    <x v="0"/>
    <x v="70"/>
    <s v="Periodo 2013-2019"/>
    <s v="Número de Sentencias"/>
    <s v="Poder Judicial"/>
    <s v="Sentencias Dictadas por Delitos Vinculados a la Mujer por Delito en el Juzgado de Garantía de Linares para el Periodo 2013-2019"/>
    <s v="Gráfico que muestra la evolución anual de la frecuencia de Sentencias Dictadas por Delitos Vinculados a la Mujer por Delito en el Juzgado de Garantía de Linares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32"/>
    <x v="0"/>
    <s v="#1774B528"/>
  </r>
  <r>
    <n v="822"/>
    <x v="0"/>
    <x v="0"/>
    <s v="Mujeres"/>
    <n v="47"/>
    <x v="1"/>
    <x v="3"/>
    <x v="0"/>
    <x v="179"/>
    <x v="0"/>
    <x v="71"/>
    <s v="Periodo 2013-2019"/>
    <s v="Número de Sentencias"/>
    <s v="Poder Judicial"/>
    <s v="Sentencias Dictadas por Delitos de Abuso Sexual por Delito en el  Juzgado de Garantía de Loncoche para el Periodo 2013-2019"/>
    <s v="Gráfico que muestra la evolución anual de la frecuencia de Sentencias Dictadas por Delitos de Abuso Sexual por Delito en el  Juzgado de Garantía de Loncoche para el Periodo 2013-2019 de acuerdo a datos provenientes del Poder Judicial de Chile."/>
    <s v="Gráfico de Evolución"/>
    <s v="abuso sexual delitos género violencia mujer mujeres casos víctimas detenciones sentencias juzgado garantía loncoche"/>
    <s v="https://analytics.zoho.com/open-view/2395394000007166623?ZOHO_CRITERIA=%22Trasposicion_27.15%22.%22Id_Juzgado_Garant%C3%ADa%22%3D47"/>
    <x v="0"/>
    <s v="#1774B238"/>
  </r>
  <r>
    <n v="823"/>
    <x v="0"/>
    <x v="0"/>
    <s v="Mujeres"/>
    <n v="11302"/>
    <x v="0"/>
    <x v="1"/>
    <x v="0"/>
    <x v="316"/>
    <x v="0"/>
    <x v="20"/>
    <s v="Periodo 2008-2020"/>
    <s v="Porcentaje "/>
    <s v="Centro de Estudios y Análisis del Delito (CEAD) de la Subsecretaría de Prevención del Delito"/>
    <s v="Variación anual de Tasa de Aprehensiones, Casos Policiales, Denuncias y Detenciones (%) por Violación en O'Higgins para el Periodo 2008-2020"/>
    <s v="Gráfico que muestra la variación anual (%) de la Tasa por cada 100 mil habitantes de  Aprehensiones, Casos Policiales, Denuncias y Detenciones por Violaciones en O'Higgins según datos recopilados desde la Subsecretaria de Prevención del Delito durante el Periodo 2008-2020."/>
    <s v="Gráfico de Evolución"/>
    <s v="O'Higgins comunal delitos género violación mujer mujeres víctimas aprehensiones casos policiales denuncias detenciones variación tasa 100 mil habitantes"/>
    <s v="https://analytics.zoho.com/open-view/2395394000006850667?ZOHO_CRITERIA=%22Localiza%20CL%22.%22Codcom%22%3D11302"/>
    <x v="0"/>
    <s v="#1774B6630"/>
  </r>
  <r>
    <n v="824"/>
    <x v="0"/>
    <x v="0"/>
    <s v="Mujeres"/>
    <n v="8305"/>
    <x v="0"/>
    <x v="0"/>
    <x v="0"/>
    <x v="203"/>
    <x v="0"/>
    <x v="0"/>
    <s v="Periodo 2005-2021"/>
    <s v="Porcentaje"/>
    <s v="Centro de Estudios y Análisis del Delito (CEAD) de la Subsecretaría de Prevención del Delito"/>
    <s v="Proporción de Aprehensiones, Casos Policiales, Denuncias y Detenciones por Violencia Intrafamiliar en Mulchén para el Periodo 2005-2021."/>
    <s v="Gráfico que muestra la proporción y cantidad de Aprehensiones, Casos policiales, Denuncias y Detenciones por Violencia Intrafamiliar en Mulchén según datos recopilados desde el Centro de Estudios y Análisis del Delito durante el Periodo 2005-2021."/>
    <s v="Gráfico"/>
    <s v="Mulchén comunal delitos género violencia hacia mujer mujeres víctimas intrafamiliar familiar aprehensiones denuncias casos policiales detenciones comuna"/>
    <s v="https://analytics.zoho.com/open-view/2395394000007123726?ZOHO_CRITERIA=%22Trasposicion_27.5%22.%22Cod_Comuna%22%3D8305"/>
    <x v="0"/>
    <s v="#1774B8556"/>
  </r>
  <r>
    <n v="825"/>
    <x v="0"/>
    <x v="0"/>
    <s v="Mujeres"/>
    <n v="10403"/>
    <x v="4"/>
    <x v="1"/>
    <x v="0"/>
    <x v="287"/>
    <x v="0"/>
    <x v="6"/>
    <s v="Periodo 2008-2020"/>
    <s v="Tasa"/>
    <s v="Centro de Estudios y Análisis del Delito (CEAD) de la Subsecretaría de Prevención del Delito"/>
    <s v="Tasa de Detenciones por Violación en Hualaihué para el Periodo 2008-2020."/>
    <s v="Gráfico que muestra la Tasa de Detenciones por Violación por cada 100 mil habitantes en Hualaihué según datos recolectados y calculados por al Subsecretaría de Prevención del Delito para el Periodo 2008-2020."/>
    <s v="Gráfico de Evolución"/>
    <s v="Hualaihué comunal delitos género violación mujer mujeres víctimas detenciones evolución tasa 100 mil habitantes"/>
    <s v="https://analytics.zoho.com/open-view/2395394000006843853?ZOHO_CRITERIA=%22Localiza%20CL%22.%22Codcom%22%3D10403"/>
    <x v="0"/>
    <s v="#1774B2232"/>
  </r>
  <r>
    <n v="826"/>
    <x v="0"/>
    <x v="0"/>
    <s v="Mujeres"/>
    <n v="13121"/>
    <x v="0"/>
    <x v="0"/>
    <x v="0"/>
    <x v="82"/>
    <x v="0"/>
    <x v="2"/>
    <s v="Periodo 2005-2021"/>
    <s v="Porcentaje "/>
    <s v="Centro de Estudios y Análisis del Delito (CEAD) de la Subsecretaría de Prevención del Delito"/>
    <s v="Variación Trimestral de Aprehensiones, Casos policiales, Denuncias y Detenciones (%) en Pedro Aguirre Cerda para el Periodo 2005-2021."/>
    <s v="Gráfico que muestra la variación trimestral de Aprehensiones, Casos Policiales, Denuncias y Detenciones (%) por Violencia Intrafamiliar en Pedro Aguirre Cerda según datos recopilados desde el Centro de Estudios y Análisis del Delito durante el Periodo 2005-2021."/>
    <s v="Gráfico de Evolución"/>
    <s v="Pedro Aguirre Cerda comunal delitos género violencia hacia mujer mujeres víctimas intrafamiliar familiar aprehensiones casos policiales denuncias detenciones variación trimestral"/>
    <s v="https://analytics.zoho.com/open-view/2395394000007126407?ZOHO_CRITERIA=%22Trasposicion_27.5%22.%22Cod_Comuna%22%3D13121"/>
    <x v="0"/>
    <s v="#1774B10399"/>
  </r>
  <r>
    <n v="827"/>
    <x v="0"/>
    <x v="0"/>
    <s v="Mujeres"/>
    <n v="4304"/>
    <x v="4"/>
    <x v="0"/>
    <x v="0"/>
    <x v="312"/>
    <x v="0"/>
    <x v="8"/>
    <s v="Periodo 2005-2021"/>
    <s v="Porcentaje"/>
    <s v="Centro de Estudios y Análisis del Delito (CEAD) de la Subsecretaría de Prevención del Delito"/>
    <s v="Variación Trimestral de Detenciones (%) por Violencia Intrafamiliar en Punitaqui para el Periodo 2005-2021."/>
    <s v="Gráfico que muestra la variación trimestral de Detenciones (%) por Violencia Intrafamiliar en Punitaqui según datos recopilados desde el Centro de Estudios y Análisis del Delito durante el Periodo 2005-2021."/>
    <s v="Gráfico de Evolución"/>
    <s v="Punitaqui comunal delitos género violencia hacia mujer mujeres víctimas intrafamiliar familiar detenciones variación trimestral"/>
    <s v="https://analytics.zoho.com/open-view/2395394000007126218?ZOHO_CRITERIA=%22Trasposicion_27.5%22.%22Cod_Comuna%22%3D4304"/>
    <x v="0"/>
    <s v="#1774B9801"/>
  </r>
  <r>
    <n v="828"/>
    <x v="0"/>
    <x v="0"/>
    <s v="Mujeres"/>
    <n v="3"/>
    <x v="6"/>
    <x v="1"/>
    <x v="1"/>
    <x v="77"/>
    <x v="0"/>
    <x v="18"/>
    <s v="Periodo 2008-2020"/>
    <s v="Tasa"/>
    <s v="Centro de Estudios y Análisis del Delito (CEAD) de la Subsecretaría de Prevención del Delito"/>
    <s v="Tasa de Casos Policiales por Violación  en la Región de Atacama para el Período 2008-2020."/>
    <s v="Gráfico que muestra la Tasa de Casos Policiales por Violación por cada 100 mil habitantes en la Región de Atacama según datos recolectados y calculados por al Subsecretaría de Prevención del Delito para el Período 2008-2020."/>
    <s v="Gráfico de Evolución"/>
    <s v="Región de Atacama regional delitos género violación mujer mujeres víctimas casos policiales evolución tasa 100 mil habitantes"/>
    <s v="https://analytics.zoho.com/open-view/2395394000008748422?ZOHO_CRITERIA=%22Trasposicion_27.7%22.%22cod_region%22%3D3"/>
    <x v="0"/>
    <s v="#1774B2746"/>
  </r>
  <r>
    <n v="829"/>
    <x v="0"/>
    <x v="0"/>
    <s v="Mujeres"/>
    <n v="8203"/>
    <x v="0"/>
    <x v="1"/>
    <x v="0"/>
    <x v="158"/>
    <x v="0"/>
    <x v="2"/>
    <s v="Periodo 2008-2020"/>
    <s v="Porcentaje "/>
    <s v="Centro de Estudios y Análisis del Delito (CEAD) de la Subsecretaría de Prevención del Delito"/>
    <s v="Variación Trimestral de Aprehensiones, Casos policiales, Denuncias y Detenciones (%) por Violación en Cañete para el Periodo 2008-2020"/>
    <s v="Gráfico que muestra la variación trimestral de Aprehensiones, Casos Policiales, Denuncias y Detenciones (%) por Violaciones en Cañete según datos recopilados desde la Subsecretaria de Prevención del Delito durante el Periodo 2008-2020."/>
    <s v="Gráfico de Evolución"/>
    <s v="Cañete comunal delitos género violación mujer mujeres víctimas aprehensiones casos policiales denuncias detenciones variación trimestral"/>
    <s v="https://analytics.zoho.com/open-view/2395394000008633146?ZOHO_CRITERIA=%22Trasposicion_27.6%22.%22Cod_comuna%22%3D8203"/>
    <x v="0"/>
    <s v="#1774B6088"/>
  </r>
  <r>
    <n v="830"/>
    <x v="0"/>
    <x v="0"/>
    <s v="Mujeres"/>
    <n v="5303"/>
    <x v="4"/>
    <x v="0"/>
    <x v="0"/>
    <x v="219"/>
    <x v="0"/>
    <x v="5"/>
    <s v="Periodo 2005-2021"/>
    <s v="Número de Detenciones"/>
    <s v="Centro de Estudios y Análisis del Delito (CEAD) de la Subsecretaría de Prevención del Delito"/>
    <s v="Frecuencia de Detenciones por Violencia Intrafamiliar en Rinconada para el Periodo 2005-2021."/>
    <s v="Gráfico que muestra la frecuencia de las Detenciones por Violencia Intrafamiliar en Rinconada según datos recopilados desde el Centro de Estudios y Análsis del Delito durante el Periodo 2005-2021."/>
    <s v="Gráfico de Evolución"/>
    <s v="Rinconada comunal delitos género violencia hacia mujer mujeres víctimas intrafamiliar familiar detenciones comuna"/>
    <s v="https://analytics.zoho.com/open-view/2395394000007123572?ZOHO_CRITERIA=%22Trasposicion_27.5%22.%22Cod_Comuna%22%3D5303"/>
    <x v="0"/>
    <s v="#1774B8100"/>
  </r>
  <r>
    <n v="831"/>
    <x v="0"/>
    <x v="0"/>
    <s v="Mujeres"/>
    <n v="5504"/>
    <x v="0"/>
    <x v="0"/>
    <x v="0"/>
    <x v="42"/>
    <x v="0"/>
    <x v="0"/>
    <s v="Periodo 2005-2021"/>
    <s v="Porcentaje"/>
    <s v="Centro de Estudios y Análisis del Delito (CEAD) de la Subsecretaría de Prevención del Delito"/>
    <s v="Proporción de Aprehensiones, Casos Policiales, Denuncias y Detenciones por Violencia Intrafamiliar en La Cruz para el Periodo 2005-2021."/>
    <s v="Gráfico que muestra la proporción y cantidad de Aprehensiones, Casos policiales, Denuncias y Detenciones por Violencia Intrafamiliar en La Cruz según datos recopilados desde el Centro de Estudios y Análisis del Delito durante el Periodo 2005-2021."/>
    <s v="Gráfico"/>
    <s v="La Cruz comunal delitos género violencia hacia mujer mujeres víctimas intrafamiliar familiar aprehensiones denuncias casos policiales detenciones comuna"/>
    <s v="https://analytics.zoho.com/open-view/2395394000007123726?ZOHO_CRITERIA=%22Trasposicion_27.5%22.%22Cod_Comuna%22%3D5504"/>
    <x v="0"/>
    <s v="#1774B8452"/>
  </r>
  <r>
    <n v="832"/>
    <x v="0"/>
    <x v="0"/>
    <s v="Mujeres"/>
    <n v="9115"/>
    <x v="5"/>
    <x v="2"/>
    <x v="0"/>
    <x v="153"/>
    <x v="0"/>
    <x v="7"/>
    <s v="Años 2012, 2017 y 2020"/>
    <s v="Número de Casos"/>
    <s v="Centro de Estudios y Análisis del Delito (CEAD) e Instituto Nacional de Estadísticas (INE)"/>
    <s v="Frecuencia de Casos de Violencia Económica y Variación Anual en Pucón para los años 2012, 2017 y 2020."/>
    <s v="Gráfico que muestra la Frecuencia de Casos de Violencia Económica por año en Pucón para los años 2012, 2017 y 2020 según datos de las encuestas ENVIF-VCM realizadas por el Instituto Nacional de Estadísticas (INE) y el Centro de Estudios y Análisis del Delito (CEAD)."/>
    <s v="Gráfico de Evolución"/>
    <s v="Pucón comunal violencia económica intrafamiliar vif mujeres mujer encuesta envif cead ine evolución variación anual"/>
    <s v="https://analytics.zoho.com/open-view/2395394000007264522?ZOHO_CRITERIA=%22Trasposicion_27.9%22.%22C%C3%B3digo%20Comuna%22%3D9115"/>
    <x v="0"/>
    <s v="#1774B10700"/>
  </r>
  <r>
    <n v="833"/>
    <x v="0"/>
    <x v="0"/>
    <s v="Mujeres"/>
    <n v="5503"/>
    <x v="4"/>
    <x v="0"/>
    <x v="0"/>
    <x v="114"/>
    <x v="0"/>
    <x v="5"/>
    <s v="Periodo 2005-2021"/>
    <s v="Número de Detenciones"/>
    <s v="Centro de Estudios y Análisis del Delito (CEAD) de la Subsecretaría de Prevención del Delito"/>
    <s v="Frecuencia de Detenciones por Violencia Intrafamiliar en Hijuelas para el Periodo 2005-2021."/>
    <s v="Gráfico que muestra la frecuencia de las Detenciones por Violencia Intrafamiliar en Hijuelas según datos recopilados desde el Centro de Estudios y Análsis del Delito durante el Periodo 2005-2021."/>
    <s v="Gráfico de Evolución"/>
    <s v="Hijuelas comunal delitos género violencia hacia mujer mujeres víctimas intrafamiliar familiar detenciones comuna"/>
    <s v="https://analytics.zoho.com/open-view/2395394000007123572?ZOHO_CRITERIA=%22Trasposicion_27.5%22.%22Cod_Comuna%22%3D5503"/>
    <x v="0"/>
    <s v="#1774B8109"/>
  </r>
  <r>
    <n v="834"/>
    <x v="0"/>
    <x v="0"/>
    <s v="Mujeres"/>
    <n v="4101"/>
    <x v="2"/>
    <x v="0"/>
    <x v="0"/>
    <x v="56"/>
    <x v="0"/>
    <x v="3"/>
    <s v="Periodo 2005-2021"/>
    <s v="Número de Aprehensiones"/>
    <s v="Centro de Estudios y Análisis del Delito (CEAD) de la Subsecretaría de Prevención del Delito"/>
    <s v="Frecuencia de Aprehensiones por Violencia Intrafamiliar en La Serena para el Periodo 2005-2021"/>
    <s v="Gráfico que muestra la frecuencia de Aprehensiones por Violencia Intrafamiliar en La Serena según datos recopilados desde el Centro de Estudios y Análsis del Delito durante el Periodo 2005-2021."/>
    <s v="Gráfico de Evolución"/>
    <s v="La Serena comunal delitos género violencia hacia mujer mujeres víctimas intrafamiliar familiar aprehensiones comuna"/>
    <s v="https://analytics.zoho.com/open-view/2395394000007123378?ZOHO_CRITERIA=%22Trasposicion_27.5%22.%22Cod_Comuna%22%3D4101"/>
    <x v="0"/>
    <s v="#1774B7045"/>
  </r>
  <r>
    <n v="835"/>
    <x v="0"/>
    <x v="0"/>
    <s v="Mujeres"/>
    <n v="13404"/>
    <x v="3"/>
    <x v="1"/>
    <x v="0"/>
    <x v="139"/>
    <x v="0"/>
    <x v="4"/>
    <s v="Periodo 2008-2020"/>
    <s v="Porcentaje "/>
    <s v="Centro de Estudios y Análisis del Delito (CEAD) de la Subsecretaría de Prevención del Delito"/>
    <s v="Variación Trimestral de Denuncias (%) por Violación en Paine para el Periodo 2008-2020"/>
    <s v="Gráfico que muestra la variación trimestral de Denuncias (%) por Violaciones en Paine según datos recopilados desde la Subsecretaria de Prevención del Delito durante el Periodo 2008-2020."/>
    <s v="Gráfico de Evolución"/>
    <s v="Paine comunal delitos género violación mujer mujeres víctimas denuncias variación trimestral"/>
    <s v="https://analytics.zoho.com/open-view/2395394000008633066?ZOHO_CRITERIA=%22Trasposicion_27.6%22.%22Cod_comuna%22%3D13404"/>
    <x v="0"/>
    <s v="#1774B5610"/>
  </r>
  <r>
    <n v="836"/>
    <x v="0"/>
    <x v="0"/>
    <s v="Mujeres"/>
    <n v="7108"/>
    <x v="2"/>
    <x v="0"/>
    <x v="0"/>
    <x v="117"/>
    <x v="0"/>
    <x v="11"/>
    <s v="Periodo 2005-2021"/>
    <s v="Porcentaje"/>
    <s v="Centro de Estudios y Análisis del Delito (CEAD) de la Subsecretaría de Prevención del Delito"/>
    <s v="Variación Trimestral de Aprehensiones (%) por Violencia Intrafamiliar en Río Claro para el Periodo 2005-2021."/>
    <s v="Gráfico que muestra la variación trimestral de Aprehensiones (%) por Violencia Intrafamiliar en Río Claro  según datos recopilados desde el Centro de Estudios y Análisis del Delito durante el Periodo 2005-2021."/>
    <s v="Gráfico de Evolución"/>
    <s v="Río Claro comunal delitos género violencia hacia mujer mujeres víctimas intrafamiliar familiar aprehensiones variación trimestral"/>
    <s v="https://analytics.zoho.com/open-view/2395394000007123879?ZOHO_CRITERIA=%22Trasposicion_27.5%22.%22Cod_Comuna%22%3D7108"/>
    <x v="0"/>
    <s v="#1774B8854"/>
  </r>
  <r>
    <n v="837"/>
    <x v="0"/>
    <x v="0"/>
    <s v="Mujeres"/>
    <n v="10203"/>
    <x v="2"/>
    <x v="1"/>
    <x v="0"/>
    <x v="299"/>
    <x v="0"/>
    <x v="3"/>
    <s v="Periodo 2008-2020"/>
    <s v="Número de Aprehensiones"/>
    <s v="Centro de Estudios y Análisis del Delito (CEAD) de la Subsecretaría de Prevención del Delito"/>
    <s v="Frecuencia de Frecuencia Aprehensiones por Violación en Chonchi para el Periodo 2008-2020"/>
    <s v="Gráfico que muestra la frecuencia de Aprehensiones por Violación en Chonchi según datos recopilados desde el Subsecretaria de Prevención del Delito durante el Periodo 2008-2020."/>
    <s v="Gráfico de Evolución"/>
    <s v="Chonchi comunal delitos género violación mujer mujeres víctimas aprehensiones"/>
    <s v="https://analytics.zoho.com/open-view/2395394000006792514?ZOHO_CRITERIA=%22Localiza%20CL%22.%22Codcom%22%3D10203"/>
    <x v="0"/>
    <s v="#1774B3234"/>
  </r>
  <r>
    <n v="838"/>
    <x v="0"/>
    <x v="0"/>
    <s v="Mujeres"/>
    <n v="15102"/>
    <x v="0"/>
    <x v="1"/>
    <x v="0"/>
    <x v="276"/>
    <x v="0"/>
    <x v="10"/>
    <s v="Periodo 2008-2020"/>
    <s v="Tasa"/>
    <s v="Centro de Estudios y Análisis del Delito (CEAD) de la Subsecretaría de Prevención del Delito"/>
    <s v="Tasa de Aprehensiones, Casos Policiales, Denuncias y Detenciones por Violación en Camarones para el Periodo 2008-2020."/>
    <s v="Gráfico que muestra la Tasa de Aprehensiones, Casos Policiales, Denuncias y Detenciones por Violación por cada 100 mil habitantes en Camarones según datos recolectados y calculados por al Subsecretaría de Prevención del Delito para el Periodo 2008-2020."/>
    <s v="Gráfico de Evolución"/>
    <s v="Camarones comunal delitos género violación mujer mujeres víctimas aprehensiones casos policiales denuncias detenciones evolución tasa 100 mil habitantes"/>
    <s v="https://analytics.zoho.com/open-view/2395394000006850626?ZOHO_CRITERIA=%22Localiza%20CL%22.%22Codcom%22%3D15102"/>
    <x v="0"/>
    <s v="#1774B2652"/>
  </r>
  <r>
    <n v="839"/>
    <x v="0"/>
    <x v="0"/>
    <s v="Mujeres"/>
    <n v="3102"/>
    <x v="0"/>
    <x v="0"/>
    <x v="0"/>
    <x v="136"/>
    <x v="0"/>
    <x v="0"/>
    <s v="Periodo 2005-2021"/>
    <s v="Porcentaje"/>
    <s v="Centro de Estudios y Análisis del Delito (CEAD) de la Subsecretaría de Prevención del Delito"/>
    <s v="Proporción de Aprehensiones, Casos Policiales, Denuncias y Detenciones por Violencia Intrafamiliar en Caldera para el Periodo 2005-2021."/>
    <s v="Gráfico que muestra la proporción y cantidad de Aprehensiones, Casos policiales, Denuncias y Detenciones por Violencia Intrafamiliar en Caldera según datos recopilados desde el Centro de Estudios y Análisis del Delito durante el Periodo 2005-2021."/>
    <s v="Gráfico"/>
    <s v="Caldera comunal delitos género violencia hacia mujer mujeres víctimas intrafamiliar familiar aprehensiones denuncias casos policiales detenciones comuna"/>
    <s v="https://analytics.zoho.com/open-view/2395394000007123726?ZOHO_CRITERIA=%22Trasposicion_27.5%22.%22Cod_Comuna%22%3D3102"/>
    <x v="0"/>
    <s v="#1774B8409"/>
  </r>
  <r>
    <n v="840"/>
    <x v="0"/>
    <x v="0"/>
    <s v="Mujeres"/>
    <n v="82"/>
    <x v="1"/>
    <x v="3"/>
    <x v="0"/>
    <x v="81"/>
    <x v="0"/>
    <x v="72"/>
    <s v="Periodo 2013-2019"/>
    <s v="Número de Sentencias"/>
    <s v="Poder Judicial"/>
    <s v="Sentencias Dictadas por Delitos de Abuso Sexual por Delito en el Juzgado de Garantía de Yungay para el Periodo 2013-2019"/>
    <s v="Gráfico que muestra la evolución anual de la frecuencia de Sentencias Dictadas por Delitos de Abuso Sexual por Delito en el Juzgado de Garantía de Yungay para el Periodo 2013-2019 de acuerdo a datos provenientes del Poder Judicial de Chile."/>
    <s v="Gráfico de Evolución"/>
    <s v="abuso sexual delitos género violencia mujer mujeres casos víctimas detenciones sentencias juzgado garantía yungay"/>
    <s v="https://analytics.zoho.com/open-view/2395394000007166623?ZOHO_CRITERIA=%22Trasposicion_27.15%22.%22Id_Juzgado_Garant%C3%ADa%22%3D82"/>
    <x v="0"/>
    <s v="#1774B273"/>
  </r>
  <r>
    <n v="841"/>
    <x v="0"/>
    <x v="0"/>
    <s v="Mujeres"/>
    <n v="77"/>
    <x v="1"/>
    <x v="3"/>
    <x v="0"/>
    <x v="183"/>
    <x v="0"/>
    <x v="73"/>
    <s v="Periodo 2013-2019"/>
    <s v="Número de Sentencias"/>
    <s v="Poder Judicial"/>
    <s v="Sentencias Dictadas por Delitos de Abuso Sexual en el Juzgado de Garantía de Mariquina para el Periodo 2013-2019"/>
    <s v="El gráfico muestra la evolución anual de la frecuencia de Sentencias Dictadas por Delitos de Abuso Sexual en el Juzgado de Garantía de Mariquina para el Periodo 2013-2019 de acuerdo a datos provenientes del Poder Judicial de Chile."/>
    <s v="Gráfico de Evolución"/>
    <s v="abuso sexual delitos género violencia mujer mujeres casos víctimas detenciones sentencias juzgado garantía mariquina"/>
    <s v="https://analytics.zoho.com/open-view/2395394000007166659?ZOHO_CRITERIA=%22Trasposicion_27.15%22.%22Id_Juzgado_Garant%C3%ADa%22%3D77"/>
    <x v="0"/>
    <s v="#1774B186"/>
  </r>
  <r>
    <n v="842"/>
    <x v="0"/>
    <x v="0"/>
    <s v="Mujeres"/>
    <n v="9102"/>
    <x v="6"/>
    <x v="1"/>
    <x v="0"/>
    <x v="317"/>
    <x v="0"/>
    <x v="18"/>
    <s v="Periodo 2008-2020"/>
    <s v="Tasa"/>
    <s v="Centro de Estudios y Análisis del Delito (CEAD) de la Subsecretaría de Prevención del Delito"/>
    <s v="Tasa de Casos Policiales por Violación en Carahue para el Periodo 2008-2020."/>
    <s v="Gráfico que muestra la Tasa de Casos Policiales por Violación por cada 100 mil habitantes en Carahue según datos recolectados y calculados por al Subsecretaría de Prevención del Delito para el Periodo 2008-2020."/>
    <s v="Gráfico de Evolución"/>
    <s v="Carahue comunal delitos género violación mujer mujeres víctimas casos policiales evolución tasa 100 mil habitantes"/>
    <s v="https://analytics.zoho.com/open-view/2395394000006843792?ZOHO_CRITERIA=%22Localiza%20CL%22.%22Codcom%22%3D9102"/>
    <x v="0"/>
    <s v="#1774B1508"/>
  </r>
  <r>
    <n v="843"/>
    <x v="0"/>
    <x v="0"/>
    <s v="Mujeres"/>
    <n v="4106"/>
    <x v="4"/>
    <x v="0"/>
    <x v="0"/>
    <x v="91"/>
    <x v="0"/>
    <x v="8"/>
    <s v="Periodo 2005-2021"/>
    <s v="Porcentaje"/>
    <s v="Centro de Estudios y Análisis del Delito (CEAD) de la Subsecretaría de Prevención del Delito"/>
    <s v="Variación Trimestral de Detenciones (%) por Violencia Intrafamiliar en Vicuña para el Periodo 2005-2021."/>
    <s v="Gráfico que muestra la variación trimestral de Detenciones (%) por Violencia Intrafamiliar en Vicuña según datos recopilados desde el Centro de Estudios y Análisis del Delito durante el Periodo 2005-2021."/>
    <s v="Gráfico de Evolución"/>
    <s v="Vicuña comunal delitos género violencia hacia mujer mujeres víctimas intrafamiliar familiar detenciones variación trimestral"/>
    <s v="https://analytics.zoho.com/open-view/2395394000007126218?ZOHO_CRITERIA=%22Trasposicion_27.5%22.%22Cod_Comuna%22%3D4106"/>
    <x v="0"/>
    <s v="#1774B9793"/>
  </r>
  <r>
    <n v="844"/>
    <x v="0"/>
    <x v="0"/>
    <s v="Mujeres"/>
    <n v="8203"/>
    <x v="6"/>
    <x v="0"/>
    <x v="0"/>
    <x v="158"/>
    <x v="0"/>
    <x v="12"/>
    <s v="Periodo 2005-2021"/>
    <s v="Porcentaje"/>
    <s v="Centro de Estudios y Análisis del Delito (CEAD) de la Subsecretaría de Prevención del Delito"/>
    <s v="Variación Trimestral de Casos Policiales (%) por Violencia Intrafamiliar en Cañete para el Periodo 2005-2021."/>
    <s v="Gráfico que muestra la variación trimestral de Casos Policiales (%) por Violencia Intrafamiliar en Cañete según datos recopilados desde el Centro de Estudios y Análisis del Delito durante el Periodo 2005-2021."/>
    <s v="Gráfico de Evolución"/>
    <s v="Cañete comunal delitos género violencia hacia mujer mujeres víctimas intrafamiliar familiar casos policiales variación trimestral"/>
    <s v="https://analytics.zoho.com/open-view/2395394000007123911?ZOHO_CRITERIA=%22Trasposicion_27.5%22.%22Cod_Comuna%22%3D8203"/>
    <x v="0"/>
    <s v="#1774B9232"/>
  </r>
  <r>
    <n v="845"/>
    <x v="0"/>
    <x v="0"/>
    <s v="Mujeres"/>
    <n v="4202"/>
    <x v="3"/>
    <x v="0"/>
    <x v="0"/>
    <x v="239"/>
    <x v="0"/>
    <x v="4"/>
    <s v="Periodo 2005-2021"/>
    <s v="Porcentaje"/>
    <s v="Centro de Estudios y Análisis del Delito (CEAD) de la Subsecretaría de Prevención del Delito"/>
    <s v="Variación Trimestral de Denuncias (%) por Violencia Intrafamiliar en Canela para el Periodo 2005-2021."/>
    <s v="Gráfico que muestra la variación trimestral de Denuncias (%) por Violencia Intrafamiliar en Canela según datos recopilados desde el Centro de Estudios y Análisis del Delito durante el Periodo 2005-2021."/>
    <s v="Gráfico de Evolución"/>
    <s v="Canela comunal delitos género violencia hacia mujer mujeres víctimas intrafamiliar familiar denuncias variación trimestral"/>
    <s v="https://analytics.zoho.com/open-view/2395394000007126144?ZOHO_CRITERIA=%22Trasposicion_27.5%22.%22Cod_Comuna%22%3D4202"/>
    <x v="0"/>
    <s v="#1774B9452"/>
  </r>
  <r>
    <n v="846"/>
    <x v="0"/>
    <x v="0"/>
    <s v="Mujeres"/>
    <n v="5404"/>
    <x v="4"/>
    <x v="0"/>
    <x v="0"/>
    <x v="311"/>
    <x v="0"/>
    <x v="8"/>
    <s v="Periodo 2005-2021"/>
    <s v="Porcentaje"/>
    <s v="Centro de Estudios y Análisis del Delito (CEAD) de la Subsecretaría de Prevención del Delito"/>
    <s v="Variación Trimestral de Detenciones (%) por Violencia Intrafamiliar en Petorca para el Periodo 2005-2021."/>
    <s v="Gráfico que muestra la variación trimestral de Detenciones (%) por Violencia Intrafamiliar en Petorca según datos recopilados desde el Centro de Estudios y Análisis del Delito durante el Periodo 2005-2021."/>
    <s v="Gráfico de Evolución"/>
    <s v="Petorca comunal delitos género violencia hacia mujer mujeres víctimas intrafamiliar familiar detenciones variación trimestral"/>
    <s v="https://analytics.zoho.com/open-view/2395394000007126218?ZOHO_CRITERIA=%22Trasposicion_27.5%22.%22Cod_Comuna%22%3D5404"/>
    <x v="0"/>
    <s v="#1774B9818"/>
  </r>
  <r>
    <n v="847"/>
    <x v="0"/>
    <x v="0"/>
    <s v="Mujeres"/>
    <n v="13106"/>
    <x v="3"/>
    <x v="0"/>
    <x v="0"/>
    <x v="318"/>
    <x v="0"/>
    <x v="14"/>
    <s v="Periodo 2005-2021"/>
    <s v="Número de Denuncias"/>
    <s v="Centro de Estudios y Análisis del Delito (CEAD) de la Subsecretaría de Prevención del Delito"/>
    <s v="Frecuencia de Denuncias por Violencia Intrafamiliar en Estación Central para el Periodo 2005-2021."/>
    <s v="Gráfico que muestra la frecuencia de las Denuncias por Violencia Intrafamiliar en Estación Central según datos recopilados desde el Centro de Estudios y Análsis del Delito durante el Periodo 2005-2021."/>
    <s v="Gráfico de Evolución"/>
    <s v="Estación Central comunal delitos género violencia hacia mujer mujeres víctimas intrafamiliar familiar denuncias comuna"/>
    <s v="https://analytics.zoho.com/open-view/2395394000007123492?ZOHO_CRITERIA=%22Trasposicion_27.5%22.%22Cod_Comuna%22%3D13106"/>
    <x v="0"/>
    <s v="#1774B7987"/>
  </r>
  <r>
    <n v="848"/>
    <x v="0"/>
    <x v="0"/>
    <s v="Mujeres"/>
    <n v="1"/>
    <x v="2"/>
    <x v="0"/>
    <x v="1"/>
    <x v="78"/>
    <x v="0"/>
    <x v="3"/>
    <s v="Periodo 2005-2021"/>
    <s v="Número de Aprehensiones"/>
    <s v="Centro de Estudios y Análisis del Delito (CEAD) de la Subsecretaría de Prevención del Delito"/>
    <s v="Cantidad de Aprehensiones por Violencia Intrafamiliar por comuna en la Región de Tarapacá para el Periodo 2005-2021."/>
    <s v="Gráfico que muestra la frecuencia de Aprehensiones por Violencia Intrafamiliar en la Región de Tarapacá por comuna según datos recopilados desde el Centro de Estudios y Análsis del Delito durante el Periodo 2005-2021."/>
    <s v="Gráfico de Evolución"/>
    <s v="Región de Tarapacá delitos género violencia hacia mujer mujeres víctimas intrafamiliar familiar aprehensiones comuna"/>
    <s v="https://analytics.zoho.com/open-view/2395394000007032236?ZOHO_CRITERIA=%22Trasposicion_27.5%22.%22Cod_Regi%C3%B3n%22%3D1"/>
    <x v="0"/>
    <s v="#1774B6952"/>
  </r>
  <r>
    <n v="849"/>
    <x v="0"/>
    <x v="0"/>
    <s v="Mujeres"/>
    <n v="7309"/>
    <x v="0"/>
    <x v="1"/>
    <x v="0"/>
    <x v="204"/>
    <x v="0"/>
    <x v="20"/>
    <s v="Periodo 2008-2020"/>
    <s v="Porcentaje "/>
    <s v="Centro de Estudios y Análisis del Delito (CEAD) de la Subsecretaría de Prevención del Delito"/>
    <s v="Variación anual de Tasa de Aprehensiones, Casos Policiales, Denuncias y Detenciones (%) por Violación en Vichuquén para el Periodo 2008-2020"/>
    <s v="Gráfico que muestra la variación anual (%) de la Tasa por cada 100 mil habitantes de  Aprehensiones, Casos Policiales, Denuncias y Detenciones por Violaciones en Vichuquén según datos recopilados desde la Subsecretaria de Prevención del Delito durante el Periodo 2008-2020."/>
    <s v="Gráfico de Evolución"/>
    <s v="Vichuquén comunal delitos género violación mujer mujeres víctimas aprehensiones casos policiales denuncias detenciones variación tasa 100 mil habitantes"/>
    <s v="https://analytics.zoho.com/open-view/2395394000006850667?ZOHO_CRITERIA=%22Localiza%20CL%22.%22Codcom%22%3D7309"/>
    <x v="0"/>
    <s v="#1774B6499"/>
  </r>
  <r>
    <n v="850"/>
    <x v="0"/>
    <x v="0"/>
    <s v="Mujeres"/>
    <n v="5103"/>
    <x v="6"/>
    <x v="1"/>
    <x v="0"/>
    <x v="264"/>
    <x v="0"/>
    <x v="12"/>
    <s v="Periodo 2008-2020"/>
    <s v="Porcentaje "/>
    <s v="Centro de Estudios y Análisis del Delito (CEAD) de la Subsecretaría de Prevención del Delito"/>
    <s v="Variación Trimestral de Casos Policiales (%) por Violación en Concón para el Periodo 2008-2020"/>
    <s v="Gráfico que muestra la variación trimestral de Casos Policiales (%) por Violaciones en Concón según datos recopilados desde la Subsecretaria de Prevención del Delito durante el Periodo 2008-2020."/>
    <s v="Gráfico de Evolución"/>
    <s v="Concón comunal delitos género violación mujer mujeres víctimas casos policiales variación trimestral"/>
    <s v="https://analytics.zoho.com/open-view/2395394000008633026?ZOHO_CRITERIA=%22Trasposicion_27.6%22.%22Cod_comuna%22%3D5103"/>
    <x v="0"/>
    <s v="#1774B5006"/>
  </r>
  <r>
    <n v="851"/>
    <x v="0"/>
    <x v="0"/>
    <s v="Mujeres"/>
    <n v="16305"/>
    <x v="6"/>
    <x v="1"/>
    <x v="0"/>
    <x v="293"/>
    <x v="0"/>
    <x v="12"/>
    <s v="Periodo 2008-2020"/>
    <s v="Porcentaje "/>
    <s v="Centro de Estudios y Análisis del Delito (CEAD) de la Subsecretaría de Prevención del Delito"/>
    <s v="Variación Trimestral de Casos Policiales (%) por Violación en San Nicolás para el Periodo 2008-2020"/>
    <s v="Gráfico que muestra la variación trimestral de Casos Policiales (%) por Violaciones en San Nicolás según datos recopilados desde la Subsecretaria de Prevención del Delito durante el Periodo 2008-2020."/>
    <s v="Gráfico de Evolución"/>
    <s v="San Nicolás comunal delitos género violación mujer mujeres víctimas casos policiales variación trimestral"/>
    <s v="https://analytics.zoho.com/open-view/2395394000008633026?ZOHO_CRITERIA=%22Trasposicion_27.6%22.%22Cod_comuna%22%3D16305"/>
    <x v="0"/>
    <s v="#1774B5156"/>
  </r>
  <r>
    <n v="852"/>
    <x v="0"/>
    <x v="0"/>
    <s v="Mujeres"/>
    <n v="25"/>
    <x v="1"/>
    <x v="3"/>
    <x v="0"/>
    <x v="50"/>
    <x v="0"/>
    <x v="74"/>
    <s v="Periodo 2013-2019"/>
    <s v="Número de Sentencias"/>
    <s v="Poder Judicial"/>
    <s v="Sentencias Dictadas por Delitos de Abuso Sexual por Delito en el  Juzgado de Garantía de Rengo para el Periodo 2013-2019"/>
    <s v="Gráfico que muestra la evolución anual de la frecuencia de Sentencias Dictadas por Delitos de Abuso Sexual por Delito en el  Juzgado de Garantía de Rengo para el Periodo 2013-2019 de acuerdo a datos provenientes del Poder Judicial de Chile."/>
    <s v="Gráfico de Evolución"/>
    <s v="abuso sexual delitos género violencia mujer mujeres casos víctimas detenciones sentencias juzgado garantía rengo"/>
    <s v="https://analytics.zoho.com/open-view/2395394000007166623?ZOHO_CRITERIA=%22Trasposicion_27.15%22.%22Id_Juzgado_Garant%C3%ADa%22%3D25"/>
    <x v="0"/>
    <s v="#1774B216"/>
  </r>
  <r>
    <n v="853"/>
    <x v="0"/>
    <x v="0"/>
    <s v="Mujeres"/>
    <n v="13124"/>
    <x v="5"/>
    <x v="2"/>
    <x v="0"/>
    <x v="271"/>
    <x v="1"/>
    <x v="59"/>
    <s v="Años 2012, 2017 y 2020"/>
    <s v="Porcentaje"/>
    <s v="Centro de Estudios y Análisis del Delito (CEAD) e Instituto Nacional de Estadísticas (INE)"/>
    <s v="Proporción de Casos de Violencia Económica por rango etario de la víctima en Pudahuel para los años 2012, 2017 y 2020."/>
    <s v="Gráfico que muestra la Proporción de Casos de Violencia Económica por rango etario en Pudahuel para los años 2012, 2017 y 2020 según datos de las encuestas ENVIF-VCM realizadas por el Instituto Nacional de Estadísticas (INE) y el Centro de Estudios y Análisis del Delito (CEAD)."/>
    <s v="Gráfico"/>
    <s v="Pudahuel comunal violencia económica intrafamiliar vif mujeres mujer encuesta envif cead ine edad rango etario"/>
    <s v="https://analytics.zoho.com/open-view/2395394000007264280?ZOHO_CRITERIA=%22Trasposicion_27.9%22.%22C%C3%B3digo%20Comuna%22%3D13124"/>
    <x v="0"/>
    <s v="#1774B10938"/>
  </r>
  <r>
    <n v="854"/>
    <x v="0"/>
    <x v="0"/>
    <s v="Mujeres"/>
    <n v="10401"/>
    <x v="3"/>
    <x v="1"/>
    <x v="0"/>
    <x v="3"/>
    <x v="0"/>
    <x v="14"/>
    <s v="Periodo 2008-2020"/>
    <s v="Número de Denuncias"/>
    <s v="Centro de Estudios y Análisis del Delito (CEAD) de la Subsecretaría de Prevención del Delito"/>
    <s v="Frecuencia de Frecuencia Denuncias por Violación en Chaitén para el Periodo 2008-2020"/>
    <s v="Gráfico que muestra la frecuencia de Denuncias por Violación en Chaitén según datos recopilados desde el Subsecretaria de Prevención del Delito durante el Periodo 2008-2020."/>
    <s v="Gráfico de Evolución"/>
    <s v="Chaitén comunal delitos género violación mujer mujeres víctimas denuncias"/>
    <s v="https://analytics.zoho.com/open-view/2395394000006792596?ZOHO_CRITERIA=%22Localiza%20CL%22.%22Codcom%22%3D10401"/>
    <x v="0"/>
    <s v="#1774B3920"/>
  </r>
  <r>
    <n v="855"/>
    <x v="0"/>
    <x v="0"/>
    <s v="Mujeres"/>
    <n v="9"/>
    <x v="5"/>
    <x v="4"/>
    <x v="1"/>
    <x v="87"/>
    <x v="0"/>
    <x v="75"/>
    <s v="Periodo 2018-2021"/>
    <s v="Número de Casos"/>
    <s v="Ministerio de la Mujer y Equidad de Género"/>
    <s v="Evolución de casos de femicidio por fecha en la Región de La Araucanía, Periodo 2018-2021"/>
    <s v="Gráfico que muestra la evolución de los Casos de femicidio por fecha en la Región de La Araucanía para el Periodo 2018-2021, según datos recopilados desde el Ministerio de la Mujer y Equidad de Género."/>
    <s v="Gráfico de Evolución"/>
    <s v="Región de La Araucanía femicidios víctimas violencia mujer cantidad número casos evolución fecha"/>
    <s v="https://analytics.zoho.com/open-view/2395394000007087483?ZOHO_CRITERIA=%22Localiza_CL_Poblacion%22.%22Codcom%22%3D9"/>
    <x v="0"/>
    <s v="#1774B11231"/>
  </r>
  <r>
    <n v="856"/>
    <x v="0"/>
    <x v="0"/>
    <s v="Mujeres"/>
    <n v="14204"/>
    <x v="4"/>
    <x v="1"/>
    <x v="0"/>
    <x v="319"/>
    <x v="0"/>
    <x v="8"/>
    <s v="Periodo 2008-2020"/>
    <s v="Porcentaje "/>
    <s v="Centro de Estudios y Análisis del Delito (CEAD) de la Subsecretaría de Prevención del Delito"/>
    <s v="Variación Trimestral de Detenciones (%) por Violación en Río Bueno para el Periodo 2008-2020"/>
    <s v="Gráfico que muestra la variación trimestral de Detenciones (%) por Violaciones en Río Bueno según datos recopilados desde la Subsecretaria de Prevención del Delito durante el Periodo 2008-2020."/>
    <s v="Gráfico de Evolución"/>
    <s v="Río Bueno comunal delitos género violación mujer mujeres víctimas detenciones variación trimestral"/>
    <s v="https://analytics.zoho.com/open-view/2395394000008633106?ZOHO_CRITERIA=%22Trasposicion_27.6%22.%22Cod_comuna%22%3D14204"/>
    <x v="0"/>
    <s v="#1774B5931"/>
  </r>
  <r>
    <n v="857"/>
    <x v="0"/>
    <x v="0"/>
    <s v="Mujeres"/>
    <n v="7"/>
    <x v="8"/>
    <x v="4"/>
    <x v="1"/>
    <x v="163"/>
    <x v="0"/>
    <x v="23"/>
    <s v="Periodo 2010-2021"/>
    <s v="Número de víctimas"/>
    <s v="Ministerio de la Mujer y Equidad de Género"/>
    <s v="Evolución de la frecuencia de casos de femicidio según relación con el femicida en la Región de Maule, Periodo 2010-2021"/>
    <s v="Gráfico que muestra la Cantidad de víctimas según relación con el femicida en la Región de Maule para el Periodo 2010-2021, según datos recopilados desde el Ministerio de la Mujer y Equidad de Género."/>
    <s v="Gráfico de Evolución"/>
    <s v="Región de Maule femicidios víctimas violencia mujer frecuencia cantidad número casos relación femicida"/>
    <s v="https://analytics.zoho.com/open-view/2395394000006630701?ZOHO_CRITERIA=%22Localiza%20CL%22.%22Codreg%22%3D7"/>
    <x v="0"/>
    <s v="#1774B11317"/>
  </r>
  <r>
    <n v="858"/>
    <x v="0"/>
    <x v="0"/>
    <s v="Mujeres"/>
    <n v="13121"/>
    <x v="0"/>
    <x v="0"/>
    <x v="0"/>
    <x v="82"/>
    <x v="0"/>
    <x v="0"/>
    <s v="Periodo 2005-2021"/>
    <s v="Porcentaje"/>
    <s v="Centro de Estudios y Análisis del Delito (CEAD) de la Subsecretaría de Prevención del Delito"/>
    <s v="Proporción de Aprehensiones, Casos Policiales, Denuncias y Detenciones por Violencia Intrafamiliar en Pedro Aguirre Cerda para el Periodo 2005-2021."/>
    <s v="Gráfico que muestra la proporción y cantidad de Aprehensiones, Casos policiales, Denuncias y Detenciones por Violencia Intrafamiliar en Pedro Aguirre Cerda según datos recopilados desde el Centro de Estudios y Análisis del Delito durante el Periodo 2005-2021."/>
    <s v="Gráfico"/>
    <s v="Pedro Aguirre Cerda comunal delitos género violencia hacia mujer mujeres víctimas intrafamiliar familiar aprehensiones denuncias casos policiales detenciones comuna"/>
    <s v="https://analytics.zoho.com/open-view/2395394000007123726?ZOHO_CRITERIA=%22Trasposicion_27.5%22.%22Cod_Comuna%22%3D13121"/>
    <x v="0"/>
    <s v="#1774B8688"/>
  </r>
  <r>
    <n v="859"/>
    <x v="0"/>
    <x v="0"/>
    <s v="Mujeres"/>
    <n v="34"/>
    <x v="1"/>
    <x v="3"/>
    <x v="0"/>
    <x v="54"/>
    <x v="0"/>
    <x v="76"/>
    <s v="Periodo 2013-2019"/>
    <s v="Número de Sentencias"/>
    <s v="Poder Judicial"/>
    <s v="Sentencias Dictadas por Delitos de Abuso Sexual por Delito en el  Juzgado de Garantía de Parral para el Periodo 2013-2019"/>
    <s v="Gráfico que muestra la evolución anual de la frecuencia de Sentencias Dictadas por Delitos de Abuso Sexual por Delito en el  Juzgado de Garantía de Parral para el Periodo 2013-2019 de acuerdo a datos provenientes del Poder Judicial de Chile."/>
    <s v="Gráfico de Evolución"/>
    <s v="abuso sexual delitos género violencia mujer mujeres casos víctimas detenciones sentencias juzgado garantía parral"/>
    <s v="https://analytics.zoho.com/open-view/2395394000007166623?ZOHO_CRITERIA=%22Trasposicion_27.15%22.%22Id_Juzgado_Garant%C3%ADa%22%3D34"/>
    <x v="0"/>
    <s v="#1774B225"/>
  </r>
  <r>
    <n v="860"/>
    <x v="0"/>
    <x v="0"/>
    <s v="Mujeres"/>
    <n v="14104"/>
    <x v="2"/>
    <x v="1"/>
    <x v="0"/>
    <x v="104"/>
    <x v="0"/>
    <x v="3"/>
    <s v="Periodo 2008-2020"/>
    <s v="Número de Aprehensiones"/>
    <s v="Centro de Estudios y Análisis del Delito (CEAD) de la Subsecretaría de Prevención del Delito"/>
    <s v="Frecuencia de Frecuencia Aprehensiones por Violación en Los Lagos para el Periodo 2008-2020"/>
    <s v="Gráfico que muestra la frecuencia de Aprehensiones por Violación en Los Lagos según datos recopilados desde el Subsecretaria de Prevención del Delito durante el Periodo 2008-2020."/>
    <s v="Gráfico de Evolución"/>
    <s v="Los Lagos comunal delitos género violación mujer mujeres víctimas aprehensiones"/>
    <s v="https://analytics.zoho.com/open-view/2395394000006792514?ZOHO_CRITERIA=%22Localiza%20CL%22.%22Codcom%22%3D14104"/>
    <x v="0"/>
    <s v="#1774B3316"/>
  </r>
  <r>
    <n v="861"/>
    <x v="0"/>
    <x v="0"/>
    <s v="Mujeres"/>
    <n v="6111"/>
    <x v="4"/>
    <x v="0"/>
    <x v="0"/>
    <x v="292"/>
    <x v="0"/>
    <x v="8"/>
    <s v="Periodo 2005-2021"/>
    <s v="Porcentaje"/>
    <s v="Centro de Estudios y Análisis del Delito (CEAD) de la Subsecretaría de Prevención del Delito"/>
    <s v="Variación Trimestral de Detenciones (%) por Violencia Intrafamiliar en Olivar para el Periodo 2005-2021."/>
    <s v="Gráfico que muestra la variación trimestral de Detenciones (%) por Violencia Intrafamiliar en Olivar según datos recopilados desde el Centro de Estudios y Análisis del Delito durante el Periodo 2005-2021."/>
    <s v="Gráfico de Evolución"/>
    <s v="Olivar comunal delitos género violencia hacia mujer mujeres víctimas intrafamiliar familiar detenciones variación trimestral"/>
    <s v="https://analytics.zoho.com/open-view/2395394000007126218?ZOHO_CRITERIA=%22Trasposicion_27.5%22.%22Cod_Comuna%22%3D6111"/>
    <x v="0"/>
    <s v="#1774B9851"/>
  </r>
  <r>
    <n v="862"/>
    <x v="0"/>
    <x v="0"/>
    <s v="Mujeres"/>
    <n v="8308"/>
    <x v="2"/>
    <x v="1"/>
    <x v="0"/>
    <x v="211"/>
    <x v="0"/>
    <x v="11"/>
    <s v="Periodo 2008-2020"/>
    <s v="Porcentaje"/>
    <s v="Centro de Estudios y Análisis del Delito (CEAD) de la Subsecretaría de Prevención del Delito"/>
    <s v="Variación Trimestral de Aprehensiones (%) por Violación en Quilaco para el Periodo 2008-2020"/>
    <s v="Gráfico que muestra la variación trimestral de Aprehensiones (%) por Violaciones en Quilaco según datos recopilados desde la Subsecretaria de Prevención del Delito durante el Periodo 2008-2020."/>
    <s v="Gráfico de Evolución"/>
    <s v="Quilaco comunal delitos género violación mujer mujeres víctimas aprehensiones variación trimestral"/>
    <s v="https://analytics.zoho.com/open-view/2395394000008632943?ZOHO_CRITERIA=%22Trasposicion_27.6%22.%22Cod_comuna%22%3D8308"/>
    <x v="0"/>
    <s v="#1774B4814"/>
  </r>
  <r>
    <n v="863"/>
    <x v="0"/>
    <x v="0"/>
    <s v="Mujeres"/>
    <n v="6310"/>
    <x v="5"/>
    <x v="2"/>
    <x v="0"/>
    <x v="212"/>
    <x v="1"/>
    <x v="59"/>
    <s v="Años 2012, 2017 y 2020"/>
    <s v="Porcentaje"/>
    <s v="Centro de Estudios y Análisis del Delito (CEAD) e Instituto Nacional de Estadísticas (INE)"/>
    <s v="Proporción de Casos de Violencia Económica por rango etario de la víctima en Santa Cruz para los años 2012, 2017 y 2020."/>
    <s v="Gráfico que muestra la Proporción de Casos de Violencia Económica por rango etario en Santa Cruz para los años 2012, 2017 y 2020 según datos de las encuestas ENVIF-VCM realizadas por el Instituto Nacional de Estadísticas (INE) y el Centro de Estudios y Análisis del Delito (CEAD)."/>
    <s v="Gráfico"/>
    <s v="Santa Cruz comunal violencia económica intrafamiliar vif mujeres mujer encuesta envif cead ine edad rango etario"/>
    <s v="https://analytics.zoho.com/open-view/2395394000007264280?ZOHO_CRITERIA=%22Trasposicion_27.9%22.%22C%C3%B3digo%20Comuna%22%3D6310"/>
    <x v="0"/>
    <s v="#1774B10845"/>
  </r>
  <r>
    <n v="864"/>
    <x v="0"/>
    <x v="0"/>
    <s v="Mujeres"/>
    <n v="10109"/>
    <x v="6"/>
    <x v="0"/>
    <x v="0"/>
    <x v="320"/>
    <x v="0"/>
    <x v="12"/>
    <s v="Periodo 2005-2021"/>
    <s v="Porcentaje"/>
    <s v="Centro de Estudios y Análisis del Delito (CEAD) de la Subsecretaría de Prevención del Delito"/>
    <s v="Variación Trimestral de Casos Policiales (%) por Violencia Intrafamiliar en Puerto Varas para el Periodo 2005-2021."/>
    <s v="Gráfico que muestra la variación trimestral de Casos Policiales (%) por Violencia Intrafamiliar en Puerto Varas según datos recopilados desde el Centro de Estudios y Análisis del Delito durante el Periodo 2005-2021."/>
    <s v="Gráfico de Evolución"/>
    <s v="Puerto Varas comunal delitos género violencia hacia mujer mujeres víctimas intrafamiliar familiar casos policiales variación trimestral"/>
    <s v="https://analytics.zoho.com/open-view/2395394000007123911?ZOHO_CRITERIA=%22Trasposicion_27.5%22.%22Cod_Comuna%22%3D10109"/>
    <x v="0"/>
    <s v="#1774B9312"/>
  </r>
  <r>
    <n v="865"/>
    <x v="0"/>
    <x v="0"/>
    <s v="Mujeres"/>
    <n v="6111"/>
    <x v="4"/>
    <x v="1"/>
    <x v="0"/>
    <x v="292"/>
    <x v="0"/>
    <x v="5"/>
    <s v="Periodo 2008-2020"/>
    <s v="Número de Detenciones"/>
    <s v="Centro de Estudios y Análisis del Delito (CEAD) de la Subsecretaría de Prevención del Delito"/>
    <s v="Frecuencia de Frecuencia Detenciones por Violación en Olivar para el Periodo 2008-2020"/>
    <s v="Gráfico que muestra la frecuencia de Detenciones por Violación en Olivar según datos recopilados desde el Subsecretaria de Prevención del Delito durante el Periodo 2008-2020."/>
    <s v="Gráfico de Evolución"/>
    <s v="Olivar comunal delitos género violación mujer mujeres víctimas detenciones"/>
    <s v="https://analytics.zoho.com/open-view/2395394000006792637?ZOHO_CRITERIA=%22Localiza%20CL%22.%22Codcom%22%3D6111"/>
    <x v="0"/>
    <s v="#1774B4086"/>
  </r>
  <r>
    <n v="866"/>
    <x v="0"/>
    <x v="0"/>
    <s v="Mujeres"/>
    <n v="7109"/>
    <x v="3"/>
    <x v="1"/>
    <x v="0"/>
    <x v="83"/>
    <x v="0"/>
    <x v="14"/>
    <s v="Periodo 2008-2020"/>
    <s v="Número de Denuncias"/>
    <s v="Centro de Estudios y Análisis del Delito (CEAD) de la Subsecretaría de Prevención del Delito"/>
    <s v="Frecuencia de Frecuencia Denuncias por Violación en San Clemente para el Periodo 2008-2020"/>
    <s v="Gráfico que muestra la frecuencia de Denuncias por Violación en San Clemente según datos recopilados desde el Subsecretaria de Prevención del Delito durante el Periodo 2008-2020."/>
    <s v="Gráfico de Evolución"/>
    <s v="San Clemente comunal delitos género violación mujer mujeres víctimas denuncias"/>
    <s v="https://analytics.zoho.com/open-view/2395394000006792596?ZOHO_CRITERIA=%22Localiza%20CL%22.%22Codcom%22%3D7109"/>
    <x v="0"/>
    <s v="#1774B3786"/>
  </r>
  <r>
    <n v="867"/>
    <x v="0"/>
    <x v="0"/>
    <s v="Mujeres"/>
    <n v="10307"/>
    <x v="2"/>
    <x v="0"/>
    <x v="0"/>
    <x v="126"/>
    <x v="0"/>
    <x v="11"/>
    <s v="Periodo 2005-2021"/>
    <s v="Porcentaje"/>
    <s v="Centro de Estudios y Análisis del Delito (CEAD) de la Subsecretaría de Prevención del Delito"/>
    <s v="Variación Trimestral de Aprehensiones (%) por Violencia Intrafamiliar en San Pablo para el Periodo 2005-2021."/>
    <s v="Gráfico que muestra la variación trimestral de Aprehensiones (%) por Violencia Intrafamiliar en San Pablo  según datos recopilados desde el Centro de Estudios y Análisis del Delito durante el Periodo 2005-2021."/>
    <s v="Gráfico de Evolución"/>
    <s v="San Pablo comunal delitos género violencia hacia mujer mujeres víctimas intrafamiliar familiar aprehensiones variación trimestral"/>
    <s v="https://analytics.zoho.com/open-view/2395394000007123879?ZOHO_CRITERIA=%22Trasposicion_27.5%22.%22Cod_Comuna%22%3D10307"/>
    <x v="0"/>
    <s v="#1774B8988"/>
  </r>
  <r>
    <n v="868"/>
    <x v="0"/>
    <x v="0"/>
    <s v="Mujeres"/>
    <n v="7406"/>
    <x v="2"/>
    <x v="1"/>
    <x v="0"/>
    <x v="46"/>
    <x v="0"/>
    <x v="19"/>
    <s v="Periodo 2008-2020"/>
    <s v="Tasa"/>
    <s v="Centro de Estudios y Análisis del Delito (CEAD) de la Subsecretaría de Prevención del Delito"/>
    <s v="Tasa de Aprehensiones por Violación en San Javier para el Periodo 2008-2020."/>
    <s v="Gráfico que muestra la Tasa de Aprehensiones por Violación por cada 100 mil habitantes en San Javier según datos recolectados y calculados por al Subsecretaría de Prevención del Delito para el Periodo 2008-2020."/>
    <s v="Gráfico de Evolución"/>
    <s v="San Javier comunal delitos género violación mujer mujeres víctimas aprehensiones evolución tasa 100 mil habitantes"/>
    <s v="https://analytics.zoho.com/open-view/2395394000006843662?ZOHO_CRITERIA=%22Localiza%20CL%22.%22Codcom%22%3D7406"/>
    <x v="0"/>
    <s v="#1774B1120"/>
  </r>
  <r>
    <n v="869"/>
    <x v="0"/>
    <x v="0"/>
    <s v="Mujeres"/>
    <n v="13116"/>
    <x v="6"/>
    <x v="1"/>
    <x v="0"/>
    <x v="198"/>
    <x v="0"/>
    <x v="18"/>
    <s v="Periodo 2008-2020"/>
    <s v="Tasa"/>
    <s v="Centro de Estudios y Análisis del Delito (CEAD) de la Subsecretaría de Prevención del Delito"/>
    <s v="Tasa de Casos Policiales por Violación en Lo Espejo para el Periodo 2008-2020."/>
    <s v="Gráfico que muestra la Tasa de Casos Policiales por Violación por cada 100 mil habitantes en Lo Espejo según datos recolectados y calculados por al Subsecretaría de Prevención del Delito para el Periodo 2008-2020."/>
    <s v="Gráfico de Evolución"/>
    <s v="Lo Espejo comunal delitos género violación mujer mujeres víctimas casos policiales evolución tasa 100 mil habitantes"/>
    <s v="https://analytics.zoho.com/open-view/2395394000006843792?ZOHO_CRITERIA=%22Localiza%20CL%22.%22Codcom%22%3D13116"/>
    <x v="0"/>
    <s v="#1774B1600"/>
  </r>
  <r>
    <n v="870"/>
    <x v="0"/>
    <x v="0"/>
    <s v="Mujeres"/>
    <n v="10"/>
    <x v="7"/>
    <x v="2"/>
    <x v="1"/>
    <x v="24"/>
    <x v="0"/>
    <x v="64"/>
    <s v="Años 2012, 2017 y 2020"/>
    <s v="Número de Respuestas"/>
    <s v="Centro de Estudios y Análisis del Delito (CEAD) e Instituto Nacional de Estadísticas (INE)"/>
    <s v="Ocurrencia de Violencia Económica en la Región de Los Lagos para los años 2012, 2017 y 2020."/>
    <s v="Gráfico que muestra la Ocurrencia de Violencia Económica en la Región de Los Lagos para los años 2012, 2017 y 2020 según datos de las encuestas ENVIF-VCM realizadas por el Instituto Nacional de Estadísticas (INE) y el Centro de Estudios y Análisis del Delito (CEAD)."/>
    <s v="Gráfico de Evolución"/>
    <s v="Región de Los Lagos regional violencia económica intrafamiliar vif mujeres mujer encuesta envif cead ine ocurrencia no respuesta víctima padecimiento"/>
    <s v="https://analytics.zoho.com/open-view/2395394000007264102?ZOHO_CRITERIA=%22Trasposicion_27.9%22.%22C%C3%B3digo%20Regi%C3%B3n%22%20%3D%2010"/>
    <x v="0"/>
    <s v="#1774B6851"/>
  </r>
  <r>
    <n v="871"/>
    <x v="0"/>
    <x v="0"/>
    <s v="Mujeres"/>
    <n v="8201"/>
    <x v="0"/>
    <x v="1"/>
    <x v="0"/>
    <x v="19"/>
    <x v="0"/>
    <x v="20"/>
    <s v="Periodo 2008-2020"/>
    <s v="Porcentaje "/>
    <s v="Centro de Estudios y Análisis del Delito (CEAD) de la Subsecretaría de Prevención del Delito"/>
    <s v="Variación anual de Tasa de Aprehensiones, Casos Policiales, Denuncias y Detenciones (%) por Violación en Lebu para el Periodo 2008-2020"/>
    <s v="Gráfico que muestra la variación anual (%) de la Tasa por cada 100 mil habitantes de  Aprehensiones, Casos Policiales, Denuncias y Detenciones por Violaciones en Lebu según datos recopilados desde la Subsecretaria de Prevención del Delito durante el Periodo 2008-2020."/>
    <s v="Gráfico de Evolución"/>
    <s v="Lebu comunal delitos género violación mujer mujeres víctimas aprehensiones casos policiales denuncias detenciones variación tasa 100 mil habitantes"/>
    <s v="https://analytics.zoho.com/open-view/2395394000006850667?ZOHO_CRITERIA=%22Localiza%20CL%22.%22Codcom%22%3D8201"/>
    <x v="0"/>
    <s v="#1774B6520"/>
  </r>
  <r>
    <n v="872"/>
    <x v="0"/>
    <x v="0"/>
    <s v="Mujeres"/>
    <n v="16206"/>
    <x v="3"/>
    <x v="1"/>
    <x v="0"/>
    <x v="154"/>
    <x v="0"/>
    <x v="4"/>
    <s v="Periodo 2008-2020"/>
    <s v="Porcentaje "/>
    <s v="Centro de Estudios y Análisis del Delito (CEAD) de la Subsecretaría de Prevención del Delito"/>
    <s v="Variación Trimestral de Denuncias (%) por Violación en Ránquil para el Periodo 2008-2020"/>
    <s v="Gráfico que muestra la variación trimestral de Denuncias (%) por Violaciones en Ránquil según datos recopilados desde la Subsecretaria de Prevención del Delito durante el Periodo 2008-2020."/>
    <s v="Gráfico de Evolución"/>
    <s v="Ránquil comunal delitos género violación mujer mujeres víctimas denuncias variación trimestral"/>
    <s v="https://analytics.zoho.com/open-view/2395394000008633066?ZOHO_CRITERIA=%22Trasposicion_27.6%22.%22Cod_comuna%22%3D16206"/>
    <x v="0"/>
    <s v="#1774B5488"/>
  </r>
  <r>
    <n v="873"/>
    <x v="0"/>
    <x v="0"/>
    <s v="Mujeres"/>
    <n v="9205"/>
    <x v="0"/>
    <x v="1"/>
    <x v="0"/>
    <x v="321"/>
    <x v="0"/>
    <x v="2"/>
    <s v="Periodo 2008-2020"/>
    <s v="Porcentaje "/>
    <s v="Centro de Estudios y Análisis del Delito (CEAD) de la Subsecretaría de Prevención del Delito"/>
    <s v="Variación Trimestral de Aprehensiones, Casos policiales, Denuncias y Detenciones (%) por Violación en Lonquimay para el Periodo 2008-2020"/>
    <s v="Gráfico que muestra la variación trimestral de Aprehensiones, Casos Policiales, Denuncias y Detenciones (%) por Violaciones en Lonquimay según datos recopilados desde la Subsecretaria de Prevención del Delito durante el Periodo 2008-2020."/>
    <s v="Gráfico de Evolución"/>
    <s v="Lonquimay comunal delitos género violación mujer mujeres víctimas aprehensiones casos policiales denuncias detenciones variación trimestral"/>
    <s v="https://analytics.zoho.com/open-view/2395394000008633146?ZOHO_CRITERIA=%22Trasposicion_27.6%22.%22Cod_comuna%22%3D9205"/>
    <x v="0"/>
    <s v="#1774B6153"/>
  </r>
  <r>
    <n v="874"/>
    <x v="0"/>
    <x v="0"/>
    <s v="Mujeres"/>
    <n v="13112"/>
    <x v="7"/>
    <x v="2"/>
    <x v="0"/>
    <x v="7"/>
    <x v="0"/>
    <x v="16"/>
    <s v="Años 2012, 2017 y 2020"/>
    <s v="Número de Casos"/>
    <s v="Centro de Estudios y Análisis del Delito (CEAD) e Instituto Nacional de Estadísticas (INE)"/>
    <s v="Frecuencia según ocurrencia de Violencia Económica en La Pintana para los años 2012, 2017 y 2020."/>
    <s v="Gráfico que muestra la Frecuencia según ocurrencia de Violencia Económica en La Pintana los años 2012, 2017 y 2020 según datos de las encuestas ENVIF-VCM realizadas por el Instituto Nacional de Estadísticas (INE) y el Centro de Estudios y Análisis del Delito (CEAD)."/>
    <s v="Gráfico de Evolución"/>
    <s v="La Pintana comunal violencia económica intrafamiliar vif mujeres mujer encuesta envif cead ine víctima padecer sufrir"/>
    <s v="https://analytics.zoho.com/open-view/2395394000007264102?ZOHO_CRITERIA=%22Trasposicion_27.9%22.%22C%C3%B3digo%20Comuna%22%3D13112"/>
    <x v="0"/>
    <s v="#1774B11161"/>
  </r>
  <r>
    <n v="875"/>
    <x v="0"/>
    <x v="0"/>
    <s v="Mujeres"/>
    <n v="13126"/>
    <x v="3"/>
    <x v="1"/>
    <x v="0"/>
    <x v="229"/>
    <x v="0"/>
    <x v="17"/>
    <s v="Periodo 2008-2020"/>
    <s v="Tasa"/>
    <s v="Centro de Estudios y Análisis del Delito (CEAD) de la Subsecretaría de Prevención del Delito"/>
    <s v="Tasa de Denuncias por Violación en Quinta Normal para el Periodo 2008-2020."/>
    <s v="Gráfico que muestra la Tasa de Denuncias por Violación por cada 100 mil habitantes en Quinta Normal según datos recolectados y calculados por al Subsecretaría de Prevención del Delito para el Periodo 2008-2020."/>
    <s v="Gráfico de Evolución"/>
    <s v="Quinta Normal comunal delitos género violación mujer mujeres víctimas denuncias evolución tasa 100 mil habitantes"/>
    <s v="https://analytics.zoho.com/open-view/2395394000006843824?ZOHO_CRITERIA=%22Localiza%20CL%22.%22Codcom%22%3D13126"/>
    <x v="0"/>
    <s v="#1774B1949"/>
  </r>
  <r>
    <n v="876"/>
    <x v="0"/>
    <x v="0"/>
    <s v="Mujeres"/>
    <n v="6105"/>
    <x v="3"/>
    <x v="0"/>
    <x v="0"/>
    <x v="186"/>
    <x v="0"/>
    <x v="14"/>
    <s v="Periodo 2005-2021"/>
    <s v="Número de Denuncias"/>
    <s v="Centro de Estudios y Análisis del Delito (CEAD) de la Subsecretaría de Prevención del Delito"/>
    <s v="Frecuencia de Denuncias por Violencia Intrafamiliar en Doñihue para el Periodo 2005-2021."/>
    <s v="Gráfico que muestra la frecuencia de las Denuncias por Violencia Intrafamiliar en Doñihue según datos recopilados desde el Centro de Estudios y Análsis del Delito durante el Periodo 2005-2021."/>
    <s v="Gráfico de Evolución"/>
    <s v="Doñihue comunal delitos género violencia hacia mujer mujeres víctimas intrafamiliar familiar denuncias comuna"/>
    <s v="https://analytics.zoho.com/open-view/2395394000007123492?ZOHO_CRITERIA=%22Trasposicion_27.5%22.%22Cod_Comuna%22%3D6105"/>
    <x v="0"/>
    <s v="#1774B7788"/>
  </r>
  <r>
    <n v="877"/>
    <x v="0"/>
    <x v="0"/>
    <s v="Mujeres"/>
    <n v="9102"/>
    <x v="4"/>
    <x v="1"/>
    <x v="0"/>
    <x v="317"/>
    <x v="0"/>
    <x v="6"/>
    <s v="Periodo 2008-2020"/>
    <s v="Tasa"/>
    <s v="Centro de Estudios y Análisis del Delito (CEAD) de la Subsecretaría de Prevención del Delito"/>
    <s v="Tasa de Detenciones por Violación en Carahue para el Periodo 2008-2020."/>
    <s v="Gráfico que muestra la Tasa de Detenciones por Violación por cada 100 mil habitantes en Carahue según datos recolectados y calculados por al Subsecretaría de Prevención del Delito para el Periodo 2008-2020."/>
    <s v="Gráfico de Evolución"/>
    <s v="Carahue comunal delitos género violación mujer mujeres víctimas detenciones evolución tasa 100 mil habitantes"/>
    <s v="https://analytics.zoho.com/open-view/2395394000006843853?ZOHO_CRITERIA=%22Localiza%20CL%22.%22Codcom%22%3D9102"/>
    <x v="0"/>
    <s v="#1774B2175"/>
  </r>
  <r>
    <n v="878"/>
    <x v="0"/>
    <x v="0"/>
    <s v="Mujeres"/>
    <n v="4302"/>
    <x v="6"/>
    <x v="1"/>
    <x v="0"/>
    <x v="199"/>
    <x v="0"/>
    <x v="18"/>
    <s v="Periodo 2008-2020"/>
    <s v="Tasa"/>
    <s v="Centro de Estudios y Análisis del Delito (CEAD) de la Subsecretaría de Prevención del Delito"/>
    <s v="Tasa de Casos Policiales por Violación en Combarbalá para el Periodo 2008-2020."/>
    <s v="Gráfico que muestra la Tasa de Casos Policiales por Violación por cada 100 mil habitantes en Combarbalá según datos recolectados y calculados por al Subsecretaría de Prevención del Delito para el Periodo 2008-2020."/>
    <s v="Gráfico de Evolución"/>
    <s v="Combarbalá comunal delitos género violación mujer mujeres víctimas casos policiales evolución tasa 100 mil habitantes"/>
    <s v="https://analytics.zoho.com/open-view/2395394000006843792?ZOHO_CRITERIA=%22Localiza%20CL%22.%22Codcom%22%3D4302"/>
    <x v="0"/>
    <s v="#1774B1348"/>
  </r>
  <r>
    <n v="879"/>
    <x v="0"/>
    <x v="0"/>
    <s v="Mujeres"/>
    <n v="5604"/>
    <x v="0"/>
    <x v="0"/>
    <x v="0"/>
    <x v="307"/>
    <x v="0"/>
    <x v="0"/>
    <s v="Periodo 2005-2021"/>
    <s v="Porcentaje"/>
    <s v="Centro de Estudios y Análisis del Delito (CEAD) de la Subsecretaría de Prevención del Delito"/>
    <s v="Proporción de Aprehensiones, Casos Policiales, Denuncias y Detenciones por Violencia Intrafamiliar en El Quisco para el Periodo 2005-2021."/>
    <s v="Gráfico que muestra la proporción y cantidad de Aprehensiones, Casos policiales, Denuncias y Detenciones por Violencia Intrafamiliar en El Quisco según datos recopilados desde el Centro de Estudios y Análisis del Delito durante el Periodo 2005-2021."/>
    <s v="Gráfico"/>
    <s v="El Quisco comunal delitos género violencia hacia mujer mujeres víctimas intrafamiliar familiar aprehensiones denuncias casos policiales detenciones comuna"/>
    <s v="https://analytics.zoho.com/open-view/2395394000007123726?ZOHO_CRITERIA=%22Trasposicion_27.5%22.%22Cod_Comuna%22%3D5604"/>
    <x v="0"/>
    <s v="#1774B8457"/>
  </r>
  <r>
    <n v="880"/>
    <x v="0"/>
    <x v="0"/>
    <s v="Mujeres"/>
    <n v="3201"/>
    <x v="2"/>
    <x v="1"/>
    <x v="0"/>
    <x v="230"/>
    <x v="0"/>
    <x v="19"/>
    <s v="Periodo 2008-2020"/>
    <s v="Tasa"/>
    <s v="Centro de Estudios y Análisis del Delito (CEAD) de la Subsecretaría de Prevención del Delito"/>
    <s v="Tasa de Aprehensiones por Violación en Chañaral para el Periodo 2008-2020."/>
    <s v="Gráfico que muestra la Tasa de Aprehensiones por Violación por cada 100 mil habitantes en Chañaral según datos recolectados y calculados por al Subsecretaría de Prevención del Delito para el Periodo 2008-2020."/>
    <s v="Gráfico de Evolución"/>
    <s v="Chañaral comunal delitos género violación mujer mujeres víctimas aprehensiones evolución tasa 100 mil habitantes"/>
    <s v="https://analytics.zoho.com/open-view/2395394000006843662?ZOHO_CRITERIA=%22Localiza%20CL%22.%22Codcom%22%3D3201"/>
    <x v="0"/>
    <s v="#1774B1009"/>
  </r>
  <r>
    <n v="881"/>
    <x v="0"/>
    <x v="0"/>
    <s v="Mujeres"/>
    <n v="6302"/>
    <x v="2"/>
    <x v="0"/>
    <x v="0"/>
    <x v="263"/>
    <x v="0"/>
    <x v="11"/>
    <s v="Periodo 2005-2021"/>
    <s v="Porcentaje"/>
    <s v="Centro de Estudios y Análisis del Delito (CEAD) de la Subsecretaría de Prevención del Delito"/>
    <s v="Variación Trimestral de Aprehensiones (%) por Violencia Intrafamiliar en Chépica para el Periodo 2005-2021."/>
    <s v="Gráfico que muestra la variación trimestral de Aprehensiones (%) por Violencia Intrafamiliar en Chépica  según datos recopilados desde el Centro de Estudios y Análisis del Delito durante el Periodo 2005-2021."/>
    <s v="Gráfico de Evolución"/>
    <s v="Chépica comunal delitos género violencia hacia mujer mujeres víctimas intrafamiliar familiar aprehensiones variación trimestral"/>
    <s v="https://analytics.zoho.com/open-view/2395394000007123879?ZOHO_CRITERIA=%22Trasposicion_27.5%22.%22Cod_Comuna%22%3D6302"/>
    <x v="0"/>
    <s v="#1774B8838"/>
  </r>
  <r>
    <n v="882"/>
    <x v="0"/>
    <x v="0"/>
    <s v="Mujeres"/>
    <n v="12301"/>
    <x v="6"/>
    <x v="0"/>
    <x v="0"/>
    <x v="297"/>
    <x v="0"/>
    <x v="13"/>
    <s v="Periodo 2005-2021"/>
    <s v="Número de Casos Policiales"/>
    <s v="Centro de Estudios y Análisis del Delito (CEAD) de la Subsecretaría de Prevención del Delito"/>
    <s v="Frecuencia de Casos Policiales por Violencia Intrafamiliar en Porvenir para el Periodo 2005-2021."/>
    <s v="Gráfico que muestra la frecuencia de Casos Policiales por Violencia Intrafamiliar en Porvenir según datos recopilados desde el Centro de Estudios y Análsis del Delito durante el Periodo 2005-2021."/>
    <s v="Gráfico de Evolución"/>
    <s v="Porvenir comunal delitos género violencia hacia mujer mujeres víctimas intrafamiliar familiar casos policiales comuna"/>
    <s v="https://analytics.zoho.com/open-view/2395394000007123412?ZOHO_CRITERIA=%22Trasposicion_27.5%22.%22Cod_Comuna%22%3D12301"/>
    <x v="0"/>
    <s v="#1774B7634"/>
  </r>
  <r>
    <n v="883"/>
    <x v="0"/>
    <x v="0"/>
    <s v="Mujeres"/>
    <n v="7404"/>
    <x v="4"/>
    <x v="1"/>
    <x v="0"/>
    <x v="54"/>
    <x v="0"/>
    <x v="6"/>
    <s v="Periodo 2008-2020"/>
    <s v="Tasa"/>
    <s v="Centro de Estudios y Análisis del Delito (CEAD) de la Subsecretaría de Prevención del Delito"/>
    <s v="Tasa de Detenciones por Violación en Parral para el Periodo 2008-2020."/>
    <s v="Gráfico que muestra la Tasa de Detenciones por Violación por cada 100 mil habitantes en Parral según datos recolectados y calculados por al Subsecretaría de Prevención del Delito para el Periodo 2008-2020."/>
    <s v="Gráfico de Evolución"/>
    <s v="Parral comunal delitos género violación mujer mujeres víctimas detenciones evolución tasa 100 mil habitantes"/>
    <s v="https://analytics.zoho.com/open-view/2395394000006843853?ZOHO_CRITERIA=%22Localiza%20CL%22.%22Codcom%22%3D7404"/>
    <x v="0"/>
    <s v="#1774B2116"/>
  </r>
  <r>
    <n v="884"/>
    <x v="0"/>
    <x v="0"/>
    <s v="Mujeres"/>
    <n v="8206"/>
    <x v="3"/>
    <x v="1"/>
    <x v="0"/>
    <x v="274"/>
    <x v="0"/>
    <x v="14"/>
    <s v="Periodo 2008-2020"/>
    <s v="Número de Denuncias"/>
    <s v="Centro de Estudios y Análisis del Delito (CEAD) de la Subsecretaría de Prevención del Delito"/>
    <s v="Frecuencia de Frecuencia Denuncias por Violación en Los Alamos para el Periodo 2008-2020"/>
    <s v="Gráfico que muestra la frecuencia de Denuncias por Violación en Los Alamos según datos recopilados desde el Subsecretaria de Prevención del Delito durante el Periodo 2008-2020."/>
    <s v="Gráfico de Evolución"/>
    <s v="Los Alamos comunal delitos género violación mujer mujeres víctimas denuncias"/>
    <s v="https://analytics.zoho.com/open-view/2395394000006792596?ZOHO_CRITERIA=%22Localiza%20CL%22.%22Codcom%22%3D8206"/>
    <x v="0"/>
    <s v="#1774B3825"/>
  </r>
  <r>
    <n v="885"/>
    <x v="0"/>
    <x v="0"/>
    <s v="Mujeres"/>
    <n v="6116"/>
    <x v="0"/>
    <x v="1"/>
    <x v="0"/>
    <x v="290"/>
    <x v="0"/>
    <x v="2"/>
    <s v="Periodo 2008-2020"/>
    <s v="Porcentaje "/>
    <s v="Centro de Estudios y Análisis del Delito (CEAD) de la Subsecretaría de Prevención del Delito"/>
    <s v="Variación Trimestral de Aprehensiones, Casos policiales, Denuncias y Detenciones (%) por Violación en Requínoa para el Periodo 2008-2020"/>
    <s v="Gráfico que muestra la variación trimestral de Aprehensiones, Casos Policiales, Denuncias y Detenciones (%) por Violaciones en Requínoa según datos recopilados desde la Subsecretaria de Prevención del Delito durante el Periodo 2008-2020."/>
    <s v="Gráfico de Evolución"/>
    <s v="Requínoa comunal delitos género violación mujer mujeres víctimas aprehensiones casos policiales denuncias detenciones variación trimestral"/>
    <s v="https://analytics.zoho.com/open-view/2395394000008633146?ZOHO_CRITERIA=%22Trasposicion_27.6%22.%22Cod_comuna%22%3D6116"/>
    <x v="0"/>
    <s v="#1774B6026"/>
  </r>
  <r>
    <n v="886"/>
    <x v="0"/>
    <x v="0"/>
    <s v="Mujeres"/>
    <n v="7101"/>
    <x v="2"/>
    <x v="1"/>
    <x v="0"/>
    <x v="322"/>
    <x v="0"/>
    <x v="11"/>
    <s v="Periodo 2008-2020"/>
    <s v="Porcentaje"/>
    <s v="Centro de Estudios y Análisis del Delito (CEAD) de la Subsecretaría de Prevención del Delito"/>
    <s v="Variación Trimestral de Aprehensiones (%) por Violación en Talca para el Periodo 2008-2020"/>
    <s v="Gráfico que muestra la variación trimestral de Aprehensiones (%) por Violaciones en Talca según datos recopilados desde la Subsecretaria de Prevención del Delito durante el Periodo 2008-2020."/>
    <s v="Gráfico de Evolución"/>
    <s v="Talca comunal delitos género violación mujer mujeres víctimas aprehensiones variación trimestral"/>
    <s v="https://analytics.zoho.com/open-view/2395394000008632943?ZOHO_CRITERIA=%22Trasposicion_27.6%22.%22Cod_comuna%22%3D7101"/>
    <x v="0"/>
    <s v="#1774B4763"/>
  </r>
  <r>
    <n v="887"/>
    <x v="0"/>
    <x v="0"/>
    <s v="Mujeres"/>
    <n v="13131"/>
    <x v="2"/>
    <x v="0"/>
    <x v="0"/>
    <x v="243"/>
    <x v="0"/>
    <x v="3"/>
    <s v="Periodo 2005-2021"/>
    <s v="Número de Aprehensiones"/>
    <s v="Centro de Estudios y Análisis del Delito (CEAD) de la Subsecretaría de Prevención del Delito"/>
    <s v="Frecuencia de Aprehensiones por Violencia Intrafamiliar en San Ramón para el Periodo 2005-2021"/>
    <s v="Gráfico que muestra la frecuencia de Aprehensiones por Violencia Intrafamiliar en San Ramón según datos recopilados desde el Centro de Estudios y Análsis del Delito durante el Periodo 2005-2021."/>
    <s v="Gráfico de Evolución"/>
    <s v="San Ramón comunal delitos género violencia hacia mujer mujeres víctimas intrafamiliar familiar aprehensiones comuna"/>
    <s v="https://analytics.zoho.com/open-view/2395394000007123378?ZOHO_CRITERIA=%22Trasposicion_27.5%22.%22Cod_Comuna%22%3D13131"/>
    <x v="0"/>
    <s v="#1774B7324"/>
  </r>
  <r>
    <n v="888"/>
    <x v="0"/>
    <x v="0"/>
    <s v="Mujeres"/>
    <n v="5504"/>
    <x v="6"/>
    <x v="1"/>
    <x v="0"/>
    <x v="42"/>
    <x v="0"/>
    <x v="12"/>
    <s v="Periodo 2008-2020"/>
    <s v="Porcentaje "/>
    <s v="Centro de Estudios y Análisis del Delito (CEAD) de la Subsecretaría de Prevención del Delito"/>
    <s v="Variación Trimestral de Casos Policiales (%) por Violación en La Cruz para el Periodo 2008-2020"/>
    <s v="Gráfico que muestra la variación trimestral de Casos Policiales (%) por Violaciones en La Cruz según datos recopilados desde la Subsecretaria de Prevención del Delito durante el Periodo 2008-2020."/>
    <s v="Gráfico de Evolución"/>
    <s v="La Cruz comunal delitos género violación mujer mujeres víctimas casos policiales variación trimestral"/>
    <s v="https://analytics.zoho.com/open-view/2395394000008633026?ZOHO_CRITERIA=%22Trasposicion_27.6%22.%22Cod_comuna%22%3D5504"/>
    <x v="0"/>
    <s v="#1774B5024"/>
  </r>
  <r>
    <n v="889"/>
    <x v="0"/>
    <x v="0"/>
    <s v="Mujeres"/>
    <n v="8108"/>
    <x v="6"/>
    <x v="1"/>
    <x v="0"/>
    <x v="106"/>
    <x v="0"/>
    <x v="13"/>
    <s v="Periodo 2008-2020"/>
    <s v="Número de Casos Policiales"/>
    <s v="Centro de Estudios y Análisis del Delito (CEAD) de la Subsecretaría de Prevención del Delito"/>
    <s v="Frecuencia de Frecuencia Casos Policiales por Violación en San Pedro de la Paz para el Periodo 2008-2020"/>
    <s v="Gráfico que muestra la frecuencia de Casos Policiales por Violación en San Pedro de la Paz según datos recopilados desde el Subsecretaria de Prevención del Delito durante el Periodo 2008-2020."/>
    <s v="Gráfico de Evolución"/>
    <s v="San Pedro de la Paz comunal delitos género violación mujer mujeres víctimas casos policiales"/>
    <s v="https://analytics.zoho.com/open-view/2395394000006792555?ZOHO_CRITERIA=%22Localiza%20CL%22.%22Codcom%22%3D8108"/>
    <x v="0"/>
    <s v="#1774B3475"/>
  </r>
  <r>
    <n v="890"/>
    <x v="0"/>
    <x v="0"/>
    <s v="Mujeres"/>
    <n v="13604"/>
    <x v="2"/>
    <x v="1"/>
    <x v="0"/>
    <x v="115"/>
    <x v="0"/>
    <x v="11"/>
    <s v="Periodo 2008-2020"/>
    <s v="Porcentaje"/>
    <s v="Centro de Estudios y Análisis del Delito (CEAD) de la Subsecretaría de Prevención del Delito"/>
    <s v="Variación Trimestral de Aprehensiones (%) por Violación en Padre Hurtado para el Periodo 2008-2020"/>
    <s v="Gráfico que muestra la variación trimestral de Aprehensiones (%) por Violaciones en Padre Hurtado según datos recopilados desde la Subsecretaria de Prevención del Delito durante el Periodo 2008-2020."/>
    <s v="Gráfico de Evolución"/>
    <s v="Padre Hurtado comunal delitos género violación mujer mujeres víctimas aprehensiones variación trimestral"/>
    <s v="https://analytics.zoho.com/open-view/2395394000008632943?ZOHO_CRITERIA=%22Trasposicion_27.6%22.%22Cod_comuna%22%3D13604"/>
    <x v="0"/>
    <s v="#1774B4950"/>
  </r>
  <r>
    <n v="891"/>
    <x v="0"/>
    <x v="0"/>
    <s v="Mujeres"/>
    <n v="8312"/>
    <x v="0"/>
    <x v="1"/>
    <x v="0"/>
    <x v="52"/>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Tucapel para el Periodo 2008-2020"/>
    <s v="Gráfico que muestra la frecuencia de Aprehensiones, Casos Policiales, Denuncias y  Detenciones por Violación en Tucapel según datos recopilados desde el Subsecretaria de Prevención del Delito durante el Periodo 2008-2020."/>
    <s v="Gráfico de Evolución"/>
    <s v="Tucapel comunal delitos género violación mujer mujeres víctimas aprehensiones casos policiales denuncias detenciones"/>
    <s v="https://analytics.zoho.com/open-view/2395394000006792678?ZOHO_CRITERIA=%22Localiza%20CL%22.%22Codcom%22%3D8312"/>
    <x v="0"/>
    <s v="#1774B4497"/>
  </r>
  <r>
    <n v="892"/>
    <x v="0"/>
    <x v="0"/>
    <s v="Mujeres"/>
    <n v="9210"/>
    <x v="6"/>
    <x v="1"/>
    <x v="0"/>
    <x v="259"/>
    <x v="0"/>
    <x v="12"/>
    <s v="Periodo 2008-2020"/>
    <s v="Porcentaje "/>
    <s v="Centro de Estudios y Análisis del Delito (CEAD) de la Subsecretaría de Prevención del Delito"/>
    <s v="Variación Trimestral de Casos Policiales (%) por Violación en Traiguén para el Periodo 2008-2020"/>
    <s v="Gráfico que muestra la variación trimestral de Casos Policiales (%) por Violaciones en Traiguén según datos recopilados desde la Subsecretaria de Prevención del Delito durante el Periodo 2008-2020."/>
    <s v="Gráfico de Evolución"/>
    <s v="Traiguén comunal delitos género violación mujer mujeres víctimas casos policiales variación trimestral"/>
    <s v="https://analytics.zoho.com/open-view/2395394000008633026?ZOHO_CRITERIA=%22Trasposicion_27.6%22.%22Cod_comuna%22%3D9210"/>
    <x v="0"/>
    <s v="#1774B5189"/>
  </r>
  <r>
    <n v="893"/>
    <x v="0"/>
    <x v="0"/>
    <s v="Mujeres"/>
    <n v="14108"/>
    <x v="3"/>
    <x v="0"/>
    <x v="0"/>
    <x v="218"/>
    <x v="0"/>
    <x v="4"/>
    <s v="Periodo 2005-2021"/>
    <s v="Porcentaje"/>
    <s v="Centro de Estudios y Análisis del Delito (CEAD) de la Subsecretaría de Prevención del Delito"/>
    <s v="Variación Trimestral de Denuncias (%) por Violencia Intrafamiliar en Panguipulli para el Periodo 2005-2021."/>
    <s v="Gráfico que muestra la variación trimestral de Denuncias (%) por Violencia Intrafamiliar en Panguipulli según datos recopilados desde el Centro de Estudios y Análisis del Delito durante el Periodo 2005-2021."/>
    <s v="Gráfico de Evolución"/>
    <s v="Panguipulli comunal delitos género violencia hacia mujer mujeres víctimas intrafamiliar familiar denuncias variación trimestral"/>
    <s v="https://analytics.zoho.com/open-view/2395394000007126144?ZOHO_CRITERIA=%22Trasposicion_27.5%22.%22Cod_Comuna%22%3D14108"/>
    <x v="0"/>
    <s v="#1774B9754"/>
  </r>
  <r>
    <n v="894"/>
    <x v="0"/>
    <x v="0"/>
    <s v="Mujeres"/>
    <n v="5701"/>
    <x v="4"/>
    <x v="0"/>
    <x v="0"/>
    <x v="305"/>
    <x v="0"/>
    <x v="5"/>
    <s v="Periodo 2005-2021"/>
    <s v="Número de Detenciones"/>
    <s v="Centro de Estudios y Análisis del Delito (CEAD) de la Subsecretaría de Prevención del Delito"/>
    <s v="Frecuencia de Detenciones por Violencia Intrafamiliar en San Felipe para el Periodo 2005-2021."/>
    <s v="Gráfico que muestra la frecuencia de las Detenciones por Violencia Intrafamiliar en San Felipe según datos recopilados desde el Centro de Estudios y Análsis del Delito durante el Periodo 2005-2021."/>
    <s v="Gráfico de Evolución"/>
    <s v="San Felipe comunal delitos género violencia hacia mujer mujeres víctimas intrafamiliar familiar detenciones comuna"/>
    <s v="https://analytics.zoho.com/open-view/2395394000007123572?ZOHO_CRITERIA=%22Trasposicion_27.5%22.%22Cod_Comuna%22%3D5701"/>
    <x v="0"/>
    <s v="#1774B8118"/>
  </r>
  <r>
    <n v="895"/>
    <x v="0"/>
    <x v="0"/>
    <s v="Mujeres"/>
    <n v="5803"/>
    <x v="0"/>
    <x v="0"/>
    <x v="0"/>
    <x v="61"/>
    <x v="0"/>
    <x v="0"/>
    <s v="Periodo 2005-2021"/>
    <s v="Porcentaje"/>
    <s v="Centro de Estudios y Análisis del Delito (CEAD) de la Subsecretaría de Prevención del Delito"/>
    <s v="Proporción de Aprehensiones, Casos Policiales, Denuncias y Detenciones por Violencia Intrafamiliar en Olmué para el Periodo 2005-2021."/>
    <s v="Gráfico que muestra la proporción y cantidad de Aprehensiones, Casos policiales, Denuncias y Detenciones por Violencia Intrafamiliar en Olmué según datos recopilados desde el Centro de Estudios y Análisis del Delito durante el Periodo 2005-2021."/>
    <s v="Gráfico"/>
    <s v="Olmué comunal delitos género violencia hacia mujer mujeres víctimas intrafamiliar familiar aprehensiones denuncias casos policiales detenciones comuna"/>
    <s v="https://analytics.zoho.com/open-view/2395394000007123726?ZOHO_CRITERIA=%22Trasposicion_27.5%22.%22Cod_Comuna%22%3D5803"/>
    <x v="0"/>
    <s v="#1774B8468"/>
  </r>
  <r>
    <n v="896"/>
    <x v="0"/>
    <x v="0"/>
    <s v="Mujeres"/>
    <n v="5401"/>
    <x v="3"/>
    <x v="1"/>
    <x v="0"/>
    <x v="225"/>
    <x v="0"/>
    <x v="14"/>
    <s v="Periodo 2008-2020"/>
    <s v="Número de Denuncias"/>
    <s v="Centro de Estudios y Análisis del Delito (CEAD) de la Subsecretaría de Prevención del Delito"/>
    <s v="Frecuencia de Frecuencia Denuncias por Violación en La Ligua para el Periodo 2008-2020"/>
    <s v="Gráfico que muestra la frecuencia de Denuncias por Violación en La Ligua según datos recopilados desde el Subsecretaria de Prevención del Delito durante el Periodo 2008-2020."/>
    <s v="Gráfico de Evolución"/>
    <s v="La Ligua comunal delitos género violación mujer mujeres víctimas denuncias"/>
    <s v="https://analytics.zoho.com/open-view/2395394000006792596?ZOHO_CRITERIA=%22Localiza%20CL%22.%22Codcom%22%3D5401"/>
    <x v="0"/>
    <s v="#1774B3719"/>
  </r>
  <r>
    <n v="897"/>
    <x v="0"/>
    <x v="0"/>
    <s v="Mujeres"/>
    <n v="10404"/>
    <x v="2"/>
    <x v="0"/>
    <x v="0"/>
    <x v="209"/>
    <x v="0"/>
    <x v="3"/>
    <s v="Periodo 2005-2021"/>
    <s v="Número de Aprehensiones"/>
    <s v="Centro de Estudios y Análisis del Delito (CEAD) de la Subsecretaría de Prevención del Delito"/>
    <s v="Frecuencia de Aprehensiones por Violencia Intrafamiliar en Palena para el Periodo 2005-2021"/>
    <s v="Gráfico que muestra la frecuencia de Aprehensiones por Violencia Intrafamiliar en Palena según datos recopilados desde el Centro de Estudios y Análsis del Delito durante el Periodo 2005-2021."/>
    <s v="Gráfico de Evolución"/>
    <s v="Palena comunal delitos género violencia hacia mujer mujeres víctimas intrafamiliar familiar aprehensiones comuna"/>
    <s v="https://analytics.zoho.com/open-view/2395394000007123378?ZOHO_CRITERIA=%22Trasposicion_27.5%22.%22Cod_Comuna%22%3D10404"/>
    <x v="0"/>
    <s v="#1774B7276"/>
  </r>
  <r>
    <n v="898"/>
    <x v="0"/>
    <x v="0"/>
    <s v="Mujeres"/>
    <n v="9"/>
    <x v="6"/>
    <x v="0"/>
    <x v="1"/>
    <x v="87"/>
    <x v="0"/>
    <x v="13"/>
    <s v="Periodo 2005-2021"/>
    <s v="Número de Casos Policiales"/>
    <s v="Centro de Estudios y Análisis del Delito (CEAD) de la Subsecretaría de Prevención del Delito"/>
    <s v="Cantidad de Casos Policiales por Violencia Intrafamiliar por comuna en la Región de La Araucanía para el Periodo 2005-2021."/>
    <s v="Gráfico que muestra la frecuencia de Casos policiales por Violencia Intrafamiliar en la Región de La Araucanía por comuna según datos recopilados desde el Centro de Estudios y Análsis del Delito durante el Periodo 2005-2021."/>
    <s v="Gráfico de Evolución"/>
    <s v="Región de La Araucanía delitos género violencia hacia mujer mujeres víctimas intrafamiliar familiar casos policiales comuna"/>
    <s v="https://analytics.zoho.com/open-view/2395394000007121185?ZOHO_CRITERIA=%22Trasposicion_27.5%22.%22Cod_Regi%C3%B3n%22%3D9"/>
    <x v="0"/>
    <s v="#1774B6976"/>
  </r>
  <r>
    <n v="899"/>
    <x v="0"/>
    <x v="0"/>
    <s v="Mujeres"/>
    <n v="5605"/>
    <x v="0"/>
    <x v="1"/>
    <x v="0"/>
    <x v="304"/>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El Tabo para el Periodo 2008-2020"/>
    <s v="Gráfico que muestra la frecuencia de Aprehensiones, Casos Policiales, Denuncias y  Detenciones por Violación en El Tabo según datos recopilados desde el Subsecretaria de Prevención del Delito durante el Periodo 2008-2020."/>
    <s v="Gráfico de Evolución"/>
    <s v="El Tabo comunal delitos género violación mujer mujeres víctimas aprehensiones casos policiales denuncias detenciones"/>
    <s v="https://analytics.zoho.com/open-view/2395394000006792678?ZOHO_CRITERIA=%22Localiza%20CL%22.%22Codcom%22%3D5605"/>
    <x v="0"/>
    <s v="#1774B4392"/>
  </r>
  <r>
    <n v="900"/>
    <x v="0"/>
    <x v="0"/>
    <s v="Mujeres"/>
    <n v="13127"/>
    <x v="2"/>
    <x v="0"/>
    <x v="0"/>
    <x v="86"/>
    <x v="0"/>
    <x v="3"/>
    <s v="Periodo 2005-2021"/>
    <s v="Número de Aprehensiones"/>
    <s v="Centro de Estudios y Análisis del Delito (CEAD) de la Subsecretaría de Prevención del Delito"/>
    <s v="Frecuencia de Aprehensiones por Violencia Intrafamiliar en Recoleta para el Periodo 2005-2021"/>
    <s v="Gráfico que muestra la frecuencia de Aprehensiones por Violencia Intrafamiliar en Recoleta según datos recopilados desde el Centro de Estudios y Análsis del Delito durante el Periodo 2005-2021."/>
    <s v="Gráfico de Evolución"/>
    <s v="Recoleta comunal delitos género violencia hacia mujer mujeres víctimas intrafamiliar familiar aprehensiones comuna"/>
    <s v="https://analytics.zoho.com/open-view/2395394000007123378?ZOHO_CRITERIA=%22Trasposicion_27.5%22.%22Cod_Comuna%22%3D13127"/>
    <x v="0"/>
    <s v="#1774B7320"/>
  </r>
  <r>
    <n v="901"/>
    <x v="0"/>
    <x v="0"/>
    <s v="Mujeres"/>
    <n v="5107"/>
    <x v="2"/>
    <x v="1"/>
    <x v="0"/>
    <x v="67"/>
    <x v="0"/>
    <x v="19"/>
    <s v="Periodo 2008-2020"/>
    <s v="Tasa"/>
    <s v="Centro de Estudios y Análisis del Delito (CEAD) de la Subsecretaría de Prevención del Delito"/>
    <s v="Tasa de Aprehensiones por Violación en Quintero para el Periodo 2008-2020."/>
    <s v="Gráfico que muestra la Tasa de Aprehensiones por Violación por cada 100 mil habitantes en Quintero según datos recolectados y calculados por al Subsecretaría de Prevención del Delito para el Periodo 2008-2020."/>
    <s v="Gráfico de Evolución"/>
    <s v="Quintero comunal delitos género violación mujer mujeres víctimas aprehensiones evolución tasa 100 mil habitantes"/>
    <s v="https://analytics.zoho.com/open-view/2395394000006843662?ZOHO_CRITERIA=%22Localiza%20CL%22.%22Codcom%22%3D5107"/>
    <x v="0"/>
    <s v="#1774B1030"/>
  </r>
  <r>
    <n v="902"/>
    <x v="0"/>
    <x v="0"/>
    <s v="Mujeres"/>
    <n v="5109"/>
    <x v="4"/>
    <x v="0"/>
    <x v="0"/>
    <x v="101"/>
    <x v="0"/>
    <x v="8"/>
    <s v="Periodo 2005-2021"/>
    <s v="Porcentaje"/>
    <s v="Centro de Estudios y Análisis del Delito (CEAD) de la Subsecretaría de Prevención del Delito"/>
    <s v="Variación Trimestral de Detenciones (%) por Violencia Intrafamiliar en Viña del Mar para el Periodo 2005-2021."/>
    <s v="Gráfico que muestra la variación trimestral de Detenciones (%) por Violencia Intrafamiliar en Viña del Mar según datos recopilados desde el Centro de Estudios y Análisis del Delito durante el Periodo 2005-2021."/>
    <s v="Gráfico de Evolución"/>
    <s v="Viña del Mar comunal delitos género violencia hacia mujer mujeres víctimas intrafamiliar familiar detenciones variación trimestral"/>
    <s v="https://analytics.zoho.com/open-view/2395394000007126218?ZOHO_CRITERIA=%22Trasposicion_27.5%22.%22Cod_Comuna%22%3D5109"/>
    <x v="0"/>
    <s v="#1774B9809"/>
  </r>
  <r>
    <n v="903"/>
    <x v="0"/>
    <x v="0"/>
    <s v="Mujeres"/>
    <n v="14105"/>
    <x v="3"/>
    <x v="0"/>
    <x v="0"/>
    <x v="228"/>
    <x v="0"/>
    <x v="14"/>
    <s v="Periodo 2005-2021"/>
    <s v="Número de Denuncias"/>
    <s v="Centro de Estudios y Análisis del Delito (CEAD) de la Subsecretaría de Prevención del Delito"/>
    <s v="Frecuencia de Denuncias por Violencia Intrafamiliar en Máfil para el Periodo 2005-2021."/>
    <s v="Gráfico que muestra la frecuencia de las Denuncias por Violencia Intrafamiliar en Máfil según datos recopilados desde el Centro de Estudios y Análsis del Delito durante el Periodo 2005-2021."/>
    <s v="Gráfico de Evolución"/>
    <s v="Máfil comunal delitos género violencia hacia mujer mujeres víctimas intrafamiliar familiar denuncias comuna"/>
    <s v="https://analytics.zoho.com/open-view/2395394000007123492?ZOHO_CRITERIA=%22Trasposicion_27.5%22.%22Cod_Comuna%22%3D14105"/>
    <x v="0"/>
    <s v="#1774B8038"/>
  </r>
  <r>
    <n v="904"/>
    <x v="0"/>
    <x v="0"/>
    <s v="Mujeres"/>
    <n v="10205"/>
    <x v="0"/>
    <x v="0"/>
    <x v="0"/>
    <x v="149"/>
    <x v="0"/>
    <x v="2"/>
    <s v="Periodo 2005-2021"/>
    <s v="Porcentaje "/>
    <s v="Centro de Estudios y Análisis del Delito (CEAD) de la Subsecretaría de Prevención del Delito"/>
    <s v="Variación Trimestral de Aprehensiones, Casos policiales, Denuncias y Detenciones (%) en Dalcahue para el Periodo 2005-2021."/>
    <s v="Gráfico que muestra la variación trimestral de Aprehensiones, Casos Policiales, Denuncias y Detenciones (%) por Violencia Intrafamiliar en Dalcahue según datos recopilados desde el Centro de Estudios y Análisis del Delito durante el Periodo 2005-2021."/>
    <s v="Gráfico de Evolución"/>
    <s v="Dalcahue comunal delitos género violencia hacia mujer mujeres víctimas intrafamiliar familiar aprehensiones casos policiales denuncias detenciones variación trimestral"/>
    <s v="https://analytics.zoho.com/open-view/2395394000007126407?ZOHO_CRITERIA=%22Trasposicion_27.5%22.%22Cod_Comuna%22%3D10205"/>
    <x v="0"/>
    <s v="#1774B10344"/>
  </r>
  <r>
    <n v="905"/>
    <x v="0"/>
    <x v="0"/>
    <s v="Mujeres"/>
    <n v="13123"/>
    <x v="0"/>
    <x v="0"/>
    <x v="0"/>
    <x v="65"/>
    <x v="0"/>
    <x v="0"/>
    <s v="Periodo 2005-2021"/>
    <s v="Porcentaje"/>
    <s v="Centro de Estudios y Análisis del Delito (CEAD) de la Subsecretaría de Prevención del Delito"/>
    <s v="Proporción de Aprehensiones, Casos Policiales, Denuncias y Detenciones por Violencia Intrafamiliar en Providencia para el Periodo 2005-2021."/>
    <s v="Gráfico que muestra la proporción y cantidad de Aprehensiones, Casos policiales, Denuncias y Detenciones por Violencia Intrafamiliar en Providencia según datos recopilados desde el Centro de Estudios y Análisis del Delito durante el Periodo 2005-2021."/>
    <s v="Gráfico"/>
    <s v="Providencia comunal delitos género violencia hacia mujer mujeres víctimas intrafamiliar familiar aprehensiones denuncias casos policiales detenciones comuna"/>
    <s v="https://analytics.zoho.com/open-view/2395394000007123726?ZOHO_CRITERIA=%22Trasposicion_27.5%22.%22Cod_Comuna%22%3D13123"/>
    <x v="0"/>
    <s v="#1774B8690"/>
  </r>
  <r>
    <n v="906"/>
    <x v="0"/>
    <x v="0"/>
    <s v="Mujeres"/>
    <n v="14108"/>
    <x v="3"/>
    <x v="1"/>
    <x v="0"/>
    <x v="218"/>
    <x v="0"/>
    <x v="14"/>
    <s v="Periodo 2008-2020"/>
    <s v="Número de Denuncias"/>
    <s v="Centro de Estudios y Análisis del Delito (CEAD) de la Subsecretaría de Prevención del Delito"/>
    <s v="Frecuencia de Frecuencia Denuncias por Violación en Panguipulli para el Periodo 2008-2020"/>
    <s v="Gráfico que muestra la frecuencia de Denuncias por Violación en Panguipulli según datos recopilados desde el Subsecretaria de Prevención del Delito durante el Periodo 2008-2020."/>
    <s v="Gráfico de Evolución"/>
    <s v="Panguipulli comunal delitos género violación mujer mujeres víctimas denuncias"/>
    <s v="https://analytics.zoho.com/open-view/2395394000006792596?ZOHO_CRITERIA=%22Localiza%20CL%22.%22Codcom%22%3D14108"/>
    <x v="0"/>
    <s v="#1774B3998"/>
  </r>
  <r>
    <n v="907"/>
    <x v="0"/>
    <x v="0"/>
    <s v="Mujeres"/>
    <n v="6113"/>
    <x v="2"/>
    <x v="1"/>
    <x v="0"/>
    <x v="57"/>
    <x v="0"/>
    <x v="11"/>
    <s v="Periodo 2008-2020"/>
    <s v="Porcentaje"/>
    <s v="Centro de Estudios y Análisis del Delito (CEAD) de la Subsecretaría de Prevención del Delito"/>
    <s v="Variación Trimestral de Aprehensiones (%) por Violación en Pichidegua para el Periodo 2008-2020"/>
    <s v="Gráfico que muestra la variación trimestral de Aprehensiones (%) por Violaciones en Pichidegua según datos recopilados desde la Subsecretaria de Prevención del Delito durante el Periodo 2008-2020."/>
    <s v="Gráfico de Evolución"/>
    <s v="Pichidegua comunal delitos género violación mujer mujeres víctimas aprehensiones variación trimestral"/>
    <s v="https://analytics.zoho.com/open-view/2395394000008632943?ZOHO_CRITERIA=%22Trasposicion_27.6%22.%22Cod_comuna%22%3D6113"/>
    <x v="0"/>
    <s v="#1774B4746"/>
  </r>
  <r>
    <n v="908"/>
    <x v="0"/>
    <x v="0"/>
    <s v="Mujeres"/>
    <n v="13117"/>
    <x v="7"/>
    <x v="2"/>
    <x v="0"/>
    <x v="238"/>
    <x v="0"/>
    <x v="16"/>
    <s v="Años 2012, 2017 y 2020"/>
    <s v="Número de Casos"/>
    <s v="Centro de Estudios y Análisis del Delito (CEAD) e Instituto Nacional de Estadísticas (INE)"/>
    <s v="Frecuencia según ocurrencia de Violencia Económica en Lo Prado para los años 2012, 2017 y 2020."/>
    <s v="Gráfico que muestra la Frecuencia según ocurrencia de Violencia Económica en Lo Prado los años 2012, 2017 y 2020 según datos de las encuestas ENVIF-VCM realizadas por el Instituto Nacional de Estadísticas (INE) y el Centro de Estudios y Análisis del Delito (CEAD)."/>
    <s v="Gráfico de Evolución"/>
    <s v="Lo Prado comunal violencia económica intrafamiliar vif mujeres mujer encuesta envif cead ine víctima padecer sufrir"/>
    <s v="https://analytics.zoho.com/open-view/2395394000007264102?ZOHO_CRITERIA=%22Trasposicion_27.9%22.%22C%C3%B3digo%20Comuna%22%3D13117"/>
    <x v="0"/>
    <s v="#1774B11166"/>
  </r>
  <r>
    <n v="909"/>
    <x v="0"/>
    <x v="0"/>
    <s v="Mujeres"/>
    <n v="9120"/>
    <x v="6"/>
    <x v="1"/>
    <x v="0"/>
    <x v="167"/>
    <x v="0"/>
    <x v="13"/>
    <s v="Periodo 2008-2020"/>
    <s v="Número de Casos Policiales"/>
    <s v="Centro de Estudios y Análisis del Delito (CEAD) de la Subsecretaría de Prevención del Delito"/>
    <s v="Frecuencia de Frecuencia Casos Policiales por Violación en Villarrica para el Periodo 2008-2020"/>
    <s v="Gráfico que muestra la frecuencia de Casos Policiales por Violación en Villarrica según datos recopilados desde el Subsecretaria de Prevención del Delito durante el Periodo 2008-2020."/>
    <s v="Gráfico de Evolución"/>
    <s v="Villarrica comunal delitos género violación mujer mujeres víctimas casos policiales"/>
    <s v="https://analytics.zoho.com/open-view/2395394000006792555?ZOHO_CRITERIA=%22Localiza%20CL%22.%22Codcom%22%3D9120"/>
    <x v="0"/>
    <s v="#1774B3541"/>
  </r>
  <r>
    <n v="910"/>
    <x v="0"/>
    <x v="0"/>
    <s v="Mujeres"/>
    <n v="6"/>
    <x v="6"/>
    <x v="1"/>
    <x v="1"/>
    <x v="178"/>
    <x v="0"/>
    <x v="18"/>
    <s v="Año 2020"/>
    <s v="Tasa"/>
    <s v="Centro de Estudios y Análisis del Delito (CEAD) de la Subsecretaría de Prevención del Delito"/>
    <s v="Mapa de Tasas de Casos Policiales por Violación en la Región de O'Higgins por sus comunas para el Año 2020."/>
    <s v="Mapa que muestra la Tasa de Casos Policiales por Violación desagregada por comuna en la Región de O'Higgins, de acuerdo a los datos publicados por la Subsecretaria de Prevención del Delito de Chile para el Año 2020."/>
    <s v="Mapa de calor"/>
    <s v="Región de O'Higgins regional delitos género violación mujer mujeres víctimas casos policiales comuna mapa tasa 100 mil habitantes"/>
    <s v="https://analytics.zoho.com/open-view/2395394000006844797?ZOHO_CRITERIA=%22Localiza%20CL%22.%22Codreg%22%3D6"/>
    <x v="0"/>
    <s v="#1774B2676"/>
  </r>
  <r>
    <n v="911"/>
    <x v="0"/>
    <x v="0"/>
    <s v="Mujeres"/>
    <n v="13404"/>
    <x v="4"/>
    <x v="1"/>
    <x v="0"/>
    <x v="139"/>
    <x v="0"/>
    <x v="6"/>
    <s v="Periodo 2008-2020"/>
    <s v="Tasa"/>
    <s v="Centro de Estudios y Análisis del Delito (CEAD) de la Subsecretaría de Prevención del Delito"/>
    <s v="Tasa de Detenciones por Violación en Paine para el Periodo 2008-2020."/>
    <s v="Gráfico que muestra la Tasa de Detenciones por Violación por cada 100 mil habitantes en Paine según datos recolectados y calculados por al Subsecretaría de Prevención del Delito para el Periodo 2008-2020."/>
    <s v="Gráfico de Evolución"/>
    <s v="Paine comunal delitos género violación mujer mujeres víctimas detenciones evolución tasa 100 mil habitantes"/>
    <s v="https://analytics.zoho.com/open-view/2395394000006843853?ZOHO_CRITERIA=%22Localiza%20CL%22.%22Codcom%22%3D13404"/>
    <x v="0"/>
    <s v="#1774B2285"/>
  </r>
  <r>
    <n v="912"/>
    <x v="0"/>
    <x v="0"/>
    <s v="Mujeres"/>
    <n v="5704"/>
    <x v="0"/>
    <x v="1"/>
    <x v="0"/>
    <x v="298"/>
    <x v="0"/>
    <x v="10"/>
    <s v="Periodo 2008-2020"/>
    <s v="Tasa"/>
    <s v="Centro de Estudios y Análisis del Delito (CEAD) de la Subsecretaría de Prevención del Delito"/>
    <s v="Tasa de Aprehensiones, Casos Policiales, Denuncias y Detenciones por Violación en Panquehue para el Periodo 2008-2020."/>
    <s v="Gráfico que muestra la Tasa de Aprehensiones, Casos Policiales, Denuncias y Detenciones por Violación por cada 100 mil habitantes en Panquehue según datos recolectados y calculados por al Subsecretaría de Prevención del Delito para el Periodo 2008-2020."/>
    <s v="Gráfico de Evolución"/>
    <s v="Panquehue comunal delitos género violación mujer mujeres víctimas aprehensiones casos policiales denuncias detenciones evolución tasa 100 mil habitantes"/>
    <s v="https://analytics.zoho.com/open-view/2395394000006850626?ZOHO_CRITERIA=%22Localiza%20CL%22.%22Codcom%22%3D5704"/>
    <x v="0"/>
    <s v="#1774B2382"/>
  </r>
  <r>
    <n v="913"/>
    <x v="0"/>
    <x v="0"/>
    <s v="Mujeres"/>
    <n v="7102"/>
    <x v="0"/>
    <x v="0"/>
    <x v="0"/>
    <x v="233"/>
    <x v="0"/>
    <x v="2"/>
    <s v="Periodo 2005-2021"/>
    <s v="Porcentaje "/>
    <s v="Centro de Estudios y Análisis del Delito (CEAD) de la Subsecretaría de Prevención del Delito"/>
    <s v="Variación Trimestral de Aprehensiones, Casos policiales, Denuncias y Detenciones (%) en Constitución para el Periodo 2005-2021."/>
    <s v="Gráfico que muestra la variación trimestral de Aprehensiones, Casos Policiales, Denuncias y Detenciones (%) por Violencia Intrafamiliar en Constitución según datos recopilados desde el Centro de Estudios y Análisis del Delito durante el Periodo 2005-2021."/>
    <s v="Gráfico de Evolución"/>
    <s v="Constitución comunal delitos género violencia hacia mujer mujeres víctimas intrafamiliar familiar aprehensiones casos policiales denuncias detenciones variación trimestral"/>
    <s v="https://analytics.zoho.com/open-view/2395394000007126407?ZOHO_CRITERIA=%22Trasposicion_27.5%22.%22Cod_Comuna%22%3D7102"/>
    <x v="0"/>
    <s v="#1774B10216"/>
  </r>
  <r>
    <n v="914"/>
    <x v="0"/>
    <x v="0"/>
    <s v="Mujeres"/>
    <n v="4"/>
    <x v="5"/>
    <x v="2"/>
    <x v="1"/>
    <x v="99"/>
    <x v="0"/>
    <x v="15"/>
    <s v="Años 2012, 2017 y 2020"/>
    <s v="Número de Casos y Porcentaje"/>
    <s v="Centro de Estudios y Análisis del Delito (CEAD) e Instituto Nacional de Estadísticas (INE)"/>
    <s v="Frecuencia de Casos y Variación Anual de Violencia Económica para la Región de Coquimbo para los años 2012, 2017 y 2020."/>
    <s v="Gráfico que muestra la Frecuencia de Casos de Violencia Económica y su Variación Anual para la Región de Coquimbo para los años 2012, 2017 y 2020 según datos de las encuestas ENVIF-VCM realizadas por el Instituto Nacional de Estadísticas (INE) y el Centro de Estudios y Análisis del Delito (CEAD)."/>
    <s v="Gráfico de Evolución"/>
    <s v="Región de Coquimbo regional violencia económica intrafamiliar vif mujeres mujer encuesta envif cead ine evolución"/>
    <s v="https://analytics.zoho.com/open-view/2395394000007264522?ZOHO_CRITERIA=%22Trasposicion_27.9%22.%22C%C3%B3digo%20Regi%C3%B3n%22%20%3D%204"/>
    <x v="0"/>
    <s v="#1774B6811"/>
  </r>
  <r>
    <n v="915"/>
    <x v="0"/>
    <x v="0"/>
    <s v="Mujeres"/>
    <n v="9"/>
    <x v="2"/>
    <x v="1"/>
    <x v="1"/>
    <x v="87"/>
    <x v="0"/>
    <x v="11"/>
    <s v="Periodo 2008-2020"/>
    <s v="Porcentaje"/>
    <s v="Centro de Estudios y Análisis del Delito (CEAD) de la Subsecretaría de Prevención del Delito"/>
    <s v="Variación trimestral de Aprehensiones (%) por Violación en la Región de La Araucanía, Periodo 2008-2020"/>
    <s v="Gráfico que muestra la variación trimestral de Aprehensiones (%) por Violaciones en la Región de La Araucanía, según datos recopilados desde la Subsecretaria de Prevención del Delito durante el Periodo 2008-2020."/>
    <s v="Gráfico de Evolución"/>
    <s v="Región de La Araucanía regional delitos género violación mujer mujeres víctimas aprehensiones variación trimestral"/>
    <s v="https://analytics.zoho.com/open-view/2395394000006794480?ZOHO_CRITERIA=%22Trasposicion_27.6%22.%22cod_region%22%3D9"/>
    <x v="0"/>
    <s v="#1774B2869"/>
  </r>
  <r>
    <n v="916"/>
    <x v="0"/>
    <x v="0"/>
    <s v="Mujeres"/>
    <n v="7"/>
    <x v="4"/>
    <x v="1"/>
    <x v="1"/>
    <x v="163"/>
    <x v="0"/>
    <x v="8"/>
    <s v="Periodo 2008-2020"/>
    <s v="Porcentaje "/>
    <s v="Centro de Estudios y Análisis del Delito (CEAD) de la Subsecretaría de Prevención del Delito"/>
    <s v="Variación trimestral de Detenciones (%) por Violación en la Región de Maule, Periodo 2008-2020"/>
    <s v="Gráfico que muestra la variación trimestral de Detenciones (%) por Violaciones en la Región de Maule, según datos recopilados desde la Subsecretaria de Prevención del Delito durante el Periodo 2008-2020."/>
    <s v="Gráfico de Evolución"/>
    <s v="Región de Maule regional delitos género violación mujer mujeres víctimas detenciones variación trimestral"/>
    <s v="https://analytics.zoho.com/open-view/2395394000006795087?ZOHO_CRITERIA=%22Trasposicion_27.6%22.%22cod_region%22%3D7"/>
    <x v="0"/>
    <s v="#1774B2915"/>
  </r>
  <r>
    <n v="917"/>
    <x v="0"/>
    <x v="0"/>
    <s v="Mujeres"/>
    <n v="7402"/>
    <x v="6"/>
    <x v="1"/>
    <x v="0"/>
    <x v="252"/>
    <x v="0"/>
    <x v="12"/>
    <s v="Periodo 2008-2020"/>
    <s v="Porcentaje "/>
    <s v="Centro de Estudios y Análisis del Delito (CEAD) de la Subsecretaría de Prevención del Delito"/>
    <s v="Variación Trimestral de Casos Policiales (%) por Violación en Colbún para el Periodo 2008-2020"/>
    <s v="Gráfico que muestra la variación trimestral de Casos Policiales (%) por Violaciones en Colbún según datos recopilados desde la Subsecretaria de Prevención del Delito durante el Periodo 2008-2020."/>
    <s v="Gráfico de Evolución"/>
    <s v="Colbún comunal delitos género violación mujer mujeres víctimas casos policiales variación trimestral"/>
    <s v="https://analytics.zoho.com/open-view/2395394000008633026?ZOHO_CRITERIA=%22Trasposicion_27.6%22.%22Cod_comuna%22%3D7402"/>
    <x v="0"/>
    <s v="#1774B5098"/>
  </r>
  <r>
    <n v="918"/>
    <x v="0"/>
    <x v="0"/>
    <s v="Mujeres"/>
    <n v="6202"/>
    <x v="0"/>
    <x v="0"/>
    <x v="0"/>
    <x v="124"/>
    <x v="0"/>
    <x v="2"/>
    <s v="Periodo 2005-2021"/>
    <s v="Porcentaje "/>
    <s v="Centro de Estudios y Análisis del Delito (CEAD) de la Subsecretaría de Prevención del Delito"/>
    <s v="Variación Trimestral de Aprehensiones, Casos policiales, Denuncias y Detenciones (%) en La Estrella para el Periodo 2005-2021."/>
    <s v="Gráfico que muestra la variación trimestral de Aprehensiones, Casos Policiales, Denuncias y Detenciones (%) por Violencia Intrafamiliar en La Estrella según datos recopilados desde el Centro de Estudios y Análisis del Delito durante el Periodo 2005-2021."/>
    <s v="Gráfico de Evolución"/>
    <s v="La Estrella comunal delitos género violencia hacia mujer mujeres víctimas intrafamiliar familiar aprehensiones casos policiales denuncias detenciones variación trimestral"/>
    <s v="https://analytics.zoho.com/open-view/2395394000007126407?ZOHO_CRITERIA=%22Trasposicion_27.5%22.%22Cod_Comuna%22%3D6202"/>
    <x v="0"/>
    <s v="#1774B10200"/>
  </r>
  <r>
    <n v="919"/>
    <x v="0"/>
    <x v="0"/>
    <s v="Mujeres"/>
    <n v="11301"/>
    <x v="2"/>
    <x v="1"/>
    <x v="0"/>
    <x v="323"/>
    <x v="0"/>
    <x v="11"/>
    <s v="Periodo 2008-2020"/>
    <s v="Porcentaje"/>
    <s v="Centro de Estudios y Análisis del Delito (CEAD) de la Subsecretaría de Prevención del Delito"/>
    <s v="Variación Trimestral de Aprehensiones (%) por Violación en Cochrane para el Periodo 2008-2020"/>
    <s v="Gráfico que muestra la variación trimestral de Aprehensiones (%) por Violaciones en Cochrane según datos recopilados desde la Subsecretaria de Prevención del Delito durante el Periodo 2008-2020."/>
    <s v="Gráfico de Evolución"/>
    <s v="Cochrane comunal delitos género violación mujer mujeres víctimas aprehensiones variación trimestral"/>
    <s v="https://analytics.zoho.com/open-view/2395394000008632943?ZOHO_CRITERIA=%22Trasposicion_27.6%22.%22Cod_comuna%22%3D11301"/>
    <x v="0"/>
    <s v="#1774B4897"/>
  </r>
  <r>
    <n v="920"/>
    <x v="0"/>
    <x v="0"/>
    <s v="Mujeres"/>
    <n v="5"/>
    <x v="5"/>
    <x v="2"/>
    <x v="1"/>
    <x v="184"/>
    <x v="0"/>
    <x v="15"/>
    <s v="Años 2012, 2017 y 2020"/>
    <s v="Número de Casos y Porcentaje"/>
    <s v="Centro de Estudios y Análisis del Delito (CEAD) e Instituto Nacional de Estadísticas (INE)"/>
    <s v="Frecuencia de Casos y Variación Anual de Violencia Económica para la Región de Valparaíso para los años 2012, 2017 y 2020."/>
    <s v="Gráfico que muestra la Frecuencia de Casos de Violencia Económica y su Variación Anual para la Región de Valparaíso para los años 2012, 2017 y 2020 según datos de las encuestas ENVIF-VCM realizadas por el Instituto Nacional de Estadísticas (INE) y el Centro de Estudios y Análisis del Delito (CEAD)."/>
    <s v="Gráfico de Evolución"/>
    <s v="Región de Valparaíso regional violencia económica intrafamiliar vif mujeres mujer encuesta envif cead ine evolución"/>
    <s v="https://analytics.zoho.com/open-view/2395394000007264522?ZOHO_CRITERIA=%22Trasposicion_27.9%22.%22C%C3%B3digo%20Regi%C3%B3n%22%20%3D%205"/>
    <x v="0"/>
    <s v="#1774B6812"/>
  </r>
  <r>
    <n v="921"/>
    <x v="0"/>
    <x v="0"/>
    <s v="Mujeres"/>
    <n v="13601"/>
    <x v="2"/>
    <x v="1"/>
    <x v="0"/>
    <x v="289"/>
    <x v="0"/>
    <x v="3"/>
    <s v="Periodo 2008-2020"/>
    <s v="Número de Aprehensiones"/>
    <s v="Centro de Estudios y Análisis del Delito (CEAD) de la Subsecretaría de Prevención del Delito"/>
    <s v="Frecuencia de Frecuencia Aprehensiones por Violación en Talagante para el Periodo 2008-2020"/>
    <s v="Gráfico que muestra la frecuencia de Aprehensiones por Violación en Talagante según datos recopilados desde el Subsecretaria de Prevención del Delito durante el Periodo 2008-2020."/>
    <s v="Gráfico de Evolución"/>
    <s v="Talagante comunal delitos género violación mujer mujeres víctimas aprehensiones"/>
    <s v="https://analytics.zoho.com/open-view/2395394000006792514?ZOHO_CRITERIA=%22Localiza%20CL%22.%22Codcom%22%3D13601"/>
    <x v="0"/>
    <s v="#1774B3308"/>
  </r>
  <r>
    <n v="922"/>
    <x v="0"/>
    <x v="0"/>
    <s v="Mujeres"/>
    <n v="13108"/>
    <x v="6"/>
    <x v="1"/>
    <x v="0"/>
    <x v="134"/>
    <x v="0"/>
    <x v="12"/>
    <s v="Periodo 2008-2020"/>
    <s v="Porcentaje "/>
    <s v="Centro de Estudios y Análisis del Delito (CEAD) de la Subsecretaría de Prevención del Delito"/>
    <s v="Variación Trimestral de Casos Policiales (%) por Violación en Independencia para el Periodo 2008-2020"/>
    <s v="Gráfico que muestra la variación trimestral de Casos Policiales (%) por Violaciones en Independencia según datos recopilados desde la Subsecretaria de Prevención del Delito durante el Periodo 2008-2020."/>
    <s v="Gráfico de Evolución"/>
    <s v="Independencia comunal delitos género violación mujer mujeres víctimas casos policiales variación trimestral"/>
    <s v="https://analytics.zoho.com/open-view/2395394000008633026?ZOHO_CRITERIA=%22Trasposicion_27.6%22.%22Cod_comuna%22%3D13108"/>
    <x v="0"/>
    <s v="#1774B5240"/>
  </r>
  <r>
    <n v="923"/>
    <x v="0"/>
    <x v="0"/>
    <s v="Mujeres"/>
    <n v="7405"/>
    <x v="6"/>
    <x v="1"/>
    <x v="0"/>
    <x v="27"/>
    <x v="0"/>
    <x v="13"/>
    <s v="Periodo 2008-2020"/>
    <s v="Número de Casos Policiales"/>
    <s v="Centro de Estudios y Análisis del Delito (CEAD) de la Subsecretaría de Prevención del Delito"/>
    <s v="Frecuencia de Frecuencia Casos Policiales por Violación en Retiro para el Periodo 2008-2020"/>
    <s v="Gráfico que muestra la frecuencia de Casos Policiales por Violación en Retiro según datos recopilados desde el Subsecretaria de Prevención del Delito durante el Periodo 2008-2020."/>
    <s v="Gráfico de Evolución"/>
    <s v="Retiro comunal delitos género violación mujer mujeres víctimas casos policiales"/>
    <s v="https://analytics.zoho.com/open-view/2395394000006792555?ZOHO_CRITERIA=%22Localiza%20CL%22.%22Codcom%22%3D7405"/>
    <x v="0"/>
    <s v="#1774B3464"/>
  </r>
  <r>
    <n v="924"/>
    <x v="0"/>
    <x v="0"/>
    <s v="Mujeres"/>
    <n v="2104"/>
    <x v="6"/>
    <x v="0"/>
    <x v="0"/>
    <x v="45"/>
    <x v="0"/>
    <x v="12"/>
    <s v="Periodo 2005-2021"/>
    <s v="Porcentaje"/>
    <s v="Centro de Estudios y Análisis del Delito (CEAD) de la Subsecretaría de Prevención del Delito"/>
    <s v="Variación Trimestral de Casos Policiales (%) por Violencia Intrafamiliar en Taltal para el Periodo 2005-2021."/>
    <s v="Gráfico que muestra la variación trimestral de Casos Policiales (%) por Violencia Intrafamiliar en Taltal según datos recopilados desde el Centro de Estudios y Análisis del Delito durante el Periodo 2005-2021."/>
    <s v="Gráfico de Evolución"/>
    <s v="Taltal comunal delitos género violencia hacia mujer mujeres víctimas intrafamiliar familiar casos policiales variación trimestral"/>
    <s v="https://analytics.zoho.com/open-view/2395394000007123911?ZOHO_CRITERIA=%22Trasposicion_27.5%22.%22Cod_Comuna%22%3D2104"/>
    <x v="0"/>
    <s v="#1774B9087"/>
  </r>
  <r>
    <n v="925"/>
    <x v="0"/>
    <x v="0"/>
    <s v="Mujeres"/>
    <n v="13112"/>
    <x v="2"/>
    <x v="1"/>
    <x v="0"/>
    <x v="7"/>
    <x v="0"/>
    <x v="3"/>
    <s v="Periodo 2008-2020"/>
    <s v="Número de Aprehensiones"/>
    <s v="Centro de Estudios y Análisis del Delito (CEAD) de la Subsecretaría de Prevención del Delito"/>
    <s v="Frecuencia de Frecuencia Aprehensiones por Violación en La Pintana para el Periodo 2008-2020"/>
    <s v="Gráfico que muestra la frecuencia de Aprehensiones por Violación en La Pintana según datos recopilados desde el Subsecretaria de Prevención del Delito durante el Periodo 2008-2020."/>
    <s v="Gráfico de Evolución"/>
    <s v="La Pintana comunal delitos género violación mujer mujeres víctimas aprehensiones"/>
    <s v="https://analytics.zoho.com/open-view/2395394000006792514?ZOHO_CRITERIA=%22Localiza%20CL%22.%22Codcom%22%3D13112"/>
    <x v="0"/>
    <s v="#1774B3272"/>
  </r>
  <r>
    <n v="926"/>
    <x v="0"/>
    <x v="0"/>
    <s v="Mujeres"/>
    <n v="8108"/>
    <x v="2"/>
    <x v="0"/>
    <x v="0"/>
    <x v="106"/>
    <x v="0"/>
    <x v="3"/>
    <s v="Periodo 2005-2021"/>
    <s v="Número de Aprehensiones"/>
    <s v="Centro de Estudios y Análisis del Delito (CEAD) de la Subsecretaría de Prevención del Delito"/>
    <s v="Frecuencia de Aprehensiones por Violencia Intrafamiliar en San Pedro de la Paz para el Periodo 2005-2021"/>
    <s v="Gráfico que muestra la frecuencia de Aprehensiones por Violencia Intrafamiliar en San Pedro de la Paz según datos recopilados desde el Centro de Estudios y Análsis del Delito durante el Periodo 2005-2021."/>
    <s v="Gráfico de Evolución"/>
    <s v="San Pedro de la Paz comunal delitos género violencia hacia mujer mujeres víctimas intrafamiliar familiar aprehensiones comuna"/>
    <s v="https://analytics.zoho.com/open-view/2395394000007123378?ZOHO_CRITERIA=%22Trasposicion_27.5%22.%22Cod_Comuna%22%3D8108"/>
    <x v="0"/>
    <s v="#1774B7168"/>
  </r>
  <r>
    <n v="927"/>
    <x v="0"/>
    <x v="0"/>
    <s v="Mujeres"/>
    <n v="5301"/>
    <x v="4"/>
    <x v="0"/>
    <x v="0"/>
    <x v="132"/>
    <x v="0"/>
    <x v="8"/>
    <s v="Periodo 2005-2021"/>
    <s v="Porcentaje"/>
    <s v="Centro de Estudios y Análisis del Delito (CEAD) de la Subsecretaría de Prevención del Delito"/>
    <s v="Variación Trimestral de Detenciones (%) por Violencia Intrafamiliar en Los Andes para el Periodo 2005-2021."/>
    <s v="Gráfico que muestra la variación trimestral de Detenciones (%) por Violencia Intrafamiliar en Los Andes según datos recopilados desde el Centro de Estudios y Análisis del Delito durante el Periodo 2005-2021."/>
    <s v="Gráfico de Evolución"/>
    <s v="Los Andes comunal delitos género violencia hacia mujer mujeres víctimas intrafamiliar familiar detenciones variación trimestral"/>
    <s v="https://analytics.zoho.com/open-view/2395394000007126218?ZOHO_CRITERIA=%22Trasposicion_27.5%22.%22Cod_Comuna%22%3D5301"/>
    <x v="0"/>
    <s v="#1774B9811"/>
  </r>
  <r>
    <n v="928"/>
    <x v="0"/>
    <x v="0"/>
    <s v="Mujeres"/>
    <n v="1101"/>
    <x v="3"/>
    <x v="1"/>
    <x v="0"/>
    <x v="18"/>
    <x v="0"/>
    <x v="4"/>
    <s v="Periodo 2008-2020"/>
    <s v="Porcentaje "/>
    <s v="Centro de Estudios y Análisis del Delito (CEAD) de la Subsecretaría de Prevención del Delito"/>
    <s v="Variación Trimestral de Denuncias (%) por Violación en Iquique para el Periodo 2008-2020"/>
    <s v="Gráfico que muestra la variación trimestral de Denuncias (%) por Violaciones en Iquique según datos recopilados desde la Subsecretaria de Prevención del Delito durante el Periodo 2008-2020."/>
    <s v="Gráfico de Evolución"/>
    <s v="Iquique comunal delitos género violación mujer mujeres víctimas denuncias variación trimestral"/>
    <s v="https://analytics.zoho.com/open-view/2395394000008633066?ZOHO_CRITERIA=%22Trasposicion_27.6%22.%22Cod_comuna%22%3D1101"/>
    <x v="0"/>
    <s v="#1774B5301"/>
  </r>
  <r>
    <n v="929"/>
    <x v="0"/>
    <x v="0"/>
    <s v="Mujeres"/>
    <n v="0"/>
    <x v="5"/>
    <x v="0"/>
    <x v="2"/>
    <x v="113"/>
    <x v="0"/>
    <x v="46"/>
    <s v="Periodo 2019-2021"/>
    <s v="Porcentaje"/>
    <s v="Fiscalía Nacional de Chile"/>
    <s v="Proporción de Casos acumulados de Violencia Intrafamiliar a nivel nacional por sexo de la víctima según datos recopilados en el Periodo 2019-2021"/>
    <s v="Gráfico que muestra la proporción de casos de Violencia Intrafamiliar a nivel nacional según sexo de la víctima, presentados frente a la Fiscalía de Chile durante el Periodo 2019-2021 ."/>
    <s v="Gráfico"/>
    <s v="Chile nacional Delitos Violencia mujer mujeres  casos víctimas intrafamiliar familiar fisica fiscalía sexo proporción"/>
    <s v="https://analytics.zoho.com/open-view/2395394000007054797"/>
    <x v="0"/>
    <s v="#1774B6897"/>
  </r>
  <r>
    <n v="930"/>
    <x v="0"/>
    <x v="0"/>
    <s v="Mujeres"/>
    <n v="10208"/>
    <x v="4"/>
    <x v="1"/>
    <x v="0"/>
    <x v="72"/>
    <x v="0"/>
    <x v="8"/>
    <s v="Periodo 2008-2020"/>
    <s v="Porcentaje "/>
    <s v="Centro de Estudios y Análisis del Delito (CEAD) de la Subsecretaría de Prevención del Delito"/>
    <s v="Variación Trimestral de Detenciones (%) por Violación en Quellón para el Periodo 2008-2020"/>
    <s v="Gráfico que muestra la variación trimestral de Detenciones (%) por Violaciones en Quellón según datos recopilados desde la Subsecretaria de Prevención del Delito durante el Periodo 2008-2020."/>
    <s v="Gráfico de Evolución"/>
    <s v="Quellón comunal delitos género violación mujer mujeres víctimas detenciones variación trimestral"/>
    <s v="https://analytics.zoho.com/open-view/2395394000008633106?ZOHO_CRITERIA=%22Trasposicion_27.6%22.%22Cod_comuna%22%3D10208"/>
    <x v="0"/>
    <s v="#1774B5850"/>
  </r>
  <r>
    <n v="931"/>
    <x v="0"/>
    <x v="0"/>
    <s v="Mujeres"/>
    <n v="5302"/>
    <x v="2"/>
    <x v="1"/>
    <x v="0"/>
    <x v="265"/>
    <x v="0"/>
    <x v="19"/>
    <s v="Periodo 2008-2020"/>
    <s v="Tasa"/>
    <s v="Centro de Estudios y Análisis del Delito (CEAD) de la Subsecretaría de Prevención del Delito"/>
    <s v="Tasa de Aprehensiones por Violación en Calle Larga para el Periodo 2008-2020."/>
    <s v="Gráfico que muestra la Tasa de Aprehensiones por Violación por cada 100 mil habitantes en Calle Larga según datos recolectados y calculados por al Subsecretaría de Prevención del Delito para el Periodo 2008-2020."/>
    <s v="Gráfico de Evolución"/>
    <s v="Calle Larga comunal delitos género violación mujer mujeres víctimas aprehensiones evolución tasa 100 mil habitantes"/>
    <s v="https://analytics.zoho.com/open-view/2395394000006843662?ZOHO_CRITERIA=%22Localiza%20CL%22.%22Codcom%22%3D5302"/>
    <x v="0"/>
    <s v="#1774B1034"/>
  </r>
  <r>
    <n v="932"/>
    <x v="0"/>
    <x v="0"/>
    <s v="Mujeres"/>
    <n v="7401"/>
    <x v="3"/>
    <x v="0"/>
    <x v="0"/>
    <x v="222"/>
    <x v="0"/>
    <x v="14"/>
    <s v="Periodo 2005-2021"/>
    <s v="Número de Denuncias"/>
    <s v="Centro de Estudios y Análisis del Delito (CEAD) de la Subsecretaría de Prevención del Delito"/>
    <s v="Frecuencia de Denuncias por Violencia Intrafamiliar en Linares para el Periodo 2005-2021."/>
    <s v="Gráfico que muestra la frecuencia de las Denuncias por Violencia Intrafamiliar en Linares según datos recopilados desde el Centro de Estudios y Análsis del Delito durante el Periodo 2005-2021."/>
    <s v="Gráfico de Evolución"/>
    <s v="Linares comunal delitos género violencia hacia mujer mujeres víctimas intrafamiliar familiar denuncias comuna"/>
    <s v="https://analytics.zoho.com/open-view/2395394000007123492?ZOHO_CRITERIA=%22Trasposicion_27.5%22.%22Cod_Comuna%22%3D7401"/>
    <x v="0"/>
    <s v="#1774B7839"/>
  </r>
  <r>
    <n v="933"/>
    <x v="0"/>
    <x v="0"/>
    <s v="Mujeres"/>
    <n v="76"/>
    <x v="1"/>
    <x v="1"/>
    <x v="0"/>
    <x v="104"/>
    <x v="0"/>
    <x v="27"/>
    <s v="Periodo 2013-2019"/>
    <s v="Número de Sentencias"/>
    <s v="Poder Judicial"/>
    <s v="Sentencias Dictadas por Delitos de Violación en el Juzgado de Garantía de Los Lagos para el Periodo 2013-2019"/>
    <s v="El gráfico muestra la evolución anual de la frecuencia de Sentencias Dictadas por Delitos de Violación por Delito específico en el Juzgado de Garantía de Los Lagos para el Periodo 2013-2019 de acuerdo a datos provenientes del Poder Judicial de Chile."/>
    <s v="Gráfico de Evolución"/>
    <s v="violación delitos género violencia mujer mujeres casos víctimas sentencias juzgado garantía Río Negro"/>
    <s v="https://analytics.zoho.com/open-view/2395394000007046737?ZOHO_CRITERIA=%22Trasposicion_27.8%22.%22Id_Juzgado_Garant%C3%ADa%22%3D76"/>
    <x v="0"/>
    <s v="#1774B842"/>
  </r>
  <r>
    <n v="934"/>
    <x v="0"/>
    <x v="0"/>
    <s v="Mujeres"/>
    <n v="2"/>
    <x v="5"/>
    <x v="0"/>
    <x v="1"/>
    <x v="75"/>
    <x v="0"/>
    <x v="38"/>
    <s v="Periodo 2019-2021"/>
    <s v="Número de Casos"/>
    <s v="Fiscalía Nacional de Chile"/>
    <s v="Cantidad de Casos de Violencia Intrafamiliar en la Región de Antofagasta por trimestre y sexo según datos recopilados en el Periodo 2019-2021."/>
    <s v="Gráfico que muestra la cantidad de casos de Violencia Intrafamiliar en la Región de Antofagasta por trimestre según sexo de la víctima, presentados frente a la Fiscalía de Chile durante el Periodo 2019-2021."/>
    <s v="Gráfico de Evolución"/>
    <s v="Región de Antofagasta delitos violencia mujer mujeres casos víctimas intrafamiliar familiar fisica fiscalía región evolución sexo trimestre"/>
    <s v="https://analytics.zoho.com/open-view/2395394000007062222?ZOHO_CRITERIA=%22Trasposicion_27.4%22.%22Cod_Regi%C3%B3n%22%3D2"/>
    <x v="0"/>
    <s v="#1774B6918"/>
  </r>
  <r>
    <n v="935"/>
    <x v="0"/>
    <x v="0"/>
    <s v="Mujeres"/>
    <n v="8303"/>
    <x v="4"/>
    <x v="0"/>
    <x v="0"/>
    <x v="286"/>
    <x v="0"/>
    <x v="8"/>
    <s v="Periodo 2005-2021"/>
    <s v="Porcentaje"/>
    <s v="Centro de Estudios y Análisis del Delito (CEAD) de la Subsecretaría de Prevención del Delito"/>
    <s v="Variación Trimestral de Detenciones (%) por Violencia Intrafamiliar en Cabrero para el Periodo 2005-2021."/>
    <s v="Gráfico que muestra la variación trimestral de Detenciones (%) por Violencia Intrafamiliar en Cabrero según datos recopilados desde el Centro de Estudios y Análisis del Delito durante el Periodo 2005-2021."/>
    <s v="Gráfico de Evolución"/>
    <s v="Cabrero comunal delitos género violencia hacia mujer mujeres víctimas intrafamiliar familiar detenciones variación trimestral"/>
    <s v="https://analytics.zoho.com/open-view/2395394000007126218?ZOHO_CRITERIA=%22Trasposicion_27.5%22.%22Cod_Comuna%22%3D8303"/>
    <x v="0"/>
    <s v="#1774B9925"/>
  </r>
  <r>
    <n v="936"/>
    <x v="0"/>
    <x v="0"/>
    <s v="Mujeres"/>
    <n v="15"/>
    <x v="13"/>
    <x v="7"/>
    <x v="1"/>
    <x v="98"/>
    <x v="0"/>
    <x v="40"/>
    <s v="Periodo 2010-2016"/>
    <s v="Número de Atenciones"/>
    <s v="Departamento de Estadísticas e Información de la Salud (DEIS) - Ministerio de Salud"/>
    <s v="Atenciones médicas por Violencia de Género en la Región de Arica y Parinacota por Concepto de Atención.Periodo 2010-2016"/>
    <s v="Gráfico que muestra las atenciones médicas por Violencia de Género por Concepto de Atención para la Región de Arica y Parinacota según los datos recopilados del Departamento de Estadísticas e Información de la Salud. Chile Periodo 2010-2016."/>
    <s v="Gráfico de Evolución"/>
    <s v="salud urgencia violencia género vif atenciones médicas concepto urgencia arica parinacota"/>
    <s v="https://analytics.zoho.com/open-view/2395394000008621663?ZOHO_CRITERIA=%2227.10%22.%22Id_Regi%C3%B3n%22%20%3D%2015"/>
    <x v="0"/>
    <s v="#1774B693"/>
  </r>
  <r>
    <n v="937"/>
    <x v="0"/>
    <x v="0"/>
    <s v="Mujeres"/>
    <n v="6105"/>
    <x v="4"/>
    <x v="1"/>
    <x v="0"/>
    <x v="186"/>
    <x v="0"/>
    <x v="6"/>
    <s v="Periodo 2008-2020"/>
    <s v="Tasa"/>
    <s v="Centro de Estudios y Análisis del Delito (CEAD) de la Subsecretaría de Prevención del Delito"/>
    <s v="Tasa de Detenciones por Violación en Doñihue para el Periodo 2008-2020."/>
    <s v="Gráfico que muestra la Tasa de Detenciones por Violación por cada 100 mil habitantes en Doñihue según datos recolectados y calculados por al Subsecretaría de Prevención del Delito para el Periodo 2008-2020."/>
    <s v="Gráfico de Evolución"/>
    <s v="Doñihue comunal delitos género violación mujer mujeres víctimas detenciones evolución tasa 100 mil habitantes"/>
    <s v="https://analytics.zoho.com/open-view/2395394000006843853?ZOHO_CRITERIA=%22Localiza%20CL%22.%22Codcom%22%3D6105"/>
    <x v="0"/>
    <s v="#1774B2065"/>
  </r>
  <r>
    <n v="938"/>
    <x v="0"/>
    <x v="0"/>
    <s v="Mujeres"/>
    <n v="13602"/>
    <x v="0"/>
    <x v="0"/>
    <x v="0"/>
    <x v="215"/>
    <x v="0"/>
    <x v="0"/>
    <s v="Periodo 2005-2021"/>
    <s v="Porcentaje"/>
    <s v="Centro de Estudios y Análisis del Delito (CEAD) de la Subsecretaría de Prevención del Delito"/>
    <s v="Proporción de Aprehensiones, Casos Policiales, Denuncias y Detenciones por Violencia Intrafamiliar en El Monte para el Periodo 2005-2021."/>
    <s v="Gráfico que muestra la proporción y cantidad de Aprehensiones, Casos policiales, Denuncias y Detenciones por Violencia Intrafamiliar en El Monte según datos recopilados desde el Centro de Estudios y Análisis del Delito durante el Periodo 2005-2021."/>
    <s v="Gráfico"/>
    <s v="El Monte comunal delitos género violencia hacia mujer mujeres víctimas intrafamiliar familiar aprehensiones denuncias casos policiales detenciones comuna"/>
    <s v="https://analytics.zoho.com/open-view/2395394000007123726?ZOHO_CRITERIA=%22Trasposicion_27.5%22.%22Cod_Comuna%22%3D13602"/>
    <x v="0"/>
    <s v="#1774B8716"/>
  </r>
  <r>
    <n v="939"/>
    <x v="0"/>
    <x v="0"/>
    <s v="Mujeres"/>
    <n v="13101"/>
    <x v="5"/>
    <x v="2"/>
    <x v="0"/>
    <x v="28"/>
    <x v="0"/>
    <x v="7"/>
    <s v="Años 2012, 2017 y 2020"/>
    <s v="Número de Casos"/>
    <s v="Centro de Estudios y Análisis del Delito (CEAD) e Instituto Nacional de Estadísticas (INE)"/>
    <s v="Frecuencia de Casos de Violencia Económica y Variación Anual en Santiago para los años 2012, 2017 y 2020."/>
    <s v="Gráfico que muestra la Frecuencia de Casos de Violencia Económica por año en Santiago para los años 2012, 2017 y 2020 según datos de las encuestas ENVIF-VCM realizadas por el Instituto Nacional de Estadísticas (INE) y el Centro de Estudios y Análisis del Delito (CEAD)."/>
    <s v="Gráfico de Evolución"/>
    <s v="Santiago comunal violencia económica intrafamiliar vif mujeres mujer encuesta envif cead ine evolución variación anual"/>
    <s v="https://analytics.zoho.com/open-view/2395394000007264522?ZOHO_CRITERIA=%22Trasposicion_27.9%22.%22C%C3%B3digo%20Comuna%22%3D13101"/>
    <x v="0"/>
    <s v="#1774B10732"/>
  </r>
  <r>
    <n v="940"/>
    <x v="0"/>
    <x v="0"/>
    <s v="Mujeres"/>
    <n v="1107"/>
    <x v="2"/>
    <x v="0"/>
    <x v="0"/>
    <x v="324"/>
    <x v="0"/>
    <x v="11"/>
    <s v="Periodo 2005-2021"/>
    <s v="Porcentaje"/>
    <s v="Centro de Estudios y Análisis del Delito (CEAD) de la Subsecretaría de Prevención del Delito"/>
    <s v="Variación Trimestral de Aprehensiones (%) por Violencia Intrafamiliar en Alto Hospicio para el Periodo 2005-2021."/>
    <s v="Gráfico que muestra la variación trimestral de Aprehensiones (%) por Violencia Intrafamiliar en Alto Hospicio  según datos recopilados desde el Centro de Estudios y Análisis del Delito durante el Periodo 2005-2021."/>
    <s v="Gráfico de Evolución"/>
    <s v="Alto Hospicio comunal delitos género violencia hacia mujer mujeres víctimas intrafamiliar familiar aprehensiones variación trimestral"/>
    <s v="https://analytics.zoho.com/open-view/2395394000007123879?ZOHO_CRITERIA=%22Trasposicion_27.5%22.%22Cod_Comuna%22%3D1107"/>
    <x v="0"/>
    <s v="#1774B8737"/>
  </r>
  <r>
    <n v="941"/>
    <x v="0"/>
    <x v="0"/>
    <s v="Mujeres"/>
    <n v="11301"/>
    <x v="3"/>
    <x v="0"/>
    <x v="0"/>
    <x v="323"/>
    <x v="0"/>
    <x v="4"/>
    <s v="Periodo 2005-2021"/>
    <s v="Porcentaje"/>
    <s v="Centro de Estudios y Análisis del Delito (CEAD) de la Subsecretaría de Prevención del Delito"/>
    <s v="Variación Trimestral de Denuncias (%) por Violencia Intrafamiliar en Cochrane para el Periodo 2005-2021."/>
    <s v="Gráfico que muestra la variación trimestral de Denuncias (%) por Violencia Intrafamiliar en Cochrane según datos recopilados desde el Centro de Estudios y Análisis del Delito durante el Periodo 2005-2021."/>
    <s v="Gráfico de Evolución"/>
    <s v="Cochrane comunal delitos género violencia hacia mujer mujeres víctimas intrafamiliar familiar denuncias variación trimestral"/>
    <s v="https://analytics.zoho.com/open-view/2395394000007126144?ZOHO_CRITERIA=%22Trasposicion_27.5%22.%22Cod_Comuna%22%3D11301"/>
    <x v="0"/>
    <s v="#1774B9682"/>
  </r>
  <r>
    <n v="942"/>
    <x v="0"/>
    <x v="0"/>
    <s v="Mujeres"/>
    <n v="16104"/>
    <x v="3"/>
    <x v="1"/>
    <x v="0"/>
    <x v="234"/>
    <x v="0"/>
    <x v="17"/>
    <s v="Periodo 2008-2020"/>
    <s v="Tasa"/>
    <s v="Centro de Estudios y Análisis del Delito (CEAD) de la Subsecretaría de Prevención del Delito"/>
    <s v="Tasa de Denuncias por Violación en El Carmen para el Periodo 2008-2020."/>
    <s v="Gráfico que muestra la Tasa de Denuncias por Violación por cada 100 mil habitantes en El Carmen según datos recolectados y calculados por al Subsecretaría de Prevención del Delito para el Periodo 2008-2020."/>
    <s v="Gráfico de Evolución"/>
    <s v="El Carmen comunal delitos género violación mujer mujeres víctimas denuncias evolución tasa 100 mil habitantes"/>
    <s v="https://analytics.zoho.com/open-view/2395394000006843824?ZOHO_CRITERIA=%22Localiza%20CL%22.%22Codcom%22%3D16104"/>
    <x v="0"/>
    <s v="#1774B1832"/>
  </r>
  <r>
    <n v="943"/>
    <x v="0"/>
    <x v="0"/>
    <s v="Mujeres"/>
    <n v="9111"/>
    <x v="6"/>
    <x v="1"/>
    <x v="0"/>
    <x v="84"/>
    <x v="0"/>
    <x v="18"/>
    <s v="Periodo 2008-2020"/>
    <s v="Tasa"/>
    <s v="Centro de Estudios y Análisis del Delito (CEAD) de la Subsecretaría de Prevención del Delito"/>
    <s v="Tasa de Casos Policiales por Violación en Nueva Imperial para el Periodo 2008-2020."/>
    <s v="Gráfico que muestra la Tasa de Casos Policiales por Violación por cada 100 mil habitantes en Nueva Imperial según datos recolectados y calculados por al Subsecretaría de Prevención del Delito para el Periodo 2008-2020."/>
    <s v="Gráfico de Evolución"/>
    <s v="Nueva Imperial comunal delitos género violación mujer mujeres víctimas casos policiales evolución tasa 100 mil habitantes"/>
    <s v="https://analytics.zoho.com/open-view/2395394000006843792?ZOHO_CRITERIA=%22Localiza%20CL%22.%22Codcom%22%3D9111"/>
    <x v="0"/>
    <s v="#1774B1517"/>
  </r>
  <r>
    <n v="944"/>
    <x v="0"/>
    <x v="0"/>
    <s v="Mujeres"/>
    <n v="13103"/>
    <x v="3"/>
    <x v="0"/>
    <x v="0"/>
    <x v="12"/>
    <x v="0"/>
    <x v="14"/>
    <s v="Periodo 2005-2021"/>
    <s v="Número de Denuncias"/>
    <s v="Centro de Estudios y Análisis del Delito (CEAD) de la Subsecretaría de Prevención del Delito"/>
    <s v="Frecuencia de Denuncias por Violencia Intrafamiliar en Cerro Navia para el Periodo 2005-2021."/>
    <s v="Gráfico que muestra la frecuencia de las Denuncias por Violencia Intrafamiliar en Cerro Navia según datos recopilados desde el Centro de Estudios y Análsis del Delito durante el Periodo 2005-2021."/>
    <s v="Gráfico de Evolución"/>
    <s v="Cerro Navia comunal delitos género violencia hacia mujer mujeres víctimas intrafamiliar familiar denuncias comuna"/>
    <s v="https://analytics.zoho.com/open-view/2395394000007123492?ZOHO_CRITERIA=%22Trasposicion_27.5%22.%22Cod_Comuna%22%3D13103"/>
    <x v="0"/>
    <s v="#1774B7984"/>
  </r>
  <r>
    <n v="945"/>
    <x v="0"/>
    <x v="0"/>
    <s v="Mujeres"/>
    <n v="14201"/>
    <x v="3"/>
    <x v="1"/>
    <x v="0"/>
    <x v="10"/>
    <x v="0"/>
    <x v="17"/>
    <s v="Periodo 2008-2020"/>
    <s v="Tasa"/>
    <s v="Centro de Estudios y Análisis del Delito (CEAD) de la Subsecretaría de Prevención del Delito"/>
    <s v="Tasa de Denuncias por Violación en La Unión para el Periodo 2008-2020."/>
    <s v="Gráfico que muestra la Tasa de Denuncias por Violación por cada 100 mil habitantes en La Unión según datos recolectados y calculados por al Subsecretaría de Prevención del Delito para el Periodo 2008-2020."/>
    <s v="Gráfico de Evolución"/>
    <s v="La Unión comunal delitos género violación mujer mujeres víctimas denuncias evolución tasa 100 mil habitantes"/>
    <s v="https://analytics.zoho.com/open-view/2395394000006843824?ZOHO_CRITERIA=%22Localiza%20CL%22.%22Codcom%22%3D14201"/>
    <x v="0"/>
    <s v="#1774B1984"/>
  </r>
  <r>
    <n v="946"/>
    <x v="0"/>
    <x v="0"/>
    <s v="Mujeres"/>
    <n v="13103"/>
    <x v="0"/>
    <x v="0"/>
    <x v="0"/>
    <x v="12"/>
    <x v="0"/>
    <x v="2"/>
    <s v="Periodo 2005-2021"/>
    <s v="Porcentaje "/>
    <s v="Centro de Estudios y Análisis del Delito (CEAD) de la Subsecretaría de Prevención del Delito"/>
    <s v="Variación Trimestral de Aprehensiones, Casos policiales, Denuncias y Detenciones (%) en Cerro Navia para el Periodo 2005-2021."/>
    <s v="Gráfico que muestra la variación trimestral de Aprehensiones, Casos Policiales, Denuncias y Detenciones (%) por Violencia Intrafamiliar en Cerro Navia según datos recopilados desde el Centro de Estudios y Análisis del Delito durante el Periodo 2005-2021."/>
    <s v="Gráfico de Evolución"/>
    <s v="Cerro Navia comunal delitos género violencia hacia mujer mujeres víctimas intrafamiliar familiar aprehensiones casos policiales denuncias detenciones variación trimestral"/>
    <s v="https://analytics.zoho.com/open-view/2395394000007126407?ZOHO_CRITERIA=%22Trasposicion_27.5%22.%22Cod_Comuna%22%3D13103"/>
    <x v="0"/>
    <s v="#1774B10381"/>
  </r>
  <r>
    <n v="947"/>
    <x v="0"/>
    <x v="0"/>
    <s v="Mujeres"/>
    <n v="13505"/>
    <x v="3"/>
    <x v="0"/>
    <x v="0"/>
    <x v="165"/>
    <x v="0"/>
    <x v="14"/>
    <s v="Periodo 2005-2021"/>
    <s v="Número de Denuncias"/>
    <s v="Centro de Estudios y Análisis del Delito (CEAD) de la Subsecretaría de Prevención del Delito"/>
    <s v="Frecuencia de Denuncias por Violencia Intrafamiliar en San Pedro para el Periodo 2005-2021."/>
    <s v="Gráfico que muestra la frecuencia de las Denuncias por Violencia Intrafamiliar en San Pedro según datos recopilados desde el Centro de Estudios y Análsis del Delito durante el Periodo 2005-2021."/>
    <s v="Gráfico de Evolución"/>
    <s v="San Pedro comunal delitos género violencia hacia mujer mujeres víctimas intrafamiliar familiar denuncias comuna"/>
    <s v="https://analytics.zoho.com/open-view/2395394000007123492?ZOHO_CRITERIA=%22Trasposicion_27.5%22.%22Cod_Comuna%22%3D13505"/>
    <x v="0"/>
    <s v="#1774B8028"/>
  </r>
  <r>
    <n v="948"/>
    <x v="0"/>
    <x v="0"/>
    <s v="Mujeres"/>
    <n v="13110"/>
    <x v="2"/>
    <x v="0"/>
    <x v="0"/>
    <x v="325"/>
    <x v="0"/>
    <x v="11"/>
    <s v="Periodo 2005-2021"/>
    <s v="Porcentaje"/>
    <s v="Centro de Estudios y Análisis del Delito (CEAD) de la Subsecretaría de Prevención del Delito"/>
    <s v="Variación Trimestral de Aprehensiones (%) por Violencia Intrafamiliar en La Florida para el Periodo 2005-2021."/>
    <s v="Gráfico que muestra la variación trimestral de Aprehensiones (%) por Violencia Intrafamiliar en La Florida  según datos recopilados desde el Centro de Estudios y Análisis del Delito durante el Periodo 2005-2021."/>
    <s v="Gráfico de Evolución"/>
    <s v="La Florida comunal delitos género violencia hacia mujer mujeres víctimas intrafamiliar familiar aprehensiones variación trimestral"/>
    <s v="https://analytics.zoho.com/open-view/2395394000007123879?ZOHO_CRITERIA=%22Trasposicion_27.5%22.%22Cod_Comuna%22%3D13110"/>
    <x v="0"/>
    <s v="#1774B9018"/>
  </r>
  <r>
    <n v="949"/>
    <x v="0"/>
    <x v="0"/>
    <s v="Mujeres"/>
    <n v="4"/>
    <x v="17"/>
    <x v="7"/>
    <x v="1"/>
    <x v="99"/>
    <x v="0"/>
    <x v="40"/>
    <s v="Periodo 2010-2016"/>
    <s v="Número de Atenciones"/>
    <s v="Departamento de Estadísticas e Información de la Salud (DEIS) - Ministerio de Salud"/>
    <s v="Atenciones médicas por Violencia de Género en la Región de Coquimbo por Servicio Nacional de Salud. Periodo 2010-2016"/>
    <s v="Gráfico que muestra las atenciones médicas por Violencia de Género por Servicio Nacional de Salud para la Región de Coquimbo según los datos recopilados del Departamento de Estadísticas e Información de la Salud. Chile Periodo 2010-2016."/>
    <s v="Gráfico de Evolución"/>
    <s v="salud urgencia violencia género vif atenciones médicas servicio nacional salud coquimbo"/>
    <s v="https://analytics.zoho.com/open-view/2395394000008621591?ZOHO_CRITERIA=%2227.10%22.%22Id_Regi%C3%B3n%22%20%3D%204"/>
    <x v="0"/>
    <s v="#1774B665"/>
  </r>
  <r>
    <n v="950"/>
    <x v="0"/>
    <x v="0"/>
    <s v="Mujeres"/>
    <n v="7304"/>
    <x v="0"/>
    <x v="1"/>
    <x v="0"/>
    <x v="39"/>
    <x v="0"/>
    <x v="2"/>
    <s v="Periodo 2008-2020"/>
    <s v="Porcentaje "/>
    <s v="Centro de Estudios y Análisis del Delito (CEAD) de la Subsecretaría de Prevención del Delito"/>
    <s v="Variación Trimestral de Aprehensiones, Casos policiales, Denuncias y Detenciones (%) por Violación en Molina para el Periodo 2008-2020"/>
    <s v="Gráfico que muestra la variación trimestral de Aprehensiones, Casos Policiales, Denuncias y Detenciones (%) por Violaciones en Molina según datos recopilados desde la Subsecretaria de Prevención del Delito durante el Periodo 2008-2020."/>
    <s v="Gráfico de Evolución"/>
    <s v="Molina comunal delitos género violación mujer mujeres víctimas aprehensiones casos policiales denuncias detenciones variación trimestral"/>
    <s v="https://analytics.zoho.com/open-view/2395394000008633146?ZOHO_CRITERIA=%22Trasposicion_27.6%22.%22Cod_comuna%22%3D7304"/>
    <x v="0"/>
    <s v="#1774B6060"/>
  </r>
  <r>
    <n v="951"/>
    <x v="0"/>
    <x v="0"/>
    <s v="Mujeres"/>
    <n v="10101"/>
    <x v="6"/>
    <x v="0"/>
    <x v="0"/>
    <x v="127"/>
    <x v="0"/>
    <x v="13"/>
    <s v="Periodo 2005-2021"/>
    <s v="Número de Casos Policiales"/>
    <s v="Centro de Estudios y Análisis del Delito (CEAD) de la Subsecretaría de Prevención del Delito"/>
    <s v="Frecuencia de Casos Policiales por Violencia Intrafamiliar en Puerto Montt para el Periodo 2005-2021."/>
    <s v="Gráfico que muestra la frecuencia de Casos Policiales por Violencia Intrafamiliar en Puerto Montt según datos recopilados desde el Centro de Estudios y Análsis del Delito durante el Periodo 2005-2021."/>
    <s v="Gráfico de Evolución"/>
    <s v="Puerto Montt comunal delitos género violencia hacia mujer mujeres víctimas intrafamiliar familiar casos policiales comuna"/>
    <s v="https://analytics.zoho.com/open-view/2395394000007123412?ZOHO_CRITERIA=%22Trasposicion_27.5%22.%22Cod_Comuna%22%3D10101"/>
    <x v="0"/>
    <s v="#1774B7589"/>
  </r>
  <r>
    <n v="952"/>
    <x v="0"/>
    <x v="0"/>
    <s v="Mujeres"/>
    <n v="12401"/>
    <x v="4"/>
    <x v="1"/>
    <x v="0"/>
    <x v="26"/>
    <x v="0"/>
    <x v="8"/>
    <s v="Periodo 2008-2020"/>
    <s v="Porcentaje "/>
    <s v="Centro de Estudios y Análisis del Delito (CEAD) de la Subsecretaría de Prevención del Delito"/>
    <s v="Variación Trimestral de Detenciones (%) por Violación en Natales para el Periodo 2008-2020"/>
    <s v="Gráfico que muestra la variación trimestral de Detenciones (%) por Violaciones en Natales según datos recopilados desde la Subsecretaria de Prevención del Delito durante el Periodo 2008-2020."/>
    <s v="Gráfico de Evolución"/>
    <s v="Natales comunal delitos género violación mujer mujeres víctimas detenciones variación trimestral"/>
    <s v="https://analytics.zoho.com/open-view/2395394000008633106?ZOHO_CRITERIA=%22Trasposicion_27.6%22.%22Cod_comuna%22%3D12401"/>
    <x v="0"/>
    <s v="#1774B5869"/>
  </r>
  <r>
    <n v="953"/>
    <x v="0"/>
    <x v="0"/>
    <s v="Mujeres"/>
    <n v="13111"/>
    <x v="6"/>
    <x v="1"/>
    <x v="0"/>
    <x v="272"/>
    <x v="0"/>
    <x v="18"/>
    <s v="Periodo 2008-2020"/>
    <s v="Tasa"/>
    <s v="Centro de Estudios y Análisis del Delito (CEAD) de la Subsecretaría de Prevención del Delito"/>
    <s v="Tasa de Casos Policiales por Violación en La Granja para el Periodo 2008-2020."/>
    <s v="Gráfico que muestra la Tasa de Casos Policiales por Violación por cada 100 mil habitantes en La Granja según datos recolectados y calculados por al Subsecretaría de Prevención del Delito para el Periodo 2008-2020."/>
    <s v="Gráfico de Evolución"/>
    <s v="La Granja comunal delitos género violación mujer mujeres víctimas casos policiales evolución tasa 100 mil habitantes"/>
    <s v="https://analytics.zoho.com/open-view/2395394000006843792?ZOHO_CRITERIA=%22Localiza%20CL%22.%22Codcom%22%3D13111"/>
    <x v="0"/>
    <s v="#1774B1595"/>
  </r>
  <r>
    <n v="954"/>
    <x v="0"/>
    <x v="0"/>
    <s v="Mujeres"/>
    <n v="10203"/>
    <x v="6"/>
    <x v="0"/>
    <x v="0"/>
    <x v="299"/>
    <x v="0"/>
    <x v="12"/>
    <s v="Periodo 2005-2021"/>
    <s v="Porcentaje"/>
    <s v="Centro de Estudios y Análisis del Delito (CEAD) de la Subsecretaría de Prevención del Delito"/>
    <s v="Variación Trimestral de Casos Policiales (%) por Violencia Intrafamiliar en Chonchi para el Periodo 2005-2021."/>
    <s v="Gráfico que muestra la variación trimestral de Casos Policiales (%) por Violencia Intrafamiliar en Chonchi según datos recopilados desde el Centro de Estudios y Análisis del Delito durante el Periodo 2005-2021."/>
    <s v="Gráfico de Evolución"/>
    <s v="Chonchi comunal delitos género violencia hacia mujer mujeres víctimas intrafamiliar familiar casos policiales variación trimestral"/>
    <s v="https://analytics.zoho.com/open-view/2395394000007123911?ZOHO_CRITERIA=%22Trasposicion_27.5%22.%22Cod_Comuna%22%3D10203"/>
    <x v="0"/>
    <s v="#1774B9315"/>
  </r>
  <r>
    <n v="955"/>
    <x v="0"/>
    <x v="0"/>
    <s v="Mujeres"/>
    <n v="2101"/>
    <x v="4"/>
    <x v="1"/>
    <x v="0"/>
    <x v="31"/>
    <x v="0"/>
    <x v="8"/>
    <s v="Periodo 2008-2020"/>
    <s v="Porcentaje "/>
    <s v="Centro de Estudios y Análisis del Delito (CEAD) de la Subsecretaría de Prevención del Delito"/>
    <s v="Variación Trimestral de Detenciones (%) por Violación en Antofagasta para el Periodo 2008-2020"/>
    <s v="Gráfico que muestra la variación trimestral de Detenciones (%) por Violaciones en Antofagasta según datos recopilados desde la Subsecretaria de Prevención del Delito durante el Periodo 2008-2020."/>
    <s v="Gráfico de Evolución"/>
    <s v="Antofagasta comunal delitos género violación mujer mujeres víctimas detenciones variación trimestral"/>
    <s v="https://analytics.zoho.com/open-view/2395394000008633106?ZOHO_CRITERIA=%22Trasposicion_27.6%22.%22Cod_comuna%22%3D2101"/>
    <x v="0"/>
    <s v="#1774B5641"/>
  </r>
  <r>
    <n v="956"/>
    <x v="0"/>
    <x v="0"/>
    <s v="Mujeres"/>
    <n v="13402"/>
    <x v="0"/>
    <x v="1"/>
    <x v="0"/>
    <x v="326"/>
    <x v="0"/>
    <x v="20"/>
    <s v="Periodo 2008-2020"/>
    <s v="Porcentaje "/>
    <s v="Centro de Estudios y Análisis del Delito (CEAD) de la Subsecretaría de Prevención del Delito"/>
    <s v="Variación anual de Tasa de Aprehensiones, Casos Policiales, Denuncias y Detenciones (%) por Violación en Buin para el Periodo 2008-2020"/>
    <s v="Gráfico que muestra la variación anual (%) de la Tasa por cada 100 mil habitantes de  Aprehensiones, Casos Policiales, Denuncias y Detenciones por Violaciones en Buin según datos recopilados desde la Subsecretaria de Prevención del Delito durante el Periodo 2008-2020."/>
    <s v="Gráfico de Evolución"/>
    <s v="Buin comunal delitos género violación mujer mujeres víctimas aprehensiones casos policiales denuncias detenciones variación tasa 100 mil habitantes"/>
    <s v="https://analytics.zoho.com/open-view/2395394000006850667?ZOHO_CRITERIA=%22Localiza%20CL%22.%22Codcom%22%3D13402"/>
    <x v="0"/>
    <s v="#1774B6682"/>
  </r>
  <r>
    <n v="957"/>
    <x v="0"/>
    <x v="0"/>
    <s v="Mujeres"/>
    <n v="10203"/>
    <x v="6"/>
    <x v="1"/>
    <x v="0"/>
    <x v="299"/>
    <x v="0"/>
    <x v="12"/>
    <s v="Periodo 2008-2020"/>
    <s v="Porcentaje "/>
    <s v="Centro de Estudios y Análisis del Delito (CEAD) de la Subsecretaría de Prevención del Delito"/>
    <s v="Variación Trimestral de Casos Policiales (%) por Violación en Chonchi para el Periodo 2008-2020"/>
    <s v="Gráfico que muestra la variación trimestral de Casos Policiales (%) por Violaciones en Chonchi según datos recopilados desde la Subsecretaria de Prevención del Delito durante el Periodo 2008-2020."/>
    <s v="Gráfico de Evolución"/>
    <s v="Chonchi comunal delitos género violación mujer mujeres víctimas casos policiales variación trimestral"/>
    <s v="https://analytics.zoho.com/open-view/2395394000008633026?ZOHO_CRITERIA=%22Trasposicion_27.6%22.%22Cod_comuna%22%3D10203"/>
    <x v="0"/>
    <s v="#1774B5202"/>
  </r>
  <r>
    <n v="958"/>
    <x v="0"/>
    <x v="0"/>
    <s v="Mujeres"/>
    <n v="3201"/>
    <x v="2"/>
    <x v="0"/>
    <x v="0"/>
    <x v="230"/>
    <x v="0"/>
    <x v="3"/>
    <s v="Periodo 2005-2021"/>
    <s v="Número de Aprehensiones"/>
    <s v="Centro de Estudios y Análisis del Delito (CEAD) de la Subsecretaría de Prevención del Delito"/>
    <s v="Frecuencia de Aprehensiones por Violencia Intrafamiliar en Chañaral para el Periodo 2005-2021"/>
    <s v="Gráfico que muestra la frecuencia de Aprehensiones por Violencia Intrafamiliar en Chañaral según datos recopilados desde el Centro de Estudios y Análsis del Delito durante el Periodo 2005-2021."/>
    <s v="Gráfico de Evolución"/>
    <s v="Chañaral comunal delitos género violencia hacia mujer mujeres víctimas intrafamiliar familiar aprehensiones comuna"/>
    <s v="https://analytics.zoho.com/open-view/2395394000007123378?ZOHO_CRITERIA=%22Trasposicion_27.5%22.%22Cod_Comuna%22%3D3201"/>
    <x v="0"/>
    <s v="#1774B7039"/>
  </r>
  <r>
    <n v="959"/>
    <x v="0"/>
    <x v="0"/>
    <s v="Mujeres"/>
    <n v="4201"/>
    <x v="0"/>
    <x v="0"/>
    <x v="0"/>
    <x v="22"/>
    <x v="0"/>
    <x v="2"/>
    <s v="Periodo 2005-2021"/>
    <s v="Porcentaje "/>
    <s v="Centro de Estudios y Análisis del Delito (CEAD) de la Subsecretaría de Prevención del Delito"/>
    <s v="Variación Trimestral de Aprehensiones, Casos policiales, Denuncias y Detenciones (%) en Illapel para el Periodo 2005-2021."/>
    <s v="Gráfico que muestra la variación trimestral de Aprehensiones, Casos Policiales, Denuncias y Detenciones (%) por Violencia Intrafamiliar en Illapel según datos recopilados desde el Centro de Estudios y Análisis del Delito durante el Periodo 2005-2021."/>
    <s v="Gráfico de Evolución"/>
    <s v="Illapel comunal delitos género violencia hacia mujer mujeres víctimas intrafamiliar familiar aprehensiones casos policiales denuncias detenciones variación trimestral"/>
    <s v="https://analytics.zoho.com/open-view/2395394000007126407?ZOHO_CRITERIA=%22Trasposicion_27.5%22.%22Cod_Comuna%22%3D4201"/>
    <x v="0"/>
    <s v="#1774B10135"/>
  </r>
  <r>
    <n v="960"/>
    <x v="0"/>
    <x v="0"/>
    <s v="Mujeres"/>
    <n v="6108"/>
    <x v="2"/>
    <x v="1"/>
    <x v="0"/>
    <x v="55"/>
    <x v="0"/>
    <x v="11"/>
    <s v="Periodo 2008-2020"/>
    <s v="Porcentaje"/>
    <s v="Centro de Estudios y Análisis del Delito (CEAD) de la Subsecretaría de Prevención del Delito"/>
    <s v="Variación Trimestral de Aprehensiones (%) por Violación en Machalí para el Periodo 2008-2020"/>
    <s v="Gráfico que muestra la variación trimestral de Aprehensiones (%) por Violaciones en Machalí según datos recopilados desde la Subsecretaria de Prevención del Delito durante el Periodo 2008-2020."/>
    <s v="Gráfico de Evolución"/>
    <s v="Machalí comunal delitos género violación mujer mujeres víctimas aprehensiones variación trimestral"/>
    <s v="https://analytics.zoho.com/open-view/2395394000008632943?ZOHO_CRITERIA=%22Trasposicion_27.6%22.%22Cod_comuna%22%3D6108"/>
    <x v="0"/>
    <s v="#1774B4741"/>
  </r>
  <r>
    <n v="961"/>
    <x v="0"/>
    <x v="0"/>
    <s v="Mujeres"/>
    <n v="9118"/>
    <x v="3"/>
    <x v="0"/>
    <x v="0"/>
    <x v="247"/>
    <x v="0"/>
    <x v="4"/>
    <s v="Periodo 2005-2021"/>
    <s v="Porcentaje"/>
    <s v="Centro de Estudios y Análisis del Delito (CEAD) de la Subsecretaría de Prevención del Delito"/>
    <s v="Variación Trimestral de Denuncias (%) por Violencia Intrafamiliar en Toltén para el Periodo 2005-2021."/>
    <s v="Gráfico que muestra la variación trimestral de Denuncias (%) por Violencia Intrafamiliar en Toltén según datos recopilados desde el Centro de Estudios y Análisis del Delito durante el Periodo 2005-2021."/>
    <s v="Gráfico de Evolución"/>
    <s v="Toltén comunal delitos género violencia hacia mujer mujeres víctimas intrafamiliar familiar denuncias variación trimestral"/>
    <s v="https://analytics.zoho.com/open-view/2395394000007126144?ZOHO_CRITERIA=%22Trasposicion_27.5%22.%22Cod_Comuna%22%3D9118"/>
    <x v="0"/>
    <s v="#1774B9632"/>
  </r>
  <r>
    <n v="962"/>
    <x v="0"/>
    <x v="0"/>
    <s v="Mujeres"/>
    <n v="14"/>
    <x v="1"/>
    <x v="3"/>
    <x v="1"/>
    <x v="226"/>
    <x v="0"/>
    <x v="9"/>
    <s v="Periodo 2013-2019"/>
    <s v="Número de Sentencias"/>
    <s v="Poder Judicial"/>
    <s v="Sentencias Dictadas por Delitos de Abuso Sexual por Juzgado de Garantía en la Región de Los Ríos durante el Periodo 2013-2019"/>
    <s v="El gráfico muestra la evolución anual de la frecuencia de Sentencias Dictadas por Delitos de Abuso Sexual por Juzgado de Garantía en la Región de Los Ríos durante el Periodo 2013-2019 de acuerdo a datos provenientes del Poder Judicial de Chile."/>
    <s v="Gráfico de Evolución"/>
    <s v="abuso sexual delitos género violencia mujer mujeres casos víctimas detenciones sentencias ríos juzgado garantía"/>
    <s v="https://analytics.zoho.com/open-view/2395394000007130420?ZOHO_CRITERIA=%22Localiza%20CL%22.%22Codreg%22%3D14"/>
    <x v="0"/>
    <s v="#1774B91"/>
  </r>
  <r>
    <n v="963"/>
    <x v="0"/>
    <x v="0"/>
    <s v="Mujeres"/>
    <n v="13102"/>
    <x v="0"/>
    <x v="1"/>
    <x v="0"/>
    <x v="327"/>
    <x v="0"/>
    <x v="20"/>
    <s v="Periodo 2008-2020"/>
    <s v="Porcentaje "/>
    <s v="Centro de Estudios y Análisis del Delito (CEAD) de la Subsecretaría de Prevención del Delito"/>
    <s v="Variación anual de Tasa de Aprehensiones, Casos Policiales, Denuncias y Detenciones (%) por Violación en Cerrillos para el Periodo 2008-2020"/>
    <s v="Gráfico que muestra la variación anual (%) de la Tasa por cada 100 mil habitantes de  Aprehensiones, Casos Policiales, Denuncias y Detenciones por Violaciones en Cerrillos según datos recopilados desde la Subsecretaria de Prevención del Delito durante el Periodo 2008-2020."/>
    <s v="Gráfico de Evolución"/>
    <s v="Cerrillos comunal delitos género violación mujer mujeres víctimas aprehensiones casos policiales denuncias detenciones variación tasa 100 mil habitantes"/>
    <s v="https://analytics.zoho.com/open-view/2395394000006850667?ZOHO_CRITERIA=%22Localiza%20CL%22.%22Codcom%22%3D13102"/>
    <x v="0"/>
    <s v="#1774B6644"/>
  </r>
  <r>
    <n v="964"/>
    <x v="0"/>
    <x v="0"/>
    <s v="Mujeres"/>
    <n v="13122"/>
    <x v="2"/>
    <x v="1"/>
    <x v="0"/>
    <x v="123"/>
    <x v="0"/>
    <x v="11"/>
    <s v="Periodo 2008-2020"/>
    <s v="Porcentaje"/>
    <s v="Centro de Estudios y Análisis del Delito (CEAD) de la Subsecretaría de Prevención del Delito"/>
    <s v="Variación Trimestral de Aprehensiones (%) por Violación en Peñalolén para el Periodo 2008-2020"/>
    <s v="Gráfico que muestra la variación trimestral de Aprehensiones (%) por Violaciones en Peñalolén según datos recopilados desde la Subsecretaria de Prevención del Delito durante el Periodo 2008-2020."/>
    <s v="Gráfico de Evolución"/>
    <s v="Peñalolén comunal delitos género violación mujer mujeres víctimas aprehensiones variación trimestral"/>
    <s v="https://analytics.zoho.com/open-view/2395394000008632943?ZOHO_CRITERIA=%22Trasposicion_27.6%22.%22Cod_comuna%22%3D13122"/>
    <x v="0"/>
    <s v="#1774B4923"/>
  </r>
  <r>
    <n v="965"/>
    <x v="0"/>
    <x v="0"/>
    <s v="Mujeres"/>
    <n v="6304"/>
    <x v="2"/>
    <x v="0"/>
    <x v="0"/>
    <x v="296"/>
    <x v="0"/>
    <x v="11"/>
    <s v="Periodo 2005-2021"/>
    <s v="Porcentaje"/>
    <s v="Centro de Estudios y Análisis del Delito (CEAD) de la Subsecretaría de Prevención del Delito"/>
    <s v="Variación Trimestral de Aprehensiones (%) por Violencia Intrafamiliar en Lolol para el Periodo 2005-2021."/>
    <s v="Gráfico que muestra la variación trimestral de Aprehensiones (%) por Violencia Intrafamiliar en Lolol  según datos recopilados desde el Centro de Estudios y Análisis del Delito durante el Periodo 2005-2021."/>
    <s v="Gráfico de Evolución"/>
    <s v="Lolol comunal delitos género violencia hacia mujer mujeres víctimas intrafamiliar familiar aprehensiones variación trimestral"/>
    <s v="https://analytics.zoho.com/open-view/2395394000007123879?ZOHO_CRITERIA=%22Trasposicion_27.5%22.%22Cod_Comuna%22%3D6304"/>
    <x v="0"/>
    <s v="#1774B8840"/>
  </r>
  <r>
    <n v="966"/>
    <x v="0"/>
    <x v="0"/>
    <s v="Mujeres"/>
    <n v="4106"/>
    <x v="6"/>
    <x v="0"/>
    <x v="0"/>
    <x v="91"/>
    <x v="0"/>
    <x v="13"/>
    <s v="Periodo 2005-2021"/>
    <s v="Número de Casos Policiales"/>
    <s v="Centro de Estudios y Análisis del Delito (CEAD) de la Subsecretaría de Prevención del Delito"/>
    <s v="Frecuencia de Casos Policiales por Violencia Intrafamiliar en Vicuña para el Periodo 2005-2021."/>
    <s v="Gráfico que muestra la frecuencia de Casos Policiales por Violencia Intrafamiliar en Vicuña según datos recopilados desde el Centro de Estudios y Análsis del Delito durante el Periodo 2005-2021."/>
    <s v="Gráfico de Evolución"/>
    <s v="Vicuña comunal delitos género violencia hacia mujer mujeres víctimas intrafamiliar familiar casos policiales comuna"/>
    <s v="https://analytics.zoho.com/open-view/2395394000007123412?ZOHO_CRITERIA=%22Trasposicion_27.5%22.%22Cod_Comuna%22%3D4106"/>
    <x v="0"/>
    <s v="#1774B7392"/>
  </r>
  <r>
    <n v="967"/>
    <x v="0"/>
    <x v="0"/>
    <s v="Mujeres"/>
    <n v="1"/>
    <x v="11"/>
    <x v="5"/>
    <x v="1"/>
    <x v="78"/>
    <x v="0"/>
    <x v="52"/>
    <s v="Periodo 2013-2019"/>
    <s v="Número de Sentencias"/>
    <s v="Poder Judicial"/>
    <s v="Sentencias Dictadas por Delitos Vinculados a la Mujer por Delito en la Región de Tarapacá durante el Periodo 2013-2019"/>
    <s v="El gráfico muestra la evolución anual de la frecuencia de Sentencias Dictadas por Delitos Vinculados a la Mujer por Delito en la Región de Tarapacá durante el Periodo 2013-2019 de acuerdo a datos provenientes del Poder Judicial de Chile."/>
    <s v="Gráfico de Evolución"/>
    <s v="sociedad delincuencia delitos frecuencia sentencias secuestro homicio tortura aborto lesiones mujer violencia tarapacá"/>
    <s v="https://analytics.zoho.com/open-view/2395394000007158003?ZOHO_CRITERIA=%22Localiza%20CL%22.%22Codreg%22%3D1"/>
    <x v="0"/>
    <s v="#1774B399"/>
  </r>
  <r>
    <n v="968"/>
    <x v="0"/>
    <x v="0"/>
    <s v="Mujeres"/>
    <n v="8102"/>
    <x v="4"/>
    <x v="0"/>
    <x v="0"/>
    <x v="191"/>
    <x v="0"/>
    <x v="8"/>
    <s v="Periodo 2005-2021"/>
    <s v="Porcentaje"/>
    <s v="Centro de Estudios y Análisis del Delito (CEAD) de la Subsecretaría de Prevención del Delito"/>
    <s v="Variación Trimestral de Detenciones (%) por Violencia Intrafamiliar en Coronel para el Periodo 2005-2021."/>
    <s v="Gráfico que muestra la variación trimestral de Detenciones (%) por Violencia Intrafamiliar en Coronel según datos recopilados desde el Centro de Estudios y Análisis del Delito durante el Periodo 2005-2021."/>
    <s v="Gráfico de Evolución"/>
    <s v="Coronel comunal delitos género violencia hacia mujer mujeres víctimas intrafamiliar familiar detenciones variación trimestral"/>
    <s v="https://analytics.zoho.com/open-view/2395394000007126218?ZOHO_CRITERIA=%22Trasposicion_27.5%22.%22Cod_Comuna%22%3D8102"/>
    <x v="0"/>
    <s v="#1774B9905"/>
  </r>
  <r>
    <n v="969"/>
    <x v="0"/>
    <x v="0"/>
    <s v="Mujeres"/>
    <n v="11401"/>
    <x v="4"/>
    <x v="1"/>
    <x v="0"/>
    <x v="220"/>
    <x v="0"/>
    <x v="6"/>
    <s v="Periodo 2008-2020"/>
    <s v="Tasa"/>
    <s v="Centro de Estudios y Análisis del Delito (CEAD) de la Subsecretaría de Prevención del Delito"/>
    <s v="Tasa de Detenciones por Violación en Chile Chico para el Periodo 2008-2020."/>
    <s v="Gráfico que muestra la Tasa de Detenciones por Violación por cada 100 mil habitantes en Chile Chico según datos recolectados y calculados por al Subsecretaría de Prevención del Delito para el Periodo 2008-2020."/>
    <s v="Gráfico de Evolución"/>
    <s v="Chile Chico comunal delitos género violación mujer mujeres víctimas detenciones evolución tasa 100 mil habitantes"/>
    <s v="https://analytics.zoho.com/open-view/2395394000006843853?ZOHO_CRITERIA=%22Localiza%20CL%22.%22Codcom%22%3D11401"/>
    <x v="0"/>
    <s v="#1774B2239"/>
  </r>
  <r>
    <n v="970"/>
    <x v="0"/>
    <x v="0"/>
    <s v="Mujeres"/>
    <n v="9205"/>
    <x v="4"/>
    <x v="1"/>
    <x v="0"/>
    <x v="321"/>
    <x v="0"/>
    <x v="5"/>
    <s v="Periodo 2008-2020"/>
    <s v="Número de Detenciones"/>
    <s v="Centro de Estudios y Análisis del Delito (CEAD) de la Subsecretaría de Prevención del Delito"/>
    <s v="Frecuencia de Frecuencia Detenciones por Violación en Lonquimay para el Periodo 2008-2020"/>
    <s v="Gráfico que muestra la frecuencia de Detenciones por Violación en Lonquimay según datos recopilados desde el Subsecretaria de Prevención del Delito durante el Periodo 2008-2020."/>
    <s v="Gráfico de Evolución"/>
    <s v="Lonquimay comunal delitos género violación mujer mujeres víctimas detenciones"/>
    <s v="https://analytics.zoho.com/open-view/2395394000006792637?ZOHO_CRITERIA=%22Localiza%20CL%22.%22Codcom%22%3D9205"/>
    <x v="0"/>
    <s v="#1774B4214"/>
  </r>
  <r>
    <n v="971"/>
    <x v="0"/>
    <x v="0"/>
    <s v="Mujeres"/>
    <n v="12101"/>
    <x v="4"/>
    <x v="1"/>
    <x v="0"/>
    <x v="138"/>
    <x v="0"/>
    <x v="5"/>
    <s v="Periodo 2008-2020"/>
    <s v="Número de Detenciones"/>
    <s v="Centro de Estudios y Análisis del Delito (CEAD) de la Subsecretaría de Prevención del Delito"/>
    <s v="Frecuencia de Frecuencia Detenciones por Violación en Punta Arenas para el Periodo 2008-2020"/>
    <s v="Gráfico que muestra la frecuencia de Detenciones por Violación en Punta Arenas según datos recopilados desde el Subsecretaria de Prevención del Delito durante el Periodo 2008-2020."/>
    <s v="Gráfico de Evolución"/>
    <s v="Punta Arenas comunal delitos género violación mujer mujeres víctimas detenciones"/>
    <s v="https://analytics.zoho.com/open-view/2395394000006792637?ZOHO_CRITERIA=%22Localiza%20CL%22.%22Codcom%22%3D12101"/>
    <x v="0"/>
    <s v="#1774B4255"/>
  </r>
  <r>
    <n v="972"/>
    <x v="0"/>
    <x v="0"/>
    <s v="Mujeres"/>
    <n v="13113"/>
    <x v="0"/>
    <x v="0"/>
    <x v="0"/>
    <x v="224"/>
    <x v="0"/>
    <x v="0"/>
    <s v="Periodo 2005-2021"/>
    <s v="Porcentaje"/>
    <s v="Centro de Estudios y Análisis del Delito (CEAD) de la Subsecretaría de Prevención del Delito"/>
    <s v="Proporción de Aprehensiones, Casos Policiales, Denuncias y Detenciones por Violencia Intrafamiliar en La Reina para el Periodo 2005-2021."/>
    <s v="Gráfico que muestra la proporción y cantidad de Aprehensiones, Casos policiales, Denuncias y Detenciones por Violencia Intrafamiliar en La Reina según datos recopilados desde el Centro de Estudios y Análisis del Delito durante el Periodo 2005-2021."/>
    <s v="Gráfico"/>
    <s v="La Reina comunal delitos género violencia hacia mujer mujeres víctimas intrafamiliar familiar aprehensiones denuncias casos policiales detenciones comuna"/>
    <s v="https://analytics.zoho.com/open-view/2395394000007123726?ZOHO_CRITERIA=%22Trasposicion_27.5%22.%22Cod_Comuna%22%3D13113"/>
    <x v="0"/>
    <s v="#1774B8680"/>
  </r>
  <r>
    <n v="973"/>
    <x v="0"/>
    <x v="0"/>
    <s v="Mujeres"/>
    <n v="10"/>
    <x v="3"/>
    <x v="1"/>
    <x v="1"/>
    <x v="24"/>
    <x v="0"/>
    <x v="14"/>
    <s v="Año 2020"/>
    <s v="Número de Denuncias"/>
    <s v="Centro de Estudios y Análisis del Delito (CEAD) de la Subsecretaría de Prevención del Delito"/>
    <s v="Mapa de Denuncias por Violación en la Región de Los Lagos por comuna para el año 2020."/>
    <s v="Mapa que muestra las Denuncias por Violación en la Región de Los Lagos según datos recopilados desde la Subsecretaria de Prevención del Delito durante el año 2020."/>
    <s v="Mapa"/>
    <s v="Región de Los Lagos regional delitos género violación mujer mujeres víctimas denuncias mapa comuna"/>
    <s v="https://analytics.zoho.com/open-view/2395394000008850514?ZOHO_CRITERIA=%22Trasposicion_27.6%22.%22Frecuencia%22%20%3E%200%20AND%20%22Localiza%20CL%22.%22Codreg%22%20%3D10"/>
    <x v="0"/>
    <s v="#1774B2982"/>
  </r>
  <r>
    <n v="974"/>
    <x v="0"/>
    <x v="0"/>
    <s v="Mujeres"/>
    <n v="16207"/>
    <x v="6"/>
    <x v="0"/>
    <x v="0"/>
    <x v="47"/>
    <x v="0"/>
    <x v="12"/>
    <s v="Periodo 2005-2021"/>
    <s v="Porcentaje"/>
    <s v="Centro de Estudios y Análisis del Delito (CEAD) de la Subsecretaría de Prevención del Delito"/>
    <s v="Variación Trimestral de Casos Policiales (%) por Violencia Intrafamiliar en Treguaco para el Periodo 2005-2021."/>
    <s v="Gráfico que muestra la variación trimestral de Casos Policiales (%) por Violencia Intrafamiliar en Treguaco según datos recopilados desde el Centro de Estudios y Análisis del Delito durante el Periodo 2005-2021."/>
    <s v="Gráfico de Evolución"/>
    <s v="Treguaco comunal delitos género violencia hacia mujer mujeres víctimas intrafamiliar familiar casos policiales variación trimestral"/>
    <s v="https://analytics.zoho.com/open-view/2395394000007123911?ZOHO_CRITERIA=%22Trasposicion_27.5%22.%22Cod_Comuna%22%3D16207"/>
    <x v="0"/>
    <s v="#1774B9270"/>
  </r>
  <r>
    <n v="975"/>
    <x v="0"/>
    <x v="0"/>
    <s v="Mujeres"/>
    <n v="16302"/>
    <x v="3"/>
    <x v="1"/>
    <x v="0"/>
    <x v="306"/>
    <x v="0"/>
    <x v="14"/>
    <s v="Periodo 2008-2020"/>
    <s v="Número de Denuncias"/>
    <s v="Centro de Estudios y Análisis del Delito (CEAD) de la Subsecretaría de Prevención del Delito"/>
    <s v="Frecuencia de Frecuencia Denuncias por Violación en Coihueco para el Periodo 2008-2020"/>
    <s v="Gráfico que muestra la frecuencia de Denuncias por Violación en Coihueco según datos recopilados desde el Subsecretaria de Prevención del Delito durante el Periodo 2008-2020."/>
    <s v="Gráfico de Evolución"/>
    <s v="Coihueco comunal delitos género violación mujer mujeres víctimas denuncias"/>
    <s v="https://analytics.zoho.com/open-view/2395394000006792596?ZOHO_CRITERIA=%22Localiza%20CL%22.%22Codcom%22%3D16302"/>
    <x v="0"/>
    <s v="#1774B3845"/>
  </r>
  <r>
    <n v="976"/>
    <x v="0"/>
    <x v="0"/>
    <s v="Mujeres"/>
    <n v="9113"/>
    <x v="6"/>
    <x v="0"/>
    <x v="0"/>
    <x v="288"/>
    <x v="0"/>
    <x v="12"/>
    <s v="Periodo 2005-2021"/>
    <s v="Porcentaje"/>
    <s v="Centro de Estudios y Análisis del Delito (CEAD) de la Subsecretaría de Prevención del Delito"/>
    <s v="Variación Trimestral de Casos Policiales (%) por Violencia Intrafamiliar en Perquenco para el Periodo 2005-2021."/>
    <s v="Gráfico que muestra la variación trimestral de Casos Policiales (%) por Violencia Intrafamiliar en Perquenco según datos recopilados desde el Centro de Estudios y Análisis del Delito durante el Periodo 2005-2021."/>
    <s v="Gráfico de Evolución"/>
    <s v="Perquenco comunal delitos género violencia hacia mujer mujeres víctimas intrafamiliar familiar casos policiales variación trimestral"/>
    <s v="https://analytics.zoho.com/open-view/2395394000007123911?ZOHO_CRITERIA=%22Trasposicion_27.5%22.%22Cod_Comuna%22%3D9113"/>
    <x v="0"/>
    <s v="#1774B9284"/>
  </r>
  <r>
    <n v="977"/>
    <x v="0"/>
    <x v="0"/>
    <s v="Mujeres"/>
    <n v="5804"/>
    <x v="0"/>
    <x v="0"/>
    <x v="0"/>
    <x v="328"/>
    <x v="0"/>
    <x v="0"/>
    <s v="Periodo 2005-2021"/>
    <s v="Porcentaje"/>
    <s v="Centro de Estudios y Análisis del Delito (CEAD) de la Subsecretaría de Prevención del Delito"/>
    <s v="Proporción de Aprehensiones, Casos Policiales, Denuncias y Detenciones por Violencia Intrafamiliar en Villa Alemana para el Periodo 2005-2021."/>
    <s v="Gráfico que muestra la proporción y cantidad de Aprehensiones, Casos policiales, Denuncias y Detenciones por Violencia Intrafamiliar en Villa Alemana según datos recopilados desde el Centro de Estudios y Análisis del Delito durante el Periodo 2005-2021."/>
    <s v="Gráfico"/>
    <s v="Villa Alemana comunal delitos género violencia hacia mujer mujeres víctimas intrafamiliar familiar aprehensiones denuncias casos policiales detenciones comuna"/>
    <s v="https://analytics.zoho.com/open-view/2395394000007123726?ZOHO_CRITERIA=%22Trasposicion_27.5%22.%22Cod_Comuna%22%3D5804"/>
    <x v="0"/>
    <s v="#1774B8469"/>
  </r>
  <r>
    <n v="978"/>
    <x v="0"/>
    <x v="0"/>
    <s v="Mujeres"/>
    <n v="4303"/>
    <x v="4"/>
    <x v="0"/>
    <x v="0"/>
    <x v="329"/>
    <x v="0"/>
    <x v="5"/>
    <s v="Periodo 2005-2021"/>
    <s v="Número de Detenciones"/>
    <s v="Centro de Estudios y Análisis del Delito (CEAD) de la Subsecretaría de Prevención del Delito"/>
    <s v="Frecuencia de Detenciones por Violencia Intrafamiliar en Monte Patria para el Periodo 2005-2021."/>
    <s v="Gráfico que muestra la frecuencia de las Detenciones por Violencia Intrafamiliar en Monte Patria según datos recopilados desde el Centro de Estudios y Análsis del Delito durante el Periodo 2005-2021."/>
    <s v="Gráfico de Evolución"/>
    <s v="Monte Patria comunal delitos género violencia hacia mujer mujeres víctimas intrafamiliar familiar detenciones comuna"/>
    <s v="https://analytics.zoho.com/open-view/2395394000007123572?ZOHO_CRITERIA=%22Trasposicion_27.5%22.%22Cod_Comuna%22%3D4303"/>
    <x v="0"/>
    <s v="#1774B8087"/>
  </r>
  <r>
    <n v="979"/>
    <x v="0"/>
    <x v="0"/>
    <s v="Mujeres"/>
    <n v="10106"/>
    <x v="4"/>
    <x v="0"/>
    <x v="0"/>
    <x v="9"/>
    <x v="0"/>
    <x v="8"/>
    <s v="Periodo 2005-2021"/>
    <s v="Porcentaje"/>
    <s v="Centro de Estudios y Análisis del Delito (CEAD) de la Subsecretaría de Prevención del Delito"/>
    <s v="Variación Trimestral de Detenciones (%) por Violencia Intrafamiliar en Los Muermos para el Periodo 2005-2021."/>
    <s v="Gráfico que muestra la variación trimestral de Detenciones (%) por Violencia Intrafamiliar en Los Muermos según datos recopilados desde el Centro de Estudios y Análisis del Delito durante el Periodo 2005-2021."/>
    <s v="Gráfico de Evolución"/>
    <s v="Los Muermos comunal delitos género violencia hacia mujer mujeres víctimas intrafamiliar familiar detenciones variación trimestral"/>
    <s v="https://analytics.zoho.com/open-view/2395394000007126218?ZOHO_CRITERIA=%22Trasposicion_27.5%22.%22Cod_Comuna%22%3D10106"/>
    <x v="0"/>
    <s v="#1774B9995"/>
  </r>
  <r>
    <n v="980"/>
    <x v="0"/>
    <x v="0"/>
    <s v="Mujeres"/>
    <n v="16205"/>
    <x v="3"/>
    <x v="1"/>
    <x v="0"/>
    <x v="330"/>
    <x v="0"/>
    <x v="4"/>
    <s v="Periodo 2008-2020"/>
    <s v="Porcentaje "/>
    <s v="Centro de Estudios y Análisis del Delito (CEAD) de la Subsecretaría de Prevención del Delito"/>
    <s v="Variación Trimestral de Denuncias (%) por Violación en Portezuelo para el Periodo 2008-2020"/>
    <s v="Gráfico que muestra la variación trimestral de Denuncias (%) por Violaciones en Portezuelo según datos recopilados desde la Subsecretaria de Prevención del Delito durante el Periodo 2008-2020."/>
    <s v="Gráfico de Evolución"/>
    <s v="Portezuelo comunal delitos género violación mujer mujeres víctimas denuncias variación trimestral"/>
    <s v="https://analytics.zoho.com/open-view/2395394000008633066?ZOHO_CRITERIA=%22Trasposicion_27.6%22.%22Cod_comuna%22%3D16205"/>
    <x v="0"/>
    <s v="#1774B5485"/>
  </r>
  <r>
    <n v="981"/>
    <x v="0"/>
    <x v="0"/>
    <s v="Mujeres"/>
    <n v="8112"/>
    <x v="3"/>
    <x v="0"/>
    <x v="0"/>
    <x v="331"/>
    <x v="0"/>
    <x v="14"/>
    <s v="Periodo 2005-2021"/>
    <s v="Número de Denuncias"/>
    <s v="Centro de Estudios y Análisis del Delito (CEAD) de la Subsecretaría de Prevención del Delito"/>
    <s v="Frecuencia de Denuncias por Violencia Intrafamiliar en Hualpén para el Periodo 2005-2021."/>
    <s v="Gráfico que muestra la frecuencia de las Denuncias por Violencia Intrafamiliar en Hualpén según datos recopilados desde el Centro de Estudios y Análsis del Delito durante el Periodo 2005-2021."/>
    <s v="Gráfico de Evolución"/>
    <s v="Hualpén comunal delitos género violencia hacia mujer mujeres víctimas intrafamiliar familiar denuncias comuna"/>
    <s v="https://analytics.zoho.com/open-view/2395394000007123492?ZOHO_CRITERIA=%22Trasposicion_27.5%22.%22Cod_Comuna%22%3D8112"/>
    <x v="0"/>
    <s v="#1774B7858"/>
  </r>
  <r>
    <n v="982"/>
    <x v="0"/>
    <x v="0"/>
    <s v="Mujeres"/>
    <n v="3302"/>
    <x v="3"/>
    <x v="0"/>
    <x v="0"/>
    <x v="38"/>
    <x v="0"/>
    <x v="14"/>
    <s v="Periodo 2005-2021"/>
    <s v="Número de Denuncias"/>
    <s v="Centro de Estudios y Análisis del Delito (CEAD) de la Subsecretaría de Prevención del Delito"/>
    <s v="Frecuencia de Denuncias por Violencia Intrafamiliar en Alto del Carmen para el Periodo 2005-2021."/>
    <s v="Gráfico que muestra la frecuencia de las Denuncias por Violencia Intrafamiliar en Alto del Carmen según datos recopilados desde el Centro de Estudios y Análsis del Delito durante el Periodo 2005-2021."/>
    <s v="Gráfico de Evolución"/>
    <s v="Alto del Carmen comunal delitos género violencia hacia mujer mujeres víctimas intrafamiliar familiar denuncias comuna"/>
    <s v="https://analytics.zoho.com/open-view/2395394000007123492?ZOHO_CRITERIA=%22Trasposicion_27.5%22.%22Cod_Comuna%22%3D3302"/>
    <x v="0"/>
    <s v="#1774B7728"/>
  </r>
  <r>
    <n v="983"/>
    <x v="0"/>
    <x v="0"/>
    <s v="Mujeres"/>
    <n v="3302"/>
    <x v="4"/>
    <x v="0"/>
    <x v="0"/>
    <x v="38"/>
    <x v="0"/>
    <x v="8"/>
    <s v="Periodo 2005-2021"/>
    <s v="Porcentaje"/>
    <s v="Centro de Estudios y Análisis del Delito (CEAD) de la Subsecretaría de Prevención del Delito"/>
    <s v="Variación Trimestral de Detenciones (%) por Violencia Intrafamiliar en Alto del Carmen para el Periodo 2005-2021."/>
    <s v="Gráfico que muestra la variación trimestral de Detenciones (%) por Violencia Intrafamiliar en Alto del Carmen según datos recopilados desde el Centro de Estudios y Análisis del Delito durante el Periodo 2005-2021."/>
    <s v="Gráfico de Evolución"/>
    <s v="Alto del Carmen comunal delitos género violencia hacia mujer mujeres víctimas intrafamiliar familiar detenciones variación trimestral"/>
    <s v="https://analytics.zoho.com/open-view/2395394000007126218?ZOHO_CRITERIA=%22Trasposicion_27.5%22.%22Cod_Comuna%22%3D3302"/>
    <x v="0"/>
    <s v="#1774B9785"/>
  </r>
  <r>
    <n v="984"/>
    <x v="0"/>
    <x v="0"/>
    <s v="Mujeres"/>
    <n v="9113"/>
    <x v="0"/>
    <x v="0"/>
    <x v="0"/>
    <x v="288"/>
    <x v="0"/>
    <x v="2"/>
    <s v="Periodo 2005-2021"/>
    <s v="Porcentaje "/>
    <s v="Centro de Estudios y Análisis del Delito (CEAD) de la Subsecretaría de Prevención del Delito"/>
    <s v="Variación Trimestral de Aprehensiones, Casos policiales, Denuncias y Detenciones (%) en Perquenco para el Periodo 2005-2021."/>
    <s v="Gráfico que muestra la variación trimestral de Aprehensiones, Casos Policiales, Denuncias y Detenciones (%) por Violencia Intrafamiliar en Perquenco según datos recopilados desde el Centro de Estudios y Análisis del Delito durante el Periodo 2005-2021."/>
    <s v="Gráfico de Evolución"/>
    <s v="Perquenco comunal delitos género violencia hacia mujer mujeres víctimas intrafamiliar familiar aprehensiones casos policiales denuncias detenciones variación trimestral"/>
    <s v="https://analytics.zoho.com/open-view/2395394000007126407?ZOHO_CRITERIA=%22Trasposicion_27.5%22.%22Cod_Comuna%22%3D9113"/>
    <x v="0"/>
    <s v="#1774B10311"/>
  </r>
  <r>
    <n v="985"/>
    <x v="0"/>
    <x v="0"/>
    <s v="Mujeres"/>
    <n v="6108"/>
    <x v="3"/>
    <x v="1"/>
    <x v="0"/>
    <x v="55"/>
    <x v="0"/>
    <x v="17"/>
    <s v="Periodo 2008-2020"/>
    <s v="Tasa"/>
    <s v="Centro de Estudios y Análisis del Delito (CEAD) de la Subsecretaría de Prevención del Delito"/>
    <s v="Tasa de Denuncias por Violación en Machalí para el Periodo 2008-2020."/>
    <s v="Gráfico que muestra la Tasa de Denuncias por Violación por cada 100 mil habitantes en Machalí según datos recolectados y calculados por al Subsecretaría de Prevención del Delito para el Periodo 2008-2020."/>
    <s v="Gráfico de Evolución"/>
    <s v="Machalí comunal delitos género violación mujer mujeres víctimas denuncias evolución tasa 100 mil habitantes"/>
    <s v="https://analytics.zoho.com/open-view/2395394000006843824?ZOHO_CRITERIA=%22Localiza%20CL%22.%22Codcom%22%3D6108"/>
    <x v="0"/>
    <s v="#1774B1737"/>
  </r>
  <r>
    <n v="986"/>
    <x v="0"/>
    <x v="0"/>
    <s v="Mujeres"/>
    <n v="10106"/>
    <x v="2"/>
    <x v="1"/>
    <x v="0"/>
    <x v="9"/>
    <x v="0"/>
    <x v="11"/>
    <s v="Periodo 2008-2020"/>
    <s v="Porcentaje"/>
    <s v="Centro de Estudios y Análisis del Delito (CEAD) de la Subsecretaría de Prevención del Delito"/>
    <s v="Variación Trimestral de Aprehensiones (%) por Violación en Los Muermos para el Periodo 2008-2020"/>
    <s v="Gráfico que muestra la variación trimestral de Aprehensiones (%) por Violaciones en Los Muermos según datos recopilados desde la Subsecretaria de Prevención del Delito durante el Periodo 2008-2020."/>
    <s v="Gráfico de Evolución"/>
    <s v="Los Muermos comunal delitos género violación mujer mujeres víctimas aprehensiones variación trimestral"/>
    <s v="https://analytics.zoho.com/open-view/2395394000008632943?ZOHO_CRITERIA=%22Trasposicion_27.6%22.%22Cod_comuna%22%3D10106"/>
    <x v="0"/>
    <s v="#1774B4873"/>
  </r>
  <r>
    <n v="987"/>
    <x v="0"/>
    <x v="0"/>
    <s v="Mujeres"/>
    <n v="14106"/>
    <x v="6"/>
    <x v="0"/>
    <x v="0"/>
    <x v="183"/>
    <x v="0"/>
    <x v="12"/>
    <s v="Periodo 2005-2021"/>
    <s v="Porcentaje"/>
    <s v="Centro de Estudios y Análisis del Delito (CEAD) de la Subsecretaría de Prevención del Delito"/>
    <s v="Variación Trimestral de Casos Policiales (%) por Violencia Intrafamiliar en Mariquina para el Periodo 2005-2021."/>
    <s v="Gráfico que muestra la variación trimestral de Casos Policiales (%) por Violencia Intrafamiliar en Mariquina según datos recopilados desde el Centro de Estudios y Análisis del Delito durante el Periodo 2005-2021."/>
    <s v="Gráfico de Evolución"/>
    <s v="Mariquina comunal delitos género violencia hacia mujer mujeres víctimas intrafamiliar familiar casos policiales variación trimestral"/>
    <s v="https://analytics.zoho.com/open-view/2395394000007123911?ZOHO_CRITERIA=%22Trasposicion_27.5%22.%22Cod_Comuna%22%3D14106"/>
    <x v="0"/>
    <s v="#1774B9409"/>
  </r>
  <r>
    <n v="988"/>
    <x v="0"/>
    <x v="0"/>
    <s v="Mujeres"/>
    <n v="9117"/>
    <x v="3"/>
    <x v="1"/>
    <x v="0"/>
    <x v="66"/>
    <x v="0"/>
    <x v="14"/>
    <s v="Periodo 2008-2020"/>
    <s v="Número de Denuncias"/>
    <s v="Centro de Estudios y Análisis del Delito (CEAD) de la Subsecretaría de Prevención del Delito"/>
    <s v="Frecuencia de Frecuencia Denuncias por Violación en Teodoro Schmidt para el Periodo 2008-2020"/>
    <s v="Gráfico que muestra la frecuencia de Denuncias por Violación en Teodoro Schmidt según datos recopilados desde el Subsecretaria de Prevención del Delito durante el Periodo 2008-2020."/>
    <s v="Gráfico de Evolución"/>
    <s v="Teodoro Schmidt comunal delitos género violación mujer mujeres víctimas denuncias"/>
    <s v="https://analytics.zoho.com/open-view/2395394000006792596?ZOHO_CRITERIA=%22Localiza%20CL%22.%22Codcom%22%3D9117"/>
    <x v="0"/>
    <s v="#1774B3878"/>
  </r>
  <r>
    <n v="989"/>
    <x v="0"/>
    <x v="0"/>
    <s v="Mujeres"/>
    <n v="12103"/>
    <x v="0"/>
    <x v="1"/>
    <x v="0"/>
    <x v="25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Río Verde para el Periodo 2008-2020"/>
    <s v="Gráfico que muestra la frecuencia de Aprehensiones, Casos Policiales, Denuncias y  Detenciones por Violación en Río Verde según datos recopilados desde el Subsecretaria de Prevención del Delito durante el Periodo 2008-2020."/>
    <s v="Gráfico de Evolución"/>
    <s v="Río Verde comunal delitos género violación mujer mujeres víctimas aprehensiones casos policiales denuncias detenciones"/>
    <s v="https://analytics.zoho.com/open-view/2395394000006792678?ZOHO_CRITERIA=%22Localiza%20CL%22.%22Codcom%22%3D12103"/>
    <x v="0"/>
    <s v="#1774B4595"/>
  </r>
  <r>
    <n v="990"/>
    <x v="0"/>
    <x v="0"/>
    <s v="Mujeres"/>
    <n v="13402"/>
    <x v="0"/>
    <x v="0"/>
    <x v="0"/>
    <x v="326"/>
    <x v="0"/>
    <x v="2"/>
    <s v="Periodo 2005-2021"/>
    <s v="Porcentaje "/>
    <s v="Centro de Estudios y Análisis del Delito (CEAD) de la Subsecretaría de Prevención del Delito"/>
    <s v="Variación Trimestral de Aprehensiones, Casos policiales, Denuncias y Detenciones (%) en Buin para el Periodo 2005-2021."/>
    <s v="Gráfico que muestra la variación trimestral de Aprehensiones, Casos Policiales, Denuncias y Detenciones (%) por Violencia Intrafamiliar en Buin según datos recopilados desde el Centro de Estudios y Análisis del Delito durante el Periodo 2005-2021."/>
    <s v="Gráfico de Evolución"/>
    <s v="Buin comunal delitos género violencia hacia mujer mujeres víctimas intrafamiliar familiar aprehensiones casos policiales denuncias detenciones variación trimestral"/>
    <s v="https://analytics.zoho.com/open-view/2395394000007126407?ZOHO_CRITERIA=%22Trasposicion_27.5%22.%22Cod_Comuna%22%3D13402"/>
    <x v="0"/>
    <s v="#1774B10418"/>
  </r>
  <r>
    <n v="991"/>
    <x v="0"/>
    <x v="0"/>
    <s v="Mujeres"/>
    <n v="8309"/>
    <x v="0"/>
    <x v="1"/>
    <x v="0"/>
    <x v="34"/>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Quilleco para el Periodo 2008-2020"/>
    <s v="Gráfico que muestra la frecuencia de Aprehensiones, Casos Policiales, Denuncias y  Detenciones por Violación en Quilleco según datos recopilados desde el Subsecretaria de Prevención del Delito durante el Periodo 2008-2020."/>
    <s v="Gráfico de Evolución"/>
    <s v="Quilleco comunal delitos género violación mujer mujeres víctimas aprehensiones casos policiales denuncias detenciones"/>
    <s v="https://analytics.zoho.com/open-view/2395394000006792678?ZOHO_CRITERIA=%22Localiza%20CL%22.%22Codcom%22%3D8309"/>
    <x v="0"/>
    <s v="#1774B4494"/>
  </r>
  <r>
    <n v="992"/>
    <x v="0"/>
    <x v="0"/>
    <s v="Mujeres"/>
    <n v="13203"/>
    <x v="2"/>
    <x v="0"/>
    <x v="0"/>
    <x v="253"/>
    <x v="0"/>
    <x v="3"/>
    <s v="Periodo 2005-2021"/>
    <s v="Número de Aprehensiones"/>
    <s v="Centro de Estudios y Análisis del Delito (CEAD) de la Subsecretaría de Prevención del Delito"/>
    <s v="Frecuencia de Aprehensiones por Violencia Intrafamiliar en San José de Maipo para el Periodo 2005-2021"/>
    <s v="Gráfico que muestra la frecuencia de Aprehensiones por Violencia Intrafamiliar en San José de Maipo según datos recopilados desde el Centro de Estudios y Análsis del Delito durante el Periodo 2005-2021."/>
    <s v="Gráfico de Evolución"/>
    <s v="San José de Maipo comunal delitos género violencia hacia mujer mujeres víctimas intrafamiliar familiar aprehensiones comuna"/>
    <s v="https://analytics.zoho.com/open-view/2395394000007123378?ZOHO_CRITERIA=%22Trasposicion_27.5%22.%22Cod_Comuna%22%3D13203"/>
    <x v="0"/>
    <s v="#1774B7328"/>
  </r>
  <r>
    <n v="993"/>
    <x v="0"/>
    <x v="0"/>
    <s v="Mujeres"/>
    <n v="8307"/>
    <x v="4"/>
    <x v="1"/>
    <x v="0"/>
    <x v="332"/>
    <x v="0"/>
    <x v="5"/>
    <s v="Periodo 2008-2020"/>
    <s v="Número de Detenciones"/>
    <s v="Centro de Estudios y Análisis del Delito (CEAD) de la Subsecretaría de Prevención del Delito"/>
    <s v="Frecuencia de Frecuencia Detenciones por Violación en Negrete para el Periodo 2008-2020"/>
    <s v="Gráfico que muestra la frecuencia de Detenciones por Violación en Negrete según datos recopilados desde el Subsecretaria de Prevención del Delito durante el Periodo 2008-2020."/>
    <s v="Gráfico de Evolución"/>
    <s v="Negrete comunal delitos género violación mujer mujeres víctimas detenciones"/>
    <s v="https://analytics.zoho.com/open-view/2395394000006792637?ZOHO_CRITERIA=%22Localiza%20CL%22.%22Codcom%22%3D8307"/>
    <x v="0"/>
    <s v="#1774B4161"/>
  </r>
  <r>
    <n v="994"/>
    <x v="0"/>
    <x v="0"/>
    <s v="Mujeres"/>
    <n v="13118"/>
    <x v="4"/>
    <x v="1"/>
    <x v="0"/>
    <x v="116"/>
    <x v="0"/>
    <x v="5"/>
    <s v="Periodo 2008-2020"/>
    <s v="Número de Detenciones"/>
    <s v="Centro de Estudios y Análisis del Delito (CEAD) de la Subsecretaría de Prevención del Delito"/>
    <s v="Frecuencia de Frecuencia Detenciones por Violación en Macul para el Periodo 2008-2020"/>
    <s v="Gráfico que muestra la frecuencia de Detenciones por Violación en Macul según datos recopilados desde el Subsecretaria de Prevención del Delito durante el Periodo 2008-2020."/>
    <s v="Gráfico de Evolución"/>
    <s v="Macul comunal delitos género violación mujer mujeres víctimas detenciones"/>
    <s v="https://analytics.zoho.com/open-view/2395394000006792637?ZOHO_CRITERIA=%22Localiza%20CL%22.%22Codcom%22%3D13118"/>
    <x v="0"/>
    <s v="#1774B4276"/>
  </r>
  <r>
    <n v="995"/>
    <x v="0"/>
    <x v="0"/>
    <s v="Mujeres"/>
    <n v="5404"/>
    <x v="0"/>
    <x v="1"/>
    <x v="0"/>
    <x v="31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etorca para el Periodo 2008-2020"/>
    <s v="Gráfico que muestra la frecuencia de Aprehensiones, Casos Policiales, Denuncias y  Detenciones por Violación en Petorca según datos recopilados desde el Subsecretaria de Prevención del Delito durante el Periodo 2008-2020."/>
    <s v="Gráfico de Evolución"/>
    <s v="Petorca comunal delitos género violación mujer mujeres víctimas aprehensiones casos policiales denuncias detenciones"/>
    <s v="https://analytics.zoho.com/open-view/2395394000006792678?ZOHO_CRITERIA=%22Localiza%20CL%22.%22Codcom%22%3D5404"/>
    <x v="0"/>
    <s v="#1774B4381"/>
  </r>
  <r>
    <n v="996"/>
    <x v="0"/>
    <x v="0"/>
    <s v="Mujeres"/>
    <n v="8312"/>
    <x v="0"/>
    <x v="0"/>
    <x v="0"/>
    <x v="52"/>
    <x v="0"/>
    <x v="0"/>
    <s v="Periodo 2005-2021"/>
    <s v="Porcentaje"/>
    <s v="Centro de Estudios y Análisis del Delito (CEAD) de la Subsecretaría de Prevención del Delito"/>
    <s v="Proporción de Aprehensiones, Casos Policiales, Denuncias y Detenciones por Violencia Intrafamiliar en Tucapel para el Periodo 2005-2021."/>
    <s v="Gráfico que muestra la proporción y cantidad de Aprehensiones, Casos policiales, Denuncias y Detenciones por Violencia Intrafamiliar en Tucapel según datos recopilados desde el Centro de Estudios y Análisis del Delito durante el Periodo 2005-2021."/>
    <s v="Gráfico"/>
    <s v="Tucapel comunal delitos género violencia hacia mujer mujeres víctimas intrafamiliar familiar aprehensiones denuncias casos policiales detenciones comuna"/>
    <s v="https://analytics.zoho.com/open-view/2395394000007123726?ZOHO_CRITERIA=%22Trasposicion_27.5%22.%22Cod_Comuna%22%3D8312"/>
    <x v="0"/>
    <s v="#1774B8563"/>
  </r>
  <r>
    <n v="997"/>
    <x v="0"/>
    <x v="0"/>
    <s v="Mujeres"/>
    <n v="4102"/>
    <x v="6"/>
    <x v="1"/>
    <x v="0"/>
    <x v="122"/>
    <x v="0"/>
    <x v="12"/>
    <s v="Periodo 2008-2020"/>
    <s v="Porcentaje "/>
    <s v="Centro de Estudios y Análisis del Delito (CEAD) de la Subsecretaría de Prevención del Delito"/>
    <s v="Variación Trimestral de Casos Policiales (%) por Violación en Coquimbo para el Periodo 2008-2020"/>
    <s v="Gráfico que muestra la variación trimestral de Casos Policiales (%) por Violaciones en Coquimbo según datos recopilados desde la Subsecretaria de Prevención del Delito durante el Periodo 2008-2020."/>
    <s v="Gráfico de Evolución"/>
    <s v="Coquimbo comunal delitos género violación mujer mujeres víctimas casos policiales variación trimestral"/>
    <s v="https://analytics.zoho.com/open-view/2395394000008633026?ZOHO_CRITERIA=%22Trasposicion_27.6%22.%22Cod_comuna%22%3D4102"/>
    <x v="0"/>
    <s v="#1774B4990"/>
  </r>
  <r>
    <n v="998"/>
    <x v="0"/>
    <x v="0"/>
    <s v="Mujeres"/>
    <n v="9210"/>
    <x v="0"/>
    <x v="0"/>
    <x v="0"/>
    <x v="259"/>
    <x v="0"/>
    <x v="0"/>
    <s v="Periodo 2005-2021"/>
    <s v="Porcentaje"/>
    <s v="Centro de Estudios y Análisis del Delito (CEAD) de la Subsecretaría de Prevención del Delito"/>
    <s v="Proporción de Aprehensiones, Casos Policiales, Denuncias y Detenciones por Violencia Intrafamiliar en Traiguén para el Periodo 2005-2021."/>
    <s v="Gráfico que muestra la proporción y cantidad de Aprehensiones, Casos policiales, Denuncias y Detenciones por Violencia Intrafamiliar en Traiguén según datos recopilados desde el Centro de Estudios y Análisis del Delito durante el Periodo 2005-2021."/>
    <s v="Gráfico"/>
    <s v="Traiguén comunal delitos género violencia hacia mujer mujeres víctimas intrafamiliar familiar aprehensiones denuncias casos policiales detenciones comuna"/>
    <s v="https://analytics.zoho.com/open-view/2395394000007123726?ZOHO_CRITERIA=%22Trasposicion_27.5%22.%22Cod_Comuna%22%3D9210"/>
    <x v="0"/>
    <s v="#1774B8617"/>
  </r>
  <r>
    <n v="999"/>
    <x v="0"/>
    <x v="0"/>
    <s v="Mujeres"/>
    <n v="6110"/>
    <x v="2"/>
    <x v="0"/>
    <x v="0"/>
    <x v="278"/>
    <x v="0"/>
    <x v="3"/>
    <s v="Periodo 2005-2021"/>
    <s v="Número de Aprehensiones"/>
    <s v="Centro de Estudios y Análisis del Delito (CEAD) de la Subsecretaría de Prevención del Delito"/>
    <s v="Frecuencia de Aprehensiones por Violencia Intrafamiliar en Mostazal para el Periodo 2005-2021"/>
    <s v="Gráfico que muestra la frecuencia de Aprehensiones por Violencia Intrafamiliar en Mostazal según datos recopilados desde el Centro de Estudios y Análsis del Delito durante el Periodo 2005-2021."/>
    <s v="Gráfico de Evolución"/>
    <s v="Mostazal comunal delitos género violencia hacia mujer mujeres víctimas intrafamiliar familiar aprehensiones comuna"/>
    <s v="https://analytics.zoho.com/open-view/2395394000007123378?ZOHO_CRITERIA=%22Trasposicion_27.5%22.%22Cod_Comuna%22%3D6110"/>
    <x v="0"/>
    <s v="#1774B7107"/>
  </r>
  <r>
    <n v="1000"/>
    <x v="0"/>
    <x v="0"/>
    <s v="Mujeres"/>
    <n v="13605"/>
    <x v="3"/>
    <x v="1"/>
    <x v="0"/>
    <x v="43"/>
    <x v="0"/>
    <x v="17"/>
    <s v="Periodo 2008-2020"/>
    <s v="Tasa"/>
    <s v="Centro de Estudios y Análisis del Delito (CEAD) de la Subsecretaría de Prevención del Delito"/>
    <s v="Tasa de Denuncias por Violación en Peñaflor para el Periodo 2008-2020."/>
    <s v="Gráfico que muestra la Tasa de Denuncias por Violación por cada 100 mil habitantes en Peñaflor según datos recolectados y calculados por al Subsecretaría de Prevención del Delito para el Periodo 2008-2020."/>
    <s v="Gráfico de Evolución"/>
    <s v="Peñaflor comunal delitos género violación mujer mujeres víctimas denuncias evolución tasa 100 mil habitantes"/>
    <s v="https://analytics.zoho.com/open-view/2395394000006843824?ZOHO_CRITERIA=%22Localiza%20CL%22.%22Codcom%22%3D13605"/>
    <x v="0"/>
    <s v="#1774B1975"/>
  </r>
  <r>
    <n v="1001"/>
    <x v="0"/>
    <x v="0"/>
    <s v="Mujeres"/>
    <n v="2102"/>
    <x v="2"/>
    <x v="1"/>
    <x v="0"/>
    <x v="245"/>
    <x v="0"/>
    <x v="11"/>
    <s v="Periodo 2008-2020"/>
    <s v="Porcentaje"/>
    <s v="Centro de Estudios y Análisis del Delito (CEAD) de la Subsecretaría de Prevención del Delito"/>
    <s v="Variación Trimestral de Aprehensiones (%) por Violación en Mejillones para el Periodo 2008-2020"/>
    <s v="Gráfico que muestra la variación trimestral de Aprehensiones (%) por Violaciones en Mejillones según datos recopilados desde la Subsecretaria de Prevención del Delito durante el Periodo 2008-2020."/>
    <s v="Gráfico de Evolución"/>
    <s v="Mejillones comunal delitos género violación mujer mujeres víctimas aprehensiones variación trimestral"/>
    <s v="https://analytics.zoho.com/open-view/2395394000008632943?ZOHO_CRITERIA=%22Trasposicion_27.6%22.%22Cod_comuna%22%3D2102"/>
    <x v="0"/>
    <s v="#1774B4675"/>
  </r>
  <r>
    <n v="1002"/>
    <x v="0"/>
    <x v="0"/>
    <s v="Mujeres"/>
    <n v="13402"/>
    <x v="4"/>
    <x v="0"/>
    <x v="0"/>
    <x v="326"/>
    <x v="0"/>
    <x v="5"/>
    <s v="Periodo 2005-2021"/>
    <s v="Número de Detenciones"/>
    <s v="Centro de Estudios y Análisis del Delito (CEAD) de la Subsecretaría de Prevención del Delito"/>
    <s v="Frecuencia de Detenciones por Violencia Intrafamiliar en Buin para el Periodo 2005-2021."/>
    <s v="Gráfico que muestra la frecuencia de las Detenciones por Violencia Intrafamiliar en Buin según datos recopilados desde el Centro de Estudios y Análsis del Delito durante el Periodo 2005-2021."/>
    <s v="Gráfico de Evolución"/>
    <s v="Buin comunal delitos género violencia hacia mujer mujeres víctimas intrafamiliar familiar detenciones comuna"/>
    <s v="https://analytics.zoho.com/open-view/2395394000007123572?ZOHO_CRITERIA=%22Trasposicion_27.5%22.%22Cod_Comuna%22%3D13402"/>
    <x v="0"/>
    <s v="#1774B8363"/>
  </r>
  <r>
    <n v="1003"/>
    <x v="0"/>
    <x v="0"/>
    <s v="Mujeres"/>
    <n v="10"/>
    <x v="5"/>
    <x v="4"/>
    <x v="1"/>
    <x v="24"/>
    <x v="0"/>
    <x v="50"/>
    <s v="Periodo 2020-2021"/>
    <s v="Número de Femicidios"/>
    <s v="Ministerio de la Mujer y Equidad de Género"/>
    <s v="Número de Femicidios informados por el Ministerio de la Mujer y Equidad de Género por comuna en la Región de Los Lagos durante el Periodo 2020-2021."/>
    <s v="Gráfico que muestra el comparativo de los Femicidios por comuna en la Región de Los Lagos basado en los datos publicados por el Ministerio de la Mujer y Equidad de Género de Chile para el Periodo 2020-2021."/>
    <s v="Gráfico"/>
    <s v="Región de Los Lagos regional comuna femicidios delitos género violencia mujer mujeres casos víctimas minmeg ministerio 2020 2021"/>
    <s v="https://analytics.zoho.com/open-view/2395394000006636567?ZOHO_CRITERIA=%22Femicidios%22.%22Codreg%22%3D10"/>
    <x v="0"/>
    <s v="#1774B6756"/>
  </r>
  <r>
    <n v="1004"/>
    <x v="0"/>
    <x v="0"/>
    <s v="Mujeres"/>
    <n v="5101"/>
    <x v="0"/>
    <x v="1"/>
    <x v="0"/>
    <x v="188"/>
    <x v="0"/>
    <x v="20"/>
    <s v="Periodo 2008-2020"/>
    <s v="Porcentaje "/>
    <s v="Centro de Estudios y Análisis del Delito (CEAD) de la Subsecretaría de Prevención del Delito"/>
    <s v="Variación anual de Tasa de Aprehensiones, Casos Policiales, Denuncias y Detenciones (%) por Violación en Valparaíso para el Periodo 2008-2020"/>
    <s v="Gráfico que muestra la variación anual (%) de la Tasa por cada 100 mil habitantes de  Aprehensiones, Casos Policiales, Denuncias y Detenciones por Violaciones en Valparaíso según datos recopilados desde la Subsecretaria de Prevención del Delito durante el Periodo 2008-2020."/>
    <s v="Gráfico de Evolución"/>
    <s v="Valparaíso comunal delitos género violación mujer mujeres víctimas aprehensiones casos policiales denuncias detenciones variación tasa 100 mil habitantes"/>
    <s v="https://analytics.zoho.com/open-view/2395394000006850667?ZOHO_CRITERIA=%22Localiza%20CL%22.%22Codcom%22%3D5101"/>
    <x v="0"/>
    <s v="#1774B6407"/>
  </r>
  <r>
    <n v="1005"/>
    <x v="0"/>
    <x v="0"/>
    <s v="Mujeres"/>
    <n v="6"/>
    <x v="6"/>
    <x v="0"/>
    <x v="1"/>
    <x v="178"/>
    <x v="0"/>
    <x v="57"/>
    <s v="Periodo 2020-2021"/>
    <s v="Número de Casos Policiales"/>
    <s v="Centro de Estudios y Análisis del Delito (CEAD) de la Subsecretaría de Prevención del Delito"/>
    <s v="Mapa de Casos Policiales por Violencia Intrafamiliar en la Región de O'Higgins  por comuna acumulado 2020-2021."/>
    <s v="Mapa que muestra los Casos Policiales por Violencia Intrafamiliar en la Región de O'Higgins según datos recopilados desde el Centro de Estudios y Análsis del Delito durante acumulados en el periodo 2020-2021."/>
    <s v="Mapa de calor"/>
    <s v="Región de O'Higgins comunal delitos género violencia hacia mujer mujeres víctimas intrafamiliar familiar casos policiales mapa"/>
    <s v="https://analytics.zoho.com/open-view/2395394000007135723?ZOHO_CRITERIA=%22Trasposicion_27.5%22.%22Cod_Regi%C3%B3n%22%3D6"/>
    <x v="0"/>
    <s v="#1774B10468"/>
  </r>
  <r>
    <n v="1006"/>
    <x v="0"/>
    <x v="0"/>
    <s v="Mujeres"/>
    <n v="59"/>
    <x v="1"/>
    <x v="3"/>
    <x v="0"/>
    <x v="273"/>
    <x v="0"/>
    <x v="77"/>
    <s v="Periodo 2013-2019"/>
    <s v="Número de Sentencias"/>
    <s v="Poder Judicial"/>
    <s v="Sentencias Dictadas por Delitos de Abuso Sexual en el  Juzgado de Garantía de Coihaique para el Periodo 2013-2019"/>
    <s v="El gráfico muestra la evolución anual de la frecuencia de Sentencias Dictadas por Delitos de Abuso Sexual en el  Juzgado de Garantía de Coihaique para el Periodo 2013-2019 de acuerdo a datos provenientes del Poder Judicial de Chile."/>
    <s v="Gráfico de Evolución"/>
    <s v="abuso sexual delitos género violencia mujer mujeres casos víctimas detenciones sentencias juzgado garantía Coihaique"/>
    <s v="https://analytics.zoho.com/open-view/2395394000007166659?ZOHO_CRITERIA=%22Trasposicion_27.15%22.%22Id_Juzgado_Garant%C3%ADa%22%3D59"/>
    <x v="0"/>
    <s v="#1774B168"/>
  </r>
  <r>
    <n v="1007"/>
    <x v="0"/>
    <x v="0"/>
    <s v="Mujeres"/>
    <n v="13601"/>
    <x v="5"/>
    <x v="2"/>
    <x v="0"/>
    <x v="289"/>
    <x v="1"/>
    <x v="59"/>
    <s v="Años 2012, 2017 y 2020"/>
    <s v="Porcentaje"/>
    <s v="Centro de Estudios y Análisis del Delito (CEAD) e Instituto Nacional de Estadísticas (INE)"/>
    <s v="Proporción de Casos de Violencia Económica por rango etario de la víctima en Talagante para los años 2012, 2017 y 2020."/>
    <s v="Gráfico que muestra la Proporción de Casos de Violencia Económica por rango etario en Talagante para los años 2012, 2017 y 2020 según datos de las encuestas ENVIF-VCM realizadas por el Instituto Nacional de Estadísticas (INE) y el Centro de Estudios y Análisis del Delito (CEAD)."/>
    <s v="Gráfico"/>
    <s v="Talagante comunal violencia económica intrafamiliar vif mujeres mujer encuesta envif cead ine edad rango etario"/>
    <s v="https://analytics.zoho.com/open-view/2395394000007264280?ZOHO_CRITERIA=%22Trasposicion_27.9%22.%22C%C3%B3digo%20Comuna%22%3D13601"/>
    <x v="0"/>
    <s v="#1774B10956"/>
  </r>
  <r>
    <n v="1008"/>
    <x v="0"/>
    <x v="0"/>
    <s v="Mujeres"/>
    <n v="13121"/>
    <x v="4"/>
    <x v="0"/>
    <x v="0"/>
    <x v="82"/>
    <x v="0"/>
    <x v="5"/>
    <s v="Periodo 2005-2021"/>
    <s v="Número de Detenciones"/>
    <s v="Centro de Estudios y Análisis del Delito (CEAD) de la Subsecretaría de Prevención del Delito"/>
    <s v="Frecuencia de Detenciones por Violencia Intrafamiliar en Pedro Aguirre Cerda para el Periodo 2005-2021."/>
    <s v="Gráfico que muestra la frecuencia de las Detenciones por Violencia Intrafamiliar en Pedro Aguirre Cerda según datos recopilados desde el Centro de Estudios y Análsis del Delito durante el Periodo 2005-2021."/>
    <s v="Gráfico de Evolución"/>
    <s v="Pedro Aguirre Cerda comunal delitos género violencia hacia mujer mujeres víctimas intrafamiliar familiar detenciones comuna"/>
    <s v="https://analytics.zoho.com/open-view/2395394000007123572?ZOHO_CRITERIA=%22Trasposicion_27.5%22.%22Cod_Comuna%22%3D13121"/>
    <x v="0"/>
    <s v="#1774B8344"/>
  </r>
  <r>
    <n v="1009"/>
    <x v="0"/>
    <x v="0"/>
    <s v="Mujeres"/>
    <n v="8303"/>
    <x v="0"/>
    <x v="1"/>
    <x v="0"/>
    <x v="28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abrero para el Periodo 2008-2020"/>
    <s v="Gráfico que muestra la frecuencia de Aprehensiones, Casos Policiales, Denuncias y  Detenciones por Violación en Cabrero según datos recopilados desde el Subsecretaria de Prevención del Delito durante el Periodo 2008-2020."/>
    <s v="Gráfico de Evolución"/>
    <s v="Cabrero comunal delitos género violación mujer mujeres víctimas aprehensiones casos policiales denuncias detenciones"/>
    <s v="https://analytics.zoho.com/open-view/2395394000006792678?ZOHO_CRITERIA=%22Localiza%20CL%22.%22Codcom%22%3D8303"/>
    <x v="0"/>
    <s v="#1774B4488"/>
  </r>
  <r>
    <n v="1010"/>
    <x v="0"/>
    <x v="0"/>
    <s v="Mujeres"/>
    <n v="60"/>
    <x v="1"/>
    <x v="3"/>
    <x v="0"/>
    <x v="138"/>
    <x v="0"/>
    <x v="78"/>
    <s v="Periodo 2013-2019"/>
    <s v="Número de Sentencias"/>
    <s v="Poder Judicial"/>
    <s v="Sentencias Dictadas por Delitos de Abuso Sexual por Delito en el  Juzgado de Garantía de Punta Arenas para el Periodo 2013-2019"/>
    <s v="Gráfico que muestra la evolución anual de la frecuencia de Sentencias Dictadas por Delitos de Abuso Sexual por Delito en el  Juzgado de Garantía de Punta Arenas para el Periodo 2013-2019 de acuerdo a datos provenientes del Poder Judicial de Chile."/>
    <s v="Gráfico de Evolución"/>
    <s v="abuso sexual delitos género violencia mujer mujeres casos víctimas detenciones sentencias juzgado garantía punta arenas"/>
    <s v="https://analytics.zoho.com/open-view/2395394000007166623?ZOHO_CRITERIA=%22Trasposicion_27.15%22.%22Id_Juzgado_Garant%C3%ADa%22%3D60"/>
    <x v="0"/>
    <s v="#1774B251"/>
  </r>
  <r>
    <n v="1011"/>
    <x v="0"/>
    <x v="0"/>
    <s v="Mujeres"/>
    <n v="10204"/>
    <x v="6"/>
    <x v="0"/>
    <x v="0"/>
    <x v="32"/>
    <x v="0"/>
    <x v="12"/>
    <s v="Periodo 2005-2021"/>
    <s v="Porcentaje"/>
    <s v="Centro de Estudios y Análisis del Delito (CEAD) de la Subsecretaría de Prevención del Delito"/>
    <s v="Variación Trimestral de Casos Policiales (%) por Violencia Intrafamiliar en Curaco de Vélez para el Periodo 2005-2021."/>
    <s v="Gráfico que muestra la variación trimestral de Casos Policiales (%) por Violencia Intrafamiliar en Curaco de Vélez según datos recopilados desde el Centro de Estudios y Análisis del Delito durante el Periodo 2005-2021."/>
    <s v="Gráfico de Evolución"/>
    <s v="Curaco de Vélez comunal delitos género violencia hacia mujer mujeres víctimas intrafamiliar familiar casos policiales variación trimestral"/>
    <s v="https://analytics.zoho.com/open-view/2395394000007123911?ZOHO_CRITERIA=%22Trasposicion_27.5%22.%22Cod_Comuna%22%3D10204"/>
    <x v="0"/>
    <s v="#1774B9316"/>
  </r>
  <r>
    <n v="1012"/>
    <x v="0"/>
    <x v="0"/>
    <s v="Mujeres"/>
    <n v="6105"/>
    <x v="0"/>
    <x v="1"/>
    <x v="0"/>
    <x v="186"/>
    <x v="0"/>
    <x v="20"/>
    <s v="Periodo 2008-2020"/>
    <s v="Porcentaje "/>
    <s v="Centro de Estudios y Análisis del Delito (CEAD) de la Subsecretaría de Prevención del Delito"/>
    <s v="Variación anual de Tasa de Aprehensiones, Casos Policiales, Denuncias y Detenciones (%) por Violación en Doñihue para el Periodo 2008-2020"/>
    <s v="Gráfico que muestra la variación anual (%) de la Tasa por cada 100 mil habitantes de  Aprehensiones, Casos Policiales, Denuncias y Detenciones por Violaciones en Doñihue según datos recopilados desde la Subsecretaria de Prevención del Delito durante el Periodo 2008-2020."/>
    <s v="Gráfico de Evolución"/>
    <s v="Doñihue comunal delitos género violación mujer mujeres víctimas aprehensiones casos policiales denuncias detenciones variación tasa 100 mil habitantes"/>
    <s v="https://analytics.zoho.com/open-view/2395394000006850667?ZOHO_CRITERIA=%22Localiza%20CL%22.%22Codcom%22%3D6105"/>
    <x v="0"/>
    <s v="#1774B6449"/>
  </r>
  <r>
    <n v="1013"/>
    <x v="0"/>
    <x v="0"/>
    <s v="Mujeres"/>
    <n v="8204"/>
    <x v="2"/>
    <x v="0"/>
    <x v="0"/>
    <x v="300"/>
    <x v="0"/>
    <x v="11"/>
    <s v="Periodo 2005-2021"/>
    <s v="Porcentaje"/>
    <s v="Centro de Estudios y Análisis del Delito (CEAD) de la Subsecretaría de Prevención del Delito"/>
    <s v="Variación Trimestral de Aprehensiones (%) por Violencia Intrafamiliar en Contulmo para el Periodo 2005-2021."/>
    <s v="Gráfico que muestra la variación trimestral de Aprehensiones (%) por Violencia Intrafamiliar en Contulmo  según datos recopilados desde el Centro de Estudios y Análisis del Delito durante el Periodo 2005-2021."/>
    <s v="Gráfico de Evolución"/>
    <s v="Contulmo comunal delitos género violencia hacia mujer mujeres víctimas intrafamiliar familiar aprehensiones variación trimestral"/>
    <s v="https://analytics.zoho.com/open-view/2395394000007123879?ZOHO_CRITERIA=%22Trasposicion_27.5%22.%22Cod_Comuna%22%3D8204"/>
    <x v="0"/>
    <s v="#1774B8892"/>
  </r>
  <r>
    <n v="1014"/>
    <x v="0"/>
    <x v="0"/>
    <s v="Mujeres"/>
    <n v="7109"/>
    <x v="0"/>
    <x v="1"/>
    <x v="0"/>
    <x v="83"/>
    <x v="0"/>
    <x v="20"/>
    <s v="Periodo 2008-2020"/>
    <s v="Porcentaje "/>
    <s v="Centro de Estudios y Análisis del Delito (CEAD) de la Subsecretaría de Prevención del Delito"/>
    <s v="Variación anual de Tasa de Aprehensiones, Casos Policiales, Denuncias y Detenciones (%) por Violación en San Clemente para el Periodo 2008-2020"/>
    <s v="Gráfico que muestra la variación anual (%) de la Tasa por cada 100 mil habitantes de  Aprehensiones, Casos Policiales, Denuncias y Detenciones por Violaciones en San Clemente según datos recopilados desde la Subsecretaria de Prevención del Delito durante el Periodo 2008-2020."/>
    <s v="Gráfico de Evolución"/>
    <s v="San Clemente comunal delitos género violación mujer mujeres víctimas aprehensiones casos policiales denuncias detenciones variación tasa 100 mil habitantes"/>
    <s v="https://analytics.zoho.com/open-view/2395394000006850667?ZOHO_CRITERIA=%22Localiza%20CL%22.%22Codcom%22%3D7109"/>
    <x v="0"/>
    <s v="#1774B6486"/>
  </r>
  <r>
    <n v="1015"/>
    <x v="0"/>
    <x v="0"/>
    <s v="Mujeres"/>
    <n v="14101"/>
    <x v="0"/>
    <x v="1"/>
    <x v="0"/>
    <x v="6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Valdivia para el Periodo 2008-2020"/>
    <s v="Gráfico que muestra la frecuencia de Aprehensiones, Casos Policiales, Denuncias y  Detenciones por Violación en Valdivia según datos recopilados desde el Subsecretaria de Prevención del Delito durante el Periodo 2008-2020."/>
    <s v="Gráfico de Evolución"/>
    <s v="Valdivia comunal delitos género violación mujer mujeres víctimas aprehensiones casos policiales denuncias detenciones"/>
    <s v="https://analytics.zoho.com/open-view/2395394000006792678?ZOHO_CRITERIA=%22Localiza%20CL%22.%22Codcom%22%3D14101"/>
    <x v="0"/>
    <s v="#1774B4654"/>
  </r>
  <r>
    <n v="1016"/>
    <x v="0"/>
    <x v="0"/>
    <s v="Mujeres"/>
    <n v="9107"/>
    <x v="0"/>
    <x v="0"/>
    <x v="0"/>
    <x v="48"/>
    <x v="0"/>
    <x v="2"/>
    <s v="Periodo 2005-2021"/>
    <s v="Porcentaje "/>
    <s v="Centro de Estudios y Análisis del Delito (CEAD) de la Subsecretaría de Prevención del Delito"/>
    <s v="Variación Trimestral de Aprehensiones, Casos policiales, Denuncias y Detenciones (%) en Gorbea para el Periodo 2005-2021."/>
    <s v="Gráfico que muestra la variación trimestral de Aprehensiones, Casos Policiales, Denuncias y Detenciones (%) por Violencia Intrafamiliar en Gorbea según datos recopilados desde el Centro de Estudios y Análisis del Delito durante el Periodo 2005-2021."/>
    <s v="Gráfico de Evolución"/>
    <s v="Gorbea comunal delitos género violencia hacia mujer mujeres víctimas intrafamiliar familiar aprehensiones casos policiales denuncias detenciones variación trimestral"/>
    <s v="https://analytics.zoho.com/open-view/2395394000007126407?ZOHO_CRITERIA=%22Trasposicion_27.5%22.%22Cod_Comuna%22%3D9107"/>
    <x v="0"/>
    <s v="#1774B10305"/>
  </r>
  <r>
    <n v="1017"/>
    <x v="0"/>
    <x v="0"/>
    <s v="Mujeres"/>
    <n v="8112"/>
    <x v="0"/>
    <x v="1"/>
    <x v="0"/>
    <x v="33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Hualpén para el Periodo 2008-2020"/>
    <s v="Gráfico que muestra la frecuencia de Aprehensiones, Casos Policiales, Denuncias y  Detenciones por Violación en Hualpén según datos recopilados desde el Subsecretaria de Prevención del Delito durante el Periodo 2008-2020."/>
    <s v="Gráfico de Evolución"/>
    <s v="Hualpén comunal delitos género violación mujer mujeres víctimas aprehensiones casos policiales denuncias detenciones"/>
    <s v="https://analytics.zoho.com/open-view/2395394000006792678?ZOHO_CRITERIA=%22Localiza%20CL%22.%22Codcom%22%3D8112"/>
    <x v="0"/>
    <s v="#1774B4478"/>
  </r>
  <r>
    <n v="1018"/>
    <x v="0"/>
    <x v="0"/>
    <s v="Mujeres"/>
    <n v="3304"/>
    <x v="6"/>
    <x v="1"/>
    <x v="0"/>
    <x v="175"/>
    <x v="0"/>
    <x v="13"/>
    <s v="Periodo 2008-2020"/>
    <s v="Número de Casos Policiales"/>
    <s v="Centro de Estudios y Análisis del Delito (CEAD) de la Subsecretaría de Prevención del Delito"/>
    <s v="Frecuencia de Frecuencia Casos Policiales por Violación en Huasco para el Periodo 2008-2020"/>
    <s v="Gráfico que muestra la frecuencia de Casos Policiales por Violación en Huasco según datos recopilados desde el Subsecretaria de Prevención del Delito durante el Periodo 2008-2020."/>
    <s v="Gráfico de Evolución"/>
    <s v="Huasco comunal delitos género violación mujer mujeres víctimas casos policiales"/>
    <s v="https://analytics.zoho.com/open-view/2395394000006792555?ZOHO_CRITERIA=%22Localiza%20CL%22.%22Codcom%22%3D3304"/>
    <x v="0"/>
    <s v="#1774B3351"/>
  </r>
  <r>
    <n v="1019"/>
    <x v="0"/>
    <x v="0"/>
    <s v="Mujeres"/>
    <n v="7303"/>
    <x v="2"/>
    <x v="1"/>
    <x v="0"/>
    <x v="333"/>
    <x v="0"/>
    <x v="11"/>
    <s v="Periodo 2008-2020"/>
    <s v="Porcentaje"/>
    <s v="Centro de Estudios y Análisis del Delito (CEAD) de la Subsecretaría de Prevención del Delito"/>
    <s v="Variación Trimestral de Aprehensiones (%) por Violación en Licantén para el Periodo 2008-2020"/>
    <s v="Gráfico que muestra la variación trimestral de Aprehensiones (%) por Violaciones en Licantén según datos recopilados desde la Subsecretaria de Prevención del Delito durante el Periodo 2008-2020."/>
    <s v="Gráfico de Evolución"/>
    <s v="Licantén comunal delitos género violación mujer mujeres víctimas aprehensiones variación trimestral"/>
    <s v="https://analytics.zoho.com/open-view/2395394000008632943?ZOHO_CRITERIA=%22Trasposicion_27.6%22.%22Cod_comuna%22%3D7303"/>
    <x v="0"/>
    <s v="#1774B4776"/>
  </r>
  <r>
    <n v="1020"/>
    <x v="0"/>
    <x v="0"/>
    <s v="Mujeres"/>
    <n v="4105"/>
    <x v="2"/>
    <x v="1"/>
    <x v="0"/>
    <x v="334"/>
    <x v="0"/>
    <x v="19"/>
    <s v="Periodo 2008-2020"/>
    <s v="Tasa"/>
    <s v="Centro de Estudios y Análisis del Delito (CEAD) de la Subsecretaría de Prevención del Delito"/>
    <s v="Tasa de Aprehensiones por Violación en Paiguano para el Periodo 2008-2020."/>
    <s v="Gráfico que muestra la Tasa de Aprehensiones por Violación por cada 100 mil habitantes en Paiguano según datos recolectados y calculados por al Subsecretaría de Prevención del Delito para el Periodo 2008-2020."/>
    <s v="Gráfico de Evolución"/>
    <s v="Paiguano comunal delitos género violación mujer mujeres víctimas aprehensiones evolución tasa 100 mil habitantes"/>
    <s v="https://analytics.zoho.com/open-view/2395394000006843662?ZOHO_CRITERIA=%22Localiza%20CL%22.%22Codcom%22%3D4105"/>
    <x v="0"/>
    <s v="#1774B1017"/>
  </r>
  <r>
    <n v="1021"/>
    <x v="0"/>
    <x v="0"/>
    <s v="Mujeres"/>
    <n v="5301"/>
    <x v="0"/>
    <x v="1"/>
    <x v="0"/>
    <x v="132"/>
    <x v="0"/>
    <x v="10"/>
    <s v="Periodo 2008-2020"/>
    <s v="Tasa"/>
    <s v="Centro de Estudios y Análisis del Delito (CEAD) de la Subsecretaría de Prevención del Delito"/>
    <s v="Tasa de Aprehensiones, Casos Policiales, Denuncias y Detenciones por Violación en Los Andes para el Periodo 2008-2020."/>
    <s v="Gráfico que muestra la Tasa de Aprehensiones, Casos Policiales, Denuncias y Detenciones por Violación por cada 100 mil habitantes en Los Andes según datos recolectados y calculados por al Subsecretaría de Prevención del Delito para el Periodo 2008-2020."/>
    <s v="Gráfico de Evolución"/>
    <s v="Los Andes comunal delitos género violación mujer mujeres víctimas aprehensiones casos policiales denuncias detenciones evolución tasa 100 mil habitantes"/>
    <s v="https://analytics.zoho.com/open-view/2395394000006850626?ZOHO_CRITERIA=%22Localiza%20CL%22.%22Codcom%22%3D5301"/>
    <x v="0"/>
    <s v="#1774B2359"/>
  </r>
  <r>
    <n v="1022"/>
    <x v="0"/>
    <x v="0"/>
    <s v="Mujeres"/>
    <n v="10209"/>
    <x v="0"/>
    <x v="1"/>
    <x v="0"/>
    <x v="112"/>
    <x v="0"/>
    <x v="20"/>
    <s v="Periodo 2008-2020"/>
    <s v="Porcentaje "/>
    <s v="Centro de Estudios y Análisis del Delito (CEAD) de la Subsecretaría de Prevención del Delito"/>
    <s v="Variación anual de Tasa de Aprehensiones, Casos Policiales, Denuncias y Detenciones (%) por Violación en Quemchi para el Periodo 2008-2020"/>
    <s v="Gráfico que muestra la variación anual (%) de la Tasa por cada 100 mil habitantes de  Aprehensiones, Casos Policiales, Denuncias y Detenciones por Violaciones en Quemchi según datos recopilados desde la Subsecretaria de Prevención del Delito durante el Periodo 2008-2020."/>
    <s v="Gráfico de Evolución"/>
    <s v="Quemchi comunal delitos género violación mujer mujeres víctimas aprehensiones casos policiales denuncias detenciones variación tasa 100 mil habitantes"/>
    <s v="https://analytics.zoho.com/open-view/2395394000006850667?ZOHO_CRITERIA=%22Localiza%20CL%22.%22Codcom%22%3D10209"/>
    <x v="0"/>
    <s v="#1774B6611"/>
  </r>
  <r>
    <n v="1023"/>
    <x v="0"/>
    <x v="0"/>
    <s v="Mujeres"/>
    <n v="15102"/>
    <x v="6"/>
    <x v="1"/>
    <x v="0"/>
    <x v="276"/>
    <x v="0"/>
    <x v="12"/>
    <s v="Periodo 2008-2020"/>
    <s v="Porcentaje "/>
    <s v="Centro de Estudios y Análisis del Delito (CEAD) de la Subsecretaría de Prevención del Delito"/>
    <s v="Variación Trimestral de Casos Policiales (%) por Violación en Camarones para el Periodo 2008-2020"/>
    <s v="Gráfico que muestra la variación trimestral de Casos Policiales (%) por Violaciones en Camarones según datos recopilados desde la Subsecretaria de Prevención del Delito durante el Periodo 2008-2020."/>
    <s v="Gráfico de Evolución"/>
    <s v="Camarones comunal delitos género violación mujer mujeres víctimas casos policiales variación trimestral"/>
    <s v="https://analytics.zoho.com/open-view/2395394000008633026?ZOHO_CRITERIA=%22Trasposicion_27.6%22.%22Cod_comuna%22%3D15102"/>
    <x v="0"/>
    <s v="#1774B5298"/>
  </r>
  <r>
    <n v="1024"/>
    <x v="0"/>
    <x v="0"/>
    <s v="Mujeres"/>
    <n v="5601"/>
    <x v="5"/>
    <x v="2"/>
    <x v="0"/>
    <x v="335"/>
    <x v="1"/>
    <x v="59"/>
    <s v="Años 2012, 2017 y 2020"/>
    <s v="Porcentaje"/>
    <s v="Centro de Estudios y Análisis del Delito (CEAD) e Instituto Nacional de Estadísticas (INE)"/>
    <s v="Proporción de Casos de Violencia Económica por rango etario de la víctima en San Antonio para los años 2012, 2017 y 2020."/>
    <s v="Gráfico que muestra la Proporción de Casos de Violencia Económica por rango etario en San Antonio para los años 2012, 2017 y 2020 según datos de las encuestas ENVIF-VCM realizadas por el Instituto Nacional de Estadísticas (INE) y el Centro de Estudios y Análisis del Delito (CEAD)."/>
    <s v="Gráfico"/>
    <s v="San Antonio comunal violencia económica intrafamiliar vif mujeres mujer encuesta envif cead ine edad rango etario"/>
    <s v="https://analytics.zoho.com/open-view/2395394000007264280?ZOHO_CRITERIA=%22Trasposicion_27.9%22.%22C%C3%B3digo%20Comuna%22%3D5601"/>
    <x v="0"/>
    <s v="#1774B10814"/>
  </r>
  <r>
    <n v="1025"/>
    <x v="0"/>
    <x v="0"/>
    <s v="Mujeres"/>
    <n v="9201"/>
    <x v="4"/>
    <x v="1"/>
    <x v="0"/>
    <x v="141"/>
    <x v="0"/>
    <x v="6"/>
    <s v="Periodo 2008-2020"/>
    <s v="Tasa"/>
    <s v="Centro de Estudios y Análisis del Delito (CEAD) de la Subsecretaría de Prevención del Delito"/>
    <s v="Tasa de Detenciones por Violación en Angol para el Periodo 2008-2020."/>
    <s v="Gráfico que muestra la Tasa de Detenciones por Violación por cada 100 mil habitantes en Angol según datos recolectados y calculados por al Subsecretaría de Prevención del Delito para el Periodo 2008-2020."/>
    <s v="Gráfico de Evolución"/>
    <s v="Angol comunal delitos género violación mujer mujeres víctimas detenciones evolución tasa 100 mil habitantes"/>
    <s v="https://analytics.zoho.com/open-view/2395394000006843853?ZOHO_CRITERIA=%22Localiza%20CL%22.%22Codcom%22%3D9201"/>
    <x v="0"/>
    <s v="#1774B2195"/>
  </r>
  <r>
    <n v="1026"/>
    <x v="0"/>
    <x v="0"/>
    <s v="Mujeres"/>
    <n v="5"/>
    <x v="1"/>
    <x v="3"/>
    <x v="0"/>
    <x v="283"/>
    <x v="0"/>
    <x v="79"/>
    <s v="Periodo 2013-2019"/>
    <s v="Número de Sentencias"/>
    <s v="Poder Judicial"/>
    <s v="Sentencias Dictadas por Delitos de Abuso Sexual por Delito en el  Juzgado de Garantía de Copiapó para el Periodo 2013-2019"/>
    <s v="Gráfico que muestra la evolución anual de la frecuencia de Sentencias Dictadas por Delitos de Abuso Sexual por Delito en el  Juzgado de Garantía de Copiapó para el Periodo 2013-2019 de acuerdo a datos provenientes del Poder Judicial de Chile."/>
    <s v="Gráfico de Evolución"/>
    <s v="abuso sexual delitos género violencia mujer mujeres casos víctimas detenciones sentencias juzgado garantía Copiapó"/>
    <s v="https://analytics.zoho.com/open-view/2395394000007166623?ZOHO_CRITERIA=%22Trasposicion_27.15%22.%22Id_Juzgado_Garant%C3%ADa%22%3D5"/>
    <x v="0"/>
    <s v="#1774B196"/>
  </r>
  <r>
    <n v="1027"/>
    <x v="0"/>
    <x v="0"/>
    <s v="Mujeres"/>
    <n v="26"/>
    <x v="1"/>
    <x v="3"/>
    <x v="0"/>
    <x v="130"/>
    <x v="0"/>
    <x v="33"/>
    <s v="Periodo 2013-2019"/>
    <s v="Número de Sentencias"/>
    <s v="Poder Judicial"/>
    <s v="Sentencias Dictadas por Delitos de Abuso Sexual en el  Juzgado de Garantía de San Fernando para el Periodo 2013-2019"/>
    <s v="El gráfico muestra la evolución anual de la frecuencia de Sentencias Dictadas por Delitos de Abuso Sexual en el  Juzgado de Garantía de San Fernando para el Periodo 2013-2019 de acuerdo a datos provenientes del Poder Judicial de Chile."/>
    <s v="Gráfico de Evolución"/>
    <s v="abuso sexual delitos género violencia mujer mujeres casos víctimas detenciones sentencias juzgado garantía san Fernando"/>
    <s v="https://analytics.zoho.com/open-view/2395394000007166659?ZOHO_CRITERIA=%22Trasposicion_27.15%22.%22Id_Juzgado_Garant%C3%ADa%22%3D26"/>
    <x v="0"/>
    <s v="#1774B135"/>
  </r>
  <r>
    <n v="1028"/>
    <x v="0"/>
    <x v="0"/>
    <s v="Mujeres"/>
    <n v="15"/>
    <x v="6"/>
    <x v="0"/>
    <x v="1"/>
    <x v="98"/>
    <x v="0"/>
    <x v="13"/>
    <s v="Periodo 2005-2021"/>
    <s v="Número de Casos Policiales"/>
    <s v="Centro de Estudios y Análisis del Delito (CEAD) de la Subsecretaría de Prevención del Delito"/>
    <s v="Cantidad de Casos Policiales por Violencia Intrafamiliar por comuna en la Región de Arica y Parinacota para el Periodo 2005-2021."/>
    <s v="Gráfico que muestra la frecuencia de Casos policiales por Violencia Intrafamiliar en la Región de Arica y Parinacota por comuna según datos recopilados desde el Centro de Estudios y Análsis del Delito durante el Periodo 2005-2021."/>
    <s v="Gráfico de Evolución"/>
    <s v="Región de Arica y Parinacota delitos género violencia hacia mujer mujeres víctimas intrafamiliar familiar casos policiales comuna"/>
    <s v="https://analytics.zoho.com/open-view/2395394000007121185?ZOHO_CRITERIA=%22Trasposicion_27.5%22.%22Cod_Regi%C3%B3n%22%3D15"/>
    <x v="0"/>
    <s v="#1774B6982"/>
  </r>
  <r>
    <n v="1029"/>
    <x v="0"/>
    <x v="0"/>
    <s v="Mujeres"/>
    <n v="4301"/>
    <x v="2"/>
    <x v="0"/>
    <x v="0"/>
    <x v="51"/>
    <x v="0"/>
    <x v="11"/>
    <s v="Periodo 2005-2021"/>
    <s v="Porcentaje"/>
    <s v="Centro de Estudios y Análisis del Delito (CEAD) de la Subsecretaría de Prevención del Delito"/>
    <s v="Variación Trimestral de Aprehensiones (%) por Violencia Intrafamiliar en Ovalle para el Periodo 2005-2021."/>
    <s v="Gráfico que muestra la variación trimestral de Aprehensiones (%) por Violencia Intrafamiliar en Ovalle  según datos recopilados desde el Centro de Estudios y Análisis del Delito durante el Periodo 2005-2021."/>
    <s v="Gráfico de Evolución"/>
    <s v="Ovalle comunal delitos género violencia hacia mujer mujeres víctimas intrafamiliar familiar aprehensiones variación trimestral"/>
    <s v="https://analytics.zoho.com/open-view/2395394000007123879?ZOHO_CRITERIA=%22Trasposicion_27.5%22.%22Cod_Comuna%22%3D4301"/>
    <x v="0"/>
    <s v="#1774B8771"/>
  </r>
  <r>
    <n v="1030"/>
    <x v="0"/>
    <x v="0"/>
    <s v="Mujeres"/>
    <n v="7306"/>
    <x v="6"/>
    <x v="0"/>
    <x v="0"/>
    <x v="41"/>
    <x v="0"/>
    <x v="13"/>
    <s v="Periodo 2005-2021"/>
    <s v="Número de Casos Policiales"/>
    <s v="Centro de Estudios y Análisis del Delito (CEAD) de la Subsecretaría de Prevención del Delito"/>
    <s v="Frecuencia de Casos Policiales por Violencia Intrafamiliar en Romeral para el Periodo 2005-2021."/>
    <s v="Gráfico que muestra la frecuencia de Casos Policiales por Violencia Intrafamiliar en Romeral según datos recopilados desde el Centro de Estudios y Análsis del Delito durante el Periodo 2005-2021."/>
    <s v="Gráfico de Evolución"/>
    <s v="Romeral comunal delitos género violencia hacia mujer mujeres víctimas intrafamiliar familiar casos policiales comuna"/>
    <s v="https://analytics.zoho.com/open-view/2395394000007123412?ZOHO_CRITERIA=%22Trasposicion_27.5%22.%22Cod_Comuna%22%3D7306"/>
    <x v="0"/>
    <s v="#1774B7491"/>
  </r>
  <r>
    <n v="1031"/>
    <x v="0"/>
    <x v="0"/>
    <s v="Mujeres"/>
    <n v="13605"/>
    <x v="3"/>
    <x v="0"/>
    <x v="0"/>
    <x v="43"/>
    <x v="0"/>
    <x v="14"/>
    <s v="Periodo 2005-2021"/>
    <s v="Número de Denuncias"/>
    <s v="Centro de Estudios y Análisis del Delito (CEAD) de la Subsecretaría de Prevención del Delito"/>
    <s v="Frecuencia de Denuncias por Violencia Intrafamiliar en Peñaflor para el Periodo 2005-2021."/>
    <s v="Gráfico que muestra la frecuencia de las Denuncias por Violencia Intrafamiliar en Peñaflor según datos recopilados desde el Centro de Estudios y Análsis del Delito durante el Periodo 2005-2021."/>
    <s v="Gráfico de Evolución"/>
    <s v="Peñaflor comunal delitos género violencia hacia mujer mujeres víctimas intrafamiliar familiar denuncias comuna"/>
    <s v="https://analytics.zoho.com/open-view/2395394000007123492?ZOHO_CRITERIA=%22Trasposicion_27.5%22.%22Cod_Comuna%22%3D13605"/>
    <x v="0"/>
    <s v="#1774B8033"/>
  </r>
  <r>
    <n v="1032"/>
    <x v="0"/>
    <x v="0"/>
    <s v="Mujeres"/>
    <n v="5706"/>
    <x v="2"/>
    <x v="0"/>
    <x v="0"/>
    <x v="100"/>
    <x v="0"/>
    <x v="11"/>
    <s v="Periodo 2005-2021"/>
    <s v="Porcentaje"/>
    <s v="Centro de Estudios y Análisis del Delito (CEAD) de la Subsecretaría de Prevención del Delito"/>
    <s v="Variación Trimestral de Aprehensiones (%) por Violencia Intrafamiliar en Santa María para el Periodo 2005-2021."/>
    <s v="Gráfico que muestra la variación trimestral de Aprehensiones (%) por Violencia Intrafamiliar en Santa María  según datos recopilados desde el Centro de Estudios y Análisis del Delito durante el Periodo 2005-2021."/>
    <s v="Gráfico de Evolución"/>
    <s v="Santa María comunal delitos género violencia hacia mujer mujeres víctimas intrafamiliar familiar aprehensiones variación trimestral"/>
    <s v="https://analytics.zoho.com/open-view/2395394000007123879?ZOHO_CRITERIA=%22Trasposicion_27.5%22.%22Cod_Comuna%22%3D5706"/>
    <x v="0"/>
    <s v="#1774B8809"/>
  </r>
  <r>
    <n v="1033"/>
    <x v="0"/>
    <x v="0"/>
    <s v="Mujeres"/>
    <n v="10207"/>
    <x v="6"/>
    <x v="1"/>
    <x v="0"/>
    <x v="281"/>
    <x v="0"/>
    <x v="13"/>
    <s v="Periodo 2008-2020"/>
    <s v="Número de Casos Policiales"/>
    <s v="Centro de Estudios y Análisis del Delito (CEAD) de la Subsecretaría de Prevención del Delito"/>
    <s v="Frecuencia de Frecuencia Casos Policiales por Violación en Queilén para el Periodo 2008-2020"/>
    <s v="Gráfico que muestra la frecuencia de Casos Policiales por Violación en Queilén según datos recopilados desde el Subsecretaria de Prevención del Delito durante el Periodo 2008-2020."/>
    <s v="Gráfico de Evolución"/>
    <s v="Queilén comunal delitos género violación mujer mujeres víctimas casos policiales"/>
    <s v="https://analytics.zoho.com/open-view/2395394000006792555?ZOHO_CRITERIA=%22Localiza%20CL%22.%22Codcom%22%3D10207"/>
    <x v="0"/>
    <s v="#1774B3569"/>
  </r>
  <r>
    <n v="1034"/>
    <x v="0"/>
    <x v="0"/>
    <s v="Mujeres"/>
    <n v="16103"/>
    <x v="0"/>
    <x v="1"/>
    <x v="0"/>
    <x v="125"/>
    <x v="0"/>
    <x v="10"/>
    <s v="Periodo 2008-2020"/>
    <s v="Tasa"/>
    <s v="Centro de Estudios y Análisis del Delito (CEAD) de la Subsecretaría de Prevención del Delito"/>
    <s v="Tasa de Aprehensiones, Casos Policiales, Denuncias y Detenciones por Violación en Chillán Viejo para el Periodo 2008-2020."/>
    <s v="Gráfico que muestra la Tasa de Aprehensiones, Casos Policiales, Denuncias y Detenciones por Violación por cada 100 mil habitantes en Chillán Viejo según datos recolectados y calculados por al Subsecretaría de Prevención del Delito para el Periodo 2008-2020."/>
    <s v="Gráfico de Evolución"/>
    <s v="Chillán Viejo comunal delitos género violación mujer mujeres víctimas aprehensiones casos policiales denuncias detenciones evolución tasa 100 mil habitantes"/>
    <s v="https://analytics.zoho.com/open-view/2395394000006850626?ZOHO_CRITERIA=%22Localiza%20CL%22.%22Codcom%22%3D16103"/>
    <x v="0"/>
    <s v="#1774B2490"/>
  </r>
  <r>
    <n v="1035"/>
    <x v="0"/>
    <x v="0"/>
    <s v="Mujeres"/>
    <n v="3"/>
    <x v="8"/>
    <x v="4"/>
    <x v="1"/>
    <x v="77"/>
    <x v="0"/>
    <x v="23"/>
    <s v="Periodo 2010-2021"/>
    <s v="Número de víctimas"/>
    <s v="Ministerio de la Mujer y Equidad de Género"/>
    <s v="Frecuencia de casos de femicidio según relación con el femicida en la Región de Atacama, Periodo 2010-2021"/>
    <s v="Gráfico que muestra la Cantidad de víctimas según relación con el femicida en la Región de Atacama para el Periodo 2010-2021, según datos recopilados desde el Ministerio de la Mujer y Equidad de Género."/>
    <s v="Nube de palabras"/>
    <s v="Región de Atacama femicidios víctimas violencia mujer frecuencia cantidad número casos relación femicida"/>
    <s v="https://analytics.zoho.com/open-view/2395394000009034610?ZOHO_CRITERIA=%22Localiza%20CL%22.%22Codreg%22%3D3"/>
    <x v="0"/>
    <s v="#1774B11332"/>
  </r>
  <r>
    <n v="1036"/>
    <x v="0"/>
    <x v="0"/>
    <s v="Mujeres"/>
    <n v="2102"/>
    <x v="0"/>
    <x v="1"/>
    <x v="0"/>
    <x v="245"/>
    <x v="0"/>
    <x v="20"/>
    <s v="Periodo 2008-2020"/>
    <s v="Porcentaje "/>
    <s v="Centro de Estudios y Análisis del Delito (CEAD) de la Subsecretaría de Prevención del Delito"/>
    <s v="Variación anual de Tasa de Aprehensiones, Casos Policiales, Denuncias y Detenciones (%) por Violación en Mejillones para el Periodo 2008-2020"/>
    <s v="Gráfico que muestra la variación anual (%) de la Tasa por cada 100 mil habitantes de  Aprehensiones, Casos Policiales, Denuncias y Detenciones por Violaciones en Mejillones según datos recopilados desde la Subsecretaria de Prevención del Delito durante el Periodo 2008-2020."/>
    <s v="Gráfico de Evolución"/>
    <s v="Mejillones comunal delitos género violación mujer mujeres víctimas aprehensiones casos policiales denuncias detenciones variación tasa 100 mil habitantes"/>
    <s v="https://analytics.zoho.com/open-view/2395394000006850667?ZOHO_CRITERIA=%22Localiza%20CL%22.%22Codcom%22%3D2102"/>
    <x v="0"/>
    <s v="#1774B6375"/>
  </r>
  <r>
    <n v="1037"/>
    <x v="0"/>
    <x v="0"/>
    <s v="Mujeres"/>
    <n v="6305"/>
    <x v="0"/>
    <x v="1"/>
    <x v="0"/>
    <x v="159"/>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Nancagua para el Periodo 2008-2020"/>
    <s v="Gráfico que muestra la frecuencia de Aprehensiones, Casos Policiales, Denuncias y  Detenciones por Violación en Nancagua según datos recopilados desde el Subsecretaria de Prevención del Delito durante el Periodo 2008-2020."/>
    <s v="Gráfico de Evolución"/>
    <s v="Nancagua comunal delitos género violación mujer mujeres víctimas aprehensiones casos policiales denuncias detenciones"/>
    <s v="https://analytics.zoho.com/open-view/2395394000006792678?ZOHO_CRITERIA=%22Localiza%20CL%22.%22Codcom%22%3D6305"/>
    <x v="0"/>
    <s v="#1774B4431"/>
  </r>
  <r>
    <n v="1038"/>
    <x v="0"/>
    <x v="0"/>
    <s v="Mujeres"/>
    <n v="9112"/>
    <x v="6"/>
    <x v="1"/>
    <x v="0"/>
    <x v="157"/>
    <x v="0"/>
    <x v="18"/>
    <s v="Periodo 2008-2020"/>
    <s v="Tasa"/>
    <s v="Centro de Estudios y Análisis del Delito (CEAD) de la Subsecretaría de Prevención del Delito"/>
    <s v="Tasa de Casos Policiales por Violación en Padre las Casas para el Periodo 2008-2020."/>
    <s v="Gráfico que muestra la Tasa de Casos Policiales por Violación por cada 100 mil habitantes en Padre las Casas según datos recolectados y calculados por al Subsecretaría de Prevención del Delito para el Periodo 2008-2020."/>
    <s v="Gráfico de Evolución"/>
    <s v="Padre las Casas comunal delitos género violación mujer mujeres víctimas casos policiales evolución tasa 100 mil habitantes"/>
    <s v="https://analytics.zoho.com/open-view/2395394000006843792?ZOHO_CRITERIA=%22Localiza%20CL%22.%22Codcom%22%3D9112"/>
    <x v="0"/>
    <s v="#1774B1518"/>
  </r>
  <r>
    <n v="1039"/>
    <x v="0"/>
    <x v="0"/>
    <s v="Mujeres"/>
    <n v="5102"/>
    <x v="4"/>
    <x v="1"/>
    <x v="0"/>
    <x v="266"/>
    <x v="0"/>
    <x v="8"/>
    <s v="Periodo 2008-2020"/>
    <s v="Porcentaje "/>
    <s v="Centro de Estudios y Análisis del Delito (CEAD) de la Subsecretaría de Prevención del Delito"/>
    <s v="Variación Trimestral de Detenciones (%) por Violación en Casablanca para el Periodo 2008-2020"/>
    <s v="Gráfico que muestra la variación trimestral de Detenciones (%) por Violaciones en Casablanca según datos recopilados desde la Subsecretaria de Prevención del Delito durante el Periodo 2008-2020."/>
    <s v="Gráfico de Evolución"/>
    <s v="Casablanca comunal delitos género violación mujer mujeres víctimas detenciones variación trimestral"/>
    <s v="https://analytics.zoho.com/open-view/2395394000008633106?ZOHO_CRITERIA=%22Trasposicion_27.6%22.%22Cod_comuna%22%3D5102"/>
    <x v="0"/>
    <s v="#1774B5667"/>
  </r>
  <r>
    <n v="1040"/>
    <x v="0"/>
    <x v="0"/>
    <s v="Mujeres"/>
    <n v="13202"/>
    <x v="2"/>
    <x v="0"/>
    <x v="0"/>
    <x v="166"/>
    <x v="0"/>
    <x v="3"/>
    <s v="Periodo 2005-2021"/>
    <s v="Número de Aprehensiones"/>
    <s v="Centro de Estudios y Análisis del Delito (CEAD) de la Subsecretaría de Prevención del Delito"/>
    <s v="Frecuencia de Aprehensiones por Violencia Intrafamiliar en Pirque para el Periodo 2005-2021"/>
    <s v="Gráfico que muestra la frecuencia de Aprehensiones por Violencia Intrafamiliar en Pirque según datos recopilados desde el Centro de Estudios y Análsis del Delito durante el Periodo 2005-2021."/>
    <s v="Gráfico de Evolución"/>
    <s v="Pirque comunal delitos género violencia hacia mujer mujeres víctimas intrafamiliar familiar aprehensiones comuna"/>
    <s v="https://analytics.zoho.com/open-view/2395394000007123378?ZOHO_CRITERIA=%22Trasposicion_27.5%22.%22Cod_Comuna%22%3D13202"/>
    <x v="0"/>
    <s v="#1774B7327"/>
  </r>
  <r>
    <n v="1041"/>
    <x v="0"/>
    <x v="0"/>
    <s v="Mujeres"/>
    <n v="1"/>
    <x v="12"/>
    <x v="6"/>
    <x v="1"/>
    <x v="78"/>
    <x v="0"/>
    <x v="34"/>
    <s v="Año 2021"/>
    <s v="Número de Centros"/>
    <s v="Servicio Nacional de la Mujer y la Equidad de Género"/>
    <s v="Cantidad de Centros de la Mujer por tipo de atención en la Región de Tarapacá, Año 2021"/>
    <s v="Gráfico que muestra la cantidad de Centros de la Mujer por tipo de atención en la  Región de Tarapacá, de acuerdo a los datos publicados por el Servicio Nacional de la Mujer y la Equidad de Género para el Año 2021."/>
    <s v="Gráfico"/>
    <s v="mujer mujeres género violencia minmeg sernameg ministerio centro apoyo tarapacá atención"/>
    <s v="https://analytics.zoho.com/open-view/2395394000008621848?ZOHO_CRITERIA=%2227.11%22.%22C%C3%B3digo_Regi%C3%B3n%22%20%3D%201"/>
    <x v="0"/>
    <s v="#1774B26"/>
  </r>
  <r>
    <n v="1042"/>
    <x v="0"/>
    <x v="0"/>
    <s v="Mujeres"/>
    <n v="5301"/>
    <x v="6"/>
    <x v="1"/>
    <x v="0"/>
    <x v="132"/>
    <x v="0"/>
    <x v="18"/>
    <s v="Periodo 2008-2020"/>
    <s v="Tasa"/>
    <s v="Centro de Estudios y Análisis del Delito (CEAD) de la Subsecretaría de Prevención del Delito"/>
    <s v="Tasa de Casos Policiales por Violación en Los Andes para el Periodo 2008-2020."/>
    <s v="Gráfico que muestra la Tasa de Casos Policiales por Violación por cada 100 mil habitantes en Los Andes según datos recolectados y calculados por al Subsecretaría de Prevención del Delito para el Periodo 2008-2020."/>
    <s v="Gráfico de Evolución"/>
    <s v="Los Andes comunal delitos género violación mujer mujeres víctimas casos policiales evolución tasa 100 mil habitantes"/>
    <s v="https://analytics.zoho.com/open-view/2395394000006843792?ZOHO_CRITERIA=%22Localiza%20CL%22.%22Codcom%22%3D5301"/>
    <x v="0"/>
    <s v="#1774B1360"/>
  </r>
  <r>
    <n v="1043"/>
    <x v="0"/>
    <x v="0"/>
    <s v="Mujeres"/>
    <n v="8309"/>
    <x v="6"/>
    <x v="0"/>
    <x v="0"/>
    <x v="34"/>
    <x v="0"/>
    <x v="13"/>
    <s v="Periodo 2005-2021"/>
    <s v="Número de Casos Policiales"/>
    <s v="Centro de Estudios y Análisis del Delito (CEAD) de la Subsecretaría de Prevención del Delito"/>
    <s v="Frecuencia de Casos Policiales por Violencia Intrafamiliar en Quilleco para el Periodo 2005-2021."/>
    <s v="Gráfico que muestra la frecuencia de Casos Policiales por Violencia Intrafamiliar en Quilleco según datos recopilados desde el Centro de Estudios y Análsis del Delito durante el Periodo 2005-2021."/>
    <s v="Gráfico de Evolución"/>
    <s v="Quilleco comunal delitos género violencia hacia mujer mujeres víctimas intrafamiliar familiar casos policiales comuna"/>
    <s v="https://analytics.zoho.com/open-view/2395394000007123412?ZOHO_CRITERIA=%22Trasposicion_27.5%22.%22Cod_Comuna%22%3D8309"/>
    <x v="0"/>
    <s v="#1774B7530"/>
  </r>
  <r>
    <n v="1044"/>
    <x v="0"/>
    <x v="0"/>
    <s v="Mujeres"/>
    <n v="3301"/>
    <x v="6"/>
    <x v="1"/>
    <x v="0"/>
    <x v="8"/>
    <x v="0"/>
    <x v="18"/>
    <s v="Periodo 2008-2020"/>
    <s v="Tasa"/>
    <s v="Centro de Estudios y Análisis del Delito (CEAD) de la Subsecretaría de Prevención del Delito"/>
    <s v="Tasa de Casos Policiales por Violación en Vallenar para el Periodo 2008-2020."/>
    <s v="Gráfico que muestra la Tasa de Casos Policiales por Violación por cada 100 mil habitantes en Vallenar según datos recolectados y calculados por al Subsecretaría de Prevención del Delito para el Periodo 2008-2020."/>
    <s v="Gráfico de Evolución"/>
    <s v="Vallenar comunal delitos género violación mujer mujeres víctimas casos policiales evolución tasa 100 mil habitantes"/>
    <s v="https://analytics.zoho.com/open-view/2395394000006843792?ZOHO_CRITERIA=%22Localiza%20CL%22.%22Codcom%22%3D3301"/>
    <x v="0"/>
    <s v="#1774B1333"/>
  </r>
  <r>
    <n v="1045"/>
    <x v="0"/>
    <x v="0"/>
    <s v="Mujeres"/>
    <n v="16"/>
    <x v="11"/>
    <x v="5"/>
    <x v="1"/>
    <x v="156"/>
    <x v="0"/>
    <x v="43"/>
    <s v="Periodo 2013-2019"/>
    <s v="Porcentaje"/>
    <s v="Poder Judicial"/>
    <s v="Variación Trimestral de Sentencias Dictadas (%) en la Región de Ñuble por Tipo de Delito, durante el Periodo 2013-2019"/>
    <s v="El gráfico muestra la tendencia de la Variación Trimestral de Sentencias Dictadas (%) en la Región de Ñuble por Tipo de Delito,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sentencias contra vida dignidad integridad violentos familia estado civil mujer violencia ñuble"/>
    <s v="https://analytics.zoho.com/open-view/2395394000007158319?ZOHO_CRITERIA=%22Localiza%20CL%22.%22Codreg%22%3D16"/>
    <x v="0"/>
    <s v="#1774B610"/>
  </r>
  <r>
    <n v="1046"/>
    <x v="0"/>
    <x v="0"/>
    <s v="Mujeres"/>
    <n v="65"/>
    <x v="1"/>
    <x v="3"/>
    <x v="0"/>
    <x v="28"/>
    <x v="0"/>
    <x v="80"/>
    <s v="Periodo 2013-2019"/>
    <s v="Número de Sentencias"/>
    <s v="Poder Judicial"/>
    <s v="Sentencias Dictadas por Delitos de Abuso Sexual en el 14° Juzgado de Garantía de Santiago para el Periodo 2013-2019"/>
    <s v="El gráfico muestra la evolución anual de la frecuencia de Sentencias Dictadas por Delitos de Abuso Sexual en el 14°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59?ZOHO_CRITERIA=%22Trasposicion_27.15%22.%22Id_Juzgado_Garant%C3%ADa%22%3D65"/>
    <x v="0"/>
    <s v="#1774B174"/>
  </r>
  <r>
    <n v="1047"/>
    <x v="0"/>
    <x v="0"/>
    <s v="Mujeres"/>
    <n v="10302"/>
    <x v="4"/>
    <x v="0"/>
    <x v="0"/>
    <x v="336"/>
    <x v="0"/>
    <x v="8"/>
    <s v="Periodo 2005-2021"/>
    <s v="Porcentaje"/>
    <s v="Centro de Estudios y Análisis del Delito (CEAD) de la Subsecretaría de Prevención del Delito"/>
    <s v="Variación Trimestral de Detenciones (%) por Violencia Intrafamiliar en Puerto Octay para el Periodo 2005-2021."/>
    <s v="Gráfico que muestra la variación trimestral de Detenciones (%) por Violencia Intrafamiliar en Puerto Octay según datos recopilados desde el Centro de Estudios y Análisis del Delito durante el Periodo 2005-2021."/>
    <s v="Gráfico de Evolución"/>
    <s v="Puerto Octay comunal delitos género violencia hacia mujer mujeres víctimas intrafamiliar familiar detenciones variación trimestral"/>
    <s v="https://analytics.zoho.com/open-view/2395394000007126218?ZOHO_CRITERIA=%22Trasposicion_27.5%22.%22Cod_Comuna%22%3D10302"/>
    <x v="0"/>
    <s v="#1774B10010"/>
  </r>
  <r>
    <n v="1048"/>
    <x v="0"/>
    <x v="0"/>
    <s v="Mujeres"/>
    <n v="9118"/>
    <x v="4"/>
    <x v="0"/>
    <x v="0"/>
    <x v="247"/>
    <x v="0"/>
    <x v="8"/>
    <s v="Periodo 2005-2021"/>
    <s v="Porcentaje"/>
    <s v="Centro de Estudios y Análisis del Delito (CEAD) de la Subsecretaría de Prevención del Delito"/>
    <s v="Variación Trimestral de Detenciones (%) por Violencia Intrafamiliar en Toltén para el Periodo 2005-2021."/>
    <s v="Gráfico que muestra la variación trimestral de Detenciones (%) por Violencia Intrafamiliar en Toltén según datos recopilados desde el Centro de Estudios y Análisis del Delito durante el Periodo 2005-2021."/>
    <s v="Gráfico de Evolución"/>
    <s v="Toltén comunal delitos género violencia hacia mujer mujeres víctimas intrafamiliar familiar detenciones variación trimestral"/>
    <s v="https://analytics.zoho.com/open-view/2395394000007126218?ZOHO_CRITERIA=%22Trasposicion_27.5%22.%22Cod_Comuna%22%3D9118"/>
    <x v="0"/>
    <s v="#1774B9975"/>
  </r>
  <r>
    <n v="1049"/>
    <x v="0"/>
    <x v="0"/>
    <s v="Mujeres"/>
    <n v="8306"/>
    <x v="7"/>
    <x v="2"/>
    <x v="0"/>
    <x v="94"/>
    <x v="0"/>
    <x v="16"/>
    <s v="Años 2012, 2017 y 2020"/>
    <s v="Número de Casos"/>
    <s v="Centro de Estudios y Análisis del Delito (CEAD) e Instituto Nacional de Estadísticas (INE)"/>
    <s v="Frecuencia según ocurrencia de Violencia Económica en Nacimiento para los años 2012, 2017 y 2020."/>
    <s v="Gráfico que muestra la Frecuencia según ocurrencia de Violencia Económica en Nacimiento los años 2012, 2017 y 2020 según datos de las encuestas ENVIF-VCM realizadas por el Instituto Nacional de Estadísticas (INE) y el Centro de Estudios y Análisis del Delito (CEAD)."/>
    <s v="Gráfico de Evolución"/>
    <s v="Nacimiento comunal violencia económica intrafamiliar vif mujeres mujer encuesta envif cead ine víctima padecer sufrir"/>
    <s v="https://analytics.zoho.com/open-view/2395394000007264102?ZOHO_CRITERIA=%22Trasposicion_27.9%22.%22C%C3%B3digo%20Comuna%22%3D8306"/>
    <x v="0"/>
    <s v="#1774B11080"/>
  </r>
  <r>
    <n v="1050"/>
    <x v="0"/>
    <x v="0"/>
    <s v="Mujeres"/>
    <n v="6310"/>
    <x v="7"/>
    <x v="2"/>
    <x v="0"/>
    <x v="212"/>
    <x v="0"/>
    <x v="16"/>
    <s v="Años 2012, 2017 y 2020"/>
    <s v="Número de Casos"/>
    <s v="Centro de Estudios y Análisis del Delito (CEAD) e Instituto Nacional de Estadísticas (INE)"/>
    <s v="Frecuencia según ocurrencia de Violencia Económica en Santa Cruz para los años 2012, 2017 y 2020."/>
    <s v="Gráfico que muestra la Frecuencia según ocurrencia de Violencia Económica en Santa Cruz los años 2012, 2017 y 2020 según datos de las encuestas ENVIF-VCM realizadas por el Instituto Nacional de Estadísticas (INE) y el Centro de Estudios y Análisis del Delito (CEAD)."/>
    <s v="Gráfico de Evolución"/>
    <s v="Santa Cruz comunal violencia económica intrafamiliar vif mujeres mujer encuesta envif cead ine víctima padecer sufrir"/>
    <s v="https://analytics.zoho.com/open-view/2395394000007264102?ZOHO_CRITERIA=%22Trasposicion_27.9%22.%22C%C3%B3digo%20Comuna%22%3D6310"/>
    <x v="0"/>
    <s v="#1774B11045"/>
  </r>
  <r>
    <n v="1051"/>
    <x v="0"/>
    <x v="0"/>
    <s v="Mujeres"/>
    <n v="53"/>
    <x v="1"/>
    <x v="1"/>
    <x v="0"/>
    <x v="121"/>
    <x v="0"/>
    <x v="69"/>
    <s v="Periodo 2013-2019"/>
    <s v="Número de Sentencias"/>
    <s v="Poder Judicial"/>
    <s v="Sentencias Dictadas por Delitos de Violación en el Juzgado de Garantía de Ancud para el Periodo 2013-2019"/>
    <s v="El gráfico muestra la evolución anual de la frecuencia de Sentencias Dictadas por Delitos de Violación por Delito específico en el Juzgado de Garantía de Ancud para el Periodo 2013-2019 de acuerdo a datos provenientes del Poder Judicial de Chile."/>
    <s v="Gráfico de Evolución"/>
    <s v="violación delitos género violencia mujer mujeres casos víctimas sentencias juzgado garantía Quilpué"/>
    <s v="https://analytics.zoho.com/open-view/2395394000007046737?ZOHO_CRITERIA=%22Trasposicion_27.8%22.%22Id_Juzgado_Garant%C3%ADa%22%3D53"/>
    <x v="0"/>
    <s v="#1774B819"/>
  </r>
  <r>
    <n v="1052"/>
    <x v="0"/>
    <x v="0"/>
    <s v="Mujeres"/>
    <n v="6303"/>
    <x v="2"/>
    <x v="1"/>
    <x v="0"/>
    <x v="214"/>
    <x v="0"/>
    <x v="19"/>
    <s v="Periodo 2008-2020"/>
    <s v="Tasa"/>
    <s v="Centro de Estudios y Análisis del Delito (CEAD) de la Subsecretaría de Prevención del Delito"/>
    <s v="Tasa de Aprehensiones por Violación en Chimbarongo para el Periodo 2008-2020."/>
    <s v="Gráfico que muestra la Tasa de Aprehensiones por Violación por cada 100 mil habitantes en Chimbarongo según datos recolectados y calculados por al Subsecretaría de Prevención del Delito para el Periodo 2008-2020."/>
    <s v="Gráfico de Evolución"/>
    <s v="Chimbarongo comunal delitos género violación mujer mujeres víctimas aprehensiones evolución tasa 100 mil habitantes"/>
    <s v="https://analytics.zoho.com/open-view/2395394000006843662?ZOHO_CRITERIA=%22Localiza%20CL%22.%22Codcom%22%3D6303"/>
    <x v="0"/>
    <s v="#1774B1088"/>
  </r>
  <r>
    <n v="1053"/>
    <x v="0"/>
    <x v="0"/>
    <s v="Mujeres"/>
    <n v="2"/>
    <x v="5"/>
    <x v="0"/>
    <x v="1"/>
    <x v="75"/>
    <x v="0"/>
    <x v="46"/>
    <s v="Periodo 2019-2021"/>
    <s v="Número de Casos"/>
    <s v="Fiscalía Nacional de Chile"/>
    <s v="Proporción de Casos acumulados de Violencia Intrafamiliar en la Región de Antofagasta por edad de la víctima según datos recopilados el Periodo 2019-2021"/>
    <s v="Gráfico que muestra la proporción de casos de Violencia Intrafamiliar en la Región de Antofagasta según edad de la víctima, presentados frente a la Fiscalía de Chile durante el Periodo 2019-2021."/>
    <s v="Gráfico"/>
    <s v="Región de Antofagasta delitos violencia mujer mujeres  casos víctimas intrafamiliar familiar fisica fiscalía edad"/>
    <s v="https://analytics.zoho.com/open-view/2395394000007054640?ZOHO_CRITERIA=%22Trasposicion_27.4%22.%22Cod_Regi%C3%B3n%22%3D2"/>
    <x v="0"/>
    <s v="#1774B6881"/>
  </r>
  <r>
    <n v="1054"/>
    <x v="0"/>
    <x v="0"/>
    <s v="Mujeres"/>
    <n v="13502"/>
    <x v="2"/>
    <x v="0"/>
    <x v="0"/>
    <x v="337"/>
    <x v="0"/>
    <x v="11"/>
    <s v="Periodo 2005-2021"/>
    <s v="Porcentaje"/>
    <s v="Centro de Estudios y Análisis del Delito (CEAD) de la Subsecretaría de Prevención del Delito"/>
    <s v="Variación Trimestral de Aprehensiones (%) por Violencia Intrafamiliar en Alhué para el Periodo 2005-2021."/>
    <s v="Gráfico que muestra la variación trimestral de Aprehensiones (%) por Violencia Intrafamiliar en Alhué  según datos recopilados desde el Centro de Estudios y Análisis del Delito durante el Periodo 2005-2021."/>
    <s v="Gráfico de Evolución"/>
    <s v="Alhué comunal delitos género violencia hacia mujer mujeres víctimas intrafamiliar familiar aprehensiones variación trimestral"/>
    <s v="https://analytics.zoho.com/open-view/2395394000007123879?ZOHO_CRITERIA=%22Trasposicion_27.5%22.%22Cod_Comuna%22%3D13502"/>
    <x v="0"/>
    <s v="#1774B9052"/>
  </r>
  <r>
    <n v="1055"/>
    <x v="0"/>
    <x v="0"/>
    <s v="Mujeres"/>
    <n v="13403"/>
    <x v="3"/>
    <x v="0"/>
    <x v="0"/>
    <x v="102"/>
    <x v="0"/>
    <x v="14"/>
    <s v="Periodo 2005-2021"/>
    <s v="Número de Denuncias"/>
    <s v="Centro de Estudios y Análisis del Delito (CEAD) de la Subsecretaría de Prevención del Delito"/>
    <s v="Frecuencia de Denuncias por Violencia Intrafamiliar en Calera de Tango para el Periodo 2005-2021."/>
    <s v="Gráfico que muestra la frecuencia de las Denuncias por Violencia Intrafamiliar en Calera de Tango según datos recopilados desde el Centro de Estudios y Análsis del Delito durante el Periodo 2005-2021."/>
    <s v="Gráfico de Evolución"/>
    <s v="Calera de Tango comunal delitos género violencia hacia mujer mujeres víctimas intrafamiliar familiar denuncias comuna"/>
    <s v="https://analytics.zoho.com/open-view/2395394000007123492?ZOHO_CRITERIA=%22Trasposicion_27.5%22.%22Cod_Comuna%22%3D13403"/>
    <x v="0"/>
    <s v="#1774B8022"/>
  </r>
  <r>
    <n v="1056"/>
    <x v="0"/>
    <x v="0"/>
    <s v="Mujeres"/>
    <n v="10102"/>
    <x v="6"/>
    <x v="0"/>
    <x v="0"/>
    <x v="338"/>
    <x v="0"/>
    <x v="12"/>
    <s v="Periodo 2005-2021"/>
    <s v="Porcentaje"/>
    <s v="Centro de Estudios y Análisis del Delito (CEAD) de la Subsecretaría de Prevención del Delito"/>
    <s v="Variación Trimestral de Casos Policiales (%) por Violencia Intrafamiliar en Calbuco para el Periodo 2005-2021."/>
    <s v="Gráfico que muestra la variación trimestral de Casos Policiales (%) por Violencia Intrafamiliar en Calbuco según datos recopilados desde el Centro de Estudios y Análisis del Delito durante el Periodo 2005-2021."/>
    <s v="Gráfico de Evolución"/>
    <s v="Calbuco comunal delitos género violencia hacia mujer mujeres víctimas intrafamiliar familiar casos policiales variación trimestral"/>
    <s v="https://analytics.zoho.com/open-view/2395394000007123911?ZOHO_CRITERIA=%22Trasposicion_27.5%22.%22Cod_Comuna%22%3D10102"/>
    <x v="0"/>
    <s v="#1774B9305"/>
  </r>
  <r>
    <n v="1057"/>
    <x v="0"/>
    <x v="0"/>
    <s v="Mujeres"/>
    <n v="13126"/>
    <x v="0"/>
    <x v="0"/>
    <x v="0"/>
    <x v="229"/>
    <x v="0"/>
    <x v="0"/>
    <s v="Periodo 2005-2021"/>
    <s v="Porcentaje"/>
    <s v="Centro de Estudios y Análisis del Delito (CEAD) de la Subsecretaría de Prevención del Delito"/>
    <s v="Proporción de Aprehensiones, Casos Policiales, Denuncias y Detenciones por Violencia Intrafamiliar en Quinta Normal para el Periodo 2005-2021."/>
    <s v="Gráfico que muestra la proporción y cantidad de Aprehensiones, Casos policiales, Denuncias y Detenciones por Violencia Intrafamiliar en Quinta Normal según datos recopilados desde el Centro de Estudios y Análisis del Delito durante el Periodo 2005-2021."/>
    <s v="Gráfico"/>
    <s v="Quinta Normal comunal delitos género violencia hacia mujer mujeres víctimas intrafamiliar familiar aprehensiones denuncias casos policiales detenciones comuna"/>
    <s v="https://analytics.zoho.com/open-view/2395394000007123726?ZOHO_CRITERIA=%22Trasposicion_27.5%22.%22Cod_Comuna%22%3D13126"/>
    <x v="0"/>
    <s v="#1774B8693"/>
  </r>
  <r>
    <n v="1058"/>
    <x v="0"/>
    <x v="0"/>
    <s v="Mujeres"/>
    <n v="9202"/>
    <x v="7"/>
    <x v="2"/>
    <x v="0"/>
    <x v="339"/>
    <x v="0"/>
    <x v="16"/>
    <s v="Años 2012, 2017 y 2020"/>
    <s v="Número de Casos"/>
    <s v="Centro de Estudios y Análisis del Delito (CEAD) e Instituto Nacional de Estadísticas (INE)"/>
    <s v="Frecuencia según ocurrencia de Violencia Económica en Collipulli para los años 2012, 2017 y 2020."/>
    <s v="Gráfico que muestra la Frecuencia según ocurrencia de Violencia Económica en Collipulli los años 2012, 2017 y 2020 según datos de las encuestas ENVIF-VCM realizadas por el Instituto Nacional de Estadísticas (INE) y el Centro de Estudios y Análisis del Delito (CEAD)."/>
    <s v="Gráfico de Evolución"/>
    <s v="Collipulli comunal violencia económica intrafamiliar vif mujeres mujer encuesta envif cead ine víctima padecer sufrir"/>
    <s v="https://analytics.zoho.com/open-view/2395394000007264102?ZOHO_CRITERIA=%22Trasposicion_27.9%22.%22C%C3%B3digo%20Comuna%22%3D9202"/>
    <x v="0"/>
    <s v="#1774B11111"/>
  </r>
  <r>
    <n v="1059"/>
    <x v="0"/>
    <x v="0"/>
    <s v="Mujeres"/>
    <n v="14201"/>
    <x v="4"/>
    <x v="0"/>
    <x v="0"/>
    <x v="10"/>
    <x v="0"/>
    <x v="8"/>
    <s v="Periodo 2005-2021"/>
    <s v="Porcentaje"/>
    <s v="Centro de Estudios y Análisis del Delito (CEAD) de la Subsecretaría de Prevención del Delito"/>
    <s v="Variación Trimestral de Detenciones (%) por Violencia Intrafamiliar en La Unión para el Periodo 2005-2021."/>
    <s v="Gráfico que muestra la variación trimestral de Detenciones (%) por Violencia Intrafamiliar en La Unión según datos recopilados desde el Centro de Estudios y Análisis del Delito durante el Periodo 2005-2021."/>
    <s v="Gráfico de Evolución"/>
    <s v="La Unión comunal delitos género violencia hacia mujer mujeres víctimas intrafamiliar familiar detenciones variación trimestral"/>
    <s v="https://analytics.zoho.com/open-view/2395394000007126218?ZOHO_CRITERIA=%22Trasposicion_27.5%22.%22Cod_Comuna%22%3D14201"/>
    <x v="0"/>
    <s v="#1774B10096"/>
  </r>
  <r>
    <n v="1060"/>
    <x v="0"/>
    <x v="0"/>
    <s v="Mujeres"/>
    <n v="27"/>
    <x v="11"/>
    <x v="5"/>
    <x v="0"/>
    <x v="151"/>
    <x v="0"/>
    <x v="81"/>
    <s v="Periodo 2013-2019"/>
    <s v="Número de Sentencias"/>
    <s v="Poder Judicial"/>
    <s v="Sentencias Dictadas por Delitos Vinculados a la Mujer por Tipo de Delito en el Juzgado de Garantía de San Vicente para el Periodo 2013-2019"/>
    <s v="El gráfico muestra la evolución anual de la frecuencia de Sentencias Dictadas por Delitos Vinculados a la Mujer por Tipo de Delito en el Juzgado de Garantía de San Vicente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27"/>
    <x v="0"/>
    <s v="#1774B441"/>
  </r>
  <r>
    <n v="1061"/>
    <x v="0"/>
    <x v="0"/>
    <s v="Mujeres"/>
    <n v="13103"/>
    <x v="6"/>
    <x v="1"/>
    <x v="0"/>
    <x v="12"/>
    <x v="0"/>
    <x v="13"/>
    <s v="Periodo 2008-2020"/>
    <s v="Número de Casos Policiales"/>
    <s v="Centro de Estudios y Análisis del Delito (CEAD) de la Subsecretaría de Prevención del Delito"/>
    <s v="Frecuencia de Frecuencia Casos Policiales por Violación en Cerro Navia para el Periodo 2008-2020"/>
    <s v="Gráfico que muestra la frecuencia de Casos Policiales por Violación en Cerro Navia según datos recopilados desde el Subsecretaria de Prevención del Delito durante el Periodo 2008-2020."/>
    <s v="Gráfico de Evolución"/>
    <s v="Cerro Navia comunal delitos género violación mujer mujeres víctimas casos policiales"/>
    <s v="https://analytics.zoho.com/open-view/2395394000006792555?ZOHO_CRITERIA=%22Localiza%20CL%22.%22Codcom%22%3D13103"/>
    <x v="0"/>
    <s v="#1774B3602"/>
  </r>
  <r>
    <n v="1062"/>
    <x v="0"/>
    <x v="0"/>
    <s v="Mujeres"/>
    <n v="13111"/>
    <x v="0"/>
    <x v="1"/>
    <x v="0"/>
    <x v="272"/>
    <x v="0"/>
    <x v="10"/>
    <s v="Periodo 2008-2020"/>
    <s v="Tasa"/>
    <s v="Centro de Estudios y Análisis del Delito (CEAD) de la Subsecretaría de Prevención del Delito"/>
    <s v="Tasa de Aprehensiones, Casos Policiales, Denuncias y Detenciones por Violación en La Granja para el Periodo 2008-2020."/>
    <s v="Gráfico que muestra la Tasa de Aprehensiones, Casos Policiales, Denuncias y Detenciones por Violación por cada 100 mil habitantes en La Granja según datos recolectados y calculados por al Subsecretaría de Prevención del Delito para el Periodo 2008-2020."/>
    <s v="Gráfico de Evolución"/>
    <s v="La Granja comunal delitos género violación mujer mujeres víctimas aprehensiones casos policiales denuncias detenciones evolución tasa 100 mil habitantes"/>
    <s v="https://analytics.zoho.com/open-view/2395394000006850626?ZOHO_CRITERIA=%22Localiza%20CL%22.%22Codcom%22%3D13111"/>
    <x v="0"/>
    <s v="#1774B2597"/>
  </r>
  <r>
    <n v="1063"/>
    <x v="0"/>
    <x v="0"/>
    <s v="Mujeres"/>
    <n v="2103"/>
    <x v="3"/>
    <x v="1"/>
    <x v="0"/>
    <x v="340"/>
    <x v="0"/>
    <x v="4"/>
    <s v="Periodo 2008-2020"/>
    <s v="Porcentaje "/>
    <s v="Centro de Estudios y Análisis del Delito (CEAD) de la Subsecretaría de Prevención del Delito"/>
    <s v="Variación Trimestral de Denuncias (%) por Violación en Sierra Gorda para el Periodo 2008-2020"/>
    <s v="Gráfico que muestra la variación trimestral de Denuncias (%) por Violaciones en Sierra Gorda según datos recopilados desde la Subsecretaria de Prevención del Delito durante el Periodo 2008-2020."/>
    <s v="Gráfico de Evolución"/>
    <s v="Sierra Gorda comunal delitos género violación mujer mujeres víctimas denuncias variación trimestral"/>
    <s v="https://analytics.zoho.com/open-view/2395394000008633066?ZOHO_CRITERIA=%22Trasposicion_27.6%22.%22Cod_comuna%22%3D2103"/>
    <x v="0"/>
    <s v="#1774B5310"/>
  </r>
  <r>
    <n v="1064"/>
    <x v="0"/>
    <x v="0"/>
    <s v="Mujeres"/>
    <n v="7408"/>
    <x v="0"/>
    <x v="1"/>
    <x v="0"/>
    <x v="341"/>
    <x v="0"/>
    <x v="2"/>
    <s v="Periodo 2008-2020"/>
    <s v="Porcentaje "/>
    <s v="Centro de Estudios y Análisis del Delito (CEAD) de la Subsecretaría de Prevención del Delito"/>
    <s v="Variación Trimestral de Aprehensiones, Casos policiales, Denuncias y Detenciones (%) por Violación en Yerbas Buenas para el Periodo 2008-2020"/>
    <s v="Gráfico que muestra la variación trimestral de Aprehensiones, Casos Policiales, Denuncias y Detenciones (%) por Violaciones en Yerbas Buenas según datos recopilados desde la Subsecretaria de Prevención del Delito durante el Periodo 2008-2020."/>
    <s v="Gráfico de Evolución"/>
    <s v="Yerbas Buenas comunal delitos género violación mujer mujeres víctimas aprehensiones casos policiales denuncias detenciones variación trimestral"/>
    <s v="https://analytics.zoho.com/open-view/2395394000008633146?ZOHO_CRITERIA=%22Trasposicion_27.6%22.%22Cod_comuna%22%3D7408"/>
    <x v="0"/>
    <s v="#1774B6073"/>
  </r>
  <r>
    <n v="1065"/>
    <x v="0"/>
    <x v="0"/>
    <s v="Mujeres"/>
    <n v="13122"/>
    <x v="5"/>
    <x v="2"/>
    <x v="0"/>
    <x v="123"/>
    <x v="0"/>
    <x v="7"/>
    <s v="Años 2012, 2017 y 2020"/>
    <s v="Número de Casos"/>
    <s v="Centro de Estudios y Análisis del Delito (CEAD) e Instituto Nacional de Estadísticas (INE)"/>
    <s v="Frecuencia de Casos de Violencia Económica y Variación Anual en Peñalolén para los años 2012, 2017 y 2020."/>
    <s v="Gráfico que muestra la Frecuencia de Casos de Violencia Económica por año en Peñalolén para los años 2012, 2017 y 2020 según datos de las encuestas ENVIF-VCM realizadas por el Instituto Nacional de Estadísticas (INE) y el Centro de Estudios y Análisis del Delito (CEAD)."/>
    <s v="Gráfico de Evolución"/>
    <s v="Peñalolén comunal violencia económica intrafamiliar vif mujeres mujer encuesta envif cead ine evolución variación anual"/>
    <s v="https://analytics.zoho.com/open-view/2395394000007264522?ZOHO_CRITERIA=%22Trasposicion_27.9%22.%22C%C3%B3digo%20Comuna%22%3D13122"/>
    <x v="0"/>
    <s v="#1774B10753"/>
  </r>
  <r>
    <n v="1066"/>
    <x v="0"/>
    <x v="0"/>
    <s v="Mujeres"/>
    <n v="7"/>
    <x v="6"/>
    <x v="1"/>
    <x v="1"/>
    <x v="163"/>
    <x v="0"/>
    <x v="18"/>
    <s v="Año 2020"/>
    <s v="Tasa"/>
    <s v="Centro de Estudios y Análisis del Delito (CEAD) de la Subsecretaría de Prevención del Delito"/>
    <s v="Mapa de Tasas de Casos Policiales por Violación en la Región de Maule por sus comunas para el Año 2020."/>
    <s v="Mapa que muestra la Tasa de Casos Policiales por Violación desagregada por comuna en la Región de Maule, de acuerdo a los datos publicados por la Subsecretaria de Prevención del Delito de Chile para el Año 2020."/>
    <s v="Mapa de calor"/>
    <s v="Región de Maule regional delitos género violación mujer mujeres víctimas casos policiales comuna mapa tasa 100 mil habitantes"/>
    <s v="https://analytics.zoho.com/open-view/2395394000006844797?ZOHO_CRITERIA=%22Localiza%20CL%22.%22Codreg%22%3D7"/>
    <x v="0"/>
    <s v="#1774B2677"/>
  </r>
  <r>
    <n v="1067"/>
    <x v="0"/>
    <x v="0"/>
    <s v="Mujeres"/>
    <n v="13102"/>
    <x v="4"/>
    <x v="1"/>
    <x v="0"/>
    <x v="327"/>
    <x v="0"/>
    <x v="5"/>
    <s v="Periodo 2008-2020"/>
    <s v="Número de Detenciones"/>
    <s v="Centro de Estudios y Análisis del Delito (CEAD) de la Subsecretaría de Prevención del Delito"/>
    <s v="Frecuencia de Frecuencia Detenciones por Violación en Cerrillos para el Periodo 2008-2020"/>
    <s v="Gráfico que muestra la frecuencia de Detenciones por Violación en Cerrillos según datos recopilados desde el Subsecretaria de Prevención del Delito durante el Periodo 2008-2020."/>
    <s v="Gráfico de Evolución"/>
    <s v="Cerrillos comunal delitos género violación mujer mujeres víctimas detenciones"/>
    <s v="https://analytics.zoho.com/open-view/2395394000006792637?ZOHO_CRITERIA=%22Localiza%20CL%22.%22Codcom%22%3D13102"/>
    <x v="0"/>
    <s v="#1774B4260"/>
  </r>
  <r>
    <n v="1068"/>
    <x v="0"/>
    <x v="0"/>
    <s v="Mujeres"/>
    <n v="4204"/>
    <x v="4"/>
    <x v="0"/>
    <x v="0"/>
    <x v="205"/>
    <x v="0"/>
    <x v="5"/>
    <s v="Periodo 2005-2021"/>
    <s v="Número de Detenciones"/>
    <s v="Centro de Estudios y Análisis del Delito (CEAD) de la Subsecretaría de Prevención del Delito"/>
    <s v="Frecuencia de Detenciones por Violencia Intrafamiliar en Salamanca para el Periodo 2005-2021."/>
    <s v="Gráfico que muestra la frecuencia de las Detenciones por Violencia Intrafamiliar en Salamanca según datos recopilados desde el Centro de Estudios y Análsis del Delito durante el Periodo 2005-2021."/>
    <s v="Gráfico de Evolución"/>
    <s v="Salamanca comunal delitos género violencia hacia mujer mujeres víctimas intrafamiliar familiar detenciones comuna"/>
    <s v="https://analytics.zoho.com/open-view/2395394000007123572?ZOHO_CRITERIA=%22Trasposicion_27.5%22.%22Cod_Comuna%22%3D4204"/>
    <x v="0"/>
    <s v="#1774B8084"/>
  </r>
  <r>
    <n v="1069"/>
    <x v="0"/>
    <x v="0"/>
    <s v="Mujeres"/>
    <n v="13502"/>
    <x v="6"/>
    <x v="0"/>
    <x v="0"/>
    <x v="337"/>
    <x v="0"/>
    <x v="12"/>
    <s v="Periodo 2005-2021"/>
    <s v="Porcentaje"/>
    <s v="Centro de Estudios y Análisis del Delito (CEAD) de la Subsecretaría de Prevención del Delito"/>
    <s v="Variación Trimestral de Casos Policiales (%) por Violencia Intrafamiliar en Alhué para el Periodo 2005-2021."/>
    <s v="Gráfico que muestra la variación trimestral de Casos Policiales (%) por Violencia Intrafamiliar en Alhué según datos recopilados desde el Centro de Estudios y Análisis del Delito durante el Periodo 2005-2021."/>
    <s v="Gráfico de Evolución"/>
    <s v="Alhué comunal delitos género violencia hacia mujer mujeres víctimas intrafamiliar familiar casos policiales variación trimestral"/>
    <s v="https://analytics.zoho.com/open-view/2395394000007123911?ZOHO_CRITERIA=%22Trasposicion_27.5%22.%22Cod_Comuna%22%3D13502"/>
    <x v="0"/>
    <s v="#1774B9395"/>
  </r>
  <r>
    <n v="1070"/>
    <x v="0"/>
    <x v="0"/>
    <s v="Mujeres"/>
    <n v="1403"/>
    <x v="6"/>
    <x v="1"/>
    <x v="0"/>
    <x v="231"/>
    <x v="0"/>
    <x v="13"/>
    <s v="Periodo 2008-2020"/>
    <s v="Número de Casos Policiales"/>
    <s v="Centro de Estudios y Análisis del Delito (CEAD) de la Subsecretaría de Prevención del Delito"/>
    <s v="Frecuencia de Frecuencia Casos Policiales por Violación en Colchane para el Periodo 2008-2020"/>
    <s v="Gráfico que muestra la frecuencia de Casos Policiales por Violación en Colchane según datos recopilados desde el Subsecretaria de Prevención del Delito durante el Periodo 2008-2020."/>
    <s v="Gráfico de Evolución"/>
    <s v="Colchane comunal delitos género violación mujer mujeres víctimas casos policiales"/>
    <s v="https://analytics.zoho.com/open-view/2395394000006792555?ZOHO_CRITERIA=%22Localiza%20CL%22.%22Codcom%22%3D1403"/>
    <x v="0"/>
    <s v="#1774B3332"/>
  </r>
  <r>
    <n v="1071"/>
    <x v="0"/>
    <x v="0"/>
    <s v="Mujeres"/>
    <n v="6202"/>
    <x v="4"/>
    <x v="1"/>
    <x v="0"/>
    <x v="124"/>
    <x v="0"/>
    <x v="6"/>
    <s v="Periodo 2008-2020"/>
    <s v="Tasa"/>
    <s v="Centro de Estudios y Análisis del Delito (CEAD) de la Subsecretaría de Prevención del Delito"/>
    <s v="Tasa de Detenciones por Violación en La Estrella para el Periodo 2008-2020."/>
    <s v="Gráfico que muestra la Tasa de Detenciones por Violación por cada 100 mil habitantes en La Estrella según datos recolectados y calculados por al Subsecretaría de Prevención del Delito para el Periodo 2008-2020."/>
    <s v="Gráfico de Evolución"/>
    <s v="La Estrella comunal delitos género violación mujer mujeres víctimas detenciones evolución tasa 100 mil habitantes"/>
    <s v="https://analytics.zoho.com/open-view/2395394000006843853?ZOHO_CRITERIA=%22Localiza%20CL%22.%22Codcom%22%3D6202"/>
    <x v="0"/>
    <s v="#1774B2079"/>
  </r>
  <r>
    <n v="1072"/>
    <x v="0"/>
    <x v="0"/>
    <s v="Mujeres"/>
    <n v="5"/>
    <x v="1"/>
    <x v="1"/>
    <x v="1"/>
    <x v="184"/>
    <x v="0"/>
    <x v="1"/>
    <s v="Periodo 2013-2019"/>
    <s v="Número de Sentencias"/>
    <s v="Poder Judicial"/>
    <s v="Sentencias Dictadas por Delitos de Violación por Delito en la Región de Valparaíso durante el Periodo 2013-2019"/>
    <s v="El gráfico muestra la evolución anual de la frecuencia de Sentencias Dictadas por Delitos de Violación por Delito en la Región de Valparaíso durante el Periodo 2013-2019 de acuerdo a datos provenientes del Poder Judicial de Chile."/>
    <s v="Gráfico de Evolución"/>
    <s v="violación delitos género violencia mujer mujeres casos víctimas sentencias valparaíso"/>
    <s v="https://analytics.zoho.com/open-view/2395394000007023675?ZOHO_CRITERIA=%22Localiza%20CL%22.%22Codreg%22%3D5"/>
    <x v="0"/>
    <s v="#1774B755"/>
  </r>
  <r>
    <n v="1073"/>
    <x v="0"/>
    <x v="0"/>
    <s v="Mujeres"/>
    <n v="13104"/>
    <x v="7"/>
    <x v="2"/>
    <x v="0"/>
    <x v="258"/>
    <x v="0"/>
    <x v="16"/>
    <s v="Años 2012, 2017 y 2020"/>
    <s v="Número de Casos"/>
    <s v="Centro de Estudios y Análisis del Delito (CEAD) e Instituto Nacional de Estadísticas (INE)"/>
    <s v="Frecuencia según ocurrencia de Violencia Económica en Conchalí para los años 2012, 2017 y 2020."/>
    <s v="Gráfico que muestra la Frecuencia según ocurrencia de Violencia Económica en Conchalí los años 2012, 2017 y 2020 según datos de las encuestas ENVIF-VCM realizadas por el Instituto Nacional de Estadísticas (INE) y el Centro de Estudios y Análisis del Delito (CEAD)."/>
    <s v="Gráfico de Evolución"/>
    <s v="Conchalí comunal violencia económica intrafamiliar vif mujeres mujer encuesta envif cead ine víctima padecer sufrir"/>
    <s v="https://analytics.zoho.com/open-view/2395394000007264102?ZOHO_CRITERIA=%22Trasposicion_27.9%22.%22C%C3%B3digo%20Comuna%22%3D13104"/>
    <x v="0"/>
    <s v="#1774B11153"/>
  </r>
  <r>
    <n v="1074"/>
    <x v="0"/>
    <x v="0"/>
    <s v="Mujeres"/>
    <n v="7108"/>
    <x v="0"/>
    <x v="1"/>
    <x v="0"/>
    <x v="117"/>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Río Claro para el Periodo 2008-2020"/>
    <s v="Gráfico que muestra la frecuencia de Aprehensiones, Casos Policiales, Denuncias y  Detenciones por Violación en Río Claro según datos recopilados desde el Subsecretaria de Prevención del Delito durante el Periodo 2008-2020."/>
    <s v="Gráfico de Evolución"/>
    <s v="Río Claro comunal delitos género violación mujer mujeres víctimas aprehensiones casos policiales denuncias detenciones"/>
    <s v="https://analytics.zoho.com/open-view/2395394000006792678?ZOHO_CRITERIA=%22Localiza%20CL%22.%22Codcom%22%3D7108"/>
    <x v="0"/>
    <s v="#1774B4444"/>
  </r>
  <r>
    <n v="1075"/>
    <x v="0"/>
    <x v="0"/>
    <s v="Mujeres"/>
    <n v="13109"/>
    <x v="5"/>
    <x v="2"/>
    <x v="0"/>
    <x v="145"/>
    <x v="1"/>
    <x v="59"/>
    <s v="Años 2012, 2017 y 2020"/>
    <s v="Porcentaje"/>
    <s v="Centro de Estudios y Análisis del Delito (CEAD) e Instituto Nacional de Estadísticas (INE)"/>
    <s v="Proporción de Casos de Violencia Económica por rango etario de la víctima en La Cisterna para los años 2012, 2017 y 2020."/>
    <s v="Gráfico que muestra la Proporción de Casos de Violencia Económica por rango etario en La Cisterna para los años 2012, 2017 y 2020 según datos de las encuestas ENVIF-VCM realizadas por el Instituto Nacional de Estadísticas (INE) y el Centro de Estudios y Análisis del Delito (CEAD)."/>
    <s v="Gráfico"/>
    <s v="La Cisterna comunal violencia económica intrafamiliar vif mujeres mujer encuesta envif cead ine edad rango etario"/>
    <s v="https://analytics.zoho.com/open-view/2395394000007264280?ZOHO_CRITERIA=%22Trasposicion_27.9%22.%22C%C3%B3digo%20Comuna%22%3D13109"/>
    <x v="0"/>
    <s v="#1774B10923"/>
  </r>
  <r>
    <n v="1076"/>
    <x v="0"/>
    <x v="0"/>
    <s v="Mujeres"/>
    <n v="10403"/>
    <x v="6"/>
    <x v="1"/>
    <x v="0"/>
    <x v="287"/>
    <x v="0"/>
    <x v="18"/>
    <s v="Periodo 2008-2020"/>
    <s v="Tasa"/>
    <s v="Centro de Estudios y Análisis del Delito (CEAD) de la Subsecretaría de Prevención del Delito"/>
    <s v="Tasa de Casos Policiales por Violación en Hualaihué para el Periodo 2008-2020."/>
    <s v="Gráfico que muestra la Tasa de Casos Policiales por Violación por cada 100 mil habitantes en Hualaihué según datos recolectados y calculados por al Subsecretaría de Prevención del Delito para el Periodo 2008-2020."/>
    <s v="Gráfico de Evolución"/>
    <s v="Hualaihué comunal delitos género violación mujer mujeres víctimas casos policiales evolución tasa 100 mil habitantes"/>
    <s v="https://analytics.zoho.com/open-view/2395394000006843792?ZOHO_CRITERIA=%22Localiza%20CL%22.%22Codcom%22%3D10403"/>
    <x v="0"/>
    <s v="#1774B1567"/>
  </r>
  <r>
    <n v="1077"/>
    <x v="0"/>
    <x v="0"/>
    <s v="Mujeres"/>
    <n v="8108"/>
    <x v="0"/>
    <x v="0"/>
    <x v="0"/>
    <x v="106"/>
    <x v="0"/>
    <x v="0"/>
    <s v="Periodo 2005-2021"/>
    <s v="Porcentaje"/>
    <s v="Centro de Estudios y Análisis del Delito (CEAD) de la Subsecretaría de Prevención del Delito"/>
    <s v="Proporción de Aprehensiones, Casos Policiales, Denuncias y Detenciones por Violencia Intrafamiliar en San Pedro de la Paz para el Periodo 2005-2021."/>
    <s v="Gráfico que muestra la proporción y cantidad de Aprehensiones, Casos policiales, Denuncias y Detenciones por Violencia Intrafamiliar en San Pedro de la Paz según datos recopilados desde el Centro de Estudios y Análisis del Delito durante el Periodo 2005-2021."/>
    <s v="Gráfico"/>
    <s v="San Pedro de la Paz comunal delitos género violencia hacia mujer mujeres víctimas intrafamiliar familiar aprehensiones denuncias casos policiales detenciones comuna"/>
    <s v="https://analytics.zoho.com/open-view/2395394000007123726?ZOHO_CRITERIA=%22Trasposicion_27.5%22.%22Cod_Comuna%22%3D8108"/>
    <x v="0"/>
    <s v="#1774B8540"/>
  </r>
  <r>
    <n v="1078"/>
    <x v="0"/>
    <x v="0"/>
    <s v="Mujeres"/>
    <n v="67"/>
    <x v="1"/>
    <x v="1"/>
    <x v="0"/>
    <x v="28"/>
    <x v="0"/>
    <x v="82"/>
    <s v="Periodo 2013-2019"/>
    <s v="Número de Sentencias"/>
    <s v="Poder Judicial"/>
    <s v="Sentencias Dictadas por Delitos de Violación en el 1º Juzgado de Garantía de Santiago para el Periodo 2013-2019"/>
    <s v="El gráfico muestra la evolución anual de la frecuencia de Sentencias Dictadas por Delitos de Violación por Delito específico en el 1º Juzgado de Garantía de Santiago para el Periodo 2013-2019 de acuerdo a datos provenientes del Poder Judicial de Chile."/>
    <s v="Gráfico de Evolución"/>
    <s v="violación delitos género violencia mujer mujeres casos víctimas sentencias juzgado garantía coronel"/>
    <s v="https://analytics.zoho.com/open-view/2395394000007046737?ZOHO_CRITERIA=%22Trasposicion_27.8%22.%22Id_Juzgado_Garant%C3%ADa%22%3D67"/>
    <x v="0"/>
    <s v="#1774B833"/>
  </r>
  <r>
    <n v="1079"/>
    <x v="0"/>
    <x v="0"/>
    <s v="Mujeres"/>
    <n v="2302"/>
    <x v="3"/>
    <x v="1"/>
    <x v="0"/>
    <x v="103"/>
    <x v="0"/>
    <x v="4"/>
    <s v="Periodo 2008-2020"/>
    <s v="Porcentaje "/>
    <s v="Centro de Estudios y Análisis del Delito (CEAD) de la Subsecretaría de Prevención del Delito"/>
    <s v="Variación Trimestral de Denuncias (%) por Violación en María Elena para el Periodo 2008-2020"/>
    <s v="Gráfico que muestra la variación trimestral de Denuncias (%) por Violaciones en María Elena según datos recopilados desde la Subsecretaria de Prevención del Delito durante el Periodo 2008-2020."/>
    <s v="Gráfico de Evolución"/>
    <s v="María Elena comunal delitos género violación mujer mujeres víctimas denuncias variación trimestral"/>
    <s v="https://analytics.zoho.com/open-view/2395394000008633066?ZOHO_CRITERIA=%22Trasposicion_27.6%22.%22Cod_comuna%22%3D2302"/>
    <x v="0"/>
    <s v="#1774B5315"/>
  </r>
  <r>
    <n v="1080"/>
    <x v="0"/>
    <x v="0"/>
    <s v="Mujeres"/>
    <n v="8106"/>
    <x v="3"/>
    <x v="0"/>
    <x v="0"/>
    <x v="232"/>
    <x v="0"/>
    <x v="4"/>
    <s v="Periodo 2005-2021"/>
    <s v="Porcentaje"/>
    <s v="Centro de Estudios y Análisis del Delito (CEAD) de la Subsecretaría de Prevención del Delito"/>
    <s v="Variación Trimestral de Denuncias (%) por Violencia Intrafamiliar en Lota para el Periodo 2005-2021."/>
    <s v="Gráfico que muestra la variación trimestral de Denuncias (%) por Violencia Intrafamiliar en Lota según datos recopilados desde el Centro de Estudios y Análisis del Delito durante el Periodo 2005-2021."/>
    <s v="Gráfico de Evolución"/>
    <s v="Lota comunal delitos género violencia hacia mujer mujeres víctimas intrafamiliar familiar denuncias variación trimestral"/>
    <s v="https://analytics.zoho.com/open-view/2395394000007126144?ZOHO_CRITERIA=%22Trasposicion_27.5%22.%22Cod_Comuna%22%3D8106"/>
    <x v="0"/>
    <s v="#1774B9566"/>
  </r>
  <r>
    <n v="1081"/>
    <x v="0"/>
    <x v="0"/>
    <s v="Mujeres"/>
    <n v="5102"/>
    <x v="2"/>
    <x v="0"/>
    <x v="0"/>
    <x v="266"/>
    <x v="0"/>
    <x v="11"/>
    <s v="Periodo 2005-2021"/>
    <s v="Porcentaje"/>
    <s v="Centro de Estudios y Análisis del Delito (CEAD) de la Subsecretaría de Prevención del Delito"/>
    <s v="Variación Trimestral de Aprehensiones (%) por Violencia Intrafamiliar en Casablanca para el Periodo 2005-2021."/>
    <s v="Gráfico que muestra la variación trimestral de Aprehensiones (%) por Violencia Intrafamiliar en Casablanca  según datos recopilados desde el Centro de Estudios y Análisis del Delito durante el Periodo 2005-2021."/>
    <s v="Gráfico de Evolución"/>
    <s v="Casablanca comunal delitos género violencia hacia mujer mujeres víctimas intrafamiliar familiar aprehensiones variación trimestral"/>
    <s v="https://analytics.zoho.com/open-view/2395394000007123879?ZOHO_CRITERIA=%22Trasposicion_27.5%22.%22Cod_Comuna%22%3D5102"/>
    <x v="0"/>
    <s v="#1774B8777"/>
  </r>
  <r>
    <n v="1082"/>
    <x v="0"/>
    <x v="0"/>
    <s v="Mujeres"/>
    <n v="11101"/>
    <x v="0"/>
    <x v="1"/>
    <x v="0"/>
    <x v="27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oihaique para el Periodo 2008-2020"/>
    <s v="Gráfico que muestra la frecuencia de Aprehensiones, Casos Policiales, Denuncias y  Detenciones por Violación en Coihaique según datos recopilados desde el Subsecretaria de Prevención del Delito durante el Periodo 2008-2020."/>
    <s v="Gráfico de Evolución"/>
    <s v="Coihaique comunal delitos género violación mujer mujeres víctimas aprehensiones casos policiales denuncias detenciones"/>
    <s v="https://analytics.zoho.com/open-view/2395394000006792678?ZOHO_CRITERIA=%22Localiza%20CL%22.%22Codcom%22%3D11101"/>
    <x v="0"/>
    <s v="#1774B4583"/>
  </r>
  <r>
    <n v="1083"/>
    <x v="0"/>
    <x v="0"/>
    <s v="Mujeres"/>
    <n v="7408"/>
    <x v="4"/>
    <x v="1"/>
    <x v="0"/>
    <x v="341"/>
    <x v="0"/>
    <x v="5"/>
    <s v="Periodo 2008-2020"/>
    <s v="Número de Detenciones"/>
    <s v="Centro de Estudios y Análisis del Delito (CEAD) de la Subsecretaría de Prevención del Delito"/>
    <s v="Frecuencia de Frecuencia Detenciones por Violación en Yerbas Buenas para el Periodo 2008-2020"/>
    <s v="Gráfico que muestra la frecuencia de Detenciones por Violación en Yerbas Buenas según datos recopilados desde el Subsecretaria de Prevención del Delito durante el Periodo 2008-2020."/>
    <s v="Gráfico de Evolución"/>
    <s v="Yerbas Buenas comunal delitos género violación mujer mujeres víctimas detenciones"/>
    <s v="https://analytics.zoho.com/open-view/2395394000006792637?ZOHO_CRITERIA=%22Localiza%20CL%22.%22Codcom%22%3D7408"/>
    <x v="0"/>
    <s v="#1774B4135"/>
  </r>
  <r>
    <n v="1084"/>
    <x v="0"/>
    <x v="0"/>
    <s v="Mujeres"/>
    <n v="10401"/>
    <x v="2"/>
    <x v="1"/>
    <x v="0"/>
    <x v="3"/>
    <x v="0"/>
    <x v="19"/>
    <s v="Periodo 2008-2020"/>
    <s v="Tasa"/>
    <s v="Centro de Estudios y Análisis del Delito (CEAD) de la Subsecretaría de Prevención del Delito"/>
    <s v="Tasa de Aprehensiones por Violación en Chaitén para el Periodo 2008-2020."/>
    <s v="Gráfico que muestra la Tasa de Aprehensiones por Violación por cada 100 mil habitantes en Chaitén según datos recolectados y calculados por al Subsecretaría de Prevención del Delito para el Periodo 2008-2020."/>
    <s v="Gráfico de Evolución"/>
    <s v="Chaitén comunal delitos género violación mujer mujeres víctimas aprehensiones evolución tasa 100 mil habitantes"/>
    <s v="https://analytics.zoho.com/open-view/2395394000006843662?ZOHO_CRITERIA=%22Localiza%20CL%22.%22Codcom%22%3D10401"/>
    <x v="0"/>
    <s v="#1774B1232"/>
  </r>
  <r>
    <n v="1085"/>
    <x v="0"/>
    <x v="0"/>
    <s v="Mujeres"/>
    <n v="8201"/>
    <x v="2"/>
    <x v="0"/>
    <x v="0"/>
    <x v="19"/>
    <x v="0"/>
    <x v="3"/>
    <s v="Periodo 2005-2021"/>
    <s v="Número de Aprehensiones"/>
    <s v="Centro de Estudios y Análisis del Delito (CEAD) de la Subsecretaría de Prevención del Delito"/>
    <s v="Frecuencia de Aprehensiones por Violencia Intrafamiliar en Lebu para el Periodo 2005-2021"/>
    <s v="Gráfico que muestra la frecuencia de Aprehensiones por Violencia Intrafamiliar en Lebu según datos recopilados desde el Centro de Estudios y Análsis del Delito durante el Periodo 2005-2021."/>
    <s v="Gráfico de Evolución"/>
    <s v="Lebu comunal delitos género violencia hacia mujer mujeres víctimas intrafamiliar familiar aprehensiones comuna"/>
    <s v="https://analytics.zoho.com/open-view/2395394000007123378?ZOHO_CRITERIA=%22Trasposicion_27.5%22.%22Cod_Comuna%22%3D8201"/>
    <x v="0"/>
    <s v="#1774B7173"/>
  </r>
  <r>
    <n v="1086"/>
    <x v="0"/>
    <x v="0"/>
    <s v="Mujeres"/>
    <n v="13113"/>
    <x v="2"/>
    <x v="1"/>
    <x v="0"/>
    <x v="224"/>
    <x v="0"/>
    <x v="3"/>
    <s v="Periodo 2008-2020"/>
    <s v="Número de Aprehensiones"/>
    <s v="Centro de Estudios y Análisis del Delito (CEAD) de la Subsecretaría de Prevención del Delito"/>
    <s v="Frecuencia de Frecuencia Aprehensiones por Violación en La Reina para el Periodo 2008-2020"/>
    <s v="Gráfico que muestra la frecuencia de Aprehensiones por Violación en La Reina según datos recopilados desde el Subsecretaria de Prevención del Delito durante el Periodo 2008-2020."/>
    <s v="Gráfico de Evolución"/>
    <s v="La Reina comunal delitos género violación mujer mujeres víctimas aprehensiones"/>
    <s v="https://analytics.zoho.com/open-view/2395394000006792514?ZOHO_CRITERIA=%22Localiza%20CL%22.%22Codcom%22%3D13113"/>
    <x v="0"/>
    <s v="#1774B3273"/>
  </r>
  <r>
    <n v="1087"/>
    <x v="0"/>
    <x v="0"/>
    <s v="Mujeres"/>
    <n v="8103"/>
    <x v="2"/>
    <x v="0"/>
    <x v="0"/>
    <x v="342"/>
    <x v="0"/>
    <x v="3"/>
    <s v="Periodo 2005-2021"/>
    <s v="Número de Aprehensiones"/>
    <s v="Centro de Estudios y Análisis del Delito (CEAD) de la Subsecretaría de Prevención del Delito"/>
    <s v="Frecuencia de Aprehensiones por Violencia Intrafamiliar en Chiguayante para el Periodo 2005-2021"/>
    <s v="Gráfico que muestra la frecuencia de Aprehensiones por Violencia Intrafamiliar en Chiguayante según datos recopilados desde el Centro de Estudios y Análsis del Delito durante el Periodo 2005-2021."/>
    <s v="Gráfico de Evolución"/>
    <s v="Chiguayante comunal delitos género violencia hacia mujer mujeres víctimas intrafamiliar familiar aprehensiones comuna"/>
    <s v="https://analytics.zoho.com/open-view/2395394000007123378?ZOHO_CRITERIA=%22Trasposicion_27.5%22.%22Cod_Comuna%22%3D8103"/>
    <x v="0"/>
    <s v="#1774B7163"/>
  </r>
  <r>
    <n v="1088"/>
    <x v="0"/>
    <x v="0"/>
    <s v="Mujeres"/>
    <n v="14106"/>
    <x v="4"/>
    <x v="0"/>
    <x v="0"/>
    <x v="183"/>
    <x v="0"/>
    <x v="8"/>
    <s v="Periodo 2005-2021"/>
    <s v="Porcentaje"/>
    <s v="Centro de Estudios y Análisis del Delito (CEAD) de la Subsecretaría de Prevención del Delito"/>
    <s v="Variación Trimestral de Detenciones (%) por Violencia Intrafamiliar en Mariquina para el Periodo 2005-2021."/>
    <s v="Gráfico que muestra la variación trimestral de Detenciones (%) por Violencia Intrafamiliar en Mariquina según datos recopilados desde el Centro de Estudios y Análisis del Delito durante el Periodo 2005-2021."/>
    <s v="Gráfico de Evolución"/>
    <s v="Mariquina comunal delitos género violencia hacia mujer mujeres víctimas intrafamiliar familiar detenciones variación trimestral"/>
    <s v="https://analytics.zoho.com/open-view/2395394000007126218?ZOHO_CRITERIA=%22Trasposicion_27.5%22.%22Cod_Comuna%22%3D14106"/>
    <x v="0"/>
    <s v="#1774B10093"/>
  </r>
  <r>
    <n v="1089"/>
    <x v="0"/>
    <x v="0"/>
    <s v="Mujeres"/>
    <n v="7105"/>
    <x v="0"/>
    <x v="0"/>
    <x v="0"/>
    <x v="294"/>
    <x v="0"/>
    <x v="0"/>
    <s v="Periodo 2005-2021"/>
    <s v="Porcentaje"/>
    <s v="Centro de Estudios y Análisis del Delito (CEAD) de la Subsecretaría de Prevención del Delito"/>
    <s v="Proporción de Aprehensiones, Casos Policiales, Denuncias y Detenciones por Violencia Intrafamiliar en Maule para el Periodo 2005-2021."/>
    <s v="Gráfico que muestra la proporción y cantidad de Aprehensiones, Casos policiales, Denuncias y Detenciones por Violencia Intrafamiliar en Maule según datos recopilados desde el Centro de Estudios y Análisis del Delito durante el Periodo 2005-2021."/>
    <s v="Gráfico"/>
    <s v="Maule comunal delitos género violencia hacia mujer mujeres víctimas intrafamiliar familiar aprehensiones denuncias casos policiales detenciones comuna"/>
    <s v="https://analytics.zoho.com/open-view/2395394000007123726?ZOHO_CRITERIA=%22Trasposicion_27.5%22.%22Cod_Comuna%22%3D7105"/>
    <x v="0"/>
    <s v="#1774B8507"/>
  </r>
  <r>
    <n v="1090"/>
    <x v="0"/>
    <x v="0"/>
    <s v="Mujeres"/>
    <n v="5605"/>
    <x v="2"/>
    <x v="1"/>
    <x v="0"/>
    <x v="304"/>
    <x v="0"/>
    <x v="19"/>
    <s v="Periodo 2008-2020"/>
    <s v="Tasa"/>
    <s v="Centro de Estudios y Análisis del Delito (CEAD) de la Subsecretaría de Prevención del Delito"/>
    <s v="Tasa de Aprehensiones por Violación en El Tabo para el Periodo 2008-2020."/>
    <s v="Gráfico que muestra la Tasa de Aprehensiones por Violación por cada 100 mil habitantes en El Tabo según datos recolectados y calculados por al Subsecretaría de Prevención del Delito para el Periodo 2008-2020."/>
    <s v="Gráfico de Evolución"/>
    <s v="El Tabo comunal delitos género violación mujer mujeres víctimas aprehensiones evolución tasa 100 mil habitantes"/>
    <s v="https://analytics.zoho.com/open-view/2395394000006843662?ZOHO_CRITERIA=%22Localiza%20CL%22.%22Codcom%22%3D5605"/>
    <x v="0"/>
    <s v="#1774B1051"/>
  </r>
  <r>
    <n v="1091"/>
    <x v="0"/>
    <x v="0"/>
    <s v="Mujeres"/>
    <n v="2301"/>
    <x v="6"/>
    <x v="1"/>
    <x v="0"/>
    <x v="128"/>
    <x v="0"/>
    <x v="12"/>
    <s v="Periodo 2008-2020"/>
    <s v="Porcentaje "/>
    <s v="Centro de Estudios y Análisis del Delito (CEAD) de la Subsecretaría de Prevención del Delito"/>
    <s v="Variación Trimestral de Casos Policiales (%) por Violación en Tocopilla para el Periodo 2008-2020"/>
    <s v="Gráfico que muestra la variación trimestral de Casos Policiales (%) por Violaciones en Tocopilla según datos recopilados desde la Subsecretaria de Prevención del Delito durante el Periodo 2008-2020."/>
    <s v="Gráfico de Evolución"/>
    <s v="Tocopilla comunal delitos género violación mujer mujeres víctimas casos policiales variación trimestral"/>
    <s v="https://analytics.zoho.com/open-view/2395394000008633026?ZOHO_CRITERIA=%22Trasposicion_27.6%22.%22Cod_comuna%22%3D2301"/>
    <x v="0"/>
    <s v="#1774B4978"/>
  </r>
  <r>
    <n v="1092"/>
    <x v="0"/>
    <x v="0"/>
    <s v="Mujeres"/>
    <n v="5"/>
    <x v="11"/>
    <x v="5"/>
    <x v="1"/>
    <x v="184"/>
    <x v="0"/>
    <x v="43"/>
    <s v="Periodo 2013-2019"/>
    <s v="Porcentaje"/>
    <s v="Poder Judicial"/>
    <s v="Variación Trimestral de Sentencias Dictadas (%) en la Región de Valparaíso por Tipo de Delito, durante el Periodo 2013-2019"/>
    <s v="El gráfico muestra la tendencia de la Variación Trimestral de Sentencias Dictadas (%) en la Región de Valparaíso por Tipo de Delito,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sentencias contra vida dignidad integridad violentos familia estado civil mujer violencia valparaíso"/>
    <s v="https://analytics.zoho.com/open-view/2395394000007158319?ZOHO_CRITERIA=%22Localiza%20CL%22.%22Codreg%22%3D5"/>
    <x v="0"/>
    <s v="#1774B599"/>
  </r>
  <r>
    <n v="1093"/>
    <x v="0"/>
    <x v="0"/>
    <s v="Mujeres"/>
    <n v="5703"/>
    <x v="2"/>
    <x v="1"/>
    <x v="0"/>
    <x v="161"/>
    <x v="0"/>
    <x v="19"/>
    <s v="Periodo 2008-2020"/>
    <s v="Tasa"/>
    <s v="Centro de Estudios y Análisis del Delito (CEAD) de la Subsecretaría de Prevención del Delito"/>
    <s v="Tasa de Aprehensiones por Violación en Llaillay para el Periodo 2008-2020."/>
    <s v="Gráfico que muestra la Tasa de Aprehensiones por Violación por cada 100 mil habitantes en Llaillay según datos recolectados y calculados por al Subsecretaría de Prevención del Delito para el Periodo 2008-2020."/>
    <s v="Gráfico de Evolución"/>
    <s v="Llaillay comunal delitos género violación mujer mujeres víctimas aprehensiones evolución tasa 100 mil habitantes"/>
    <s v="https://analytics.zoho.com/open-view/2395394000006843662?ZOHO_CRITERIA=%22Localiza%20CL%22.%22Codcom%22%3D5703"/>
    <x v="0"/>
    <s v="#1774B1055"/>
  </r>
  <r>
    <n v="1094"/>
    <x v="0"/>
    <x v="0"/>
    <s v="Mujeres"/>
    <n v="14203"/>
    <x v="3"/>
    <x v="1"/>
    <x v="0"/>
    <x v="193"/>
    <x v="0"/>
    <x v="4"/>
    <s v="Periodo 2008-2020"/>
    <s v="Porcentaje "/>
    <s v="Centro de Estudios y Análisis del Delito (CEAD) de la Subsecretaría de Prevención del Delito"/>
    <s v="Variación Trimestral de Denuncias (%) por Violación en Lago Ranco para el Periodo 2008-2020"/>
    <s v="Gráfico que muestra la variación trimestral de Denuncias (%) por Violaciones en Lago Ranco según datos recopilados desde la Subsecretaria de Prevención del Delito durante el Periodo 2008-2020."/>
    <s v="Gráfico de Evolución"/>
    <s v="Lago Ranco comunal delitos género violación mujer mujeres víctimas denuncias variación trimestral"/>
    <s v="https://analytics.zoho.com/open-view/2395394000008633066?ZOHO_CRITERIA=%22Trasposicion_27.6%22.%22Cod_comuna%22%3D14203"/>
    <x v="0"/>
    <s v="#1774B5631"/>
  </r>
  <r>
    <n v="1095"/>
    <x v="0"/>
    <x v="0"/>
    <s v="Mujeres"/>
    <n v="13603"/>
    <x v="6"/>
    <x v="0"/>
    <x v="0"/>
    <x v="240"/>
    <x v="0"/>
    <x v="13"/>
    <s v="Periodo 2005-2021"/>
    <s v="Número de Casos Policiales"/>
    <s v="Centro de Estudios y Análisis del Delito (CEAD) de la Subsecretaría de Prevención del Delito"/>
    <s v="Frecuencia de Casos Policiales por Violencia Intrafamiliar en Isla de Maipo para el Periodo 2005-2021."/>
    <s v="Gráfico que muestra la frecuencia de Casos Policiales por Violencia Intrafamiliar en Isla de Maipo según datos recopilados desde el Centro de Estudios y Análsis del Delito durante el Periodo 2005-2021."/>
    <s v="Gráfico de Evolución"/>
    <s v="Isla de Maipo comunal delitos género violencia hacia mujer mujeres víctimas intrafamiliar familiar casos policiales comuna"/>
    <s v="https://analytics.zoho.com/open-view/2395394000007123412?ZOHO_CRITERIA=%22Trasposicion_27.5%22.%22Cod_Comuna%22%3D13603"/>
    <x v="0"/>
    <s v="#1774B7687"/>
  </r>
  <r>
    <n v="1096"/>
    <x v="0"/>
    <x v="0"/>
    <s v="Mujeres"/>
    <n v="8303"/>
    <x v="6"/>
    <x v="1"/>
    <x v="0"/>
    <x v="286"/>
    <x v="0"/>
    <x v="12"/>
    <s v="Periodo 2008-2020"/>
    <s v="Porcentaje "/>
    <s v="Centro de Estudios y Análisis del Delito (CEAD) de la Subsecretaría de Prevención del Delito"/>
    <s v="Variación Trimestral de Casos Policiales (%) por Violación en Cabrero para el Periodo 2008-2020"/>
    <s v="Gráfico que muestra la variación trimestral de Casos Policiales (%) por Violaciones en Cabrero según datos recopilados desde la Subsecretaria de Prevención del Delito durante el Periodo 2008-2020."/>
    <s v="Gráfico de Evolución"/>
    <s v="Cabrero comunal delitos género violación mujer mujeres víctimas casos policiales variación trimestral"/>
    <s v="https://analytics.zoho.com/open-view/2395394000008633026?ZOHO_CRITERIA=%22Trasposicion_27.6%22.%22Cod_comuna%22%3D8303"/>
    <x v="0"/>
    <s v="#1774B5126"/>
  </r>
  <r>
    <n v="1097"/>
    <x v="0"/>
    <x v="0"/>
    <s v="Mujeres"/>
    <n v="9116"/>
    <x v="4"/>
    <x v="0"/>
    <x v="0"/>
    <x v="206"/>
    <x v="0"/>
    <x v="8"/>
    <s v="Periodo 2005-2021"/>
    <s v="Porcentaje"/>
    <s v="Centro de Estudios y Análisis del Delito (CEAD) de la Subsecretaría de Prevención del Delito"/>
    <s v="Variación Trimestral de Detenciones (%) por Violencia Intrafamiliar en Saavedra para el Periodo 2005-2021."/>
    <s v="Gráfico que muestra la variación trimestral de Detenciones (%) por Violencia Intrafamiliar en Saavedra según datos recopilados desde el Centro de Estudios y Análisis del Delito durante el Periodo 2005-2021."/>
    <s v="Gráfico de Evolución"/>
    <s v="Saavedra comunal delitos género violencia hacia mujer mujeres víctimas intrafamiliar familiar detenciones variación trimestral"/>
    <s v="https://analytics.zoho.com/open-view/2395394000007126218?ZOHO_CRITERIA=%22Trasposicion_27.5%22.%22Cod_Comuna%22%3D9116"/>
    <x v="0"/>
    <s v="#1774B9973"/>
  </r>
  <r>
    <n v="1098"/>
    <x v="0"/>
    <x v="0"/>
    <s v="Mujeres"/>
    <n v="10106"/>
    <x v="2"/>
    <x v="1"/>
    <x v="0"/>
    <x v="9"/>
    <x v="0"/>
    <x v="3"/>
    <s v="Periodo 2008-2020"/>
    <s v="Número de Aprehensiones"/>
    <s v="Centro de Estudios y Análisis del Delito (CEAD) de la Subsecretaría de Prevención del Delito"/>
    <s v="Frecuencia de Frecuencia Aprehensiones por Violación en Los Muermos para el Periodo 2008-2020"/>
    <s v="Gráfico que muestra la frecuencia de Aprehensiones por Violación en Los Muermos según datos recopilados desde el Subsecretaria de Prevención del Delito durante el Periodo 2008-2020."/>
    <s v="Gráfico de Evolución"/>
    <s v="Los Muermos comunal delitos género violación mujer mujeres víctimas aprehensiones"/>
    <s v="https://analytics.zoho.com/open-view/2395394000006792514?ZOHO_CRITERIA=%22Localiza%20CL%22.%22Codcom%22%3D10106"/>
    <x v="0"/>
    <s v="#1774B3228"/>
  </r>
  <r>
    <n v="1099"/>
    <x v="0"/>
    <x v="0"/>
    <s v="Mujeres"/>
    <n v="6303"/>
    <x v="4"/>
    <x v="0"/>
    <x v="0"/>
    <x v="214"/>
    <x v="0"/>
    <x v="8"/>
    <s v="Periodo 2005-2021"/>
    <s v="Porcentaje"/>
    <s v="Centro de Estudios y Análisis del Delito (CEAD) de la Subsecretaría de Prevención del Delito"/>
    <s v="Variación Trimestral de Detenciones (%) por Violencia Intrafamiliar en Chimbarongo para el Periodo 2005-2021."/>
    <s v="Gráfico que muestra la variación trimestral de Detenciones (%) por Violencia Intrafamiliar en Chimbarongo según datos recopilados desde el Centro de Estudios y Análisis del Delito durante el Periodo 2005-2021."/>
    <s v="Gráfico de Evolución"/>
    <s v="Chimbarongo comunal delitos género violencia hacia mujer mujeres víctimas intrafamiliar familiar detenciones variación trimestral"/>
    <s v="https://analytics.zoho.com/open-view/2395394000007126218?ZOHO_CRITERIA=%22Trasposicion_27.5%22.%22Cod_Comuna%22%3D6303"/>
    <x v="0"/>
    <s v="#1774B9866"/>
  </r>
  <r>
    <n v="1100"/>
    <x v="0"/>
    <x v="0"/>
    <s v="Mujeres"/>
    <n v="13203"/>
    <x v="2"/>
    <x v="1"/>
    <x v="0"/>
    <x v="253"/>
    <x v="0"/>
    <x v="3"/>
    <s v="Periodo 2008-2020"/>
    <s v="Número de Aprehensiones"/>
    <s v="Centro de Estudios y Análisis del Delito (CEAD) de la Subsecretaría de Prevención del Delito"/>
    <s v="Frecuencia de Frecuencia Aprehensiones por Violación en San José de Maipo para el Periodo 2008-2020"/>
    <s v="Gráfico que muestra la frecuencia de Aprehensiones por Violación en San José de Maipo según datos recopilados desde el Subsecretaria de Prevención del Delito durante el Periodo 2008-2020."/>
    <s v="Gráfico de Evolución"/>
    <s v="San José de Maipo comunal delitos género violación mujer mujeres víctimas aprehensiones"/>
    <s v="https://analytics.zoho.com/open-view/2395394000006792514?ZOHO_CRITERIA=%22Localiza%20CL%22.%22Codcom%22%3D13203"/>
    <x v="0"/>
    <s v="#1774B3295"/>
  </r>
  <r>
    <n v="1101"/>
    <x v="0"/>
    <x v="0"/>
    <s v="Mujeres"/>
    <n v="4106"/>
    <x v="3"/>
    <x v="1"/>
    <x v="0"/>
    <x v="91"/>
    <x v="0"/>
    <x v="14"/>
    <s v="Periodo 2008-2020"/>
    <s v="Número de Denuncias"/>
    <s v="Centro de Estudios y Análisis del Delito (CEAD) de la Subsecretaría de Prevención del Delito"/>
    <s v="Frecuencia de Frecuencia Denuncias por Violación en Vicuña para el Periodo 2008-2020"/>
    <s v="Gráfico que muestra la frecuencia de Denuncias por Violación en Vicuña según datos recopilados desde el Subsecretaria de Prevención del Delito durante el Periodo 2008-2020."/>
    <s v="Gráfico de Evolución"/>
    <s v="Vicuña comunal delitos género violación mujer mujeres víctimas denuncias"/>
    <s v="https://analytics.zoho.com/open-view/2395394000006792596?ZOHO_CRITERIA=%22Localiza%20CL%22.%22Codcom%22%3D4106"/>
    <x v="0"/>
    <s v="#1774B3697"/>
  </r>
  <r>
    <n v="1102"/>
    <x v="0"/>
    <x v="0"/>
    <s v="Mujeres"/>
    <n v="8205"/>
    <x v="2"/>
    <x v="1"/>
    <x v="0"/>
    <x v="40"/>
    <x v="0"/>
    <x v="11"/>
    <s v="Periodo 2008-2020"/>
    <s v="Porcentaje"/>
    <s v="Centro de Estudios y Análisis del Delito (CEAD) de la Subsecretaría de Prevención del Delito"/>
    <s v="Variación Trimestral de Aprehensiones (%) por Violación en Curanilahue para el Periodo 2008-2020"/>
    <s v="Gráfico que muestra la variación trimestral de Aprehensiones (%) por Violaciones en Curanilahue según datos recopilados desde la Subsecretaria de Prevención del Delito durante el Periodo 2008-2020."/>
    <s v="Gráfico de Evolución"/>
    <s v="Curanilahue comunal delitos género violación mujer mujeres víctimas aprehensiones variación trimestral"/>
    <s v="https://analytics.zoho.com/open-view/2395394000008632943?ZOHO_CRITERIA=%22Trasposicion_27.6%22.%22Cod_comuna%22%3D8205"/>
    <x v="0"/>
    <s v="#1774B4805"/>
  </r>
  <r>
    <n v="1103"/>
    <x v="0"/>
    <x v="0"/>
    <s v="Mujeres"/>
    <n v="14202"/>
    <x v="2"/>
    <x v="0"/>
    <x v="0"/>
    <x v="89"/>
    <x v="0"/>
    <x v="3"/>
    <s v="Periodo 2005-2021"/>
    <s v="Número de Aprehensiones"/>
    <s v="Centro de Estudios y Análisis del Delito (CEAD) de la Subsecretaría de Prevención del Delito"/>
    <s v="Frecuencia de Aprehensiones por Violencia Intrafamiliar en Futrono para el Periodo 2005-2021"/>
    <s v="Gráfico que muestra la frecuencia de Aprehensiones por Violencia Intrafamiliar en Futrono según datos recopilados desde el Centro de Estudios y Análsis del Delito durante el Periodo 2005-2021."/>
    <s v="Gráfico de Evolución"/>
    <s v="Futrono comunal delitos género violencia hacia mujer mujeres víctimas intrafamiliar familiar aprehensiones comuna"/>
    <s v="https://analytics.zoho.com/open-view/2395394000007123378?ZOHO_CRITERIA=%22Trasposicion_27.5%22.%22Cod_Comuna%22%3D14202"/>
    <x v="0"/>
    <s v="#1774B7355"/>
  </r>
  <r>
    <n v="1104"/>
    <x v="0"/>
    <x v="0"/>
    <s v="Mujeres"/>
    <n v="8110"/>
    <x v="0"/>
    <x v="0"/>
    <x v="0"/>
    <x v="92"/>
    <x v="0"/>
    <x v="0"/>
    <s v="Periodo 2005-2021"/>
    <s v="Porcentaje"/>
    <s v="Centro de Estudios y Análisis del Delito (CEAD) de la Subsecretaría de Prevención del Delito"/>
    <s v="Proporción de Aprehensiones, Casos Policiales, Denuncias y Detenciones por Violencia Intrafamiliar en Talcahuano para el Periodo 2005-2021."/>
    <s v="Gráfico que muestra la proporción y cantidad de Aprehensiones, Casos policiales, Denuncias y Detenciones por Violencia Intrafamiliar en Talcahuano según datos recopilados desde el Centro de Estudios y Análisis del Delito durante el Periodo 2005-2021."/>
    <s v="Gráfico"/>
    <s v="Talcahuano comunal delitos género violencia hacia mujer mujeres víctimas intrafamiliar familiar aprehensiones denuncias casos policiales detenciones comuna"/>
    <s v="https://analytics.zoho.com/open-view/2395394000007123726?ZOHO_CRITERIA=%22Trasposicion_27.5%22.%22Cod_Comuna%22%3D8110"/>
    <x v="0"/>
    <s v="#1774B8542"/>
  </r>
  <r>
    <n v="1105"/>
    <x v="0"/>
    <x v="0"/>
    <s v="Mujeres"/>
    <n v="15101"/>
    <x v="5"/>
    <x v="2"/>
    <x v="0"/>
    <x v="197"/>
    <x v="1"/>
    <x v="59"/>
    <s v="Años 2012, 2017 y 2020"/>
    <s v="Porcentaje"/>
    <s v="Centro de Estudios y Análisis del Delito (CEAD) e Instituto Nacional de Estadísticas (INE)"/>
    <s v="Proporción de Casos de Violencia Económica por rango etario de la víctima en Arica para los años 2012, 2017 y 2020."/>
    <s v="Gráfico que muestra la Proporción de Casos de Violencia Económica por rango etario en Arica para los años 2012, 2017 y 2020 según datos de las encuestas ENVIF-VCM realizadas por el Instituto Nacional de Estadísticas (INE) y el Centro de Estudios y Análisis del Delito (CEAD)."/>
    <s v="Gráfico"/>
    <s v="Arica comunal violencia económica intrafamiliar vif mujeres mujer encuesta envif cead ine edad rango etario"/>
    <s v="https://analytics.zoho.com/open-view/2395394000007264280?ZOHO_CRITERIA=%22Trasposicion_27.9%22.%22C%C3%B3digo%20Comuna%22%3D15101"/>
    <x v="0"/>
    <s v="#1774B10966"/>
  </r>
  <r>
    <n v="1106"/>
    <x v="0"/>
    <x v="0"/>
    <s v="Mujeres"/>
    <n v="2"/>
    <x v="5"/>
    <x v="4"/>
    <x v="1"/>
    <x v="75"/>
    <x v="0"/>
    <x v="83"/>
    <s v="Periodo 2010-2021"/>
    <s v="Porcentaje"/>
    <s v="Ministerio de la Mujer y Equidad de Género"/>
    <s v="Variación anual de víctimas de femicidio en la Región de Antofagasta, Periodo 2010-2021"/>
    <s v="Gráfico que muestra la Variación anual de víctimas en la Región de Antofagasta para el Periodo 2010-2021, según datos recopilados desde el Ministerio de la Mujer y Equidad de Género."/>
    <s v="Gráfico de Evolución"/>
    <s v="Región de Antofagasta femicidios víctimas violencia mujer variación porcentaje porcentual cantidad número casos"/>
    <s v="https://analytics.zoho.com/open-view/2395394000006713064?ZOHO_CRITERIA=%22Localiza%20CL%22.%22Codreg%22%3D2"/>
    <x v="0"/>
    <s v="#1774B11276"/>
  </r>
  <r>
    <n v="1107"/>
    <x v="0"/>
    <x v="0"/>
    <s v="Mujeres"/>
    <n v="10305"/>
    <x v="4"/>
    <x v="1"/>
    <x v="0"/>
    <x v="108"/>
    <x v="0"/>
    <x v="5"/>
    <s v="Periodo 2008-2020"/>
    <s v="Número de Detenciones"/>
    <s v="Centro de Estudios y Análisis del Delito (CEAD) de la Subsecretaría de Prevención del Delito"/>
    <s v="Frecuencia de Frecuencia Detenciones por Violación en Río Negro para el Periodo 2008-2020"/>
    <s v="Gráfico que muestra la frecuencia de Detenciones por Violación en Río Negro según datos recopilados desde el Subsecretaria de Prevención del Delito durante el Periodo 2008-2020."/>
    <s v="Gráfico de Evolución"/>
    <s v="Río Negro comunal delitos género violación mujer mujeres víctimas detenciones"/>
    <s v="https://analytics.zoho.com/open-view/2395394000006792637?ZOHO_CRITERIA=%22Localiza%20CL%22.%22Codcom%22%3D10305"/>
    <x v="0"/>
    <s v="#1774B4243"/>
  </r>
  <r>
    <n v="1108"/>
    <x v="0"/>
    <x v="0"/>
    <s v="Mujeres"/>
    <n v="9211"/>
    <x v="2"/>
    <x v="0"/>
    <x v="0"/>
    <x v="17"/>
    <x v="0"/>
    <x v="11"/>
    <s v="Periodo 2005-2021"/>
    <s v="Porcentaje"/>
    <s v="Centro de Estudios y Análisis del Delito (CEAD) de la Subsecretaría de Prevención del Delito"/>
    <s v="Variación Trimestral de Aprehensiones (%) por Violencia Intrafamiliar en Victoria para el Periodo 2005-2021."/>
    <s v="Gráfico que muestra la variación trimestral de Aprehensiones (%) por Violencia Intrafamiliar en Victoria  según datos recopilados desde el Centro de Estudios y Análisis del Delito durante el Periodo 2005-2021."/>
    <s v="Gráfico de Evolución"/>
    <s v="Victoria comunal delitos género violencia hacia mujer mujeres víctimas intrafamiliar familiar aprehensiones variación trimestral"/>
    <s v="https://analytics.zoho.com/open-view/2395394000007123879?ZOHO_CRITERIA=%22Trasposicion_27.5%22.%22Cod_Comuna%22%3D9211"/>
    <x v="0"/>
    <s v="#1774B8962"/>
  </r>
  <r>
    <n v="1109"/>
    <x v="0"/>
    <x v="0"/>
    <s v="Mujeres"/>
    <n v="9109"/>
    <x v="3"/>
    <x v="0"/>
    <x v="0"/>
    <x v="179"/>
    <x v="0"/>
    <x v="14"/>
    <s v="Periodo 2005-2021"/>
    <s v="Número de Denuncias"/>
    <s v="Centro de Estudios y Análisis del Delito (CEAD) de la Subsecretaría de Prevención del Delito"/>
    <s v="Frecuencia de Denuncias por Violencia Intrafamiliar en Loncoche para el Periodo 2005-2021."/>
    <s v="Gráfico que muestra la frecuencia de las Denuncias por Violencia Intrafamiliar en Loncoche según datos recopilados desde el Centro de Estudios y Análsis del Delito durante el Periodo 2005-2021."/>
    <s v="Gráfico de Evolución"/>
    <s v="Loncoche comunal delitos género violencia hacia mujer mujeres víctimas intrafamiliar familiar denuncias comuna"/>
    <s v="https://analytics.zoho.com/open-view/2395394000007123492?ZOHO_CRITERIA=%22Trasposicion_27.5%22.%22Cod_Comuna%22%3D9109"/>
    <x v="0"/>
    <s v="#1774B7909"/>
  </r>
  <r>
    <n v="1110"/>
    <x v="0"/>
    <x v="0"/>
    <s v="Mujeres"/>
    <n v="5107"/>
    <x v="6"/>
    <x v="1"/>
    <x v="0"/>
    <x v="67"/>
    <x v="0"/>
    <x v="13"/>
    <s v="Periodo 2008-2020"/>
    <s v="Número de Casos Policiales"/>
    <s v="Centro de Estudios y Análisis del Delito (CEAD) de la Subsecretaría de Prevención del Delito"/>
    <s v="Frecuencia de Frecuencia Casos Policiales por Violación en Quintero para el Periodo 2008-2020"/>
    <s v="Gráfico que muestra la frecuencia de Casos Policiales por Violación en Quintero según datos recopilados desde el Subsecretaria de Prevención del Delito durante el Periodo 2008-2020."/>
    <s v="Gráfico de Evolución"/>
    <s v="Quintero comunal delitos género violación mujer mujeres víctimas casos policiales"/>
    <s v="https://analytics.zoho.com/open-view/2395394000006792555?ZOHO_CRITERIA=%22Localiza%20CL%22.%22Codcom%22%3D5107"/>
    <x v="0"/>
    <s v="#1774B3372"/>
  </r>
  <r>
    <n v="1111"/>
    <x v="0"/>
    <x v="0"/>
    <s v="Mujeres"/>
    <n v="9202"/>
    <x v="0"/>
    <x v="1"/>
    <x v="0"/>
    <x v="339"/>
    <x v="0"/>
    <x v="20"/>
    <s v="Periodo 2008-2020"/>
    <s v="Porcentaje "/>
    <s v="Centro de Estudios y Análisis del Delito (CEAD) de la Subsecretaría de Prevención del Delito"/>
    <s v="Variación anual de Tasa de Aprehensiones, Casos Policiales, Denuncias y Detenciones (%) por Violación en Collipulli para el Periodo 2008-2020"/>
    <s v="Gráfico que muestra la variación anual (%) de la Tasa por cada 100 mil habitantes de  Aprehensiones, Casos Policiales, Denuncias y Detenciones por Violaciones en Collipulli según datos recopilados desde la Subsecretaria de Prevención del Delito durante el Periodo 2008-2020."/>
    <s v="Gráfico de Evolución"/>
    <s v="Collipulli comunal delitos género violación mujer mujeres víctimas aprehensiones casos policiales denuncias detenciones variación tasa 100 mil habitantes"/>
    <s v="https://analytics.zoho.com/open-view/2395394000006850667?ZOHO_CRITERIA=%22Localiza%20CL%22.%22Codcom%22%3D9202"/>
    <x v="0"/>
    <s v="#1774B6584"/>
  </r>
  <r>
    <n v="1112"/>
    <x v="0"/>
    <x v="0"/>
    <s v="Mujeres"/>
    <n v="6105"/>
    <x v="3"/>
    <x v="1"/>
    <x v="0"/>
    <x v="186"/>
    <x v="0"/>
    <x v="14"/>
    <s v="Periodo 2008-2020"/>
    <s v="Número de Denuncias"/>
    <s v="Centro de Estudios y Análisis del Delito (CEAD) de la Subsecretaría de Prevención del Delito"/>
    <s v="Frecuencia de Frecuencia Denuncias por Violación en Doñihue para el Periodo 2008-2020"/>
    <s v="Gráfico que muestra la frecuencia de Denuncias por Violación en Doñihue según datos recopilados desde el Subsecretaria de Prevención del Delito durante el Periodo 2008-2020."/>
    <s v="Gráfico de Evolución"/>
    <s v="Doñihue comunal delitos género violación mujer mujeres víctimas denuncias"/>
    <s v="https://analytics.zoho.com/open-view/2395394000006792596?ZOHO_CRITERIA=%22Localiza%20CL%22.%22Codcom%22%3D6105"/>
    <x v="0"/>
    <s v="#1774B3749"/>
  </r>
  <r>
    <n v="1113"/>
    <x v="0"/>
    <x v="0"/>
    <s v="Mujeres"/>
    <n v="1107"/>
    <x v="0"/>
    <x v="1"/>
    <x v="0"/>
    <x v="324"/>
    <x v="0"/>
    <x v="10"/>
    <s v="Periodo 2008-2020"/>
    <s v="Tasa"/>
    <s v="Centro de Estudios y Análisis del Delito (CEAD) de la Subsecretaría de Prevención del Delito"/>
    <s v="Tasa de Aprehensiones, Casos Policiales, Denuncias y Detenciones por Violación en Alto Hospicio para el Periodo 2008-2020."/>
    <s v="Gráfico que muestra la Tasa de Aprehensiones, Casos Policiales, Denuncias y Detenciones por Violación por cada 100 mil habitantes en Alto Hospicio según datos recolectados y calculados por al Subsecretaría de Prevención del Delito para el Periodo 2008-2020."/>
    <s v="Gráfico de Evolución"/>
    <s v="Alto Hospicio comunal delitos género violación mujer mujeres víctimas aprehensiones casos policiales denuncias detenciones evolución tasa 100 mil habitantes"/>
    <s v="https://analytics.zoho.com/open-view/2395394000006850626?ZOHO_CRITERIA=%22Localiza%20CL%22.%22Codcom%22%3D1107"/>
    <x v="0"/>
    <s v="#1774B2312"/>
  </r>
  <r>
    <n v="1114"/>
    <x v="0"/>
    <x v="0"/>
    <s v="Mujeres"/>
    <n v="8"/>
    <x v="16"/>
    <x v="7"/>
    <x v="1"/>
    <x v="192"/>
    <x v="0"/>
    <x v="40"/>
    <s v="Periodo 2010-2016"/>
    <s v="Número de Atenciones"/>
    <s v="Departamento de Estadísticas e Información de la Salud (DEIS) - Ministerio de Salud"/>
    <s v="Atenciones médicas por Violencia de Género en la Región de Biobío. Periodo 2010-2016"/>
    <s v="Gráfico que muestra las atenciones médicas por Violencia de Género en la Región de Biobío, según los datos recopilados del Departamento de Estadísticas e Información de la Salud. Periodo 2010-2016."/>
    <s v="Gráfico de Evolución"/>
    <s v="salud urgencia violencia género vif atenciones médicas biobío"/>
    <s v="https://analytics.zoho.com/open-view/2395394000007379319?ZOHO_CRITERIA=%2227.10%22.%22Id_Regi%C3%B3n%22%20%3D%208"/>
    <x v="0"/>
    <s v="#1774B702"/>
  </r>
  <r>
    <n v="1115"/>
    <x v="0"/>
    <x v="0"/>
    <s v="Mujeres"/>
    <n v="5606"/>
    <x v="3"/>
    <x v="0"/>
    <x v="0"/>
    <x v="49"/>
    <x v="0"/>
    <x v="4"/>
    <s v="Periodo 2005-2021"/>
    <s v="Porcentaje"/>
    <s v="Centro de Estudios y Análisis del Delito (CEAD) de la Subsecretaría de Prevención del Delito"/>
    <s v="Variación Trimestral de Denuncias (%) por Violencia Intrafamiliar en Santo Domingo para el Periodo 2005-2021."/>
    <s v="Gráfico que muestra la variación trimestral de Denuncias (%) por Violencia Intrafamiliar en Santo Domingo según datos recopilados desde el Centro de Estudios y Análisis del Delito durante el Periodo 2005-2021."/>
    <s v="Gráfico de Evolución"/>
    <s v="Santo Domingo comunal delitos género violencia hacia mujer mujeres víctimas intrafamiliar familiar denuncias variación trimestral"/>
    <s v="https://analytics.zoho.com/open-view/2395394000007126144?ZOHO_CRITERIA=%22Trasposicion_27.5%22.%22Cod_Comuna%22%3D5606"/>
    <x v="0"/>
    <s v="#1774B9487"/>
  </r>
  <r>
    <n v="1116"/>
    <x v="0"/>
    <x v="0"/>
    <s v="Mujeres"/>
    <n v="14"/>
    <x v="6"/>
    <x v="1"/>
    <x v="1"/>
    <x v="226"/>
    <x v="0"/>
    <x v="18"/>
    <s v="Periodo 2008-2020"/>
    <s v="Tasa"/>
    <s v="Centro de Estudios y Análisis del Delito (CEAD) de la Subsecretaría de Prevención del Delito"/>
    <s v="Tasa de Casos Policiales por Violación  en la Región de Los Ríos para el Período 2008-2020."/>
    <s v="Gráfico que muestra la Tasa de Casos Policiales por Violación por cada 100 mil habitantes en la Región de Los Ríos según datos recolectados y calculados por al Subsecretaría de Prevención del Delito para el Período 2008-2020."/>
    <s v="Gráfico de Evolución"/>
    <s v="Región de Los Ríos regional delitos género violación mujer mujeres víctimas casos policiales evolución tasa 100 mil habitantes"/>
    <s v="https://analytics.zoho.com/open-view/2395394000008748422?ZOHO_CRITERIA=%22Trasposicion_27.7%22.%22cod_region%22%3D14"/>
    <x v="0"/>
    <s v="#1774B2757"/>
  </r>
  <r>
    <n v="1117"/>
    <x v="0"/>
    <x v="0"/>
    <s v="Mujeres"/>
    <n v="6"/>
    <x v="6"/>
    <x v="1"/>
    <x v="1"/>
    <x v="178"/>
    <x v="0"/>
    <x v="13"/>
    <s v="Año 2020"/>
    <s v="Número de Casos Policiales"/>
    <s v="Centro de Estudios y Análisis del Delito (CEAD) de la Subsecretaría de Prevención del Delito"/>
    <s v="Mapa de Casos Policiales por Violación en la Región de O'Higgins por comuna para el año 2020."/>
    <s v="Mapa que muestra los Casos Policiales por Violación en la Región de O'Higgins según datos recopilados desde la Subsecretaria de Prevención del Delito durante el año 2020."/>
    <s v="Mapa"/>
    <s v="Región de O'Higgins regional delitos género violación mujer mujeres víctimas casos policiales mapa comuna"/>
    <s v="https://analytics.zoho.com/open-view/2395394000008850331?ZOHO_CRITERIA=%22Trasposicion_27.6%22.%22Frecuencia%22%20%3E%200%20AND%20%22Localiza%20CL%22.%22Codreg%22%20%3D6"/>
    <x v="0"/>
    <s v="#1774B2962"/>
  </r>
  <r>
    <n v="1118"/>
    <x v="0"/>
    <x v="0"/>
    <s v="Mujeres"/>
    <n v="6112"/>
    <x v="4"/>
    <x v="0"/>
    <x v="0"/>
    <x v="35"/>
    <x v="0"/>
    <x v="5"/>
    <s v="Periodo 2005-2021"/>
    <s v="Número de Detenciones"/>
    <s v="Centro de Estudios y Análisis del Delito (CEAD) de la Subsecretaría de Prevención del Delito"/>
    <s v="Frecuencia de Detenciones por Violencia Intrafamiliar en Peumo para el Periodo 2005-2021."/>
    <s v="Gráfico que muestra la frecuencia de las Detenciones por Violencia Intrafamiliar en Peumo según datos recopilados desde el Centro de Estudios y Análsis del Delito durante el Periodo 2005-2021."/>
    <s v="Gráfico de Evolución"/>
    <s v="Peumo comunal delitos género violencia hacia mujer mujeres víctimas intrafamiliar familiar detenciones comuna"/>
    <s v="https://analytics.zoho.com/open-view/2395394000007123572?ZOHO_CRITERIA=%22Trasposicion_27.5%22.%22Cod_Comuna%22%3D6112"/>
    <x v="0"/>
    <s v="#1774B8139"/>
  </r>
  <r>
    <n v="1119"/>
    <x v="0"/>
    <x v="0"/>
    <s v="Mujeres"/>
    <n v="43"/>
    <x v="1"/>
    <x v="3"/>
    <x v="0"/>
    <x v="92"/>
    <x v="0"/>
    <x v="84"/>
    <s v="Periodo 2013-2019"/>
    <s v="Número de Sentencias"/>
    <s v="Poder Judicial"/>
    <s v="Sentencias Dictadas por Delitos de Abuso Sexual en el  Juzgado de Garantía de Talcahuano para el Periodo 2013-2019"/>
    <s v="El gráfico muestra la evolución anual de la frecuencia de Sentencias Dictadas por Delitos de Abuso Sexual en el  Juzgado de Garantía de Talcahuano para el Periodo 2013-2019 de acuerdo a datos provenientes del Poder Judicial de Chile."/>
    <s v="Gráfico de Evolución"/>
    <s v="abuso sexual delitos género violencia mujer mujeres casos víctimas detenciones sentencias juzgado garantía talcahuano"/>
    <s v="https://analytics.zoho.com/open-view/2395394000007166659?ZOHO_CRITERIA=%22Trasposicion_27.15%22.%22Id_Juzgado_Garant%C3%ADa%22%3D43"/>
    <x v="0"/>
    <s v="#1774B152"/>
  </r>
  <r>
    <n v="1120"/>
    <x v="0"/>
    <x v="0"/>
    <s v="Mujeres"/>
    <n v="13"/>
    <x v="6"/>
    <x v="0"/>
    <x v="1"/>
    <x v="13"/>
    <x v="0"/>
    <x v="57"/>
    <s v="Periodo 2020-2021"/>
    <s v="Número de Casos Policiales"/>
    <s v="Centro de Estudios y Análisis del Delito (CEAD) de la Subsecretaría de Prevención del Delito"/>
    <s v="Mapa de Casos Policiales por Violencia Intrafamiliar en la Región Metropolitana  por comuna acumulado 2020-2021."/>
    <s v="Mapa que muestra los Casos Policiales por Violencia Intrafamiliar en la Región Metropolitana según datos recopilados desde el Centro de Estudios y Análsis del Delito durante acumulados en el periodo 2020-2021."/>
    <s v="Mapa de calor"/>
    <s v="Región Metropolitana comunal delitos género violencia hacia mujer mujeres víctimas intrafamiliar familiar casos policiales mapa"/>
    <s v="https://analytics.zoho.com/open-view/2395394000007135723?ZOHO_CRITERIA=%22Trasposicion_27.5%22.%22Cod_Regi%C3%B3n%22%3D13"/>
    <x v="0"/>
    <s v="#1774B10475"/>
  </r>
  <r>
    <n v="1121"/>
    <x v="0"/>
    <x v="0"/>
    <s v="Mujeres"/>
    <n v="6108"/>
    <x v="3"/>
    <x v="1"/>
    <x v="0"/>
    <x v="55"/>
    <x v="0"/>
    <x v="14"/>
    <s v="Periodo 2008-2020"/>
    <s v="Número de Denuncias"/>
    <s v="Centro de Estudios y Análisis del Delito (CEAD) de la Subsecretaría de Prevención del Delito"/>
    <s v="Frecuencia de Frecuencia Denuncias por Violación en Machalí para el Periodo 2008-2020"/>
    <s v="Gráfico que muestra la frecuencia de Denuncias por Violación en Machalí según datos recopilados desde el Subsecretaria de Prevención del Delito durante el Periodo 2008-2020."/>
    <s v="Gráfico de Evolución"/>
    <s v="Machalí comunal delitos género violación mujer mujeres víctimas denuncias"/>
    <s v="https://analytics.zoho.com/open-view/2395394000006792596?ZOHO_CRITERIA=%22Localiza%20CL%22.%22Codcom%22%3D6108"/>
    <x v="0"/>
    <s v="#1774B3752"/>
  </r>
  <r>
    <n v="1122"/>
    <x v="0"/>
    <x v="0"/>
    <s v="Mujeres"/>
    <n v="6111"/>
    <x v="2"/>
    <x v="0"/>
    <x v="0"/>
    <x v="292"/>
    <x v="0"/>
    <x v="11"/>
    <s v="Periodo 2005-2021"/>
    <s v="Porcentaje"/>
    <s v="Centro de Estudios y Análisis del Delito (CEAD) de la Subsecretaría de Prevención del Delito"/>
    <s v="Variación Trimestral de Aprehensiones (%) por Violencia Intrafamiliar en Olivar para el Periodo 2005-2021."/>
    <s v="Gráfico que muestra la variación trimestral de Aprehensiones (%) por Violencia Intrafamiliar en Olivar  según datos recopilados desde el Centro de Estudios y Análisis del Delito durante el Periodo 2005-2021."/>
    <s v="Gráfico de Evolución"/>
    <s v="Olivar comunal delitos género violencia hacia mujer mujeres víctimas intrafamiliar familiar aprehensiones variación trimestral"/>
    <s v="https://analytics.zoho.com/open-view/2395394000007123879?ZOHO_CRITERIA=%22Trasposicion_27.5%22.%22Cod_Comuna%22%3D6111"/>
    <x v="0"/>
    <s v="#1774B8824"/>
  </r>
  <r>
    <n v="1123"/>
    <x v="0"/>
    <x v="0"/>
    <s v="Mujeres"/>
    <n v="5605"/>
    <x v="3"/>
    <x v="1"/>
    <x v="0"/>
    <x v="304"/>
    <x v="0"/>
    <x v="14"/>
    <s v="Periodo 2008-2020"/>
    <s v="Número de Denuncias"/>
    <s v="Centro de Estudios y Análisis del Delito (CEAD) de la Subsecretaría de Prevención del Delito"/>
    <s v="Frecuencia de Frecuencia Denuncias por Violación en El Tabo para el Periodo 2008-2020"/>
    <s v="Gráfico que muestra la frecuencia de Denuncias por Violación en El Tabo según datos recopilados desde el Subsecretaria de Prevención del Delito durante el Periodo 2008-2020."/>
    <s v="Gráfico de Evolución"/>
    <s v="El Tabo comunal delitos género violación mujer mujeres víctimas denuncias"/>
    <s v="https://analytics.zoho.com/open-view/2395394000006792596?ZOHO_CRITERIA=%22Localiza%20CL%22.%22Codcom%22%3D5605"/>
    <x v="0"/>
    <s v="#1774B3733"/>
  </r>
  <r>
    <n v="1124"/>
    <x v="0"/>
    <x v="0"/>
    <s v="Mujeres"/>
    <n v="4106"/>
    <x v="6"/>
    <x v="1"/>
    <x v="0"/>
    <x v="91"/>
    <x v="0"/>
    <x v="18"/>
    <s v="Periodo 2008-2020"/>
    <s v="Tasa"/>
    <s v="Centro de Estudios y Análisis del Delito (CEAD) de la Subsecretaría de Prevención del Delito"/>
    <s v="Tasa de Casos Policiales por Violación en Vicuña para el Periodo 2008-2020."/>
    <s v="Gráfico que muestra la Tasa de Casos Policiales por Violación por cada 100 mil habitantes en Vicuña según datos recolectados y calculados por al Subsecretaría de Prevención del Delito para el Periodo 2008-2020."/>
    <s v="Gráfico de Evolución"/>
    <s v="Vicuña comunal delitos género violación mujer mujeres víctimas casos policiales evolución tasa 100 mil habitantes"/>
    <s v="https://analytics.zoho.com/open-view/2395394000006843792?ZOHO_CRITERIA=%22Localiza%20CL%22.%22Codcom%22%3D4106"/>
    <x v="0"/>
    <s v="#1774B1342"/>
  </r>
  <r>
    <n v="1125"/>
    <x v="0"/>
    <x v="0"/>
    <s v="Mujeres"/>
    <n v="14201"/>
    <x v="4"/>
    <x v="1"/>
    <x v="0"/>
    <x v="10"/>
    <x v="0"/>
    <x v="5"/>
    <s v="Periodo 2008-2020"/>
    <s v="Número de Detenciones"/>
    <s v="Centro de Estudios y Análisis del Delito (CEAD) de la Subsecretaría de Prevención del Delito"/>
    <s v="Frecuencia de Frecuencia Detenciones por Violación en La Unión para el Periodo 2008-2020"/>
    <s v="Gráfico que muestra la frecuencia de Detenciones por Violación en La Unión según datos recopilados desde el Subsecretaria de Prevención del Delito durante el Periodo 2008-2020."/>
    <s v="Gráfico de Evolución"/>
    <s v="La Unión comunal delitos género violación mujer mujeres víctimas detenciones"/>
    <s v="https://analytics.zoho.com/open-view/2395394000006792637?ZOHO_CRITERIA=%22Localiza%20CL%22.%22Codcom%22%3D14201"/>
    <x v="0"/>
    <s v="#1774B4319"/>
  </r>
  <r>
    <n v="1126"/>
    <x v="0"/>
    <x v="0"/>
    <s v="Mujeres"/>
    <n v="12302"/>
    <x v="6"/>
    <x v="1"/>
    <x v="0"/>
    <x v="295"/>
    <x v="0"/>
    <x v="13"/>
    <s v="Periodo 2008-2020"/>
    <s v="Número de Casos Policiales"/>
    <s v="Centro de Estudios y Análisis del Delito (CEAD) de la Subsecretaría de Prevención del Delito"/>
    <s v="Frecuencia de Frecuencia Casos Policiales por Violación en Primavera para el Periodo 2008-2020"/>
    <s v="Gráfico que muestra la frecuencia de Casos Policiales por Violación en Primavera según datos recopilados desde el Subsecretaria de Prevención del Delito durante el Periodo 2008-2020."/>
    <s v="Gráfico de Evolución"/>
    <s v="Primavera comunal delitos género violación mujer mujeres víctimas casos policiales"/>
    <s v="https://analytics.zoho.com/open-view/2395394000006792555?ZOHO_CRITERIA=%22Localiza%20CL%22.%22Codcom%22%3D12302"/>
    <x v="0"/>
    <s v="#1774B3597"/>
  </r>
  <r>
    <n v="1127"/>
    <x v="0"/>
    <x v="0"/>
    <s v="Mujeres"/>
    <n v="9103"/>
    <x v="6"/>
    <x v="1"/>
    <x v="0"/>
    <x v="44"/>
    <x v="0"/>
    <x v="13"/>
    <s v="Periodo 2008-2020"/>
    <s v="Número de Casos Policiales"/>
    <s v="Centro de Estudios y Análisis del Delito (CEAD) de la Subsecretaría de Prevención del Delito"/>
    <s v="Frecuencia de Frecuencia Casos Policiales por Violación en Cunco para el Periodo 2008-2020"/>
    <s v="Gráfico que muestra la frecuencia de Casos Policiales por Violación en Cunco según datos recopilados desde el Subsecretaria de Prevención del Delito durante el Periodo 2008-2020."/>
    <s v="Gráfico de Evolución"/>
    <s v="Cunco comunal delitos género violación mujer mujeres víctimas casos policiales"/>
    <s v="https://analytics.zoho.com/open-view/2395394000006792555?ZOHO_CRITERIA=%22Localiza%20CL%22.%22Codcom%22%3D9103"/>
    <x v="0"/>
    <s v="#1774B3524"/>
  </r>
  <r>
    <n v="1128"/>
    <x v="0"/>
    <x v="0"/>
    <s v="Mujeres"/>
    <n v="9118"/>
    <x v="2"/>
    <x v="1"/>
    <x v="0"/>
    <x v="247"/>
    <x v="0"/>
    <x v="3"/>
    <s v="Periodo 2008-2020"/>
    <s v="Número de Aprehensiones"/>
    <s v="Centro de Estudios y Análisis del Delito (CEAD) de la Subsecretaría de Prevención del Delito"/>
    <s v="Frecuencia de Frecuencia Aprehensiones por Violación en Toltén para el Periodo 2008-2020"/>
    <s v="Gráfico que muestra la frecuencia de Aprehensiones por Violación en Toltén según datos recopilados desde el Subsecretaria de Prevención del Delito durante el Periodo 2008-2020."/>
    <s v="Gráfico de Evolución"/>
    <s v="Toltén comunal delitos género violación mujer mujeres víctimas aprehensiones"/>
    <s v="https://analytics.zoho.com/open-view/2395394000006792514?ZOHO_CRITERIA=%22Localiza%20CL%22.%22Codcom%22%3D9118"/>
    <x v="0"/>
    <s v="#1774B3208"/>
  </r>
  <r>
    <n v="1129"/>
    <x v="0"/>
    <x v="0"/>
    <s v="Mujeres"/>
    <n v="9113"/>
    <x v="3"/>
    <x v="0"/>
    <x v="0"/>
    <x v="288"/>
    <x v="0"/>
    <x v="4"/>
    <s v="Periodo 2005-2021"/>
    <s v="Porcentaje"/>
    <s v="Centro de Estudios y Análisis del Delito (CEAD) de la Subsecretaría de Prevención del Delito"/>
    <s v="Variación Trimestral de Denuncias (%) por Violencia Intrafamiliar en Perquenco para el Periodo 2005-2021."/>
    <s v="Gráfico que muestra la variación trimestral de Denuncias (%) por Violencia Intrafamiliar en Perquenco según datos recopilados desde el Centro de Estudios y Análisis del Delito durante el Periodo 2005-2021."/>
    <s v="Gráfico de Evolución"/>
    <s v="Perquenco comunal delitos género violencia hacia mujer mujeres víctimas intrafamiliar familiar denuncias variación trimestral"/>
    <s v="https://analytics.zoho.com/open-view/2395394000007126144?ZOHO_CRITERIA=%22Trasposicion_27.5%22.%22Cod_Comuna%22%3D9113"/>
    <x v="0"/>
    <s v="#1774B9627"/>
  </r>
  <r>
    <n v="1130"/>
    <x v="0"/>
    <x v="0"/>
    <s v="Mujeres"/>
    <n v="8102"/>
    <x v="4"/>
    <x v="1"/>
    <x v="0"/>
    <x v="191"/>
    <x v="0"/>
    <x v="6"/>
    <s v="Periodo 2008-2020"/>
    <s v="Tasa"/>
    <s v="Centro de Estudios y Análisis del Delito (CEAD) de la Subsecretaría de Prevención del Delito"/>
    <s v="Tasa de Detenciones por Violación en Coronel para el Periodo 2008-2020."/>
    <s v="Gráfico que muestra la Tasa de Detenciones por Violación por cada 100 mil habitantes en Coronel según datos recolectados y calculados por al Subsecretaría de Prevención del Delito para el Periodo 2008-2020."/>
    <s v="Gráfico de Evolución"/>
    <s v="Coronel comunal delitos género violación mujer mujeres víctimas detenciones evolución tasa 100 mil habitantes"/>
    <s v="https://analytics.zoho.com/open-view/2395394000006843853?ZOHO_CRITERIA=%22Localiza%20CL%22.%22Codcom%22%3D8102"/>
    <x v="0"/>
    <s v="#1774B2122"/>
  </r>
  <r>
    <n v="1131"/>
    <x v="0"/>
    <x v="0"/>
    <s v="Mujeres"/>
    <n v="5604"/>
    <x v="6"/>
    <x v="1"/>
    <x v="0"/>
    <x v="307"/>
    <x v="0"/>
    <x v="12"/>
    <s v="Periodo 2008-2020"/>
    <s v="Porcentaje "/>
    <s v="Centro de Estudios y Análisis del Delito (CEAD) de la Subsecretaría de Prevención del Delito"/>
    <s v="Variación Trimestral de Casos Policiales (%) por Violación en El Quisco para el Periodo 2008-2020"/>
    <s v="Gráfico que muestra la variación trimestral de Casos Policiales (%) por Violaciones en El Quisco según datos recopilados desde la Subsecretaria de Prevención del Delito durante el Periodo 2008-2020."/>
    <s v="Gráfico de Evolución"/>
    <s v="El Quisco comunal delitos género violación mujer mujeres víctimas casos policiales variación trimestral"/>
    <s v="https://analytics.zoho.com/open-view/2395394000008633026?ZOHO_CRITERIA=%22Trasposicion_27.6%22.%22Cod_comuna%22%3D5604"/>
    <x v="0"/>
    <s v="#1774B5029"/>
  </r>
  <r>
    <n v="1132"/>
    <x v="0"/>
    <x v="0"/>
    <s v="Mujeres"/>
    <n v="7103"/>
    <x v="4"/>
    <x v="1"/>
    <x v="0"/>
    <x v="249"/>
    <x v="0"/>
    <x v="6"/>
    <s v="Periodo 2008-2020"/>
    <s v="Tasa"/>
    <s v="Centro de Estudios y Análisis del Delito (CEAD) de la Subsecretaría de Prevención del Delito"/>
    <s v="Tasa de Detenciones por Violación en Curepto para el Periodo 2008-2020."/>
    <s v="Gráfico que muestra la Tasa de Detenciones por Violación por cada 100 mil habitantes en Curepto según datos recolectados y calculados por al Subsecretaría de Prevención del Delito para el Periodo 2008-2020."/>
    <s v="Gráfico de Evolución"/>
    <s v="Curepto comunal delitos género violación mujer mujeres víctimas detenciones evolución tasa 100 mil habitantes"/>
    <s v="https://analytics.zoho.com/open-view/2395394000006843853?ZOHO_CRITERIA=%22Localiza%20CL%22.%22Codcom%22%3D7103"/>
    <x v="0"/>
    <s v="#1774B2094"/>
  </r>
  <r>
    <n v="1133"/>
    <x v="0"/>
    <x v="0"/>
    <s v="Mujeres"/>
    <n v="10105"/>
    <x v="3"/>
    <x v="0"/>
    <x v="0"/>
    <x v="68"/>
    <x v="0"/>
    <x v="14"/>
    <s v="Periodo 2005-2021"/>
    <s v="Número de Denuncias"/>
    <s v="Centro de Estudios y Análisis del Delito (CEAD) de la Subsecretaría de Prevención del Delito"/>
    <s v="Frecuencia de Denuncias por Violencia Intrafamiliar en Frutillar para el Periodo 2005-2021."/>
    <s v="Gráfico que muestra la frecuencia de las Denuncias por Violencia Intrafamiliar en Frutillar según datos recopilados desde el Centro de Estudios y Análsis del Delito durante el Periodo 2005-2021."/>
    <s v="Gráfico de Evolución"/>
    <s v="Frutillar comunal delitos género violencia hacia mujer mujeres víctimas intrafamiliar familiar denuncias comuna"/>
    <s v="https://analytics.zoho.com/open-view/2395394000007123492?ZOHO_CRITERIA=%22Trasposicion_27.5%22.%22Cod_Comuna%22%3D10105"/>
    <x v="0"/>
    <s v="#1774B7937"/>
  </r>
  <r>
    <n v="1134"/>
    <x v="0"/>
    <x v="0"/>
    <s v="Mujeres"/>
    <n v="9116"/>
    <x v="0"/>
    <x v="0"/>
    <x v="0"/>
    <x v="206"/>
    <x v="0"/>
    <x v="0"/>
    <s v="Periodo 2005-2021"/>
    <s v="Porcentaje"/>
    <s v="Centro de Estudios y Análisis del Delito (CEAD) de la Subsecretaría de Prevención del Delito"/>
    <s v="Proporción de Aprehensiones, Casos Policiales, Denuncias y Detenciones por Violencia Intrafamiliar en Saavedra para el Periodo 2005-2021."/>
    <s v="Gráfico que muestra la proporción y cantidad de Aprehensiones, Casos policiales, Denuncias y Detenciones por Violencia Intrafamiliar en Saavedra según datos recopilados desde el Centro de Estudios y Análisis del Delito durante el Periodo 2005-2021."/>
    <s v="Gráfico"/>
    <s v="Saavedra comunal delitos género violencia hacia mujer mujeres víctimas intrafamiliar familiar aprehensiones denuncias casos policiales detenciones comuna"/>
    <s v="https://analytics.zoho.com/open-view/2395394000007123726?ZOHO_CRITERIA=%22Trasposicion_27.5%22.%22Cod_Comuna%22%3D9116"/>
    <x v="0"/>
    <s v="#1774B8602"/>
  </r>
  <r>
    <n v="1135"/>
    <x v="0"/>
    <x v="0"/>
    <s v="Mujeres"/>
    <n v="13129"/>
    <x v="0"/>
    <x v="0"/>
    <x v="0"/>
    <x v="70"/>
    <x v="0"/>
    <x v="0"/>
    <s v="Periodo 2005-2021"/>
    <s v="Porcentaje"/>
    <s v="Centro de Estudios y Análisis del Delito (CEAD) de la Subsecretaría de Prevención del Delito"/>
    <s v="Proporción de Aprehensiones, Casos Policiales, Denuncias y Detenciones por Violencia Intrafamiliar en San Joaquín para el Periodo 2005-2021."/>
    <s v="Gráfico que muestra la proporción y cantidad de Aprehensiones, Casos policiales, Denuncias y Detenciones por Violencia Intrafamiliar en San Joaquín según datos recopilados desde el Centro de Estudios y Análisis del Delito durante el Periodo 2005-2021."/>
    <s v="Gráfico"/>
    <s v="San Joaquín comunal delitos género violencia hacia mujer mujeres víctimas intrafamiliar familiar aprehensiones denuncias casos policiales detenciones comuna"/>
    <s v="https://analytics.zoho.com/open-view/2395394000007123726?ZOHO_CRITERIA=%22Trasposicion_27.5%22.%22Cod_Comuna%22%3D13129"/>
    <x v="0"/>
    <s v="#1774B8696"/>
  </r>
  <r>
    <n v="1136"/>
    <x v="0"/>
    <x v="0"/>
    <s v="Mujeres"/>
    <n v="3102"/>
    <x v="0"/>
    <x v="0"/>
    <x v="0"/>
    <x v="136"/>
    <x v="0"/>
    <x v="2"/>
    <s v="Periodo 2005-2021"/>
    <s v="Porcentaje "/>
    <s v="Centro de Estudios y Análisis del Delito (CEAD) de la Subsecretaría de Prevención del Delito"/>
    <s v="Variación Trimestral de Aprehensiones, Casos policiales, Denuncias y Detenciones (%) en Caldera para el Periodo 2005-2021."/>
    <s v="Gráfico que muestra la variación trimestral de Aprehensiones, Casos Policiales, Denuncias y Detenciones (%) por Violencia Intrafamiliar en Caldera según datos recopilados desde el Centro de Estudios y Análisis del Delito durante el Periodo 2005-2021."/>
    <s v="Gráfico de Evolución"/>
    <s v="Caldera comunal delitos género violencia hacia mujer mujeres víctimas intrafamiliar familiar aprehensiones casos policiales denuncias detenciones variación trimestral"/>
    <s v="https://analytics.zoho.com/open-view/2395394000007126407?ZOHO_CRITERIA=%22Trasposicion_27.5%22.%22Cod_Comuna%22%3D3102"/>
    <x v="0"/>
    <s v="#1774B10121"/>
  </r>
  <r>
    <n v="1137"/>
    <x v="0"/>
    <x v="0"/>
    <s v="Mujeres"/>
    <n v="270105"/>
    <x v="10"/>
    <x v="5"/>
    <x v="2"/>
    <x v="113"/>
    <x v="0"/>
    <x v="85"/>
    <s v="Periodo 2013-2019"/>
    <s v="Número de Sentencias"/>
    <s v="Poder Judicial"/>
    <s v="Sentencias Dictadas por Delitos Vinculados a la Mujer por Delito en la tipología de Delitos Contra la Vida, Integridad o Dignidad Personal, para el Periodo 2013-2019"/>
    <s v="El gráfico muestra la evolución anual de la frecuencia de Sentencias Dictadas por Delitos Vinculados a la Mujer por Delito en la tipología de Delitos Contra la Vida, Integridad o Dignidad Personal, para el Periodo 2013-2019 de acuerdo a datos provenientes del Poder Judicial de Chile."/>
    <s v="Gráfico de Evolución"/>
    <s v="sociedad delincuencia delitos frecuencia sentencias violentos aborto causales mujer violencia consentimiento consentido"/>
    <s v="https://analytics.zoho.com/open-view/2395394000007158123?ZOHO_CRITERIA=%22Trasposicion_27.16%22.%22Id_Producto%22%3D270105"/>
    <x v="0"/>
    <s v="#1774B657"/>
  </r>
  <r>
    <n v="1138"/>
    <x v="0"/>
    <x v="0"/>
    <s v="Mujeres"/>
    <n v="5"/>
    <x v="5"/>
    <x v="4"/>
    <x v="1"/>
    <x v="184"/>
    <x v="0"/>
    <x v="86"/>
    <s v="Periodo 2010-2021"/>
    <s v="Número de víctimas"/>
    <s v="Ministerio de la Mujer y Equidad de Género"/>
    <s v="Frecuencia de casos de femicidio por comuna en la Región de Valparaíso, Periodo 2010-2021"/>
    <s v="Gráfico que muestra la Cantidad de víctimas por comuna en la Región de Valparaíso para el Periodo 2010-2021, según datos recopilados desde el Ministerio de la Mujer y Equidad de Género."/>
    <s v="Gráfico de Evolución"/>
    <s v="Región de Valparaíso femicidios víctimas violencia mujer frecuencia cantidad número casos acumulados comuna"/>
    <s v="https://analytics.zoho.com/open-view/2395394000007087483?ZOHO_CRITERIA=%22Localiza_CL_Poblacion%22.%22Codcom%22%3D5"/>
    <x v="0"/>
    <s v="#1774B11262"/>
  </r>
  <r>
    <n v="1139"/>
    <x v="0"/>
    <x v="0"/>
    <s v="Mujeres"/>
    <n v="13301"/>
    <x v="0"/>
    <x v="0"/>
    <x v="0"/>
    <x v="162"/>
    <x v="0"/>
    <x v="2"/>
    <s v="Periodo 2005-2021"/>
    <s v="Porcentaje "/>
    <s v="Centro de Estudios y Análisis del Delito (CEAD) de la Subsecretaría de Prevención del Delito"/>
    <s v="Variación Trimestral de Aprehensiones, Casos policiales, Denuncias y Detenciones (%) en Colina para el Periodo 2005-2021."/>
    <s v="Gráfico que muestra la variación trimestral de Aprehensiones, Casos Policiales, Denuncias y Detenciones (%) por Violencia Intrafamiliar en Colina según datos recopilados desde el Centro de Estudios y Análisis del Delito durante el Periodo 2005-2021."/>
    <s v="Gráfico de Evolución"/>
    <s v="Colina comunal delitos género violencia hacia mujer mujeres víctimas intrafamiliar familiar aprehensiones casos policiales denuncias detenciones variación trimestral"/>
    <s v="https://analytics.zoho.com/open-view/2395394000007126407?ZOHO_CRITERIA=%22Trasposicion_27.5%22.%22Cod_Comuna%22%3D13301"/>
    <x v="0"/>
    <s v="#1774B10414"/>
  </r>
  <r>
    <n v="1140"/>
    <x v="0"/>
    <x v="0"/>
    <s v="Mujeres"/>
    <n v="13114"/>
    <x v="3"/>
    <x v="0"/>
    <x v="0"/>
    <x v="129"/>
    <x v="0"/>
    <x v="4"/>
    <s v="Periodo 2005-2021"/>
    <s v="Porcentaje"/>
    <s v="Centro de Estudios y Análisis del Delito (CEAD) de la Subsecretaría de Prevención del Delito"/>
    <s v="Variación Trimestral de Denuncias (%) por Violencia Intrafamiliar en Las Condes para el Periodo 2005-2021."/>
    <s v="Gráfico que muestra la variación trimestral de Denuncias (%) por Violencia Intrafamiliar en Las Condes según datos recopilados desde el Centro de Estudios y Análisis del Delito durante el Periodo 2005-2021."/>
    <s v="Gráfico de Evolución"/>
    <s v="Las Condes comunal delitos género violencia hacia mujer mujeres víctimas intrafamiliar familiar denuncias variación trimestral"/>
    <s v="https://analytics.zoho.com/open-view/2395394000007126144?ZOHO_CRITERIA=%22Trasposicion_27.5%22.%22Cod_Comuna%22%3D13114"/>
    <x v="0"/>
    <s v="#1774B9708"/>
  </r>
  <r>
    <n v="1141"/>
    <x v="0"/>
    <x v="0"/>
    <s v="Mujeres"/>
    <n v="8312"/>
    <x v="6"/>
    <x v="1"/>
    <x v="0"/>
    <x v="52"/>
    <x v="0"/>
    <x v="12"/>
    <s v="Periodo 2008-2020"/>
    <s v="Porcentaje "/>
    <s v="Centro de Estudios y Análisis del Delito (CEAD) de la Subsecretaría de Prevención del Delito"/>
    <s v="Variación Trimestral de Casos Policiales (%) por Violación en Tucapel para el Periodo 2008-2020"/>
    <s v="Gráfico que muestra la variación trimestral de Casos Policiales (%) por Violaciones en Tucapel según datos recopilados desde la Subsecretaria de Prevención del Delito durante el Periodo 2008-2020."/>
    <s v="Gráfico de Evolución"/>
    <s v="Tucapel comunal delitos género violación mujer mujeres víctimas casos policiales variación trimestral"/>
    <s v="https://analytics.zoho.com/open-view/2395394000008633026?ZOHO_CRITERIA=%22Trasposicion_27.6%22.%22Cod_comuna%22%3D8312"/>
    <x v="0"/>
    <s v="#1774B5135"/>
  </r>
  <r>
    <n v="1142"/>
    <x v="0"/>
    <x v="0"/>
    <s v="Mujeres"/>
    <n v="4203"/>
    <x v="2"/>
    <x v="1"/>
    <x v="0"/>
    <x v="135"/>
    <x v="0"/>
    <x v="19"/>
    <s v="Periodo 2008-2020"/>
    <s v="Tasa"/>
    <s v="Centro de Estudios y Análisis del Delito (CEAD) de la Subsecretaría de Prevención del Delito"/>
    <s v="Tasa de Aprehensiones por Violación en Los Vilos para el Periodo 2008-2020."/>
    <s v="Gráfico que muestra la Tasa de Aprehensiones por Violación por cada 100 mil habitantes en Los Vilos según datos recolectados y calculados por al Subsecretaría de Prevención del Delito para el Periodo 2008-2020."/>
    <s v="Gráfico de Evolución"/>
    <s v="Los Vilos comunal delitos género violación mujer mujeres víctimas aprehensiones evolución tasa 100 mil habitantes"/>
    <s v="https://analytics.zoho.com/open-view/2395394000006843662?ZOHO_CRITERIA=%22Localiza%20CL%22.%22Codcom%22%3D4203"/>
    <x v="0"/>
    <s v="#1774B1021"/>
  </r>
  <r>
    <n v="1143"/>
    <x v="0"/>
    <x v="0"/>
    <s v="Mujeres"/>
    <n v="7302"/>
    <x v="0"/>
    <x v="1"/>
    <x v="0"/>
    <x v="343"/>
    <x v="0"/>
    <x v="10"/>
    <s v="Periodo 2008-2020"/>
    <s v="Tasa"/>
    <s v="Centro de Estudios y Análisis del Delito (CEAD) de la Subsecretaría de Prevención del Delito"/>
    <s v="Tasa de Aprehensiones, Casos Policiales, Denuncias y Detenciones por Violación en Hualañé para el Periodo 2008-2020."/>
    <s v="Gráfico que muestra la Tasa de Aprehensiones, Casos Policiales, Denuncias y Detenciones por Violación por cada 100 mil habitantes en Hualañé según datos recolectados y calculados por al Subsecretaría de Prevención del Delito para el Periodo 2008-2020."/>
    <s v="Gráfico de Evolución"/>
    <s v="Hualañé comunal delitos género violación mujer mujeres víctimas aprehensiones casos policiales denuncias detenciones evolución tasa 100 mil habitantes"/>
    <s v="https://analytics.zoho.com/open-view/2395394000006850626?ZOHO_CRITERIA=%22Localiza%20CL%22.%22Codcom%22%3D7302"/>
    <x v="0"/>
    <s v="#1774B2436"/>
  </r>
  <r>
    <n v="1144"/>
    <x v="0"/>
    <x v="0"/>
    <s v="Mujeres"/>
    <n v="13503"/>
    <x v="0"/>
    <x v="0"/>
    <x v="0"/>
    <x v="95"/>
    <x v="0"/>
    <x v="0"/>
    <s v="Periodo 2005-2021"/>
    <s v="Porcentaje"/>
    <s v="Centro de Estudios y Análisis del Delito (CEAD) de la Subsecretaría de Prevención del Delito"/>
    <s v="Proporción de Aprehensiones, Casos Policiales, Denuncias y Detenciones por Violencia Intrafamiliar en Curacaví para el Periodo 2005-2021."/>
    <s v="Gráfico que muestra la proporción y cantidad de Aprehensiones, Casos policiales, Denuncias y Detenciones por Violencia Intrafamiliar en Curacaví según datos recopilados desde el Centro de Estudios y Análisis del Delito durante el Periodo 2005-2021."/>
    <s v="Gráfico"/>
    <s v="Curacaví comunal delitos género violencia hacia mujer mujeres víctimas intrafamiliar familiar aprehensiones denuncias casos policiales detenciones comuna"/>
    <s v="https://analytics.zoho.com/open-view/2395394000007123726?ZOHO_CRITERIA=%22Trasposicion_27.5%22.%22Cod_Comuna%22%3D13503"/>
    <x v="0"/>
    <s v="#1774B8712"/>
  </r>
  <r>
    <n v="1145"/>
    <x v="0"/>
    <x v="0"/>
    <s v="Mujeres"/>
    <n v="6110"/>
    <x v="0"/>
    <x v="1"/>
    <x v="0"/>
    <x v="278"/>
    <x v="0"/>
    <x v="2"/>
    <s v="Periodo 2008-2020"/>
    <s v="Porcentaje "/>
    <s v="Centro de Estudios y Análisis del Delito (CEAD) de la Subsecretaría de Prevención del Delito"/>
    <s v="Variación Trimestral de Aprehensiones, Casos policiales, Denuncias y Detenciones (%) por Violación en Mostazal para el Periodo 2008-2020"/>
    <s v="Gráfico que muestra la variación trimestral de Aprehensiones, Casos Policiales, Denuncias y Detenciones (%) por Violaciones en Mostazal según datos recopilados desde la Subsecretaria de Prevención del Delito durante el Periodo 2008-2020."/>
    <s v="Gráfico de Evolución"/>
    <s v="Mostazal comunal delitos género violación mujer mujeres víctimas aprehensiones casos policiales denuncias detenciones variación trimestral"/>
    <s v="https://analytics.zoho.com/open-view/2395394000008633146?ZOHO_CRITERIA=%22Trasposicion_27.6%22.%22Cod_comuna%22%3D6110"/>
    <x v="0"/>
    <s v="#1774B6020"/>
  </r>
  <r>
    <n v="1146"/>
    <x v="0"/>
    <x v="0"/>
    <s v="Mujeres"/>
    <n v="10304"/>
    <x v="4"/>
    <x v="0"/>
    <x v="0"/>
    <x v="36"/>
    <x v="0"/>
    <x v="5"/>
    <s v="Periodo 2005-2021"/>
    <s v="Número de Detenciones"/>
    <s v="Centro de Estudios y Análisis del Delito (CEAD) de la Subsecretaría de Prevención del Delito"/>
    <s v="Frecuencia de Detenciones por Violencia Intrafamiliar en Puyehue para el Periodo 2005-2021."/>
    <s v="Gráfico que muestra la frecuencia de las Detenciones por Violencia Intrafamiliar en Puyehue según datos recopilados desde el Centro de Estudios y Análsis del Delito durante el Periodo 2005-2021."/>
    <s v="Gráfico de Evolución"/>
    <s v="Puyehue comunal delitos género violencia hacia mujer mujeres víctimas intrafamiliar familiar detenciones comuna"/>
    <s v="https://analytics.zoho.com/open-view/2395394000007123572?ZOHO_CRITERIA=%22Trasposicion_27.5%22.%22Cod_Comuna%22%3D10304"/>
    <x v="0"/>
    <s v="#1774B8299"/>
  </r>
  <r>
    <n v="1147"/>
    <x v="0"/>
    <x v="0"/>
    <s v="Mujeres"/>
    <n v="5602"/>
    <x v="6"/>
    <x v="1"/>
    <x v="0"/>
    <x v="344"/>
    <x v="0"/>
    <x v="13"/>
    <s v="Periodo 2008-2020"/>
    <s v="Número de Casos Policiales"/>
    <s v="Centro de Estudios y Análisis del Delito (CEAD) de la Subsecretaría de Prevención del Delito"/>
    <s v="Frecuencia de Frecuencia Casos Policiales por Violación en Algarrobo para el Periodo 2008-2020"/>
    <s v="Gráfico que muestra la frecuencia de Casos Policiales por Violación en Algarrobo según datos recopilados desde el Subsecretaria de Prevención del Delito durante el Periodo 2008-2020."/>
    <s v="Gráfico de Evolución"/>
    <s v="Algarrobo comunal delitos género violación mujer mujeres víctimas casos policiales"/>
    <s v="https://analytics.zoho.com/open-view/2395394000006792555?ZOHO_CRITERIA=%22Localiza%20CL%22.%22Codcom%22%3D5602"/>
    <x v="0"/>
    <s v="#1774B3390"/>
  </r>
  <r>
    <n v="1148"/>
    <x v="0"/>
    <x v="0"/>
    <s v="Mujeres"/>
    <n v="8111"/>
    <x v="2"/>
    <x v="0"/>
    <x v="0"/>
    <x v="194"/>
    <x v="0"/>
    <x v="3"/>
    <s v="Periodo 2005-2021"/>
    <s v="Número de Aprehensiones"/>
    <s v="Centro de Estudios y Análisis del Delito (CEAD) de la Subsecretaría de Prevención del Delito"/>
    <s v="Frecuencia de Aprehensiones por Violencia Intrafamiliar en Tomé para el Periodo 2005-2021"/>
    <s v="Gráfico que muestra la frecuencia de Aprehensiones por Violencia Intrafamiliar en Tomé según datos recopilados desde el Centro de Estudios y Análsis del Delito durante el Periodo 2005-2021."/>
    <s v="Gráfico de Evolución"/>
    <s v="Tomé comunal delitos género violencia hacia mujer mujeres víctimas intrafamiliar familiar aprehensiones comuna"/>
    <s v="https://analytics.zoho.com/open-view/2395394000007123378?ZOHO_CRITERIA=%22Trasposicion_27.5%22.%22Cod_Comuna%22%3D8111"/>
    <x v="0"/>
    <s v="#1774B7171"/>
  </r>
  <r>
    <n v="1149"/>
    <x v="0"/>
    <x v="0"/>
    <s v="Mujeres"/>
    <n v="10102"/>
    <x v="4"/>
    <x v="0"/>
    <x v="0"/>
    <x v="338"/>
    <x v="0"/>
    <x v="5"/>
    <s v="Periodo 2005-2021"/>
    <s v="Número de Detenciones"/>
    <s v="Centro de Estudios y Análisis del Delito (CEAD) de la Subsecretaría de Prevención del Delito"/>
    <s v="Frecuencia de Detenciones por Violencia Intrafamiliar en Calbuco para el Periodo 2005-2021."/>
    <s v="Gráfico que muestra la frecuencia de las Detenciones por Violencia Intrafamiliar en Calbuco según datos recopilados desde el Centro de Estudios y Análsis del Delito durante el Periodo 2005-2021."/>
    <s v="Gráfico de Evolución"/>
    <s v="Calbuco comunal delitos género violencia hacia mujer mujeres víctimas intrafamiliar familiar detenciones comuna"/>
    <s v="https://analytics.zoho.com/open-view/2395394000007123572?ZOHO_CRITERIA=%22Trasposicion_27.5%22.%22Cod_Comuna%22%3D10102"/>
    <x v="0"/>
    <s v="#1774B8278"/>
  </r>
  <r>
    <n v="1150"/>
    <x v="0"/>
    <x v="0"/>
    <s v="Mujeres"/>
    <n v="8302"/>
    <x v="6"/>
    <x v="0"/>
    <x v="0"/>
    <x v="260"/>
    <x v="0"/>
    <x v="12"/>
    <s v="Periodo 2005-2021"/>
    <s v="Porcentaje"/>
    <s v="Centro de Estudios y Análisis del Delito (CEAD) de la Subsecretaría de Prevención del Delito"/>
    <s v="Variación Trimestral de Casos Policiales (%) por Violencia Intrafamiliar en Antuco para el Periodo 2005-2021."/>
    <s v="Gráfico que muestra la variación trimestral de Casos Policiales (%) por Violencia Intrafamiliar en Antuco según datos recopilados desde el Centro de Estudios y Análisis del Delito durante el Periodo 2005-2021."/>
    <s v="Gráfico de Evolución"/>
    <s v="Antuco comunal delitos género violencia hacia mujer mujeres víctimas intrafamiliar familiar casos policiales variación trimestral"/>
    <s v="https://analytics.zoho.com/open-view/2395394000007123911?ZOHO_CRITERIA=%22Trasposicion_27.5%22.%22Cod_Comuna%22%3D8302"/>
    <x v="0"/>
    <s v="#1774B9238"/>
  </r>
  <r>
    <n v="1151"/>
    <x v="0"/>
    <x v="0"/>
    <s v="Mujeres"/>
    <n v="13108"/>
    <x v="4"/>
    <x v="1"/>
    <x v="0"/>
    <x v="134"/>
    <x v="0"/>
    <x v="5"/>
    <s v="Periodo 2008-2020"/>
    <s v="Número de Detenciones"/>
    <s v="Centro de Estudios y Análisis del Delito (CEAD) de la Subsecretaría de Prevención del Delito"/>
    <s v="Frecuencia de Frecuencia Detenciones por Violación en Independencia para el Periodo 2008-2020"/>
    <s v="Gráfico que muestra la frecuencia de Detenciones por Violación en Independencia según datos recopilados desde el Subsecretaria de Prevención del Delito durante el Periodo 2008-2020."/>
    <s v="Gráfico de Evolución"/>
    <s v="Independencia comunal delitos género violación mujer mujeres víctimas detenciones"/>
    <s v="https://analytics.zoho.com/open-view/2395394000006792637?ZOHO_CRITERIA=%22Localiza%20CL%22.%22Codcom%22%3D13108"/>
    <x v="0"/>
    <s v="#1774B4266"/>
  </r>
  <r>
    <n v="1152"/>
    <x v="0"/>
    <x v="0"/>
    <s v="Mujeres"/>
    <n v="5103"/>
    <x v="0"/>
    <x v="0"/>
    <x v="0"/>
    <x v="264"/>
    <x v="0"/>
    <x v="2"/>
    <s v="Periodo 2005-2021"/>
    <s v="Porcentaje "/>
    <s v="Centro de Estudios y Análisis del Delito (CEAD) de la Subsecretaría de Prevención del Delito"/>
    <s v="Variación Trimestral de Aprehensiones, Casos policiales, Denuncias y Detenciones (%) en Concón para el Periodo 2005-2021."/>
    <s v="Gráfico que muestra la variación trimestral de Aprehensiones, Casos Policiales, Denuncias y Detenciones (%) por Violencia Intrafamiliar en Concón según datos recopilados desde el Centro de Estudios y Análisis del Delito durante el Periodo 2005-2021."/>
    <s v="Gráfico de Evolución"/>
    <s v="Concón comunal delitos género violencia hacia mujer mujeres víctimas intrafamiliar familiar aprehensiones casos policiales denuncias detenciones variación trimestral"/>
    <s v="https://analytics.zoho.com/open-view/2395394000007126407?ZOHO_CRITERIA=%22Trasposicion_27.5%22.%22Cod_Comuna%22%3D5103"/>
    <x v="0"/>
    <s v="#1774B10146"/>
  </r>
  <r>
    <n v="1153"/>
    <x v="0"/>
    <x v="0"/>
    <s v="Mujeres"/>
    <n v="7101"/>
    <x v="0"/>
    <x v="1"/>
    <x v="0"/>
    <x v="322"/>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Talca para el Periodo 2008-2020"/>
    <s v="Gráfico que muestra la frecuencia de Aprehensiones, Casos Policiales, Denuncias y  Detenciones por Violación en Talca según datos recopilados desde el Subsecretaria de Prevención del Delito durante el Periodo 2008-2020."/>
    <s v="Gráfico de Evolución"/>
    <s v="Talca comunal delitos género violación mujer mujeres víctimas aprehensiones casos policiales denuncias detenciones"/>
    <s v="https://analytics.zoho.com/open-view/2395394000006792678?ZOHO_CRITERIA=%22Localiza%20CL%22.%22Codcom%22%3D7101"/>
    <x v="0"/>
    <s v="#1774B4437"/>
  </r>
  <r>
    <n v="1154"/>
    <x v="0"/>
    <x v="0"/>
    <s v="Mujeres"/>
    <n v="9113"/>
    <x v="2"/>
    <x v="0"/>
    <x v="0"/>
    <x v="288"/>
    <x v="0"/>
    <x v="11"/>
    <s v="Periodo 2005-2021"/>
    <s v="Porcentaje"/>
    <s v="Centro de Estudios y Análisis del Delito (CEAD) de la Subsecretaría de Prevención del Delito"/>
    <s v="Variación Trimestral de Aprehensiones (%) por Violencia Intrafamiliar en Perquenco para el Periodo 2005-2021."/>
    <s v="Gráfico que muestra la variación trimestral de Aprehensiones (%) por Violencia Intrafamiliar en Perquenco  según datos recopilados desde el Centro de Estudios y Análisis del Delito durante el Periodo 2005-2021."/>
    <s v="Gráfico de Evolución"/>
    <s v="Perquenco comunal delitos género violencia hacia mujer mujeres víctimas intrafamiliar familiar aprehensiones variación trimestral"/>
    <s v="https://analytics.zoho.com/open-view/2395394000007123879?ZOHO_CRITERIA=%22Trasposicion_27.5%22.%22Cod_Comuna%22%3D9113"/>
    <x v="0"/>
    <s v="#1774B8943"/>
  </r>
  <r>
    <n v="1155"/>
    <x v="0"/>
    <x v="0"/>
    <s v="Mujeres"/>
    <n v="4106"/>
    <x v="3"/>
    <x v="0"/>
    <x v="0"/>
    <x v="91"/>
    <x v="0"/>
    <x v="14"/>
    <s v="Periodo 2005-2021"/>
    <s v="Número de Denuncias"/>
    <s v="Centro de Estudios y Análisis del Delito (CEAD) de la Subsecretaría de Prevención del Delito"/>
    <s v="Frecuencia de Denuncias por Violencia Intrafamiliar en Vicuña para el Periodo 2005-2021."/>
    <s v="Gráfico que muestra la frecuencia de las Denuncias por Violencia Intrafamiliar en Vicuña según datos recopilados desde el Centro de Estudios y Análsis del Delito durante el Periodo 2005-2021."/>
    <s v="Gráfico de Evolución"/>
    <s v="Vicuña comunal delitos género violencia hacia mujer mujeres víctimas intrafamiliar familiar denuncias comuna"/>
    <s v="https://analytics.zoho.com/open-view/2395394000007123492?ZOHO_CRITERIA=%22Trasposicion_27.5%22.%22Cod_Comuna%22%3D4106"/>
    <x v="0"/>
    <s v="#1774B7736"/>
  </r>
  <r>
    <n v="1156"/>
    <x v="0"/>
    <x v="0"/>
    <s v="Mujeres"/>
    <n v="8312"/>
    <x v="0"/>
    <x v="1"/>
    <x v="0"/>
    <x v="52"/>
    <x v="0"/>
    <x v="20"/>
    <s v="Periodo 2008-2020"/>
    <s v="Porcentaje "/>
    <s v="Centro de Estudios y Análisis del Delito (CEAD) de la Subsecretaría de Prevención del Delito"/>
    <s v="Variación anual de Tasa de Aprehensiones, Casos Policiales, Denuncias y Detenciones (%) por Violación en Tucapel para el Periodo 2008-2020"/>
    <s v="Gráfico que muestra la variación anual (%) de la Tasa por cada 100 mil habitantes de  Aprehensiones, Casos Policiales, Denuncias y Detenciones por Violaciones en Tucapel según datos recopilados desde la Subsecretaria de Prevención del Delito durante el Periodo 2008-2020."/>
    <s v="Gráfico de Evolución"/>
    <s v="Tucapel comunal delitos género violación mujer mujeres víctimas aprehensiones casos policiales denuncias detenciones variación tasa 100 mil habitantes"/>
    <s v="https://analytics.zoho.com/open-view/2395394000006850667?ZOHO_CRITERIA=%22Localiza%20CL%22.%22Codcom%22%3D8312"/>
    <x v="0"/>
    <s v="#1774B6538"/>
  </r>
  <r>
    <n v="1157"/>
    <x v="0"/>
    <x v="0"/>
    <s v="Mujeres"/>
    <n v="3101"/>
    <x v="6"/>
    <x v="0"/>
    <x v="0"/>
    <x v="283"/>
    <x v="0"/>
    <x v="13"/>
    <s v="Periodo 2005-2021"/>
    <s v="Número de Casos Policiales"/>
    <s v="Centro de Estudios y Análisis del Delito (CEAD) de la Subsecretaría de Prevención del Delito"/>
    <s v="Frecuencia de Casos Policiales por Violencia Intrafamiliar en Copiapó para el Periodo 2005-2021."/>
    <s v="Gráfico que muestra la frecuencia de Casos Policiales por Violencia Intrafamiliar en Copiapó según datos recopilados desde el Centro de Estudios y Análsis del Delito durante el Periodo 2005-2021."/>
    <s v="Gráfico de Evolución"/>
    <s v="Copiapó comunal delitos género violencia hacia mujer mujeres víctimas intrafamiliar familiar casos policiales comuna"/>
    <s v="https://analytics.zoho.com/open-view/2395394000007123412?ZOHO_CRITERIA=%22Trasposicion_27.5%22.%22Cod_Comuna%22%3D3101"/>
    <x v="0"/>
    <s v="#1774B7378"/>
  </r>
  <r>
    <n v="1158"/>
    <x v="0"/>
    <x v="0"/>
    <s v="Mujeres"/>
    <n v="1"/>
    <x v="5"/>
    <x v="2"/>
    <x v="1"/>
    <x v="78"/>
    <x v="1"/>
    <x v="49"/>
    <s v="Años 2012, 2017 y 2020"/>
    <s v="Porcentaje"/>
    <s v="Centro de Estudios y Análisis del Delito (CEAD) e Instituto Nacional de Estadísticas (INE)"/>
    <s v="Proporción de Casos de Violencia Económica por rango etario de la víctima en la Región de Tarapacá para los años 2012, 2017 y 2020."/>
    <s v="Gráfico que muestra la Proporción de Casos de Violencia Económica por rango etario para la Región de Tarapacá los años 2012, 2017 y 2020 según datos de las encuestas ENVIF-VCM realizadas por el Instituto Nacional de Estadísticas (INE) y el Centro de Estudios y Análisis del Delito (CEAD)."/>
    <s v="Gráfico "/>
    <s v="Región de Tarapacá regional violencia económica intrafamiliar vif mujeres mujer encuesta envif cead ine edad rango etario"/>
    <s v="https://analytics.zoho.com/open-view/2395394000007264280?ZOHO_CRITERIA=%22Trasposicion_27.9%22.%22C%C3%B3digo%20Regi%C3%B3n%22%20%3D%201"/>
    <x v="0"/>
    <s v="#1774B6825"/>
  </r>
  <r>
    <n v="1159"/>
    <x v="0"/>
    <x v="0"/>
    <s v="Mujeres"/>
    <n v="9112"/>
    <x v="0"/>
    <x v="1"/>
    <x v="0"/>
    <x v="157"/>
    <x v="0"/>
    <x v="10"/>
    <s v="Periodo 2008-2020"/>
    <s v="Tasa"/>
    <s v="Centro de Estudios y Análisis del Delito (CEAD) de la Subsecretaría de Prevención del Delito"/>
    <s v="Tasa de Aprehensiones, Casos Policiales, Denuncias y Detenciones por Violación en Padre las Casas para el Periodo 2008-2020."/>
    <s v="Gráfico que muestra la Tasa de Aprehensiones, Casos Policiales, Denuncias y Detenciones por Violación por cada 100 mil habitantes en Padre las Casas según datos recolectados y calculados por al Subsecretaría de Prevención del Delito para el Periodo 2008-2020."/>
    <s v="Gráfico de Evolución"/>
    <s v="Padre las Casas comunal delitos género violación mujer mujeres víctimas aprehensiones casos policiales denuncias detenciones evolución tasa 100 mil habitantes"/>
    <s v="https://analytics.zoho.com/open-view/2395394000006850626?ZOHO_CRITERIA=%22Localiza%20CL%22.%22Codcom%22%3D9112"/>
    <x v="0"/>
    <s v="#1774B2517"/>
  </r>
  <r>
    <n v="1160"/>
    <x v="0"/>
    <x v="0"/>
    <s v="Mujeres"/>
    <n v="9111"/>
    <x v="2"/>
    <x v="1"/>
    <x v="0"/>
    <x v="84"/>
    <x v="0"/>
    <x v="3"/>
    <s v="Periodo 2008-2020"/>
    <s v="Número de Aprehensiones"/>
    <s v="Centro de Estudios y Análisis del Delito (CEAD) de la Subsecretaría de Prevención del Delito"/>
    <s v="Frecuencia de Frecuencia Aprehensiones por Violación en Nueva Imperial para el Periodo 2008-2020"/>
    <s v="Gráfico que muestra la frecuencia de Aprehensiones por Violación en Nueva Imperial según datos recopilados desde el Subsecretaria de Prevención del Delito durante el Periodo 2008-2020."/>
    <s v="Gráfico de Evolución"/>
    <s v="Nueva Imperial comunal delitos género violación mujer mujeres víctimas aprehensiones"/>
    <s v="https://analytics.zoho.com/open-view/2395394000006792514?ZOHO_CRITERIA=%22Localiza%20CL%22.%22Codcom%22%3D9111"/>
    <x v="0"/>
    <s v="#1774B3201"/>
  </r>
  <r>
    <n v="1161"/>
    <x v="0"/>
    <x v="0"/>
    <s v="Mujeres"/>
    <n v="6206"/>
    <x v="2"/>
    <x v="1"/>
    <x v="0"/>
    <x v="6"/>
    <x v="0"/>
    <x v="19"/>
    <s v="Periodo 2008-2020"/>
    <s v="Tasa"/>
    <s v="Centro de Estudios y Análisis del Delito (CEAD) de la Subsecretaría de Prevención del Delito"/>
    <s v="Tasa de Aprehensiones por Violación en Paredones para el Periodo 2008-2020."/>
    <s v="Gráfico que muestra la Tasa de Aprehensiones por Violación por cada 100 mil habitantes en Paredones según datos recolectados y calculados por al Subsecretaría de Prevención del Delito para el Periodo 2008-2020."/>
    <s v="Gráfico de Evolución"/>
    <s v="Paredones comunal delitos género violación mujer mujeres víctimas aprehensiones evolución tasa 100 mil habitantes"/>
    <s v="https://analytics.zoho.com/open-view/2395394000006843662?ZOHO_CRITERIA=%22Localiza%20CL%22.%22Codcom%22%3D6206"/>
    <x v="0"/>
    <s v="#1774B1085"/>
  </r>
  <r>
    <n v="1162"/>
    <x v="0"/>
    <x v="0"/>
    <s v="Mujeres"/>
    <n v="12301"/>
    <x v="0"/>
    <x v="1"/>
    <x v="0"/>
    <x v="297"/>
    <x v="0"/>
    <x v="10"/>
    <s v="Periodo 2008-2020"/>
    <s v="Tasa"/>
    <s v="Centro de Estudios y Análisis del Delito (CEAD) de la Subsecretaría de Prevención del Delito"/>
    <s v="Tasa de Aprehensiones, Casos Policiales, Denuncias y Detenciones por Violación en Porvenir para el Periodo 2008-2020."/>
    <s v="Gráfico que muestra la Tasa de Aprehensiones, Casos Policiales, Denuncias y Detenciones por Violación por cada 100 mil habitantes en Porvenir según datos recolectados y calculados por al Subsecretaría de Prevención del Delito para el Periodo 2008-2020."/>
    <s v="Gráfico de Evolución"/>
    <s v="Porvenir comunal delitos género violación mujer mujeres víctimas aprehensiones casos policiales denuncias detenciones evolución tasa 100 mil habitantes"/>
    <s v="https://analytics.zoho.com/open-view/2395394000006850626?ZOHO_CRITERIA=%22Localiza%20CL%22.%22Codcom%22%3D12301"/>
    <x v="0"/>
    <s v="#1774B2583"/>
  </r>
  <r>
    <n v="1163"/>
    <x v="0"/>
    <x v="0"/>
    <s v="Mujeres"/>
    <n v="14202"/>
    <x v="4"/>
    <x v="0"/>
    <x v="0"/>
    <x v="89"/>
    <x v="0"/>
    <x v="5"/>
    <s v="Periodo 2005-2021"/>
    <s v="Número de Detenciones"/>
    <s v="Centro de Estudios y Análisis del Delito (CEAD) de la Subsecretaría de Prevención del Delito"/>
    <s v="Frecuencia de Detenciones por Violencia Intrafamiliar en Futrono para el Periodo 2005-2021."/>
    <s v="Gráfico que muestra la frecuencia de las Detenciones por Violencia Intrafamiliar en Futrono según datos recopilados desde el Centro de Estudios y Análsis del Delito durante el Periodo 2005-2021."/>
    <s v="Gráfico de Evolución"/>
    <s v="Futrono comunal delitos género violencia hacia mujer mujeres víctimas intrafamiliar familiar detenciones comuna"/>
    <s v="https://analytics.zoho.com/open-view/2395394000007123572?ZOHO_CRITERIA=%22Trasposicion_27.5%22.%22Cod_Comuna%22%3D14202"/>
    <x v="0"/>
    <s v="#1774B8385"/>
  </r>
  <r>
    <n v="1164"/>
    <x v="0"/>
    <x v="0"/>
    <s v="Mujeres"/>
    <n v="13122"/>
    <x v="6"/>
    <x v="1"/>
    <x v="0"/>
    <x v="123"/>
    <x v="0"/>
    <x v="18"/>
    <s v="Periodo 2008-2020"/>
    <s v="Tasa"/>
    <s v="Centro de Estudios y Análisis del Delito (CEAD) de la Subsecretaría de Prevención del Delito"/>
    <s v="Tasa de Casos Policiales por Violación en Peñalolén para el Periodo 2008-2020."/>
    <s v="Gráfico que muestra la Tasa de Casos Policiales por Violación por cada 100 mil habitantes en Peñalolén según datos recolectados y calculados por al Subsecretaría de Prevención del Delito para el Periodo 2008-2020."/>
    <s v="Gráfico de Evolución"/>
    <s v="Peñalolén comunal delitos género violación mujer mujeres víctimas casos policiales evolución tasa 100 mil habitantes"/>
    <s v="https://analytics.zoho.com/open-view/2395394000006843792?ZOHO_CRITERIA=%22Localiza%20CL%22.%22Codcom%22%3D13122"/>
    <x v="0"/>
    <s v="#1774B1606"/>
  </r>
  <r>
    <n v="1165"/>
    <x v="0"/>
    <x v="0"/>
    <s v="Mujeres"/>
    <n v="13130"/>
    <x v="3"/>
    <x v="0"/>
    <x v="0"/>
    <x v="280"/>
    <x v="0"/>
    <x v="4"/>
    <s v="Periodo 2005-2021"/>
    <s v="Porcentaje"/>
    <s v="Centro de Estudios y Análisis del Delito (CEAD) de la Subsecretaría de Prevención del Delito"/>
    <s v="Variación Trimestral de Denuncias (%) por Violencia Intrafamiliar en San Miguel para el Periodo 2005-2021."/>
    <s v="Gráfico que muestra la variación trimestral de Denuncias (%) por Violencia Intrafamiliar en San Miguel según datos recopilados desde el Centro de Estudios y Análisis del Delito durante el Periodo 2005-2021."/>
    <s v="Gráfico de Evolución"/>
    <s v="San Miguel comunal delitos género violencia hacia mujer mujeres víctimas intrafamiliar familiar denuncias variación trimestral"/>
    <s v="https://analytics.zoho.com/open-view/2395394000007126144?ZOHO_CRITERIA=%22Trasposicion_27.5%22.%22Cod_Comuna%22%3D13130"/>
    <x v="0"/>
    <s v="#1774B9724"/>
  </r>
  <r>
    <n v="1166"/>
    <x v="0"/>
    <x v="0"/>
    <s v="Mujeres"/>
    <n v="14103"/>
    <x v="2"/>
    <x v="1"/>
    <x v="0"/>
    <x v="345"/>
    <x v="0"/>
    <x v="19"/>
    <s v="Periodo 2008-2020"/>
    <s v="Tasa"/>
    <s v="Centro de Estudios y Análisis del Delito (CEAD) de la Subsecretaría de Prevención del Delito"/>
    <s v="Tasa de Aprehensiones por Violación en Lanco para el Periodo 2008-2020."/>
    <s v="Gráfico que muestra la Tasa de Aprehensiones por Violación por cada 100 mil habitantes en Lanco según datos recolectados y calculados por al Subsecretaría de Prevención del Delito para el Periodo 2008-2020."/>
    <s v="Gráfico de Evolución"/>
    <s v="Lanco comunal delitos género violación mujer mujeres víctimas aprehensiones evolución tasa 100 mil habitantes"/>
    <s v="https://analytics.zoho.com/open-view/2395394000006843662?ZOHO_CRITERIA=%22Localiza%20CL%22.%22Codcom%22%3D14103"/>
    <x v="0"/>
    <s v="#1774B1300"/>
  </r>
  <r>
    <n v="1167"/>
    <x v="0"/>
    <x v="0"/>
    <s v="Mujeres"/>
    <n v="9206"/>
    <x v="2"/>
    <x v="1"/>
    <x v="0"/>
    <x v="346"/>
    <x v="0"/>
    <x v="19"/>
    <s v="Periodo 2008-2020"/>
    <s v="Tasa"/>
    <s v="Centro de Estudios y Análisis del Delito (CEAD) de la Subsecretaría de Prevención del Delito"/>
    <s v="Tasa de Aprehensiones por Violación en Los Sauces para el Periodo 2008-2020."/>
    <s v="Gráfico que muestra la Tasa de Aprehensiones por Violación por cada 100 mil habitantes en Los Sauces según datos recolectados y calculados por al Subsecretaría de Prevención del Delito para el Periodo 2008-2020."/>
    <s v="Gráfico de Evolución"/>
    <s v="Los Sauces comunal delitos género violación mujer mujeres víctimas aprehensiones evolución tasa 100 mil habitantes"/>
    <s v="https://analytics.zoho.com/open-view/2395394000006843662?ZOHO_CRITERIA=%22Localiza%20CL%22.%22Codcom%22%3D9206"/>
    <x v="0"/>
    <s v="#1774B1202"/>
  </r>
  <r>
    <n v="1168"/>
    <x v="0"/>
    <x v="0"/>
    <s v="Mujeres"/>
    <n v="13117"/>
    <x v="0"/>
    <x v="1"/>
    <x v="0"/>
    <x v="238"/>
    <x v="0"/>
    <x v="2"/>
    <s v="Periodo 2008-2020"/>
    <s v="Porcentaje "/>
    <s v="Centro de Estudios y Análisis del Delito (CEAD) de la Subsecretaría de Prevención del Delito"/>
    <s v="Variación Trimestral de Aprehensiones, Casos policiales, Denuncias y Detenciones (%) por Violación en Lo Prado para el Periodo 2008-2020"/>
    <s v="Gráfico que muestra la variación trimestral de Aprehensiones, Casos Policiales, Denuncias y Detenciones (%) por Violaciones en Lo Prado según datos recopilados desde la Subsecretaria de Prevención del Delito durante el Periodo 2008-2020."/>
    <s v="Gráfico de Evolución"/>
    <s v="Lo Prado comunal delitos género violación mujer mujeres víctimas aprehensiones casos policiales denuncias detenciones variación trimestral"/>
    <s v="https://analytics.zoho.com/open-view/2395394000008633146?ZOHO_CRITERIA=%22Trasposicion_27.6%22.%22Cod_comuna%22%3D13117"/>
    <x v="0"/>
    <s v="#1774B6225"/>
  </r>
  <r>
    <n v="1169"/>
    <x v="0"/>
    <x v="0"/>
    <s v="Mujeres"/>
    <n v="11201"/>
    <x v="6"/>
    <x v="1"/>
    <x v="0"/>
    <x v="170"/>
    <x v="0"/>
    <x v="13"/>
    <s v="Periodo 2008-2020"/>
    <s v="Número de Casos Policiales"/>
    <s v="Centro de Estudios y Análisis del Delito (CEAD) de la Subsecretaría de Prevención del Delito"/>
    <s v="Frecuencia de Frecuencia Casos Policiales por Violación en Aisén para el Periodo 2008-2020"/>
    <s v="Gráfico que muestra la frecuencia de Casos Policiales por Violación en Aisén según datos recopilados desde el Subsecretaria de Prevención del Delito durante el Periodo 2008-2020."/>
    <s v="Gráfico de Evolución"/>
    <s v="Aisén comunal delitos género violación mujer mujeres víctimas casos policiales"/>
    <s v="https://analytics.zoho.com/open-view/2395394000006792555?ZOHO_CRITERIA=%22Localiza%20CL%22.%22Codcom%22%3D11201"/>
    <x v="0"/>
    <s v="#1774B3586"/>
  </r>
  <r>
    <n v="1170"/>
    <x v="0"/>
    <x v="0"/>
    <s v="Mujeres"/>
    <n v="5803"/>
    <x v="4"/>
    <x v="0"/>
    <x v="0"/>
    <x v="61"/>
    <x v="0"/>
    <x v="5"/>
    <s v="Periodo 2005-2021"/>
    <s v="Número de Detenciones"/>
    <s v="Centro de Estudios y Análisis del Delito (CEAD) de la Subsecretaría de Prevención del Delito"/>
    <s v="Frecuencia de Detenciones por Violencia Intrafamiliar en Olmué para el Periodo 2005-2021."/>
    <s v="Gráfico que muestra la frecuencia de las Detenciones por Violencia Intrafamiliar en Olmué según datos recopilados desde el Centro de Estudios y Análsis del Delito durante el Periodo 2005-2021."/>
    <s v="Gráfico de Evolución"/>
    <s v="Olmué comunal delitos género violencia hacia mujer mujeres víctimas intrafamiliar familiar detenciones comuna"/>
    <s v="https://analytics.zoho.com/open-view/2395394000007123572?ZOHO_CRITERIA=%22Trasposicion_27.5%22.%22Cod_Comuna%22%3D5803"/>
    <x v="0"/>
    <s v="#1774B8126"/>
  </r>
  <r>
    <n v="1171"/>
    <x v="0"/>
    <x v="0"/>
    <s v="Mujeres"/>
    <n v="270105002"/>
    <x v="10"/>
    <x v="5"/>
    <x v="2"/>
    <x v="113"/>
    <x v="0"/>
    <x v="87"/>
    <s v="Periodo 2013-2019"/>
    <s v="Número de Sentencias"/>
    <s v="Poder Judicial"/>
    <s v="Sentencias Dictadas por Delitos Vinculados a la Mujer por región para el delito de Aborto Consentido Causales No Reguladas, durante el Periodo 2013-2019"/>
    <s v="El gráfico muestra la evolución anual de la frecuencia de Sentencias Dictadas por Delitos Vinculados a la Mujer por región para el delito de Aborto Consentido Causales No Reguladas, durante el Periodo 2013-2019 de acuerdo a datos provenientes del Poder Judicial de Chile."/>
    <s v="Gráfico de Evolución"/>
    <s v="sociedad delincuencia delitos frecuencia sentencias aborto causales consentimiento consentido reguladas mujer violencia regional"/>
    <s v="https://analytics.zoho.com/open-view/2395394000007158239?ZOHO_CRITERIA=%22Trasposicion_27.16%22.%22Id_Categor%C3%ADa%22%3D270105002"/>
    <x v="0"/>
    <s v="#1774B585"/>
  </r>
  <r>
    <n v="1172"/>
    <x v="0"/>
    <x v="0"/>
    <s v="Mujeres"/>
    <n v="1402"/>
    <x v="6"/>
    <x v="1"/>
    <x v="0"/>
    <x v="347"/>
    <x v="0"/>
    <x v="12"/>
    <s v="Periodo 2008-2020"/>
    <s v="Porcentaje "/>
    <s v="Centro de Estudios y Análisis del Delito (CEAD) de la Subsecretaría de Prevención del Delito"/>
    <s v="Variación Trimestral de Casos Policiales (%) por Violación en Camiña para el Periodo 2008-2020"/>
    <s v="Gráfico que muestra la variación trimestral de Casos Policiales (%) por Violaciones en Camiña según datos recopilados desde la Subsecretaria de Prevención del Delito durante el Periodo 2008-2020."/>
    <s v="Gráfico de Evolución"/>
    <s v="Camiña comunal delitos género violación mujer mujeres víctimas casos policiales variación trimestral"/>
    <s v="https://analytics.zoho.com/open-view/2395394000008633026?ZOHO_CRITERIA=%22Trasposicion_27.6%22.%22Cod_comuna%22%3D1402"/>
    <x v="0"/>
    <s v="#1774B4968"/>
  </r>
  <r>
    <n v="1173"/>
    <x v="0"/>
    <x v="0"/>
    <s v="Mujeres"/>
    <n v="11301"/>
    <x v="2"/>
    <x v="1"/>
    <x v="0"/>
    <x v="323"/>
    <x v="0"/>
    <x v="3"/>
    <s v="Periodo 2008-2020"/>
    <s v="Número de Aprehensiones"/>
    <s v="Centro de Estudios y Análisis del Delito (CEAD) de la Subsecretaría de Prevención del Delito"/>
    <s v="Frecuencia de Frecuencia Aprehensiones por Violación en Cochrane para el Periodo 2008-2020"/>
    <s v="Gráfico que muestra la frecuencia de Aprehensiones por Violación en Cochrane según datos recopilados desde el Subsecretaria de Prevención del Delito durante el Periodo 2008-2020."/>
    <s v="Gráfico de Evolución"/>
    <s v="Cochrane comunal delitos género violación mujer mujeres víctimas aprehensiones"/>
    <s v="https://analytics.zoho.com/open-view/2395394000006792514?ZOHO_CRITERIA=%22Localiza%20CL%22.%22Codcom%22%3D11301"/>
    <x v="0"/>
    <s v="#1774B3255"/>
  </r>
  <r>
    <n v="1174"/>
    <x v="0"/>
    <x v="0"/>
    <s v="Mujeres"/>
    <n v="14"/>
    <x v="5"/>
    <x v="0"/>
    <x v="1"/>
    <x v="226"/>
    <x v="0"/>
    <x v="38"/>
    <s v="Periodo 2019-2021"/>
    <s v="Número de Casos"/>
    <s v="Fiscalía Nacional de Chile"/>
    <s v="Cantidad de Casos de Violencia Intrafamiliar en la Región de Los Ríos por trimestre y edad según datos recopilados en el Periodo 2019-2021."/>
    <s v="Gráfico que muestra la cantidad de casos de Violencia Intrafamiliar en la Región de Los Ríos por trimestre según edad de la víctima, presentados frente a la Fiscalía de Chile durante el Periodo 2019-2021."/>
    <s v="Gráfico de Evolución"/>
    <s v="Región de Los Ríos delitos Violencia mujer mujeres casos víctimas intrafamiliar familiar fisica fiscalía región evolución edad trimestre"/>
    <s v="https://analytics.zoho.com/open-view/2395394000007062438?ZOHO_CRITERIA=%22Trasposicion_27.4%22.%22Cod_Regi%C3%B3n%22%3D14"/>
    <x v="0"/>
    <s v="#1774B6946"/>
  </r>
  <r>
    <n v="1175"/>
    <x v="0"/>
    <x v="0"/>
    <s v="Mujeres"/>
    <n v="9105"/>
    <x v="6"/>
    <x v="0"/>
    <x v="0"/>
    <x v="227"/>
    <x v="0"/>
    <x v="13"/>
    <s v="Periodo 2005-2021"/>
    <s v="Número de Casos Policiales"/>
    <s v="Centro de Estudios y Análisis del Delito (CEAD) de la Subsecretaría de Prevención del Delito"/>
    <s v="Frecuencia de Casos Policiales por Violencia Intrafamiliar en Freire para el Periodo 2005-2021."/>
    <s v="Gráfico que muestra la frecuencia de Casos Policiales por Violencia Intrafamiliar en Freire según datos recopilados desde el Centro de Estudios y Análsis del Delito durante el Periodo 2005-2021."/>
    <s v="Gráfico de Evolución"/>
    <s v="Freire comunal delitos género violencia hacia mujer mujeres víctimas intrafamiliar familiar casos policiales comuna"/>
    <s v="https://analytics.zoho.com/open-view/2395394000007123412?ZOHO_CRITERIA=%22Trasposicion_27.5%22.%22Cod_Comuna%22%3D9105"/>
    <x v="0"/>
    <s v="#1774B7561"/>
  </r>
  <r>
    <n v="1176"/>
    <x v="0"/>
    <x v="0"/>
    <s v="Mujeres"/>
    <n v="3303"/>
    <x v="6"/>
    <x v="0"/>
    <x v="0"/>
    <x v="348"/>
    <x v="0"/>
    <x v="13"/>
    <s v="Periodo 2005-2021"/>
    <s v="Número de Casos Policiales"/>
    <s v="Centro de Estudios y Análisis del Delito (CEAD) de la Subsecretaría de Prevención del Delito"/>
    <s v="Frecuencia de Casos Policiales por Violencia Intrafamiliar en Freirina para el Periodo 2005-2021."/>
    <s v="Gráfico que muestra la frecuencia de Casos Policiales por Violencia Intrafamiliar en Freirina según datos recopilados desde el Centro de Estudios y Análsis del Delito durante el Periodo 2005-2021."/>
    <s v="Gráfico de Evolución"/>
    <s v="Freirina comunal delitos género violencia hacia mujer mujeres víctimas intrafamiliar familiar casos policiales comuna"/>
    <s v="https://analytics.zoho.com/open-view/2395394000007123412?ZOHO_CRITERIA=%22Trasposicion_27.5%22.%22Cod_Comuna%22%3D3303"/>
    <x v="0"/>
    <s v="#1774B7385"/>
  </r>
  <r>
    <n v="1177"/>
    <x v="0"/>
    <x v="0"/>
    <s v="Mujeres"/>
    <n v="12"/>
    <x v="5"/>
    <x v="4"/>
    <x v="1"/>
    <x v="1"/>
    <x v="0"/>
    <x v="45"/>
    <s v="Periodo 2010-2021"/>
    <s v="Porcentaje"/>
    <s v="Ministerio de la Mujer y Equidad de Género"/>
    <s v="Variación Anual Número de Femicidios informados por el Ministerio de la Mujer y Equidad de Género en la Región de Magallanes durante el Periodo 2010-2021."/>
    <s v="Gráfico que muestra la Variación Anual (%) del número de femicidios en la Región de Magallanes de acuerdo a los datos publicados por el Ministerio de la Mujer y Equidad de Género de Chile para el Periodo 2010-2021."/>
    <s v="Gráfico de Evolución"/>
    <s v="Región de Magallanes regional comuna femicidios delitos género violencia mujer mujeres casos víctimas minmeg ministerio variación anual"/>
    <s v="https://analytics.zoho.com/open-view/2395394000006713064?ZOHO_CRITERIA=%22Femicidios%22.%22Codreg%22%3D12"/>
    <x v="0"/>
    <s v="#1774B6787"/>
  </r>
  <r>
    <n v="1178"/>
    <x v="0"/>
    <x v="0"/>
    <s v="Mujeres"/>
    <n v="16301"/>
    <x v="4"/>
    <x v="1"/>
    <x v="0"/>
    <x v="310"/>
    <x v="0"/>
    <x v="5"/>
    <s v="Periodo 2008-2020"/>
    <s v="Número de Detenciones"/>
    <s v="Centro de Estudios y Análisis del Delito (CEAD) de la Subsecretaría de Prevención del Delito"/>
    <s v="Frecuencia de Frecuencia Detenciones por Violación en San Carlos para el Periodo 2008-2020"/>
    <s v="Gráfico que muestra la frecuencia de Detenciones por Violación en San Carlos según datos recopilados desde el Subsecretaria de Prevención del Delito durante el Periodo 2008-2020."/>
    <s v="Gráfico de Evolución"/>
    <s v="San Carlos comunal delitos género violación mujer mujeres víctimas detenciones"/>
    <s v="https://analytics.zoho.com/open-view/2395394000006792637?ZOHO_CRITERIA=%22Localiza%20CL%22.%22Codcom%22%3D16301"/>
    <x v="0"/>
    <s v="#1774B4183"/>
  </r>
  <r>
    <n v="1179"/>
    <x v="0"/>
    <x v="0"/>
    <s v="Mujeres"/>
    <n v="9208"/>
    <x v="0"/>
    <x v="1"/>
    <x v="0"/>
    <x v="119"/>
    <x v="0"/>
    <x v="20"/>
    <s v="Periodo 2008-2020"/>
    <s v="Porcentaje "/>
    <s v="Centro de Estudios y Análisis del Delito (CEAD) de la Subsecretaría de Prevención del Delito"/>
    <s v="Variación anual de Tasa de Aprehensiones, Casos Policiales, Denuncias y Detenciones (%) por Violación en Purén para el Periodo 2008-2020"/>
    <s v="Gráfico que muestra la variación anual (%) de la Tasa por cada 100 mil habitantes de  Aprehensiones, Casos Policiales, Denuncias y Detenciones por Violaciones en Purén según datos recopilados desde la Subsecretaria de Prevención del Delito durante el Periodo 2008-2020."/>
    <s v="Gráfico de Evolución"/>
    <s v="Purén comunal delitos género violación mujer mujeres víctimas aprehensiones casos policiales denuncias detenciones variación tasa 100 mil habitantes"/>
    <s v="https://analytics.zoho.com/open-view/2395394000006850667?ZOHO_CRITERIA=%22Localiza%20CL%22.%22Codcom%22%3D9208"/>
    <x v="0"/>
    <s v="#1774B6590"/>
  </r>
  <r>
    <n v="1180"/>
    <x v="0"/>
    <x v="0"/>
    <s v="Mujeres"/>
    <n v="7303"/>
    <x v="4"/>
    <x v="1"/>
    <x v="0"/>
    <x v="333"/>
    <x v="0"/>
    <x v="6"/>
    <s v="Periodo 2008-2020"/>
    <s v="Tasa"/>
    <s v="Centro de Estudios y Análisis del Delito (CEAD) de la Subsecretaría de Prevención del Delito"/>
    <s v="Tasa de Detenciones por Violación en Licantén para el Periodo 2008-2020."/>
    <s v="Gráfico que muestra la Tasa de Detenciones por Violación por cada 100 mil habitantes en Licantén según datos recolectados y calculados por al Subsecretaría de Prevención del Delito para el Periodo 2008-2020."/>
    <s v="Gráfico de Evolución"/>
    <s v="Licantén comunal delitos género violación mujer mujeres víctimas detenciones evolución tasa 100 mil habitantes"/>
    <s v="https://analytics.zoho.com/open-view/2395394000006843853?ZOHO_CRITERIA=%22Localiza%20CL%22.%22Codcom%22%3D7303"/>
    <x v="0"/>
    <s v="#1774B2107"/>
  </r>
  <r>
    <n v="1181"/>
    <x v="0"/>
    <x v="0"/>
    <s v="Mujeres"/>
    <n v="12104"/>
    <x v="3"/>
    <x v="1"/>
    <x v="0"/>
    <x v="349"/>
    <x v="0"/>
    <x v="17"/>
    <s v="Periodo 2008-2020"/>
    <s v="Tasa"/>
    <s v="Centro de Estudios y Análisis del Delito (CEAD) de la Subsecretaría de Prevención del Delito"/>
    <s v="Tasa de Denuncias por Violación en San Gregorio para el Periodo 2008-2020."/>
    <s v="Gráfico que muestra la Tasa de Denuncias por Violación por cada 100 mil habitantes en San Gregorio según datos recolectados y calculados por al Subsecretaría de Prevención del Delito para el Periodo 2008-2020."/>
    <s v="Gráfico de Evolución"/>
    <s v="San Gregorio comunal delitos género violación mujer mujeres víctimas denuncias evolución tasa 100 mil habitantes"/>
    <s v="https://analytics.zoho.com/open-view/2395394000006843824?ZOHO_CRITERIA=%22Localiza%20CL%22.%22Codcom%22%3D12104"/>
    <x v="0"/>
    <s v="#1774B1919"/>
  </r>
  <r>
    <n v="1182"/>
    <x v="0"/>
    <x v="0"/>
    <s v="Mujeres"/>
    <n v="16305"/>
    <x v="5"/>
    <x v="2"/>
    <x v="0"/>
    <x v="293"/>
    <x v="0"/>
    <x v="7"/>
    <s v="Años 2012, 2017 y 2020"/>
    <s v="Número de Casos"/>
    <s v="Centro de Estudios y Análisis del Delito (CEAD) e Instituto Nacional de Estadísticas (INE)"/>
    <s v="Frecuencia de Casos de Violencia Económica y Variación Anual en San Nicolás para los años 2012, 2017 y 2020."/>
    <s v="Gráfico que muestra la Frecuencia de Casos de Violencia Económica por año en San Nicolás para los años 2012, 2017 y 2020 según datos de las encuestas ENVIF-VCM realizadas por el Instituto Nacional de Estadísticas (INE) y el Centro de Estudios y Análisis del Delito (CEAD)."/>
    <s v="Gráfico de Evolución"/>
    <s v="San Nicolás comunal violencia económica intrafamiliar vif mujeres mujer encuesta envif cead ine evolución variación anual"/>
    <s v="https://analytics.zoho.com/open-view/2395394000007264522?ZOHO_CRITERIA=%22Trasposicion_27.9%22.%22C%C3%B3digo%20Comuna%22%3D16305"/>
    <x v="0"/>
    <s v="#1774B10692"/>
  </r>
  <r>
    <n v="1183"/>
    <x v="0"/>
    <x v="0"/>
    <s v="Mujeres"/>
    <n v="9115"/>
    <x v="0"/>
    <x v="0"/>
    <x v="0"/>
    <x v="153"/>
    <x v="0"/>
    <x v="0"/>
    <s v="Periodo 2005-2021"/>
    <s v="Porcentaje"/>
    <s v="Centro de Estudios y Análisis del Delito (CEAD) de la Subsecretaría de Prevención del Delito"/>
    <s v="Proporción de Aprehensiones, Casos Policiales, Denuncias y Detenciones por Violencia Intrafamiliar en Pucón para el Periodo 2005-2021."/>
    <s v="Gráfico que muestra la proporción y cantidad de Aprehensiones, Casos policiales, Denuncias y Detenciones por Violencia Intrafamiliar en Pucón según datos recopilados desde el Centro de Estudios y Análisis del Delito durante el Periodo 2005-2021."/>
    <s v="Gráfico"/>
    <s v="Pucón comunal delitos género violencia hacia mujer mujeres víctimas intrafamiliar familiar aprehensiones denuncias casos policiales detenciones comuna"/>
    <s v="https://analytics.zoho.com/open-view/2395394000007123726?ZOHO_CRITERIA=%22Trasposicion_27.5%22.%22Cod_Comuna%22%3D9115"/>
    <x v="0"/>
    <s v="#1774B8601"/>
  </r>
  <r>
    <n v="1184"/>
    <x v="0"/>
    <x v="0"/>
    <s v="Mujeres"/>
    <n v="7106"/>
    <x v="3"/>
    <x v="0"/>
    <x v="0"/>
    <x v="291"/>
    <x v="0"/>
    <x v="4"/>
    <s v="Periodo 2005-2021"/>
    <s v="Porcentaje"/>
    <s v="Centro de Estudios y Análisis del Delito (CEAD) de la Subsecretaría de Prevención del Delito"/>
    <s v="Variación Trimestral de Denuncias (%) por Violencia Intrafamiliar en Pelarco para el Periodo 2005-2021."/>
    <s v="Gráfico que muestra la variación trimestral de Denuncias (%) por Violencia Intrafamiliar en Pelarco según datos recopilados desde el Centro de Estudios y Análisis del Delito durante el Periodo 2005-2021."/>
    <s v="Gráfico de Evolución"/>
    <s v="Pelarco comunal delitos género violencia hacia mujer mujeres víctimas intrafamiliar familiar denuncias variación trimestral"/>
    <s v="https://analytics.zoho.com/open-view/2395394000007126144?ZOHO_CRITERIA=%22Trasposicion_27.5%22.%22Cod_Comuna%22%3D7106"/>
    <x v="0"/>
    <s v="#1774B9536"/>
  </r>
  <r>
    <n v="1185"/>
    <x v="0"/>
    <x v="0"/>
    <s v="Mujeres"/>
    <n v="16304"/>
    <x v="3"/>
    <x v="1"/>
    <x v="0"/>
    <x v="187"/>
    <x v="0"/>
    <x v="17"/>
    <s v="Periodo 2008-2020"/>
    <s v="Tasa"/>
    <s v="Centro de Estudios y Análisis del Delito (CEAD) de la Subsecretaría de Prevención del Delito"/>
    <s v="Tasa de Denuncias por Violación en San Fabián para el Periodo 2008-2020."/>
    <s v="Gráfico que muestra la Tasa de Denuncias por Violación por cada 100 mil habitantes en San Fabián según datos recolectados y calculados por al Subsecretaría de Prevención del Delito para el Periodo 2008-2020."/>
    <s v="Gráfico de Evolución"/>
    <s v="San Fabián comunal delitos género violación mujer mujeres víctimas denuncias evolución tasa 100 mil habitantes"/>
    <s v="https://analytics.zoho.com/open-view/2395394000006843824?ZOHO_CRITERIA=%22Localiza%20CL%22.%22Codcom%22%3D16304"/>
    <x v="0"/>
    <s v="#1774B1842"/>
  </r>
  <r>
    <n v="1186"/>
    <x v="0"/>
    <x v="0"/>
    <s v="Mujeres"/>
    <n v="7203"/>
    <x v="0"/>
    <x v="1"/>
    <x v="0"/>
    <x v="97"/>
    <x v="0"/>
    <x v="20"/>
    <s v="Periodo 2008-2020"/>
    <s v="Porcentaje "/>
    <s v="Centro de Estudios y Análisis del Delito (CEAD) de la Subsecretaría de Prevención del Delito"/>
    <s v="Variación anual de Tasa de Aprehensiones, Casos Policiales, Denuncias y Detenciones (%) por Violación en Pelluhue para el Periodo 2008-2020"/>
    <s v="Gráfico que muestra la variación anual (%) de la Tasa por cada 100 mil habitantes de  Aprehensiones, Casos Policiales, Denuncias y Detenciones por Violaciones en Pelluhue según datos recopilados desde la Subsecretaria de Prevención del Delito durante el Periodo 2008-2020."/>
    <s v="Gráfico de Evolución"/>
    <s v="Pelluhue comunal delitos género violación mujer mujeres víctimas aprehensiones casos policiales denuncias detenciones variación tasa 100 mil habitantes"/>
    <s v="https://analytics.zoho.com/open-view/2395394000006850667?ZOHO_CRITERIA=%22Localiza%20CL%22.%22Codcom%22%3D7203"/>
    <x v="0"/>
    <s v="#1774B6490"/>
  </r>
  <r>
    <n v="1187"/>
    <x v="0"/>
    <x v="0"/>
    <s v="Mujeres"/>
    <n v="6"/>
    <x v="3"/>
    <x v="1"/>
    <x v="1"/>
    <x v="178"/>
    <x v="0"/>
    <x v="17"/>
    <s v="Periodo 2008-2020"/>
    <s v="Tasa"/>
    <s v="Centro de Estudios y Análisis del Delito (CEAD) de la Subsecretaría de Prevención del Delito"/>
    <s v="Tasa de Denuncias por Violación  en la Región de O'Higgins para el Período 2008-2020."/>
    <s v="Gráfico que muestra la Tasa de Denuncias por Violación por cada 100 mil habitantes en la Región de O'Higgins según datos recolectados y calculados por al Subsecretaría de Prevención del Delito para el Período 2008-2020."/>
    <s v="Gráfico de Evolución"/>
    <s v="Región de O'Higgins regional delitos género violación mujer mujeres víctimas denuncias evolución tasa 100 mil habitantes"/>
    <s v="https://analytics.zoho.com/open-view/2395394000008748459?ZOHO_CRITERIA=%22Trasposicion_27.7%22.%22cod_region%22%3D6"/>
    <x v="0"/>
    <s v="#1774B2765"/>
  </r>
  <r>
    <n v="1188"/>
    <x v="0"/>
    <x v="0"/>
    <s v="Mujeres"/>
    <n v="25"/>
    <x v="1"/>
    <x v="3"/>
    <x v="0"/>
    <x v="50"/>
    <x v="0"/>
    <x v="74"/>
    <s v="Periodo 2013-2019"/>
    <s v="Número de Sentencias"/>
    <s v="Poder Judicial"/>
    <s v="Sentencias Dictadas por Delitos de Abuso Sexual en el  Juzgado de Garantía de Rengo para el Periodo 2013-2019"/>
    <s v="El gráfico muestra la evolución anual de la frecuencia de Sentencias Dictadas por Delitos de Abuso Sexual en el  Juzgado de Garantía de Rengo para el Periodo 2013-2019 de acuerdo a datos provenientes del Poder Judicial de Chile."/>
    <s v="Gráfico de Evolución"/>
    <s v="abuso sexual delitos género violencia mujer mujeres casos víctimas detenciones sentencias juzgado garantía rengo"/>
    <s v="https://analytics.zoho.com/open-view/2395394000007166659?ZOHO_CRITERIA=%22Trasposicion_27.15%22.%22Id_Juzgado_Garant%C3%ADa%22%3D25"/>
    <x v="0"/>
    <s v="#1774B134"/>
  </r>
  <r>
    <n v="1189"/>
    <x v="0"/>
    <x v="0"/>
    <s v="Mujeres"/>
    <n v="5103"/>
    <x v="7"/>
    <x v="2"/>
    <x v="0"/>
    <x v="264"/>
    <x v="0"/>
    <x v="16"/>
    <s v="Años 2012, 2017 y 2020"/>
    <s v="Número de Casos"/>
    <s v="Centro de Estudios y Análisis del Delito (CEAD) e Instituto Nacional de Estadísticas (INE)"/>
    <s v="Frecuencia según ocurrencia de Violencia Económica en Concón para los años 2012, 2017 y 2020."/>
    <s v="Gráfico que muestra la Frecuencia según ocurrencia de Violencia Económica en Concón los años 2012, 2017 y 2020 según datos de las encuestas ENVIF-VCM realizadas por el Instituto Nacional de Estadísticas (INE) y el Centro de Estudios y Análisis del Delito (CEAD)."/>
    <s v="Gráfico de Evolución"/>
    <s v="Concón comunal violencia económica intrafamiliar vif mujeres mujer encuesta envif cead ine víctima padecer sufrir"/>
    <s v="https://analytics.zoho.com/open-view/2395394000007264102?ZOHO_CRITERIA=%22Trasposicion_27.9%22.%22C%C3%B3digo%20Comuna%22%3D5103"/>
    <x v="0"/>
    <s v="#1774B10995"/>
  </r>
  <r>
    <n v="1190"/>
    <x v="0"/>
    <x v="0"/>
    <s v="Mujeres"/>
    <n v="10207"/>
    <x v="3"/>
    <x v="0"/>
    <x v="0"/>
    <x v="281"/>
    <x v="0"/>
    <x v="4"/>
    <s v="Periodo 2005-2021"/>
    <s v="Porcentaje"/>
    <s v="Centro de Estudios y Análisis del Delito (CEAD) de la Subsecretaría de Prevención del Delito"/>
    <s v="Variación Trimestral de Denuncias (%) por Violencia Intrafamiliar en Queilén para el Periodo 2005-2021."/>
    <s v="Gráfico que muestra la variación trimestral de Denuncias (%) por Violencia Intrafamiliar en Queilén según datos recopilados desde el Centro de Estudios y Análisis del Delito durante el Periodo 2005-2021."/>
    <s v="Gráfico de Evolución"/>
    <s v="Queilén comunal delitos género violencia hacia mujer mujeres víctimas intrafamiliar familiar denuncias variación trimestral"/>
    <s v="https://analytics.zoho.com/open-view/2395394000007126144?ZOHO_CRITERIA=%22Trasposicion_27.5%22.%22Cod_Comuna%22%3D10207"/>
    <x v="0"/>
    <s v="#1774B9662"/>
  </r>
  <r>
    <n v="1191"/>
    <x v="0"/>
    <x v="0"/>
    <s v="Mujeres"/>
    <n v="4303"/>
    <x v="2"/>
    <x v="1"/>
    <x v="0"/>
    <x v="329"/>
    <x v="0"/>
    <x v="11"/>
    <s v="Periodo 2008-2020"/>
    <s v="Porcentaje"/>
    <s v="Centro de Estudios y Análisis del Delito (CEAD) de la Subsecretaría de Prevención del Delito"/>
    <s v="Variación Trimestral de Aprehensiones (%) por Violación en Monte Patria para el Periodo 2008-2020"/>
    <s v="Gráfico que muestra la variación trimestral de Aprehensiones (%) por Violaciones en Monte Patria según datos recopilados desde la Subsecretaria de Prevención del Delito durante el Periodo 2008-2020."/>
    <s v="Gráfico de Evolución"/>
    <s v="Monte Patria comunal delitos género violación mujer mujeres víctimas aprehensiones variación trimestral"/>
    <s v="https://analytics.zoho.com/open-view/2395394000008632943?ZOHO_CRITERIA=%22Trasposicion_27.6%22.%22Cod_comuna%22%3D4303"/>
    <x v="0"/>
    <s v="#1774B4697"/>
  </r>
  <r>
    <n v="1192"/>
    <x v="0"/>
    <x v="0"/>
    <s v="Mujeres"/>
    <n v="8301"/>
    <x v="4"/>
    <x v="1"/>
    <x v="0"/>
    <x v="268"/>
    <x v="0"/>
    <x v="6"/>
    <s v="Periodo 2008-2020"/>
    <s v="Tasa"/>
    <s v="Centro de Estudios y Análisis del Delito (CEAD) de la Subsecretaría de Prevención del Delito"/>
    <s v="Tasa de Detenciones por Violación en Los Angeles para el Periodo 2008-2020."/>
    <s v="Gráfico que muestra la Tasa de Detenciones por Violación por cada 100 mil habitantes en Los Angeles según datos recolectados y calculados por al Subsecretaría de Prevención del Delito para el Periodo 2008-2020."/>
    <s v="Gráfico de Evolución"/>
    <s v="Los Angeles comunal delitos género violación mujer mujeres víctimas detenciones evolución tasa 100 mil habitantes"/>
    <s v="https://analytics.zoho.com/open-view/2395394000006843853?ZOHO_CRITERIA=%22Localiza%20CL%22.%22Codcom%22%3D8301"/>
    <x v="0"/>
    <s v="#1774B2140"/>
  </r>
  <r>
    <n v="1193"/>
    <x v="0"/>
    <x v="0"/>
    <s v="Mujeres"/>
    <n v="13124"/>
    <x v="0"/>
    <x v="1"/>
    <x v="0"/>
    <x v="271"/>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Pudahuel para el Periodo 2008-2020"/>
    <s v="Gráfico que muestra la frecuencia de Aprehensiones, Casos Policiales, Denuncias y  Detenciones por Violación en Pudahuel según datos recopilados desde el Subsecretaria de Prevención del Delito durante el Periodo 2008-2020."/>
    <s v="Gráfico de Evolución"/>
    <s v="Pudahuel comunal delitos género violación mujer mujeres víctimas aprehensiones casos policiales denuncias detenciones"/>
    <s v="https://analytics.zoho.com/open-view/2395394000006792678?ZOHO_CRITERIA=%22Localiza%20CL%22.%22Codcom%22%3D13124"/>
    <x v="0"/>
    <s v="#1774B4625"/>
  </r>
  <r>
    <n v="1194"/>
    <x v="0"/>
    <x v="0"/>
    <s v="Mujeres"/>
    <n v="13112"/>
    <x v="3"/>
    <x v="1"/>
    <x v="0"/>
    <x v="7"/>
    <x v="0"/>
    <x v="14"/>
    <s v="Periodo 2008-2020"/>
    <s v="Número de Denuncias"/>
    <s v="Centro de Estudios y Análisis del Delito (CEAD) de la Subsecretaría de Prevención del Delito"/>
    <s v="Frecuencia de Frecuencia Denuncias por Violación en La Pintana para el Periodo 2008-2020"/>
    <s v="Gráfico que muestra la frecuencia de Denuncias por Violación en La Pintana según datos recopilados desde el Subsecretaria de Prevención del Delito durante el Periodo 2008-2020."/>
    <s v="Gráfico de Evolución"/>
    <s v="La Pintana comunal delitos género violación mujer mujeres víctimas denuncias"/>
    <s v="https://analytics.zoho.com/open-view/2395394000006792596?ZOHO_CRITERIA=%22Localiza%20CL%22.%22Codcom%22%3D13112"/>
    <x v="0"/>
    <s v="#1774B3950"/>
  </r>
  <r>
    <n v="1195"/>
    <x v="0"/>
    <x v="0"/>
    <s v="Mujeres"/>
    <n v="12104"/>
    <x v="0"/>
    <x v="0"/>
    <x v="0"/>
    <x v="349"/>
    <x v="0"/>
    <x v="0"/>
    <s v="Periodo 2005-2021"/>
    <s v="Porcentaje"/>
    <s v="Centro de Estudios y Análisis del Delito (CEAD) de la Subsecretaría de Prevención del Delito"/>
    <s v="Proporción de Aprehensiones, Casos Policiales, Denuncias y Detenciones por Violencia Intrafamiliar en San Gregorio para el Periodo 2005-2021."/>
    <s v="Gráfico que muestra la proporción y cantidad de Aprehensiones, Casos policiales, Denuncias y Detenciones por Violencia Intrafamiliar en San Gregorio según datos recopilados desde el Centro de Estudios y Análisis del Delito durante el Periodo 2005-2021."/>
    <s v="Gráfico"/>
    <s v="San Gregorio comunal delitos género violencia hacia mujer mujeres víctimas intrafamiliar familiar aprehensiones denuncias casos policiales detenciones comuna"/>
    <s v="https://analytics.zoho.com/open-view/2395394000007123726?ZOHO_CRITERIA=%22Trasposicion_27.5%22.%22Cod_Comuna%22%3D12104"/>
    <x v="0"/>
    <s v="#1774B8662"/>
  </r>
  <r>
    <n v="1196"/>
    <x v="0"/>
    <x v="0"/>
    <s v="Mujeres"/>
    <n v="270102008"/>
    <x v="1"/>
    <x v="3"/>
    <x v="2"/>
    <x v="113"/>
    <x v="0"/>
    <x v="88"/>
    <s v="Periodo 2013-2019"/>
    <s v="Número de Sentencias"/>
    <s v="Poder Judicial"/>
    <s v="Sentencias Dictadas por Delitos de Abuso Sexual por Juzgado de Garantía para el delito de Abuso Sexual De Mayor De 14 (Con Circunstancias De Violación), durante el Periodo 2013-2019"/>
    <s v="El gráfico muestra la evolución anual de la frecuencia de Sentencias Dictadas por Delitos de Abuso Sexual por Juzgado de Garantía para el delito de Abuso Sexual De Mayor De 14 (Con Circunstancias De Violación), durante el Periodo 2013-2019 de acuerdo a datos provenientes del Poder Judicial de Chile."/>
    <s v="Gráfico de Evolución"/>
    <s v="abuso sexual delitos género violencia mujer mujeres casos víctimas detenciones sentencias juzgado garantía"/>
    <s v="https://analytics.zoho.com/open-view/2395394000007166547?ZOHO_CRITERIA=%22Trasposicion_27.15%22.%22Id_Categor%C3%ADa%22%3D270102008"/>
    <x v="0"/>
    <s v="#1774B285"/>
  </r>
  <r>
    <n v="1197"/>
    <x v="0"/>
    <x v="0"/>
    <s v="Mujeres"/>
    <n v="3302"/>
    <x v="0"/>
    <x v="1"/>
    <x v="0"/>
    <x v="38"/>
    <x v="0"/>
    <x v="2"/>
    <s v="Periodo 2008-2020"/>
    <s v="Porcentaje "/>
    <s v="Centro de Estudios y Análisis del Delito (CEAD) de la Subsecretaría de Prevención del Delito"/>
    <s v="Variación Trimestral de Aprehensiones, Casos policiales, Denuncias y Detenciones (%) por Violación en Alto del Carmen para el Periodo 2008-2020"/>
    <s v="Gráfico que muestra la variación trimestral de Aprehensiones, Casos Policiales, Denuncias y Detenciones (%) por Violaciones en Alto del Carmen según datos recopilados desde la Subsecretaria de Prevención del Delito durante el Periodo 2008-2020."/>
    <s v="Gráfico de Evolución"/>
    <s v="Alto del Carmen comunal delitos género violación mujer mujeres víctimas aprehensiones casos policiales denuncias detenciones variación trimestral"/>
    <s v="https://analytics.zoho.com/open-view/2395394000008633146?ZOHO_CRITERIA=%22Trasposicion_27.6%22.%22Cod_comuna%22%3D3302"/>
    <x v="0"/>
    <s v="#1774B5955"/>
  </r>
  <r>
    <n v="1198"/>
    <x v="0"/>
    <x v="0"/>
    <s v="Mujeres"/>
    <n v="11301"/>
    <x v="0"/>
    <x v="1"/>
    <x v="0"/>
    <x v="323"/>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ochrane para el Periodo 2008-2020"/>
    <s v="Gráfico que muestra la frecuencia de Aprehensiones, Casos Policiales, Denuncias y  Detenciones por Violación en Cochrane según datos recopilados desde el Subsecretaria de Prevención del Delito durante el Periodo 2008-2020."/>
    <s v="Gráfico de Evolución"/>
    <s v="Cochrane comunal delitos género violación mujer mujeres víctimas aprehensiones casos policiales denuncias detenciones"/>
    <s v="https://analytics.zoho.com/open-view/2395394000006792678?ZOHO_CRITERIA=%22Localiza%20CL%22.%22Codcom%22%3D11301"/>
    <x v="0"/>
    <s v="#1774B4588"/>
  </r>
  <r>
    <n v="1199"/>
    <x v="0"/>
    <x v="0"/>
    <s v="Mujeres"/>
    <n v="8"/>
    <x v="12"/>
    <x v="6"/>
    <x v="1"/>
    <x v="192"/>
    <x v="0"/>
    <x v="34"/>
    <s v="Año 2021"/>
    <s v="Número de Centros"/>
    <s v="Servicio Nacional de la Mujer y la Equidad de Género"/>
    <s v="Cantidad de Centros de la Mujer por tipo de atención en la Región del Biobío, Año 2021"/>
    <s v="Gráfico que muestra la cantidad de Centros de la Mujer por tipo de atención en la  Región del Biobío, de acuerdo a los datos publicados por el Servicio Nacional de la Mujer y la Equidad de Género para el Año 2021."/>
    <s v="Gráfico"/>
    <s v="mujer mujeres género violencia minmeg sernameg ministerio centro apoyo biobío atención"/>
    <s v="https://analytics.zoho.com/open-view/2395394000008621848?ZOHO_CRITERIA=%2227.11%22.%22C%C3%B3digo_Regi%C3%B3n%22%20%3D%208"/>
    <x v="0"/>
    <s v="#1774B33"/>
  </r>
  <r>
    <n v="1200"/>
    <x v="0"/>
    <x v="0"/>
    <s v="Mujeres"/>
    <n v="8301"/>
    <x v="2"/>
    <x v="0"/>
    <x v="0"/>
    <x v="268"/>
    <x v="0"/>
    <x v="3"/>
    <s v="Periodo 2005-2021"/>
    <s v="Número de Aprehensiones"/>
    <s v="Centro de Estudios y Análisis del Delito (CEAD) de la Subsecretaría de Prevención del Delito"/>
    <s v="Frecuencia de Aprehensiones por Violencia Intrafamiliar en Los Angeles para el Periodo 2005-2021"/>
    <s v="Gráfico que muestra la frecuencia de Aprehensiones por Violencia Intrafamiliar en Los Angeles según datos recopilados desde el Centro de Estudios y Análsis del Delito durante el Periodo 2005-2021."/>
    <s v="Gráfico de Evolución"/>
    <s v="Los Angeles comunal delitos género violencia hacia mujer mujeres víctimas intrafamiliar familiar aprehensiones comuna"/>
    <s v="https://analytics.zoho.com/open-view/2395394000007123378?ZOHO_CRITERIA=%22Trasposicion_27.5%22.%22Cod_Comuna%22%3D8301"/>
    <x v="0"/>
    <s v="#1774B7180"/>
  </r>
  <r>
    <n v="1201"/>
    <x v="0"/>
    <x v="0"/>
    <s v="Mujeres"/>
    <n v="13127"/>
    <x v="3"/>
    <x v="0"/>
    <x v="0"/>
    <x v="86"/>
    <x v="0"/>
    <x v="4"/>
    <s v="Periodo 2005-2021"/>
    <s v="Porcentaje"/>
    <s v="Centro de Estudios y Análisis del Delito (CEAD) de la Subsecretaría de Prevención del Delito"/>
    <s v="Variación Trimestral de Denuncias (%) por Violencia Intrafamiliar en Recoleta para el Periodo 2005-2021."/>
    <s v="Gráfico que muestra la variación trimestral de Denuncias (%) por Violencia Intrafamiliar en Recoleta según datos recopilados desde el Centro de Estudios y Análisis del Delito durante el Periodo 2005-2021."/>
    <s v="Gráfico de Evolución"/>
    <s v="Recoleta comunal delitos género violencia hacia mujer mujeres víctimas intrafamiliar familiar denuncias variación trimestral"/>
    <s v="https://analytics.zoho.com/open-view/2395394000007126144?ZOHO_CRITERIA=%22Trasposicion_27.5%22.%22Cod_Comuna%22%3D13127"/>
    <x v="0"/>
    <s v="#1774B9721"/>
  </r>
  <r>
    <n v="1202"/>
    <x v="0"/>
    <x v="0"/>
    <s v="Mujeres"/>
    <n v="7305"/>
    <x v="3"/>
    <x v="0"/>
    <x v="0"/>
    <x v="150"/>
    <x v="0"/>
    <x v="4"/>
    <s v="Periodo 2005-2021"/>
    <s v="Porcentaje"/>
    <s v="Centro de Estudios y Análisis del Delito (CEAD) de la Subsecretaría de Prevención del Delito"/>
    <s v="Variación Trimestral de Denuncias (%) por Violencia Intrafamiliar en Rauco para el Periodo 2005-2021."/>
    <s v="Gráfico que muestra la variación trimestral de Denuncias (%) por Violencia Intrafamiliar en Rauco según datos recopilados desde el Centro de Estudios y Análisis del Delito durante el Periodo 2005-2021."/>
    <s v="Gráfico de Evolución"/>
    <s v="Rauco comunal delitos género violencia hacia mujer mujeres víctimas intrafamiliar familiar denuncias variación trimestral"/>
    <s v="https://analytics.zoho.com/open-view/2395394000007126144?ZOHO_CRITERIA=%22Trasposicion_27.5%22.%22Cod_Comuna%22%3D7305"/>
    <x v="0"/>
    <s v="#1774B9548"/>
  </r>
  <r>
    <n v="1203"/>
    <x v="0"/>
    <x v="0"/>
    <s v="Mujeres"/>
    <n v="5501"/>
    <x v="2"/>
    <x v="1"/>
    <x v="0"/>
    <x v="53"/>
    <x v="0"/>
    <x v="3"/>
    <s v="Periodo 2008-2020"/>
    <s v="Número de Aprehensiones"/>
    <s v="Centro de Estudios y Análisis del Delito (CEAD) de la Subsecretaría de Prevención del Delito"/>
    <s v="Frecuencia de Frecuencia Aprehensiones por Violación en Quillota para el Periodo 2008-2020"/>
    <s v="Gráfico que muestra la frecuencia de Aprehensiones por Violación en Quillota según datos recopilados desde el Subsecretaria de Prevención del Delito durante el Periodo 2008-2020."/>
    <s v="Gráfico de Evolución"/>
    <s v="Quillota comunal delitos género violación mujer mujeres víctimas aprehensiones"/>
    <s v="https://analytics.zoho.com/open-view/2395394000006792514?ZOHO_CRITERIA=%22Localiza%20CL%22.%22Codcom%22%3D5501"/>
    <x v="0"/>
    <s v="#1774B3057"/>
  </r>
  <r>
    <n v="1204"/>
    <x v="0"/>
    <x v="0"/>
    <s v="Mujeres"/>
    <n v="6103"/>
    <x v="2"/>
    <x v="1"/>
    <x v="0"/>
    <x v="350"/>
    <x v="0"/>
    <x v="3"/>
    <s v="Periodo 2008-2020"/>
    <s v="Número de Aprehensiones"/>
    <s v="Centro de Estudios y Análisis del Delito (CEAD) de la Subsecretaría de Prevención del Delito"/>
    <s v="Frecuencia de Frecuencia Aprehensiones por Violación en Coinco para el Periodo 2008-2020"/>
    <s v="Gráfico que muestra la frecuencia de Aprehensiones por Violación en Coinco según datos recopilados desde el Subsecretaria de Prevención del Delito durante el Periodo 2008-2020."/>
    <s v="Gráfico de Evolución"/>
    <s v="Coinco comunal delitos género violación mujer mujeres víctimas aprehensiones"/>
    <s v="https://analytics.zoho.com/open-view/2395394000006792514?ZOHO_CRITERIA=%22Localiza%20CL%22.%22Codcom%22%3D6103"/>
    <x v="0"/>
    <s v="#1774B3080"/>
  </r>
  <r>
    <n v="1205"/>
    <x v="0"/>
    <x v="0"/>
    <s v="Mujeres"/>
    <n v="5706"/>
    <x v="2"/>
    <x v="1"/>
    <x v="0"/>
    <x v="100"/>
    <x v="0"/>
    <x v="11"/>
    <s v="Periodo 2008-2020"/>
    <s v="Porcentaje"/>
    <s v="Centro de Estudios y Análisis del Delito (CEAD) de la Subsecretaría de Prevención del Delito"/>
    <s v="Variación Trimestral de Aprehensiones (%) por Violación en Santa María para el Periodo 2008-2020"/>
    <s v="Gráfico que muestra la variación trimestral de Aprehensiones (%) por Violaciones en Santa María según datos recopilados desde la Subsecretaria de Prevención del Delito durante el Periodo 2008-2020."/>
    <s v="Gráfico de Evolución"/>
    <s v="Santa María comunal delitos género violación mujer mujeres víctimas aprehensiones variación trimestral"/>
    <s v="https://analytics.zoho.com/open-view/2395394000008632943?ZOHO_CRITERIA=%22Trasposicion_27.6%22.%22Cod_comuna%22%3D5706"/>
    <x v="0"/>
    <s v="#1774B4729"/>
  </r>
  <r>
    <n v="1206"/>
    <x v="0"/>
    <x v="0"/>
    <s v="Mujeres"/>
    <n v="6"/>
    <x v="4"/>
    <x v="1"/>
    <x v="1"/>
    <x v="178"/>
    <x v="0"/>
    <x v="5"/>
    <s v="Periodo 2008-2020"/>
    <s v="Número de Detenciones"/>
    <s v="Centro de Estudios y Análisis del Delito (CEAD) de la Subsecretaría de Prevención del Delito"/>
    <s v="Frecuencia de Frecuencia Detenciones por Violación a nivel comunal en la Región de O'Higgins, Periodo 2008-2020"/>
    <s v="Gráfico que muestra la frecuencia de Detenciones por Violaciones en la Región de O'Higgins por comuna según datos recopilados por la Subsecretaría de Prevención del Delito durante el Periodo 2008-2020."/>
    <s v="Gráfico de Evolución"/>
    <s v="Región de O'Higgins regional delitos género violación mujer mujeres víctimas detenciones comuna evolución"/>
    <s v="https://analytics.zoho.com/open-view/2395394000006789748?ZOHO_CRITERIA=%22Localiza%20CL%22.%22Codreg%22%3D6"/>
    <x v="0"/>
    <s v="#1774B2845"/>
  </r>
  <r>
    <n v="1207"/>
    <x v="0"/>
    <x v="0"/>
    <s v="Mujeres"/>
    <n v="6302"/>
    <x v="0"/>
    <x v="0"/>
    <x v="0"/>
    <x v="263"/>
    <x v="0"/>
    <x v="2"/>
    <s v="Periodo 2005-2021"/>
    <s v="Porcentaje "/>
    <s v="Centro de Estudios y Análisis del Delito (CEAD) de la Subsecretaría de Prevención del Delito"/>
    <s v="Variación Trimestral de Aprehensiones, Casos policiales, Denuncias y Detenciones (%) en Chépica para el Periodo 2005-2021."/>
    <s v="Gráfico que muestra la variación trimestral de Aprehensiones, Casos Policiales, Denuncias y Detenciones (%) por Violencia Intrafamiliar en Chépica según datos recopilados desde el Centro de Estudios y Análisis del Delito durante el Periodo 2005-2021."/>
    <s v="Gráfico de Evolución"/>
    <s v="Chépica comunal delitos género violencia hacia mujer mujeres víctimas intrafamiliar familiar aprehensiones casos policiales denuncias detenciones variación trimestral"/>
    <s v="https://analytics.zoho.com/open-view/2395394000007126407?ZOHO_CRITERIA=%22Trasposicion_27.5%22.%22Cod_Comuna%22%3D6302"/>
    <x v="0"/>
    <s v="#1774B10206"/>
  </r>
  <r>
    <n v="1208"/>
    <x v="0"/>
    <x v="0"/>
    <s v="Mujeres"/>
    <n v="5603"/>
    <x v="3"/>
    <x v="1"/>
    <x v="0"/>
    <x v="282"/>
    <x v="0"/>
    <x v="4"/>
    <s v="Periodo 2008-2020"/>
    <s v="Porcentaje "/>
    <s v="Centro de Estudios y Análisis del Delito (CEAD) de la Subsecretaría de Prevención del Delito"/>
    <s v="Variación Trimestral de Denuncias (%) por Violación en Cartagena para el Periodo 2008-2020"/>
    <s v="Gráfico que muestra la variación trimestral de Denuncias (%) por Violaciones en Cartagena según datos recopilados desde la Subsecretaria de Prevención del Delito durante el Periodo 2008-2020."/>
    <s v="Gráfico de Evolución"/>
    <s v="Cartagena comunal delitos género violación mujer mujeres víctimas denuncias variación trimestral"/>
    <s v="https://analytics.zoho.com/open-view/2395394000008633066?ZOHO_CRITERIA=%22Trasposicion_27.6%22.%22Cod_comuna%22%3D5603"/>
    <x v="0"/>
    <s v="#1774B5364"/>
  </r>
  <r>
    <n v="1209"/>
    <x v="0"/>
    <x v="0"/>
    <s v="Mujeres"/>
    <n v="6109"/>
    <x v="2"/>
    <x v="0"/>
    <x v="0"/>
    <x v="96"/>
    <x v="0"/>
    <x v="3"/>
    <s v="Periodo 2005-2021"/>
    <s v="Número de Aprehensiones"/>
    <s v="Centro de Estudios y Análisis del Delito (CEAD) de la Subsecretaría de Prevención del Delito"/>
    <s v="Frecuencia de Aprehensiones por Violencia Intrafamiliar en Malloa para el Periodo 2005-2021"/>
    <s v="Gráfico que muestra la frecuencia de Aprehensiones por Violencia Intrafamiliar en Malloa según datos recopilados desde el Centro de Estudios y Análsis del Delito durante el Periodo 2005-2021."/>
    <s v="Gráfico de Evolución"/>
    <s v="Malloa comunal delitos género violencia hacia mujer mujeres víctimas intrafamiliar familiar aprehensiones comuna"/>
    <s v="https://analytics.zoho.com/open-view/2395394000007123378?ZOHO_CRITERIA=%22Trasposicion_27.5%22.%22Cod_Comuna%22%3D6109"/>
    <x v="0"/>
    <s v="#1774B7106"/>
  </r>
  <r>
    <n v="1210"/>
    <x v="0"/>
    <x v="0"/>
    <s v="Mujeres"/>
    <n v="7203"/>
    <x v="4"/>
    <x v="1"/>
    <x v="0"/>
    <x v="97"/>
    <x v="0"/>
    <x v="8"/>
    <s v="Periodo 2008-2020"/>
    <s v="Porcentaje "/>
    <s v="Centro de Estudios y Análisis del Delito (CEAD) de la Subsecretaría de Prevención del Delito"/>
    <s v="Variación Trimestral de Detenciones (%) por Violación en Pelluhue para el Periodo 2008-2020"/>
    <s v="Gráfico que muestra la variación trimestral de Detenciones (%) por Violaciones en Pelluhue según datos recopilados desde la Subsecretaria de Prevención del Delito durante el Periodo 2008-2020."/>
    <s v="Gráfico de Evolución"/>
    <s v="Pelluhue comunal delitos género violación mujer mujeres víctimas detenciones variación trimestral"/>
    <s v="https://analytics.zoho.com/open-view/2395394000008633106?ZOHO_CRITERIA=%22Trasposicion_27.6%22.%22Cod_comuna%22%3D7203"/>
    <x v="0"/>
    <s v="#1774B5739"/>
  </r>
  <r>
    <n v="1211"/>
    <x v="0"/>
    <x v="0"/>
    <s v="Mujeres"/>
    <n v="6204"/>
    <x v="2"/>
    <x v="0"/>
    <x v="0"/>
    <x v="351"/>
    <x v="0"/>
    <x v="3"/>
    <s v="Periodo 2005-2021"/>
    <s v="Número de Aprehensiones"/>
    <s v="Centro de Estudios y Análisis del Delito (CEAD) de la Subsecretaría de Prevención del Delito"/>
    <s v="Frecuencia de Aprehensiones por Violencia Intrafamiliar en Marchihue para el Periodo 2005-2021"/>
    <s v="Gráfico que muestra la frecuencia de Aprehensiones por Violencia Intrafamiliar en Marchihue según datos recopilados desde el Centro de Estudios y Análsis del Delito durante el Periodo 2005-2021."/>
    <s v="Gráfico de Evolución"/>
    <s v="Marchihue comunal delitos género violencia hacia mujer mujeres víctimas intrafamiliar familiar aprehensiones comuna"/>
    <s v="https://analytics.zoho.com/open-view/2395394000007123378?ZOHO_CRITERIA=%22Trasposicion_27.5%22.%22Cod_Comuna%22%3D6204"/>
    <x v="0"/>
    <s v="#1774B7118"/>
  </r>
  <r>
    <n v="1212"/>
    <x v="0"/>
    <x v="0"/>
    <s v="Mujeres"/>
    <n v="16104"/>
    <x v="0"/>
    <x v="1"/>
    <x v="0"/>
    <x v="234"/>
    <x v="0"/>
    <x v="2"/>
    <s v="Periodo 2008-2020"/>
    <s v="Porcentaje "/>
    <s v="Centro de Estudios y Análisis del Delito (CEAD) de la Subsecretaría de Prevención del Delito"/>
    <s v="Variación Trimestral de Aprehensiones, Casos policiales, Denuncias y Detenciones (%) por Violación en El Carmen para el Periodo 2008-2020"/>
    <s v="Gráfico que muestra la variación trimestral de Aprehensiones, Casos Policiales, Denuncias y Detenciones (%) por Violaciones en El Carmen según datos recopilados desde la Subsecretaria de Prevención del Delito durante el Periodo 2008-2020."/>
    <s v="Gráfico de Evolución"/>
    <s v="El Carmen comunal delitos género violación mujer mujeres víctimas aprehensiones casos policiales denuncias detenciones variación trimestral"/>
    <s v="https://analytics.zoho.com/open-view/2395394000008633146?ZOHO_CRITERIA=%22Trasposicion_27.6%22.%22Cod_comuna%22%3D16104"/>
    <x v="0"/>
    <s v="#1774B6113"/>
  </r>
  <r>
    <n v="1213"/>
    <x v="0"/>
    <x v="0"/>
    <s v="Mujeres"/>
    <n v="16301"/>
    <x v="2"/>
    <x v="1"/>
    <x v="0"/>
    <x v="310"/>
    <x v="0"/>
    <x v="11"/>
    <s v="Periodo 2008-2020"/>
    <s v="Porcentaje"/>
    <s v="Centro de Estudios y Análisis del Delito (CEAD) de la Subsecretaría de Prevención del Delito"/>
    <s v="Variación Trimestral de Aprehensiones (%) por Violación en San Carlos para el Periodo 2008-2020"/>
    <s v="Gráfico que muestra la variación trimestral de Aprehensiones (%) por Violaciones en San Carlos según datos recopilados desde la Subsecretaria de Prevención del Delito durante el Periodo 2008-2020."/>
    <s v="Gráfico de Evolución"/>
    <s v="San Carlos comunal delitos género violación mujer mujeres víctimas aprehensiones variación trimestral"/>
    <s v="https://analytics.zoho.com/open-view/2395394000008632943?ZOHO_CRITERIA=%22Trasposicion_27.6%22.%22Cod_comuna%22%3D16301"/>
    <x v="0"/>
    <s v="#1774B4832"/>
  </r>
  <r>
    <n v="1214"/>
    <x v="0"/>
    <x v="0"/>
    <s v="Mujeres"/>
    <n v="5601"/>
    <x v="2"/>
    <x v="1"/>
    <x v="0"/>
    <x v="335"/>
    <x v="0"/>
    <x v="19"/>
    <s v="Periodo 2008-2020"/>
    <s v="Tasa"/>
    <s v="Centro de Estudios y Análisis del Delito (CEAD) de la Subsecretaría de Prevención del Delito"/>
    <s v="Tasa de Aprehensiones por Violación en San Antonio para el Periodo 2008-2020."/>
    <s v="Gráfico que muestra la Tasa de Aprehensiones por Violación por cada 100 mil habitantes en San Antonio según datos recolectados y calculados por al Subsecretaría de Prevención del Delito para el Periodo 2008-2020."/>
    <s v="Gráfico de Evolución"/>
    <s v="San Antonio comunal delitos género violación mujer mujeres víctimas aprehensiones evolución tasa 100 mil habitantes"/>
    <s v="https://analytics.zoho.com/open-view/2395394000006843662?ZOHO_CRITERIA=%22Localiza%20CL%22.%22Codcom%22%3D5601"/>
    <x v="0"/>
    <s v="#1774B1047"/>
  </r>
  <r>
    <n v="1215"/>
    <x v="0"/>
    <x v="0"/>
    <s v="Mujeres"/>
    <n v="12201"/>
    <x v="3"/>
    <x v="1"/>
    <x v="0"/>
    <x v="105"/>
    <x v="0"/>
    <x v="17"/>
    <s v="Periodo 2008-2020"/>
    <s v="Tasa"/>
    <s v="Centro de Estudios y Análisis del Delito (CEAD) de la Subsecretaría de Prevención del Delito"/>
    <s v="Tasa de Denuncias por Violación en Cabo de Hornos para el Periodo 2008-2020."/>
    <s v="Gráfico que muestra la Tasa de Denuncias por Violación por cada 100 mil habitantes en Cabo de Hornos según datos recolectados y calculados por al Subsecretaría de Prevención del Delito para el Periodo 2008-2020."/>
    <s v="Gráfico de Evolución"/>
    <s v="Cabo de Hornos comunal delitos género violación mujer mujeres víctimas denuncias evolución tasa 100 mil habitantes"/>
    <s v="https://analytics.zoho.com/open-view/2395394000006843824?ZOHO_CRITERIA=%22Localiza%20CL%22.%22Codcom%22%3D12201"/>
    <x v="0"/>
    <s v="#1774B1920"/>
  </r>
  <r>
    <n v="1216"/>
    <x v="0"/>
    <x v="0"/>
    <s v="Mujeres"/>
    <n v="13501"/>
    <x v="0"/>
    <x v="1"/>
    <x v="0"/>
    <x v="11"/>
    <x v="0"/>
    <x v="2"/>
    <s v="Periodo 2008-2020"/>
    <s v="Porcentaje "/>
    <s v="Centro de Estudios y Análisis del Delito (CEAD) de la Subsecretaría de Prevención del Delito"/>
    <s v="Variación Trimestral de Aprehensiones, Casos policiales, Denuncias y Detenciones (%) por Violación en Melipilla para el Periodo 2008-2020"/>
    <s v="Gráfico que muestra la variación trimestral de Aprehensiones, Casos Policiales, Denuncias y Detenciones (%) por Violaciones en Melipilla según datos recopilados desde la Subsecretaria de Prevención del Delito durante el Periodo 2008-2020."/>
    <s v="Gráfico de Evolución"/>
    <s v="Melipilla comunal delitos género violación mujer mujeres víctimas aprehensiones casos policiales denuncias detenciones variación trimestral"/>
    <s v="https://analytics.zoho.com/open-view/2395394000008633146?ZOHO_CRITERIA=%22Trasposicion_27.6%22.%22Cod_comuna%22%3D13501"/>
    <x v="0"/>
    <s v="#1774B6251"/>
  </r>
  <r>
    <n v="1217"/>
    <x v="0"/>
    <x v="0"/>
    <s v="Mujeres"/>
    <n v="10104"/>
    <x v="3"/>
    <x v="1"/>
    <x v="0"/>
    <x v="15"/>
    <x v="0"/>
    <x v="4"/>
    <s v="Periodo 2008-2020"/>
    <s v="Porcentaje "/>
    <s v="Centro de Estudios y Análisis del Delito (CEAD) de la Subsecretaría de Prevención del Delito"/>
    <s v="Variación Trimestral de Denuncias (%) por Violación en Fresia para el Periodo 2008-2020"/>
    <s v="Gráfico que muestra la variación trimestral de Denuncias (%) por Violaciones en Fresia según datos recopilados desde la Subsecretaria de Prevención del Delito durante el Periodo 2008-2020."/>
    <s v="Gráfico de Evolución"/>
    <s v="Fresia comunal delitos género violación mujer mujeres víctimas denuncias variación trimestral"/>
    <s v="https://analytics.zoho.com/open-view/2395394000008633066?ZOHO_CRITERIA=%22Trasposicion_27.6%22.%22Cod_comuna%22%3D10104"/>
    <x v="0"/>
    <s v="#1774B5530"/>
  </r>
  <r>
    <n v="1218"/>
    <x v="0"/>
    <x v="0"/>
    <s v="Mujeres"/>
    <n v="5109"/>
    <x v="3"/>
    <x v="0"/>
    <x v="0"/>
    <x v="101"/>
    <x v="0"/>
    <x v="14"/>
    <s v="Periodo 2005-2021"/>
    <s v="Número de Denuncias"/>
    <s v="Centro de Estudios y Análisis del Delito (CEAD) de la Subsecretaría de Prevención del Delito"/>
    <s v="Frecuencia de Denuncias por Violencia Intrafamiliar en Viña del Mar para el Periodo 2005-2021."/>
    <s v="Gráfico que muestra la frecuencia de las Denuncias por Violencia Intrafamiliar en Viña del Mar según datos recopilados desde el Centro de Estudios y Análsis del Delito durante el Periodo 2005-2021."/>
    <s v="Gráfico de Evolución"/>
    <s v="Viña del Mar comunal delitos género violencia hacia mujer mujeres víctimas intrafamiliar familiar denuncias comuna"/>
    <s v="https://analytics.zoho.com/open-view/2395394000007123492?ZOHO_CRITERIA=%22Trasposicion_27.5%22.%22Cod_Comuna%22%3D5109"/>
    <x v="0"/>
    <s v="#1774B7752"/>
  </r>
  <r>
    <n v="1219"/>
    <x v="0"/>
    <x v="0"/>
    <s v="Mujeres"/>
    <n v="9"/>
    <x v="4"/>
    <x v="0"/>
    <x v="1"/>
    <x v="87"/>
    <x v="0"/>
    <x v="5"/>
    <s v="Periodo 2005-2021"/>
    <s v="Número de Detenciones"/>
    <s v="Centro de Estudios y Análisis del Delito (CEAD) de la Subsecretaría de Prevención del Delito"/>
    <s v="Cantidad de Detenciones por Violencia Intrafamiliar por comuna en la Región de La Araucanía para el Periodo 2005-2021."/>
    <s v="Gráfico que muestra la frecuencia de Detenciones por Violencia Intrafamiliar en la Región de La Araucanía por comuna según datos recopilados desde el Centro de Estudios y Análsis del Delito durante el Periodo 2005-2021."/>
    <s v="Gráfico de Evolución"/>
    <s v="Región de La Araucanía delitos género violencia hacia mujer mujeres víctimas intrafamiliar familiar detenciones comuna"/>
    <s v="https://analytics.zoho.com/open-view/2395394000007121392?ZOHO_CRITERIA=%22Trasposicion_27.5%22.%22Cod_Regi%C3%B3n%22%3D9"/>
    <x v="0"/>
    <s v="#1774B7008"/>
  </r>
  <r>
    <n v="1220"/>
    <x v="0"/>
    <x v="0"/>
    <s v="Mujeres"/>
    <n v="13602"/>
    <x v="3"/>
    <x v="1"/>
    <x v="0"/>
    <x v="215"/>
    <x v="0"/>
    <x v="14"/>
    <s v="Periodo 2008-2020"/>
    <s v="Número de Denuncias"/>
    <s v="Centro de Estudios y Análisis del Delito (CEAD) de la Subsecretaría de Prevención del Delito"/>
    <s v="Frecuencia de Frecuencia Denuncias por Violación en El Monte para el Periodo 2008-2020"/>
    <s v="Gráfico que muestra la frecuencia de Denuncias por Violación en El Monte según datos recopilados desde el Subsecretaria de Prevención del Delito durante el Periodo 2008-2020."/>
    <s v="Gráfico de Evolución"/>
    <s v="El Monte comunal delitos género violación mujer mujeres víctimas denuncias"/>
    <s v="https://analytics.zoho.com/open-view/2395394000006792596?ZOHO_CRITERIA=%22Localiza%20CL%22.%22Codcom%22%3D13602"/>
    <x v="0"/>
    <s v="#1774B3987"/>
  </r>
  <r>
    <n v="1221"/>
    <x v="0"/>
    <x v="0"/>
    <s v="Mujeres"/>
    <n v="5"/>
    <x v="1"/>
    <x v="3"/>
    <x v="1"/>
    <x v="184"/>
    <x v="0"/>
    <x v="9"/>
    <s v="Periodo 2013-2019"/>
    <s v="Número de Sentencias"/>
    <s v="Poder Judicial"/>
    <s v="Sentencias Dictadas por Delitos de Abuso Sexual por Delito en la Región de Valparaíso durante el Periodo 2013-2019"/>
    <s v="El gráfico muestra la evolución anual de la frecuencia de Sentencias Dictadas por Delitos de Abuso Sexual por Delito en la Región de Valparaíso durante el Periodo 2013-2019 de acuerdo a datos provenientes del Poder Judicial de Chile."/>
    <s v="Gráfico de Evolución"/>
    <s v="abuso sexual delitos género violencia mujer mujeres casos víctimas detenciones sentencias valparaíso"/>
    <s v="https://analytics.zoho.com/open-view/2395394000007166809?ZOHO_CRITERIA=%22Localiza%20CL%22.%22Codreg%22%3D5"/>
    <x v="0"/>
    <s v="#1774B98"/>
  </r>
  <r>
    <n v="1222"/>
    <x v="0"/>
    <x v="0"/>
    <s v="Mujeres"/>
    <n v="16303"/>
    <x v="0"/>
    <x v="1"/>
    <x v="0"/>
    <x v="172"/>
    <x v="0"/>
    <x v="2"/>
    <s v="Periodo 2008-2020"/>
    <s v="Porcentaje "/>
    <s v="Centro de Estudios y Análisis del Delito (CEAD) de la Subsecretaría de Prevención del Delito"/>
    <s v="Variación Trimestral de Aprehensiones, Casos policiales, Denuncias y Detenciones (%) por Violación en Ñiquén para el Periodo 2008-2020"/>
    <s v="Gráfico que muestra la variación trimestral de Aprehensiones, Casos Policiales, Denuncias y Detenciones (%) por Violaciones en Ñiquén según datos recopilados desde la Subsecretaria de Prevención del Delito durante el Periodo 2008-2020."/>
    <s v="Gráfico de Evolución"/>
    <s v="Ñiquén comunal delitos género violación mujer mujeres víctimas aprehensiones casos policiales denuncias detenciones variación trimestral"/>
    <s v="https://analytics.zoho.com/open-view/2395394000008633146?ZOHO_CRITERIA=%22Trasposicion_27.6%22.%22Cod_comuna%22%3D16303"/>
    <x v="0"/>
    <s v="#1774B6115"/>
  </r>
  <r>
    <n v="1223"/>
    <x v="0"/>
    <x v="0"/>
    <s v="Mujeres"/>
    <n v="5706"/>
    <x v="0"/>
    <x v="1"/>
    <x v="0"/>
    <x v="100"/>
    <x v="0"/>
    <x v="20"/>
    <s v="Periodo 2008-2020"/>
    <s v="Porcentaje "/>
    <s v="Centro de Estudios y Análisis del Delito (CEAD) de la Subsecretaría de Prevención del Delito"/>
    <s v="Variación anual de Tasa de Aprehensiones, Casos Policiales, Denuncias y Detenciones (%) por Violación en Santa María para el Periodo 2008-2020"/>
    <s v="Gráfico que muestra la variación anual (%) de la Tasa por cada 100 mil habitantes de  Aprehensiones, Casos Policiales, Denuncias y Detenciones por Violaciones en Santa María según datos recopilados desde la Subsecretaria de Prevención del Delito durante el Periodo 2008-2020."/>
    <s v="Gráfico de Evolución"/>
    <s v="Santa María comunal delitos género violación mujer mujeres víctimas aprehensiones casos policiales denuncias detenciones variación tasa 100 mil habitantes"/>
    <s v="https://analytics.zoho.com/open-view/2395394000006850667?ZOHO_CRITERIA=%22Localiza%20CL%22.%22Codcom%22%3D5706"/>
    <x v="0"/>
    <s v="#1774B6440"/>
  </r>
  <r>
    <n v="1224"/>
    <x v="0"/>
    <x v="0"/>
    <s v="Mujeres"/>
    <n v="8306"/>
    <x v="2"/>
    <x v="1"/>
    <x v="0"/>
    <x v="94"/>
    <x v="0"/>
    <x v="11"/>
    <s v="Periodo 2008-2020"/>
    <s v="Porcentaje"/>
    <s v="Centro de Estudios y Análisis del Delito (CEAD) de la Subsecretaría de Prevención del Delito"/>
    <s v="Variación Trimestral de Aprehensiones (%) por Violación en Nacimiento para el Periodo 2008-2020"/>
    <s v="Gráfico que muestra la variación trimestral de Aprehensiones (%) por Violaciones en Nacimiento según datos recopilados desde la Subsecretaria de Prevención del Delito durante el Periodo 2008-2020."/>
    <s v="Gráfico de Evolución"/>
    <s v="Nacimiento comunal delitos género violación mujer mujeres víctimas aprehensiones variación trimestral"/>
    <s v="https://analytics.zoho.com/open-view/2395394000008632943?ZOHO_CRITERIA=%22Trasposicion_27.6%22.%22Cod_comuna%22%3D8306"/>
    <x v="0"/>
    <s v="#1774B4812"/>
  </r>
  <r>
    <n v="1225"/>
    <x v="0"/>
    <x v="0"/>
    <s v="Mujeres"/>
    <n v="4202"/>
    <x v="4"/>
    <x v="0"/>
    <x v="0"/>
    <x v="239"/>
    <x v="0"/>
    <x v="5"/>
    <s v="Periodo 2005-2021"/>
    <s v="Número de Detenciones"/>
    <s v="Centro de Estudios y Análisis del Delito (CEAD) de la Subsecretaría de Prevención del Delito"/>
    <s v="Frecuencia de Detenciones por Violencia Intrafamiliar en Canela para el Periodo 2005-2021."/>
    <s v="Gráfico que muestra la frecuencia de las Detenciones por Violencia Intrafamiliar en Canela según datos recopilados desde el Centro de Estudios y Análsis del Delito durante el Periodo 2005-2021."/>
    <s v="Gráfico de Evolución"/>
    <s v="Canela comunal delitos género violencia hacia mujer mujeres víctimas intrafamiliar familiar detenciones comuna"/>
    <s v="https://analytics.zoho.com/open-view/2395394000007123572?ZOHO_CRITERIA=%22Trasposicion_27.5%22.%22Cod_Comuna%22%3D4202"/>
    <x v="0"/>
    <s v="#1774B8082"/>
  </r>
  <r>
    <n v="1226"/>
    <x v="0"/>
    <x v="0"/>
    <s v="Mujeres"/>
    <n v="16203"/>
    <x v="0"/>
    <x v="1"/>
    <x v="0"/>
    <x v="309"/>
    <x v="0"/>
    <x v="10"/>
    <s v="Periodo 2008-2020"/>
    <s v="Tasa"/>
    <s v="Centro de Estudios y Análisis del Delito (CEAD) de la Subsecretaría de Prevención del Delito"/>
    <s v="Tasa de Aprehensiones, Casos Policiales, Denuncias y Detenciones por Violación en Coelemu para el Periodo 2008-2020."/>
    <s v="Gráfico que muestra la Tasa de Aprehensiones, Casos Policiales, Denuncias y Detenciones por Violación por cada 100 mil habitantes en Coelemu según datos recolectados y calculados por al Subsecretaría de Prevención del Delito para el Periodo 2008-2020."/>
    <s v="Gráfico de Evolución"/>
    <s v="Coelemu comunal delitos género violación mujer mujeres víctimas aprehensiones casos policiales denuncias detenciones evolución tasa 100 mil habitantes"/>
    <s v="https://analytics.zoho.com/open-view/2395394000006850626?ZOHO_CRITERIA=%22Localiza%20CL%22.%22Codcom%22%3D16203"/>
    <x v="0"/>
    <s v="#1774B2488"/>
  </r>
  <r>
    <n v="1227"/>
    <x v="0"/>
    <x v="0"/>
    <s v="Mujeres"/>
    <n v="13101"/>
    <x v="7"/>
    <x v="2"/>
    <x v="0"/>
    <x v="28"/>
    <x v="0"/>
    <x v="16"/>
    <s v="Años 2012, 2017 y 2020"/>
    <s v="Número de Casos"/>
    <s v="Centro de Estudios y Análisis del Delito (CEAD) e Instituto Nacional de Estadísticas (INE)"/>
    <s v="Frecuencia según ocurrencia de Violencia Económica en Santiago para los años 2012, 2017 y 2020."/>
    <s v="Gráfico que muestra la Frecuencia según ocurrencia de Violencia Económica en Santiago los años 2012, 2017 y 2020 según datos de las encuestas ENVIF-VCM realizadas por el Instituto Nacional de Estadísticas (INE) y el Centro de Estudios y Análisis del Delito (CEAD)."/>
    <s v="Gráfico de Evolución"/>
    <s v="Santiago comunal violencia económica intrafamiliar vif mujeres mujer encuesta envif cead ine víctima padecer sufrir"/>
    <s v="https://analytics.zoho.com/open-view/2395394000007264102?ZOHO_CRITERIA=%22Trasposicion_27.9%22.%22C%C3%B3digo%20Comuna%22%3D13101"/>
    <x v="0"/>
    <s v="#1774B11150"/>
  </r>
  <r>
    <n v="1228"/>
    <x v="0"/>
    <x v="0"/>
    <s v="Mujeres"/>
    <n v="13124"/>
    <x v="0"/>
    <x v="0"/>
    <x v="0"/>
    <x v="271"/>
    <x v="0"/>
    <x v="0"/>
    <s v="Periodo 2005-2021"/>
    <s v="Porcentaje"/>
    <s v="Centro de Estudios y Análisis del Delito (CEAD) de la Subsecretaría de Prevención del Delito"/>
    <s v="Proporción de Aprehensiones, Casos Policiales, Denuncias y Detenciones por Violencia Intrafamiliar en Pudahuel para el Periodo 2005-2021."/>
    <s v="Gráfico que muestra la proporción y cantidad de Aprehensiones, Casos policiales, Denuncias y Detenciones por Violencia Intrafamiliar en Pudahuel según datos recopilados desde el Centro de Estudios y Análisis del Delito durante el Periodo 2005-2021."/>
    <s v="Gráfico"/>
    <s v="Pudahuel comunal delitos género violencia hacia mujer mujeres víctimas intrafamiliar familiar aprehensiones denuncias casos policiales detenciones comuna"/>
    <s v="https://analytics.zoho.com/open-view/2395394000007123726?ZOHO_CRITERIA=%22Trasposicion_27.5%22.%22Cod_Comuna%22%3D13124"/>
    <x v="0"/>
    <s v="#1774B8691"/>
  </r>
  <r>
    <n v="1229"/>
    <x v="0"/>
    <x v="0"/>
    <s v="Mujeres"/>
    <n v="14"/>
    <x v="2"/>
    <x v="0"/>
    <x v="1"/>
    <x v="226"/>
    <x v="0"/>
    <x v="3"/>
    <s v="Periodo 2005-2021"/>
    <s v="Número de Aprehensiones"/>
    <s v="Centro de Estudios y Análisis del Delito (CEAD) de la Subsecretaría de Prevención del Delito"/>
    <s v="Cantidad de Aprehensiones por Violencia Intrafamiliar por comuna en la Región de Los Ríos para el Periodo 2005-2021."/>
    <s v="Gráfico que muestra la frecuencia de Aprehensiones por Violencia Intrafamiliar en la Región de Los Ríos por comuna según datos recopilados desde el Centro de Estudios y Análsis del Delito durante el Periodo 2005-2021."/>
    <s v="Gráfico de Evolución"/>
    <s v="Región de Los Ríos delitos género violencia hacia mujer mujeres víctimas intrafamiliar familiar aprehensiones comuna"/>
    <s v="https://analytics.zoho.com/open-view/2395394000007032236?ZOHO_CRITERIA=%22Trasposicion_27.5%22.%22Cod_Regi%C3%B3n%22%3D14"/>
    <x v="0"/>
    <s v="#1774B6965"/>
  </r>
  <r>
    <n v="1230"/>
    <x v="0"/>
    <x v="0"/>
    <s v="Mujeres"/>
    <n v="13127"/>
    <x v="6"/>
    <x v="1"/>
    <x v="0"/>
    <x v="86"/>
    <x v="0"/>
    <x v="12"/>
    <s v="Periodo 2008-2020"/>
    <s v="Porcentaje "/>
    <s v="Centro de Estudios y Análisis del Delito (CEAD) de la Subsecretaría de Prevención del Delito"/>
    <s v="Variación Trimestral de Casos Policiales (%) por Violación en Recoleta para el Periodo 2008-2020"/>
    <s v="Gráfico que muestra la variación trimestral de Casos Policiales (%) por Violaciones en Recoleta según datos recopilados desde la Subsecretaria de Prevención del Delito durante el Periodo 2008-2020."/>
    <s v="Gráfico de Evolución"/>
    <s v="Recoleta comunal delitos género violación mujer mujeres víctimas casos policiales variación trimestral"/>
    <s v="https://analytics.zoho.com/open-view/2395394000008633026?ZOHO_CRITERIA=%22Trasposicion_27.6%22.%22Cod_comuna%22%3D13127"/>
    <x v="0"/>
    <s v="#1774B5259"/>
  </r>
  <r>
    <n v="1231"/>
    <x v="0"/>
    <x v="0"/>
    <s v="Mujeres"/>
    <n v="9202"/>
    <x v="2"/>
    <x v="1"/>
    <x v="0"/>
    <x v="339"/>
    <x v="0"/>
    <x v="19"/>
    <s v="Periodo 2008-2020"/>
    <s v="Tasa"/>
    <s v="Centro de Estudios y Análisis del Delito (CEAD) de la Subsecretaría de Prevención del Delito"/>
    <s v="Tasa de Aprehensiones por Violación en Collipulli para el Periodo 2008-2020."/>
    <s v="Gráfico que muestra la Tasa de Aprehensiones por Violación por cada 100 mil habitantes en Collipulli según datos recolectados y calculados por al Subsecretaría de Prevención del Delito para el Periodo 2008-2020."/>
    <s v="Gráfico de Evolución"/>
    <s v="Collipulli comunal delitos género violación mujer mujeres víctimas aprehensiones evolución tasa 100 mil habitantes"/>
    <s v="https://analytics.zoho.com/open-view/2395394000006843662?ZOHO_CRITERIA=%22Localiza%20CL%22.%22Codcom%22%3D9202"/>
    <x v="0"/>
    <s v="#1774B1198"/>
  </r>
  <r>
    <n v="1232"/>
    <x v="0"/>
    <x v="0"/>
    <s v="Mujeres"/>
    <n v="3"/>
    <x v="5"/>
    <x v="0"/>
    <x v="1"/>
    <x v="77"/>
    <x v="0"/>
    <x v="38"/>
    <s v="Periodo 2019-2021"/>
    <s v="Número de Casos"/>
    <s v="Fiscalía Nacional de Chile"/>
    <s v="Cantidad de Casos de Violencia Intrafamiliar en la Región de Atacama por trimestre y edad según datos recopilados en el Periodo 2019-2021."/>
    <s v="Gráfico que muestra la cantidad de casos de Violencia Intrafamiliar en la Región de Atacama por trimestre según edad de la víctima, presentados frente a la Fiscalía de Chile durante el Periodo 2019-2021."/>
    <s v="Gráfico de Evolución"/>
    <s v="Región de Atacama delitos Violencia mujer mujeres casos víctimas intrafamiliar familiar fisica fiscalía región evolución edad trimestre"/>
    <s v="https://analytics.zoho.com/open-view/2395394000007062438?ZOHO_CRITERIA=%22Trasposicion_27.4%22.%22Cod_Regi%C3%B3n%22%3D3"/>
    <x v="0"/>
    <s v="#1774B6935"/>
  </r>
  <r>
    <n v="1233"/>
    <x v="0"/>
    <x v="0"/>
    <s v="Mujeres"/>
    <n v="4204"/>
    <x v="6"/>
    <x v="0"/>
    <x v="0"/>
    <x v="205"/>
    <x v="0"/>
    <x v="13"/>
    <s v="Periodo 2005-2021"/>
    <s v="Número de Casos Policiales"/>
    <s v="Centro de Estudios y Análisis del Delito (CEAD) de la Subsecretaría de Prevención del Delito"/>
    <s v="Frecuencia de Casos Policiales por Violencia Intrafamiliar en Salamanca para el Periodo 2005-2021."/>
    <s v="Gráfico que muestra la frecuencia de Casos Policiales por Violencia Intrafamiliar en Salamanca según datos recopilados desde el Centro de Estudios y Análsis del Delito durante el Periodo 2005-2021."/>
    <s v="Gráfico de Evolución"/>
    <s v="Salamanca comunal delitos género violencia hacia mujer mujeres víctimas intrafamiliar familiar casos policiales comuna"/>
    <s v="https://analytics.zoho.com/open-view/2395394000007123412?ZOHO_CRITERIA=%22Trasposicion_27.5%22.%22Cod_Comuna%22%3D4204"/>
    <x v="0"/>
    <s v="#1774B7396"/>
  </r>
  <r>
    <n v="1234"/>
    <x v="0"/>
    <x v="0"/>
    <s v="Mujeres"/>
    <n v="7403"/>
    <x v="2"/>
    <x v="1"/>
    <x v="0"/>
    <x v="255"/>
    <x v="0"/>
    <x v="3"/>
    <s v="Periodo 2008-2020"/>
    <s v="Número de Aprehensiones"/>
    <s v="Centro de Estudios y Análisis del Delito (CEAD) de la Subsecretaría de Prevención del Delito"/>
    <s v="Frecuencia de Frecuencia Aprehensiones por Violación en Longaví para el Periodo 2008-2020"/>
    <s v="Gráfico que muestra la frecuencia de Aprehensiones por Violación en Longaví según datos recopilados desde el Subsecretaria de Prevención del Delito durante el Periodo 2008-2020."/>
    <s v="Gráfico de Evolución"/>
    <s v="Longaví comunal delitos género violación mujer mujeres víctimas aprehensiones"/>
    <s v="https://analytics.zoho.com/open-view/2395394000006792514?ZOHO_CRITERIA=%22Localiza%20CL%22.%22Codcom%22%3D7403"/>
    <x v="0"/>
    <s v="#1774B3132"/>
  </r>
  <r>
    <n v="1235"/>
    <x v="0"/>
    <x v="0"/>
    <s v="Mujeres"/>
    <n v="7306"/>
    <x v="0"/>
    <x v="0"/>
    <x v="0"/>
    <x v="41"/>
    <x v="0"/>
    <x v="2"/>
    <s v="Periodo 2005-2021"/>
    <s v="Porcentaje "/>
    <s v="Centro de Estudios y Análisis del Delito (CEAD) de la Subsecretaría de Prevención del Delito"/>
    <s v="Variación Trimestral de Aprehensiones, Casos policiales, Denuncias y Detenciones (%) en Romeral para el Periodo 2005-2021."/>
    <s v="Gráfico que muestra la variación trimestral de Aprehensiones, Casos Policiales, Denuncias y Detenciones (%) por Violencia Intrafamiliar en Romeral según datos recopilados desde el Centro de Estudios y Análisis del Delito durante el Periodo 2005-2021."/>
    <s v="Gráfico de Evolución"/>
    <s v="Romeral comunal delitos género violencia hacia mujer mujeres víctimas intrafamiliar familiar aprehensiones casos policiales denuncias detenciones variación trimestral"/>
    <s v="https://analytics.zoho.com/open-view/2395394000007126407?ZOHO_CRITERIA=%22Trasposicion_27.5%22.%22Cod_Comuna%22%3D7306"/>
    <x v="0"/>
    <s v="#1774B10233"/>
  </r>
  <r>
    <n v="1236"/>
    <x v="0"/>
    <x v="0"/>
    <s v="Mujeres"/>
    <n v="7"/>
    <x v="5"/>
    <x v="0"/>
    <x v="1"/>
    <x v="163"/>
    <x v="0"/>
    <x v="46"/>
    <s v="Periodo 2019-2021"/>
    <s v="Número de Casos"/>
    <s v="Fiscalía Nacional de Chile"/>
    <s v="Proporción de Casos acumulados de Violencia Intrafamiliar en la Región de Maule por sexo de la víctima según datos recopilados el Periodo 2019-2021"/>
    <s v="Gráfico que muestra la proporción de casos de Violencia Intrafamiliar en la Región de Maule según sexo de la víctima, presentados frente a la Fiscalía de Chile durante el Periodo 2019-2021."/>
    <s v="Gráfico"/>
    <s v="Región de Maule delitos violencia mujer mujeres  casos víctimas intrafamiliar familiar fisica fiscalía sexo"/>
    <s v="https://analytics.zoho.com/open-view/2395394000007054206?ZOHO_CRITERIA=%22Trasposicion_27.4%22.%22Cod_Regi%C3%B3n%22%3D7"/>
    <x v="0"/>
    <s v="#1774B6870"/>
  </r>
  <r>
    <n v="1237"/>
    <x v="0"/>
    <x v="0"/>
    <s v="Mujeres"/>
    <n v="6305"/>
    <x v="0"/>
    <x v="1"/>
    <x v="0"/>
    <x v="159"/>
    <x v="0"/>
    <x v="2"/>
    <s v="Periodo 2008-2020"/>
    <s v="Porcentaje "/>
    <s v="Centro de Estudios y Análisis del Delito (CEAD) de la Subsecretaría de Prevención del Delito"/>
    <s v="Variación Trimestral de Aprehensiones, Casos policiales, Denuncias y Detenciones (%) por Violación en Nancagua para el Periodo 2008-2020"/>
    <s v="Gráfico que muestra la variación trimestral de Aprehensiones, Casos Policiales, Denuncias y Detenciones (%) por Violaciones en Nancagua según datos recopilados desde la Subsecretaria de Prevención del Delito durante el Periodo 2008-2020."/>
    <s v="Gráfico de Evolución"/>
    <s v="Nancagua comunal delitos género violación mujer mujeres víctimas aprehensiones casos policiales denuncias detenciones variación trimestral"/>
    <s v="https://analytics.zoho.com/open-view/2395394000008633146?ZOHO_CRITERIA=%22Trasposicion_27.6%22.%22Cod_comuna%22%3D6305"/>
    <x v="0"/>
    <s v="#1774B6038"/>
  </r>
  <r>
    <n v="1238"/>
    <x v="0"/>
    <x v="0"/>
    <s v="Mujeres"/>
    <n v="43"/>
    <x v="11"/>
    <x v="5"/>
    <x v="0"/>
    <x v="92"/>
    <x v="0"/>
    <x v="84"/>
    <s v="Periodo 2013-2019"/>
    <s v="Número de Sentencias"/>
    <s v="Poder Judicial"/>
    <s v="Sentencias Dictadas por Delitos Vinculados a la Mujer por Delito en el Juzgado de Garantía de Talcahuano para el Periodo 2013-2019"/>
    <s v="Gráfico que muestra la evolución anual de la frecuencia de Sentencias Dictadas por Delitos Vinculados a la Mujer por Delito en el Juzgado de Garantía de Talcahuano para el Periodo 2013-2019 de acuerdo a datos provenientes del Poder Judicial de Chile."/>
    <s v="Gráfico de Evolución"/>
    <s v="sociedad delincuencia delitos frecuencia garantía sentencias juzgado secuestro homicidio femicidio abuso tortura maltrato intrafamiliar violación aborto consentimiento consentido mujer violencia"/>
    <s v="https://analytics.zoho.com/open-view/2395394000007158201?ZOHO_CRITERIA=%22Trasposicion_27.16%22.%22Id_Juzgado_Garant%C3%ADa%22%3D43"/>
    <x v="0"/>
    <s v="#1774B539"/>
  </r>
  <r>
    <n v="1239"/>
    <x v="0"/>
    <x v="0"/>
    <s v="Mujeres"/>
    <n v="5301"/>
    <x v="6"/>
    <x v="0"/>
    <x v="0"/>
    <x v="132"/>
    <x v="0"/>
    <x v="12"/>
    <s v="Periodo 2005-2021"/>
    <s v="Porcentaje"/>
    <s v="Centro de Estudios y Análisis del Delito (CEAD) de la Subsecretaría de Prevención del Delito"/>
    <s v="Variación Trimestral de Casos Policiales (%) por Violencia Intrafamiliar en Los Andes para el Periodo 2005-2021."/>
    <s v="Gráfico que muestra la variación trimestral de Casos Policiales (%) por Violencia Intrafamiliar en Los Andes según datos recopilados desde el Centro de Estudios y Análisis del Delito durante el Periodo 2005-2021."/>
    <s v="Gráfico de Evolución"/>
    <s v="Los Andes comunal delitos género violencia hacia mujer mujeres víctimas intrafamiliar familiar casos policiales variación trimestral"/>
    <s v="https://analytics.zoho.com/open-view/2395394000007123911?ZOHO_CRITERIA=%22Trasposicion_27.5%22.%22Cod_Comuna%22%3D5301"/>
    <x v="0"/>
    <s v="#1774B9125"/>
  </r>
  <r>
    <n v="1240"/>
    <x v="0"/>
    <x v="0"/>
    <s v="Mujeres"/>
    <n v="4"/>
    <x v="2"/>
    <x v="1"/>
    <x v="1"/>
    <x v="99"/>
    <x v="0"/>
    <x v="19"/>
    <s v="Periodo 2008-2020"/>
    <s v="Tasa"/>
    <s v="Centro de Estudios y Análisis del Delito (CEAD) de la Subsecretaría de Prevención del Delito"/>
    <s v="Tasa de Aprehensiones por Violación  en la Región de Coquimbo para el Período 2008-2020."/>
    <s v="Gráfico que muestra la Tasa de Aprehensiones por Violación por cada 100 mil habitantes en la Región de Coquimbo según datos recolectados y calculados por al Subsecretaría de Prevención del Delito para el Período 2008-2020."/>
    <s v="Gráfico de Evolución"/>
    <s v="Región de Coquimbo regional delitos género violación mujer mujeres víctimas aprehensiones evolución tasa 100 mil habitantes"/>
    <s v="https://analytics.zoho.com/open-view/2395394000008748385?ZOHO_CRITERIA=%22Trasposicion_27.7%22.%22cod_region%22%3D4"/>
    <x v="0"/>
    <s v="#1774B2731"/>
  </r>
  <r>
    <n v="1241"/>
    <x v="0"/>
    <x v="0"/>
    <s v="Mujeres"/>
    <n v="6204"/>
    <x v="2"/>
    <x v="0"/>
    <x v="0"/>
    <x v="351"/>
    <x v="0"/>
    <x v="11"/>
    <s v="Periodo 2005-2021"/>
    <s v="Porcentaje"/>
    <s v="Centro de Estudios y Análisis del Delito (CEAD) de la Subsecretaría de Prevención del Delito"/>
    <s v="Variación Trimestral de Aprehensiones (%) por Violencia Intrafamiliar en Marchihue para el Periodo 2005-2021."/>
    <s v="Gráfico que muestra la variación trimestral de Aprehensiones (%) por Violencia Intrafamiliar en Marchihue  según datos recopilados desde el Centro de Estudios y Análisis del Delito durante el Periodo 2005-2021."/>
    <s v="Gráfico de Evolución"/>
    <s v="Marchihue comunal delitos género violencia hacia mujer mujeres víctimas intrafamiliar familiar aprehensiones variación trimestral"/>
    <s v="https://analytics.zoho.com/open-view/2395394000007123879?ZOHO_CRITERIA=%22Trasposicion_27.5%22.%22Cod_Comuna%22%3D6204"/>
    <x v="0"/>
    <s v="#1774B8834"/>
  </r>
  <r>
    <n v="1242"/>
    <x v="0"/>
    <x v="0"/>
    <s v="Mujeres"/>
    <n v="5502"/>
    <x v="0"/>
    <x v="0"/>
    <x v="0"/>
    <x v="133"/>
    <x v="0"/>
    <x v="2"/>
    <s v="Periodo 2005-2021"/>
    <s v="Porcentaje "/>
    <s v="Centro de Estudios y Análisis del Delito (CEAD) de la Subsecretaría de Prevención del Delito"/>
    <s v="Variación Trimestral de Aprehensiones, Casos policiales, Denuncias y Detenciones (%) en Calera para el Periodo 2005-2021."/>
    <s v="Gráfico que muestra la variación trimestral de Aprehensiones, Casos Policiales, Denuncias y Detenciones (%) por Violencia Intrafamiliar en Calera según datos recopilados desde el Centro de Estudios y Análisis del Delito durante el Periodo 2005-2021."/>
    <s v="Gráfico de Evolución"/>
    <s v="Calera comunal delitos género violencia hacia mujer mujeres víctimas intrafamiliar familiar aprehensiones casos policiales denuncias detenciones variación trimestral"/>
    <s v="https://analytics.zoho.com/open-view/2395394000007126407?ZOHO_CRITERIA=%22Trasposicion_27.5%22.%22Cod_Comuna%22%3D5502"/>
    <x v="0"/>
    <s v="#1774B10162"/>
  </r>
  <r>
    <n v="1243"/>
    <x v="0"/>
    <x v="0"/>
    <s v="Mujeres"/>
    <n v="12104"/>
    <x v="2"/>
    <x v="0"/>
    <x v="0"/>
    <x v="349"/>
    <x v="0"/>
    <x v="3"/>
    <s v="Periodo 2005-2021"/>
    <s v="Número de Aprehensiones"/>
    <s v="Centro de Estudios y Análisis del Delito (CEAD) de la Subsecretaría de Prevención del Delito"/>
    <s v="Frecuencia de Aprehensiones por Violencia Intrafamiliar en San Gregorio para el Periodo 2005-2021"/>
    <s v="Gráfico que muestra la frecuencia de Aprehensiones por Violencia Intrafamiliar en San Gregorio según datos recopilados desde el Centro de Estudios y Análsis del Delito durante el Periodo 2005-2021."/>
    <s v="Gráfico de Evolución"/>
    <s v="San Gregorio comunal delitos género violencia hacia mujer mujeres víctimas intrafamiliar familiar aprehensiones comuna"/>
    <s v="https://analytics.zoho.com/open-view/2395394000007123378?ZOHO_CRITERIA=%22Trasposicion_27.5%22.%22Cod_Comuna%22%3D12104"/>
    <x v="0"/>
    <s v="#1774B7289"/>
  </r>
  <r>
    <n v="1244"/>
    <x v="0"/>
    <x v="0"/>
    <s v="Mujeres"/>
    <n v="75"/>
    <x v="1"/>
    <x v="3"/>
    <x v="0"/>
    <x v="28"/>
    <x v="0"/>
    <x v="89"/>
    <s v="Periodo 2013-2019"/>
    <s v="Número de Sentencias"/>
    <s v="Poder Judicial"/>
    <s v="Sentencias Dictadas por Delitos de Abuso Sexual por Delito en el 9° Juzgado de Garantía de Santiago para el Periodo 2013-2019"/>
    <s v="Gráfico que muestra la evolución anual de la frecuencia de Sentencias Dictadas por Delitos de Abuso Sexual por Delito en el 9° Juzgado de Garantía de Santiago para el Periodo 2013-2019 de acuerdo a datos provenientes del Poder Judicial de Chile."/>
    <s v="Gráfico de Evolución"/>
    <s v="abuso sexual delitos género violencia mujer mujeres casos víctimas detenciones sentencias juzgado garantía santiago"/>
    <s v="https://analytics.zoho.com/open-view/2395394000007166623?ZOHO_CRITERIA=%22Trasposicion_27.15%22.%22Id_Juzgado_Garant%C3%ADa%22%3D75"/>
    <x v="0"/>
    <s v="#1774B266"/>
  </r>
  <r>
    <n v="1245"/>
    <x v="0"/>
    <x v="0"/>
    <s v="Mujeres"/>
    <n v="6306"/>
    <x v="5"/>
    <x v="2"/>
    <x v="0"/>
    <x v="196"/>
    <x v="0"/>
    <x v="7"/>
    <s v="Años 2012, 2017 y 2020"/>
    <s v="Número de Casos"/>
    <s v="Centro de Estudios y Análisis del Delito (CEAD) e Instituto Nacional de Estadísticas (INE)"/>
    <s v="Frecuencia de Casos de Violencia Económica y Variación Anual en Palmilla para los años 2012, 2017 y 2020."/>
    <s v="Gráfico que muestra la Frecuencia de Casos de Violencia Económica por año en Palmilla para los años 2012, 2017 y 2020 según datos de las encuestas ENVIF-VCM realizadas por el Instituto Nacional de Estadísticas (INE) y el Centro de Estudios y Análisis del Delito (CEAD)."/>
    <s v="Gráfico de Evolución"/>
    <s v="Palmilla comunal violencia económica intrafamiliar vif mujeres mujer encuesta envif cead ine evolución variación anual"/>
    <s v="https://analytics.zoho.com/open-view/2395394000007264522?ZOHO_CRITERIA=%22Trasposicion_27.9%22.%22C%C3%B3digo%20Comuna%22%3D6306"/>
    <x v="0"/>
    <s v="#1774B10660"/>
  </r>
  <r>
    <n v="1246"/>
    <x v="0"/>
    <x v="0"/>
    <s v="Mujeres"/>
    <n v="11302"/>
    <x v="6"/>
    <x v="0"/>
    <x v="0"/>
    <x v="316"/>
    <x v="0"/>
    <x v="12"/>
    <s v="Periodo 2005-2021"/>
    <s v="Porcentaje"/>
    <s v="Centro de Estudios y Análisis del Delito (CEAD) de la Subsecretaría de Prevención del Delito"/>
    <s v="Variación Trimestral de Casos Policiales (%) por Violencia Intrafamiliar en O'Higgins para el Periodo 2005-2021."/>
    <s v="Gráfico que muestra la variación trimestral de Casos Policiales (%) por Violencia Intrafamiliar en O'Higgins según datos recopilados desde el Centro de Estudios y Análisis del Delito durante el Periodo 2005-2021."/>
    <s v="Gráfico de Evolución"/>
    <s v="O'Higgins comunal delitos género violencia hacia mujer mujeres víctimas intrafamiliar familiar casos policiales variación trimestral"/>
    <s v="https://analytics.zoho.com/open-view/2395394000007123911?ZOHO_CRITERIA=%22Trasposicion_27.5%22.%22Cod_Comuna%22%3D11302"/>
    <x v="0"/>
    <s v="#1774B9340"/>
  </r>
  <r>
    <n v="1247"/>
    <x v="0"/>
    <x v="0"/>
    <s v="Mujeres"/>
    <n v="11"/>
    <x v="1"/>
    <x v="1"/>
    <x v="1"/>
    <x v="85"/>
    <x v="0"/>
    <x v="1"/>
    <s v="Periodo 2013-2019"/>
    <s v="Número de Sentencias"/>
    <s v="Poder Judicial"/>
    <s v="Sentencias Dictadas por Delitos de Violación por Juzgado de Garantía en la Región de Aysén durante el Periodo 2013-2019"/>
    <s v="El gráfico muestra la evolución anual de la frecuencia de Sentencias Dictadas por Delitos de Violación por Juzgado de Garantía en la Región de Aysén durante el Periodo 2013-2019 de acuerdo a datos provenientes del Poder Judicial de Chile."/>
    <s v="Gráfico de Evolución"/>
    <s v="violación delitos género violencia mujer mujeres casos víctimas sentencias aysén juzgado garantía"/>
    <s v="https://analytics.zoho.com/open-view/2395394000007023571?ZOHO_CRITERIA=%22Localiza%20CL%22.%22Codreg%22%3D11"/>
    <x v="0"/>
    <s v="#1774B745"/>
  </r>
  <r>
    <n v="1248"/>
    <x v="0"/>
    <x v="0"/>
    <s v="Mujeres"/>
    <n v="8205"/>
    <x v="3"/>
    <x v="0"/>
    <x v="0"/>
    <x v="40"/>
    <x v="0"/>
    <x v="14"/>
    <s v="Periodo 2005-2021"/>
    <s v="Número de Denuncias"/>
    <s v="Centro de Estudios y Análisis del Delito (CEAD) de la Subsecretaría de Prevención del Delito"/>
    <s v="Frecuencia de Denuncias por Violencia Intrafamiliar en Curanilahue para el Periodo 2005-2021."/>
    <s v="Gráfico que muestra la frecuencia de las Denuncias por Violencia Intrafamiliar en Curanilahue según datos recopilados desde el Centro de Estudios y Análsis del Delito durante el Periodo 2005-2021."/>
    <s v="Gráfico de Evolución"/>
    <s v="Curanilahue comunal delitos género violencia hacia mujer mujeres víctimas intrafamiliar familiar denuncias comuna"/>
    <s v="https://analytics.zoho.com/open-view/2395394000007123492?ZOHO_CRITERIA=%22Trasposicion_27.5%22.%22Cod_Comuna%22%3D8205"/>
    <x v="0"/>
    <s v="#1774B7863"/>
  </r>
  <r>
    <n v="1249"/>
    <x v="0"/>
    <x v="0"/>
    <s v="Mujeres"/>
    <n v="13504"/>
    <x v="6"/>
    <x v="0"/>
    <x v="0"/>
    <x v="352"/>
    <x v="0"/>
    <x v="12"/>
    <s v="Periodo 2005-2021"/>
    <s v="Porcentaje"/>
    <s v="Centro de Estudios y Análisis del Delito (CEAD) de la Subsecretaría de Prevención del Delito"/>
    <s v="Variación Trimestral de Casos Policiales (%) por Violencia Intrafamiliar en María Pinto para el Periodo 2005-2021."/>
    <s v="Gráfico que muestra la variación trimestral de Casos Policiales (%) por Violencia Intrafamiliar en María Pinto según datos recopilados desde el Centro de Estudios y Análisis del Delito durante el Periodo 2005-2021."/>
    <s v="Gráfico de Evolución"/>
    <s v="María Pinto comunal delitos género violencia hacia mujer mujeres víctimas intrafamiliar familiar casos policiales variación trimestral"/>
    <s v="https://analytics.zoho.com/open-view/2395394000007123911?ZOHO_CRITERIA=%22Trasposicion_27.5%22.%22Cod_Comuna%22%3D13504"/>
    <x v="0"/>
    <s v="#1774B9397"/>
  </r>
  <r>
    <n v="1250"/>
    <x v="0"/>
    <x v="0"/>
    <s v="Mujeres"/>
    <n v="13132"/>
    <x v="4"/>
    <x v="0"/>
    <x v="0"/>
    <x v="30"/>
    <x v="0"/>
    <x v="8"/>
    <s v="Periodo 2005-2021"/>
    <s v="Porcentaje"/>
    <s v="Centro de Estudios y Análisis del Delito (CEAD) de la Subsecretaría de Prevención del Delito"/>
    <s v="Variación Trimestral de Detenciones (%) por Violencia Intrafamiliar en Vitacura para el Periodo 2005-2021."/>
    <s v="Gráfico que muestra la variación trimestral de Detenciones (%) por Violencia Intrafamiliar en Vitacura según datos recopilados desde el Centro de Estudios y Análisis del Delito durante el Periodo 2005-2021."/>
    <s v="Gráfico de Evolución"/>
    <s v="Vitacura comunal delitos género violencia hacia mujer mujeres víctimas intrafamiliar familiar detenciones variación trimestral"/>
    <s v="https://analytics.zoho.com/open-view/2395394000007126218?ZOHO_CRITERIA=%22Trasposicion_27.5%22.%22Cod_Comuna%22%3D13132"/>
    <x v="0"/>
    <s v="#1774B10067"/>
  </r>
  <r>
    <n v="1251"/>
    <x v="0"/>
    <x v="0"/>
    <s v="Mujeres"/>
    <n v="7"/>
    <x v="1"/>
    <x v="3"/>
    <x v="1"/>
    <x v="163"/>
    <x v="0"/>
    <x v="60"/>
    <s v="Periodo 2013-2019"/>
    <s v="Porcentaje"/>
    <s v="Poder Judicial"/>
    <s v="Variación Trimestral de Sentencias Dictadas (%) en la Región de Maule por Delito, durante el Periodo 2013-2019"/>
    <s v="El gráfico muestra la tendencia de la Variación Trimestral de Sentencias Dictadas (%) en la Región de Maule por Delito, durante el Periodo 2013-2019 de acuerdo a datos provenientes del Poder Judicial de Chile."/>
    <s v="Gráfico de Evolución"/>
    <s v="abuso sexual delitos género violencia mujer mujeres casos víctimas detenciones sentencias maule"/>
    <s v="https://analytics.zoho.com/open-view/2395394000007166460?ZOHO_CRITERIA=%22Localiza%20CL%22.%22Codreg%22%3D7"/>
    <x v="0"/>
    <s v="#1774B310"/>
  </r>
  <r>
    <n v="1252"/>
    <x v="0"/>
    <x v="0"/>
    <s v="Mujeres"/>
    <n v="10207"/>
    <x v="0"/>
    <x v="1"/>
    <x v="0"/>
    <x v="281"/>
    <x v="0"/>
    <x v="10"/>
    <s v="Periodo 2008-2020"/>
    <s v="Tasa"/>
    <s v="Centro de Estudios y Análisis del Delito (CEAD) de la Subsecretaría de Prevención del Delito"/>
    <s v="Tasa de Aprehensiones, Casos Policiales, Denuncias y Detenciones por Violación en Queilén para el Periodo 2008-2020."/>
    <s v="Gráfico que muestra la Tasa de Aprehensiones, Casos Policiales, Denuncias y Detenciones por Violación por cada 100 mil habitantes en Queilén según datos recolectados y calculados por al Subsecretaría de Prevención del Delito para el Periodo 2008-2020."/>
    <s v="Gráfico de Evolución"/>
    <s v="Queilén comunal delitos género violación mujer mujeres víctimas aprehensiones casos policiales denuncias detenciones evolución tasa 100 mil habitantes"/>
    <s v="https://analytics.zoho.com/open-view/2395394000006850626?ZOHO_CRITERIA=%22Localiza%20CL%22.%22Codcom%22%3D10207"/>
    <x v="0"/>
    <s v="#1774B2553"/>
  </r>
  <r>
    <n v="1253"/>
    <x v="0"/>
    <x v="0"/>
    <s v="Mujeres"/>
    <n v="8207"/>
    <x v="0"/>
    <x v="0"/>
    <x v="0"/>
    <x v="242"/>
    <x v="0"/>
    <x v="2"/>
    <s v="Periodo 2005-2021"/>
    <s v="Porcentaje "/>
    <s v="Centro de Estudios y Análisis del Delito (CEAD) de la Subsecretaría de Prevención del Delito"/>
    <s v="Variación Trimestral de Aprehensiones, Casos policiales, Denuncias y Detenciones (%) en Tirúa para el Periodo 2005-2021."/>
    <s v="Gráfico que muestra la variación trimestral de Aprehensiones, Casos Policiales, Denuncias y Detenciones (%) por Violencia Intrafamiliar en Tirúa según datos recopilados desde el Centro de Estudios y Análisis del Delito durante el Periodo 2005-2021."/>
    <s v="Gráfico de Evolución"/>
    <s v="Tirúa comunal delitos género violencia hacia mujer mujeres víctimas intrafamiliar familiar aprehensiones casos policiales denuncias detenciones variación trimestral"/>
    <s v="https://analytics.zoho.com/open-view/2395394000007126407?ZOHO_CRITERIA=%22Trasposicion_27.5%22.%22Cod_Comuna%22%3D8207"/>
    <x v="0"/>
    <s v="#1774B10263"/>
  </r>
  <r>
    <n v="1254"/>
    <x v="0"/>
    <x v="0"/>
    <s v="Mujeres"/>
    <n v="13102"/>
    <x v="2"/>
    <x v="1"/>
    <x v="0"/>
    <x v="327"/>
    <x v="0"/>
    <x v="11"/>
    <s v="Periodo 2008-2020"/>
    <s v="Porcentaje"/>
    <s v="Centro de Estudios y Análisis del Delito (CEAD) de la Subsecretaría de Prevención del Delito"/>
    <s v="Variación Trimestral de Aprehensiones (%) por Violación en Cerrillos para el Periodo 2008-2020"/>
    <s v="Gráfico que muestra la variación trimestral de Aprehensiones (%) por Violaciones en Cerrillos según datos recopilados desde la Subsecretaria de Prevención del Delito durante el Periodo 2008-2020."/>
    <s v="Gráfico de Evolución"/>
    <s v="Cerrillos comunal delitos género violación mujer mujeres víctimas aprehensiones variación trimestral"/>
    <s v="https://analytics.zoho.com/open-view/2395394000008632943?ZOHO_CRITERIA=%22Trasposicion_27.6%22.%22Cod_comuna%22%3D13102"/>
    <x v="0"/>
    <s v="#1774B4903"/>
  </r>
  <r>
    <n v="1255"/>
    <x v="0"/>
    <x v="0"/>
    <s v="Mujeres"/>
    <n v="3302"/>
    <x v="6"/>
    <x v="1"/>
    <x v="0"/>
    <x v="38"/>
    <x v="0"/>
    <x v="18"/>
    <s v="Periodo 2008-2020"/>
    <s v="Tasa"/>
    <s v="Centro de Estudios y Análisis del Delito (CEAD) de la Subsecretaría de Prevención del Delito"/>
    <s v="Tasa de Casos Policiales por Violación en Alto del Carmen para el Periodo 2008-2020."/>
    <s v="Gráfico que muestra la Tasa de Casos Policiales por Violación por cada 100 mil habitantes en Alto del Carmen según datos recolectados y calculados por al Subsecretaría de Prevención del Delito para el Periodo 2008-2020."/>
    <s v="Gráfico de Evolución"/>
    <s v="Alto del Carmen comunal delitos género violación mujer mujeres víctimas casos policiales evolución tasa 100 mil habitantes"/>
    <s v="https://analytics.zoho.com/open-view/2395394000006843792?ZOHO_CRITERIA=%22Localiza%20CL%22.%22Codcom%22%3D3302"/>
    <x v="0"/>
    <s v="#1774B1334"/>
  </r>
  <r>
    <n v="1256"/>
    <x v="0"/>
    <x v="0"/>
    <s v="Mujeres"/>
    <n v="9210"/>
    <x v="0"/>
    <x v="1"/>
    <x v="0"/>
    <x v="259"/>
    <x v="0"/>
    <x v="20"/>
    <s v="Periodo 2008-2020"/>
    <s v="Porcentaje "/>
    <s v="Centro de Estudios y Análisis del Delito (CEAD) de la Subsecretaría de Prevención del Delito"/>
    <s v="Variación anual de Tasa de Aprehensiones, Casos Policiales, Denuncias y Detenciones (%) por Violación en Traiguén para el Periodo 2008-2020"/>
    <s v="Gráfico que muestra la variación anual (%) de la Tasa por cada 100 mil habitantes de  Aprehensiones, Casos Policiales, Denuncias y Detenciones por Violaciones en Traiguén según datos recopilados desde la Subsecretaria de Prevención del Delito durante el Periodo 2008-2020."/>
    <s v="Gráfico de Evolución"/>
    <s v="Traiguén comunal delitos género violación mujer mujeres víctimas aprehensiones casos policiales denuncias detenciones variación tasa 100 mil habitantes"/>
    <s v="https://analytics.zoho.com/open-view/2395394000006850667?ZOHO_CRITERIA=%22Localiza%20CL%22.%22Codcom%22%3D9210"/>
    <x v="0"/>
    <s v="#1774B6592"/>
  </r>
  <r>
    <n v="1257"/>
    <x v="0"/>
    <x v="0"/>
    <s v="Mujeres"/>
    <n v="13105"/>
    <x v="2"/>
    <x v="1"/>
    <x v="0"/>
    <x v="190"/>
    <x v="0"/>
    <x v="3"/>
    <s v="Periodo 2008-2020"/>
    <s v="Número de Aprehensiones"/>
    <s v="Centro de Estudios y Análisis del Delito (CEAD) de la Subsecretaría de Prevención del Delito"/>
    <s v="Frecuencia de Frecuencia Aprehensiones por Violación en El Bosque para el Periodo 2008-2020"/>
    <s v="Gráfico que muestra la frecuencia de Aprehensiones por Violación en El Bosque según datos recopilados desde el Subsecretaria de Prevención del Delito durante el Periodo 2008-2020."/>
    <s v="Gráfico de Evolución"/>
    <s v="El Bosque comunal delitos género violación mujer mujeres víctimas aprehensiones"/>
    <s v="https://analytics.zoho.com/open-view/2395394000006792514?ZOHO_CRITERIA=%22Localiza%20CL%22.%22Codcom%22%3D13105"/>
    <x v="0"/>
    <s v="#1774B3265"/>
  </r>
  <r>
    <n v="1258"/>
    <x v="0"/>
    <x v="0"/>
    <s v="Mujeres"/>
    <n v="6304"/>
    <x v="0"/>
    <x v="0"/>
    <x v="0"/>
    <x v="296"/>
    <x v="0"/>
    <x v="2"/>
    <s v="Periodo 2005-2021"/>
    <s v="Porcentaje "/>
    <s v="Centro de Estudios y Análisis del Delito (CEAD) de la Subsecretaría de Prevención del Delito"/>
    <s v="Variación Trimestral de Aprehensiones, Casos policiales, Denuncias y Detenciones (%) en Lolol para el Periodo 2005-2021."/>
    <s v="Gráfico que muestra la variación trimestral de Aprehensiones, Casos Policiales, Denuncias y Detenciones (%) por Violencia Intrafamiliar en Lolol según datos recopilados desde el Centro de Estudios y Análisis del Delito durante el Periodo 2005-2021."/>
    <s v="Gráfico de Evolución"/>
    <s v="Lolol comunal delitos género violencia hacia mujer mujeres víctimas intrafamiliar familiar aprehensiones casos policiales denuncias detenciones variación trimestral"/>
    <s v="https://analytics.zoho.com/open-view/2395394000007126407?ZOHO_CRITERIA=%22Trasposicion_27.5%22.%22Cod_Comuna%22%3D6304"/>
    <x v="0"/>
    <s v="#1774B10208"/>
  </r>
  <r>
    <n v="1259"/>
    <x v="0"/>
    <x v="0"/>
    <s v="Mujeres"/>
    <n v="3202"/>
    <x v="6"/>
    <x v="1"/>
    <x v="0"/>
    <x v="93"/>
    <x v="0"/>
    <x v="13"/>
    <s v="Periodo 2008-2020"/>
    <s v="Número de Casos Policiales"/>
    <s v="Centro de Estudios y Análisis del Delito (CEAD) de la Subsecretaría de Prevención del Delito"/>
    <s v="Frecuencia de Frecuencia Casos Policiales por Violación en Diego de Almagro para el Periodo 2008-2020"/>
    <s v="Gráfico que muestra la frecuencia de Casos Policiales por Violación en Diego de Almagro según datos recopilados desde el Subsecretaria de Prevención del Delito durante el Periodo 2008-2020."/>
    <s v="Gráfico de Evolución"/>
    <s v="Diego de Almagro comunal delitos género violación mujer mujeres víctimas casos policiales"/>
    <s v="https://analytics.zoho.com/open-view/2395394000006792555?ZOHO_CRITERIA=%22Localiza%20CL%22.%22Codcom%22%3D3202"/>
    <x v="0"/>
    <s v="#1774B3347"/>
  </r>
  <r>
    <n v="1260"/>
    <x v="0"/>
    <x v="0"/>
    <s v="Mujeres"/>
    <n v="5602"/>
    <x v="2"/>
    <x v="0"/>
    <x v="0"/>
    <x v="344"/>
    <x v="0"/>
    <x v="3"/>
    <s v="Periodo 2005-2021"/>
    <s v="Número de Aprehensiones"/>
    <s v="Centro de Estudios y Análisis del Delito (CEAD) de la Subsecretaría de Prevención del Delito"/>
    <s v="Frecuencia de Aprehensiones por Violencia Intrafamiliar en Algarrobo para el Periodo 2005-2021"/>
    <s v="Gráfico que muestra la frecuencia de Aprehensiones por Violencia Intrafamiliar en Algarrobo según datos recopilados desde el Centro de Estudios y Análsis del Delito durante el Periodo 2005-2021."/>
    <s v="Gráfico de Evolución"/>
    <s v="Algarrobo comunal delitos género violencia hacia mujer mujeres víctimas intrafamiliar familiar aprehensiones comuna"/>
    <s v="https://analytics.zoho.com/open-view/2395394000007123378?ZOHO_CRITERIA=%22Trasposicion_27.5%22.%22Cod_Comuna%22%3D5602"/>
    <x v="0"/>
    <s v="#1774B7083"/>
  </r>
  <r>
    <n v="1261"/>
    <x v="0"/>
    <x v="0"/>
    <s v="Mujeres"/>
    <n v="8309"/>
    <x v="4"/>
    <x v="0"/>
    <x v="0"/>
    <x v="34"/>
    <x v="0"/>
    <x v="8"/>
    <s v="Periodo 2005-2021"/>
    <s v="Porcentaje"/>
    <s v="Centro de Estudios y Análisis del Delito (CEAD) de la Subsecretaría de Prevención del Delito"/>
    <s v="Variación Trimestral de Detenciones (%) por Violencia Intrafamiliar en Quilleco para el Periodo 2005-2021."/>
    <s v="Gráfico que muestra la variación trimestral de Detenciones (%) por Violencia Intrafamiliar en Quilleco según datos recopilados desde el Centro de Estudios y Análisis del Delito durante el Periodo 2005-2021."/>
    <s v="Gráfico de Evolución"/>
    <s v="Quilleco comunal delitos género violencia hacia mujer mujeres víctimas intrafamiliar familiar detenciones variación trimestral"/>
    <s v="https://analytics.zoho.com/open-view/2395394000007126218?ZOHO_CRITERIA=%22Trasposicion_27.5%22.%22Cod_Comuna%22%3D8309"/>
    <x v="0"/>
    <s v="#1774B9931"/>
  </r>
  <r>
    <n v="1262"/>
    <x v="0"/>
    <x v="0"/>
    <s v="Mujeres"/>
    <n v="11302"/>
    <x v="4"/>
    <x v="0"/>
    <x v="0"/>
    <x v="316"/>
    <x v="0"/>
    <x v="5"/>
    <s v="Periodo 2005-2021"/>
    <s v="Número de Detenciones"/>
    <s v="Centro de Estudios y Análisis del Delito (CEAD) de la Subsecretaría de Prevención del Delito"/>
    <s v="Frecuencia de Detenciones por Violencia Intrafamiliar en O'Higgins para el Periodo 2005-2021."/>
    <s v="Gráfico que muestra la frecuencia de las Detenciones por Violencia Intrafamiliar en O'Higgins según datos recopilados desde el Centro de Estudios y Análsis del Delito durante el Periodo 2005-2021."/>
    <s v="Gráfico de Evolución"/>
    <s v="O'Higgins comunal delitos género violencia hacia mujer mujeres víctimas intrafamiliar familiar detenciones comuna"/>
    <s v="https://analytics.zoho.com/open-view/2395394000007123572?ZOHO_CRITERIA=%22Trasposicion_27.5%22.%22Cod_Comuna%22%3D11302"/>
    <x v="0"/>
    <s v="#1774B8313"/>
  </r>
  <r>
    <n v="1263"/>
    <x v="0"/>
    <x v="0"/>
    <s v="Mujeres"/>
    <n v="4"/>
    <x v="2"/>
    <x v="0"/>
    <x v="1"/>
    <x v="99"/>
    <x v="0"/>
    <x v="3"/>
    <s v="Periodo 2005-2021"/>
    <s v="Número de Aprehensiones"/>
    <s v="Centro de Estudios y Análisis del Delito (CEAD) de la Subsecretaría de Prevención del Delito"/>
    <s v="Cantidad de Aprehensiones por Violencia Intrafamiliar por comuna en la Región de Coquimbo para el Periodo 2005-2021."/>
    <s v="Gráfico que muestra la frecuencia de Aprehensiones por Violencia Intrafamiliar en la Región de Coquimbo por comuna según datos recopilados desde el Centro de Estudios y Análsis del Delito durante el Periodo 2005-2021."/>
    <s v="Gráfico de Evolución"/>
    <s v="Región de Coquimbo delitos género violencia hacia mujer mujeres víctimas intrafamiliar familiar aprehensiones comuna"/>
    <s v="https://analytics.zoho.com/open-view/2395394000007032236?ZOHO_CRITERIA=%22Trasposicion_27.5%22.%22Cod_Regi%C3%B3n%22%3D4"/>
    <x v="0"/>
    <s v="#1774B6955"/>
  </r>
  <r>
    <n v="1264"/>
    <x v="0"/>
    <x v="0"/>
    <s v="Mujeres"/>
    <n v="4202"/>
    <x v="5"/>
    <x v="2"/>
    <x v="0"/>
    <x v="239"/>
    <x v="1"/>
    <x v="59"/>
    <s v="Años 2012, 2017 y 2020"/>
    <s v="Porcentaje"/>
    <s v="Centro de Estudios y Análisis del Delito (CEAD) e Instituto Nacional de Estadísticas (INE)"/>
    <s v="Proporción de Casos de Violencia Económica por rango etario de la víctima en Canela para los años 2012, 2017 y 2020."/>
    <s v="Gráfico que muestra la Proporción de Casos de Violencia Económica por rango etario en Canela para los años 2012, 2017 y 2020 según datos de las encuestas ENVIF-VCM realizadas por el Instituto Nacional de Estadísticas (INE) y el Centro de Estudios y Análisis del Delito (CEAD)."/>
    <s v="Gráfico"/>
    <s v="Canela comunal violencia económica intrafamiliar vif mujeres mujer encuesta envif cead ine edad rango etario"/>
    <s v="https://analytics.zoho.com/open-view/2395394000007264280?ZOHO_CRITERIA=%22Trasposicion_27.9%22.%22C%C3%B3digo%20Comuna%22%3D4202"/>
    <x v="0"/>
    <s v="#1774B10800"/>
  </r>
  <r>
    <n v="1265"/>
    <x v="0"/>
    <x v="0"/>
    <s v="Mujeres"/>
    <n v="15"/>
    <x v="6"/>
    <x v="0"/>
    <x v="1"/>
    <x v="98"/>
    <x v="0"/>
    <x v="57"/>
    <s v="Periodo 2020-2021"/>
    <s v="Número de Casos Policiales"/>
    <s v="Centro de Estudios y Análisis del Delito (CEAD) de la Subsecretaría de Prevención del Delito"/>
    <s v="Mapa de Casos Policiales por Violencia Intrafamiliar en la Región de Arica y Parinacota  por comuna acumulado 2020-2021."/>
    <s v="Mapa que muestra los Casos Policiales por Violencia Intrafamiliar en la Región de Arica y Parinacota según datos recopilados desde el Centro de Estudios y Análsis del Delito durante acumulados en el periodo 2020-2021."/>
    <s v="Mapa de calor"/>
    <s v="Región de Arica y Parinacota comunal delitos género violencia hacia mujer mujeres víctimas intrafamiliar familiar casos policiales mapa"/>
    <s v="https://analytics.zoho.com/open-view/2395394000007135723?ZOHO_CRITERIA=%22Trasposicion_27.5%22.%22Cod_Regi%C3%B3n%22%3D15"/>
    <x v="0"/>
    <s v="#1774B10477"/>
  </r>
  <r>
    <n v="1266"/>
    <x v="0"/>
    <x v="0"/>
    <s v="Mujeres"/>
    <n v="6115"/>
    <x v="2"/>
    <x v="0"/>
    <x v="0"/>
    <x v="50"/>
    <x v="0"/>
    <x v="11"/>
    <s v="Periodo 2005-2021"/>
    <s v="Porcentaje"/>
    <s v="Centro de Estudios y Análisis del Delito (CEAD) de la Subsecretaría de Prevención del Delito"/>
    <s v="Variación Trimestral de Aprehensiones (%) por Violencia Intrafamiliar en Rengo para el Periodo 2005-2021."/>
    <s v="Gráfico que muestra la variación trimestral de Aprehensiones (%) por Violencia Intrafamiliar en Rengo  según datos recopilados desde el Centro de Estudios y Análisis del Delito durante el Periodo 2005-2021."/>
    <s v="Gráfico de Evolución"/>
    <s v="Rengo comunal delitos género violencia hacia mujer mujeres víctimas intrafamiliar familiar aprehensiones variación trimestral"/>
    <s v="https://analytics.zoho.com/open-view/2395394000007123879?ZOHO_CRITERIA=%22Trasposicion_27.5%22.%22Cod_Comuna%22%3D6115"/>
    <x v="0"/>
    <s v="#1774B8828"/>
  </r>
  <r>
    <n v="1267"/>
    <x v="0"/>
    <x v="0"/>
    <s v="Mujeres"/>
    <n v="8207"/>
    <x v="2"/>
    <x v="1"/>
    <x v="0"/>
    <x v="242"/>
    <x v="0"/>
    <x v="19"/>
    <s v="Periodo 2008-2020"/>
    <s v="Tasa"/>
    <s v="Centro de Estudios y Análisis del Delito (CEAD) de la Subsecretaría de Prevención del Delito"/>
    <s v="Tasa de Aprehensiones por Violación en Tirúa para el Periodo 2008-2020."/>
    <s v="Gráfico que muestra la Tasa de Aprehensiones por Violación por cada 100 mil habitantes en Tirúa según datos recolectados y calculados por al Subsecretaría de Prevención del Delito para el Periodo 2008-2020."/>
    <s v="Gráfico de Evolución"/>
    <s v="Tirúa comunal delitos género violación mujer mujeres víctimas aprehensiones evolución tasa 100 mil habitantes"/>
    <s v="https://analytics.zoho.com/open-view/2395394000006843662?ZOHO_CRITERIA=%22Localiza%20CL%22.%22Codcom%22%3D8207"/>
    <x v="0"/>
    <s v="#1774B1141"/>
  </r>
  <r>
    <n v="1268"/>
    <x v="0"/>
    <x v="0"/>
    <s v="Mujeres"/>
    <n v="5603"/>
    <x v="0"/>
    <x v="1"/>
    <x v="0"/>
    <x v="282"/>
    <x v="0"/>
    <x v="10"/>
    <s v="Periodo 2008-2020"/>
    <s v="Tasa"/>
    <s v="Centro de Estudios y Análisis del Delito (CEAD) de la Subsecretaría de Prevención del Delito"/>
    <s v="Tasa de Aprehensiones, Casos Policiales, Denuncias y Detenciones por Violación en Cartagena para el Periodo 2008-2020."/>
    <s v="Gráfico que muestra la Tasa de Aprehensiones, Casos Policiales, Denuncias y Detenciones por Violación por cada 100 mil habitantes en Cartagena según datos recolectados y calculados por al Subsecretaría de Prevención del Delito para el Periodo 2008-2020."/>
    <s v="Gráfico de Evolución"/>
    <s v="Cartagena comunal delitos género violación mujer mujeres víctimas aprehensiones casos policiales denuncias detenciones evolución tasa 100 mil habitantes"/>
    <s v="https://analytics.zoho.com/open-view/2395394000006850626?ZOHO_CRITERIA=%22Localiza%20CL%22.%22Codcom%22%3D5603"/>
    <x v="0"/>
    <s v="#1774B2375"/>
  </r>
  <r>
    <n v="1269"/>
    <x v="0"/>
    <x v="0"/>
    <s v="Mujeres"/>
    <n v="4302"/>
    <x v="2"/>
    <x v="0"/>
    <x v="0"/>
    <x v="199"/>
    <x v="0"/>
    <x v="11"/>
    <s v="Periodo 2005-2021"/>
    <s v="Porcentaje"/>
    <s v="Centro de Estudios y Análisis del Delito (CEAD) de la Subsecretaría de Prevención del Delito"/>
    <s v="Variación Trimestral de Aprehensiones (%) por Violencia Intrafamiliar en Combarbalá para el Periodo 2005-2021."/>
    <s v="Gráfico que muestra la variación trimestral de Aprehensiones (%) por Violencia Intrafamiliar en Combarbalá  según datos recopilados desde el Centro de Estudios y Análisis del Delito durante el Periodo 2005-2021."/>
    <s v="Gráfico de Evolución"/>
    <s v="Combarbalá comunal delitos género violencia hacia mujer mujeres víctimas intrafamiliar familiar aprehensiones variación trimestral"/>
    <s v="https://analytics.zoho.com/open-view/2395394000007123879?ZOHO_CRITERIA=%22Trasposicion_27.5%22.%22Cod_Comuna%22%3D4302"/>
    <x v="0"/>
    <s v="#1774B8772"/>
  </r>
  <r>
    <n v="1270"/>
    <x v="0"/>
    <x v="0"/>
    <s v="Mujeres"/>
    <n v="14101"/>
    <x v="3"/>
    <x v="1"/>
    <x v="0"/>
    <x v="63"/>
    <x v="0"/>
    <x v="4"/>
    <s v="Periodo 2008-2020"/>
    <s v="Porcentaje "/>
    <s v="Centro de Estudios y Análisis del Delito (CEAD) de la Subsecretaría de Prevención del Delito"/>
    <s v="Variación Trimestral de Denuncias (%) por Violación en Valdivia para el Periodo 2008-2020"/>
    <s v="Gráfico que muestra la variación trimestral de Denuncias (%) por Violaciones en Valdivia según datos recopilados desde la Subsecretaria de Prevención del Delito durante el Periodo 2008-2020."/>
    <s v="Gráfico de Evolución"/>
    <s v="Valdivia comunal delitos género violación mujer mujeres víctimas denuncias variación trimestral"/>
    <s v="https://analytics.zoho.com/open-view/2395394000008633066?ZOHO_CRITERIA=%22Trasposicion_27.6%22.%22Cod_comuna%22%3D14101"/>
    <x v="0"/>
    <s v="#1774B5621"/>
  </r>
  <r>
    <n v="1271"/>
    <x v="0"/>
    <x v="0"/>
    <s v="Mujeres"/>
    <n v="1404"/>
    <x v="2"/>
    <x v="0"/>
    <x v="0"/>
    <x v="301"/>
    <x v="0"/>
    <x v="3"/>
    <s v="Periodo 2005-2021"/>
    <s v="Número de Aprehensiones"/>
    <s v="Centro de Estudios y Análisis del Delito (CEAD) de la Subsecretaría de Prevención del Delito"/>
    <s v="Frecuencia de Aprehensiones por Violencia Intrafamiliar en Huara para el Periodo 2005-2021"/>
    <s v="Gráfico que muestra la frecuencia de Aprehensiones por Violencia Intrafamiliar en Huara según datos recopilados desde el Centro de Estudios y Análsis del Delito durante el Periodo 2005-2021."/>
    <s v="Gráfico de Evolución"/>
    <s v="Huara comunal delitos género violencia hacia mujer mujeres víctimas intrafamiliar familiar aprehensiones comuna"/>
    <s v="https://analytics.zoho.com/open-view/2395394000007123378?ZOHO_CRITERIA=%22Trasposicion_27.5%22.%22Cod_Comuna%22%3D1404"/>
    <x v="0"/>
    <s v="#1774B7025"/>
  </r>
  <r>
    <n v="1272"/>
    <x v="0"/>
    <x v="0"/>
    <s v="Mujeres"/>
    <n v="9201"/>
    <x v="5"/>
    <x v="2"/>
    <x v="0"/>
    <x v="141"/>
    <x v="0"/>
    <x v="7"/>
    <s v="Años 2012, 2017 y 2020"/>
    <s v="Número de Casos"/>
    <s v="Centro de Estudios y Análisis del Delito (CEAD) e Instituto Nacional de Estadísticas (INE)"/>
    <s v="Frecuencia de Casos de Violencia Económica y Variación Anual en Angol para los años 2012, 2017 y 2020."/>
    <s v="Gráfico que muestra la Frecuencia de Casos de Violencia Económica por año en Angol para los años 2012, 2017 y 2020 según datos de las encuestas ENVIF-VCM realizadas por el Instituto Nacional de Estadísticas (INE) y el Centro de Estudios y Análisis del Delito (CEAD)."/>
    <s v="Gráfico de Evolución"/>
    <s v="Angol comunal violencia económica intrafamiliar vif mujeres mujer encuesta envif cead ine evolución variación anual"/>
    <s v="https://analytics.zoho.com/open-view/2395394000007264522?ZOHO_CRITERIA=%22Trasposicion_27.9%22.%22C%C3%B3digo%20Comuna%22%3D9201"/>
    <x v="0"/>
    <s v="#1774B10705"/>
  </r>
  <r>
    <n v="1273"/>
    <x v="0"/>
    <x v="0"/>
    <s v="Mujeres"/>
    <n v="8303"/>
    <x v="0"/>
    <x v="0"/>
    <x v="0"/>
    <x v="286"/>
    <x v="0"/>
    <x v="2"/>
    <s v="Periodo 2005-2021"/>
    <s v="Porcentaje "/>
    <s v="Centro de Estudios y Análisis del Delito (CEAD) de la Subsecretaría de Prevención del Delito"/>
    <s v="Variación Trimestral de Aprehensiones, Casos policiales, Denuncias y Detenciones (%) en Cabrero para el Periodo 2005-2021."/>
    <s v="Gráfico que muestra la variación trimestral de Aprehensiones, Casos Policiales, Denuncias y Detenciones (%) por Violencia Intrafamiliar en Cabrero según datos recopilados desde el Centro de Estudios y Análisis del Delito durante el Periodo 2005-2021."/>
    <s v="Gráfico de Evolución"/>
    <s v="Cabrero comunal delitos género violencia hacia mujer mujeres víctimas intrafamiliar familiar aprehensiones casos policiales denuncias detenciones variación trimestral"/>
    <s v="https://analytics.zoho.com/open-view/2395394000007126407?ZOHO_CRITERIA=%22Trasposicion_27.5%22.%22Cod_Comuna%22%3D8303"/>
    <x v="0"/>
    <s v="#1774B10266"/>
  </r>
  <r>
    <n v="1274"/>
    <x v="0"/>
    <x v="0"/>
    <s v="Mujeres"/>
    <n v="2201"/>
    <x v="2"/>
    <x v="1"/>
    <x v="0"/>
    <x v="180"/>
    <x v="0"/>
    <x v="19"/>
    <s v="Periodo 2008-2020"/>
    <s v="Tasa"/>
    <s v="Centro de Estudios y Análisis del Delito (CEAD) de la Subsecretaría de Prevención del Delito"/>
    <s v="Tasa de Aprehensiones por Violación en Calama para el Periodo 2008-2020."/>
    <s v="Gráfico que muestra la Tasa de Aprehensiones por Violación por cada 100 mil habitantes en Calama según datos recolectados y calculados por al Subsecretaría de Prevención del Delito para el Periodo 2008-2020."/>
    <s v="Gráfico de Evolución"/>
    <s v="Calama comunal delitos género violación mujer mujeres víctimas aprehensiones evolución tasa 100 mil habitantes"/>
    <s v="https://analytics.zoho.com/open-view/2395394000006843662?ZOHO_CRITERIA=%22Localiza%20CL%22.%22Codcom%22%3D2201"/>
    <x v="0"/>
    <s v="#1774B1002"/>
  </r>
  <r>
    <n v="1275"/>
    <x v="0"/>
    <x v="0"/>
    <s v="Mujeres"/>
    <n v="11201"/>
    <x v="2"/>
    <x v="0"/>
    <x v="0"/>
    <x v="170"/>
    <x v="0"/>
    <x v="11"/>
    <s v="Periodo 2005-2021"/>
    <s v="Porcentaje"/>
    <s v="Centro de Estudios y Análisis del Delito (CEAD) de la Subsecretaría de Prevención del Delito"/>
    <s v="Variación Trimestral de Aprehensiones (%) por Violencia Intrafamiliar en Aisén para el Periodo 2005-2021."/>
    <s v="Gráfico que muestra la variación trimestral de Aprehensiones (%) por Violencia Intrafamiliar en Aisén  según datos recopilados desde el Centro de Estudios y Análisis del Delito durante el Periodo 2005-2021."/>
    <s v="Gráfico de Evolución"/>
    <s v="Aisén comunal delitos género violencia hacia mujer mujeres víctimas intrafamiliar familiar aprehensiones variación trimestral"/>
    <s v="https://analytics.zoho.com/open-view/2395394000007123879?ZOHO_CRITERIA=%22Trasposicion_27.5%22.%22Cod_Comuna%22%3D11201"/>
    <x v="0"/>
    <s v="#1774B8995"/>
  </r>
  <r>
    <n v="1276"/>
    <x v="0"/>
    <x v="0"/>
    <s v="Mujeres"/>
    <n v="9"/>
    <x v="11"/>
    <x v="5"/>
    <x v="1"/>
    <x v="87"/>
    <x v="0"/>
    <x v="52"/>
    <s v="Periodo 2013-2019"/>
    <s v="Número de Sentencias"/>
    <s v="Poder Judicial"/>
    <s v="Sentencias Dictadas por Delitos Vinculados a la Mujer por Juzgado de Garantía en la Región de La Araucanía durante el Periodo 2013-2019"/>
    <s v="El gráfico muestra la evolución anual de la frecuencia de Sentencias Dictadas por Delitos Vinculados a la Mujer por Juzgado de Garantía en la Región de La Araucanía durante el Periodo 2013-2019 de acuerdo a datos provenientes del Poder Judicial de Chile."/>
    <s v="Gráfico de Evolución"/>
    <s v="sociedad delincuencia delitos frecuencia sentencias juzgado garantía mujer violencia araucanía"/>
    <s v="https://analytics.zoho.com/open-view/2395394000007130196?ZOHO_CRITERIA=%22Localiza%20CL%22.%22Codreg%22%3D9"/>
    <x v="0"/>
    <s v="#1774B391"/>
  </r>
  <r>
    <n v="1277"/>
    <x v="0"/>
    <x v="0"/>
    <s v="Mujeres"/>
    <n v="10106"/>
    <x v="6"/>
    <x v="1"/>
    <x v="0"/>
    <x v="9"/>
    <x v="0"/>
    <x v="18"/>
    <s v="Periodo 2008-2020"/>
    <s v="Tasa"/>
    <s v="Centro de Estudios y Análisis del Delito (CEAD) de la Subsecretaría de Prevención del Delito"/>
    <s v="Tasa de Casos Policiales por Violación en Los Muermos para el Periodo 2008-2020."/>
    <s v="Gráfico que muestra la Tasa de Casos Policiales por Violación por cada 100 mil habitantes en Los Muermos según datos recolectados y calculados por al Subsecretaría de Prevención del Delito para el Periodo 2008-2020."/>
    <s v="Gráfico de Evolución"/>
    <s v="Los Muermos comunal delitos género violación mujer mujeres víctimas casos policiales evolución tasa 100 mil habitantes"/>
    <s v="https://analytics.zoho.com/open-view/2395394000006843792?ZOHO_CRITERIA=%22Localiza%20CL%22.%22Codcom%22%3D10106"/>
    <x v="0"/>
    <s v="#1774B1544"/>
  </r>
  <r>
    <n v="1278"/>
    <x v="0"/>
    <x v="0"/>
    <s v="Mujeres"/>
    <n v="14202"/>
    <x v="0"/>
    <x v="0"/>
    <x v="0"/>
    <x v="89"/>
    <x v="0"/>
    <x v="0"/>
    <s v="Periodo 2005-2021"/>
    <s v="Porcentaje"/>
    <s v="Centro de Estudios y Análisis del Delito (CEAD) de la Subsecretaría de Prevención del Delito"/>
    <s v="Proporción de Aprehensiones, Casos Policiales, Denuncias y Detenciones por Violencia Intrafamiliar en Futrono para el Periodo 2005-2021."/>
    <s v="Gráfico que muestra la proporción y cantidad de Aprehensiones, Casos policiales, Denuncias y Detenciones por Violencia Intrafamiliar en Futrono según datos recopilados desde el Centro de Estudios y Análisis del Delito durante el Periodo 2005-2021."/>
    <s v="Gráfico"/>
    <s v="Futrono comunal delitos género violencia hacia mujer mujeres víctimas intrafamiliar familiar aprehensiones denuncias casos policiales detenciones comuna"/>
    <s v="https://analytics.zoho.com/open-view/2395394000007123726?ZOHO_CRITERIA=%22Trasposicion_27.5%22.%22Cod_Comuna%22%3D14202"/>
    <x v="0"/>
    <s v="#1774B8729"/>
  </r>
  <r>
    <n v="1279"/>
    <x v="0"/>
    <x v="0"/>
    <s v="Mujeres"/>
    <n v="1401"/>
    <x v="4"/>
    <x v="0"/>
    <x v="0"/>
    <x v="270"/>
    <x v="0"/>
    <x v="5"/>
    <s v="Periodo 2005-2021"/>
    <s v="Número de Detenciones"/>
    <s v="Centro de Estudios y Análisis del Delito (CEAD) de la Subsecretaría de Prevención del Delito"/>
    <s v="Frecuencia de Detenciones por Violencia Intrafamiliar en Pozo Almonte para el Periodo 2005-2021."/>
    <s v="Gráfico que muestra la frecuencia de las Detenciones por Violencia Intrafamiliar en Pozo Almonte según datos recopilados desde el Centro de Estudios y Análsis del Delito durante el Periodo 2005-2021."/>
    <s v="Gráfico de Evolución"/>
    <s v="Pozo Almonte comunal delitos género violencia hacia mujer mujeres víctimas intrafamiliar familiar detenciones comuna"/>
    <s v="https://analytics.zoho.com/open-view/2395394000007123572?ZOHO_CRITERIA=%22Trasposicion_27.5%22.%22Cod_Comuna%22%3D1401"/>
    <x v="0"/>
    <s v="#1774B8052"/>
  </r>
  <r>
    <n v="1280"/>
    <x v="0"/>
    <x v="0"/>
    <s v="Mujeres"/>
    <n v="9110"/>
    <x v="2"/>
    <x v="1"/>
    <x v="0"/>
    <x v="90"/>
    <x v="0"/>
    <x v="11"/>
    <s v="Periodo 2008-2020"/>
    <s v="Porcentaje"/>
    <s v="Centro de Estudios y Análisis del Delito (CEAD) de la Subsecretaría de Prevención del Delito"/>
    <s v="Variación Trimestral de Aprehensiones (%) por Violación en Melipeuco para el Periodo 2008-2020"/>
    <s v="Gráfico que muestra la variación trimestral de Aprehensiones (%) por Violaciones en Melipeuco según datos recopilados desde la Subsecretaria de Prevención del Delito durante el Periodo 2008-2020."/>
    <s v="Gráfico de Evolución"/>
    <s v="Melipeuco comunal delitos género violación mujer mujeres víctimas aprehensiones variación trimestral"/>
    <s v="https://analytics.zoho.com/open-view/2395394000008632943?ZOHO_CRITERIA=%22Trasposicion_27.6%22.%22Cod_comuna%22%3D9110"/>
    <x v="0"/>
    <s v="#1774B4845"/>
  </r>
  <r>
    <n v="1281"/>
    <x v="0"/>
    <x v="0"/>
    <s v="Mujeres"/>
    <n v="6101"/>
    <x v="6"/>
    <x v="0"/>
    <x v="0"/>
    <x v="250"/>
    <x v="0"/>
    <x v="13"/>
    <s v="Periodo 2005-2021"/>
    <s v="Número de Casos Policiales"/>
    <s v="Centro de Estudios y Análisis del Delito (CEAD) de la Subsecretaría de Prevención del Delito"/>
    <s v="Frecuencia de Casos Policiales por Violencia Intrafamiliar en Rancagua para el Periodo 2005-2021."/>
    <s v="Gráfico que muestra la frecuencia de Casos Policiales por Violencia Intrafamiliar en Rancagua según datos recopilados desde el Centro de Estudios y Análsis del Delito durante el Periodo 2005-2021."/>
    <s v="Gráfico de Evolución"/>
    <s v="Rancagua comunal delitos género violencia hacia mujer mujeres víctimas intrafamiliar familiar casos policiales comuna"/>
    <s v="https://analytics.zoho.com/open-view/2395394000007123412?ZOHO_CRITERIA=%22Trasposicion_27.5%22.%22Cod_Comuna%22%3D6101"/>
    <x v="0"/>
    <s v="#1774B7440"/>
  </r>
  <r>
    <n v="1282"/>
    <x v="0"/>
    <x v="0"/>
    <s v="Mujeres"/>
    <n v="9201"/>
    <x v="2"/>
    <x v="1"/>
    <x v="0"/>
    <x v="141"/>
    <x v="0"/>
    <x v="3"/>
    <s v="Periodo 2008-2020"/>
    <s v="Número de Aprehensiones"/>
    <s v="Centro de Estudios y Análisis del Delito (CEAD) de la Subsecretaría de Prevención del Delito"/>
    <s v="Frecuencia de Frecuencia Aprehensiones por Violación en Angol para el Periodo 2008-2020"/>
    <s v="Gráfico que muestra la frecuencia de Aprehensiones por Violación en Angol según datos recopilados desde el Subsecretaria de Prevención del Delito durante el Periodo 2008-2020."/>
    <s v="Gráfico de Evolución"/>
    <s v="Angol comunal delitos género violación mujer mujeres víctimas aprehensiones"/>
    <s v="https://analytics.zoho.com/open-view/2395394000006792514?ZOHO_CRITERIA=%22Localiza%20CL%22.%22Codcom%22%3D9201"/>
    <x v="0"/>
    <s v="#1774B3212"/>
  </r>
  <r>
    <n v="1283"/>
    <x v="0"/>
    <x v="0"/>
    <s v="Mujeres"/>
    <n v="8201"/>
    <x v="2"/>
    <x v="1"/>
    <x v="0"/>
    <x v="19"/>
    <x v="0"/>
    <x v="3"/>
    <s v="Periodo 2008-2020"/>
    <s v="Número de Aprehensiones"/>
    <s v="Centro de Estudios y Análisis del Delito (CEAD) de la Subsecretaría de Prevención del Delito"/>
    <s v="Frecuencia de Frecuencia Aprehensiones por Violación en Lebu para el Periodo 2008-2020"/>
    <s v="Gráfico que muestra la frecuencia de Aprehensiones por Violación en Lebu según datos recopilados desde el Subsecretaria de Prevención del Delito durante el Periodo 2008-2020."/>
    <s v="Gráfico de Evolución"/>
    <s v="Lebu comunal delitos género violación mujer mujeres víctimas aprehensiones"/>
    <s v="https://analytics.zoho.com/open-view/2395394000006792514?ZOHO_CRITERIA=%22Localiza%20CL%22.%22Codcom%22%3D8201"/>
    <x v="0"/>
    <s v="#1774B3150"/>
  </r>
  <r>
    <n v="1284"/>
    <x v="0"/>
    <x v="0"/>
    <s v="Mujeres"/>
    <n v="7309"/>
    <x v="6"/>
    <x v="1"/>
    <x v="0"/>
    <x v="204"/>
    <x v="0"/>
    <x v="12"/>
    <s v="Periodo 2008-2020"/>
    <s v="Porcentaje "/>
    <s v="Centro de Estudios y Análisis del Delito (CEAD) de la Subsecretaría de Prevención del Delito"/>
    <s v="Variación Trimestral de Casos Policiales (%) por Violación en Vichuquén para el Periodo 2008-2020"/>
    <s v="Gráfico que muestra la variación trimestral de Casos Policiales (%) por Violaciones en Vichuquén según datos recopilados desde la Subsecretaria de Prevención del Delito durante el Periodo 2008-2020."/>
    <s v="Gráfico de Evolución"/>
    <s v="Vichuquén comunal delitos género violación mujer mujeres víctimas casos policiales variación trimestral"/>
    <s v="https://analytics.zoho.com/open-view/2395394000008633026?ZOHO_CRITERIA=%22Trasposicion_27.6%22.%22Cod_comuna%22%3D7309"/>
    <x v="0"/>
    <s v="#1774B5096"/>
  </r>
  <r>
    <n v="1285"/>
    <x v="0"/>
    <x v="0"/>
    <s v="Mujeres"/>
    <n v="6105"/>
    <x v="2"/>
    <x v="1"/>
    <x v="0"/>
    <x v="186"/>
    <x v="0"/>
    <x v="3"/>
    <s v="Periodo 2008-2020"/>
    <s v="Número de Aprehensiones"/>
    <s v="Centro de Estudios y Análisis del Delito (CEAD) de la Subsecretaría de Prevención del Delito"/>
    <s v="Frecuencia de Frecuencia Aprehensiones por Violación en Doñihue para el Periodo 2008-2020"/>
    <s v="Gráfico que muestra la frecuencia de Aprehensiones por Violación en Doñihue según datos recopilados desde el Subsecretaria de Prevención del Delito durante el Periodo 2008-2020."/>
    <s v="Gráfico de Evolución"/>
    <s v="Doñihue comunal delitos género violación mujer mujeres víctimas aprehensiones"/>
    <s v="https://analytics.zoho.com/open-view/2395394000006792514?ZOHO_CRITERIA=%22Localiza%20CL%22.%22Codcom%22%3D6105"/>
    <x v="0"/>
    <s v="#1774B3082"/>
  </r>
  <r>
    <n v="1286"/>
    <x v="0"/>
    <x v="0"/>
    <s v="Mujeres"/>
    <n v="16301"/>
    <x v="2"/>
    <x v="0"/>
    <x v="0"/>
    <x v="310"/>
    <x v="0"/>
    <x v="3"/>
    <s v="Periodo 2005-2021"/>
    <s v="Número de Aprehensiones"/>
    <s v="Centro de Estudios y Análisis del Delito (CEAD) de la Subsecretaría de Prevención del Delito"/>
    <s v="Frecuencia de Aprehensiones por Violencia Intrafamiliar en San Carlos para el Periodo 2005-2021"/>
    <s v="Gráfico que muestra la frecuencia de Aprehensiones por Violencia Intrafamiliar en San Carlos según datos recopilados desde el Centro de Estudios y Análsis del Delito durante el Periodo 2005-2021."/>
    <s v="Gráfico de Evolución"/>
    <s v="San Carlos comunal delitos género violencia hacia mujer mujeres víctimas intrafamiliar familiar aprehensiones comuna"/>
    <s v="https://analytics.zoho.com/open-view/2395394000007123378?ZOHO_CRITERIA=%22Trasposicion_27.5%22.%22Cod_Comuna%22%3D16301"/>
    <x v="0"/>
    <s v="#1774B7209"/>
  </r>
  <r>
    <n v="1287"/>
    <x v="0"/>
    <x v="0"/>
    <s v="Mujeres"/>
    <n v="12"/>
    <x v="5"/>
    <x v="2"/>
    <x v="1"/>
    <x v="1"/>
    <x v="1"/>
    <x v="49"/>
    <s v="Años 2012, 2017 y 2020"/>
    <s v="Porcentaje"/>
    <s v="Centro de Estudios y Análisis del Delito (CEAD) e Instituto Nacional de Estadísticas (INE)"/>
    <s v="Proporción de Casos de Violencia Económica por rango etario de la víctima en la Región de Magallanes para los años 2012, 2017 y 2020."/>
    <s v="Gráfico que muestra la Proporción de Casos de Violencia Económica por rango etario para la Región de Magallanes los años 2012, 2017 y 2020 según datos de las encuestas ENVIF-VCM realizadas por el Instituto Nacional de Estadísticas (INE) y el Centro de Estudios y Análisis del Delito (CEAD)."/>
    <s v="Gráfico "/>
    <s v="Región de Magallanes regional violencia económica intrafamiliar vif mujeres mujer encuesta envif cead ine edad rango etario"/>
    <s v="https://analytics.zoho.com/open-view/2395394000007264280?ZOHO_CRITERIA=%22Trasposicion_27.9%22.%22C%C3%B3digo%20Regi%C3%B3n%22%20%3D%2012"/>
    <x v="0"/>
    <s v="#1774B6836"/>
  </r>
  <r>
    <n v="1288"/>
    <x v="0"/>
    <x v="0"/>
    <s v="Mujeres"/>
    <n v="6303"/>
    <x v="2"/>
    <x v="0"/>
    <x v="0"/>
    <x v="214"/>
    <x v="0"/>
    <x v="11"/>
    <s v="Periodo 2005-2021"/>
    <s v="Porcentaje"/>
    <s v="Centro de Estudios y Análisis del Delito (CEAD) de la Subsecretaría de Prevención del Delito"/>
    <s v="Variación Trimestral de Aprehensiones (%) por Violencia Intrafamiliar en Chimbarongo para el Periodo 2005-2021."/>
    <s v="Gráfico que muestra la variación trimestral de Aprehensiones (%) por Violencia Intrafamiliar en Chimbarongo  según datos recopilados desde el Centro de Estudios y Análisis del Delito durante el Periodo 2005-2021."/>
    <s v="Gráfico de Evolución"/>
    <s v="Chimbarongo comunal delitos género violencia hacia mujer mujeres víctimas intrafamiliar familiar aprehensiones variación trimestral"/>
    <s v="https://analytics.zoho.com/open-view/2395394000007123879?ZOHO_CRITERIA=%22Trasposicion_27.5%22.%22Cod_Comuna%22%3D6303"/>
    <x v="0"/>
    <s v="#1774B8839"/>
  </r>
  <r>
    <n v="1289"/>
    <x v="0"/>
    <x v="0"/>
    <s v="Mujeres"/>
    <n v="2302"/>
    <x v="6"/>
    <x v="1"/>
    <x v="0"/>
    <x v="103"/>
    <x v="0"/>
    <x v="13"/>
    <s v="Periodo 2008-2020"/>
    <s v="Número de Casos Policiales"/>
    <s v="Centro de Estudios y Análisis del Delito (CEAD) de la Subsecretaría de Prevención del Delito"/>
    <s v="Frecuencia de Frecuencia Casos Policiales por Violación en María Elena para el Periodo 2008-2020"/>
    <s v="Gráfico que muestra la frecuencia de Casos Policiales por Violación en María Elena según datos recopilados desde el Subsecretaria de Prevención del Delito durante el Periodo 2008-2020."/>
    <s v="Gráfico de Evolución"/>
    <s v="María Elena comunal delitos género violación mujer mujeres víctimas casos policiales"/>
    <s v="https://analytics.zoho.com/open-view/2395394000006792555?ZOHO_CRITERIA=%22Localiza%20CL%22.%22Codcom%22%3D2302"/>
    <x v="0"/>
    <s v="#1774B3342"/>
  </r>
  <r>
    <n v="1290"/>
    <x v="0"/>
    <x v="0"/>
    <s v="Mujeres"/>
    <n v="7103"/>
    <x v="2"/>
    <x v="0"/>
    <x v="0"/>
    <x v="249"/>
    <x v="0"/>
    <x v="3"/>
    <s v="Periodo 2005-2021"/>
    <s v="Número de Aprehensiones"/>
    <s v="Centro de Estudios y Análisis del Delito (CEAD) de la Subsecretaría de Prevención del Delito"/>
    <s v="Frecuencia de Aprehensiones por Violencia Intrafamiliar en Curepto para el Periodo 2005-2021"/>
    <s v="Gráfico que muestra la frecuencia de Aprehensiones por Violencia Intrafamiliar en Curepto según datos recopilados desde el Centro de Estudios y Análsis del Delito durante el Periodo 2005-2021."/>
    <s v="Gráfico de Evolución"/>
    <s v="Curepto comunal delitos género violencia hacia mujer mujeres víctimas intrafamiliar familiar aprehensiones comuna"/>
    <s v="https://analytics.zoho.com/open-view/2395394000007123378?ZOHO_CRITERIA=%22Trasposicion_27.5%22.%22Cod_Comuna%22%3D7103"/>
    <x v="0"/>
    <s v="#1774B7133"/>
  </r>
  <r>
    <n v="1291"/>
    <x v="0"/>
    <x v="0"/>
    <s v="Mujeres"/>
    <n v="4102"/>
    <x v="4"/>
    <x v="1"/>
    <x v="0"/>
    <x v="122"/>
    <x v="0"/>
    <x v="5"/>
    <s v="Periodo 2008-2020"/>
    <s v="Número de Detenciones"/>
    <s v="Centro de Estudios y Análisis del Delito (CEAD) de la Subsecretaría de Prevención del Delito"/>
    <s v="Frecuencia de Frecuencia Detenciones por Violación en Coquimbo para el Periodo 2008-2020"/>
    <s v="Gráfico que muestra la frecuencia de Detenciones por Violación en Coquimbo según datos recopilados desde el Subsecretaria de Prevención del Delito durante el Periodo 2008-2020."/>
    <s v="Gráfico de Evolución"/>
    <s v="Coquimbo comunal delitos género violación mujer mujeres víctimas detenciones"/>
    <s v="https://analytics.zoho.com/open-view/2395394000006792637?ZOHO_CRITERIA=%22Localiza%20CL%22.%22Codcom%22%3D4102"/>
    <x v="0"/>
    <s v="#1774B4029"/>
  </r>
  <r>
    <n v="1292"/>
    <x v="0"/>
    <x v="0"/>
    <s v="Mujeres"/>
    <n v="5201"/>
    <x v="0"/>
    <x v="1"/>
    <x v="0"/>
    <x v="244"/>
    <x v="0"/>
    <x v="2"/>
    <s v="Periodo 2008-2020"/>
    <s v="Porcentaje "/>
    <s v="Centro de Estudios y Análisis del Delito (CEAD) de la Subsecretaría de Prevención del Delito"/>
    <s v="Variación Trimestral de Aprehensiones, Casos policiales, Denuncias y Detenciones (%) por Violación en Isla de Pascua para el Periodo 2008-2020"/>
    <s v="Gráfico que muestra la variación trimestral de Aprehensiones, Casos Policiales, Denuncias y Detenciones (%) por Violaciones en Isla de Pascua según datos recopilados desde la Subsecretaria de Prevención del Delito durante el Periodo 2008-2020."/>
    <s v="Gráfico de Evolución"/>
    <s v="Isla de Pascua comunal delitos género violación mujer mujeres víctimas aprehensiones casos policiales denuncias detenciones variación trimestral"/>
    <s v="https://analytics.zoho.com/open-view/2395394000008633146?ZOHO_CRITERIA=%22Trasposicion_27.6%22.%22Cod_comuna%22%3D5201"/>
    <x v="0"/>
    <s v="#1774B5980"/>
  </r>
  <r>
    <n v="1293"/>
    <x v="0"/>
    <x v="0"/>
    <s v="Mujeres"/>
    <n v="13303"/>
    <x v="2"/>
    <x v="0"/>
    <x v="0"/>
    <x v="173"/>
    <x v="0"/>
    <x v="3"/>
    <s v="Periodo 2005-2021"/>
    <s v="Número de Aprehensiones"/>
    <s v="Centro de Estudios y Análisis del Delito (CEAD) de la Subsecretaría de Prevención del Delito"/>
    <s v="Frecuencia de Aprehensiones por Violencia Intrafamiliar en Tiltil para el Periodo 2005-2021"/>
    <s v="Gráfico que muestra la frecuencia de Aprehensiones por Violencia Intrafamiliar en Tiltil según datos recopilados desde el Centro de Estudios y Análsis del Delito durante el Periodo 2005-2021."/>
    <s v="Gráfico de Evolución"/>
    <s v="Tiltil comunal delitos género violencia hacia mujer mujeres víctimas intrafamiliar familiar aprehensiones comuna"/>
    <s v="https://analytics.zoho.com/open-view/2395394000007123378?ZOHO_CRITERIA=%22Trasposicion_27.5%22.%22Cod_Comuna%22%3D13303"/>
    <x v="0"/>
    <s v="#1774B7331"/>
  </r>
  <r>
    <n v="1294"/>
    <x v="0"/>
    <x v="0"/>
    <s v="Mujeres"/>
    <n v="16303"/>
    <x v="2"/>
    <x v="0"/>
    <x v="0"/>
    <x v="172"/>
    <x v="0"/>
    <x v="11"/>
    <s v="Periodo 2005-2021"/>
    <s v="Porcentaje"/>
    <s v="Centro de Estudios y Análisis del Delito (CEAD) de la Subsecretaría de Prevención del Delito"/>
    <s v="Variación Trimestral de Aprehensiones (%) por Violencia Intrafamiliar en Ñiquén para el Periodo 2005-2021."/>
    <s v="Gráfico que muestra la variación trimestral de Aprehensiones (%) por Violencia Intrafamiliar en Ñiquén  según datos recopilados desde el Centro de Estudios y Análisis del Delito durante el Periodo 2005-2021."/>
    <s v="Gráfico de Evolución"/>
    <s v="Ñiquén comunal delitos género violencia hacia mujer mujeres víctimas intrafamiliar familiar aprehensiones variación trimestral"/>
    <s v="https://analytics.zoho.com/open-view/2395394000007123879?ZOHO_CRITERIA=%22Trasposicion_27.5%22.%22Cod_Comuna%22%3D16303"/>
    <x v="0"/>
    <s v="#1774B8918"/>
  </r>
  <r>
    <n v="1295"/>
    <x v="0"/>
    <x v="0"/>
    <s v="Mujeres"/>
    <n v="8206"/>
    <x v="6"/>
    <x v="0"/>
    <x v="0"/>
    <x v="274"/>
    <x v="0"/>
    <x v="12"/>
    <s v="Periodo 2005-2021"/>
    <s v="Porcentaje"/>
    <s v="Centro de Estudios y Análisis del Delito (CEAD) de la Subsecretaría de Prevención del Delito"/>
    <s v="Variación Trimestral de Casos Policiales (%) por Violencia Intrafamiliar en Los Alamos para el Periodo 2005-2021."/>
    <s v="Gráfico que muestra la variación trimestral de Casos Policiales (%) por Violencia Intrafamiliar en Los Alamos según datos recopilados desde el Centro de Estudios y Análisis del Delito durante el Periodo 2005-2021."/>
    <s v="Gráfico de Evolución"/>
    <s v="Los Alamos comunal delitos género violencia hacia mujer mujeres víctimas intrafamiliar familiar casos policiales variación trimestral"/>
    <s v="https://analytics.zoho.com/open-view/2395394000007123911?ZOHO_CRITERIA=%22Trasposicion_27.5%22.%22Cod_Comuna%22%3D8206"/>
    <x v="0"/>
    <s v="#1774B9235"/>
  </r>
  <r>
    <n v="1296"/>
    <x v="0"/>
    <x v="0"/>
    <s v="Mujeres"/>
    <n v="11301"/>
    <x v="2"/>
    <x v="0"/>
    <x v="0"/>
    <x v="323"/>
    <x v="0"/>
    <x v="3"/>
    <s v="Periodo 2005-2021"/>
    <s v="Número de Aprehensiones"/>
    <s v="Centro de Estudios y Análisis del Delito (CEAD) de la Subsecretaría de Prevención del Delito"/>
    <s v="Frecuencia de Aprehensiones por Violencia Intrafamiliar en Cochrane para el Periodo 2005-2021"/>
    <s v="Gráfico que muestra la frecuencia de Aprehensiones por Violencia Intrafamiliar en Cochrane según datos recopilados desde el Centro de Estudios y Análsis del Delito durante el Periodo 2005-2021."/>
    <s v="Gráfico de Evolución"/>
    <s v="Cochrane comunal delitos género violencia hacia mujer mujeres víctimas intrafamiliar familiar aprehensiones comuna"/>
    <s v="https://analytics.zoho.com/open-view/2395394000007123378?ZOHO_CRITERIA=%22Trasposicion_27.5%22.%22Cod_Comuna%22%3D11301"/>
    <x v="0"/>
    <s v="#1774B7282"/>
  </r>
  <r>
    <n v="1297"/>
    <x v="0"/>
    <x v="0"/>
    <s v="Mujeres"/>
    <n v="5605"/>
    <x v="2"/>
    <x v="1"/>
    <x v="0"/>
    <x v="304"/>
    <x v="0"/>
    <x v="11"/>
    <s v="Periodo 2008-2020"/>
    <s v="Porcentaje"/>
    <s v="Centro de Estudios y Análisis del Delito (CEAD) de la Subsecretaría de Prevención del Delito"/>
    <s v="Variación Trimestral de Aprehensiones (%) por Violación en El Tabo para el Periodo 2008-2020"/>
    <s v="Gráfico que muestra la variación trimestral de Aprehensiones (%) por Violaciones en El Tabo según datos recopilados desde la Subsecretaria de Prevención del Delito durante el Periodo 2008-2020."/>
    <s v="Gráfico de Evolución"/>
    <s v="El Tabo comunal delitos género violación mujer mujeres víctimas aprehensiones variación trimestral"/>
    <s v="https://analytics.zoho.com/open-view/2395394000008632943?ZOHO_CRITERIA=%22Trasposicion_27.6%22.%22Cod_comuna%22%3D5605"/>
    <x v="0"/>
    <s v="#1774B4722"/>
  </r>
  <r>
    <n v="1298"/>
    <x v="0"/>
    <x v="0"/>
    <s v="Mujeres"/>
    <n v="13603"/>
    <x v="3"/>
    <x v="1"/>
    <x v="0"/>
    <x v="240"/>
    <x v="0"/>
    <x v="14"/>
    <s v="Periodo 2008-2020"/>
    <s v="Número de Denuncias"/>
    <s v="Centro de Estudios y Análisis del Delito (CEAD) de la Subsecretaría de Prevención del Delito"/>
    <s v="Frecuencia de Frecuencia Denuncias por Violación en Isla de Maipo para el Periodo 2008-2020"/>
    <s v="Gráfico que muestra la frecuencia de Denuncias por Violación en Isla de Maipo según datos recopilados desde el Subsecretaria de Prevención del Delito durante el Periodo 2008-2020."/>
    <s v="Gráfico de Evolución"/>
    <s v="Isla de Maipo comunal delitos género violación mujer mujeres víctimas denuncias"/>
    <s v="https://analytics.zoho.com/open-view/2395394000006792596?ZOHO_CRITERIA=%22Localiza%20CL%22.%22Codcom%22%3D13603"/>
    <x v="0"/>
    <s v="#1774B3988"/>
  </r>
  <r>
    <n v="1299"/>
    <x v="0"/>
    <x v="0"/>
    <s v="Mujeres"/>
    <n v="9118"/>
    <x v="5"/>
    <x v="2"/>
    <x v="0"/>
    <x v="247"/>
    <x v="1"/>
    <x v="59"/>
    <s v="Años 2012, 2017 y 2020"/>
    <s v="Porcentaje"/>
    <s v="Centro de Estudios y Análisis del Delito (CEAD) e Instituto Nacional de Estadísticas (INE)"/>
    <s v="Proporción de Casos de Violencia Económica por rango etario de la víctima en Toltén para los años 2012, 2017 y 2020."/>
    <s v="Gráfico que muestra la Proporción de Casos de Violencia Económica por rango etario en Toltén para los años 2012, 2017 y 2020 según datos de las encuestas ENVIF-VCM realizadas por el Instituto Nacional de Estadísticas (INE) y el Centro de Estudios y Análisis del Delito (CEAD)."/>
    <s v="Gráfico"/>
    <s v="Toltén comunal violencia económica intrafamiliar vif mujeres mujer encuesta envif cead ine edad rango etario"/>
    <s v="https://analytics.zoho.com/open-view/2395394000007264280?ZOHO_CRITERIA=%22Trasposicion_27.9%22.%22C%C3%B3digo%20Comuna%22%3D9118"/>
    <x v="0"/>
    <s v="#1774B10885"/>
  </r>
  <r>
    <n v="1300"/>
    <x v="0"/>
    <x v="0"/>
    <s v="Mujeres"/>
    <n v="16202"/>
    <x v="3"/>
    <x v="0"/>
    <x v="0"/>
    <x v="241"/>
    <x v="0"/>
    <x v="4"/>
    <s v="Periodo 2005-2021"/>
    <s v="Porcentaje"/>
    <s v="Centro de Estudios y Análisis del Delito (CEAD) de la Subsecretaría de Prevención del Delito"/>
    <s v="Variación Trimestral de Denuncias (%) por Violencia Intrafamiliar en Cobquecura para el Periodo 2005-2021."/>
    <s v="Gráfico que muestra la variación trimestral de Denuncias (%) por Violencia Intrafamiliar en Cobquecura según datos recopilados desde el Centro de Estudios y Análisis del Delito durante el Periodo 2005-2021."/>
    <s v="Gráfico de Evolución"/>
    <s v="Cobquecura comunal delitos género violencia hacia mujer mujeres víctimas intrafamiliar familiar denuncias variación trimestral"/>
    <s v="https://analytics.zoho.com/open-view/2395394000007126144?ZOHO_CRITERIA=%22Trasposicion_27.5%22.%22Cod_Comuna%22%3D16202"/>
    <x v="0"/>
    <s v="#1774B9596"/>
  </r>
  <r>
    <n v="1301"/>
    <x v="0"/>
    <x v="0"/>
    <s v="Mujeres"/>
    <n v="16107"/>
    <x v="0"/>
    <x v="1"/>
    <x v="0"/>
    <x v="185"/>
    <x v="0"/>
    <x v="2"/>
    <s v="Periodo 2008-2020"/>
    <s v="Porcentaje "/>
    <s v="Centro de Estudios y Análisis del Delito (CEAD) de la Subsecretaría de Prevención del Delito"/>
    <s v="Variación Trimestral de Aprehensiones, Casos policiales, Denuncias y Detenciones (%) por Violación en Quillón para el Periodo 2008-2020"/>
    <s v="Gráfico que muestra la variación trimestral de Aprehensiones, Casos Policiales, Denuncias y Detenciones (%) por Violaciones en Quillón según datos recopilados desde la Subsecretaria de Prevención del Delito durante el Periodo 2008-2020."/>
    <s v="Gráfico de Evolución"/>
    <s v="Quillón comunal delitos género violación mujer mujeres víctimas aprehensiones casos policiales denuncias detenciones variación trimestral"/>
    <s v="https://analytics.zoho.com/open-view/2395394000008633146?ZOHO_CRITERIA=%22Trasposicion_27.6%22.%22Cod_comuna%22%3D16107"/>
    <x v="0"/>
    <s v="#1774B6119"/>
  </r>
  <r>
    <n v="1302"/>
    <x v="0"/>
    <x v="0"/>
    <s v="Mujeres"/>
    <n v="14104"/>
    <x v="4"/>
    <x v="0"/>
    <x v="0"/>
    <x v="104"/>
    <x v="0"/>
    <x v="5"/>
    <s v="Periodo 2005-2021"/>
    <s v="Número de Detenciones"/>
    <s v="Centro de Estudios y Análisis del Delito (CEAD) de la Subsecretaría de Prevención del Delito"/>
    <s v="Frecuencia de Detenciones por Violencia Intrafamiliar en Los Lagos para el Periodo 2005-2021."/>
    <s v="Gráfico que muestra la frecuencia de las Detenciones por Violencia Intrafamiliar en Los Lagos según datos recopilados desde el Centro de Estudios y Análsis del Delito durante el Periodo 2005-2021."/>
    <s v="Gráfico de Evolución"/>
    <s v="Los Lagos comunal delitos género violencia hacia mujer mujeres víctimas intrafamiliar familiar detenciones comuna"/>
    <s v="https://analytics.zoho.com/open-view/2395394000007123572?ZOHO_CRITERIA=%22Trasposicion_27.5%22.%22Cod_Comuna%22%3D14104"/>
    <x v="0"/>
    <s v="#1774B8379"/>
  </r>
  <r>
    <n v="1303"/>
    <x v="0"/>
    <x v="0"/>
    <s v="Mujeres"/>
    <n v="5201"/>
    <x v="4"/>
    <x v="0"/>
    <x v="0"/>
    <x v="244"/>
    <x v="0"/>
    <x v="8"/>
    <s v="Periodo 2005-2021"/>
    <s v="Porcentaje"/>
    <s v="Centro de Estudios y Análisis del Delito (CEAD) de la Subsecretaría de Prevención del Delito"/>
    <s v="Variación Trimestral de Detenciones (%) por Violencia Intrafamiliar en Isla de Pascua para el Periodo 2005-2021."/>
    <s v="Gráfico que muestra la variación trimestral de Detenciones (%) por Violencia Intrafamiliar en Isla de Pascua según datos recopilados desde el Centro de Estudios y Análisis del Delito durante el Periodo 2005-2021."/>
    <s v="Gráfico de Evolución"/>
    <s v="Isla de Pascua comunal delitos género violencia hacia mujer mujeres víctimas intrafamiliar familiar detenciones variación trimestral"/>
    <s v="https://analytics.zoho.com/open-view/2395394000007126218?ZOHO_CRITERIA=%22Trasposicion_27.5%22.%22Cod_Comuna%22%3D5201"/>
    <x v="0"/>
    <s v="#1774B9810"/>
  </r>
  <r>
    <n v="1304"/>
    <x v="0"/>
    <x v="0"/>
    <s v="Mujeres"/>
    <n v="82"/>
    <x v="1"/>
    <x v="1"/>
    <x v="0"/>
    <x v="81"/>
    <x v="0"/>
    <x v="72"/>
    <s v="Periodo 2013-2019"/>
    <s v="Número de Sentencias"/>
    <s v="Poder Judicial"/>
    <s v="Sentencias Dictadas por Delitos de Violación en el Juzgado de Garantía de Yungay para el Periodo 2013-2019"/>
    <s v="El gráfico muestra la evolución anual de la frecuencia de Sentencias Dictadas por Delitos de Violación por Delito específico en el Juzgado de Garantía de Yungay para el Periodo 2013-2019 de acuerdo a datos provenientes del Poder Judicial de Chile."/>
    <s v="Gráfico de Evolución"/>
    <s v="violación delitos género violencia mujer mujeres casos víctimas sentencias juzgado garantía san carlos"/>
    <s v="https://analytics.zoho.com/open-view/2395394000007046737?ZOHO_CRITERIA=%22Trasposicion_27.8%22.%22Id_Juzgado_Garant%C3%ADa%22%3D82"/>
    <x v="0"/>
    <s v="#1774B848"/>
  </r>
  <r>
    <n v="1305"/>
    <x v="0"/>
    <x v="0"/>
    <s v="Mujeres"/>
    <n v="6101"/>
    <x v="6"/>
    <x v="0"/>
    <x v="0"/>
    <x v="250"/>
    <x v="0"/>
    <x v="12"/>
    <s v="Periodo 2005-2021"/>
    <s v="Porcentaje"/>
    <s v="Centro de Estudios y Análisis del Delito (CEAD) de la Subsecretaría de Prevención del Delito"/>
    <s v="Variación Trimestral de Casos Policiales (%) por Violencia Intrafamiliar en Rancagua para el Periodo 2005-2021."/>
    <s v="Gráfico que muestra la variación trimestral de Casos Policiales (%) por Violencia Intrafamiliar en Rancagua según datos recopilados desde el Centro de Estudios y Análisis del Delito durante el Periodo 2005-2021."/>
    <s v="Gráfico de Evolución"/>
    <s v="Rancagua comunal delitos género violencia hacia mujer mujeres víctimas intrafamiliar familiar casos policiales variación trimestral"/>
    <s v="https://analytics.zoho.com/open-view/2395394000007123911?ZOHO_CRITERIA=%22Trasposicion_27.5%22.%22Cod_Comuna%22%3D6101"/>
    <x v="0"/>
    <s v="#1774B9155"/>
  </r>
  <r>
    <n v="1306"/>
    <x v="0"/>
    <x v="0"/>
    <s v="Mujeres"/>
    <n v="16102"/>
    <x v="2"/>
    <x v="1"/>
    <x v="0"/>
    <x v="111"/>
    <x v="0"/>
    <x v="11"/>
    <s v="Periodo 2008-2020"/>
    <s v="Porcentaje"/>
    <s v="Centro de Estudios y Análisis del Delito (CEAD) de la Subsecretaría de Prevención del Delito"/>
    <s v="Variación Trimestral de Aprehensiones (%) por Violación en Bulnes para el Periodo 2008-2020"/>
    <s v="Gráfico que muestra la variación trimestral de Aprehensiones (%) por Violaciones en Bulnes según datos recopilados desde la Subsecretaria de Prevención del Delito durante el Periodo 2008-2020."/>
    <s v="Gráfico de Evolución"/>
    <s v="Bulnes comunal delitos género violación mujer mujeres víctimas aprehensiones variación trimestral"/>
    <s v="https://analytics.zoho.com/open-view/2395394000008632943?ZOHO_CRITERIA=%22Trasposicion_27.6%22.%22Cod_comuna%22%3D16102"/>
    <x v="0"/>
    <s v="#1774B4821"/>
  </r>
  <r>
    <n v="1307"/>
    <x v="0"/>
    <x v="0"/>
    <s v="Mujeres"/>
    <n v="10305"/>
    <x v="2"/>
    <x v="0"/>
    <x v="0"/>
    <x v="108"/>
    <x v="0"/>
    <x v="3"/>
    <s v="Periodo 2005-2021"/>
    <s v="Número de Aprehensiones"/>
    <s v="Centro de Estudios y Análisis del Delito (CEAD) de la Subsecretaría de Prevención del Delito"/>
    <s v="Frecuencia de Aprehensiones por Violencia Intrafamiliar en Río Negro para el Periodo 2005-2021"/>
    <s v="Gráfico que muestra la frecuencia de Aprehensiones por Violencia Intrafamiliar en Río Negro según datos recopilados desde el Centro de Estudios y Análsis del Delito durante el Periodo 2005-2021."/>
    <s v="Gráfico de Evolución"/>
    <s v="Río Negro comunal delitos género violencia hacia mujer mujeres víctimas intrafamiliar familiar aprehensiones comuna"/>
    <s v="https://analytics.zoho.com/open-view/2395394000007123378?ZOHO_CRITERIA=%22Trasposicion_27.5%22.%22Cod_Comuna%22%3D10305"/>
    <x v="0"/>
    <s v="#1774B7270"/>
  </r>
  <r>
    <n v="1308"/>
    <x v="0"/>
    <x v="0"/>
    <s v="Mujeres"/>
    <n v="8106"/>
    <x v="2"/>
    <x v="1"/>
    <x v="0"/>
    <x v="232"/>
    <x v="0"/>
    <x v="11"/>
    <s v="Periodo 2008-2020"/>
    <s v="Porcentaje"/>
    <s v="Centro de Estudios y Análisis del Delito (CEAD) de la Subsecretaría de Prevención del Delito"/>
    <s v="Variación Trimestral de Aprehensiones (%) por Violación en Lota para el Periodo 2008-2020"/>
    <s v="Gráfico que muestra la variación trimestral de Aprehensiones (%) por Violaciones en Lota según datos recopilados desde la Subsecretaria de Prevención del Delito durante el Periodo 2008-2020."/>
    <s v="Gráfico de Evolución"/>
    <s v="Lota comunal delitos género violación mujer mujeres víctimas aprehensiones variación trimestral"/>
    <s v="https://analytics.zoho.com/open-view/2395394000008632943?ZOHO_CRITERIA=%22Trasposicion_27.6%22.%22Cod_comuna%22%3D8106"/>
    <x v="0"/>
    <s v="#1774B4794"/>
  </r>
  <r>
    <n v="1309"/>
    <x v="0"/>
    <x v="0"/>
    <s v="Mujeres"/>
    <n v="14201"/>
    <x v="6"/>
    <x v="1"/>
    <x v="0"/>
    <x v="10"/>
    <x v="0"/>
    <x v="13"/>
    <s v="Periodo 2008-2020"/>
    <s v="Número de Casos Policiales"/>
    <s v="Centro de Estudios y Análisis del Delito (CEAD) de la Subsecretaría de Prevención del Delito"/>
    <s v="Frecuencia de Frecuencia Casos Policiales por Violación en La Unión para el Periodo 2008-2020"/>
    <s v="Gráfico que muestra la frecuencia de Casos Policiales por Violación en La Unión según datos recopilados desde el Subsecretaria de Prevención del Delito durante el Periodo 2008-2020."/>
    <s v="Gráfico de Evolución"/>
    <s v="La Unión comunal delitos género violación mujer mujeres víctimas casos policiales"/>
    <s v="https://analytics.zoho.com/open-view/2395394000006792555?ZOHO_CRITERIA=%22Localiza%20CL%22.%22Codcom%22%3D14201"/>
    <x v="0"/>
    <s v="#1774B3660"/>
  </r>
  <r>
    <n v="1310"/>
    <x v="0"/>
    <x v="0"/>
    <s v="Mujeres"/>
    <n v="8303"/>
    <x v="2"/>
    <x v="1"/>
    <x v="0"/>
    <x v="286"/>
    <x v="0"/>
    <x v="11"/>
    <s v="Periodo 2008-2020"/>
    <s v="Porcentaje"/>
    <s v="Centro de Estudios y Análisis del Delito (CEAD) de la Subsecretaría de Prevención del Delito"/>
    <s v="Variación Trimestral de Aprehensiones (%) por Violación en Cabrero para el Periodo 2008-2020"/>
    <s v="Gráfico que muestra la variación trimestral de Aprehensiones (%) por Violaciones en Cabrero según datos recopilados desde la Subsecretaria de Prevención del Delito durante el Periodo 2008-2020."/>
    <s v="Gráfico de Evolución"/>
    <s v="Cabrero comunal delitos género violación mujer mujeres víctimas aprehensiones variación trimestral"/>
    <s v="https://analytics.zoho.com/open-view/2395394000008632943?ZOHO_CRITERIA=%22Trasposicion_27.6%22.%22Cod_comuna%22%3D8303"/>
    <x v="0"/>
    <s v="#1774B4809"/>
  </r>
  <r>
    <n v="1311"/>
    <x v="0"/>
    <x v="0"/>
    <s v="Mujeres"/>
    <n v="13124"/>
    <x v="0"/>
    <x v="0"/>
    <x v="0"/>
    <x v="271"/>
    <x v="0"/>
    <x v="2"/>
    <s v="Periodo 2005-2021"/>
    <s v="Porcentaje "/>
    <s v="Centro de Estudios y Análisis del Delito (CEAD) de la Subsecretaría de Prevención del Delito"/>
    <s v="Variación Trimestral de Aprehensiones, Casos policiales, Denuncias y Detenciones (%) en Pudahuel para el Periodo 2005-2021."/>
    <s v="Gráfico que muestra la variación trimestral de Aprehensiones, Casos Policiales, Denuncias y Detenciones (%) por Violencia Intrafamiliar en Pudahuel según datos recopilados desde el Centro de Estudios y Análisis del Delito durante el Periodo 2005-2021."/>
    <s v="Gráfico de Evolución"/>
    <s v="Pudahuel comunal delitos género violencia hacia mujer mujeres víctimas intrafamiliar familiar aprehensiones casos policiales denuncias detenciones variación trimestral"/>
    <s v="https://analytics.zoho.com/open-view/2395394000007126407?ZOHO_CRITERIA=%22Trasposicion_27.5%22.%22Cod_Comuna%22%3D13124"/>
    <x v="0"/>
    <s v="#1774B10402"/>
  </r>
  <r>
    <n v="1312"/>
    <x v="0"/>
    <x v="0"/>
    <s v="Mujeres"/>
    <n v="14106"/>
    <x v="3"/>
    <x v="0"/>
    <x v="0"/>
    <x v="183"/>
    <x v="0"/>
    <x v="4"/>
    <s v="Periodo 2005-2021"/>
    <s v="Porcentaje"/>
    <s v="Centro de Estudios y Análisis del Delito (CEAD) de la Subsecretaría de Prevención del Delito"/>
    <s v="Variación Trimestral de Denuncias (%) por Violencia Intrafamiliar en Mariquina para el Periodo 2005-2021."/>
    <s v="Gráfico que muestra la variación trimestral de Denuncias (%) por Violencia Intrafamiliar en Mariquina según datos recopilados desde el Centro de Estudios y Análisis del Delito durante el Periodo 2005-2021."/>
    <s v="Gráfico de Evolución"/>
    <s v="Mariquina comunal delitos género violencia hacia mujer mujeres víctimas intrafamiliar familiar denuncias variación trimestral"/>
    <s v="https://analytics.zoho.com/open-view/2395394000007126144?ZOHO_CRITERIA=%22Trasposicion_27.5%22.%22Cod_Comuna%22%3D14106"/>
    <x v="0"/>
    <s v="#1774B9752"/>
  </r>
  <r>
    <n v="1313"/>
    <x v="0"/>
    <x v="0"/>
    <s v="Mujeres"/>
    <n v="4105"/>
    <x v="3"/>
    <x v="0"/>
    <x v="0"/>
    <x v="334"/>
    <x v="0"/>
    <x v="4"/>
    <s v="Periodo 2005-2021"/>
    <s v="Porcentaje"/>
    <s v="Centro de Estudios y Análisis del Delito (CEAD) de la Subsecretaría de Prevención del Delito"/>
    <s v="Variación Trimestral de Denuncias (%) por Violencia Intrafamiliar en Paiguano para el Periodo 2005-2021."/>
    <s v="Gráfico que muestra la variación trimestral de Denuncias (%) por Violencia Intrafamiliar en Paiguano según datos recopilados desde el Centro de Estudios y Análisis del Delito durante el Periodo 2005-2021."/>
    <s v="Gráfico de Evolución"/>
    <s v="Paiguano comunal delitos género violencia hacia mujer mujeres víctimas intrafamiliar familiar denuncias variación trimestral"/>
    <s v="https://analytics.zoho.com/open-view/2395394000007126144?ZOHO_CRITERIA=%22Trasposicion_27.5%22.%22Cod_Comuna%22%3D4105"/>
    <x v="0"/>
    <s v="#1774B9449"/>
  </r>
  <r>
    <n v="1314"/>
    <x v="0"/>
    <x v="0"/>
    <s v="Mujeres"/>
    <n v="8312"/>
    <x v="0"/>
    <x v="1"/>
    <x v="0"/>
    <x v="52"/>
    <x v="0"/>
    <x v="10"/>
    <s v="Periodo 2008-2020"/>
    <s v="Tasa"/>
    <s v="Centro de Estudios y Análisis del Delito (CEAD) de la Subsecretaría de Prevención del Delito"/>
    <s v="Tasa de Aprehensiones, Casos Policiales, Denuncias y Detenciones por Violación en Tucapel para el Periodo 2008-2020."/>
    <s v="Gráfico que muestra la Tasa de Aprehensiones, Casos Policiales, Denuncias y Detenciones por Violación por cada 100 mil habitantes en Tucapel según datos recolectados y calculados por al Subsecretaría de Prevención del Delito para el Periodo 2008-2020."/>
    <s v="Gráfico de Evolución"/>
    <s v="Tucapel comunal delitos género violación mujer mujeres víctimas aprehensiones casos policiales denuncias detenciones evolución tasa 100 mil habitantes"/>
    <s v="https://analytics.zoho.com/open-view/2395394000006850626?ZOHO_CRITERIA=%22Localiza%20CL%22.%22Codcom%22%3D8312"/>
    <x v="0"/>
    <s v="#1774B2482"/>
  </r>
  <r>
    <n v="1315"/>
    <x v="0"/>
    <x v="0"/>
    <s v="Mujeres"/>
    <n v="10202"/>
    <x v="2"/>
    <x v="0"/>
    <x v="0"/>
    <x v="121"/>
    <x v="0"/>
    <x v="3"/>
    <s v="Periodo 2005-2021"/>
    <s v="Número de Aprehensiones"/>
    <s v="Centro de Estudios y Análisis del Delito (CEAD) de la Subsecretaría de Prevención del Delito"/>
    <s v="Frecuencia de Aprehensiones por Violencia Intrafamiliar en Ancud para el Periodo 2005-2021"/>
    <s v="Gráfico que muestra la frecuencia de Aprehensiones por Violencia Intrafamiliar en Ancud según datos recopilados desde el Centro de Estudios y Análsis del Delito durante el Periodo 2005-2021."/>
    <s v="Gráfico de Evolución"/>
    <s v="Ancud comunal delitos género violencia hacia mujer mujeres víctimas intrafamiliar familiar aprehensiones comuna"/>
    <s v="https://analytics.zoho.com/open-view/2395394000007123378?ZOHO_CRITERIA=%22Trasposicion_27.5%22.%22Cod_Comuna%22%3D10202"/>
    <x v="0"/>
    <s v="#1774B7257"/>
  </r>
  <r>
    <n v="1316"/>
    <x v="0"/>
    <x v="0"/>
    <s v="Mujeres"/>
    <n v="15"/>
    <x v="4"/>
    <x v="1"/>
    <x v="1"/>
    <x v="98"/>
    <x v="0"/>
    <x v="5"/>
    <s v="Año 2020"/>
    <s v="Número de Detenciones"/>
    <s v="Centro de Estudios y Análisis del Delito (CEAD) de la Subsecretaría de Prevención del Delito"/>
    <s v="Mapa de Detenciones por Violación en la Región de Arica y Parinacota por comuna para el año 2020."/>
    <s v="Mapa que muestra las Detenciones por Violación en la Región de Arica y Parinacota según datos recopilados desde la Subsecretaria de Prevención del Delito durante el año 2020."/>
    <s v="Mapa"/>
    <s v="Región de Arica y Parinacota regional delitos género violación mujer mujeres víctimas detenciones mapa comuna"/>
    <s v="https://analytics.zoho.com/open-view/2395394000008850734?ZOHO_CRITERIA=%22Trasposicion_27.6%22.%22Frecuencia%22%20%3E%200%20AND%20%22Localiza%20CL%22.%22Codreg%22%20%3D15"/>
    <x v="0"/>
    <s v="#1774B3003"/>
  </r>
  <r>
    <n v="1317"/>
    <x v="0"/>
    <x v="0"/>
    <s v="Mujeres"/>
    <n v="10101"/>
    <x v="4"/>
    <x v="1"/>
    <x v="0"/>
    <x v="127"/>
    <x v="0"/>
    <x v="6"/>
    <s v="Periodo 2008-2020"/>
    <s v="Tasa"/>
    <s v="Centro de Estudios y Análisis del Delito (CEAD) de la Subsecretaría de Prevención del Delito"/>
    <s v="Tasa de Detenciones por Violación en Puerto Montt para el Periodo 2008-2020."/>
    <s v="Gráfico que muestra la Tasa de Detenciones por Violación por cada 100 mil habitantes en Puerto Montt según datos recolectados y calculados por al Subsecretaría de Prevención del Delito para el Periodo 2008-2020."/>
    <s v="Gráfico de Evolución"/>
    <s v="Puerto Montt comunal delitos género violación mujer mujeres víctimas detenciones evolución tasa 100 mil habitantes"/>
    <s v="https://analytics.zoho.com/open-view/2395394000006843853?ZOHO_CRITERIA=%22Localiza%20CL%22.%22Codcom%22%3D10101"/>
    <x v="0"/>
    <s v="#1774B2206"/>
  </r>
  <r>
    <n v="1318"/>
    <x v="0"/>
    <x v="0"/>
    <s v="Mujeres"/>
    <n v="10102"/>
    <x v="3"/>
    <x v="1"/>
    <x v="0"/>
    <x v="338"/>
    <x v="0"/>
    <x v="17"/>
    <s v="Periodo 2008-2020"/>
    <s v="Tasa"/>
    <s v="Centro de Estudios y Análisis del Delito (CEAD) de la Subsecretaría de Prevención del Delito"/>
    <s v="Tasa de Denuncias por Violación en Calbuco para el Periodo 2008-2020."/>
    <s v="Gráfico que muestra la Tasa de Denuncias por Violación por cada 100 mil habitantes en Calbuco según datos recolectados y calculados por al Subsecretaría de Prevención del Delito para el Periodo 2008-2020."/>
    <s v="Gráfico de Evolución"/>
    <s v="Calbuco comunal delitos género violación mujer mujeres víctimas denuncias evolución tasa 100 mil habitantes"/>
    <s v="https://analytics.zoho.com/open-view/2395394000006843824?ZOHO_CRITERIA=%22Localiza%20CL%22.%22Codcom%22%3D10102"/>
    <x v="0"/>
    <s v="#1774B1880"/>
  </r>
  <r>
    <n v="1319"/>
    <x v="0"/>
    <x v="0"/>
    <s v="Mujeres"/>
    <n v="11"/>
    <x v="11"/>
    <x v="5"/>
    <x v="1"/>
    <x v="85"/>
    <x v="0"/>
    <x v="52"/>
    <s v="Periodo 2013-2019"/>
    <s v="Número de Sentencias"/>
    <s v="Poder Judicial"/>
    <s v="Sentencias Dictadas por Delitos Vinculados a la Mujer por Tipo de Delito en la Región de Aysén durante el Periodo 2013-2019"/>
    <s v="Gráfico que muestra la frecuencia mensual de Sentencias Dictadas por Delitos Vinculados a la Mujer por Tipo de Delito en la Región de Aysén durante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sentencias contra vida dignidad integridad violentos familia estado civil mujer violencia aysén"/>
    <s v="https://analytics.zoho.com/open-view/2395394000007118833?ZOHO_CRITERIA=%22Localiza%20CL%22.%22Codreg%22%3D11"/>
    <x v="0"/>
    <s v="#1774B377"/>
  </r>
  <r>
    <n v="1320"/>
    <x v="0"/>
    <x v="0"/>
    <s v="Mujeres"/>
    <n v="3304"/>
    <x v="2"/>
    <x v="0"/>
    <x v="0"/>
    <x v="175"/>
    <x v="0"/>
    <x v="3"/>
    <s v="Periodo 2005-2021"/>
    <s v="Número de Aprehensiones"/>
    <s v="Centro de Estudios y Análisis del Delito (CEAD) de la Subsecretaría de Prevención del Delito"/>
    <s v="Frecuencia de Aprehensiones por Violencia Intrafamiliar en Huasco para el Periodo 2005-2021"/>
    <s v="Gráfico que muestra la frecuencia de Aprehensiones por Violencia Intrafamiliar en Huasco según datos recopilados desde el Centro de Estudios y Análsis del Delito durante el Periodo 2005-2021."/>
    <s v="Gráfico de Evolución"/>
    <s v="Huasco comunal delitos género violencia hacia mujer mujeres víctimas intrafamiliar familiar aprehensiones comuna"/>
    <s v="https://analytics.zoho.com/open-view/2395394000007123378?ZOHO_CRITERIA=%22Trasposicion_27.5%22.%22Cod_Comuna%22%3D3304"/>
    <x v="0"/>
    <s v="#1774B7044"/>
  </r>
  <r>
    <n v="1321"/>
    <x v="0"/>
    <x v="0"/>
    <s v="Mujeres"/>
    <n v="11"/>
    <x v="2"/>
    <x v="1"/>
    <x v="1"/>
    <x v="85"/>
    <x v="0"/>
    <x v="19"/>
    <s v="Año 2020"/>
    <s v="Tasa"/>
    <s v="Centro de Estudios y Análisis del Delito (CEAD) de la Subsecretaría de Prevención del Delito"/>
    <s v="Mapa de Tasas de Aprehensiones por Violación en la Región de Aysén por sus comunas para el Año 2020."/>
    <s v="Mapa que muestra la Tasa de Aprehensiones por Violación desagregada por comuna en la Región de Aysén, de acuerdo a los datos publicados por la Subsecretaria de Prevención del Delito de Chile para el Año 2020."/>
    <s v="Mapa de calor"/>
    <s v="Región de Aysén regional delitos género violación mujer mujeres víctimas aprehensiones comuna mapa tasa 100 mil habitantes"/>
    <s v="https://analytics.zoho.com/open-view/2395394000006844591?ZOHO_CRITERIA=%22Localiza%20CL%22.%22Codreg%22%3D11"/>
    <x v="0"/>
    <s v="#1774B2665"/>
  </r>
  <r>
    <n v="1322"/>
    <x v="0"/>
    <x v="0"/>
    <s v="Mujeres"/>
    <n v="16304"/>
    <x v="3"/>
    <x v="0"/>
    <x v="0"/>
    <x v="187"/>
    <x v="0"/>
    <x v="4"/>
    <s v="Periodo 2005-2021"/>
    <s v="Porcentaje"/>
    <s v="Centro de Estudios y Análisis del Delito (CEAD) de la Subsecretaría de Prevención del Delito"/>
    <s v="Variación Trimestral de Denuncias (%) por Violencia Intrafamiliar en San Fabián para el Periodo 2005-2021."/>
    <s v="Gráfico que muestra la variación trimestral de Denuncias (%) por Violencia Intrafamiliar en San Fabián según datos recopilados desde el Centro de Estudios y Análisis del Delito durante el Periodo 2005-2021."/>
    <s v="Gráfico de Evolución"/>
    <s v="San Fabián comunal delitos género violencia hacia mujer mujeres víctimas intrafamiliar familiar denuncias variación trimestral"/>
    <s v="https://analytics.zoho.com/open-view/2395394000007126144?ZOHO_CRITERIA=%22Trasposicion_27.5%22.%22Cod_Comuna%22%3D16304"/>
    <x v="0"/>
    <s v="#1774B9610"/>
  </r>
  <r>
    <n v="1323"/>
    <x v="0"/>
    <x v="0"/>
    <s v="Mujeres"/>
    <n v="13127"/>
    <x v="6"/>
    <x v="0"/>
    <x v="0"/>
    <x v="86"/>
    <x v="0"/>
    <x v="12"/>
    <s v="Periodo 2005-2021"/>
    <s v="Porcentaje"/>
    <s v="Centro de Estudios y Análisis del Delito (CEAD) de la Subsecretaría de Prevención del Delito"/>
    <s v="Variación Trimestral de Casos Policiales (%) por Violencia Intrafamiliar en Recoleta para el Periodo 2005-2021."/>
    <s v="Gráfico que muestra la variación trimestral de Casos Policiales (%) por Violencia Intrafamiliar en Recoleta según datos recopilados desde el Centro de Estudios y Análisis del Delito durante el Periodo 2005-2021."/>
    <s v="Gráfico de Evolución"/>
    <s v="Recoleta comunal delitos género violencia hacia mujer mujeres víctimas intrafamiliar familiar casos policiales variación trimestral"/>
    <s v="https://analytics.zoho.com/open-view/2395394000007123911?ZOHO_CRITERIA=%22Trasposicion_27.5%22.%22Cod_Comuna%22%3D13127"/>
    <x v="0"/>
    <s v="#1774B9378"/>
  </r>
  <r>
    <n v="1324"/>
    <x v="0"/>
    <x v="0"/>
    <s v="Mujeres"/>
    <n v="8206"/>
    <x v="2"/>
    <x v="1"/>
    <x v="0"/>
    <x v="274"/>
    <x v="0"/>
    <x v="3"/>
    <s v="Periodo 2008-2020"/>
    <s v="Número de Aprehensiones"/>
    <s v="Centro de Estudios y Análisis del Delito (CEAD) de la Subsecretaría de Prevención del Delito"/>
    <s v="Frecuencia de Frecuencia Aprehensiones por Violación en Los Alamos para el Periodo 2008-2020"/>
    <s v="Gráfico que muestra la frecuencia de Aprehensiones por Violación en Los Alamos según datos recopilados desde el Subsecretaria de Prevención del Delito durante el Periodo 2008-2020."/>
    <s v="Gráfico de Evolución"/>
    <s v="Los Alamos comunal delitos género violación mujer mujeres víctimas aprehensiones"/>
    <s v="https://analytics.zoho.com/open-view/2395394000006792514?ZOHO_CRITERIA=%22Localiza%20CL%22.%22Codcom%22%3D8206"/>
    <x v="0"/>
    <s v="#1774B3155"/>
  </r>
  <r>
    <n v="1325"/>
    <x v="0"/>
    <x v="0"/>
    <s v="Mujeres"/>
    <n v="1"/>
    <x v="15"/>
    <x v="5"/>
    <x v="1"/>
    <x v="78"/>
    <x v="0"/>
    <x v="43"/>
    <s v="Periodo 2013-2019"/>
    <s v="Porcentaje"/>
    <s v="Poder Judicial"/>
    <s v="Variación Trimestral de Sentencias Dictadas (%) por Delitos Vinculados a la Mujer en la Región de Tarapacá, por Juzgado de Garantía, durante el Periodo 2013-2019"/>
    <s v="El gráfico muestra la tendencia de la Variación Trimestral de Sentencias Dictadas (%) en la Región de Tarapacá por Juzgado de Garantía, durante el Periodo 2013-2019 de acuerdo a datos provenientes del Poder Judicial de Chile."/>
    <s v="Gráfico de Evolución"/>
    <s v="sociedad delincuencia delitos frecuencia sentencias secuestro homicio tortura aborto lesiones mujer violencia tarapacá"/>
    <s v="https://analytics.zoho.com/open-view/2395394000007158410?ZOHO_CRITERIA=%22Localiza%20CL%22.%22Codreg%22%3D1"/>
    <x v="0"/>
    <s v="#1774B627"/>
  </r>
  <r>
    <n v="1326"/>
    <x v="0"/>
    <x v="0"/>
    <s v="Mujeres"/>
    <n v="16104"/>
    <x v="3"/>
    <x v="0"/>
    <x v="0"/>
    <x v="234"/>
    <x v="0"/>
    <x v="4"/>
    <s v="Periodo 2005-2021"/>
    <s v="Porcentaje"/>
    <s v="Centro de Estudios y Análisis del Delito (CEAD) de la Subsecretaría de Prevención del Delito"/>
    <s v="Variación Trimestral de Denuncias (%) por Violencia Intrafamiliar en El Carmen para el Periodo 2005-2021."/>
    <s v="Gráfico que muestra la variación trimestral de Denuncias (%) por Violencia Intrafamiliar en El Carmen según datos recopilados desde el Centro de Estudios y Análisis del Delito durante el Periodo 2005-2021."/>
    <s v="Gráfico de Evolución"/>
    <s v="El Carmen comunal delitos género violencia hacia mujer mujeres víctimas intrafamiliar familiar denuncias variación trimestral"/>
    <s v="https://analytics.zoho.com/open-view/2395394000007126144?ZOHO_CRITERIA=%22Trasposicion_27.5%22.%22Cod_Comuna%22%3D16104"/>
    <x v="0"/>
    <s v="#1774B9600"/>
  </r>
  <r>
    <n v="1327"/>
    <x v="0"/>
    <x v="0"/>
    <s v="Mujeres"/>
    <n v="7301"/>
    <x v="6"/>
    <x v="0"/>
    <x v="0"/>
    <x v="269"/>
    <x v="0"/>
    <x v="12"/>
    <s v="Periodo 2005-2021"/>
    <s v="Porcentaje"/>
    <s v="Centro de Estudios y Análisis del Delito (CEAD) de la Subsecretaría de Prevención del Delito"/>
    <s v="Variación Trimestral de Casos Policiales (%) por Violencia Intrafamiliar en Curicó para el Periodo 2005-2021."/>
    <s v="Gráfico que muestra la variación trimestral de Casos Policiales (%) por Violencia Intrafamiliar en Curicó según datos recopilados desde el Centro de Estudios y Análisis del Delito durante el Periodo 2005-2021."/>
    <s v="Gráfico de Evolución"/>
    <s v="Curicó comunal delitos género violencia hacia mujer mujeres víctimas intrafamiliar familiar casos policiales variación trimestral"/>
    <s v="https://analytics.zoho.com/open-view/2395394000007123911?ZOHO_CRITERIA=%22Trasposicion_27.5%22.%22Cod_Comuna%22%3D7301"/>
    <x v="0"/>
    <s v="#1774B9201"/>
  </r>
  <r>
    <n v="1328"/>
    <x v="0"/>
    <x v="0"/>
    <s v="Mujeres"/>
    <n v="5502"/>
    <x v="4"/>
    <x v="1"/>
    <x v="0"/>
    <x v="133"/>
    <x v="0"/>
    <x v="6"/>
    <s v="Periodo 2008-2020"/>
    <s v="Tasa"/>
    <s v="Centro de Estudios y Análisis del Delito (CEAD) de la Subsecretaría de Prevención del Delito"/>
    <s v="Tasa de Detenciones por Violación en Calera para el Periodo 2008-2020."/>
    <s v="Gráfico que muestra la Tasa de Detenciones por Violación por cada 100 mil habitantes en Calera según datos recolectados y calculados por al Subsecretaría de Prevención del Delito para el Periodo 2008-2020."/>
    <s v="Gráfico de Evolución"/>
    <s v="Calera comunal delitos género violación mujer mujeres víctimas detenciones evolución tasa 100 mil habitantes"/>
    <s v="https://analytics.zoho.com/open-view/2395394000006843853?ZOHO_CRITERIA=%22Localiza%20CL%22.%22Codcom%22%3D5502"/>
    <x v="0"/>
    <s v="#1774B2041"/>
  </r>
  <r>
    <n v="1329"/>
    <x v="0"/>
    <x v="0"/>
    <s v="Mujeres"/>
    <n v="5403"/>
    <x v="6"/>
    <x v="0"/>
    <x v="0"/>
    <x v="144"/>
    <x v="0"/>
    <x v="12"/>
    <s v="Periodo 2005-2021"/>
    <s v="Porcentaje"/>
    <s v="Centro de Estudios y Análisis del Delito (CEAD) de la Subsecretaría de Prevención del Delito"/>
    <s v="Variación Trimestral de Casos Policiales (%) por Violencia Intrafamiliar en Papudo para el Periodo 2005-2021."/>
    <s v="Gráfico que muestra la variación trimestral de Casos Policiales (%) por Violencia Intrafamiliar en Papudo según datos recopilados desde el Centro de Estudios y Análisis del Delito durante el Periodo 2005-2021."/>
    <s v="Gráfico de Evolución"/>
    <s v="Papudo comunal delitos género violencia hacia mujer mujeres víctimas intrafamiliar familiar casos policiales variación trimestral"/>
    <s v="https://analytics.zoho.com/open-view/2395394000007123911?ZOHO_CRITERIA=%22Trasposicion_27.5%22.%22Cod_Comuna%22%3D5403"/>
    <x v="0"/>
    <s v="#1774B9131"/>
  </r>
  <r>
    <n v="1330"/>
    <x v="0"/>
    <x v="0"/>
    <s v="Mujeres"/>
    <n v="7405"/>
    <x v="0"/>
    <x v="0"/>
    <x v="0"/>
    <x v="27"/>
    <x v="0"/>
    <x v="0"/>
    <s v="Periodo 2005-2021"/>
    <s v="Porcentaje"/>
    <s v="Centro de Estudios y Análisis del Delito (CEAD) de la Subsecretaría de Prevención del Delito"/>
    <s v="Proporción de Aprehensiones, Casos Policiales, Denuncias y Detenciones por Violencia Intrafamiliar en Retiro para el Periodo 2005-2021."/>
    <s v="Gráfico que muestra la proporción y cantidad de Aprehensiones, Casos policiales, Denuncias y Detenciones por Violencia Intrafamiliar en Retiro según datos recopilados desde el Centro de Estudios y Análisis del Delito durante el Periodo 2005-2021."/>
    <s v="Gráfico"/>
    <s v="Retiro comunal delitos género violencia hacia mujer mujeres víctimas intrafamiliar familiar aprehensiones denuncias casos policiales detenciones comuna"/>
    <s v="https://analytics.zoho.com/open-view/2395394000007123726?ZOHO_CRITERIA=%22Trasposicion_27.5%22.%22Cod_Comuna%22%3D7405"/>
    <x v="0"/>
    <s v="#1774B8529"/>
  </r>
  <r>
    <n v="1331"/>
    <x v="0"/>
    <x v="0"/>
    <s v="Mujeres"/>
    <n v="13201"/>
    <x v="2"/>
    <x v="1"/>
    <x v="0"/>
    <x v="29"/>
    <x v="0"/>
    <x v="19"/>
    <s v="Periodo 2008-2020"/>
    <s v="Tasa"/>
    <s v="Centro de Estudios y Análisis del Delito (CEAD) de la Subsecretaría de Prevención del Delito"/>
    <s v="Tasa de Aprehensiones por Violación en Puente Alto para el Periodo 2008-2020."/>
    <s v="Gráfico que muestra la Tasa de Aprehensiones por Violación por cada 100 mil habitantes en Puente Alto según datos recolectados y calculados por al Subsecretaría de Prevención del Delito para el Periodo 2008-2020."/>
    <s v="Gráfico de Evolución"/>
    <s v="Puente Alto comunal delitos género violación mujer mujeres víctimas aprehensiones evolución tasa 100 mil habitantes"/>
    <s v="https://analytics.zoho.com/open-view/2395394000006843662?ZOHO_CRITERIA=%22Localiza%20CL%22.%22Codcom%22%3D13201"/>
    <x v="0"/>
    <s v="#1774B1278"/>
  </r>
  <r>
    <n v="1332"/>
    <x v="0"/>
    <x v="0"/>
    <s v="Mujeres"/>
    <n v="8101"/>
    <x v="6"/>
    <x v="1"/>
    <x v="0"/>
    <x v="353"/>
    <x v="0"/>
    <x v="12"/>
    <s v="Periodo 2008-2020"/>
    <s v="Porcentaje "/>
    <s v="Centro de Estudios y Análisis del Delito (CEAD) de la Subsecretaría de Prevención del Delito"/>
    <s v="Variación Trimestral de Casos Policiales (%) por Violación en Concepción para el Periodo 2008-2020"/>
    <s v="Gráfico que muestra la variación trimestral de Casos Policiales (%) por Violaciones en Concepción según datos recopilados desde la Subsecretaria de Prevención del Delito durante el Periodo 2008-2020."/>
    <s v="Gráfico de Evolución"/>
    <s v="Concepción comunal delitos género violación mujer mujeres víctimas casos policiales variación trimestral"/>
    <s v="https://analytics.zoho.com/open-view/2395394000008633026?ZOHO_CRITERIA=%22Trasposicion_27.6%22.%22Cod_comuna%22%3D8101"/>
    <x v="0"/>
    <s v="#1774B5105"/>
  </r>
  <r>
    <n v="1333"/>
    <x v="0"/>
    <x v="0"/>
    <s v="Mujeres"/>
    <n v="8311"/>
    <x v="0"/>
    <x v="1"/>
    <x v="0"/>
    <x v="354"/>
    <x v="0"/>
    <x v="2"/>
    <s v="Periodo 2008-2020"/>
    <s v="Porcentaje "/>
    <s v="Centro de Estudios y Análisis del Delito (CEAD) de la Subsecretaría de Prevención del Delito"/>
    <s v="Variación Trimestral de Aprehensiones, Casos policiales, Denuncias y Detenciones (%) por Violación en Santa Bárbara para el Periodo 2008-2020"/>
    <s v="Gráfico que muestra la variación trimestral de Aprehensiones, Casos Policiales, Denuncias y Detenciones (%) por Violaciones en Santa Bárbara según datos recopilados desde la Subsecretaria de Prevención del Delito durante el Periodo 2008-2020."/>
    <s v="Gráfico de Evolución"/>
    <s v="Santa Bárbara comunal delitos género violación mujer mujeres víctimas aprehensiones casos policiales denuncias detenciones variación trimestral"/>
    <s v="https://analytics.zoho.com/open-view/2395394000008633146?ZOHO_CRITERIA=%22Trasposicion_27.6%22.%22Cod_comuna%22%3D8311"/>
    <x v="0"/>
    <s v="#1774B6103"/>
  </r>
  <r>
    <n v="1334"/>
    <x v="0"/>
    <x v="0"/>
    <s v="Mujeres"/>
    <n v="7"/>
    <x v="5"/>
    <x v="0"/>
    <x v="1"/>
    <x v="163"/>
    <x v="0"/>
    <x v="38"/>
    <s v="Periodo 2019-2021"/>
    <s v="Número de Casos"/>
    <s v="Fiscalía Nacional de Chile"/>
    <s v="Cantidad de Casos de Violencia Intrafamiliar en la Región de Maule por trimestre y sexo según datos recopilados en el Periodo 2019-2021."/>
    <s v="Gráfico que muestra la cantidad de casos de Violencia Intrafamiliar en la Región de Maule por trimestre según sexo de la víctima, presentados frente a la Fiscalía de Chile durante el Periodo 2019-2021."/>
    <s v="Gráfico de Evolución"/>
    <s v="Región de Maule delitos violencia mujer mujeres casos víctimas intrafamiliar familiar fisica fiscalía región evolución sexo trimestre"/>
    <s v="https://analytics.zoho.com/open-view/2395394000007062222?ZOHO_CRITERIA=%22Trasposicion_27.4%22.%22Cod_Regi%C3%B3n%22%3D7"/>
    <x v="0"/>
    <s v="#1774B6923"/>
  </r>
  <r>
    <n v="1335"/>
    <x v="0"/>
    <x v="0"/>
    <s v="Mujeres"/>
    <n v="4301"/>
    <x v="5"/>
    <x v="2"/>
    <x v="0"/>
    <x v="51"/>
    <x v="1"/>
    <x v="59"/>
    <s v="Años 2012, 2017 y 2020"/>
    <s v="Porcentaje"/>
    <s v="Centro de Estudios y Análisis del Delito (CEAD) e Instituto Nacional de Estadísticas (INE)"/>
    <s v="Proporción de Casos de Violencia Económica por rango etario de la víctima en Ovalle para los años 2012, 2017 y 2020."/>
    <s v="Gráfico que muestra la Proporción de Casos de Violencia Económica por rango etario en Ovalle para los años 2012, 2017 y 2020 según datos de las encuestas ENVIF-VCM realizadas por el Instituto Nacional de Estadísticas (INE) y el Centro de Estudios y Análisis del Delito (CEAD)."/>
    <s v="Gráfico"/>
    <s v="Ovalle comunal violencia económica intrafamiliar vif mujeres mujer encuesta envif cead ine edad rango etario"/>
    <s v="https://analytics.zoho.com/open-view/2395394000007264280?ZOHO_CRITERIA=%22Trasposicion_27.9%22.%22C%C3%B3digo%20Comuna%22%3D4301"/>
    <x v="0"/>
    <s v="#1774B10802"/>
  </r>
  <r>
    <n v="1336"/>
    <x v="0"/>
    <x v="0"/>
    <s v="Mujeres"/>
    <n v="13106"/>
    <x v="6"/>
    <x v="0"/>
    <x v="0"/>
    <x v="318"/>
    <x v="0"/>
    <x v="12"/>
    <s v="Periodo 2005-2021"/>
    <s v="Porcentaje"/>
    <s v="Centro de Estudios y Análisis del Delito (CEAD) de la Subsecretaría de Prevención del Delito"/>
    <s v="Variación Trimestral de Casos Policiales (%) por Violencia Intrafamiliar en Estación Central para el Periodo 2005-2021."/>
    <s v="Gráfico que muestra la variación trimestral de Casos Policiales (%) por Violencia Intrafamiliar en Estación Central según datos recopilados desde el Centro de Estudios y Análisis del Delito durante el Periodo 2005-2021."/>
    <s v="Gráfico de Evolución"/>
    <s v="Estación Central comunal delitos género violencia hacia mujer mujeres víctimas intrafamiliar familiar casos policiales variación trimestral"/>
    <s v="https://analytics.zoho.com/open-view/2395394000007123911?ZOHO_CRITERIA=%22Trasposicion_27.5%22.%22Cod_Comuna%22%3D13106"/>
    <x v="0"/>
    <s v="#1774B9357"/>
  </r>
  <r>
    <n v="1337"/>
    <x v="0"/>
    <x v="0"/>
    <s v="Mujeres"/>
    <n v="8203"/>
    <x v="4"/>
    <x v="1"/>
    <x v="0"/>
    <x v="158"/>
    <x v="0"/>
    <x v="6"/>
    <s v="Periodo 2008-2020"/>
    <s v="Tasa"/>
    <s v="Centro de Estudios y Análisis del Delito (CEAD) de la Subsecretaría de Prevención del Delito"/>
    <s v="Tasa de Detenciones por Violación en Cañete para el Periodo 2008-2020."/>
    <s v="Gráfico que muestra la Tasa de Detenciones por Violación por cada 100 mil habitantes en Cañete según datos recolectados y calculados por al Subsecretaría de Prevención del Delito para el Periodo 2008-2020."/>
    <s v="Gráfico de Evolución"/>
    <s v="Cañete comunal delitos género violación mujer mujeres víctimas detenciones evolución tasa 100 mil habitantes"/>
    <s v="https://analytics.zoho.com/open-view/2395394000006843853?ZOHO_CRITERIA=%22Localiza%20CL%22.%22Codcom%22%3D8203"/>
    <x v="0"/>
    <s v="#1774B2135"/>
  </r>
  <r>
    <n v="1338"/>
    <x v="0"/>
    <x v="0"/>
    <s v="Mujeres"/>
    <n v="4304"/>
    <x v="2"/>
    <x v="1"/>
    <x v="0"/>
    <x v="312"/>
    <x v="0"/>
    <x v="19"/>
    <s v="Periodo 2008-2020"/>
    <s v="Tasa"/>
    <s v="Centro de Estudios y Análisis del Delito (CEAD) de la Subsecretaría de Prevención del Delito"/>
    <s v="Tasa de Aprehensiones por Violación en Punitaqui para el Periodo 2008-2020."/>
    <s v="Gráfico que muestra la Tasa de Aprehensiones por Violación por cada 100 mil habitantes en Punitaqui según datos recolectados y calculados por al Subsecretaría de Prevención del Delito para el Periodo 2008-2020."/>
    <s v="Gráfico de Evolución"/>
    <s v="Punitaqui comunal delitos género violación mujer mujeres víctimas aprehensiones evolución tasa 100 mil habitantes"/>
    <s v="https://analytics.zoho.com/open-view/2395394000006843662?ZOHO_CRITERIA=%22Localiza%20CL%22.%22Codcom%22%3D4304"/>
    <x v="0"/>
    <s v="#1774B1025"/>
  </r>
  <r>
    <n v="1339"/>
    <x v="0"/>
    <x v="0"/>
    <s v="Mujeres"/>
    <n v="6112"/>
    <x v="0"/>
    <x v="0"/>
    <x v="0"/>
    <x v="35"/>
    <x v="0"/>
    <x v="0"/>
    <s v="Periodo 2005-2021"/>
    <s v="Porcentaje"/>
    <s v="Centro de Estudios y Análisis del Delito (CEAD) de la Subsecretaría de Prevención del Delito"/>
    <s v="Proporción de Aprehensiones, Casos Policiales, Denuncias y Detenciones por Violencia Intrafamiliar en Peumo para el Periodo 2005-2021."/>
    <s v="Gráfico que muestra la proporción y cantidad de Aprehensiones, Casos policiales, Denuncias y Detenciones por Violencia Intrafamiliar en Peumo según datos recopilados desde el Centro de Estudios y Análisis del Delito durante el Periodo 2005-2021."/>
    <s v="Gráfico"/>
    <s v="Peumo comunal delitos género violencia hacia mujer mujeres víctimas intrafamiliar familiar aprehensiones denuncias casos policiales detenciones comuna"/>
    <s v="https://analytics.zoho.com/open-view/2395394000007123726?ZOHO_CRITERIA=%22Trasposicion_27.5%22.%22Cod_Comuna%22%3D6112"/>
    <x v="0"/>
    <s v="#1774B8481"/>
  </r>
  <r>
    <n v="1340"/>
    <x v="0"/>
    <x v="0"/>
    <s v="Mujeres"/>
    <n v="7407"/>
    <x v="6"/>
    <x v="1"/>
    <x v="0"/>
    <x v="33"/>
    <x v="0"/>
    <x v="13"/>
    <s v="Periodo 2008-2020"/>
    <s v="Número de Casos Policiales"/>
    <s v="Centro de Estudios y Análisis del Delito (CEAD) de la Subsecretaría de Prevención del Delito"/>
    <s v="Frecuencia de Frecuencia Casos Policiales por Violación en Villa Alegre para el Periodo 2008-2020"/>
    <s v="Gráfico que muestra la frecuencia de Casos Policiales por Violación en Villa Alegre según datos recopilados desde el Subsecretaria de Prevención del Delito durante el Periodo 2008-2020."/>
    <s v="Gráfico de Evolución"/>
    <s v="Villa Alegre comunal delitos género violación mujer mujeres víctimas casos policiales"/>
    <s v="https://analytics.zoho.com/open-view/2395394000006792555?ZOHO_CRITERIA=%22Localiza%20CL%22.%22Codcom%22%3D7407"/>
    <x v="0"/>
    <s v="#1774B3466"/>
  </r>
  <r>
    <n v="1341"/>
    <x v="0"/>
    <x v="0"/>
    <s v="Mujeres"/>
    <n v="1404"/>
    <x v="3"/>
    <x v="1"/>
    <x v="0"/>
    <x v="301"/>
    <x v="0"/>
    <x v="17"/>
    <s v="Periodo 2008-2020"/>
    <s v="Tasa"/>
    <s v="Centro de Estudios y Análisis del Delito (CEAD) de la Subsecretaría de Prevención del Delito"/>
    <s v="Tasa de Denuncias por Violación en Huara para el Periodo 2008-2020."/>
    <s v="Gráfico que muestra la Tasa de Denuncias por Violación por cada 100 mil habitantes en Huara según datos recolectados y calculados por al Subsecretaría de Prevención del Delito para el Periodo 2008-2020."/>
    <s v="Gráfico de Evolución"/>
    <s v="Huara comunal delitos género violación mujer mujeres víctimas denuncias evolución tasa 100 mil habitantes"/>
    <s v="https://analytics.zoho.com/open-view/2395394000006843824?ZOHO_CRITERIA=%22Localiza%20CL%22.%22Codcom%22%3D1404"/>
    <x v="0"/>
    <s v="#1774B1658"/>
  </r>
  <r>
    <n v="1342"/>
    <x v="0"/>
    <x v="0"/>
    <s v="Mujeres"/>
    <n v="1401"/>
    <x v="4"/>
    <x v="1"/>
    <x v="0"/>
    <x v="270"/>
    <x v="0"/>
    <x v="5"/>
    <s v="Periodo 2008-2020"/>
    <s v="Número de Detenciones"/>
    <s v="Centro de Estudios y Análisis del Delito (CEAD) de la Subsecretaría de Prevención del Delito"/>
    <s v="Frecuencia de Frecuencia Detenciones por Violación en Pozo Almonte para el Periodo 2008-2020"/>
    <s v="Gráfico que muestra la frecuencia de Detenciones por Violación en Pozo Almonte según datos recopilados desde el Subsecretaria de Prevención del Delito durante el Periodo 2008-2020."/>
    <s v="Gráfico de Evolución"/>
    <s v="Pozo Almonte comunal delitos género violación mujer mujeres víctimas detenciones"/>
    <s v="https://analytics.zoho.com/open-view/2395394000006792637?ZOHO_CRITERIA=%22Localiza%20CL%22.%22Codcom%22%3D1401"/>
    <x v="0"/>
    <s v="#1774B4009"/>
  </r>
  <r>
    <n v="1343"/>
    <x v="0"/>
    <x v="0"/>
    <s v="Mujeres"/>
    <n v="16102"/>
    <x v="6"/>
    <x v="1"/>
    <x v="0"/>
    <x v="111"/>
    <x v="0"/>
    <x v="18"/>
    <s v="Periodo 2008-2020"/>
    <s v="Tasa"/>
    <s v="Centro de Estudios y Análisis del Delito (CEAD) de la Subsecretaría de Prevención del Delito"/>
    <s v="Tasa de Casos Policiales por Violación en Bulnes para el Periodo 2008-2020."/>
    <s v="Gráfico que muestra la Tasa de Casos Policiales por Violación por cada 100 mil habitantes en Bulnes según datos recolectados y calculados por al Subsecretaría de Prevención del Delito para el Periodo 2008-2020."/>
    <s v="Gráfico de Evolución"/>
    <s v="Bulnes comunal delitos género violación mujer mujeres víctimas casos policiales evolución tasa 100 mil habitantes"/>
    <s v="https://analytics.zoho.com/open-view/2395394000006843792?ZOHO_CRITERIA=%22Localiza%20CL%22.%22Codcom%22%3D16102"/>
    <x v="0"/>
    <s v="#1774B1487"/>
  </r>
  <r>
    <n v="1344"/>
    <x v="0"/>
    <x v="0"/>
    <s v="Mujeres"/>
    <n v="4"/>
    <x v="3"/>
    <x v="1"/>
    <x v="1"/>
    <x v="99"/>
    <x v="0"/>
    <x v="17"/>
    <s v="Año 2020"/>
    <s v="Tasa"/>
    <s v="Centro de Estudios y Análisis del Delito (CEAD) de la Subsecretaría de Prevención del Delito"/>
    <s v="Mapa de Tasas de Denuncias por Violación en la Región de Coquimbo por sus comunas para el Año 2020."/>
    <s v="Mapa que muestra la Tasa de Denuncias por Violación desagregada por comuna en la Región de Coquimbo, de acuerdo a los datos publicados por la Subsecretaria de Prevención del Delito de Chile para el Año 2020."/>
    <s v="Mapa de calor"/>
    <s v="Región de Coquimbo regional delitos género violación mujer mujeres víctimas denuncias comuna mapa tasa 100 mil habitantes"/>
    <s v="https://analytics.zoho.com/open-view/2395394000006844841?ZOHO_CRITERIA=%22Localiza%20CL%22.%22Codreg%22%3D4"/>
    <x v="0"/>
    <s v="#1774B2690"/>
  </r>
  <r>
    <n v="1345"/>
    <x v="0"/>
    <x v="0"/>
    <s v="Mujeres"/>
    <n v="13124"/>
    <x v="3"/>
    <x v="1"/>
    <x v="0"/>
    <x v="271"/>
    <x v="0"/>
    <x v="17"/>
    <s v="Periodo 2008-2020"/>
    <s v="Tasa"/>
    <s v="Centro de Estudios y Análisis del Delito (CEAD) de la Subsecretaría de Prevención del Delito"/>
    <s v="Tasa de Denuncias por Violación en Pudahuel para el Periodo 2008-2020."/>
    <s v="Gráfico que muestra la Tasa de Denuncias por Violación por cada 100 mil habitantes en Pudahuel según datos recolectados y calculados por al Subsecretaría de Prevención del Delito para el Periodo 2008-2020."/>
    <s v="Gráfico de Evolución"/>
    <s v="Pudahuel comunal delitos género violación mujer mujeres víctimas denuncias evolución tasa 100 mil habitantes"/>
    <s v="https://analytics.zoho.com/open-view/2395394000006843824?ZOHO_CRITERIA=%22Localiza%20CL%22.%22Codcom%22%3D13124"/>
    <x v="0"/>
    <s v="#1774B1947"/>
  </r>
  <r>
    <n v="1346"/>
    <x v="0"/>
    <x v="0"/>
    <s v="Mujeres"/>
    <n v="6113"/>
    <x v="0"/>
    <x v="1"/>
    <x v="0"/>
    <x v="57"/>
    <x v="0"/>
    <x v="20"/>
    <s v="Periodo 2008-2020"/>
    <s v="Porcentaje "/>
    <s v="Centro de Estudios y Análisis del Delito (CEAD) de la Subsecretaría de Prevención del Delito"/>
    <s v="Variación anual de Tasa de Aprehensiones, Casos Policiales, Denuncias y Detenciones (%) por Violación en Pichidegua para el Periodo 2008-2020"/>
    <s v="Gráfico que muestra la variación anual (%) de la Tasa por cada 100 mil habitantes de  Aprehensiones, Casos Policiales, Denuncias y Detenciones por Violaciones en Pichidegua según datos recopilados desde la Subsecretaria de Prevención del Delito durante el Periodo 2008-2020."/>
    <s v="Gráfico de Evolución"/>
    <s v="Pichidegua comunal delitos género violación mujer mujeres víctimas aprehensiones casos policiales denuncias detenciones variación tasa 100 mil habitantes"/>
    <s v="https://analytics.zoho.com/open-view/2395394000006850667?ZOHO_CRITERIA=%22Localiza%20CL%22.%22Codcom%22%3D6113"/>
    <x v="0"/>
    <s v="#1774B6457"/>
  </r>
  <r>
    <n v="1347"/>
    <x v="0"/>
    <x v="0"/>
    <s v="Mujeres"/>
    <n v="13503"/>
    <x v="0"/>
    <x v="1"/>
    <x v="0"/>
    <x v="95"/>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uracaví para el Periodo 2008-2020"/>
    <s v="Gráfico que muestra la frecuencia de Aprehensiones, Casos Policiales, Denuncias y  Detenciones por Violación en Curacaví según datos recopilados desde el Subsecretaria de Prevención del Delito durante el Periodo 2008-2020."/>
    <s v="Gráfico de Evolución"/>
    <s v="Curacaví comunal delitos género violación mujer mujeres víctimas aprehensiones casos policiales denuncias detenciones"/>
    <s v="https://analytics.zoho.com/open-view/2395394000006792678?ZOHO_CRITERIA=%22Localiza%20CL%22.%22Codcom%22%3D13503"/>
    <x v="0"/>
    <s v="#1774B4646"/>
  </r>
  <r>
    <n v="1348"/>
    <x v="0"/>
    <x v="0"/>
    <s v="Mujeres"/>
    <n v="10301"/>
    <x v="4"/>
    <x v="1"/>
    <x v="0"/>
    <x v="246"/>
    <x v="0"/>
    <x v="5"/>
    <s v="Periodo 2008-2020"/>
    <s v="Número de Detenciones"/>
    <s v="Centro de Estudios y Análisis del Delito (CEAD) de la Subsecretaría de Prevención del Delito"/>
    <s v="Frecuencia de Frecuencia Detenciones por Violación en Osorno para el Periodo 2008-2020"/>
    <s v="Gráfico que muestra la frecuencia de Detenciones por Violación en Osorno según datos recopilados desde el Subsecretaria de Prevención del Delito durante el Periodo 2008-2020."/>
    <s v="Gráfico de Evolución"/>
    <s v="Osorno comunal delitos género violación mujer mujeres víctimas detenciones"/>
    <s v="https://analytics.zoho.com/open-view/2395394000006792637?ZOHO_CRITERIA=%22Localiza%20CL%22.%22Codcom%22%3D10301"/>
    <x v="0"/>
    <s v="#1774B4239"/>
  </r>
  <r>
    <n v="1349"/>
    <x v="0"/>
    <x v="0"/>
    <s v="Mujeres"/>
    <n v="5402"/>
    <x v="6"/>
    <x v="1"/>
    <x v="0"/>
    <x v="142"/>
    <x v="0"/>
    <x v="12"/>
    <s v="Periodo 2008-2020"/>
    <s v="Porcentaje "/>
    <s v="Centro de Estudios y Análisis del Delito (CEAD) de la Subsecretaría de Prevención del Delito"/>
    <s v="Variación Trimestral de Casos Policiales (%) por Violación en Cabildo para el Periodo 2008-2020"/>
    <s v="Gráfico que muestra la variación trimestral de Casos Policiales (%) por Violaciones en Cabildo según datos recopilados desde la Subsecretaria de Prevención del Delito durante el Periodo 2008-2020."/>
    <s v="Gráfico de Evolución"/>
    <s v="Cabildo comunal delitos género violación mujer mujeres víctimas casos policiales variación trimestral"/>
    <s v="https://analytics.zoho.com/open-view/2395394000008633026?ZOHO_CRITERIA=%22Trasposicion_27.6%22.%22Cod_comuna%22%3D5402"/>
    <x v="0"/>
    <s v="#1774B5017"/>
  </r>
  <r>
    <n v="1350"/>
    <x v="0"/>
    <x v="0"/>
    <s v="Mujeres"/>
    <n v="8109"/>
    <x v="6"/>
    <x v="0"/>
    <x v="0"/>
    <x v="355"/>
    <x v="0"/>
    <x v="13"/>
    <s v="Periodo 2005-2021"/>
    <s v="Número de Casos Policiales"/>
    <s v="Centro de Estudios y Análisis del Delito (CEAD) de la Subsecretaría de Prevención del Delito"/>
    <s v="Frecuencia de Casos Policiales por Violencia Intrafamiliar en Santa Juana para el Periodo 2005-2021."/>
    <s v="Gráfico que muestra la frecuencia de Casos Policiales por Violencia Intrafamiliar en Santa Juana según datos recopilados desde el Centro de Estudios y Análsis del Delito durante el Periodo 2005-2021."/>
    <s v="Gráfico de Evolución"/>
    <s v="Santa Juana comunal delitos género violencia hacia mujer mujeres víctimas intrafamiliar familiar casos policiales comuna"/>
    <s v="https://analytics.zoho.com/open-view/2395394000007123412?ZOHO_CRITERIA=%22Trasposicion_27.5%22.%22Cod_Comuna%22%3D8109"/>
    <x v="0"/>
    <s v="#1774B7511"/>
  </r>
  <r>
    <n v="1351"/>
    <x v="0"/>
    <x v="0"/>
    <s v="Mujeres"/>
    <n v="5605"/>
    <x v="6"/>
    <x v="1"/>
    <x v="0"/>
    <x v="304"/>
    <x v="0"/>
    <x v="12"/>
    <s v="Periodo 2008-2020"/>
    <s v="Porcentaje "/>
    <s v="Centro de Estudios y Análisis del Delito (CEAD) de la Subsecretaría de Prevención del Delito"/>
    <s v="Variación Trimestral de Casos Policiales (%) por Violación en El Tabo para el Periodo 2008-2020"/>
    <s v="Gráfico que muestra la variación trimestral de Casos Policiales (%) por Violaciones en El Tabo según datos recopilados desde la Subsecretaria de Prevención del Delito durante el Periodo 2008-2020."/>
    <s v="Gráfico de Evolución"/>
    <s v="El Tabo comunal delitos género violación mujer mujeres víctimas casos policiales variación trimestral"/>
    <s v="https://analytics.zoho.com/open-view/2395394000008633026?ZOHO_CRITERIA=%22Trasposicion_27.6%22.%22Cod_comuna%22%3D5605"/>
    <x v="0"/>
    <s v="#1774B5030"/>
  </r>
  <r>
    <n v="1352"/>
    <x v="0"/>
    <x v="0"/>
    <s v="Mujeres"/>
    <n v="43"/>
    <x v="1"/>
    <x v="3"/>
    <x v="0"/>
    <x v="92"/>
    <x v="0"/>
    <x v="84"/>
    <s v="Periodo 2013-2019"/>
    <s v="Número de Sentencias"/>
    <s v="Poder Judicial"/>
    <s v="Sentencias Dictadas por Delitos de Abuso Sexual por Delito en el  Juzgado de Garantía de Talcahuano para el Periodo 2013-2019"/>
    <s v="Gráfico que muestra la evolución anual de la frecuencia de Sentencias Dictadas por Delitos de Abuso Sexual por Delito en el  Juzgado de Garantía de Talcahuano para el Periodo 2013-2019 de acuerdo a datos provenientes del Poder Judicial de Chile."/>
    <s v="Gráfico de Evolución"/>
    <s v="abuso sexual delitos género violencia mujer mujeres casos víctimas detenciones sentencias juzgado garantía talcahuano"/>
    <s v="https://analytics.zoho.com/open-view/2395394000007166623?ZOHO_CRITERIA=%22Trasposicion_27.15%22.%22Id_Juzgado_Garant%C3%ADa%22%3D43"/>
    <x v="0"/>
    <s v="#1774B234"/>
  </r>
  <r>
    <n v="1353"/>
    <x v="0"/>
    <x v="0"/>
    <s v="Mujeres"/>
    <n v="12401"/>
    <x v="7"/>
    <x v="2"/>
    <x v="0"/>
    <x v="26"/>
    <x v="0"/>
    <x v="16"/>
    <s v="Años 2012, 2017 y 2020"/>
    <s v="Número de Casos"/>
    <s v="Centro de Estudios y Análisis del Delito (CEAD) e Instituto Nacional de Estadísticas (INE)"/>
    <s v="Frecuencia según ocurrencia de Violencia Económica en Natales para los años 2012, 2017 y 2020."/>
    <s v="Gráfico que muestra la Frecuencia según ocurrencia de Violencia Económica en Natales los años 2012, 2017 y 2020 según datos de las encuestas ENVIF-VCM realizadas por el Instituto Nacional de Estadísticas (INE) y el Centro de Estudios y Análisis del Delito (CEAD)."/>
    <s v="Gráfico de Evolución"/>
    <s v="Natales comunal violencia económica intrafamiliar vif mujeres mujer encuesta envif cead ine víctima padecer sufrir"/>
    <s v="https://analytics.zoho.com/open-view/2395394000007264102?ZOHO_CRITERIA=%22Trasposicion_27.9%22.%22C%C3%B3digo%20Comuna%22%3D12401"/>
    <x v="0"/>
    <s v="#1774B11149"/>
  </r>
  <r>
    <n v="1354"/>
    <x v="0"/>
    <x v="0"/>
    <s v="Mujeres"/>
    <n v="13"/>
    <x v="11"/>
    <x v="5"/>
    <x v="1"/>
    <x v="13"/>
    <x v="0"/>
    <x v="43"/>
    <s v="Periodo 2013-2019"/>
    <s v="Porcentaje"/>
    <s v="Poder Judicial"/>
    <s v="Variación Trimestral de Sentencias Dictadas (%) en la Región Metropolitana por Delito, durante el Periodo 2013-2019"/>
    <s v="El gráfico muestra la tendencia de la Variación Trimestral de Sentencias Dictadas (%) en la Región Metropolitana por Delito, durante el Periodo 2013-2019 de acuerdo a datos provenientes del Poder Judicial de Chile."/>
    <s v="Gráfico de Evolución"/>
    <s v="sociedad delincuencia delitos frecuencia sentencias juzgado garantía mujer violencia metropolitana"/>
    <s v="https://analytics.zoho.com/open-view/2395394000007158366?ZOHO_CRITERIA=%22Localiza%20CL%22.%22Codreg%22%3D13"/>
    <x v="0"/>
    <s v="#1774B623"/>
  </r>
  <r>
    <n v="1355"/>
    <x v="0"/>
    <x v="0"/>
    <s v="Mujeres"/>
    <n v="5801"/>
    <x v="4"/>
    <x v="0"/>
    <x v="0"/>
    <x v="176"/>
    <x v="0"/>
    <x v="8"/>
    <s v="Periodo 2005-2021"/>
    <s v="Porcentaje"/>
    <s v="Centro de Estudios y Análisis del Delito (CEAD) de la Subsecretaría de Prevención del Delito"/>
    <s v="Variación Trimestral de Detenciones (%) por Violencia Intrafamiliar en Quilpué para el Periodo 2005-2021."/>
    <s v="Gráfico que muestra la variación trimestral de Detenciones (%) por Violencia Intrafamiliar en Quilpué según datos recopilados desde el Centro de Estudios y Análisis del Delito durante el Periodo 2005-2021."/>
    <s v="Gráfico de Evolución"/>
    <s v="Quilpué comunal delitos género violencia hacia mujer mujeres víctimas intrafamiliar familiar detenciones variación trimestral"/>
    <s v="https://analytics.zoho.com/open-view/2395394000007126218?ZOHO_CRITERIA=%22Trasposicion_27.5%22.%22Cod_Comuna%22%3D5801"/>
    <x v="0"/>
    <s v="#1774B9837"/>
  </r>
  <r>
    <n v="1356"/>
    <x v="0"/>
    <x v="0"/>
    <s v="Mujeres"/>
    <n v="9"/>
    <x v="3"/>
    <x v="1"/>
    <x v="1"/>
    <x v="87"/>
    <x v="0"/>
    <x v="17"/>
    <s v="Año 2020"/>
    <s v="Tasa"/>
    <s v="Centro de Estudios y Análisis del Delito (CEAD) de la Subsecretaría de Prevención del Delito"/>
    <s v="Mapa de Tasas de Denuncias por Violación en la Región de La Araucanía por sus comunas para el Año 2020."/>
    <s v="Mapa que muestra la Tasa de Denuncias por Violación desagregada por comuna en la Región de La Araucanía, de acuerdo a los datos publicados por la Subsecretaria de Prevención del Delito de Chile para el Año 2020."/>
    <s v="Mapa de calor"/>
    <s v="Región de La Araucanía regional delitos género violación mujer mujeres víctimas denuncias comuna mapa tasa 100 mil habitantes"/>
    <s v="https://analytics.zoho.com/open-view/2395394000006844841?ZOHO_CRITERIA=%22Localiza%20CL%22.%22Codreg%22%3D9"/>
    <x v="0"/>
    <s v="#1774B2695"/>
  </r>
  <r>
    <n v="1357"/>
    <x v="0"/>
    <x v="0"/>
    <s v="Mujeres"/>
    <n v="61"/>
    <x v="1"/>
    <x v="1"/>
    <x v="0"/>
    <x v="28"/>
    <x v="0"/>
    <x v="90"/>
    <s v="Periodo 2013-2019"/>
    <s v="Número de Sentencias"/>
    <s v="Poder Judicial"/>
    <s v="Sentencias Dictadas por Delitos de Violación en el 10º Juzgado de Garantía de Santiago para el Periodo 2013-2019"/>
    <s v="El gráfico muestra la evolución anual de la frecuencia de Sentencias Dictadas por Delitos de Violación por Delito específico en el 10º Juzgado de Garantía de Santiago para el Periodo 2013-2019 de acuerdo a datos provenientes del Poder Judicial de Chile."/>
    <s v="Gráfico de Evolución"/>
    <s v="violación delitos género violencia mujer mujeres casos víctimas sentencias juzgado garantía Curicó"/>
    <s v="https://analytics.zoho.com/open-view/2395394000007046737?ZOHO_CRITERIA=%22Trasposicion_27.8%22.%22Id_Juzgado_Garant%C3%ADa%22%3D61"/>
    <x v="0"/>
    <s v="#1774B827"/>
  </r>
  <r>
    <n v="1358"/>
    <x v="0"/>
    <x v="0"/>
    <s v="Mujeres"/>
    <n v="9107"/>
    <x v="0"/>
    <x v="1"/>
    <x v="0"/>
    <x v="48"/>
    <x v="0"/>
    <x v="2"/>
    <s v="Periodo 2008-2020"/>
    <s v="Porcentaje "/>
    <s v="Centro de Estudios y Análisis del Delito (CEAD) de la Subsecretaría de Prevención del Delito"/>
    <s v="Variación Trimestral de Aprehensiones, Casos policiales, Denuncias y Detenciones (%) por Violación en Gorbea para el Periodo 2008-2020"/>
    <s v="Gráfico que muestra la variación trimestral de Aprehensiones, Casos Policiales, Denuncias y Detenciones (%) por Violaciones en Gorbea según datos recopilados desde la Subsecretaria de Prevención del Delito durante el Periodo 2008-2020."/>
    <s v="Gráfico de Evolución"/>
    <s v="Gorbea comunal delitos género violación mujer mujeres víctimas aprehensiones casos policiales denuncias detenciones variación trimestral"/>
    <s v="https://analytics.zoho.com/open-view/2395394000008633146?ZOHO_CRITERIA=%22Trasposicion_27.6%22.%22Cod_comuna%22%3D9107"/>
    <x v="0"/>
    <s v="#1774B6134"/>
  </r>
  <r>
    <n v="1359"/>
    <x v="0"/>
    <x v="0"/>
    <s v="Mujeres"/>
    <n v="4105"/>
    <x v="4"/>
    <x v="0"/>
    <x v="0"/>
    <x v="334"/>
    <x v="0"/>
    <x v="8"/>
    <s v="Periodo 2005-2021"/>
    <s v="Porcentaje"/>
    <s v="Centro de Estudios y Análisis del Delito (CEAD) de la Subsecretaría de Prevención del Delito"/>
    <s v="Variación Trimestral de Detenciones (%) por Violencia Intrafamiliar en Paiguano para el Periodo 2005-2021."/>
    <s v="Gráfico que muestra la variación trimestral de Detenciones (%) por Violencia Intrafamiliar en Paiguano según datos recopilados desde el Centro de Estudios y Análisis del Delito durante el Periodo 2005-2021."/>
    <s v="Gráfico de Evolución"/>
    <s v="Paiguano comunal delitos género violencia hacia mujer mujeres víctimas intrafamiliar familiar detenciones variación trimestral"/>
    <s v="https://analytics.zoho.com/open-view/2395394000007126218?ZOHO_CRITERIA=%22Trasposicion_27.5%22.%22Cod_Comuna%22%3D4105"/>
    <x v="0"/>
    <s v="#1774B9792"/>
  </r>
  <r>
    <n v="1360"/>
    <x v="0"/>
    <x v="0"/>
    <s v="Mujeres"/>
    <n v="5604"/>
    <x v="6"/>
    <x v="1"/>
    <x v="0"/>
    <x v="307"/>
    <x v="0"/>
    <x v="18"/>
    <s v="Periodo 2008-2020"/>
    <s v="Tasa"/>
    <s v="Centro de Estudios y Análisis del Delito (CEAD) de la Subsecretaría de Prevención del Delito"/>
    <s v="Tasa de Casos Policiales por Violación en El Quisco para el Periodo 2008-2020."/>
    <s v="Gráfico que muestra la Tasa de Casos Policiales por Violación por cada 100 mil habitantes en El Quisco según datos recolectados y calculados por al Subsecretaría de Prevención del Delito para el Periodo 2008-2020."/>
    <s v="Gráfico de Evolución"/>
    <s v="El Quisco comunal delitos género violación mujer mujeres víctimas casos policiales evolución tasa 100 mil habitantes"/>
    <s v="https://analytics.zoho.com/open-view/2395394000006843792?ZOHO_CRITERIA=%22Localiza%20CL%22.%22Codcom%22%3D5604"/>
    <x v="0"/>
    <s v="#1774B1377"/>
  </r>
  <r>
    <n v="1361"/>
    <x v="0"/>
    <x v="0"/>
    <s v="Mujeres"/>
    <n v="9119"/>
    <x v="3"/>
    <x v="1"/>
    <x v="0"/>
    <x v="76"/>
    <x v="0"/>
    <x v="17"/>
    <s v="Periodo 2008-2020"/>
    <s v="Tasa"/>
    <s v="Centro de Estudios y Análisis del Delito (CEAD) de la Subsecretaría de Prevención del Delito"/>
    <s v="Tasa de Denuncias por Violación en Vilcún para el Periodo 2008-2020."/>
    <s v="Gráfico que muestra la Tasa de Denuncias por Violación por cada 100 mil habitantes en Vilcún según datos recolectados y calculados por al Subsecretaría de Prevención del Delito para el Periodo 2008-2020."/>
    <s v="Gráfico de Evolución"/>
    <s v="Vilcún comunal delitos género violación mujer mujeres víctimas denuncias evolución tasa 100 mil habitantes"/>
    <s v="https://analytics.zoho.com/open-view/2395394000006843824?ZOHO_CRITERIA=%22Localiza%20CL%22.%22Codcom%22%3D9119"/>
    <x v="0"/>
    <s v="#1774B1865"/>
  </r>
  <r>
    <n v="1362"/>
    <x v="0"/>
    <x v="0"/>
    <s v="Mujeres"/>
    <n v="12401"/>
    <x v="6"/>
    <x v="1"/>
    <x v="0"/>
    <x v="26"/>
    <x v="0"/>
    <x v="12"/>
    <s v="Periodo 2008-2020"/>
    <s v="Porcentaje "/>
    <s v="Centro de Estudios y Análisis del Delito (CEAD) de la Subsecretaría de Prevención del Delito"/>
    <s v="Variación Trimestral de Casos Policiales (%) por Violación en Natales para el Periodo 2008-2020"/>
    <s v="Gráfico que muestra la variación trimestral de Casos Policiales (%) por Violaciones en Natales según datos recopilados desde la Subsecretaria de Prevención del Delito durante el Periodo 2008-2020."/>
    <s v="Gráfico de Evolución"/>
    <s v="Natales comunal delitos género violación mujer mujeres víctimas casos policiales variación trimestral"/>
    <s v="https://analytics.zoho.com/open-view/2395394000008633026?ZOHO_CRITERIA=%22Trasposicion_27.6%22.%22Cod_comuna%22%3D12401"/>
    <x v="0"/>
    <s v="#1774B5232"/>
  </r>
  <r>
    <n v="1363"/>
    <x v="0"/>
    <x v="0"/>
    <s v="Mujeres"/>
    <n v="13123"/>
    <x v="4"/>
    <x v="1"/>
    <x v="0"/>
    <x v="65"/>
    <x v="0"/>
    <x v="6"/>
    <s v="Periodo 2008-2020"/>
    <s v="Tasa"/>
    <s v="Centro de Estudios y Análisis del Delito (CEAD) de la Subsecretaría de Prevención del Delito"/>
    <s v="Tasa de Detenciones por Violación en Providencia para el Periodo 2008-2020."/>
    <s v="Gráfico que muestra la Tasa de Detenciones por Violación por cada 100 mil habitantes en Providencia según datos recolectados y calculados por al Subsecretaría de Prevención del Delito para el Periodo 2008-2020."/>
    <s v="Gráfico de Evolución"/>
    <s v="Providencia comunal delitos género violación mujer mujeres víctimas detenciones evolución tasa 100 mil habitantes"/>
    <s v="https://analytics.zoho.com/open-view/2395394000006843853?ZOHO_CRITERIA=%22Localiza%20CL%22.%22Codcom%22%3D13123"/>
    <x v="0"/>
    <s v="#1774B2266"/>
  </r>
  <r>
    <n v="1364"/>
    <x v="0"/>
    <x v="0"/>
    <s v="Mujeres"/>
    <n v="6104"/>
    <x v="5"/>
    <x v="2"/>
    <x v="0"/>
    <x v="25"/>
    <x v="0"/>
    <x v="7"/>
    <s v="Años 2012, 2017 y 2020"/>
    <s v="Número de Casos"/>
    <s v="Centro de Estudios y Análisis del Delito (CEAD) e Instituto Nacional de Estadísticas (INE)"/>
    <s v="Frecuencia de Casos de Violencia Económica y Variación Anual en Coltauco para los años 2012, 2017 y 2020."/>
    <s v="Gráfico que muestra la Frecuencia de Casos de Violencia Económica por año en Coltauco para los años 2012, 2017 y 2020 según datos de las encuestas ENVIF-VCM realizadas por el Instituto Nacional de Estadísticas (INE) y el Centro de Estudios y Análisis del Delito (CEAD)."/>
    <s v="Gráfico de Evolución"/>
    <s v="Coltauco comunal violencia económica intrafamiliar vif mujeres mujer encuesta envif cead ine evolución variación anual"/>
    <s v="https://analytics.zoho.com/open-view/2395394000007264522?ZOHO_CRITERIA=%22Trasposicion_27.9%22.%22C%C3%B3digo%20Comuna%22%3D6104"/>
    <x v="0"/>
    <s v="#1774B10644"/>
  </r>
  <r>
    <n v="1365"/>
    <x v="0"/>
    <x v="0"/>
    <s v="Mujeres"/>
    <n v="9"/>
    <x v="2"/>
    <x v="0"/>
    <x v="1"/>
    <x v="87"/>
    <x v="0"/>
    <x v="3"/>
    <s v="Periodo 2005-2021"/>
    <s v="Número de Aprehensiones"/>
    <s v="Centro de Estudios y Análisis del Delito (CEAD) de la Subsecretaría de Prevención del Delito"/>
    <s v="Cantidad de Aprehensiones por Violencia Intrafamiliar por comuna en la Región de La Araucanía para el Periodo 2005-2021."/>
    <s v="Gráfico que muestra la frecuencia de Aprehensiones por Violencia Intrafamiliar en la Región de La Araucanía por comuna según datos recopilados desde el Centro de Estudios y Análsis del Delito durante el Periodo 2005-2021."/>
    <s v="Gráfico de Evolución"/>
    <s v="Región de La Araucanía delitos género violencia hacia mujer mujeres víctimas intrafamiliar familiar aprehensiones comuna"/>
    <s v="https://analytics.zoho.com/open-view/2395394000007032236?ZOHO_CRITERIA=%22Trasposicion_27.5%22.%22Cod_Regi%C3%B3n%22%3D9"/>
    <x v="0"/>
    <s v="#1774B6960"/>
  </r>
  <r>
    <n v="1366"/>
    <x v="0"/>
    <x v="0"/>
    <s v="Mujeres"/>
    <n v="8303"/>
    <x v="2"/>
    <x v="0"/>
    <x v="0"/>
    <x v="286"/>
    <x v="0"/>
    <x v="11"/>
    <s v="Periodo 2005-2021"/>
    <s v="Porcentaje"/>
    <s v="Centro de Estudios y Análisis del Delito (CEAD) de la Subsecretaría de Prevención del Delito"/>
    <s v="Variación Trimestral de Aprehensiones (%) por Violencia Intrafamiliar en Cabrero para el Periodo 2005-2021."/>
    <s v="Gráfico que muestra la variación trimestral de Aprehensiones (%) por Violencia Intrafamiliar en Cabrero  según datos recopilados desde el Centro de Estudios y Análisis del Delito durante el Periodo 2005-2021."/>
    <s v="Gráfico de Evolución"/>
    <s v="Cabrero comunal delitos género violencia hacia mujer mujeres víctimas intrafamiliar familiar aprehensiones variación trimestral"/>
    <s v="https://analytics.zoho.com/open-view/2395394000007123879?ZOHO_CRITERIA=%22Trasposicion_27.5%22.%22Cod_Comuna%22%3D8303"/>
    <x v="0"/>
    <s v="#1774B8898"/>
  </r>
  <r>
    <n v="1367"/>
    <x v="0"/>
    <x v="0"/>
    <s v="Mujeres"/>
    <n v="13116"/>
    <x v="6"/>
    <x v="0"/>
    <x v="0"/>
    <x v="198"/>
    <x v="0"/>
    <x v="12"/>
    <s v="Periodo 2005-2021"/>
    <s v="Porcentaje"/>
    <s v="Centro de Estudios y Análisis del Delito (CEAD) de la Subsecretaría de Prevención del Delito"/>
    <s v="Variación Trimestral de Casos Policiales (%) por Violencia Intrafamiliar en Lo Espejo para el Periodo 2005-2021."/>
    <s v="Gráfico que muestra la variación trimestral de Casos Policiales (%) por Violencia Intrafamiliar en Lo Espejo según datos recopilados desde el Centro de Estudios y Análisis del Delito durante el Periodo 2005-2021."/>
    <s v="Gráfico de Evolución"/>
    <s v="Lo Espejo comunal delitos género violencia hacia mujer mujeres víctimas intrafamiliar familiar casos policiales variación trimestral"/>
    <s v="https://analytics.zoho.com/open-view/2395394000007123911?ZOHO_CRITERIA=%22Trasposicion_27.5%22.%22Cod_Comuna%22%3D13116"/>
    <x v="0"/>
    <s v="#1774B9367"/>
  </r>
  <r>
    <n v="1368"/>
    <x v="0"/>
    <x v="0"/>
    <s v="Mujeres"/>
    <n v="9103"/>
    <x v="3"/>
    <x v="1"/>
    <x v="0"/>
    <x v="44"/>
    <x v="0"/>
    <x v="17"/>
    <s v="Periodo 2008-2020"/>
    <s v="Tasa"/>
    <s v="Centro de Estudios y Análisis del Delito (CEAD) de la Subsecretaría de Prevención del Delito"/>
    <s v="Tasa de Denuncias por Violación en Cunco para el Periodo 2008-2020."/>
    <s v="Gráfico que muestra la Tasa de Denuncias por Violación por cada 100 mil habitantes en Cunco según datos recolectados y calculados por al Subsecretaría de Prevención del Delito para el Periodo 2008-2020."/>
    <s v="Gráfico de Evolución"/>
    <s v="Cunco comunal delitos género violación mujer mujeres víctimas denuncias evolución tasa 100 mil habitantes"/>
    <s v="https://analytics.zoho.com/open-view/2395394000006843824?ZOHO_CRITERIA=%22Localiza%20CL%22.%22Codcom%22%3D9103"/>
    <x v="0"/>
    <s v="#1774B1849"/>
  </r>
  <r>
    <n v="1369"/>
    <x v="0"/>
    <x v="0"/>
    <s v="Mujeres"/>
    <n v="16302"/>
    <x v="3"/>
    <x v="1"/>
    <x v="0"/>
    <x v="306"/>
    <x v="0"/>
    <x v="4"/>
    <s v="Periodo 2008-2020"/>
    <s v="Porcentaje "/>
    <s v="Centro de Estudios y Análisis del Delito (CEAD) de la Subsecretaría de Prevención del Delito"/>
    <s v="Variación Trimestral de Denuncias (%) por Violación en Coihueco para el Periodo 2008-2020"/>
    <s v="Gráfico que muestra la variación trimestral de Denuncias (%) por Violaciones en Coihueco según datos recopilados desde la Subsecretaria de Prevención del Delito durante el Periodo 2008-2020."/>
    <s v="Gráfico de Evolución"/>
    <s v="Coihueco comunal delitos género violación mujer mujeres víctimas denuncias variación trimestral"/>
    <s v="https://analytics.zoho.com/open-view/2395394000008633066?ZOHO_CRITERIA=%22Trasposicion_27.6%22.%22Cod_comuna%22%3D16302"/>
    <x v="0"/>
    <s v="#1774B5478"/>
  </r>
  <r>
    <n v="1370"/>
    <x v="0"/>
    <x v="0"/>
    <s v="Mujeres"/>
    <n v="7305"/>
    <x v="6"/>
    <x v="1"/>
    <x v="0"/>
    <x v="150"/>
    <x v="0"/>
    <x v="18"/>
    <s v="Periodo 2008-2020"/>
    <s v="Tasa"/>
    <s v="Centro de Estudios y Análisis del Delito (CEAD) de la Subsecretaría de Prevención del Delito"/>
    <s v="Tasa de Casos Policiales por Violación en Rauco para el Periodo 2008-2020."/>
    <s v="Gráfico que muestra la Tasa de Casos Policiales por Violación por cada 100 mil habitantes en Rauco según datos recolectados y calculados por al Subsecretaría de Prevención del Delito para el Periodo 2008-2020."/>
    <s v="Gráfico de Evolución"/>
    <s v="Rauco comunal delitos género violación mujer mujeres víctimas casos policiales evolución tasa 100 mil habitantes"/>
    <s v="https://analytics.zoho.com/open-view/2395394000006843792?ZOHO_CRITERIA=%22Localiza%20CL%22.%22Codcom%22%3D7305"/>
    <x v="0"/>
    <s v="#1774B1440"/>
  </r>
  <r>
    <n v="1371"/>
    <x v="0"/>
    <x v="0"/>
    <s v="Mujeres"/>
    <n v="9101"/>
    <x v="2"/>
    <x v="1"/>
    <x v="0"/>
    <x v="155"/>
    <x v="0"/>
    <x v="19"/>
    <s v="Periodo 2008-2020"/>
    <s v="Tasa"/>
    <s v="Centro de Estudios y Análisis del Delito (CEAD) de la Subsecretaría de Prevención del Delito"/>
    <s v="Tasa de Aprehensiones por Violación en Temuco para el Periodo 2008-2020."/>
    <s v="Gráfico que muestra la Tasa de Aprehensiones por Violación por cada 100 mil habitantes en Temuco según datos recolectados y calculados por al Subsecretaría de Prevención del Delito para el Periodo 2008-2020."/>
    <s v="Gráfico de Evolución"/>
    <s v="Temuco comunal delitos género violación mujer mujeres víctimas aprehensiones evolución tasa 100 mil habitantes"/>
    <s v="https://analytics.zoho.com/open-view/2395394000006843662?ZOHO_CRITERIA=%22Localiza%20CL%22.%22Codcom%22%3D9101"/>
    <x v="0"/>
    <s v="#1774B1176"/>
  </r>
  <r>
    <n v="1372"/>
    <x v="0"/>
    <x v="0"/>
    <s v="Mujeres"/>
    <n v="4101"/>
    <x v="4"/>
    <x v="1"/>
    <x v="0"/>
    <x v="56"/>
    <x v="0"/>
    <x v="6"/>
    <s v="Periodo 2008-2020"/>
    <s v="Tasa"/>
    <s v="Centro de Estudios y Análisis del Delito (CEAD) de la Subsecretaría de Prevención del Delito"/>
    <s v="Tasa de Detenciones por Violación en La Serena para el Periodo 2008-2020."/>
    <s v="Gráfico que muestra la Tasa de Detenciones por Violación por cada 100 mil habitantes en La Serena según datos recolectados y calculados por al Subsecretaría de Prevención del Delito para el Periodo 2008-2020."/>
    <s v="Gráfico de Evolución"/>
    <s v="La Serena comunal delitos género violación mujer mujeres víctimas detenciones evolución tasa 100 mil habitantes"/>
    <s v="https://analytics.zoho.com/open-view/2395394000006843853?ZOHO_CRITERIA=%22Localiza%20CL%22.%22Codcom%22%3D4101"/>
    <x v="0"/>
    <s v="#1774B2013"/>
  </r>
  <r>
    <n v="1373"/>
    <x v="0"/>
    <x v="0"/>
    <s v="Mujeres"/>
    <n v="2104"/>
    <x v="3"/>
    <x v="1"/>
    <x v="0"/>
    <x v="45"/>
    <x v="0"/>
    <x v="17"/>
    <s v="Periodo 2008-2020"/>
    <s v="Tasa"/>
    <s v="Centro de Estudios y Análisis del Delito (CEAD) de la Subsecretaría de Prevención del Delito"/>
    <s v="Tasa de Denuncias por Violación en Taltal para el Periodo 2008-2020."/>
    <s v="Gráfico que muestra la Tasa de Denuncias por Violación por cada 100 mil habitantes en Taltal según datos recolectados y calculados por al Subsecretaría de Prevención del Delito para el Periodo 2008-2020."/>
    <s v="Gráfico de Evolución"/>
    <s v="Taltal comunal delitos género violación mujer mujeres víctimas denuncias evolución tasa 100 mil habitantes"/>
    <s v="https://analytics.zoho.com/open-view/2395394000006843824?ZOHO_CRITERIA=%22Localiza%20CL%22.%22Codcom%22%3D2104"/>
    <x v="0"/>
    <s v="#1774B1663"/>
  </r>
  <r>
    <n v="1374"/>
    <x v="0"/>
    <x v="0"/>
    <s v="Mujeres"/>
    <n v="5603"/>
    <x v="4"/>
    <x v="0"/>
    <x v="0"/>
    <x v="282"/>
    <x v="0"/>
    <x v="8"/>
    <s v="Periodo 2005-2021"/>
    <s v="Porcentaje"/>
    <s v="Centro de Estudios y Análisis del Delito (CEAD) de la Subsecretaría de Prevención del Delito"/>
    <s v="Variación Trimestral de Detenciones (%) por Violencia Intrafamiliar en Cartagena para el Periodo 2005-2021."/>
    <s v="Gráfico que muestra la variación trimestral de Detenciones (%) por Violencia Intrafamiliar en Cartagena según datos recopilados desde el Centro de Estudios y Análisis del Delito durante el Periodo 2005-2021."/>
    <s v="Gráfico de Evolución"/>
    <s v="Cartagena comunal delitos género violencia hacia mujer mujeres víctimas intrafamiliar familiar detenciones variación trimestral"/>
    <s v="https://analytics.zoho.com/open-view/2395394000007126218?ZOHO_CRITERIA=%22Trasposicion_27.5%22.%22Cod_Comuna%22%3D5603"/>
    <x v="0"/>
    <s v="#1774B9827"/>
  </r>
  <r>
    <n v="1375"/>
    <x v="0"/>
    <x v="0"/>
    <s v="Mujeres"/>
    <n v="13109"/>
    <x v="3"/>
    <x v="1"/>
    <x v="0"/>
    <x v="145"/>
    <x v="0"/>
    <x v="17"/>
    <s v="Periodo 2008-2020"/>
    <s v="Tasa"/>
    <s v="Centro de Estudios y Análisis del Delito (CEAD) de la Subsecretaría de Prevención del Delito"/>
    <s v="Tasa de Denuncias por Violación en La Cisterna para el Periodo 2008-2020."/>
    <s v="Gráfico que muestra la Tasa de Denuncias por Violación por cada 100 mil habitantes en La Cisterna según datos recolectados y calculados por al Subsecretaría de Prevención del Delito para el Periodo 2008-2020."/>
    <s v="Gráfico de Evolución"/>
    <s v="La Cisterna comunal delitos género violación mujer mujeres víctimas denuncias evolución tasa 100 mil habitantes"/>
    <s v="https://analytics.zoho.com/open-view/2395394000006843824?ZOHO_CRITERIA=%22Localiza%20CL%22.%22Codcom%22%3D13109"/>
    <x v="0"/>
    <s v="#1774B1932"/>
  </r>
  <r>
    <n v="1376"/>
    <x v="0"/>
    <x v="0"/>
    <s v="Mujeres"/>
    <n v="8301"/>
    <x v="3"/>
    <x v="1"/>
    <x v="0"/>
    <x v="268"/>
    <x v="0"/>
    <x v="17"/>
    <s v="Periodo 2008-2020"/>
    <s v="Tasa"/>
    <s v="Centro de Estudios y Análisis del Delito (CEAD) de la Subsecretaría de Prevención del Delito"/>
    <s v="Tasa de Denuncias por Violación en Los Angeles para el Periodo 2008-2020."/>
    <s v="Gráfico que muestra la Tasa de Denuncias por Violación por cada 100 mil habitantes en Los Angeles según datos recolectados y calculados por al Subsecretaría de Prevención del Delito para el Periodo 2008-2020."/>
    <s v="Gráfico de Evolución"/>
    <s v="Los Angeles comunal delitos género violación mujer mujeres víctimas denuncias evolución tasa 100 mil habitantes"/>
    <s v="https://analytics.zoho.com/open-view/2395394000006843824?ZOHO_CRITERIA=%22Localiza%20CL%22.%22Codcom%22%3D8301"/>
    <x v="0"/>
    <s v="#1774B1812"/>
  </r>
  <r>
    <n v="1377"/>
    <x v="0"/>
    <x v="0"/>
    <s v="Mujeres"/>
    <n v="6115"/>
    <x v="3"/>
    <x v="0"/>
    <x v="0"/>
    <x v="50"/>
    <x v="0"/>
    <x v="4"/>
    <s v="Periodo 2005-2021"/>
    <s v="Porcentaje"/>
    <s v="Centro de Estudios y Análisis del Delito (CEAD) de la Subsecretaría de Prevención del Delito"/>
    <s v="Variación Trimestral de Denuncias (%) por Violencia Intrafamiliar en Rengo para el Periodo 2005-2021."/>
    <s v="Gráfico que muestra la variación trimestral de Denuncias (%) por Violencia Intrafamiliar en Rengo según datos recopilados desde el Centro de Estudios y Análisis del Delito durante el Periodo 2005-2021."/>
    <s v="Gráfico de Evolución"/>
    <s v="Rengo comunal delitos género violencia hacia mujer mujeres víctimas intrafamiliar familiar denuncias variación trimestral"/>
    <s v="https://analytics.zoho.com/open-view/2395394000007126144?ZOHO_CRITERIA=%22Trasposicion_27.5%22.%22Cod_Comuna%22%3D6115"/>
    <x v="0"/>
    <s v="#1774B9512"/>
  </r>
  <r>
    <n v="1378"/>
    <x v="0"/>
    <x v="0"/>
    <s v="Mujeres"/>
    <n v="13121"/>
    <x v="4"/>
    <x v="1"/>
    <x v="0"/>
    <x v="82"/>
    <x v="0"/>
    <x v="8"/>
    <s v="Periodo 2008-2020"/>
    <s v="Porcentaje "/>
    <s v="Centro de Estudios y Análisis del Delito (CEAD) de la Subsecretaría de Prevención del Delito"/>
    <s v="Variación Trimestral de Detenciones (%) por Violación en Pedro Aguirre Cerda para el Periodo 2008-2020"/>
    <s v="Gráfico que muestra la variación trimestral de Detenciones (%) por Violaciones en Pedro Aguirre Cerda según datos recopilados desde la Subsecretaria de Prevención del Delito durante el Periodo 2008-2020."/>
    <s v="Gráfico de Evolución"/>
    <s v="Pedro Aguirre Cerda comunal delitos género violación mujer mujeres víctimas detenciones variación trimestral"/>
    <s v="https://analytics.zoho.com/open-view/2395394000008633106?ZOHO_CRITERIA=%22Trasposicion_27.6%22.%22Cod_comuna%22%3D13121"/>
    <x v="0"/>
    <s v="#1774B5890"/>
  </r>
  <r>
    <n v="1379"/>
    <x v="0"/>
    <x v="0"/>
    <s v="Mujeres"/>
    <n v="14103"/>
    <x v="6"/>
    <x v="1"/>
    <x v="0"/>
    <x v="345"/>
    <x v="0"/>
    <x v="13"/>
    <s v="Periodo 2008-2020"/>
    <s v="Número de Casos Policiales"/>
    <s v="Centro de Estudios y Análisis del Delito (CEAD) de la Subsecretaría de Prevención del Delito"/>
    <s v="Frecuencia de Frecuencia Casos Policiales por Violación en Lanco para el Periodo 2008-2020"/>
    <s v="Gráfico que muestra la frecuencia de Casos Policiales por Violación en Lanco según datos recopilados desde el Subsecretaria de Prevención del Delito durante el Periodo 2008-2020."/>
    <s v="Gráfico de Evolución"/>
    <s v="Lanco comunal delitos género violación mujer mujeres víctimas casos policiales"/>
    <s v="https://analytics.zoho.com/open-view/2395394000006792555?ZOHO_CRITERIA=%22Localiza%20CL%22.%22Codcom%22%3D14103"/>
    <x v="0"/>
    <s v="#1774B3654"/>
  </r>
  <r>
    <n v="1380"/>
    <x v="0"/>
    <x v="0"/>
    <s v="Mujeres"/>
    <n v="14106"/>
    <x v="3"/>
    <x v="1"/>
    <x v="0"/>
    <x v="183"/>
    <x v="0"/>
    <x v="14"/>
    <s v="Periodo 2008-2020"/>
    <s v="Número de Denuncias"/>
    <s v="Centro de Estudios y Análisis del Delito (CEAD) de la Subsecretaría de Prevención del Delito"/>
    <s v="Frecuencia de Frecuencia Denuncias por Violación en Mariquina para el Periodo 2008-2020"/>
    <s v="Gráfico que muestra la frecuencia de Denuncias por Violación en Mariquina según datos recopilados desde el Subsecretaria de Prevención del Delito durante el Periodo 2008-2020."/>
    <s v="Gráfico de Evolución"/>
    <s v="Mariquina comunal delitos género violación mujer mujeres víctimas denuncias"/>
    <s v="https://analytics.zoho.com/open-view/2395394000006792596?ZOHO_CRITERIA=%22Localiza%20CL%22.%22Codcom%22%3D14106"/>
    <x v="0"/>
    <s v="#1774B3996"/>
  </r>
  <r>
    <n v="1381"/>
    <x v="0"/>
    <x v="0"/>
    <s v="Mujeres"/>
    <n v="16108"/>
    <x v="4"/>
    <x v="1"/>
    <x v="0"/>
    <x v="303"/>
    <x v="0"/>
    <x v="6"/>
    <s v="Periodo 2008-2020"/>
    <s v="Tasa"/>
    <s v="Centro de Estudios y Análisis del Delito (CEAD) de la Subsecretaría de Prevención del Delito"/>
    <s v="Tasa de Detenciones por Violación en San Ignacio para el Periodo 2008-2020."/>
    <s v="Gráfico que muestra la Tasa de Detenciones por Violación por cada 100 mil habitantes en San Ignacio según datos recolectados y calculados por al Subsecretaría de Prevención del Delito para el Periodo 2008-2020."/>
    <s v="Gráfico de Evolución"/>
    <s v="San Ignacio comunal delitos género violación mujer mujeres víctimas detenciones evolución tasa 100 mil habitantes"/>
    <s v="https://analytics.zoho.com/open-view/2395394000006843853?ZOHO_CRITERIA=%22Localiza%20CL%22.%22Codcom%22%3D16108"/>
    <x v="0"/>
    <s v="#1774B2170"/>
  </r>
  <r>
    <n v="1382"/>
    <x v="0"/>
    <x v="0"/>
    <s v="Mujeres"/>
    <n v="9203"/>
    <x v="0"/>
    <x v="0"/>
    <x v="0"/>
    <x v="236"/>
    <x v="0"/>
    <x v="0"/>
    <s v="Periodo 2005-2021"/>
    <s v="Porcentaje"/>
    <s v="Centro de Estudios y Análisis del Delito (CEAD) de la Subsecretaría de Prevención del Delito"/>
    <s v="Proporción de Aprehensiones, Casos Policiales, Denuncias y Detenciones por Violencia Intrafamiliar en Curacautín para el Periodo 2005-2021."/>
    <s v="Gráfico que muestra la proporción y cantidad de Aprehensiones, Casos policiales, Denuncias y Detenciones por Violencia Intrafamiliar en Curacautín según datos recopilados desde el Centro de Estudios y Análisis del Delito durante el Periodo 2005-2021."/>
    <s v="Gráfico"/>
    <s v="Curacautín comunal delitos género violencia hacia mujer mujeres víctimas intrafamiliar familiar aprehensiones denuncias casos policiales detenciones comuna"/>
    <s v="https://analytics.zoho.com/open-view/2395394000007123726?ZOHO_CRITERIA=%22Trasposicion_27.5%22.%22Cod_Comuna%22%3D9203"/>
    <x v="0"/>
    <s v="#1774B8610"/>
  </r>
  <r>
    <n v="1383"/>
    <x v="0"/>
    <x v="0"/>
    <s v="Mujeres"/>
    <n v="38"/>
    <x v="1"/>
    <x v="1"/>
    <x v="0"/>
    <x v="158"/>
    <x v="0"/>
    <x v="58"/>
    <s v="Periodo 2013-2019"/>
    <s v="Número de Sentencias"/>
    <s v="Poder Judicial"/>
    <s v="Sentencias Dictadas por Delitos de Violación en el Juzgado de Garantía de Cañete para el Periodo 2013-2019"/>
    <s v="El gráfico muestra la evolución anual de la frecuencia de Sentencias Dictadas por Delitos de Violación por Delito específico en el Juzgado de Garantía de Cañete para el Periodo 2013-2019 de acuerdo a datos provenientes del Poder Judicial de Chile."/>
    <s v="Gráfico de Evolución"/>
    <s v="violación delitos género violencia mujer mujeres casos víctimas sentencias juzgado garantía talca"/>
    <s v="https://analytics.zoho.com/open-view/2395394000007046737?ZOHO_CRITERIA=%22Trasposicion_27.8%22.%22Id_Juzgado_Garant%C3%ADa%22%3D38"/>
    <x v="0"/>
    <s v="#1774B804"/>
  </r>
  <r>
    <n v="1384"/>
    <x v="0"/>
    <x v="0"/>
    <s v="Mujeres"/>
    <n v="13120"/>
    <x v="2"/>
    <x v="0"/>
    <x v="0"/>
    <x v="120"/>
    <x v="0"/>
    <x v="11"/>
    <s v="Periodo 2005-2021"/>
    <s v="Porcentaje"/>
    <s v="Centro de Estudios y Análisis del Delito (CEAD) de la Subsecretaría de Prevención del Delito"/>
    <s v="Variación Trimestral de Aprehensiones (%) por Violencia Intrafamiliar en Ñuñoa para el Periodo 2005-2021."/>
    <s v="Gráfico que muestra la variación trimestral de Aprehensiones (%) por Violencia Intrafamiliar en Ñuñoa  según datos recopilados desde el Centro de Estudios y Análisis del Delito durante el Periodo 2005-2021."/>
    <s v="Gráfico de Evolución"/>
    <s v="Ñuñoa comunal delitos género violencia hacia mujer mujeres víctimas intrafamiliar familiar aprehensiones variación trimestral"/>
    <s v="https://analytics.zoho.com/open-view/2395394000007123879?ZOHO_CRITERIA=%22Trasposicion_27.5%22.%22Cod_Comuna%22%3D13120"/>
    <x v="0"/>
    <s v="#1774B9028"/>
  </r>
  <r>
    <n v="1385"/>
    <x v="0"/>
    <x v="0"/>
    <s v="Mujeres"/>
    <n v="16"/>
    <x v="1"/>
    <x v="1"/>
    <x v="1"/>
    <x v="156"/>
    <x v="0"/>
    <x v="1"/>
    <s v="Periodo 2013-2019"/>
    <s v="Número de Sentencias"/>
    <s v="Poder Judicial"/>
    <s v="Sentencias Dictadas por Delitos de Violación por Delito en la Región de Ñuble durante el Periodo 2013-2019"/>
    <s v="El gráfico muestra la evolución anual de la frecuencia de Sentencias Dictadas por Delitos de Violación por Delito en la Región de Ñuble durante el Periodo 2013-2019 de acuerdo a datos provenientes del Poder Judicial de Chile."/>
    <s v="Gráfico de Evolución"/>
    <s v="violación delitos género violencia mujer mujeres casos víctimas sentencias ñuble"/>
    <s v="https://analytics.zoho.com/open-view/2395394000007023675?ZOHO_CRITERIA=%22Localiza%20CL%22.%22Codreg%22%3D16"/>
    <x v="0"/>
    <s v="#1774B766"/>
  </r>
  <r>
    <n v="1386"/>
    <x v="0"/>
    <x v="0"/>
    <s v="Mujeres"/>
    <n v="11201"/>
    <x v="0"/>
    <x v="1"/>
    <x v="0"/>
    <x v="170"/>
    <x v="0"/>
    <x v="2"/>
    <s v="Periodo 2008-2020"/>
    <s v="Porcentaje "/>
    <s v="Centro de Estudios y Análisis del Delito (CEAD) de la Subsecretaría de Prevención del Delito"/>
    <s v="Variación Trimestral de Aprehensiones, Casos policiales, Denuncias y Detenciones (%) por Violación en Aisén para el Periodo 2008-2020"/>
    <s v="Gráfico que muestra la variación trimestral de Aprehensiones, Casos Policiales, Denuncias y Detenciones (%) por Violaciones en Aisén según datos recopilados desde la Subsecretaria de Prevención del Delito durante el Periodo 2008-2020."/>
    <s v="Gráfico de Evolución"/>
    <s v="Aisén comunal delitos género violación mujer mujeres víctimas aprehensiones casos policiales denuncias detenciones variación trimestral"/>
    <s v="https://analytics.zoho.com/open-view/2395394000008633146?ZOHO_CRITERIA=%22Trasposicion_27.6%22.%22Cod_comuna%22%3D11201"/>
    <x v="0"/>
    <s v="#1774B6192"/>
  </r>
  <r>
    <n v="1387"/>
    <x v="0"/>
    <x v="0"/>
    <s v="Mujeres"/>
    <n v="14102"/>
    <x v="6"/>
    <x v="1"/>
    <x v="0"/>
    <x v="21"/>
    <x v="0"/>
    <x v="13"/>
    <s v="Periodo 2008-2020"/>
    <s v="Número de Casos Policiales"/>
    <s v="Centro de Estudios y Análisis del Delito (CEAD) de la Subsecretaría de Prevención del Delito"/>
    <s v="Frecuencia de Frecuencia Casos Policiales por Violación en Corral para el Periodo 2008-2020"/>
    <s v="Gráfico que muestra la frecuencia de Casos Policiales por Violación en Corral según datos recopilados desde el Subsecretaria de Prevención del Delito durante el Periodo 2008-2020."/>
    <s v="Gráfico de Evolución"/>
    <s v="Corral comunal delitos género violación mujer mujeres víctimas casos policiales"/>
    <s v="https://analytics.zoho.com/open-view/2395394000006792555?ZOHO_CRITERIA=%22Localiza%20CL%22.%22Codcom%22%3D14102"/>
    <x v="0"/>
    <s v="#1774B3653"/>
  </r>
  <r>
    <n v="1388"/>
    <x v="0"/>
    <x v="0"/>
    <s v="Mujeres"/>
    <n v="8107"/>
    <x v="6"/>
    <x v="1"/>
    <x v="0"/>
    <x v="308"/>
    <x v="0"/>
    <x v="12"/>
    <s v="Periodo 2008-2020"/>
    <s v="Porcentaje "/>
    <s v="Centro de Estudios y Análisis del Delito (CEAD) de la Subsecretaría de Prevención del Delito"/>
    <s v="Variación Trimestral de Casos Policiales (%) por Violación en Penco para el Periodo 2008-2020"/>
    <s v="Gráfico que muestra la variación trimestral de Casos Policiales (%) por Violaciones en Penco según datos recopilados desde la Subsecretaria de Prevención del Delito durante el Periodo 2008-2020."/>
    <s v="Gráfico de Evolución"/>
    <s v="Penco comunal delitos género violación mujer mujeres víctimas casos policiales variación trimestral"/>
    <s v="https://analytics.zoho.com/open-view/2395394000008633026?ZOHO_CRITERIA=%22Trasposicion_27.6%22.%22Cod_comuna%22%3D8107"/>
    <x v="0"/>
    <s v="#1774B5111"/>
  </r>
  <r>
    <n v="1389"/>
    <x v="0"/>
    <x v="0"/>
    <s v="Mujeres"/>
    <n v="9"/>
    <x v="5"/>
    <x v="0"/>
    <x v="1"/>
    <x v="87"/>
    <x v="0"/>
    <x v="38"/>
    <s v="Periodo 2019-2021"/>
    <s v="Número de Casos"/>
    <s v="Fiscalía Nacional de Chile"/>
    <s v="Cantidad de Casos de Violencia Intrafamiliar en la Región de La Araucanía por trimestre y edad según datos recopilados en el Periodo 2019-2021."/>
    <s v="Gráfico que muestra la cantidad de casos de Violencia Intrafamiliar en la Región de La Araucanía por trimestre según edad de la víctima, presentados frente a la Fiscalía de Chile durante el Periodo 2019-2021."/>
    <s v="Gráfico de Evolución"/>
    <s v="Región de La Araucanía delitos Violencia mujer mujeres casos víctimas intrafamiliar familiar fisica fiscalía región evolución edad trimestre"/>
    <s v="https://analytics.zoho.com/open-view/2395394000007062438?ZOHO_CRITERIA=%22Trasposicion_27.4%22.%22Cod_Regi%C3%B3n%22%3D9"/>
    <x v="0"/>
    <s v="#1774B6941"/>
  </r>
  <r>
    <n v="1390"/>
    <x v="0"/>
    <x v="0"/>
    <s v="Mujeres"/>
    <n v="12"/>
    <x v="11"/>
    <x v="5"/>
    <x v="1"/>
    <x v="1"/>
    <x v="0"/>
    <x v="43"/>
    <s v="Periodo 2013-2019"/>
    <s v="Porcentaje"/>
    <s v="Poder Judicial"/>
    <s v="Variación Trimestral de Sentencias Dictadas (%) en la Región de Magallanes por Delito, durante el Periodo 2013-2019"/>
    <s v="El gráfico muestra la tendencia de la Variación Trimestral de Sentencias Dictadas (%) en la Región de Magallanes por Delito, durante el Periodo 2013-2019 de acuerdo a datos provenientes del Poder Judicial de Chile."/>
    <s v="Gráfico de Evolución"/>
    <s v="sociedad delincuencia delitos frecuencia sentencias juzgado garantía mujer violencia magallanes"/>
    <s v="https://analytics.zoho.com/open-view/2395394000007158366?ZOHO_CRITERIA=%22Localiza%20CL%22.%22Codreg%22%3D12"/>
    <x v="0"/>
    <s v="#1774B622"/>
  </r>
  <r>
    <n v="1391"/>
    <x v="0"/>
    <x v="0"/>
    <s v="Mujeres"/>
    <n v="11102"/>
    <x v="3"/>
    <x v="0"/>
    <x v="0"/>
    <x v="356"/>
    <x v="0"/>
    <x v="4"/>
    <s v="Periodo 2005-2021"/>
    <s v="Porcentaje"/>
    <s v="Centro de Estudios y Análisis del Delito (CEAD) de la Subsecretaría de Prevención del Delito"/>
    <s v="Variación Trimestral de Denuncias (%) por Violencia Intrafamiliar en Lago Verde para el Periodo 2005-2021."/>
    <s v="Gráfico que muestra la variación trimestral de Denuncias (%) por Violencia Intrafamiliar en Lago Verde según datos recopilados desde el Centro de Estudios y Análisis del Delito durante el Periodo 2005-2021."/>
    <s v="Gráfico de Evolución"/>
    <s v="Lago Verde comunal delitos género violencia hacia mujer mujeres víctimas intrafamiliar familiar denuncias variación trimestral"/>
    <s v="https://analytics.zoho.com/open-view/2395394000007126144?ZOHO_CRITERIA=%22Trasposicion_27.5%22.%22Cod_Comuna%22%3D11102"/>
    <x v="0"/>
    <s v="#1774B9678"/>
  </r>
  <r>
    <n v="1392"/>
    <x v="0"/>
    <x v="0"/>
    <s v="Mujeres"/>
    <n v="6302"/>
    <x v="2"/>
    <x v="0"/>
    <x v="0"/>
    <x v="263"/>
    <x v="0"/>
    <x v="3"/>
    <s v="Periodo 2005-2021"/>
    <s v="Número de Aprehensiones"/>
    <s v="Centro de Estudios y Análisis del Delito (CEAD) de la Subsecretaría de Prevención del Delito"/>
    <s v="Frecuencia de Aprehensiones por Violencia Intrafamiliar en Chépica para el Periodo 2005-2021"/>
    <s v="Gráfico que muestra la frecuencia de Aprehensiones por Violencia Intrafamiliar en Chépica según datos recopilados desde el Centro de Estudios y Análsis del Delito durante el Periodo 2005-2021."/>
    <s v="Gráfico de Evolución"/>
    <s v="Chépica comunal delitos género violencia hacia mujer mujeres víctimas intrafamiliar familiar aprehensiones comuna"/>
    <s v="https://analytics.zoho.com/open-view/2395394000007123378?ZOHO_CRITERIA=%22Trasposicion_27.5%22.%22Cod_Comuna%22%3D6302"/>
    <x v="0"/>
    <s v="#1774B7122"/>
  </r>
  <r>
    <n v="1393"/>
    <x v="0"/>
    <x v="0"/>
    <s v="Mujeres"/>
    <n v="14105"/>
    <x v="7"/>
    <x v="2"/>
    <x v="0"/>
    <x v="228"/>
    <x v="0"/>
    <x v="16"/>
    <s v="Años 2012, 2017 y 2020"/>
    <s v="Número de Casos"/>
    <s v="Centro de Estudios y Análisis del Delito (CEAD) e Instituto Nacional de Estadísticas (INE)"/>
    <s v="Frecuencia según ocurrencia de Violencia Económica en Máfil para los años 2012, 2017 y 2020."/>
    <s v="Gráfico que muestra la Frecuencia según ocurrencia de Violencia Económica en Máfil los años 2012, 2017 y 2020 según datos de las encuestas ENVIF-VCM realizadas por el Instituto Nacional de Estadísticas (INE) y el Centro de Estudios y Análisis del Delito (CEAD)."/>
    <s v="Gráfico de Evolución"/>
    <s v="Máfil comunal violencia económica intrafamiliar vif mujeres mujer encuesta envif cead ine víctima padecer sufrir"/>
    <s v="https://analytics.zoho.com/open-view/2395394000007264102?ZOHO_CRITERIA=%22Trasposicion_27.9%22.%22C%C3%B3digo%20Comuna%22%3D14105"/>
    <x v="0"/>
    <s v="#1774B11201"/>
  </r>
  <r>
    <n v="1394"/>
    <x v="0"/>
    <x v="0"/>
    <s v="Mujeres"/>
    <n v="13108"/>
    <x v="0"/>
    <x v="1"/>
    <x v="0"/>
    <x v="134"/>
    <x v="0"/>
    <x v="20"/>
    <s v="Periodo 2008-2020"/>
    <s v="Porcentaje "/>
    <s v="Centro de Estudios y Análisis del Delito (CEAD) de la Subsecretaría de Prevención del Delito"/>
    <s v="Variación anual de Tasa de Aprehensiones, Casos Policiales, Denuncias y Detenciones (%) por Violación en Independencia para el Periodo 2008-2020"/>
    <s v="Gráfico que muestra la variación anual (%) de la Tasa por cada 100 mil habitantes de  Aprehensiones, Casos Policiales, Denuncias y Detenciones por Violaciones en Independencia según datos recopilados desde la Subsecretaria de Prevención del Delito durante el Periodo 2008-2020."/>
    <s v="Gráfico de Evolución"/>
    <s v="Independencia comunal delitos género violación mujer mujeres víctimas aprehensiones casos policiales denuncias detenciones variación tasa 100 mil habitantes"/>
    <s v="https://analytics.zoho.com/open-view/2395394000006850667?ZOHO_CRITERIA=%22Localiza%20CL%22.%22Codcom%22%3D13108"/>
    <x v="0"/>
    <s v="#1774B6650"/>
  </r>
  <r>
    <n v="1395"/>
    <x v="0"/>
    <x v="0"/>
    <s v="Mujeres"/>
    <n v="10210"/>
    <x v="4"/>
    <x v="1"/>
    <x v="0"/>
    <x v="174"/>
    <x v="0"/>
    <x v="5"/>
    <s v="Periodo 2008-2020"/>
    <s v="Número de Detenciones"/>
    <s v="Centro de Estudios y Análisis del Delito (CEAD) de la Subsecretaría de Prevención del Delito"/>
    <s v="Frecuencia de Frecuencia Detenciones por Violación en Quinchao para el Periodo 2008-2020"/>
    <s v="Gráfico que muestra la frecuencia de Detenciones por Violación en Quinchao según datos recopilados desde el Subsecretaria de Prevención del Delito durante el Periodo 2008-2020."/>
    <s v="Gráfico de Evolución"/>
    <s v="Quinchao comunal delitos género violación mujer mujeres víctimas detenciones"/>
    <s v="https://analytics.zoho.com/open-view/2395394000006792637?ZOHO_CRITERIA=%22Localiza%20CL%22.%22Codcom%22%3D10210"/>
    <x v="0"/>
    <s v="#1774B4238"/>
  </r>
  <r>
    <n v="1396"/>
    <x v="0"/>
    <x v="0"/>
    <s v="Mujeres"/>
    <n v="13301"/>
    <x v="2"/>
    <x v="1"/>
    <x v="0"/>
    <x v="162"/>
    <x v="0"/>
    <x v="11"/>
    <s v="Periodo 2008-2020"/>
    <s v="Porcentaje"/>
    <s v="Centro de Estudios y Análisis del Delito (CEAD) de la Subsecretaría de Prevención del Delito"/>
    <s v="Variación Trimestral de Aprehensiones (%) por Violación en Colina para el Periodo 2008-2020"/>
    <s v="Gráfico que muestra la variación trimestral de Aprehensiones (%) por Violaciones en Colina según datos recopilados desde la Subsecretaria de Prevención del Delito durante el Periodo 2008-2020."/>
    <s v="Gráfico de Evolución"/>
    <s v="Colina comunal delitos género violación mujer mujeres víctimas aprehensiones variación trimestral"/>
    <s v="https://analytics.zoho.com/open-view/2395394000008632943?ZOHO_CRITERIA=%22Trasposicion_27.6%22.%22Cod_comuna%22%3D13301"/>
    <x v="0"/>
    <s v="#1774B4937"/>
  </r>
  <r>
    <n v="1397"/>
    <x v="0"/>
    <x v="0"/>
    <s v="Mujeres"/>
    <n v="13114"/>
    <x v="5"/>
    <x v="2"/>
    <x v="0"/>
    <x v="129"/>
    <x v="1"/>
    <x v="59"/>
    <s v="Años 2012, 2017 y 2020"/>
    <s v="Porcentaje"/>
    <s v="Centro de Estudios y Análisis del Delito (CEAD) e Instituto Nacional de Estadísticas (INE)"/>
    <s v="Proporción de Casos de Violencia Económica por rango etario de la víctima en Las Condes para los años 2012, 2017 y 2020."/>
    <s v="Gráfico que muestra la Proporción de Casos de Violencia Económica por rango etario en Las Condes para los años 2012, 2017 y 2020 según datos de las encuestas ENVIF-VCM realizadas por el Instituto Nacional de Estadísticas (INE) y el Centro de Estudios y Análisis del Delito (CEAD)."/>
    <s v="Gráfico"/>
    <s v="Las Condes comunal violencia económica intrafamiliar vif mujeres mujer encuesta envif cead ine edad rango etario"/>
    <s v="https://analytics.zoho.com/open-view/2395394000007264280?ZOHO_CRITERIA=%22Trasposicion_27.9%22.%22C%C3%B3digo%20Comuna%22%3D13114"/>
    <x v="0"/>
    <s v="#1774B10928"/>
  </r>
  <r>
    <n v="1398"/>
    <x v="0"/>
    <x v="0"/>
    <s v="Mujeres"/>
    <n v="6104"/>
    <x v="2"/>
    <x v="0"/>
    <x v="0"/>
    <x v="25"/>
    <x v="0"/>
    <x v="11"/>
    <s v="Periodo 2005-2021"/>
    <s v="Porcentaje"/>
    <s v="Centro de Estudios y Análisis del Delito (CEAD) de la Subsecretaría de Prevención del Delito"/>
    <s v="Variación Trimestral de Aprehensiones (%) por Violencia Intrafamiliar en Coltauco para el Periodo 2005-2021."/>
    <s v="Gráfico que muestra la variación trimestral de Aprehensiones (%) por Violencia Intrafamiliar en Coltauco  según datos recopilados desde el Centro de Estudios y Análisis del Delito durante el Periodo 2005-2021."/>
    <s v="Gráfico de Evolución"/>
    <s v="Coltauco comunal delitos género violencia hacia mujer mujeres víctimas intrafamiliar familiar aprehensiones variación trimestral"/>
    <s v="https://analytics.zoho.com/open-view/2395394000007123879?ZOHO_CRITERIA=%22Trasposicion_27.5%22.%22Cod_Comuna%22%3D6104"/>
    <x v="0"/>
    <s v="#1774B8817"/>
  </r>
  <r>
    <n v="1399"/>
    <x v="0"/>
    <x v="0"/>
    <s v="Mujeres"/>
    <n v="15202"/>
    <x v="2"/>
    <x v="0"/>
    <x v="0"/>
    <x v="171"/>
    <x v="0"/>
    <x v="3"/>
    <s v="Periodo 2005-2021"/>
    <s v="Número de Aprehensiones"/>
    <s v="Centro de Estudios y Análisis del Delito (CEAD) de la Subsecretaría de Prevención del Delito"/>
    <s v="Frecuencia de Aprehensiones por Violencia Intrafamiliar en General Lagos para el Periodo 2005-2021"/>
    <s v="Gráfico que muestra la frecuencia de Aprehensiones por Violencia Intrafamiliar en General Lagos según datos recopilados desde el Centro de Estudios y Análsis del Delito durante el Periodo 2005-2021."/>
    <s v="Gráfico de Evolución"/>
    <s v="General Lagos comunal delitos género violencia hacia mujer mujeres víctimas intrafamiliar familiar aprehensiones comuna"/>
    <s v="https://analytics.zoho.com/open-view/2395394000007123378?ZOHO_CRITERIA=%22Trasposicion_27.5%22.%22Cod_Comuna%22%3D15202"/>
    <x v="0"/>
    <s v="#1774B7361"/>
  </r>
  <r>
    <n v="1400"/>
    <x v="0"/>
    <x v="0"/>
    <s v="Mujeres"/>
    <n v="9107"/>
    <x v="6"/>
    <x v="1"/>
    <x v="0"/>
    <x v="48"/>
    <x v="0"/>
    <x v="12"/>
    <s v="Periodo 2008-2020"/>
    <s v="Porcentaje "/>
    <s v="Centro de Estudios y Análisis del Delito (CEAD) de la Subsecretaría de Prevención del Delito"/>
    <s v="Variación Trimestral de Casos Policiales (%) por Violación en Gorbea para el Periodo 2008-2020"/>
    <s v="Gráfico que muestra la variación trimestral de Casos Policiales (%) por Violaciones en Gorbea según datos recopilados desde la Subsecretaria de Prevención del Delito durante el Periodo 2008-2020."/>
    <s v="Gráfico de Evolución"/>
    <s v="Gorbea comunal delitos género violación mujer mujeres víctimas casos policiales variación trimestral"/>
    <s v="https://analytics.zoho.com/open-view/2395394000008633026?ZOHO_CRITERIA=%22Trasposicion_27.6%22.%22Cod_comuna%22%3D9107"/>
    <x v="0"/>
    <s v="#1774B5165"/>
  </r>
  <r>
    <n v="1401"/>
    <x v="0"/>
    <x v="0"/>
    <s v="Mujeres"/>
    <n v="4201"/>
    <x v="0"/>
    <x v="0"/>
    <x v="0"/>
    <x v="22"/>
    <x v="0"/>
    <x v="0"/>
    <s v="Periodo 2005-2021"/>
    <s v="Porcentaje"/>
    <s v="Centro de Estudios y Análisis del Delito (CEAD) de la Subsecretaría de Prevención del Delito"/>
    <s v="Proporción de Aprehensiones, Casos Policiales, Denuncias y Detenciones por Violencia Intrafamiliar en Illapel para el Periodo 2005-2021."/>
    <s v="Gráfico que muestra la proporción y cantidad de Aprehensiones, Casos policiales, Denuncias y Detenciones por Violencia Intrafamiliar en Illapel según datos recopilados desde el Centro de Estudios y Análisis del Delito durante el Periodo 2005-2021."/>
    <s v="Gráfico"/>
    <s v="Illapel comunal delitos género violencia hacia mujer mujeres víctimas intrafamiliar familiar aprehensiones denuncias casos policiales detenciones comuna"/>
    <s v="https://analytics.zoho.com/open-view/2395394000007123726?ZOHO_CRITERIA=%22Trasposicion_27.5%22.%22Cod_Comuna%22%3D4201"/>
    <x v="0"/>
    <s v="#1774B8423"/>
  </r>
  <r>
    <n v="1402"/>
    <x v="0"/>
    <x v="0"/>
    <s v="Mujeres"/>
    <n v="44"/>
    <x v="11"/>
    <x v="5"/>
    <x v="0"/>
    <x v="194"/>
    <x v="0"/>
    <x v="91"/>
    <s v="Periodo 2013-2019"/>
    <s v="Número de Sentencias"/>
    <s v="Poder Judicial"/>
    <s v="Sentencias Dictadas por Delitos Vinculados a la Mujer por Tipo de Delito en el Juzgado de Garantía de Tomé para el Periodo 2013-2019"/>
    <s v="El gráfico muestra la evolución anual de la frecuencia de Sentencias Dictadas por Delitos Vinculados a la Mujer por Tipo de Delito en el Juzgado de Garantía de Tomé para el Periodo 2013-2019 de acuerdo a datos provenientes del Poder Judicial de Chile. Se distinguen 3 tipos de delitos, que son: Delitos Violentos (femicidio, secuestro y tortura), Delitos Contra el Estado Civil y la Familia (violencia intrafamiliar) y Delitos Contra la Vida, Integridad o Dignidad Personal (aborto)."/>
    <s v="Gráfico de Evolución"/>
    <s v="sociedad delincuencia delitos frecuencia garantía sentencias juzgado contra vida dignidad integridad violentos familia civil mujer violencia"/>
    <s v="https://analytics.zoho.com/open-view/2395394000007158163?ZOHO_CRITERIA=%22Trasposicion_27.16%22.%22Id_Juzgado_Garant%C3%ADa%22%3D44"/>
    <x v="0"/>
    <s v="#1774B458"/>
  </r>
  <r>
    <n v="1403"/>
    <x v="0"/>
    <x v="0"/>
    <s v="Mujeres"/>
    <n v="1"/>
    <x v="0"/>
    <x v="1"/>
    <x v="1"/>
    <x v="78"/>
    <x v="0"/>
    <x v="10"/>
    <s v="Periodo 2008-2020"/>
    <s v="Tasa"/>
    <s v="Centro de Estudios y Análisis del Delito (CEAD) de la Subsecretaría de Prevención del Delito"/>
    <s v="Tasa de Aprehensiones, Casos Policiales, Denuncias y Detenciones por Violación en la Región de Tarapacá por comuna para el Periodo 2008-2020."/>
    <s v="Gráfico que muestra la Tasa de Aprehensiones, Casos Policiales, Denuncias y Detenciones por Violación por cada 100 mil habitantes en la Región de Tarapacá según datos recolectados y calculados por al Subsecretaría de Prevención del Delito para el Periodo 2008-2020."/>
    <s v="Gráfico de Evolución"/>
    <s v="Región de Tarapacá regional delitos género violación mujer mujeres víctimas aprehensiones, casos policiales, denuncias y detenciones comuna evolución tasa 100 mil habitantes"/>
    <s v="https://analytics.zoho.com/open-view/2395394000006846012?ZOHO_CRITERIA=%22Localiza%20CL%22.%22Codreg%22%3D1"/>
    <x v="0"/>
    <s v="#1774B973"/>
  </r>
  <r>
    <n v="1404"/>
    <x v="0"/>
    <x v="0"/>
    <s v="Mujeres"/>
    <n v="4"/>
    <x v="4"/>
    <x v="0"/>
    <x v="1"/>
    <x v="99"/>
    <x v="0"/>
    <x v="5"/>
    <s v="Periodo 2005-2021"/>
    <s v="Número de Detenciones"/>
    <s v="Centro de Estudios y Análisis del Delito (CEAD) de la Subsecretaría de Prevención del Delito"/>
    <s v="Cantidad de Detenciones por Violencia Intrafamiliar por comuna en la Región de Coquimbo para el Periodo 2005-2021."/>
    <s v="Gráfico que muestra la frecuencia de Detenciones por Violencia Intrafamiliar en la Región de Coquimbo por comuna según datos recopilados desde el Centro de Estudios y Análsis del Delito durante el Periodo 2005-2021."/>
    <s v="Gráfico de Evolución"/>
    <s v="Región de Coquimbo delitos género violencia hacia mujer mujeres víctimas intrafamiliar familiar detenciones comuna"/>
    <s v="https://analytics.zoho.com/open-view/2395394000007121392?ZOHO_CRITERIA=%22Trasposicion_27.5%22.%22Cod_Regi%C3%B3n%22%3D4"/>
    <x v="0"/>
    <s v="#1774B7003"/>
  </r>
  <r>
    <n v="1405"/>
    <x v="0"/>
    <x v="0"/>
    <s v="Mujeres"/>
    <n v="6205"/>
    <x v="2"/>
    <x v="1"/>
    <x v="0"/>
    <x v="357"/>
    <x v="0"/>
    <x v="19"/>
    <s v="Periodo 2008-2020"/>
    <s v="Tasa"/>
    <s v="Centro de Estudios y Análisis del Delito (CEAD) de la Subsecretaría de Prevención del Delito"/>
    <s v="Tasa de Aprehensiones por Violación en Navidad para el Periodo 2008-2020."/>
    <s v="Gráfico que muestra la Tasa de Aprehensiones por Violación por cada 100 mil habitantes en Navidad según datos recolectados y calculados por al Subsecretaría de Prevención del Delito para el Periodo 2008-2020."/>
    <s v="Gráfico de Evolución"/>
    <s v="Navidad comunal delitos género violación mujer mujeres víctimas aprehensiones evolución tasa 100 mil habitantes"/>
    <s v="https://analytics.zoho.com/open-view/2395394000006843662?ZOHO_CRITERIA=%22Localiza%20CL%22.%22Codcom%22%3D6205"/>
    <x v="0"/>
    <s v="#1774B1084"/>
  </r>
  <r>
    <n v="1406"/>
    <x v="0"/>
    <x v="0"/>
    <s v="Mujeres"/>
    <n v="6115"/>
    <x v="2"/>
    <x v="1"/>
    <x v="0"/>
    <x v="50"/>
    <x v="0"/>
    <x v="19"/>
    <s v="Periodo 2008-2020"/>
    <s v="Tasa"/>
    <s v="Centro de Estudios y Análisis del Delito (CEAD) de la Subsecretaría de Prevención del Delito"/>
    <s v="Tasa de Aprehensiones por Violación en Rengo para el Periodo 2008-2020."/>
    <s v="Gráfico que muestra la Tasa de Aprehensiones por Violación por cada 100 mil habitantes en Rengo según datos recolectados y calculados por al Subsecretaría de Prevención del Delito para el Periodo 2008-2020."/>
    <s v="Gráfico de Evolución"/>
    <s v="Rengo comunal delitos género violación mujer mujeres víctimas aprehensiones evolución tasa 100 mil habitantes"/>
    <s v="https://analytics.zoho.com/open-view/2395394000006843662?ZOHO_CRITERIA=%22Localiza%20CL%22.%22Codcom%22%3D6115"/>
    <x v="0"/>
    <s v="#1774B1077"/>
  </r>
  <r>
    <n v="1407"/>
    <x v="0"/>
    <x v="0"/>
    <s v="Mujeres"/>
    <n v="2201"/>
    <x v="3"/>
    <x v="1"/>
    <x v="0"/>
    <x v="180"/>
    <x v="0"/>
    <x v="17"/>
    <s v="Periodo 2008-2020"/>
    <s v="Tasa"/>
    <s v="Centro de Estudios y Análisis del Delito (CEAD) de la Subsecretaría de Prevención del Delito"/>
    <s v="Tasa de Denuncias por Violación en Calama para el Periodo 2008-2020."/>
    <s v="Gráfico que muestra la Tasa de Denuncias por Violación por cada 100 mil habitantes en Calama según datos recolectados y calculados por al Subsecretaría de Prevención del Delito para el Periodo 2008-2020."/>
    <s v="Gráfico de Evolución"/>
    <s v="Calama comunal delitos género violación mujer mujeres víctimas denuncias evolución tasa 100 mil habitantes"/>
    <s v="https://analytics.zoho.com/open-view/2395394000006843824?ZOHO_CRITERIA=%22Localiza%20CL%22.%22Codcom%22%3D2201"/>
    <x v="0"/>
    <s v="#1774B1664"/>
  </r>
  <r>
    <n v="1408"/>
    <x v="0"/>
    <x v="0"/>
    <s v="Mujeres"/>
    <n v="10104"/>
    <x v="0"/>
    <x v="1"/>
    <x v="0"/>
    <x v="15"/>
    <x v="0"/>
    <x v="10"/>
    <s v="Periodo 2008-2020"/>
    <s v="Tasa"/>
    <s v="Centro de Estudios y Análisis del Delito (CEAD) de la Subsecretaría de Prevención del Delito"/>
    <s v="Tasa de Aprehensiones, Casos Policiales, Denuncias y Detenciones por Violación en Fresia para el Periodo 2008-2020."/>
    <s v="Gráfico que muestra la Tasa de Aprehensiones, Casos Policiales, Denuncias y Detenciones por Violación por cada 100 mil habitantes en Fresia según datos recolectados y calculados por al Subsecretaría de Prevención del Delito para el Periodo 2008-2020."/>
    <s v="Gráfico de Evolución"/>
    <s v="Fresia comunal delitos género violación mujer mujeres víctimas aprehensiones casos policiales denuncias detenciones evolución tasa 100 mil habitantes"/>
    <s v="https://analytics.zoho.com/open-view/2395394000006850626?ZOHO_CRITERIA=%22Localiza%20CL%22.%22Codcom%22%3D10104"/>
    <x v="0"/>
    <s v="#1774B2541"/>
  </r>
  <r>
    <n v="1409"/>
    <x v="0"/>
    <x v="0"/>
    <s v="Mujeres"/>
    <n v="14107"/>
    <x v="6"/>
    <x v="1"/>
    <x v="0"/>
    <x v="169"/>
    <x v="0"/>
    <x v="18"/>
    <s v="Periodo 2008-2020"/>
    <s v="Tasa"/>
    <s v="Centro de Estudios y Análisis del Delito (CEAD) de la Subsecretaría de Prevención del Delito"/>
    <s v="Tasa de Casos Policiales por Violación en Paillaco para el Periodo 2008-2020."/>
    <s v="Gráfico que muestra la Tasa de Casos Policiales por Violación por cada 100 mil habitantes en Paillaco según datos recolectados y calculados por al Subsecretaría de Prevención del Delito para el Periodo 2008-2020."/>
    <s v="Gráfico de Evolución"/>
    <s v="Paillaco comunal delitos género violación mujer mujeres víctimas casos policiales evolución tasa 100 mil habitantes"/>
    <s v="https://analytics.zoho.com/open-view/2395394000006843792?ZOHO_CRITERIA=%22Localiza%20CL%22.%22Codcom%22%3D14107"/>
    <x v="0"/>
    <s v="#1774B1643"/>
  </r>
  <r>
    <n v="1410"/>
    <x v="0"/>
    <x v="0"/>
    <s v="Mujeres"/>
    <n v="14104"/>
    <x v="2"/>
    <x v="0"/>
    <x v="0"/>
    <x v="104"/>
    <x v="0"/>
    <x v="3"/>
    <s v="Periodo 2005-2021"/>
    <s v="Número de Aprehensiones"/>
    <s v="Centro de Estudios y Análisis del Delito (CEAD) de la Subsecretaría de Prevención del Delito"/>
    <s v="Frecuencia de Aprehensiones por Violencia Intrafamiliar en Los Lagos para el Periodo 2005-2021"/>
    <s v="Gráfico que muestra la frecuencia de Aprehensiones por Violencia Intrafamiliar en Los Lagos según datos recopilados desde el Centro de Estudios y Análsis del Delito durante el Periodo 2005-2021."/>
    <s v="Gráfico de Evolución"/>
    <s v="Los Lagos comunal delitos género violencia hacia mujer mujeres víctimas intrafamiliar familiar aprehensiones comuna"/>
    <s v="https://analytics.zoho.com/open-view/2395394000007123378?ZOHO_CRITERIA=%22Trasposicion_27.5%22.%22Cod_Comuna%22%3D14104"/>
    <x v="0"/>
    <s v="#1774B7349"/>
  </r>
  <r>
    <n v="1411"/>
    <x v="0"/>
    <x v="0"/>
    <s v="Mujeres"/>
    <n v="7406"/>
    <x v="2"/>
    <x v="0"/>
    <x v="0"/>
    <x v="46"/>
    <x v="0"/>
    <x v="11"/>
    <s v="Periodo 2005-2021"/>
    <s v="Porcentaje"/>
    <s v="Centro de Estudios y Análisis del Delito (CEAD) de la Subsecretaría de Prevención del Delito"/>
    <s v="Variación Trimestral de Aprehensiones (%) por Violencia Intrafamiliar en San Javier para el Periodo 2005-2021."/>
    <s v="Gráfico que muestra la variación trimestral de Aprehensiones (%) por Violencia Intrafamiliar en San Javier  según datos recopilados desde el Centro de Estudios y Análisis del Delito durante el Periodo 2005-2021."/>
    <s v="Gráfico de Evolución"/>
    <s v="San Javier comunal delitos género violencia hacia mujer mujeres víctimas intrafamiliar familiar aprehensiones variación trimestral"/>
    <s v="https://analytics.zoho.com/open-view/2395394000007123879?ZOHO_CRITERIA=%22Trasposicion_27.5%22.%22Cod_Comuna%22%3D7406"/>
    <x v="0"/>
    <s v="#1774B8874"/>
  </r>
  <r>
    <n v="1412"/>
    <x v="0"/>
    <x v="0"/>
    <s v="Mujeres"/>
    <n v="9119"/>
    <x v="3"/>
    <x v="1"/>
    <x v="0"/>
    <x v="76"/>
    <x v="0"/>
    <x v="4"/>
    <s v="Periodo 2008-2020"/>
    <s v="Porcentaje "/>
    <s v="Centro de Estudios y Análisis del Delito (CEAD) de la Subsecretaría de Prevención del Delito"/>
    <s v="Variación Trimestral de Denuncias (%) por Violación en Vilcún para el Periodo 2008-2020"/>
    <s v="Gráfico que muestra la variación trimestral de Denuncias (%) por Violaciones en Vilcún según datos recopilados desde la Subsecretaria de Prevención del Delito durante el Periodo 2008-2020."/>
    <s v="Gráfico de Evolución"/>
    <s v="Vilcún comunal delitos género violación mujer mujeres víctimas denuncias variación trimestral"/>
    <s v="https://analytics.zoho.com/open-view/2395394000008633066?ZOHO_CRITERIA=%22Trasposicion_27.6%22.%22Cod_comuna%22%3D9119"/>
    <x v="0"/>
    <s v="#1774B5513"/>
  </r>
  <r>
    <n v="1413"/>
    <x v="0"/>
    <x v="0"/>
    <s v="Mujeres"/>
    <n v="14"/>
    <x v="14"/>
    <x v="4"/>
    <x v="1"/>
    <x v="226"/>
    <x v="0"/>
    <x v="44"/>
    <s v="Periodo 2010-2021"/>
    <s v="Número de víctimas"/>
    <s v="Ministerio de la Mujer y Equidad de Género"/>
    <s v="Frecuencia de casos de femicidio según rango de edad en la Región de Los Ríos, Periodo 2010-2021"/>
    <s v="Gráfico que muestra la Cantidad de víctimas por rango de edad en la Región de Los Ríos para el Periodo 2010-2021, según datos recopilados desde el Ministerio de la Mujer y Equidad de Género."/>
    <s v="Gráfico de Evolución"/>
    <s v="Región de Los Ríos femicidios víctimas violencia mujer frecuencia cantidad número casos rango edad etario"/>
    <s v="https://analytics.zoho.com/open-view/2395394000009041446?ZOHO_CRITERIA=%22Localiza%20CL%22.%22Codreg%22%3D14"/>
    <x v="0"/>
    <s v="#1774B11361"/>
  </r>
  <r>
    <n v="1414"/>
    <x v="0"/>
    <x v="0"/>
    <s v="Mujeres"/>
    <n v="11101"/>
    <x v="3"/>
    <x v="1"/>
    <x v="0"/>
    <x v="273"/>
    <x v="0"/>
    <x v="17"/>
    <s v="Periodo 2008-2020"/>
    <s v="Tasa"/>
    <s v="Centro de Estudios y Análisis del Delito (CEAD) de la Subsecretaría de Prevención del Delito"/>
    <s v="Tasa de Denuncias por Violación en Coihaique para el Periodo 2008-2020."/>
    <s v="Gráfico que muestra la Tasa de Denuncias por Violación por cada 100 mil habitantes en Coihaique según datos recolectados y calculados por al Subsecretaría de Prevención del Delito para el Periodo 2008-2020."/>
    <s v="Gráfico de Evolución"/>
    <s v="Coihaique comunal delitos género violación mujer mujeres víctimas denuncias evolución tasa 100 mil habitantes"/>
    <s v="https://analytics.zoho.com/open-view/2395394000006843824?ZOHO_CRITERIA=%22Localiza%20CL%22.%22Codcom%22%3D11101"/>
    <x v="0"/>
    <s v="#1774B1909"/>
  </r>
  <r>
    <n v="1415"/>
    <x v="0"/>
    <x v="0"/>
    <s v="Mujeres"/>
    <n v="2203"/>
    <x v="4"/>
    <x v="0"/>
    <x v="0"/>
    <x v="16"/>
    <x v="0"/>
    <x v="8"/>
    <s v="Periodo 2005-2021"/>
    <s v="Porcentaje"/>
    <s v="Centro de Estudios y Análisis del Delito (CEAD) de la Subsecretaría de Prevención del Delito"/>
    <s v="Variación Trimestral de Detenciones (%) por Violencia Intrafamiliar en San Pedro de Atacama para el Periodo 2005-2021."/>
    <s v="Gráfico que muestra la variación trimestral de Detenciones (%) por Violencia Intrafamiliar en San Pedro de Atacama según datos recopilados desde el Centro de Estudios y Análisis del Delito durante el Periodo 2005-2021."/>
    <s v="Gráfico de Evolución"/>
    <s v="San Pedro de Atacama comunal delitos género violencia hacia mujer mujeres víctimas intrafamiliar familiar detenciones variación trimestral"/>
    <s v="https://analytics.zoho.com/open-view/2395394000007126218?ZOHO_CRITERIA=%22Trasposicion_27.5%22.%22Cod_Comuna%22%3D2203"/>
    <x v="0"/>
    <s v="#1774B9776"/>
  </r>
  <r>
    <n v="1416"/>
    <x v="0"/>
    <x v="0"/>
    <s v="Mujeres"/>
    <n v="9105"/>
    <x v="3"/>
    <x v="0"/>
    <x v="0"/>
    <x v="227"/>
    <x v="0"/>
    <x v="14"/>
    <s v="Periodo 2005-2021"/>
    <s v="Número de Denuncias"/>
    <s v="Centro de Estudios y Análisis del Delito (CEAD) de la Subsecretaría de Prevención del Delito"/>
    <s v="Frecuencia de Denuncias por Violencia Intrafamiliar en Freire para el Periodo 2005-2021."/>
    <s v="Gráfico que muestra la frecuencia de las Denuncias por Violencia Intrafamiliar en Freire según datos recopilados desde el Centro de Estudios y Análsis del Delito durante el Periodo 2005-2021."/>
    <s v="Gráfico de Evolución"/>
    <s v="Freire comunal delitos género violencia hacia mujer mujeres víctimas intrafamiliar familiar denuncias comuna"/>
    <s v="https://analytics.zoho.com/open-view/2395394000007123492?ZOHO_CRITERIA=%22Trasposicion_27.5%22.%22Cod_Comuna%22%3D9105"/>
    <x v="0"/>
    <s v="#1774B7905"/>
  </r>
  <r>
    <n v="1417"/>
    <x v="0"/>
    <x v="0"/>
    <s v="Mujeres"/>
    <n v="3201"/>
    <x v="3"/>
    <x v="0"/>
    <x v="0"/>
    <x v="230"/>
    <x v="0"/>
    <x v="4"/>
    <s v="Periodo 2005-2021"/>
    <s v="Porcentaje"/>
    <s v="Centro de Estudios y Análisis del Delito (CEAD) de la Subsecretaría de Prevención del Delito"/>
    <s v="Variación Trimestral de Denuncias (%) por Violencia Intrafamiliar en Chañaral para el Periodo 2005-2021."/>
    <s v="Gráfico que muestra la variación trimestral de Denuncias (%) por Violencia Intrafamiliar en Chañaral según datos recopilados desde el Centro de Estudios y Análisis del Delito durante el Periodo 2005-2021."/>
    <s v="Gráfico de Evolución"/>
    <s v="Chañaral comunal delitos género violencia hacia mujer mujeres víctimas intrafamiliar familiar denuncias variación trimestral"/>
    <s v="https://analytics.zoho.com/open-view/2395394000007126144?ZOHO_CRITERIA=%22Trasposicion_27.5%22.%22Cod_Comuna%22%3D3201"/>
    <x v="0"/>
    <s v="#1774B9439"/>
  </r>
  <r>
    <n v="1418"/>
    <x v="0"/>
    <x v="0"/>
    <s v="Mujeres"/>
    <n v="13114"/>
    <x v="4"/>
    <x v="0"/>
    <x v="0"/>
    <x v="129"/>
    <x v="0"/>
    <x v="8"/>
    <s v="Periodo 2005-2021"/>
    <s v="Porcentaje"/>
    <s v="Centro de Estudios y Análisis del Delito (CEAD) de la Subsecretaría de Prevención del Delito"/>
    <s v="Variación Trimestral de Detenciones (%) por Violencia Intrafamiliar en Las Condes para el Periodo 2005-2021."/>
    <s v="Gráfico que muestra la variación trimestral de Detenciones (%) por Violencia Intrafamiliar en Las Condes según datos recopilados desde el Centro de Estudios y Análisis del Delito durante el Periodo 2005-2021."/>
    <s v="Gráfico de Evolución"/>
    <s v="Las Condes comunal delitos género violencia hacia mujer mujeres víctimas intrafamiliar familiar detenciones variación trimestral"/>
    <s v="https://analytics.zoho.com/open-view/2395394000007126218?ZOHO_CRITERIA=%22Trasposicion_27.5%22.%22Cod_Comuna%22%3D13114"/>
    <x v="0"/>
    <s v="#1774B10049"/>
  </r>
  <r>
    <n v="1419"/>
    <x v="0"/>
    <x v="0"/>
    <s v="Mujeres"/>
    <n v="7408"/>
    <x v="4"/>
    <x v="1"/>
    <x v="0"/>
    <x v="341"/>
    <x v="0"/>
    <x v="6"/>
    <s v="Periodo 2008-2020"/>
    <s v="Tasa"/>
    <s v="Centro de Estudios y Análisis del Delito (CEAD) de la Subsecretaría de Prevención del Delito"/>
    <s v="Tasa de Detenciones por Violación en Yerbas Buenas para el Periodo 2008-2020."/>
    <s v="Gráfico que muestra la Tasa de Detenciones por Violación por cada 100 mil habitantes en Yerbas Buenas según datos recolectados y calculados por al Subsecretaría de Prevención del Delito para el Periodo 2008-2020."/>
    <s v="Gráfico de Evolución"/>
    <s v="Yerbas Buenas comunal delitos género violación mujer mujeres víctimas detenciones evolución tasa 100 mil habitantes"/>
    <s v="https://analytics.zoho.com/open-view/2395394000006843853?ZOHO_CRITERIA=%22Localiza%20CL%22.%22Codcom%22%3D7408"/>
    <x v="0"/>
    <s v="#1774B2120"/>
  </r>
  <r>
    <n v="1420"/>
    <x v="0"/>
    <x v="0"/>
    <s v="Mujeres"/>
    <n v="10103"/>
    <x v="3"/>
    <x v="1"/>
    <x v="0"/>
    <x v="131"/>
    <x v="0"/>
    <x v="14"/>
    <s v="Periodo 2008-2020"/>
    <s v="Número de Denuncias"/>
    <s v="Centro de Estudios y Análisis del Delito (CEAD) de la Subsecretaría de Prevención del Delito"/>
    <s v="Frecuencia de Frecuencia Denuncias por Violación en Cochamó para el Periodo 2008-2020"/>
    <s v="Gráfico que muestra la frecuencia de Denuncias por Violación en Cochamó según datos recopilados desde el Subsecretaria de Prevención del Delito durante el Periodo 2008-2020."/>
    <s v="Gráfico de Evolución"/>
    <s v="Cochamó comunal delitos género violación mujer mujeres víctimas denuncias"/>
    <s v="https://analytics.zoho.com/open-view/2395394000006792596?ZOHO_CRITERIA=%22Localiza%20CL%22.%22Codcom%22%3D10103"/>
    <x v="0"/>
    <s v="#1774B3896"/>
  </r>
  <r>
    <n v="1421"/>
    <x v="0"/>
    <x v="0"/>
    <s v="Mujeres"/>
    <n v="8109"/>
    <x v="2"/>
    <x v="0"/>
    <x v="0"/>
    <x v="355"/>
    <x v="0"/>
    <x v="3"/>
    <s v="Periodo 2005-2021"/>
    <s v="Número de Aprehensiones"/>
    <s v="Centro de Estudios y Análisis del Delito (CEAD) de la Subsecretaría de Prevención del Delito"/>
    <s v="Frecuencia de Aprehensiones por Violencia Intrafamiliar en Santa Juana para el Periodo 2005-2021"/>
    <s v="Gráfico que muestra la frecuencia de Aprehensiones por Violencia Intrafamiliar en Santa Juana según datos recopilados desde el Centro de Estudios y Análsis del Delito durante el Periodo 2005-2021."/>
    <s v="Gráfico de Evolución"/>
    <s v="Santa Juana comunal delitos género violencia hacia mujer mujeres víctimas intrafamiliar familiar aprehensiones comuna"/>
    <s v="https://analytics.zoho.com/open-view/2395394000007123378?ZOHO_CRITERIA=%22Trasposicion_27.5%22.%22Cod_Comuna%22%3D8109"/>
    <x v="0"/>
    <s v="#1774B7169"/>
  </r>
  <r>
    <n v="1422"/>
    <x v="0"/>
    <x v="0"/>
    <s v="Mujeres"/>
    <n v="7401"/>
    <x v="0"/>
    <x v="0"/>
    <x v="0"/>
    <x v="222"/>
    <x v="0"/>
    <x v="2"/>
    <s v="Periodo 2005-2021"/>
    <s v="Porcentaje "/>
    <s v="Centro de Estudios y Análisis del Delito (CEAD) de la Subsecretaría de Prevención del Delito"/>
    <s v="Variación Trimestral de Aprehensiones, Casos policiales, Denuncias y Detenciones (%) en Linares para el Periodo 2005-2021."/>
    <s v="Gráfico que muestra la variación trimestral de Aprehensiones, Casos Policiales, Denuncias y Detenciones (%) por Violencia Intrafamiliar en Linares según datos recopilados desde el Centro de Estudios y Análisis del Delito durante el Periodo 2005-2021."/>
    <s v="Gráfico de Evolución"/>
    <s v="Linares comunal delitos género violencia hacia mujer mujeres víctimas intrafamiliar familiar aprehensiones casos policiales denuncias detenciones variación trimestral"/>
    <s v="https://analytics.zoho.com/open-view/2395394000007126407?ZOHO_CRITERIA=%22Trasposicion_27.5%22.%22Cod_Comuna%22%3D7401"/>
    <x v="0"/>
    <s v="#1774B10237"/>
  </r>
  <r>
    <n v="1423"/>
    <x v="0"/>
    <x v="0"/>
    <s v="Mujeres"/>
    <n v="2"/>
    <x v="2"/>
    <x v="1"/>
    <x v="1"/>
    <x v="75"/>
    <x v="0"/>
    <x v="19"/>
    <s v="Año 2020"/>
    <s v="Tasa"/>
    <s v="Centro de Estudios y Análisis del Delito (CEAD) de la Subsecretaría de Prevención del Delito"/>
    <s v="Mapa de Tasas de Aprehensiones por Violación en la Región de Antofagasta por sus comunas para el Año 2020."/>
    <s v="Mapa que muestra la Tasa de Aprehensiones por Violación desagregada por comuna en la Región de Antofagasta, de acuerdo a los datos publicados por la Subsecretaria de Prevención del Delito de Chile para el Año 2020."/>
    <s v="Mapa de calor"/>
    <s v="Región de Antofagasta regional delitos género violación mujer mujeres víctimas aprehensiones comuna mapa tasa 100 mil habitantes"/>
    <s v="https://analytics.zoho.com/open-view/2395394000006844591?ZOHO_CRITERIA=%22Localiza%20CL%22.%22Codreg%22%3D2"/>
    <x v="0"/>
    <s v="#1774B2656"/>
  </r>
  <r>
    <n v="1424"/>
    <x v="0"/>
    <x v="0"/>
    <s v="Mujeres"/>
    <n v="6108"/>
    <x v="4"/>
    <x v="1"/>
    <x v="0"/>
    <x v="55"/>
    <x v="0"/>
    <x v="5"/>
    <s v="Periodo 2008-2020"/>
    <s v="Número de Detenciones"/>
    <s v="Centro de Estudios y Análisis del Delito (CEAD) de la Subsecretaría de Prevención del Delito"/>
    <s v="Frecuencia de Frecuencia Detenciones por Violación en Machalí para el Periodo 2008-2020"/>
    <s v="Gráfico que muestra la frecuencia de Detenciones por Violación en Machalí según datos recopilados desde el Subsecretaria de Prevención del Delito durante el Periodo 2008-2020."/>
    <s v="Gráfico de Evolución"/>
    <s v="Machalí comunal delitos género violación mujer mujeres víctimas detenciones"/>
    <s v="https://analytics.zoho.com/open-view/2395394000006792637?ZOHO_CRITERIA=%22Localiza%20CL%22.%22Codcom%22%3D6108"/>
    <x v="0"/>
    <s v="#1774B4083"/>
  </r>
  <r>
    <n v="1425"/>
    <x v="0"/>
    <x v="0"/>
    <s v="Mujeres"/>
    <n v="9108"/>
    <x v="0"/>
    <x v="0"/>
    <x v="0"/>
    <x v="314"/>
    <x v="0"/>
    <x v="0"/>
    <s v="Periodo 2005-2021"/>
    <s v="Porcentaje"/>
    <s v="Centro de Estudios y Análisis del Delito (CEAD) de la Subsecretaría de Prevención del Delito"/>
    <s v="Proporción de Aprehensiones, Casos Policiales, Denuncias y Detenciones por Violencia Intrafamiliar en Lautaro para el Periodo 2005-2021."/>
    <s v="Gráfico que muestra la proporción y cantidad de Aprehensiones, Casos policiales, Denuncias y Detenciones por Violencia Intrafamiliar en Lautaro según datos recopilados desde el Centro de Estudios y Análisis del Delito durante el Periodo 2005-2021."/>
    <s v="Gráfico"/>
    <s v="Lautaro comunal delitos género violencia hacia mujer mujeres víctimas intrafamiliar familiar aprehensiones denuncias casos policiales detenciones comuna"/>
    <s v="https://analytics.zoho.com/open-view/2395394000007123726?ZOHO_CRITERIA=%22Trasposicion_27.5%22.%22Cod_Comuna%22%3D9108"/>
    <x v="0"/>
    <s v="#1774B8594"/>
  </r>
  <r>
    <n v="1426"/>
    <x v="0"/>
    <x v="0"/>
    <s v="Mujeres"/>
    <n v="4204"/>
    <x v="0"/>
    <x v="1"/>
    <x v="0"/>
    <x v="205"/>
    <x v="0"/>
    <x v="10"/>
    <s v="Periodo 2008-2020"/>
    <s v="Tasa"/>
    <s v="Centro de Estudios y Análisis del Delito (CEAD) de la Subsecretaría de Prevención del Delito"/>
    <s v="Tasa de Aprehensiones, Casos Policiales, Denuncias y Detenciones por Violación en Salamanca para el Periodo 2008-2020."/>
    <s v="Gráfico que muestra la Tasa de Aprehensiones, Casos Policiales, Denuncias y Detenciones por Violación por cada 100 mil habitantes en Salamanca según datos recolectados y calculados por al Subsecretaría de Prevención del Delito para el Periodo 2008-2020."/>
    <s v="Gráfico de Evolución"/>
    <s v="Salamanca comunal delitos género violación mujer mujeres víctimas aprehensiones casos policiales denuncias detenciones evolución tasa 100 mil habitantes"/>
    <s v="https://analytics.zoho.com/open-view/2395394000006850626?ZOHO_CRITERIA=%22Localiza%20CL%22.%22Codcom%22%3D4204"/>
    <x v="0"/>
    <s v="#1774B2345"/>
  </r>
  <r>
    <n v="1427"/>
    <x v="0"/>
    <x v="0"/>
    <s v="Mujeres"/>
    <n v="16105"/>
    <x v="4"/>
    <x v="0"/>
    <x v="0"/>
    <x v="5"/>
    <x v="0"/>
    <x v="5"/>
    <s v="Periodo 2005-2021"/>
    <s v="Número de Detenciones"/>
    <s v="Centro de Estudios y Análisis del Delito (CEAD) de la Subsecretaría de Prevención del Delito"/>
    <s v="Frecuencia de Detenciones por Violencia Intrafamiliar en Pemuco para el Periodo 2005-2021."/>
    <s v="Gráfico que muestra la frecuencia de las Detenciones por Violencia Intrafamiliar en Pemuco según datos recopilados desde el Centro de Estudios y Análsis del Delito durante el Periodo 2005-2021."/>
    <s v="Gráfico de Evolución"/>
    <s v="Pemuco comunal delitos género violencia hacia mujer mujeres víctimas intrafamiliar familiar detenciones comuna"/>
    <s v="https://analytics.zoho.com/open-view/2395394000007123572?ZOHO_CRITERIA=%22Trasposicion_27.5%22.%22Cod_Comuna%22%3D16105"/>
    <x v="0"/>
    <s v="#1774B8233"/>
  </r>
  <r>
    <n v="1428"/>
    <x v="0"/>
    <x v="0"/>
    <s v="Mujeres"/>
    <n v="13303"/>
    <x v="2"/>
    <x v="1"/>
    <x v="0"/>
    <x v="173"/>
    <x v="0"/>
    <x v="19"/>
    <s v="Periodo 2008-2020"/>
    <s v="Tasa"/>
    <s v="Centro de Estudios y Análisis del Delito (CEAD) de la Subsecretaría de Prevención del Delito"/>
    <s v="Tasa de Aprehensiones por Violación en Tiltil para el Periodo 2008-2020."/>
    <s v="Gráfico que muestra la Tasa de Aprehensiones por Violación por cada 100 mil habitantes en Tiltil según datos recolectados y calculados por al Subsecretaría de Prevención del Delito para el Periodo 2008-2020."/>
    <s v="Gráfico de Evolución"/>
    <s v="Tiltil comunal delitos género violación mujer mujeres víctimas aprehensiones evolución tasa 100 mil habitantes"/>
    <s v="https://analytics.zoho.com/open-view/2395394000006843662?ZOHO_CRITERIA=%22Localiza%20CL%22.%22Codcom%22%3D13303"/>
    <x v="0"/>
    <s v="#1774B1283"/>
  </r>
  <r>
    <n v="1429"/>
    <x v="0"/>
    <x v="0"/>
    <s v="Mujeres"/>
    <n v="6304"/>
    <x v="0"/>
    <x v="1"/>
    <x v="0"/>
    <x v="29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Lolol para el Periodo 2008-2020"/>
    <s v="Gráfico que muestra la frecuencia de Aprehensiones, Casos Policiales, Denuncias y  Detenciones por Violación en Lolol según datos recopilados desde el Subsecretaria de Prevención del Delito durante el Periodo 2008-2020."/>
    <s v="Gráfico de Evolución"/>
    <s v="Lolol comunal delitos género violación mujer mujeres víctimas aprehensiones casos policiales denuncias detenciones"/>
    <s v="https://analytics.zoho.com/open-view/2395394000006792678?ZOHO_CRITERIA=%22Localiza%20CL%22.%22Codcom%22%3D6304"/>
    <x v="0"/>
    <s v="#1774B4430"/>
  </r>
  <r>
    <n v="1430"/>
    <x v="0"/>
    <x v="0"/>
    <s v="Mujeres"/>
    <n v="10301"/>
    <x v="4"/>
    <x v="1"/>
    <x v="0"/>
    <x v="246"/>
    <x v="0"/>
    <x v="6"/>
    <s v="Periodo 2008-2020"/>
    <s v="Tasa"/>
    <s v="Centro de Estudios y Análisis del Delito (CEAD) de la Subsecretaría de Prevención del Delito"/>
    <s v="Tasa de Detenciones por Violación en Osorno para el Periodo 2008-2020."/>
    <s v="Gráfico que muestra la Tasa de Detenciones por Violación por cada 100 mil habitantes en Osorno según datos recolectados y calculados por al Subsecretaría de Prevención del Delito para el Periodo 2008-2020."/>
    <s v="Gráfico de Evolución"/>
    <s v="Osorno comunal delitos género violación mujer mujeres víctimas detenciones evolución tasa 100 mil habitantes"/>
    <s v="https://analytics.zoho.com/open-view/2395394000006843853?ZOHO_CRITERIA=%22Localiza%20CL%22.%22Codcom%22%3D10301"/>
    <x v="0"/>
    <s v="#1774B2224"/>
  </r>
  <r>
    <n v="1431"/>
    <x v="0"/>
    <x v="0"/>
    <s v="Mujeres"/>
    <n v="16105"/>
    <x v="2"/>
    <x v="1"/>
    <x v="0"/>
    <x v="5"/>
    <x v="0"/>
    <x v="19"/>
    <s v="Periodo 2008-2020"/>
    <s v="Tasa"/>
    <s v="Centro de Estudios y Análisis del Delito (CEAD) de la Subsecretaría de Prevención del Delito"/>
    <s v="Tasa de Aprehensiones por Violación en Pemuco para el Periodo 2008-2020."/>
    <s v="Gráfico que muestra la Tasa de Aprehensiones por Violación por cada 100 mil habitantes en Pemuco según datos recolectados y calculados por al Subsecretaría de Prevención del Delito para el Periodo 2008-2020."/>
    <s v="Gráfico de Evolución"/>
    <s v="Pemuco comunal delitos género violación mujer mujeres víctimas aprehensiones evolución tasa 100 mil habitantes"/>
    <s v="https://analytics.zoho.com/open-view/2395394000006843662?ZOHO_CRITERIA=%22Localiza%20CL%22.%22Codcom%22%3D16105"/>
    <x v="0"/>
    <s v="#1774B1165"/>
  </r>
  <r>
    <n v="1432"/>
    <x v="0"/>
    <x v="0"/>
    <s v="Mujeres"/>
    <n v="5603"/>
    <x v="5"/>
    <x v="2"/>
    <x v="0"/>
    <x v="282"/>
    <x v="0"/>
    <x v="7"/>
    <s v="Años 2012, 2017 y 2020"/>
    <s v="Número de Casos"/>
    <s v="Centro de Estudios y Análisis del Delito (CEAD) e Instituto Nacional de Estadísticas (INE)"/>
    <s v="Frecuencia de Casos de Violencia Económica y Variación Anual en Cartagena para los años 2012, 2017 y 2020."/>
    <s v="Gráfico que muestra la Frecuencia de Casos de Violencia Económica por año en Cartagena para los años 2012, 2017 y 2020 según datos de las encuestas ENVIF-VCM realizadas por el Instituto Nacional de Estadísticas (INE) y el Centro de Estudios y Análisis del Delito (CEAD)."/>
    <s v="Gráfico de Evolución"/>
    <s v="Cartagena comunal violencia económica intrafamiliar vif mujeres mujer encuesta envif cead ine evolución variación anual"/>
    <s v="https://analytics.zoho.com/open-view/2395394000007264522?ZOHO_CRITERIA=%22Trasposicion_27.9%22.%22C%C3%B3digo%20Comuna%22%3D5603"/>
    <x v="0"/>
    <s v="#1774B10633"/>
  </r>
  <r>
    <n v="1433"/>
    <x v="0"/>
    <x v="0"/>
    <s v="Mujeres"/>
    <n v="13104"/>
    <x v="0"/>
    <x v="1"/>
    <x v="0"/>
    <x v="258"/>
    <x v="0"/>
    <x v="10"/>
    <s v="Periodo 2008-2020"/>
    <s v="Tasa"/>
    <s v="Centro de Estudios y Análisis del Delito (CEAD) de la Subsecretaría de Prevención del Delito"/>
    <s v="Tasa de Aprehensiones, Casos Policiales, Denuncias y Detenciones por Violación en Conchalí para el Periodo 2008-2020."/>
    <s v="Gráfico que muestra la Tasa de Aprehensiones, Casos Policiales, Denuncias y Detenciones por Violación por cada 100 mil habitantes en Conchalí según datos recolectados y calculados por al Subsecretaría de Prevención del Delito para el Periodo 2008-2020."/>
    <s v="Gráfico de Evolución"/>
    <s v="Conchalí comunal delitos género violación mujer mujeres víctimas aprehensiones casos policiales denuncias detenciones evolución tasa 100 mil habitantes"/>
    <s v="https://analytics.zoho.com/open-view/2395394000006850626?ZOHO_CRITERIA=%22Localiza%20CL%22.%22Codcom%22%3D13104"/>
    <x v="0"/>
    <s v="#1774B2590"/>
  </r>
  <r>
    <n v="1434"/>
    <x v="0"/>
    <x v="0"/>
    <s v="Mujeres"/>
    <n v="8301"/>
    <x v="4"/>
    <x v="0"/>
    <x v="0"/>
    <x v="268"/>
    <x v="0"/>
    <x v="5"/>
    <s v="Periodo 2005-2021"/>
    <s v="Número de Detenciones"/>
    <s v="Centro de Estudios y Análisis del Delito (CEAD) de la Subsecretaría de Prevención del Delito"/>
    <s v="Frecuencia de Detenciones por Violencia Intrafamiliar en Los Angeles para el Periodo 2005-2021."/>
    <s v="Gráfico que muestra la frecuencia de las Detenciones por Violencia Intrafamiliar en Los Angeles según datos recopilados desde el Centro de Estudios y Análsis del Delito durante el Periodo 2005-2021."/>
    <s v="Gráfico de Evolución"/>
    <s v="Los Angeles comunal delitos género violencia hacia mujer mujeres víctimas intrafamiliar familiar detenciones comuna"/>
    <s v="https://analytics.zoho.com/open-view/2395394000007123572?ZOHO_CRITERIA=%22Trasposicion_27.5%22.%22Cod_Comuna%22%3D8301"/>
    <x v="0"/>
    <s v="#1774B8210"/>
  </r>
  <r>
    <n v="1435"/>
    <x v="0"/>
    <x v="0"/>
    <s v="Mujeres"/>
    <n v="6115"/>
    <x v="3"/>
    <x v="0"/>
    <x v="0"/>
    <x v="50"/>
    <x v="0"/>
    <x v="14"/>
    <s v="Periodo 2005-2021"/>
    <s v="Número de Denuncias"/>
    <s v="Centro de Estudios y Análisis del Delito (CEAD) de la Subsecretaría de Prevención del Delito"/>
    <s v="Frecuencia de Denuncias por Violencia Intrafamiliar en Rengo para el Periodo 2005-2021."/>
    <s v="Gráfico que muestra la frecuencia de las Denuncias por Violencia Intrafamiliar en Rengo según datos recopilados desde el Centro de Estudios y Análsis del Delito durante el Periodo 2005-2021."/>
    <s v="Gráfico de Evolución"/>
    <s v="Rengo comunal delitos género violencia hacia mujer mujeres víctimas intrafamiliar familiar denuncias comuna"/>
    <s v="https://analytics.zoho.com/open-view/2395394000007123492?ZOHO_CRITERIA=%22Trasposicion_27.5%22.%22Cod_Comuna%22%3D6115"/>
    <x v="0"/>
    <s v="#1774B7798"/>
  </r>
  <r>
    <n v="1436"/>
    <x v="0"/>
    <x v="0"/>
    <s v="Mujeres"/>
    <n v="4106"/>
    <x v="0"/>
    <x v="0"/>
    <x v="0"/>
    <x v="91"/>
    <x v="0"/>
    <x v="0"/>
    <s v="Periodo 2005-2021"/>
    <s v="Porcentaje"/>
    <s v="Centro de Estudios y Análisis del Delito (CEAD) de la Subsecretaría de Prevención del Delito"/>
    <s v="Proporción de Aprehensiones, Casos Policiales, Denuncias y Detenciones por Violencia Intrafamiliar en Vicuña para el Periodo 2005-2021."/>
    <s v="Gráfico que muestra la proporción y cantidad de Aprehensiones, Casos policiales, Denuncias y Detenciones por Violencia Intrafamiliar en Vicuña según datos recopilados desde el Centro de Estudios y Análisis del Delito durante el Periodo 2005-2021."/>
    <s v="Gráfico"/>
    <s v="Vicuña comunal delitos género violencia hacia mujer mujeres víctimas intrafamiliar familiar aprehensiones denuncias casos policiales detenciones comuna"/>
    <s v="https://analytics.zoho.com/open-view/2395394000007123726?ZOHO_CRITERIA=%22Trasposicion_27.5%22.%22Cod_Comuna%22%3D4106"/>
    <x v="0"/>
    <s v="#1774B8422"/>
  </r>
  <r>
    <n v="1437"/>
    <x v="0"/>
    <x v="0"/>
    <s v="Mujeres"/>
    <n v="13108"/>
    <x v="6"/>
    <x v="1"/>
    <x v="0"/>
    <x v="134"/>
    <x v="0"/>
    <x v="13"/>
    <s v="Periodo 2008-2020"/>
    <s v="Número de Casos Policiales"/>
    <s v="Centro de Estudios y Análisis del Delito (CEAD) de la Subsecretaría de Prevención del Delito"/>
    <s v="Frecuencia de Frecuencia Casos Policiales por Violación en Independencia para el Periodo 2008-2020"/>
    <s v="Gráfico que muestra la frecuencia de Casos Policiales por Violación en Independencia según datos recopilados desde el Subsecretaria de Prevención del Delito durante el Periodo 2008-2020."/>
    <s v="Gráfico de Evolución"/>
    <s v="Independencia comunal delitos género violación mujer mujeres víctimas casos policiales"/>
    <s v="https://analytics.zoho.com/open-view/2395394000006792555?ZOHO_CRITERIA=%22Localiza%20CL%22.%22Codcom%22%3D13108"/>
    <x v="0"/>
    <s v="#1774B3607"/>
  </r>
  <r>
    <n v="1438"/>
    <x v="0"/>
    <x v="0"/>
    <s v="Mujeres"/>
    <n v="9112"/>
    <x v="3"/>
    <x v="0"/>
    <x v="0"/>
    <x v="157"/>
    <x v="0"/>
    <x v="14"/>
    <s v="Periodo 2005-2021"/>
    <s v="Número de Denuncias"/>
    <s v="Centro de Estudios y Análisis del Delito (CEAD) de la Subsecretaría de Prevención del Delito"/>
    <s v="Frecuencia de Denuncias por Violencia Intrafamiliar en Padre las Casas para el Periodo 2005-2021."/>
    <s v="Gráfico que muestra la frecuencia de las Denuncias por Violencia Intrafamiliar en Padre las Casas según datos recopilados desde el Centro de Estudios y Análsis del Delito durante el Periodo 2005-2021."/>
    <s v="Gráfico de Evolución"/>
    <s v="Padre las Casas comunal delitos género violencia hacia mujer mujeres víctimas intrafamiliar familiar denuncias comuna"/>
    <s v="https://analytics.zoho.com/open-view/2395394000007123492?ZOHO_CRITERIA=%22Trasposicion_27.5%22.%22Cod_Comuna%22%3D9112"/>
    <x v="0"/>
    <s v="#1774B7912"/>
  </r>
  <r>
    <n v="1439"/>
    <x v="0"/>
    <x v="0"/>
    <s v="Mujeres"/>
    <n v="7308"/>
    <x v="3"/>
    <x v="0"/>
    <x v="0"/>
    <x v="213"/>
    <x v="0"/>
    <x v="14"/>
    <s v="Periodo 2005-2021"/>
    <s v="Número de Denuncias"/>
    <s v="Centro de Estudios y Análisis del Delito (CEAD) de la Subsecretaría de Prevención del Delito"/>
    <s v="Frecuencia de Denuncias por Violencia Intrafamiliar en Teno para el Periodo 2005-2021."/>
    <s v="Gráfico que muestra la frecuencia de las Denuncias por Violencia Intrafamiliar en Teno según datos recopilados desde el Centro de Estudios y Análsis del Delito durante el Periodo 2005-2021."/>
    <s v="Gráfico de Evolución"/>
    <s v="Teno comunal delitos género violencia hacia mujer mujeres víctimas intrafamiliar familiar denuncias comuna"/>
    <s v="https://analytics.zoho.com/open-view/2395394000007123492?ZOHO_CRITERIA=%22Trasposicion_27.5%22.%22Cod_Comuna%22%3D7308"/>
    <x v="0"/>
    <s v="#1774B7837"/>
  </r>
  <r>
    <n v="1440"/>
    <x v="0"/>
    <x v="0"/>
    <s v="Mujeres"/>
    <n v="8313"/>
    <x v="6"/>
    <x v="0"/>
    <x v="0"/>
    <x v="200"/>
    <x v="0"/>
    <x v="13"/>
    <s v="Periodo 2005-2021"/>
    <s v="Número de Casos Policiales"/>
    <s v="Centro de Estudios y Análisis del Delito (CEAD) de la Subsecretaría de Prevención del Delito"/>
    <s v="Frecuencia de Casos Policiales por Violencia Intrafamiliar en Yumbel para el Periodo 2005-2021."/>
    <s v="Gráfico que muestra la frecuencia de Casos Policiales por Violencia Intrafamiliar en Yumbel según datos recopilados desde el Centro de Estudios y Análsis del Delito durante el Periodo 2005-2021."/>
    <s v="Gráfico de Evolución"/>
    <s v="Yumbel comunal delitos género violencia hacia mujer mujeres víctimas intrafamiliar familiar casos policiales comuna"/>
    <s v="https://analytics.zoho.com/open-view/2395394000007123412?ZOHO_CRITERIA=%22Trasposicion_27.5%22.%22Cod_Comuna%22%3D8313"/>
    <x v="0"/>
    <s v="#1774B7534"/>
  </r>
  <r>
    <n v="1441"/>
    <x v="0"/>
    <x v="0"/>
    <s v="Mujeres"/>
    <n v="11402"/>
    <x v="3"/>
    <x v="1"/>
    <x v="0"/>
    <x v="20"/>
    <x v="0"/>
    <x v="14"/>
    <s v="Periodo 2008-2020"/>
    <s v="Número de Denuncias"/>
    <s v="Centro de Estudios y Análisis del Delito (CEAD) de la Subsecretaría de Prevención del Delito"/>
    <s v="Frecuencia de Frecuencia Denuncias por Violación en Río Ibáñez para el Periodo 2008-2020"/>
    <s v="Gráfico que muestra la frecuencia de Denuncias por Violación en Río Ibáñez según datos recopilados desde el Subsecretaria de Prevención del Delito durante el Periodo 2008-2020."/>
    <s v="Gráfico de Evolución"/>
    <s v="Río Ibáñez comunal delitos género violación mujer mujeres víctimas denuncias"/>
    <s v="https://analytics.zoho.com/open-view/2395394000006792596?ZOHO_CRITERIA=%22Localiza%20CL%22.%22Codcom%22%3D11402"/>
    <x v="0"/>
    <s v="#1774B3932"/>
  </r>
  <r>
    <n v="1442"/>
    <x v="0"/>
    <x v="0"/>
    <s v="Mujeres"/>
    <n v="6301"/>
    <x v="6"/>
    <x v="0"/>
    <x v="0"/>
    <x v="130"/>
    <x v="0"/>
    <x v="12"/>
    <s v="Periodo 2005-2021"/>
    <s v="Porcentaje"/>
    <s v="Centro de Estudios y Análisis del Delito (CEAD) de la Subsecretaría de Prevención del Delito"/>
    <s v="Variación Trimestral de Casos Policiales (%) por Violencia Intrafamiliar en San Fernando para el Periodo 2005-2021."/>
    <s v="Gráfico que muestra la variación trimestral de Casos Policiales (%) por Violencia Intrafamiliar en San Fernando según datos recopilados desde el Centro de Estudios y Análisis del Delito durante el Periodo 2005-2021."/>
    <s v="Gráfico de Evolución"/>
    <s v="San Fernando comunal delitos género violencia hacia mujer mujeres víctimas intrafamiliar familiar casos policiales variación trimestral"/>
    <s v="https://analytics.zoho.com/open-view/2395394000007123911?ZOHO_CRITERIA=%22Trasposicion_27.5%22.%22Cod_Comuna%22%3D6301"/>
    <x v="0"/>
    <s v="#1774B9178"/>
  </r>
  <r>
    <n v="1443"/>
    <x v="0"/>
    <x v="0"/>
    <s v="Mujeres"/>
    <n v="3201"/>
    <x v="2"/>
    <x v="1"/>
    <x v="0"/>
    <x v="230"/>
    <x v="0"/>
    <x v="3"/>
    <s v="Periodo 2008-2020"/>
    <s v="Número de Aprehensiones"/>
    <s v="Centro de Estudios y Análisis del Delito (CEAD) de la Subsecretaría de Prevención del Delito"/>
    <s v="Frecuencia de Frecuencia Aprehensiones por Violación en Chañaral para el Periodo 2008-2020"/>
    <s v="Gráfico que muestra la frecuencia de Aprehensiones por Violación en Chañaral según datos recopilados desde el Subsecretaria de Prevención del Delito durante el Periodo 2008-2020."/>
    <s v="Gráfico de Evolución"/>
    <s v="Chañaral comunal delitos género violación mujer mujeres víctimas aprehensiones"/>
    <s v="https://analytics.zoho.com/open-view/2395394000006792514?ZOHO_CRITERIA=%22Localiza%20CL%22.%22Codcom%22%3D3201"/>
    <x v="0"/>
    <s v="#1774B3024"/>
  </r>
  <r>
    <n v="1444"/>
    <x v="0"/>
    <x v="0"/>
    <s v="Mujeres"/>
    <n v="11302"/>
    <x v="0"/>
    <x v="1"/>
    <x v="0"/>
    <x v="316"/>
    <x v="0"/>
    <x v="10"/>
    <s v="Periodo 2008-2020"/>
    <s v="Tasa"/>
    <s v="Centro de Estudios y Análisis del Delito (CEAD) de la Subsecretaría de Prevención del Delito"/>
    <s v="Tasa de Aprehensiones, Casos Policiales, Denuncias y Detenciones por Violación en O'Higgins para el Periodo 2008-2020."/>
    <s v="Gráfico que muestra la Tasa de Aprehensiones, Casos Policiales, Denuncias y Detenciones por Violación por cada 100 mil habitantes en O'Higgins según datos recolectados y calculados por al Subsecretaría de Prevención del Delito para el Periodo 2008-2020."/>
    <s v="Gráfico de Evolución"/>
    <s v="O'Higgins comunal delitos género violación mujer mujeres víctimas aprehensiones casos policiales denuncias detenciones evolución tasa 100 mil habitantes"/>
    <s v="https://analytics.zoho.com/open-view/2395394000006850626?ZOHO_CRITERIA=%22Localiza%20CL%22.%22Codcom%22%3D11302"/>
    <x v="0"/>
    <s v="#1774B2574"/>
  </r>
  <r>
    <n v="1445"/>
    <x v="0"/>
    <x v="0"/>
    <s v="Mujeres"/>
    <n v="9204"/>
    <x v="4"/>
    <x v="1"/>
    <x v="0"/>
    <x v="2"/>
    <x v="0"/>
    <x v="5"/>
    <s v="Periodo 2008-2020"/>
    <s v="Número de Detenciones"/>
    <s v="Centro de Estudios y Análisis del Delito (CEAD) de la Subsecretaría de Prevención del Delito"/>
    <s v="Frecuencia de Frecuencia Detenciones por Violación en Ercilla para el Periodo 2008-2020"/>
    <s v="Gráfico que muestra la frecuencia de Detenciones por Violación en Ercilla según datos recopilados desde el Subsecretaria de Prevención del Delito durante el Periodo 2008-2020."/>
    <s v="Gráfico de Evolución"/>
    <s v="Ercilla comunal delitos género violación mujer mujeres víctimas detenciones"/>
    <s v="https://analytics.zoho.com/open-view/2395394000006792637?ZOHO_CRITERIA=%22Localiza%20CL%22.%22Codcom%22%3D9204"/>
    <x v="0"/>
    <s v="#1774B4213"/>
  </r>
  <r>
    <n v="1446"/>
    <x v="0"/>
    <x v="0"/>
    <s v="Mujeres"/>
    <n v="9"/>
    <x v="1"/>
    <x v="3"/>
    <x v="1"/>
    <x v="87"/>
    <x v="0"/>
    <x v="60"/>
    <s v="Periodo 2013-2019"/>
    <s v="Porcentaje"/>
    <s v="Poder Judicial"/>
    <s v="Variación Trimestral de Sentencias Dictadas (%) en la Región de La Araucanía por Juzgado de Garantía, durante el Periodo 2013-2019"/>
    <s v="El gráfico muestra la tendencia de la Variación Trimestral de Sentencias Dictadas (%) en la Región de La Araucanía por Juzgado de Garantía, durante el Periodo 2013-2019 de acuerdo a datos provenientes del Poder Judicial de Chile."/>
    <s v="Gráfico de Evolución"/>
    <s v="abuso sexual delitos género violencia mujer mujeres casos víctimas detenciones sentencias araucanía"/>
    <s v="https://analytics.zoho.com/open-view/2395394000007166420?ZOHO_CRITERIA=%22Localiza%20CL%22.%22Codreg%22%3D9"/>
    <x v="0"/>
    <s v="#1774B328"/>
  </r>
  <r>
    <n v="1447"/>
    <x v="0"/>
    <x v="0"/>
    <s v="Mujeres"/>
    <n v="8204"/>
    <x v="0"/>
    <x v="1"/>
    <x v="0"/>
    <x v="300"/>
    <x v="0"/>
    <x v="2"/>
    <s v="Periodo 2008-2020"/>
    <s v="Porcentaje "/>
    <s v="Centro de Estudios y Análisis del Delito (CEAD) de la Subsecretaría de Prevención del Delito"/>
    <s v="Variación Trimestral de Aprehensiones, Casos policiales, Denuncias y Detenciones (%) por Violación en Contulmo para el Periodo 2008-2020"/>
    <s v="Gráfico que muestra la variación trimestral de Aprehensiones, Casos Policiales, Denuncias y Detenciones (%) por Violaciones en Contulmo según datos recopilados desde la Subsecretaria de Prevención del Delito durante el Periodo 2008-2020."/>
    <s v="Gráfico de Evolución"/>
    <s v="Contulmo comunal delitos género violación mujer mujeres víctimas aprehensiones casos policiales denuncias detenciones variación trimestral"/>
    <s v="https://analytics.zoho.com/open-view/2395394000008633146?ZOHO_CRITERIA=%22Trasposicion_27.6%22.%22Cod_comuna%22%3D8204"/>
    <x v="0"/>
    <s v="#1774B6089"/>
  </r>
  <r>
    <n v="1448"/>
    <x v="0"/>
    <x v="0"/>
    <s v="Mujeres"/>
    <n v="13120"/>
    <x v="0"/>
    <x v="1"/>
    <x v="0"/>
    <x v="120"/>
    <x v="0"/>
    <x v="2"/>
    <s v="Periodo 2008-2020"/>
    <s v="Porcentaje "/>
    <s v="Centro de Estudios y Análisis del Delito (CEAD) de la Subsecretaría de Prevención del Delito"/>
    <s v="Variación Trimestral de Aprehensiones, Casos policiales, Denuncias y Detenciones (%) por Violación en Ñuñoa para el Periodo 2008-2020"/>
    <s v="Gráfico que muestra la variación trimestral de Aprehensiones, Casos Policiales, Denuncias y Detenciones (%) por Violaciones en Ñuñoa según datos recopilados desde la Subsecretaria de Prevención del Delito durante el Periodo 2008-2020."/>
    <s v="Gráfico de Evolución"/>
    <s v="Ñuñoa comunal delitos género violación mujer mujeres víctimas aprehensiones casos policiales denuncias detenciones variación trimestral"/>
    <s v="https://analytics.zoho.com/open-view/2395394000008633146?ZOHO_CRITERIA=%22Trasposicion_27.6%22.%22Cod_comuna%22%3D13120"/>
    <x v="0"/>
    <s v="#1774B6228"/>
  </r>
  <r>
    <n v="1449"/>
    <x v="0"/>
    <x v="0"/>
    <s v="Mujeres"/>
    <n v="16205"/>
    <x v="6"/>
    <x v="0"/>
    <x v="0"/>
    <x v="330"/>
    <x v="0"/>
    <x v="12"/>
    <s v="Periodo 2005-2021"/>
    <s v="Porcentaje"/>
    <s v="Centro de Estudios y Análisis del Delito (CEAD) de la Subsecretaría de Prevención del Delito"/>
    <s v="Variación Trimestral de Casos Policiales (%) por Violencia Intrafamiliar en Portezuelo para el Periodo 2005-2021."/>
    <s v="Gráfico que muestra la variación trimestral de Casos Policiales (%) por Violencia Intrafamiliar en Portezuelo según datos recopilados desde el Centro de Estudios y Análisis del Delito durante el Periodo 2005-2021."/>
    <s v="Gráfico de Evolución"/>
    <s v="Portezuelo comunal delitos género violencia hacia mujer mujeres víctimas intrafamiliar familiar casos policiales variación trimestral"/>
    <s v="https://analytics.zoho.com/open-view/2395394000007123911?ZOHO_CRITERIA=%22Trasposicion_27.5%22.%22Cod_Comuna%22%3D16205"/>
    <x v="0"/>
    <s v="#1774B9262"/>
  </r>
  <r>
    <n v="1450"/>
    <x v="0"/>
    <x v="0"/>
    <s v="Mujeres"/>
    <n v="10"/>
    <x v="4"/>
    <x v="1"/>
    <x v="1"/>
    <x v="24"/>
    <x v="0"/>
    <x v="5"/>
    <s v="Periodo 2008-2020"/>
    <s v="Número de Detenciones"/>
    <s v="Centro de Estudios y Análisis del Delito (CEAD) de la Subsecretaría de Prevención del Delito"/>
    <s v="Frecuencia de Frecuencia Detenciones por Violación a nivel comunal en la Región de Los Lagos, Periodo 2008-2020"/>
    <s v="Gráfico que muestra la frecuencia de Detenciones por Violaciones en la Región de Los Lagos por comuna según datos recopilados por la Subsecretaría de Prevención del Delito durante el Periodo 2008-2020."/>
    <s v="Gráfico de Evolución"/>
    <s v="Región de Los Lagos regional delitos género violación mujer mujeres víctimas detenciones comuna evolución"/>
    <s v="https://analytics.zoho.com/open-view/2395394000006789748?ZOHO_CRITERIA=%22Localiza%20CL%22.%22Codreg%22%3D10"/>
    <x v="0"/>
    <s v="#1774B2849"/>
  </r>
  <r>
    <n v="1451"/>
    <x v="0"/>
    <x v="0"/>
    <s v="Mujeres"/>
    <n v="9101"/>
    <x v="4"/>
    <x v="1"/>
    <x v="0"/>
    <x v="155"/>
    <x v="0"/>
    <x v="5"/>
    <s v="Periodo 2008-2020"/>
    <s v="Número de Detenciones"/>
    <s v="Centro de Estudios y Análisis del Delito (CEAD) de la Subsecretaría de Prevención del Delito"/>
    <s v="Frecuencia de Frecuencia Detenciones por Violación en Temuco para el Periodo 2008-2020"/>
    <s v="Gráfico que muestra la frecuencia de Detenciones por Violación en Temuco según datos recopilados desde el Subsecretaria de Prevención del Delito durante el Periodo 2008-2020."/>
    <s v="Gráfico de Evolución"/>
    <s v="Temuco comunal delitos género violación mujer mujeres víctimas detenciones"/>
    <s v="https://analytics.zoho.com/open-view/2395394000006792637?ZOHO_CRITERIA=%22Localiza%20CL%22.%22Codcom%22%3D9101"/>
    <x v="0"/>
    <s v="#1774B4189"/>
  </r>
  <r>
    <n v="1452"/>
    <x v="0"/>
    <x v="0"/>
    <s v="Mujeres"/>
    <n v="16101"/>
    <x v="3"/>
    <x v="1"/>
    <x v="0"/>
    <x v="69"/>
    <x v="0"/>
    <x v="4"/>
    <s v="Periodo 2008-2020"/>
    <s v="Porcentaje "/>
    <s v="Centro de Estudios y Análisis del Delito (CEAD) de la Subsecretaría de Prevención del Delito"/>
    <s v="Variación Trimestral de Denuncias (%) por Violación en Chillán para el Periodo 2008-2020"/>
    <s v="Gráfico que muestra la variación trimestral de Denuncias (%) por Violaciones en Chillán según datos recopilados desde la Subsecretaria de Prevención del Delito durante el Periodo 2008-2020."/>
    <s v="Gráfico de Evolución"/>
    <s v="Chillán comunal delitos género violación mujer mujeres víctimas denuncias variación trimestral"/>
    <s v="https://analytics.zoho.com/open-view/2395394000008633066?ZOHO_CRITERIA=%22Trasposicion_27.6%22.%22Cod_comuna%22%3D16101"/>
    <x v="0"/>
    <s v="#1774B5474"/>
  </r>
  <r>
    <n v="1453"/>
    <x v="0"/>
    <x v="0"/>
    <s v="Mujeres"/>
    <n v="10209"/>
    <x v="4"/>
    <x v="1"/>
    <x v="0"/>
    <x v="112"/>
    <x v="0"/>
    <x v="5"/>
    <s v="Periodo 2008-2020"/>
    <s v="Número de Detenciones"/>
    <s v="Centro de Estudios y Análisis del Delito (CEAD) de la Subsecretaría de Prevención del Delito"/>
    <s v="Frecuencia de Frecuencia Detenciones por Violación en Quemchi para el Periodo 2008-2020"/>
    <s v="Gráfico que muestra la frecuencia de Detenciones por Violación en Quemchi según datos recopilados desde el Subsecretaria de Prevención del Delito durante el Periodo 2008-2020."/>
    <s v="Gráfico de Evolución"/>
    <s v="Quemchi comunal delitos género violación mujer mujeres víctimas detenciones"/>
    <s v="https://analytics.zoho.com/open-view/2395394000006792637?ZOHO_CRITERIA=%22Localiza%20CL%22.%22Codcom%22%3D10209"/>
    <x v="0"/>
    <s v="#1774B4237"/>
  </r>
  <r>
    <n v="1454"/>
    <x v="0"/>
    <x v="0"/>
    <s v="Mujeres"/>
    <n v="7102"/>
    <x v="3"/>
    <x v="0"/>
    <x v="0"/>
    <x v="233"/>
    <x v="0"/>
    <x v="14"/>
    <s v="Periodo 2005-2021"/>
    <s v="Número de Denuncias"/>
    <s v="Centro de Estudios y Análisis del Delito (CEAD) de la Subsecretaría de Prevención del Delito"/>
    <s v="Frecuencia de Denuncias por Violencia Intrafamiliar en Constitución para el Periodo 2005-2021."/>
    <s v="Gráfico que muestra la frecuencia de las Denuncias por Violencia Intrafamiliar en Constitución según datos recopilados desde el Centro de Estudios y Análsis del Delito durante el Periodo 2005-2021."/>
    <s v="Gráfico de Evolución"/>
    <s v="Constitución comunal delitos género violencia hacia mujer mujeres víctimas intrafamiliar familiar denuncias comuna"/>
    <s v="https://analytics.zoho.com/open-view/2395394000007123492?ZOHO_CRITERIA=%22Trasposicion_27.5%22.%22Cod_Comuna%22%3D7102"/>
    <x v="0"/>
    <s v="#1774B7818"/>
  </r>
  <r>
    <n v="1455"/>
    <x v="0"/>
    <x v="0"/>
    <s v="Mujeres"/>
    <n v="5601"/>
    <x v="3"/>
    <x v="0"/>
    <x v="0"/>
    <x v="335"/>
    <x v="0"/>
    <x v="14"/>
    <s v="Periodo 2005-2021"/>
    <s v="Número de Denuncias"/>
    <s v="Centro de Estudios y Análisis del Delito (CEAD) de la Subsecretaría de Prevención del Delito"/>
    <s v="Frecuencia de Denuncias por Violencia Intrafamiliar en San Antonio para el Periodo 2005-2021."/>
    <s v="Gráfico que muestra la frecuencia de las Denuncias por Violencia Intrafamiliar en San Antonio según datos recopilados desde el Centro de Estudios y Análsis del Delito durante el Periodo 2005-2021."/>
    <s v="Gráfico de Evolución"/>
    <s v="San Antonio comunal delitos género violencia hacia mujer mujeres víctimas intrafamiliar familiar denuncias comuna"/>
    <s v="https://analytics.zoho.com/open-view/2395394000007123492?ZOHO_CRITERIA=%22Trasposicion_27.5%22.%22Cod_Comuna%22%3D5601"/>
    <x v="0"/>
    <s v="#1774B7768"/>
  </r>
  <r>
    <n v="1456"/>
    <x v="0"/>
    <x v="0"/>
    <s v="Mujeres"/>
    <n v="5401"/>
    <x v="6"/>
    <x v="0"/>
    <x v="0"/>
    <x v="225"/>
    <x v="0"/>
    <x v="12"/>
    <s v="Periodo 2005-2021"/>
    <s v="Porcentaje"/>
    <s v="Centro de Estudios y Análisis del Delito (CEAD) de la Subsecretaría de Prevención del Delito"/>
    <s v="Variación Trimestral de Casos Policiales (%) por Violencia Intrafamiliar en La Ligua para el Periodo 2005-2021."/>
    <s v="Gráfico que muestra la variación trimestral de Casos Policiales (%) por Violencia Intrafamiliar en La Ligua según datos recopilados desde el Centro de Estudios y Análisis del Delito durante el Periodo 2005-2021."/>
    <s v="Gráfico de Evolución"/>
    <s v="La Ligua comunal delitos género violencia hacia mujer mujeres víctimas intrafamiliar familiar casos policiales variación trimestral"/>
    <s v="https://analytics.zoho.com/open-view/2395394000007123911?ZOHO_CRITERIA=%22Trasposicion_27.5%22.%22Cod_Comuna%22%3D5401"/>
    <x v="0"/>
    <s v="#1774B9129"/>
  </r>
  <r>
    <n v="1457"/>
    <x v="0"/>
    <x v="0"/>
    <s v="Mujeres"/>
    <n v="13"/>
    <x v="7"/>
    <x v="2"/>
    <x v="1"/>
    <x v="13"/>
    <x v="0"/>
    <x v="64"/>
    <s v="Años 2012, 2017 y 2020"/>
    <s v="Número de Respuestas"/>
    <s v="Centro de Estudios y Análisis del Delito (CEAD) e Instituto Nacional de Estadísticas (INE)"/>
    <s v="Ocurrencia de Violencia Económica en la Región Metropolitana para los años 2012, 2017 y 2020."/>
    <s v="Gráfico que muestra la Ocurrencia de Violencia Económica en la Región Metropolitana para los años 2012, 2017 y 2020 según datos de las encuestas ENVIF-VCM realizadas por el Instituto Nacional de Estadísticas (INE) y el Centro de Estudios y Análisis del Delito (CEAD)."/>
    <s v="Gráfico de Evolución"/>
    <s v="Región Metropolitana regional violencia económica intrafamiliar vif mujeres mujer encuesta envif cead ine ocurrencia no respuesta víctima padecimiento"/>
    <s v="https://analytics.zoho.com/open-view/2395394000007264102?ZOHO_CRITERIA=%22Trasposicion_27.9%22.%22C%C3%B3digo%20Regi%C3%B3n%22%20%3D%2013"/>
    <x v="0"/>
    <s v="#1774B6854"/>
  </r>
  <r>
    <n v="1458"/>
    <x v="0"/>
    <x v="0"/>
    <s v="Mujeres"/>
    <n v="16"/>
    <x v="5"/>
    <x v="0"/>
    <x v="1"/>
    <x v="156"/>
    <x v="0"/>
    <x v="46"/>
    <s v="Periodo 2019-2021"/>
    <s v="Número de Casos"/>
    <s v="Fiscalía Nacional de Chile"/>
    <s v="Proporción de Casos acumulados de Violencia Intrafamiliar en la Región de Ñuble por edad de la víctima según datos recopilados el Periodo 2019-2021"/>
    <s v="Gráfico que muestra la proporción de casos de Violencia Intrafamiliar en la Región de Ñuble según edad de la víctima, presentados frente a la Fiscalía de Chile durante el Periodo 2019-2021."/>
    <s v="Gráfico"/>
    <s v="Región de Ñuble delitos violencia mujer mujeres  casos víctimas intrafamiliar familiar fisica fiscalía edad"/>
    <s v="https://analytics.zoho.com/open-view/2395394000007054640?ZOHO_CRITERIA=%22Trasposicion_27.4%22.%22Cod_Regi%C3%B3n%22%3D16"/>
    <x v="0"/>
    <s v="#1774B6895"/>
  </r>
  <r>
    <n v="1459"/>
    <x v="0"/>
    <x v="0"/>
    <s v="Mujeres"/>
    <n v="13120"/>
    <x v="3"/>
    <x v="0"/>
    <x v="0"/>
    <x v="120"/>
    <x v="0"/>
    <x v="4"/>
    <s v="Periodo 2005-2021"/>
    <s v="Porcentaje"/>
    <s v="Centro de Estudios y Análisis del Delito (CEAD) de la Subsecretaría de Prevención del Delito"/>
    <s v="Variación Trimestral de Denuncias (%) por Violencia Intrafamiliar en Ñuñoa para el Periodo 2005-2021."/>
    <s v="Gráfico que muestra la variación trimestral de Denuncias (%) por Violencia Intrafamiliar en Ñuñoa según datos recopilados desde el Centro de Estudios y Análisis del Delito durante el Periodo 2005-2021."/>
    <s v="Gráfico de Evolución"/>
    <s v="Ñuñoa comunal delitos género violencia hacia mujer mujeres víctimas intrafamiliar familiar denuncias variación trimestral"/>
    <s v="https://analytics.zoho.com/open-view/2395394000007126144?ZOHO_CRITERIA=%22Trasposicion_27.5%22.%22Cod_Comuna%22%3D13120"/>
    <x v="0"/>
    <s v="#1774B9714"/>
  </r>
  <r>
    <n v="1460"/>
    <x v="0"/>
    <x v="0"/>
    <s v="Mujeres"/>
    <n v="16107"/>
    <x v="6"/>
    <x v="0"/>
    <x v="0"/>
    <x v="185"/>
    <x v="0"/>
    <x v="12"/>
    <s v="Periodo 2005-2021"/>
    <s v="Porcentaje"/>
    <s v="Centro de Estudios y Análisis del Delito (CEAD) de la Subsecretaría de Prevención del Delito"/>
    <s v="Variación Trimestral de Casos Policiales (%) por Violencia Intrafamiliar en Quillón para el Periodo 2005-2021."/>
    <s v="Gráfico que muestra la variación trimestral de Casos Policiales (%) por Violencia Intrafamiliar en Quillón según datos recopilados desde el Centro de Estudios y Análisis del Delito durante el Periodo 2005-2021."/>
    <s v="Gráfico de Evolución"/>
    <s v="Quillón comunal delitos género violencia hacia mujer mujeres víctimas intrafamiliar familiar casos policiales variación trimestral"/>
    <s v="https://analytics.zoho.com/open-view/2395394000007123911?ZOHO_CRITERIA=%22Trasposicion_27.5%22.%22Cod_Comuna%22%3D16107"/>
    <x v="0"/>
    <s v="#1774B9263"/>
  </r>
  <r>
    <n v="1461"/>
    <x v="0"/>
    <x v="0"/>
    <s v="Mujeres"/>
    <n v="16301"/>
    <x v="0"/>
    <x v="1"/>
    <x v="0"/>
    <x v="310"/>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San Carlos para el Periodo 2008-2020"/>
    <s v="Gráfico que muestra la frecuencia de Aprehensiones, Casos Policiales, Denuncias y  Detenciones por Violación en San Carlos según datos recopilados desde el Subsecretaria de Prevención del Delito durante el Periodo 2008-2020."/>
    <s v="Gráfico de Evolución"/>
    <s v="San Carlos comunal delitos género violación mujer mujeres víctimas aprehensiones casos policiales denuncias detenciones"/>
    <s v="https://analytics.zoho.com/open-view/2395394000006792678?ZOHO_CRITERIA=%22Localiza%20CL%22.%22Codcom%22%3D16301"/>
    <x v="0"/>
    <s v="#1774B4515"/>
  </r>
  <r>
    <n v="1462"/>
    <x v="0"/>
    <x v="0"/>
    <s v="Mujeres"/>
    <n v="9110"/>
    <x v="4"/>
    <x v="0"/>
    <x v="0"/>
    <x v="90"/>
    <x v="0"/>
    <x v="8"/>
    <s v="Periodo 2005-2021"/>
    <s v="Porcentaje"/>
    <s v="Centro de Estudios y Análisis del Delito (CEAD) de la Subsecretaría de Prevención del Delito"/>
    <s v="Variación Trimestral de Detenciones (%) por Violencia Intrafamiliar en Melipeuco para el Periodo 2005-2021."/>
    <s v="Gráfico que muestra la variación trimestral de Detenciones (%) por Violencia Intrafamiliar en Melipeuco según datos recopilados desde el Centro de Estudios y Análisis del Delito durante el Periodo 2005-2021."/>
    <s v="Gráfico de Evolución"/>
    <s v="Melipeuco comunal delitos género violencia hacia mujer mujeres víctimas intrafamiliar familiar detenciones variación trimestral"/>
    <s v="https://analytics.zoho.com/open-view/2395394000007126218?ZOHO_CRITERIA=%22Trasposicion_27.5%22.%22Cod_Comuna%22%3D9110"/>
    <x v="0"/>
    <s v="#1774B9967"/>
  </r>
  <r>
    <n v="1463"/>
    <x v="0"/>
    <x v="0"/>
    <s v="Mujeres"/>
    <n v="7405"/>
    <x v="4"/>
    <x v="0"/>
    <x v="0"/>
    <x v="27"/>
    <x v="0"/>
    <x v="8"/>
    <s v="Periodo 2005-2021"/>
    <s v="Porcentaje"/>
    <s v="Centro de Estudios y Análisis del Delito (CEAD) de la Subsecretaría de Prevención del Delito"/>
    <s v="Variación Trimestral de Detenciones (%) por Violencia Intrafamiliar en Retiro para el Periodo 2005-2021."/>
    <s v="Gráfico que muestra la variación trimestral de Detenciones (%) por Violencia Intrafamiliar en Retiro según datos recopilados desde el Centro de Estudios y Análisis del Delito durante el Periodo 2005-2021."/>
    <s v="Gráfico de Evolución"/>
    <s v="Retiro comunal delitos género violencia hacia mujer mujeres víctimas intrafamiliar familiar detenciones variación trimestral"/>
    <s v="https://analytics.zoho.com/open-view/2395394000007126218?ZOHO_CRITERIA=%22Trasposicion_27.5%22.%22Cod_Comuna%22%3D7405"/>
    <x v="0"/>
    <s v="#1774B9900"/>
  </r>
  <r>
    <n v="1464"/>
    <x v="0"/>
    <x v="0"/>
    <s v="Mujeres"/>
    <n v="9117"/>
    <x v="0"/>
    <x v="1"/>
    <x v="0"/>
    <x v="66"/>
    <x v="0"/>
    <x v="2"/>
    <s v="Periodo 2008-2020"/>
    <s v="Porcentaje "/>
    <s v="Centro de Estudios y Análisis del Delito (CEAD) de la Subsecretaría de Prevención del Delito"/>
    <s v="Variación Trimestral de Aprehensiones, Casos policiales, Denuncias y Detenciones (%) por Violación en Teodoro Schmidt para el Periodo 2008-2020"/>
    <s v="Gráfico que muestra la variación trimestral de Aprehensiones, Casos Policiales, Denuncias y Detenciones (%) por Violaciones en Teodoro Schmidt según datos recopilados desde la Subsecretaria de Prevención del Delito durante el Periodo 2008-2020."/>
    <s v="Gráfico de Evolución"/>
    <s v="Teodoro Schmidt comunal delitos género violación mujer mujeres víctimas aprehensiones casos policiales denuncias detenciones variación trimestral"/>
    <s v="https://analytics.zoho.com/open-view/2395394000008633146?ZOHO_CRITERIA=%22Trasposicion_27.6%22.%22Cod_comuna%22%3D9117"/>
    <x v="0"/>
    <s v="#1774B6144"/>
  </r>
  <r>
    <n v="1465"/>
    <x v="0"/>
    <x v="0"/>
    <s v="Mujeres"/>
    <n v="13131"/>
    <x v="5"/>
    <x v="2"/>
    <x v="0"/>
    <x v="243"/>
    <x v="0"/>
    <x v="7"/>
    <s v="Años 2012, 2017 y 2020"/>
    <s v="Número de Casos"/>
    <s v="Centro de Estudios y Análisis del Delito (CEAD) e Instituto Nacional de Estadísticas (INE)"/>
    <s v="Frecuencia de Casos de Violencia Económica y Variación Anual en San Ramón para los años 2012, 2017 y 2020."/>
    <s v="Gráfico que muestra la Frecuencia de Casos de Violencia Económica por año en San Ramón para los años 2012, 2017 y 2020 según datos de las encuestas ENVIF-VCM realizadas por el Instituto Nacional de Estadísticas (INE) y el Centro de Estudios y Análisis del Delito (CEAD)."/>
    <s v="Gráfico de Evolución"/>
    <s v="San Ramón comunal violencia económica intrafamiliar vif mujeres mujer encuesta envif cead ine evolución variación anual"/>
    <s v="https://analytics.zoho.com/open-view/2395394000007264522?ZOHO_CRITERIA=%22Trasposicion_27.9%22.%22C%C3%B3digo%20Comuna%22%3D13131"/>
    <x v="0"/>
    <s v="#1774B10762"/>
  </r>
  <r>
    <n v="1466"/>
    <x v="0"/>
    <x v="0"/>
    <s v="Mujeres"/>
    <n v="15"/>
    <x v="5"/>
    <x v="0"/>
    <x v="1"/>
    <x v="98"/>
    <x v="0"/>
    <x v="38"/>
    <s v="Periodo 2019-2021"/>
    <s v="Número de Casos"/>
    <s v="Fiscalía Nacional de Chile"/>
    <s v="Cantidad de Casos de Violencia Intrafamiliar en la Región de Arica y Parinacota por trimestre y edad según datos recopilados en el Periodo 2019-2021."/>
    <s v="Gráfico que muestra la cantidad de casos de Violencia Intrafamiliar en la Región de Arica y Parinacota por trimestre según edad de la víctima, presentados frente a la Fiscalía de Chile durante el Periodo 2019-2021."/>
    <s v="Gráfico de Evolución"/>
    <s v="Región de Arica y Parinacota delitos Violencia mujer mujeres casos víctimas intrafamiliar familiar fisica fiscalía región evolución edad trimestre"/>
    <s v="https://analytics.zoho.com/open-view/2395394000007062438?ZOHO_CRITERIA=%22Trasposicion_27.4%22.%22Cod_Regi%C3%B3n%22%3D15"/>
    <x v="0"/>
    <s v="#1774B6947"/>
  </r>
  <r>
    <n v="1467"/>
    <x v="0"/>
    <x v="0"/>
    <s v="Mujeres"/>
    <n v="9209"/>
    <x v="6"/>
    <x v="1"/>
    <x v="0"/>
    <x v="140"/>
    <x v="0"/>
    <x v="12"/>
    <s v="Periodo 2008-2020"/>
    <s v="Porcentaje "/>
    <s v="Centro de Estudios y Análisis del Delito (CEAD) de la Subsecretaría de Prevención del Delito"/>
    <s v="Variación Trimestral de Casos Policiales (%) por Violación en Renaico para el Periodo 2008-2020"/>
    <s v="Gráfico que muestra la variación trimestral de Casos Policiales (%) por Violaciones en Renaico según datos recopilados desde la Subsecretaria de Prevención del Delito durante el Periodo 2008-2020."/>
    <s v="Gráfico de Evolución"/>
    <s v="Renaico comunal delitos género violación mujer mujeres víctimas casos policiales variación trimestral"/>
    <s v="https://analytics.zoho.com/open-view/2395394000008633026?ZOHO_CRITERIA=%22Trasposicion_27.6%22.%22Cod_comuna%22%3D9209"/>
    <x v="0"/>
    <s v="#1774B5188"/>
  </r>
  <r>
    <n v="1468"/>
    <x v="0"/>
    <x v="0"/>
    <s v="Mujeres"/>
    <n v="10"/>
    <x v="1"/>
    <x v="1"/>
    <x v="1"/>
    <x v="24"/>
    <x v="0"/>
    <x v="36"/>
    <s v="Periodo 2013-2019"/>
    <s v="Porcentaje"/>
    <s v="Poder Judicial"/>
    <s v="Variación Trimestral de Sentencias Dictadas (%) en la Región de Los Lagos por Juzgado de Garantía, durante el Periodo 2013-2019"/>
    <s v="El gráfico muestra la tendencia de la Variación Trimestral de Sentencias Dictadas (%) en la Región de Los Lagos por Juzgado de Garantía, durante el Periodo 2013-2019 de acuerdo a datos provenientes del Poder Judicial de Chile."/>
    <s v="Gráfico de Evolución"/>
    <s v="violación delitos género violencia mujer mujeres casos víctimas sentencias lagos"/>
    <s v="https://analytics.zoho.com/open-view/2395394000007052171?ZOHO_CRITERIA=%22Localiza%20CL%22.%22Codreg%22%3D10"/>
    <x v="0"/>
    <s v="#1774B880"/>
  </r>
  <r>
    <n v="1469"/>
    <x v="0"/>
    <x v="0"/>
    <s v="Mujeres"/>
    <n v="8108"/>
    <x v="2"/>
    <x v="1"/>
    <x v="0"/>
    <x v="106"/>
    <x v="0"/>
    <x v="19"/>
    <s v="Periodo 2008-2020"/>
    <s v="Tasa"/>
    <s v="Centro de Estudios y Análisis del Delito (CEAD) de la Subsecretaría de Prevención del Delito"/>
    <s v="Tasa de Aprehensiones por Violación en San Pedro de la Paz para el Periodo 2008-2020."/>
    <s v="Gráfico que muestra la Tasa de Aprehensiones por Violación por cada 100 mil habitantes en San Pedro de la Paz según datos recolectados y calculados por al Subsecretaría de Prevención del Delito para el Periodo 2008-2020."/>
    <s v="Gráfico de Evolución"/>
    <s v="San Pedro de la Paz comunal delitos género violación mujer mujeres víctimas aprehensiones evolución tasa 100 mil habitantes"/>
    <s v="https://analytics.zoho.com/open-view/2395394000006843662?ZOHO_CRITERIA=%22Localiza%20CL%22.%22Codcom%22%3D8108"/>
    <x v="0"/>
    <s v="#1774B1130"/>
  </r>
  <r>
    <n v="1470"/>
    <x v="0"/>
    <x v="0"/>
    <s v="Mujeres"/>
    <n v="7302"/>
    <x v="3"/>
    <x v="0"/>
    <x v="0"/>
    <x v="343"/>
    <x v="0"/>
    <x v="4"/>
    <s v="Periodo 2005-2021"/>
    <s v="Porcentaje"/>
    <s v="Centro de Estudios y Análisis del Delito (CEAD) de la Subsecretaría de Prevención del Delito"/>
    <s v="Variación Trimestral de Denuncias (%) por Violencia Intrafamiliar en Hualañé para el Periodo 2005-2021."/>
    <s v="Gráfico que muestra la variación trimestral de Denuncias (%) por Violencia Intrafamiliar en Hualañé según datos recopilados desde el Centro de Estudios y Análisis del Delito durante el Periodo 2005-2021."/>
    <s v="Gráfico de Evolución"/>
    <s v="Hualañé comunal delitos género violencia hacia mujer mujeres víctimas intrafamiliar familiar denuncias variación trimestral"/>
    <s v="https://analytics.zoho.com/open-view/2395394000007126144?ZOHO_CRITERIA=%22Trasposicion_27.5%22.%22Cod_Comuna%22%3D7302"/>
    <x v="0"/>
    <s v="#1774B9545"/>
  </r>
  <r>
    <n v="1471"/>
    <x v="0"/>
    <x v="0"/>
    <s v="Mujeres"/>
    <n v="10108"/>
    <x v="3"/>
    <x v="1"/>
    <x v="0"/>
    <x v="302"/>
    <x v="0"/>
    <x v="4"/>
    <s v="Periodo 2008-2020"/>
    <s v="Porcentaje "/>
    <s v="Centro de Estudios y Análisis del Delito (CEAD) de la Subsecretaría de Prevención del Delito"/>
    <s v="Variación Trimestral de Denuncias (%) por Violación en Maullín para el Periodo 2008-2020"/>
    <s v="Gráfico que muestra la variación trimestral de Denuncias (%) por Violaciones en Maullín según datos recopilados desde la Subsecretaria de Prevención del Delito durante el Periodo 2008-2020."/>
    <s v="Gráfico de Evolución"/>
    <s v="Maullín comunal delitos género violación mujer mujeres víctimas denuncias variación trimestral"/>
    <s v="https://analytics.zoho.com/open-view/2395394000008633066?ZOHO_CRITERIA=%22Trasposicion_27.6%22.%22Cod_comuna%22%3D10108"/>
    <x v="0"/>
    <s v="#1774B5534"/>
  </r>
  <r>
    <n v="1472"/>
    <x v="0"/>
    <x v="0"/>
    <s v="Mujeres"/>
    <n v="13"/>
    <x v="6"/>
    <x v="0"/>
    <x v="1"/>
    <x v="13"/>
    <x v="0"/>
    <x v="13"/>
    <s v="Periodo 2005-2021"/>
    <s v="Número de Casos Policiales"/>
    <s v="Centro de Estudios y Análisis del Delito (CEAD) de la Subsecretaría de Prevención del Delito"/>
    <s v="Cantidad de Casos Policiales por Violencia Intrafamiliar por comuna en la Región Metropolitana para el Periodo 2005-2021."/>
    <s v="Gráfico que muestra la frecuencia de Casos policiales por Violencia Intrafamiliar en la Región Metropolitana por comuna según datos recopilados desde el Centro de Estudios y Análsis del Delito durante el Periodo 2005-2021."/>
    <s v="Gráfico de Evolución"/>
    <s v="Región Metropolitana delitos género violencia hacia mujer mujeres víctimas intrafamiliar familiar casos policiales comuna"/>
    <s v="https://analytics.zoho.com/open-view/2395394000007121185?ZOHO_CRITERIA=%22Trasposicion_27.5%22.%22Cod_Regi%C3%B3n%22%3D13"/>
    <x v="0"/>
    <s v="#1774B6980"/>
  </r>
  <r>
    <n v="1473"/>
    <x v="0"/>
    <x v="0"/>
    <s v="Mujeres"/>
    <n v="7402"/>
    <x v="6"/>
    <x v="0"/>
    <x v="0"/>
    <x v="252"/>
    <x v="0"/>
    <x v="12"/>
    <s v="Periodo 2005-2021"/>
    <s v="Porcentaje"/>
    <s v="Centro de Estudios y Análisis del Delito (CEAD) de la Subsecretaría de Prevención del Delito"/>
    <s v="Variación Trimestral de Casos Policiales (%) por Violencia Intrafamiliar en Colbún para el Periodo 2005-2021."/>
    <s v="Gráfico que muestra la variación trimestral de Casos Policiales (%) por Violencia Intrafamiliar en Colbún según datos recopilados desde el Centro de Estudios y Análisis del Delito durante el Periodo 2005-2021."/>
    <s v="Gráfico de Evolución"/>
    <s v="Colbún comunal delitos género violencia hacia mujer mujeres víctimas intrafamiliar familiar casos policiales variación trimestral"/>
    <s v="https://analytics.zoho.com/open-view/2395394000007123911?ZOHO_CRITERIA=%22Trasposicion_27.5%22.%22Cod_Comuna%22%3D7402"/>
    <x v="0"/>
    <s v="#1774B9211"/>
  </r>
  <r>
    <n v="1474"/>
    <x v="0"/>
    <x v="0"/>
    <s v="Mujeres"/>
    <n v="11302"/>
    <x v="2"/>
    <x v="0"/>
    <x v="0"/>
    <x v="316"/>
    <x v="0"/>
    <x v="11"/>
    <s v="Periodo 2005-2021"/>
    <s v="Porcentaje"/>
    <s v="Centro de Estudios y Análisis del Delito (CEAD) de la Subsecretaría de Prevención del Delito"/>
    <s v="Variación Trimestral de Aprehensiones (%) por Violencia Intrafamiliar en O'Higgins para el Periodo 2005-2021."/>
    <s v="Gráfico que muestra la variación trimestral de Aprehensiones (%) por Violencia Intrafamiliar en O'Higgins  según datos recopilados desde el Centro de Estudios y Análisis del Delito durante el Periodo 2005-2021."/>
    <s v="Gráfico de Evolución"/>
    <s v="O'Higgins comunal delitos género violencia hacia mujer mujeres víctimas intrafamiliar familiar aprehensiones variación trimestral"/>
    <s v="https://analytics.zoho.com/open-view/2395394000007123879?ZOHO_CRITERIA=%22Trasposicion_27.5%22.%22Cod_Comuna%22%3D11302"/>
    <x v="0"/>
    <s v="#1774B8999"/>
  </r>
  <r>
    <n v="1475"/>
    <x v="0"/>
    <x v="0"/>
    <s v="Mujeres"/>
    <n v="11201"/>
    <x v="5"/>
    <x v="2"/>
    <x v="0"/>
    <x v="170"/>
    <x v="1"/>
    <x v="59"/>
    <s v="Años 2012, 2017 y 2020"/>
    <s v="Porcentaje"/>
    <s v="Centro de Estudios y Análisis del Delito (CEAD) e Instituto Nacional de Estadísticas (INE)"/>
    <s v="Proporción de Casos de Violencia Económica por rango etario de la víctima en Aisén para los años 2012, 2017 y 2020."/>
    <s v="Gráfico que muestra la Proporción de Casos de Violencia Económica por rango etario en Aisén para los años 2012, 2017 y 2020 según datos de las encuestas ENVIF-VCM realizadas por el Instituto Nacional de Estadísticas (INE) y el Centro de Estudios y Análisis del Delito (CEAD)."/>
    <s v="Gráfico"/>
    <s v="Aisén comunal violencia económica intrafamiliar vif mujeres mujer encuesta envif cead ine edad rango etario"/>
    <s v="https://analytics.zoho.com/open-view/2395394000007264280?ZOHO_CRITERIA=%22Trasposicion_27.9%22.%22C%C3%B3digo%20Comuna%22%3D11201"/>
    <x v="0"/>
    <s v="#1774B10910"/>
  </r>
  <r>
    <n v="1476"/>
    <x v="0"/>
    <x v="0"/>
    <s v="Mujeres"/>
    <n v="8"/>
    <x v="4"/>
    <x v="1"/>
    <x v="1"/>
    <x v="192"/>
    <x v="0"/>
    <x v="5"/>
    <s v="Año 2020"/>
    <s v="Número de Detenciones"/>
    <s v="Centro de Estudios y Análisis del Delito (CEAD) de la Subsecretaría de Prevención del Delito"/>
    <s v="Mapa de Detenciones por Violación en la Región del Biobío por comuna para el año 2020."/>
    <s v="Mapa que muestra las Detenciones por Violación en la Región del Biobío según datos recopilados desde la Subsecretaria de Prevención del Delito durante el año 2020."/>
    <s v="Mapa"/>
    <s v="Región del Biobío regional delitos género violación mujer mujeres víctimas detenciones mapa comuna"/>
    <s v="https://analytics.zoho.com/open-view/2395394000008850734?ZOHO_CRITERIA=%22Trasposicion_27.6%22.%22Frecuencia%22%20%3E%200%20AND%20%22Localiza%20CL%22.%22Codreg%22%20%3D8"/>
    <x v="0"/>
    <s v="#1774B2996"/>
  </r>
  <r>
    <n v="1477"/>
    <x v="0"/>
    <x v="0"/>
    <s v="Mujeres"/>
    <n v="8204"/>
    <x v="2"/>
    <x v="0"/>
    <x v="0"/>
    <x v="300"/>
    <x v="0"/>
    <x v="3"/>
    <s v="Periodo 2005-2021"/>
    <s v="Número de Aprehensiones"/>
    <s v="Centro de Estudios y Análisis del Delito (CEAD) de la Subsecretaría de Prevención del Delito"/>
    <s v="Frecuencia de Aprehensiones por Violencia Intrafamiliar en Contulmo para el Periodo 2005-2021"/>
    <s v="Gráfico que muestra la frecuencia de Aprehensiones por Violencia Intrafamiliar en Contulmo según datos recopilados desde el Centro de Estudios y Análsis del Delito durante el Periodo 2005-2021."/>
    <s v="Gráfico de Evolución"/>
    <s v="Contulmo comunal delitos género violencia hacia mujer mujeres víctimas intrafamiliar familiar aprehensiones comuna"/>
    <s v="https://analytics.zoho.com/open-view/2395394000007123378?ZOHO_CRITERIA=%22Trasposicion_27.5%22.%22Cod_Comuna%22%3D8204"/>
    <x v="0"/>
    <s v="#1774B7176"/>
  </r>
  <r>
    <n v="1478"/>
    <x v="0"/>
    <x v="0"/>
    <s v="Mujeres"/>
    <n v="5405"/>
    <x v="6"/>
    <x v="0"/>
    <x v="0"/>
    <x v="221"/>
    <x v="0"/>
    <x v="13"/>
    <s v="Periodo 2005-2021"/>
    <s v="Número de Casos Policiales"/>
    <s v="Centro de Estudios y Análisis del Delito (CEAD) de la Subsecretaría de Prevención del Delito"/>
    <s v="Frecuencia de Casos Policiales por Violencia Intrafamiliar en Zapallar para el Periodo 2005-2021."/>
    <s v="Gráfico que muestra la frecuencia de Casos Policiales por Violencia Intrafamiliar en Zapallar según datos recopilados desde el Centro de Estudios y Análsis del Delito durante el Periodo 2005-2021."/>
    <s v="Gráfico de Evolución"/>
    <s v="Zapallar comunal delitos género violencia hacia mujer mujeres víctimas intrafamiliar familiar casos policiales comuna"/>
    <s v="https://analytics.zoho.com/open-view/2395394000007123412?ZOHO_CRITERIA=%22Trasposicion_27.5%22.%22Cod_Comuna%22%3D5405"/>
    <x v="0"/>
    <s v="#1774B7418"/>
  </r>
  <r>
    <n v="1479"/>
    <x v="0"/>
    <x v="0"/>
    <s v="Mujeres"/>
    <n v="8302"/>
    <x v="2"/>
    <x v="0"/>
    <x v="0"/>
    <x v="260"/>
    <x v="0"/>
    <x v="11"/>
    <s v="Periodo 2005-2021"/>
    <s v="Porcentaje"/>
    <s v="Centro de Estudios y Análisis del Delito (CEAD) de la Subsecretaría de Prevención del Delito"/>
    <s v="Variación Trimestral de Aprehensiones (%) por Violencia Intrafamiliar en Antuco para el Periodo 2005-2021."/>
    <s v="Gráfico que muestra la variación trimestral de Aprehensiones (%) por Violencia Intrafamiliar en Antuco  según datos recopilados desde el Centro de Estudios y Análisis del Delito durante el Periodo 2005-2021."/>
    <s v="Gráfico de Evolución"/>
    <s v="Antuco comunal delitos género violencia hacia mujer mujeres víctimas intrafamiliar familiar aprehensiones variación trimestral"/>
    <s v="https://analytics.zoho.com/open-view/2395394000007123879?ZOHO_CRITERIA=%22Trasposicion_27.5%22.%22Cod_Comuna%22%3D8302"/>
    <x v="0"/>
    <s v="#1774B8897"/>
  </r>
  <r>
    <n v="1480"/>
    <x v="0"/>
    <x v="0"/>
    <s v="Mujeres"/>
    <n v="13103"/>
    <x v="6"/>
    <x v="0"/>
    <x v="0"/>
    <x v="12"/>
    <x v="0"/>
    <x v="13"/>
    <s v="Periodo 2005-2021"/>
    <s v="Número de Casos Policiales"/>
    <s v="Centro de Estudios y Análisis del Delito (CEAD) de la Subsecretaría de Prevención del Delito"/>
    <s v="Frecuencia de Casos Policiales por Violencia Intrafamiliar en Cerro Navia para el Periodo 2005-2021."/>
    <s v="Gráfico que muestra la frecuencia de Casos Policiales por Violencia Intrafamiliar en Cerro Navia según datos recopilados desde el Centro de Estudios y Análsis del Delito durante el Periodo 2005-2021."/>
    <s v="Gráfico de Evolución"/>
    <s v="Cerro Navia comunal delitos género violencia hacia mujer mujeres víctimas intrafamiliar familiar casos policiales comuna"/>
    <s v="https://analytics.zoho.com/open-view/2395394000007123412?ZOHO_CRITERIA=%22Trasposicion_27.5%22.%22Cod_Comuna%22%3D13103"/>
    <x v="0"/>
    <s v="#1774B7640"/>
  </r>
  <r>
    <n v="1481"/>
    <x v="0"/>
    <x v="0"/>
    <s v="Mujeres"/>
    <n v="5604"/>
    <x v="4"/>
    <x v="1"/>
    <x v="0"/>
    <x v="307"/>
    <x v="0"/>
    <x v="5"/>
    <s v="Periodo 2008-2020"/>
    <s v="Número de Detenciones"/>
    <s v="Centro de Estudios y Análisis del Delito (CEAD) de la Subsecretaría de Prevención del Delito"/>
    <s v="Frecuencia de Frecuencia Detenciones por Violación en El Quisco para el Periodo 2008-2020"/>
    <s v="Gráfico que muestra la frecuencia de Detenciones por Violación en El Quisco según datos recopilados desde el Subsecretaria de Prevención del Delito durante el Periodo 2008-2020."/>
    <s v="Gráfico de Evolución"/>
    <s v="El Quisco comunal delitos género violación mujer mujeres víctimas detenciones"/>
    <s v="https://analytics.zoho.com/open-view/2395394000006792637?ZOHO_CRITERIA=%22Localiza%20CL%22.%22Codcom%22%3D5604"/>
    <x v="0"/>
    <s v="#1774B4063"/>
  </r>
  <r>
    <n v="1482"/>
    <x v="0"/>
    <x v="0"/>
    <s v="Mujeres"/>
    <n v="5504"/>
    <x v="3"/>
    <x v="0"/>
    <x v="0"/>
    <x v="42"/>
    <x v="0"/>
    <x v="14"/>
    <s v="Periodo 2005-2021"/>
    <s v="Número de Denuncias"/>
    <s v="Centro de Estudios y Análisis del Delito (CEAD) de la Subsecretaría de Prevención del Delito"/>
    <s v="Frecuencia de Denuncias por Violencia Intrafamiliar en La Cruz para el Periodo 2005-2021."/>
    <s v="Gráfico que muestra la frecuencia de las Denuncias por Violencia Intrafamiliar en La Cruz según datos recopilados desde el Centro de Estudios y Análsis del Delito durante el Periodo 2005-2021."/>
    <s v="Gráfico de Evolución"/>
    <s v="La Cruz comunal delitos género violencia hacia mujer mujeres víctimas intrafamiliar familiar denuncias comuna"/>
    <s v="https://analytics.zoho.com/open-view/2395394000007123492?ZOHO_CRITERIA=%22Trasposicion_27.5%22.%22Cod_Comuna%22%3D5504"/>
    <x v="0"/>
    <s v="#1774B7766"/>
  </r>
  <r>
    <n v="1483"/>
    <x v="0"/>
    <x v="0"/>
    <s v="Mujeres"/>
    <n v="6110"/>
    <x v="0"/>
    <x v="1"/>
    <x v="0"/>
    <x v="278"/>
    <x v="0"/>
    <x v="10"/>
    <s v="Periodo 2008-2020"/>
    <s v="Tasa"/>
    <s v="Centro de Estudios y Análisis del Delito (CEAD) de la Subsecretaría de Prevención del Delito"/>
    <s v="Tasa de Aprehensiones, Casos Policiales, Denuncias y Detenciones por Violación en Mostazal para el Periodo 2008-2020."/>
    <s v="Gráfico que muestra la Tasa de Aprehensiones, Casos Policiales, Denuncias y Detenciones por Violación por cada 100 mil habitantes en Mostazal según datos recolectados y calculados por al Subsecretaría de Prevención del Delito para el Periodo 2008-2020."/>
    <s v="Gráfico de Evolución"/>
    <s v="Mostazal comunal delitos género violación mujer mujeres víctimas aprehensiones casos policiales denuncias detenciones evolución tasa 100 mil habitantes"/>
    <s v="https://analytics.zoho.com/open-view/2395394000006850626?ZOHO_CRITERIA=%22Localiza%20CL%22.%22Codcom%22%3D6110"/>
    <x v="0"/>
    <s v="#1774B2398"/>
  </r>
  <r>
    <n v="1484"/>
    <x v="0"/>
    <x v="0"/>
    <s v="Mujeres"/>
    <n v="13302"/>
    <x v="6"/>
    <x v="1"/>
    <x v="0"/>
    <x v="267"/>
    <x v="0"/>
    <x v="13"/>
    <s v="Periodo 2008-2020"/>
    <s v="Número de Casos Policiales"/>
    <s v="Centro de Estudios y Análisis del Delito (CEAD) de la Subsecretaría de Prevención del Delito"/>
    <s v="Frecuencia de Frecuencia Casos Policiales por Violación en Lampa para el Periodo 2008-2020"/>
    <s v="Gráfico que muestra la frecuencia de Casos Policiales por Violación en Lampa según datos recopilados desde el Subsecretaria de Prevención del Delito durante el Periodo 2008-2020."/>
    <s v="Gráfico de Evolución"/>
    <s v="Lampa comunal delitos género violación mujer mujeres víctimas casos policiales"/>
    <s v="https://analytics.zoho.com/open-view/2395394000006792555?ZOHO_CRITERIA=%22Localiza%20CL%22.%22Codcom%22%3D13302"/>
    <x v="0"/>
    <s v="#1774B3636"/>
  </r>
  <r>
    <n v="1485"/>
    <x v="0"/>
    <x v="0"/>
    <s v="Mujeres"/>
    <n v="2"/>
    <x v="0"/>
    <x v="0"/>
    <x v="1"/>
    <x v="75"/>
    <x v="0"/>
    <x v="31"/>
    <s v="Periodo 2020-2021"/>
    <s v="Número de Aprehensiones, Casos Policiales, Denuncias y Detenciones"/>
    <s v="Centro de Estudios y Análisis del Delito (CEAD) de la Subsecretaría de Prevención del Delito"/>
    <s v="Mapa de Aprehensiones, Casos policiales, Denuncias y Detenciones por Violencia Intrafamiliar en la Región de Antofagasta por comuna acumulado 2020-2021."/>
    <s v="Mapa que muestra las Aprehensiones, Casos policiales, Denuncias y Detenciones por Violencia Intrafamiliar en la Región de Antofagasta según datos recopilados desde el Centro de Estudios y Análsis del Delito durante acumulados en el periodo 2020-2021."/>
    <s v="Mapa"/>
    <s v="Región de Antofagasta comunal delitos género violencia hacia mujer mujeres víctimas intrafamiliar familiar aprehensiones casos policiales denunacias detenciones mapa"/>
    <s v="https://analytics.zoho.com/open-view/2395394000007346897?ZOHO_CRITERIA=%22Trasposicion_27.5%22.%22Cod_Regi%C3%B3n%22%3D2"/>
    <x v="0"/>
    <s v="#1774B10517"/>
  </r>
  <r>
    <n v="1486"/>
    <x v="0"/>
    <x v="0"/>
    <s v="Mujeres"/>
    <n v="3202"/>
    <x v="4"/>
    <x v="1"/>
    <x v="0"/>
    <x v="93"/>
    <x v="0"/>
    <x v="8"/>
    <s v="Periodo 2008-2020"/>
    <s v="Porcentaje "/>
    <s v="Centro de Estudios y Análisis del Delito (CEAD) de la Subsecretaría de Prevención del Delito"/>
    <s v="Variación Trimestral de Detenciones (%) por Violación en Diego de Almagro para el Periodo 2008-2020"/>
    <s v="Gráfico que muestra la variación trimestral de Detenciones (%) por Violaciones en Diego de Almagro según datos recopilados desde la Subsecretaria de Prevención del Delito durante el Periodo 2008-2020."/>
    <s v="Gráfico de Evolución"/>
    <s v="Diego de Almagro comunal delitos género violación mujer mujeres víctimas detenciones variación trimestral"/>
    <s v="https://analytics.zoho.com/open-view/2395394000008633106?ZOHO_CRITERIA=%22Trasposicion_27.6%22.%22Cod_comuna%22%3D3202"/>
    <x v="0"/>
    <s v="#1774B5651"/>
  </r>
  <r>
    <n v="1487"/>
    <x v="0"/>
    <x v="0"/>
    <s v="Mujeres"/>
    <n v="13115"/>
    <x v="6"/>
    <x v="1"/>
    <x v="0"/>
    <x v="110"/>
    <x v="0"/>
    <x v="12"/>
    <s v="Periodo 2008-2020"/>
    <s v="Porcentaje "/>
    <s v="Centro de Estudios y Análisis del Delito (CEAD) de la Subsecretaría de Prevención del Delito"/>
    <s v="Variación Trimestral de Casos Policiales (%) por Violación en Lo Barnechea para el Periodo 2008-2020"/>
    <s v="Gráfico que muestra la variación trimestral de Casos Policiales (%) por Violaciones en Lo Barnechea según datos recopilados desde la Subsecretaria de Prevención del Delito durante el Periodo 2008-2020."/>
    <s v="Gráfico de Evolución"/>
    <s v="Lo Barnechea comunal delitos género violación mujer mujeres víctimas casos policiales variación trimestral"/>
    <s v="https://analytics.zoho.com/open-view/2395394000008633026?ZOHO_CRITERIA=%22Trasposicion_27.6%22.%22Cod_comuna%22%3D13115"/>
    <x v="0"/>
    <s v="#1774B5247"/>
  </r>
  <r>
    <n v="1488"/>
    <x v="0"/>
    <x v="0"/>
    <s v="Mujeres"/>
    <n v="16303"/>
    <x v="3"/>
    <x v="0"/>
    <x v="0"/>
    <x v="172"/>
    <x v="0"/>
    <x v="4"/>
    <s v="Periodo 2005-2021"/>
    <s v="Porcentaje"/>
    <s v="Centro de Estudios y Análisis del Delito (CEAD) de la Subsecretaría de Prevención del Delito"/>
    <s v="Variación Trimestral de Denuncias (%) por Violencia Intrafamiliar en Ñiquén para el Periodo 2005-2021."/>
    <s v="Gráfico que muestra la variación trimestral de Denuncias (%) por Violencia Intrafamiliar en Ñiquén según datos recopilados desde el Centro de Estudios y Análisis del Delito durante el Periodo 2005-2021."/>
    <s v="Gráfico de Evolución"/>
    <s v="Ñiquén comunal delitos género violencia hacia mujer mujeres víctimas intrafamiliar familiar denuncias variación trimestral"/>
    <s v="https://analytics.zoho.com/open-view/2395394000007126144?ZOHO_CRITERIA=%22Trasposicion_27.5%22.%22Cod_Comuna%22%3D16303"/>
    <x v="0"/>
    <s v="#1774B9602"/>
  </r>
  <r>
    <n v="1489"/>
    <x v="0"/>
    <x v="0"/>
    <s v="Mujeres"/>
    <n v="5101"/>
    <x v="0"/>
    <x v="1"/>
    <x v="0"/>
    <x v="188"/>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Valparaíso para el Periodo 2008-2020"/>
    <s v="Gráfico que muestra la frecuencia de Aprehensiones, Casos Policiales, Denuncias y  Detenciones por Violación en Valparaíso según datos recopilados desde el Subsecretaria de Prevención del Delito durante el Periodo 2008-2020."/>
    <s v="Gráfico de Evolución"/>
    <s v="Valparaíso comunal delitos género violación mujer mujeres víctimas aprehensiones casos policiales denuncias detenciones"/>
    <s v="https://analytics.zoho.com/open-view/2395394000006792678?ZOHO_CRITERIA=%22Localiza%20CL%22.%22Codcom%22%3D5101"/>
    <x v="0"/>
    <s v="#1774B4366"/>
  </r>
  <r>
    <n v="1490"/>
    <x v="0"/>
    <x v="0"/>
    <s v="Mujeres"/>
    <n v="13404"/>
    <x v="3"/>
    <x v="1"/>
    <x v="0"/>
    <x v="139"/>
    <x v="0"/>
    <x v="17"/>
    <s v="Periodo 2008-2020"/>
    <s v="Tasa"/>
    <s v="Centro de Estudios y Análisis del Delito (CEAD) de la Subsecretaría de Prevención del Delito"/>
    <s v="Tasa de Denuncias por Violación en Paine para el Periodo 2008-2020."/>
    <s v="Gráfico que muestra la Tasa de Denuncias por Violación por cada 100 mil habitantes en Paine según datos recolectados y calculados por al Subsecretaría de Prevención del Delito para el Periodo 2008-2020."/>
    <s v="Gráfico de Evolución"/>
    <s v="Paine comunal delitos género violación mujer mujeres víctimas denuncias evolución tasa 100 mil habitantes"/>
    <s v="https://analytics.zoho.com/open-view/2395394000006843824?ZOHO_CRITERIA=%22Localiza%20CL%22.%22Codcom%22%3D13404"/>
    <x v="0"/>
    <s v="#1774B1965"/>
  </r>
  <r>
    <n v="1491"/>
    <x v="0"/>
    <x v="0"/>
    <s v="Mujeres"/>
    <n v="6117"/>
    <x v="0"/>
    <x v="1"/>
    <x v="0"/>
    <x v="151"/>
    <x v="0"/>
    <x v="20"/>
    <s v="Periodo 2008-2020"/>
    <s v="Porcentaje "/>
    <s v="Centro de Estudios y Análisis del Delito (CEAD) de la Subsecretaría de Prevención del Delito"/>
    <s v="Variación anual de Tasa de Aprehensiones, Casos Policiales, Denuncias y Detenciones (%) por Violación en San Vicente para el Periodo 2008-2020"/>
    <s v="Gráfico que muestra la variación anual (%) de la Tasa por cada 100 mil habitantes de  Aprehensiones, Casos Policiales, Denuncias y Detenciones por Violaciones en San Vicente según datos recopilados desde la Subsecretaria de Prevención del Delito durante el Periodo 2008-2020."/>
    <s v="Gráfico de Evolución"/>
    <s v="San Vicente comunal delitos género violación mujer mujeres víctimas aprehensiones casos policiales denuncias detenciones variación tasa 100 mil habitantes"/>
    <s v="https://analytics.zoho.com/open-view/2395394000006850667?ZOHO_CRITERIA=%22Localiza%20CL%22.%22Codcom%22%3D6117"/>
    <x v="0"/>
    <s v="#1774B6461"/>
  </r>
  <r>
    <n v="1492"/>
    <x v="0"/>
    <x v="0"/>
    <s v="Mujeres"/>
    <n v="4103"/>
    <x v="0"/>
    <x v="1"/>
    <x v="0"/>
    <x v="284"/>
    <x v="0"/>
    <x v="10"/>
    <s v="Periodo 2008-2020"/>
    <s v="Tasa"/>
    <s v="Centro de Estudios y Análisis del Delito (CEAD) de la Subsecretaría de Prevención del Delito"/>
    <s v="Tasa de Aprehensiones, Casos Policiales, Denuncias y Detenciones por Violación en Andacollo para el Periodo 2008-2020."/>
    <s v="Gráfico que muestra la Tasa de Aprehensiones, Casos Policiales, Denuncias y Detenciones por Violación por cada 100 mil habitantes en Andacollo según datos recolectados y calculados por al Subsecretaría de Prevención del Delito para el Periodo 2008-2020."/>
    <s v="Gráfico de Evolución"/>
    <s v="Andacollo comunal delitos género violación mujer mujeres víctimas aprehensiones casos policiales denuncias detenciones evolución tasa 100 mil habitantes"/>
    <s v="https://analytics.zoho.com/open-view/2395394000006850626?ZOHO_CRITERIA=%22Localiza%20CL%22.%22Codcom%22%3D4103"/>
    <x v="0"/>
    <s v="#1774B2338"/>
  </r>
  <r>
    <n v="1493"/>
    <x v="0"/>
    <x v="0"/>
    <s v="Mujeres"/>
    <n v="6206"/>
    <x v="2"/>
    <x v="1"/>
    <x v="0"/>
    <x v="6"/>
    <x v="0"/>
    <x v="3"/>
    <s v="Periodo 2008-2020"/>
    <s v="Número de Aprehensiones"/>
    <s v="Centro de Estudios y Análisis del Delito (CEAD) de la Subsecretaría de Prevención del Delito"/>
    <s v="Frecuencia de Frecuencia Aprehensiones por Violación en Paredones para el Periodo 2008-2020"/>
    <s v="Gráfico que muestra la frecuencia de Aprehensiones por Violación en Paredones según datos recopilados desde el Subsecretaria de Prevención del Delito durante el Periodo 2008-2020."/>
    <s v="Gráfico de Evolución"/>
    <s v="Paredones comunal delitos género violación mujer mujeres víctimas aprehensiones"/>
    <s v="https://analytics.zoho.com/open-view/2395394000006792514?ZOHO_CRITERIA=%22Localiza%20CL%22.%22Codcom%22%3D6206"/>
    <x v="0"/>
    <s v="#1774B3100"/>
  </r>
  <r>
    <n v="1494"/>
    <x v="0"/>
    <x v="0"/>
    <s v="Mujeres"/>
    <n v="68"/>
    <x v="1"/>
    <x v="1"/>
    <x v="0"/>
    <x v="28"/>
    <x v="0"/>
    <x v="92"/>
    <s v="Periodo 2013-2019"/>
    <s v="Número de Sentencias"/>
    <s v="Poder Judicial"/>
    <s v="Sentencias Dictadas por Delitos de Violación en el 2º Juzgado de Garantía de Santiago para el Periodo 2013-2019"/>
    <s v="El gráfico muestra la evolución anual de la frecuencia de Sentencias Dictadas por Delitos de Violación por Delito específico en el 2º Juzgado de Garantía de Santiago para el Periodo 2013-2019 de acuerdo a datos provenientes del Poder Judicial de Chile."/>
    <s v="Gráfico de Evolución"/>
    <s v="violación delitos género violencia mujer mujeres casos víctimas sentencias juzgado garantía angol"/>
    <s v="https://analytics.zoho.com/open-view/2395394000007046737?ZOHO_CRITERIA=%22Trasposicion_27.8%22.%22Id_Juzgado_Garant%C3%ADa%22%3D68"/>
    <x v="0"/>
    <s v="#1774B834"/>
  </r>
  <r>
    <n v="1495"/>
    <x v="0"/>
    <x v="0"/>
    <s v="Mujeres"/>
    <n v="13402"/>
    <x v="4"/>
    <x v="0"/>
    <x v="0"/>
    <x v="326"/>
    <x v="0"/>
    <x v="8"/>
    <s v="Periodo 2005-2021"/>
    <s v="Porcentaje"/>
    <s v="Centro de Estudios y Análisis del Delito (CEAD) de la Subsecretaría de Prevención del Delito"/>
    <s v="Variación Trimestral de Detenciones (%) por Violencia Intrafamiliar en Buin para el Periodo 2005-2021."/>
    <s v="Gráfico que muestra la variación trimestral de Detenciones (%) por Violencia Intrafamiliar en Buin según datos recopilados desde el Centro de Estudios y Análisis del Delito durante el Periodo 2005-2021."/>
    <s v="Gráfico de Evolución"/>
    <s v="Buin comunal delitos género violencia hacia mujer mujeres víctimas intrafamiliar familiar detenciones variación trimestral"/>
    <s v="https://analytics.zoho.com/open-view/2395394000007126218?ZOHO_CRITERIA=%22Trasposicion_27.5%22.%22Cod_Comuna%22%3D13402"/>
    <x v="0"/>
    <s v="#1774B10075"/>
  </r>
  <r>
    <n v="1496"/>
    <x v="0"/>
    <x v="0"/>
    <s v="Mujeres"/>
    <n v="4102"/>
    <x v="3"/>
    <x v="0"/>
    <x v="0"/>
    <x v="122"/>
    <x v="0"/>
    <x v="4"/>
    <s v="Periodo 2005-2021"/>
    <s v="Porcentaje"/>
    <s v="Centro de Estudios y Análisis del Delito (CEAD) de la Subsecretaría de Prevención del Delito"/>
    <s v="Variación Trimestral de Denuncias (%) por Violencia Intrafamiliar en Coquimbo para el Periodo 2005-2021."/>
    <s v="Gráfico que muestra la variación trimestral de Denuncias (%) por Violencia Intrafamiliar en Coquimbo según datos recopilados desde el Centro de Estudios y Análisis del Delito durante el Periodo 2005-2021."/>
    <s v="Gráfico de Evolución"/>
    <s v="Coquimbo comunal delitos género violencia hacia mujer mujeres víctimas intrafamiliar familiar denuncias variación trimestral"/>
    <s v="https://analytics.zoho.com/open-view/2395394000007126144?ZOHO_CRITERIA=%22Trasposicion_27.5%22.%22Cod_Comuna%22%3D4102"/>
    <x v="0"/>
    <s v="#1774B9446"/>
  </r>
  <r>
    <n v="1497"/>
    <x v="0"/>
    <x v="0"/>
    <s v="Mujeres"/>
    <n v="5506"/>
    <x v="3"/>
    <x v="1"/>
    <x v="0"/>
    <x v="177"/>
    <x v="0"/>
    <x v="4"/>
    <s v="Periodo 2008-2020"/>
    <s v="Porcentaje "/>
    <s v="Centro de Estudios y Análisis del Delito (CEAD) de la Subsecretaría de Prevención del Delito"/>
    <s v="Variación Trimestral de Denuncias (%) por Violación en Nogales para el Periodo 2008-2020"/>
    <s v="Gráfico que muestra la variación trimestral de Denuncias (%) por Violaciones en Nogales según datos recopilados desde la Subsecretaria de Prevención del Delito durante el Periodo 2008-2020."/>
    <s v="Gráfico de Evolución"/>
    <s v="Nogales comunal delitos género violación mujer mujeres víctimas denuncias variación trimestral"/>
    <s v="https://analytics.zoho.com/open-view/2395394000008633066?ZOHO_CRITERIA=%22Trasposicion_27.6%22.%22Cod_comuna%22%3D5506"/>
    <x v="0"/>
    <s v="#1774B5361"/>
  </r>
  <r>
    <n v="1498"/>
    <x v="0"/>
    <x v="0"/>
    <s v="Mujeres"/>
    <n v="15"/>
    <x v="5"/>
    <x v="4"/>
    <x v="1"/>
    <x v="98"/>
    <x v="0"/>
    <x v="83"/>
    <s v="Periodo 2010-2021"/>
    <s v="Porcentaje"/>
    <s v="Ministerio de la Mujer y Equidad de Género"/>
    <s v="Variación anual de víctimas de femicidio en la Región de Arica y Parinacota, Periodo 2010-2021"/>
    <s v="Gráfico que muestra la Variación anual de víctimas en la Región de Arica y Parinacota para el Periodo 2010-2021, según datos recopilados desde el Ministerio de la Mujer y Equidad de Género."/>
    <s v="Gráfico de Evolución"/>
    <s v="Región de Arica y Parinacota femicidios víctimas violencia mujer variación porcentaje porcentual cantidad número casos"/>
    <s v="https://analytics.zoho.com/open-view/2395394000006713064?ZOHO_CRITERIA=%22Localiza%20CL%22.%22Codreg%22%3D15"/>
    <x v="0"/>
    <s v="#1774B11289"/>
  </r>
  <r>
    <n v="1499"/>
    <x v="0"/>
    <x v="0"/>
    <s v="Mujeres"/>
    <n v="9211"/>
    <x v="7"/>
    <x v="2"/>
    <x v="0"/>
    <x v="17"/>
    <x v="0"/>
    <x v="16"/>
    <s v="Años 2012, 2017 y 2020"/>
    <s v="Número de Casos"/>
    <s v="Centro de Estudios y Análisis del Delito (CEAD) e Instituto Nacional de Estadísticas (INE)"/>
    <s v="Frecuencia según ocurrencia de Violencia Económica en Victoria para los años 2012, 2017 y 2020."/>
    <s v="Gráfico que muestra la Frecuencia según ocurrencia de Violencia Económica en Victoria los años 2012, 2017 y 2020 según datos de las encuestas ENVIF-VCM realizadas por el Instituto Nacional de Estadísticas (INE) y el Centro de Estudios y Análisis del Delito (CEAD)."/>
    <s v="Gráfico de Evolución"/>
    <s v="Victoria comunal violencia económica intrafamiliar vif mujeres mujer encuesta envif cead ine víctima padecer sufrir"/>
    <s v="https://analytics.zoho.com/open-view/2395394000007264102?ZOHO_CRITERIA=%22Trasposicion_27.9%22.%22C%C3%B3digo%20Comuna%22%3D9211"/>
    <x v="0"/>
    <s v="#1774B11119"/>
  </r>
  <r>
    <n v="1500"/>
    <x v="0"/>
    <x v="0"/>
    <s v="Mujeres"/>
    <n v="9205"/>
    <x v="2"/>
    <x v="1"/>
    <x v="0"/>
    <x v="321"/>
    <x v="0"/>
    <x v="3"/>
    <s v="Periodo 2008-2020"/>
    <s v="Número de Aprehensiones"/>
    <s v="Centro de Estudios y Análisis del Delito (CEAD) de la Subsecretaría de Prevención del Delito"/>
    <s v="Frecuencia de Frecuencia Aprehensiones por Violación en Lonquimay para el Periodo 2008-2020"/>
    <s v="Gráfico que muestra la frecuencia de Aprehensiones por Violación en Lonquimay según datos recopilados desde el Subsecretaria de Prevención del Delito durante el Periodo 2008-2020."/>
    <s v="Gráfico de Evolución"/>
    <s v="Lonquimay comunal delitos género violación mujer mujeres víctimas aprehensiones"/>
    <s v="https://analytics.zoho.com/open-view/2395394000006792514?ZOHO_CRITERIA=%22Localiza%20CL%22.%22Codcom%22%3D9205"/>
    <x v="0"/>
    <s v="#1774B3216"/>
  </r>
  <r>
    <n v="1501"/>
    <x v="0"/>
    <x v="0"/>
    <s v="Mujeres"/>
    <n v="6106"/>
    <x v="2"/>
    <x v="0"/>
    <x v="0"/>
    <x v="88"/>
    <x v="0"/>
    <x v="3"/>
    <s v="Periodo 2005-2021"/>
    <s v="Número de Aprehensiones"/>
    <s v="Centro de Estudios y Análisis del Delito (CEAD) de la Subsecretaría de Prevención del Delito"/>
    <s v="Frecuencia de Aprehensiones por Violencia Intrafamiliar en Graneros para el Periodo 2005-2021"/>
    <s v="Gráfico que muestra la frecuencia de Aprehensiones por Violencia Intrafamiliar en Graneros según datos recopilados desde el Centro de Estudios y Análsis del Delito durante el Periodo 2005-2021."/>
    <s v="Gráfico de Evolución"/>
    <s v="Graneros comunal delitos género violencia hacia mujer mujeres víctimas intrafamiliar familiar aprehensiones comuna"/>
    <s v="https://analytics.zoho.com/open-view/2395394000007123378?ZOHO_CRITERIA=%22Trasposicion_27.5%22.%22Cod_Comuna%22%3D6106"/>
    <x v="0"/>
    <s v="#1774B7103"/>
  </r>
  <r>
    <n v="1502"/>
    <x v="0"/>
    <x v="0"/>
    <s v="Mujeres"/>
    <n v="9109"/>
    <x v="4"/>
    <x v="1"/>
    <x v="0"/>
    <x v="179"/>
    <x v="0"/>
    <x v="5"/>
    <s v="Periodo 2008-2020"/>
    <s v="Número de Detenciones"/>
    <s v="Centro de Estudios y Análisis del Delito (CEAD) de la Subsecretaría de Prevención del Delito"/>
    <s v="Frecuencia de Frecuencia Detenciones por Violación en Loncoche para el Periodo 2008-2020"/>
    <s v="Gráfico que muestra la frecuencia de Detenciones por Violación en Loncoche según datos recopilados desde el Subsecretaria de Prevención del Delito durante el Periodo 2008-2020."/>
    <s v="Gráfico de Evolución"/>
    <s v="Loncoche comunal delitos género violación mujer mujeres víctimas detenciones"/>
    <s v="https://analytics.zoho.com/open-view/2395394000006792637?ZOHO_CRITERIA=%22Localiza%20CL%22.%22Codcom%22%3D9109"/>
    <x v="0"/>
    <s v="#1774B4197"/>
  </r>
  <r>
    <n v="1503"/>
    <x v="0"/>
    <x v="0"/>
    <s v="Mujeres"/>
    <n v="8201"/>
    <x v="2"/>
    <x v="0"/>
    <x v="0"/>
    <x v="19"/>
    <x v="0"/>
    <x v="11"/>
    <s v="Periodo 2005-2021"/>
    <s v="Porcentaje"/>
    <s v="Centro de Estudios y Análisis del Delito (CEAD) de la Subsecretaría de Prevención del Delito"/>
    <s v="Variación Trimestral de Aprehensiones (%) por Violencia Intrafamiliar en Lebu para el Periodo 2005-2021."/>
    <s v="Gráfico que muestra la variación trimestral de Aprehensiones (%) por Violencia Intrafamiliar en Lebu  según datos recopilados desde el Centro de Estudios y Análisis del Delito durante el Periodo 2005-2021."/>
    <s v="Gráfico de Evolución"/>
    <s v="Lebu comunal delitos género violencia hacia mujer mujeres víctimas intrafamiliar familiar aprehensiones variación trimestral"/>
    <s v="https://analytics.zoho.com/open-view/2395394000007123879?ZOHO_CRITERIA=%22Trasposicion_27.5%22.%22Cod_Comuna%22%3D8201"/>
    <x v="0"/>
    <s v="#1774B8889"/>
  </r>
  <r>
    <n v="1504"/>
    <x v="0"/>
    <x v="0"/>
    <s v="Mujeres"/>
    <n v="8204"/>
    <x v="3"/>
    <x v="1"/>
    <x v="0"/>
    <x v="300"/>
    <x v="0"/>
    <x v="14"/>
    <s v="Periodo 2008-2020"/>
    <s v="Número de Denuncias"/>
    <s v="Centro de Estudios y Análisis del Delito (CEAD) de la Subsecretaría de Prevención del Delito"/>
    <s v="Frecuencia de Frecuencia Denuncias por Violación en Contulmo para el Periodo 2008-2020"/>
    <s v="Gráfico que muestra la frecuencia de Denuncias por Violación en Contulmo según datos recopilados desde el Subsecretaria de Prevención del Delito durante el Periodo 2008-2020."/>
    <s v="Gráfico de Evolución"/>
    <s v="Contulmo comunal delitos género violación mujer mujeres víctimas denuncias"/>
    <s v="https://analytics.zoho.com/open-view/2395394000006792596?ZOHO_CRITERIA=%22Localiza%20CL%22.%22Codcom%22%3D8204"/>
    <x v="0"/>
    <s v="#1774B3823"/>
  </r>
  <r>
    <n v="1505"/>
    <x v="0"/>
    <x v="0"/>
    <s v="Mujeres"/>
    <n v="13118"/>
    <x v="2"/>
    <x v="1"/>
    <x v="0"/>
    <x v="116"/>
    <x v="0"/>
    <x v="19"/>
    <s v="Periodo 2008-2020"/>
    <s v="Tasa"/>
    <s v="Centro de Estudios y Análisis del Delito (CEAD) de la Subsecretaría de Prevención del Delito"/>
    <s v="Tasa de Aprehensiones por Violación en Macul para el Periodo 2008-2020."/>
    <s v="Gráfico que muestra la Tasa de Aprehensiones por Violación por cada 100 mil habitantes en Macul según datos recolectados y calculados por al Subsecretaría de Prevención del Delito para el Periodo 2008-2020."/>
    <s v="Gráfico de Evolución"/>
    <s v="Macul comunal delitos género violación mujer mujeres víctimas aprehensiones evolución tasa 100 mil habitantes"/>
    <s v="https://analytics.zoho.com/open-view/2395394000006843662?ZOHO_CRITERIA=%22Localiza%20CL%22.%22Codcom%22%3D13118"/>
    <x v="0"/>
    <s v="#1774B1263"/>
  </r>
  <r>
    <n v="1506"/>
    <x v="0"/>
    <x v="0"/>
    <s v="Mujeres"/>
    <n v="8314"/>
    <x v="2"/>
    <x v="0"/>
    <x v="0"/>
    <x v="279"/>
    <x v="0"/>
    <x v="11"/>
    <s v="Periodo 2005-2021"/>
    <s v="Porcentaje"/>
    <s v="Centro de Estudios y Análisis del Delito (CEAD) de la Subsecretaría de Prevención del Delito"/>
    <s v="Variación Trimestral de Aprehensiones (%) por Violencia Intrafamiliar en Alto Biobío para el Periodo 2005-2021."/>
    <s v="Gráfico que muestra la variación trimestral de Aprehensiones (%) por Violencia Intrafamiliar en Alto Biobío  según datos recopilados desde el Centro de Estudios y Análisis del Delito durante el Periodo 2005-2021."/>
    <s v="Gráfico de Evolución"/>
    <s v="Alto Biobío comunal delitos género violencia hacia mujer mujeres víctimas intrafamiliar familiar aprehensiones variación trimestral"/>
    <s v="https://analytics.zoho.com/open-view/2395394000007123879?ZOHO_CRITERIA=%22Trasposicion_27.5%22.%22Cod_Comuna%22%3D8314"/>
    <x v="0"/>
    <s v="#1774B8909"/>
  </r>
  <r>
    <n v="1507"/>
    <x v="0"/>
    <x v="0"/>
    <s v="Mujeres"/>
    <n v="6104"/>
    <x v="3"/>
    <x v="1"/>
    <x v="0"/>
    <x v="25"/>
    <x v="0"/>
    <x v="4"/>
    <s v="Periodo 2008-2020"/>
    <s v="Porcentaje "/>
    <s v="Centro de Estudios y Análisis del Delito (CEAD) de la Subsecretaría de Prevención del Delito"/>
    <s v="Variación Trimestral de Denuncias (%) por Violación en Coltauco para el Periodo 2008-2020"/>
    <s v="Gráfico que muestra la variación trimestral de Denuncias (%) por Violaciones en Coltauco según datos recopilados desde la Subsecretaria de Prevención del Delito durante el Periodo 2008-2020."/>
    <s v="Gráfico de Evolución"/>
    <s v="Coltauco comunal delitos género violación mujer mujeres víctimas denuncias variación trimestral"/>
    <s v="https://analytics.zoho.com/open-view/2395394000008633066?ZOHO_CRITERIA=%22Trasposicion_27.6%22.%22Cod_comuna%22%3D6104"/>
    <x v="0"/>
    <s v="#1774B5381"/>
  </r>
  <r>
    <n v="1508"/>
    <x v="0"/>
    <x v="0"/>
    <s v="Mujeres"/>
    <n v="3302"/>
    <x v="4"/>
    <x v="1"/>
    <x v="0"/>
    <x v="38"/>
    <x v="0"/>
    <x v="6"/>
    <s v="Periodo 2008-2020"/>
    <s v="Tasa"/>
    <s v="Centro de Estudios y Análisis del Delito (CEAD) de la Subsecretaría de Prevención del Delito"/>
    <s v="Tasa de Detenciones por Violación en Alto del Carmen para el Periodo 2008-2020."/>
    <s v="Gráfico que muestra la Tasa de Detenciones por Violación por cada 100 mil habitantes en Alto del Carmen según datos recolectados y calculados por al Subsecretaría de Prevención del Delito para el Periodo 2008-2020."/>
    <s v="Gráfico de Evolución"/>
    <s v="Alto del Carmen comunal delitos género violación mujer mujeres víctimas detenciones evolución tasa 100 mil habitantes"/>
    <s v="https://analytics.zoho.com/open-view/2395394000006843853?ZOHO_CRITERIA=%22Localiza%20CL%22.%22Codcom%22%3D3302"/>
    <x v="0"/>
    <s v="#1774B2010"/>
  </r>
  <r>
    <n v="1509"/>
    <x v="0"/>
    <x v="0"/>
    <s v="Mujeres"/>
    <n v="6104"/>
    <x v="4"/>
    <x v="1"/>
    <x v="0"/>
    <x v="25"/>
    <x v="0"/>
    <x v="5"/>
    <s v="Periodo 2008-2020"/>
    <s v="Número de Detenciones"/>
    <s v="Centro de Estudios y Análisis del Delito (CEAD) de la Subsecretaría de Prevención del Delito"/>
    <s v="Frecuencia de Frecuencia Detenciones por Violación en Coltauco para el Periodo 2008-2020"/>
    <s v="Gráfico que muestra la frecuencia de Detenciones por Violación en Coltauco según datos recopilados desde el Subsecretaria de Prevención del Delito durante el Periodo 2008-2020."/>
    <s v="Gráfico de Evolución"/>
    <s v="Coltauco comunal delitos género violación mujer mujeres víctimas detenciones"/>
    <s v="https://analytics.zoho.com/open-view/2395394000006792637?ZOHO_CRITERIA=%22Localiza%20CL%22.%22Codcom%22%3D6104"/>
    <x v="0"/>
    <s v="#1774B4079"/>
  </r>
  <r>
    <n v="1510"/>
    <x v="0"/>
    <x v="0"/>
    <s v="Mujeres"/>
    <n v="6114"/>
    <x v="3"/>
    <x v="0"/>
    <x v="0"/>
    <x v="358"/>
    <x v="0"/>
    <x v="14"/>
    <s v="Periodo 2005-2021"/>
    <s v="Número de Denuncias"/>
    <s v="Centro de Estudios y Análisis del Delito (CEAD) de la Subsecretaría de Prevención del Delito"/>
    <s v="Frecuencia de Denuncias por Violencia Intrafamiliar en Quinta de Tilcoco para el Periodo 2005-2021."/>
    <s v="Gráfico que muestra la frecuencia de las Denuncias por Violencia Intrafamiliar en Quinta de Tilcoco según datos recopilados desde el Centro de Estudios y Análsis del Delito durante el Periodo 2005-2021."/>
    <s v="Gráfico de Evolución"/>
    <s v="Quinta de Tilcoco comunal delitos género violencia hacia mujer mujeres víctimas intrafamiliar familiar denuncias comuna"/>
    <s v="https://analytics.zoho.com/open-view/2395394000007123492?ZOHO_CRITERIA=%22Trasposicion_27.5%22.%22Cod_Comuna%22%3D6114"/>
    <x v="0"/>
    <s v="#1774B7797"/>
  </r>
  <r>
    <n v="1511"/>
    <x v="0"/>
    <x v="0"/>
    <s v="Mujeres"/>
    <n v="3301"/>
    <x v="5"/>
    <x v="2"/>
    <x v="0"/>
    <x v="8"/>
    <x v="1"/>
    <x v="59"/>
    <s v="Años 2012, 2017 y 2020"/>
    <s v="Porcentaje"/>
    <s v="Centro de Estudios y Análisis del Delito (CEAD) e Instituto Nacional de Estadísticas (INE)"/>
    <s v="Proporción de Casos de Violencia Económica por rango etario de la víctima en Vallenar para los años 2012, 2017 y 2020."/>
    <s v="Gráfico que muestra la Proporción de Casos de Violencia Económica por rango etario en Vallenar para los años 2012, 2017 y 2020 según datos de las encuestas ENVIF-VCM realizadas por el Instituto Nacional de Estadísticas (INE) y el Centro de Estudios y Análisis del Delito (CEAD)."/>
    <s v="Gráfico"/>
    <s v="Vallenar comunal violencia económica intrafamiliar vif mujeres mujer encuesta envif cead ine edad rango etario"/>
    <s v="https://analytics.zoho.com/open-view/2395394000007264280?ZOHO_CRITERIA=%22Trasposicion_27.9%22.%22C%C3%B3digo%20Comuna%22%3D3301"/>
    <x v="0"/>
    <s v="#1774B10793"/>
  </r>
  <r>
    <n v="1512"/>
    <x v="0"/>
    <x v="0"/>
    <s v="Mujeres"/>
    <n v="1404"/>
    <x v="0"/>
    <x v="1"/>
    <x v="0"/>
    <x v="301"/>
    <x v="0"/>
    <x v="2"/>
    <s v="Periodo 2008-2020"/>
    <s v="Porcentaje "/>
    <s v="Centro de Estudios y Análisis del Delito (CEAD) de la Subsecretaría de Prevención del Delito"/>
    <s v="Variación Trimestral de Aprehensiones, Casos policiales, Denuncias y Detenciones (%) por Violación en Huara para el Periodo 2008-2020"/>
    <s v="Gráfico que muestra la variación trimestral de Aprehensiones, Casos Policiales, Denuncias y Detenciones (%) por Violaciones en Huara según datos recopilados desde la Subsecretaria de Prevención del Delito durante el Periodo 2008-2020."/>
    <s v="Gráfico de Evolución"/>
    <s v="Huara comunal delitos género violación mujer mujeres víctimas aprehensiones casos policiales denuncias detenciones variación trimestral"/>
    <s v="https://analytics.zoho.com/open-view/2395394000008633146?ZOHO_CRITERIA=%22Trasposicion_27.6%22.%22Cod_comuna%22%3D1404"/>
    <x v="0"/>
    <s v="#1774B5938"/>
  </r>
  <r>
    <n v="1513"/>
    <x v="0"/>
    <x v="0"/>
    <s v="Mujeres"/>
    <n v="5703"/>
    <x v="3"/>
    <x v="1"/>
    <x v="0"/>
    <x v="161"/>
    <x v="0"/>
    <x v="17"/>
    <s v="Periodo 2008-2020"/>
    <s v="Tasa"/>
    <s v="Centro de Estudios y Análisis del Delito (CEAD) de la Subsecretaría de Prevención del Delito"/>
    <s v="Tasa de Denuncias por Violación en Llaillay para el Periodo 2008-2020."/>
    <s v="Gráfico que muestra la Tasa de Denuncias por Violación por cada 100 mil habitantes en Llaillay según datos recolectados y calculados por al Subsecretaría de Prevención del Delito para el Periodo 2008-2020."/>
    <s v="Gráfico de Evolución"/>
    <s v="Llaillay comunal delitos género violación mujer mujeres víctimas denuncias evolución tasa 100 mil habitantes"/>
    <s v="https://analytics.zoho.com/open-view/2395394000006843824?ZOHO_CRITERIA=%22Localiza%20CL%22.%22Codcom%22%3D5703"/>
    <x v="0"/>
    <s v="#1774B1722"/>
  </r>
  <r>
    <n v="1514"/>
    <x v="0"/>
    <x v="0"/>
    <s v="Mujeres"/>
    <n v="10304"/>
    <x v="3"/>
    <x v="1"/>
    <x v="0"/>
    <x v="36"/>
    <x v="0"/>
    <x v="17"/>
    <s v="Periodo 2008-2020"/>
    <s v="Tasa"/>
    <s v="Centro de Estudios y Análisis del Delito (CEAD) de la Subsecretaría de Prevención del Delito"/>
    <s v="Tasa de Denuncias por Violación en Puyehue para el Periodo 2008-2020."/>
    <s v="Gráfico que muestra la Tasa de Denuncias por Violación por cada 100 mil habitantes en Puyehue según datos recolectados y calculados por al Subsecretaría de Prevención del Delito para el Periodo 2008-2020."/>
    <s v="Gráfico de Evolución"/>
    <s v="Puyehue comunal delitos género violación mujer mujeres víctimas denuncias evolución tasa 100 mil habitantes"/>
    <s v="https://analytics.zoho.com/open-view/2395394000006843824?ZOHO_CRITERIA=%22Localiza%20CL%22.%22Codcom%22%3D10304"/>
    <x v="0"/>
    <s v="#1774B1901"/>
  </r>
  <r>
    <n v="1515"/>
    <x v="0"/>
    <x v="0"/>
    <s v="Mujeres"/>
    <n v="5"/>
    <x v="1"/>
    <x v="1"/>
    <x v="0"/>
    <x v="283"/>
    <x v="0"/>
    <x v="79"/>
    <s v="Periodo 2013-2019"/>
    <s v="Número de Sentencias"/>
    <s v="Poder Judicial"/>
    <s v="Sentencias Dictadas por Delitos de Violación en el Juzgado de Garantía de Copiapo para el Periodo 2013-2019"/>
    <s v="El gráfico muestra la evolución anual de la frecuencia de Sentencias Dictadas por Delitos de Violación por Delito específico en el Juzgado de Garantía de Copiapo para el Periodo 2013-2019 de acuerdo a datos provenientes del Poder Judicial de Chile."/>
    <s v="Gráfico de Evolución"/>
    <s v="violación delitos género violencia mujer mujeres casos víctimas sentencias juzgado garantía san fernando"/>
    <s v="https://analytics.zoho.com/open-view/2395394000007046737?ZOHO_CRITERIA=%22Trasposicion_27.8%22.%22Id_Juzgado_Garant%C3%ADa%22%3D5"/>
    <x v="0"/>
    <s v="#1774B771"/>
  </r>
  <r>
    <n v="1516"/>
    <x v="0"/>
    <x v="0"/>
    <s v="Mujeres"/>
    <n v="11402"/>
    <x v="0"/>
    <x v="1"/>
    <x v="0"/>
    <x v="20"/>
    <x v="0"/>
    <x v="20"/>
    <s v="Periodo 2008-2020"/>
    <s v="Porcentaje "/>
    <s v="Centro de Estudios y Análisis del Delito (CEAD) de la Subsecretaría de Prevención del Delito"/>
    <s v="Variación anual de Tasa de Aprehensiones, Casos Policiales, Denuncias y Detenciones (%) por Violación en Río Ibáñez para el Periodo 2008-2020"/>
    <s v="Gráfico que muestra la variación anual (%) de la Tasa por cada 100 mil habitantes de  Aprehensiones, Casos Policiales, Denuncias y Detenciones por Violaciones en Río Ibáñez según datos recopilados desde la Subsecretaria de Prevención del Delito durante el Periodo 2008-2020."/>
    <s v="Gráfico de Evolución"/>
    <s v="Río Ibáñez comunal delitos género violación mujer mujeres víctimas aprehensiones casos policiales denuncias detenciones variación tasa 100 mil habitantes"/>
    <s v="https://analytics.zoho.com/open-view/2395394000006850667?ZOHO_CRITERIA=%22Localiza%20CL%22.%22Codcom%22%3D11402"/>
    <x v="0"/>
    <s v="#1774B6633"/>
  </r>
  <r>
    <n v="1517"/>
    <x v="0"/>
    <x v="0"/>
    <s v="Mujeres"/>
    <n v="1107"/>
    <x v="4"/>
    <x v="1"/>
    <x v="0"/>
    <x v="324"/>
    <x v="0"/>
    <x v="5"/>
    <s v="Periodo 2008-2020"/>
    <s v="Número de Detenciones"/>
    <s v="Centro de Estudios y Análisis del Delito (CEAD) de la Subsecretaría de Prevención del Delito"/>
    <s v="Frecuencia de Frecuencia Detenciones por Violación en Alto Hospicio para el Periodo 2008-2020"/>
    <s v="Gráfico que muestra la frecuencia de Detenciones por Violación en Alto Hospicio según datos recopilados desde el Subsecretaria de Prevención del Delito durante el Periodo 2008-2020."/>
    <s v="Gráfico de Evolución"/>
    <s v="Alto Hospicio comunal delitos género violación mujer mujeres víctimas detenciones"/>
    <s v="https://analytics.zoho.com/open-view/2395394000006792637?ZOHO_CRITERIA=%22Localiza%20CL%22.%22Codcom%22%3D1107"/>
    <x v="0"/>
    <s v="#1774B4008"/>
  </r>
  <r>
    <n v="1518"/>
    <x v="0"/>
    <x v="0"/>
    <s v="Mujeres"/>
    <n v="13125"/>
    <x v="3"/>
    <x v="1"/>
    <x v="0"/>
    <x v="216"/>
    <x v="0"/>
    <x v="14"/>
    <s v="Periodo 2008-2020"/>
    <s v="Número de Denuncias"/>
    <s v="Centro de Estudios y Análisis del Delito (CEAD) de la Subsecretaría de Prevención del Delito"/>
    <s v="Frecuencia de Frecuencia Denuncias por Violación en Quilicura para el Periodo 2008-2020"/>
    <s v="Gráfico que muestra la frecuencia de Denuncias por Violación en Quilicura según datos recopilados desde el Subsecretaria de Prevención del Delito durante el Periodo 2008-2020."/>
    <s v="Gráfico de Evolución"/>
    <s v="Quilicura comunal delitos género violación mujer mujeres víctimas denuncias"/>
    <s v="https://analytics.zoho.com/open-view/2395394000006792596?ZOHO_CRITERIA=%22Localiza%20CL%22.%22Codcom%22%3D13125"/>
    <x v="0"/>
    <s v="#1774B3963"/>
  </r>
  <r>
    <n v="1519"/>
    <x v="0"/>
    <x v="0"/>
    <s v="Mujeres"/>
    <n v="5405"/>
    <x v="2"/>
    <x v="0"/>
    <x v="0"/>
    <x v="221"/>
    <x v="0"/>
    <x v="3"/>
    <s v="Periodo 2005-2021"/>
    <s v="Número de Aprehensiones"/>
    <s v="Centro de Estudios y Análisis del Delito (CEAD) de la Subsecretaría de Prevención del Delito"/>
    <s v="Frecuencia de Aprehensiones por Violencia Intrafamiliar en Zapallar para el Periodo 2005-2021"/>
    <s v="Gráfico que muestra la frecuencia de Aprehensiones por Violencia Intrafamiliar en Zapallar según datos recopilados desde el Centro de Estudios y Análsis del Delito durante el Periodo 2005-2021."/>
    <s v="Gráfico de Evolución"/>
    <s v="Zapallar comunal delitos género violencia hacia mujer mujeres víctimas intrafamiliar familiar aprehensiones comuna"/>
    <s v="https://analytics.zoho.com/open-view/2395394000007123378?ZOHO_CRITERIA=%22Trasposicion_27.5%22.%22Cod_Comuna%22%3D5405"/>
    <x v="0"/>
    <s v="#1774B7076"/>
  </r>
  <r>
    <n v="1520"/>
    <x v="0"/>
    <x v="0"/>
    <s v="Mujeres"/>
    <n v="14103"/>
    <x v="3"/>
    <x v="1"/>
    <x v="0"/>
    <x v="345"/>
    <x v="0"/>
    <x v="17"/>
    <s v="Periodo 2008-2020"/>
    <s v="Tasa"/>
    <s v="Centro de Estudios y Análisis del Delito (CEAD) de la Subsecretaría de Prevención del Delito"/>
    <s v="Tasa de Denuncias por Violación en Lanco para el Periodo 2008-2020."/>
    <s v="Gráfico que muestra la Tasa de Denuncias por Violación por cada 100 mil habitantes en Lanco según datos recolectados y calculados por al Subsecretaría de Prevención del Delito para el Periodo 2008-2020."/>
    <s v="Gráfico de Evolución"/>
    <s v="Lanco comunal delitos género violación mujer mujeres víctimas denuncias evolución tasa 100 mil habitantes"/>
    <s v="https://analytics.zoho.com/open-view/2395394000006843824?ZOHO_CRITERIA=%22Localiza%20CL%22.%22Codcom%22%3D14103"/>
    <x v="0"/>
    <s v="#1774B1978"/>
  </r>
  <r>
    <n v="1521"/>
    <x v="0"/>
    <x v="0"/>
    <s v="Mujeres"/>
    <n v="7105"/>
    <x v="4"/>
    <x v="0"/>
    <x v="0"/>
    <x v="294"/>
    <x v="0"/>
    <x v="5"/>
    <s v="Periodo 2005-2021"/>
    <s v="Número de Detenciones"/>
    <s v="Centro de Estudios y Análisis del Delito (CEAD) de la Subsecretaría de Prevención del Delito"/>
    <s v="Frecuencia de Detenciones por Violencia Intrafamiliar en Maule para el Periodo 2005-2021."/>
    <s v="Gráfico que muestra la frecuencia de las Detenciones por Violencia Intrafamiliar en Maule según datos recopilados desde el Centro de Estudios y Análsis del Delito durante el Periodo 2005-2021."/>
    <s v="Gráfico de Evolución"/>
    <s v="Maule comunal delitos género violencia hacia mujer mujeres víctimas intrafamiliar familiar detenciones comuna"/>
    <s v="https://analytics.zoho.com/open-view/2395394000007123572?ZOHO_CRITERIA=%22Trasposicion_27.5%22.%22Cod_Comuna%22%3D7105"/>
    <x v="0"/>
    <s v="#1774B8165"/>
  </r>
  <r>
    <n v="1522"/>
    <x v="0"/>
    <x v="0"/>
    <s v="Mujeres"/>
    <n v="1"/>
    <x v="5"/>
    <x v="0"/>
    <x v="1"/>
    <x v="78"/>
    <x v="0"/>
    <x v="38"/>
    <s v="Periodo 2019-2021"/>
    <s v="Número de Casos"/>
    <s v="Fiscalía Nacional de Chile"/>
    <s v="Cantidad de Casos de Violencia Intrafamiliar en la Región de Tarapacá por Trimestre de la víctima según datos recopilados en el Periodo 2019-2021."/>
    <s v="Gráfico que muestra la cantidad de casos de Violencia Intrafamiliar en la Región de Tarapacá por trimestre, presentados frente a la Fiscalía de Chile durante el Periodo 2019-2021."/>
    <s v="Gráfico de Evolución"/>
    <s v="Región de Tarapacá delitos violencia mujer mujeres casos víctimas intrafamiliar familiar fisica fiscalía región evolución trimestre"/>
    <s v="https://analytics.zoho.com/open-view/2395394000007062103?ZOHO_CRITERIA=%22Trasposicion_27.4%22.%22Cod_Regi%C3%B3n%22%3D1"/>
    <x v="0"/>
    <s v="#1774B6900"/>
  </r>
  <r>
    <n v="1523"/>
    <x v="0"/>
    <x v="0"/>
    <s v="Mujeres"/>
    <n v="11201"/>
    <x v="6"/>
    <x v="1"/>
    <x v="0"/>
    <x v="170"/>
    <x v="0"/>
    <x v="18"/>
    <s v="Periodo 2008-2020"/>
    <s v="Tasa"/>
    <s v="Centro de Estudios y Análisis del Delito (CEAD) de la Subsecretaría de Prevención del Delito"/>
    <s v="Tasa de Casos Policiales por Violación en Aisén para el Periodo 2008-2020."/>
    <s v="Gráfico que muestra la Tasa de Casos Policiales por Violación por cada 100 mil habitantes en Aisén según datos recolectados y calculados por al Subsecretaría de Prevención del Delito para el Periodo 2008-2020."/>
    <s v="Gráfico de Evolución"/>
    <s v="Aisén comunal delitos género violación mujer mujeres víctimas casos policiales evolución tasa 100 mil habitantes"/>
    <s v="https://analytics.zoho.com/open-view/2395394000006843792?ZOHO_CRITERIA=%22Localiza%20CL%22.%22Codcom%22%3D11201"/>
    <x v="0"/>
    <s v="#1774B1571"/>
  </r>
  <r>
    <n v="1524"/>
    <x v="0"/>
    <x v="0"/>
    <s v="Mujeres"/>
    <n v="13301"/>
    <x v="4"/>
    <x v="1"/>
    <x v="0"/>
    <x v="162"/>
    <x v="0"/>
    <x v="8"/>
    <s v="Periodo 2008-2020"/>
    <s v="Porcentaje "/>
    <s v="Centro de Estudios y Análisis del Delito (CEAD) de la Subsecretaría de Prevención del Delito"/>
    <s v="Variación Trimestral de Detenciones (%) por Violación en Colina para el Periodo 2008-2020"/>
    <s v="Gráfico que muestra la variación trimestral de Detenciones (%) por Violaciones en Colina según datos recopilados desde la Subsecretaria de Prevención del Delito durante el Periodo 2008-2020."/>
    <s v="Gráfico de Evolución"/>
    <s v="Colina comunal delitos género violación mujer mujeres víctimas detenciones variación trimestral"/>
    <s v="https://analytics.zoho.com/open-view/2395394000008633106?ZOHO_CRITERIA=%22Trasposicion_27.6%22.%22Cod_comuna%22%3D13301"/>
    <x v="0"/>
    <s v="#1774B5905"/>
  </r>
  <r>
    <n v="1525"/>
    <x v="0"/>
    <x v="0"/>
    <s v="Mujeres"/>
    <n v="8305"/>
    <x v="6"/>
    <x v="0"/>
    <x v="0"/>
    <x v="203"/>
    <x v="0"/>
    <x v="13"/>
    <s v="Periodo 2005-2021"/>
    <s v="Número de Casos Policiales"/>
    <s v="Centro de Estudios y Análisis del Delito (CEAD) de la Subsecretaría de Prevención del Delito"/>
    <s v="Frecuencia de Casos Policiales por Violencia Intrafamiliar en Mulchén para el Periodo 2005-2021."/>
    <s v="Gráfico que muestra la frecuencia de Casos Policiales por Violencia Intrafamiliar en Mulchén según datos recopilados desde el Centro de Estudios y Análsis del Delito durante el Periodo 2005-2021."/>
    <s v="Gráfico de Evolución"/>
    <s v="Mulchén comunal delitos género violencia hacia mujer mujeres víctimas intrafamiliar familiar casos policiales comuna"/>
    <s v="https://analytics.zoho.com/open-view/2395394000007123412?ZOHO_CRITERIA=%22Trasposicion_27.5%22.%22Cod_Comuna%22%3D8305"/>
    <x v="0"/>
    <s v="#1774B7526"/>
  </r>
  <r>
    <n v="1526"/>
    <x v="0"/>
    <x v="0"/>
    <s v="Mujeres"/>
    <n v="6107"/>
    <x v="0"/>
    <x v="1"/>
    <x v="0"/>
    <x v="160"/>
    <x v="0"/>
    <x v="20"/>
    <s v="Periodo 2008-2020"/>
    <s v="Porcentaje "/>
    <s v="Centro de Estudios y Análisis del Delito (CEAD) de la Subsecretaría de Prevención del Delito"/>
    <s v="Variación anual de Tasa de Aprehensiones, Casos Policiales, Denuncias y Detenciones (%) por Violación en Las Cabras para el Periodo 2008-2020"/>
    <s v="Gráfico que muestra la variación anual (%) de la Tasa por cada 100 mil habitantes de  Aprehensiones, Casos Policiales, Denuncias y Detenciones por Violaciones en Las Cabras según datos recopilados desde la Subsecretaria de Prevención del Delito durante el Periodo 2008-2020."/>
    <s v="Gráfico de Evolución"/>
    <s v="Las Cabras comunal delitos género violación mujer mujeres víctimas aprehensiones casos policiales denuncias detenciones variación tasa 100 mil habitantes"/>
    <s v="https://analytics.zoho.com/open-view/2395394000006850667?ZOHO_CRITERIA=%22Localiza%20CL%22.%22Codcom%22%3D6107"/>
    <x v="0"/>
    <s v="#1774B6451"/>
  </r>
  <r>
    <n v="1527"/>
    <x v="0"/>
    <x v="0"/>
    <s v="Mujeres"/>
    <n v="16201"/>
    <x v="2"/>
    <x v="0"/>
    <x v="0"/>
    <x v="152"/>
    <x v="0"/>
    <x v="11"/>
    <s v="Periodo 2005-2021"/>
    <s v="Porcentaje"/>
    <s v="Centro de Estudios y Análisis del Delito (CEAD) de la Subsecretaría de Prevención del Delito"/>
    <s v="Variación Trimestral de Aprehensiones (%) por Violencia Intrafamiliar en Quirihue para el Periodo 2005-2021."/>
    <s v="Gráfico que muestra la variación trimestral de Aprehensiones (%) por Violencia Intrafamiliar en Quirihue  según datos recopilados desde el Centro de Estudios y Análisis del Delito durante el Periodo 2005-2021."/>
    <s v="Gráfico de Evolución"/>
    <s v="Quirihue comunal delitos género violencia hacia mujer mujeres víctimas intrafamiliar familiar aprehensiones variación trimestral"/>
    <s v="https://analytics.zoho.com/open-view/2395394000007123879?ZOHO_CRITERIA=%22Trasposicion_27.5%22.%22Cod_Comuna%22%3D16201"/>
    <x v="0"/>
    <s v="#1774B8923"/>
  </r>
  <r>
    <n v="1528"/>
    <x v="0"/>
    <x v="0"/>
    <s v="Mujeres"/>
    <n v="4203"/>
    <x v="5"/>
    <x v="2"/>
    <x v="0"/>
    <x v="135"/>
    <x v="1"/>
    <x v="59"/>
    <s v="Años 2012, 2017 y 2020"/>
    <s v="Porcentaje"/>
    <s v="Centro de Estudios y Análisis del Delito (CEAD) e Instituto Nacional de Estadísticas (INE)"/>
    <s v="Proporción de Casos de Violencia Económica por rango etario de la víctima en Los Vilos para los años 2012, 2017 y 2020."/>
    <s v="Gráfico que muestra la Proporción de Casos de Violencia Económica por rango etario en Los Vilos para los años 2012, 2017 y 2020 según datos de las encuestas ENVIF-VCM realizadas por el Instituto Nacional de Estadísticas (INE) y el Centro de Estudios y Análisis del Delito (CEAD)."/>
    <s v="Gráfico"/>
    <s v="Los Vilos comunal violencia económica intrafamiliar vif mujeres mujer encuesta envif cead ine edad rango etario"/>
    <s v="https://analytics.zoho.com/open-view/2395394000007264280?ZOHO_CRITERIA=%22Trasposicion_27.9%22.%22C%C3%B3digo%20Comuna%22%3D4203"/>
    <x v="0"/>
    <s v="#1774B10801"/>
  </r>
  <r>
    <n v="1529"/>
    <x v="0"/>
    <x v="0"/>
    <s v="Mujeres"/>
    <n v="13111"/>
    <x v="6"/>
    <x v="0"/>
    <x v="0"/>
    <x v="272"/>
    <x v="0"/>
    <x v="12"/>
    <s v="Periodo 2005-2021"/>
    <s v="Porcentaje"/>
    <s v="Centro de Estudios y Análisis del Delito (CEAD) de la Subsecretaría de Prevención del Delito"/>
    <s v="Variación Trimestral de Casos Policiales (%) por Violencia Intrafamiliar en La Granja para el Periodo 2005-2021."/>
    <s v="Gráfico que muestra la variación trimestral de Casos Policiales (%) por Violencia Intrafamiliar en La Granja según datos recopilados desde el Centro de Estudios y Análisis del Delito durante el Periodo 2005-2021."/>
    <s v="Gráfico de Evolución"/>
    <s v="La Granja comunal delitos género violencia hacia mujer mujeres víctimas intrafamiliar familiar casos policiales variación trimestral"/>
    <s v="https://analytics.zoho.com/open-view/2395394000007123911?ZOHO_CRITERIA=%22Trasposicion_27.5%22.%22Cod_Comuna%22%3D13111"/>
    <x v="0"/>
    <s v="#1774B9362"/>
  </r>
  <r>
    <n v="1530"/>
    <x v="0"/>
    <x v="0"/>
    <s v="Mujeres"/>
    <n v="3202"/>
    <x v="0"/>
    <x v="1"/>
    <x v="0"/>
    <x v="93"/>
    <x v="0"/>
    <x v="20"/>
    <s v="Periodo 2008-2020"/>
    <s v="Porcentaje "/>
    <s v="Centro de Estudios y Análisis del Delito (CEAD) de la Subsecretaría de Prevención del Delito"/>
    <s v="Variación anual de Tasa de Aprehensiones, Casos Policiales, Denuncias y Detenciones (%) por Violación en Diego de Almagro para el Periodo 2008-2020"/>
    <s v="Gráfico que muestra la variación anual (%) de la Tasa por cada 100 mil habitantes de  Aprehensiones, Casos Policiales, Denuncias y Detenciones por Violaciones en Diego de Almagro según datos recopilados desde la Subsecretaria de Prevención del Delito durante el Periodo 2008-2020."/>
    <s v="Gráfico de Evolución"/>
    <s v="Diego de Almagro comunal delitos género violación mujer mujeres víctimas aprehensiones casos policiales denuncias detenciones variación tasa 100 mil habitantes"/>
    <s v="https://analytics.zoho.com/open-view/2395394000006850667?ZOHO_CRITERIA=%22Localiza%20CL%22.%22Codcom%22%3D3202"/>
    <x v="0"/>
    <s v="#1774B6387"/>
  </r>
  <r>
    <n v="1531"/>
    <x v="0"/>
    <x v="0"/>
    <s v="Mujeres"/>
    <n v="6110"/>
    <x v="6"/>
    <x v="0"/>
    <x v="0"/>
    <x v="278"/>
    <x v="0"/>
    <x v="13"/>
    <s v="Periodo 2005-2021"/>
    <s v="Número de Casos Policiales"/>
    <s v="Centro de Estudios y Análisis del Delito (CEAD) de la Subsecretaría de Prevención del Delito"/>
    <s v="Frecuencia de Casos Policiales por Violencia Intrafamiliar en Mostazal para el Periodo 2005-2021."/>
    <s v="Gráfico que muestra la frecuencia de Casos Policiales por Violencia Intrafamiliar en Mostazal según datos recopilados desde el Centro de Estudios y Análsis del Delito durante el Periodo 2005-2021."/>
    <s v="Gráfico de Evolución"/>
    <s v="Mostazal comunal delitos género violencia hacia mujer mujeres víctimas intrafamiliar familiar casos policiales comuna"/>
    <s v="https://analytics.zoho.com/open-view/2395394000007123412?ZOHO_CRITERIA=%22Trasposicion_27.5%22.%22Cod_Comuna%22%3D6110"/>
    <x v="0"/>
    <s v="#1774B7449"/>
  </r>
  <r>
    <n v="1532"/>
    <x v="0"/>
    <x v="0"/>
    <s v="Mujeres"/>
    <n v="2301"/>
    <x v="4"/>
    <x v="1"/>
    <x v="0"/>
    <x v="128"/>
    <x v="0"/>
    <x v="5"/>
    <s v="Periodo 2008-2020"/>
    <s v="Número de Detenciones"/>
    <s v="Centro de Estudios y Análisis del Delito (CEAD) de la Subsecretaría de Prevención del Delito"/>
    <s v="Frecuencia de Frecuencia Detenciones por Violación en Tocopilla para el Periodo 2008-2020"/>
    <s v="Gráfico que muestra la frecuencia de Detenciones por Violación en Tocopilla según datos recopilados desde el Subsecretaria de Prevención del Delito durante el Periodo 2008-2020."/>
    <s v="Gráfico de Evolución"/>
    <s v="Tocopilla comunal delitos género violación mujer mujeres víctimas detenciones"/>
    <s v="https://analytics.zoho.com/open-view/2395394000006792637?ZOHO_CRITERIA=%22Localiza%20CL%22.%22Codcom%22%3D2301"/>
    <x v="0"/>
    <s v="#1774B4017"/>
  </r>
  <r>
    <n v="1533"/>
    <x v="0"/>
    <x v="0"/>
    <s v="Mujeres"/>
    <n v="2201"/>
    <x v="6"/>
    <x v="1"/>
    <x v="0"/>
    <x v="180"/>
    <x v="0"/>
    <x v="12"/>
    <s v="Periodo 2008-2020"/>
    <s v="Porcentaje "/>
    <s v="Centro de Estudios y Análisis del Delito (CEAD) de la Subsecretaría de Prevención del Delito"/>
    <s v="Variación Trimestral de Casos Policiales (%) por Violación en Calama para el Periodo 2008-2020"/>
    <s v="Gráfico que muestra la variación trimestral de Casos Policiales (%) por Violaciones en Calama según datos recopilados desde la Subsecretaria de Prevención del Delito durante el Periodo 2008-2020."/>
    <s v="Gráfico de Evolución"/>
    <s v="Calama comunal delitos género violación mujer mujeres víctimas casos policiales variación trimestral"/>
    <s v="https://analytics.zoho.com/open-view/2395394000008633026?ZOHO_CRITERIA=%22Trasposicion_27.6%22.%22Cod_comuna%22%3D2201"/>
    <x v="0"/>
    <s v="#1774B4976"/>
  </r>
  <r>
    <n v="1534"/>
    <x v="0"/>
    <x v="0"/>
    <s v="Mujeres"/>
    <n v="10103"/>
    <x v="6"/>
    <x v="1"/>
    <x v="0"/>
    <x v="131"/>
    <x v="0"/>
    <x v="13"/>
    <s v="Periodo 2008-2020"/>
    <s v="Número de Casos Policiales"/>
    <s v="Centro de Estudios y Análisis del Delito (CEAD) de la Subsecretaría de Prevención del Delito"/>
    <s v="Frecuencia de Frecuencia Casos Policiales por Violación en Cochamó para el Periodo 2008-2020"/>
    <s v="Gráfico que muestra la frecuencia de Casos Policiales por Violación en Cochamó según datos recopilados desde el Subsecretaria de Prevención del Delito durante el Periodo 2008-2020."/>
    <s v="Gráfico de Evolución"/>
    <s v="Cochamó comunal delitos género violación mujer mujeres víctimas casos policiales"/>
    <s v="https://analytics.zoho.com/open-view/2395394000006792555?ZOHO_CRITERIA=%22Localiza%20CL%22.%22Codcom%22%3D10103"/>
    <x v="0"/>
    <s v="#1774B3556"/>
  </r>
  <r>
    <n v="1535"/>
    <x v="0"/>
    <x v="0"/>
    <s v="Mujeres"/>
    <n v="7104"/>
    <x v="2"/>
    <x v="1"/>
    <x v="0"/>
    <x v="257"/>
    <x v="0"/>
    <x v="19"/>
    <s v="Periodo 2008-2020"/>
    <s v="Tasa"/>
    <s v="Centro de Estudios y Análisis del Delito (CEAD) de la Subsecretaría de Prevención del Delito"/>
    <s v="Tasa de Aprehensiones por Violación en Empedrado para el Periodo 2008-2020."/>
    <s v="Gráfico que muestra la Tasa de Aprehensiones por Violación por cada 100 mil habitantes en Empedrado según datos recolectados y calculados por al Subsecretaría de Prevención del Delito para el Periodo 2008-2020."/>
    <s v="Gráfico de Evolución"/>
    <s v="Empedrado comunal delitos género violación mujer mujeres víctimas aprehensiones evolución tasa 100 mil habitantes"/>
    <s v="https://analytics.zoho.com/open-view/2395394000006843662?ZOHO_CRITERIA=%22Localiza%20CL%22.%22Codcom%22%3D7104"/>
    <x v="0"/>
    <s v="#1774B1097"/>
  </r>
  <r>
    <n v="1536"/>
    <x v="0"/>
    <x v="0"/>
    <s v="Mujeres"/>
    <n v="4201"/>
    <x v="6"/>
    <x v="1"/>
    <x v="0"/>
    <x v="22"/>
    <x v="0"/>
    <x v="12"/>
    <s v="Periodo 2008-2020"/>
    <s v="Porcentaje "/>
    <s v="Centro de Estudios y Análisis del Delito (CEAD) de la Subsecretaría de Prevención del Delito"/>
    <s v="Variación Trimestral de Casos Policiales (%) por Violación en Illapel para el Periodo 2008-2020"/>
    <s v="Gráfico que muestra la variación trimestral de Casos Policiales (%) por Violaciones en Illapel según datos recopilados desde la Subsecretaria de Prevención del Delito durante el Periodo 2008-2020."/>
    <s v="Gráfico de Evolución"/>
    <s v="Illapel comunal delitos género violación mujer mujeres víctimas casos policiales variación trimestral"/>
    <s v="https://analytics.zoho.com/open-view/2395394000008633026?ZOHO_CRITERIA=%22Trasposicion_27.6%22.%22Cod_comuna%22%3D4201"/>
    <x v="0"/>
    <s v="#1774B4995"/>
  </r>
  <r>
    <n v="1537"/>
    <x v="0"/>
    <x v="0"/>
    <s v="Mujeres"/>
    <n v="16108"/>
    <x v="3"/>
    <x v="0"/>
    <x v="0"/>
    <x v="303"/>
    <x v="0"/>
    <x v="4"/>
    <s v="Periodo 2005-2021"/>
    <s v="Porcentaje"/>
    <s v="Centro de Estudios y Análisis del Delito (CEAD) de la Subsecretaría de Prevención del Delito"/>
    <s v="Variación Trimestral de Denuncias (%) por Violencia Intrafamiliar en San Ignacio para el Periodo 2005-2021."/>
    <s v="Gráfico que muestra la variación trimestral de Denuncias (%) por Violencia Intrafamiliar en San Ignacio según datos recopilados desde el Centro de Estudios y Análisis del Delito durante el Periodo 2005-2021."/>
    <s v="Gráfico de Evolución"/>
    <s v="San Ignacio comunal delitos género violencia hacia mujer mujeres víctimas intrafamiliar familiar denuncias variación trimestral"/>
    <s v="https://analytics.zoho.com/open-view/2395394000007126144?ZOHO_CRITERIA=%22Trasposicion_27.5%22.%22Cod_Comuna%22%3D16108"/>
    <x v="0"/>
    <s v="#1774B9611"/>
  </r>
  <r>
    <n v="1538"/>
    <x v="0"/>
    <x v="0"/>
    <s v="Mujeres"/>
    <n v="9105"/>
    <x v="3"/>
    <x v="1"/>
    <x v="0"/>
    <x v="227"/>
    <x v="0"/>
    <x v="17"/>
    <s v="Periodo 2008-2020"/>
    <s v="Tasa"/>
    <s v="Centro de Estudios y Análisis del Delito (CEAD) de la Subsecretaría de Prevención del Delito"/>
    <s v="Tasa de Denuncias por Violación en Freire para el Periodo 2008-2020."/>
    <s v="Gráfico que muestra la Tasa de Denuncias por Violación por cada 100 mil habitantes en Freire según datos recolectados y calculados por al Subsecretaría de Prevención del Delito para el Periodo 2008-2020."/>
    <s v="Gráfico de Evolución"/>
    <s v="Freire comunal delitos género violación mujer mujeres víctimas denuncias evolución tasa 100 mil habitantes"/>
    <s v="https://analytics.zoho.com/open-view/2395394000006843824?ZOHO_CRITERIA=%22Localiza%20CL%22.%22Codcom%22%3D9105"/>
    <x v="0"/>
    <s v="#1774B1851"/>
  </r>
  <r>
    <n v="1539"/>
    <x v="0"/>
    <x v="0"/>
    <s v="Mujeres"/>
    <n v="10304"/>
    <x v="4"/>
    <x v="1"/>
    <x v="0"/>
    <x v="36"/>
    <x v="0"/>
    <x v="6"/>
    <s v="Periodo 2008-2020"/>
    <s v="Tasa"/>
    <s v="Centro de Estudios y Análisis del Delito (CEAD) de la Subsecretaría de Prevención del Delito"/>
    <s v="Tasa de Detenciones por Violación en Puyehue para el Periodo 2008-2020."/>
    <s v="Gráfico que muestra la Tasa de Detenciones por Violación por cada 100 mil habitantes en Puyehue según datos recolectados y calculados por al Subsecretaría de Prevención del Delito para el Periodo 2008-2020."/>
    <s v="Gráfico de Evolución"/>
    <s v="Puyehue comunal delitos género violación mujer mujeres víctimas detenciones evolución tasa 100 mil habitantes"/>
    <s v="https://analytics.zoho.com/open-view/2395394000006843853?ZOHO_CRITERIA=%22Localiza%20CL%22.%22Codcom%22%3D10304"/>
    <x v="0"/>
    <s v="#1774B2227"/>
  </r>
  <r>
    <n v="1540"/>
    <x v="0"/>
    <x v="0"/>
    <s v="Mujeres"/>
    <n v="8306"/>
    <x v="6"/>
    <x v="1"/>
    <x v="0"/>
    <x v="94"/>
    <x v="0"/>
    <x v="18"/>
    <s v="Periodo 2008-2020"/>
    <s v="Tasa"/>
    <s v="Centro de Estudios y Análisis del Delito (CEAD) de la Subsecretaría de Prevención del Delito"/>
    <s v="Tasa de Casos Policiales por Violación en Nacimiento para el Periodo 2008-2020."/>
    <s v="Gráfico que muestra la Tasa de Casos Policiales por Violación por cada 100 mil habitantes en Nacimiento según datos recolectados y calculados por al Subsecretaría de Prevención del Delito para el Periodo 2008-2020."/>
    <s v="Gráfico de Evolución"/>
    <s v="Nacimiento comunal delitos género violación mujer mujeres víctimas casos policiales evolución tasa 100 mil habitantes"/>
    <s v="https://analytics.zoho.com/open-view/2395394000006843792?ZOHO_CRITERIA=%22Localiza%20CL%22.%22Codcom%22%3D8306"/>
    <x v="0"/>
    <s v="#1774B1477"/>
  </r>
  <r>
    <n v="1541"/>
    <x v="0"/>
    <x v="0"/>
    <s v="Mujeres"/>
    <n v="6109"/>
    <x v="2"/>
    <x v="1"/>
    <x v="0"/>
    <x v="96"/>
    <x v="0"/>
    <x v="3"/>
    <s v="Periodo 2008-2020"/>
    <s v="Número de Aprehensiones"/>
    <s v="Centro de Estudios y Análisis del Delito (CEAD) de la Subsecretaría de Prevención del Delito"/>
    <s v="Frecuencia de Frecuencia Aprehensiones por Violación en Malloa para el Periodo 2008-2020"/>
    <s v="Gráfico que muestra la frecuencia de Aprehensiones por Violación en Malloa según datos recopilados desde el Subsecretaria de Prevención del Delito durante el Periodo 2008-2020."/>
    <s v="Gráfico de Evolución"/>
    <s v="Malloa comunal delitos género violación mujer mujeres víctimas aprehensiones"/>
    <s v="https://analytics.zoho.com/open-view/2395394000006792514?ZOHO_CRITERIA=%22Localiza%20CL%22.%22Codcom%22%3D6109"/>
    <x v="0"/>
    <s v="#1774B3086"/>
  </r>
  <r>
    <n v="1542"/>
    <x v="0"/>
    <x v="0"/>
    <s v="Mujeres"/>
    <n v="6114"/>
    <x v="4"/>
    <x v="0"/>
    <x v="0"/>
    <x v="358"/>
    <x v="0"/>
    <x v="8"/>
    <s v="Periodo 2005-2021"/>
    <s v="Porcentaje"/>
    <s v="Centro de Estudios y Análisis del Delito (CEAD) de la Subsecretaría de Prevención del Delito"/>
    <s v="Variación Trimestral de Detenciones (%) por Violencia Intrafamiliar en Quinta de Tilcoco para el Periodo 2005-2021."/>
    <s v="Gráfico que muestra la variación trimestral de Detenciones (%) por Violencia Intrafamiliar en Quinta de Tilcoco según datos recopilados desde el Centro de Estudios y Análisis del Delito durante el Periodo 2005-2021."/>
    <s v="Gráfico de Evolución"/>
    <s v="Quinta de Tilcoco comunal delitos género violencia hacia mujer mujeres víctimas intrafamiliar familiar detenciones variación trimestral"/>
    <s v="https://analytics.zoho.com/open-view/2395394000007126218?ZOHO_CRITERIA=%22Trasposicion_27.5%22.%22Cod_Comuna%22%3D6114"/>
    <x v="0"/>
    <s v="#1774B9854"/>
  </r>
  <r>
    <n v="1543"/>
    <x v="0"/>
    <x v="0"/>
    <s v="Mujeres"/>
    <n v="6116"/>
    <x v="0"/>
    <x v="0"/>
    <x v="0"/>
    <x v="290"/>
    <x v="0"/>
    <x v="0"/>
    <s v="Periodo 2005-2021"/>
    <s v="Porcentaje"/>
    <s v="Centro de Estudios y Análisis del Delito (CEAD) de la Subsecretaría de Prevención del Delito"/>
    <s v="Proporción de Aprehensiones, Casos Policiales, Denuncias y Detenciones por Violencia Intrafamiliar en Requínoa para el Periodo 2005-2021."/>
    <s v="Gráfico que muestra la proporción y cantidad de Aprehensiones, Casos policiales, Denuncias y Detenciones por Violencia Intrafamiliar en Requínoa según datos recopilados desde el Centro de Estudios y Análisis del Delito durante el Periodo 2005-2021."/>
    <s v="Gráfico"/>
    <s v="Requínoa comunal delitos género violencia hacia mujer mujeres víctimas intrafamiliar familiar aprehensiones denuncias casos policiales detenciones comuna"/>
    <s v="https://analytics.zoho.com/open-view/2395394000007123726?ZOHO_CRITERIA=%22Trasposicion_27.5%22.%22Cod_Comuna%22%3D6116"/>
    <x v="0"/>
    <s v="#1774B8485"/>
  </r>
  <r>
    <n v="1544"/>
    <x v="0"/>
    <x v="0"/>
    <s v="Mujeres"/>
    <n v="13601"/>
    <x v="3"/>
    <x v="1"/>
    <x v="0"/>
    <x v="289"/>
    <x v="0"/>
    <x v="4"/>
    <s v="Periodo 2008-2020"/>
    <s v="Porcentaje "/>
    <s v="Centro de Estudios y Análisis del Delito (CEAD) de la Subsecretaría de Prevención del Delito"/>
    <s v="Variación Trimestral de Denuncias (%) por Violación en Talagante para el Periodo 2008-2020"/>
    <s v="Gráfico que muestra la variación trimestral de Denuncias (%) por Violaciones en Talagante según datos recopilados desde la Subsecretaria de Prevención del Delito durante el Periodo 2008-2020."/>
    <s v="Gráfico de Evolución"/>
    <s v="Talagante comunal delitos género violación mujer mujeres víctimas denuncias variación trimestral"/>
    <s v="https://analytics.zoho.com/open-view/2395394000008633066?ZOHO_CRITERIA=%22Trasposicion_27.6%22.%22Cod_comuna%22%3D13601"/>
    <x v="0"/>
    <s v="#1774B5616"/>
  </r>
  <r>
    <n v="1545"/>
    <x v="0"/>
    <x v="0"/>
    <s v="Mujeres"/>
    <n v="11303"/>
    <x v="3"/>
    <x v="0"/>
    <x v="0"/>
    <x v="189"/>
    <x v="0"/>
    <x v="4"/>
    <s v="Periodo 2005-2021"/>
    <s v="Porcentaje"/>
    <s v="Centro de Estudios y Análisis del Delito (CEAD) de la Subsecretaría de Prevención del Delito"/>
    <s v="Variación Trimestral de Denuncias (%) por Violencia Intrafamiliar en Tortel para el Periodo 2005-2021."/>
    <s v="Gráfico que muestra la variación trimestral de Denuncias (%) por Violencia Intrafamiliar en Tortel según datos recopilados desde el Centro de Estudios y Análisis del Delito durante el Periodo 2005-2021."/>
    <s v="Gráfico de Evolución"/>
    <s v="Tortel comunal delitos género violencia hacia mujer mujeres víctimas intrafamiliar familiar denuncias variación trimestral"/>
    <s v="https://analytics.zoho.com/open-view/2395394000007126144?ZOHO_CRITERIA=%22Trasposicion_27.5%22.%22Cod_Comuna%22%3D11303"/>
    <x v="0"/>
    <s v="#1774B9684"/>
  </r>
  <r>
    <n v="1546"/>
    <x v="0"/>
    <x v="0"/>
    <s v="Mujeres"/>
    <n v="6"/>
    <x v="6"/>
    <x v="1"/>
    <x v="1"/>
    <x v="178"/>
    <x v="0"/>
    <x v="13"/>
    <s v="Periodo 2008-2020"/>
    <s v="Número de Casos Policiales"/>
    <s v="Centro de Estudios y Análisis del Delito (CEAD) de la Subsecretaría de Prevención del Delito"/>
    <s v="Frecuencia de Frecuencia Casos Policiales por Violación a nivel comunal en la Región de O'Higgins, Periodo 2008-2020"/>
    <s v="Gráfico que muestra la frecuencia de Casos Policiales por Violaciones en la Región de O'Higgins por comuna según datos recopilados por la Subsecretaría de Prevención del Delito durante el Periodo 2008-2020."/>
    <s v="Gráfico de Evolución"/>
    <s v="Región de O'Higgins regional delitos género violación mujer mujeres víctimas casos policiales comuna evolución"/>
    <s v="https://analytics.zoho.com/open-view/2395394000006789516?ZOHO_CRITERIA=%22Localiza%20CL%22.%22Codreg%22%3D6"/>
    <x v="0"/>
    <s v="#1774B2813"/>
  </r>
  <r>
    <n v="1547"/>
    <x v="0"/>
    <x v="0"/>
    <s v="Mujeres"/>
    <n v="8111"/>
    <x v="3"/>
    <x v="1"/>
    <x v="0"/>
    <x v="194"/>
    <x v="0"/>
    <x v="4"/>
    <s v="Periodo 2008-2020"/>
    <s v="Porcentaje "/>
    <s v="Centro de Estudios y Análisis del Delito (CEAD) de la Subsecretaría de Prevención del Delito"/>
    <s v="Variación Trimestral de Denuncias (%) por Violación en Tomé para el Periodo 2008-2020"/>
    <s v="Gráfico que muestra la variación trimestral de Denuncias (%) por Violaciones en Tomé según datos recopilados desde la Subsecretaria de Prevención del Delito durante el Periodo 2008-2020."/>
    <s v="Gráfico de Evolución"/>
    <s v="Tomé comunal delitos género violación mujer mujeres víctimas denuncias variación trimestral"/>
    <s v="https://analytics.zoho.com/open-view/2395394000008633066?ZOHO_CRITERIA=%22Trasposicion_27.6%22.%22Cod_comuna%22%3D8111"/>
    <x v="0"/>
    <s v="#1774B5451"/>
  </r>
  <r>
    <n v="1548"/>
    <x v="0"/>
    <x v="0"/>
    <s v="Mujeres"/>
    <n v="5504"/>
    <x v="3"/>
    <x v="1"/>
    <x v="0"/>
    <x v="42"/>
    <x v="0"/>
    <x v="4"/>
    <s v="Periodo 2008-2020"/>
    <s v="Porcentaje "/>
    <s v="Centro de Estudios y Análisis del Delito (CEAD) de la Subsecretaría de Prevención del Delito"/>
    <s v="Variación Trimestral de Denuncias (%) por Violación en La Cruz para el Periodo 2008-2020"/>
    <s v="Gráfico que muestra la variación trimestral de Denuncias (%) por Violaciones en La Cruz según datos recopilados desde la Subsecretaria de Prevención del Delito durante el Periodo 2008-2020."/>
    <s v="Gráfico de Evolución"/>
    <s v="La Cruz comunal delitos género violación mujer mujeres víctimas denuncias variación trimestral"/>
    <s v="https://analytics.zoho.com/open-view/2395394000008633066?ZOHO_CRITERIA=%22Trasposicion_27.6%22.%22Cod_comuna%22%3D5504"/>
    <x v="0"/>
    <s v="#1774B5360"/>
  </r>
  <r>
    <n v="1549"/>
    <x v="0"/>
    <x v="0"/>
    <s v="Mujeres"/>
    <n v="270103004"/>
    <x v="10"/>
    <x v="5"/>
    <x v="2"/>
    <x v="113"/>
    <x v="0"/>
    <x v="93"/>
    <s v="Periodo 2013-2019"/>
    <s v="Número de Sentencias"/>
    <s v="Poder Judicial"/>
    <s v="Sentencias Dictadas por Delitos Vinculados a la Mujer por región para el delito de Secuestro Con Homicidio, Violación O Lesiones, durante el Periodo 2013-2019"/>
    <s v="El gráfico muestra la evolución anual de la frecuencia de Sentencias Dictadas por Delitos Vinculados a la Mujer por región para el delito de Secuestro Con Homicidio, Violación O Lesiones, durante el Periodo 2013-2019 de acuerdo a datos provenientes del Poder Judicial de Chile."/>
    <s v="Gráfico de Evolución"/>
    <s v="sociedad delincuencia delitos frecuencia sentencias secuestro homicidio violación lesiones mujer violencia regional"/>
    <s v="https://analytics.zoho.com/open-view/2395394000007158239?ZOHO_CRITERIA=%22Trasposicion_27.16%22.%22Id_Categor%C3%ADa%22%3D270103004"/>
    <x v="0"/>
    <s v="#1774B581"/>
  </r>
  <r>
    <n v="1550"/>
    <x v="0"/>
    <x v="0"/>
    <s v="Mujeres"/>
    <n v="6109"/>
    <x v="0"/>
    <x v="0"/>
    <x v="0"/>
    <x v="96"/>
    <x v="0"/>
    <x v="2"/>
    <s v="Periodo 2005-2021"/>
    <s v="Porcentaje "/>
    <s v="Centro de Estudios y Análisis del Delito (CEAD) de la Subsecretaría de Prevención del Delito"/>
    <s v="Variación Trimestral de Aprehensiones, Casos policiales, Denuncias y Detenciones (%) en Malloa para el Periodo 2005-2021."/>
    <s v="Gráfico que muestra la variación trimestral de Aprehensiones, Casos Policiales, Denuncias y Detenciones (%) por Violencia Intrafamiliar en Malloa según datos recopilados desde el Centro de Estudios y Análisis del Delito durante el Periodo 2005-2021."/>
    <s v="Gráfico de Evolución"/>
    <s v="Malloa comunal delitos género violencia hacia mujer mujeres víctimas intrafamiliar familiar aprehensiones casos policiales denuncias detenciones variación trimestral"/>
    <s v="https://analytics.zoho.com/open-view/2395394000007126407?ZOHO_CRITERIA=%22Trasposicion_27.5%22.%22Cod_Comuna%22%3D6109"/>
    <x v="0"/>
    <s v="#1774B10190"/>
  </r>
  <r>
    <n v="1551"/>
    <x v="0"/>
    <x v="0"/>
    <s v="Mujeres"/>
    <n v="5201"/>
    <x v="4"/>
    <x v="0"/>
    <x v="0"/>
    <x v="244"/>
    <x v="0"/>
    <x v="5"/>
    <s v="Periodo 2005-2021"/>
    <s v="Número de Detenciones"/>
    <s v="Centro de Estudios y Análisis del Delito (CEAD) de la Subsecretaría de Prevención del Delito"/>
    <s v="Frecuencia de Detenciones por Violencia Intrafamiliar en Isla de Pascua para el Periodo 2005-2021."/>
    <s v="Gráfico que muestra la frecuencia de las Detenciones por Violencia Intrafamiliar en Isla de Pascua según datos recopilados desde el Centro de Estudios y Análsis del Delito durante el Periodo 2005-2021."/>
    <s v="Gráfico de Evolución"/>
    <s v="Isla de Pascua comunal delitos género violencia hacia mujer mujeres víctimas intrafamiliar familiar detenciones comuna"/>
    <s v="https://analytics.zoho.com/open-view/2395394000007123572?ZOHO_CRITERIA=%22Trasposicion_27.5%22.%22Cod_Comuna%22%3D5201"/>
    <x v="0"/>
    <s v="#1774B8097"/>
  </r>
  <r>
    <n v="1552"/>
    <x v="0"/>
    <x v="0"/>
    <s v="Mujeres"/>
    <n v="9116"/>
    <x v="0"/>
    <x v="1"/>
    <x v="0"/>
    <x v="206"/>
    <x v="0"/>
    <x v="10"/>
    <s v="Periodo 2008-2020"/>
    <s v="Tasa"/>
    <s v="Centro de Estudios y Análisis del Delito (CEAD) de la Subsecretaría de Prevención del Delito"/>
    <s v="Tasa de Aprehensiones, Casos Policiales, Denuncias y Detenciones por Violación en Saavedra para el Periodo 2008-2020."/>
    <s v="Gráfico que muestra la Tasa de Aprehensiones, Casos Policiales, Denuncias y Detenciones por Violación por cada 100 mil habitantes en Saavedra según datos recolectados y calculados por al Subsecretaría de Prevención del Delito para el Periodo 2008-2020."/>
    <s v="Gráfico de Evolución"/>
    <s v="Saavedra comunal delitos género violación mujer mujeres víctimas aprehensiones casos policiales denuncias detenciones evolución tasa 100 mil habitantes"/>
    <s v="https://analytics.zoho.com/open-view/2395394000006850626?ZOHO_CRITERIA=%22Localiza%20CL%22.%22Codcom%22%3D9116"/>
    <x v="0"/>
    <s v="#1774B2521"/>
  </r>
  <r>
    <n v="1553"/>
    <x v="0"/>
    <x v="0"/>
    <s v="Mujeres"/>
    <n v="16201"/>
    <x v="4"/>
    <x v="1"/>
    <x v="0"/>
    <x v="152"/>
    <x v="0"/>
    <x v="5"/>
    <s v="Periodo 2008-2020"/>
    <s v="Número de Detenciones"/>
    <s v="Centro de Estudios y Análisis del Delito (CEAD) de la Subsecretaría de Prevención del Delito"/>
    <s v="Frecuencia de Frecuencia Detenciones por Violación en Quirihue para el Periodo 2008-2020"/>
    <s v="Gráfico que muestra la frecuencia de Detenciones por Violación en Quirihue según datos recopilados desde el Subsecretaria de Prevención del Delito durante el Periodo 2008-2020."/>
    <s v="Gráfico de Evolución"/>
    <s v="Quirihue comunal delitos género violación mujer mujeres víctimas detenciones"/>
    <s v="https://analytics.zoho.com/open-view/2395394000006792637?ZOHO_CRITERIA=%22Localiza%20CL%22.%22Codcom%22%3D16201"/>
    <x v="0"/>
    <s v="#1774B4181"/>
  </r>
  <r>
    <n v="1554"/>
    <x v="0"/>
    <x v="0"/>
    <s v="Mujeres"/>
    <n v="2104"/>
    <x v="4"/>
    <x v="1"/>
    <x v="0"/>
    <x v="45"/>
    <x v="0"/>
    <x v="6"/>
    <s v="Periodo 2008-2020"/>
    <s v="Tasa"/>
    <s v="Centro de Estudios y Análisis del Delito (CEAD) de la Subsecretaría de Prevención del Delito"/>
    <s v="Tasa de Detenciones por Violación en Taltal para el Periodo 2008-2020."/>
    <s v="Gráfico que muestra la Tasa de Detenciones por Violación por cada 100 mil habitantes en Taltal según datos recolectados y calculados por al Subsecretaría de Prevención del Delito para el Periodo 2008-2020."/>
    <s v="Gráfico de Evolución"/>
    <s v="Taltal comunal delitos género violación mujer mujeres víctimas detenciones evolución tasa 100 mil habitantes"/>
    <s v="https://analytics.zoho.com/open-view/2395394000006843853?ZOHO_CRITERIA=%22Localiza%20CL%22.%22Codcom%22%3D2104"/>
    <x v="0"/>
    <s v="#1774B1999"/>
  </r>
  <r>
    <n v="1555"/>
    <x v="0"/>
    <x v="0"/>
    <s v="Mujeres"/>
    <n v="7107"/>
    <x v="2"/>
    <x v="1"/>
    <x v="0"/>
    <x v="359"/>
    <x v="0"/>
    <x v="19"/>
    <s v="Periodo 2008-2020"/>
    <s v="Tasa"/>
    <s v="Centro de Estudios y Análisis del Delito (CEAD) de la Subsecretaría de Prevención del Delito"/>
    <s v="Tasa de Aprehensiones por Violación en Pencahue para el Periodo 2008-2020."/>
    <s v="Gráfico que muestra la Tasa de Aprehensiones por Violación por cada 100 mil habitantes en Pencahue según datos recolectados y calculados por al Subsecretaría de Prevención del Delito para el Periodo 2008-2020."/>
    <s v="Gráfico de Evolución"/>
    <s v="Pencahue comunal delitos género violación mujer mujeres víctimas aprehensiones evolución tasa 100 mil habitantes"/>
    <s v="https://analytics.zoho.com/open-view/2395394000006843662?ZOHO_CRITERIA=%22Localiza%20CL%22.%22Codcom%22%3D7107"/>
    <x v="0"/>
    <s v="#1774B1100"/>
  </r>
  <r>
    <n v="1556"/>
    <x v="0"/>
    <x v="0"/>
    <s v="Mujeres"/>
    <n v="8204"/>
    <x v="3"/>
    <x v="1"/>
    <x v="0"/>
    <x v="300"/>
    <x v="0"/>
    <x v="17"/>
    <s v="Periodo 2008-2020"/>
    <s v="Tasa"/>
    <s v="Centro de Estudios y Análisis del Delito (CEAD) de la Subsecretaría de Prevención del Delito"/>
    <s v="Tasa de Denuncias por Violación en Contulmo para el Periodo 2008-2020."/>
    <s v="Gráfico que muestra la Tasa de Denuncias por Violación por cada 100 mil habitantes en Contulmo según datos recolectados y calculados por al Subsecretaría de Prevención del Delito para el Periodo 2008-2020."/>
    <s v="Gráfico de Evolución"/>
    <s v="Contulmo comunal delitos género violación mujer mujeres víctimas denuncias evolución tasa 100 mil habitantes"/>
    <s v="https://analytics.zoho.com/open-view/2395394000006843824?ZOHO_CRITERIA=%22Localiza%20CL%22.%22Codcom%22%3D8204"/>
    <x v="0"/>
    <s v="#1774B1808"/>
  </r>
  <r>
    <n v="1557"/>
    <x v="0"/>
    <x v="0"/>
    <s v="Mujeres"/>
    <n v="14106"/>
    <x v="6"/>
    <x v="1"/>
    <x v="0"/>
    <x v="183"/>
    <x v="0"/>
    <x v="18"/>
    <s v="Periodo 2008-2020"/>
    <s v="Tasa"/>
    <s v="Centro de Estudios y Análisis del Delito (CEAD) de la Subsecretaría de Prevención del Delito"/>
    <s v="Tasa de Casos Policiales por Violación en Mariquina para el Periodo 2008-2020."/>
    <s v="Gráfico que muestra la Tasa de Casos Policiales por Violación por cada 100 mil habitantes en Mariquina según datos recolectados y calculados por al Subsecretaría de Prevención del Delito para el Periodo 2008-2020."/>
    <s v="Gráfico de Evolución"/>
    <s v="Mariquina comunal delitos género violación mujer mujeres víctimas casos policiales evolución tasa 100 mil habitantes"/>
    <s v="https://analytics.zoho.com/open-view/2395394000006843792?ZOHO_CRITERIA=%22Localiza%20CL%22.%22Codcom%22%3D14106"/>
    <x v="0"/>
    <s v="#1774B1642"/>
  </r>
  <r>
    <n v="1558"/>
    <x v="0"/>
    <x v="0"/>
    <s v="Mujeres"/>
    <n v="1401"/>
    <x v="4"/>
    <x v="1"/>
    <x v="0"/>
    <x v="270"/>
    <x v="0"/>
    <x v="6"/>
    <s v="Periodo 2008-2020"/>
    <s v="Tasa"/>
    <s v="Centro de Estudios y Análisis del Delito (CEAD) de la Subsecretaría de Prevención del Delito"/>
    <s v="Tasa de Detenciones por Violación en Pozo Almonte para el Periodo 2008-2020."/>
    <s v="Gráfico que muestra la Tasa de Detenciones por Violación por cada 100 mil habitantes en Pozo Almonte según datos recolectados y calculados por al Subsecretaría de Prevención del Delito para el Periodo 2008-2020."/>
    <s v="Gráfico de Evolución"/>
    <s v="Pozo Almonte comunal delitos género violación mujer mujeres víctimas detenciones evolución tasa 100 mil habitantes"/>
    <s v="https://analytics.zoho.com/open-view/2395394000006843853?ZOHO_CRITERIA=%22Localiza%20CL%22.%22Codcom%22%3D1401"/>
    <x v="0"/>
    <s v="#1774B1994"/>
  </r>
  <r>
    <n v="1559"/>
    <x v="0"/>
    <x v="0"/>
    <s v="Mujeres"/>
    <n v="14"/>
    <x v="14"/>
    <x v="4"/>
    <x v="1"/>
    <x v="226"/>
    <x v="0"/>
    <x v="65"/>
    <s v="Periodo 2010-2021"/>
    <s v="Número de víctimas"/>
    <s v="Ministerio de la Mujer y Equidad de Género"/>
    <s v="Evolución de la frecuencia de casos de femicidio por edad en la Región de Los Ríos, Periodo 2010-2021"/>
    <s v="Gráfico que muestra la Cantidad de víctimas por edad en la Región de Los Ríos para el Periodo 2010-2021, según datos recopilados desde el Ministerio de la Mujer y Equidad de Género."/>
    <s v="Gráfico de Evolución"/>
    <s v="Región de Los Ríos femicidios víctimas violencia mujer frecuencia cantidad número casos edad"/>
    <s v="https://analytics.zoho.com/open-view/2395394000009026880?ZOHO_CRITERIA=%22Localiza%20CL%22.%22Codreg%22%3D14"/>
    <x v="0"/>
    <s v="#1774B11306"/>
  </r>
  <r>
    <n v="1560"/>
    <x v="0"/>
    <x v="0"/>
    <s v="Mujeres"/>
    <n v="9210"/>
    <x v="2"/>
    <x v="1"/>
    <x v="0"/>
    <x v="259"/>
    <x v="0"/>
    <x v="11"/>
    <s v="Periodo 2008-2020"/>
    <s v="Porcentaje"/>
    <s v="Centro de Estudios y Análisis del Delito (CEAD) de la Subsecretaría de Prevención del Delito"/>
    <s v="Variación Trimestral de Aprehensiones (%) por Violación en Traiguén para el Periodo 2008-2020"/>
    <s v="Gráfico que muestra la variación trimestral de Aprehensiones (%) por Violaciones en Traiguén según datos recopilados desde la Subsecretaria de Prevención del Delito durante el Periodo 2008-2020."/>
    <s v="Gráfico de Evolución"/>
    <s v="Traiguén comunal delitos género violación mujer mujeres víctimas aprehensiones variación trimestral"/>
    <s v="https://analytics.zoho.com/open-view/2395394000008632943?ZOHO_CRITERIA=%22Trasposicion_27.6%22.%22Cod_comuna%22%3D9210"/>
    <x v="0"/>
    <s v="#1774B4866"/>
  </r>
  <r>
    <n v="1561"/>
    <x v="0"/>
    <x v="0"/>
    <s v="Mujeres"/>
    <n v="7105"/>
    <x v="6"/>
    <x v="1"/>
    <x v="0"/>
    <x v="294"/>
    <x v="0"/>
    <x v="13"/>
    <s v="Periodo 2008-2020"/>
    <s v="Número de Casos Policiales"/>
    <s v="Centro de Estudios y Análisis del Delito (CEAD) de la Subsecretaría de Prevención del Delito"/>
    <s v="Frecuencia de Frecuencia Casos Policiales por Violación en Maule para el Periodo 2008-2020"/>
    <s v="Gráfico que muestra la frecuencia de Casos Policiales por Violación en Maule según datos recopilados desde el Subsecretaria de Prevención del Delito durante el Periodo 2008-2020."/>
    <s v="Gráfico de Evolución"/>
    <s v="Maule comunal delitos género violación mujer mujeres víctimas casos policiales"/>
    <s v="https://analytics.zoho.com/open-view/2395394000006792555?ZOHO_CRITERIA=%22Localiza%20CL%22.%22Codcom%22%3D7105"/>
    <x v="0"/>
    <s v="#1774B3442"/>
  </r>
  <r>
    <n v="1562"/>
    <x v="0"/>
    <x v="0"/>
    <s v="Mujeres"/>
    <n v="16106"/>
    <x v="6"/>
    <x v="0"/>
    <x v="0"/>
    <x v="23"/>
    <x v="0"/>
    <x v="13"/>
    <s v="Periodo 2005-2021"/>
    <s v="Número de Casos Policiales"/>
    <s v="Centro de Estudios y Análisis del Delito (CEAD) de la Subsecretaría de Prevención del Delito"/>
    <s v="Frecuencia de Casos Policiales por Violencia Intrafamiliar en Pinto para el Periodo 2005-2021."/>
    <s v="Gráfico que muestra la frecuencia de Casos Policiales por Violencia Intrafamiliar en Pinto según datos recopilados desde el Centro de Estudios y Análsis del Delito durante el Periodo 2005-2021."/>
    <s v="Gráfico de Evolución"/>
    <s v="Pinto comunal delitos género violencia hacia mujer mujeres víctimas intrafamiliar familiar casos policiales comuna"/>
    <s v="https://analytics.zoho.com/open-view/2395394000007123412?ZOHO_CRITERIA=%22Trasposicion_27.5%22.%22Cod_Comuna%22%3D16106"/>
    <x v="0"/>
    <s v="#1774B7546"/>
  </r>
  <r>
    <n v="1563"/>
    <x v="0"/>
    <x v="0"/>
    <s v="Mujeres"/>
    <n v="5404"/>
    <x v="2"/>
    <x v="0"/>
    <x v="0"/>
    <x v="311"/>
    <x v="0"/>
    <x v="3"/>
    <s v="Periodo 2005-2021"/>
    <s v="Número de Aprehensiones"/>
    <s v="Centro de Estudios y Análisis del Delito (CEAD) de la Subsecretaría de Prevención del Delito"/>
    <s v="Frecuencia de Aprehensiones por Violencia Intrafamiliar en Petorca para el Periodo 2005-2021"/>
    <s v="Gráfico que muestra la frecuencia de Aprehensiones por Violencia Intrafamiliar en Petorca según datos recopilados desde el Centro de Estudios y Análsis del Delito durante el Periodo 2005-2021."/>
    <s v="Gráfico de Evolución"/>
    <s v="Petorca comunal delitos género violencia hacia mujer mujeres víctimas intrafamiliar familiar aprehensiones comuna"/>
    <s v="https://analytics.zoho.com/open-view/2395394000007123378?ZOHO_CRITERIA=%22Trasposicion_27.5%22.%22Cod_Comuna%22%3D5404"/>
    <x v="0"/>
    <s v="#1774B7075"/>
  </r>
  <r>
    <n v="1564"/>
    <x v="0"/>
    <x v="0"/>
    <s v="Mujeres"/>
    <n v="8109"/>
    <x v="3"/>
    <x v="0"/>
    <x v="0"/>
    <x v="355"/>
    <x v="0"/>
    <x v="4"/>
    <s v="Periodo 2005-2021"/>
    <s v="Porcentaje"/>
    <s v="Centro de Estudios y Análisis del Delito (CEAD) de la Subsecretaría de Prevención del Delito"/>
    <s v="Variación Trimestral de Denuncias (%) por Violencia Intrafamiliar en Santa Juana para el Periodo 2005-2021."/>
    <s v="Gráfico que muestra la variación trimestral de Denuncias (%) por Violencia Intrafamiliar en Santa Juana según datos recopilados desde el Centro de Estudios y Análisis del Delito durante el Periodo 2005-2021."/>
    <s v="Gráfico de Evolución"/>
    <s v="Santa Juana comunal delitos género violencia hacia mujer mujeres víctimas intrafamiliar familiar denuncias variación trimestral"/>
    <s v="https://analytics.zoho.com/open-view/2395394000007126144?ZOHO_CRITERIA=%22Trasposicion_27.5%22.%22Cod_Comuna%22%3D8109"/>
    <x v="0"/>
    <s v="#1774B9569"/>
  </r>
  <r>
    <n v="1565"/>
    <x v="0"/>
    <x v="0"/>
    <s v="Mujeres"/>
    <n v="6106"/>
    <x v="3"/>
    <x v="1"/>
    <x v="0"/>
    <x v="88"/>
    <x v="0"/>
    <x v="14"/>
    <s v="Periodo 2008-2020"/>
    <s v="Número de Denuncias"/>
    <s v="Centro de Estudios y Análisis del Delito (CEAD) de la Subsecretaría de Prevención del Delito"/>
    <s v="Frecuencia de Frecuencia Denuncias por Violación en Graneros para el Periodo 2008-2020"/>
    <s v="Gráfico que muestra la frecuencia de Denuncias por Violación en Graneros según datos recopilados desde el Subsecretaria de Prevención del Delito durante el Periodo 2008-2020."/>
    <s v="Gráfico de Evolución"/>
    <s v="Graneros comunal delitos género violación mujer mujeres víctimas denuncias"/>
    <s v="https://analytics.zoho.com/open-view/2395394000006792596?ZOHO_CRITERIA=%22Localiza%20CL%22.%22Codcom%22%3D6106"/>
    <x v="0"/>
    <s v="#1774B3750"/>
  </r>
  <r>
    <n v="1566"/>
    <x v="0"/>
    <x v="0"/>
    <s v="Mujeres"/>
    <n v="1"/>
    <x v="1"/>
    <x v="1"/>
    <x v="1"/>
    <x v="78"/>
    <x v="0"/>
    <x v="36"/>
    <s v="Periodo 2013-2019"/>
    <s v="Porcentaje"/>
    <s v="Poder Judicial"/>
    <s v="Variación Trimestral de Sentencias Dictadas (%) en la Región de Tarapacá por Delito, durante el Periodo 2013-2019"/>
    <s v="El gráfico muestra la tendencia de la Variación Trimestral de Sentencias Dictadas (%) en la Región de Tarapacá por Delito, durante el Periodo 2013-2019 de acuerdo a datos provenientes del Poder Judicial de Chile."/>
    <s v="Gráfico de Evolución"/>
    <s v="violación delitos género violencia mujer mujeres casos víctimas sentencias tarapacá"/>
    <s v="https://analytics.zoho.com/open-view/2395394000007052002?ZOHO_CRITERIA=%22Localiza%20CL%22.%22Codreg%22%3D1"/>
    <x v="0"/>
    <s v="#1774B855"/>
  </r>
  <r>
    <n v="1567"/>
    <x v="0"/>
    <x v="0"/>
    <s v="Mujeres"/>
    <n v="13115"/>
    <x v="4"/>
    <x v="1"/>
    <x v="0"/>
    <x v="110"/>
    <x v="0"/>
    <x v="6"/>
    <s v="Periodo 2008-2020"/>
    <s v="Tasa"/>
    <s v="Centro de Estudios y Análisis del Delito (CEAD) de la Subsecretaría de Prevención del Delito"/>
    <s v="Tasa de Detenciones por Violación en Lo Barnechea para el Periodo 2008-2020."/>
    <s v="Gráfico que muestra la Tasa de Detenciones por Violación por cada 100 mil habitantes en Lo Barnechea según datos recolectados y calculados por al Subsecretaría de Prevención del Delito para el Periodo 2008-2020."/>
    <s v="Gráfico de Evolución"/>
    <s v="Lo Barnechea comunal delitos género violación mujer mujeres víctimas detenciones evolución tasa 100 mil habitantes"/>
    <s v="https://analytics.zoho.com/open-view/2395394000006843853?ZOHO_CRITERIA=%22Localiza%20CL%22.%22Codcom%22%3D13115"/>
    <x v="0"/>
    <s v="#1774B2258"/>
  </r>
  <r>
    <n v="1568"/>
    <x v="0"/>
    <x v="0"/>
    <s v="Mujeres"/>
    <n v="3103"/>
    <x v="0"/>
    <x v="0"/>
    <x v="0"/>
    <x v="315"/>
    <x v="0"/>
    <x v="0"/>
    <s v="Periodo 2005-2021"/>
    <s v="Porcentaje"/>
    <s v="Centro de Estudios y Análisis del Delito (CEAD) de la Subsecretaría de Prevención del Delito"/>
    <s v="Proporción de Aprehensiones, Casos Policiales, Denuncias y Detenciones por Violencia Intrafamiliar en Tierra Amarilla para el Periodo 2005-2021."/>
    <s v="Gráfico que muestra la proporción y cantidad de Aprehensiones, Casos policiales, Denuncias y Detenciones por Violencia Intrafamiliar en Tierra Amarilla según datos recopilados desde el Centro de Estudios y Análisis del Delito durante el Periodo 2005-2021."/>
    <s v="Gráfico"/>
    <s v="Tierra Amarilla comunal delitos género violencia hacia mujer mujeres víctimas intrafamiliar familiar aprehensiones denuncias casos policiales detenciones comuna"/>
    <s v="https://analytics.zoho.com/open-view/2395394000007123726?ZOHO_CRITERIA=%22Trasposicion_27.5%22.%22Cod_Comuna%22%3D3103"/>
    <x v="0"/>
    <s v="#1774B8410"/>
  </r>
  <r>
    <n v="1569"/>
    <x v="0"/>
    <x v="0"/>
    <s v="Mujeres"/>
    <n v="13402"/>
    <x v="0"/>
    <x v="0"/>
    <x v="0"/>
    <x v="326"/>
    <x v="0"/>
    <x v="0"/>
    <s v="Periodo 2005-2021"/>
    <s v="Porcentaje"/>
    <s v="Centro de Estudios y Análisis del Delito (CEAD) de la Subsecretaría de Prevención del Delito"/>
    <s v="Proporción de Aprehensiones, Casos Policiales, Denuncias y Detenciones por Violencia Intrafamiliar en Buin para el Periodo 2005-2021."/>
    <s v="Gráfico que muestra la proporción y cantidad de Aprehensiones, Casos policiales, Denuncias y Detenciones por Violencia Intrafamiliar en Buin según datos recopilados desde el Centro de Estudios y Análisis del Delito durante el Periodo 2005-2021."/>
    <s v="Gráfico"/>
    <s v="Buin comunal delitos género violencia hacia mujer mujeres víctimas intrafamiliar familiar aprehensiones denuncias casos policiales detenciones comuna"/>
    <s v="https://analytics.zoho.com/open-view/2395394000007123726?ZOHO_CRITERIA=%22Trasposicion_27.5%22.%22Cod_Comuna%22%3D13402"/>
    <x v="0"/>
    <s v="#1774B8707"/>
  </r>
  <r>
    <n v="1570"/>
    <x v="0"/>
    <x v="0"/>
    <s v="Mujeres"/>
    <n v="13401"/>
    <x v="4"/>
    <x v="1"/>
    <x v="0"/>
    <x v="137"/>
    <x v="0"/>
    <x v="6"/>
    <s v="Periodo 2008-2020"/>
    <s v="Tasa"/>
    <s v="Centro de Estudios y Análisis del Delito (CEAD) de la Subsecretaría de Prevención del Delito"/>
    <s v="Tasa de Detenciones por Violación en San Bernardo para el Periodo 2008-2020."/>
    <s v="Gráfico que muestra la Tasa de Detenciones por Violación por cada 100 mil habitantes en San Bernardo según datos recolectados y calculados por al Subsecretaría de Prevención del Delito para el Periodo 2008-2020."/>
    <s v="Gráfico de Evolución"/>
    <s v="San Bernardo comunal delitos género violación mujer mujeres víctimas detenciones evolución tasa 100 mil habitantes"/>
    <s v="https://analytics.zoho.com/open-view/2395394000006843853?ZOHO_CRITERIA=%22Localiza%20CL%22.%22Codcom%22%3D13401"/>
    <x v="0"/>
    <s v="#1774B2282"/>
  </r>
  <r>
    <n v="1571"/>
    <x v="0"/>
    <x v="0"/>
    <s v="Mujeres"/>
    <n v="2102"/>
    <x v="4"/>
    <x v="0"/>
    <x v="0"/>
    <x v="245"/>
    <x v="0"/>
    <x v="8"/>
    <s v="Periodo 2005-2021"/>
    <s v="Porcentaje"/>
    <s v="Centro de Estudios y Análisis del Delito (CEAD) de la Subsecretaría de Prevención del Delito"/>
    <s v="Variación Trimestral de Detenciones (%) por Violencia Intrafamiliar en Mejillones para el Periodo 2005-2021."/>
    <s v="Gráfico que muestra la variación trimestral de Detenciones (%) por Violencia Intrafamiliar en Mejillones según datos recopilados desde el Centro de Estudios y Análisis del Delito durante el Periodo 2005-2021."/>
    <s v="Gráfico de Evolución"/>
    <s v="Mejillones comunal delitos género violencia hacia mujer mujeres víctimas intrafamiliar familiar detenciones variación trimestral"/>
    <s v="https://analytics.zoho.com/open-view/2395394000007126218?ZOHO_CRITERIA=%22Trasposicion_27.5%22.%22Cod_Comuna%22%3D2102"/>
    <x v="0"/>
    <s v="#1774B9771"/>
  </r>
  <r>
    <n v="1572"/>
    <x v="0"/>
    <x v="0"/>
    <s v="Mujeres"/>
    <n v="11402"/>
    <x v="4"/>
    <x v="0"/>
    <x v="0"/>
    <x v="20"/>
    <x v="0"/>
    <x v="5"/>
    <s v="Periodo 2005-2021"/>
    <s v="Número de Detenciones"/>
    <s v="Centro de Estudios y Análisis del Delito (CEAD) de la Subsecretaría de Prevención del Delito"/>
    <s v="Frecuencia de Detenciones por Violencia Intrafamiliar en Río Ibáñez para el Periodo 2005-2021."/>
    <s v="Gráfico que muestra la frecuencia de las Detenciones por Violencia Intrafamiliar en Río Ibáñez según datos recopilados desde el Centro de Estudios y Análsis del Delito durante el Periodo 2005-2021."/>
    <s v="Gráfico de Evolución"/>
    <s v="Río Ibáñez comunal delitos género violencia hacia mujer mujeres víctimas intrafamiliar familiar detenciones comuna"/>
    <s v="https://analytics.zoho.com/open-view/2395394000007123572?ZOHO_CRITERIA=%22Trasposicion_27.5%22.%22Cod_Comuna%22%3D11402"/>
    <x v="0"/>
    <s v="#1774B8316"/>
  </r>
  <r>
    <n v="1573"/>
    <x v="0"/>
    <x v="0"/>
    <s v="Mujeres"/>
    <n v="16"/>
    <x v="11"/>
    <x v="5"/>
    <x v="1"/>
    <x v="156"/>
    <x v="0"/>
    <x v="52"/>
    <s v="Periodo 2013-2019"/>
    <s v="Número de Sentencias"/>
    <s v="Poder Judicial"/>
    <s v="Sentencias Dictadas por Delitos Vinculados a la Mujer por Delito en la Región de Ñuble durante el Periodo 2013-2019"/>
    <s v="El gráfico muestra la evolución anual de la frecuencia de Sentencias Dictadas por Delitos Vinculados a la Mujer por Delito en la Región de Ñuble durante el Periodo 2013-2019 de acuerdo a datos provenientes del Poder Judicial de Chile."/>
    <s v="Gráfico de Evolución"/>
    <s v="sociedad delincuencia delitos frecuencia sentencias secuestro homicidio tortura aborto lesiones mujer violencia femicidio ñuble"/>
    <s v="https://analytics.zoho.com/open-view/2395394000007158003?ZOHO_CRITERIA=%22Localiza%20CL%22.%22Codreg%22%3D16"/>
    <x v="0"/>
    <s v="#1774B414"/>
  </r>
  <r>
    <n v="1574"/>
    <x v="0"/>
    <x v="0"/>
    <s v="Mujeres"/>
    <n v="8104"/>
    <x v="6"/>
    <x v="1"/>
    <x v="0"/>
    <x v="262"/>
    <x v="0"/>
    <x v="13"/>
    <s v="Periodo 2008-2020"/>
    <s v="Número de Casos Policiales"/>
    <s v="Centro de Estudios y Análisis del Delito (CEAD) de la Subsecretaría de Prevención del Delito"/>
    <s v="Frecuencia de Frecuencia Casos Policiales por Violación en Florida para el Periodo 2008-2020"/>
    <s v="Gráfico que muestra la frecuencia de Casos Policiales por Violación en Florida según datos recopilados desde el Subsecretaria de Prevención del Delito durante el Periodo 2008-2020."/>
    <s v="Gráfico de Evolución"/>
    <s v="Florida comunal delitos género violación mujer mujeres víctimas casos policiales"/>
    <s v="https://analytics.zoho.com/open-view/2395394000006792555?ZOHO_CRITERIA=%22Localiza%20CL%22.%22Codcom%22%3D8104"/>
    <x v="0"/>
    <s v="#1774B3471"/>
  </r>
  <r>
    <n v="1575"/>
    <x v="0"/>
    <x v="0"/>
    <s v="Mujeres"/>
    <n v="13301"/>
    <x v="0"/>
    <x v="1"/>
    <x v="0"/>
    <x v="162"/>
    <x v="0"/>
    <x v="2"/>
    <s v="Periodo 2008-2020"/>
    <s v="Porcentaje "/>
    <s v="Centro de Estudios y Análisis del Delito (CEAD) de la Subsecretaría de Prevención del Delito"/>
    <s v="Variación Trimestral de Aprehensiones, Casos policiales, Denuncias y Detenciones (%) por Violación en Colina para el Periodo 2008-2020"/>
    <s v="Gráfico que muestra la variación trimestral de Aprehensiones, Casos Policiales, Denuncias y Detenciones (%) por Violaciones en Colina según datos recopilados desde la Subsecretaria de Prevención del Delito durante el Periodo 2008-2020."/>
    <s v="Gráfico de Evolución"/>
    <s v="Colina comunal delitos género violación mujer mujeres víctimas aprehensiones casos policiales denuncias detenciones variación trimestral"/>
    <s v="https://analytics.zoho.com/open-view/2395394000008633146?ZOHO_CRITERIA=%22Trasposicion_27.6%22.%22Cod_comuna%22%3D13301"/>
    <x v="0"/>
    <s v="#1774B6244"/>
  </r>
  <r>
    <n v="1576"/>
    <x v="0"/>
    <x v="0"/>
    <s v="Mujeres"/>
    <n v="3302"/>
    <x v="3"/>
    <x v="1"/>
    <x v="0"/>
    <x v="38"/>
    <x v="0"/>
    <x v="17"/>
    <s v="Periodo 2008-2020"/>
    <s v="Tasa"/>
    <s v="Centro de Estudios y Análisis del Delito (CEAD) de la Subsecretaría de Prevención del Delito"/>
    <s v="Tasa de Denuncias por Violación en Alto del Carmen para el Periodo 2008-2020."/>
    <s v="Gráfico que muestra la Tasa de Denuncias por Violación por cada 100 mil habitantes en Alto del Carmen según datos recolectados y calculados por al Subsecretaría de Prevención del Delito para el Periodo 2008-2020."/>
    <s v="Gráfico de Evolución"/>
    <s v="Alto del Carmen comunal delitos género violación mujer mujeres víctimas denuncias evolución tasa 100 mil habitantes"/>
    <s v="https://analytics.zoho.com/open-view/2395394000006843824?ZOHO_CRITERIA=%22Localiza%20CL%22.%22Codcom%22%3D3302"/>
    <x v="0"/>
    <s v="#1774B1674"/>
  </r>
  <r>
    <n v="1577"/>
    <x v="0"/>
    <x v="0"/>
    <s v="Mujeres"/>
    <n v="14"/>
    <x v="6"/>
    <x v="0"/>
    <x v="1"/>
    <x v="226"/>
    <x v="0"/>
    <x v="13"/>
    <s v="Periodo 2005-2021"/>
    <s v="Número de Casos Policiales"/>
    <s v="Centro de Estudios y Análisis del Delito (CEAD) de la Subsecretaría de Prevención del Delito"/>
    <s v="Cantidad de Casos Policiales por Violencia Intrafamiliar por comuna en la Región de Los Ríos para el Periodo 2005-2021."/>
    <s v="Gráfico que muestra la frecuencia de Casos policiales por Violencia Intrafamiliar en la Región de Los Ríos por comuna según datos recopilados desde el Centro de Estudios y Análsis del Delito durante el Periodo 2005-2021."/>
    <s v="Gráfico de Evolución"/>
    <s v="Región de Los Ríos delitos género violencia hacia mujer mujeres víctimas intrafamiliar familiar casos policiales comuna"/>
    <s v="https://analytics.zoho.com/open-view/2395394000007121185?ZOHO_CRITERIA=%22Trasposicion_27.5%22.%22Cod_Regi%C3%B3n%22%3D14"/>
    <x v="0"/>
    <s v="#1774B6981"/>
  </r>
  <r>
    <n v="1578"/>
    <x v="0"/>
    <x v="0"/>
    <s v="Mujeres"/>
    <n v="6204"/>
    <x v="0"/>
    <x v="0"/>
    <x v="0"/>
    <x v="351"/>
    <x v="0"/>
    <x v="0"/>
    <s v="Periodo 2005-2021"/>
    <s v="Porcentaje"/>
    <s v="Centro de Estudios y Análisis del Delito (CEAD) de la Subsecretaría de Prevención del Delito"/>
    <s v="Proporción de Aprehensiones, Casos Policiales, Denuncias y Detenciones por Violencia Intrafamiliar en Marchihue para el Periodo 2005-2021."/>
    <s v="Gráfico que muestra la proporción y cantidad de Aprehensiones, Casos policiales, Denuncias y Detenciones por Violencia Intrafamiliar en Marchihue según datos recopilados desde el Centro de Estudios y Análisis del Delito durante el Periodo 2005-2021."/>
    <s v="Gráfico"/>
    <s v="Marchihue comunal delitos género violencia hacia mujer mujeres víctimas intrafamiliar familiar aprehensiones denuncias casos policiales detenciones comuna"/>
    <s v="https://analytics.zoho.com/open-view/2395394000007123726?ZOHO_CRITERIA=%22Trasposicion_27.5%22.%22Cod_Comuna%22%3D6204"/>
    <x v="0"/>
    <s v="#1774B8490"/>
  </r>
  <r>
    <n v="1579"/>
    <x v="0"/>
    <x v="0"/>
    <s v="Mujeres"/>
    <n v="8305"/>
    <x v="2"/>
    <x v="0"/>
    <x v="0"/>
    <x v="203"/>
    <x v="0"/>
    <x v="11"/>
    <s v="Periodo 2005-2021"/>
    <s v="Porcentaje"/>
    <s v="Centro de Estudios y Análisis del Delito (CEAD) de la Subsecretaría de Prevención del Delito"/>
    <s v="Variación Trimestral de Aprehensiones (%) por Violencia Intrafamiliar en Mulchén para el Periodo 2005-2021."/>
    <s v="Gráfico que muestra la variación trimestral de Aprehensiones (%) por Violencia Intrafamiliar en Mulchén  según datos recopilados desde el Centro de Estudios y Análisis del Delito durante el Periodo 2005-2021."/>
    <s v="Gráfico de Evolución"/>
    <s v="Mulchén comunal delitos género violencia hacia mujer mujeres víctimas intrafamiliar familiar aprehensiones variación trimestral"/>
    <s v="https://analytics.zoho.com/open-view/2395394000007123879?ZOHO_CRITERIA=%22Trasposicion_27.5%22.%22Cod_Comuna%22%3D8305"/>
    <x v="0"/>
    <s v="#1774B8900"/>
  </r>
  <r>
    <n v="1580"/>
    <x v="0"/>
    <x v="0"/>
    <s v="Mujeres"/>
    <n v="13115"/>
    <x v="3"/>
    <x v="0"/>
    <x v="0"/>
    <x v="110"/>
    <x v="0"/>
    <x v="14"/>
    <s v="Periodo 2005-2021"/>
    <s v="Número de Denuncias"/>
    <s v="Centro de Estudios y Análisis del Delito (CEAD) de la Subsecretaría de Prevención del Delito"/>
    <s v="Frecuencia de Denuncias por Violencia Intrafamiliar en Lo Barnechea para el Periodo 2005-2021."/>
    <s v="Gráfico que muestra la frecuencia de las Denuncias por Violencia Intrafamiliar en Lo Barnechea según datos recopilados desde el Centro de Estudios y Análsis del Delito durante el Periodo 2005-2021."/>
    <s v="Gráfico de Evolución"/>
    <s v="Lo Barnechea comunal delitos género violencia hacia mujer mujeres víctimas intrafamiliar familiar denuncias comuna"/>
    <s v="https://analytics.zoho.com/open-view/2395394000007123492?ZOHO_CRITERIA=%22Trasposicion_27.5%22.%22Cod_Comuna%22%3D13115"/>
    <x v="0"/>
    <s v="#1774B7996"/>
  </r>
  <r>
    <n v="1581"/>
    <x v="0"/>
    <x v="0"/>
    <s v="Mujeres"/>
    <n v="6"/>
    <x v="2"/>
    <x v="0"/>
    <x v="1"/>
    <x v="178"/>
    <x v="0"/>
    <x v="3"/>
    <s v="Periodo 2005-2021"/>
    <s v="Número de Aprehensiones"/>
    <s v="Centro de Estudios y Análisis del Delito (CEAD) de la Subsecretaría de Prevención del Delito"/>
    <s v="Cantidad de Aprehensiones por Violencia Intrafamiliar por comuna en la Región de O'Higgins para el Periodo 2005-2021."/>
    <s v="Gráfico que muestra la frecuencia de Aprehensiones por Violencia Intrafamiliar en la Región de O'Higgins por comuna según datos recopilados desde el Centro de Estudios y Análsis del Delito durante el Periodo 2005-2021."/>
    <s v="Gráfico de Evolución"/>
    <s v="Región de O'Higgins delitos género violencia hacia mujer mujeres víctimas intrafamiliar familiar aprehensiones comuna"/>
    <s v="https://analytics.zoho.com/open-view/2395394000007032236?ZOHO_CRITERIA=%22Trasposicion_27.5%22.%22Cod_Regi%C3%B3n%22%3D6"/>
    <x v="0"/>
    <s v="#1774B6957"/>
  </r>
  <r>
    <n v="1582"/>
    <x v="0"/>
    <x v="0"/>
    <s v="Mujeres"/>
    <n v="12"/>
    <x v="5"/>
    <x v="4"/>
    <x v="1"/>
    <x v="1"/>
    <x v="0"/>
    <x v="75"/>
    <s v="Periodo 2018-2021"/>
    <s v="Número de Casos"/>
    <s v="Ministerio de la Mujer y Equidad de Género"/>
    <s v="Evolución de casos de femicidio por fecha en la Región de Magallanes, Periodo 2018-2021"/>
    <s v="Gráfico que muestra la evolución de los Casos de femicidio por fecha en la Región de Magallanes para el Periodo 2018-2021, según datos recopilados desde el Ministerio de la Mujer y Equidad de Género."/>
    <s v="Gráfico de Evolución"/>
    <s v="Región de Magallanes femicidios víctimas violencia mujer cantidad número casos evolución fecha"/>
    <s v="https://analytics.zoho.com/open-view/2395394000007087483?ZOHO_CRITERIA=%22Localiza_CL_Poblacion%22.%22Codcom%22%3D12"/>
    <x v="0"/>
    <s v="#1774B11234"/>
  </r>
  <r>
    <n v="1583"/>
    <x v="0"/>
    <x v="0"/>
    <s v="Mujeres"/>
    <n v="5303"/>
    <x v="2"/>
    <x v="0"/>
    <x v="0"/>
    <x v="219"/>
    <x v="0"/>
    <x v="11"/>
    <s v="Periodo 2005-2021"/>
    <s v="Porcentaje"/>
    <s v="Centro de Estudios y Análisis del Delito (CEAD) de la Subsecretaría de Prevención del Delito"/>
    <s v="Variación Trimestral de Aprehensiones (%) por Violencia Intrafamiliar en Rinconada para el Periodo 2005-2021."/>
    <s v="Gráfico que muestra la variación trimestral de Aprehensiones (%) por Violencia Intrafamiliar en Rinconada  según datos recopilados desde el Centro de Estudios y Análisis del Delito durante el Periodo 2005-2021."/>
    <s v="Gráfico de Evolución"/>
    <s v="Rinconada comunal delitos género violencia hacia mujer mujeres víctimas intrafamiliar familiar aprehensiones variación trimestral"/>
    <s v="https://analytics.zoho.com/open-view/2395394000007123879?ZOHO_CRITERIA=%22Trasposicion_27.5%22.%22Cod_Comuna%22%3D5303"/>
    <x v="0"/>
    <s v="#1774B8786"/>
  </r>
  <r>
    <n v="1584"/>
    <x v="0"/>
    <x v="0"/>
    <s v="Mujeres"/>
    <n v="10404"/>
    <x v="3"/>
    <x v="1"/>
    <x v="0"/>
    <x v="209"/>
    <x v="0"/>
    <x v="14"/>
    <s v="Periodo 2008-2020"/>
    <s v="Número de Denuncias"/>
    <s v="Centro de Estudios y Análisis del Delito (CEAD) de la Subsecretaría de Prevención del Delito"/>
    <s v="Frecuencia de Frecuencia Denuncias por Violación en Palena para el Periodo 2008-2020"/>
    <s v="Gráfico que muestra la frecuencia de Denuncias por Violación en Palena según datos recopilados desde el Subsecretaria de Prevención del Delito durante el Periodo 2008-2020."/>
    <s v="Gráfico de Evolución"/>
    <s v="Palena comunal delitos género violación mujer mujeres víctimas denuncias"/>
    <s v="https://analytics.zoho.com/open-view/2395394000006792596?ZOHO_CRITERIA=%22Localiza%20CL%22.%22Codcom%22%3D10404"/>
    <x v="0"/>
    <s v="#1774B3923"/>
  </r>
  <r>
    <n v="1585"/>
    <x v="0"/>
    <x v="0"/>
    <s v="Mujeres"/>
    <n v="8311"/>
    <x v="6"/>
    <x v="1"/>
    <x v="0"/>
    <x v="354"/>
    <x v="0"/>
    <x v="18"/>
    <s v="Periodo 2008-2020"/>
    <s v="Tasa"/>
    <s v="Centro de Estudios y Análisis del Delito (CEAD) de la Subsecretaría de Prevención del Delito"/>
    <s v="Tasa de Casos Policiales por Violación en Santa Bárbara para el Periodo 2008-2020."/>
    <s v="Gráfico que muestra la Tasa de Casos Policiales por Violación por cada 100 mil habitantes en Santa Bárbara según datos recolectados y calculados por al Subsecretaría de Prevención del Delito para el Periodo 2008-2020."/>
    <s v="Gráfico de Evolución"/>
    <s v="Santa Bárbara comunal delitos género violación mujer mujeres víctimas casos policiales evolución tasa 100 mil habitantes"/>
    <s v="https://analytics.zoho.com/open-view/2395394000006843792?ZOHO_CRITERIA=%22Localiza%20CL%22.%22Codcom%22%3D8311"/>
    <x v="0"/>
    <s v="#1774B1482"/>
  </r>
  <r>
    <n v="1586"/>
    <x v="0"/>
    <x v="0"/>
    <s v="Mujeres"/>
    <n v="15102"/>
    <x v="0"/>
    <x v="1"/>
    <x v="0"/>
    <x v="276"/>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Camarones para el Periodo 2008-2020"/>
    <s v="Gráfico que muestra la frecuencia de Aprehensiones, Casos Policiales, Denuncias y  Detenciones por Violación en Camarones según datos recopilados desde el Subsecretaria de Prevención del Delito durante el Periodo 2008-2020."/>
    <s v="Gráfico de Evolución"/>
    <s v="Camarones comunal delitos género violación mujer mujeres víctimas aprehensiones casos policiales denuncias detenciones"/>
    <s v="https://analytics.zoho.com/open-view/2395394000006792678?ZOHO_CRITERIA=%22Localiza%20CL%22.%22Codcom%22%3D15102"/>
    <x v="0"/>
    <s v="#1774B4667"/>
  </r>
  <r>
    <n v="1587"/>
    <x v="0"/>
    <x v="0"/>
    <s v="Mujeres"/>
    <n v="13107"/>
    <x v="0"/>
    <x v="0"/>
    <x v="0"/>
    <x v="256"/>
    <x v="0"/>
    <x v="2"/>
    <s v="Periodo 2005-2021"/>
    <s v="Porcentaje "/>
    <s v="Centro de Estudios y Análisis del Delito (CEAD) de la Subsecretaría de Prevención del Delito"/>
    <s v="Variación Trimestral de Aprehensiones, Casos policiales, Denuncias y Detenciones (%) en Huechuraba para el Periodo 2005-2021."/>
    <s v="Gráfico que muestra la variación trimestral de Aprehensiones, Casos Policiales, Denuncias y Detenciones (%) por Violencia Intrafamiliar en Huechuraba según datos recopilados desde el Centro de Estudios y Análisis del Delito durante el Periodo 2005-2021."/>
    <s v="Gráfico de Evolución"/>
    <s v="Huechuraba comunal delitos género violencia hacia mujer mujeres víctimas intrafamiliar familiar aprehensiones casos policiales denuncias detenciones variación trimestral"/>
    <s v="https://analytics.zoho.com/open-view/2395394000007126407?ZOHO_CRITERIA=%22Trasposicion_27.5%22.%22Cod_Comuna%22%3D13107"/>
    <x v="0"/>
    <s v="#1774B10385"/>
  </r>
  <r>
    <n v="1588"/>
    <x v="0"/>
    <x v="0"/>
    <s v="Mujeres"/>
    <n v="5102"/>
    <x v="2"/>
    <x v="0"/>
    <x v="0"/>
    <x v="266"/>
    <x v="0"/>
    <x v="3"/>
    <s v="Periodo 2005-2021"/>
    <s v="Número de Aprehensiones"/>
    <s v="Centro de Estudios y Análisis del Delito (CEAD) de la Subsecretaría de Prevención del Delito"/>
    <s v="Frecuencia de Aprehensiones por Violencia Intrafamiliar en Casablanca para el Periodo 2005-2021"/>
    <s v="Gráfico que muestra la frecuencia de Aprehensiones por Violencia Intrafamiliar en Casablanca según datos recopilados desde el Centro de Estudios y Análsis del Delito durante el Periodo 2005-2021."/>
    <s v="Gráfico de Evolución"/>
    <s v="Casablanca comunal delitos género violencia hacia mujer mujeres víctimas intrafamiliar familiar aprehensiones comuna"/>
    <s v="https://analytics.zoho.com/open-view/2395394000007123378?ZOHO_CRITERIA=%22Trasposicion_27.5%22.%22Cod_Comuna%22%3D5102"/>
    <x v="0"/>
    <s v="#1774B7061"/>
  </r>
  <r>
    <n v="1589"/>
    <x v="0"/>
    <x v="0"/>
    <s v="Mujeres"/>
    <n v="10"/>
    <x v="11"/>
    <x v="5"/>
    <x v="1"/>
    <x v="24"/>
    <x v="0"/>
    <x v="52"/>
    <s v="Periodo 2013-2019"/>
    <s v="Número de Sentencias"/>
    <s v="Poder Judicial"/>
    <s v="Sentencias Dictadas por Delitos Vinculados a la Mujer por Juzgado de Garantía en la Región de Los Lagos durante el Periodo 2013-2019"/>
    <s v="El gráfico muestra la evolución anual de la frecuencia de Sentencias Dictadas por Delitos Vinculados a la Mujer por Juzgado de Garantía en la Región de Los Lagos durante el Periodo 2013-2019 de acuerdo a datos provenientes del Poder Judicial de Chile."/>
    <s v="Gráfico de Evolución"/>
    <s v="sociedad delincuencia delitos frecuencia sentencias juzgado garantía mujer violencia los lagos"/>
    <s v="https://analytics.zoho.com/open-view/2395394000007130196?ZOHO_CRITERIA=%22Localiza%20CL%22.%22Codreg%22%3D10"/>
    <x v="0"/>
    <s v="#1774B392"/>
  </r>
  <r>
    <n v="1590"/>
    <x v="0"/>
    <x v="0"/>
    <s v="Mujeres"/>
    <n v="9209"/>
    <x v="3"/>
    <x v="0"/>
    <x v="0"/>
    <x v="140"/>
    <x v="0"/>
    <x v="14"/>
    <s v="Periodo 2005-2021"/>
    <s v="Número de Denuncias"/>
    <s v="Centro de Estudios y Análisis del Delito (CEAD) de la Subsecretaría de Prevención del Delito"/>
    <s v="Frecuencia de Denuncias por Violencia Intrafamiliar en Renaico para el Periodo 2005-2021."/>
    <s v="Gráfico que muestra la frecuencia de las Denuncias por Violencia Intrafamiliar en Renaico según datos recopilados desde el Centro de Estudios y Análsis del Delito durante el Periodo 2005-2021."/>
    <s v="Gráfico de Evolución"/>
    <s v="Renaico comunal delitos género violencia hacia mujer mujeres víctimas intrafamiliar familiar denuncias comuna"/>
    <s v="https://analytics.zoho.com/open-view/2395394000007123492?ZOHO_CRITERIA=%22Trasposicion_27.5%22.%22Cod_Comuna%22%3D9209"/>
    <x v="0"/>
    <s v="#1774B7930"/>
  </r>
  <r>
    <n v="1591"/>
    <x v="0"/>
    <x v="0"/>
    <s v="Mujeres"/>
    <n v="6203"/>
    <x v="0"/>
    <x v="0"/>
    <x v="0"/>
    <x v="207"/>
    <x v="0"/>
    <x v="0"/>
    <s v="Periodo 2005-2021"/>
    <s v="Porcentaje"/>
    <s v="Centro de Estudios y Análisis del Delito (CEAD) de la Subsecretaría de Prevención del Delito"/>
    <s v="Proporción de Aprehensiones, Casos Policiales, Denuncias y Detenciones por Violencia Intrafamiliar en Litueche para el Periodo 2005-2021."/>
    <s v="Gráfico que muestra la proporción y cantidad de Aprehensiones, Casos policiales, Denuncias y Detenciones por Violencia Intrafamiliar en Litueche según datos recopilados desde el Centro de Estudios y Análisis del Delito durante el Periodo 2005-2021."/>
    <s v="Gráfico"/>
    <s v="Litueche comunal delitos género violencia hacia mujer mujeres víctimas intrafamiliar familiar aprehensiones denuncias casos policiales detenciones comuna"/>
    <s v="https://analytics.zoho.com/open-view/2395394000007123726?ZOHO_CRITERIA=%22Trasposicion_27.5%22.%22Cod_Comuna%22%3D6203"/>
    <x v="0"/>
    <s v="#1774B8489"/>
  </r>
  <r>
    <n v="1592"/>
    <x v="0"/>
    <x v="0"/>
    <s v="Mujeres"/>
    <n v="13505"/>
    <x v="4"/>
    <x v="0"/>
    <x v="0"/>
    <x v="165"/>
    <x v="0"/>
    <x v="5"/>
    <s v="Periodo 2005-2021"/>
    <s v="Número de Detenciones"/>
    <s v="Centro de Estudios y Análisis del Delito (CEAD) de la Subsecretaría de Prevención del Delito"/>
    <s v="Frecuencia de Detenciones por Violencia Intrafamiliar en San Pedro para el Periodo 2005-2021."/>
    <s v="Gráfico que muestra la frecuencia de las Detenciones por Violencia Intrafamiliar en San Pedro según datos recopilados desde el Centro de Estudios y Análsis del Delito durante el Periodo 2005-2021."/>
    <s v="Gráfico de Evolución"/>
    <s v="San Pedro comunal delitos género violencia hacia mujer mujeres víctimas intrafamiliar familiar detenciones comuna"/>
    <s v="https://analytics.zoho.com/open-view/2395394000007123572?ZOHO_CRITERIA=%22Trasposicion_27.5%22.%22Cod_Comuna%22%3D13505"/>
    <x v="0"/>
    <s v="#1774B8370"/>
  </r>
  <r>
    <n v="1593"/>
    <x v="0"/>
    <x v="0"/>
    <s v="Mujeres"/>
    <n v="5804"/>
    <x v="0"/>
    <x v="1"/>
    <x v="0"/>
    <x v="328"/>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Villa Alemana para el Periodo 2008-2020"/>
    <s v="Gráfico que muestra la frecuencia de Aprehensiones, Casos Policiales, Denuncias y  Detenciones por Violación en Villa Alemana según datos recopilados desde el Subsecretaria de Prevención del Delito durante el Periodo 2008-2020."/>
    <s v="Gráfico de Evolución"/>
    <s v="Villa Alemana comunal delitos género violación mujer mujeres víctimas aprehensiones casos policiales denuncias detenciones"/>
    <s v="https://analytics.zoho.com/open-view/2395394000006792678?ZOHO_CRITERIA=%22Localiza%20CL%22.%22Codcom%22%3D5804"/>
    <x v="0"/>
    <s v="#1774B4403"/>
  </r>
  <r>
    <n v="1594"/>
    <x v="0"/>
    <x v="0"/>
    <s v="Mujeres"/>
    <n v="11402"/>
    <x v="6"/>
    <x v="1"/>
    <x v="0"/>
    <x v="20"/>
    <x v="0"/>
    <x v="12"/>
    <s v="Periodo 2008-2020"/>
    <s v="Porcentaje "/>
    <s v="Centro de Estudios y Análisis del Delito (CEAD) de la Subsecretaría de Prevención del Delito"/>
    <s v="Variación Trimestral de Casos Policiales (%) por Violación en Río Ibáñez para el Periodo 2008-2020"/>
    <s v="Gráfico que muestra la variación trimestral de Casos Policiales (%) por Violaciones en Río Ibáñez según datos recopilados desde la Subsecretaria de Prevención del Delito durante el Periodo 2008-2020."/>
    <s v="Gráfico de Evolución"/>
    <s v="Río Ibáñez comunal delitos género violación mujer mujeres víctimas casos policiales variación trimestral"/>
    <s v="https://analytics.zoho.com/open-view/2395394000008633026?ZOHO_CRITERIA=%22Trasposicion_27.6%22.%22Cod_comuna%22%3D11402"/>
    <x v="0"/>
    <s v="#1774B5227"/>
  </r>
  <r>
    <n v="1595"/>
    <x v="0"/>
    <x v="0"/>
    <s v="Mujeres"/>
    <n v="8107"/>
    <x v="4"/>
    <x v="0"/>
    <x v="0"/>
    <x v="308"/>
    <x v="0"/>
    <x v="5"/>
    <s v="Periodo 2005-2021"/>
    <s v="Número de Detenciones"/>
    <s v="Centro de Estudios y Análisis del Delito (CEAD) de la Subsecretaría de Prevención del Delito"/>
    <s v="Frecuencia de Detenciones por Violencia Intrafamiliar en Penco para el Periodo 2005-2021."/>
    <s v="Gráfico que muestra la frecuencia de las Detenciones por Violencia Intrafamiliar en Penco según datos recopilados desde el Centro de Estudios y Análsis del Delito durante el Periodo 2005-2021."/>
    <s v="Gráfico de Evolución"/>
    <s v="Penco comunal delitos género violencia hacia mujer mujeres víctimas intrafamiliar familiar detenciones comuna"/>
    <s v="https://analytics.zoho.com/open-view/2395394000007123572?ZOHO_CRITERIA=%22Trasposicion_27.5%22.%22Cod_Comuna%22%3D8107"/>
    <x v="0"/>
    <s v="#1774B8197"/>
  </r>
  <r>
    <n v="1596"/>
    <x v="0"/>
    <x v="0"/>
    <s v="Mujeres"/>
    <n v="7105"/>
    <x v="2"/>
    <x v="1"/>
    <x v="0"/>
    <x v="294"/>
    <x v="0"/>
    <x v="19"/>
    <s v="Periodo 2008-2020"/>
    <s v="Tasa"/>
    <s v="Centro de Estudios y Análisis del Delito (CEAD) de la Subsecretaría de Prevención del Delito"/>
    <s v="Tasa de Aprehensiones por Violación en Maule para el Periodo 2008-2020."/>
    <s v="Gráfico que muestra la Tasa de Aprehensiones por Violación por cada 100 mil habitantes en Maule según datos recolectados y calculados por al Subsecretaría de Prevención del Delito para el Periodo 2008-2020."/>
    <s v="Gráfico de Evolución"/>
    <s v="Maule comunal delitos género violación mujer mujeres víctimas aprehensiones evolución tasa 100 mil habitantes"/>
    <s v="https://analytics.zoho.com/open-view/2395394000006843662?ZOHO_CRITERIA=%22Localiza%20CL%22.%22Codcom%22%3D7105"/>
    <x v="0"/>
    <s v="#1774B1098"/>
  </r>
  <r>
    <n v="1597"/>
    <x v="0"/>
    <x v="0"/>
    <s v="Mujeres"/>
    <n v="8112"/>
    <x v="0"/>
    <x v="0"/>
    <x v="0"/>
    <x v="331"/>
    <x v="0"/>
    <x v="2"/>
    <s v="Periodo 2005-2021"/>
    <s v="Porcentaje "/>
    <s v="Centro de Estudios y Análisis del Delito (CEAD) de la Subsecretaría de Prevención del Delito"/>
    <s v="Variación Trimestral de Aprehensiones, Casos policiales, Denuncias y Detenciones (%) en Hualpén para el Periodo 2005-2021."/>
    <s v="Gráfico que muestra la variación trimestral de Aprehensiones, Casos Policiales, Denuncias y Detenciones (%) por Violencia Intrafamiliar en Hualpén según datos recopilados desde el Centro de Estudios y Análisis del Delito durante el Periodo 2005-2021."/>
    <s v="Gráfico de Evolución"/>
    <s v="Hualpén comunal delitos género violencia hacia mujer mujeres víctimas intrafamiliar familiar aprehensiones casos policiales denuncias detenciones variación trimestral"/>
    <s v="https://analytics.zoho.com/open-view/2395394000007126407?ZOHO_CRITERIA=%22Trasposicion_27.5%22.%22Cod_Comuna%22%3D8112"/>
    <x v="0"/>
    <s v="#1774B10256"/>
  </r>
  <r>
    <n v="1598"/>
    <x v="0"/>
    <x v="0"/>
    <s v="Mujeres"/>
    <n v="2101"/>
    <x v="3"/>
    <x v="1"/>
    <x v="0"/>
    <x v="31"/>
    <x v="0"/>
    <x v="17"/>
    <s v="Periodo 2008-2020"/>
    <s v="Tasa"/>
    <s v="Centro de Estudios y Análisis del Delito (CEAD) de la Subsecretaría de Prevención del Delito"/>
    <s v="Tasa de Denuncias por Violación en Antofagasta para el Periodo 2008-2020."/>
    <s v="Gráfico que muestra la Tasa de Denuncias por Violación por cada 100 mil habitantes en Antofagasta según datos recolectados y calculados por al Subsecretaría de Prevención del Delito para el Periodo 2008-2020."/>
    <s v="Gráfico de Evolución"/>
    <s v="Antofagasta comunal delitos género violación mujer mujeres víctimas denuncias evolución tasa 100 mil habitantes"/>
    <s v="https://analytics.zoho.com/open-view/2395394000006843824?ZOHO_CRITERIA=%22Localiza%20CL%22.%22Codcom%22%3D2101"/>
    <x v="0"/>
    <s v="#1774B1660"/>
  </r>
  <r>
    <n v="1599"/>
    <x v="0"/>
    <x v="0"/>
    <s v="Mujeres"/>
    <n v="8101"/>
    <x v="6"/>
    <x v="1"/>
    <x v="0"/>
    <x v="353"/>
    <x v="0"/>
    <x v="13"/>
    <s v="Periodo 2008-2020"/>
    <s v="Número de Casos Policiales"/>
    <s v="Centro de Estudios y Análisis del Delito (CEAD) de la Subsecretaría de Prevención del Delito"/>
    <s v="Frecuencia de Frecuencia Casos Policiales por Violación en Concepción para el Periodo 2008-2020"/>
    <s v="Gráfico que muestra la frecuencia de Casos Policiales por Violación en Concepción según datos recopilados desde el Subsecretaria de Prevención del Delito durante el Periodo 2008-2020."/>
    <s v="Gráfico de Evolución"/>
    <s v="Concepción comunal delitos género violación mujer mujeres víctimas casos policiales"/>
    <s v="https://analytics.zoho.com/open-view/2395394000006792555?ZOHO_CRITERIA=%22Localiza%20CL%22.%22Codcom%22%3D8101"/>
    <x v="0"/>
    <s v="#1774B3468"/>
  </r>
  <r>
    <n v="1600"/>
    <x v="0"/>
    <x v="0"/>
    <s v="Mujeres"/>
    <n v="14107"/>
    <x v="2"/>
    <x v="0"/>
    <x v="0"/>
    <x v="169"/>
    <x v="0"/>
    <x v="11"/>
    <s v="Periodo 2005-2021"/>
    <s v="Porcentaje"/>
    <s v="Centro de Estudios y Análisis del Delito (CEAD) de la Subsecretaría de Prevención del Delito"/>
    <s v="Variación Trimestral de Aprehensiones (%) por Violencia Intrafamiliar en Paillaco para el Periodo 2005-2021."/>
    <s v="Gráfico que muestra la variación trimestral de Aprehensiones (%) por Violencia Intrafamiliar en Paillaco  según datos recopilados desde el Centro de Estudios y Análisis del Delito durante el Periodo 2005-2021."/>
    <s v="Gráfico de Evolución"/>
    <s v="Paillaco comunal delitos género violencia hacia mujer mujeres víctimas intrafamiliar familiar aprehensiones variación trimestral"/>
    <s v="https://analytics.zoho.com/open-view/2395394000007123879?ZOHO_CRITERIA=%22Trasposicion_27.5%22.%22Cod_Comuna%22%3D14107"/>
    <x v="0"/>
    <s v="#1774B9067"/>
  </r>
  <r>
    <n v="1601"/>
    <x v="0"/>
    <x v="0"/>
    <s v="Mujeres"/>
    <n v="9116"/>
    <x v="4"/>
    <x v="1"/>
    <x v="0"/>
    <x v="206"/>
    <x v="0"/>
    <x v="5"/>
    <s v="Periodo 2008-2020"/>
    <s v="Número de Detenciones"/>
    <s v="Centro de Estudios y Análisis del Delito (CEAD) de la Subsecretaría de Prevención del Delito"/>
    <s v="Frecuencia de Frecuencia Detenciones por Violación en Saavedra para el Periodo 2008-2020"/>
    <s v="Gráfico que muestra la frecuencia de Detenciones por Violación en Saavedra según datos recopilados desde el Subsecretaria de Prevención del Delito durante el Periodo 2008-2020."/>
    <s v="Gráfico de Evolución"/>
    <s v="Saavedra comunal delitos género violación mujer mujeres víctimas detenciones"/>
    <s v="https://analytics.zoho.com/open-view/2395394000006792637?ZOHO_CRITERIA=%22Localiza%20CL%22.%22Codcom%22%3D9116"/>
    <x v="0"/>
    <s v="#1774B4204"/>
  </r>
  <r>
    <n v="1602"/>
    <x v="0"/>
    <x v="0"/>
    <s v="Mujeres"/>
    <n v="10207"/>
    <x v="6"/>
    <x v="1"/>
    <x v="0"/>
    <x v="281"/>
    <x v="0"/>
    <x v="18"/>
    <s v="Periodo 2008-2020"/>
    <s v="Tasa"/>
    <s v="Centro de Estudios y Análisis del Delito (CEAD) de la Subsecretaría de Prevención del Delito"/>
    <s v="Tasa de Casos Policiales por Violación en Queilén para el Periodo 2008-2020."/>
    <s v="Gráfico que muestra la Tasa de Casos Policiales por Violación por cada 100 mil habitantes en Queilén según datos recolectados y calculados por al Subsecretaría de Prevención del Delito para el Periodo 2008-2020."/>
    <s v="Gráfico de Evolución"/>
    <s v="Queilén comunal delitos género violación mujer mujeres víctimas casos policiales evolución tasa 100 mil habitantes"/>
    <s v="https://analytics.zoho.com/open-view/2395394000006843792?ZOHO_CRITERIA=%22Localiza%20CL%22.%22Codcom%22%3D10207"/>
    <x v="0"/>
    <s v="#1774B1554"/>
  </r>
  <r>
    <n v="1603"/>
    <x v="0"/>
    <x v="0"/>
    <s v="Mujeres"/>
    <n v="10103"/>
    <x v="6"/>
    <x v="0"/>
    <x v="0"/>
    <x v="131"/>
    <x v="0"/>
    <x v="12"/>
    <s v="Periodo 2005-2021"/>
    <s v="Porcentaje"/>
    <s v="Centro de Estudios y Análisis del Delito (CEAD) de la Subsecretaría de Prevención del Delito"/>
    <s v="Variación Trimestral de Casos Policiales (%) por Violencia Intrafamiliar en Cochamó para el Periodo 2005-2021."/>
    <s v="Gráfico que muestra la variación trimestral de Casos Policiales (%) por Violencia Intrafamiliar en Cochamó según datos recopilados desde el Centro de Estudios y Análisis del Delito durante el Periodo 2005-2021."/>
    <s v="Gráfico de Evolución"/>
    <s v="Cochamó comunal delitos género violencia hacia mujer mujeres víctimas intrafamiliar familiar casos policiales variación trimestral"/>
    <s v="https://analytics.zoho.com/open-view/2395394000007123911?ZOHO_CRITERIA=%22Trasposicion_27.5%22.%22Cod_Comuna%22%3D10103"/>
    <x v="0"/>
    <s v="#1774B9306"/>
  </r>
  <r>
    <n v="1604"/>
    <x v="0"/>
    <x v="0"/>
    <s v="Mujeres"/>
    <n v="12401"/>
    <x v="3"/>
    <x v="0"/>
    <x v="0"/>
    <x v="26"/>
    <x v="0"/>
    <x v="14"/>
    <s v="Periodo 2005-2021"/>
    <s v="Número de Denuncias"/>
    <s v="Centro de Estudios y Análisis del Delito (CEAD) de la Subsecretaría de Prevención del Delito"/>
    <s v="Frecuencia de Denuncias por Violencia Intrafamiliar en Natales para el Periodo 2005-2021."/>
    <s v="Gráfico que muestra la frecuencia de las Denuncias por Violencia Intrafamiliar en Natales según datos recopilados desde el Centro de Estudios y Análsis del Delito durante el Periodo 2005-2021."/>
    <s v="Gráfico de Evolución"/>
    <s v="Natales comunal delitos género violencia hacia mujer mujeres víctimas intrafamiliar familiar denuncias comuna"/>
    <s v="https://analytics.zoho.com/open-view/2395394000007123492?ZOHO_CRITERIA=%22Trasposicion_27.5%22.%22Cod_Comuna%22%3D12401"/>
    <x v="0"/>
    <s v="#1774B7981"/>
  </r>
  <r>
    <n v="1605"/>
    <x v="0"/>
    <x v="0"/>
    <s v="Mujeres"/>
    <n v="3103"/>
    <x v="0"/>
    <x v="1"/>
    <x v="0"/>
    <x v="315"/>
    <x v="0"/>
    <x v="0"/>
    <s v="Periodo 2008-2020"/>
    <s v="Número de Aprehensiones, Casos Policiales, Denuncias y Detenciones"/>
    <s v="Centro de Estudios y Análisis del Delito (CEAD) de la Subsecretaría de Prevención del Delito"/>
    <s v="Frecuencia de Frecuencia Aprehensiones, Casos Policiales, Denuncias y Detenciones por Violación en Tierra Amarilla para el Periodo 2008-2020"/>
    <s v="Gráfico que muestra la frecuencia de Aprehensiones, Casos Policiales, Denuncias y  Detenciones por Violación en Tierra Amarilla según datos recopilados desde el Subsecretaria de Prevención del Delito durante el Periodo 2008-2020."/>
    <s v="Gráfico de Evolución"/>
    <s v="Tierra Amarilla comunal delitos género violación mujer mujeres víctimas aprehensiones casos policiales denuncias detenciones"/>
    <s v="https://analytics.zoho.com/open-view/2395394000006792678?ZOHO_CRITERIA=%22Localiza%20CL%22.%22Codcom%22%3D3103"/>
    <x v="0"/>
    <s v="#1774B4344"/>
  </r>
  <r>
    <n v="1606"/>
    <x v="0"/>
    <x v="0"/>
    <s v="Mujeres"/>
    <n v="14201"/>
    <x v="4"/>
    <x v="1"/>
    <x v="0"/>
    <x v="10"/>
    <x v="0"/>
    <x v="8"/>
    <s v="Periodo 2008-2020"/>
    <s v="Porcentaje "/>
    <s v="Centro de Estudios y Análisis del Delito (CEAD) de la Subsecretaría de Prevención del Delito"/>
    <s v="Variación Trimestral de Detenciones (%) por Violación en La Unión para el Periodo 2008-2020"/>
    <s v="Gráfico que muestra la variación trimestral de Detenciones (%) por Violaciones en La Unión según datos recopilados desde la Subsecretaria de Prevención del Delito durante el Periodo 2008-2020."/>
    <s v="Gráfico de Evolución"/>
    <s v="La Unión comunal delitos género violación mujer mujeres víctimas detenciones variación trimestral"/>
    <s v="https://analytics.zoho.com/open-view/2395394000008633106?ZOHO_CRITERIA=%22Trasposicion_27.6%22.%22Cod_comuna%22%3D14201"/>
    <x v="0"/>
    <s v="#1774B5928"/>
  </r>
  <r>
    <n v="1607"/>
    <x v="0"/>
    <x v="0"/>
    <s v="Mujeres"/>
    <n v="8302"/>
    <x v="0"/>
    <x v="0"/>
    <x v="0"/>
    <x v="260"/>
    <x v="0"/>
    <x v="2"/>
    <s v="Periodo 2005-2021"/>
    <s v="Porcentaje "/>
    <s v="Centro de Estudios y Análisis del Delito (CEAD) de la Subsecretaría de Prevención del Delito"/>
    <s v="Variación Trimestral de Aprehensiones, Casos policiales, Denuncias y Detenciones (%) en Antuco para el Periodo 2005-2021."/>
    <s v="Gráfico que muestra la variación trimestral de Aprehensiones, Casos Policiales, Denuncias y Detenciones (%) por Violencia Intrafamiliar en Antuco según datos recopilados desde el Centro de Estudios y Análisis del Delito durante el Periodo 2005-2021."/>
    <s v="Gráfico de Evolución"/>
    <s v="Antuco comunal delitos género violencia hacia mujer mujeres víctimas intrafamiliar familiar aprehensiones casos policiales denuncias detenciones variación trimestral"/>
    <s v="https://analytics.zoho.com/open-view/2395394000007126407?ZOHO_CRITERIA=%22Trasposicion_27.5%22.%22Cod_Comuna%22%3D8302"/>
    <x v="0"/>
    <s v="#1774B10265"/>
  </r>
  <r>
    <n v="1608"/>
    <x v="0"/>
    <x v="0"/>
    <s v="Mujeres"/>
    <n v="6107"/>
    <x v="3"/>
    <x v="0"/>
    <x v="0"/>
    <x v="160"/>
    <x v="0"/>
    <x v="14"/>
    <s v="Periodo 2005-2021"/>
    <s v="Número de Denuncias"/>
    <s v="Centro de Estudios y Análisis del Delito (CEAD) de la Subsecretaría de Prevención del Delito"/>
    <s v="Frecuencia de Denuncias por Violencia Intrafamiliar en Las Cabras para el Periodo 2005-2021."/>
    <s v="Gráfico que muestra la frecuencia de las Denuncias por Violencia Intrafamiliar en Las Cabras según datos recopilados desde el Centro de Estudios y Análsis del Delito durante el Periodo 2005-2021."/>
    <s v="Gráfico de Evolución"/>
    <s v="Las Cabras comunal delitos género violencia hacia mujer mujeres víctimas intrafamiliar familiar denuncias comuna"/>
    <s v="https://analytics.zoho.com/open-view/2395394000007123492?ZOHO_CRITERIA=%22Trasposicion_27.5%22.%22Cod_Comuna%22%3D6107"/>
    <x v="0"/>
    <s v="#1774B7790"/>
  </r>
  <r>
    <n v="1609"/>
    <x v="0"/>
    <x v="0"/>
    <s v="Mujeres"/>
    <n v="16304"/>
    <x v="0"/>
    <x v="0"/>
    <x v="0"/>
    <x v="187"/>
    <x v="0"/>
    <x v="0"/>
    <s v="Periodo 2005-2021"/>
    <s v="Porcentaje"/>
    <s v="Centro de Estudios y Análisis del Delito (CEAD) de la Subsecretaría de Prevención del Delito"/>
    <s v="Proporción de Aprehensiones, Casos Policiales, Denuncias y Detenciones por Violencia Intrafamiliar en San Fabián para el Periodo 2005-2021."/>
    <s v="Gráfico que muestra la proporción y cantidad de Aprehensiones, Casos policiales, Denuncias y Detenciones por Violencia Intrafamiliar en San Fabián según datos recopilados desde el Centro de Estudios y Análisis del Delito durante el Periodo 2005-2021."/>
    <s v="Gráfico"/>
    <s v="San Fabián comunal delitos género violencia hacia mujer mujeres víctimas intrafamiliar familiar aprehensiones denuncias casos policiales detenciones comuna"/>
    <s v="https://analytics.zoho.com/open-view/2395394000007123726?ZOHO_CRITERIA=%22Trasposicion_27.5%22.%22Cod_Comuna%22%3D16304"/>
    <x v="0"/>
    <s v="#1774B8582"/>
  </r>
  <r>
    <n v="1610"/>
    <x v="0"/>
    <x v="0"/>
    <s v="Mujeres"/>
    <n v="80"/>
    <x v="1"/>
    <x v="1"/>
    <x v="0"/>
    <x v="69"/>
    <x v="0"/>
    <x v="94"/>
    <s v="Periodo 2013-2019"/>
    <s v="Número de Sentencias"/>
    <s v="Poder Judicial"/>
    <s v="Sentencias Dictadas por Delitos de Violación en el Juzgado de Garantía de Chillan para el Periodo 2013-2019"/>
    <s v="El gráfico muestra la evolución anual de la frecuencia de Sentencias Dictadas por Delitos de Violación por Delito específico en el Juzgado de Garantía de Chillan para el Periodo 2013-2019 de acuerdo a datos provenientes del Poder Judicial de Chile."/>
    <s v="Gráfico de Evolución"/>
    <s v="violación delitos género violencia mujer mujeres casos víctimas sentencias juzgado garantía valdivia"/>
    <s v="https://analytics.zoho.com/open-view/2395394000007046737?ZOHO_CRITERIA=%22Trasposicion_27.8%22.%22Id_Juzgado_Garant%C3%ADa%22%3D80"/>
    <x v="0"/>
    <s v="#1774B846"/>
  </r>
  <r>
    <n v="1611"/>
    <x v="0"/>
    <x v="0"/>
    <s v="Mujeres"/>
    <n v="13604"/>
    <x v="0"/>
    <x v="0"/>
    <x v="0"/>
    <x v="115"/>
    <x v="0"/>
    <x v="0"/>
    <s v="Periodo 2005-2021"/>
    <s v="Porcentaje"/>
    <s v="Centro de Estudios y Análisis del Delito (CEAD) de la Subsecretaría de Prevención del Delito"/>
    <s v="Proporción de Aprehensiones, Casos Policiales, Denuncias y Detenciones por Violencia Intrafamiliar en Padre Hurtado para el Periodo 2005-2021."/>
    <s v="Gráfico que muestra la proporción y cantidad de Aprehensiones, Casos policiales, Denuncias y Detenciones por Violencia Intrafamiliar en Padre Hurtado según datos recopilados desde el Centro de Estudios y Análisis del Delito durante el Periodo 2005-2021."/>
    <s v="Gráfico"/>
    <s v="Padre Hurtado comunal delitos género violencia hacia mujer mujeres víctimas intrafamiliar familiar aprehensiones denuncias casos policiales detenciones comuna"/>
    <s v="https://analytics.zoho.com/open-view/2395394000007123726?ZOHO_CRITERIA=%22Trasposicion_27.5%22.%22Cod_Comuna%22%3D13604"/>
    <x v="0"/>
    <s v="#1774B8718"/>
  </r>
  <r>
    <n v="1612"/>
    <x v="0"/>
    <x v="0"/>
    <s v="Mujeres"/>
    <n v="4204"/>
    <x v="4"/>
    <x v="1"/>
    <x v="0"/>
    <x v="205"/>
    <x v="0"/>
    <x v="6"/>
    <s v="Periodo 2008-2020"/>
    <s v="Tasa"/>
    <s v="Centro de Estudios y Análisis del Delito (CEAD) de la Subsecretaría de Prevención del Delito"/>
    <s v="Tasa de Detenciones por Violación en Salamanca para el Periodo 2008-2020."/>
    <s v="Gráfico que muestra la Tasa de Detenciones por Violación por cada 100 mil habitantes en Salamanca según datos recolectados y calculados por al Subsecretaría de Prevención del Delito para el Periodo 2008-2020."/>
    <s v="Gráfico de Evolución"/>
    <s v="Salamanca comunal delitos género violación mujer mujeres víctimas detenciones evolución tasa 100 mil habitantes"/>
    <s v="https://analytics.zoho.com/open-view/2395394000006843853?ZOHO_CRITERIA=%22Localiza%20CL%22.%22Codcom%22%3D4204"/>
    <x v="0"/>
    <s v="#1774B2020"/>
  </r>
  <r>
    <n v="1613"/>
    <x v="0"/>
    <x v="0"/>
    <s v="Mujeres"/>
    <n v="12101"/>
    <x v="4"/>
    <x v="1"/>
    <x v="0"/>
    <x v="138"/>
    <x v="0"/>
    <x v="6"/>
    <s v="Periodo 2008-2020"/>
    <s v="Tasa"/>
    <s v="Centro de Estudios y Análisis del Delito (CEAD) de la Subsecretaría de Prevención del Delito"/>
    <s v="Tasa de Detenciones por Violación en Punta Arenas para el Periodo 2008-2020."/>
    <s v="Gráfico que muestra la Tasa de Detenciones por Violación por cada 100 mil habitantes en Punta Arenas según datos recolectados y calculados por al Subsecretaría de Prevención del Delito para el Periodo 2008-2020."/>
    <s v="Gráfico de Evolución"/>
    <s v="Punta Arenas comunal delitos género violación mujer mujeres víctimas detenciones evolución tasa 100 mil habitantes"/>
    <s v="https://analytics.zoho.com/open-view/2395394000006843853?ZOHO_CRITERIA=%22Localiza%20CL%22.%22Codcom%22%3D12101"/>
    <x v="0"/>
    <s v="#1774B2240"/>
  </r>
  <r>
    <n v="1614"/>
    <x v="0"/>
    <x v="0"/>
    <s v="Mujeres"/>
    <n v="9114"/>
    <x v="4"/>
    <x v="1"/>
    <x v="0"/>
    <x v="285"/>
    <x v="0"/>
    <x v="5"/>
    <s v="Periodo 2008-2020"/>
    <s v="Número de Detenciones"/>
    <s v="Centro de Estudios y Análisis del Delito (CEAD) de la Subsecretaría de Prevención del Delito"/>
    <s v="Frecuencia de Frecuencia Detenciones por Violación en Pitrufquén para el Periodo 2008-2020"/>
    <s v="Gráfico que muestra la frecuencia de Detenciones por Violación en Pitrufquén según datos recopilados desde el Subsecretaria de Prevención del Delito durante el Periodo 2008-2020."/>
    <s v="Gráfico de Evolución"/>
    <s v="Pitrufquén comunal delitos género violación mujer mujeres víctimas detenciones"/>
    <s v="https://analytics.zoho.com/open-view/2395394000006792637?ZOHO_CRITERIA=%22Localiza%20CL%22.%22Codcom%22%3D9114"/>
    <x v="0"/>
    <s v="#1774B4202"/>
  </r>
  <r>
    <n v="1615"/>
    <x v="0"/>
    <x v="0"/>
    <s v="Mujeres"/>
    <n v="0"/>
    <x v="3"/>
    <x v="0"/>
    <x v="2"/>
    <x v="113"/>
    <x v="0"/>
    <x v="14"/>
    <s v="Periodo 2005-2021"/>
    <s v="Número de Denuncias"/>
    <s v="Centro de Estudios y Análisis del Delito (CEAD) de la Subsecretaría de Prevención del Delito"/>
    <s v="Cantidad de Denuncias por Violencia Intrafamiliar por región a escala Nacional  para el Periodo 2005-2021"/>
    <s v="Gráfico que muestra la frecuencia de Denuncias por Violencia Intrafamiliar a nivel nacional por región  según datos recopilados desde el Centro de Estudios y Análsis del Delito durante el Periodo 2005-2021"/>
    <s v="Gráfico de Evolución"/>
    <s v="chile nacional delitos género violencia hacia mujer mujeres víctimas intrafamiliar familiar denuncias región"/>
    <s v="https://analytics.zoho.com/open-view/2395394000007122390"/>
    <x v="0"/>
    <s v="#1774B7018"/>
  </r>
  <r>
    <n v="1616"/>
    <x v="0"/>
    <x v="0"/>
    <s v="Mujeres"/>
    <n v="8303"/>
    <x v="0"/>
    <x v="1"/>
    <x v="0"/>
    <x v="286"/>
    <x v="0"/>
    <x v="2"/>
    <s v="Periodo 2008-2020"/>
    <s v="Porcentaje "/>
    <s v="Centro de Estudios y Análisis del Delito (CEAD) de la Subsecretaría de Prevención del Delito"/>
    <s v="Variación Trimestral de Aprehensiones, Casos policiales, Denuncias y Detenciones (%) por Violación en Cabrero para el Periodo 2008-2020"/>
    <s v="Gráfico que muestra la variación trimestral de Aprehensiones, Casos Policiales, Denuncias y Detenciones (%) por Violaciones en Cabrero según datos recopilados desde la Subsecretaria de Prevención del Delito durante el Periodo 2008-2020."/>
    <s v="Gráfico de Evolución"/>
    <s v="Cabrero comunal delitos género violación mujer mujeres víctimas aprehensiones casos policiales denuncias detenciones variación trimestral"/>
    <s v="https://analytics.zoho.com/open-view/2395394000008633146?ZOHO_CRITERIA=%22Trasposicion_27.6%22.%22Cod_comuna%22%3D8303"/>
    <x v="0"/>
    <s v="#1774B6095"/>
  </r>
  <r>
    <n v="1617"/>
    <x v="0"/>
    <x v="0"/>
    <s v="Mujeres"/>
    <n v="9108"/>
    <x v="2"/>
    <x v="1"/>
    <x v="0"/>
    <x v="314"/>
    <x v="0"/>
    <x v="11"/>
    <s v="Periodo 2008-2020"/>
    <s v="Porcentaje"/>
    <s v="Centro de Estudios y Análisis del Delito (CEAD) de la Subsecretaría de Prevención del Delito"/>
    <s v="Variación Trimestral de Aprehensiones (%) por Violación en Lautaro para el Periodo 2008-2020"/>
    <s v="Gráfico que muestra la variación trimestral de Aprehensiones (%) por Violaciones en Lautaro según datos recopilados desde la Subsecretaria de Prevención del Delito durante el Periodo 2008-2020."/>
    <s v="Gráfico de Evolución"/>
    <s v="Lautaro comunal delitos género violación mujer mujeres víctimas aprehensiones variación trimestral"/>
    <s v="https://analytics.zoho.com/open-view/2395394000008632943?ZOHO_CRITERIA=%22Trasposicion_27.6%22.%22Cod_comuna%22%3D9108"/>
    <x v="0"/>
    <s v="#1774B4843"/>
  </r>
  <r>
    <n v="1618"/>
    <x v="0"/>
    <x v="0"/>
    <s v="Mujeres"/>
    <n v="16202"/>
    <x v="4"/>
    <x v="1"/>
    <x v="0"/>
    <x v="241"/>
    <x v="0"/>
    <x v="5"/>
    <s v="Periodo 2008-2020"/>
    <s v="Número de Detenciones"/>
    <s v="Centro de Estudios y Análisis del Delito (CEAD) de la Subsecretaría de Prevención del Delito"/>
    <s v="Frecuencia de Frecuencia Detenciones por Violación en Cobquecura para el Periodo 2008-2020"/>
    <s v="Gráfico que muestra la frecuencia de Detenciones por Violación en Cobquecura según datos recopilados desde el Subsecretaria de Prevención del Delito durante el Periodo 2008-2020."/>
    <s v="Gráfico de Evolución"/>
    <s v="Cobquecura comunal delitos género violación mujer mujeres víctimas detenciones"/>
    <s v="https://analytics.zoho.com/open-view/2395394000006792637?ZOHO_CRITERIA=%22Localiza%20CL%22.%22Codcom%22%3D16202"/>
    <x v="0"/>
    <s v="#1774B4171"/>
  </r>
  <r>
    <n v="1619"/>
    <x v="0"/>
    <x v="0"/>
    <s v="Mujeres"/>
    <n v="14"/>
    <x v="5"/>
    <x v="2"/>
    <x v="1"/>
    <x v="226"/>
    <x v="0"/>
    <x v="15"/>
    <s v="Años 2012, 2017 y 2020"/>
    <s v="Número de Casos y Porcentaje"/>
    <s v="Centro de Estudios y Análisis del Delito (CEAD) e Instituto Nacional de Estadísticas (INE)"/>
    <s v="Frecuencia de Casos y Variación Anual de Violencia Económica para la Región de Los Ríos para los años 2012, 2017 y 2020."/>
    <s v="Gráfico que muestra la Frecuencia de Casos de Violencia Económica y su Variación Anual para la Región de Los Ríos para los años 2012, 2017 y 2020 según datos de las encuestas ENVIF-VCM realizadas por el Instituto Nacional de Estadísticas (INE) y el Centro de Estudios y Análisis del Delito (CEAD)."/>
    <s v="Gráfico de Evolución"/>
    <s v="Región de Los Ríos regional violencia económica intrafamiliar vif mujeres mujer encuesta envif cead ine evolución"/>
    <s v="https://analytics.zoho.com/open-view/2395394000007264522?ZOHO_CRITERIA=%22Trasposicion_27.9%22.%22C%C3%B3digo%20Regi%C3%B3n%22%20%3D%2014"/>
    <x v="0"/>
    <s v="#1774B6821"/>
  </r>
  <r>
    <n v="1620"/>
    <x v="0"/>
    <x v="0"/>
    <s v="Mujeres"/>
    <n v="9211"/>
    <x v="4"/>
    <x v="1"/>
    <x v="0"/>
    <x v="17"/>
    <x v="0"/>
    <x v="6"/>
    <s v="Periodo 2008-2020"/>
    <s v="Tasa"/>
    <s v="Centro de Estudios y Análisis del Delito (CEAD) de la Subsecretaría de Prevención del Delito"/>
    <s v="Tasa de Detenciones por Violación en Victoria para el Periodo 2008-2020."/>
    <s v="Gráfico que muestra la Tasa de Detenciones por Violación por cada 100 mil habitantes en Victoria según datos recolectados y calculados por al Subsecretaría de Prevención del Delito para el Periodo 2008-2020."/>
    <s v="Gráfico de Evolución"/>
    <s v="Victoria comunal delitos género violación mujer mujeres víctimas detenciones evolución tasa 100 mil habitantes"/>
    <s v="https://analytics.zoho.com/open-view/2395394000006843853?ZOHO_CRITERIA=%22Localiza%20CL%22.%22Codcom%22%3D9211"/>
    <x v="0"/>
    <s v="#1774B2205"/>
  </r>
  <r>
    <n v="1621"/>
    <x v="0"/>
    <x v="0"/>
    <s v="Mujeres"/>
    <n v="6102"/>
    <x v="6"/>
    <x v="0"/>
    <x v="0"/>
    <x v="143"/>
    <x v="0"/>
    <x v="12"/>
    <s v="Periodo 2005-2021"/>
    <s v="Porcentaje"/>
    <s v="Centro de Estudios y Análisis del Delito (CEAD) de la Subsecretaría de Prevención del Delito"/>
    <s v="Variación Trimestral de Casos Policiales (%) por Violencia Intrafamiliar en Codegua para el Periodo 2005-2021."/>
    <s v="Gráfico que muestra la variación trimestral de Casos Policiales (%) por Violencia Intrafamiliar en Codegua según datos recopilados desde el Centro de Estudios y Análisis del Delito durante el Periodo 2005-2021."/>
    <s v="Gráfico de Evolución"/>
    <s v="Codegua comunal delitos género violencia hacia mujer mujeres víctimas intrafamiliar familiar casos policiales variación trimestral"/>
    <s v="https://analytics.zoho.com/open-view/2395394000007123911?ZOHO_CRITERIA=%22Trasposicion_27.5%22.%22Cod_Comuna%22%3D6102"/>
    <x v="0"/>
    <s v="#1774B9156"/>
  </r>
  <r>
    <n v="1622"/>
    <x v="0"/>
    <x v="1"/>
    <s v="Salud"/>
    <n v="7405"/>
    <x v="18"/>
    <x v="8"/>
    <x v="0"/>
    <x v="27"/>
    <x v="0"/>
    <x v="95"/>
    <s v="Periodo 2020-2021"/>
    <s v="Unidades"/>
    <s v="Ministerio de Ciencias, Tecnología, Conocimiento e Innovación"/>
    <s v="Relación entre el Proceso de Vacunación contra COVID-19 y el número de Casos Activos en la comuna de Retiro"/>
    <s v="Gráfico muestra la Relación entre el Proceso de Vacunación contra COVID-19 y el número de Casos Activos en la comuna de Retiro- en el Periodo 2020-2021, de acuerdo a datos recopilados por el Ministerio de Ciencias, Tecnología, Conocimiento e Innovación- Unidades"/>
    <s v="Gráfico Evolución"/>
    <s v="COVID19,pandemia,virus,enfermedad,salud,estadística,Vacunación,Retiro,Vacunación-Casos Activos,Unidades"/>
    <s v="https://analytics.zoho.com/open-view/2395394000008137967?ZOHO_CRITERIA=%22Localiza_CL_Poblacion%22.%22Codcom%22%3D7405"/>
    <x v="0"/>
    <s v="#1774B9"/>
  </r>
  <r>
    <n v="1623"/>
    <x v="0"/>
    <x v="1"/>
    <s v="Salud"/>
    <n v="13110"/>
    <x v="19"/>
    <x v="9"/>
    <x v="0"/>
    <x v="325"/>
    <x v="2"/>
    <x v="96"/>
    <s v="Periodo 2020-2021"/>
    <s v="Adimensional"/>
    <s v="Ministerio de Ciencias, Tecnología, Conocimiento e Innovación"/>
    <s v="Etapas Históricas del Programa Paso a Paso en la comuna de La Florida"/>
    <s v="Gráfico muestra las Etapas Históricas del Programa Paso a Paso en la comuna de La Florida- en el Periodo 2020-2021, de acuerdo a datos recopilados por el Ministerio de Ciencias, Tecnología, Conocimiento e Innovación - Adimensional"/>
    <s v="Gráfico Evolución"/>
    <s v="COVID19,pandemia,virus,enfermedad,salud,estadística,Etapas Paso a Paso,La Florida,Etapas Históricas,Adimensional"/>
    <s v="https://analytics.zoho.com/open-view/2395394000008155038?ZOHO_CRITERIA=%22Localiza_CL_Poblacion%22.%22Codcom%22%3D13110"/>
    <x v="0"/>
    <s v="#1774B9"/>
  </r>
  <r>
    <n v="1624"/>
    <x v="0"/>
    <x v="1"/>
    <s v="Salud"/>
    <n v="4202"/>
    <x v="20"/>
    <x v="9"/>
    <x v="0"/>
    <x v="239"/>
    <x v="2"/>
    <x v="97"/>
    <s v="Periodo 2020-2021"/>
    <s v="Unidades"/>
    <s v="Ministerio de Ciencias, Tecnología, Conocimiento e Innovación"/>
    <s v="Relación entre la Etapa Histórica del Programa Paso a Paso y progreso del proceso de vacunación (2da dosis) en la comuna de Canela"/>
    <s v="Gráfico muestra la Relación entre la Etapa Histórica del Programa Paso a Paso y progreso del proceso de vacunación (2da dosis) en la comuna de Canela- en el Periodo 2020-2021, de acuerdo a datos recopilados por el Ministerio de Ciencias, Tecnología, Conocimiento e Innovación-  Unidades"/>
    <s v="Gráfico Evolución Comparativo"/>
    <s v="COVID19,pandemia,virus,enfermedad,salud,estadística,Paso a Paso y Vacunación,Canela,Etapas Históricas - Vacunación,Unidades"/>
    <s v="https://analytics.zoho.com/open-view/2395394000008157701?ZOHO_CRITERIA=%22Localiza_CL_Poblacion%22.%22Codcom%22%3D4202"/>
    <x v="0"/>
    <s v="#1774B9"/>
  </r>
  <r>
    <n v="1625"/>
    <x v="0"/>
    <x v="1"/>
    <s v="Salud"/>
    <n v="1405"/>
    <x v="18"/>
    <x v="8"/>
    <x v="0"/>
    <x v="223"/>
    <x v="0"/>
    <x v="98"/>
    <s v="Periodo 2020-2021"/>
    <s v="Unidades"/>
    <s v="Ministerio de Ciencias, Tecnología, Conocimiento e Innovación"/>
    <s v="Evolución del Proceso de Vacunación contra COVID-19 en la comuna de Pica"/>
    <s v="Gráfico muestra la Evolución del Proceso de Vacunación contra COVID-19 en la comuna de Pica- en el Periodo 2020-2021, de acuerdo a datos recopilados por el Ministerio de Ciencias, Tecnología, Conocimiento e Innovación-  Unidades"/>
    <s v="Gráfico Evolución"/>
    <s v="COVID19,pandemia,virus,enfermedad,salud,estadística,Vacunación,Pica,Vacunación 1era y 2da dosis,Unidades"/>
    <s v="https://analytics.zoho.com/open-view/2395394000008136598?ZOHO_CRITERIA=%22Localiza_CL_Poblacion%22.%22Codcom%22%3D1405"/>
    <x v="0"/>
    <s v="#1774B9"/>
  </r>
  <r>
    <n v="1626"/>
    <x v="0"/>
    <x v="1"/>
    <s v="Salud"/>
    <n v="10306"/>
    <x v="18"/>
    <x v="8"/>
    <x v="0"/>
    <x v="208"/>
    <x v="0"/>
    <x v="98"/>
    <s v="Periodo 2020-2021"/>
    <s v="Unidades"/>
    <s v="Ministerio de Ciencias, Tecnología, Conocimiento e Innovación"/>
    <s v="Evolución del Proceso de Vacunación contra COVID-19 en la comuna de San Juan de La Costa"/>
    <s v="Gráfico muestra la Evolución del Proceso de Vacunación contra COVID-19 en la comuna de San Juan de La Costa- en el Periodo 2020-2021, de acuerdo a datos recopilados por el Ministerio de Ciencias, Tecnología, Conocimiento e Innovación-  Unidades"/>
    <s v="Gráfico Evolución"/>
    <s v="COVID19,pandemia,virus,enfermedad,salud,estadística,Vacunación,San Juan de La Costa,Vacunación 1era y 2da dosis,Unidades"/>
    <s v="https://analytics.zoho.com/open-view/2395394000008136598?ZOHO_CRITERIA=%22Localiza_CL_Poblacion%22.%22Codcom%22%3D10306"/>
    <x v="0"/>
    <s v="#1774B9"/>
  </r>
  <r>
    <n v="1627"/>
    <x v="0"/>
    <x v="1"/>
    <s v="Salud"/>
    <n v="8306"/>
    <x v="18"/>
    <x v="8"/>
    <x v="0"/>
    <x v="94"/>
    <x v="0"/>
    <x v="95"/>
    <s v="Periodo 2020-2021"/>
    <s v="Unidades"/>
    <s v="Ministerio de Ciencias, Tecnología, Conocimiento e Innovación"/>
    <s v="Relación entre el Proceso de Vacunación contra COVID-19 y el número de Casos Activos en la comuna de Nacimiento"/>
    <s v="Gráfico muestra la Relación entre el Proceso de Vacunación contra COVID-19 y el número de Casos Activos en la comuna de Nacimiento- en el Periodo 2020-2021, de acuerdo a datos recopilados por el Ministerio de Ciencias, Tecnología, Conocimiento e Innovación- Unidades"/>
    <s v="Gráfico Evolución"/>
    <s v="COVID19,pandemia,virus,enfermedad,salud,estadística,Vacunación,Nacimiento,Vacunación-Casos Activos,Unidades"/>
    <s v="https://analytics.zoho.com/open-view/2395394000008137967?ZOHO_CRITERIA=%22Localiza_CL_Poblacion%22.%22Codcom%22%3D8306"/>
    <x v="0"/>
    <s v="#1774B9"/>
  </r>
  <r>
    <n v="1628"/>
    <x v="0"/>
    <x v="1"/>
    <s v="Salud"/>
    <n v="6309"/>
    <x v="18"/>
    <x v="8"/>
    <x v="0"/>
    <x v="0"/>
    <x v="0"/>
    <x v="98"/>
    <s v="Periodo 2020-2021"/>
    <s v="Unidades"/>
    <s v="Ministerio de Ciencias, Tecnología, Conocimiento e Innovación"/>
    <s v="Evolución del Proceso de Vacunación contra COVID-19 en la comuna de Pumanque"/>
    <s v="Gráfico muestra la Evolución del Proceso de Vacunación contra COVID-19 en la comuna de Pumanque- en el Periodo 2020-2021, de acuerdo a datos recopilados por el Ministerio de Ciencias, Tecnología, Conocimiento e Innovación-  Unidades"/>
    <s v="Gráfico Evolución"/>
    <s v="COVID19,pandemia,virus,enfermedad,salud,estadística,Vacunación,Pumanque,Vacunación 1era y 2da dosis,Unidades"/>
    <s v="https://analytics.zoho.com/open-view/2395394000008136598?ZOHO_CRITERIA=%22Localiza_CL_Poblacion%22.%22Codcom%22%3D6309"/>
    <x v="0"/>
    <s v="#1774B9"/>
  </r>
  <r>
    <n v="1629"/>
    <x v="0"/>
    <x v="1"/>
    <s v="Salud"/>
    <n v="16202"/>
    <x v="19"/>
    <x v="9"/>
    <x v="0"/>
    <x v="241"/>
    <x v="2"/>
    <x v="96"/>
    <s v="Periodo 2020-2021"/>
    <s v="Adimensional"/>
    <s v="Ministerio de Ciencias, Tecnología, Conocimiento e Innovación"/>
    <s v="Etapas Históricas del Programa Paso a Paso en la comuna de Cobquecura"/>
    <s v="Gráfico muestra las Etapas Históricas del Programa Paso a Paso en la comuna de Cobquecura- en el Periodo 2020-2021, de acuerdo a datos recopilados por el Ministerio de Ciencias, Tecnología, Conocimiento e Innovación - Adimensional"/>
    <s v="Gráfico Evolución"/>
    <s v="COVID19,pandemia,virus,enfermedad,salud,estadística,Etapas Paso a Paso,Cobquecura,Etapas Históricas,Adimensional"/>
    <s v="https://analytics.zoho.com/open-view/2395394000008155038?ZOHO_CRITERIA=%22Localiza_CL_Poblacion%22.%22Codcom%22%3D16202"/>
    <x v="0"/>
    <s v="#1774B9"/>
  </r>
  <r>
    <n v="1630"/>
    <x v="0"/>
    <x v="1"/>
    <s v="Salud"/>
    <n v="13128"/>
    <x v="18"/>
    <x v="8"/>
    <x v="0"/>
    <x v="79"/>
    <x v="0"/>
    <x v="95"/>
    <s v="Periodo 2020-2021"/>
    <s v="Unidades"/>
    <s v="Ministerio de Ciencias, Tecnología, Conocimiento e Innovación"/>
    <s v="Relación entre el Proceso de Vacunación contra COVID-19 y el número de Casos Activos en la comuna de Renca"/>
    <s v="Gráfico muestra la Relación entre el Proceso de Vacunación contra COVID-19 y el número de Casos Activos en la comuna de Renca- en el Periodo 2020-2021, de acuerdo a datos recopilados por el Ministerio de Ciencias, Tecnología, Conocimiento e Innovación- Unidades"/>
    <s v="Gráfico Evolución"/>
    <s v="COVID19,pandemia,virus,enfermedad,salud,estadística,Vacunación,Renca,Vacunación-Casos Activos,Unidades"/>
    <s v="https://analytics.zoho.com/open-view/2395394000008137967?ZOHO_CRITERIA=%22Localiza_CL_Poblacion%22.%22Codcom%22%3D13128"/>
    <x v="0"/>
    <s v="#1774B9"/>
  </r>
  <r>
    <n v="1631"/>
    <x v="0"/>
    <x v="1"/>
    <s v="Salud"/>
    <n v="16109"/>
    <x v="18"/>
    <x v="8"/>
    <x v="0"/>
    <x v="81"/>
    <x v="0"/>
    <x v="95"/>
    <s v="Periodo 2020-2021"/>
    <s v="Unidades"/>
    <s v="Ministerio de Ciencias, Tecnología, Conocimiento e Innovación"/>
    <s v="Relación entre el Proceso de Vacunación contra COVID-19 y el número de Casos Activos en la comuna de Yungay"/>
    <s v="Gráfico muestra la Relación entre el Proceso de Vacunación contra COVID-19 y el número de Casos Activos en la comuna de Yungay- en el Periodo 2020-2021, de acuerdo a datos recopilados por el Ministerio de Ciencias, Tecnología, Conocimiento e Innovación- Unidades"/>
    <s v="Gráfico Evolución"/>
    <s v="COVID19,pandemia,virus,enfermedad,salud,estadística,Vacunación,Yungay,Vacunación-Casos Activos,Unidades"/>
    <s v="https://analytics.zoho.com/open-view/2395394000008137967?ZOHO_CRITERIA=%22Localiza_CL_Poblacion%22.%22Codcom%22%3D16109"/>
    <x v="0"/>
    <s v="#1774B9"/>
  </r>
  <r>
    <n v="1632"/>
    <x v="0"/>
    <x v="1"/>
    <s v="Salud"/>
    <n v="5105"/>
    <x v="19"/>
    <x v="9"/>
    <x v="0"/>
    <x v="107"/>
    <x v="2"/>
    <x v="96"/>
    <s v="Periodo 2020-2021"/>
    <s v="Adimensional"/>
    <s v="Ministerio de Ciencias, Tecnología, Conocimiento e Innovación"/>
    <s v="Etapas Históricas del Programa Paso a Paso en la comuna de Puchuncaví"/>
    <s v="Gráfico muestra las Etapas Históricas del Programa Paso a Paso en la comuna de Puchuncaví- en el Periodo 2020-2021, de acuerdo a datos recopilados por el Ministerio de Ciencias, Tecnología, Conocimiento e Innovación - Adimensional"/>
    <s v="Gráfico Evolución"/>
    <s v="COVID19,pandemia,virus,enfermedad,salud,estadística,Etapas Paso a Paso,Puchuncaví,Etapas Históricas,Adimensional"/>
    <s v="https://analytics.zoho.com/open-view/2395394000008155038?ZOHO_CRITERIA=%22Localiza_CL_Poblacion%22.%22Codcom%22%3D5105"/>
    <x v="0"/>
    <s v="#1774B9"/>
  </r>
  <r>
    <n v="1633"/>
    <x v="0"/>
    <x v="1"/>
    <s v="Salud"/>
    <n v="6204"/>
    <x v="18"/>
    <x v="8"/>
    <x v="0"/>
    <x v="351"/>
    <x v="0"/>
    <x v="95"/>
    <s v="Periodo 2020-2021"/>
    <s v="Unidades"/>
    <s v="Ministerio de Ciencias, Tecnología, Conocimiento e Innovación"/>
    <s v="Relación entre el Proceso de Vacunación contra COVID-19 y el número de Casos Activos en la comuna de Marchihue"/>
    <s v="Gráfico muestra la Relación entre el Proceso de Vacunación contra COVID-19 y el número de Casos Activos en la comuna de Marchihue- en el Periodo 2020-2021, de acuerdo a datos recopilados por el Ministerio de Ciencias, Tecnología, Conocimiento e Innovación- Unidades"/>
    <s v="Gráfico Evolución"/>
    <s v="COVID19,pandemia,virus,enfermedad,salud,estadística,Vacunación,Marchihue,Vacunación-Casos Activos,Unidades"/>
    <s v="https://analytics.zoho.com/open-view/2395394000008137967?ZOHO_CRITERIA=%22Localiza_CL_Poblacion%22.%22Codcom%22%3D6204"/>
    <x v="0"/>
    <s v="#1774B9"/>
  </r>
  <r>
    <n v="1634"/>
    <x v="0"/>
    <x v="1"/>
    <s v="Salud"/>
    <n v="13110"/>
    <x v="20"/>
    <x v="9"/>
    <x v="0"/>
    <x v="325"/>
    <x v="2"/>
    <x v="97"/>
    <s v="Periodo 2020-2021"/>
    <s v="Unidades"/>
    <s v="Ministerio de Ciencias, Tecnología, Conocimiento e Innovación"/>
    <s v="Relación entre la Etapa Histórica del Programa Paso a Paso y progreso del proceso de vacunación (2da dosis) en la comuna de La Florida"/>
    <s v="Gráfico muestra la Relación entre la Etapa Histórica del Programa Paso a Paso y progreso del proceso de vacunación (2da dosis) en la comuna de La Florida- en el Periodo 2020-2021, de acuerdo a datos recopilados por el Ministerio de Ciencias, Tecnología, Conocimiento e Innovación-  Unidades"/>
    <s v="Gráfico Evolución Comparativo"/>
    <s v="COVID19,pandemia,virus,enfermedad,salud,estadística,Paso a Paso y Vacunación,La Florida,Etapas Históricas - Vacunación,Unidades"/>
    <s v="https://analytics.zoho.com/open-view/2395394000008157701?ZOHO_CRITERIA=%22Localiza_CL_Poblacion%22.%22Codcom%22%3D13110"/>
    <x v="0"/>
    <s v="#1774B9"/>
  </r>
  <r>
    <n v="1635"/>
    <x v="0"/>
    <x v="1"/>
    <s v="Salud"/>
    <n v="10208"/>
    <x v="21"/>
    <x v="10"/>
    <x v="0"/>
    <x v="72"/>
    <x v="0"/>
    <x v="99"/>
    <s v="Periodo 2020-2021"/>
    <s v="Casos"/>
    <s v="Ministerio de Ciencias, Tecnología, Conocimiento e Innovación"/>
    <s v="Evolución del Número de Casos Activos de COVID-19 por 1 millón de habitantes en la comuna de Quellón"/>
    <s v="Gráfico muestra la Evolución del Número de Casos Activos de COVID-19 por 1 millón de habitantes en la comuna de Quellón- en el Periodo 2020-2021, de acuerdo a datos recopilados por el Ministerio de Ciencias, Tecnología, Conocimiento e Innovación- Unidad de medida Casos"/>
    <s v="Gráfico Evolución"/>
    <s v="COVID19,pandemia,virus,enfermedad,salud,estadística,Activos,Quellón,Activos por 1 Millón Habitantes,Casos"/>
    <s v="https://analytics.zoho.com/open-view/2395394000008132313?ZOHO_CRITERIA=%22Localiza_CL_Poblacion%22.%22Codcom%22%3D10208"/>
    <x v="0"/>
    <s v="#1774B9"/>
  </r>
  <r>
    <n v="1636"/>
    <x v="0"/>
    <x v="1"/>
    <s v="Salud"/>
    <n v="7309"/>
    <x v="18"/>
    <x v="8"/>
    <x v="0"/>
    <x v="204"/>
    <x v="0"/>
    <x v="95"/>
    <s v="Periodo 2020-2021"/>
    <s v="Unidades"/>
    <s v="Ministerio de Ciencias, Tecnología, Conocimiento e Innovación"/>
    <s v="Relación entre el Proceso de Vacunación contra COVID-19 y el número de Casos Activos en la comuna de Vichuquén"/>
    <s v="Gráfico muestra la Relación entre el Proceso de Vacunación contra COVID-19 y el número de Casos Activos en la comuna de Vichuquén- en el Periodo 2020-2021, de acuerdo a datos recopilados por el Ministerio de Ciencias, Tecnología, Conocimiento e Innovación- Unidades"/>
    <s v="Gráfico Evolución"/>
    <s v="COVID19,pandemia,virus,enfermedad,salud,estadística,Vacunación,Vichuquén,Vacunación-Casos Activos,Unidades"/>
    <s v="https://analytics.zoho.com/open-view/2395394000008137967?ZOHO_CRITERIA=%22Localiza_CL_Poblacion%22.%22Codcom%22%3D7309"/>
    <x v="0"/>
    <s v="#1774B9"/>
  </r>
  <r>
    <n v="1637"/>
    <x v="0"/>
    <x v="1"/>
    <s v="Salud"/>
    <n v="9110"/>
    <x v="19"/>
    <x v="9"/>
    <x v="0"/>
    <x v="90"/>
    <x v="2"/>
    <x v="96"/>
    <s v="Periodo 2020-2021"/>
    <s v="Adimensional"/>
    <s v="Ministerio de Ciencias, Tecnología, Conocimiento e Innovación"/>
    <s v="Etapas Históricas del Programa Paso a Paso en la comuna de Melipeuco"/>
    <s v="Gráfico muestra las Etapas Históricas del Programa Paso a Paso en la comuna de Melipeuco- en el Periodo 2020-2021, de acuerdo a datos recopilados por el Ministerio de Ciencias, Tecnología, Conocimiento e Innovación - Adimensional"/>
    <s v="Gráfico Evolución"/>
    <s v="COVID19,pandemia,virus,enfermedad,salud,estadística,Etapas Paso a Paso,Melipeuco,Etapas Históricas,Adimensional"/>
    <s v="https://analytics.zoho.com/open-view/2395394000008155038?ZOHO_CRITERIA=%22Localiza_CL_Poblacion%22.%22Codcom%22%3D9110"/>
    <x v="0"/>
    <s v="#1774B9"/>
  </r>
  <r>
    <n v="1638"/>
    <x v="0"/>
    <x v="1"/>
    <s v="Salud"/>
    <n v="6305"/>
    <x v="22"/>
    <x v="10"/>
    <x v="0"/>
    <x v="159"/>
    <x v="0"/>
    <x v="100"/>
    <s v="Periodo 2020-2021"/>
    <s v="Casos"/>
    <s v="Ministerio de Ciencias, Tecnología, Conocimiento e Innovación"/>
    <s v="Nuevos Casos Confirmados de COVID-19 en la comuna de Nancagua"/>
    <s v="Gráfico muestra la Nuevos Casos Confirmados de COVID-19 en la comuna de Nancagua- en el Periodo 2020-2021, de acuerdo a datos recopilados por el Ministerio de Ciencias, Tecnología, Conocimiento e Innovación- Unidad de medida Casos"/>
    <s v="Gráfico Evolución"/>
    <s v="COVID19,pandemia,virus,enfermedad,salud,estadística,Casos Confirmados,Nancagua,Casos Confirmados,Casos"/>
    <s v="https://analytics.zoho.com/open-view/2395394000008134446?ZOHO_CRITERIA=%22Localiza_CL_Poblacion%22.%22Codcom%22%3D6305"/>
    <x v="0"/>
    <s v="#1774B9"/>
  </r>
  <r>
    <n v="1639"/>
    <x v="0"/>
    <x v="1"/>
    <s v="Salud"/>
    <n v="8202"/>
    <x v="19"/>
    <x v="9"/>
    <x v="0"/>
    <x v="164"/>
    <x v="2"/>
    <x v="96"/>
    <s v="Periodo 2020-2021"/>
    <s v="Adimensional"/>
    <s v="Ministerio de Ciencias, Tecnología, Conocimiento e Innovación"/>
    <s v="Etapas Históricas del Programa Paso a Paso en la comuna de Arauco"/>
    <s v="Gráfico muestra las Etapas Históricas del Programa Paso a Paso en la comuna de Arauco- en el Periodo 2020-2021, de acuerdo a datos recopilados por el Ministerio de Ciencias, Tecnología, Conocimiento e Innovación - Adimensional"/>
    <s v="Gráfico Evolución"/>
    <s v="COVID19,pandemia,virus,enfermedad,salud,estadística,Etapas Paso a Paso,Arauco,Etapas Históricas,Adimensional"/>
    <s v="https://analytics.zoho.com/open-view/2395394000008155038?ZOHO_CRITERIA=%22Localiza_CL_Poblacion%22.%22Codcom%22%3D8202"/>
    <x v="0"/>
    <s v="#1774B9"/>
  </r>
  <r>
    <n v="1640"/>
    <x v="0"/>
    <x v="1"/>
    <s v="Salud"/>
    <n v="11401"/>
    <x v="18"/>
    <x v="8"/>
    <x v="0"/>
    <x v="220"/>
    <x v="0"/>
    <x v="95"/>
    <s v="Periodo 2020-2021"/>
    <s v="Unidades"/>
    <s v="Ministerio de Ciencias, Tecnología, Conocimiento e Innovación"/>
    <s v="Relación entre el Proceso de Vacunación contra COVID-19 y el número de Casos Activos en la comuna de Chile Chico"/>
    <s v="Gráfico muestra la Relación entre el Proceso de Vacunación contra COVID-19 y el número de Casos Activos en la comuna de Chile Chico- en el Periodo 2020-2021, de acuerdo a datos recopilados por el Ministerio de Ciencias, Tecnología, Conocimiento e Innovación- Unidades"/>
    <s v="Gráfico Evolución"/>
    <s v="COVID19,pandemia,virus,enfermedad,salud,estadística,Vacunación,Chile Chico,Vacunación-Casos Activos,Unidades"/>
    <s v="https://analytics.zoho.com/open-view/2395394000008137967?ZOHO_CRITERIA=%22Localiza_CL_Poblacion%22.%22Codcom%22%3D11401"/>
    <x v="0"/>
    <s v="#1774B9"/>
  </r>
  <r>
    <n v="1641"/>
    <x v="0"/>
    <x v="1"/>
    <s v="Salud"/>
    <n v="4101"/>
    <x v="21"/>
    <x v="10"/>
    <x v="0"/>
    <x v="56"/>
    <x v="0"/>
    <x v="99"/>
    <s v="Periodo 2020-2021"/>
    <s v="Casos"/>
    <s v="Ministerio de Ciencias, Tecnología, Conocimiento e Innovación"/>
    <s v="Evolución del Número de Casos Activos de COVID-19 por 1 millón de habitantes en la comuna de La Serena"/>
    <s v="Gráfico muestra la Evolución del Número de Casos Activos de COVID-19 por 1 millón de habitantes en la comuna de La Serena- en el Periodo 2020-2021, de acuerdo a datos recopilados por el Ministerio de Ciencias, Tecnología, Conocimiento e Innovación- Unidad de medida Casos"/>
    <s v="Gráfico Evolución"/>
    <s v="COVID19,pandemia,virus,enfermedad,salud,estadística,Activos,La Serena,Activos por 1 Millón Habitantes,Casos"/>
    <s v="https://analytics.zoho.com/open-view/2395394000008132313?ZOHO_CRITERIA=%22Localiza_CL_Poblacion%22.%22Codcom%22%3D4101"/>
    <x v="0"/>
    <s v="#1774B9"/>
  </r>
  <r>
    <n v="1642"/>
    <x v="0"/>
    <x v="1"/>
    <s v="Salud"/>
    <n v="8207"/>
    <x v="19"/>
    <x v="9"/>
    <x v="0"/>
    <x v="242"/>
    <x v="2"/>
    <x v="96"/>
    <s v="Periodo 2020-2021"/>
    <s v="Adimensional"/>
    <s v="Ministerio de Ciencias, Tecnología, Conocimiento e Innovación"/>
    <s v="Etapas Históricas del Programa Paso a Paso en la comuna de Tirúa"/>
    <s v="Gráfico muestra las Etapas Históricas del Programa Paso a Paso en la comuna de Tirúa- en el Periodo 2020-2021, de acuerdo a datos recopilados por el Ministerio de Ciencias, Tecnología, Conocimiento e Innovación - Adimensional"/>
    <s v="Gráfico Evolución"/>
    <s v="COVID19,pandemia,virus,enfermedad,salud,estadística,Etapas Paso a Paso,Tirúa,Etapas Históricas,Adimensional"/>
    <s v="https://analytics.zoho.com/open-view/2395394000008155038?ZOHO_CRITERIA=%22Localiza_CL_Poblacion%22.%22Codcom%22%3D8207"/>
    <x v="0"/>
    <s v="#1774B9"/>
  </r>
  <r>
    <n v="1643"/>
    <x v="0"/>
    <x v="1"/>
    <s v="Salud"/>
    <n v="13602"/>
    <x v="18"/>
    <x v="8"/>
    <x v="0"/>
    <x v="215"/>
    <x v="0"/>
    <x v="95"/>
    <s v="Periodo 2020-2021"/>
    <s v="Unidades"/>
    <s v="Ministerio de Ciencias, Tecnología, Conocimiento e Innovación"/>
    <s v="Relación entre el Proceso de Vacunación contra COVID-19 y el número de Casos Activos en la comuna de El Monte"/>
    <s v="Gráfico muestra la Relación entre el Proceso de Vacunación contra COVID-19 y el número de Casos Activos en la comuna de El Monte- en el Periodo 2020-2021, de acuerdo a datos recopilados por el Ministerio de Ciencias, Tecnología, Conocimiento e Innovación- Unidades"/>
    <s v="Gráfico Evolución"/>
    <s v="COVID19,pandemia,virus,enfermedad,salud,estadística,Vacunación,El Monte,Vacunación-Casos Activos,Unidades"/>
    <s v="https://analytics.zoho.com/open-view/2395394000008137967?ZOHO_CRITERIA=%22Localiza_CL_Poblacion%22.%22Codcom%22%3D13602"/>
    <x v="0"/>
    <s v="#1774B9"/>
  </r>
  <r>
    <n v="1644"/>
    <x v="0"/>
    <x v="1"/>
    <s v="Salud"/>
    <n v="16101"/>
    <x v="18"/>
    <x v="8"/>
    <x v="0"/>
    <x v="69"/>
    <x v="0"/>
    <x v="95"/>
    <s v="Periodo 2020-2021"/>
    <s v="Unidades"/>
    <s v="Ministerio de Ciencias, Tecnología, Conocimiento e Innovación"/>
    <s v="Relación entre el Proceso de Vacunación contra COVID-19 y el número de Casos Activos en la comuna de Chillán"/>
    <s v="Gráfico muestra la Relación entre el Proceso de Vacunación contra COVID-19 y el número de Casos Activos en la comuna de Chillán- en el Periodo 2020-2021, de acuerdo a datos recopilados por el Ministerio de Ciencias, Tecnología, Conocimiento e Innovación- Unidades"/>
    <s v="Gráfico Evolución"/>
    <s v="COVID19,pandemia,virus,enfermedad,salud,estadística,Vacunación,Chillán,Vacunación-Casos Activos,Unidades"/>
    <s v="https://analytics.zoho.com/open-view/2395394000008137967?ZOHO_CRITERIA=%22Localiza_CL_Poblacion%22.%22Codcom%22%3D16101"/>
    <x v="0"/>
    <s v="#1774B9"/>
  </r>
  <r>
    <n v="1645"/>
    <x v="0"/>
    <x v="1"/>
    <s v="Salud"/>
    <n v="13126"/>
    <x v="20"/>
    <x v="9"/>
    <x v="0"/>
    <x v="229"/>
    <x v="2"/>
    <x v="97"/>
    <s v="Periodo 2020-2021"/>
    <s v="Unidades"/>
    <s v="Ministerio de Ciencias, Tecnología, Conocimiento e Innovación"/>
    <s v="Relación entre la Etapa Histórica del Programa Paso a Paso y progreso del proceso de vacunación (2da dosis) en la comuna de Quinta Normal"/>
    <s v="Gráfico muestra la Relación entre la Etapa Histórica del Programa Paso a Paso y progreso del proceso de vacunación (2da dosis) en la comuna de Quinta Normal- en el Periodo 2020-2021, de acuerdo a datos recopilados por el Ministerio de Ciencias, Tecnología, Conocimiento e Innovación-  Unidades"/>
    <s v="Gráfico Evolución Comparativo"/>
    <s v="COVID19,pandemia,virus,enfermedad,salud,estadística,Paso a Paso y Vacunación,Quinta Normal,Etapas Históricas - Vacunación,Unidades"/>
    <s v="https://analytics.zoho.com/open-view/2395394000008157701?ZOHO_CRITERIA=%22Localiza_CL_Poblacion%22.%22Codcom%22%3D13126"/>
    <x v="0"/>
    <s v="#1774B9"/>
  </r>
  <r>
    <n v="1646"/>
    <x v="0"/>
    <x v="1"/>
    <s v="Salud"/>
    <n v="9121"/>
    <x v="19"/>
    <x v="9"/>
    <x v="0"/>
    <x v="217"/>
    <x v="2"/>
    <x v="96"/>
    <s v="Periodo 2020-2021"/>
    <s v="Adimensional"/>
    <s v="Ministerio de Ciencias, Tecnología, Conocimiento e Innovación"/>
    <s v="Etapas Históricas del Programa Paso a Paso en la comuna de Cholchol"/>
    <s v="Gráfico muestra las Etapas Históricas del Programa Paso a Paso en la comuna de Cholchol- en el Periodo 2020-2021, de acuerdo a datos recopilados por el Ministerio de Ciencias, Tecnología, Conocimiento e Innovación - Adimensional"/>
    <s v="Gráfico Evolución"/>
    <s v="COVID19,pandemia,virus,enfermedad,salud,estadística,Etapas Paso a Paso,Cholchol,Etapas Históricas,Adimensional"/>
    <s v="https://analytics.zoho.com/open-view/2395394000008155038?ZOHO_CRITERIA=%22Localiza_CL_Poblacion%22.%22Codcom%22%3D9121"/>
    <x v="0"/>
    <s v="#1774B9"/>
  </r>
  <r>
    <n v="1647"/>
    <x v="0"/>
    <x v="1"/>
    <s v="Salud"/>
    <n v="12103"/>
    <x v="18"/>
    <x v="8"/>
    <x v="0"/>
    <x v="251"/>
    <x v="0"/>
    <x v="98"/>
    <s v="Periodo 2020-2021"/>
    <s v="Unidades"/>
    <s v="Ministerio de Ciencias, Tecnología, Conocimiento e Innovación"/>
    <s v="Evolución del Proceso de Vacunación contra COVID-19 en la comuna de Río Verde"/>
    <s v="Gráfico muestra la Evolución del Proceso de Vacunación contra COVID-19 en la comuna de Río Verde- en el Periodo 2020-2021, de acuerdo a datos recopilados por el Ministerio de Ciencias, Tecnología, Conocimiento e Innovación-  Unidades"/>
    <s v="Gráfico Evolución"/>
    <s v="COVID19,pandemia,virus,enfermedad,salud,estadística,Vacunación,Río Verde,Vacunación 1era y 2da dosis,Unidades"/>
    <s v="https://analytics.zoho.com/open-view/2395394000008136598?ZOHO_CRITERIA=%22Localiza_CL_Poblacion%22.%22Codcom%22%3D12103"/>
    <x v="0"/>
    <s v="#1774B9"/>
  </r>
  <r>
    <n v="1648"/>
    <x v="0"/>
    <x v="1"/>
    <s v="Salud"/>
    <n v="5502"/>
    <x v="18"/>
    <x v="8"/>
    <x v="0"/>
    <x v="133"/>
    <x v="0"/>
    <x v="98"/>
    <s v="Periodo 2020-2021"/>
    <s v="Unidades"/>
    <s v="Ministerio de Ciencias, Tecnología, Conocimiento e Innovación"/>
    <s v="Evolución del Proceso de Vacunación contra COVID-19 en la comuna de Calera"/>
    <s v="Gráfico muestra la Evolución del Proceso de Vacunación contra COVID-19 en la comuna de Calera- en el Periodo 2020-2021, de acuerdo a datos recopilados por el Ministerio de Ciencias, Tecnología, Conocimiento e Innovación-  Unidades"/>
    <s v="Gráfico Evolución"/>
    <s v="COVID19,pandemia,virus,enfermedad,salud,estadística,Vacunación,Calera,Vacunación 1era y 2da dosis,Unidades"/>
    <s v="https://analytics.zoho.com/open-view/2395394000008136598?ZOHO_CRITERIA=%22Localiza_CL_Poblacion%22.%22Codcom%22%3D5502"/>
    <x v="0"/>
    <s v="#1774B9"/>
  </r>
  <r>
    <n v="1649"/>
    <x v="0"/>
    <x v="1"/>
    <s v="Salud"/>
    <n v="7108"/>
    <x v="19"/>
    <x v="9"/>
    <x v="0"/>
    <x v="117"/>
    <x v="2"/>
    <x v="101"/>
    <s v="Último Informe MINCIECIA"/>
    <s v="Adimensional"/>
    <s v="Ministerio de Ciencias, Tecnología, Conocimiento e Innovación"/>
    <s v="Etapa Actual del Programa Paso a Paso en la comuna de Río Claro"/>
    <s v="Mapa muestra la Etapa Actual del Programa Paso a Paso en la comuna de Río Claro- según el Último Informe MINCIECIA - Adimensional"/>
    <s v="Representación Geográfica"/>
    <s v="COVID19,pandemia,virus,enfermedad,salud,estadística,Etapas Paso a Paso,Río Claro,Etapa Actual,Adimensional"/>
    <s v="https://analytics.zoho.com/open-view/2395394000008153647?ZOHO_CRITERIA=%22Localiza_CL_Poblacion%22.%22Codcom%22%3D7108"/>
    <x v="0"/>
    <s v="#1774B9"/>
  </r>
  <r>
    <n v="1650"/>
    <x v="0"/>
    <x v="1"/>
    <s v="Salud"/>
    <n v="14102"/>
    <x v="21"/>
    <x v="10"/>
    <x v="0"/>
    <x v="21"/>
    <x v="0"/>
    <x v="99"/>
    <s v="Periodo 2020-2021"/>
    <s v="Casos"/>
    <s v="Ministerio de Ciencias, Tecnología, Conocimiento e Innovación"/>
    <s v="Evolución del Número de Casos Activos de COVID-19 por 1 millón de habitantes en la comuna de Corral"/>
    <s v="Gráfico muestra la Evolución del Número de Casos Activos de COVID-19 por 1 millón de habitantes en la comuna de Corral- en el Periodo 2020-2021, de acuerdo a datos recopilados por el Ministerio de Ciencias, Tecnología, Conocimiento e Innovación- Unidad de medida Casos"/>
    <s v="Gráfico Evolución"/>
    <s v="COVID19,pandemia,virus,enfermedad,salud,estadística,Activos,Corral,Activos por 1 Millón Habitantes,Casos"/>
    <s v="https://analytics.zoho.com/open-view/2395394000008132313?ZOHO_CRITERIA=%22Localiza_CL_Poblacion%22.%22Codcom%22%3D14102"/>
    <x v="0"/>
    <s v="#1774B9"/>
  </r>
  <r>
    <n v="1651"/>
    <x v="0"/>
    <x v="1"/>
    <s v="Salud"/>
    <n v="1107"/>
    <x v="20"/>
    <x v="9"/>
    <x v="0"/>
    <x v="324"/>
    <x v="2"/>
    <x v="97"/>
    <s v="Periodo 2020-2021"/>
    <s v="Unidades"/>
    <s v="Ministerio de Ciencias, Tecnología, Conocimiento e Innovación"/>
    <s v="Relación entre la Etapa Histórica del Programa Paso a Paso y progreso del proceso de vacunación (2da dosis) en la comuna de Alto Hospicio"/>
    <s v="Gráfico muestra la Relación entre la Etapa Histórica del Programa Paso a Paso y progreso del proceso de vacunación (2da dosis) en la comuna de Alto Hospicio- en el Periodo 2020-2021, de acuerdo a datos recopilados por el Ministerio de Ciencias, Tecnología, Conocimiento e Innovación-  Unidades"/>
    <s v="Gráfico Evolución Comparativo"/>
    <s v="COVID19,pandemia,virus,enfermedad,salud,estadística,Paso a Paso y Vacunación,Alto Hospicio,Etapas Históricas - Vacunación,Unidades"/>
    <s v="https://analytics.zoho.com/open-view/2395394000008157701?ZOHO_CRITERIA=%22Localiza_CL_Poblacion%22.%22Codcom%22%3D1107"/>
    <x v="0"/>
    <s v="#1774B9"/>
  </r>
  <r>
    <n v="1652"/>
    <x v="0"/>
    <x v="1"/>
    <s v="Salud"/>
    <n v="14101"/>
    <x v="21"/>
    <x v="10"/>
    <x v="0"/>
    <x v="63"/>
    <x v="0"/>
    <x v="99"/>
    <s v="Periodo 2020-2021"/>
    <s v="Casos"/>
    <s v="Ministerio de Ciencias, Tecnología, Conocimiento e Innovación"/>
    <s v="Evolución del Número de Casos Activos de COVID-19 por 1 millón de habitantes en la comuna de Valdivia"/>
    <s v="Gráfico muestra la Evolución del Número de Casos Activos de COVID-19 por 1 millón de habitantes en la comuna de Valdivia- en el Periodo 2020-2021, de acuerdo a datos recopilados por el Ministerio de Ciencias, Tecnología, Conocimiento e Innovación- Unidad de medida Casos"/>
    <s v="Gráfico Evolución"/>
    <s v="COVID19,pandemia,virus,enfermedad,salud,estadística,Activos,Valdivia,Activos por 1 Millón Habitantes,Casos"/>
    <s v="https://analytics.zoho.com/open-view/2395394000008132313?ZOHO_CRITERIA=%22Localiza_CL_Poblacion%22.%22Codcom%22%3D14101"/>
    <x v="0"/>
    <s v="#1774B9"/>
  </r>
  <r>
    <n v="1653"/>
    <x v="0"/>
    <x v="1"/>
    <s v="Salud"/>
    <n v="11"/>
    <x v="23"/>
    <x v="11"/>
    <x v="1"/>
    <x v="85"/>
    <x v="0"/>
    <x v="102"/>
    <s v="Periodo 2020-2021"/>
    <s v="Cupos"/>
    <s v="Ministerio de Ciencias, Tecnología, Conocimiento e Innovación"/>
    <s v="Balance de disponibilidad de cupos en Residencias Sanitarias para COVID19 en la Región de Aysén"/>
    <s v="Gráfico muestra el Balance de disponibilidad de cupos en Residencias Sanitarias para COVID19 en la Región de Aysén- en el Periodo 2020-2021, de acuerdo a datos recopilados por el Ministerio de Ciencias, Tecnología, Conocimiento e Innovación- Unidad de medida Cupos"/>
    <s v="Gráfico Evolución"/>
    <s v="COVID19,pandemia,virus,enfermedad,salud,estadística,Residencias,Región de Aysén,Cupos Disponibles,Cupos"/>
    <s v="https://analytics.zoho.com/open-view/2395394000008144190?ZOHO_CRITERIA=%22Localiza_CL_Poblacion%22.%22Codreg%22%3D11"/>
    <x v="0"/>
    <s v="#1774B9"/>
  </r>
  <r>
    <n v="1654"/>
    <x v="0"/>
    <x v="1"/>
    <s v="Salud"/>
    <n v="3201"/>
    <x v="19"/>
    <x v="9"/>
    <x v="0"/>
    <x v="230"/>
    <x v="2"/>
    <x v="96"/>
    <s v="Periodo 2020-2021"/>
    <s v="Adimensional"/>
    <s v="Ministerio de Ciencias, Tecnología, Conocimiento e Innovación"/>
    <s v="Etapas Históricas del Programa Paso a Paso en la comuna de Chañaral"/>
    <s v="Gráfico muestra las Etapas Históricas del Programa Paso a Paso en la comuna de Chañaral- en el Periodo 2020-2021, de acuerdo a datos recopilados por el Ministerio de Ciencias, Tecnología, Conocimiento e Innovación - Adimensional"/>
    <s v="Gráfico Evolución"/>
    <s v="COVID19,pandemia,virus,enfermedad,salud,estadística,Etapas Paso a Paso,Chañaral,Etapas Históricas,Adimensional"/>
    <s v="https://analytics.zoho.com/open-view/2395394000008155038?ZOHO_CRITERIA=%22Localiza_CL_Poblacion%22.%22Codcom%22%3D3201"/>
    <x v="0"/>
    <s v="#1774B9"/>
  </r>
  <r>
    <n v="1655"/>
    <x v="0"/>
    <x v="1"/>
    <s v="Salud"/>
    <n v="13112"/>
    <x v="19"/>
    <x v="9"/>
    <x v="0"/>
    <x v="7"/>
    <x v="2"/>
    <x v="101"/>
    <s v="Último Informe MINCIECIA"/>
    <s v="Adimensional"/>
    <s v="Ministerio de Ciencias, Tecnología, Conocimiento e Innovación"/>
    <s v="Etapa Actual del Programa Paso a Paso en la comuna de La Pintana"/>
    <s v="Mapa muestra la Etapa Actual del Programa Paso a Paso en la comuna de La Pintana- según el Último Informe MINCIECIA - Adimensional"/>
    <s v="Representación Geográfica"/>
    <s v="COVID19,pandemia,virus,enfermedad,salud,estadística,Etapas Paso a Paso,La Pintana,Etapa Actual,Adimensional"/>
    <s v="https://analytics.zoho.com/open-view/2395394000008153647?ZOHO_CRITERIA=%22Localiza_CL_Poblacion%22.%22Codcom%22%3D13112"/>
    <x v="0"/>
    <s v="#1774B9"/>
  </r>
  <r>
    <n v="1656"/>
    <x v="0"/>
    <x v="1"/>
    <s v="Salud"/>
    <n v="13"/>
    <x v="22"/>
    <x v="10"/>
    <x v="1"/>
    <x v="13"/>
    <x v="0"/>
    <x v="100"/>
    <s v="Periodo 2020-2021"/>
    <s v="Casos"/>
    <s v="Ministerio de Ciencias, Tecnología, Conocimiento e Innovación"/>
    <s v="Evolución del Número de Casos Confirmados con COVID-19 para la Región Metropolitana"/>
    <s v="Gráfico muestra la Evolución del Número de Casos Confirmados con COVID-19 para la Región Metropolitana- en el Periodo 2020-2021, de acuerdo a datos recopilados por el Ministerio de Ciencias, Tecnología, Conocimiento e Innovación- Unidad de medida Casos"/>
    <s v="Gráfico Evolución"/>
    <s v="COVID19,pandemia,virus,enfermedad,salud,estadística,Casos Confirmados,Región Metropolitana,Casos Confirmados,Casos"/>
    <s v="https://analytics.zoho.com/open-view/2395394000008129784?ZOHO_CRITERIA=%22Localiza_CL_Poblacion%22.%22Codreg%22%3D13"/>
    <x v="0"/>
    <s v="#1774B9"/>
  </r>
  <r>
    <n v="1657"/>
    <x v="0"/>
    <x v="1"/>
    <s v="Salud"/>
    <n v="6111"/>
    <x v="22"/>
    <x v="10"/>
    <x v="0"/>
    <x v="292"/>
    <x v="0"/>
    <x v="100"/>
    <s v="Periodo 2020-2021"/>
    <s v="Casos"/>
    <s v="Ministerio de Ciencias, Tecnología, Conocimiento e Innovación"/>
    <s v="Nuevos Casos Confirmados de COVID-19 en la comuna de Olivar"/>
    <s v="Gráfico muestra la Nuevos Casos Confirmados de COVID-19 en la comuna de Olivar- en el Periodo 2020-2021, de acuerdo a datos recopilados por el Ministerio de Ciencias, Tecnología, Conocimiento e Innovación- Unidad de medida Casos"/>
    <s v="Gráfico Evolución"/>
    <s v="COVID19,pandemia,virus,enfermedad,salud,estadística,Casos Confirmados,Olivar,Casos Confirmados,Casos"/>
    <s v="https://analytics.zoho.com/open-view/2395394000008134446?ZOHO_CRITERIA=%22Localiza_CL_Poblacion%22.%22Codcom%22%3D6111"/>
    <x v="0"/>
    <s v="#1774B9"/>
  </r>
  <r>
    <n v="1658"/>
    <x v="0"/>
    <x v="1"/>
    <s v="Salud"/>
    <n v="7407"/>
    <x v="19"/>
    <x v="9"/>
    <x v="0"/>
    <x v="33"/>
    <x v="2"/>
    <x v="101"/>
    <s v="Último Informe MINCIECIA"/>
    <s v="Adimensional"/>
    <s v="Ministerio de Ciencias, Tecnología, Conocimiento e Innovación"/>
    <s v="Etapa Actual del Programa Paso a Paso en la comuna de Villa Alegre"/>
    <s v="Mapa muestra la Etapa Actual del Programa Paso a Paso en la comuna de Villa Alegre- según el Último Informe MINCIECIA - Adimensional"/>
    <s v="Representación Geográfica"/>
    <s v="COVID19,pandemia,virus,enfermedad,salud,estadística,Etapas Paso a Paso,Villa Alegre,Etapa Actual,Adimensional"/>
    <s v="https://analytics.zoho.com/open-view/2395394000008153647?ZOHO_CRITERIA=%22Localiza_CL_Poblacion%22.%22Codcom%22%3D7407"/>
    <x v="0"/>
    <s v="#1774B9"/>
  </r>
  <r>
    <n v="1659"/>
    <x v="0"/>
    <x v="1"/>
    <s v="Salud"/>
    <n v="3101"/>
    <x v="19"/>
    <x v="9"/>
    <x v="0"/>
    <x v="283"/>
    <x v="2"/>
    <x v="96"/>
    <s v="Periodo 2020-2021"/>
    <s v="Adimensional"/>
    <s v="Ministerio de Ciencias, Tecnología, Conocimiento e Innovación"/>
    <s v="Etapas Históricas del Programa Paso a Paso en la comuna de Copiapó"/>
    <s v="Gráfico muestra las Etapas Históricas del Programa Paso a Paso en la comuna de Copiapó- en el Periodo 2020-2021, de acuerdo a datos recopilados por el Ministerio de Ciencias, Tecnología, Conocimiento e Innovación - Adimensional"/>
    <s v="Gráfico Evolución"/>
    <s v="COVID19,pandemia,virus,enfermedad,salud,estadística,Etapas Paso a Paso,Copiapó,Etapas Históricas,Adimensional"/>
    <s v="https://analytics.zoho.com/open-view/2395394000008155038?ZOHO_CRITERIA=%22Localiza_CL_Poblacion%22.%22Codcom%22%3D3101"/>
    <x v="0"/>
    <s v="#1774B9"/>
  </r>
  <r>
    <n v="1660"/>
    <x v="0"/>
    <x v="1"/>
    <s v="Salud"/>
    <n v="11"/>
    <x v="24"/>
    <x v="12"/>
    <x v="1"/>
    <x v="85"/>
    <x v="0"/>
    <x v="103"/>
    <s v="Periodo 2020-2021"/>
    <s v="Número Exámenes"/>
    <s v="Ministerio de Ciencias, Tecnología, Conocimiento e Innovación"/>
    <s v="Número de Exámenes PCR realizados por mes en la Región de Aysén"/>
    <s v="Gráfico muestra los Número de Exámenes PCR realizados por mes en la Región de Aysén- en el Periodo 2020-2021, de acuerdo a datos recopilados por el Ministerio de Ciencias, Tecnología, Conocimiento e Innovación- Número Exámenes"/>
    <s v="Gráfico Evolución"/>
    <s v="COVID19,pandemia,virus,enfermedad,salud,estadística,Exámenes PCR,Región de Aysén,Exámenes realizados,Número Exámenes"/>
    <s v="https://analytics.zoho.com/open-view/2395394000008139790?ZOHO_CRITERIA=%22Localiza_CL_Poblacion%22.%22Codreg%22%3D11"/>
    <x v="0"/>
    <s v="#1774B9"/>
  </r>
  <r>
    <n v="1661"/>
    <x v="0"/>
    <x v="1"/>
    <s v="Salud"/>
    <n v="10"/>
    <x v="24"/>
    <x v="12"/>
    <x v="1"/>
    <x v="24"/>
    <x v="0"/>
    <x v="103"/>
    <s v="Periodo 2020-2021"/>
    <s v="Número Exámenes"/>
    <s v="Ministerio de Ciencias, Tecnología, Conocimiento e Innovación"/>
    <s v="Número de Exámenes PCR realizados por mes en la Región de Los Lagos"/>
    <s v="Gráfico muestra los Número de Exámenes PCR realizados por mes en la Región de Los Lagos- en el Periodo 2020-2021, de acuerdo a datos recopilados por el Ministerio de Ciencias, Tecnología, Conocimiento e Innovación- Número Exámenes"/>
    <s v="Gráfico Evolución"/>
    <s v="COVID19,pandemia,virus,enfermedad,salud,estadística,Exámenes PCR,Región de Los Lagos,Exámenes realizados,Número Exámenes"/>
    <s v="https://analytics.zoho.com/open-view/2395394000008139790?ZOHO_CRITERIA=%22Localiza_CL_Poblacion%22.%22Codreg%22%3D10"/>
    <x v="0"/>
    <s v="#1774B9"/>
  </r>
  <r>
    <n v="1662"/>
    <x v="0"/>
    <x v="1"/>
    <s v="Salud"/>
    <n v="13119"/>
    <x v="21"/>
    <x v="10"/>
    <x v="0"/>
    <x v="254"/>
    <x v="0"/>
    <x v="99"/>
    <s v="Periodo 2020-2021"/>
    <s v="Casos"/>
    <s v="Ministerio de Ciencias, Tecnología, Conocimiento e Innovación"/>
    <s v="Evolución del Número de Casos Activos de COVID-19 por 1 millón de habitantes en la comuna de Maipú"/>
    <s v="Gráfico muestra la Evolución del Número de Casos Activos de COVID-19 por 1 millón de habitantes en la comuna de Maipú- en el Periodo 2020-2021, de acuerdo a datos recopilados por el Ministerio de Ciencias, Tecnología, Conocimiento e Innovación- Unidad de medida Casos"/>
    <s v="Gráfico Evolución"/>
    <s v="COVID19,pandemia,virus,enfermedad,salud,estadística,Activos,Maipú,Activos por 1 Millón Habitantes,Casos"/>
    <s v="https://analytics.zoho.com/open-view/2395394000008132313?ZOHO_CRITERIA=%22Localiza_CL_Poblacion%22.%22Codcom%22%3D13119"/>
    <x v="0"/>
    <s v="#1774B9"/>
  </r>
  <r>
    <n v="1663"/>
    <x v="0"/>
    <x v="1"/>
    <s v="Salud"/>
    <n v="3302"/>
    <x v="21"/>
    <x v="10"/>
    <x v="0"/>
    <x v="38"/>
    <x v="0"/>
    <x v="99"/>
    <s v="Periodo 2020-2021"/>
    <s v="Casos"/>
    <s v="Ministerio de Ciencias, Tecnología, Conocimiento e Innovación"/>
    <s v="Evolución del Número de Casos Activos de COVID-19 por 1 millón de habitantes en la comuna de Alto del Carmen"/>
    <s v="Gráfico muestra la Evolución del Número de Casos Activos de COVID-19 por 1 millón de habitantes en la comuna de Alto del Carmen- en el Periodo 2020-2021, de acuerdo a datos recopilados por el Ministerio de Ciencias, Tecnología, Conocimiento e Innovación- Unidad de medida Casos"/>
    <s v="Gráfico Evolución"/>
    <s v="COVID19,pandemia,virus,enfermedad,salud,estadística,Activos,Alto del Carmen,Activos por 1 Millón Habitantes,Casos"/>
    <s v="https://analytics.zoho.com/open-view/2395394000008132313?ZOHO_CRITERIA=%22Localiza_CL_Poblacion%22.%22Codcom%22%3D3302"/>
    <x v="0"/>
    <s v="#1774B9"/>
  </r>
  <r>
    <n v="1664"/>
    <x v="0"/>
    <x v="1"/>
    <s v="Salud"/>
    <n v="5605"/>
    <x v="18"/>
    <x v="8"/>
    <x v="0"/>
    <x v="304"/>
    <x v="0"/>
    <x v="95"/>
    <s v="Periodo 2020-2021"/>
    <s v="Unidades"/>
    <s v="Ministerio de Ciencias, Tecnología, Conocimiento e Innovación"/>
    <s v="Relación entre el Proceso de Vacunación contra COVID-19 y el número de Casos Activos en la comuna de El Tabo"/>
    <s v="Gráfico muestra la Relación entre el Proceso de Vacunación contra COVID-19 y el número de Casos Activos en la comuna de El Tabo- en el Periodo 2020-2021, de acuerdo a datos recopilados por el Ministerio de Ciencias, Tecnología, Conocimiento e Innovación- Unidades"/>
    <s v="Gráfico Evolución"/>
    <s v="COVID19,pandemia,virus,enfermedad,salud,estadística,Vacunación,El Tabo,Vacunación-Casos Activos,Unidades"/>
    <s v="https://analytics.zoho.com/open-view/2395394000008137967?ZOHO_CRITERIA=%22Localiza_CL_Poblacion%22.%22Codcom%22%3D5605"/>
    <x v="0"/>
    <s v="#1774B9"/>
  </r>
  <r>
    <n v="1665"/>
    <x v="0"/>
    <x v="1"/>
    <s v="Salud"/>
    <n v="14101"/>
    <x v="19"/>
    <x v="9"/>
    <x v="0"/>
    <x v="63"/>
    <x v="2"/>
    <x v="101"/>
    <s v="Último Informe MINCIECIA"/>
    <s v="Adimensional"/>
    <s v="Ministerio de Ciencias, Tecnología, Conocimiento e Innovación"/>
    <s v="Etapa Actual del Programa Paso a Paso en la comuna de Valdivia"/>
    <s v="Mapa muestra la Etapa Actual del Programa Paso a Paso en la comuna de Valdivia- según el Último Informe MINCIECIA - Adimensional"/>
    <s v="Representación Geográfica"/>
    <s v="COVID19,pandemia,virus,enfermedad,salud,estadística,Etapas Paso a Paso,Valdivia,Etapa Actual,Adimensional"/>
    <s v="https://analytics.zoho.com/open-view/2395394000008153647?ZOHO_CRITERIA=%22Localiza_CL_Poblacion%22.%22Codcom%22%3D14101"/>
    <x v="0"/>
    <s v="#1774B9"/>
  </r>
  <r>
    <n v="1666"/>
    <x v="0"/>
    <x v="1"/>
    <s v="Salud"/>
    <n v="9115"/>
    <x v="19"/>
    <x v="9"/>
    <x v="0"/>
    <x v="153"/>
    <x v="2"/>
    <x v="96"/>
    <s v="Periodo 2020-2021"/>
    <s v="Adimensional"/>
    <s v="Ministerio de Ciencias, Tecnología, Conocimiento e Innovación"/>
    <s v="Etapas Históricas del Programa Paso a Paso en la comuna de Pucón"/>
    <s v="Gráfico muestra las Etapas Históricas del Programa Paso a Paso en la comuna de Pucón- en el Periodo 2020-2021, de acuerdo a datos recopilados por el Ministerio de Ciencias, Tecnología, Conocimiento e Innovación - Adimensional"/>
    <s v="Gráfico Evolución"/>
    <s v="COVID19,pandemia,virus,enfermedad,salud,estadística,Etapas Paso a Paso,Pucón,Etapas Históricas,Adimensional"/>
    <s v="https://analytics.zoho.com/open-view/2395394000008155038?ZOHO_CRITERIA=%22Localiza_CL_Poblacion%22.%22Codcom%22%3D9115"/>
    <x v="0"/>
    <s v="#1774B9"/>
  </r>
  <r>
    <n v="1667"/>
    <x v="0"/>
    <x v="1"/>
    <s v="Salud"/>
    <n v="8311"/>
    <x v="19"/>
    <x v="9"/>
    <x v="0"/>
    <x v="354"/>
    <x v="2"/>
    <x v="101"/>
    <s v="Último Informe MINCIECIA"/>
    <s v="Adimensional"/>
    <s v="Ministerio de Ciencias, Tecnología, Conocimiento e Innovación"/>
    <s v="Etapa Actual del Programa Paso a Paso en la comuna de Santa Bárbara"/>
    <s v="Mapa muestra la Etapa Actual del Programa Paso a Paso en la comuna de Santa Bárbara- según el Último Informe MINCIECIA - Adimensional"/>
    <s v="Representación Geográfica"/>
    <s v="COVID19,pandemia,virus,enfermedad,salud,estadística,Etapas Paso a Paso,Santa Bárbara,Etapa Actual,Adimensional"/>
    <s v="https://analytics.zoho.com/open-view/2395394000008153647?ZOHO_CRITERIA=%22Localiza_CL_Poblacion%22.%22Codcom%22%3D8311"/>
    <x v="0"/>
    <s v="#1774B9"/>
  </r>
  <r>
    <n v="1668"/>
    <x v="0"/>
    <x v="1"/>
    <s v="Salud"/>
    <n v="7401"/>
    <x v="19"/>
    <x v="9"/>
    <x v="0"/>
    <x v="222"/>
    <x v="2"/>
    <x v="101"/>
    <s v="Último Informe MINCIECIA"/>
    <s v="Adimensional"/>
    <s v="Ministerio de Ciencias, Tecnología, Conocimiento e Innovación"/>
    <s v="Etapa Actual del Programa Paso a Paso en la comuna de Linares"/>
    <s v="Mapa muestra la Etapa Actual del Programa Paso a Paso en la comuna de Linares- según el Último Informe MINCIECIA - Adimensional"/>
    <s v="Representación Geográfica"/>
    <s v="COVID19,pandemia,virus,enfermedad,salud,estadística,Etapas Paso a Paso,Linares,Etapa Actual,Adimensional"/>
    <s v="https://analytics.zoho.com/open-view/2395394000008153647?ZOHO_CRITERIA=%22Localiza_CL_Poblacion%22.%22Codcom%22%3D7401"/>
    <x v="0"/>
    <s v="#1774B9"/>
  </r>
  <r>
    <n v="1669"/>
    <x v="0"/>
    <x v="1"/>
    <s v="Salud"/>
    <n v="4302"/>
    <x v="20"/>
    <x v="9"/>
    <x v="0"/>
    <x v="199"/>
    <x v="2"/>
    <x v="97"/>
    <s v="Periodo 2020-2021"/>
    <s v="Unidades"/>
    <s v="Ministerio de Ciencias, Tecnología, Conocimiento e Innovación"/>
    <s v="Relación entre la Etapa Histórica del Programa Paso a Paso y progreso del proceso de vacunación (2da dosis) en la comuna de Combarbalá"/>
    <s v="Gráfico muestra la Relación entre la Etapa Histórica del Programa Paso a Paso y progreso del proceso de vacunación (2da dosis) en la comuna de Combarbalá- en el Periodo 2020-2021, de acuerdo a datos recopilados por el Ministerio de Ciencias, Tecnología, Conocimiento e Innovación-  Unidades"/>
    <s v="Gráfico Evolución Comparativo"/>
    <s v="COVID19,pandemia,virus,enfermedad,salud,estadística,Paso a Paso y Vacunación,Combarbalá,Etapas Históricas - Vacunación,Unidades"/>
    <s v="https://analytics.zoho.com/open-view/2395394000008157701?ZOHO_CRITERIA=%22Localiza_CL_Poblacion%22.%22Codcom%22%3D4302"/>
    <x v="0"/>
    <s v="#1774B9"/>
  </r>
  <r>
    <n v="1670"/>
    <x v="0"/>
    <x v="1"/>
    <s v="Salud"/>
    <n v="14107"/>
    <x v="18"/>
    <x v="8"/>
    <x v="0"/>
    <x v="169"/>
    <x v="0"/>
    <x v="98"/>
    <s v="Periodo 2020-2021"/>
    <s v="Unidades"/>
    <s v="Ministerio de Ciencias, Tecnología, Conocimiento e Innovación"/>
    <s v="Evolución del Proceso de Vacunación contra COVID-19 en la comuna de Paillaco"/>
    <s v="Gráfico muestra la Evolución del Proceso de Vacunación contra COVID-19 en la comuna de Paillaco- en el Periodo 2020-2021, de acuerdo a datos recopilados por el Ministerio de Ciencias, Tecnología, Conocimiento e Innovación-  Unidades"/>
    <s v="Gráfico Evolución"/>
    <s v="COVID19,pandemia,virus,enfermedad,salud,estadística,Vacunación,Paillaco,Vacunación 1era y 2da dosis,Unidades"/>
    <s v="https://analytics.zoho.com/open-view/2395394000008136598?ZOHO_CRITERIA=%22Localiza_CL_Poblacion%22.%22Codcom%22%3D14107"/>
    <x v="0"/>
    <s v="#1774B9"/>
  </r>
  <r>
    <n v="1671"/>
    <x v="0"/>
    <x v="1"/>
    <s v="Salud"/>
    <n v="11102"/>
    <x v="21"/>
    <x v="10"/>
    <x v="0"/>
    <x v="356"/>
    <x v="0"/>
    <x v="99"/>
    <s v="Periodo 2020-2021"/>
    <s v="Casos"/>
    <s v="Ministerio de Ciencias, Tecnología, Conocimiento e Innovación"/>
    <s v="Evolución del Número de Casos Activos de COVID-19 por 1 millón de habitantes en la comuna de Lago Verde"/>
    <s v="Gráfico muestra la Evolución del Número de Casos Activos de COVID-19 por 1 millón de habitantes en la comuna de Lago Verde- en el Periodo 2020-2021, de acuerdo a datos recopilados por el Ministerio de Ciencias, Tecnología, Conocimiento e Innovación- Unidad de medida Casos"/>
    <s v="Gráfico Evolución"/>
    <s v="COVID19,pandemia,virus,enfermedad,salud,estadística,Activos,Lago Verde,Activos por 1 Millón Habitantes,Casos"/>
    <s v="https://analytics.zoho.com/open-view/2395394000008132313?ZOHO_CRITERIA=%22Localiza_CL_Poblacion%22.%22Codcom%22%3D11102"/>
    <x v="0"/>
    <s v="#1774B9"/>
  </r>
  <r>
    <n v="1672"/>
    <x v="0"/>
    <x v="1"/>
    <s v="Salud"/>
    <n v="9117"/>
    <x v="19"/>
    <x v="9"/>
    <x v="0"/>
    <x v="66"/>
    <x v="2"/>
    <x v="96"/>
    <s v="Periodo 2020-2021"/>
    <s v="Adimensional"/>
    <s v="Ministerio de Ciencias, Tecnología, Conocimiento e Innovación"/>
    <s v="Etapas Históricas del Programa Paso a Paso en la comuna de Teodoro Schmidt"/>
    <s v="Gráfico muestra las Etapas Históricas del Programa Paso a Paso en la comuna de Teodoro Schmidt- en el Periodo 2020-2021, de acuerdo a datos recopilados por el Ministerio de Ciencias, Tecnología, Conocimiento e Innovación - Adimensional"/>
    <s v="Gráfico Evolución"/>
    <s v="COVID19,pandemia,virus,enfermedad,salud,estadística,Etapas Paso a Paso,Teodoro Schmidt,Etapas Históricas,Adimensional"/>
    <s v="https://analytics.zoho.com/open-view/2395394000008155038?ZOHO_CRITERIA=%22Localiza_CL_Poblacion%22.%22Codcom%22%3D9117"/>
    <x v="0"/>
    <s v="#1774B9"/>
  </r>
  <r>
    <n v="1673"/>
    <x v="0"/>
    <x v="1"/>
    <s v="Salud"/>
    <n v="4102"/>
    <x v="25"/>
    <x v="9"/>
    <x v="0"/>
    <x v="122"/>
    <x v="2"/>
    <x v="104"/>
    <s v="Periodo 2020-2021"/>
    <s v="Casos"/>
    <s v="Ministerio de Ciencias, Tecnología, Conocimiento e Innovación"/>
    <s v="Relación entre la Etapa Histórica del Programa Paso a Paso y el número de Casos Activos en la comuna de Coquimbo"/>
    <s v="Gráfico muestra la Relación entre la Etapa Histórica del Programa Paso a Paso y el número de Casos Activos en la comuna de Coquimbo- en el Periodo 2020-2021, de acuerdo a datos recopilados por el Ministerio de Ciencias, Tecnología, Conocimiento e Innovación- Unidad de medida Casos"/>
    <s v="Gráfico Evolución Comparativo"/>
    <s v="COVID19,pandemia,virus,enfermedad,salud,estadística,Paso a Paso y Activos,Coquimbo,Etapas Históricas -Casos Activos,Casos"/>
    <s v="https://analytics.zoho.com/open-view/2395394000008156433?ZOHO_CRITERIA=%22Localiza_CL_Poblacion%22.%22Codcom%22%3D4102"/>
    <x v="0"/>
    <s v="#1774B9"/>
  </r>
  <r>
    <n v="1674"/>
    <x v="0"/>
    <x v="1"/>
    <s v="Salud"/>
    <n v="6201"/>
    <x v="18"/>
    <x v="8"/>
    <x v="0"/>
    <x v="118"/>
    <x v="0"/>
    <x v="98"/>
    <s v="Periodo 2020-2021"/>
    <s v="Unidades"/>
    <s v="Ministerio de Ciencias, Tecnología, Conocimiento e Innovación"/>
    <s v="Evolución del Proceso de Vacunación contra COVID-19 en la comuna de Pichilemu"/>
    <s v="Gráfico muestra la Evolución del Proceso de Vacunación contra COVID-19 en la comuna de Pichilemu- en el Periodo 2020-2021, de acuerdo a datos recopilados por el Ministerio de Ciencias, Tecnología, Conocimiento e Innovación-  Unidades"/>
    <s v="Gráfico Evolución"/>
    <s v="COVID19,pandemia,virus,enfermedad,salud,estadística,Vacunación,Pichilemu,Vacunación 1era y 2da dosis,Unidades"/>
    <s v="https://analytics.zoho.com/open-view/2395394000008136598?ZOHO_CRITERIA=%22Localiza_CL_Poblacion%22.%22Codcom%22%3D6201"/>
    <x v="0"/>
    <s v="#1774B9"/>
  </r>
  <r>
    <n v="1675"/>
    <x v="0"/>
    <x v="1"/>
    <s v="Salud"/>
    <n v="8206"/>
    <x v="18"/>
    <x v="8"/>
    <x v="0"/>
    <x v="274"/>
    <x v="0"/>
    <x v="98"/>
    <s v="Periodo 2020-2021"/>
    <s v="Unidades"/>
    <s v="Ministerio de Ciencias, Tecnología, Conocimiento e Innovación"/>
    <s v="Evolución del Proceso de Vacunación contra COVID-19 en la comuna de Los Alamos"/>
    <s v="Gráfico muestra la Evolución del Proceso de Vacunación contra COVID-19 en la comuna de Los Alamos- en el Periodo 2020-2021, de acuerdo a datos recopilados por el Ministerio de Ciencias, Tecnología, Conocimiento e Innovación-  Unidades"/>
    <s v="Gráfico Evolución"/>
    <s v="COVID19,pandemia,virus,enfermedad,salud,estadística,Vacunación,Los Alamos,Vacunación 1era y 2da dosis,Unidades"/>
    <s v="https://analytics.zoho.com/open-view/2395394000008136598?ZOHO_CRITERIA=%22Localiza_CL_Poblacion%22.%22Codcom%22%3D8206"/>
    <x v="0"/>
    <s v="#1774B9"/>
  </r>
  <r>
    <n v="1676"/>
    <x v="0"/>
    <x v="1"/>
    <s v="Salud"/>
    <n v="9101"/>
    <x v="19"/>
    <x v="9"/>
    <x v="0"/>
    <x v="155"/>
    <x v="2"/>
    <x v="101"/>
    <s v="Último Informe MINCIECIA"/>
    <s v="Adimensional"/>
    <s v="Ministerio de Ciencias, Tecnología, Conocimiento e Innovación"/>
    <s v="Etapa Actual del Programa Paso a Paso en la comuna de Temuco"/>
    <s v="Mapa muestra la Etapa Actual del Programa Paso a Paso en la comuna de Temuco- según el Último Informe MINCIECIA - Adimensional"/>
    <s v="Representación Geográfica"/>
    <s v="COVID19,pandemia,virus,enfermedad,salud,estadística,Etapas Paso a Paso,Temuco,Etapa Actual,Adimensional"/>
    <s v="https://analytics.zoho.com/open-view/2395394000008153647?ZOHO_CRITERIA=%22Localiza_CL_Poblacion%22.%22Codcom%22%3D9101"/>
    <x v="0"/>
    <s v="#1774B9"/>
  </r>
  <r>
    <n v="1677"/>
    <x v="0"/>
    <x v="1"/>
    <s v="Salud"/>
    <n v="5706"/>
    <x v="25"/>
    <x v="9"/>
    <x v="0"/>
    <x v="100"/>
    <x v="2"/>
    <x v="104"/>
    <s v="Periodo 2020-2021"/>
    <s v="Casos"/>
    <s v="Ministerio de Ciencias, Tecnología, Conocimiento e Innovación"/>
    <s v="Relación entre la Etapa Histórica del Programa Paso a Paso y el número de Casos Activos en la comuna de Santa María"/>
    <s v="Gráfico muestra la Relación entre la Etapa Histórica del Programa Paso a Paso y el número de Casos Activos en la comuna de Santa María- en el Periodo 2020-2021, de acuerdo a datos recopilados por el Ministerio de Ciencias, Tecnología, Conocimiento e Innovación- Unidad de medida Casos"/>
    <s v="Gráfico Evolución Comparativo"/>
    <s v="COVID19,pandemia,virus,enfermedad,salud,estadística,Paso a Paso y Activos,Santa María,Etapas Históricas -Casos Activos,Casos"/>
    <s v="https://analytics.zoho.com/open-view/2395394000008156433?ZOHO_CRITERIA=%22Localiza_CL_Poblacion%22.%22Codcom%22%3D5706"/>
    <x v="0"/>
    <s v="#1774B9"/>
  </r>
  <r>
    <n v="1678"/>
    <x v="0"/>
    <x v="1"/>
    <s v="Salud"/>
    <n v="12103"/>
    <x v="19"/>
    <x v="9"/>
    <x v="0"/>
    <x v="251"/>
    <x v="2"/>
    <x v="101"/>
    <s v="Último Informe MINCIECIA"/>
    <s v="Adimensional"/>
    <s v="Ministerio de Ciencias, Tecnología, Conocimiento e Innovación"/>
    <s v="Etapa Actual del Programa Paso a Paso en la comuna de Río Verde"/>
    <s v="Mapa muestra la Etapa Actual del Programa Paso a Paso en la comuna de Río Verde- según el Último Informe MINCIECIA - Adimensional"/>
    <s v="Representación Geográfica"/>
    <s v="COVID19,pandemia,virus,enfermedad,salud,estadística,Etapas Paso a Paso,Río Verde,Etapa Actual,Adimensional"/>
    <s v="https://analytics.zoho.com/open-view/2395394000008153647?ZOHO_CRITERIA=%22Localiza_CL_Poblacion%22.%22Codcom%22%3D12103"/>
    <x v="0"/>
    <s v="#1774B9"/>
  </r>
  <r>
    <n v="1679"/>
    <x v="0"/>
    <x v="1"/>
    <s v="Salud"/>
    <n v="4204"/>
    <x v="18"/>
    <x v="8"/>
    <x v="0"/>
    <x v="205"/>
    <x v="0"/>
    <x v="98"/>
    <s v="Periodo 2020-2021"/>
    <s v="Unidades"/>
    <s v="Ministerio de Ciencias, Tecnología, Conocimiento e Innovación"/>
    <s v="Evolución del Proceso de Vacunación contra COVID-19 en la comuna de Salamanca"/>
    <s v="Gráfico muestra la Evolución del Proceso de Vacunación contra COVID-19 en la comuna de Salamanca- en el Periodo 2020-2021, de acuerdo a datos recopilados por el Ministerio de Ciencias, Tecnología, Conocimiento e Innovación-  Unidades"/>
    <s v="Gráfico Evolución"/>
    <s v="COVID19,pandemia,virus,enfermedad,salud,estadística,Vacunación,Salamanca,Vacunación 1era y 2da dosis,Unidades"/>
    <s v="https://analytics.zoho.com/open-view/2395394000008136598?ZOHO_CRITERIA=%22Localiza_CL_Poblacion%22.%22Codcom%22%3D4204"/>
    <x v="0"/>
    <s v="#1774B9"/>
  </r>
  <r>
    <n v="1680"/>
    <x v="0"/>
    <x v="1"/>
    <s v="Salud"/>
    <n v="9119"/>
    <x v="25"/>
    <x v="9"/>
    <x v="0"/>
    <x v="76"/>
    <x v="2"/>
    <x v="104"/>
    <s v="Periodo 2020-2021"/>
    <s v="Casos"/>
    <s v="Ministerio de Ciencias, Tecnología, Conocimiento e Innovación"/>
    <s v="Relación entre la Etapa Histórica del Programa Paso a Paso y el número de Casos Activos en la comuna de Vilcún"/>
    <s v="Gráfico muestra la Relación entre la Etapa Histórica del Programa Paso a Paso y el número de Casos Activos en la comuna de Vilcún- en el Periodo 2020-2021, de acuerdo a datos recopilados por el Ministerio de Ciencias, Tecnología, Conocimiento e Innovación- Unidad de medida Casos"/>
    <s v="Gráfico Evolución Comparativo"/>
    <s v="COVID19,pandemia,virus,enfermedad,salud,estadística,Paso a Paso y Activos,Vilcún,Etapas Históricas -Casos Activos,Casos"/>
    <s v="https://analytics.zoho.com/open-view/2395394000008156433?ZOHO_CRITERIA=%22Localiza_CL_Poblacion%22.%22Codcom%22%3D9119"/>
    <x v="0"/>
    <s v="#1774B9"/>
  </r>
  <r>
    <n v="1681"/>
    <x v="0"/>
    <x v="1"/>
    <s v="Salud"/>
    <n v="14103"/>
    <x v="18"/>
    <x v="8"/>
    <x v="0"/>
    <x v="345"/>
    <x v="0"/>
    <x v="98"/>
    <s v="Periodo 2020-2021"/>
    <s v="Unidades"/>
    <s v="Ministerio de Ciencias, Tecnología, Conocimiento e Innovación"/>
    <s v="Evolución del Proceso de Vacunación contra COVID-19 en la comuna de Lanco"/>
    <s v="Gráfico muestra la Evolución del Proceso de Vacunación contra COVID-19 en la comuna de Lanco- en el Periodo 2020-2021, de acuerdo a datos recopilados por el Ministerio de Ciencias, Tecnología, Conocimiento e Innovación-  Unidades"/>
    <s v="Gráfico Evolución"/>
    <s v="COVID19,pandemia,virus,enfermedad,salud,estadística,Vacunación,Lanco,Vacunación 1era y 2da dosis,Unidades"/>
    <s v="https://analytics.zoho.com/open-view/2395394000008136598?ZOHO_CRITERIA=%22Localiza_CL_Poblacion%22.%22Codcom%22%3D14103"/>
    <x v="0"/>
    <s v="#1774B9"/>
  </r>
  <r>
    <n v="1682"/>
    <x v="0"/>
    <x v="1"/>
    <s v="Salud"/>
    <n v="14204"/>
    <x v="20"/>
    <x v="9"/>
    <x v="0"/>
    <x v="319"/>
    <x v="2"/>
    <x v="97"/>
    <s v="Periodo 2020-2021"/>
    <s v="Unidades"/>
    <s v="Ministerio de Ciencias, Tecnología, Conocimiento e Innovación"/>
    <s v="Relación entre la Etapa Histórica del Programa Paso a Paso y progreso del proceso de vacunación (2da dosis) en la comuna de Río Bueno"/>
    <s v="Gráfico muestra la Relación entre la Etapa Histórica del Programa Paso a Paso y progreso del proceso de vacunación (2da dosis) en la comuna de Río Bueno- en el Periodo 2020-2021, de acuerdo a datos recopilados por el Ministerio de Ciencias, Tecnología, Conocimiento e Innovación-  Unidades"/>
    <s v="Gráfico Evolución Comparativo"/>
    <s v="COVID19,pandemia,virus,enfermedad,salud,estadística,Paso a Paso y Vacunación,Río Bueno,Etapas Históricas - Vacunación,Unidades"/>
    <s v="https://analytics.zoho.com/open-view/2395394000008157701?ZOHO_CRITERIA=%22Localiza_CL_Poblacion%22.%22Codcom%22%3D14204"/>
    <x v="0"/>
    <s v="#1774B9"/>
  </r>
  <r>
    <n v="1683"/>
    <x v="0"/>
    <x v="1"/>
    <s v="Salud"/>
    <n v="7402"/>
    <x v="21"/>
    <x v="10"/>
    <x v="0"/>
    <x v="252"/>
    <x v="0"/>
    <x v="99"/>
    <s v="Periodo 2020-2021"/>
    <s v="Casos"/>
    <s v="Ministerio de Ciencias, Tecnología, Conocimiento e Innovación"/>
    <s v="Evolución del Número de Casos Activos de COVID-19 por 1 millón de habitantes en la comuna de Colbún"/>
    <s v="Gráfico muestra la Evolución del Número de Casos Activos de COVID-19 por 1 millón de habitantes en la comuna de Colbún- en el Periodo 2020-2021, de acuerdo a datos recopilados por el Ministerio de Ciencias, Tecnología, Conocimiento e Innovación- Unidad de medida Casos"/>
    <s v="Gráfico Evolución"/>
    <s v="COVID19,pandemia,virus,enfermedad,salud,estadística,Activos,Colbún,Activos por 1 Millón Habitantes,Casos"/>
    <s v="https://analytics.zoho.com/open-view/2395394000008132313?ZOHO_CRITERIA=%22Localiza_CL_Poblacion%22.%22Codcom%22%3D7402"/>
    <x v="0"/>
    <s v="#1774B9"/>
  </r>
  <r>
    <n v="1684"/>
    <x v="0"/>
    <x v="1"/>
    <s v="Salud"/>
    <n v="10104"/>
    <x v="25"/>
    <x v="9"/>
    <x v="0"/>
    <x v="15"/>
    <x v="2"/>
    <x v="104"/>
    <s v="Periodo 2020-2021"/>
    <s v="Casos"/>
    <s v="Ministerio de Ciencias, Tecnología, Conocimiento e Innovación"/>
    <s v="Relación entre la Etapa Histórica del Programa Paso a Paso y el número de Casos Activos en la comuna de Fresia"/>
    <s v="Gráfico muestra la Relación entre la Etapa Histórica del Programa Paso a Paso y el número de Casos Activos en la comuna de Fresia- en el Periodo 2020-2021, de acuerdo a datos recopilados por el Ministerio de Ciencias, Tecnología, Conocimiento e Innovación- Unidad de medida Casos"/>
    <s v="Gráfico Evolución Comparativo"/>
    <s v="COVID19,pandemia,virus,enfermedad,salud,estadística,Paso a Paso y Activos,Fresia,Etapas Históricas -Casos Activos,Casos"/>
    <s v="https://analytics.zoho.com/open-view/2395394000008156433?ZOHO_CRITERIA=%22Localiza_CL_Poblacion%22.%22Codcom%22%3D10104"/>
    <x v="0"/>
    <s v="#1774B9"/>
  </r>
  <r>
    <n v="1685"/>
    <x v="0"/>
    <x v="1"/>
    <s v="Salud"/>
    <n v="8102"/>
    <x v="22"/>
    <x v="10"/>
    <x v="0"/>
    <x v="191"/>
    <x v="0"/>
    <x v="100"/>
    <s v="Periodo 2020-2021"/>
    <s v="Casos"/>
    <s v="Ministerio de Ciencias, Tecnología, Conocimiento e Innovación"/>
    <s v="Nuevos Casos Confirmados de COVID-19 en la comuna de Coronel"/>
    <s v="Gráfico muestra la Nuevos Casos Confirmados de COVID-19 en la comuna de Coronel- en el Periodo 2020-2021, de acuerdo a datos recopilados por el Ministerio de Ciencias, Tecnología, Conocimiento e Innovación- Unidad de medida Casos"/>
    <s v="Gráfico Evolución"/>
    <s v="COVID19,pandemia,virus,enfermedad,salud,estadística,Casos Confirmados,Coronel,Casos Confirmados,Casos"/>
    <s v="https://analytics.zoho.com/open-view/2395394000008134446?ZOHO_CRITERIA=%22Localiza_CL_Poblacion%22.%22Codcom%22%3D8102"/>
    <x v="0"/>
    <s v="#1774B9"/>
  </r>
  <r>
    <n v="1686"/>
    <x v="0"/>
    <x v="1"/>
    <s v="Salud"/>
    <n v="13109"/>
    <x v="22"/>
    <x v="10"/>
    <x v="0"/>
    <x v="145"/>
    <x v="0"/>
    <x v="100"/>
    <s v="Periodo 2020-2021"/>
    <s v="Casos"/>
    <s v="Ministerio de Ciencias, Tecnología, Conocimiento e Innovación"/>
    <s v="Nuevos Casos Confirmados de COVID-19 en la comuna de La Cisterna"/>
    <s v="Gráfico muestra la Nuevos Casos Confirmados de COVID-19 en la comuna de La Cisterna- en el Periodo 2020-2021, de acuerdo a datos recopilados por el Ministerio de Ciencias, Tecnología, Conocimiento e Innovación- Unidad de medida Casos"/>
    <s v="Gráfico Evolución"/>
    <s v="COVID19,pandemia,virus,enfermedad,salud,estadística,Casos Confirmados,La Cisterna,Casos Confirmados,Casos"/>
    <s v="https://analytics.zoho.com/open-view/2395394000008134446?ZOHO_CRITERIA=%22Localiza_CL_Poblacion%22.%22Codcom%22%3D13109"/>
    <x v="0"/>
    <s v="#1774B9"/>
  </r>
  <r>
    <n v="1687"/>
    <x v="0"/>
    <x v="1"/>
    <s v="Salud"/>
    <n v="5302"/>
    <x v="21"/>
    <x v="10"/>
    <x v="0"/>
    <x v="265"/>
    <x v="0"/>
    <x v="99"/>
    <s v="Periodo 2020-2021"/>
    <s v="Casos"/>
    <s v="Ministerio de Ciencias, Tecnología, Conocimiento e Innovación"/>
    <s v="Evolución del Número de Casos Activos de COVID-19 por 1 millón de habitantes en la comuna de Calle Larga"/>
    <s v="Gráfico muestra la Evolución del Número de Casos Activos de COVID-19 por 1 millón de habitantes en la comuna de Calle Larga- en el Periodo 2020-2021, de acuerdo a datos recopilados por el Ministerio de Ciencias, Tecnología, Conocimiento e Innovación- Unidad de medida Casos"/>
    <s v="Gráfico Evolución"/>
    <s v="COVID19,pandemia,virus,enfermedad,salud,estadística,Activos,Calle Larga,Activos por 1 Millón Habitantes,Casos"/>
    <s v="https://analytics.zoho.com/open-view/2395394000008132313?ZOHO_CRITERIA=%22Localiza_CL_Poblacion%22.%22Codcom%22%3D5302"/>
    <x v="0"/>
    <s v="#1774B9"/>
  </r>
  <r>
    <n v="1688"/>
    <x v="0"/>
    <x v="1"/>
    <s v="Salud"/>
    <n v="14104"/>
    <x v="22"/>
    <x v="10"/>
    <x v="0"/>
    <x v="104"/>
    <x v="0"/>
    <x v="100"/>
    <s v="Periodo 2020-2021"/>
    <s v="Casos"/>
    <s v="Ministerio de Ciencias, Tecnología, Conocimiento e Innovación"/>
    <s v="Nuevos Casos Confirmados de COVID-19 en la comuna de Los Lagos"/>
    <s v="Gráfico muestra la Nuevos Casos Confirmados de COVID-19 en la comuna de Los Lagos- en el Periodo 2020-2021, de acuerdo a datos recopilados por el Ministerio de Ciencias, Tecnología, Conocimiento e Innovación- Unidad de medida Casos"/>
    <s v="Gráfico Evolución"/>
    <s v="COVID19,pandemia,virus,enfermedad,salud,estadística,Casos Confirmados,Los Lagos,Casos Confirmados,Casos"/>
    <s v="https://analytics.zoho.com/open-view/2395394000008134446?ZOHO_CRITERIA=%22Localiza_CL_Poblacion%22.%22Codcom%22%3D14104"/>
    <x v="0"/>
    <s v="#1774B9"/>
  </r>
  <r>
    <n v="1689"/>
    <x v="0"/>
    <x v="1"/>
    <s v="Salud"/>
    <n v="12402"/>
    <x v="19"/>
    <x v="9"/>
    <x v="0"/>
    <x v="360"/>
    <x v="2"/>
    <x v="96"/>
    <s v="Periodo 2020-2021"/>
    <s v="Adimensional"/>
    <s v="Ministerio de Ciencias, Tecnología, Conocimiento e Innovación"/>
    <s v="Etapas Históricas del Programa Paso a Paso en la comuna de Torres del Paine"/>
    <s v="Gráfico muestra las Etapas Históricas del Programa Paso a Paso en la comuna de Torres del Paine- en el Periodo 2020-2021, de acuerdo a datos recopilados por el Ministerio de Ciencias, Tecnología, Conocimiento e Innovación - Adimensional"/>
    <s v="Gráfico Evolución"/>
    <s v="COVID19,pandemia,virus,enfermedad,salud,estadística,Etapas Paso a Paso,Torres del Paine,Etapas Históricas,Adimensional"/>
    <s v="https://analytics.zoho.com/open-view/2395394000008155038?ZOHO_CRITERIA=%22Localiza_CL_Poblacion%22.%22Codcom%22%3D12402"/>
    <x v="0"/>
    <s v="#1774B9"/>
  </r>
  <r>
    <n v="1690"/>
    <x v="0"/>
    <x v="1"/>
    <s v="Salud"/>
    <n v="2301"/>
    <x v="18"/>
    <x v="8"/>
    <x v="0"/>
    <x v="128"/>
    <x v="0"/>
    <x v="95"/>
    <s v="Periodo 2020-2021"/>
    <s v="Unidades"/>
    <s v="Ministerio de Ciencias, Tecnología, Conocimiento e Innovación"/>
    <s v="Relación entre el Proceso de Vacunación contra COVID-19 y el número de Casos Activos en la comuna de Tocopilla"/>
    <s v="Gráfico muestra la Relación entre el Proceso de Vacunación contra COVID-19 y el número de Casos Activos en la comuna de Tocopilla- en el Periodo 2020-2021, de acuerdo a datos recopilados por el Ministerio de Ciencias, Tecnología, Conocimiento e Innovación- Unidades"/>
    <s v="Gráfico Evolución"/>
    <s v="COVID19,pandemia,virus,enfermedad,salud,estadística,Vacunación,Tocopilla,Vacunación-Casos Activos,Unidades"/>
    <s v="https://analytics.zoho.com/open-view/2395394000008137967?ZOHO_CRITERIA=%22Localiza_CL_Poblacion%22.%22Codcom%22%3D2301"/>
    <x v="0"/>
    <s v="#1774B9"/>
  </r>
  <r>
    <n v="1691"/>
    <x v="0"/>
    <x v="1"/>
    <s v="Salud"/>
    <n v="9115"/>
    <x v="18"/>
    <x v="8"/>
    <x v="0"/>
    <x v="153"/>
    <x v="0"/>
    <x v="98"/>
    <s v="Periodo 2020-2021"/>
    <s v="Unidades"/>
    <s v="Ministerio de Ciencias, Tecnología, Conocimiento e Innovación"/>
    <s v="Evolución del Proceso de Vacunación contra COVID-19 en la comuna de Pucón"/>
    <s v="Gráfico muestra la Evolución del Proceso de Vacunación contra COVID-19 en la comuna de Pucón- en el Periodo 2020-2021, de acuerdo a datos recopilados por el Ministerio de Ciencias, Tecnología, Conocimiento e Innovación-  Unidades"/>
    <s v="Gráfico Evolución"/>
    <s v="COVID19,pandemia,virus,enfermedad,salud,estadística,Vacunación,Pucón,Vacunación 1era y 2da dosis,Unidades"/>
    <s v="https://analytics.zoho.com/open-view/2395394000008136598?ZOHO_CRITERIA=%22Localiza_CL_Poblacion%22.%22Codcom%22%3D9115"/>
    <x v="0"/>
    <s v="#1774B9"/>
  </r>
  <r>
    <n v="1692"/>
    <x v="0"/>
    <x v="1"/>
    <s v="Salud"/>
    <n v="16101"/>
    <x v="21"/>
    <x v="10"/>
    <x v="0"/>
    <x v="69"/>
    <x v="0"/>
    <x v="99"/>
    <s v="Periodo 2020-2021"/>
    <s v="Casos"/>
    <s v="Ministerio de Ciencias, Tecnología, Conocimiento e Innovación"/>
    <s v="Evolución del Número de Casos Activos de COVID-19 por 1 millón de habitantes en la comuna de Chillán"/>
    <s v="Gráfico muestra la Evolución del Número de Casos Activos de COVID-19 por 1 millón de habitantes en la comuna de Chillán- en el Periodo 2020-2021, de acuerdo a datos recopilados por el Ministerio de Ciencias, Tecnología, Conocimiento e Innovación- Unidad de medida Casos"/>
    <s v="Gráfico Evolución"/>
    <s v="COVID19,pandemia,virus,enfermedad,salud,estadística,Activos,Chillán,Activos por 1 Millón Habitantes,Casos"/>
    <s v="https://analytics.zoho.com/open-view/2395394000008132313?ZOHO_CRITERIA=%22Localiza_CL_Poblacion%22.%22Codcom%22%3D16101"/>
    <x v="0"/>
    <s v="#1774B9"/>
  </r>
  <r>
    <n v="1693"/>
    <x v="0"/>
    <x v="1"/>
    <s v="Salud"/>
    <n v="7202"/>
    <x v="19"/>
    <x v="9"/>
    <x v="0"/>
    <x v="261"/>
    <x v="2"/>
    <x v="96"/>
    <s v="Periodo 2020-2021"/>
    <s v="Adimensional"/>
    <s v="Ministerio de Ciencias, Tecnología, Conocimiento e Innovación"/>
    <s v="Etapas Históricas del Programa Paso a Paso en la comuna de Chanco"/>
    <s v="Gráfico muestra las Etapas Históricas del Programa Paso a Paso en la comuna de Chanco- en el Periodo 2020-2021, de acuerdo a datos recopilados por el Ministerio de Ciencias, Tecnología, Conocimiento e Innovación - Adimensional"/>
    <s v="Gráfico Evolución"/>
    <s v="COVID19,pandemia,virus,enfermedad,salud,estadística,Etapas Paso a Paso,Chanco,Etapas Históricas,Adimensional"/>
    <s v="https://analytics.zoho.com/open-view/2395394000008155038?ZOHO_CRITERIA=%22Localiza_CL_Poblacion%22.%22Codcom%22%3D7202"/>
    <x v="0"/>
    <s v="#1774B9"/>
  </r>
  <r>
    <n v="1694"/>
    <x v="0"/>
    <x v="1"/>
    <s v="Salud"/>
    <n v="1401"/>
    <x v="20"/>
    <x v="9"/>
    <x v="0"/>
    <x v="270"/>
    <x v="2"/>
    <x v="97"/>
    <s v="Periodo 2020-2021"/>
    <s v="Unidades"/>
    <s v="Ministerio de Ciencias, Tecnología, Conocimiento e Innovación"/>
    <s v="Relación entre la Etapa Histórica del Programa Paso a Paso y progreso del proceso de vacunación (2da dosis) en la comuna de Pozo Almonte"/>
    <s v="Gráfico muestra la Relación entre la Etapa Histórica del Programa Paso a Paso y progreso del proceso de vacunación (2da dosis) en la comuna de Pozo Almonte- en el Periodo 2020-2021, de acuerdo a datos recopilados por el Ministerio de Ciencias, Tecnología, Conocimiento e Innovación-  Unidades"/>
    <s v="Gráfico Evolución Comparativo"/>
    <s v="COVID19,pandemia,virus,enfermedad,salud,estadística,Paso a Paso y Vacunación,Pozo Almonte,Etapas Históricas - Vacunación,Unidades"/>
    <s v="https://analytics.zoho.com/open-view/2395394000008157701?ZOHO_CRITERIA=%22Localiza_CL_Poblacion%22.%22Codcom%22%3D1401"/>
    <x v="0"/>
    <s v="#1774B9"/>
  </r>
  <r>
    <n v="1695"/>
    <x v="0"/>
    <x v="1"/>
    <s v="Salud"/>
    <n v="4106"/>
    <x v="22"/>
    <x v="10"/>
    <x v="0"/>
    <x v="91"/>
    <x v="0"/>
    <x v="100"/>
    <s v="Periodo 2020-2021"/>
    <s v="Casos"/>
    <s v="Ministerio de Ciencias, Tecnología, Conocimiento e Innovación"/>
    <s v="Nuevos Casos Confirmados de COVID-19 en la comuna de Vicuña"/>
    <s v="Gráfico muestra la Nuevos Casos Confirmados de COVID-19 en la comuna de Vicuña- en el Periodo 2020-2021, de acuerdo a datos recopilados por el Ministerio de Ciencias, Tecnología, Conocimiento e Innovación- Unidad de medida Casos"/>
    <s v="Gráfico Evolución"/>
    <s v="COVID19,pandemia,virus,enfermedad,salud,estadística,Casos Confirmados,Vicuña,Casos Confirmados,Casos"/>
    <s v="https://analytics.zoho.com/open-view/2395394000008134446?ZOHO_CRITERIA=%22Localiza_CL_Poblacion%22.%22Codcom%22%3D4106"/>
    <x v="0"/>
    <s v="#1774B9"/>
  </r>
  <r>
    <n v="1696"/>
    <x v="0"/>
    <x v="1"/>
    <s v="Salud"/>
    <n v="5705"/>
    <x v="21"/>
    <x v="10"/>
    <x v="0"/>
    <x v="168"/>
    <x v="0"/>
    <x v="99"/>
    <s v="Periodo 2020-2021"/>
    <s v="Casos"/>
    <s v="Ministerio de Ciencias, Tecnología, Conocimiento e Innovación"/>
    <s v="Evolución del Número de Casos Activos de COVID-19 por 1 millón de habitantes en la comuna de Putaendo"/>
    <s v="Gráfico muestra la Evolución del Número de Casos Activos de COVID-19 por 1 millón de habitantes en la comuna de Putaendo- en el Periodo 2020-2021, de acuerdo a datos recopilados por el Ministerio de Ciencias, Tecnología, Conocimiento e Innovación- Unidad de medida Casos"/>
    <s v="Gráfico Evolución"/>
    <s v="COVID19,pandemia,virus,enfermedad,salud,estadística,Activos,Putaendo,Activos por 1 Millón Habitantes,Casos"/>
    <s v="https://analytics.zoho.com/open-view/2395394000008132313?ZOHO_CRITERIA=%22Localiza_CL_Poblacion%22.%22Codcom%22%3D5705"/>
    <x v="0"/>
    <s v="#1774B9"/>
  </r>
  <r>
    <n v="1697"/>
    <x v="0"/>
    <x v="1"/>
    <s v="Salud"/>
    <n v="5606"/>
    <x v="19"/>
    <x v="9"/>
    <x v="0"/>
    <x v="49"/>
    <x v="2"/>
    <x v="96"/>
    <s v="Periodo 2020-2021"/>
    <s v="Adimensional"/>
    <s v="Ministerio de Ciencias, Tecnología, Conocimiento e Innovación"/>
    <s v="Etapas Históricas del Programa Paso a Paso en la comuna de Santo Domingo"/>
    <s v="Gráfico muestra las Etapas Históricas del Programa Paso a Paso en la comuna de Santo Domingo- en el Periodo 2020-2021, de acuerdo a datos recopilados por el Ministerio de Ciencias, Tecnología, Conocimiento e Innovación - Adimensional"/>
    <s v="Gráfico Evolución"/>
    <s v="COVID19,pandemia,virus,enfermedad,salud,estadística,Etapas Paso a Paso,Santo Domingo,Etapas Históricas,Adimensional"/>
    <s v="https://analytics.zoho.com/open-view/2395394000008155038?ZOHO_CRITERIA=%22Localiza_CL_Poblacion%22.%22Codcom%22%3D5606"/>
    <x v="0"/>
    <s v="#1774B9"/>
  </r>
  <r>
    <n v="1698"/>
    <x v="0"/>
    <x v="1"/>
    <s v="Salud"/>
    <n v="13"/>
    <x v="26"/>
    <x v="10"/>
    <x v="1"/>
    <x v="13"/>
    <x v="0"/>
    <x v="105"/>
    <s v="Periodo 2020-2021"/>
    <s v="Casos por Millón de habitantes"/>
    <s v="Ministerio de Ciencias, Tecnología, Conocimiento e Innovación"/>
    <s v="Representación Geográfica del Número de Fallecidos por 1 millón de habitantes por comuna para la Región Metropolitana"/>
    <s v="Mapa muestra la Representación Geográfica del Número de Fallecidos por 1 millón de habitantes por comuna para la Región Metropolitana- en el Periodo 2020-2021, de acuerdo a datos recopilados por el Ministerio de Ciencias, Tecnología, Conocimiento e Innovación- Casos por Millón de habitantes"/>
    <s v="Representación Geográfica"/>
    <s v="COVID19,pandemia,virus,enfermedad,salud,estadística,Fallecidos,Región Metropolitana,Fallecidos por 1 Millón Habitantes,Casos por Millón de habitantes"/>
    <s v="https://analytics.zoho.com/open-view/2395394000008117468?ZOHO_CRITERIA=%22Localiza_CL_Poblacion%22.%22Codreg%22%3D13"/>
    <x v="0"/>
    <s v="#1774B9"/>
  </r>
  <r>
    <n v="1699"/>
    <x v="0"/>
    <x v="1"/>
    <s v="Salud"/>
    <n v="16"/>
    <x v="26"/>
    <x v="10"/>
    <x v="1"/>
    <x v="156"/>
    <x v="0"/>
    <x v="105"/>
    <s v="Periodo 2020-2021"/>
    <s v="Casos por Millón de habitantes"/>
    <s v="Ministerio de Ciencias, Tecnología, Conocimiento e Innovación"/>
    <s v="Representación Geográfica del Número de Fallecidos por 1 millón de habitantes por comuna para la Región de Ñuble"/>
    <s v="Mapa muestra la Representación Geográfica del Número de Fallecidos por 1 millón de habitantes por comuna para la Región de Ñuble- en el Periodo 2020-2021, de acuerdo a datos recopilados por el Ministerio de Ciencias, Tecnología, Conocimiento e Innovación- Casos por Millón de habitantes"/>
    <s v="Representación Geográfica"/>
    <s v="COVID19,pandemia,virus,enfermedad,salud,estadística,Fallecidos,Región de Ñuble,Fallecidos por 1 Millón Habitantes,Casos por Millón de habitantes"/>
    <s v="https://analytics.zoho.com/open-view/2395394000008117468?ZOHO_CRITERIA=%22Localiza_CL_Poblacion%22.%22Codreg%22%3D16"/>
    <x v="0"/>
    <s v="#1774B9"/>
  </r>
  <r>
    <n v="1700"/>
    <x v="0"/>
    <x v="1"/>
    <s v="Salud"/>
    <n v="16207"/>
    <x v="22"/>
    <x v="10"/>
    <x v="0"/>
    <x v="47"/>
    <x v="0"/>
    <x v="100"/>
    <s v="Periodo 2020-2021"/>
    <s v="Casos"/>
    <s v="Ministerio de Ciencias, Tecnología, Conocimiento e Innovación"/>
    <s v="Nuevos Casos Confirmados de COVID-19 en la comuna de Treguaco"/>
    <s v="Gráfico muestra la Nuevos Casos Confirmados de COVID-19 en la comuna de Treguaco- en el Periodo 2020-2021, de acuerdo a datos recopilados por el Ministerio de Ciencias, Tecnología, Conocimiento e Innovación- Unidad de medida Casos"/>
    <s v="Gráfico Evolución"/>
    <s v="COVID19,pandemia,virus,enfermedad,salud,estadística,Casos Confirmados,Treguaco,Casos Confirmados,Casos"/>
    <s v="https://analytics.zoho.com/open-view/2395394000008134446?ZOHO_CRITERIA=%22Localiza_CL_Poblacion%22.%22Codcom%22%3D16207"/>
    <x v="0"/>
    <s v="#1774B9"/>
  </r>
  <r>
    <n v="1701"/>
    <x v="0"/>
    <x v="1"/>
    <s v="Salud"/>
    <n v="7"/>
    <x v="24"/>
    <x v="12"/>
    <x v="1"/>
    <x v="163"/>
    <x v="0"/>
    <x v="103"/>
    <s v="Periodo 2020-2021"/>
    <s v="Número Exámenes"/>
    <s v="Ministerio de Ciencias, Tecnología, Conocimiento e Innovación"/>
    <s v="Número de Exámenes PCR realizados por mes en la Región de Maule"/>
    <s v="Gráfico muestra los Número de Exámenes PCR realizados por mes en la Región de Maule- en el Periodo 2020-2021, de acuerdo a datos recopilados por el Ministerio de Ciencias, Tecnología, Conocimiento e Innovación- Número Exámenes"/>
    <s v="Gráfico Evolución"/>
    <s v="COVID19,pandemia,virus,enfermedad,salud,estadística,Exámenes PCR,Región de Maule,Exámenes realizados,Número Exámenes"/>
    <s v="https://analytics.zoho.com/open-view/2395394000008139790?ZOHO_CRITERIA=%22Localiza_CL_Poblacion%22.%22Codreg%22%3D7"/>
    <x v="0"/>
    <s v="#1774B9"/>
  </r>
  <r>
    <n v="1702"/>
    <x v="0"/>
    <x v="1"/>
    <s v="Salud"/>
    <n v="2301"/>
    <x v="21"/>
    <x v="10"/>
    <x v="0"/>
    <x v="128"/>
    <x v="0"/>
    <x v="99"/>
    <s v="Periodo 2020-2021"/>
    <s v="Casos"/>
    <s v="Ministerio de Ciencias, Tecnología, Conocimiento e Innovación"/>
    <s v="Evolución del Número de Casos Activos de COVID-19 por 1 millón de habitantes en la comuna de Tocopilla"/>
    <s v="Gráfico muestra la Evolución del Número de Casos Activos de COVID-19 por 1 millón de habitantes en la comuna de Tocopilla- en el Periodo 2020-2021, de acuerdo a datos recopilados por el Ministerio de Ciencias, Tecnología, Conocimiento e Innovación- Unidad de medida Casos"/>
    <s v="Gráfico Evolución"/>
    <s v="COVID19,pandemia,virus,enfermedad,salud,estadística,Activos,Tocopilla,Activos por 1 Millón Habitantes,Casos"/>
    <s v="https://analytics.zoho.com/open-view/2395394000008132313?ZOHO_CRITERIA=%22Localiza_CL_Poblacion%22.%22Codcom%22%3D2301"/>
    <x v="0"/>
    <s v="#1774B9"/>
  </r>
  <r>
    <n v="1703"/>
    <x v="0"/>
    <x v="1"/>
    <s v="Salud"/>
    <n v="13601"/>
    <x v="19"/>
    <x v="9"/>
    <x v="0"/>
    <x v="289"/>
    <x v="2"/>
    <x v="101"/>
    <s v="Último Informe MINCIECIA"/>
    <s v="Adimensional"/>
    <s v="Ministerio de Ciencias, Tecnología, Conocimiento e Innovación"/>
    <s v="Etapa Actual del Programa Paso a Paso en la comuna de Talagante"/>
    <s v="Mapa muestra la Etapa Actual del Programa Paso a Paso en la comuna de Talagante- según el Último Informe MINCIECIA - Adimensional"/>
    <s v="Representación Geográfica"/>
    <s v="COVID19,pandemia,virus,enfermedad,salud,estadística,Etapas Paso a Paso,Talagante,Etapa Actual,Adimensional"/>
    <s v="https://analytics.zoho.com/open-view/2395394000008153647?ZOHO_CRITERIA=%22Localiza_CL_Poblacion%22.%22Codcom%22%3D13601"/>
    <x v="0"/>
    <s v="#1774B9"/>
  </r>
  <r>
    <n v="1704"/>
    <x v="0"/>
    <x v="1"/>
    <s v="Salud"/>
    <n v="5705"/>
    <x v="18"/>
    <x v="8"/>
    <x v="0"/>
    <x v="168"/>
    <x v="0"/>
    <x v="95"/>
    <s v="Periodo 2020-2021"/>
    <s v="Unidades"/>
    <s v="Ministerio de Ciencias, Tecnología, Conocimiento e Innovación"/>
    <s v="Relación entre el Proceso de Vacunación contra COVID-19 y el número de Casos Activos en la comuna de Putaendo"/>
    <s v="Gráfico muestra la Relación entre el Proceso de Vacunación contra COVID-19 y el número de Casos Activos en la comuna de Putaendo- en el Periodo 2020-2021, de acuerdo a datos recopilados por el Ministerio de Ciencias, Tecnología, Conocimiento e Innovación- Unidades"/>
    <s v="Gráfico Evolución"/>
    <s v="COVID19,pandemia,virus,enfermedad,salud,estadística,Vacunación,Putaendo,Vacunación-Casos Activos,Unidades"/>
    <s v="https://analytics.zoho.com/open-view/2395394000008137967?ZOHO_CRITERIA=%22Localiza_CL_Poblacion%22.%22Codcom%22%3D5705"/>
    <x v="0"/>
    <s v="#1774B9"/>
  </r>
  <r>
    <n v="1705"/>
    <x v="0"/>
    <x v="1"/>
    <s v="Salud"/>
    <n v="13404"/>
    <x v="25"/>
    <x v="9"/>
    <x v="0"/>
    <x v="139"/>
    <x v="2"/>
    <x v="104"/>
    <s v="Periodo 2020-2021"/>
    <s v="Casos"/>
    <s v="Ministerio de Ciencias, Tecnología, Conocimiento e Innovación"/>
    <s v="Relación entre la Etapa Histórica del Programa Paso a Paso y el número de Casos Activos en la comuna de Paine"/>
    <s v="Gráfico muestra la Relación entre la Etapa Histórica del Programa Paso a Paso y el número de Casos Activos en la comuna de Paine- en el Periodo 2020-2021, de acuerdo a datos recopilados por el Ministerio de Ciencias, Tecnología, Conocimiento e Innovación- Unidad de medida Casos"/>
    <s v="Gráfico Evolución Comparativo"/>
    <s v="COVID19,pandemia,virus,enfermedad,salud,estadística,Paso a Paso y Activos,Paine,Etapas Históricas -Casos Activos,Casos"/>
    <s v="https://analytics.zoho.com/open-view/2395394000008156433?ZOHO_CRITERIA=%22Localiza_CL_Poblacion%22.%22Codcom%22%3D13404"/>
    <x v="0"/>
    <s v="#1774B9"/>
  </r>
  <r>
    <n v="1706"/>
    <x v="0"/>
    <x v="1"/>
    <s v="Salud"/>
    <n v="13111"/>
    <x v="18"/>
    <x v="8"/>
    <x v="0"/>
    <x v="272"/>
    <x v="0"/>
    <x v="95"/>
    <s v="Periodo 2020-2021"/>
    <s v="Unidades"/>
    <s v="Ministerio de Ciencias, Tecnología, Conocimiento e Innovación"/>
    <s v="Relación entre el Proceso de Vacunación contra COVID-19 y el número de Casos Activos en la comuna de La Granja"/>
    <s v="Gráfico muestra la Relación entre el Proceso de Vacunación contra COVID-19 y el número de Casos Activos en la comuna de La Granja- en el Periodo 2020-2021, de acuerdo a datos recopilados por el Ministerio de Ciencias, Tecnología, Conocimiento e Innovación- Unidades"/>
    <s v="Gráfico Evolución"/>
    <s v="COVID19,pandemia,virus,enfermedad,salud,estadística,Vacunación,La Granja,Vacunación-Casos Activos,Unidades"/>
    <s v="https://analytics.zoho.com/open-view/2395394000008137967?ZOHO_CRITERIA=%22Localiza_CL_Poblacion%22.%22Codcom%22%3D13111"/>
    <x v="0"/>
    <s v="#1774B9"/>
  </r>
  <r>
    <n v="1707"/>
    <x v="0"/>
    <x v="1"/>
    <s v="Salud"/>
    <n v="14201"/>
    <x v="18"/>
    <x v="8"/>
    <x v="0"/>
    <x v="10"/>
    <x v="0"/>
    <x v="98"/>
    <s v="Periodo 2020-2021"/>
    <s v="Unidades"/>
    <s v="Ministerio de Ciencias, Tecnología, Conocimiento e Innovación"/>
    <s v="Evolución del Proceso de Vacunación contra COVID-19 en la comuna de La Unión"/>
    <s v="Gráfico muestra la Evolución del Proceso de Vacunación contra COVID-19 en la comuna de La Unión- en el Periodo 2020-2021, de acuerdo a datos recopilados por el Ministerio de Ciencias, Tecnología, Conocimiento e Innovación-  Unidades"/>
    <s v="Gráfico Evolución"/>
    <s v="COVID19,pandemia,virus,enfermedad,salud,estadística,Vacunación,La Unión,Vacunación 1era y 2da dosis,Unidades"/>
    <s v="https://analytics.zoho.com/open-view/2395394000008136598?ZOHO_CRITERIA=%22Localiza_CL_Poblacion%22.%22Codcom%22%3D14201"/>
    <x v="0"/>
    <s v="#1774B9"/>
  </r>
  <r>
    <n v="1708"/>
    <x v="0"/>
    <x v="1"/>
    <s v="Salud"/>
    <n v="10303"/>
    <x v="18"/>
    <x v="8"/>
    <x v="0"/>
    <x v="361"/>
    <x v="0"/>
    <x v="95"/>
    <s v="Periodo 2020-2021"/>
    <s v="Unidades"/>
    <s v="Ministerio de Ciencias, Tecnología, Conocimiento e Innovación"/>
    <s v="Relación entre el Proceso de Vacunación contra COVID-19 y el número de Casos Activos en la comuna de Purranque"/>
    <s v="Gráfico muestra la Relación entre el Proceso de Vacunación contra COVID-19 y el número de Casos Activos en la comuna de Purranque- en el Periodo 2020-2021, de acuerdo a datos recopilados por el Ministerio de Ciencias, Tecnología, Conocimiento e Innovación- Unidades"/>
    <s v="Gráfico Evolución"/>
    <s v="COVID19,pandemia,virus,enfermedad,salud,estadística,Vacunación,Purranque,Vacunación-Casos Activos,Unidades"/>
    <s v="https://analytics.zoho.com/open-view/2395394000008137967?ZOHO_CRITERIA=%22Localiza_CL_Poblacion%22.%22Codcom%22%3D10303"/>
    <x v="0"/>
    <s v="#1774B9"/>
  </r>
  <r>
    <n v="1709"/>
    <x v="0"/>
    <x v="1"/>
    <s v="Salud"/>
    <n v="5802"/>
    <x v="18"/>
    <x v="8"/>
    <x v="0"/>
    <x v="80"/>
    <x v="0"/>
    <x v="98"/>
    <s v="Periodo 2020-2021"/>
    <s v="Unidades"/>
    <s v="Ministerio de Ciencias, Tecnología, Conocimiento e Innovación"/>
    <s v="Evolución del Proceso de Vacunación contra COVID-19 en la comuna de Limache"/>
    <s v="Gráfico muestra la Evolución del Proceso de Vacunación contra COVID-19 en la comuna de Limache- en el Periodo 2020-2021, de acuerdo a datos recopilados por el Ministerio de Ciencias, Tecnología, Conocimiento e Innovación-  Unidades"/>
    <s v="Gráfico Evolución"/>
    <s v="COVID19,pandemia,virus,enfermedad,salud,estadística,Vacunación,Limache,Vacunación 1era y 2da dosis,Unidades"/>
    <s v="https://analytics.zoho.com/open-view/2395394000008136598?ZOHO_CRITERIA=%22Localiza_CL_Poblacion%22.%22Codcom%22%3D5802"/>
    <x v="0"/>
    <s v="#1774B9"/>
  </r>
  <r>
    <n v="1710"/>
    <x v="0"/>
    <x v="1"/>
    <s v="Salud"/>
    <n v="5601"/>
    <x v="18"/>
    <x v="8"/>
    <x v="0"/>
    <x v="335"/>
    <x v="0"/>
    <x v="95"/>
    <s v="Periodo 2020-2021"/>
    <s v="Unidades"/>
    <s v="Ministerio de Ciencias, Tecnología, Conocimiento e Innovación"/>
    <s v="Relación entre el Proceso de Vacunación contra COVID-19 y el número de Casos Activos en la comuna de San Antonio"/>
    <s v="Gráfico muestra la Relación entre el Proceso de Vacunación contra COVID-19 y el número de Casos Activos en la comuna de San Antonio- en el Periodo 2020-2021, de acuerdo a datos recopilados por el Ministerio de Ciencias, Tecnología, Conocimiento e Innovación- Unidades"/>
    <s v="Gráfico Evolución"/>
    <s v="COVID19,pandemia,virus,enfermedad,salud,estadística,Vacunación,San Antonio,Vacunación-Casos Activos,Unidades"/>
    <s v="https://analytics.zoho.com/open-view/2395394000008137967?ZOHO_CRITERIA=%22Localiza_CL_Poblacion%22.%22Codcom%22%3D5601"/>
    <x v="0"/>
    <s v="#1774B9"/>
  </r>
  <r>
    <n v="1711"/>
    <x v="0"/>
    <x v="1"/>
    <s v="Salud"/>
    <n v="6108"/>
    <x v="19"/>
    <x v="9"/>
    <x v="0"/>
    <x v="55"/>
    <x v="2"/>
    <x v="101"/>
    <s v="Último Informe MINCIECIA"/>
    <s v="Adimensional"/>
    <s v="Ministerio de Ciencias, Tecnología, Conocimiento e Innovación"/>
    <s v="Etapa Actual del Programa Paso a Paso en la comuna de Machalí"/>
    <s v="Mapa muestra la Etapa Actual del Programa Paso a Paso en la comuna de Machalí- según el Último Informe MINCIECIA - Adimensional"/>
    <s v="Representación Geográfica"/>
    <s v="COVID19,pandemia,virus,enfermedad,salud,estadística,Etapas Paso a Paso,Machalí,Etapa Actual,Adimensional"/>
    <s v="https://analytics.zoho.com/open-view/2395394000008153647?ZOHO_CRITERIA=%22Localiza_CL_Poblacion%22.%22Codcom%22%3D6108"/>
    <x v="0"/>
    <s v="#1774B9"/>
  </r>
  <r>
    <n v="1712"/>
    <x v="0"/>
    <x v="1"/>
    <s v="Salud"/>
    <n v="13603"/>
    <x v="19"/>
    <x v="9"/>
    <x v="0"/>
    <x v="240"/>
    <x v="2"/>
    <x v="96"/>
    <s v="Periodo 2020-2021"/>
    <s v="Adimensional"/>
    <s v="Ministerio de Ciencias, Tecnología, Conocimiento e Innovación"/>
    <s v="Etapas Históricas del Programa Paso a Paso en la comuna de Isla de Maipo"/>
    <s v="Gráfico muestra las Etapas Históricas del Programa Paso a Paso en la comuna de Isla de Maipo- en el Periodo 2020-2021, de acuerdo a datos recopilados por el Ministerio de Ciencias, Tecnología, Conocimiento e Innovación - Adimensional"/>
    <s v="Gráfico Evolución"/>
    <s v="COVID19,pandemia,virus,enfermedad,salud,estadística,Etapas Paso a Paso,Isla de Maipo,Etapas Históricas,Adimensional"/>
    <s v="https://analytics.zoho.com/open-view/2395394000008155038?ZOHO_CRITERIA=%22Localiza_CL_Poblacion%22.%22Codcom%22%3D13603"/>
    <x v="0"/>
    <s v="#1774B9"/>
  </r>
  <r>
    <n v="1713"/>
    <x v="0"/>
    <x v="1"/>
    <s v="Salud"/>
    <n v="9102"/>
    <x v="22"/>
    <x v="10"/>
    <x v="0"/>
    <x v="317"/>
    <x v="0"/>
    <x v="100"/>
    <s v="Periodo 2020-2021"/>
    <s v="Casos"/>
    <s v="Ministerio de Ciencias, Tecnología, Conocimiento e Innovación"/>
    <s v="Nuevos Casos Confirmados de COVID-19 en la comuna de Carahue"/>
    <s v="Gráfico muestra la Nuevos Casos Confirmados de COVID-19 en la comuna de Carahue- en el Periodo 2020-2021, de acuerdo a datos recopilados por el Ministerio de Ciencias, Tecnología, Conocimiento e Innovación- Unidad de medida Casos"/>
    <s v="Gráfico Evolución"/>
    <s v="COVID19,pandemia,virus,enfermedad,salud,estadística,Casos Confirmados,Carahue,Casos Confirmados,Casos"/>
    <s v="https://analytics.zoho.com/open-view/2395394000008134446?ZOHO_CRITERIA=%22Localiza_CL_Poblacion%22.%22Codcom%22%3D9102"/>
    <x v="0"/>
    <s v="#1774B9"/>
  </r>
  <r>
    <n v="1714"/>
    <x v="0"/>
    <x v="1"/>
    <s v="Salud"/>
    <n v="5301"/>
    <x v="22"/>
    <x v="10"/>
    <x v="0"/>
    <x v="132"/>
    <x v="0"/>
    <x v="100"/>
    <s v="Periodo 2020-2021"/>
    <s v="Casos"/>
    <s v="Ministerio de Ciencias, Tecnología, Conocimiento e Innovación"/>
    <s v="Nuevos Casos Confirmados de COVID-19 en la comuna de Los Andes"/>
    <s v="Gráfico muestra la Nuevos Casos Confirmados de COVID-19 en la comuna de Los Andes- en el Periodo 2020-2021, de acuerdo a datos recopilados por el Ministerio de Ciencias, Tecnología, Conocimiento e Innovación- Unidad de medida Casos"/>
    <s v="Gráfico Evolución"/>
    <s v="COVID19,pandemia,virus,enfermedad,salud,estadística,Casos Confirmados,Los Andes,Casos Confirmados,Casos"/>
    <s v="https://analytics.zoho.com/open-view/2395394000008134446?ZOHO_CRITERIA=%22Localiza_CL_Poblacion%22.%22Codcom%22%3D5301"/>
    <x v="0"/>
    <s v="#1774B9"/>
  </r>
  <r>
    <n v="1715"/>
    <x v="0"/>
    <x v="1"/>
    <s v="Salud"/>
    <n v="10208"/>
    <x v="19"/>
    <x v="9"/>
    <x v="0"/>
    <x v="72"/>
    <x v="2"/>
    <x v="96"/>
    <s v="Periodo 2020-2021"/>
    <s v="Adimensional"/>
    <s v="Ministerio de Ciencias, Tecnología, Conocimiento e Innovación"/>
    <s v="Etapas Históricas del Programa Paso a Paso en la comuna de Quellón"/>
    <s v="Gráfico muestra las Etapas Históricas del Programa Paso a Paso en la comuna de Quellón- en el Periodo 2020-2021, de acuerdo a datos recopilados por el Ministerio de Ciencias, Tecnología, Conocimiento e Innovación - Adimensional"/>
    <s v="Gráfico Evolución"/>
    <s v="COVID19,pandemia,virus,enfermedad,salud,estadística,Etapas Paso a Paso,Quellón,Etapas Históricas,Adimensional"/>
    <s v="https://analytics.zoho.com/open-view/2395394000008155038?ZOHO_CRITERIA=%22Localiza_CL_Poblacion%22.%22Codcom%22%3D10208"/>
    <x v="0"/>
    <s v="#1774B9"/>
  </r>
  <r>
    <n v="1716"/>
    <x v="0"/>
    <x v="1"/>
    <s v="Salud"/>
    <n v="9103"/>
    <x v="18"/>
    <x v="8"/>
    <x v="0"/>
    <x v="44"/>
    <x v="0"/>
    <x v="95"/>
    <s v="Periodo 2020-2021"/>
    <s v="Unidades"/>
    <s v="Ministerio de Ciencias, Tecnología, Conocimiento e Innovación"/>
    <s v="Relación entre el Proceso de Vacunación contra COVID-19 y el número de Casos Activos en la comuna de Cunco"/>
    <s v="Gráfico muestra la Relación entre el Proceso de Vacunación contra COVID-19 y el número de Casos Activos en la comuna de Cunco- en el Periodo 2020-2021, de acuerdo a datos recopilados por el Ministerio de Ciencias, Tecnología, Conocimiento e Innovación- Unidades"/>
    <s v="Gráfico Evolución"/>
    <s v="COVID19,pandemia,virus,enfermedad,salud,estadística,Vacunación,Cunco,Vacunación-Casos Activos,Unidades"/>
    <s v="https://analytics.zoho.com/open-view/2395394000008137967?ZOHO_CRITERIA=%22Localiza_CL_Poblacion%22.%22Codcom%22%3D9103"/>
    <x v="0"/>
    <s v="#1774B9"/>
  </r>
  <r>
    <n v="1717"/>
    <x v="0"/>
    <x v="1"/>
    <s v="Salud"/>
    <n v="5103"/>
    <x v="19"/>
    <x v="9"/>
    <x v="0"/>
    <x v="264"/>
    <x v="2"/>
    <x v="96"/>
    <s v="Periodo 2020-2021"/>
    <s v="Adimensional"/>
    <s v="Ministerio de Ciencias, Tecnología, Conocimiento e Innovación"/>
    <s v="Etapas Históricas del Programa Paso a Paso en la comuna de Concón"/>
    <s v="Gráfico muestra las Etapas Históricas del Programa Paso a Paso en la comuna de Concón- en el Periodo 2020-2021, de acuerdo a datos recopilados por el Ministerio de Ciencias, Tecnología, Conocimiento e Innovación - Adimensional"/>
    <s v="Gráfico Evolución"/>
    <s v="COVID19,pandemia,virus,enfermedad,salud,estadística,Etapas Paso a Paso,Concón,Etapas Históricas,Adimensional"/>
    <s v="https://analytics.zoho.com/open-view/2395394000008155038?ZOHO_CRITERIA=%22Localiza_CL_Poblacion%22.%22Codcom%22%3D5103"/>
    <x v="0"/>
    <s v="#1774B9"/>
  </r>
  <r>
    <n v="1718"/>
    <x v="0"/>
    <x v="1"/>
    <s v="Salud"/>
    <n v="16206"/>
    <x v="20"/>
    <x v="9"/>
    <x v="0"/>
    <x v="154"/>
    <x v="2"/>
    <x v="97"/>
    <s v="Periodo 2020-2021"/>
    <s v="Unidades"/>
    <s v="Ministerio de Ciencias, Tecnología, Conocimiento e Innovación"/>
    <s v="Relación entre la Etapa Histórica del Programa Paso a Paso y progreso del proceso de vacunación (2da dosis) en la comuna de Ránquil"/>
    <s v="Gráfico muestra la Relación entre la Etapa Histórica del Programa Paso a Paso y progreso del proceso de vacunación (2da dosis) en la comuna de Ránquil- en el Periodo 2020-2021, de acuerdo a datos recopilados por el Ministerio de Ciencias, Tecnología, Conocimiento e Innovación-  Unidades"/>
    <s v="Gráfico Evolución Comparativo"/>
    <s v="COVID19,pandemia,virus,enfermedad,salud,estadística,Paso a Paso y Vacunación,Ránquil,Etapas Históricas - Vacunación,Unidades"/>
    <s v="https://analytics.zoho.com/open-view/2395394000008157701?ZOHO_CRITERIA=%22Localiza_CL_Poblacion%22.%22Codcom%22%3D16206"/>
    <x v="0"/>
    <s v="#1774B9"/>
  </r>
  <r>
    <n v="1719"/>
    <x v="0"/>
    <x v="1"/>
    <s v="Salud"/>
    <n v="9121"/>
    <x v="25"/>
    <x v="9"/>
    <x v="0"/>
    <x v="217"/>
    <x v="2"/>
    <x v="104"/>
    <s v="Periodo 2020-2021"/>
    <s v="Casos"/>
    <s v="Ministerio de Ciencias, Tecnología, Conocimiento e Innovación"/>
    <s v="Relación entre la Etapa Histórica del Programa Paso a Paso y el número de Casos Activos en la comuna de Cholchol"/>
    <s v="Gráfico muestra la Relación entre la Etapa Histórica del Programa Paso a Paso y el número de Casos Activos en la comuna de Cholchol- en el Periodo 2020-2021, de acuerdo a datos recopilados por el Ministerio de Ciencias, Tecnología, Conocimiento e Innovación- Unidad de medida Casos"/>
    <s v="Gráfico Evolución Comparativo"/>
    <s v="COVID19,pandemia,virus,enfermedad,salud,estadística,Paso a Paso y Activos,Cholchol,Etapas Históricas -Casos Activos,Casos"/>
    <s v="https://analytics.zoho.com/open-view/2395394000008156433?ZOHO_CRITERIA=%22Localiza_CL_Poblacion%22.%22Codcom%22%3D9121"/>
    <x v="0"/>
    <s v="#1774B9"/>
  </r>
  <r>
    <n v="1720"/>
    <x v="0"/>
    <x v="1"/>
    <s v="Salud"/>
    <n v="8204"/>
    <x v="18"/>
    <x v="8"/>
    <x v="0"/>
    <x v="300"/>
    <x v="0"/>
    <x v="98"/>
    <s v="Periodo 2020-2021"/>
    <s v="Unidades"/>
    <s v="Ministerio de Ciencias, Tecnología, Conocimiento e Innovación"/>
    <s v="Evolución del Proceso de Vacunación contra COVID-19 en la comuna de Contulmo"/>
    <s v="Gráfico muestra la Evolución del Proceso de Vacunación contra COVID-19 en la comuna de Contulmo- en el Periodo 2020-2021, de acuerdo a datos recopilados por el Ministerio de Ciencias, Tecnología, Conocimiento e Innovación-  Unidades"/>
    <s v="Gráfico Evolución"/>
    <s v="COVID19,pandemia,virus,enfermedad,salud,estadística,Vacunación,Contulmo,Vacunación 1era y 2da dosis,Unidades"/>
    <s v="https://analytics.zoho.com/open-view/2395394000008136598?ZOHO_CRITERIA=%22Localiza_CL_Poblacion%22.%22Codcom%22%3D8204"/>
    <x v="0"/>
    <s v="#1774B9"/>
  </r>
  <r>
    <n v="1721"/>
    <x v="0"/>
    <x v="1"/>
    <s v="Salud"/>
    <n v="10204"/>
    <x v="18"/>
    <x v="8"/>
    <x v="0"/>
    <x v="32"/>
    <x v="0"/>
    <x v="95"/>
    <s v="Periodo 2020-2021"/>
    <s v="Unidades"/>
    <s v="Ministerio de Ciencias, Tecnología, Conocimiento e Innovación"/>
    <s v="Relación entre el Proceso de Vacunación contra COVID-19 y el número de Casos Activos en la comuna de Curaco de Vélez"/>
    <s v="Gráfico muestra la Relación entre el Proceso de Vacunación contra COVID-19 y el número de Casos Activos en la comuna de Curaco de Vélez- en el Periodo 2020-2021, de acuerdo a datos recopilados por el Ministerio de Ciencias, Tecnología, Conocimiento e Innovación- Unidades"/>
    <s v="Gráfico Evolución"/>
    <s v="COVID19,pandemia,virus,enfermedad,salud,estadística,Vacunación,Curaco de Vélez,Vacunación-Casos Activos,Unidades"/>
    <s v="https://analytics.zoho.com/open-view/2395394000008137967?ZOHO_CRITERIA=%22Localiza_CL_Poblacion%22.%22Codcom%22%3D10204"/>
    <x v="0"/>
    <s v="#1774B9"/>
  </r>
  <r>
    <n v="1722"/>
    <x v="0"/>
    <x v="1"/>
    <s v="Salud"/>
    <n v="10109"/>
    <x v="18"/>
    <x v="8"/>
    <x v="0"/>
    <x v="320"/>
    <x v="0"/>
    <x v="98"/>
    <s v="Periodo 2020-2021"/>
    <s v="Unidades"/>
    <s v="Ministerio de Ciencias, Tecnología, Conocimiento e Innovación"/>
    <s v="Evolución del Proceso de Vacunación contra COVID-19 en la comuna de Puerto Varas"/>
    <s v="Gráfico muestra la Evolución del Proceso de Vacunación contra COVID-19 en la comuna de Puerto Varas- en el Periodo 2020-2021, de acuerdo a datos recopilados por el Ministerio de Ciencias, Tecnología, Conocimiento e Innovación-  Unidades"/>
    <s v="Gráfico Evolución"/>
    <s v="COVID19,pandemia,virus,enfermedad,salud,estadística,Vacunación,Puerto Varas,Vacunación 1era y 2da dosis,Unidades"/>
    <s v="https://analytics.zoho.com/open-view/2395394000008136598?ZOHO_CRITERIA=%22Localiza_CL_Poblacion%22.%22Codcom%22%3D10109"/>
    <x v="0"/>
    <s v="#1774B9"/>
  </r>
  <r>
    <n v="1723"/>
    <x v="0"/>
    <x v="1"/>
    <s v="Salud"/>
    <n v="7103"/>
    <x v="22"/>
    <x v="10"/>
    <x v="0"/>
    <x v="249"/>
    <x v="0"/>
    <x v="100"/>
    <s v="Periodo 2020-2021"/>
    <s v="Casos"/>
    <s v="Ministerio de Ciencias, Tecnología, Conocimiento e Innovación"/>
    <s v="Nuevos Casos Confirmados de COVID-19 en la comuna de Curepto"/>
    <s v="Gráfico muestra la Nuevos Casos Confirmados de COVID-19 en la comuna de Curepto- en el Periodo 2020-2021, de acuerdo a datos recopilados por el Ministerio de Ciencias, Tecnología, Conocimiento e Innovación- Unidad de medida Casos"/>
    <s v="Gráfico Evolución"/>
    <s v="COVID19,pandemia,virus,enfermedad,salud,estadística,Casos Confirmados,Curepto,Casos Confirmados,Casos"/>
    <s v="https://analytics.zoho.com/open-view/2395394000008134446?ZOHO_CRITERIA=%22Localiza_CL_Poblacion%22.%22Codcom%22%3D7103"/>
    <x v="0"/>
    <s v="#1774B9"/>
  </r>
  <r>
    <n v="1724"/>
    <x v="0"/>
    <x v="1"/>
    <s v="Salud"/>
    <n v="5701"/>
    <x v="25"/>
    <x v="9"/>
    <x v="0"/>
    <x v="305"/>
    <x v="2"/>
    <x v="104"/>
    <s v="Periodo 2020-2021"/>
    <s v="Casos"/>
    <s v="Ministerio de Ciencias, Tecnología, Conocimiento e Innovación"/>
    <s v="Relación entre la Etapa Histórica del Programa Paso a Paso y el número de Casos Activos en la comuna de San Felipe"/>
    <s v="Gráfico muestra la Relación entre la Etapa Histórica del Programa Paso a Paso y el número de Casos Activos en la comuna de San Felipe- en el Periodo 2020-2021, de acuerdo a datos recopilados por el Ministerio de Ciencias, Tecnología, Conocimiento e Innovación- Unidad de medida Casos"/>
    <s v="Gráfico Evolución Comparativo"/>
    <s v="COVID19,pandemia,virus,enfermedad,salud,estadística,Paso a Paso y Activos,San Felipe,Etapas Históricas -Casos Activos,Casos"/>
    <s v="https://analytics.zoho.com/open-view/2395394000008156433?ZOHO_CRITERIA=%22Localiza_CL_Poblacion%22.%22Codcom%22%3D5701"/>
    <x v="0"/>
    <s v="#1774B9"/>
  </r>
  <r>
    <n v="1725"/>
    <x v="0"/>
    <x v="1"/>
    <s v="Salud"/>
    <n v="6104"/>
    <x v="25"/>
    <x v="9"/>
    <x v="0"/>
    <x v="25"/>
    <x v="2"/>
    <x v="104"/>
    <s v="Periodo 2020-2021"/>
    <s v="Casos"/>
    <s v="Ministerio de Ciencias, Tecnología, Conocimiento e Innovación"/>
    <s v="Relación entre la Etapa Histórica del Programa Paso a Paso y el número de Casos Activos en la comuna de Coltauco"/>
    <s v="Gráfico muestra la Relación entre la Etapa Histórica del Programa Paso a Paso y el número de Casos Activos en la comuna de Coltauco- en el Periodo 2020-2021, de acuerdo a datos recopilados por el Ministerio de Ciencias, Tecnología, Conocimiento e Innovación- Unidad de medida Casos"/>
    <s v="Gráfico Evolución Comparativo"/>
    <s v="COVID19,pandemia,virus,enfermedad,salud,estadística,Paso a Paso y Activos,Coltauco,Etapas Históricas -Casos Activos,Casos"/>
    <s v="https://analytics.zoho.com/open-view/2395394000008156433?ZOHO_CRITERIA=%22Localiza_CL_Poblacion%22.%22Codcom%22%3D6104"/>
    <x v="0"/>
    <s v="#1774B9"/>
  </r>
  <r>
    <n v="1726"/>
    <x v="0"/>
    <x v="1"/>
    <s v="Salud"/>
    <n v="9103"/>
    <x v="21"/>
    <x v="10"/>
    <x v="0"/>
    <x v="44"/>
    <x v="0"/>
    <x v="99"/>
    <s v="Periodo 2020-2021"/>
    <s v="Casos"/>
    <s v="Ministerio de Ciencias, Tecnología, Conocimiento e Innovación"/>
    <s v="Evolución del Número de Casos Activos de COVID-19 por 1 millón de habitantes en la comuna de Cunco"/>
    <s v="Gráfico muestra la Evolución del Número de Casos Activos de COVID-19 por 1 millón de habitantes en la comuna de Cunco- en el Periodo 2020-2021, de acuerdo a datos recopilados por el Ministerio de Ciencias, Tecnología, Conocimiento e Innovación- Unidad de medida Casos"/>
    <s v="Gráfico Evolución"/>
    <s v="COVID19,pandemia,virus,enfermedad,salud,estadística,Activos,Cunco,Activos por 1 Millón Habitantes,Casos"/>
    <s v="https://analytics.zoho.com/open-view/2395394000008132313?ZOHO_CRITERIA=%22Localiza_CL_Poblacion%22.%22Codcom%22%3D9103"/>
    <x v="0"/>
    <s v="#1774B9"/>
  </r>
  <r>
    <n v="1727"/>
    <x v="0"/>
    <x v="1"/>
    <s v="Salud"/>
    <n v="16302"/>
    <x v="19"/>
    <x v="9"/>
    <x v="0"/>
    <x v="306"/>
    <x v="2"/>
    <x v="96"/>
    <s v="Periodo 2020-2021"/>
    <s v="Adimensional"/>
    <s v="Ministerio de Ciencias, Tecnología, Conocimiento e Innovación"/>
    <s v="Etapas Históricas del Programa Paso a Paso en la comuna de Coihueco"/>
    <s v="Gráfico muestra las Etapas Históricas del Programa Paso a Paso en la comuna de Coihueco- en el Periodo 2020-2021, de acuerdo a datos recopilados por el Ministerio de Ciencias, Tecnología, Conocimiento e Innovación - Adimensional"/>
    <s v="Gráfico Evolución"/>
    <s v="COVID19,pandemia,virus,enfermedad,salud,estadística,Etapas Paso a Paso,Coihueco,Etapas Históricas,Adimensional"/>
    <s v="https://analytics.zoho.com/open-view/2395394000008155038?ZOHO_CRITERIA=%22Localiza_CL_Poblacion%22.%22Codcom%22%3D16302"/>
    <x v="0"/>
    <s v="#1774B9"/>
  </r>
  <r>
    <n v="1728"/>
    <x v="0"/>
    <x v="1"/>
    <s v="Salud"/>
    <n v="13602"/>
    <x v="25"/>
    <x v="9"/>
    <x v="0"/>
    <x v="215"/>
    <x v="2"/>
    <x v="104"/>
    <s v="Periodo 2020-2021"/>
    <s v="Casos"/>
    <s v="Ministerio de Ciencias, Tecnología, Conocimiento e Innovación"/>
    <s v="Relación entre la Etapa Histórica del Programa Paso a Paso y el número de Casos Activos en la comuna de El Monte"/>
    <s v="Gráfico muestra la Relación entre la Etapa Histórica del Programa Paso a Paso y el número de Casos Activos en la comuna de El Monte- en el Periodo 2020-2021, de acuerdo a datos recopilados por el Ministerio de Ciencias, Tecnología, Conocimiento e Innovación- Unidad de medida Casos"/>
    <s v="Gráfico Evolución Comparativo"/>
    <s v="COVID19,pandemia,virus,enfermedad,salud,estadística,Paso a Paso y Activos,El Monte,Etapas Históricas -Casos Activos,Casos"/>
    <s v="https://analytics.zoho.com/open-view/2395394000008156433?ZOHO_CRITERIA=%22Localiza_CL_Poblacion%22.%22Codcom%22%3D13602"/>
    <x v="0"/>
    <s v="#1774B9"/>
  </r>
  <r>
    <n v="1729"/>
    <x v="0"/>
    <x v="1"/>
    <s v="Salud"/>
    <n v="5303"/>
    <x v="25"/>
    <x v="9"/>
    <x v="0"/>
    <x v="219"/>
    <x v="2"/>
    <x v="104"/>
    <s v="Periodo 2020-2021"/>
    <s v="Casos"/>
    <s v="Ministerio de Ciencias, Tecnología, Conocimiento e Innovación"/>
    <s v="Relación entre la Etapa Histórica del Programa Paso a Paso y el número de Casos Activos en la comuna de Rinconada"/>
    <s v="Gráfico muestra la Relación entre la Etapa Histórica del Programa Paso a Paso y el número de Casos Activos en la comuna de Rinconada- en el Periodo 2020-2021, de acuerdo a datos recopilados por el Ministerio de Ciencias, Tecnología, Conocimiento e Innovación- Unidad de medida Casos"/>
    <s v="Gráfico Evolución Comparativo"/>
    <s v="COVID19,pandemia,virus,enfermedad,salud,estadística,Paso a Paso y Activos,Rinconada,Etapas Históricas -Casos Activos,Casos"/>
    <s v="https://analytics.zoho.com/open-view/2395394000008156433?ZOHO_CRITERIA=%22Localiza_CL_Poblacion%22.%22Codcom%22%3D5303"/>
    <x v="0"/>
    <s v="#1774B9"/>
  </r>
  <r>
    <n v="1730"/>
    <x v="0"/>
    <x v="1"/>
    <s v="Salud"/>
    <n v="4305"/>
    <x v="22"/>
    <x v="10"/>
    <x v="0"/>
    <x v="74"/>
    <x v="0"/>
    <x v="100"/>
    <s v="Periodo 2020-2021"/>
    <s v="Casos"/>
    <s v="Ministerio de Ciencias, Tecnología, Conocimiento e Innovación"/>
    <s v="Nuevos Casos Confirmados de COVID-19 en la comuna de Río Hurtado"/>
    <s v="Gráfico muestra la Nuevos Casos Confirmados de COVID-19 en la comuna de Río Hurtado- en el Periodo 2020-2021, de acuerdo a datos recopilados por el Ministerio de Ciencias, Tecnología, Conocimiento e Innovación- Unidad de medida Casos"/>
    <s v="Gráfico Evolución"/>
    <s v="COVID19,pandemia,virus,enfermedad,salud,estadística,Casos Confirmados,Río Hurtado,Casos Confirmados,Casos"/>
    <s v="https://analytics.zoho.com/open-view/2395394000008134446?ZOHO_CRITERIA=%22Localiza_CL_Poblacion%22.%22Codcom%22%3D4305"/>
    <x v="0"/>
    <s v="#1774B9"/>
  </r>
  <r>
    <n v="1731"/>
    <x v="0"/>
    <x v="1"/>
    <s v="Salud"/>
    <n v="16205"/>
    <x v="25"/>
    <x v="9"/>
    <x v="0"/>
    <x v="330"/>
    <x v="2"/>
    <x v="104"/>
    <s v="Periodo 2020-2021"/>
    <s v="Casos"/>
    <s v="Ministerio de Ciencias, Tecnología, Conocimiento e Innovación"/>
    <s v="Relación entre la Etapa Histórica del Programa Paso a Paso y el número de Casos Activos en la comuna de Portezuelo"/>
    <s v="Gráfico muestra la Relación entre la Etapa Histórica del Programa Paso a Paso y el número de Casos Activos en la comuna de Portezuelo- en el Periodo 2020-2021, de acuerdo a datos recopilados por el Ministerio de Ciencias, Tecnología, Conocimiento e Innovación- Unidad de medida Casos"/>
    <s v="Gráfico Evolución Comparativo"/>
    <s v="COVID19,pandemia,virus,enfermedad,salud,estadística,Paso a Paso y Activos,Portezuelo,Etapas Históricas -Casos Activos,Casos"/>
    <s v="https://analytics.zoho.com/open-view/2395394000008156433?ZOHO_CRITERIA=%22Localiza_CL_Poblacion%22.%22Codcom%22%3D16205"/>
    <x v="0"/>
    <s v="#1774B9"/>
  </r>
  <r>
    <n v="1732"/>
    <x v="0"/>
    <x v="1"/>
    <s v="Salud"/>
    <n v="8207"/>
    <x v="21"/>
    <x v="10"/>
    <x v="0"/>
    <x v="242"/>
    <x v="0"/>
    <x v="99"/>
    <s v="Periodo 2020-2021"/>
    <s v="Casos"/>
    <s v="Ministerio de Ciencias, Tecnología, Conocimiento e Innovación"/>
    <s v="Evolución del Número de Casos Activos de COVID-19 por 1 millón de habitantes en la comuna de Tirúa"/>
    <s v="Gráfico muestra la Evolución del Número de Casos Activos de COVID-19 por 1 millón de habitantes en la comuna de Tirúa- en el Periodo 2020-2021, de acuerdo a datos recopilados por el Ministerio de Ciencias, Tecnología, Conocimiento e Innovación- Unidad de medida Casos"/>
    <s v="Gráfico Evolución"/>
    <s v="COVID19,pandemia,virus,enfermedad,salud,estadística,Activos,Tirúa,Activos por 1 Millón Habitantes,Casos"/>
    <s v="https://analytics.zoho.com/open-view/2395394000008132313?ZOHO_CRITERIA=%22Localiza_CL_Poblacion%22.%22Codcom%22%3D8207"/>
    <x v="0"/>
    <s v="#1774B9"/>
  </r>
  <r>
    <n v="1733"/>
    <x v="0"/>
    <x v="1"/>
    <s v="Salud"/>
    <n v="9121"/>
    <x v="21"/>
    <x v="10"/>
    <x v="0"/>
    <x v="217"/>
    <x v="0"/>
    <x v="99"/>
    <s v="Periodo 2020-2021"/>
    <s v="Casos"/>
    <s v="Ministerio de Ciencias, Tecnología, Conocimiento e Innovación"/>
    <s v="Evolución del Número de Casos Activos de COVID-19 por 1 millón de habitantes en la comuna de Cholchol"/>
    <s v="Gráfico muestra la Evolución del Número de Casos Activos de COVID-19 por 1 millón de habitantes en la comuna de Cholchol- en el Periodo 2020-2021, de acuerdo a datos recopilados por el Ministerio de Ciencias, Tecnología, Conocimiento e Innovación- Unidad de medida Casos"/>
    <s v="Gráfico Evolución"/>
    <s v="COVID19,pandemia,virus,enfermedad,salud,estadística,Activos,Cholchol,Activos por 1 Millón Habitantes,Casos"/>
    <s v="https://analytics.zoho.com/open-view/2395394000008132313?ZOHO_CRITERIA=%22Localiza_CL_Poblacion%22.%22Codcom%22%3D9121"/>
    <x v="0"/>
    <s v="#1774B9"/>
  </r>
  <r>
    <n v="1734"/>
    <x v="0"/>
    <x v="1"/>
    <s v="Salud"/>
    <n v="9104"/>
    <x v="20"/>
    <x v="9"/>
    <x v="0"/>
    <x v="275"/>
    <x v="2"/>
    <x v="97"/>
    <s v="Periodo 2020-2021"/>
    <s v="Unidades"/>
    <s v="Ministerio de Ciencias, Tecnología, Conocimiento e Innovación"/>
    <s v="Relación entre la Etapa Histórica del Programa Paso a Paso y progreso del proceso de vacunación (2da dosis) en la comuna de Curarrehue"/>
    <s v="Gráfico muestra la Relación entre la Etapa Histórica del Programa Paso a Paso y progreso del proceso de vacunación (2da dosis) en la comuna de Curarrehue- en el Periodo 2020-2021, de acuerdo a datos recopilados por el Ministerio de Ciencias, Tecnología, Conocimiento e Innovación-  Unidades"/>
    <s v="Gráfico Evolución Comparativo"/>
    <s v="COVID19,pandemia,virus,enfermedad,salud,estadística,Paso a Paso y Vacunación,Curarrehue,Etapas Históricas - Vacunación,Unidades"/>
    <s v="https://analytics.zoho.com/open-view/2395394000008157701?ZOHO_CRITERIA=%22Localiza_CL_Poblacion%22.%22Codcom%22%3D9104"/>
    <x v="0"/>
    <s v="#1774B9"/>
  </r>
  <r>
    <n v="1735"/>
    <x v="0"/>
    <x v="1"/>
    <s v="Salud"/>
    <n v="5601"/>
    <x v="19"/>
    <x v="9"/>
    <x v="0"/>
    <x v="335"/>
    <x v="2"/>
    <x v="101"/>
    <s v="Último Informe MINCIECIA"/>
    <s v="Adimensional"/>
    <s v="Ministerio de Ciencias, Tecnología, Conocimiento e Innovación"/>
    <s v="Etapa Actual del Programa Paso a Paso en la comuna de San Antonio"/>
    <s v="Mapa muestra la Etapa Actual del Programa Paso a Paso en la comuna de San Antonio- según el Último Informe MINCIECIA - Adimensional"/>
    <s v="Representación Geográfica"/>
    <s v="COVID19,pandemia,virus,enfermedad,salud,estadística,Etapas Paso a Paso,San Antonio,Etapa Actual,Adimensional"/>
    <s v="https://analytics.zoho.com/open-view/2395394000008153647?ZOHO_CRITERIA=%22Localiza_CL_Poblacion%22.%22Codcom%22%3D5601"/>
    <x v="0"/>
    <s v="#1774B9"/>
  </r>
  <r>
    <n v="1736"/>
    <x v="0"/>
    <x v="1"/>
    <s v="Salud"/>
    <n v="5102"/>
    <x v="22"/>
    <x v="10"/>
    <x v="0"/>
    <x v="266"/>
    <x v="0"/>
    <x v="100"/>
    <s v="Periodo 2020-2021"/>
    <s v="Casos"/>
    <s v="Ministerio de Ciencias, Tecnología, Conocimiento e Innovación"/>
    <s v="Nuevos Casos Confirmados de COVID-19 en la comuna de Casablanca"/>
    <s v="Gráfico muestra la Nuevos Casos Confirmados de COVID-19 en la comuna de Casablanca- en el Periodo 2020-2021, de acuerdo a datos recopilados por el Ministerio de Ciencias, Tecnología, Conocimiento e Innovación- Unidad de medida Casos"/>
    <s v="Gráfico Evolución"/>
    <s v="COVID19,pandemia,virus,enfermedad,salud,estadística,Casos Confirmados,Casablanca,Casos Confirmados,Casos"/>
    <s v="https://analytics.zoho.com/open-view/2395394000008134446?ZOHO_CRITERIA=%22Localiza_CL_Poblacion%22.%22Codcom%22%3D5102"/>
    <x v="0"/>
    <s v="#1774B9"/>
  </r>
  <r>
    <n v="1737"/>
    <x v="0"/>
    <x v="1"/>
    <s v="Salud"/>
    <n v="4202"/>
    <x v="19"/>
    <x v="9"/>
    <x v="0"/>
    <x v="239"/>
    <x v="2"/>
    <x v="101"/>
    <s v="Último Informe MINCIECIA"/>
    <s v="Adimensional"/>
    <s v="Ministerio de Ciencias, Tecnología, Conocimiento e Innovación"/>
    <s v="Etapa Actual del Programa Paso a Paso en la comuna de Canela"/>
    <s v="Mapa muestra la Etapa Actual del Programa Paso a Paso en la comuna de Canela- según el Último Informe MINCIECIA - Adimensional"/>
    <s v="Representación Geográfica"/>
    <s v="COVID19,pandemia,virus,enfermedad,salud,estadística,Etapas Paso a Paso,Canela,Etapa Actual,Adimensional"/>
    <s v="https://analytics.zoho.com/open-view/2395394000008153647?ZOHO_CRITERIA=%22Localiza_CL_Poblacion%22.%22Codcom%22%3D4202"/>
    <x v="0"/>
    <s v="#1774B9"/>
  </r>
  <r>
    <n v="1738"/>
    <x v="0"/>
    <x v="1"/>
    <s v="Salud"/>
    <n v="13114"/>
    <x v="21"/>
    <x v="10"/>
    <x v="0"/>
    <x v="129"/>
    <x v="0"/>
    <x v="99"/>
    <s v="Periodo 2020-2021"/>
    <s v="Casos"/>
    <s v="Ministerio de Ciencias, Tecnología, Conocimiento e Innovación"/>
    <s v="Evolución del Número de Casos Activos de COVID-19 por 1 millón de habitantes en la comuna de Las Condes"/>
    <s v="Gráfico muestra la Evolución del Número de Casos Activos de COVID-19 por 1 millón de habitantes en la comuna de Las Condes- en el Periodo 2020-2021, de acuerdo a datos recopilados por el Ministerio de Ciencias, Tecnología, Conocimiento e Innovación- Unidad de medida Casos"/>
    <s v="Gráfico Evolución"/>
    <s v="COVID19,pandemia,virus,enfermedad,salud,estadística,Activos,Las Condes,Activos por 1 Millón Habitantes,Casos"/>
    <s v="https://analytics.zoho.com/open-view/2395394000008132313?ZOHO_CRITERIA=%22Localiza_CL_Poblacion%22.%22Codcom%22%3D13114"/>
    <x v="0"/>
    <s v="#1774B9"/>
  </r>
  <r>
    <n v="1739"/>
    <x v="0"/>
    <x v="1"/>
    <s v="Salud"/>
    <n v="7110"/>
    <x v="25"/>
    <x v="9"/>
    <x v="0"/>
    <x v="277"/>
    <x v="2"/>
    <x v="104"/>
    <s v="Periodo 2020-2021"/>
    <s v="Casos"/>
    <s v="Ministerio de Ciencias, Tecnología, Conocimiento e Innovación"/>
    <s v="Relación entre la Etapa Histórica del Programa Paso a Paso y el número de Casos Activos en la comuna de San Rafael"/>
    <s v="Gráfico muestra la Relación entre la Etapa Histórica del Programa Paso a Paso y el número de Casos Activos en la comuna de San Rafael- en el Periodo 2020-2021, de acuerdo a datos recopilados por el Ministerio de Ciencias, Tecnología, Conocimiento e Innovación- Unidad de medida Casos"/>
    <s v="Gráfico Evolución Comparativo"/>
    <s v="COVID19,pandemia,virus,enfermedad,salud,estadística,Paso a Paso y Activos,San Rafael,Etapas Históricas -Casos Activos,Casos"/>
    <s v="https://analytics.zoho.com/open-view/2395394000008156433?ZOHO_CRITERIA=%22Localiza_CL_Poblacion%22.%22Codcom%22%3D7110"/>
    <x v="0"/>
    <s v="#1774B9"/>
  </r>
  <r>
    <n v="1740"/>
    <x v="0"/>
    <x v="1"/>
    <s v="Salud"/>
    <n v="10109"/>
    <x v="20"/>
    <x v="9"/>
    <x v="0"/>
    <x v="320"/>
    <x v="2"/>
    <x v="97"/>
    <s v="Periodo 2020-2021"/>
    <s v="Unidades"/>
    <s v="Ministerio de Ciencias, Tecnología, Conocimiento e Innovación"/>
    <s v="Relación entre la Etapa Histórica del Programa Paso a Paso y progreso del proceso de vacunación (2da dosis) en la comuna de Puerto Varas"/>
    <s v="Gráfico muestra la Relación entre la Etapa Histórica del Programa Paso a Paso y progreso del proceso de vacunación (2da dosis) en la comuna de Puerto Varas- en el Periodo 2020-2021, de acuerdo a datos recopilados por el Ministerio de Ciencias, Tecnología, Conocimiento e Innovación-  Unidades"/>
    <s v="Gráfico Evolución Comparativo"/>
    <s v="COVID19,pandemia,virus,enfermedad,salud,estadística,Paso a Paso y Vacunación,Puerto Varas,Etapas Históricas - Vacunación,Unidades"/>
    <s v="https://analytics.zoho.com/open-view/2395394000008157701?ZOHO_CRITERIA=%22Localiza_CL_Poblacion%22.%22Codcom%22%3D10109"/>
    <x v="0"/>
    <s v="#1774B9"/>
  </r>
  <r>
    <n v="1741"/>
    <x v="0"/>
    <x v="1"/>
    <s v="Salud"/>
    <n v="7"/>
    <x v="23"/>
    <x v="11"/>
    <x v="1"/>
    <x v="163"/>
    <x v="0"/>
    <x v="102"/>
    <s v="Periodo 2020-2021"/>
    <s v="Cupos"/>
    <s v="Ministerio de Ciencias, Tecnología, Conocimiento e Innovación"/>
    <s v="Balance de disponibilidad de cupos en Residencias Sanitarias para COVID19 en la Región de Maule"/>
    <s v="Gráfico muestra el Balance de disponibilidad de cupos en Residencias Sanitarias para COVID19 en la Región de Maule- en el Periodo 2020-2021, de acuerdo a datos recopilados por el Ministerio de Ciencias, Tecnología, Conocimiento e Innovación- Unidad de medida Cupos"/>
    <s v="Gráfico Evolución"/>
    <s v="COVID19,pandemia,virus,enfermedad,salud,estadística,Residencias,Región de Maule,Cupos Disponibles,Cupos"/>
    <s v="https://analytics.zoho.com/open-view/2395394000008144190?ZOHO_CRITERIA=%22Localiza_CL_Poblacion%22.%22Codreg%22%3D7"/>
    <x v="0"/>
    <s v="#1774B9"/>
  </r>
  <r>
    <n v="1742"/>
    <x v="0"/>
    <x v="1"/>
    <s v="Salud"/>
    <n v="10301"/>
    <x v="25"/>
    <x v="9"/>
    <x v="0"/>
    <x v="246"/>
    <x v="2"/>
    <x v="104"/>
    <s v="Periodo 2020-2021"/>
    <s v="Casos"/>
    <s v="Ministerio de Ciencias, Tecnología, Conocimiento e Innovación"/>
    <s v="Relación entre la Etapa Histórica del Programa Paso a Paso y el número de Casos Activos en la comuna de Osorno"/>
    <s v="Gráfico muestra la Relación entre la Etapa Histórica del Programa Paso a Paso y el número de Casos Activos en la comuna de Osorno- en el Periodo 2020-2021, de acuerdo a datos recopilados por el Ministerio de Ciencias, Tecnología, Conocimiento e Innovación- Unidad de medida Casos"/>
    <s v="Gráfico Evolución Comparativo"/>
    <s v="COVID19,pandemia,virus,enfermedad,salud,estadística,Paso a Paso y Activos,Osorno,Etapas Históricas -Casos Activos,Casos"/>
    <s v="https://analytics.zoho.com/open-view/2395394000008156433?ZOHO_CRITERIA=%22Localiza_CL_Poblacion%22.%22Codcom%22%3D10301"/>
    <x v="0"/>
    <s v="#1774B9"/>
  </r>
  <r>
    <n v="1743"/>
    <x v="0"/>
    <x v="1"/>
    <s v="Salud"/>
    <n v="7109"/>
    <x v="19"/>
    <x v="9"/>
    <x v="0"/>
    <x v="83"/>
    <x v="2"/>
    <x v="101"/>
    <s v="Último Informe MINCIECIA"/>
    <s v="Adimensional"/>
    <s v="Ministerio de Ciencias, Tecnología, Conocimiento e Innovación"/>
    <s v="Etapa Actual del Programa Paso a Paso en la comuna de San Clemente"/>
    <s v="Mapa muestra la Etapa Actual del Programa Paso a Paso en la comuna de San Clemente- según el Último Informe MINCIECIA - Adimensional"/>
    <s v="Representación Geográfica"/>
    <s v="COVID19,pandemia,virus,enfermedad,salud,estadística,Etapas Paso a Paso,San Clemente,Etapa Actual,Adimensional"/>
    <s v="https://analytics.zoho.com/open-view/2395394000008153647?ZOHO_CRITERIA=%22Localiza_CL_Poblacion%22.%22Codcom%22%3D7109"/>
    <x v="0"/>
    <s v="#1774B9"/>
  </r>
  <r>
    <n v="1744"/>
    <x v="0"/>
    <x v="1"/>
    <s v="Salud"/>
    <n v="16109"/>
    <x v="21"/>
    <x v="10"/>
    <x v="0"/>
    <x v="81"/>
    <x v="0"/>
    <x v="99"/>
    <s v="Periodo 2020-2021"/>
    <s v="Casos"/>
    <s v="Ministerio de Ciencias, Tecnología, Conocimiento e Innovación"/>
    <s v="Evolución del Número de Casos Activos de COVID-19 por 1 millón de habitantes en la comuna de Yungay"/>
    <s v="Gráfico muestra la Evolución del Número de Casos Activos de COVID-19 por 1 millón de habitantes en la comuna de Yungay- en el Periodo 2020-2021, de acuerdo a datos recopilados por el Ministerio de Ciencias, Tecnología, Conocimiento e Innovación- Unidad de medida Casos"/>
    <s v="Gráfico Evolución"/>
    <s v="COVID19,pandemia,virus,enfermedad,salud,estadística,Activos,Yungay,Activos por 1 Millón Habitantes,Casos"/>
    <s v="https://analytics.zoho.com/open-view/2395394000008132313?ZOHO_CRITERIA=%22Localiza_CL_Poblacion%22.%22Codcom%22%3D16109"/>
    <x v="0"/>
    <s v="#1774B9"/>
  </r>
  <r>
    <n v="1745"/>
    <x v="0"/>
    <x v="1"/>
    <s v="Salud"/>
    <n v="13117"/>
    <x v="19"/>
    <x v="9"/>
    <x v="0"/>
    <x v="238"/>
    <x v="2"/>
    <x v="96"/>
    <s v="Periodo 2020-2021"/>
    <s v="Adimensional"/>
    <s v="Ministerio de Ciencias, Tecnología, Conocimiento e Innovación"/>
    <s v="Etapas Históricas del Programa Paso a Paso en la comuna de Lo Prado"/>
    <s v="Gráfico muestra las Etapas Históricas del Programa Paso a Paso en la comuna de Lo Prado- en el Periodo 2020-2021, de acuerdo a datos recopilados por el Ministerio de Ciencias, Tecnología, Conocimiento e Innovación - Adimensional"/>
    <s v="Gráfico Evolución"/>
    <s v="COVID19,pandemia,virus,enfermedad,salud,estadística,Etapas Paso a Paso,Lo Prado,Etapas Históricas,Adimensional"/>
    <s v="https://analytics.zoho.com/open-view/2395394000008155038?ZOHO_CRITERIA=%22Localiza_CL_Poblacion%22.%22Codcom%22%3D13117"/>
    <x v="0"/>
    <s v="#1774B9"/>
  </r>
  <r>
    <n v="1746"/>
    <x v="0"/>
    <x v="1"/>
    <s v="Salud"/>
    <n v="14203"/>
    <x v="19"/>
    <x v="9"/>
    <x v="0"/>
    <x v="193"/>
    <x v="2"/>
    <x v="101"/>
    <s v="Último Informe MINCIECIA"/>
    <s v="Adimensional"/>
    <s v="Ministerio de Ciencias, Tecnología, Conocimiento e Innovación"/>
    <s v="Etapa Actual del Programa Paso a Paso en la comuna de Lago Ranco"/>
    <s v="Mapa muestra la Etapa Actual del Programa Paso a Paso en la comuna de Lago Ranco- según el Último Informe MINCIECIA - Adimensional"/>
    <s v="Representación Geográfica"/>
    <s v="COVID19,pandemia,virus,enfermedad,salud,estadística,Etapas Paso a Paso,Lago Ranco,Etapa Actual,Adimensional"/>
    <s v="https://analytics.zoho.com/open-view/2395394000008153647?ZOHO_CRITERIA=%22Localiza_CL_Poblacion%22.%22Codcom%22%3D14203"/>
    <x v="0"/>
    <s v="#1774B9"/>
  </r>
  <r>
    <n v="1747"/>
    <x v="0"/>
    <x v="1"/>
    <s v="Salud"/>
    <n v="3"/>
    <x v="26"/>
    <x v="10"/>
    <x v="1"/>
    <x v="77"/>
    <x v="0"/>
    <x v="105"/>
    <s v="Periodo 2020-2021"/>
    <s v="Casos por Millón de habitantes"/>
    <s v="Ministerio de Ciencias, Tecnología, Conocimiento e Innovación"/>
    <s v="Representación Geográfica del Número de Fallecidos por 1 millón de habitantes por comuna para la Región de Atacama"/>
    <s v="Mapa muestra la Representación Geográfica del Número de Fallecidos por 1 millón de habitantes por comuna para la Región de Atacama- en el Periodo 2020-2021, de acuerdo a datos recopilados por el Ministerio de Ciencias, Tecnología, Conocimiento e Innovación- Casos por Millón de habitantes"/>
    <s v="Representación Geográfica"/>
    <s v="COVID19,pandemia,virus,enfermedad,salud,estadística,Fallecidos,Región de Atacama,Fallecidos por 1 Millón Habitantes,Casos por Millón de habitantes"/>
    <s v="https://analytics.zoho.com/open-view/2395394000008117468?ZOHO_CRITERIA=%22Localiza_CL_Poblacion%22.%22Codreg%22%3D3"/>
    <x v="0"/>
    <s v="#1774B9"/>
  </r>
  <r>
    <n v="1748"/>
    <x v="0"/>
    <x v="1"/>
    <s v="Salud"/>
    <n v="13123"/>
    <x v="19"/>
    <x v="9"/>
    <x v="0"/>
    <x v="65"/>
    <x v="2"/>
    <x v="96"/>
    <s v="Periodo 2020-2021"/>
    <s v="Adimensional"/>
    <s v="Ministerio de Ciencias, Tecnología, Conocimiento e Innovación"/>
    <s v="Etapas Históricas del Programa Paso a Paso en la comuna de Providencia"/>
    <s v="Gráfico muestra las Etapas Históricas del Programa Paso a Paso en la comuna de Providencia- en el Periodo 2020-2021, de acuerdo a datos recopilados por el Ministerio de Ciencias, Tecnología, Conocimiento e Innovación - Adimensional"/>
    <s v="Gráfico Evolución"/>
    <s v="COVID19,pandemia,virus,enfermedad,salud,estadística,Etapas Paso a Paso,Providencia,Etapas Históricas,Adimensional"/>
    <s v="https://analytics.zoho.com/open-view/2395394000008155038?ZOHO_CRITERIA=%22Localiza_CL_Poblacion%22.%22Codcom%22%3D13123"/>
    <x v="0"/>
    <s v="#1774B9"/>
  </r>
  <r>
    <n v="1749"/>
    <x v="0"/>
    <x v="1"/>
    <s v="Salud"/>
    <n v="12101"/>
    <x v="22"/>
    <x v="10"/>
    <x v="0"/>
    <x v="138"/>
    <x v="0"/>
    <x v="100"/>
    <s v="Periodo 2020-2021"/>
    <s v="Casos"/>
    <s v="Ministerio de Ciencias, Tecnología, Conocimiento e Innovación"/>
    <s v="Nuevos Casos Confirmados de COVID-19 en la comuna de Punta Arenas"/>
    <s v="Gráfico muestra la Nuevos Casos Confirmados de COVID-19 en la comuna de Punta Arenas- en el Periodo 2020-2021, de acuerdo a datos recopilados por el Ministerio de Ciencias, Tecnología, Conocimiento e Innovación- Unidad de medida Casos"/>
    <s v="Gráfico Evolución"/>
    <s v="COVID19,pandemia,virus,enfermedad,salud,estadística,Casos Confirmados,Punta Arenas,Casos Confirmados,Casos"/>
    <s v="https://analytics.zoho.com/open-view/2395394000008134446?ZOHO_CRITERIA=%22Localiza_CL_Poblacion%22.%22Codcom%22%3D12101"/>
    <x v="0"/>
    <s v="#1774B9"/>
  </r>
  <r>
    <n v="1750"/>
    <x v="0"/>
    <x v="1"/>
    <s v="Salud"/>
    <n v="10102"/>
    <x v="21"/>
    <x v="10"/>
    <x v="0"/>
    <x v="338"/>
    <x v="0"/>
    <x v="99"/>
    <s v="Periodo 2020-2021"/>
    <s v="Casos"/>
    <s v="Ministerio de Ciencias, Tecnología, Conocimiento e Innovación"/>
    <s v="Evolución del Número de Casos Activos de COVID-19 por 1 millón de habitantes en la comuna de Calbuco"/>
    <s v="Gráfico muestra la Evolución del Número de Casos Activos de COVID-19 por 1 millón de habitantes en la comuna de Calbuco- en el Periodo 2020-2021, de acuerdo a datos recopilados por el Ministerio de Ciencias, Tecnología, Conocimiento e Innovación- Unidad de medida Casos"/>
    <s v="Gráfico Evolución"/>
    <s v="COVID19,pandemia,virus,enfermedad,salud,estadística,Activos,Calbuco,Activos por 1 Millón Habitantes,Casos"/>
    <s v="https://analytics.zoho.com/open-view/2395394000008132313?ZOHO_CRITERIA=%22Localiza_CL_Poblacion%22.%22Codcom%22%3D10102"/>
    <x v="0"/>
    <s v="#1774B9"/>
  </r>
  <r>
    <n v="1751"/>
    <x v="0"/>
    <x v="1"/>
    <s v="Salud"/>
    <n v="8312"/>
    <x v="25"/>
    <x v="9"/>
    <x v="0"/>
    <x v="52"/>
    <x v="2"/>
    <x v="104"/>
    <s v="Periodo 2020-2021"/>
    <s v="Casos"/>
    <s v="Ministerio de Ciencias, Tecnología, Conocimiento e Innovación"/>
    <s v="Relación entre la Etapa Histórica del Programa Paso a Paso y el número de Casos Activos en la comuna de Tucapel"/>
    <s v="Gráfico muestra la Relación entre la Etapa Histórica del Programa Paso a Paso y el número de Casos Activos en la comuna de Tucapel- en el Periodo 2020-2021, de acuerdo a datos recopilados por el Ministerio de Ciencias, Tecnología, Conocimiento e Innovación- Unidad de medida Casos"/>
    <s v="Gráfico Evolución Comparativo"/>
    <s v="COVID19,pandemia,virus,enfermedad,salud,estadística,Paso a Paso y Activos,Tucapel,Etapas Históricas -Casos Activos,Casos"/>
    <s v="https://analytics.zoho.com/open-view/2395394000008156433?ZOHO_CRITERIA=%22Localiza_CL_Poblacion%22.%22Codcom%22%3D8312"/>
    <x v="0"/>
    <s v="#1774B9"/>
  </r>
  <r>
    <n v="1752"/>
    <x v="0"/>
    <x v="1"/>
    <s v="Salud"/>
    <n v="9207"/>
    <x v="18"/>
    <x v="8"/>
    <x v="0"/>
    <x v="210"/>
    <x v="0"/>
    <x v="98"/>
    <s v="Periodo 2020-2021"/>
    <s v="Unidades"/>
    <s v="Ministerio de Ciencias, Tecnología, Conocimiento e Innovación"/>
    <s v="Evolución del Proceso de Vacunación contra COVID-19 en la comuna de Lumaco"/>
    <s v="Gráfico muestra la Evolución del Proceso de Vacunación contra COVID-19 en la comuna de Lumaco- en el Periodo 2020-2021, de acuerdo a datos recopilados por el Ministerio de Ciencias, Tecnología, Conocimiento e Innovación-  Unidades"/>
    <s v="Gráfico Evolución"/>
    <s v="COVID19,pandemia,virus,enfermedad,salud,estadística,Vacunación,Lumaco,Vacunación 1era y 2da dosis,Unidades"/>
    <s v="https://analytics.zoho.com/open-view/2395394000008136598?ZOHO_CRITERIA=%22Localiza_CL_Poblacion%22.%22Codcom%22%3D9207"/>
    <x v="0"/>
    <s v="#1774B9"/>
  </r>
  <r>
    <n v="1753"/>
    <x v="0"/>
    <x v="1"/>
    <s v="Salud"/>
    <n v="7106"/>
    <x v="22"/>
    <x v="10"/>
    <x v="0"/>
    <x v="291"/>
    <x v="0"/>
    <x v="100"/>
    <s v="Periodo 2020-2021"/>
    <s v="Casos"/>
    <s v="Ministerio de Ciencias, Tecnología, Conocimiento e Innovación"/>
    <s v="Nuevos Casos Confirmados de COVID-19 en la comuna de Pelarco"/>
    <s v="Gráfico muestra la Nuevos Casos Confirmados de COVID-19 en la comuna de Pelarco- en el Periodo 2020-2021, de acuerdo a datos recopilados por el Ministerio de Ciencias, Tecnología, Conocimiento e Innovación- Unidad de medida Casos"/>
    <s v="Gráfico Evolución"/>
    <s v="COVID19,pandemia,virus,enfermedad,salud,estadística,Casos Confirmados,Pelarco,Casos Confirmados,Casos"/>
    <s v="https://analytics.zoho.com/open-view/2395394000008134446?ZOHO_CRITERIA=%22Localiza_CL_Poblacion%22.%22Codcom%22%3D7106"/>
    <x v="0"/>
    <s v="#1774B9"/>
  </r>
  <r>
    <n v="1754"/>
    <x v="0"/>
    <x v="1"/>
    <s v="Salud"/>
    <n v="7107"/>
    <x v="21"/>
    <x v="10"/>
    <x v="0"/>
    <x v="359"/>
    <x v="0"/>
    <x v="99"/>
    <s v="Periodo 2020-2021"/>
    <s v="Casos"/>
    <s v="Ministerio de Ciencias, Tecnología, Conocimiento e Innovación"/>
    <s v="Evolución del Número de Casos Activos de COVID-19 por 1 millón de habitantes en la comuna de Pencahue"/>
    <s v="Gráfico muestra la Evolución del Número de Casos Activos de COVID-19 por 1 millón de habitantes en la comuna de Pencahue- en el Periodo 2020-2021, de acuerdo a datos recopilados por el Ministerio de Ciencias, Tecnología, Conocimiento e Innovación- Unidad de medida Casos"/>
    <s v="Gráfico Evolución"/>
    <s v="COVID19,pandemia,virus,enfermedad,salud,estadística,Activos,Pencahue,Activos por 1 Millón Habitantes,Casos"/>
    <s v="https://analytics.zoho.com/open-view/2395394000008132313?ZOHO_CRITERIA=%22Localiza_CL_Poblacion%22.%22Codcom%22%3D7107"/>
    <x v="0"/>
    <s v="#1774B9"/>
  </r>
  <r>
    <n v="1755"/>
    <x v="0"/>
    <x v="1"/>
    <s v="Salud"/>
    <n v="1403"/>
    <x v="21"/>
    <x v="10"/>
    <x v="0"/>
    <x v="231"/>
    <x v="0"/>
    <x v="99"/>
    <s v="Periodo 2020-2021"/>
    <s v="Casos"/>
    <s v="Ministerio de Ciencias, Tecnología, Conocimiento e Innovación"/>
    <s v="Evolución del Número de Casos Activos de COVID-19 por 1 millón de habitantes en la comuna de Colchane"/>
    <s v="Gráfico muestra la Evolución del Número de Casos Activos de COVID-19 por 1 millón de habitantes en la comuna de Colchane- en el Periodo 2020-2021, de acuerdo a datos recopilados por el Ministerio de Ciencias, Tecnología, Conocimiento e Innovación- Unidad de medida Casos"/>
    <s v="Gráfico Evolución"/>
    <s v="COVID19,pandemia,virus,enfermedad,salud,estadística,Activos,Colchane,Activos por 1 Millón Habitantes,Casos"/>
    <s v="https://analytics.zoho.com/open-view/2395394000008132313?ZOHO_CRITERIA=%22Localiza_CL_Poblacion%22.%22Codcom%22%3D1403"/>
    <x v="0"/>
    <s v="#1774B9"/>
  </r>
  <r>
    <n v="1756"/>
    <x v="0"/>
    <x v="1"/>
    <s v="Salud"/>
    <n v="5703"/>
    <x v="22"/>
    <x v="10"/>
    <x v="0"/>
    <x v="161"/>
    <x v="0"/>
    <x v="100"/>
    <s v="Periodo 2020-2021"/>
    <s v="Casos"/>
    <s v="Ministerio de Ciencias, Tecnología, Conocimiento e Innovación"/>
    <s v="Nuevos Casos Confirmados de COVID-19 en la comuna de Llaillay"/>
    <s v="Gráfico muestra la Nuevos Casos Confirmados de COVID-19 en la comuna de Llaillay- en el Periodo 2020-2021, de acuerdo a datos recopilados por el Ministerio de Ciencias, Tecnología, Conocimiento e Innovación- Unidad de medida Casos"/>
    <s v="Gráfico Evolución"/>
    <s v="COVID19,pandemia,virus,enfermedad,salud,estadística,Casos Confirmados,Llaillay,Casos Confirmados,Casos"/>
    <s v="https://analytics.zoho.com/open-view/2395394000008134446?ZOHO_CRITERIA=%22Localiza_CL_Poblacion%22.%22Codcom%22%3D5703"/>
    <x v="0"/>
    <s v="#1774B9"/>
  </r>
  <r>
    <n v="1757"/>
    <x v="0"/>
    <x v="1"/>
    <s v="Salud"/>
    <n v="5"/>
    <x v="23"/>
    <x v="11"/>
    <x v="1"/>
    <x v="184"/>
    <x v="0"/>
    <x v="106"/>
    <s v="Periodo 2020-2021"/>
    <s v="Cupos"/>
    <s v="Ministerio de Ciencias, Tecnología, Conocimiento e Innovación"/>
    <s v="Evolución de la disponibilidad y utilización de Residencias Sanirarias para COVID19 en la Región de Valparaíso"/>
    <s v="Gráfico muestra la Evolución de la disponibilidad y utilización de Residencias Sanirarias para COVID19 en la Región de Valparaíso- en el Periodo 2020-2021, de acuerdo a datos recopilados por el Ministerio de Ciencias, Tecnología, Conocimiento e Innovación- Unidad de medida Cupos"/>
    <s v="Gráfico Evolución"/>
    <s v="COVID19,pandemia,virus,enfermedad,salud,estadística,Residencias,Región de Valparaíso,Cupos-Usuarios,Cupos"/>
    <s v="https://analytics.zoho.com/open-view/2395394000008143873?ZOHO_CRITERIA=%22Localiza_CL_Poblacion%22.%22Codreg%22%3D5"/>
    <x v="0"/>
    <s v="#1774B9"/>
  </r>
  <r>
    <n v="1758"/>
    <x v="0"/>
    <x v="1"/>
    <s v="Salud"/>
    <n v="10301"/>
    <x v="18"/>
    <x v="8"/>
    <x v="0"/>
    <x v="246"/>
    <x v="0"/>
    <x v="98"/>
    <s v="Periodo 2020-2021"/>
    <s v="Unidades"/>
    <s v="Ministerio de Ciencias, Tecnología, Conocimiento e Innovación"/>
    <s v="Evolución del Proceso de Vacunación contra COVID-19 en la comuna de Osorno"/>
    <s v="Gráfico muestra la Evolución del Proceso de Vacunación contra COVID-19 en la comuna de Osorno- en el Periodo 2020-2021, de acuerdo a datos recopilados por el Ministerio de Ciencias, Tecnología, Conocimiento e Innovación-  Unidades"/>
    <s v="Gráfico Evolución"/>
    <s v="COVID19,pandemia,virus,enfermedad,salud,estadística,Vacunación,Osorno,Vacunación 1era y 2da dosis,Unidades"/>
    <s v="https://analytics.zoho.com/open-view/2395394000008136598?ZOHO_CRITERIA=%22Localiza_CL_Poblacion%22.%22Codcom%22%3D10301"/>
    <x v="0"/>
    <s v="#1774B9"/>
  </r>
  <r>
    <n v="1759"/>
    <x v="0"/>
    <x v="1"/>
    <s v="Salud"/>
    <n v="5103"/>
    <x v="25"/>
    <x v="9"/>
    <x v="0"/>
    <x v="264"/>
    <x v="2"/>
    <x v="104"/>
    <s v="Periodo 2020-2021"/>
    <s v="Casos"/>
    <s v="Ministerio de Ciencias, Tecnología, Conocimiento e Innovación"/>
    <s v="Relación entre la Etapa Histórica del Programa Paso a Paso y el número de Casos Activos en la comuna de Concón"/>
    <s v="Gráfico muestra la Relación entre la Etapa Histórica del Programa Paso a Paso y el número de Casos Activos en la comuna de Concón- en el Periodo 2020-2021, de acuerdo a datos recopilados por el Ministerio de Ciencias, Tecnología, Conocimiento e Innovación- Unidad de medida Casos"/>
    <s v="Gráfico Evolución Comparativo"/>
    <s v="COVID19,pandemia,virus,enfermedad,salud,estadística,Paso a Paso y Activos,Concón,Etapas Históricas -Casos Activos,Casos"/>
    <s v="https://analytics.zoho.com/open-view/2395394000008156433?ZOHO_CRITERIA=%22Localiza_CL_Poblacion%22.%22Codcom%22%3D5103"/>
    <x v="0"/>
    <s v="#1774B9"/>
  </r>
  <r>
    <n v="1760"/>
    <x v="0"/>
    <x v="1"/>
    <s v="Salud"/>
    <n v="5804"/>
    <x v="18"/>
    <x v="8"/>
    <x v="0"/>
    <x v="328"/>
    <x v="0"/>
    <x v="98"/>
    <s v="Periodo 2020-2021"/>
    <s v="Unidades"/>
    <s v="Ministerio de Ciencias, Tecnología, Conocimiento e Innovación"/>
    <s v="Evolución del Proceso de Vacunación contra COVID-19 en la comuna de Villa Alemana"/>
    <s v="Gráfico muestra la Evolución del Proceso de Vacunación contra COVID-19 en la comuna de Villa Alemana- en el Periodo 2020-2021, de acuerdo a datos recopilados por el Ministerio de Ciencias, Tecnología, Conocimiento e Innovación-  Unidades"/>
    <s v="Gráfico Evolución"/>
    <s v="COVID19,pandemia,virus,enfermedad,salud,estadística,Vacunación,Villa Alemana,Vacunación 1era y 2da dosis,Unidades"/>
    <s v="https://analytics.zoho.com/open-view/2395394000008136598?ZOHO_CRITERIA=%22Localiza_CL_Poblacion%22.%22Codcom%22%3D5804"/>
    <x v="0"/>
    <s v="#1774B9"/>
  </r>
  <r>
    <n v="1761"/>
    <x v="0"/>
    <x v="1"/>
    <s v="Salud"/>
    <n v="10307"/>
    <x v="22"/>
    <x v="10"/>
    <x v="0"/>
    <x v="126"/>
    <x v="0"/>
    <x v="100"/>
    <s v="Periodo 2020-2021"/>
    <s v="Casos"/>
    <s v="Ministerio de Ciencias, Tecnología, Conocimiento e Innovación"/>
    <s v="Nuevos Casos Confirmados de COVID-19 en la comuna de San Pablo"/>
    <s v="Gráfico muestra la Nuevos Casos Confirmados de COVID-19 en la comuna de San Pablo- en el Periodo 2020-2021, de acuerdo a datos recopilados por el Ministerio de Ciencias, Tecnología, Conocimiento e Innovación- Unidad de medida Casos"/>
    <s v="Gráfico Evolución"/>
    <s v="COVID19,pandemia,virus,enfermedad,salud,estadística,Casos Confirmados,San Pablo,Casos Confirmados,Casos"/>
    <s v="https://analytics.zoho.com/open-view/2395394000008134446?ZOHO_CRITERIA=%22Localiza_CL_Poblacion%22.%22Codcom%22%3D10307"/>
    <x v="0"/>
    <s v="#1774B9"/>
  </r>
  <r>
    <n v="1762"/>
    <x v="0"/>
    <x v="1"/>
    <s v="Salud"/>
    <n v="16107"/>
    <x v="25"/>
    <x v="9"/>
    <x v="0"/>
    <x v="185"/>
    <x v="2"/>
    <x v="104"/>
    <s v="Periodo 2020-2021"/>
    <s v="Casos"/>
    <s v="Ministerio de Ciencias, Tecnología, Conocimiento e Innovación"/>
    <s v="Relación entre la Etapa Histórica del Programa Paso a Paso y el número de Casos Activos en la comuna de Quillón"/>
    <s v="Gráfico muestra la Relación entre la Etapa Histórica del Programa Paso a Paso y el número de Casos Activos en la comuna de Quillón- en el Periodo 2020-2021, de acuerdo a datos recopilados por el Ministerio de Ciencias, Tecnología, Conocimiento e Innovación- Unidad de medida Casos"/>
    <s v="Gráfico Evolución Comparativo"/>
    <s v="COVID19,pandemia,virus,enfermedad,salud,estadística,Paso a Paso y Activos,Quillón,Etapas Históricas -Casos Activos,Casos"/>
    <s v="https://analytics.zoho.com/open-view/2395394000008156433?ZOHO_CRITERIA=%22Localiza_CL_Poblacion%22.%22Codcom%22%3D16107"/>
    <x v="0"/>
    <s v="#1774B9"/>
  </r>
  <r>
    <n v="1763"/>
    <x v="0"/>
    <x v="1"/>
    <s v="Salud"/>
    <n v="8101"/>
    <x v="21"/>
    <x v="10"/>
    <x v="0"/>
    <x v="353"/>
    <x v="0"/>
    <x v="99"/>
    <s v="Periodo 2020-2021"/>
    <s v="Casos"/>
    <s v="Ministerio de Ciencias, Tecnología, Conocimiento e Innovación"/>
    <s v="Evolución del Número de Casos Activos de COVID-19 por 1 millón de habitantes en la comuna de Concepción"/>
    <s v="Gráfico muestra la Evolución del Número de Casos Activos de COVID-19 por 1 millón de habitantes en la comuna de Concepción- en el Periodo 2020-2021, de acuerdo a datos recopilados por el Ministerio de Ciencias, Tecnología, Conocimiento e Innovación- Unidad de medida Casos"/>
    <s v="Gráfico Evolución"/>
    <s v="COVID19,pandemia,virus,enfermedad,salud,estadística,Activos,Concepción,Activos por 1 Millón Habitantes,Casos"/>
    <s v="https://analytics.zoho.com/open-view/2395394000008132313?ZOHO_CRITERIA=%22Localiza_CL_Poblacion%22.%22Codcom%22%3D8101"/>
    <x v="0"/>
    <s v="#1774B9"/>
  </r>
  <r>
    <n v="1764"/>
    <x v="0"/>
    <x v="1"/>
    <s v="Salud"/>
    <n v="9207"/>
    <x v="22"/>
    <x v="10"/>
    <x v="0"/>
    <x v="210"/>
    <x v="0"/>
    <x v="100"/>
    <s v="Periodo 2020-2021"/>
    <s v="Casos"/>
    <s v="Ministerio de Ciencias, Tecnología, Conocimiento e Innovación"/>
    <s v="Nuevos Casos Confirmados de COVID-19 en la comuna de Lumaco"/>
    <s v="Gráfico muestra la Nuevos Casos Confirmados de COVID-19 en la comuna de Lumaco- en el Periodo 2020-2021, de acuerdo a datos recopilados por el Ministerio de Ciencias, Tecnología, Conocimiento e Innovación- Unidad de medida Casos"/>
    <s v="Gráfico Evolución"/>
    <s v="COVID19,pandemia,virus,enfermedad,salud,estadística,Casos Confirmados,Lumaco,Casos Confirmados,Casos"/>
    <s v="https://analytics.zoho.com/open-view/2395394000008134446?ZOHO_CRITERIA=%22Localiza_CL_Poblacion%22.%22Codcom%22%3D9207"/>
    <x v="0"/>
    <s v="#1774B9"/>
  </r>
  <r>
    <n v="1765"/>
    <x v="0"/>
    <x v="1"/>
    <s v="Salud"/>
    <n v="5604"/>
    <x v="22"/>
    <x v="10"/>
    <x v="0"/>
    <x v="307"/>
    <x v="0"/>
    <x v="100"/>
    <s v="Periodo 2020-2021"/>
    <s v="Casos"/>
    <s v="Ministerio de Ciencias, Tecnología, Conocimiento e Innovación"/>
    <s v="Nuevos Casos Confirmados de COVID-19 en la comuna de El Quisco"/>
    <s v="Gráfico muestra la Nuevos Casos Confirmados de COVID-19 en la comuna de El Quisco- en el Periodo 2020-2021, de acuerdo a datos recopilados por el Ministerio de Ciencias, Tecnología, Conocimiento e Innovación- Unidad de medida Casos"/>
    <s v="Gráfico Evolución"/>
    <s v="COVID19,pandemia,virus,enfermedad,salud,estadística,Casos Confirmados,El Quisco,Casos Confirmados,Casos"/>
    <s v="https://analytics.zoho.com/open-view/2395394000008134446?ZOHO_CRITERIA=%22Localiza_CL_Poblacion%22.%22Codcom%22%3D5604"/>
    <x v="0"/>
    <s v="#1774B9"/>
  </r>
  <r>
    <n v="1766"/>
    <x v="0"/>
    <x v="1"/>
    <s v="Salud"/>
    <n v="13116"/>
    <x v="25"/>
    <x v="9"/>
    <x v="0"/>
    <x v="198"/>
    <x v="2"/>
    <x v="104"/>
    <s v="Periodo 2020-2021"/>
    <s v="Casos"/>
    <s v="Ministerio de Ciencias, Tecnología, Conocimiento e Innovación"/>
    <s v="Relación entre la Etapa Histórica del Programa Paso a Paso y el número de Casos Activos en la comuna de Lo Espejo"/>
    <s v="Gráfico muestra la Relación entre la Etapa Histórica del Programa Paso a Paso y el número de Casos Activos en la comuna de Lo Espejo- en el Periodo 2020-2021, de acuerdo a datos recopilados por el Ministerio de Ciencias, Tecnología, Conocimiento e Innovación- Unidad de medida Casos"/>
    <s v="Gráfico Evolución Comparativo"/>
    <s v="COVID19,pandemia,virus,enfermedad,salud,estadística,Paso a Paso y Activos,Lo Espejo,Etapas Históricas -Casos Activos,Casos"/>
    <s v="https://analytics.zoho.com/open-view/2395394000008156433?ZOHO_CRITERIA=%22Localiza_CL_Poblacion%22.%22Codcom%22%3D13116"/>
    <x v="0"/>
    <s v="#1774B9"/>
  </r>
  <r>
    <n v="1767"/>
    <x v="0"/>
    <x v="1"/>
    <s v="Salud"/>
    <n v="8309"/>
    <x v="19"/>
    <x v="9"/>
    <x v="0"/>
    <x v="34"/>
    <x v="2"/>
    <x v="101"/>
    <s v="Último Informe MINCIECIA"/>
    <s v="Adimensional"/>
    <s v="Ministerio de Ciencias, Tecnología, Conocimiento e Innovación"/>
    <s v="Etapa Actual del Programa Paso a Paso en la comuna de Quilleco"/>
    <s v="Mapa muestra la Etapa Actual del Programa Paso a Paso en la comuna de Quilleco- según el Último Informe MINCIECIA - Adimensional"/>
    <s v="Representación Geográfica"/>
    <s v="COVID19,pandemia,virus,enfermedad,salud,estadística,Etapas Paso a Paso,Quilleco,Etapa Actual,Adimensional"/>
    <s v="https://analytics.zoho.com/open-view/2395394000008153647?ZOHO_CRITERIA=%22Localiza_CL_Poblacion%22.%22Codcom%22%3D8309"/>
    <x v="0"/>
    <s v="#1774B9"/>
  </r>
  <r>
    <n v="1768"/>
    <x v="0"/>
    <x v="1"/>
    <s v="Salud"/>
    <n v="11201"/>
    <x v="25"/>
    <x v="9"/>
    <x v="0"/>
    <x v="170"/>
    <x v="2"/>
    <x v="104"/>
    <s v="Periodo 2020-2021"/>
    <s v="Casos"/>
    <s v="Ministerio de Ciencias, Tecnología, Conocimiento e Innovación"/>
    <s v="Relación entre la Etapa Histórica del Programa Paso a Paso y el número de Casos Activos en la comuna de Aisén"/>
    <s v="Gráfico muestra la Relación entre la Etapa Histórica del Programa Paso a Paso y el número de Casos Activos en la comuna de Aisén- en el Periodo 2020-2021, de acuerdo a datos recopilados por el Ministerio de Ciencias, Tecnología, Conocimiento e Innovación- Unidad de medida Casos"/>
    <s v="Gráfico Evolución Comparativo"/>
    <s v="COVID19,pandemia,virus,enfermedad,salud,estadística,Paso a Paso y Activos,Aisén,Etapas Históricas -Casos Activos,Casos"/>
    <s v="https://analytics.zoho.com/open-view/2395394000008156433?ZOHO_CRITERIA=%22Localiza_CL_Poblacion%22.%22Codcom%22%3D11201"/>
    <x v="0"/>
    <s v="#1774B9"/>
  </r>
  <r>
    <n v="1769"/>
    <x v="0"/>
    <x v="1"/>
    <s v="Salud"/>
    <n v="16301"/>
    <x v="21"/>
    <x v="10"/>
    <x v="0"/>
    <x v="310"/>
    <x v="0"/>
    <x v="99"/>
    <s v="Periodo 2020-2021"/>
    <s v="Casos"/>
    <s v="Ministerio de Ciencias, Tecnología, Conocimiento e Innovación"/>
    <s v="Evolución del Número de Casos Activos de COVID-19 por 1 millón de habitantes en la comuna de San Carlos"/>
    <s v="Gráfico muestra la Evolución del Número de Casos Activos de COVID-19 por 1 millón de habitantes en la comuna de San Carlos- en el Periodo 2020-2021, de acuerdo a datos recopilados por el Ministerio de Ciencias, Tecnología, Conocimiento e Innovación- Unidad de medida Casos"/>
    <s v="Gráfico Evolución"/>
    <s v="COVID19,pandemia,virus,enfermedad,salud,estadística,Activos,San Carlos,Activos por 1 Millón Habitantes,Casos"/>
    <s v="https://analytics.zoho.com/open-view/2395394000008132313?ZOHO_CRITERIA=%22Localiza_CL_Poblacion%22.%22Codcom%22%3D16301"/>
    <x v="0"/>
    <s v="#1774B9"/>
  </r>
  <r>
    <n v="1770"/>
    <x v="0"/>
    <x v="1"/>
    <s v="Salud"/>
    <n v="4106"/>
    <x v="19"/>
    <x v="9"/>
    <x v="0"/>
    <x v="91"/>
    <x v="2"/>
    <x v="96"/>
    <s v="Periodo 2020-2021"/>
    <s v="Adimensional"/>
    <s v="Ministerio de Ciencias, Tecnología, Conocimiento e Innovación"/>
    <s v="Etapas Históricas del Programa Paso a Paso en la comuna de Vicuña"/>
    <s v="Gráfico muestra las Etapas Históricas del Programa Paso a Paso en la comuna de Vicuña- en el Periodo 2020-2021, de acuerdo a datos recopilados por el Ministerio de Ciencias, Tecnología, Conocimiento e Innovación - Adimensional"/>
    <s v="Gráfico Evolución"/>
    <s v="COVID19,pandemia,virus,enfermedad,salud,estadística,Etapas Paso a Paso,Vicuña,Etapas Históricas,Adimensional"/>
    <s v="https://analytics.zoho.com/open-view/2395394000008155038?ZOHO_CRITERIA=%22Localiza_CL_Poblacion%22.%22Codcom%22%3D4106"/>
    <x v="0"/>
    <s v="#1774B9"/>
  </r>
  <r>
    <n v="1771"/>
    <x v="0"/>
    <x v="1"/>
    <s v="Salud"/>
    <n v="12303"/>
    <x v="18"/>
    <x v="8"/>
    <x v="0"/>
    <x v="237"/>
    <x v="0"/>
    <x v="95"/>
    <s v="Periodo 2020-2021"/>
    <s v="Unidades"/>
    <s v="Ministerio de Ciencias, Tecnología, Conocimiento e Innovación"/>
    <s v="Relación entre el Proceso de Vacunación contra COVID-19 y el número de Casos Activos en la comuna de Timaukel"/>
    <s v="Gráfico muestra la Relación entre el Proceso de Vacunación contra COVID-19 y el número de Casos Activos en la comuna de Timaukel- en el Periodo 2020-2021, de acuerdo a datos recopilados por el Ministerio de Ciencias, Tecnología, Conocimiento e Innovación- Unidades"/>
    <s v="Gráfico Evolución"/>
    <s v="COVID19,pandemia,virus,enfermedad,salud,estadística,Vacunación,Timaukel,Vacunación-Casos Activos,Unidades"/>
    <s v="https://analytics.zoho.com/open-view/2395394000008137967?ZOHO_CRITERIA=%22Localiza_CL_Poblacion%22.%22Codcom%22%3D12303"/>
    <x v="0"/>
    <s v="#1774B9"/>
  </r>
  <r>
    <n v="1772"/>
    <x v="0"/>
    <x v="1"/>
    <s v="Salud"/>
    <n v="5804"/>
    <x v="19"/>
    <x v="9"/>
    <x v="0"/>
    <x v="328"/>
    <x v="2"/>
    <x v="101"/>
    <s v="Último Informe MINCIECIA"/>
    <s v="Adimensional"/>
    <s v="Ministerio de Ciencias, Tecnología, Conocimiento e Innovación"/>
    <s v="Etapa Actual del Programa Paso a Paso en la comuna de Villa Alemana"/>
    <s v="Mapa muestra la Etapa Actual del Programa Paso a Paso en la comuna de Villa Alemana- según el Último Informe MINCIECIA - Adimensional"/>
    <s v="Representación Geográfica"/>
    <s v="COVID19,pandemia,virus,enfermedad,salud,estadística,Etapas Paso a Paso,Villa Alemana,Etapa Actual,Adimensional"/>
    <s v="https://analytics.zoho.com/open-view/2395394000008153647?ZOHO_CRITERIA=%22Localiza_CL_Poblacion%22.%22Codcom%22%3D5804"/>
    <x v="0"/>
    <s v="#1774B9"/>
  </r>
  <r>
    <n v="1773"/>
    <x v="0"/>
    <x v="1"/>
    <s v="Salud"/>
    <n v="13115"/>
    <x v="22"/>
    <x v="10"/>
    <x v="0"/>
    <x v="110"/>
    <x v="0"/>
    <x v="100"/>
    <s v="Periodo 2020-2021"/>
    <s v="Casos"/>
    <s v="Ministerio de Ciencias, Tecnología, Conocimiento e Innovación"/>
    <s v="Nuevos Casos Confirmados de COVID-19 en la comuna de Lo Barnechea"/>
    <s v="Gráfico muestra la Nuevos Casos Confirmados de COVID-19 en la comuna de Lo Barnechea- en el Periodo 2020-2021, de acuerdo a datos recopilados por el Ministerio de Ciencias, Tecnología, Conocimiento e Innovación- Unidad de medida Casos"/>
    <s v="Gráfico Evolución"/>
    <s v="COVID19,pandemia,virus,enfermedad,salud,estadística,Casos Confirmados,Lo Barnechea,Casos Confirmados,Casos"/>
    <s v="https://analytics.zoho.com/open-view/2395394000008134446?ZOHO_CRITERIA=%22Localiza_CL_Poblacion%22.%22Codcom%22%3D13115"/>
    <x v="0"/>
    <s v="#1774B9"/>
  </r>
  <r>
    <n v="1774"/>
    <x v="0"/>
    <x v="1"/>
    <s v="Salud"/>
    <n v="6306"/>
    <x v="19"/>
    <x v="9"/>
    <x v="0"/>
    <x v="196"/>
    <x v="2"/>
    <x v="101"/>
    <s v="Último Informe MINCIECIA"/>
    <s v="Adimensional"/>
    <s v="Ministerio de Ciencias, Tecnología, Conocimiento e Innovación"/>
    <s v="Etapa Actual del Programa Paso a Paso en la comuna de Palmilla"/>
    <s v="Mapa muestra la Etapa Actual del Programa Paso a Paso en la comuna de Palmilla- según el Último Informe MINCIECIA - Adimensional"/>
    <s v="Representación Geográfica"/>
    <s v="COVID19,pandemia,virus,enfermedad,salud,estadística,Etapas Paso a Paso,Palmilla,Etapa Actual,Adimensional"/>
    <s v="https://analytics.zoho.com/open-view/2395394000008153647?ZOHO_CRITERIA=%22Localiza_CL_Poblacion%22.%22Codcom%22%3D6306"/>
    <x v="0"/>
    <s v="#1774B9"/>
  </r>
  <r>
    <n v="1775"/>
    <x v="0"/>
    <x v="1"/>
    <s v="Salud"/>
    <n v="16301"/>
    <x v="19"/>
    <x v="9"/>
    <x v="0"/>
    <x v="310"/>
    <x v="2"/>
    <x v="101"/>
    <s v="Último Informe MINCIECIA"/>
    <s v="Adimensional"/>
    <s v="Ministerio de Ciencias, Tecnología, Conocimiento e Innovación"/>
    <s v="Etapa Actual del Programa Paso a Paso en la comuna de San Carlos"/>
    <s v="Mapa muestra la Etapa Actual del Programa Paso a Paso en la comuna de San Carlos- según el Último Informe MINCIECIA - Adimensional"/>
    <s v="Representación Geográfica"/>
    <s v="COVID19,pandemia,virus,enfermedad,salud,estadística,Etapas Paso a Paso,San Carlos,Etapa Actual,Adimensional"/>
    <s v="https://analytics.zoho.com/open-view/2395394000008153647?ZOHO_CRITERIA=%22Localiza_CL_Poblacion%22.%22Codcom%22%3D16301"/>
    <x v="0"/>
    <s v="#1774B9"/>
  </r>
  <r>
    <n v="1776"/>
    <x v="0"/>
    <x v="1"/>
    <s v="Salud"/>
    <n v="12101"/>
    <x v="18"/>
    <x v="8"/>
    <x v="0"/>
    <x v="138"/>
    <x v="0"/>
    <x v="95"/>
    <s v="Periodo 2020-2021"/>
    <s v="Unidades"/>
    <s v="Ministerio de Ciencias, Tecnología, Conocimiento e Innovación"/>
    <s v="Relación entre el Proceso de Vacunación contra COVID-19 y el número de Casos Activos en la comuna de Punta Arenas"/>
    <s v="Gráfico muestra la Relación entre el Proceso de Vacunación contra COVID-19 y el número de Casos Activos en la comuna de Punta Arenas- en el Periodo 2020-2021, de acuerdo a datos recopilados por el Ministerio de Ciencias, Tecnología, Conocimiento e Innovación- Unidades"/>
    <s v="Gráfico Evolución"/>
    <s v="COVID19,pandemia,virus,enfermedad,salud,estadística,Vacunación,Punta Arenas,Vacunación-Casos Activos,Unidades"/>
    <s v="https://analytics.zoho.com/open-view/2395394000008137967?ZOHO_CRITERIA=%22Localiza_CL_Poblacion%22.%22Codcom%22%3D12101"/>
    <x v="0"/>
    <s v="#1774B9"/>
  </r>
  <r>
    <n v="1777"/>
    <x v="0"/>
    <x v="1"/>
    <s v="Salud"/>
    <n v="8101"/>
    <x v="22"/>
    <x v="10"/>
    <x v="0"/>
    <x v="353"/>
    <x v="0"/>
    <x v="100"/>
    <s v="Periodo 2020-2021"/>
    <s v="Casos"/>
    <s v="Ministerio de Ciencias, Tecnología, Conocimiento e Innovación"/>
    <s v="Nuevos Casos Confirmados de COVID-19 en la comuna de Concepción"/>
    <s v="Gráfico muestra la Nuevos Casos Confirmados de COVID-19 en la comuna de Concepción- en el Periodo 2020-2021, de acuerdo a datos recopilados por el Ministerio de Ciencias, Tecnología, Conocimiento e Innovación- Unidad de medida Casos"/>
    <s v="Gráfico Evolución"/>
    <s v="COVID19,pandemia,virus,enfermedad,salud,estadística,Casos Confirmados,Concepción,Casos Confirmados,Casos"/>
    <s v="https://analytics.zoho.com/open-view/2395394000008134446?ZOHO_CRITERIA=%22Localiza_CL_Poblacion%22.%22Codcom%22%3D8101"/>
    <x v="0"/>
    <s v="#1774B9"/>
  </r>
  <r>
    <n v="1778"/>
    <x v="0"/>
    <x v="1"/>
    <s v="Salud"/>
    <n v="13130"/>
    <x v="19"/>
    <x v="9"/>
    <x v="0"/>
    <x v="280"/>
    <x v="2"/>
    <x v="101"/>
    <s v="Último Informe MINCIECIA"/>
    <s v="Adimensional"/>
    <s v="Ministerio de Ciencias, Tecnología, Conocimiento e Innovación"/>
    <s v="Etapa Actual del Programa Paso a Paso en la comuna de San Miguel"/>
    <s v="Mapa muestra la Etapa Actual del Programa Paso a Paso en la comuna de San Miguel- según el Último Informe MINCIECIA - Adimensional"/>
    <s v="Representación Geográfica"/>
    <s v="COVID19,pandemia,virus,enfermedad,salud,estadística,Etapas Paso a Paso,San Miguel,Etapa Actual,Adimensional"/>
    <s v="https://analytics.zoho.com/open-view/2395394000008153647?ZOHO_CRITERIA=%22Localiza_CL_Poblacion%22.%22Codcom%22%3D13130"/>
    <x v="0"/>
    <s v="#1774B9"/>
  </r>
  <r>
    <n v="1779"/>
    <x v="0"/>
    <x v="1"/>
    <s v="Salud"/>
    <n v="7"/>
    <x v="27"/>
    <x v="12"/>
    <x v="1"/>
    <x v="163"/>
    <x v="0"/>
    <x v="107"/>
    <s v="Periodo 2020-2021"/>
    <s v="Porcentaje (%)"/>
    <s v="Ministerio de Ciencias, Tecnología, Conocimiento e Innovación"/>
    <s v="Evolución de la Positividad a COVID-19 en la Región de Maule"/>
    <s v="Gráfico muestra la Evolución de la Positividad a COVID-19 en la Región de Maule -  en el Periodo 2020-2021, de acuerdo a datos recopilados por el Ministerio de Ciencias, Tecnología, Conocimiento e Innovación-  Porcentaje (%)"/>
    <s v="Gráfico Evolución"/>
    <s v="COVID19,pandemia,virus,enfermedad,salud,estadística,Positividad,Región de Maule,Positividad,Porcentaje (%)"/>
    <s v="https://analytics.zoho.com/open-view/2395394000008142605?ZOHO_CRITERIA=%22Localiza_CL_Poblacion%22.%22Codreg%22%3D7"/>
    <x v="0"/>
    <s v="#1774B9"/>
  </r>
  <r>
    <n v="1780"/>
    <x v="0"/>
    <x v="1"/>
    <s v="Salud"/>
    <n v="14204"/>
    <x v="22"/>
    <x v="10"/>
    <x v="0"/>
    <x v="319"/>
    <x v="0"/>
    <x v="100"/>
    <s v="Periodo 2020-2021"/>
    <s v="Casos"/>
    <s v="Ministerio de Ciencias, Tecnología, Conocimiento e Innovación"/>
    <s v="Nuevos Casos Confirmados de COVID-19 en la comuna de Río Bueno"/>
    <s v="Gráfico muestra la Nuevos Casos Confirmados de COVID-19 en la comuna de Río Bueno- en el Periodo 2020-2021, de acuerdo a datos recopilados por el Ministerio de Ciencias, Tecnología, Conocimiento e Innovación- Unidad de medida Casos"/>
    <s v="Gráfico Evolución"/>
    <s v="COVID19,pandemia,virus,enfermedad,salud,estadística,Casos Confirmados,Río Bueno,Casos Confirmados,Casos"/>
    <s v="https://analytics.zoho.com/open-view/2395394000008134446?ZOHO_CRITERIA=%22Localiza_CL_Poblacion%22.%22Codcom%22%3D14204"/>
    <x v="0"/>
    <s v="#1774B9"/>
  </r>
  <r>
    <n v="1781"/>
    <x v="0"/>
    <x v="1"/>
    <s v="Salud"/>
    <n v="8311"/>
    <x v="18"/>
    <x v="8"/>
    <x v="0"/>
    <x v="354"/>
    <x v="0"/>
    <x v="98"/>
    <s v="Periodo 2020-2021"/>
    <s v="Unidades"/>
    <s v="Ministerio de Ciencias, Tecnología, Conocimiento e Innovación"/>
    <s v="Evolución del Proceso de Vacunación contra COVID-19 en la comuna de Santa Bárbara"/>
    <s v="Gráfico muestra la Evolución del Proceso de Vacunación contra COVID-19 en la comuna de Santa Bárbara- en el Periodo 2020-2021, de acuerdo a datos recopilados por el Ministerio de Ciencias, Tecnología, Conocimiento e Innovación-  Unidades"/>
    <s v="Gráfico Evolución"/>
    <s v="COVID19,pandemia,virus,enfermedad,salud,estadística,Vacunación,Santa Bárbara,Vacunación 1era y 2da dosis,Unidades"/>
    <s v="https://analytics.zoho.com/open-view/2395394000008136598?ZOHO_CRITERIA=%22Localiza_CL_Poblacion%22.%22Codcom%22%3D8311"/>
    <x v="0"/>
    <s v="#1774B9"/>
  </r>
  <r>
    <n v="1782"/>
    <x v="0"/>
    <x v="1"/>
    <s v="Salud"/>
    <n v="9209"/>
    <x v="18"/>
    <x v="8"/>
    <x v="0"/>
    <x v="140"/>
    <x v="0"/>
    <x v="95"/>
    <s v="Periodo 2020-2021"/>
    <s v="Unidades"/>
    <s v="Ministerio de Ciencias, Tecnología, Conocimiento e Innovación"/>
    <s v="Relación entre el Proceso de Vacunación contra COVID-19 y el número de Casos Activos en la comuna de Renaico"/>
    <s v="Gráfico muestra la Relación entre el Proceso de Vacunación contra COVID-19 y el número de Casos Activos en la comuna de Renaico- en el Periodo 2020-2021, de acuerdo a datos recopilados por el Ministerio de Ciencias, Tecnología, Conocimiento e Innovación- Unidades"/>
    <s v="Gráfico Evolución"/>
    <s v="COVID19,pandemia,virus,enfermedad,salud,estadística,Vacunación,Renaico,Vacunación-Casos Activos,Unidades"/>
    <s v="https://analytics.zoho.com/open-view/2395394000008137967?ZOHO_CRITERIA=%22Localiza_CL_Poblacion%22.%22Codcom%22%3D9209"/>
    <x v="0"/>
    <s v="#1774B9"/>
  </r>
  <r>
    <n v="1783"/>
    <x v="0"/>
    <x v="1"/>
    <s v="Salud"/>
    <n v="7105"/>
    <x v="19"/>
    <x v="9"/>
    <x v="0"/>
    <x v="294"/>
    <x v="2"/>
    <x v="96"/>
    <s v="Periodo 2020-2021"/>
    <s v="Adimensional"/>
    <s v="Ministerio de Ciencias, Tecnología, Conocimiento e Innovación"/>
    <s v="Etapas Históricas del Programa Paso a Paso en la comuna de Maule"/>
    <s v="Gráfico muestra las Etapas Históricas del Programa Paso a Paso en la comuna de Maule- en el Periodo 2020-2021, de acuerdo a datos recopilados por el Ministerio de Ciencias, Tecnología, Conocimiento e Innovación - Adimensional"/>
    <s v="Gráfico Evolución"/>
    <s v="COVID19,pandemia,virus,enfermedad,salud,estadística,Etapas Paso a Paso,Maule,Etapas Históricas,Adimensional"/>
    <s v="https://analytics.zoho.com/open-view/2395394000008155038?ZOHO_CRITERIA=%22Localiza_CL_Poblacion%22.%22Codcom%22%3D7105"/>
    <x v="0"/>
    <s v="#1774B9"/>
  </r>
  <r>
    <n v="1784"/>
    <x v="0"/>
    <x v="1"/>
    <s v="Salud"/>
    <n v="13131"/>
    <x v="22"/>
    <x v="10"/>
    <x v="0"/>
    <x v="243"/>
    <x v="0"/>
    <x v="100"/>
    <s v="Periodo 2020-2021"/>
    <s v="Casos"/>
    <s v="Ministerio de Ciencias, Tecnología, Conocimiento e Innovación"/>
    <s v="Nuevos Casos Confirmados de COVID-19 en la comuna de San Ramón"/>
    <s v="Gráfico muestra la Nuevos Casos Confirmados de COVID-19 en la comuna de San Ramón- en el Periodo 2020-2021, de acuerdo a datos recopilados por el Ministerio de Ciencias, Tecnología, Conocimiento e Innovación- Unidad de medida Casos"/>
    <s v="Gráfico Evolución"/>
    <s v="COVID19,pandemia,virus,enfermedad,salud,estadística,Casos Confirmados,San Ramón,Casos Confirmados,Casos"/>
    <s v="https://analytics.zoho.com/open-view/2395394000008134446?ZOHO_CRITERIA=%22Localiza_CL_Poblacion%22.%22Codcom%22%3D13131"/>
    <x v="0"/>
    <s v="#1774B9"/>
  </r>
  <r>
    <n v="1785"/>
    <x v="0"/>
    <x v="1"/>
    <s v="Salud"/>
    <n v="5109"/>
    <x v="19"/>
    <x v="9"/>
    <x v="0"/>
    <x v="101"/>
    <x v="2"/>
    <x v="96"/>
    <s v="Periodo 2020-2021"/>
    <s v="Adimensional"/>
    <s v="Ministerio de Ciencias, Tecnología, Conocimiento e Innovación"/>
    <s v="Etapas Históricas del Programa Paso a Paso en la comuna de Viña del Mar"/>
    <s v="Gráfico muestra las Etapas Históricas del Programa Paso a Paso en la comuna de Viña del Mar- en el Periodo 2020-2021, de acuerdo a datos recopilados por el Ministerio de Ciencias, Tecnología, Conocimiento e Innovación - Adimensional"/>
    <s v="Gráfico Evolución"/>
    <s v="COVID19,pandemia,virus,enfermedad,salud,estadística,Etapas Paso a Paso,Viña del Mar,Etapas Históricas,Adimensional"/>
    <s v="https://analytics.zoho.com/open-view/2395394000008155038?ZOHO_CRITERIA=%22Localiza_CL_Poblacion%22.%22Codcom%22%3D5109"/>
    <x v="0"/>
    <s v="#1774B9"/>
  </r>
  <r>
    <n v="1786"/>
    <x v="0"/>
    <x v="1"/>
    <s v="Salud"/>
    <n v="6302"/>
    <x v="19"/>
    <x v="9"/>
    <x v="0"/>
    <x v="263"/>
    <x v="2"/>
    <x v="96"/>
    <s v="Periodo 2020-2021"/>
    <s v="Adimensional"/>
    <s v="Ministerio de Ciencias, Tecnología, Conocimiento e Innovación"/>
    <s v="Etapas Históricas del Programa Paso a Paso en la comuna de Chépica"/>
    <s v="Gráfico muestra las Etapas Históricas del Programa Paso a Paso en la comuna de Chépica- en el Periodo 2020-2021, de acuerdo a datos recopilados por el Ministerio de Ciencias, Tecnología, Conocimiento e Innovación - Adimensional"/>
    <s v="Gráfico Evolución"/>
    <s v="COVID19,pandemia,virus,enfermedad,salud,estadística,Etapas Paso a Paso,Chépica,Etapas Históricas,Adimensional"/>
    <s v="https://analytics.zoho.com/open-view/2395394000008155038?ZOHO_CRITERIA=%22Localiza_CL_Poblacion%22.%22Codcom%22%3D6302"/>
    <x v="0"/>
    <s v="#1774B9"/>
  </r>
  <r>
    <n v="1787"/>
    <x v="0"/>
    <x v="1"/>
    <s v="Salud"/>
    <n v="10210"/>
    <x v="19"/>
    <x v="9"/>
    <x v="0"/>
    <x v="174"/>
    <x v="2"/>
    <x v="101"/>
    <s v="Último Informe MINCIECIA"/>
    <s v="Adimensional"/>
    <s v="Ministerio de Ciencias, Tecnología, Conocimiento e Innovación"/>
    <s v="Etapa Actual del Programa Paso a Paso en la comuna de Quinchao"/>
    <s v="Mapa muestra la Etapa Actual del Programa Paso a Paso en la comuna de Quinchao- según el Último Informe MINCIECIA - Adimensional"/>
    <s v="Representación Geográfica"/>
    <s v="COVID19,pandemia,virus,enfermedad,salud,estadística,Etapas Paso a Paso,Quinchao,Etapa Actual,Adimensional"/>
    <s v="https://analytics.zoho.com/open-view/2395394000008153647?ZOHO_CRITERIA=%22Localiza_CL_Poblacion%22.%22Codcom%22%3D10210"/>
    <x v="0"/>
    <s v="#1774B9"/>
  </r>
  <r>
    <n v="1788"/>
    <x v="0"/>
    <x v="1"/>
    <s v="Salud"/>
    <n v="13"/>
    <x v="26"/>
    <x v="10"/>
    <x v="1"/>
    <x v="13"/>
    <x v="0"/>
    <x v="108"/>
    <s v="Periodo 2020-2021"/>
    <s v="Casos"/>
    <s v="Ministerio de Ciencias, Tecnología, Conocimiento e Innovación"/>
    <s v="Evolución del Número de Fallecidos Diarios por COVID-19 en la Región Metropolitana"/>
    <s v="Gráfico muestra la Evolución del Número de Fallecidos Diarios por COVID-19 en la Región Metropolitana- en el Periodo 2020-2021, de acuerdo a datos recopilados por el Ministerio de Ciencias, Tecnología, Conocimiento e Innovación- Unidad de medida Casos"/>
    <s v="Gráfico Evolución"/>
    <s v="COVID19,pandemia,virus,enfermedad,salud,estadística,Fallecidos,Región Metropolitana,Fallecidos Diarios,Casos"/>
    <s v="https://analytics.zoho.com/open-view/2395394000008130352?ZOHO_CRITERIA=%22Localiza_CL_Poblacion%22.%22Codreg%22%3D13"/>
    <x v="0"/>
    <s v="#1774B9"/>
  </r>
  <r>
    <n v="1789"/>
    <x v="0"/>
    <x v="1"/>
    <s v="Salud"/>
    <n v="9115"/>
    <x v="21"/>
    <x v="10"/>
    <x v="0"/>
    <x v="153"/>
    <x v="0"/>
    <x v="99"/>
    <s v="Periodo 2020-2021"/>
    <s v="Casos"/>
    <s v="Ministerio de Ciencias, Tecnología, Conocimiento e Innovación"/>
    <s v="Evolución del Número de Casos Activos de COVID-19 por 1 millón de habitantes en la comuna de Pucón"/>
    <s v="Gráfico muestra la Evolución del Número de Casos Activos de COVID-19 por 1 millón de habitantes en la comuna de Pucón- en el Periodo 2020-2021, de acuerdo a datos recopilados por el Ministerio de Ciencias, Tecnología, Conocimiento e Innovación- Unidad de medida Casos"/>
    <s v="Gráfico Evolución"/>
    <s v="COVID19,pandemia,virus,enfermedad,salud,estadística,Activos,Pucón,Activos por 1 Millón Habitantes,Casos"/>
    <s v="https://analytics.zoho.com/open-view/2395394000008132313?ZOHO_CRITERIA=%22Localiza_CL_Poblacion%22.%22Codcom%22%3D9115"/>
    <x v="0"/>
    <s v="#1774B9"/>
  </r>
  <r>
    <n v="1790"/>
    <x v="0"/>
    <x v="1"/>
    <s v="Salud"/>
    <n v="16205"/>
    <x v="18"/>
    <x v="8"/>
    <x v="0"/>
    <x v="330"/>
    <x v="0"/>
    <x v="95"/>
    <s v="Periodo 2020-2021"/>
    <s v="Unidades"/>
    <s v="Ministerio de Ciencias, Tecnología, Conocimiento e Innovación"/>
    <s v="Relación entre el Proceso de Vacunación contra COVID-19 y el número de Casos Activos en la comuna de Portezuelo"/>
    <s v="Gráfico muestra la Relación entre el Proceso de Vacunación contra COVID-19 y el número de Casos Activos en la comuna de Portezuelo- en el Periodo 2020-2021, de acuerdo a datos recopilados por el Ministerio de Ciencias, Tecnología, Conocimiento e Innovación- Unidades"/>
    <s v="Gráfico Evolución"/>
    <s v="COVID19,pandemia,virus,enfermedad,salud,estadística,Vacunación,Portezuelo,Vacunación-Casos Activos,Unidades"/>
    <s v="https://analytics.zoho.com/open-view/2395394000008137967?ZOHO_CRITERIA=%22Localiza_CL_Poblacion%22.%22Codcom%22%3D16205"/>
    <x v="0"/>
    <s v="#1774B9"/>
  </r>
  <r>
    <n v="1791"/>
    <x v="0"/>
    <x v="1"/>
    <s v="Salud"/>
    <n v="10403"/>
    <x v="21"/>
    <x v="10"/>
    <x v="0"/>
    <x v="287"/>
    <x v="0"/>
    <x v="99"/>
    <s v="Periodo 2020-2021"/>
    <s v="Casos"/>
    <s v="Ministerio de Ciencias, Tecnología, Conocimiento e Innovación"/>
    <s v="Evolución del Número de Casos Activos de COVID-19 por 1 millón de habitantes en la comuna de Hualaihué"/>
    <s v="Gráfico muestra la Evolución del Número de Casos Activos de COVID-19 por 1 millón de habitantes en la comuna de Hualaihué- en el Periodo 2020-2021, de acuerdo a datos recopilados por el Ministerio de Ciencias, Tecnología, Conocimiento e Innovación- Unidad de medida Casos"/>
    <s v="Gráfico Evolución"/>
    <s v="COVID19,pandemia,virus,enfermedad,salud,estadística,Activos,Hualaihué,Activos por 1 Millón Habitantes,Casos"/>
    <s v="https://analytics.zoho.com/open-view/2395394000008132313?ZOHO_CRITERIA=%22Localiza_CL_Poblacion%22.%22Codcom%22%3D10403"/>
    <x v="0"/>
    <s v="#1774B9"/>
  </r>
  <r>
    <n v="1792"/>
    <x v="0"/>
    <x v="1"/>
    <s v="Salud"/>
    <n v="14103"/>
    <x v="19"/>
    <x v="9"/>
    <x v="0"/>
    <x v="345"/>
    <x v="2"/>
    <x v="96"/>
    <s v="Periodo 2020-2021"/>
    <s v="Adimensional"/>
    <s v="Ministerio de Ciencias, Tecnología, Conocimiento e Innovación"/>
    <s v="Etapas Históricas del Programa Paso a Paso en la comuna de Lanco"/>
    <s v="Gráfico muestra las Etapas Históricas del Programa Paso a Paso en la comuna de Lanco- en el Periodo 2020-2021, de acuerdo a datos recopilados por el Ministerio de Ciencias, Tecnología, Conocimiento e Innovación - Adimensional"/>
    <s v="Gráfico Evolución"/>
    <s v="COVID19,pandemia,virus,enfermedad,salud,estadística,Etapas Paso a Paso,Lanco,Etapas Históricas,Adimensional"/>
    <s v="https://analytics.zoho.com/open-view/2395394000008155038?ZOHO_CRITERIA=%22Localiza_CL_Poblacion%22.%22Codcom%22%3D14103"/>
    <x v="0"/>
    <s v="#1774B9"/>
  </r>
  <r>
    <n v="1793"/>
    <x v="0"/>
    <x v="1"/>
    <s v="Salud"/>
    <n v="6109"/>
    <x v="19"/>
    <x v="9"/>
    <x v="0"/>
    <x v="96"/>
    <x v="2"/>
    <x v="101"/>
    <s v="Último Informe MINCIECIA"/>
    <s v="Adimensional"/>
    <s v="Ministerio de Ciencias, Tecnología, Conocimiento e Innovación"/>
    <s v="Etapa Actual del Programa Paso a Paso en la comuna de Malloa"/>
    <s v="Mapa muestra la Etapa Actual del Programa Paso a Paso en la comuna de Malloa- según el Último Informe MINCIECIA - Adimensional"/>
    <s v="Representación Geográfica"/>
    <s v="COVID19,pandemia,virus,enfermedad,salud,estadística,Etapas Paso a Paso,Malloa,Etapa Actual,Adimensional"/>
    <s v="https://analytics.zoho.com/open-view/2395394000008153647?ZOHO_CRITERIA=%22Localiza_CL_Poblacion%22.%22Codcom%22%3D6109"/>
    <x v="0"/>
    <s v="#1774B9"/>
  </r>
  <r>
    <n v="1794"/>
    <x v="0"/>
    <x v="1"/>
    <s v="Salud"/>
    <n v="13116"/>
    <x v="18"/>
    <x v="8"/>
    <x v="0"/>
    <x v="198"/>
    <x v="0"/>
    <x v="98"/>
    <s v="Periodo 2020-2021"/>
    <s v="Unidades"/>
    <s v="Ministerio de Ciencias, Tecnología, Conocimiento e Innovación"/>
    <s v="Evolución del Proceso de Vacunación contra COVID-19 en la comuna de Lo Espejo"/>
    <s v="Gráfico muestra la Evolución del Proceso de Vacunación contra COVID-19 en la comuna de Lo Espejo- en el Periodo 2020-2021, de acuerdo a datos recopilados por el Ministerio de Ciencias, Tecnología, Conocimiento e Innovación-  Unidades"/>
    <s v="Gráfico Evolución"/>
    <s v="COVID19,pandemia,virus,enfermedad,salud,estadística,Vacunación,Lo Espejo,Vacunación 1era y 2da dosis,Unidades"/>
    <s v="https://analytics.zoho.com/open-view/2395394000008136598?ZOHO_CRITERIA=%22Localiza_CL_Poblacion%22.%22Codcom%22%3D13116"/>
    <x v="0"/>
    <s v="#1774B9"/>
  </r>
  <r>
    <n v="1795"/>
    <x v="0"/>
    <x v="1"/>
    <s v="Salud"/>
    <n v="2301"/>
    <x v="18"/>
    <x v="8"/>
    <x v="0"/>
    <x v="128"/>
    <x v="0"/>
    <x v="98"/>
    <s v="Periodo 2020-2021"/>
    <s v="Unidades"/>
    <s v="Ministerio de Ciencias, Tecnología, Conocimiento e Innovación"/>
    <s v="Evolución del Proceso de Vacunación contra COVID-19 en la comuna de Tocopilla"/>
    <s v="Gráfico muestra la Evolución del Proceso de Vacunación contra COVID-19 en la comuna de Tocopilla- en el Periodo 2020-2021, de acuerdo a datos recopilados por el Ministerio de Ciencias, Tecnología, Conocimiento e Innovación-  Unidades"/>
    <s v="Gráfico Evolución"/>
    <s v="COVID19,pandemia,virus,enfermedad,salud,estadística,Vacunación,Tocopilla,Vacunación 1era y 2da dosis,Unidades"/>
    <s v="https://analytics.zoho.com/open-view/2395394000008136598?ZOHO_CRITERIA=%22Localiza_CL_Poblacion%22.%22Codcom%22%3D2301"/>
    <x v="0"/>
    <s v="#1774B9"/>
  </r>
  <r>
    <n v="1796"/>
    <x v="0"/>
    <x v="1"/>
    <s v="Salud"/>
    <n v="16202"/>
    <x v="19"/>
    <x v="9"/>
    <x v="0"/>
    <x v="241"/>
    <x v="2"/>
    <x v="101"/>
    <s v="Último Informe MINCIECIA"/>
    <s v="Adimensional"/>
    <s v="Ministerio de Ciencias, Tecnología, Conocimiento e Innovación"/>
    <s v="Etapa Actual del Programa Paso a Paso en la comuna de Cobquecura"/>
    <s v="Mapa muestra la Etapa Actual del Programa Paso a Paso en la comuna de Cobquecura- según el Último Informe MINCIECIA - Adimensional"/>
    <s v="Representación Geográfica"/>
    <s v="COVID19,pandemia,virus,enfermedad,salud,estadística,Etapas Paso a Paso,Cobquecura,Etapa Actual,Adimensional"/>
    <s v="https://analytics.zoho.com/open-view/2395394000008153647?ZOHO_CRITERIA=%22Localiza_CL_Poblacion%22.%22Codcom%22%3D16202"/>
    <x v="0"/>
    <s v="#1774B9"/>
  </r>
  <r>
    <n v="1797"/>
    <x v="0"/>
    <x v="1"/>
    <s v="Salud"/>
    <n v="16301"/>
    <x v="19"/>
    <x v="9"/>
    <x v="0"/>
    <x v="310"/>
    <x v="2"/>
    <x v="96"/>
    <s v="Periodo 2020-2021"/>
    <s v="Adimensional"/>
    <s v="Ministerio de Ciencias, Tecnología, Conocimiento e Innovación"/>
    <s v="Etapas Históricas del Programa Paso a Paso en la comuna de San Carlos"/>
    <s v="Gráfico muestra las Etapas Históricas del Programa Paso a Paso en la comuna de San Carlos- en el Periodo 2020-2021, de acuerdo a datos recopilados por el Ministerio de Ciencias, Tecnología, Conocimiento e Innovación - Adimensional"/>
    <s v="Gráfico Evolución"/>
    <s v="COVID19,pandemia,virus,enfermedad,salud,estadística,Etapas Paso a Paso,San Carlos,Etapas Históricas,Adimensional"/>
    <s v="https://analytics.zoho.com/open-view/2395394000008155038?ZOHO_CRITERIA=%22Localiza_CL_Poblacion%22.%22Codcom%22%3D16301"/>
    <x v="0"/>
    <s v="#1774B9"/>
  </r>
  <r>
    <n v="1798"/>
    <x v="0"/>
    <x v="1"/>
    <s v="Salud"/>
    <n v="4203"/>
    <x v="18"/>
    <x v="8"/>
    <x v="0"/>
    <x v="135"/>
    <x v="0"/>
    <x v="95"/>
    <s v="Periodo 2020-2021"/>
    <s v="Unidades"/>
    <s v="Ministerio de Ciencias, Tecnología, Conocimiento e Innovación"/>
    <s v="Relación entre el Proceso de Vacunación contra COVID-19 y el número de Casos Activos en la comuna de Los Vilos"/>
    <s v="Gráfico muestra la Relación entre el Proceso de Vacunación contra COVID-19 y el número de Casos Activos en la comuna de Los Vilos- en el Periodo 2020-2021, de acuerdo a datos recopilados por el Ministerio de Ciencias, Tecnología, Conocimiento e Innovación- Unidades"/>
    <s v="Gráfico Evolución"/>
    <s v="COVID19,pandemia,virus,enfermedad,salud,estadística,Vacunación,Los Vilos,Vacunación-Casos Activos,Unidades"/>
    <s v="https://analytics.zoho.com/open-view/2395394000008137967?ZOHO_CRITERIA=%22Localiza_CL_Poblacion%22.%22Codcom%22%3D4203"/>
    <x v="0"/>
    <s v="#1774B9"/>
  </r>
  <r>
    <n v="1799"/>
    <x v="0"/>
    <x v="1"/>
    <s v="Salud"/>
    <n v="11202"/>
    <x v="18"/>
    <x v="8"/>
    <x v="0"/>
    <x v="109"/>
    <x v="0"/>
    <x v="95"/>
    <s v="Periodo 2020-2021"/>
    <s v="Unidades"/>
    <s v="Ministerio de Ciencias, Tecnología, Conocimiento e Innovación"/>
    <s v="Relación entre el Proceso de Vacunación contra COVID-19 y el número de Casos Activos en la comuna de Cisnes"/>
    <s v="Gráfico muestra la Relación entre el Proceso de Vacunación contra COVID-19 y el número de Casos Activos en la comuna de Cisnes- en el Periodo 2020-2021, de acuerdo a datos recopilados por el Ministerio de Ciencias, Tecnología, Conocimiento e Innovación- Unidades"/>
    <s v="Gráfico Evolución"/>
    <s v="COVID19,pandemia,virus,enfermedad,salud,estadística,Vacunación,Cisnes,Vacunación-Casos Activos,Unidades"/>
    <s v="https://analytics.zoho.com/open-view/2395394000008137967?ZOHO_CRITERIA=%22Localiza_CL_Poblacion%22.%22Codcom%22%3D11202"/>
    <x v="0"/>
    <s v="#1774B9"/>
  </r>
  <r>
    <n v="1800"/>
    <x v="0"/>
    <x v="1"/>
    <s v="Salud"/>
    <n v="11303"/>
    <x v="21"/>
    <x v="10"/>
    <x v="0"/>
    <x v="189"/>
    <x v="0"/>
    <x v="99"/>
    <s v="Periodo 2020-2021"/>
    <s v="Casos"/>
    <s v="Ministerio de Ciencias, Tecnología, Conocimiento e Innovación"/>
    <s v="Evolución del Número de Casos Activos de COVID-19 por 1 millón de habitantes en la comuna de Tortel"/>
    <s v="Gráfico muestra la Evolución del Número de Casos Activos de COVID-19 por 1 millón de habitantes en la comuna de Tortel- en el Periodo 2020-2021, de acuerdo a datos recopilados por el Ministerio de Ciencias, Tecnología, Conocimiento e Innovación- Unidad de medida Casos"/>
    <s v="Gráfico Evolución"/>
    <s v="COVID19,pandemia,virus,enfermedad,salud,estadística,Activos,Tortel,Activos por 1 Millón Habitantes,Casos"/>
    <s v="https://analytics.zoho.com/open-view/2395394000008132313?ZOHO_CRITERIA=%22Localiza_CL_Poblacion%22.%22Codcom%22%3D11303"/>
    <x v="0"/>
    <s v="#1774B9"/>
  </r>
  <r>
    <n v="1801"/>
    <x v="0"/>
    <x v="1"/>
    <s v="Salud"/>
    <n v="9114"/>
    <x v="22"/>
    <x v="10"/>
    <x v="0"/>
    <x v="285"/>
    <x v="0"/>
    <x v="100"/>
    <s v="Periodo 2020-2021"/>
    <s v="Casos"/>
    <s v="Ministerio de Ciencias, Tecnología, Conocimiento e Innovación"/>
    <s v="Nuevos Casos Confirmados de COVID-19 en la comuna de Pitrufquén"/>
    <s v="Gráfico muestra la Nuevos Casos Confirmados de COVID-19 en la comuna de Pitrufquén- en el Periodo 2020-2021, de acuerdo a datos recopilados por el Ministerio de Ciencias, Tecnología, Conocimiento e Innovación- Unidad de medida Casos"/>
    <s v="Gráfico Evolución"/>
    <s v="COVID19,pandemia,virus,enfermedad,salud,estadística,Casos Confirmados,Pitrufquén,Casos Confirmados,Casos"/>
    <s v="https://analytics.zoho.com/open-view/2395394000008134446?ZOHO_CRITERIA=%22Localiza_CL_Poblacion%22.%22Codcom%22%3D9114"/>
    <x v="0"/>
    <s v="#1774B9"/>
  </r>
  <r>
    <n v="1802"/>
    <x v="0"/>
    <x v="1"/>
    <s v="Salud"/>
    <n v="9117"/>
    <x v="25"/>
    <x v="9"/>
    <x v="0"/>
    <x v="66"/>
    <x v="2"/>
    <x v="104"/>
    <s v="Periodo 2020-2021"/>
    <s v="Casos"/>
    <s v="Ministerio de Ciencias, Tecnología, Conocimiento e Innovación"/>
    <s v="Relación entre la Etapa Histórica del Programa Paso a Paso y el número de Casos Activos en la comuna de Teodoro Schmidt"/>
    <s v="Gráfico muestra la Relación entre la Etapa Histórica del Programa Paso a Paso y el número de Casos Activos en la comuna de Teodoro Schmidt- en el Periodo 2020-2021, de acuerdo a datos recopilados por el Ministerio de Ciencias, Tecnología, Conocimiento e Innovación- Unidad de medida Casos"/>
    <s v="Gráfico Evolución Comparativo"/>
    <s v="COVID19,pandemia,virus,enfermedad,salud,estadística,Paso a Paso y Activos,Teodoro Schmidt,Etapas Históricas -Casos Activos,Casos"/>
    <s v="https://analytics.zoho.com/open-view/2395394000008156433?ZOHO_CRITERIA=%22Localiza_CL_Poblacion%22.%22Codcom%22%3D9117"/>
    <x v="0"/>
    <s v="#1774B9"/>
  </r>
  <r>
    <n v="1803"/>
    <x v="0"/>
    <x v="1"/>
    <s v="Salud"/>
    <n v="9115"/>
    <x v="18"/>
    <x v="8"/>
    <x v="0"/>
    <x v="153"/>
    <x v="0"/>
    <x v="95"/>
    <s v="Periodo 2020-2021"/>
    <s v="Unidades"/>
    <s v="Ministerio de Ciencias, Tecnología, Conocimiento e Innovación"/>
    <s v="Relación entre el Proceso de Vacunación contra COVID-19 y el número de Casos Activos en la comuna de Pucón"/>
    <s v="Gráfico muestra la Relación entre el Proceso de Vacunación contra COVID-19 y el número de Casos Activos en la comuna de Pucón- en el Periodo 2020-2021, de acuerdo a datos recopilados por el Ministerio de Ciencias, Tecnología, Conocimiento e Innovación- Unidades"/>
    <s v="Gráfico Evolución"/>
    <s v="COVID19,pandemia,virus,enfermedad,salud,estadística,Vacunación,Pucón,Vacunación-Casos Activos,Unidades"/>
    <s v="https://analytics.zoho.com/open-view/2395394000008137967?ZOHO_CRITERIA=%22Localiza_CL_Poblacion%22.%22Codcom%22%3D9115"/>
    <x v="0"/>
    <s v="#1774B9"/>
  </r>
  <r>
    <n v="1804"/>
    <x v="0"/>
    <x v="1"/>
    <s v="Salud"/>
    <n v="1"/>
    <x v="27"/>
    <x v="12"/>
    <x v="1"/>
    <x v="78"/>
    <x v="0"/>
    <x v="107"/>
    <s v="Periodo 2020-2021"/>
    <s v="Porcentaje (%)"/>
    <s v="Ministerio de Ciencias, Tecnología, Conocimiento e Innovación"/>
    <s v="Evolución de la Positividad a COVID-19 en la Región de Tarapacá"/>
    <s v="Gráfico muestra la Evolución de la Positividad a COVID-19 en la Región de Tarapacá -  en el Periodo 2020-2021, de acuerdo a datos recopilados por el Ministerio de Ciencias, Tecnología, Conocimiento e Innovación-  Porcentaje (%)"/>
    <s v="Gráfico Evolución"/>
    <s v="COVID19,pandemia,virus,enfermedad,salud,estadística,Positividad,Región de Tarapacá,Positividad,Porcentaje (%)"/>
    <s v="https://analytics.zoho.com/open-view/2395394000008142605?ZOHO_CRITERIA=%22Localiza_CL_Poblacion%22.%22Codreg%22%3D1"/>
    <x v="0"/>
    <s v="#1774B9"/>
  </r>
  <r>
    <n v="1805"/>
    <x v="0"/>
    <x v="1"/>
    <s v="Salud"/>
    <n v="8302"/>
    <x v="19"/>
    <x v="9"/>
    <x v="0"/>
    <x v="260"/>
    <x v="2"/>
    <x v="101"/>
    <s v="Último Informe MINCIECIA"/>
    <s v="Adimensional"/>
    <s v="Ministerio de Ciencias, Tecnología, Conocimiento e Innovación"/>
    <s v="Etapa Actual del Programa Paso a Paso en la comuna de Antuco"/>
    <s v="Mapa muestra la Etapa Actual del Programa Paso a Paso en la comuna de Antuco- según el Último Informe MINCIECIA - Adimensional"/>
    <s v="Representación Geográfica"/>
    <s v="COVID19,pandemia,virus,enfermedad,salud,estadística,Etapas Paso a Paso,Antuco,Etapa Actual,Adimensional"/>
    <s v="https://analytics.zoho.com/open-view/2395394000008153647?ZOHO_CRITERIA=%22Localiza_CL_Poblacion%22.%22Codcom%22%3D8302"/>
    <x v="0"/>
    <s v="#1774B9"/>
  </r>
  <r>
    <n v="1806"/>
    <x v="0"/>
    <x v="1"/>
    <s v="Salud"/>
    <n v="5801"/>
    <x v="22"/>
    <x v="10"/>
    <x v="0"/>
    <x v="176"/>
    <x v="0"/>
    <x v="100"/>
    <s v="Periodo 2020-2021"/>
    <s v="Casos"/>
    <s v="Ministerio de Ciencias, Tecnología, Conocimiento e Innovación"/>
    <s v="Nuevos Casos Confirmados de COVID-19 en la comuna de Quilpué"/>
    <s v="Gráfico muestra la Nuevos Casos Confirmados de COVID-19 en la comuna de Quilpué- en el Periodo 2020-2021, de acuerdo a datos recopilados por el Ministerio de Ciencias, Tecnología, Conocimiento e Innovación- Unidad de medida Casos"/>
    <s v="Gráfico Evolución"/>
    <s v="COVID19,pandemia,virus,enfermedad,salud,estadística,Casos Confirmados,Quilpué,Casos Confirmados,Casos"/>
    <s v="https://analytics.zoho.com/open-view/2395394000008134446?ZOHO_CRITERIA=%22Localiza_CL_Poblacion%22.%22Codcom%22%3D5801"/>
    <x v="0"/>
    <s v="#1774B9"/>
  </r>
  <r>
    <n v="1807"/>
    <x v="0"/>
    <x v="1"/>
    <s v="Salud"/>
    <n v="15"/>
    <x v="26"/>
    <x v="10"/>
    <x v="1"/>
    <x v="98"/>
    <x v="0"/>
    <x v="105"/>
    <s v="Periodo 2020-2021"/>
    <s v="Casos por Millón de habitantes"/>
    <s v="Ministerio de Ciencias, Tecnología, Conocimiento e Innovación"/>
    <s v="Representación Geográfica del Número de Fallecidos por 1 millón de habitantes por comuna para la Región de Arica y Parinacota"/>
    <s v="Mapa muestra la Representación Geográfica del Número de Fallecidos por 1 millón de habitantes por comuna para la Región de Arica y Parinacota- en el Periodo 2020-2021, de acuerdo a datos recopilados por el Ministerio de Ciencias, Tecnología, Conocimiento e Innovación- Casos por Millón de habitantes"/>
    <s v="Representación Geográfica"/>
    <s v="COVID19,pandemia,virus,enfermedad,salud,estadística,Fallecidos,Región de Arica y Parinacota,Fallecidos por 1 Millón Habitantes,Casos por Millón de habitantes"/>
    <s v="https://analytics.zoho.com/open-view/2395394000008117468?ZOHO_CRITERIA=%22Localiza_CL_Poblacion%22.%22Codreg%22%3D15"/>
    <x v="0"/>
    <s v="#1774B9"/>
  </r>
  <r>
    <n v="1808"/>
    <x v="0"/>
    <x v="1"/>
    <s v="Salud"/>
    <n v="13504"/>
    <x v="21"/>
    <x v="10"/>
    <x v="0"/>
    <x v="352"/>
    <x v="0"/>
    <x v="99"/>
    <s v="Periodo 2020-2021"/>
    <s v="Casos"/>
    <s v="Ministerio de Ciencias, Tecnología, Conocimiento e Innovación"/>
    <s v="Evolución del Número de Casos Activos de COVID-19 por 1 millón de habitantes en la comuna de María Pinto"/>
    <s v="Gráfico muestra la Evolución del Número de Casos Activos de COVID-19 por 1 millón de habitantes en la comuna de María Pinto- en el Periodo 2020-2021, de acuerdo a datos recopilados por el Ministerio de Ciencias, Tecnología, Conocimiento e Innovación- Unidad de medida Casos"/>
    <s v="Gráfico Evolución"/>
    <s v="COVID19,pandemia,virus,enfermedad,salud,estadística,Activos,María Pinto,Activos por 1 Millón Habitantes,Casos"/>
    <s v="https://analytics.zoho.com/open-view/2395394000008132313?ZOHO_CRITERIA=%22Localiza_CL_Poblacion%22.%22Codcom%22%3D13504"/>
    <x v="0"/>
    <s v="#1774B9"/>
  </r>
  <r>
    <n v="1809"/>
    <x v="0"/>
    <x v="1"/>
    <s v="Salud"/>
    <n v="2104"/>
    <x v="21"/>
    <x v="10"/>
    <x v="0"/>
    <x v="45"/>
    <x v="0"/>
    <x v="99"/>
    <s v="Periodo 2020-2021"/>
    <s v="Casos"/>
    <s v="Ministerio de Ciencias, Tecnología, Conocimiento e Innovación"/>
    <s v="Evolución del Número de Casos Activos de COVID-19 por 1 millón de habitantes en la comuna de Taltal"/>
    <s v="Gráfico muestra la Evolución del Número de Casos Activos de COVID-19 por 1 millón de habitantes en la comuna de Taltal- en el Periodo 2020-2021, de acuerdo a datos recopilados por el Ministerio de Ciencias, Tecnología, Conocimiento e Innovación- Unidad de medida Casos"/>
    <s v="Gráfico Evolución"/>
    <s v="COVID19,pandemia,virus,enfermedad,salud,estadística,Activos,Taltal,Activos por 1 Millón Habitantes,Casos"/>
    <s v="https://analytics.zoho.com/open-view/2395394000008132313?ZOHO_CRITERIA=%22Localiza_CL_Poblacion%22.%22Codcom%22%3D2104"/>
    <x v="0"/>
    <s v="#1774B9"/>
  </r>
  <r>
    <n v="1810"/>
    <x v="0"/>
    <x v="1"/>
    <s v="Salud"/>
    <n v="16201"/>
    <x v="25"/>
    <x v="9"/>
    <x v="0"/>
    <x v="152"/>
    <x v="2"/>
    <x v="104"/>
    <s v="Periodo 2020-2021"/>
    <s v="Casos"/>
    <s v="Ministerio de Ciencias, Tecnología, Conocimiento e Innovación"/>
    <s v="Relación entre la Etapa Histórica del Programa Paso a Paso y el número de Casos Activos en la comuna de Quirihue"/>
    <s v="Gráfico muestra la Relación entre la Etapa Histórica del Programa Paso a Paso y el número de Casos Activos en la comuna de Quirihue- en el Periodo 2020-2021, de acuerdo a datos recopilados por el Ministerio de Ciencias, Tecnología, Conocimiento e Innovación- Unidad de medida Casos"/>
    <s v="Gráfico Evolución Comparativo"/>
    <s v="COVID19,pandemia,virus,enfermedad,salud,estadística,Paso a Paso y Activos,Quirihue,Etapas Históricas -Casos Activos,Casos"/>
    <s v="https://analytics.zoho.com/open-view/2395394000008156433?ZOHO_CRITERIA=%22Localiza_CL_Poblacion%22.%22Codcom%22%3D16201"/>
    <x v="0"/>
    <s v="#1774B9"/>
  </r>
  <r>
    <n v="1811"/>
    <x v="0"/>
    <x v="1"/>
    <s v="Salud"/>
    <n v="11203"/>
    <x v="19"/>
    <x v="9"/>
    <x v="0"/>
    <x v="58"/>
    <x v="2"/>
    <x v="96"/>
    <s v="Periodo 2020-2021"/>
    <s v="Adimensional"/>
    <s v="Ministerio de Ciencias, Tecnología, Conocimiento e Innovación"/>
    <s v="Etapas Históricas del Programa Paso a Paso en la comuna de Guaitecas"/>
    <s v="Gráfico muestra las Etapas Históricas del Programa Paso a Paso en la comuna de Guaitecas- en el Periodo 2020-2021, de acuerdo a datos recopilados por el Ministerio de Ciencias, Tecnología, Conocimiento e Innovación - Adimensional"/>
    <s v="Gráfico Evolución"/>
    <s v="COVID19,pandemia,virus,enfermedad,salud,estadística,Etapas Paso a Paso,Guaitecas,Etapas Históricas,Adimensional"/>
    <s v="https://analytics.zoho.com/open-view/2395394000008155038?ZOHO_CRITERIA=%22Localiza_CL_Poblacion%22.%22Codcom%22%3D11203"/>
    <x v="0"/>
    <s v="#1774B9"/>
  </r>
  <r>
    <n v="1812"/>
    <x v="0"/>
    <x v="1"/>
    <s v="Salud"/>
    <n v="6309"/>
    <x v="18"/>
    <x v="8"/>
    <x v="0"/>
    <x v="0"/>
    <x v="0"/>
    <x v="95"/>
    <s v="Periodo 2020-2021"/>
    <s v="Unidades"/>
    <s v="Ministerio de Ciencias, Tecnología, Conocimiento e Innovación"/>
    <s v="Relación entre el Proceso de Vacunación contra COVID-19 y el número de Casos Activos en la comuna de Pumanque"/>
    <s v="Gráfico muestra la Relación entre el Proceso de Vacunación contra COVID-19 y el número de Casos Activos en la comuna de Pumanque- en el Periodo 2020-2021, de acuerdo a datos recopilados por el Ministerio de Ciencias, Tecnología, Conocimiento e Innovación- Unidades"/>
    <s v="Gráfico Evolución"/>
    <s v="COVID19,pandemia,virus,enfermedad,salud,estadística,Vacunación,Pumanque,Vacunación-Casos Activos,Unidades"/>
    <s v="https://analytics.zoho.com/open-view/2395394000008137967?ZOHO_CRITERIA=%22Localiza_CL_Poblacion%22.%22Codcom%22%3D6309"/>
    <x v="0"/>
    <s v="#1774B9"/>
  </r>
  <r>
    <n v="1813"/>
    <x v="0"/>
    <x v="1"/>
    <s v="Salud"/>
    <n v="10201"/>
    <x v="18"/>
    <x v="8"/>
    <x v="0"/>
    <x v="147"/>
    <x v="0"/>
    <x v="98"/>
    <s v="Periodo 2020-2021"/>
    <s v="Unidades"/>
    <s v="Ministerio de Ciencias, Tecnología, Conocimiento e Innovación"/>
    <s v="Evolución del Proceso de Vacunación contra COVID-19 en la comuna de Castro"/>
    <s v="Gráfico muestra la Evolución del Proceso de Vacunación contra COVID-19 en la comuna de Castro- en el Periodo 2020-2021, de acuerdo a datos recopilados por el Ministerio de Ciencias, Tecnología, Conocimiento e Innovación-  Unidades"/>
    <s v="Gráfico Evolución"/>
    <s v="COVID19,pandemia,virus,enfermedad,salud,estadística,Vacunación,Castro,Vacunación 1era y 2da dosis,Unidades"/>
    <s v="https://analytics.zoho.com/open-view/2395394000008136598?ZOHO_CRITERIA=%22Localiza_CL_Poblacion%22.%22Codcom%22%3D10201"/>
    <x v="0"/>
    <s v="#1774B9"/>
  </r>
  <r>
    <n v="1814"/>
    <x v="0"/>
    <x v="1"/>
    <s v="Salud"/>
    <n v="14"/>
    <x v="26"/>
    <x v="10"/>
    <x v="1"/>
    <x v="226"/>
    <x v="0"/>
    <x v="108"/>
    <s v="Periodo 2020-2021"/>
    <s v="Casos"/>
    <s v="Ministerio de Ciencias, Tecnología, Conocimiento e Innovación"/>
    <s v="Evolución del Número de Fallecidos Diarios por COVID-19 en la Región de Los Ríos"/>
    <s v="Gráfico muestra la Evolución del Número de Fallecidos Diarios por COVID-19 en la Región de Los Ríos- en el Periodo 2020-2021, de acuerdo a datos recopilados por el Ministerio de Ciencias, Tecnología, Conocimiento e Innovación- Unidad de medida Casos"/>
    <s v="Gráfico Evolución"/>
    <s v="COVID19,pandemia,virus,enfermedad,salud,estadística,Fallecidos,Región de Los Ríos,Fallecidos Diarios,Casos"/>
    <s v="https://analytics.zoho.com/open-view/2395394000008130352?ZOHO_CRITERIA=%22Localiza_CL_Poblacion%22.%22Codreg%22%3D14"/>
    <x v="0"/>
    <s v="#1774B9"/>
  </r>
  <r>
    <n v="1815"/>
    <x v="0"/>
    <x v="1"/>
    <s v="Salud"/>
    <n v="9204"/>
    <x v="22"/>
    <x v="10"/>
    <x v="0"/>
    <x v="2"/>
    <x v="0"/>
    <x v="100"/>
    <s v="Periodo 2020-2021"/>
    <s v="Casos"/>
    <s v="Ministerio de Ciencias, Tecnología, Conocimiento e Innovación"/>
    <s v="Nuevos Casos Confirmados de COVID-19 en la comuna de Ercilla"/>
    <s v="Gráfico muestra la Nuevos Casos Confirmados de COVID-19 en la comuna de Ercilla- en el Periodo 2020-2021, de acuerdo a datos recopilados por el Ministerio de Ciencias, Tecnología, Conocimiento e Innovación- Unidad de medida Casos"/>
    <s v="Gráfico Evolución"/>
    <s v="COVID19,pandemia,virus,enfermedad,salud,estadística,Casos Confirmados,Ercilla,Casos Confirmados,Casos"/>
    <s v="https://analytics.zoho.com/open-view/2395394000008134446?ZOHO_CRITERIA=%22Localiza_CL_Poblacion%22.%22Codcom%22%3D9204"/>
    <x v="0"/>
    <s v="#1774B9"/>
  </r>
  <r>
    <n v="1816"/>
    <x v="0"/>
    <x v="1"/>
    <s v="Salud"/>
    <n v="8311"/>
    <x v="25"/>
    <x v="9"/>
    <x v="0"/>
    <x v="354"/>
    <x v="2"/>
    <x v="104"/>
    <s v="Periodo 2020-2021"/>
    <s v="Casos"/>
    <s v="Ministerio de Ciencias, Tecnología, Conocimiento e Innovación"/>
    <s v="Relación entre la Etapa Histórica del Programa Paso a Paso y el número de Casos Activos en la comuna de Santa Bárbara"/>
    <s v="Gráfico muestra la Relación entre la Etapa Histórica del Programa Paso a Paso y el número de Casos Activos en la comuna de Santa Bárbara- en el Periodo 2020-2021, de acuerdo a datos recopilados por el Ministerio de Ciencias, Tecnología, Conocimiento e Innovación- Unidad de medida Casos"/>
    <s v="Gráfico Evolución Comparativo"/>
    <s v="COVID19,pandemia,virus,enfermedad,salud,estadística,Paso a Paso y Activos,Santa Bárbara,Etapas Históricas -Casos Activos,Casos"/>
    <s v="https://analytics.zoho.com/open-view/2395394000008156433?ZOHO_CRITERIA=%22Localiza_CL_Poblacion%22.%22Codcom%22%3D8311"/>
    <x v="0"/>
    <s v="#1774B9"/>
  </r>
  <r>
    <n v="1817"/>
    <x v="0"/>
    <x v="1"/>
    <s v="Salud"/>
    <n v="13101"/>
    <x v="18"/>
    <x v="8"/>
    <x v="0"/>
    <x v="28"/>
    <x v="0"/>
    <x v="98"/>
    <s v="Periodo 2020-2021"/>
    <s v="Unidades"/>
    <s v="Ministerio de Ciencias, Tecnología, Conocimiento e Innovación"/>
    <s v="Evolución del Proceso de Vacunación contra COVID-19 en la comuna de Santiago"/>
    <s v="Gráfico muestra la Evolución del Proceso de Vacunación contra COVID-19 en la comuna de Santiago- en el Periodo 2020-2021, de acuerdo a datos recopilados por el Ministerio de Ciencias, Tecnología, Conocimiento e Innovación-  Unidades"/>
    <s v="Gráfico Evolución"/>
    <s v="COVID19,pandemia,virus,enfermedad,salud,estadística,Vacunación,Santiago,Vacunación 1era y 2da dosis,Unidades"/>
    <s v="https://analytics.zoho.com/open-view/2395394000008136598?ZOHO_CRITERIA=%22Localiza_CL_Poblacion%22.%22Codcom%22%3D13101"/>
    <x v="0"/>
    <s v="#1774B9"/>
  </r>
  <r>
    <n v="1818"/>
    <x v="0"/>
    <x v="1"/>
    <s v="Salud"/>
    <n v="10109"/>
    <x v="19"/>
    <x v="9"/>
    <x v="0"/>
    <x v="320"/>
    <x v="2"/>
    <x v="96"/>
    <s v="Periodo 2020-2021"/>
    <s v="Adimensional"/>
    <s v="Ministerio de Ciencias, Tecnología, Conocimiento e Innovación"/>
    <s v="Etapas Históricas del Programa Paso a Paso en la comuna de Puerto Varas"/>
    <s v="Gráfico muestra las Etapas Históricas del Programa Paso a Paso en la comuna de Puerto Varas- en el Periodo 2020-2021, de acuerdo a datos recopilados por el Ministerio de Ciencias, Tecnología, Conocimiento e Innovación - Adimensional"/>
    <s v="Gráfico Evolución"/>
    <s v="COVID19,pandemia,virus,enfermedad,salud,estadística,Etapas Paso a Paso,Puerto Varas,Etapas Históricas,Adimensional"/>
    <s v="https://analytics.zoho.com/open-view/2395394000008155038?ZOHO_CRITERIA=%22Localiza_CL_Poblacion%22.%22Codcom%22%3D10109"/>
    <x v="0"/>
    <s v="#1774B9"/>
  </r>
  <r>
    <n v="1819"/>
    <x v="0"/>
    <x v="1"/>
    <s v="Salud"/>
    <n v="4202"/>
    <x v="18"/>
    <x v="8"/>
    <x v="0"/>
    <x v="239"/>
    <x v="0"/>
    <x v="95"/>
    <s v="Periodo 2020-2021"/>
    <s v="Unidades"/>
    <s v="Ministerio de Ciencias, Tecnología, Conocimiento e Innovación"/>
    <s v="Relación entre el Proceso de Vacunación contra COVID-19 y el número de Casos Activos en la comuna de Canela"/>
    <s v="Gráfico muestra la Relación entre el Proceso de Vacunación contra COVID-19 y el número de Casos Activos en la comuna de Canela- en el Periodo 2020-2021, de acuerdo a datos recopilados por el Ministerio de Ciencias, Tecnología, Conocimiento e Innovación- Unidades"/>
    <s v="Gráfico Evolución"/>
    <s v="COVID19,pandemia,virus,enfermedad,salud,estadística,Vacunación,Canela,Vacunación-Casos Activos,Unidades"/>
    <s v="https://analytics.zoho.com/open-view/2395394000008137967?ZOHO_CRITERIA=%22Localiza_CL_Poblacion%22.%22Codcom%22%3D4202"/>
    <x v="0"/>
    <s v="#1774B9"/>
  </r>
  <r>
    <n v="1820"/>
    <x v="0"/>
    <x v="1"/>
    <s v="Salud"/>
    <n v="14105"/>
    <x v="19"/>
    <x v="9"/>
    <x v="0"/>
    <x v="228"/>
    <x v="2"/>
    <x v="101"/>
    <s v="Último Informe MINCIECIA"/>
    <s v="Adimensional"/>
    <s v="Ministerio de Ciencias, Tecnología, Conocimiento e Innovación"/>
    <s v="Etapa Actual del Programa Paso a Paso en la comuna de Máfil"/>
    <s v="Mapa muestra la Etapa Actual del Programa Paso a Paso en la comuna de Máfil- según el Último Informe MINCIECIA - Adimensional"/>
    <s v="Representación Geográfica"/>
    <s v="COVID19,pandemia,virus,enfermedad,salud,estadística,Etapas Paso a Paso,Máfil,Etapa Actual,Adimensional"/>
    <s v="https://analytics.zoho.com/open-view/2395394000008153647?ZOHO_CRITERIA=%22Localiza_CL_Poblacion%22.%22Codcom%22%3D14105"/>
    <x v="0"/>
    <s v="#1774B9"/>
  </r>
  <r>
    <n v="1821"/>
    <x v="0"/>
    <x v="1"/>
    <s v="Salud"/>
    <n v="4105"/>
    <x v="21"/>
    <x v="10"/>
    <x v="0"/>
    <x v="334"/>
    <x v="0"/>
    <x v="99"/>
    <s v="Periodo 2020-2021"/>
    <s v="Casos"/>
    <s v="Ministerio de Ciencias, Tecnología, Conocimiento e Innovación"/>
    <s v="Evolución del Número de Casos Activos de COVID-19 por 1 millón de habitantes en la comuna de Paiguano"/>
    <s v="Gráfico muestra la Evolución del Número de Casos Activos de COVID-19 por 1 millón de habitantes en la comuna de Paiguano- en el Periodo 2020-2021, de acuerdo a datos recopilados por el Ministerio de Ciencias, Tecnología, Conocimiento e Innovación- Unidad de medida Casos"/>
    <s v="Gráfico Evolución"/>
    <s v="COVID19,pandemia,virus,enfermedad,salud,estadística,Activos,Paiguano,Activos por 1 Millón Habitantes,Casos"/>
    <s v="https://analytics.zoho.com/open-view/2395394000008132313?ZOHO_CRITERIA=%22Localiza_CL_Poblacion%22.%22Codcom%22%3D4105"/>
    <x v="0"/>
    <s v="#1774B9"/>
  </r>
  <r>
    <n v="1822"/>
    <x v="0"/>
    <x v="1"/>
    <s v="Salud"/>
    <n v="10103"/>
    <x v="25"/>
    <x v="9"/>
    <x v="0"/>
    <x v="131"/>
    <x v="2"/>
    <x v="104"/>
    <s v="Periodo 2020-2021"/>
    <s v="Casos"/>
    <s v="Ministerio de Ciencias, Tecnología, Conocimiento e Innovación"/>
    <s v="Relación entre la Etapa Histórica del Programa Paso a Paso y el número de Casos Activos en la comuna de Cochamó"/>
    <s v="Gráfico muestra la Relación entre la Etapa Histórica del Programa Paso a Paso y el número de Casos Activos en la comuna de Cochamó- en el Periodo 2020-2021, de acuerdo a datos recopilados por el Ministerio de Ciencias, Tecnología, Conocimiento e Innovación- Unidad de medida Casos"/>
    <s v="Gráfico Evolución Comparativo"/>
    <s v="COVID19,pandemia,virus,enfermedad,salud,estadística,Paso a Paso y Activos,Cochamó,Etapas Históricas -Casos Activos,Casos"/>
    <s v="https://analytics.zoho.com/open-view/2395394000008156433?ZOHO_CRITERIA=%22Localiza_CL_Poblacion%22.%22Codcom%22%3D10103"/>
    <x v="0"/>
    <s v="#1774B9"/>
  </r>
  <r>
    <n v="1823"/>
    <x v="0"/>
    <x v="1"/>
    <s v="Salud"/>
    <n v="10210"/>
    <x v="18"/>
    <x v="8"/>
    <x v="0"/>
    <x v="174"/>
    <x v="0"/>
    <x v="98"/>
    <s v="Periodo 2020-2021"/>
    <s v="Unidades"/>
    <s v="Ministerio de Ciencias, Tecnología, Conocimiento e Innovación"/>
    <s v="Evolución del Proceso de Vacunación contra COVID-19 en la comuna de Quinchao"/>
    <s v="Gráfico muestra la Evolución del Proceso de Vacunación contra COVID-19 en la comuna de Quinchao- en el Periodo 2020-2021, de acuerdo a datos recopilados por el Ministerio de Ciencias, Tecnología, Conocimiento e Innovación-  Unidades"/>
    <s v="Gráfico Evolución"/>
    <s v="COVID19,pandemia,virus,enfermedad,salud,estadística,Vacunación,Quinchao,Vacunación 1era y 2da dosis,Unidades"/>
    <s v="https://analytics.zoho.com/open-view/2395394000008136598?ZOHO_CRITERIA=%22Localiza_CL_Poblacion%22.%22Codcom%22%3D10210"/>
    <x v="0"/>
    <s v="#1774B9"/>
  </r>
  <r>
    <n v="1824"/>
    <x v="0"/>
    <x v="1"/>
    <s v="Salud"/>
    <n v="11101"/>
    <x v="25"/>
    <x v="9"/>
    <x v="0"/>
    <x v="273"/>
    <x v="2"/>
    <x v="104"/>
    <s v="Periodo 2020-2021"/>
    <s v="Casos"/>
    <s v="Ministerio de Ciencias, Tecnología, Conocimiento e Innovación"/>
    <s v="Relación entre la Etapa Histórica del Programa Paso a Paso y el número de Casos Activos en la comuna de Coihaique"/>
    <s v="Gráfico muestra la Relación entre la Etapa Histórica del Programa Paso a Paso y el número de Casos Activos en la comuna de Coihaique- en el Periodo 2020-2021, de acuerdo a datos recopilados por el Ministerio de Ciencias, Tecnología, Conocimiento e Innovación- Unidad de medida Casos"/>
    <s v="Gráfico Evolución Comparativo"/>
    <s v="COVID19,pandemia,virus,enfermedad,salud,estadística,Paso a Paso y Activos,Coihaique,Etapas Históricas -Casos Activos,Casos"/>
    <s v="https://analytics.zoho.com/open-view/2395394000008156433?ZOHO_CRITERIA=%22Localiza_CL_Poblacion%22.%22Codcom%22%3D11101"/>
    <x v="0"/>
    <s v="#1774B9"/>
  </r>
  <r>
    <n v="1825"/>
    <x v="0"/>
    <x v="1"/>
    <s v="Salud"/>
    <n v="15102"/>
    <x v="21"/>
    <x v="10"/>
    <x v="0"/>
    <x v="276"/>
    <x v="0"/>
    <x v="99"/>
    <s v="Periodo 2020-2021"/>
    <s v="Casos"/>
    <s v="Ministerio de Ciencias, Tecnología, Conocimiento e Innovación"/>
    <s v="Evolución del Número de Casos Activos de COVID-19 por 1 millón de habitantes en la comuna de Camarones"/>
    <s v="Gráfico muestra la Evolución del Número de Casos Activos de COVID-19 por 1 millón de habitantes en la comuna de Camarones- en el Periodo 2020-2021, de acuerdo a datos recopilados por el Ministerio de Ciencias, Tecnología, Conocimiento e Innovación- Unidad de medida Casos"/>
    <s v="Gráfico Evolución"/>
    <s v="COVID19,pandemia,virus,enfermedad,salud,estadística,Activos,Camarones,Activos por 1 Millón Habitantes,Casos"/>
    <s v="https://analytics.zoho.com/open-view/2395394000008132313?ZOHO_CRITERIA=%22Localiza_CL_Poblacion%22.%22Codcom%22%3D15102"/>
    <x v="0"/>
    <s v="#1774B9"/>
  </r>
  <r>
    <n v="1826"/>
    <x v="0"/>
    <x v="1"/>
    <s v="Salud"/>
    <n v="4203"/>
    <x v="22"/>
    <x v="10"/>
    <x v="0"/>
    <x v="135"/>
    <x v="0"/>
    <x v="100"/>
    <s v="Periodo 2020-2021"/>
    <s v="Casos"/>
    <s v="Ministerio de Ciencias, Tecnología, Conocimiento e Innovación"/>
    <s v="Nuevos Casos Confirmados de COVID-19 en la comuna de Los Vilos"/>
    <s v="Gráfico muestra la Nuevos Casos Confirmados de COVID-19 en la comuna de Los Vilos- en el Periodo 2020-2021, de acuerdo a datos recopilados por el Ministerio de Ciencias, Tecnología, Conocimiento e Innovación- Unidad de medida Casos"/>
    <s v="Gráfico Evolución"/>
    <s v="COVID19,pandemia,virus,enfermedad,salud,estadística,Casos Confirmados,Los Vilos,Casos Confirmados,Casos"/>
    <s v="https://analytics.zoho.com/open-view/2395394000008134446?ZOHO_CRITERIA=%22Localiza_CL_Poblacion%22.%22Codcom%22%3D4203"/>
    <x v="0"/>
    <s v="#1774B9"/>
  </r>
  <r>
    <n v="1827"/>
    <x v="0"/>
    <x v="1"/>
    <s v="Salud"/>
    <n v="10210"/>
    <x v="19"/>
    <x v="9"/>
    <x v="0"/>
    <x v="174"/>
    <x v="2"/>
    <x v="96"/>
    <s v="Periodo 2020-2021"/>
    <s v="Adimensional"/>
    <s v="Ministerio de Ciencias, Tecnología, Conocimiento e Innovación"/>
    <s v="Etapas Históricas del Programa Paso a Paso en la comuna de Quinchao"/>
    <s v="Gráfico muestra las Etapas Históricas del Programa Paso a Paso en la comuna de Quinchao- en el Periodo 2020-2021, de acuerdo a datos recopilados por el Ministerio de Ciencias, Tecnología, Conocimiento e Innovación - Adimensional"/>
    <s v="Gráfico Evolución"/>
    <s v="COVID19,pandemia,virus,enfermedad,salud,estadística,Etapas Paso a Paso,Quinchao,Etapas Históricas,Adimensional"/>
    <s v="https://analytics.zoho.com/open-view/2395394000008155038?ZOHO_CRITERIA=%22Localiza_CL_Poblacion%22.%22Codcom%22%3D10210"/>
    <x v="0"/>
    <s v="#1774B9"/>
  </r>
  <r>
    <n v="1828"/>
    <x v="0"/>
    <x v="1"/>
    <s v="Salud"/>
    <n v="4"/>
    <x v="24"/>
    <x v="12"/>
    <x v="1"/>
    <x v="99"/>
    <x v="0"/>
    <x v="103"/>
    <s v="Periodo 2020-2021"/>
    <s v="Número Exámenes"/>
    <s v="Ministerio de Ciencias, Tecnología, Conocimiento e Innovación"/>
    <s v="Número de Exámenes PCR realizados acumulados en la Región de Coquimbo"/>
    <s v="Gráfico muestra los Número de Exámenes PCR realizados acumulados en la Región de Coquimbo- en el Periodo 2020-2021, de acuerdo a datos recopilados por el Ministerio de Ciencias, Tecnología, Conocimiento e Innovación- Número Exámenes"/>
    <s v="Gráfico Evolución"/>
    <s v="COVID19,pandemia,virus,enfermedad,salud,estadística,Exámenes PCR,Región de Coquimbo,Exámenes realizados,Número Exámenes"/>
    <s v="https://analytics.zoho.com/open-view/2395394000008140315?ZOHO_CRITERIA=%22Localiza_CL_Poblacion%22.%22Codreg%22%3D4"/>
    <x v="0"/>
    <s v="#1774B9"/>
  </r>
  <r>
    <n v="1829"/>
    <x v="0"/>
    <x v="1"/>
    <s v="Salud"/>
    <n v="5703"/>
    <x v="25"/>
    <x v="9"/>
    <x v="0"/>
    <x v="161"/>
    <x v="2"/>
    <x v="104"/>
    <s v="Periodo 2020-2021"/>
    <s v="Casos"/>
    <s v="Ministerio de Ciencias, Tecnología, Conocimiento e Innovación"/>
    <s v="Relación entre la Etapa Histórica del Programa Paso a Paso y el número de Casos Activos en la comuna de Llaillay"/>
    <s v="Gráfico muestra la Relación entre la Etapa Histórica del Programa Paso a Paso y el número de Casos Activos en la comuna de Llaillay- en el Periodo 2020-2021, de acuerdo a datos recopilados por el Ministerio de Ciencias, Tecnología, Conocimiento e Innovación- Unidad de medida Casos"/>
    <s v="Gráfico Evolución Comparativo"/>
    <s v="COVID19,pandemia,virus,enfermedad,salud,estadística,Paso a Paso y Activos,Llaillay,Etapas Históricas -Casos Activos,Casos"/>
    <s v="https://analytics.zoho.com/open-view/2395394000008156433?ZOHO_CRITERIA=%22Localiza_CL_Poblacion%22.%22Codcom%22%3D5703"/>
    <x v="0"/>
    <s v="#1774B9"/>
  </r>
  <r>
    <n v="1830"/>
    <x v="0"/>
    <x v="1"/>
    <s v="Salud"/>
    <n v="2"/>
    <x v="27"/>
    <x v="12"/>
    <x v="1"/>
    <x v="75"/>
    <x v="0"/>
    <x v="107"/>
    <s v="Periodo 2020-2021"/>
    <s v="Porcentaje (%)"/>
    <s v="Ministerio de Ciencias, Tecnología, Conocimiento e Innovación"/>
    <s v="Evolución de la Positividad a COVID-19 en la Región de Antofagasta"/>
    <s v="Gráfico muestra la Evolución de la Positividad a COVID-19 en la Región de Antofagasta -  en el Periodo 2020-2021, de acuerdo a datos recopilados por el Ministerio de Ciencias, Tecnología, Conocimiento e Innovación-  Porcentaje (%)"/>
    <s v="Gráfico Evolución"/>
    <s v="COVID19,pandemia,virus,enfermedad,salud,estadística,Positividad,Región de Antofagasta,Positividad,Porcentaje (%)"/>
    <s v="https://analytics.zoho.com/open-view/2395394000008142605?ZOHO_CRITERIA=%22Localiza_CL_Poblacion%22.%22Codreg%22%3D2"/>
    <x v="0"/>
    <s v="#1774B9"/>
  </r>
  <r>
    <n v="1831"/>
    <x v="0"/>
    <x v="1"/>
    <s v="Salud"/>
    <n v="5303"/>
    <x v="19"/>
    <x v="9"/>
    <x v="0"/>
    <x v="219"/>
    <x v="2"/>
    <x v="101"/>
    <s v="Último Informe MINCIECIA"/>
    <s v="Adimensional"/>
    <s v="Ministerio de Ciencias, Tecnología, Conocimiento e Innovación"/>
    <s v="Etapa Actual del Programa Paso a Paso en la comuna de Rinconada"/>
    <s v="Mapa muestra la Etapa Actual del Programa Paso a Paso en la comuna de Rinconada- según el Último Informe MINCIECIA - Adimensional"/>
    <s v="Representación Geográfica"/>
    <s v="COVID19,pandemia,virus,enfermedad,salud,estadística,Etapas Paso a Paso,Rinconada,Etapa Actual,Adimensional"/>
    <s v="https://analytics.zoho.com/open-view/2395394000008153647?ZOHO_CRITERIA=%22Localiza_CL_Poblacion%22.%22Codcom%22%3D5303"/>
    <x v="0"/>
    <s v="#1774B9"/>
  </r>
  <r>
    <n v="1832"/>
    <x v="0"/>
    <x v="1"/>
    <s v="Salud"/>
    <n v="16101"/>
    <x v="19"/>
    <x v="9"/>
    <x v="0"/>
    <x v="69"/>
    <x v="2"/>
    <x v="96"/>
    <s v="Periodo 2020-2021"/>
    <s v="Adimensional"/>
    <s v="Ministerio de Ciencias, Tecnología, Conocimiento e Innovación"/>
    <s v="Etapas Históricas del Programa Paso a Paso en la comuna de Chillán"/>
    <s v="Gráfico muestra las Etapas Históricas del Programa Paso a Paso en la comuna de Chillán- en el Periodo 2020-2021, de acuerdo a datos recopilados por el Ministerio de Ciencias, Tecnología, Conocimiento e Innovación - Adimensional"/>
    <s v="Gráfico Evolución"/>
    <s v="COVID19,pandemia,virus,enfermedad,salud,estadística,Etapas Paso a Paso,Chillán,Etapas Históricas,Adimensional"/>
    <s v="https://analytics.zoho.com/open-view/2395394000008155038?ZOHO_CRITERIA=%22Localiza_CL_Poblacion%22.%22Codcom%22%3D16101"/>
    <x v="0"/>
    <s v="#1774B9"/>
  </r>
  <r>
    <n v="1833"/>
    <x v="0"/>
    <x v="1"/>
    <s v="Salud"/>
    <n v="14202"/>
    <x v="22"/>
    <x v="10"/>
    <x v="0"/>
    <x v="89"/>
    <x v="0"/>
    <x v="100"/>
    <s v="Periodo 2020-2021"/>
    <s v="Casos"/>
    <s v="Ministerio de Ciencias, Tecnología, Conocimiento e Innovación"/>
    <s v="Nuevos Casos Confirmados de COVID-19 en la comuna de Futrono"/>
    <s v="Gráfico muestra la Nuevos Casos Confirmados de COVID-19 en la comuna de Futrono- en el Periodo 2020-2021, de acuerdo a datos recopilados por el Ministerio de Ciencias, Tecnología, Conocimiento e Innovación- Unidad de medida Casos"/>
    <s v="Gráfico Evolución"/>
    <s v="COVID19,pandemia,virus,enfermedad,salud,estadística,Casos Confirmados,Futrono,Casos Confirmados,Casos"/>
    <s v="https://analytics.zoho.com/open-view/2395394000008134446?ZOHO_CRITERIA=%22Localiza_CL_Poblacion%22.%22Codcom%22%3D14202"/>
    <x v="0"/>
    <s v="#1774B9"/>
  </r>
  <r>
    <n v="1834"/>
    <x v="0"/>
    <x v="1"/>
    <s v="Salud"/>
    <n v="6107"/>
    <x v="20"/>
    <x v="9"/>
    <x v="0"/>
    <x v="160"/>
    <x v="2"/>
    <x v="97"/>
    <s v="Periodo 2020-2021"/>
    <s v="Unidades"/>
    <s v="Ministerio de Ciencias, Tecnología, Conocimiento e Innovación"/>
    <s v="Relación entre la Etapa Histórica del Programa Paso a Paso y progreso del proceso de vacunación (2da dosis) en la comuna de Las Cabras"/>
    <s v="Gráfico muestra la Relación entre la Etapa Histórica del Programa Paso a Paso y progreso del proceso de vacunación (2da dosis) en la comuna de Las Cabras- en el Periodo 2020-2021, de acuerdo a datos recopilados por el Ministerio de Ciencias, Tecnología, Conocimiento e Innovación-  Unidades"/>
    <s v="Gráfico Evolución Comparativo"/>
    <s v="COVID19,pandemia,virus,enfermedad,salud,estadística,Paso a Paso y Vacunación,Las Cabras,Etapas Históricas - Vacunación,Unidades"/>
    <s v="https://analytics.zoho.com/open-view/2395394000008157701?ZOHO_CRITERIA=%22Localiza_CL_Poblacion%22.%22Codcom%22%3D6107"/>
    <x v="0"/>
    <s v="#1774B9"/>
  </r>
  <r>
    <n v="1835"/>
    <x v="0"/>
    <x v="1"/>
    <s v="Salud"/>
    <n v="16303"/>
    <x v="19"/>
    <x v="9"/>
    <x v="0"/>
    <x v="172"/>
    <x v="2"/>
    <x v="96"/>
    <s v="Periodo 2020-2021"/>
    <s v="Adimensional"/>
    <s v="Ministerio de Ciencias, Tecnología, Conocimiento e Innovación"/>
    <s v="Etapas Históricas del Programa Paso a Paso en la comuna de Ñiquén"/>
    <s v="Gráfico muestra las Etapas Históricas del Programa Paso a Paso en la comuna de Ñiquén- en el Periodo 2020-2021, de acuerdo a datos recopilados por el Ministerio de Ciencias, Tecnología, Conocimiento e Innovación - Adimensional"/>
    <s v="Gráfico Evolución"/>
    <s v="COVID19,pandemia,virus,enfermedad,salud,estadística,Etapas Paso a Paso,Ñiquén,Etapas Históricas,Adimensional"/>
    <s v="https://analytics.zoho.com/open-view/2395394000008155038?ZOHO_CRITERIA=%22Localiza_CL_Poblacion%22.%22Codcom%22%3D16303"/>
    <x v="0"/>
    <s v="#1774B9"/>
  </r>
  <r>
    <n v="1836"/>
    <x v="0"/>
    <x v="1"/>
    <s v="Salud"/>
    <n v="14106"/>
    <x v="25"/>
    <x v="9"/>
    <x v="0"/>
    <x v="183"/>
    <x v="2"/>
    <x v="104"/>
    <s v="Periodo 2020-2021"/>
    <s v="Casos"/>
    <s v="Ministerio de Ciencias, Tecnología, Conocimiento e Innovación"/>
    <s v="Relación entre la Etapa Histórica del Programa Paso a Paso y el número de Casos Activos en la comuna de Mariquina"/>
    <s v="Gráfico muestra la Relación entre la Etapa Histórica del Programa Paso a Paso y el número de Casos Activos en la comuna de Mariquina- en el Periodo 2020-2021, de acuerdo a datos recopilados por el Ministerio de Ciencias, Tecnología, Conocimiento e Innovación- Unidad de medida Casos"/>
    <s v="Gráfico Evolución Comparativo"/>
    <s v="COVID19,pandemia,virus,enfermedad,salud,estadística,Paso a Paso y Activos,Mariquina,Etapas Históricas -Casos Activos,Casos"/>
    <s v="https://analytics.zoho.com/open-view/2395394000008156433?ZOHO_CRITERIA=%22Localiza_CL_Poblacion%22.%22Codcom%22%3D14106"/>
    <x v="0"/>
    <s v="#1774B9"/>
  </r>
  <r>
    <n v="1837"/>
    <x v="0"/>
    <x v="1"/>
    <s v="Salud"/>
    <n v="9103"/>
    <x v="20"/>
    <x v="9"/>
    <x v="0"/>
    <x v="44"/>
    <x v="2"/>
    <x v="97"/>
    <s v="Periodo 2020-2021"/>
    <s v="Unidades"/>
    <s v="Ministerio de Ciencias, Tecnología, Conocimiento e Innovación"/>
    <s v="Relación entre la Etapa Histórica del Programa Paso a Paso y progreso del proceso de vacunación (2da dosis) en la comuna de Cunco"/>
    <s v="Gráfico muestra la Relación entre la Etapa Histórica del Programa Paso a Paso y progreso del proceso de vacunación (2da dosis) en la comuna de Cunco- en el Periodo 2020-2021, de acuerdo a datos recopilados por el Ministerio de Ciencias, Tecnología, Conocimiento e Innovación-  Unidades"/>
    <s v="Gráfico Evolución Comparativo"/>
    <s v="COVID19,pandemia,virus,enfermedad,salud,estadística,Paso a Paso y Vacunación,Cunco,Etapas Históricas - Vacunación,Unidades"/>
    <s v="https://analytics.zoho.com/open-view/2395394000008157701?ZOHO_CRITERIA=%22Localiza_CL_Poblacion%22.%22Codcom%22%3D9103"/>
    <x v="0"/>
    <s v="#1774B9"/>
  </r>
  <r>
    <n v="1838"/>
    <x v="0"/>
    <x v="1"/>
    <s v="Salud"/>
    <n v="8104"/>
    <x v="22"/>
    <x v="10"/>
    <x v="0"/>
    <x v="262"/>
    <x v="0"/>
    <x v="100"/>
    <s v="Periodo 2020-2021"/>
    <s v="Casos"/>
    <s v="Ministerio de Ciencias, Tecnología, Conocimiento e Innovación"/>
    <s v="Nuevos Casos Confirmados de COVID-19 en la comuna de Florida"/>
    <s v="Gráfico muestra la Nuevos Casos Confirmados de COVID-19 en la comuna de Florida- en el Periodo 2020-2021, de acuerdo a datos recopilados por el Ministerio de Ciencias, Tecnología, Conocimiento e Innovación- Unidad de medida Casos"/>
    <s v="Gráfico Evolución"/>
    <s v="COVID19,pandemia,virus,enfermedad,salud,estadística,Casos Confirmados,Florida,Casos Confirmados,Casos"/>
    <s v="https://analytics.zoho.com/open-view/2395394000008134446?ZOHO_CRITERIA=%22Localiza_CL_Poblacion%22.%22Codcom%22%3D8104"/>
    <x v="0"/>
    <s v="#1774B9"/>
  </r>
  <r>
    <n v="1839"/>
    <x v="0"/>
    <x v="1"/>
    <s v="Salud"/>
    <n v="2302"/>
    <x v="20"/>
    <x v="9"/>
    <x v="0"/>
    <x v="103"/>
    <x v="2"/>
    <x v="97"/>
    <s v="Periodo 2020-2021"/>
    <s v="Unidades"/>
    <s v="Ministerio de Ciencias, Tecnología, Conocimiento e Innovación"/>
    <s v="Relación entre la Etapa Histórica del Programa Paso a Paso y progreso del proceso de vacunación (2da dosis) en la comuna de María Elena"/>
    <s v="Gráfico muestra la Relación entre la Etapa Histórica del Programa Paso a Paso y progreso del proceso de vacunación (2da dosis) en la comuna de María Elena- en el Periodo 2020-2021, de acuerdo a datos recopilados por el Ministerio de Ciencias, Tecnología, Conocimiento e Innovación-  Unidades"/>
    <s v="Gráfico Evolución Comparativo"/>
    <s v="COVID19,pandemia,virus,enfermedad,salud,estadística,Paso a Paso y Vacunación,María Elena,Etapas Históricas - Vacunación,Unidades"/>
    <s v="https://analytics.zoho.com/open-view/2395394000008157701?ZOHO_CRITERIA=%22Localiza_CL_Poblacion%22.%22Codcom%22%3D2302"/>
    <x v="0"/>
    <s v="#1774B9"/>
  </r>
  <r>
    <n v="1840"/>
    <x v="0"/>
    <x v="1"/>
    <s v="Salud"/>
    <n v="14202"/>
    <x v="20"/>
    <x v="9"/>
    <x v="0"/>
    <x v="89"/>
    <x v="2"/>
    <x v="97"/>
    <s v="Periodo 2020-2021"/>
    <s v="Unidades"/>
    <s v="Ministerio de Ciencias, Tecnología, Conocimiento e Innovación"/>
    <s v="Relación entre la Etapa Histórica del Programa Paso a Paso y progreso del proceso de vacunación (2da dosis) en la comuna de Futrono"/>
    <s v="Gráfico muestra la Relación entre la Etapa Histórica del Programa Paso a Paso y progreso del proceso de vacunación (2da dosis) en la comuna de Futrono- en el Periodo 2020-2021, de acuerdo a datos recopilados por el Ministerio de Ciencias, Tecnología, Conocimiento e Innovación-  Unidades"/>
    <s v="Gráfico Evolución Comparativo"/>
    <s v="COVID19,pandemia,virus,enfermedad,salud,estadística,Paso a Paso y Vacunación,Futrono,Etapas Históricas - Vacunación,Unidades"/>
    <s v="https://analytics.zoho.com/open-view/2395394000008157701?ZOHO_CRITERIA=%22Localiza_CL_Poblacion%22.%22Codcom%22%3D14202"/>
    <x v="0"/>
    <s v="#1774B9"/>
  </r>
  <r>
    <n v="1841"/>
    <x v="0"/>
    <x v="1"/>
    <s v="Salud"/>
    <n v="3101"/>
    <x v="21"/>
    <x v="10"/>
    <x v="0"/>
    <x v="283"/>
    <x v="0"/>
    <x v="99"/>
    <s v="Periodo 2020-2021"/>
    <s v="Casos"/>
    <s v="Ministerio de Ciencias, Tecnología, Conocimiento e Innovación"/>
    <s v="Evolución del Número de Casos Activos de COVID-19 por 1 millón de habitantes en la comuna de Copiapó"/>
    <s v="Gráfico muestra la Evolución del Número de Casos Activos de COVID-19 por 1 millón de habitantes en la comuna de Copiapó- en el Periodo 2020-2021, de acuerdo a datos recopilados por el Ministerio de Ciencias, Tecnología, Conocimiento e Innovación- Unidad de medida Casos"/>
    <s v="Gráfico Evolución"/>
    <s v="COVID19,pandemia,virus,enfermedad,salud,estadística,Activos,Copiapó,Activos por 1 Millón Habitantes,Casos"/>
    <s v="https://analytics.zoho.com/open-view/2395394000008132313?ZOHO_CRITERIA=%22Localiza_CL_Poblacion%22.%22Codcom%22%3D3101"/>
    <x v="0"/>
    <s v="#1774B9"/>
  </r>
  <r>
    <n v="1842"/>
    <x v="0"/>
    <x v="1"/>
    <s v="Salud"/>
    <n v="13502"/>
    <x v="20"/>
    <x v="9"/>
    <x v="0"/>
    <x v="337"/>
    <x v="2"/>
    <x v="97"/>
    <s v="Periodo 2020-2021"/>
    <s v="Unidades"/>
    <s v="Ministerio de Ciencias, Tecnología, Conocimiento e Innovación"/>
    <s v="Relación entre la Etapa Histórica del Programa Paso a Paso y progreso del proceso de vacunación (2da dosis) en la comuna de Alhué"/>
    <s v="Gráfico muestra la Relación entre la Etapa Histórica del Programa Paso a Paso y progreso del proceso de vacunación (2da dosis) en la comuna de Alhué- en el Periodo 2020-2021, de acuerdo a datos recopilados por el Ministerio de Ciencias, Tecnología, Conocimiento e Innovación-  Unidades"/>
    <s v="Gráfico Evolución Comparativo"/>
    <s v="COVID19,pandemia,virus,enfermedad,salud,estadística,Paso a Paso y Vacunación,Alhué,Etapas Históricas - Vacunación,Unidades"/>
    <s v="https://analytics.zoho.com/open-view/2395394000008157701?ZOHO_CRITERIA=%22Localiza_CL_Poblacion%22.%22Codcom%22%3D13502"/>
    <x v="0"/>
    <s v="#1774B9"/>
  </r>
  <r>
    <n v="1843"/>
    <x v="0"/>
    <x v="1"/>
    <s v="Salud"/>
    <n v="13120"/>
    <x v="19"/>
    <x v="9"/>
    <x v="0"/>
    <x v="120"/>
    <x v="2"/>
    <x v="101"/>
    <s v="Último Informe MINCIECIA"/>
    <s v="Adimensional"/>
    <s v="Ministerio de Ciencias, Tecnología, Conocimiento e Innovación"/>
    <s v="Etapa Actual del Programa Paso a Paso en la comuna de Ñuñoa"/>
    <s v="Mapa muestra la Etapa Actual del Programa Paso a Paso en la comuna de Ñuñoa- según el Último Informe MINCIECIA - Adimensional"/>
    <s v="Representación Geográfica"/>
    <s v="COVID19,pandemia,virus,enfermedad,salud,estadística,Etapas Paso a Paso,Ñuñoa,Etapa Actual,Adimensional"/>
    <s v="https://analytics.zoho.com/open-view/2395394000008153647?ZOHO_CRITERIA=%22Localiza_CL_Poblacion%22.%22Codcom%22%3D13120"/>
    <x v="0"/>
    <s v="#1774B9"/>
  </r>
  <r>
    <n v="1844"/>
    <x v="0"/>
    <x v="1"/>
    <s v="Salud"/>
    <n v="8110"/>
    <x v="18"/>
    <x v="8"/>
    <x v="0"/>
    <x v="92"/>
    <x v="0"/>
    <x v="95"/>
    <s v="Periodo 2020-2021"/>
    <s v="Unidades"/>
    <s v="Ministerio de Ciencias, Tecnología, Conocimiento e Innovación"/>
    <s v="Relación entre el Proceso de Vacunación contra COVID-19 y el número de Casos Activos en la comuna de Talcahuano"/>
    <s v="Gráfico muestra la Relación entre el Proceso de Vacunación contra COVID-19 y el número de Casos Activos en la comuna de Talcahuano- en el Periodo 2020-2021, de acuerdo a datos recopilados por el Ministerio de Ciencias, Tecnología, Conocimiento e Innovación- Unidades"/>
    <s v="Gráfico Evolución"/>
    <s v="COVID19,pandemia,virus,enfermedad,salud,estadística,Vacunación,Talcahuano,Vacunación-Casos Activos,Unidades"/>
    <s v="https://analytics.zoho.com/open-view/2395394000008137967?ZOHO_CRITERIA=%22Localiza_CL_Poblacion%22.%22Codcom%22%3D8110"/>
    <x v="0"/>
    <s v="#1774B9"/>
  </r>
  <r>
    <n v="1845"/>
    <x v="0"/>
    <x v="1"/>
    <s v="Salud"/>
    <n v="8311"/>
    <x v="19"/>
    <x v="9"/>
    <x v="0"/>
    <x v="354"/>
    <x v="2"/>
    <x v="96"/>
    <s v="Periodo 2020-2021"/>
    <s v="Adimensional"/>
    <s v="Ministerio de Ciencias, Tecnología, Conocimiento e Innovación"/>
    <s v="Etapas Históricas del Programa Paso a Paso en la comuna de Santa Bárbara"/>
    <s v="Gráfico muestra las Etapas Históricas del Programa Paso a Paso en la comuna de Santa Bárbara- en el Periodo 2020-2021, de acuerdo a datos recopilados por el Ministerio de Ciencias, Tecnología, Conocimiento e Innovación - Adimensional"/>
    <s v="Gráfico Evolución"/>
    <s v="COVID19,pandemia,virus,enfermedad,salud,estadística,Etapas Paso a Paso,Santa Bárbara,Etapas Históricas,Adimensional"/>
    <s v="https://analytics.zoho.com/open-view/2395394000008155038?ZOHO_CRITERIA=%22Localiza_CL_Poblacion%22.%22Codcom%22%3D8311"/>
    <x v="0"/>
    <s v="#1774B9"/>
  </r>
  <r>
    <n v="1846"/>
    <x v="0"/>
    <x v="1"/>
    <s v="Salud"/>
    <n v="8305"/>
    <x v="19"/>
    <x v="9"/>
    <x v="0"/>
    <x v="203"/>
    <x v="2"/>
    <x v="96"/>
    <s v="Periodo 2020-2021"/>
    <s v="Adimensional"/>
    <s v="Ministerio de Ciencias, Tecnología, Conocimiento e Innovación"/>
    <s v="Etapas Históricas del Programa Paso a Paso en la comuna de Mulchén"/>
    <s v="Gráfico muestra las Etapas Históricas del Programa Paso a Paso en la comuna de Mulchén- en el Periodo 2020-2021, de acuerdo a datos recopilados por el Ministerio de Ciencias, Tecnología, Conocimiento e Innovación - Adimensional"/>
    <s v="Gráfico Evolución"/>
    <s v="COVID19,pandemia,virus,enfermedad,salud,estadística,Etapas Paso a Paso,Mulchén,Etapas Históricas,Adimensional"/>
    <s v="https://analytics.zoho.com/open-view/2395394000008155038?ZOHO_CRITERIA=%22Localiza_CL_Poblacion%22.%22Codcom%22%3D8305"/>
    <x v="0"/>
    <s v="#1774B9"/>
  </r>
  <r>
    <n v="1847"/>
    <x v="0"/>
    <x v="1"/>
    <s v="Salud"/>
    <n v="13122"/>
    <x v="19"/>
    <x v="9"/>
    <x v="0"/>
    <x v="123"/>
    <x v="2"/>
    <x v="101"/>
    <s v="Último Informe MINCIECIA"/>
    <s v="Adimensional"/>
    <s v="Ministerio de Ciencias, Tecnología, Conocimiento e Innovación"/>
    <s v="Etapa Actual del Programa Paso a Paso en la comuna de Peñalolén"/>
    <s v="Mapa muestra la Etapa Actual del Programa Paso a Paso en la comuna de Peñalolén- según el Último Informe MINCIECIA - Adimensional"/>
    <s v="Representación Geográfica"/>
    <s v="COVID19,pandemia,virus,enfermedad,salud,estadística,Etapas Paso a Paso,Peñalolén,Etapa Actual,Adimensional"/>
    <s v="https://analytics.zoho.com/open-view/2395394000008153647?ZOHO_CRITERIA=%22Localiza_CL_Poblacion%22.%22Codcom%22%3D13122"/>
    <x v="0"/>
    <s v="#1774B9"/>
  </r>
  <r>
    <n v="1848"/>
    <x v="0"/>
    <x v="1"/>
    <s v="Salud"/>
    <n v="8310"/>
    <x v="18"/>
    <x v="8"/>
    <x v="0"/>
    <x v="313"/>
    <x v="0"/>
    <x v="98"/>
    <s v="Periodo 2020-2021"/>
    <s v="Unidades"/>
    <s v="Ministerio de Ciencias, Tecnología, Conocimiento e Innovación"/>
    <s v="Evolución del Proceso de Vacunación contra COVID-19 en la comuna de San Rosendo"/>
    <s v="Gráfico muestra la Evolución del Proceso de Vacunación contra COVID-19 en la comuna de San Rosendo- en el Periodo 2020-2021, de acuerdo a datos recopilados por el Ministerio de Ciencias, Tecnología, Conocimiento e Innovación-  Unidades"/>
    <s v="Gráfico Evolución"/>
    <s v="COVID19,pandemia,virus,enfermedad,salud,estadística,Vacunación,San Rosendo,Vacunación 1era y 2da dosis,Unidades"/>
    <s v="https://analytics.zoho.com/open-view/2395394000008136598?ZOHO_CRITERIA=%22Localiza_CL_Poblacion%22.%22Codcom%22%3D8310"/>
    <x v="0"/>
    <s v="#1774B9"/>
  </r>
  <r>
    <n v="1849"/>
    <x v="0"/>
    <x v="1"/>
    <s v="Salud"/>
    <n v="10106"/>
    <x v="21"/>
    <x v="10"/>
    <x v="0"/>
    <x v="9"/>
    <x v="0"/>
    <x v="99"/>
    <s v="Periodo 2020-2021"/>
    <s v="Casos"/>
    <s v="Ministerio de Ciencias, Tecnología, Conocimiento e Innovación"/>
    <s v="Evolución del Número de Casos Activos de COVID-19 por 1 millón de habitantes en la comuna de Los Muermos"/>
    <s v="Gráfico muestra la Evolución del Número de Casos Activos de COVID-19 por 1 millón de habitantes en la comuna de Los Muermos- en el Periodo 2020-2021, de acuerdo a datos recopilados por el Ministerio de Ciencias, Tecnología, Conocimiento e Innovación- Unidad de medida Casos"/>
    <s v="Gráfico Evolución"/>
    <s v="COVID19,pandemia,virus,enfermedad,salud,estadística,Activos,Los Muermos,Activos por 1 Millón Habitantes,Casos"/>
    <s v="https://analytics.zoho.com/open-view/2395394000008132313?ZOHO_CRITERIA=%22Localiza_CL_Poblacion%22.%22Codcom%22%3D10106"/>
    <x v="0"/>
    <s v="#1774B9"/>
  </r>
  <r>
    <n v="1850"/>
    <x v="0"/>
    <x v="1"/>
    <s v="Salud"/>
    <n v="8102"/>
    <x v="25"/>
    <x v="9"/>
    <x v="0"/>
    <x v="191"/>
    <x v="2"/>
    <x v="104"/>
    <s v="Periodo 2020-2021"/>
    <s v="Casos"/>
    <s v="Ministerio de Ciencias, Tecnología, Conocimiento e Innovación"/>
    <s v="Relación entre la Etapa Histórica del Programa Paso a Paso y el número de Casos Activos en la comuna de Coronel"/>
    <s v="Gráfico muestra la Relación entre la Etapa Histórica del Programa Paso a Paso y el número de Casos Activos en la comuna de Coronel- en el Periodo 2020-2021, de acuerdo a datos recopilados por el Ministerio de Ciencias, Tecnología, Conocimiento e Innovación- Unidad de medida Casos"/>
    <s v="Gráfico Evolución Comparativo"/>
    <s v="COVID19,pandemia,virus,enfermedad,salud,estadística,Paso a Paso y Activos,Coronel,Etapas Históricas -Casos Activos,Casos"/>
    <s v="https://analytics.zoho.com/open-view/2395394000008156433?ZOHO_CRITERIA=%22Localiza_CL_Poblacion%22.%22Codcom%22%3D8102"/>
    <x v="0"/>
    <s v="#1774B9"/>
  </r>
  <r>
    <n v="1851"/>
    <x v="0"/>
    <x v="1"/>
    <s v="Salud"/>
    <n v="16102"/>
    <x v="20"/>
    <x v="9"/>
    <x v="0"/>
    <x v="111"/>
    <x v="2"/>
    <x v="97"/>
    <s v="Periodo 2020-2021"/>
    <s v="Unidades"/>
    <s v="Ministerio de Ciencias, Tecnología, Conocimiento e Innovación"/>
    <s v="Relación entre la Etapa Histórica del Programa Paso a Paso y progreso del proceso de vacunación (2da dosis) en la comuna de Bulnes"/>
    <s v="Gráfico muestra la Relación entre la Etapa Histórica del Programa Paso a Paso y progreso del proceso de vacunación (2da dosis) en la comuna de Bulnes- en el Periodo 2020-2021, de acuerdo a datos recopilados por el Ministerio de Ciencias, Tecnología, Conocimiento e Innovación-  Unidades"/>
    <s v="Gráfico Evolución Comparativo"/>
    <s v="COVID19,pandemia,virus,enfermedad,salud,estadística,Paso a Paso y Vacunación,Bulnes,Etapas Históricas - Vacunación,Unidades"/>
    <s v="https://analytics.zoho.com/open-view/2395394000008157701?ZOHO_CRITERIA=%22Localiza_CL_Poblacion%22.%22Codcom%22%3D16102"/>
    <x v="0"/>
    <s v="#1774B9"/>
  </r>
  <r>
    <n v="1852"/>
    <x v="0"/>
    <x v="1"/>
    <s v="Salud"/>
    <n v="13108"/>
    <x v="21"/>
    <x v="10"/>
    <x v="0"/>
    <x v="134"/>
    <x v="0"/>
    <x v="99"/>
    <s v="Periodo 2020-2021"/>
    <s v="Casos"/>
    <s v="Ministerio de Ciencias, Tecnología, Conocimiento e Innovación"/>
    <s v="Evolución del Número de Casos Activos de COVID-19 por 1 millón de habitantes en la comuna de Independencia"/>
    <s v="Gráfico muestra la Evolución del Número de Casos Activos de COVID-19 por 1 millón de habitantes en la comuna de Independencia- en el Periodo 2020-2021, de acuerdo a datos recopilados por el Ministerio de Ciencias, Tecnología, Conocimiento e Innovación- Unidad de medida Casos"/>
    <s v="Gráfico Evolución"/>
    <s v="COVID19,pandemia,virus,enfermedad,salud,estadística,Activos,Independencia,Activos por 1 Millón Habitantes,Casos"/>
    <s v="https://analytics.zoho.com/open-view/2395394000008132313?ZOHO_CRITERIA=%22Localiza_CL_Poblacion%22.%22Codcom%22%3D13108"/>
    <x v="0"/>
    <s v="#1774B9"/>
  </r>
  <r>
    <n v="1853"/>
    <x v="0"/>
    <x v="1"/>
    <s v="Salud"/>
    <n v="14203"/>
    <x v="21"/>
    <x v="10"/>
    <x v="0"/>
    <x v="193"/>
    <x v="0"/>
    <x v="99"/>
    <s v="Periodo 2020-2021"/>
    <s v="Casos"/>
    <s v="Ministerio de Ciencias, Tecnología, Conocimiento e Innovación"/>
    <s v="Evolución del Número de Casos Activos de COVID-19 por 1 millón de habitantes en la comuna de Lago Ranco"/>
    <s v="Gráfico muestra la Evolución del Número de Casos Activos de COVID-19 por 1 millón de habitantes en la comuna de Lago Ranco- en el Periodo 2020-2021, de acuerdo a datos recopilados por el Ministerio de Ciencias, Tecnología, Conocimiento e Innovación- Unidad de medida Casos"/>
    <s v="Gráfico Evolución"/>
    <s v="COVID19,pandemia,virus,enfermedad,salud,estadística,Activos,Lago Ranco,Activos por 1 Millón Habitantes,Casos"/>
    <s v="https://analytics.zoho.com/open-view/2395394000008132313?ZOHO_CRITERIA=%22Localiza_CL_Poblacion%22.%22Codcom%22%3D14203"/>
    <x v="0"/>
    <s v="#1774B9"/>
  </r>
  <r>
    <n v="1854"/>
    <x v="0"/>
    <x v="1"/>
    <s v="Salud"/>
    <n v="5606"/>
    <x v="18"/>
    <x v="8"/>
    <x v="0"/>
    <x v="49"/>
    <x v="0"/>
    <x v="95"/>
    <s v="Periodo 2020-2021"/>
    <s v="Unidades"/>
    <s v="Ministerio de Ciencias, Tecnología, Conocimiento e Innovación"/>
    <s v="Relación entre el Proceso de Vacunación contra COVID-19 y el número de Casos Activos en la comuna de Santo Domingo"/>
    <s v="Gráfico muestra la Relación entre el Proceso de Vacunación contra COVID-19 y el número de Casos Activos en la comuna de Santo Domingo- en el Periodo 2020-2021, de acuerdo a datos recopilados por el Ministerio de Ciencias, Tecnología, Conocimiento e Innovación- Unidades"/>
    <s v="Gráfico Evolución"/>
    <s v="COVID19,pandemia,virus,enfermedad,salud,estadística,Vacunación,Santo Domingo,Vacunación-Casos Activos,Unidades"/>
    <s v="https://analytics.zoho.com/open-view/2395394000008137967?ZOHO_CRITERIA=%22Localiza_CL_Poblacion%22.%22Codcom%22%3D5606"/>
    <x v="0"/>
    <s v="#1774B9"/>
  </r>
  <r>
    <n v="1855"/>
    <x v="0"/>
    <x v="1"/>
    <s v="Salud"/>
    <n v="5201"/>
    <x v="20"/>
    <x v="9"/>
    <x v="0"/>
    <x v="244"/>
    <x v="2"/>
    <x v="97"/>
    <s v="Periodo 2020-2021"/>
    <s v="Unidades"/>
    <s v="Ministerio de Ciencias, Tecnología, Conocimiento e Innovación"/>
    <s v="Relación entre la Etapa Histórica del Programa Paso a Paso y progreso del proceso de vacunación (2da dosis) en la comuna de Isla de Pascua"/>
    <s v="Gráfico muestra la Relación entre la Etapa Histórica del Programa Paso a Paso y progreso del proceso de vacunación (2da dosis) en la comuna de Isla de Pascua- en el Periodo 2020-2021, de acuerdo a datos recopilados por el Ministerio de Ciencias, Tecnología, Conocimiento e Innovación-  Unidades"/>
    <s v="Gráfico Evolución Comparativo"/>
    <s v="COVID19,pandemia,virus,enfermedad,salud,estadística,Paso a Paso y Vacunación,Isla de Pascua,Etapas Históricas - Vacunación,Unidades"/>
    <s v="https://analytics.zoho.com/open-view/2395394000008157701?ZOHO_CRITERIA=%22Localiza_CL_Poblacion%22.%22Codcom%22%3D5201"/>
    <x v="0"/>
    <s v="#1774B9"/>
  </r>
  <r>
    <n v="1856"/>
    <x v="0"/>
    <x v="1"/>
    <s v="Salud"/>
    <n v="8106"/>
    <x v="20"/>
    <x v="9"/>
    <x v="0"/>
    <x v="232"/>
    <x v="2"/>
    <x v="97"/>
    <s v="Periodo 2020-2021"/>
    <s v="Unidades"/>
    <s v="Ministerio de Ciencias, Tecnología, Conocimiento e Innovación"/>
    <s v="Relación entre la Etapa Histórica del Programa Paso a Paso y progreso del proceso de vacunación (2da dosis) en la comuna de Lota"/>
    <s v="Gráfico muestra la Relación entre la Etapa Histórica del Programa Paso a Paso y progreso del proceso de vacunación (2da dosis) en la comuna de Lota- en el Periodo 2020-2021, de acuerdo a datos recopilados por el Ministerio de Ciencias, Tecnología, Conocimiento e Innovación-  Unidades"/>
    <s v="Gráfico Evolución Comparativo"/>
    <s v="COVID19,pandemia,virus,enfermedad,salud,estadística,Paso a Paso y Vacunación,Lota,Etapas Históricas - Vacunación,Unidades"/>
    <s v="https://analytics.zoho.com/open-view/2395394000008157701?ZOHO_CRITERIA=%22Localiza_CL_Poblacion%22.%22Codcom%22%3D8106"/>
    <x v="0"/>
    <s v="#1774B9"/>
  </r>
  <r>
    <n v="1857"/>
    <x v="0"/>
    <x v="1"/>
    <s v="Salud"/>
    <n v="16206"/>
    <x v="18"/>
    <x v="8"/>
    <x v="0"/>
    <x v="154"/>
    <x v="0"/>
    <x v="98"/>
    <s v="Periodo 2020-2021"/>
    <s v="Unidades"/>
    <s v="Ministerio de Ciencias, Tecnología, Conocimiento e Innovación"/>
    <s v="Evolución del Proceso de Vacunación contra COVID-19 en la comuna de Ránquil"/>
    <s v="Gráfico muestra la Evolución del Proceso de Vacunación contra COVID-19 en la comuna de Ránquil- en el Periodo 2020-2021, de acuerdo a datos recopilados por el Ministerio de Ciencias, Tecnología, Conocimiento e Innovación-  Unidades"/>
    <s v="Gráfico Evolución"/>
    <s v="COVID19,pandemia,virus,enfermedad,salud,estadística,Vacunación,Ránquil,Vacunación 1era y 2da dosis,Unidades"/>
    <s v="https://analytics.zoho.com/open-view/2395394000008136598?ZOHO_CRITERIA=%22Localiza_CL_Poblacion%22.%22Codcom%22%3D16206"/>
    <x v="0"/>
    <s v="#1774B9"/>
  </r>
  <r>
    <n v="1858"/>
    <x v="0"/>
    <x v="1"/>
    <s v="Salud"/>
    <n v="6117"/>
    <x v="20"/>
    <x v="9"/>
    <x v="0"/>
    <x v="151"/>
    <x v="2"/>
    <x v="97"/>
    <s v="Periodo 2020-2021"/>
    <s v="Unidades"/>
    <s v="Ministerio de Ciencias, Tecnología, Conocimiento e Innovación"/>
    <s v="Relación entre la Etapa Histórica del Programa Paso a Paso y progreso del proceso de vacunación (2da dosis) en la comuna de San Vicente"/>
    <s v="Gráfico muestra la Relación entre la Etapa Histórica del Programa Paso a Paso y progreso del proceso de vacunación (2da dosis) en la comuna de San Vicente- en el Periodo 2020-2021, de acuerdo a datos recopilados por el Ministerio de Ciencias, Tecnología, Conocimiento e Innovación-  Unidades"/>
    <s v="Gráfico Evolución Comparativo"/>
    <s v="COVID19,pandemia,virus,enfermedad,salud,estadística,Paso a Paso y Vacunación,San Vicente,Etapas Históricas - Vacunación,Unidades"/>
    <s v="https://analytics.zoho.com/open-view/2395394000008157701?ZOHO_CRITERIA=%22Localiza_CL_Poblacion%22.%22Codcom%22%3D6117"/>
    <x v="0"/>
    <s v="#1774B9"/>
  </r>
  <r>
    <n v="1859"/>
    <x v="0"/>
    <x v="1"/>
    <s v="Salud"/>
    <n v="6"/>
    <x v="23"/>
    <x v="11"/>
    <x v="1"/>
    <x v="178"/>
    <x v="0"/>
    <x v="106"/>
    <s v="Periodo 2020-2021"/>
    <s v="Cupos"/>
    <s v="Ministerio de Ciencias, Tecnología, Conocimiento e Innovación"/>
    <s v="Evolución de la disponibilidad y utilización de Residencias Sanirarias para COVID19 en la Región de O'Higgins"/>
    <s v="Gráfico muestra la Evolución de la disponibilidad y utilización de Residencias Sanirarias para COVID19 en la Región de O'Higgins- en el Periodo 2020-2021, de acuerdo a datos recopilados por el Ministerio de Ciencias, Tecnología, Conocimiento e Innovación- Unidad de medida Cupos"/>
    <s v="Gráfico Evolución"/>
    <s v="COVID19,pandemia,virus,enfermedad,salud,estadística,Residencias,Región de O'Higgins,Cupos-Usuarios,Cupos"/>
    <s v="https://analytics.zoho.com/open-view/2395394000008143873?ZOHO_CRITERIA=%22Localiza_CL_Poblacion%22.%22Codreg%22%3D6"/>
    <x v="0"/>
    <s v="#1774B9"/>
  </r>
  <r>
    <n v="1860"/>
    <x v="0"/>
    <x v="1"/>
    <s v="Salud"/>
    <n v="16206"/>
    <x v="25"/>
    <x v="9"/>
    <x v="0"/>
    <x v="154"/>
    <x v="2"/>
    <x v="104"/>
    <s v="Periodo 2020-2021"/>
    <s v="Casos"/>
    <s v="Ministerio de Ciencias, Tecnología, Conocimiento e Innovación"/>
    <s v="Relación entre la Etapa Histórica del Programa Paso a Paso y el número de Casos Activos en la comuna de Ránquil"/>
    <s v="Gráfico muestra la Relación entre la Etapa Histórica del Programa Paso a Paso y el número de Casos Activos en la comuna de Ránquil- en el Periodo 2020-2021, de acuerdo a datos recopilados por el Ministerio de Ciencias, Tecnología, Conocimiento e Innovación- Unidad de medida Casos"/>
    <s v="Gráfico Evolución Comparativo"/>
    <s v="COVID19,pandemia,virus,enfermedad,salud,estadística,Paso a Paso y Activos,Ránquil,Etapas Históricas -Casos Activos,Casos"/>
    <s v="https://analytics.zoho.com/open-view/2395394000008156433?ZOHO_CRITERIA=%22Localiza_CL_Poblacion%22.%22Codcom%22%3D16206"/>
    <x v="0"/>
    <s v="#1774B9"/>
  </r>
  <r>
    <n v="1861"/>
    <x v="0"/>
    <x v="1"/>
    <s v="Salud"/>
    <n v="13302"/>
    <x v="18"/>
    <x v="8"/>
    <x v="0"/>
    <x v="267"/>
    <x v="0"/>
    <x v="95"/>
    <s v="Periodo 2020-2021"/>
    <s v="Unidades"/>
    <s v="Ministerio de Ciencias, Tecnología, Conocimiento e Innovación"/>
    <s v="Relación entre el Proceso de Vacunación contra COVID-19 y el número de Casos Activos en la comuna de Lampa"/>
    <s v="Gráfico muestra la Relación entre el Proceso de Vacunación contra COVID-19 y el número de Casos Activos en la comuna de Lampa- en el Periodo 2020-2021, de acuerdo a datos recopilados por el Ministerio de Ciencias, Tecnología, Conocimiento e Innovación- Unidades"/>
    <s v="Gráfico Evolución"/>
    <s v="COVID19,pandemia,virus,enfermedad,salud,estadística,Vacunación,Lampa,Vacunación-Casos Activos,Unidades"/>
    <s v="https://analytics.zoho.com/open-view/2395394000008137967?ZOHO_CRITERIA=%22Localiza_CL_Poblacion%22.%22Codcom%22%3D13302"/>
    <x v="0"/>
    <s v="#1774B9"/>
  </r>
  <r>
    <n v="1862"/>
    <x v="0"/>
    <x v="1"/>
    <s v="Salud"/>
    <n v="1"/>
    <x v="27"/>
    <x v="12"/>
    <x v="1"/>
    <x v="78"/>
    <x v="0"/>
    <x v="107"/>
    <s v="Periodo 2020-2021"/>
    <s v="Porcentaje (%)"/>
    <s v="Ministerio de Ciencias, Tecnología, Conocimiento e Innovación"/>
    <s v="Relación entre la Positividad a COVID19 y la Vacunación en la Región de Tarapacá"/>
    <s v="Gráfico muestra la Relación entre la Positividad a COVID19 y la Vacunación en la Región de Tarapacá - en el Periodo 2020-2021, de acuerdo a datos recopilados por el Ministerio de Ciencias, Tecnología, Conocimiento e Innovación-  Porcentaje (%)"/>
    <s v="Gráfico Evolución"/>
    <s v="COVID19,pandemia,virus,enfermedad,salud,estadística,Positividad,Región de Tarapacá,Positividad,Porcentaje (%)"/>
    <s v="https://analytics.zoho.com/open-view/2395394000008142922?ZOHO_CRITERIA=%22Localiza_CL_Poblacion%22.%22Codreg%22%3D1"/>
    <x v="0"/>
    <s v="#1774B9"/>
  </r>
  <r>
    <n v="1863"/>
    <x v="0"/>
    <x v="1"/>
    <s v="Salud"/>
    <n v="16304"/>
    <x v="22"/>
    <x v="10"/>
    <x v="0"/>
    <x v="187"/>
    <x v="0"/>
    <x v="100"/>
    <s v="Periodo 2020-2021"/>
    <s v="Casos"/>
    <s v="Ministerio de Ciencias, Tecnología, Conocimiento e Innovación"/>
    <s v="Nuevos Casos Confirmados de COVID-19 en la comuna de San Fabián"/>
    <s v="Gráfico muestra la Nuevos Casos Confirmados de COVID-19 en la comuna de San Fabián- en el Periodo 2020-2021, de acuerdo a datos recopilados por el Ministerio de Ciencias, Tecnología, Conocimiento e Innovación- Unidad de medida Casos"/>
    <s v="Gráfico Evolución"/>
    <s v="COVID19,pandemia,virus,enfermedad,salud,estadística,Casos Confirmados,San Fabián,Casos Confirmados,Casos"/>
    <s v="https://analytics.zoho.com/open-view/2395394000008134446?ZOHO_CRITERIA=%22Localiza_CL_Poblacion%22.%22Codcom%22%3D16304"/>
    <x v="0"/>
    <s v="#1774B9"/>
  </r>
  <r>
    <n v="1864"/>
    <x v="0"/>
    <x v="1"/>
    <s v="Salud"/>
    <n v="16302"/>
    <x v="19"/>
    <x v="9"/>
    <x v="0"/>
    <x v="306"/>
    <x v="2"/>
    <x v="101"/>
    <s v="Último Informe MINCIECIA"/>
    <s v="Adimensional"/>
    <s v="Ministerio de Ciencias, Tecnología, Conocimiento e Innovación"/>
    <s v="Etapa Actual del Programa Paso a Paso en la comuna de Coihueco"/>
    <s v="Mapa muestra la Etapa Actual del Programa Paso a Paso en la comuna de Coihueco- según el Último Informe MINCIECIA - Adimensional"/>
    <s v="Representación Geográfica"/>
    <s v="COVID19,pandemia,virus,enfermedad,salud,estadística,Etapas Paso a Paso,Coihueco,Etapa Actual,Adimensional"/>
    <s v="https://analytics.zoho.com/open-view/2395394000008153647?ZOHO_CRITERIA=%22Localiza_CL_Poblacion%22.%22Codcom%22%3D16302"/>
    <x v="0"/>
    <s v="#1774B9"/>
  </r>
  <r>
    <n v="1865"/>
    <x v="0"/>
    <x v="1"/>
    <s v="Salud"/>
    <n v="6206"/>
    <x v="18"/>
    <x v="8"/>
    <x v="0"/>
    <x v="6"/>
    <x v="0"/>
    <x v="98"/>
    <s v="Periodo 2020-2021"/>
    <s v="Unidades"/>
    <s v="Ministerio de Ciencias, Tecnología, Conocimiento e Innovación"/>
    <s v="Evolución del Proceso de Vacunación contra COVID-19 en la comuna de Paredones"/>
    <s v="Gráfico muestra la Evolución del Proceso de Vacunación contra COVID-19 en la comuna de Paredones- en el Periodo 2020-2021, de acuerdo a datos recopilados por el Ministerio de Ciencias, Tecnología, Conocimiento e Innovación-  Unidades"/>
    <s v="Gráfico Evolución"/>
    <s v="COVID19,pandemia,virus,enfermedad,salud,estadística,Vacunación,Paredones,Vacunación 1era y 2da dosis,Unidades"/>
    <s v="https://analytics.zoho.com/open-view/2395394000008136598?ZOHO_CRITERIA=%22Localiza_CL_Poblacion%22.%22Codcom%22%3D6206"/>
    <x v="0"/>
    <s v="#1774B9"/>
  </r>
  <r>
    <n v="1866"/>
    <x v="0"/>
    <x v="1"/>
    <s v="Salud"/>
    <n v="8203"/>
    <x v="18"/>
    <x v="8"/>
    <x v="0"/>
    <x v="158"/>
    <x v="0"/>
    <x v="98"/>
    <s v="Periodo 2020-2021"/>
    <s v="Unidades"/>
    <s v="Ministerio de Ciencias, Tecnología, Conocimiento e Innovación"/>
    <s v="Evolución del Proceso de Vacunación contra COVID-19 en la comuna de Cañete"/>
    <s v="Gráfico muestra la Evolución del Proceso de Vacunación contra COVID-19 en la comuna de Cañete- en el Periodo 2020-2021, de acuerdo a datos recopilados por el Ministerio de Ciencias, Tecnología, Conocimiento e Innovación-  Unidades"/>
    <s v="Gráfico Evolución"/>
    <s v="COVID19,pandemia,virus,enfermedad,salud,estadística,Vacunación,Cañete,Vacunación 1era y 2da dosis,Unidades"/>
    <s v="https://analytics.zoho.com/open-view/2395394000008136598?ZOHO_CRITERIA=%22Localiza_CL_Poblacion%22.%22Codcom%22%3D8203"/>
    <x v="0"/>
    <s v="#1774B9"/>
  </r>
  <r>
    <n v="1867"/>
    <x v="0"/>
    <x v="1"/>
    <s v="Salud"/>
    <n v="10107"/>
    <x v="19"/>
    <x v="9"/>
    <x v="0"/>
    <x v="60"/>
    <x v="2"/>
    <x v="101"/>
    <s v="Último Informe MINCIECIA"/>
    <s v="Adimensional"/>
    <s v="Ministerio de Ciencias, Tecnología, Conocimiento e Innovación"/>
    <s v="Etapa Actual del Programa Paso a Paso en la comuna de Llanquihue"/>
    <s v="Mapa muestra la Etapa Actual del Programa Paso a Paso en la comuna de Llanquihue- según el Último Informe MINCIECIA - Adimensional"/>
    <s v="Representación Geográfica"/>
    <s v="COVID19,pandemia,virus,enfermedad,salud,estadística,Etapas Paso a Paso,Llanquihue,Etapa Actual,Adimensional"/>
    <s v="https://analytics.zoho.com/open-view/2395394000008153647?ZOHO_CRITERIA=%22Localiza_CL_Poblacion%22.%22Codcom%22%3D10107"/>
    <x v="0"/>
    <s v="#1774B9"/>
  </r>
  <r>
    <n v="1868"/>
    <x v="0"/>
    <x v="1"/>
    <s v="Salud"/>
    <n v="12402"/>
    <x v="19"/>
    <x v="9"/>
    <x v="0"/>
    <x v="360"/>
    <x v="2"/>
    <x v="101"/>
    <s v="Último Informe MINCIECIA"/>
    <s v="Adimensional"/>
    <s v="Ministerio de Ciencias, Tecnología, Conocimiento e Innovación"/>
    <s v="Etapa Actual del Programa Paso a Paso en la comuna de Torres del Paine"/>
    <s v="Mapa muestra la Etapa Actual del Programa Paso a Paso en la comuna de Torres del Paine- según el Último Informe MINCIECIA - Adimensional"/>
    <s v="Representación Geográfica"/>
    <s v="COVID19,pandemia,virus,enfermedad,salud,estadística,Etapas Paso a Paso,Torres del Paine,Etapa Actual,Adimensional"/>
    <s v="https://analytics.zoho.com/open-view/2395394000008153647?ZOHO_CRITERIA=%22Localiza_CL_Poblacion%22.%22Codcom%22%3D12402"/>
    <x v="0"/>
    <s v="#1774B9"/>
  </r>
  <r>
    <n v="1869"/>
    <x v="0"/>
    <x v="1"/>
    <s v="Salud"/>
    <n v="7105"/>
    <x v="22"/>
    <x v="10"/>
    <x v="0"/>
    <x v="294"/>
    <x v="0"/>
    <x v="100"/>
    <s v="Periodo 2020-2021"/>
    <s v="Casos"/>
    <s v="Ministerio de Ciencias, Tecnología, Conocimiento e Innovación"/>
    <s v="Nuevos Casos Confirmados de COVID-19 en la comuna de Maule"/>
    <s v="Gráfico muestra la Nuevos Casos Confirmados de COVID-19 en la comuna de Maule- en el Periodo 2020-2021, de acuerdo a datos recopilados por el Ministerio de Ciencias, Tecnología, Conocimiento e Innovación- Unidad de medida Casos"/>
    <s v="Gráfico Evolución"/>
    <s v="COVID19,pandemia,virus,enfermedad,salud,estadística,Casos Confirmados,Maule,Casos Confirmados,Casos"/>
    <s v="https://analytics.zoho.com/open-view/2395394000008134446?ZOHO_CRITERIA=%22Localiza_CL_Poblacion%22.%22Codcom%22%3D7105"/>
    <x v="0"/>
    <s v="#1774B9"/>
  </r>
  <r>
    <n v="1870"/>
    <x v="0"/>
    <x v="1"/>
    <s v="Salud"/>
    <n v="15102"/>
    <x v="25"/>
    <x v="9"/>
    <x v="0"/>
    <x v="276"/>
    <x v="2"/>
    <x v="104"/>
    <s v="Periodo 2020-2021"/>
    <s v="Casos"/>
    <s v="Ministerio de Ciencias, Tecnología, Conocimiento e Innovación"/>
    <s v="Relación entre la Etapa Histórica del Programa Paso a Paso y el número de Casos Activos en la comuna de Camarones"/>
    <s v="Gráfico muestra la Relación entre la Etapa Histórica del Programa Paso a Paso y el número de Casos Activos en la comuna de Camarones- en el Periodo 2020-2021, de acuerdo a datos recopilados por el Ministerio de Ciencias, Tecnología, Conocimiento e Innovación- Unidad de medida Casos"/>
    <s v="Gráfico Evolución Comparativo"/>
    <s v="COVID19,pandemia,virus,enfermedad,salud,estadística,Paso a Paso y Activos,Camarones,Etapas Históricas -Casos Activos,Casos"/>
    <s v="https://analytics.zoho.com/open-view/2395394000008156433?ZOHO_CRITERIA=%22Localiza_CL_Poblacion%22.%22Codcom%22%3D15102"/>
    <x v="0"/>
    <s v="#1774B9"/>
  </r>
  <r>
    <n v="1871"/>
    <x v="0"/>
    <x v="1"/>
    <s v="Salud"/>
    <n v="14203"/>
    <x v="22"/>
    <x v="10"/>
    <x v="0"/>
    <x v="193"/>
    <x v="0"/>
    <x v="100"/>
    <s v="Periodo 2020-2021"/>
    <s v="Casos"/>
    <s v="Ministerio de Ciencias, Tecnología, Conocimiento e Innovación"/>
    <s v="Nuevos Casos Confirmados de COVID-19 en la comuna de Lago Ranco"/>
    <s v="Gráfico muestra la Nuevos Casos Confirmados de COVID-19 en la comuna de Lago Ranco- en el Periodo 2020-2021, de acuerdo a datos recopilados por el Ministerio de Ciencias, Tecnología, Conocimiento e Innovación- Unidad de medida Casos"/>
    <s v="Gráfico Evolución"/>
    <s v="COVID19,pandemia,virus,enfermedad,salud,estadística,Casos Confirmados,Lago Ranco,Casos Confirmados,Casos"/>
    <s v="https://analytics.zoho.com/open-view/2395394000008134446?ZOHO_CRITERIA=%22Localiza_CL_Poblacion%22.%22Codcom%22%3D14203"/>
    <x v="0"/>
    <s v="#1774B9"/>
  </r>
  <r>
    <n v="1872"/>
    <x v="0"/>
    <x v="1"/>
    <s v="Salud"/>
    <n v="10108"/>
    <x v="19"/>
    <x v="9"/>
    <x v="0"/>
    <x v="302"/>
    <x v="2"/>
    <x v="96"/>
    <s v="Periodo 2020-2021"/>
    <s v="Adimensional"/>
    <s v="Ministerio de Ciencias, Tecnología, Conocimiento e Innovación"/>
    <s v="Etapas Históricas del Programa Paso a Paso en la comuna de Maullín"/>
    <s v="Gráfico muestra las Etapas Históricas del Programa Paso a Paso en la comuna de Maullín- en el Periodo 2020-2021, de acuerdo a datos recopilados por el Ministerio de Ciencias, Tecnología, Conocimiento e Innovación - Adimensional"/>
    <s v="Gráfico Evolución"/>
    <s v="COVID19,pandemia,virus,enfermedad,salud,estadística,Etapas Paso a Paso,Maullín,Etapas Históricas,Adimensional"/>
    <s v="https://analytics.zoho.com/open-view/2395394000008155038?ZOHO_CRITERIA=%22Localiza_CL_Poblacion%22.%22Codcom%22%3D10108"/>
    <x v="0"/>
    <s v="#1774B9"/>
  </r>
  <r>
    <n v="1873"/>
    <x v="0"/>
    <x v="1"/>
    <s v="Salud"/>
    <n v="3103"/>
    <x v="19"/>
    <x v="9"/>
    <x v="0"/>
    <x v="315"/>
    <x v="2"/>
    <x v="101"/>
    <s v="Último Informe MINCIECIA"/>
    <s v="Adimensional"/>
    <s v="Ministerio de Ciencias, Tecnología, Conocimiento e Innovación"/>
    <s v="Etapa Actual del Programa Paso a Paso en la comuna de Tierra Amarilla"/>
    <s v="Mapa muestra la Etapa Actual del Programa Paso a Paso en la comuna de Tierra Amarilla- según el Último Informe MINCIECIA - Adimensional"/>
    <s v="Representación Geográfica"/>
    <s v="COVID19,pandemia,virus,enfermedad,salud,estadística,Etapas Paso a Paso,Tierra Amarilla,Etapa Actual,Adimensional"/>
    <s v="https://analytics.zoho.com/open-view/2395394000008153647?ZOHO_CRITERIA=%22Localiza_CL_Poblacion%22.%22Codcom%22%3D3103"/>
    <x v="0"/>
    <s v="#1774B9"/>
  </r>
  <r>
    <n v="1874"/>
    <x v="0"/>
    <x v="1"/>
    <s v="Salud"/>
    <n v="7407"/>
    <x v="18"/>
    <x v="8"/>
    <x v="0"/>
    <x v="33"/>
    <x v="0"/>
    <x v="95"/>
    <s v="Periodo 2020-2021"/>
    <s v="Unidades"/>
    <s v="Ministerio de Ciencias, Tecnología, Conocimiento e Innovación"/>
    <s v="Relación entre el Proceso de Vacunación contra COVID-19 y el número de Casos Activos en la comuna de Villa Alegre"/>
    <s v="Gráfico muestra la Relación entre el Proceso de Vacunación contra COVID-19 y el número de Casos Activos en la comuna de Villa Alegre- en el Periodo 2020-2021, de acuerdo a datos recopilados por el Ministerio de Ciencias, Tecnología, Conocimiento e Innovación- Unidades"/>
    <s v="Gráfico Evolución"/>
    <s v="COVID19,pandemia,virus,enfermedad,salud,estadística,Vacunación,Villa Alegre,Vacunación-Casos Activos,Unidades"/>
    <s v="https://analytics.zoho.com/open-view/2395394000008137967?ZOHO_CRITERIA=%22Localiza_CL_Poblacion%22.%22Codcom%22%3D7407"/>
    <x v="0"/>
    <s v="#1774B9"/>
  </r>
  <r>
    <n v="1875"/>
    <x v="0"/>
    <x v="1"/>
    <s v="Salud"/>
    <n v="14204"/>
    <x v="25"/>
    <x v="9"/>
    <x v="0"/>
    <x v="319"/>
    <x v="2"/>
    <x v="104"/>
    <s v="Periodo 2020-2021"/>
    <s v="Casos"/>
    <s v="Ministerio de Ciencias, Tecnología, Conocimiento e Innovación"/>
    <s v="Relación entre la Etapa Histórica del Programa Paso a Paso y el número de Casos Activos en la comuna de Río Bueno"/>
    <s v="Gráfico muestra la Relación entre la Etapa Histórica del Programa Paso a Paso y el número de Casos Activos en la comuna de Río Bueno- en el Periodo 2020-2021, de acuerdo a datos recopilados por el Ministerio de Ciencias, Tecnología, Conocimiento e Innovación- Unidad de medida Casos"/>
    <s v="Gráfico Evolución Comparativo"/>
    <s v="COVID19,pandemia,virus,enfermedad,salud,estadística,Paso a Paso y Activos,Río Bueno,Etapas Históricas -Casos Activos,Casos"/>
    <s v="https://analytics.zoho.com/open-view/2395394000008156433?ZOHO_CRITERIA=%22Localiza_CL_Poblacion%22.%22Codcom%22%3D14204"/>
    <x v="0"/>
    <s v="#1774B9"/>
  </r>
  <r>
    <n v="1876"/>
    <x v="0"/>
    <x v="1"/>
    <s v="Salud"/>
    <n v="7109"/>
    <x v="18"/>
    <x v="8"/>
    <x v="0"/>
    <x v="83"/>
    <x v="0"/>
    <x v="95"/>
    <s v="Periodo 2020-2021"/>
    <s v="Unidades"/>
    <s v="Ministerio de Ciencias, Tecnología, Conocimiento e Innovación"/>
    <s v="Relación entre el Proceso de Vacunación contra COVID-19 y el número de Casos Activos en la comuna de San Clemente"/>
    <s v="Gráfico muestra la Relación entre el Proceso de Vacunación contra COVID-19 y el número de Casos Activos en la comuna de San Clemente- en el Periodo 2020-2021, de acuerdo a datos recopilados por el Ministerio de Ciencias, Tecnología, Conocimiento e Innovación- Unidades"/>
    <s v="Gráfico Evolución"/>
    <s v="COVID19,pandemia,virus,enfermedad,salud,estadística,Vacunación,San Clemente,Vacunación-Casos Activos,Unidades"/>
    <s v="https://analytics.zoho.com/open-view/2395394000008137967?ZOHO_CRITERIA=%22Localiza_CL_Poblacion%22.%22Codcom%22%3D7109"/>
    <x v="0"/>
    <s v="#1774B9"/>
  </r>
  <r>
    <n v="1877"/>
    <x v="0"/>
    <x v="1"/>
    <s v="Salud"/>
    <n v="10202"/>
    <x v="22"/>
    <x v="10"/>
    <x v="0"/>
    <x v="121"/>
    <x v="0"/>
    <x v="100"/>
    <s v="Periodo 2020-2021"/>
    <s v="Casos"/>
    <s v="Ministerio de Ciencias, Tecnología, Conocimiento e Innovación"/>
    <s v="Nuevos Casos Confirmados de COVID-19 en la comuna de Ancud"/>
    <s v="Gráfico muestra la Nuevos Casos Confirmados de COVID-19 en la comuna de Ancud- en el Periodo 2020-2021, de acuerdo a datos recopilados por el Ministerio de Ciencias, Tecnología, Conocimiento e Innovación- Unidad de medida Casos"/>
    <s v="Gráfico Evolución"/>
    <s v="COVID19,pandemia,virus,enfermedad,salud,estadística,Casos Confirmados,Ancud,Casos Confirmados,Casos"/>
    <s v="https://analytics.zoho.com/open-view/2395394000008134446?ZOHO_CRITERIA=%22Localiza_CL_Poblacion%22.%22Codcom%22%3D10202"/>
    <x v="0"/>
    <s v="#1774B9"/>
  </r>
  <r>
    <n v="1878"/>
    <x v="0"/>
    <x v="1"/>
    <s v="Salud"/>
    <n v="12301"/>
    <x v="18"/>
    <x v="8"/>
    <x v="0"/>
    <x v="297"/>
    <x v="0"/>
    <x v="95"/>
    <s v="Periodo 2020-2021"/>
    <s v="Unidades"/>
    <s v="Ministerio de Ciencias, Tecnología, Conocimiento e Innovación"/>
    <s v="Relación entre el Proceso de Vacunación contra COVID-19 y el número de Casos Activos en la comuna de Porvenir"/>
    <s v="Gráfico muestra la Relación entre el Proceso de Vacunación contra COVID-19 y el número de Casos Activos en la comuna de Porvenir- en el Periodo 2020-2021, de acuerdo a datos recopilados por el Ministerio de Ciencias, Tecnología, Conocimiento e Innovación- Unidades"/>
    <s v="Gráfico Evolución"/>
    <s v="COVID19,pandemia,virus,enfermedad,salud,estadística,Vacunación,Porvenir,Vacunación-Casos Activos,Unidades"/>
    <s v="https://analytics.zoho.com/open-view/2395394000008137967?ZOHO_CRITERIA=%22Localiza_CL_Poblacion%22.%22Codcom%22%3D12301"/>
    <x v="0"/>
    <s v="#1774B9"/>
  </r>
  <r>
    <n v="1879"/>
    <x v="0"/>
    <x v="1"/>
    <s v="Salud"/>
    <n v="5103"/>
    <x v="20"/>
    <x v="9"/>
    <x v="0"/>
    <x v="264"/>
    <x v="2"/>
    <x v="97"/>
    <s v="Periodo 2020-2021"/>
    <s v="Unidades"/>
    <s v="Ministerio de Ciencias, Tecnología, Conocimiento e Innovación"/>
    <s v="Relación entre la Etapa Histórica del Programa Paso a Paso y progreso del proceso de vacunación (2da dosis) en la comuna de Concón"/>
    <s v="Gráfico muestra la Relación entre la Etapa Histórica del Programa Paso a Paso y progreso del proceso de vacunación (2da dosis) en la comuna de Concón- en el Periodo 2020-2021, de acuerdo a datos recopilados por el Ministerio de Ciencias, Tecnología, Conocimiento e Innovación-  Unidades"/>
    <s v="Gráfico Evolución Comparativo"/>
    <s v="COVID19,pandemia,virus,enfermedad,salud,estadística,Paso a Paso y Vacunación,Concón,Etapas Históricas - Vacunación,Unidades"/>
    <s v="https://analytics.zoho.com/open-view/2395394000008157701?ZOHO_CRITERIA=%22Localiza_CL_Poblacion%22.%22Codcom%22%3D5103"/>
    <x v="0"/>
    <s v="#1774B9"/>
  </r>
  <r>
    <n v="1880"/>
    <x v="0"/>
    <x v="1"/>
    <s v="Salud"/>
    <n v="6203"/>
    <x v="21"/>
    <x v="10"/>
    <x v="0"/>
    <x v="207"/>
    <x v="0"/>
    <x v="99"/>
    <s v="Periodo 2020-2021"/>
    <s v="Casos"/>
    <s v="Ministerio de Ciencias, Tecnología, Conocimiento e Innovación"/>
    <s v="Evolución del Número de Casos Activos de COVID-19 por 1 millón de habitantes en la comuna de Litueche"/>
    <s v="Gráfico muestra la Evolución del Número de Casos Activos de COVID-19 por 1 millón de habitantes en la comuna de Litueche- en el Periodo 2020-2021, de acuerdo a datos recopilados por el Ministerio de Ciencias, Tecnología, Conocimiento e Innovación- Unidad de medida Casos"/>
    <s v="Gráfico Evolución"/>
    <s v="COVID19,pandemia,virus,enfermedad,salud,estadística,Activos,Litueche,Activos por 1 Millón Habitantes,Casos"/>
    <s v="https://analytics.zoho.com/open-view/2395394000008132313?ZOHO_CRITERIA=%22Localiza_CL_Poblacion%22.%22Codcom%22%3D6203"/>
    <x v="0"/>
    <s v="#1774B9"/>
  </r>
  <r>
    <n v="1881"/>
    <x v="0"/>
    <x v="1"/>
    <s v="Salud"/>
    <n v="5109"/>
    <x v="25"/>
    <x v="9"/>
    <x v="0"/>
    <x v="101"/>
    <x v="2"/>
    <x v="104"/>
    <s v="Periodo 2020-2021"/>
    <s v="Casos"/>
    <s v="Ministerio de Ciencias, Tecnología, Conocimiento e Innovación"/>
    <s v="Relación entre la Etapa Histórica del Programa Paso a Paso y el número de Casos Activos en la comuna de Viña del Mar"/>
    <s v="Gráfico muestra la Relación entre la Etapa Histórica del Programa Paso a Paso y el número de Casos Activos en la comuna de Viña del Mar- en el Periodo 2020-2021, de acuerdo a datos recopilados por el Ministerio de Ciencias, Tecnología, Conocimiento e Innovación- Unidad de medida Casos"/>
    <s v="Gráfico Evolución Comparativo"/>
    <s v="COVID19,pandemia,virus,enfermedad,salud,estadística,Paso a Paso y Activos,Viña del Mar,Etapas Históricas -Casos Activos,Casos"/>
    <s v="https://analytics.zoho.com/open-view/2395394000008156433?ZOHO_CRITERIA=%22Localiza_CL_Poblacion%22.%22Codcom%22%3D5109"/>
    <x v="0"/>
    <s v="#1774B9"/>
  </r>
  <r>
    <n v="1882"/>
    <x v="0"/>
    <x v="1"/>
    <s v="Salud"/>
    <n v="16202"/>
    <x v="25"/>
    <x v="9"/>
    <x v="0"/>
    <x v="241"/>
    <x v="2"/>
    <x v="104"/>
    <s v="Periodo 2020-2021"/>
    <s v="Casos"/>
    <s v="Ministerio de Ciencias, Tecnología, Conocimiento e Innovación"/>
    <s v="Relación entre la Etapa Histórica del Programa Paso a Paso y el número de Casos Activos en la comuna de Cobquecura"/>
    <s v="Gráfico muestra la Relación entre la Etapa Histórica del Programa Paso a Paso y el número de Casos Activos en la comuna de Cobquecura- en el Periodo 2020-2021, de acuerdo a datos recopilados por el Ministerio de Ciencias, Tecnología, Conocimiento e Innovación- Unidad de medida Casos"/>
    <s v="Gráfico Evolución Comparativo"/>
    <s v="COVID19,pandemia,virus,enfermedad,salud,estadística,Paso a Paso y Activos,Cobquecura,Etapas Históricas -Casos Activos,Casos"/>
    <s v="https://analytics.zoho.com/open-view/2395394000008156433?ZOHO_CRITERIA=%22Localiza_CL_Poblacion%22.%22Codcom%22%3D16202"/>
    <x v="0"/>
    <s v="#1774B9"/>
  </r>
  <r>
    <n v="1883"/>
    <x v="0"/>
    <x v="1"/>
    <s v="Salud"/>
    <n v="13116"/>
    <x v="18"/>
    <x v="8"/>
    <x v="0"/>
    <x v="198"/>
    <x v="0"/>
    <x v="95"/>
    <s v="Periodo 2020-2021"/>
    <s v="Unidades"/>
    <s v="Ministerio de Ciencias, Tecnología, Conocimiento e Innovación"/>
    <s v="Relación entre el Proceso de Vacunación contra COVID-19 y el número de Casos Activos en la comuna de Lo Espejo"/>
    <s v="Gráfico muestra la Relación entre el Proceso de Vacunación contra COVID-19 y el número de Casos Activos en la comuna de Lo Espejo- en el Periodo 2020-2021, de acuerdo a datos recopilados por el Ministerio de Ciencias, Tecnología, Conocimiento e Innovación- Unidades"/>
    <s v="Gráfico Evolución"/>
    <s v="COVID19,pandemia,virus,enfermedad,salud,estadística,Vacunación,Lo Espejo,Vacunación-Casos Activos,Unidades"/>
    <s v="https://analytics.zoho.com/open-view/2395394000008137967?ZOHO_CRITERIA=%22Localiza_CL_Poblacion%22.%22Codcom%22%3D13116"/>
    <x v="0"/>
    <s v="#1774B9"/>
  </r>
  <r>
    <n v="1884"/>
    <x v="0"/>
    <x v="1"/>
    <s v="Salud"/>
    <n v="10102"/>
    <x v="20"/>
    <x v="9"/>
    <x v="0"/>
    <x v="338"/>
    <x v="2"/>
    <x v="97"/>
    <s v="Periodo 2020-2021"/>
    <s v="Unidades"/>
    <s v="Ministerio de Ciencias, Tecnología, Conocimiento e Innovación"/>
    <s v="Relación entre la Etapa Histórica del Programa Paso a Paso y progreso del proceso de vacunación (2da dosis) en la comuna de Calbuco"/>
    <s v="Gráfico muestra la Relación entre la Etapa Histórica del Programa Paso a Paso y progreso del proceso de vacunación (2da dosis) en la comuna de Calbuco- en el Periodo 2020-2021, de acuerdo a datos recopilados por el Ministerio de Ciencias, Tecnología, Conocimiento e Innovación-  Unidades"/>
    <s v="Gráfico Evolución Comparativo"/>
    <s v="COVID19,pandemia,virus,enfermedad,salud,estadística,Paso a Paso y Vacunación,Calbuco,Etapas Históricas - Vacunación,Unidades"/>
    <s v="https://analytics.zoho.com/open-view/2395394000008157701?ZOHO_CRITERIA=%22Localiza_CL_Poblacion%22.%22Codcom%22%3D10102"/>
    <x v="0"/>
    <s v="#1774B9"/>
  </r>
  <r>
    <n v="1885"/>
    <x v="0"/>
    <x v="1"/>
    <s v="Salud"/>
    <n v="10103"/>
    <x v="20"/>
    <x v="9"/>
    <x v="0"/>
    <x v="131"/>
    <x v="2"/>
    <x v="97"/>
    <s v="Periodo 2020-2021"/>
    <s v="Unidades"/>
    <s v="Ministerio de Ciencias, Tecnología, Conocimiento e Innovación"/>
    <s v="Relación entre la Etapa Histórica del Programa Paso a Paso y progreso del proceso de vacunación (2da dosis) en la comuna de Cochamó"/>
    <s v="Gráfico muestra la Relación entre la Etapa Histórica del Programa Paso a Paso y progreso del proceso de vacunación (2da dosis) en la comuna de Cochamó- en el Periodo 2020-2021, de acuerdo a datos recopilados por el Ministerio de Ciencias, Tecnología, Conocimiento e Innovación-  Unidades"/>
    <s v="Gráfico Evolución Comparativo"/>
    <s v="COVID19,pandemia,virus,enfermedad,salud,estadística,Paso a Paso y Vacunación,Cochamó,Etapas Históricas - Vacunación,Unidades"/>
    <s v="https://analytics.zoho.com/open-view/2395394000008157701?ZOHO_CRITERIA=%22Localiza_CL_Poblacion%22.%22Codcom%22%3D10103"/>
    <x v="0"/>
    <s v="#1774B9"/>
  </r>
  <r>
    <n v="1886"/>
    <x v="0"/>
    <x v="1"/>
    <s v="Salud"/>
    <n v="6105"/>
    <x v="21"/>
    <x v="10"/>
    <x v="0"/>
    <x v="186"/>
    <x v="0"/>
    <x v="99"/>
    <s v="Periodo 2020-2021"/>
    <s v="Casos"/>
    <s v="Ministerio de Ciencias, Tecnología, Conocimiento e Innovación"/>
    <s v="Evolución del Número de Casos Activos de COVID-19 por 1 millón de habitantes en la comuna de Doñihue"/>
    <s v="Gráfico muestra la Evolución del Número de Casos Activos de COVID-19 por 1 millón de habitantes en la comuna de Doñihue- en el Periodo 2020-2021, de acuerdo a datos recopilados por el Ministerio de Ciencias, Tecnología, Conocimiento e Innovación- Unidad de medida Casos"/>
    <s v="Gráfico Evolución"/>
    <s v="COVID19,pandemia,virus,enfermedad,salud,estadística,Activos,Doñihue,Activos por 1 Millón Habitantes,Casos"/>
    <s v="https://analytics.zoho.com/open-view/2395394000008132313?ZOHO_CRITERIA=%22Localiza_CL_Poblacion%22.%22Codcom%22%3D6105"/>
    <x v="0"/>
    <s v="#1774B9"/>
  </r>
  <r>
    <n v="1887"/>
    <x v="0"/>
    <x v="1"/>
    <s v="Salud"/>
    <n v="5604"/>
    <x v="18"/>
    <x v="8"/>
    <x v="0"/>
    <x v="307"/>
    <x v="0"/>
    <x v="95"/>
    <s v="Periodo 2020-2021"/>
    <s v="Unidades"/>
    <s v="Ministerio de Ciencias, Tecnología, Conocimiento e Innovación"/>
    <s v="Relación entre el Proceso de Vacunación contra COVID-19 y el número de Casos Activos en la comuna de El Quisco"/>
    <s v="Gráfico muestra la Relación entre el Proceso de Vacunación contra COVID-19 y el número de Casos Activos en la comuna de El Quisco- en el Periodo 2020-2021, de acuerdo a datos recopilados por el Ministerio de Ciencias, Tecnología, Conocimiento e Innovación- Unidades"/>
    <s v="Gráfico Evolución"/>
    <s v="COVID19,pandemia,virus,enfermedad,salud,estadística,Vacunación,El Quisco,Vacunación-Casos Activos,Unidades"/>
    <s v="https://analytics.zoho.com/open-view/2395394000008137967?ZOHO_CRITERIA=%22Localiza_CL_Poblacion%22.%22Codcom%22%3D5604"/>
    <x v="0"/>
    <s v="#1774B9"/>
  </r>
  <r>
    <n v="1888"/>
    <x v="0"/>
    <x v="1"/>
    <s v="Salud"/>
    <n v="10201"/>
    <x v="22"/>
    <x v="10"/>
    <x v="0"/>
    <x v="147"/>
    <x v="0"/>
    <x v="100"/>
    <s v="Periodo 2020-2021"/>
    <s v="Casos"/>
    <s v="Ministerio de Ciencias, Tecnología, Conocimiento e Innovación"/>
    <s v="Nuevos Casos Confirmados de COVID-19 en la comuna de Castro"/>
    <s v="Gráfico muestra la Nuevos Casos Confirmados de COVID-19 en la comuna de Castro- en el Periodo 2020-2021, de acuerdo a datos recopilados por el Ministerio de Ciencias, Tecnología, Conocimiento e Innovación- Unidad de medida Casos"/>
    <s v="Gráfico Evolución"/>
    <s v="COVID19,pandemia,virus,enfermedad,salud,estadística,Casos Confirmados,Castro,Casos Confirmados,Casos"/>
    <s v="https://analytics.zoho.com/open-view/2395394000008134446?ZOHO_CRITERIA=%22Localiza_CL_Poblacion%22.%22Codcom%22%3D10201"/>
    <x v="0"/>
    <s v="#1774B9"/>
  </r>
  <r>
    <n v="1889"/>
    <x v="0"/>
    <x v="1"/>
    <s v="Salud"/>
    <n v="16106"/>
    <x v="20"/>
    <x v="9"/>
    <x v="0"/>
    <x v="23"/>
    <x v="2"/>
    <x v="97"/>
    <s v="Periodo 2020-2021"/>
    <s v="Unidades"/>
    <s v="Ministerio de Ciencias, Tecnología, Conocimiento e Innovación"/>
    <s v="Relación entre la Etapa Histórica del Programa Paso a Paso y progreso del proceso de vacunación (2da dosis) en la comuna de Pinto"/>
    <s v="Gráfico muestra la Relación entre la Etapa Histórica del Programa Paso a Paso y progreso del proceso de vacunación (2da dosis) en la comuna de Pinto- en el Periodo 2020-2021, de acuerdo a datos recopilados por el Ministerio de Ciencias, Tecnología, Conocimiento e Innovación-  Unidades"/>
    <s v="Gráfico Evolución Comparativo"/>
    <s v="COVID19,pandemia,virus,enfermedad,salud,estadística,Paso a Paso y Vacunación,Pinto,Etapas Históricas - Vacunación,Unidades"/>
    <s v="https://analytics.zoho.com/open-view/2395394000008157701?ZOHO_CRITERIA=%22Localiza_CL_Poblacion%22.%22Codcom%22%3D16106"/>
    <x v="0"/>
    <s v="#1774B9"/>
  </r>
  <r>
    <n v="1890"/>
    <x v="0"/>
    <x v="1"/>
    <s v="Salud"/>
    <n v="8312"/>
    <x v="18"/>
    <x v="8"/>
    <x v="0"/>
    <x v="52"/>
    <x v="0"/>
    <x v="95"/>
    <s v="Periodo 2020-2021"/>
    <s v="Unidades"/>
    <s v="Ministerio de Ciencias, Tecnología, Conocimiento e Innovación"/>
    <s v="Relación entre el Proceso de Vacunación contra COVID-19 y el número de Casos Activos en la comuna de Tucapel"/>
    <s v="Gráfico muestra la Relación entre el Proceso de Vacunación contra COVID-19 y el número de Casos Activos en la comuna de Tucapel- en el Periodo 2020-2021, de acuerdo a datos recopilados por el Ministerio de Ciencias, Tecnología, Conocimiento e Innovación- Unidades"/>
    <s v="Gráfico Evolución"/>
    <s v="COVID19,pandemia,virus,enfermedad,salud,estadística,Vacunación,Tucapel,Vacunación-Casos Activos,Unidades"/>
    <s v="https://analytics.zoho.com/open-view/2395394000008137967?ZOHO_CRITERIA=%22Localiza_CL_Poblacion%22.%22Codcom%22%3D8312"/>
    <x v="0"/>
    <s v="#1774B9"/>
  </r>
  <r>
    <n v="1891"/>
    <x v="0"/>
    <x v="1"/>
    <s v="Salud"/>
    <n v="7101"/>
    <x v="18"/>
    <x v="8"/>
    <x v="0"/>
    <x v="322"/>
    <x v="0"/>
    <x v="95"/>
    <s v="Periodo 2020-2021"/>
    <s v="Unidades"/>
    <s v="Ministerio de Ciencias, Tecnología, Conocimiento e Innovación"/>
    <s v="Relación entre el Proceso de Vacunación contra COVID-19 y el número de Casos Activos en la comuna de Talca"/>
    <s v="Gráfico muestra la Relación entre el Proceso de Vacunación contra COVID-19 y el número de Casos Activos en la comuna de Talca- en el Periodo 2020-2021, de acuerdo a datos recopilados por el Ministerio de Ciencias, Tecnología, Conocimiento e Innovación- Unidades"/>
    <s v="Gráfico Evolución"/>
    <s v="COVID19,pandemia,virus,enfermedad,salud,estadística,Vacunación,Talca,Vacunación-Casos Activos,Unidades"/>
    <s v="https://analytics.zoho.com/open-view/2395394000008137967?ZOHO_CRITERIA=%22Localiza_CL_Poblacion%22.%22Codcom%22%3D7101"/>
    <x v="0"/>
    <s v="#1774B9"/>
  </r>
  <r>
    <n v="1892"/>
    <x v="0"/>
    <x v="1"/>
    <s v="Salud"/>
    <n v="16102"/>
    <x v="19"/>
    <x v="9"/>
    <x v="0"/>
    <x v="111"/>
    <x v="2"/>
    <x v="96"/>
    <s v="Periodo 2020-2021"/>
    <s v="Adimensional"/>
    <s v="Ministerio de Ciencias, Tecnología, Conocimiento e Innovación"/>
    <s v="Etapas Históricas del Programa Paso a Paso en la comuna de Bulnes"/>
    <s v="Gráfico muestra las Etapas Históricas del Programa Paso a Paso en la comuna de Bulnes- en el Periodo 2020-2021, de acuerdo a datos recopilados por el Ministerio de Ciencias, Tecnología, Conocimiento e Innovación - Adimensional"/>
    <s v="Gráfico Evolución"/>
    <s v="COVID19,pandemia,virus,enfermedad,salud,estadística,Etapas Paso a Paso,Bulnes,Etapas Históricas,Adimensional"/>
    <s v="https://analytics.zoho.com/open-view/2395394000008155038?ZOHO_CRITERIA=%22Localiza_CL_Poblacion%22.%22Codcom%22%3D16102"/>
    <x v="0"/>
    <s v="#1774B9"/>
  </r>
  <r>
    <n v="1893"/>
    <x v="0"/>
    <x v="1"/>
    <s v="Salud"/>
    <n v="6103"/>
    <x v="22"/>
    <x v="10"/>
    <x v="0"/>
    <x v="350"/>
    <x v="0"/>
    <x v="100"/>
    <s v="Periodo 2020-2021"/>
    <s v="Casos"/>
    <s v="Ministerio de Ciencias, Tecnología, Conocimiento e Innovación"/>
    <s v="Nuevos Casos Confirmados de COVID-19 en la comuna de Coinco"/>
    <s v="Gráfico muestra la Nuevos Casos Confirmados de COVID-19 en la comuna de Coinco- en el Periodo 2020-2021, de acuerdo a datos recopilados por el Ministerio de Ciencias, Tecnología, Conocimiento e Innovación- Unidad de medida Casos"/>
    <s v="Gráfico Evolución"/>
    <s v="COVID19,pandemia,virus,enfermedad,salud,estadística,Casos Confirmados,Coinco,Casos Confirmados,Casos"/>
    <s v="https://analytics.zoho.com/open-view/2395394000008134446?ZOHO_CRITERIA=%22Localiza_CL_Poblacion%22.%22Codcom%22%3D6103"/>
    <x v="0"/>
    <s v="#1774B9"/>
  </r>
  <r>
    <n v="1894"/>
    <x v="0"/>
    <x v="1"/>
    <s v="Salud"/>
    <n v="16305"/>
    <x v="22"/>
    <x v="10"/>
    <x v="0"/>
    <x v="293"/>
    <x v="0"/>
    <x v="100"/>
    <s v="Periodo 2020-2021"/>
    <s v="Casos"/>
    <s v="Ministerio de Ciencias, Tecnología, Conocimiento e Innovación"/>
    <s v="Nuevos Casos Confirmados de COVID-19 en la comuna de San Nicolás"/>
    <s v="Gráfico muestra la Nuevos Casos Confirmados de COVID-19 en la comuna de San Nicolás- en el Periodo 2020-2021, de acuerdo a datos recopilados por el Ministerio de Ciencias, Tecnología, Conocimiento e Innovación- Unidad de medida Casos"/>
    <s v="Gráfico Evolución"/>
    <s v="COVID19,pandemia,virus,enfermedad,salud,estadística,Casos Confirmados,San Nicolás,Casos Confirmados,Casos"/>
    <s v="https://analytics.zoho.com/open-view/2395394000008134446?ZOHO_CRITERIA=%22Localiza_CL_Poblacion%22.%22Codcom%22%3D16305"/>
    <x v="0"/>
    <s v="#1774B9"/>
  </r>
  <r>
    <n v="1895"/>
    <x v="0"/>
    <x v="1"/>
    <s v="Salud"/>
    <n v="6111"/>
    <x v="25"/>
    <x v="9"/>
    <x v="0"/>
    <x v="292"/>
    <x v="2"/>
    <x v="104"/>
    <s v="Periodo 2020-2021"/>
    <s v="Casos"/>
    <s v="Ministerio de Ciencias, Tecnología, Conocimiento e Innovación"/>
    <s v="Relación entre la Etapa Histórica del Programa Paso a Paso y el número de Casos Activos en la comuna de Olivar"/>
    <s v="Gráfico muestra la Relación entre la Etapa Histórica del Programa Paso a Paso y el número de Casos Activos en la comuna de Olivar- en el Periodo 2020-2021, de acuerdo a datos recopilados por el Ministerio de Ciencias, Tecnología, Conocimiento e Innovación- Unidad de medida Casos"/>
    <s v="Gráfico Evolución Comparativo"/>
    <s v="COVID19,pandemia,virus,enfermedad,salud,estadística,Paso a Paso y Activos,Olivar,Etapas Históricas -Casos Activos,Casos"/>
    <s v="https://analytics.zoho.com/open-view/2395394000008156433?ZOHO_CRITERIA=%22Localiza_CL_Poblacion%22.%22Codcom%22%3D6111"/>
    <x v="0"/>
    <s v="#1774B9"/>
  </r>
  <r>
    <n v="1896"/>
    <x v="0"/>
    <x v="1"/>
    <s v="Salud"/>
    <n v="9210"/>
    <x v="22"/>
    <x v="10"/>
    <x v="0"/>
    <x v="259"/>
    <x v="0"/>
    <x v="100"/>
    <s v="Periodo 2020-2021"/>
    <s v="Casos"/>
    <s v="Ministerio de Ciencias, Tecnología, Conocimiento e Innovación"/>
    <s v="Nuevos Casos Confirmados de COVID-19 en la comuna de Traiguén"/>
    <s v="Gráfico muestra la Nuevos Casos Confirmados de COVID-19 en la comuna de Traiguén- en el Periodo 2020-2021, de acuerdo a datos recopilados por el Ministerio de Ciencias, Tecnología, Conocimiento e Innovación- Unidad de medida Casos"/>
    <s v="Gráfico Evolución"/>
    <s v="COVID19,pandemia,virus,enfermedad,salud,estadística,Casos Confirmados,Traiguén,Casos Confirmados,Casos"/>
    <s v="https://analytics.zoho.com/open-view/2395394000008134446?ZOHO_CRITERIA=%22Localiza_CL_Poblacion%22.%22Codcom%22%3D9210"/>
    <x v="0"/>
    <s v="#1774B9"/>
  </r>
  <r>
    <n v="1897"/>
    <x v="0"/>
    <x v="1"/>
    <s v="Salud"/>
    <n v="2104"/>
    <x v="25"/>
    <x v="9"/>
    <x v="0"/>
    <x v="45"/>
    <x v="2"/>
    <x v="104"/>
    <s v="Periodo 2020-2021"/>
    <s v="Casos"/>
    <s v="Ministerio de Ciencias, Tecnología, Conocimiento e Innovación"/>
    <s v="Relación entre la Etapa Histórica del Programa Paso a Paso y el número de Casos Activos en la comuna de Taltal"/>
    <s v="Gráfico muestra la Relación entre la Etapa Histórica del Programa Paso a Paso y el número de Casos Activos en la comuna de Taltal- en el Periodo 2020-2021, de acuerdo a datos recopilados por el Ministerio de Ciencias, Tecnología, Conocimiento e Innovación- Unidad de medida Casos"/>
    <s v="Gráfico Evolución Comparativo"/>
    <s v="COVID19,pandemia,virus,enfermedad,salud,estadística,Paso a Paso y Activos,Taltal,Etapas Históricas -Casos Activos,Casos"/>
    <s v="https://analytics.zoho.com/open-view/2395394000008156433?ZOHO_CRITERIA=%22Localiza_CL_Poblacion%22.%22Codcom%22%3D2104"/>
    <x v="0"/>
    <s v="#1774B9"/>
  </r>
  <r>
    <n v="1898"/>
    <x v="0"/>
    <x v="1"/>
    <s v="Salud"/>
    <n v="3303"/>
    <x v="22"/>
    <x v="10"/>
    <x v="0"/>
    <x v="348"/>
    <x v="0"/>
    <x v="100"/>
    <s v="Periodo 2020-2021"/>
    <s v="Casos"/>
    <s v="Ministerio de Ciencias, Tecnología, Conocimiento e Innovación"/>
    <s v="Nuevos Casos Confirmados de COVID-19 en la comuna de Freirina"/>
    <s v="Gráfico muestra la Nuevos Casos Confirmados de COVID-19 en la comuna de Freirina- en el Periodo 2020-2021, de acuerdo a datos recopilados por el Ministerio de Ciencias, Tecnología, Conocimiento e Innovación- Unidad de medida Casos"/>
    <s v="Gráfico Evolución"/>
    <s v="COVID19,pandemia,virus,enfermedad,salud,estadística,Casos Confirmados,Freirina,Casos Confirmados,Casos"/>
    <s v="https://analytics.zoho.com/open-view/2395394000008134446?ZOHO_CRITERIA=%22Localiza_CL_Poblacion%22.%22Codcom%22%3D3303"/>
    <x v="0"/>
    <s v="#1774B9"/>
  </r>
  <r>
    <n v="1899"/>
    <x v="0"/>
    <x v="1"/>
    <s v="Salud"/>
    <n v="13602"/>
    <x v="20"/>
    <x v="9"/>
    <x v="0"/>
    <x v="215"/>
    <x v="2"/>
    <x v="97"/>
    <s v="Periodo 2020-2021"/>
    <s v="Unidades"/>
    <s v="Ministerio de Ciencias, Tecnología, Conocimiento e Innovación"/>
    <s v="Relación entre la Etapa Histórica del Programa Paso a Paso y progreso del proceso de vacunación (2da dosis) en la comuna de El Monte"/>
    <s v="Gráfico muestra la Relación entre la Etapa Histórica del Programa Paso a Paso y progreso del proceso de vacunación (2da dosis) en la comuna de El Monte- en el Periodo 2020-2021, de acuerdo a datos recopilados por el Ministerio de Ciencias, Tecnología, Conocimiento e Innovación-  Unidades"/>
    <s v="Gráfico Evolución Comparativo"/>
    <s v="COVID19,pandemia,virus,enfermedad,salud,estadística,Paso a Paso y Vacunación,El Monte,Etapas Históricas - Vacunación,Unidades"/>
    <s v="https://analytics.zoho.com/open-view/2395394000008157701?ZOHO_CRITERIA=%22Localiza_CL_Poblacion%22.%22Codcom%22%3D13602"/>
    <x v="0"/>
    <s v="#1774B9"/>
  </r>
  <r>
    <n v="1900"/>
    <x v="0"/>
    <x v="1"/>
    <s v="Salud"/>
    <n v="8307"/>
    <x v="22"/>
    <x v="10"/>
    <x v="0"/>
    <x v="332"/>
    <x v="0"/>
    <x v="100"/>
    <s v="Periodo 2020-2021"/>
    <s v="Casos"/>
    <s v="Ministerio de Ciencias, Tecnología, Conocimiento e Innovación"/>
    <s v="Nuevos Casos Confirmados de COVID-19 en la comuna de Negrete"/>
    <s v="Gráfico muestra la Nuevos Casos Confirmados de COVID-19 en la comuna de Negrete- en el Periodo 2020-2021, de acuerdo a datos recopilados por el Ministerio de Ciencias, Tecnología, Conocimiento e Innovación- Unidad de medida Casos"/>
    <s v="Gráfico Evolución"/>
    <s v="COVID19,pandemia,virus,enfermedad,salud,estadística,Casos Confirmados,Negrete,Casos Confirmados,Casos"/>
    <s v="https://analytics.zoho.com/open-view/2395394000008134446?ZOHO_CRITERIA=%22Localiza_CL_Poblacion%22.%22Codcom%22%3D8307"/>
    <x v="0"/>
    <s v="#1774B9"/>
  </r>
  <r>
    <n v="1901"/>
    <x v="0"/>
    <x v="1"/>
    <s v="Salud"/>
    <n v="11"/>
    <x v="27"/>
    <x v="12"/>
    <x v="1"/>
    <x v="85"/>
    <x v="0"/>
    <x v="107"/>
    <s v="Periodo 2020-2021"/>
    <s v="Porcentaje (%)"/>
    <s v="Ministerio de Ciencias, Tecnología, Conocimiento e Innovación"/>
    <s v="Evolución de la Positividad a COVID-19 en la Región de Aysén"/>
    <s v="Gráfico muestra la Evolución de la Positividad a COVID-19 en la Región de Aysén -  en el Periodo 2020-2021, de acuerdo a datos recopilados por el Ministerio de Ciencias, Tecnología, Conocimiento e Innovación-  Porcentaje (%)"/>
    <s v="Gráfico Evolución"/>
    <s v="COVID19,pandemia,virus,enfermedad,salud,estadística,Positividad,Región de Aysén,Positividad,Porcentaje (%)"/>
    <s v="https://analytics.zoho.com/open-view/2395394000008142605?ZOHO_CRITERIA=%22Localiza_CL_Poblacion%22.%22Codreg%22%3D11"/>
    <x v="0"/>
    <s v="#1774B9"/>
  </r>
  <r>
    <n v="1902"/>
    <x v="0"/>
    <x v="1"/>
    <s v="Salud"/>
    <n v="6108"/>
    <x v="20"/>
    <x v="9"/>
    <x v="0"/>
    <x v="55"/>
    <x v="2"/>
    <x v="97"/>
    <s v="Periodo 2020-2021"/>
    <s v="Unidades"/>
    <s v="Ministerio de Ciencias, Tecnología, Conocimiento e Innovación"/>
    <s v="Relación entre la Etapa Histórica del Programa Paso a Paso y progreso del proceso de vacunación (2da dosis) en la comuna de Machalí"/>
    <s v="Gráfico muestra la Relación entre la Etapa Histórica del Programa Paso a Paso y progreso del proceso de vacunación (2da dosis) en la comuna de Machalí- en el Periodo 2020-2021, de acuerdo a datos recopilados por el Ministerio de Ciencias, Tecnología, Conocimiento e Innovación-  Unidades"/>
    <s v="Gráfico Evolución Comparativo"/>
    <s v="COVID19,pandemia,virus,enfermedad,salud,estadística,Paso a Paso y Vacunación,Machalí,Etapas Históricas - Vacunación,Unidades"/>
    <s v="https://analytics.zoho.com/open-view/2395394000008157701?ZOHO_CRITERIA=%22Localiza_CL_Poblacion%22.%22Codcom%22%3D6108"/>
    <x v="0"/>
    <s v="#1774B9"/>
  </r>
  <r>
    <n v="1903"/>
    <x v="0"/>
    <x v="1"/>
    <s v="Salud"/>
    <n v="6302"/>
    <x v="25"/>
    <x v="9"/>
    <x v="0"/>
    <x v="263"/>
    <x v="2"/>
    <x v="104"/>
    <s v="Periodo 2020-2021"/>
    <s v="Casos"/>
    <s v="Ministerio de Ciencias, Tecnología, Conocimiento e Innovación"/>
    <s v="Relación entre la Etapa Histórica del Programa Paso a Paso y el número de Casos Activos en la comuna de Chépica"/>
    <s v="Gráfico muestra la Relación entre la Etapa Histórica del Programa Paso a Paso y el número de Casos Activos en la comuna de Chépica- en el Periodo 2020-2021, de acuerdo a datos recopilados por el Ministerio de Ciencias, Tecnología, Conocimiento e Innovación- Unidad de medida Casos"/>
    <s v="Gráfico Evolución Comparativo"/>
    <s v="COVID19,pandemia,virus,enfermedad,salud,estadística,Paso a Paso y Activos,Chépica,Etapas Históricas -Casos Activos,Casos"/>
    <s v="https://analytics.zoho.com/open-view/2395394000008156433?ZOHO_CRITERIA=%22Localiza_CL_Poblacion%22.%22Codcom%22%3D6302"/>
    <x v="0"/>
    <s v="#1774B9"/>
  </r>
  <r>
    <n v="1904"/>
    <x v="0"/>
    <x v="1"/>
    <s v="Salud"/>
    <n v="16107"/>
    <x v="19"/>
    <x v="9"/>
    <x v="0"/>
    <x v="185"/>
    <x v="2"/>
    <x v="96"/>
    <s v="Periodo 2020-2021"/>
    <s v="Adimensional"/>
    <s v="Ministerio de Ciencias, Tecnología, Conocimiento e Innovación"/>
    <s v="Etapas Históricas del Programa Paso a Paso en la comuna de Quillón"/>
    <s v="Gráfico muestra las Etapas Históricas del Programa Paso a Paso en la comuna de Quillón- en el Periodo 2020-2021, de acuerdo a datos recopilados por el Ministerio de Ciencias, Tecnología, Conocimiento e Innovación - Adimensional"/>
    <s v="Gráfico Evolución"/>
    <s v="COVID19,pandemia,virus,enfermedad,salud,estadística,Etapas Paso a Paso,Quillón,Etapas Históricas,Adimensional"/>
    <s v="https://analytics.zoho.com/open-view/2395394000008155038?ZOHO_CRITERIA=%22Localiza_CL_Poblacion%22.%22Codcom%22%3D16107"/>
    <x v="0"/>
    <s v="#1774B9"/>
  </r>
  <r>
    <n v="1905"/>
    <x v="0"/>
    <x v="1"/>
    <s v="Salud"/>
    <n v="7"/>
    <x v="22"/>
    <x v="10"/>
    <x v="1"/>
    <x v="163"/>
    <x v="0"/>
    <x v="100"/>
    <s v="Periodo 2020-2021"/>
    <s v="Casos"/>
    <s v="Ministerio de Ciencias, Tecnología, Conocimiento e Innovación"/>
    <s v="Relación entre Casos Confirmados de COVID-19 y Variación Diaria de Casos Activos en la Región de Maule"/>
    <s v="Gráfico muestra la Relación entre Casos Confirmados de COVID-19 y Variación Diaria de Casos Activos en la Región de Maule- en el Periodo 2020-2021, de acuerdo a datos recopilados por el Ministerio de Ciencias, Tecnología, Conocimiento e Innovación- Unidad de medida Casos"/>
    <s v="Gráfico Dispersión"/>
    <s v="COVID19,pandemia,virus,enfermedad,salud,estadística,Casos Confirmados,Región de Maule,Casos Confirmados,Casos"/>
    <s v="https://analytics.zoho.com/open-view/2395394000008133573?ZOHO_CRITERIA=%22Localiza_CL_Poblacion%22.%22Codreg%22%3D7"/>
    <x v="0"/>
    <s v="#1774B9"/>
  </r>
  <r>
    <n v="1906"/>
    <x v="0"/>
    <x v="1"/>
    <s v="Salud"/>
    <n v="10304"/>
    <x v="22"/>
    <x v="10"/>
    <x v="0"/>
    <x v="36"/>
    <x v="0"/>
    <x v="100"/>
    <s v="Periodo 2020-2021"/>
    <s v="Casos"/>
    <s v="Ministerio de Ciencias, Tecnología, Conocimiento e Innovación"/>
    <s v="Nuevos Casos Confirmados de COVID-19 en la comuna de Puyehue"/>
    <s v="Gráfico muestra la Nuevos Casos Confirmados de COVID-19 en la comuna de Puyehue- en el Periodo 2020-2021, de acuerdo a datos recopilados por el Ministerio de Ciencias, Tecnología, Conocimiento e Innovación- Unidad de medida Casos"/>
    <s v="Gráfico Evolución"/>
    <s v="COVID19,pandemia,virus,enfermedad,salud,estadística,Casos Confirmados,Puyehue,Casos Confirmados,Casos"/>
    <s v="https://analytics.zoho.com/open-view/2395394000008134446?ZOHO_CRITERIA=%22Localiza_CL_Poblacion%22.%22Codcom%22%3D10304"/>
    <x v="0"/>
    <s v="#1774B9"/>
  </r>
  <r>
    <n v="1907"/>
    <x v="0"/>
    <x v="1"/>
    <s v="Salud"/>
    <n v="3"/>
    <x v="24"/>
    <x v="12"/>
    <x v="1"/>
    <x v="77"/>
    <x v="0"/>
    <x v="103"/>
    <s v="Periodo 2020-2021"/>
    <s v="Número Exámenes"/>
    <s v="Ministerio de Ciencias, Tecnología, Conocimiento e Innovación"/>
    <s v="Número de Exámenes PCR realizados por mes en la Región de Atacama"/>
    <s v="Gráfico muestra los Número de Exámenes PCR realizados por mes en la Región de Atacama- en el Periodo 2020-2021, de acuerdo a datos recopilados por el Ministerio de Ciencias, Tecnología, Conocimiento e Innovación- Número Exámenes"/>
    <s v="Gráfico Evolución"/>
    <s v="COVID19,pandemia,virus,enfermedad,salud,estadística,Exámenes PCR,Región de Atacama,Exámenes realizados,Número Exámenes"/>
    <s v="https://analytics.zoho.com/open-view/2395394000008139790?ZOHO_CRITERIA=%22Localiza_CL_Poblacion%22.%22Codreg%22%3D3"/>
    <x v="0"/>
    <s v="#1774B9"/>
  </r>
  <r>
    <n v="1908"/>
    <x v="0"/>
    <x v="1"/>
    <s v="Salud"/>
    <n v="16305"/>
    <x v="21"/>
    <x v="10"/>
    <x v="0"/>
    <x v="293"/>
    <x v="0"/>
    <x v="99"/>
    <s v="Periodo 2020-2021"/>
    <s v="Casos"/>
    <s v="Ministerio de Ciencias, Tecnología, Conocimiento e Innovación"/>
    <s v="Evolución del Número de Casos Activos de COVID-19 por 1 millón de habitantes en la comuna de San Nicolás"/>
    <s v="Gráfico muestra la Evolución del Número de Casos Activos de COVID-19 por 1 millón de habitantes en la comuna de San Nicolás- en el Periodo 2020-2021, de acuerdo a datos recopilados por el Ministerio de Ciencias, Tecnología, Conocimiento e Innovación- Unidad de medida Casos"/>
    <s v="Gráfico Evolución"/>
    <s v="COVID19,pandemia,virus,enfermedad,salud,estadística,Activos,San Nicolás,Activos por 1 Millón Habitantes,Casos"/>
    <s v="https://analytics.zoho.com/open-view/2395394000008132313?ZOHO_CRITERIA=%22Localiza_CL_Poblacion%22.%22Codcom%22%3D16305"/>
    <x v="0"/>
    <s v="#1774B9"/>
  </r>
  <r>
    <n v="1909"/>
    <x v="0"/>
    <x v="1"/>
    <s v="Salud"/>
    <n v="13102"/>
    <x v="18"/>
    <x v="8"/>
    <x v="0"/>
    <x v="327"/>
    <x v="0"/>
    <x v="95"/>
    <s v="Periodo 2020-2021"/>
    <s v="Unidades"/>
    <s v="Ministerio de Ciencias, Tecnología, Conocimiento e Innovación"/>
    <s v="Relación entre el Proceso de Vacunación contra COVID-19 y el número de Casos Activos en la comuna de Cerrillos"/>
    <s v="Gráfico muestra la Relación entre el Proceso de Vacunación contra COVID-19 y el número de Casos Activos en la comuna de Cerrillos- en el Periodo 2020-2021, de acuerdo a datos recopilados por el Ministerio de Ciencias, Tecnología, Conocimiento e Innovación- Unidades"/>
    <s v="Gráfico Evolución"/>
    <s v="COVID19,pandemia,virus,enfermedad,salud,estadística,Vacunación,Cerrillos,Vacunación-Casos Activos,Unidades"/>
    <s v="https://analytics.zoho.com/open-view/2395394000008137967?ZOHO_CRITERIA=%22Localiza_CL_Poblacion%22.%22Codcom%22%3D13102"/>
    <x v="0"/>
    <s v="#1774B9"/>
  </r>
  <r>
    <n v="1910"/>
    <x v="0"/>
    <x v="1"/>
    <s v="Salud"/>
    <n v="10206"/>
    <x v="19"/>
    <x v="9"/>
    <x v="0"/>
    <x v="37"/>
    <x v="2"/>
    <x v="96"/>
    <s v="Periodo 2020-2021"/>
    <s v="Adimensional"/>
    <s v="Ministerio de Ciencias, Tecnología, Conocimiento e Innovación"/>
    <s v="Etapas Históricas del Programa Paso a Paso en la comuna de Puqueldón"/>
    <s v="Gráfico muestra las Etapas Históricas del Programa Paso a Paso en la comuna de Puqueldón- en el Periodo 2020-2021, de acuerdo a datos recopilados por el Ministerio de Ciencias, Tecnología, Conocimiento e Innovación - Adimensional"/>
    <s v="Gráfico Evolución"/>
    <s v="COVID19,pandemia,virus,enfermedad,salud,estadística,Etapas Paso a Paso,Puqueldón,Etapas Históricas,Adimensional"/>
    <s v="https://analytics.zoho.com/open-view/2395394000008155038?ZOHO_CRITERIA=%22Localiza_CL_Poblacion%22.%22Codcom%22%3D10206"/>
    <x v="0"/>
    <s v="#1774B9"/>
  </r>
  <r>
    <n v="1911"/>
    <x v="0"/>
    <x v="1"/>
    <s v="Salud"/>
    <n v="16109"/>
    <x v="19"/>
    <x v="9"/>
    <x v="0"/>
    <x v="81"/>
    <x v="2"/>
    <x v="96"/>
    <s v="Periodo 2020-2021"/>
    <s v="Adimensional"/>
    <s v="Ministerio de Ciencias, Tecnología, Conocimiento e Innovación"/>
    <s v="Etapas Históricas del Programa Paso a Paso en la comuna de Yungay"/>
    <s v="Gráfico muestra las Etapas Históricas del Programa Paso a Paso en la comuna de Yungay- en el Periodo 2020-2021, de acuerdo a datos recopilados por el Ministerio de Ciencias, Tecnología, Conocimiento e Innovación - Adimensional"/>
    <s v="Gráfico Evolución"/>
    <s v="COVID19,pandemia,virus,enfermedad,salud,estadística,Etapas Paso a Paso,Yungay,Etapas Históricas,Adimensional"/>
    <s v="https://analytics.zoho.com/open-view/2395394000008155038?ZOHO_CRITERIA=%22Localiza_CL_Poblacion%22.%22Codcom%22%3D16109"/>
    <x v="0"/>
    <s v="#1774B9"/>
  </r>
  <r>
    <n v="1912"/>
    <x v="0"/>
    <x v="1"/>
    <s v="Salud"/>
    <n v="5105"/>
    <x v="19"/>
    <x v="9"/>
    <x v="0"/>
    <x v="107"/>
    <x v="2"/>
    <x v="101"/>
    <s v="Último Informe MINCIECIA"/>
    <s v="Adimensional"/>
    <s v="Ministerio de Ciencias, Tecnología, Conocimiento e Innovación"/>
    <s v="Etapa Actual del Programa Paso a Paso en la comuna de Puchuncaví"/>
    <s v="Mapa muestra la Etapa Actual del Programa Paso a Paso en la comuna de Puchuncaví- según el Último Informe MINCIECIA - Adimensional"/>
    <s v="Representación Geográfica"/>
    <s v="COVID19,pandemia,virus,enfermedad,salud,estadística,Etapas Paso a Paso,Puchuncaví,Etapa Actual,Adimensional"/>
    <s v="https://analytics.zoho.com/open-view/2395394000008153647?ZOHO_CRITERIA=%22Localiza_CL_Poblacion%22.%22Codcom%22%3D5105"/>
    <x v="0"/>
    <s v="#1774B9"/>
  </r>
  <r>
    <n v="1913"/>
    <x v="0"/>
    <x v="1"/>
    <s v="Salud"/>
    <n v="14102"/>
    <x v="22"/>
    <x v="10"/>
    <x v="0"/>
    <x v="21"/>
    <x v="0"/>
    <x v="100"/>
    <s v="Periodo 2020-2021"/>
    <s v="Casos"/>
    <s v="Ministerio de Ciencias, Tecnología, Conocimiento e Innovación"/>
    <s v="Nuevos Casos Confirmados de COVID-19 en la comuna de Corral"/>
    <s v="Gráfico muestra la Nuevos Casos Confirmados de COVID-19 en la comuna de Corral- en el Periodo 2020-2021, de acuerdo a datos recopilados por el Ministerio de Ciencias, Tecnología, Conocimiento e Innovación- Unidad de medida Casos"/>
    <s v="Gráfico Evolución"/>
    <s v="COVID19,pandemia,virus,enfermedad,salud,estadística,Casos Confirmados,Corral,Casos Confirmados,Casos"/>
    <s v="https://analytics.zoho.com/open-view/2395394000008134446?ZOHO_CRITERIA=%22Localiza_CL_Poblacion%22.%22Codcom%22%3D14102"/>
    <x v="0"/>
    <s v="#1774B9"/>
  </r>
  <r>
    <n v="1914"/>
    <x v="0"/>
    <x v="1"/>
    <s v="Salud"/>
    <n v="3304"/>
    <x v="19"/>
    <x v="9"/>
    <x v="0"/>
    <x v="175"/>
    <x v="2"/>
    <x v="96"/>
    <s v="Periodo 2020-2021"/>
    <s v="Adimensional"/>
    <s v="Ministerio de Ciencias, Tecnología, Conocimiento e Innovación"/>
    <s v="Etapas Históricas del Programa Paso a Paso en la comuna de Huasco"/>
    <s v="Gráfico muestra las Etapas Históricas del Programa Paso a Paso en la comuna de Huasco- en el Periodo 2020-2021, de acuerdo a datos recopilados por el Ministerio de Ciencias, Tecnología, Conocimiento e Innovación - Adimensional"/>
    <s v="Gráfico Evolución"/>
    <s v="COVID19,pandemia,virus,enfermedad,salud,estadística,Etapas Paso a Paso,Huasco,Etapas Históricas,Adimensional"/>
    <s v="https://analytics.zoho.com/open-view/2395394000008155038?ZOHO_CRITERIA=%22Localiza_CL_Poblacion%22.%22Codcom%22%3D3304"/>
    <x v="0"/>
    <s v="#1774B9"/>
  </r>
  <r>
    <n v="1915"/>
    <x v="0"/>
    <x v="1"/>
    <s v="Salud"/>
    <n v="16304"/>
    <x v="18"/>
    <x v="8"/>
    <x v="0"/>
    <x v="187"/>
    <x v="0"/>
    <x v="98"/>
    <s v="Periodo 2020-2021"/>
    <s v="Unidades"/>
    <s v="Ministerio de Ciencias, Tecnología, Conocimiento e Innovación"/>
    <s v="Evolución del Proceso de Vacunación contra COVID-19 en la comuna de San Fabián"/>
    <s v="Gráfico muestra la Evolución del Proceso de Vacunación contra COVID-19 en la comuna de San Fabián- en el Periodo 2020-2021, de acuerdo a datos recopilados por el Ministerio de Ciencias, Tecnología, Conocimiento e Innovación-  Unidades"/>
    <s v="Gráfico Evolución"/>
    <s v="COVID19,pandemia,virus,enfermedad,salud,estadística,Vacunación,San Fabián,Vacunación 1era y 2da dosis,Unidades"/>
    <s v="https://analytics.zoho.com/open-view/2395394000008136598?ZOHO_CRITERIA=%22Localiza_CL_Poblacion%22.%22Codcom%22%3D16304"/>
    <x v="0"/>
    <s v="#1774B9"/>
  </r>
  <r>
    <n v="1916"/>
    <x v="0"/>
    <x v="1"/>
    <s v="Salud"/>
    <n v="6116"/>
    <x v="20"/>
    <x v="9"/>
    <x v="0"/>
    <x v="290"/>
    <x v="2"/>
    <x v="97"/>
    <s v="Periodo 2020-2021"/>
    <s v="Unidades"/>
    <s v="Ministerio de Ciencias, Tecnología, Conocimiento e Innovación"/>
    <s v="Relación entre la Etapa Histórica del Programa Paso a Paso y progreso del proceso de vacunación (2da dosis) en la comuna de Requínoa"/>
    <s v="Gráfico muestra la Relación entre la Etapa Histórica del Programa Paso a Paso y progreso del proceso de vacunación (2da dosis) en la comuna de Requínoa- en el Periodo 2020-2021, de acuerdo a datos recopilados por el Ministerio de Ciencias, Tecnología, Conocimiento e Innovación-  Unidades"/>
    <s v="Gráfico Evolución Comparativo"/>
    <s v="COVID19,pandemia,virus,enfermedad,salud,estadística,Paso a Paso y Vacunación,Requínoa,Etapas Históricas - Vacunación,Unidades"/>
    <s v="https://analytics.zoho.com/open-view/2395394000008157701?ZOHO_CRITERIA=%22Localiza_CL_Poblacion%22.%22Codcom%22%3D6116"/>
    <x v="0"/>
    <s v="#1774B9"/>
  </r>
  <r>
    <n v="1917"/>
    <x v="0"/>
    <x v="1"/>
    <s v="Salud"/>
    <n v="5304"/>
    <x v="19"/>
    <x v="9"/>
    <x v="0"/>
    <x v="59"/>
    <x v="2"/>
    <x v="96"/>
    <s v="Periodo 2020-2021"/>
    <s v="Adimensional"/>
    <s v="Ministerio de Ciencias, Tecnología, Conocimiento e Innovación"/>
    <s v="Etapas Históricas del Programa Paso a Paso en la comuna de San Esteban"/>
    <s v="Gráfico muestra las Etapas Históricas del Programa Paso a Paso en la comuna de San Esteban- en el Periodo 2020-2021, de acuerdo a datos recopilados por el Ministerio de Ciencias, Tecnología, Conocimiento e Innovación - Adimensional"/>
    <s v="Gráfico Evolución"/>
    <s v="COVID19,pandemia,virus,enfermedad,salud,estadística,Etapas Paso a Paso,San Esteban,Etapas Históricas,Adimensional"/>
    <s v="https://analytics.zoho.com/open-view/2395394000008155038?ZOHO_CRITERIA=%22Localiza_CL_Poblacion%22.%22Codcom%22%3D5304"/>
    <x v="0"/>
    <s v="#1774B9"/>
  </r>
  <r>
    <n v="1918"/>
    <x v="0"/>
    <x v="1"/>
    <s v="Salud"/>
    <n v="15101"/>
    <x v="25"/>
    <x v="9"/>
    <x v="0"/>
    <x v="197"/>
    <x v="2"/>
    <x v="104"/>
    <s v="Periodo 2020-2021"/>
    <s v="Casos"/>
    <s v="Ministerio de Ciencias, Tecnología, Conocimiento e Innovación"/>
    <s v="Relación entre la Etapa Histórica del Programa Paso a Paso y el número de Casos Activos en la comuna de Arica"/>
    <s v="Gráfico muestra la Relación entre la Etapa Histórica del Programa Paso a Paso y el número de Casos Activos en la comuna de Arica- en el Periodo 2020-2021, de acuerdo a datos recopilados por el Ministerio de Ciencias, Tecnología, Conocimiento e Innovación- Unidad de medida Casos"/>
    <s v="Gráfico Evolución Comparativo"/>
    <s v="COVID19,pandemia,virus,enfermedad,salud,estadística,Paso a Paso y Activos,Arica,Etapas Históricas -Casos Activos,Casos"/>
    <s v="https://analytics.zoho.com/open-view/2395394000008156433?ZOHO_CRITERIA=%22Localiza_CL_Poblacion%22.%22Codcom%22%3D15101"/>
    <x v="0"/>
    <s v="#1774B9"/>
  </r>
  <r>
    <n v="1919"/>
    <x v="0"/>
    <x v="1"/>
    <s v="Salud"/>
    <n v="14203"/>
    <x v="18"/>
    <x v="8"/>
    <x v="0"/>
    <x v="193"/>
    <x v="0"/>
    <x v="98"/>
    <s v="Periodo 2020-2021"/>
    <s v="Unidades"/>
    <s v="Ministerio de Ciencias, Tecnología, Conocimiento e Innovación"/>
    <s v="Evolución del Proceso de Vacunación contra COVID-19 en la comuna de Lago Ranco"/>
    <s v="Gráfico muestra la Evolución del Proceso de Vacunación contra COVID-19 en la comuna de Lago Ranco- en el Periodo 2020-2021, de acuerdo a datos recopilados por el Ministerio de Ciencias, Tecnología, Conocimiento e Innovación-  Unidades"/>
    <s v="Gráfico Evolución"/>
    <s v="COVID19,pandemia,virus,enfermedad,salud,estadística,Vacunación,Lago Ranco,Vacunación 1era y 2da dosis,Unidades"/>
    <s v="https://analytics.zoho.com/open-view/2395394000008136598?ZOHO_CRITERIA=%22Localiza_CL_Poblacion%22.%22Codcom%22%3D14203"/>
    <x v="0"/>
    <s v="#1774B9"/>
  </r>
  <r>
    <n v="1920"/>
    <x v="0"/>
    <x v="1"/>
    <s v="Salud"/>
    <n v="16305"/>
    <x v="19"/>
    <x v="9"/>
    <x v="0"/>
    <x v="293"/>
    <x v="2"/>
    <x v="96"/>
    <s v="Periodo 2020-2021"/>
    <s v="Adimensional"/>
    <s v="Ministerio de Ciencias, Tecnología, Conocimiento e Innovación"/>
    <s v="Etapas Históricas del Programa Paso a Paso en la comuna de San Nicolás"/>
    <s v="Gráfico muestra las Etapas Históricas del Programa Paso a Paso en la comuna de San Nicolás- en el Periodo 2020-2021, de acuerdo a datos recopilados por el Ministerio de Ciencias, Tecnología, Conocimiento e Innovación - Adimensional"/>
    <s v="Gráfico Evolución"/>
    <s v="COVID19,pandemia,virus,enfermedad,salud,estadística,Etapas Paso a Paso,San Nicolás,Etapas Históricas,Adimensional"/>
    <s v="https://analytics.zoho.com/open-view/2395394000008155038?ZOHO_CRITERIA=%22Localiza_CL_Poblacion%22.%22Codcom%22%3D16305"/>
    <x v="0"/>
    <s v="#1774B9"/>
  </r>
  <r>
    <n v="1921"/>
    <x v="0"/>
    <x v="1"/>
    <s v="Salud"/>
    <n v="7107"/>
    <x v="19"/>
    <x v="9"/>
    <x v="0"/>
    <x v="359"/>
    <x v="2"/>
    <x v="101"/>
    <s v="Último Informe MINCIECIA"/>
    <s v="Adimensional"/>
    <s v="Ministerio de Ciencias, Tecnología, Conocimiento e Innovación"/>
    <s v="Etapa Actual del Programa Paso a Paso en la comuna de Pencahue"/>
    <s v="Mapa muestra la Etapa Actual del Programa Paso a Paso en la comuna de Pencahue- según el Último Informe MINCIECIA - Adimensional"/>
    <s v="Representación Geográfica"/>
    <s v="COVID19,pandemia,virus,enfermedad,salud,estadística,Etapas Paso a Paso,Pencahue,Etapa Actual,Adimensional"/>
    <s v="https://analytics.zoho.com/open-view/2395394000008153647?ZOHO_CRITERIA=%22Localiza_CL_Poblacion%22.%22Codcom%22%3D7107"/>
    <x v="0"/>
    <s v="#1774B9"/>
  </r>
  <r>
    <n v="1922"/>
    <x v="0"/>
    <x v="1"/>
    <s v="Salud"/>
    <n v="5504"/>
    <x v="21"/>
    <x v="10"/>
    <x v="0"/>
    <x v="42"/>
    <x v="0"/>
    <x v="99"/>
    <s v="Periodo 2020-2021"/>
    <s v="Casos"/>
    <s v="Ministerio de Ciencias, Tecnología, Conocimiento e Innovación"/>
    <s v="Evolución del Número de Casos Activos de COVID-19 por 1 millón de habitantes en la comuna de La Cruz"/>
    <s v="Gráfico muestra la Evolución del Número de Casos Activos de COVID-19 por 1 millón de habitantes en la comuna de La Cruz- en el Periodo 2020-2021, de acuerdo a datos recopilados por el Ministerio de Ciencias, Tecnología, Conocimiento e Innovación- Unidad de medida Casos"/>
    <s v="Gráfico Evolución"/>
    <s v="COVID19,pandemia,virus,enfermedad,salud,estadística,Activos,La Cruz,Activos por 1 Millón Habitantes,Casos"/>
    <s v="https://analytics.zoho.com/open-view/2395394000008132313?ZOHO_CRITERIA=%22Localiza_CL_Poblacion%22.%22Codcom%22%3D5504"/>
    <x v="0"/>
    <s v="#1774B9"/>
  </r>
  <r>
    <n v="1923"/>
    <x v="0"/>
    <x v="1"/>
    <s v="Salud"/>
    <n v="5201"/>
    <x v="19"/>
    <x v="9"/>
    <x v="0"/>
    <x v="244"/>
    <x v="2"/>
    <x v="96"/>
    <s v="Periodo 2020-2021"/>
    <s v="Adimensional"/>
    <s v="Ministerio de Ciencias, Tecnología, Conocimiento e Innovación"/>
    <s v="Etapas Históricas del Programa Paso a Paso en la comuna de Isla de Pascua"/>
    <s v="Gráfico muestra las Etapas Históricas del Programa Paso a Paso en la comuna de Isla de Pascua- en el Periodo 2020-2021, de acuerdo a datos recopilados por el Ministerio de Ciencias, Tecnología, Conocimiento e Innovación - Adimensional"/>
    <s v="Gráfico Evolución"/>
    <s v="COVID19,pandemia,virus,enfermedad,salud,estadística,Etapas Paso a Paso,Isla de Pascua,Etapas Históricas,Adimensional"/>
    <s v="https://analytics.zoho.com/open-view/2395394000008155038?ZOHO_CRITERIA=%22Localiza_CL_Poblacion%22.%22Codcom%22%3D5201"/>
    <x v="0"/>
    <s v="#1774B9"/>
  </r>
  <r>
    <n v="1924"/>
    <x v="0"/>
    <x v="1"/>
    <s v="Salud"/>
    <n v="8304"/>
    <x v="22"/>
    <x v="10"/>
    <x v="0"/>
    <x v="202"/>
    <x v="0"/>
    <x v="100"/>
    <s v="Periodo 2020-2021"/>
    <s v="Casos"/>
    <s v="Ministerio de Ciencias, Tecnología, Conocimiento e Innovación"/>
    <s v="Nuevos Casos Confirmados de COVID-19 en la comuna de Laja"/>
    <s v="Gráfico muestra la Nuevos Casos Confirmados de COVID-19 en la comuna de Laja- en el Periodo 2020-2021, de acuerdo a datos recopilados por el Ministerio de Ciencias, Tecnología, Conocimiento e Innovación- Unidad de medida Casos"/>
    <s v="Gráfico Evolución"/>
    <s v="COVID19,pandemia,virus,enfermedad,salud,estadística,Casos Confirmados,Laja,Casos Confirmados,Casos"/>
    <s v="https://analytics.zoho.com/open-view/2395394000008134446?ZOHO_CRITERIA=%22Localiza_CL_Poblacion%22.%22Codcom%22%3D8304"/>
    <x v="0"/>
    <s v="#1774B9"/>
  </r>
  <r>
    <n v="1925"/>
    <x v="0"/>
    <x v="1"/>
    <s v="Salud"/>
    <n v="13302"/>
    <x v="25"/>
    <x v="9"/>
    <x v="0"/>
    <x v="267"/>
    <x v="2"/>
    <x v="104"/>
    <s v="Periodo 2020-2021"/>
    <s v="Casos"/>
    <s v="Ministerio de Ciencias, Tecnología, Conocimiento e Innovación"/>
    <s v="Relación entre la Etapa Histórica del Programa Paso a Paso y el número de Casos Activos en la comuna de Lampa"/>
    <s v="Gráfico muestra la Relación entre la Etapa Histórica del Programa Paso a Paso y el número de Casos Activos en la comuna de Lampa- en el Periodo 2020-2021, de acuerdo a datos recopilados por el Ministerio de Ciencias, Tecnología, Conocimiento e Innovación- Unidad de medida Casos"/>
    <s v="Gráfico Evolución Comparativo"/>
    <s v="COVID19,pandemia,virus,enfermedad,salud,estadística,Paso a Paso y Activos,Lampa,Etapas Históricas -Casos Activos,Casos"/>
    <s v="https://analytics.zoho.com/open-view/2395394000008156433?ZOHO_CRITERIA=%22Localiza_CL_Poblacion%22.%22Codcom%22%3D13302"/>
    <x v="0"/>
    <s v="#1774B9"/>
  </r>
  <r>
    <n v="1926"/>
    <x v="0"/>
    <x v="1"/>
    <s v="Salud"/>
    <n v="5304"/>
    <x v="22"/>
    <x v="10"/>
    <x v="0"/>
    <x v="59"/>
    <x v="0"/>
    <x v="100"/>
    <s v="Periodo 2020-2021"/>
    <s v="Casos"/>
    <s v="Ministerio de Ciencias, Tecnología, Conocimiento e Innovación"/>
    <s v="Nuevos Casos Confirmados de COVID-19 en la comuna de San Esteban"/>
    <s v="Gráfico muestra la Nuevos Casos Confirmados de COVID-19 en la comuna de San Esteban- en el Periodo 2020-2021, de acuerdo a datos recopilados por el Ministerio de Ciencias, Tecnología, Conocimiento e Innovación- Unidad de medida Casos"/>
    <s v="Gráfico Evolución"/>
    <s v="COVID19,pandemia,virus,enfermedad,salud,estadística,Casos Confirmados,San Esteban,Casos Confirmados,Casos"/>
    <s v="https://analytics.zoho.com/open-view/2395394000008134446?ZOHO_CRITERIA=%22Localiza_CL_Poblacion%22.%22Codcom%22%3D5304"/>
    <x v="0"/>
    <s v="#1774B9"/>
  </r>
  <r>
    <n v="1927"/>
    <x v="0"/>
    <x v="1"/>
    <s v="Salud"/>
    <n v="8109"/>
    <x v="22"/>
    <x v="10"/>
    <x v="0"/>
    <x v="355"/>
    <x v="0"/>
    <x v="100"/>
    <s v="Periodo 2020-2021"/>
    <s v="Casos"/>
    <s v="Ministerio de Ciencias, Tecnología, Conocimiento e Innovación"/>
    <s v="Nuevos Casos Confirmados de COVID-19 en la comuna de Santa Juana"/>
    <s v="Gráfico muestra la Nuevos Casos Confirmados de COVID-19 en la comuna de Santa Juana- en el Periodo 2020-2021, de acuerdo a datos recopilados por el Ministerio de Ciencias, Tecnología, Conocimiento e Innovación- Unidad de medida Casos"/>
    <s v="Gráfico Evolución"/>
    <s v="COVID19,pandemia,virus,enfermedad,salud,estadística,Casos Confirmados,Santa Juana,Casos Confirmados,Casos"/>
    <s v="https://analytics.zoho.com/open-view/2395394000008134446?ZOHO_CRITERIA=%22Localiza_CL_Poblacion%22.%22Codcom%22%3D8109"/>
    <x v="0"/>
    <s v="#1774B9"/>
  </r>
  <r>
    <n v="1928"/>
    <x v="0"/>
    <x v="1"/>
    <s v="Salud"/>
    <n v="13404"/>
    <x v="22"/>
    <x v="10"/>
    <x v="0"/>
    <x v="139"/>
    <x v="0"/>
    <x v="100"/>
    <s v="Periodo 2020-2021"/>
    <s v="Casos"/>
    <s v="Ministerio de Ciencias, Tecnología, Conocimiento e Innovación"/>
    <s v="Nuevos Casos Confirmados de COVID-19 en la comuna de Paine"/>
    <s v="Gráfico muestra la Nuevos Casos Confirmados de COVID-19 en la comuna de Paine- en el Periodo 2020-2021, de acuerdo a datos recopilados por el Ministerio de Ciencias, Tecnología, Conocimiento e Innovación- Unidad de medida Casos"/>
    <s v="Gráfico Evolución"/>
    <s v="COVID19,pandemia,virus,enfermedad,salud,estadística,Casos Confirmados,Paine,Casos Confirmados,Casos"/>
    <s v="https://analytics.zoho.com/open-view/2395394000008134446?ZOHO_CRITERIA=%22Localiza_CL_Poblacion%22.%22Codcom%22%3D13404"/>
    <x v="0"/>
    <s v="#1774B9"/>
  </r>
  <r>
    <n v="1929"/>
    <x v="0"/>
    <x v="1"/>
    <s v="Salud"/>
    <n v="5109"/>
    <x v="19"/>
    <x v="9"/>
    <x v="0"/>
    <x v="101"/>
    <x v="2"/>
    <x v="101"/>
    <s v="Último Informe MINCIECIA"/>
    <s v="Adimensional"/>
    <s v="Ministerio de Ciencias, Tecnología, Conocimiento e Innovación"/>
    <s v="Etapa Actual del Programa Paso a Paso en la comuna de Viña del Mar"/>
    <s v="Mapa muestra la Etapa Actual del Programa Paso a Paso en la comuna de Viña del Mar- según el Último Informe MINCIECIA - Adimensional"/>
    <s v="Representación Geográfica"/>
    <s v="COVID19,pandemia,virus,enfermedad,salud,estadística,Etapas Paso a Paso,Viña del Mar,Etapa Actual,Adimensional"/>
    <s v="https://analytics.zoho.com/open-view/2395394000008153647?ZOHO_CRITERIA=%22Localiza_CL_Poblacion%22.%22Codcom%22%3D5109"/>
    <x v="0"/>
    <s v="#1774B9"/>
  </r>
  <r>
    <n v="1930"/>
    <x v="0"/>
    <x v="1"/>
    <s v="Salud"/>
    <n v="16102"/>
    <x v="21"/>
    <x v="10"/>
    <x v="0"/>
    <x v="111"/>
    <x v="0"/>
    <x v="99"/>
    <s v="Periodo 2020-2021"/>
    <s v="Casos"/>
    <s v="Ministerio de Ciencias, Tecnología, Conocimiento e Innovación"/>
    <s v="Evolución del Número de Casos Activos de COVID-19 por 1 millón de habitantes en la comuna de Bulnes"/>
    <s v="Gráfico muestra la Evolución del Número de Casos Activos de COVID-19 por 1 millón de habitantes en la comuna de Bulnes- en el Periodo 2020-2021, de acuerdo a datos recopilados por el Ministerio de Ciencias, Tecnología, Conocimiento e Innovación- Unidad de medida Casos"/>
    <s v="Gráfico Evolución"/>
    <s v="COVID19,pandemia,virus,enfermedad,salud,estadística,Activos,Bulnes,Activos por 1 Millón Habitantes,Casos"/>
    <s v="https://analytics.zoho.com/open-view/2395394000008132313?ZOHO_CRITERIA=%22Localiza_CL_Poblacion%22.%22Codcom%22%3D16102"/>
    <x v="0"/>
    <s v="#1774B9"/>
  </r>
  <r>
    <n v="1931"/>
    <x v="0"/>
    <x v="1"/>
    <s v="Salud"/>
    <n v="13132"/>
    <x v="20"/>
    <x v="9"/>
    <x v="0"/>
    <x v="30"/>
    <x v="2"/>
    <x v="97"/>
    <s v="Periodo 2020-2021"/>
    <s v="Unidades"/>
    <s v="Ministerio de Ciencias, Tecnología, Conocimiento e Innovación"/>
    <s v="Relación entre la Etapa Histórica del Programa Paso a Paso y progreso del proceso de vacunación (2da dosis) en la comuna de Vitacura"/>
    <s v="Gráfico muestra la Relación entre la Etapa Histórica del Programa Paso a Paso y progreso del proceso de vacunación (2da dosis) en la comuna de Vitacura- en el Periodo 2020-2021, de acuerdo a datos recopilados por el Ministerio de Ciencias, Tecnología, Conocimiento e Innovación-  Unidades"/>
    <s v="Gráfico Evolución Comparativo"/>
    <s v="COVID19,pandemia,virus,enfermedad,salud,estadística,Paso a Paso y Vacunación,Vitacura,Etapas Históricas - Vacunación,Unidades"/>
    <s v="https://analytics.zoho.com/open-view/2395394000008157701?ZOHO_CRITERIA=%22Localiza_CL_Poblacion%22.%22Codcom%22%3D13132"/>
    <x v="0"/>
    <s v="#1774B9"/>
  </r>
  <r>
    <n v="1932"/>
    <x v="0"/>
    <x v="1"/>
    <s v="Salud"/>
    <n v="7109"/>
    <x v="21"/>
    <x v="10"/>
    <x v="0"/>
    <x v="83"/>
    <x v="0"/>
    <x v="99"/>
    <s v="Periodo 2020-2021"/>
    <s v="Casos"/>
    <s v="Ministerio de Ciencias, Tecnología, Conocimiento e Innovación"/>
    <s v="Evolución del Número de Casos Activos de COVID-19 por 1 millón de habitantes en la comuna de San Clemente"/>
    <s v="Gráfico muestra la Evolución del Número de Casos Activos de COVID-19 por 1 millón de habitantes en la comuna de San Clemente- en el Periodo 2020-2021, de acuerdo a datos recopilados por el Ministerio de Ciencias, Tecnología, Conocimiento e Innovación- Unidad de medida Casos"/>
    <s v="Gráfico Evolución"/>
    <s v="COVID19,pandemia,virus,enfermedad,salud,estadística,Activos,San Clemente,Activos por 1 Millón Habitantes,Casos"/>
    <s v="https://analytics.zoho.com/open-view/2395394000008132313?ZOHO_CRITERIA=%22Localiza_CL_Poblacion%22.%22Codcom%22%3D7109"/>
    <x v="0"/>
    <s v="#1774B9"/>
  </r>
  <r>
    <n v="1933"/>
    <x v="0"/>
    <x v="1"/>
    <s v="Salud"/>
    <n v="12402"/>
    <x v="20"/>
    <x v="9"/>
    <x v="0"/>
    <x v="360"/>
    <x v="2"/>
    <x v="97"/>
    <s v="Periodo 2020-2021"/>
    <s v="Unidades"/>
    <s v="Ministerio de Ciencias, Tecnología, Conocimiento e Innovación"/>
    <s v="Relación entre la Etapa Histórica del Programa Paso a Paso y progreso del proceso de vacunación (2da dosis) en la comuna de Torres del Paine"/>
    <s v="Gráfico muestra la Relación entre la Etapa Histórica del Programa Paso a Paso y progreso del proceso de vacunación (2da dosis) en la comuna de Torres del Paine- en el Periodo 2020-2021, de acuerdo a datos recopilados por el Ministerio de Ciencias, Tecnología, Conocimiento e Innovación-  Unidades"/>
    <s v="Gráfico Evolución Comparativo"/>
    <s v="COVID19,pandemia,virus,enfermedad,salud,estadística,Paso a Paso y Vacunación,Torres del Paine,Etapas Históricas - Vacunación,Unidades"/>
    <s v="https://analytics.zoho.com/open-view/2395394000008157701?ZOHO_CRITERIA=%22Localiza_CL_Poblacion%22.%22Codcom%22%3D12402"/>
    <x v="0"/>
    <s v="#1774B9"/>
  </r>
  <r>
    <n v="1934"/>
    <x v="0"/>
    <x v="1"/>
    <s v="Salud"/>
    <n v="3102"/>
    <x v="19"/>
    <x v="9"/>
    <x v="0"/>
    <x v="136"/>
    <x v="2"/>
    <x v="96"/>
    <s v="Periodo 2020-2021"/>
    <s v="Adimensional"/>
    <s v="Ministerio de Ciencias, Tecnología, Conocimiento e Innovación"/>
    <s v="Etapas Históricas del Programa Paso a Paso en la comuna de Caldera"/>
    <s v="Gráfico muestra las Etapas Históricas del Programa Paso a Paso en la comuna de Caldera- en el Periodo 2020-2021, de acuerdo a datos recopilados por el Ministerio de Ciencias, Tecnología, Conocimiento e Innovación - Adimensional"/>
    <s v="Gráfico Evolución"/>
    <s v="COVID19,pandemia,virus,enfermedad,salud,estadística,Etapas Paso a Paso,Caldera,Etapas Históricas,Adimensional"/>
    <s v="https://analytics.zoho.com/open-view/2395394000008155038?ZOHO_CRITERIA=%22Localiza_CL_Poblacion%22.%22Codcom%22%3D3102"/>
    <x v="0"/>
    <s v="#1774B9"/>
  </r>
  <r>
    <n v="1935"/>
    <x v="0"/>
    <x v="1"/>
    <s v="Salud"/>
    <n v="8108"/>
    <x v="19"/>
    <x v="9"/>
    <x v="0"/>
    <x v="106"/>
    <x v="2"/>
    <x v="96"/>
    <s v="Periodo 2020-2021"/>
    <s v="Adimensional"/>
    <s v="Ministerio de Ciencias, Tecnología, Conocimiento e Innovación"/>
    <s v="Etapas Históricas del Programa Paso a Paso en la comuna de San Pedro de la Paz"/>
    <s v="Gráfico muestra las Etapas Históricas del Programa Paso a Paso en la comuna de San Pedro de la Paz- en el Periodo 2020-2021, de acuerdo a datos recopilados por el Ministerio de Ciencias, Tecnología, Conocimiento e Innovación - Adimensional"/>
    <s v="Gráfico Evolución"/>
    <s v="COVID19,pandemia,virus,enfermedad,salud,estadística,Etapas Paso a Paso,San Pedro de la Paz,Etapas Históricas,Adimensional"/>
    <s v="https://analytics.zoho.com/open-view/2395394000008155038?ZOHO_CRITERIA=%22Localiza_CL_Poblacion%22.%22Codcom%22%3D8108"/>
    <x v="0"/>
    <s v="#1774B9"/>
  </r>
  <r>
    <n v="1936"/>
    <x v="0"/>
    <x v="1"/>
    <s v="Salud"/>
    <n v="6306"/>
    <x v="18"/>
    <x v="8"/>
    <x v="0"/>
    <x v="196"/>
    <x v="0"/>
    <x v="95"/>
    <s v="Periodo 2020-2021"/>
    <s v="Unidades"/>
    <s v="Ministerio de Ciencias, Tecnología, Conocimiento e Innovación"/>
    <s v="Relación entre el Proceso de Vacunación contra COVID-19 y el número de Casos Activos en la comuna de Palmilla"/>
    <s v="Gráfico muestra la Relación entre el Proceso de Vacunación contra COVID-19 y el número de Casos Activos en la comuna de Palmilla- en el Periodo 2020-2021, de acuerdo a datos recopilados por el Ministerio de Ciencias, Tecnología, Conocimiento e Innovación- Unidades"/>
    <s v="Gráfico Evolución"/>
    <s v="COVID19,pandemia,virus,enfermedad,salud,estadística,Vacunación,Palmilla,Vacunación-Casos Activos,Unidades"/>
    <s v="https://analytics.zoho.com/open-view/2395394000008137967?ZOHO_CRITERIA=%22Localiza_CL_Poblacion%22.%22Codcom%22%3D6306"/>
    <x v="0"/>
    <s v="#1774B9"/>
  </r>
  <r>
    <n v="1937"/>
    <x v="0"/>
    <x v="1"/>
    <s v="Salud"/>
    <n v="11301"/>
    <x v="25"/>
    <x v="9"/>
    <x v="0"/>
    <x v="323"/>
    <x v="2"/>
    <x v="104"/>
    <s v="Periodo 2020-2021"/>
    <s v="Casos"/>
    <s v="Ministerio de Ciencias, Tecnología, Conocimiento e Innovación"/>
    <s v="Relación entre la Etapa Histórica del Programa Paso a Paso y el número de Casos Activos en la comuna de Cochrane"/>
    <s v="Gráfico muestra la Relación entre la Etapa Histórica del Programa Paso a Paso y el número de Casos Activos en la comuna de Cochrane- en el Periodo 2020-2021, de acuerdo a datos recopilados por el Ministerio de Ciencias, Tecnología, Conocimiento e Innovación- Unidad de medida Casos"/>
    <s v="Gráfico Evolución Comparativo"/>
    <s v="COVID19,pandemia,virus,enfermedad,salud,estadística,Paso a Paso y Activos,Cochrane,Etapas Históricas -Casos Activos,Casos"/>
    <s v="https://analytics.zoho.com/open-view/2395394000008156433?ZOHO_CRITERIA=%22Localiza_CL_Poblacion%22.%22Codcom%22%3D11301"/>
    <x v="0"/>
    <s v="#1774B9"/>
  </r>
  <r>
    <n v="1938"/>
    <x v="0"/>
    <x v="1"/>
    <s v="Salud"/>
    <n v="9110"/>
    <x v="19"/>
    <x v="9"/>
    <x v="0"/>
    <x v="90"/>
    <x v="2"/>
    <x v="101"/>
    <s v="Último Informe MINCIECIA"/>
    <s v="Adimensional"/>
    <s v="Ministerio de Ciencias, Tecnología, Conocimiento e Innovación"/>
    <s v="Etapa Actual del Programa Paso a Paso en la comuna de Melipeuco"/>
    <s v="Mapa muestra la Etapa Actual del Programa Paso a Paso en la comuna de Melipeuco- según el Último Informe MINCIECIA - Adimensional"/>
    <s v="Representación Geográfica"/>
    <s v="COVID19,pandemia,virus,enfermedad,salud,estadística,Etapas Paso a Paso,Melipeuco,Etapa Actual,Adimensional"/>
    <s v="https://analytics.zoho.com/open-view/2395394000008153647?ZOHO_CRITERIA=%22Localiza_CL_Poblacion%22.%22Codcom%22%3D9110"/>
    <x v="0"/>
    <s v="#1774B9"/>
  </r>
  <r>
    <n v="1939"/>
    <x v="0"/>
    <x v="1"/>
    <s v="Salud"/>
    <n v="13605"/>
    <x v="22"/>
    <x v="10"/>
    <x v="0"/>
    <x v="43"/>
    <x v="0"/>
    <x v="100"/>
    <s v="Periodo 2020-2021"/>
    <s v="Casos"/>
    <s v="Ministerio de Ciencias, Tecnología, Conocimiento e Innovación"/>
    <s v="Nuevos Casos Confirmados de COVID-19 en la comuna de Peñaflor"/>
    <s v="Gráfico muestra la Nuevos Casos Confirmados de COVID-19 en la comuna de Peñaflor- en el Periodo 2020-2021, de acuerdo a datos recopilados por el Ministerio de Ciencias, Tecnología, Conocimiento e Innovación- Unidad de medida Casos"/>
    <s v="Gráfico Evolución"/>
    <s v="COVID19,pandemia,virus,enfermedad,salud,estadística,Casos Confirmados,Peñaflor,Casos Confirmados,Casos"/>
    <s v="https://analytics.zoho.com/open-view/2395394000008134446?ZOHO_CRITERIA=%22Localiza_CL_Poblacion%22.%22Codcom%22%3D13605"/>
    <x v="0"/>
    <s v="#1774B9"/>
  </r>
  <r>
    <n v="1940"/>
    <x v="0"/>
    <x v="1"/>
    <s v="Salud"/>
    <n v="3"/>
    <x v="22"/>
    <x v="10"/>
    <x v="1"/>
    <x v="77"/>
    <x v="0"/>
    <x v="100"/>
    <s v="Periodo 2020-2021"/>
    <s v="Casos"/>
    <s v="Ministerio de Ciencias, Tecnología, Conocimiento e Innovación"/>
    <s v="Relación entre Casos Confirmados de COVID-19 y Variación Diaria de Casos Activos en la Región de Atacama"/>
    <s v="Gráfico muestra la Relación entre Casos Confirmados de COVID-19 y Variación Diaria de Casos Activos en la Región de Atacama- en el Periodo 2020-2021, de acuerdo a datos recopilados por el Ministerio de Ciencias, Tecnología, Conocimiento e Innovación- Unidad de medida Casos"/>
    <s v="Gráfico Dispersión"/>
    <s v="COVID19,pandemia,virus,enfermedad,salud,estadística,Casos Confirmados,Región de Atacama,Casos Confirmados,Casos"/>
    <s v="https://analytics.zoho.com/open-view/2395394000008133573?ZOHO_CRITERIA=%22Localiza_CL_Poblacion%22.%22Codreg%22%3D3"/>
    <x v="0"/>
    <s v="#1774B9"/>
  </r>
  <r>
    <n v="1941"/>
    <x v="0"/>
    <x v="1"/>
    <s v="Salud"/>
    <n v="8108"/>
    <x v="25"/>
    <x v="9"/>
    <x v="0"/>
    <x v="106"/>
    <x v="2"/>
    <x v="104"/>
    <s v="Periodo 2020-2021"/>
    <s v="Casos"/>
    <s v="Ministerio de Ciencias, Tecnología, Conocimiento e Innovación"/>
    <s v="Relación entre la Etapa Histórica del Programa Paso a Paso y el número de Casos Activos en la comuna de San Pedro de la Paz"/>
    <s v="Gráfico muestra la Relación entre la Etapa Histórica del Programa Paso a Paso y el número de Casos Activos en la comuna de San Pedro de la Paz- en el Periodo 2020-2021, de acuerdo a datos recopilados por el Ministerio de Ciencias, Tecnología, Conocimiento e Innovación- Unidad de medida Casos"/>
    <s v="Gráfico Evolución Comparativo"/>
    <s v="COVID19,pandemia,virus,enfermedad,salud,estadística,Paso a Paso y Activos,San Pedro de la Paz,Etapas Históricas -Casos Activos,Casos"/>
    <s v="https://analytics.zoho.com/open-view/2395394000008156433?ZOHO_CRITERIA=%22Localiza_CL_Poblacion%22.%22Codcom%22%3D8108"/>
    <x v="0"/>
    <s v="#1774B9"/>
  </r>
  <r>
    <n v="1942"/>
    <x v="0"/>
    <x v="1"/>
    <s v="Salud"/>
    <n v="11202"/>
    <x v="22"/>
    <x v="10"/>
    <x v="0"/>
    <x v="109"/>
    <x v="0"/>
    <x v="100"/>
    <s v="Periodo 2020-2021"/>
    <s v="Casos"/>
    <s v="Ministerio de Ciencias, Tecnología, Conocimiento e Innovación"/>
    <s v="Nuevos Casos Confirmados de COVID-19 en la comuna de Cisnes"/>
    <s v="Gráfico muestra la Nuevos Casos Confirmados de COVID-19 en la comuna de Cisnes- en el Periodo 2020-2021, de acuerdo a datos recopilados por el Ministerio de Ciencias, Tecnología, Conocimiento e Innovación- Unidad de medida Casos"/>
    <s v="Gráfico Evolución"/>
    <s v="COVID19,pandemia,virus,enfermedad,salud,estadística,Casos Confirmados,Cisnes,Casos Confirmados,Casos"/>
    <s v="https://analytics.zoho.com/open-view/2395394000008134446?ZOHO_CRITERIA=%22Localiza_CL_Poblacion%22.%22Codcom%22%3D11202"/>
    <x v="0"/>
    <s v="#1774B9"/>
  </r>
  <r>
    <n v="1943"/>
    <x v="0"/>
    <x v="1"/>
    <s v="Salud"/>
    <n v="2202"/>
    <x v="19"/>
    <x v="9"/>
    <x v="0"/>
    <x v="62"/>
    <x v="2"/>
    <x v="96"/>
    <s v="Periodo 2020-2021"/>
    <s v="Adimensional"/>
    <s v="Ministerio de Ciencias, Tecnología, Conocimiento e Innovación"/>
    <s v="Etapas Históricas del Programa Paso a Paso en la comuna de Ollagüe"/>
    <s v="Gráfico muestra las Etapas Históricas del Programa Paso a Paso en la comuna de Ollagüe- en el Periodo 2020-2021, de acuerdo a datos recopilados por el Ministerio de Ciencias, Tecnología, Conocimiento e Innovación - Adimensional"/>
    <s v="Gráfico Evolución"/>
    <s v="COVID19,pandemia,virus,enfermedad,salud,estadística,Etapas Paso a Paso,Ollagüe,Etapas Históricas,Adimensional"/>
    <s v="https://analytics.zoho.com/open-view/2395394000008155038?ZOHO_CRITERIA=%22Localiza_CL_Poblacion%22.%22Codcom%22%3D2202"/>
    <x v="0"/>
    <s v="#1774B9"/>
  </r>
  <r>
    <n v="1944"/>
    <x v="0"/>
    <x v="1"/>
    <s v="Salud"/>
    <n v="10401"/>
    <x v="20"/>
    <x v="9"/>
    <x v="0"/>
    <x v="3"/>
    <x v="2"/>
    <x v="97"/>
    <s v="Periodo 2020-2021"/>
    <s v="Unidades"/>
    <s v="Ministerio de Ciencias, Tecnología, Conocimiento e Innovación"/>
    <s v="Relación entre la Etapa Histórica del Programa Paso a Paso y progreso del proceso de vacunación (2da dosis) en la comuna de Chaitén"/>
    <s v="Gráfico muestra la Relación entre la Etapa Histórica del Programa Paso a Paso y progreso del proceso de vacunación (2da dosis) en la comuna de Chaitén- en el Periodo 2020-2021, de acuerdo a datos recopilados por el Ministerio de Ciencias, Tecnología, Conocimiento e Innovación-  Unidades"/>
    <s v="Gráfico Evolución Comparativo"/>
    <s v="COVID19,pandemia,virus,enfermedad,salud,estadística,Paso a Paso y Vacunación,Chaitén,Etapas Históricas - Vacunación,Unidades"/>
    <s v="https://analytics.zoho.com/open-view/2395394000008157701?ZOHO_CRITERIA=%22Localiza_CL_Poblacion%22.%22Codcom%22%3D10401"/>
    <x v="0"/>
    <s v="#1774B9"/>
  </r>
  <r>
    <n v="1945"/>
    <x v="0"/>
    <x v="1"/>
    <s v="Salud"/>
    <n v="14201"/>
    <x v="20"/>
    <x v="9"/>
    <x v="0"/>
    <x v="10"/>
    <x v="2"/>
    <x v="97"/>
    <s v="Periodo 2020-2021"/>
    <s v="Unidades"/>
    <s v="Ministerio de Ciencias, Tecnología, Conocimiento e Innovación"/>
    <s v="Relación entre la Etapa Histórica del Programa Paso a Paso y progreso del proceso de vacunación (2da dosis) en la comuna de La Unión"/>
    <s v="Gráfico muestra la Relación entre la Etapa Histórica del Programa Paso a Paso y progreso del proceso de vacunación (2da dosis) en la comuna de La Unión- en el Periodo 2020-2021, de acuerdo a datos recopilados por el Ministerio de Ciencias, Tecnología, Conocimiento e Innovación-  Unidades"/>
    <s v="Gráfico Evolución Comparativo"/>
    <s v="COVID19,pandemia,virus,enfermedad,salud,estadística,Paso a Paso y Vacunación,La Unión,Etapas Históricas - Vacunación,Unidades"/>
    <s v="https://analytics.zoho.com/open-view/2395394000008157701?ZOHO_CRITERIA=%22Localiza_CL_Poblacion%22.%22Codcom%22%3D14201"/>
    <x v="0"/>
    <s v="#1774B9"/>
  </r>
  <r>
    <n v="1946"/>
    <x v="0"/>
    <x v="1"/>
    <s v="Salud"/>
    <n v="9106"/>
    <x v="19"/>
    <x v="9"/>
    <x v="0"/>
    <x v="181"/>
    <x v="2"/>
    <x v="96"/>
    <s v="Periodo 2020-2021"/>
    <s v="Adimensional"/>
    <s v="Ministerio de Ciencias, Tecnología, Conocimiento e Innovación"/>
    <s v="Etapas Históricas del Programa Paso a Paso en la comuna de Galvarino"/>
    <s v="Gráfico muestra las Etapas Históricas del Programa Paso a Paso en la comuna de Galvarino- en el Periodo 2020-2021, de acuerdo a datos recopilados por el Ministerio de Ciencias, Tecnología, Conocimiento e Innovación - Adimensional"/>
    <s v="Gráfico Evolución"/>
    <s v="COVID19,pandemia,virus,enfermedad,salud,estadística,Etapas Paso a Paso,Galvarino,Etapas Históricas,Adimensional"/>
    <s v="https://analytics.zoho.com/open-view/2395394000008155038?ZOHO_CRITERIA=%22Localiza_CL_Poblacion%22.%22Codcom%22%3D9106"/>
    <x v="0"/>
    <s v="#1774B9"/>
  </r>
  <r>
    <n v="1947"/>
    <x v="0"/>
    <x v="1"/>
    <s v="Salud"/>
    <n v="1401"/>
    <x v="18"/>
    <x v="8"/>
    <x v="0"/>
    <x v="270"/>
    <x v="0"/>
    <x v="98"/>
    <s v="Periodo 2020-2021"/>
    <s v="Unidades"/>
    <s v="Ministerio de Ciencias, Tecnología, Conocimiento e Innovación"/>
    <s v="Evolución del Proceso de Vacunación contra COVID-19 en la comuna de Pozo Almonte"/>
    <s v="Gráfico muestra la Evolución del Proceso de Vacunación contra COVID-19 en la comuna de Pozo Almonte- en el Periodo 2020-2021, de acuerdo a datos recopilados por el Ministerio de Ciencias, Tecnología, Conocimiento e Innovación-  Unidades"/>
    <s v="Gráfico Evolución"/>
    <s v="COVID19,pandemia,virus,enfermedad,salud,estadística,Vacunación,Pozo Almonte,Vacunación 1era y 2da dosis,Unidades"/>
    <s v="https://analytics.zoho.com/open-view/2395394000008136598?ZOHO_CRITERIA=%22Localiza_CL_Poblacion%22.%22Codcom%22%3D1401"/>
    <x v="0"/>
    <s v="#1774B9"/>
  </r>
  <r>
    <n v="1948"/>
    <x v="0"/>
    <x v="1"/>
    <s v="Salud"/>
    <n v="8203"/>
    <x v="22"/>
    <x v="10"/>
    <x v="0"/>
    <x v="158"/>
    <x v="0"/>
    <x v="100"/>
    <s v="Periodo 2020-2021"/>
    <s v="Casos"/>
    <s v="Ministerio de Ciencias, Tecnología, Conocimiento e Innovación"/>
    <s v="Nuevos Casos Confirmados de COVID-19 en la comuna de Cañete"/>
    <s v="Gráfico muestra la Nuevos Casos Confirmados de COVID-19 en la comuna de Cañete- en el Periodo 2020-2021, de acuerdo a datos recopilados por el Ministerio de Ciencias, Tecnología, Conocimiento e Innovación- Unidad de medida Casos"/>
    <s v="Gráfico Evolución"/>
    <s v="COVID19,pandemia,virus,enfermedad,salud,estadística,Casos Confirmados,Cañete,Casos Confirmados,Casos"/>
    <s v="https://analytics.zoho.com/open-view/2395394000008134446?ZOHO_CRITERIA=%22Localiza_CL_Poblacion%22.%22Codcom%22%3D8203"/>
    <x v="0"/>
    <s v="#1774B9"/>
  </r>
  <r>
    <n v="1949"/>
    <x v="0"/>
    <x v="1"/>
    <s v="Salud"/>
    <n v="7402"/>
    <x v="19"/>
    <x v="9"/>
    <x v="0"/>
    <x v="252"/>
    <x v="2"/>
    <x v="101"/>
    <s v="Último Informe MINCIECIA"/>
    <s v="Adimensional"/>
    <s v="Ministerio de Ciencias, Tecnología, Conocimiento e Innovación"/>
    <s v="Etapa Actual del Programa Paso a Paso en la comuna de Colbún"/>
    <s v="Mapa muestra la Etapa Actual del Programa Paso a Paso en la comuna de Colbún- según el Último Informe MINCIECIA - Adimensional"/>
    <s v="Representación Geográfica"/>
    <s v="COVID19,pandemia,virus,enfermedad,salud,estadística,Etapas Paso a Paso,Colbún,Etapa Actual,Adimensional"/>
    <s v="https://analytics.zoho.com/open-view/2395394000008153647?ZOHO_CRITERIA=%22Localiza_CL_Poblacion%22.%22Codcom%22%3D7402"/>
    <x v="0"/>
    <s v="#1774B9"/>
  </r>
  <r>
    <n v="1950"/>
    <x v="0"/>
    <x v="1"/>
    <s v="Salud"/>
    <n v="2101"/>
    <x v="21"/>
    <x v="10"/>
    <x v="0"/>
    <x v="31"/>
    <x v="0"/>
    <x v="99"/>
    <s v="Periodo 2020-2021"/>
    <s v="Casos"/>
    <s v="Ministerio de Ciencias, Tecnología, Conocimiento e Innovación"/>
    <s v="Evolución del Número de Casos Activos de COVID-19 por 1 millón de habitantes en la comuna de Antofagasta"/>
    <s v="Gráfico muestra la Evolución del Número de Casos Activos de COVID-19 por 1 millón de habitantes en la comuna de Antofagasta- en el Periodo 2020-2021, de acuerdo a datos recopilados por el Ministerio de Ciencias, Tecnología, Conocimiento e Innovación- Unidad de medida Casos"/>
    <s v="Gráfico Evolución"/>
    <s v="COVID19,pandemia,virus,enfermedad,salud,estadística,Activos,Antofagasta,Activos por 1 Millón Habitantes,Casos"/>
    <s v="https://analytics.zoho.com/open-view/2395394000008132313?ZOHO_CRITERIA=%22Localiza_CL_Poblacion%22.%22Codcom%22%3D2101"/>
    <x v="0"/>
    <s v="#1774B9"/>
  </r>
  <r>
    <n v="1951"/>
    <x v="0"/>
    <x v="1"/>
    <s v="Salud"/>
    <n v="1405"/>
    <x v="22"/>
    <x v="10"/>
    <x v="0"/>
    <x v="223"/>
    <x v="0"/>
    <x v="100"/>
    <s v="Periodo 2020-2021"/>
    <s v="Casos"/>
    <s v="Ministerio de Ciencias, Tecnología, Conocimiento e Innovación"/>
    <s v="Nuevos Casos Confirmados de COVID-19 en la comuna de Pica"/>
    <s v="Gráfico muestra la Nuevos Casos Confirmados de COVID-19 en la comuna de Pica- en el Periodo 2020-2021, de acuerdo a datos recopilados por el Ministerio de Ciencias, Tecnología, Conocimiento e Innovación- Unidad de medida Casos"/>
    <s v="Gráfico Evolución"/>
    <s v="COVID19,pandemia,virus,enfermedad,salud,estadística,Casos Confirmados,Pica,Casos Confirmados,Casos"/>
    <s v="https://analytics.zoho.com/open-view/2395394000008134446?ZOHO_CRITERIA=%22Localiza_CL_Poblacion%22.%22Codcom%22%3D1405"/>
    <x v="0"/>
    <s v="#1774B9"/>
  </r>
  <r>
    <n v="1952"/>
    <x v="0"/>
    <x v="1"/>
    <s v="Salud"/>
    <n v="6113"/>
    <x v="19"/>
    <x v="9"/>
    <x v="0"/>
    <x v="57"/>
    <x v="2"/>
    <x v="96"/>
    <s v="Periodo 2020-2021"/>
    <s v="Adimensional"/>
    <s v="Ministerio de Ciencias, Tecnología, Conocimiento e Innovación"/>
    <s v="Etapas Históricas del Programa Paso a Paso en la comuna de Pichidegua"/>
    <s v="Gráfico muestra las Etapas Históricas del Programa Paso a Paso en la comuna de Pichidegua- en el Periodo 2020-2021, de acuerdo a datos recopilados por el Ministerio de Ciencias, Tecnología, Conocimiento e Innovación - Adimensional"/>
    <s v="Gráfico Evolución"/>
    <s v="COVID19,pandemia,virus,enfermedad,salud,estadística,Etapas Paso a Paso,Pichidegua,Etapas Históricas,Adimensional"/>
    <s v="https://analytics.zoho.com/open-view/2395394000008155038?ZOHO_CRITERIA=%22Localiza_CL_Poblacion%22.%22Codcom%22%3D6113"/>
    <x v="0"/>
    <s v="#1774B9"/>
  </r>
  <r>
    <n v="1953"/>
    <x v="0"/>
    <x v="1"/>
    <s v="Salud"/>
    <n v="5304"/>
    <x v="25"/>
    <x v="9"/>
    <x v="0"/>
    <x v="59"/>
    <x v="2"/>
    <x v="104"/>
    <s v="Periodo 2020-2021"/>
    <s v="Casos"/>
    <s v="Ministerio de Ciencias, Tecnología, Conocimiento e Innovación"/>
    <s v="Relación entre la Etapa Histórica del Programa Paso a Paso y el número de Casos Activos en la comuna de San Esteban"/>
    <s v="Gráfico muestra la Relación entre la Etapa Histórica del Programa Paso a Paso y el número de Casos Activos en la comuna de San Esteban- en el Periodo 2020-2021, de acuerdo a datos recopilados por el Ministerio de Ciencias, Tecnología, Conocimiento e Innovación- Unidad de medida Casos"/>
    <s v="Gráfico Evolución Comparativo"/>
    <s v="COVID19,pandemia,virus,enfermedad,salud,estadística,Paso a Paso y Activos,San Esteban,Etapas Históricas -Casos Activos,Casos"/>
    <s v="https://analytics.zoho.com/open-view/2395394000008156433?ZOHO_CRITERIA=%22Localiza_CL_Poblacion%22.%22Codcom%22%3D5304"/>
    <x v="0"/>
    <s v="#1774B9"/>
  </r>
  <r>
    <n v="1954"/>
    <x v="0"/>
    <x v="1"/>
    <s v="Salud"/>
    <n v="3202"/>
    <x v="25"/>
    <x v="9"/>
    <x v="0"/>
    <x v="93"/>
    <x v="2"/>
    <x v="104"/>
    <s v="Periodo 2020-2021"/>
    <s v="Casos"/>
    <s v="Ministerio de Ciencias, Tecnología, Conocimiento e Innovación"/>
    <s v="Relación entre la Etapa Histórica del Programa Paso a Paso y el número de Casos Activos en la comuna de Diego de Almagro"/>
    <s v="Gráfico muestra la Relación entre la Etapa Histórica del Programa Paso a Paso y el número de Casos Activos en la comuna de Diego de Almagro- en el Periodo 2020-2021, de acuerdo a datos recopilados por el Ministerio de Ciencias, Tecnología, Conocimiento e Innovación- Unidad de medida Casos"/>
    <s v="Gráfico Evolución Comparativo"/>
    <s v="COVID19,pandemia,virus,enfermedad,salud,estadística,Paso a Paso y Activos,Diego de Almagro,Etapas Históricas -Casos Activos,Casos"/>
    <s v="https://analytics.zoho.com/open-view/2395394000008156433?ZOHO_CRITERIA=%22Localiza_CL_Poblacion%22.%22Codcom%22%3D3202"/>
    <x v="0"/>
    <s v="#1774B9"/>
  </r>
  <r>
    <n v="1955"/>
    <x v="0"/>
    <x v="1"/>
    <s v="Salud"/>
    <n v="13118"/>
    <x v="20"/>
    <x v="9"/>
    <x v="0"/>
    <x v="116"/>
    <x v="2"/>
    <x v="97"/>
    <s v="Periodo 2020-2021"/>
    <s v="Unidades"/>
    <s v="Ministerio de Ciencias, Tecnología, Conocimiento e Innovación"/>
    <s v="Relación entre la Etapa Histórica del Programa Paso a Paso y progreso del proceso de vacunación (2da dosis) en la comuna de Macul"/>
    <s v="Gráfico muestra la Relación entre la Etapa Histórica del Programa Paso a Paso y progreso del proceso de vacunación (2da dosis) en la comuna de Macul- en el Periodo 2020-2021, de acuerdo a datos recopilados por el Ministerio de Ciencias, Tecnología, Conocimiento e Innovación-  Unidades"/>
    <s v="Gráfico Evolución Comparativo"/>
    <s v="COVID19,pandemia,virus,enfermedad,salud,estadística,Paso a Paso y Vacunación,Macul,Etapas Históricas - Vacunación,Unidades"/>
    <s v="https://analytics.zoho.com/open-view/2395394000008157701?ZOHO_CRITERIA=%22Localiza_CL_Poblacion%22.%22Codcom%22%3D13118"/>
    <x v="0"/>
    <s v="#1774B9"/>
  </r>
  <r>
    <n v="1956"/>
    <x v="0"/>
    <x v="1"/>
    <s v="Salud"/>
    <n v="8307"/>
    <x v="25"/>
    <x v="9"/>
    <x v="0"/>
    <x v="332"/>
    <x v="2"/>
    <x v="104"/>
    <s v="Periodo 2020-2021"/>
    <s v="Casos"/>
    <s v="Ministerio de Ciencias, Tecnología, Conocimiento e Innovación"/>
    <s v="Relación entre la Etapa Histórica del Programa Paso a Paso y el número de Casos Activos en la comuna de Negrete"/>
    <s v="Gráfico muestra la Relación entre la Etapa Histórica del Programa Paso a Paso y el número de Casos Activos en la comuna de Negrete- en el Periodo 2020-2021, de acuerdo a datos recopilados por el Ministerio de Ciencias, Tecnología, Conocimiento e Innovación- Unidad de medida Casos"/>
    <s v="Gráfico Evolución Comparativo"/>
    <s v="COVID19,pandemia,virus,enfermedad,salud,estadística,Paso a Paso y Activos,Negrete,Etapas Históricas -Casos Activos,Casos"/>
    <s v="https://analytics.zoho.com/open-view/2395394000008156433?ZOHO_CRITERIA=%22Localiza_CL_Poblacion%22.%22Codcom%22%3D8307"/>
    <x v="0"/>
    <s v="#1774B9"/>
  </r>
  <r>
    <n v="1957"/>
    <x v="0"/>
    <x v="1"/>
    <s v="Salud"/>
    <n v="6109"/>
    <x v="18"/>
    <x v="8"/>
    <x v="0"/>
    <x v="96"/>
    <x v="0"/>
    <x v="95"/>
    <s v="Periodo 2020-2021"/>
    <s v="Unidades"/>
    <s v="Ministerio de Ciencias, Tecnología, Conocimiento e Innovación"/>
    <s v="Relación entre el Proceso de Vacunación contra COVID-19 y el número de Casos Activos en la comuna de Malloa"/>
    <s v="Gráfico muestra la Relación entre el Proceso de Vacunación contra COVID-19 y el número de Casos Activos en la comuna de Malloa- en el Periodo 2020-2021, de acuerdo a datos recopilados por el Ministerio de Ciencias, Tecnología, Conocimiento e Innovación- Unidades"/>
    <s v="Gráfico Evolución"/>
    <s v="COVID19,pandemia,virus,enfermedad,salud,estadística,Vacunación,Malloa,Vacunación-Casos Activos,Unidades"/>
    <s v="https://analytics.zoho.com/open-view/2395394000008137967?ZOHO_CRITERIA=%22Localiza_CL_Poblacion%22.%22Codcom%22%3D6109"/>
    <x v="0"/>
    <s v="#1774B9"/>
  </r>
  <r>
    <n v="1958"/>
    <x v="0"/>
    <x v="1"/>
    <s v="Salud"/>
    <n v="15"/>
    <x v="23"/>
    <x v="11"/>
    <x v="1"/>
    <x v="98"/>
    <x v="0"/>
    <x v="102"/>
    <s v="Periodo 2020-2021"/>
    <s v="Cupos"/>
    <s v="Ministerio de Ciencias, Tecnología, Conocimiento e Innovación"/>
    <s v="Balance de disponibilidad de cupos en Residencias Sanitarias para COVID19 en la Región de Arica y Parinacota"/>
    <s v="Gráfico muestra el Balance de disponibilidad de cupos en Residencias Sanitarias para COVID19 en la Región de Arica y Parinacota- en el Periodo 2020-2021, de acuerdo a datos recopilados por el Ministerio de Ciencias, Tecnología, Conocimiento e Innovación- Unidad de medida Cupos"/>
    <s v="Gráfico Evolución"/>
    <s v="COVID19,pandemia,virus,enfermedad,salud,estadística,Residencias,Región de Arica y Parinacota,Cupos Disponibles,Cupos"/>
    <s v="https://analytics.zoho.com/open-view/2395394000008144190?ZOHO_CRITERIA=%22Localiza_CL_Poblacion%22.%22Codreg%22%3D15"/>
    <x v="0"/>
    <s v="#1774B9"/>
  </r>
  <r>
    <n v="1959"/>
    <x v="0"/>
    <x v="1"/>
    <s v="Salud"/>
    <n v="13101"/>
    <x v="18"/>
    <x v="8"/>
    <x v="0"/>
    <x v="28"/>
    <x v="0"/>
    <x v="95"/>
    <s v="Periodo 2020-2021"/>
    <s v="Unidades"/>
    <s v="Ministerio de Ciencias, Tecnología, Conocimiento e Innovación"/>
    <s v="Relación entre el Proceso de Vacunación contra COVID-19 y el número de Casos Activos en la comuna de Santiago"/>
    <s v="Gráfico muestra la Relación entre el Proceso de Vacunación contra COVID-19 y el número de Casos Activos en la comuna de Santiago- en el Periodo 2020-2021, de acuerdo a datos recopilados por el Ministerio de Ciencias, Tecnología, Conocimiento e Innovación- Unidades"/>
    <s v="Gráfico Evolución"/>
    <s v="COVID19,pandemia,virus,enfermedad,salud,estadística,Vacunación,Santiago,Vacunación-Casos Activos,Unidades"/>
    <s v="https://analytics.zoho.com/open-view/2395394000008137967?ZOHO_CRITERIA=%22Localiza_CL_Poblacion%22.%22Codcom%22%3D13101"/>
    <x v="0"/>
    <s v="#1774B9"/>
  </r>
  <r>
    <n v="1960"/>
    <x v="0"/>
    <x v="1"/>
    <s v="Salud"/>
    <n v="6202"/>
    <x v="18"/>
    <x v="8"/>
    <x v="0"/>
    <x v="124"/>
    <x v="0"/>
    <x v="98"/>
    <s v="Periodo 2020-2021"/>
    <s v="Unidades"/>
    <s v="Ministerio de Ciencias, Tecnología, Conocimiento e Innovación"/>
    <s v="Evolución del Proceso de Vacunación contra COVID-19 en la comuna de La Estrella"/>
    <s v="Gráfico muestra la Evolución del Proceso de Vacunación contra COVID-19 en la comuna de La Estrella- en el Periodo 2020-2021, de acuerdo a datos recopilados por el Ministerio de Ciencias, Tecnología, Conocimiento e Innovación-  Unidades"/>
    <s v="Gráfico Evolución"/>
    <s v="COVID19,pandemia,virus,enfermedad,salud,estadística,Vacunación,La Estrella,Vacunación 1era y 2da dosis,Unidades"/>
    <s v="https://analytics.zoho.com/open-view/2395394000008136598?ZOHO_CRITERIA=%22Localiza_CL_Poblacion%22.%22Codcom%22%3D6202"/>
    <x v="0"/>
    <s v="#1774B9"/>
  </r>
  <r>
    <n v="1961"/>
    <x v="0"/>
    <x v="1"/>
    <s v="Salud"/>
    <n v="5801"/>
    <x v="20"/>
    <x v="9"/>
    <x v="0"/>
    <x v="176"/>
    <x v="2"/>
    <x v="97"/>
    <s v="Periodo 2020-2021"/>
    <s v="Unidades"/>
    <s v="Ministerio de Ciencias, Tecnología, Conocimiento e Innovación"/>
    <s v="Relación entre la Etapa Histórica del Programa Paso a Paso y progreso del proceso de vacunación (2da dosis) en la comuna de Quilpué"/>
    <s v="Gráfico muestra la Relación entre la Etapa Histórica del Programa Paso a Paso y progreso del proceso de vacunación (2da dosis) en la comuna de Quilpué- en el Periodo 2020-2021, de acuerdo a datos recopilados por el Ministerio de Ciencias, Tecnología, Conocimiento e Innovación-  Unidades"/>
    <s v="Gráfico Evolución Comparativo"/>
    <s v="COVID19,pandemia,virus,enfermedad,salud,estadística,Paso a Paso y Vacunación,Quilpué,Etapas Históricas - Vacunación,Unidades"/>
    <s v="https://analytics.zoho.com/open-view/2395394000008157701?ZOHO_CRITERIA=%22Localiza_CL_Poblacion%22.%22Codcom%22%3D5801"/>
    <x v="0"/>
    <s v="#1774B9"/>
  </r>
  <r>
    <n v="1962"/>
    <x v="0"/>
    <x v="1"/>
    <s v="Salud"/>
    <n v="5802"/>
    <x v="18"/>
    <x v="8"/>
    <x v="0"/>
    <x v="80"/>
    <x v="0"/>
    <x v="95"/>
    <s v="Periodo 2020-2021"/>
    <s v="Unidades"/>
    <s v="Ministerio de Ciencias, Tecnología, Conocimiento e Innovación"/>
    <s v="Relación entre el Proceso de Vacunación contra COVID-19 y el número de Casos Activos en la comuna de Limache"/>
    <s v="Gráfico muestra la Relación entre el Proceso de Vacunación contra COVID-19 y el número de Casos Activos en la comuna de Limache- en el Periodo 2020-2021, de acuerdo a datos recopilados por el Ministerio de Ciencias, Tecnología, Conocimiento e Innovación- Unidades"/>
    <s v="Gráfico Evolución"/>
    <s v="COVID19,pandemia,virus,enfermedad,salud,estadística,Vacunación,Limache,Vacunación-Casos Activos,Unidades"/>
    <s v="https://analytics.zoho.com/open-view/2395394000008137967?ZOHO_CRITERIA=%22Localiza_CL_Poblacion%22.%22Codcom%22%3D5802"/>
    <x v="0"/>
    <s v="#1774B9"/>
  </r>
  <r>
    <n v="1963"/>
    <x v="0"/>
    <x v="1"/>
    <s v="Salud"/>
    <n v="9113"/>
    <x v="20"/>
    <x v="9"/>
    <x v="0"/>
    <x v="288"/>
    <x v="2"/>
    <x v="97"/>
    <s v="Periodo 2020-2021"/>
    <s v="Unidades"/>
    <s v="Ministerio de Ciencias, Tecnología, Conocimiento e Innovación"/>
    <s v="Relación entre la Etapa Histórica del Programa Paso a Paso y progreso del proceso de vacunación (2da dosis) en la comuna de Perquenco"/>
    <s v="Gráfico muestra la Relación entre la Etapa Histórica del Programa Paso a Paso y progreso del proceso de vacunación (2da dosis) en la comuna de Perquenco- en el Periodo 2020-2021, de acuerdo a datos recopilados por el Ministerio de Ciencias, Tecnología, Conocimiento e Innovación-  Unidades"/>
    <s v="Gráfico Evolución Comparativo"/>
    <s v="COVID19,pandemia,virus,enfermedad,salud,estadística,Paso a Paso y Vacunación,Perquenco,Etapas Históricas - Vacunación,Unidades"/>
    <s v="https://analytics.zoho.com/open-view/2395394000008157701?ZOHO_CRITERIA=%22Localiza_CL_Poblacion%22.%22Codcom%22%3D9113"/>
    <x v="0"/>
    <s v="#1774B9"/>
  </r>
  <r>
    <n v="1964"/>
    <x v="0"/>
    <x v="1"/>
    <s v="Salud"/>
    <n v="7106"/>
    <x v="19"/>
    <x v="9"/>
    <x v="0"/>
    <x v="291"/>
    <x v="2"/>
    <x v="101"/>
    <s v="Último Informe MINCIECIA"/>
    <s v="Adimensional"/>
    <s v="Ministerio de Ciencias, Tecnología, Conocimiento e Innovación"/>
    <s v="Etapa Actual del Programa Paso a Paso en la comuna de Pelarco"/>
    <s v="Mapa muestra la Etapa Actual del Programa Paso a Paso en la comuna de Pelarco- según el Último Informe MINCIECIA - Adimensional"/>
    <s v="Representación Geográfica"/>
    <s v="COVID19,pandemia,virus,enfermedad,salud,estadística,Etapas Paso a Paso,Pelarco,Etapa Actual,Adimensional"/>
    <s v="https://analytics.zoho.com/open-view/2395394000008153647?ZOHO_CRITERIA=%22Localiza_CL_Poblacion%22.%22Codcom%22%3D7106"/>
    <x v="0"/>
    <s v="#1774B9"/>
  </r>
  <r>
    <n v="1965"/>
    <x v="0"/>
    <x v="1"/>
    <s v="Salud"/>
    <n v="7408"/>
    <x v="18"/>
    <x v="8"/>
    <x v="0"/>
    <x v="341"/>
    <x v="0"/>
    <x v="95"/>
    <s v="Periodo 2020-2021"/>
    <s v="Unidades"/>
    <s v="Ministerio de Ciencias, Tecnología, Conocimiento e Innovación"/>
    <s v="Relación entre el Proceso de Vacunación contra COVID-19 y el número de Casos Activos en la comuna de Yerbas Buenas"/>
    <s v="Gráfico muestra la Relación entre el Proceso de Vacunación contra COVID-19 y el número de Casos Activos en la comuna de Yerbas Buenas- en el Periodo 2020-2021, de acuerdo a datos recopilados por el Ministerio de Ciencias, Tecnología, Conocimiento e Innovación- Unidades"/>
    <s v="Gráfico Evolución"/>
    <s v="COVID19,pandemia,virus,enfermedad,salud,estadística,Vacunación,Yerbas Buenas,Vacunación-Casos Activos,Unidades"/>
    <s v="https://analytics.zoho.com/open-view/2395394000008137967?ZOHO_CRITERIA=%22Localiza_CL_Poblacion%22.%22Codcom%22%3D7408"/>
    <x v="0"/>
    <s v="#1774B9"/>
  </r>
  <r>
    <n v="1966"/>
    <x v="0"/>
    <x v="1"/>
    <s v="Salud"/>
    <n v="6306"/>
    <x v="22"/>
    <x v="10"/>
    <x v="0"/>
    <x v="196"/>
    <x v="0"/>
    <x v="100"/>
    <s v="Periodo 2020-2021"/>
    <s v="Casos"/>
    <s v="Ministerio de Ciencias, Tecnología, Conocimiento e Innovación"/>
    <s v="Nuevos Casos Confirmados de COVID-19 en la comuna de Palmilla"/>
    <s v="Gráfico muestra la Nuevos Casos Confirmados de COVID-19 en la comuna de Palmilla- en el Periodo 2020-2021, de acuerdo a datos recopilados por el Ministerio de Ciencias, Tecnología, Conocimiento e Innovación- Unidad de medida Casos"/>
    <s v="Gráfico Evolución"/>
    <s v="COVID19,pandemia,virus,enfermedad,salud,estadística,Casos Confirmados,Palmilla,Casos Confirmados,Casos"/>
    <s v="https://analytics.zoho.com/open-view/2395394000008134446?ZOHO_CRITERIA=%22Localiza_CL_Poblacion%22.%22Codcom%22%3D6306"/>
    <x v="0"/>
    <s v="#1774B9"/>
  </r>
  <r>
    <n v="1967"/>
    <x v="0"/>
    <x v="1"/>
    <s v="Salud"/>
    <n v="13131"/>
    <x v="19"/>
    <x v="9"/>
    <x v="0"/>
    <x v="243"/>
    <x v="2"/>
    <x v="101"/>
    <s v="Último Informe MINCIECIA"/>
    <s v="Adimensional"/>
    <s v="Ministerio de Ciencias, Tecnología, Conocimiento e Innovación"/>
    <s v="Etapa Actual del Programa Paso a Paso en la comuna de San Ramón"/>
    <s v="Mapa muestra la Etapa Actual del Programa Paso a Paso en la comuna de San Ramón- según el Último Informe MINCIECIA - Adimensional"/>
    <s v="Representación Geográfica"/>
    <s v="COVID19,pandemia,virus,enfermedad,salud,estadística,Etapas Paso a Paso,San Ramón,Etapa Actual,Adimensional"/>
    <s v="https://analytics.zoho.com/open-view/2395394000008153647?ZOHO_CRITERIA=%22Localiza_CL_Poblacion%22.%22Codcom%22%3D13131"/>
    <x v="0"/>
    <s v="#1774B9"/>
  </r>
  <r>
    <n v="1968"/>
    <x v="0"/>
    <x v="1"/>
    <s v="Salud"/>
    <n v="12402"/>
    <x v="25"/>
    <x v="9"/>
    <x v="0"/>
    <x v="360"/>
    <x v="2"/>
    <x v="104"/>
    <s v="Periodo 2020-2021"/>
    <s v="Casos"/>
    <s v="Ministerio de Ciencias, Tecnología, Conocimiento e Innovación"/>
    <s v="Relación entre la Etapa Histórica del Programa Paso a Paso y el número de Casos Activos en la comuna de Torres del Paine"/>
    <s v="Gráfico muestra la Relación entre la Etapa Histórica del Programa Paso a Paso y el número de Casos Activos en la comuna de Torres del Paine- en el Periodo 2020-2021, de acuerdo a datos recopilados por el Ministerio de Ciencias, Tecnología, Conocimiento e Innovación- Unidad de medida Casos"/>
    <s v="Gráfico Evolución Comparativo"/>
    <s v="COVID19,pandemia,virus,enfermedad,salud,estadística,Paso a Paso y Activos,Torres del Paine,Etapas Históricas -Casos Activos,Casos"/>
    <s v="https://analytics.zoho.com/open-view/2395394000008156433?ZOHO_CRITERIA=%22Localiza_CL_Poblacion%22.%22Codcom%22%3D12402"/>
    <x v="0"/>
    <s v="#1774B9"/>
  </r>
  <r>
    <n v="1969"/>
    <x v="0"/>
    <x v="1"/>
    <s v="Salud"/>
    <n v="8"/>
    <x v="27"/>
    <x v="12"/>
    <x v="1"/>
    <x v="192"/>
    <x v="0"/>
    <x v="107"/>
    <s v="Periodo 2020-2021"/>
    <s v="Porcentaje (%)"/>
    <s v="Ministerio de Ciencias, Tecnología, Conocimiento e Innovación"/>
    <s v="Relación entre la Positividad a COVID19 y la Vacunación en la Región del Biobío"/>
    <s v="Gráfico muestra la Relación entre la Positividad a COVID19 y la Vacunación en la Región del Biobío - en el Periodo 2020-2021, de acuerdo a datos recopilados por el Ministerio de Ciencias, Tecnología, Conocimiento e Innovación-  Porcentaje (%)"/>
    <s v="Gráfico Evolución"/>
    <s v="COVID19,pandemia,virus,enfermedad,salud,estadística,Positividad,Región del Biobío,Positividad,Porcentaje (%)"/>
    <s v="https://analytics.zoho.com/open-view/2395394000008142922?ZOHO_CRITERIA=%22Localiza_CL_Poblacion%22.%22Codreg%22%3D8"/>
    <x v="0"/>
    <s v="#1774B9"/>
  </r>
  <r>
    <n v="1970"/>
    <x v="0"/>
    <x v="1"/>
    <s v="Salud"/>
    <n v="5506"/>
    <x v="25"/>
    <x v="9"/>
    <x v="0"/>
    <x v="177"/>
    <x v="2"/>
    <x v="104"/>
    <s v="Periodo 2020-2021"/>
    <s v="Casos"/>
    <s v="Ministerio de Ciencias, Tecnología, Conocimiento e Innovación"/>
    <s v="Relación entre la Etapa Histórica del Programa Paso a Paso y el número de Casos Activos en la comuna de Nogales"/>
    <s v="Gráfico muestra la Relación entre la Etapa Histórica del Programa Paso a Paso y el número de Casos Activos en la comuna de Nogales- en el Periodo 2020-2021, de acuerdo a datos recopilados por el Ministerio de Ciencias, Tecnología, Conocimiento e Innovación- Unidad de medida Casos"/>
    <s v="Gráfico Evolución Comparativo"/>
    <s v="COVID19,pandemia,virus,enfermedad,salud,estadística,Paso a Paso y Activos,Nogales,Etapas Históricas -Casos Activos,Casos"/>
    <s v="https://analytics.zoho.com/open-view/2395394000008156433?ZOHO_CRITERIA=%22Localiza_CL_Poblacion%22.%22Codcom%22%3D5506"/>
    <x v="0"/>
    <s v="#1774B9"/>
  </r>
  <r>
    <n v="1971"/>
    <x v="0"/>
    <x v="1"/>
    <s v="Salud"/>
    <n v="13202"/>
    <x v="25"/>
    <x v="9"/>
    <x v="0"/>
    <x v="166"/>
    <x v="2"/>
    <x v="104"/>
    <s v="Periodo 2020-2021"/>
    <s v="Casos"/>
    <s v="Ministerio de Ciencias, Tecnología, Conocimiento e Innovación"/>
    <s v="Relación entre la Etapa Histórica del Programa Paso a Paso y el número de Casos Activos en la comuna de Pirque"/>
    <s v="Gráfico muestra la Relación entre la Etapa Histórica del Programa Paso a Paso y el número de Casos Activos en la comuna de Pirque- en el Periodo 2020-2021, de acuerdo a datos recopilados por el Ministerio de Ciencias, Tecnología, Conocimiento e Innovación- Unidad de medida Casos"/>
    <s v="Gráfico Evolución Comparativo"/>
    <s v="COVID19,pandemia,virus,enfermedad,salud,estadística,Paso a Paso y Activos,Pirque,Etapas Históricas -Casos Activos,Casos"/>
    <s v="https://analytics.zoho.com/open-view/2395394000008156433?ZOHO_CRITERIA=%22Localiza_CL_Poblacion%22.%22Codcom%22%3D13202"/>
    <x v="0"/>
    <s v="#1774B9"/>
  </r>
  <r>
    <n v="1972"/>
    <x v="0"/>
    <x v="1"/>
    <s v="Salud"/>
    <n v="5706"/>
    <x v="20"/>
    <x v="9"/>
    <x v="0"/>
    <x v="100"/>
    <x v="2"/>
    <x v="97"/>
    <s v="Periodo 2020-2021"/>
    <s v="Unidades"/>
    <s v="Ministerio de Ciencias, Tecnología, Conocimiento e Innovación"/>
    <s v="Relación entre la Etapa Histórica del Programa Paso a Paso y progreso del proceso de vacunación (2da dosis) en la comuna de Santa María"/>
    <s v="Gráfico muestra la Relación entre la Etapa Histórica del Programa Paso a Paso y progreso del proceso de vacunación (2da dosis) en la comuna de Santa María- en el Periodo 2020-2021, de acuerdo a datos recopilados por el Ministerio de Ciencias, Tecnología, Conocimiento e Innovación-  Unidades"/>
    <s v="Gráfico Evolución Comparativo"/>
    <s v="COVID19,pandemia,virus,enfermedad,salud,estadística,Paso a Paso y Vacunación,Santa María,Etapas Históricas - Vacunación,Unidades"/>
    <s v="https://analytics.zoho.com/open-view/2395394000008157701?ZOHO_CRITERIA=%22Localiza_CL_Poblacion%22.%22Codcom%22%3D5706"/>
    <x v="0"/>
    <s v="#1774B9"/>
  </r>
  <r>
    <n v="1973"/>
    <x v="0"/>
    <x v="1"/>
    <s v="Salud"/>
    <n v="9118"/>
    <x v="20"/>
    <x v="9"/>
    <x v="0"/>
    <x v="247"/>
    <x v="2"/>
    <x v="97"/>
    <s v="Periodo 2020-2021"/>
    <s v="Unidades"/>
    <s v="Ministerio de Ciencias, Tecnología, Conocimiento e Innovación"/>
    <s v="Relación entre la Etapa Histórica del Programa Paso a Paso y progreso del proceso de vacunación (2da dosis) en la comuna de Toltén"/>
    <s v="Gráfico muestra la Relación entre la Etapa Histórica del Programa Paso a Paso y progreso del proceso de vacunación (2da dosis) en la comuna de Toltén- en el Periodo 2020-2021, de acuerdo a datos recopilados por el Ministerio de Ciencias, Tecnología, Conocimiento e Innovación-  Unidades"/>
    <s v="Gráfico Evolución Comparativo"/>
    <s v="COVID19,pandemia,virus,enfermedad,salud,estadística,Paso a Paso y Vacunación,Toltén,Etapas Históricas - Vacunación,Unidades"/>
    <s v="https://analytics.zoho.com/open-view/2395394000008157701?ZOHO_CRITERIA=%22Localiza_CL_Poblacion%22.%22Codcom%22%3D9118"/>
    <x v="0"/>
    <s v="#1774B9"/>
  </r>
  <r>
    <n v="1974"/>
    <x v="0"/>
    <x v="1"/>
    <s v="Salud"/>
    <n v="9106"/>
    <x v="20"/>
    <x v="9"/>
    <x v="0"/>
    <x v="181"/>
    <x v="2"/>
    <x v="97"/>
    <s v="Periodo 2020-2021"/>
    <s v="Unidades"/>
    <s v="Ministerio de Ciencias, Tecnología, Conocimiento e Innovación"/>
    <s v="Relación entre la Etapa Histórica del Programa Paso a Paso y progreso del proceso de vacunación (2da dosis) en la comuna de Galvarino"/>
    <s v="Gráfico muestra la Relación entre la Etapa Histórica del Programa Paso a Paso y progreso del proceso de vacunación (2da dosis) en la comuna de Galvarino- en el Periodo 2020-2021, de acuerdo a datos recopilados por el Ministerio de Ciencias, Tecnología, Conocimiento e Innovación-  Unidades"/>
    <s v="Gráfico Evolución Comparativo"/>
    <s v="COVID19,pandemia,virus,enfermedad,salud,estadística,Paso a Paso y Vacunación,Galvarino,Etapas Históricas - Vacunación,Unidades"/>
    <s v="https://analytics.zoho.com/open-view/2395394000008157701?ZOHO_CRITERIA=%22Localiza_CL_Poblacion%22.%22Codcom%22%3D9106"/>
    <x v="0"/>
    <s v="#1774B9"/>
  </r>
  <r>
    <n v="1975"/>
    <x v="0"/>
    <x v="1"/>
    <s v="Salud"/>
    <n v="14101"/>
    <x v="25"/>
    <x v="9"/>
    <x v="0"/>
    <x v="63"/>
    <x v="2"/>
    <x v="104"/>
    <s v="Periodo 2020-2021"/>
    <s v="Casos"/>
    <s v="Ministerio de Ciencias, Tecnología, Conocimiento e Innovación"/>
    <s v="Relación entre la Etapa Histórica del Programa Paso a Paso y el número de Casos Activos en la comuna de Valdivia"/>
    <s v="Gráfico muestra la Relación entre la Etapa Histórica del Programa Paso a Paso y el número de Casos Activos en la comuna de Valdivia- en el Periodo 2020-2021, de acuerdo a datos recopilados por el Ministerio de Ciencias, Tecnología, Conocimiento e Innovación- Unidad de medida Casos"/>
    <s v="Gráfico Evolución Comparativo"/>
    <s v="COVID19,pandemia,virus,enfermedad,salud,estadística,Paso a Paso y Activos,Valdivia,Etapas Históricas -Casos Activos,Casos"/>
    <s v="https://analytics.zoho.com/open-view/2395394000008156433?ZOHO_CRITERIA=%22Localiza_CL_Poblacion%22.%22Codcom%22%3D14101"/>
    <x v="0"/>
    <s v="#1774B9"/>
  </r>
  <r>
    <n v="1976"/>
    <x v="0"/>
    <x v="1"/>
    <s v="Salud"/>
    <n v="8101"/>
    <x v="18"/>
    <x v="8"/>
    <x v="0"/>
    <x v="353"/>
    <x v="0"/>
    <x v="95"/>
    <s v="Periodo 2020-2021"/>
    <s v="Unidades"/>
    <s v="Ministerio de Ciencias, Tecnología, Conocimiento e Innovación"/>
    <s v="Relación entre el Proceso de Vacunación contra COVID-19 y el número de Casos Activos en la comuna de Concepción"/>
    <s v="Gráfico muestra la Relación entre el Proceso de Vacunación contra COVID-19 y el número de Casos Activos en la comuna de Concepción- en el Periodo 2020-2021, de acuerdo a datos recopilados por el Ministerio de Ciencias, Tecnología, Conocimiento e Innovación- Unidades"/>
    <s v="Gráfico Evolución"/>
    <s v="COVID19,pandemia,virus,enfermedad,salud,estadística,Vacunación,Concepción,Vacunación-Casos Activos,Unidades"/>
    <s v="https://analytics.zoho.com/open-view/2395394000008137967?ZOHO_CRITERIA=%22Localiza_CL_Poblacion%22.%22Codcom%22%3D8101"/>
    <x v="0"/>
    <s v="#1774B9"/>
  </r>
  <r>
    <n v="1977"/>
    <x v="0"/>
    <x v="1"/>
    <s v="Salud"/>
    <n v="13504"/>
    <x v="20"/>
    <x v="9"/>
    <x v="0"/>
    <x v="352"/>
    <x v="2"/>
    <x v="97"/>
    <s v="Periodo 2020-2021"/>
    <s v="Unidades"/>
    <s v="Ministerio de Ciencias, Tecnología, Conocimiento e Innovación"/>
    <s v="Relación entre la Etapa Histórica del Programa Paso a Paso y progreso del proceso de vacunación (2da dosis) en la comuna de María Pinto"/>
    <s v="Gráfico muestra la Relación entre la Etapa Histórica del Programa Paso a Paso y progreso del proceso de vacunación (2da dosis) en la comuna de María Pinto- en el Periodo 2020-2021, de acuerdo a datos recopilados por el Ministerio de Ciencias, Tecnología, Conocimiento e Innovación-  Unidades"/>
    <s v="Gráfico Evolución Comparativo"/>
    <s v="COVID19,pandemia,virus,enfermedad,salud,estadística,Paso a Paso y Vacunación,María Pinto,Etapas Históricas - Vacunación,Unidades"/>
    <s v="https://analytics.zoho.com/open-view/2395394000008157701?ZOHO_CRITERIA=%22Localiza_CL_Poblacion%22.%22Codcom%22%3D13504"/>
    <x v="0"/>
    <s v="#1774B9"/>
  </r>
  <r>
    <n v="1978"/>
    <x v="0"/>
    <x v="1"/>
    <s v="Salud"/>
    <n v="5102"/>
    <x v="18"/>
    <x v="8"/>
    <x v="0"/>
    <x v="266"/>
    <x v="0"/>
    <x v="98"/>
    <s v="Periodo 2020-2021"/>
    <s v="Unidades"/>
    <s v="Ministerio de Ciencias, Tecnología, Conocimiento e Innovación"/>
    <s v="Evolución del Proceso de Vacunación contra COVID-19 en la comuna de Casablanca"/>
    <s v="Gráfico muestra la Evolución del Proceso de Vacunación contra COVID-19 en la comuna de Casablanca- en el Periodo 2020-2021, de acuerdo a datos recopilados por el Ministerio de Ciencias, Tecnología, Conocimiento e Innovación-  Unidades"/>
    <s v="Gráfico Evolución"/>
    <s v="COVID19,pandemia,virus,enfermedad,salud,estadística,Vacunación,Casablanca,Vacunación 1era y 2da dosis,Unidades"/>
    <s v="https://analytics.zoho.com/open-view/2395394000008136598?ZOHO_CRITERIA=%22Localiza_CL_Poblacion%22.%22Codcom%22%3D5102"/>
    <x v="0"/>
    <s v="#1774B9"/>
  </r>
  <r>
    <n v="1979"/>
    <x v="0"/>
    <x v="1"/>
    <s v="Salud"/>
    <n v="13119"/>
    <x v="19"/>
    <x v="9"/>
    <x v="0"/>
    <x v="254"/>
    <x v="2"/>
    <x v="101"/>
    <s v="Último Informe MINCIECIA"/>
    <s v="Adimensional"/>
    <s v="Ministerio de Ciencias, Tecnología, Conocimiento e Innovación"/>
    <s v="Etapa Actual del Programa Paso a Paso en la comuna de Maipú"/>
    <s v="Mapa muestra la Etapa Actual del Programa Paso a Paso en la comuna de Maipú- según el Último Informe MINCIECIA - Adimensional"/>
    <s v="Representación Geográfica"/>
    <s v="COVID19,pandemia,virus,enfermedad,salud,estadística,Etapas Paso a Paso,Maipú,Etapa Actual,Adimensional"/>
    <s v="https://analytics.zoho.com/open-view/2395394000008153647?ZOHO_CRITERIA=%22Localiza_CL_Poblacion%22.%22Codcom%22%3D13119"/>
    <x v="0"/>
    <s v="#1774B9"/>
  </r>
  <r>
    <n v="1980"/>
    <x v="0"/>
    <x v="1"/>
    <s v="Salud"/>
    <n v="3302"/>
    <x v="19"/>
    <x v="9"/>
    <x v="0"/>
    <x v="38"/>
    <x v="2"/>
    <x v="96"/>
    <s v="Periodo 2020-2021"/>
    <s v="Adimensional"/>
    <s v="Ministerio de Ciencias, Tecnología, Conocimiento e Innovación"/>
    <s v="Etapas Históricas del Programa Paso a Paso en la comuna de Alto del Carmen"/>
    <s v="Gráfico muestra las Etapas Históricas del Programa Paso a Paso en la comuna de Alto del Carmen- en el Periodo 2020-2021, de acuerdo a datos recopilados por el Ministerio de Ciencias, Tecnología, Conocimiento e Innovación - Adimensional"/>
    <s v="Gráfico Evolución"/>
    <s v="COVID19,pandemia,virus,enfermedad,salud,estadística,Etapas Paso a Paso,Alto del Carmen,Etapas Históricas,Adimensional"/>
    <s v="https://analytics.zoho.com/open-view/2395394000008155038?ZOHO_CRITERIA=%22Localiza_CL_Poblacion%22.%22Codcom%22%3D3302"/>
    <x v="0"/>
    <s v="#1774B9"/>
  </r>
  <r>
    <n v="1981"/>
    <x v="0"/>
    <x v="1"/>
    <s v="Salud"/>
    <n v="13131"/>
    <x v="18"/>
    <x v="8"/>
    <x v="0"/>
    <x v="243"/>
    <x v="0"/>
    <x v="98"/>
    <s v="Periodo 2020-2021"/>
    <s v="Unidades"/>
    <s v="Ministerio de Ciencias, Tecnología, Conocimiento e Innovación"/>
    <s v="Evolución del Proceso de Vacunación contra COVID-19 en la comuna de San Ramón"/>
    <s v="Gráfico muestra la Evolución del Proceso de Vacunación contra COVID-19 en la comuna de San Ramón- en el Periodo 2020-2021, de acuerdo a datos recopilados por el Ministerio de Ciencias, Tecnología, Conocimiento e Innovación-  Unidades"/>
    <s v="Gráfico Evolución"/>
    <s v="COVID19,pandemia,virus,enfermedad,salud,estadística,Vacunación,San Ramón,Vacunación 1era y 2da dosis,Unidades"/>
    <s v="https://analytics.zoho.com/open-view/2395394000008136598?ZOHO_CRITERIA=%22Localiza_CL_Poblacion%22.%22Codcom%22%3D13131"/>
    <x v="0"/>
    <s v="#1774B9"/>
  </r>
  <r>
    <n v="1982"/>
    <x v="0"/>
    <x v="1"/>
    <s v="Salud"/>
    <n v="5501"/>
    <x v="19"/>
    <x v="9"/>
    <x v="0"/>
    <x v="53"/>
    <x v="2"/>
    <x v="101"/>
    <s v="Último Informe MINCIECIA"/>
    <s v="Adimensional"/>
    <s v="Ministerio de Ciencias, Tecnología, Conocimiento e Innovación"/>
    <s v="Etapa Actual del Programa Paso a Paso en la comuna de Quillota"/>
    <s v="Mapa muestra la Etapa Actual del Programa Paso a Paso en la comuna de Quillota- según el Último Informe MINCIECIA - Adimensional"/>
    <s v="Representación Geográfica"/>
    <s v="COVID19,pandemia,virus,enfermedad,salud,estadística,Etapas Paso a Paso,Quillota,Etapa Actual,Adimensional"/>
    <s v="https://analytics.zoho.com/open-view/2395394000008153647?ZOHO_CRITERIA=%22Localiza_CL_Poblacion%22.%22Codcom%22%3D5501"/>
    <x v="0"/>
    <s v="#1774B9"/>
  </r>
  <r>
    <n v="1983"/>
    <x v="0"/>
    <x v="1"/>
    <s v="Salud"/>
    <n v="5603"/>
    <x v="20"/>
    <x v="9"/>
    <x v="0"/>
    <x v="282"/>
    <x v="2"/>
    <x v="97"/>
    <s v="Periodo 2020-2021"/>
    <s v="Unidades"/>
    <s v="Ministerio de Ciencias, Tecnología, Conocimiento e Innovación"/>
    <s v="Relación entre la Etapa Histórica del Programa Paso a Paso y progreso del proceso de vacunación (2da dosis) en la comuna de Cartagena"/>
    <s v="Gráfico muestra la Relación entre la Etapa Histórica del Programa Paso a Paso y progreso del proceso de vacunación (2da dosis) en la comuna de Cartagena- en el Periodo 2020-2021, de acuerdo a datos recopilados por el Ministerio de Ciencias, Tecnología, Conocimiento e Innovación-  Unidades"/>
    <s v="Gráfico Evolución Comparativo"/>
    <s v="COVID19,pandemia,virus,enfermedad,salud,estadística,Paso a Paso y Vacunación,Cartagena,Etapas Históricas - Vacunación,Unidades"/>
    <s v="https://analytics.zoho.com/open-view/2395394000008157701?ZOHO_CRITERIA=%22Localiza_CL_Poblacion%22.%22Codcom%22%3D5603"/>
    <x v="0"/>
    <s v="#1774B9"/>
  </r>
  <r>
    <n v="1984"/>
    <x v="0"/>
    <x v="1"/>
    <s v="Salud"/>
    <n v="6113"/>
    <x v="19"/>
    <x v="9"/>
    <x v="0"/>
    <x v="57"/>
    <x v="2"/>
    <x v="101"/>
    <s v="Último Informe MINCIECIA"/>
    <s v="Adimensional"/>
    <s v="Ministerio de Ciencias, Tecnología, Conocimiento e Innovación"/>
    <s v="Etapa Actual del Programa Paso a Paso en la comuna de Pichidegua"/>
    <s v="Mapa muestra la Etapa Actual del Programa Paso a Paso en la comuna de Pichidegua- según el Último Informe MINCIECIA - Adimensional"/>
    <s v="Representación Geográfica"/>
    <s v="COVID19,pandemia,virus,enfermedad,salud,estadística,Etapas Paso a Paso,Pichidegua,Etapa Actual,Adimensional"/>
    <s v="https://analytics.zoho.com/open-view/2395394000008153647?ZOHO_CRITERIA=%22Localiza_CL_Poblacion%22.%22Codcom%22%3D6113"/>
    <x v="0"/>
    <s v="#1774B9"/>
  </r>
  <r>
    <n v="1985"/>
    <x v="0"/>
    <x v="1"/>
    <s v="Salud"/>
    <n v="10102"/>
    <x v="25"/>
    <x v="9"/>
    <x v="0"/>
    <x v="338"/>
    <x v="2"/>
    <x v="104"/>
    <s v="Periodo 2020-2021"/>
    <s v="Casos"/>
    <s v="Ministerio de Ciencias, Tecnología, Conocimiento e Innovación"/>
    <s v="Relación entre la Etapa Histórica del Programa Paso a Paso y el número de Casos Activos en la comuna de Calbuco"/>
    <s v="Gráfico muestra la Relación entre la Etapa Histórica del Programa Paso a Paso y el número de Casos Activos en la comuna de Calbuco- en el Periodo 2020-2021, de acuerdo a datos recopilados por el Ministerio de Ciencias, Tecnología, Conocimiento e Innovación- Unidad de medida Casos"/>
    <s v="Gráfico Evolución Comparativo"/>
    <s v="COVID19,pandemia,virus,enfermedad,salud,estadística,Paso a Paso y Activos,Calbuco,Etapas Históricas -Casos Activos,Casos"/>
    <s v="https://analytics.zoho.com/open-view/2395394000008156433?ZOHO_CRITERIA=%22Localiza_CL_Poblacion%22.%22Codcom%22%3D10102"/>
    <x v="0"/>
    <s v="#1774B9"/>
  </r>
  <r>
    <n v="1986"/>
    <x v="0"/>
    <x v="1"/>
    <s v="Salud"/>
    <n v="5103"/>
    <x v="21"/>
    <x v="10"/>
    <x v="0"/>
    <x v="264"/>
    <x v="0"/>
    <x v="99"/>
    <s v="Periodo 2020-2021"/>
    <s v="Casos"/>
    <s v="Ministerio de Ciencias, Tecnología, Conocimiento e Innovación"/>
    <s v="Evolución del Número de Casos Activos de COVID-19 por 1 millón de habitantes en la comuna de Concón"/>
    <s v="Gráfico muestra la Evolución del Número de Casos Activos de COVID-19 por 1 millón de habitantes en la comuna de Concón- en el Periodo 2020-2021, de acuerdo a datos recopilados por el Ministerio de Ciencias, Tecnología, Conocimiento e Innovación- Unidad de medida Casos"/>
    <s v="Gráfico Evolución"/>
    <s v="COVID19,pandemia,virus,enfermedad,salud,estadística,Activos,Concón,Activos por 1 Millón Habitantes,Casos"/>
    <s v="https://analytics.zoho.com/open-view/2395394000008132313?ZOHO_CRITERIA=%22Localiza_CL_Poblacion%22.%22Codcom%22%3D5103"/>
    <x v="0"/>
    <s v="#1774B9"/>
  </r>
  <r>
    <n v="1987"/>
    <x v="0"/>
    <x v="1"/>
    <s v="Salud"/>
    <n v="4302"/>
    <x v="22"/>
    <x v="10"/>
    <x v="0"/>
    <x v="199"/>
    <x v="0"/>
    <x v="100"/>
    <s v="Periodo 2020-2021"/>
    <s v="Casos"/>
    <s v="Ministerio de Ciencias, Tecnología, Conocimiento e Innovación"/>
    <s v="Nuevos Casos Confirmados de COVID-19 en la comuna de Combarbalá"/>
    <s v="Gráfico muestra la Nuevos Casos Confirmados de COVID-19 en la comuna de Combarbalá- en el Periodo 2020-2021, de acuerdo a datos recopilados por el Ministerio de Ciencias, Tecnología, Conocimiento e Innovación- Unidad de medida Casos"/>
    <s v="Gráfico Evolución"/>
    <s v="COVID19,pandemia,virus,enfermedad,salud,estadística,Casos Confirmados,Combarbalá,Casos Confirmados,Casos"/>
    <s v="https://analytics.zoho.com/open-view/2395394000008134446?ZOHO_CRITERIA=%22Localiza_CL_Poblacion%22.%22Codcom%22%3D4302"/>
    <x v="0"/>
    <s v="#1774B9"/>
  </r>
  <r>
    <n v="1988"/>
    <x v="0"/>
    <x v="1"/>
    <s v="Salud"/>
    <n v="7105"/>
    <x v="20"/>
    <x v="9"/>
    <x v="0"/>
    <x v="294"/>
    <x v="2"/>
    <x v="97"/>
    <s v="Periodo 2020-2021"/>
    <s v="Unidades"/>
    <s v="Ministerio de Ciencias, Tecnología, Conocimiento e Innovación"/>
    <s v="Relación entre la Etapa Histórica del Programa Paso a Paso y progreso del proceso de vacunación (2da dosis) en la comuna de Maule"/>
    <s v="Gráfico muestra la Relación entre la Etapa Histórica del Programa Paso a Paso y progreso del proceso de vacunación (2da dosis) en la comuna de Maule- en el Periodo 2020-2021, de acuerdo a datos recopilados por el Ministerio de Ciencias, Tecnología, Conocimiento e Innovación-  Unidades"/>
    <s v="Gráfico Evolución Comparativo"/>
    <s v="COVID19,pandemia,virus,enfermedad,salud,estadística,Paso a Paso y Vacunación,Maule,Etapas Históricas - Vacunación,Unidades"/>
    <s v="https://analytics.zoho.com/open-view/2395394000008157701?ZOHO_CRITERIA=%22Localiza_CL_Poblacion%22.%22Codcom%22%3D7105"/>
    <x v="0"/>
    <s v="#1774B9"/>
  </r>
  <r>
    <n v="1989"/>
    <x v="0"/>
    <x v="1"/>
    <s v="Salud"/>
    <n v="10104"/>
    <x v="18"/>
    <x v="8"/>
    <x v="0"/>
    <x v="15"/>
    <x v="0"/>
    <x v="98"/>
    <s v="Periodo 2020-2021"/>
    <s v="Unidades"/>
    <s v="Ministerio de Ciencias, Tecnología, Conocimiento e Innovación"/>
    <s v="Evolución del Proceso de Vacunación contra COVID-19 en la comuna de Fresia"/>
    <s v="Gráfico muestra la Evolución del Proceso de Vacunación contra COVID-19 en la comuna de Fresia- en el Periodo 2020-2021, de acuerdo a datos recopilados por el Ministerio de Ciencias, Tecnología, Conocimiento e Innovación-  Unidades"/>
    <s v="Gráfico Evolución"/>
    <s v="COVID19,pandemia,virus,enfermedad,salud,estadística,Vacunación,Fresia,Vacunación 1era y 2da dosis,Unidades"/>
    <s v="https://analytics.zoho.com/open-view/2395394000008136598?ZOHO_CRITERIA=%22Localiza_CL_Poblacion%22.%22Codcom%22%3D10104"/>
    <x v="0"/>
    <s v="#1774B9"/>
  </r>
  <r>
    <n v="1990"/>
    <x v="0"/>
    <x v="1"/>
    <s v="Salud"/>
    <n v="13130"/>
    <x v="21"/>
    <x v="10"/>
    <x v="0"/>
    <x v="280"/>
    <x v="0"/>
    <x v="99"/>
    <s v="Periodo 2020-2021"/>
    <s v="Casos"/>
    <s v="Ministerio de Ciencias, Tecnología, Conocimiento e Innovación"/>
    <s v="Evolución del Número de Casos Activos de COVID-19 por 1 millón de habitantes en la comuna de San Miguel"/>
    <s v="Gráfico muestra la Evolución del Número de Casos Activos de COVID-19 por 1 millón de habitantes en la comuna de San Miguel- en el Periodo 2020-2021, de acuerdo a datos recopilados por el Ministerio de Ciencias, Tecnología, Conocimiento e Innovación- Unidad de medida Casos"/>
    <s v="Gráfico Evolución"/>
    <s v="COVID19,pandemia,virus,enfermedad,salud,estadística,Activos,San Miguel,Activos por 1 Millón Habitantes,Casos"/>
    <s v="https://analytics.zoho.com/open-view/2395394000008132313?ZOHO_CRITERIA=%22Localiza_CL_Poblacion%22.%22Codcom%22%3D13130"/>
    <x v="0"/>
    <s v="#1774B9"/>
  </r>
  <r>
    <n v="1991"/>
    <x v="0"/>
    <x v="1"/>
    <s v="Salud"/>
    <n v="5201"/>
    <x v="18"/>
    <x v="8"/>
    <x v="0"/>
    <x v="244"/>
    <x v="0"/>
    <x v="98"/>
    <s v="Periodo 2020-2021"/>
    <s v="Unidades"/>
    <s v="Ministerio de Ciencias, Tecnología, Conocimiento e Innovación"/>
    <s v="Evolución del Proceso de Vacunación contra COVID-19 en la comuna de Isla de Pascua"/>
    <s v="Gráfico muestra la Evolución del Proceso de Vacunación contra COVID-19 en la comuna de Isla de Pascua- en el Periodo 2020-2021, de acuerdo a datos recopilados por el Ministerio de Ciencias, Tecnología, Conocimiento e Innovación-  Unidades"/>
    <s v="Gráfico Evolución"/>
    <s v="COVID19,pandemia,virus,enfermedad,salud,estadística,Vacunación,Isla de Pascua,Vacunación 1era y 2da dosis,Unidades"/>
    <s v="https://analytics.zoho.com/open-view/2395394000008136598?ZOHO_CRITERIA=%22Localiza_CL_Poblacion%22.%22Codcom%22%3D5201"/>
    <x v="0"/>
    <s v="#1774B9"/>
  </r>
  <r>
    <n v="1992"/>
    <x v="0"/>
    <x v="1"/>
    <s v="Salud"/>
    <n v="2302"/>
    <x v="19"/>
    <x v="9"/>
    <x v="0"/>
    <x v="103"/>
    <x v="2"/>
    <x v="101"/>
    <s v="Último Informe MINCIECIA"/>
    <s v="Adimensional"/>
    <s v="Ministerio de Ciencias, Tecnología, Conocimiento e Innovación"/>
    <s v="Etapa Actual del Programa Paso a Paso en la comuna de María Elena"/>
    <s v="Mapa muestra la Etapa Actual del Programa Paso a Paso en la comuna de María Elena- según el Último Informe MINCIECIA - Adimensional"/>
    <s v="Representación Geográfica"/>
    <s v="COVID19,pandemia,virus,enfermedad,salud,estadística,Etapas Paso a Paso,María Elena,Etapa Actual,Adimensional"/>
    <s v="https://analytics.zoho.com/open-view/2395394000008153647?ZOHO_CRITERIA=%22Localiza_CL_Poblacion%22.%22Codcom%22%3D2302"/>
    <x v="0"/>
    <s v="#1774B9"/>
  </r>
  <r>
    <n v="1993"/>
    <x v="0"/>
    <x v="1"/>
    <s v="Salud"/>
    <n v="6307"/>
    <x v="18"/>
    <x v="8"/>
    <x v="0"/>
    <x v="64"/>
    <x v="0"/>
    <x v="95"/>
    <s v="Periodo 2020-2021"/>
    <s v="Unidades"/>
    <s v="Ministerio de Ciencias, Tecnología, Conocimiento e Innovación"/>
    <s v="Relación entre el Proceso de Vacunación contra COVID-19 y el número de Casos Activos en la comuna de Peralillo"/>
    <s v="Gráfico muestra la Relación entre el Proceso de Vacunación contra COVID-19 y el número de Casos Activos en la comuna de Peralillo- en el Periodo 2020-2021, de acuerdo a datos recopilados por el Ministerio de Ciencias, Tecnología, Conocimiento e Innovación- Unidades"/>
    <s v="Gráfico Evolución"/>
    <s v="COVID19,pandemia,virus,enfermedad,salud,estadística,Vacunación,Peralillo,Vacunación-Casos Activos,Unidades"/>
    <s v="https://analytics.zoho.com/open-view/2395394000008137967?ZOHO_CRITERIA=%22Localiza_CL_Poblacion%22.%22Codcom%22%3D6307"/>
    <x v="0"/>
    <s v="#1774B9"/>
  </r>
  <r>
    <n v="1994"/>
    <x v="0"/>
    <x v="1"/>
    <s v="Salud"/>
    <n v="14105"/>
    <x v="18"/>
    <x v="8"/>
    <x v="0"/>
    <x v="228"/>
    <x v="0"/>
    <x v="95"/>
    <s v="Periodo 2020-2021"/>
    <s v="Unidades"/>
    <s v="Ministerio de Ciencias, Tecnología, Conocimiento e Innovación"/>
    <s v="Relación entre el Proceso de Vacunación contra COVID-19 y el número de Casos Activos en la comuna de Máfil"/>
    <s v="Gráfico muestra la Relación entre el Proceso de Vacunación contra COVID-19 y el número de Casos Activos en la comuna de Máfil- en el Periodo 2020-2021, de acuerdo a datos recopilados por el Ministerio de Ciencias, Tecnología, Conocimiento e Innovación- Unidades"/>
    <s v="Gráfico Evolución"/>
    <s v="COVID19,pandemia,virus,enfermedad,salud,estadística,Vacunación,Máfil,Vacunación-Casos Activos,Unidades"/>
    <s v="https://analytics.zoho.com/open-view/2395394000008137967?ZOHO_CRITERIA=%22Localiza_CL_Poblacion%22.%22Codcom%22%3D14105"/>
    <x v="0"/>
    <s v="#1774B9"/>
  </r>
  <r>
    <n v="1995"/>
    <x v="0"/>
    <x v="1"/>
    <s v="Salud"/>
    <n v="7203"/>
    <x v="19"/>
    <x v="9"/>
    <x v="0"/>
    <x v="97"/>
    <x v="2"/>
    <x v="101"/>
    <s v="Último Informe MINCIECIA"/>
    <s v="Adimensional"/>
    <s v="Ministerio de Ciencias, Tecnología, Conocimiento e Innovación"/>
    <s v="Etapa Actual del Programa Paso a Paso en la comuna de Pelluhue"/>
    <s v="Mapa muestra la Etapa Actual del Programa Paso a Paso en la comuna de Pelluhue- según el Último Informe MINCIECIA - Adimensional"/>
    <s v="Representación Geográfica"/>
    <s v="COVID19,pandemia,virus,enfermedad,salud,estadística,Etapas Paso a Paso,Pelluhue,Etapa Actual,Adimensional"/>
    <s v="https://analytics.zoho.com/open-view/2395394000008153647?ZOHO_CRITERIA=%22Localiza_CL_Poblacion%22.%22Codcom%22%3D7203"/>
    <x v="0"/>
    <s v="#1774B9"/>
  </r>
  <r>
    <n v="1996"/>
    <x v="0"/>
    <x v="1"/>
    <s v="Salud"/>
    <n v="10108"/>
    <x v="20"/>
    <x v="9"/>
    <x v="0"/>
    <x v="302"/>
    <x v="2"/>
    <x v="97"/>
    <s v="Periodo 2020-2021"/>
    <s v="Unidades"/>
    <s v="Ministerio de Ciencias, Tecnología, Conocimiento e Innovación"/>
    <s v="Relación entre la Etapa Histórica del Programa Paso a Paso y progreso del proceso de vacunación (2da dosis) en la comuna de Maullín"/>
    <s v="Gráfico muestra la Relación entre la Etapa Histórica del Programa Paso a Paso y progreso del proceso de vacunación (2da dosis) en la comuna de Maullín- en el Periodo 2020-2021, de acuerdo a datos recopilados por el Ministerio de Ciencias, Tecnología, Conocimiento e Innovación-  Unidades"/>
    <s v="Gráfico Evolución Comparativo"/>
    <s v="COVID19,pandemia,virus,enfermedad,salud,estadística,Paso a Paso y Vacunación,Maullín,Etapas Históricas - Vacunación,Unidades"/>
    <s v="https://analytics.zoho.com/open-view/2395394000008157701?ZOHO_CRITERIA=%22Localiza_CL_Poblacion%22.%22Codcom%22%3D10108"/>
    <x v="0"/>
    <s v="#1774B9"/>
  </r>
  <r>
    <n v="1997"/>
    <x v="0"/>
    <x v="1"/>
    <s v="Salud"/>
    <n v="2301"/>
    <x v="19"/>
    <x v="9"/>
    <x v="0"/>
    <x v="128"/>
    <x v="2"/>
    <x v="96"/>
    <s v="Periodo 2020-2021"/>
    <s v="Adimensional"/>
    <s v="Ministerio de Ciencias, Tecnología, Conocimiento e Innovación"/>
    <s v="Etapas Históricas del Programa Paso a Paso en la comuna de Tocopilla"/>
    <s v="Gráfico muestra las Etapas Históricas del Programa Paso a Paso en la comuna de Tocopilla- en el Periodo 2020-2021, de acuerdo a datos recopilados por el Ministerio de Ciencias, Tecnología, Conocimiento e Innovación - Adimensional"/>
    <s v="Gráfico Evolución"/>
    <s v="COVID19,pandemia,virus,enfermedad,salud,estadística,Etapas Paso a Paso,Tocopilla,Etapas Históricas,Adimensional"/>
    <s v="https://analytics.zoho.com/open-view/2395394000008155038?ZOHO_CRITERIA=%22Localiza_CL_Poblacion%22.%22Codcom%22%3D2301"/>
    <x v="0"/>
    <s v="#1774B9"/>
  </r>
  <r>
    <n v="1998"/>
    <x v="0"/>
    <x v="1"/>
    <s v="Salud"/>
    <n v="13604"/>
    <x v="18"/>
    <x v="8"/>
    <x v="0"/>
    <x v="115"/>
    <x v="0"/>
    <x v="95"/>
    <s v="Periodo 2020-2021"/>
    <s v="Unidades"/>
    <s v="Ministerio de Ciencias, Tecnología, Conocimiento e Innovación"/>
    <s v="Relación entre el Proceso de Vacunación contra COVID-19 y el número de Casos Activos en la comuna de Padre Hurtado"/>
    <s v="Gráfico muestra la Relación entre el Proceso de Vacunación contra COVID-19 y el número de Casos Activos en la comuna de Padre Hurtado- en el Periodo 2020-2021, de acuerdo a datos recopilados por el Ministerio de Ciencias, Tecnología, Conocimiento e Innovación- Unidades"/>
    <s v="Gráfico Evolución"/>
    <s v="COVID19,pandemia,virus,enfermedad,salud,estadística,Vacunación,Padre Hurtado,Vacunación-Casos Activos,Unidades"/>
    <s v="https://analytics.zoho.com/open-view/2395394000008137967?ZOHO_CRITERIA=%22Localiza_CL_Poblacion%22.%22Codcom%22%3D13604"/>
    <x v="0"/>
    <s v="#1774B9"/>
  </r>
  <r>
    <n v="1999"/>
    <x v="0"/>
    <x v="1"/>
    <s v="Salud"/>
    <n v="11102"/>
    <x v="18"/>
    <x v="8"/>
    <x v="0"/>
    <x v="356"/>
    <x v="0"/>
    <x v="98"/>
    <s v="Periodo 2020-2021"/>
    <s v="Unidades"/>
    <s v="Ministerio de Ciencias, Tecnología, Conocimiento e Innovación"/>
    <s v="Evolución del Proceso de Vacunación contra COVID-19 en la comuna de Lago Verde"/>
    <s v="Gráfico muestra la Evolución del Proceso de Vacunación contra COVID-19 en la comuna de Lago Verde- en el Periodo 2020-2021, de acuerdo a datos recopilados por el Ministerio de Ciencias, Tecnología, Conocimiento e Innovación-  Unidades"/>
    <s v="Gráfico Evolución"/>
    <s v="COVID19,pandemia,virus,enfermedad,salud,estadística,Vacunación,Lago Verde,Vacunación 1era y 2da dosis,Unidades"/>
    <s v="https://analytics.zoho.com/open-view/2395394000008136598?ZOHO_CRITERIA=%22Localiza_CL_Poblacion%22.%22Codcom%22%3D11102"/>
    <x v="0"/>
    <s v="#1774B9"/>
  </r>
  <r>
    <n v="2000"/>
    <x v="0"/>
    <x v="1"/>
    <s v="Salud"/>
    <n v="2103"/>
    <x v="21"/>
    <x v="10"/>
    <x v="0"/>
    <x v="340"/>
    <x v="0"/>
    <x v="99"/>
    <s v="Periodo 2020-2021"/>
    <s v="Casos"/>
    <s v="Ministerio de Ciencias, Tecnología, Conocimiento e Innovación"/>
    <s v="Evolución del Número de Casos Activos de COVID-19 por 1 millón de habitantes en la comuna de Sierra Gorda"/>
    <s v="Gráfico muestra la Evolución del Número de Casos Activos de COVID-19 por 1 millón de habitantes en la comuna de Sierra Gorda- en el Periodo 2020-2021, de acuerdo a datos recopilados por el Ministerio de Ciencias, Tecnología, Conocimiento e Innovación- Unidad de medida Casos"/>
    <s v="Gráfico Evolución"/>
    <s v="COVID19,pandemia,virus,enfermedad,salud,estadística,Activos,Sierra Gorda,Activos por 1 Millón Habitantes,Casos"/>
    <s v="https://analytics.zoho.com/open-view/2395394000008132313?ZOHO_CRITERIA=%22Localiza_CL_Poblacion%22.%22Codcom%22%3D2103"/>
    <x v="0"/>
    <s v="#1774B9"/>
  </r>
  <r>
    <n v="2001"/>
    <x v="0"/>
    <x v="1"/>
    <s v="Salud"/>
    <n v="13603"/>
    <x v="19"/>
    <x v="9"/>
    <x v="0"/>
    <x v="240"/>
    <x v="2"/>
    <x v="101"/>
    <s v="Último Informe MINCIECIA"/>
    <s v="Adimensional"/>
    <s v="Ministerio de Ciencias, Tecnología, Conocimiento e Innovación"/>
    <s v="Etapa Actual del Programa Paso a Paso en la comuna de Isla de Maipo"/>
    <s v="Mapa muestra la Etapa Actual del Programa Paso a Paso en la comuna de Isla de Maipo- según el Último Informe MINCIECIA - Adimensional"/>
    <s v="Representación Geográfica"/>
    <s v="COVID19,pandemia,virus,enfermedad,salud,estadística,Etapas Paso a Paso,Isla de Maipo,Etapa Actual,Adimensional"/>
    <s v="https://analytics.zoho.com/open-view/2395394000008153647?ZOHO_CRITERIA=%22Localiza_CL_Poblacion%22.%22Codcom%22%3D13603"/>
    <x v="0"/>
    <s v="#1774B9"/>
  </r>
  <r>
    <n v="2002"/>
    <x v="0"/>
    <x v="1"/>
    <s v="Salud"/>
    <n v="4101"/>
    <x v="25"/>
    <x v="9"/>
    <x v="0"/>
    <x v="56"/>
    <x v="2"/>
    <x v="104"/>
    <s v="Periodo 2020-2021"/>
    <s v="Casos"/>
    <s v="Ministerio de Ciencias, Tecnología, Conocimiento e Innovación"/>
    <s v="Relación entre la Etapa Histórica del Programa Paso a Paso y el número de Casos Activos en la comuna de La Serena"/>
    <s v="Gráfico muestra la Relación entre la Etapa Histórica del Programa Paso a Paso y el número de Casos Activos en la comuna de La Serena- en el Periodo 2020-2021, de acuerdo a datos recopilados por el Ministerio de Ciencias, Tecnología, Conocimiento e Innovación- Unidad de medida Casos"/>
    <s v="Gráfico Evolución Comparativo"/>
    <s v="COVID19,pandemia,virus,enfermedad,salud,estadística,Paso a Paso y Activos,La Serena,Etapas Históricas -Casos Activos,Casos"/>
    <s v="https://analytics.zoho.com/open-view/2395394000008156433?ZOHO_CRITERIA=%22Localiza_CL_Poblacion%22.%22Codcom%22%3D4101"/>
    <x v="0"/>
    <s v="#1774B9"/>
  </r>
  <r>
    <n v="2003"/>
    <x v="0"/>
    <x v="1"/>
    <s v="Salud"/>
    <n v="13122"/>
    <x v="21"/>
    <x v="10"/>
    <x v="0"/>
    <x v="123"/>
    <x v="0"/>
    <x v="99"/>
    <s v="Periodo 2020-2021"/>
    <s v="Casos"/>
    <s v="Ministerio de Ciencias, Tecnología, Conocimiento e Innovación"/>
    <s v="Evolución del Número de Casos Activos de COVID-19 por 1 millón de habitantes en la comuna de Peñalolén"/>
    <s v="Gráfico muestra la Evolución del Número de Casos Activos de COVID-19 por 1 millón de habitantes en la comuna de Peñalolén- en el Periodo 2020-2021, de acuerdo a datos recopilados por el Ministerio de Ciencias, Tecnología, Conocimiento e Innovación- Unidad de medida Casos"/>
    <s v="Gráfico Evolución"/>
    <s v="COVID19,pandemia,virus,enfermedad,salud,estadística,Activos,Peñalolén,Activos por 1 Millón Habitantes,Casos"/>
    <s v="https://analytics.zoho.com/open-view/2395394000008132313?ZOHO_CRITERIA=%22Localiza_CL_Poblacion%22.%22Codcom%22%3D13122"/>
    <x v="0"/>
    <s v="#1774B9"/>
  </r>
  <r>
    <n v="2004"/>
    <x v="0"/>
    <x v="1"/>
    <s v="Salud"/>
    <n v="11301"/>
    <x v="19"/>
    <x v="9"/>
    <x v="0"/>
    <x v="323"/>
    <x v="2"/>
    <x v="96"/>
    <s v="Periodo 2020-2021"/>
    <s v="Adimensional"/>
    <s v="Ministerio de Ciencias, Tecnología, Conocimiento e Innovación"/>
    <s v="Etapas Históricas del Programa Paso a Paso en la comuna de Cochrane"/>
    <s v="Gráfico muestra las Etapas Históricas del Programa Paso a Paso en la comuna de Cochrane- en el Periodo 2020-2021, de acuerdo a datos recopilados por el Ministerio de Ciencias, Tecnología, Conocimiento e Innovación - Adimensional"/>
    <s v="Gráfico Evolución"/>
    <s v="COVID19,pandemia,virus,enfermedad,salud,estadística,Etapas Paso a Paso,Cochrane,Etapas Históricas,Adimensional"/>
    <s v="https://analytics.zoho.com/open-view/2395394000008155038?ZOHO_CRITERIA=%22Localiza_CL_Poblacion%22.%22Codcom%22%3D11301"/>
    <x v="0"/>
    <s v="#1774B9"/>
  </r>
  <r>
    <n v="2005"/>
    <x v="0"/>
    <x v="1"/>
    <s v="Salud"/>
    <n v="10104"/>
    <x v="19"/>
    <x v="9"/>
    <x v="0"/>
    <x v="15"/>
    <x v="2"/>
    <x v="96"/>
    <s v="Periodo 2020-2021"/>
    <s v="Adimensional"/>
    <s v="Ministerio de Ciencias, Tecnología, Conocimiento e Innovación"/>
    <s v="Etapas Históricas del Programa Paso a Paso en la comuna de Fresia"/>
    <s v="Gráfico muestra las Etapas Históricas del Programa Paso a Paso en la comuna de Fresia- en el Periodo 2020-2021, de acuerdo a datos recopilados por el Ministerio de Ciencias, Tecnología, Conocimiento e Innovación - Adimensional"/>
    <s v="Gráfico Evolución"/>
    <s v="COVID19,pandemia,virus,enfermedad,salud,estadística,Etapas Paso a Paso,Fresia,Etapas Históricas,Adimensional"/>
    <s v="https://analytics.zoho.com/open-view/2395394000008155038?ZOHO_CRITERIA=%22Localiza_CL_Poblacion%22.%22Codcom%22%3D10104"/>
    <x v="0"/>
    <s v="#1774B9"/>
  </r>
  <r>
    <n v="2006"/>
    <x v="0"/>
    <x v="1"/>
    <s v="Salud"/>
    <n v="7203"/>
    <x v="19"/>
    <x v="9"/>
    <x v="0"/>
    <x v="97"/>
    <x v="2"/>
    <x v="96"/>
    <s v="Periodo 2020-2021"/>
    <s v="Adimensional"/>
    <s v="Ministerio de Ciencias, Tecnología, Conocimiento e Innovación"/>
    <s v="Etapas Históricas del Programa Paso a Paso en la comuna de Pelluhue"/>
    <s v="Gráfico muestra las Etapas Históricas del Programa Paso a Paso en la comuna de Pelluhue- en el Periodo 2020-2021, de acuerdo a datos recopilados por el Ministerio de Ciencias, Tecnología, Conocimiento e Innovación - Adimensional"/>
    <s v="Gráfico Evolución"/>
    <s v="COVID19,pandemia,virus,enfermedad,salud,estadística,Etapas Paso a Paso,Pelluhue,Etapas Históricas,Adimensional"/>
    <s v="https://analytics.zoho.com/open-view/2395394000008155038?ZOHO_CRITERIA=%22Localiza_CL_Poblacion%22.%22Codcom%22%3D7203"/>
    <x v="0"/>
    <s v="#1774B9"/>
  </r>
  <r>
    <n v="2007"/>
    <x v="0"/>
    <x v="1"/>
    <s v="Salud"/>
    <n v="6"/>
    <x v="24"/>
    <x v="12"/>
    <x v="1"/>
    <x v="178"/>
    <x v="0"/>
    <x v="103"/>
    <s v="Periodo 2020-2021"/>
    <s v="Número Exámenes"/>
    <s v="Ministerio de Ciencias, Tecnología, Conocimiento e Innovación"/>
    <s v="Número de Exámenes PCR realizados acumulados en la Región de O'Higgins"/>
    <s v="Gráfico muestra los Número de Exámenes PCR realizados acumulados en la Región de O'Higgins- en el Periodo 2020-2021, de acuerdo a datos recopilados por el Ministerio de Ciencias, Tecnología, Conocimiento e Innovación- Número Exámenes"/>
    <s v="Gráfico Evolución"/>
    <s v="COVID19,pandemia,virus,enfermedad,salud,estadística,Exámenes PCR,Región de O'Higgins,Exámenes realizados,Número Exámenes"/>
    <s v="https://analytics.zoho.com/open-view/2395394000008140315?ZOHO_CRITERIA=%22Localiza_CL_Poblacion%22.%22Codreg%22%3D6"/>
    <x v="0"/>
    <s v="#1774B9"/>
  </r>
  <r>
    <n v="2008"/>
    <x v="0"/>
    <x v="1"/>
    <s v="Salud"/>
    <n v="16305"/>
    <x v="20"/>
    <x v="9"/>
    <x v="0"/>
    <x v="293"/>
    <x v="2"/>
    <x v="97"/>
    <s v="Periodo 2020-2021"/>
    <s v="Unidades"/>
    <s v="Ministerio de Ciencias, Tecnología, Conocimiento e Innovación"/>
    <s v="Relación entre la Etapa Histórica del Programa Paso a Paso y progreso del proceso de vacunación (2da dosis) en la comuna de San Nicolás"/>
    <s v="Gráfico muestra la Relación entre la Etapa Histórica del Programa Paso a Paso y progreso del proceso de vacunación (2da dosis) en la comuna de San Nicolás- en el Periodo 2020-2021, de acuerdo a datos recopilados por el Ministerio de Ciencias, Tecnología, Conocimiento e Innovación-  Unidades"/>
    <s v="Gráfico Evolución Comparativo"/>
    <s v="COVID19,pandemia,virus,enfermedad,salud,estadística,Paso a Paso y Vacunación,San Nicolás,Etapas Históricas - Vacunación,Unidades"/>
    <s v="https://analytics.zoho.com/open-view/2395394000008157701?ZOHO_CRITERIA=%22Localiza_CL_Poblacion%22.%22Codcom%22%3D16305"/>
    <x v="0"/>
    <s v="#1774B9"/>
  </r>
  <r>
    <n v="2009"/>
    <x v="0"/>
    <x v="1"/>
    <s v="Salud"/>
    <n v="10206"/>
    <x v="25"/>
    <x v="9"/>
    <x v="0"/>
    <x v="37"/>
    <x v="2"/>
    <x v="104"/>
    <s v="Periodo 2020-2021"/>
    <s v="Casos"/>
    <s v="Ministerio de Ciencias, Tecnología, Conocimiento e Innovación"/>
    <s v="Relación entre la Etapa Histórica del Programa Paso a Paso y el número de Casos Activos en la comuna de Puqueldón"/>
    <s v="Gráfico muestra la Relación entre la Etapa Histórica del Programa Paso a Paso y el número de Casos Activos en la comuna de Puqueldón- en el Periodo 2020-2021, de acuerdo a datos recopilados por el Ministerio de Ciencias, Tecnología, Conocimiento e Innovación- Unidad de medida Casos"/>
    <s v="Gráfico Evolución Comparativo"/>
    <s v="COVID19,pandemia,virus,enfermedad,salud,estadística,Paso a Paso y Activos,Puqueldón,Etapas Históricas -Casos Activos,Casos"/>
    <s v="https://analytics.zoho.com/open-view/2395394000008156433?ZOHO_CRITERIA=%22Localiza_CL_Poblacion%22.%22Codcom%22%3D10206"/>
    <x v="0"/>
    <s v="#1774B9"/>
  </r>
  <r>
    <n v="2010"/>
    <x v="0"/>
    <x v="1"/>
    <s v="Salud"/>
    <n v="9101"/>
    <x v="21"/>
    <x v="10"/>
    <x v="0"/>
    <x v="155"/>
    <x v="0"/>
    <x v="99"/>
    <s v="Periodo 2020-2021"/>
    <s v="Casos"/>
    <s v="Ministerio de Ciencias, Tecnología, Conocimiento e Innovación"/>
    <s v="Evolución del Número de Casos Activos de COVID-19 por 1 millón de habitantes en la comuna de Temuco"/>
    <s v="Gráfico muestra la Evolución del Número de Casos Activos de COVID-19 por 1 millón de habitantes en la comuna de Temuco- en el Periodo 2020-2021, de acuerdo a datos recopilados por el Ministerio de Ciencias, Tecnología, Conocimiento e Innovación- Unidad de medida Casos"/>
    <s v="Gráfico Evolución"/>
    <s v="COVID19,pandemia,virus,enfermedad,salud,estadística,Activos,Temuco,Activos por 1 Millón Habitantes,Casos"/>
    <s v="https://analytics.zoho.com/open-view/2395394000008132313?ZOHO_CRITERIA=%22Localiza_CL_Poblacion%22.%22Codcom%22%3D9101"/>
    <x v="0"/>
    <s v="#1774B9"/>
  </r>
  <r>
    <n v="2011"/>
    <x v="0"/>
    <x v="1"/>
    <s v="Salud"/>
    <n v="9211"/>
    <x v="18"/>
    <x v="8"/>
    <x v="0"/>
    <x v="17"/>
    <x v="0"/>
    <x v="95"/>
    <s v="Periodo 2020-2021"/>
    <s v="Unidades"/>
    <s v="Ministerio de Ciencias, Tecnología, Conocimiento e Innovación"/>
    <s v="Relación entre el Proceso de Vacunación contra COVID-19 y el número de Casos Activos en la comuna de Victoria"/>
    <s v="Gráfico muestra la Relación entre el Proceso de Vacunación contra COVID-19 y el número de Casos Activos en la comuna de Victoria- en el Periodo 2020-2021, de acuerdo a datos recopilados por el Ministerio de Ciencias, Tecnología, Conocimiento e Innovación- Unidades"/>
    <s v="Gráfico Evolución"/>
    <s v="COVID19,pandemia,virus,enfermedad,salud,estadística,Vacunación,Victoria,Vacunación-Casos Activos,Unidades"/>
    <s v="https://analytics.zoho.com/open-view/2395394000008137967?ZOHO_CRITERIA=%22Localiza_CL_Poblacion%22.%22Codcom%22%3D9211"/>
    <x v="0"/>
    <s v="#1774B9"/>
  </r>
  <r>
    <n v="2012"/>
    <x v="0"/>
    <x v="1"/>
    <s v="Salud"/>
    <n v="9107"/>
    <x v="22"/>
    <x v="10"/>
    <x v="0"/>
    <x v="48"/>
    <x v="0"/>
    <x v="100"/>
    <s v="Periodo 2020-2021"/>
    <s v="Casos"/>
    <s v="Ministerio de Ciencias, Tecnología, Conocimiento e Innovación"/>
    <s v="Nuevos Casos Confirmados de COVID-19 en la comuna de Gorbea"/>
    <s v="Gráfico muestra la Nuevos Casos Confirmados de COVID-19 en la comuna de Gorbea- en el Periodo 2020-2021, de acuerdo a datos recopilados por el Ministerio de Ciencias, Tecnología, Conocimiento e Innovación- Unidad de medida Casos"/>
    <s v="Gráfico Evolución"/>
    <s v="COVID19,pandemia,virus,enfermedad,salud,estadística,Casos Confirmados,Gorbea,Casos Confirmados,Casos"/>
    <s v="https://analytics.zoho.com/open-view/2395394000008134446?ZOHO_CRITERIA=%22Localiza_CL_Poblacion%22.%22Codcom%22%3D9107"/>
    <x v="0"/>
    <s v="#1774B9"/>
  </r>
  <r>
    <n v="2013"/>
    <x v="0"/>
    <x v="1"/>
    <s v="Salud"/>
    <n v="11402"/>
    <x v="18"/>
    <x v="8"/>
    <x v="0"/>
    <x v="20"/>
    <x v="0"/>
    <x v="95"/>
    <s v="Periodo 2020-2021"/>
    <s v="Unidades"/>
    <s v="Ministerio de Ciencias, Tecnología, Conocimiento e Innovación"/>
    <s v="Relación entre el Proceso de Vacunación contra COVID-19 y el número de Casos Activos en la comuna de Río Ibáñez"/>
    <s v="Gráfico muestra la Relación entre el Proceso de Vacunación contra COVID-19 y el número de Casos Activos en la comuna de Río Ibáñez- en el Periodo 2020-2021, de acuerdo a datos recopilados por el Ministerio de Ciencias, Tecnología, Conocimiento e Innovación- Unidades"/>
    <s v="Gráfico Evolución"/>
    <s v="COVID19,pandemia,virus,enfermedad,salud,estadística,Vacunación,Río Ibáñez,Vacunación-Casos Activos,Unidades"/>
    <s v="https://analytics.zoho.com/open-view/2395394000008137967?ZOHO_CRITERIA=%22Localiza_CL_Poblacion%22.%22Codcom%22%3D11402"/>
    <x v="0"/>
    <s v="#1774B9"/>
  </r>
  <r>
    <n v="2014"/>
    <x v="0"/>
    <x v="1"/>
    <s v="Salud"/>
    <n v="9108"/>
    <x v="19"/>
    <x v="9"/>
    <x v="0"/>
    <x v="314"/>
    <x v="2"/>
    <x v="101"/>
    <s v="Último Informe MINCIECIA"/>
    <s v="Adimensional"/>
    <s v="Ministerio de Ciencias, Tecnología, Conocimiento e Innovación"/>
    <s v="Etapa Actual del Programa Paso a Paso en la comuna de Lautaro"/>
    <s v="Mapa muestra la Etapa Actual del Programa Paso a Paso en la comuna de Lautaro- según el Último Informe MINCIECIA - Adimensional"/>
    <s v="Representación Geográfica"/>
    <s v="COVID19,pandemia,virus,enfermedad,salud,estadística,Etapas Paso a Paso,Lautaro,Etapa Actual,Adimensional"/>
    <s v="https://analytics.zoho.com/open-view/2395394000008153647?ZOHO_CRITERIA=%22Localiza_CL_Poblacion%22.%22Codcom%22%3D9108"/>
    <x v="0"/>
    <s v="#1774B9"/>
  </r>
  <r>
    <n v="2015"/>
    <x v="0"/>
    <x v="1"/>
    <s v="Salud"/>
    <n v="8107"/>
    <x v="22"/>
    <x v="10"/>
    <x v="0"/>
    <x v="308"/>
    <x v="0"/>
    <x v="100"/>
    <s v="Periodo 2020-2021"/>
    <s v="Casos"/>
    <s v="Ministerio de Ciencias, Tecnología, Conocimiento e Innovación"/>
    <s v="Nuevos Casos Confirmados de COVID-19 en la comuna de Penco"/>
    <s v="Gráfico muestra la Nuevos Casos Confirmados de COVID-19 en la comuna de Penco- en el Periodo 2020-2021, de acuerdo a datos recopilados por el Ministerio de Ciencias, Tecnología, Conocimiento e Innovación- Unidad de medida Casos"/>
    <s v="Gráfico Evolución"/>
    <s v="COVID19,pandemia,virus,enfermedad,salud,estadística,Casos Confirmados,Penco,Casos Confirmados,Casos"/>
    <s v="https://analytics.zoho.com/open-view/2395394000008134446?ZOHO_CRITERIA=%22Localiza_CL_Poblacion%22.%22Codcom%22%3D8107"/>
    <x v="0"/>
    <s v="#1774B9"/>
  </r>
  <r>
    <n v="2016"/>
    <x v="0"/>
    <x v="1"/>
    <s v="Salud"/>
    <n v="8103"/>
    <x v="20"/>
    <x v="9"/>
    <x v="0"/>
    <x v="342"/>
    <x v="2"/>
    <x v="97"/>
    <s v="Periodo 2020-2021"/>
    <s v="Unidades"/>
    <s v="Ministerio de Ciencias, Tecnología, Conocimiento e Innovación"/>
    <s v="Relación entre la Etapa Histórica del Programa Paso a Paso y progreso del proceso de vacunación (2da dosis) en la comuna de Chiguayante"/>
    <s v="Gráfico muestra la Relación entre la Etapa Histórica del Programa Paso a Paso y progreso del proceso de vacunación (2da dosis) en la comuna de Chiguayante- en el Periodo 2020-2021, de acuerdo a datos recopilados por el Ministerio de Ciencias, Tecnología, Conocimiento e Innovación-  Unidades"/>
    <s v="Gráfico Evolución Comparativo"/>
    <s v="COVID19,pandemia,virus,enfermedad,salud,estadística,Paso a Paso y Vacunación,Chiguayante,Etapas Históricas - Vacunación,Unidades"/>
    <s v="https://analytics.zoho.com/open-view/2395394000008157701?ZOHO_CRITERIA=%22Localiza_CL_Poblacion%22.%22Codcom%22%3D8103"/>
    <x v="0"/>
    <s v="#1774B9"/>
  </r>
  <r>
    <n v="2017"/>
    <x v="0"/>
    <x v="1"/>
    <s v="Salud"/>
    <n v="8310"/>
    <x v="20"/>
    <x v="9"/>
    <x v="0"/>
    <x v="313"/>
    <x v="2"/>
    <x v="97"/>
    <s v="Periodo 2020-2021"/>
    <s v="Unidades"/>
    <s v="Ministerio de Ciencias, Tecnología, Conocimiento e Innovación"/>
    <s v="Relación entre la Etapa Histórica del Programa Paso a Paso y progreso del proceso de vacunación (2da dosis) en la comuna de San Rosendo"/>
    <s v="Gráfico muestra la Relación entre la Etapa Histórica del Programa Paso a Paso y progreso del proceso de vacunación (2da dosis) en la comuna de San Rosendo- en el Periodo 2020-2021, de acuerdo a datos recopilados por el Ministerio de Ciencias, Tecnología, Conocimiento e Innovación-  Unidades"/>
    <s v="Gráfico Evolución Comparativo"/>
    <s v="COVID19,pandemia,virus,enfermedad,salud,estadística,Paso a Paso y Vacunación,San Rosendo,Etapas Históricas - Vacunación,Unidades"/>
    <s v="https://analytics.zoho.com/open-view/2395394000008157701?ZOHO_CRITERIA=%22Localiza_CL_Poblacion%22.%22Codcom%22%3D8310"/>
    <x v="0"/>
    <s v="#1774B9"/>
  </r>
  <r>
    <n v="2018"/>
    <x v="0"/>
    <x v="1"/>
    <s v="Salud"/>
    <n v="9206"/>
    <x v="19"/>
    <x v="9"/>
    <x v="0"/>
    <x v="346"/>
    <x v="2"/>
    <x v="96"/>
    <s v="Periodo 2020-2021"/>
    <s v="Adimensional"/>
    <s v="Ministerio de Ciencias, Tecnología, Conocimiento e Innovación"/>
    <s v="Etapas Históricas del Programa Paso a Paso en la comuna de Los Sauces"/>
    <s v="Gráfico muestra las Etapas Históricas del Programa Paso a Paso en la comuna de Los Sauces- en el Periodo 2020-2021, de acuerdo a datos recopilados por el Ministerio de Ciencias, Tecnología, Conocimiento e Innovación - Adimensional"/>
    <s v="Gráfico Evolución"/>
    <s v="COVID19,pandemia,virus,enfermedad,salud,estadística,Etapas Paso a Paso,Los Sauces,Etapas Históricas,Adimensional"/>
    <s v="https://analytics.zoho.com/open-view/2395394000008155038?ZOHO_CRITERIA=%22Localiza_CL_Poblacion%22.%22Codcom%22%3D9206"/>
    <x v="0"/>
    <s v="#1774B9"/>
  </r>
  <r>
    <n v="2019"/>
    <x v="0"/>
    <x v="1"/>
    <s v="Salud"/>
    <n v="6308"/>
    <x v="21"/>
    <x v="10"/>
    <x v="0"/>
    <x v="73"/>
    <x v="0"/>
    <x v="99"/>
    <s v="Periodo 2020-2021"/>
    <s v="Casos"/>
    <s v="Ministerio de Ciencias, Tecnología, Conocimiento e Innovación"/>
    <s v="Evolución del Número de Casos Activos de COVID-19 por 1 millón de habitantes en la comuna de Placilla"/>
    <s v="Gráfico muestra la Evolución del Número de Casos Activos de COVID-19 por 1 millón de habitantes en la comuna de Placilla- en el Periodo 2020-2021, de acuerdo a datos recopilados por el Ministerio de Ciencias, Tecnología, Conocimiento e Innovación- Unidad de medida Casos"/>
    <s v="Gráfico Evolución"/>
    <s v="COVID19,pandemia,virus,enfermedad,salud,estadística,Activos,Placilla,Activos por 1 Millón Habitantes,Casos"/>
    <s v="https://analytics.zoho.com/open-view/2395394000008132313?ZOHO_CRITERIA=%22Localiza_CL_Poblacion%22.%22Codcom%22%3D6308"/>
    <x v="0"/>
    <s v="#1774B9"/>
  </r>
  <r>
    <n v="2020"/>
    <x v="0"/>
    <x v="1"/>
    <s v="Salud"/>
    <n v="1101"/>
    <x v="19"/>
    <x v="9"/>
    <x v="0"/>
    <x v="18"/>
    <x v="2"/>
    <x v="101"/>
    <s v="Último Informe MINCIECIA"/>
    <s v="Adimensional"/>
    <s v="Ministerio de Ciencias, Tecnología, Conocimiento e Innovación"/>
    <s v="Etapa Actual del Programa Paso a Paso en la comuna de Iquique"/>
    <s v="Mapa muestra la Etapa Actual del Programa Paso a Paso en la comuna de Iquique- según el Último Informe MINCIECIA - Adimensional"/>
    <s v="Representación Geográfica"/>
    <s v="COVID19,pandemia,virus,enfermedad,salud,estadística,Etapas Paso a Paso,Iquique,Etapa Actual,Adimensional"/>
    <s v="https://analytics.zoho.com/open-view/2395394000008153647?ZOHO_CRITERIA=%22Localiza_CL_Poblacion%22.%22Codcom%22%3D1101"/>
    <x v="0"/>
    <s v="#1774B9"/>
  </r>
  <r>
    <n v="2021"/>
    <x v="0"/>
    <x v="1"/>
    <s v="Salud"/>
    <n v="13501"/>
    <x v="18"/>
    <x v="8"/>
    <x v="0"/>
    <x v="11"/>
    <x v="0"/>
    <x v="98"/>
    <s v="Periodo 2020-2021"/>
    <s v="Unidades"/>
    <s v="Ministerio de Ciencias, Tecnología, Conocimiento e Innovación"/>
    <s v="Evolución del Proceso de Vacunación contra COVID-19 en la comuna de Melipilla"/>
    <s v="Gráfico muestra la Evolución del Proceso de Vacunación contra COVID-19 en la comuna de Melipilla- en el Periodo 2020-2021, de acuerdo a datos recopilados por el Ministerio de Ciencias, Tecnología, Conocimiento e Innovación-  Unidades"/>
    <s v="Gráfico Evolución"/>
    <s v="COVID19,pandemia,virus,enfermedad,salud,estadística,Vacunación,Melipilla,Vacunación 1era y 2da dosis,Unidades"/>
    <s v="https://analytics.zoho.com/open-view/2395394000008136598?ZOHO_CRITERIA=%22Localiza_CL_Poblacion%22.%22Codcom%22%3D13501"/>
    <x v="0"/>
    <s v="#1774B9"/>
  </r>
  <r>
    <n v="2022"/>
    <x v="0"/>
    <x v="1"/>
    <s v="Salud"/>
    <n v="10105"/>
    <x v="21"/>
    <x v="10"/>
    <x v="0"/>
    <x v="68"/>
    <x v="0"/>
    <x v="99"/>
    <s v="Periodo 2020-2021"/>
    <s v="Casos"/>
    <s v="Ministerio de Ciencias, Tecnología, Conocimiento e Innovación"/>
    <s v="Evolución del Número de Casos Activos de COVID-19 por 1 millón de habitantes en la comuna de Frutillar"/>
    <s v="Gráfico muestra la Evolución del Número de Casos Activos de COVID-19 por 1 millón de habitantes en la comuna de Frutillar- en el Periodo 2020-2021, de acuerdo a datos recopilados por el Ministerio de Ciencias, Tecnología, Conocimiento e Innovación- Unidad de medida Casos"/>
    <s v="Gráfico Evolución"/>
    <s v="COVID19,pandemia,virus,enfermedad,salud,estadística,Activos,Frutillar,Activos por 1 Millón Habitantes,Casos"/>
    <s v="https://analytics.zoho.com/open-view/2395394000008132313?ZOHO_CRITERIA=%22Localiza_CL_Poblacion%22.%22Codcom%22%3D10105"/>
    <x v="0"/>
    <s v="#1774B9"/>
  </r>
  <r>
    <n v="2023"/>
    <x v="0"/>
    <x v="1"/>
    <s v="Salud"/>
    <n v="14103"/>
    <x v="18"/>
    <x v="8"/>
    <x v="0"/>
    <x v="345"/>
    <x v="0"/>
    <x v="95"/>
    <s v="Periodo 2020-2021"/>
    <s v="Unidades"/>
    <s v="Ministerio de Ciencias, Tecnología, Conocimiento e Innovación"/>
    <s v="Relación entre el Proceso de Vacunación contra COVID-19 y el número de Casos Activos en la comuna de Lanco"/>
    <s v="Gráfico muestra la Relación entre el Proceso de Vacunación contra COVID-19 y el número de Casos Activos en la comuna de Lanco- en el Periodo 2020-2021, de acuerdo a datos recopilados por el Ministerio de Ciencias, Tecnología, Conocimiento e Innovación- Unidades"/>
    <s v="Gráfico Evolución"/>
    <s v="COVID19,pandemia,virus,enfermedad,salud,estadística,Vacunación,Lanco,Vacunación-Casos Activos,Unidades"/>
    <s v="https://analytics.zoho.com/open-view/2395394000008137967?ZOHO_CRITERIA=%22Localiza_CL_Poblacion%22.%22Codcom%22%3D14103"/>
    <x v="0"/>
    <s v="#1774B9"/>
  </r>
  <r>
    <n v="2024"/>
    <x v="0"/>
    <x v="1"/>
    <s v="Salud"/>
    <n v="8110"/>
    <x v="19"/>
    <x v="9"/>
    <x v="0"/>
    <x v="92"/>
    <x v="2"/>
    <x v="96"/>
    <s v="Periodo 2020-2021"/>
    <s v="Adimensional"/>
    <s v="Ministerio de Ciencias, Tecnología, Conocimiento e Innovación"/>
    <s v="Etapas Históricas del Programa Paso a Paso en la comuna de Talcahuano"/>
    <s v="Gráfico muestra las Etapas Históricas del Programa Paso a Paso en la comuna de Talcahuano- en el Periodo 2020-2021, de acuerdo a datos recopilados por el Ministerio de Ciencias, Tecnología, Conocimiento e Innovación - Adimensional"/>
    <s v="Gráfico Evolución"/>
    <s v="COVID19,pandemia,virus,enfermedad,salud,estadística,Etapas Paso a Paso,Talcahuano,Etapas Históricas,Adimensional"/>
    <s v="https://analytics.zoho.com/open-view/2395394000008155038?ZOHO_CRITERIA=%22Localiza_CL_Poblacion%22.%22Codcom%22%3D8110"/>
    <x v="0"/>
    <s v="#1774B9"/>
  </r>
  <r>
    <n v="2025"/>
    <x v="0"/>
    <x v="1"/>
    <s v="Salud"/>
    <n v="13129"/>
    <x v="19"/>
    <x v="9"/>
    <x v="0"/>
    <x v="70"/>
    <x v="2"/>
    <x v="96"/>
    <s v="Periodo 2020-2021"/>
    <s v="Adimensional"/>
    <s v="Ministerio de Ciencias, Tecnología, Conocimiento e Innovación"/>
    <s v="Etapas Históricas del Programa Paso a Paso en la comuna de San Joaquín"/>
    <s v="Gráfico muestra las Etapas Históricas del Programa Paso a Paso en la comuna de San Joaquín- en el Periodo 2020-2021, de acuerdo a datos recopilados por el Ministerio de Ciencias, Tecnología, Conocimiento e Innovación - Adimensional"/>
    <s v="Gráfico Evolución"/>
    <s v="COVID19,pandemia,virus,enfermedad,salud,estadística,Etapas Paso a Paso,San Joaquín,Etapas Históricas,Adimensional"/>
    <s v="https://analytics.zoho.com/open-view/2395394000008155038?ZOHO_CRITERIA=%22Localiza_CL_Poblacion%22.%22Codcom%22%3D13129"/>
    <x v="0"/>
    <s v="#1774B9"/>
  </r>
  <r>
    <n v="2026"/>
    <x v="0"/>
    <x v="1"/>
    <s v="Salud"/>
    <n v="10404"/>
    <x v="18"/>
    <x v="8"/>
    <x v="0"/>
    <x v="209"/>
    <x v="0"/>
    <x v="95"/>
    <s v="Periodo 2020-2021"/>
    <s v="Unidades"/>
    <s v="Ministerio de Ciencias, Tecnología, Conocimiento e Innovación"/>
    <s v="Relación entre el Proceso de Vacunación contra COVID-19 y el número de Casos Activos en la comuna de Palena"/>
    <s v="Gráfico muestra la Relación entre el Proceso de Vacunación contra COVID-19 y el número de Casos Activos en la comuna de Palena- en el Periodo 2020-2021, de acuerdo a datos recopilados por el Ministerio de Ciencias, Tecnología, Conocimiento e Innovación- Unidades"/>
    <s v="Gráfico Evolución"/>
    <s v="COVID19,pandemia,virus,enfermedad,salud,estadística,Vacunación,Palena,Vacunación-Casos Activos,Unidades"/>
    <s v="https://analytics.zoho.com/open-view/2395394000008137967?ZOHO_CRITERIA=%22Localiza_CL_Poblacion%22.%22Codcom%22%3D10404"/>
    <x v="0"/>
    <s v="#1774B9"/>
  </r>
  <r>
    <n v="2027"/>
    <x v="0"/>
    <x v="1"/>
    <s v="Salud"/>
    <n v="10105"/>
    <x v="18"/>
    <x v="8"/>
    <x v="0"/>
    <x v="68"/>
    <x v="0"/>
    <x v="95"/>
    <s v="Periodo 2020-2021"/>
    <s v="Unidades"/>
    <s v="Ministerio de Ciencias, Tecnología, Conocimiento e Innovación"/>
    <s v="Relación entre el Proceso de Vacunación contra COVID-19 y el número de Casos Activos en la comuna de Frutillar"/>
    <s v="Gráfico muestra la Relación entre el Proceso de Vacunación contra COVID-19 y el número de Casos Activos en la comuna de Frutillar- en el Periodo 2020-2021, de acuerdo a datos recopilados por el Ministerio de Ciencias, Tecnología, Conocimiento e Innovación- Unidades"/>
    <s v="Gráfico Evolución"/>
    <s v="COVID19,pandemia,virus,enfermedad,salud,estadística,Vacunación,Frutillar,Vacunación-Casos Activos,Unidades"/>
    <s v="https://analytics.zoho.com/open-view/2395394000008137967?ZOHO_CRITERIA=%22Localiza_CL_Poblacion%22.%22Codcom%22%3D10105"/>
    <x v="0"/>
    <s v="#1774B9"/>
  </r>
  <r>
    <n v="2028"/>
    <x v="0"/>
    <x v="1"/>
    <s v="Salud"/>
    <n v="5403"/>
    <x v="19"/>
    <x v="9"/>
    <x v="0"/>
    <x v="144"/>
    <x v="2"/>
    <x v="96"/>
    <s v="Periodo 2020-2021"/>
    <s v="Adimensional"/>
    <s v="Ministerio de Ciencias, Tecnología, Conocimiento e Innovación"/>
    <s v="Etapas Históricas del Programa Paso a Paso en la comuna de Papudo"/>
    <s v="Gráfico muestra las Etapas Históricas del Programa Paso a Paso en la comuna de Papudo- en el Periodo 2020-2021, de acuerdo a datos recopilados por el Ministerio de Ciencias, Tecnología, Conocimiento e Innovación - Adimensional"/>
    <s v="Gráfico Evolución"/>
    <s v="COVID19,pandemia,virus,enfermedad,salud,estadística,Etapas Paso a Paso,Papudo,Etapas Históricas,Adimensional"/>
    <s v="https://analytics.zoho.com/open-view/2395394000008155038?ZOHO_CRITERIA=%22Localiza_CL_Poblacion%22.%22Codcom%22%3D5403"/>
    <x v="0"/>
    <s v="#1774B9"/>
  </r>
  <r>
    <n v="2029"/>
    <x v="0"/>
    <x v="1"/>
    <s v="Salud"/>
    <n v="11201"/>
    <x v="18"/>
    <x v="8"/>
    <x v="0"/>
    <x v="170"/>
    <x v="0"/>
    <x v="98"/>
    <s v="Periodo 2020-2021"/>
    <s v="Unidades"/>
    <s v="Ministerio de Ciencias, Tecnología, Conocimiento e Innovación"/>
    <s v="Evolución del Proceso de Vacunación contra COVID-19 en la comuna de Aisén"/>
    <s v="Gráfico muestra la Evolución del Proceso de Vacunación contra COVID-19 en la comuna de Aisén- en el Periodo 2020-2021, de acuerdo a datos recopilados por el Ministerio de Ciencias, Tecnología, Conocimiento e Innovación-  Unidades"/>
    <s v="Gráfico Evolución"/>
    <s v="COVID19,pandemia,virus,enfermedad,salud,estadística,Vacunación,Aisén,Vacunación 1era y 2da dosis,Unidades"/>
    <s v="https://analytics.zoho.com/open-view/2395394000008136598?ZOHO_CRITERIA=%22Localiza_CL_Poblacion%22.%22Codcom%22%3D11201"/>
    <x v="0"/>
    <s v="#1774B9"/>
  </r>
  <r>
    <n v="2030"/>
    <x v="0"/>
    <x v="1"/>
    <s v="Salud"/>
    <n v="5503"/>
    <x v="19"/>
    <x v="9"/>
    <x v="0"/>
    <x v="114"/>
    <x v="2"/>
    <x v="101"/>
    <s v="Último Informe MINCIECIA"/>
    <s v="Adimensional"/>
    <s v="Ministerio de Ciencias, Tecnología, Conocimiento e Innovación"/>
    <s v="Etapa Actual del Programa Paso a Paso en la comuna de Hijuelas"/>
    <s v="Mapa muestra la Etapa Actual del Programa Paso a Paso en la comuna de Hijuelas- según el Último Informe MINCIECIA - Adimensional"/>
    <s v="Representación Geográfica"/>
    <s v="COVID19,pandemia,virus,enfermedad,salud,estadística,Etapas Paso a Paso,Hijuelas,Etapa Actual,Adimensional"/>
    <s v="https://analytics.zoho.com/open-view/2395394000008153647?ZOHO_CRITERIA=%22Localiza_CL_Poblacion%22.%22Codcom%22%3D5503"/>
    <x v="0"/>
    <s v="#1774B9"/>
  </r>
  <r>
    <n v="2031"/>
    <x v="0"/>
    <x v="1"/>
    <s v="Salud"/>
    <n v="9114"/>
    <x v="18"/>
    <x v="8"/>
    <x v="0"/>
    <x v="285"/>
    <x v="0"/>
    <x v="95"/>
    <s v="Periodo 2020-2021"/>
    <s v="Unidades"/>
    <s v="Ministerio de Ciencias, Tecnología, Conocimiento e Innovación"/>
    <s v="Relación entre el Proceso de Vacunación contra COVID-19 y el número de Casos Activos en la comuna de Pitrufquén"/>
    <s v="Gráfico muestra la Relación entre el Proceso de Vacunación contra COVID-19 y el número de Casos Activos en la comuna de Pitrufquén- en el Periodo 2020-2021, de acuerdo a datos recopilados por el Ministerio de Ciencias, Tecnología, Conocimiento e Innovación- Unidades"/>
    <s v="Gráfico Evolución"/>
    <s v="COVID19,pandemia,virus,enfermedad,salud,estadística,Vacunación,Pitrufquén,Vacunación-Casos Activos,Unidades"/>
    <s v="https://analytics.zoho.com/open-view/2395394000008137967?ZOHO_CRITERIA=%22Localiza_CL_Poblacion%22.%22Codcom%22%3D9114"/>
    <x v="0"/>
    <s v="#1774B9"/>
  </r>
  <r>
    <n v="2032"/>
    <x v="0"/>
    <x v="1"/>
    <s v="Salud"/>
    <n v="4203"/>
    <x v="19"/>
    <x v="9"/>
    <x v="0"/>
    <x v="135"/>
    <x v="2"/>
    <x v="96"/>
    <s v="Periodo 2020-2021"/>
    <s v="Adimensional"/>
    <s v="Ministerio de Ciencias, Tecnología, Conocimiento e Innovación"/>
    <s v="Etapas Históricas del Programa Paso a Paso en la comuna de Los Vilos"/>
    <s v="Gráfico muestra las Etapas Históricas del Programa Paso a Paso en la comuna de Los Vilos- en el Periodo 2020-2021, de acuerdo a datos recopilados por el Ministerio de Ciencias, Tecnología, Conocimiento e Innovación - Adimensional"/>
    <s v="Gráfico Evolución"/>
    <s v="COVID19,pandemia,virus,enfermedad,salud,estadística,Etapas Paso a Paso,Los Vilos,Etapas Históricas,Adimensional"/>
    <s v="https://analytics.zoho.com/open-view/2395394000008155038?ZOHO_CRITERIA=%22Localiza_CL_Poblacion%22.%22Codcom%22%3D4203"/>
    <x v="0"/>
    <s v="#1774B9"/>
  </r>
  <r>
    <n v="2033"/>
    <x v="0"/>
    <x v="1"/>
    <s v="Salud"/>
    <n v="5504"/>
    <x v="20"/>
    <x v="9"/>
    <x v="0"/>
    <x v="42"/>
    <x v="2"/>
    <x v="97"/>
    <s v="Periodo 2020-2021"/>
    <s v="Unidades"/>
    <s v="Ministerio de Ciencias, Tecnología, Conocimiento e Innovación"/>
    <s v="Relación entre la Etapa Histórica del Programa Paso a Paso y progreso del proceso de vacunación (2da dosis) en la comuna de La Cruz"/>
    <s v="Gráfico muestra la Relación entre la Etapa Histórica del Programa Paso a Paso y progreso del proceso de vacunación (2da dosis) en la comuna de La Cruz- en el Periodo 2020-2021, de acuerdo a datos recopilados por el Ministerio de Ciencias, Tecnología, Conocimiento e Innovación-  Unidades"/>
    <s v="Gráfico Evolución Comparativo"/>
    <s v="COVID19,pandemia,virus,enfermedad,salud,estadística,Paso a Paso y Vacunación,La Cruz,Etapas Históricas - Vacunación,Unidades"/>
    <s v="https://analytics.zoho.com/open-view/2395394000008157701?ZOHO_CRITERIA=%22Localiza_CL_Poblacion%22.%22Codcom%22%3D5504"/>
    <x v="0"/>
    <s v="#1774B9"/>
  </r>
  <r>
    <n v="2034"/>
    <x v="0"/>
    <x v="1"/>
    <s v="Salud"/>
    <n v="6115"/>
    <x v="21"/>
    <x v="10"/>
    <x v="0"/>
    <x v="50"/>
    <x v="0"/>
    <x v="99"/>
    <s v="Periodo 2020-2021"/>
    <s v="Casos"/>
    <s v="Ministerio de Ciencias, Tecnología, Conocimiento e Innovación"/>
    <s v="Evolución del Número de Casos Activos de COVID-19 por 1 millón de habitantes en la comuna de Rengo"/>
    <s v="Gráfico muestra la Evolución del Número de Casos Activos de COVID-19 por 1 millón de habitantes en la comuna de Rengo- en el Periodo 2020-2021, de acuerdo a datos recopilados por el Ministerio de Ciencias, Tecnología, Conocimiento e Innovación- Unidad de medida Casos"/>
    <s v="Gráfico Evolución"/>
    <s v="COVID19,pandemia,virus,enfermedad,salud,estadística,Activos,Rengo,Activos por 1 Millón Habitantes,Casos"/>
    <s v="https://analytics.zoho.com/open-view/2395394000008132313?ZOHO_CRITERIA=%22Localiza_CL_Poblacion%22.%22Codcom%22%3D6115"/>
    <x v="0"/>
    <s v="#1774B9"/>
  </r>
  <r>
    <n v="2035"/>
    <x v="0"/>
    <x v="1"/>
    <s v="Salud"/>
    <n v="13122"/>
    <x v="20"/>
    <x v="9"/>
    <x v="0"/>
    <x v="123"/>
    <x v="2"/>
    <x v="97"/>
    <s v="Periodo 2020-2021"/>
    <s v="Unidades"/>
    <s v="Ministerio de Ciencias, Tecnología, Conocimiento e Innovación"/>
    <s v="Relación entre la Etapa Histórica del Programa Paso a Paso y progreso del proceso de vacunación (2da dosis) en la comuna de Peñalolén"/>
    <s v="Gráfico muestra la Relación entre la Etapa Histórica del Programa Paso a Paso y progreso del proceso de vacunación (2da dosis) en la comuna de Peñalolén- en el Periodo 2020-2021, de acuerdo a datos recopilados por el Ministerio de Ciencias, Tecnología, Conocimiento e Innovación-  Unidades"/>
    <s v="Gráfico Evolución Comparativo"/>
    <s v="COVID19,pandemia,virus,enfermedad,salud,estadística,Paso a Paso y Vacunación,Peñalolén,Etapas Históricas - Vacunación,Unidades"/>
    <s v="https://analytics.zoho.com/open-view/2395394000008157701?ZOHO_CRITERIA=%22Localiza_CL_Poblacion%22.%22Codcom%22%3D13122"/>
    <x v="0"/>
    <s v="#1774B9"/>
  </r>
  <r>
    <n v="2036"/>
    <x v="0"/>
    <x v="1"/>
    <s v="Salud"/>
    <n v="13112"/>
    <x v="25"/>
    <x v="9"/>
    <x v="0"/>
    <x v="7"/>
    <x v="2"/>
    <x v="104"/>
    <s v="Periodo 2020-2021"/>
    <s v="Casos"/>
    <s v="Ministerio de Ciencias, Tecnología, Conocimiento e Innovación"/>
    <s v="Relación entre la Etapa Histórica del Programa Paso a Paso y el número de Casos Activos en la comuna de La Pintana"/>
    <s v="Gráfico muestra la Relación entre la Etapa Histórica del Programa Paso a Paso y el número de Casos Activos en la comuna de La Pintana- en el Periodo 2020-2021, de acuerdo a datos recopilados por el Ministerio de Ciencias, Tecnología, Conocimiento e Innovación- Unidad de medida Casos"/>
    <s v="Gráfico Evolución Comparativo"/>
    <s v="COVID19,pandemia,virus,enfermedad,salud,estadística,Paso a Paso y Activos,La Pintana,Etapas Históricas -Casos Activos,Casos"/>
    <s v="https://analytics.zoho.com/open-view/2395394000008156433?ZOHO_CRITERIA=%22Localiza_CL_Poblacion%22.%22Codcom%22%3D13112"/>
    <x v="0"/>
    <s v="#1774B9"/>
  </r>
  <r>
    <n v="2037"/>
    <x v="0"/>
    <x v="1"/>
    <s v="Salud"/>
    <n v="4102"/>
    <x v="22"/>
    <x v="10"/>
    <x v="0"/>
    <x v="122"/>
    <x v="0"/>
    <x v="100"/>
    <s v="Periodo 2020-2021"/>
    <s v="Casos"/>
    <s v="Ministerio de Ciencias, Tecnología, Conocimiento e Innovación"/>
    <s v="Nuevos Casos Confirmados de COVID-19 en la comuna de Coquimbo"/>
    <s v="Gráfico muestra la Nuevos Casos Confirmados de COVID-19 en la comuna de Coquimbo- en el Periodo 2020-2021, de acuerdo a datos recopilados por el Ministerio de Ciencias, Tecnología, Conocimiento e Innovación- Unidad de medida Casos"/>
    <s v="Gráfico Evolución"/>
    <s v="COVID19,pandemia,virus,enfermedad,salud,estadística,Casos Confirmados,Coquimbo,Casos Confirmados,Casos"/>
    <s v="https://analytics.zoho.com/open-view/2395394000008134446?ZOHO_CRITERIA=%22Localiza_CL_Poblacion%22.%22Codcom%22%3D4102"/>
    <x v="0"/>
    <s v="#1774B9"/>
  </r>
  <r>
    <n v="2038"/>
    <x v="0"/>
    <x v="1"/>
    <s v="Salud"/>
    <n v="10106"/>
    <x v="20"/>
    <x v="9"/>
    <x v="0"/>
    <x v="9"/>
    <x v="2"/>
    <x v="97"/>
    <s v="Periodo 2020-2021"/>
    <s v="Unidades"/>
    <s v="Ministerio de Ciencias, Tecnología, Conocimiento e Innovación"/>
    <s v="Relación entre la Etapa Histórica del Programa Paso a Paso y progreso del proceso de vacunación (2da dosis) en la comuna de Los Muermos"/>
    <s v="Gráfico muestra la Relación entre la Etapa Histórica del Programa Paso a Paso y progreso del proceso de vacunación (2da dosis) en la comuna de Los Muermos- en el Periodo 2020-2021, de acuerdo a datos recopilados por el Ministerio de Ciencias, Tecnología, Conocimiento e Innovación-  Unidades"/>
    <s v="Gráfico Evolución Comparativo"/>
    <s v="COVID19,pandemia,virus,enfermedad,salud,estadística,Paso a Paso y Vacunación,Los Muermos,Etapas Históricas - Vacunación,Unidades"/>
    <s v="https://analytics.zoho.com/open-view/2395394000008157701?ZOHO_CRITERIA=%22Localiza_CL_Poblacion%22.%22Codcom%22%3D10106"/>
    <x v="0"/>
    <s v="#1774B9"/>
  </r>
  <r>
    <n v="2039"/>
    <x v="0"/>
    <x v="1"/>
    <s v="Salud"/>
    <n v="5101"/>
    <x v="19"/>
    <x v="9"/>
    <x v="0"/>
    <x v="188"/>
    <x v="2"/>
    <x v="96"/>
    <s v="Periodo 2020-2021"/>
    <s v="Adimensional"/>
    <s v="Ministerio de Ciencias, Tecnología, Conocimiento e Innovación"/>
    <s v="Etapas Históricas del Programa Paso a Paso en la comuna de Valparaíso"/>
    <s v="Gráfico muestra las Etapas Históricas del Programa Paso a Paso en la comuna de Valparaíso- en el Periodo 2020-2021, de acuerdo a datos recopilados por el Ministerio de Ciencias, Tecnología, Conocimiento e Innovación - Adimensional"/>
    <s v="Gráfico Evolución"/>
    <s v="COVID19,pandemia,virus,enfermedad,salud,estadística,Etapas Paso a Paso,Valparaíso,Etapas Históricas,Adimensional"/>
    <s v="https://analytics.zoho.com/open-view/2395394000008155038?ZOHO_CRITERIA=%22Localiza_CL_Poblacion%22.%22Codcom%22%3D5101"/>
    <x v="0"/>
    <s v="#1774B9"/>
  </r>
  <r>
    <n v="2040"/>
    <x v="0"/>
    <x v="1"/>
    <s v="Salud"/>
    <n v="2101"/>
    <x v="19"/>
    <x v="9"/>
    <x v="0"/>
    <x v="31"/>
    <x v="2"/>
    <x v="101"/>
    <s v="Último Informe MINCIECIA"/>
    <s v="Adimensional"/>
    <s v="Ministerio de Ciencias, Tecnología, Conocimiento e Innovación"/>
    <s v="Etapa Actual del Programa Paso a Paso en la comuna de Antofagasta"/>
    <s v="Mapa muestra la Etapa Actual del Programa Paso a Paso en la comuna de Antofagasta- según el Último Informe MINCIECIA - Adimensional"/>
    <s v="Representación Geográfica"/>
    <s v="COVID19,pandemia,virus,enfermedad,salud,estadística,Etapas Paso a Paso,Antofagasta,Etapa Actual,Adimensional"/>
    <s v="https://analytics.zoho.com/open-view/2395394000008153647?ZOHO_CRITERIA=%22Localiza_CL_Poblacion%22.%22Codcom%22%3D2101"/>
    <x v="0"/>
    <s v="#1774B9"/>
  </r>
  <r>
    <n v="2041"/>
    <x v="0"/>
    <x v="1"/>
    <s v="Salud"/>
    <n v="10209"/>
    <x v="18"/>
    <x v="8"/>
    <x v="0"/>
    <x v="112"/>
    <x v="0"/>
    <x v="95"/>
    <s v="Periodo 2020-2021"/>
    <s v="Unidades"/>
    <s v="Ministerio de Ciencias, Tecnología, Conocimiento e Innovación"/>
    <s v="Relación entre el Proceso de Vacunación contra COVID-19 y el número de Casos Activos en la comuna de Quemchi"/>
    <s v="Gráfico muestra la Relación entre el Proceso de Vacunación contra COVID-19 y el número de Casos Activos en la comuna de Quemchi- en el Periodo 2020-2021, de acuerdo a datos recopilados por el Ministerio de Ciencias, Tecnología, Conocimiento e Innovación- Unidades"/>
    <s v="Gráfico Evolución"/>
    <s v="COVID19,pandemia,virus,enfermedad,salud,estadística,Vacunación,Quemchi,Vacunación-Casos Activos,Unidades"/>
    <s v="https://analytics.zoho.com/open-view/2395394000008137967?ZOHO_CRITERIA=%22Localiza_CL_Poblacion%22.%22Codcom%22%3D10209"/>
    <x v="0"/>
    <s v="#1774B9"/>
  </r>
  <r>
    <n v="2042"/>
    <x v="0"/>
    <x v="1"/>
    <s v="Salud"/>
    <n v="7403"/>
    <x v="22"/>
    <x v="10"/>
    <x v="0"/>
    <x v="255"/>
    <x v="0"/>
    <x v="100"/>
    <s v="Periodo 2020-2021"/>
    <s v="Casos"/>
    <s v="Ministerio de Ciencias, Tecnología, Conocimiento e Innovación"/>
    <s v="Nuevos Casos Confirmados de COVID-19 en la comuna de Longaví"/>
    <s v="Gráfico muestra la Nuevos Casos Confirmados de COVID-19 en la comuna de Longaví- en el Periodo 2020-2021, de acuerdo a datos recopilados por el Ministerio de Ciencias, Tecnología, Conocimiento e Innovación- Unidad de medida Casos"/>
    <s v="Gráfico Evolución"/>
    <s v="COVID19,pandemia,virus,enfermedad,salud,estadística,Casos Confirmados,Longaví,Casos Confirmados,Casos"/>
    <s v="https://analytics.zoho.com/open-view/2395394000008134446?ZOHO_CRITERIA=%22Localiza_CL_Poblacion%22.%22Codcom%22%3D7403"/>
    <x v="0"/>
    <s v="#1774B9"/>
  </r>
  <r>
    <n v="2043"/>
    <x v="0"/>
    <x v="1"/>
    <s v="Salud"/>
    <n v="8109"/>
    <x v="21"/>
    <x v="10"/>
    <x v="0"/>
    <x v="355"/>
    <x v="0"/>
    <x v="99"/>
    <s v="Periodo 2020-2021"/>
    <s v="Casos"/>
    <s v="Ministerio de Ciencias, Tecnología, Conocimiento e Innovación"/>
    <s v="Evolución del Número de Casos Activos de COVID-19 por 1 millón de habitantes en la comuna de Santa Juana"/>
    <s v="Gráfico muestra la Evolución del Número de Casos Activos de COVID-19 por 1 millón de habitantes en la comuna de Santa Juana- en el Periodo 2020-2021, de acuerdo a datos recopilados por el Ministerio de Ciencias, Tecnología, Conocimiento e Innovación- Unidad de medida Casos"/>
    <s v="Gráfico Evolución"/>
    <s v="COVID19,pandemia,virus,enfermedad,salud,estadística,Activos,Santa Juana,Activos por 1 Millón Habitantes,Casos"/>
    <s v="https://analytics.zoho.com/open-view/2395394000008132313?ZOHO_CRITERIA=%22Localiza_CL_Poblacion%22.%22Codcom%22%3D8109"/>
    <x v="0"/>
    <s v="#1774B9"/>
  </r>
  <r>
    <n v="2044"/>
    <x v="0"/>
    <x v="1"/>
    <s v="Salud"/>
    <n v="9121"/>
    <x v="22"/>
    <x v="10"/>
    <x v="0"/>
    <x v="217"/>
    <x v="0"/>
    <x v="100"/>
    <s v="Periodo 2020-2021"/>
    <s v="Casos"/>
    <s v="Ministerio de Ciencias, Tecnología, Conocimiento e Innovación"/>
    <s v="Nuevos Casos Confirmados de COVID-19 en la comuna de Cholchol"/>
    <s v="Gráfico muestra la Nuevos Casos Confirmados de COVID-19 en la comuna de Cholchol- en el Periodo 2020-2021, de acuerdo a datos recopilados por el Ministerio de Ciencias, Tecnología, Conocimiento e Innovación- Unidad de medida Casos"/>
    <s v="Gráfico Evolución"/>
    <s v="COVID19,pandemia,virus,enfermedad,salud,estadística,Casos Confirmados,Cholchol,Casos Confirmados,Casos"/>
    <s v="https://analytics.zoho.com/open-view/2395394000008134446?ZOHO_CRITERIA=%22Localiza_CL_Poblacion%22.%22Codcom%22%3D9121"/>
    <x v="0"/>
    <s v="#1774B9"/>
  </r>
  <r>
    <n v="2045"/>
    <x v="0"/>
    <x v="1"/>
    <s v="Salud"/>
    <n v="4104"/>
    <x v="20"/>
    <x v="9"/>
    <x v="0"/>
    <x v="248"/>
    <x v="2"/>
    <x v="97"/>
    <s v="Periodo 2020-2021"/>
    <s v="Unidades"/>
    <s v="Ministerio de Ciencias, Tecnología, Conocimiento e Innovación"/>
    <s v="Relación entre la Etapa Histórica del Programa Paso a Paso y progreso del proceso de vacunación (2da dosis) en la comuna de La Higuera"/>
    <s v="Gráfico muestra la Relación entre la Etapa Histórica del Programa Paso a Paso y progreso del proceso de vacunación (2da dosis) en la comuna de La Higuera- en el Periodo 2020-2021, de acuerdo a datos recopilados por el Ministerio de Ciencias, Tecnología, Conocimiento e Innovación-  Unidades"/>
    <s v="Gráfico Evolución Comparativo"/>
    <s v="COVID19,pandemia,virus,enfermedad,salud,estadística,Paso a Paso y Vacunación,La Higuera,Etapas Históricas - Vacunación,Unidades"/>
    <s v="https://analytics.zoho.com/open-view/2395394000008157701?ZOHO_CRITERIA=%22Localiza_CL_Poblacion%22.%22Codcom%22%3D4104"/>
    <x v="0"/>
    <s v="#1774B9"/>
  </r>
  <r>
    <n v="2046"/>
    <x v="0"/>
    <x v="1"/>
    <s v="Salud"/>
    <n v="7101"/>
    <x v="19"/>
    <x v="9"/>
    <x v="0"/>
    <x v="322"/>
    <x v="2"/>
    <x v="96"/>
    <s v="Periodo 2020-2021"/>
    <s v="Adimensional"/>
    <s v="Ministerio de Ciencias, Tecnología, Conocimiento e Innovación"/>
    <s v="Etapas Históricas del Programa Paso a Paso en la comuna de Talca"/>
    <s v="Gráfico muestra las Etapas Históricas del Programa Paso a Paso en la comuna de Talca- en el Periodo 2020-2021, de acuerdo a datos recopilados por el Ministerio de Ciencias, Tecnología, Conocimiento e Innovación - Adimensional"/>
    <s v="Gráfico Evolución"/>
    <s v="COVID19,pandemia,virus,enfermedad,salud,estadística,Etapas Paso a Paso,Talca,Etapas Históricas,Adimensional"/>
    <s v="https://analytics.zoho.com/open-view/2395394000008155038?ZOHO_CRITERIA=%22Localiza_CL_Poblacion%22.%22Codcom%22%3D7101"/>
    <x v="0"/>
    <s v="#1774B9"/>
  </r>
  <r>
    <n v="2047"/>
    <x v="0"/>
    <x v="1"/>
    <s v="Salud"/>
    <n v="9201"/>
    <x v="25"/>
    <x v="9"/>
    <x v="0"/>
    <x v="141"/>
    <x v="2"/>
    <x v="104"/>
    <s v="Periodo 2020-2021"/>
    <s v="Casos"/>
    <s v="Ministerio de Ciencias, Tecnología, Conocimiento e Innovación"/>
    <s v="Relación entre la Etapa Histórica del Programa Paso a Paso y el número de Casos Activos en la comuna de Angol"/>
    <s v="Gráfico muestra la Relación entre la Etapa Histórica del Programa Paso a Paso y el número de Casos Activos en la comuna de Angol- en el Periodo 2020-2021, de acuerdo a datos recopilados por el Ministerio de Ciencias, Tecnología, Conocimiento e Innovación- Unidad de medida Casos"/>
    <s v="Gráfico Evolución Comparativo"/>
    <s v="COVID19,pandemia,virus,enfermedad,salud,estadística,Paso a Paso y Activos,Angol,Etapas Históricas -Casos Activos,Casos"/>
    <s v="https://analytics.zoho.com/open-view/2395394000008156433?ZOHO_CRITERIA=%22Localiza_CL_Poblacion%22.%22Codcom%22%3D9201"/>
    <x v="0"/>
    <s v="#1774B9"/>
  </r>
  <r>
    <n v="2048"/>
    <x v="0"/>
    <x v="1"/>
    <s v="Salud"/>
    <n v="8103"/>
    <x v="25"/>
    <x v="9"/>
    <x v="0"/>
    <x v="342"/>
    <x v="2"/>
    <x v="104"/>
    <s v="Periodo 2020-2021"/>
    <s v="Casos"/>
    <s v="Ministerio de Ciencias, Tecnología, Conocimiento e Innovación"/>
    <s v="Relación entre la Etapa Histórica del Programa Paso a Paso y el número de Casos Activos en la comuna de Chiguayante"/>
    <s v="Gráfico muestra la Relación entre la Etapa Histórica del Programa Paso a Paso y el número de Casos Activos en la comuna de Chiguayante- en el Periodo 2020-2021, de acuerdo a datos recopilados por el Ministerio de Ciencias, Tecnología, Conocimiento e Innovación- Unidad de medida Casos"/>
    <s v="Gráfico Evolución Comparativo"/>
    <s v="COVID19,pandemia,virus,enfermedad,salud,estadística,Paso a Paso y Activos,Chiguayante,Etapas Históricas -Casos Activos,Casos"/>
    <s v="https://analytics.zoho.com/open-view/2395394000008156433?ZOHO_CRITERIA=%22Localiza_CL_Poblacion%22.%22Codcom%22%3D8103"/>
    <x v="0"/>
    <s v="#1774B9"/>
  </r>
  <r>
    <n v="2049"/>
    <x v="0"/>
    <x v="1"/>
    <s v="Salud"/>
    <n v="16104"/>
    <x v="22"/>
    <x v="10"/>
    <x v="0"/>
    <x v="234"/>
    <x v="0"/>
    <x v="100"/>
    <s v="Periodo 2020-2021"/>
    <s v="Casos"/>
    <s v="Ministerio de Ciencias, Tecnología, Conocimiento e Innovación"/>
    <s v="Nuevos Casos Confirmados de COVID-19 en la comuna de El Carmen"/>
    <s v="Gráfico muestra la Nuevos Casos Confirmados de COVID-19 en la comuna de El Carmen- en el Periodo 2020-2021, de acuerdo a datos recopilados por el Ministerio de Ciencias, Tecnología, Conocimiento e Innovación- Unidad de medida Casos"/>
    <s v="Gráfico Evolución"/>
    <s v="COVID19,pandemia,virus,enfermedad,salud,estadística,Casos Confirmados,El Carmen,Casos Confirmados,Casos"/>
    <s v="https://analytics.zoho.com/open-view/2395394000008134446?ZOHO_CRITERIA=%22Localiza_CL_Poblacion%22.%22Codcom%22%3D16104"/>
    <x v="0"/>
    <s v="#1774B9"/>
  </r>
  <r>
    <n v="2050"/>
    <x v="0"/>
    <x v="1"/>
    <s v="Salud"/>
    <n v="9205"/>
    <x v="19"/>
    <x v="9"/>
    <x v="0"/>
    <x v="321"/>
    <x v="2"/>
    <x v="96"/>
    <s v="Periodo 2020-2021"/>
    <s v="Adimensional"/>
    <s v="Ministerio de Ciencias, Tecnología, Conocimiento e Innovación"/>
    <s v="Etapas Históricas del Programa Paso a Paso en la comuna de Lonquimay"/>
    <s v="Gráfico muestra las Etapas Históricas del Programa Paso a Paso en la comuna de Lonquimay- en el Periodo 2020-2021, de acuerdo a datos recopilados por el Ministerio de Ciencias, Tecnología, Conocimiento e Innovación - Adimensional"/>
    <s v="Gráfico Evolución"/>
    <s v="COVID19,pandemia,virus,enfermedad,salud,estadística,Etapas Paso a Paso,Lonquimay,Etapas Históricas,Adimensional"/>
    <s v="https://analytics.zoho.com/open-view/2395394000008155038?ZOHO_CRITERIA=%22Localiza_CL_Poblacion%22.%22Codcom%22%3D9205"/>
    <x v="0"/>
    <s v="#1774B9"/>
  </r>
  <r>
    <n v="2051"/>
    <x v="0"/>
    <x v="1"/>
    <s v="Salud"/>
    <n v="13119"/>
    <x v="19"/>
    <x v="9"/>
    <x v="0"/>
    <x v="254"/>
    <x v="2"/>
    <x v="96"/>
    <s v="Periodo 2020-2021"/>
    <s v="Adimensional"/>
    <s v="Ministerio de Ciencias, Tecnología, Conocimiento e Innovación"/>
    <s v="Etapas Históricas del Programa Paso a Paso en la comuna de Maipú"/>
    <s v="Gráfico muestra las Etapas Históricas del Programa Paso a Paso en la comuna de Maipú- en el Periodo 2020-2021, de acuerdo a datos recopilados por el Ministerio de Ciencias, Tecnología, Conocimiento e Innovación - Adimensional"/>
    <s v="Gráfico Evolución"/>
    <s v="COVID19,pandemia,virus,enfermedad,salud,estadística,Etapas Paso a Paso,Maipú,Etapas Históricas,Adimensional"/>
    <s v="https://analytics.zoho.com/open-view/2395394000008155038?ZOHO_CRITERIA=%22Localiza_CL_Poblacion%22.%22Codcom%22%3D13119"/>
    <x v="0"/>
    <s v="#1774B9"/>
  </r>
  <r>
    <n v="2052"/>
    <x v="0"/>
    <x v="1"/>
    <s v="Salud"/>
    <n v="1107"/>
    <x v="18"/>
    <x v="8"/>
    <x v="0"/>
    <x v="324"/>
    <x v="0"/>
    <x v="98"/>
    <s v="Periodo 2020-2021"/>
    <s v="Unidades"/>
    <s v="Ministerio de Ciencias, Tecnología, Conocimiento e Innovación"/>
    <s v="Evolución del Proceso de Vacunación contra COVID-19 en la comuna de Alto Hospicio"/>
    <s v="Gráfico muestra la Evolución del Proceso de Vacunación contra COVID-19 en la comuna de Alto Hospicio- en el Periodo 2020-2021, de acuerdo a datos recopilados por el Ministerio de Ciencias, Tecnología, Conocimiento e Innovación-  Unidades"/>
    <s v="Gráfico Evolución"/>
    <s v="COVID19,pandemia,virus,enfermedad,salud,estadística,Vacunación,Alto Hospicio,Vacunación 1era y 2da dosis,Unidades"/>
    <s v="https://analytics.zoho.com/open-view/2395394000008136598?ZOHO_CRITERIA=%22Localiza_CL_Poblacion%22.%22Codcom%22%3D1107"/>
    <x v="0"/>
    <s v="#1774B9"/>
  </r>
  <r>
    <n v="2053"/>
    <x v="0"/>
    <x v="1"/>
    <s v="Salud"/>
    <n v="10305"/>
    <x v="18"/>
    <x v="8"/>
    <x v="0"/>
    <x v="108"/>
    <x v="0"/>
    <x v="98"/>
    <s v="Periodo 2020-2021"/>
    <s v="Unidades"/>
    <s v="Ministerio de Ciencias, Tecnología, Conocimiento e Innovación"/>
    <s v="Evolución del Proceso de Vacunación contra COVID-19 en la comuna de Río Negro"/>
    <s v="Gráfico muestra la Evolución del Proceso de Vacunación contra COVID-19 en la comuna de Río Negro- en el Periodo 2020-2021, de acuerdo a datos recopilados por el Ministerio de Ciencias, Tecnología, Conocimiento e Innovación-  Unidades"/>
    <s v="Gráfico Evolución"/>
    <s v="COVID19,pandemia,virus,enfermedad,salud,estadística,Vacunación,Río Negro,Vacunación 1era y 2da dosis,Unidades"/>
    <s v="https://analytics.zoho.com/open-view/2395394000008136598?ZOHO_CRITERIA=%22Localiza_CL_Poblacion%22.%22Codcom%22%3D10305"/>
    <x v="0"/>
    <s v="#1774B9"/>
  </r>
  <r>
    <n v="2054"/>
    <x v="0"/>
    <x v="1"/>
    <s v="Salud"/>
    <n v="4102"/>
    <x v="18"/>
    <x v="8"/>
    <x v="0"/>
    <x v="122"/>
    <x v="0"/>
    <x v="95"/>
    <s v="Periodo 2020-2021"/>
    <s v="Unidades"/>
    <s v="Ministerio de Ciencias, Tecnología, Conocimiento e Innovación"/>
    <s v="Relación entre el Proceso de Vacunación contra COVID-19 y el número de Casos Activos en la comuna de Coquimbo"/>
    <s v="Gráfico muestra la Relación entre el Proceso de Vacunación contra COVID-19 y el número de Casos Activos en la comuna de Coquimbo- en el Periodo 2020-2021, de acuerdo a datos recopilados por el Ministerio de Ciencias, Tecnología, Conocimiento e Innovación- Unidades"/>
    <s v="Gráfico Evolución"/>
    <s v="COVID19,pandemia,virus,enfermedad,salud,estadística,Vacunación,Coquimbo,Vacunación-Casos Activos,Unidades"/>
    <s v="https://analytics.zoho.com/open-view/2395394000008137967?ZOHO_CRITERIA=%22Localiza_CL_Poblacion%22.%22Codcom%22%3D4102"/>
    <x v="0"/>
    <s v="#1774B9"/>
  </r>
  <r>
    <n v="2055"/>
    <x v="0"/>
    <x v="1"/>
    <s v="Salud"/>
    <n v="7404"/>
    <x v="20"/>
    <x v="9"/>
    <x v="0"/>
    <x v="54"/>
    <x v="2"/>
    <x v="97"/>
    <s v="Periodo 2020-2021"/>
    <s v="Unidades"/>
    <s v="Ministerio de Ciencias, Tecnología, Conocimiento e Innovación"/>
    <s v="Relación entre la Etapa Histórica del Programa Paso a Paso y progreso del proceso de vacunación (2da dosis) en la comuna de Parral"/>
    <s v="Gráfico muestra la Relación entre la Etapa Histórica del Programa Paso a Paso y progreso del proceso de vacunación (2da dosis) en la comuna de Parral- en el Periodo 2020-2021, de acuerdo a datos recopilados por el Ministerio de Ciencias, Tecnología, Conocimiento e Innovación-  Unidades"/>
    <s v="Gráfico Evolución Comparativo"/>
    <s v="COVID19,pandemia,virus,enfermedad,salud,estadística,Paso a Paso y Vacunación,Parral,Etapas Históricas - Vacunación,Unidades"/>
    <s v="https://analytics.zoho.com/open-view/2395394000008157701?ZOHO_CRITERIA=%22Localiza_CL_Poblacion%22.%22Codcom%22%3D7404"/>
    <x v="0"/>
    <s v="#1774B9"/>
  </r>
  <r>
    <n v="2056"/>
    <x v="0"/>
    <x v="1"/>
    <s v="Salud"/>
    <n v="10203"/>
    <x v="19"/>
    <x v="9"/>
    <x v="0"/>
    <x v="299"/>
    <x v="2"/>
    <x v="101"/>
    <s v="Último Informe MINCIECIA"/>
    <s v="Adimensional"/>
    <s v="Ministerio de Ciencias, Tecnología, Conocimiento e Innovación"/>
    <s v="Etapa Actual del Programa Paso a Paso en la comuna de Chonchi"/>
    <s v="Mapa muestra la Etapa Actual del Programa Paso a Paso en la comuna de Chonchi- según el Último Informe MINCIECIA - Adimensional"/>
    <s v="Representación Geográfica"/>
    <s v="COVID19,pandemia,virus,enfermedad,salud,estadística,Etapas Paso a Paso,Chonchi,Etapa Actual,Adimensional"/>
    <s v="https://analytics.zoho.com/open-view/2395394000008153647?ZOHO_CRITERIA=%22Localiza_CL_Poblacion%22.%22Codcom%22%3D10203"/>
    <x v="0"/>
    <s v="#1774B9"/>
  </r>
  <r>
    <n v="2057"/>
    <x v="0"/>
    <x v="1"/>
    <s v="Salud"/>
    <n v="15"/>
    <x v="24"/>
    <x v="12"/>
    <x v="1"/>
    <x v="98"/>
    <x v="0"/>
    <x v="103"/>
    <s v="Periodo 2020-2021"/>
    <s v="Número Exámenes"/>
    <s v="Ministerio de Ciencias, Tecnología, Conocimiento e Innovación"/>
    <s v="Número de Exámenes PCR realizados mensualmente en la Región de Arica y Parinacota"/>
    <s v="Gráfico muestra los Número de Exámenes PCR realizados mensualmente en la Región de Arica y Parinacota- en el Periodo 2020-2021, de acuerdo a datos recopilados por el Ministerio de Ciencias, Tecnología, Conocimiento e Innovación- Número Exámenes"/>
    <s v="Gráfico Evolución"/>
    <s v="COVID19,pandemia,virus,enfermedad,salud,estadística,Exámenes PCR,Región de Arica y Parinacota,Exámenes realizados,Número Exámenes"/>
    <s v="https://analytics.zoho.com/open-view/2395394000008140789?ZOHO_CRITERIA=%22Localiza_CL_Poblacion%22.%22Codreg%22%3D15"/>
    <x v="0"/>
    <s v="#1774B9"/>
  </r>
  <r>
    <n v="2058"/>
    <x v="0"/>
    <x v="1"/>
    <s v="Salud"/>
    <n v="2101"/>
    <x v="18"/>
    <x v="8"/>
    <x v="0"/>
    <x v="31"/>
    <x v="0"/>
    <x v="98"/>
    <s v="Periodo 2020-2021"/>
    <s v="Unidades"/>
    <s v="Ministerio de Ciencias, Tecnología, Conocimiento e Innovación"/>
    <s v="Evolución del Proceso de Vacunación contra COVID-19 en la comuna de Antofagasta"/>
    <s v="Gráfico muestra la Evolución del Proceso de Vacunación contra COVID-19 en la comuna de Antofagasta- en el Periodo 2020-2021, de acuerdo a datos recopilados por el Ministerio de Ciencias, Tecnología, Conocimiento e Innovación-  Unidades"/>
    <s v="Gráfico Evolución"/>
    <s v="COVID19,pandemia,virus,enfermedad,salud,estadística,Vacunación,Antofagasta,Vacunación 1era y 2da dosis,Unidades"/>
    <s v="https://analytics.zoho.com/open-view/2395394000008136598?ZOHO_CRITERIA=%22Localiza_CL_Poblacion%22.%22Codcom%22%3D2101"/>
    <x v="0"/>
    <s v="#1774B9"/>
  </r>
  <r>
    <n v="2059"/>
    <x v="0"/>
    <x v="1"/>
    <s v="Salud"/>
    <n v="1404"/>
    <x v="21"/>
    <x v="10"/>
    <x v="0"/>
    <x v="301"/>
    <x v="0"/>
    <x v="99"/>
    <s v="Periodo 2020-2021"/>
    <s v="Casos"/>
    <s v="Ministerio de Ciencias, Tecnología, Conocimiento e Innovación"/>
    <s v="Evolución del Número de Casos Activos de COVID-19 por 1 millón de habitantes en la comuna de Huara"/>
    <s v="Gráfico muestra la Evolución del Número de Casos Activos de COVID-19 por 1 millón de habitantes en la comuna de Huara- en el Periodo 2020-2021, de acuerdo a datos recopilados por el Ministerio de Ciencias, Tecnología, Conocimiento e Innovación- Unidad de medida Casos"/>
    <s v="Gráfico Evolución"/>
    <s v="COVID19,pandemia,virus,enfermedad,salud,estadística,Activos,Huara,Activos por 1 Millón Habitantes,Casos"/>
    <s v="https://analytics.zoho.com/open-view/2395394000008132313?ZOHO_CRITERIA=%22Localiza_CL_Poblacion%22.%22Codcom%22%3D1404"/>
    <x v="0"/>
    <s v="#1774B9"/>
  </r>
  <r>
    <n v="2060"/>
    <x v="0"/>
    <x v="1"/>
    <s v="Salud"/>
    <n v="9112"/>
    <x v="20"/>
    <x v="9"/>
    <x v="0"/>
    <x v="157"/>
    <x v="2"/>
    <x v="97"/>
    <s v="Periodo 2020-2021"/>
    <s v="Unidades"/>
    <s v="Ministerio de Ciencias, Tecnología, Conocimiento e Innovación"/>
    <s v="Relación entre la Etapa Histórica del Programa Paso a Paso y progreso del proceso de vacunación (2da dosis) en la comuna de Padre las Casas"/>
    <s v="Gráfico muestra la Relación entre la Etapa Histórica del Programa Paso a Paso y progreso del proceso de vacunación (2da dosis) en la comuna de Padre las Casas- en el Periodo 2020-2021, de acuerdo a datos recopilados por el Ministerio de Ciencias, Tecnología, Conocimiento e Innovación-  Unidades"/>
    <s v="Gráfico Evolución Comparativo"/>
    <s v="COVID19,pandemia,virus,enfermedad,salud,estadística,Paso a Paso y Vacunación,Padre las Casas,Etapas Históricas - Vacunación,Unidades"/>
    <s v="https://analytics.zoho.com/open-view/2395394000008157701?ZOHO_CRITERIA=%22Localiza_CL_Poblacion%22.%22Codcom%22%3D9112"/>
    <x v="0"/>
    <s v="#1774B9"/>
  </r>
  <r>
    <n v="2061"/>
    <x v="0"/>
    <x v="1"/>
    <s v="Salud"/>
    <n v="6105"/>
    <x v="18"/>
    <x v="8"/>
    <x v="0"/>
    <x v="186"/>
    <x v="0"/>
    <x v="98"/>
    <s v="Periodo 2020-2021"/>
    <s v="Unidades"/>
    <s v="Ministerio de Ciencias, Tecnología, Conocimiento e Innovación"/>
    <s v="Evolución del Proceso de Vacunación contra COVID-19 en la comuna de Doñihue"/>
    <s v="Gráfico muestra la Evolución del Proceso de Vacunación contra COVID-19 en la comuna de Doñihue- en el Periodo 2020-2021, de acuerdo a datos recopilados por el Ministerio de Ciencias, Tecnología, Conocimiento e Innovación-  Unidades"/>
    <s v="Gráfico Evolución"/>
    <s v="COVID19,pandemia,virus,enfermedad,salud,estadística,Vacunación,Doñihue,Vacunación 1era y 2da dosis,Unidades"/>
    <s v="https://analytics.zoho.com/open-view/2395394000008136598?ZOHO_CRITERIA=%22Localiza_CL_Poblacion%22.%22Codcom%22%3D6105"/>
    <x v="0"/>
    <s v="#1774B9"/>
  </r>
  <r>
    <n v="2062"/>
    <x v="0"/>
    <x v="1"/>
    <s v="Salud"/>
    <n v="6104"/>
    <x v="19"/>
    <x v="9"/>
    <x v="0"/>
    <x v="25"/>
    <x v="2"/>
    <x v="101"/>
    <s v="Último Informe MINCIECIA"/>
    <s v="Adimensional"/>
    <s v="Ministerio de Ciencias, Tecnología, Conocimiento e Innovación"/>
    <s v="Etapa Actual del Programa Paso a Paso en la comuna de Coltauco"/>
    <s v="Mapa muestra la Etapa Actual del Programa Paso a Paso en la comuna de Coltauco- según el Último Informe MINCIECIA - Adimensional"/>
    <s v="Representación Geográfica"/>
    <s v="COVID19,pandemia,virus,enfermedad,salud,estadística,Etapas Paso a Paso,Coltauco,Etapa Actual,Adimensional"/>
    <s v="https://analytics.zoho.com/open-view/2395394000008153647?ZOHO_CRITERIA=%22Localiza_CL_Poblacion%22.%22Codcom%22%3D6104"/>
    <x v="0"/>
    <s v="#1774B9"/>
  </r>
  <r>
    <n v="2063"/>
    <x v="0"/>
    <x v="2"/>
    <s v="Socioeconómico"/>
    <n v="9211"/>
    <x v="28"/>
    <x v="13"/>
    <x v="0"/>
    <x v="17"/>
    <x v="0"/>
    <x v="109"/>
    <s v="Años 2006-2009-2011-2013-2015-2017"/>
    <s v="CLP/mes"/>
    <s v="elaboración propia con base en Encuestas CASEN 2006 a 2017"/>
    <s v="Diferencial de Ingreso Promedio Mensual de Mujeres según Alfabetismo en la comuna de Victoria"/>
    <s v="Evolución del Diferencial de Ingreso Promedio Mensual de Mujeres según Alfabetismo en la comuna de Victoria, en los Años 2006-2009-2011-2013-2015-2017. Gráfico de elaboración propia con base en Encuestas CASEN 2006 a 2017- CLP/mes"/>
    <s v="Gráfico Evolución"/>
    <s v="ingresos,personas,histórico,CASEN,encuesta,CASEN,INE,estadística,Socioeconómico,Ingreso Promedio Comunal,Ingreso por Sexo-Alfabetismo,Victoria,Ingreso Mujeres - Alfabetismo"/>
    <s v="https://analytics.zoho.com/open-view/2395394000008161225?ZOHO_CRITERIA=%22Localiza%20Chile%22.%22Codcom%22%3D9211"/>
    <x v="0"/>
    <s v="#1774B665"/>
  </r>
  <r>
    <n v="2064"/>
    <x v="0"/>
    <x v="2"/>
    <s v="Socioeconómico"/>
    <n v="8112"/>
    <x v="28"/>
    <x v="14"/>
    <x v="0"/>
    <x v="331"/>
    <x v="0"/>
    <x v="110"/>
    <s v="Años 2006-2009-2011-2013-2015-2017"/>
    <s v="CLP/mes"/>
    <s v="elaboración propia con base en Encuestas CASEN 2006 a 2017"/>
    <s v="Evolución del Ingreso Promedio Mensual por Alfabetismo en la comuna de Hualpén"/>
    <s v="Muestra de la Evolución del Ingreso Promedio Mensual por Alfabetismo en la comuna de Hualpén en los Años 2006-2009-2011-2013-2015-2017. Gráfico de elaboración propia con base en Encuestas CASEN 2006 a 2017-unidad CLP/mes"/>
    <s v="Gráfico Evolución"/>
    <s v="ingresos,personas,histórico,CASEN,encuesta,CASEN,INE,estadística,Socioeconómico,Ingreso Promedio Comunal,Ingreso por Alfabetismo,Hualpén,Ingreso por Alfabetismo"/>
    <s v="https://analytics.zoho.com/open-view/2395394000008161226?ZOHO_CRITERIA=%22Localiza%20Chile%22.%22Codcom%22%3D8112"/>
    <x v="0"/>
    <s v="#1774B591"/>
  </r>
  <r>
    <n v="2065"/>
    <x v="0"/>
    <x v="2"/>
    <s v="Socioeconómico"/>
    <n v="8"/>
    <x v="29"/>
    <x v="15"/>
    <x v="1"/>
    <x v="192"/>
    <x v="0"/>
    <x v="111"/>
    <s v="Años 2006-2009-2011-2013-2015-2017"/>
    <s v="CLP/mes"/>
    <s v="elaboración propia con base en Encuestas CASEN 2006 a 2017"/>
    <s v="Evolución del Ingreso Promedio Mensual por Persona para la Región del Biobío"/>
    <s v="Evolución del Ingreso Promedio Mensual por Persona para la Región del Biobío, en los Años 2006-2009-2011-2013-2015-2017. Gráfico de elaboración propia con base en Encuestas CASEN 2006 a 2017- CLP/mes"/>
    <s v="Gráfico Evolución"/>
    <s v="ingresos,personas,histórico,CASEN,encuesta,CASEN,INE,estadística,Socioeconómico,Ingreso Promedio Regional,Ingreso Promedio Mensual,Región del Biobío,Ingreso Regional"/>
    <s v="https://analytics.zoho.com/open-view/2395394000008161200?ZOHO_CRITERIA=%22Localiza%20Chile%22.%22Codreg%22%3D8"/>
    <x v="0"/>
    <s v="#1774B17"/>
  </r>
  <r>
    <n v="2066"/>
    <x v="0"/>
    <x v="2"/>
    <s v="Socioeconómico"/>
    <n v="4"/>
    <x v="28"/>
    <x v="16"/>
    <x v="1"/>
    <x v="99"/>
    <x v="0"/>
    <x v="112"/>
    <s v="Año 2017"/>
    <s v="CLP/mes"/>
    <s v="elaboración propia con base en Encuestas CASEN 2006 a 2017"/>
    <s v="Ingreso Promedio Mensual de Hombres al año 2017 por Comuna en la Región de Coquimbo"/>
    <s v="Representación Geográfica del Ingreso Promedio Mensual de Hombres al año 2017 por Comuna en la Región de Coquimbo. Mapa de elaboración propia con base en Encuestas CASEN 2006 a 2017- CLP/mes"/>
    <s v="Representación Geográfica"/>
    <s v="ingresos,personas,histórico,CASEN,encuesta,CASEN,INE,estadística,Socioeconómico,Ingreso Promedio Comunal,Ingreso por Sexo,Región de Coquimbo,Ingreso por Sexo"/>
    <s v="https://analytics.zoho.com/open-view/2395394000008618492?ZOHO_CRITERIA=%22Localiza%20Chile%22.%22Codreg%22%3D4"/>
    <x v="0"/>
    <s v="#1774B426"/>
  </r>
  <r>
    <n v="2067"/>
    <x v="0"/>
    <x v="2"/>
    <s v="Socioeconómico"/>
    <n v="6201"/>
    <x v="28"/>
    <x v="14"/>
    <x v="0"/>
    <x v="118"/>
    <x v="0"/>
    <x v="110"/>
    <s v="Año 2017"/>
    <s v="CLP/mes"/>
    <s v="elaboración propia con base en Encuestas CASEN 2006 a 2017"/>
    <s v="Comparativo de Ingreso Promedio Mensual entre personas con y sin alfabetización en la comuna de Pichilemu"/>
    <s v="Gráfico nos muestra el Comparativo de Ingreso Promedio Mensual entre personas con y sin alfabetización en la comuna de Pichilemu en el Año 2017. Gráfico de elaboración propia con base en Encuestas CASEN 2006 a 2017-unidad CLP/mes"/>
    <s v="Gráfico Comparativo"/>
    <s v="ingresos,personas,histórico,CASEN,encuesta,CASEN,INE,estadística,Socioeconómico,Ingreso Promedio Comunal,Ingreso por Alfabetismo,Pichilemu,Ingreso por Alfabetismo"/>
    <s v="https://analytics.zoho.com/open-view/2395394000008161227?ZOHO_CRITERIA=%22Localiza%20Chile%22.%22Codcom%22%3D6201"/>
    <x v="0"/>
    <s v="#1774B534"/>
  </r>
  <r>
    <n v="2068"/>
    <x v="0"/>
    <x v="2"/>
    <s v="Socioeconómico"/>
    <n v="6310"/>
    <x v="28"/>
    <x v="13"/>
    <x v="0"/>
    <x v="212"/>
    <x v="0"/>
    <x v="113"/>
    <s v="Años 2006-2009-2011-2013-2015-2017"/>
    <s v="CLP/mes"/>
    <s v="elaboración propia con base en Encuestas CASEN 2006 a 2017"/>
    <s v="Diferencial de Ingreso Promedio Mensual de Hombres según Alfabetismo en la comuna de Santa Cruz"/>
    <s v="Evolución del Diferencial de Ingreso Promedio Mensual de Hombres según Alfabetismo en la comuna de Santa Cruz, en los Años 2006-2009-2011-2013-2015-2017. Gráfico de elaboración propia con base en Encuestas CASEN 2006 a 2017- CLP/mes"/>
    <s v="Gráfico Evolución"/>
    <s v="ingresos,personas,histórico,CASEN,encuesta,CASEN,INE,estadística,Socioeconómico,Ingreso Promedio Comunal,Ingreso por Sexo-Alfabetismo,Santa Cruz,Ingreso Hombres - Alfabetismo"/>
    <s v="https://analytics.zoho.com/open-view/2395394000008161224?ZOHO_CRITERIA=%22Localiza%20Chile%22.%22Codcom%22%3D6310"/>
    <x v="0"/>
    <s v="#1774B549"/>
  </r>
  <r>
    <n v="2069"/>
    <x v="0"/>
    <x v="2"/>
    <s v="Socioeconómico"/>
    <n v="6303"/>
    <x v="28"/>
    <x v="15"/>
    <x v="0"/>
    <x v="214"/>
    <x v="0"/>
    <x v="114"/>
    <s v="Años 2006-2009-2011-2013-2015-2017"/>
    <s v="Porcentaje (%)"/>
    <s v="elaboración propia con base en Encuestas CASEN 2006 a 2017"/>
    <s v="Variación porcentual del Ingreso Promedio Mensual por Persona en la comuna de Chimbarongo"/>
    <s v=" Muestra en proporciones de la Variación porcentual del Ingreso Promedio Mensual por Persona en la comuna de Chimbarongo en los Años 2006-2009-2011-2013-2015-2017. Gráfico de elaboración propia con base en Encuestas CASEN 2006 a 2017- Porcentaje (%)"/>
    <s v="Gráfico Proporciones"/>
    <s v="ingresos,personas,histórico,CASEN,encuesta,CASEN,INE,estadística,Socioeconómico,Ingreso Promedio Comunal,Ingreso Promedio Mensual,Chimbarongo,Variación Ingreso Comunal"/>
    <s v="https://analytics.zoho.com/open-view/2395394000008161221?ZOHO_CRITERIA=%22Localiza%20Chile%22.%22Codcom%22%3D6303"/>
    <x v="0"/>
    <s v="#1774B542"/>
  </r>
  <r>
    <n v="2070"/>
    <x v="0"/>
    <x v="2"/>
    <s v="Socioeconómico"/>
    <n v="4304"/>
    <x v="28"/>
    <x v="13"/>
    <x v="0"/>
    <x v="312"/>
    <x v="0"/>
    <x v="113"/>
    <s v="Años 2006-2009-2011-2013-2015-2017"/>
    <s v="CLP/mes"/>
    <s v="elaboración propia con base en Encuestas CASEN 2006 a 2017"/>
    <s v="Diferencial de Ingreso Promedio Mensual de Hombres según Alfabetismo en la comuna de Punitaqui"/>
    <s v="Evolución del Diferencial de Ingreso Promedio Mensual de Hombres según Alfabetismo en la comuna de Punitaqui, en los Años 2006-2009-2011-2013-2015-2017. Gráfico de elaboración propia con base en Encuestas CASEN 2006 a 2017- CLP/mes"/>
    <s v="Gráfico Evolución"/>
    <s v="ingresos,personas,histórico,CASEN,encuesta,CASEN,INE,estadística,Socioeconómico,Ingreso Promedio Comunal,Ingreso por Sexo-Alfabetismo,Punitaqui,Ingreso Hombres - Alfabetismo"/>
    <s v="https://analytics.zoho.com/open-view/2395394000008161224?ZOHO_CRITERIA=%22Localiza%20Chile%22.%22Codcom%22%3D4304"/>
    <x v="0"/>
    <s v="#1774B477"/>
  </r>
  <r>
    <n v="2071"/>
    <x v="0"/>
    <x v="2"/>
    <s v="Socioeconómico"/>
    <n v="2301"/>
    <x v="28"/>
    <x v="13"/>
    <x v="0"/>
    <x v="128"/>
    <x v="0"/>
    <x v="109"/>
    <s v="Años 2006-2009-2011-2013-2015-2017"/>
    <s v="CLP/mes"/>
    <s v="elaboración propia con base en Encuestas CASEN 2006 a 2017"/>
    <s v="Diferencial de Ingreso Promedio Mensual de Mujeres según Alfabetismo en la comuna de Tocopilla"/>
    <s v="Evolución del Diferencial de Ingreso Promedio Mensual de Mujeres según Alfabetismo en la comuna de Tocopilla, en los Años 2006-2009-2011-2013-2015-2017. Gráfico de elaboración propia con base en Encuestas CASEN 2006 a 2017- CLP/mes"/>
    <s v="Gráfico Evolución"/>
    <s v="ingresos,personas,histórico,CASEN,encuesta,CASEN,INE,estadística,Socioeconómico,Ingreso Promedio Comunal,Ingreso por Sexo-Alfabetismo,Tocopilla,Ingreso Mujeres - Alfabetismo"/>
    <s v="https://analytics.zoho.com/open-view/2395394000008161225?ZOHO_CRITERIA=%22Localiza%20Chile%22.%22Codcom%22%3D2301"/>
    <x v="0"/>
    <s v="#1774B453"/>
  </r>
  <r>
    <n v="2072"/>
    <x v="0"/>
    <x v="2"/>
    <s v="Socioeconómico"/>
    <n v="9101"/>
    <x v="28"/>
    <x v="16"/>
    <x v="0"/>
    <x v="155"/>
    <x v="0"/>
    <x v="112"/>
    <s v="Años 2006-2009-2011-2013-2015-2017"/>
    <s v="CLP/mes"/>
    <s v="elaboración propia con base en Encuestas CASEN 2006 a 2017"/>
    <s v="Evolución del Ingreso Promedio Mensual por Persona para Mujeres y Hombres en la comuna de Temuco"/>
    <s v="Evolución del Ingreso Promedio Mensual por Persona para Mujeres y Hombres en la comuna de Temuco, en los Años 2006-2009-2011-2013-2015-2017. Gráfico de elaboración propia con base en Encuestas CASEN 2006 a 2017- CLP/mes"/>
    <s v="Gráfico Evolución"/>
    <s v="ingresos,personas,histórico,CASEN,encuesta,CASEN,INE,estadística,Socioeconómico,Ingreso Promedio Comunal,Ingreso por Sexo,Temuco,Ingreso por Sexo"/>
    <s v="https://analytics.zoho.com/open-view/2395394000008161222?ZOHO_CRITERIA=%22Localiza%20Chile%22.%22Codcom%22%3D9101"/>
    <x v="0"/>
    <s v="#1774B272"/>
  </r>
  <r>
    <n v="2073"/>
    <x v="0"/>
    <x v="2"/>
    <s v="Socioeconómico"/>
    <n v="13121"/>
    <x v="28"/>
    <x v="13"/>
    <x v="0"/>
    <x v="82"/>
    <x v="0"/>
    <x v="109"/>
    <s v="Años 2006-2009-2011-2013-2015-2017"/>
    <s v="CLP/mes"/>
    <s v="elaboración propia con base en Encuestas CASEN 2006 a 2017"/>
    <s v="Diferencial de Ingreso Promedio Mensual de Mujeres según Alfabetismo en la comuna de Pedro Aguirre Cerda"/>
    <s v="Evolución del Diferencial de Ingreso Promedio Mensual de Mujeres según Alfabetismo en la comuna de Pedro Aguirre Cerda, en los Años 2006-2009-2011-2013-2015-2017. Gráfico de elaboración propia con base en Encuestas CASEN 2006 a 2017- CLP/mes"/>
    <s v="Gráfico Evolución"/>
    <s v="ingresos,personas,histórico,CASEN,encuesta,CASEN,INE,estadística,Socioeconómico,Ingreso Promedio Comunal,Ingreso por Sexo-Alfabetismo,Pedro Aguirre Cerda,Ingreso Mujeres - Alfabetismo"/>
    <s v="https://analytics.zoho.com/open-view/2395394000008161225?ZOHO_CRITERIA=%22Localiza%20Chile%22.%22Codcom%22%3D13121"/>
    <x v="0"/>
    <s v="#1774B736"/>
  </r>
  <r>
    <n v="2074"/>
    <x v="0"/>
    <x v="2"/>
    <s v="Socioeconómico"/>
    <n v="13302"/>
    <x v="28"/>
    <x v="13"/>
    <x v="0"/>
    <x v="267"/>
    <x v="0"/>
    <x v="113"/>
    <s v="Años 2006-2009-2011-2013-2015-2017"/>
    <s v="CLP/mes"/>
    <s v="elaboración propia con base en Encuestas CASEN 2006 a 2017"/>
    <s v="Diferencial de Ingreso Promedio Mensual de Hombres según Alfabetismo en la comuna de Lampa"/>
    <s v="Evolución del Diferencial de Ingreso Promedio Mensual de Hombres según Alfabetismo en la comuna de Lampa, en los Años 2006-2009-2011-2013-2015-2017. Gráfico de elaboración propia con base en Encuestas CASEN 2006 a 2017- CLP/mes"/>
    <s v="Gráfico Evolución"/>
    <s v="ingresos,personas,histórico,CASEN,encuesta,CASEN,INE,estadística,Socioeconómico,Ingreso Promedio Comunal,Ingreso por Sexo-Alfabetismo,Lampa,Ingreso Hombres - Alfabetismo"/>
    <s v="https://analytics.zoho.com/open-view/2395394000008161224?ZOHO_CRITERIA=%22Localiza%20Chile%22.%22Codcom%22%3D13302"/>
    <x v="0"/>
    <s v="#1774B752"/>
  </r>
  <r>
    <n v="2075"/>
    <x v="0"/>
    <x v="2"/>
    <s v="Socioeconómico"/>
    <n v="13505"/>
    <x v="28"/>
    <x v="15"/>
    <x v="0"/>
    <x v="165"/>
    <x v="0"/>
    <x v="115"/>
    <s v="Años 2006-2009-2011-2013-2015-2017"/>
    <s v="CLP/mes"/>
    <s v="elaboración propia con base en Encuestas CASEN 2006 a 2017"/>
    <s v="Evolución del Ingreso Promedio Mensual por Persona en la comuna de San Pedro"/>
    <s v="Evolución del Ingreso Promedio Mensual por Persona en la comuna de San Pedro en los Años 2006-2009-2011-2013-2015-2017. Gráfico de elaboración propia con base en Encuestas CASEN 2006 a 2017- CLP/mes"/>
    <s v="Gráfico Evolución"/>
    <s v="ingresos,personas,histórico,CASEN,encuesta,CASEN,INE,estadística,Socioeconómico,Ingreso Promedio Comunal,Ingreso Promedio Mensual,San Pedro,Ingreso Comunal"/>
    <s v="https://analytics.zoho.com/open-view/2395394000008161220?ZOHO_CRITERIA=%22Localiza%20Chile%22.%22Codcom%22%3D13505"/>
    <x v="0"/>
    <s v="#1774B400"/>
  </r>
  <r>
    <n v="2076"/>
    <x v="0"/>
    <x v="2"/>
    <s v="Socioeconómico"/>
    <n v="16"/>
    <x v="29"/>
    <x v="16"/>
    <x v="1"/>
    <x v="156"/>
    <x v="0"/>
    <x v="112"/>
    <s v="Año 2017"/>
    <s v="CLP/mes"/>
    <s v="elaboración propia con base en Encuestas CASEN 2006 a 2017"/>
    <s v="Ingreso Promedio Mensual de Mujeres y Hombres en el año 2017 en la Región de Ñuble"/>
    <s v="Muestra del Ingreso Promedio Mensual de Mujeres y Hombres en el año 2017 en la Región de Ñuble. Gráfico de elaboración propia con base en Encuestas CASEN 2006 a 2017- CLP/mes"/>
    <s v="Gráfico Proporciones"/>
    <s v="ingresos,personas,histórico,CASEN,encuesta,CASEN,INE,estadística,Socioeconómico,Ingreso Promedio Regional,Ingreso por Sexo,Región de Ñuble,Ingreso por Sexo"/>
    <s v="https://analytics.zoho.com/open-view/2395394000008161203?ZOHO_CRITERIA=%22Localiza%20Chile%22.%22Codreg%22%3D16"/>
    <x v="0"/>
    <s v="#1774B438"/>
  </r>
  <r>
    <n v="2077"/>
    <x v="0"/>
    <x v="2"/>
    <s v="Socioeconómico"/>
    <n v="13131"/>
    <x v="28"/>
    <x v="14"/>
    <x v="0"/>
    <x v="243"/>
    <x v="0"/>
    <x v="110"/>
    <s v="Año 2017"/>
    <s v="CLP/mes"/>
    <s v="elaboración propia con base en Encuestas CASEN 2006 a 2017"/>
    <s v="Comparativo de Ingreso Promedio Mensual entre personas con y sin alfabetización en la comuna de San Ramón"/>
    <s v="Gráfico nos muestra el Comparativo de Ingreso Promedio Mensual entre personas con y sin alfabetización en la comuna de San Ramón en el Año 2017. Gráfico de elaboración propia con base en Encuestas CASEN 2006 a 2017-unidad CLP/mes"/>
    <s v="Gráfico Comparativo"/>
    <s v="ingresos,personas,histórico,CASEN,encuesta,CASEN,INE,estadística,Socioeconómico,Ingreso Promedio Comunal,Ingreso por Alfabetismo,San Ramón,Ingreso por Alfabetismo"/>
    <s v="https://analytics.zoho.com/open-view/2395394000008161227?ZOHO_CRITERIA=%22Localiza%20Chile%22.%22Codcom%22%3D13131"/>
    <x v="0"/>
    <s v="#1774B746"/>
  </r>
  <r>
    <n v="2078"/>
    <x v="0"/>
    <x v="2"/>
    <s v="Socioeconómico"/>
    <n v="6302"/>
    <x v="28"/>
    <x v="13"/>
    <x v="0"/>
    <x v="263"/>
    <x v="0"/>
    <x v="113"/>
    <s v="Años 2006-2009-2011-2013-2015-2017"/>
    <s v="CLP/mes"/>
    <s v="elaboración propia con base en Encuestas CASEN 2006 a 2017"/>
    <s v="Diferencial de Ingreso Promedio Mensual de Hombres según Alfabetismo en la comuna de Chépica"/>
    <s v="Evolución del Diferencial de Ingreso Promedio Mensual de Hombres según Alfabetismo en la comuna de Chépica, en los Años 2006-2009-2011-2013-2015-2017. Gráfico de elaboración propia con base en Encuestas CASEN 2006 a 2017- CLP/mes"/>
    <s v="Gráfico Evolución"/>
    <s v="ingresos,personas,histórico,CASEN,encuesta,CASEN,INE,estadística,Socioeconómico,Ingreso Promedio Comunal,Ingreso por Sexo-Alfabetismo,Chépica,Ingreso Hombres - Alfabetismo"/>
    <s v="https://analytics.zoho.com/open-view/2395394000008161224?ZOHO_CRITERIA=%22Localiza%20Chile%22.%22Codcom%22%3D6302"/>
    <x v="0"/>
    <s v="#1774B541"/>
  </r>
  <r>
    <n v="2079"/>
    <x v="0"/>
    <x v="2"/>
    <s v="Socioeconómico"/>
    <n v="13112"/>
    <x v="28"/>
    <x v="13"/>
    <x v="0"/>
    <x v="7"/>
    <x v="0"/>
    <x v="109"/>
    <s v="Años 2006-2009-2011-2013-2015-2017"/>
    <s v="CLP/mes"/>
    <s v="elaboración propia con base en Encuestas CASEN 2006 a 2017"/>
    <s v="Diferencial de Ingreso Promedio Mensual de Mujeres según Alfabetismo en la comuna de La Pintana"/>
    <s v="Evolución del Diferencial de Ingreso Promedio Mensual de Mujeres según Alfabetismo en la comuna de La Pintana, en los Años 2006-2009-2011-2013-2015-2017. Gráfico de elaboración propia con base en Encuestas CASEN 2006 a 2017- CLP/mes"/>
    <s v="Gráfico Evolución"/>
    <s v="ingresos,personas,histórico,CASEN,encuesta,CASEN,INE,estadística,Socioeconómico,Ingreso Promedio Comunal,Ingreso por Sexo-Alfabetismo,La Pintana,Ingreso Mujeres - Alfabetismo"/>
    <s v="https://analytics.zoho.com/open-view/2395394000008161225?ZOHO_CRITERIA=%22Localiza%20Chile%22.%22Codcom%22%3D13112"/>
    <x v="0"/>
    <s v="#1774B727"/>
  </r>
  <r>
    <n v="2080"/>
    <x v="0"/>
    <x v="2"/>
    <s v="Socioeconómico"/>
    <n v="9211"/>
    <x v="28"/>
    <x v="14"/>
    <x v="0"/>
    <x v="17"/>
    <x v="0"/>
    <x v="110"/>
    <s v="Años 2006-2009-2011-2013-2015-2017"/>
    <s v="CLP/mes"/>
    <s v="elaboración propia con base en Encuestas CASEN 2006 a 2017"/>
    <s v="Evolución del Ingreso Promedio Mensual por Alfabetismo en la comuna de Victoria"/>
    <s v="Muestra de la Evolución del Ingreso Promedio Mensual por Alfabetismo en la comuna de Victoria en los Años 2006-2009-2011-2013-2015-2017. Gráfico de elaboración propia con base en Encuestas CASEN 2006 a 2017-unidad CLP/mes"/>
    <s v="Gráfico Evolución"/>
    <s v="ingresos,personas,histórico,CASEN,encuesta,CASEN,INE,estadística,Socioeconómico,Ingreso Promedio Comunal,Ingreso por Alfabetismo,Victoria,Ingreso por Alfabetismo"/>
    <s v="https://analytics.zoho.com/open-view/2395394000008161226?ZOHO_CRITERIA=%22Localiza%20Chile%22.%22Codcom%22%3D9211"/>
    <x v="0"/>
    <s v="#1774B665"/>
  </r>
  <r>
    <n v="2081"/>
    <x v="0"/>
    <x v="2"/>
    <s v="Socioeconómico"/>
    <n v="12301"/>
    <x v="28"/>
    <x v="15"/>
    <x v="0"/>
    <x v="297"/>
    <x v="0"/>
    <x v="115"/>
    <s v="Años 2006-2009-2011-2013-2015-2017"/>
    <s v="CLP/mes"/>
    <s v="elaboración propia con base en Encuestas CASEN 2006 a 2017"/>
    <s v="Evolución del Ingreso Promedio Mensual por Persona en la comuna de Porvenir"/>
    <s v="Evolución del Ingreso Promedio Mensual por Persona en la comuna de Porvenir en los Años 2006-2009-2011-2013-2015-2017. Gráfico de elaboración propia con base en Encuestas CASEN 2006 a 2017- CLP/mes"/>
    <s v="Gráfico Evolución"/>
    <s v="ingresos,personas,histórico,CASEN,encuesta,CASEN,INE,estadística,Socioeconómico,Ingreso Promedio Comunal,Ingreso Promedio Mensual,Porvenir,Ingreso Comunal"/>
    <s v="https://analytics.zoho.com/open-view/2395394000008161220?ZOHO_CRITERIA=%22Localiza%20Chile%22.%22Codcom%22%3D12301"/>
    <x v="0"/>
    <s v="#1774B349"/>
  </r>
  <r>
    <n v="2082"/>
    <x v="0"/>
    <x v="2"/>
    <s v="Socioeconómico"/>
    <n v="11102"/>
    <x v="28"/>
    <x v="14"/>
    <x v="0"/>
    <x v="356"/>
    <x v="0"/>
    <x v="110"/>
    <s v="Años 2006-2009-2011-2013-2015-2017"/>
    <s v="CLP/mes"/>
    <s v="elaboración propia con base en Encuestas CASEN 2006 a 2017"/>
    <s v="Evolución del Ingreso Promedio Mensual por Alfabetismo en la comuna de Lago Verde"/>
    <s v="Muestra de la Evolución del Ingreso Promedio Mensual por Alfabetismo en la comuna de Lago Verde en los Años 2006-2009-2011-2013-2015-2017. Gráfico de elaboración propia con base en Encuestas CASEN 2006 a 2017-unidad CLP/mes"/>
    <s v="Gráfico Evolución"/>
    <s v="ingresos,personas,histórico,CASEN,encuesta,CASEN,INE,estadística,Socioeconómico,Ingreso Promedio Comunal,Ingreso por Alfabetismo,Lago Verde,Ingreso por Alfabetismo"/>
    <s v="https://analytics.zoho.com/open-view/2395394000008161226?ZOHO_CRITERIA=%22Localiza%20Chile%22.%22Codcom%22%3D11102"/>
    <x v="0"/>
    <s v="#1774B697"/>
  </r>
  <r>
    <n v="2083"/>
    <x v="0"/>
    <x v="2"/>
    <s v="Socioeconómico"/>
    <n v="4202"/>
    <x v="28"/>
    <x v="16"/>
    <x v="0"/>
    <x v="239"/>
    <x v="0"/>
    <x v="112"/>
    <s v="Años 2006-2009-2011-2013-2015-2017"/>
    <s v="CLP/mes"/>
    <s v="elaboración propia con base en Encuestas CASEN 2006 a 2017"/>
    <s v="Evolución del Ingreso Promedio Mensual por Persona para Mujeres y Hombres en la comuna de Canela"/>
    <s v="Evolución del Ingreso Promedio Mensual por Persona para Mujeres y Hombres en la comuna de Canela, en los Años 2006-2009-2011-2013-2015-2017. Gráfico de elaboración propia con base en Encuestas CASEN 2006 a 2017- CLP/mes"/>
    <s v="Gráfico Evolución"/>
    <s v="ingresos,personas,histórico,CASEN,encuesta,CASEN,INE,estadística,Socioeconómico,Ingreso Promedio Comunal,Ingreso por Sexo,Canela,Ingreso por Sexo"/>
    <s v="https://analytics.zoho.com/open-view/2395394000008161222?ZOHO_CRITERIA=%22Localiza%20Chile%22.%22Codcom%22%3D4202"/>
    <x v="0"/>
    <s v="#1774B109"/>
  </r>
  <r>
    <n v="2084"/>
    <x v="0"/>
    <x v="2"/>
    <s v="Socioeconómico"/>
    <n v="8111"/>
    <x v="28"/>
    <x v="13"/>
    <x v="0"/>
    <x v="194"/>
    <x v="0"/>
    <x v="109"/>
    <s v="Años 2006-2009-2011-2013-2015-2017"/>
    <s v="CLP/mes"/>
    <s v="elaboración propia con base en Encuestas CASEN 2006 a 2017"/>
    <s v="Diferencial de Ingreso Promedio Mensual de Mujeres según Alfabetismo en la comuna de Tomé"/>
    <s v="Evolución del Diferencial de Ingreso Promedio Mensual de Mujeres según Alfabetismo en la comuna de Tomé, en los Años 2006-2009-2011-2013-2015-2017. Gráfico de elaboración propia con base en Encuestas CASEN 2006 a 2017- CLP/mes"/>
    <s v="Gráfico Evolución"/>
    <s v="ingresos,personas,histórico,CASEN,encuesta,CASEN,INE,estadística,Socioeconómico,Ingreso Promedio Comunal,Ingreso por Sexo-Alfabetismo,Tomé,Ingreso Mujeres - Alfabetismo"/>
    <s v="https://analytics.zoho.com/open-view/2395394000008161225?ZOHO_CRITERIA=%22Localiza%20Chile%22.%22Codcom%22%3D8111"/>
    <x v="0"/>
    <s v="#1774B590"/>
  </r>
  <r>
    <n v="2085"/>
    <x v="0"/>
    <x v="2"/>
    <s v="Socioeconómico"/>
    <n v="16102"/>
    <x v="28"/>
    <x v="16"/>
    <x v="0"/>
    <x v="111"/>
    <x v="0"/>
    <x v="112"/>
    <s v="Año 2017"/>
    <s v="CLP/mes"/>
    <s v="elaboración propia con base en Encuestas CASEN 2006 a 2017"/>
    <s v="Ingreso Promedio Mensual de Mujeres y Hombres en el año 2017 en la comuna de Bulnes"/>
    <s v=" Distribución del Ingreso Promedio Mensual de Mujeres y Hombres en el año 2017 en la comuna de Bulnes. Gráfico de elaboración propia con base en Encuestas CASEN 2006 a 2017- CLP/mes"/>
    <s v="Gráfico Proporciones"/>
    <s v="ingresos,personas,histórico,CASEN,encuesta,CASEN,INE,estadística,Socioeconómico,Ingreso Promedio Comunal,Ingreso por Sexo,Bulnes,Ingreso por Sexo"/>
    <s v="https://analytics.zoho.com/open-view/2395394000008161223?ZOHO_CRITERIA=%22Localiza%20Chile%22.%22Codcom%22%3D16102"/>
    <x v="0"/>
    <s v="#1774B614"/>
  </r>
  <r>
    <n v="2086"/>
    <x v="0"/>
    <x v="2"/>
    <s v="Socioeconómico"/>
    <n v="9203"/>
    <x v="28"/>
    <x v="16"/>
    <x v="0"/>
    <x v="236"/>
    <x v="0"/>
    <x v="112"/>
    <s v="Años 2006-2009-2011-2013-2015-2017"/>
    <s v="CLP/mes"/>
    <s v="elaboración propia con base en Encuestas CASEN 2006 a 2017"/>
    <s v="Evolución del Ingreso Promedio Mensual por Persona para Mujeres y Hombres en la comuna de Curacautín"/>
    <s v="Evolución del Ingreso Promedio Mensual por Persona para Mujeres y Hombres en la comuna de Curacautín, en los Años 2006-2009-2011-2013-2015-2017. Gráfico de elaboración propia con base en Encuestas CASEN 2006 a 2017- CLP/mes"/>
    <s v="Gráfico Evolución"/>
    <s v="ingresos,personas,histórico,CASEN,encuesta,CASEN,INE,estadística,Socioeconómico,Ingreso Promedio Comunal,Ingreso por Sexo,Curacautín,Ingreso por Sexo"/>
    <s v="https://analytics.zoho.com/open-view/2395394000008161222?ZOHO_CRITERIA=%22Localiza%20Chile%22.%22Codcom%22%3D9203"/>
    <x v="0"/>
    <s v="#1774B295"/>
  </r>
  <r>
    <n v="2087"/>
    <x v="0"/>
    <x v="2"/>
    <s v="Socioeconómico"/>
    <n v="9118"/>
    <x v="28"/>
    <x v="16"/>
    <x v="0"/>
    <x v="247"/>
    <x v="0"/>
    <x v="112"/>
    <s v="Años 2006-2009-2011-2013-2015-2017"/>
    <s v="CLP/mes"/>
    <s v="elaboración propia con base en Encuestas CASEN 2006 a 2017"/>
    <s v="Evolución del Ingreso Promedio Mensual por Persona para Mujeres y Hombres en la comuna de Toltén"/>
    <s v="Evolución del Ingreso Promedio Mensual por Persona para Mujeres y Hombres en la comuna de Toltén, en los Años 2006-2009-2011-2013-2015-2017. Gráfico de elaboración propia con base en Encuestas CASEN 2006 a 2017- CLP/mes"/>
    <s v="Gráfico Evolución"/>
    <s v="ingresos,personas,histórico,CASEN,encuesta,CASEN,INE,estadística,Socioeconómico,Ingreso Promedio Comunal,Ingreso por Sexo,Toltén,Ingreso por Sexo"/>
    <s v="https://analytics.zoho.com/open-view/2395394000008161222?ZOHO_CRITERIA=%22Localiza%20Chile%22.%22Codcom%22%3D9118"/>
    <x v="0"/>
    <s v="#1774B289"/>
  </r>
  <r>
    <n v="2088"/>
    <x v="0"/>
    <x v="2"/>
    <s v="Socioeconómico"/>
    <n v="9108"/>
    <x v="28"/>
    <x v="13"/>
    <x v="0"/>
    <x v="314"/>
    <x v="0"/>
    <x v="113"/>
    <s v="Años 2006-2009-2011-2013-2015-2017"/>
    <s v="CLP/mes"/>
    <s v="elaboración propia con base en Encuestas CASEN 2006 a 2017"/>
    <s v="Diferencial de Ingreso Promedio Mensual de Hombres según Alfabetismo en la comuna de Lautaro"/>
    <s v="Evolución del Diferencial de Ingreso Promedio Mensual de Hombres según Alfabetismo en la comuna de Lautaro, en los Años 2006-2009-2011-2013-2015-2017. Gráfico de elaboración propia con base en Encuestas CASEN 2006 a 2017- CLP/mes"/>
    <s v="Gráfico Evolución"/>
    <s v="ingresos,personas,histórico,CASEN,encuesta,CASEN,INE,estadística,Socioeconómico,Ingreso Promedio Comunal,Ingreso por Sexo-Alfabetismo,Lautaro,Ingreso Hombres - Alfabetismo"/>
    <s v="https://analytics.zoho.com/open-view/2395394000008161224?ZOHO_CRITERIA=%22Localiza%20Chile%22.%22Codcom%22%3D9108"/>
    <x v="0"/>
    <s v="#1774B641"/>
  </r>
  <r>
    <n v="2089"/>
    <x v="0"/>
    <x v="2"/>
    <s v="Socioeconómico"/>
    <n v="13120"/>
    <x v="28"/>
    <x v="13"/>
    <x v="0"/>
    <x v="120"/>
    <x v="0"/>
    <x v="109"/>
    <s v="Años 2006-2009-2011-2013-2015-2017"/>
    <s v="CLP/mes"/>
    <s v="elaboración propia con base en Encuestas CASEN 2006 a 2017"/>
    <s v="Diferencial de Ingreso Promedio Mensual de Mujeres según Alfabetismo en la comuna de Ñuñoa"/>
    <s v="Evolución del Diferencial de Ingreso Promedio Mensual de Mujeres según Alfabetismo en la comuna de Ñuñoa, en los Años 2006-2009-2011-2013-2015-2017. Gráfico de elaboración propia con base en Encuestas CASEN 2006 a 2017- CLP/mes"/>
    <s v="Gráfico Evolución"/>
    <s v="ingresos,personas,histórico,CASEN,encuesta,CASEN,INE,estadística,Socioeconómico,Ingreso Promedio Comunal,Ingreso por Sexo-Alfabetismo,Ñuñoa,Ingreso Mujeres - Alfabetismo"/>
    <s v="https://analytics.zoho.com/open-view/2395394000008161225?ZOHO_CRITERIA=%22Localiza%20Chile%22.%22Codcom%22%3D13120"/>
    <x v="0"/>
    <s v="#1774B735"/>
  </r>
  <r>
    <n v="2090"/>
    <x v="0"/>
    <x v="2"/>
    <s v="Socioeconómico"/>
    <n v="3102"/>
    <x v="28"/>
    <x v="15"/>
    <x v="0"/>
    <x v="136"/>
    <x v="0"/>
    <x v="114"/>
    <s v="Años 2006-2009-2011-2013-2015-2017"/>
    <s v="Porcentaje (%)"/>
    <s v="elaboración propia con base en Encuestas CASEN 2006 a 2017"/>
    <s v="Variación porcentual del Ingreso Promedio Mensual por Persona en la comuna de Caldera"/>
    <s v=" Muestra en proporciones de la Variación porcentual del Ingreso Promedio Mensual por Persona en la comuna de Caldera en los Años 2006-2009-2011-2013-2015-2017. Gráfico de elaboración propia con base en Encuestas CASEN 2006 a 2017- Porcentaje (%)"/>
    <s v="Gráfico Proporciones"/>
    <s v="ingresos,personas,histórico,CASEN,encuesta,CASEN,INE,estadística,Socioeconómico,Ingreso Promedio Comunal,Ingreso Promedio Mensual,Caldera,Variación Ingreso Comunal"/>
    <s v="https://analytics.zoho.com/open-view/2395394000008161221?ZOHO_CRITERIA=%22Localiza%20Chile%22.%22Codcom%22%3D3102"/>
    <x v="0"/>
    <s v="#1774B456"/>
  </r>
  <r>
    <n v="2091"/>
    <x v="0"/>
    <x v="2"/>
    <s v="Socioeconómico"/>
    <n v="5201"/>
    <x v="28"/>
    <x v="15"/>
    <x v="0"/>
    <x v="244"/>
    <x v="0"/>
    <x v="115"/>
    <s v="Años 2006-2009-2011-2013-2015-2017"/>
    <s v="CLP/mes"/>
    <s v="elaboración propia con base en Encuestas CASEN 2006 a 2017"/>
    <s v="Evolución del Ingreso Promedio Mensual por Persona en la comuna de Isla de Pascua"/>
    <s v="Evolución del Ingreso Promedio Mensual por Persona en la comuna de Isla de Pascua en los Años 2006-2009-2011-2013-2015-2017. Gráfico de elaboración propia con base en Encuestas CASEN 2006 a 2017- CLP/mes"/>
    <s v="Gráfico Evolución"/>
    <s v="ingresos,personas,histórico,CASEN,encuesta,CASEN,INE,estadística,Socioeconómico,Ingreso Promedio Comunal,Ingreso Promedio Mensual,Isla de Pascua,Ingreso Comunal"/>
    <s v="https://analytics.zoho.com/open-view/2395394000008161220?ZOHO_CRITERIA=%22Localiza%20Chile%22.%22Codcom%22%3D5201"/>
    <x v="0"/>
    <s v="#1774B124"/>
  </r>
  <r>
    <n v="2092"/>
    <x v="0"/>
    <x v="2"/>
    <s v="Socioeconómico"/>
    <n v="5705"/>
    <x v="28"/>
    <x v="13"/>
    <x v="0"/>
    <x v="168"/>
    <x v="0"/>
    <x v="109"/>
    <s v="Años 2006-2009-2011-2013-2015-2017"/>
    <s v="CLP/mes"/>
    <s v="elaboración propia con base en Encuestas CASEN 2006 a 2017"/>
    <s v="Diferencial de Ingreso Promedio Mensual de Mujeres según Alfabetismo en la comuna de Putaendo"/>
    <s v="Evolución del Diferencial de Ingreso Promedio Mensual de Mujeres según Alfabetismo en la comuna de Putaendo, en los Años 2006-2009-2011-2013-2015-2017. Gráfico de elaboración propia con base en Encuestas CASEN 2006 a 2017- CLP/mes"/>
    <s v="Gráfico Evolución"/>
    <s v="ingresos,personas,histórico,CASEN,encuesta,CASEN,INE,estadística,Socioeconómico,Ingreso Promedio Comunal,Ingreso por Sexo-Alfabetismo,Putaendo,Ingreso Mujeres - Alfabetismo"/>
    <s v="https://analytics.zoho.com/open-view/2395394000008161225?ZOHO_CRITERIA=%22Localiza%20Chile%22.%22Codcom%22%3D5705"/>
    <x v="0"/>
    <s v="#1774B511"/>
  </r>
  <r>
    <n v="2093"/>
    <x v="0"/>
    <x v="2"/>
    <s v="Socioeconómico"/>
    <n v="13203"/>
    <x v="28"/>
    <x v="14"/>
    <x v="0"/>
    <x v="253"/>
    <x v="0"/>
    <x v="110"/>
    <s v="Años 2006-2009-2011-2013-2015-2017"/>
    <s v="CLP/mes"/>
    <s v="elaboración propia con base en Encuestas CASEN 2006 a 2017"/>
    <s v="Evolución del Ingreso Promedio Mensual por Alfabetismo en la comuna de San José de Maipo"/>
    <s v="Muestra de la Evolución del Ingreso Promedio Mensual por Alfabetismo en la comuna de San José de Maipo en los Años 2006-2009-2011-2013-2015-2017. Gráfico de elaboración propia con base en Encuestas CASEN 2006 a 2017-unidad CLP/mes"/>
    <s v="Gráfico Evolución"/>
    <s v="ingresos,personas,histórico,CASEN,encuesta,CASEN,INE,estadística,Socioeconómico,Ingreso Promedio Comunal,Ingreso por Alfabetismo,San José de Maipo,Ingreso por Alfabetismo"/>
    <s v="https://analytics.zoho.com/open-view/2395394000008161226?ZOHO_CRITERIA=%22Localiza%20Chile%22.%22Codcom%22%3D13203"/>
    <x v="0"/>
    <s v="#1774B750"/>
  </r>
  <r>
    <n v="2094"/>
    <x v="0"/>
    <x v="2"/>
    <s v="Socioeconómico"/>
    <n v="14106"/>
    <x v="28"/>
    <x v="14"/>
    <x v="0"/>
    <x v="183"/>
    <x v="0"/>
    <x v="110"/>
    <s v="Años 2006-2009-2011-2013-2015-2017"/>
    <s v="CLP/mes"/>
    <s v="elaboración propia con base en Encuestas CASEN 2006 a 2017"/>
    <s v="Evolución del Ingreso Promedio Mensual por Alfabetismo en la comuna de Mariquina"/>
    <s v="Muestra de la Evolución del Ingreso Promedio Mensual por Alfabetismo en la comuna de Mariquina en los Años 2006-2009-2011-2013-2015-2017. Gráfico de elaboración propia con base en Encuestas CASEN 2006 a 2017-unidad CLP/mes"/>
    <s v="Gráfico Evolución"/>
    <s v="ingresos,personas,histórico,CASEN,encuesta,CASEN,INE,estadística,Socioeconómico,Ingreso Promedio Comunal,Ingreso por Alfabetismo,Mariquina,Ingreso por Alfabetismo"/>
    <s v="https://analytics.zoho.com/open-view/2395394000008161226?ZOHO_CRITERIA=%22Localiza%20Chile%22.%22Codcom%22%3D14106"/>
    <x v="0"/>
    <s v="#1774B773"/>
  </r>
  <r>
    <n v="2095"/>
    <x v="0"/>
    <x v="2"/>
    <s v="Socioeconómico"/>
    <n v="5602"/>
    <x v="28"/>
    <x v="16"/>
    <x v="0"/>
    <x v="344"/>
    <x v="0"/>
    <x v="112"/>
    <s v="Años 2006-2009-2011-2013-2015-2017"/>
    <s v="CLP/mes"/>
    <s v="elaboración propia con base en Encuestas CASEN 2006 a 2017"/>
    <s v="Evolución del Ingreso Promedio Mensual por Persona para Mujeres y Hombres en la comuna de Algarrobo"/>
    <s v="Evolución del Ingreso Promedio Mensual por Persona para Mujeres y Hombres en la comuna de Algarrobo, en los Años 2006-2009-2011-2013-2015-2017. Gráfico de elaboración propia con base en Encuestas CASEN 2006 a 2017- CLP/mes"/>
    <s v="Gráfico Evolución"/>
    <s v="ingresos,personas,histórico,CASEN,encuesta,CASEN,INE,estadística,Socioeconómico,Ingreso Promedio Comunal,Ingreso por Sexo,Algarrobo,Ingreso por Sexo"/>
    <s v="https://analytics.zoho.com/open-view/2395394000008161222?ZOHO_CRITERIA=%22Localiza%20Chile%22.%22Codcom%22%3D5602"/>
    <x v="0"/>
    <s v="#1774B140"/>
  </r>
  <r>
    <n v="2096"/>
    <x v="0"/>
    <x v="2"/>
    <s v="Socioeconómico"/>
    <n v="8202"/>
    <x v="28"/>
    <x v="16"/>
    <x v="0"/>
    <x v="164"/>
    <x v="0"/>
    <x v="112"/>
    <s v="Años 2006-2009-2011-2013-2015-2017"/>
    <s v="CLP/mes"/>
    <s v="elaboración propia con base en Encuestas CASEN 2006 a 2017"/>
    <s v="Evolución del Ingreso Promedio Mensual por Persona para Mujeres y Hombres en la comuna de Arauco"/>
    <s v="Evolución del Ingreso Promedio Mensual por Persona para Mujeres y Hombres en la comuna de Arauco, en los Años 2006-2009-2011-2013-2015-2017. Gráfico de elaboración propia con base en Encuestas CASEN 2006 a 2017- CLP/mes"/>
    <s v="Gráfico Evolución"/>
    <s v="ingresos,personas,histórico,CASEN,encuesta,CASEN,INE,estadística,Socioeconómico,Ingreso Promedio Comunal,Ingreso por Sexo,Arauco,Ingreso por Sexo"/>
    <s v="https://analytics.zoho.com/open-view/2395394000008161222?ZOHO_CRITERIA=%22Localiza%20Chile%22.%22Codcom%22%3D8202"/>
    <x v="0"/>
    <s v="#1774B231"/>
  </r>
  <r>
    <n v="2097"/>
    <x v="0"/>
    <x v="2"/>
    <s v="Socioeconómico"/>
    <n v="9101"/>
    <x v="28"/>
    <x v="15"/>
    <x v="0"/>
    <x v="155"/>
    <x v="0"/>
    <x v="114"/>
    <s v="Años 2006-2009-2011-2013-2015-2017"/>
    <s v="Porcentaje (%)"/>
    <s v="elaboración propia con base en Encuestas CASEN 2006 a 2017"/>
    <s v="Variación porcentual del Ingreso Promedio Mensual por Persona en la comuna de Temuco"/>
    <s v=" Muestra en proporciones de la Variación porcentual del Ingreso Promedio Mensual por Persona en la comuna de Temuco en los Años 2006-2009-2011-2013-2015-2017. Gráfico de elaboración propia con base en Encuestas CASEN 2006 a 2017- Porcentaje (%)"/>
    <s v="Gráfico Proporciones"/>
    <s v="ingresos,personas,histórico,CASEN,encuesta,CASEN,INE,estadística,Socioeconómico,Ingreso Promedio Comunal,Ingreso Promedio Mensual,Temuco,Variación Ingreso Comunal"/>
    <s v="https://analytics.zoho.com/open-view/2395394000008161221?ZOHO_CRITERIA=%22Localiza%20Chile%22.%22Codcom%22%3D9101"/>
    <x v="0"/>
    <s v="#1774B634"/>
  </r>
  <r>
    <n v="2098"/>
    <x v="0"/>
    <x v="2"/>
    <s v="Socioeconómico"/>
    <n v="10303"/>
    <x v="28"/>
    <x v="16"/>
    <x v="0"/>
    <x v="361"/>
    <x v="0"/>
    <x v="112"/>
    <s v="Años 2006-2009-2011-2013-2015-2017"/>
    <s v="CLP/mes"/>
    <s v="elaboración propia con base en Encuestas CASEN 2006 a 2017"/>
    <s v="Evolución del Ingreso Promedio Mensual por Persona para Mujeres y Hombres en la comuna de Purranque"/>
    <s v="Evolución del Ingreso Promedio Mensual por Persona para Mujeres y Hombres en la comuna de Purranque, en los Años 2006-2009-2011-2013-2015-2017. Gráfico de elaboración propia con base en Encuestas CASEN 2006 a 2017- CLP/mes"/>
    <s v="Gráfico Evolución"/>
    <s v="ingresos,personas,histórico,CASEN,encuesta,CASEN,INE,estadística,Socioeconómico,Ingreso Promedio Comunal,Ingreso por Sexo,Purranque,Ingreso por Sexo"/>
    <s v="https://analytics.zoho.com/open-view/2395394000008161222?ZOHO_CRITERIA=%22Localiza%20Chile%22.%22Codcom%22%3D10303"/>
    <x v="0"/>
    <s v="#1774B325"/>
  </r>
  <r>
    <n v="2099"/>
    <x v="0"/>
    <x v="2"/>
    <s v="Socioeconómico"/>
    <n v="6301"/>
    <x v="28"/>
    <x v="13"/>
    <x v="0"/>
    <x v="130"/>
    <x v="0"/>
    <x v="109"/>
    <s v="Años 2006-2009-2011-2013-2015-2017"/>
    <s v="CLP/mes"/>
    <s v="elaboración propia con base en Encuestas CASEN 2006 a 2017"/>
    <s v="Diferencial de Ingreso Promedio Mensual de Mujeres según Alfabetismo en la comuna de San Fernando"/>
    <s v="Evolución del Diferencial de Ingreso Promedio Mensual de Mujeres según Alfabetismo en la comuna de San Fernando, en los Años 2006-2009-2011-2013-2015-2017. Gráfico de elaboración propia con base en Encuestas CASEN 2006 a 2017- CLP/mes"/>
    <s v="Gráfico Evolución"/>
    <s v="ingresos,personas,histórico,CASEN,encuesta,CASEN,INE,estadística,Socioeconómico,Ingreso Promedio Comunal,Ingreso por Sexo-Alfabetismo,San Fernando,Ingreso Mujeres - Alfabetismo"/>
    <s v="https://analytics.zoho.com/open-view/2395394000008161225?ZOHO_CRITERIA=%22Localiza%20Chile%22.%22Codcom%22%3D6301"/>
    <x v="0"/>
    <s v="#1774B540"/>
  </r>
  <r>
    <n v="2100"/>
    <x v="0"/>
    <x v="2"/>
    <s v="Socioeconómico"/>
    <n v="5503"/>
    <x v="28"/>
    <x v="16"/>
    <x v="0"/>
    <x v="114"/>
    <x v="0"/>
    <x v="112"/>
    <s v="Año 2017"/>
    <s v="CLP/mes"/>
    <s v="elaboración propia con base en Encuestas CASEN 2006 a 2017"/>
    <s v="Ingreso Promedio Mensual de Mujeres y Hombres en el año 2017 en la comuna de Hijuelas"/>
    <s v=" Distribución del Ingreso Promedio Mensual de Mujeres y Hombres en el año 2017 en la comuna de Hijuelas. Gráfico de elaboración propia con base en Encuestas CASEN 2006 a 2017- CLP/mes"/>
    <s v="Gráfico Proporciones"/>
    <s v="ingresos,personas,histórico,CASEN,encuesta,CASEN,INE,estadística,Socioeconómico,Ingreso Promedio Comunal,Ingreso por Sexo,Hijuelas,Ingreso por Sexo"/>
    <s v="https://analytics.zoho.com/open-view/2395394000008161223?ZOHO_CRITERIA=%22Localiza%20Chile%22.%22Codcom%22%3D5503"/>
    <x v="0"/>
    <s v="#1774B498"/>
  </r>
  <r>
    <n v="2101"/>
    <x v="0"/>
    <x v="2"/>
    <s v="Socioeconómico"/>
    <n v="6111"/>
    <x v="28"/>
    <x v="14"/>
    <x v="0"/>
    <x v="292"/>
    <x v="0"/>
    <x v="110"/>
    <s v="Años 2006-2009-2011-2013-2015-2017"/>
    <s v="CLP/mes"/>
    <s v="elaboración propia con base en Encuestas CASEN 2006 a 2017"/>
    <s v="Evolución del Ingreso Promedio Mensual por Alfabetismo en la comuna de Olivar"/>
    <s v="Muestra de la Evolución del Ingreso Promedio Mensual por Alfabetismo en la comuna de Olivar en los Años 2006-2009-2011-2013-2015-2017. Gráfico de elaboración propia con base en Encuestas CASEN 2006 a 2017-unidad CLP/mes"/>
    <s v="Gráfico Evolución"/>
    <s v="ingresos,personas,histórico,CASEN,encuesta,CASEN,INE,estadística,Socioeconómico,Ingreso Promedio Comunal,Ingreso por Alfabetismo,Olivar,Ingreso por Alfabetismo"/>
    <s v="https://analytics.zoho.com/open-view/2395394000008161226?ZOHO_CRITERIA=%22Localiza%20Chile%22.%22Codcom%22%3D6111"/>
    <x v="0"/>
    <s v="#1774B527"/>
  </r>
  <r>
    <n v="2102"/>
    <x v="0"/>
    <x v="2"/>
    <s v="Socioeconómico"/>
    <n v="7303"/>
    <x v="28"/>
    <x v="14"/>
    <x v="0"/>
    <x v="333"/>
    <x v="0"/>
    <x v="110"/>
    <s v="Años 2006-2009-2011-2013-2015-2017"/>
    <s v="CLP/mes"/>
    <s v="elaboración propia con base en Encuestas CASEN 2006 a 2017"/>
    <s v="Evolución del Ingreso Promedio Mensual por Alfabetismo en la comuna de Licantén"/>
    <s v="Muestra de la Evolución del Ingreso Promedio Mensual por Alfabetismo en la comuna de Licantén en los Años 2006-2009-2011-2013-2015-2017. Gráfico de elaboración propia con base en Encuestas CASEN 2006 a 2017-unidad CLP/mes"/>
    <s v="Gráfico Evolución"/>
    <s v="ingresos,personas,histórico,CASEN,encuesta,CASEN,INE,estadística,Socioeconómico,Ingreso Promedio Comunal,Ingreso por Alfabetismo,Licantén,Ingreso por Alfabetismo"/>
    <s v="https://analytics.zoho.com/open-view/2395394000008161226?ZOHO_CRITERIA=%22Localiza%20Chile%22.%22Codcom%22%3D7303"/>
    <x v="0"/>
    <s v="#1774B565"/>
  </r>
  <r>
    <n v="2103"/>
    <x v="0"/>
    <x v="2"/>
    <s v="Socioeconómico"/>
    <n v="3303"/>
    <x v="28"/>
    <x v="15"/>
    <x v="0"/>
    <x v="348"/>
    <x v="0"/>
    <x v="115"/>
    <s v="Años 2006-2009-2011-2013-2015-2017"/>
    <s v="CLP/mes"/>
    <s v="elaboración propia con base en Encuestas CASEN 2006 a 2017"/>
    <s v="Evolución del Ingreso Promedio Mensual por Persona en la comuna de Freirina"/>
    <s v="Evolución del Ingreso Promedio Mensual por Persona en la comuna de Freirina en los Años 2006-2009-2011-2013-2015-2017. Gráfico de elaboración propia con base en Encuestas CASEN 2006 a 2017- CLP/mes"/>
    <s v="Gráfico Evolución"/>
    <s v="ingresos,personas,histórico,CASEN,encuesta,CASEN,INE,estadística,Socioeconómico,Ingreso Promedio Comunal,Ingreso Promedio Mensual,Freirina,Ingreso Comunal"/>
    <s v="https://analytics.zoho.com/open-view/2395394000008161220?ZOHO_CRITERIA=%22Localiza%20Chile%22.%22Codcom%22%3D3303"/>
    <x v="0"/>
    <s v="#1774B100"/>
  </r>
  <r>
    <n v="2104"/>
    <x v="0"/>
    <x v="2"/>
    <s v="Socioeconómico"/>
    <n v="16201"/>
    <x v="28"/>
    <x v="16"/>
    <x v="0"/>
    <x v="152"/>
    <x v="0"/>
    <x v="112"/>
    <s v="Años 2006-2009-2011-2013-2015-2017"/>
    <s v="CLP/mes"/>
    <s v="elaboración propia con base en Encuestas CASEN 2006 a 2017"/>
    <s v="Evolución del Ingreso Promedio Mensual por Persona para Mujeres y Hombres en la comuna de Quirihue"/>
    <s v="Evolución del Ingreso Promedio Mensual por Persona para Mujeres y Hombres en la comuna de Quirihue, en los Años 2006-2009-2011-2013-2015-2017. Gráfico de elaboración propia con base en Encuestas CASEN 2006 a 2017- CLP/mes"/>
    <s v="Gráfico Evolución"/>
    <s v="ingresos,personas,histórico,CASEN,encuesta,CASEN,INE,estadística,Socioeconómico,Ingreso Promedio Comunal,Ingreso por Sexo,Quirihue,Ingreso por Sexo"/>
    <s v="https://analytics.zoho.com/open-view/2395394000008161222?ZOHO_CRITERIA=%22Localiza%20Chile%22.%22Codcom%22%3D16201"/>
    <x v="0"/>
    <s v="#1774B264"/>
  </r>
  <r>
    <n v="2105"/>
    <x v="0"/>
    <x v="2"/>
    <s v="Socioeconómico"/>
    <n v="13105"/>
    <x v="28"/>
    <x v="14"/>
    <x v="0"/>
    <x v="190"/>
    <x v="0"/>
    <x v="110"/>
    <s v="Años 2006-2009-2011-2013-2015-2017"/>
    <s v="CLP/mes"/>
    <s v="elaboración propia con base en Encuestas CASEN 2006 a 2017"/>
    <s v="Evolución del Ingreso Promedio Mensual por Alfabetismo en la comuna de El Bosque"/>
    <s v="Muestra de la Evolución del Ingreso Promedio Mensual por Alfabetismo en la comuna de El Bosque en los Años 2006-2009-2011-2013-2015-2017. Gráfico de elaboración propia con base en Encuestas CASEN 2006 a 2017-unidad CLP/mes"/>
    <s v="Gráfico Evolución"/>
    <s v="ingresos,personas,histórico,CASEN,encuesta,CASEN,INE,estadística,Socioeconómico,Ingreso Promedio Comunal,Ingreso por Alfabetismo,El Bosque,Ingreso por Alfabetismo"/>
    <s v="https://analytics.zoho.com/open-view/2395394000008161226?ZOHO_CRITERIA=%22Localiza%20Chile%22.%22Codcom%22%3D13105"/>
    <x v="0"/>
    <s v="#1774B720"/>
  </r>
  <r>
    <n v="2106"/>
    <x v="0"/>
    <x v="2"/>
    <s v="Socioeconómico"/>
    <n v="7110"/>
    <x v="28"/>
    <x v="14"/>
    <x v="0"/>
    <x v="277"/>
    <x v="0"/>
    <x v="110"/>
    <s v="Año 2017"/>
    <s v="CLP/mes"/>
    <s v="elaboración propia con base en Encuestas CASEN 2006 a 2017"/>
    <s v="Comparativo de Ingreso Promedio Mensual entre personas con y sin alfabetización en la comuna de San Rafael"/>
    <s v="Gráfico nos muestra el Comparativo de Ingreso Promedio Mensual entre personas con y sin alfabetización en la comuna de San Rafael en el Año 2017. Gráfico de elaboración propia con base en Encuestas CASEN 2006 a 2017-unidad CLP/mes"/>
    <s v="Gráfico Comparativo"/>
    <s v="ingresos,personas,histórico,CASEN,encuesta,CASEN,INE,estadística,Socioeconómico,Ingreso Promedio Comunal,Ingreso por Alfabetismo,San Rafael,Ingreso por Alfabetismo"/>
    <s v="https://analytics.zoho.com/open-view/2395394000008161227?ZOHO_CRITERIA=%22Localiza%20Chile%22.%22Codcom%22%3D7110"/>
    <x v="0"/>
    <s v="#1774B559"/>
  </r>
  <r>
    <n v="2107"/>
    <x v="0"/>
    <x v="2"/>
    <s v="Socioeconómico"/>
    <n v="6202"/>
    <x v="28"/>
    <x v="16"/>
    <x v="0"/>
    <x v="124"/>
    <x v="0"/>
    <x v="112"/>
    <s v="Año 2017"/>
    <s v="CLP/mes"/>
    <s v="elaboración propia con base en Encuestas CASEN 2006 a 2017"/>
    <s v="Ingreso Promedio Mensual de Mujeres y Hombres en el año 2017 en la comuna de La Estrella"/>
    <s v=" Distribución del Ingreso Promedio Mensual de Mujeres y Hombres en el año 2017 en la comuna de La Estrella. Gráfico de elaboración propia con base en Encuestas CASEN 2006 a 2017- CLP/mes"/>
    <s v="Gráfico Proporciones"/>
    <s v="ingresos,personas,histórico,CASEN,encuesta,CASEN,INE,estadística,Socioeconómico,Ingreso Promedio Comunal,Ingreso por Sexo,La Estrella,Ingreso por Sexo"/>
    <s v="https://analytics.zoho.com/open-view/2395394000008161223?ZOHO_CRITERIA=%22Localiza%20Chile%22.%22Codcom%22%3D6202"/>
    <x v="0"/>
    <s v="#1774B535"/>
  </r>
  <r>
    <n v="2108"/>
    <x v="0"/>
    <x v="2"/>
    <s v="Socioeconómico"/>
    <n v="10304"/>
    <x v="28"/>
    <x v="16"/>
    <x v="0"/>
    <x v="36"/>
    <x v="0"/>
    <x v="112"/>
    <s v="Años 2006-2009-2011-2013-2015-2017"/>
    <s v="CLP/mes"/>
    <s v="elaboración propia con base en Encuestas CASEN 2006 a 2017"/>
    <s v="Evolución del Ingreso Promedio Mensual por Persona para Mujeres y Hombres en la comuna de Puyehue"/>
    <s v="Evolución del Ingreso Promedio Mensual por Persona para Mujeres y Hombres en la comuna de Puyehue, en los Años 2006-2009-2011-2013-2015-2017. Gráfico de elaboración propia con base en Encuestas CASEN 2006 a 2017- CLP/mes"/>
    <s v="Gráfico Evolución"/>
    <s v="ingresos,personas,histórico,CASEN,encuesta,CASEN,INE,estadística,Socioeconómico,Ingreso Promedio Comunal,Ingreso por Sexo,Puyehue,Ingreso por Sexo"/>
    <s v="https://analytics.zoho.com/open-view/2395394000008161222?ZOHO_CRITERIA=%22Localiza%20Chile%22.%22Codcom%22%3D10304"/>
    <x v="0"/>
    <s v="#1774B326"/>
  </r>
  <r>
    <n v="2109"/>
    <x v="0"/>
    <x v="2"/>
    <s v="Socioeconómico"/>
    <n v="6109"/>
    <x v="28"/>
    <x v="13"/>
    <x v="0"/>
    <x v="96"/>
    <x v="0"/>
    <x v="113"/>
    <s v="Años 2006-2009-2011-2013-2015-2017"/>
    <s v="CLP/mes"/>
    <s v="elaboración propia con base en Encuestas CASEN 2006 a 2017"/>
    <s v="Diferencial de Ingreso Promedio Mensual de Hombres según Alfabetismo en la comuna de Malloa"/>
    <s v="Evolución del Diferencial de Ingreso Promedio Mensual de Hombres según Alfabetismo en la comuna de Malloa, en los Años 2006-2009-2011-2013-2015-2017. Gráfico de elaboración propia con base en Encuestas CASEN 2006 a 2017- CLP/mes"/>
    <s v="Gráfico Evolución"/>
    <s v="ingresos,personas,histórico,CASEN,encuesta,CASEN,INE,estadística,Socioeconómico,Ingreso Promedio Comunal,Ingreso por Sexo-Alfabetismo,Malloa,Ingreso Hombres - Alfabetismo"/>
    <s v="https://analytics.zoho.com/open-view/2395394000008161224?ZOHO_CRITERIA=%22Localiza%20Chile%22.%22Codcom%22%3D6109"/>
    <x v="0"/>
    <s v="#1774B525"/>
  </r>
  <r>
    <n v="2110"/>
    <x v="0"/>
    <x v="2"/>
    <s v="Socioeconómico"/>
    <n v="11102"/>
    <x v="28"/>
    <x v="15"/>
    <x v="0"/>
    <x v="356"/>
    <x v="0"/>
    <x v="114"/>
    <s v="Años 2006-2009-2011-2013-2015-2017"/>
    <s v="Porcentaje (%)"/>
    <s v="elaboración propia con base en Encuestas CASEN 2006 a 2017"/>
    <s v="Variación porcentual del Ingreso Promedio Mensual por Persona en la comuna de Lago Verde"/>
    <s v=" Muestra en proporciones de la Variación porcentual del Ingreso Promedio Mensual por Persona en la comuna de Lago Verde en los Años 2006-2009-2011-2013-2015-2017. Gráfico de elaboración propia con base en Encuestas CASEN 2006 a 2017- Porcentaje (%)"/>
    <s v="Gráfico Proporciones"/>
    <s v="ingresos,personas,histórico,CASEN,encuesta,CASEN,INE,estadística,Socioeconómico,Ingreso Promedio Comunal,Ingreso Promedio Mensual,Lago Verde,Variación Ingreso Comunal"/>
    <s v="https://analytics.zoho.com/open-view/2395394000008161221?ZOHO_CRITERIA=%22Localiza%20Chile%22.%22Codcom%22%3D11102"/>
    <x v="0"/>
    <s v="#1774B697"/>
  </r>
  <r>
    <n v="2111"/>
    <x v="0"/>
    <x v="2"/>
    <s v="Socioeconómico"/>
    <n v="16105"/>
    <x v="28"/>
    <x v="15"/>
    <x v="0"/>
    <x v="5"/>
    <x v="0"/>
    <x v="114"/>
    <s v="Años 2006-2009-2011-2013-2015-2017"/>
    <s v="Porcentaje (%)"/>
    <s v="elaboración propia con base en Encuestas CASEN 2006 a 2017"/>
    <s v="Variación porcentual del Ingreso Promedio Mensual por Persona en la comuna de Pemuco"/>
    <s v=" Muestra en proporciones de la Variación porcentual del Ingreso Promedio Mensual por Persona en la comuna de Pemuco en los Años 2006-2009-2011-2013-2015-2017. Gráfico de elaboración propia con base en Encuestas CASEN 2006 a 2017- Porcentaje (%)"/>
    <s v="Gráfico Proporciones"/>
    <s v="ingresos,personas,histórico,CASEN,encuesta,CASEN,INE,estadística,Socioeconómico,Ingreso Promedio Comunal,Ingreso Promedio Mensual,Pemuco,Variación Ingreso Comunal"/>
    <s v="https://analytics.zoho.com/open-view/2395394000008161221?ZOHO_CRITERIA=%22Localiza%20Chile%22.%22Codcom%22%3D16105"/>
    <x v="0"/>
    <s v="#1774B622"/>
  </r>
  <r>
    <n v="2112"/>
    <x v="0"/>
    <x v="2"/>
    <s v="Socioeconómico"/>
    <n v="5101"/>
    <x v="28"/>
    <x v="14"/>
    <x v="0"/>
    <x v="188"/>
    <x v="0"/>
    <x v="110"/>
    <s v="Año 2017"/>
    <s v="CLP/mes"/>
    <s v="elaboración propia con base en Encuestas CASEN 2006 a 2017"/>
    <s v="Comparativo de Ingreso Promedio Mensual entre personas con y sin alfabetización en la comuna de Valparaíso"/>
    <s v="Gráfico nos muestra el Comparativo de Ingreso Promedio Mensual entre personas con y sin alfabetización en la comuna de Valparaíso en el Año 2017. Gráfico de elaboración propia con base en Encuestas CASEN 2006 a 2017-unidad CLP/mes"/>
    <s v="Gráfico Comparativo"/>
    <s v="ingresos,personas,histórico,CASEN,encuesta,CASEN,INE,estadística,Socioeconómico,Ingreso Promedio Comunal,Ingreso por Alfabetismo,Valparaíso,Ingreso por Alfabetismo"/>
    <s v="https://analytics.zoho.com/open-view/2395394000008161227?ZOHO_CRITERIA=%22Localiza%20Chile%22.%22Codcom%22%3D5101"/>
    <x v="0"/>
    <s v="#1774B479"/>
  </r>
  <r>
    <n v="2113"/>
    <x v="0"/>
    <x v="2"/>
    <s v="Socioeconómico"/>
    <n v="10108"/>
    <x v="28"/>
    <x v="16"/>
    <x v="0"/>
    <x v="302"/>
    <x v="0"/>
    <x v="112"/>
    <s v="Años 2006-2009-2011-2013-2015-2017"/>
    <s v="CLP/mes"/>
    <s v="elaboración propia con base en Encuestas CASEN 2006 a 2017"/>
    <s v="Evolución del Ingreso Promedio Mensual por Persona para Mujeres y Hombres en la comuna de Maullín"/>
    <s v="Evolución del Ingreso Promedio Mensual por Persona para Mujeres y Hombres en la comuna de Maullín, en los Años 2006-2009-2011-2013-2015-2017. Gráfico de elaboración propia con base en Encuestas CASEN 2006 a 2017- CLP/mes"/>
    <s v="Gráfico Evolución"/>
    <s v="ingresos,personas,histórico,CASEN,encuesta,CASEN,INE,estadística,Socioeconómico,Ingreso Promedio Comunal,Ingreso por Sexo,Maullín,Ingreso por Sexo"/>
    <s v="https://analytics.zoho.com/open-view/2395394000008161222?ZOHO_CRITERIA=%22Localiza%20Chile%22.%22Codcom%22%3D10108"/>
    <x v="0"/>
    <s v="#1774B311"/>
  </r>
  <r>
    <n v="2114"/>
    <x v="0"/>
    <x v="2"/>
    <s v="Socioeconómico"/>
    <n v="13302"/>
    <x v="28"/>
    <x v="14"/>
    <x v="0"/>
    <x v="267"/>
    <x v="0"/>
    <x v="110"/>
    <s v="Año 2017"/>
    <s v="CLP/mes"/>
    <s v="elaboración propia con base en Encuestas CASEN 2006 a 2017"/>
    <s v="Comparativo de Ingreso Promedio Mensual entre personas con y sin alfabetización en la comuna de Lampa"/>
    <s v="Gráfico nos muestra el Comparativo de Ingreso Promedio Mensual entre personas con y sin alfabetización en la comuna de Lampa en el Año 2017. Gráfico de elaboración propia con base en Encuestas CASEN 2006 a 2017-unidad CLP/mes"/>
    <s v="Gráfico Comparativo"/>
    <s v="ingresos,personas,histórico,CASEN,encuesta,CASEN,INE,estadística,Socioeconómico,Ingreso Promedio Comunal,Ingreso por Alfabetismo,Lampa,Ingreso por Alfabetismo"/>
    <s v="https://analytics.zoho.com/open-view/2395394000008161227?ZOHO_CRITERIA=%22Localiza%20Chile%22.%22Codcom%22%3D13302"/>
    <x v="0"/>
    <s v="#1774B752"/>
  </r>
  <r>
    <n v="2115"/>
    <x v="0"/>
    <x v="2"/>
    <s v="Socioeconómico"/>
    <n v="13303"/>
    <x v="28"/>
    <x v="15"/>
    <x v="0"/>
    <x v="173"/>
    <x v="0"/>
    <x v="115"/>
    <s v="Años 2006-2009-2011-2013-2015-2017"/>
    <s v="CLP/mes"/>
    <s v="elaboración propia con base en Encuestas CASEN 2006 a 2017"/>
    <s v="Evolución del Ingreso Promedio Mensual por Persona en la comuna de Tiltil"/>
    <s v="Evolución del Ingreso Promedio Mensual por Persona en la comuna de Tiltil en los Años 2006-2009-2011-2013-2015-2017. Gráfico de elaboración propia con base en Encuestas CASEN 2006 a 2017- CLP/mes"/>
    <s v="Gráfico Evolución"/>
    <s v="ingresos,personas,histórico,CASEN,encuesta,CASEN,INE,estadística,Socioeconómico,Ingreso Promedio Comunal,Ingreso Promedio Mensual,Tiltil,Ingreso Comunal"/>
    <s v="https://analytics.zoho.com/open-view/2395394000008161220?ZOHO_CRITERIA=%22Localiza%20Chile%22.%22Codcom%22%3D13303"/>
    <x v="0"/>
    <s v="#1774B391"/>
  </r>
  <r>
    <n v="2116"/>
    <x v="0"/>
    <x v="2"/>
    <s v="Socioeconómico"/>
    <n v="9116"/>
    <x v="28"/>
    <x v="14"/>
    <x v="0"/>
    <x v="206"/>
    <x v="0"/>
    <x v="110"/>
    <s v="Años 2006-2009-2011-2013-2015-2017"/>
    <s v="CLP/mes"/>
    <s v="elaboración propia con base en Encuestas CASEN 2006 a 2017"/>
    <s v="Evolución del Ingreso Promedio Mensual por Alfabetismo en la comuna de Saavedra"/>
    <s v="Muestra de la Evolución del Ingreso Promedio Mensual por Alfabetismo en la comuna de Saavedra en los Años 2006-2009-2011-2013-2015-2017. Gráfico de elaboración propia con base en Encuestas CASEN 2006 a 2017-unidad CLP/mes"/>
    <s v="Gráfico Evolución"/>
    <s v="ingresos,personas,histórico,CASEN,encuesta,CASEN,INE,estadística,Socioeconómico,Ingreso Promedio Comunal,Ingreso por Alfabetismo,Saavedra,Ingreso por Alfabetismo"/>
    <s v="https://analytics.zoho.com/open-view/2395394000008161226?ZOHO_CRITERIA=%22Localiza%20Chile%22.%22Codcom%22%3D9116"/>
    <x v="0"/>
    <s v="#1774B649"/>
  </r>
  <r>
    <n v="2117"/>
    <x v="0"/>
    <x v="2"/>
    <s v="Socioeconómico"/>
    <n v="13101"/>
    <x v="28"/>
    <x v="13"/>
    <x v="0"/>
    <x v="28"/>
    <x v="0"/>
    <x v="113"/>
    <s v="Años 2006-2009-2011-2013-2015-2017"/>
    <s v="CLP/mes"/>
    <s v="elaboración propia con base en Encuestas CASEN 2006 a 2017"/>
    <s v="Diferencial de Ingreso Promedio Mensual de Hombres según Alfabetismo en la comuna de Santiago"/>
    <s v="Evolución del Diferencial de Ingreso Promedio Mensual de Hombres según Alfabetismo en la comuna de Santiago, en los Años 2006-2009-2011-2013-2015-2017. Gráfico de elaboración propia con base en Encuestas CASEN 2006 a 2017- CLP/mes"/>
    <s v="Gráfico Evolución"/>
    <s v="ingresos,personas,histórico,CASEN,encuesta,CASEN,INE,estadística,Socioeconómico,Ingreso Promedio Comunal,Ingreso por Sexo-Alfabetismo,Santiago,Ingreso Hombres - Alfabetismo"/>
    <s v="https://analytics.zoho.com/open-view/2395394000008161224?ZOHO_CRITERIA=%22Localiza%20Chile%22.%22Codcom%22%3D13101"/>
    <x v="0"/>
    <s v="#1774B716"/>
  </r>
  <r>
    <n v="2118"/>
    <x v="0"/>
    <x v="2"/>
    <s v="Socioeconómico"/>
    <n v="5303"/>
    <x v="28"/>
    <x v="14"/>
    <x v="0"/>
    <x v="219"/>
    <x v="0"/>
    <x v="110"/>
    <s v="Años 2006-2009-2011-2013-2015-2017"/>
    <s v="CLP/mes"/>
    <s v="elaboración propia con base en Encuestas CASEN 2006 a 2017"/>
    <s v="Evolución del Ingreso Promedio Mensual por Alfabetismo en la comuna de Rinconada"/>
    <s v="Muestra de la Evolución del Ingreso Promedio Mensual por Alfabetismo en la comuna de Rinconada en los Años 2006-2009-2011-2013-2015-2017. Gráfico de elaboración propia con base en Encuestas CASEN 2006 a 2017-unidad CLP/mes"/>
    <s v="Gráfico Evolución"/>
    <s v="ingresos,personas,histórico,CASEN,encuesta,CASEN,INE,estadística,Socioeconómico,Ingreso Promedio Comunal,Ingreso por Alfabetismo,Rinconada,Ingreso por Alfabetismo"/>
    <s v="https://analytics.zoho.com/open-view/2395394000008161226?ZOHO_CRITERIA=%22Localiza%20Chile%22.%22Codcom%22%3D5303"/>
    <x v="0"/>
    <s v="#1774B489"/>
  </r>
  <r>
    <n v="2119"/>
    <x v="0"/>
    <x v="2"/>
    <s v="Socioeconómico"/>
    <n v="1404"/>
    <x v="28"/>
    <x v="15"/>
    <x v="0"/>
    <x v="301"/>
    <x v="0"/>
    <x v="114"/>
    <s v="Años 2006-2009-2011-2013-2015-2017"/>
    <s v="Porcentaje (%)"/>
    <s v="elaboración propia con base en Encuestas CASEN 2006 a 2017"/>
    <s v="Variación porcentual del Ingreso Promedio Mensual por Persona en la comuna de Huara"/>
    <s v=" Muestra en proporciones de la Variación porcentual del Ingreso Promedio Mensual por Persona en la comuna de Huara en los Años 2006-2009-2011-2013-2015-2017. Gráfico de elaboración propia con base en Encuestas CASEN 2006 a 2017- Porcentaje (%)"/>
    <s v="Gráfico Proporciones"/>
    <s v="ingresos,personas,histórico,CASEN,encuesta,CASEN,INE,estadística,Socioeconómico,Ingreso Promedio Comunal,Ingreso Promedio Mensual,Huara,Variación Ingreso Comunal"/>
    <s v="https://analytics.zoho.com/open-view/2395394000008161221?ZOHO_CRITERIA=%22Localiza%20Chile%22.%22Codcom%22%3D1404"/>
    <x v="0"/>
    <s v="#1774B444"/>
  </r>
  <r>
    <n v="2120"/>
    <x v="0"/>
    <x v="2"/>
    <s v="Socioeconómico"/>
    <n v="13603"/>
    <x v="28"/>
    <x v="15"/>
    <x v="0"/>
    <x v="240"/>
    <x v="0"/>
    <x v="114"/>
    <s v="Años 2006-2009-2011-2013-2015-2017"/>
    <s v="Porcentaje (%)"/>
    <s v="elaboración propia con base en Encuestas CASEN 2006 a 2017"/>
    <s v="Variación porcentual del Ingreso Promedio Mensual por Persona en la comuna de Isla de Maipo"/>
    <s v=" Muestra en proporciones de la Variación porcentual del Ingreso Promedio Mensual por Persona en la comuna de Isla de Maipo en los Años 2006-2009-2011-2013-2015-2017. Gráfico de elaboración propia con base en Encuestas CASEN 2006 a 2017- Porcentaje (%)"/>
    <s v="Gráfico Proporciones"/>
    <s v="ingresos,personas,histórico,CASEN,encuesta,CASEN,INE,estadística,Socioeconómico,Ingreso Promedio Comunal,Ingreso Promedio Mensual,Isla de Maipo,Variación Ingreso Comunal"/>
    <s v="https://analytics.zoho.com/open-view/2395394000008161221?ZOHO_CRITERIA=%22Localiza%20Chile%22.%22Codcom%22%3D13603"/>
    <x v="0"/>
    <s v="#1774B765"/>
  </r>
  <r>
    <n v="2121"/>
    <x v="0"/>
    <x v="2"/>
    <s v="Socioeconómico"/>
    <n v="9204"/>
    <x v="28"/>
    <x v="14"/>
    <x v="0"/>
    <x v="2"/>
    <x v="0"/>
    <x v="110"/>
    <s v="Año 2017"/>
    <s v="CLP/mes"/>
    <s v="elaboración propia con base en Encuestas CASEN 2006 a 2017"/>
    <s v="Comparativo de Ingreso Promedio Mensual entre personas con y sin alfabetización en la comuna de Ercilla"/>
    <s v="Gráfico nos muestra el Comparativo de Ingreso Promedio Mensual entre personas con y sin alfabetización en la comuna de Ercilla en el Año 2017. Gráfico de elaboración propia con base en Encuestas CASEN 2006 a 2017-unidad CLP/mes"/>
    <s v="Gráfico Comparativo"/>
    <s v="ingresos,personas,histórico,CASEN,encuesta,CASEN,INE,estadística,Socioeconómico,Ingreso Promedio Comunal,Ingreso por Alfabetismo,Ercilla,Ingreso por Alfabetismo"/>
    <s v="https://analytics.zoho.com/open-view/2395394000008161227?ZOHO_CRITERIA=%22Localiza%20Chile%22.%22Codcom%22%3D9204"/>
    <x v="0"/>
    <s v="#1774B658"/>
  </r>
  <r>
    <n v="2122"/>
    <x v="0"/>
    <x v="2"/>
    <s v="Socioeconómico"/>
    <n v="3"/>
    <x v="29"/>
    <x v="13"/>
    <x v="1"/>
    <x v="77"/>
    <x v="0"/>
    <x v="109"/>
    <s v="Años 2006-2009-2011-2013-2015-2017"/>
    <s v="CLP/mes"/>
    <s v="elaboración propia con base en Encuestas CASEN 2006 a 2017"/>
    <s v="Diferencial de Ingreso Promedio Mensual de Mujeres según Alfabetismo en la Región de Atacama"/>
    <s v="Gráfico del Diferencial de Ingreso Promedio Mensual de Mujeres según Alfabetismo en la Región de Atacama,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 Atacama,Ingreso Mujeres - Alfabetismo"/>
    <s v="https://analytics.zoho.com/open-view/2395394000008161205?ZOHO_CRITERIA=%22Localiza%20Chile%22.%22Codreg%22%3D3"/>
    <x v="0"/>
    <s v="#1774B425"/>
  </r>
  <r>
    <n v="2123"/>
    <x v="0"/>
    <x v="2"/>
    <s v="Socioeconómico"/>
    <n v="13125"/>
    <x v="28"/>
    <x v="13"/>
    <x v="0"/>
    <x v="216"/>
    <x v="0"/>
    <x v="113"/>
    <s v="Años 2006-2009-2011-2013-2015-2017"/>
    <s v="CLP/mes"/>
    <s v="elaboración propia con base en Encuestas CASEN 2006 a 2017"/>
    <s v="Diferencial de Ingreso Promedio Mensual de Hombres según Alfabetismo en la comuna de Quilicura"/>
    <s v="Evolución del Diferencial de Ingreso Promedio Mensual de Hombres según Alfabetismo en la comuna de Quilicura, en los Años 2006-2009-2011-2013-2015-2017. Gráfico de elaboración propia con base en Encuestas CASEN 2006 a 2017- CLP/mes"/>
    <s v="Gráfico Evolución"/>
    <s v="ingresos,personas,histórico,CASEN,encuesta,CASEN,INE,estadística,Socioeconómico,Ingreso Promedio Comunal,Ingreso por Sexo-Alfabetismo,Quilicura,Ingreso Hombres - Alfabetismo"/>
    <s v="https://analytics.zoho.com/open-view/2395394000008161224?ZOHO_CRITERIA=%22Localiza%20Chile%22.%22Codcom%22%3D13125"/>
    <x v="0"/>
    <s v="#1774B740"/>
  </r>
  <r>
    <n v="2124"/>
    <x v="0"/>
    <x v="2"/>
    <s v="Socioeconómico"/>
    <n v="10209"/>
    <x v="28"/>
    <x v="13"/>
    <x v="0"/>
    <x v="112"/>
    <x v="0"/>
    <x v="109"/>
    <s v="Años 2006-2009-2011-2013-2015-2017"/>
    <s v="CLP/mes"/>
    <s v="elaboración propia con base en Encuestas CASEN 2006 a 2017"/>
    <s v="Diferencial de Ingreso Promedio Mensual de Mujeres según Alfabetismo en la comuna de Quemchi"/>
    <s v="Evolución del Diferencial de Ingreso Promedio Mensual de Mujeres según Alfabetismo en la comuna de Quemchi, en los Años 2006-2009-2011-2013-2015-2017. Gráfico de elaboración propia con base en Encuestas CASEN 2006 a 2017- CLP/mes"/>
    <s v="Gráfico Evolución"/>
    <s v="ingresos,personas,histórico,CASEN,encuesta,CASEN,INE,estadística,Socioeconómico,Ingreso Promedio Comunal,Ingreso por Sexo-Alfabetismo,Quemchi,Ingreso Mujeres - Alfabetismo"/>
    <s v="https://analytics.zoho.com/open-view/2395394000008161225?ZOHO_CRITERIA=%22Localiza%20Chile%22.%22Codcom%22%3D10209"/>
    <x v="0"/>
    <s v="#1774B683"/>
  </r>
  <r>
    <n v="2125"/>
    <x v="0"/>
    <x v="2"/>
    <s v="Socioeconómico"/>
    <n v="6307"/>
    <x v="28"/>
    <x v="14"/>
    <x v="0"/>
    <x v="64"/>
    <x v="0"/>
    <x v="110"/>
    <s v="Año 2017"/>
    <s v="CLP/mes"/>
    <s v="elaboración propia con base en Encuestas CASEN 2006 a 2017"/>
    <s v="Comparativo de Ingreso Promedio Mensual entre personas con y sin alfabetización en la comuna de Peralillo"/>
    <s v="Gráfico nos muestra el Comparativo de Ingreso Promedio Mensual entre personas con y sin alfabetización en la comuna de Peralillo en el Año 2017. Gráfico de elaboración propia con base en Encuestas CASEN 2006 a 2017-unidad CLP/mes"/>
    <s v="Gráfico Comparativo"/>
    <s v="ingresos,personas,histórico,CASEN,encuesta,CASEN,INE,estadística,Socioeconómico,Ingreso Promedio Comunal,Ingreso por Alfabetismo,Peralillo,Ingreso por Alfabetismo"/>
    <s v="https://analytics.zoho.com/open-view/2395394000008161227?ZOHO_CRITERIA=%22Localiza%20Chile%22.%22Codcom%22%3D6307"/>
    <x v="0"/>
    <s v="#1774B546"/>
  </r>
  <r>
    <n v="2126"/>
    <x v="0"/>
    <x v="2"/>
    <s v="Socioeconómico"/>
    <n v="14103"/>
    <x v="28"/>
    <x v="15"/>
    <x v="0"/>
    <x v="345"/>
    <x v="0"/>
    <x v="115"/>
    <s v="Años 2006-2009-2011-2013-2015-2017"/>
    <s v="CLP/mes"/>
    <s v="elaboración propia con base en Encuestas CASEN 2006 a 2017"/>
    <s v="Evolución del Ingreso Promedio Mensual por Persona en la comuna de Lanco"/>
    <s v="Evolución del Ingreso Promedio Mensual por Persona en la comuna de Lanco en los Años 2006-2009-2011-2013-2015-2017. Gráfico de elaboración propia con base en Encuestas CASEN 2006 a 2017- CLP/mes"/>
    <s v="Gráfico Evolución"/>
    <s v="ingresos,personas,histórico,CASEN,encuesta,CASEN,INE,estadística,Socioeconómico,Ingreso Promedio Comunal,Ingreso Promedio Mensual,Lanco,Ingreso Comunal"/>
    <s v="https://analytics.zoho.com/open-view/2395394000008161220?ZOHO_CRITERIA=%22Localiza%20Chile%22.%22Codcom%22%3D14103"/>
    <x v="0"/>
    <s v="#1774B408"/>
  </r>
  <r>
    <n v="2127"/>
    <x v="0"/>
    <x v="2"/>
    <s v="Socioeconómico"/>
    <n v="10205"/>
    <x v="28"/>
    <x v="16"/>
    <x v="0"/>
    <x v="149"/>
    <x v="0"/>
    <x v="112"/>
    <s v="Años 2006-2009-2011-2013-2015-2017"/>
    <s v="CLP/mes"/>
    <s v="elaboración propia con base en Encuestas CASEN 2006 a 2017"/>
    <s v="Evolución del Ingreso Promedio Mensual por Persona para Mujeres y Hombres en la comuna de Dalcahue"/>
    <s v="Evolución del Ingreso Promedio Mensual por Persona para Mujeres y Hombres en la comuna de Dalcahue, en los Años 2006-2009-2011-2013-2015-2017. Gráfico de elaboración propia con base en Encuestas CASEN 2006 a 2017- CLP/mes"/>
    <s v="Gráfico Evolución"/>
    <s v="ingresos,personas,histórico,CASEN,encuesta,CASEN,INE,estadística,Socioeconómico,Ingreso Promedio Comunal,Ingreso por Sexo,Dalcahue,Ingreso por Sexo"/>
    <s v="https://analytics.zoho.com/open-view/2395394000008161222?ZOHO_CRITERIA=%22Localiza%20Chile%22.%22Codcom%22%3D10205"/>
    <x v="0"/>
    <s v="#1774B317"/>
  </r>
  <r>
    <n v="2128"/>
    <x v="0"/>
    <x v="2"/>
    <s v="Socioeconómico"/>
    <n v="13129"/>
    <x v="28"/>
    <x v="13"/>
    <x v="0"/>
    <x v="70"/>
    <x v="0"/>
    <x v="113"/>
    <s v="Años 2006-2009-2011-2013-2015-2017"/>
    <s v="CLP/mes"/>
    <s v="elaboración propia con base en Encuestas CASEN 2006 a 2017"/>
    <s v="Diferencial de Ingreso Promedio Mensual de Hombres según Alfabetismo en la comuna de San Joaquín"/>
    <s v="Evolución del Diferencial de Ingreso Promedio Mensual de Hombres según Alfabetismo en la comuna de San Joaquín, en los Años 2006-2009-2011-2013-2015-2017. Gráfico de elaboración propia con base en Encuestas CASEN 2006 a 2017- CLP/mes"/>
    <s v="Gráfico Evolución"/>
    <s v="ingresos,personas,histórico,CASEN,encuesta,CASEN,INE,estadística,Socioeconómico,Ingreso Promedio Comunal,Ingreso por Sexo-Alfabetismo,San Joaquín,Ingreso Hombres - Alfabetismo"/>
    <s v="https://analytics.zoho.com/open-view/2395394000008161224?ZOHO_CRITERIA=%22Localiza%20Chile%22.%22Codcom%22%3D13129"/>
    <x v="0"/>
    <s v="#1774B744"/>
  </r>
  <r>
    <n v="2129"/>
    <x v="0"/>
    <x v="2"/>
    <s v="Socioeconómico"/>
    <n v="13502"/>
    <x v="28"/>
    <x v="14"/>
    <x v="0"/>
    <x v="337"/>
    <x v="0"/>
    <x v="110"/>
    <s v="Años 2006-2009-2011-2013-2015-2017"/>
    <s v="CLP/mes"/>
    <s v="elaboración propia con base en Encuestas CASEN 2006 a 2017"/>
    <s v="Evolución del Ingreso Promedio Mensual por Alfabetismo en la comuna de Alhué"/>
    <s v="Muestra de la Evolución del Ingreso Promedio Mensual por Alfabetismo en la comuna de Alhué en los Años 2006-2009-2011-2013-2015-2017. Gráfico de elaboración propia con base en Encuestas CASEN 2006 a 2017-unidad CLP/mes"/>
    <s v="Gráfico Evolución"/>
    <s v="ingresos,personas,histórico,CASEN,encuesta,CASEN,INE,estadística,Socioeconómico,Ingreso Promedio Comunal,Ingreso por Alfabetismo,Alhué,Ingreso por Alfabetismo"/>
    <s v="https://analytics.zoho.com/open-view/2395394000008161226?ZOHO_CRITERIA=%22Localiza%20Chile%22.%22Codcom%22%3D13502"/>
    <x v="0"/>
    <s v="#1774B759"/>
  </r>
  <r>
    <n v="2130"/>
    <x v="0"/>
    <x v="2"/>
    <s v="Socioeconómico"/>
    <n v="6308"/>
    <x v="28"/>
    <x v="16"/>
    <x v="0"/>
    <x v="73"/>
    <x v="0"/>
    <x v="112"/>
    <s v="Año 2017"/>
    <s v="CLP/mes"/>
    <s v="elaboración propia con base en Encuestas CASEN 2006 a 2017"/>
    <s v="Ingreso Promedio Mensual de Mujeres y Hombres en el año 2017 en la comuna de Placilla"/>
    <s v=" Distribución del Ingreso Promedio Mensual de Mujeres y Hombres en el año 2017 en la comuna de Placilla. Gráfico de elaboración propia con base en Encuestas CASEN 2006 a 2017- CLP/mes"/>
    <s v="Gráfico Proporciones"/>
    <s v="ingresos,personas,histórico,CASEN,encuesta,CASEN,INE,estadística,Socioeconómico,Ingreso Promedio Comunal,Ingreso por Sexo,Placilla,Ingreso por Sexo"/>
    <s v="https://analytics.zoho.com/open-view/2395394000008161223?ZOHO_CRITERIA=%22Localiza%20Chile%22.%22Codcom%22%3D6308"/>
    <x v="0"/>
    <s v="#1774B547"/>
  </r>
  <r>
    <n v="2131"/>
    <x v="0"/>
    <x v="2"/>
    <s v="Socioeconómico"/>
    <n v="13117"/>
    <x v="28"/>
    <x v="13"/>
    <x v="0"/>
    <x v="238"/>
    <x v="0"/>
    <x v="113"/>
    <s v="Años 2006-2009-2011-2013-2015-2017"/>
    <s v="CLP/mes"/>
    <s v="elaboración propia con base en Encuestas CASEN 2006 a 2017"/>
    <s v="Diferencial de Ingreso Promedio Mensual de Hombres según Alfabetismo en la comuna de Lo Prado"/>
    <s v="Evolución del Diferencial de Ingreso Promedio Mensual de Hombres según Alfabetismo en la comuna de Lo Prado, en los Años 2006-2009-2011-2013-2015-2017. Gráfico de elaboración propia con base en Encuestas CASEN 2006 a 2017- CLP/mes"/>
    <s v="Gráfico Evolución"/>
    <s v="ingresos,personas,histórico,CASEN,encuesta,CASEN,INE,estadística,Socioeconómico,Ingreso Promedio Comunal,Ingreso por Sexo-Alfabetismo,Lo Prado,Ingreso Hombres - Alfabetismo"/>
    <s v="https://analytics.zoho.com/open-view/2395394000008161224?ZOHO_CRITERIA=%22Localiza%20Chile%22.%22Codcom%22%3D13117"/>
    <x v="0"/>
    <s v="#1774B732"/>
  </r>
  <r>
    <n v="2132"/>
    <x v="0"/>
    <x v="2"/>
    <s v="Socioeconómico"/>
    <n v="9207"/>
    <x v="28"/>
    <x v="13"/>
    <x v="0"/>
    <x v="210"/>
    <x v="0"/>
    <x v="109"/>
    <s v="Años 2006-2009-2011-2013-2015-2017"/>
    <s v="CLP/mes"/>
    <s v="elaboración propia con base en Encuestas CASEN 2006 a 2017"/>
    <s v="Diferencial de Ingreso Promedio Mensual de Mujeres según Alfabetismo en la comuna de Lumaco"/>
    <s v="Evolución del Diferencial de Ingreso Promedio Mensual de Mujeres según Alfabetismo en la comuna de Lumaco, en los Años 2006-2009-2011-2013-2015-2017. Gráfico de elaboración propia con base en Encuestas CASEN 2006 a 2017- CLP/mes"/>
    <s v="Gráfico Evolución"/>
    <s v="ingresos,personas,histórico,CASEN,encuesta,CASEN,INE,estadística,Socioeconómico,Ingreso Promedio Comunal,Ingreso por Sexo-Alfabetismo,Lumaco,Ingreso Mujeres - Alfabetismo"/>
    <s v="https://analytics.zoho.com/open-view/2395394000008161225?ZOHO_CRITERIA=%22Localiza%20Chile%22.%22Codcom%22%3D9207"/>
    <x v="0"/>
    <s v="#1774B661"/>
  </r>
  <r>
    <n v="2133"/>
    <x v="0"/>
    <x v="2"/>
    <s v="Socioeconómico"/>
    <n v="13120"/>
    <x v="28"/>
    <x v="14"/>
    <x v="0"/>
    <x v="120"/>
    <x v="0"/>
    <x v="110"/>
    <s v="Año 2017"/>
    <s v="CLP/mes"/>
    <s v="elaboración propia con base en Encuestas CASEN 2006 a 2017"/>
    <s v="Comparativo de Ingreso Promedio Mensual entre personas con y sin alfabetización en la comuna de Ñuñoa"/>
    <s v="Gráfico nos muestra el Comparativo de Ingreso Promedio Mensual entre personas con y sin alfabetización en la comuna de Ñuñoa en el Año 2017. Gráfico de elaboración propia con base en Encuestas CASEN 2006 a 2017-unidad CLP/mes"/>
    <s v="Gráfico Comparativo"/>
    <s v="ingresos,personas,histórico,CASEN,encuesta,CASEN,INE,estadística,Socioeconómico,Ingreso Promedio Comunal,Ingreso por Alfabetismo,Ñuñoa,Ingreso por Alfabetismo"/>
    <s v="https://analytics.zoho.com/open-view/2395394000008161227?ZOHO_CRITERIA=%22Localiza%20Chile%22.%22Codcom%22%3D13120"/>
    <x v="0"/>
    <s v="#1774B735"/>
  </r>
  <r>
    <n v="2134"/>
    <x v="0"/>
    <x v="2"/>
    <s v="Socioeconómico"/>
    <n v="6101"/>
    <x v="28"/>
    <x v="15"/>
    <x v="0"/>
    <x v="250"/>
    <x v="0"/>
    <x v="114"/>
    <s v="Años 2006-2009-2011-2013-2015-2017"/>
    <s v="Porcentaje (%)"/>
    <s v="elaboración propia con base en Encuestas CASEN 2006 a 2017"/>
    <s v="Variación porcentual del Ingreso Promedio Mensual por Persona en la comuna de Rancagua"/>
    <s v=" Muestra en proporciones de la Variación porcentual del Ingreso Promedio Mensual por Persona en la comuna de Rancagua en los Años 2006-2009-2011-2013-2015-2017. Gráfico de elaboración propia con base en Encuestas CASEN 2006 a 2017- Porcentaje (%)"/>
    <s v="Gráfico Proporciones"/>
    <s v="ingresos,personas,histórico,CASEN,encuesta,CASEN,INE,estadística,Socioeconómico,Ingreso Promedio Comunal,Ingreso Promedio Mensual,Rancagua,Variación Ingreso Comunal"/>
    <s v="https://analytics.zoho.com/open-view/2395394000008161221?ZOHO_CRITERIA=%22Localiza%20Chile%22.%22Codcom%22%3D6101"/>
    <x v="0"/>
    <s v="#1774B517"/>
  </r>
  <r>
    <n v="2135"/>
    <x v="0"/>
    <x v="2"/>
    <s v="Socioeconómico"/>
    <n v="13605"/>
    <x v="28"/>
    <x v="13"/>
    <x v="0"/>
    <x v="43"/>
    <x v="0"/>
    <x v="113"/>
    <s v="Años 2006-2009-2011-2013-2015-2017"/>
    <s v="CLP/mes"/>
    <s v="elaboración propia con base en Encuestas CASEN 2006 a 2017"/>
    <s v="Diferencial de Ingreso Promedio Mensual de Hombres según Alfabetismo en la comuna de Peñaflor"/>
    <s v="Evolución del Diferencial de Ingreso Promedio Mensual de Hombres según Alfabetismo en la comuna de Peñaflor, en los Años 2006-2009-2011-2013-2015-2017. Gráfico de elaboración propia con base en Encuestas CASEN 2006 a 2017- CLP/mes"/>
    <s v="Gráfico Evolución"/>
    <s v="ingresos,personas,histórico,CASEN,encuesta,CASEN,INE,estadística,Socioeconómico,Ingreso Promedio Comunal,Ingreso por Sexo-Alfabetismo,Peñaflor,Ingreso Hombres - Alfabetismo"/>
    <s v="https://analytics.zoho.com/open-view/2395394000008161224?ZOHO_CRITERIA=%22Localiza%20Chile%22.%22Codcom%22%3D13605"/>
    <x v="0"/>
    <s v="#1774B767"/>
  </r>
  <r>
    <n v="2136"/>
    <x v="0"/>
    <x v="2"/>
    <s v="Socioeconómico"/>
    <n v="5303"/>
    <x v="28"/>
    <x v="15"/>
    <x v="0"/>
    <x v="219"/>
    <x v="0"/>
    <x v="114"/>
    <s v="Años 2006-2009-2011-2013-2015-2017"/>
    <s v="Porcentaje (%)"/>
    <s v="elaboración propia con base en Encuestas CASEN 2006 a 2017"/>
    <s v="Variación porcentual del Ingreso Promedio Mensual por Persona en la comuna de Rinconada"/>
    <s v=" Muestra en proporciones de la Variación porcentual del Ingreso Promedio Mensual por Persona en la comuna de Rinconada en los Años 2006-2009-2011-2013-2015-2017. Gráfico de elaboración propia con base en Encuestas CASEN 2006 a 2017- Porcentaje (%)"/>
    <s v="Gráfico Proporciones"/>
    <s v="ingresos,personas,histórico,CASEN,encuesta,CASEN,INE,estadística,Socioeconómico,Ingreso Promedio Comunal,Ingreso Promedio Mensual,Rinconada,Variación Ingreso Comunal"/>
    <s v="https://analytics.zoho.com/open-view/2395394000008161221?ZOHO_CRITERIA=%22Localiza%20Chile%22.%22Codcom%22%3D5303"/>
    <x v="0"/>
    <s v="#1774B489"/>
  </r>
  <r>
    <n v="2137"/>
    <x v="0"/>
    <x v="2"/>
    <s v="Socioeconómico"/>
    <n v="5402"/>
    <x v="28"/>
    <x v="14"/>
    <x v="0"/>
    <x v="142"/>
    <x v="0"/>
    <x v="110"/>
    <s v="Años 2006-2009-2011-2013-2015-2017"/>
    <s v="CLP/mes"/>
    <s v="elaboración propia con base en Encuestas CASEN 2006 a 2017"/>
    <s v="Evolución del Ingreso Promedio Mensual por Alfabetismo en la comuna de Cabildo"/>
    <s v="Muestra de la Evolución del Ingreso Promedio Mensual por Alfabetismo en la comuna de Cabildo en los Años 2006-2009-2011-2013-2015-2017. Gráfico de elaboración propia con base en Encuestas CASEN 2006 a 2017-unidad CLP/mes"/>
    <s v="Gráfico Evolución"/>
    <s v="ingresos,personas,histórico,CASEN,encuesta,CASEN,INE,estadística,Socioeconómico,Ingreso Promedio Comunal,Ingreso por Alfabetismo,Cabildo,Ingreso por Alfabetismo"/>
    <s v="https://analytics.zoho.com/open-view/2395394000008161226?ZOHO_CRITERIA=%22Localiza%20Chile%22.%22Codcom%22%3D5402"/>
    <x v="0"/>
    <s v="#1774B492"/>
  </r>
  <r>
    <n v="2138"/>
    <x v="0"/>
    <x v="2"/>
    <s v="Socioeconómico"/>
    <n v="4"/>
    <x v="29"/>
    <x v="15"/>
    <x v="1"/>
    <x v="99"/>
    <x v="0"/>
    <x v="116"/>
    <s v="Años 2006-2009-2011-2013-2015-2017"/>
    <s v="Porcentaje (%)"/>
    <s v="elaboración propia con base en Encuestas CASEN 2006 a 2017"/>
    <s v="Variación porcentual del Ingreso Promedio Mensual por Persona en la Región de Coquimbo"/>
    <s v=" Muestra de la Variación porcentual del Ingreso Promedio Mensual por Persona en la Región de Coquimbo,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Coquimbo,Variación Ingreso Regional"/>
    <s v="https://analytics.zoho.com/open-view/2395394000008161201?ZOHO_CRITERIA=%22Localiza%20Chile%22.%22Codreg%22%3D4"/>
    <x v="0"/>
    <s v="#1774B426"/>
  </r>
  <r>
    <n v="2139"/>
    <x v="0"/>
    <x v="2"/>
    <s v="Socioeconómico"/>
    <n v="7403"/>
    <x v="28"/>
    <x v="13"/>
    <x v="0"/>
    <x v="255"/>
    <x v="0"/>
    <x v="109"/>
    <s v="Años 2006-2009-2011-2013-2015-2017"/>
    <s v="CLP/mes"/>
    <s v="elaboración propia con base en Encuestas CASEN 2006 a 2017"/>
    <s v="Diferencial de Ingreso Promedio Mensual de Mujeres según Alfabetismo en la comuna de Longaví"/>
    <s v="Evolución del Diferencial de Ingreso Promedio Mensual de Mujeres según Alfabetismo en la comuna de Longaví, en los Años 2006-2009-2011-2013-2015-2017. Gráfico de elaboración propia con base en Encuestas CASEN 2006 a 2017- CLP/mes"/>
    <s v="Gráfico Evolución"/>
    <s v="ingresos,personas,histórico,CASEN,encuesta,CASEN,INE,estadística,Socioeconómico,Ingreso Promedio Comunal,Ingreso por Sexo-Alfabetismo,Longaví,Ingreso Mujeres - Alfabetismo"/>
    <s v="https://analytics.zoho.com/open-view/2395394000008161225?ZOHO_CRITERIA=%22Localiza%20Chile%22.%22Codcom%22%3D7403"/>
    <x v="0"/>
    <s v="#1774B574"/>
  </r>
  <r>
    <n v="2140"/>
    <x v="0"/>
    <x v="2"/>
    <s v="Socioeconómico"/>
    <n v="13120"/>
    <x v="28"/>
    <x v="16"/>
    <x v="0"/>
    <x v="120"/>
    <x v="0"/>
    <x v="112"/>
    <s v="Años 2006-2009-2011-2013-2015-2017"/>
    <s v="CLP/mes"/>
    <s v="elaboración propia con base en Encuestas CASEN 2006 a 2017"/>
    <s v="Evolución del Ingreso Promedio Mensual por Persona para Mujeres y Hombres en la comuna de Ñuñoa"/>
    <s v="Evolución del Ingreso Promedio Mensual por Persona para Mujeres y Hombres en la comuna de Ñuñoa, en los Años 2006-2009-2011-2013-2015-2017. Gráfico de elaboración propia con base en Encuestas CASEN 2006 a 2017- CLP/mes"/>
    <s v="Gráfico Evolución"/>
    <s v="ingresos,personas,histórico,CASEN,encuesta,CASEN,INE,estadística,Socioeconómico,Ingreso Promedio Comunal,Ingreso por Sexo,Ñuñoa,Ingreso por Sexo"/>
    <s v="https://analytics.zoho.com/open-view/2395394000008161222?ZOHO_CRITERIA=%22Localiza%20Chile%22.%22Codcom%22%3D13120"/>
    <x v="0"/>
    <s v="#1774B373"/>
  </r>
  <r>
    <n v="2141"/>
    <x v="0"/>
    <x v="2"/>
    <s v="Socioeconómico"/>
    <n v="5105"/>
    <x v="28"/>
    <x v="13"/>
    <x v="0"/>
    <x v="107"/>
    <x v="0"/>
    <x v="109"/>
    <s v="Años 2006-2009-2011-2013-2015-2017"/>
    <s v="CLP/mes"/>
    <s v="elaboración propia con base en Encuestas CASEN 2006 a 2017"/>
    <s v="Diferencial de Ingreso Promedio Mensual de Mujeres según Alfabetismo en la comuna de Puchuncaví"/>
    <s v="Evolución del Diferencial de Ingreso Promedio Mensual de Mujeres según Alfabetismo en la comuna de Puchuncaví, en los Años 2006-2009-2011-2013-2015-2017. Gráfico de elaboración propia con base en Encuestas CASEN 2006 a 2017- CLP/mes"/>
    <s v="Gráfico Evolución"/>
    <s v="ingresos,personas,histórico,CASEN,encuesta,CASEN,INE,estadística,Socioeconómico,Ingreso Promedio Comunal,Ingreso por Sexo-Alfabetismo,Puchuncaví,Ingreso Mujeres - Alfabetismo"/>
    <s v="https://analytics.zoho.com/open-view/2395394000008161225?ZOHO_CRITERIA=%22Localiza%20Chile%22.%22Codcom%22%3D5105"/>
    <x v="0"/>
    <s v="#1774B483"/>
  </r>
  <r>
    <n v="2142"/>
    <x v="0"/>
    <x v="2"/>
    <s v="Socioeconómico"/>
    <n v="11401"/>
    <x v="28"/>
    <x v="16"/>
    <x v="0"/>
    <x v="220"/>
    <x v="0"/>
    <x v="112"/>
    <s v="Año 2017"/>
    <s v="CLP/mes"/>
    <s v="elaboración propia con base en Encuestas CASEN 2006 a 2017"/>
    <s v="Ingreso Promedio Mensual de Mujeres y Hombres en el año 2017 en la comuna de Chile Chico"/>
    <s v=" Distribución del Ingreso Promedio Mensual de Mujeres y Hombres en el año 2017 en la comuna de Chile Chico. Gráfico de elaboración propia con base en Encuestas CASEN 2006 a 2017- CLP/mes"/>
    <s v="Gráfico Proporciones"/>
    <s v="ingresos,personas,histórico,CASEN,encuesta,CASEN,INE,estadística,Socioeconómico,Ingreso Promedio Comunal,Ingreso por Sexo,Chile Chico,Ingreso por Sexo"/>
    <s v="https://analytics.zoho.com/open-view/2395394000008161223?ZOHO_CRITERIA=%22Localiza%20Chile%22.%22Codcom%22%3D11401"/>
    <x v="0"/>
    <s v="#1774B704"/>
  </r>
  <r>
    <n v="2143"/>
    <x v="0"/>
    <x v="2"/>
    <s v="Socioeconómico"/>
    <n v="5501"/>
    <x v="28"/>
    <x v="13"/>
    <x v="0"/>
    <x v="53"/>
    <x v="0"/>
    <x v="109"/>
    <s v="Años 2006-2009-2011-2013-2015-2017"/>
    <s v="CLP/mes"/>
    <s v="elaboración propia con base en Encuestas CASEN 2006 a 2017"/>
    <s v="Diferencial de Ingreso Promedio Mensual de Mujeres según Alfabetismo en la comuna de Quillota"/>
    <s v="Evolución del Diferencial de Ingreso Promedio Mensual de Mujeres según Alfabetismo en la comuna de Quillota, en los Años 2006-2009-2011-2013-2015-2017. Gráfico de elaboración propia con base en Encuestas CASEN 2006 a 2017- CLP/mes"/>
    <s v="Gráfico Evolución"/>
    <s v="ingresos,personas,histórico,CASEN,encuesta,CASEN,INE,estadística,Socioeconómico,Ingreso Promedio Comunal,Ingreso por Sexo-Alfabetismo,Quillota,Ingreso Mujeres - Alfabetismo"/>
    <s v="https://analytics.zoho.com/open-view/2395394000008161225?ZOHO_CRITERIA=%22Localiza%20Chile%22.%22Codcom%22%3D5501"/>
    <x v="0"/>
    <s v="#1774B496"/>
  </r>
  <r>
    <n v="2144"/>
    <x v="0"/>
    <x v="2"/>
    <s v="Socioeconómico"/>
    <n v="13301"/>
    <x v="28"/>
    <x v="15"/>
    <x v="0"/>
    <x v="162"/>
    <x v="0"/>
    <x v="115"/>
    <s v="Años 2006-2009-2011-2013-2015-2017"/>
    <s v="CLP/mes"/>
    <s v="elaboración propia con base en Encuestas CASEN 2006 a 2017"/>
    <s v="Evolución del Ingreso Promedio Mensual por Persona en la comuna de Colina"/>
    <s v="Evolución del Ingreso Promedio Mensual por Persona en la comuna de Colina en los Años 2006-2009-2011-2013-2015-2017. Gráfico de elaboración propia con base en Encuestas CASEN 2006 a 2017- CLP/mes"/>
    <s v="Gráfico Evolución"/>
    <s v="ingresos,personas,histórico,CASEN,encuesta,CASEN,INE,estadística,Socioeconómico,Ingreso Promedio Comunal,Ingreso Promedio Mensual,Colina,Ingreso Comunal"/>
    <s v="https://analytics.zoho.com/open-view/2395394000008161220?ZOHO_CRITERIA=%22Localiza%20Chile%22.%22Codcom%22%3D13301"/>
    <x v="0"/>
    <s v="#1774B389"/>
  </r>
  <r>
    <n v="2145"/>
    <x v="0"/>
    <x v="2"/>
    <s v="Socioeconómico"/>
    <n v="14103"/>
    <x v="28"/>
    <x v="16"/>
    <x v="0"/>
    <x v="345"/>
    <x v="0"/>
    <x v="112"/>
    <s v="Años 2006-2009-2011-2013-2015-2017"/>
    <s v="CLP/mes"/>
    <s v="elaboración propia con base en Encuestas CASEN 2006 a 2017"/>
    <s v="Evolución del Ingreso Promedio Mensual por Persona para Mujeres y Hombres en la comuna de Lanco"/>
    <s v="Evolución del Ingreso Promedio Mensual por Persona para Mujeres y Hombres en la comuna de Lanco, en los Años 2006-2009-2011-2013-2015-2017. Gráfico de elaboración propia con base en Encuestas CASEN 2006 a 2017- CLP/mes"/>
    <s v="Gráfico Evolución"/>
    <s v="ingresos,personas,histórico,CASEN,encuesta,CASEN,INE,estadística,Socioeconómico,Ingreso Promedio Comunal,Ingreso por Sexo,Lanco,Ingreso por Sexo"/>
    <s v="https://analytics.zoho.com/open-view/2395394000008161222?ZOHO_CRITERIA=%22Localiza%20Chile%22.%22Codcom%22%3D14103"/>
    <x v="0"/>
    <s v="#1774B408"/>
  </r>
  <r>
    <n v="2146"/>
    <x v="0"/>
    <x v="2"/>
    <s v="Socioeconómico"/>
    <n v="9201"/>
    <x v="28"/>
    <x v="14"/>
    <x v="0"/>
    <x v="141"/>
    <x v="0"/>
    <x v="110"/>
    <s v="Años 2006-2009-2011-2013-2015-2017"/>
    <s v="CLP/mes"/>
    <s v="elaboración propia con base en Encuestas CASEN 2006 a 2017"/>
    <s v="Evolución del Ingreso Promedio Mensual por Alfabetismo en la comuna de Angol"/>
    <s v="Muestra de la Evolución del Ingreso Promedio Mensual por Alfabetismo en la comuna de Angol en los Años 2006-2009-2011-2013-2015-2017. Gráfico de elaboración propia con base en Encuestas CASEN 2006 a 2017-unidad CLP/mes"/>
    <s v="Gráfico Evolución"/>
    <s v="ingresos,personas,histórico,CASEN,encuesta,CASEN,INE,estadística,Socioeconómico,Ingreso Promedio Comunal,Ingreso por Alfabetismo,Angol,Ingreso por Alfabetismo"/>
    <s v="https://analytics.zoho.com/open-view/2395394000008161226?ZOHO_CRITERIA=%22Localiza%20Chile%22.%22Codcom%22%3D9201"/>
    <x v="0"/>
    <s v="#1774B655"/>
  </r>
  <r>
    <n v="2147"/>
    <x v="0"/>
    <x v="2"/>
    <s v="Socioeconómico"/>
    <n v="2104"/>
    <x v="28"/>
    <x v="16"/>
    <x v="0"/>
    <x v="45"/>
    <x v="0"/>
    <x v="112"/>
    <s v="Año 2017"/>
    <s v="CLP/mes"/>
    <s v="elaboración propia con base en Encuestas CASEN 2006 a 2017"/>
    <s v="Ingreso Promedio Mensual de Mujeres y Hombres en el año 2017 en la comuna de Taltal"/>
    <s v=" Distribución del Ingreso Promedio Mensual de Mujeres y Hombres en el año 2017 en la comuna de Taltal. Gráfico de elaboración propia con base en Encuestas CASEN 2006 a 2017- CLP/mes"/>
    <s v="Gráfico Proporciones"/>
    <s v="ingresos,personas,histórico,CASEN,encuesta,CASEN,INE,estadística,Socioeconómico,Ingreso Promedio Comunal,Ingreso por Sexo,Taltal,Ingreso por Sexo"/>
    <s v="https://analytics.zoho.com/open-view/2395394000008161223?ZOHO_CRITERIA=%22Localiza%20Chile%22.%22Codcom%22%3D2104"/>
    <x v="0"/>
    <s v="#1774B449"/>
  </r>
  <r>
    <n v="2148"/>
    <x v="0"/>
    <x v="2"/>
    <s v="Socioeconómico"/>
    <n v="5506"/>
    <x v="28"/>
    <x v="16"/>
    <x v="0"/>
    <x v="177"/>
    <x v="0"/>
    <x v="112"/>
    <s v="Años 2006-2009-2011-2013-2015-2017"/>
    <s v="CLP/mes"/>
    <s v="elaboración propia con base en Encuestas CASEN 2006 a 2017"/>
    <s v="Evolución del Ingreso Promedio Mensual por Persona para Mujeres y Hombres en la comuna de Nogales"/>
    <s v="Evolución del Ingreso Promedio Mensual por Persona para Mujeres y Hombres en la comuna de Nogales, en los Años 2006-2009-2011-2013-2015-2017. Gráfico de elaboración propia con base en Encuestas CASEN 2006 a 2017- CLP/mes"/>
    <s v="Gráfico Evolución"/>
    <s v="ingresos,personas,histórico,CASEN,encuesta,CASEN,INE,estadística,Socioeconómico,Ingreso Promedio Comunal,Ingreso por Sexo,Nogales,Ingreso por Sexo"/>
    <s v="https://analytics.zoho.com/open-view/2395394000008161222?ZOHO_CRITERIA=%22Localiza%20Chile%22.%22Codcom%22%3D5506"/>
    <x v="0"/>
    <s v="#1774B138"/>
  </r>
  <r>
    <n v="2149"/>
    <x v="0"/>
    <x v="2"/>
    <s v="Socioeconómico"/>
    <n v="3202"/>
    <x v="28"/>
    <x v="17"/>
    <x v="0"/>
    <x v="93"/>
    <x v="0"/>
    <x v="117"/>
    <s v="Años 2006-2009-2011-2013-2015-2017"/>
    <s v="CLP/mes"/>
    <s v="elaboración propia con base en Encuestas CASEN 2006 a 2017"/>
    <s v="Evolución del Ingreso Promedio Mensual por Etnia en la comuna de Diego de Almagro"/>
    <s v="Muestra de la Evolución del Ingreso Promedio Mensual por Etnia en la comuna de Diego de Almagro en los Años 2006-2009-2011-2013-2015-2017. Gráfico de elaboración propia con base en Encuestas CASEN 2006 a 2017- unidad CLP/mes"/>
    <s v="Gráfico Evolución"/>
    <s v="ingresos,personas,histórico,CASEN,encuesta,CASEN,INE,estadística,Socioeconómico,Ingreso Promedio Comunal,Ingreso por Etnia,Diego de Almagro,Ingreso por Etnia"/>
    <s v="https://analytics.zoho.com/open-view/2395394000008161228?ZOHO_CRITERIA=%22Localiza%20Chile%22.%22Codcom%22%3D3202"/>
    <x v="0"/>
    <s v="#1774B459"/>
  </r>
  <r>
    <n v="2150"/>
    <x v="0"/>
    <x v="2"/>
    <s v="Socioeconómico"/>
    <n v="12102"/>
    <x v="28"/>
    <x v="16"/>
    <x v="0"/>
    <x v="146"/>
    <x v="0"/>
    <x v="112"/>
    <s v="Año 2017"/>
    <s v="CLP/mes"/>
    <s v="elaboración propia con base en Encuestas CASEN 2006 a 2017"/>
    <s v="Ingreso Promedio Mensual de Mujeres y Hombres en el año 2017 en la comuna de Laguna Blanca"/>
    <s v=" Distribución del Ingreso Promedio Mensual de Mujeres y Hombres en el año 2017 en la comuna de Laguna Blanca. Gráfico de elaboración propia con base en Encuestas CASEN 2006 a 2017- CLP/mes"/>
    <s v="Gráfico Proporciones"/>
    <s v="ingresos,personas,histórico,CASEN,encuesta,CASEN,INE,estadística,Socioeconómico,Ingreso Promedio Comunal,Ingreso por Sexo,Laguna Blanca,Ingreso por Sexo"/>
    <s v="https://analytics.zoho.com/open-view/2395394000008161223?ZOHO_CRITERIA=%22Localiza%20Chile%22.%22Codcom%22%3D12102"/>
    <x v="0"/>
    <s v="#1774B707"/>
  </r>
  <r>
    <n v="2151"/>
    <x v="0"/>
    <x v="2"/>
    <s v="Socioeconómico"/>
    <n v="13401"/>
    <x v="28"/>
    <x v="16"/>
    <x v="0"/>
    <x v="137"/>
    <x v="0"/>
    <x v="112"/>
    <s v="Año 2017"/>
    <s v="CLP/mes"/>
    <s v="elaboración propia con base en Encuestas CASEN 2006 a 2017"/>
    <s v="Ingreso Promedio Mensual de Mujeres y Hombres en el año 2017 en la comuna de San Bernardo"/>
    <s v=" Distribución del Ingreso Promedio Mensual de Mujeres y Hombres en el año 2017 en la comuna de San Bernardo. Gráfico de elaboración propia con base en Encuestas CASEN 2006 a 2017- CLP/mes"/>
    <s v="Gráfico Proporciones"/>
    <s v="ingresos,personas,histórico,CASEN,encuesta,CASEN,INE,estadística,Socioeconómico,Ingreso Promedio Comunal,Ingreso por Sexo,San Bernardo,Ingreso por Sexo"/>
    <s v="https://analytics.zoho.com/open-view/2395394000008161223?ZOHO_CRITERIA=%22Localiza%20Chile%22.%22Codcom%22%3D13401"/>
    <x v="0"/>
    <s v="#1774B754"/>
  </r>
  <r>
    <n v="2152"/>
    <x v="0"/>
    <x v="2"/>
    <s v="Socioeconómico"/>
    <n v="10105"/>
    <x v="28"/>
    <x v="16"/>
    <x v="0"/>
    <x v="68"/>
    <x v="0"/>
    <x v="112"/>
    <s v="Años 2006-2009-2011-2013-2015-2017"/>
    <s v="CLP/mes"/>
    <s v="elaboración propia con base en Encuestas CASEN 2006 a 2017"/>
    <s v="Evolución del Ingreso Promedio Mensual por Persona para Mujeres y Hombres en la comuna de Frutillar"/>
    <s v="Evolución del Ingreso Promedio Mensual por Persona para Mujeres y Hombres en la comuna de Frutillar, en los Años 2006-2009-2011-2013-2015-2017. Gráfico de elaboración propia con base en Encuestas CASEN 2006 a 2017- CLP/mes"/>
    <s v="Gráfico Evolución"/>
    <s v="ingresos,personas,histórico,CASEN,encuesta,CASEN,INE,estadística,Socioeconómico,Ingreso Promedio Comunal,Ingreso por Sexo,Frutillar,Ingreso por Sexo"/>
    <s v="https://analytics.zoho.com/open-view/2395394000008161222?ZOHO_CRITERIA=%22Localiza%20Chile%22.%22Codcom%22%3D10105"/>
    <x v="0"/>
    <s v="#1774B308"/>
  </r>
  <r>
    <n v="2153"/>
    <x v="0"/>
    <x v="2"/>
    <s v="Socioeconómico"/>
    <n v="8203"/>
    <x v="28"/>
    <x v="14"/>
    <x v="0"/>
    <x v="158"/>
    <x v="0"/>
    <x v="110"/>
    <s v="Años 2006-2009-2011-2013-2015-2017"/>
    <s v="CLP/mes"/>
    <s v="elaboración propia con base en Encuestas CASEN 2006 a 2017"/>
    <s v="Evolución del Ingreso Promedio Mensual por Alfabetismo en la comuna de Cañete"/>
    <s v="Muestra de la Evolución del Ingreso Promedio Mensual por Alfabetismo en la comuna de Cañete en los Años 2006-2009-2011-2013-2015-2017. Gráfico de elaboración propia con base en Encuestas CASEN 2006 a 2017-unidad CLP/mes"/>
    <s v="Gráfico Evolución"/>
    <s v="ingresos,personas,histórico,CASEN,encuesta,CASEN,INE,estadística,Socioeconómico,Ingreso Promedio Comunal,Ingreso por Alfabetismo,Cañete,Ingreso por Alfabetismo"/>
    <s v="https://analytics.zoho.com/open-view/2395394000008161226?ZOHO_CRITERIA=%22Localiza%20Chile%22.%22Codcom%22%3D8203"/>
    <x v="0"/>
    <s v="#1774B594"/>
  </r>
  <r>
    <n v="2154"/>
    <x v="0"/>
    <x v="2"/>
    <s v="Socioeconómico"/>
    <n v="6115"/>
    <x v="28"/>
    <x v="15"/>
    <x v="0"/>
    <x v="50"/>
    <x v="0"/>
    <x v="114"/>
    <s v="Años 2006-2009-2011-2013-2015-2017"/>
    <s v="Porcentaje (%)"/>
    <s v="elaboración propia con base en Encuestas CASEN 2006 a 2017"/>
    <s v="Variación porcentual del Ingreso Promedio Mensual por Persona en la comuna de Rengo"/>
    <s v=" Muestra en proporciones de la Variación porcentual del Ingreso Promedio Mensual por Persona en la comuna de Rengo en los Años 2006-2009-2011-2013-2015-2017. Gráfico de elaboración propia con base en Encuestas CASEN 2006 a 2017- Porcentaje (%)"/>
    <s v="Gráfico Proporciones"/>
    <s v="ingresos,personas,histórico,CASEN,encuesta,CASEN,INE,estadística,Socioeconómico,Ingreso Promedio Comunal,Ingreso Promedio Mensual,Rengo,Variación Ingreso Comunal"/>
    <s v="https://analytics.zoho.com/open-view/2395394000008161221?ZOHO_CRITERIA=%22Localiza%20Chile%22.%22Codcom%22%3D6115"/>
    <x v="0"/>
    <s v="#1774B531"/>
  </r>
  <r>
    <n v="2155"/>
    <x v="0"/>
    <x v="2"/>
    <s v="Socioeconómico"/>
    <n v="6116"/>
    <x v="28"/>
    <x v="13"/>
    <x v="0"/>
    <x v="290"/>
    <x v="0"/>
    <x v="109"/>
    <s v="Años 2006-2009-2011-2013-2015-2017"/>
    <s v="CLP/mes"/>
    <s v="elaboración propia con base en Encuestas CASEN 2006 a 2017"/>
    <s v="Diferencial de Ingreso Promedio Mensual de Mujeres según Alfabetismo en la comuna de Requínoa"/>
    <s v="Evolución del Diferencial de Ingreso Promedio Mensual de Mujeres según Alfabetismo en la comuna de Requínoa, en los Años 2006-2009-2011-2013-2015-2017. Gráfico de elaboración propia con base en Encuestas CASEN 2006 a 2017- CLP/mes"/>
    <s v="Gráfico Evolución"/>
    <s v="ingresos,personas,histórico,CASEN,encuesta,CASEN,INE,estadística,Socioeconómico,Ingreso Promedio Comunal,Ingreso por Sexo-Alfabetismo,Requínoa,Ingreso Mujeres - Alfabetismo"/>
    <s v="https://analytics.zoho.com/open-view/2395394000008161225?ZOHO_CRITERIA=%22Localiza%20Chile%22.%22Codcom%22%3D6116"/>
    <x v="0"/>
    <s v="#1774B532"/>
  </r>
  <r>
    <n v="2156"/>
    <x v="0"/>
    <x v="2"/>
    <s v="Socioeconómico"/>
    <n v="10108"/>
    <x v="28"/>
    <x v="14"/>
    <x v="0"/>
    <x v="302"/>
    <x v="0"/>
    <x v="110"/>
    <s v="Años 2006-2009-2011-2013-2015-2017"/>
    <s v="CLP/mes"/>
    <s v="elaboración propia con base en Encuestas CASEN 2006 a 2017"/>
    <s v="Evolución del Ingreso Promedio Mensual por Alfabetismo en la comuna de Maullín"/>
    <s v="Muestra de la Evolución del Ingreso Promedio Mensual por Alfabetismo en la comuna de Maullín en los Años 2006-2009-2011-2013-2015-2017. Gráfico de elaboración propia con base en Encuestas CASEN 2006 a 2017-unidad CLP/mes"/>
    <s v="Gráfico Evolución"/>
    <s v="ingresos,personas,histórico,CASEN,encuesta,CASEN,INE,estadística,Socioeconómico,Ingreso Promedio Comunal,Ingreso por Alfabetismo,Maullín,Ingreso por Alfabetismo"/>
    <s v="https://analytics.zoho.com/open-view/2395394000008161226?ZOHO_CRITERIA=%22Localiza%20Chile%22.%22Codcom%22%3D10108"/>
    <x v="0"/>
    <s v="#1774B673"/>
  </r>
  <r>
    <n v="2157"/>
    <x v="0"/>
    <x v="2"/>
    <s v="Socioeconómico"/>
    <n v="13123"/>
    <x v="28"/>
    <x v="14"/>
    <x v="0"/>
    <x v="65"/>
    <x v="0"/>
    <x v="110"/>
    <s v="Año 2017"/>
    <s v="CLP/mes"/>
    <s v="elaboración propia con base en Encuestas CASEN 2006 a 2017"/>
    <s v="Comparativo de Ingreso Promedio Mensual entre personas con y sin alfabetización en la comuna de Providencia"/>
    <s v="Gráfico nos muestra el Comparativo de Ingreso Promedio Mensual entre personas con y sin alfabetización en la comuna de Providencia en el Año 2017. Gráfico de elaboración propia con base en Encuestas CASEN 2006 a 2017-unidad CLP/mes"/>
    <s v="Gráfico Comparativo"/>
    <s v="ingresos,personas,histórico,CASEN,encuesta,CASEN,INE,estadística,Socioeconómico,Ingreso Promedio Comunal,Ingreso por Alfabetismo,Providencia,Ingreso por Alfabetismo"/>
    <s v="https://analytics.zoho.com/open-view/2395394000008161227?ZOHO_CRITERIA=%22Localiza%20Chile%22.%22Codcom%22%3D13123"/>
    <x v="0"/>
    <s v="#1774B738"/>
  </r>
  <r>
    <n v="2158"/>
    <x v="0"/>
    <x v="2"/>
    <s v="Socioeconómico"/>
    <n v="8307"/>
    <x v="28"/>
    <x v="13"/>
    <x v="0"/>
    <x v="332"/>
    <x v="0"/>
    <x v="109"/>
    <s v="Años 2006-2009-2011-2013-2015-2017"/>
    <s v="CLP/mes"/>
    <s v="elaboración propia con base en Encuestas CASEN 2006 a 2017"/>
    <s v="Diferencial de Ingreso Promedio Mensual de Mujeres según Alfabetismo en la comuna de Negrete"/>
    <s v="Evolución del Diferencial de Ingreso Promedio Mensual de Mujeres según Alfabetismo en la comuna de Negrete, en los Años 2006-2009-2011-2013-2015-2017. Gráfico de elaboración propia con base en Encuestas CASEN 2006 a 2017- CLP/mes"/>
    <s v="Gráfico Evolución"/>
    <s v="ingresos,personas,histórico,CASEN,encuesta,CASEN,INE,estadística,Socioeconómico,Ingreso Promedio Comunal,Ingreso por Sexo-Alfabetismo,Negrete,Ingreso Mujeres - Alfabetismo"/>
    <s v="https://analytics.zoho.com/open-view/2395394000008161225?ZOHO_CRITERIA=%22Localiza%20Chile%22.%22Codcom%22%3D8307"/>
    <x v="0"/>
    <s v="#1774B605"/>
  </r>
  <r>
    <n v="2159"/>
    <x v="0"/>
    <x v="2"/>
    <s v="Socioeconómico"/>
    <n v="5501"/>
    <x v="28"/>
    <x v="13"/>
    <x v="0"/>
    <x v="53"/>
    <x v="0"/>
    <x v="113"/>
    <s v="Años 2006-2009-2011-2013-2015-2017"/>
    <s v="CLP/mes"/>
    <s v="elaboración propia con base en Encuestas CASEN 2006 a 2017"/>
    <s v="Diferencial de Ingreso Promedio Mensual de Hombres según Alfabetismo en la comuna de Quillota"/>
    <s v="Evolución del Diferencial de Ingreso Promedio Mensual de Hombres según Alfabetismo en la comuna de Quillota, en los Años 2006-2009-2011-2013-2015-2017. Gráfico de elaboración propia con base en Encuestas CASEN 2006 a 2017- CLP/mes"/>
    <s v="Gráfico Evolución"/>
    <s v="ingresos,personas,histórico,CASEN,encuesta,CASEN,INE,estadística,Socioeconómico,Ingreso Promedio Comunal,Ingreso por Sexo-Alfabetismo,Quillota,Ingreso Hombres - Alfabetismo"/>
    <s v="https://analytics.zoho.com/open-view/2395394000008161224?ZOHO_CRITERIA=%22Localiza%20Chile%22.%22Codcom%22%3D5501"/>
    <x v="0"/>
    <s v="#1774B496"/>
  </r>
  <r>
    <n v="2160"/>
    <x v="0"/>
    <x v="2"/>
    <s v="Socioeconómico"/>
    <n v="7307"/>
    <x v="28"/>
    <x v="16"/>
    <x v="0"/>
    <x v="71"/>
    <x v="0"/>
    <x v="112"/>
    <s v="Año 2017"/>
    <s v="CLP/mes"/>
    <s v="elaboración propia con base en Encuestas CASEN 2006 a 2017"/>
    <s v="Ingreso Promedio Mensual de Mujeres y Hombres en el año 2017 en la comuna de Sagrada Familia"/>
    <s v=" Distribución del Ingreso Promedio Mensual de Mujeres y Hombres en el año 2017 en la comuna de Sagrada Familia. Gráfico de elaboración propia con base en Encuestas CASEN 2006 a 2017- CLP/mes"/>
    <s v="Gráfico Proporciones"/>
    <s v="ingresos,personas,histórico,CASEN,encuesta,CASEN,INE,estadística,Socioeconómico,Ingreso Promedio Comunal,Ingreso por Sexo,Sagrada Familia,Ingreso por Sexo"/>
    <s v="https://analytics.zoho.com/open-view/2395394000008161223?ZOHO_CRITERIA=%22Localiza%20Chile%22.%22Codcom%22%3D7307"/>
    <x v="0"/>
    <s v="#1774B569"/>
  </r>
  <r>
    <n v="2161"/>
    <x v="0"/>
    <x v="2"/>
    <s v="Socioeconómico"/>
    <n v="7108"/>
    <x v="28"/>
    <x v="14"/>
    <x v="0"/>
    <x v="117"/>
    <x v="0"/>
    <x v="110"/>
    <s v="Año 2017"/>
    <s v="CLP/mes"/>
    <s v="elaboración propia con base en Encuestas CASEN 2006 a 2017"/>
    <s v="Comparativo de Ingreso Promedio Mensual entre personas con y sin alfabetización en la comuna de Río Claro"/>
    <s v="Gráfico nos muestra el Comparativo de Ingreso Promedio Mensual entre personas con y sin alfabetización en la comuna de Río Claro en el Año 2017. Gráfico de elaboración propia con base en Encuestas CASEN 2006 a 2017-unidad CLP/mes"/>
    <s v="Gráfico Comparativo"/>
    <s v="ingresos,personas,histórico,CASEN,encuesta,CASEN,INE,estadística,Socioeconómico,Ingreso Promedio Comunal,Ingreso por Alfabetismo,Río Claro,Ingreso por Alfabetismo"/>
    <s v="https://analytics.zoho.com/open-view/2395394000008161227?ZOHO_CRITERIA=%22Localiza%20Chile%22.%22Codcom%22%3D7108"/>
    <x v="0"/>
    <s v="#1774B557"/>
  </r>
  <r>
    <n v="2162"/>
    <x v="0"/>
    <x v="2"/>
    <s v="Socioeconómico"/>
    <n v="6111"/>
    <x v="28"/>
    <x v="14"/>
    <x v="0"/>
    <x v="292"/>
    <x v="0"/>
    <x v="110"/>
    <s v="Año 2017"/>
    <s v="CLP/mes"/>
    <s v="elaboración propia con base en Encuestas CASEN 2006 a 2017"/>
    <s v="Comparativo de Ingreso Promedio Mensual entre personas con y sin alfabetización en la comuna de Olivar"/>
    <s v="Gráfico nos muestra el Comparativo de Ingreso Promedio Mensual entre personas con y sin alfabetización en la comuna de Olivar en el Año 2017. Gráfico de elaboración propia con base en Encuestas CASEN 2006 a 2017-unidad CLP/mes"/>
    <s v="Gráfico Comparativo"/>
    <s v="ingresos,personas,histórico,CASEN,encuesta,CASEN,INE,estadística,Socioeconómico,Ingreso Promedio Comunal,Ingreso por Alfabetismo,Olivar,Ingreso por Alfabetismo"/>
    <s v="https://analytics.zoho.com/open-view/2395394000008161227?ZOHO_CRITERIA=%22Localiza%20Chile%22.%22Codcom%22%3D6111"/>
    <x v="0"/>
    <s v="#1774B527"/>
  </r>
  <r>
    <n v="2163"/>
    <x v="0"/>
    <x v="2"/>
    <s v="Socioeconómico"/>
    <n v="10109"/>
    <x v="28"/>
    <x v="16"/>
    <x v="0"/>
    <x v="320"/>
    <x v="0"/>
    <x v="112"/>
    <s v="Año 2017"/>
    <s v="CLP/mes"/>
    <s v="elaboración propia con base en Encuestas CASEN 2006 a 2017"/>
    <s v="Ingreso Promedio Mensual de Mujeres y Hombres en el año 2017 en la comuna de Puerto Varas"/>
    <s v=" Distribución del Ingreso Promedio Mensual de Mujeres y Hombres en el año 2017 en la comuna de Puerto Varas. Gráfico de elaboración propia con base en Encuestas CASEN 2006 a 2017- CLP/mes"/>
    <s v="Gráfico Proporciones"/>
    <s v="ingresos,personas,histórico,CASEN,encuesta,CASEN,INE,estadística,Socioeconómico,Ingreso Promedio Comunal,Ingreso por Sexo,Puerto Varas,Ingreso por Sexo"/>
    <s v="https://analytics.zoho.com/open-view/2395394000008161223?ZOHO_CRITERIA=%22Localiza%20Chile%22.%22Codcom%22%3D10109"/>
    <x v="0"/>
    <s v="#1774B674"/>
  </r>
  <r>
    <n v="2164"/>
    <x v="0"/>
    <x v="2"/>
    <s v="Socioeconómico"/>
    <n v="4102"/>
    <x v="28"/>
    <x v="17"/>
    <x v="0"/>
    <x v="122"/>
    <x v="0"/>
    <x v="117"/>
    <s v="Años 2006-2009-2011-2013-2015-2017"/>
    <s v="CLP/mes"/>
    <s v="elaboración propia con base en Encuestas CASEN 2006 a 2017"/>
    <s v="Evolución del Ingreso Promedio Mensual por Etnia en la comuna de Coquimbo"/>
    <s v="Muestra de la Evolución del Ingreso Promedio Mensual por Etnia en la comuna de Coquimbo en los Años 2006-2009-2011-2013-2015-2017. Gráfico de elaboración propia con base en Encuestas CASEN 2006 a 2017- unidad CLP/mes"/>
    <s v="Gráfico Evolución"/>
    <s v="ingresos,personas,histórico,CASEN,encuesta,CASEN,INE,estadística,Socioeconómico,Ingreso Promedio Comunal,Ingreso por Etnia,Coquimbo,Ingreso por Etnia"/>
    <s v="https://analytics.zoho.com/open-view/2395394000008161228?ZOHO_CRITERIA=%22Localiza%20Chile%22.%22Codcom%22%3D4102"/>
    <x v="0"/>
    <s v="#1774B465"/>
  </r>
  <r>
    <n v="2165"/>
    <x v="0"/>
    <x v="2"/>
    <s v="Socioeconómico"/>
    <n v="13107"/>
    <x v="28"/>
    <x v="13"/>
    <x v="0"/>
    <x v="256"/>
    <x v="0"/>
    <x v="113"/>
    <s v="Años 2006-2009-2011-2013-2015-2017"/>
    <s v="CLP/mes"/>
    <s v="elaboración propia con base en Encuestas CASEN 2006 a 2017"/>
    <s v="Diferencial de Ingreso Promedio Mensual de Hombres según Alfabetismo en la comuna de Huechuraba"/>
    <s v="Evolución del Diferencial de Ingreso Promedio Mensual de Hombres según Alfabetismo en la comuna de Huechuraba, en los Años 2006-2009-2011-2013-2015-2017. Gráfico de elaboración propia con base en Encuestas CASEN 2006 a 2017- CLP/mes"/>
    <s v="Gráfico Evolución"/>
    <s v="ingresos,personas,histórico,CASEN,encuesta,CASEN,INE,estadística,Socioeconómico,Ingreso Promedio Comunal,Ingreso por Sexo-Alfabetismo,Huechuraba,Ingreso Hombres - Alfabetismo"/>
    <s v="https://analytics.zoho.com/open-view/2395394000008161224?ZOHO_CRITERIA=%22Localiza%20Chile%22.%22Codcom%22%3D13107"/>
    <x v="0"/>
    <s v="#1774B722"/>
  </r>
  <r>
    <n v="2166"/>
    <x v="0"/>
    <x v="2"/>
    <s v="Socioeconómico"/>
    <n v="9109"/>
    <x v="28"/>
    <x v="13"/>
    <x v="0"/>
    <x v="179"/>
    <x v="0"/>
    <x v="113"/>
    <s v="Años 2006-2009-2011-2013-2015-2017"/>
    <s v="CLP/mes"/>
    <s v="elaboración propia con base en Encuestas CASEN 2006 a 2017"/>
    <s v="Diferencial de Ingreso Promedio Mensual de Hombres según Alfabetismo en la comuna de Loncoche"/>
    <s v="Evolución del Diferencial de Ingreso Promedio Mensual de Hombres según Alfabetismo en la comuna de Loncoche, en los Años 2006-2009-2011-2013-2015-2017. Gráfico de elaboración propia con base en Encuestas CASEN 2006 a 2017- CLP/mes"/>
    <s v="Gráfico Evolución"/>
    <s v="ingresos,personas,histórico,CASEN,encuesta,CASEN,INE,estadística,Socioeconómico,Ingreso Promedio Comunal,Ingreso por Sexo-Alfabetismo,Loncoche,Ingreso Hombres - Alfabetismo"/>
    <s v="https://analytics.zoho.com/open-view/2395394000008161224?ZOHO_CRITERIA=%22Localiza%20Chile%22.%22Codcom%22%3D9109"/>
    <x v="0"/>
    <s v="#1774B642"/>
  </r>
  <r>
    <n v="2167"/>
    <x v="0"/>
    <x v="2"/>
    <s v="Socioeconómico"/>
    <n v="11102"/>
    <x v="28"/>
    <x v="16"/>
    <x v="0"/>
    <x v="356"/>
    <x v="0"/>
    <x v="112"/>
    <s v="Año 2017"/>
    <s v="CLP/mes"/>
    <s v="elaboración propia con base en Encuestas CASEN 2006 a 2017"/>
    <s v="Ingreso Promedio Mensual de Mujeres y Hombres en el año 2017 en la comuna de Lago Verde"/>
    <s v=" Distribución del Ingreso Promedio Mensual de Mujeres y Hombres en el año 2017 en la comuna de Lago Verde. Gráfico de elaboración propia con base en Encuestas CASEN 2006 a 2017- CLP/mes"/>
    <s v="Gráfico Proporciones"/>
    <s v="ingresos,personas,histórico,CASEN,encuesta,CASEN,INE,estadística,Socioeconómico,Ingreso Promedio Comunal,Ingreso por Sexo,Lago Verde,Ingreso por Sexo"/>
    <s v="https://analytics.zoho.com/open-view/2395394000008161223?ZOHO_CRITERIA=%22Localiza%20Chile%22.%22Codcom%22%3D11102"/>
    <x v="0"/>
    <s v="#1774B697"/>
  </r>
  <r>
    <n v="2168"/>
    <x v="0"/>
    <x v="2"/>
    <s v="Socioeconómico"/>
    <n v="13109"/>
    <x v="28"/>
    <x v="16"/>
    <x v="0"/>
    <x v="145"/>
    <x v="0"/>
    <x v="112"/>
    <s v="Año 2017"/>
    <s v="CLP/mes"/>
    <s v="elaboración propia con base en Encuestas CASEN 2006 a 2017"/>
    <s v="Ingreso Promedio Mensual de Mujeres y Hombres en el año 2017 en la comuna de La Cisterna"/>
    <s v=" Distribución del Ingreso Promedio Mensual de Mujeres y Hombres en el año 2017 en la comuna de La Cisterna. Gráfico de elaboración propia con base en Encuestas CASEN 2006 a 2017- CLP/mes"/>
    <s v="Gráfico Proporciones"/>
    <s v="ingresos,personas,histórico,CASEN,encuesta,CASEN,INE,estadística,Socioeconómico,Ingreso Promedio Comunal,Ingreso por Sexo,La Cisterna,Ingreso por Sexo"/>
    <s v="https://analytics.zoho.com/open-view/2395394000008161223?ZOHO_CRITERIA=%22Localiza%20Chile%22.%22Codcom%22%3D13109"/>
    <x v="0"/>
    <s v="#1774B724"/>
  </r>
  <r>
    <n v="2169"/>
    <x v="0"/>
    <x v="2"/>
    <s v="Socioeconómico"/>
    <n v="5103"/>
    <x v="28"/>
    <x v="16"/>
    <x v="0"/>
    <x v="264"/>
    <x v="0"/>
    <x v="112"/>
    <s v="Año 2017"/>
    <s v="CLP/mes"/>
    <s v="elaboración propia con base en Encuestas CASEN 2006 a 2017"/>
    <s v="Ingreso Promedio Mensual de Mujeres y Hombres en el año 2017 en la comuna de Concón"/>
    <s v=" Distribución del Ingreso Promedio Mensual de Mujeres y Hombres en el año 2017 en la comuna de Concón. Gráfico de elaboración propia con base en Encuestas CASEN 2006 a 2017- CLP/mes"/>
    <s v="Gráfico Proporciones"/>
    <s v="ingresos,personas,histórico,CASEN,encuesta,CASEN,INE,estadística,Socioeconómico,Ingreso Promedio Comunal,Ingreso por Sexo,Concón,Ingreso por Sexo"/>
    <s v="https://analytics.zoho.com/open-view/2395394000008161223?ZOHO_CRITERIA=%22Localiza%20Chile%22.%22Codcom%22%3D5103"/>
    <x v="0"/>
    <s v="#1774B481"/>
  </r>
  <r>
    <n v="2170"/>
    <x v="0"/>
    <x v="2"/>
    <s v="Socioeconómico"/>
    <n v="9121"/>
    <x v="28"/>
    <x v="16"/>
    <x v="0"/>
    <x v="217"/>
    <x v="0"/>
    <x v="112"/>
    <s v="Años 2006-2009-2011-2013-2015-2017"/>
    <s v="CLP/mes"/>
    <s v="elaboración propia con base en Encuestas CASEN 2006 a 2017"/>
    <s v="Evolución del Ingreso Promedio Mensual por Persona para Mujeres y Hombres en la comuna de Cholchol"/>
    <s v="Evolución del Ingreso Promedio Mensual por Persona para Mujeres y Hombres en la comuna de Cholchol, en los Años 2006-2009-2011-2013-2015-2017. Gráfico de elaboración propia con base en Encuestas CASEN 2006 a 2017- CLP/mes"/>
    <s v="Gráfico Evolución"/>
    <s v="ingresos,personas,histórico,CASEN,encuesta,CASEN,INE,estadística,Socioeconómico,Ingreso Promedio Comunal,Ingreso por Sexo,Cholchol,Ingreso por Sexo"/>
    <s v="https://analytics.zoho.com/open-view/2395394000008161222?ZOHO_CRITERIA=%22Localiza%20Chile%22.%22Codcom%22%3D9121"/>
    <x v="0"/>
    <s v="#1774B292"/>
  </r>
  <r>
    <n v="2171"/>
    <x v="0"/>
    <x v="2"/>
    <s v="Socioeconómico"/>
    <n v="13302"/>
    <x v="28"/>
    <x v="16"/>
    <x v="0"/>
    <x v="267"/>
    <x v="0"/>
    <x v="112"/>
    <s v="Años 2006-2009-2011-2013-2015-2017"/>
    <s v="CLP/mes"/>
    <s v="elaboración propia con base en Encuestas CASEN 2006 a 2017"/>
    <s v="Evolución del Ingreso Promedio Mensual por Persona para Mujeres y Hombres en la comuna de Lampa"/>
    <s v="Evolución del Ingreso Promedio Mensual por Persona para Mujeres y Hombres en la comuna de Lampa, en los Años 2006-2009-2011-2013-2015-2017. Gráfico de elaboración propia con base en Encuestas CASEN 2006 a 2017- CLP/mes"/>
    <s v="Gráfico Evolución"/>
    <s v="ingresos,personas,histórico,CASEN,encuesta,CASEN,INE,estadística,Socioeconómico,Ingreso Promedio Comunal,Ingreso por Sexo,Lampa,Ingreso por Sexo"/>
    <s v="https://analytics.zoho.com/open-view/2395394000008161222?ZOHO_CRITERIA=%22Localiza%20Chile%22.%22Codcom%22%3D13302"/>
    <x v="0"/>
    <s v="#1774B390"/>
  </r>
  <r>
    <n v="2172"/>
    <x v="0"/>
    <x v="2"/>
    <s v="Socioeconómico"/>
    <n v="7405"/>
    <x v="28"/>
    <x v="14"/>
    <x v="0"/>
    <x v="27"/>
    <x v="0"/>
    <x v="110"/>
    <s v="Año 2017"/>
    <s v="CLP/mes"/>
    <s v="elaboración propia con base en Encuestas CASEN 2006 a 2017"/>
    <s v="Comparativo de Ingreso Promedio Mensual entre personas con y sin alfabetización en la comuna de Retiro"/>
    <s v="Gráfico nos muestra el Comparativo de Ingreso Promedio Mensual entre personas con y sin alfabetización en la comuna de Retiro en el Año 2017. Gráfico de elaboración propia con base en Encuestas CASEN 2006 a 2017-unidad CLP/mes"/>
    <s v="Gráfico Comparativo"/>
    <s v="ingresos,personas,histórico,CASEN,encuesta,CASEN,INE,estadística,Socioeconómico,Ingreso Promedio Comunal,Ingreso por Alfabetismo,Retiro,Ingreso por Alfabetismo"/>
    <s v="https://analytics.zoho.com/open-view/2395394000008161227?ZOHO_CRITERIA=%22Localiza%20Chile%22.%22Codcom%22%3D7405"/>
    <x v="0"/>
    <s v="#1774B576"/>
  </r>
  <r>
    <n v="2173"/>
    <x v="0"/>
    <x v="2"/>
    <s v="Socioeconómico"/>
    <n v="3"/>
    <x v="29"/>
    <x v="17"/>
    <x v="1"/>
    <x v="77"/>
    <x v="0"/>
    <x v="117"/>
    <s v="Años 2006-2009-2011-2013-2015-2017"/>
    <s v="CLP/mes"/>
    <s v="elaboración propia con base en Encuestas CASEN 2006 a 2017"/>
    <s v="Evolución del Ingreso Promedio Mensual por Etnia en la Región de Atacama"/>
    <s v="Evolución del Ingreso Promedio Mensual por Etnia en la Región de Atacama, en los Años 2006-2009-2011-2013-2015-2017. Gráfico de elaboración propia con base en Encuestas CASEN 2006 a 2017- CLP/mes"/>
    <s v="Gráfico Evolución"/>
    <s v="ingresos,personas,histórico,CASEN,encuesta,CASEN,INE,estadística,Socioeconómico,Ingreso Promedio Regional,Ingreso por Etnia,Región de Atacama,Ingreso por Etnia"/>
    <s v="https://analytics.zoho.com/open-view/2395394000008161208?ZOHO_CRITERIA=%22Localiza%20Chile%22.%22Codreg%22%3D3"/>
    <x v="0"/>
    <s v="#1774B425"/>
  </r>
  <r>
    <n v="2174"/>
    <x v="0"/>
    <x v="2"/>
    <s v="Socioeconómico"/>
    <n v="16108"/>
    <x v="28"/>
    <x v="15"/>
    <x v="0"/>
    <x v="303"/>
    <x v="0"/>
    <x v="115"/>
    <s v="Años 2006-2009-2011-2013-2015-2017"/>
    <s v="CLP/mes"/>
    <s v="elaboración propia con base en Encuestas CASEN 2006 a 2017"/>
    <s v="Evolución del Ingreso Promedio Mensual por Persona en la comuna de San Ignacio"/>
    <s v="Evolución del Ingreso Promedio Mensual por Persona en la comuna de San Ignacio en los Años 2006-2009-2011-2013-2015-2017. Gráfico de elaboración propia con base en Encuestas CASEN 2006 a 2017- CLP/mes"/>
    <s v="Gráfico Evolución"/>
    <s v="ingresos,personas,histórico,CASEN,encuesta,CASEN,INE,estadística,Socioeconómico,Ingreso Promedio Comunal,Ingreso Promedio Mensual,San Ignacio,Ingreso Comunal"/>
    <s v="https://analytics.zoho.com/open-view/2395394000008161220?ZOHO_CRITERIA=%22Localiza%20Chile%22.%22Codcom%22%3D16108"/>
    <x v="0"/>
    <s v="#1774B268"/>
  </r>
  <r>
    <n v="2175"/>
    <x v="0"/>
    <x v="2"/>
    <s v="Socioeconómico"/>
    <n v="16302"/>
    <x v="28"/>
    <x v="16"/>
    <x v="0"/>
    <x v="306"/>
    <x v="0"/>
    <x v="112"/>
    <s v="Años 2006-2009-2011-2013-2015-2017"/>
    <s v="CLP/mes"/>
    <s v="elaboración propia con base en Encuestas CASEN 2006 a 2017"/>
    <s v="Evolución del Ingreso Promedio Mensual por Persona para Mujeres y Hombres en la comuna de Coihueco"/>
    <s v="Evolución del Ingreso Promedio Mensual por Persona para Mujeres y Hombres en la comuna de Coihueco, en los Años 2006-2009-2011-2013-2015-2017. Gráfico de elaboración propia con base en Encuestas CASEN 2006 a 2017- CLP/mes"/>
    <s v="Gráfico Evolución"/>
    <s v="ingresos,personas,histórico,CASEN,encuesta,CASEN,INE,estadística,Socioeconómico,Ingreso Promedio Comunal,Ingreso por Sexo,Coihueco,Ingreso por Sexo"/>
    <s v="https://analytics.zoho.com/open-view/2395394000008161222?ZOHO_CRITERIA=%22Localiza%20Chile%22.%22Codcom%22%3D16302"/>
    <x v="0"/>
    <s v="#1774B255"/>
  </r>
  <r>
    <n v="2176"/>
    <x v="0"/>
    <x v="2"/>
    <s v="Socioeconómico"/>
    <n v="11302"/>
    <x v="28"/>
    <x v="15"/>
    <x v="0"/>
    <x v="316"/>
    <x v="0"/>
    <x v="115"/>
    <s v="Años 2006-2009-2011-2013-2015-2017"/>
    <s v="CLP/mes"/>
    <s v="elaboración propia con base en Encuestas CASEN 2006 a 2017"/>
    <s v="Evolución del Ingreso Promedio Mensual por Persona en la comuna de O'Higgins"/>
    <s v="Evolución del Ingreso Promedio Mensual por Persona en la comuna de O'Higgins en los Años 2006-2009-2011-2013-2015-2017. Gráfico de elaboración propia con base en Encuestas CASEN 2006 a 2017- CLP/mes"/>
    <s v="Gráfico Evolución"/>
    <s v="ingresos,personas,histórico,CASEN,encuesta,CASEN,INE,estadística,Socioeconómico,Ingreso Promedio Comunal,Ingreso Promedio Mensual,O'Higgins,Ingreso Comunal"/>
    <s v="https://analytics.zoho.com/open-view/2395394000008161220?ZOHO_CRITERIA=%22Localiza%20Chile%22.%22Codcom%22%3D11302"/>
    <x v="0"/>
    <s v="#1774B340"/>
  </r>
  <r>
    <n v="2177"/>
    <x v="0"/>
    <x v="2"/>
    <s v="Socioeconómico"/>
    <n v="9109"/>
    <x v="28"/>
    <x v="16"/>
    <x v="0"/>
    <x v="179"/>
    <x v="0"/>
    <x v="112"/>
    <s v="Años 2006-2009-2011-2013-2015-2017"/>
    <s v="CLP/mes"/>
    <s v="elaboración propia con base en Encuestas CASEN 2006 a 2017"/>
    <s v="Evolución del Ingreso Promedio Mensual por Persona para Mujeres y Hombres en la comuna de Loncoche"/>
    <s v="Evolución del Ingreso Promedio Mensual por Persona para Mujeres y Hombres en la comuna de Loncoche, en los Años 2006-2009-2011-2013-2015-2017. Gráfico de elaboración propia con base en Encuestas CASEN 2006 a 2017- CLP/mes"/>
    <s v="Gráfico Evolución"/>
    <s v="ingresos,personas,histórico,CASEN,encuesta,CASEN,INE,estadística,Socioeconómico,Ingreso Promedio Comunal,Ingreso por Sexo,Loncoche,Ingreso por Sexo"/>
    <s v="https://analytics.zoho.com/open-view/2395394000008161222?ZOHO_CRITERIA=%22Localiza%20Chile%22.%22Codcom%22%3D9109"/>
    <x v="0"/>
    <s v="#1774B280"/>
  </r>
  <r>
    <n v="2178"/>
    <x v="0"/>
    <x v="2"/>
    <s v="Socioeconómico"/>
    <n v="7306"/>
    <x v="28"/>
    <x v="15"/>
    <x v="0"/>
    <x v="41"/>
    <x v="0"/>
    <x v="114"/>
    <s v="Años 2006-2009-2011-2013-2015-2017"/>
    <s v="Porcentaje (%)"/>
    <s v="elaboración propia con base en Encuestas CASEN 2006 a 2017"/>
    <s v="Variación porcentual del Ingreso Promedio Mensual por Persona en la comuna de Romeral"/>
    <s v=" Muestra en proporciones de la Variación porcentual del Ingreso Promedio Mensual por Persona en la comuna de Romeral en los Años 2006-2009-2011-2013-2015-2017. Gráfico de elaboración propia con base en Encuestas CASEN 2006 a 2017- Porcentaje (%)"/>
    <s v="Gráfico Proporciones"/>
    <s v="ingresos,personas,histórico,CASEN,encuesta,CASEN,INE,estadística,Socioeconómico,Ingreso Promedio Comunal,Ingreso Promedio Mensual,Romeral,Variación Ingreso Comunal"/>
    <s v="https://analytics.zoho.com/open-view/2395394000008161221?ZOHO_CRITERIA=%22Localiza%20Chile%22.%22Codcom%22%3D7306"/>
    <x v="0"/>
    <s v="#1774B568"/>
  </r>
  <r>
    <n v="2179"/>
    <x v="0"/>
    <x v="2"/>
    <s v="Socioeconómico"/>
    <n v="4202"/>
    <x v="28"/>
    <x v="15"/>
    <x v="0"/>
    <x v="239"/>
    <x v="0"/>
    <x v="114"/>
    <s v="Años 2006-2009-2011-2013-2015-2017"/>
    <s v="Porcentaje (%)"/>
    <s v="elaboración propia con base en Encuestas CASEN 2006 a 2017"/>
    <s v="Variación porcentual del Ingreso Promedio Mensual por Persona en la comuna de Canela"/>
    <s v=" Muestra en proporciones de la Variación porcentual del Ingreso Promedio Mensual por Persona en la comuna de Canela en los Años 2006-2009-2011-2013-2015-2017. Gráfico de elaboración propia con base en Encuestas CASEN 2006 a 2017- Porcentaje (%)"/>
    <s v="Gráfico Proporciones"/>
    <s v="ingresos,personas,histórico,CASEN,encuesta,CASEN,INE,estadística,Socioeconómico,Ingreso Promedio Comunal,Ingreso Promedio Mensual,Canela,Variación Ingreso Comunal"/>
    <s v="https://analytics.zoho.com/open-view/2395394000008161221?ZOHO_CRITERIA=%22Localiza%20Chile%22.%22Codcom%22%3D4202"/>
    <x v="0"/>
    <s v="#1774B471"/>
  </r>
  <r>
    <n v="2180"/>
    <x v="0"/>
    <x v="2"/>
    <s v="Socioeconómico"/>
    <n v="13503"/>
    <x v="28"/>
    <x v="14"/>
    <x v="0"/>
    <x v="95"/>
    <x v="0"/>
    <x v="110"/>
    <s v="Años 2006-2009-2011-2013-2015-2017"/>
    <s v="CLP/mes"/>
    <s v="elaboración propia con base en Encuestas CASEN 2006 a 2017"/>
    <s v="Evolución del Ingreso Promedio Mensual por Alfabetismo en la comuna de Curacaví"/>
    <s v="Muestra de la Evolución del Ingreso Promedio Mensual por Alfabetismo en la comuna de Curacaví en los Años 2006-2009-2011-2013-2015-2017. Gráfico de elaboración propia con base en Encuestas CASEN 2006 a 2017-unidad CLP/mes"/>
    <s v="Gráfico Evolución"/>
    <s v="ingresos,personas,histórico,CASEN,encuesta,CASEN,INE,estadística,Socioeconómico,Ingreso Promedio Comunal,Ingreso por Alfabetismo,Curacaví,Ingreso por Alfabetismo"/>
    <s v="https://analytics.zoho.com/open-view/2395394000008161226?ZOHO_CRITERIA=%22Localiza%20Chile%22.%22Codcom%22%3D13503"/>
    <x v="0"/>
    <s v="#1774B760"/>
  </r>
  <r>
    <n v="2181"/>
    <x v="0"/>
    <x v="2"/>
    <s v="Socioeconómico"/>
    <n v="10302"/>
    <x v="28"/>
    <x v="13"/>
    <x v="0"/>
    <x v="336"/>
    <x v="0"/>
    <x v="109"/>
    <s v="Años 2006-2009-2011-2013-2015-2017"/>
    <s v="CLP/mes"/>
    <s v="elaboración propia con base en Encuestas CASEN 2006 a 2017"/>
    <s v="Diferencial de Ingreso Promedio Mensual de Mujeres según Alfabetismo en la comuna de Puerto Octay"/>
    <s v="Evolución del Diferencial de Ingreso Promedio Mensual de Mujeres según Alfabetismo en la comuna de Puerto Octay, en los Años 2006-2009-2011-2013-2015-2017. Gráfico de elaboración propia con base en Encuestas CASEN 2006 a 2017- CLP/mes"/>
    <s v="Gráfico Evolución"/>
    <s v="ingresos,personas,histórico,CASEN,encuesta,CASEN,INE,estadística,Socioeconómico,Ingreso Promedio Comunal,Ingreso por Sexo-Alfabetismo,Puerto Octay,Ingreso Mujeres - Alfabetismo"/>
    <s v="https://analytics.zoho.com/open-view/2395394000008161225?ZOHO_CRITERIA=%22Localiza%20Chile%22.%22Codcom%22%3D10302"/>
    <x v="0"/>
    <s v="#1774B686"/>
  </r>
  <r>
    <n v="2182"/>
    <x v="0"/>
    <x v="2"/>
    <s v="Socioeconómico"/>
    <n v="10"/>
    <x v="29"/>
    <x v="16"/>
    <x v="1"/>
    <x v="24"/>
    <x v="0"/>
    <x v="112"/>
    <s v="Años 2006-2009-2011-2013-2015-2017"/>
    <s v="CLP/mes"/>
    <s v="elaboración propia con base en Encuestas CASEN 2006 a 2017"/>
    <s v="Evolución del Ingreso Promedio Mensual por Persona para Mujeres y Hombres en la Región de Los Lagos"/>
    <s v="Muestra de la Evolución del Ingreso Promedio Mensual por Persona para Mujeres y Hombres en la Región de Los Lagos, en los Años 2006-2009-2011-2013-2015-2017. Gráfico de elaboración propia con base en Encuestas CASEN 2006 a 2017- CLP/mes"/>
    <s v="Gráfico Evolución"/>
    <s v="ingresos,personas,histórico,CASEN,encuesta,CASEN,INE,estadística,Socioeconómico,Ingreso Promedio Regional,Ingreso por Sexo,Región de Los Lagos,Ingreso por Sexo"/>
    <s v="https://analytics.zoho.com/open-view/2395394000008161202?ZOHO_CRITERIA=%22Localiza%20Chile%22.%22Codreg%22%3D10"/>
    <x v="0"/>
    <s v="#1774B19"/>
  </r>
  <r>
    <n v="2183"/>
    <x v="0"/>
    <x v="2"/>
    <s v="Socioeconómico"/>
    <n v="7303"/>
    <x v="28"/>
    <x v="13"/>
    <x v="0"/>
    <x v="333"/>
    <x v="0"/>
    <x v="109"/>
    <s v="Años 2006-2009-2011-2013-2015-2017"/>
    <s v="CLP/mes"/>
    <s v="elaboración propia con base en Encuestas CASEN 2006 a 2017"/>
    <s v="Diferencial de Ingreso Promedio Mensual de Mujeres según Alfabetismo en la comuna de Licantén"/>
    <s v="Evolución del Diferencial de Ingreso Promedio Mensual de Mujeres según Alfabetismo en la comuna de Licantén, en los Años 2006-2009-2011-2013-2015-2017. Gráfico de elaboración propia con base en Encuestas CASEN 2006 a 2017- CLP/mes"/>
    <s v="Gráfico Evolución"/>
    <s v="ingresos,personas,histórico,CASEN,encuesta,CASEN,INE,estadística,Socioeconómico,Ingreso Promedio Comunal,Ingreso por Sexo-Alfabetismo,Licantén,Ingreso Mujeres - Alfabetismo"/>
    <s v="https://analytics.zoho.com/open-view/2395394000008161225?ZOHO_CRITERIA=%22Localiza%20Chile%22.%22Codcom%22%3D7303"/>
    <x v="0"/>
    <s v="#1774B565"/>
  </r>
  <r>
    <n v="2184"/>
    <x v="0"/>
    <x v="2"/>
    <s v="Socioeconómico"/>
    <n v="13112"/>
    <x v="28"/>
    <x v="14"/>
    <x v="0"/>
    <x v="7"/>
    <x v="0"/>
    <x v="110"/>
    <s v="Año 2017"/>
    <s v="CLP/mes"/>
    <s v="elaboración propia con base en Encuestas CASEN 2006 a 2017"/>
    <s v="Comparativo de Ingreso Promedio Mensual entre personas con y sin alfabetización en la comuna de La Pintana"/>
    <s v="Gráfico nos muestra el Comparativo de Ingreso Promedio Mensual entre personas con y sin alfabetización en la comuna de La Pintana en el Año 2017. Gráfico de elaboración propia con base en Encuestas CASEN 2006 a 2017-unidad CLP/mes"/>
    <s v="Gráfico Comparativo"/>
    <s v="ingresos,personas,histórico,CASEN,encuesta,CASEN,INE,estadística,Socioeconómico,Ingreso Promedio Comunal,Ingreso por Alfabetismo,La Pintana,Ingreso por Alfabetismo"/>
    <s v="https://analytics.zoho.com/open-view/2395394000008161227?ZOHO_CRITERIA=%22Localiza%20Chile%22.%22Codcom%22%3D13112"/>
    <x v="0"/>
    <s v="#1774B727"/>
  </r>
  <r>
    <n v="2185"/>
    <x v="0"/>
    <x v="2"/>
    <s v="Socioeconómico"/>
    <n v="14106"/>
    <x v="28"/>
    <x v="15"/>
    <x v="0"/>
    <x v="183"/>
    <x v="0"/>
    <x v="114"/>
    <s v="Años 2006-2009-2011-2013-2015-2017"/>
    <s v="Porcentaje (%)"/>
    <s v="elaboración propia con base en Encuestas CASEN 2006 a 2017"/>
    <s v="Variación porcentual del Ingreso Promedio Mensual por Persona en la comuna de Mariquina"/>
    <s v=" Muestra en proporciones de la Variación porcentual del Ingreso Promedio Mensual por Persona en la comuna de Mariquina en los Años 2006-2009-2011-2013-2015-2017. Gráfico de elaboración propia con base en Encuestas CASEN 2006 a 2017- Porcentaje (%)"/>
    <s v="Gráfico Proporciones"/>
    <s v="ingresos,personas,histórico,CASEN,encuesta,CASEN,INE,estadística,Socioeconómico,Ingreso Promedio Comunal,Ingreso Promedio Mensual,Mariquina,Variación Ingreso Comunal"/>
    <s v="https://analytics.zoho.com/open-view/2395394000008161221?ZOHO_CRITERIA=%22Localiza%20Chile%22.%22Codcom%22%3D14106"/>
    <x v="0"/>
    <s v="#1774B773"/>
  </r>
  <r>
    <n v="2186"/>
    <x v="0"/>
    <x v="2"/>
    <s v="Socioeconómico"/>
    <n v="13127"/>
    <x v="28"/>
    <x v="15"/>
    <x v="0"/>
    <x v="86"/>
    <x v="0"/>
    <x v="115"/>
    <s v="Años 2006-2009-2011-2013-2015-2017"/>
    <s v="CLP/mes"/>
    <s v="elaboración propia con base en Encuestas CASEN 2006 a 2017"/>
    <s v="Evolución del Ingreso Promedio Mensual por Persona en la comuna de Recoleta"/>
    <s v="Evolución del Ingreso Promedio Mensual por Persona en la comuna de Recoleta en los Años 2006-2009-2011-2013-2015-2017. Gráfico de elaboración propia con base en Encuestas CASEN 2006 a 2017- CLP/mes"/>
    <s v="Gráfico Evolución"/>
    <s v="ingresos,personas,histórico,CASEN,encuesta,CASEN,INE,estadística,Socioeconómico,Ingreso Promedio Comunal,Ingreso Promedio Mensual,Recoleta,Ingreso Comunal"/>
    <s v="https://analytics.zoho.com/open-view/2395394000008161220?ZOHO_CRITERIA=%22Localiza%20Chile%22.%22Codcom%22%3D13127"/>
    <x v="0"/>
    <s v="#1774B380"/>
  </r>
  <r>
    <n v="2187"/>
    <x v="0"/>
    <x v="2"/>
    <s v="Socioeconómico"/>
    <n v="9108"/>
    <x v="28"/>
    <x v="13"/>
    <x v="0"/>
    <x v="314"/>
    <x v="0"/>
    <x v="109"/>
    <s v="Años 2006-2009-2011-2013-2015-2017"/>
    <s v="CLP/mes"/>
    <s v="elaboración propia con base en Encuestas CASEN 2006 a 2017"/>
    <s v="Diferencial de Ingreso Promedio Mensual de Mujeres según Alfabetismo en la comuna de Lautaro"/>
    <s v="Evolución del Diferencial de Ingreso Promedio Mensual de Mujeres según Alfabetismo en la comuna de Lautaro, en los Años 2006-2009-2011-2013-2015-2017. Gráfico de elaboración propia con base en Encuestas CASEN 2006 a 2017- CLP/mes"/>
    <s v="Gráfico Evolución"/>
    <s v="ingresos,personas,histórico,CASEN,encuesta,CASEN,INE,estadística,Socioeconómico,Ingreso Promedio Comunal,Ingreso por Sexo-Alfabetismo,Lautaro,Ingreso Mujeres - Alfabetismo"/>
    <s v="https://analytics.zoho.com/open-view/2395394000008161225?ZOHO_CRITERIA=%22Localiza%20Chile%22.%22Codcom%22%3D9108"/>
    <x v="0"/>
    <s v="#1774B641"/>
  </r>
  <r>
    <n v="2188"/>
    <x v="0"/>
    <x v="2"/>
    <s v="Socioeconómico"/>
    <n v="2"/>
    <x v="29"/>
    <x v="15"/>
    <x v="1"/>
    <x v="75"/>
    <x v="0"/>
    <x v="116"/>
    <s v="Años 2006-2009-2011-2013-2015-2017"/>
    <s v="Porcentaje (%)"/>
    <s v="elaboración propia con base en Encuestas CASEN 2006 a 2017"/>
    <s v="Variación porcentual del Ingreso Promedio Mensual por Persona en la Región de Antofagasta"/>
    <s v=" Muestra de la Variación porcentual del Ingreso Promedio Mensual por Persona en la Región de Antofagasta,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Antofagasta,Variación Ingreso Regional"/>
    <s v="https://analytics.zoho.com/open-view/2395394000008161201?ZOHO_CRITERIA=%22Localiza%20Chile%22.%22Codreg%22%3D2"/>
    <x v="0"/>
    <s v="#1774B424"/>
  </r>
  <r>
    <n v="2189"/>
    <x v="0"/>
    <x v="2"/>
    <s v="Socioeconómico"/>
    <n v="7407"/>
    <x v="28"/>
    <x v="14"/>
    <x v="0"/>
    <x v="33"/>
    <x v="0"/>
    <x v="110"/>
    <s v="Año 2017"/>
    <s v="CLP/mes"/>
    <s v="elaboración propia con base en Encuestas CASEN 2006 a 2017"/>
    <s v="Comparativo de Ingreso Promedio Mensual entre personas con y sin alfabetización en la comuna de Villa Alegre"/>
    <s v="Gráfico nos muestra el Comparativo de Ingreso Promedio Mensual entre personas con y sin alfabetización en la comuna de Villa Alegre en el Año 2017. Gráfico de elaboración propia con base en Encuestas CASEN 2006 a 2017-unidad CLP/mes"/>
    <s v="Gráfico Comparativo"/>
    <s v="ingresos,personas,histórico,CASEN,encuesta,CASEN,INE,estadística,Socioeconómico,Ingreso Promedio Comunal,Ingreso por Alfabetismo,Villa Alegre,Ingreso por Alfabetismo"/>
    <s v="https://analytics.zoho.com/open-view/2395394000008161227?ZOHO_CRITERIA=%22Localiza%20Chile%22.%22Codcom%22%3D7407"/>
    <x v="0"/>
    <s v="#1774B578"/>
  </r>
  <r>
    <n v="2190"/>
    <x v="0"/>
    <x v="2"/>
    <s v="Socioeconómico"/>
    <n v="8108"/>
    <x v="28"/>
    <x v="16"/>
    <x v="0"/>
    <x v="106"/>
    <x v="0"/>
    <x v="112"/>
    <s v="Año 2017"/>
    <s v="CLP/mes"/>
    <s v="elaboración propia con base en Encuestas CASEN 2006 a 2017"/>
    <s v="Ingreso Promedio Mensual de Mujeres y Hombres en el año 2017 en la comuna de San Pedro de la Paz"/>
    <s v=" Distribución del Ingreso Promedio Mensual de Mujeres y Hombres en el año 2017 en la comuna de San Pedro de la Paz. Gráfico de elaboración propia con base en Encuestas CASEN 2006 a 2017- CLP/mes"/>
    <s v="Gráfico Proporciones"/>
    <s v="ingresos,personas,histórico,CASEN,encuesta,CASEN,INE,estadística,Socioeconómico,Ingreso Promedio Comunal,Ingreso por Sexo,San Pedro de la Paz,Ingreso por Sexo"/>
    <s v="https://analytics.zoho.com/open-view/2395394000008161223?ZOHO_CRITERIA=%22Localiza%20Chile%22.%22Codcom%22%3D8108"/>
    <x v="0"/>
    <s v="#1774B587"/>
  </r>
  <r>
    <n v="2191"/>
    <x v="0"/>
    <x v="2"/>
    <s v="Socioeconómico"/>
    <n v="7305"/>
    <x v="28"/>
    <x v="16"/>
    <x v="0"/>
    <x v="150"/>
    <x v="0"/>
    <x v="112"/>
    <s v="Año 2017"/>
    <s v="CLP/mes"/>
    <s v="elaboración propia con base en Encuestas CASEN 2006 a 2017"/>
    <s v="Ingreso Promedio Mensual de Mujeres y Hombres en el año 2017 en la comuna de Rauco"/>
    <s v=" Distribución del Ingreso Promedio Mensual de Mujeres y Hombres en el año 2017 en la comuna de Rauco. Gráfico de elaboración propia con base en Encuestas CASEN 2006 a 2017- CLP/mes"/>
    <s v="Gráfico Proporciones"/>
    <s v="ingresos,personas,histórico,CASEN,encuesta,CASEN,INE,estadística,Socioeconómico,Ingreso Promedio Comunal,Ingreso por Sexo,Rauco,Ingreso por Sexo"/>
    <s v="https://analytics.zoho.com/open-view/2395394000008161223?ZOHO_CRITERIA=%22Localiza%20Chile%22.%22Codcom%22%3D7305"/>
    <x v="0"/>
    <s v="#1774B567"/>
  </r>
  <r>
    <n v="2192"/>
    <x v="0"/>
    <x v="2"/>
    <s v="Socioeconómico"/>
    <n v="4202"/>
    <x v="28"/>
    <x v="13"/>
    <x v="0"/>
    <x v="239"/>
    <x v="0"/>
    <x v="113"/>
    <s v="Años 2006-2009-2011-2013-2015-2017"/>
    <s v="CLP/mes"/>
    <s v="elaboración propia con base en Encuestas CASEN 2006 a 2017"/>
    <s v="Diferencial de Ingreso Promedio Mensual de Hombres según Alfabetismo en la comuna de Canela"/>
    <s v="Evolución del Diferencial de Ingreso Promedio Mensual de Hombres según Alfabetismo en la comuna de Canela, en los Años 2006-2009-2011-2013-2015-2017. Gráfico de elaboración propia con base en Encuestas CASEN 2006 a 2017- CLP/mes"/>
    <s v="Gráfico Evolución"/>
    <s v="ingresos,personas,histórico,CASEN,encuesta,CASEN,INE,estadística,Socioeconómico,Ingreso Promedio Comunal,Ingreso por Sexo-Alfabetismo,Canela,Ingreso Hombres - Alfabetismo"/>
    <s v="https://analytics.zoho.com/open-view/2395394000008161224?ZOHO_CRITERIA=%22Localiza%20Chile%22.%22Codcom%22%3D4202"/>
    <x v="0"/>
    <s v="#1774B471"/>
  </r>
  <r>
    <n v="2193"/>
    <x v="0"/>
    <x v="2"/>
    <s v="Socioeconómico"/>
    <n v="10303"/>
    <x v="28"/>
    <x v="13"/>
    <x v="0"/>
    <x v="361"/>
    <x v="0"/>
    <x v="113"/>
    <s v="Años 2006-2009-2011-2013-2015-2017"/>
    <s v="CLP/mes"/>
    <s v="elaboración propia con base en Encuestas CASEN 2006 a 2017"/>
    <s v="Diferencial de Ingreso Promedio Mensual de Hombres según Alfabetismo en la comuna de Purranque"/>
    <s v="Evolución del Diferencial de Ingreso Promedio Mensual de Hombres según Alfabetismo en la comuna de Purranque, en los Años 2006-2009-2011-2013-2015-2017. Gráfico de elaboración propia con base en Encuestas CASEN 2006 a 2017- CLP/mes"/>
    <s v="Gráfico Evolución"/>
    <s v="ingresos,personas,histórico,CASEN,encuesta,CASEN,INE,estadística,Socioeconómico,Ingreso Promedio Comunal,Ingreso por Sexo-Alfabetismo,Purranque,Ingreso Hombres - Alfabetismo"/>
    <s v="https://analytics.zoho.com/open-view/2395394000008161224?ZOHO_CRITERIA=%22Localiza%20Chile%22.%22Codcom%22%3D10303"/>
    <x v="0"/>
    <s v="#1774B687"/>
  </r>
  <r>
    <n v="2194"/>
    <x v="0"/>
    <x v="2"/>
    <s v="Socioeconómico"/>
    <n v="10402"/>
    <x v="28"/>
    <x v="13"/>
    <x v="0"/>
    <x v="235"/>
    <x v="0"/>
    <x v="109"/>
    <s v="Años 2006-2009-2011-2013-2015-2017"/>
    <s v="CLP/mes"/>
    <s v="elaboración propia con base en Encuestas CASEN 2006 a 2017"/>
    <s v="Diferencial de Ingreso Promedio Mensual de Mujeres según Alfabetismo en la comuna de Futaleufú"/>
    <s v="Evolución del Diferencial de Ingreso Promedio Mensual de Mujeres según Alfabetismo en la comuna de Futaleufú, en los Años 2006-2009-2011-2013-2015-2017. Gráfico de elaboración propia con base en Encuestas CASEN 2006 a 2017- CLP/mes"/>
    <s v="Gráfico Evolución"/>
    <s v="ingresos,personas,histórico,CASEN,encuesta,CASEN,INE,estadística,Socioeconómico,Ingreso Promedio Comunal,Ingreso por Sexo-Alfabetismo,Futaleufú,Ingreso Mujeres - Alfabetismo"/>
    <s v="https://analytics.zoho.com/open-view/2395394000008161225?ZOHO_CRITERIA=%22Localiza%20Chile%22.%22Codcom%22%3D10402"/>
    <x v="0"/>
    <s v="#1774B693"/>
  </r>
  <r>
    <n v="2195"/>
    <x v="0"/>
    <x v="2"/>
    <s v="Socioeconómico"/>
    <n v="7308"/>
    <x v="28"/>
    <x v="14"/>
    <x v="0"/>
    <x v="213"/>
    <x v="0"/>
    <x v="110"/>
    <s v="Año 2017"/>
    <s v="CLP/mes"/>
    <s v="elaboración propia con base en Encuestas CASEN 2006 a 2017"/>
    <s v="Comparativo de Ingreso Promedio Mensual entre personas con y sin alfabetización en la comuna de Teno"/>
    <s v="Gráfico nos muestra el Comparativo de Ingreso Promedio Mensual entre personas con y sin alfabetización en la comuna de Teno en el Año 2017. Gráfico de elaboración propia con base en Encuestas CASEN 2006 a 2017-unidad CLP/mes"/>
    <s v="Gráfico Comparativo"/>
    <s v="ingresos,personas,histórico,CASEN,encuesta,CASEN,INE,estadística,Socioeconómico,Ingreso Promedio Comunal,Ingreso por Alfabetismo,Teno,Ingreso por Alfabetismo"/>
    <s v="https://analytics.zoho.com/open-view/2395394000008161227?ZOHO_CRITERIA=%22Localiza%20Chile%22.%22Codcom%22%3D7308"/>
    <x v="0"/>
    <s v="#1774B570"/>
  </r>
  <r>
    <n v="2196"/>
    <x v="0"/>
    <x v="2"/>
    <s v="Socioeconómico"/>
    <n v="15102"/>
    <x v="28"/>
    <x v="14"/>
    <x v="0"/>
    <x v="276"/>
    <x v="0"/>
    <x v="110"/>
    <s v="Año 2017"/>
    <s v="CLP/mes"/>
    <s v="elaboración propia con base en Encuestas CASEN 2006 a 2017"/>
    <s v="Comparativo de Ingreso Promedio Mensual entre personas con y sin alfabetización en la comuna de Camarones"/>
    <s v="Gráfico nos muestra el Comparativo de Ingreso Promedio Mensual entre personas con y sin alfabetización en la comuna de Camarones en el Año 2017. Gráfico de elaboración propia con base en Encuestas CASEN 2006 a 2017-unidad CLP/mes"/>
    <s v="Gráfico Comparativo"/>
    <s v="ingresos,personas,histórico,CASEN,encuesta,CASEN,INE,estadística,Socioeconómico,Ingreso Promedio Comunal,Ingreso por Alfabetismo,Camarones,Ingreso por Alfabetismo"/>
    <s v="https://analytics.zoho.com/open-view/2395394000008161227?ZOHO_CRITERIA=%22Localiza%20Chile%22.%22Codcom%22%3D15102"/>
    <x v="0"/>
    <s v="#1774B781"/>
  </r>
  <r>
    <n v="2197"/>
    <x v="0"/>
    <x v="2"/>
    <s v="Socioeconómico"/>
    <n v="13403"/>
    <x v="28"/>
    <x v="14"/>
    <x v="0"/>
    <x v="102"/>
    <x v="0"/>
    <x v="110"/>
    <s v="Años 2006-2009-2011-2013-2015-2017"/>
    <s v="CLP/mes"/>
    <s v="elaboración propia con base en Encuestas CASEN 2006 a 2017"/>
    <s v="Evolución del Ingreso Promedio Mensual por Alfabetismo en la comuna de Calera de Tango"/>
    <s v="Muestra de la Evolución del Ingreso Promedio Mensual por Alfabetismo en la comuna de Calera de Tango en los Años 2006-2009-2011-2013-2015-2017. Gráfico de elaboración propia con base en Encuestas CASEN 2006 a 2017-unidad CLP/mes"/>
    <s v="Gráfico Evolución"/>
    <s v="ingresos,personas,histórico,CASEN,encuesta,CASEN,INE,estadística,Socioeconómico,Ingreso Promedio Comunal,Ingreso por Alfabetismo,Calera de Tango,Ingreso por Alfabetismo"/>
    <s v="https://analytics.zoho.com/open-view/2395394000008161226?ZOHO_CRITERIA=%22Localiza%20Chile%22.%22Codcom%22%3D13403"/>
    <x v="0"/>
    <s v="#1774B756"/>
  </r>
  <r>
    <n v="2198"/>
    <x v="0"/>
    <x v="2"/>
    <s v="Socioeconómico"/>
    <n v="7103"/>
    <x v="28"/>
    <x v="14"/>
    <x v="0"/>
    <x v="249"/>
    <x v="0"/>
    <x v="110"/>
    <s v="Años 2006-2009-2011-2013-2015-2017"/>
    <s v="CLP/mes"/>
    <s v="elaboración propia con base en Encuestas CASEN 2006 a 2017"/>
    <s v="Evolución del Ingreso Promedio Mensual por Alfabetismo en la comuna de Curepto"/>
    <s v="Muestra de la Evolución del Ingreso Promedio Mensual por Alfabetismo en la comuna de Curepto en los Años 2006-2009-2011-2013-2015-2017. Gráfico de elaboración propia con base en Encuestas CASEN 2006 a 2017-unidad CLP/mes"/>
    <s v="Gráfico Evolución"/>
    <s v="ingresos,personas,histórico,CASEN,encuesta,CASEN,INE,estadística,Socioeconómico,Ingreso Promedio Comunal,Ingreso por Alfabetismo,Curepto,Ingreso por Alfabetismo"/>
    <s v="https://analytics.zoho.com/open-view/2395394000008161226?ZOHO_CRITERIA=%22Localiza%20Chile%22.%22Codcom%22%3D7103"/>
    <x v="0"/>
    <s v="#1774B552"/>
  </r>
  <r>
    <n v="2199"/>
    <x v="0"/>
    <x v="2"/>
    <s v="Socioeconómico"/>
    <n v="13117"/>
    <x v="28"/>
    <x v="16"/>
    <x v="0"/>
    <x v="238"/>
    <x v="0"/>
    <x v="112"/>
    <s v="Años 2006-2009-2011-2013-2015-2017"/>
    <s v="CLP/mes"/>
    <s v="elaboración propia con base en Encuestas CASEN 2006 a 2017"/>
    <s v="Evolución del Ingreso Promedio Mensual por Persona para Mujeres y Hombres en la comuna de Lo Prado"/>
    <s v="Evolución del Ingreso Promedio Mensual por Persona para Mujeres y Hombres en la comuna de Lo Prado, en los Años 2006-2009-2011-2013-2015-2017. Gráfico de elaboración propia con base en Encuestas CASEN 2006 a 2017- CLP/mes"/>
    <s v="Gráfico Evolución"/>
    <s v="ingresos,personas,histórico,CASEN,encuesta,CASEN,INE,estadística,Socioeconómico,Ingreso Promedio Comunal,Ingreso por Sexo,Lo Prado,Ingreso por Sexo"/>
    <s v="https://analytics.zoho.com/open-view/2395394000008161222?ZOHO_CRITERIA=%22Localiza%20Chile%22.%22Codcom%22%3D13117"/>
    <x v="0"/>
    <s v="#1774B370"/>
  </r>
  <r>
    <n v="2200"/>
    <x v="0"/>
    <x v="2"/>
    <s v="Socioeconómico"/>
    <n v="5603"/>
    <x v="28"/>
    <x v="13"/>
    <x v="0"/>
    <x v="282"/>
    <x v="0"/>
    <x v="109"/>
    <s v="Años 2006-2009-2011-2013-2015-2017"/>
    <s v="CLP/mes"/>
    <s v="elaboración propia con base en Encuestas CASEN 2006 a 2017"/>
    <s v="Diferencial de Ingreso Promedio Mensual de Mujeres según Alfabetismo en la comuna de Cartagena"/>
    <s v="Evolución del Diferencial de Ingreso Promedio Mensual de Mujeres según Alfabetismo en la comuna de Cartagena, en los Años 2006-2009-2011-2013-2015-2017. Gráfico de elaboración propia con base en Encuestas CASEN 2006 a 2017- CLP/mes"/>
    <s v="Gráfico Evolución"/>
    <s v="ingresos,personas,histórico,CASEN,encuesta,CASEN,INE,estadística,Socioeconómico,Ingreso Promedio Comunal,Ingreso por Sexo-Alfabetismo,Cartagena,Ingreso Mujeres - Alfabetismo"/>
    <s v="https://analytics.zoho.com/open-view/2395394000008161225?ZOHO_CRITERIA=%22Localiza%20Chile%22.%22Codcom%22%3D5603"/>
    <x v="0"/>
    <s v="#1774B503"/>
  </r>
  <r>
    <n v="2201"/>
    <x v="0"/>
    <x v="2"/>
    <s v="Socioeconómico"/>
    <n v="9119"/>
    <x v="28"/>
    <x v="14"/>
    <x v="0"/>
    <x v="76"/>
    <x v="0"/>
    <x v="110"/>
    <s v="Años 2006-2009-2011-2013-2015-2017"/>
    <s v="CLP/mes"/>
    <s v="elaboración propia con base en Encuestas CASEN 2006 a 2017"/>
    <s v="Evolución del Ingreso Promedio Mensual por Alfabetismo en la comuna de Vilcún"/>
    <s v="Muestra de la Evolución del Ingreso Promedio Mensual por Alfabetismo en la comuna de Vilcún en los Años 2006-2009-2011-2013-2015-2017. Gráfico de elaboración propia con base en Encuestas CASEN 2006 a 2017-unidad CLP/mes"/>
    <s v="Gráfico Evolución"/>
    <s v="ingresos,personas,histórico,CASEN,encuesta,CASEN,INE,estadística,Socioeconómico,Ingreso Promedio Comunal,Ingreso por Alfabetismo,Vilcún,Ingreso por Alfabetismo"/>
    <s v="https://analytics.zoho.com/open-view/2395394000008161226?ZOHO_CRITERIA=%22Localiza%20Chile%22.%22Codcom%22%3D9119"/>
    <x v="0"/>
    <s v="#1774B652"/>
  </r>
  <r>
    <n v="2202"/>
    <x v="0"/>
    <x v="2"/>
    <s v="Socioeconómico"/>
    <n v="6206"/>
    <x v="28"/>
    <x v="14"/>
    <x v="0"/>
    <x v="6"/>
    <x v="0"/>
    <x v="110"/>
    <s v="Año 2017"/>
    <s v="CLP/mes"/>
    <s v="elaboración propia con base en Encuestas CASEN 2006 a 2017"/>
    <s v="Comparativo de Ingreso Promedio Mensual entre personas con y sin alfabetización en la comuna de Paredones"/>
    <s v="Gráfico nos muestra el Comparativo de Ingreso Promedio Mensual entre personas con y sin alfabetización en la comuna de Paredones en el Año 2017. Gráfico de elaboración propia con base en Encuestas CASEN 2006 a 2017-unidad CLP/mes"/>
    <s v="Gráfico Comparativo"/>
    <s v="ingresos,personas,histórico,CASEN,encuesta,CASEN,INE,estadística,Socioeconómico,Ingreso Promedio Comunal,Ingreso por Alfabetismo,Paredones,Ingreso por Alfabetismo"/>
    <s v="https://analytics.zoho.com/open-view/2395394000008161227?ZOHO_CRITERIA=%22Localiza%20Chile%22.%22Codcom%22%3D6206"/>
    <x v="0"/>
    <s v="#1774B539"/>
  </r>
  <r>
    <n v="2203"/>
    <x v="0"/>
    <x v="2"/>
    <s v="Socioeconómico"/>
    <n v="6109"/>
    <x v="28"/>
    <x v="15"/>
    <x v="0"/>
    <x v="96"/>
    <x v="0"/>
    <x v="115"/>
    <s v="Años 2006-2009-2011-2013-2015-2017"/>
    <s v="CLP/mes"/>
    <s v="elaboración propia con base en Encuestas CASEN 2006 a 2017"/>
    <s v="Evolución del Ingreso Promedio Mensual por Persona en la comuna de Malloa"/>
    <s v="Evolución del Ingreso Promedio Mensual por Persona en la comuna de Malloa en los Años 2006-2009-2011-2013-2015-2017. Gráfico de elaboración propia con base en Encuestas CASEN 2006 a 2017- CLP/mes"/>
    <s v="Gráfico Evolución"/>
    <s v="ingresos,personas,histórico,CASEN,encuesta,CASEN,INE,estadística,Socioeconómico,Ingreso Promedio Comunal,Ingreso Promedio Mensual,Malloa,Ingreso Comunal"/>
    <s v="https://analytics.zoho.com/open-view/2395394000008161220?ZOHO_CRITERIA=%22Localiza%20Chile%22.%22Codcom%22%3D6109"/>
    <x v="0"/>
    <s v="#1774B163"/>
  </r>
  <r>
    <n v="2204"/>
    <x v="0"/>
    <x v="2"/>
    <s v="Socioeconómico"/>
    <n v="6206"/>
    <x v="28"/>
    <x v="15"/>
    <x v="0"/>
    <x v="6"/>
    <x v="0"/>
    <x v="114"/>
    <s v="Años 2006-2009-2011-2013-2015-2017"/>
    <s v="Porcentaje (%)"/>
    <s v="elaboración propia con base en Encuestas CASEN 2006 a 2017"/>
    <s v="Variación porcentual del Ingreso Promedio Mensual por Persona en la comuna de Paredones"/>
    <s v=" Muestra en proporciones de la Variación porcentual del Ingreso Promedio Mensual por Persona en la comuna de Paredones en los Años 2006-2009-2011-2013-2015-2017. Gráfico de elaboración propia con base en Encuestas CASEN 2006 a 2017- Porcentaje (%)"/>
    <s v="Gráfico Proporciones"/>
    <s v="ingresos,personas,histórico,CASEN,encuesta,CASEN,INE,estadística,Socioeconómico,Ingreso Promedio Comunal,Ingreso Promedio Mensual,Paredones,Variación Ingreso Comunal"/>
    <s v="https://analytics.zoho.com/open-view/2395394000008161221?ZOHO_CRITERIA=%22Localiza%20Chile%22.%22Codcom%22%3D6206"/>
    <x v="0"/>
    <s v="#1774B539"/>
  </r>
  <r>
    <n v="2205"/>
    <x v="0"/>
    <x v="2"/>
    <s v="Socioeconómico"/>
    <n v="6"/>
    <x v="29"/>
    <x v="16"/>
    <x v="1"/>
    <x v="178"/>
    <x v="0"/>
    <x v="112"/>
    <s v="Años 2006-2009-2011-2013-2015-2017"/>
    <s v="CLP/mes"/>
    <s v="elaboración propia con base en Encuestas CASEN 2006 a 2017"/>
    <s v="Evolución del Ingreso Promedio Mensual por Persona para Mujeres y Hombres en la Región de O'Higgins"/>
    <s v="Muestra de la Evolución del Ingreso Promedio Mensual por Persona para Mujeres y Hombres en la Región de O'Higgins, en los Años 2006-2009-2011-2013-2015-2017. Gráfico de elaboración propia con base en Encuestas CASEN 2006 a 2017- CLP/mes"/>
    <s v="Gráfico Evolución"/>
    <s v="ingresos,personas,histórico,CASEN,encuesta,CASEN,INE,estadística,Socioeconómico,Ingreso Promedio Regional,Ingreso por Sexo,Región de O'Higgins,Ingreso por Sexo"/>
    <s v="https://analytics.zoho.com/open-view/2395394000008161202?ZOHO_CRITERIA=%22Localiza%20Chile%22.%22Codreg%22%3D6"/>
    <x v="0"/>
    <s v="#1774B15"/>
  </r>
  <r>
    <n v="2206"/>
    <x v="0"/>
    <x v="2"/>
    <s v="Socioeconómico"/>
    <n v="10208"/>
    <x v="28"/>
    <x v="13"/>
    <x v="0"/>
    <x v="72"/>
    <x v="0"/>
    <x v="113"/>
    <s v="Años 2006-2009-2011-2013-2015-2017"/>
    <s v="CLP/mes"/>
    <s v="elaboración propia con base en Encuestas CASEN 2006 a 2017"/>
    <s v="Diferencial de Ingreso Promedio Mensual de Hombres según Alfabetismo en la comuna de Quellón"/>
    <s v="Evolución del Diferencial de Ingreso Promedio Mensual de Hombres según Alfabetismo en la comuna de Quellón, en los Años 2006-2009-2011-2013-2015-2017. Gráfico de elaboración propia con base en Encuestas CASEN 2006 a 2017- CLP/mes"/>
    <s v="Gráfico Evolución"/>
    <s v="ingresos,personas,histórico,CASEN,encuesta,CASEN,INE,estadística,Socioeconómico,Ingreso Promedio Comunal,Ingreso por Sexo-Alfabetismo,Quellón,Ingreso Hombres - Alfabetismo"/>
    <s v="https://analytics.zoho.com/open-view/2395394000008161224?ZOHO_CRITERIA=%22Localiza%20Chile%22.%22Codcom%22%3D10208"/>
    <x v="0"/>
    <s v="#1774B682"/>
  </r>
  <r>
    <n v="2207"/>
    <x v="0"/>
    <x v="2"/>
    <s v="Socioeconómico"/>
    <n v="8107"/>
    <x v="28"/>
    <x v="15"/>
    <x v="0"/>
    <x v="308"/>
    <x v="0"/>
    <x v="114"/>
    <s v="Años 2006-2009-2011-2013-2015-2017"/>
    <s v="Porcentaje (%)"/>
    <s v="elaboración propia con base en Encuestas CASEN 2006 a 2017"/>
    <s v="Variación porcentual del Ingreso Promedio Mensual por Persona en la comuna de Penco"/>
    <s v=" Muestra en proporciones de la Variación porcentual del Ingreso Promedio Mensual por Persona en la comuna de Penco en los Años 2006-2009-2011-2013-2015-2017. Gráfico de elaboración propia con base en Encuestas CASEN 2006 a 2017- Porcentaje (%)"/>
    <s v="Gráfico Proporciones"/>
    <s v="ingresos,personas,histórico,CASEN,encuesta,CASEN,INE,estadística,Socioeconómico,Ingreso Promedio Comunal,Ingreso Promedio Mensual,Penco,Variación Ingreso Comunal"/>
    <s v="https://analytics.zoho.com/open-view/2395394000008161221?ZOHO_CRITERIA=%22Localiza%20Chile%22.%22Codcom%22%3D8107"/>
    <x v="0"/>
    <s v="#1774B586"/>
  </r>
  <r>
    <n v="2208"/>
    <x v="0"/>
    <x v="2"/>
    <s v="Socioeconómico"/>
    <n v="13116"/>
    <x v="28"/>
    <x v="14"/>
    <x v="0"/>
    <x v="198"/>
    <x v="0"/>
    <x v="110"/>
    <s v="Año 2017"/>
    <s v="CLP/mes"/>
    <s v="elaboración propia con base en Encuestas CASEN 2006 a 2017"/>
    <s v="Comparativo de Ingreso Promedio Mensual entre personas con y sin alfabetización en la comuna de Lo Espejo"/>
    <s v="Gráfico nos muestra el Comparativo de Ingreso Promedio Mensual entre personas con y sin alfabetización en la comuna de Lo Espejo en el Año 2017. Gráfico de elaboración propia con base en Encuestas CASEN 2006 a 2017-unidad CLP/mes"/>
    <s v="Gráfico Comparativo"/>
    <s v="ingresos,personas,histórico,CASEN,encuesta,CASEN,INE,estadística,Socioeconómico,Ingreso Promedio Comunal,Ingreso por Alfabetismo,Lo Espejo,Ingreso por Alfabetismo"/>
    <s v="https://analytics.zoho.com/open-view/2395394000008161227?ZOHO_CRITERIA=%22Localiza%20Chile%22.%22Codcom%22%3D13116"/>
    <x v="0"/>
    <s v="#1774B731"/>
  </r>
  <r>
    <n v="2209"/>
    <x v="0"/>
    <x v="2"/>
    <s v="Socioeconómico"/>
    <n v="16102"/>
    <x v="28"/>
    <x v="15"/>
    <x v="0"/>
    <x v="111"/>
    <x v="0"/>
    <x v="114"/>
    <s v="Años 2006-2009-2011-2013-2015-2017"/>
    <s v="Porcentaje (%)"/>
    <s v="elaboración propia con base en Encuestas CASEN 2006 a 2017"/>
    <s v="Variación porcentual del Ingreso Promedio Mensual por Persona en la comuna de Bulnes"/>
    <s v=" Muestra en proporciones de la Variación porcentual del Ingreso Promedio Mensual por Persona en la comuna de Bulnes en los Años 2006-2009-2011-2013-2015-2017. Gráfico de elaboración propia con base en Encuestas CASEN 2006 a 2017- Porcentaje (%)"/>
    <s v="Gráfico Proporciones"/>
    <s v="ingresos,personas,histórico,CASEN,encuesta,CASEN,INE,estadística,Socioeconómico,Ingreso Promedio Comunal,Ingreso Promedio Mensual,Bulnes,Variación Ingreso Comunal"/>
    <s v="https://analytics.zoho.com/open-view/2395394000008161221?ZOHO_CRITERIA=%22Localiza%20Chile%22.%22Codcom%22%3D16102"/>
    <x v="0"/>
    <s v="#1774B614"/>
  </r>
  <r>
    <n v="2210"/>
    <x v="0"/>
    <x v="2"/>
    <s v="Socioeconómico"/>
    <n v="5804"/>
    <x v="28"/>
    <x v="16"/>
    <x v="0"/>
    <x v="328"/>
    <x v="0"/>
    <x v="112"/>
    <s v="Años 2006-2009-2011-2013-2015-2017"/>
    <s v="CLP/mes"/>
    <s v="elaboración propia con base en Encuestas CASEN 2006 a 2017"/>
    <s v="Evolución del Ingreso Promedio Mensual por Persona para Mujeres y Hombres en la comuna de Villa Alemana"/>
    <s v="Evolución del Ingreso Promedio Mensual por Persona para Mujeres y Hombres en la comuna de Villa Alemana, en los Años 2006-2009-2011-2013-2015-2017. Gráfico de elaboración propia con base en Encuestas CASEN 2006 a 2017- CLP/mes"/>
    <s v="Gráfico Evolución"/>
    <s v="ingresos,personas,histórico,CASEN,encuesta,CASEN,INE,estadística,Socioeconómico,Ingreso Promedio Comunal,Ingreso por Sexo,Villa Alemana,Ingreso por Sexo"/>
    <s v="https://analytics.zoho.com/open-view/2395394000008161222?ZOHO_CRITERIA=%22Localiza%20Chile%22.%22Codcom%22%3D5804"/>
    <x v="0"/>
    <s v="#1774B154"/>
  </r>
  <r>
    <n v="2211"/>
    <x v="0"/>
    <x v="2"/>
    <s v="Socioeconómico"/>
    <n v="7403"/>
    <x v="28"/>
    <x v="15"/>
    <x v="0"/>
    <x v="255"/>
    <x v="0"/>
    <x v="115"/>
    <s v="Años 2006-2009-2011-2013-2015-2017"/>
    <s v="CLP/mes"/>
    <s v="elaboración propia con base en Encuestas CASEN 2006 a 2017"/>
    <s v="Evolución del Ingreso Promedio Mensual por Persona en la comuna de Longaví"/>
    <s v="Evolución del Ingreso Promedio Mensual por Persona en la comuna de Longaví en los Años 2006-2009-2011-2013-2015-2017. Gráfico de elaboración propia con base en Encuestas CASEN 2006 a 2017- CLP/mes"/>
    <s v="Gráfico Evolución"/>
    <s v="ingresos,personas,histórico,CASEN,encuesta,CASEN,INE,estadística,Socioeconómico,Ingreso Promedio Comunal,Ingreso Promedio Mensual,Longaví,Ingreso Comunal"/>
    <s v="https://analytics.zoho.com/open-view/2395394000008161220?ZOHO_CRITERIA=%22Localiza%20Chile%22.%22Codcom%22%3D7403"/>
    <x v="0"/>
    <s v="#1774B212"/>
  </r>
  <r>
    <n v="2212"/>
    <x v="0"/>
    <x v="2"/>
    <s v="Socioeconómico"/>
    <n v="8204"/>
    <x v="28"/>
    <x v="16"/>
    <x v="0"/>
    <x v="300"/>
    <x v="0"/>
    <x v="112"/>
    <s v="Año 2017"/>
    <s v="CLP/mes"/>
    <s v="elaboración propia con base en Encuestas CASEN 2006 a 2017"/>
    <s v="Ingreso Promedio Mensual de Mujeres y Hombres en el año 2017 en la comuna de Contulmo"/>
    <s v=" Distribución del Ingreso Promedio Mensual de Mujeres y Hombres en el año 2017 en la comuna de Contulmo. Gráfico de elaboración propia con base en Encuestas CASEN 2006 a 2017- CLP/mes"/>
    <s v="Gráfico Proporciones"/>
    <s v="ingresos,personas,histórico,CASEN,encuesta,CASEN,INE,estadística,Socioeconómico,Ingreso Promedio Comunal,Ingreso por Sexo,Contulmo,Ingreso por Sexo"/>
    <s v="https://analytics.zoho.com/open-view/2395394000008161223?ZOHO_CRITERIA=%22Localiza%20Chile%22.%22Codcom%22%3D8204"/>
    <x v="0"/>
    <s v="#1774B595"/>
  </r>
  <r>
    <n v="2213"/>
    <x v="0"/>
    <x v="2"/>
    <s v="Socioeconómico"/>
    <n v="2102"/>
    <x v="28"/>
    <x v="16"/>
    <x v="0"/>
    <x v="245"/>
    <x v="0"/>
    <x v="112"/>
    <s v="Año 2017"/>
    <s v="CLP/mes"/>
    <s v="elaboración propia con base en Encuestas CASEN 2006 a 2017"/>
    <s v="Ingreso Promedio Mensual de Mujeres y Hombres en el año 2017 en la comuna de Mejillones"/>
    <s v=" Distribución del Ingreso Promedio Mensual de Mujeres y Hombres en el año 2017 en la comuna de Mejillones. Gráfico de elaboración propia con base en Encuestas CASEN 2006 a 2017- CLP/mes"/>
    <s v="Gráfico Proporciones"/>
    <s v="ingresos,personas,histórico,CASEN,encuesta,CASEN,INE,estadística,Socioeconómico,Ingreso Promedio Comunal,Ingreso por Sexo,Mejillones,Ingreso por Sexo"/>
    <s v="https://analytics.zoho.com/open-view/2395394000008161223?ZOHO_CRITERIA=%22Localiza%20Chile%22.%22Codcom%22%3D2102"/>
    <x v="0"/>
    <s v="#1774B447"/>
  </r>
  <r>
    <n v="2214"/>
    <x v="0"/>
    <x v="2"/>
    <s v="Socioeconómico"/>
    <n v="10106"/>
    <x v="28"/>
    <x v="13"/>
    <x v="0"/>
    <x v="9"/>
    <x v="0"/>
    <x v="113"/>
    <s v="Años 2006-2009-2011-2013-2015-2017"/>
    <s v="CLP/mes"/>
    <s v="elaboración propia con base en Encuestas CASEN 2006 a 2017"/>
    <s v="Diferencial de Ingreso Promedio Mensual de Hombres según Alfabetismo en la comuna de Los Muermos"/>
    <s v="Evolución del Diferencial de Ingreso Promedio Mensual de Hombres según Alfabetismo en la comuna de Los Muermos, en los Años 2006-2009-2011-2013-2015-2017. Gráfico de elaboración propia con base en Encuestas CASEN 2006 a 2017- CLP/mes"/>
    <s v="Gráfico Evolución"/>
    <s v="ingresos,personas,histórico,CASEN,encuesta,CASEN,INE,estadística,Socioeconómico,Ingreso Promedio Comunal,Ingreso por Sexo-Alfabetismo,Los Muermos,Ingreso Hombres - Alfabetismo"/>
    <s v="https://analytics.zoho.com/open-view/2395394000008161224?ZOHO_CRITERIA=%22Localiza%20Chile%22.%22Codcom%22%3D10106"/>
    <x v="0"/>
    <s v="#1774B671"/>
  </r>
  <r>
    <n v="2215"/>
    <x v="0"/>
    <x v="2"/>
    <s v="Socioeconómico"/>
    <n v="6307"/>
    <x v="28"/>
    <x v="15"/>
    <x v="0"/>
    <x v="64"/>
    <x v="0"/>
    <x v="115"/>
    <s v="Años 2006-2009-2011-2013-2015-2017"/>
    <s v="CLP/mes"/>
    <s v="elaboración propia con base en Encuestas CASEN 2006 a 2017"/>
    <s v="Evolución del Ingreso Promedio Mensual por Persona en la comuna de Peralillo"/>
    <s v="Evolución del Ingreso Promedio Mensual por Persona en la comuna de Peralillo en los Años 2006-2009-2011-2013-2015-2017. Gráfico de elaboración propia con base en Encuestas CASEN 2006 a 2017- CLP/mes"/>
    <s v="Gráfico Evolución"/>
    <s v="ingresos,personas,histórico,CASEN,encuesta,CASEN,INE,estadística,Socioeconómico,Ingreso Promedio Comunal,Ingreso Promedio Mensual,Peralillo,Ingreso Comunal"/>
    <s v="https://analytics.zoho.com/open-view/2395394000008161220?ZOHO_CRITERIA=%22Localiza%20Chile%22.%22Codcom%22%3D6307"/>
    <x v="0"/>
    <s v="#1774B184"/>
  </r>
  <r>
    <n v="2216"/>
    <x v="0"/>
    <x v="2"/>
    <s v="Socioeconómico"/>
    <n v="5304"/>
    <x v="28"/>
    <x v="13"/>
    <x v="0"/>
    <x v="59"/>
    <x v="0"/>
    <x v="109"/>
    <s v="Años 2006-2009-2011-2013-2015-2017"/>
    <s v="CLP/mes"/>
    <s v="elaboración propia con base en Encuestas CASEN 2006 a 2017"/>
    <s v="Diferencial de Ingreso Promedio Mensual de Mujeres según Alfabetismo en la comuna de San Esteban"/>
    <s v="Evolución del Diferencial de Ingreso Promedio Mensual de Mujeres según Alfabetismo en la comuna de San Esteban, en los Años 2006-2009-2011-2013-2015-2017. Gráfico de elaboración propia con base en Encuestas CASEN 2006 a 2017- CLP/mes"/>
    <s v="Gráfico Evolución"/>
    <s v="ingresos,personas,histórico,CASEN,encuesta,CASEN,INE,estadística,Socioeconómico,Ingreso Promedio Comunal,Ingreso por Sexo-Alfabetismo,San Esteban,Ingreso Mujeres - Alfabetismo"/>
    <s v="https://analytics.zoho.com/open-view/2395394000008161225?ZOHO_CRITERIA=%22Localiza%20Chile%22.%22Codcom%22%3D5304"/>
    <x v="0"/>
    <s v="#1774B490"/>
  </r>
  <r>
    <n v="2217"/>
    <x v="0"/>
    <x v="2"/>
    <s v="Socioeconómico"/>
    <n v="16109"/>
    <x v="28"/>
    <x v="16"/>
    <x v="0"/>
    <x v="81"/>
    <x v="0"/>
    <x v="112"/>
    <s v="Año 2017"/>
    <s v="CLP/mes"/>
    <s v="elaboración propia con base en Encuestas CASEN 2006 a 2017"/>
    <s v="Ingreso Promedio Mensual de Mujeres y Hombres en el año 2017 en la comuna de Yungay"/>
    <s v=" Distribución del Ingreso Promedio Mensual de Mujeres y Hombres en el año 2017 en la comuna de Yungay. Gráfico de elaboración propia con base en Encuestas CASEN 2006 a 2017- CLP/mes"/>
    <s v="Gráfico Proporciones"/>
    <s v="ingresos,personas,histórico,CASEN,encuesta,CASEN,INE,estadística,Socioeconómico,Ingreso Promedio Comunal,Ingreso por Sexo,Yungay,Ingreso por Sexo"/>
    <s v="https://analytics.zoho.com/open-view/2395394000008161223?ZOHO_CRITERIA=%22Localiza%20Chile%22.%22Codcom%22%3D16109"/>
    <x v="0"/>
    <s v="#1774B633"/>
  </r>
  <r>
    <n v="2218"/>
    <x v="0"/>
    <x v="2"/>
    <s v="Socioeconómico"/>
    <n v="6105"/>
    <x v="28"/>
    <x v="15"/>
    <x v="0"/>
    <x v="186"/>
    <x v="0"/>
    <x v="115"/>
    <s v="Años 2006-2009-2011-2013-2015-2017"/>
    <s v="CLP/mes"/>
    <s v="elaboración propia con base en Encuestas CASEN 2006 a 2017"/>
    <s v="Evolución del Ingreso Promedio Mensual por Persona en la comuna de Doñihue"/>
    <s v="Evolución del Ingreso Promedio Mensual por Persona en la comuna de Doñihue en los Años 2006-2009-2011-2013-2015-2017. Gráfico de elaboración propia con base en Encuestas CASEN 2006 a 2017- CLP/mes"/>
    <s v="Gráfico Evolución"/>
    <s v="ingresos,personas,histórico,CASEN,encuesta,CASEN,INE,estadística,Socioeconómico,Ingreso Promedio Comunal,Ingreso Promedio Mensual,Doñihue,Ingreso Comunal"/>
    <s v="https://analytics.zoho.com/open-view/2395394000008161220?ZOHO_CRITERIA=%22Localiza%20Chile%22.%22Codcom%22%3D6105"/>
    <x v="0"/>
    <s v="#1774B159"/>
  </r>
  <r>
    <n v="2219"/>
    <x v="0"/>
    <x v="2"/>
    <s v="Socioeconómico"/>
    <n v="5503"/>
    <x v="28"/>
    <x v="13"/>
    <x v="0"/>
    <x v="114"/>
    <x v="0"/>
    <x v="109"/>
    <s v="Años 2006-2009-2011-2013-2015-2017"/>
    <s v="CLP/mes"/>
    <s v="elaboración propia con base en Encuestas CASEN 2006 a 2017"/>
    <s v="Diferencial de Ingreso Promedio Mensual de Mujeres según Alfabetismo en la comuna de Hijuelas"/>
    <s v="Evolución del Diferencial de Ingreso Promedio Mensual de Mujeres según Alfabetismo en la comuna de Hijuelas, en los Años 2006-2009-2011-2013-2015-2017. Gráfico de elaboración propia con base en Encuestas CASEN 2006 a 2017- CLP/mes"/>
    <s v="Gráfico Evolución"/>
    <s v="ingresos,personas,histórico,CASEN,encuesta,CASEN,INE,estadística,Socioeconómico,Ingreso Promedio Comunal,Ingreso por Sexo-Alfabetismo,Hijuelas,Ingreso Mujeres - Alfabetismo"/>
    <s v="https://analytics.zoho.com/open-view/2395394000008161225?ZOHO_CRITERIA=%22Localiza%20Chile%22.%22Codcom%22%3D5503"/>
    <x v="0"/>
    <s v="#1774B498"/>
  </r>
  <r>
    <n v="2220"/>
    <x v="0"/>
    <x v="2"/>
    <s v="Socioeconómico"/>
    <n v="10106"/>
    <x v="28"/>
    <x v="15"/>
    <x v="0"/>
    <x v="9"/>
    <x v="0"/>
    <x v="114"/>
    <s v="Años 2006-2009-2011-2013-2015-2017"/>
    <s v="Porcentaje (%)"/>
    <s v="elaboración propia con base en Encuestas CASEN 2006 a 2017"/>
    <s v="Variación porcentual del Ingreso Promedio Mensual por Persona en la comuna de Los Muermos"/>
    <s v=" Muestra en proporciones de la Variación porcentual del Ingreso Promedio Mensual por Persona en la comuna de Los Muermos en los Años 2006-2009-2011-2013-2015-2017. Gráfico de elaboración propia con base en Encuestas CASEN 2006 a 2017- Porcentaje (%)"/>
    <s v="Gráfico Proporciones"/>
    <s v="ingresos,personas,histórico,CASEN,encuesta,CASEN,INE,estadística,Socioeconómico,Ingreso Promedio Comunal,Ingreso Promedio Mensual,Los Muermos,Variación Ingreso Comunal"/>
    <s v="https://analytics.zoho.com/open-view/2395394000008161221?ZOHO_CRITERIA=%22Localiza%20Chile%22.%22Codcom%22%3D10106"/>
    <x v="0"/>
    <s v="#1774B671"/>
  </r>
  <r>
    <n v="2221"/>
    <x v="0"/>
    <x v="2"/>
    <s v="Socioeconómico"/>
    <n v="2201"/>
    <x v="28"/>
    <x v="14"/>
    <x v="0"/>
    <x v="180"/>
    <x v="0"/>
    <x v="110"/>
    <s v="Años 2006-2009-2011-2013-2015-2017"/>
    <s v="CLP/mes"/>
    <s v="elaboración propia con base en Encuestas CASEN 2006 a 2017"/>
    <s v="Evolución del Ingreso Promedio Mensual por Alfabetismo en la comuna de Calama"/>
    <s v="Muestra de la Evolución del Ingreso Promedio Mensual por Alfabetismo en la comuna de Calama en los Años 2006-2009-2011-2013-2015-2017. Gráfico de elaboración propia con base en Encuestas CASEN 2006 a 2017-unidad CLP/mes"/>
    <s v="Gráfico Evolución"/>
    <s v="ingresos,personas,histórico,CASEN,encuesta,CASEN,INE,estadística,Socioeconómico,Ingreso Promedio Comunal,Ingreso por Alfabetismo,Calama,Ingreso por Alfabetismo"/>
    <s v="https://analytics.zoho.com/open-view/2395394000008161226?ZOHO_CRITERIA=%22Localiza%20Chile%22.%22Codcom%22%3D2201"/>
    <x v="0"/>
    <s v="#1774B450"/>
  </r>
  <r>
    <n v="2222"/>
    <x v="0"/>
    <x v="2"/>
    <s v="Socioeconómico"/>
    <n v="7301"/>
    <x v="28"/>
    <x v="15"/>
    <x v="0"/>
    <x v="269"/>
    <x v="0"/>
    <x v="115"/>
    <s v="Años 2006-2009-2011-2013-2015-2017"/>
    <s v="CLP/mes"/>
    <s v="elaboración propia con base en Encuestas CASEN 2006 a 2017"/>
    <s v="Evolución del Ingreso Promedio Mensual por Persona en la comuna de Curicó"/>
    <s v="Evolución del Ingreso Promedio Mensual por Persona en la comuna de Curicó en los Años 2006-2009-2011-2013-2015-2017. Gráfico de elaboración propia con base en Encuestas CASEN 2006 a 2017- CLP/mes"/>
    <s v="Gráfico Evolución"/>
    <s v="ingresos,personas,histórico,CASEN,encuesta,CASEN,INE,estadística,Socioeconómico,Ingreso Promedio Comunal,Ingreso Promedio Mensual,Curicó,Ingreso Comunal"/>
    <s v="https://analytics.zoho.com/open-view/2395394000008161220?ZOHO_CRITERIA=%22Localiza%20Chile%22.%22Codcom%22%3D7301"/>
    <x v="0"/>
    <s v="#1774B201"/>
  </r>
  <r>
    <n v="2223"/>
    <x v="0"/>
    <x v="2"/>
    <s v="Socioeconómico"/>
    <n v="6"/>
    <x v="29"/>
    <x v="17"/>
    <x v="1"/>
    <x v="178"/>
    <x v="0"/>
    <x v="117"/>
    <s v="Años 2006-2009-2011-2013-2015-2017"/>
    <s v="CLP/mes"/>
    <s v="elaboración propia con base en Encuestas CASEN 2006 a 2017"/>
    <s v="Evolución del Ingreso Promedio Mensual por Etnia en la Región de O'Higgins"/>
    <s v="Evolución del Ingreso Promedio Mensual por Etnia en la Región de O'Higgins, en los Años 2006-2009-2011-2013-2015-2017. Gráfico de elaboración propia con base en Encuestas CASEN 2006 a 2017- CLP/mes"/>
    <s v="Gráfico Evolución"/>
    <s v="ingresos,personas,histórico,CASEN,encuesta,CASEN,INE,estadística,Socioeconómico,Ingreso Promedio Regional,Ingreso por Etnia,Región de O'Higgins,Ingreso por Etnia"/>
    <s v="https://analytics.zoho.com/open-view/2395394000008161208?ZOHO_CRITERIA=%22Localiza%20Chile%22.%22Codreg%22%3D6"/>
    <x v="0"/>
    <s v="#1774B428"/>
  </r>
  <r>
    <n v="2224"/>
    <x v="0"/>
    <x v="2"/>
    <s v="Socioeconómico"/>
    <n v="6309"/>
    <x v="28"/>
    <x v="16"/>
    <x v="0"/>
    <x v="0"/>
    <x v="0"/>
    <x v="112"/>
    <s v="Años 2006-2009-2011-2013-2015-2017"/>
    <s v="CLP/mes"/>
    <s v="elaboración propia con base en Encuestas CASEN 2006 a 2017"/>
    <s v="Evolución del Ingreso Promedio Mensual por Persona para Mujeres y Hombres en la comuna de Pumanque"/>
    <s v="Evolución del Ingreso Promedio Mensual por Persona para Mujeres y Hombres en la comuna de Pumanque, en los Años 2006-2009-2011-2013-2015-2017. Gráfico de elaboración propia con base en Encuestas CASEN 2006 a 2017- CLP/mes"/>
    <s v="Gráfico Evolución"/>
    <s v="ingresos,personas,histórico,CASEN,encuesta,CASEN,INE,estadística,Socioeconómico,Ingreso Promedio Comunal,Ingreso por Sexo,Pumanque,Ingreso por Sexo"/>
    <s v="https://analytics.zoho.com/open-view/2395394000008161222?ZOHO_CRITERIA=%22Localiza%20Chile%22.%22Codcom%22%3D6309"/>
    <x v="0"/>
    <s v="#1774B186"/>
  </r>
  <r>
    <n v="2225"/>
    <x v="0"/>
    <x v="2"/>
    <s v="Socioeconómico"/>
    <n v="5301"/>
    <x v="28"/>
    <x v="14"/>
    <x v="0"/>
    <x v="132"/>
    <x v="0"/>
    <x v="110"/>
    <s v="Año 2017"/>
    <s v="CLP/mes"/>
    <s v="elaboración propia con base en Encuestas CASEN 2006 a 2017"/>
    <s v="Comparativo de Ingreso Promedio Mensual entre personas con y sin alfabetización en la comuna de Los Andes"/>
    <s v="Gráfico nos muestra el Comparativo de Ingreso Promedio Mensual entre personas con y sin alfabetización en la comuna de Los Andes en el Año 2017. Gráfico de elaboración propia con base en Encuestas CASEN 2006 a 2017-unidad CLP/mes"/>
    <s v="Gráfico Comparativo"/>
    <s v="ingresos,personas,histórico,CASEN,encuesta,CASEN,INE,estadística,Socioeconómico,Ingreso Promedio Comunal,Ingreso por Alfabetismo,Los Andes,Ingreso por Alfabetismo"/>
    <s v="https://analytics.zoho.com/open-view/2395394000008161227?ZOHO_CRITERIA=%22Localiza%20Chile%22.%22Codcom%22%3D5301"/>
    <x v="0"/>
    <s v="#1774B487"/>
  </r>
  <r>
    <n v="2226"/>
    <x v="0"/>
    <x v="2"/>
    <s v="Socioeconómico"/>
    <n v="2202"/>
    <x v="28"/>
    <x v="17"/>
    <x v="0"/>
    <x v="62"/>
    <x v="0"/>
    <x v="117"/>
    <s v="Años 2006-2009-2011-2013-2015-2017"/>
    <s v="CLP/mes"/>
    <s v="elaboración propia con base en Encuestas CASEN 2006 a 2017"/>
    <s v="Evolución del Ingreso Promedio Mensual por Etnia en la comuna de Ollagüe"/>
    <s v="Muestra de la Evolución del Ingreso Promedio Mensual por Etnia en la comuna de Ollagüe en los Años 2006-2009-2011-2013-2015-2017. Gráfico de elaboración propia con base en Encuestas CASEN 2006 a 2017- unidad CLP/mes"/>
    <s v="Gráfico Evolución"/>
    <s v="ingresos,personas,histórico,CASEN,encuesta,CASEN,INE,estadística,Socioeconómico,Ingreso Promedio Comunal,Ingreso por Etnia,Ollagüe,Ingreso por Etnia"/>
    <s v="https://analytics.zoho.com/open-view/2395394000008161228?ZOHO_CRITERIA=%22Localiza%20Chile%22.%22Codcom%22%3D2202"/>
    <x v="0"/>
    <s v="#1774B451"/>
  </r>
  <r>
    <n v="2227"/>
    <x v="0"/>
    <x v="2"/>
    <s v="Socioeconómico"/>
    <n v="16105"/>
    <x v="28"/>
    <x v="14"/>
    <x v="0"/>
    <x v="5"/>
    <x v="0"/>
    <x v="110"/>
    <s v="Años 2006-2009-2011-2013-2015-2017"/>
    <s v="CLP/mes"/>
    <s v="elaboración propia con base en Encuestas CASEN 2006 a 2017"/>
    <s v="Evolución del Ingreso Promedio Mensual por Alfabetismo en la comuna de Pemuco"/>
    <s v="Muestra de la Evolución del Ingreso Promedio Mensual por Alfabetismo en la comuna de Pemuco en los Años 2006-2009-2011-2013-2015-2017. Gráfico de elaboración propia con base en Encuestas CASEN 2006 a 2017-unidad CLP/mes"/>
    <s v="Gráfico Evolución"/>
    <s v="ingresos,personas,histórico,CASEN,encuesta,CASEN,INE,estadística,Socioeconómico,Ingreso Promedio Comunal,Ingreso por Alfabetismo,Pemuco,Ingreso por Alfabetismo"/>
    <s v="https://analytics.zoho.com/open-view/2395394000008161226?ZOHO_CRITERIA=%22Localiza%20Chile%22.%22Codcom%22%3D16105"/>
    <x v="0"/>
    <s v="#1774B622"/>
  </r>
  <r>
    <n v="2228"/>
    <x v="0"/>
    <x v="2"/>
    <s v="Socioeconómico"/>
    <n v="5802"/>
    <x v="28"/>
    <x v="14"/>
    <x v="0"/>
    <x v="80"/>
    <x v="0"/>
    <x v="110"/>
    <s v="Años 2006-2009-2011-2013-2015-2017"/>
    <s v="CLP/mes"/>
    <s v="elaboración propia con base en Encuestas CASEN 2006 a 2017"/>
    <s v="Evolución del Ingreso Promedio Mensual por Alfabetismo en la comuna de Limache"/>
    <s v="Muestra de la Evolución del Ingreso Promedio Mensual por Alfabetismo en la comuna de Limache en los Años 2006-2009-2011-2013-2015-2017. Gráfico de elaboración propia con base en Encuestas CASEN 2006 a 2017-unidad CLP/mes"/>
    <s v="Gráfico Evolución"/>
    <s v="ingresos,personas,histórico,CASEN,encuesta,CASEN,INE,estadística,Socioeconómico,Ingreso Promedio Comunal,Ingreso por Alfabetismo,Limache,Ingreso por Alfabetismo"/>
    <s v="https://analytics.zoho.com/open-view/2395394000008161226?ZOHO_CRITERIA=%22Localiza%20Chile%22.%22Codcom%22%3D5802"/>
    <x v="0"/>
    <s v="#1774B514"/>
  </r>
  <r>
    <n v="2229"/>
    <x v="0"/>
    <x v="2"/>
    <s v="Socioeconómico"/>
    <n v="7301"/>
    <x v="28"/>
    <x v="16"/>
    <x v="0"/>
    <x v="269"/>
    <x v="0"/>
    <x v="112"/>
    <s v="Años 2006-2009-2011-2013-2015-2017"/>
    <s v="CLP/mes"/>
    <s v="elaboración propia con base en Encuestas CASEN 2006 a 2017"/>
    <s v="Evolución del Ingreso Promedio Mensual por Persona para Mujeres y Hombres en la comuna de Curicó"/>
    <s v="Evolución del Ingreso Promedio Mensual por Persona para Mujeres y Hombres en la comuna de Curicó, en los Años 2006-2009-2011-2013-2015-2017. Gráfico de elaboración propia con base en Encuestas CASEN 2006 a 2017- CLP/mes"/>
    <s v="Gráfico Evolución"/>
    <s v="ingresos,personas,histórico,CASEN,encuesta,CASEN,INE,estadística,Socioeconómico,Ingreso Promedio Comunal,Ingreso por Sexo,Curicó,Ingreso por Sexo"/>
    <s v="https://analytics.zoho.com/open-view/2395394000008161222?ZOHO_CRITERIA=%22Localiza%20Chile%22.%22Codcom%22%3D7301"/>
    <x v="0"/>
    <s v="#1774B201"/>
  </r>
  <r>
    <n v="2230"/>
    <x v="0"/>
    <x v="2"/>
    <s v="Socioeconómico"/>
    <n v="1"/>
    <x v="29"/>
    <x v="15"/>
    <x v="1"/>
    <x v="78"/>
    <x v="0"/>
    <x v="116"/>
    <s v="Años 2006-2009-2011-2013-2015-2017"/>
    <s v="Porcentaje (%)"/>
    <s v="elaboración propia con base en Encuestas CASEN 2006 a 2017"/>
    <s v="Variación porcentual del Ingreso Promedio Mensual por Persona en la Región de Tarapacá"/>
    <s v=" Muestra de la Variación porcentual del Ingreso Promedio Mensual por Persona en la Región de Tarapacá,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Tarapacá,Variación Ingreso Regional"/>
    <s v="https://analytics.zoho.com/open-view/2395394000008161201?ZOHO_CRITERIA=%22Localiza%20Chile%22.%22Codreg%22%3D1"/>
    <x v="0"/>
    <s v="#1774B423"/>
  </r>
  <r>
    <n v="2231"/>
    <x v="0"/>
    <x v="2"/>
    <s v="Socioeconómico"/>
    <n v="8310"/>
    <x v="28"/>
    <x v="16"/>
    <x v="0"/>
    <x v="313"/>
    <x v="0"/>
    <x v="112"/>
    <s v="Año 2017"/>
    <s v="CLP/mes"/>
    <s v="elaboración propia con base en Encuestas CASEN 2006 a 2017"/>
    <s v="Ingreso Promedio Mensual de Mujeres y Hombres en el año 2017 en la comuna de San Rosendo"/>
    <s v=" Distribución del Ingreso Promedio Mensual de Mujeres y Hombres en el año 2017 en la comuna de San Rosendo. Gráfico de elaboración propia con base en Encuestas CASEN 2006 a 2017- CLP/mes"/>
    <s v="Gráfico Proporciones"/>
    <s v="ingresos,personas,histórico,CASEN,encuesta,CASEN,INE,estadística,Socioeconómico,Ingreso Promedio Comunal,Ingreso por Sexo,San Rosendo,Ingreso por Sexo"/>
    <s v="https://analytics.zoho.com/open-view/2395394000008161223?ZOHO_CRITERIA=%22Localiza%20Chile%22.%22Codcom%22%3D8310"/>
    <x v="0"/>
    <s v="#1774B608"/>
  </r>
  <r>
    <n v="2232"/>
    <x v="0"/>
    <x v="2"/>
    <s v="Socioeconómico"/>
    <n v="5701"/>
    <x v="28"/>
    <x v="15"/>
    <x v="0"/>
    <x v="305"/>
    <x v="0"/>
    <x v="115"/>
    <s v="Años 2006-2009-2011-2013-2015-2017"/>
    <s v="CLP/mes"/>
    <s v="elaboración propia con base en Encuestas CASEN 2006 a 2017"/>
    <s v="Evolución del Ingreso Promedio Mensual por Persona en la comuna de San Felipe"/>
    <s v="Evolución del Ingreso Promedio Mensual por Persona en la comuna de San Felipe en los Años 2006-2009-2011-2013-2015-2017. Gráfico de elaboración propia con base en Encuestas CASEN 2006 a 2017- CLP/mes"/>
    <s v="Gráfico Evolución"/>
    <s v="ingresos,personas,histórico,CASEN,encuesta,CASEN,INE,estadística,Socioeconómico,Ingreso Promedio Comunal,Ingreso Promedio Mensual,San Felipe,Ingreso Comunal"/>
    <s v="https://analytics.zoho.com/open-view/2395394000008161220?ZOHO_CRITERIA=%22Localiza%20Chile%22.%22Codcom%22%3D5701"/>
    <x v="0"/>
    <s v="#1774B145"/>
  </r>
  <r>
    <n v="2233"/>
    <x v="0"/>
    <x v="2"/>
    <s v="Socioeconómico"/>
    <n v="5704"/>
    <x v="28"/>
    <x v="15"/>
    <x v="0"/>
    <x v="298"/>
    <x v="0"/>
    <x v="115"/>
    <s v="Años 2006-2009-2011-2013-2015-2017"/>
    <s v="CLP/mes"/>
    <s v="elaboración propia con base en Encuestas CASEN 2006 a 2017"/>
    <s v="Evolución del Ingreso Promedio Mensual por Persona en la comuna de Panquehue"/>
    <s v="Evolución del Ingreso Promedio Mensual por Persona en la comuna de Panquehue en los Años 2006-2009-2011-2013-2015-2017. Gráfico de elaboración propia con base en Encuestas CASEN 2006 a 2017- CLP/mes"/>
    <s v="Gráfico Evolución"/>
    <s v="ingresos,personas,histórico,CASEN,encuesta,CASEN,INE,estadística,Socioeconómico,Ingreso Promedio Comunal,Ingreso Promedio Mensual,Panquehue,Ingreso Comunal"/>
    <s v="https://analytics.zoho.com/open-view/2395394000008161220?ZOHO_CRITERIA=%22Localiza%20Chile%22.%22Codcom%22%3D5704"/>
    <x v="0"/>
    <s v="#1774B148"/>
  </r>
  <r>
    <n v="2234"/>
    <x v="0"/>
    <x v="2"/>
    <s v="Socioeconómico"/>
    <n v="4104"/>
    <x v="28"/>
    <x v="13"/>
    <x v="0"/>
    <x v="248"/>
    <x v="0"/>
    <x v="113"/>
    <s v="Años 2006-2009-2011-2013-2015-2017"/>
    <s v="CLP/mes"/>
    <s v="elaboración propia con base en Encuestas CASEN 2006 a 2017"/>
    <s v="Diferencial de Ingreso Promedio Mensual de Hombres según Alfabetismo en la comuna de La Higuera"/>
    <s v="Evolución del Diferencial de Ingreso Promedio Mensual de Hombres según Alfabetismo en la comuna de La Higuera, en los Años 2006-2009-2011-2013-2015-2017. Gráfico de elaboración propia con base en Encuestas CASEN 2006 a 2017- CLP/mes"/>
    <s v="Gráfico Evolución"/>
    <s v="ingresos,personas,histórico,CASEN,encuesta,CASEN,INE,estadística,Socioeconómico,Ingreso Promedio Comunal,Ingreso por Sexo-Alfabetismo,La Higuera,Ingreso Hombres - Alfabetismo"/>
    <s v="https://analytics.zoho.com/open-view/2395394000008161224?ZOHO_CRITERIA=%22Localiza%20Chile%22.%22Codcom%22%3D4104"/>
    <x v="0"/>
    <s v="#1774B467"/>
  </r>
  <r>
    <n v="2235"/>
    <x v="0"/>
    <x v="2"/>
    <s v="Socioeconómico"/>
    <n v="10204"/>
    <x v="28"/>
    <x v="14"/>
    <x v="0"/>
    <x v="32"/>
    <x v="0"/>
    <x v="110"/>
    <s v="Años 2006-2009-2011-2013-2015-2017"/>
    <s v="CLP/mes"/>
    <s v="elaboración propia con base en Encuestas CASEN 2006 a 2017"/>
    <s v="Evolución del Ingreso Promedio Mensual por Alfabetismo en la comuna de Curaco de Vélez"/>
    <s v="Muestra de la Evolución del Ingreso Promedio Mensual por Alfabetismo en la comuna de Curaco de Vélez en los Años 2006-2009-2011-2013-2015-2017. Gráfico de elaboración propia con base en Encuestas CASEN 2006 a 2017-unidad CLP/mes"/>
    <s v="Gráfico Evolución"/>
    <s v="ingresos,personas,histórico,CASEN,encuesta,CASEN,INE,estadística,Socioeconómico,Ingreso Promedio Comunal,Ingreso por Alfabetismo,Curaco de Vélez,Ingreso por Alfabetismo"/>
    <s v="https://analytics.zoho.com/open-view/2395394000008161226?ZOHO_CRITERIA=%22Localiza%20Chile%22.%22Codcom%22%3D10204"/>
    <x v="0"/>
    <s v="#1774B678"/>
  </r>
  <r>
    <n v="2236"/>
    <x v="0"/>
    <x v="2"/>
    <s v="Socioeconómico"/>
    <n v="4301"/>
    <x v="28"/>
    <x v="13"/>
    <x v="0"/>
    <x v="51"/>
    <x v="0"/>
    <x v="109"/>
    <s v="Años 2006-2009-2011-2013-2015-2017"/>
    <s v="CLP/mes"/>
    <s v="elaboración propia con base en Encuestas CASEN 2006 a 2017"/>
    <s v="Diferencial de Ingreso Promedio Mensual de Mujeres según Alfabetismo en la comuna de Ovalle"/>
    <s v="Evolución del Diferencial de Ingreso Promedio Mensual de Mujeres según Alfabetismo en la comuna de Ovalle, en los Años 2006-2009-2011-2013-2015-2017. Gráfico de elaboración propia con base en Encuestas CASEN 2006 a 2017- CLP/mes"/>
    <s v="Gráfico Evolución"/>
    <s v="ingresos,personas,histórico,CASEN,encuesta,CASEN,INE,estadística,Socioeconómico,Ingreso Promedio Comunal,Ingreso por Sexo-Alfabetismo,Ovalle,Ingreso Mujeres - Alfabetismo"/>
    <s v="https://analytics.zoho.com/open-view/2395394000008161225?ZOHO_CRITERIA=%22Localiza%20Chile%22.%22Codcom%22%3D4301"/>
    <x v="0"/>
    <s v="#1774B474"/>
  </r>
  <r>
    <n v="2237"/>
    <x v="0"/>
    <x v="2"/>
    <s v="Socioeconómico"/>
    <n v="8305"/>
    <x v="28"/>
    <x v="14"/>
    <x v="0"/>
    <x v="203"/>
    <x v="0"/>
    <x v="110"/>
    <s v="Año 2017"/>
    <s v="CLP/mes"/>
    <s v="elaboración propia con base en Encuestas CASEN 2006 a 2017"/>
    <s v="Comparativo de Ingreso Promedio Mensual entre personas con y sin alfabetización en la comuna de Mulchén"/>
    <s v="Gráfico nos muestra el Comparativo de Ingreso Promedio Mensual entre personas con y sin alfabetización en la comuna de Mulchén en el Año 2017. Gráfico de elaboración propia con base en Encuestas CASEN 2006 a 2017-unidad CLP/mes"/>
    <s v="Gráfico Comparativo"/>
    <s v="ingresos,personas,histórico,CASEN,encuesta,CASEN,INE,estadística,Socioeconómico,Ingreso Promedio Comunal,Ingreso por Alfabetismo,Mulchén,Ingreso por Alfabetismo"/>
    <s v="https://analytics.zoho.com/open-view/2395394000008161227?ZOHO_CRITERIA=%22Localiza%20Chile%22.%22Codcom%22%3D8305"/>
    <x v="0"/>
    <s v="#1774B603"/>
  </r>
  <r>
    <n v="2238"/>
    <x v="0"/>
    <x v="2"/>
    <s v="Socioeconómico"/>
    <n v="6306"/>
    <x v="28"/>
    <x v="13"/>
    <x v="0"/>
    <x v="196"/>
    <x v="0"/>
    <x v="109"/>
    <s v="Años 2006-2009-2011-2013-2015-2017"/>
    <s v="CLP/mes"/>
    <s v="elaboración propia con base en Encuestas CASEN 2006 a 2017"/>
    <s v="Diferencial de Ingreso Promedio Mensual de Mujeres según Alfabetismo en la comuna de Palmilla"/>
    <s v="Evolución del Diferencial de Ingreso Promedio Mensual de Mujeres según Alfabetismo en la comuna de Palmilla, en los Años 2006-2009-2011-2013-2015-2017. Gráfico de elaboración propia con base en Encuestas CASEN 2006 a 2017- CLP/mes"/>
    <s v="Gráfico Evolución"/>
    <s v="ingresos,personas,histórico,CASEN,encuesta,CASEN,INE,estadística,Socioeconómico,Ingreso Promedio Comunal,Ingreso por Sexo-Alfabetismo,Palmilla,Ingreso Mujeres - Alfabetismo"/>
    <s v="https://analytics.zoho.com/open-view/2395394000008161225?ZOHO_CRITERIA=%22Localiza%20Chile%22.%22Codcom%22%3D6306"/>
    <x v="0"/>
    <s v="#1774B545"/>
  </r>
  <r>
    <n v="2239"/>
    <x v="0"/>
    <x v="2"/>
    <s v="Socioeconómico"/>
    <n v="9118"/>
    <x v="28"/>
    <x v="15"/>
    <x v="0"/>
    <x v="247"/>
    <x v="0"/>
    <x v="115"/>
    <s v="Años 2006-2009-2011-2013-2015-2017"/>
    <s v="CLP/mes"/>
    <s v="elaboración propia con base en Encuestas CASEN 2006 a 2017"/>
    <s v="Evolución del Ingreso Promedio Mensual por Persona en la comuna de Toltén"/>
    <s v="Evolución del Ingreso Promedio Mensual por Persona en la comuna de Toltén en los Años 2006-2009-2011-2013-2015-2017. Gráfico de elaboración propia con base en Encuestas CASEN 2006 a 2017- CLP/mes"/>
    <s v="Gráfico Evolución"/>
    <s v="ingresos,personas,histórico,CASEN,encuesta,CASEN,INE,estadística,Socioeconómico,Ingreso Promedio Comunal,Ingreso Promedio Mensual,Toltén,Ingreso Comunal"/>
    <s v="https://analytics.zoho.com/open-view/2395394000008161220?ZOHO_CRITERIA=%22Localiza%20Chile%22.%22Codcom%22%3D9118"/>
    <x v="0"/>
    <s v="#1774B289"/>
  </r>
  <r>
    <n v="2240"/>
    <x v="0"/>
    <x v="2"/>
    <s v="Socioeconómico"/>
    <n v="7302"/>
    <x v="28"/>
    <x v="13"/>
    <x v="0"/>
    <x v="343"/>
    <x v="0"/>
    <x v="113"/>
    <s v="Años 2006-2009-2011-2013-2015-2017"/>
    <s v="CLP/mes"/>
    <s v="elaboración propia con base en Encuestas CASEN 2006 a 2017"/>
    <s v="Diferencial de Ingreso Promedio Mensual de Hombres según Alfabetismo en la comuna de Hualañé"/>
    <s v="Evolución del Diferencial de Ingreso Promedio Mensual de Hombres según Alfabetismo en la comuna de Hualañé, en los Años 2006-2009-2011-2013-2015-2017. Gráfico de elaboración propia con base en Encuestas CASEN 2006 a 2017- CLP/mes"/>
    <s v="Gráfico Evolución"/>
    <s v="ingresos,personas,histórico,CASEN,encuesta,CASEN,INE,estadística,Socioeconómico,Ingreso Promedio Comunal,Ingreso por Sexo-Alfabetismo,Hualañé,Ingreso Hombres - Alfabetismo"/>
    <s v="https://analytics.zoho.com/open-view/2395394000008161224?ZOHO_CRITERIA=%22Localiza%20Chile%22.%22Codcom%22%3D7302"/>
    <x v="0"/>
    <s v="#1774B564"/>
  </r>
  <r>
    <n v="2241"/>
    <x v="0"/>
    <x v="2"/>
    <s v="Socioeconómico"/>
    <n v="10204"/>
    <x v="28"/>
    <x v="15"/>
    <x v="0"/>
    <x v="32"/>
    <x v="0"/>
    <x v="114"/>
    <s v="Años 2006-2009-2011-2013-2015-2017"/>
    <s v="Porcentaje (%)"/>
    <s v="elaboración propia con base en Encuestas CASEN 2006 a 2017"/>
    <s v="Variación porcentual del Ingreso Promedio Mensual por Persona en la comuna de Curaco de Vélez"/>
    <s v=" Muestra en proporciones de la Variación porcentual del Ingreso Promedio Mensual por Persona en la comuna de Curaco de Vélez en los Años 2006-2009-2011-2013-2015-2017. Gráfico de elaboración propia con base en Encuestas CASEN 2006 a 2017- Porcentaje (%)"/>
    <s v="Gráfico Proporciones"/>
    <s v="ingresos,personas,histórico,CASEN,encuesta,CASEN,INE,estadística,Socioeconómico,Ingreso Promedio Comunal,Ingreso Promedio Mensual,Curaco de Vélez,Variación Ingreso Comunal"/>
    <s v="https://analytics.zoho.com/open-view/2395394000008161221?ZOHO_CRITERIA=%22Localiza%20Chile%22.%22Codcom%22%3D10204"/>
    <x v="0"/>
    <s v="#1774B678"/>
  </r>
  <r>
    <n v="2242"/>
    <x v="0"/>
    <x v="2"/>
    <s v="Socioeconómico"/>
    <n v="16301"/>
    <x v="28"/>
    <x v="16"/>
    <x v="0"/>
    <x v="310"/>
    <x v="0"/>
    <x v="112"/>
    <s v="Año 2017"/>
    <s v="CLP/mes"/>
    <s v="elaboración propia con base en Encuestas CASEN 2006 a 2017"/>
    <s v="Ingreso Promedio Mensual de Mujeres y Hombres en el año 2017 en la comuna de San Carlos"/>
    <s v=" Distribución del Ingreso Promedio Mensual de Mujeres y Hombres en el año 2017 en la comuna de San Carlos. Gráfico de elaboración propia con base en Encuestas CASEN 2006 a 2017- CLP/mes"/>
    <s v="Gráfico Proporciones"/>
    <s v="ingresos,personas,histórico,CASEN,encuesta,CASEN,INE,estadística,Socioeconómico,Ingreso Promedio Comunal,Ingreso por Sexo,San Carlos,Ingreso por Sexo"/>
    <s v="https://analytics.zoho.com/open-view/2395394000008161223?ZOHO_CRITERIA=%22Localiza%20Chile%22.%22Codcom%22%3D16301"/>
    <x v="0"/>
    <s v="#1774B628"/>
  </r>
  <r>
    <n v="2243"/>
    <x v="0"/>
    <x v="2"/>
    <s v="Socioeconómico"/>
    <n v="9205"/>
    <x v="28"/>
    <x v="13"/>
    <x v="0"/>
    <x v="321"/>
    <x v="0"/>
    <x v="113"/>
    <s v="Años 2006-2009-2011-2013-2015-2017"/>
    <s v="CLP/mes"/>
    <s v="elaboración propia con base en Encuestas CASEN 2006 a 2017"/>
    <s v="Diferencial de Ingreso Promedio Mensual de Hombres según Alfabetismo en la comuna de Lonquimay"/>
    <s v="Evolución del Diferencial de Ingreso Promedio Mensual de Hombres según Alfabetismo en la comuna de Lonquimay, en los Años 2006-2009-2011-2013-2015-2017. Gráfico de elaboración propia con base en Encuestas CASEN 2006 a 2017- CLP/mes"/>
    <s v="Gráfico Evolución"/>
    <s v="ingresos,personas,histórico,CASEN,encuesta,CASEN,INE,estadística,Socioeconómico,Ingreso Promedio Comunal,Ingreso por Sexo-Alfabetismo,Lonquimay,Ingreso Hombres - Alfabetismo"/>
    <s v="https://analytics.zoho.com/open-view/2395394000008161224?ZOHO_CRITERIA=%22Localiza%20Chile%22.%22Codcom%22%3D9205"/>
    <x v="0"/>
    <s v="#1774B659"/>
  </r>
  <r>
    <n v="2244"/>
    <x v="0"/>
    <x v="2"/>
    <s v="Socioeconómico"/>
    <n v="1403"/>
    <x v="28"/>
    <x v="17"/>
    <x v="0"/>
    <x v="231"/>
    <x v="0"/>
    <x v="117"/>
    <s v="Años 2006-2009-2011-2013-2015-2017"/>
    <s v="CLP/mes"/>
    <s v="elaboración propia con base en Encuestas CASEN 2006 a 2017"/>
    <s v="Evolución del Ingreso Promedio Mensual por Etnia en la comuna de Colchane"/>
    <s v="Muestra de la Evolución del Ingreso Promedio Mensual por Etnia en la comuna de Colchane en los Años 2006-2009-2011-2013-2015-2017. Gráfico de elaboración propia con base en Encuestas CASEN 2006 a 2017- unidad CLP/mes"/>
    <s v="Gráfico Evolución"/>
    <s v="ingresos,personas,histórico,CASEN,encuesta,CASEN,INE,estadística,Socioeconómico,Ingreso Promedio Comunal,Ingreso por Etnia,Colchane,Ingreso por Etnia"/>
    <s v="https://analytics.zoho.com/open-view/2395394000008161228?ZOHO_CRITERIA=%22Localiza%20Chile%22.%22Codcom%22%3D1403"/>
    <x v="0"/>
    <s v="#1774B443"/>
  </r>
  <r>
    <n v="2245"/>
    <x v="0"/>
    <x v="2"/>
    <s v="Socioeconómico"/>
    <n v="6101"/>
    <x v="28"/>
    <x v="15"/>
    <x v="0"/>
    <x v="250"/>
    <x v="0"/>
    <x v="115"/>
    <s v="Años 2006-2009-2011-2013-2015-2017"/>
    <s v="CLP/mes"/>
    <s v="elaboración propia con base en Encuestas CASEN 2006 a 2017"/>
    <s v="Evolución del Ingreso Promedio Mensual por Persona en la comuna de Rancagua"/>
    <s v="Evolución del Ingreso Promedio Mensual por Persona en la comuna de Rancagua en los Años 2006-2009-2011-2013-2015-2017. Gráfico de elaboración propia con base en Encuestas CASEN 2006 a 2017- CLP/mes"/>
    <s v="Gráfico Evolución"/>
    <s v="ingresos,personas,histórico,CASEN,encuesta,CASEN,INE,estadística,Socioeconómico,Ingreso Promedio Comunal,Ingreso Promedio Mensual,Rancagua,Ingreso Comunal"/>
    <s v="https://analytics.zoho.com/open-view/2395394000008161220?ZOHO_CRITERIA=%22Localiza%20Chile%22.%22Codcom%22%3D6101"/>
    <x v="0"/>
    <s v="#1774B155"/>
  </r>
  <r>
    <n v="2246"/>
    <x v="0"/>
    <x v="2"/>
    <s v="Socioeconómico"/>
    <n v="6104"/>
    <x v="28"/>
    <x v="16"/>
    <x v="0"/>
    <x v="25"/>
    <x v="0"/>
    <x v="112"/>
    <s v="Año 2017"/>
    <s v="CLP/mes"/>
    <s v="elaboración propia con base en Encuestas CASEN 2006 a 2017"/>
    <s v="Ingreso Promedio Mensual de Mujeres y Hombres en el año 2017 en la comuna de Coltauco"/>
    <s v=" Distribución del Ingreso Promedio Mensual de Mujeres y Hombres en el año 2017 en la comuna de Coltauco. Gráfico de elaboración propia con base en Encuestas CASEN 2006 a 2017- CLP/mes"/>
    <s v="Gráfico Proporciones"/>
    <s v="ingresos,personas,histórico,CASEN,encuesta,CASEN,INE,estadística,Socioeconómico,Ingreso Promedio Comunal,Ingreso por Sexo,Coltauco,Ingreso por Sexo"/>
    <s v="https://analytics.zoho.com/open-view/2395394000008161223?ZOHO_CRITERIA=%22Localiza%20Chile%22.%22Codcom%22%3D6104"/>
    <x v="0"/>
    <s v="#1774B520"/>
  </r>
  <r>
    <n v="2247"/>
    <x v="0"/>
    <x v="2"/>
    <s v="Socioeconómico"/>
    <n v="5803"/>
    <x v="28"/>
    <x v="16"/>
    <x v="0"/>
    <x v="61"/>
    <x v="0"/>
    <x v="112"/>
    <s v="Años 2006-2009-2011-2013-2015-2017"/>
    <s v="CLP/mes"/>
    <s v="elaboración propia con base en Encuestas CASEN 2006 a 2017"/>
    <s v="Evolución del Ingreso Promedio Mensual por Persona para Mujeres y Hombres en la comuna de Olmué"/>
    <s v="Evolución del Ingreso Promedio Mensual por Persona para Mujeres y Hombres en la comuna de Olmué, en los Años 2006-2009-2011-2013-2015-2017. Gráfico de elaboración propia con base en Encuestas CASEN 2006 a 2017- CLP/mes"/>
    <s v="Gráfico Evolución"/>
    <s v="ingresos,personas,histórico,CASEN,encuesta,CASEN,INE,estadística,Socioeconómico,Ingreso Promedio Comunal,Ingreso por Sexo,Olmué,Ingreso por Sexo"/>
    <s v="https://analytics.zoho.com/open-view/2395394000008161222?ZOHO_CRITERIA=%22Localiza%20Chile%22.%22Codcom%22%3D5803"/>
    <x v="0"/>
    <s v="#1774B153"/>
  </r>
  <r>
    <n v="2248"/>
    <x v="0"/>
    <x v="2"/>
    <s v="Socioeconómico"/>
    <n v="13121"/>
    <x v="28"/>
    <x v="15"/>
    <x v="0"/>
    <x v="82"/>
    <x v="0"/>
    <x v="115"/>
    <s v="Años 2006-2009-2011-2013-2015-2017"/>
    <s v="CLP/mes"/>
    <s v="elaboración propia con base en Encuestas CASEN 2006 a 2017"/>
    <s v="Evolución del Ingreso Promedio Mensual por Persona en la comuna de Pedro Aguirre Cerda"/>
    <s v="Evolución del Ingreso Promedio Mensual por Persona en la comuna de Pedro Aguirre Cerda en los Años 2006-2009-2011-2013-2015-2017. Gráfico de elaboración propia con base en Encuestas CASEN 2006 a 2017- CLP/mes"/>
    <s v="Gráfico Evolución"/>
    <s v="ingresos,personas,histórico,CASEN,encuesta,CASEN,INE,estadística,Socioeconómico,Ingreso Promedio Comunal,Ingreso Promedio Mensual,Pedro Aguirre Cerda,Ingreso Comunal"/>
    <s v="https://analytics.zoho.com/open-view/2395394000008161220?ZOHO_CRITERIA=%22Localiza%20Chile%22.%22Codcom%22%3D13121"/>
    <x v="0"/>
    <s v="#1774B374"/>
  </r>
  <r>
    <n v="2249"/>
    <x v="0"/>
    <x v="2"/>
    <s v="Socioeconómico"/>
    <n v="9205"/>
    <x v="28"/>
    <x v="14"/>
    <x v="0"/>
    <x v="321"/>
    <x v="0"/>
    <x v="110"/>
    <s v="Año 2017"/>
    <s v="CLP/mes"/>
    <s v="elaboración propia con base en Encuestas CASEN 2006 a 2017"/>
    <s v="Comparativo de Ingreso Promedio Mensual entre personas con y sin alfabetización en la comuna de Lonquimay"/>
    <s v="Gráfico nos muestra el Comparativo de Ingreso Promedio Mensual entre personas con y sin alfabetización en la comuna de Lonquimay en el Año 2017. Gráfico de elaboración propia con base en Encuestas CASEN 2006 a 2017-unidad CLP/mes"/>
    <s v="Gráfico Comparativo"/>
    <s v="ingresos,personas,histórico,CASEN,encuesta,CASEN,INE,estadística,Socioeconómico,Ingreso Promedio Comunal,Ingreso por Alfabetismo,Lonquimay,Ingreso por Alfabetismo"/>
    <s v="https://analytics.zoho.com/open-view/2395394000008161227?ZOHO_CRITERIA=%22Localiza%20Chile%22.%22Codcom%22%3D9205"/>
    <x v="0"/>
    <s v="#1774B659"/>
  </r>
  <r>
    <n v="2250"/>
    <x v="0"/>
    <x v="2"/>
    <s v="Socioeconómico"/>
    <n v="16305"/>
    <x v="28"/>
    <x v="14"/>
    <x v="0"/>
    <x v="293"/>
    <x v="0"/>
    <x v="110"/>
    <s v="Años 2006-2009-2011-2013-2015-2017"/>
    <s v="CLP/mes"/>
    <s v="elaboración propia con base en Encuestas CASEN 2006 a 2017"/>
    <s v="Evolución del Ingreso Promedio Mensual por Alfabetismo en la comuna de San Nicolás"/>
    <s v="Muestra de la Evolución del Ingreso Promedio Mensual por Alfabetismo en la comuna de San Nicolás en los Años 2006-2009-2011-2013-2015-2017. Gráfico de elaboración propia con base en Encuestas CASEN 2006 a 2017-unidad CLP/mes"/>
    <s v="Gráfico Evolución"/>
    <s v="ingresos,personas,histórico,CASEN,encuesta,CASEN,INE,estadística,Socioeconómico,Ingreso Promedio Comunal,Ingreso por Alfabetismo,San Nicolás,Ingreso por Alfabetismo"/>
    <s v="https://analytics.zoho.com/open-view/2395394000008161226?ZOHO_CRITERIA=%22Localiza%20Chile%22.%22Codcom%22%3D16305"/>
    <x v="0"/>
    <s v="#1774B631"/>
  </r>
  <r>
    <n v="2251"/>
    <x v="0"/>
    <x v="2"/>
    <s v="Socioeconómico"/>
    <n v="16102"/>
    <x v="28"/>
    <x v="15"/>
    <x v="0"/>
    <x v="111"/>
    <x v="0"/>
    <x v="115"/>
    <s v="Años 2006-2009-2011-2013-2015-2017"/>
    <s v="CLP/mes"/>
    <s v="elaboración propia con base en Encuestas CASEN 2006 a 2017"/>
    <s v="Evolución del Ingreso Promedio Mensual por Persona en la comuna de Bulnes"/>
    <s v="Evolución del Ingreso Promedio Mensual por Persona en la comuna de Bulnes en los Años 2006-2009-2011-2013-2015-2017. Gráfico de elaboración propia con base en Encuestas CASEN 2006 a 2017- CLP/mes"/>
    <s v="Gráfico Evolución"/>
    <s v="ingresos,personas,histórico,CASEN,encuesta,CASEN,INE,estadística,Socioeconómico,Ingreso Promedio Comunal,Ingreso Promedio Mensual,Bulnes,Ingreso Comunal"/>
    <s v="https://analytics.zoho.com/open-view/2395394000008161220?ZOHO_CRITERIA=%22Localiza%20Chile%22.%22Codcom%22%3D16102"/>
    <x v="0"/>
    <s v="#1774B252"/>
  </r>
  <r>
    <n v="2252"/>
    <x v="0"/>
    <x v="2"/>
    <s v="Socioeconómico"/>
    <n v="5801"/>
    <x v="28"/>
    <x v="15"/>
    <x v="0"/>
    <x v="176"/>
    <x v="0"/>
    <x v="115"/>
    <s v="Años 2006-2009-2011-2013-2015-2017"/>
    <s v="CLP/mes"/>
    <s v="elaboración propia con base en Encuestas CASEN 2006 a 2017"/>
    <s v="Evolución del Ingreso Promedio Mensual por Persona en la comuna de Quilpué"/>
    <s v="Evolución del Ingreso Promedio Mensual por Persona en la comuna de Quilpué en los Años 2006-2009-2011-2013-2015-2017. Gráfico de elaboración propia con base en Encuestas CASEN 2006 a 2017- CLP/mes"/>
    <s v="Gráfico Evolución"/>
    <s v="ingresos,personas,histórico,CASEN,encuesta,CASEN,INE,estadística,Socioeconómico,Ingreso Promedio Comunal,Ingreso Promedio Mensual,Quilpué,Ingreso Comunal"/>
    <s v="https://analytics.zoho.com/open-view/2395394000008161220?ZOHO_CRITERIA=%22Localiza%20Chile%22.%22Codcom%22%3D5801"/>
    <x v="0"/>
    <s v="#1774B151"/>
  </r>
  <r>
    <n v="2253"/>
    <x v="0"/>
    <x v="2"/>
    <s v="Socioeconómico"/>
    <n v="12402"/>
    <x v="28"/>
    <x v="15"/>
    <x v="0"/>
    <x v="360"/>
    <x v="0"/>
    <x v="114"/>
    <s v="Años 2006-2009-2011-2013-2015-2017"/>
    <s v="Porcentaje (%)"/>
    <s v="elaboración propia con base en Encuestas CASEN 2006 a 2017"/>
    <s v="Variación porcentual del Ingreso Promedio Mensual por Persona en la comuna de Torres del Paine"/>
    <s v=" Muestra en proporciones de la Variación porcentual del Ingreso Promedio Mensual por Persona en la comuna de Torres del Paine en los Años 2006-2009-2011-2013-2015-2017. Gráfico de elaboración propia con base en Encuestas CASEN 2006 a 2017- Porcentaje (%)"/>
    <s v="Gráfico Proporciones"/>
    <s v="ingresos,personas,histórico,CASEN,encuesta,CASEN,INE,estadística,Socioeconómico,Ingreso Promedio Comunal,Ingreso Promedio Mensual,Torres del Paine,Variación Ingreso Comunal"/>
    <s v="https://analytics.zoho.com/open-view/2395394000008161221?ZOHO_CRITERIA=%22Localiza%20Chile%22.%22Codcom%22%3D12402"/>
    <x v="0"/>
    <s v="#1774B715"/>
  </r>
  <r>
    <n v="2254"/>
    <x v="0"/>
    <x v="2"/>
    <s v="Socioeconómico"/>
    <n v="6308"/>
    <x v="28"/>
    <x v="16"/>
    <x v="0"/>
    <x v="73"/>
    <x v="0"/>
    <x v="112"/>
    <s v="Años 2006-2009-2011-2013-2015-2017"/>
    <s v="CLP/mes"/>
    <s v="elaboración propia con base en Encuestas CASEN 2006 a 2017"/>
    <s v="Evolución del Ingreso Promedio Mensual por Persona para Mujeres y Hombres en la comuna de Placilla"/>
    <s v="Evolución del Ingreso Promedio Mensual por Persona para Mujeres y Hombres en la comuna de Placilla, en los Años 2006-2009-2011-2013-2015-2017. Gráfico de elaboración propia con base en Encuestas CASEN 2006 a 2017- CLP/mes"/>
    <s v="Gráfico Evolución"/>
    <s v="ingresos,personas,histórico,CASEN,encuesta,CASEN,INE,estadística,Socioeconómico,Ingreso Promedio Comunal,Ingreso por Sexo,Placilla,Ingreso por Sexo"/>
    <s v="https://analytics.zoho.com/open-view/2395394000008161222?ZOHO_CRITERIA=%22Localiza%20Chile%22.%22Codcom%22%3D6308"/>
    <x v="0"/>
    <s v="#1774B185"/>
  </r>
  <r>
    <n v="2255"/>
    <x v="0"/>
    <x v="2"/>
    <s v="Socioeconómico"/>
    <n v="13129"/>
    <x v="28"/>
    <x v="14"/>
    <x v="0"/>
    <x v="70"/>
    <x v="0"/>
    <x v="110"/>
    <s v="Año 2017"/>
    <s v="CLP/mes"/>
    <s v="elaboración propia con base en Encuestas CASEN 2006 a 2017"/>
    <s v="Comparativo de Ingreso Promedio Mensual entre personas con y sin alfabetización en la comuna de San Joaquín"/>
    <s v="Gráfico nos muestra el Comparativo de Ingreso Promedio Mensual entre personas con y sin alfabetización en la comuna de San Joaquín en el Año 2017. Gráfico de elaboración propia con base en Encuestas CASEN 2006 a 2017-unidad CLP/mes"/>
    <s v="Gráfico Comparativo"/>
    <s v="ingresos,personas,histórico,CASEN,encuesta,CASEN,INE,estadística,Socioeconómico,Ingreso Promedio Comunal,Ingreso por Alfabetismo,San Joaquín,Ingreso por Alfabetismo"/>
    <s v="https://analytics.zoho.com/open-view/2395394000008161227?ZOHO_CRITERIA=%22Localiza%20Chile%22.%22Codcom%22%3D13129"/>
    <x v="0"/>
    <s v="#1774B744"/>
  </r>
  <r>
    <n v="2256"/>
    <x v="0"/>
    <x v="2"/>
    <s v="Socioeconómico"/>
    <n v="9109"/>
    <x v="28"/>
    <x v="15"/>
    <x v="0"/>
    <x v="179"/>
    <x v="0"/>
    <x v="115"/>
    <s v="Años 2006-2009-2011-2013-2015-2017"/>
    <s v="CLP/mes"/>
    <s v="elaboración propia con base en Encuestas CASEN 2006 a 2017"/>
    <s v="Evolución del Ingreso Promedio Mensual por Persona en la comuna de Loncoche"/>
    <s v="Evolución del Ingreso Promedio Mensual por Persona en la comuna de Loncoche en los Años 2006-2009-2011-2013-2015-2017. Gráfico de elaboración propia con base en Encuestas CASEN 2006 a 2017- CLP/mes"/>
    <s v="Gráfico Evolución"/>
    <s v="ingresos,personas,histórico,CASEN,encuesta,CASEN,INE,estadística,Socioeconómico,Ingreso Promedio Comunal,Ingreso Promedio Mensual,Loncoche,Ingreso Comunal"/>
    <s v="https://analytics.zoho.com/open-view/2395394000008161220?ZOHO_CRITERIA=%22Localiza%20Chile%22.%22Codcom%22%3D9109"/>
    <x v="0"/>
    <s v="#1774B280"/>
  </r>
  <r>
    <n v="2257"/>
    <x v="0"/>
    <x v="2"/>
    <s v="Socioeconómico"/>
    <n v="7405"/>
    <x v="28"/>
    <x v="15"/>
    <x v="0"/>
    <x v="27"/>
    <x v="0"/>
    <x v="115"/>
    <s v="Años 2006-2009-2011-2013-2015-2017"/>
    <s v="CLP/mes"/>
    <s v="elaboración propia con base en Encuestas CASEN 2006 a 2017"/>
    <s v="Evolución del Ingreso Promedio Mensual por Persona en la comuna de Retiro"/>
    <s v="Evolución del Ingreso Promedio Mensual por Persona en la comuna de Retiro en los Años 2006-2009-2011-2013-2015-2017. Gráfico de elaboración propia con base en Encuestas CASEN 2006 a 2017- CLP/mes"/>
    <s v="Gráfico Evolución"/>
    <s v="ingresos,personas,histórico,CASEN,encuesta,CASEN,INE,estadística,Socioeconómico,Ingreso Promedio Comunal,Ingreso Promedio Mensual,Retiro,Ingreso Comunal"/>
    <s v="https://analytics.zoho.com/open-view/2395394000008161220?ZOHO_CRITERIA=%22Localiza%20Chile%22.%22Codcom%22%3D7405"/>
    <x v="0"/>
    <s v="#1774B214"/>
  </r>
  <r>
    <n v="2258"/>
    <x v="0"/>
    <x v="2"/>
    <s v="Socioeconómico"/>
    <n v="16109"/>
    <x v="28"/>
    <x v="13"/>
    <x v="0"/>
    <x v="81"/>
    <x v="0"/>
    <x v="109"/>
    <s v="Años 2006-2009-2011-2013-2015-2017"/>
    <s v="CLP/mes"/>
    <s v="elaboración propia con base en Encuestas CASEN 2006 a 2017"/>
    <s v="Diferencial de Ingreso Promedio Mensual de Mujeres según Alfabetismo en la comuna de Yungay"/>
    <s v="Evolución del Diferencial de Ingreso Promedio Mensual de Mujeres según Alfabetismo en la comuna de Yungay, en los Años 2006-2009-2011-2013-2015-2017. Gráfico de elaboración propia con base en Encuestas CASEN 2006 a 2017- CLP/mes"/>
    <s v="Gráfico Evolución"/>
    <s v="ingresos,personas,histórico,CASEN,encuesta,CASEN,INE,estadística,Socioeconómico,Ingreso Promedio Comunal,Ingreso por Sexo-Alfabetismo,Yungay,Ingreso Mujeres - Alfabetismo"/>
    <s v="https://analytics.zoho.com/open-view/2395394000008161225?ZOHO_CRITERIA=%22Localiza%20Chile%22.%22Codcom%22%3D16109"/>
    <x v="0"/>
    <s v="#1774B633"/>
  </r>
  <r>
    <n v="2259"/>
    <x v="0"/>
    <x v="2"/>
    <s v="Socioeconómico"/>
    <n v="13404"/>
    <x v="28"/>
    <x v="14"/>
    <x v="0"/>
    <x v="139"/>
    <x v="0"/>
    <x v="110"/>
    <s v="Años 2006-2009-2011-2013-2015-2017"/>
    <s v="CLP/mes"/>
    <s v="elaboración propia con base en Encuestas CASEN 2006 a 2017"/>
    <s v="Evolución del Ingreso Promedio Mensual por Alfabetismo en la comuna de Paine"/>
    <s v="Muestra de la Evolución del Ingreso Promedio Mensual por Alfabetismo en la comuna de Paine en los Años 2006-2009-2011-2013-2015-2017. Gráfico de elaboración propia con base en Encuestas CASEN 2006 a 2017-unidad CLP/mes"/>
    <s v="Gráfico Evolución"/>
    <s v="ingresos,personas,histórico,CASEN,encuesta,CASEN,INE,estadística,Socioeconómico,Ingreso Promedio Comunal,Ingreso por Alfabetismo,Paine,Ingreso por Alfabetismo"/>
    <s v="https://analytics.zoho.com/open-view/2395394000008161226?ZOHO_CRITERIA=%22Localiza%20Chile%22.%22Codcom%22%3D13404"/>
    <x v="0"/>
    <s v="#1774B757"/>
  </r>
  <r>
    <n v="2260"/>
    <x v="0"/>
    <x v="2"/>
    <s v="Socioeconómico"/>
    <n v="10205"/>
    <x v="28"/>
    <x v="13"/>
    <x v="0"/>
    <x v="149"/>
    <x v="0"/>
    <x v="109"/>
    <s v="Años 2006-2009-2011-2013-2015-2017"/>
    <s v="CLP/mes"/>
    <s v="elaboración propia con base en Encuestas CASEN 2006 a 2017"/>
    <s v="Diferencial de Ingreso Promedio Mensual de Mujeres según Alfabetismo en la comuna de Dalcahue"/>
    <s v="Evolución del Diferencial de Ingreso Promedio Mensual de Mujeres según Alfabetismo en la comuna de Dalcahue, en los Años 2006-2009-2011-2013-2015-2017. Gráfico de elaboración propia con base en Encuestas CASEN 2006 a 2017- CLP/mes"/>
    <s v="Gráfico Evolución"/>
    <s v="ingresos,personas,histórico,CASEN,encuesta,CASEN,INE,estadística,Socioeconómico,Ingreso Promedio Comunal,Ingreso por Sexo-Alfabetismo,Dalcahue,Ingreso Mujeres - Alfabetismo"/>
    <s v="https://analytics.zoho.com/open-view/2395394000008161225?ZOHO_CRITERIA=%22Localiza%20Chile%22.%22Codcom%22%3D10205"/>
    <x v="0"/>
    <s v="#1774B679"/>
  </r>
  <r>
    <n v="2261"/>
    <x v="0"/>
    <x v="2"/>
    <s v="Socioeconómico"/>
    <n v="6204"/>
    <x v="28"/>
    <x v="15"/>
    <x v="0"/>
    <x v="351"/>
    <x v="0"/>
    <x v="114"/>
    <s v="Años 2006-2009-2011-2013-2015-2017"/>
    <s v="Porcentaje (%)"/>
    <s v="elaboración propia con base en Encuestas CASEN 2006 a 2017"/>
    <s v="Variación porcentual del Ingreso Promedio Mensual por Persona en la comuna de Marchihue"/>
    <s v=" Muestra en proporciones de la Variación porcentual del Ingreso Promedio Mensual por Persona en la comuna de Marchihue en los Años 2006-2009-2011-2013-2015-2017. Gráfico de elaboración propia con base en Encuestas CASEN 2006 a 2017- Porcentaje (%)"/>
    <s v="Gráfico Proporciones"/>
    <s v="ingresos,personas,histórico,CASEN,encuesta,CASEN,INE,estadística,Socioeconómico,Ingreso Promedio Comunal,Ingreso Promedio Mensual,Marchihue,Variación Ingreso Comunal"/>
    <s v="https://analytics.zoho.com/open-view/2395394000008161221?ZOHO_CRITERIA=%22Localiza%20Chile%22.%22Codcom%22%3D6204"/>
    <x v="0"/>
    <s v="#1774B537"/>
  </r>
  <r>
    <n v="2262"/>
    <x v="0"/>
    <x v="2"/>
    <s v="Socioeconómico"/>
    <n v="6113"/>
    <x v="28"/>
    <x v="14"/>
    <x v="0"/>
    <x v="57"/>
    <x v="0"/>
    <x v="110"/>
    <s v="Año 2017"/>
    <s v="CLP/mes"/>
    <s v="elaboración propia con base en Encuestas CASEN 2006 a 2017"/>
    <s v="Comparativo de Ingreso Promedio Mensual entre personas con y sin alfabetización en la comuna de Pichidegua"/>
    <s v="Gráfico nos muestra el Comparativo de Ingreso Promedio Mensual entre personas con y sin alfabetización en la comuna de Pichidegua en el Año 2017. Gráfico de elaboración propia con base en Encuestas CASEN 2006 a 2017-unidad CLP/mes"/>
    <s v="Gráfico Comparativo"/>
    <s v="ingresos,personas,histórico,CASEN,encuesta,CASEN,INE,estadística,Socioeconómico,Ingreso Promedio Comunal,Ingreso por Alfabetismo,Pichidegua,Ingreso por Alfabetismo"/>
    <s v="https://analytics.zoho.com/open-view/2395394000008161227?ZOHO_CRITERIA=%22Localiza%20Chile%22.%22Codcom%22%3D6113"/>
    <x v="0"/>
    <s v="#1774B529"/>
  </r>
  <r>
    <n v="2263"/>
    <x v="0"/>
    <x v="2"/>
    <s v="Socioeconómico"/>
    <n v="5101"/>
    <x v="28"/>
    <x v="15"/>
    <x v="0"/>
    <x v="188"/>
    <x v="0"/>
    <x v="115"/>
    <s v="Años 2006-2009-2011-2013-2015-2017"/>
    <s v="CLP/mes"/>
    <s v="elaboración propia con base en Encuestas CASEN 2006 a 2017"/>
    <s v="Evolución del Ingreso Promedio Mensual por Persona en la comuna de Valparaíso"/>
    <s v="Evolución del Ingreso Promedio Mensual por Persona en la comuna de Valparaíso en los Años 2006-2009-2011-2013-2015-2017. Gráfico de elaboración propia con base en Encuestas CASEN 2006 a 2017- CLP/mes"/>
    <s v="Gráfico Evolución"/>
    <s v="ingresos,personas,histórico,CASEN,encuesta,CASEN,INE,estadística,Socioeconómico,Ingreso Promedio Comunal,Ingreso Promedio Mensual,Valparaíso,Ingreso Comunal"/>
    <s v="https://analytics.zoho.com/open-view/2395394000008161220?ZOHO_CRITERIA=%22Localiza%20Chile%22.%22Codcom%22%3D5101"/>
    <x v="0"/>
    <s v="#1774B117"/>
  </r>
  <r>
    <n v="2264"/>
    <x v="0"/>
    <x v="2"/>
    <s v="Socioeconómico"/>
    <n v="7109"/>
    <x v="28"/>
    <x v="16"/>
    <x v="0"/>
    <x v="83"/>
    <x v="0"/>
    <x v="112"/>
    <s v="Años 2006-2009-2011-2013-2015-2017"/>
    <s v="CLP/mes"/>
    <s v="elaboración propia con base en Encuestas CASEN 2006 a 2017"/>
    <s v="Evolución del Ingreso Promedio Mensual por Persona para Mujeres y Hombres en la comuna de San Clemente"/>
    <s v="Evolución del Ingreso Promedio Mensual por Persona para Mujeres y Hombres en la comuna de San Clemente, en los Años 2006-2009-2011-2013-2015-2017. Gráfico de elaboración propia con base en Encuestas CASEN 2006 a 2017- CLP/mes"/>
    <s v="Gráfico Evolución"/>
    <s v="ingresos,personas,histórico,CASEN,encuesta,CASEN,INE,estadística,Socioeconómico,Ingreso Promedio Comunal,Ingreso por Sexo,San Clemente,Ingreso por Sexo"/>
    <s v="https://analytics.zoho.com/open-view/2395394000008161222?ZOHO_CRITERIA=%22Localiza%20Chile%22.%22Codcom%22%3D7109"/>
    <x v="0"/>
    <s v="#1774B196"/>
  </r>
  <r>
    <n v="2265"/>
    <x v="0"/>
    <x v="2"/>
    <s v="Socioeconómico"/>
    <n v="9206"/>
    <x v="28"/>
    <x v="14"/>
    <x v="0"/>
    <x v="346"/>
    <x v="0"/>
    <x v="110"/>
    <s v="Año 2017"/>
    <s v="CLP/mes"/>
    <s v="elaboración propia con base en Encuestas CASEN 2006 a 2017"/>
    <s v="Comparativo de Ingreso Promedio Mensual entre personas con y sin alfabetización en la comuna de Los Sauces"/>
    <s v="Gráfico nos muestra el Comparativo de Ingreso Promedio Mensual entre personas con y sin alfabetización en la comuna de Los Sauces en el Año 2017. Gráfico de elaboración propia con base en Encuestas CASEN 2006 a 2017-unidad CLP/mes"/>
    <s v="Gráfico Comparativo"/>
    <s v="ingresos,personas,histórico,CASEN,encuesta,CASEN,INE,estadística,Socioeconómico,Ingreso Promedio Comunal,Ingreso por Alfabetismo,Los Sauces,Ingreso por Alfabetismo"/>
    <s v="https://analytics.zoho.com/open-view/2395394000008161227?ZOHO_CRITERIA=%22Localiza%20Chile%22.%22Codcom%22%3D9206"/>
    <x v="0"/>
    <s v="#1774B660"/>
  </r>
  <r>
    <n v="2266"/>
    <x v="0"/>
    <x v="2"/>
    <s v="Socioeconómico"/>
    <n v="5107"/>
    <x v="28"/>
    <x v="15"/>
    <x v="0"/>
    <x v="67"/>
    <x v="0"/>
    <x v="115"/>
    <s v="Años 2006-2009-2011-2013-2015-2017"/>
    <s v="CLP/mes"/>
    <s v="elaboración propia con base en Encuestas CASEN 2006 a 2017"/>
    <s v="Evolución del Ingreso Promedio Mensual por Persona en la comuna de Quintero"/>
    <s v="Evolución del Ingreso Promedio Mensual por Persona en la comuna de Quintero en los Años 2006-2009-2011-2013-2015-2017. Gráfico de elaboración propia con base en Encuestas CASEN 2006 a 2017- CLP/mes"/>
    <s v="Gráfico Evolución"/>
    <s v="ingresos,personas,histórico,CASEN,encuesta,CASEN,INE,estadística,Socioeconómico,Ingreso Promedio Comunal,Ingreso Promedio Mensual,Quintero,Ingreso Comunal"/>
    <s v="https://analytics.zoho.com/open-view/2395394000008161220?ZOHO_CRITERIA=%22Localiza%20Chile%22.%22Codcom%22%3D5107"/>
    <x v="0"/>
    <s v="#1774B122"/>
  </r>
  <r>
    <n v="2267"/>
    <x v="0"/>
    <x v="2"/>
    <s v="Socioeconómico"/>
    <n v="6101"/>
    <x v="28"/>
    <x v="16"/>
    <x v="0"/>
    <x v="250"/>
    <x v="0"/>
    <x v="112"/>
    <s v="Año 2017"/>
    <s v="CLP/mes"/>
    <s v="elaboración propia con base en Encuestas CASEN 2006 a 2017"/>
    <s v="Ingreso Promedio Mensual de Mujeres y Hombres en el año 2017 en la comuna de Rancagua"/>
    <s v=" Distribución del Ingreso Promedio Mensual de Mujeres y Hombres en el año 2017 en la comuna de Rancagua. Gráfico de elaboración propia con base en Encuestas CASEN 2006 a 2017- CLP/mes"/>
    <s v="Gráfico Proporciones"/>
    <s v="ingresos,personas,histórico,CASEN,encuesta,CASEN,INE,estadística,Socioeconómico,Ingreso Promedio Comunal,Ingreso por Sexo,Rancagua,Ingreso por Sexo"/>
    <s v="https://analytics.zoho.com/open-view/2395394000008161223?ZOHO_CRITERIA=%22Localiza%20Chile%22.%22Codcom%22%3D6101"/>
    <x v="0"/>
    <s v="#1774B517"/>
  </r>
  <r>
    <n v="2268"/>
    <x v="0"/>
    <x v="2"/>
    <s v="Socioeconómico"/>
    <n v="10304"/>
    <x v="28"/>
    <x v="15"/>
    <x v="0"/>
    <x v="36"/>
    <x v="0"/>
    <x v="115"/>
    <s v="Años 2006-2009-2011-2013-2015-2017"/>
    <s v="CLP/mes"/>
    <s v="elaboración propia con base en Encuestas CASEN 2006 a 2017"/>
    <s v="Evolución del Ingreso Promedio Mensual por Persona en la comuna de Puyehue"/>
    <s v="Evolución del Ingreso Promedio Mensual por Persona en la comuna de Puyehue en los Años 2006-2009-2011-2013-2015-2017. Gráfico de elaboración propia con base en Encuestas CASEN 2006 a 2017- CLP/mes"/>
    <s v="Gráfico Evolución"/>
    <s v="ingresos,personas,histórico,CASEN,encuesta,CASEN,INE,estadística,Socioeconómico,Ingreso Promedio Comunal,Ingreso Promedio Mensual,Puyehue,Ingreso Comunal"/>
    <s v="https://analytics.zoho.com/open-view/2395394000008161220?ZOHO_CRITERIA=%22Localiza%20Chile%22.%22Codcom%22%3D10304"/>
    <x v="0"/>
    <s v="#1774B326"/>
  </r>
  <r>
    <n v="2269"/>
    <x v="0"/>
    <x v="2"/>
    <s v="Socioeconómico"/>
    <n v="1405"/>
    <x v="28"/>
    <x v="15"/>
    <x v="0"/>
    <x v="223"/>
    <x v="0"/>
    <x v="114"/>
    <s v="Años 2006-2009-2011-2013-2015-2017"/>
    <s v="Porcentaje (%)"/>
    <s v="elaboración propia con base en Encuestas CASEN 2006 a 2017"/>
    <s v="Variación porcentual del Ingreso Promedio Mensual por Persona en la comuna de Pica"/>
    <s v=" Muestra en proporciones de la Variación porcentual del Ingreso Promedio Mensual por Persona en la comuna de Pica en los Años 2006-2009-2011-2013-2015-2017. Gráfico de elaboración propia con base en Encuestas CASEN 2006 a 2017- Porcentaje (%)"/>
    <s v="Gráfico Proporciones"/>
    <s v="ingresos,personas,histórico,CASEN,encuesta,CASEN,INE,estadística,Socioeconómico,Ingreso Promedio Comunal,Ingreso Promedio Mensual,Pica,Variación Ingreso Comunal"/>
    <s v="https://analytics.zoho.com/open-view/2395394000008161221?ZOHO_CRITERIA=%22Localiza%20Chile%22.%22Codcom%22%3D1405"/>
    <x v="0"/>
    <s v="#1774B445"/>
  </r>
  <r>
    <n v="2270"/>
    <x v="0"/>
    <x v="2"/>
    <s v="Socioeconómico"/>
    <n v="10206"/>
    <x v="28"/>
    <x v="15"/>
    <x v="0"/>
    <x v="37"/>
    <x v="0"/>
    <x v="115"/>
    <s v="Años 2006-2009-2011-2013-2015-2017"/>
    <s v="CLP/mes"/>
    <s v="elaboración propia con base en Encuestas CASEN 2006 a 2017"/>
    <s v="Evolución del Ingreso Promedio Mensual por Persona en la comuna de Puqueldón"/>
    <s v="Evolución del Ingreso Promedio Mensual por Persona en la comuna de Puqueldón en los Años 2006-2009-2011-2013-2015-2017. Gráfico de elaboración propia con base en Encuestas CASEN 2006 a 2017- CLP/mes"/>
    <s v="Gráfico Evolución"/>
    <s v="ingresos,personas,histórico,CASEN,encuesta,CASEN,INE,estadística,Socioeconómico,Ingreso Promedio Comunal,Ingreso Promedio Mensual,Puqueldón,Ingreso Comunal"/>
    <s v="https://analytics.zoho.com/open-view/2395394000008161220?ZOHO_CRITERIA=%22Localiza%20Chile%22.%22Codcom%22%3D10206"/>
    <x v="0"/>
    <s v="#1774B318"/>
  </r>
  <r>
    <n v="2271"/>
    <x v="0"/>
    <x v="2"/>
    <s v="Socioeconómico"/>
    <n v="12402"/>
    <x v="28"/>
    <x v="14"/>
    <x v="0"/>
    <x v="360"/>
    <x v="0"/>
    <x v="110"/>
    <s v="Año 2017"/>
    <s v="CLP/mes"/>
    <s v="elaboración propia con base en Encuestas CASEN 2006 a 2017"/>
    <s v="Comparativo de Ingreso Promedio Mensual entre personas con y sin alfabetización en la comuna de Torres del Paine"/>
    <s v="Gráfico nos muestra el Comparativo de Ingreso Promedio Mensual entre personas con y sin alfabetización en la comuna de Torres del Paine en el Año 2017. Gráfico de elaboración propia con base en Encuestas CASEN 2006 a 2017-unidad CLP/mes"/>
    <s v="Gráfico Comparativo"/>
    <s v="ingresos,personas,histórico,CASEN,encuesta,CASEN,INE,estadística,Socioeconómico,Ingreso Promedio Comunal,Ingreso por Alfabetismo,Torres del Paine,Ingreso por Alfabetismo"/>
    <s v="https://analytics.zoho.com/open-view/2395394000008161227?ZOHO_CRITERIA=%22Localiza%20Chile%22.%22Codcom%22%3D12402"/>
    <x v="0"/>
    <s v="#1774B715"/>
  </r>
  <r>
    <n v="2272"/>
    <x v="0"/>
    <x v="2"/>
    <s v="Socioeconómico"/>
    <n v="9205"/>
    <x v="28"/>
    <x v="15"/>
    <x v="0"/>
    <x v="321"/>
    <x v="0"/>
    <x v="114"/>
    <s v="Años 2006-2009-2011-2013-2015-2017"/>
    <s v="Porcentaje (%)"/>
    <s v="elaboración propia con base en Encuestas CASEN 2006 a 2017"/>
    <s v="Variación porcentual del Ingreso Promedio Mensual por Persona en la comuna de Lonquimay"/>
    <s v=" Muestra en proporciones de la Variación porcentual del Ingreso Promedio Mensual por Persona en la comuna de Lonquimay en los Años 2006-2009-2011-2013-2015-2017. Gráfico de elaboración propia con base en Encuestas CASEN 2006 a 2017- Porcentaje (%)"/>
    <s v="Gráfico Proporciones"/>
    <s v="ingresos,personas,histórico,CASEN,encuesta,CASEN,INE,estadística,Socioeconómico,Ingreso Promedio Comunal,Ingreso Promedio Mensual,Lonquimay,Variación Ingreso Comunal"/>
    <s v="https://analytics.zoho.com/open-view/2395394000008161221?ZOHO_CRITERIA=%22Localiza%20Chile%22.%22Codcom%22%3D9205"/>
    <x v="0"/>
    <s v="#1774B659"/>
  </r>
  <r>
    <n v="2273"/>
    <x v="0"/>
    <x v="2"/>
    <s v="Socioeconómico"/>
    <n v="16"/>
    <x v="29"/>
    <x v="15"/>
    <x v="1"/>
    <x v="156"/>
    <x v="0"/>
    <x v="116"/>
    <s v="Años 2006-2009-2011-2013-2015-2017"/>
    <s v="Porcentaje (%)"/>
    <s v="elaboración propia con base en Encuestas CASEN 2006 a 2017"/>
    <s v="Variación porcentual del Ingreso Promedio Mensual por Persona en la Región de Ñuble"/>
    <s v=" Muestra de la Variación porcentual del Ingreso Promedio Mensual por Persona en la Región de Ñuble,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Ñuble,Variación Ingreso Regional"/>
    <s v="https://analytics.zoho.com/open-view/2395394000008161201?ZOHO_CRITERIA=%22Localiza%20Chile%22.%22Codreg%22%3D16"/>
    <x v="0"/>
    <s v="#1774B438"/>
  </r>
  <r>
    <n v="2274"/>
    <x v="0"/>
    <x v="2"/>
    <s v="Socioeconómico"/>
    <n v="4304"/>
    <x v="28"/>
    <x v="13"/>
    <x v="0"/>
    <x v="312"/>
    <x v="0"/>
    <x v="109"/>
    <s v="Años 2006-2009-2011-2013-2015-2017"/>
    <s v="CLP/mes"/>
    <s v="elaboración propia con base en Encuestas CASEN 2006 a 2017"/>
    <s v="Diferencial de Ingreso Promedio Mensual de Mujeres según Alfabetismo en la comuna de Punitaqui"/>
    <s v="Evolución del Diferencial de Ingreso Promedio Mensual de Mujeres según Alfabetismo en la comuna de Punitaqui, en los Años 2006-2009-2011-2013-2015-2017. Gráfico de elaboración propia con base en Encuestas CASEN 2006 a 2017- CLP/mes"/>
    <s v="Gráfico Evolución"/>
    <s v="ingresos,personas,histórico,CASEN,encuesta,CASEN,INE,estadística,Socioeconómico,Ingreso Promedio Comunal,Ingreso por Sexo-Alfabetismo,Punitaqui,Ingreso Mujeres - Alfabetismo"/>
    <s v="https://analytics.zoho.com/open-view/2395394000008161225?ZOHO_CRITERIA=%22Localiza%20Chile%22.%22Codcom%22%3D4304"/>
    <x v="0"/>
    <s v="#1774B477"/>
  </r>
  <r>
    <n v="2275"/>
    <x v="0"/>
    <x v="2"/>
    <s v="Socioeconómico"/>
    <n v="6107"/>
    <x v="28"/>
    <x v="14"/>
    <x v="0"/>
    <x v="160"/>
    <x v="0"/>
    <x v="110"/>
    <s v="Año 2017"/>
    <s v="CLP/mes"/>
    <s v="elaboración propia con base en Encuestas CASEN 2006 a 2017"/>
    <s v="Comparativo de Ingreso Promedio Mensual entre personas con y sin alfabetización en la comuna de Las Cabras"/>
    <s v="Gráfico nos muestra el Comparativo de Ingreso Promedio Mensual entre personas con y sin alfabetización en la comuna de Las Cabras en el Año 2017. Gráfico de elaboración propia con base en Encuestas CASEN 2006 a 2017-unidad CLP/mes"/>
    <s v="Gráfico Comparativo"/>
    <s v="ingresos,personas,histórico,CASEN,encuesta,CASEN,INE,estadística,Socioeconómico,Ingreso Promedio Comunal,Ingreso por Alfabetismo,Las Cabras,Ingreso por Alfabetismo"/>
    <s v="https://analytics.zoho.com/open-view/2395394000008161227?ZOHO_CRITERIA=%22Localiza%20Chile%22.%22Codcom%22%3D6107"/>
    <x v="0"/>
    <s v="#1774B523"/>
  </r>
  <r>
    <n v="2276"/>
    <x v="0"/>
    <x v="2"/>
    <s v="Socioeconómico"/>
    <n v="3302"/>
    <x v="28"/>
    <x v="16"/>
    <x v="0"/>
    <x v="38"/>
    <x v="0"/>
    <x v="112"/>
    <s v="Años 2006-2009-2011-2013-2015-2017"/>
    <s v="CLP/mes"/>
    <s v="elaboración propia con base en Encuestas CASEN 2006 a 2017"/>
    <s v="Evolución del Ingreso Promedio Mensual por Persona para Mujeres y Hombres en la comuna de Alto del Carmen"/>
    <s v="Evolución del Ingreso Promedio Mensual por Persona para Mujeres y Hombres en la comuna de Alto del Carmen, en los Años 2006-2009-2011-2013-2015-2017. Gráfico de elaboración propia con base en Encuestas CASEN 2006 a 2017- CLP/mes"/>
    <s v="Gráfico Evolución"/>
    <s v="ingresos,personas,histórico,CASEN,encuesta,CASEN,INE,estadística,Socioeconómico,Ingreso Promedio Comunal,Ingreso por Sexo,Alto del Carmen,Ingreso por Sexo"/>
    <s v="https://analytics.zoho.com/open-view/2395394000008161222?ZOHO_CRITERIA=%22Localiza%20Chile%22.%22Codcom%22%3D3302"/>
    <x v="0"/>
    <s v="#1774B99"/>
  </r>
  <r>
    <n v="2277"/>
    <x v="0"/>
    <x v="2"/>
    <s v="Socioeconómico"/>
    <n v="1"/>
    <x v="29"/>
    <x v="13"/>
    <x v="1"/>
    <x v="78"/>
    <x v="0"/>
    <x v="113"/>
    <s v="Años 2006-2009-2011-2013-2015-2017"/>
    <s v="CLP/mes"/>
    <s v="elaboración propia con base en Encuestas CASEN 2006 a 2017"/>
    <s v="Diferencial de Ingreso Promedio Mensual de Hombres según Alfabetismo en la Región de Tarapacá"/>
    <s v="Gráfico del Diferencial de Ingreso Promedio Mensual de Hombres según Alfabetismo en la Región de Tarapacá,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 Tarapacá,Ingreso Hombres - Alfabetismo"/>
    <s v="https://analytics.zoho.com/open-view/2395394000008161204?ZOHO_CRITERIA=%22Localiza%20Chile%22.%22Codreg%22%3D1"/>
    <x v="0"/>
    <s v="#1774B423"/>
  </r>
  <r>
    <n v="2278"/>
    <x v="0"/>
    <x v="2"/>
    <s v="Socioeconómico"/>
    <n v="13119"/>
    <x v="28"/>
    <x v="13"/>
    <x v="0"/>
    <x v="254"/>
    <x v="0"/>
    <x v="109"/>
    <s v="Años 2006-2009-2011-2013-2015-2017"/>
    <s v="CLP/mes"/>
    <s v="elaboración propia con base en Encuestas CASEN 2006 a 2017"/>
    <s v="Diferencial de Ingreso Promedio Mensual de Mujeres según Alfabetismo en la comuna de Maipú"/>
    <s v="Evolución del Diferencial de Ingreso Promedio Mensual de Mujeres según Alfabetismo en la comuna de Maipú, en los Años 2006-2009-2011-2013-2015-2017. Gráfico de elaboración propia con base en Encuestas CASEN 2006 a 2017- CLP/mes"/>
    <s v="Gráfico Evolución"/>
    <s v="ingresos,personas,histórico,CASEN,encuesta,CASEN,INE,estadística,Socioeconómico,Ingreso Promedio Comunal,Ingreso por Sexo-Alfabetismo,Maipú,Ingreso Mujeres - Alfabetismo"/>
    <s v="https://analytics.zoho.com/open-view/2395394000008161225?ZOHO_CRITERIA=%22Localiza%20Chile%22.%22Codcom%22%3D13119"/>
    <x v="0"/>
    <s v="#1774B734"/>
  </r>
  <r>
    <n v="2279"/>
    <x v="0"/>
    <x v="2"/>
    <s v="Socioeconómico"/>
    <n v="4106"/>
    <x v="28"/>
    <x v="13"/>
    <x v="0"/>
    <x v="91"/>
    <x v="0"/>
    <x v="113"/>
    <s v="Años 2006-2009-2011-2013-2015-2017"/>
    <s v="CLP/mes"/>
    <s v="elaboración propia con base en Encuestas CASEN 2006 a 2017"/>
    <s v="Diferencial de Ingreso Promedio Mensual de Hombres según Alfabetismo en la comuna de Vicuña"/>
    <s v="Evolución del Diferencial de Ingreso Promedio Mensual de Hombres según Alfabetismo en la comuna de Vicuña, en los Años 2006-2009-2011-2013-2015-2017. Gráfico de elaboración propia con base en Encuestas CASEN 2006 a 2017- CLP/mes"/>
    <s v="Gráfico Evolución"/>
    <s v="ingresos,personas,histórico,CASEN,encuesta,CASEN,INE,estadística,Socioeconómico,Ingreso Promedio Comunal,Ingreso por Sexo-Alfabetismo,Vicuña,Ingreso Hombres - Alfabetismo"/>
    <s v="https://analytics.zoho.com/open-view/2395394000008161224?ZOHO_CRITERIA=%22Localiza%20Chile%22.%22Codcom%22%3D4106"/>
    <x v="0"/>
    <s v="#1774B469"/>
  </r>
  <r>
    <n v="2280"/>
    <x v="0"/>
    <x v="2"/>
    <s v="Socioeconómico"/>
    <n v="4102"/>
    <x v="28"/>
    <x v="14"/>
    <x v="0"/>
    <x v="122"/>
    <x v="0"/>
    <x v="110"/>
    <s v="Años 2006-2009-2011-2013-2015-2017"/>
    <s v="CLP/mes"/>
    <s v="elaboración propia con base en Encuestas CASEN 2006 a 2017"/>
    <s v="Evolución del Ingreso Promedio Mensual por Alfabetismo en la comuna de Coquimbo"/>
    <s v="Muestra de la Evolución del Ingreso Promedio Mensual por Alfabetismo en la comuna de Coquimbo en los Años 2006-2009-2011-2013-2015-2017. Gráfico de elaboración propia con base en Encuestas CASEN 2006 a 2017-unidad CLP/mes"/>
    <s v="Gráfico Evolución"/>
    <s v="ingresos,personas,histórico,CASEN,encuesta,CASEN,INE,estadística,Socioeconómico,Ingreso Promedio Comunal,Ingreso por Alfabetismo,Coquimbo,Ingreso por Alfabetismo"/>
    <s v="https://analytics.zoho.com/open-view/2395394000008161226?ZOHO_CRITERIA=%22Localiza%20Chile%22.%22Codcom%22%3D4102"/>
    <x v="0"/>
    <s v="#1774B465"/>
  </r>
  <r>
    <n v="2281"/>
    <x v="0"/>
    <x v="2"/>
    <s v="Socioeconómico"/>
    <n v="5501"/>
    <x v="28"/>
    <x v="16"/>
    <x v="0"/>
    <x v="53"/>
    <x v="0"/>
    <x v="112"/>
    <s v="Años 2006-2009-2011-2013-2015-2017"/>
    <s v="CLP/mes"/>
    <s v="elaboración propia con base en Encuestas CASEN 2006 a 2017"/>
    <s v="Evolución del Ingreso Promedio Mensual por Persona para Mujeres y Hombres en la comuna de Quillota"/>
    <s v="Evolución del Ingreso Promedio Mensual por Persona para Mujeres y Hombres en la comuna de Quillota, en los Años 2006-2009-2011-2013-2015-2017. Gráfico de elaboración propia con base en Encuestas CASEN 2006 a 2017- CLP/mes"/>
    <s v="Gráfico Evolución"/>
    <s v="ingresos,personas,histórico,CASEN,encuesta,CASEN,INE,estadística,Socioeconómico,Ingreso Promedio Comunal,Ingreso por Sexo,Quillota,Ingreso por Sexo"/>
    <s v="https://analytics.zoho.com/open-view/2395394000008161222?ZOHO_CRITERIA=%22Localiza%20Chile%22.%22Codcom%22%3D5501"/>
    <x v="0"/>
    <s v="#1774B134"/>
  </r>
  <r>
    <n v="2282"/>
    <x v="0"/>
    <x v="2"/>
    <s v="Socioeconómico"/>
    <n v="5604"/>
    <x v="28"/>
    <x v="13"/>
    <x v="0"/>
    <x v="307"/>
    <x v="0"/>
    <x v="113"/>
    <s v="Años 2006-2009-2011-2013-2015-2017"/>
    <s v="CLP/mes"/>
    <s v="elaboración propia con base en Encuestas CASEN 2006 a 2017"/>
    <s v="Diferencial de Ingreso Promedio Mensual de Hombres según Alfabetismo en la comuna de El Quisco"/>
    <s v="Evolución del Diferencial de Ingreso Promedio Mensual de Hombres según Alfabetismo en la comuna de El Quisco, en los Años 2006-2009-2011-2013-2015-2017. Gráfico de elaboración propia con base en Encuestas CASEN 2006 a 2017- CLP/mes"/>
    <s v="Gráfico Evolución"/>
    <s v="ingresos,personas,histórico,CASEN,encuesta,CASEN,INE,estadística,Socioeconómico,Ingreso Promedio Comunal,Ingreso por Sexo-Alfabetismo,El Quisco,Ingreso Hombres - Alfabetismo"/>
    <s v="https://analytics.zoho.com/open-view/2395394000008161224?ZOHO_CRITERIA=%22Localiza%20Chile%22.%22Codcom%22%3D5604"/>
    <x v="0"/>
    <s v="#1774B504"/>
  </r>
  <r>
    <n v="2283"/>
    <x v="0"/>
    <x v="2"/>
    <s v="Socioeconómico"/>
    <n v="9115"/>
    <x v="28"/>
    <x v="14"/>
    <x v="0"/>
    <x v="153"/>
    <x v="0"/>
    <x v="110"/>
    <s v="Años 2006-2009-2011-2013-2015-2017"/>
    <s v="CLP/mes"/>
    <s v="elaboración propia con base en Encuestas CASEN 2006 a 2017"/>
    <s v="Evolución del Ingreso Promedio Mensual por Alfabetismo en la comuna de Pucón"/>
    <s v="Muestra de la Evolución del Ingreso Promedio Mensual por Alfabetismo en la comuna de Pucón en los Años 2006-2009-2011-2013-2015-2017. Gráfico de elaboración propia con base en Encuestas CASEN 2006 a 2017-unidad CLP/mes"/>
    <s v="Gráfico Evolución"/>
    <s v="ingresos,personas,histórico,CASEN,encuesta,CASEN,INE,estadística,Socioeconómico,Ingreso Promedio Comunal,Ingreso por Alfabetismo,Pucón,Ingreso por Alfabetismo"/>
    <s v="https://analytics.zoho.com/open-view/2395394000008161226?ZOHO_CRITERIA=%22Localiza%20Chile%22.%22Codcom%22%3D9115"/>
    <x v="0"/>
    <s v="#1774B648"/>
  </r>
  <r>
    <n v="2284"/>
    <x v="0"/>
    <x v="2"/>
    <s v="Socioeconómico"/>
    <n v="8112"/>
    <x v="28"/>
    <x v="13"/>
    <x v="0"/>
    <x v="331"/>
    <x v="0"/>
    <x v="109"/>
    <s v="Años 2006-2009-2011-2013-2015-2017"/>
    <s v="CLP/mes"/>
    <s v="elaboración propia con base en Encuestas CASEN 2006 a 2017"/>
    <s v="Diferencial de Ingreso Promedio Mensual de Mujeres según Alfabetismo en la comuna de Hualpén"/>
    <s v="Evolución del Diferencial de Ingreso Promedio Mensual de Mujeres según Alfabetismo en la comuna de Hualpén, en los Años 2006-2009-2011-2013-2015-2017. Gráfico de elaboración propia con base en Encuestas CASEN 2006 a 2017- CLP/mes"/>
    <s v="Gráfico Evolución"/>
    <s v="ingresos,personas,histórico,CASEN,encuesta,CASEN,INE,estadística,Socioeconómico,Ingreso Promedio Comunal,Ingreso por Sexo-Alfabetismo,Hualpén,Ingreso Mujeres - Alfabetismo"/>
    <s v="https://analytics.zoho.com/open-view/2395394000008161225?ZOHO_CRITERIA=%22Localiza%20Chile%22.%22Codcom%22%3D8112"/>
    <x v="0"/>
    <s v="#1774B591"/>
  </r>
  <r>
    <n v="2285"/>
    <x v="0"/>
    <x v="2"/>
    <s v="Socioeconómico"/>
    <n v="10404"/>
    <x v="28"/>
    <x v="15"/>
    <x v="0"/>
    <x v="209"/>
    <x v="0"/>
    <x v="115"/>
    <s v="Años 2006-2009-2011-2013-2015-2017"/>
    <s v="CLP/mes"/>
    <s v="elaboración propia con base en Encuestas CASEN 2006 a 2017"/>
    <s v="Evolución del Ingreso Promedio Mensual por Persona en la comuna de Palena"/>
    <s v="Evolución del Ingreso Promedio Mensual por Persona en la comuna de Palena en los Años 2006-2009-2011-2013-2015-2017. Gráfico de elaboración propia con base en Encuestas CASEN 2006 a 2017- CLP/mes"/>
    <s v="Gráfico Evolución"/>
    <s v="ingresos,personas,histórico,CASEN,encuesta,CASEN,INE,estadística,Socioeconómico,Ingreso Promedio Comunal,Ingreso Promedio Mensual,Palena,Ingreso Comunal"/>
    <s v="https://analytics.zoho.com/open-view/2395394000008161220?ZOHO_CRITERIA=%22Localiza%20Chile%22.%22Codcom%22%3D10404"/>
    <x v="0"/>
    <s v="#1774B333"/>
  </r>
  <r>
    <n v="2286"/>
    <x v="0"/>
    <x v="2"/>
    <s v="Socioeconómico"/>
    <n v="13101"/>
    <x v="28"/>
    <x v="14"/>
    <x v="0"/>
    <x v="28"/>
    <x v="0"/>
    <x v="110"/>
    <s v="Año 2017"/>
    <s v="CLP/mes"/>
    <s v="elaboración propia con base en Encuestas CASEN 2006 a 2017"/>
    <s v="Comparativo de Ingreso Promedio Mensual entre personas con y sin alfabetización en la comuna de Santiago"/>
    <s v="Gráfico nos muestra el Comparativo de Ingreso Promedio Mensual entre personas con y sin alfabetización en la comuna de Santiago en el Año 2017. Gráfico de elaboración propia con base en Encuestas CASEN 2006 a 2017-unidad CLP/mes"/>
    <s v="Gráfico Comparativo"/>
    <s v="ingresos,personas,histórico,CASEN,encuesta,CASEN,INE,estadística,Socioeconómico,Ingreso Promedio Comunal,Ingreso por Alfabetismo,Santiago,Ingreso por Alfabetismo"/>
    <s v="https://analytics.zoho.com/open-view/2395394000008161227?ZOHO_CRITERIA=%22Localiza%20Chile%22.%22Codcom%22%3D13101"/>
    <x v="0"/>
    <s v="#1774B716"/>
  </r>
  <r>
    <n v="2287"/>
    <x v="0"/>
    <x v="2"/>
    <s v="Socioeconómico"/>
    <n v="10404"/>
    <x v="28"/>
    <x v="13"/>
    <x v="0"/>
    <x v="209"/>
    <x v="0"/>
    <x v="109"/>
    <s v="Años 2006-2009-2011-2013-2015-2017"/>
    <s v="CLP/mes"/>
    <s v="elaboración propia con base en Encuestas CASEN 2006 a 2017"/>
    <s v="Diferencial de Ingreso Promedio Mensual de Mujeres según Alfabetismo en la comuna de Palena"/>
    <s v="Evolución del Diferencial de Ingreso Promedio Mensual de Mujeres según Alfabetismo en la comuna de Palena, en los Años 2006-2009-2011-2013-2015-2017. Gráfico de elaboración propia con base en Encuestas CASEN 2006 a 2017- CLP/mes"/>
    <s v="Gráfico Evolución"/>
    <s v="ingresos,personas,histórico,CASEN,encuesta,CASEN,INE,estadística,Socioeconómico,Ingreso Promedio Comunal,Ingreso por Sexo-Alfabetismo,Palena,Ingreso Mujeres - Alfabetismo"/>
    <s v="https://analytics.zoho.com/open-view/2395394000008161225?ZOHO_CRITERIA=%22Localiza%20Chile%22.%22Codcom%22%3D10404"/>
    <x v="0"/>
    <s v="#1774B695"/>
  </r>
  <r>
    <n v="2288"/>
    <x v="0"/>
    <x v="2"/>
    <s v="Socioeconómico"/>
    <n v="16302"/>
    <x v="28"/>
    <x v="14"/>
    <x v="0"/>
    <x v="306"/>
    <x v="0"/>
    <x v="110"/>
    <s v="Año 2017"/>
    <s v="CLP/mes"/>
    <s v="elaboración propia con base en Encuestas CASEN 2006 a 2017"/>
    <s v="Comparativo de Ingreso Promedio Mensual entre personas con y sin alfabetización en la comuna de Coihueco"/>
    <s v="Gráfico nos muestra el Comparativo de Ingreso Promedio Mensual entre personas con y sin alfabetización en la comuna de Coihueco en el Año 2017. Gráfico de elaboración propia con base en Encuestas CASEN 2006 a 2017-unidad CLP/mes"/>
    <s v="Gráfico Comparativo"/>
    <s v="ingresos,personas,histórico,CASEN,encuesta,CASEN,INE,estadística,Socioeconómico,Ingreso Promedio Comunal,Ingreso por Alfabetismo,Coihueco,Ingreso por Alfabetismo"/>
    <s v="https://analytics.zoho.com/open-view/2395394000008161227?ZOHO_CRITERIA=%22Localiza%20Chile%22.%22Codcom%22%3D16302"/>
    <x v="0"/>
    <s v="#1774B617"/>
  </r>
  <r>
    <n v="2289"/>
    <x v="0"/>
    <x v="2"/>
    <s v="Socioeconómico"/>
    <n v="14204"/>
    <x v="28"/>
    <x v="16"/>
    <x v="0"/>
    <x v="319"/>
    <x v="0"/>
    <x v="112"/>
    <s v="Año 2017"/>
    <s v="CLP/mes"/>
    <s v="elaboración propia con base en Encuestas CASEN 2006 a 2017"/>
    <s v="Ingreso Promedio Mensual de Mujeres y Hombres en el año 2017 en la comuna de Río Bueno"/>
    <s v=" Distribución del Ingreso Promedio Mensual de Mujeres y Hombres en el año 2017 en la comuna de Río Bueno. Gráfico de elaboración propia con base en Encuestas CASEN 2006 a 2017- CLP/mes"/>
    <s v="Gráfico Proporciones"/>
    <s v="ingresos,personas,histórico,CASEN,encuesta,CASEN,INE,estadística,Socioeconómico,Ingreso Promedio Comunal,Ingreso por Sexo,Río Bueno,Ingreso por Sexo"/>
    <s v="https://analytics.zoho.com/open-view/2395394000008161223?ZOHO_CRITERIA=%22Localiza%20Chile%22.%22Codcom%22%3D14204"/>
    <x v="0"/>
    <s v="#1774B779"/>
  </r>
  <r>
    <n v="2290"/>
    <x v="0"/>
    <x v="2"/>
    <s v="Socioeconómico"/>
    <n v="13108"/>
    <x v="28"/>
    <x v="16"/>
    <x v="0"/>
    <x v="134"/>
    <x v="0"/>
    <x v="112"/>
    <s v="Años 2006-2009-2011-2013-2015-2017"/>
    <s v="CLP/mes"/>
    <s v="elaboración propia con base en Encuestas CASEN 2006 a 2017"/>
    <s v="Evolución del Ingreso Promedio Mensual por Persona para Mujeres y Hombres en la comuna de Independencia"/>
    <s v="Evolución del Ingreso Promedio Mensual por Persona para Mujeres y Hombres en la comuna de Independencia, en los Años 2006-2009-2011-2013-2015-2017. Gráfico de elaboración propia con base en Encuestas CASEN 2006 a 2017- CLP/mes"/>
    <s v="Gráfico Evolución"/>
    <s v="ingresos,personas,histórico,CASEN,encuesta,CASEN,INE,estadística,Socioeconómico,Ingreso Promedio Comunal,Ingreso por Sexo,Independencia,Ingreso por Sexo"/>
    <s v="https://analytics.zoho.com/open-view/2395394000008161222?ZOHO_CRITERIA=%22Localiza%20Chile%22.%22Codcom%22%3D13108"/>
    <x v="0"/>
    <s v="#1774B361"/>
  </r>
  <r>
    <n v="2291"/>
    <x v="0"/>
    <x v="2"/>
    <s v="Socioeconómico"/>
    <n v="7308"/>
    <x v="28"/>
    <x v="15"/>
    <x v="0"/>
    <x v="213"/>
    <x v="0"/>
    <x v="114"/>
    <s v="Años 2006-2009-2011-2013-2015-2017"/>
    <s v="Porcentaje (%)"/>
    <s v="elaboración propia con base en Encuestas CASEN 2006 a 2017"/>
    <s v="Variación porcentual del Ingreso Promedio Mensual por Persona en la comuna de Teno"/>
    <s v=" Muestra en proporciones de la Variación porcentual del Ingreso Promedio Mensual por Persona en la comuna de Teno en los Años 2006-2009-2011-2013-2015-2017. Gráfico de elaboración propia con base en Encuestas CASEN 2006 a 2017- Porcentaje (%)"/>
    <s v="Gráfico Proporciones"/>
    <s v="ingresos,personas,histórico,CASEN,encuesta,CASEN,INE,estadística,Socioeconómico,Ingreso Promedio Comunal,Ingreso Promedio Mensual,Teno,Variación Ingreso Comunal"/>
    <s v="https://analytics.zoho.com/open-view/2395394000008161221?ZOHO_CRITERIA=%22Localiza%20Chile%22.%22Codcom%22%3D7308"/>
    <x v="0"/>
    <s v="#1774B570"/>
  </r>
  <r>
    <n v="2292"/>
    <x v="0"/>
    <x v="2"/>
    <s v="Socioeconómico"/>
    <n v="9208"/>
    <x v="28"/>
    <x v="16"/>
    <x v="0"/>
    <x v="119"/>
    <x v="0"/>
    <x v="112"/>
    <s v="Años 2006-2009-2011-2013-2015-2017"/>
    <s v="CLP/mes"/>
    <s v="elaboración propia con base en Encuestas CASEN 2006 a 2017"/>
    <s v="Evolución del Ingreso Promedio Mensual por Persona para Mujeres y Hombres en la comuna de Purén"/>
    <s v="Evolución del Ingreso Promedio Mensual por Persona para Mujeres y Hombres en la comuna de Purén, en los Años 2006-2009-2011-2013-2015-2017. Gráfico de elaboración propia con base en Encuestas CASEN 2006 a 2017- CLP/mes"/>
    <s v="Gráfico Evolución"/>
    <s v="ingresos,personas,histórico,CASEN,encuesta,CASEN,INE,estadística,Socioeconómico,Ingreso Promedio Comunal,Ingreso por Sexo,Purén,Ingreso por Sexo"/>
    <s v="https://analytics.zoho.com/open-view/2395394000008161222?ZOHO_CRITERIA=%22Localiza%20Chile%22.%22Codcom%22%3D9208"/>
    <x v="0"/>
    <s v="#1774B300"/>
  </r>
  <r>
    <n v="2293"/>
    <x v="0"/>
    <x v="2"/>
    <s v="Socioeconómico"/>
    <n v="12401"/>
    <x v="28"/>
    <x v="15"/>
    <x v="0"/>
    <x v="26"/>
    <x v="0"/>
    <x v="114"/>
    <s v="Años 2006-2009-2011-2013-2015-2017"/>
    <s v="Porcentaje (%)"/>
    <s v="elaboración propia con base en Encuestas CASEN 2006 a 2017"/>
    <s v="Variación porcentual del Ingreso Promedio Mensual por Persona en la comuna de Natales"/>
    <s v=" Muestra en proporciones de la Variación porcentual del Ingreso Promedio Mensual por Persona en la comuna de Natales en los Años 2006-2009-2011-2013-2015-2017. Gráfico de elaboración propia con base en Encuestas CASEN 2006 a 2017- Porcentaje (%)"/>
    <s v="Gráfico Proporciones"/>
    <s v="ingresos,personas,histórico,CASEN,encuesta,CASEN,INE,estadística,Socioeconómico,Ingreso Promedio Comunal,Ingreso Promedio Mensual,Natales,Variación Ingreso Comunal"/>
    <s v="https://analytics.zoho.com/open-view/2395394000008161221?ZOHO_CRITERIA=%22Localiza%20Chile%22.%22Codcom%22%3D12401"/>
    <x v="0"/>
    <s v="#1774B714"/>
  </r>
  <r>
    <n v="2294"/>
    <x v="0"/>
    <x v="2"/>
    <s v="Socioeconómico"/>
    <n v="5301"/>
    <x v="28"/>
    <x v="13"/>
    <x v="0"/>
    <x v="132"/>
    <x v="0"/>
    <x v="113"/>
    <s v="Años 2006-2009-2011-2013-2015-2017"/>
    <s v="CLP/mes"/>
    <s v="elaboración propia con base en Encuestas CASEN 2006 a 2017"/>
    <s v="Diferencial de Ingreso Promedio Mensual de Hombres según Alfabetismo en la comuna de Los Andes"/>
    <s v="Evolución del Diferencial de Ingreso Promedio Mensual de Hombres según Alfabetismo en la comuna de Los Andes, en los Años 2006-2009-2011-2013-2015-2017. Gráfico de elaboración propia con base en Encuestas CASEN 2006 a 2017- CLP/mes"/>
    <s v="Gráfico Evolución"/>
    <s v="ingresos,personas,histórico,CASEN,encuesta,CASEN,INE,estadística,Socioeconómico,Ingreso Promedio Comunal,Ingreso por Sexo-Alfabetismo,Los Andes,Ingreso Hombres - Alfabetismo"/>
    <s v="https://analytics.zoho.com/open-view/2395394000008161224?ZOHO_CRITERIA=%22Localiza%20Chile%22.%22Codcom%22%3D5301"/>
    <x v="0"/>
    <s v="#1774B487"/>
  </r>
  <r>
    <n v="2295"/>
    <x v="0"/>
    <x v="2"/>
    <s v="Socioeconómico"/>
    <n v="4303"/>
    <x v="28"/>
    <x v="14"/>
    <x v="0"/>
    <x v="329"/>
    <x v="0"/>
    <x v="110"/>
    <s v="Año 2017"/>
    <s v="CLP/mes"/>
    <s v="elaboración propia con base en Encuestas CASEN 2006 a 2017"/>
    <s v="Comparativo de Ingreso Promedio Mensual entre personas con y sin alfabetización en la comuna de Monte Patria"/>
    <s v="Gráfico nos muestra el Comparativo de Ingreso Promedio Mensual entre personas con y sin alfabetización en la comuna de Monte Patria en el Año 2017. Gráfico de elaboración propia con base en Encuestas CASEN 2006 a 2017-unidad CLP/mes"/>
    <s v="Gráfico Comparativo"/>
    <s v="ingresos,personas,histórico,CASEN,encuesta,CASEN,INE,estadística,Socioeconómico,Ingreso Promedio Comunal,Ingreso por Alfabetismo,Monte Patria,Ingreso por Alfabetismo"/>
    <s v="https://analytics.zoho.com/open-view/2395394000008161227?ZOHO_CRITERIA=%22Localiza%20Chile%22.%22Codcom%22%3D4303"/>
    <x v="0"/>
    <s v="#1774B476"/>
  </r>
  <r>
    <n v="2296"/>
    <x v="0"/>
    <x v="2"/>
    <s v="Socioeconómico"/>
    <n v="7309"/>
    <x v="28"/>
    <x v="13"/>
    <x v="0"/>
    <x v="204"/>
    <x v="0"/>
    <x v="109"/>
    <s v="Años 2006-2009-2011-2013-2015-2017"/>
    <s v="CLP/mes"/>
    <s v="elaboración propia con base en Encuestas CASEN 2006 a 2017"/>
    <s v="Diferencial de Ingreso Promedio Mensual de Mujeres según Alfabetismo en la comuna de Vichuquén"/>
    <s v="Evolución del Diferencial de Ingreso Promedio Mensual de Mujeres según Alfabetismo en la comuna de Vichuquén, en los Años 2006-2009-2011-2013-2015-2017. Gráfico de elaboración propia con base en Encuestas CASEN 2006 a 2017- CLP/mes"/>
    <s v="Gráfico Evolución"/>
    <s v="ingresos,personas,histórico,CASEN,encuesta,CASEN,INE,estadística,Socioeconómico,Ingreso Promedio Comunal,Ingreso por Sexo-Alfabetismo,Vichuquén,Ingreso Mujeres - Alfabetismo"/>
    <s v="https://analytics.zoho.com/open-view/2395394000008161225?ZOHO_CRITERIA=%22Localiza%20Chile%22.%22Codcom%22%3D7309"/>
    <x v="0"/>
    <s v="#1774B571"/>
  </r>
  <r>
    <n v="2297"/>
    <x v="0"/>
    <x v="2"/>
    <s v="Socioeconómico"/>
    <n v="7308"/>
    <x v="28"/>
    <x v="15"/>
    <x v="0"/>
    <x v="213"/>
    <x v="0"/>
    <x v="115"/>
    <s v="Años 2006-2009-2011-2013-2015-2017"/>
    <s v="CLP/mes"/>
    <s v="elaboración propia con base en Encuestas CASEN 2006 a 2017"/>
    <s v="Evolución del Ingreso Promedio Mensual por Persona en la comuna de Teno"/>
    <s v="Evolución del Ingreso Promedio Mensual por Persona en la comuna de Teno en los Años 2006-2009-2011-2013-2015-2017. Gráfico de elaboración propia con base en Encuestas CASEN 2006 a 2017- CLP/mes"/>
    <s v="Gráfico Evolución"/>
    <s v="ingresos,personas,histórico,CASEN,encuesta,CASEN,INE,estadística,Socioeconómico,Ingreso Promedio Comunal,Ingreso Promedio Mensual,Teno,Ingreso Comunal"/>
    <s v="https://analytics.zoho.com/open-view/2395394000008161220?ZOHO_CRITERIA=%22Localiza%20Chile%22.%22Codcom%22%3D7308"/>
    <x v="0"/>
    <s v="#1774B208"/>
  </r>
  <r>
    <n v="2298"/>
    <x v="0"/>
    <x v="2"/>
    <s v="Socioeconómico"/>
    <n v="7401"/>
    <x v="28"/>
    <x v="14"/>
    <x v="0"/>
    <x v="222"/>
    <x v="0"/>
    <x v="110"/>
    <s v="Año 2017"/>
    <s v="CLP/mes"/>
    <s v="elaboración propia con base en Encuestas CASEN 2006 a 2017"/>
    <s v="Comparativo de Ingreso Promedio Mensual entre personas con y sin alfabetización en la comuna de Linares"/>
    <s v="Gráfico nos muestra el Comparativo de Ingreso Promedio Mensual entre personas con y sin alfabetización en la comuna de Linares en el Año 2017. Gráfico de elaboración propia con base en Encuestas CASEN 2006 a 2017-unidad CLP/mes"/>
    <s v="Gráfico Comparativo"/>
    <s v="ingresos,personas,histórico,CASEN,encuesta,CASEN,INE,estadística,Socioeconómico,Ingreso Promedio Comunal,Ingreso por Alfabetismo,Linares,Ingreso por Alfabetismo"/>
    <s v="https://analytics.zoho.com/open-view/2395394000008161227?ZOHO_CRITERIA=%22Localiza%20Chile%22.%22Codcom%22%3D7401"/>
    <x v="0"/>
    <s v="#1774B572"/>
  </r>
  <r>
    <n v="2299"/>
    <x v="0"/>
    <x v="2"/>
    <s v="Socioeconómico"/>
    <n v="6109"/>
    <x v="28"/>
    <x v="16"/>
    <x v="0"/>
    <x v="96"/>
    <x v="0"/>
    <x v="112"/>
    <s v="Años 2006-2009-2011-2013-2015-2017"/>
    <s v="CLP/mes"/>
    <s v="elaboración propia con base en Encuestas CASEN 2006 a 2017"/>
    <s v="Evolución del Ingreso Promedio Mensual por Persona para Mujeres y Hombres en la comuna de Malloa"/>
    <s v="Evolución del Ingreso Promedio Mensual por Persona para Mujeres y Hombres en la comuna de Malloa, en los Años 2006-2009-2011-2013-2015-2017. Gráfico de elaboración propia con base en Encuestas CASEN 2006 a 2017- CLP/mes"/>
    <s v="Gráfico Evolución"/>
    <s v="ingresos,personas,histórico,CASEN,encuesta,CASEN,INE,estadística,Socioeconómico,Ingreso Promedio Comunal,Ingreso por Sexo,Malloa,Ingreso por Sexo"/>
    <s v="https://analytics.zoho.com/open-view/2395394000008161222?ZOHO_CRITERIA=%22Localiza%20Chile%22.%22Codcom%22%3D6109"/>
    <x v="0"/>
    <s v="#1774B163"/>
  </r>
  <r>
    <n v="2300"/>
    <x v="0"/>
    <x v="2"/>
    <s v="Socioeconómico"/>
    <n v="5606"/>
    <x v="28"/>
    <x v="15"/>
    <x v="0"/>
    <x v="49"/>
    <x v="0"/>
    <x v="114"/>
    <s v="Años 2006-2009-2011-2013-2015-2017"/>
    <s v="Porcentaje (%)"/>
    <s v="elaboración propia con base en Encuestas CASEN 2006 a 2017"/>
    <s v="Variación porcentual del Ingreso Promedio Mensual por Persona en la comuna de Santo Domingo"/>
    <s v=" Muestra en proporciones de la Variación porcentual del Ingreso Promedio Mensual por Persona en la comuna de Santo Domingo en los Años 2006-2009-2011-2013-2015-2017. Gráfico de elaboración propia con base en Encuestas CASEN 2006 a 2017- Porcentaje (%)"/>
    <s v="Gráfico Proporciones"/>
    <s v="ingresos,personas,histórico,CASEN,encuesta,CASEN,INE,estadística,Socioeconómico,Ingreso Promedio Comunal,Ingreso Promedio Mensual,Santo Domingo,Variación Ingreso Comunal"/>
    <s v="https://analytics.zoho.com/open-view/2395394000008161221?ZOHO_CRITERIA=%22Localiza%20Chile%22.%22Codcom%22%3D5606"/>
    <x v="0"/>
    <s v="#1774B506"/>
  </r>
  <r>
    <n v="2301"/>
    <x v="0"/>
    <x v="2"/>
    <s v="Socioeconómico"/>
    <n v="9108"/>
    <x v="28"/>
    <x v="14"/>
    <x v="0"/>
    <x v="314"/>
    <x v="0"/>
    <x v="110"/>
    <s v="Años 2006-2009-2011-2013-2015-2017"/>
    <s v="CLP/mes"/>
    <s v="elaboración propia con base en Encuestas CASEN 2006 a 2017"/>
    <s v="Evolución del Ingreso Promedio Mensual por Alfabetismo en la comuna de Lautaro"/>
    <s v="Muestra de la Evolución del Ingreso Promedio Mensual por Alfabetismo en la comuna de Lautaro en los Años 2006-2009-2011-2013-2015-2017. Gráfico de elaboración propia con base en Encuestas CASEN 2006 a 2017-unidad CLP/mes"/>
    <s v="Gráfico Evolución"/>
    <s v="ingresos,personas,histórico,CASEN,encuesta,CASEN,INE,estadística,Socioeconómico,Ingreso Promedio Comunal,Ingreso por Alfabetismo,Lautaro,Ingreso por Alfabetismo"/>
    <s v="https://analytics.zoho.com/open-view/2395394000008161226?ZOHO_CRITERIA=%22Localiza%20Chile%22.%22Codcom%22%3D9108"/>
    <x v="0"/>
    <s v="#1774B641"/>
  </r>
  <r>
    <n v="2302"/>
    <x v="0"/>
    <x v="2"/>
    <s v="Socioeconómico"/>
    <n v="4106"/>
    <x v="28"/>
    <x v="15"/>
    <x v="0"/>
    <x v="91"/>
    <x v="0"/>
    <x v="114"/>
    <s v="Años 2006-2009-2011-2013-2015-2017"/>
    <s v="Porcentaje (%)"/>
    <s v="elaboración propia con base en Encuestas CASEN 2006 a 2017"/>
    <s v="Variación porcentual del Ingreso Promedio Mensual por Persona en la comuna de Vicuña"/>
    <s v=" Muestra en proporciones de la Variación porcentual del Ingreso Promedio Mensual por Persona en la comuna de Vicuña en los Años 2006-2009-2011-2013-2015-2017. Gráfico de elaboración propia con base en Encuestas CASEN 2006 a 2017- Porcentaje (%)"/>
    <s v="Gráfico Proporciones"/>
    <s v="ingresos,personas,histórico,CASEN,encuesta,CASEN,INE,estadística,Socioeconómico,Ingreso Promedio Comunal,Ingreso Promedio Mensual,Vicuña,Variación Ingreso Comunal"/>
    <s v="https://analytics.zoho.com/open-view/2395394000008161221?ZOHO_CRITERIA=%22Localiza%20Chile%22.%22Codcom%22%3D4106"/>
    <x v="0"/>
    <s v="#1774B469"/>
  </r>
  <r>
    <n v="2303"/>
    <x v="0"/>
    <x v="2"/>
    <s v="Socioeconómico"/>
    <n v="13605"/>
    <x v="28"/>
    <x v="15"/>
    <x v="0"/>
    <x v="43"/>
    <x v="0"/>
    <x v="115"/>
    <s v="Años 2006-2009-2011-2013-2015-2017"/>
    <s v="CLP/mes"/>
    <s v="elaboración propia con base en Encuestas CASEN 2006 a 2017"/>
    <s v="Evolución del Ingreso Promedio Mensual por Persona en la comuna de Peñaflor"/>
    <s v="Evolución del Ingreso Promedio Mensual por Persona en la comuna de Peñaflor en los Años 2006-2009-2011-2013-2015-2017. Gráfico de elaboración propia con base en Encuestas CASEN 2006 a 2017- CLP/mes"/>
    <s v="Gráfico Evolución"/>
    <s v="ingresos,personas,histórico,CASEN,encuesta,CASEN,INE,estadística,Socioeconómico,Ingreso Promedio Comunal,Ingreso Promedio Mensual,Peñaflor,Ingreso Comunal"/>
    <s v="https://analytics.zoho.com/open-view/2395394000008161220?ZOHO_CRITERIA=%22Localiza%20Chile%22.%22Codcom%22%3D13605"/>
    <x v="0"/>
    <s v="#1774B405"/>
  </r>
  <r>
    <n v="2304"/>
    <x v="0"/>
    <x v="2"/>
    <s v="Socioeconómico"/>
    <n v="6106"/>
    <x v="28"/>
    <x v="16"/>
    <x v="0"/>
    <x v="88"/>
    <x v="0"/>
    <x v="112"/>
    <s v="Año 2017"/>
    <s v="CLP/mes"/>
    <s v="elaboración propia con base en Encuestas CASEN 2006 a 2017"/>
    <s v="Ingreso Promedio Mensual de Mujeres y Hombres en el año 2017 en la comuna de Graneros"/>
    <s v=" Distribución del Ingreso Promedio Mensual de Mujeres y Hombres en el año 2017 en la comuna de Graneros. Gráfico de elaboración propia con base en Encuestas CASEN 2006 a 2017- CLP/mes"/>
    <s v="Gráfico Proporciones"/>
    <s v="ingresos,personas,histórico,CASEN,encuesta,CASEN,INE,estadística,Socioeconómico,Ingreso Promedio Comunal,Ingreso por Sexo,Graneros,Ingreso por Sexo"/>
    <s v="https://analytics.zoho.com/open-view/2395394000008161223?ZOHO_CRITERIA=%22Localiza%20Chile%22.%22Codcom%22%3D6106"/>
    <x v="0"/>
    <s v="#1774B522"/>
  </r>
  <r>
    <n v="2305"/>
    <x v="0"/>
    <x v="2"/>
    <s v="Socioeconómico"/>
    <n v="13121"/>
    <x v="28"/>
    <x v="16"/>
    <x v="0"/>
    <x v="82"/>
    <x v="0"/>
    <x v="112"/>
    <s v="Años 2006-2009-2011-2013-2015-2017"/>
    <s v="CLP/mes"/>
    <s v="elaboración propia con base en Encuestas CASEN 2006 a 2017"/>
    <s v="Evolución del Ingreso Promedio Mensual por Persona para Mujeres y Hombres en la comuna de Pedro Aguirre Cerda"/>
    <s v="Evolución del Ingreso Promedio Mensual por Persona para Mujeres y Hombres en la comuna de Pedro Aguirre Cerda, en los Años 2006-2009-2011-2013-2015-2017. Gráfico de elaboración propia con base en Encuestas CASEN 2006 a 2017- CLP/mes"/>
    <s v="Gráfico Evolución"/>
    <s v="ingresos,personas,histórico,CASEN,encuesta,CASEN,INE,estadística,Socioeconómico,Ingreso Promedio Comunal,Ingreso por Sexo,Pedro Aguirre Cerda,Ingreso por Sexo"/>
    <s v="https://analytics.zoho.com/open-view/2395394000008161222?ZOHO_CRITERIA=%22Localiza%20Chile%22.%22Codcom%22%3D13121"/>
    <x v="0"/>
    <s v="#1774B374"/>
  </r>
  <r>
    <n v="2306"/>
    <x v="0"/>
    <x v="2"/>
    <s v="Socioeconómico"/>
    <n v="3303"/>
    <x v="28"/>
    <x v="13"/>
    <x v="0"/>
    <x v="348"/>
    <x v="0"/>
    <x v="109"/>
    <s v="Años 2006-2009-2011-2013-2015-2017"/>
    <s v="CLP/mes"/>
    <s v="elaboración propia con base en Encuestas CASEN 2006 a 2017"/>
    <s v="Diferencial de Ingreso Promedio Mensual de Mujeres según Alfabetismo en la comuna de Freirina"/>
    <s v="Evolución del Diferencial de Ingreso Promedio Mensual de Mujeres según Alfabetismo en la comuna de Freirina, en los Años 2006-2009-2011-2013-2015-2017. Gráfico de elaboración propia con base en Encuestas CASEN 2006 a 2017- CLP/mes"/>
    <s v="Gráfico Evolución"/>
    <s v="ingresos,personas,histórico,CASEN,encuesta,CASEN,INE,estadística,Socioeconómico,Ingreso Promedio Comunal,Ingreso por Sexo-Alfabetismo,Freirina,Ingreso Mujeres - Alfabetismo"/>
    <s v="https://analytics.zoho.com/open-view/2395394000008161225?ZOHO_CRITERIA=%22Localiza%20Chile%22.%22Codcom%22%3D3303"/>
    <x v="0"/>
    <s v="#1774B462"/>
  </r>
  <r>
    <n v="2307"/>
    <x v="0"/>
    <x v="2"/>
    <s v="Socioeconómico"/>
    <n v="11203"/>
    <x v="28"/>
    <x v="16"/>
    <x v="0"/>
    <x v="58"/>
    <x v="0"/>
    <x v="112"/>
    <s v="Año 2017"/>
    <s v="CLP/mes"/>
    <s v="elaboración propia con base en Encuestas CASEN 2006 a 2017"/>
    <s v="Ingreso Promedio Mensual de Mujeres y Hombres en el año 2017 en la comuna de Guaitecas"/>
    <s v=" Distribución del Ingreso Promedio Mensual de Mujeres y Hombres en el año 2017 en la comuna de Guaitecas. Gráfico de elaboración propia con base en Encuestas CASEN 2006 a 2017- CLP/mes"/>
    <s v="Gráfico Proporciones"/>
    <s v="ingresos,personas,histórico,CASEN,encuesta,CASEN,INE,estadística,Socioeconómico,Ingreso Promedio Comunal,Ingreso por Sexo,Guaitecas,Ingreso por Sexo"/>
    <s v="https://analytics.zoho.com/open-view/2395394000008161223?ZOHO_CRITERIA=%22Localiza%20Chile%22.%22Codcom%22%3D11203"/>
    <x v="0"/>
    <s v="#1774B700"/>
  </r>
  <r>
    <n v="2308"/>
    <x v="0"/>
    <x v="2"/>
    <s v="Socioeconómico"/>
    <n v="4106"/>
    <x v="28"/>
    <x v="17"/>
    <x v="0"/>
    <x v="91"/>
    <x v="0"/>
    <x v="117"/>
    <s v="Años 2006-2009-2011-2013-2015-2017"/>
    <s v="CLP/mes"/>
    <s v="elaboración propia con base en Encuestas CASEN 2006 a 2017"/>
    <s v="Evolución del Ingreso Promedio Mensual por Etnia en la comuna de Vicuña"/>
    <s v="Muestra de la Evolución del Ingreso Promedio Mensual por Etnia en la comuna de Vicuña en los Años 2006-2009-2011-2013-2015-2017. Gráfico de elaboración propia con base en Encuestas CASEN 2006 a 2017- unidad CLP/mes"/>
    <s v="Gráfico Evolución"/>
    <s v="ingresos,personas,histórico,CASEN,encuesta,CASEN,INE,estadística,Socioeconómico,Ingreso Promedio Comunal,Ingreso por Etnia,Vicuña,Ingreso por Etnia"/>
    <s v="https://analytics.zoho.com/open-view/2395394000008161228?ZOHO_CRITERIA=%22Localiza%20Chile%22.%22Codcom%22%3D4106"/>
    <x v="0"/>
    <s v="#1774B469"/>
  </r>
  <r>
    <n v="2309"/>
    <x v="0"/>
    <x v="2"/>
    <s v="Socioeconómico"/>
    <n v="13104"/>
    <x v="28"/>
    <x v="16"/>
    <x v="0"/>
    <x v="258"/>
    <x v="0"/>
    <x v="112"/>
    <s v="Año 2017"/>
    <s v="CLP/mes"/>
    <s v="elaboración propia con base en Encuestas CASEN 2006 a 2017"/>
    <s v="Ingreso Promedio Mensual de Mujeres y Hombres en el año 2017 en la comuna de Conchalí"/>
    <s v=" Distribución del Ingreso Promedio Mensual de Mujeres y Hombres en el año 2017 en la comuna de Conchalí. Gráfico de elaboración propia con base en Encuestas CASEN 2006 a 2017- CLP/mes"/>
    <s v="Gráfico Proporciones"/>
    <s v="ingresos,personas,histórico,CASEN,encuesta,CASEN,INE,estadística,Socioeconómico,Ingreso Promedio Comunal,Ingreso por Sexo,Conchalí,Ingreso por Sexo"/>
    <s v="https://analytics.zoho.com/open-view/2395394000008161223?ZOHO_CRITERIA=%22Localiza%20Chile%22.%22Codcom%22%3D13104"/>
    <x v="0"/>
    <s v="#1774B719"/>
  </r>
  <r>
    <n v="2310"/>
    <x v="0"/>
    <x v="2"/>
    <s v="Socioeconómico"/>
    <n v="8312"/>
    <x v="28"/>
    <x v="15"/>
    <x v="0"/>
    <x v="52"/>
    <x v="0"/>
    <x v="114"/>
    <s v="Años 2006-2009-2011-2013-2015-2017"/>
    <s v="Porcentaje (%)"/>
    <s v="elaboración propia con base en Encuestas CASEN 2006 a 2017"/>
    <s v="Variación porcentual del Ingreso Promedio Mensual por Persona en la comuna de Tucapel"/>
    <s v=" Muestra en proporciones de la Variación porcentual del Ingreso Promedio Mensual por Persona en la comuna de Tucapel en los Años 2006-2009-2011-2013-2015-2017. Gráfico de elaboración propia con base en Encuestas CASEN 2006 a 2017- Porcentaje (%)"/>
    <s v="Gráfico Proporciones"/>
    <s v="ingresos,personas,histórico,CASEN,encuesta,CASEN,INE,estadística,Socioeconómico,Ingreso Promedio Comunal,Ingreso Promedio Mensual,Tucapel,Variación Ingreso Comunal"/>
    <s v="https://analytics.zoho.com/open-view/2395394000008161221?ZOHO_CRITERIA=%22Localiza%20Chile%22.%22Codcom%22%3D8312"/>
    <x v="0"/>
    <s v="#1774B610"/>
  </r>
  <r>
    <n v="2311"/>
    <x v="0"/>
    <x v="2"/>
    <s v="Socioeconómico"/>
    <n v="5704"/>
    <x v="28"/>
    <x v="14"/>
    <x v="0"/>
    <x v="298"/>
    <x v="0"/>
    <x v="110"/>
    <s v="Años 2006-2009-2011-2013-2015-2017"/>
    <s v="CLP/mes"/>
    <s v="elaboración propia con base en Encuestas CASEN 2006 a 2017"/>
    <s v="Evolución del Ingreso Promedio Mensual por Alfabetismo en la comuna de Panquehue"/>
    <s v="Muestra de la Evolución del Ingreso Promedio Mensual por Alfabetismo en la comuna de Panquehue en los Años 2006-2009-2011-2013-2015-2017. Gráfico de elaboración propia con base en Encuestas CASEN 2006 a 2017-unidad CLP/mes"/>
    <s v="Gráfico Evolución"/>
    <s v="ingresos,personas,histórico,CASEN,encuesta,CASEN,INE,estadística,Socioeconómico,Ingreso Promedio Comunal,Ingreso por Alfabetismo,Panquehue,Ingreso por Alfabetismo"/>
    <s v="https://analytics.zoho.com/open-view/2395394000008161226?ZOHO_CRITERIA=%22Localiza%20Chile%22.%22Codcom%22%3D5704"/>
    <x v="0"/>
    <s v="#1774B510"/>
  </r>
  <r>
    <n v="2312"/>
    <x v="0"/>
    <x v="2"/>
    <s v="Socioeconómico"/>
    <n v="1402"/>
    <x v="28"/>
    <x v="14"/>
    <x v="0"/>
    <x v="347"/>
    <x v="0"/>
    <x v="110"/>
    <s v="Año 2017"/>
    <s v="CLP/mes"/>
    <s v="elaboración propia con base en Encuestas CASEN 2006 a 2017"/>
    <s v="Comparativo de Ingreso Promedio Mensual entre personas con y sin alfabetización en la comuna de Camiña"/>
    <s v="Gráfico nos muestra el Comparativo de Ingreso Promedio Mensual entre personas con y sin alfabetización en la comuna de Camiña en el Año 2017. Gráfico de elaboración propia con base en Encuestas CASEN 2006 a 2017-unidad CLP/mes"/>
    <s v="Gráfico Comparativo"/>
    <s v="ingresos,personas,histórico,CASEN,encuesta,CASEN,INE,estadística,Socioeconómico,Ingreso Promedio Comunal,Ingreso por Alfabetismo,Camiña,Ingreso por Alfabetismo"/>
    <s v="https://analytics.zoho.com/open-view/2395394000008161227?ZOHO_CRITERIA=%22Localiza%20Chile%22.%22Codcom%22%3D1402"/>
    <x v="0"/>
    <s v="#1774B442"/>
  </r>
  <r>
    <n v="2313"/>
    <x v="0"/>
    <x v="2"/>
    <s v="Socioeconómico"/>
    <n v="4305"/>
    <x v="28"/>
    <x v="13"/>
    <x v="0"/>
    <x v="74"/>
    <x v="0"/>
    <x v="113"/>
    <s v="Años 2006-2009-2011-2013-2015-2017"/>
    <s v="CLP/mes"/>
    <s v="elaboración propia con base en Encuestas CASEN 2006 a 2017"/>
    <s v="Diferencial de Ingreso Promedio Mensual de Hombres según Alfabetismo en la comuna de Río Hurtado"/>
    <s v="Evolución del Diferencial de Ingreso Promedio Mensual de Hombres según Alfabetismo en la comuna de Río Hurtado, en los Años 2006-2009-2011-2013-2015-2017. Gráfico de elaboración propia con base en Encuestas CASEN 2006 a 2017- CLP/mes"/>
    <s v="Gráfico Evolución"/>
    <s v="ingresos,personas,histórico,CASEN,encuesta,CASEN,INE,estadística,Socioeconómico,Ingreso Promedio Comunal,Ingreso por Sexo-Alfabetismo,Río Hurtado,Ingreso Hombres - Alfabetismo"/>
    <s v="https://analytics.zoho.com/open-view/2395394000008161224?ZOHO_CRITERIA=%22Localiza%20Chile%22.%22Codcom%22%3D4305"/>
    <x v="0"/>
    <s v="#1774B478"/>
  </r>
  <r>
    <n v="2314"/>
    <x v="0"/>
    <x v="2"/>
    <s v="Socioeconómico"/>
    <n v="7309"/>
    <x v="28"/>
    <x v="16"/>
    <x v="0"/>
    <x v="204"/>
    <x v="0"/>
    <x v="112"/>
    <s v="Año 2017"/>
    <s v="CLP/mes"/>
    <s v="elaboración propia con base en Encuestas CASEN 2006 a 2017"/>
    <s v="Ingreso Promedio Mensual de Mujeres y Hombres en el año 2017 en la comuna de Vichuquén"/>
    <s v=" Distribución del Ingreso Promedio Mensual de Mujeres y Hombres en el año 2017 en la comuna de Vichuquén. Gráfico de elaboración propia con base en Encuestas CASEN 2006 a 2017- CLP/mes"/>
    <s v="Gráfico Proporciones"/>
    <s v="ingresos,personas,histórico,CASEN,encuesta,CASEN,INE,estadística,Socioeconómico,Ingreso Promedio Comunal,Ingreso por Sexo,Vichuquén,Ingreso por Sexo"/>
    <s v="https://analytics.zoho.com/open-view/2395394000008161223?ZOHO_CRITERIA=%22Localiza%20Chile%22.%22Codcom%22%3D7309"/>
    <x v="0"/>
    <s v="#1774B571"/>
  </r>
  <r>
    <n v="2315"/>
    <x v="0"/>
    <x v="2"/>
    <s v="Socioeconómico"/>
    <n v="5105"/>
    <x v="28"/>
    <x v="16"/>
    <x v="0"/>
    <x v="107"/>
    <x v="0"/>
    <x v="112"/>
    <s v="Año 2017"/>
    <s v="CLP/mes"/>
    <s v="elaboración propia con base en Encuestas CASEN 2006 a 2017"/>
    <s v="Ingreso Promedio Mensual de Mujeres y Hombres en el año 2017 en la comuna de Puchuncaví"/>
    <s v=" Distribución del Ingreso Promedio Mensual de Mujeres y Hombres en el año 2017 en la comuna de Puchuncaví. Gráfico de elaboración propia con base en Encuestas CASEN 2006 a 2017- CLP/mes"/>
    <s v="Gráfico Proporciones"/>
    <s v="ingresos,personas,histórico,CASEN,encuesta,CASEN,INE,estadística,Socioeconómico,Ingreso Promedio Comunal,Ingreso por Sexo,Puchuncaví,Ingreso por Sexo"/>
    <s v="https://analytics.zoho.com/open-view/2395394000008161223?ZOHO_CRITERIA=%22Localiza%20Chile%22.%22Codcom%22%3D5105"/>
    <x v="0"/>
    <s v="#1774B483"/>
  </r>
  <r>
    <n v="2316"/>
    <x v="0"/>
    <x v="2"/>
    <s v="Socioeconómico"/>
    <n v="6113"/>
    <x v="28"/>
    <x v="16"/>
    <x v="0"/>
    <x v="57"/>
    <x v="0"/>
    <x v="112"/>
    <s v="Año 2017"/>
    <s v="CLP/mes"/>
    <s v="elaboración propia con base en Encuestas CASEN 2006 a 2017"/>
    <s v="Ingreso Promedio Mensual de Mujeres y Hombres en el año 2017 en la comuna de Pichidegua"/>
    <s v=" Distribución del Ingreso Promedio Mensual de Mujeres y Hombres en el año 2017 en la comuna de Pichidegua. Gráfico de elaboración propia con base en Encuestas CASEN 2006 a 2017- CLP/mes"/>
    <s v="Gráfico Proporciones"/>
    <s v="ingresos,personas,histórico,CASEN,encuesta,CASEN,INE,estadística,Socioeconómico,Ingreso Promedio Comunal,Ingreso por Sexo,Pichidegua,Ingreso por Sexo"/>
    <s v="https://analytics.zoho.com/open-view/2395394000008161223?ZOHO_CRITERIA=%22Localiza%20Chile%22.%22Codcom%22%3D6113"/>
    <x v="0"/>
    <s v="#1774B529"/>
  </r>
  <r>
    <n v="2317"/>
    <x v="0"/>
    <x v="2"/>
    <s v="Socioeconómico"/>
    <n v="16105"/>
    <x v="28"/>
    <x v="13"/>
    <x v="0"/>
    <x v="5"/>
    <x v="0"/>
    <x v="113"/>
    <s v="Años 2006-2009-2011-2013-2015-2017"/>
    <s v="CLP/mes"/>
    <s v="elaboración propia con base en Encuestas CASEN 2006 a 2017"/>
    <s v="Diferencial de Ingreso Promedio Mensual de Hombres según Alfabetismo en la comuna de Pemuco"/>
    <s v="Evolución del Diferencial de Ingreso Promedio Mensual de Hombres según Alfabetismo en la comuna de Pemuco, en los Años 2006-2009-2011-2013-2015-2017. Gráfico de elaboración propia con base en Encuestas CASEN 2006 a 2017- CLP/mes"/>
    <s v="Gráfico Evolución"/>
    <s v="ingresos,personas,histórico,CASEN,encuesta,CASEN,INE,estadística,Socioeconómico,Ingreso Promedio Comunal,Ingreso por Sexo-Alfabetismo,Pemuco,Ingreso Hombres - Alfabetismo"/>
    <s v="https://analytics.zoho.com/open-view/2395394000008161224?ZOHO_CRITERIA=%22Localiza%20Chile%22.%22Codcom%22%3D16105"/>
    <x v="0"/>
    <s v="#1774B622"/>
  </r>
  <r>
    <n v="2318"/>
    <x v="0"/>
    <x v="2"/>
    <s v="Socioeconómico"/>
    <n v="6112"/>
    <x v="28"/>
    <x v="16"/>
    <x v="0"/>
    <x v="35"/>
    <x v="0"/>
    <x v="112"/>
    <s v="Años 2006-2009-2011-2013-2015-2017"/>
    <s v="CLP/mes"/>
    <s v="elaboración propia con base en Encuestas CASEN 2006 a 2017"/>
    <s v="Evolución del Ingreso Promedio Mensual por Persona para Mujeres y Hombres en la comuna de Peumo"/>
    <s v="Evolución del Ingreso Promedio Mensual por Persona para Mujeres y Hombres en la comuna de Peumo, en los Años 2006-2009-2011-2013-2015-2017. Gráfico de elaboración propia con base en Encuestas CASEN 2006 a 2017- CLP/mes"/>
    <s v="Gráfico Evolución"/>
    <s v="ingresos,personas,histórico,CASEN,encuesta,CASEN,INE,estadística,Socioeconómico,Ingreso Promedio Comunal,Ingreso por Sexo,Peumo,Ingreso por Sexo"/>
    <s v="https://analytics.zoho.com/open-view/2395394000008161222?ZOHO_CRITERIA=%22Localiza%20Chile%22.%22Codcom%22%3D6112"/>
    <x v="0"/>
    <s v="#1774B166"/>
  </r>
  <r>
    <n v="2319"/>
    <x v="0"/>
    <x v="2"/>
    <s v="Socioeconómico"/>
    <n v="16205"/>
    <x v="28"/>
    <x v="15"/>
    <x v="0"/>
    <x v="330"/>
    <x v="0"/>
    <x v="114"/>
    <s v="Años 2006-2009-2011-2013-2015-2017"/>
    <s v="Porcentaje (%)"/>
    <s v="elaboración propia con base en Encuestas CASEN 2006 a 2017"/>
    <s v="Variación porcentual del Ingreso Promedio Mensual por Persona en la comuna de Portezuelo"/>
    <s v=" Muestra en proporciones de la Variación porcentual del Ingreso Promedio Mensual por Persona en la comuna de Portezuelo en los Años 2006-2009-2011-2013-2015-2017. Gráfico de elaboración propia con base en Encuestas CASEN 2006 a 2017- Porcentaje (%)"/>
    <s v="Gráfico Proporciones"/>
    <s v="ingresos,personas,histórico,CASEN,encuesta,CASEN,INE,estadística,Socioeconómico,Ingreso Promedio Comunal,Ingreso Promedio Mensual,Portezuelo,Variación Ingreso Comunal"/>
    <s v="https://analytics.zoho.com/open-view/2395394000008161221?ZOHO_CRITERIA=%22Localiza%20Chile%22.%22Codcom%22%3D16205"/>
    <x v="0"/>
    <s v="#1774B624"/>
  </r>
  <r>
    <n v="2320"/>
    <x v="0"/>
    <x v="2"/>
    <s v="Socioeconómico"/>
    <n v="13113"/>
    <x v="28"/>
    <x v="13"/>
    <x v="0"/>
    <x v="224"/>
    <x v="0"/>
    <x v="109"/>
    <s v="Años 2006-2009-2011-2013-2015-2017"/>
    <s v="CLP/mes"/>
    <s v="elaboración propia con base en Encuestas CASEN 2006 a 2017"/>
    <s v="Diferencial de Ingreso Promedio Mensual de Mujeres según Alfabetismo en la comuna de La Reina"/>
    <s v="Evolución del Diferencial de Ingreso Promedio Mensual de Mujeres según Alfabetismo en la comuna de La Reina, en los Años 2006-2009-2011-2013-2015-2017. Gráfico de elaboración propia con base en Encuestas CASEN 2006 a 2017- CLP/mes"/>
    <s v="Gráfico Evolución"/>
    <s v="ingresos,personas,histórico,CASEN,encuesta,CASEN,INE,estadística,Socioeconómico,Ingreso Promedio Comunal,Ingreso por Sexo-Alfabetismo,La Reina,Ingreso Mujeres - Alfabetismo"/>
    <s v="https://analytics.zoho.com/open-view/2395394000008161225?ZOHO_CRITERIA=%22Localiza%20Chile%22.%22Codcom%22%3D13113"/>
    <x v="0"/>
    <s v="#1774B728"/>
  </r>
  <r>
    <n v="2321"/>
    <x v="0"/>
    <x v="2"/>
    <s v="Socioeconómico"/>
    <n v="8307"/>
    <x v="28"/>
    <x v="16"/>
    <x v="0"/>
    <x v="332"/>
    <x v="0"/>
    <x v="112"/>
    <s v="Años 2006-2009-2011-2013-2015-2017"/>
    <s v="CLP/mes"/>
    <s v="elaboración propia con base en Encuestas CASEN 2006 a 2017"/>
    <s v="Evolución del Ingreso Promedio Mensual por Persona para Mujeres y Hombres en la comuna de Negrete"/>
    <s v="Evolución del Ingreso Promedio Mensual por Persona para Mujeres y Hombres en la comuna de Negrete, en los Años 2006-2009-2011-2013-2015-2017. Gráfico de elaboración propia con base en Encuestas CASEN 2006 a 2017- CLP/mes"/>
    <s v="Gráfico Evolución"/>
    <s v="ingresos,personas,histórico,CASEN,encuesta,CASEN,INE,estadística,Socioeconómico,Ingreso Promedio Comunal,Ingreso por Sexo,Negrete,Ingreso por Sexo"/>
    <s v="https://analytics.zoho.com/open-view/2395394000008161222?ZOHO_CRITERIA=%22Localiza%20Chile%22.%22Codcom%22%3D8307"/>
    <x v="0"/>
    <s v="#1774B243"/>
  </r>
  <r>
    <n v="2322"/>
    <x v="0"/>
    <x v="2"/>
    <s v="Socioeconómico"/>
    <n v="2301"/>
    <x v="28"/>
    <x v="17"/>
    <x v="0"/>
    <x v="128"/>
    <x v="0"/>
    <x v="117"/>
    <s v="Años 2006-2009-2011-2013-2015-2017"/>
    <s v="CLP/mes"/>
    <s v="elaboración propia con base en Encuestas CASEN 2006 a 2017"/>
    <s v="Evolución del Ingreso Promedio Mensual por Etnia en la comuna de Tocopilla"/>
    <s v="Muestra de la Evolución del Ingreso Promedio Mensual por Etnia en la comuna de Tocopilla en los Años 2006-2009-2011-2013-2015-2017. Gráfico de elaboración propia con base en Encuestas CASEN 2006 a 2017- unidad CLP/mes"/>
    <s v="Gráfico Evolución"/>
    <s v="ingresos,personas,histórico,CASEN,encuesta,CASEN,INE,estadística,Socioeconómico,Ingreso Promedio Comunal,Ingreso por Etnia,Tocopilla,Ingreso por Etnia"/>
    <s v="https://analytics.zoho.com/open-view/2395394000008161228?ZOHO_CRITERIA=%22Localiza%20Chile%22.%22Codcom%22%3D2301"/>
    <x v="0"/>
    <s v="#1774B453"/>
  </r>
  <r>
    <n v="2323"/>
    <x v="0"/>
    <x v="2"/>
    <s v="Socioeconómico"/>
    <n v="13203"/>
    <x v="28"/>
    <x v="16"/>
    <x v="0"/>
    <x v="253"/>
    <x v="0"/>
    <x v="112"/>
    <s v="Año 2017"/>
    <s v="CLP/mes"/>
    <s v="elaboración propia con base en Encuestas CASEN 2006 a 2017"/>
    <s v="Ingreso Promedio Mensual de Mujeres y Hombres en el año 2017 en la comuna de San José de Maipo"/>
    <s v=" Distribución del Ingreso Promedio Mensual de Mujeres y Hombres en el año 2017 en la comuna de San José de Maipo. Gráfico de elaboración propia con base en Encuestas CASEN 2006 a 2017- CLP/mes"/>
    <s v="Gráfico Proporciones"/>
    <s v="ingresos,personas,histórico,CASEN,encuesta,CASEN,INE,estadística,Socioeconómico,Ingreso Promedio Comunal,Ingreso por Sexo,San José de Maipo,Ingreso por Sexo"/>
    <s v="https://analytics.zoho.com/open-view/2395394000008161223?ZOHO_CRITERIA=%22Localiza%20Chile%22.%22Codcom%22%3D13203"/>
    <x v="0"/>
    <s v="#1774B750"/>
  </r>
  <r>
    <n v="2324"/>
    <x v="0"/>
    <x v="2"/>
    <s v="Socioeconómico"/>
    <n v="2101"/>
    <x v="28"/>
    <x v="13"/>
    <x v="0"/>
    <x v="31"/>
    <x v="0"/>
    <x v="113"/>
    <s v="Años 2006-2009-2011-2013-2015-2017"/>
    <s v="CLP/mes"/>
    <s v="elaboración propia con base en Encuestas CASEN 2006 a 2017"/>
    <s v="Diferencial de Ingreso Promedio Mensual de Hombres según Alfabetismo en la comuna de Antofagasta"/>
    <s v="Evolución del Diferencial de Ingreso Promedio Mensual de Hombres según Alfabetismo en la comuna de Antofagasta, en los Años 2006-2009-2011-2013-2015-2017. Gráfico de elaboración propia con base en Encuestas CASEN 2006 a 2017- CLP/mes"/>
    <s v="Gráfico Evolución"/>
    <s v="ingresos,personas,histórico,CASEN,encuesta,CASEN,INE,estadística,Socioeconómico,Ingreso Promedio Comunal,Ingreso por Sexo-Alfabetismo,Antofagasta,Ingreso Hombres - Alfabetismo"/>
    <s v="https://analytics.zoho.com/open-view/2395394000008161224?ZOHO_CRITERIA=%22Localiza%20Chile%22.%22Codcom%22%3D2101"/>
    <x v="0"/>
    <s v="#1774B446"/>
  </r>
  <r>
    <n v="2325"/>
    <x v="0"/>
    <x v="2"/>
    <s v="Socioeconómico"/>
    <n v="5201"/>
    <x v="28"/>
    <x v="13"/>
    <x v="0"/>
    <x v="244"/>
    <x v="0"/>
    <x v="109"/>
    <s v="Años 2006-2009-2011-2013-2015-2017"/>
    <s v="CLP/mes"/>
    <s v="elaboración propia con base en Encuestas CASEN 2006 a 2017"/>
    <s v="Diferencial de Ingreso Promedio Mensual de Mujeres según Alfabetismo en la comuna de Isla de Pascua"/>
    <s v="Evolución del Diferencial de Ingreso Promedio Mensual de Mujeres según Alfabetismo en la comuna de Isla de Pascua, en los Años 2006-2009-2011-2013-2015-2017. Gráfico de elaboración propia con base en Encuestas CASEN 2006 a 2017- CLP/mes"/>
    <s v="Gráfico Evolución"/>
    <s v="ingresos,personas,histórico,CASEN,encuesta,CASEN,INE,estadística,Socioeconómico,Ingreso Promedio Comunal,Ingreso por Sexo-Alfabetismo,Isla de Pascua,Ingreso Mujeres - Alfabetismo"/>
    <s v="https://analytics.zoho.com/open-view/2395394000008161225?ZOHO_CRITERIA=%22Localiza%20Chile%22.%22Codcom%22%3D5201"/>
    <x v="0"/>
    <s v="#1774B486"/>
  </r>
  <r>
    <n v="2326"/>
    <x v="0"/>
    <x v="2"/>
    <s v="Socioeconómico"/>
    <n v="5801"/>
    <x v="28"/>
    <x v="15"/>
    <x v="0"/>
    <x v="176"/>
    <x v="0"/>
    <x v="114"/>
    <s v="Años 2006-2009-2011-2013-2015-2017"/>
    <s v="Porcentaje (%)"/>
    <s v="elaboración propia con base en Encuestas CASEN 2006 a 2017"/>
    <s v="Variación porcentual del Ingreso Promedio Mensual por Persona en la comuna de Quilpué"/>
    <s v=" Muestra en proporciones de la Variación porcentual del Ingreso Promedio Mensual por Persona en la comuna de Quilpué en los Años 2006-2009-2011-2013-2015-2017. Gráfico de elaboración propia con base en Encuestas CASEN 2006 a 2017- Porcentaje (%)"/>
    <s v="Gráfico Proporciones"/>
    <s v="ingresos,personas,histórico,CASEN,encuesta,CASEN,INE,estadística,Socioeconómico,Ingreso Promedio Comunal,Ingreso Promedio Mensual,Quilpué,Variación Ingreso Comunal"/>
    <s v="https://analytics.zoho.com/open-view/2395394000008161221?ZOHO_CRITERIA=%22Localiza%20Chile%22.%22Codcom%22%3D5801"/>
    <x v="0"/>
    <s v="#1774B513"/>
  </r>
  <r>
    <n v="2327"/>
    <x v="0"/>
    <x v="2"/>
    <s v="Socioeconómico"/>
    <n v="6105"/>
    <x v="28"/>
    <x v="14"/>
    <x v="0"/>
    <x v="186"/>
    <x v="0"/>
    <x v="110"/>
    <s v="Años 2006-2009-2011-2013-2015-2017"/>
    <s v="CLP/mes"/>
    <s v="elaboración propia con base en Encuestas CASEN 2006 a 2017"/>
    <s v="Evolución del Ingreso Promedio Mensual por Alfabetismo en la comuna de Doñihue"/>
    <s v="Muestra de la Evolución del Ingreso Promedio Mensual por Alfabetismo en la comuna de Doñihue en los Años 2006-2009-2011-2013-2015-2017. Gráfico de elaboración propia con base en Encuestas CASEN 2006 a 2017-unidad CLP/mes"/>
    <s v="Gráfico Evolución"/>
    <s v="ingresos,personas,histórico,CASEN,encuesta,CASEN,INE,estadística,Socioeconómico,Ingreso Promedio Comunal,Ingreso por Alfabetismo,Doñihue,Ingreso por Alfabetismo"/>
    <s v="https://analytics.zoho.com/open-view/2395394000008161226?ZOHO_CRITERIA=%22Localiza%20Chile%22.%22Codcom%22%3D6105"/>
    <x v="0"/>
    <s v="#1774B521"/>
  </r>
  <r>
    <n v="2328"/>
    <x v="0"/>
    <x v="2"/>
    <s v="Socioeconómico"/>
    <n v="11101"/>
    <x v="28"/>
    <x v="16"/>
    <x v="0"/>
    <x v="273"/>
    <x v="0"/>
    <x v="112"/>
    <s v="Años 2006-2009-2011-2013-2015-2017"/>
    <s v="CLP/mes"/>
    <s v="elaboración propia con base en Encuestas CASEN 2006 a 2017"/>
    <s v="Evolución del Ingreso Promedio Mensual por Persona para Mujeres y Hombres en la comuna de Coihaique"/>
    <s v="Evolución del Ingreso Promedio Mensual por Persona para Mujeres y Hombres en la comuna de Coihaique, en los Años 2006-2009-2011-2013-2015-2017. Gráfico de elaboración propia con base en Encuestas CASEN 2006 a 2017- CLP/mes"/>
    <s v="Gráfico Evolución"/>
    <s v="ingresos,personas,histórico,CASEN,encuesta,CASEN,INE,estadística,Socioeconómico,Ingreso Promedio Comunal,Ingreso por Sexo,Coihaique,Ingreso por Sexo"/>
    <s v="https://analytics.zoho.com/open-view/2395394000008161222?ZOHO_CRITERIA=%22Localiza%20Chile%22.%22Codcom%22%3D11101"/>
    <x v="0"/>
    <s v="#1774B334"/>
  </r>
  <r>
    <n v="2329"/>
    <x v="0"/>
    <x v="2"/>
    <s v="Socioeconómico"/>
    <n v="4303"/>
    <x v="28"/>
    <x v="13"/>
    <x v="0"/>
    <x v="329"/>
    <x v="0"/>
    <x v="113"/>
    <s v="Años 2006-2009-2011-2013-2015-2017"/>
    <s v="CLP/mes"/>
    <s v="elaboración propia con base en Encuestas CASEN 2006 a 2017"/>
    <s v="Diferencial de Ingreso Promedio Mensual de Hombres según Alfabetismo en la comuna de Monte Patria"/>
    <s v="Evolución del Diferencial de Ingreso Promedio Mensual de Hombres según Alfabetismo en la comuna de Monte Patria, en los Años 2006-2009-2011-2013-2015-2017. Gráfico de elaboración propia con base en Encuestas CASEN 2006 a 2017- CLP/mes"/>
    <s v="Gráfico Evolución"/>
    <s v="ingresos,personas,histórico,CASEN,encuesta,CASEN,INE,estadística,Socioeconómico,Ingreso Promedio Comunal,Ingreso por Sexo-Alfabetismo,Monte Patria,Ingreso Hombres - Alfabetismo"/>
    <s v="https://analytics.zoho.com/open-view/2395394000008161224?ZOHO_CRITERIA=%22Localiza%20Chile%22.%22Codcom%22%3D4303"/>
    <x v="0"/>
    <s v="#1774B476"/>
  </r>
  <r>
    <n v="2330"/>
    <x v="0"/>
    <x v="2"/>
    <s v="Socioeconómico"/>
    <n v="13122"/>
    <x v="28"/>
    <x v="15"/>
    <x v="0"/>
    <x v="123"/>
    <x v="0"/>
    <x v="115"/>
    <s v="Años 2006-2009-2011-2013-2015-2017"/>
    <s v="CLP/mes"/>
    <s v="elaboración propia con base en Encuestas CASEN 2006 a 2017"/>
    <s v="Evolución del Ingreso Promedio Mensual por Persona en la comuna de Peñalolén"/>
    <s v="Evolución del Ingreso Promedio Mensual por Persona en la comuna de Peñalolén en los Años 2006-2009-2011-2013-2015-2017. Gráfico de elaboración propia con base en Encuestas CASEN 2006 a 2017- CLP/mes"/>
    <s v="Gráfico Evolución"/>
    <s v="ingresos,personas,histórico,CASEN,encuesta,CASEN,INE,estadística,Socioeconómico,Ingreso Promedio Comunal,Ingreso Promedio Mensual,Peñalolén,Ingreso Comunal"/>
    <s v="https://analytics.zoho.com/open-view/2395394000008161220?ZOHO_CRITERIA=%22Localiza%20Chile%22.%22Codcom%22%3D13122"/>
    <x v="0"/>
    <s v="#1774B375"/>
  </r>
  <r>
    <n v="2331"/>
    <x v="0"/>
    <x v="2"/>
    <s v="Socioeconómico"/>
    <n v="4104"/>
    <x v="28"/>
    <x v="16"/>
    <x v="0"/>
    <x v="248"/>
    <x v="0"/>
    <x v="112"/>
    <s v="Años 2006-2009-2011-2013-2015-2017"/>
    <s v="CLP/mes"/>
    <s v="elaboración propia con base en Encuestas CASEN 2006 a 2017"/>
    <s v="Evolución del Ingreso Promedio Mensual por Persona para Mujeres y Hombres en la comuna de La Higuera"/>
    <s v="Evolución del Ingreso Promedio Mensual por Persona para Mujeres y Hombres en la comuna de La Higuera, en los Años 2006-2009-2011-2013-2015-2017. Gráfico de elaboración propia con base en Encuestas CASEN 2006 a 2017- CLP/mes"/>
    <s v="Gráfico Evolución"/>
    <s v="ingresos,personas,histórico,CASEN,encuesta,CASEN,INE,estadística,Socioeconómico,Ingreso Promedio Comunal,Ingreso por Sexo,La Higuera,Ingreso por Sexo"/>
    <s v="https://analytics.zoho.com/open-view/2395394000008161222?ZOHO_CRITERIA=%22Localiza%20Chile%22.%22Codcom%22%3D4104"/>
    <x v="0"/>
    <s v="#1774B105"/>
  </r>
  <r>
    <n v="2332"/>
    <x v="0"/>
    <x v="2"/>
    <s v="Socioeconómico"/>
    <n v="12102"/>
    <x v="28"/>
    <x v="13"/>
    <x v="0"/>
    <x v="146"/>
    <x v="0"/>
    <x v="113"/>
    <s v="Años 2006-2009-2011-2013-2015-2017"/>
    <s v="CLP/mes"/>
    <s v="elaboración propia con base en Encuestas CASEN 2006 a 2017"/>
    <s v="Diferencial de Ingreso Promedio Mensual de Hombres según Alfabetismo en la comuna de Laguna Blanca"/>
    <s v="Evolución del Diferencial de Ingreso Promedio Mensual de Hombres según Alfabetismo en la comuna de Laguna Blanca, en los Años 2006-2009-2011-2013-2015-2017. Gráfico de elaboración propia con base en Encuestas CASEN 2006 a 2017- CLP/mes"/>
    <s v="Gráfico Evolución"/>
    <s v="ingresos,personas,histórico,CASEN,encuesta,CASEN,INE,estadística,Socioeconómico,Ingreso Promedio Comunal,Ingreso por Sexo-Alfabetismo,Laguna Blanca,Ingreso Hombres - Alfabetismo"/>
    <s v="https://analytics.zoho.com/open-view/2395394000008161224?ZOHO_CRITERIA=%22Localiza%20Chile%22.%22Codcom%22%3D12102"/>
    <x v="0"/>
    <s v="#1774B707"/>
  </r>
  <r>
    <n v="2333"/>
    <x v="0"/>
    <x v="2"/>
    <s v="Socioeconómico"/>
    <n v="9102"/>
    <x v="28"/>
    <x v="14"/>
    <x v="0"/>
    <x v="317"/>
    <x v="0"/>
    <x v="110"/>
    <s v="Años 2006-2009-2011-2013-2015-2017"/>
    <s v="CLP/mes"/>
    <s v="elaboración propia con base en Encuestas CASEN 2006 a 2017"/>
    <s v="Evolución del Ingreso Promedio Mensual por Alfabetismo en la comuna de Carahue"/>
    <s v="Muestra de la Evolución del Ingreso Promedio Mensual por Alfabetismo en la comuna de Carahue en los Años 2006-2009-2011-2013-2015-2017. Gráfico de elaboración propia con base en Encuestas CASEN 2006 a 2017-unidad CLP/mes"/>
    <s v="Gráfico Evolución"/>
    <s v="ingresos,personas,histórico,CASEN,encuesta,CASEN,INE,estadística,Socioeconómico,Ingreso Promedio Comunal,Ingreso por Alfabetismo,Carahue,Ingreso por Alfabetismo"/>
    <s v="https://analytics.zoho.com/open-view/2395394000008161226?ZOHO_CRITERIA=%22Localiza%20Chile%22.%22Codcom%22%3D9102"/>
    <x v="0"/>
    <s v="#1774B635"/>
  </r>
  <r>
    <n v="2334"/>
    <x v="0"/>
    <x v="2"/>
    <s v="Socioeconómico"/>
    <n v="7201"/>
    <x v="28"/>
    <x v="16"/>
    <x v="0"/>
    <x v="14"/>
    <x v="0"/>
    <x v="112"/>
    <s v="Años 2006-2009-2011-2013-2015-2017"/>
    <s v="CLP/mes"/>
    <s v="elaboración propia con base en Encuestas CASEN 2006 a 2017"/>
    <s v="Evolución del Ingreso Promedio Mensual por Persona para Mujeres y Hombres en la comuna de Cauquenes"/>
    <s v="Evolución del Ingreso Promedio Mensual por Persona para Mujeres y Hombres en la comuna de Cauquenes, en los Años 2006-2009-2011-2013-2015-2017. Gráfico de elaboración propia con base en Encuestas CASEN 2006 a 2017- CLP/mes"/>
    <s v="Gráfico Evolución"/>
    <s v="ingresos,personas,histórico,CASEN,encuesta,CASEN,INE,estadística,Socioeconómico,Ingreso Promedio Comunal,Ingreso por Sexo,Cauquenes,Ingreso por Sexo"/>
    <s v="https://analytics.zoho.com/open-view/2395394000008161222?ZOHO_CRITERIA=%22Localiza%20Chile%22.%22Codcom%22%3D7201"/>
    <x v="0"/>
    <s v="#1774B198"/>
  </r>
  <r>
    <n v="2335"/>
    <x v="0"/>
    <x v="2"/>
    <s v="Socioeconómico"/>
    <n v="5102"/>
    <x v="28"/>
    <x v="16"/>
    <x v="0"/>
    <x v="266"/>
    <x v="0"/>
    <x v="112"/>
    <s v="Año 2017"/>
    <s v="CLP/mes"/>
    <s v="elaboración propia con base en Encuestas CASEN 2006 a 2017"/>
    <s v="Ingreso Promedio Mensual de Mujeres y Hombres en el año 2017 en la comuna de Casablanca"/>
    <s v=" Distribución del Ingreso Promedio Mensual de Mujeres y Hombres en el año 2017 en la comuna de Casablanca. Gráfico de elaboración propia con base en Encuestas CASEN 2006 a 2017- CLP/mes"/>
    <s v="Gráfico Proporciones"/>
    <s v="ingresos,personas,histórico,CASEN,encuesta,CASEN,INE,estadística,Socioeconómico,Ingreso Promedio Comunal,Ingreso por Sexo,Casablanca,Ingreso por Sexo"/>
    <s v="https://analytics.zoho.com/open-view/2395394000008161223?ZOHO_CRITERIA=%22Localiza%20Chile%22.%22Codcom%22%3D5102"/>
    <x v="0"/>
    <s v="#1774B480"/>
  </r>
  <r>
    <n v="2336"/>
    <x v="0"/>
    <x v="2"/>
    <s v="Socioeconómico"/>
    <n v="13126"/>
    <x v="28"/>
    <x v="14"/>
    <x v="0"/>
    <x v="229"/>
    <x v="0"/>
    <x v="110"/>
    <s v="Año 2017"/>
    <s v="CLP/mes"/>
    <s v="elaboración propia con base en Encuestas CASEN 2006 a 2017"/>
    <s v="Comparativo de Ingreso Promedio Mensual entre personas con y sin alfabetización en la comuna de Quinta Normal"/>
    <s v="Gráfico nos muestra el Comparativo de Ingreso Promedio Mensual entre personas con y sin alfabetización en la comuna de Quinta Normal en el Año 2017. Gráfico de elaboración propia con base en Encuestas CASEN 2006 a 2017-unidad CLP/mes"/>
    <s v="Gráfico Comparativo"/>
    <s v="ingresos,personas,histórico,CASEN,encuesta,CASEN,INE,estadística,Socioeconómico,Ingreso Promedio Comunal,Ingreso por Alfabetismo,Quinta Normal,Ingreso por Alfabetismo"/>
    <s v="https://analytics.zoho.com/open-view/2395394000008161227?ZOHO_CRITERIA=%22Localiza%20Chile%22.%22Codcom%22%3D13126"/>
    <x v="0"/>
    <s v="#1774B741"/>
  </r>
  <r>
    <n v="2337"/>
    <x v="0"/>
    <x v="2"/>
    <s v="Socioeconómico"/>
    <n v="5802"/>
    <x v="28"/>
    <x v="13"/>
    <x v="0"/>
    <x v="80"/>
    <x v="0"/>
    <x v="113"/>
    <s v="Años 2006-2009-2011-2013-2015-2017"/>
    <s v="CLP/mes"/>
    <s v="elaboración propia con base en Encuestas CASEN 2006 a 2017"/>
    <s v="Diferencial de Ingreso Promedio Mensual de Hombres según Alfabetismo en la comuna de Limache"/>
    <s v="Evolución del Diferencial de Ingreso Promedio Mensual de Hombres según Alfabetismo en la comuna de Limache, en los Años 2006-2009-2011-2013-2015-2017. Gráfico de elaboración propia con base en Encuestas CASEN 2006 a 2017- CLP/mes"/>
    <s v="Gráfico Evolución"/>
    <s v="ingresos,personas,histórico,CASEN,encuesta,CASEN,INE,estadística,Socioeconómico,Ingreso Promedio Comunal,Ingreso por Sexo-Alfabetismo,Limache,Ingreso Hombres - Alfabetismo"/>
    <s v="https://analytics.zoho.com/open-view/2395394000008161224?ZOHO_CRITERIA=%22Localiza%20Chile%22.%22Codcom%22%3D5802"/>
    <x v="0"/>
    <s v="#1774B514"/>
  </r>
  <r>
    <n v="2338"/>
    <x v="0"/>
    <x v="2"/>
    <s v="Socioeconómico"/>
    <n v="4303"/>
    <x v="28"/>
    <x v="16"/>
    <x v="0"/>
    <x v="329"/>
    <x v="0"/>
    <x v="112"/>
    <s v="Años 2006-2009-2011-2013-2015-2017"/>
    <s v="CLP/mes"/>
    <s v="elaboración propia con base en Encuestas CASEN 2006 a 2017"/>
    <s v="Evolución del Ingreso Promedio Mensual por Persona para Mujeres y Hombres en la comuna de Monte Patria"/>
    <s v="Evolución del Ingreso Promedio Mensual por Persona para Mujeres y Hombres en la comuna de Monte Patria, en los Años 2006-2009-2011-2013-2015-2017. Gráfico de elaboración propia con base en Encuestas CASEN 2006 a 2017- CLP/mes"/>
    <s v="Gráfico Evolución"/>
    <s v="ingresos,personas,histórico,CASEN,encuesta,CASEN,INE,estadística,Socioeconómico,Ingreso Promedio Comunal,Ingreso por Sexo,Monte Patria,Ingreso por Sexo"/>
    <s v="https://analytics.zoho.com/open-view/2395394000008161222?ZOHO_CRITERIA=%22Localiza%20Chile%22.%22Codcom%22%3D4303"/>
    <x v="0"/>
    <s v="#1774B114"/>
  </r>
  <r>
    <n v="2339"/>
    <x v="0"/>
    <x v="2"/>
    <s v="Socioeconómico"/>
    <n v="13103"/>
    <x v="28"/>
    <x v="16"/>
    <x v="0"/>
    <x v="12"/>
    <x v="0"/>
    <x v="112"/>
    <s v="Año 2017"/>
    <s v="CLP/mes"/>
    <s v="elaboración propia con base en Encuestas CASEN 2006 a 2017"/>
    <s v="Ingreso Promedio Mensual de Mujeres y Hombres en el año 2017 en la comuna de Cerro Navia"/>
    <s v=" Distribución del Ingreso Promedio Mensual de Mujeres y Hombres en el año 2017 en la comuna de Cerro Navia. Gráfico de elaboración propia con base en Encuestas CASEN 2006 a 2017- CLP/mes"/>
    <s v="Gráfico Proporciones"/>
    <s v="ingresos,personas,histórico,CASEN,encuesta,CASEN,INE,estadística,Socioeconómico,Ingreso Promedio Comunal,Ingreso por Sexo,Cerro Navia,Ingreso por Sexo"/>
    <s v="https://analytics.zoho.com/open-view/2395394000008161223?ZOHO_CRITERIA=%22Localiza%20Chile%22.%22Codcom%22%3D13103"/>
    <x v="0"/>
    <s v="#1774B718"/>
  </r>
  <r>
    <n v="2340"/>
    <x v="0"/>
    <x v="2"/>
    <s v="Socioeconómico"/>
    <n v="16103"/>
    <x v="28"/>
    <x v="14"/>
    <x v="0"/>
    <x v="125"/>
    <x v="0"/>
    <x v="110"/>
    <s v="Años 2006-2009-2011-2013-2015-2017"/>
    <s v="CLP/mes"/>
    <s v="elaboración propia con base en Encuestas CASEN 2006 a 2017"/>
    <s v="Evolución del Ingreso Promedio Mensual por Alfabetismo en la comuna de Chillán Viejo"/>
    <s v="Muestra de la Evolución del Ingreso Promedio Mensual por Alfabetismo en la comuna de Chillán Viejo en los Años 2006-2009-2011-2013-2015-2017. Gráfico de elaboración propia con base en Encuestas CASEN 2006 a 2017-unidad CLP/mes"/>
    <s v="Gráfico Evolución"/>
    <s v="ingresos,personas,histórico,CASEN,encuesta,CASEN,INE,estadística,Socioeconómico,Ingreso Promedio Comunal,Ingreso por Alfabetismo,Chillán Viejo,Ingreso por Alfabetismo"/>
    <s v="https://analytics.zoho.com/open-view/2395394000008161226?ZOHO_CRITERIA=%22Localiza%20Chile%22.%22Codcom%22%3D16103"/>
    <x v="0"/>
    <s v="#1774B618"/>
  </r>
  <r>
    <n v="2341"/>
    <x v="0"/>
    <x v="2"/>
    <s v="Socioeconómico"/>
    <n v="3"/>
    <x v="29"/>
    <x v="15"/>
    <x v="1"/>
    <x v="77"/>
    <x v="0"/>
    <x v="116"/>
    <s v="Años 2006-2009-2011-2013-2015-2017"/>
    <s v="Porcentaje (%)"/>
    <s v="elaboración propia con base en Encuestas CASEN 2006 a 2017"/>
    <s v="Variación porcentual del Ingreso Promedio Mensual por Persona en la Región de Atacama"/>
    <s v=" Muestra de la Variación porcentual del Ingreso Promedio Mensual por Persona en la Región de Atacama,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Atacama,Variación Ingreso Regional"/>
    <s v="https://analytics.zoho.com/open-view/2395394000008161201?ZOHO_CRITERIA=%22Localiza%20Chile%22.%22Codreg%22%3D3"/>
    <x v="0"/>
    <s v="#1774B425"/>
  </r>
  <r>
    <n v="2342"/>
    <x v="0"/>
    <x v="2"/>
    <s v="Socioeconómico"/>
    <n v="9201"/>
    <x v="28"/>
    <x v="15"/>
    <x v="0"/>
    <x v="141"/>
    <x v="0"/>
    <x v="115"/>
    <s v="Años 2006-2009-2011-2013-2015-2017"/>
    <s v="CLP/mes"/>
    <s v="elaboración propia con base en Encuestas CASEN 2006 a 2017"/>
    <s v="Evolución del Ingreso Promedio Mensual por Persona en la comuna de Angol"/>
    <s v="Evolución del Ingreso Promedio Mensual por Persona en la comuna de Angol en los Años 2006-2009-2011-2013-2015-2017. Gráfico de elaboración propia con base en Encuestas CASEN 2006 a 2017- CLP/mes"/>
    <s v="Gráfico Evolución"/>
    <s v="ingresos,personas,histórico,CASEN,encuesta,CASEN,INE,estadística,Socioeconómico,Ingreso Promedio Comunal,Ingreso Promedio Mensual,Angol,Ingreso Comunal"/>
    <s v="https://analytics.zoho.com/open-view/2395394000008161220?ZOHO_CRITERIA=%22Localiza%20Chile%22.%22Codcom%22%3D9201"/>
    <x v="0"/>
    <s v="#1774B293"/>
  </r>
  <r>
    <n v="2343"/>
    <x v="0"/>
    <x v="2"/>
    <s v="Socioeconómico"/>
    <n v="13106"/>
    <x v="28"/>
    <x v="13"/>
    <x v="0"/>
    <x v="318"/>
    <x v="0"/>
    <x v="113"/>
    <s v="Años 2006-2009-2011-2013-2015-2017"/>
    <s v="CLP/mes"/>
    <s v="elaboración propia con base en Encuestas CASEN 2006 a 2017"/>
    <s v="Diferencial de Ingreso Promedio Mensual de Hombres según Alfabetismo en la comuna de Estación Central"/>
    <s v="Evolución del Diferencial de Ingreso Promedio Mensual de Hombres según Alfabetismo en la comuna de Estación Central, en los Años 2006-2009-2011-2013-2015-2017. Gráfico de elaboración propia con base en Encuestas CASEN 2006 a 2017- CLP/mes"/>
    <s v="Gráfico Evolución"/>
    <s v="ingresos,personas,histórico,CASEN,encuesta,CASEN,INE,estadística,Socioeconómico,Ingreso Promedio Comunal,Ingreso por Sexo-Alfabetismo,Estación Central,Ingreso Hombres - Alfabetismo"/>
    <s v="https://analytics.zoho.com/open-view/2395394000008161224?ZOHO_CRITERIA=%22Localiza%20Chile%22.%22Codcom%22%3D13106"/>
    <x v="0"/>
    <s v="#1774B721"/>
  </r>
  <r>
    <n v="2344"/>
    <x v="0"/>
    <x v="2"/>
    <s v="Socioeconómico"/>
    <n v="3304"/>
    <x v="28"/>
    <x v="15"/>
    <x v="0"/>
    <x v="175"/>
    <x v="0"/>
    <x v="114"/>
    <s v="Años 2006-2009-2011-2013-2015-2017"/>
    <s v="Porcentaje (%)"/>
    <s v="elaboración propia con base en Encuestas CASEN 2006 a 2017"/>
    <s v="Variación porcentual del Ingreso Promedio Mensual por Persona en la comuna de Huasco"/>
    <s v=" Muestra en proporciones de la Variación porcentual del Ingreso Promedio Mensual por Persona en la comuna de Huasco en los Años 2006-2009-2011-2013-2015-2017. Gráfico de elaboración propia con base en Encuestas CASEN 2006 a 2017- Porcentaje (%)"/>
    <s v="Gráfico Proporciones"/>
    <s v="ingresos,personas,histórico,CASEN,encuesta,CASEN,INE,estadística,Socioeconómico,Ingreso Promedio Comunal,Ingreso Promedio Mensual,Huasco,Variación Ingreso Comunal"/>
    <s v="https://analytics.zoho.com/open-view/2395394000008161221?ZOHO_CRITERIA=%22Localiza%20Chile%22.%22Codcom%22%3D3304"/>
    <x v="0"/>
    <s v="#1774B463"/>
  </r>
  <r>
    <n v="2345"/>
    <x v="0"/>
    <x v="2"/>
    <s v="Socioeconómico"/>
    <n v="13101"/>
    <x v="28"/>
    <x v="14"/>
    <x v="0"/>
    <x v="28"/>
    <x v="0"/>
    <x v="110"/>
    <s v="Años 2006-2009-2011-2013-2015-2017"/>
    <s v="CLP/mes"/>
    <s v="elaboración propia con base en Encuestas CASEN 2006 a 2017"/>
    <s v="Evolución del Ingreso Promedio Mensual por Alfabetismo en la comuna de Santiago"/>
    <s v="Muestra de la Evolución del Ingreso Promedio Mensual por Alfabetismo en la comuna de Santiago en los Años 2006-2009-2011-2013-2015-2017. Gráfico de elaboración propia con base en Encuestas CASEN 2006 a 2017-unidad CLP/mes"/>
    <s v="Gráfico Evolución"/>
    <s v="ingresos,personas,histórico,CASEN,encuesta,CASEN,INE,estadística,Socioeconómico,Ingreso Promedio Comunal,Ingreso por Alfabetismo,Santiago,Ingreso por Alfabetismo"/>
    <s v="https://analytics.zoho.com/open-view/2395394000008161226?ZOHO_CRITERIA=%22Localiza%20Chile%22.%22Codcom%22%3D13101"/>
    <x v="0"/>
    <s v="#1774B716"/>
  </r>
  <r>
    <n v="2346"/>
    <x v="0"/>
    <x v="2"/>
    <s v="Socioeconómico"/>
    <n v="10402"/>
    <x v="28"/>
    <x v="13"/>
    <x v="0"/>
    <x v="235"/>
    <x v="0"/>
    <x v="113"/>
    <s v="Años 2006-2009-2011-2013-2015-2017"/>
    <s v="CLP/mes"/>
    <s v="elaboración propia con base en Encuestas CASEN 2006 a 2017"/>
    <s v="Diferencial de Ingreso Promedio Mensual de Hombres según Alfabetismo en la comuna de Futaleufú"/>
    <s v="Evolución del Diferencial de Ingreso Promedio Mensual de Hombres según Alfabetismo en la comuna de Futaleufú, en los Años 2006-2009-2011-2013-2015-2017. Gráfico de elaboración propia con base en Encuestas CASEN 2006 a 2017- CLP/mes"/>
    <s v="Gráfico Evolución"/>
    <s v="ingresos,personas,histórico,CASEN,encuesta,CASEN,INE,estadística,Socioeconómico,Ingreso Promedio Comunal,Ingreso por Sexo-Alfabetismo,Futaleufú,Ingreso Hombres - Alfabetismo"/>
    <s v="https://analytics.zoho.com/open-view/2395394000008161224?ZOHO_CRITERIA=%22Localiza%20Chile%22.%22Codcom%22%3D10402"/>
    <x v="0"/>
    <s v="#1774B693"/>
  </r>
  <r>
    <n v="2347"/>
    <x v="0"/>
    <x v="2"/>
    <s v="Socioeconómico"/>
    <n v="14101"/>
    <x v="28"/>
    <x v="13"/>
    <x v="0"/>
    <x v="63"/>
    <x v="0"/>
    <x v="113"/>
    <s v="Años 2006-2009-2011-2013-2015-2017"/>
    <s v="CLP/mes"/>
    <s v="elaboración propia con base en Encuestas CASEN 2006 a 2017"/>
    <s v="Diferencial de Ingreso Promedio Mensual de Hombres según Alfabetismo en la comuna de Valdivia"/>
    <s v="Evolución del Diferencial de Ingreso Promedio Mensual de Hombres según Alfabetismo en la comuna de Valdivia, en los Años 2006-2009-2011-2013-2015-2017. Gráfico de elaboración propia con base en Encuestas CASEN 2006 a 2017- CLP/mes"/>
    <s v="Gráfico Evolución"/>
    <s v="ingresos,personas,histórico,CASEN,encuesta,CASEN,INE,estadística,Socioeconómico,Ingreso Promedio Comunal,Ingreso por Sexo-Alfabetismo,Valdivia,Ingreso Hombres - Alfabetismo"/>
    <s v="https://analytics.zoho.com/open-view/2395394000008161224?ZOHO_CRITERIA=%22Localiza%20Chile%22.%22Codcom%22%3D14101"/>
    <x v="0"/>
    <s v="#1774B768"/>
  </r>
  <r>
    <n v="2348"/>
    <x v="0"/>
    <x v="2"/>
    <s v="Socioeconómico"/>
    <n v="11402"/>
    <x v="28"/>
    <x v="16"/>
    <x v="0"/>
    <x v="20"/>
    <x v="0"/>
    <x v="112"/>
    <s v="Año 2017"/>
    <s v="CLP/mes"/>
    <s v="elaboración propia con base en Encuestas CASEN 2006 a 2017"/>
    <s v="Ingreso Promedio Mensual de Mujeres y Hombres en el año 2017 en la comuna de Río Ibáñez"/>
    <s v=" Distribución del Ingreso Promedio Mensual de Mujeres y Hombres en el año 2017 en la comuna de Río Ibáñez. Gráfico de elaboración propia con base en Encuestas CASEN 2006 a 2017- CLP/mes"/>
    <s v="Gráfico Proporciones"/>
    <s v="ingresos,personas,histórico,CASEN,encuesta,CASEN,INE,estadística,Socioeconómico,Ingreso Promedio Comunal,Ingreso por Sexo,Río Ibáñez,Ingreso por Sexo"/>
    <s v="https://analytics.zoho.com/open-view/2395394000008161223?ZOHO_CRITERIA=%22Localiza%20Chile%22.%22Codcom%22%3D11402"/>
    <x v="0"/>
    <s v="#1774B705"/>
  </r>
  <r>
    <n v="2349"/>
    <x v="0"/>
    <x v="2"/>
    <s v="Socioeconómico"/>
    <n v="7302"/>
    <x v="28"/>
    <x v="14"/>
    <x v="0"/>
    <x v="343"/>
    <x v="0"/>
    <x v="110"/>
    <s v="Año 2017"/>
    <s v="CLP/mes"/>
    <s v="elaboración propia con base en Encuestas CASEN 2006 a 2017"/>
    <s v="Comparativo de Ingreso Promedio Mensual entre personas con y sin alfabetización en la comuna de Hualañé"/>
    <s v="Gráfico nos muestra el Comparativo de Ingreso Promedio Mensual entre personas con y sin alfabetización en la comuna de Hualañé en el Año 2017. Gráfico de elaboración propia con base en Encuestas CASEN 2006 a 2017-unidad CLP/mes"/>
    <s v="Gráfico Comparativo"/>
    <s v="ingresos,personas,histórico,CASEN,encuesta,CASEN,INE,estadística,Socioeconómico,Ingreso Promedio Comunal,Ingreso por Alfabetismo,Hualañé,Ingreso por Alfabetismo"/>
    <s v="https://analytics.zoho.com/open-view/2395394000008161227?ZOHO_CRITERIA=%22Localiza%20Chile%22.%22Codcom%22%3D7302"/>
    <x v="0"/>
    <s v="#1774B564"/>
  </r>
  <r>
    <n v="2350"/>
    <x v="0"/>
    <x v="2"/>
    <s v="Socioeconómico"/>
    <n v="3102"/>
    <x v="28"/>
    <x v="17"/>
    <x v="0"/>
    <x v="136"/>
    <x v="0"/>
    <x v="117"/>
    <s v="Años 2006-2009-2011-2013-2015-2017"/>
    <s v="CLP/mes"/>
    <s v="elaboración propia con base en Encuestas CASEN 2006 a 2017"/>
    <s v="Evolución del Ingreso Promedio Mensual por Etnia en la comuna de Caldera"/>
    <s v="Muestra de la Evolución del Ingreso Promedio Mensual por Etnia en la comuna de Caldera en los Años 2006-2009-2011-2013-2015-2017. Gráfico de elaboración propia con base en Encuestas CASEN 2006 a 2017- unidad CLP/mes"/>
    <s v="Gráfico Evolución"/>
    <s v="ingresos,personas,histórico,CASEN,encuesta,CASEN,INE,estadística,Socioeconómico,Ingreso Promedio Comunal,Ingreso por Etnia,Caldera,Ingreso por Etnia"/>
    <s v="https://analytics.zoho.com/open-view/2395394000008161228?ZOHO_CRITERIA=%22Localiza%20Chile%22.%22Codcom%22%3D3102"/>
    <x v="0"/>
    <s v="#1774B456"/>
  </r>
  <r>
    <n v="2351"/>
    <x v="0"/>
    <x v="2"/>
    <s v="Socioeconómico"/>
    <n v="13106"/>
    <x v="28"/>
    <x v="13"/>
    <x v="0"/>
    <x v="318"/>
    <x v="0"/>
    <x v="109"/>
    <s v="Años 2006-2009-2011-2013-2015-2017"/>
    <s v="CLP/mes"/>
    <s v="elaboración propia con base en Encuestas CASEN 2006 a 2017"/>
    <s v="Diferencial de Ingreso Promedio Mensual de Mujeres según Alfabetismo en la comuna de Estación Central"/>
    <s v="Evolución del Diferencial de Ingreso Promedio Mensual de Mujeres según Alfabetismo en la comuna de Estación Central, en los Años 2006-2009-2011-2013-2015-2017. Gráfico de elaboración propia con base en Encuestas CASEN 2006 a 2017- CLP/mes"/>
    <s v="Gráfico Evolución"/>
    <s v="ingresos,personas,histórico,CASEN,encuesta,CASEN,INE,estadística,Socioeconómico,Ingreso Promedio Comunal,Ingreso por Sexo-Alfabetismo,Estación Central,Ingreso Mujeres - Alfabetismo"/>
    <s v="https://analytics.zoho.com/open-view/2395394000008161225?ZOHO_CRITERIA=%22Localiza%20Chile%22.%22Codcom%22%3D13106"/>
    <x v="0"/>
    <s v="#1774B721"/>
  </r>
  <r>
    <n v="2352"/>
    <x v="0"/>
    <x v="2"/>
    <s v="Socioeconómico"/>
    <n v="11203"/>
    <x v="28"/>
    <x v="14"/>
    <x v="0"/>
    <x v="58"/>
    <x v="0"/>
    <x v="110"/>
    <s v="Año 2017"/>
    <s v="CLP/mes"/>
    <s v="elaboración propia con base en Encuestas CASEN 2006 a 2017"/>
    <s v="Comparativo de Ingreso Promedio Mensual entre personas con y sin alfabetización en la comuna de Guaitecas"/>
    <s v="Gráfico nos muestra el Comparativo de Ingreso Promedio Mensual entre personas con y sin alfabetización en la comuna de Guaitecas en el Año 2017. Gráfico de elaboración propia con base en Encuestas CASEN 2006 a 2017-unidad CLP/mes"/>
    <s v="Gráfico Comparativo"/>
    <s v="ingresos,personas,histórico,CASEN,encuesta,CASEN,INE,estadística,Socioeconómico,Ingreso Promedio Comunal,Ingreso por Alfabetismo,Guaitecas,Ingreso por Alfabetismo"/>
    <s v="https://analytics.zoho.com/open-view/2395394000008161227?ZOHO_CRITERIA=%22Localiza%20Chile%22.%22Codcom%22%3D11203"/>
    <x v="0"/>
    <s v="#1774B700"/>
  </r>
  <r>
    <n v="2353"/>
    <x v="0"/>
    <x v="2"/>
    <s v="Socioeconómico"/>
    <n v="15101"/>
    <x v="28"/>
    <x v="15"/>
    <x v="0"/>
    <x v="197"/>
    <x v="0"/>
    <x v="115"/>
    <s v="Años 2006-2009-2011-2013-2015-2017"/>
    <s v="CLP/mes"/>
    <s v="elaboración propia con base en Encuestas CASEN 2006 a 2017"/>
    <s v="Evolución del Ingreso Promedio Mensual por Persona en la comuna de Arica"/>
    <s v="Evolución del Ingreso Promedio Mensual por Persona en la comuna de Arica en los Años 2006-2009-2011-2013-2015-2017. Gráfico de elaboración propia con base en Encuestas CASEN 2006 a 2017- CLP/mes"/>
    <s v="Gráfico Evolución"/>
    <s v="ingresos,personas,histórico,CASEN,encuesta,CASEN,INE,estadística,Socioeconómico,Ingreso Promedio Comunal,Ingreso Promedio Mensual,Arica,Ingreso Comunal"/>
    <s v="https://analytics.zoho.com/open-view/2395394000008161220?ZOHO_CRITERIA=%22Localiza%20Chile%22.%22Codcom%22%3D15101"/>
    <x v="0"/>
    <s v="#1774B418"/>
  </r>
  <r>
    <n v="2354"/>
    <x v="0"/>
    <x v="2"/>
    <s v="Socioeconómico"/>
    <n v="5201"/>
    <x v="28"/>
    <x v="14"/>
    <x v="0"/>
    <x v="244"/>
    <x v="0"/>
    <x v="110"/>
    <s v="Años 2006-2009-2011-2013-2015-2017"/>
    <s v="CLP/mes"/>
    <s v="elaboración propia con base en Encuestas CASEN 2006 a 2017"/>
    <s v="Evolución del Ingreso Promedio Mensual por Alfabetismo en la comuna de Isla de Pascua"/>
    <s v="Muestra de la Evolución del Ingreso Promedio Mensual por Alfabetismo en la comuna de Isla de Pascua en los Años 2006-2009-2011-2013-2015-2017. Gráfico de elaboración propia con base en Encuestas CASEN 2006 a 2017-unidad CLP/mes"/>
    <s v="Gráfico Evolución"/>
    <s v="ingresos,personas,histórico,CASEN,encuesta,CASEN,INE,estadística,Socioeconómico,Ingreso Promedio Comunal,Ingreso por Alfabetismo,Isla de Pascua,Ingreso por Alfabetismo"/>
    <s v="https://analytics.zoho.com/open-view/2395394000008161226?ZOHO_CRITERIA=%22Localiza%20Chile%22.%22Codcom%22%3D5201"/>
    <x v="0"/>
    <s v="#1774B486"/>
  </r>
  <r>
    <n v="2355"/>
    <x v="0"/>
    <x v="2"/>
    <s v="Socioeconómico"/>
    <n v="7104"/>
    <x v="28"/>
    <x v="14"/>
    <x v="0"/>
    <x v="257"/>
    <x v="0"/>
    <x v="110"/>
    <s v="Años 2006-2009-2011-2013-2015-2017"/>
    <s v="CLP/mes"/>
    <s v="elaboración propia con base en Encuestas CASEN 2006 a 2017"/>
    <s v="Evolución del Ingreso Promedio Mensual por Alfabetismo en la comuna de Empedrado"/>
    <s v="Muestra de la Evolución del Ingreso Promedio Mensual por Alfabetismo en la comuna de Empedrado en los Años 2006-2009-2011-2013-2015-2017. Gráfico de elaboración propia con base en Encuestas CASEN 2006 a 2017-unidad CLP/mes"/>
    <s v="Gráfico Evolución"/>
    <s v="ingresos,personas,histórico,CASEN,encuesta,CASEN,INE,estadística,Socioeconómico,Ingreso Promedio Comunal,Ingreso por Alfabetismo,Empedrado,Ingreso por Alfabetismo"/>
    <s v="https://analytics.zoho.com/open-view/2395394000008161226?ZOHO_CRITERIA=%22Localiza%20Chile%22.%22Codcom%22%3D7104"/>
    <x v="0"/>
    <s v="#1774B553"/>
  </r>
  <r>
    <n v="2356"/>
    <x v="0"/>
    <x v="2"/>
    <s v="Socioeconómico"/>
    <n v="5604"/>
    <x v="28"/>
    <x v="16"/>
    <x v="0"/>
    <x v="307"/>
    <x v="0"/>
    <x v="112"/>
    <s v="Año 2017"/>
    <s v="CLP/mes"/>
    <s v="elaboración propia con base en Encuestas CASEN 2006 a 2017"/>
    <s v="Ingreso Promedio Mensual de Mujeres y Hombres en el año 2017 en la comuna de El Quisco"/>
    <s v=" Distribución del Ingreso Promedio Mensual de Mujeres y Hombres en el año 2017 en la comuna de El Quisco. Gráfico de elaboración propia con base en Encuestas CASEN 2006 a 2017- CLP/mes"/>
    <s v="Gráfico Proporciones"/>
    <s v="ingresos,personas,histórico,CASEN,encuesta,CASEN,INE,estadística,Socioeconómico,Ingreso Promedio Comunal,Ingreso por Sexo,El Quisco,Ingreso por Sexo"/>
    <s v="https://analytics.zoho.com/open-view/2395394000008161223?ZOHO_CRITERIA=%22Localiza%20Chile%22.%22Codcom%22%3D5604"/>
    <x v="0"/>
    <s v="#1774B504"/>
  </r>
  <r>
    <n v="2357"/>
    <x v="0"/>
    <x v="2"/>
    <s v="Socioeconómico"/>
    <n v="9201"/>
    <x v="28"/>
    <x v="14"/>
    <x v="0"/>
    <x v="141"/>
    <x v="0"/>
    <x v="110"/>
    <s v="Año 2017"/>
    <s v="CLP/mes"/>
    <s v="elaboración propia con base en Encuestas CASEN 2006 a 2017"/>
    <s v="Comparativo de Ingreso Promedio Mensual entre personas con y sin alfabetización en la comuna de Angol"/>
    <s v="Gráfico nos muestra el Comparativo de Ingreso Promedio Mensual entre personas con y sin alfabetización en la comuna de Angol en el Año 2017. Gráfico de elaboración propia con base en Encuestas CASEN 2006 a 2017-unidad CLP/mes"/>
    <s v="Gráfico Comparativo"/>
    <s v="ingresos,personas,histórico,CASEN,encuesta,CASEN,INE,estadística,Socioeconómico,Ingreso Promedio Comunal,Ingreso por Alfabetismo,Angol,Ingreso por Alfabetismo"/>
    <s v="https://analytics.zoho.com/open-view/2395394000008161227?ZOHO_CRITERIA=%22Localiza%20Chile%22.%22Codcom%22%3D9201"/>
    <x v="0"/>
    <s v="#1774B655"/>
  </r>
  <r>
    <n v="2358"/>
    <x v="0"/>
    <x v="2"/>
    <s v="Socioeconómico"/>
    <n v="4"/>
    <x v="29"/>
    <x v="14"/>
    <x v="1"/>
    <x v="99"/>
    <x v="0"/>
    <x v="110"/>
    <s v="Años 2006-2009-2011-2013-2015-2017"/>
    <s v="CLP/mes"/>
    <s v="elaboración propia con base en Encuestas CASEN 2006 a 2017"/>
    <s v="Evolución del Ingreso Promedio Mensual por Alfabetismo en la Región de Coquimbo"/>
    <s v="Evolución del Ingreso Promedio Mensual por Alfabetismo en la Región de Coquimbo en los Años 2006-2009-2011-2013-2015-2017. Gráfico de elaboración propia con base en Encuestas CASEN 2006 a 2017 - CLP/mes"/>
    <s v="Gráfico Evolución"/>
    <s v="ingresos,personas,histórico,CASEN,encuesta,CASEN,INE,estadística,Socioeconómico,Ingreso Promedio Regional,Ingreso por Alfabetismo,Región de Coquimbo,Ingreso por Alfabetismo"/>
    <s v="https://analytics.zoho.com/open-view/2395394000008161206?ZOHO_CRITERIA=%22Localiza%20Chile%22.%22Codreg%22%3D4"/>
    <x v="0"/>
    <s v="#1774B426"/>
  </r>
  <r>
    <n v="2359"/>
    <x v="0"/>
    <x v="2"/>
    <s v="Socioeconómico"/>
    <n v="9120"/>
    <x v="28"/>
    <x v="16"/>
    <x v="0"/>
    <x v="167"/>
    <x v="0"/>
    <x v="112"/>
    <s v="Año 2017"/>
    <s v="CLP/mes"/>
    <s v="elaboración propia con base en Encuestas CASEN 2006 a 2017"/>
    <s v="Ingreso Promedio Mensual de Mujeres y Hombres en el año 2017 en la comuna de Villarrica"/>
    <s v=" Distribución del Ingreso Promedio Mensual de Mujeres y Hombres en el año 2017 en la comuna de Villarrica. Gráfico de elaboración propia con base en Encuestas CASEN 2006 a 2017- CLP/mes"/>
    <s v="Gráfico Proporciones"/>
    <s v="ingresos,personas,histórico,CASEN,encuesta,CASEN,INE,estadística,Socioeconómico,Ingreso Promedio Comunal,Ingreso por Sexo,Villarrica,Ingreso por Sexo"/>
    <s v="https://analytics.zoho.com/open-view/2395394000008161223?ZOHO_CRITERIA=%22Localiza%20Chile%22.%22Codcom%22%3D9120"/>
    <x v="0"/>
    <s v="#1774B653"/>
  </r>
  <r>
    <n v="2360"/>
    <x v="0"/>
    <x v="2"/>
    <s v="Socioeconómico"/>
    <n v="12401"/>
    <x v="28"/>
    <x v="13"/>
    <x v="0"/>
    <x v="26"/>
    <x v="0"/>
    <x v="113"/>
    <s v="Años 2006-2009-2011-2013-2015-2017"/>
    <s v="CLP/mes"/>
    <s v="elaboración propia con base en Encuestas CASEN 2006 a 2017"/>
    <s v="Diferencial de Ingreso Promedio Mensual de Hombres según Alfabetismo en la comuna de Natales"/>
    <s v="Evolución del Diferencial de Ingreso Promedio Mensual de Hombres según Alfabetismo en la comuna de Natales, en los Años 2006-2009-2011-2013-2015-2017. Gráfico de elaboración propia con base en Encuestas CASEN 2006 a 2017- CLP/mes"/>
    <s v="Gráfico Evolución"/>
    <s v="ingresos,personas,histórico,CASEN,encuesta,CASEN,INE,estadística,Socioeconómico,Ingreso Promedio Comunal,Ingreso por Sexo-Alfabetismo,Natales,Ingreso Hombres - Alfabetismo"/>
    <s v="https://analytics.zoho.com/open-view/2395394000008161224?ZOHO_CRITERIA=%22Localiza%20Chile%22.%22Codcom%22%3D12401"/>
    <x v="0"/>
    <s v="#1774B714"/>
  </r>
  <r>
    <n v="2361"/>
    <x v="0"/>
    <x v="2"/>
    <s v="Socioeconómico"/>
    <n v="13604"/>
    <x v="28"/>
    <x v="14"/>
    <x v="0"/>
    <x v="115"/>
    <x v="0"/>
    <x v="110"/>
    <s v="Año 2017"/>
    <s v="CLP/mes"/>
    <s v="elaboración propia con base en Encuestas CASEN 2006 a 2017"/>
    <s v="Comparativo de Ingreso Promedio Mensual entre personas con y sin alfabetización en la comuna de Padre Hurtado"/>
    <s v="Gráfico nos muestra el Comparativo de Ingreso Promedio Mensual entre personas con y sin alfabetización en la comuna de Padre Hurtado en el Año 2017. Gráfico de elaboración propia con base en Encuestas CASEN 2006 a 2017-unidad CLP/mes"/>
    <s v="Gráfico Comparativo"/>
    <s v="ingresos,personas,histórico,CASEN,encuesta,CASEN,INE,estadística,Socioeconómico,Ingreso Promedio Comunal,Ingreso por Alfabetismo,Padre Hurtado,Ingreso por Alfabetismo"/>
    <s v="https://analytics.zoho.com/open-view/2395394000008161227?ZOHO_CRITERIA=%22Localiza%20Chile%22.%22Codcom%22%3D13604"/>
    <x v="0"/>
    <s v="#1774B766"/>
  </r>
  <r>
    <n v="2362"/>
    <x v="0"/>
    <x v="2"/>
    <s v="Socioeconómico"/>
    <n v="2104"/>
    <x v="28"/>
    <x v="15"/>
    <x v="0"/>
    <x v="45"/>
    <x v="0"/>
    <x v="114"/>
    <s v="Años 2006-2009-2011-2013-2015-2017"/>
    <s v="Porcentaje (%)"/>
    <s v="elaboración propia con base en Encuestas CASEN 2006 a 2017"/>
    <s v="Variación porcentual del Ingreso Promedio Mensual por Persona en la comuna de Taltal"/>
    <s v=" Muestra en proporciones de la Variación porcentual del Ingreso Promedio Mensual por Persona en la comuna de Taltal en los Años 2006-2009-2011-2013-2015-2017. Gráfico de elaboración propia con base en Encuestas CASEN 2006 a 2017- Porcentaje (%)"/>
    <s v="Gráfico Proporciones"/>
    <s v="ingresos,personas,histórico,CASEN,encuesta,CASEN,INE,estadística,Socioeconómico,Ingreso Promedio Comunal,Ingreso Promedio Mensual,Taltal,Variación Ingreso Comunal"/>
    <s v="https://analytics.zoho.com/open-view/2395394000008161221?ZOHO_CRITERIA=%22Localiza%20Chile%22.%22Codcom%22%3D2104"/>
    <x v="0"/>
    <s v="#1774B449"/>
  </r>
  <r>
    <n v="2363"/>
    <x v="0"/>
    <x v="2"/>
    <s v="Socioeconómico"/>
    <n v="10101"/>
    <x v="28"/>
    <x v="13"/>
    <x v="0"/>
    <x v="127"/>
    <x v="0"/>
    <x v="113"/>
    <s v="Años 2006-2009-2011-2013-2015-2017"/>
    <s v="CLP/mes"/>
    <s v="elaboración propia con base en Encuestas CASEN 2006 a 2017"/>
    <s v="Diferencial de Ingreso Promedio Mensual de Hombres según Alfabetismo en la comuna de Puerto Montt"/>
    <s v="Evolución del Diferencial de Ingreso Promedio Mensual de Hombres según Alfabetismo en la comuna de Puerto Montt, en los Años 2006-2009-2011-2013-2015-2017. Gráfico de elaboración propia con base en Encuestas CASEN 2006 a 2017- CLP/mes"/>
    <s v="Gráfico Evolución"/>
    <s v="ingresos,personas,histórico,CASEN,encuesta,CASEN,INE,estadística,Socioeconómico,Ingreso Promedio Comunal,Ingreso por Sexo-Alfabetismo,Puerto Montt,Ingreso Hombres - Alfabetismo"/>
    <s v="https://analytics.zoho.com/open-view/2395394000008161224?ZOHO_CRITERIA=%22Localiza%20Chile%22.%22Codcom%22%3D10101"/>
    <x v="0"/>
    <s v="#1774B666"/>
  </r>
  <r>
    <n v="2364"/>
    <x v="0"/>
    <x v="2"/>
    <s v="Socioeconómico"/>
    <n v="13130"/>
    <x v="28"/>
    <x v="16"/>
    <x v="0"/>
    <x v="280"/>
    <x v="0"/>
    <x v="112"/>
    <s v="Años 2006-2009-2011-2013-2015-2017"/>
    <s v="CLP/mes"/>
    <s v="elaboración propia con base en Encuestas CASEN 2006 a 2017"/>
    <s v="Evolución del Ingreso Promedio Mensual por Persona para Mujeres y Hombres en la comuna de San Miguel"/>
    <s v="Evolución del Ingreso Promedio Mensual por Persona para Mujeres y Hombres en la comuna de San Miguel, en los Años 2006-2009-2011-2013-2015-2017. Gráfico de elaboración propia con base en Encuestas CASEN 2006 a 2017- CLP/mes"/>
    <s v="Gráfico Evolución"/>
    <s v="ingresos,personas,histórico,CASEN,encuesta,CASEN,INE,estadística,Socioeconómico,Ingreso Promedio Comunal,Ingreso por Sexo,San Miguel,Ingreso por Sexo"/>
    <s v="https://analytics.zoho.com/open-view/2395394000008161222?ZOHO_CRITERIA=%22Localiza%20Chile%22.%22Codcom%22%3D13130"/>
    <x v="0"/>
    <s v="#1774B383"/>
  </r>
  <r>
    <n v="2365"/>
    <x v="0"/>
    <x v="2"/>
    <s v="Socioeconómico"/>
    <n v="8104"/>
    <x v="28"/>
    <x v="15"/>
    <x v="0"/>
    <x v="262"/>
    <x v="0"/>
    <x v="115"/>
    <s v="Años 2006-2009-2011-2013-2015-2017"/>
    <s v="CLP/mes"/>
    <s v="elaboración propia con base en Encuestas CASEN 2006 a 2017"/>
    <s v="Evolución del Ingreso Promedio Mensual por Persona en la comuna de Florida"/>
    <s v="Evolución del Ingreso Promedio Mensual por Persona en la comuna de Florida en los Años 2006-2009-2011-2013-2015-2017. Gráfico de elaboración propia con base en Encuestas CASEN 2006 a 2017- CLP/mes"/>
    <s v="Gráfico Evolución"/>
    <s v="ingresos,personas,histórico,CASEN,encuesta,CASEN,INE,estadística,Socioeconómico,Ingreso Promedio Comunal,Ingreso Promedio Mensual,Florida,Ingreso Comunal"/>
    <s v="https://analytics.zoho.com/open-view/2395394000008161220?ZOHO_CRITERIA=%22Localiza%20Chile%22.%22Codcom%22%3D8104"/>
    <x v="0"/>
    <s v="#1774B221"/>
  </r>
  <r>
    <n v="2366"/>
    <x v="0"/>
    <x v="2"/>
    <s v="Socioeconómico"/>
    <n v="7103"/>
    <x v="28"/>
    <x v="16"/>
    <x v="0"/>
    <x v="249"/>
    <x v="0"/>
    <x v="112"/>
    <s v="Años 2006-2009-2011-2013-2015-2017"/>
    <s v="CLP/mes"/>
    <s v="elaboración propia con base en Encuestas CASEN 2006 a 2017"/>
    <s v="Evolución del Ingreso Promedio Mensual por Persona para Mujeres y Hombres en la comuna de Curepto"/>
    <s v="Evolución del Ingreso Promedio Mensual por Persona para Mujeres y Hombres en la comuna de Curepto, en los Años 2006-2009-2011-2013-2015-2017. Gráfico de elaboración propia con base en Encuestas CASEN 2006 a 2017- CLP/mes"/>
    <s v="Gráfico Evolución"/>
    <s v="ingresos,personas,histórico,CASEN,encuesta,CASEN,INE,estadística,Socioeconómico,Ingreso Promedio Comunal,Ingreso por Sexo,Curepto,Ingreso por Sexo"/>
    <s v="https://analytics.zoho.com/open-view/2395394000008161222?ZOHO_CRITERIA=%22Localiza%20Chile%22.%22Codcom%22%3D7103"/>
    <x v="0"/>
    <s v="#1774B190"/>
  </r>
  <r>
    <n v="2367"/>
    <x v="0"/>
    <x v="2"/>
    <s v="Socioeconómico"/>
    <n v="13101"/>
    <x v="28"/>
    <x v="16"/>
    <x v="0"/>
    <x v="28"/>
    <x v="0"/>
    <x v="112"/>
    <s v="Años 2006-2009-2011-2013-2015-2017"/>
    <s v="CLP/mes"/>
    <s v="elaboración propia con base en Encuestas CASEN 2006 a 2017"/>
    <s v="Evolución del Ingreso Promedio Mensual por Persona para Mujeres y Hombres en la comuna de Santiago"/>
    <s v="Evolución del Ingreso Promedio Mensual por Persona para Mujeres y Hombres en la comuna de Santiago, en los Años 2006-2009-2011-2013-2015-2017. Gráfico de elaboración propia con base en Encuestas CASEN 2006 a 2017- CLP/mes"/>
    <s v="Gráfico Evolución"/>
    <s v="ingresos,personas,histórico,CASEN,encuesta,CASEN,INE,estadística,Socioeconómico,Ingreso Promedio Comunal,Ingreso por Sexo,Santiago,Ingreso por Sexo"/>
    <s v="https://analytics.zoho.com/open-view/2395394000008161222?ZOHO_CRITERIA=%22Localiza%20Chile%22.%22Codcom%22%3D13101"/>
    <x v="0"/>
    <s v="#1774B354"/>
  </r>
  <r>
    <n v="2368"/>
    <x v="0"/>
    <x v="2"/>
    <s v="Socioeconómico"/>
    <n v="10103"/>
    <x v="28"/>
    <x v="15"/>
    <x v="0"/>
    <x v="131"/>
    <x v="0"/>
    <x v="114"/>
    <s v="Años 2006-2009-2011-2013-2015-2017"/>
    <s v="Porcentaje (%)"/>
    <s v="elaboración propia con base en Encuestas CASEN 2006 a 2017"/>
    <s v="Variación porcentual del Ingreso Promedio Mensual por Persona en la comuna de Cochamó"/>
    <s v=" Muestra en proporciones de la Variación porcentual del Ingreso Promedio Mensual por Persona en la comuna de Cochamó en los Años 2006-2009-2011-2013-2015-2017. Gráfico de elaboración propia con base en Encuestas CASEN 2006 a 2017- Porcentaje (%)"/>
    <s v="Gráfico Proporciones"/>
    <s v="ingresos,personas,histórico,CASEN,encuesta,CASEN,INE,estadística,Socioeconómico,Ingreso Promedio Comunal,Ingreso Promedio Mensual,Cochamó,Variación Ingreso Comunal"/>
    <s v="https://analytics.zoho.com/open-view/2395394000008161221?ZOHO_CRITERIA=%22Localiza%20Chile%22.%22Codcom%22%3D10103"/>
    <x v="0"/>
    <s v="#1774B668"/>
  </r>
  <r>
    <n v="2369"/>
    <x v="0"/>
    <x v="2"/>
    <s v="Socioeconómico"/>
    <n v="7407"/>
    <x v="28"/>
    <x v="16"/>
    <x v="0"/>
    <x v="33"/>
    <x v="0"/>
    <x v="112"/>
    <s v="Año 2017"/>
    <s v="CLP/mes"/>
    <s v="elaboración propia con base en Encuestas CASEN 2006 a 2017"/>
    <s v="Ingreso Promedio Mensual de Mujeres y Hombres en el año 2017 en la comuna de Villa Alegre"/>
    <s v=" Distribución del Ingreso Promedio Mensual de Mujeres y Hombres en el año 2017 en la comuna de Villa Alegre. Gráfico de elaboración propia con base en Encuestas CASEN 2006 a 2017- CLP/mes"/>
    <s v="Gráfico Proporciones"/>
    <s v="ingresos,personas,histórico,CASEN,encuesta,CASEN,INE,estadística,Socioeconómico,Ingreso Promedio Comunal,Ingreso por Sexo,Villa Alegre,Ingreso por Sexo"/>
    <s v="https://analytics.zoho.com/open-view/2395394000008161223?ZOHO_CRITERIA=%22Localiza%20Chile%22.%22Codcom%22%3D7407"/>
    <x v="0"/>
    <s v="#1774B578"/>
  </r>
  <r>
    <n v="2370"/>
    <x v="0"/>
    <x v="2"/>
    <s v="Socioeconómico"/>
    <n v="15101"/>
    <x v="28"/>
    <x v="16"/>
    <x v="0"/>
    <x v="197"/>
    <x v="0"/>
    <x v="112"/>
    <s v="Año 2017"/>
    <s v="CLP/mes"/>
    <s v="elaboración propia con base en Encuestas CASEN 2006 a 2017"/>
    <s v="Ingreso Promedio Mensual de Mujeres y Hombres en el año 2017 en la comuna de Arica"/>
    <s v=" Distribución del Ingreso Promedio Mensual de Mujeres y Hombres en el año 2017 en la comuna de Arica. Gráfico de elaboración propia con base en Encuestas CASEN 2006 a 2017- CLP/mes"/>
    <s v="Gráfico Proporciones"/>
    <s v="ingresos,personas,histórico,CASEN,encuesta,CASEN,INE,estadística,Socioeconómico,Ingreso Promedio Comunal,Ingreso por Sexo,Arica,Ingreso por Sexo"/>
    <s v="https://analytics.zoho.com/open-view/2395394000008161223?ZOHO_CRITERIA=%22Localiza%20Chile%22.%22Codcom%22%3D15101"/>
    <x v="0"/>
    <s v="#1774B780"/>
  </r>
  <r>
    <n v="2371"/>
    <x v="0"/>
    <x v="2"/>
    <s v="Socioeconómico"/>
    <n v="4305"/>
    <x v="28"/>
    <x v="15"/>
    <x v="0"/>
    <x v="74"/>
    <x v="0"/>
    <x v="114"/>
    <s v="Años 2006-2009-2011-2013-2015-2017"/>
    <s v="Porcentaje (%)"/>
    <s v="elaboración propia con base en Encuestas CASEN 2006 a 2017"/>
    <s v="Variación porcentual del Ingreso Promedio Mensual por Persona en la comuna de Río Hurtado"/>
    <s v=" Muestra en proporciones de la Variación porcentual del Ingreso Promedio Mensual por Persona en la comuna de Río Hurtado en los Años 2006-2009-2011-2013-2015-2017. Gráfico de elaboración propia con base en Encuestas CASEN 2006 a 2017- Porcentaje (%)"/>
    <s v="Gráfico Proporciones"/>
    <s v="ingresos,personas,histórico,CASEN,encuesta,CASEN,INE,estadística,Socioeconómico,Ingreso Promedio Comunal,Ingreso Promedio Mensual,Río Hurtado,Variación Ingreso Comunal"/>
    <s v="https://analytics.zoho.com/open-view/2395394000008161221?ZOHO_CRITERIA=%22Localiza%20Chile%22.%22Codcom%22%3D4305"/>
    <x v="0"/>
    <s v="#1774B478"/>
  </r>
  <r>
    <n v="2372"/>
    <x v="0"/>
    <x v="2"/>
    <s v="Socioeconómico"/>
    <n v="11401"/>
    <x v="28"/>
    <x v="13"/>
    <x v="0"/>
    <x v="220"/>
    <x v="0"/>
    <x v="113"/>
    <s v="Años 2006-2009-2011-2013-2015-2017"/>
    <s v="CLP/mes"/>
    <s v="elaboración propia con base en Encuestas CASEN 2006 a 2017"/>
    <s v="Diferencial de Ingreso Promedio Mensual de Hombres según Alfabetismo en la comuna de Chile Chico"/>
    <s v="Evolución del Diferencial de Ingreso Promedio Mensual de Hombres según Alfabetismo en la comuna de Chile Chico, en los Años 2006-2009-2011-2013-2015-2017. Gráfico de elaboración propia con base en Encuestas CASEN 2006 a 2017- CLP/mes"/>
    <s v="Gráfico Evolución"/>
    <s v="ingresos,personas,histórico,CASEN,encuesta,CASEN,INE,estadística,Socioeconómico,Ingreso Promedio Comunal,Ingreso por Sexo-Alfabetismo,Chile Chico,Ingreso Hombres - Alfabetismo"/>
    <s v="https://analytics.zoho.com/open-view/2395394000008161224?ZOHO_CRITERIA=%22Localiza%20Chile%22.%22Codcom%22%3D11401"/>
    <x v="0"/>
    <s v="#1774B704"/>
  </r>
  <r>
    <n v="2373"/>
    <x v="0"/>
    <x v="2"/>
    <s v="Socioeconómico"/>
    <n v="13108"/>
    <x v="28"/>
    <x v="16"/>
    <x v="0"/>
    <x v="134"/>
    <x v="0"/>
    <x v="112"/>
    <s v="Año 2017"/>
    <s v="CLP/mes"/>
    <s v="elaboración propia con base en Encuestas CASEN 2006 a 2017"/>
    <s v="Ingreso Promedio Mensual de Mujeres y Hombres en el año 2017 en la comuna de Independencia"/>
    <s v=" Distribución del Ingreso Promedio Mensual de Mujeres y Hombres en el año 2017 en la comuna de Independencia. Gráfico de elaboración propia con base en Encuestas CASEN 2006 a 2017- CLP/mes"/>
    <s v="Gráfico Proporciones"/>
    <s v="ingresos,personas,histórico,CASEN,encuesta,CASEN,INE,estadística,Socioeconómico,Ingreso Promedio Comunal,Ingreso por Sexo,Independencia,Ingreso por Sexo"/>
    <s v="https://analytics.zoho.com/open-view/2395394000008161223?ZOHO_CRITERIA=%22Localiza%20Chile%22.%22Codcom%22%3D13108"/>
    <x v="0"/>
    <s v="#1774B723"/>
  </r>
  <r>
    <n v="2374"/>
    <x v="0"/>
    <x v="2"/>
    <s v="Socioeconómico"/>
    <n v="13131"/>
    <x v="28"/>
    <x v="16"/>
    <x v="0"/>
    <x v="243"/>
    <x v="0"/>
    <x v="112"/>
    <s v="Años 2006-2009-2011-2013-2015-2017"/>
    <s v="CLP/mes"/>
    <s v="elaboración propia con base en Encuestas CASEN 2006 a 2017"/>
    <s v="Evolución del Ingreso Promedio Mensual por Persona para Mujeres y Hombres en la comuna de San Ramón"/>
    <s v="Evolución del Ingreso Promedio Mensual por Persona para Mujeres y Hombres en la comuna de San Ramón, en los Años 2006-2009-2011-2013-2015-2017. Gráfico de elaboración propia con base en Encuestas CASEN 2006 a 2017- CLP/mes"/>
    <s v="Gráfico Evolución"/>
    <s v="ingresos,personas,histórico,CASEN,encuesta,CASEN,INE,estadística,Socioeconómico,Ingreso Promedio Comunal,Ingreso por Sexo,San Ramón,Ingreso por Sexo"/>
    <s v="https://analytics.zoho.com/open-view/2395394000008161222?ZOHO_CRITERIA=%22Localiza%20Chile%22.%22Codcom%22%3D13131"/>
    <x v="0"/>
    <s v="#1774B384"/>
  </r>
  <r>
    <n v="2375"/>
    <x v="0"/>
    <x v="2"/>
    <s v="Socioeconómico"/>
    <n v="9118"/>
    <x v="28"/>
    <x v="14"/>
    <x v="0"/>
    <x v="247"/>
    <x v="0"/>
    <x v="110"/>
    <s v="Año 2017"/>
    <s v="CLP/mes"/>
    <s v="elaboración propia con base en Encuestas CASEN 2006 a 2017"/>
    <s v="Comparativo de Ingreso Promedio Mensual entre personas con y sin alfabetización en la comuna de Toltén"/>
    <s v="Gráfico nos muestra el Comparativo de Ingreso Promedio Mensual entre personas con y sin alfabetización en la comuna de Toltén en el Año 2017. Gráfico de elaboración propia con base en Encuestas CASEN 2006 a 2017-unidad CLP/mes"/>
    <s v="Gráfico Comparativo"/>
    <s v="ingresos,personas,histórico,CASEN,encuesta,CASEN,INE,estadística,Socioeconómico,Ingreso Promedio Comunal,Ingreso por Alfabetismo,Toltén,Ingreso por Alfabetismo"/>
    <s v="https://analytics.zoho.com/open-view/2395394000008161227?ZOHO_CRITERIA=%22Localiza%20Chile%22.%22Codcom%22%3D9118"/>
    <x v="0"/>
    <s v="#1774B651"/>
  </r>
  <r>
    <n v="2376"/>
    <x v="0"/>
    <x v="2"/>
    <s v="Socioeconómico"/>
    <n v="13404"/>
    <x v="28"/>
    <x v="13"/>
    <x v="0"/>
    <x v="139"/>
    <x v="0"/>
    <x v="109"/>
    <s v="Años 2006-2009-2011-2013-2015-2017"/>
    <s v="CLP/mes"/>
    <s v="elaboración propia con base en Encuestas CASEN 2006 a 2017"/>
    <s v="Diferencial de Ingreso Promedio Mensual de Mujeres según Alfabetismo en la comuna de Paine"/>
    <s v="Evolución del Diferencial de Ingreso Promedio Mensual de Mujeres según Alfabetismo en la comuna de Paine, en los Años 2006-2009-2011-2013-2015-2017. Gráfico de elaboración propia con base en Encuestas CASEN 2006 a 2017- CLP/mes"/>
    <s v="Gráfico Evolución"/>
    <s v="ingresos,personas,histórico,CASEN,encuesta,CASEN,INE,estadística,Socioeconómico,Ingreso Promedio Comunal,Ingreso por Sexo-Alfabetismo,Paine,Ingreso Mujeres - Alfabetismo"/>
    <s v="https://analytics.zoho.com/open-view/2395394000008161225?ZOHO_CRITERIA=%22Localiza%20Chile%22.%22Codcom%22%3D13404"/>
    <x v="0"/>
    <s v="#1774B757"/>
  </r>
  <r>
    <n v="2377"/>
    <x v="0"/>
    <x v="2"/>
    <s v="Socioeconómico"/>
    <n v="5703"/>
    <x v="28"/>
    <x v="14"/>
    <x v="0"/>
    <x v="161"/>
    <x v="0"/>
    <x v="110"/>
    <s v="Años 2006-2009-2011-2013-2015-2017"/>
    <s v="CLP/mes"/>
    <s v="elaboración propia con base en Encuestas CASEN 2006 a 2017"/>
    <s v="Evolución del Ingreso Promedio Mensual por Alfabetismo en la comuna de Llaillay"/>
    <s v="Muestra de la Evolución del Ingreso Promedio Mensual por Alfabetismo en la comuna de Llaillay en los Años 2006-2009-2011-2013-2015-2017. Gráfico de elaboración propia con base en Encuestas CASEN 2006 a 2017-unidad CLP/mes"/>
    <s v="Gráfico Evolución"/>
    <s v="ingresos,personas,histórico,CASEN,encuesta,CASEN,INE,estadística,Socioeconómico,Ingreso Promedio Comunal,Ingreso por Alfabetismo,Llaillay,Ingreso por Alfabetismo"/>
    <s v="https://analytics.zoho.com/open-view/2395394000008161226?ZOHO_CRITERIA=%22Localiza%20Chile%22.%22Codcom%22%3D5703"/>
    <x v="0"/>
    <s v="#1774B509"/>
  </r>
  <r>
    <n v="2378"/>
    <x v="0"/>
    <x v="2"/>
    <s v="Socioeconómico"/>
    <n v="2302"/>
    <x v="28"/>
    <x v="17"/>
    <x v="0"/>
    <x v="103"/>
    <x v="0"/>
    <x v="117"/>
    <s v="Años 2006-2009-2011-2013-2015-2017"/>
    <s v="CLP/mes"/>
    <s v="elaboración propia con base en Encuestas CASEN 2006 a 2017"/>
    <s v="Evolución del Ingreso Promedio Mensual por Etnia en la comuna de María Elena"/>
    <s v="Muestra de la Evolución del Ingreso Promedio Mensual por Etnia en la comuna de María Elena en los Años 2006-2009-2011-2013-2015-2017. Gráfico de elaboración propia con base en Encuestas CASEN 2006 a 2017- unidad CLP/mes"/>
    <s v="Gráfico Evolución"/>
    <s v="ingresos,personas,histórico,CASEN,encuesta,CASEN,INE,estadística,Socioeconómico,Ingreso Promedio Comunal,Ingreso por Etnia,María Elena,Ingreso por Etnia"/>
    <s v="https://analytics.zoho.com/open-view/2395394000008161228?ZOHO_CRITERIA=%22Localiza%20Chile%22.%22Codcom%22%3D2302"/>
    <x v="0"/>
    <s v="#1774B454"/>
  </r>
  <r>
    <n v="2379"/>
    <x v="0"/>
    <x v="2"/>
    <s v="Socioeconómico"/>
    <n v="5"/>
    <x v="29"/>
    <x v="14"/>
    <x v="1"/>
    <x v="184"/>
    <x v="0"/>
    <x v="110"/>
    <s v="Año 2017"/>
    <s v="CLP/mes"/>
    <s v="elaboración propia con base en Encuestas CASEN 2006 a 2017"/>
    <s v="Comparativo de Ingreso Promedio Mensual entre personas con y sin alfabetización en la Región de Valparaíso"/>
    <s v="Gráfico Comparativo de Ingreso Promedio Mensual entre personas con y sin alfabetización en la Región de Valparaíso en los Año 2017. Gráfico de elaboración propia con base en Encuestas CASEN 2006 a 2017 - CLP/mes"/>
    <s v="Gráfico Comparativo"/>
    <s v="ingresos,personas,histórico,CASEN,encuesta,CASEN,INE,estadística,Socioeconómico,Ingreso Promedio Regional,Ingreso por Alfabetismo,Región de Valparaíso,Ingreso por Alfabetismo"/>
    <s v="https://analytics.zoho.com/open-view/2395394000008161207?ZOHO_CRITERIA=%22Localiza%20Chile%22.%22Codreg%22%3D5"/>
    <x v="0"/>
    <s v="#1774B427"/>
  </r>
  <r>
    <n v="2380"/>
    <x v="0"/>
    <x v="2"/>
    <s v="Socioeconómico"/>
    <n v="2203"/>
    <x v="28"/>
    <x v="13"/>
    <x v="0"/>
    <x v="16"/>
    <x v="0"/>
    <x v="113"/>
    <s v="Años 2006-2009-2011-2013-2015-2017"/>
    <s v="CLP/mes"/>
    <s v="elaboración propia con base en Encuestas CASEN 2006 a 2017"/>
    <s v="Diferencial de Ingreso Promedio Mensual de Hombres según Alfabetismo en la comuna de San Pedro de Atacama"/>
    <s v="Evolución del Diferencial de Ingreso Promedio Mensual de Hombres según Alfabetismo en la comuna de San Pedro de Atacama, en los Años 2006-2009-2011-2013-2015-2017. Gráfico de elaboración propia con base en Encuestas CASEN 2006 a 2017- CLP/mes"/>
    <s v="Gráfico Evolución"/>
    <s v="ingresos,personas,histórico,CASEN,encuesta,CASEN,INE,estadística,Socioeconómico,Ingreso Promedio Comunal,Ingreso por Sexo-Alfabetismo,San Pedro de Atacama,Ingreso Hombres - Alfabetismo"/>
    <s v="https://analytics.zoho.com/open-view/2395394000008161224?ZOHO_CRITERIA=%22Localiza%20Chile%22.%22Codcom%22%3D2203"/>
    <x v="0"/>
    <s v="#1774B452"/>
  </r>
  <r>
    <n v="2381"/>
    <x v="0"/>
    <x v="2"/>
    <s v="Socioeconómico"/>
    <n v="14107"/>
    <x v="28"/>
    <x v="16"/>
    <x v="0"/>
    <x v="169"/>
    <x v="0"/>
    <x v="112"/>
    <s v="Año 2017"/>
    <s v="CLP/mes"/>
    <s v="elaboración propia con base en Encuestas CASEN 2006 a 2017"/>
    <s v="Ingreso Promedio Mensual de Mujeres y Hombres en el año 2017 en la comuna de Paillaco"/>
    <s v=" Distribución del Ingreso Promedio Mensual de Mujeres y Hombres en el año 2017 en la comuna de Paillaco. Gráfico de elaboración propia con base en Encuestas CASEN 2006 a 2017- CLP/mes"/>
    <s v="Gráfico Proporciones"/>
    <s v="ingresos,personas,histórico,CASEN,encuesta,CASEN,INE,estadística,Socioeconómico,Ingreso Promedio Comunal,Ingreso por Sexo,Paillaco,Ingreso por Sexo"/>
    <s v="https://analytics.zoho.com/open-view/2395394000008161223?ZOHO_CRITERIA=%22Localiza%20Chile%22.%22Codcom%22%3D14107"/>
    <x v="0"/>
    <s v="#1774B774"/>
  </r>
  <r>
    <n v="2382"/>
    <x v="0"/>
    <x v="2"/>
    <s v="Socioeconómico"/>
    <n v="8101"/>
    <x v="28"/>
    <x v="15"/>
    <x v="0"/>
    <x v="353"/>
    <x v="0"/>
    <x v="114"/>
    <s v="Años 2006-2009-2011-2013-2015-2017"/>
    <s v="Porcentaje (%)"/>
    <s v="elaboración propia con base en Encuestas CASEN 2006 a 2017"/>
    <s v="Variación porcentual del Ingreso Promedio Mensual por Persona en la comuna de Concepción"/>
    <s v=" Muestra en proporciones de la Variación porcentual del Ingreso Promedio Mensual por Persona en la comuna de Concepción en los Años 2006-2009-2011-2013-2015-2017. Gráfico de elaboración propia con base en Encuestas CASEN 2006 a 2017- Porcentaje (%)"/>
    <s v="Gráfico Proporciones"/>
    <s v="ingresos,personas,histórico,CASEN,encuesta,CASEN,INE,estadística,Socioeconómico,Ingreso Promedio Comunal,Ingreso Promedio Mensual,Concepción,Variación Ingreso Comunal"/>
    <s v="https://analytics.zoho.com/open-view/2395394000008161221?ZOHO_CRITERIA=%22Localiza%20Chile%22.%22Codcom%22%3D8101"/>
    <x v="0"/>
    <s v="#1774B580"/>
  </r>
  <r>
    <n v="2383"/>
    <x v="0"/>
    <x v="2"/>
    <s v="Socioeconómico"/>
    <n v="5704"/>
    <x v="28"/>
    <x v="13"/>
    <x v="0"/>
    <x v="298"/>
    <x v="0"/>
    <x v="113"/>
    <s v="Años 2006-2009-2011-2013-2015-2017"/>
    <s v="CLP/mes"/>
    <s v="elaboración propia con base en Encuestas CASEN 2006 a 2017"/>
    <s v="Diferencial de Ingreso Promedio Mensual de Hombres según Alfabetismo en la comuna de Panquehue"/>
    <s v="Evolución del Diferencial de Ingreso Promedio Mensual de Hombres según Alfabetismo en la comuna de Panquehue, en los Años 2006-2009-2011-2013-2015-2017. Gráfico de elaboración propia con base en Encuestas CASEN 2006 a 2017- CLP/mes"/>
    <s v="Gráfico Evolución"/>
    <s v="ingresos,personas,histórico,CASEN,encuesta,CASEN,INE,estadística,Socioeconómico,Ingreso Promedio Comunal,Ingreso por Sexo-Alfabetismo,Panquehue,Ingreso Hombres - Alfabetismo"/>
    <s v="https://analytics.zoho.com/open-view/2395394000008161224?ZOHO_CRITERIA=%22Localiza%20Chile%22.%22Codcom%22%3D5704"/>
    <x v="0"/>
    <s v="#1774B510"/>
  </r>
  <r>
    <n v="2384"/>
    <x v="0"/>
    <x v="2"/>
    <s v="Socioeconómico"/>
    <n v="14103"/>
    <x v="28"/>
    <x v="14"/>
    <x v="0"/>
    <x v="345"/>
    <x v="0"/>
    <x v="110"/>
    <s v="Años 2006-2009-2011-2013-2015-2017"/>
    <s v="CLP/mes"/>
    <s v="elaboración propia con base en Encuestas CASEN 2006 a 2017"/>
    <s v="Evolución del Ingreso Promedio Mensual por Alfabetismo en la comuna de Lanco"/>
    <s v="Muestra de la Evolución del Ingreso Promedio Mensual por Alfabetismo en la comuna de Lanco en los Años 2006-2009-2011-2013-2015-2017. Gráfico de elaboración propia con base en Encuestas CASEN 2006 a 2017-unidad CLP/mes"/>
    <s v="Gráfico Evolución"/>
    <s v="ingresos,personas,histórico,CASEN,encuesta,CASEN,INE,estadística,Socioeconómico,Ingreso Promedio Comunal,Ingreso por Alfabetismo,Lanco,Ingreso por Alfabetismo"/>
    <s v="https://analytics.zoho.com/open-view/2395394000008161226?ZOHO_CRITERIA=%22Localiza%20Chile%22.%22Codcom%22%3D14103"/>
    <x v="0"/>
    <s v="#1774B770"/>
  </r>
  <r>
    <n v="2385"/>
    <x v="0"/>
    <x v="2"/>
    <s v="Socioeconómico"/>
    <n v="13601"/>
    <x v="28"/>
    <x v="14"/>
    <x v="0"/>
    <x v="289"/>
    <x v="0"/>
    <x v="110"/>
    <s v="Años 2006-2009-2011-2013-2015-2017"/>
    <s v="CLP/mes"/>
    <s v="elaboración propia con base en Encuestas CASEN 2006 a 2017"/>
    <s v="Evolución del Ingreso Promedio Mensual por Alfabetismo en la comuna de Talagante"/>
    <s v="Muestra de la Evolución del Ingreso Promedio Mensual por Alfabetismo en la comuna de Talagante en los Años 2006-2009-2011-2013-2015-2017. Gráfico de elaboración propia con base en Encuestas CASEN 2006 a 2017-unidad CLP/mes"/>
    <s v="Gráfico Evolución"/>
    <s v="ingresos,personas,histórico,CASEN,encuesta,CASEN,INE,estadística,Socioeconómico,Ingreso Promedio Comunal,Ingreso por Alfabetismo,Talagante,Ingreso por Alfabetismo"/>
    <s v="https://analytics.zoho.com/open-view/2395394000008161226?ZOHO_CRITERIA=%22Localiza%20Chile%22.%22Codcom%22%3D13601"/>
    <x v="0"/>
    <s v="#1774B763"/>
  </r>
  <r>
    <n v="2386"/>
    <x v="0"/>
    <x v="2"/>
    <s v="Socioeconómico"/>
    <n v="9114"/>
    <x v="28"/>
    <x v="16"/>
    <x v="0"/>
    <x v="285"/>
    <x v="0"/>
    <x v="112"/>
    <s v="Año 2017"/>
    <s v="CLP/mes"/>
    <s v="elaboración propia con base en Encuestas CASEN 2006 a 2017"/>
    <s v="Ingreso Promedio Mensual de Mujeres y Hombres en el año 2017 en la comuna de Pitrufquén"/>
    <s v=" Distribución del Ingreso Promedio Mensual de Mujeres y Hombres en el año 2017 en la comuna de Pitrufquén. Gráfico de elaboración propia con base en Encuestas CASEN 2006 a 2017- CLP/mes"/>
    <s v="Gráfico Proporciones"/>
    <s v="ingresos,personas,histórico,CASEN,encuesta,CASEN,INE,estadística,Socioeconómico,Ingreso Promedio Comunal,Ingreso por Sexo,Pitrufquén,Ingreso por Sexo"/>
    <s v="https://analytics.zoho.com/open-view/2395394000008161223?ZOHO_CRITERIA=%22Localiza%20Chile%22.%22Codcom%22%3D9114"/>
    <x v="0"/>
    <s v="#1774B647"/>
  </r>
  <r>
    <n v="2387"/>
    <x v="0"/>
    <x v="2"/>
    <s v="Socioeconómico"/>
    <n v="12101"/>
    <x v="28"/>
    <x v="13"/>
    <x v="0"/>
    <x v="138"/>
    <x v="0"/>
    <x v="113"/>
    <s v="Años 2006-2009-2011-2013-2015-2017"/>
    <s v="CLP/mes"/>
    <s v="elaboración propia con base en Encuestas CASEN 2006 a 2017"/>
    <s v="Diferencial de Ingreso Promedio Mensual de Hombres según Alfabetismo en la comuna de Punta Arenas"/>
    <s v="Evolución del Diferencial de Ingreso Promedio Mensual de Hombres según Alfabetismo en la comuna de Punta Arenas, en los Años 2006-2009-2011-2013-2015-2017. Gráfico de elaboración propia con base en Encuestas CASEN 2006 a 2017- CLP/mes"/>
    <s v="Gráfico Evolución"/>
    <s v="ingresos,personas,histórico,CASEN,encuesta,CASEN,INE,estadística,Socioeconómico,Ingreso Promedio Comunal,Ingreso por Sexo-Alfabetismo,Punta Arenas,Ingreso Hombres - Alfabetismo"/>
    <s v="https://analytics.zoho.com/open-view/2395394000008161224?ZOHO_CRITERIA=%22Localiza%20Chile%22.%22Codcom%22%3D12101"/>
    <x v="0"/>
    <s v="#1774B706"/>
  </r>
  <r>
    <n v="2388"/>
    <x v="0"/>
    <x v="2"/>
    <s v="Socioeconómico"/>
    <n v="9108"/>
    <x v="28"/>
    <x v="16"/>
    <x v="0"/>
    <x v="314"/>
    <x v="0"/>
    <x v="112"/>
    <s v="Año 2017"/>
    <s v="CLP/mes"/>
    <s v="elaboración propia con base en Encuestas CASEN 2006 a 2017"/>
    <s v="Ingreso Promedio Mensual de Mujeres y Hombres en el año 2017 en la comuna de Lautaro"/>
    <s v=" Distribución del Ingreso Promedio Mensual de Mujeres y Hombres en el año 2017 en la comuna de Lautaro. Gráfico de elaboración propia con base en Encuestas CASEN 2006 a 2017- CLP/mes"/>
    <s v="Gráfico Proporciones"/>
    <s v="ingresos,personas,histórico,CASEN,encuesta,CASEN,INE,estadística,Socioeconómico,Ingreso Promedio Comunal,Ingreso por Sexo,Lautaro,Ingreso por Sexo"/>
    <s v="https://analytics.zoho.com/open-view/2395394000008161223?ZOHO_CRITERIA=%22Localiza%20Chile%22.%22Codcom%22%3D9108"/>
    <x v="0"/>
    <s v="#1774B641"/>
  </r>
  <r>
    <n v="2389"/>
    <x v="0"/>
    <x v="2"/>
    <s v="Socioeconómico"/>
    <n v="16101"/>
    <x v="28"/>
    <x v="16"/>
    <x v="0"/>
    <x v="69"/>
    <x v="0"/>
    <x v="112"/>
    <s v="Años 2006-2009-2011-2013-2015-2017"/>
    <s v="CLP/mes"/>
    <s v="elaboración propia con base en Encuestas CASEN 2006 a 2017"/>
    <s v="Evolución del Ingreso Promedio Mensual por Persona para Mujeres y Hombres en la comuna de Chillán"/>
    <s v="Evolución del Ingreso Promedio Mensual por Persona para Mujeres y Hombres en la comuna de Chillán, en los Años 2006-2009-2011-2013-2015-2017. Gráfico de elaboración propia con base en Encuestas CASEN 2006 a 2017- CLP/mes"/>
    <s v="Gráfico Evolución"/>
    <s v="ingresos,personas,histórico,CASEN,encuesta,CASEN,INE,estadística,Socioeconómico,Ingreso Promedio Comunal,Ingreso por Sexo,Chillán,Ingreso por Sexo"/>
    <s v="https://analytics.zoho.com/open-view/2395394000008161222?ZOHO_CRITERIA=%22Localiza%20Chile%22.%22Codcom%22%3D16101"/>
    <x v="0"/>
    <s v="#1774B251"/>
  </r>
  <r>
    <n v="2390"/>
    <x v="0"/>
    <x v="2"/>
    <s v="Socioeconómico"/>
    <n v="14202"/>
    <x v="28"/>
    <x v="14"/>
    <x v="0"/>
    <x v="89"/>
    <x v="0"/>
    <x v="110"/>
    <s v="Año 2017"/>
    <s v="CLP/mes"/>
    <s v="elaboración propia con base en Encuestas CASEN 2006 a 2017"/>
    <s v="Comparativo de Ingreso Promedio Mensual entre personas con y sin alfabetización en la comuna de Futrono"/>
    <s v="Gráfico nos muestra el Comparativo de Ingreso Promedio Mensual entre personas con y sin alfabetización en la comuna de Futrono en el Año 2017. Gráfico de elaboración propia con base en Encuestas CASEN 2006 a 2017-unidad CLP/mes"/>
    <s v="Gráfico Comparativo"/>
    <s v="ingresos,personas,histórico,CASEN,encuesta,CASEN,INE,estadística,Socioeconómico,Ingreso Promedio Comunal,Ingreso por Alfabetismo,Futrono,Ingreso por Alfabetismo"/>
    <s v="https://analytics.zoho.com/open-view/2395394000008161227?ZOHO_CRITERIA=%22Localiza%20Chile%22.%22Codcom%22%3D14202"/>
    <x v="0"/>
    <s v="#1774B777"/>
  </r>
  <r>
    <n v="2391"/>
    <x v="0"/>
    <x v="2"/>
    <s v="Socioeconómico"/>
    <n v="2104"/>
    <x v="28"/>
    <x v="13"/>
    <x v="0"/>
    <x v="45"/>
    <x v="0"/>
    <x v="109"/>
    <s v="Años 2006-2009-2011-2013-2015-2017"/>
    <s v="CLP/mes"/>
    <s v="elaboración propia con base en Encuestas CASEN 2006 a 2017"/>
    <s v="Diferencial de Ingreso Promedio Mensual de Mujeres según Alfabetismo en la comuna de Taltal"/>
    <s v="Evolución del Diferencial de Ingreso Promedio Mensual de Mujeres según Alfabetismo en la comuna de Taltal, en los Años 2006-2009-2011-2013-2015-2017. Gráfico de elaboración propia con base en Encuestas CASEN 2006 a 2017- CLP/mes"/>
    <s v="Gráfico Evolución"/>
    <s v="ingresos,personas,histórico,CASEN,encuesta,CASEN,INE,estadística,Socioeconómico,Ingreso Promedio Comunal,Ingreso por Sexo-Alfabetismo,Taltal,Ingreso Mujeres - Alfabetismo"/>
    <s v="https://analytics.zoho.com/open-view/2395394000008161225?ZOHO_CRITERIA=%22Localiza%20Chile%22.%22Codcom%22%3D2104"/>
    <x v="0"/>
    <s v="#1774B449"/>
  </r>
  <r>
    <n v="2392"/>
    <x v="0"/>
    <x v="2"/>
    <s v="Socioeconómico"/>
    <n v="13116"/>
    <x v="28"/>
    <x v="13"/>
    <x v="0"/>
    <x v="198"/>
    <x v="0"/>
    <x v="113"/>
    <s v="Años 2006-2009-2011-2013-2015-2017"/>
    <s v="CLP/mes"/>
    <s v="elaboración propia con base en Encuestas CASEN 2006 a 2017"/>
    <s v="Diferencial de Ingreso Promedio Mensual de Hombres según Alfabetismo en la comuna de Lo Espejo"/>
    <s v="Evolución del Diferencial de Ingreso Promedio Mensual de Hombres según Alfabetismo en la comuna de Lo Espejo, en los Años 2006-2009-2011-2013-2015-2017. Gráfico de elaboración propia con base en Encuestas CASEN 2006 a 2017- CLP/mes"/>
    <s v="Gráfico Evolución"/>
    <s v="ingresos,personas,histórico,CASEN,encuesta,CASEN,INE,estadística,Socioeconómico,Ingreso Promedio Comunal,Ingreso por Sexo-Alfabetismo,Lo Espejo,Ingreso Hombres - Alfabetismo"/>
    <s v="https://analytics.zoho.com/open-view/2395394000008161224?ZOHO_CRITERIA=%22Localiza%20Chile%22.%22Codcom%22%3D13116"/>
    <x v="0"/>
    <s v="#1774B731"/>
  </r>
  <r>
    <n v="2393"/>
    <x v="0"/>
    <x v="2"/>
    <s v="Socioeconómico"/>
    <n v="9113"/>
    <x v="28"/>
    <x v="13"/>
    <x v="0"/>
    <x v="288"/>
    <x v="0"/>
    <x v="109"/>
    <s v="Años 2006-2009-2011-2013-2015-2017"/>
    <s v="CLP/mes"/>
    <s v="elaboración propia con base en Encuestas CASEN 2006 a 2017"/>
    <s v="Diferencial de Ingreso Promedio Mensual de Mujeres según Alfabetismo en la comuna de Perquenco"/>
    <s v="Evolución del Diferencial de Ingreso Promedio Mensual de Mujeres según Alfabetismo en la comuna de Perquenco, en los Años 2006-2009-2011-2013-2015-2017. Gráfico de elaboración propia con base en Encuestas CASEN 2006 a 2017- CLP/mes"/>
    <s v="Gráfico Evolución"/>
    <s v="ingresos,personas,histórico,CASEN,encuesta,CASEN,INE,estadística,Socioeconómico,Ingreso Promedio Comunal,Ingreso por Sexo-Alfabetismo,Perquenco,Ingreso Mujeres - Alfabetismo"/>
    <s v="https://analytics.zoho.com/open-view/2395394000008161225?ZOHO_CRITERIA=%22Localiza%20Chile%22.%22Codcom%22%3D9113"/>
    <x v="0"/>
    <s v="#1774B646"/>
  </r>
  <r>
    <n v="2394"/>
    <x v="0"/>
    <x v="2"/>
    <s v="Socioeconómico"/>
    <n v="8308"/>
    <x v="28"/>
    <x v="14"/>
    <x v="0"/>
    <x v="211"/>
    <x v="0"/>
    <x v="110"/>
    <s v="Años 2006-2009-2011-2013-2015-2017"/>
    <s v="CLP/mes"/>
    <s v="elaboración propia con base en Encuestas CASEN 2006 a 2017"/>
    <s v="Evolución del Ingreso Promedio Mensual por Alfabetismo en la comuna de Quilaco"/>
    <s v="Muestra de la Evolución del Ingreso Promedio Mensual por Alfabetismo en la comuna de Quilaco en los Años 2006-2009-2011-2013-2015-2017. Gráfico de elaboración propia con base en Encuestas CASEN 2006 a 2017-unidad CLP/mes"/>
    <s v="Gráfico Evolución"/>
    <s v="ingresos,personas,histórico,CASEN,encuesta,CASEN,INE,estadística,Socioeconómico,Ingreso Promedio Comunal,Ingreso por Alfabetismo,Quilaco,Ingreso por Alfabetismo"/>
    <s v="https://analytics.zoho.com/open-view/2395394000008161226?ZOHO_CRITERIA=%22Localiza%20Chile%22.%22Codcom%22%3D8308"/>
    <x v="0"/>
    <s v="#1774B606"/>
  </r>
  <r>
    <n v="2395"/>
    <x v="0"/>
    <x v="2"/>
    <s v="Socioeconómico"/>
    <n v="7202"/>
    <x v="28"/>
    <x v="14"/>
    <x v="0"/>
    <x v="261"/>
    <x v="0"/>
    <x v="110"/>
    <s v="Año 2017"/>
    <s v="CLP/mes"/>
    <s v="elaboración propia con base en Encuestas CASEN 2006 a 2017"/>
    <s v="Comparativo de Ingreso Promedio Mensual entre personas con y sin alfabetización en la comuna de Chanco"/>
    <s v="Gráfico nos muestra el Comparativo de Ingreso Promedio Mensual entre personas con y sin alfabetización en la comuna de Chanco en el Año 2017. Gráfico de elaboración propia con base en Encuestas CASEN 2006 a 2017-unidad CLP/mes"/>
    <s v="Gráfico Comparativo"/>
    <s v="ingresos,personas,histórico,CASEN,encuesta,CASEN,INE,estadística,Socioeconómico,Ingreso Promedio Comunal,Ingreso por Alfabetismo,Chanco,Ingreso por Alfabetismo"/>
    <s v="https://analytics.zoho.com/open-view/2395394000008161227?ZOHO_CRITERIA=%22Localiza%20Chile%22.%22Codcom%22%3D7202"/>
    <x v="0"/>
    <s v="#1774B561"/>
  </r>
  <r>
    <n v="2396"/>
    <x v="0"/>
    <x v="2"/>
    <s v="Socioeconómico"/>
    <n v="13132"/>
    <x v="28"/>
    <x v="13"/>
    <x v="0"/>
    <x v="30"/>
    <x v="0"/>
    <x v="109"/>
    <s v="Años 2006-2009-2011-2013-2015-2017"/>
    <s v="CLP/mes"/>
    <s v="elaboración propia con base en Encuestas CASEN 2006 a 2017"/>
    <s v="Diferencial de Ingreso Promedio Mensual de Mujeres según Alfabetismo en la comuna de Vitacura"/>
    <s v="Evolución del Diferencial de Ingreso Promedio Mensual de Mujeres según Alfabetismo en la comuna de Vitacura, en los Años 2006-2009-2011-2013-2015-2017. Gráfico de elaboración propia con base en Encuestas CASEN 2006 a 2017- CLP/mes"/>
    <s v="Gráfico Evolución"/>
    <s v="ingresos,personas,histórico,CASEN,encuesta,CASEN,INE,estadística,Socioeconómico,Ingreso Promedio Comunal,Ingreso por Sexo-Alfabetismo,Vitacura,Ingreso Mujeres - Alfabetismo"/>
    <s v="https://analytics.zoho.com/open-view/2395394000008161225?ZOHO_CRITERIA=%22Localiza%20Chile%22.%22Codcom%22%3D13132"/>
    <x v="0"/>
    <s v="#1774B747"/>
  </r>
  <r>
    <n v="2397"/>
    <x v="0"/>
    <x v="2"/>
    <s v="Socioeconómico"/>
    <n v="3102"/>
    <x v="28"/>
    <x v="14"/>
    <x v="0"/>
    <x v="136"/>
    <x v="0"/>
    <x v="110"/>
    <s v="Año 2017"/>
    <s v="CLP/mes"/>
    <s v="elaboración propia con base en Encuestas CASEN 2006 a 2017"/>
    <s v="Comparativo de Ingreso Promedio Mensual entre personas con y sin alfabetización en la comuna de Caldera"/>
    <s v="Gráfico nos muestra el Comparativo de Ingreso Promedio Mensual entre personas con y sin alfabetización en la comuna de Caldera en el Año 2017. Gráfico de elaboración propia con base en Encuestas CASEN 2006 a 2017-unidad CLP/mes"/>
    <s v="Gráfico Comparativo"/>
    <s v="ingresos,personas,histórico,CASEN,encuesta,CASEN,INE,estadística,Socioeconómico,Ingreso Promedio Comunal,Ingreso por Alfabetismo,Caldera,Ingreso por Alfabetismo"/>
    <s v="https://analytics.zoho.com/open-view/2395394000008161227?ZOHO_CRITERIA=%22Localiza%20Chile%22.%22Codcom%22%3D3102"/>
    <x v="0"/>
    <s v="#1774B456"/>
  </r>
  <r>
    <n v="2398"/>
    <x v="0"/>
    <x v="2"/>
    <s v="Socioeconómico"/>
    <n v="14202"/>
    <x v="28"/>
    <x v="15"/>
    <x v="0"/>
    <x v="89"/>
    <x v="0"/>
    <x v="114"/>
    <s v="Años 2006-2009-2011-2013-2015-2017"/>
    <s v="Porcentaje (%)"/>
    <s v="elaboración propia con base en Encuestas CASEN 2006 a 2017"/>
    <s v="Variación porcentual del Ingreso Promedio Mensual por Persona en la comuna de Futrono"/>
    <s v=" Muestra en proporciones de la Variación porcentual del Ingreso Promedio Mensual por Persona en la comuna de Futrono en los Años 2006-2009-2011-2013-2015-2017. Gráfico de elaboración propia con base en Encuestas CASEN 2006 a 2017- Porcentaje (%)"/>
    <s v="Gráfico Proporciones"/>
    <s v="ingresos,personas,histórico,CASEN,encuesta,CASEN,INE,estadística,Socioeconómico,Ingreso Promedio Comunal,Ingreso Promedio Mensual,Futrono,Variación Ingreso Comunal"/>
    <s v="https://analytics.zoho.com/open-view/2395394000008161221?ZOHO_CRITERIA=%22Localiza%20Chile%22.%22Codcom%22%3D14202"/>
    <x v="0"/>
    <s v="#1774B777"/>
  </r>
  <r>
    <n v="2399"/>
    <x v="0"/>
    <x v="2"/>
    <s v="Socioeconómico"/>
    <n v="6101"/>
    <x v="28"/>
    <x v="14"/>
    <x v="0"/>
    <x v="250"/>
    <x v="0"/>
    <x v="110"/>
    <s v="Años 2006-2009-2011-2013-2015-2017"/>
    <s v="CLP/mes"/>
    <s v="elaboración propia con base en Encuestas CASEN 2006 a 2017"/>
    <s v="Evolución del Ingreso Promedio Mensual por Alfabetismo en la comuna de Rancagua"/>
    <s v="Muestra de la Evolución del Ingreso Promedio Mensual por Alfabetismo en la comuna de Rancagua en los Años 2006-2009-2011-2013-2015-2017. Gráfico de elaboración propia con base en Encuestas CASEN 2006 a 2017-unidad CLP/mes"/>
    <s v="Gráfico Evolución"/>
    <s v="ingresos,personas,histórico,CASEN,encuesta,CASEN,INE,estadística,Socioeconómico,Ingreso Promedio Comunal,Ingreso por Alfabetismo,Rancagua,Ingreso por Alfabetismo"/>
    <s v="https://analytics.zoho.com/open-view/2395394000008161226?ZOHO_CRITERIA=%22Localiza%20Chile%22.%22Codcom%22%3D6101"/>
    <x v="0"/>
    <s v="#1774B517"/>
  </r>
  <r>
    <n v="2400"/>
    <x v="0"/>
    <x v="2"/>
    <s v="Socioeconómico"/>
    <n v="15102"/>
    <x v="28"/>
    <x v="13"/>
    <x v="0"/>
    <x v="276"/>
    <x v="0"/>
    <x v="113"/>
    <s v="Años 2006-2009-2011-2013-2015-2017"/>
    <s v="CLP/mes"/>
    <s v="elaboración propia con base en Encuestas CASEN 2006 a 2017"/>
    <s v="Diferencial de Ingreso Promedio Mensual de Hombres según Alfabetismo en la comuna de Camarones"/>
    <s v="Evolución del Diferencial de Ingreso Promedio Mensual de Hombres según Alfabetismo en la comuna de Camarones, en los Años 2006-2009-2011-2013-2015-2017. Gráfico de elaboración propia con base en Encuestas CASEN 2006 a 2017- CLP/mes"/>
    <s v="Gráfico Evolución"/>
    <s v="ingresos,personas,histórico,CASEN,encuesta,CASEN,INE,estadística,Socioeconómico,Ingreso Promedio Comunal,Ingreso por Sexo-Alfabetismo,Camarones,Ingreso Hombres - Alfabetismo"/>
    <s v="https://analytics.zoho.com/open-view/2395394000008161224?ZOHO_CRITERIA=%22Localiza%20Chile%22.%22Codcom%22%3D15102"/>
    <x v="0"/>
    <s v="#1774B781"/>
  </r>
  <r>
    <n v="2401"/>
    <x v="0"/>
    <x v="2"/>
    <s v="Socioeconómico"/>
    <n v="8112"/>
    <x v="28"/>
    <x v="16"/>
    <x v="0"/>
    <x v="331"/>
    <x v="0"/>
    <x v="112"/>
    <s v="Años 2006-2009-2011-2013-2015-2017"/>
    <s v="CLP/mes"/>
    <s v="elaboración propia con base en Encuestas CASEN 2006 a 2017"/>
    <s v="Evolución del Ingreso Promedio Mensual por Persona para Mujeres y Hombres en la comuna de Hualpén"/>
    <s v="Evolución del Ingreso Promedio Mensual por Persona para Mujeres y Hombres en la comuna de Hualpén, en los Años 2006-2009-2011-2013-2015-2017. Gráfico de elaboración propia con base en Encuestas CASEN 2006 a 2017- CLP/mes"/>
    <s v="Gráfico Evolución"/>
    <s v="ingresos,personas,histórico,CASEN,encuesta,CASEN,INE,estadística,Socioeconómico,Ingreso Promedio Comunal,Ingreso por Sexo,Hualpén,Ingreso por Sexo"/>
    <s v="https://analytics.zoho.com/open-view/2395394000008161222?ZOHO_CRITERIA=%22Localiza%20Chile%22.%22Codcom%22%3D8112"/>
    <x v="0"/>
    <s v="#1774B229"/>
  </r>
  <r>
    <n v="2402"/>
    <x v="0"/>
    <x v="2"/>
    <s v="Socioeconómico"/>
    <n v="3102"/>
    <x v="28"/>
    <x v="13"/>
    <x v="0"/>
    <x v="136"/>
    <x v="0"/>
    <x v="109"/>
    <s v="Años 2006-2009-2011-2013-2015-2017"/>
    <s v="CLP/mes"/>
    <s v="elaboración propia con base en Encuestas CASEN 2006 a 2017"/>
    <s v="Diferencial de Ingreso Promedio Mensual de Mujeres según Alfabetismo en la comuna de Caldera"/>
    <s v="Evolución del Diferencial de Ingreso Promedio Mensual de Mujeres según Alfabetismo en la comuna de Caldera, en los Años 2006-2009-2011-2013-2015-2017. Gráfico de elaboración propia con base en Encuestas CASEN 2006 a 2017- CLP/mes"/>
    <s v="Gráfico Evolución"/>
    <s v="ingresos,personas,histórico,CASEN,encuesta,CASEN,INE,estadística,Socioeconómico,Ingreso Promedio Comunal,Ingreso por Sexo-Alfabetismo,Caldera,Ingreso Mujeres - Alfabetismo"/>
    <s v="https://analytics.zoho.com/open-view/2395394000008161225?ZOHO_CRITERIA=%22Localiza%20Chile%22.%22Codcom%22%3D3102"/>
    <x v="0"/>
    <s v="#1774B456"/>
  </r>
  <r>
    <n v="2403"/>
    <x v="0"/>
    <x v="2"/>
    <s v="Socioeconómico"/>
    <n v="7401"/>
    <x v="28"/>
    <x v="16"/>
    <x v="0"/>
    <x v="222"/>
    <x v="0"/>
    <x v="112"/>
    <s v="Año 2017"/>
    <s v="CLP/mes"/>
    <s v="elaboración propia con base en Encuestas CASEN 2006 a 2017"/>
    <s v="Ingreso Promedio Mensual de Mujeres y Hombres en el año 2017 en la comuna de Linares"/>
    <s v=" Distribución del Ingreso Promedio Mensual de Mujeres y Hombres en el año 2017 en la comuna de Linares. Gráfico de elaboración propia con base en Encuestas CASEN 2006 a 2017- CLP/mes"/>
    <s v="Gráfico Proporciones"/>
    <s v="ingresos,personas,histórico,CASEN,encuesta,CASEN,INE,estadística,Socioeconómico,Ingreso Promedio Comunal,Ingreso por Sexo,Linares,Ingreso por Sexo"/>
    <s v="https://analytics.zoho.com/open-view/2395394000008161223?ZOHO_CRITERIA=%22Localiza%20Chile%22.%22Codcom%22%3D7401"/>
    <x v="0"/>
    <s v="#1774B572"/>
  </r>
  <r>
    <n v="2404"/>
    <x v="0"/>
    <x v="2"/>
    <s v="Socioeconómico"/>
    <n v="7108"/>
    <x v="28"/>
    <x v="14"/>
    <x v="0"/>
    <x v="117"/>
    <x v="0"/>
    <x v="110"/>
    <s v="Años 2006-2009-2011-2013-2015-2017"/>
    <s v="CLP/mes"/>
    <s v="elaboración propia con base en Encuestas CASEN 2006 a 2017"/>
    <s v="Evolución del Ingreso Promedio Mensual por Alfabetismo en la comuna de Río Claro"/>
    <s v="Muestra de la Evolución del Ingreso Promedio Mensual por Alfabetismo en la comuna de Río Claro en los Años 2006-2009-2011-2013-2015-2017. Gráfico de elaboración propia con base en Encuestas CASEN 2006 a 2017-unidad CLP/mes"/>
    <s v="Gráfico Evolución"/>
    <s v="ingresos,personas,histórico,CASEN,encuesta,CASEN,INE,estadística,Socioeconómico,Ingreso Promedio Comunal,Ingreso por Alfabetismo,Río Claro,Ingreso por Alfabetismo"/>
    <s v="https://analytics.zoho.com/open-view/2395394000008161226?ZOHO_CRITERIA=%22Localiza%20Chile%22.%22Codcom%22%3D7108"/>
    <x v="0"/>
    <s v="#1774B557"/>
  </r>
  <r>
    <n v="2405"/>
    <x v="0"/>
    <x v="2"/>
    <s v="Socioeconómico"/>
    <n v="4301"/>
    <x v="28"/>
    <x v="13"/>
    <x v="0"/>
    <x v="51"/>
    <x v="0"/>
    <x v="113"/>
    <s v="Años 2006-2009-2011-2013-2015-2017"/>
    <s v="CLP/mes"/>
    <s v="elaboración propia con base en Encuestas CASEN 2006 a 2017"/>
    <s v="Diferencial de Ingreso Promedio Mensual de Hombres según Alfabetismo en la comuna de Ovalle"/>
    <s v="Evolución del Diferencial de Ingreso Promedio Mensual de Hombres según Alfabetismo en la comuna de Ovalle, en los Años 2006-2009-2011-2013-2015-2017. Gráfico de elaboración propia con base en Encuestas CASEN 2006 a 2017- CLP/mes"/>
    <s v="Gráfico Evolución"/>
    <s v="ingresos,personas,histórico,CASEN,encuesta,CASEN,INE,estadística,Socioeconómico,Ingreso Promedio Comunal,Ingreso por Sexo-Alfabetismo,Ovalle,Ingreso Hombres - Alfabetismo"/>
    <s v="https://analytics.zoho.com/open-view/2395394000008161224?ZOHO_CRITERIA=%22Localiza%20Chile%22.%22Codcom%22%3D4301"/>
    <x v="0"/>
    <s v="#1774B474"/>
  </r>
  <r>
    <n v="2406"/>
    <x v="0"/>
    <x v="2"/>
    <s v="Socioeconómico"/>
    <n v="8101"/>
    <x v="28"/>
    <x v="16"/>
    <x v="0"/>
    <x v="353"/>
    <x v="0"/>
    <x v="112"/>
    <s v="Años 2006-2009-2011-2013-2015-2017"/>
    <s v="CLP/mes"/>
    <s v="elaboración propia con base en Encuestas CASEN 2006 a 2017"/>
    <s v="Evolución del Ingreso Promedio Mensual por Persona para Mujeres y Hombres en la comuna de Concepción"/>
    <s v="Evolución del Ingreso Promedio Mensual por Persona para Mujeres y Hombres en la comuna de Concepción, en los Años 2006-2009-2011-2013-2015-2017. Gráfico de elaboración propia con base en Encuestas CASEN 2006 a 2017- CLP/mes"/>
    <s v="Gráfico Evolución"/>
    <s v="ingresos,personas,histórico,CASEN,encuesta,CASEN,INE,estadística,Socioeconómico,Ingreso Promedio Comunal,Ingreso por Sexo,Concepción,Ingreso por Sexo"/>
    <s v="https://analytics.zoho.com/open-view/2395394000008161222?ZOHO_CRITERIA=%22Localiza%20Chile%22.%22Codcom%22%3D8101"/>
    <x v="0"/>
    <s v="#1774B218"/>
  </r>
  <r>
    <n v="2407"/>
    <x v="0"/>
    <x v="2"/>
    <s v="Socioeconómico"/>
    <n v="9209"/>
    <x v="28"/>
    <x v="16"/>
    <x v="0"/>
    <x v="140"/>
    <x v="0"/>
    <x v="112"/>
    <s v="Año 2017"/>
    <s v="CLP/mes"/>
    <s v="elaboración propia con base en Encuestas CASEN 2006 a 2017"/>
    <s v="Ingreso Promedio Mensual de Mujeres y Hombres en el año 2017 en la comuna de Renaico"/>
    <s v=" Distribución del Ingreso Promedio Mensual de Mujeres y Hombres en el año 2017 en la comuna de Renaico. Gráfico de elaboración propia con base en Encuestas CASEN 2006 a 2017- CLP/mes"/>
    <s v="Gráfico Proporciones"/>
    <s v="ingresos,personas,histórico,CASEN,encuesta,CASEN,INE,estadística,Socioeconómico,Ingreso Promedio Comunal,Ingreso por Sexo,Renaico,Ingreso por Sexo"/>
    <s v="https://analytics.zoho.com/open-view/2395394000008161223?ZOHO_CRITERIA=%22Localiza%20Chile%22.%22Codcom%22%3D9209"/>
    <x v="0"/>
    <s v="#1774B663"/>
  </r>
  <r>
    <n v="2408"/>
    <x v="0"/>
    <x v="2"/>
    <s v="Socioeconómico"/>
    <n v="5304"/>
    <x v="28"/>
    <x v="13"/>
    <x v="0"/>
    <x v="59"/>
    <x v="0"/>
    <x v="113"/>
    <s v="Años 2006-2009-2011-2013-2015-2017"/>
    <s v="CLP/mes"/>
    <s v="elaboración propia con base en Encuestas CASEN 2006 a 2017"/>
    <s v="Diferencial de Ingreso Promedio Mensual de Hombres según Alfabetismo en la comuna de San Esteban"/>
    <s v="Evolución del Diferencial de Ingreso Promedio Mensual de Hombres según Alfabetismo en la comuna de San Esteban, en los Años 2006-2009-2011-2013-2015-2017. Gráfico de elaboración propia con base en Encuestas CASEN 2006 a 2017- CLP/mes"/>
    <s v="Gráfico Evolución"/>
    <s v="ingresos,personas,histórico,CASEN,encuesta,CASEN,INE,estadística,Socioeconómico,Ingreso Promedio Comunal,Ingreso por Sexo-Alfabetismo,San Esteban,Ingreso Hombres - Alfabetismo"/>
    <s v="https://analytics.zoho.com/open-view/2395394000008161224?ZOHO_CRITERIA=%22Localiza%20Chile%22.%22Codcom%22%3D5304"/>
    <x v="0"/>
    <s v="#1774B490"/>
  </r>
  <r>
    <n v="2409"/>
    <x v="0"/>
    <x v="2"/>
    <s v="Socioeconómico"/>
    <n v="6204"/>
    <x v="28"/>
    <x v="14"/>
    <x v="0"/>
    <x v="351"/>
    <x v="0"/>
    <x v="110"/>
    <s v="Años 2006-2009-2011-2013-2015-2017"/>
    <s v="CLP/mes"/>
    <s v="elaboración propia con base en Encuestas CASEN 2006 a 2017"/>
    <s v="Evolución del Ingreso Promedio Mensual por Alfabetismo en la comuna de Marchihue"/>
    <s v="Muestra de la Evolución del Ingreso Promedio Mensual por Alfabetismo en la comuna de Marchihue en los Años 2006-2009-2011-2013-2015-2017. Gráfico de elaboración propia con base en Encuestas CASEN 2006 a 2017-unidad CLP/mes"/>
    <s v="Gráfico Evolución"/>
    <s v="ingresos,personas,histórico,CASEN,encuesta,CASEN,INE,estadística,Socioeconómico,Ingreso Promedio Comunal,Ingreso por Alfabetismo,Marchihue,Ingreso por Alfabetismo"/>
    <s v="https://analytics.zoho.com/open-view/2395394000008161226?ZOHO_CRITERIA=%22Localiza%20Chile%22.%22Codcom%22%3D6204"/>
    <x v="0"/>
    <s v="#1774B537"/>
  </r>
  <r>
    <n v="2410"/>
    <x v="0"/>
    <x v="2"/>
    <s v="Socioeconómico"/>
    <n v="8313"/>
    <x v="28"/>
    <x v="16"/>
    <x v="0"/>
    <x v="200"/>
    <x v="0"/>
    <x v="112"/>
    <s v="Años 2006-2009-2011-2013-2015-2017"/>
    <s v="CLP/mes"/>
    <s v="elaboración propia con base en Encuestas CASEN 2006 a 2017"/>
    <s v="Evolución del Ingreso Promedio Mensual por Persona para Mujeres y Hombres en la comuna de Yumbel"/>
    <s v="Evolución del Ingreso Promedio Mensual por Persona para Mujeres y Hombres en la comuna de Yumbel, en los Años 2006-2009-2011-2013-2015-2017. Gráfico de elaboración propia con base en Encuestas CASEN 2006 a 2017- CLP/mes"/>
    <s v="Gráfico Evolución"/>
    <s v="ingresos,personas,histórico,CASEN,encuesta,CASEN,INE,estadística,Socioeconómico,Ingreso Promedio Comunal,Ingreso por Sexo,Yumbel,Ingreso por Sexo"/>
    <s v="https://analytics.zoho.com/open-view/2395394000008161222?ZOHO_CRITERIA=%22Localiza%20Chile%22.%22Codcom%22%3D8313"/>
    <x v="0"/>
    <s v="#1774B249"/>
  </r>
  <r>
    <n v="2411"/>
    <x v="0"/>
    <x v="2"/>
    <s v="Socioeconómico"/>
    <n v="4202"/>
    <x v="28"/>
    <x v="14"/>
    <x v="0"/>
    <x v="239"/>
    <x v="0"/>
    <x v="110"/>
    <s v="Año 2017"/>
    <s v="CLP/mes"/>
    <s v="elaboración propia con base en Encuestas CASEN 2006 a 2017"/>
    <s v="Comparativo de Ingreso Promedio Mensual entre personas con y sin alfabetización en la comuna de Canela"/>
    <s v="Gráfico nos muestra el Comparativo de Ingreso Promedio Mensual entre personas con y sin alfabetización en la comuna de Canela en el Año 2017. Gráfico de elaboración propia con base en Encuestas CASEN 2006 a 2017-unidad CLP/mes"/>
    <s v="Gráfico Comparativo"/>
    <s v="ingresos,personas,histórico,CASEN,encuesta,CASEN,INE,estadística,Socioeconómico,Ingreso Promedio Comunal,Ingreso por Alfabetismo,Canela,Ingreso por Alfabetismo"/>
    <s v="https://analytics.zoho.com/open-view/2395394000008161227?ZOHO_CRITERIA=%22Localiza%20Chile%22.%22Codcom%22%3D4202"/>
    <x v="0"/>
    <s v="#1774B471"/>
  </r>
  <r>
    <n v="2412"/>
    <x v="0"/>
    <x v="2"/>
    <s v="Socioeconómico"/>
    <n v="10404"/>
    <x v="28"/>
    <x v="14"/>
    <x v="0"/>
    <x v="209"/>
    <x v="0"/>
    <x v="110"/>
    <s v="Año 2017"/>
    <s v="CLP/mes"/>
    <s v="elaboración propia con base en Encuestas CASEN 2006 a 2017"/>
    <s v="Comparativo de Ingreso Promedio Mensual entre personas con y sin alfabetización en la comuna de Palena"/>
    <s v="Gráfico nos muestra el Comparativo de Ingreso Promedio Mensual entre personas con y sin alfabetización en la comuna de Palena en el Año 2017. Gráfico de elaboración propia con base en Encuestas CASEN 2006 a 2017-unidad CLP/mes"/>
    <s v="Gráfico Comparativo"/>
    <s v="ingresos,personas,histórico,CASEN,encuesta,CASEN,INE,estadística,Socioeconómico,Ingreso Promedio Comunal,Ingreso por Alfabetismo,Palena,Ingreso por Alfabetismo"/>
    <s v="https://analytics.zoho.com/open-view/2395394000008161227?ZOHO_CRITERIA=%22Localiza%20Chile%22.%22Codcom%22%3D10404"/>
    <x v="0"/>
    <s v="#1774B695"/>
  </r>
  <r>
    <n v="2413"/>
    <x v="0"/>
    <x v="2"/>
    <s v="Socioeconómico"/>
    <n v="8103"/>
    <x v="28"/>
    <x v="15"/>
    <x v="0"/>
    <x v="342"/>
    <x v="0"/>
    <x v="114"/>
    <s v="Años 2006-2009-2011-2013-2015-2017"/>
    <s v="Porcentaje (%)"/>
    <s v="elaboración propia con base en Encuestas CASEN 2006 a 2017"/>
    <s v="Variación porcentual del Ingreso Promedio Mensual por Persona en la comuna de Chiguayante"/>
    <s v=" Muestra en proporciones de la Variación porcentual del Ingreso Promedio Mensual por Persona en la comuna de Chiguayante en los Años 2006-2009-2011-2013-2015-2017. Gráfico de elaboración propia con base en Encuestas CASEN 2006 a 2017- Porcentaje (%)"/>
    <s v="Gráfico Proporciones"/>
    <s v="ingresos,personas,histórico,CASEN,encuesta,CASEN,INE,estadística,Socioeconómico,Ingreso Promedio Comunal,Ingreso Promedio Mensual,Chiguayante,Variación Ingreso Comunal"/>
    <s v="https://analytics.zoho.com/open-view/2395394000008161221?ZOHO_CRITERIA=%22Localiza%20Chile%22.%22Codcom%22%3D8103"/>
    <x v="0"/>
    <s v="#1774B582"/>
  </r>
  <r>
    <n v="2414"/>
    <x v="0"/>
    <x v="2"/>
    <s v="Socioeconómico"/>
    <n v="13128"/>
    <x v="28"/>
    <x v="14"/>
    <x v="0"/>
    <x v="79"/>
    <x v="0"/>
    <x v="110"/>
    <s v="Año 2017"/>
    <s v="CLP/mes"/>
    <s v="elaboración propia con base en Encuestas CASEN 2006 a 2017"/>
    <s v="Comparativo de Ingreso Promedio Mensual entre personas con y sin alfabetización en la comuna de Renca"/>
    <s v="Gráfico nos muestra el Comparativo de Ingreso Promedio Mensual entre personas con y sin alfabetización en la comuna de Renca en el Año 2017. Gráfico de elaboración propia con base en Encuestas CASEN 2006 a 2017-unidad CLP/mes"/>
    <s v="Gráfico Comparativo"/>
    <s v="ingresos,personas,histórico,CASEN,encuesta,CASEN,INE,estadística,Socioeconómico,Ingreso Promedio Comunal,Ingreso por Alfabetismo,Renca,Ingreso por Alfabetismo"/>
    <s v="https://analytics.zoho.com/open-view/2395394000008161227?ZOHO_CRITERIA=%22Localiza%20Chile%22.%22Codcom%22%3D13128"/>
    <x v="0"/>
    <s v="#1774B743"/>
  </r>
  <r>
    <n v="2415"/>
    <x v="0"/>
    <x v="2"/>
    <s v="Socioeconómico"/>
    <n v="9210"/>
    <x v="28"/>
    <x v="16"/>
    <x v="0"/>
    <x v="259"/>
    <x v="0"/>
    <x v="112"/>
    <s v="Año 2017"/>
    <s v="CLP/mes"/>
    <s v="elaboración propia con base en Encuestas CASEN 2006 a 2017"/>
    <s v="Ingreso Promedio Mensual de Mujeres y Hombres en el año 2017 en la comuna de Traiguén"/>
    <s v=" Distribución del Ingreso Promedio Mensual de Mujeres y Hombres en el año 2017 en la comuna de Traiguén. Gráfico de elaboración propia con base en Encuestas CASEN 2006 a 2017- CLP/mes"/>
    <s v="Gráfico Proporciones"/>
    <s v="ingresos,personas,histórico,CASEN,encuesta,CASEN,INE,estadística,Socioeconómico,Ingreso Promedio Comunal,Ingreso por Sexo,Traiguén,Ingreso por Sexo"/>
    <s v="https://analytics.zoho.com/open-view/2395394000008161223?ZOHO_CRITERIA=%22Localiza%20Chile%22.%22Codcom%22%3D9210"/>
    <x v="0"/>
    <s v="#1774B664"/>
  </r>
  <r>
    <n v="2416"/>
    <x v="0"/>
    <x v="2"/>
    <s v="Socioeconómico"/>
    <n v="7109"/>
    <x v="28"/>
    <x v="14"/>
    <x v="0"/>
    <x v="83"/>
    <x v="0"/>
    <x v="110"/>
    <s v="Años 2006-2009-2011-2013-2015-2017"/>
    <s v="CLP/mes"/>
    <s v="elaboración propia con base en Encuestas CASEN 2006 a 2017"/>
    <s v="Evolución del Ingreso Promedio Mensual por Alfabetismo en la comuna de San Clemente"/>
    <s v="Muestra de la Evolución del Ingreso Promedio Mensual por Alfabetismo en la comuna de San Clemente en los Años 2006-2009-2011-2013-2015-2017. Gráfico de elaboración propia con base en Encuestas CASEN 2006 a 2017-unidad CLP/mes"/>
    <s v="Gráfico Evolución"/>
    <s v="ingresos,personas,histórico,CASEN,encuesta,CASEN,INE,estadística,Socioeconómico,Ingreso Promedio Comunal,Ingreso por Alfabetismo,San Clemente,Ingreso por Alfabetismo"/>
    <s v="https://analytics.zoho.com/open-view/2395394000008161226?ZOHO_CRITERIA=%22Localiza%20Chile%22.%22Codcom%22%3D7109"/>
    <x v="0"/>
    <s v="#1774B558"/>
  </r>
  <r>
    <n v="2417"/>
    <x v="0"/>
    <x v="2"/>
    <s v="Socioeconómico"/>
    <n v="13202"/>
    <x v="28"/>
    <x v="15"/>
    <x v="0"/>
    <x v="166"/>
    <x v="0"/>
    <x v="114"/>
    <s v="Años 2006-2009-2011-2013-2015-2017"/>
    <s v="Porcentaje (%)"/>
    <s v="elaboración propia con base en Encuestas CASEN 2006 a 2017"/>
    <s v="Variación porcentual del Ingreso Promedio Mensual por Persona en la comuna de Pirque"/>
    <s v=" Muestra en proporciones de la Variación porcentual del Ingreso Promedio Mensual por Persona en la comuna de Pirque en los Años 2006-2009-2011-2013-2015-2017. Gráfico de elaboración propia con base en Encuestas CASEN 2006 a 2017- Porcentaje (%)"/>
    <s v="Gráfico Proporciones"/>
    <s v="ingresos,personas,histórico,CASEN,encuesta,CASEN,INE,estadística,Socioeconómico,Ingreso Promedio Comunal,Ingreso Promedio Mensual,Pirque,Variación Ingreso Comunal"/>
    <s v="https://analytics.zoho.com/open-view/2395394000008161221?ZOHO_CRITERIA=%22Localiza%20Chile%22.%22Codcom%22%3D13202"/>
    <x v="0"/>
    <s v="#1774B749"/>
  </r>
  <r>
    <n v="2418"/>
    <x v="0"/>
    <x v="2"/>
    <s v="Socioeconómico"/>
    <n v="11301"/>
    <x v="28"/>
    <x v="15"/>
    <x v="0"/>
    <x v="323"/>
    <x v="0"/>
    <x v="114"/>
    <s v="Años 2006-2009-2011-2013-2015-2017"/>
    <s v="Porcentaje (%)"/>
    <s v="elaboración propia con base en Encuestas CASEN 2006 a 2017"/>
    <s v="Variación porcentual del Ingreso Promedio Mensual por Persona en la comuna de Cochrane"/>
    <s v=" Muestra en proporciones de la Variación porcentual del Ingreso Promedio Mensual por Persona en la comuna de Cochrane en los Años 2006-2009-2011-2013-2015-2017. Gráfico de elaboración propia con base en Encuestas CASEN 2006 a 2017- Porcentaje (%)"/>
    <s v="Gráfico Proporciones"/>
    <s v="ingresos,personas,histórico,CASEN,encuesta,CASEN,INE,estadística,Socioeconómico,Ingreso Promedio Comunal,Ingreso Promedio Mensual,Cochrane,Variación Ingreso Comunal"/>
    <s v="https://analytics.zoho.com/open-view/2395394000008161221?ZOHO_CRITERIA=%22Localiza%20Chile%22.%22Codcom%22%3D11301"/>
    <x v="0"/>
    <s v="#1774B701"/>
  </r>
  <r>
    <n v="2419"/>
    <x v="0"/>
    <x v="2"/>
    <s v="Socioeconómico"/>
    <n v="8"/>
    <x v="29"/>
    <x v="14"/>
    <x v="1"/>
    <x v="192"/>
    <x v="0"/>
    <x v="110"/>
    <s v="Año 2017"/>
    <s v="CLP/mes"/>
    <s v="elaboración propia con base en Encuestas CASEN 2006 a 2017"/>
    <s v="Comparativo de Ingreso Promedio Mensual entre personas con y sin alfabetización en la Región del Biobío"/>
    <s v="Gráfico Comparativo de Ingreso Promedio Mensual entre personas con y sin alfabetización en la Región del Biobío en los Año 2017. Gráfico de elaboración propia con base en Encuestas CASEN 2006 a 2017 - CLP/mes"/>
    <s v="Gráfico Comparativo"/>
    <s v="ingresos,personas,histórico,CASEN,encuesta,CASEN,INE,estadística,Socioeconómico,Ingreso Promedio Regional,Ingreso por Alfabetismo,Región del Biobío,Ingreso por Alfabetismo"/>
    <s v="https://analytics.zoho.com/open-view/2395394000008161207?ZOHO_CRITERIA=%22Localiza%20Chile%22.%22Codreg%22%3D8"/>
    <x v="0"/>
    <s v="#1774B430"/>
  </r>
  <r>
    <n v="2420"/>
    <x v="0"/>
    <x v="2"/>
    <s v="Socioeconómico"/>
    <n v="8303"/>
    <x v="28"/>
    <x v="14"/>
    <x v="0"/>
    <x v="286"/>
    <x v="0"/>
    <x v="110"/>
    <s v="Año 2017"/>
    <s v="CLP/mes"/>
    <s v="elaboración propia con base en Encuestas CASEN 2006 a 2017"/>
    <s v="Comparativo de Ingreso Promedio Mensual entre personas con y sin alfabetización en la comuna de Cabrero"/>
    <s v="Gráfico nos muestra el Comparativo de Ingreso Promedio Mensual entre personas con y sin alfabetización en la comuna de Cabrero en el Año 2017. Gráfico de elaboración propia con base en Encuestas CASEN 2006 a 2017-unidad CLP/mes"/>
    <s v="Gráfico Comparativo"/>
    <s v="ingresos,personas,histórico,CASEN,encuesta,CASEN,INE,estadística,Socioeconómico,Ingreso Promedio Comunal,Ingreso por Alfabetismo,Cabrero,Ingreso por Alfabetismo"/>
    <s v="https://analytics.zoho.com/open-view/2395394000008161227?ZOHO_CRITERIA=%22Localiza%20Chile%22.%22Codcom%22%3D8303"/>
    <x v="0"/>
    <s v="#1774B601"/>
  </r>
  <r>
    <n v="2421"/>
    <x v="0"/>
    <x v="2"/>
    <s v="Socioeconómico"/>
    <n v="5107"/>
    <x v="28"/>
    <x v="16"/>
    <x v="0"/>
    <x v="67"/>
    <x v="0"/>
    <x v="112"/>
    <s v="Año 2017"/>
    <s v="CLP/mes"/>
    <s v="elaboración propia con base en Encuestas CASEN 2006 a 2017"/>
    <s v="Ingreso Promedio Mensual de Mujeres y Hombres en el año 2017 en la comuna de Quintero"/>
    <s v=" Distribución del Ingreso Promedio Mensual de Mujeres y Hombres en el año 2017 en la comuna de Quintero. Gráfico de elaboración propia con base en Encuestas CASEN 2006 a 2017- CLP/mes"/>
    <s v="Gráfico Proporciones"/>
    <s v="ingresos,personas,histórico,CASEN,encuesta,CASEN,INE,estadística,Socioeconómico,Ingreso Promedio Comunal,Ingreso por Sexo,Quintero,Ingreso por Sexo"/>
    <s v="https://analytics.zoho.com/open-view/2395394000008161223?ZOHO_CRITERIA=%22Localiza%20Chile%22.%22Codcom%22%3D5107"/>
    <x v="0"/>
    <s v="#1774B484"/>
  </r>
  <r>
    <n v="2422"/>
    <x v="0"/>
    <x v="2"/>
    <s v="Socioeconómico"/>
    <n v="10301"/>
    <x v="28"/>
    <x v="14"/>
    <x v="0"/>
    <x v="246"/>
    <x v="0"/>
    <x v="110"/>
    <s v="Año 2017"/>
    <s v="CLP/mes"/>
    <s v="elaboración propia con base en Encuestas CASEN 2006 a 2017"/>
    <s v="Comparativo de Ingreso Promedio Mensual entre personas con y sin alfabetización en la comuna de Osorno"/>
    <s v="Gráfico nos muestra el Comparativo de Ingreso Promedio Mensual entre personas con y sin alfabetización en la comuna de Osorno en el Año 2017. Gráfico de elaboración propia con base en Encuestas CASEN 2006 a 2017-unidad CLP/mes"/>
    <s v="Gráfico Comparativo"/>
    <s v="ingresos,personas,histórico,CASEN,encuesta,CASEN,INE,estadística,Socioeconómico,Ingreso Promedio Comunal,Ingreso por Alfabetismo,Osorno,Ingreso por Alfabetismo"/>
    <s v="https://analytics.zoho.com/open-view/2395394000008161227?ZOHO_CRITERIA=%22Localiza%20Chile%22.%22Codcom%22%3D10301"/>
    <x v="0"/>
    <s v="#1774B685"/>
  </r>
  <r>
    <n v="2423"/>
    <x v="0"/>
    <x v="2"/>
    <s v="Socioeconómico"/>
    <n v="7306"/>
    <x v="28"/>
    <x v="15"/>
    <x v="0"/>
    <x v="41"/>
    <x v="0"/>
    <x v="115"/>
    <s v="Años 2006-2009-2011-2013-2015-2017"/>
    <s v="CLP/mes"/>
    <s v="elaboración propia con base en Encuestas CASEN 2006 a 2017"/>
    <s v="Evolución del Ingreso Promedio Mensual por Persona en la comuna de Romeral"/>
    <s v="Evolución del Ingreso Promedio Mensual por Persona en la comuna de Romeral en los Años 2006-2009-2011-2013-2015-2017. Gráfico de elaboración propia con base en Encuestas CASEN 2006 a 2017- CLP/mes"/>
    <s v="Gráfico Evolución"/>
    <s v="ingresos,personas,histórico,CASEN,encuesta,CASEN,INE,estadística,Socioeconómico,Ingreso Promedio Comunal,Ingreso Promedio Mensual,Romeral,Ingreso Comunal"/>
    <s v="https://analytics.zoho.com/open-view/2395394000008161220?ZOHO_CRITERIA=%22Localiza%20Chile%22.%22Codcom%22%3D7306"/>
    <x v="0"/>
    <s v="#1774B206"/>
  </r>
  <r>
    <n v="2424"/>
    <x v="0"/>
    <x v="2"/>
    <s v="Socioeconómico"/>
    <n v="13201"/>
    <x v="28"/>
    <x v="15"/>
    <x v="0"/>
    <x v="29"/>
    <x v="0"/>
    <x v="115"/>
    <s v="Años 2006-2009-2011-2013-2015-2017"/>
    <s v="CLP/mes"/>
    <s v="elaboración propia con base en Encuestas CASEN 2006 a 2017"/>
    <s v="Evolución del Ingreso Promedio Mensual por Persona en la comuna de Puente Alto"/>
    <s v="Evolución del Ingreso Promedio Mensual por Persona en la comuna de Puente Alto en los Años 2006-2009-2011-2013-2015-2017. Gráfico de elaboración propia con base en Encuestas CASEN 2006 a 2017- CLP/mes"/>
    <s v="Gráfico Evolución"/>
    <s v="ingresos,personas,histórico,CASEN,encuesta,CASEN,INE,estadística,Socioeconómico,Ingreso Promedio Comunal,Ingreso Promedio Mensual,Puente Alto,Ingreso Comunal"/>
    <s v="https://analytics.zoho.com/open-view/2395394000008161220?ZOHO_CRITERIA=%22Localiza%20Chile%22.%22Codcom%22%3D13201"/>
    <x v="0"/>
    <s v="#1774B386"/>
  </r>
  <r>
    <n v="2425"/>
    <x v="0"/>
    <x v="2"/>
    <s v="Socioeconómico"/>
    <n v="6307"/>
    <x v="28"/>
    <x v="16"/>
    <x v="0"/>
    <x v="64"/>
    <x v="0"/>
    <x v="112"/>
    <s v="Año 2017"/>
    <s v="CLP/mes"/>
    <s v="elaboración propia con base en Encuestas CASEN 2006 a 2017"/>
    <s v="Ingreso Promedio Mensual de Mujeres y Hombres en el año 2017 en la comuna de Peralillo"/>
    <s v=" Distribución del Ingreso Promedio Mensual de Mujeres y Hombres en el año 2017 en la comuna de Peralillo. Gráfico de elaboración propia con base en Encuestas CASEN 2006 a 2017- CLP/mes"/>
    <s v="Gráfico Proporciones"/>
    <s v="ingresos,personas,histórico,CASEN,encuesta,CASEN,INE,estadística,Socioeconómico,Ingreso Promedio Comunal,Ingreso por Sexo,Peralillo,Ingreso por Sexo"/>
    <s v="https://analytics.zoho.com/open-view/2395394000008161223?ZOHO_CRITERIA=%22Localiza%20Chile%22.%22Codcom%22%3D6307"/>
    <x v="0"/>
    <s v="#1774B546"/>
  </r>
  <r>
    <n v="2426"/>
    <x v="0"/>
    <x v="2"/>
    <s v="Socioeconómico"/>
    <n v="11402"/>
    <x v="28"/>
    <x v="15"/>
    <x v="0"/>
    <x v="20"/>
    <x v="0"/>
    <x v="115"/>
    <s v="Años 2006-2009-2011-2013-2015-2017"/>
    <s v="CLP/mes"/>
    <s v="elaboración propia con base en Encuestas CASEN 2006 a 2017"/>
    <s v="Evolución del Ingreso Promedio Mensual por Persona en la comuna de Río Ibáñez"/>
    <s v="Evolución del Ingreso Promedio Mensual por Persona en la comuna de Río Ibáñez en los Años 2006-2009-2011-2013-2015-2017. Gráfico de elaboración propia con base en Encuestas CASEN 2006 a 2017- CLP/mes"/>
    <s v="Gráfico Evolución"/>
    <s v="ingresos,personas,histórico,CASEN,encuesta,CASEN,INE,estadística,Socioeconómico,Ingreso Promedio Comunal,Ingreso Promedio Mensual,Río Ibáñez,Ingreso Comunal"/>
    <s v="https://analytics.zoho.com/open-view/2395394000008161220?ZOHO_CRITERIA=%22Localiza%20Chile%22.%22Codcom%22%3D11402"/>
    <x v="0"/>
    <s v="#1774B343"/>
  </r>
  <r>
    <n v="2427"/>
    <x v="0"/>
    <x v="2"/>
    <s v="Socioeconómico"/>
    <n v="9208"/>
    <x v="28"/>
    <x v="15"/>
    <x v="0"/>
    <x v="119"/>
    <x v="0"/>
    <x v="115"/>
    <s v="Años 2006-2009-2011-2013-2015-2017"/>
    <s v="CLP/mes"/>
    <s v="elaboración propia con base en Encuestas CASEN 2006 a 2017"/>
    <s v="Evolución del Ingreso Promedio Mensual por Persona en la comuna de Purén"/>
    <s v="Evolución del Ingreso Promedio Mensual por Persona en la comuna de Purén en los Años 2006-2009-2011-2013-2015-2017. Gráfico de elaboración propia con base en Encuestas CASEN 2006 a 2017- CLP/mes"/>
    <s v="Gráfico Evolución"/>
    <s v="ingresos,personas,histórico,CASEN,encuesta,CASEN,INE,estadística,Socioeconómico,Ingreso Promedio Comunal,Ingreso Promedio Mensual,Purén,Ingreso Comunal"/>
    <s v="https://analytics.zoho.com/open-view/2395394000008161220?ZOHO_CRITERIA=%22Localiza%20Chile%22.%22Codcom%22%3D9208"/>
    <x v="0"/>
    <s v="#1774B300"/>
  </r>
  <r>
    <n v="2428"/>
    <x v="0"/>
    <x v="2"/>
    <s v="Socioeconómico"/>
    <n v="13303"/>
    <x v="28"/>
    <x v="14"/>
    <x v="0"/>
    <x v="173"/>
    <x v="0"/>
    <x v="110"/>
    <s v="Años 2006-2009-2011-2013-2015-2017"/>
    <s v="CLP/mes"/>
    <s v="elaboración propia con base en Encuestas CASEN 2006 a 2017"/>
    <s v="Evolución del Ingreso Promedio Mensual por Alfabetismo en la comuna de Tiltil"/>
    <s v="Muestra de la Evolución del Ingreso Promedio Mensual por Alfabetismo en la comuna de Tiltil en los Años 2006-2009-2011-2013-2015-2017. Gráfico de elaboración propia con base en Encuestas CASEN 2006 a 2017-unidad CLP/mes"/>
    <s v="Gráfico Evolución"/>
    <s v="ingresos,personas,histórico,CASEN,encuesta,CASEN,INE,estadística,Socioeconómico,Ingreso Promedio Comunal,Ingreso por Alfabetismo,Tiltil,Ingreso por Alfabetismo"/>
    <s v="https://analytics.zoho.com/open-view/2395394000008161226?ZOHO_CRITERIA=%22Localiza%20Chile%22.%22Codcom%22%3D13303"/>
    <x v="0"/>
    <s v="#1774B753"/>
  </r>
  <r>
    <n v="2429"/>
    <x v="0"/>
    <x v="2"/>
    <s v="Socioeconómico"/>
    <n v="16304"/>
    <x v="28"/>
    <x v="14"/>
    <x v="0"/>
    <x v="187"/>
    <x v="0"/>
    <x v="110"/>
    <s v="Años 2006-2009-2011-2013-2015-2017"/>
    <s v="CLP/mes"/>
    <s v="elaboración propia con base en Encuestas CASEN 2006 a 2017"/>
    <s v="Evolución del Ingreso Promedio Mensual por Alfabetismo en la comuna de San Fabián"/>
    <s v="Muestra de la Evolución del Ingreso Promedio Mensual por Alfabetismo en la comuna de San Fabián en los Años 2006-2009-2011-2013-2015-2017. Gráfico de elaboración propia con base en Encuestas CASEN 2006 a 2017-unidad CLP/mes"/>
    <s v="Gráfico Evolución"/>
    <s v="ingresos,personas,histórico,CASEN,encuesta,CASEN,INE,estadística,Socioeconómico,Ingreso Promedio Comunal,Ingreso por Alfabetismo,San Fabián,Ingreso por Alfabetismo"/>
    <s v="https://analytics.zoho.com/open-view/2395394000008161226?ZOHO_CRITERIA=%22Localiza%20Chile%22.%22Codcom%22%3D16304"/>
    <x v="0"/>
    <s v="#1774B629"/>
  </r>
  <r>
    <n v="2430"/>
    <x v="0"/>
    <x v="2"/>
    <s v="Socioeconómico"/>
    <n v="6112"/>
    <x v="28"/>
    <x v="16"/>
    <x v="0"/>
    <x v="35"/>
    <x v="0"/>
    <x v="112"/>
    <s v="Año 2017"/>
    <s v="CLP/mes"/>
    <s v="elaboración propia con base en Encuestas CASEN 2006 a 2017"/>
    <s v="Ingreso Promedio Mensual de Mujeres y Hombres en el año 2017 en la comuna de Peumo"/>
    <s v=" Distribución del Ingreso Promedio Mensual de Mujeres y Hombres en el año 2017 en la comuna de Peumo. Gráfico de elaboración propia con base en Encuestas CASEN 2006 a 2017- CLP/mes"/>
    <s v="Gráfico Proporciones"/>
    <s v="ingresos,personas,histórico,CASEN,encuesta,CASEN,INE,estadística,Socioeconómico,Ingreso Promedio Comunal,Ingreso por Sexo,Peumo,Ingreso por Sexo"/>
    <s v="https://analytics.zoho.com/open-view/2395394000008161223?ZOHO_CRITERIA=%22Localiza%20Chile%22.%22Codcom%22%3D6112"/>
    <x v="0"/>
    <s v="#1774B528"/>
  </r>
  <r>
    <n v="2431"/>
    <x v="0"/>
    <x v="2"/>
    <s v="Socioeconómico"/>
    <n v="16103"/>
    <x v="28"/>
    <x v="15"/>
    <x v="0"/>
    <x v="125"/>
    <x v="0"/>
    <x v="114"/>
    <s v="Años 2006-2009-2011-2013-2015-2017"/>
    <s v="Porcentaje (%)"/>
    <s v="elaboración propia con base en Encuestas CASEN 2006 a 2017"/>
    <s v="Variación porcentual del Ingreso Promedio Mensual por Persona en la comuna de Chillán Viejo"/>
    <s v=" Muestra en proporciones de la Variación porcentual del Ingreso Promedio Mensual por Persona en la comuna de Chillán Viejo en los Años 2006-2009-2011-2013-2015-2017. Gráfico de elaboración propia con base en Encuestas CASEN 2006 a 2017- Porcentaje (%)"/>
    <s v="Gráfico Proporciones"/>
    <s v="ingresos,personas,histórico,CASEN,encuesta,CASEN,INE,estadística,Socioeconómico,Ingreso Promedio Comunal,Ingreso Promedio Mensual,Chillán Viejo,Variación Ingreso Comunal"/>
    <s v="https://analytics.zoho.com/open-view/2395394000008161221?ZOHO_CRITERIA=%22Localiza%20Chile%22.%22Codcom%22%3D16103"/>
    <x v="0"/>
    <s v="#1774B618"/>
  </r>
  <r>
    <n v="2432"/>
    <x v="0"/>
    <x v="2"/>
    <s v="Socioeconómico"/>
    <n v="8307"/>
    <x v="28"/>
    <x v="13"/>
    <x v="0"/>
    <x v="332"/>
    <x v="0"/>
    <x v="113"/>
    <s v="Años 2006-2009-2011-2013-2015-2017"/>
    <s v="CLP/mes"/>
    <s v="elaboración propia con base en Encuestas CASEN 2006 a 2017"/>
    <s v="Diferencial de Ingreso Promedio Mensual de Hombres según Alfabetismo en la comuna de Negrete"/>
    <s v="Evolución del Diferencial de Ingreso Promedio Mensual de Hombres según Alfabetismo en la comuna de Negrete, en los Años 2006-2009-2011-2013-2015-2017. Gráfico de elaboración propia con base en Encuestas CASEN 2006 a 2017- CLP/mes"/>
    <s v="Gráfico Evolución"/>
    <s v="ingresos,personas,histórico,CASEN,encuesta,CASEN,INE,estadística,Socioeconómico,Ingreso Promedio Comunal,Ingreso por Sexo-Alfabetismo,Negrete,Ingreso Hombres - Alfabetismo"/>
    <s v="https://analytics.zoho.com/open-view/2395394000008161224?ZOHO_CRITERIA=%22Localiza%20Chile%22.%22Codcom%22%3D8307"/>
    <x v="0"/>
    <s v="#1774B605"/>
  </r>
  <r>
    <n v="2433"/>
    <x v="0"/>
    <x v="2"/>
    <s v="Socioeconómico"/>
    <n v="11302"/>
    <x v="28"/>
    <x v="14"/>
    <x v="0"/>
    <x v="316"/>
    <x v="0"/>
    <x v="110"/>
    <s v="Año 2017"/>
    <s v="CLP/mes"/>
    <s v="elaboración propia con base en Encuestas CASEN 2006 a 2017"/>
    <s v="Comparativo de Ingreso Promedio Mensual entre personas con y sin alfabetización en la comuna de O'Higgins"/>
    <s v="Gráfico nos muestra el Comparativo de Ingreso Promedio Mensual entre personas con y sin alfabetización en la comuna de O'Higgins en el Año 2017. Gráfico de elaboración propia con base en Encuestas CASEN 2006 a 2017-unidad CLP/mes"/>
    <s v="Gráfico Comparativo"/>
    <s v="ingresos,personas,histórico,CASEN,encuesta,CASEN,INE,estadística,Socioeconómico,Ingreso Promedio Comunal,Ingreso por Alfabetismo,O'Higgins,Ingreso por Alfabetismo"/>
    <s v="https://analytics.zoho.com/open-view/2395394000008161227?ZOHO_CRITERIA=%22Localiza%20Chile%22.%22Codcom%22%3D11302"/>
    <x v="0"/>
    <s v="#1774B702"/>
  </r>
  <r>
    <n v="2434"/>
    <x v="0"/>
    <x v="2"/>
    <s v="Socioeconómico"/>
    <n v="14106"/>
    <x v="28"/>
    <x v="13"/>
    <x v="0"/>
    <x v="183"/>
    <x v="0"/>
    <x v="109"/>
    <s v="Años 2006-2009-2011-2013-2015-2017"/>
    <s v="CLP/mes"/>
    <s v="elaboración propia con base en Encuestas CASEN 2006 a 2017"/>
    <s v="Diferencial de Ingreso Promedio Mensual de Mujeres según Alfabetismo en la comuna de Mariquina"/>
    <s v="Evolución del Diferencial de Ingreso Promedio Mensual de Mujeres según Alfabetismo en la comuna de Mariquina, en los Años 2006-2009-2011-2013-2015-2017. Gráfico de elaboración propia con base en Encuestas CASEN 2006 a 2017- CLP/mes"/>
    <s v="Gráfico Evolución"/>
    <s v="ingresos,personas,histórico,CASEN,encuesta,CASEN,INE,estadística,Socioeconómico,Ingreso Promedio Comunal,Ingreso por Sexo-Alfabetismo,Mariquina,Ingreso Mujeres - Alfabetismo"/>
    <s v="https://analytics.zoho.com/open-view/2395394000008161225?ZOHO_CRITERIA=%22Localiza%20Chile%22.%22Codcom%22%3D14106"/>
    <x v="0"/>
    <s v="#1774B773"/>
  </r>
  <r>
    <n v="2435"/>
    <x v="0"/>
    <x v="2"/>
    <s v="Socioeconómico"/>
    <n v="7309"/>
    <x v="28"/>
    <x v="13"/>
    <x v="0"/>
    <x v="204"/>
    <x v="0"/>
    <x v="113"/>
    <s v="Años 2006-2009-2011-2013-2015-2017"/>
    <s v="CLP/mes"/>
    <s v="elaboración propia con base en Encuestas CASEN 2006 a 2017"/>
    <s v="Diferencial de Ingreso Promedio Mensual de Hombres según Alfabetismo en la comuna de Vichuquén"/>
    <s v="Evolución del Diferencial de Ingreso Promedio Mensual de Hombres según Alfabetismo en la comuna de Vichuquén, en los Años 2006-2009-2011-2013-2015-2017. Gráfico de elaboración propia con base en Encuestas CASEN 2006 a 2017- CLP/mes"/>
    <s v="Gráfico Evolución"/>
    <s v="ingresos,personas,histórico,CASEN,encuesta,CASEN,INE,estadística,Socioeconómico,Ingreso Promedio Comunal,Ingreso por Sexo-Alfabetismo,Vichuquén,Ingreso Hombres - Alfabetismo"/>
    <s v="https://analytics.zoho.com/open-view/2395394000008161224?ZOHO_CRITERIA=%22Localiza%20Chile%22.%22Codcom%22%3D7309"/>
    <x v="0"/>
    <s v="#1774B571"/>
  </r>
  <r>
    <n v="2436"/>
    <x v="0"/>
    <x v="2"/>
    <s v="Socioeconómico"/>
    <n v="8203"/>
    <x v="28"/>
    <x v="16"/>
    <x v="0"/>
    <x v="158"/>
    <x v="0"/>
    <x v="112"/>
    <s v="Años 2006-2009-2011-2013-2015-2017"/>
    <s v="CLP/mes"/>
    <s v="elaboración propia con base en Encuestas CASEN 2006 a 2017"/>
    <s v="Evolución del Ingreso Promedio Mensual por Persona para Mujeres y Hombres en la comuna de Cañete"/>
    <s v="Evolución del Ingreso Promedio Mensual por Persona para Mujeres y Hombres en la comuna de Cañete, en los Años 2006-2009-2011-2013-2015-2017. Gráfico de elaboración propia con base en Encuestas CASEN 2006 a 2017- CLP/mes"/>
    <s v="Gráfico Evolución"/>
    <s v="ingresos,personas,histórico,CASEN,encuesta,CASEN,INE,estadística,Socioeconómico,Ingreso Promedio Comunal,Ingreso por Sexo,Cañete,Ingreso por Sexo"/>
    <s v="https://analytics.zoho.com/open-view/2395394000008161222?ZOHO_CRITERIA=%22Localiza%20Chile%22.%22Codcom%22%3D8203"/>
    <x v="0"/>
    <s v="#1774B232"/>
  </r>
  <r>
    <n v="2437"/>
    <x v="0"/>
    <x v="2"/>
    <s v="Socioeconómico"/>
    <n v="12101"/>
    <x v="28"/>
    <x v="14"/>
    <x v="0"/>
    <x v="138"/>
    <x v="0"/>
    <x v="110"/>
    <s v="Años 2006-2009-2011-2013-2015-2017"/>
    <s v="CLP/mes"/>
    <s v="elaboración propia con base en Encuestas CASEN 2006 a 2017"/>
    <s v="Evolución del Ingreso Promedio Mensual por Alfabetismo en la comuna de Punta Arenas"/>
    <s v="Muestra de la Evolución del Ingreso Promedio Mensual por Alfabetismo en la comuna de Punta Arenas en los Años 2006-2009-2011-2013-2015-2017. Gráfico de elaboración propia con base en Encuestas CASEN 2006 a 2017-unidad CLP/mes"/>
    <s v="Gráfico Evolución"/>
    <s v="ingresos,personas,histórico,CASEN,encuesta,CASEN,INE,estadística,Socioeconómico,Ingreso Promedio Comunal,Ingreso por Alfabetismo,Punta Arenas,Ingreso por Alfabetismo"/>
    <s v="https://analytics.zoho.com/open-view/2395394000008161226?ZOHO_CRITERIA=%22Localiza%20Chile%22.%22Codcom%22%3D12101"/>
    <x v="0"/>
    <s v="#1774B706"/>
  </r>
  <r>
    <n v="2438"/>
    <x v="0"/>
    <x v="2"/>
    <s v="Socioeconómico"/>
    <n v="11401"/>
    <x v="28"/>
    <x v="13"/>
    <x v="0"/>
    <x v="220"/>
    <x v="0"/>
    <x v="109"/>
    <s v="Años 2006-2009-2011-2013-2015-2017"/>
    <s v="CLP/mes"/>
    <s v="elaboración propia con base en Encuestas CASEN 2006 a 2017"/>
    <s v="Diferencial de Ingreso Promedio Mensual de Mujeres según Alfabetismo en la comuna de Chile Chico"/>
    <s v="Evolución del Diferencial de Ingreso Promedio Mensual de Mujeres según Alfabetismo en la comuna de Chile Chico, en los Años 2006-2009-2011-2013-2015-2017. Gráfico de elaboración propia con base en Encuestas CASEN 2006 a 2017- CLP/mes"/>
    <s v="Gráfico Evolución"/>
    <s v="ingresos,personas,histórico,CASEN,encuesta,CASEN,INE,estadística,Socioeconómico,Ingreso Promedio Comunal,Ingreso por Sexo-Alfabetismo,Chile Chico,Ingreso Mujeres - Alfabetismo"/>
    <s v="https://analytics.zoho.com/open-view/2395394000008161225?ZOHO_CRITERIA=%22Localiza%20Chile%22.%22Codcom%22%3D11401"/>
    <x v="0"/>
    <s v="#1774B704"/>
  </r>
  <r>
    <n v="2439"/>
    <x v="0"/>
    <x v="2"/>
    <s v="Socioeconómico"/>
    <n v="5603"/>
    <x v="28"/>
    <x v="16"/>
    <x v="0"/>
    <x v="282"/>
    <x v="0"/>
    <x v="112"/>
    <s v="Año 2017"/>
    <s v="CLP/mes"/>
    <s v="elaboración propia con base en Encuestas CASEN 2006 a 2017"/>
    <s v="Ingreso Promedio Mensual de Mujeres y Hombres en el año 2017 en la comuna de Cartagena"/>
    <s v=" Distribución del Ingreso Promedio Mensual de Mujeres y Hombres en el año 2017 en la comuna de Cartagena. Gráfico de elaboración propia con base en Encuestas CASEN 2006 a 2017- CLP/mes"/>
    <s v="Gráfico Proporciones"/>
    <s v="ingresos,personas,histórico,CASEN,encuesta,CASEN,INE,estadística,Socioeconómico,Ingreso Promedio Comunal,Ingreso por Sexo,Cartagena,Ingreso por Sexo"/>
    <s v="https://analytics.zoho.com/open-view/2395394000008161223?ZOHO_CRITERIA=%22Localiza%20Chile%22.%22Codcom%22%3D5603"/>
    <x v="0"/>
    <s v="#1774B503"/>
  </r>
  <r>
    <n v="2440"/>
    <x v="0"/>
    <x v="2"/>
    <s v="Socioeconómico"/>
    <n v="3102"/>
    <x v="28"/>
    <x v="16"/>
    <x v="0"/>
    <x v="136"/>
    <x v="0"/>
    <x v="112"/>
    <s v="Año 2017"/>
    <s v="CLP/mes"/>
    <s v="elaboración propia con base en Encuestas CASEN 2006 a 2017"/>
    <s v="Ingreso Promedio Mensual de Mujeres y Hombres en el año 2017 en la comuna de Caldera"/>
    <s v=" Distribución del Ingreso Promedio Mensual de Mujeres y Hombres en el año 2017 en la comuna de Caldera. Gráfico de elaboración propia con base en Encuestas CASEN 2006 a 2017- CLP/mes"/>
    <s v="Gráfico Proporciones"/>
    <s v="ingresos,personas,histórico,CASEN,encuesta,CASEN,INE,estadística,Socioeconómico,Ingreso Promedio Comunal,Ingreso por Sexo,Caldera,Ingreso por Sexo"/>
    <s v="https://analytics.zoho.com/open-view/2395394000008161223?ZOHO_CRITERIA=%22Localiza%20Chile%22.%22Codcom%22%3D3102"/>
    <x v="0"/>
    <s v="#1774B456"/>
  </r>
  <r>
    <n v="2441"/>
    <x v="0"/>
    <x v="2"/>
    <s v="Socioeconómico"/>
    <n v="15202"/>
    <x v="28"/>
    <x v="13"/>
    <x v="0"/>
    <x v="171"/>
    <x v="0"/>
    <x v="109"/>
    <s v="Años 2006-2009-2011-2013-2015-2017"/>
    <s v="CLP/mes"/>
    <s v="elaboración propia con base en Encuestas CASEN 2006 a 2017"/>
    <s v="Diferencial de Ingreso Promedio Mensual de Mujeres según Alfabetismo en la comuna de General Lagos"/>
    <s v="Evolución del Diferencial de Ingreso Promedio Mensual de Mujeres según Alfabetismo en la comuna de General Lagos, en los Años 2006-2009-2011-2013-2015-2017. Gráfico de elaboración propia con base en Encuestas CASEN 2006 a 2017- CLP/mes"/>
    <s v="Gráfico Evolución"/>
    <s v="ingresos,personas,histórico,CASEN,encuesta,CASEN,INE,estadística,Socioeconómico,Ingreso Promedio Comunal,Ingreso por Sexo-Alfabetismo,General Lagos,Ingreso Mujeres - Alfabetismo"/>
    <s v="https://analytics.zoho.com/open-view/2395394000008161225?ZOHO_CRITERIA=%22Localiza%20Chile%22.%22Codcom%22%3D15202"/>
    <x v="0"/>
    <s v="#1774B783"/>
  </r>
  <r>
    <n v="2442"/>
    <x v="0"/>
    <x v="2"/>
    <s v="Socioeconómico"/>
    <n v="8309"/>
    <x v="28"/>
    <x v="13"/>
    <x v="0"/>
    <x v="34"/>
    <x v="0"/>
    <x v="109"/>
    <s v="Años 2006-2009-2011-2013-2015-2017"/>
    <s v="CLP/mes"/>
    <s v="elaboración propia con base en Encuestas CASEN 2006 a 2017"/>
    <s v="Diferencial de Ingreso Promedio Mensual de Mujeres según Alfabetismo en la comuna de Quilleco"/>
    <s v="Evolución del Diferencial de Ingreso Promedio Mensual de Mujeres según Alfabetismo en la comuna de Quilleco, en los Años 2006-2009-2011-2013-2015-2017. Gráfico de elaboración propia con base en Encuestas CASEN 2006 a 2017- CLP/mes"/>
    <s v="Gráfico Evolución"/>
    <s v="ingresos,personas,histórico,CASEN,encuesta,CASEN,INE,estadística,Socioeconómico,Ingreso Promedio Comunal,Ingreso por Sexo-Alfabetismo,Quilleco,Ingreso Mujeres - Alfabetismo"/>
    <s v="https://analytics.zoho.com/open-view/2395394000008161225?ZOHO_CRITERIA=%22Localiza%20Chile%22.%22Codcom%22%3D8309"/>
    <x v="0"/>
    <s v="#1774B607"/>
  </r>
  <r>
    <n v="2443"/>
    <x v="0"/>
    <x v="2"/>
    <s v="Socioeconómico"/>
    <n v="12103"/>
    <x v="28"/>
    <x v="14"/>
    <x v="0"/>
    <x v="251"/>
    <x v="0"/>
    <x v="110"/>
    <s v="Año 2017"/>
    <s v="CLP/mes"/>
    <s v="elaboración propia con base en Encuestas CASEN 2006 a 2017"/>
    <s v="Comparativo de Ingreso Promedio Mensual entre personas con y sin alfabetización en la comuna de Río Verde"/>
    <s v="Gráfico nos muestra el Comparativo de Ingreso Promedio Mensual entre personas con y sin alfabetización en la comuna de Río Verde en el Año 2017. Gráfico de elaboración propia con base en Encuestas CASEN 2006 a 2017-unidad CLP/mes"/>
    <s v="Gráfico Comparativo"/>
    <s v="ingresos,personas,histórico,CASEN,encuesta,CASEN,INE,estadística,Socioeconómico,Ingreso Promedio Comunal,Ingreso por Alfabetismo,Río Verde,Ingreso por Alfabetismo"/>
    <s v="https://analytics.zoho.com/open-view/2395394000008161227?ZOHO_CRITERIA=%22Localiza%20Chile%22.%22Codcom%22%3D12103"/>
    <x v="0"/>
    <s v="#1774B708"/>
  </r>
  <r>
    <n v="2444"/>
    <x v="0"/>
    <x v="2"/>
    <s v="Socioeconómico"/>
    <n v="13132"/>
    <x v="28"/>
    <x v="13"/>
    <x v="0"/>
    <x v="30"/>
    <x v="0"/>
    <x v="113"/>
    <s v="Años 2006-2009-2011-2013-2015-2017"/>
    <s v="CLP/mes"/>
    <s v="elaboración propia con base en Encuestas CASEN 2006 a 2017"/>
    <s v="Diferencial de Ingreso Promedio Mensual de Hombres según Alfabetismo en la comuna de Vitacura"/>
    <s v="Evolución del Diferencial de Ingreso Promedio Mensual de Hombres según Alfabetismo en la comuna de Vitacura, en los Años 2006-2009-2011-2013-2015-2017. Gráfico de elaboración propia con base en Encuestas CASEN 2006 a 2017- CLP/mes"/>
    <s v="Gráfico Evolución"/>
    <s v="ingresos,personas,histórico,CASEN,encuesta,CASEN,INE,estadística,Socioeconómico,Ingreso Promedio Comunal,Ingreso por Sexo-Alfabetismo,Vitacura,Ingreso Hombres - Alfabetismo"/>
    <s v="https://analytics.zoho.com/open-view/2395394000008161224?ZOHO_CRITERIA=%22Localiza%20Chile%22.%22Codcom%22%3D13132"/>
    <x v="0"/>
    <s v="#1774B747"/>
  </r>
  <r>
    <n v="2445"/>
    <x v="0"/>
    <x v="2"/>
    <s v="Socioeconómico"/>
    <n v="13108"/>
    <x v="28"/>
    <x v="13"/>
    <x v="0"/>
    <x v="134"/>
    <x v="0"/>
    <x v="109"/>
    <s v="Años 2006-2009-2011-2013-2015-2017"/>
    <s v="CLP/mes"/>
    <s v="elaboración propia con base en Encuestas CASEN 2006 a 2017"/>
    <s v="Diferencial de Ingreso Promedio Mensual de Mujeres según Alfabetismo en la comuna de Independencia"/>
    <s v="Evolución del Diferencial de Ingreso Promedio Mensual de Mujeres según Alfabetismo en la comuna de Independencia, en los Años 2006-2009-2011-2013-2015-2017. Gráfico de elaboración propia con base en Encuestas CASEN 2006 a 2017- CLP/mes"/>
    <s v="Gráfico Evolución"/>
    <s v="ingresos,personas,histórico,CASEN,encuesta,CASEN,INE,estadística,Socioeconómico,Ingreso Promedio Comunal,Ingreso por Sexo-Alfabetismo,Independencia,Ingreso Mujeres - Alfabetismo"/>
    <s v="https://analytics.zoho.com/open-view/2395394000008161225?ZOHO_CRITERIA=%22Localiza%20Chile%22.%22Codcom%22%3D13108"/>
    <x v="0"/>
    <s v="#1774B723"/>
  </r>
  <r>
    <n v="2446"/>
    <x v="0"/>
    <x v="2"/>
    <s v="Socioeconómico"/>
    <n v="10302"/>
    <x v="28"/>
    <x v="13"/>
    <x v="0"/>
    <x v="336"/>
    <x v="0"/>
    <x v="113"/>
    <s v="Años 2006-2009-2011-2013-2015-2017"/>
    <s v="CLP/mes"/>
    <s v="elaboración propia con base en Encuestas CASEN 2006 a 2017"/>
    <s v="Diferencial de Ingreso Promedio Mensual de Hombres según Alfabetismo en la comuna de Puerto Octay"/>
    <s v="Evolución del Diferencial de Ingreso Promedio Mensual de Hombres según Alfabetismo en la comuna de Puerto Octay, en los Años 2006-2009-2011-2013-2015-2017. Gráfico de elaboración propia con base en Encuestas CASEN 2006 a 2017- CLP/mes"/>
    <s v="Gráfico Evolución"/>
    <s v="ingresos,personas,histórico,CASEN,encuesta,CASEN,INE,estadística,Socioeconómico,Ingreso Promedio Comunal,Ingreso por Sexo-Alfabetismo,Puerto Octay,Ingreso Hombres - Alfabetismo"/>
    <s v="https://analytics.zoho.com/open-view/2395394000008161224?ZOHO_CRITERIA=%22Localiza%20Chile%22.%22Codcom%22%3D10302"/>
    <x v="0"/>
    <s v="#1774B686"/>
  </r>
  <r>
    <n v="2447"/>
    <x v="0"/>
    <x v="2"/>
    <s v="Socioeconómico"/>
    <n v="15102"/>
    <x v="28"/>
    <x v="15"/>
    <x v="0"/>
    <x v="276"/>
    <x v="0"/>
    <x v="114"/>
    <s v="Años 2006-2009-2011-2013-2015-2017"/>
    <s v="Porcentaje (%)"/>
    <s v="elaboración propia con base en Encuestas CASEN 2006 a 2017"/>
    <s v="Variación porcentual del Ingreso Promedio Mensual por Persona en la comuna de Camarones"/>
    <s v=" Muestra en proporciones de la Variación porcentual del Ingreso Promedio Mensual por Persona en la comuna de Camarones en los Años 2006-2009-2011-2013-2015-2017. Gráfico de elaboración propia con base en Encuestas CASEN 2006 a 2017- Porcentaje (%)"/>
    <s v="Gráfico Proporciones"/>
    <s v="ingresos,personas,histórico,CASEN,encuesta,CASEN,INE,estadística,Socioeconómico,Ingreso Promedio Comunal,Ingreso Promedio Mensual,Camarones,Variación Ingreso Comunal"/>
    <s v="https://analytics.zoho.com/open-view/2395394000008161221?ZOHO_CRITERIA=%22Localiza%20Chile%22.%22Codcom%22%3D15102"/>
    <x v="0"/>
    <s v="#1774B781"/>
  </r>
  <r>
    <n v="2448"/>
    <x v="0"/>
    <x v="2"/>
    <s v="Socioeconómico"/>
    <n v="8104"/>
    <x v="28"/>
    <x v="13"/>
    <x v="0"/>
    <x v="262"/>
    <x v="0"/>
    <x v="113"/>
    <s v="Años 2006-2009-2011-2013-2015-2017"/>
    <s v="CLP/mes"/>
    <s v="elaboración propia con base en Encuestas CASEN 2006 a 2017"/>
    <s v="Diferencial de Ingreso Promedio Mensual de Hombres según Alfabetismo en la comuna de Florida"/>
    <s v="Evolución del Diferencial de Ingreso Promedio Mensual de Hombres según Alfabetismo en la comuna de Florida, en los Años 2006-2009-2011-2013-2015-2017. Gráfico de elaboración propia con base en Encuestas CASEN 2006 a 2017- CLP/mes"/>
    <s v="Gráfico Evolución"/>
    <s v="ingresos,personas,histórico,CASEN,encuesta,CASEN,INE,estadística,Socioeconómico,Ingreso Promedio Comunal,Ingreso por Sexo-Alfabetismo,Florida,Ingreso Hombres - Alfabetismo"/>
    <s v="https://analytics.zoho.com/open-view/2395394000008161224?ZOHO_CRITERIA=%22Localiza%20Chile%22.%22Codcom%22%3D8104"/>
    <x v="0"/>
    <s v="#1774B583"/>
  </r>
  <r>
    <n v="2449"/>
    <x v="0"/>
    <x v="2"/>
    <s v="Socioeconómico"/>
    <n v="7301"/>
    <x v="28"/>
    <x v="13"/>
    <x v="0"/>
    <x v="269"/>
    <x v="0"/>
    <x v="113"/>
    <s v="Años 2006-2009-2011-2013-2015-2017"/>
    <s v="CLP/mes"/>
    <s v="elaboración propia con base en Encuestas CASEN 2006 a 2017"/>
    <s v="Diferencial de Ingreso Promedio Mensual de Hombres según Alfabetismo en la comuna de Curicó"/>
    <s v="Evolución del Diferencial de Ingreso Promedio Mensual de Hombres según Alfabetismo en la comuna de Curicó, en los Años 2006-2009-2011-2013-2015-2017. Gráfico de elaboración propia con base en Encuestas CASEN 2006 a 2017- CLP/mes"/>
    <s v="Gráfico Evolución"/>
    <s v="ingresos,personas,histórico,CASEN,encuesta,CASEN,INE,estadística,Socioeconómico,Ingreso Promedio Comunal,Ingreso por Sexo-Alfabetismo,Curicó,Ingreso Hombres - Alfabetismo"/>
    <s v="https://analytics.zoho.com/open-view/2395394000008161224?ZOHO_CRITERIA=%22Localiza%20Chile%22.%22Codcom%22%3D7301"/>
    <x v="0"/>
    <s v="#1774B563"/>
  </r>
  <r>
    <n v="2450"/>
    <x v="0"/>
    <x v="2"/>
    <s v="Socioeconómico"/>
    <n v="12302"/>
    <x v="28"/>
    <x v="15"/>
    <x v="0"/>
    <x v="295"/>
    <x v="0"/>
    <x v="115"/>
    <s v="Años 2006-2009-2011-2013-2015-2017"/>
    <s v="CLP/mes"/>
    <s v="elaboración propia con base en Encuestas CASEN 2006 a 2017"/>
    <s v="Evolución del Ingreso Promedio Mensual por Persona en la comuna de Primavera"/>
    <s v="Evolución del Ingreso Promedio Mensual por Persona en la comuna de Primavera en los Años 2006-2009-2011-2013-2015-2017. Gráfico de elaboración propia con base en Encuestas CASEN 2006 a 2017- CLP/mes"/>
    <s v="Gráfico Evolución"/>
    <s v="ingresos,personas,histórico,CASEN,encuesta,CASEN,INE,estadística,Socioeconómico,Ingreso Promedio Comunal,Ingreso Promedio Mensual,Primavera,Ingreso Comunal"/>
    <s v="https://analytics.zoho.com/open-view/2395394000008161220?ZOHO_CRITERIA=%22Localiza%20Chile%22.%22Codcom%22%3D12302"/>
    <x v="0"/>
    <s v="#1774B350"/>
  </r>
  <r>
    <n v="2451"/>
    <x v="0"/>
    <x v="2"/>
    <s v="Socioeconómico"/>
    <n v="13120"/>
    <x v="28"/>
    <x v="14"/>
    <x v="0"/>
    <x v="120"/>
    <x v="0"/>
    <x v="110"/>
    <s v="Años 2006-2009-2011-2013-2015-2017"/>
    <s v="CLP/mes"/>
    <s v="elaboración propia con base en Encuestas CASEN 2006 a 2017"/>
    <s v="Evolución del Ingreso Promedio Mensual por Alfabetismo en la comuna de Ñuñoa"/>
    <s v="Muestra de la Evolución del Ingreso Promedio Mensual por Alfabetismo en la comuna de Ñuñoa en los Años 2006-2009-2011-2013-2015-2017. Gráfico de elaboración propia con base en Encuestas CASEN 2006 a 2017-unidad CLP/mes"/>
    <s v="Gráfico Evolución"/>
    <s v="ingresos,personas,histórico,CASEN,encuesta,CASEN,INE,estadística,Socioeconómico,Ingreso Promedio Comunal,Ingreso por Alfabetismo,Ñuñoa,Ingreso por Alfabetismo"/>
    <s v="https://analytics.zoho.com/open-view/2395394000008161226?ZOHO_CRITERIA=%22Localiza%20Chile%22.%22Codcom%22%3D13120"/>
    <x v="0"/>
    <s v="#1774B735"/>
  </r>
  <r>
    <n v="2452"/>
    <x v="0"/>
    <x v="2"/>
    <s v="Socioeconómico"/>
    <n v="13502"/>
    <x v="28"/>
    <x v="13"/>
    <x v="0"/>
    <x v="337"/>
    <x v="0"/>
    <x v="113"/>
    <s v="Años 2006-2009-2011-2013-2015-2017"/>
    <s v="CLP/mes"/>
    <s v="elaboración propia con base en Encuestas CASEN 2006 a 2017"/>
    <s v="Diferencial de Ingreso Promedio Mensual de Hombres según Alfabetismo en la comuna de Alhué"/>
    <s v="Evolución del Diferencial de Ingreso Promedio Mensual de Hombres según Alfabetismo en la comuna de Alhué, en los Años 2006-2009-2011-2013-2015-2017. Gráfico de elaboración propia con base en Encuestas CASEN 2006 a 2017- CLP/mes"/>
    <s v="Gráfico Evolución"/>
    <s v="ingresos,personas,histórico,CASEN,encuesta,CASEN,INE,estadística,Socioeconómico,Ingreso Promedio Comunal,Ingreso por Sexo-Alfabetismo,Alhué,Ingreso Hombres - Alfabetismo"/>
    <s v="https://analytics.zoho.com/open-view/2395394000008161224?ZOHO_CRITERIA=%22Localiza%20Chile%22.%22Codcom%22%3D13502"/>
    <x v="0"/>
    <s v="#1774B759"/>
  </r>
  <r>
    <n v="2453"/>
    <x v="0"/>
    <x v="2"/>
    <s v="Socioeconómico"/>
    <n v="10301"/>
    <x v="28"/>
    <x v="15"/>
    <x v="0"/>
    <x v="246"/>
    <x v="0"/>
    <x v="114"/>
    <s v="Años 2006-2009-2011-2013-2015-2017"/>
    <s v="Porcentaje (%)"/>
    <s v="elaboración propia con base en Encuestas CASEN 2006 a 2017"/>
    <s v="Variación porcentual del Ingreso Promedio Mensual por Persona en la comuna de Osorno"/>
    <s v=" Muestra en proporciones de la Variación porcentual del Ingreso Promedio Mensual por Persona en la comuna de Osorno en los Años 2006-2009-2011-2013-2015-2017. Gráfico de elaboración propia con base en Encuestas CASEN 2006 a 2017- Porcentaje (%)"/>
    <s v="Gráfico Proporciones"/>
    <s v="ingresos,personas,histórico,CASEN,encuesta,CASEN,INE,estadística,Socioeconómico,Ingreso Promedio Comunal,Ingreso Promedio Mensual,Osorno,Variación Ingreso Comunal"/>
    <s v="https://analytics.zoho.com/open-view/2395394000008161221?ZOHO_CRITERIA=%22Localiza%20Chile%22.%22Codcom%22%3D10301"/>
    <x v="0"/>
    <s v="#1774B685"/>
  </r>
  <r>
    <n v="2454"/>
    <x v="0"/>
    <x v="2"/>
    <s v="Socioeconómico"/>
    <n v="16201"/>
    <x v="28"/>
    <x v="15"/>
    <x v="0"/>
    <x v="152"/>
    <x v="0"/>
    <x v="115"/>
    <s v="Años 2006-2009-2011-2013-2015-2017"/>
    <s v="CLP/mes"/>
    <s v="elaboración propia con base en Encuestas CASEN 2006 a 2017"/>
    <s v="Evolución del Ingreso Promedio Mensual por Persona en la comuna de Quirihue"/>
    <s v="Evolución del Ingreso Promedio Mensual por Persona en la comuna de Quirihue en los Años 2006-2009-2011-2013-2015-2017. Gráfico de elaboración propia con base en Encuestas CASEN 2006 a 2017- CLP/mes"/>
    <s v="Gráfico Evolución"/>
    <s v="ingresos,personas,histórico,CASEN,encuesta,CASEN,INE,estadística,Socioeconómico,Ingreso Promedio Comunal,Ingreso Promedio Mensual,Quirihue,Ingreso Comunal"/>
    <s v="https://analytics.zoho.com/open-view/2395394000008161220?ZOHO_CRITERIA=%22Localiza%20Chile%22.%22Codcom%22%3D16201"/>
    <x v="0"/>
    <s v="#1774B264"/>
  </r>
  <r>
    <n v="2455"/>
    <x v="0"/>
    <x v="2"/>
    <s v="Socioeconómico"/>
    <n v="9107"/>
    <x v="28"/>
    <x v="13"/>
    <x v="0"/>
    <x v="48"/>
    <x v="0"/>
    <x v="109"/>
    <s v="Años 2006-2009-2011-2013-2015-2017"/>
    <s v="CLP/mes"/>
    <s v="elaboración propia con base en Encuestas CASEN 2006 a 2017"/>
    <s v="Diferencial de Ingreso Promedio Mensual de Mujeres según Alfabetismo en la comuna de Gorbea"/>
    <s v="Evolución del Diferencial de Ingreso Promedio Mensual de Mujeres según Alfabetismo en la comuna de Gorbea, en los Años 2006-2009-2011-2013-2015-2017. Gráfico de elaboración propia con base en Encuestas CASEN 2006 a 2017- CLP/mes"/>
    <s v="Gráfico Evolución"/>
    <s v="ingresos,personas,histórico,CASEN,encuesta,CASEN,INE,estadística,Socioeconómico,Ingreso Promedio Comunal,Ingreso por Sexo-Alfabetismo,Gorbea,Ingreso Mujeres - Alfabetismo"/>
    <s v="https://analytics.zoho.com/open-view/2395394000008161225?ZOHO_CRITERIA=%22Localiza%20Chile%22.%22Codcom%22%3D9107"/>
    <x v="0"/>
    <s v="#1774B640"/>
  </r>
  <r>
    <n v="2456"/>
    <x v="0"/>
    <x v="2"/>
    <s v="Socioeconómico"/>
    <n v="14"/>
    <x v="29"/>
    <x v="14"/>
    <x v="1"/>
    <x v="226"/>
    <x v="0"/>
    <x v="110"/>
    <s v="Años 2006-2009-2011-2013-2015-2017"/>
    <s v="CLP/mes"/>
    <s v="elaboración propia con base en Encuestas CASEN 2006 a 2017"/>
    <s v="Evolución del Ingreso Promedio Mensual por Alfabetismo en la Región de Los Ríos"/>
    <s v="Evolución del Ingreso Promedio Mensual por Alfabetismo en la Región de Los Ríos en los Años 2006-2009-2011-2013-2015-2017. Gráfico de elaboración propia con base en Encuestas CASEN 2006 a 2017 - CLP/mes"/>
    <s v="Gráfico Evolución"/>
    <s v="ingresos,personas,histórico,CASEN,encuesta,CASEN,INE,estadística,Socioeconómico,Ingreso Promedio Regional,Ingreso por Alfabetismo,Región de Los Ríos,Ingreso por Alfabetismo"/>
    <s v="https://analytics.zoho.com/open-view/2395394000008161206?ZOHO_CRITERIA=%22Localiza%20Chile%22.%22Codreg%22%3D14"/>
    <x v="0"/>
    <s v="#1774B436"/>
  </r>
  <r>
    <n v="2457"/>
    <x v="0"/>
    <x v="2"/>
    <s v="Socioeconómico"/>
    <n v="7308"/>
    <x v="28"/>
    <x v="16"/>
    <x v="0"/>
    <x v="213"/>
    <x v="0"/>
    <x v="112"/>
    <s v="Años 2006-2009-2011-2013-2015-2017"/>
    <s v="CLP/mes"/>
    <s v="elaboración propia con base en Encuestas CASEN 2006 a 2017"/>
    <s v="Evolución del Ingreso Promedio Mensual por Persona para Mujeres y Hombres en la comuna de Teno"/>
    <s v="Evolución del Ingreso Promedio Mensual por Persona para Mujeres y Hombres en la comuna de Teno, en los Años 2006-2009-2011-2013-2015-2017. Gráfico de elaboración propia con base en Encuestas CASEN 2006 a 2017- CLP/mes"/>
    <s v="Gráfico Evolución"/>
    <s v="ingresos,personas,histórico,CASEN,encuesta,CASEN,INE,estadística,Socioeconómico,Ingreso Promedio Comunal,Ingreso por Sexo,Teno,Ingreso por Sexo"/>
    <s v="https://analytics.zoho.com/open-view/2395394000008161222?ZOHO_CRITERIA=%22Localiza%20Chile%22.%22Codcom%22%3D7308"/>
    <x v="0"/>
    <s v="#1774B208"/>
  </r>
  <r>
    <n v="2458"/>
    <x v="0"/>
    <x v="2"/>
    <s v="Socioeconómico"/>
    <n v="7402"/>
    <x v="28"/>
    <x v="16"/>
    <x v="0"/>
    <x v="252"/>
    <x v="0"/>
    <x v="112"/>
    <s v="Años 2006-2009-2011-2013-2015-2017"/>
    <s v="CLP/mes"/>
    <s v="elaboración propia con base en Encuestas CASEN 2006 a 2017"/>
    <s v="Evolución del Ingreso Promedio Mensual por Persona para Mujeres y Hombres en la comuna de Colbún"/>
    <s v="Evolución del Ingreso Promedio Mensual por Persona para Mujeres y Hombres en la comuna de Colbún, en los Años 2006-2009-2011-2013-2015-2017. Gráfico de elaboración propia con base en Encuestas CASEN 2006 a 2017- CLP/mes"/>
    <s v="Gráfico Evolución"/>
    <s v="ingresos,personas,histórico,CASEN,encuesta,CASEN,INE,estadística,Socioeconómico,Ingreso Promedio Comunal,Ingreso por Sexo,Colbún,Ingreso por Sexo"/>
    <s v="https://analytics.zoho.com/open-view/2395394000008161222?ZOHO_CRITERIA=%22Localiza%20Chile%22.%22Codcom%22%3D7402"/>
    <x v="0"/>
    <s v="#1774B211"/>
  </r>
  <r>
    <n v="2459"/>
    <x v="0"/>
    <x v="2"/>
    <s v="Socioeconómico"/>
    <n v="8107"/>
    <x v="28"/>
    <x v="13"/>
    <x v="0"/>
    <x v="308"/>
    <x v="0"/>
    <x v="109"/>
    <s v="Años 2006-2009-2011-2013-2015-2017"/>
    <s v="CLP/mes"/>
    <s v="elaboración propia con base en Encuestas CASEN 2006 a 2017"/>
    <s v="Diferencial de Ingreso Promedio Mensual de Mujeres según Alfabetismo en la comuna de Penco"/>
    <s v="Evolución del Diferencial de Ingreso Promedio Mensual de Mujeres según Alfabetismo en la comuna de Penco, en los Años 2006-2009-2011-2013-2015-2017. Gráfico de elaboración propia con base en Encuestas CASEN 2006 a 2017- CLP/mes"/>
    <s v="Gráfico Evolución"/>
    <s v="ingresos,personas,histórico,CASEN,encuesta,CASEN,INE,estadística,Socioeconómico,Ingreso Promedio Comunal,Ingreso por Sexo-Alfabetismo,Penco,Ingreso Mujeres - Alfabetismo"/>
    <s v="https://analytics.zoho.com/open-view/2395394000008161225?ZOHO_CRITERIA=%22Localiza%20Chile%22.%22Codcom%22%3D8107"/>
    <x v="0"/>
    <s v="#1774B586"/>
  </r>
  <r>
    <n v="2460"/>
    <x v="0"/>
    <x v="2"/>
    <s v="Socioeconómico"/>
    <n v="5109"/>
    <x v="28"/>
    <x v="13"/>
    <x v="0"/>
    <x v="101"/>
    <x v="0"/>
    <x v="109"/>
    <s v="Años 2006-2009-2011-2013-2015-2017"/>
    <s v="CLP/mes"/>
    <s v="elaboración propia con base en Encuestas CASEN 2006 a 2017"/>
    <s v="Diferencial de Ingreso Promedio Mensual de Mujeres según Alfabetismo en la comuna de Viña del Mar"/>
    <s v="Evolución del Diferencial de Ingreso Promedio Mensual de Mujeres según Alfabetismo en la comuna de Viña del Mar, en los Años 2006-2009-2011-2013-2015-2017. Gráfico de elaboración propia con base en Encuestas CASEN 2006 a 2017- CLP/mes"/>
    <s v="Gráfico Evolución"/>
    <s v="ingresos,personas,histórico,CASEN,encuesta,CASEN,INE,estadística,Socioeconómico,Ingreso Promedio Comunal,Ingreso por Sexo-Alfabetismo,Viña del Mar,Ingreso Mujeres - Alfabetismo"/>
    <s v="https://analytics.zoho.com/open-view/2395394000008161225?ZOHO_CRITERIA=%22Localiza%20Chile%22.%22Codcom%22%3D5109"/>
    <x v="0"/>
    <s v="#1774B485"/>
  </r>
  <r>
    <n v="2461"/>
    <x v="0"/>
    <x v="2"/>
    <s v="Socioeconómico"/>
    <n v="7401"/>
    <x v="28"/>
    <x v="13"/>
    <x v="0"/>
    <x v="222"/>
    <x v="0"/>
    <x v="113"/>
    <s v="Años 2006-2009-2011-2013-2015-2017"/>
    <s v="CLP/mes"/>
    <s v="elaboración propia con base en Encuestas CASEN 2006 a 2017"/>
    <s v="Diferencial de Ingreso Promedio Mensual de Hombres según Alfabetismo en la comuna de Linares"/>
    <s v="Evolución del Diferencial de Ingreso Promedio Mensual de Hombres según Alfabetismo en la comuna de Linares, en los Años 2006-2009-2011-2013-2015-2017. Gráfico de elaboración propia con base en Encuestas CASEN 2006 a 2017- CLP/mes"/>
    <s v="Gráfico Evolución"/>
    <s v="ingresos,personas,histórico,CASEN,encuesta,CASEN,INE,estadística,Socioeconómico,Ingreso Promedio Comunal,Ingreso por Sexo-Alfabetismo,Linares,Ingreso Hombres - Alfabetismo"/>
    <s v="https://analytics.zoho.com/open-view/2395394000008161224?ZOHO_CRITERIA=%22Localiza%20Chile%22.%22Codcom%22%3D7401"/>
    <x v="0"/>
    <s v="#1774B572"/>
  </r>
  <r>
    <n v="2462"/>
    <x v="0"/>
    <x v="2"/>
    <s v="Socioeconómico"/>
    <n v="4303"/>
    <x v="28"/>
    <x v="13"/>
    <x v="0"/>
    <x v="329"/>
    <x v="0"/>
    <x v="109"/>
    <s v="Años 2006-2009-2011-2013-2015-2017"/>
    <s v="CLP/mes"/>
    <s v="elaboración propia con base en Encuestas CASEN 2006 a 2017"/>
    <s v="Diferencial de Ingreso Promedio Mensual de Mujeres según Alfabetismo en la comuna de Monte Patria"/>
    <s v="Evolución del Diferencial de Ingreso Promedio Mensual de Mujeres según Alfabetismo en la comuna de Monte Patria, en los Años 2006-2009-2011-2013-2015-2017. Gráfico de elaboración propia con base en Encuestas CASEN 2006 a 2017- CLP/mes"/>
    <s v="Gráfico Evolución"/>
    <s v="ingresos,personas,histórico,CASEN,encuesta,CASEN,INE,estadística,Socioeconómico,Ingreso Promedio Comunal,Ingreso por Sexo-Alfabetismo,Monte Patria,Ingreso Mujeres - Alfabetismo"/>
    <s v="https://analytics.zoho.com/open-view/2395394000008161225?ZOHO_CRITERIA=%22Localiza%20Chile%22.%22Codcom%22%3D4303"/>
    <x v="0"/>
    <s v="#1774B476"/>
  </r>
  <r>
    <n v="2463"/>
    <x v="0"/>
    <x v="2"/>
    <s v="Socioeconómico"/>
    <n v="8309"/>
    <x v="28"/>
    <x v="14"/>
    <x v="0"/>
    <x v="34"/>
    <x v="0"/>
    <x v="110"/>
    <s v="Año 2017"/>
    <s v="CLP/mes"/>
    <s v="elaboración propia con base en Encuestas CASEN 2006 a 2017"/>
    <s v="Comparativo de Ingreso Promedio Mensual entre personas con y sin alfabetización en la comuna de Quilleco"/>
    <s v="Gráfico nos muestra el Comparativo de Ingreso Promedio Mensual entre personas con y sin alfabetización en la comuna de Quilleco en el Año 2017. Gráfico de elaboración propia con base en Encuestas CASEN 2006 a 2017-unidad CLP/mes"/>
    <s v="Gráfico Comparativo"/>
    <s v="ingresos,personas,histórico,CASEN,encuesta,CASEN,INE,estadística,Socioeconómico,Ingreso Promedio Comunal,Ingreso por Alfabetismo,Quilleco,Ingreso por Alfabetismo"/>
    <s v="https://analytics.zoho.com/open-view/2395394000008161227?ZOHO_CRITERIA=%22Localiza%20Chile%22.%22Codcom%22%3D8309"/>
    <x v="0"/>
    <s v="#1774B607"/>
  </r>
  <r>
    <n v="2464"/>
    <x v="0"/>
    <x v="2"/>
    <s v="Socioeconómico"/>
    <n v="14108"/>
    <x v="28"/>
    <x v="16"/>
    <x v="0"/>
    <x v="218"/>
    <x v="0"/>
    <x v="112"/>
    <s v="Año 2017"/>
    <s v="CLP/mes"/>
    <s v="elaboración propia con base en Encuestas CASEN 2006 a 2017"/>
    <s v="Ingreso Promedio Mensual de Mujeres y Hombres en el año 2017 en la comuna de Panguipulli"/>
    <s v=" Distribución del Ingreso Promedio Mensual de Mujeres y Hombres en el año 2017 en la comuna de Panguipulli. Gráfico de elaboración propia con base en Encuestas CASEN 2006 a 2017- CLP/mes"/>
    <s v="Gráfico Proporciones"/>
    <s v="ingresos,personas,histórico,CASEN,encuesta,CASEN,INE,estadística,Socioeconómico,Ingreso Promedio Comunal,Ingreso por Sexo,Panguipulli,Ingreso por Sexo"/>
    <s v="https://analytics.zoho.com/open-view/2395394000008161223?ZOHO_CRITERIA=%22Localiza%20Chile%22.%22Codcom%22%3D14108"/>
    <x v="0"/>
    <s v="#1774B775"/>
  </r>
  <r>
    <n v="2465"/>
    <x v="0"/>
    <x v="2"/>
    <s v="Socioeconómico"/>
    <n v="9203"/>
    <x v="28"/>
    <x v="14"/>
    <x v="0"/>
    <x v="236"/>
    <x v="0"/>
    <x v="110"/>
    <s v="Años 2006-2009-2011-2013-2015-2017"/>
    <s v="CLP/mes"/>
    <s v="elaboración propia con base en Encuestas CASEN 2006 a 2017"/>
    <s v="Evolución del Ingreso Promedio Mensual por Alfabetismo en la comuna de Curacautín"/>
    <s v="Muestra de la Evolución del Ingreso Promedio Mensual por Alfabetismo en la comuna de Curacautín en los Años 2006-2009-2011-2013-2015-2017. Gráfico de elaboración propia con base en Encuestas CASEN 2006 a 2017-unidad CLP/mes"/>
    <s v="Gráfico Evolución"/>
    <s v="ingresos,personas,histórico,CASEN,encuesta,CASEN,INE,estadística,Socioeconómico,Ingreso Promedio Comunal,Ingreso por Alfabetismo,Curacautín,Ingreso por Alfabetismo"/>
    <s v="https://analytics.zoho.com/open-view/2395394000008161226?ZOHO_CRITERIA=%22Localiza%20Chile%22.%22Codcom%22%3D9203"/>
    <x v="0"/>
    <s v="#1774B657"/>
  </r>
  <r>
    <n v="2466"/>
    <x v="0"/>
    <x v="2"/>
    <s v="Socioeconómico"/>
    <n v="13122"/>
    <x v="28"/>
    <x v="13"/>
    <x v="0"/>
    <x v="123"/>
    <x v="0"/>
    <x v="109"/>
    <s v="Años 2006-2009-2011-2013-2015-2017"/>
    <s v="CLP/mes"/>
    <s v="elaboración propia con base en Encuestas CASEN 2006 a 2017"/>
    <s v="Diferencial de Ingreso Promedio Mensual de Mujeres según Alfabetismo en la comuna de Peñalolén"/>
    <s v="Evolución del Diferencial de Ingreso Promedio Mensual de Mujeres según Alfabetismo en la comuna de Peñalolén, en los Años 2006-2009-2011-2013-2015-2017. Gráfico de elaboración propia con base en Encuestas CASEN 2006 a 2017- CLP/mes"/>
    <s v="Gráfico Evolución"/>
    <s v="ingresos,personas,histórico,CASEN,encuesta,CASEN,INE,estadística,Socioeconómico,Ingreso Promedio Comunal,Ingreso por Sexo-Alfabetismo,Peñalolén,Ingreso Mujeres - Alfabetismo"/>
    <s v="https://analytics.zoho.com/open-view/2395394000008161225?ZOHO_CRITERIA=%22Localiza%20Chile%22.%22Codcom%22%3D13122"/>
    <x v="0"/>
    <s v="#1774B737"/>
  </r>
  <r>
    <n v="2467"/>
    <x v="0"/>
    <x v="2"/>
    <s v="Socioeconómico"/>
    <n v="13130"/>
    <x v="28"/>
    <x v="14"/>
    <x v="0"/>
    <x v="280"/>
    <x v="0"/>
    <x v="110"/>
    <s v="Año 2017"/>
    <s v="CLP/mes"/>
    <s v="elaboración propia con base en Encuestas CASEN 2006 a 2017"/>
    <s v="Comparativo de Ingreso Promedio Mensual entre personas con y sin alfabetización en la comuna de San Miguel"/>
    <s v="Gráfico nos muestra el Comparativo de Ingreso Promedio Mensual entre personas con y sin alfabetización en la comuna de San Miguel en el Año 2017. Gráfico de elaboración propia con base en Encuestas CASEN 2006 a 2017-unidad CLP/mes"/>
    <s v="Gráfico Comparativo"/>
    <s v="ingresos,personas,histórico,CASEN,encuesta,CASEN,INE,estadística,Socioeconómico,Ingreso Promedio Comunal,Ingreso por Alfabetismo,San Miguel,Ingreso por Alfabetismo"/>
    <s v="https://analytics.zoho.com/open-view/2395394000008161227?ZOHO_CRITERIA=%22Localiza%20Chile%22.%22Codcom%22%3D13130"/>
    <x v="0"/>
    <s v="#1774B745"/>
  </r>
  <r>
    <n v="2468"/>
    <x v="0"/>
    <x v="2"/>
    <s v="Socioeconómico"/>
    <n v="6116"/>
    <x v="28"/>
    <x v="14"/>
    <x v="0"/>
    <x v="290"/>
    <x v="0"/>
    <x v="110"/>
    <s v="Año 2017"/>
    <s v="CLP/mes"/>
    <s v="elaboración propia con base en Encuestas CASEN 2006 a 2017"/>
    <s v="Comparativo de Ingreso Promedio Mensual entre personas con y sin alfabetización en la comuna de Requínoa"/>
    <s v="Gráfico nos muestra el Comparativo de Ingreso Promedio Mensual entre personas con y sin alfabetización en la comuna de Requínoa en el Año 2017. Gráfico de elaboración propia con base en Encuestas CASEN 2006 a 2017-unidad CLP/mes"/>
    <s v="Gráfico Comparativo"/>
    <s v="ingresos,personas,histórico,CASEN,encuesta,CASEN,INE,estadística,Socioeconómico,Ingreso Promedio Comunal,Ingreso por Alfabetismo,Requínoa,Ingreso por Alfabetismo"/>
    <s v="https://analytics.zoho.com/open-view/2395394000008161227?ZOHO_CRITERIA=%22Localiza%20Chile%22.%22Codcom%22%3D6116"/>
    <x v="0"/>
    <s v="#1774B532"/>
  </r>
  <r>
    <n v="2469"/>
    <x v="0"/>
    <x v="2"/>
    <s v="Socioeconómico"/>
    <n v="9203"/>
    <x v="28"/>
    <x v="15"/>
    <x v="0"/>
    <x v="236"/>
    <x v="0"/>
    <x v="115"/>
    <s v="Años 2006-2009-2011-2013-2015-2017"/>
    <s v="CLP/mes"/>
    <s v="elaboración propia con base en Encuestas CASEN 2006 a 2017"/>
    <s v="Evolución del Ingreso Promedio Mensual por Persona en la comuna de Curacautín"/>
    <s v="Evolución del Ingreso Promedio Mensual por Persona en la comuna de Curacautín en los Años 2006-2009-2011-2013-2015-2017. Gráfico de elaboración propia con base en Encuestas CASEN 2006 a 2017- CLP/mes"/>
    <s v="Gráfico Evolución"/>
    <s v="ingresos,personas,histórico,CASEN,encuesta,CASEN,INE,estadística,Socioeconómico,Ingreso Promedio Comunal,Ingreso Promedio Mensual,Curacautín,Ingreso Comunal"/>
    <s v="https://analytics.zoho.com/open-view/2395394000008161220?ZOHO_CRITERIA=%22Localiza%20Chile%22.%22Codcom%22%3D9203"/>
    <x v="0"/>
    <s v="#1774B295"/>
  </r>
  <r>
    <n v="2470"/>
    <x v="0"/>
    <x v="2"/>
    <s v="Socioeconómico"/>
    <n v="12103"/>
    <x v="28"/>
    <x v="14"/>
    <x v="0"/>
    <x v="251"/>
    <x v="0"/>
    <x v="110"/>
    <s v="Años 2006-2009-2011-2013-2015-2017"/>
    <s v="CLP/mes"/>
    <s v="elaboración propia con base en Encuestas CASEN 2006 a 2017"/>
    <s v="Evolución del Ingreso Promedio Mensual por Alfabetismo en la comuna de Río Verde"/>
    <s v="Muestra de la Evolución del Ingreso Promedio Mensual por Alfabetismo en la comuna de Río Verde en los Años 2006-2009-2011-2013-2015-2017. Gráfico de elaboración propia con base en Encuestas CASEN 2006 a 2017-unidad CLP/mes"/>
    <s v="Gráfico Evolución"/>
    <s v="ingresos,personas,histórico,CASEN,encuesta,CASEN,INE,estadística,Socioeconómico,Ingreso Promedio Comunal,Ingreso por Alfabetismo,Río Verde,Ingreso por Alfabetismo"/>
    <s v="https://analytics.zoho.com/open-view/2395394000008161226?ZOHO_CRITERIA=%22Localiza%20Chile%22.%22Codcom%22%3D12103"/>
    <x v="0"/>
    <s v="#1774B708"/>
  </r>
  <r>
    <n v="2471"/>
    <x v="0"/>
    <x v="2"/>
    <s v="Socioeconómico"/>
    <n v="9208"/>
    <x v="28"/>
    <x v="14"/>
    <x v="0"/>
    <x v="119"/>
    <x v="0"/>
    <x v="110"/>
    <s v="Año 2017"/>
    <s v="CLP/mes"/>
    <s v="elaboración propia con base en Encuestas CASEN 2006 a 2017"/>
    <s v="Comparativo de Ingreso Promedio Mensual entre personas con y sin alfabetización en la comuna de Purén"/>
    <s v="Gráfico nos muestra el Comparativo de Ingreso Promedio Mensual entre personas con y sin alfabetización en la comuna de Purén en el Año 2017. Gráfico de elaboración propia con base en Encuestas CASEN 2006 a 2017-unidad CLP/mes"/>
    <s v="Gráfico Comparativo"/>
    <s v="ingresos,personas,histórico,CASEN,encuesta,CASEN,INE,estadística,Socioeconómico,Ingreso Promedio Comunal,Ingreso por Alfabetismo,Purén,Ingreso por Alfabetismo"/>
    <s v="https://analytics.zoho.com/open-view/2395394000008161227?ZOHO_CRITERIA=%22Localiza%20Chile%22.%22Codcom%22%3D9208"/>
    <x v="0"/>
    <s v="#1774B662"/>
  </r>
  <r>
    <n v="2472"/>
    <x v="0"/>
    <x v="2"/>
    <s v="Socioeconómico"/>
    <n v="15202"/>
    <x v="28"/>
    <x v="16"/>
    <x v="0"/>
    <x v="171"/>
    <x v="0"/>
    <x v="112"/>
    <s v="Años 2006-2009-2011-2013-2015-2017"/>
    <s v="CLP/mes"/>
    <s v="elaboración propia con base en Encuestas CASEN 2006 a 2017"/>
    <s v="Evolución del Ingreso Promedio Mensual por Persona para Mujeres y Hombres en la comuna de General Lagos"/>
    <s v="Evolución del Ingreso Promedio Mensual por Persona para Mujeres y Hombres en la comuna de General Lagos, en los Años 2006-2009-2011-2013-2015-2017. Gráfico de elaboración propia con base en Encuestas CASEN 2006 a 2017- CLP/mes"/>
    <s v="Gráfico Evolución"/>
    <s v="ingresos,personas,histórico,CASEN,encuesta,CASEN,INE,estadística,Socioeconómico,Ingreso Promedio Comunal,Ingreso por Sexo,General Lagos,Ingreso por Sexo"/>
    <s v="https://analytics.zoho.com/open-view/2395394000008161222?ZOHO_CRITERIA=%22Localiza%20Chile%22.%22Codcom%22%3D15202"/>
    <x v="0"/>
    <s v="#1774B421"/>
  </r>
  <r>
    <n v="2473"/>
    <x v="0"/>
    <x v="2"/>
    <s v="Socioeconómico"/>
    <n v="6206"/>
    <x v="28"/>
    <x v="13"/>
    <x v="0"/>
    <x v="6"/>
    <x v="0"/>
    <x v="109"/>
    <s v="Años 2006-2009-2011-2013-2015-2017"/>
    <s v="CLP/mes"/>
    <s v="elaboración propia con base en Encuestas CASEN 2006 a 2017"/>
    <s v="Diferencial de Ingreso Promedio Mensual de Mujeres según Alfabetismo en la comuna de Paredones"/>
    <s v="Evolución del Diferencial de Ingreso Promedio Mensual de Mujeres según Alfabetismo en la comuna de Paredones, en los Años 2006-2009-2011-2013-2015-2017. Gráfico de elaboración propia con base en Encuestas CASEN 2006 a 2017- CLP/mes"/>
    <s v="Gráfico Evolución"/>
    <s v="ingresos,personas,histórico,CASEN,encuesta,CASEN,INE,estadística,Socioeconómico,Ingreso Promedio Comunal,Ingreso por Sexo-Alfabetismo,Paredones,Ingreso Mujeres - Alfabetismo"/>
    <s v="https://analytics.zoho.com/open-view/2395394000008161225?ZOHO_CRITERIA=%22Localiza%20Chile%22.%22Codcom%22%3D6206"/>
    <x v="0"/>
    <s v="#1774B539"/>
  </r>
  <r>
    <n v="2474"/>
    <x v="0"/>
    <x v="2"/>
    <s v="Socioeconómico"/>
    <n v="9209"/>
    <x v="28"/>
    <x v="14"/>
    <x v="0"/>
    <x v="140"/>
    <x v="0"/>
    <x v="110"/>
    <s v="Años 2006-2009-2011-2013-2015-2017"/>
    <s v="CLP/mes"/>
    <s v="elaboración propia con base en Encuestas CASEN 2006 a 2017"/>
    <s v="Evolución del Ingreso Promedio Mensual por Alfabetismo en la comuna de Renaico"/>
    <s v="Muestra de la Evolución del Ingreso Promedio Mensual por Alfabetismo en la comuna de Renaico en los Años 2006-2009-2011-2013-2015-2017. Gráfico de elaboración propia con base en Encuestas CASEN 2006 a 2017-unidad CLP/mes"/>
    <s v="Gráfico Evolución"/>
    <s v="ingresos,personas,histórico,CASEN,encuesta,CASEN,INE,estadística,Socioeconómico,Ingreso Promedio Comunal,Ingreso por Alfabetismo,Renaico,Ingreso por Alfabetismo"/>
    <s v="https://analytics.zoho.com/open-view/2395394000008161226?ZOHO_CRITERIA=%22Localiza%20Chile%22.%22Codcom%22%3D9209"/>
    <x v="0"/>
    <s v="#1774B663"/>
  </r>
  <r>
    <n v="2475"/>
    <x v="0"/>
    <x v="2"/>
    <s v="Socioeconómico"/>
    <n v="13125"/>
    <x v="28"/>
    <x v="14"/>
    <x v="0"/>
    <x v="216"/>
    <x v="0"/>
    <x v="110"/>
    <s v="Año 2017"/>
    <s v="CLP/mes"/>
    <s v="elaboración propia con base en Encuestas CASEN 2006 a 2017"/>
    <s v="Comparativo de Ingreso Promedio Mensual entre personas con y sin alfabetización en la comuna de Quilicura"/>
    <s v="Gráfico nos muestra el Comparativo de Ingreso Promedio Mensual entre personas con y sin alfabetización en la comuna de Quilicura en el Año 2017. Gráfico de elaboración propia con base en Encuestas CASEN 2006 a 2017-unidad CLP/mes"/>
    <s v="Gráfico Comparativo"/>
    <s v="ingresos,personas,histórico,CASEN,encuesta,CASEN,INE,estadística,Socioeconómico,Ingreso Promedio Comunal,Ingreso por Alfabetismo,Quilicura,Ingreso por Alfabetismo"/>
    <s v="https://analytics.zoho.com/open-view/2395394000008161227?ZOHO_CRITERIA=%22Localiza%20Chile%22.%22Codcom%22%3D13125"/>
    <x v="0"/>
    <s v="#1774B740"/>
  </r>
  <r>
    <n v="2476"/>
    <x v="0"/>
    <x v="2"/>
    <s v="Socioeconómico"/>
    <n v="5109"/>
    <x v="28"/>
    <x v="13"/>
    <x v="0"/>
    <x v="101"/>
    <x v="0"/>
    <x v="113"/>
    <s v="Años 2006-2009-2011-2013-2015-2017"/>
    <s v="CLP/mes"/>
    <s v="elaboración propia con base en Encuestas CASEN 2006 a 2017"/>
    <s v="Diferencial de Ingreso Promedio Mensual de Hombres según Alfabetismo en la comuna de Viña del Mar"/>
    <s v="Evolución del Diferencial de Ingreso Promedio Mensual de Hombres según Alfabetismo en la comuna de Viña del Mar, en los Años 2006-2009-2011-2013-2015-2017. Gráfico de elaboración propia con base en Encuestas CASEN 2006 a 2017- CLP/mes"/>
    <s v="Gráfico Evolución"/>
    <s v="ingresos,personas,histórico,CASEN,encuesta,CASEN,INE,estadística,Socioeconómico,Ingreso Promedio Comunal,Ingreso por Sexo-Alfabetismo,Viña del Mar,Ingreso Hombres - Alfabetismo"/>
    <s v="https://analytics.zoho.com/open-view/2395394000008161224?ZOHO_CRITERIA=%22Localiza%20Chile%22.%22Codcom%22%3D5109"/>
    <x v="0"/>
    <s v="#1774B485"/>
  </r>
  <r>
    <n v="2477"/>
    <x v="0"/>
    <x v="2"/>
    <s v="Socioeconómico"/>
    <n v="1101"/>
    <x v="28"/>
    <x v="14"/>
    <x v="0"/>
    <x v="18"/>
    <x v="0"/>
    <x v="110"/>
    <s v="Año 2017"/>
    <s v="CLP/mes"/>
    <s v="elaboración propia con base en Encuestas CASEN 2006 a 2017"/>
    <s v="Comparativo de Ingreso Promedio Mensual entre personas con y sin alfabetización en la comuna de Iquique"/>
    <s v="Gráfico nos muestra el Comparativo de Ingreso Promedio Mensual entre personas con y sin alfabetización en la comuna de Iquique en el Año 2017. Gráfico de elaboración propia con base en Encuestas CASEN 2006 a 2017-unidad CLP/mes"/>
    <s v="Gráfico Comparativo"/>
    <s v="ingresos,personas,histórico,CASEN,encuesta,CASEN,INE,estadística,Socioeconómico,Ingreso Promedio Comunal,Ingreso por Alfabetismo,Iquique,Ingreso por Alfabetismo"/>
    <s v="https://analytics.zoho.com/open-view/2395394000008161227?ZOHO_CRITERIA=%22Localiza%20Chile%22.%22Codcom%22%3D1101"/>
    <x v="0"/>
    <s v="#1774B439"/>
  </r>
  <r>
    <n v="2478"/>
    <x v="0"/>
    <x v="2"/>
    <s v="Socioeconómico"/>
    <n v="5303"/>
    <x v="28"/>
    <x v="16"/>
    <x v="0"/>
    <x v="219"/>
    <x v="0"/>
    <x v="112"/>
    <s v="Años 2006-2009-2011-2013-2015-2017"/>
    <s v="CLP/mes"/>
    <s v="elaboración propia con base en Encuestas CASEN 2006 a 2017"/>
    <s v="Evolución del Ingreso Promedio Mensual por Persona para Mujeres y Hombres en la comuna de Rinconada"/>
    <s v="Evolución del Ingreso Promedio Mensual por Persona para Mujeres y Hombres en la comuna de Rinconada, en los Años 2006-2009-2011-2013-2015-2017. Gráfico de elaboración propia con base en Encuestas CASEN 2006 a 2017- CLP/mes"/>
    <s v="Gráfico Evolución"/>
    <s v="ingresos,personas,histórico,CASEN,encuesta,CASEN,INE,estadística,Socioeconómico,Ingreso Promedio Comunal,Ingreso por Sexo,Rinconada,Ingreso por Sexo"/>
    <s v="https://analytics.zoho.com/open-view/2395394000008161222?ZOHO_CRITERIA=%22Localiza%20Chile%22.%22Codcom%22%3D5303"/>
    <x v="0"/>
    <s v="#1774B127"/>
  </r>
  <r>
    <n v="2479"/>
    <x v="0"/>
    <x v="2"/>
    <s v="Socioeconómico"/>
    <n v="13108"/>
    <x v="28"/>
    <x v="15"/>
    <x v="0"/>
    <x v="134"/>
    <x v="0"/>
    <x v="114"/>
    <s v="Años 2006-2009-2011-2013-2015-2017"/>
    <s v="Porcentaje (%)"/>
    <s v="elaboración propia con base en Encuestas CASEN 2006 a 2017"/>
    <s v="Variación porcentual del Ingreso Promedio Mensual por Persona en la comuna de Independencia"/>
    <s v=" Muestra en proporciones de la Variación porcentual del Ingreso Promedio Mensual por Persona en la comuna de Independencia en los Años 2006-2009-2011-2013-2015-2017. Gráfico de elaboración propia con base en Encuestas CASEN 2006 a 2017- Porcentaje (%)"/>
    <s v="Gráfico Proporciones"/>
    <s v="ingresos,personas,histórico,CASEN,encuesta,CASEN,INE,estadística,Socioeconómico,Ingreso Promedio Comunal,Ingreso Promedio Mensual,Independencia,Variación Ingreso Comunal"/>
    <s v="https://analytics.zoho.com/open-view/2395394000008161221?ZOHO_CRITERIA=%22Localiza%20Chile%22.%22Codcom%22%3D13108"/>
    <x v="0"/>
    <s v="#1774B723"/>
  </r>
  <r>
    <n v="2480"/>
    <x v="0"/>
    <x v="2"/>
    <s v="Socioeconómico"/>
    <n v="8105"/>
    <x v="28"/>
    <x v="15"/>
    <x v="0"/>
    <x v="4"/>
    <x v="0"/>
    <x v="115"/>
    <s v="Años 2006-2009-2011-2013-2015-2017"/>
    <s v="CLP/mes"/>
    <s v="elaboración propia con base en Encuestas CASEN 2006 a 2017"/>
    <s v="Evolución del Ingreso Promedio Mensual por Persona en la comuna de Hualqui"/>
    <s v="Evolución del Ingreso Promedio Mensual por Persona en la comuna de Hualqui en los Años 2006-2009-2011-2013-2015-2017. Gráfico de elaboración propia con base en Encuestas CASEN 2006 a 2017- CLP/mes"/>
    <s v="Gráfico Evolución"/>
    <s v="ingresos,personas,histórico,CASEN,encuesta,CASEN,INE,estadística,Socioeconómico,Ingreso Promedio Comunal,Ingreso Promedio Mensual,Hualqui,Ingreso Comunal"/>
    <s v="https://analytics.zoho.com/open-view/2395394000008161220?ZOHO_CRITERIA=%22Localiza%20Chile%22.%22Codcom%22%3D8105"/>
    <x v="0"/>
    <s v="#1774B222"/>
  </r>
  <r>
    <n v="2481"/>
    <x v="0"/>
    <x v="2"/>
    <s v="Socioeconómico"/>
    <n v="7103"/>
    <x v="28"/>
    <x v="16"/>
    <x v="0"/>
    <x v="249"/>
    <x v="0"/>
    <x v="112"/>
    <s v="Año 2017"/>
    <s v="CLP/mes"/>
    <s v="elaboración propia con base en Encuestas CASEN 2006 a 2017"/>
    <s v="Ingreso Promedio Mensual de Mujeres y Hombres en el año 2017 en la comuna de Curepto"/>
    <s v=" Distribución del Ingreso Promedio Mensual de Mujeres y Hombres en el año 2017 en la comuna de Curepto. Gráfico de elaboración propia con base en Encuestas CASEN 2006 a 2017- CLP/mes"/>
    <s v="Gráfico Proporciones"/>
    <s v="ingresos,personas,histórico,CASEN,encuesta,CASEN,INE,estadística,Socioeconómico,Ingreso Promedio Comunal,Ingreso por Sexo,Curepto,Ingreso por Sexo"/>
    <s v="https://analytics.zoho.com/open-view/2395394000008161223?ZOHO_CRITERIA=%22Localiza%20Chile%22.%22Codcom%22%3D7103"/>
    <x v="0"/>
    <s v="#1774B552"/>
  </r>
  <r>
    <n v="2482"/>
    <x v="0"/>
    <x v="2"/>
    <s v="Socioeconómico"/>
    <n v="4305"/>
    <x v="28"/>
    <x v="16"/>
    <x v="0"/>
    <x v="74"/>
    <x v="0"/>
    <x v="112"/>
    <s v="Años 2006-2009-2011-2013-2015-2017"/>
    <s v="CLP/mes"/>
    <s v="elaboración propia con base en Encuestas CASEN 2006 a 2017"/>
    <s v="Evolución del Ingreso Promedio Mensual por Persona para Mujeres y Hombres en la comuna de Río Hurtado"/>
    <s v="Evolución del Ingreso Promedio Mensual por Persona para Mujeres y Hombres en la comuna de Río Hurtado, en los Años 2006-2009-2011-2013-2015-2017. Gráfico de elaboración propia con base en Encuestas CASEN 2006 a 2017- CLP/mes"/>
    <s v="Gráfico Evolución"/>
    <s v="ingresos,personas,histórico,CASEN,encuesta,CASEN,INE,estadística,Socioeconómico,Ingreso Promedio Comunal,Ingreso por Sexo,Río Hurtado,Ingreso por Sexo"/>
    <s v="https://analytics.zoho.com/open-view/2395394000008161222?ZOHO_CRITERIA=%22Localiza%20Chile%22.%22Codcom%22%3D4305"/>
    <x v="0"/>
    <s v="#1774B116"/>
  </r>
  <r>
    <n v="2483"/>
    <x v="0"/>
    <x v="2"/>
    <s v="Socioeconómico"/>
    <n v="2104"/>
    <x v="28"/>
    <x v="16"/>
    <x v="0"/>
    <x v="45"/>
    <x v="0"/>
    <x v="112"/>
    <s v="Años 2006-2009-2011-2013-2015-2017"/>
    <s v="CLP/mes"/>
    <s v="elaboración propia con base en Encuestas CASEN 2006 a 2017"/>
    <s v="Evolución del Ingreso Promedio Mensual por Persona para Mujeres y Hombres en la comuna de Taltal"/>
    <s v="Evolución del Ingreso Promedio Mensual por Persona para Mujeres y Hombres en la comuna de Taltal, en los Años 2006-2009-2011-2013-2015-2017. Gráfico de elaboración propia con base en Encuestas CASEN 2006 a 2017- CLP/mes"/>
    <s v="Gráfico Evolución"/>
    <s v="ingresos,personas,histórico,CASEN,encuesta,CASEN,INE,estadística,Socioeconómico,Ingreso Promedio Comunal,Ingreso por Sexo,Taltal,Ingreso por Sexo"/>
    <s v="https://analytics.zoho.com/open-view/2395394000008161222?ZOHO_CRITERIA=%22Localiza%20Chile%22.%22Codcom%22%3D2104"/>
    <x v="0"/>
    <s v="#1774B87"/>
  </r>
  <r>
    <n v="2484"/>
    <x v="0"/>
    <x v="2"/>
    <s v="Socioeconómico"/>
    <n v="4"/>
    <x v="29"/>
    <x v="13"/>
    <x v="1"/>
    <x v="99"/>
    <x v="0"/>
    <x v="109"/>
    <s v="Años 2006-2009-2011-2013-2015-2017"/>
    <s v="CLP/mes"/>
    <s v="elaboración propia con base en Encuestas CASEN 2006 a 2017"/>
    <s v="Diferencial de Ingreso Promedio Mensual de Mujeres según Alfabetismo en la Región de Coquimbo"/>
    <s v="Gráfico del Diferencial de Ingreso Promedio Mensual de Mujeres según Alfabetismo en la Región de Coquimbo,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 Coquimbo,Ingreso Mujeres - Alfabetismo"/>
    <s v="https://analytics.zoho.com/open-view/2395394000008161205?ZOHO_CRITERIA=%22Localiza%20Chile%22.%22Codreg%22%3D4"/>
    <x v="0"/>
    <s v="#1774B426"/>
  </r>
  <r>
    <n v="2485"/>
    <x v="0"/>
    <x v="2"/>
    <s v="Socioeconómico"/>
    <n v="5403"/>
    <x v="28"/>
    <x v="14"/>
    <x v="0"/>
    <x v="144"/>
    <x v="0"/>
    <x v="110"/>
    <s v="Años 2006-2009-2011-2013-2015-2017"/>
    <s v="CLP/mes"/>
    <s v="elaboración propia con base en Encuestas CASEN 2006 a 2017"/>
    <s v="Evolución del Ingreso Promedio Mensual por Alfabetismo en la comuna de Papudo"/>
    <s v="Muestra de la Evolución del Ingreso Promedio Mensual por Alfabetismo en la comuna de Papudo en los Años 2006-2009-2011-2013-2015-2017. Gráfico de elaboración propia con base en Encuestas CASEN 2006 a 2017-unidad CLP/mes"/>
    <s v="Gráfico Evolución"/>
    <s v="ingresos,personas,histórico,CASEN,encuesta,CASEN,INE,estadística,Socioeconómico,Ingreso Promedio Comunal,Ingreso por Alfabetismo,Papudo,Ingreso por Alfabetismo"/>
    <s v="https://analytics.zoho.com/open-view/2395394000008161226?ZOHO_CRITERIA=%22Localiza%20Chile%22.%22Codcom%22%3D5403"/>
    <x v="0"/>
    <s v="#1774B493"/>
  </r>
  <r>
    <n v="2486"/>
    <x v="0"/>
    <x v="2"/>
    <s v="Socioeconómico"/>
    <n v="5702"/>
    <x v="28"/>
    <x v="16"/>
    <x v="0"/>
    <x v="182"/>
    <x v="0"/>
    <x v="112"/>
    <s v="Año 2017"/>
    <s v="CLP/mes"/>
    <s v="elaboración propia con base en Encuestas CASEN 2006 a 2017"/>
    <s v="Ingreso Promedio Mensual de Mujeres y Hombres en el año 2017 en la comuna de Catemu"/>
    <s v=" Distribución del Ingreso Promedio Mensual de Mujeres y Hombres en el año 2017 en la comuna de Catemu. Gráfico de elaboración propia con base en Encuestas CASEN 2006 a 2017- CLP/mes"/>
    <s v="Gráfico Proporciones"/>
    <s v="ingresos,personas,histórico,CASEN,encuesta,CASEN,INE,estadística,Socioeconómico,Ingreso Promedio Comunal,Ingreso por Sexo,Catemu,Ingreso por Sexo"/>
    <s v="https://analytics.zoho.com/open-view/2395394000008161223?ZOHO_CRITERIA=%22Localiza%20Chile%22.%22Codcom%22%3D5702"/>
    <x v="0"/>
    <s v="#1774B508"/>
  </r>
  <r>
    <n v="2487"/>
    <x v="0"/>
    <x v="2"/>
    <s v="Socioeconómico"/>
    <n v="6301"/>
    <x v="28"/>
    <x v="16"/>
    <x v="0"/>
    <x v="130"/>
    <x v="0"/>
    <x v="112"/>
    <s v="Años 2006-2009-2011-2013-2015-2017"/>
    <s v="CLP/mes"/>
    <s v="elaboración propia con base en Encuestas CASEN 2006 a 2017"/>
    <s v="Evolución del Ingreso Promedio Mensual por Persona para Mujeres y Hombres en la comuna de San Fernando"/>
    <s v="Evolución del Ingreso Promedio Mensual por Persona para Mujeres y Hombres en la comuna de San Fernando, en los Años 2006-2009-2011-2013-2015-2017. Gráfico de elaboración propia con base en Encuestas CASEN 2006 a 2017- CLP/mes"/>
    <s v="Gráfico Evolución"/>
    <s v="ingresos,personas,histórico,CASEN,encuesta,CASEN,INE,estadística,Socioeconómico,Ingreso Promedio Comunal,Ingreso por Sexo,San Fernando,Ingreso por Sexo"/>
    <s v="https://analytics.zoho.com/open-view/2395394000008161222?ZOHO_CRITERIA=%22Localiza%20Chile%22.%22Codcom%22%3D6301"/>
    <x v="0"/>
    <s v="#1774B178"/>
  </r>
  <r>
    <n v="2488"/>
    <x v="0"/>
    <x v="2"/>
    <s v="Socioeconómico"/>
    <n v="1405"/>
    <x v="28"/>
    <x v="16"/>
    <x v="0"/>
    <x v="223"/>
    <x v="0"/>
    <x v="112"/>
    <s v="Años 2006-2009-2011-2013-2015-2017"/>
    <s v="CLP/mes"/>
    <s v="elaboración propia con base en Encuestas CASEN 2006 a 2017"/>
    <s v="Evolución del Ingreso Promedio Mensual por Persona para Mujeres y Hombres en la comuna de Pica"/>
    <s v="Evolución del Ingreso Promedio Mensual por Persona para Mujeres y Hombres en la comuna de Pica, en los Años 2006-2009-2011-2013-2015-2017. Gráfico de elaboración propia con base en Encuestas CASEN 2006 a 2017- CLP/mes"/>
    <s v="Gráfico Evolución"/>
    <s v="ingresos,personas,histórico,CASEN,encuesta,CASEN,INE,estadística,Socioeconómico,Ingreso Promedio Comunal,Ingreso por Sexo,Pica,Ingreso por Sexo"/>
    <s v="https://analytics.zoho.com/open-view/2395394000008161222?ZOHO_CRITERIA=%22Localiza%20Chile%22.%22Codcom%22%3D1405"/>
    <x v="0"/>
    <s v="#1774B83"/>
  </r>
  <r>
    <n v="2489"/>
    <x v="0"/>
    <x v="2"/>
    <s v="Socioeconómico"/>
    <n v="8111"/>
    <x v="28"/>
    <x v="13"/>
    <x v="0"/>
    <x v="194"/>
    <x v="0"/>
    <x v="113"/>
    <s v="Años 2006-2009-2011-2013-2015-2017"/>
    <s v="CLP/mes"/>
    <s v="elaboración propia con base en Encuestas CASEN 2006 a 2017"/>
    <s v="Diferencial de Ingreso Promedio Mensual de Hombres según Alfabetismo en la comuna de Tomé"/>
    <s v="Evolución del Diferencial de Ingreso Promedio Mensual de Hombres según Alfabetismo en la comuna de Tomé, en los Años 2006-2009-2011-2013-2015-2017. Gráfico de elaboración propia con base en Encuestas CASEN 2006 a 2017- CLP/mes"/>
    <s v="Gráfico Evolución"/>
    <s v="ingresos,personas,histórico,CASEN,encuesta,CASEN,INE,estadística,Socioeconómico,Ingreso Promedio Comunal,Ingreso por Sexo-Alfabetismo,Tomé,Ingreso Hombres - Alfabetismo"/>
    <s v="https://analytics.zoho.com/open-view/2395394000008161224?ZOHO_CRITERIA=%22Localiza%20Chile%22.%22Codcom%22%3D8111"/>
    <x v="0"/>
    <s v="#1774B590"/>
  </r>
  <r>
    <n v="2490"/>
    <x v="0"/>
    <x v="2"/>
    <s v="Socioeconómico"/>
    <n v="7104"/>
    <x v="28"/>
    <x v="13"/>
    <x v="0"/>
    <x v="257"/>
    <x v="0"/>
    <x v="109"/>
    <s v="Años 2006-2009-2011-2013-2015-2017"/>
    <s v="CLP/mes"/>
    <s v="elaboración propia con base en Encuestas CASEN 2006 a 2017"/>
    <s v="Diferencial de Ingreso Promedio Mensual de Mujeres según Alfabetismo en la comuna de Empedrado"/>
    <s v="Evolución del Diferencial de Ingreso Promedio Mensual de Mujeres según Alfabetismo en la comuna de Empedrado, en los Años 2006-2009-2011-2013-2015-2017. Gráfico de elaboración propia con base en Encuestas CASEN 2006 a 2017- CLP/mes"/>
    <s v="Gráfico Evolución"/>
    <s v="ingresos,personas,histórico,CASEN,encuesta,CASEN,INE,estadística,Socioeconómico,Ingreso Promedio Comunal,Ingreso por Sexo-Alfabetismo,Empedrado,Ingreso Mujeres - Alfabetismo"/>
    <s v="https://analytics.zoho.com/open-view/2395394000008161225?ZOHO_CRITERIA=%22Localiza%20Chile%22.%22Codcom%22%3D7104"/>
    <x v="0"/>
    <s v="#1774B553"/>
  </r>
  <r>
    <n v="2491"/>
    <x v="0"/>
    <x v="2"/>
    <s v="Socioeconómico"/>
    <n v="3103"/>
    <x v="28"/>
    <x v="15"/>
    <x v="0"/>
    <x v="315"/>
    <x v="0"/>
    <x v="115"/>
    <s v="Años 2006-2009-2011-2013-2015-2017"/>
    <s v="CLP/mes"/>
    <s v="elaboración propia con base en Encuestas CASEN 2006 a 2017"/>
    <s v="Evolución del Ingreso Promedio Mensual por Persona en la comuna de Tierra Amarilla"/>
    <s v="Evolución del Ingreso Promedio Mensual por Persona en la comuna de Tierra Amarilla en los Años 2006-2009-2011-2013-2015-2017. Gráfico de elaboración propia con base en Encuestas CASEN 2006 a 2017- CLP/mes"/>
    <s v="Gráfico Evolución"/>
    <s v="ingresos,personas,histórico,CASEN,encuesta,CASEN,INE,estadística,Socioeconómico,Ingreso Promedio Comunal,Ingreso Promedio Mensual,Tierra Amarilla,Ingreso Comunal"/>
    <s v="https://analytics.zoho.com/open-view/2395394000008161220?ZOHO_CRITERIA=%22Localiza%20Chile%22.%22Codcom%22%3D3103"/>
    <x v="0"/>
    <s v="#1774B95"/>
  </r>
  <r>
    <n v="2492"/>
    <x v="0"/>
    <x v="2"/>
    <s v="Socioeconómico"/>
    <n v="13203"/>
    <x v="28"/>
    <x v="13"/>
    <x v="0"/>
    <x v="253"/>
    <x v="0"/>
    <x v="113"/>
    <s v="Años 2006-2009-2011-2013-2015-2017"/>
    <s v="CLP/mes"/>
    <s v="elaboración propia con base en Encuestas CASEN 2006 a 2017"/>
    <s v="Diferencial de Ingreso Promedio Mensual de Hombres según Alfabetismo en la comuna de San José de Maipo"/>
    <s v="Evolución del Diferencial de Ingreso Promedio Mensual de Hombres según Alfabetismo en la comuna de San José de Maipo, en los Años 2006-2009-2011-2013-2015-2017. Gráfico de elaboración propia con base en Encuestas CASEN 2006 a 2017- CLP/mes"/>
    <s v="Gráfico Evolución"/>
    <s v="ingresos,personas,histórico,CASEN,encuesta,CASEN,INE,estadística,Socioeconómico,Ingreso Promedio Comunal,Ingreso por Sexo-Alfabetismo,San José de Maipo,Ingreso Hombres - Alfabetismo"/>
    <s v="https://analytics.zoho.com/open-view/2395394000008161224?ZOHO_CRITERIA=%22Localiza%20Chile%22.%22Codcom%22%3D13203"/>
    <x v="0"/>
    <s v="#1774B750"/>
  </r>
  <r>
    <n v="2493"/>
    <x v="0"/>
    <x v="2"/>
    <s v="Socioeconómico"/>
    <n v="1402"/>
    <x v="28"/>
    <x v="16"/>
    <x v="0"/>
    <x v="347"/>
    <x v="0"/>
    <x v="112"/>
    <s v="Año 2017"/>
    <s v="CLP/mes"/>
    <s v="elaboración propia con base en Encuestas CASEN 2006 a 2017"/>
    <s v="Ingreso Promedio Mensual de Mujeres y Hombres en el año 2017 en la comuna de Camiña"/>
    <s v=" Distribución del Ingreso Promedio Mensual de Mujeres y Hombres en el año 2017 en la comuna de Camiña. Gráfico de elaboración propia con base en Encuestas CASEN 2006 a 2017- CLP/mes"/>
    <s v="Gráfico Proporciones"/>
    <s v="ingresos,personas,histórico,CASEN,encuesta,CASEN,INE,estadística,Socioeconómico,Ingreso Promedio Comunal,Ingreso por Sexo,Camiña,Ingreso por Sexo"/>
    <s v="https://analytics.zoho.com/open-view/2395394000008161223?ZOHO_CRITERIA=%22Localiza%20Chile%22.%22Codcom%22%3D1402"/>
    <x v="0"/>
    <s v="#1774B442"/>
  </r>
  <r>
    <n v="2494"/>
    <x v="0"/>
    <x v="2"/>
    <s v="Socioeconómico"/>
    <n v="13503"/>
    <x v="28"/>
    <x v="13"/>
    <x v="0"/>
    <x v="95"/>
    <x v="0"/>
    <x v="113"/>
    <s v="Años 2006-2009-2011-2013-2015-2017"/>
    <s v="CLP/mes"/>
    <s v="elaboración propia con base en Encuestas CASEN 2006 a 2017"/>
    <s v="Diferencial de Ingreso Promedio Mensual de Hombres según Alfabetismo en la comuna de Curacaví"/>
    <s v="Evolución del Diferencial de Ingreso Promedio Mensual de Hombres según Alfabetismo en la comuna de Curacaví, en los Años 2006-2009-2011-2013-2015-2017. Gráfico de elaboración propia con base en Encuestas CASEN 2006 a 2017- CLP/mes"/>
    <s v="Gráfico Evolución"/>
    <s v="ingresos,personas,histórico,CASEN,encuesta,CASEN,INE,estadística,Socioeconómico,Ingreso Promedio Comunal,Ingreso por Sexo-Alfabetismo,Curacaví,Ingreso Hombres - Alfabetismo"/>
    <s v="https://analytics.zoho.com/open-view/2395394000008161224?ZOHO_CRITERIA=%22Localiza%20Chile%22.%22Codcom%22%3D13503"/>
    <x v="0"/>
    <s v="#1774B760"/>
  </r>
  <r>
    <n v="2495"/>
    <x v="0"/>
    <x v="2"/>
    <s v="Socioeconómico"/>
    <n v="8"/>
    <x v="29"/>
    <x v="15"/>
    <x v="1"/>
    <x v="192"/>
    <x v="0"/>
    <x v="116"/>
    <s v="Años 2006-2009-2011-2013-2015-2017"/>
    <s v="Porcentaje (%)"/>
    <s v="elaboración propia con base en Encuestas CASEN 2006 a 2017"/>
    <s v="Variación porcentual del Ingreso Promedio Mensual por Persona en la Región del Biobío"/>
    <s v=" Muestra de la Variación porcentual del Ingreso Promedio Mensual por Persona en la Región del Biobío,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l Biobío,Variación Ingreso Regional"/>
    <s v="https://analytics.zoho.com/open-view/2395394000008161201?ZOHO_CRITERIA=%22Localiza%20Chile%22.%22Codreg%22%3D8"/>
    <x v="0"/>
    <s v="#1774B430"/>
  </r>
  <r>
    <n v="2496"/>
    <x v="0"/>
    <x v="2"/>
    <s v="Socioeconómico"/>
    <n v="6104"/>
    <x v="28"/>
    <x v="16"/>
    <x v="0"/>
    <x v="25"/>
    <x v="0"/>
    <x v="112"/>
    <s v="Años 2006-2009-2011-2013-2015-2017"/>
    <s v="CLP/mes"/>
    <s v="elaboración propia con base en Encuestas CASEN 2006 a 2017"/>
    <s v="Evolución del Ingreso Promedio Mensual por Persona para Mujeres y Hombres en la comuna de Coltauco"/>
    <s v="Evolución del Ingreso Promedio Mensual por Persona para Mujeres y Hombres en la comuna de Coltauco, en los Años 2006-2009-2011-2013-2015-2017. Gráfico de elaboración propia con base en Encuestas CASEN 2006 a 2017- CLP/mes"/>
    <s v="Gráfico Evolución"/>
    <s v="ingresos,personas,histórico,CASEN,encuesta,CASEN,INE,estadística,Socioeconómico,Ingreso Promedio Comunal,Ingreso por Sexo,Coltauco,Ingreso por Sexo"/>
    <s v="https://analytics.zoho.com/open-view/2395394000008161222?ZOHO_CRITERIA=%22Localiza%20Chile%22.%22Codcom%22%3D6104"/>
    <x v="0"/>
    <s v="#1774B158"/>
  </r>
  <r>
    <n v="2497"/>
    <x v="0"/>
    <x v="2"/>
    <s v="Socioeconómico"/>
    <n v="9116"/>
    <x v="28"/>
    <x v="15"/>
    <x v="0"/>
    <x v="206"/>
    <x v="0"/>
    <x v="115"/>
    <s v="Años 2006-2009-2011-2013-2015-2017"/>
    <s v="CLP/mes"/>
    <s v="elaboración propia con base en Encuestas CASEN 2006 a 2017"/>
    <s v="Evolución del Ingreso Promedio Mensual por Persona en la comuna de Saavedra"/>
    <s v="Evolución del Ingreso Promedio Mensual por Persona en la comuna de Saavedra en los Años 2006-2009-2011-2013-2015-2017. Gráfico de elaboración propia con base en Encuestas CASEN 2006 a 2017- CLP/mes"/>
    <s v="Gráfico Evolución"/>
    <s v="ingresos,personas,histórico,CASEN,encuesta,CASEN,INE,estadística,Socioeconómico,Ingreso Promedio Comunal,Ingreso Promedio Mensual,Saavedra,Ingreso Comunal"/>
    <s v="https://analytics.zoho.com/open-view/2395394000008161220?ZOHO_CRITERIA=%22Localiza%20Chile%22.%22Codcom%22%3D9116"/>
    <x v="0"/>
    <s v="#1774B287"/>
  </r>
  <r>
    <n v="2498"/>
    <x v="0"/>
    <x v="2"/>
    <s v="Socioeconómico"/>
    <n v="10210"/>
    <x v="28"/>
    <x v="15"/>
    <x v="0"/>
    <x v="174"/>
    <x v="0"/>
    <x v="115"/>
    <s v="Años 2006-2009-2011-2013-2015-2017"/>
    <s v="CLP/mes"/>
    <s v="elaboración propia con base en Encuestas CASEN 2006 a 2017"/>
    <s v="Evolución del Ingreso Promedio Mensual por Persona en la comuna de Quinchao"/>
    <s v="Evolución del Ingreso Promedio Mensual por Persona en la comuna de Quinchao en los Años 2006-2009-2011-2013-2015-2017. Gráfico de elaboración propia con base en Encuestas CASEN 2006 a 2017- CLP/mes"/>
    <s v="Gráfico Evolución"/>
    <s v="ingresos,personas,histórico,CASEN,encuesta,CASEN,INE,estadística,Socioeconómico,Ingreso Promedio Comunal,Ingreso Promedio Mensual,Quinchao,Ingreso Comunal"/>
    <s v="https://analytics.zoho.com/open-view/2395394000008161220?ZOHO_CRITERIA=%22Localiza%20Chile%22.%22Codcom%22%3D10210"/>
    <x v="0"/>
    <s v="#1774B322"/>
  </r>
  <r>
    <n v="2499"/>
    <x v="0"/>
    <x v="2"/>
    <s v="Socioeconómico"/>
    <n v="3304"/>
    <x v="28"/>
    <x v="16"/>
    <x v="0"/>
    <x v="175"/>
    <x v="0"/>
    <x v="112"/>
    <s v="Año 2017"/>
    <s v="CLP/mes"/>
    <s v="elaboración propia con base en Encuestas CASEN 2006 a 2017"/>
    <s v="Ingreso Promedio Mensual de Mujeres y Hombres en el año 2017 en la comuna de Huasco"/>
    <s v=" Distribución del Ingreso Promedio Mensual de Mujeres y Hombres en el año 2017 en la comuna de Huasco. Gráfico de elaboración propia con base en Encuestas CASEN 2006 a 2017- CLP/mes"/>
    <s v="Gráfico Proporciones"/>
    <s v="ingresos,personas,histórico,CASEN,encuesta,CASEN,INE,estadística,Socioeconómico,Ingreso Promedio Comunal,Ingreso por Sexo,Huasco,Ingreso por Sexo"/>
    <s v="https://analytics.zoho.com/open-view/2395394000008161223?ZOHO_CRITERIA=%22Localiza%20Chile%22.%22Codcom%22%3D3304"/>
    <x v="0"/>
    <s v="#1774B463"/>
  </r>
  <r>
    <n v="2500"/>
    <x v="0"/>
    <x v="2"/>
    <s v="Socioeconómico"/>
    <n v="13604"/>
    <x v="28"/>
    <x v="15"/>
    <x v="0"/>
    <x v="115"/>
    <x v="0"/>
    <x v="114"/>
    <s v="Años 2006-2009-2011-2013-2015-2017"/>
    <s v="Porcentaje (%)"/>
    <s v="elaboración propia con base en Encuestas CASEN 2006 a 2017"/>
    <s v="Variación porcentual del Ingreso Promedio Mensual por Persona en la comuna de Padre Hurtado"/>
    <s v=" Muestra en proporciones de la Variación porcentual del Ingreso Promedio Mensual por Persona en la comuna de Padre Hurtado en los Años 2006-2009-2011-2013-2015-2017. Gráfico de elaboración propia con base en Encuestas CASEN 2006 a 2017- Porcentaje (%)"/>
    <s v="Gráfico Proporciones"/>
    <s v="ingresos,personas,histórico,CASEN,encuesta,CASEN,INE,estadística,Socioeconómico,Ingreso Promedio Comunal,Ingreso Promedio Mensual,Padre Hurtado,Variación Ingreso Comunal"/>
    <s v="https://analytics.zoho.com/open-view/2395394000008161221?ZOHO_CRITERIA=%22Localiza%20Chile%22.%22Codcom%22%3D13604"/>
    <x v="0"/>
    <s v="#1774B766"/>
  </r>
  <r>
    <n v="2501"/>
    <x v="0"/>
    <x v="2"/>
    <s v="Socioeconómico"/>
    <n v="11102"/>
    <x v="28"/>
    <x v="15"/>
    <x v="0"/>
    <x v="356"/>
    <x v="0"/>
    <x v="115"/>
    <s v="Años 2006-2009-2011-2013-2015-2017"/>
    <s v="CLP/mes"/>
    <s v="elaboración propia con base en Encuestas CASEN 2006 a 2017"/>
    <s v="Evolución del Ingreso Promedio Mensual por Persona en la comuna de Lago Verde"/>
    <s v="Evolución del Ingreso Promedio Mensual por Persona en la comuna de Lago Verde en los Años 2006-2009-2011-2013-2015-2017. Gráfico de elaboración propia con base en Encuestas CASEN 2006 a 2017- CLP/mes"/>
    <s v="Gráfico Evolución"/>
    <s v="ingresos,personas,histórico,CASEN,encuesta,CASEN,INE,estadística,Socioeconómico,Ingreso Promedio Comunal,Ingreso Promedio Mensual,Lago Verde,Ingreso Comunal"/>
    <s v="https://analytics.zoho.com/open-view/2395394000008161220?ZOHO_CRITERIA=%22Localiza%20Chile%22.%22Codcom%22%3D11102"/>
    <x v="0"/>
    <s v="#1774B335"/>
  </r>
  <r>
    <n v="2502"/>
    <x v="0"/>
    <x v="2"/>
    <s v="Socioeconómico"/>
    <n v="10102"/>
    <x v="28"/>
    <x v="16"/>
    <x v="0"/>
    <x v="338"/>
    <x v="0"/>
    <x v="112"/>
    <s v="Años 2006-2009-2011-2013-2015-2017"/>
    <s v="CLP/mes"/>
    <s v="elaboración propia con base en Encuestas CASEN 2006 a 2017"/>
    <s v="Evolución del Ingreso Promedio Mensual por Persona para Mujeres y Hombres en la comuna de Calbuco"/>
    <s v="Evolución del Ingreso Promedio Mensual por Persona para Mujeres y Hombres en la comuna de Calbuco, en los Años 2006-2009-2011-2013-2015-2017. Gráfico de elaboración propia con base en Encuestas CASEN 2006 a 2017- CLP/mes"/>
    <s v="Gráfico Evolución"/>
    <s v="ingresos,personas,histórico,CASEN,encuesta,CASEN,INE,estadística,Socioeconómico,Ingreso Promedio Comunal,Ingreso por Sexo,Calbuco,Ingreso por Sexo"/>
    <s v="https://analytics.zoho.com/open-view/2395394000008161222?ZOHO_CRITERIA=%22Localiza%20Chile%22.%22Codcom%22%3D10102"/>
    <x v="0"/>
    <s v="#1774B305"/>
  </r>
  <r>
    <n v="2503"/>
    <x v="0"/>
    <x v="2"/>
    <s v="Socioeconómico"/>
    <n v="3101"/>
    <x v="28"/>
    <x v="16"/>
    <x v="0"/>
    <x v="283"/>
    <x v="0"/>
    <x v="112"/>
    <s v="Año 2017"/>
    <s v="CLP/mes"/>
    <s v="elaboración propia con base en Encuestas CASEN 2006 a 2017"/>
    <s v="Ingreso Promedio Mensual de Mujeres y Hombres en el año 2017 en la comuna de Copiapó"/>
    <s v=" Distribución del Ingreso Promedio Mensual de Mujeres y Hombres en el año 2017 en la comuna de Copiapó. Gráfico de elaboración propia con base en Encuestas CASEN 2006 a 2017- CLP/mes"/>
    <s v="Gráfico Proporciones"/>
    <s v="ingresos,personas,histórico,CASEN,encuesta,CASEN,INE,estadística,Socioeconómico,Ingreso Promedio Comunal,Ingreso por Sexo,Copiapó,Ingreso por Sexo"/>
    <s v="https://analytics.zoho.com/open-view/2395394000008161223?ZOHO_CRITERIA=%22Localiza%20Chile%22.%22Codcom%22%3D3101"/>
    <x v="0"/>
    <s v="#1774B455"/>
  </r>
  <r>
    <n v="2504"/>
    <x v="0"/>
    <x v="2"/>
    <s v="Socioeconómico"/>
    <n v="10"/>
    <x v="29"/>
    <x v="16"/>
    <x v="1"/>
    <x v="24"/>
    <x v="0"/>
    <x v="112"/>
    <s v="Año 2017"/>
    <s v="CLP/mes"/>
    <s v="elaboración propia con base en Encuestas CASEN 2006 a 2017"/>
    <s v="Ingreso Promedio Mensual de Mujeres y Hombres en el año 2017 en la Región de Los Lagos"/>
    <s v="Muestra del Ingreso Promedio Mensual de Mujeres y Hombres en el año 2017 en la Región de Los Lagos. Gráfico de elaboración propia con base en Encuestas CASEN 2006 a 2017- CLP/mes"/>
    <s v="Gráfico Proporciones"/>
    <s v="ingresos,personas,histórico,CASEN,encuesta,CASEN,INE,estadística,Socioeconómico,Ingreso Promedio Regional,Ingreso por Sexo,Región de Los Lagos,Ingreso por Sexo"/>
    <s v="https://analytics.zoho.com/open-view/2395394000008161203?ZOHO_CRITERIA=%22Localiza%20Chile%22.%22Codreg%22%3D10"/>
    <x v="0"/>
    <s v="#1774B432"/>
  </r>
  <r>
    <n v="2505"/>
    <x v="0"/>
    <x v="2"/>
    <s v="Socioeconómico"/>
    <n v="9201"/>
    <x v="28"/>
    <x v="15"/>
    <x v="0"/>
    <x v="141"/>
    <x v="0"/>
    <x v="114"/>
    <s v="Años 2006-2009-2011-2013-2015-2017"/>
    <s v="Porcentaje (%)"/>
    <s v="elaboración propia con base en Encuestas CASEN 2006 a 2017"/>
    <s v="Variación porcentual del Ingreso Promedio Mensual por Persona en la comuna de Angol"/>
    <s v=" Muestra en proporciones de la Variación porcentual del Ingreso Promedio Mensual por Persona en la comuna de Angol en los Años 2006-2009-2011-2013-2015-2017. Gráfico de elaboración propia con base en Encuestas CASEN 2006 a 2017- Porcentaje (%)"/>
    <s v="Gráfico Proporciones"/>
    <s v="ingresos,personas,histórico,CASEN,encuesta,CASEN,INE,estadística,Socioeconómico,Ingreso Promedio Comunal,Ingreso Promedio Mensual,Angol,Variación Ingreso Comunal"/>
    <s v="https://analytics.zoho.com/open-view/2395394000008161221?ZOHO_CRITERIA=%22Localiza%20Chile%22.%22Codcom%22%3D9201"/>
    <x v="0"/>
    <s v="#1774B655"/>
  </r>
  <r>
    <n v="2506"/>
    <x v="0"/>
    <x v="2"/>
    <s v="Socioeconómico"/>
    <n v="5705"/>
    <x v="28"/>
    <x v="15"/>
    <x v="0"/>
    <x v="168"/>
    <x v="0"/>
    <x v="115"/>
    <s v="Años 2006-2009-2011-2013-2015-2017"/>
    <s v="CLP/mes"/>
    <s v="elaboración propia con base en Encuestas CASEN 2006 a 2017"/>
    <s v="Evolución del Ingreso Promedio Mensual por Persona en la comuna de Putaendo"/>
    <s v="Evolución del Ingreso Promedio Mensual por Persona en la comuna de Putaendo en los Años 2006-2009-2011-2013-2015-2017. Gráfico de elaboración propia con base en Encuestas CASEN 2006 a 2017- CLP/mes"/>
    <s v="Gráfico Evolución"/>
    <s v="ingresos,personas,histórico,CASEN,encuesta,CASEN,INE,estadística,Socioeconómico,Ingreso Promedio Comunal,Ingreso Promedio Mensual,Putaendo,Ingreso Comunal"/>
    <s v="https://analytics.zoho.com/open-view/2395394000008161220?ZOHO_CRITERIA=%22Localiza%20Chile%22.%22Codcom%22%3D5705"/>
    <x v="0"/>
    <s v="#1774B149"/>
  </r>
  <r>
    <n v="2507"/>
    <x v="0"/>
    <x v="2"/>
    <s v="Socioeconómico"/>
    <n v="16106"/>
    <x v="28"/>
    <x v="14"/>
    <x v="0"/>
    <x v="23"/>
    <x v="0"/>
    <x v="110"/>
    <s v="Años 2006-2009-2011-2013-2015-2017"/>
    <s v="CLP/mes"/>
    <s v="elaboración propia con base en Encuestas CASEN 2006 a 2017"/>
    <s v="Evolución del Ingreso Promedio Mensual por Alfabetismo en la comuna de Pinto"/>
    <s v="Muestra de la Evolución del Ingreso Promedio Mensual por Alfabetismo en la comuna de Pinto en los Años 2006-2009-2011-2013-2015-2017. Gráfico de elaboración propia con base en Encuestas CASEN 2006 a 2017-unidad CLP/mes"/>
    <s v="Gráfico Evolución"/>
    <s v="ingresos,personas,histórico,CASEN,encuesta,CASEN,INE,estadística,Socioeconómico,Ingreso Promedio Comunal,Ingreso por Alfabetismo,Pinto,Ingreso por Alfabetismo"/>
    <s v="https://analytics.zoho.com/open-view/2395394000008161226?ZOHO_CRITERIA=%22Localiza%20Chile%22.%22Codcom%22%3D16106"/>
    <x v="0"/>
    <s v="#1774B623"/>
  </r>
  <r>
    <n v="2508"/>
    <x v="0"/>
    <x v="2"/>
    <s v="Socioeconómico"/>
    <n v="6101"/>
    <x v="28"/>
    <x v="16"/>
    <x v="0"/>
    <x v="250"/>
    <x v="0"/>
    <x v="112"/>
    <s v="Años 2006-2009-2011-2013-2015-2017"/>
    <s v="CLP/mes"/>
    <s v="elaboración propia con base en Encuestas CASEN 2006 a 2017"/>
    <s v="Evolución del Ingreso Promedio Mensual por Persona para Mujeres y Hombres en la comuna de Rancagua"/>
    <s v="Evolución del Ingreso Promedio Mensual por Persona para Mujeres y Hombres en la comuna de Rancagua, en los Años 2006-2009-2011-2013-2015-2017. Gráfico de elaboración propia con base en Encuestas CASEN 2006 a 2017- CLP/mes"/>
    <s v="Gráfico Evolución"/>
    <s v="ingresos,personas,histórico,CASEN,encuesta,CASEN,INE,estadística,Socioeconómico,Ingreso Promedio Comunal,Ingreso por Sexo,Rancagua,Ingreso por Sexo"/>
    <s v="https://analytics.zoho.com/open-view/2395394000008161222?ZOHO_CRITERIA=%22Localiza%20Chile%22.%22Codcom%22%3D6101"/>
    <x v="0"/>
    <s v="#1774B155"/>
  </r>
  <r>
    <n v="2509"/>
    <x v="0"/>
    <x v="2"/>
    <s v="Socioeconómico"/>
    <n v="8205"/>
    <x v="28"/>
    <x v="16"/>
    <x v="0"/>
    <x v="40"/>
    <x v="0"/>
    <x v="112"/>
    <s v="Años 2006-2009-2011-2013-2015-2017"/>
    <s v="CLP/mes"/>
    <s v="elaboración propia con base en Encuestas CASEN 2006 a 2017"/>
    <s v="Evolución del Ingreso Promedio Mensual por Persona para Mujeres y Hombres en la comuna de Curanilahue"/>
    <s v="Evolución del Ingreso Promedio Mensual por Persona para Mujeres y Hombres en la comuna de Curanilahue, en los Años 2006-2009-2011-2013-2015-2017. Gráfico de elaboración propia con base en Encuestas CASEN 2006 a 2017- CLP/mes"/>
    <s v="Gráfico Evolución"/>
    <s v="ingresos,personas,histórico,CASEN,encuesta,CASEN,INE,estadística,Socioeconómico,Ingreso Promedio Comunal,Ingreso por Sexo,Curanilahue,Ingreso por Sexo"/>
    <s v="https://analytics.zoho.com/open-view/2395394000008161222?ZOHO_CRITERIA=%22Localiza%20Chile%22.%22Codcom%22%3D8205"/>
    <x v="0"/>
    <s v="#1774B234"/>
  </r>
  <r>
    <n v="2510"/>
    <x v="0"/>
    <x v="2"/>
    <s v="Socioeconómico"/>
    <n v="12201"/>
    <x v="28"/>
    <x v="16"/>
    <x v="0"/>
    <x v="105"/>
    <x v="0"/>
    <x v="112"/>
    <s v="Año 2017"/>
    <s v="CLP/mes"/>
    <s v="elaboración propia con base en Encuestas CASEN 2006 a 2017"/>
    <s v="Ingreso Promedio Mensual de Mujeres y Hombres en el año 2017 en la comuna de Cabo de Hornos"/>
    <s v=" Distribución del Ingreso Promedio Mensual de Mujeres y Hombres en el año 2017 en la comuna de Cabo de Hornos. Gráfico de elaboración propia con base en Encuestas CASEN 2006 a 2017- CLP/mes"/>
    <s v="Gráfico Proporciones"/>
    <s v="ingresos,personas,histórico,CASEN,encuesta,CASEN,INE,estadística,Socioeconómico,Ingreso Promedio Comunal,Ingreso por Sexo,Cabo de Hornos,Ingreso por Sexo"/>
    <s v="https://analytics.zoho.com/open-view/2395394000008161223?ZOHO_CRITERIA=%22Localiza%20Chile%22.%22Codcom%22%3D12201"/>
    <x v="0"/>
    <s v="#1774B710"/>
  </r>
  <r>
    <n v="2511"/>
    <x v="0"/>
    <x v="2"/>
    <s v="Socioeconómico"/>
    <n v="12201"/>
    <x v="28"/>
    <x v="15"/>
    <x v="0"/>
    <x v="105"/>
    <x v="0"/>
    <x v="114"/>
    <s v="Años 2006-2009-2011-2013-2015-2017"/>
    <s v="Porcentaje (%)"/>
    <s v="elaboración propia con base en Encuestas CASEN 2006 a 2017"/>
    <s v="Variación porcentual del Ingreso Promedio Mensual por Persona en la comuna de Cabo de Hornos"/>
    <s v=" Muestra en proporciones de la Variación porcentual del Ingreso Promedio Mensual por Persona en la comuna de Cabo de Hornos en los Años 2006-2009-2011-2013-2015-2017. Gráfico de elaboración propia con base en Encuestas CASEN 2006 a 2017- Porcentaje (%)"/>
    <s v="Gráfico Proporciones"/>
    <s v="ingresos,personas,histórico,CASEN,encuesta,CASEN,INE,estadística,Socioeconómico,Ingreso Promedio Comunal,Ingreso Promedio Mensual,Cabo de Hornos,Variación Ingreso Comunal"/>
    <s v="https://analytics.zoho.com/open-view/2395394000008161221?ZOHO_CRITERIA=%22Localiza%20Chile%22.%22Codcom%22%3D12201"/>
    <x v="0"/>
    <s v="#1774B710"/>
  </r>
  <r>
    <n v="2512"/>
    <x v="0"/>
    <x v="2"/>
    <s v="Socioeconómico"/>
    <n v="5606"/>
    <x v="28"/>
    <x v="14"/>
    <x v="0"/>
    <x v="49"/>
    <x v="0"/>
    <x v="110"/>
    <s v="Año 2017"/>
    <s v="CLP/mes"/>
    <s v="elaboración propia con base en Encuestas CASEN 2006 a 2017"/>
    <s v="Comparativo de Ingreso Promedio Mensual entre personas con y sin alfabetización en la comuna de Santo Domingo"/>
    <s v="Gráfico nos muestra el Comparativo de Ingreso Promedio Mensual entre personas con y sin alfabetización en la comuna de Santo Domingo en el Año 2017. Gráfico de elaboración propia con base en Encuestas CASEN 2006 a 2017-unidad CLP/mes"/>
    <s v="Gráfico Comparativo"/>
    <s v="ingresos,personas,histórico,CASEN,encuesta,CASEN,INE,estadística,Socioeconómico,Ingreso Promedio Comunal,Ingreso por Alfabetismo,Santo Domingo,Ingreso por Alfabetismo"/>
    <s v="https://analytics.zoho.com/open-view/2395394000008161227?ZOHO_CRITERIA=%22Localiza%20Chile%22.%22Codcom%22%3D5606"/>
    <x v="0"/>
    <s v="#1774B506"/>
  </r>
  <r>
    <n v="2513"/>
    <x v="0"/>
    <x v="2"/>
    <s v="Socioeconómico"/>
    <n v="7404"/>
    <x v="28"/>
    <x v="14"/>
    <x v="0"/>
    <x v="54"/>
    <x v="0"/>
    <x v="110"/>
    <s v="Año 2017"/>
    <s v="CLP/mes"/>
    <s v="elaboración propia con base en Encuestas CASEN 2006 a 2017"/>
    <s v="Comparativo de Ingreso Promedio Mensual entre personas con y sin alfabetización en la comuna de Parral"/>
    <s v="Gráfico nos muestra el Comparativo de Ingreso Promedio Mensual entre personas con y sin alfabetización en la comuna de Parral en el Año 2017. Gráfico de elaboración propia con base en Encuestas CASEN 2006 a 2017-unidad CLP/mes"/>
    <s v="Gráfico Comparativo"/>
    <s v="ingresos,personas,histórico,CASEN,encuesta,CASEN,INE,estadística,Socioeconómico,Ingreso Promedio Comunal,Ingreso por Alfabetismo,Parral,Ingreso por Alfabetismo"/>
    <s v="https://analytics.zoho.com/open-view/2395394000008161227?ZOHO_CRITERIA=%22Localiza%20Chile%22.%22Codcom%22%3D7404"/>
    <x v="0"/>
    <s v="#1774B575"/>
  </r>
  <r>
    <n v="2514"/>
    <x v="0"/>
    <x v="2"/>
    <s v="Socioeconómico"/>
    <n v="16201"/>
    <x v="28"/>
    <x v="14"/>
    <x v="0"/>
    <x v="152"/>
    <x v="0"/>
    <x v="110"/>
    <s v="Año 2017"/>
    <s v="CLP/mes"/>
    <s v="elaboración propia con base en Encuestas CASEN 2006 a 2017"/>
    <s v="Comparativo de Ingreso Promedio Mensual entre personas con y sin alfabetización en la comuna de Quirihue"/>
    <s v="Gráfico nos muestra el Comparativo de Ingreso Promedio Mensual entre personas con y sin alfabetización en la comuna de Quirihue en el Año 2017. Gráfico de elaboración propia con base en Encuestas CASEN 2006 a 2017-unidad CLP/mes"/>
    <s v="Gráfico Comparativo"/>
    <s v="ingresos,personas,histórico,CASEN,encuesta,CASEN,INE,estadística,Socioeconómico,Ingreso Promedio Comunal,Ingreso por Alfabetismo,Quirihue,Ingreso por Alfabetismo"/>
    <s v="https://analytics.zoho.com/open-view/2395394000008161227?ZOHO_CRITERIA=%22Localiza%20Chile%22.%22Codcom%22%3D16201"/>
    <x v="0"/>
    <s v="#1774B626"/>
  </r>
  <r>
    <n v="2515"/>
    <x v="0"/>
    <x v="2"/>
    <s v="Socioeconómico"/>
    <n v="10201"/>
    <x v="28"/>
    <x v="16"/>
    <x v="0"/>
    <x v="147"/>
    <x v="0"/>
    <x v="112"/>
    <s v="Año 2017"/>
    <s v="CLP/mes"/>
    <s v="elaboración propia con base en Encuestas CASEN 2006 a 2017"/>
    <s v="Ingreso Promedio Mensual de Mujeres y Hombres en el año 2017 en la comuna de Castro"/>
    <s v=" Distribución del Ingreso Promedio Mensual de Mujeres y Hombres en el año 2017 en la comuna de Castro. Gráfico de elaboración propia con base en Encuestas CASEN 2006 a 2017- CLP/mes"/>
    <s v="Gráfico Proporciones"/>
    <s v="ingresos,personas,histórico,CASEN,encuesta,CASEN,INE,estadística,Socioeconómico,Ingreso Promedio Comunal,Ingreso por Sexo,Castro,Ingreso por Sexo"/>
    <s v="https://analytics.zoho.com/open-view/2395394000008161223?ZOHO_CRITERIA=%22Localiza%20Chile%22.%22Codcom%22%3D10201"/>
    <x v="0"/>
    <s v="#1774B675"/>
  </r>
  <r>
    <n v="2516"/>
    <x v="0"/>
    <x v="2"/>
    <s v="Socioeconómico"/>
    <n v="13130"/>
    <x v="28"/>
    <x v="13"/>
    <x v="0"/>
    <x v="280"/>
    <x v="0"/>
    <x v="109"/>
    <s v="Años 2006-2009-2011-2013-2015-2017"/>
    <s v="CLP/mes"/>
    <s v="elaboración propia con base en Encuestas CASEN 2006 a 2017"/>
    <s v="Diferencial de Ingreso Promedio Mensual de Mujeres según Alfabetismo en la comuna de San Miguel"/>
    <s v="Evolución del Diferencial de Ingreso Promedio Mensual de Mujeres según Alfabetismo en la comuna de San Miguel, en los Años 2006-2009-2011-2013-2015-2017. Gráfico de elaboración propia con base en Encuestas CASEN 2006 a 2017- CLP/mes"/>
    <s v="Gráfico Evolución"/>
    <s v="ingresos,personas,histórico,CASEN,encuesta,CASEN,INE,estadística,Socioeconómico,Ingreso Promedio Comunal,Ingreso por Sexo-Alfabetismo,San Miguel,Ingreso Mujeres - Alfabetismo"/>
    <s v="https://analytics.zoho.com/open-view/2395394000008161225?ZOHO_CRITERIA=%22Localiza%20Chile%22.%22Codcom%22%3D13130"/>
    <x v="0"/>
    <s v="#1774B745"/>
  </r>
  <r>
    <n v="2517"/>
    <x v="0"/>
    <x v="2"/>
    <s v="Socioeconómico"/>
    <n v="7103"/>
    <x v="28"/>
    <x v="13"/>
    <x v="0"/>
    <x v="249"/>
    <x v="0"/>
    <x v="113"/>
    <s v="Años 2006-2009-2011-2013-2015-2017"/>
    <s v="CLP/mes"/>
    <s v="elaboración propia con base en Encuestas CASEN 2006 a 2017"/>
    <s v="Diferencial de Ingreso Promedio Mensual de Hombres según Alfabetismo en la comuna de Curepto"/>
    <s v="Evolución del Diferencial de Ingreso Promedio Mensual de Hombres según Alfabetismo en la comuna de Curepto, en los Años 2006-2009-2011-2013-2015-2017. Gráfico de elaboración propia con base en Encuestas CASEN 2006 a 2017- CLP/mes"/>
    <s v="Gráfico Evolución"/>
    <s v="ingresos,personas,histórico,CASEN,encuesta,CASEN,INE,estadística,Socioeconómico,Ingreso Promedio Comunal,Ingreso por Sexo-Alfabetismo,Curepto,Ingreso Hombres - Alfabetismo"/>
    <s v="https://analytics.zoho.com/open-view/2395394000008161224?ZOHO_CRITERIA=%22Localiza%20Chile%22.%22Codcom%22%3D7103"/>
    <x v="0"/>
    <s v="#1774B552"/>
  </r>
  <r>
    <n v="2518"/>
    <x v="0"/>
    <x v="2"/>
    <s v="Socioeconómico"/>
    <n v="10208"/>
    <x v="28"/>
    <x v="16"/>
    <x v="0"/>
    <x v="72"/>
    <x v="0"/>
    <x v="112"/>
    <s v="Años 2006-2009-2011-2013-2015-2017"/>
    <s v="CLP/mes"/>
    <s v="elaboración propia con base en Encuestas CASEN 2006 a 2017"/>
    <s v="Evolución del Ingreso Promedio Mensual por Persona para Mujeres y Hombres en la comuna de Quellón"/>
    <s v="Evolución del Ingreso Promedio Mensual por Persona para Mujeres y Hombres en la comuna de Quellón, en los Años 2006-2009-2011-2013-2015-2017. Gráfico de elaboración propia con base en Encuestas CASEN 2006 a 2017- CLP/mes"/>
    <s v="Gráfico Evolución"/>
    <s v="ingresos,personas,histórico,CASEN,encuesta,CASEN,INE,estadística,Socioeconómico,Ingreso Promedio Comunal,Ingreso por Sexo,Quellón,Ingreso por Sexo"/>
    <s v="https://analytics.zoho.com/open-view/2395394000008161222?ZOHO_CRITERIA=%22Localiza%20Chile%22.%22Codcom%22%3D10208"/>
    <x v="0"/>
    <s v="#1774B320"/>
  </r>
  <r>
    <n v="2519"/>
    <x v="0"/>
    <x v="2"/>
    <s v="Socioeconómico"/>
    <n v="5502"/>
    <x v="28"/>
    <x v="15"/>
    <x v="0"/>
    <x v="133"/>
    <x v="0"/>
    <x v="114"/>
    <s v="Años 2006-2009-2011-2013-2015-2017"/>
    <s v="Porcentaje (%)"/>
    <s v="elaboración propia con base en Encuestas CASEN 2006 a 2017"/>
    <s v="Variación porcentual del Ingreso Promedio Mensual por Persona en la comuna de Calera"/>
    <s v=" Muestra en proporciones de la Variación porcentual del Ingreso Promedio Mensual por Persona en la comuna de Calera en los Años 2006-2009-2011-2013-2015-2017. Gráfico de elaboración propia con base en Encuestas CASEN 2006 a 2017- Porcentaje (%)"/>
    <s v="Gráfico Proporciones"/>
    <s v="ingresos,personas,histórico,CASEN,encuesta,CASEN,INE,estadística,Socioeconómico,Ingreso Promedio Comunal,Ingreso Promedio Mensual,Calera,Variación Ingreso Comunal"/>
    <s v="https://analytics.zoho.com/open-view/2395394000008161221?ZOHO_CRITERIA=%22Localiza%20Chile%22.%22Codcom%22%3D5502"/>
    <x v="0"/>
    <s v="#1774B497"/>
  </r>
  <r>
    <n v="2520"/>
    <x v="0"/>
    <x v="2"/>
    <s v="Socioeconómico"/>
    <n v="9210"/>
    <x v="28"/>
    <x v="16"/>
    <x v="0"/>
    <x v="259"/>
    <x v="0"/>
    <x v="112"/>
    <s v="Años 2006-2009-2011-2013-2015-2017"/>
    <s v="CLP/mes"/>
    <s v="elaboración propia con base en Encuestas CASEN 2006 a 2017"/>
    <s v="Evolución del Ingreso Promedio Mensual por Persona para Mujeres y Hombres en la comuna de Traiguén"/>
    <s v="Evolución del Ingreso Promedio Mensual por Persona para Mujeres y Hombres en la comuna de Traiguén, en los Años 2006-2009-2011-2013-2015-2017. Gráfico de elaboración propia con base en Encuestas CASEN 2006 a 2017- CLP/mes"/>
    <s v="Gráfico Evolución"/>
    <s v="ingresos,personas,histórico,CASEN,encuesta,CASEN,INE,estadística,Socioeconómico,Ingreso Promedio Comunal,Ingreso por Sexo,Traiguén,Ingreso por Sexo"/>
    <s v="https://analytics.zoho.com/open-view/2395394000008161222?ZOHO_CRITERIA=%22Localiza%20Chile%22.%22Codcom%22%3D9210"/>
    <x v="0"/>
    <s v="#1774B302"/>
  </r>
  <r>
    <n v="2521"/>
    <x v="0"/>
    <x v="2"/>
    <s v="Socioeconómico"/>
    <n v="7306"/>
    <x v="28"/>
    <x v="13"/>
    <x v="0"/>
    <x v="41"/>
    <x v="0"/>
    <x v="113"/>
    <s v="Años 2006-2009-2011-2013-2015-2017"/>
    <s v="CLP/mes"/>
    <s v="elaboración propia con base en Encuestas CASEN 2006 a 2017"/>
    <s v="Diferencial de Ingreso Promedio Mensual de Hombres según Alfabetismo en la comuna de Romeral"/>
    <s v="Evolución del Diferencial de Ingreso Promedio Mensual de Hombres según Alfabetismo en la comuna de Romeral, en los Años 2006-2009-2011-2013-2015-2017. Gráfico de elaboración propia con base en Encuestas CASEN 2006 a 2017- CLP/mes"/>
    <s v="Gráfico Evolución"/>
    <s v="ingresos,personas,histórico,CASEN,encuesta,CASEN,INE,estadística,Socioeconómico,Ingreso Promedio Comunal,Ingreso por Sexo-Alfabetismo,Romeral,Ingreso Hombres - Alfabetismo"/>
    <s v="https://analytics.zoho.com/open-view/2395394000008161224?ZOHO_CRITERIA=%22Localiza%20Chile%22.%22Codcom%22%3D7306"/>
    <x v="0"/>
    <s v="#1774B568"/>
  </r>
  <r>
    <n v="2522"/>
    <x v="0"/>
    <x v="2"/>
    <s v="Socioeconómico"/>
    <n v="13121"/>
    <x v="28"/>
    <x v="14"/>
    <x v="0"/>
    <x v="82"/>
    <x v="0"/>
    <x v="110"/>
    <s v="Años 2006-2009-2011-2013-2015-2017"/>
    <s v="CLP/mes"/>
    <s v="elaboración propia con base en Encuestas CASEN 2006 a 2017"/>
    <s v="Evolución del Ingreso Promedio Mensual por Alfabetismo en la comuna de Pedro Aguirre Cerda"/>
    <s v="Muestra de la Evolución del Ingreso Promedio Mensual por Alfabetismo en la comuna de Pedro Aguirre Cerda en los Años 2006-2009-2011-2013-2015-2017. Gráfico de elaboración propia con base en Encuestas CASEN 2006 a 2017-unidad CLP/mes"/>
    <s v="Gráfico Evolución"/>
    <s v="ingresos,personas,histórico,CASEN,encuesta,CASEN,INE,estadística,Socioeconómico,Ingreso Promedio Comunal,Ingreso por Alfabetismo,Pedro Aguirre Cerda,Ingreso por Alfabetismo"/>
    <s v="https://analytics.zoho.com/open-view/2395394000008161226?ZOHO_CRITERIA=%22Localiza%20Chile%22.%22Codcom%22%3D13121"/>
    <x v="0"/>
    <s v="#1774B736"/>
  </r>
  <r>
    <n v="2523"/>
    <x v="0"/>
    <x v="2"/>
    <s v="Socioeconómico"/>
    <n v="9110"/>
    <x v="28"/>
    <x v="13"/>
    <x v="0"/>
    <x v="90"/>
    <x v="0"/>
    <x v="109"/>
    <s v="Años 2006-2009-2011-2013-2015-2017"/>
    <s v="CLP/mes"/>
    <s v="elaboración propia con base en Encuestas CASEN 2006 a 2017"/>
    <s v="Diferencial de Ingreso Promedio Mensual de Mujeres según Alfabetismo en la comuna de Melipeuco"/>
    <s v="Evolución del Diferencial de Ingreso Promedio Mensual de Mujeres según Alfabetismo en la comuna de Melipeuco, en los Años 2006-2009-2011-2013-2015-2017. Gráfico de elaboración propia con base en Encuestas CASEN 2006 a 2017- CLP/mes"/>
    <s v="Gráfico Evolución"/>
    <s v="ingresos,personas,histórico,CASEN,encuesta,CASEN,INE,estadística,Socioeconómico,Ingreso Promedio Comunal,Ingreso por Sexo-Alfabetismo,Melipeuco,Ingreso Mujeres - Alfabetismo"/>
    <s v="https://analytics.zoho.com/open-view/2395394000008161225?ZOHO_CRITERIA=%22Localiza%20Chile%22.%22Codcom%22%3D9110"/>
    <x v="0"/>
    <s v="#1774B643"/>
  </r>
  <r>
    <n v="2524"/>
    <x v="0"/>
    <x v="2"/>
    <s v="Socioeconómico"/>
    <n v="14104"/>
    <x v="28"/>
    <x v="16"/>
    <x v="0"/>
    <x v="104"/>
    <x v="0"/>
    <x v="112"/>
    <s v="Años 2006-2009-2011-2013-2015-2017"/>
    <s v="CLP/mes"/>
    <s v="elaboración propia con base en Encuestas CASEN 2006 a 2017"/>
    <s v="Evolución del Ingreso Promedio Mensual por Persona para Mujeres y Hombres en la comuna de Los Lagos"/>
    <s v="Evolución del Ingreso Promedio Mensual por Persona para Mujeres y Hombres en la comuna de Los Lagos, en los Años 2006-2009-2011-2013-2015-2017. Gráfico de elaboración propia con base en Encuestas CASEN 2006 a 2017- CLP/mes"/>
    <s v="Gráfico Evolución"/>
    <s v="ingresos,personas,histórico,CASEN,encuesta,CASEN,INE,estadística,Socioeconómico,Ingreso Promedio Comunal,Ingreso por Sexo,Los Lagos,Ingreso por Sexo"/>
    <s v="https://analytics.zoho.com/open-view/2395394000008161222?ZOHO_CRITERIA=%22Localiza%20Chile%22.%22Codcom%22%3D14104"/>
    <x v="0"/>
    <s v="#1774B409"/>
  </r>
  <r>
    <n v="2525"/>
    <x v="0"/>
    <x v="2"/>
    <s v="Socioeconómico"/>
    <n v="7406"/>
    <x v="28"/>
    <x v="14"/>
    <x v="0"/>
    <x v="46"/>
    <x v="0"/>
    <x v="110"/>
    <s v="Año 2017"/>
    <s v="CLP/mes"/>
    <s v="elaboración propia con base en Encuestas CASEN 2006 a 2017"/>
    <s v="Comparativo de Ingreso Promedio Mensual entre personas con y sin alfabetización en la comuna de San Javier"/>
    <s v="Gráfico nos muestra el Comparativo de Ingreso Promedio Mensual entre personas con y sin alfabetización en la comuna de San Javier en el Año 2017. Gráfico de elaboración propia con base en Encuestas CASEN 2006 a 2017-unidad CLP/mes"/>
    <s v="Gráfico Comparativo"/>
    <s v="ingresos,personas,histórico,CASEN,encuesta,CASEN,INE,estadística,Socioeconómico,Ingreso Promedio Comunal,Ingreso por Alfabetismo,San Javier,Ingreso por Alfabetismo"/>
    <s v="https://analytics.zoho.com/open-view/2395394000008161227?ZOHO_CRITERIA=%22Localiza%20Chile%22.%22Codcom%22%3D7406"/>
    <x v="0"/>
    <s v="#1774B577"/>
  </r>
  <r>
    <n v="2526"/>
    <x v="0"/>
    <x v="2"/>
    <s v="Socioeconómico"/>
    <n v="13123"/>
    <x v="28"/>
    <x v="13"/>
    <x v="0"/>
    <x v="65"/>
    <x v="0"/>
    <x v="113"/>
    <s v="Años 2006-2009-2011-2013-2015-2017"/>
    <s v="CLP/mes"/>
    <s v="elaboración propia con base en Encuestas CASEN 2006 a 2017"/>
    <s v="Diferencial de Ingreso Promedio Mensual de Hombres según Alfabetismo en la comuna de Providencia"/>
    <s v="Evolución del Diferencial de Ingreso Promedio Mensual de Hombres según Alfabetismo en la comuna de Providencia, en los Años 2006-2009-2011-2013-2015-2017. Gráfico de elaboración propia con base en Encuestas CASEN 2006 a 2017- CLP/mes"/>
    <s v="Gráfico Evolución"/>
    <s v="ingresos,personas,histórico,CASEN,encuesta,CASEN,INE,estadística,Socioeconómico,Ingreso Promedio Comunal,Ingreso por Sexo-Alfabetismo,Providencia,Ingreso Hombres - Alfabetismo"/>
    <s v="https://analytics.zoho.com/open-view/2395394000008161224?ZOHO_CRITERIA=%22Localiza%20Chile%22.%22Codcom%22%3D13123"/>
    <x v="0"/>
    <s v="#1774B738"/>
  </r>
  <r>
    <n v="2527"/>
    <x v="0"/>
    <x v="2"/>
    <s v="Socioeconómico"/>
    <n v="8306"/>
    <x v="28"/>
    <x v="16"/>
    <x v="0"/>
    <x v="94"/>
    <x v="0"/>
    <x v="112"/>
    <s v="Años 2006-2009-2011-2013-2015-2017"/>
    <s v="CLP/mes"/>
    <s v="elaboración propia con base en Encuestas CASEN 2006 a 2017"/>
    <s v="Evolución del Ingreso Promedio Mensual por Persona para Mujeres y Hombres en la comuna de Nacimiento"/>
    <s v="Evolución del Ingreso Promedio Mensual por Persona para Mujeres y Hombres en la comuna de Nacimiento, en los Años 2006-2009-2011-2013-2015-2017. Gráfico de elaboración propia con base en Encuestas CASEN 2006 a 2017- CLP/mes"/>
    <s v="Gráfico Evolución"/>
    <s v="ingresos,personas,histórico,CASEN,encuesta,CASEN,INE,estadística,Socioeconómico,Ingreso Promedio Comunal,Ingreso por Sexo,Nacimiento,Ingreso por Sexo"/>
    <s v="https://analytics.zoho.com/open-view/2395394000008161222?ZOHO_CRITERIA=%22Localiza%20Chile%22.%22Codcom%22%3D8306"/>
    <x v="0"/>
    <s v="#1774B242"/>
  </r>
  <r>
    <n v="2528"/>
    <x v="0"/>
    <x v="2"/>
    <s v="Socioeconómico"/>
    <n v="4105"/>
    <x v="28"/>
    <x v="16"/>
    <x v="0"/>
    <x v="334"/>
    <x v="0"/>
    <x v="112"/>
    <s v="Año 2017"/>
    <s v="CLP/mes"/>
    <s v="elaboración propia con base en Encuestas CASEN 2006 a 2017"/>
    <s v="Ingreso Promedio Mensual de Mujeres y Hombres en el año 2017 en la comuna de Paiguano"/>
    <s v=" Distribución del Ingreso Promedio Mensual de Mujeres y Hombres en el año 2017 en la comuna de Paiguano. Gráfico de elaboración propia con base en Encuestas CASEN 2006 a 2017- CLP/mes"/>
    <s v="Gráfico Proporciones"/>
    <s v="ingresos,personas,histórico,CASEN,encuesta,CASEN,INE,estadística,Socioeconómico,Ingreso Promedio Comunal,Ingreso por Sexo,Paiguano,Ingreso por Sexo"/>
    <s v="https://analytics.zoho.com/open-view/2395394000008161223?ZOHO_CRITERIA=%22Localiza%20Chile%22.%22Codcom%22%3D4105"/>
    <x v="0"/>
    <s v="#1774B468"/>
  </r>
  <r>
    <n v="2529"/>
    <x v="0"/>
    <x v="2"/>
    <s v="Socioeconómico"/>
    <n v="4201"/>
    <x v="28"/>
    <x v="16"/>
    <x v="0"/>
    <x v="22"/>
    <x v="0"/>
    <x v="112"/>
    <s v="Años 2006-2009-2011-2013-2015-2017"/>
    <s v="CLP/mes"/>
    <s v="elaboración propia con base en Encuestas CASEN 2006 a 2017"/>
    <s v="Evolución del Ingreso Promedio Mensual por Persona para Mujeres y Hombres en la comuna de Illapel"/>
    <s v="Evolución del Ingreso Promedio Mensual por Persona para Mujeres y Hombres en la comuna de Illapel, en los Años 2006-2009-2011-2013-2015-2017. Gráfico de elaboración propia con base en Encuestas CASEN 2006 a 2017- CLP/mes"/>
    <s v="Gráfico Evolución"/>
    <s v="ingresos,personas,histórico,CASEN,encuesta,CASEN,INE,estadística,Socioeconómico,Ingreso Promedio Comunal,Ingreso por Sexo,Illapel,Ingreso por Sexo"/>
    <s v="https://analytics.zoho.com/open-view/2395394000008161222?ZOHO_CRITERIA=%22Localiza%20Chile%22.%22Codcom%22%3D4201"/>
    <x v="0"/>
    <s v="#1774B108"/>
  </r>
  <r>
    <n v="2530"/>
    <x v="0"/>
    <x v="2"/>
    <s v="Socioeconómico"/>
    <n v="9121"/>
    <x v="28"/>
    <x v="15"/>
    <x v="0"/>
    <x v="217"/>
    <x v="0"/>
    <x v="115"/>
    <s v="Años 2006-2009-2011-2013-2015-2017"/>
    <s v="CLP/mes"/>
    <s v="elaboración propia con base en Encuestas CASEN 2006 a 2017"/>
    <s v="Evolución del Ingreso Promedio Mensual por Persona en la comuna de Cholchol"/>
    <s v="Evolución del Ingreso Promedio Mensual por Persona en la comuna de Cholchol en los Años 2006-2009-2011-2013-2015-2017. Gráfico de elaboración propia con base en Encuestas CASEN 2006 a 2017- CLP/mes"/>
    <s v="Gráfico Evolución"/>
    <s v="ingresos,personas,histórico,CASEN,encuesta,CASEN,INE,estadística,Socioeconómico,Ingreso Promedio Comunal,Ingreso Promedio Mensual,Cholchol,Ingreso Comunal"/>
    <s v="https://analytics.zoho.com/open-view/2395394000008161220?ZOHO_CRITERIA=%22Localiza%20Chile%22.%22Codcom%22%3D9121"/>
    <x v="0"/>
    <s v="#1774B292"/>
  </r>
  <r>
    <n v="2531"/>
    <x v="0"/>
    <x v="2"/>
    <s v="Socioeconómico"/>
    <n v="6110"/>
    <x v="28"/>
    <x v="16"/>
    <x v="0"/>
    <x v="278"/>
    <x v="0"/>
    <x v="112"/>
    <s v="Año 2017"/>
    <s v="CLP/mes"/>
    <s v="elaboración propia con base en Encuestas CASEN 2006 a 2017"/>
    <s v="Ingreso Promedio Mensual de Mujeres y Hombres en el año 2017 en la comuna de Mostazal"/>
    <s v=" Distribución del Ingreso Promedio Mensual de Mujeres y Hombres en el año 2017 en la comuna de Mostazal. Gráfico de elaboración propia con base en Encuestas CASEN 2006 a 2017- CLP/mes"/>
    <s v="Gráfico Proporciones"/>
    <s v="ingresos,personas,histórico,CASEN,encuesta,CASEN,INE,estadística,Socioeconómico,Ingreso Promedio Comunal,Ingreso por Sexo,Mostazal,Ingreso por Sexo"/>
    <s v="https://analytics.zoho.com/open-view/2395394000008161223?ZOHO_CRITERIA=%22Localiza%20Chile%22.%22Codcom%22%3D6110"/>
    <x v="0"/>
    <s v="#1774B526"/>
  </r>
  <r>
    <n v="2532"/>
    <x v="0"/>
    <x v="2"/>
    <s v="Socioeconómico"/>
    <n v="13110"/>
    <x v="28"/>
    <x v="16"/>
    <x v="0"/>
    <x v="325"/>
    <x v="0"/>
    <x v="112"/>
    <s v="Año 2017"/>
    <s v="CLP/mes"/>
    <s v="elaboración propia con base en Encuestas CASEN 2006 a 2017"/>
    <s v="Ingreso Promedio Mensual de Mujeres y Hombres en el año 2017 en la comuna de La Florida"/>
    <s v=" Distribución del Ingreso Promedio Mensual de Mujeres y Hombres en el año 2017 en la comuna de La Florida. Gráfico de elaboración propia con base en Encuestas CASEN 2006 a 2017- CLP/mes"/>
    <s v="Gráfico Proporciones"/>
    <s v="ingresos,personas,histórico,CASEN,encuesta,CASEN,INE,estadística,Socioeconómico,Ingreso Promedio Comunal,Ingreso por Sexo,La Florida,Ingreso por Sexo"/>
    <s v="https://analytics.zoho.com/open-view/2395394000008161223?ZOHO_CRITERIA=%22Localiza%20Chile%22.%22Codcom%22%3D13110"/>
    <x v="0"/>
    <s v="#1774B725"/>
  </r>
  <r>
    <n v="2533"/>
    <x v="0"/>
    <x v="2"/>
    <s v="Socioeconómico"/>
    <n v="15201"/>
    <x v="28"/>
    <x v="13"/>
    <x v="0"/>
    <x v="201"/>
    <x v="0"/>
    <x v="109"/>
    <s v="Años 2006-2009-2011-2013-2015-2017"/>
    <s v="CLP/mes"/>
    <s v="elaboración propia con base en Encuestas CASEN 2006 a 2017"/>
    <s v="Diferencial de Ingreso Promedio Mensual de Mujeres según Alfabetismo en la comuna de Putre"/>
    <s v="Evolución del Diferencial de Ingreso Promedio Mensual de Mujeres según Alfabetismo en la comuna de Putre, en los Años 2006-2009-2011-2013-2015-2017. Gráfico de elaboración propia con base en Encuestas CASEN 2006 a 2017- CLP/mes"/>
    <s v="Gráfico Evolución"/>
    <s v="ingresos,personas,histórico,CASEN,encuesta,CASEN,INE,estadística,Socioeconómico,Ingreso Promedio Comunal,Ingreso por Sexo-Alfabetismo,Putre,Ingreso Mujeres - Alfabetismo"/>
    <s v="https://analytics.zoho.com/open-view/2395394000008161225?ZOHO_CRITERIA=%22Localiza%20Chile%22.%22Codcom%22%3D15201"/>
    <x v="0"/>
    <s v="#1774B782"/>
  </r>
  <r>
    <n v="2534"/>
    <x v="0"/>
    <x v="2"/>
    <s v="Socioeconómico"/>
    <n v="7"/>
    <x v="29"/>
    <x v="17"/>
    <x v="1"/>
    <x v="163"/>
    <x v="0"/>
    <x v="117"/>
    <s v="Años 2006-2009-2011-2013-2015-2017"/>
    <s v="CLP/mes"/>
    <s v="elaboración propia con base en Encuestas CASEN 2006 a 2017"/>
    <s v="Evolución del Ingreso Promedio Mensual por Etnia en la Región de Maule"/>
    <s v="Evolución del Ingreso Promedio Mensual por Etnia en la Región de Maule, en los Años 2006-2009-2011-2013-2015-2017. Gráfico de elaboración propia con base en Encuestas CASEN 2006 a 2017- CLP/mes"/>
    <s v="Gráfico Evolución"/>
    <s v="ingresos,personas,histórico,CASEN,encuesta,CASEN,INE,estadística,Socioeconómico,Ingreso Promedio Regional,Ingreso por Etnia,Región de Maule,Ingreso por Etnia"/>
    <s v="https://analytics.zoho.com/open-view/2395394000008161208?ZOHO_CRITERIA=%22Localiza%20Chile%22.%22Codreg%22%3D7"/>
    <x v="0"/>
    <s v="#1774B429"/>
  </r>
  <r>
    <n v="2535"/>
    <x v="0"/>
    <x v="2"/>
    <s v="Socioeconómico"/>
    <n v="13103"/>
    <x v="28"/>
    <x v="13"/>
    <x v="0"/>
    <x v="12"/>
    <x v="0"/>
    <x v="109"/>
    <s v="Años 2006-2009-2011-2013-2015-2017"/>
    <s v="CLP/mes"/>
    <s v="elaboración propia con base en Encuestas CASEN 2006 a 2017"/>
    <s v="Diferencial de Ingreso Promedio Mensual de Mujeres según Alfabetismo en la comuna de Cerro Navia"/>
    <s v="Evolución del Diferencial de Ingreso Promedio Mensual de Mujeres según Alfabetismo en la comuna de Cerro Navia, en los Años 2006-2009-2011-2013-2015-2017. Gráfico de elaboración propia con base en Encuestas CASEN 2006 a 2017- CLP/mes"/>
    <s v="Gráfico Evolución"/>
    <s v="ingresos,personas,histórico,CASEN,encuesta,CASEN,INE,estadística,Socioeconómico,Ingreso Promedio Comunal,Ingreso por Sexo-Alfabetismo,Cerro Navia,Ingreso Mujeres - Alfabetismo"/>
    <s v="https://analytics.zoho.com/open-view/2395394000008161225?ZOHO_CRITERIA=%22Localiza%20Chile%22.%22Codcom%22%3D13103"/>
    <x v="0"/>
    <s v="#1774B718"/>
  </r>
  <r>
    <n v="2536"/>
    <x v="0"/>
    <x v="2"/>
    <s v="Socioeconómico"/>
    <n v="5405"/>
    <x v="28"/>
    <x v="16"/>
    <x v="0"/>
    <x v="221"/>
    <x v="0"/>
    <x v="112"/>
    <s v="Años 2006-2009-2011-2013-2015-2017"/>
    <s v="CLP/mes"/>
    <s v="elaboración propia con base en Encuestas CASEN 2006 a 2017"/>
    <s v="Evolución del Ingreso Promedio Mensual por Persona para Mujeres y Hombres en la comuna de Zapallar"/>
    <s v="Evolución del Ingreso Promedio Mensual por Persona para Mujeres y Hombres en la comuna de Zapallar, en los Años 2006-2009-2011-2013-2015-2017. Gráfico de elaboración propia con base en Encuestas CASEN 2006 a 2017- CLP/mes"/>
    <s v="Gráfico Evolución"/>
    <s v="ingresos,personas,histórico,CASEN,encuesta,CASEN,INE,estadística,Socioeconómico,Ingreso Promedio Comunal,Ingreso por Sexo,Zapallar,Ingreso por Sexo"/>
    <s v="https://analytics.zoho.com/open-view/2395394000008161222?ZOHO_CRITERIA=%22Localiza%20Chile%22.%22Codcom%22%3D5405"/>
    <x v="0"/>
    <s v="#1774B133"/>
  </r>
  <r>
    <n v="2537"/>
    <x v="0"/>
    <x v="2"/>
    <s v="Socioeconómico"/>
    <n v="13402"/>
    <x v="28"/>
    <x v="14"/>
    <x v="0"/>
    <x v="326"/>
    <x v="0"/>
    <x v="110"/>
    <s v="Año 2017"/>
    <s v="CLP/mes"/>
    <s v="elaboración propia con base en Encuestas CASEN 2006 a 2017"/>
    <s v="Comparativo de Ingreso Promedio Mensual entre personas con y sin alfabetización en la comuna de Buin"/>
    <s v="Gráfico nos muestra el Comparativo de Ingreso Promedio Mensual entre personas con y sin alfabetización en la comuna de Buin en el Año 2017. Gráfico de elaboración propia con base en Encuestas CASEN 2006 a 2017-unidad CLP/mes"/>
    <s v="Gráfico Comparativo"/>
    <s v="ingresos,personas,histórico,CASEN,encuesta,CASEN,INE,estadística,Socioeconómico,Ingreso Promedio Comunal,Ingreso por Alfabetismo,Buin,Ingreso por Alfabetismo"/>
    <s v="https://analytics.zoho.com/open-view/2395394000008161227?ZOHO_CRITERIA=%22Localiza%20Chile%22.%22Codcom%22%3D13402"/>
    <x v="0"/>
    <s v="#1774B755"/>
  </r>
  <r>
    <n v="2538"/>
    <x v="0"/>
    <x v="2"/>
    <s v="Socioeconómico"/>
    <n v="8202"/>
    <x v="28"/>
    <x v="16"/>
    <x v="0"/>
    <x v="164"/>
    <x v="0"/>
    <x v="112"/>
    <s v="Año 2017"/>
    <s v="CLP/mes"/>
    <s v="elaboración propia con base en Encuestas CASEN 2006 a 2017"/>
    <s v="Ingreso Promedio Mensual de Mujeres y Hombres en el año 2017 en la comuna de Arauco"/>
    <s v=" Distribución del Ingreso Promedio Mensual de Mujeres y Hombres en el año 2017 en la comuna de Arauco. Gráfico de elaboración propia con base en Encuestas CASEN 2006 a 2017- CLP/mes"/>
    <s v="Gráfico Proporciones"/>
    <s v="ingresos,personas,histórico,CASEN,encuesta,CASEN,INE,estadística,Socioeconómico,Ingreso Promedio Comunal,Ingreso por Sexo,Arauco,Ingreso por Sexo"/>
    <s v="https://analytics.zoho.com/open-view/2395394000008161223?ZOHO_CRITERIA=%22Localiza%20Chile%22.%22Codcom%22%3D8202"/>
    <x v="0"/>
    <s v="#1774B593"/>
  </r>
  <r>
    <n v="2539"/>
    <x v="0"/>
    <x v="2"/>
    <s v="Socioeconómico"/>
    <n v="13110"/>
    <x v="28"/>
    <x v="16"/>
    <x v="0"/>
    <x v="325"/>
    <x v="0"/>
    <x v="112"/>
    <s v="Años 2006-2009-2011-2013-2015-2017"/>
    <s v="CLP/mes"/>
    <s v="elaboración propia con base en Encuestas CASEN 2006 a 2017"/>
    <s v="Evolución del Ingreso Promedio Mensual por Persona para Mujeres y Hombres en la comuna de La Florida"/>
    <s v="Evolución del Ingreso Promedio Mensual por Persona para Mujeres y Hombres en la comuna de La Florida, en los Años 2006-2009-2011-2013-2015-2017. Gráfico de elaboración propia con base en Encuestas CASEN 2006 a 2017- CLP/mes"/>
    <s v="Gráfico Evolución"/>
    <s v="ingresos,personas,histórico,CASEN,encuesta,CASEN,INE,estadística,Socioeconómico,Ingreso Promedio Comunal,Ingreso por Sexo,La Florida,Ingreso por Sexo"/>
    <s v="https://analytics.zoho.com/open-view/2395394000008161222?ZOHO_CRITERIA=%22Localiza%20Chile%22.%22Codcom%22%3D13110"/>
    <x v="0"/>
    <s v="#1774B363"/>
  </r>
  <r>
    <n v="2540"/>
    <x v="0"/>
    <x v="2"/>
    <s v="Socioeconómico"/>
    <n v="12302"/>
    <x v="28"/>
    <x v="16"/>
    <x v="0"/>
    <x v="295"/>
    <x v="0"/>
    <x v="112"/>
    <s v="Años 2006-2009-2011-2013-2015-2017"/>
    <s v="CLP/mes"/>
    <s v="elaboración propia con base en Encuestas CASEN 2006 a 2017"/>
    <s v="Evolución del Ingreso Promedio Mensual por Persona para Mujeres y Hombres en la comuna de Primavera"/>
    <s v="Evolución del Ingreso Promedio Mensual por Persona para Mujeres y Hombres en la comuna de Primavera, en los Años 2006-2009-2011-2013-2015-2017. Gráfico de elaboración propia con base en Encuestas CASEN 2006 a 2017- CLP/mes"/>
    <s v="Gráfico Evolución"/>
    <s v="ingresos,personas,histórico,CASEN,encuesta,CASEN,INE,estadística,Socioeconómico,Ingreso Promedio Comunal,Ingreso por Sexo,Primavera,Ingreso por Sexo"/>
    <s v="https://analytics.zoho.com/open-view/2395394000008161222?ZOHO_CRITERIA=%22Localiza%20Chile%22.%22Codcom%22%3D12302"/>
    <x v="0"/>
    <s v="#1774B350"/>
  </r>
  <r>
    <n v="2541"/>
    <x v="0"/>
    <x v="2"/>
    <s v="Socioeconómico"/>
    <n v="5606"/>
    <x v="28"/>
    <x v="16"/>
    <x v="0"/>
    <x v="49"/>
    <x v="0"/>
    <x v="112"/>
    <s v="Años 2006-2009-2011-2013-2015-2017"/>
    <s v="CLP/mes"/>
    <s v="elaboración propia con base en Encuestas CASEN 2006 a 2017"/>
    <s v="Evolución del Ingreso Promedio Mensual por Persona para Mujeres y Hombres en la comuna de Santo Domingo"/>
    <s v="Evolución del Ingreso Promedio Mensual por Persona para Mujeres y Hombres en la comuna de Santo Domingo, en los Años 2006-2009-2011-2013-2015-2017. Gráfico de elaboración propia con base en Encuestas CASEN 2006 a 2017- CLP/mes"/>
    <s v="Gráfico Evolución"/>
    <s v="ingresos,personas,histórico,CASEN,encuesta,CASEN,INE,estadística,Socioeconómico,Ingreso Promedio Comunal,Ingreso por Sexo,Santo Domingo,Ingreso por Sexo"/>
    <s v="https://analytics.zoho.com/open-view/2395394000008161222?ZOHO_CRITERIA=%22Localiza%20Chile%22.%22Codcom%22%3D5606"/>
    <x v="0"/>
    <s v="#1774B144"/>
  </r>
  <r>
    <n v="2542"/>
    <x v="0"/>
    <x v="2"/>
    <s v="Socioeconómico"/>
    <n v="6117"/>
    <x v="28"/>
    <x v="15"/>
    <x v="0"/>
    <x v="151"/>
    <x v="0"/>
    <x v="115"/>
    <s v="Años 2006-2009-2011-2013-2015-2017"/>
    <s v="CLP/mes"/>
    <s v="elaboración propia con base en Encuestas CASEN 2006 a 2017"/>
    <s v="Evolución del Ingreso Promedio Mensual por Persona en la comuna de San Vicente"/>
    <s v="Evolución del Ingreso Promedio Mensual por Persona en la comuna de San Vicente en los Años 2006-2009-2011-2013-2015-2017. Gráfico de elaboración propia con base en Encuestas CASEN 2006 a 2017- CLP/mes"/>
    <s v="Gráfico Evolución"/>
    <s v="ingresos,personas,histórico,CASEN,encuesta,CASEN,INE,estadística,Socioeconómico,Ingreso Promedio Comunal,Ingreso Promedio Mensual,San Vicente,Ingreso Comunal"/>
    <s v="https://analytics.zoho.com/open-view/2395394000008161220?ZOHO_CRITERIA=%22Localiza%20Chile%22.%22Codcom%22%3D6117"/>
    <x v="0"/>
    <s v="#1774B171"/>
  </r>
  <r>
    <n v="2543"/>
    <x v="0"/>
    <x v="2"/>
    <s v="Socioeconómico"/>
    <n v="6203"/>
    <x v="28"/>
    <x v="16"/>
    <x v="0"/>
    <x v="207"/>
    <x v="0"/>
    <x v="112"/>
    <s v="Años 2006-2009-2011-2013-2015-2017"/>
    <s v="CLP/mes"/>
    <s v="elaboración propia con base en Encuestas CASEN 2006 a 2017"/>
    <s v="Evolución del Ingreso Promedio Mensual por Persona para Mujeres y Hombres en la comuna de Litueche"/>
    <s v="Evolución del Ingreso Promedio Mensual por Persona para Mujeres y Hombres en la comuna de Litueche, en los Años 2006-2009-2011-2013-2015-2017. Gráfico de elaboración propia con base en Encuestas CASEN 2006 a 2017- CLP/mes"/>
    <s v="Gráfico Evolución"/>
    <s v="ingresos,personas,histórico,CASEN,encuesta,CASEN,INE,estadística,Socioeconómico,Ingreso Promedio Comunal,Ingreso por Sexo,Litueche,Ingreso por Sexo"/>
    <s v="https://analytics.zoho.com/open-view/2395394000008161222?ZOHO_CRITERIA=%22Localiza%20Chile%22.%22Codcom%22%3D6203"/>
    <x v="0"/>
    <s v="#1774B174"/>
  </r>
  <r>
    <n v="2544"/>
    <x v="0"/>
    <x v="2"/>
    <s v="Socioeconómico"/>
    <n v="6202"/>
    <x v="28"/>
    <x v="14"/>
    <x v="0"/>
    <x v="124"/>
    <x v="0"/>
    <x v="110"/>
    <s v="Años 2006-2009-2011-2013-2015-2017"/>
    <s v="CLP/mes"/>
    <s v="elaboración propia con base en Encuestas CASEN 2006 a 2017"/>
    <s v="Evolución del Ingreso Promedio Mensual por Alfabetismo en la comuna de La Estrella"/>
    <s v="Muestra de la Evolución del Ingreso Promedio Mensual por Alfabetismo en la comuna de La Estrella en los Años 2006-2009-2011-2013-2015-2017. Gráfico de elaboración propia con base en Encuestas CASEN 2006 a 2017-unidad CLP/mes"/>
    <s v="Gráfico Evolución"/>
    <s v="ingresos,personas,histórico,CASEN,encuesta,CASEN,INE,estadística,Socioeconómico,Ingreso Promedio Comunal,Ingreso por Alfabetismo,La Estrella,Ingreso por Alfabetismo"/>
    <s v="https://analytics.zoho.com/open-view/2395394000008161226?ZOHO_CRITERIA=%22Localiza%20Chile%22.%22Codcom%22%3D6202"/>
    <x v="0"/>
    <s v="#1774B535"/>
  </r>
  <r>
    <n v="2545"/>
    <x v="0"/>
    <x v="2"/>
    <s v="Socioeconómico"/>
    <n v="9107"/>
    <x v="28"/>
    <x v="14"/>
    <x v="0"/>
    <x v="48"/>
    <x v="0"/>
    <x v="110"/>
    <s v="Años 2006-2009-2011-2013-2015-2017"/>
    <s v="CLP/mes"/>
    <s v="elaboración propia con base en Encuestas CASEN 2006 a 2017"/>
    <s v="Evolución del Ingreso Promedio Mensual por Alfabetismo en la comuna de Gorbea"/>
    <s v="Muestra de la Evolución del Ingreso Promedio Mensual por Alfabetismo en la comuna de Gorbea en los Años 2006-2009-2011-2013-2015-2017. Gráfico de elaboración propia con base en Encuestas CASEN 2006 a 2017-unidad CLP/mes"/>
    <s v="Gráfico Evolución"/>
    <s v="ingresos,personas,histórico,CASEN,encuesta,CASEN,INE,estadística,Socioeconómico,Ingreso Promedio Comunal,Ingreso por Alfabetismo,Gorbea,Ingreso por Alfabetismo"/>
    <s v="https://analytics.zoho.com/open-view/2395394000008161226?ZOHO_CRITERIA=%22Localiza%20Chile%22.%22Codcom%22%3D9107"/>
    <x v="0"/>
    <s v="#1774B640"/>
  </r>
  <r>
    <n v="2546"/>
    <x v="0"/>
    <x v="2"/>
    <s v="Socioeconómico"/>
    <n v="13605"/>
    <x v="28"/>
    <x v="14"/>
    <x v="0"/>
    <x v="43"/>
    <x v="0"/>
    <x v="110"/>
    <s v="Años 2006-2009-2011-2013-2015-2017"/>
    <s v="CLP/mes"/>
    <s v="elaboración propia con base en Encuestas CASEN 2006 a 2017"/>
    <s v="Evolución del Ingreso Promedio Mensual por Alfabetismo en la comuna de Peñaflor"/>
    <s v="Muestra de la Evolución del Ingreso Promedio Mensual por Alfabetismo en la comuna de Peñaflor en los Años 2006-2009-2011-2013-2015-2017. Gráfico de elaboración propia con base en Encuestas CASEN 2006 a 2017-unidad CLP/mes"/>
    <s v="Gráfico Evolución"/>
    <s v="ingresos,personas,histórico,CASEN,encuesta,CASEN,INE,estadística,Socioeconómico,Ingreso Promedio Comunal,Ingreso por Alfabetismo,Peñaflor,Ingreso por Alfabetismo"/>
    <s v="https://analytics.zoho.com/open-view/2395394000008161226?ZOHO_CRITERIA=%22Localiza%20Chile%22.%22Codcom%22%3D13605"/>
    <x v="0"/>
    <s v="#1774B767"/>
  </r>
  <r>
    <n v="2547"/>
    <x v="0"/>
    <x v="2"/>
    <s v="Socioeconómico"/>
    <n v="6306"/>
    <x v="28"/>
    <x v="14"/>
    <x v="0"/>
    <x v="196"/>
    <x v="0"/>
    <x v="110"/>
    <s v="Años 2006-2009-2011-2013-2015-2017"/>
    <s v="CLP/mes"/>
    <s v="elaboración propia con base en Encuestas CASEN 2006 a 2017"/>
    <s v="Evolución del Ingreso Promedio Mensual por Alfabetismo en la comuna de Palmilla"/>
    <s v="Muestra de la Evolución del Ingreso Promedio Mensual por Alfabetismo en la comuna de Palmilla en los Años 2006-2009-2011-2013-2015-2017. Gráfico de elaboración propia con base en Encuestas CASEN 2006 a 2017-unidad CLP/mes"/>
    <s v="Gráfico Evolución"/>
    <s v="ingresos,personas,histórico,CASEN,encuesta,CASEN,INE,estadística,Socioeconómico,Ingreso Promedio Comunal,Ingreso por Alfabetismo,Palmilla,Ingreso por Alfabetismo"/>
    <s v="https://analytics.zoho.com/open-view/2395394000008161226?ZOHO_CRITERIA=%22Localiza%20Chile%22.%22Codcom%22%3D6306"/>
    <x v="0"/>
    <s v="#1774B545"/>
  </r>
  <r>
    <n v="2548"/>
    <x v="0"/>
    <x v="2"/>
    <s v="Socioeconómico"/>
    <n v="5502"/>
    <x v="28"/>
    <x v="16"/>
    <x v="0"/>
    <x v="133"/>
    <x v="0"/>
    <x v="112"/>
    <s v="Año 2017"/>
    <s v="CLP/mes"/>
    <s v="elaboración propia con base en Encuestas CASEN 2006 a 2017"/>
    <s v="Ingreso Promedio Mensual de Mujeres y Hombres en el año 2017 en la comuna de Calera"/>
    <s v=" Distribución del Ingreso Promedio Mensual de Mujeres y Hombres en el año 2017 en la comuna de Calera. Gráfico de elaboración propia con base en Encuestas CASEN 2006 a 2017- CLP/mes"/>
    <s v="Gráfico Proporciones"/>
    <s v="ingresos,personas,histórico,CASEN,encuesta,CASEN,INE,estadística,Socioeconómico,Ingreso Promedio Comunal,Ingreso por Sexo,Calera,Ingreso por Sexo"/>
    <s v="https://analytics.zoho.com/open-view/2395394000008161223?ZOHO_CRITERIA=%22Localiza%20Chile%22.%22Codcom%22%3D5502"/>
    <x v="0"/>
    <s v="#1774B497"/>
  </r>
  <r>
    <n v="2549"/>
    <x v="0"/>
    <x v="2"/>
    <s v="Socioeconómico"/>
    <n v="1403"/>
    <x v="28"/>
    <x v="13"/>
    <x v="0"/>
    <x v="231"/>
    <x v="0"/>
    <x v="113"/>
    <s v="Años 2006-2009-2011-2013-2015-2017"/>
    <s v="CLP/mes"/>
    <s v="elaboración propia con base en Encuestas CASEN 2006 a 2017"/>
    <s v="Diferencial de Ingreso Promedio Mensual de Hombres según Alfabetismo en la comuna de Colchane"/>
    <s v="Evolución del Diferencial de Ingreso Promedio Mensual de Hombres según Alfabetismo en la comuna de Colchane, en los Años 2006-2009-2011-2013-2015-2017. Gráfico de elaboración propia con base en Encuestas CASEN 2006 a 2017- CLP/mes"/>
    <s v="Gráfico Evolución"/>
    <s v="ingresos,personas,histórico,CASEN,encuesta,CASEN,INE,estadística,Socioeconómico,Ingreso Promedio Comunal,Ingreso por Sexo-Alfabetismo,Colchane,Ingreso Hombres - Alfabetismo"/>
    <s v="https://analytics.zoho.com/open-view/2395394000008161224?ZOHO_CRITERIA=%22Localiza%20Chile%22.%22Codcom%22%3D1403"/>
    <x v="0"/>
    <s v="#1774B443"/>
  </r>
  <r>
    <n v="2550"/>
    <x v="0"/>
    <x v="2"/>
    <s v="Socioeconómico"/>
    <n v="2102"/>
    <x v="28"/>
    <x v="13"/>
    <x v="0"/>
    <x v="245"/>
    <x v="0"/>
    <x v="109"/>
    <s v="Años 2006-2009-2011-2013-2015-2017"/>
    <s v="CLP/mes"/>
    <s v="elaboración propia con base en Encuestas CASEN 2006 a 2017"/>
    <s v="Diferencial de Ingreso Promedio Mensual de Mujeres según Alfabetismo en la comuna de Mejillones"/>
    <s v="Evolución del Diferencial de Ingreso Promedio Mensual de Mujeres según Alfabetismo en la comuna de Mejillones, en los Años 2006-2009-2011-2013-2015-2017. Gráfico de elaboración propia con base en Encuestas CASEN 2006 a 2017- CLP/mes"/>
    <s v="Gráfico Evolución"/>
    <s v="ingresos,personas,histórico,CASEN,encuesta,CASEN,INE,estadística,Socioeconómico,Ingreso Promedio Comunal,Ingreso por Sexo-Alfabetismo,Mejillones,Ingreso Mujeres - Alfabetismo"/>
    <s v="https://analytics.zoho.com/open-view/2395394000008161225?ZOHO_CRITERIA=%22Localiza%20Chile%22.%22Codcom%22%3D2102"/>
    <x v="0"/>
    <s v="#1774B447"/>
  </r>
  <r>
    <n v="2551"/>
    <x v="0"/>
    <x v="2"/>
    <s v="Socioeconómico"/>
    <n v="12"/>
    <x v="29"/>
    <x v="13"/>
    <x v="1"/>
    <x v="1"/>
    <x v="0"/>
    <x v="109"/>
    <s v="Años 2006-2009-2011-2013-2015-2017"/>
    <s v="CLP/mes"/>
    <s v="elaboración propia con base en Encuestas CASEN 2006 a 2017"/>
    <s v="Diferencial de Ingreso Promedio Mensual de Mujeres según Alfabetismo en la Región de Magallanes"/>
    <s v="Gráfico del Diferencial de Ingreso Promedio Mensual de Mujeres según Alfabetismo en la Región de Magallanes,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 Magallanes,Ingreso Mujeres - Alfabetismo"/>
    <s v="https://analytics.zoho.com/open-view/2395394000008161205?ZOHO_CRITERIA=%22Localiza%20Chile%22.%22Codreg%22%3D12"/>
    <x v="0"/>
    <s v="#1774B434"/>
  </r>
  <r>
    <n v="2552"/>
    <x v="0"/>
    <x v="2"/>
    <s v="Socioeconómico"/>
    <n v="15101"/>
    <x v="28"/>
    <x v="13"/>
    <x v="0"/>
    <x v="197"/>
    <x v="0"/>
    <x v="109"/>
    <s v="Años 2006-2009-2011-2013-2015-2017"/>
    <s v="CLP/mes"/>
    <s v="elaboración propia con base en Encuestas CASEN 2006 a 2017"/>
    <s v="Diferencial de Ingreso Promedio Mensual de Mujeres según Alfabetismo en la comuna de Arica"/>
    <s v="Evolución del Diferencial de Ingreso Promedio Mensual de Mujeres según Alfabetismo en la comuna de Arica, en los Años 2006-2009-2011-2013-2015-2017. Gráfico de elaboración propia con base en Encuestas CASEN 2006 a 2017- CLP/mes"/>
    <s v="Gráfico Evolución"/>
    <s v="ingresos,personas,histórico,CASEN,encuesta,CASEN,INE,estadística,Socioeconómico,Ingreso Promedio Comunal,Ingreso por Sexo-Alfabetismo,Arica,Ingreso Mujeres - Alfabetismo"/>
    <s v="https://analytics.zoho.com/open-view/2395394000008161225?ZOHO_CRITERIA=%22Localiza%20Chile%22.%22Codcom%22%3D15101"/>
    <x v="0"/>
    <s v="#1774B780"/>
  </r>
  <r>
    <n v="2553"/>
    <x v="0"/>
    <x v="2"/>
    <s v="Socioeconómico"/>
    <n v="1101"/>
    <x v="28"/>
    <x v="15"/>
    <x v="0"/>
    <x v="18"/>
    <x v="0"/>
    <x v="114"/>
    <s v="Años 2006-2009-2011-2013-2015-2017"/>
    <s v="Porcentaje (%)"/>
    <s v="elaboración propia con base en Encuestas CASEN 2006 a 2017"/>
    <s v="Variación porcentual del Ingreso Promedio Mensual por Persona en la comuna de Iquique"/>
    <s v=" Muestra en proporciones de la Variación porcentual del Ingreso Promedio Mensual por Persona en la comuna de Iquique en los Años 2006-2009-2011-2013-2015-2017. Gráfico de elaboración propia con base en Encuestas CASEN 2006 a 2017- Porcentaje (%)"/>
    <s v="Gráfico Proporciones"/>
    <s v="ingresos,personas,histórico,CASEN,encuesta,CASEN,INE,estadística,Socioeconómico,Ingreso Promedio Comunal,Ingreso Promedio Mensual,Iquique,Variación Ingreso Comunal"/>
    <s v="https://analytics.zoho.com/open-view/2395394000008161221?ZOHO_CRITERIA=%22Localiza%20Chile%22.%22Codcom%22%3D1101"/>
    <x v="0"/>
    <s v="#1774B439"/>
  </r>
  <r>
    <n v="2554"/>
    <x v="0"/>
    <x v="2"/>
    <s v="Socioeconómico"/>
    <n v="1405"/>
    <x v="28"/>
    <x v="13"/>
    <x v="0"/>
    <x v="223"/>
    <x v="0"/>
    <x v="113"/>
    <s v="Años 2006-2009-2011-2013-2015-2017"/>
    <s v="CLP/mes"/>
    <s v="elaboración propia con base en Encuestas CASEN 2006 a 2017"/>
    <s v="Diferencial de Ingreso Promedio Mensual de Hombres según Alfabetismo en la comuna de Pica"/>
    <s v="Evolución del Diferencial de Ingreso Promedio Mensual de Hombres según Alfabetismo en la comuna de Pica, en los Años 2006-2009-2011-2013-2015-2017. Gráfico de elaboración propia con base en Encuestas CASEN 2006 a 2017- CLP/mes"/>
    <s v="Gráfico Evolución"/>
    <s v="ingresos,personas,histórico,CASEN,encuesta,CASEN,INE,estadística,Socioeconómico,Ingreso Promedio Comunal,Ingreso por Sexo-Alfabetismo,Pica,Ingreso Hombres - Alfabetismo"/>
    <s v="https://analytics.zoho.com/open-view/2395394000008161224?ZOHO_CRITERIA=%22Localiza%20Chile%22.%22Codcom%22%3D1405"/>
    <x v="0"/>
    <s v="#1774B445"/>
  </r>
  <r>
    <n v="2555"/>
    <x v="0"/>
    <x v="2"/>
    <s v="Socioeconómico"/>
    <n v="1101"/>
    <x v="28"/>
    <x v="13"/>
    <x v="0"/>
    <x v="18"/>
    <x v="0"/>
    <x v="109"/>
    <s v="Años 2006-2009-2011-2013-2015-2017"/>
    <s v="CLP/mes"/>
    <s v="elaboración propia con base en Encuestas CASEN 2006 a 2017"/>
    <s v="Diferencial de Ingreso Promedio Mensual de Mujeres según Alfabetismo en la comuna de Iquique"/>
    <s v="Evolución del Diferencial de Ingreso Promedio Mensual de Mujeres según Alfabetismo en la comuna de Iquique, en los Años 2006-2009-2011-2013-2015-2017. Gráfico de elaboración propia con base en Encuestas CASEN 2006 a 2017- CLP/mes"/>
    <s v="Gráfico Evolución"/>
    <s v="ingresos,personas,histórico,CASEN,encuesta,CASEN,INE,estadística,Socioeconómico,Ingreso Promedio Comunal,Ingreso por Sexo-Alfabetismo,Iquique,Ingreso Mujeres - Alfabetismo"/>
    <s v="https://analytics.zoho.com/open-view/2395394000008161225?ZOHO_CRITERIA=%22Localiza%20Chile%22.%22Codcom%22%3D1101"/>
    <x v="0"/>
    <s v="#1774B439"/>
  </r>
  <r>
    <n v="2556"/>
    <x v="0"/>
    <x v="2"/>
    <s v="Socioeconómico"/>
    <n v="6301"/>
    <x v="28"/>
    <x v="14"/>
    <x v="0"/>
    <x v="130"/>
    <x v="0"/>
    <x v="110"/>
    <s v="Año 2017"/>
    <s v="CLP/mes"/>
    <s v="elaboración propia con base en Encuestas CASEN 2006 a 2017"/>
    <s v="Comparativo de Ingreso Promedio Mensual entre personas con y sin alfabetización en la comuna de San Fernando"/>
    <s v="Gráfico nos muestra el Comparativo de Ingreso Promedio Mensual entre personas con y sin alfabetización en la comuna de San Fernando en el Año 2017. Gráfico de elaboración propia con base en Encuestas CASEN 2006 a 2017-unidad CLP/mes"/>
    <s v="Gráfico Comparativo"/>
    <s v="ingresos,personas,histórico,CASEN,encuesta,CASEN,INE,estadística,Socioeconómico,Ingreso Promedio Comunal,Ingreso por Alfabetismo,San Fernando,Ingreso por Alfabetismo"/>
    <s v="https://analytics.zoho.com/open-view/2395394000008161227?ZOHO_CRITERIA=%22Localiza%20Chile%22.%22Codcom%22%3D6301"/>
    <x v="0"/>
    <s v="#1774B540"/>
  </r>
  <r>
    <n v="2557"/>
    <x v="0"/>
    <x v="2"/>
    <s v="Socioeconómico"/>
    <n v="7401"/>
    <x v="28"/>
    <x v="14"/>
    <x v="0"/>
    <x v="222"/>
    <x v="0"/>
    <x v="110"/>
    <s v="Años 2006-2009-2011-2013-2015-2017"/>
    <s v="CLP/mes"/>
    <s v="elaboración propia con base en Encuestas CASEN 2006 a 2017"/>
    <s v="Evolución del Ingreso Promedio Mensual por Alfabetismo en la comuna de Linares"/>
    <s v="Muestra de la Evolución del Ingreso Promedio Mensual por Alfabetismo en la comuna de Linares en los Años 2006-2009-2011-2013-2015-2017. Gráfico de elaboración propia con base en Encuestas CASEN 2006 a 2017-unidad CLP/mes"/>
    <s v="Gráfico Evolución"/>
    <s v="ingresos,personas,histórico,CASEN,encuesta,CASEN,INE,estadística,Socioeconómico,Ingreso Promedio Comunal,Ingreso por Alfabetismo,Linares,Ingreso por Alfabetismo"/>
    <s v="https://analytics.zoho.com/open-view/2395394000008161226?ZOHO_CRITERIA=%22Localiza%20Chile%22.%22Codcom%22%3D7401"/>
    <x v="0"/>
    <s v="#1774B572"/>
  </r>
  <r>
    <n v="2558"/>
    <x v="0"/>
    <x v="2"/>
    <s v="Socioeconómico"/>
    <n v="7303"/>
    <x v="28"/>
    <x v="15"/>
    <x v="0"/>
    <x v="333"/>
    <x v="0"/>
    <x v="115"/>
    <s v="Años 2006-2009-2011-2013-2015-2017"/>
    <s v="CLP/mes"/>
    <s v="elaboración propia con base en Encuestas CASEN 2006 a 2017"/>
    <s v="Evolución del Ingreso Promedio Mensual por Persona en la comuna de Licantén"/>
    <s v="Evolución del Ingreso Promedio Mensual por Persona en la comuna de Licantén en los Años 2006-2009-2011-2013-2015-2017. Gráfico de elaboración propia con base en Encuestas CASEN 2006 a 2017- CLP/mes"/>
    <s v="Gráfico Evolución"/>
    <s v="ingresos,personas,histórico,CASEN,encuesta,CASEN,INE,estadística,Socioeconómico,Ingreso Promedio Comunal,Ingreso Promedio Mensual,Licantén,Ingreso Comunal"/>
    <s v="https://analytics.zoho.com/open-view/2395394000008161220?ZOHO_CRITERIA=%22Localiza%20Chile%22.%22Codcom%22%3D7303"/>
    <x v="0"/>
    <s v="#1774B203"/>
  </r>
  <r>
    <n v="2559"/>
    <x v="0"/>
    <x v="2"/>
    <s v="Socioeconómico"/>
    <n v="8106"/>
    <x v="28"/>
    <x v="16"/>
    <x v="0"/>
    <x v="232"/>
    <x v="0"/>
    <x v="112"/>
    <s v="Años 2006-2009-2011-2013-2015-2017"/>
    <s v="CLP/mes"/>
    <s v="elaboración propia con base en Encuestas CASEN 2006 a 2017"/>
    <s v="Evolución del Ingreso Promedio Mensual por Persona para Mujeres y Hombres en la comuna de Lota"/>
    <s v="Evolución del Ingreso Promedio Mensual por Persona para Mujeres y Hombres en la comuna de Lota, en los Años 2006-2009-2011-2013-2015-2017. Gráfico de elaboración propia con base en Encuestas CASEN 2006 a 2017- CLP/mes"/>
    <s v="Gráfico Evolución"/>
    <s v="ingresos,personas,histórico,CASEN,encuesta,CASEN,INE,estadística,Socioeconómico,Ingreso Promedio Comunal,Ingreso por Sexo,Lota,Ingreso por Sexo"/>
    <s v="https://analytics.zoho.com/open-view/2395394000008161222?ZOHO_CRITERIA=%22Localiza%20Chile%22.%22Codcom%22%3D8106"/>
    <x v="0"/>
    <s v="#1774B223"/>
  </r>
  <r>
    <n v="2560"/>
    <x v="0"/>
    <x v="2"/>
    <s v="Socioeconómico"/>
    <n v="9210"/>
    <x v="28"/>
    <x v="13"/>
    <x v="0"/>
    <x v="259"/>
    <x v="0"/>
    <x v="109"/>
    <s v="Años 2006-2009-2011-2013-2015-2017"/>
    <s v="CLP/mes"/>
    <s v="elaboración propia con base en Encuestas CASEN 2006 a 2017"/>
    <s v="Diferencial de Ingreso Promedio Mensual de Mujeres según Alfabetismo en la comuna de Traiguén"/>
    <s v="Evolución del Diferencial de Ingreso Promedio Mensual de Mujeres según Alfabetismo en la comuna de Traiguén, en los Años 2006-2009-2011-2013-2015-2017. Gráfico de elaboración propia con base en Encuestas CASEN 2006 a 2017- CLP/mes"/>
    <s v="Gráfico Evolución"/>
    <s v="ingresos,personas,histórico,CASEN,encuesta,CASEN,INE,estadística,Socioeconómico,Ingreso Promedio Comunal,Ingreso por Sexo-Alfabetismo,Traiguén,Ingreso Mujeres - Alfabetismo"/>
    <s v="https://analytics.zoho.com/open-view/2395394000008161225?ZOHO_CRITERIA=%22Localiza%20Chile%22.%22Codcom%22%3D9210"/>
    <x v="0"/>
    <s v="#1774B664"/>
  </r>
  <r>
    <n v="2561"/>
    <x v="0"/>
    <x v="2"/>
    <s v="Socioeconómico"/>
    <n v="5506"/>
    <x v="28"/>
    <x v="15"/>
    <x v="0"/>
    <x v="177"/>
    <x v="0"/>
    <x v="114"/>
    <s v="Años 2006-2009-2011-2013-2015-2017"/>
    <s v="Porcentaje (%)"/>
    <s v="elaboración propia con base en Encuestas CASEN 2006 a 2017"/>
    <s v="Variación porcentual del Ingreso Promedio Mensual por Persona en la comuna de Nogales"/>
    <s v=" Muestra en proporciones de la Variación porcentual del Ingreso Promedio Mensual por Persona en la comuna de Nogales en los Años 2006-2009-2011-2013-2015-2017. Gráfico de elaboración propia con base en Encuestas CASEN 2006 a 2017- Porcentaje (%)"/>
    <s v="Gráfico Proporciones"/>
    <s v="ingresos,personas,histórico,CASEN,encuesta,CASEN,INE,estadística,Socioeconómico,Ingreso Promedio Comunal,Ingreso Promedio Mensual,Nogales,Variación Ingreso Comunal"/>
    <s v="https://analytics.zoho.com/open-view/2395394000008161221?ZOHO_CRITERIA=%22Localiza%20Chile%22.%22Codcom%22%3D5506"/>
    <x v="0"/>
    <s v="#1774B500"/>
  </r>
  <r>
    <n v="2562"/>
    <x v="0"/>
    <x v="2"/>
    <s v="Socioeconómico"/>
    <n v="8314"/>
    <x v="28"/>
    <x v="16"/>
    <x v="0"/>
    <x v="279"/>
    <x v="0"/>
    <x v="112"/>
    <s v="Año 2017"/>
    <s v="CLP/mes"/>
    <s v="elaboración propia con base en Encuestas CASEN 2006 a 2017"/>
    <s v="Ingreso Promedio Mensual de Mujeres y Hombres en el año 2017 en la comuna de Alto Biobío"/>
    <s v=" Distribución del Ingreso Promedio Mensual de Mujeres y Hombres en el año 2017 en la comuna de Alto Biobío. Gráfico de elaboración propia con base en Encuestas CASEN 2006 a 2017- CLP/mes"/>
    <s v="Gráfico Proporciones"/>
    <s v="ingresos,personas,histórico,CASEN,encuesta,CASEN,INE,estadística,Socioeconómico,Ingreso Promedio Comunal,Ingreso por Sexo,Alto Biobío,Ingreso por Sexo"/>
    <s v="https://analytics.zoho.com/open-view/2395394000008161223?ZOHO_CRITERIA=%22Localiza%20Chile%22.%22Codcom%22%3D8314"/>
    <x v="0"/>
    <s v="#1774B612"/>
  </r>
  <r>
    <n v="2563"/>
    <x v="0"/>
    <x v="2"/>
    <s v="Socioeconómico"/>
    <n v="5107"/>
    <x v="28"/>
    <x v="13"/>
    <x v="0"/>
    <x v="67"/>
    <x v="0"/>
    <x v="113"/>
    <s v="Años 2006-2009-2011-2013-2015-2017"/>
    <s v="CLP/mes"/>
    <s v="elaboración propia con base en Encuestas CASEN 2006 a 2017"/>
    <s v="Diferencial de Ingreso Promedio Mensual de Hombres según Alfabetismo en la comuna de Quintero"/>
    <s v="Evolución del Diferencial de Ingreso Promedio Mensual de Hombres según Alfabetismo en la comuna de Quintero, en los Años 2006-2009-2011-2013-2015-2017. Gráfico de elaboración propia con base en Encuestas CASEN 2006 a 2017- CLP/mes"/>
    <s v="Gráfico Evolución"/>
    <s v="ingresos,personas,histórico,CASEN,encuesta,CASEN,INE,estadística,Socioeconómico,Ingreso Promedio Comunal,Ingreso por Sexo-Alfabetismo,Quintero,Ingreso Hombres - Alfabetismo"/>
    <s v="https://analytics.zoho.com/open-view/2395394000008161224?ZOHO_CRITERIA=%22Localiza%20Chile%22.%22Codcom%22%3D5107"/>
    <x v="0"/>
    <s v="#1774B484"/>
  </r>
  <r>
    <n v="2564"/>
    <x v="0"/>
    <x v="2"/>
    <s v="Socioeconómico"/>
    <n v="11202"/>
    <x v="28"/>
    <x v="13"/>
    <x v="0"/>
    <x v="109"/>
    <x v="0"/>
    <x v="109"/>
    <s v="Años 2006-2009-2011-2013-2015-2017"/>
    <s v="CLP/mes"/>
    <s v="elaboración propia con base en Encuestas CASEN 2006 a 2017"/>
    <s v="Diferencial de Ingreso Promedio Mensual de Mujeres según Alfabetismo en la comuna de Cisnes"/>
    <s v="Evolución del Diferencial de Ingreso Promedio Mensual de Mujeres según Alfabetismo en la comuna de Cisnes, en los Años 2006-2009-2011-2013-2015-2017. Gráfico de elaboración propia con base en Encuestas CASEN 2006 a 2017- CLP/mes"/>
    <s v="Gráfico Evolución"/>
    <s v="ingresos,personas,histórico,CASEN,encuesta,CASEN,INE,estadística,Socioeconómico,Ingreso Promedio Comunal,Ingreso por Sexo-Alfabetismo,Cisnes,Ingreso Mujeres - Alfabetismo"/>
    <s v="https://analytics.zoho.com/open-view/2395394000008161225?ZOHO_CRITERIA=%22Localiza%20Chile%22.%22Codcom%22%3D11202"/>
    <x v="0"/>
    <s v="#1774B699"/>
  </r>
  <r>
    <n v="2565"/>
    <x v="0"/>
    <x v="2"/>
    <s v="Socioeconómico"/>
    <n v="14204"/>
    <x v="28"/>
    <x v="15"/>
    <x v="0"/>
    <x v="319"/>
    <x v="0"/>
    <x v="114"/>
    <s v="Años 2006-2009-2011-2013-2015-2017"/>
    <s v="Porcentaje (%)"/>
    <s v="elaboración propia con base en Encuestas CASEN 2006 a 2017"/>
    <s v="Variación porcentual del Ingreso Promedio Mensual por Persona en la comuna de Río Bueno"/>
    <s v=" Muestra en proporciones de la Variación porcentual del Ingreso Promedio Mensual por Persona en la comuna de Río Bueno en los Años 2006-2009-2011-2013-2015-2017. Gráfico de elaboración propia con base en Encuestas CASEN 2006 a 2017- Porcentaje (%)"/>
    <s v="Gráfico Proporciones"/>
    <s v="ingresos,personas,histórico,CASEN,encuesta,CASEN,INE,estadística,Socioeconómico,Ingreso Promedio Comunal,Ingreso Promedio Mensual,Río Bueno,Variación Ingreso Comunal"/>
    <s v="https://analytics.zoho.com/open-view/2395394000008161221?ZOHO_CRITERIA=%22Localiza%20Chile%22.%22Codcom%22%3D14204"/>
    <x v="0"/>
    <s v="#1774B779"/>
  </r>
  <r>
    <n v="2566"/>
    <x v="0"/>
    <x v="2"/>
    <s v="Socioeconómico"/>
    <n v="5402"/>
    <x v="28"/>
    <x v="13"/>
    <x v="0"/>
    <x v="142"/>
    <x v="0"/>
    <x v="113"/>
    <s v="Años 2006-2009-2011-2013-2015-2017"/>
    <s v="CLP/mes"/>
    <s v="elaboración propia con base en Encuestas CASEN 2006 a 2017"/>
    <s v="Diferencial de Ingreso Promedio Mensual de Hombres según Alfabetismo en la comuna de Cabildo"/>
    <s v="Evolución del Diferencial de Ingreso Promedio Mensual de Hombres según Alfabetismo en la comuna de Cabildo, en los Años 2006-2009-2011-2013-2015-2017. Gráfico de elaboración propia con base en Encuestas CASEN 2006 a 2017- CLP/mes"/>
    <s v="Gráfico Evolución"/>
    <s v="ingresos,personas,histórico,CASEN,encuesta,CASEN,INE,estadística,Socioeconómico,Ingreso Promedio Comunal,Ingreso por Sexo-Alfabetismo,Cabildo,Ingreso Hombres - Alfabetismo"/>
    <s v="https://analytics.zoho.com/open-view/2395394000008161224?ZOHO_CRITERIA=%22Localiza%20Chile%22.%22Codcom%22%3D5402"/>
    <x v="0"/>
    <s v="#1774B492"/>
  </r>
  <r>
    <n v="2567"/>
    <x v="0"/>
    <x v="2"/>
    <s v="Socioeconómico"/>
    <n v="15101"/>
    <x v="28"/>
    <x v="14"/>
    <x v="0"/>
    <x v="197"/>
    <x v="0"/>
    <x v="110"/>
    <s v="Años 2006-2009-2011-2013-2015-2017"/>
    <s v="CLP/mes"/>
    <s v="elaboración propia con base en Encuestas CASEN 2006 a 2017"/>
    <s v="Evolución del Ingreso Promedio Mensual por Alfabetismo en la comuna de Arica"/>
    <s v="Muestra de la Evolución del Ingreso Promedio Mensual por Alfabetismo en la comuna de Arica en los Años 2006-2009-2011-2013-2015-2017. Gráfico de elaboración propia con base en Encuestas CASEN 2006 a 2017-unidad CLP/mes"/>
    <s v="Gráfico Evolución"/>
    <s v="ingresos,personas,histórico,CASEN,encuesta,CASEN,INE,estadística,Socioeconómico,Ingreso Promedio Comunal,Ingreso por Alfabetismo,Arica,Ingreso por Alfabetismo"/>
    <s v="https://analytics.zoho.com/open-view/2395394000008161226?ZOHO_CRITERIA=%22Localiza%20Chile%22.%22Codcom%22%3D15101"/>
    <x v="0"/>
    <s v="#1774B780"/>
  </r>
  <r>
    <n v="2568"/>
    <x v="0"/>
    <x v="2"/>
    <s v="Socioeconómico"/>
    <n v="6205"/>
    <x v="28"/>
    <x v="14"/>
    <x v="0"/>
    <x v="357"/>
    <x v="0"/>
    <x v="110"/>
    <s v="Años 2006-2009-2011-2013-2015-2017"/>
    <s v="CLP/mes"/>
    <s v="elaboración propia con base en Encuestas CASEN 2006 a 2017"/>
    <s v="Evolución del Ingreso Promedio Mensual por Alfabetismo en la comuna de Navidad"/>
    <s v="Muestra de la Evolución del Ingreso Promedio Mensual por Alfabetismo en la comuna de Navidad en los Años 2006-2009-2011-2013-2015-2017. Gráfico de elaboración propia con base en Encuestas CASEN 2006 a 2017-unidad CLP/mes"/>
    <s v="Gráfico Evolución"/>
    <s v="ingresos,personas,histórico,CASEN,encuesta,CASEN,INE,estadística,Socioeconómico,Ingreso Promedio Comunal,Ingreso por Alfabetismo,Navidad,Ingreso por Alfabetismo"/>
    <s v="https://analytics.zoho.com/open-view/2395394000008161226?ZOHO_CRITERIA=%22Localiza%20Chile%22.%22Codcom%22%3D6205"/>
    <x v="0"/>
    <s v="#1774B538"/>
  </r>
  <r>
    <n v="2569"/>
    <x v="0"/>
    <x v="2"/>
    <s v="Socioeconómico"/>
    <n v="13121"/>
    <x v="28"/>
    <x v="15"/>
    <x v="0"/>
    <x v="82"/>
    <x v="0"/>
    <x v="114"/>
    <s v="Años 2006-2009-2011-2013-2015-2017"/>
    <s v="Porcentaje (%)"/>
    <s v="elaboración propia con base en Encuestas CASEN 2006 a 2017"/>
    <s v="Variación porcentual del Ingreso Promedio Mensual por Persona en la comuna de Pedro Aguirre Cerda"/>
    <s v=" Muestra en proporciones de la Variación porcentual del Ingreso Promedio Mensual por Persona en la comuna de Pedro Aguirre Cerda en los Años 2006-2009-2011-2013-2015-2017. Gráfico de elaboración propia con base en Encuestas CASEN 2006 a 2017- Porcentaje (%)"/>
    <s v="Gráfico Proporciones"/>
    <s v="ingresos,personas,histórico,CASEN,encuesta,CASEN,INE,estadística,Socioeconómico,Ingreso Promedio Comunal,Ingreso Promedio Mensual,Pedro Aguirre Cerda,Variación Ingreso Comunal"/>
    <s v="https://analytics.zoho.com/open-view/2395394000008161221?ZOHO_CRITERIA=%22Localiza%20Chile%22.%22Codcom%22%3D13121"/>
    <x v="0"/>
    <s v="#1774B736"/>
  </r>
  <r>
    <n v="2570"/>
    <x v="0"/>
    <x v="2"/>
    <s v="Socioeconómico"/>
    <n v="9108"/>
    <x v="28"/>
    <x v="15"/>
    <x v="0"/>
    <x v="314"/>
    <x v="0"/>
    <x v="114"/>
    <s v="Años 2006-2009-2011-2013-2015-2017"/>
    <s v="Porcentaje (%)"/>
    <s v="elaboración propia con base en Encuestas CASEN 2006 a 2017"/>
    <s v="Variación porcentual del Ingreso Promedio Mensual por Persona en la comuna de Lautaro"/>
    <s v=" Muestra en proporciones de la Variación porcentual del Ingreso Promedio Mensual por Persona en la comuna de Lautaro en los Años 2006-2009-2011-2013-2015-2017. Gráfico de elaboración propia con base en Encuestas CASEN 2006 a 2017- Porcentaje (%)"/>
    <s v="Gráfico Proporciones"/>
    <s v="ingresos,personas,histórico,CASEN,encuesta,CASEN,INE,estadística,Socioeconómico,Ingreso Promedio Comunal,Ingreso Promedio Mensual,Lautaro,Variación Ingreso Comunal"/>
    <s v="https://analytics.zoho.com/open-view/2395394000008161221?ZOHO_CRITERIA=%22Localiza%20Chile%22.%22Codcom%22%3D9108"/>
    <x v="0"/>
    <s v="#1774B641"/>
  </r>
  <r>
    <n v="2571"/>
    <x v="0"/>
    <x v="2"/>
    <s v="Socioeconómico"/>
    <n v="6103"/>
    <x v="28"/>
    <x v="14"/>
    <x v="0"/>
    <x v="350"/>
    <x v="0"/>
    <x v="110"/>
    <s v="Año 2017"/>
    <s v="CLP/mes"/>
    <s v="elaboración propia con base en Encuestas CASEN 2006 a 2017"/>
    <s v="Comparativo de Ingreso Promedio Mensual entre personas con y sin alfabetización en la comuna de Coinco"/>
    <s v="Gráfico nos muestra el Comparativo de Ingreso Promedio Mensual entre personas con y sin alfabetización en la comuna de Coinco en el Año 2017. Gráfico de elaboración propia con base en Encuestas CASEN 2006 a 2017-unidad CLP/mes"/>
    <s v="Gráfico Comparativo"/>
    <s v="ingresos,personas,histórico,CASEN,encuesta,CASEN,INE,estadística,Socioeconómico,Ingreso Promedio Comunal,Ingreso por Alfabetismo,Coinco,Ingreso por Alfabetismo"/>
    <s v="https://analytics.zoho.com/open-view/2395394000008161227?ZOHO_CRITERIA=%22Localiza%20Chile%22.%22Codcom%22%3D6103"/>
    <x v="0"/>
    <s v="#1774B519"/>
  </r>
  <r>
    <n v="2572"/>
    <x v="0"/>
    <x v="2"/>
    <s v="Socioeconómico"/>
    <n v="4201"/>
    <x v="28"/>
    <x v="13"/>
    <x v="0"/>
    <x v="22"/>
    <x v="0"/>
    <x v="109"/>
    <s v="Años 2006-2009-2011-2013-2015-2017"/>
    <s v="CLP/mes"/>
    <s v="elaboración propia con base en Encuestas CASEN 2006 a 2017"/>
    <s v="Diferencial de Ingreso Promedio Mensual de Mujeres según Alfabetismo en la comuna de Illapel"/>
    <s v="Evolución del Diferencial de Ingreso Promedio Mensual de Mujeres según Alfabetismo en la comuna de Illapel, en los Años 2006-2009-2011-2013-2015-2017. Gráfico de elaboración propia con base en Encuestas CASEN 2006 a 2017- CLP/mes"/>
    <s v="Gráfico Evolución"/>
    <s v="ingresos,personas,histórico,CASEN,encuesta,CASEN,INE,estadística,Socioeconómico,Ingreso Promedio Comunal,Ingreso por Sexo-Alfabetismo,Illapel,Ingreso Mujeres - Alfabetismo"/>
    <s v="https://analytics.zoho.com/open-view/2395394000008161225?ZOHO_CRITERIA=%22Localiza%20Chile%22.%22Codcom%22%3D4201"/>
    <x v="0"/>
    <s v="#1774B470"/>
  </r>
  <r>
    <n v="2573"/>
    <x v="0"/>
    <x v="2"/>
    <s v="Socioeconómico"/>
    <n v="13403"/>
    <x v="28"/>
    <x v="16"/>
    <x v="0"/>
    <x v="102"/>
    <x v="0"/>
    <x v="112"/>
    <s v="Año 2017"/>
    <s v="CLP/mes"/>
    <s v="elaboración propia con base en Encuestas CASEN 2006 a 2017"/>
    <s v="Ingreso Promedio Mensual de Mujeres y Hombres en el año 2017 en la comuna de Calera de Tango"/>
    <s v=" Distribución del Ingreso Promedio Mensual de Mujeres y Hombres en el año 2017 en la comuna de Calera de Tango. Gráfico de elaboración propia con base en Encuestas CASEN 2006 a 2017- CLP/mes"/>
    <s v="Gráfico Proporciones"/>
    <s v="ingresos,personas,histórico,CASEN,encuesta,CASEN,INE,estadística,Socioeconómico,Ingreso Promedio Comunal,Ingreso por Sexo,Calera de Tango,Ingreso por Sexo"/>
    <s v="https://analytics.zoho.com/open-view/2395394000008161223?ZOHO_CRITERIA=%22Localiza%20Chile%22.%22Codcom%22%3D13403"/>
    <x v="0"/>
    <s v="#1774B756"/>
  </r>
  <r>
    <n v="2574"/>
    <x v="0"/>
    <x v="2"/>
    <s v="Socioeconómico"/>
    <n v="2302"/>
    <x v="28"/>
    <x v="13"/>
    <x v="0"/>
    <x v="103"/>
    <x v="0"/>
    <x v="109"/>
    <s v="Años 2006-2009-2011-2013-2015-2017"/>
    <s v="CLP/mes"/>
    <s v="elaboración propia con base en Encuestas CASEN 2006 a 2017"/>
    <s v="Diferencial de Ingreso Promedio Mensual de Mujeres según Alfabetismo en la comuna de María Elena"/>
    <s v="Evolución del Diferencial de Ingreso Promedio Mensual de Mujeres según Alfabetismo en la comuna de María Elena, en los Años 2006-2009-2011-2013-2015-2017. Gráfico de elaboración propia con base en Encuestas CASEN 2006 a 2017- CLP/mes"/>
    <s v="Gráfico Evolución"/>
    <s v="ingresos,personas,histórico,CASEN,encuesta,CASEN,INE,estadística,Socioeconómico,Ingreso Promedio Comunal,Ingreso por Sexo-Alfabetismo,María Elena,Ingreso Mujeres - Alfabetismo"/>
    <s v="https://analytics.zoho.com/open-view/2395394000008161225?ZOHO_CRITERIA=%22Localiza%20Chile%22.%22Codcom%22%3D2302"/>
    <x v="0"/>
    <s v="#1774B454"/>
  </r>
  <r>
    <n v="2575"/>
    <x v="0"/>
    <x v="2"/>
    <s v="Socioeconómico"/>
    <n v="13106"/>
    <x v="28"/>
    <x v="14"/>
    <x v="0"/>
    <x v="318"/>
    <x v="0"/>
    <x v="110"/>
    <s v="Años 2006-2009-2011-2013-2015-2017"/>
    <s v="CLP/mes"/>
    <s v="elaboración propia con base en Encuestas CASEN 2006 a 2017"/>
    <s v="Evolución del Ingreso Promedio Mensual por Alfabetismo en la comuna de Estación Central"/>
    <s v="Muestra de la Evolución del Ingreso Promedio Mensual por Alfabetismo en la comuna de Estación Central en los Años 2006-2009-2011-2013-2015-2017. Gráfico de elaboración propia con base en Encuestas CASEN 2006 a 2017-unidad CLP/mes"/>
    <s v="Gráfico Evolución"/>
    <s v="ingresos,personas,histórico,CASEN,encuesta,CASEN,INE,estadística,Socioeconómico,Ingreso Promedio Comunal,Ingreso por Alfabetismo,Estación Central,Ingreso por Alfabetismo"/>
    <s v="https://analytics.zoho.com/open-view/2395394000008161226?ZOHO_CRITERIA=%22Localiza%20Chile%22.%22Codcom%22%3D13106"/>
    <x v="0"/>
    <s v="#1774B721"/>
  </r>
  <r>
    <n v="2576"/>
    <x v="0"/>
    <x v="2"/>
    <s v="Socioeconómico"/>
    <n v="5602"/>
    <x v="28"/>
    <x v="15"/>
    <x v="0"/>
    <x v="344"/>
    <x v="0"/>
    <x v="115"/>
    <s v="Años 2006-2009-2011-2013-2015-2017"/>
    <s v="CLP/mes"/>
    <s v="elaboración propia con base en Encuestas CASEN 2006 a 2017"/>
    <s v="Evolución del Ingreso Promedio Mensual por Persona en la comuna de Algarrobo"/>
    <s v="Evolución del Ingreso Promedio Mensual por Persona en la comuna de Algarrobo en los Años 2006-2009-2011-2013-2015-2017. Gráfico de elaboración propia con base en Encuestas CASEN 2006 a 2017- CLP/mes"/>
    <s v="Gráfico Evolución"/>
    <s v="ingresos,personas,histórico,CASEN,encuesta,CASEN,INE,estadística,Socioeconómico,Ingreso Promedio Comunal,Ingreso Promedio Mensual,Algarrobo,Ingreso Comunal"/>
    <s v="https://analytics.zoho.com/open-view/2395394000008161220?ZOHO_CRITERIA=%22Localiza%20Chile%22.%22Codcom%22%3D5602"/>
    <x v="0"/>
    <s v="#1774B140"/>
  </r>
  <r>
    <n v="2577"/>
    <x v="0"/>
    <x v="2"/>
    <s v="Socioeconómico"/>
    <n v="8304"/>
    <x v="28"/>
    <x v="14"/>
    <x v="0"/>
    <x v="202"/>
    <x v="0"/>
    <x v="110"/>
    <s v="Años 2006-2009-2011-2013-2015-2017"/>
    <s v="CLP/mes"/>
    <s v="elaboración propia con base en Encuestas CASEN 2006 a 2017"/>
    <s v="Evolución del Ingreso Promedio Mensual por Alfabetismo en la comuna de Laja"/>
    <s v="Muestra de la Evolución del Ingreso Promedio Mensual por Alfabetismo en la comuna de Laja en los Años 2006-2009-2011-2013-2015-2017. Gráfico de elaboración propia con base en Encuestas CASEN 2006 a 2017-unidad CLP/mes"/>
    <s v="Gráfico Evolución"/>
    <s v="ingresos,personas,histórico,CASEN,encuesta,CASEN,INE,estadística,Socioeconómico,Ingreso Promedio Comunal,Ingreso por Alfabetismo,Laja,Ingreso por Alfabetismo"/>
    <s v="https://analytics.zoho.com/open-view/2395394000008161226?ZOHO_CRITERIA=%22Localiza%20Chile%22.%22Codcom%22%3D8304"/>
    <x v="0"/>
    <s v="#1774B602"/>
  </r>
  <r>
    <n v="2578"/>
    <x v="0"/>
    <x v="2"/>
    <s v="Socioeconómico"/>
    <n v="13103"/>
    <x v="28"/>
    <x v="14"/>
    <x v="0"/>
    <x v="12"/>
    <x v="0"/>
    <x v="110"/>
    <s v="Año 2017"/>
    <s v="CLP/mes"/>
    <s v="elaboración propia con base en Encuestas CASEN 2006 a 2017"/>
    <s v="Comparativo de Ingreso Promedio Mensual entre personas con y sin alfabetización en la comuna de Cerro Navia"/>
    <s v="Gráfico nos muestra el Comparativo de Ingreso Promedio Mensual entre personas con y sin alfabetización en la comuna de Cerro Navia en el Año 2017. Gráfico de elaboración propia con base en Encuestas CASEN 2006 a 2017-unidad CLP/mes"/>
    <s v="Gráfico Comparativo"/>
    <s v="ingresos,personas,histórico,CASEN,encuesta,CASEN,INE,estadística,Socioeconómico,Ingreso Promedio Comunal,Ingreso por Alfabetismo,Cerro Navia,Ingreso por Alfabetismo"/>
    <s v="https://analytics.zoho.com/open-view/2395394000008161227?ZOHO_CRITERIA=%22Localiza%20Chile%22.%22Codcom%22%3D13103"/>
    <x v="0"/>
    <s v="#1774B718"/>
  </r>
  <r>
    <n v="2579"/>
    <x v="0"/>
    <x v="2"/>
    <s v="Socioeconómico"/>
    <n v="11201"/>
    <x v="28"/>
    <x v="13"/>
    <x v="0"/>
    <x v="170"/>
    <x v="0"/>
    <x v="109"/>
    <s v="Años 2006-2009-2011-2013-2015-2017"/>
    <s v="CLP/mes"/>
    <s v="elaboración propia con base en Encuestas CASEN 2006 a 2017"/>
    <s v="Diferencial de Ingreso Promedio Mensual de Mujeres según Alfabetismo en la comuna de Aisén"/>
    <s v="Evolución del Diferencial de Ingreso Promedio Mensual de Mujeres según Alfabetismo en la comuna de Aisén, en los Años 2006-2009-2011-2013-2015-2017. Gráfico de elaboración propia con base en Encuestas CASEN 2006 a 2017- CLP/mes"/>
    <s v="Gráfico Evolución"/>
    <s v="ingresos,personas,histórico,CASEN,encuesta,CASEN,INE,estadística,Socioeconómico,Ingreso Promedio Comunal,Ingreso por Sexo-Alfabetismo,Aisén,Ingreso Mujeres - Alfabetismo"/>
    <s v="https://analytics.zoho.com/open-view/2395394000008161225?ZOHO_CRITERIA=%22Localiza%20Chile%22.%22Codcom%22%3D11201"/>
    <x v="0"/>
    <s v="#1774B698"/>
  </r>
  <r>
    <n v="2580"/>
    <x v="0"/>
    <x v="2"/>
    <s v="Socioeconómico"/>
    <n v="5705"/>
    <x v="28"/>
    <x v="14"/>
    <x v="0"/>
    <x v="168"/>
    <x v="0"/>
    <x v="110"/>
    <s v="Años 2006-2009-2011-2013-2015-2017"/>
    <s v="CLP/mes"/>
    <s v="elaboración propia con base en Encuestas CASEN 2006 a 2017"/>
    <s v="Evolución del Ingreso Promedio Mensual por Alfabetismo en la comuna de Putaendo"/>
    <s v="Muestra de la Evolución del Ingreso Promedio Mensual por Alfabetismo en la comuna de Putaendo en los Años 2006-2009-2011-2013-2015-2017. Gráfico de elaboración propia con base en Encuestas CASEN 2006 a 2017-unidad CLP/mes"/>
    <s v="Gráfico Evolución"/>
    <s v="ingresos,personas,histórico,CASEN,encuesta,CASEN,INE,estadística,Socioeconómico,Ingreso Promedio Comunal,Ingreso por Alfabetismo,Putaendo,Ingreso por Alfabetismo"/>
    <s v="https://analytics.zoho.com/open-view/2395394000008161226?ZOHO_CRITERIA=%22Localiza%20Chile%22.%22Codcom%22%3D5705"/>
    <x v="0"/>
    <s v="#1774B511"/>
  </r>
  <r>
    <n v="2581"/>
    <x v="0"/>
    <x v="2"/>
    <s v="Socioeconómico"/>
    <n v="8108"/>
    <x v="28"/>
    <x v="14"/>
    <x v="0"/>
    <x v="106"/>
    <x v="0"/>
    <x v="110"/>
    <s v="Año 2017"/>
    <s v="CLP/mes"/>
    <s v="elaboración propia con base en Encuestas CASEN 2006 a 2017"/>
    <s v="Comparativo de Ingreso Promedio Mensual entre personas con y sin alfabetización en la comuna de San Pedro de la Paz"/>
    <s v="Gráfico nos muestra el Comparativo de Ingreso Promedio Mensual entre personas con y sin alfabetización en la comuna de San Pedro de la Paz en el Año 2017. Gráfico de elaboración propia con base en Encuestas CASEN 2006 a 2017-unidad CLP/mes"/>
    <s v="Gráfico Comparativo"/>
    <s v="ingresos,personas,histórico,CASEN,encuesta,CASEN,INE,estadística,Socioeconómico,Ingreso Promedio Comunal,Ingreso por Alfabetismo,San Pedro de la Paz,Ingreso por Alfabetismo"/>
    <s v="https://analytics.zoho.com/open-view/2395394000008161227?ZOHO_CRITERIA=%22Localiza%20Chile%22.%22Codcom%22%3D8108"/>
    <x v="0"/>
    <s v="#1774B587"/>
  </r>
  <r>
    <n v="2582"/>
    <x v="0"/>
    <x v="2"/>
    <s v="Socioeconómico"/>
    <n v="6110"/>
    <x v="28"/>
    <x v="13"/>
    <x v="0"/>
    <x v="278"/>
    <x v="0"/>
    <x v="109"/>
    <s v="Años 2006-2009-2011-2013-2015-2017"/>
    <s v="CLP/mes"/>
    <s v="elaboración propia con base en Encuestas CASEN 2006 a 2017"/>
    <s v="Diferencial de Ingreso Promedio Mensual de Mujeres según Alfabetismo en la comuna de Mostazal"/>
    <s v="Evolución del Diferencial de Ingreso Promedio Mensual de Mujeres según Alfabetismo en la comuna de Mostazal, en los Años 2006-2009-2011-2013-2015-2017. Gráfico de elaboración propia con base en Encuestas CASEN 2006 a 2017- CLP/mes"/>
    <s v="Gráfico Evolución"/>
    <s v="ingresos,personas,histórico,CASEN,encuesta,CASEN,INE,estadística,Socioeconómico,Ingreso Promedio Comunal,Ingreso por Sexo-Alfabetismo,Mostazal,Ingreso Mujeres - Alfabetismo"/>
    <s v="https://analytics.zoho.com/open-view/2395394000008161225?ZOHO_CRITERIA=%22Localiza%20Chile%22.%22Codcom%22%3D6110"/>
    <x v="0"/>
    <s v="#1774B526"/>
  </r>
  <r>
    <n v="2583"/>
    <x v="0"/>
    <x v="2"/>
    <s v="Socioeconómico"/>
    <n v="13403"/>
    <x v="28"/>
    <x v="13"/>
    <x v="0"/>
    <x v="102"/>
    <x v="0"/>
    <x v="113"/>
    <s v="Años 2006-2009-2011-2013-2015-2017"/>
    <s v="CLP/mes"/>
    <s v="elaboración propia con base en Encuestas CASEN 2006 a 2017"/>
    <s v="Diferencial de Ingreso Promedio Mensual de Hombres según Alfabetismo en la comuna de Calera de Tango"/>
    <s v="Evolución del Diferencial de Ingreso Promedio Mensual de Hombres según Alfabetismo en la comuna de Calera de Tango, en los Años 2006-2009-2011-2013-2015-2017. Gráfico de elaboración propia con base en Encuestas CASEN 2006 a 2017- CLP/mes"/>
    <s v="Gráfico Evolución"/>
    <s v="ingresos,personas,histórico,CASEN,encuesta,CASEN,INE,estadística,Socioeconómico,Ingreso Promedio Comunal,Ingreso por Sexo-Alfabetismo,Calera de Tango,Ingreso Hombres - Alfabetismo"/>
    <s v="https://analytics.zoho.com/open-view/2395394000008161224?ZOHO_CRITERIA=%22Localiza%20Chile%22.%22Codcom%22%3D13403"/>
    <x v="0"/>
    <s v="#1774B756"/>
  </r>
  <r>
    <n v="2584"/>
    <x v="0"/>
    <x v="2"/>
    <s v="Socioeconómico"/>
    <n v="6202"/>
    <x v="28"/>
    <x v="13"/>
    <x v="0"/>
    <x v="124"/>
    <x v="0"/>
    <x v="109"/>
    <s v="Años 2006-2009-2011-2013-2015-2017"/>
    <s v="CLP/mes"/>
    <s v="elaboración propia con base en Encuestas CASEN 2006 a 2017"/>
    <s v="Diferencial de Ingreso Promedio Mensual de Mujeres según Alfabetismo en la comuna de La Estrella"/>
    <s v="Evolución del Diferencial de Ingreso Promedio Mensual de Mujeres según Alfabetismo en la comuna de La Estrella, en los Años 2006-2009-2011-2013-2015-2017. Gráfico de elaboración propia con base en Encuestas CASEN 2006 a 2017- CLP/mes"/>
    <s v="Gráfico Evolución"/>
    <s v="ingresos,personas,histórico,CASEN,encuesta,CASEN,INE,estadística,Socioeconómico,Ingreso Promedio Comunal,Ingreso por Sexo-Alfabetismo,La Estrella,Ingreso Mujeres - Alfabetismo"/>
    <s v="https://analytics.zoho.com/open-view/2395394000008161225?ZOHO_CRITERIA=%22Localiza%20Chile%22.%22Codcom%22%3D6202"/>
    <x v="0"/>
    <s v="#1774B535"/>
  </r>
  <r>
    <n v="2585"/>
    <x v="0"/>
    <x v="2"/>
    <s v="Socioeconómico"/>
    <n v="10304"/>
    <x v="28"/>
    <x v="14"/>
    <x v="0"/>
    <x v="36"/>
    <x v="0"/>
    <x v="110"/>
    <s v="Años 2006-2009-2011-2013-2015-2017"/>
    <s v="CLP/mes"/>
    <s v="elaboración propia con base en Encuestas CASEN 2006 a 2017"/>
    <s v="Evolución del Ingreso Promedio Mensual por Alfabetismo en la comuna de Puyehue"/>
    <s v="Muestra de la Evolución del Ingreso Promedio Mensual por Alfabetismo en la comuna de Puyehue en los Años 2006-2009-2011-2013-2015-2017. Gráfico de elaboración propia con base en Encuestas CASEN 2006 a 2017-unidad CLP/mes"/>
    <s v="Gráfico Evolución"/>
    <s v="ingresos,personas,histórico,CASEN,encuesta,CASEN,INE,estadística,Socioeconómico,Ingreso Promedio Comunal,Ingreso por Alfabetismo,Puyehue,Ingreso por Alfabetismo"/>
    <s v="https://analytics.zoho.com/open-view/2395394000008161226?ZOHO_CRITERIA=%22Localiza%20Chile%22.%22Codcom%22%3D10304"/>
    <x v="0"/>
    <s v="#1774B688"/>
  </r>
  <r>
    <n v="2586"/>
    <x v="0"/>
    <x v="2"/>
    <s v="Socioeconómico"/>
    <n v="11303"/>
    <x v="28"/>
    <x v="15"/>
    <x v="0"/>
    <x v="189"/>
    <x v="0"/>
    <x v="115"/>
    <s v="Años 2006-2009-2011-2013-2015-2017"/>
    <s v="CLP/mes"/>
    <s v="elaboración propia con base en Encuestas CASEN 2006 a 2017"/>
    <s v="Evolución del Ingreso Promedio Mensual por Persona en la comuna de Tortel"/>
    <s v="Evolución del Ingreso Promedio Mensual por Persona en la comuna de Tortel en los Años 2006-2009-2011-2013-2015-2017. Gráfico de elaboración propia con base en Encuestas CASEN 2006 a 2017- CLP/mes"/>
    <s v="Gráfico Evolución"/>
    <s v="ingresos,personas,histórico,CASEN,encuesta,CASEN,INE,estadística,Socioeconómico,Ingreso Promedio Comunal,Ingreso Promedio Mensual,Tortel,Ingreso Comunal"/>
    <s v="https://analytics.zoho.com/open-view/2395394000008161220?ZOHO_CRITERIA=%22Localiza%20Chile%22.%22Codcom%22%3D11303"/>
    <x v="0"/>
    <s v="#1774B341"/>
  </r>
  <r>
    <n v="2587"/>
    <x v="0"/>
    <x v="2"/>
    <s v="Socioeconómico"/>
    <n v="16301"/>
    <x v="28"/>
    <x v="14"/>
    <x v="0"/>
    <x v="310"/>
    <x v="0"/>
    <x v="110"/>
    <s v="Años 2006-2009-2011-2013-2015-2017"/>
    <s v="CLP/mes"/>
    <s v="elaboración propia con base en Encuestas CASEN 2006 a 2017"/>
    <s v="Evolución del Ingreso Promedio Mensual por Alfabetismo en la comuna de San Carlos"/>
    <s v="Muestra de la Evolución del Ingreso Promedio Mensual por Alfabetismo en la comuna de San Carlos en los Años 2006-2009-2011-2013-2015-2017. Gráfico de elaboración propia con base en Encuestas CASEN 2006 a 2017-unidad CLP/mes"/>
    <s v="Gráfico Evolución"/>
    <s v="ingresos,personas,histórico,CASEN,encuesta,CASEN,INE,estadística,Socioeconómico,Ingreso Promedio Comunal,Ingreso por Alfabetismo,San Carlos,Ingreso por Alfabetismo"/>
    <s v="https://analytics.zoho.com/open-view/2395394000008161226?ZOHO_CRITERIA=%22Localiza%20Chile%22.%22Codcom%22%3D16301"/>
    <x v="0"/>
    <s v="#1774B628"/>
  </r>
  <r>
    <n v="2588"/>
    <x v="0"/>
    <x v="2"/>
    <s v="Socioeconómico"/>
    <n v="4201"/>
    <x v="28"/>
    <x v="13"/>
    <x v="0"/>
    <x v="22"/>
    <x v="0"/>
    <x v="113"/>
    <s v="Años 2006-2009-2011-2013-2015-2017"/>
    <s v="CLP/mes"/>
    <s v="elaboración propia con base en Encuestas CASEN 2006 a 2017"/>
    <s v="Diferencial de Ingreso Promedio Mensual de Hombres según Alfabetismo en la comuna de Illapel"/>
    <s v="Evolución del Diferencial de Ingreso Promedio Mensual de Hombres según Alfabetismo en la comuna de Illapel, en los Años 2006-2009-2011-2013-2015-2017. Gráfico de elaboración propia con base en Encuestas CASEN 2006 a 2017- CLP/mes"/>
    <s v="Gráfico Evolución"/>
    <s v="ingresos,personas,histórico,CASEN,encuesta,CASEN,INE,estadística,Socioeconómico,Ingreso Promedio Comunal,Ingreso por Sexo-Alfabetismo,Illapel,Ingreso Hombres - Alfabetismo"/>
    <s v="https://analytics.zoho.com/open-view/2395394000008161224?ZOHO_CRITERIA=%22Localiza%20Chile%22.%22Codcom%22%3D4201"/>
    <x v="0"/>
    <s v="#1774B470"/>
  </r>
  <r>
    <n v="2589"/>
    <x v="0"/>
    <x v="2"/>
    <s v="Socioeconómico"/>
    <n v="13115"/>
    <x v="28"/>
    <x v="15"/>
    <x v="0"/>
    <x v="110"/>
    <x v="0"/>
    <x v="115"/>
    <s v="Años 2006-2009-2011-2013-2015-2017"/>
    <s v="CLP/mes"/>
    <s v="elaboración propia con base en Encuestas CASEN 2006 a 2017"/>
    <s v="Evolución del Ingreso Promedio Mensual por Persona en la comuna de Lo Barnechea"/>
    <s v="Evolución del Ingreso Promedio Mensual por Persona en la comuna de Lo Barnechea en los Años 2006-2009-2011-2013-2015-2017. Gráfico de elaboración propia con base en Encuestas CASEN 2006 a 2017- CLP/mes"/>
    <s v="Gráfico Evolución"/>
    <s v="ingresos,personas,histórico,CASEN,encuesta,CASEN,INE,estadística,Socioeconómico,Ingreso Promedio Comunal,Ingreso Promedio Mensual,Lo Barnechea,Ingreso Comunal"/>
    <s v="https://analytics.zoho.com/open-view/2395394000008161220?ZOHO_CRITERIA=%22Localiza%20Chile%22.%22Codcom%22%3D13115"/>
    <x v="0"/>
    <s v="#1774B368"/>
  </r>
  <r>
    <n v="2590"/>
    <x v="0"/>
    <x v="2"/>
    <s v="Socioeconómico"/>
    <n v="10103"/>
    <x v="28"/>
    <x v="16"/>
    <x v="0"/>
    <x v="131"/>
    <x v="0"/>
    <x v="112"/>
    <s v="Año 2017"/>
    <s v="CLP/mes"/>
    <s v="elaboración propia con base en Encuestas CASEN 2006 a 2017"/>
    <s v="Ingreso Promedio Mensual de Mujeres y Hombres en el año 2017 en la comuna de Cochamó"/>
    <s v=" Distribución del Ingreso Promedio Mensual de Mujeres y Hombres en el año 2017 en la comuna de Cochamó. Gráfico de elaboración propia con base en Encuestas CASEN 2006 a 2017- CLP/mes"/>
    <s v="Gráfico Proporciones"/>
    <s v="ingresos,personas,histórico,CASEN,encuesta,CASEN,INE,estadística,Socioeconómico,Ingreso Promedio Comunal,Ingreso por Sexo,Cochamó,Ingreso por Sexo"/>
    <s v="https://analytics.zoho.com/open-view/2395394000008161223?ZOHO_CRITERIA=%22Localiza%20Chile%22.%22Codcom%22%3D10103"/>
    <x v="0"/>
    <s v="#1774B668"/>
  </r>
  <r>
    <n v="2591"/>
    <x v="0"/>
    <x v="2"/>
    <s v="Socioeconómico"/>
    <n v="10205"/>
    <x v="28"/>
    <x v="15"/>
    <x v="0"/>
    <x v="149"/>
    <x v="0"/>
    <x v="114"/>
    <s v="Años 2006-2009-2011-2013-2015-2017"/>
    <s v="Porcentaje (%)"/>
    <s v="elaboración propia con base en Encuestas CASEN 2006 a 2017"/>
    <s v="Variación porcentual del Ingreso Promedio Mensual por Persona en la comuna de Dalcahue"/>
    <s v=" Muestra en proporciones de la Variación porcentual del Ingreso Promedio Mensual por Persona en la comuna de Dalcahue en los Años 2006-2009-2011-2013-2015-2017. Gráfico de elaboración propia con base en Encuestas CASEN 2006 a 2017- Porcentaje (%)"/>
    <s v="Gráfico Proporciones"/>
    <s v="ingresos,personas,histórico,CASEN,encuesta,CASEN,INE,estadística,Socioeconómico,Ingreso Promedio Comunal,Ingreso Promedio Mensual,Dalcahue,Variación Ingreso Comunal"/>
    <s v="https://analytics.zoho.com/open-view/2395394000008161221?ZOHO_CRITERIA=%22Localiza%20Chile%22.%22Codcom%22%3D10205"/>
    <x v="0"/>
    <s v="#1774B679"/>
  </r>
  <r>
    <n v="2592"/>
    <x v="0"/>
    <x v="2"/>
    <s v="Socioeconómico"/>
    <n v="4104"/>
    <x v="28"/>
    <x v="16"/>
    <x v="0"/>
    <x v="248"/>
    <x v="0"/>
    <x v="112"/>
    <s v="Año 2017"/>
    <s v="CLP/mes"/>
    <s v="elaboración propia con base en Encuestas CASEN 2006 a 2017"/>
    <s v="Ingreso Promedio Mensual de Mujeres y Hombres en el año 2017 en la comuna de La Higuera"/>
    <s v=" Distribución del Ingreso Promedio Mensual de Mujeres y Hombres en el año 2017 en la comuna de La Higuera. Gráfico de elaboración propia con base en Encuestas CASEN 2006 a 2017- CLP/mes"/>
    <s v="Gráfico Proporciones"/>
    <s v="ingresos,personas,histórico,CASEN,encuesta,CASEN,INE,estadística,Socioeconómico,Ingreso Promedio Comunal,Ingreso por Sexo,La Higuera,Ingreso por Sexo"/>
    <s v="https://analytics.zoho.com/open-view/2395394000008161223?ZOHO_CRITERIA=%22Localiza%20Chile%22.%22Codcom%22%3D4104"/>
    <x v="0"/>
    <s v="#1774B467"/>
  </r>
  <r>
    <n v="2593"/>
    <x v="0"/>
    <x v="2"/>
    <s v="Socioeconómico"/>
    <n v="6107"/>
    <x v="28"/>
    <x v="15"/>
    <x v="0"/>
    <x v="160"/>
    <x v="0"/>
    <x v="115"/>
    <s v="Años 2006-2009-2011-2013-2015-2017"/>
    <s v="CLP/mes"/>
    <s v="elaboración propia con base en Encuestas CASEN 2006 a 2017"/>
    <s v="Evolución del Ingreso Promedio Mensual por Persona en la comuna de Las Cabras"/>
    <s v="Evolución del Ingreso Promedio Mensual por Persona en la comuna de Las Cabras en los Años 2006-2009-2011-2013-2015-2017. Gráfico de elaboración propia con base en Encuestas CASEN 2006 a 2017- CLP/mes"/>
    <s v="Gráfico Evolución"/>
    <s v="ingresos,personas,histórico,CASEN,encuesta,CASEN,INE,estadística,Socioeconómico,Ingreso Promedio Comunal,Ingreso Promedio Mensual,Las Cabras,Ingreso Comunal"/>
    <s v="https://analytics.zoho.com/open-view/2395394000008161220?ZOHO_CRITERIA=%22Localiza%20Chile%22.%22Codcom%22%3D6107"/>
    <x v="0"/>
    <s v="#1774B161"/>
  </r>
  <r>
    <n v="2594"/>
    <x v="0"/>
    <x v="2"/>
    <s v="Socioeconómico"/>
    <n v="13401"/>
    <x v="28"/>
    <x v="15"/>
    <x v="0"/>
    <x v="137"/>
    <x v="0"/>
    <x v="114"/>
    <s v="Años 2006-2009-2011-2013-2015-2017"/>
    <s v="Porcentaje (%)"/>
    <s v="elaboración propia con base en Encuestas CASEN 2006 a 2017"/>
    <s v="Variación porcentual del Ingreso Promedio Mensual por Persona en la comuna de San Bernardo"/>
    <s v=" Muestra en proporciones de la Variación porcentual del Ingreso Promedio Mensual por Persona en la comuna de San Bernardo en los Años 2006-2009-2011-2013-2015-2017. Gráfico de elaboración propia con base en Encuestas CASEN 2006 a 2017- Porcentaje (%)"/>
    <s v="Gráfico Proporciones"/>
    <s v="ingresos,personas,histórico,CASEN,encuesta,CASEN,INE,estadística,Socioeconómico,Ingreso Promedio Comunal,Ingreso Promedio Mensual,San Bernardo,Variación Ingreso Comunal"/>
    <s v="https://analytics.zoho.com/open-view/2395394000008161221?ZOHO_CRITERIA=%22Localiza%20Chile%22.%22Codcom%22%3D13401"/>
    <x v="0"/>
    <s v="#1774B754"/>
  </r>
  <r>
    <n v="2595"/>
    <x v="0"/>
    <x v="2"/>
    <s v="Socioeconómico"/>
    <n v="14102"/>
    <x v="28"/>
    <x v="16"/>
    <x v="0"/>
    <x v="21"/>
    <x v="0"/>
    <x v="112"/>
    <s v="Años 2006-2009-2011-2013-2015-2017"/>
    <s v="CLP/mes"/>
    <s v="elaboración propia con base en Encuestas CASEN 2006 a 2017"/>
    <s v="Evolución del Ingreso Promedio Mensual por Persona para Mujeres y Hombres en la comuna de Corral"/>
    <s v="Evolución del Ingreso Promedio Mensual por Persona para Mujeres y Hombres en la comuna de Corral, en los Años 2006-2009-2011-2013-2015-2017. Gráfico de elaboración propia con base en Encuestas CASEN 2006 a 2017- CLP/mes"/>
    <s v="Gráfico Evolución"/>
    <s v="ingresos,personas,histórico,CASEN,encuesta,CASEN,INE,estadística,Socioeconómico,Ingreso Promedio Comunal,Ingreso por Sexo,Corral,Ingreso por Sexo"/>
    <s v="https://analytics.zoho.com/open-view/2395394000008161222?ZOHO_CRITERIA=%22Localiza%20Chile%22.%22Codcom%22%3D14102"/>
    <x v="0"/>
    <s v="#1774B407"/>
  </r>
  <r>
    <n v="2596"/>
    <x v="0"/>
    <x v="2"/>
    <s v="Socioeconómico"/>
    <n v="6304"/>
    <x v="28"/>
    <x v="13"/>
    <x v="0"/>
    <x v="296"/>
    <x v="0"/>
    <x v="113"/>
    <s v="Años 2006-2009-2011-2013-2015-2017"/>
    <s v="CLP/mes"/>
    <s v="elaboración propia con base en Encuestas CASEN 2006 a 2017"/>
    <s v="Diferencial de Ingreso Promedio Mensual de Hombres según Alfabetismo en la comuna de Lolol"/>
    <s v="Evolución del Diferencial de Ingreso Promedio Mensual de Hombres según Alfabetismo en la comuna de Lolol, en los Años 2006-2009-2011-2013-2015-2017. Gráfico de elaboración propia con base en Encuestas CASEN 2006 a 2017- CLP/mes"/>
    <s v="Gráfico Evolución"/>
    <s v="ingresos,personas,histórico,CASEN,encuesta,CASEN,INE,estadística,Socioeconómico,Ingreso Promedio Comunal,Ingreso por Sexo-Alfabetismo,Lolol,Ingreso Hombres - Alfabetismo"/>
    <s v="https://analytics.zoho.com/open-view/2395394000008161224?ZOHO_CRITERIA=%22Localiza%20Chile%22.%22Codcom%22%3D6304"/>
    <x v="0"/>
    <s v="#1774B543"/>
  </r>
  <r>
    <n v="2597"/>
    <x v="0"/>
    <x v="2"/>
    <s v="Socioeconómico"/>
    <n v="5703"/>
    <x v="28"/>
    <x v="15"/>
    <x v="0"/>
    <x v="161"/>
    <x v="0"/>
    <x v="115"/>
    <s v="Años 2006-2009-2011-2013-2015-2017"/>
    <s v="CLP/mes"/>
    <s v="elaboración propia con base en Encuestas CASEN 2006 a 2017"/>
    <s v="Evolución del Ingreso Promedio Mensual por Persona en la comuna de Llaillay"/>
    <s v="Evolución del Ingreso Promedio Mensual por Persona en la comuna de Llaillay en los Años 2006-2009-2011-2013-2015-2017. Gráfico de elaboración propia con base en Encuestas CASEN 2006 a 2017- CLP/mes"/>
    <s v="Gráfico Evolución"/>
    <s v="ingresos,personas,histórico,CASEN,encuesta,CASEN,INE,estadística,Socioeconómico,Ingreso Promedio Comunal,Ingreso Promedio Mensual,Llaillay,Ingreso Comunal"/>
    <s v="https://analytics.zoho.com/open-view/2395394000008161220?ZOHO_CRITERIA=%22Localiza%20Chile%22.%22Codcom%22%3D5703"/>
    <x v="0"/>
    <s v="#1774B147"/>
  </r>
  <r>
    <n v="2598"/>
    <x v="0"/>
    <x v="2"/>
    <s v="Socioeconómico"/>
    <n v="13119"/>
    <x v="28"/>
    <x v="15"/>
    <x v="0"/>
    <x v="254"/>
    <x v="0"/>
    <x v="114"/>
    <s v="Años 2006-2009-2011-2013-2015-2017"/>
    <s v="Porcentaje (%)"/>
    <s v="elaboración propia con base en Encuestas CASEN 2006 a 2017"/>
    <s v="Variación porcentual del Ingreso Promedio Mensual por Persona en la comuna de Maipú"/>
    <s v=" Muestra en proporciones de la Variación porcentual del Ingreso Promedio Mensual por Persona en la comuna de Maipú en los Años 2006-2009-2011-2013-2015-2017. Gráfico de elaboración propia con base en Encuestas CASEN 2006 a 2017- Porcentaje (%)"/>
    <s v="Gráfico Proporciones"/>
    <s v="ingresos,personas,histórico,CASEN,encuesta,CASEN,INE,estadística,Socioeconómico,Ingreso Promedio Comunal,Ingreso Promedio Mensual,Maipú,Variación Ingreso Comunal"/>
    <s v="https://analytics.zoho.com/open-view/2395394000008161221?ZOHO_CRITERIA=%22Localiza%20Chile%22.%22Codcom%22%3D13119"/>
    <x v="0"/>
    <s v="#1774B734"/>
  </r>
  <r>
    <n v="2599"/>
    <x v="0"/>
    <x v="2"/>
    <s v="Socioeconómico"/>
    <n v="9115"/>
    <x v="28"/>
    <x v="13"/>
    <x v="0"/>
    <x v="153"/>
    <x v="0"/>
    <x v="113"/>
    <s v="Años 2006-2009-2011-2013-2015-2017"/>
    <s v="CLP/mes"/>
    <s v="elaboración propia con base en Encuestas CASEN 2006 a 2017"/>
    <s v="Diferencial de Ingreso Promedio Mensual de Hombres según Alfabetismo en la comuna de Pucón"/>
    <s v="Evolución del Diferencial de Ingreso Promedio Mensual de Hombres según Alfabetismo en la comuna de Pucón, en los Años 2006-2009-2011-2013-2015-2017. Gráfico de elaboración propia con base en Encuestas CASEN 2006 a 2017- CLP/mes"/>
    <s v="Gráfico Evolución"/>
    <s v="ingresos,personas,histórico,CASEN,encuesta,CASEN,INE,estadística,Socioeconómico,Ingreso Promedio Comunal,Ingreso por Sexo-Alfabetismo,Pucón,Ingreso Hombres - Alfabetismo"/>
    <s v="https://analytics.zoho.com/open-view/2395394000008161224?ZOHO_CRITERIA=%22Localiza%20Chile%22.%22Codcom%22%3D9115"/>
    <x v="0"/>
    <s v="#1774B648"/>
  </r>
  <r>
    <n v="2600"/>
    <x v="0"/>
    <x v="2"/>
    <s v="Socioeconómico"/>
    <n v="8202"/>
    <x v="28"/>
    <x v="14"/>
    <x v="0"/>
    <x v="164"/>
    <x v="0"/>
    <x v="110"/>
    <s v="Años 2006-2009-2011-2013-2015-2017"/>
    <s v="CLP/mes"/>
    <s v="elaboración propia con base en Encuestas CASEN 2006 a 2017"/>
    <s v="Evolución del Ingreso Promedio Mensual por Alfabetismo en la comuna de Arauco"/>
    <s v="Muestra de la Evolución del Ingreso Promedio Mensual por Alfabetismo en la comuna de Arauco en los Años 2006-2009-2011-2013-2015-2017. Gráfico de elaboración propia con base en Encuestas CASEN 2006 a 2017-unidad CLP/mes"/>
    <s v="Gráfico Evolución"/>
    <s v="ingresos,personas,histórico,CASEN,encuesta,CASEN,INE,estadística,Socioeconómico,Ingreso Promedio Comunal,Ingreso por Alfabetismo,Arauco,Ingreso por Alfabetismo"/>
    <s v="https://analytics.zoho.com/open-view/2395394000008161226?ZOHO_CRITERIA=%22Localiza%20Chile%22.%22Codcom%22%3D8202"/>
    <x v="0"/>
    <s v="#1774B593"/>
  </r>
  <r>
    <n v="2601"/>
    <x v="0"/>
    <x v="2"/>
    <s v="Socioeconómico"/>
    <n v="10401"/>
    <x v="28"/>
    <x v="16"/>
    <x v="0"/>
    <x v="3"/>
    <x v="0"/>
    <x v="112"/>
    <s v="Año 2017"/>
    <s v="CLP/mes"/>
    <s v="elaboración propia con base en Encuestas CASEN 2006 a 2017"/>
    <s v="Ingreso Promedio Mensual de Mujeres y Hombres en el año 2017 en la comuna de Chaitén"/>
    <s v=" Distribución del Ingreso Promedio Mensual de Mujeres y Hombres en el año 2017 en la comuna de Chaitén. Gráfico de elaboración propia con base en Encuestas CASEN 2006 a 2017- CLP/mes"/>
    <s v="Gráfico Proporciones"/>
    <s v="ingresos,personas,histórico,CASEN,encuesta,CASEN,INE,estadística,Socioeconómico,Ingreso Promedio Comunal,Ingreso por Sexo,Chaitén,Ingreso por Sexo"/>
    <s v="https://analytics.zoho.com/open-view/2395394000008161223?ZOHO_CRITERIA=%22Localiza%20Chile%22.%22Codcom%22%3D10401"/>
    <x v="0"/>
    <s v="#1774B692"/>
  </r>
  <r>
    <n v="2602"/>
    <x v="0"/>
    <x v="2"/>
    <s v="Socioeconómico"/>
    <n v="12303"/>
    <x v="28"/>
    <x v="14"/>
    <x v="0"/>
    <x v="237"/>
    <x v="0"/>
    <x v="110"/>
    <s v="Año 2017"/>
    <s v="CLP/mes"/>
    <s v="elaboración propia con base en Encuestas CASEN 2006 a 2017"/>
    <s v="Comparativo de Ingreso Promedio Mensual entre personas con y sin alfabetización en la comuna de Timaukel"/>
    <s v="Gráfico nos muestra el Comparativo de Ingreso Promedio Mensual entre personas con y sin alfabetización en la comuna de Timaukel en el Año 2017. Gráfico de elaboración propia con base en Encuestas CASEN 2006 a 2017-unidad CLP/mes"/>
    <s v="Gráfico Comparativo"/>
    <s v="ingresos,personas,histórico,CASEN,encuesta,CASEN,INE,estadística,Socioeconómico,Ingreso Promedio Comunal,Ingreso por Alfabetismo,Timaukel,Ingreso por Alfabetismo"/>
    <s v="https://analytics.zoho.com/open-view/2395394000008161227?ZOHO_CRITERIA=%22Localiza%20Chile%22.%22Codcom%22%3D12303"/>
    <x v="0"/>
    <s v="#1774B713"/>
  </r>
  <r>
    <n v="2603"/>
    <x v="0"/>
    <x v="2"/>
    <s v="Socioeconómico"/>
    <n v="13109"/>
    <x v="28"/>
    <x v="16"/>
    <x v="0"/>
    <x v="145"/>
    <x v="0"/>
    <x v="112"/>
    <s v="Años 2006-2009-2011-2013-2015-2017"/>
    <s v="CLP/mes"/>
    <s v="elaboración propia con base en Encuestas CASEN 2006 a 2017"/>
    <s v="Evolución del Ingreso Promedio Mensual por Persona para Mujeres y Hombres en la comuna de La Cisterna"/>
    <s v="Evolución del Ingreso Promedio Mensual por Persona para Mujeres y Hombres en la comuna de La Cisterna, en los Años 2006-2009-2011-2013-2015-2017. Gráfico de elaboración propia con base en Encuestas CASEN 2006 a 2017- CLP/mes"/>
    <s v="Gráfico Evolución"/>
    <s v="ingresos,personas,histórico,CASEN,encuesta,CASEN,INE,estadística,Socioeconómico,Ingreso Promedio Comunal,Ingreso por Sexo,La Cisterna,Ingreso por Sexo"/>
    <s v="https://analytics.zoho.com/open-view/2395394000008161222?ZOHO_CRITERIA=%22Localiza%20Chile%22.%22Codcom%22%3D13109"/>
    <x v="0"/>
    <s v="#1774B362"/>
  </r>
  <r>
    <n v="2604"/>
    <x v="0"/>
    <x v="2"/>
    <s v="Socioeconómico"/>
    <n v="11203"/>
    <x v="28"/>
    <x v="13"/>
    <x v="0"/>
    <x v="58"/>
    <x v="0"/>
    <x v="113"/>
    <s v="Años 2006-2009-2011-2013-2015-2017"/>
    <s v="CLP/mes"/>
    <s v="elaboración propia con base en Encuestas CASEN 2006 a 2017"/>
    <s v="Diferencial de Ingreso Promedio Mensual de Hombres según Alfabetismo en la comuna de Guaitecas"/>
    <s v="Evolución del Diferencial de Ingreso Promedio Mensual de Hombres según Alfabetismo en la comuna de Guaitecas, en los Años 2006-2009-2011-2013-2015-2017. Gráfico de elaboración propia con base en Encuestas CASEN 2006 a 2017- CLP/mes"/>
    <s v="Gráfico Evolución"/>
    <s v="ingresos,personas,histórico,CASEN,encuesta,CASEN,INE,estadística,Socioeconómico,Ingreso Promedio Comunal,Ingreso por Sexo-Alfabetismo,Guaitecas,Ingreso Hombres - Alfabetismo"/>
    <s v="https://analytics.zoho.com/open-view/2395394000008161224?ZOHO_CRITERIA=%22Localiza%20Chile%22.%22Codcom%22%3D11203"/>
    <x v="0"/>
    <s v="#1774B700"/>
  </r>
  <r>
    <n v="2605"/>
    <x v="0"/>
    <x v="2"/>
    <s v="Socioeconómico"/>
    <n v="9112"/>
    <x v="28"/>
    <x v="16"/>
    <x v="0"/>
    <x v="157"/>
    <x v="0"/>
    <x v="112"/>
    <s v="Años 2006-2009-2011-2013-2015-2017"/>
    <s v="CLP/mes"/>
    <s v="elaboración propia con base en Encuestas CASEN 2006 a 2017"/>
    <s v="Evolución del Ingreso Promedio Mensual por Persona para Mujeres y Hombres en la comuna de Padre las Casas"/>
    <s v="Evolución del Ingreso Promedio Mensual por Persona para Mujeres y Hombres en la comuna de Padre las Casas, en los Años 2006-2009-2011-2013-2015-2017. Gráfico de elaboración propia con base en Encuestas CASEN 2006 a 2017- CLP/mes"/>
    <s v="Gráfico Evolución"/>
    <s v="ingresos,personas,histórico,CASEN,encuesta,CASEN,INE,estadística,Socioeconómico,Ingreso Promedio Comunal,Ingreso por Sexo,Padre las Casas,Ingreso por Sexo"/>
    <s v="https://analytics.zoho.com/open-view/2395394000008161222?ZOHO_CRITERIA=%22Localiza%20Chile%22.%22Codcom%22%3D9112"/>
    <x v="0"/>
    <s v="#1774B283"/>
  </r>
  <r>
    <n v="2606"/>
    <x v="0"/>
    <x v="2"/>
    <s v="Socioeconómico"/>
    <n v="8310"/>
    <x v="28"/>
    <x v="15"/>
    <x v="0"/>
    <x v="313"/>
    <x v="0"/>
    <x v="114"/>
    <s v="Años 2006-2009-2011-2013-2015-2017"/>
    <s v="Porcentaje (%)"/>
    <s v="elaboración propia con base en Encuestas CASEN 2006 a 2017"/>
    <s v="Variación porcentual del Ingreso Promedio Mensual por Persona en la comuna de San Rosendo"/>
    <s v=" Muestra en proporciones de la Variación porcentual del Ingreso Promedio Mensual por Persona en la comuna de San Rosendo en los Años 2006-2009-2011-2013-2015-2017. Gráfico de elaboración propia con base en Encuestas CASEN 2006 a 2017- Porcentaje (%)"/>
    <s v="Gráfico Proporciones"/>
    <s v="ingresos,personas,histórico,CASEN,encuesta,CASEN,INE,estadística,Socioeconómico,Ingreso Promedio Comunal,Ingreso Promedio Mensual,San Rosendo,Variación Ingreso Comunal"/>
    <s v="https://analytics.zoho.com/open-view/2395394000008161221?ZOHO_CRITERIA=%22Localiza%20Chile%22.%22Codcom%22%3D8310"/>
    <x v="0"/>
    <s v="#1774B608"/>
  </r>
  <r>
    <n v="2607"/>
    <x v="0"/>
    <x v="2"/>
    <s v="Socioeconómico"/>
    <n v="16"/>
    <x v="29"/>
    <x v="14"/>
    <x v="1"/>
    <x v="156"/>
    <x v="0"/>
    <x v="110"/>
    <s v="Años 2006-2009-2011-2013-2015-2017"/>
    <s v="CLP/mes"/>
    <s v="elaboración propia con base en Encuestas CASEN 2006 a 2017"/>
    <s v="Evolución del Ingreso Promedio Mensual por Alfabetismo en la Región de Ñuble"/>
    <s v="Evolución del Ingreso Promedio Mensual por Alfabetismo en la Región de Ñuble en los Años 2006-2009-2011-2013-2015-2017. Gráfico de elaboración propia con base en Encuestas CASEN 2006 a 2017 - CLP/mes"/>
    <s v="Gráfico Evolución"/>
    <s v="ingresos,personas,histórico,CASEN,encuesta,CASEN,INE,estadística,Socioeconómico,Ingreso Promedio Regional,Ingreso por Alfabetismo,Región de Ñuble,Ingreso por Alfabetismo"/>
    <s v="https://analytics.zoho.com/open-view/2395394000008161206?ZOHO_CRITERIA=%22Localiza%20Chile%22.%22Codreg%22%3D16"/>
    <x v="0"/>
    <s v="#1774B438"/>
  </r>
  <r>
    <n v="2608"/>
    <x v="0"/>
    <x v="2"/>
    <s v="Socioeconómico"/>
    <n v="16206"/>
    <x v="28"/>
    <x v="13"/>
    <x v="0"/>
    <x v="154"/>
    <x v="0"/>
    <x v="113"/>
    <s v="Años 2006-2009-2011-2013-2015-2017"/>
    <s v="CLP/mes"/>
    <s v="elaboración propia con base en Encuestas CASEN 2006 a 2017"/>
    <s v="Diferencial de Ingreso Promedio Mensual de Hombres según Alfabetismo en la comuna de Ránquil"/>
    <s v="Evolución del Diferencial de Ingreso Promedio Mensual de Hombres según Alfabetismo en la comuna de Ránquil, en los Años 2006-2009-2011-2013-2015-2017. Gráfico de elaboración propia con base en Encuestas CASEN 2006 a 2017- CLP/mes"/>
    <s v="Gráfico Evolución"/>
    <s v="ingresos,personas,histórico,CASEN,encuesta,CASEN,INE,estadística,Socioeconómico,Ingreso Promedio Comunal,Ingreso por Sexo-Alfabetismo,Ránquil,Ingreso Hombres - Alfabetismo"/>
    <s v="https://analytics.zoho.com/open-view/2395394000008161224?ZOHO_CRITERIA=%22Localiza%20Chile%22.%22Codcom%22%3D16206"/>
    <x v="0"/>
    <s v="#1774B627"/>
  </r>
  <r>
    <n v="2609"/>
    <x v="0"/>
    <x v="2"/>
    <s v="Socioeconómico"/>
    <n v="16107"/>
    <x v="28"/>
    <x v="16"/>
    <x v="0"/>
    <x v="185"/>
    <x v="0"/>
    <x v="112"/>
    <s v="Años 2006-2009-2011-2013-2015-2017"/>
    <s v="CLP/mes"/>
    <s v="elaboración propia con base en Encuestas CASEN 2006 a 2017"/>
    <s v="Evolución del Ingreso Promedio Mensual por Persona para Mujeres y Hombres en la comuna de Quillón"/>
    <s v="Evolución del Ingreso Promedio Mensual por Persona para Mujeres y Hombres en la comuna de Quillón, en los Años 2006-2009-2011-2013-2015-2017. Gráfico de elaboración propia con base en Encuestas CASEN 2006 a 2017- CLP/mes"/>
    <s v="Gráfico Evolución"/>
    <s v="ingresos,personas,histórico,CASEN,encuesta,CASEN,INE,estadística,Socioeconómico,Ingreso Promedio Comunal,Ingreso por Sexo,Quillón,Ingreso por Sexo"/>
    <s v="https://analytics.zoho.com/open-view/2395394000008161222?ZOHO_CRITERIA=%22Localiza%20Chile%22.%22Codcom%22%3D16107"/>
    <x v="0"/>
    <s v="#1774B263"/>
  </r>
  <r>
    <n v="2610"/>
    <x v="0"/>
    <x v="2"/>
    <s v="Socioeconómico"/>
    <n v="7202"/>
    <x v="28"/>
    <x v="13"/>
    <x v="0"/>
    <x v="261"/>
    <x v="0"/>
    <x v="109"/>
    <s v="Años 2006-2009-2011-2013-2015-2017"/>
    <s v="CLP/mes"/>
    <s v="elaboración propia con base en Encuestas CASEN 2006 a 2017"/>
    <s v="Diferencial de Ingreso Promedio Mensual de Mujeres según Alfabetismo en la comuna de Chanco"/>
    <s v="Evolución del Diferencial de Ingreso Promedio Mensual de Mujeres según Alfabetismo en la comuna de Chanco, en los Años 2006-2009-2011-2013-2015-2017. Gráfico de elaboración propia con base en Encuestas CASEN 2006 a 2017- CLP/mes"/>
    <s v="Gráfico Evolución"/>
    <s v="ingresos,personas,histórico,CASEN,encuesta,CASEN,INE,estadística,Socioeconómico,Ingreso Promedio Comunal,Ingreso por Sexo-Alfabetismo,Chanco,Ingreso Mujeres - Alfabetismo"/>
    <s v="https://analytics.zoho.com/open-view/2395394000008161225?ZOHO_CRITERIA=%22Localiza%20Chile%22.%22Codcom%22%3D7202"/>
    <x v="0"/>
    <s v="#1774B561"/>
  </r>
  <r>
    <n v="2611"/>
    <x v="0"/>
    <x v="2"/>
    <s v="Socioeconómico"/>
    <n v="6111"/>
    <x v="28"/>
    <x v="16"/>
    <x v="0"/>
    <x v="292"/>
    <x v="0"/>
    <x v="112"/>
    <s v="Año 2017"/>
    <s v="CLP/mes"/>
    <s v="elaboración propia con base en Encuestas CASEN 2006 a 2017"/>
    <s v="Ingreso Promedio Mensual de Mujeres y Hombres en el año 2017 en la comuna de Olivar"/>
    <s v=" Distribución del Ingreso Promedio Mensual de Mujeres y Hombres en el año 2017 en la comuna de Olivar. Gráfico de elaboración propia con base en Encuestas CASEN 2006 a 2017- CLP/mes"/>
    <s v="Gráfico Proporciones"/>
    <s v="ingresos,personas,histórico,CASEN,encuesta,CASEN,INE,estadística,Socioeconómico,Ingreso Promedio Comunal,Ingreso por Sexo,Olivar,Ingreso por Sexo"/>
    <s v="https://analytics.zoho.com/open-view/2395394000008161223?ZOHO_CRITERIA=%22Localiza%20Chile%22.%22Codcom%22%3D6111"/>
    <x v="0"/>
    <s v="#1774B527"/>
  </r>
  <r>
    <n v="2612"/>
    <x v="0"/>
    <x v="2"/>
    <s v="Socioeconómico"/>
    <n v="10103"/>
    <x v="28"/>
    <x v="14"/>
    <x v="0"/>
    <x v="131"/>
    <x v="0"/>
    <x v="110"/>
    <s v="Año 2017"/>
    <s v="CLP/mes"/>
    <s v="elaboración propia con base en Encuestas CASEN 2006 a 2017"/>
    <s v="Comparativo de Ingreso Promedio Mensual entre personas con y sin alfabetización en la comuna de Cochamó"/>
    <s v="Gráfico nos muestra el Comparativo de Ingreso Promedio Mensual entre personas con y sin alfabetización en la comuna de Cochamó en el Año 2017. Gráfico de elaboración propia con base en Encuestas CASEN 2006 a 2017-unidad CLP/mes"/>
    <s v="Gráfico Comparativo"/>
    <s v="ingresos,personas,histórico,CASEN,encuesta,CASEN,INE,estadística,Socioeconómico,Ingreso Promedio Comunal,Ingreso por Alfabetismo,Cochamó,Ingreso por Alfabetismo"/>
    <s v="https://analytics.zoho.com/open-view/2395394000008161227?ZOHO_CRITERIA=%22Localiza%20Chile%22.%22Codcom%22%3D10103"/>
    <x v="0"/>
    <s v="#1774B668"/>
  </r>
  <r>
    <n v="2613"/>
    <x v="0"/>
    <x v="2"/>
    <s v="Socioeconómico"/>
    <n v="8303"/>
    <x v="28"/>
    <x v="15"/>
    <x v="0"/>
    <x v="286"/>
    <x v="0"/>
    <x v="114"/>
    <s v="Años 2006-2009-2011-2013-2015-2017"/>
    <s v="Porcentaje (%)"/>
    <s v="elaboración propia con base en Encuestas CASEN 2006 a 2017"/>
    <s v="Variación porcentual del Ingreso Promedio Mensual por Persona en la comuna de Cabrero"/>
    <s v=" Muestra en proporciones de la Variación porcentual del Ingreso Promedio Mensual por Persona en la comuna de Cabrero en los Años 2006-2009-2011-2013-2015-2017. Gráfico de elaboración propia con base en Encuestas CASEN 2006 a 2017- Porcentaje (%)"/>
    <s v="Gráfico Proporciones"/>
    <s v="ingresos,personas,histórico,CASEN,encuesta,CASEN,INE,estadística,Socioeconómico,Ingreso Promedio Comunal,Ingreso Promedio Mensual,Cabrero,Variación Ingreso Comunal"/>
    <s v="https://analytics.zoho.com/open-view/2395394000008161221?ZOHO_CRITERIA=%22Localiza%20Chile%22.%22Codcom%22%3D8303"/>
    <x v="0"/>
    <s v="#1774B601"/>
  </r>
  <r>
    <n v="2614"/>
    <x v="0"/>
    <x v="2"/>
    <s v="Socioeconómico"/>
    <n v="14201"/>
    <x v="28"/>
    <x v="13"/>
    <x v="0"/>
    <x v="10"/>
    <x v="0"/>
    <x v="109"/>
    <s v="Años 2006-2009-2011-2013-2015-2017"/>
    <s v="CLP/mes"/>
    <s v="elaboración propia con base en Encuestas CASEN 2006 a 2017"/>
    <s v="Diferencial de Ingreso Promedio Mensual de Mujeres según Alfabetismo en la comuna de La Unión"/>
    <s v="Evolución del Diferencial de Ingreso Promedio Mensual de Mujeres según Alfabetismo en la comuna de La Unión, en los Años 2006-2009-2011-2013-2015-2017. Gráfico de elaboración propia con base en Encuestas CASEN 2006 a 2017- CLP/mes"/>
    <s v="Gráfico Evolución"/>
    <s v="ingresos,personas,histórico,CASEN,encuesta,CASEN,INE,estadística,Socioeconómico,Ingreso Promedio Comunal,Ingreso por Sexo-Alfabetismo,La Unión,Ingreso Mujeres - Alfabetismo"/>
    <s v="https://analytics.zoho.com/open-view/2395394000008161225?ZOHO_CRITERIA=%22Localiza%20Chile%22.%22Codcom%22%3D14201"/>
    <x v="0"/>
    <s v="#1774B776"/>
  </r>
  <r>
    <n v="2615"/>
    <x v="0"/>
    <x v="2"/>
    <s v="Socioeconómico"/>
    <n v="11301"/>
    <x v="28"/>
    <x v="15"/>
    <x v="0"/>
    <x v="323"/>
    <x v="0"/>
    <x v="115"/>
    <s v="Años 2006-2009-2011-2013-2015-2017"/>
    <s v="CLP/mes"/>
    <s v="elaboración propia con base en Encuestas CASEN 2006 a 2017"/>
    <s v="Evolución del Ingreso Promedio Mensual por Persona en la comuna de Cochrane"/>
    <s v="Evolución del Ingreso Promedio Mensual por Persona en la comuna de Cochrane en los Años 2006-2009-2011-2013-2015-2017. Gráfico de elaboración propia con base en Encuestas CASEN 2006 a 2017- CLP/mes"/>
    <s v="Gráfico Evolución"/>
    <s v="ingresos,personas,histórico,CASEN,encuesta,CASEN,INE,estadística,Socioeconómico,Ingreso Promedio Comunal,Ingreso Promedio Mensual,Cochrane,Ingreso Comunal"/>
    <s v="https://analytics.zoho.com/open-view/2395394000008161220?ZOHO_CRITERIA=%22Localiza%20Chile%22.%22Codcom%22%3D11301"/>
    <x v="0"/>
    <s v="#1774B339"/>
  </r>
  <r>
    <n v="2616"/>
    <x v="0"/>
    <x v="2"/>
    <s v="Socioeconómico"/>
    <n v="15201"/>
    <x v="28"/>
    <x v="16"/>
    <x v="0"/>
    <x v="201"/>
    <x v="0"/>
    <x v="112"/>
    <s v="Años 2006-2009-2011-2013-2015-2017"/>
    <s v="CLP/mes"/>
    <s v="elaboración propia con base en Encuestas CASEN 2006 a 2017"/>
    <s v="Evolución del Ingreso Promedio Mensual por Persona para Mujeres y Hombres en la comuna de Putre"/>
    <s v="Evolución del Ingreso Promedio Mensual por Persona para Mujeres y Hombres en la comuna de Putre, en los Años 2006-2009-2011-2013-2015-2017. Gráfico de elaboración propia con base en Encuestas CASEN 2006 a 2017- CLP/mes"/>
    <s v="Gráfico Evolución"/>
    <s v="ingresos,personas,histórico,CASEN,encuesta,CASEN,INE,estadística,Socioeconómico,Ingreso Promedio Comunal,Ingreso por Sexo,Putre,Ingreso por Sexo"/>
    <s v="https://analytics.zoho.com/open-view/2395394000008161222?ZOHO_CRITERIA=%22Localiza%20Chile%22.%22Codcom%22%3D15201"/>
    <x v="0"/>
    <s v="#1774B420"/>
  </r>
  <r>
    <n v="2617"/>
    <x v="0"/>
    <x v="2"/>
    <s v="Socioeconómico"/>
    <n v="5"/>
    <x v="29"/>
    <x v="14"/>
    <x v="1"/>
    <x v="184"/>
    <x v="0"/>
    <x v="110"/>
    <s v="Años 2006-2009-2011-2013-2015-2017"/>
    <s v="CLP/mes"/>
    <s v="elaboración propia con base en Encuestas CASEN 2006 a 2017"/>
    <s v="Evolución del Ingreso Promedio Mensual por Alfabetismo en la Región de Valparaíso"/>
    <s v="Evolución del Ingreso Promedio Mensual por Alfabetismo en la Región de Valparaíso en los Años 2006-2009-2011-2013-2015-2017. Gráfico de elaboración propia con base en Encuestas CASEN 2006 a 2017 - CLP/mes"/>
    <s v="Gráfico Evolución"/>
    <s v="ingresos,personas,histórico,CASEN,encuesta,CASEN,INE,estadística,Socioeconómico,Ingreso Promedio Regional,Ingreso por Alfabetismo,Región de Valparaíso,Ingreso por Alfabetismo"/>
    <s v="https://analytics.zoho.com/open-view/2395394000008161206?ZOHO_CRITERIA=%22Localiza%20Chile%22.%22Codreg%22%3D5"/>
    <x v="0"/>
    <s v="#1774B427"/>
  </r>
  <r>
    <n v="2618"/>
    <x v="0"/>
    <x v="2"/>
    <s v="Socioeconómico"/>
    <n v="6117"/>
    <x v="28"/>
    <x v="16"/>
    <x v="0"/>
    <x v="151"/>
    <x v="0"/>
    <x v="112"/>
    <s v="Año 2017"/>
    <s v="CLP/mes"/>
    <s v="elaboración propia con base en Encuestas CASEN 2006 a 2017"/>
    <s v="Ingreso Promedio Mensual de Mujeres y Hombres en el año 2017 en la comuna de San Vicente"/>
    <s v=" Distribución del Ingreso Promedio Mensual de Mujeres y Hombres en el año 2017 en la comuna de San Vicente. Gráfico de elaboración propia con base en Encuestas CASEN 2006 a 2017- CLP/mes"/>
    <s v="Gráfico Proporciones"/>
    <s v="ingresos,personas,histórico,CASEN,encuesta,CASEN,INE,estadística,Socioeconómico,Ingreso Promedio Comunal,Ingreso por Sexo,San Vicente,Ingreso por Sexo"/>
    <s v="https://analytics.zoho.com/open-view/2395394000008161223?ZOHO_CRITERIA=%22Localiza%20Chile%22.%22Codcom%22%3D6117"/>
    <x v="0"/>
    <s v="#1774B533"/>
  </r>
  <r>
    <n v="2619"/>
    <x v="0"/>
    <x v="2"/>
    <s v="Socioeconómico"/>
    <n v="7308"/>
    <x v="28"/>
    <x v="13"/>
    <x v="0"/>
    <x v="213"/>
    <x v="0"/>
    <x v="113"/>
    <s v="Años 2006-2009-2011-2013-2015-2017"/>
    <s v="CLP/mes"/>
    <s v="elaboración propia con base en Encuestas CASEN 2006 a 2017"/>
    <s v="Diferencial de Ingreso Promedio Mensual de Hombres según Alfabetismo en la comuna de Teno"/>
    <s v="Evolución del Diferencial de Ingreso Promedio Mensual de Hombres según Alfabetismo en la comuna de Teno, en los Años 2006-2009-2011-2013-2015-2017. Gráfico de elaboración propia con base en Encuestas CASEN 2006 a 2017- CLP/mes"/>
    <s v="Gráfico Evolución"/>
    <s v="ingresos,personas,histórico,CASEN,encuesta,CASEN,INE,estadística,Socioeconómico,Ingreso Promedio Comunal,Ingreso por Sexo-Alfabetismo,Teno,Ingreso Hombres - Alfabetismo"/>
    <s v="https://analytics.zoho.com/open-view/2395394000008161224?ZOHO_CRITERIA=%22Localiza%20Chile%22.%22Codcom%22%3D7308"/>
    <x v="0"/>
    <s v="#1774B570"/>
  </r>
  <r>
    <n v="2620"/>
    <x v="0"/>
    <x v="2"/>
    <s v="Socioeconómico"/>
    <n v="14103"/>
    <x v="28"/>
    <x v="14"/>
    <x v="0"/>
    <x v="345"/>
    <x v="0"/>
    <x v="110"/>
    <s v="Año 2017"/>
    <s v="CLP/mes"/>
    <s v="elaboración propia con base en Encuestas CASEN 2006 a 2017"/>
    <s v="Comparativo de Ingreso Promedio Mensual entre personas con y sin alfabetización en la comuna de Lanco"/>
    <s v="Gráfico nos muestra el Comparativo de Ingreso Promedio Mensual entre personas con y sin alfabetización en la comuna de Lanco en el Año 2017. Gráfico de elaboración propia con base en Encuestas CASEN 2006 a 2017-unidad CLP/mes"/>
    <s v="Gráfico Comparativo"/>
    <s v="ingresos,personas,histórico,CASEN,encuesta,CASEN,INE,estadística,Socioeconómico,Ingreso Promedio Comunal,Ingreso por Alfabetismo,Lanco,Ingreso por Alfabetismo"/>
    <s v="https://analytics.zoho.com/open-view/2395394000008161227?ZOHO_CRITERIA=%22Localiza%20Chile%22.%22Codcom%22%3D14103"/>
    <x v="0"/>
    <s v="#1774B770"/>
  </r>
  <r>
    <n v="2621"/>
    <x v="0"/>
    <x v="2"/>
    <s v="Socioeconómico"/>
    <n v="13602"/>
    <x v="28"/>
    <x v="13"/>
    <x v="0"/>
    <x v="215"/>
    <x v="0"/>
    <x v="113"/>
    <s v="Años 2006-2009-2011-2013-2015-2017"/>
    <s v="CLP/mes"/>
    <s v="elaboración propia con base en Encuestas CASEN 2006 a 2017"/>
    <s v="Diferencial de Ingreso Promedio Mensual de Hombres según Alfabetismo en la comuna de El Monte"/>
    <s v="Evolución del Diferencial de Ingreso Promedio Mensual de Hombres según Alfabetismo en la comuna de El Monte, en los Años 2006-2009-2011-2013-2015-2017. Gráfico de elaboración propia con base en Encuestas CASEN 2006 a 2017- CLP/mes"/>
    <s v="Gráfico Evolución"/>
    <s v="ingresos,personas,histórico,CASEN,encuesta,CASEN,INE,estadística,Socioeconómico,Ingreso Promedio Comunal,Ingreso por Sexo-Alfabetismo,El Monte,Ingreso Hombres - Alfabetismo"/>
    <s v="https://analytics.zoho.com/open-view/2395394000008161224?ZOHO_CRITERIA=%22Localiza%20Chile%22.%22Codcom%22%3D13602"/>
    <x v="0"/>
    <s v="#1774B764"/>
  </r>
  <r>
    <n v="2622"/>
    <x v="0"/>
    <x v="2"/>
    <s v="Socioeconómico"/>
    <n v="9207"/>
    <x v="28"/>
    <x v="16"/>
    <x v="0"/>
    <x v="210"/>
    <x v="0"/>
    <x v="112"/>
    <s v="Año 2017"/>
    <s v="CLP/mes"/>
    <s v="elaboración propia con base en Encuestas CASEN 2006 a 2017"/>
    <s v="Ingreso Promedio Mensual de Mujeres y Hombres en el año 2017 en la comuna de Lumaco"/>
    <s v=" Distribución del Ingreso Promedio Mensual de Mujeres y Hombres en el año 2017 en la comuna de Lumaco. Gráfico de elaboración propia con base en Encuestas CASEN 2006 a 2017- CLP/mes"/>
    <s v="Gráfico Proporciones"/>
    <s v="ingresos,personas,histórico,CASEN,encuesta,CASEN,INE,estadística,Socioeconómico,Ingreso Promedio Comunal,Ingreso por Sexo,Lumaco,Ingreso por Sexo"/>
    <s v="https://analytics.zoho.com/open-view/2395394000008161223?ZOHO_CRITERIA=%22Localiza%20Chile%22.%22Codcom%22%3D9207"/>
    <x v="0"/>
    <s v="#1774B661"/>
  </r>
  <r>
    <n v="2623"/>
    <x v="0"/>
    <x v="2"/>
    <s v="Socioeconómico"/>
    <n v="7306"/>
    <x v="28"/>
    <x v="14"/>
    <x v="0"/>
    <x v="41"/>
    <x v="0"/>
    <x v="110"/>
    <s v="Años 2006-2009-2011-2013-2015-2017"/>
    <s v="CLP/mes"/>
    <s v="elaboración propia con base en Encuestas CASEN 2006 a 2017"/>
    <s v="Evolución del Ingreso Promedio Mensual por Alfabetismo en la comuna de Romeral"/>
    <s v="Muestra de la Evolución del Ingreso Promedio Mensual por Alfabetismo en la comuna de Romeral en los Años 2006-2009-2011-2013-2015-2017. Gráfico de elaboración propia con base en Encuestas CASEN 2006 a 2017-unidad CLP/mes"/>
    <s v="Gráfico Evolución"/>
    <s v="ingresos,personas,histórico,CASEN,encuesta,CASEN,INE,estadística,Socioeconómico,Ingreso Promedio Comunal,Ingreso por Alfabetismo,Romeral,Ingreso por Alfabetismo"/>
    <s v="https://analytics.zoho.com/open-view/2395394000008161226?ZOHO_CRITERIA=%22Localiza%20Chile%22.%22Codcom%22%3D7306"/>
    <x v="0"/>
    <s v="#1774B568"/>
  </r>
  <r>
    <n v="2624"/>
    <x v="0"/>
    <x v="2"/>
    <s v="Socioeconómico"/>
    <n v="13125"/>
    <x v="28"/>
    <x v="14"/>
    <x v="0"/>
    <x v="216"/>
    <x v="0"/>
    <x v="110"/>
    <s v="Años 2006-2009-2011-2013-2015-2017"/>
    <s v="CLP/mes"/>
    <s v="elaboración propia con base en Encuestas CASEN 2006 a 2017"/>
    <s v="Evolución del Ingreso Promedio Mensual por Alfabetismo en la comuna de Quilicura"/>
    <s v="Muestra de la Evolución del Ingreso Promedio Mensual por Alfabetismo en la comuna de Quilicura en los Años 2006-2009-2011-2013-2015-2017. Gráfico de elaboración propia con base en Encuestas CASEN 2006 a 2017-unidad CLP/mes"/>
    <s v="Gráfico Evolución"/>
    <s v="ingresos,personas,histórico,CASEN,encuesta,CASEN,INE,estadística,Socioeconómico,Ingreso Promedio Comunal,Ingreso por Alfabetismo,Quilicura,Ingreso por Alfabetismo"/>
    <s v="https://analytics.zoho.com/open-view/2395394000008161226?ZOHO_CRITERIA=%22Localiza%20Chile%22.%22Codcom%22%3D13125"/>
    <x v="0"/>
    <s v="#1774B740"/>
  </r>
  <r>
    <n v="2625"/>
    <x v="0"/>
    <x v="2"/>
    <s v="Socioeconómico"/>
    <n v="9114"/>
    <x v="28"/>
    <x v="16"/>
    <x v="0"/>
    <x v="285"/>
    <x v="0"/>
    <x v="112"/>
    <s v="Años 2006-2009-2011-2013-2015-2017"/>
    <s v="CLP/mes"/>
    <s v="elaboración propia con base en Encuestas CASEN 2006 a 2017"/>
    <s v="Evolución del Ingreso Promedio Mensual por Persona para Mujeres y Hombres en la comuna de Pitrufquén"/>
    <s v="Evolución del Ingreso Promedio Mensual por Persona para Mujeres y Hombres en la comuna de Pitrufquén, en los Años 2006-2009-2011-2013-2015-2017. Gráfico de elaboración propia con base en Encuestas CASEN 2006 a 2017- CLP/mes"/>
    <s v="Gráfico Evolución"/>
    <s v="ingresos,personas,histórico,CASEN,encuesta,CASEN,INE,estadística,Socioeconómico,Ingreso Promedio Comunal,Ingreso por Sexo,Pitrufquén,Ingreso por Sexo"/>
    <s v="https://analytics.zoho.com/open-view/2395394000008161222?ZOHO_CRITERIA=%22Localiza%20Chile%22.%22Codcom%22%3D9114"/>
    <x v="0"/>
    <s v="#1774B285"/>
  </r>
  <r>
    <n v="2626"/>
    <x v="0"/>
    <x v="2"/>
    <s v="Socioeconómico"/>
    <n v="5706"/>
    <x v="28"/>
    <x v="14"/>
    <x v="0"/>
    <x v="100"/>
    <x v="0"/>
    <x v="110"/>
    <s v="Años 2006-2009-2011-2013-2015-2017"/>
    <s v="CLP/mes"/>
    <s v="elaboración propia con base en Encuestas CASEN 2006 a 2017"/>
    <s v="Evolución del Ingreso Promedio Mensual por Alfabetismo en la comuna de Santa María"/>
    <s v="Muestra de la Evolución del Ingreso Promedio Mensual por Alfabetismo en la comuna de Santa María en los Años 2006-2009-2011-2013-2015-2017. Gráfico de elaboración propia con base en Encuestas CASEN 2006 a 2017-unidad CLP/mes"/>
    <s v="Gráfico Evolución"/>
    <s v="ingresos,personas,histórico,CASEN,encuesta,CASEN,INE,estadística,Socioeconómico,Ingreso Promedio Comunal,Ingreso por Alfabetismo,Santa María,Ingreso por Alfabetismo"/>
    <s v="https://analytics.zoho.com/open-view/2395394000008161226?ZOHO_CRITERIA=%22Localiza%20Chile%22.%22Codcom%22%3D5706"/>
    <x v="0"/>
    <s v="#1774B512"/>
  </r>
  <r>
    <n v="2627"/>
    <x v="0"/>
    <x v="2"/>
    <s v="Socioeconómico"/>
    <n v="16202"/>
    <x v="28"/>
    <x v="15"/>
    <x v="0"/>
    <x v="241"/>
    <x v="0"/>
    <x v="114"/>
    <s v="Años 2006-2009-2011-2013-2015-2017"/>
    <s v="Porcentaje (%)"/>
    <s v="elaboración propia con base en Encuestas CASEN 2006 a 2017"/>
    <s v="Variación porcentual del Ingreso Promedio Mensual por Persona en la comuna de Cobquecura"/>
    <s v=" Muestra en proporciones de la Variación porcentual del Ingreso Promedio Mensual por Persona en la comuna de Cobquecura en los Años 2006-2009-2011-2013-2015-2017. Gráfico de elaboración propia con base en Encuestas CASEN 2006 a 2017- Porcentaje (%)"/>
    <s v="Gráfico Proporciones"/>
    <s v="ingresos,personas,histórico,CASEN,encuesta,CASEN,INE,estadística,Socioeconómico,Ingreso Promedio Comunal,Ingreso Promedio Mensual,Cobquecura,Variación Ingreso Comunal"/>
    <s v="https://analytics.zoho.com/open-view/2395394000008161221?ZOHO_CRITERIA=%22Localiza%20Chile%22.%22Codcom%22%3D16202"/>
    <x v="0"/>
    <s v="#1774B615"/>
  </r>
  <r>
    <n v="2628"/>
    <x v="0"/>
    <x v="2"/>
    <s v="Socioeconómico"/>
    <n v="16102"/>
    <x v="28"/>
    <x v="13"/>
    <x v="0"/>
    <x v="111"/>
    <x v="0"/>
    <x v="113"/>
    <s v="Años 2006-2009-2011-2013-2015-2017"/>
    <s v="CLP/mes"/>
    <s v="elaboración propia con base en Encuestas CASEN 2006 a 2017"/>
    <s v="Diferencial de Ingreso Promedio Mensual de Hombres según Alfabetismo en la comuna de Bulnes"/>
    <s v="Evolución del Diferencial de Ingreso Promedio Mensual de Hombres según Alfabetismo en la comuna de Bulnes, en los Años 2006-2009-2011-2013-2015-2017. Gráfico de elaboración propia con base en Encuestas CASEN 2006 a 2017- CLP/mes"/>
    <s v="Gráfico Evolución"/>
    <s v="ingresos,personas,histórico,CASEN,encuesta,CASEN,INE,estadística,Socioeconómico,Ingreso Promedio Comunal,Ingreso por Sexo-Alfabetismo,Bulnes,Ingreso Hombres - Alfabetismo"/>
    <s v="https://analytics.zoho.com/open-view/2395394000008161224?ZOHO_CRITERIA=%22Localiza%20Chile%22.%22Codcom%22%3D16102"/>
    <x v="0"/>
    <s v="#1774B614"/>
  </r>
  <r>
    <n v="2629"/>
    <x v="0"/>
    <x v="2"/>
    <s v="Socioeconómico"/>
    <n v="14104"/>
    <x v="28"/>
    <x v="16"/>
    <x v="0"/>
    <x v="104"/>
    <x v="0"/>
    <x v="112"/>
    <s v="Año 2017"/>
    <s v="CLP/mes"/>
    <s v="elaboración propia con base en Encuestas CASEN 2006 a 2017"/>
    <s v="Ingreso Promedio Mensual de Mujeres y Hombres en el año 2017 en la comuna de Los Lagos"/>
    <s v=" Distribución del Ingreso Promedio Mensual de Mujeres y Hombres en el año 2017 en la comuna de Los Lagos. Gráfico de elaboración propia con base en Encuestas CASEN 2006 a 2017- CLP/mes"/>
    <s v="Gráfico Proporciones"/>
    <s v="ingresos,personas,histórico,CASEN,encuesta,CASEN,INE,estadística,Socioeconómico,Ingreso Promedio Comunal,Ingreso por Sexo,Los Lagos,Ingreso por Sexo"/>
    <s v="https://analytics.zoho.com/open-view/2395394000008161223?ZOHO_CRITERIA=%22Localiza%20Chile%22.%22Codcom%22%3D14104"/>
    <x v="0"/>
    <s v="#1774B771"/>
  </r>
  <r>
    <n v="2630"/>
    <x v="0"/>
    <x v="2"/>
    <s v="Socioeconómico"/>
    <n v="7406"/>
    <x v="28"/>
    <x v="15"/>
    <x v="0"/>
    <x v="46"/>
    <x v="0"/>
    <x v="114"/>
    <s v="Años 2006-2009-2011-2013-2015-2017"/>
    <s v="Porcentaje (%)"/>
    <s v="elaboración propia con base en Encuestas CASEN 2006 a 2017"/>
    <s v="Variación porcentual del Ingreso Promedio Mensual por Persona en la comuna de San Javier"/>
    <s v=" Muestra en proporciones de la Variación porcentual del Ingreso Promedio Mensual por Persona en la comuna de San Javier en los Años 2006-2009-2011-2013-2015-2017. Gráfico de elaboración propia con base en Encuestas CASEN 2006 a 2017- Porcentaje (%)"/>
    <s v="Gráfico Proporciones"/>
    <s v="ingresos,personas,histórico,CASEN,encuesta,CASEN,INE,estadística,Socioeconómico,Ingreso Promedio Comunal,Ingreso Promedio Mensual,San Javier,Variación Ingreso Comunal"/>
    <s v="https://analytics.zoho.com/open-view/2395394000008161221?ZOHO_CRITERIA=%22Localiza%20Chile%22.%22Codcom%22%3D7406"/>
    <x v="0"/>
    <s v="#1774B577"/>
  </r>
  <r>
    <n v="2631"/>
    <x v="0"/>
    <x v="2"/>
    <s v="Socioeconómico"/>
    <n v="13128"/>
    <x v="28"/>
    <x v="13"/>
    <x v="0"/>
    <x v="79"/>
    <x v="0"/>
    <x v="109"/>
    <s v="Años 2006-2009-2011-2013-2015-2017"/>
    <s v="CLP/mes"/>
    <s v="elaboración propia con base en Encuestas CASEN 2006 a 2017"/>
    <s v="Diferencial de Ingreso Promedio Mensual de Mujeres según Alfabetismo en la comuna de Renca"/>
    <s v="Evolución del Diferencial de Ingreso Promedio Mensual de Mujeres según Alfabetismo en la comuna de Renca, en los Años 2006-2009-2011-2013-2015-2017. Gráfico de elaboración propia con base en Encuestas CASEN 2006 a 2017- CLP/mes"/>
    <s v="Gráfico Evolución"/>
    <s v="ingresos,personas,histórico,CASEN,encuesta,CASEN,INE,estadística,Socioeconómico,Ingreso Promedio Comunal,Ingreso por Sexo-Alfabetismo,Renca,Ingreso Mujeres - Alfabetismo"/>
    <s v="https://analytics.zoho.com/open-view/2395394000008161225?ZOHO_CRITERIA=%22Localiza%20Chile%22.%22Codcom%22%3D13128"/>
    <x v="0"/>
    <s v="#1774B743"/>
  </r>
  <r>
    <n v="2632"/>
    <x v="0"/>
    <x v="2"/>
    <s v="Socioeconómico"/>
    <n v="5405"/>
    <x v="28"/>
    <x v="16"/>
    <x v="0"/>
    <x v="221"/>
    <x v="0"/>
    <x v="112"/>
    <s v="Año 2017"/>
    <s v="CLP/mes"/>
    <s v="elaboración propia con base en Encuestas CASEN 2006 a 2017"/>
    <s v="Ingreso Promedio Mensual de Mujeres y Hombres en el año 2017 en la comuna de Zapallar"/>
    <s v=" Distribución del Ingreso Promedio Mensual de Mujeres y Hombres en el año 2017 en la comuna de Zapallar. Gráfico de elaboración propia con base en Encuestas CASEN 2006 a 2017- CLP/mes"/>
    <s v="Gráfico Proporciones"/>
    <s v="ingresos,personas,histórico,CASEN,encuesta,CASEN,INE,estadística,Socioeconómico,Ingreso Promedio Comunal,Ingreso por Sexo,Zapallar,Ingreso por Sexo"/>
    <s v="https://analytics.zoho.com/open-view/2395394000008161223?ZOHO_CRITERIA=%22Localiza%20Chile%22.%22Codcom%22%3D5405"/>
    <x v="0"/>
    <s v="#1774B495"/>
  </r>
  <r>
    <n v="2633"/>
    <x v="0"/>
    <x v="2"/>
    <s v="Socioeconómico"/>
    <n v="8103"/>
    <x v="28"/>
    <x v="15"/>
    <x v="0"/>
    <x v="342"/>
    <x v="0"/>
    <x v="115"/>
    <s v="Años 2006-2009-2011-2013-2015-2017"/>
    <s v="CLP/mes"/>
    <s v="elaboración propia con base en Encuestas CASEN 2006 a 2017"/>
    <s v="Evolución del Ingreso Promedio Mensual por Persona en la comuna de Chiguayante"/>
    <s v="Evolución del Ingreso Promedio Mensual por Persona en la comuna de Chiguayante en los Años 2006-2009-2011-2013-2015-2017. Gráfico de elaboración propia con base en Encuestas CASEN 2006 a 2017- CLP/mes"/>
    <s v="Gráfico Evolución"/>
    <s v="ingresos,personas,histórico,CASEN,encuesta,CASEN,INE,estadística,Socioeconómico,Ingreso Promedio Comunal,Ingreso Promedio Mensual,Chiguayante,Ingreso Comunal"/>
    <s v="https://analytics.zoho.com/open-view/2395394000008161220?ZOHO_CRITERIA=%22Localiza%20Chile%22.%22Codcom%22%3D8103"/>
    <x v="0"/>
    <s v="#1774B220"/>
  </r>
  <r>
    <n v="2634"/>
    <x v="0"/>
    <x v="2"/>
    <s v="Socioeconómico"/>
    <n v="2201"/>
    <x v="28"/>
    <x v="16"/>
    <x v="0"/>
    <x v="180"/>
    <x v="0"/>
    <x v="112"/>
    <s v="Años 2006-2009-2011-2013-2015-2017"/>
    <s v="CLP/mes"/>
    <s v="elaboración propia con base en Encuestas CASEN 2006 a 2017"/>
    <s v="Evolución del Ingreso Promedio Mensual por Persona para Mujeres y Hombres en la comuna de Calama"/>
    <s v="Evolución del Ingreso Promedio Mensual por Persona para Mujeres y Hombres en la comuna de Calama, en los Años 2006-2009-2011-2013-2015-2017. Gráfico de elaboración propia con base en Encuestas CASEN 2006 a 2017- CLP/mes"/>
    <s v="Gráfico Evolución"/>
    <s v="ingresos,personas,histórico,CASEN,encuesta,CASEN,INE,estadística,Socioeconómico,Ingreso Promedio Comunal,Ingreso por Sexo,Calama,Ingreso por Sexo"/>
    <s v="https://analytics.zoho.com/open-view/2395394000008161222?ZOHO_CRITERIA=%22Localiza%20Chile%22.%22Codcom%22%3D2201"/>
    <x v="0"/>
    <s v="#1774B88"/>
  </r>
  <r>
    <n v="2635"/>
    <x v="0"/>
    <x v="2"/>
    <s v="Socioeconómico"/>
    <n v="7203"/>
    <x v="28"/>
    <x v="14"/>
    <x v="0"/>
    <x v="97"/>
    <x v="0"/>
    <x v="110"/>
    <s v="Año 2017"/>
    <s v="CLP/mes"/>
    <s v="elaboración propia con base en Encuestas CASEN 2006 a 2017"/>
    <s v="Comparativo de Ingreso Promedio Mensual entre personas con y sin alfabetización en la comuna de Pelluhue"/>
    <s v="Gráfico nos muestra el Comparativo de Ingreso Promedio Mensual entre personas con y sin alfabetización en la comuna de Pelluhue en el Año 2017. Gráfico de elaboración propia con base en Encuestas CASEN 2006 a 2017-unidad CLP/mes"/>
    <s v="Gráfico Comparativo"/>
    <s v="ingresos,personas,histórico,CASEN,encuesta,CASEN,INE,estadística,Socioeconómico,Ingreso Promedio Comunal,Ingreso por Alfabetismo,Pelluhue,Ingreso por Alfabetismo"/>
    <s v="https://analytics.zoho.com/open-view/2395394000008161227?ZOHO_CRITERIA=%22Localiza%20Chile%22.%22Codcom%22%3D7203"/>
    <x v="0"/>
    <s v="#1774B562"/>
  </r>
  <r>
    <n v="2636"/>
    <x v="0"/>
    <x v="2"/>
    <s v="Socioeconómico"/>
    <n v="12201"/>
    <x v="28"/>
    <x v="13"/>
    <x v="0"/>
    <x v="105"/>
    <x v="0"/>
    <x v="113"/>
    <s v="Años 2006-2009-2011-2013-2015-2017"/>
    <s v="CLP/mes"/>
    <s v="elaboración propia con base en Encuestas CASEN 2006 a 2017"/>
    <s v="Diferencial de Ingreso Promedio Mensual de Hombres según Alfabetismo en la comuna de Cabo de Hornos"/>
    <s v="Evolución del Diferencial de Ingreso Promedio Mensual de Hombres según Alfabetismo en la comuna de Cabo de Hornos, en los Años 2006-2009-2011-2013-2015-2017. Gráfico de elaboración propia con base en Encuestas CASEN 2006 a 2017- CLP/mes"/>
    <s v="Gráfico Evolución"/>
    <s v="ingresos,personas,histórico,CASEN,encuesta,CASEN,INE,estadística,Socioeconómico,Ingreso Promedio Comunal,Ingreso por Sexo-Alfabetismo,Cabo de Hornos,Ingreso Hombres - Alfabetismo"/>
    <s v="https://analytics.zoho.com/open-view/2395394000008161224?ZOHO_CRITERIA=%22Localiza%20Chile%22.%22Codcom%22%3D12201"/>
    <x v="0"/>
    <s v="#1774B710"/>
  </r>
  <r>
    <n v="2637"/>
    <x v="0"/>
    <x v="2"/>
    <s v="Socioeconómico"/>
    <n v="9208"/>
    <x v="28"/>
    <x v="13"/>
    <x v="0"/>
    <x v="119"/>
    <x v="0"/>
    <x v="113"/>
    <s v="Años 2006-2009-2011-2013-2015-2017"/>
    <s v="CLP/mes"/>
    <s v="elaboración propia con base en Encuestas CASEN 2006 a 2017"/>
    <s v="Diferencial de Ingreso Promedio Mensual de Hombres según Alfabetismo en la comuna de Purén"/>
    <s v="Evolución del Diferencial de Ingreso Promedio Mensual de Hombres según Alfabetismo en la comuna de Purén, en los Años 2006-2009-2011-2013-2015-2017. Gráfico de elaboración propia con base en Encuestas CASEN 2006 a 2017- CLP/mes"/>
    <s v="Gráfico Evolución"/>
    <s v="ingresos,personas,histórico,CASEN,encuesta,CASEN,INE,estadística,Socioeconómico,Ingreso Promedio Comunal,Ingreso por Sexo-Alfabetismo,Purén,Ingreso Hombres - Alfabetismo"/>
    <s v="https://analytics.zoho.com/open-view/2395394000008161224?ZOHO_CRITERIA=%22Localiza%20Chile%22.%22Codcom%22%3D9208"/>
    <x v="0"/>
    <s v="#1774B662"/>
  </r>
  <r>
    <n v="2638"/>
    <x v="0"/>
    <x v="2"/>
    <s v="Socioeconómico"/>
    <n v="5801"/>
    <x v="28"/>
    <x v="14"/>
    <x v="0"/>
    <x v="176"/>
    <x v="0"/>
    <x v="110"/>
    <s v="Años 2006-2009-2011-2013-2015-2017"/>
    <s v="CLP/mes"/>
    <s v="elaboración propia con base en Encuestas CASEN 2006 a 2017"/>
    <s v="Evolución del Ingreso Promedio Mensual por Alfabetismo en la comuna de Quilpué"/>
    <s v="Muestra de la Evolución del Ingreso Promedio Mensual por Alfabetismo en la comuna de Quilpué en los Años 2006-2009-2011-2013-2015-2017. Gráfico de elaboración propia con base en Encuestas CASEN 2006 a 2017-unidad CLP/mes"/>
    <s v="Gráfico Evolución"/>
    <s v="ingresos,personas,histórico,CASEN,encuesta,CASEN,INE,estadística,Socioeconómico,Ingreso Promedio Comunal,Ingreso por Alfabetismo,Quilpué,Ingreso por Alfabetismo"/>
    <s v="https://analytics.zoho.com/open-view/2395394000008161226?ZOHO_CRITERIA=%22Localiza%20Chile%22.%22Codcom%22%3D5801"/>
    <x v="0"/>
    <s v="#1774B513"/>
  </r>
  <r>
    <n v="2639"/>
    <x v="0"/>
    <x v="2"/>
    <s v="Socioeconómico"/>
    <n v="8203"/>
    <x v="28"/>
    <x v="14"/>
    <x v="0"/>
    <x v="158"/>
    <x v="0"/>
    <x v="110"/>
    <s v="Año 2017"/>
    <s v="CLP/mes"/>
    <s v="elaboración propia con base en Encuestas CASEN 2006 a 2017"/>
    <s v="Comparativo de Ingreso Promedio Mensual entre personas con y sin alfabetización en la comuna de Cañete"/>
    <s v="Gráfico nos muestra el Comparativo de Ingreso Promedio Mensual entre personas con y sin alfabetización en la comuna de Cañete en el Año 2017. Gráfico de elaboración propia con base en Encuestas CASEN 2006 a 2017-unidad CLP/mes"/>
    <s v="Gráfico Comparativo"/>
    <s v="ingresos,personas,histórico,CASEN,encuesta,CASEN,INE,estadística,Socioeconómico,Ingreso Promedio Comunal,Ingreso por Alfabetismo,Cañete,Ingreso por Alfabetismo"/>
    <s v="https://analytics.zoho.com/open-view/2395394000008161227?ZOHO_CRITERIA=%22Localiza%20Chile%22.%22Codcom%22%3D8203"/>
    <x v="0"/>
    <s v="#1774B594"/>
  </r>
  <r>
    <n v="2640"/>
    <x v="0"/>
    <x v="2"/>
    <s v="Socioeconómico"/>
    <n v="13501"/>
    <x v="28"/>
    <x v="14"/>
    <x v="0"/>
    <x v="11"/>
    <x v="0"/>
    <x v="110"/>
    <s v="Año 2017"/>
    <s v="CLP/mes"/>
    <s v="elaboración propia con base en Encuestas CASEN 2006 a 2017"/>
    <s v="Comparativo de Ingreso Promedio Mensual entre personas con y sin alfabetización en la comuna de Melipilla"/>
    <s v="Gráfico nos muestra el Comparativo de Ingreso Promedio Mensual entre personas con y sin alfabetización en la comuna de Melipilla en el Año 2017. Gráfico de elaboración propia con base en Encuestas CASEN 2006 a 2017-unidad CLP/mes"/>
    <s v="Gráfico Comparativo"/>
    <s v="ingresos,personas,histórico,CASEN,encuesta,CASEN,INE,estadística,Socioeconómico,Ingreso Promedio Comunal,Ingreso por Alfabetismo,Melipilla,Ingreso por Alfabetismo"/>
    <s v="https://analytics.zoho.com/open-view/2395394000008161227?ZOHO_CRITERIA=%22Localiza%20Chile%22.%22Codcom%22%3D13501"/>
    <x v="0"/>
    <s v="#1774B758"/>
  </r>
  <r>
    <n v="2641"/>
    <x v="0"/>
    <x v="2"/>
    <s v="Socioeconómico"/>
    <n v="14201"/>
    <x v="28"/>
    <x v="14"/>
    <x v="0"/>
    <x v="10"/>
    <x v="0"/>
    <x v="110"/>
    <s v="Año 2017"/>
    <s v="CLP/mes"/>
    <s v="elaboración propia con base en Encuestas CASEN 2006 a 2017"/>
    <s v="Comparativo de Ingreso Promedio Mensual entre personas con y sin alfabetización en la comuna de La Unión"/>
    <s v="Gráfico nos muestra el Comparativo de Ingreso Promedio Mensual entre personas con y sin alfabetización en la comuna de La Unión en el Año 2017. Gráfico de elaboración propia con base en Encuestas CASEN 2006 a 2017-unidad CLP/mes"/>
    <s v="Gráfico Comparativo"/>
    <s v="ingresos,personas,histórico,CASEN,encuesta,CASEN,INE,estadística,Socioeconómico,Ingreso Promedio Comunal,Ingreso por Alfabetismo,La Unión,Ingreso por Alfabetismo"/>
    <s v="https://analytics.zoho.com/open-view/2395394000008161227?ZOHO_CRITERIA=%22Localiza%20Chile%22.%22Codcom%22%3D14201"/>
    <x v="0"/>
    <s v="#1774B776"/>
  </r>
  <r>
    <n v="2642"/>
    <x v="0"/>
    <x v="2"/>
    <s v="Socioeconómico"/>
    <n v="2103"/>
    <x v="28"/>
    <x v="15"/>
    <x v="0"/>
    <x v="340"/>
    <x v="0"/>
    <x v="114"/>
    <s v="Años 2006-2009-2011-2013-2015-2017"/>
    <s v="Porcentaje (%)"/>
    <s v="elaboración propia con base en Encuestas CASEN 2006 a 2017"/>
    <s v="Variación porcentual del Ingreso Promedio Mensual por Persona en la comuna de Sierra Gorda"/>
    <s v=" Muestra en proporciones de la Variación porcentual del Ingreso Promedio Mensual por Persona en la comuna de Sierra Gorda en los Años 2006-2009-2011-2013-2015-2017. Gráfico de elaboración propia con base en Encuestas CASEN 2006 a 2017- Porcentaje (%)"/>
    <s v="Gráfico Proporciones"/>
    <s v="ingresos,personas,histórico,CASEN,encuesta,CASEN,INE,estadística,Socioeconómico,Ingreso Promedio Comunal,Ingreso Promedio Mensual,Sierra Gorda,Variación Ingreso Comunal"/>
    <s v="https://analytics.zoho.com/open-view/2395394000008161221?ZOHO_CRITERIA=%22Localiza%20Chile%22.%22Codcom%22%3D2103"/>
    <x v="0"/>
    <s v="#1774B448"/>
  </r>
  <r>
    <n v="2643"/>
    <x v="0"/>
    <x v="2"/>
    <s v="Socioeconómico"/>
    <n v="9206"/>
    <x v="28"/>
    <x v="14"/>
    <x v="0"/>
    <x v="346"/>
    <x v="0"/>
    <x v="110"/>
    <s v="Años 2006-2009-2011-2013-2015-2017"/>
    <s v="CLP/mes"/>
    <s v="elaboración propia con base en Encuestas CASEN 2006 a 2017"/>
    <s v="Evolución del Ingreso Promedio Mensual por Alfabetismo en la comuna de Los Sauces"/>
    <s v="Muestra de la Evolución del Ingreso Promedio Mensual por Alfabetismo en la comuna de Los Sauces en los Años 2006-2009-2011-2013-2015-2017. Gráfico de elaboración propia con base en Encuestas CASEN 2006 a 2017-unidad CLP/mes"/>
    <s v="Gráfico Evolución"/>
    <s v="ingresos,personas,histórico,CASEN,encuesta,CASEN,INE,estadística,Socioeconómico,Ingreso Promedio Comunal,Ingreso por Alfabetismo,Los Sauces,Ingreso por Alfabetismo"/>
    <s v="https://analytics.zoho.com/open-view/2395394000008161226?ZOHO_CRITERIA=%22Localiza%20Chile%22.%22Codcom%22%3D9206"/>
    <x v="0"/>
    <s v="#1774B660"/>
  </r>
  <r>
    <n v="2644"/>
    <x v="0"/>
    <x v="2"/>
    <s v="Socioeconómico"/>
    <n v="7303"/>
    <x v="28"/>
    <x v="14"/>
    <x v="0"/>
    <x v="333"/>
    <x v="0"/>
    <x v="110"/>
    <s v="Año 2017"/>
    <s v="CLP/mes"/>
    <s v="elaboración propia con base en Encuestas CASEN 2006 a 2017"/>
    <s v="Comparativo de Ingreso Promedio Mensual entre personas con y sin alfabetización en la comuna de Licantén"/>
    <s v="Gráfico nos muestra el Comparativo de Ingreso Promedio Mensual entre personas con y sin alfabetización en la comuna de Licantén en el Año 2017. Gráfico de elaboración propia con base en Encuestas CASEN 2006 a 2017-unidad CLP/mes"/>
    <s v="Gráfico Comparativo"/>
    <s v="ingresos,personas,histórico,CASEN,encuesta,CASEN,INE,estadística,Socioeconómico,Ingreso Promedio Comunal,Ingreso por Alfabetismo,Licantén,Ingreso por Alfabetismo"/>
    <s v="https://analytics.zoho.com/open-view/2395394000008161227?ZOHO_CRITERIA=%22Localiza%20Chile%22.%22Codcom%22%3D7303"/>
    <x v="0"/>
    <s v="#1774B565"/>
  </r>
  <r>
    <n v="2645"/>
    <x v="0"/>
    <x v="2"/>
    <s v="Socioeconómico"/>
    <n v="13303"/>
    <x v="28"/>
    <x v="15"/>
    <x v="0"/>
    <x v="173"/>
    <x v="0"/>
    <x v="114"/>
    <s v="Años 2006-2009-2011-2013-2015-2017"/>
    <s v="Porcentaje (%)"/>
    <s v="elaboración propia con base en Encuestas CASEN 2006 a 2017"/>
    <s v="Variación porcentual del Ingreso Promedio Mensual por Persona en la comuna de Tiltil"/>
    <s v=" Muestra en proporciones de la Variación porcentual del Ingreso Promedio Mensual por Persona en la comuna de Tiltil en los Años 2006-2009-2011-2013-2015-2017. Gráfico de elaboración propia con base en Encuestas CASEN 2006 a 2017- Porcentaje (%)"/>
    <s v="Gráfico Proporciones"/>
    <s v="ingresos,personas,histórico,CASEN,encuesta,CASEN,INE,estadística,Socioeconómico,Ingreso Promedio Comunal,Ingreso Promedio Mensual,Tiltil,Variación Ingreso Comunal"/>
    <s v="https://analytics.zoho.com/open-view/2395394000008161221?ZOHO_CRITERIA=%22Localiza%20Chile%22.%22Codcom%22%3D13303"/>
    <x v="0"/>
    <s v="#1774B753"/>
  </r>
  <r>
    <n v="2646"/>
    <x v="0"/>
    <x v="2"/>
    <s v="Socioeconómico"/>
    <n v="7305"/>
    <x v="28"/>
    <x v="15"/>
    <x v="0"/>
    <x v="150"/>
    <x v="0"/>
    <x v="115"/>
    <s v="Años 2006-2009-2011-2013-2015-2017"/>
    <s v="CLP/mes"/>
    <s v="elaboración propia con base en Encuestas CASEN 2006 a 2017"/>
    <s v="Evolución del Ingreso Promedio Mensual por Persona en la comuna de Rauco"/>
    <s v="Evolución del Ingreso Promedio Mensual por Persona en la comuna de Rauco en los Años 2006-2009-2011-2013-2015-2017. Gráfico de elaboración propia con base en Encuestas CASEN 2006 a 2017- CLP/mes"/>
    <s v="Gráfico Evolución"/>
    <s v="ingresos,personas,histórico,CASEN,encuesta,CASEN,INE,estadística,Socioeconómico,Ingreso Promedio Comunal,Ingreso Promedio Mensual,Rauco,Ingreso Comunal"/>
    <s v="https://analytics.zoho.com/open-view/2395394000008161220?ZOHO_CRITERIA=%22Localiza%20Chile%22.%22Codcom%22%3D7305"/>
    <x v="0"/>
    <s v="#1774B205"/>
  </r>
  <r>
    <n v="2647"/>
    <x v="0"/>
    <x v="2"/>
    <s v="Socioeconómico"/>
    <n v="7404"/>
    <x v="28"/>
    <x v="13"/>
    <x v="0"/>
    <x v="54"/>
    <x v="0"/>
    <x v="109"/>
    <s v="Años 2006-2009-2011-2013-2015-2017"/>
    <s v="CLP/mes"/>
    <s v="elaboración propia con base en Encuestas CASEN 2006 a 2017"/>
    <s v="Diferencial de Ingreso Promedio Mensual de Mujeres según Alfabetismo en la comuna de Parral"/>
    <s v="Evolución del Diferencial de Ingreso Promedio Mensual de Mujeres según Alfabetismo en la comuna de Parral, en los Años 2006-2009-2011-2013-2015-2017. Gráfico de elaboración propia con base en Encuestas CASEN 2006 a 2017- CLP/mes"/>
    <s v="Gráfico Evolución"/>
    <s v="ingresos,personas,histórico,CASEN,encuesta,CASEN,INE,estadística,Socioeconómico,Ingreso Promedio Comunal,Ingreso por Sexo-Alfabetismo,Parral,Ingreso Mujeres - Alfabetismo"/>
    <s v="https://analytics.zoho.com/open-view/2395394000008161225?ZOHO_CRITERIA=%22Localiza%20Chile%22.%22Codcom%22%3D7404"/>
    <x v="0"/>
    <s v="#1774B575"/>
  </r>
  <r>
    <n v="2648"/>
    <x v="0"/>
    <x v="2"/>
    <s v="Socioeconómico"/>
    <n v="16103"/>
    <x v="28"/>
    <x v="13"/>
    <x v="0"/>
    <x v="125"/>
    <x v="0"/>
    <x v="109"/>
    <s v="Años 2006-2009-2011-2013-2015-2017"/>
    <s v="CLP/mes"/>
    <s v="elaboración propia con base en Encuestas CASEN 2006 a 2017"/>
    <s v="Diferencial de Ingreso Promedio Mensual de Mujeres según Alfabetismo en la comuna de Chillán Viejo"/>
    <s v="Evolución del Diferencial de Ingreso Promedio Mensual de Mujeres según Alfabetismo en la comuna de Chillán Viejo, en los Años 2006-2009-2011-2013-2015-2017. Gráfico de elaboración propia con base en Encuestas CASEN 2006 a 2017- CLP/mes"/>
    <s v="Gráfico Evolución"/>
    <s v="ingresos,personas,histórico,CASEN,encuesta,CASEN,INE,estadística,Socioeconómico,Ingreso Promedio Comunal,Ingreso por Sexo-Alfabetismo,Chillán Viejo,Ingreso Mujeres - Alfabetismo"/>
    <s v="https://analytics.zoho.com/open-view/2395394000008161225?ZOHO_CRITERIA=%22Localiza%20Chile%22.%22Codcom%22%3D16103"/>
    <x v="0"/>
    <s v="#1774B618"/>
  </r>
  <r>
    <n v="2649"/>
    <x v="0"/>
    <x v="2"/>
    <s v="Socioeconómico"/>
    <n v="5803"/>
    <x v="28"/>
    <x v="15"/>
    <x v="0"/>
    <x v="61"/>
    <x v="0"/>
    <x v="114"/>
    <s v="Años 2006-2009-2011-2013-2015-2017"/>
    <s v="Porcentaje (%)"/>
    <s v="elaboración propia con base en Encuestas CASEN 2006 a 2017"/>
    <s v="Variación porcentual del Ingreso Promedio Mensual por Persona en la comuna de Olmué"/>
    <s v=" Muestra en proporciones de la Variación porcentual del Ingreso Promedio Mensual por Persona en la comuna de Olmué en los Años 2006-2009-2011-2013-2015-2017. Gráfico de elaboración propia con base en Encuestas CASEN 2006 a 2017- Porcentaje (%)"/>
    <s v="Gráfico Proporciones"/>
    <s v="ingresos,personas,histórico,CASEN,encuesta,CASEN,INE,estadística,Socioeconómico,Ingreso Promedio Comunal,Ingreso Promedio Mensual,Olmué,Variación Ingreso Comunal"/>
    <s v="https://analytics.zoho.com/open-view/2395394000008161221?ZOHO_CRITERIA=%22Localiza%20Chile%22.%22Codcom%22%3D5803"/>
    <x v="0"/>
    <s v="#1774B515"/>
  </r>
  <r>
    <n v="2650"/>
    <x v="0"/>
    <x v="2"/>
    <s v="Socioeconómico"/>
    <n v="7309"/>
    <x v="28"/>
    <x v="14"/>
    <x v="0"/>
    <x v="204"/>
    <x v="0"/>
    <x v="110"/>
    <s v="Año 2017"/>
    <s v="CLP/mes"/>
    <s v="elaboración propia con base en Encuestas CASEN 2006 a 2017"/>
    <s v="Comparativo de Ingreso Promedio Mensual entre personas con y sin alfabetización en la comuna de Vichuquén"/>
    <s v="Gráfico nos muestra el Comparativo de Ingreso Promedio Mensual entre personas con y sin alfabetización en la comuna de Vichuquén en el Año 2017. Gráfico de elaboración propia con base en Encuestas CASEN 2006 a 2017-unidad CLP/mes"/>
    <s v="Gráfico Comparativo"/>
    <s v="ingresos,personas,histórico,CASEN,encuesta,CASEN,INE,estadística,Socioeconómico,Ingreso Promedio Comunal,Ingreso por Alfabetismo,Vichuquén,Ingreso por Alfabetismo"/>
    <s v="https://analytics.zoho.com/open-view/2395394000008161227?ZOHO_CRITERIA=%22Localiza%20Chile%22.%22Codcom%22%3D7309"/>
    <x v="0"/>
    <s v="#1774B571"/>
  </r>
  <r>
    <n v="2651"/>
    <x v="0"/>
    <x v="2"/>
    <s v="Socioeconómico"/>
    <n v="13505"/>
    <x v="28"/>
    <x v="15"/>
    <x v="0"/>
    <x v="165"/>
    <x v="0"/>
    <x v="114"/>
    <s v="Años 2006-2009-2011-2013-2015-2017"/>
    <s v="Porcentaje (%)"/>
    <s v="elaboración propia con base en Encuestas CASEN 2006 a 2017"/>
    <s v="Variación porcentual del Ingreso Promedio Mensual por Persona en la comuna de San Pedro"/>
    <s v=" Muestra en proporciones de la Variación porcentual del Ingreso Promedio Mensual por Persona en la comuna de San Pedro en los Años 2006-2009-2011-2013-2015-2017. Gráfico de elaboración propia con base en Encuestas CASEN 2006 a 2017- Porcentaje (%)"/>
    <s v="Gráfico Proporciones"/>
    <s v="ingresos,personas,histórico,CASEN,encuesta,CASEN,INE,estadística,Socioeconómico,Ingreso Promedio Comunal,Ingreso Promedio Mensual,San Pedro,Variación Ingreso Comunal"/>
    <s v="https://analytics.zoho.com/open-view/2395394000008161221?ZOHO_CRITERIA=%22Localiza%20Chile%22.%22Codcom%22%3D13505"/>
    <x v="0"/>
    <s v="#1774B762"/>
  </r>
  <r>
    <n v="2652"/>
    <x v="0"/>
    <x v="2"/>
    <s v="Socioeconómico"/>
    <n v="7103"/>
    <x v="28"/>
    <x v="14"/>
    <x v="0"/>
    <x v="249"/>
    <x v="0"/>
    <x v="110"/>
    <s v="Año 2017"/>
    <s v="CLP/mes"/>
    <s v="elaboración propia con base en Encuestas CASEN 2006 a 2017"/>
    <s v="Comparativo de Ingreso Promedio Mensual entre personas con y sin alfabetización en la comuna de Curepto"/>
    <s v="Gráfico nos muestra el Comparativo de Ingreso Promedio Mensual entre personas con y sin alfabetización en la comuna de Curepto en el Año 2017. Gráfico de elaboración propia con base en Encuestas CASEN 2006 a 2017-unidad CLP/mes"/>
    <s v="Gráfico Comparativo"/>
    <s v="ingresos,personas,histórico,CASEN,encuesta,CASEN,INE,estadística,Socioeconómico,Ingreso Promedio Comunal,Ingreso por Alfabetismo,Curepto,Ingreso por Alfabetismo"/>
    <s v="https://analytics.zoho.com/open-view/2395394000008161227?ZOHO_CRITERIA=%22Localiza%20Chile%22.%22Codcom%22%3D7103"/>
    <x v="0"/>
    <s v="#1774B552"/>
  </r>
  <r>
    <n v="2653"/>
    <x v="0"/>
    <x v="2"/>
    <s v="Socioeconómico"/>
    <n v="1404"/>
    <x v="28"/>
    <x v="14"/>
    <x v="0"/>
    <x v="301"/>
    <x v="0"/>
    <x v="110"/>
    <s v="Años 2006-2009-2011-2013-2015-2017"/>
    <s v="CLP/mes"/>
    <s v="elaboración propia con base en Encuestas CASEN 2006 a 2017"/>
    <s v="Evolución del Ingreso Promedio Mensual por Alfabetismo en la comuna de Huara"/>
    <s v="Muestra de la Evolución del Ingreso Promedio Mensual por Alfabetismo en la comuna de Huara en los Años 2006-2009-2011-2013-2015-2017. Gráfico de elaboración propia con base en Encuestas CASEN 2006 a 2017-unidad CLP/mes"/>
    <s v="Gráfico Evolución"/>
    <s v="ingresos,personas,histórico,CASEN,encuesta,CASEN,INE,estadística,Socioeconómico,Ingreso Promedio Comunal,Ingreso por Alfabetismo,Huara,Ingreso por Alfabetismo"/>
    <s v="https://analytics.zoho.com/open-view/2395394000008161226?ZOHO_CRITERIA=%22Localiza%20Chile%22.%22Codcom%22%3D1404"/>
    <x v="0"/>
    <s v="#1774B444"/>
  </r>
  <r>
    <n v="2654"/>
    <x v="0"/>
    <x v="2"/>
    <s v="Socioeconómico"/>
    <n v="5103"/>
    <x v="28"/>
    <x v="14"/>
    <x v="0"/>
    <x v="264"/>
    <x v="0"/>
    <x v="110"/>
    <s v="Años 2006-2009-2011-2013-2015-2017"/>
    <s v="CLP/mes"/>
    <s v="elaboración propia con base en Encuestas CASEN 2006 a 2017"/>
    <s v="Evolución del Ingreso Promedio Mensual por Alfabetismo en la comuna de Concón"/>
    <s v="Muestra de la Evolución del Ingreso Promedio Mensual por Alfabetismo en la comuna de Concón en los Años 2006-2009-2011-2013-2015-2017. Gráfico de elaboración propia con base en Encuestas CASEN 2006 a 2017-unidad CLP/mes"/>
    <s v="Gráfico Evolución"/>
    <s v="ingresos,personas,histórico,CASEN,encuesta,CASEN,INE,estadística,Socioeconómico,Ingreso Promedio Comunal,Ingreso por Alfabetismo,Concón,Ingreso por Alfabetismo"/>
    <s v="https://analytics.zoho.com/open-view/2395394000008161226?ZOHO_CRITERIA=%22Localiza%20Chile%22.%22Codcom%22%3D5103"/>
    <x v="0"/>
    <s v="#1774B481"/>
  </r>
  <r>
    <n v="2655"/>
    <x v="0"/>
    <x v="2"/>
    <s v="Socioeconómico"/>
    <n v="7405"/>
    <x v="28"/>
    <x v="13"/>
    <x v="0"/>
    <x v="27"/>
    <x v="0"/>
    <x v="109"/>
    <s v="Años 2006-2009-2011-2013-2015-2017"/>
    <s v="CLP/mes"/>
    <s v="elaboración propia con base en Encuestas CASEN 2006 a 2017"/>
    <s v="Diferencial de Ingreso Promedio Mensual de Mujeres según Alfabetismo en la comuna de Retiro"/>
    <s v="Evolución del Diferencial de Ingreso Promedio Mensual de Mujeres según Alfabetismo en la comuna de Retiro, en los Años 2006-2009-2011-2013-2015-2017. Gráfico de elaboración propia con base en Encuestas CASEN 2006 a 2017- CLP/mes"/>
    <s v="Gráfico Evolución"/>
    <s v="ingresos,personas,histórico,CASEN,encuesta,CASEN,INE,estadística,Socioeconómico,Ingreso Promedio Comunal,Ingreso por Sexo-Alfabetismo,Retiro,Ingreso Mujeres - Alfabetismo"/>
    <s v="https://analytics.zoho.com/open-view/2395394000008161225?ZOHO_CRITERIA=%22Localiza%20Chile%22.%22Codcom%22%3D7405"/>
    <x v="0"/>
    <s v="#1774B576"/>
  </r>
  <r>
    <n v="2656"/>
    <x v="0"/>
    <x v="2"/>
    <s v="Socioeconómico"/>
    <n v="5605"/>
    <x v="28"/>
    <x v="16"/>
    <x v="0"/>
    <x v="304"/>
    <x v="0"/>
    <x v="112"/>
    <s v="Años 2006-2009-2011-2013-2015-2017"/>
    <s v="CLP/mes"/>
    <s v="elaboración propia con base en Encuestas CASEN 2006 a 2017"/>
    <s v="Evolución del Ingreso Promedio Mensual por Persona para Mujeres y Hombres en la comuna de El Tabo"/>
    <s v="Evolución del Ingreso Promedio Mensual por Persona para Mujeres y Hombres en la comuna de El Tabo, en los Años 2006-2009-2011-2013-2015-2017. Gráfico de elaboración propia con base en Encuestas CASEN 2006 a 2017- CLP/mes"/>
    <s v="Gráfico Evolución"/>
    <s v="ingresos,personas,histórico,CASEN,encuesta,CASEN,INE,estadística,Socioeconómico,Ingreso Promedio Comunal,Ingreso por Sexo,El Tabo,Ingreso por Sexo"/>
    <s v="https://analytics.zoho.com/open-view/2395394000008161222?ZOHO_CRITERIA=%22Localiza%20Chile%22.%22Codcom%22%3D5605"/>
    <x v="0"/>
    <s v="#1774B143"/>
  </r>
  <r>
    <n v="2657"/>
    <x v="0"/>
    <x v="2"/>
    <s v="Socioeconómico"/>
    <n v="14104"/>
    <x v="28"/>
    <x v="13"/>
    <x v="0"/>
    <x v="104"/>
    <x v="0"/>
    <x v="109"/>
    <s v="Años 2006-2009-2011-2013-2015-2017"/>
    <s v="CLP/mes"/>
    <s v="elaboración propia con base en Encuestas CASEN 2006 a 2017"/>
    <s v="Diferencial de Ingreso Promedio Mensual de Mujeres según Alfabetismo en la comuna de Los Lagos"/>
    <s v="Evolución del Diferencial de Ingreso Promedio Mensual de Mujeres según Alfabetismo en la comuna de Los Lagos, en los Años 2006-2009-2011-2013-2015-2017. Gráfico de elaboración propia con base en Encuestas CASEN 2006 a 2017- CLP/mes"/>
    <s v="Gráfico Evolución"/>
    <s v="ingresos,personas,histórico,CASEN,encuesta,CASEN,INE,estadística,Socioeconómico,Ingreso Promedio Comunal,Ingreso por Sexo-Alfabetismo,Los Lagos,Ingreso Mujeres - Alfabetismo"/>
    <s v="https://analytics.zoho.com/open-view/2395394000008161225?ZOHO_CRITERIA=%22Localiza%20Chile%22.%22Codcom%22%3D14104"/>
    <x v="0"/>
    <s v="#1774B771"/>
  </r>
  <r>
    <n v="2658"/>
    <x v="0"/>
    <x v="2"/>
    <s v="Socioeconómico"/>
    <n v="2302"/>
    <x v="28"/>
    <x v="14"/>
    <x v="0"/>
    <x v="103"/>
    <x v="0"/>
    <x v="110"/>
    <s v="Años 2006-2009-2011-2013-2015-2017"/>
    <s v="CLP/mes"/>
    <s v="elaboración propia con base en Encuestas CASEN 2006 a 2017"/>
    <s v="Evolución del Ingreso Promedio Mensual por Alfabetismo en la comuna de María Elena"/>
    <s v="Muestra de la Evolución del Ingreso Promedio Mensual por Alfabetismo en la comuna de María Elena en los Años 2006-2009-2011-2013-2015-2017. Gráfico de elaboración propia con base en Encuestas CASEN 2006 a 2017-unidad CLP/mes"/>
    <s v="Gráfico Evolución"/>
    <s v="ingresos,personas,histórico,CASEN,encuesta,CASEN,INE,estadística,Socioeconómico,Ingreso Promedio Comunal,Ingreso por Alfabetismo,María Elena,Ingreso por Alfabetismo"/>
    <s v="https://analytics.zoho.com/open-view/2395394000008161226?ZOHO_CRITERIA=%22Localiza%20Chile%22.%22Codcom%22%3D2302"/>
    <x v="0"/>
    <s v="#1774B454"/>
  </r>
  <r>
    <n v="2659"/>
    <x v="0"/>
    <x v="2"/>
    <s v="Socioeconómico"/>
    <n v="13130"/>
    <x v="28"/>
    <x v="15"/>
    <x v="0"/>
    <x v="280"/>
    <x v="0"/>
    <x v="115"/>
    <s v="Años 2006-2009-2011-2013-2015-2017"/>
    <s v="CLP/mes"/>
    <s v="elaboración propia con base en Encuestas CASEN 2006 a 2017"/>
    <s v="Evolución del Ingreso Promedio Mensual por Persona en la comuna de San Miguel"/>
    <s v="Evolución del Ingreso Promedio Mensual por Persona en la comuna de San Miguel en los Años 2006-2009-2011-2013-2015-2017. Gráfico de elaboración propia con base en Encuestas CASEN 2006 a 2017- CLP/mes"/>
    <s v="Gráfico Evolución"/>
    <s v="ingresos,personas,histórico,CASEN,encuesta,CASEN,INE,estadística,Socioeconómico,Ingreso Promedio Comunal,Ingreso Promedio Mensual,San Miguel,Ingreso Comunal"/>
    <s v="https://analytics.zoho.com/open-view/2395394000008161220?ZOHO_CRITERIA=%22Localiza%20Chile%22.%22Codcom%22%3D13130"/>
    <x v="0"/>
    <s v="#1774B383"/>
  </r>
  <r>
    <n v="2660"/>
    <x v="0"/>
    <x v="2"/>
    <s v="Socioeconómico"/>
    <n v="1107"/>
    <x v="28"/>
    <x v="15"/>
    <x v="0"/>
    <x v="324"/>
    <x v="0"/>
    <x v="114"/>
    <s v="Años 2006-2009-2011-2013-2015-2017"/>
    <s v="Porcentaje (%)"/>
    <s v="elaboración propia con base en Encuestas CASEN 2006 a 2017"/>
    <s v="Variación porcentual del Ingreso Promedio Mensual por Persona en la comuna de Alto Hospicio"/>
    <s v=" Muestra en proporciones de la Variación porcentual del Ingreso Promedio Mensual por Persona en la comuna de Alto Hospicio en los Años 2006-2009-2011-2013-2015-2017. Gráfico de elaboración propia con base en Encuestas CASEN 2006 a 2017- Porcentaje (%)"/>
    <s v="Gráfico Proporciones"/>
    <s v="ingresos,personas,histórico,CASEN,encuesta,CASEN,INE,estadística,Socioeconómico,Ingreso Promedio Comunal,Ingreso Promedio Mensual,Alto Hospicio,Variación Ingreso Comunal"/>
    <s v="https://analytics.zoho.com/open-view/2395394000008161221?ZOHO_CRITERIA=%22Localiza%20Chile%22.%22Codcom%22%3D1107"/>
    <x v="0"/>
    <s v="#1774B440"/>
  </r>
  <r>
    <n v="2661"/>
    <x v="0"/>
    <x v="2"/>
    <s v="Socioeconómico"/>
    <n v="9109"/>
    <x v="28"/>
    <x v="16"/>
    <x v="0"/>
    <x v="179"/>
    <x v="0"/>
    <x v="112"/>
    <s v="Año 2017"/>
    <s v="CLP/mes"/>
    <s v="elaboración propia con base en Encuestas CASEN 2006 a 2017"/>
    <s v="Ingreso Promedio Mensual de Mujeres y Hombres en el año 2017 en la comuna de Loncoche"/>
    <s v=" Distribución del Ingreso Promedio Mensual de Mujeres y Hombres en el año 2017 en la comuna de Loncoche. Gráfico de elaboración propia con base en Encuestas CASEN 2006 a 2017- CLP/mes"/>
    <s v="Gráfico Proporciones"/>
    <s v="ingresos,personas,histórico,CASEN,encuesta,CASEN,INE,estadística,Socioeconómico,Ingreso Promedio Comunal,Ingreso por Sexo,Loncoche,Ingreso por Sexo"/>
    <s v="https://analytics.zoho.com/open-view/2395394000008161223?ZOHO_CRITERIA=%22Localiza%20Chile%22.%22Codcom%22%3D9109"/>
    <x v="0"/>
    <s v="#1774B642"/>
  </r>
  <r>
    <n v="2662"/>
    <x v="0"/>
    <x v="2"/>
    <s v="Socioeconómico"/>
    <n v="10403"/>
    <x v="28"/>
    <x v="16"/>
    <x v="0"/>
    <x v="287"/>
    <x v="0"/>
    <x v="112"/>
    <s v="Año 2017"/>
    <s v="CLP/mes"/>
    <s v="elaboración propia con base en Encuestas CASEN 2006 a 2017"/>
    <s v="Ingreso Promedio Mensual de Mujeres y Hombres en el año 2017 en la comuna de Hualaihué"/>
    <s v=" Distribución del Ingreso Promedio Mensual de Mujeres y Hombres en el año 2017 en la comuna de Hualaihué. Gráfico de elaboración propia con base en Encuestas CASEN 2006 a 2017- CLP/mes"/>
    <s v="Gráfico Proporciones"/>
    <s v="ingresos,personas,histórico,CASEN,encuesta,CASEN,INE,estadística,Socioeconómico,Ingreso Promedio Comunal,Ingreso por Sexo,Hualaihué,Ingreso por Sexo"/>
    <s v="https://analytics.zoho.com/open-view/2395394000008161223?ZOHO_CRITERIA=%22Localiza%20Chile%22.%22Codcom%22%3D10403"/>
    <x v="0"/>
    <s v="#1774B694"/>
  </r>
  <r>
    <n v="2663"/>
    <x v="0"/>
    <x v="2"/>
    <s v="Socioeconómico"/>
    <n v="2302"/>
    <x v="28"/>
    <x v="13"/>
    <x v="0"/>
    <x v="103"/>
    <x v="0"/>
    <x v="113"/>
    <s v="Años 2006-2009-2011-2013-2015-2017"/>
    <s v="CLP/mes"/>
    <s v="elaboración propia con base en Encuestas CASEN 2006 a 2017"/>
    <s v="Diferencial de Ingreso Promedio Mensual de Hombres según Alfabetismo en la comuna de María Elena"/>
    <s v="Evolución del Diferencial de Ingreso Promedio Mensual de Hombres según Alfabetismo en la comuna de María Elena, en los Años 2006-2009-2011-2013-2015-2017. Gráfico de elaboración propia con base en Encuestas CASEN 2006 a 2017- CLP/mes"/>
    <s v="Gráfico Evolución"/>
    <s v="ingresos,personas,histórico,CASEN,encuesta,CASEN,INE,estadística,Socioeconómico,Ingreso Promedio Comunal,Ingreso por Sexo-Alfabetismo,María Elena,Ingreso Hombres - Alfabetismo"/>
    <s v="https://analytics.zoho.com/open-view/2395394000008161224?ZOHO_CRITERIA=%22Localiza%20Chile%22.%22Codcom%22%3D2302"/>
    <x v="0"/>
    <s v="#1774B454"/>
  </r>
  <r>
    <n v="2664"/>
    <x v="0"/>
    <x v="2"/>
    <s v="Socioeconómico"/>
    <n v="8206"/>
    <x v="28"/>
    <x v="15"/>
    <x v="0"/>
    <x v="274"/>
    <x v="0"/>
    <x v="115"/>
    <s v="Años 2006-2009-2011-2013-2015-2017"/>
    <s v="CLP/mes"/>
    <s v="elaboración propia con base en Encuestas CASEN 2006 a 2017"/>
    <s v="Evolución del Ingreso Promedio Mensual por Persona en la comuna de Los Alamos"/>
    <s v="Evolución del Ingreso Promedio Mensual por Persona en la comuna de Los Alamos en los Años 2006-2009-2011-2013-2015-2017. Gráfico de elaboración propia con base en Encuestas CASEN 2006 a 2017- CLP/mes"/>
    <s v="Gráfico Evolución"/>
    <s v="ingresos,personas,histórico,CASEN,encuesta,CASEN,INE,estadística,Socioeconómico,Ingreso Promedio Comunal,Ingreso Promedio Mensual,Los Alamos,Ingreso Comunal"/>
    <s v="https://analytics.zoho.com/open-view/2395394000008161220?ZOHO_CRITERIA=%22Localiza%20Chile%22.%22Codcom%22%3D8206"/>
    <x v="0"/>
    <s v="#1774B235"/>
  </r>
  <r>
    <n v="2665"/>
    <x v="0"/>
    <x v="2"/>
    <s v="Socioeconómico"/>
    <n v="1107"/>
    <x v="28"/>
    <x v="16"/>
    <x v="0"/>
    <x v="324"/>
    <x v="0"/>
    <x v="112"/>
    <s v="Años 2006-2009-2011-2013-2015-2017"/>
    <s v="CLP/mes"/>
    <s v="elaboración propia con base en Encuestas CASEN 2006 a 2017"/>
    <s v="Evolución del Ingreso Promedio Mensual por Persona para Mujeres y Hombres en la comuna de Alto Hospicio"/>
    <s v="Evolución del Ingreso Promedio Mensual por Persona para Mujeres y Hombres en la comuna de Alto Hospicio, en los Años 2006-2009-2011-2013-2015-2017. Gráfico de elaboración propia con base en Encuestas CASEN 2006 a 2017- CLP/mes"/>
    <s v="Gráfico Evolución"/>
    <s v="ingresos,personas,histórico,CASEN,encuesta,CASEN,INE,estadística,Socioeconómico,Ingreso Promedio Comunal,Ingreso por Sexo,Alto Hospicio,Ingreso por Sexo"/>
    <s v="https://analytics.zoho.com/open-view/2395394000008161222?ZOHO_CRITERIA=%22Localiza%20Chile%22.%22Codcom%22%3D1107"/>
    <x v="0"/>
    <s v="#1774B78"/>
  </r>
  <r>
    <n v="2666"/>
    <x v="0"/>
    <x v="2"/>
    <s v="Socioeconómico"/>
    <n v="7106"/>
    <x v="28"/>
    <x v="13"/>
    <x v="0"/>
    <x v="291"/>
    <x v="0"/>
    <x v="113"/>
    <s v="Años 2006-2009-2011-2013-2015-2017"/>
    <s v="CLP/mes"/>
    <s v="elaboración propia con base en Encuestas CASEN 2006 a 2017"/>
    <s v="Diferencial de Ingreso Promedio Mensual de Hombres según Alfabetismo en la comuna de Pelarco"/>
    <s v="Evolución del Diferencial de Ingreso Promedio Mensual de Hombres según Alfabetismo en la comuna de Pelarco, en los Años 2006-2009-2011-2013-2015-2017. Gráfico de elaboración propia con base en Encuestas CASEN 2006 a 2017- CLP/mes"/>
    <s v="Gráfico Evolución"/>
    <s v="ingresos,personas,histórico,CASEN,encuesta,CASEN,INE,estadística,Socioeconómico,Ingreso Promedio Comunal,Ingreso por Sexo-Alfabetismo,Pelarco,Ingreso Hombres - Alfabetismo"/>
    <s v="https://analytics.zoho.com/open-view/2395394000008161224?ZOHO_CRITERIA=%22Localiza%20Chile%22.%22Codcom%22%3D7106"/>
    <x v="0"/>
    <s v="#1774B555"/>
  </r>
  <r>
    <n v="2667"/>
    <x v="0"/>
    <x v="2"/>
    <s v="Socioeconómico"/>
    <n v="13604"/>
    <x v="28"/>
    <x v="13"/>
    <x v="0"/>
    <x v="115"/>
    <x v="0"/>
    <x v="113"/>
    <s v="Años 2006-2009-2011-2013-2015-2017"/>
    <s v="CLP/mes"/>
    <s v="elaboración propia con base en Encuestas CASEN 2006 a 2017"/>
    <s v="Diferencial de Ingreso Promedio Mensual de Hombres según Alfabetismo en la comuna de Padre Hurtado"/>
    <s v="Evolución del Diferencial de Ingreso Promedio Mensual de Hombres según Alfabetismo en la comuna de Padre Hurtado, en los Años 2006-2009-2011-2013-2015-2017. Gráfico de elaboración propia con base en Encuestas CASEN 2006 a 2017- CLP/mes"/>
    <s v="Gráfico Evolución"/>
    <s v="ingresos,personas,histórico,CASEN,encuesta,CASEN,INE,estadística,Socioeconómico,Ingreso Promedio Comunal,Ingreso por Sexo-Alfabetismo,Padre Hurtado,Ingreso Hombres - Alfabetismo"/>
    <s v="https://analytics.zoho.com/open-view/2395394000008161224?ZOHO_CRITERIA=%22Localiza%20Chile%22.%22Codcom%22%3D13604"/>
    <x v="0"/>
    <s v="#1774B766"/>
  </r>
  <r>
    <n v="2668"/>
    <x v="0"/>
    <x v="2"/>
    <s v="Socioeconómico"/>
    <n v="7110"/>
    <x v="28"/>
    <x v="16"/>
    <x v="0"/>
    <x v="277"/>
    <x v="0"/>
    <x v="112"/>
    <s v="Años 2006-2009-2011-2013-2015-2017"/>
    <s v="CLP/mes"/>
    <s v="elaboración propia con base en Encuestas CASEN 2006 a 2017"/>
    <s v="Evolución del Ingreso Promedio Mensual por Persona para Mujeres y Hombres en la comuna de San Rafael"/>
    <s v="Evolución del Ingreso Promedio Mensual por Persona para Mujeres y Hombres en la comuna de San Rafael, en los Años 2006-2009-2011-2013-2015-2017. Gráfico de elaboración propia con base en Encuestas CASEN 2006 a 2017- CLP/mes"/>
    <s v="Gráfico Evolución"/>
    <s v="ingresos,personas,histórico,CASEN,encuesta,CASEN,INE,estadística,Socioeconómico,Ingreso Promedio Comunal,Ingreso por Sexo,San Rafael,Ingreso por Sexo"/>
    <s v="https://analytics.zoho.com/open-view/2395394000008161222?ZOHO_CRITERIA=%22Localiza%20Chile%22.%22Codcom%22%3D7110"/>
    <x v="0"/>
    <s v="#1774B197"/>
  </r>
  <r>
    <n v="2669"/>
    <x v="0"/>
    <x v="2"/>
    <s v="Socioeconómico"/>
    <n v="8206"/>
    <x v="28"/>
    <x v="13"/>
    <x v="0"/>
    <x v="274"/>
    <x v="0"/>
    <x v="113"/>
    <s v="Años 2006-2009-2011-2013-2015-2017"/>
    <s v="CLP/mes"/>
    <s v="elaboración propia con base en Encuestas CASEN 2006 a 2017"/>
    <s v="Diferencial de Ingreso Promedio Mensual de Hombres según Alfabetismo en la comuna de Los Alamos"/>
    <s v="Evolución del Diferencial de Ingreso Promedio Mensual de Hombres según Alfabetismo en la comuna de Los Alamos, en los Años 2006-2009-2011-2013-2015-2017. Gráfico de elaboración propia con base en Encuestas CASEN 2006 a 2017- CLP/mes"/>
    <s v="Gráfico Evolución"/>
    <s v="ingresos,personas,histórico,CASEN,encuesta,CASEN,INE,estadística,Socioeconómico,Ingreso Promedio Comunal,Ingreso por Sexo-Alfabetismo,Los Alamos,Ingreso Hombres - Alfabetismo"/>
    <s v="https://analytics.zoho.com/open-view/2395394000008161224?ZOHO_CRITERIA=%22Localiza%20Chile%22.%22Codcom%22%3D8206"/>
    <x v="0"/>
    <s v="#1774B597"/>
  </r>
  <r>
    <n v="2670"/>
    <x v="0"/>
    <x v="2"/>
    <s v="Socioeconómico"/>
    <n v="10105"/>
    <x v="28"/>
    <x v="14"/>
    <x v="0"/>
    <x v="68"/>
    <x v="0"/>
    <x v="110"/>
    <s v="Año 2017"/>
    <s v="CLP/mes"/>
    <s v="elaboración propia con base en Encuestas CASEN 2006 a 2017"/>
    <s v="Comparativo de Ingreso Promedio Mensual entre personas con y sin alfabetización en la comuna de Frutillar"/>
    <s v="Gráfico nos muestra el Comparativo de Ingreso Promedio Mensual entre personas con y sin alfabetización en la comuna de Frutillar en el Año 2017. Gráfico de elaboración propia con base en Encuestas CASEN 2006 a 2017-unidad CLP/mes"/>
    <s v="Gráfico Comparativo"/>
    <s v="ingresos,personas,histórico,CASEN,encuesta,CASEN,INE,estadística,Socioeconómico,Ingreso Promedio Comunal,Ingreso por Alfabetismo,Frutillar,Ingreso por Alfabetismo"/>
    <s v="https://analytics.zoho.com/open-view/2395394000008161227?ZOHO_CRITERIA=%22Localiza%20Chile%22.%22Codcom%22%3D10105"/>
    <x v="0"/>
    <s v="#1774B670"/>
  </r>
  <r>
    <n v="2671"/>
    <x v="0"/>
    <x v="2"/>
    <s v="Socioeconómico"/>
    <n v="1401"/>
    <x v="28"/>
    <x v="17"/>
    <x v="0"/>
    <x v="270"/>
    <x v="0"/>
    <x v="117"/>
    <s v="Años 2006-2009-2011-2013-2015-2017"/>
    <s v="CLP/mes"/>
    <s v="elaboración propia con base en Encuestas CASEN 2006 a 2017"/>
    <s v="Evolución del Ingreso Promedio Mensual por Etnia en la comuna de Pozo Almonte"/>
    <s v="Muestra de la Evolución del Ingreso Promedio Mensual por Etnia en la comuna de Pozo Almonte en los Años 2006-2009-2011-2013-2015-2017. Gráfico de elaboración propia con base en Encuestas CASEN 2006 a 2017- unidad CLP/mes"/>
    <s v="Gráfico Evolución"/>
    <s v="ingresos,personas,histórico,CASEN,encuesta,CASEN,INE,estadística,Socioeconómico,Ingreso Promedio Comunal,Ingreso por Etnia,Pozo Almonte,Ingreso por Etnia"/>
    <s v="https://analytics.zoho.com/open-view/2395394000008161228?ZOHO_CRITERIA=%22Localiza%20Chile%22.%22Codcom%22%3D1401"/>
    <x v="0"/>
    <s v="#1774B441"/>
  </r>
  <r>
    <n v="2672"/>
    <x v="0"/>
    <x v="2"/>
    <s v="Socioeconómico"/>
    <n v="7306"/>
    <x v="28"/>
    <x v="16"/>
    <x v="0"/>
    <x v="41"/>
    <x v="0"/>
    <x v="112"/>
    <s v="Año 2017"/>
    <s v="CLP/mes"/>
    <s v="elaboración propia con base en Encuestas CASEN 2006 a 2017"/>
    <s v="Ingreso Promedio Mensual de Mujeres y Hombres en el año 2017 en la comuna de Romeral"/>
    <s v=" Distribución del Ingreso Promedio Mensual de Mujeres y Hombres en el año 2017 en la comuna de Romeral. Gráfico de elaboración propia con base en Encuestas CASEN 2006 a 2017- CLP/mes"/>
    <s v="Gráfico Proporciones"/>
    <s v="ingresos,personas,histórico,CASEN,encuesta,CASEN,INE,estadística,Socioeconómico,Ingreso Promedio Comunal,Ingreso por Sexo,Romeral,Ingreso por Sexo"/>
    <s v="https://analytics.zoho.com/open-view/2395394000008161223?ZOHO_CRITERIA=%22Localiza%20Chile%22.%22Codcom%22%3D7306"/>
    <x v="0"/>
    <s v="#1774B568"/>
  </r>
  <r>
    <n v="2673"/>
    <x v="0"/>
    <x v="2"/>
    <s v="Socioeconómico"/>
    <n v="6111"/>
    <x v="28"/>
    <x v="13"/>
    <x v="0"/>
    <x v="292"/>
    <x v="0"/>
    <x v="109"/>
    <s v="Años 2006-2009-2011-2013-2015-2017"/>
    <s v="CLP/mes"/>
    <s v="elaboración propia con base en Encuestas CASEN 2006 a 2017"/>
    <s v="Diferencial de Ingreso Promedio Mensual de Mujeres según Alfabetismo en la comuna de Olivar"/>
    <s v="Evolución del Diferencial de Ingreso Promedio Mensual de Mujeres según Alfabetismo en la comuna de Olivar, en los Años 2006-2009-2011-2013-2015-2017. Gráfico de elaboración propia con base en Encuestas CASEN 2006 a 2017- CLP/mes"/>
    <s v="Gráfico Evolución"/>
    <s v="ingresos,personas,histórico,CASEN,encuesta,CASEN,INE,estadística,Socioeconómico,Ingreso Promedio Comunal,Ingreso por Sexo-Alfabetismo,Olivar,Ingreso Mujeres - Alfabetismo"/>
    <s v="https://analytics.zoho.com/open-view/2395394000008161225?ZOHO_CRITERIA=%22Localiza%20Chile%22.%22Codcom%22%3D6111"/>
    <x v="0"/>
    <s v="#1774B527"/>
  </r>
  <r>
    <n v="2674"/>
    <x v="0"/>
    <x v="2"/>
    <s v="Socioeconómico"/>
    <n v="8314"/>
    <x v="28"/>
    <x v="14"/>
    <x v="0"/>
    <x v="279"/>
    <x v="0"/>
    <x v="110"/>
    <s v="Año 2017"/>
    <s v="CLP/mes"/>
    <s v="elaboración propia con base en Encuestas CASEN 2006 a 2017"/>
    <s v="Comparativo de Ingreso Promedio Mensual entre personas con y sin alfabetización en la comuna de Alto Biobío"/>
    <s v="Gráfico nos muestra el Comparativo de Ingreso Promedio Mensual entre personas con y sin alfabetización en la comuna de Alto Biobío en el Año 2017. Gráfico de elaboración propia con base en Encuestas CASEN 2006 a 2017-unidad CLP/mes"/>
    <s v="Gráfico Comparativo"/>
    <s v="ingresos,personas,histórico,CASEN,encuesta,CASEN,INE,estadística,Socioeconómico,Ingreso Promedio Comunal,Ingreso por Alfabetismo,Alto Biobío,Ingreso por Alfabetismo"/>
    <s v="https://analytics.zoho.com/open-view/2395394000008161227?ZOHO_CRITERIA=%22Localiza%20Chile%22.%22Codcom%22%3D8314"/>
    <x v="0"/>
    <s v="#1774B612"/>
  </r>
  <r>
    <n v="2675"/>
    <x v="0"/>
    <x v="2"/>
    <s v="Socioeconómico"/>
    <n v="8103"/>
    <x v="28"/>
    <x v="14"/>
    <x v="0"/>
    <x v="342"/>
    <x v="0"/>
    <x v="110"/>
    <s v="Años 2006-2009-2011-2013-2015-2017"/>
    <s v="CLP/mes"/>
    <s v="elaboración propia con base en Encuestas CASEN 2006 a 2017"/>
    <s v="Evolución del Ingreso Promedio Mensual por Alfabetismo en la comuna de Chiguayante"/>
    <s v="Muestra de la Evolución del Ingreso Promedio Mensual por Alfabetismo en la comuna de Chiguayante en los Años 2006-2009-2011-2013-2015-2017. Gráfico de elaboración propia con base en Encuestas CASEN 2006 a 2017-unidad CLP/mes"/>
    <s v="Gráfico Evolución"/>
    <s v="ingresos,personas,histórico,CASEN,encuesta,CASEN,INE,estadística,Socioeconómico,Ingreso Promedio Comunal,Ingreso por Alfabetismo,Chiguayante,Ingreso por Alfabetismo"/>
    <s v="https://analytics.zoho.com/open-view/2395394000008161226?ZOHO_CRITERIA=%22Localiza%20Chile%22.%22Codcom%22%3D8103"/>
    <x v="0"/>
    <s v="#1774B582"/>
  </r>
  <r>
    <n v="2676"/>
    <x v="0"/>
    <x v="2"/>
    <s v="Socioeconómico"/>
    <n v="10210"/>
    <x v="28"/>
    <x v="16"/>
    <x v="0"/>
    <x v="174"/>
    <x v="0"/>
    <x v="112"/>
    <s v="Año 2017"/>
    <s v="CLP/mes"/>
    <s v="elaboración propia con base en Encuestas CASEN 2006 a 2017"/>
    <s v="Ingreso Promedio Mensual de Mujeres y Hombres en el año 2017 en la comuna de Quinchao"/>
    <s v=" Distribución del Ingreso Promedio Mensual de Mujeres y Hombres en el año 2017 en la comuna de Quinchao. Gráfico de elaboración propia con base en Encuestas CASEN 2006 a 2017- CLP/mes"/>
    <s v="Gráfico Proporciones"/>
    <s v="ingresos,personas,histórico,CASEN,encuesta,CASEN,INE,estadística,Socioeconómico,Ingreso Promedio Comunal,Ingreso por Sexo,Quinchao,Ingreso por Sexo"/>
    <s v="https://analytics.zoho.com/open-view/2395394000008161223?ZOHO_CRITERIA=%22Localiza%20Chile%22.%22Codcom%22%3D10210"/>
    <x v="0"/>
    <s v="#1774B684"/>
  </r>
  <r>
    <n v="2677"/>
    <x v="0"/>
    <x v="2"/>
    <s v="Socioeconómico"/>
    <n v="13110"/>
    <x v="28"/>
    <x v="13"/>
    <x v="0"/>
    <x v="325"/>
    <x v="0"/>
    <x v="113"/>
    <s v="Años 2006-2009-2011-2013-2015-2017"/>
    <s v="CLP/mes"/>
    <s v="elaboración propia con base en Encuestas CASEN 2006 a 2017"/>
    <s v="Diferencial de Ingreso Promedio Mensual de Hombres según Alfabetismo en la comuna de La Florida"/>
    <s v="Evolución del Diferencial de Ingreso Promedio Mensual de Hombres según Alfabetismo en la comuna de La Florida, en los Años 2006-2009-2011-2013-2015-2017. Gráfico de elaboración propia con base en Encuestas CASEN 2006 a 2017- CLP/mes"/>
    <s v="Gráfico Evolución"/>
    <s v="ingresos,personas,histórico,CASEN,encuesta,CASEN,INE,estadística,Socioeconómico,Ingreso Promedio Comunal,Ingreso por Sexo-Alfabetismo,La Florida,Ingreso Hombres - Alfabetismo"/>
    <s v="https://analytics.zoho.com/open-view/2395394000008161224?ZOHO_CRITERIA=%22Localiza%20Chile%22.%22Codcom%22%3D13110"/>
    <x v="0"/>
    <s v="#1774B725"/>
  </r>
  <r>
    <n v="2678"/>
    <x v="0"/>
    <x v="2"/>
    <s v="Socioeconómico"/>
    <n v="13302"/>
    <x v="28"/>
    <x v="13"/>
    <x v="0"/>
    <x v="267"/>
    <x v="0"/>
    <x v="109"/>
    <s v="Años 2006-2009-2011-2013-2015-2017"/>
    <s v="CLP/mes"/>
    <s v="elaboración propia con base en Encuestas CASEN 2006 a 2017"/>
    <s v="Diferencial de Ingreso Promedio Mensual de Mujeres según Alfabetismo en la comuna de Lampa"/>
    <s v="Evolución del Diferencial de Ingreso Promedio Mensual de Mujeres según Alfabetismo en la comuna de Lampa, en los Años 2006-2009-2011-2013-2015-2017. Gráfico de elaboración propia con base en Encuestas CASEN 2006 a 2017- CLP/mes"/>
    <s v="Gráfico Evolución"/>
    <s v="ingresos,personas,histórico,CASEN,encuesta,CASEN,INE,estadística,Socioeconómico,Ingreso Promedio Comunal,Ingreso por Sexo-Alfabetismo,Lampa,Ingreso Mujeres - Alfabetismo"/>
    <s v="https://analytics.zoho.com/open-view/2395394000008161225?ZOHO_CRITERIA=%22Localiza%20Chile%22.%22Codcom%22%3D13302"/>
    <x v="0"/>
    <s v="#1774B752"/>
  </r>
  <r>
    <n v="2679"/>
    <x v="0"/>
    <x v="2"/>
    <s v="Socioeconómico"/>
    <n v="2103"/>
    <x v="28"/>
    <x v="16"/>
    <x v="0"/>
    <x v="340"/>
    <x v="0"/>
    <x v="112"/>
    <s v="Año 2017"/>
    <s v="CLP/mes"/>
    <s v="elaboración propia con base en Encuestas CASEN 2006 a 2017"/>
    <s v="Ingreso Promedio Mensual de Mujeres y Hombres en el año 2017 en la comuna de Sierra Gorda"/>
    <s v=" Distribución del Ingreso Promedio Mensual de Mujeres y Hombres en el año 2017 en la comuna de Sierra Gorda. Gráfico de elaboración propia con base en Encuestas CASEN 2006 a 2017- CLP/mes"/>
    <s v="Gráfico Proporciones"/>
    <s v="ingresos,personas,histórico,CASEN,encuesta,CASEN,INE,estadística,Socioeconómico,Ingreso Promedio Comunal,Ingreso por Sexo,Sierra Gorda,Ingreso por Sexo"/>
    <s v="https://analytics.zoho.com/open-view/2395394000008161223?ZOHO_CRITERIA=%22Localiza%20Chile%22.%22Codcom%22%3D2103"/>
    <x v="0"/>
    <s v="#1774B448"/>
  </r>
  <r>
    <n v="2680"/>
    <x v="0"/>
    <x v="2"/>
    <s v="Socioeconómico"/>
    <n v="16109"/>
    <x v="28"/>
    <x v="16"/>
    <x v="0"/>
    <x v="81"/>
    <x v="0"/>
    <x v="112"/>
    <s v="Años 2006-2009-2011-2013-2015-2017"/>
    <s v="CLP/mes"/>
    <s v="elaboración propia con base en Encuestas CASEN 2006 a 2017"/>
    <s v="Evolución del Ingreso Promedio Mensual por Persona para Mujeres y Hombres en la comuna de Yungay"/>
    <s v="Evolución del Ingreso Promedio Mensual por Persona para Mujeres y Hombres en la comuna de Yungay, en los Años 2006-2009-2011-2013-2015-2017. Gráfico de elaboración propia con base en Encuestas CASEN 2006 a 2017- CLP/mes"/>
    <s v="Gráfico Evolución"/>
    <s v="ingresos,personas,histórico,CASEN,encuesta,CASEN,INE,estadística,Socioeconómico,Ingreso Promedio Comunal,Ingreso por Sexo,Yungay,Ingreso por Sexo"/>
    <s v="https://analytics.zoho.com/open-view/2395394000008161222?ZOHO_CRITERIA=%22Localiza%20Chile%22.%22Codcom%22%3D16109"/>
    <x v="0"/>
    <s v="#1774B271"/>
  </r>
  <r>
    <n v="2681"/>
    <x v="0"/>
    <x v="2"/>
    <s v="Socioeconómico"/>
    <n v="4105"/>
    <x v="28"/>
    <x v="16"/>
    <x v="0"/>
    <x v="334"/>
    <x v="0"/>
    <x v="112"/>
    <s v="Años 2006-2009-2011-2013-2015-2017"/>
    <s v="CLP/mes"/>
    <s v="elaboración propia con base en Encuestas CASEN 2006 a 2017"/>
    <s v="Evolución del Ingreso Promedio Mensual por Persona para Mujeres y Hombres en la comuna de Paiguano"/>
    <s v="Evolución del Ingreso Promedio Mensual por Persona para Mujeres y Hombres en la comuna de Paiguano, en los Años 2006-2009-2011-2013-2015-2017. Gráfico de elaboración propia con base en Encuestas CASEN 2006 a 2017- CLP/mes"/>
    <s v="Gráfico Evolución"/>
    <s v="ingresos,personas,histórico,CASEN,encuesta,CASEN,INE,estadística,Socioeconómico,Ingreso Promedio Comunal,Ingreso por Sexo,Paiguano,Ingreso por Sexo"/>
    <s v="https://analytics.zoho.com/open-view/2395394000008161222?ZOHO_CRITERIA=%22Localiza%20Chile%22.%22Codcom%22%3D4105"/>
    <x v="0"/>
    <s v="#1774B106"/>
  </r>
  <r>
    <n v="2682"/>
    <x v="0"/>
    <x v="2"/>
    <s v="Socioeconómico"/>
    <n v="8307"/>
    <x v="28"/>
    <x v="15"/>
    <x v="0"/>
    <x v="332"/>
    <x v="0"/>
    <x v="115"/>
    <s v="Años 2006-2009-2011-2013-2015-2017"/>
    <s v="CLP/mes"/>
    <s v="elaboración propia con base en Encuestas CASEN 2006 a 2017"/>
    <s v="Evolución del Ingreso Promedio Mensual por Persona en la comuna de Negrete"/>
    <s v="Evolución del Ingreso Promedio Mensual por Persona en la comuna de Negrete en los Años 2006-2009-2011-2013-2015-2017. Gráfico de elaboración propia con base en Encuestas CASEN 2006 a 2017- CLP/mes"/>
    <s v="Gráfico Evolución"/>
    <s v="ingresos,personas,histórico,CASEN,encuesta,CASEN,INE,estadística,Socioeconómico,Ingreso Promedio Comunal,Ingreso Promedio Mensual,Negrete,Ingreso Comunal"/>
    <s v="https://analytics.zoho.com/open-view/2395394000008161220?ZOHO_CRITERIA=%22Localiza%20Chile%22.%22Codcom%22%3D8307"/>
    <x v="0"/>
    <s v="#1774B243"/>
  </r>
  <r>
    <n v="2683"/>
    <x v="0"/>
    <x v="2"/>
    <s v="Socioeconómico"/>
    <n v="1405"/>
    <x v="28"/>
    <x v="17"/>
    <x v="0"/>
    <x v="223"/>
    <x v="0"/>
    <x v="117"/>
    <s v="Años 2006-2009-2011-2013-2015-2017"/>
    <s v="CLP/mes"/>
    <s v="elaboración propia con base en Encuestas CASEN 2006 a 2017"/>
    <s v="Evolución del Ingreso Promedio Mensual por Etnia en la comuna de Pica"/>
    <s v="Muestra de la Evolución del Ingreso Promedio Mensual por Etnia en la comuna de Pica en los Años 2006-2009-2011-2013-2015-2017. Gráfico de elaboración propia con base en Encuestas CASEN 2006 a 2017- unidad CLP/mes"/>
    <s v="Gráfico Evolución"/>
    <s v="ingresos,personas,histórico,CASEN,encuesta,CASEN,INE,estadística,Socioeconómico,Ingreso Promedio Comunal,Ingreso por Etnia,Pica,Ingreso por Etnia"/>
    <s v="https://analytics.zoho.com/open-view/2395394000008161228?ZOHO_CRITERIA=%22Localiza%20Chile%22.%22Codcom%22%3D1405"/>
    <x v="0"/>
    <s v="#1774B445"/>
  </r>
  <r>
    <n v="2684"/>
    <x v="0"/>
    <x v="2"/>
    <s v="Socioeconómico"/>
    <n v="7402"/>
    <x v="28"/>
    <x v="15"/>
    <x v="0"/>
    <x v="252"/>
    <x v="0"/>
    <x v="114"/>
    <s v="Años 2006-2009-2011-2013-2015-2017"/>
    <s v="Porcentaje (%)"/>
    <s v="elaboración propia con base en Encuestas CASEN 2006 a 2017"/>
    <s v="Variación porcentual del Ingreso Promedio Mensual por Persona en la comuna de Colbún"/>
    <s v=" Muestra en proporciones de la Variación porcentual del Ingreso Promedio Mensual por Persona en la comuna de Colbún en los Años 2006-2009-2011-2013-2015-2017. Gráfico de elaboración propia con base en Encuestas CASEN 2006 a 2017- Porcentaje (%)"/>
    <s v="Gráfico Proporciones"/>
    <s v="ingresos,personas,histórico,CASEN,encuesta,CASEN,INE,estadística,Socioeconómico,Ingreso Promedio Comunal,Ingreso Promedio Mensual,Colbún,Variación Ingreso Comunal"/>
    <s v="https://analytics.zoho.com/open-view/2395394000008161221?ZOHO_CRITERIA=%22Localiza%20Chile%22.%22Codcom%22%3D7402"/>
    <x v="0"/>
    <s v="#1774B573"/>
  </r>
  <r>
    <n v="2685"/>
    <x v="0"/>
    <x v="2"/>
    <s v="Socioeconómico"/>
    <n v="4301"/>
    <x v="28"/>
    <x v="15"/>
    <x v="0"/>
    <x v="51"/>
    <x v="0"/>
    <x v="114"/>
    <s v="Años 2006-2009-2011-2013-2015-2017"/>
    <s v="Porcentaje (%)"/>
    <s v="elaboración propia con base en Encuestas CASEN 2006 a 2017"/>
    <s v="Variación porcentual del Ingreso Promedio Mensual por Persona en la comuna de Ovalle"/>
    <s v=" Muestra en proporciones de la Variación porcentual del Ingreso Promedio Mensual por Persona en la comuna de Ovalle en los Años 2006-2009-2011-2013-2015-2017. Gráfico de elaboración propia con base en Encuestas CASEN 2006 a 2017- Porcentaje (%)"/>
    <s v="Gráfico Proporciones"/>
    <s v="ingresos,personas,histórico,CASEN,encuesta,CASEN,INE,estadística,Socioeconómico,Ingreso Promedio Comunal,Ingreso Promedio Mensual,Ovalle,Variación Ingreso Comunal"/>
    <s v="https://analytics.zoho.com/open-view/2395394000008161221?ZOHO_CRITERIA=%22Localiza%20Chile%22.%22Codcom%22%3D4301"/>
    <x v="0"/>
    <s v="#1774B474"/>
  </r>
  <r>
    <n v="2686"/>
    <x v="0"/>
    <x v="2"/>
    <s v="Socioeconómico"/>
    <n v="10403"/>
    <x v="28"/>
    <x v="14"/>
    <x v="0"/>
    <x v="287"/>
    <x v="0"/>
    <x v="110"/>
    <s v="Año 2017"/>
    <s v="CLP/mes"/>
    <s v="elaboración propia con base en Encuestas CASEN 2006 a 2017"/>
    <s v="Comparativo de Ingreso Promedio Mensual entre personas con y sin alfabetización en la comuna de Hualaihué"/>
    <s v="Gráfico nos muestra el Comparativo de Ingreso Promedio Mensual entre personas con y sin alfabetización en la comuna de Hualaihué en el Año 2017. Gráfico de elaboración propia con base en Encuestas CASEN 2006 a 2017-unidad CLP/mes"/>
    <s v="Gráfico Comparativo"/>
    <s v="ingresos,personas,histórico,CASEN,encuesta,CASEN,INE,estadística,Socioeconómico,Ingreso Promedio Comunal,Ingreso por Alfabetismo,Hualaihué,Ingreso por Alfabetismo"/>
    <s v="https://analytics.zoho.com/open-view/2395394000008161227?ZOHO_CRITERIA=%22Localiza%20Chile%22.%22Codcom%22%3D10403"/>
    <x v="0"/>
    <s v="#1774B694"/>
  </r>
  <r>
    <n v="2687"/>
    <x v="0"/>
    <x v="2"/>
    <s v="Socioeconómico"/>
    <n v="9101"/>
    <x v="28"/>
    <x v="14"/>
    <x v="0"/>
    <x v="155"/>
    <x v="0"/>
    <x v="110"/>
    <s v="Año 2017"/>
    <s v="CLP/mes"/>
    <s v="elaboración propia con base en Encuestas CASEN 2006 a 2017"/>
    <s v="Comparativo de Ingreso Promedio Mensual entre personas con y sin alfabetización en la comuna de Temuco"/>
    <s v="Gráfico nos muestra el Comparativo de Ingreso Promedio Mensual entre personas con y sin alfabetización en la comuna de Temuco en el Año 2017. Gráfico de elaboración propia con base en Encuestas CASEN 2006 a 2017-unidad CLP/mes"/>
    <s v="Gráfico Comparativo"/>
    <s v="ingresos,personas,histórico,CASEN,encuesta,CASEN,INE,estadística,Socioeconómico,Ingreso Promedio Comunal,Ingreso por Alfabetismo,Temuco,Ingreso por Alfabetismo"/>
    <s v="https://analytics.zoho.com/open-view/2395394000008161227?ZOHO_CRITERIA=%22Localiza%20Chile%22.%22Codcom%22%3D9101"/>
    <x v="0"/>
    <s v="#1774B634"/>
  </r>
  <r>
    <n v="2688"/>
    <x v="0"/>
    <x v="2"/>
    <s v="Socioeconómico"/>
    <n v="8106"/>
    <x v="28"/>
    <x v="15"/>
    <x v="0"/>
    <x v="232"/>
    <x v="0"/>
    <x v="115"/>
    <s v="Años 2006-2009-2011-2013-2015-2017"/>
    <s v="CLP/mes"/>
    <s v="elaboración propia con base en Encuestas CASEN 2006 a 2017"/>
    <s v="Evolución del Ingreso Promedio Mensual por Persona en la comuna de Lota"/>
    <s v="Evolución del Ingreso Promedio Mensual por Persona en la comuna de Lota en los Años 2006-2009-2011-2013-2015-2017. Gráfico de elaboración propia con base en Encuestas CASEN 2006 a 2017- CLP/mes"/>
    <s v="Gráfico Evolución"/>
    <s v="ingresos,personas,histórico,CASEN,encuesta,CASEN,INE,estadística,Socioeconómico,Ingreso Promedio Comunal,Ingreso Promedio Mensual,Lota,Ingreso Comunal"/>
    <s v="https://analytics.zoho.com/open-view/2395394000008161220?ZOHO_CRITERIA=%22Localiza%20Chile%22.%22Codcom%22%3D8106"/>
    <x v="0"/>
    <s v="#1774B223"/>
  </r>
  <r>
    <n v="2689"/>
    <x v="0"/>
    <x v="2"/>
    <s v="Socioeconómico"/>
    <n v="9101"/>
    <x v="28"/>
    <x v="13"/>
    <x v="0"/>
    <x v="155"/>
    <x v="0"/>
    <x v="113"/>
    <s v="Años 2006-2009-2011-2013-2015-2017"/>
    <s v="CLP/mes"/>
    <s v="elaboración propia con base en Encuestas CASEN 2006 a 2017"/>
    <s v="Diferencial de Ingreso Promedio Mensual de Hombres según Alfabetismo en la comuna de Temuco"/>
    <s v="Evolución del Diferencial de Ingreso Promedio Mensual de Hombres según Alfabetismo en la comuna de Temuco, en los Años 2006-2009-2011-2013-2015-2017. Gráfico de elaboración propia con base en Encuestas CASEN 2006 a 2017- CLP/mes"/>
    <s v="Gráfico Evolución"/>
    <s v="ingresos,personas,histórico,CASEN,encuesta,CASEN,INE,estadística,Socioeconómico,Ingreso Promedio Comunal,Ingreso por Sexo-Alfabetismo,Temuco,Ingreso Hombres - Alfabetismo"/>
    <s v="https://analytics.zoho.com/open-view/2395394000008161224?ZOHO_CRITERIA=%22Localiza%20Chile%22.%22Codcom%22%3D9101"/>
    <x v="0"/>
    <s v="#1774B634"/>
  </r>
  <r>
    <n v="2690"/>
    <x v="0"/>
    <x v="2"/>
    <s v="Socioeconómico"/>
    <n v="5"/>
    <x v="29"/>
    <x v="17"/>
    <x v="1"/>
    <x v="184"/>
    <x v="0"/>
    <x v="117"/>
    <s v="Años 2006-2009-2011-2013-2015-2017"/>
    <s v="CLP/mes"/>
    <s v="elaboración propia con base en Encuestas CASEN 2006 a 2017"/>
    <s v="Evolución del Ingreso Promedio Mensual por Etnia en la Región de Valparaíso"/>
    <s v="Evolución del Ingreso Promedio Mensual por Etnia en la Región de Valparaíso, en los Años 2006-2009-2011-2013-2015-2017. Gráfico de elaboración propia con base en Encuestas CASEN 2006 a 2017- CLP/mes"/>
    <s v="Gráfico Evolución"/>
    <s v="ingresos,personas,histórico,CASEN,encuesta,CASEN,INE,estadística,Socioeconómico,Ingreso Promedio Regional,Ingreso por Etnia,Región de Valparaíso,Ingreso por Etnia"/>
    <s v="https://analytics.zoho.com/open-view/2395394000008161208?ZOHO_CRITERIA=%22Localiza%20Chile%22.%22Codreg%22%3D5"/>
    <x v="0"/>
    <s v="#1774B427"/>
  </r>
  <r>
    <n v="2691"/>
    <x v="0"/>
    <x v="2"/>
    <s v="Socioeconómico"/>
    <n v="16203"/>
    <x v="28"/>
    <x v="13"/>
    <x v="0"/>
    <x v="309"/>
    <x v="0"/>
    <x v="109"/>
    <s v="Años 2006-2009-2011-2013-2015-2017"/>
    <s v="CLP/mes"/>
    <s v="elaboración propia con base en Encuestas CASEN 2006 a 2017"/>
    <s v="Diferencial de Ingreso Promedio Mensual de Mujeres según Alfabetismo en la comuna de Coelemu"/>
    <s v="Evolución del Diferencial de Ingreso Promedio Mensual de Mujeres según Alfabetismo en la comuna de Coelemu, en los Años 2006-2009-2011-2013-2015-2017. Gráfico de elaboración propia con base en Encuestas CASEN 2006 a 2017- CLP/mes"/>
    <s v="Gráfico Evolución"/>
    <s v="ingresos,personas,histórico,CASEN,encuesta,CASEN,INE,estadística,Socioeconómico,Ingreso Promedio Comunal,Ingreso por Sexo-Alfabetismo,Coelemu,Ingreso Mujeres - Alfabetismo"/>
    <s v="https://analytics.zoho.com/open-view/2395394000008161225?ZOHO_CRITERIA=%22Localiza%20Chile%22.%22Codcom%22%3D16203"/>
    <x v="0"/>
    <s v="#1774B616"/>
  </r>
  <r>
    <n v="2692"/>
    <x v="0"/>
    <x v="2"/>
    <s v="Socioeconómico"/>
    <n v="5605"/>
    <x v="28"/>
    <x v="15"/>
    <x v="0"/>
    <x v="304"/>
    <x v="0"/>
    <x v="115"/>
    <s v="Años 2006-2009-2011-2013-2015-2017"/>
    <s v="CLP/mes"/>
    <s v="elaboración propia con base en Encuestas CASEN 2006 a 2017"/>
    <s v="Evolución del Ingreso Promedio Mensual por Persona en la comuna de El Tabo"/>
    <s v="Evolución del Ingreso Promedio Mensual por Persona en la comuna de El Tabo en los Años 2006-2009-2011-2013-2015-2017. Gráfico de elaboración propia con base en Encuestas CASEN 2006 a 2017- CLP/mes"/>
    <s v="Gráfico Evolución"/>
    <s v="ingresos,personas,histórico,CASEN,encuesta,CASEN,INE,estadística,Socioeconómico,Ingreso Promedio Comunal,Ingreso Promedio Mensual,El Tabo,Ingreso Comunal"/>
    <s v="https://analytics.zoho.com/open-view/2395394000008161220?ZOHO_CRITERIA=%22Localiza%20Chile%22.%22Codcom%22%3D5605"/>
    <x v="0"/>
    <s v="#1774B143"/>
  </r>
  <r>
    <n v="2693"/>
    <x v="0"/>
    <x v="2"/>
    <s v="Socioeconómico"/>
    <n v="16304"/>
    <x v="28"/>
    <x v="15"/>
    <x v="0"/>
    <x v="187"/>
    <x v="0"/>
    <x v="114"/>
    <s v="Años 2006-2009-2011-2013-2015-2017"/>
    <s v="Porcentaje (%)"/>
    <s v="elaboración propia con base en Encuestas CASEN 2006 a 2017"/>
    <s v="Variación porcentual del Ingreso Promedio Mensual por Persona en la comuna de San Fabián"/>
    <s v=" Muestra en proporciones de la Variación porcentual del Ingreso Promedio Mensual por Persona en la comuna de San Fabián en los Años 2006-2009-2011-2013-2015-2017. Gráfico de elaboración propia con base en Encuestas CASEN 2006 a 2017- Porcentaje (%)"/>
    <s v="Gráfico Proporciones"/>
    <s v="ingresos,personas,histórico,CASEN,encuesta,CASEN,INE,estadística,Socioeconómico,Ingreso Promedio Comunal,Ingreso Promedio Mensual,San Fabián,Variación Ingreso Comunal"/>
    <s v="https://analytics.zoho.com/open-view/2395394000008161221?ZOHO_CRITERIA=%22Localiza%20Chile%22.%22Codcom%22%3D16304"/>
    <x v="0"/>
    <s v="#1774B629"/>
  </r>
  <r>
    <n v="2694"/>
    <x v="0"/>
    <x v="2"/>
    <s v="Socioeconómico"/>
    <n v="13503"/>
    <x v="28"/>
    <x v="13"/>
    <x v="0"/>
    <x v="95"/>
    <x v="0"/>
    <x v="109"/>
    <s v="Años 2006-2009-2011-2013-2015-2017"/>
    <s v="CLP/mes"/>
    <s v="elaboración propia con base en Encuestas CASEN 2006 a 2017"/>
    <s v="Diferencial de Ingreso Promedio Mensual de Mujeres según Alfabetismo en la comuna de Curacaví"/>
    <s v="Evolución del Diferencial de Ingreso Promedio Mensual de Mujeres según Alfabetismo en la comuna de Curacaví, en los Años 2006-2009-2011-2013-2015-2017. Gráfico de elaboración propia con base en Encuestas CASEN 2006 a 2017- CLP/mes"/>
    <s v="Gráfico Evolución"/>
    <s v="ingresos,personas,histórico,CASEN,encuesta,CASEN,INE,estadística,Socioeconómico,Ingreso Promedio Comunal,Ingreso por Sexo-Alfabetismo,Curacaví,Ingreso Mujeres - Alfabetismo"/>
    <s v="https://analytics.zoho.com/open-view/2395394000008161225?ZOHO_CRITERIA=%22Localiza%20Chile%22.%22Codcom%22%3D13503"/>
    <x v="0"/>
    <s v="#1774B760"/>
  </r>
  <r>
    <n v="2695"/>
    <x v="0"/>
    <x v="2"/>
    <s v="Socioeconómico"/>
    <n v="13401"/>
    <x v="28"/>
    <x v="16"/>
    <x v="0"/>
    <x v="137"/>
    <x v="0"/>
    <x v="112"/>
    <s v="Años 2006-2009-2011-2013-2015-2017"/>
    <s v="CLP/mes"/>
    <s v="elaboración propia con base en Encuestas CASEN 2006 a 2017"/>
    <s v="Evolución del Ingreso Promedio Mensual por Persona para Mujeres y Hombres en la comuna de San Bernardo"/>
    <s v="Evolución del Ingreso Promedio Mensual por Persona para Mujeres y Hombres en la comuna de San Bernardo, en los Años 2006-2009-2011-2013-2015-2017. Gráfico de elaboración propia con base en Encuestas CASEN 2006 a 2017- CLP/mes"/>
    <s v="Gráfico Evolución"/>
    <s v="ingresos,personas,histórico,CASEN,encuesta,CASEN,INE,estadística,Socioeconómico,Ingreso Promedio Comunal,Ingreso por Sexo,San Bernardo,Ingreso por Sexo"/>
    <s v="https://analytics.zoho.com/open-view/2395394000008161222?ZOHO_CRITERIA=%22Localiza%20Chile%22.%22Codcom%22%3D13401"/>
    <x v="0"/>
    <s v="#1774B392"/>
  </r>
  <r>
    <n v="2696"/>
    <x v="0"/>
    <x v="2"/>
    <s v="Socioeconómico"/>
    <n v="13112"/>
    <x v="28"/>
    <x v="15"/>
    <x v="0"/>
    <x v="7"/>
    <x v="0"/>
    <x v="114"/>
    <s v="Años 2006-2009-2011-2013-2015-2017"/>
    <s v="Porcentaje (%)"/>
    <s v="elaboración propia con base en Encuestas CASEN 2006 a 2017"/>
    <s v="Variación porcentual del Ingreso Promedio Mensual por Persona en la comuna de La Pintana"/>
    <s v=" Muestra en proporciones de la Variación porcentual del Ingreso Promedio Mensual por Persona en la comuna de La Pintana en los Años 2006-2009-2011-2013-2015-2017. Gráfico de elaboración propia con base en Encuestas CASEN 2006 a 2017- Porcentaje (%)"/>
    <s v="Gráfico Proporciones"/>
    <s v="ingresos,personas,histórico,CASEN,encuesta,CASEN,INE,estadística,Socioeconómico,Ingreso Promedio Comunal,Ingreso Promedio Mensual,La Pintana,Variación Ingreso Comunal"/>
    <s v="https://analytics.zoho.com/open-view/2395394000008161221?ZOHO_CRITERIA=%22Localiza%20Chile%22.%22Codcom%22%3D13112"/>
    <x v="0"/>
    <s v="#1774B727"/>
  </r>
  <r>
    <n v="2697"/>
    <x v="0"/>
    <x v="2"/>
    <s v="Socioeconómico"/>
    <n v="5702"/>
    <x v="28"/>
    <x v="14"/>
    <x v="0"/>
    <x v="182"/>
    <x v="0"/>
    <x v="110"/>
    <s v="Años 2006-2009-2011-2013-2015-2017"/>
    <s v="CLP/mes"/>
    <s v="elaboración propia con base en Encuestas CASEN 2006 a 2017"/>
    <s v="Evolución del Ingreso Promedio Mensual por Alfabetismo en la comuna de Catemu"/>
    <s v="Muestra de la Evolución del Ingreso Promedio Mensual por Alfabetismo en la comuna de Catemu en los Años 2006-2009-2011-2013-2015-2017. Gráfico de elaboración propia con base en Encuestas CASEN 2006 a 2017-unidad CLP/mes"/>
    <s v="Gráfico Evolución"/>
    <s v="ingresos,personas,histórico,CASEN,encuesta,CASEN,INE,estadística,Socioeconómico,Ingreso Promedio Comunal,Ingreso por Alfabetismo,Catemu,Ingreso por Alfabetismo"/>
    <s v="https://analytics.zoho.com/open-view/2395394000008161226?ZOHO_CRITERIA=%22Localiza%20Chile%22.%22Codcom%22%3D5702"/>
    <x v="0"/>
    <s v="#1774B508"/>
  </r>
  <r>
    <n v="2698"/>
    <x v="0"/>
    <x v="2"/>
    <s v="Socioeconómico"/>
    <n v="16103"/>
    <x v="28"/>
    <x v="14"/>
    <x v="0"/>
    <x v="125"/>
    <x v="0"/>
    <x v="110"/>
    <s v="Año 2017"/>
    <s v="CLP/mes"/>
    <s v="elaboración propia con base en Encuestas CASEN 2006 a 2017"/>
    <s v="Comparativo de Ingreso Promedio Mensual entre personas con y sin alfabetización en la comuna de Chillán Viejo"/>
    <s v="Gráfico nos muestra el Comparativo de Ingreso Promedio Mensual entre personas con y sin alfabetización en la comuna de Chillán Viejo en el Año 2017. Gráfico de elaboración propia con base en Encuestas CASEN 2006 a 2017-unidad CLP/mes"/>
    <s v="Gráfico Comparativo"/>
    <s v="ingresos,personas,histórico,CASEN,encuesta,CASEN,INE,estadística,Socioeconómico,Ingreso Promedio Comunal,Ingreso por Alfabetismo,Chillán Viejo,Ingreso por Alfabetismo"/>
    <s v="https://analytics.zoho.com/open-view/2395394000008161227?ZOHO_CRITERIA=%22Localiza%20Chile%22.%22Codcom%22%3D16103"/>
    <x v="0"/>
    <s v="#1774B618"/>
  </r>
  <r>
    <n v="2699"/>
    <x v="0"/>
    <x v="2"/>
    <s v="Socioeconómico"/>
    <n v="7201"/>
    <x v="28"/>
    <x v="16"/>
    <x v="0"/>
    <x v="14"/>
    <x v="0"/>
    <x v="112"/>
    <s v="Año 2017"/>
    <s v="CLP/mes"/>
    <s v="elaboración propia con base en Encuestas CASEN 2006 a 2017"/>
    <s v="Ingreso Promedio Mensual de Mujeres y Hombres en el año 2017 en la comuna de Cauquenes"/>
    <s v=" Distribución del Ingreso Promedio Mensual de Mujeres y Hombres en el año 2017 en la comuna de Cauquenes. Gráfico de elaboración propia con base en Encuestas CASEN 2006 a 2017- CLP/mes"/>
    <s v="Gráfico Proporciones"/>
    <s v="ingresos,personas,histórico,CASEN,encuesta,CASEN,INE,estadística,Socioeconómico,Ingreso Promedio Comunal,Ingreso por Sexo,Cauquenes,Ingreso por Sexo"/>
    <s v="https://analytics.zoho.com/open-view/2395394000008161223?ZOHO_CRITERIA=%22Localiza%20Chile%22.%22Codcom%22%3D7201"/>
    <x v="0"/>
    <s v="#1774B560"/>
  </r>
  <r>
    <n v="2700"/>
    <x v="0"/>
    <x v="2"/>
    <s v="Socioeconómico"/>
    <n v="5603"/>
    <x v="28"/>
    <x v="14"/>
    <x v="0"/>
    <x v="282"/>
    <x v="0"/>
    <x v="110"/>
    <s v="Año 2017"/>
    <s v="CLP/mes"/>
    <s v="elaboración propia con base en Encuestas CASEN 2006 a 2017"/>
    <s v="Comparativo de Ingreso Promedio Mensual entre personas con y sin alfabetización en la comuna de Cartagena"/>
    <s v="Gráfico nos muestra el Comparativo de Ingreso Promedio Mensual entre personas con y sin alfabetización en la comuna de Cartagena en el Año 2017. Gráfico de elaboración propia con base en Encuestas CASEN 2006 a 2017-unidad CLP/mes"/>
    <s v="Gráfico Comparativo"/>
    <s v="ingresos,personas,histórico,CASEN,encuesta,CASEN,INE,estadística,Socioeconómico,Ingreso Promedio Comunal,Ingreso por Alfabetismo,Cartagena,Ingreso por Alfabetismo"/>
    <s v="https://analytics.zoho.com/open-view/2395394000008161227?ZOHO_CRITERIA=%22Localiza%20Chile%22.%22Codcom%22%3D5603"/>
    <x v="0"/>
    <s v="#1774B503"/>
  </r>
  <r>
    <n v="2701"/>
    <x v="0"/>
    <x v="2"/>
    <s v="Socioeconómico"/>
    <n v="11"/>
    <x v="29"/>
    <x v="14"/>
    <x v="1"/>
    <x v="85"/>
    <x v="0"/>
    <x v="110"/>
    <s v="Año 2017"/>
    <s v="CLP/mes"/>
    <s v="elaboración propia con base en Encuestas CASEN 2006 a 2017"/>
    <s v="Comparativo de Ingreso Promedio Mensual entre personas con y sin alfabetización en la Región de Aysén"/>
    <s v="Gráfico Comparativo de Ingreso Promedio Mensual entre personas con y sin alfabetización en la Región de Aysén en los Año 2017. Gráfico de elaboración propia con base en Encuestas CASEN 2006 a 2017 - CLP/mes"/>
    <s v="Gráfico Comparativo"/>
    <s v="ingresos,personas,histórico,CASEN,encuesta,CASEN,INE,estadística,Socioeconómico,Ingreso Promedio Regional,Ingreso por Alfabetismo,Región de Aysén,Ingreso por Alfabetismo"/>
    <s v="https://analytics.zoho.com/open-view/2395394000008161207?ZOHO_CRITERIA=%22Localiza%20Chile%22.%22Codreg%22%3D11"/>
    <x v="0"/>
    <s v="#1774B433"/>
  </r>
  <r>
    <n v="2702"/>
    <x v="0"/>
    <x v="2"/>
    <s v="Socioeconómico"/>
    <n v="9115"/>
    <x v="28"/>
    <x v="15"/>
    <x v="0"/>
    <x v="153"/>
    <x v="0"/>
    <x v="114"/>
    <s v="Años 2006-2009-2011-2013-2015-2017"/>
    <s v="Porcentaje (%)"/>
    <s v="elaboración propia con base en Encuestas CASEN 2006 a 2017"/>
    <s v="Variación porcentual del Ingreso Promedio Mensual por Persona en la comuna de Pucón"/>
    <s v=" Muestra en proporciones de la Variación porcentual del Ingreso Promedio Mensual por Persona en la comuna de Pucón en los Años 2006-2009-2011-2013-2015-2017. Gráfico de elaboración propia con base en Encuestas CASEN 2006 a 2017- Porcentaje (%)"/>
    <s v="Gráfico Proporciones"/>
    <s v="ingresos,personas,histórico,CASEN,encuesta,CASEN,INE,estadística,Socioeconómico,Ingreso Promedio Comunal,Ingreso Promedio Mensual,Pucón,Variación Ingreso Comunal"/>
    <s v="https://analytics.zoho.com/open-view/2395394000008161221?ZOHO_CRITERIA=%22Localiza%20Chile%22.%22Codcom%22%3D9115"/>
    <x v="0"/>
    <s v="#1774B648"/>
  </r>
  <r>
    <n v="2703"/>
    <x v="0"/>
    <x v="2"/>
    <s v="Socioeconómico"/>
    <n v="9114"/>
    <x v="28"/>
    <x v="14"/>
    <x v="0"/>
    <x v="285"/>
    <x v="0"/>
    <x v="110"/>
    <s v="Años 2006-2009-2011-2013-2015-2017"/>
    <s v="CLP/mes"/>
    <s v="elaboración propia con base en Encuestas CASEN 2006 a 2017"/>
    <s v="Evolución del Ingreso Promedio Mensual por Alfabetismo en la comuna de Pitrufquén"/>
    <s v="Muestra de la Evolución del Ingreso Promedio Mensual por Alfabetismo en la comuna de Pitrufquén en los Años 2006-2009-2011-2013-2015-2017. Gráfico de elaboración propia con base en Encuestas CASEN 2006 a 2017-unidad CLP/mes"/>
    <s v="Gráfico Evolución"/>
    <s v="ingresos,personas,histórico,CASEN,encuesta,CASEN,INE,estadística,Socioeconómico,Ingreso Promedio Comunal,Ingreso por Alfabetismo,Pitrufquén,Ingreso por Alfabetismo"/>
    <s v="https://analytics.zoho.com/open-view/2395394000008161226?ZOHO_CRITERIA=%22Localiza%20Chile%22.%22Codcom%22%3D9114"/>
    <x v="0"/>
    <s v="#1774B647"/>
  </r>
  <r>
    <n v="2704"/>
    <x v="0"/>
    <x v="2"/>
    <s v="Socioeconómico"/>
    <n v="16305"/>
    <x v="28"/>
    <x v="15"/>
    <x v="0"/>
    <x v="293"/>
    <x v="0"/>
    <x v="114"/>
    <s v="Años 2006-2009-2011-2013-2015-2017"/>
    <s v="Porcentaje (%)"/>
    <s v="elaboración propia con base en Encuestas CASEN 2006 a 2017"/>
    <s v="Variación porcentual del Ingreso Promedio Mensual por Persona en la comuna de San Nicolás"/>
    <s v=" Muestra en proporciones de la Variación porcentual del Ingreso Promedio Mensual por Persona en la comuna de San Nicolás en los Años 2006-2009-2011-2013-2015-2017. Gráfico de elaboración propia con base en Encuestas CASEN 2006 a 2017- Porcentaje (%)"/>
    <s v="Gráfico Proporciones"/>
    <s v="ingresos,personas,histórico,CASEN,encuesta,CASEN,INE,estadística,Socioeconómico,Ingreso Promedio Comunal,Ingreso Promedio Mensual,San Nicolás,Variación Ingreso Comunal"/>
    <s v="https://analytics.zoho.com/open-view/2395394000008161221?ZOHO_CRITERIA=%22Localiza%20Chile%22.%22Codcom%22%3D16305"/>
    <x v="0"/>
    <s v="#1774B631"/>
  </r>
  <r>
    <n v="2705"/>
    <x v="0"/>
    <x v="2"/>
    <s v="Socioeconómico"/>
    <n v="4305"/>
    <x v="28"/>
    <x v="15"/>
    <x v="0"/>
    <x v="74"/>
    <x v="0"/>
    <x v="115"/>
    <s v="Años 2006-2009-2011-2013-2015-2017"/>
    <s v="CLP/mes"/>
    <s v="elaboración propia con base en Encuestas CASEN 2006 a 2017"/>
    <s v="Evolución del Ingreso Promedio Mensual por Persona en la comuna de Río Hurtado"/>
    <s v="Evolución del Ingreso Promedio Mensual por Persona en la comuna de Río Hurtado en los Años 2006-2009-2011-2013-2015-2017. Gráfico de elaboración propia con base en Encuestas CASEN 2006 a 2017- CLP/mes"/>
    <s v="Gráfico Evolución"/>
    <s v="ingresos,personas,histórico,CASEN,encuesta,CASEN,INE,estadística,Socioeconómico,Ingreso Promedio Comunal,Ingreso Promedio Mensual,Río Hurtado,Ingreso Comunal"/>
    <s v="https://analytics.zoho.com/open-view/2395394000008161220?ZOHO_CRITERIA=%22Localiza%20Chile%22.%22Codcom%22%3D4305"/>
    <x v="0"/>
    <s v="#1774B116"/>
  </r>
  <r>
    <n v="2706"/>
    <x v="0"/>
    <x v="2"/>
    <s v="Socioeconómico"/>
    <n v="8"/>
    <x v="29"/>
    <x v="13"/>
    <x v="1"/>
    <x v="192"/>
    <x v="0"/>
    <x v="109"/>
    <s v="Años 2006-2009-2011-2013-2015-2017"/>
    <s v="CLP/mes"/>
    <s v="elaboración propia con base en Encuestas CASEN 2006 a 2017"/>
    <s v="Diferencial de Ingreso Promedio Mensual de Mujeres según Alfabetismo en la Región del Biobío"/>
    <s v="Gráfico del Diferencial de Ingreso Promedio Mensual de Mujeres según Alfabetismo en la Región del Biobío,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l Biobío,Ingreso Mujeres - Alfabetismo"/>
    <s v="https://analytics.zoho.com/open-view/2395394000008161205?ZOHO_CRITERIA=%22Localiza%20Chile%22.%22Codreg%22%3D8"/>
    <x v="0"/>
    <s v="#1774B430"/>
  </r>
  <r>
    <n v="2707"/>
    <x v="0"/>
    <x v="2"/>
    <s v="Socioeconómico"/>
    <n v="12101"/>
    <x v="28"/>
    <x v="16"/>
    <x v="0"/>
    <x v="138"/>
    <x v="0"/>
    <x v="112"/>
    <s v="Año 2017"/>
    <s v="CLP/mes"/>
    <s v="elaboración propia con base en Encuestas CASEN 2006 a 2017"/>
    <s v="Ingreso Promedio Mensual de Mujeres y Hombres en el año 2017 en la comuna de Punta Arenas"/>
    <s v=" Distribución del Ingreso Promedio Mensual de Mujeres y Hombres en el año 2017 en la comuna de Punta Arenas. Gráfico de elaboración propia con base en Encuestas CASEN 2006 a 2017- CLP/mes"/>
    <s v="Gráfico Proporciones"/>
    <s v="ingresos,personas,histórico,CASEN,encuesta,CASEN,INE,estadística,Socioeconómico,Ingreso Promedio Comunal,Ingreso por Sexo,Punta Arenas,Ingreso por Sexo"/>
    <s v="https://analytics.zoho.com/open-view/2395394000008161223?ZOHO_CRITERIA=%22Localiza%20Chile%22.%22Codcom%22%3D12101"/>
    <x v="0"/>
    <s v="#1774B706"/>
  </r>
  <r>
    <n v="2708"/>
    <x v="0"/>
    <x v="2"/>
    <s v="Socioeconómico"/>
    <n v="9"/>
    <x v="29"/>
    <x v="15"/>
    <x v="1"/>
    <x v="87"/>
    <x v="0"/>
    <x v="116"/>
    <s v="Años 2006-2009-2011-2013-2015-2017"/>
    <s v="Porcentaje (%)"/>
    <s v="elaboración propia con base en Encuestas CASEN 2006 a 2017"/>
    <s v="Variación porcentual del Ingreso Promedio Mensual por Persona en la Región de La Araucanía"/>
    <s v=" Muestra de la Variación porcentual del Ingreso Promedio Mensual por Persona en la Región de La Araucanía,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La Araucanía,Variación Ingreso Regional"/>
    <s v="https://analytics.zoho.com/open-view/2395394000008161201?ZOHO_CRITERIA=%22Localiza%20Chile%22.%22Codreg%22%3D9"/>
    <x v="0"/>
    <s v="#1774B431"/>
  </r>
  <r>
    <n v="2709"/>
    <x v="0"/>
    <x v="2"/>
    <s v="Socioeconómico"/>
    <n v="7102"/>
    <x v="28"/>
    <x v="16"/>
    <x v="0"/>
    <x v="233"/>
    <x v="0"/>
    <x v="112"/>
    <s v="Años 2006-2009-2011-2013-2015-2017"/>
    <s v="CLP/mes"/>
    <s v="elaboración propia con base en Encuestas CASEN 2006 a 2017"/>
    <s v="Evolución del Ingreso Promedio Mensual por Persona para Mujeres y Hombres en la comuna de Constitución"/>
    <s v="Evolución del Ingreso Promedio Mensual por Persona para Mujeres y Hombres en la comuna de Constitución, en los Años 2006-2009-2011-2013-2015-2017. Gráfico de elaboración propia con base en Encuestas CASEN 2006 a 2017- CLP/mes"/>
    <s v="Gráfico Evolución"/>
    <s v="ingresos,personas,histórico,CASEN,encuesta,CASEN,INE,estadística,Socioeconómico,Ingreso Promedio Comunal,Ingreso por Sexo,Constitución,Ingreso por Sexo"/>
    <s v="https://analytics.zoho.com/open-view/2395394000008161222?ZOHO_CRITERIA=%22Localiza%20Chile%22.%22Codcom%22%3D7102"/>
    <x v="0"/>
    <s v="#1774B189"/>
  </r>
  <r>
    <n v="2710"/>
    <x v="0"/>
    <x v="2"/>
    <s v="Socioeconómico"/>
    <n v="5104"/>
    <x v="28"/>
    <x v="16"/>
    <x v="0"/>
    <x v="195"/>
    <x v="0"/>
    <x v="112"/>
    <s v="Años 2006-2009-2011-2013-2015-2017"/>
    <s v="CLP/mes"/>
    <s v="elaboración propia con base en Encuestas CASEN 2006 a 2017"/>
    <s v="Evolución del Ingreso Promedio Mensual por Persona para Mujeres y Hombres en la comuna de Juan Fernández"/>
    <s v="Evolución del Ingreso Promedio Mensual por Persona para Mujeres y Hombres en la comuna de Juan Fernández, en los Años 2006-2009-2011-2013-2015-2017. Gráfico de elaboración propia con base en Encuestas CASEN 2006 a 2017- CLP/mes"/>
    <s v="Gráfico Evolución"/>
    <s v="ingresos,personas,histórico,CASEN,encuesta,CASEN,INE,estadística,Socioeconómico,Ingreso Promedio Comunal,Ingreso por Sexo,Juan Fernández,Ingreso por Sexo"/>
    <s v="https://analytics.zoho.com/open-view/2395394000008161222?ZOHO_CRITERIA=%22Localiza%20Chile%22.%22Codcom%22%3D5104"/>
    <x v="0"/>
    <s v="#1774B120"/>
  </r>
  <r>
    <n v="2711"/>
    <x v="0"/>
    <x v="2"/>
    <s v="Socioeconómico"/>
    <n v="5303"/>
    <x v="28"/>
    <x v="13"/>
    <x v="0"/>
    <x v="219"/>
    <x v="0"/>
    <x v="109"/>
    <s v="Años 2006-2009-2011-2013-2015-2017"/>
    <s v="CLP/mes"/>
    <s v="elaboración propia con base en Encuestas CASEN 2006 a 2017"/>
    <s v="Diferencial de Ingreso Promedio Mensual de Mujeres según Alfabetismo en la comuna de Rinconada"/>
    <s v="Evolución del Diferencial de Ingreso Promedio Mensual de Mujeres según Alfabetismo en la comuna de Rinconada, en los Años 2006-2009-2011-2013-2015-2017. Gráfico de elaboración propia con base en Encuestas CASEN 2006 a 2017- CLP/mes"/>
    <s v="Gráfico Evolución"/>
    <s v="ingresos,personas,histórico,CASEN,encuesta,CASEN,INE,estadística,Socioeconómico,Ingreso Promedio Comunal,Ingreso por Sexo-Alfabetismo,Rinconada,Ingreso Mujeres - Alfabetismo"/>
    <s v="https://analytics.zoho.com/open-view/2395394000008161225?ZOHO_CRITERIA=%22Localiza%20Chile%22.%22Codcom%22%3D5303"/>
    <x v="0"/>
    <s v="#1774B489"/>
  </r>
  <r>
    <n v="2712"/>
    <x v="0"/>
    <x v="2"/>
    <s v="Socioeconómico"/>
    <n v="8307"/>
    <x v="28"/>
    <x v="14"/>
    <x v="0"/>
    <x v="332"/>
    <x v="0"/>
    <x v="110"/>
    <s v="Años 2006-2009-2011-2013-2015-2017"/>
    <s v="CLP/mes"/>
    <s v="elaboración propia con base en Encuestas CASEN 2006 a 2017"/>
    <s v="Evolución del Ingreso Promedio Mensual por Alfabetismo en la comuna de Negrete"/>
    <s v="Muestra de la Evolución del Ingreso Promedio Mensual por Alfabetismo en la comuna de Negrete en los Años 2006-2009-2011-2013-2015-2017. Gráfico de elaboración propia con base en Encuestas CASEN 2006 a 2017-unidad CLP/mes"/>
    <s v="Gráfico Evolución"/>
    <s v="ingresos,personas,histórico,CASEN,encuesta,CASEN,INE,estadística,Socioeconómico,Ingreso Promedio Comunal,Ingreso por Alfabetismo,Negrete,Ingreso por Alfabetismo"/>
    <s v="https://analytics.zoho.com/open-view/2395394000008161226?ZOHO_CRITERIA=%22Localiza%20Chile%22.%22Codcom%22%3D8307"/>
    <x v="0"/>
    <s v="#1774B605"/>
  </r>
  <r>
    <n v="2713"/>
    <x v="0"/>
    <x v="2"/>
    <s v="Socioeconómico"/>
    <n v="12302"/>
    <x v="28"/>
    <x v="15"/>
    <x v="0"/>
    <x v="295"/>
    <x v="0"/>
    <x v="114"/>
    <s v="Años 2006-2009-2011-2013-2015-2017"/>
    <s v="Porcentaje (%)"/>
    <s v="elaboración propia con base en Encuestas CASEN 2006 a 2017"/>
    <s v="Variación porcentual del Ingreso Promedio Mensual por Persona en la comuna de Primavera"/>
    <s v=" Muestra en proporciones de la Variación porcentual del Ingreso Promedio Mensual por Persona en la comuna de Primavera en los Años 2006-2009-2011-2013-2015-2017. Gráfico de elaboración propia con base en Encuestas CASEN 2006 a 2017- Porcentaje (%)"/>
    <s v="Gráfico Proporciones"/>
    <s v="ingresos,personas,histórico,CASEN,encuesta,CASEN,INE,estadística,Socioeconómico,Ingreso Promedio Comunal,Ingreso Promedio Mensual,Primavera,Variación Ingreso Comunal"/>
    <s v="https://analytics.zoho.com/open-view/2395394000008161221?ZOHO_CRITERIA=%22Localiza%20Chile%22.%22Codcom%22%3D12302"/>
    <x v="0"/>
    <s v="#1774B712"/>
  </r>
  <r>
    <n v="2714"/>
    <x v="0"/>
    <x v="2"/>
    <s v="Socioeconómico"/>
    <n v="16104"/>
    <x v="28"/>
    <x v="16"/>
    <x v="0"/>
    <x v="234"/>
    <x v="0"/>
    <x v="112"/>
    <s v="Años 2006-2009-2011-2013-2015-2017"/>
    <s v="CLP/mes"/>
    <s v="elaboración propia con base en Encuestas CASEN 2006 a 2017"/>
    <s v="Evolución del Ingreso Promedio Mensual por Persona para Mujeres y Hombres en la comuna de El Carmen"/>
    <s v="Evolución del Ingreso Promedio Mensual por Persona para Mujeres y Hombres en la comuna de El Carmen, en los Años 2006-2009-2011-2013-2015-2017. Gráfico de elaboración propia con base en Encuestas CASEN 2006 a 2017- CLP/mes"/>
    <s v="Gráfico Evolución"/>
    <s v="ingresos,personas,histórico,CASEN,encuesta,CASEN,INE,estadística,Socioeconómico,Ingreso Promedio Comunal,Ingreso por Sexo,El Carmen,Ingreso por Sexo"/>
    <s v="https://analytics.zoho.com/open-view/2395394000008161222?ZOHO_CRITERIA=%22Localiza%20Chile%22.%22Codcom%22%3D16104"/>
    <x v="0"/>
    <s v="#1774B257"/>
  </r>
  <r>
    <n v="2715"/>
    <x v="0"/>
    <x v="2"/>
    <s v="Socioeconómico"/>
    <n v="8101"/>
    <x v="28"/>
    <x v="13"/>
    <x v="0"/>
    <x v="353"/>
    <x v="0"/>
    <x v="109"/>
    <s v="Años 2006-2009-2011-2013-2015-2017"/>
    <s v="CLP/mes"/>
    <s v="elaboración propia con base en Encuestas CASEN 2006 a 2017"/>
    <s v="Diferencial de Ingreso Promedio Mensual de Mujeres según Alfabetismo en la comuna de Concepción"/>
    <s v="Evolución del Diferencial de Ingreso Promedio Mensual de Mujeres según Alfabetismo en la comuna de Concepción, en los Años 2006-2009-2011-2013-2015-2017. Gráfico de elaboración propia con base en Encuestas CASEN 2006 a 2017- CLP/mes"/>
    <s v="Gráfico Evolución"/>
    <s v="ingresos,personas,histórico,CASEN,encuesta,CASEN,INE,estadística,Socioeconómico,Ingreso Promedio Comunal,Ingreso por Sexo-Alfabetismo,Concepción,Ingreso Mujeres - Alfabetismo"/>
    <s v="https://analytics.zoho.com/open-view/2395394000008161225?ZOHO_CRITERIA=%22Localiza%20Chile%22.%22Codcom%22%3D8101"/>
    <x v="0"/>
    <s v="#1774B580"/>
  </r>
  <r>
    <n v="2716"/>
    <x v="0"/>
    <x v="2"/>
    <s v="Socioeconómico"/>
    <n v="7305"/>
    <x v="28"/>
    <x v="14"/>
    <x v="0"/>
    <x v="150"/>
    <x v="0"/>
    <x v="110"/>
    <s v="Año 2017"/>
    <s v="CLP/mes"/>
    <s v="elaboración propia con base en Encuestas CASEN 2006 a 2017"/>
    <s v="Comparativo de Ingreso Promedio Mensual entre personas con y sin alfabetización en la comuna de Rauco"/>
    <s v="Gráfico nos muestra el Comparativo de Ingreso Promedio Mensual entre personas con y sin alfabetización en la comuna de Rauco en el Año 2017. Gráfico de elaboración propia con base en Encuestas CASEN 2006 a 2017-unidad CLP/mes"/>
    <s v="Gráfico Comparativo"/>
    <s v="ingresos,personas,histórico,CASEN,encuesta,CASEN,INE,estadística,Socioeconómico,Ingreso Promedio Comunal,Ingreso por Alfabetismo,Rauco,Ingreso por Alfabetismo"/>
    <s v="https://analytics.zoho.com/open-view/2395394000008161227?ZOHO_CRITERIA=%22Localiza%20Chile%22.%22Codcom%22%3D7305"/>
    <x v="0"/>
    <s v="#1774B567"/>
  </r>
  <r>
    <n v="2717"/>
    <x v="0"/>
    <x v="2"/>
    <s v="Socioeconómico"/>
    <n v="8313"/>
    <x v="28"/>
    <x v="14"/>
    <x v="0"/>
    <x v="200"/>
    <x v="0"/>
    <x v="110"/>
    <s v="Año 2017"/>
    <s v="CLP/mes"/>
    <s v="elaboración propia con base en Encuestas CASEN 2006 a 2017"/>
    <s v="Comparativo de Ingreso Promedio Mensual entre personas con y sin alfabetización en la comuna de Yumbel"/>
    <s v="Gráfico nos muestra el Comparativo de Ingreso Promedio Mensual entre personas con y sin alfabetización en la comuna de Yumbel en el Año 2017. Gráfico de elaboración propia con base en Encuestas CASEN 2006 a 2017-unidad CLP/mes"/>
    <s v="Gráfico Comparativo"/>
    <s v="ingresos,personas,histórico,CASEN,encuesta,CASEN,INE,estadística,Socioeconómico,Ingreso Promedio Comunal,Ingreso por Alfabetismo,Yumbel,Ingreso por Alfabetismo"/>
    <s v="https://analytics.zoho.com/open-view/2395394000008161227?ZOHO_CRITERIA=%22Localiza%20Chile%22.%22Codcom%22%3D8313"/>
    <x v="0"/>
    <s v="#1774B611"/>
  </r>
  <r>
    <n v="2718"/>
    <x v="0"/>
    <x v="2"/>
    <s v="Socioeconómico"/>
    <n v="9116"/>
    <x v="28"/>
    <x v="14"/>
    <x v="0"/>
    <x v="206"/>
    <x v="0"/>
    <x v="110"/>
    <s v="Año 2017"/>
    <s v="CLP/mes"/>
    <s v="elaboración propia con base en Encuestas CASEN 2006 a 2017"/>
    <s v="Comparativo de Ingreso Promedio Mensual entre personas con y sin alfabetización en la comuna de Saavedra"/>
    <s v="Gráfico nos muestra el Comparativo de Ingreso Promedio Mensual entre personas con y sin alfabetización en la comuna de Saavedra en el Año 2017. Gráfico de elaboración propia con base en Encuestas CASEN 2006 a 2017-unidad CLP/mes"/>
    <s v="Gráfico Comparativo"/>
    <s v="ingresos,personas,histórico,CASEN,encuesta,CASEN,INE,estadística,Socioeconómico,Ingreso Promedio Comunal,Ingreso por Alfabetismo,Saavedra,Ingreso por Alfabetismo"/>
    <s v="https://analytics.zoho.com/open-view/2395394000008161227?ZOHO_CRITERIA=%22Localiza%20Chile%22.%22Codcom%22%3D9116"/>
    <x v="0"/>
    <s v="#1774B649"/>
  </r>
  <r>
    <n v="2719"/>
    <x v="0"/>
    <x v="2"/>
    <s v="Socioeconómico"/>
    <n v="15202"/>
    <x v="28"/>
    <x v="13"/>
    <x v="0"/>
    <x v="171"/>
    <x v="0"/>
    <x v="113"/>
    <s v="Años 2006-2009-2011-2013-2015-2017"/>
    <s v="CLP/mes"/>
    <s v="elaboración propia con base en Encuestas CASEN 2006 a 2017"/>
    <s v="Diferencial de Ingreso Promedio Mensual de Hombres según Alfabetismo en la comuna de General Lagos"/>
    <s v="Evolución del Diferencial de Ingreso Promedio Mensual de Hombres según Alfabetismo en la comuna de General Lagos, en los Años 2006-2009-2011-2013-2015-2017. Gráfico de elaboración propia con base en Encuestas CASEN 2006 a 2017- CLP/mes"/>
    <s v="Gráfico Evolución"/>
    <s v="ingresos,personas,histórico,CASEN,encuesta,CASEN,INE,estadística,Socioeconómico,Ingreso Promedio Comunal,Ingreso por Sexo-Alfabetismo,General Lagos,Ingreso Hombres - Alfabetismo"/>
    <s v="https://analytics.zoho.com/open-view/2395394000008161224?ZOHO_CRITERIA=%22Localiza%20Chile%22.%22Codcom%22%3D15202"/>
    <x v="0"/>
    <s v="#1774B783"/>
  </r>
  <r>
    <n v="2720"/>
    <x v="0"/>
    <x v="2"/>
    <s v="Socioeconómico"/>
    <n v="14201"/>
    <x v="28"/>
    <x v="15"/>
    <x v="0"/>
    <x v="10"/>
    <x v="0"/>
    <x v="115"/>
    <s v="Años 2006-2009-2011-2013-2015-2017"/>
    <s v="CLP/mes"/>
    <s v="elaboración propia con base en Encuestas CASEN 2006 a 2017"/>
    <s v="Evolución del Ingreso Promedio Mensual por Persona en la comuna de La Unión"/>
    <s v="Evolución del Ingreso Promedio Mensual por Persona en la comuna de La Unión en los Años 2006-2009-2011-2013-2015-2017. Gráfico de elaboración propia con base en Encuestas CASEN 2006 a 2017- CLP/mes"/>
    <s v="Gráfico Evolución"/>
    <s v="ingresos,personas,histórico,CASEN,encuesta,CASEN,INE,estadística,Socioeconómico,Ingreso Promedio Comunal,Ingreso Promedio Mensual,La Unión,Ingreso Comunal"/>
    <s v="https://analytics.zoho.com/open-view/2395394000008161220?ZOHO_CRITERIA=%22Localiza%20Chile%22.%22Codcom%22%3D14201"/>
    <x v="0"/>
    <s v="#1774B414"/>
  </r>
  <r>
    <n v="2721"/>
    <x v="0"/>
    <x v="2"/>
    <s v="Socioeconómico"/>
    <n v="14106"/>
    <x v="28"/>
    <x v="15"/>
    <x v="0"/>
    <x v="183"/>
    <x v="0"/>
    <x v="115"/>
    <s v="Años 2006-2009-2011-2013-2015-2017"/>
    <s v="CLP/mes"/>
    <s v="elaboración propia con base en Encuestas CASEN 2006 a 2017"/>
    <s v="Evolución del Ingreso Promedio Mensual por Persona en la comuna de Mariquina"/>
    <s v="Evolución del Ingreso Promedio Mensual por Persona en la comuna de Mariquina en los Años 2006-2009-2011-2013-2015-2017. Gráfico de elaboración propia con base en Encuestas CASEN 2006 a 2017- CLP/mes"/>
    <s v="Gráfico Evolución"/>
    <s v="ingresos,personas,histórico,CASEN,encuesta,CASEN,INE,estadística,Socioeconómico,Ingreso Promedio Comunal,Ingreso Promedio Mensual,Mariquina,Ingreso Comunal"/>
    <s v="https://analytics.zoho.com/open-view/2395394000008161220?ZOHO_CRITERIA=%22Localiza%20Chile%22.%22Codcom%22%3D14106"/>
    <x v="0"/>
    <s v="#1774B411"/>
  </r>
  <r>
    <n v="2722"/>
    <x v="0"/>
    <x v="2"/>
    <s v="Socioeconómico"/>
    <n v="2103"/>
    <x v="28"/>
    <x v="16"/>
    <x v="0"/>
    <x v="340"/>
    <x v="0"/>
    <x v="112"/>
    <s v="Años 2006-2009-2011-2013-2015-2017"/>
    <s v="CLP/mes"/>
    <s v="elaboración propia con base en Encuestas CASEN 2006 a 2017"/>
    <s v="Evolución del Ingreso Promedio Mensual por Persona para Mujeres y Hombres en la comuna de Sierra Gorda"/>
    <s v="Evolución del Ingreso Promedio Mensual por Persona para Mujeres y Hombres en la comuna de Sierra Gorda, en los Años 2006-2009-2011-2013-2015-2017. Gráfico de elaboración propia con base en Encuestas CASEN 2006 a 2017- CLP/mes"/>
    <s v="Gráfico Evolución"/>
    <s v="ingresos,personas,histórico,CASEN,encuesta,CASEN,INE,estadística,Socioeconómico,Ingreso Promedio Comunal,Ingreso por Sexo,Sierra Gorda,Ingreso por Sexo"/>
    <s v="https://analytics.zoho.com/open-view/2395394000008161222?ZOHO_CRITERIA=%22Localiza%20Chile%22.%22Codcom%22%3D2103"/>
    <x v="0"/>
    <s v="#1774B86"/>
  </r>
  <r>
    <n v="2723"/>
    <x v="0"/>
    <x v="2"/>
    <s v="Socioeconómico"/>
    <n v="6104"/>
    <x v="28"/>
    <x v="13"/>
    <x v="0"/>
    <x v="25"/>
    <x v="0"/>
    <x v="113"/>
    <s v="Años 2006-2009-2011-2013-2015-2017"/>
    <s v="CLP/mes"/>
    <s v="elaboración propia con base en Encuestas CASEN 2006 a 2017"/>
    <s v="Diferencial de Ingreso Promedio Mensual de Hombres según Alfabetismo en la comuna de Coltauco"/>
    <s v="Evolución del Diferencial de Ingreso Promedio Mensual de Hombres según Alfabetismo en la comuna de Coltauco, en los Años 2006-2009-2011-2013-2015-2017. Gráfico de elaboración propia con base en Encuestas CASEN 2006 a 2017- CLP/mes"/>
    <s v="Gráfico Evolución"/>
    <s v="ingresos,personas,histórico,CASEN,encuesta,CASEN,INE,estadística,Socioeconómico,Ingreso Promedio Comunal,Ingreso por Sexo-Alfabetismo,Coltauco,Ingreso Hombres - Alfabetismo"/>
    <s v="https://analytics.zoho.com/open-view/2395394000008161224?ZOHO_CRITERIA=%22Localiza%20Chile%22.%22Codcom%22%3D6104"/>
    <x v="0"/>
    <s v="#1774B520"/>
  </r>
  <r>
    <n v="2724"/>
    <x v="0"/>
    <x v="2"/>
    <s v="Socioeconómico"/>
    <n v="9208"/>
    <x v="28"/>
    <x v="13"/>
    <x v="0"/>
    <x v="119"/>
    <x v="0"/>
    <x v="109"/>
    <s v="Años 2006-2009-2011-2013-2015-2017"/>
    <s v="CLP/mes"/>
    <s v="elaboración propia con base en Encuestas CASEN 2006 a 2017"/>
    <s v="Diferencial de Ingreso Promedio Mensual de Mujeres según Alfabetismo en la comuna de Purén"/>
    <s v="Evolución del Diferencial de Ingreso Promedio Mensual de Mujeres según Alfabetismo en la comuna de Purén, en los Años 2006-2009-2011-2013-2015-2017. Gráfico de elaboración propia con base en Encuestas CASEN 2006 a 2017- CLP/mes"/>
    <s v="Gráfico Evolución"/>
    <s v="ingresos,personas,histórico,CASEN,encuesta,CASEN,INE,estadística,Socioeconómico,Ingreso Promedio Comunal,Ingreso por Sexo-Alfabetismo,Purén,Ingreso Mujeres - Alfabetismo"/>
    <s v="https://analytics.zoho.com/open-view/2395394000008161225?ZOHO_CRITERIA=%22Localiza%20Chile%22.%22Codcom%22%3D9208"/>
    <x v="0"/>
    <s v="#1774B662"/>
  </r>
  <r>
    <n v="2725"/>
    <x v="0"/>
    <x v="2"/>
    <s v="Socioeconómico"/>
    <n v="7304"/>
    <x v="28"/>
    <x v="13"/>
    <x v="0"/>
    <x v="39"/>
    <x v="0"/>
    <x v="109"/>
    <s v="Años 2006-2009-2011-2013-2015-2017"/>
    <s v="CLP/mes"/>
    <s v="elaboración propia con base en Encuestas CASEN 2006 a 2017"/>
    <s v="Diferencial de Ingreso Promedio Mensual de Mujeres según Alfabetismo en la comuna de Molina"/>
    <s v="Evolución del Diferencial de Ingreso Promedio Mensual de Mujeres según Alfabetismo en la comuna de Molina, en los Años 2006-2009-2011-2013-2015-2017. Gráfico de elaboración propia con base en Encuestas CASEN 2006 a 2017- CLP/mes"/>
    <s v="Gráfico Evolución"/>
    <s v="ingresos,personas,histórico,CASEN,encuesta,CASEN,INE,estadística,Socioeconómico,Ingreso Promedio Comunal,Ingreso por Sexo-Alfabetismo,Molina,Ingreso Mujeres - Alfabetismo"/>
    <s v="https://analytics.zoho.com/open-view/2395394000008161225?ZOHO_CRITERIA=%22Localiza%20Chile%22.%22Codcom%22%3D7304"/>
    <x v="0"/>
    <s v="#1774B566"/>
  </r>
  <r>
    <n v="2726"/>
    <x v="0"/>
    <x v="2"/>
    <s v="Socioeconómico"/>
    <n v="6309"/>
    <x v="28"/>
    <x v="13"/>
    <x v="0"/>
    <x v="0"/>
    <x v="0"/>
    <x v="113"/>
    <s v="Años 2006-2009-2011-2013-2015-2017"/>
    <s v="CLP/mes"/>
    <s v="elaboración propia con base en Encuestas CASEN 2006 a 2017"/>
    <s v="Diferencial de Ingreso Promedio Mensual de Hombres según Alfabetismo en la comuna de Pumanque"/>
    <s v="Evolución del Diferencial de Ingreso Promedio Mensual de Hombres según Alfabetismo en la comuna de Pumanque, en los Años 2006-2009-2011-2013-2015-2017. Gráfico de elaboración propia con base en Encuestas CASEN 2006 a 2017- CLP/mes"/>
    <s v="Gráfico Evolución"/>
    <s v="ingresos,personas,histórico,CASEN,encuesta,CASEN,INE,estadística,Socioeconómico,Ingreso Promedio Comunal,Ingreso por Sexo-Alfabetismo,Pumanque,Ingreso Hombres - Alfabetismo"/>
    <s v="https://analytics.zoho.com/open-view/2395394000008161224?ZOHO_CRITERIA=%22Localiza%20Chile%22.%22Codcom%22%3D6309"/>
    <x v="0"/>
    <s v="#1774B548"/>
  </r>
  <r>
    <n v="2727"/>
    <x v="0"/>
    <x v="2"/>
    <s v="Socioeconómico"/>
    <n v="13131"/>
    <x v="28"/>
    <x v="13"/>
    <x v="0"/>
    <x v="243"/>
    <x v="0"/>
    <x v="113"/>
    <s v="Años 2006-2009-2011-2013-2015-2017"/>
    <s v="CLP/mes"/>
    <s v="elaboración propia con base en Encuestas CASEN 2006 a 2017"/>
    <s v="Diferencial de Ingreso Promedio Mensual de Hombres según Alfabetismo en la comuna de San Ramón"/>
    <s v="Evolución del Diferencial de Ingreso Promedio Mensual de Hombres según Alfabetismo en la comuna de San Ramón, en los Años 2006-2009-2011-2013-2015-2017. Gráfico de elaboración propia con base en Encuestas CASEN 2006 a 2017- CLP/mes"/>
    <s v="Gráfico Evolución"/>
    <s v="ingresos,personas,histórico,CASEN,encuesta,CASEN,INE,estadística,Socioeconómico,Ingreso Promedio Comunal,Ingreso por Sexo-Alfabetismo,San Ramón,Ingreso Hombres - Alfabetismo"/>
    <s v="https://analytics.zoho.com/open-view/2395394000008161224?ZOHO_CRITERIA=%22Localiza%20Chile%22.%22Codcom%22%3D13131"/>
    <x v="0"/>
    <s v="#1774B746"/>
  </r>
  <r>
    <n v="2728"/>
    <x v="0"/>
    <x v="2"/>
    <s v="Socioeconómico"/>
    <n v="13116"/>
    <x v="28"/>
    <x v="15"/>
    <x v="0"/>
    <x v="198"/>
    <x v="0"/>
    <x v="115"/>
    <s v="Años 2006-2009-2011-2013-2015-2017"/>
    <s v="CLP/mes"/>
    <s v="elaboración propia con base en Encuestas CASEN 2006 a 2017"/>
    <s v="Evolución del Ingreso Promedio Mensual por Persona en la comuna de Lo Espejo"/>
    <s v="Evolución del Ingreso Promedio Mensual por Persona en la comuna de Lo Espejo en los Años 2006-2009-2011-2013-2015-2017. Gráfico de elaboración propia con base en Encuestas CASEN 2006 a 2017- CLP/mes"/>
    <s v="Gráfico Evolución"/>
    <s v="ingresos,personas,histórico,CASEN,encuesta,CASEN,INE,estadística,Socioeconómico,Ingreso Promedio Comunal,Ingreso Promedio Mensual,Lo Espejo,Ingreso Comunal"/>
    <s v="https://analytics.zoho.com/open-view/2395394000008161220?ZOHO_CRITERIA=%22Localiza%20Chile%22.%22Codcom%22%3D13116"/>
    <x v="0"/>
    <s v="#1774B369"/>
  </r>
  <r>
    <n v="2729"/>
    <x v="0"/>
    <x v="2"/>
    <s v="Socioeconómico"/>
    <n v="13501"/>
    <x v="28"/>
    <x v="16"/>
    <x v="0"/>
    <x v="11"/>
    <x v="0"/>
    <x v="112"/>
    <s v="Años 2006-2009-2011-2013-2015-2017"/>
    <s v="CLP/mes"/>
    <s v="elaboración propia con base en Encuestas CASEN 2006 a 2017"/>
    <s v="Evolución del Ingreso Promedio Mensual por Persona para Mujeres y Hombres en la comuna de Melipilla"/>
    <s v="Evolución del Ingreso Promedio Mensual por Persona para Mujeres y Hombres en la comuna de Melipilla, en los Años 2006-2009-2011-2013-2015-2017. Gráfico de elaboración propia con base en Encuestas CASEN 2006 a 2017- CLP/mes"/>
    <s v="Gráfico Evolución"/>
    <s v="ingresos,personas,histórico,CASEN,encuesta,CASEN,INE,estadística,Socioeconómico,Ingreso Promedio Comunal,Ingreso por Sexo,Melipilla,Ingreso por Sexo"/>
    <s v="https://analytics.zoho.com/open-view/2395394000008161222?ZOHO_CRITERIA=%22Localiza%20Chile%22.%22Codcom%22%3D13501"/>
    <x v="0"/>
    <s v="#1774B396"/>
  </r>
  <r>
    <n v="2730"/>
    <x v="0"/>
    <x v="2"/>
    <s v="Socioeconómico"/>
    <n v="8313"/>
    <x v="28"/>
    <x v="13"/>
    <x v="0"/>
    <x v="200"/>
    <x v="0"/>
    <x v="109"/>
    <s v="Años 2006-2009-2011-2013-2015-2017"/>
    <s v="CLP/mes"/>
    <s v="elaboración propia con base en Encuestas CASEN 2006 a 2017"/>
    <s v="Diferencial de Ingreso Promedio Mensual de Mujeres según Alfabetismo en la comuna de Yumbel"/>
    <s v="Evolución del Diferencial de Ingreso Promedio Mensual de Mujeres según Alfabetismo en la comuna de Yumbel, en los Años 2006-2009-2011-2013-2015-2017. Gráfico de elaboración propia con base en Encuestas CASEN 2006 a 2017- CLP/mes"/>
    <s v="Gráfico Evolución"/>
    <s v="ingresos,personas,histórico,CASEN,encuesta,CASEN,INE,estadística,Socioeconómico,Ingreso Promedio Comunal,Ingreso por Sexo-Alfabetismo,Yumbel,Ingreso Mujeres - Alfabetismo"/>
    <s v="https://analytics.zoho.com/open-view/2395394000008161225?ZOHO_CRITERIA=%22Localiza%20Chile%22.%22Codcom%22%3D8313"/>
    <x v="0"/>
    <s v="#1774B611"/>
  </r>
  <r>
    <n v="2731"/>
    <x v="0"/>
    <x v="2"/>
    <s v="Socioeconómico"/>
    <n v="10209"/>
    <x v="28"/>
    <x v="15"/>
    <x v="0"/>
    <x v="112"/>
    <x v="0"/>
    <x v="114"/>
    <s v="Años 2006-2009-2011-2013-2015-2017"/>
    <s v="Porcentaje (%)"/>
    <s v="elaboración propia con base en Encuestas CASEN 2006 a 2017"/>
    <s v="Variación porcentual del Ingreso Promedio Mensual por Persona en la comuna de Quemchi"/>
    <s v=" Muestra en proporciones de la Variación porcentual del Ingreso Promedio Mensual por Persona en la comuna de Quemchi en los Años 2006-2009-2011-2013-2015-2017. Gráfico de elaboración propia con base en Encuestas CASEN 2006 a 2017- Porcentaje (%)"/>
    <s v="Gráfico Proporciones"/>
    <s v="ingresos,personas,histórico,CASEN,encuesta,CASEN,INE,estadística,Socioeconómico,Ingreso Promedio Comunal,Ingreso Promedio Mensual,Quemchi,Variación Ingreso Comunal"/>
    <s v="https://analytics.zoho.com/open-view/2395394000008161221?ZOHO_CRITERIA=%22Localiza%20Chile%22.%22Codcom%22%3D10209"/>
    <x v="0"/>
    <s v="#1774B683"/>
  </r>
  <r>
    <n v="2732"/>
    <x v="0"/>
    <x v="2"/>
    <s v="Socioeconómico"/>
    <n v="13118"/>
    <x v="28"/>
    <x v="13"/>
    <x v="0"/>
    <x v="116"/>
    <x v="0"/>
    <x v="109"/>
    <s v="Años 2006-2009-2011-2013-2015-2017"/>
    <s v="CLP/mes"/>
    <s v="elaboración propia con base en Encuestas CASEN 2006 a 2017"/>
    <s v="Diferencial de Ingreso Promedio Mensual de Mujeres según Alfabetismo en la comuna de Macul"/>
    <s v="Evolución del Diferencial de Ingreso Promedio Mensual de Mujeres según Alfabetismo en la comuna de Macul, en los Años 2006-2009-2011-2013-2015-2017. Gráfico de elaboración propia con base en Encuestas CASEN 2006 a 2017- CLP/mes"/>
    <s v="Gráfico Evolución"/>
    <s v="ingresos,personas,histórico,CASEN,encuesta,CASEN,INE,estadística,Socioeconómico,Ingreso Promedio Comunal,Ingreso por Sexo-Alfabetismo,Macul,Ingreso Mujeres - Alfabetismo"/>
    <s v="https://analytics.zoho.com/open-view/2395394000008161225?ZOHO_CRITERIA=%22Localiza%20Chile%22.%22Codcom%22%3D13118"/>
    <x v="0"/>
    <s v="#1774B733"/>
  </r>
  <r>
    <n v="2733"/>
    <x v="0"/>
    <x v="2"/>
    <s v="Socioeconómico"/>
    <n v="13107"/>
    <x v="28"/>
    <x v="14"/>
    <x v="0"/>
    <x v="256"/>
    <x v="0"/>
    <x v="110"/>
    <s v="Años 2006-2009-2011-2013-2015-2017"/>
    <s v="CLP/mes"/>
    <s v="elaboración propia con base en Encuestas CASEN 2006 a 2017"/>
    <s v="Evolución del Ingreso Promedio Mensual por Alfabetismo en la comuna de Huechuraba"/>
    <s v="Muestra de la Evolución del Ingreso Promedio Mensual por Alfabetismo en la comuna de Huechuraba en los Años 2006-2009-2011-2013-2015-2017. Gráfico de elaboración propia con base en Encuestas CASEN 2006 a 2017-unidad CLP/mes"/>
    <s v="Gráfico Evolución"/>
    <s v="ingresos,personas,histórico,CASEN,encuesta,CASEN,INE,estadística,Socioeconómico,Ingreso Promedio Comunal,Ingreso por Alfabetismo,Huechuraba,Ingreso por Alfabetismo"/>
    <s v="https://analytics.zoho.com/open-view/2395394000008161226?ZOHO_CRITERIA=%22Localiza%20Chile%22.%22Codcom%22%3D13107"/>
    <x v="0"/>
    <s v="#1774B722"/>
  </r>
  <r>
    <n v="2734"/>
    <x v="0"/>
    <x v="2"/>
    <s v="Socioeconómico"/>
    <n v="7408"/>
    <x v="28"/>
    <x v="14"/>
    <x v="0"/>
    <x v="341"/>
    <x v="0"/>
    <x v="110"/>
    <s v="Años 2006-2009-2011-2013-2015-2017"/>
    <s v="CLP/mes"/>
    <s v="elaboración propia con base en Encuestas CASEN 2006 a 2017"/>
    <s v="Evolución del Ingreso Promedio Mensual por Alfabetismo en la comuna de Yerbas Buenas"/>
    <s v="Muestra de la Evolución del Ingreso Promedio Mensual por Alfabetismo en la comuna de Yerbas Buenas en los Años 2006-2009-2011-2013-2015-2017. Gráfico de elaboración propia con base en Encuestas CASEN 2006 a 2017-unidad CLP/mes"/>
    <s v="Gráfico Evolución"/>
    <s v="ingresos,personas,histórico,CASEN,encuesta,CASEN,INE,estadística,Socioeconómico,Ingreso Promedio Comunal,Ingreso por Alfabetismo,Yerbas Buenas,Ingreso por Alfabetismo"/>
    <s v="https://analytics.zoho.com/open-view/2395394000008161226?ZOHO_CRITERIA=%22Localiza%20Chile%22.%22Codcom%22%3D7408"/>
    <x v="0"/>
    <s v="#1774B579"/>
  </r>
  <r>
    <n v="2735"/>
    <x v="0"/>
    <x v="2"/>
    <s v="Socioeconómico"/>
    <n v="7104"/>
    <x v="28"/>
    <x v="16"/>
    <x v="0"/>
    <x v="257"/>
    <x v="0"/>
    <x v="112"/>
    <s v="Años 2006-2009-2011-2013-2015-2017"/>
    <s v="CLP/mes"/>
    <s v="elaboración propia con base en Encuestas CASEN 2006 a 2017"/>
    <s v="Evolución del Ingreso Promedio Mensual por Persona para Mujeres y Hombres en la comuna de Empedrado"/>
    <s v="Evolución del Ingreso Promedio Mensual por Persona para Mujeres y Hombres en la comuna de Empedrado, en los Años 2006-2009-2011-2013-2015-2017. Gráfico de elaboración propia con base en Encuestas CASEN 2006 a 2017- CLP/mes"/>
    <s v="Gráfico Evolución"/>
    <s v="ingresos,personas,histórico,CASEN,encuesta,CASEN,INE,estadística,Socioeconómico,Ingreso Promedio Comunal,Ingreso por Sexo,Empedrado,Ingreso por Sexo"/>
    <s v="https://analytics.zoho.com/open-view/2395394000008161222?ZOHO_CRITERIA=%22Localiza%20Chile%22.%22Codcom%22%3D7104"/>
    <x v="0"/>
    <s v="#1774B191"/>
  </r>
  <r>
    <n v="2736"/>
    <x v="0"/>
    <x v="2"/>
    <s v="Socioeconómico"/>
    <n v="9206"/>
    <x v="28"/>
    <x v="15"/>
    <x v="0"/>
    <x v="346"/>
    <x v="0"/>
    <x v="114"/>
    <s v="Años 2006-2009-2011-2013-2015-2017"/>
    <s v="Porcentaje (%)"/>
    <s v="elaboración propia con base en Encuestas CASEN 2006 a 2017"/>
    <s v="Variación porcentual del Ingreso Promedio Mensual por Persona en la comuna de Los Sauces"/>
    <s v=" Muestra en proporciones de la Variación porcentual del Ingreso Promedio Mensual por Persona en la comuna de Los Sauces en los Años 2006-2009-2011-2013-2015-2017. Gráfico de elaboración propia con base en Encuestas CASEN 2006 a 2017- Porcentaje (%)"/>
    <s v="Gráfico Proporciones"/>
    <s v="ingresos,personas,histórico,CASEN,encuesta,CASEN,INE,estadística,Socioeconómico,Ingreso Promedio Comunal,Ingreso Promedio Mensual,Los Sauces,Variación Ingreso Comunal"/>
    <s v="https://analytics.zoho.com/open-view/2395394000008161221?ZOHO_CRITERIA=%22Localiza%20Chile%22.%22Codcom%22%3D9206"/>
    <x v="0"/>
    <s v="#1774B660"/>
  </r>
  <r>
    <n v="2737"/>
    <x v="0"/>
    <x v="2"/>
    <s v="Socioeconómico"/>
    <n v="16201"/>
    <x v="28"/>
    <x v="15"/>
    <x v="0"/>
    <x v="152"/>
    <x v="0"/>
    <x v="114"/>
    <s v="Años 2006-2009-2011-2013-2015-2017"/>
    <s v="Porcentaje (%)"/>
    <s v="elaboración propia con base en Encuestas CASEN 2006 a 2017"/>
    <s v="Variación porcentual del Ingreso Promedio Mensual por Persona en la comuna de Quirihue"/>
    <s v=" Muestra en proporciones de la Variación porcentual del Ingreso Promedio Mensual por Persona en la comuna de Quirihue en los Años 2006-2009-2011-2013-2015-2017. Gráfico de elaboración propia con base en Encuestas CASEN 2006 a 2017- Porcentaje (%)"/>
    <s v="Gráfico Proporciones"/>
    <s v="ingresos,personas,histórico,CASEN,encuesta,CASEN,INE,estadística,Socioeconómico,Ingreso Promedio Comunal,Ingreso Promedio Mensual,Quirihue,Variación Ingreso Comunal"/>
    <s v="https://analytics.zoho.com/open-view/2395394000008161221?ZOHO_CRITERIA=%22Localiza%20Chile%22.%22Codcom%22%3D16201"/>
    <x v="0"/>
    <s v="#1774B626"/>
  </r>
  <r>
    <n v="2738"/>
    <x v="0"/>
    <x v="2"/>
    <s v="Socioeconómico"/>
    <n v="10107"/>
    <x v="28"/>
    <x v="15"/>
    <x v="0"/>
    <x v="60"/>
    <x v="0"/>
    <x v="114"/>
    <s v="Años 2006-2009-2011-2013-2015-2017"/>
    <s v="Porcentaje (%)"/>
    <s v="elaboración propia con base en Encuestas CASEN 2006 a 2017"/>
    <s v="Variación porcentual del Ingreso Promedio Mensual por Persona en la comuna de Llanquihue"/>
    <s v=" Muestra en proporciones de la Variación porcentual del Ingreso Promedio Mensual por Persona en la comuna de Llanquihue en los Años 2006-2009-2011-2013-2015-2017. Gráfico de elaboración propia con base en Encuestas CASEN 2006 a 2017- Porcentaje (%)"/>
    <s v="Gráfico Proporciones"/>
    <s v="ingresos,personas,histórico,CASEN,encuesta,CASEN,INE,estadística,Socioeconómico,Ingreso Promedio Comunal,Ingreso Promedio Mensual,Llanquihue,Variación Ingreso Comunal"/>
    <s v="https://analytics.zoho.com/open-view/2395394000008161221?ZOHO_CRITERIA=%22Localiza%20Chile%22.%22Codcom%22%3D10107"/>
    <x v="0"/>
    <s v="#1774B672"/>
  </r>
  <r>
    <n v="2739"/>
    <x v="0"/>
    <x v="2"/>
    <s v="Socioeconómico"/>
    <n v="8314"/>
    <x v="28"/>
    <x v="13"/>
    <x v="0"/>
    <x v="279"/>
    <x v="0"/>
    <x v="113"/>
    <s v="Años 2006-2009-2011-2013-2015-2017"/>
    <s v="CLP/mes"/>
    <s v="elaboración propia con base en Encuestas CASEN 2006 a 2017"/>
    <s v="Diferencial de Ingreso Promedio Mensual de Hombres según Alfabetismo en la comuna de Alto Biobío"/>
    <s v="Evolución del Diferencial de Ingreso Promedio Mensual de Hombres según Alfabetismo en la comuna de Alto Biobío, en los Años 2006-2009-2011-2013-2015-2017. Gráfico de elaboración propia con base en Encuestas CASEN 2006 a 2017- CLP/mes"/>
    <s v="Gráfico Evolución"/>
    <s v="ingresos,personas,histórico,CASEN,encuesta,CASEN,INE,estadística,Socioeconómico,Ingreso Promedio Comunal,Ingreso por Sexo-Alfabetismo,Alto Biobío,Ingreso Hombres - Alfabetismo"/>
    <s v="https://analytics.zoho.com/open-view/2395394000008161224?ZOHO_CRITERIA=%22Localiza%20Chile%22.%22Codcom%22%3D8314"/>
    <x v="0"/>
    <s v="#1774B612"/>
  </r>
  <r>
    <n v="2740"/>
    <x v="0"/>
    <x v="2"/>
    <s v="Socioeconómico"/>
    <n v="16107"/>
    <x v="28"/>
    <x v="16"/>
    <x v="0"/>
    <x v="185"/>
    <x v="0"/>
    <x v="112"/>
    <s v="Año 2017"/>
    <s v="CLP/mes"/>
    <s v="elaboración propia con base en Encuestas CASEN 2006 a 2017"/>
    <s v="Ingreso Promedio Mensual de Mujeres y Hombres en el año 2017 en la comuna de Quillón"/>
    <s v=" Distribución del Ingreso Promedio Mensual de Mujeres y Hombres en el año 2017 en la comuna de Quillón. Gráfico de elaboración propia con base en Encuestas CASEN 2006 a 2017- CLP/mes"/>
    <s v="Gráfico Proporciones"/>
    <s v="ingresos,personas,histórico,CASEN,encuesta,CASEN,INE,estadística,Socioeconómico,Ingreso Promedio Comunal,Ingreso por Sexo,Quillón,Ingreso por Sexo"/>
    <s v="https://analytics.zoho.com/open-view/2395394000008161223?ZOHO_CRITERIA=%22Localiza%20Chile%22.%22Codcom%22%3D16107"/>
    <x v="0"/>
    <s v="#1774B625"/>
  </r>
  <r>
    <n v="2741"/>
    <x v="0"/>
    <x v="2"/>
    <s v="Socioeconómico"/>
    <n v="5104"/>
    <x v="28"/>
    <x v="15"/>
    <x v="0"/>
    <x v="195"/>
    <x v="0"/>
    <x v="115"/>
    <s v="Años 2006-2009-2011-2013-2015-2017"/>
    <s v="CLP/mes"/>
    <s v="elaboración propia con base en Encuestas CASEN 2006 a 2017"/>
    <s v="Evolución del Ingreso Promedio Mensual por Persona en la comuna de Juan Fernández"/>
    <s v="Evolución del Ingreso Promedio Mensual por Persona en la comuna de Juan Fernández en los Años 2006-2009-2011-2013-2015-2017. Gráfico de elaboración propia con base en Encuestas CASEN 2006 a 2017- CLP/mes"/>
    <s v="Gráfico Evolución"/>
    <s v="ingresos,personas,histórico,CASEN,encuesta,CASEN,INE,estadística,Socioeconómico,Ingreso Promedio Comunal,Ingreso Promedio Mensual,Juan Fernández,Ingreso Comunal"/>
    <s v="https://analytics.zoho.com/open-view/2395394000008161220?ZOHO_CRITERIA=%22Localiza%20Chile%22.%22Codcom%22%3D5104"/>
    <x v="0"/>
    <s v="#1774B120"/>
  </r>
  <r>
    <n v="2742"/>
    <x v="0"/>
    <x v="2"/>
    <s v="Socioeconómico"/>
    <n v="9121"/>
    <x v="28"/>
    <x v="16"/>
    <x v="0"/>
    <x v="217"/>
    <x v="0"/>
    <x v="112"/>
    <s v="Año 2017"/>
    <s v="CLP/mes"/>
    <s v="elaboración propia con base en Encuestas CASEN 2006 a 2017"/>
    <s v="Ingreso Promedio Mensual de Mujeres y Hombres en el año 2017 en la comuna de Cholchol"/>
    <s v=" Distribución del Ingreso Promedio Mensual de Mujeres y Hombres en el año 2017 en la comuna de Cholchol. Gráfico de elaboración propia con base en Encuestas CASEN 2006 a 2017- CLP/mes"/>
    <s v="Gráfico Proporciones"/>
    <s v="ingresos,personas,histórico,CASEN,encuesta,CASEN,INE,estadística,Socioeconómico,Ingreso Promedio Comunal,Ingreso por Sexo,Cholchol,Ingreso por Sexo"/>
    <s v="https://analytics.zoho.com/open-view/2395394000008161223?ZOHO_CRITERIA=%22Localiza%20Chile%22.%22Codcom%22%3D9121"/>
    <x v="0"/>
    <s v="#1774B654"/>
  </r>
  <r>
    <n v="2743"/>
    <x v="0"/>
    <x v="2"/>
    <s v="Socioeconómico"/>
    <n v="13404"/>
    <x v="28"/>
    <x v="14"/>
    <x v="0"/>
    <x v="139"/>
    <x v="0"/>
    <x v="110"/>
    <s v="Año 2017"/>
    <s v="CLP/mes"/>
    <s v="elaboración propia con base en Encuestas CASEN 2006 a 2017"/>
    <s v="Comparativo de Ingreso Promedio Mensual entre personas con y sin alfabetización en la comuna de Paine"/>
    <s v="Gráfico nos muestra el Comparativo de Ingreso Promedio Mensual entre personas con y sin alfabetización en la comuna de Paine en el Año 2017. Gráfico de elaboración propia con base en Encuestas CASEN 2006 a 2017-unidad CLP/mes"/>
    <s v="Gráfico Comparativo"/>
    <s v="ingresos,personas,histórico,CASEN,encuesta,CASEN,INE,estadística,Socioeconómico,Ingreso Promedio Comunal,Ingreso por Alfabetismo,Paine,Ingreso por Alfabetismo"/>
    <s v="https://analytics.zoho.com/open-view/2395394000008161227?ZOHO_CRITERIA=%22Localiza%20Chile%22.%22Codcom%22%3D13404"/>
    <x v="0"/>
    <s v="#1774B757"/>
  </r>
  <r>
    <n v="2744"/>
    <x v="0"/>
    <x v="2"/>
    <s v="Socioeconómico"/>
    <n v="16204"/>
    <x v="28"/>
    <x v="15"/>
    <x v="0"/>
    <x v="148"/>
    <x v="0"/>
    <x v="115"/>
    <s v="Años 2006-2009-2011-2013-2015-2017"/>
    <s v="CLP/mes"/>
    <s v="elaboración propia con base en Encuestas CASEN 2006 a 2017"/>
    <s v="Evolución del Ingreso Promedio Mensual por Persona en la comuna de Ninhue"/>
    <s v="Evolución del Ingreso Promedio Mensual por Persona en la comuna de Ninhue en los Años 2006-2009-2011-2013-2015-2017. Gráfico de elaboración propia con base en Encuestas CASEN 2006 a 2017- CLP/mes"/>
    <s v="Gráfico Evolución"/>
    <s v="ingresos,personas,histórico,CASEN,encuesta,CASEN,INE,estadística,Socioeconómico,Ingreso Promedio Comunal,Ingreso Promedio Mensual,Ninhue,Ingreso Comunal"/>
    <s v="https://analytics.zoho.com/open-view/2395394000008161220?ZOHO_CRITERIA=%22Localiza%20Chile%22.%22Codcom%22%3D16204"/>
    <x v="0"/>
    <s v="#1774B258"/>
  </r>
  <r>
    <n v="2745"/>
    <x v="0"/>
    <x v="2"/>
    <s v="Socioeconómico"/>
    <n v="10104"/>
    <x v="28"/>
    <x v="16"/>
    <x v="0"/>
    <x v="15"/>
    <x v="0"/>
    <x v="112"/>
    <s v="Años 2006-2009-2011-2013-2015-2017"/>
    <s v="CLP/mes"/>
    <s v="elaboración propia con base en Encuestas CASEN 2006 a 2017"/>
    <s v="Evolución del Ingreso Promedio Mensual por Persona para Mujeres y Hombres en la comuna de Fresia"/>
    <s v="Evolución del Ingreso Promedio Mensual por Persona para Mujeres y Hombres en la comuna de Fresia, en los Años 2006-2009-2011-2013-2015-2017. Gráfico de elaboración propia con base en Encuestas CASEN 2006 a 2017- CLP/mes"/>
    <s v="Gráfico Evolución"/>
    <s v="ingresos,personas,histórico,CASEN,encuesta,CASEN,INE,estadística,Socioeconómico,Ingreso Promedio Comunal,Ingreso por Sexo,Fresia,Ingreso por Sexo"/>
    <s v="https://analytics.zoho.com/open-view/2395394000008161222?ZOHO_CRITERIA=%22Localiza%20Chile%22.%22Codcom%22%3D10104"/>
    <x v="0"/>
    <s v="#1774B307"/>
  </r>
  <r>
    <n v="2746"/>
    <x v="0"/>
    <x v="2"/>
    <s v="Socioeconómico"/>
    <n v="3303"/>
    <x v="28"/>
    <x v="16"/>
    <x v="0"/>
    <x v="348"/>
    <x v="0"/>
    <x v="112"/>
    <s v="Año 2017"/>
    <s v="CLP/mes"/>
    <s v="elaboración propia con base en Encuestas CASEN 2006 a 2017"/>
    <s v="Ingreso Promedio Mensual de Mujeres y Hombres en el año 2017 en la comuna de Freirina"/>
    <s v=" Distribución del Ingreso Promedio Mensual de Mujeres y Hombres en el año 2017 en la comuna de Freirina. Gráfico de elaboración propia con base en Encuestas CASEN 2006 a 2017- CLP/mes"/>
    <s v="Gráfico Proporciones"/>
    <s v="ingresos,personas,histórico,CASEN,encuesta,CASEN,INE,estadística,Socioeconómico,Ingreso Promedio Comunal,Ingreso por Sexo,Freirina,Ingreso por Sexo"/>
    <s v="https://analytics.zoho.com/open-view/2395394000008161223?ZOHO_CRITERIA=%22Localiza%20Chile%22.%22Codcom%22%3D3303"/>
    <x v="0"/>
    <s v="#1774B462"/>
  </r>
  <r>
    <n v="2747"/>
    <x v="0"/>
    <x v="2"/>
    <s v="Socioeconómico"/>
    <n v="5102"/>
    <x v="28"/>
    <x v="16"/>
    <x v="0"/>
    <x v="266"/>
    <x v="0"/>
    <x v="112"/>
    <s v="Años 2006-2009-2011-2013-2015-2017"/>
    <s v="CLP/mes"/>
    <s v="elaboración propia con base en Encuestas CASEN 2006 a 2017"/>
    <s v="Evolución del Ingreso Promedio Mensual por Persona para Mujeres y Hombres en la comuna de Casablanca"/>
    <s v="Evolución del Ingreso Promedio Mensual por Persona para Mujeres y Hombres en la comuna de Casablanca, en los Años 2006-2009-2011-2013-2015-2017. Gráfico de elaboración propia con base en Encuestas CASEN 2006 a 2017- CLP/mes"/>
    <s v="Gráfico Evolución"/>
    <s v="ingresos,personas,histórico,CASEN,encuesta,CASEN,INE,estadística,Socioeconómico,Ingreso Promedio Comunal,Ingreso por Sexo,Casablanca,Ingreso por Sexo"/>
    <s v="https://analytics.zoho.com/open-view/2395394000008161222?ZOHO_CRITERIA=%22Localiza%20Chile%22.%22Codcom%22%3D5102"/>
    <x v="0"/>
    <s v="#1774B118"/>
  </r>
  <r>
    <n v="2748"/>
    <x v="0"/>
    <x v="2"/>
    <s v="Socioeconómico"/>
    <n v="9117"/>
    <x v="28"/>
    <x v="14"/>
    <x v="0"/>
    <x v="66"/>
    <x v="0"/>
    <x v="110"/>
    <s v="Año 2017"/>
    <s v="CLP/mes"/>
    <s v="elaboración propia con base en Encuestas CASEN 2006 a 2017"/>
    <s v="Comparativo de Ingreso Promedio Mensual entre personas con y sin alfabetización en la comuna de Teodoro Schmidt"/>
    <s v="Gráfico nos muestra el Comparativo de Ingreso Promedio Mensual entre personas con y sin alfabetización en la comuna de Teodoro Schmidt en el Año 2017. Gráfico de elaboración propia con base en Encuestas CASEN 2006 a 2017-unidad CLP/mes"/>
    <s v="Gráfico Comparativo"/>
    <s v="ingresos,personas,histórico,CASEN,encuesta,CASEN,INE,estadística,Socioeconómico,Ingreso Promedio Comunal,Ingreso por Alfabetismo,Teodoro Schmidt,Ingreso por Alfabetismo"/>
    <s v="https://analytics.zoho.com/open-view/2395394000008161227?ZOHO_CRITERIA=%22Localiza%20Chile%22.%22Codcom%22%3D9117"/>
    <x v="0"/>
    <s v="#1774B650"/>
  </r>
  <r>
    <n v="2749"/>
    <x v="0"/>
    <x v="2"/>
    <s v="Socioeconómico"/>
    <n v="5801"/>
    <x v="28"/>
    <x v="16"/>
    <x v="0"/>
    <x v="176"/>
    <x v="0"/>
    <x v="112"/>
    <s v="Año 2017"/>
    <s v="CLP/mes"/>
    <s v="elaboración propia con base en Encuestas CASEN 2006 a 2017"/>
    <s v="Ingreso Promedio Mensual de Mujeres y Hombres en el año 2017 en la comuna de Quilpué"/>
    <s v=" Distribución del Ingreso Promedio Mensual de Mujeres y Hombres en el año 2017 en la comuna de Quilpué. Gráfico de elaboración propia con base en Encuestas CASEN 2006 a 2017- CLP/mes"/>
    <s v="Gráfico Proporciones"/>
    <s v="ingresos,personas,histórico,CASEN,encuesta,CASEN,INE,estadística,Socioeconómico,Ingreso Promedio Comunal,Ingreso por Sexo,Quilpué,Ingreso por Sexo"/>
    <s v="https://analytics.zoho.com/open-view/2395394000008161223?ZOHO_CRITERIA=%22Localiza%20Chile%22.%22Codcom%22%3D5801"/>
    <x v="0"/>
    <s v="#1774B513"/>
  </r>
  <r>
    <n v="2750"/>
    <x v="0"/>
    <x v="2"/>
    <s v="Socioeconómico"/>
    <n v="13404"/>
    <x v="28"/>
    <x v="15"/>
    <x v="0"/>
    <x v="139"/>
    <x v="0"/>
    <x v="114"/>
    <s v="Años 2006-2009-2011-2013-2015-2017"/>
    <s v="Porcentaje (%)"/>
    <s v="elaboración propia con base en Encuestas CASEN 2006 a 2017"/>
    <s v="Variación porcentual del Ingreso Promedio Mensual por Persona en la comuna de Paine"/>
    <s v=" Muestra en proporciones de la Variación porcentual del Ingreso Promedio Mensual por Persona en la comuna de Paine en los Años 2006-2009-2011-2013-2015-2017. Gráfico de elaboración propia con base en Encuestas CASEN 2006 a 2017- Porcentaje (%)"/>
    <s v="Gráfico Proporciones"/>
    <s v="ingresos,personas,histórico,CASEN,encuesta,CASEN,INE,estadística,Socioeconómico,Ingreso Promedio Comunal,Ingreso Promedio Mensual,Paine,Variación Ingreso Comunal"/>
    <s v="https://analytics.zoho.com/open-view/2395394000008161221?ZOHO_CRITERIA=%22Localiza%20Chile%22.%22Codcom%22%3D13404"/>
    <x v="0"/>
    <s v="#1774B757"/>
  </r>
  <r>
    <n v="2751"/>
    <x v="0"/>
    <x v="2"/>
    <s v="Socioeconómico"/>
    <n v="6115"/>
    <x v="28"/>
    <x v="16"/>
    <x v="0"/>
    <x v="50"/>
    <x v="0"/>
    <x v="112"/>
    <s v="Años 2006-2009-2011-2013-2015-2017"/>
    <s v="CLP/mes"/>
    <s v="elaboración propia con base en Encuestas CASEN 2006 a 2017"/>
    <s v="Evolución del Ingreso Promedio Mensual por Persona para Mujeres y Hombres en la comuna de Rengo"/>
    <s v="Evolución del Ingreso Promedio Mensual por Persona para Mujeres y Hombres en la comuna de Rengo, en los Años 2006-2009-2011-2013-2015-2017. Gráfico de elaboración propia con base en Encuestas CASEN 2006 a 2017- CLP/mes"/>
    <s v="Gráfico Evolución"/>
    <s v="ingresos,personas,histórico,CASEN,encuesta,CASEN,INE,estadística,Socioeconómico,Ingreso Promedio Comunal,Ingreso por Sexo,Rengo,Ingreso por Sexo"/>
    <s v="https://analytics.zoho.com/open-view/2395394000008161222?ZOHO_CRITERIA=%22Localiza%20Chile%22.%22Codcom%22%3D6115"/>
    <x v="0"/>
    <s v="#1774B169"/>
  </r>
  <r>
    <n v="2752"/>
    <x v="0"/>
    <x v="2"/>
    <s v="Socioeconómico"/>
    <n v="14"/>
    <x v="29"/>
    <x v="17"/>
    <x v="1"/>
    <x v="226"/>
    <x v="0"/>
    <x v="117"/>
    <s v="Años 2006-2009-2011-2013-2015-2017"/>
    <s v="CLP/mes"/>
    <s v="elaboración propia con base en Encuestas CASEN 2006 a 2017"/>
    <s v="Evolución del Ingreso Promedio Mensual por Etnia en la Región de Los Ríos"/>
    <s v="Evolución del Ingreso Promedio Mensual por Etnia en la Región de Los Ríos, en los Años 2006-2009-2011-2013-2015-2017. Gráfico de elaboración propia con base en Encuestas CASEN 2006 a 2017- CLP/mes"/>
    <s v="Gráfico Evolución"/>
    <s v="ingresos,personas,histórico,CASEN,encuesta,CASEN,INE,estadística,Socioeconómico,Ingreso Promedio Regional,Ingreso por Etnia,Región de Los Ríos,Ingreso por Etnia"/>
    <s v="https://analytics.zoho.com/open-view/2395394000008161208?ZOHO_CRITERIA=%22Localiza%20Chile%22.%22Codreg%22%3D14"/>
    <x v="0"/>
    <s v="#1774B436"/>
  </r>
  <r>
    <n v="2753"/>
    <x v="0"/>
    <x v="2"/>
    <s v="Socioeconómico"/>
    <n v="6310"/>
    <x v="28"/>
    <x v="13"/>
    <x v="0"/>
    <x v="212"/>
    <x v="0"/>
    <x v="109"/>
    <s v="Años 2006-2009-2011-2013-2015-2017"/>
    <s v="CLP/mes"/>
    <s v="elaboración propia con base en Encuestas CASEN 2006 a 2017"/>
    <s v="Diferencial de Ingreso Promedio Mensual de Mujeres según Alfabetismo en la comuna de Santa Cruz"/>
    <s v="Evolución del Diferencial de Ingreso Promedio Mensual de Mujeres según Alfabetismo en la comuna de Santa Cruz, en los Años 2006-2009-2011-2013-2015-2017. Gráfico de elaboración propia con base en Encuestas CASEN 2006 a 2017- CLP/mes"/>
    <s v="Gráfico Evolución"/>
    <s v="ingresos,personas,histórico,CASEN,encuesta,CASEN,INE,estadística,Socioeconómico,Ingreso Promedio Comunal,Ingreso por Sexo-Alfabetismo,Santa Cruz,Ingreso Mujeres - Alfabetismo"/>
    <s v="https://analytics.zoho.com/open-view/2395394000008161225?ZOHO_CRITERIA=%22Localiza%20Chile%22.%22Codcom%22%3D6310"/>
    <x v="0"/>
    <s v="#1774B549"/>
  </r>
  <r>
    <n v="2754"/>
    <x v="0"/>
    <x v="2"/>
    <s v="Socioeconómico"/>
    <n v="16303"/>
    <x v="28"/>
    <x v="14"/>
    <x v="0"/>
    <x v="172"/>
    <x v="0"/>
    <x v="110"/>
    <s v="Años 2006-2009-2011-2013-2015-2017"/>
    <s v="CLP/mes"/>
    <s v="elaboración propia con base en Encuestas CASEN 2006 a 2017"/>
    <s v="Evolución del Ingreso Promedio Mensual por Alfabetismo en la comuna de Ñiquén"/>
    <s v="Muestra de la Evolución del Ingreso Promedio Mensual por Alfabetismo en la comuna de Ñiquén en los Años 2006-2009-2011-2013-2015-2017. Gráfico de elaboración propia con base en Encuestas CASEN 2006 a 2017-unidad CLP/mes"/>
    <s v="Gráfico Evolución"/>
    <s v="ingresos,personas,histórico,CASEN,encuesta,CASEN,INE,estadística,Socioeconómico,Ingreso Promedio Comunal,Ingreso por Alfabetismo,Ñiquén,Ingreso por Alfabetismo"/>
    <s v="https://analytics.zoho.com/open-view/2395394000008161226?ZOHO_CRITERIA=%22Localiza%20Chile%22.%22Codcom%22%3D16303"/>
    <x v="0"/>
    <s v="#1774B621"/>
  </r>
  <r>
    <n v="2755"/>
    <x v="0"/>
    <x v="2"/>
    <s v="Socioeconómico"/>
    <n v="8108"/>
    <x v="28"/>
    <x v="15"/>
    <x v="0"/>
    <x v="106"/>
    <x v="0"/>
    <x v="114"/>
    <s v="Años 2006-2009-2011-2013-2015-2017"/>
    <s v="Porcentaje (%)"/>
    <s v="elaboración propia con base en Encuestas CASEN 2006 a 2017"/>
    <s v="Variación porcentual del Ingreso Promedio Mensual por Persona en la comuna de San Pedro de la Paz"/>
    <s v=" Muestra en proporciones de la Variación porcentual del Ingreso Promedio Mensual por Persona en la comuna de San Pedro de la Paz en los Años 2006-2009-2011-2013-2015-2017. Gráfico de elaboración propia con base en Encuestas CASEN 2006 a 2017- Porcentaje (%)"/>
    <s v="Gráfico Proporciones"/>
    <s v="ingresos,personas,histórico,CASEN,encuesta,CASEN,INE,estadística,Socioeconómico,Ingreso Promedio Comunal,Ingreso Promedio Mensual,San Pedro de la Paz,Variación Ingreso Comunal"/>
    <s v="https://analytics.zoho.com/open-view/2395394000008161221?ZOHO_CRITERIA=%22Localiza%20Chile%22.%22Codcom%22%3D8108"/>
    <x v="0"/>
    <s v="#1774B587"/>
  </r>
  <r>
    <n v="2756"/>
    <x v="0"/>
    <x v="2"/>
    <s v="Socioeconómico"/>
    <n v="10105"/>
    <x v="28"/>
    <x v="16"/>
    <x v="0"/>
    <x v="68"/>
    <x v="0"/>
    <x v="112"/>
    <s v="Año 2017"/>
    <s v="CLP/mes"/>
    <s v="elaboración propia con base en Encuestas CASEN 2006 a 2017"/>
    <s v="Ingreso Promedio Mensual de Mujeres y Hombres en el año 2017 en la comuna de Frutillar"/>
    <s v=" Distribución del Ingreso Promedio Mensual de Mujeres y Hombres en el año 2017 en la comuna de Frutillar. Gráfico de elaboración propia con base en Encuestas CASEN 2006 a 2017- CLP/mes"/>
    <s v="Gráfico Proporciones"/>
    <s v="ingresos,personas,histórico,CASEN,encuesta,CASEN,INE,estadística,Socioeconómico,Ingreso Promedio Comunal,Ingreso por Sexo,Frutillar,Ingreso por Sexo"/>
    <s v="https://analytics.zoho.com/open-view/2395394000008161223?ZOHO_CRITERIA=%22Localiza%20Chile%22.%22Codcom%22%3D10105"/>
    <x v="0"/>
    <s v="#1774B670"/>
  </r>
  <r>
    <n v="2757"/>
    <x v="0"/>
    <x v="2"/>
    <s v="Socioeconómico"/>
    <n v="5405"/>
    <x v="28"/>
    <x v="15"/>
    <x v="0"/>
    <x v="221"/>
    <x v="0"/>
    <x v="114"/>
    <s v="Años 2006-2009-2011-2013-2015-2017"/>
    <s v="Porcentaje (%)"/>
    <s v="elaboración propia con base en Encuestas CASEN 2006 a 2017"/>
    <s v="Variación porcentual del Ingreso Promedio Mensual por Persona en la comuna de Zapallar"/>
    <s v=" Muestra en proporciones de la Variación porcentual del Ingreso Promedio Mensual por Persona en la comuna de Zapallar en los Años 2006-2009-2011-2013-2015-2017. Gráfico de elaboración propia con base en Encuestas CASEN 2006 a 2017- Porcentaje (%)"/>
    <s v="Gráfico Proporciones"/>
    <s v="ingresos,personas,histórico,CASEN,encuesta,CASEN,INE,estadística,Socioeconómico,Ingreso Promedio Comunal,Ingreso Promedio Mensual,Zapallar,Variación Ingreso Comunal"/>
    <s v="https://analytics.zoho.com/open-view/2395394000008161221?ZOHO_CRITERIA=%22Localiza%20Chile%22.%22Codcom%22%3D5405"/>
    <x v="0"/>
    <s v="#1774B495"/>
  </r>
  <r>
    <n v="2758"/>
    <x v="0"/>
    <x v="2"/>
    <s v="Socioeconómico"/>
    <n v="13132"/>
    <x v="28"/>
    <x v="14"/>
    <x v="0"/>
    <x v="30"/>
    <x v="0"/>
    <x v="110"/>
    <s v="Año 2017"/>
    <s v="CLP/mes"/>
    <s v="elaboración propia con base en Encuestas CASEN 2006 a 2017"/>
    <s v="Comparativo de Ingreso Promedio Mensual entre personas con y sin alfabetización en la comuna de Vitacura"/>
    <s v="Gráfico nos muestra el Comparativo de Ingreso Promedio Mensual entre personas con y sin alfabetización en la comuna de Vitacura en el Año 2017. Gráfico de elaboración propia con base en Encuestas CASEN 2006 a 2017-unidad CLP/mes"/>
    <s v="Gráfico Comparativo"/>
    <s v="ingresos,personas,histórico,CASEN,encuesta,CASEN,INE,estadística,Socioeconómico,Ingreso Promedio Comunal,Ingreso por Alfabetismo,Vitacura,Ingreso por Alfabetismo"/>
    <s v="https://analytics.zoho.com/open-view/2395394000008161227?ZOHO_CRITERIA=%22Localiza%20Chile%22.%22Codcom%22%3D13132"/>
    <x v="0"/>
    <s v="#1774B747"/>
  </r>
  <r>
    <n v="2759"/>
    <x v="0"/>
    <x v="2"/>
    <s v="Socioeconómico"/>
    <n v="7405"/>
    <x v="28"/>
    <x v="15"/>
    <x v="0"/>
    <x v="27"/>
    <x v="0"/>
    <x v="114"/>
    <s v="Años 2006-2009-2011-2013-2015-2017"/>
    <s v="Porcentaje (%)"/>
    <s v="elaboración propia con base en Encuestas CASEN 2006 a 2017"/>
    <s v="Variación porcentual del Ingreso Promedio Mensual por Persona en la comuna de Retiro"/>
    <s v=" Muestra en proporciones de la Variación porcentual del Ingreso Promedio Mensual por Persona en la comuna de Retiro en los Años 2006-2009-2011-2013-2015-2017. Gráfico de elaboración propia con base en Encuestas CASEN 2006 a 2017- Porcentaje (%)"/>
    <s v="Gráfico Proporciones"/>
    <s v="ingresos,personas,histórico,CASEN,encuesta,CASEN,INE,estadística,Socioeconómico,Ingreso Promedio Comunal,Ingreso Promedio Mensual,Retiro,Variación Ingreso Comunal"/>
    <s v="https://analytics.zoho.com/open-view/2395394000008161221?ZOHO_CRITERIA=%22Localiza%20Chile%22.%22Codcom%22%3D7405"/>
    <x v="0"/>
    <s v="#1774B576"/>
  </r>
  <r>
    <n v="2760"/>
    <x v="0"/>
    <x v="2"/>
    <s v="Socioeconómico"/>
    <n v="13129"/>
    <x v="28"/>
    <x v="16"/>
    <x v="0"/>
    <x v="70"/>
    <x v="0"/>
    <x v="112"/>
    <s v="Año 2017"/>
    <s v="CLP/mes"/>
    <s v="elaboración propia con base en Encuestas CASEN 2006 a 2017"/>
    <s v="Ingreso Promedio Mensual de Mujeres y Hombres en el año 2017 en la comuna de San Joaquín"/>
    <s v=" Distribución del Ingreso Promedio Mensual de Mujeres y Hombres en el año 2017 en la comuna de San Joaquín. Gráfico de elaboración propia con base en Encuestas CASEN 2006 a 2017- CLP/mes"/>
    <s v="Gráfico Proporciones"/>
    <s v="ingresos,personas,histórico,CASEN,encuesta,CASEN,INE,estadística,Socioeconómico,Ingreso Promedio Comunal,Ingreso por Sexo,San Joaquín,Ingreso por Sexo"/>
    <s v="https://analytics.zoho.com/open-view/2395394000008161223?ZOHO_CRITERIA=%22Localiza%20Chile%22.%22Codcom%22%3D13129"/>
    <x v="0"/>
    <s v="#1774B744"/>
  </r>
  <r>
    <n v="2761"/>
    <x v="0"/>
    <x v="2"/>
    <s v="Socioeconómico"/>
    <n v="8305"/>
    <x v="28"/>
    <x v="15"/>
    <x v="0"/>
    <x v="203"/>
    <x v="0"/>
    <x v="114"/>
    <s v="Años 2006-2009-2011-2013-2015-2017"/>
    <s v="Porcentaje (%)"/>
    <s v="elaboración propia con base en Encuestas CASEN 2006 a 2017"/>
    <s v="Variación porcentual del Ingreso Promedio Mensual por Persona en la comuna de Mulchén"/>
    <s v=" Muestra en proporciones de la Variación porcentual del Ingreso Promedio Mensual por Persona en la comuna de Mulchén en los Años 2006-2009-2011-2013-2015-2017. Gráfico de elaboración propia con base en Encuestas CASEN 2006 a 2017- Porcentaje (%)"/>
    <s v="Gráfico Proporciones"/>
    <s v="ingresos,personas,histórico,CASEN,encuesta,CASEN,INE,estadística,Socioeconómico,Ingreso Promedio Comunal,Ingreso Promedio Mensual,Mulchén,Variación Ingreso Comunal"/>
    <s v="https://analytics.zoho.com/open-view/2395394000008161221?ZOHO_CRITERIA=%22Localiza%20Chile%22.%22Codcom%22%3D8305"/>
    <x v="0"/>
    <s v="#1774B603"/>
  </r>
  <r>
    <n v="2762"/>
    <x v="0"/>
    <x v="2"/>
    <s v="Socioeconómico"/>
    <n v="6111"/>
    <x v="28"/>
    <x v="16"/>
    <x v="0"/>
    <x v="292"/>
    <x v="0"/>
    <x v="112"/>
    <s v="Años 2006-2009-2011-2013-2015-2017"/>
    <s v="CLP/mes"/>
    <s v="elaboración propia con base en Encuestas CASEN 2006 a 2017"/>
    <s v="Evolución del Ingreso Promedio Mensual por Persona para Mujeres y Hombres en la comuna de Olivar"/>
    <s v="Evolución del Ingreso Promedio Mensual por Persona para Mujeres y Hombres en la comuna de Olivar, en los Años 2006-2009-2011-2013-2015-2017. Gráfico de elaboración propia con base en Encuestas CASEN 2006 a 2017- CLP/mes"/>
    <s v="Gráfico Evolución"/>
    <s v="ingresos,personas,histórico,CASEN,encuesta,CASEN,INE,estadística,Socioeconómico,Ingreso Promedio Comunal,Ingreso por Sexo,Olivar,Ingreso por Sexo"/>
    <s v="https://analytics.zoho.com/open-view/2395394000008161222?ZOHO_CRITERIA=%22Localiza%20Chile%22.%22Codcom%22%3D6111"/>
    <x v="0"/>
    <s v="#1774B165"/>
  </r>
  <r>
    <n v="2763"/>
    <x v="0"/>
    <x v="2"/>
    <s v="Socioeconómico"/>
    <n v="9112"/>
    <x v="28"/>
    <x v="13"/>
    <x v="0"/>
    <x v="157"/>
    <x v="0"/>
    <x v="113"/>
    <s v="Años 2006-2009-2011-2013-2015-2017"/>
    <s v="CLP/mes"/>
    <s v="elaboración propia con base en Encuestas CASEN 2006 a 2017"/>
    <s v="Diferencial de Ingreso Promedio Mensual de Hombres según Alfabetismo en la comuna de Padre las Casas"/>
    <s v="Evolución del Diferencial de Ingreso Promedio Mensual de Hombres según Alfabetismo en la comuna de Padre las Casas, en los Años 2006-2009-2011-2013-2015-2017. Gráfico de elaboración propia con base en Encuestas CASEN 2006 a 2017- CLP/mes"/>
    <s v="Gráfico Evolución"/>
    <s v="ingresos,personas,histórico,CASEN,encuesta,CASEN,INE,estadística,Socioeconómico,Ingreso Promedio Comunal,Ingreso por Sexo-Alfabetismo,Padre las Casas,Ingreso Hombres - Alfabetismo"/>
    <s v="https://analytics.zoho.com/open-view/2395394000008161224?ZOHO_CRITERIA=%22Localiza%20Chile%22.%22Codcom%22%3D9112"/>
    <x v="0"/>
    <s v="#1774B645"/>
  </r>
  <r>
    <n v="2764"/>
    <x v="0"/>
    <x v="2"/>
    <s v="Socioeconómico"/>
    <n v="16104"/>
    <x v="28"/>
    <x v="13"/>
    <x v="0"/>
    <x v="234"/>
    <x v="0"/>
    <x v="113"/>
    <s v="Años 2006-2009-2011-2013-2015-2017"/>
    <s v="CLP/mes"/>
    <s v="elaboración propia con base en Encuestas CASEN 2006 a 2017"/>
    <s v="Diferencial de Ingreso Promedio Mensual de Hombres según Alfabetismo en la comuna de El Carmen"/>
    <s v="Evolución del Diferencial de Ingreso Promedio Mensual de Hombres según Alfabetismo en la comuna de El Carmen, en los Años 2006-2009-2011-2013-2015-2017. Gráfico de elaboración propia con base en Encuestas CASEN 2006 a 2017- CLP/mes"/>
    <s v="Gráfico Evolución"/>
    <s v="ingresos,personas,histórico,CASEN,encuesta,CASEN,INE,estadística,Socioeconómico,Ingreso Promedio Comunal,Ingreso por Sexo-Alfabetismo,El Carmen,Ingreso Hombres - Alfabetismo"/>
    <s v="https://analytics.zoho.com/open-view/2395394000008161224?ZOHO_CRITERIA=%22Localiza%20Chile%22.%22Codcom%22%3D16104"/>
    <x v="0"/>
    <s v="#1774B619"/>
  </r>
  <r>
    <n v="2765"/>
    <x v="0"/>
    <x v="2"/>
    <s v="Socioeconómico"/>
    <n v="2203"/>
    <x v="28"/>
    <x v="16"/>
    <x v="0"/>
    <x v="16"/>
    <x v="0"/>
    <x v="112"/>
    <s v="Años 2006-2009-2011-2013-2015-2017"/>
    <s v="CLP/mes"/>
    <s v="elaboración propia con base en Encuestas CASEN 2006 a 2017"/>
    <s v="Evolución del Ingreso Promedio Mensual por Persona para Mujeres y Hombres en la comuna de San Pedro de Atacama"/>
    <s v="Evolución del Ingreso Promedio Mensual por Persona para Mujeres y Hombres en la comuna de San Pedro de Atacama, en los Años 2006-2009-2011-2013-2015-2017. Gráfico de elaboración propia con base en Encuestas CASEN 2006 a 2017- CLP/mes"/>
    <s v="Gráfico Evolución"/>
    <s v="ingresos,personas,histórico,CASEN,encuesta,CASEN,INE,estadística,Socioeconómico,Ingreso Promedio Comunal,Ingreso por Sexo,San Pedro de Atacama,Ingreso por Sexo"/>
    <s v="https://analytics.zoho.com/open-view/2395394000008161222?ZOHO_CRITERIA=%22Localiza%20Chile%22.%22Codcom%22%3D2203"/>
    <x v="0"/>
    <s v="#1774B90"/>
  </r>
  <r>
    <n v="2766"/>
    <x v="0"/>
    <x v="2"/>
    <s v="Socioeconómico"/>
    <n v="6201"/>
    <x v="28"/>
    <x v="16"/>
    <x v="0"/>
    <x v="118"/>
    <x v="0"/>
    <x v="112"/>
    <s v="Año 2017"/>
    <s v="CLP/mes"/>
    <s v="elaboración propia con base en Encuestas CASEN 2006 a 2017"/>
    <s v="Ingreso Promedio Mensual de Mujeres y Hombres en el año 2017 en la comuna de Pichilemu"/>
    <s v=" Distribución del Ingreso Promedio Mensual de Mujeres y Hombres en el año 2017 en la comuna de Pichilemu. Gráfico de elaboración propia con base en Encuestas CASEN 2006 a 2017- CLP/mes"/>
    <s v="Gráfico Proporciones"/>
    <s v="ingresos,personas,histórico,CASEN,encuesta,CASEN,INE,estadística,Socioeconómico,Ingreso Promedio Comunal,Ingreso por Sexo,Pichilemu,Ingreso por Sexo"/>
    <s v="https://analytics.zoho.com/open-view/2395394000008161223?ZOHO_CRITERIA=%22Localiza%20Chile%22.%22Codcom%22%3D6201"/>
    <x v="0"/>
    <s v="#1774B534"/>
  </r>
  <r>
    <n v="2767"/>
    <x v="0"/>
    <x v="2"/>
    <s v="Socioeconómico"/>
    <n v="8103"/>
    <x v="28"/>
    <x v="14"/>
    <x v="0"/>
    <x v="342"/>
    <x v="0"/>
    <x v="110"/>
    <s v="Año 2017"/>
    <s v="CLP/mes"/>
    <s v="elaboración propia con base en Encuestas CASEN 2006 a 2017"/>
    <s v="Comparativo de Ingreso Promedio Mensual entre personas con y sin alfabetización en la comuna de Chiguayante"/>
    <s v="Gráfico nos muestra el Comparativo de Ingreso Promedio Mensual entre personas con y sin alfabetización en la comuna de Chiguayante en el Año 2017. Gráfico de elaboración propia con base en Encuestas CASEN 2006 a 2017-unidad CLP/mes"/>
    <s v="Gráfico Comparativo"/>
    <s v="ingresos,personas,histórico,CASEN,encuesta,CASEN,INE,estadística,Socioeconómico,Ingreso Promedio Comunal,Ingreso por Alfabetismo,Chiguayante,Ingreso por Alfabetismo"/>
    <s v="https://analytics.zoho.com/open-view/2395394000008161227?ZOHO_CRITERIA=%22Localiza%20Chile%22.%22Codcom%22%3D8103"/>
    <x v="0"/>
    <s v="#1774B582"/>
  </r>
  <r>
    <n v="2768"/>
    <x v="0"/>
    <x v="2"/>
    <s v="Socioeconómico"/>
    <n v="13201"/>
    <x v="28"/>
    <x v="14"/>
    <x v="0"/>
    <x v="29"/>
    <x v="0"/>
    <x v="110"/>
    <s v="Año 2017"/>
    <s v="CLP/mes"/>
    <s v="elaboración propia con base en Encuestas CASEN 2006 a 2017"/>
    <s v="Comparativo de Ingreso Promedio Mensual entre personas con y sin alfabetización en la comuna de Puente Alto"/>
    <s v="Gráfico nos muestra el Comparativo de Ingreso Promedio Mensual entre personas con y sin alfabetización en la comuna de Puente Alto en el Año 2017. Gráfico de elaboración propia con base en Encuestas CASEN 2006 a 2017-unidad CLP/mes"/>
    <s v="Gráfico Comparativo"/>
    <s v="ingresos,personas,histórico,CASEN,encuesta,CASEN,INE,estadística,Socioeconómico,Ingreso Promedio Comunal,Ingreso por Alfabetismo,Puente Alto,Ingreso por Alfabetismo"/>
    <s v="https://analytics.zoho.com/open-view/2395394000008161227?ZOHO_CRITERIA=%22Localiza%20Chile%22.%22Codcom%22%3D13201"/>
    <x v="0"/>
    <s v="#1774B748"/>
  </r>
  <r>
    <n v="2769"/>
    <x v="0"/>
    <x v="2"/>
    <s v="Socioeconómico"/>
    <n v="4201"/>
    <x v="28"/>
    <x v="15"/>
    <x v="0"/>
    <x v="22"/>
    <x v="0"/>
    <x v="115"/>
    <s v="Años 2006-2009-2011-2013-2015-2017"/>
    <s v="CLP/mes"/>
    <s v="elaboración propia con base en Encuestas CASEN 2006 a 2017"/>
    <s v="Evolución del Ingreso Promedio Mensual por Persona en la comuna de Illapel"/>
    <s v="Evolución del Ingreso Promedio Mensual por Persona en la comuna de Illapel en los Años 2006-2009-2011-2013-2015-2017. Gráfico de elaboración propia con base en Encuestas CASEN 2006 a 2017- CLP/mes"/>
    <s v="Gráfico Evolución"/>
    <s v="ingresos,personas,histórico,CASEN,encuesta,CASEN,INE,estadística,Socioeconómico,Ingreso Promedio Comunal,Ingreso Promedio Mensual,Illapel,Ingreso Comunal"/>
    <s v="https://analytics.zoho.com/open-view/2395394000008161220?ZOHO_CRITERIA=%22Localiza%20Chile%22.%22Codcom%22%3D4201"/>
    <x v="0"/>
    <s v="#1774B108"/>
  </r>
  <r>
    <n v="2770"/>
    <x v="0"/>
    <x v="2"/>
    <s v="Socioeconómico"/>
    <n v="10301"/>
    <x v="28"/>
    <x v="13"/>
    <x v="0"/>
    <x v="246"/>
    <x v="0"/>
    <x v="109"/>
    <s v="Años 2006-2009-2011-2013-2015-2017"/>
    <s v="CLP/mes"/>
    <s v="elaboración propia con base en Encuestas CASEN 2006 a 2017"/>
    <s v="Diferencial de Ingreso Promedio Mensual de Mujeres según Alfabetismo en la comuna de Osorno"/>
    <s v="Evolución del Diferencial de Ingreso Promedio Mensual de Mujeres según Alfabetismo en la comuna de Osorno, en los Años 2006-2009-2011-2013-2015-2017. Gráfico de elaboración propia con base en Encuestas CASEN 2006 a 2017- CLP/mes"/>
    <s v="Gráfico Evolución"/>
    <s v="ingresos,personas,histórico,CASEN,encuesta,CASEN,INE,estadística,Socioeconómico,Ingreso Promedio Comunal,Ingreso por Sexo-Alfabetismo,Osorno,Ingreso Mujeres - Alfabetismo"/>
    <s v="https://analytics.zoho.com/open-view/2395394000008161225?ZOHO_CRITERIA=%22Localiza%20Chile%22.%22Codcom%22%3D10301"/>
    <x v="0"/>
    <s v="#1774B685"/>
  </r>
  <r>
    <n v="2771"/>
    <x v="0"/>
    <x v="2"/>
    <s v="Socioeconómico"/>
    <n v="4203"/>
    <x v="28"/>
    <x v="15"/>
    <x v="0"/>
    <x v="135"/>
    <x v="0"/>
    <x v="115"/>
    <s v="Años 2006-2009-2011-2013-2015-2017"/>
    <s v="CLP/mes"/>
    <s v="elaboración propia con base en Encuestas CASEN 2006 a 2017"/>
    <s v="Evolución del Ingreso Promedio Mensual por Persona en la comuna de Los Vilos"/>
    <s v="Evolución del Ingreso Promedio Mensual por Persona en la comuna de Los Vilos en los Años 2006-2009-2011-2013-2015-2017. Gráfico de elaboración propia con base en Encuestas CASEN 2006 a 2017- CLP/mes"/>
    <s v="Gráfico Evolución"/>
    <s v="ingresos,personas,histórico,CASEN,encuesta,CASEN,INE,estadística,Socioeconómico,Ingreso Promedio Comunal,Ingreso Promedio Mensual,Los Vilos,Ingreso Comunal"/>
    <s v="https://analytics.zoho.com/open-view/2395394000008161220?ZOHO_CRITERIA=%22Localiza%20Chile%22.%22Codcom%22%3D4203"/>
    <x v="0"/>
    <s v="#1774B110"/>
  </r>
  <r>
    <n v="2772"/>
    <x v="0"/>
    <x v="2"/>
    <s v="Socioeconómico"/>
    <n v="7106"/>
    <x v="28"/>
    <x v="15"/>
    <x v="0"/>
    <x v="291"/>
    <x v="0"/>
    <x v="115"/>
    <s v="Años 2006-2009-2011-2013-2015-2017"/>
    <s v="CLP/mes"/>
    <s v="elaboración propia con base en Encuestas CASEN 2006 a 2017"/>
    <s v="Evolución del Ingreso Promedio Mensual por Persona en la comuna de Pelarco"/>
    <s v="Evolución del Ingreso Promedio Mensual por Persona en la comuna de Pelarco en los Años 2006-2009-2011-2013-2015-2017. Gráfico de elaboración propia con base en Encuestas CASEN 2006 a 2017- CLP/mes"/>
    <s v="Gráfico Evolución"/>
    <s v="ingresos,personas,histórico,CASEN,encuesta,CASEN,INE,estadística,Socioeconómico,Ingreso Promedio Comunal,Ingreso Promedio Mensual,Pelarco,Ingreso Comunal"/>
    <s v="https://analytics.zoho.com/open-view/2395394000008161220?ZOHO_CRITERIA=%22Localiza%20Chile%22.%22Codcom%22%3D7106"/>
    <x v="0"/>
    <s v="#1774B193"/>
  </r>
  <r>
    <n v="2773"/>
    <x v="0"/>
    <x v="2"/>
    <s v="Socioeconómico"/>
    <n v="7404"/>
    <x v="28"/>
    <x v="15"/>
    <x v="0"/>
    <x v="54"/>
    <x v="0"/>
    <x v="114"/>
    <s v="Años 2006-2009-2011-2013-2015-2017"/>
    <s v="Porcentaje (%)"/>
    <s v="elaboración propia con base en Encuestas CASEN 2006 a 2017"/>
    <s v="Variación porcentual del Ingreso Promedio Mensual por Persona en la comuna de Parral"/>
    <s v=" Muestra en proporciones de la Variación porcentual del Ingreso Promedio Mensual por Persona en la comuna de Parral en los Años 2006-2009-2011-2013-2015-2017. Gráfico de elaboración propia con base en Encuestas CASEN 2006 a 2017- Porcentaje (%)"/>
    <s v="Gráfico Proporciones"/>
    <s v="ingresos,personas,histórico,CASEN,encuesta,CASEN,INE,estadística,Socioeconómico,Ingreso Promedio Comunal,Ingreso Promedio Mensual,Parral,Variación Ingreso Comunal"/>
    <s v="https://analytics.zoho.com/open-view/2395394000008161221?ZOHO_CRITERIA=%22Localiza%20Chile%22.%22Codcom%22%3D7404"/>
    <x v="0"/>
    <s v="#1774B575"/>
  </r>
  <r>
    <n v="2774"/>
    <x v="0"/>
    <x v="2"/>
    <s v="Socioeconómico"/>
    <n v="13301"/>
    <x v="28"/>
    <x v="16"/>
    <x v="0"/>
    <x v="162"/>
    <x v="0"/>
    <x v="112"/>
    <s v="Años 2006-2009-2011-2013-2015-2017"/>
    <s v="CLP/mes"/>
    <s v="elaboración propia con base en Encuestas CASEN 2006 a 2017"/>
    <s v="Evolución del Ingreso Promedio Mensual por Persona para Mujeres y Hombres en la comuna de Colina"/>
    <s v="Evolución del Ingreso Promedio Mensual por Persona para Mujeres y Hombres en la comuna de Colina, en los Años 2006-2009-2011-2013-2015-2017. Gráfico de elaboración propia con base en Encuestas CASEN 2006 a 2017- CLP/mes"/>
    <s v="Gráfico Evolución"/>
    <s v="ingresos,personas,histórico,CASEN,encuesta,CASEN,INE,estadística,Socioeconómico,Ingreso Promedio Comunal,Ingreso por Sexo,Colina,Ingreso por Sexo"/>
    <s v="https://analytics.zoho.com/open-view/2395394000008161222?ZOHO_CRITERIA=%22Localiza%20Chile%22.%22Codcom%22%3D13301"/>
    <x v="0"/>
    <s v="#1774B389"/>
  </r>
  <r>
    <n v="2775"/>
    <x v="0"/>
    <x v="2"/>
    <s v="Socioeconómico"/>
    <n v="9106"/>
    <x v="28"/>
    <x v="15"/>
    <x v="0"/>
    <x v="181"/>
    <x v="0"/>
    <x v="114"/>
    <s v="Años 2006-2009-2011-2013-2015-2017"/>
    <s v="Porcentaje (%)"/>
    <s v="elaboración propia con base en Encuestas CASEN 2006 a 2017"/>
    <s v="Variación porcentual del Ingreso Promedio Mensual por Persona en la comuna de Galvarino"/>
    <s v=" Muestra en proporciones de la Variación porcentual del Ingreso Promedio Mensual por Persona en la comuna de Galvarino en los Años 2006-2009-2011-2013-2015-2017. Gráfico de elaboración propia con base en Encuestas CASEN 2006 a 2017- Porcentaje (%)"/>
    <s v="Gráfico Proporciones"/>
    <s v="ingresos,personas,histórico,CASEN,encuesta,CASEN,INE,estadística,Socioeconómico,Ingreso Promedio Comunal,Ingreso Promedio Mensual,Galvarino,Variación Ingreso Comunal"/>
    <s v="https://analytics.zoho.com/open-view/2395394000008161221?ZOHO_CRITERIA=%22Localiza%20Chile%22.%22Codcom%22%3D9106"/>
    <x v="0"/>
    <s v="#1774B639"/>
  </r>
  <r>
    <n v="2776"/>
    <x v="0"/>
    <x v="2"/>
    <s v="Socioeconómico"/>
    <n v="10207"/>
    <x v="28"/>
    <x v="13"/>
    <x v="0"/>
    <x v="281"/>
    <x v="0"/>
    <x v="109"/>
    <s v="Años 2006-2009-2011-2013-2015-2017"/>
    <s v="CLP/mes"/>
    <s v="elaboración propia con base en Encuestas CASEN 2006 a 2017"/>
    <s v="Diferencial de Ingreso Promedio Mensual de Mujeres según Alfabetismo en la comuna de Queilén"/>
    <s v="Evolución del Diferencial de Ingreso Promedio Mensual de Mujeres según Alfabetismo en la comuna de Queilén, en los Años 2006-2009-2011-2013-2015-2017. Gráfico de elaboración propia con base en Encuestas CASEN 2006 a 2017- CLP/mes"/>
    <s v="Gráfico Evolución"/>
    <s v="ingresos,personas,histórico,CASEN,encuesta,CASEN,INE,estadística,Socioeconómico,Ingreso Promedio Comunal,Ingreso por Sexo-Alfabetismo,Queilén,Ingreso Mujeres - Alfabetismo"/>
    <s v="https://analytics.zoho.com/open-view/2395394000008161225?ZOHO_CRITERIA=%22Localiza%20Chile%22.%22Codcom%22%3D10207"/>
    <x v="0"/>
    <s v="#1774B681"/>
  </r>
  <r>
    <n v="2777"/>
    <x v="0"/>
    <x v="2"/>
    <s v="Socioeconómico"/>
    <n v="9113"/>
    <x v="28"/>
    <x v="13"/>
    <x v="0"/>
    <x v="288"/>
    <x v="0"/>
    <x v="113"/>
    <s v="Años 2006-2009-2011-2013-2015-2017"/>
    <s v="CLP/mes"/>
    <s v="elaboración propia con base en Encuestas CASEN 2006 a 2017"/>
    <s v="Diferencial de Ingreso Promedio Mensual de Hombres según Alfabetismo en la comuna de Perquenco"/>
    <s v="Evolución del Diferencial de Ingreso Promedio Mensual de Hombres según Alfabetismo en la comuna de Perquenco, en los Años 2006-2009-2011-2013-2015-2017. Gráfico de elaboración propia con base en Encuestas CASEN 2006 a 2017- CLP/mes"/>
    <s v="Gráfico Evolución"/>
    <s v="ingresos,personas,histórico,CASEN,encuesta,CASEN,INE,estadística,Socioeconómico,Ingreso Promedio Comunal,Ingreso por Sexo-Alfabetismo,Perquenco,Ingreso Hombres - Alfabetismo"/>
    <s v="https://analytics.zoho.com/open-view/2395394000008161224?ZOHO_CRITERIA=%22Localiza%20Chile%22.%22Codcom%22%3D9113"/>
    <x v="0"/>
    <s v="#1774B646"/>
  </r>
  <r>
    <n v="2778"/>
    <x v="0"/>
    <x v="2"/>
    <s v="Socioeconómico"/>
    <n v="9112"/>
    <x v="28"/>
    <x v="15"/>
    <x v="0"/>
    <x v="157"/>
    <x v="0"/>
    <x v="114"/>
    <s v="Años 2006-2009-2011-2013-2015-2017"/>
    <s v="Porcentaje (%)"/>
    <s v="elaboración propia con base en Encuestas CASEN 2006 a 2017"/>
    <s v="Variación porcentual del Ingreso Promedio Mensual por Persona en la comuna de Padre las Casas"/>
    <s v=" Muestra en proporciones de la Variación porcentual del Ingreso Promedio Mensual por Persona en la comuna de Padre las Casas en los Años 2006-2009-2011-2013-2015-2017. Gráfico de elaboración propia con base en Encuestas CASEN 2006 a 2017- Porcentaje (%)"/>
    <s v="Gráfico Proporciones"/>
    <s v="ingresos,personas,histórico,CASEN,encuesta,CASEN,INE,estadística,Socioeconómico,Ingreso Promedio Comunal,Ingreso Promedio Mensual,Padre las Casas,Variación Ingreso Comunal"/>
    <s v="https://analytics.zoho.com/open-view/2395394000008161221?ZOHO_CRITERIA=%22Localiza%20Chile%22.%22Codcom%22%3D9112"/>
    <x v="0"/>
    <s v="#1774B645"/>
  </r>
  <r>
    <n v="2779"/>
    <x v="0"/>
    <x v="2"/>
    <s v="Socioeconómico"/>
    <n v="5103"/>
    <x v="28"/>
    <x v="15"/>
    <x v="0"/>
    <x v="264"/>
    <x v="0"/>
    <x v="115"/>
    <s v="Años 2006-2009-2011-2013-2015-2017"/>
    <s v="CLP/mes"/>
    <s v="elaboración propia con base en Encuestas CASEN 2006 a 2017"/>
    <s v="Evolución del Ingreso Promedio Mensual por Persona en la comuna de Concón"/>
    <s v="Evolución del Ingreso Promedio Mensual por Persona en la comuna de Concón en los Años 2006-2009-2011-2013-2015-2017. Gráfico de elaboración propia con base en Encuestas CASEN 2006 a 2017- CLP/mes"/>
    <s v="Gráfico Evolución"/>
    <s v="ingresos,personas,histórico,CASEN,encuesta,CASEN,INE,estadística,Socioeconómico,Ingreso Promedio Comunal,Ingreso Promedio Mensual,Concón,Ingreso Comunal"/>
    <s v="https://analytics.zoho.com/open-view/2395394000008161220?ZOHO_CRITERIA=%22Localiza%20Chile%22.%22Codcom%22%3D5103"/>
    <x v="0"/>
    <s v="#1774B119"/>
  </r>
  <r>
    <n v="2780"/>
    <x v="0"/>
    <x v="2"/>
    <s v="Socioeconómico"/>
    <n v="9211"/>
    <x v="28"/>
    <x v="16"/>
    <x v="0"/>
    <x v="17"/>
    <x v="0"/>
    <x v="112"/>
    <s v="Año 2017"/>
    <s v="CLP/mes"/>
    <s v="elaboración propia con base en Encuestas CASEN 2006 a 2017"/>
    <s v="Ingreso Promedio Mensual de Mujeres y Hombres en el año 2017 en la comuna de Victoria"/>
    <s v=" Distribución del Ingreso Promedio Mensual de Mujeres y Hombres en el año 2017 en la comuna de Victoria. Gráfico de elaboración propia con base en Encuestas CASEN 2006 a 2017- CLP/mes"/>
    <s v="Gráfico Proporciones"/>
    <s v="ingresos,personas,histórico,CASEN,encuesta,CASEN,INE,estadística,Socioeconómico,Ingreso Promedio Comunal,Ingreso por Sexo,Victoria,Ingreso por Sexo"/>
    <s v="https://analytics.zoho.com/open-view/2395394000008161223?ZOHO_CRITERIA=%22Localiza%20Chile%22.%22Codcom%22%3D9211"/>
    <x v="0"/>
    <s v="#1774B665"/>
  </r>
  <r>
    <n v="2781"/>
    <x v="0"/>
    <x v="2"/>
    <s v="Socioeconómico"/>
    <n v="12"/>
    <x v="29"/>
    <x v="16"/>
    <x v="1"/>
    <x v="1"/>
    <x v="0"/>
    <x v="112"/>
    <s v="Años 2006-2009-2011-2013-2015-2017"/>
    <s v="CLP/mes"/>
    <s v="elaboración propia con base en Encuestas CASEN 2006 a 2017"/>
    <s v="Evolución del Ingreso Promedio Mensual por Persona para Mujeres y Hombres en la Región de Magallanes"/>
    <s v="Muestra de la Evolución del Ingreso Promedio Mensual por Persona para Mujeres y Hombres en la Región de Magallanes, en los Años 2006-2009-2011-2013-2015-2017. Gráfico de elaboración propia con base en Encuestas CASEN 2006 a 2017- CLP/mes"/>
    <s v="Gráfico Evolución"/>
    <s v="ingresos,personas,histórico,CASEN,encuesta,CASEN,INE,estadística,Socioeconómico,Ingreso Promedio Regional,Ingreso por Sexo,Región de Magallanes,Ingreso por Sexo"/>
    <s v="https://analytics.zoho.com/open-view/2395394000008161202?ZOHO_CRITERIA=%22Localiza%20Chile%22.%22Codreg%22%3D12"/>
    <x v="0"/>
    <s v="#1774B21"/>
  </r>
  <r>
    <n v="2782"/>
    <x v="0"/>
    <x v="2"/>
    <s v="Socioeconómico"/>
    <n v="7307"/>
    <x v="28"/>
    <x v="13"/>
    <x v="0"/>
    <x v="71"/>
    <x v="0"/>
    <x v="113"/>
    <s v="Años 2006-2009-2011-2013-2015-2017"/>
    <s v="CLP/mes"/>
    <s v="elaboración propia con base en Encuestas CASEN 2006 a 2017"/>
    <s v="Diferencial de Ingreso Promedio Mensual de Hombres según Alfabetismo en la comuna de Sagrada Familia"/>
    <s v="Evolución del Diferencial de Ingreso Promedio Mensual de Hombres según Alfabetismo en la comuna de Sagrada Familia, en los Años 2006-2009-2011-2013-2015-2017. Gráfico de elaboración propia con base en Encuestas CASEN 2006 a 2017- CLP/mes"/>
    <s v="Gráfico Evolución"/>
    <s v="ingresos,personas,histórico,CASEN,encuesta,CASEN,INE,estadística,Socioeconómico,Ingreso Promedio Comunal,Ingreso por Sexo-Alfabetismo,Sagrada Familia,Ingreso Hombres - Alfabetismo"/>
    <s v="https://analytics.zoho.com/open-view/2395394000008161224?ZOHO_CRITERIA=%22Localiza%20Chile%22.%22Codcom%22%3D7307"/>
    <x v="0"/>
    <s v="#1774B569"/>
  </r>
  <r>
    <n v="2783"/>
    <x v="0"/>
    <x v="2"/>
    <s v="Socioeconómico"/>
    <n v="6107"/>
    <x v="28"/>
    <x v="16"/>
    <x v="0"/>
    <x v="160"/>
    <x v="0"/>
    <x v="112"/>
    <s v="Años 2006-2009-2011-2013-2015-2017"/>
    <s v="CLP/mes"/>
    <s v="elaboración propia con base en Encuestas CASEN 2006 a 2017"/>
    <s v="Evolución del Ingreso Promedio Mensual por Persona para Mujeres y Hombres en la comuna de Las Cabras"/>
    <s v="Evolución del Ingreso Promedio Mensual por Persona para Mujeres y Hombres en la comuna de Las Cabras, en los Años 2006-2009-2011-2013-2015-2017. Gráfico de elaboración propia con base en Encuestas CASEN 2006 a 2017- CLP/mes"/>
    <s v="Gráfico Evolución"/>
    <s v="ingresos,personas,histórico,CASEN,encuesta,CASEN,INE,estadística,Socioeconómico,Ingreso Promedio Comunal,Ingreso por Sexo,Las Cabras,Ingreso por Sexo"/>
    <s v="https://analytics.zoho.com/open-view/2395394000008161222?ZOHO_CRITERIA=%22Localiza%20Chile%22.%22Codcom%22%3D6107"/>
    <x v="0"/>
    <s v="#1774B161"/>
  </r>
  <r>
    <n v="2784"/>
    <x v="0"/>
    <x v="2"/>
    <s v="Socioeconómico"/>
    <n v="8207"/>
    <x v="28"/>
    <x v="14"/>
    <x v="0"/>
    <x v="242"/>
    <x v="0"/>
    <x v="110"/>
    <s v="Año 2017"/>
    <s v="CLP/mes"/>
    <s v="elaboración propia con base en Encuestas CASEN 2006 a 2017"/>
    <s v="Comparativo de Ingreso Promedio Mensual entre personas con y sin alfabetización en la comuna de Tirúa"/>
    <s v="Gráfico nos muestra el Comparativo de Ingreso Promedio Mensual entre personas con y sin alfabetización en la comuna de Tirúa en el Año 2017. Gráfico de elaboración propia con base en Encuestas CASEN 2006 a 2017-unidad CLP/mes"/>
    <s v="Gráfico Comparativo"/>
    <s v="ingresos,personas,histórico,CASEN,encuesta,CASEN,INE,estadística,Socioeconómico,Ingreso Promedio Comunal,Ingreso por Alfabetismo,Tirúa,Ingreso por Alfabetismo"/>
    <s v="https://analytics.zoho.com/open-view/2395394000008161227?ZOHO_CRITERIA=%22Localiza%20Chile%22.%22Codcom%22%3D8207"/>
    <x v="0"/>
    <s v="#1774B598"/>
  </r>
  <r>
    <n v="2785"/>
    <x v="0"/>
    <x v="2"/>
    <s v="Socioeconómico"/>
    <n v="10306"/>
    <x v="28"/>
    <x v="15"/>
    <x v="0"/>
    <x v="208"/>
    <x v="0"/>
    <x v="115"/>
    <s v="Años 2006-2009-2011-2013-2015-2017"/>
    <s v="CLP/mes"/>
    <s v="elaboración propia con base en Encuestas CASEN 2006 a 2017"/>
    <s v="Evolución del Ingreso Promedio Mensual por Persona en la comuna de San Juan de La Costa"/>
    <s v="Evolución del Ingreso Promedio Mensual por Persona en la comuna de San Juan de La Costa en los Años 2006-2009-2011-2013-2015-2017. Gráfico de elaboración propia con base en Encuestas CASEN 2006 a 2017- CLP/mes"/>
    <s v="Gráfico Evolución"/>
    <s v="ingresos,personas,histórico,CASEN,encuesta,CASEN,INE,estadística,Socioeconómico,Ingreso Promedio Comunal,Ingreso Promedio Mensual,San Juan de La Costa,Ingreso Comunal"/>
    <s v="https://analytics.zoho.com/open-view/2395394000008161220?ZOHO_CRITERIA=%22Localiza%20Chile%22.%22Codcom%22%3D10306"/>
    <x v="0"/>
    <s v="#1774B328"/>
  </r>
  <r>
    <n v="2786"/>
    <x v="0"/>
    <x v="2"/>
    <s v="Socioeconómico"/>
    <n v="10202"/>
    <x v="28"/>
    <x v="13"/>
    <x v="0"/>
    <x v="121"/>
    <x v="0"/>
    <x v="113"/>
    <s v="Años 2006-2009-2011-2013-2015-2017"/>
    <s v="CLP/mes"/>
    <s v="elaboración propia con base en Encuestas CASEN 2006 a 2017"/>
    <s v="Diferencial de Ingreso Promedio Mensual de Hombres según Alfabetismo en la comuna de Ancud"/>
    <s v="Evolución del Diferencial de Ingreso Promedio Mensual de Hombres según Alfabetismo en la comuna de Ancud, en los Años 2006-2009-2011-2013-2015-2017. Gráfico de elaboración propia con base en Encuestas CASEN 2006 a 2017- CLP/mes"/>
    <s v="Gráfico Evolución"/>
    <s v="ingresos,personas,histórico,CASEN,encuesta,CASEN,INE,estadística,Socioeconómico,Ingreso Promedio Comunal,Ingreso por Sexo-Alfabetismo,Ancud,Ingreso Hombres - Alfabetismo"/>
    <s v="https://analytics.zoho.com/open-view/2395394000008161224?ZOHO_CRITERIA=%22Localiza%20Chile%22.%22Codcom%22%3D10202"/>
    <x v="0"/>
    <s v="#1774B676"/>
  </r>
  <r>
    <n v="2787"/>
    <x v="0"/>
    <x v="2"/>
    <s v="Socioeconómico"/>
    <n v="8"/>
    <x v="29"/>
    <x v="13"/>
    <x v="1"/>
    <x v="192"/>
    <x v="0"/>
    <x v="113"/>
    <s v="Años 2006-2009-2011-2013-2015-2017"/>
    <s v="CLP/mes"/>
    <s v="elaboración propia con base en Encuestas CASEN 2006 a 2017"/>
    <s v="Diferencial de Ingreso Promedio Mensual de Hombres según Alfabetismo en la Región del Biobío"/>
    <s v="Gráfico del Diferencial de Ingreso Promedio Mensual de Hombres según Alfabetismo en la Región del Biobío,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l Biobío,Ingreso Hombres - Alfabetismo"/>
    <s v="https://analytics.zoho.com/open-view/2395394000008161204?ZOHO_CRITERIA=%22Localiza%20Chile%22.%22Codreg%22%3D8"/>
    <x v="0"/>
    <s v="#1774B430"/>
  </r>
  <r>
    <n v="2788"/>
    <x v="0"/>
    <x v="2"/>
    <s v="Socioeconómico"/>
    <n v="8314"/>
    <x v="28"/>
    <x v="14"/>
    <x v="0"/>
    <x v="279"/>
    <x v="0"/>
    <x v="110"/>
    <s v="Años 2006-2009-2011-2013-2015-2017"/>
    <s v="CLP/mes"/>
    <s v="elaboración propia con base en Encuestas CASEN 2006 a 2017"/>
    <s v="Evolución del Ingreso Promedio Mensual por Alfabetismo en la comuna de Alto Biobío"/>
    <s v="Muestra de la Evolución del Ingreso Promedio Mensual por Alfabetismo en la comuna de Alto Biobío en los Años 2006-2009-2011-2013-2015-2017. Gráfico de elaboración propia con base en Encuestas CASEN 2006 a 2017-unidad CLP/mes"/>
    <s v="Gráfico Evolución"/>
    <s v="ingresos,personas,histórico,CASEN,encuesta,CASEN,INE,estadística,Socioeconómico,Ingreso Promedio Comunal,Ingreso por Alfabetismo,Alto Biobío,Ingreso por Alfabetismo"/>
    <s v="https://analytics.zoho.com/open-view/2395394000008161226?ZOHO_CRITERIA=%22Localiza%20Chile%22.%22Codcom%22%3D8314"/>
    <x v="0"/>
    <s v="#1774B612"/>
  </r>
  <r>
    <n v="2789"/>
    <x v="0"/>
    <x v="2"/>
    <s v="Socioeconómico"/>
    <n v="9114"/>
    <x v="28"/>
    <x v="13"/>
    <x v="0"/>
    <x v="285"/>
    <x v="0"/>
    <x v="109"/>
    <s v="Años 2006-2009-2011-2013-2015-2017"/>
    <s v="CLP/mes"/>
    <s v="elaboración propia con base en Encuestas CASEN 2006 a 2017"/>
    <s v="Diferencial de Ingreso Promedio Mensual de Mujeres según Alfabetismo en la comuna de Pitrufquén"/>
    <s v="Evolución del Diferencial de Ingreso Promedio Mensual de Mujeres según Alfabetismo en la comuna de Pitrufquén, en los Años 2006-2009-2011-2013-2015-2017. Gráfico de elaboración propia con base en Encuestas CASEN 2006 a 2017- CLP/mes"/>
    <s v="Gráfico Evolución"/>
    <s v="ingresos,personas,histórico,CASEN,encuesta,CASEN,INE,estadística,Socioeconómico,Ingreso Promedio Comunal,Ingreso por Sexo-Alfabetismo,Pitrufquén,Ingreso Mujeres - Alfabetismo"/>
    <s v="https://analytics.zoho.com/open-view/2395394000008161225?ZOHO_CRITERIA=%22Localiza%20Chile%22.%22Codcom%22%3D9114"/>
    <x v="0"/>
    <s v="#1774B647"/>
  </r>
  <r>
    <n v="2790"/>
    <x v="0"/>
    <x v="2"/>
    <s v="Socioeconómico"/>
    <n v="9109"/>
    <x v="28"/>
    <x v="15"/>
    <x v="0"/>
    <x v="179"/>
    <x v="0"/>
    <x v="114"/>
    <s v="Años 2006-2009-2011-2013-2015-2017"/>
    <s v="Porcentaje (%)"/>
    <s v="elaboración propia con base en Encuestas CASEN 2006 a 2017"/>
    <s v="Variación porcentual del Ingreso Promedio Mensual por Persona en la comuna de Loncoche"/>
    <s v=" Muestra en proporciones de la Variación porcentual del Ingreso Promedio Mensual por Persona en la comuna de Loncoche en los Años 2006-2009-2011-2013-2015-2017. Gráfico de elaboración propia con base en Encuestas CASEN 2006 a 2017- Porcentaje (%)"/>
    <s v="Gráfico Proporciones"/>
    <s v="ingresos,personas,histórico,CASEN,encuesta,CASEN,INE,estadística,Socioeconómico,Ingreso Promedio Comunal,Ingreso Promedio Mensual,Loncoche,Variación Ingreso Comunal"/>
    <s v="https://analytics.zoho.com/open-view/2395394000008161221?ZOHO_CRITERIA=%22Localiza%20Chile%22.%22Codcom%22%3D9109"/>
    <x v="0"/>
    <s v="#1774B642"/>
  </r>
  <r>
    <n v="2791"/>
    <x v="0"/>
    <x v="2"/>
    <s v="Socioeconómico"/>
    <n v="10205"/>
    <x v="28"/>
    <x v="13"/>
    <x v="0"/>
    <x v="149"/>
    <x v="0"/>
    <x v="113"/>
    <s v="Años 2006-2009-2011-2013-2015-2017"/>
    <s v="CLP/mes"/>
    <s v="elaboración propia con base en Encuestas CASEN 2006 a 2017"/>
    <s v="Diferencial de Ingreso Promedio Mensual de Hombres según Alfabetismo en la comuna de Dalcahue"/>
    <s v="Evolución del Diferencial de Ingreso Promedio Mensual de Hombres según Alfabetismo en la comuna de Dalcahue, en los Años 2006-2009-2011-2013-2015-2017. Gráfico de elaboración propia con base en Encuestas CASEN 2006 a 2017- CLP/mes"/>
    <s v="Gráfico Evolución"/>
    <s v="ingresos,personas,histórico,CASEN,encuesta,CASEN,INE,estadística,Socioeconómico,Ingreso Promedio Comunal,Ingreso por Sexo-Alfabetismo,Dalcahue,Ingreso Hombres - Alfabetismo"/>
    <s v="https://analytics.zoho.com/open-view/2395394000008161224?ZOHO_CRITERIA=%22Localiza%20Chile%22.%22Codcom%22%3D10205"/>
    <x v="0"/>
    <s v="#1774B679"/>
  </r>
  <r>
    <n v="2792"/>
    <x v="0"/>
    <x v="2"/>
    <s v="Socioeconómico"/>
    <n v="10306"/>
    <x v="28"/>
    <x v="13"/>
    <x v="0"/>
    <x v="208"/>
    <x v="0"/>
    <x v="113"/>
    <s v="Años 2006-2009-2011-2013-2015-2017"/>
    <s v="CLP/mes"/>
    <s v="elaboración propia con base en Encuestas CASEN 2006 a 2017"/>
    <s v="Diferencial de Ingreso Promedio Mensual de Hombres según Alfabetismo en la comuna de San Juan de La Costa"/>
    <s v="Evolución del Diferencial de Ingreso Promedio Mensual de Hombres según Alfabetismo en la comuna de San Juan de La Costa, en los Años 2006-2009-2011-2013-2015-2017. Gráfico de elaboración propia con base en Encuestas CASEN 2006 a 2017- CLP/mes"/>
    <s v="Gráfico Evolución"/>
    <s v="ingresos,personas,histórico,CASEN,encuesta,CASEN,INE,estadística,Socioeconómico,Ingreso Promedio Comunal,Ingreso por Sexo-Alfabetismo,San Juan de La Costa,Ingreso Hombres - Alfabetismo"/>
    <s v="https://analytics.zoho.com/open-view/2395394000008161224?ZOHO_CRITERIA=%22Localiza%20Chile%22.%22Codcom%22%3D10306"/>
    <x v="0"/>
    <s v="#1774B690"/>
  </r>
  <r>
    <n v="2793"/>
    <x v="0"/>
    <x v="2"/>
    <s v="Socioeconómico"/>
    <n v="2101"/>
    <x v="28"/>
    <x v="16"/>
    <x v="0"/>
    <x v="31"/>
    <x v="0"/>
    <x v="112"/>
    <s v="Años 2006-2009-2011-2013-2015-2017"/>
    <s v="CLP/mes"/>
    <s v="elaboración propia con base en Encuestas CASEN 2006 a 2017"/>
    <s v="Evolución del Ingreso Promedio Mensual por Persona para Mujeres y Hombres en la comuna de Antofagasta"/>
    <s v="Evolución del Ingreso Promedio Mensual por Persona para Mujeres y Hombres en la comuna de Antofagasta, en los Años 2006-2009-2011-2013-2015-2017. Gráfico de elaboración propia con base en Encuestas CASEN 2006 a 2017- CLP/mes"/>
    <s v="Gráfico Evolución"/>
    <s v="ingresos,personas,histórico,CASEN,encuesta,CASEN,INE,estadística,Socioeconómico,Ingreso Promedio Comunal,Ingreso por Sexo,Antofagasta,Ingreso por Sexo"/>
    <s v="https://analytics.zoho.com/open-view/2395394000008161222?ZOHO_CRITERIA=%22Localiza%20Chile%22.%22Codcom%22%3D2101"/>
    <x v="0"/>
    <s v="#1774B84"/>
  </r>
  <r>
    <n v="2794"/>
    <x v="0"/>
    <x v="2"/>
    <s v="Socioeconómico"/>
    <n v="16105"/>
    <x v="28"/>
    <x v="14"/>
    <x v="0"/>
    <x v="5"/>
    <x v="0"/>
    <x v="110"/>
    <s v="Año 2017"/>
    <s v="CLP/mes"/>
    <s v="elaboración propia con base en Encuestas CASEN 2006 a 2017"/>
    <s v="Comparativo de Ingreso Promedio Mensual entre personas con y sin alfabetización en la comuna de Pemuco"/>
    <s v="Gráfico nos muestra el Comparativo de Ingreso Promedio Mensual entre personas con y sin alfabetización en la comuna de Pemuco en el Año 2017. Gráfico de elaboración propia con base en Encuestas CASEN 2006 a 2017-unidad CLP/mes"/>
    <s v="Gráfico Comparativo"/>
    <s v="ingresos,personas,histórico,CASEN,encuesta,CASEN,INE,estadística,Socioeconómico,Ingreso Promedio Comunal,Ingreso por Alfabetismo,Pemuco,Ingreso por Alfabetismo"/>
    <s v="https://analytics.zoho.com/open-view/2395394000008161227?ZOHO_CRITERIA=%22Localiza%20Chile%22.%22Codcom%22%3D16105"/>
    <x v="0"/>
    <s v="#1774B622"/>
  </r>
  <r>
    <n v="2795"/>
    <x v="0"/>
    <x v="2"/>
    <s v="Socioeconómico"/>
    <n v="5109"/>
    <x v="28"/>
    <x v="15"/>
    <x v="0"/>
    <x v="101"/>
    <x v="0"/>
    <x v="114"/>
    <s v="Años 2006-2009-2011-2013-2015-2017"/>
    <s v="Porcentaje (%)"/>
    <s v="elaboración propia con base en Encuestas CASEN 2006 a 2017"/>
    <s v="Variación porcentual del Ingreso Promedio Mensual por Persona en la comuna de Viña del Mar"/>
    <s v=" Muestra en proporciones de la Variación porcentual del Ingreso Promedio Mensual por Persona en la comuna de Viña del Mar en los Años 2006-2009-2011-2013-2015-2017. Gráfico de elaboración propia con base en Encuestas CASEN 2006 a 2017- Porcentaje (%)"/>
    <s v="Gráfico Proporciones"/>
    <s v="ingresos,personas,histórico,CASEN,encuesta,CASEN,INE,estadística,Socioeconómico,Ingreso Promedio Comunal,Ingreso Promedio Mensual,Viña del Mar,Variación Ingreso Comunal"/>
    <s v="https://analytics.zoho.com/open-view/2395394000008161221?ZOHO_CRITERIA=%22Localiza%20Chile%22.%22Codcom%22%3D5109"/>
    <x v="0"/>
    <s v="#1774B485"/>
  </r>
  <r>
    <n v="2796"/>
    <x v="0"/>
    <x v="2"/>
    <s v="Socioeconómico"/>
    <n v="13129"/>
    <x v="28"/>
    <x v="16"/>
    <x v="0"/>
    <x v="70"/>
    <x v="0"/>
    <x v="112"/>
    <s v="Años 2006-2009-2011-2013-2015-2017"/>
    <s v="CLP/mes"/>
    <s v="elaboración propia con base en Encuestas CASEN 2006 a 2017"/>
    <s v="Evolución del Ingreso Promedio Mensual por Persona para Mujeres y Hombres en la comuna de San Joaquín"/>
    <s v="Evolución del Ingreso Promedio Mensual por Persona para Mujeres y Hombres en la comuna de San Joaquín, en los Años 2006-2009-2011-2013-2015-2017. Gráfico de elaboración propia con base en Encuestas CASEN 2006 a 2017- CLP/mes"/>
    <s v="Gráfico Evolución"/>
    <s v="ingresos,personas,histórico,CASEN,encuesta,CASEN,INE,estadística,Socioeconómico,Ingreso Promedio Comunal,Ingreso por Sexo,San Joaquín,Ingreso por Sexo"/>
    <s v="https://analytics.zoho.com/open-view/2395394000008161222?ZOHO_CRITERIA=%22Localiza%20Chile%22.%22Codcom%22%3D13129"/>
    <x v="0"/>
    <s v="#1774B382"/>
  </r>
  <r>
    <n v="2797"/>
    <x v="0"/>
    <x v="2"/>
    <s v="Socioeconómico"/>
    <n v="2101"/>
    <x v="28"/>
    <x v="14"/>
    <x v="0"/>
    <x v="31"/>
    <x v="0"/>
    <x v="110"/>
    <s v="Año 2017"/>
    <s v="CLP/mes"/>
    <s v="elaboración propia con base en Encuestas CASEN 2006 a 2017"/>
    <s v="Comparativo de Ingreso Promedio Mensual entre personas con y sin alfabetización en la comuna de Antofagasta"/>
    <s v="Gráfico nos muestra el Comparativo de Ingreso Promedio Mensual entre personas con y sin alfabetización en la comuna de Antofagasta en el Año 2017. Gráfico de elaboración propia con base en Encuestas CASEN 2006 a 2017-unidad CLP/mes"/>
    <s v="Gráfico Comparativo"/>
    <s v="ingresos,personas,histórico,CASEN,encuesta,CASEN,INE,estadística,Socioeconómico,Ingreso Promedio Comunal,Ingreso por Alfabetismo,Antofagasta,Ingreso por Alfabetismo"/>
    <s v="https://analytics.zoho.com/open-view/2395394000008161227?ZOHO_CRITERIA=%22Localiza%20Chile%22.%22Codcom%22%3D2101"/>
    <x v="0"/>
    <s v="#1774B446"/>
  </r>
  <r>
    <n v="2798"/>
    <x v="0"/>
    <x v="2"/>
    <s v="Socioeconómico"/>
    <n v="5603"/>
    <x v="28"/>
    <x v="16"/>
    <x v="0"/>
    <x v="282"/>
    <x v="0"/>
    <x v="112"/>
    <s v="Años 2006-2009-2011-2013-2015-2017"/>
    <s v="CLP/mes"/>
    <s v="elaboración propia con base en Encuestas CASEN 2006 a 2017"/>
    <s v="Evolución del Ingreso Promedio Mensual por Persona para Mujeres y Hombres en la comuna de Cartagena"/>
    <s v="Evolución del Ingreso Promedio Mensual por Persona para Mujeres y Hombres en la comuna de Cartagena, en los Años 2006-2009-2011-2013-2015-2017. Gráfico de elaboración propia con base en Encuestas CASEN 2006 a 2017- CLP/mes"/>
    <s v="Gráfico Evolución"/>
    <s v="ingresos,personas,histórico,CASEN,encuesta,CASEN,INE,estadística,Socioeconómico,Ingreso Promedio Comunal,Ingreso por Sexo,Cartagena,Ingreso por Sexo"/>
    <s v="https://analytics.zoho.com/open-view/2395394000008161222?ZOHO_CRITERIA=%22Localiza%20Chile%22.%22Codcom%22%3D5603"/>
    <x v="0"/>
    <s v="#1774B141"/>
  </r>
  <r>
    <n v="2799"/>
    <x v="0"/>
    <x v="2"/>
    <s v="Socioeconómico"/>
    <n v="16206"/>
    <x v="28"/>
    <x v="14"/>
    <x v="0"/>
    <x v="154"/>
    <x v="0"/>
    <x v="110"/>
    <s v="Años 2006-2009-2011-2013-2015-2017"/>
    <s v="CLP/mes"/>
    <s v="elaboración propia con base en Encuestas CASEN 2006 a 2017"/>
    <s v="Evolución del Ingreso Promedio Mensual por Alfabetismo en la comuna de Ránquil"/>
    <s v="Muestra de la Evolución del Ingreso Promedio Mensual por Alfabetismo en la comuna de Ránquil en los Años 2006-2009-2011-2013-2015-2017. Gráfico de elaboración propia con base en Encuestas CASEN 2006 a 2017-unidad CLP/mes"/>
    <s v="Gráfico Evolución"/>
    <s v="ingresos,personas,histórico,CASEN,encuesta,CASEN,INE,estadística,Socioeconómico,Ingreso Promedio Comunal,Ingreso por Alfabetismo,Ránquil,Ingreso por Alfabetismo"/>
    <s v="https://analytics.zoho.com/open-view/2395394000008161226?ZOHO_CRITERIA=%22Localiza%20Chile%22.%22Codcom%22%3D16206"/>
    <x v="0"/>
    <s v="#1774B627"/>
  </r>
  <r>
    <n v="2800"/>
    <x v="0"/>
    <x v="2"/>
    <s v="Socioeconómico"/>
    <n v="6113"/>
    <x v="28"/>
    <x v="14"/>
    <x v="0"/>
    <x v="57"/>
    <x v="0"/>
    <x v="110"/>
    <s v="Años 2006-2009-2011-2013-2015-2017"/>
    <s v="CLP/mes"/>
    <s v="elaboración propia con base en Encuestas CASEN 2006 a 2017"/>
    <s v="Evolución del Ingreso Promedio Mensual por Alfabetismo en la comuna de Pichidegua"/>
    <s v="Muestra de la Evolución del Ingreso Promedio Mensual por Alfabetismo en la comuna de Pichidegua en los Años 2006-2009-2011-2013-2015-2017. Gráfico de elaboración propia con base en Encuestas CASEN 2006 a 2017-unidad CLP/mes"/>
    <s v="Gráfico Evolución"/>
    <s v="ingresos,personas,histórico,CASEN,encuesta,CASEN,INE,estadística,Socioeconómico,Ingreso Promedio Comunal,Ingreso por Alfabetismo,Pichidegua,Ingreso por Alfabetismo"/>
    <s v="https://analytics.zoho.com/open-view/2395394000008161226?ZOHO_CRITERIA=%22Localiza%20Chile%22.%22Codcom%22%3D6113"/>
    <x v="0"/>
    <s v="#1774B529"/>
  </r>
  <r>
    <n v="2801"/>
    <x v="0"/>
    <x v="2"/>
    <s v="Socioeconómico"/>
    <n v="11"/>
    <x v="29"/>
    <x v="15"/>
    <x v="1"/>
    <x v="85"/>
    <x v="0"/>
    <x v="116"/>
    <s v="Años 2006-2009-2011-2013-2015-2017"/>
    <s v="Porcentaje (%)"/>
    <s v="elaboración propia con base en Encuestas CASEN 2006 a 2017"/>
    <s v="Variación porcentual del Ingreso Promedio Mensual por Persona en la Región de Aysén"/>
    <s v=" Muestra de la Variación porcentual del Ingreso Promedio Mensual por Persona en la Región de Aysén,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Aysén,Variación Ingreso Regional"/>
    <s v="https://analytics.zoho.com/open-view/2395394000008161201?ZOHO_CRITERIA=%22Localiza%20Chile%22.%22Codreg%22%3D11"/>
    <x v="0"/>
    <s v="#1774B433"/>
  </r>
  <r>
    <n v="2802"/>
    <x v="0"/>
    <x v="2"/>
    <s v="Socioeconómico"/>
    <n v="9117"/>
    <x v="28"/>
    <x v="14"/>
    <x v="0"/>
    <x v="66"/>
    <x v="0"/>
    <x v="110"/>
    <s v="Años 2006-2009-2011-2013-2015-2017"/>
    <s v="CLP/mes"/>
    <s v="elaboración propia con base en Encuestas CASEN 2006 a 2017"/>
    <s v="Evolución del Ingreso Promedio Mensual por Alfabetismo en la comuna de Teodoro Schmidt"/>
    <s v="Muestra de la Evolución del Ingreso Promedio Mensual por Alfabetismo en la comuna de Teodoro Schmidt en los Años 2006-2009-2011-2013-2015-2017. Gráfico de elaboración propia con base en Encuestas CASEN 2006 a 2017-unidad CLP/mes"/>
    <s v="Gráfico Evolución"/>
    <s v="ingresos,personas,histórico,CASEN,encuesta,CASEN,INE,estadística,Socioeconómico,Ingreso Promedio Comunal,Ingreso por Alfabetismo,Teodoro Schmidt,Ingreso por Alfabetismo"/>
    <s v="https://analytics.zoho.com/open-view/2395394000008161226?ZOHO_CRITERIA=%22Localiza%20Chile%22.%22Codcom%22%3D9117"/>
    <x v="0"/>
    <s v="#1774B650"/>
  </r>
  <r>
    <n v="2803"/>
    <x v="0"/>
    <x v="2"/>
    <s v="Socioeconómico"/>
    <n v="8203"/>
    <x v="28"/>
    <x v="16"/>
    <x v="0"/>
    <x v="158"/>
    <x v="0"/>
    <x v="112"/>
    <s v="Año 2017"/>
    <s v="CLP/mes"/>
    <s v="elaboración propia con base en Encuestas CASEN 2006 a 2017"/>
    <s v="Ingreso Promedio Mensual de Mujeres y Hombres en el año 2017 en la comuna de Cañete"/>
    <s v=" Distribución del Ingreso Promedio Mensual de Mujeres y Hombres en el año 2017 en la comuna de Cañete. Gráfico de elaboración propia con base en Encuestas CASEN 2006 a 2017- CLP/mes"/>
    <s v="Gráfico Proporciones"/>
    <s v="ingresos,personas,histórico,CASEN,encuesta,CASEN,INE,estadística,Socioeconómico,Ingreso Promedio Comunal,Ingreso por Sexo,Cañete,Ingreso por Sexo"/>
    <s v="https://analytics.zoho.com/open-view/2395394000008161223?ZOHO_CRITERIA=%22Localiza%20Chile%22.%22Codcom%22%3D8203"/>
    <x v="0"/>
    <s v="#1774B594"/>
  </r>
  <r>
    <n v="2804"/>
    <x v="0"/>
    <x v="2"/>
    <s v="Socioeconómico"/>
    <n v="7302"/>
    <x v="28"/>
    <x v="15"/>
    <x v="0"/>
    <x v="343"/>
    <x v="0"/>
    <x v="114"/>
    <s v="Años 2006-2009-2011-2013-2015-2017"/>
    <s v="Porcentaje (%)"/>
    <s v="elaboración propia con base en Encuestas CASEN 2006 a 2017"/>
    <s v="Variación porcentual del Ingreso Promedio Mensual por Persona en la comuna de Hualañé"/>
    <s v=" Muestra en proporciones de la Variación porcentual del Ingreso Promedio Mensual por Persona en la comuna de Hualañé en los Años 2006-2009-2011-2013-2015-2017. Gráfico de elaboración propia con base en Encuestas CASEN 2006 a 2017- Porcentaje (%)"/>
    <s v="Gráfico Proporciones"/>
    <s v="ingresos,personas,histórico,CASEN,encuesta,CASEN,INE,estadística,Socioeconómico,Ingreso Promedio Comunal,Ingreso Promedio Mensual,Hualañé,Variación Ingreso Comunal"/>
    <s v="https://analytics.zoho.com/open-view/2395394000008161221?ZOHO_CRITERIA=%22Localiza%20Chile%22.%22Codcom%22%3D7302"/>
    <x v="0"/>
    <s v="#1774B564"/>
  </r>
  <r>
    <n v="2805"/>
    <x v="0"/>
    <x v="2"/>
    <s v="Socioeconómico"/>
    <n v="8105"/>
    <x v="28"/>
    <x v="16"/>
    <x v="0"/>
    <x v="4"/>
    <x v="0"/>
    <x v="112"/>
    <s v="Años 2006-2009-2011-2013-2015-2017"/>
    <s v="CLP/mes"/>
    <s v="elaboración propia con base en Encuestas CASEN 2006 a 2017"/>
    <s v="Evolución del Ingreso Promedio Mensual por Persona para Mujeres y Hombres en la comuna de Hualqui"/>
    <s v="Evolución del Ingreso Promedio Mensual por Persona para Mujeres y Hombres en la comuna de Hualqui, en los Años 2006-2009-2011-2013-2015-2017. Gráfico de elaboración propia con base en Encuestas CASEN 2006 a 2017- CLP/mes"/>
    <s v="Gráfico Evolución"/>
    <s v="ingresos,personas,histórico,CASEN,encuesta,CASEN,INE,estadística,Socioeconómico,Ingreso Promedio Comunal,Ingreso por Sexo,Hualqui,Ingreso por Sexo"/>
    <s v="https://analytics.zoho.com/open-view/2395394000008161222?ZOHO_CRITERIA=%22Localiza%20Chile%22.%22Codcom%22%3D8105"/>
    <x v="0"/>
    <s v="#1774B222"/>
  </r>
  <r>
    <n v="2806"/>
    <x v="0"/>
    <x v="2"/>
    <s v="Socioeconómico"/>
    <n v="16106"/>
    <x v="28"/>
    <x v="16"/>
    <x v="0"/>
    <x v="23"/>
    <x v="0"/>
    <x v="112"/>
    <s v="Año 2017"/>
    <s v="CLP/mes"/>
    <s v="elaboración propia con base en Encuestas CASEN 2006 a 2017"/>
    <s v="Ingreso Promedio Mensual de Mujeres y Hombres en el año 2017 en la comuna de Pinto"/>
    <s v=" Distribución del Ingreso Promedio Mensual de Mujeres y Hombres en el año 2017 en la comuna de Pinto. Gráfico de elaboración propia con base en Encuestas CASEN 2006 a 2017- CLP/mes"/>
    <s v="Gráfico Proporciones"/>
    <s v="ingresos,personas,histórico,CASEN,encuesta,CASEN,INE,estadística,Socioeconómico,Ingreso Promedio Comunal,Ingreso por Sexo,Pinto,Ingreso por Sexo"/>
    <s v="https://analytics.zoho.com/open-view/2395394000008161223?ZOHO_CRITERIA=%22Localiza%20Chile%22.%22Codcom%22%3D16106"/>
    <x v="0"/>
    <s v="#1774B623"/>
  </r>
  <r>
    <n v="2807"/>
    <x v="0"/>
    <x v="2"/>
    <s v="Socioeconómico"/>
    <n v="8314"/>
    <x v="28"/>
    <x v="13"/>
    <x v="0"/>
    <x v="279"/>
    <x v="0"/>
    <x v="109"/>
    <s v="Años 2006-2009-2011-2013-2015-2017"/>
    <s v="CLP/mes"/>
    <s v="elaboración propia con base en Encuestas CASEN 2006 a 2017"/>
    <s v="Diferencial de Ingreso Promedio Mensual de Mujeres según Alfabetismo en la comuna de Alto Biobío"/>
    <s v="Evolución del Diferencial de Ingreso Promedio Mensual de Mujeres según Alfabetismo en la comuna de Alto Biobío, en los Años 2006-2009-2011-2013-2015-2017. Gráfico de elaboración propia con base en Encuestas CASEN 2006 a 2017- CLP/mes"/>
    <s v="Gráfico Evolución"/>
    <s v="ingresos,personas,histórico,CASEN,encuesta,CASEN,INE,estadística,Socioeconómico,Ingreso Promedio Comunal,Ingreso por Sexo-Alfabetismo,Alto Biobío,Ingreso Mujeres - Alfabetismo"/>
    <s v="https://analytics.zoho.com/open-view/2395394000008161225?ZOHO_CRITERIA=%22Localiza%20Chile%22.%22Codcom%22%3D8314"/>
    <x v="0"/>
    <s v="#1774B612"/>
  </r>
  <r>
    <n v="2808"/>
    <x v="0"/>
    <x v="2"/>
    <s v="Socioeconómico"/>
    <n v="9115"/>
    <x v="28"/>
    <x v="13"/>
    <x v="0"/>
    <x v="153"/>
    <x v="0"/>
    <x v="109"/>
    <s v="Años 2006-2009-2011-2013-2015-2017"/>
    <s v="CLP/mes"/>
    <s v="elaboración propia con base en Encuestas CASEN 2006 a 2017"/>
    <s v="Diferencial de Ingreso Promedio Mensual de Mujeres según Alfabetismo en la comuna de Pucón"/>
    <s v="Evolución del Diferencial de Ingreso Promedio Mensual de Mujeres según Alfabetismo en la comuna de Pucón, en los Años 2006-2009-2011-2013-2015-2017. Gráfico de elaboración propia con base en Encuestas CASEN 2006 a 2017- CLP/mes"/>
    <s v="Gráfico Evolución"/>
    <s v="ingresos,personas,histórico,CASEN,encuesta,CASEN,INE,estadística,Socioeconómico,Ingreso Promedio Comunal,Ingreso por Sexo-Alfabetismo,Pucón,Ingreso Mujeres - Alfabetismo"/>
    <s v="https://analytics.zoho.com/open-view/2395394000008161225?ZOHO_CRITERIA=%22Localiza%20Chile%22.%22Codcom%22%3D9115"/>
    <x v="0"/>
    <s v="#1774B648"/>
  </r>
  <r>
    <n v="2809"/>
    <x v="0"/>
    <x v="2"/>
    <s v="Socioeconómico"/>
    <n v="13112"/>
    <x v="28"/>
    <x v="15"/>
    <x v="0"/>
    <x v="7"/>
    <x v="0"/>
    <x v="115"/>
    <s v="Años 2006-2009-2011-2013-2015-2017"/>
    <s v="CLP/mes"/>
    <s v="elaboración propia con base en Encuestas CASEN 2006 a 2017"/>
    <s v="Evolución del Ingreso Promedio Mensual por Persona en la comuna de La Pintana"/>
    <s v="Evolución del Ingreso Promedio Mensual por Persona en la comuna de La Pintana en los Años 2006-2009-2011-2013-2015-2017. Gráfico de elaboración propia con base en Encuestas CASEN 2006 a 2017- CLP/mes"/>
    <s v="Gráfico Evolución"/>
    <s v="ingresos,personas,histórico,CASEN,encuesta,CASEN,INE,estadística,Socioeconómico,Ingreso Promedio Comunal,Ingreso Promedio Mensual,La Pintana,Ingreso Comunal"/>
    <s v="https://analytics.zoho.com/open-view/2395394000008161220?ZOHO_CRITERIA=%22Localiza%20Chile%22.%22Codcom%22%3D13112"/>
    <x v="0"/>
    <s v="#1774B365"/>
  </r>
  <r>
    <n v="2810"/>
    <x v="0"/>
    <x v="2"/>
    <s v="Socioeconómico"/>
    <n v="4303"/>
    <x v="28"/>
    <x v="15"/>
    <x v="0"/>
    <x v="329"/>
    <x v="0"/>
    <x v="115"/>
    <s v="Años 2006-2009-2011-2013-2015-2017"/>
    <s v="CLP/mes"/>
    <s v="elaboración propia con base en Encuestas CASEN 2006 a 2017"/>
    <s v="Evolución del Ingreso Promedio Mensual por Persona en la comuna de Monte Patria"/>
    <s v="Evolución del Ingreso Promedio Mensual por Persona en la comuna de Monte Patria en los Años 2006-2009-2011-2013-2015-2017. Gráfico de elaboración propia con base en Encuestas CASEN 2006 a 2017- CLP/mes"/>
    <s v="Gráfico Evolución"/>
    <s v="ingresos,personas,histórico,CASEN,encuesta,CASEN,INE,estadística,Socioeconómico,Ingreso Promedio Comunal,Ingreso Promedio Mensual,Monte Patria,Ingreso Comunal"/>
    <s v="https://analytics.zoho.com/open-view/2395394000008161220?ZOHO_CRITERIA=%22Localiza%20Chile%22.%22Codcom%22%3D4303"/>
    <x v="0"/>
    <s v="#1774B114"/>
  </r>
  <r>
    <n v="2811"/>
    <x v="0"/>
    <x v="2"/>
    <s v="Socioeconómico"/>
    <n v="13128"/>
    <x v="28"/>
    <x v="15"/>
    <x v="0"/>
    <x v="79"/>
    <x v="0"/>
    <x v="114"/>
    <s v="Años 2006-2009-2011-2013-2015-2017"/>
    <s v="Porcentaje (%)"/>
    <s v="elaboración propia con base en Encuestas CASEN 2006 a 2017"/>
    <s v="Variación porcentual del Ingreso Promedio Mensual por Persona en la comuna de Renca"/>
    <s v=" Muestra en proporciones de la Variación porcentual del Ingreso Promedio Mensual por Persona en la comuna de Renca en los Años 2006-2009-2011-2013-2015-2017. Gráfico de elaboración propia con base en Encuestas CASEN 2006 a 2017- Porcentaje (%)"/>
    <s v="Gráfico Proporciones"/>
    <s v="ingresos,personas,histórico,CASEN,encuesta,CASEN,INE,estadística,Socioeconómico,Ingreso Promedio Comunal,Ingreso Promedio Mensual,Renca,Variación Ingreso Comunal"/>
    <s v="https://analytics.zoho.com/open-view/2395394000008161221?ZOHO_CRITERIA=%22Localiza%20Chile%22.%22Codcom%22%3D13128"/>
    <x v="0"/>
    <s v="#1774B743"/>
  </r>
  <r>
    <n v="2812"/>
    <x v="0"/>
    <x v="2"/>
    <s v="Socioeconómico"/>
    <n v="13104"/>
    <x v="28"/>
    <x v="13"/>
    <x v="0"/>
    <x v="258"/>
    <x v="0"/>
    <x v="113"/>
    <s v="Años 2006-2009-2011-2013-2015-2017"/>
    <s v="CLP/mes"/>
    <s v="elaboración propia con base en Encuestas CASEN 2006 a 2017"/>
    <s v="Diferencial de Ingreso Promedio Mensual de Hombres según Alfabetismo en la comuna de Conchalí"/>
    <s v="Evolución del Diferencial de Ingreso Promedio Mensual de Hombres según Alfabetismo en la comuna de Conchalí, en los Años 2006-2009-2011-2013-2015-2017. Gráfico de elaboración propia con base en Encuestas CASEN 2006 a 2017- CLP/mes"/>
    <s v="Gráfico Evolución"/>
    <s v="ingresos,personas,histórico,CASEN,encuesta,CASEN,INE,estadística,Socioeconómico,Ingreso Promedio Comunal,Ingreso por Sexo-Alfabetismo,Conchalí,Ingreso Hombres - Alfabetismo"/>
    <s v="https://analytics.zoho.com/open-view/2395394000008161224?ZOHO_CRITERIA=%22Localiza%20Chile%22.%22Codcom%22%3D13104"/>
    <x v="0"/>
    <s v="#1774B719"/>
  </r>
  <r>
    <n v="2813"/>
    <x v="0"/>
    <x v="2"/>
    <s v="Socioeconómico"/>
    <n v="4302"/>
    <x v="28"/>
    <x v="16"/>
    <x v="0"/>
    <x v="199"/>
    <x v="0"/>
    <x v="112"/>
    <s v="Año 2017"/>
    <s v="CLP/mes"/>
    <s v="elaboración propia con base en Encuestas CASEN 2006 a 2017"/>
    <s v="Ingreso Promedio Mensual de Mujeres y Hombres en el año 2017 en la comuna de Combarbalá"/>
    <s v=" Distribución del Ingreso Promedio Mensual de Mujeres y Hombres en el año 2017 en la comuna de Combarbalá. Gráfico de elaboración propia con base en Encuestas CASEN 2006 a 2017- CLP/mes"/>
    <s v="Gráfico Proporciones"/>
    <s v="ingresos,personas,histórico,CASEN,encuesta,CASEN,INE,estadística,Socioeconómico,Ingreso Promedio Comunal,Ingreso por Sexo,Combarbalá,Ingreso por Sexo"/>
    <s v="https://analytics.zoho.com/open-view/2395394000008161223?ZOHO_CRITERIA=%22Localiza%20Chile%22.%22Codcom%22%3D4302"/>
    <x v="0"/>
    <s v="#1774B475"/>
  </r>
  <r>
    <n v="2814"/>
    <x v="0"/>
    <x v="2"/>
    <s v="Socioeconómico"/>
    <n v="2103"/>
    <x v="28"/>
    <x v="15"/>
    <x v="0"/>
    <x v="340"/>
    <x v="0"/>
    <x v="115"/>
    <s v="Años 2006-2009-2011-2013-2015-2017"/>
    <s v="CLP/mes"/>
    <s v="elaboración propia con base en Encuestas CASEN 2006 a 2017"/>
    <s v="Evolución del Ingreso Promedio Mensual por Persona en la comuna de Sierra Gorda"/>
    <s v="Evolución del Ingreso Promedio Mensual por Persona en la comuna de Sierra Gorda en los Años 2006-2009-2011-2013-2015-2017. Gráfico de elaboración propia con base en Encuestas CASEN 2006 a 2017- CLP/mes"/>
    <s v="Gráfico Evolución"/>
    <s v="ingresos,personas,histórico,CASEN,encuesta,CASEN,INE,estadística,Socioeconómico,Ingreso Promedio Comunal,Ingreso Promedio Mensual,Sierra Gorda,Ingreso Comunal"/>
    <s v="https://analytics.zoho.com/open-view/2395394000008161220?ZOHO_CRITERIA=%22Localiza%20Chile%22.%22Codcom%22%3D2103"/>
    <x v="0"/>
    <s v="#1774B86"/>
  </r>
  <r>
    <n v="2815"/>
    <x v="0"/>
    <x v="2"/>
    <s v="Socioeconómico"/>
    <n v="12402"/>
    <x v="28"/>
    <x v="14"/>
    <x v="0"/>
    <x v="360"/>
    <x v="0"/>
    <x v="110"/>
    <s v="Años 2006-2009-2011-2013-2015-2017"/>
    <s v="CLP/mes"/>
    <s v="elaboración propia con base en Encuestas CASEN 2006 a 2017"/>
    <s v="Evolución del Ingreso Promedio Mensual por Alfabetismo en la comuna de Torres del Paine"/>
    <s v="Muestra de la Evolución del Ingreso Promedio Mensual por Alfabetismo en la comuna de Torres del Paine en los Años 2006-2009-2011-2013-2015-2017. Gráfico de elaboración propia con base en Encuestas CASEN 2006 a 2017-unidad CLP/mes"/>
    <s v="Gráfico Evolución"/>
    <s v="ingresos,personas,histórico,CASEN,encuesta,CASEN,INE,estadística,Socioeconómico,Ingreso Promedio Comunal,Ingreso por Alfabetismo,Torres del Paine,Ingreso por Alfabetismo"/>
    <s v="https://analytics.zoho.com/open-view/2395394000008161226?ZOHO_CRITERIA=%22Localiza%20Chile%22.%22Codcom%22%3D12402"/>
    <x v="0"/>
    <s v="#1774B715"/>
  </r>
  <r>
    <n v="2816"/>
    <x v="0"/>
    <x v="2"/>
    <s v="Socioeconómico"/>
    <n v="4104"/>
    <x v="28"/>
    <x v="14"/>
    <x v="0"/>
    <x v="248"/>
    <x v="0"/>
    <x v="110"/>
    <s v="Año 2017"/>
    <s v="CLP/mes"/>
    <s v="elaboración propia con base en Encuestas CASEN 2006 a 2017"/>
    <s v="Comparativo de Ingreso Promedio Mensual entre personas con y sin alfabetización en la comuna de La Higuera"/>
    <s v="Gráfico nos muestra el Comparativo de Ingreso Promedio Mensual entre personas con y sin alfabetización en la comuna de La Higuera en el Año 2017. Gráfico de elaboración propia con base en Encuestas CASEN 2006 a 2017-unidad CLP/mes"/>
    <s v="Gráfico Comparativo"/>
    <s v="ingresos,personas,histórico,CASEN,encuesta,CASEN,INE,estadística,Socioeconómico,Ingreso Promedio Comunal,Ingreso por Alfabetismo,La Higuera,Ingreso por Alfabetismo"/>
    <s v="https://analytics.zoho.com/open-view/2395394000008161227?ZOHO_CRITERIA=%22Localiza%20Chile%22.%22Codcom%22%3D4104"/>
    <x v="0"/>
    <s v="#1774B467"/>
  </r>
  <r>
    <n v="2817"/>
    <x v="0"/>
    <x v="2"/>
    <s v="Socioeconómico"/>
    <n v="7201"/>
    <x v="28"/>
    <x v="15"/>
    <x v="0"/>
    <x v="14"/>
    <x v="0"/>
    <x v="115"/>
    <s v="Años 2006-2009-2011-2013-2015-2017"/>
    <s v="CLP/mes"/>
    <s v="elaboración propia con base en Encuestas CASEN 2006 a 2017"/>
    <s v="Evolución del Ingreso Promedio Mensual por Persona en la comuna de Cauquenes"/>
    <s v="Evolución del Ingreso Promedio Mensual por Persona en la comuna de Cauquenes en los Años 2006-2009-2011-2013-2015-2017. Gráfico de elaboración propia con base en Encuestas CASEN 2006 a 2017- CLP/mes"/>
    <s v="Gráfico Evolución"/>
    <s v="ingresos,personas,histórico,CASEN,encuesta,CASEN,INE,estadística,Socioeconómico,Ingreso Promedio Comunal,Ingreso Promedio Mensual,Cauquenes,Ingreso Comunal"/>
    <s v="https://analytics.zoho.com/open-view/2395394000008161220?ZOHO_CRITERIA=%22Localiza%20Chile%22.%22Codcom%22%3D7201"/>
    <x v="0"/>
    <s v="#1774B198"/>
  </r>
  <r>
    <n v="2818"/>
    <x v="0"/>
    <x v="2"/>
    <s v="Socioeconómico"/>
    <n v="13101"/>
    <x v="28"/>
    <x v="13"/>
    <x v="0"/>
    <x v="28"/>
    <x v="0"/>
    <x v="109"/>
    <s v="Años 2006-2009-2011-2013-2015-2017"/>
    <s v="CLP/mes"/>
    <s v="elaboración propia con base en Encuestas CASEN 2006 a 2017"/>
    <s v="Diferencial de Ingreso Promedio Mensual de Mujeres según Alfabetismo en la comuna de Santiago"/>
    <s v="Evolución del Diferencial de Ingreso Promedio Mensual de Mujeres según Alfabetismo en la comuna de Santiago, en los Años 2006-2009-2011-2013-2015-2017. Gráfico de elaboración propia con base en Encuestas CASEN 2006 a 2017- CLP/mes"/>
    <s v="Gráfico Evolución"/>
    <s v="ingresos,personas,histórico,CASEN,encuesta,CASEN,INE,estadística,Socioeconómico,Ingreso Promedio Comunal,Ingreso por Sexo-Alfabetismo,Santiago,Ingreso Mujeres - Alfabetismo"/>
    <s v="https://analytics.zoho.com/open-view/2395394000008161225?ZOHO_CRITERIA=%22Localiza%20Chile%22.%22Codcom%22%3D13101"/>
    <x v="0"/>
    <s v="#1774B716"/>
  </r>
  <r>
    <n v="2819"/>
    <x v="0"/>
    <x v="2"/>
    <s v="Socioeconómico"/>
    <n v="10210"/>
    <x v="28"/>
    <x v="15"/>
    <x v="0"/>
    <x v="174"/>
    <x v="0"/>
    <x v="114"/>
    <s v="Años 2006-2009-2011-2013-2015-2017"/>
    <s v="Porcentaje (%)"/>
    <s v="elaboración propia con base en Encuestas CASEN 2006 a 2017"/>
    <s v="Variación porcentual del Ingreso Promedio Mensual por Persona en la comuna de Quinchao"/>
    <s v=" Muestra en proporciones de la Variación porcentual del Ingreso Promedio Mensual por Persona en la comuna de Quinchao en los Años 2006-2009-2011-2013-2015-2017. Gráfico de elaboración propia con base en Encuestas CASEN 2006 a 2017- Porcentaje (%)"/>
    <s v="Gráfico Proporciones"/>
    <s v="ingresos,personas,histórico,CASEN,encuesta,CASEN,INE,estadística,Socioeconómico,Ingreso Promedio Comunal,Ingreso Promedio Mensual,Quinchao,Variación Ingreso Comunal"/>
    <s v="https://analytics.zoho.com/open-view/2395394000008161221?ZOHO_CRITERIA=%22Localiza%20Chile%22.%22Codcom%22%3D10210"/>
    <x v="0"/>
    <s v="#1774B684"/>
  </r>
  <r>
    <n v="2820"/>
    <x v="0"/>
    <x v="2"/>
    <s v="Socioeconómico"/>
    <n v="11302"/>
    <x v="28"/>
    <x v="14"/>
    <x v="0"/>
    <x v="316"/>
    <x v="0"/>
    <x v="110"/>
    <s v="Años 2006-2009-2011-2013-2015-2017"/>
    <s v="CLP/mes"/>
    <s v="elaboración propia con base en Encuestas CASEN 2006 a 2017"/>
    <s v="Evolución del Ingreso Promedio Mensual por Alfabetismo en la comuna de O'Higgins"/>
    <s v="Muestra de la Evolución del Ingreso Promedio Mensual por Alfabetismo en la comuna de O'Higgins en los Años 2006-2009-2011-2013-2015-2017. Gráfico de elaboración propia con base en Encuestas CASEN 2006 a 2017-unidad CLP/mes"/>
    <s v="Gráfico Evolución"/>
    <s v="ingresos,personas,histórico,CASEN,encuesta,CASEN,INE,estadística,Socioeconómico,Ingreso Promedio Comunal,Ingreso por Alfabetismo,O'Higgins,Ingreso por Alfabetismo"/>
    <s v="https://analytics.zoho.com/open-view/2395394000008161226?ZOHO_CRITERIA=%22Localiza%20Chile%22.%22Codcom%22%3D11302"/>
    <x v="0"/>
    <s v="#1774B702"/>
  </r>
  <r>
    <n v="2821"/>
    <x v="0"/>
    <x v="2"/>
    <s v="Socioeconómico"/>
    <n v="6111"/>
    <x v="28"/>
    <x v="13"/>
    <x v="0"/>
    <x v="292"/>
    <x v="0"/>
    <x v="113"/>
    <s v="Años 2006-2009-2011-2013-2015-2017"/>
    <s v="CLP/mes"/>
    <s v="elaboración propia con base en Encuestas CASEN 2006 a 2017"/>
    <s v="Diferencial de Ingreso Promedio Mensual de Hombres según Alfabetismo en la comuna de Olivar"/>
    <s v="Evolución del Diferencial de Ingreso Promedio Mensual de Hombres según Alfabetismo en la comuna de Olivar, en los Años 2006-2009-2011-2013-2015-2017. Gráfico de elaboración propia con base en Encuestas CASEN 2006 a 2017- CLP/mes"/>
    <s v="Gráfico Evolución"/>
    <s v="ingresos,personas,histórico,CASEN,encuesta,CASEN,INE,estadística,Socioeconómico,Ingreso Promedio Comunal,Ingreso por Sexo-Alfabetismo,Olivar,Ingreso Hombres - Alfabetismo"/>
    <s v="https://analytics.zoho.com/open-view/2395394000008161224?ZOHO_CRITERIA=%22Localiza%20Chile%22.%22Codcom%22%3D6111"/>
    <x v="0"/>
    <s v="#1774B527"/>
  </r>
  <r>
    <n v="2822"/>
    <x v="0"/>
    <x v="2"/>
    <s v="Socioeconómico"/>
    <n v="16102"/>
    <x v="28"/>
    <x v="13"/>
    <x v="0"/>
    <x v="111"/>
    <x v="0"/>
    <x v="109"/>
    <s v="Años 2006-2009-2011-2013-2015-2017"/>
    <s v="CLP/mes"/>
    <s v="elaboración propia con base en Encuestas CASEN 2006 a 2017"/>
    <s v="Diferencial de Ingreso Promedio Mensual de Mujeres según Alfabetismo en la comuna de Bulnes"/>
    <s v="Evolución del Diferencial de Ingreso Promedio Mensual de Mujeres según Alfabetismo en la comuna de Bulnes, en los Años 2006-2009-2011-2013-2015-2017. Gráfico de elaboración propia con base en Encuestas CASEN 2006 a 2017- CLP/mes"/>
    <s v="Gráfico Evolución"/>
    <s v="ingresos,personas,histórico,CASEN,encuesta,CASEN,INE,estadística,Socioeconómico,Ingreso Promedio Comunal,Ingreso por Sexo-Alfabetismo,Bulnes,Ingreso Mujeres - Alfabetismo"/>
    <s v="https://analytics.zoho.com/open-view/2395394000008161225?ZOHO_CRITERIA=%22Localiza%20Chile%22.%22Codcom%22%3D16102"/>
    <x v="0"/>
    <s v="#1774B614"/>
  </r>
  <r>
    <n v="2823"/>
    <x v="0"/>
    <x v="2"/>
    <s v="Socioeconómico"/>
    <n v="8205"/>
    <x v="28"/>
    <x v="16"/>
    <x v="0"/>
    <x v="40"/>
    <x v="0"/>
    <x v="112"/>
    <s v="Año 2017"/>
    <s v="CLP/mes"/>
    <s v="elaboración propia con base en Encuestas CASEN 2006 a 2017"/>
    <s v="Ingreso Promedio Mensual de Mujeres y Hombres en el año 2017 en la comuna de Curanilahue"/>
    <s v=" Distribución del Ingreso Promedio Mensual de Mujeres y Hombres en el año 2017 en la comuna de Curanilahue. Gráfico de elaboración propia con base en Encuestas CASEN 2006 a 2017- CLP/mes"/>
    <s v="Gráfico Proporciones"/>
    <s v="ingresos,personas,histórico,CASEN,encuesta,CASEN,INE,estadística,Socioeconómico,Ingreso Promedio Comunal,Ingreso por Sexo,Curanilahue,Ingreso por Sexo"/>
    <s v="https://analytics.zoho.com/open-view/2395394000008161223?ZOHO_CRITERIA=%22Localiza%20Chile%22.%22Codcom%22%3D8205"/>
    <x v="0"/>
    <s v="#1774B596"/>
  </r>
  <r>
    <n v="2824"/>
    <x v="0"/>
    <x v="2"/>
    <s v="Socioeconómico"/>
    <n v="5801"/>
    <x v="28"/>
    <x v="13"/>
    <x v="0"/>
    <x v="176"/>
    <x v="0"/>
    <x v="109"/>
    <s v="Años 2006-2009-2011-2013-2015-2017"/>
    <s v="CLP/mes"/>
    <s v="elaboración propia con base en Encuestas CASEN 2006 a 2017"/>
    <s v="Diferencial de Ingreso Promedio Mensual de Mujeres según Alfabetismo en la comuna de Quilpué"/>
    <s v="Evolución del Diferencial de Ingreso Promedio Mensual de Mujeres según Alfabetismo en la comuna de Quilpué, en los Años 2006-2009-2011-2013-2015-2017. Gráfico de elaboración propia con base en Encuestas CASEN 2006 a 2017- CLP/mes"/>
    <s v="Gráfico Evolución"/>
    <s v="ingresos,personas,histórico,CASEN,encuesta,CASEN,INE,estadística,Socioeconómico,Ingreso Promedio Comunal,Ingreso por Sexo-Alfabetismo,Quilpué,Ingreso Mujeres - Alfabetismo"/>
    <s v="https://analytics.zoho.com/open-view/2395394000008161225?ZOHO_CRITERIA=%22Localiza%20Chile%22.%22Codcom%22%3D5801"/>
    <x v="0"/>
    <s v="#1774B513"/>
  </r>
  <r>
    <n v="2825"/>
    <x v="0"/>
    <x v="2"/>
    <s v="Socioeconómico"/>
    <n v="8109"/>
    <x v="28"/>
    <x v="16"/>
    <x v="0"/>
    <x v="355"/>
    <x v="0"/>
    <x v="112"/>
    <s v="Años 2006-2009-2011-2013-2015-2017"/>
    <s v="CLP/mes"/>
    <s v="elaboración propia con base en Encuestas CASEN 2006 a 2017"/>
    <s v="Evolución del Ingreso Promedio Mensual por Persona para Mujeres y Hombres en la comuna de Santa Juana"/>
    <s v="Evolución del Ingreso Promedio Mensual por Persona para Mujeres y Hombres en la comuna de Santa Juana, en los Años 2006-2009-2011-2013-2015-2017. Gráfico de elaboración propia con base en Encuestas CASEN 2006 a 2017- CLP/mes"/>
    <s v="Gráfico Evolución"/>
    <s v="ingresos,personas,histórico,CASEN,encuesta,CASEN,INE,estadística,Socioeconómico,Ingreso Promedio Comunal,Ingreso por Sexo,Santa Juana,Ingreso por Sexo"/>
    <s v="https://analytics.zoho.com/open-view/2395394000008161222?ZOHO_CRITERIA=%22Localiza%20Chile%22.%22Codcom%22%3D8109"/>
    <x v="0"/>
    <s v="#1774B226"/>
  </r>
  <r>
    <n v="2826"/>
    <x v="0"/>
    <x v="2"/>
    <s v="Socioeconómico"/>
    <n v="5704"/>
    <x v="28"/>
    <x v="13"/>
    <x v="0"/>
    <x v="298"/>
    <x v="0"/>
    <x v="109"/>
    <s v="Años 2006-2009-2011-2013-2015-2017"/>
    <s v="CLP/mes"/>
    <s v="elaboración propia con base en Encuestas CASEN 2006 a 2017"/>
    <s v="Diferencial de Ingreso Promedio Mensual de Mujeres según Alfabetismo en la comuna de Panquehue"/>
    <s v="Evolución del Diferencial de Ingreso Promedio Mensual de Mujeres según Alfabetismo en la comuna de Panquehue, en los Años 2006-2009-2011-2013-2015-2017. Gráfico de elaboración propia con base en Encuestas CASEN 2006 a 2017- CLP/mes"/>
    <s v="Gráfico Evolución"/>
    <s v="ingresos,personas,histórico,CASEN,encuesta,CASEN,INE,estadística,Socioeconómico,Ingreso Promedio Comunal,Ingreso por Sexo-Alfabetismo,Panquehue,Ingreso Mujeres - Alfabetismo"/>
    <s v="https://analytics.zoho.com/open-view/2395394000008161225?ZOHO_CRITERIA=%22Localiza%20Chile%22.%22Codcom%22%3D5704"/>
    <x v="0"/>
    <s v="#1774B510"/>
  </r>
  <r>
    <n v="2827"/>
    <x v="0"/>
    <x v="2"/>
    <s v="Socioeconómico"/>
    <n v="16"/>
    <x v="29"/>
    <x v="13"/>
    <x v="1"/>
    <x v="156"/>
    <x v="0"/>
    <x v="113"/>
    <s v="Años 2006-2009-2011-2013-2015-2017"/>
    <s v="CLP/mes"/>
    <s v="elaboración propia con base en Encuestas CASEN 2006 a 2017"/>
    <s v="Diferencial de Ingreso Promedio Mensual de Hombres según Alfabetismo en la Región de Ñuble"/>
    <s v="Gráfico del Diferencial de Ingreso Promedio Mensual de Hombres según Alfabetismo en la Región de Ñuble, en los Años 2006-2009-2011-2013-2015-2017. Gráfico de elaboración propia con base en Encuestas CASEN 2006 a 2017- CLP/mes"/>
    <s v="Gráfico Evolución"/>
    <s v="ingresos,personas,histórico,CASEN,encuesta,CASEN,INE,estadística,Socioeconómico,Ingreso Promedio Regional,Ingreso por Sexo-Alfabetismo,Región de Ñuble,Ingreso Hombres - Alfabetismo"/>
    <s v="https://analytics.zoho.com/open-view/2395394000008161204?ZOHO_CRITERIA=%22Localiza%20Chile%22.%22Codreg%22%3D16"/>
    <x v="0"/>
    <s v="#1774B438"/>
  </r>
  <r>
    <n v="2828"/>
    <x v="0"/>
    <x v="2"/>
    <s v="Socioeconómico"/>
    <n v="5601"/>
    <x v="28"/>
    <x v="13"/>
    <x v="0"/>
    <x v="335"/>
    <x v="0"/>
    <x v="113"/>
    <s v="Años 2006-2009-2011-2013-2015-2017"/>
    <s v="CLP/mes"/>
    <s v="elaboración propia con base en Encuestas CASEN 2006 a 2017"/>
    <s v="Diferencial de Ingreso Promedio Mensual de Hombres según Alfabetismo en la comuna de San Antonio"/>
    <s v="Evolución del Diferencial de Ingreso Promedio Mensual de Hombres según Alfabetismo en la comuna de San Antonio, en los Años 2006-2009-2011-2013-2015-2017. Gráfico de elaboración propia con base en Encuestas CASEN 2006 a 2017- CLP/mes"/>
    <s v="Gráfico Evolución"/>
    <s v="ingresos,personas,histórico,CASEN,encuesta,CASEN,INE,estadística,Socioeconómico,Ingreso Promedio Comunal,Ingreso por Sexo-Alfabetismo,San Antonio,Ingreso Hombres - Alfabetismo"/>
    <s v="https://analytics.zoho.com/open-view/2395394000008161224?ZOHO_CRITERIA=%22Localiza%20Chile%22.%22Codcom%22%3D5601"/>
    <x v="0"/>
    <s v="#1774B501"/>
  </r>
  <r>
    <n v="2829"/>
    <x v="0"/>
    <x v="2"/>
    <s v="Socioeconómico"/>
    <n v="2101"/>
    <x v="28"/>
    <x v="17"/>
    <x v="0"/>
    <x v="31"/>
    <x v="0"/>
    <x v="117"/>
    <s v="Años 2006-2009-2011-2013-2015-2017"/>
    <s v="CLP/mes"/>
    <s v="elaboración propia con base en Encuestas CASEN 2006 a 2017"/>
    <s v="Evolución del Ingreso Promedio Mensual por Etnia en la comuna de Antofagasta"/>
    <s v="Muestra de la Evolución del Ingreso Promedio Mensual por Etnia en la comuna de Antofagasta en los Años 2006-2009-2011-2013-2015-2017. Gráfico de elaboración propia con base en Encuestas CASEN 2006 a 2017- unidad CLP/mes"/>
    <s v="Gráfico Evolución"/>
    <s v="ingresos,personas,histórico,CASEN,encuesta,CASEN,INE,estadística,Socioeconómico,Ingreso Promedio Comunal,Ingreso por Etnia,Antofagasta,Ingreso por Etnia"/>
    <s v="https://analytics.zoho.com/open-view/2395394000008161228?ZOHO_CRITERIA=%22Localiza%20Chile%22.%22Codcom%22%3D2101"/>
    <x v="0"/>
    <s v="#1774B446"/>
  </r>
  <r>
    <n v="2830"/>
    <x v="0"/>
    <x v="2"/>
    <s v="Socioeconómico"/>
    <n v="7304"/>
    <x v="28"/>
    <x v="14"/>
    <x v="0"/>
    <x v="39"/>
    <x v="0"/>
    <x v="110"/>
    <s v="Años 2006-2009-2011-2013-2015-2017"/>
    <s v="CLP/mes"/>
    <s v="elaboración propia con base en Encuestas CASEN 2006 a 2017"/>
    <s v="Evolución del Ingreso Promedio Mensual por Alfabetismo en la comuna de Molina"/>
    <s v="Muestra de la Evolución del Ingreso Promedio Mensual por Alfabetismo en la comuna de Molina en los Años 2006-2009-2011-2013-2015-2017. Gráfico de elaboración propia con base en Encuestas CASEN 2006 a 2017-unidad CLP/mes"/>
    <s v="Gráfico Evolución"/>
    <s v="ingresos,personas,histórico,CASEN,encuesta,CASEN,INE,estadística,Socioeconómico,Ingreso Promedio Comunal,Ingreso por Alfabetismo,Molina,Ingreso por Alfabetismo"/>
    <s v="https://analytics.zoho.com/open-view/2395394000008161226?ZOHO_CRITERIA=%22Localiza%20Chile%22.%22Codcom%22%3D7304"/>
    <x v="0"/>
    <s v="#1774B566"/>
  </r>
  <r>
    <n v="2831"/>
    <x v="0"/>
    <x v="2"/>
    <s v="Socioeconómico"/>
    <n v="13117"/>
    <x v="28"/>
    <x v="14"/>
    <x v="0"/>
    <x v="238"/>
    <x v="0"/>
    <x v="110"/>
    <s v="Año 2017"/>
    <s v="CLP/mes"/>
    <s v="elaboración propia con base en Encuestas CASEN 2006 a 2017"/>
    <s v="Comparativo de Ingreso Promedio Mensual entre personas con y sin alfabetización en la comuna de Lo Prado"/>
    <s v="Gráfico nos muestra el Comparativo de Ingreso Promedio Mensual entre personas con y sin alfabetización en la comuna de Lo Prado en el Año 2017. Gráfico de elaboración propia con base en Encuestas CASEN 2006 a 2017-unidad CLP/mes"/>
    <s v="Gráfico Comparativo"/>
    <s v="ingresos,personas,histórico,CASEN,encuesta,CASEN,INE,estadística,Socioeconómico,Ingreso Promedio Comunal,Ingreso por Alfabetismo,Lo Prado,Ingreso por Alfabetismo"/>
    <s v="https://analytics.zoho.com/open-view/2395394000008161227?ZOHO_CRITERIA=%22Localiza%20Chile%22.%22Codcom%22%3D13117"/>
    <x v="0"/>
    <s v="#1774B732"/>
  </r>
  <r>
    <n v="2832"/>
    <x v="0"/>
    <x v="2"/>
    <s v="Socioeconómico"/>
    <n v="9108"/>
    <x v="28"/>
    <x v="15"/>
    <x v="0"/>
    <x v="314"/>
    <x v="0"/>
    <x v="115"/>
    <s v="Años 2006-2009-2011-2013-2015-2017"/>
    <s v="CLP/mes"/>
    <s v="elaboración propia con base en Encuestas CASEN 2006 a 2017"/>
    <s v="Evolución del Ingreso Promedio Mensual por Persona en la comuna de Lautaro"/>
    <s v="Evolución del Ingreso Promedio Mensual por Persona en la comuna de Lautaro en los Años 2006-2009-2011-2013-2015-2017. Gráfico de elaboración propia con base en Encuestas CASEN 2006 a 2017- CLP/mes"/>
    <s v="Gráfico Evolución"/>
    <s v="ingresos,personas,histórico,CASEN,encuesta,CASEN,INE,estadística,Socioeconómico,Ingreso Promedio Comunal,Ingreso Promedio Mensual,Lautaro,Ingreso Comunal"/>
    <s v="https://analytics.zoho.com/open-view/2395394000008161220?ZOHO_CRITERIA=%22Localiza%20Chile%22.%22Codcom%22%3D9108"/>
    <x v="0"/>
    <s v="#1774B279"/>
  </r>
  <r>
    <n v="2833"/>
    <x v="0"/>
    <x v="2"/>
    <s v="Socioeconómico"/>
    <n v="14202"/>
    <x v="28"/>
    <x v="16"/>
    <x v="0"/>
    <x v="89"/>
    <x v="0"/>
    <x v="112"/>
    <s v="Años 2006-2009-2011-2013-2015-2017"/>
    <s v="CLP/mes"/>
    <s v="elaboración propia con base en Encuestas CASEN 2006 a 2017"/>
    <s v="Evolución del Ingreso Promedio Mensual por Persona para Mujeres y Hombres en la comuna de Futrono"/>
    <s v="Evolución del Ingreso Promedio Mensual por Persona para Mujeres y Hombres en la comuna de Futrono, en los Años 2006-2009-2011-2013-2015-2017. Gráfico de elaboración propia con base en Encuestas CASEN 2006 a 2017- CLP/mes"/>
    <s v="Gráfico Evolución"/>
    <s v="ingresos,personas,histórico,CASEN,encuesta,CASEN,INE,estadística,Socioeconómico,Ingreso Promedio Comunal,Ingreso por Sexo,Futrono,Ingreso por Sexo"/>
    <s v="https://analytics.zoho.com/open-view/2395394000008161222?ZOHO_CRITERIA=%22Localiza%20Chile%22.%22Codcom%22%3D14202"/>
    <x v="0"/>
    <s v="#1774B415"/>
  </r>
  <r>
    <n v="2834"/>
    <x v="0"/>
    <x v="2"/>
    <s v="Socioeconómico"/>
    <n v="8205"/>
    <x v="28"/>
    <x v="15"/>
    <x v="0"/>
    <x v="40"/>
    <x v="0"/>
    <x v="115"/>
    <s v="Años 2006-2009-2011-2013-2015-2017"/>
    <s v="CLP/mes"/>
    <s v="elaboración propia con base en Encuestas CASEN 2006 a 2017"/>
    <s v="Evolución del Ingreso Promedio Mensual por Persona en la comuna de Curanilahue"/>
    <s v="Evolución del Ingreso Promedio Mensual por Persona en la comuna de Curanilahue en los Años 2006-2009-2011-2013-2015-2017. Gráfico de elaboración propia con base en Encuestas CASEN 2006 a 2017- CLP/mes"/>
    <s v="Gráfico Evolución"/>
    <s v="ingresos,personas,histórico,CASEN,encuesta,CASEN,INE,estadística,Socioeconómico,Ingreso Promedio Comunal,Ingreso Promedio Mensual,Curanilahue,Ingreso Comunal"/>
    <s v="https://analytics.zoho.com/open-view/2395394000008161220?ZOHO_CRITERIA=%22Localiza%20Chile%22.%22Codcom%22%3D8205"/>
    <x v="0"/>
    <s v="#1774B234"/>
  </r>
  <r>
    <n v="2835"/>
    <x v="0"/>
    <x v="2"/>
    <s v="Socioeconómico"/>
    <n v="8110"/>
    <x v="28"/>
    <x v="13"/>
    <x v="0"/>
    <x v="92"/>
    <x v="0"/>
    <x v="113"/>
    <s v="Años 2006-2009-2011-2013-2015-2017"/>
    <s v="CLP/mes"/>
    <s v="elaboración propia con base en Encuestas CASEN 2006 a 2017"/>
    <s v="Diferencial de Ingreso Promedio Mensual de Hombres según Alfabetismo en la comuna de Talcahuano"/>
    <s v="Evolución del Diferencial de Ingreso Promedio Mensual de Hombres según Alfabetismo en la comuna de Talcahuano, en los Años 2006-2009-2011-2013-2015-2017. Gráfico de elaboración propia con base en Encuestas CASEN 2006 a 2017- CLP/mes"/>
    <s v="Gráfico Evolución"/>
    <s v="ingresos,personas,histórico,CASEN,encuesta,CASEN,INE,estadística,Socioeconómico,Ingreso Promedio Comunal,Ingreso por Sexo-Alfabetismo,Talcahuano,Ingreso Hombres - Alfabetismo"/>
    <s v="https://analytics.zoho.com/open-view/2395394000008161224?ZOHO_CRITERIA=%22Localiza%20Chile%22.%22Codcom%22%3D8110"/>
    <x v="0"/>
    <s v="#1774B589"/>
  </r>
  <r>
    <n v="2836"/>
    <x v="0"/>
    <x v="2"/>
    <s v="Socioeconómico"/>
    <n v="8202"/>
    <x v="28"/>
    <x v="15"/>
    <x v="0"/>
    <x v="164"/>
    <x v="0"/>
    <x v="115"/>
    <s v="Años 2006-2009-2011-2013-2015-2017"/>
    <s v="CLP/mes"/>
    <s v="elaboración propia con base en Encuestas CASEN 2006 a 2017"/>
    <s v="Evolución del Ingreso Promedio Mensual por Persona en la comuna de Arauco"/>
    <s v="Evolución del Ingreso Promedio Mensual por Persona en la comuna de Arauco en los Años 2006-2009-2011-2013-2015-2017. Gráfico de elaboración propia con base en Encuestas CASEN 2006 a 2017- CLP/mes"/>
    <s v="Gráfico Evolución"/>
    <s v="ingresos,personas,histórico,CASEN,encuesta,CASEN,INE,estadística,Socioeconómico,Ingreso Promedio Comunal,Ingreso Promedio Mensual,Arauco,Ingreso Comunal"/>
    <s v="https://analytics.zoho.com/open-view/2395394000008161220?ZOHO_CRITERIA=%22Localiza%20Chile%22.%22Codcom%22%3D8202"/>
    <x v="0"/>
    <s v="#1774B231"/>
  </r>
  <r>
    <n v="2837"/>
    <x v="0"/>
    <x v="2"/>
    <s v="Socioeconómico"/>
    <n v="9103"/>
    <x v="28"/>
    <x v="14"/>
    <x v="0"/>
    <x v="44"/>
    <x v="0"/>
    <x v="110"/>
    <s v="Año 2017"/>
    <s v="CLP/mes"/>
    <s v="elaboración propia con base en Encuestas CASEN 2006 a 2017"/>
    <s v="Comparativo de Ingreso Promedio Mensual entre personas con y sin alfabetización en la comuna de Cunco"/>
    <s v="Gráfico nos muestra el Comparativo de Ingreso Promedio Mensual entre personas con y sin alfabetización en la comuna de Cunco en el Año 2017. Gráfico de elaboración propia con base en Encuestas CASEN 2006 a 2017-unidad CLP/mes"/>
    <s v="Gráfico Comparativo"/>
    <s v="ingresos,personas,histórico,CASEN,encuesta,CASEN,INE,estadística,Socioeconómico,Ingreso Promedio Comunal,Ingreso por Alfabetismo,Cunco,Ingreso por Alfabetismo"/>
    <s v="https://analytics.zoho.com/open-view/2395394000008161227?ZOHO_CRITERIA=%22Localiza%20Chile%22.%22Codcom%22%3D9103"/>
    <x v="0"/>
    <s v="#1774B636"/>
  </r>
  <r>
    <n v="2838"/>
    <x v="0"/>
    <x v="2"/>
    <s v="Socioeconómico"/>
    <n v="9110"/>
    <x v="28"/>
    <x v="14"/>
    <x v="0"/>
    <x v="90"/>
    <x v="0"/>
    <x v="110"/>
    <s v="Años 2006-2009-2011-2013-2015-2017"/>
    <s v="CLP/mes"/>
    <s v="elaboración propia con base en Encuestas CASEN 2006 a 2017"/>
    <s v="Evolución del Ingreso Promedio Mensual por Alfabetismo en la comuna de Melipeuco"/>
    <s v="Muestra de la Evolución del Ingreso Promedio Mensual por Alfabetismo en la comuna de Melipeuco en los Años 2006-2009-2011-2013-2015-2017. Gráfico de elaboración propia con base en Encuestas CASEN 2006 a 2017-unidad CLP/mes"/>
    <s v="Gráfico Evolución"/>
    <s v="ingresos,personas,histórico,CASEN,encuesta,CASEN,INE,estadística,Socioeconómico,Ingreso Promedio Comunal,Ingreso por Alfabetismo,Melipeuco,Ingreso por Alfabetismo"/>
    <s v="https://analytics.zoho.com/open-view/2395394000008161226?ZOHO_CRITERIA=%22Localiza%20Chile%22.%22Codcom%22%3D9110"/>
    <x v="0"/>
    <s v="#1774B643"/>
  </r>
  <r>
    <n v="2839"/>
    <x v="0"/>
    <x v="2"/>
    <s v="Socioeconómico"/>
    <n v="16305"/>
    <x v="28"/>
    <x v="15"/>
    <x v="0"/>
    <x v="293"/>
    <x v="0"/>
    <x v="115"/>
    <s v="Años 2006-2009-2011-2013-2015-2017"/>
    <s v="CLP/mes"/>
    <s v="elaboración propia con base en Encuestas CASEN 2006 a 2017"/>
    <s v="Evolución del Ingreso Promedio Mensual por Persona en la comuna de San Nicolás"/>
    <s v="Evolución del Ingreso Promedio Mensual por Persona en la comuna de San Nicolás en los Años 2006-2009-2011-2013-2015-2017. Gráfico de elaboración propia con base en Encuestas CASEN 2006 a 2017- CLP/mes"/>
    <s v="Gráfico Evolución"/>
    <s v="ingresos,personas,histórico,CASEN,encuesta,CASEN,INE,estadística,Socioeconómico,Ingreso Promedio Comunal,Ingreso Promedio Mensual,San Nicolás,Ingreso Comunal"/>
    <s v="https://analytics.zoho.com/open-view/2395394000008161220?ZOHO_CRITERIA=%22Localiza%20Chile%22.%22Codcom%22%3D16305"/>
    <x v="0"/>
    <s v="#1774B269"/>
  </r>
  <r>
    <n v="2840"/>
    <x v="0"/>
    <x v="2"/>
    <s v="Socioeconómico"/>
    <n v="13501"/>
    <x v="28"/>
    <x v="16"/>
    <x v="0"/>
    <x v="11"/>
    <x v="0"/>
    <x v="112"/>
    <s v="Año 2017"/>
    <s v="CLP/mes"/>
    <s v="elaboración propia con base en Encuestas CASEN 2006 a 2017"/>
    <s v="Ingreso Promedio Mensual de Mujeres y Hombres en el año 2017 en la comuna de Melipilla"/>
    <s v=" Distribución del Ingreso Promedio Mensual de Mujeres y Hombres en el año 2017 en la comuna de Melipilla. Gráfico de elaboración propia con base en Encuestas CASEN 2006 a 2017- CLP/mes"/>
    <s v="Gráfico Proporciones"/>
    <s v="ingresos,personas,histórico,CASEN,encuesta,CASEN,INE,estadística,Socioeconómico,Ingreso Promedio Comunal,Ingreso por Sexo,Melipilla,Ingreso por Sexo"/>
    <s v="https://analytics.zoho.com/open-view/2395394000008161223?ZOHO_CRITERIA=%22Localiza%20Chile%22.%22Codcom%22%3D13501"/>
    <x v="0"/>
    <s v="#1774B758"/>
  </r>
  <r>
    <n v="2841"/>
    <x v="0"/>
    <x v="2"/>
    <s v="Socioeconómico"/>
    <n v="7110"/>
    <x v="28"/>
    <x v="15"/>
    <x v="0"/>
    <x v="277"/>
    <x v="0"/>
    <x v="114"/>
    <s v="Años 2006-2009-2011-2013-2015-2017"/>
    <s v="Porcentaje (%)"/>
    <s v="elaboración propia con base en Encuestas CASEN 2006 a 2017"/>
    <s v="Variación porcentual del Ingreso Promedio Mensual por Persona en la comuna de San Rafael"/>
    <s v=" Muestra en proporciones de la Variación porcentual del Ingreso Promedio Mensual por Persona en la comuna de San Rafael en los Años 2006-2009-2011-2013-2015-2017. Gráfico de elaboración propia con base en Encuestas CASEN 2006 a 2017- Porcentaje (%)"/>
    <s v="Gráfico Proporciones"/>
    <s v="ingresos,personas,histórico,CASEN,encuesta,CASEN,INE,estadística,Socioeconómico,Ingreso Promedio Comunal,Ingreso Promedio Mensual,San Rafael,Variación Ingreso Comunal"/>
    <s v="https://analytics.zoho.com/open-view/2395394000008161221?ZOHO_CRITERIA=%22Localiza%20Chile%22.%22Codcom%22%3D7110"/>
    <x v="0"/>
    <s v="#1774B559"/>
  </r>
  <r>
    <n v="2842"/>
    <x v="0"/>
    <x v="2"/>
    <s v="Socioeconómico"/>
    <n v="10"/>
    <x v="29"/>
    <x v="14"/>
    <x v="1"/>
    <x v="24"/>
    <x v="0"/>
    <x v="110"/>
    <s v="Año 2017"/>
    <s v="CLP/mes"/>
    <s v="elaboración propia con base en Encuestas CASEN 2006 a 2017"/>
    <s v="Comparativo de Ingreso Promedio Mensual entre personas con y sin alfabetización en la Región de Los Lagos"/>
    <s v="Gráfico Comparativo de Ingreso Promedio Mensual entre personas con y sin alfabetización en la Región de Los Lagos en los Año 2017. Gráfico de elaboración propia con base en Encuestas CASEN 2006 a 2017 - CLP/mes"/>
    <s v="Gráfico Comparativo"/>
    <s v="ingresos,personas,histórico,CASEN,encuesta,CASEN,INE,estadística,Socioeconómico,Ingreso Promedio Regional,Ingreso por Alfabetismo,Región de Los Lagos,Ingreso por Alfabetismo"/>
    <s v="https://analytics.zoho.com/open-view/2395394000008161207?ZOHO_CRITERIA=%22Localiza%20Chile%22.%22Codreg%22%3D10"/>
    <x v="0"/>
    <s v="#1774B432"/>
  </r>
  <r>
    <n v="2843"/>
    <x v="0"/>
    <x v="2"/>
    <s v="Socioeconómico"/>
    <n v="4105"/>
    <x v="28"/>
    <x v="14"/>
    <x v="0"/>
    <x v="334"/>
    <x v="0"/>
    <x v="110"/>
    <s v="Años 2006-2009-2011-2013-2015-2017"/>
    <s v="CLP/mes"/>
    <s v="elaboración propia con base en Encuestas CASEN 2006 a 2017"/>
    <s v="Evolución del Ingreso Promedio Mensual por Alfabetismo en la comuna de Paiguano"/>
    <s v="Muestra de la Evolución del Ingreso Promedio Mensual por Alfabetismo en la comuna de Paiguano en los Años 2006-2009-2011-2013-2015-2017. Gráfico de elaboración propia con base en Encuestas CASEN 2006 a 2017-unidad CLP/mes"/>
    <s v="Gráfico Evolución"/>
    <s v="ingresos,personas,histórico,CASEN,encuesta,CASEN,INE,estadística,Socioeconómico,Ingreso Promedio Comunal,Ingreso por Alfabetismo,Paiguano,Ingreso por Alfabetismo"/>
    <s v="https://analytics.zoho.com/open-view/2395394000008161226?ZOHO_CRITERIA=%22Localiza%20Chile%22.%22Codcom%22%3D4105"/>
    <x v="0"/>
    <s v="#1774B468"/>
  </r>
  <r>
    <n v="2844"/>
    <x v="0"/>
    <x v="2"/>
    <s v="Socioeconómico"/>
    <n v="9205"/>
    <x v="28"/>
    <x v="16"/>
    <x v="0"/>
    <x v="321"/>
    <x v="0"/>
    <x v="112"/>
    <s v="Año 2017"/>
    <s v="CLP/mes"/>
    <s v="elaboración propia con base en Encuestas CASEN 2006 a 2017"/>
    <s v="Ingreso Promedio Mensual de Mujeres y Hombres en el año 2017 en la comuna de Lonquimay"/>
    <s v=" Distribución del Ingreso Promedio Mensual de Mujeres y Hombres en el año 2017 en la comuna de Lonquimay. Gráfico de elaboración propia con base en Encuestas CASEN 2006 a 2017- CLP/mes"/>
    <s v="Gráfico Proporciones"/>
    <s v="ingresos,personas,histórico,CASEN,encuesta,CASEN,INE,estadística,Socioeconómico,Ingreso Promedio Comunal,Ingreso por Sexo,Lonquimay,Ingreso por Sexo"/>
    <s v="https://analytics.zoho.com/open-view/2395394000008161223?ZOHO_CRITERIA=%22Localiza%20Chile%22.%22Codcom%22%3D9205"/>
    <x v="0"/>
    <s v="#1774B659"/>
  </r>
  <r>
    <n v="2845"/>
    <x v="0"/>
    <x v="2"/>
    <s v="Socioeconómico"/>
    <n v="5"/>
    <x v="29"/>
    <x v="15"/>
    <x v="1"/>
    <x v="184"/>
    <x v="0"/>
    <x v="116"/>
    <s v="Años 2006-2009-2011-2013-2015-2017"/>
    <s v="Porcentaje (%)"/>
    <s v="elaboración propia con base en Encuestas CASEN 2006 a 2017"/>
    <s v="Variación porcentual del Ingreso Promedio Mensual por Persona en la Región de Valparaíso"/>
    <s v=" Muestra de la Variación porcentual del Ingreso Promedio Mensual por Persona en la Región de Valparaíso, en los Años 2006-2009-2011-2013-2015-2017. Gráfico de elaboración propia con base en Encuestas CASEN 2006 a 2017- Porcentaje (%)"/>
    <s v="Gráfico Proporciones"/>
    <s v="ingresos,personas,histórico,CASEN,encuesta,CASEN,INE,estadística,Socioeconómico,Ingreso Promedio Regional,Ingreso Promedio Mensual,Región de Valparaíso,Variación Ingreso Regional"/>
    <s v="https://analytics.zoho.com/open-view/2395394000008161201?ZOHO_CRITERIA=%22Localiza%20Chile%22.%22Codreg%22%3D5"/>
    <x v="0"/>
    <s v="#1774B427"/>
  </r>
  <r>
    <n v="2846"/>
    <x v="0"/>
    <x v="2"/>
    <s v="Socioeconómico"/>
    <n v="10307"/>
    <x v="28"/>
    <x v="14"/>
    <x v="0"/>
    <x v="126"/>
    <x v="0"/>
    <x v="110"/>
    <s v="Años 2006-2009-2011-2013-2015-2017"/>
    <s v="CLP/mes"/>
    <s v="elaboración propia con base en Encuestas CASEN 2006 a 2017"/>
    <s v="Evolución del Ingreso Promedio Mensual por Alfabetismo en la comuna de San Pablo"/>
    <s v="Muestra de la Evolución del Ingreso Promedio Mensual por Alfabetismo en la comuna de San Pablo en los Años 2006-2009-2011-2013-2015-2017. Gráfico de elaboración propia con base en Encuestas CASEN 2006 a 2017-unidad CLP/mes"/>
    <s v="Gráfico Evolución"/>
    <s v="ingresos,personas,histórico,CASEN,encuesta,CASEN,INE,estadística,Socioeconómico,Ingreso Promedio Comunal,Ingreso por Alfabetismo,San Pablo,Ingreso por Alfabetismo"/>
    <s v="https://analytics.zoho.com/open-view/2395394000008161226?ZOHO_CRITERIA=%22Localiza%20Chile%22.%22Codcom%22%3D10307"/>
    <x v="0"/>
    <s v="#1774B691"/>
  </r>
  <r>
    <n v="2847"/>
    <x v="0"/>
    <x v="2"/>
    <s v="Socioeconómico"/>
    <n v="13403"/>
    <x v="28"/>
    <x v="15"/>
    <x v="0"/>
    <x v="102"/>
    <x v="0"/>
    <x v="114"/>
    <s v="Años 2006-2009-2011-2013-2015-2017"/>
    <s v="Porcentaje (%)"/>
    <s v="elaboración propia con base en Encuestas CASEN 2006 a 2017"/>
    <s v="Variación porcentual del Ingreso Promedio Mensual por Persona en la comuna de Calera de Tango"/>
    <s v=" Muestra en proporciones de la Variación porcentual del Ingreso Promedio Mensual por Persona en la comuna de Calera de Tango en los Años 2006-2009-2011-2013-2015-2017. Gráfico de elaboración propia con base en Encuestas CASEN 2006 a 2017- Porcentaje (%)"/>
    <s v="Gráfico Proporciones"/>
    <s v="ingresos,personas,histórico,CASEN,encuesta,CASEN,INE,estadística,Socioeconómico,Ingreso Promedio Comunal,Ingreso Promedio Mensual,Calera de Tango,Variación Ingreso Comunal"/>
    <s v="https://analytics.zoho.com/open-view/2395394000008161221?ZOHO_CRITERIA=%22Localiza%20Chile%22.%22Codcom%22%3D13403"/>
    <x v="0"/>
    <s v="#1774B756"/>
  </r>
  <r>
    <n v="2848"/>
    <x v="0"/>
    <x v="2"/>
    <s v="Socioeconómico"/>
    <n v="14105"/>
    <x v="28"/>
    <x v="14"/>
    <x v="0"/>
    <x v="228"/>
    <x v="0"/>
    <x v="110"/>
    <s v="Años 2006-2009-2011-2013-2015-2017"/>
    <s v="CLP/mes"/>
    <s v="elaboración propia con base en Encuestas CASEN 2006 a 2017"/>
    <s v="Evolución del Ingreso Promedio Mensual por Alfabetismo en la comuna de Máfil"/>
    <s v="Muestra de la Evolución del Ingreso Promedio Mensual por Alfabetismo en la comuna de Máfil en los Años 2006-2009-2011-2013-2015-2017. Gráfico de elaboración propia con base en Encuestas CASEN 2006 a 2017-unidad CLP/mes"/>
    <s v="Gráfico Evolución"/>
    <s v="ingresos,personas,histórico,CASEN,encuesta,CASEN,INE,estadística,Socioeconómico,Ingreso Promedio Comunal,Ingreso por Alfabetismo,Máfil,Ingreso por Alfabetismo"/>
    <s v="https://analytics.zoho.com/open-view/2395394000008161226?ZOHO_CRITERIA=%22Localiza%20Chile%22.%22Codcom%22%3D14105"/>
    <x v="0"/>
    <s v="#1774B772"/>
  </r>
  <r>
    <n v="2849"/>
    <x v="0"/>
    <x v="2"/>
    <s v="Socioeconómico"/>
    <n v="13118"/>
    <x v="28"/>
    <x v="13"/>
    <x v="0"/>
    <x v="116"/>
    <x v="0"/>
    <x v="113"/>
    <s v="Años 2006-2009-2011-2013-2015-2017"/>
    <s v="CLP/mes"/>
    <s v="elaboración propia con base en Encuestas CASEN 2006 a 2017"/>
    <s v="Diferencial de Ingreso Promedio Mensual de Hombres según Alfabetismo en la comuna de Macul"/>
    <s v="Evolución del Diferencial de Ingreso Promedio Mensual de Hombres según Alfabetismo en la comuna de Macul, en los Años 2006-2009-2011-2013-2015-2017. Gráfico de elaboración propia con base en Encuestas CASEN 2006 a 2017- CLP/mes"/>
    <s v="Gráfico Evolución"/>
    <s v="ingresos,personas,histórico,CASEN,encuesta,CASEN,INE,estadística,Socioeconómico,Ingreso Promedio Comunal,Ingreso por Sexo-Alfabetismo,Macul,Ingreso Hombres - Alfabetismo"/>
    <s v="https://analytics.zoho.com/open-view/2395394000008161224?ZOHO_CRITERIA=%22Localiza%20Chile%22.%22Codcom%22%3D13118"/>
    <x v="0"/>
    <s v="#1774B733"/>
  </r>
  <r>
    <n v="2850"/>
    <x v="0"/>
    <x v="2"/>
    <s v="Socioeconómico"/>
    <n v="13107"/>
    <x v="28"/>
    <x v="14"/>
    <x v="0"/>
    <x v="256"/>
    <x v="0"/>
    <x v="110"/>
    <s v="Año 2017"/>
    <s v="CLP/mes"/>
    <s v="elaboración propia con base en Encuestas CASEN 2006 a 2017"/>
    <s v="Comparativo de Ingreso Promedio Mensual entre personas con y sin alfabetización en la comuna de Huechuraba"/>
    <s v="Gráfico nos muestra el Comparativo de Ingreso Promedio Mensual entre personas con y sin alfabetización en la comuna de Huechuraba en el Año 2017. Gráfico de elaboración propia con base en Encuestas CASEN 2006 a 2017-unidad CLP/mes"/>
    <s v="Gráfico Comparativo"/>
    <s v="ingresos,personas,histórico,CASEN,encuesta,CASEN,INE,estadística,Socioeconómico,Ingreso Promedio Comunal,Ingreso por Alfabetismo,Huechuraba,Ingreso por Alfabetismo"/>
    <s v="https://analytics.zoho.com/open-view/2395394000008161227?ZOHO_CRITERIA=%22Localiza%20Chile%22.%22Codcom%22%3D13107"/>
    <x v="0"/>
    <s v="#1774B722"/>
  </r>
  <r>
    <n v="2851"/>
    <x v="0"/>
    <x v="2"/>
    <s v="Socioeconómico"/>
    <n v="6108"/>
    <x v="28"/>
    <x v="14"/>
    <x v="0"/>
    <x v="55"/>
    <x v="0"/>
    <x v="110"/>
    <s v="Años 2006-2009-2011-2013-2015-2017"/>
    <s v="CLP/mes"/>
    <s v="elaboración propia con base en Encuestas CASEN 2006 a 2017"/>
    <s v="Evolución del Ingreso Promedio Mensual por Alfabetismo en la comuna de Machalí"/>
    <s v="Muestra de la Evolución del Ingreso Promedio Mensual por Alfabetismo en la comuna de Machalí en los Años 2006-2009-2011-2013-2015-2017. Gráfico de elaboración propia con base en Encuestas CASEN 2006 a 2017-unidad CLP/mes"/>
    <s v="Gráfico Evolución"/>
    <s v="ingresos,personas,histórico,CASEN,encuesta,CASEN,INE,estadística,Socioeconómico,Ingreso Promedio Comunal,Ingreso por Alfabetismo,Machalí,Ingreso por Alfabetismo"/>
    <s v="https://analytics.zoho.com/open-view/2395394000008161226?ZOHO_CRITERIA=%22Localiza%20Chile%22.%22Codcom%22%3D6108"/>
    <x v="0"/>
    <s v="#1774B524"/>
  </r>
  <r>
    <n v="2852"/>
    <x v="0"/>
    <x v="2"/>
    <s v="Socioeconómico"/>
    <n v="16107"/>
    <x v="28"/>
    <x v="15"/>
    <x v="0"/>
    <x v="185"/>
    <x v="0"/>
    <x v="114"/>
    <s v="Años 2006-2009-2011-2013-2015-2017"/>
    <s v="Porcentaje (%)"/>
    <s v="elaboración propia con base en Encuestas CASEN 2006 a 2017"/>
    <s v="Variación porcentual del Ingreso Promedio Mensual por Persona en la comuna de Quillón"/>
    <s v=" Muestra en proporciones de la Variación porcentual del Ingreso Promedio Mensual por Persona en la comuna de Quillón en los Años 2006-2009-2011-2013-2015-2017. Gráfico de elaboración propia con base en Encuestas CASEN 2006 a 2017- Porcentaje (%)"/>
    <s v="Gráfico Proporciones"/>
    <s v="ingresos,personas,histórico,CASEN,encuesta,CASEN,INE,estadística,Socioeconómico,Ingreso Promedio Comunal,Ingreso Promedio Mensual,Quillón,Variación Ingreso Comunal"/>
    <s v="https://analytics.zoho.com/open-view/2395394000008161221?ZOHO_CRITERIA=%22Localiza%20Chile%22.%22Codcom%22%3D16107"/>
    <x v="0"/>
    <s v="#1774B625"/>
  </r>
  <r>
    <n v="2853"/>
    <x v="0"/>
    <x v="2"/>
    <s v="Socioeconómico"/>
    <n v="3302"/>
    <x v="28"/>
    <x v="13"/>
    <x v="0"/>
    <x v="38"/>
    <x v="0"/>
    <x v="109"/>
    <s v="Años 2006-2009-2011-2013-2015-2017"/>
    <s v="CLP/mes"/>
    <s v="elaboración propia con base en Encuestas CASEN 2006 a 2017"/>
    <s v="Diferencial de Ingreso Promedio Mensual de Mujeres según Alfabetismo en la comuna de Alto del Carmen"/>
    <s v="Evolución del Diferencial de Ingreso Promedio Mensual de Mujeres según Alfabetismo en la comuna de Alto del Carmen, en los Años 2006-2009-2011-2013-2015-2017. Gráfico de elaboración propia con base en Encuestas CASEN 2006 a 2017- CLP/mes"/>
    <s v="Gráfico Evolución"/>
    <s v="ingresos,personas,histórico,CASEN,encuesta,CASEN,INE,estadística,Socioeconómico,Ingreso Promedio Comunal,Ingreso por Sexo-Alfabetismo,Alto del Carmen,Ingreso Mujeres - Alfabetismo"/>
    <s v="https://analytics.zoho.com/open-view/2395394000008161225?ZOHO_CRITERIA=%22Localiza%20Chile%22.%22Codcom%22%3D3302"/>
    <x v="0"/>
    <s v="#1774B461"/>
  </r>
  <r>
    <n v="2854"/>
    <x v="0"/>
    <x v="2"/>
    <s v="Socioeconómico"/>
    <n v="7301"/>
    <x v="28"/>
    <x v="16"/>
    <x v="0"/>
    <x v="269"/>
    <x v="0"/>
    <x v="112"/>
    <s v="Año 2017"/>
    <s v="CLP/mes"/>
    <s v="elaboración propia con base en Encuestas CASEN 2006 a 2017"/>
    <s v="Ingreso Promedio Mensual de Mujeres y Hombres en el año 2017 en la comuna de Curicó"/>
    <s v=" Distribución del Ingreso Promedio Mensual de Mujeres y Hombres en el año 2017 en la comuna de Curicó. Gráfico de elaboración propia con base en Encuestas CASEN 2006 a 2017- CLP/mes"/>
    <s v="Gráfico Proporciones"/>
    <s v="ingresos,personas,histórico,CASEN,encuesta,CASEN,INE,estadística,Socioeconómico,Ingreso Promedio Comunal,Ingreso por Sexo,Curicó,Ingreso por Sexo"/>
    <s v="https://analytics.zoho.com/open-view/2395394000008161223?ZOHO_CRITERIA=%22Localiza%20Chile%22.%22Codcom%22%3D7301"/>
    <x v="0"/>
    <s v="#1774B563"/>
  </r>
  <r>
    <n v="2855"/>
    <x v="0"/>
    <x v="2"/>
    <s v="Socioeconómico"/>
    <n v="1"/>
    <x v="29"/>
    <x v="15"/>
    <x v="1"/>
    <x v="78"/>
    <x v="0"/>
    <x v="111"/>
    <s v="Años 2006-2009-2011-2013-2015-2017"/>
    <s v="CLP/mes"/>
    <s v="elaboración propia con base en Encuestas CASEN 2006 a 2017"/>
    <s v="Evolución del Ingreso Promedio Mensual por Persona para la Región de Tarapacá"/>
    <s v="Evolución del Ingreso Promedio Mensual por Persona para la Región de Tarapacá, en los Años 2006-2009-2011-2013-2015-2017. Gráfico de elaboración propia con base en Encuestas CASEN 2006 a 2017- CLP/mes"/>
    <s v="Gráfico Evolución"/>
    <s v="ingresos,personas,histórico,CASEN,encuesta,CASEN,INE,estadística,Socioeconómico,Ingreso Promedio Regional,Ingreso Promedio Mensual,Región de Tarapacá,Ingreso Regional"/>
    <s v="https://analytics.zoho.com/open-view/2395394000008161200?ZOHO_CRITERIA=%22Localiza%20Chile%22.%22Codreg%22%3D1"/>
    <x v="0"/>
    <s v="#1774B10"/>
  </r>
  <r>
    <n v="2856"/>
    <x v="0"/>
    <x v="2"/>
    <s v="Socioeconómico"/>
    <n v="1402"/>
    <x v="28"/>
    <x v="13"/>
    <x v="0"/>
    <x v="347"/>
    <x v="0"/>
    <x v="113"/>
    <s v="Años 2006-2009-2011-2013-2015-2017"/>
    <s v="CLP/mes"/>
    <s v="elaboración propia con base en Encuestas CASEN 2006 a 2017"/>
    <s v="Diferencial de Ingreso Promedio Mensual de Hombres según Alfabetismo en la comuna de Camiña"/>
    <s v="Evolución del Diferencial de Ingreso Promedio Mensual de Hombres según Alfabetismo en la comuna de Camiña, en los Años 2006-2009-2011-2013-2015-2017. Gráfico de elaboración propia con base en Encuestas CASEN 2006 a 2017- CLP/mes"/>
    <s v="Gráfico Evolución"/>
    <s v="ingresos,personas,histórico,CASEN,encuesta,CASEN,INE,estadística,Socioeconómico,Ingreso Promedio Comunal,Ingreso por Sexo-Alfabetismo,Camiña,Ingreso Hombres - Alfabetismo"/>
    <s v="https://analytics.zoho.com/open-view/2395394000008161224?ZOHO_CRITERIA=%22Localiza%20Chile%22.%22Codcom%22%3D1402"/>
    <x v="0"/>
    <s v="#1774B442"/>
  </r>
  <r>
    <n v="2857"/>
    <x v="0"/>
    <x v="2"/>
    <s v="Socioeconómico"/>
    <n v="8303"/>
    <x v="28"/>
    <x v="16"/>
    <x v="0"/>
    <x v="286"/>
    <x v="0"/>
    <x v="112"/>
    <s v="Año 2017"/>
    <s v="CLP/mes"/>
    <s v="elaboración propia con base en Encuestas CASEN 2006 a 2017"/>
    <s v="Ingreso Promedio Mensual de Mujeres y Hombres en el año 2017 en la comuna de Cabrero"/>
    <s v=" Distribución del Ingreso Promedio Mensual de Mujeres y Hombres en el año 2017 en la comuna de Cabrero. Gráfico de elaboración propia con base en Encuestas CASEN 2006 a 2017- CLP/mes"/>
    <s v="Gráfico Proporciones"/>
    <s v="ingresos,personas,histórico,CASEN,encuesta,CASEN,INE,estadística,Socioeconómico,Ingreso Promedio Comunal,Ingreso por Sexo,Cabrero,Ingreso por Sexo"/>
    <s v="https://analytics.zoho.com/open-view/2395394000008161223?ZOHO_CRITERIA=%22Localiza%20Chile%22.%22Codcom%22%3D8303"/>
    <x v="0"/>
    <s v="#1774B601"/>
  </r>
  <r>
    <n v="2858"/>
    <x v="0"/>
    <x v="2"/>
    <s v="Socioeconómico"/>
    <n v="7305"/>
    <x v="28"/>
    <x v="15"/>
    <x v="0"/>
    <x v="150"/>
    <x v="0"/>
    <x v="114"/>
    <s v="Años 2006-2009-2011-2013-2015-2017"/>
    <s v="Porcentaje (%)"/>
    <s v="elaboración propia con base en Encuestas CASEN 2006 a 2017"/>
    <s v="Variación porcentual del Ingreso Promedio Mensual por Persona en la comuna de Rauco"/>
    <s v=" Muestra en proporciones de la Variación porcentual del Ingreso Promedio Mensual por Persona en la comuna de Rauco en los Años 2006-2009-2011-2013-2015-2017. Gráfico de elaboración propia con base en Encuestas CASEN 2006 a 2017- Porcentaje (%)"/>
    <s v="Gráfico Proporciones"/>
    <s v="ingresos,personas,histórico,CASEN,encuesta,CASEN,INE,estadística,Socioeconómico,Ingreso Promedio Comunal,Ingreso Promedio Mensual,Rauco,Variación Ingreso Comunal"/>
    <s v="https://analytics.zoho.com/open-view/2395394000008161221?ZOHO_CRITERIA=%22Localiza%20Chile%22.%22Codcom%22%3D7305"/>
    <x v="0"/>
    <s v="#1774B567"/>
  </r>
  <r>
    <n v="2859"/>
    <x v="0"/>
    <x v="2"/>
    <s v="Socioeconómico"/>
    <n v="10401"/>
    <x v="28"/>
    <x v="15"/>
    <x v="0"/>
    <x v="3"/>
    <x v="0"/>
    <x v="114"/>
    <s v="Años 2006-2009-2011-2013-2015-2017"/>
    <s v="Porcentaje (%)"/>
    <s v="elaboración propia con base en Encuestas CASEN 2006 a 2017"/>
    <s v="Variación porcentual del Ingreso Promedio Mensual por Persona en la comuna de Chaitén"/>
    <s v=" Muestra en proporciones de la Variación porcentual del Ingreso Promedio Mensual por Persona en la comuna de Chaitén en los Años 2006-2009-2011-2013-2015-2017. Gráfico de elaboración propia con base en Encuestas CASEN 2006 a 2017- Porcentaje (%)"/>
    <s v="Gráfico Proporciones"/>
    <s v="ingresos,personas,histórico,CASEN,encuesta,CASEN,INE,estadística,Socioeconómico,Ingreso Promedio Comunal,Ingreso Promedio Mensual,Chaitén,Variación Ingreso Comunal"/>
    <s v="https://analytics.zoho.com/open-view/2395394000008161221?ZOHO_CRITERIA=%22Localiza%20Chile%22.%22Codcom%22%3D10401"/>
    <x v="0"/>
    <s v="#1774B692"/>
  </r>
  <r>
    <n v="2860"/>
    <x v="0"/>
    <x v="2"/>
    <s v="Socioeconómico"/>
    <n v="9117"/>
    <x v="28"/>
    <x v="16"/>
    <x v="0"/>
    <x v="66"/>
    <x v="0"/>
    <x v="112"/>
    <s v="Años 2006-2009-2011-2013-2015-2017"/>
    <s v="CLP/mes"/>
    <s v="elaboración propia con base en Encuestas CASEN 2006 a 2017"/>
    <s v="Evolución del Ingreso Promedio Mensual por Persona para Mujeres y Hombres en la comuna de Teodoro Schmidt"/>
    <s v="Evolución del Ingreso Promedio Mensual por Persona para Mujeres y Hombres en la comuna de Teodoro Schmidt, en los Años 2006-2009-2011-2013-2015-2017. Gráfico de elaboración propia con base en Encuestas CASEN 2006 a 2017- CLP/mes"/>
    <s v="Gráfico Evolución"/>
    <s v="ingresos,personas,histórico,CASEN,encuesta,CASEN,INE,estadística,Socioeconómico,Ingreso Promedio Comunal,Ingreso por Sexo,Teodoro Schmidt,Ingreso por Sexo"/>
    <s v="https://analytics.zoho.com/open-view/2395394000008161222?ZOHO_CRITERIA=%22Localiza%20Chile%22.%22Codcom%22%3D9117"/>
    <x v="0"/>
    <s v="#1774B288"/>
  </r>
  <r>
    <n v="2861"/>
    <x v="0"/>
    <x v="2"/>
    <s v="Socioeconómico"/>
    <n v="7107"/>
    <x v="28"/>
    <x v="16"/>
    <x v="0"/>
    <x v="359"/>
    <x v="0"/>
    <x v="112"/>
    <s v="Año 2017"/>
    <s v="CLP/mes"/>
    <s v="elaboración propia con base en Encuestas CASEN 2006 a 2017"/>
    <s v="Ingreso Promedio Mensual de Mujeres y Hombres en el año 2017 en la comuna de Pencahue"/>
    <s v=" Distribución del Ingreso Promedio Mensual de Mujeres y Hombres en el año 2017 en la comuna de Pencahue. Gráfico de elaboración propia con base en Encuestas CASEN 2006 a 2017- CLP/mes"/>
    <s v="Gráfico Proporciones"/>
    <s v="ingresos,personas,histórico,CASEN,encuesta,CASEN,INE,estadística,Socioeconómico,Ingreso Promedio Comunal,Ingreso por Sexo,Pencahue,Ingreso por Sexo"/>
    <s v="https://analytics.zoho.com/open-view/2395394000008161223?ZOHO_CRITERIA=%22Localiza%20Chile%22.%22Codcom%22%3D7107"/>
    <x v="0"/>
    <s v="#1774B556"/>
  </r>
  <r>
    <n v="2862"/>
    <x v="0"/>
    <x v="2"/>
    <s v="Socioeconómico"/>
    <n v="13502"/>
    <x v="28"/>
    <x v="13"/>
    <x v="0"/>
    <x v="337"/>
    <x v="0"/>
    <x v="109"/>
    <s v="Años 2006-2009-2011-2013-2015-2017"/>
    <s v="CLP/mes"/>
    <s v="elaboración propia con base en Encuestas CASEN 2006 a 2017"/>
    <s v="Diferencial de Ingreso Promedio Mensual de Mujeres según Alfabetismo en la comuna de Alhué"/>
    <s v="Evolución del Diferencial de Ingreso Promedio Mensual de Mujeres según Alfabetismo en la comuna de Alhué, en los Años 2006-2009-2011-2013-2015-2017. Gráfico de elaboración propia con base en Encuestas CASEN 2006 a 2017- CLP/mes"/>
    <s v="Gráfico Evolución"/>
    <s v="ingresos,personas,histórico,CASEN,encuesta,CASEN,INE,estadística,Socioeconómico,Ingreso Promedio Comunal,Ingreso por Sexo-Alfabetismo,Alhué,Ingreso Mujeres - Alfabetismo"/>
    <s v="https://analytics.zoho.com/open-view/2395394000008161225?ZOHO_CRITERIA=%22Localiza%20Chile%22.%22Codcom%22%3D13502"/>
    <x v="0"/>
    <s v="#1774B759"/>
  </r>
  <r>
    <n v="2863"/>
    <x v="0"/>
    <x v="2"/>
    <s v="Socioeconómico"/>
    <n v="6106"/>
    <x v="28"/>
    <x v="14"/>
    <x v="0"/>
    <x v="88"/>
    <x v="0"/>
    <x v="110"/>
    <s v="Año 2017"/>
    <s v="CLP/mes"/>
    <s v="elaboración propia con base en Encuestas CASEN 2006 a 2017"/>
    <s v="Comparativo de Ingreso Promedio Mensual entre personas con y sin alfabetización en la comuna de Graneros"/>
    <s v="Gráfico nos muestra el Comparativo de Ingreso Promedio Mensual entre personas con y sin alfabetización en la comuna de Graneros en el Año 2017. Gráfico de elaboración propia con base en Encuestas CASEN 2006 a 2017-unidad CLP/mes"/>
    <s v="Gráfico Comparativo"/>
    <s v="ingresos,personas,histórico,CASEN,encuesta,CASEN,INE,estadística,Socioeconómico,Ingreso Promedio Comunal,Ingreso por Alfabetismo,Graneros,Ingreso por Alfabetismo"/>
    <s v="https://analytics.zoho.com/open-view/2395394000008161227?ZOHO_CRITERIA=%22Localiza%20Chile%22.%22Codcom%22%3D6106"/>
    <x v="0"/>
    <s v="#1774B522"/>
  </r>
  <r>
    <n v="2864"/>
    <x v="0"/>
    <x v="2"/>
    <s v="Socioeconómico"/>
    <n v="8205"/>
    <x v="28"/>
    <x v="14"/>
    <x v="0"/>
    <x v="40"/>
    <x v="0"/>
    <x v="110"/>
    <s v="Año 2017"/>
    <s v="CLP/mes"/>
    <s v="elaboración propia con base en Encuestas CASEN 2006 a 2017"/>
    <s v="Comparativo de Ingreso Promedio Mensual entre personas con y sin alfabetización en la comuna de Curanilahue"/>
    <s v="Gráfico nos muestra el Comparativo de Ingreso Promedio Mensual entre personas con y sin alfabetización en la comuna de Curanilahue en el Año 2017. Gráfico de elaboración propia con base en Encuestas CASEN 2006 a 2017-unidad CLP/mes"/>
    <s v="Gráfico Comparativo"/>
    <s v="ingresos,personas,histórico,CASEN,encuesta,CASEN,INE,estadística,Socioeconómico,Ingreso Promedio Comunal,Ingreso por Alfabetismo,Curanilahue,Ingreso por Alfabetismo"/>
    <s v="https://analytics.zoho.com/open-view/2395394000008161227?ZOHO_CRITERIA=%22Localiza%20Chile%22.%22Codcom%22%3D8205"/>
    <x v="0"/>
    <s v="#1774B596"/>
  </r>
  <r>
    <n v="2865"/>
    <x v="0"/>
    <x v="2"/>
    <s v="Socioeconómico"/>
    <n v="4301"/>
    <x v="28"/>
    <x v="14"/>
    <x v="0"/>
    <x v="51"/>
    <x v="0"/>
    <x v="110"/>
    <s v="Año 2017"/>
    <s v="CLP/mes"/>
    <s v="elaboración propia con base en Encuestas CASEN 2006 a 2017"/>
    <s v="Comparativo de Ingreso Promedio Mensual entre personas con y sin alfabetización en la comuna de Ovalle"/>
    <s v="Gráfico nos muestra el Comparativo de Ingreso Promedio Mensual entre personas con y sin alfabetización en la comuna de Ovalle en el Año 2017. Gráfico de elaboración propia con base en Encuestas CASEN 2006 a 2017-unidad CLP/mes"/>
    <s v="Gráfico Comparativo"/>
    <s v="ingresos,personas,histórico,CASEN,encuesta,CASEN,INE,estadística,Socioeconómico,Ingreso Promedio Comunal,Ingreso por Alfabetismo,Ovalle,Ingreso por Alfabetismo"/>
    <s v="https://analytics.zoho.com/open-view/2395394000008161227?ZOHO_CRITERIA=%22Localiza%20Chile%22.%22Codcom%22%3D4301"/>
    <x v="0"/>
    <s v="#1774B474"/>
  </r>
  <r>
    <n v="2866"/>
    <x v="0"/>
    <x v="2"/>
    <s v="Socioeconómico"/>
    <n v="13503"/>
    <x v="28"/>
    <x v="14"/>
    <x v="0"/>
    <x v="95"/>
    <x v="0"/>
    <x v="110"/>
    <s v="Año 2017"/>
    <s v="CLP/mes"/>
    <s v="elaboración propia con base en Encuestas CASEN 2006 a 2017"/>
    <s v="Comparativo de Ingreso Promedio Mensual entre personas con y sin alfabetización en la comuna de Curacaví"/>
    <s v="Gráfico nos muestra el Comparativo de Ingreso Promedio Mensual entre personas con y sin alfabetización en la comuna de Curacaví en el Año 2017. Gráfico de elaboración propia con base en Encuestas CASEN 2006 a 2017-unidad CLP/mes"/>
    <s v="Gráfico Comparativo"/>
    <s v="ingresos,personas,histórico,CASEN,encuesta,CASEN,INE,estadística,Socioeconómico,Ingreso Promedio Comunal,Ingreso por Alfabetismo,Curacaví,Ingreso por Alfabetismo"/>
    <s v="https://analytics.zoho.com/open-view/2395394000008161227?ZOHO_CRITERIA=%22Localiza%20Chile%22.%22Codcom%22%3D13503"/>
    <x v="0"/>
    <s v="#1774B760"/>
  </r>
  <r>
    <n v="2867"/>
    <x v="0"/>
    <x v="2"/>
    <s v="Socioeconómico"/>
    <n v="2102"/>
    <x v="28"/>
    <x v="17"/>
    <x v="0"/>
    <x v="245"/>
    <x v="0"/>
    <x v="117"/>
    <s v="Años 2006-2009-2011-2013-2015-2017"/>
    <s v="CLP/mes"/>
    <s v="elaboración propia con base en Encuestas CASEN 2006 a 2017"/>
    <s v="Evolución del Ingreso Promedio Mensual por Etnia en la comuna de Mejillones"/>
    <s v="Muestra de la Evolución del Ingreso Promedio Mensual por Etnia en la comuna de Mejillones en los Años 2006-2009-2011-2013-2015-2017. Gráfico de elaboración propia con base en Encuestas CASEN 2006 a 2017- unidad CLP/mes"/>
    <s v="Gráfico Evolución"/>
    <s v="ingresos,personas,histórico,CASEN,encuesta,CASEN,INE,estadística,Socioeconómico,Ingreso Promedio Comunal,Ingreso por Etnia,Mejillones,Ingreso por Etnia"/>
    <s v="https://analytics.zoho.com/open-view/2395394000008161228?ZOHO_CRITERIA=%22Localiza%20Chile%22.%22Codcom%22%3D2102"/>
    <x v="0"/>
    <s v="#1774B447"/>
  </r>
  <r>
    <n v="2868"/>
    <x v="0"/>
    <x v="2"/>
    <s v="Socioeconómico"/>
    <n v="7107"/>
    <x v="28"/>
    <x v="13"/>
    <x v="0"/>
    <x v="359"/>
    <x v="0"/>
    <x v="109"/>
    <s v="Años 2006-2009-2011-2013-2015-2017"/>
    <s v="CLP/mes"/>
    <s v="elaboración propia con base en Encuestas CASEN 2006 a 2017"/>
    <s v="Diferencial de Ingreso Promedio Mensual de Mujeres según Alfabetismo en la comuna de Pencahue"/>
    <s v="Evolución del Diferencial de Ingreso Promedio Mensual de Mujeres según Alfabetismo en la comuna de Pencahue, en los Años 2006-2009-2011-2013-2015-2017. Gráfico de elaboración propia con base en Encuestas CASEN 2006 a 2017- CLP/mes"/>
    <s v="Gráfico Evolución"/>
    <s v="ingresos,personas,histórico,CASEN,encuesta,CASEN,INE,estadística,Socioeconómico,Ingreso Promedio Comunal,Ingreso por Sexo-Alfabetismo,Pencahue,Ingreso Mujeres - Alfabetismo"/>
    <s v="https://analytics.zoho.com/open-view/2395394000008161225?ZOHO_CRITERIA=%22Localiza%20Chile%22.%22Codcom%22%3D7107"/>
    <x v="0"/>
    <s v="#1774B556"/>
  </r>
  <r>
    <n v="2869"/>
    <x v="0"/>
    <x v="2"/>
    <s v="Socioeconómico"/>
    <n v="4102"/>
    <x v="28"/>
    <x v="13"/>
    <x v="0"/>
    <x v="122"/>
    <x v="0"/>
    <x v="113"/>
    <s v="Años 2006-2009-2011-2013-2015-2017"/>
    <s v="CLP/mes"/>
    <s v="elaboración propia con base en Encuestas CASEN 2006 a 2017"/>
    <s v="Diferencial de Ingreso Promedio Mensual de Hombres según Alfabetismo en la comuna de Coquimbo"/>
    <s v="Evolución del Diferencial de Ingreso Promedio Mensual de Hombres según Alfabetismo en la comuna de Coquimbo, en los Años 2006-2009-2011-2013-2015-2017. Gráfico de elaboración propia con base en Encuestas CASEN 2006 a 2017- CLP/mes"/>
    <s v="Gráfico Evolución"/>
    <s v="ingresos,personas,histórico,CASEN,encuesta,CASEN,INE,estadística,Socioeconómico,Ingreso Promedio Comunal,Ingreso por Sexo-Alfabetismo,Coquimbo,Ingreso Hombres - Alfabetismo"/>
    <s v="https://analytics.zoho.com/open-view/2395394000008161224?ZOHO_CRITERIA=%22Localiza%20Chile%22.%22Codcom%22%3D4102"/>
    <x v="0"/>
    <s v="#1774B465"/>
  </r>
  <r>
    <n v="2870"/>
    <x v="0"/>
    <x v="2"/>
    <s v="Socioeconómico"/>
    <n v="8305"/>
    <x v="28"/>
    <x v="15"/>
    <x v="0"/>
    <x v="203"/>
    <x v="0"/>
    <x v="115"/>
    <s v="Años 2006-2009-2011-2013-2015-2017"/>
    <s v="CLP/mes"/>
    <s v="elaboración propia con base en Encuestas CASEN 2006 a 2017"/>
    <s v="Evolución del Ingreso Promedio Mensual por Persona en la comuna de Mulchén"/>
    <s v="Evolución del Ingreso Promedio Mensual por Persona en la comuna de Mulchén en los Años 2006-2009-2011-2013-2015-2017. Gráfico de elaboración propia con base en Encuestas CASEN 2006 a 2017- CLP/mes"/>
    <s v="Gráfico Evolución"/>
    <s v="ingresos,personas,histórico,CASEN,encuesta,CASEN,INE,estadística,Socioeconómico,Ingreso Promedio Comunal,Ingreso Promedio Mensual,Mulchén,Ingreso Comunal"/>
    <s v="https://analytics.zoho.com/open-view/2395394000008161220?ZOHO_CRITERIA=%22Localiza%20Chile%22.%22Codcom%22%3D8305"/>
    <x v="0"/>
    <s v="#1774B241"/>
  </r>
  <r>
    <n v="2871"/>
    <x v="0"/>
    <x v="2"/>
    <s v="Socioeconómico"/>
    <n v="13301"/>
    <x v="28"/>
    <x v="14"/>
    <x v="0"/>
    <x v="162"/>
    <x v="0"/>
    <x v="110"/>
    <s v="Año 2017"/>
    <s v="CLP/mes"/>
    <s v="elaboración propia con base en Encuestas CASEN 2006 a 2017"/>
    <s v="Comparativo de Ingreso Promedio Mensual entre personas con y sin alfabetización en la comuna de Colina"/>
    <s v="Gráfico nos muestra el Comparativo de Ingreso Promedio Mensual entre personas con y sin alfabetización en la comuna de Colina en el Año 2017. Gráfico de elaboración propia con base en Encuestas CASEN 2006 a 2017-unidad CLP/mes"/>
    <s v="Gráfico Comparativo"/>
    <s v="ingresos,personas,histórico,CASEN,encuesta,CASEN,INE,estadística,Socioeconómico,Ingreso Promedio Comunal,Ingreso por Alfabetismo,Colina,Ingreso por Alfabetismo"/>
    <s v="https://analytics.zoho.com/open-view/2395394000008161227?ZOHO_CRITERIA=%22Localiza%20Chile%22.%22Codcom%22%3D13301"/>
    <x v="0"/>
    <s v="#1774B751"/>
  </r>
  <r>
    <n v="2872"/>
    <x v="0"/>
    <x v="2"/>
    <s v="Socioeconómico"/>
    <n v="6"/>
    <x v="29"/>
    <x v="15"/>
    <x v="1"/>
    <x v="178"/>
    <x v="0"/>
    <x v="111"/>
    <s v="Años 2006-2009-2011-2013-2015-2017"/>
    <s v="CLP/mes"/>
    <s v="elaboración propia con base en Encuestas CASEN 2006 a 2017"/>
    <s v="Evolución del Ingreso Promedio Mensual por Persona para la Región de O'Higgins"/>
    <s v="Evolución del Ingreso Promedio Mensual por Persona para la Región de O'Higgins, en los Años 2006-2009-2011-2013-2015-2017. Gráfico de elaboración propia con base en Encuestas CASEN 2006 a 2017- CLP/mes"/>
    <s v="Gráfico Evolución"/>
    <s v="ingresos,personas,histórico,CASEN,encuesta,CASEN,INE,estadística,Socioeconómico,Ingreso Promedio Regional,Ingreso Promedio Mensual,Región de O'Higgins,Ingreso Regional"/>
    <s v="https://analytics.zoho.com/open-view/2395394000008161200?ZOHO_CRITERIA=%22Localiza%20Chile%22.%22Codreg%22%3D6"/>
    <x v="0"/>
    <s v="#1774B15"/>
  </r>
  <r>
    <n v="2873"/>
    <x v="0"/>
    <x v="2"/>
    <s v="Socioeconómico"/>
    <n v="4302"/>
    <x v="28"/>
    <x v="14"/>
    <x v="0"/>
    <x v="199"/>
    <x v="0"/>
    <x v="110"/>
    <s v="Año 2017"/>
    <s v="CLP/mes"/>
    <s v="elaboración propia con base en Encuestas CASEN 2006 a 2017"/>
    <s v="Comparativo de Ingreso Promedio Mensual entre personas con y sin alfabetización en la comuna de Combarbalá"/>
    <s v="Gráfico nos muestra el Comparativo de Ingreso Promedio Mensual entre personas con y sin alfabetización en la comuna de Combarbalá en el Año 2017. Gráfico de elaboración propia con base en Encuestas CASEN 2006 a 2017-unidad CLP/mes"/>
    <s v="Gráfico Comparativo"/>
    <s v="ingresos,personas,histórico,CASEN,encuesta,CASEN,INE,estadística,Socioeconómico,Ingreso Promedio Comunal,Ingreso por Alfabetismo,Combarbalá,Ingreso por Alfabetismo"/>
    <s v="https://analytics.zoho.com/open-view/2395394000008161227?ZOHO_CRITERIA=%22Localiza%20Chile%22.%22Codcom%22%3D4302"/>
    <x v="0"/>
    <s v="#1774B475"/>
  </r>
  <r>
    <n v="2874"/>
    <x v="0"/>
    <x v="2"/>
    <s v="Socioeconómico"/>
    <n v="6114"/>
    <x v="28"/>
    <x v="13"/>
    <x v="0"/>
    <x v="358"/>
    <x v="0"/>
    <x v="109"/>
    <s v="Años 2006-2009-2011-2013-2015-2017"/>
    <s v="CLP/mes"/>
    <s v="elaboración propia con base en Encuestas CASEN 2006 a 2017"/>
    <s v="Diferencial de Ingreso Promedio Mensual de Mujeres según Alfabetismo en la comuna de Quinta de Tilcoco"/>
    <s v="Evolución del Diferencial de Ingreso Promedio Mensual de Mujeres según Alfabetismo en la comuna de Quinta de Tilcoco, en los Años 2006-2009-2011-2013-2015-2017. Gráfico de elaboración propia con base en Encuestas CASEN 2006 a 2017- CLP/mes"/>
    <s v="Gráfico Evolución"/>
    <s v="ingresos,personas,histórico,CASEN,encuesta,CASEN,INE,estadística,Socioeconómico,Ingreso Promedio Comunal,Ingreso por Sexo-Alfabetismo,Quinta de Tilcoco,Ingreso Mujeres - Alfabetismo"/>
    <s v="https://analytics.zoho.com/open-view/2395394000008161225?ZOHO_CRITERIA=%22Localiza%20Chile%22.%22Codcom%22%3D6114"/>
    <x v="0"/>
    <s v="#1774B530"/>
  </r>
  <r>
    <n v="2875"/>
    <x v="0"/>
    <x v="2"/>
    <s v="Socioeconómico"/>
    <n v="10305"/>
    <x v="28"/>
    <x v="16"/>
    <x v="0"/>
    <x v="108"/>
    <x v="0"/>
    <x v="112"/>
    <s v="Años 2006-2009-2011-2013-2015-2017"/>
    <s v="CLP/mes"/>
    <s v="elaboración propia con base en Encuestas CASEN 2006 a 2017"/>
    <s v="Evolución del Ingreso Promedio Mensual por Persona para Mujeres y Hombres en la comuna de Río Negro"/>
    <s v="Evolución del Ingreso Promedio Mensual por Persona para Mujeres y Hombres en la comuna de Río Negro, en los Años 2006-2009-2011-2013-2015-2017. Gráfico de elaboración propia con base en Encuestas CASEN 2006 a 2017- CLP/mes"/>
    <s v="Gráfico Evolución"/>
    <s v="ingresos,personas,histórico,CASEN,encuesta,CASEN,INE,estadística,Socioeconómico,Ingreso Promedio Comunal,Ingreso por Sexo,Río Negro,Ingreso por Sexo"/>
    <s v="https://analytics.zoho.com/open-view/2395394000008161222?ZOHO_CRITERIA=%22Localiza%20Chile%22.%22Codcom%22%3D10305"/>
    <x v="0"/>
    <s v="#1774B327"/>
  </r>
  <r>
    <n v="2876"/>
    <x v="0"/>
    <x v="2"/>
    <s v="Socioeconómico"/>
    <n v="12301"/>
    <x v="28"/>
    <x v="14"/>
    <x v="0"/>
    <x v="297"/>
    <x v="0"/>
    <x v="110"/>
    <s v="Año 2017"/>
    <s v="CLP/mes"/>
    <s v="elaboración propia con base en Encuestas CASEN 2006 a 2017"/>
    <s v="Comparativo de Ingreso Promedio Mensual entre personas con y sin alfabetización en la comuna de Porvenir"/>
    <s v="Gráfico nos muestra el Comparativo de Ingreso Promedio Mensual entre personas con y sin alfabetización en la comuna de Porvenir en el Año 2017. Gráfico de elaboración propia con base en Encuestas CASEN 2006 a 2017-unidad CLP/mes"/>
    <s v="Gráfico Comparativo"/>
    <s v="ingresos,personas,histórico,CASEN,encuesta,CASEN,INE,estadística,Socioeconómico,Ingreso Promedio Comunal,Ingreso por Alfabetismo,Porvenir,Ingreso por Alfabetismo"/>
    <s v="https://analytics.zoho.com/open-view/2395394000008161227?ZOHO_CRITERIA=%22Localiza%20Chile%22.%22Codcom%22%3D12301"/>
    <x v="0"/>
    <s v="#1774B711"/>
  </r>
  <r>
    <n v="2877"/>
    <x v="0"/>
    <x v="2"/>
    <s v="Socioeconómico"/>
    <n v="16104"/>
    <x v="28"/>
    <x v="15"/>
    <x v="0"/>
    <x v="234"/>
    <x v="0"/>
    <x v="114"/>
    <s v="Años 2006-2009-2011-2013-2015-2017"/>
    <s v="Porcentaje (%)"/>
    <s v="elaboración propia con base en Encuestas CASEN 2006 a 2017"/>
    <s v="Variación porcentual del Ingreso Promedio Mensual por Persona en la comuna de El Carmen"/>
    <s v=" Muestra en proporciones de la Variación porcentual del Ingreso Promedio Mensual por Persona en la comuna de El Carmen en los Años 2006-2009-2011-2013-2015-2017. Gráfico de elaboración propia con base en Encuestas CASEN 2006 a 2017- Porcentaje (%)"/>
    <s v="Gráfico Proporciones"/>
    <s v="ingresos,personas,histórico,CASEN,encuesta,CASEN,INE,estadística,Socioeconómico,Ingreso Promedio Comunal,Ingreso Promedio Mensual,El Carmen,Variación Ingreso Comunal"/>
    <s v="https://analytics.zoho.com/open-view/2395394000008161221?ZOHO_CRITERIA=%22Localiza%20Chile%22.%22Codcom%22%3D16104"/>
    <x v="0"/>
    <s v="#1774B619"/>
  </r>
  <r>
    <n v="2878"/>
    <x v="0"/>
    <x v="2"/>
    <s v="Socioeconómico"/>
    <n v="13131"/>
    <x v="28"/>
    <x v="16"/>
    <x v="0"/>
    <x v="243"/>
    <x v="0"/>
    <x v="112"/>
    <s v="Año 2017"/>
    <s v="CLP/mes"/>
    <s v="elaboración propia con base en Encuestas CASEN 2006 a 2017"/>
    <s v="Ingreso Promedio Mensual de Mujeres y Hombres en el año 2017 en la comuna de San Ramón"/>
    <s v=" Distribución del Ingreso Promedio Mensual de Mujeres y Hombres en el año 2017 en la comuna de San Ramón. Gráfico de elaboración propia con base en Encuestas CASEN 2006 a 2017- CLP/mes"/>
    <s v="Gráfico Proporciones"/>
    <s v="ingresos,personas,histórico,CASEN,encuesta,CASEN,INE,estadística,Socioeconómico,Ingreso Promedio Comunal,Ingreso por Sexo,San Ramón,Ingreso por Sexo"/>
    <s v="https://analytics.zoho.com/open-view/2395394000008161223?ZOHO_CRITERIA=%22Localiza%20Chile%22.%22Codcom%22%3D13131"/>
    <x v="0"/>
    <s v="#1774B746"/>
  </r>
  <r>
    <n v="2879"/>
    <x v="0"/>
    <x v="2"/>
    <s v="Socioeconómico"/>
    <n v="2104"/>
    <x v="28"/>
    <x v="17"/>
    <x v="0"/>
    <x v="45"/>
    <x v="0"/>
    <x v="117"/>
    <s v="Años 2006-2009-2011-2013-2015-2017"/>
    <s v="CLP/mes"/>
    <s v="elaboración propia con base en Encuestas CASEN 2006 a 2017"/>
    <s v="Evolución del Ingreso Promedio Mensual por Etnia en la comuna de Taltal"/>
    <s v="Muestra de la Evolución del Ingreso Promedio Mensual por Etnia en la comuna de Taltal en los Años 2006-2009-2011-2013-2015-2017. Gráfico de elaboración propia con base en Encuestas CASEN 2006 a 2017- unidad CLP/mes"/>
    <s v="Gráfico Evolución"/>
    <s v="ingresos,personas,histórico,CASEN,encuesta,CASEN,INE,estadística,Socioeconómico,Ingreso Promedio Comunal,Ingreso por Etnia,Taltal,Ingreso por Etnia"/>
    <s v="https://analytics.zoho.com/open-view/2395394000008161228?ZOHO_CRITERIA=%22Localiza%20Chile%22.%22Codcom%22%3D2104"/>
    <x v="0"/>
    <s v="#1774B449"/>
  </r>
  <r>
    <n v="2880"/>
    <x v="0"/>
    <x v="2"/>
    <s v="Socioeconómico"/>
    <n v="5303"/>
    <x v="28"/>
    <x v="16"/>
    <x v="0"/>
    <x v="219"/>
    <x v="0"/>
    <x v="112"/>
    <s v="Año 2017"/>
    <s v="CLP/mes"/>
    <s v="elaboración propia con base en Encuestas CASEN 2006 a 2017"/>
    <s v="Ingreso Promedio Mensual de Mujeres y Hombres en el año 2017 en la comuna de Rinconada"/>
    <s v=" Distribución del Ingreso Promedio Mensual de Mujeres y Hombres en el año 2017 en la comuna de Rinconada. Gráfico de elaboración propia con base en Encuestas CASEN 2006 a 2017- CLP/mes"/>
    <s v="Gráfico Proporciones"/>
    <s v="ingresos,personas,histórico,CASEN,encuesta,CASEN,INE,estadística,Socioeconómico,Ingreso Promedio Comunal,Ingreso por Sexo,Rinconada,Ingreso por Sexo"/>
    <s v="https://analytics.zoho.com/open-view/2395394000008161223?ZOHO_CRITERIA=%22Localiza%20Chile%22.%22Codcom%22%3D5303"/>
    <x v="0"/>
    <s v="#1774B489"/>
  </r>
  <r>
    <n v="2881"/>
    <x v="0"/>
    <x v="2"/>
    <s v="Socioeconómico"/>
    <n v="3304"/>
    <x v="28"/>
    <x v="14"/>
    <x v="0"/>
    <x v="175"/>
    <x v="0"/>
    <x v="110"/>
    <s v="Años 2006-2009-2011-2013-2015-2017"/>
    <s v="CLP/mes"/>
    <s v="elaboración propia con base en Encuestas CASEN 2006 a 2017"/>
    <s v="Evolución del Ingreso Promedio Mensual por Alfabetismo en la comuna de Huasco"/>
    <s v="Muestra de la Evolución del Ingreso Promedio Mensual por Alfabetismo en la comuna de Huasco en los Años 2006-2009-2011-2013-2015-2017. Gráfico de elaboración propia con base en Encuestas CASEN 2006 a 2017-unidad CLP/mes"/>
    <s v="Gráfico Evolución"/>
    <s v="ingresos,personas,histórico,CASEN,encuesta,CASEN,INE,estadística,Socioeconómico,Ingreso Promedio Comunal,Ingreso por Alfabetismo,Huasco,Ingreso por Alfabetismo"/>
    <s v="https://analytics.zoho.com/open-view/2395394000008161226?ZOHO_CRITERIA=%22Localiza%20Chile%22.%22Codcom%22%3D3304"/>
    <x v="0"/>
    <s v="#1774B463"/>
  </r>
  <r>
    <n v="2882"/>
    <x v="0"/>
    <x v="2"/>
    <s v="Socioeconómico"/>
    <n v="13"/>
    <x v="29"/>
    <x v="13"/>
    <x v="1"/>
    <x v="13"/>
    <x v="0"/>
    <x v="109"/>
    <s v="Años 2006-2009-2011-2013-2015-2017"/>
    <s v="CLP/mes"/>
    <s v="elaboración propia con base en Encuestas CASEN 2006 a 2017"/>
    <s v="Diferencial de Ingreso Promedio Mensual de Mujeres según Alfabetismo en la Región Metropolitana"/>
    <s v="Gráfico del Diferencial de Ingreso Promedio Mensual de Mujeres según Alfabetismo en la Región Metropolitana, en los Años 2006-2009-2011-2013-2015-2017. Gráfico de elaboración propia con base en Encuestas CASEN 2006 a 2017- CLP/mes"/>
    <s v="Gráfico Evolución"/>
    <s v="ingresos,personas,histórico,CASEN,encuesta,CASEN,INE,estadística,Socioeconómico,Ingreso Promedio Regional,Ingreso por Sexo-Alfabetismo,Región Metropolitana,Ingreso Mujeres - Alfabetismo"/>
    <s v="https://analytics.zoho.com/open-view/2395394000008161205?ZOHO_CRITERIA=%22Localiza%20Chile%22.%22Codreg%22%3D13"/>
    <x v="0"/>
    <s v="#1774B435"/>
  </r>
  <r>
    <n v="2883"/>
    <x v="0"/>
    <x v="2"/>
    <s v="Socioeconómico"/>
    <n v="6108"/>
    <x v="28"/>
    <x v="16"/>
    <x v="0"/>
    <x v="55"/>
    <x v="0"/>
    <x v="112"/>
    <s v="Año 2017"/>
    <s v="CLP/mes"/>
    <s v="elaboración propia con base en Encuestas CASEN 2006 a 2017"/>
    <s v="Ingreso Promedio Mensual de Mujeres y Hombres en el año 2017 en la comuna de Machalí"/>
    <s v=" Distribución del Ingreso Promedio Mensual de Mujeres y Hombres en el año 2017 en la comuna de Machalí. Gráfico de elaboración propia con base en Encuestas CASEN 2006 a 2017- CLP/mes"/>
    <s v="Gráfico Proporciones"/>
    <s v="ingresos,personas,histórico,CASEN,encuesta,CASEN,INE,estadística,Socioeconómico,Ingreso Promedio Comunal,Ingreso por Sexo,Machalí,Ingreso por Sexo"/>
    <s v="https://analytics.zoho.com/open-view/2395394000008161223?ZOHO_CRITERIA=%22Localiza%20Chile%22.%22Codcom%22%3D6108"/>
    <x v="0"/>
    <s v="#1774B524"/>
  </r>
  <r>
    <n v="2884"/>
    <x v="0"/>
    <x v="2"/>
    <s v="Socioeconómico"/>
    <n v="6302"/>
    <x v="28"/>
    <x v="15"/>
    <x v="0"/>
    <x v="263"/>
    <x v="0"/>
    <x v="115"/>
    <s v="Años 2006-2009-2011-2013-2015-2017"/>
    <s v="CLP/mes"/>
    <s v="elaboración propia con base en Encuestas CASEN 2006 a 2017"/>
    <s v="Evolución del Ingreso Promedio Mensual por Persona en la comuna de Chépica"/>
    <s v="Evolución del Ingreso Promedio Mensual por Persona en la comuna de Chépica en los Años 2006-2009-2011-2013-2015-2017. Gráfico de elaboración propia con base en Encuestas CASEN 2006 a 2017- CLP/mes"/>
    <s v="Gráfico Evolución"/>
    <s v="ingresos,personas,histórico,CASEN,encuesta,CASEN,INE,estadística,Socioeconómico,Ingreso Promedio Comunal,Ingreso Promedio Mensual,Chépica,Ingreso Comunal"/>
    <s v="https://analytics.zoho.com/open-view/2395394000008161220?ZOHO_CRITERIA=%22Localiza%20Chile%22.%22Codcom%22%3D6302"/>
    <x v="0"/>
    <s v="#1774B179"/>
  </r>
  <r>
    <n v="2885"/>
    <x v="0"/>
    <x v="2"/>
    <s v="Socioeconómico"/>
    <n v="10206"/>
    <x v="28"/>
    <x v="15"/>
    <x v="0"/>
    <x v="37"/>
    <x v="0"/>
    <x v="114"/>
    <s v="Años 2006-2009-2011-2013-2015-2017"/>
    <s v="Porcentaje (%)"/>
    <s v="elaboración propia con base en Encuestas CASEN 2006 a 2017"/>
    <s v="Variación porcentual del Ingreso Promedio Mensual por Persona en la comuna de Puqueldón"/>
    <s v=" Muestra en proporciones de la Variación porcentual del Ingreso Promedio Mensual por Persona en la comuna de Puqueldón en los Años 2006-2009-2011-2013-2015-2017. Gráfico de elaboración propia con base en Encuestas CASEN 2006 a 2017- Porcentaje (%)"/>
    <s v="Gráfico Proporciones"/>
    <s v="ingresos,personas,histórico,CASEN,encuesta,CASEN,INE,estadística,Socioeconómico,Ingreso Promedio Comunal,Ingreso Promedio Mensual,Puqueldón,Variación Ingreso Comunal"/>
    <s v="https://analytics.zoho.com/open-view/2395394000008161221?ZOHO_CRITERIA=%22Localiza%20Chile%22.%22Codcom%22%3D10206"/>
    <x v="0"/>
    <s v="#1774B680"/>
  </r>
  <r>
    <n v="2886"/>
    <x v="0"/>
    <x v="2"/>
    <s v="Socioeconómico"/>
    <n v="16202"/>
    <x v="28"/>
    <x v="15"/>
    <x v="0"/>
    <x v="241"/>
    <x v="0"/>
    <x v="115"/>
    <s v="Años 2006-2009-2011-2013-2015-2017"/>
    <s v="CLP/mes"/>
    <s v="elaboración propia con base en Encuestas CASEN 2006 a 2017"/>
    <s v="Evolución del Ingreso Promedio Mensual por Persona en la comuna de Cobquecura"/>
    <s v="Evolución del Ingreso Promedio Mensual por Persona en la comuna de Cobquecura en los Años 2006-2009-2011-2013-2015-2017. Gráfico de elaboración propia con base en Encuestas CASEN 2006 a 2017- CLP/mes"/>
    <s v="Gráfico Evolución"/>
    <s v="ingresos,personas,histórico,CASEN,encuesta,CASEN,INE,estadística,Socioeconómico,Ingreso Promedio Comunal,Ingreso Promedio Mensual,Cobquecura,Ingreso Comunal"/>
    <s v="https://analytics.zoho.com/open-view/2395394000008161220?ZOHO_CRITERIA=%22Localiza%20Chile%22.%22Codcom%22%3D16202"/>
    <x v="0"/>
    <s v="#1774B253"/>
  </r>
  <r>
    <n v="2887"/>
    <x v="0"/>
    <x v="2"/>
    <s v="Socioeconómico"/>
    <n v="5105"/>
    <x v="28"/>
    <x v="16"/>
    <x v="0"/>
    <x v="107"/>
    <x v="0"/>
    <x v="112"/>
    <s v="Años 2006-2009-2011-2013-2015-2017"/>
    <s v="CLP/mes"/>
    <s v="elaboración propia con base en Encuestas CASEN 2006 a 2017"/>
    <s v="Evolución del Ingreso Promedio Mensual por Persona para Mujeres y Hombres en la comuna de Puchuncaví"/>
    <s v="Evolución del Ingreso Promedio Mensual por Persona para Mujeres y Hombres en la comuna de Puchuncaví, en los Años 2006-2009-2011-2013-2015-2017. Gráfico de elaboración propia con base en Encuestas CASEN 2006 a 2017- CLP/mes"/>
    <s v="Gráfico Evolución"/>
    <s v="ingresos,personas,histórico,CASEN,encuesta,CASEN,INE,estadística,Socioeconómico,Ingreso Promedio Comunal,Ingreso por Sexo,Puchuncaví,Ingreso por Sexo"/>
    <s v="https://analytics.zoho.com/open-view/2395394000008161222?ZOHO_CRITERIA=%22Localiza%20Chile%22.%22Codcom%22%3D5105"/>
    <x v="0"/>
    <s v="#1774B121"/>
  </r>
  <r>
    <n v="2888"/>
    <x v="0"/>
    <x v="2"/>
    <s v="Socioeconómico"/>
    <n v="6116"/>
    <x v="28"/>
    <x v="15"/>
    <x v="0"/>
    <x v="290"/>
    <x v="0"/>
    <x v="114"/>
    <s v="Años 2006-2009-2011-2013-2015-2017"/>
    <s v="Porcentaje (%)"/>
    <s v="elaboración propia con base en Encuestas CASEN 2006 a 2017"/>
    <s v="Variación porcentual del Ingreso Promedio Mensual por Persona en la comuna de Requínoa"/>
    <s v=" Muestra en proporciones de la Variación porcentual del Ingreso Promedio Mensual por Persona en la comuna de Requínoa en los Años 2006-2009-2011-2013-2015-2017. Gráfico de elaboración propia con base en Encuestas CASEN 2006 a 2017- Porcentaje (%)"/>
    <s v="Gráfico Proporciones"/>
    <s v="ingresos,personas,histórico,CASEN,encuesta,CASEN,INE,estadística,Socioeconómico,Ingreso Promedio Comunal,Ingreso Promedio Mensual,Requínoa,Variación Ingreso Comunal"/>
    <s v="https://analytics.zoho.com/open-view/2395394000008161221?ZOHO_CRITERIA=%22Localiza%20Chile%22.%22Codcom%22%3D6116"/>
    <x v="0"/>
    <s v="#1774B532"/>
  </r>
  <r>
    <n v="2889"/>
    <x v="0"/>
    <x v="2"/>
    <s v="Socioeconómico"/>
    <n v="9210"/>
    <x v="28"/>
    <x v="15"/>
    <x v="0"/>
    <x v="259"/>
    <x v="0"/>
    <x v="115"/>
    <s v="Años 2006-2009-2011-2013-2015-2017"/>
    <s v="CLP/mes"/>
    <s v="elaboración propia con base en Encuestas CASEN 2006 a 2017"/>
    <s v="Evolución del Ingreso Promedio Mensual por Persona en la comuna de Traiguén"/>
    <s v="Evolución del Ingreso Promedio Mensual por Persona en la comuna de Traiguén en los Años 2006-2009-2011-2013-2015-2017. Gráfico de elaboración propia con base en Encuestas CASEN 2006 a 2017- CLP/mes"/>
    <s v="Gráfico Evolución"/>
    <s v="ingresos,personas,histórico,CASEN,encuesta,CASEN,INE,estadística,Socioeconómico,Ingreso Promedio Comunal,Ingreso Promedio Mensual,Traiguén,Ingreso Comunal"/>
    <s v="https://analytics.zoho.com/open-view/2395394000008161220?ZOHO_CRITERIA=%22Localiza%20Chile%22.%22Codcom%22%3D9210"/>
    <x v="0"/>
    <s v="#1774B302"/>
  </r>
  <r>
    <n v="2890"/>
    <x v="0"/>
    <x v="2"/>
    <s v="Socioeconómico"/>
    <n v="13123"/>
    <x v="28"/>
    <x v="15"/>
    <x v="0"/>
    <x v="65"/>
    <x v="0"/>
    <x v="115"/>
    <s v="Años 2006-2009-2011-2013-2015-2017"/>
    <s v="CLP/mes"/>
    <s v="elaboración propia con base en Encuestas CASEN 2006 a 2017"/>
    <s v="Evolución del Ingreso Promedio Mensual por Persona en la comuna de Providencia"/>
    <s v="Evolución del Ingreso Promedio Mensual por Persona en la comuna de Providencia en los Años 2006-2009-2011-2013-2015-2017. Gráfico de elaboración propia con base en Encuestas CASEN 2006 a 2017- CLP/mes"/>
    <s v="Gráfico Evolución"/>
    <s v="ingresos,personas,histórico,CASEN,encuesta,CASEN,INE,estadística,Socioeconómico,Ingreso Promedio Comunal,Ingreso Promedio Mensual,Providencia,Ingreso Comunal"/>
    <s v="https://analytics.zoho.com/open-view/2395394000008161220?ZOHO_CRITERIA=%22Localiza%20Chile%22.%22Codcom%22%3D13123"/>
    <x v="0"/>
    <s v="#1774B376"/>
  </r>
  <r>
    <n v="2891"/>
    <x v="0"/>
    <x v="2"/>
    <s v="Socioeconómico"/>
    <n v="5102"/>
    <x v="28"/>
    <x v="13"/>
    <x v="0"/>
    <x v="266"/>
    <x v="0"/>
    <x v="113"/>
    <s v="Años 2006-2009-2011-2013-2015-2017"/>
    <s v="CLP/mes"/>
    <s v="elaboración propia con base en Encuestas CASEN 2006 a 2017"/>
    <s v="Diferencial de Ingreso Promedio Mensual de Hombres según Alfabetismo en la comuna de Casablanca"/>
    <s v="Evolución del Diferencial de Ingreso Promedio Mensual de Hombres según Alfabetismo en la comuna de Casablanca, en los Años 2006-2009-2011-2013-2015-2017. Gráfico de elaboración propia con base en Encuestas CASEN 2006 a 2017- CLP/mes"/>
    <s v="Gráfico Evolución"/>
    <s v="ingresos,personas,histórico,CASEN,encuesta,CASEN,INE,estadística,Socioeconómico,Ingreso Promedio Comunal,Ingreso por Sexo-Alfabetismo,Casablanca,Ingreso Hombres - Alfabetismo"/>
    <s v="https://analytics.zoho.com/open-view/2395394000008161224?ZOHO_CRITERIA=%22Localiza%20Chile%22.%22Codcom%22%3D5102"/>
    <x v="0"/>
    <s v="#1774B480"/>
  </r>
  <r>
    <n v="2892"/>
    <x v="0"/>
    <x v="2"/>
    <s v="Socioeconómico"/>
    <n v="3301"/>
    <x v="28"/>
    <x v="16"/>
    <x v="0"/>
    <x v="8"/>
    <x v="0"/>
    <x v="112"/>
    <s v="Años 2006-2009-2011-2013-2015-2017"/>
    <s v="CLP/mes"/>
    <s v="elaboración propia con base en Encuestas CASEN 2006 a 2017"/>
    <s v="Evolución del Ingreso Promedio Mensual por Persona para Mujeres y Hombres en la comuna de Vallenar"/>
    <s v="Evolución del Ingreso Promedio Mensual por Persona para Mujeres y Hombres en la comuna de Vallenar, en los Años 2006-2009-2011-2013-2015-2017. Gráfico de elaboración propia con base en Encuestas CASEN 2006 a 2017- CLP/mes"/>
    <s v="Gráfico Evolución"/>
    <s v="ingresos,personas,histórico,CASEN,encuesta,CASEN,INE,estadística,Socioeconómico,Ingreso Promedio Comunal,Ingreso por Sexo,Vallenar,Ingreso por Sexo"/>
    <s v="https://analytics.zoho.com/open-view/2395394000008161222?ZOHO_CRITERIA=%22Localiza%20Chile%22.%22Codcom%22%3D3301"/>
    <x v="0"/>
    <s v="#1774B98"/>
  </r>
  <r>
    <n v="2893"/>
    <x v="0"/>
    <x v="2"/>
    <s v="Socioeconómico"/>
    <n v="8314"/>
    <x v="28"/>
    <x v="16"/>
    <x v="0"/>
    <x v="279"/>
    <x v="0"/>
    <x v="112"/>
    <s v="Años 2006-2009-2011-2013-2015-2017"/>
    <s v="CLP/mes"/>
    <s v="elaboración propia con base en Encuestas CASEN 2006 a 2017"/>
    <s v="Evolución del Ingreso Promedio Mensual por Persona para Mujeres y Hombres en la comuna de Alto Biobío"/>
    <s v="Evolución del Ingreso Promedio Mensual por Persona para Mujeres y Hombres en la comuna de Alto Biobío, en los Años 2006-2009-2011-2013-2015-2017. Gráfico de elaboración propia con base en Encuestas CASEN 2006 a 2017- CLP/mes"/>
    <s v="Gráfico Evolución"/>
    <s v="ingresos,personas,histórico,CASEN,encuesta,CASEN,INE,estadística,Socioeconómico,Ingreso Promedio Comunal,Ingreso por Sexo,Alto Biobío,Ingreso por Sexo"/>
    <s v="https://analytics.zoho.com/open-view/2395394000008161222?ZOHO_CRITERIA=%22Localiza%20Chile%22.%22Codcom%22%3D8314"/>
    <x v="0"/>
    <s v="#1774B250"/>
  </r>
  <r>
    <n v="2894"/>
    <x v="0"/>
    <x v="2"/>
    <s v="Socioeconómico"/>
    <n v="9112"/>
    <x v="28"/>
    <x v="14"/>
    <x v="0"/>
    <x v="157"/>
    <x v="0"/>
    <x v="110"/>
    <s v="Años 2006-2009-2011-2013-2015-2017"/>
    <s v="CLP/mes"/>
    <s v="elaboración propia con base en Encuestas CASEN 2006 a 2017"/>
    <s v="Evolución del Ingreso Promedio Mensual por Alfabetismo en la comuna de Padre las Casas"/>
    <s v="Muestra de la Evolución del Ingreso Promedio Mensual por Alfabetismo en la comuna de Padre las Casas en los Años 2006-2009-2011-2013-2015-2017. Gráfico de elaboración propia con base en Encuestas CASEN 2006 a 2017-unidad CLP/mes"/>
    <s v="Gráfico Evolución"/>
    <s v="ingresos,personas,histórico,CASEN,encuesta,CASEN,INE,estadística,Socioeconómico,Ingreso Promedio Comunal,Ingreso por Alfabetismo,Padre las Casas,Ingreso por Alfabetismo"/>
    <s v="https://analytics.zoho.com/open-view/2395394000008161226?ZOHO_CRITERIA=%22Localiza%20Chile%22.%22Codcom%22%3D9112"/>
    <x v="0"/>
    <s v="#1774B645"/>
  </r>
  <r>
    <n v="2895"/>
    <x v="0"/>
    <x v="2"/>
    <s v="Socioeconómico"/>
    <n v="4302"/>
    <x v="28"/>
    <x v="15"/>
    <x v="0"/>
    <x v="199"/>
    <x v="0"/>
    <x v="114"/>
    <s v="Años 2006-2009-2011-2013-2015-2017"/>
    <s v="Porcentaje (%)"/>
    <s v="elaboración propia con base en Encuestas CASEN 2006 a 2017"/>
    <s v="Variación porcentual del Ingreso Promedio Mensual por Persona en la comuna de Combarbalá"/>
    <s v=" Muestra en proporciones de la Variación porcentual del Ingreso Promedio Mensual por Persona en la comuna de Combarbalá en los Años 2006-2009-2011-2013-2015-2017. Gráfico de elaboración propia con base en Encuestas CASEN 2006 a 2017- Porcentaje (%)"/>
    <s v="Gráfico Proporciones"/>
    <s v="ingresos,personas,histórico,CASEN,encuesta,CASEN,INE,estadística,Socioeconómico,Ingreso Promedio Comunal,Ingreso Promedio Mensual,Combarbalá,Variación Ingreso Comunal"/>
    <s v="https://analytics.zoho.com/open-view/2395394000008161221?ZOHO_CRITERIA=%22Localiza%20Chile%22.%22Codcom%22%3D4302"/>
    <x v="0"/>
    <s v="#1774B475"/>
  </r>
  <r>
    <n v="2896"/>
    <x v="0"/>
    <x v="2"/>
    <s v="Socioeconómico"/>
    <n v="9210"/>
    <x v="28"/>
    <x v="15"/>
    <x v="0"/>
    <x v="259"/>
    <x v="0"/>
    <x v="114"/>
    <s v="Años 2006-2009-2011-2013-2015-2017"/>
    <s v="Porcentaje (%)"/>
    <s v="elaboración propia con base en Encuestas CASEN 2006 a 2017"/>
    <s v="Variación porcentual del Ingreso Promedio Mensual por Persona en la comuna de Traiguén"/>
    <s v=" Muestra en proporciones de la Variación porcentual del Ingreso Promedio Mensual por Persona en la comuna de Traiguén en los Años 2006-2009-2011-2013-2015-2017. Gráfico de elaboración propia con base en Encuestas CASEN 2006 a 2017- Porcentaje (%)"/>
    <s v="Gráfico Proporciones"/>
    <s v="ingresos,personas,histórico,CASEN,encuesta,CASEN,INE,estadística,Socioeconómico,Ingreso Promedio Comunal,Ingreso Promedio Mensual,Traiguén,Variación Ingreso Comunal"/>
    <s v="https://analytics.zoho.com/open-view/2395394000008161221?ZOHO_CRITERIA=%22Localiza%20Chile%22.%22Codcom%22%3D9210"/>
    <x v="0"/>
    <s v="#1774B664"/>
  </r>
  <r>
    <n v="2897"/>
    <x v="0"/>
    <x v="2"/>
    <s v="Socioeconómico"/>
    <n v="10203"/>
    <x v="28"/>
    <x v="16"/>
    <x v="0"/>
    <x v="299"/>
    <x v="0"/>
    <x v="112"/>
    <s v="Año 2017"/>
    <s v="CLP/mes"/>
    <s v="elaboración propia con base en Encuestas CASEN 2006 a 2017"/>
    <s v="Ingreso Promedio Mensual de Mujeres y Hombres en el año 2017 en la comuna de Chonchi"/>
    <s v=" Distribución del Ingreso Promedio Mensual de Mujeres y Hombres en el año 2017 en la comuna de Chonchi. Gráfico de elaboración propia con base en Encuestas CASEN 2006 a 2017- CLP/mes"/>
    <s v="Gráfico Proporciones"/>
    <s v="ingresos,personas,histórico,CASEN,encuesta,CASEN,INE,estadística,Socioeconómico,Ingreso Promedio Comunal,Ingreso por Sexo,Chonchi,Ingreso por Sexo"/>
    <s v="https://analytics.zoho.com/open-view/2395394000008161223?ZOHO_CRITERIA=%22Localiza%20Chile%22.%22Codcom%22%3D10203"/>
    <x v="0"/>
    <s v="#1774B677"/>
  </r>
  <r>
    <n v="2898"/>
    <x v="0"/>
    <x v="2"/>
    <s v="Socioeconómico"/>
    <n v="7110"/>
    <x v="28"/>
    <x v="13"/>
    <x v="0"/>
    <x v="277"/>
    <x v="0"/>
    <x v="113"/>
    <s v="Años 2006-2009-2011-2013-2015-2017"/>
    <s v="CLP/mes"/>
    <s v="elaboración propia con base en Encuestas CASEN 2006 a 2017"/>
    <s v="Diferencial de Ingreso Promedio Mensual de Hombres según Alfabetismo en la comuna de San Rafael"/>
    <s v="Evolución del Diferencial de Ingreso Promedio Mensual de Hombres según Alfabetismo en la comuna de San Rafael, en los Años 2006-2009-2011-2013-2015-2017. Gráfico de elaboración propia con base en Encuestas CASEN 2006 a 2017- CLP/mes"/>
    <s v="Gráfico Evolución"/>
    <s v="ingresos,personas,histórico,CASEN,encuesta,CASEN,INE,estadística,Socioeconómico,Ingreso Promedio Comunal,Ingreso por Sexo-Alfabetismo,San Rafael,Ingreso Hombres - Alfabetismo"/>
    <s v="https://analytics.zoho.com/open-view/2395394000008161224?ZOHO_CRITERIA=%22Localiza%20Chile%22.%22Codcom%22%3D7110"/>
    <x v="0"/>
    <s v="#1774B559"/>
  </r>
  <r>
    <n v="2899"/>
    <x v="0"/>
    <x v="2"/>
    <s v="Socioeconómico"/>
    <n v="2302"/>
    <x v="28"/>
    <x v="14"/>
    <x v="0"/>
    <x v="103"/>
    <x v="0"/>
    <x v="110"/>
    <s v="Año 2017"/>
    <s v="CLP/mes"/>
    <s v="elaboración propia con base en Encuestas CASEN 2006 a 2017"/>
    <s v="Comparativo de Ingreso Promedio Mensual entre personas con y sin alfabetización en la comuna de María Elena"/>
    <s v="Gráfico nos muestra el Comparativo de Ingreso Promedio Mensual entre personas con y sin alfabetización en la comuna de María Elena en el Año 2017. Gráfico de elaboración propia con base en Encuestas CASEN 2006 a 2017-unidad CLP/mes"/>
    <s v="Gráfico Comparativo"/>
    <s v="ingresos,personas,histórico,CASEN,encuesta,CASEN,INE,estadística,Socioeconómico,Ingreso Promedio Comunal,Ingreso por Alfabetismo,María Elena,Ingreso por Alfabetismo"/>
    <s v="https://analytics.zoho.com/open-view/2395394000008161227?ZOHO_CRITERIA=%22Localiza%20Chile%22.%22Codcom%22%3D2302"/>
    <x v="0"/>
    <s v="#1774B454"/>
  </r>
  <r>
    <n v="2900"/>
    <x v="0"/>
    <x v="2"/>
    <s v="Socioeconómico"/>
    <n v="13605"/>
    <x v="28"/>
    <x v="16"/>
    <x v="0"/>
    <x v="43"/>
    <x v="0"/>
    <x v="112"/>
    <s v="Años 2006-2009-2011-2013-2015-2017"/>
    <s v="CLP/mes"/>
    <s v="elaboración propia con base en Encuestas CASEN 2006 a 2017"/>
    <s v="Evolución del Ingreso Promedio Mensual por Persona para Mujeres y Hombres en la comuna de Peñaflor"/>
    <s v="Evolución del Ingreso Promedio Mensual por Persona para Mujeres y Hombres en la comuna de Peñaflor, en los Años 2006-2009-2011-2013-2015-2017. Gráfico de elaboración propia con base en Encuestas CASEN 2006 a 2017- CLP/mes"/>
    <s v="Gráfico Evolución"/>
    <s v="ingresos,personas,histórico,CASEN,encuesta,CASEN,INE,estadística,Socioeconómico,Ingreso Promedio Comunal,Ingreso por Sexo,Peñaflor,Ingreso por Sexo"/>
    <s v="https://analytics.zoho.com/open-view/2395394000008161222?ZOHO_CRITERIA=%22Localiza%20Chile%22.%22Codcom%22%3D13605"/>
    <x v="0"/>
    <s v="#1774B405"/>
  </r>
  <r>
    <n v="2901"/>
    <x v="0"/>
    <x v="2"/>
    <s v="Socioeconómico"/>
    <n v="16103"/>
    <x v="28"/>
    <x v="13"/>
    <x v="0"/>
    <x v="125"/>
    <x v="0"/>
    <x v="113"/>
    <s v="Años 2006-2009-2011-2013-2015-2017"/>
    <s v="CLP/mes"/>
    <s v="elaboración propia con base en Encuestas CASEN 2006 a 2017"/>
    <s v="Diferencial de Ingreso Promedio Mensual de Hombres según Alfabetismo en la comuna de Chillán Viejo"/>
    <s v="Evolución del Diferencial de Ingreso Promedio Mensual de Hombres según Alfabetismo en la comuna de Chillán Viejo, en los Años 2006-2009-2011-2013-2015-2017. Gráfico de elaboración propia con base en Encuestas CASEN 2006 a 2017- CLP/mes"/>
    <s v="Gráfico Evolución"/>
    <s v="ingresos,personas,histórico,CASEN,encuesta,CASEN,INE,estadística,Socioeconómico,Ingreso Promedio Comunal,Ingreso por Sexo-Alfabetismo,Chillán Viejo,Ingreso Hombres - Alfabetismo"/>
    <s v="https://analytics.zoho.com/open-view/2395394000008161224?ZOHO_CRITERIA=%22Localiza%20Chile%22.%22Codcom%22%3D16103"/>
    <x v="0"/>
    <s v="#1774B618"/>
  </r>
  <r>
    <n v="2902"/>
    <x v="0"/>
    <x v="2"/>
    <s v="Socioeconómico"/>
    <n v="1107"/>
    <x v="28"/>
    <x v="13"/>
    <x v="0"/>
    <x v="324"/>
    <x v="0"/>
    <x v="113"/>
    <s v="Años 2006-2009-2011-2013-2015-2017"/>
    <s v="CLP/mes"/>
    <s v="elaboración propia con base en Encuestas CASEN 2006 a 2017"/>
    <s v="Diferencial de Ingreso Promedio Mensual de Hombres según Alfabetismo en la comuna de Alto Hospicio"/>
    <s v="Evolución del Diferencial de Ingreso Promedio Mensual de Hombres según Alfabetismo en la comuna de Alto Hospicio, en los Años 2006-2009-2011-2013-2015-2017. Gráfico de elaboración propia con base en Encuestas CASEN 2006 a 2017- CLP/mes"/>
    <s v="Gráfico Evolución"/>
    <s v="ingresos,personas,histórico,CASEN,encuesta,CASEN,INE,estadística,Socioeconómico,Ingreso Promedio Comunal,Ingreso por Sexo-Alfabetismo,Alto Hospicio,Ingreso Hombres - Alfabetismo"/>
    <s v="https://analytics.zoho.com/open-view/2395394000008161224?ZOHO_CRITERIA=%22Localiza%20Chile%22.%22Codcom%22%3D1107"/>
    <x v="0"/>
    <s v="#1774B440"/>
  </r>
  <r>
    <n v="2903"/>
    <x v="0"/>
    <x v="2"/>
    <s v="Socioeconómico"/>
    <n v="4203"/>
    <x v="28"/>
    <x v="15"/>
    <x v="0"/>
    <x v="135"/>
    <x v="0"/>
    <x v="114"/>
    <s v="Años 2006-2009-2011-2013-2015-2017"/>
    <s v="Porcentaje (%)"/>
    <s v="elaboración propia con base en Encuestas CASEN 2006 a 2017"/>
    <s v="Variación porcentual del Ingreso Promedio Mensual por Persona en la comuna de Los Vilos"/>
    <s v=" Muestra en proporciones de la Variación porcentual del Ingreso Promedio Mensual por Persona en la comuna de Los Vilos en los Años 2006-2009-2011-2013-2015-2017. Gráfico de elaboración propia con base en Encuestas CASEN 2006 a 2017- Porcentaje (%)"/>
    <s v="Gráfico Proporciones"/>
    <s v="ingresos,personas,histórico,CASEN,encuesta,CASEN,INE,estadística,Socioeconómico,Ingreso Promedio Comunal,Ingreso Promedio Mensual,Los Vilos,Variación Ingreso Comunal"/>
    <s v="https://analytics.zoho.com/open-view/2395394000008161221?ZOHO_CRITERIA=%22Localiza%20Chile%22.%22Codcom%22%3D4203"/>
    <x v="0"/>
    <s v="#1774B472"/>
  </r>
  <r>
    <n v="2904"/>
    <x v="0"/>
    <x v="2"/>
    <s v="Socioeconómico"/>
    <n v="16105"/>
    <x v="28"/>
    <x v="13"/>
    <x v="0"/>
    <x v="5"/>
    <x v="0"/>
    <x v="109"/>
    <s v="Años 2006-2009-2011-2013-2015-2017"/>
    <s v="CLP/mes"/>
    <s v="elaboración propia con base en Encuestas CASEN 2006 a 2017"/>
    <s v="Diferencial de Ingreso Promedio Mensual de Mujeres según Alfabetismo en la comuna de Pemuco"/>
    <s v="Evolución del Diferencial de Ingreso Promedio Mensual de Mujeres según Alfabetismo en la comuna de Pemuco, en los Años 2006-2009-2011-2013-2015-2017. Gráfico de elaboración propia con base en Encuestas CASEN 2006 a 2017- CLP/mes"/>
    <s v="Gráfico Evolución"/>
    <s v="ingresos,personas,histórico,CASEN,encuesta,CASEN,INE,estadística,Socioeconómico,Ingreso Promedio Comunal,Ingreso por Sexo-Alfabetismo,Pemuco,Ingreso Mujeres - Alfabetismo"/>
    <s v="https://analytics.zoho.com/open-view/2395394000008161225?ZOHO_CRITERIA=%22Localiza%20Chile%22.%22Codcom%22%3D16105"/>
    <x v="0"/>
    <s v="#1774B622"/>
  </r>
  <r>
    <n v="2905"/>
    <x v="0"/>
    <x v="2"/>
    <s v="Socioeconómico"/>
    <n v="6108"/>
    <x v="28"/>
    <x v="14"/>
    <x v="0"/>
    <x v="55"/>
    <x v="0"/>
    <x v="110"/>
    <s v="Año 2017"/>
    <s v="CLP/mes"/>
    <s v="elaboración propia con base en Encuestas CASEN 2006 a 2017"/>
    <s v="Comparativo de Ingreso Promedio Mensual entre personas con y sin alfabetización en la comuna de Machalí"/>
    <s v="Gráfico nos muestra el Comparativo de Ingreso Promedio Mensual entre personas con y sin alfabetización en la comuna de Machalí en el Año 2017. Gráfico de elaboración propia con base en Encuestas CASEN 2006 a 2017-unidad CLP/mes"/>
    <s v="Gráfico Comparativo"/>
    <s v="ingresos,personas,histórico,CASEN,encuesta,CASEN,INE,estadística,Socioeconómico,Ingreso Promedio Comunal,Ingreso por Alfabetismo,Machalí,Ingreso por Alfabetismo"/>
    <s v="https://analytics.zoho.com/open-view/2395394000008161227?ZOHO_CRITERIA=%22Localiza%20Chile%22.%22Codcom%22%3D6108"/>
    <x v="0"/>
    <s v="#1774B524"/>
  </r>
  <r>
    <n v="2906"/>
    <x v="0"/>
    <x v="2"/>
    <s v="Socioeconómico"/>
    <n v="3202"/>
    <x v="28"/>
    <x v="15"/>
    <x v="0"/>
    <x v="93"/>
    <x v="0"/>
    <x v="114"/>
    <s v="Años 2006-2009-2011-2013-2015-2017"/>
    <s v="Porcentaje (%)"/>
    <s v="elaboración propia con base en Encuestas CASEN 2006 a 2017"/>
    <s v="Variación porcentual del Ingreso Promedio Mensual por Persona en la comuna de Diego de Almagro"/>
    <s v=" Muestra en proporciones de la Variación porcentual del Ingreso Promedio Mensual por Persona en la comuna de Diego de Almagro en los Años 2006-2009-2011-2013-2015-2017. Gráfico de elaboración propia con base en Encuestas CASEN 2006 a 2017- Porcentaje (%)"/>
    <s v="Gráfico Proporciones"/>
    <s v="ingresos,personas,histórico,CASEN,encuesta,CASEN,INE,estadística,Socioeconómico,Ingreso Promedio Comunal,Ingreso Promedio Mensual,Diego de Almagro,Variación Ingreso Comunal"/>
    <s v="https://analytics.zoho.com/open-view/2395394000008161221?ZOHO_CRITERIA=%22Localiza%20Chile%22.%22Codcom%22%3D3202"/>
    <x v="0"/>
    <s v="#1774B459"/>
  </r>
  <r>
    <n v="2907"/>
    <x v="0"/>
    <x v="2"/>
    <s v="Socioeconómico"/>
    <n v="12104"/>
    <x v="28"/>
    <x v="15"/>
    <x v="0"/>
    <x v="349"/>
    <x v="0"/>
    <x v="115"/>
    <s v="Años 2006-2009-2011-2013-2015-2017"/>
    <s v="CLP/mes"/>
    <s v="elaboración propia con base en Encuestas CASEN 2006 a 2017"/>
    <s v="Evolución del Ingreso Promedio Mensual por Persona en la comuna de San Gregorio"/>
    <s v="Evolución del Ingreso Promedio Mensual por Persona en la comuna de San Gregorio en los Años 2006-2009-2011-2013-2015-2017. Gráfico de elaboración propia con base en Encuestas CASEN 2006 a 2017- CLP/mes"/>
    <s v="Gráfico Evolución"/>
    <s v="ingresos,personas,histórico,CASEN,encuesta,CASEN,INE,estadística,Socioeconómico,Ingreso Promedio Comunal,Ingreso Promedio Mensual,San Gregorio,Ingreso Comunal"/>
    <s v="https://analytics.zoho.com/open-view/2395394000008161220?ZOHO_CRITERIA=%22Localiza%20Chile%22.%22Codcom%22%3D12104"/>
    <x v="0"/>
    <s v="#1774B347"/>
  </r>
  <r>
    <n v="2908"/>
    <x v="0"/>
    <x v="2"/>
    <s v="Socioeconómico"/>
    <n v="13505"/>
    <x v="28"/>
    <x v="13"/>
    <x v="0"/>
    <x v="165"/>
    <x v="0"/>
    <x v="109"/>
    <s v="Años 2006-2009-2011-2013-2015-2017"/>
    <s v="CLP/mes"/>
    <s v="elaboración propia con base en Encuestas CASEN 2006 a 2017"/>
    <s v="Diferencial de Ingreso Promedio Mensual de Mujeres según Alfabetismo en la comuna de San Pedro"/>
    <s v="Evolución del Diferencial de Ingreso Promedio Mensual de Mujeres según Alfabetismo en la comuna de San Pedro, en los Años 2006-2009-2011-2013-2015-2017. Gráfico de elaboración propia con base en Encuestas CASEN 2006 a 2017- CLP/mes"/>
    <s v="Gráfico Evolución"/>
    <s v="ingresos,personas,histórico,CASEN,encuesta,CASEN,INE,estadística,Socioeconómico,Ingreso Promedio Comunal,Ingreso por Sexo-Alfabetismo,San Pedro,Ingreso Mujeres - Alfabetismo"/>
    <s v="https://analytics.zoho.com/open-view/2395394000008161225?ZOHO_CRITERIA=%22Localiza%20Chile%22.%22Codcom%22%3D13505"/>
    <x v="0"/>
    <s v="#1774B762"/>
  </r>
  <r>
    <n v="2909"/>
    <x v="0"/>
    <x v="2"/>
    <s v="Socioeconómico"/>
    <n v="5103"/>
    <x v="28"/>
    <x v="13"/>
    <x v="0"/>
    <x v="264"/>
    <x v="0"/>
    <x v="109"/>
    <s v="Años 2006-2009-2011-2013-2015-2017"/>
    <s v="CLP/mes"/>
    <s v="elaboración propia con base en Encuestas CASEN 2006 a 2017"/>
    <s v="Diferencial de Ingreso Promedio Mensual de Mujeres según Alfabetismo en la comuna de Concón"/>
    <s v="Evolución del Diferencial de Ingreso Promedio Mensual de Mujeres según Alfabetismo en la comuna de Concón, en los Años 2006-2009-2011-2013-2015-2017. Gráfico de elaboración propia con base en Encuestas CASEN 2006 a 2017- CLP/mes"/>
    <s v="Gráfico Evolución"/>
    <s v="ingresos,personas,histórico,CASEN,encuesta,CASEN,INE,estadística,Socioeconómico,Ingreso Promedio Comunal,Ingreso por Sexo-Alfabetismo,Concón,Ingreso Mujeres - Alfabetismo"/>
    <s v="https://analytics.zoho.com/open-view/2395394000008161225?ZOHO_CRITERIA=%22Localiza%20Chile%22.%22Codcom%22%3D5103"/>
    <x v="0"/>
    <s v="#1774B481"/>
  </r>
  <r>
    <n v="2910"/>
    <x v="0"/>
    <x v="2"/>
    <s v="Socioeconómico"/>
    <n v="6116"/>
    <x v="28"/>
    <x v="16"/>
    <x v="0"/>
    <x v="290"/>
    <x v="0"/>
    <x v="112"/>
    <s v="Años 2006-2009-2011-2013-2015-2017"/>
    <s v="CLP/mes"/>
    <s v="elaboración propia con base en Encuestas CASEN 2006 a 2017"/>
    <s v="Evolución del Ingreso Promedio Mensual por Persona para Mujeres y Hombres en la comuna de Requínoa"/>
    <s v="Evolución del Ingreso Promedio Mensual por Persona para Mujeres y Hombres en la comuna de Requínoa, en los Años 2006-2009-2011-2013-2015-2017. Gráfico de elaboración propia con base en Encuestas CASEN 2006 a 2017- CLP/mes"/>
    <s v="Gráfico Evolución"/>
    <s v="ingresos,personas,histórico,CASEN,encuesta,CASEN,INE,estadística,Socioeconómico,Ingreso Promedio Comunal,Ingreso por Sexo,Requínoa,Ingreso por Sexo"/>
    <s v="https://analytics.zoho.com/open-view/2395394000008161222?ZOHO_CRITERIA=%22Localiza%20Chile%22.%22Codcom%22%3D6116"/>
    <x v="0"/>
    <s v="#1774B170"/>
  </r>
  <r>
    <n v="2911"/>
    <x v="0"/>
    <x v="2"/>
    <s v="Socioeconómico"/>
    <n v="2203"/>
    <x v="28"/>
    <x v="16"/>
    <x v="0"/>
    <x v="16"/>
    <x v="0"/>
    <x v="112"/>
    <s v="Año 2017"/>
    <s v="CLP/mes"/>
    <s v="elaboración propia con base en Encuestas CASEN 2006 a 2017"/>
    <s v="Ingreso Promedio Mensual de Mujeres y Hombres en el año 2017 en la comuna de San Pedro de Atacama"/>
    <s v=" Distribución del Ingreso Promedio Mensual de Mujeres y Hombres en el año 2017 en la comuna de San Pedro de Atacama. Gráfico de elaboración propia con base en Encuestas CASEN 2006 a 2017- CLP/mes"/>
    <s v="Gráfico Proporciones"/>
    <s v="ingresos,personas,histórico,CASEN,encuesta,CASEN,INE,estadística,Socioeconómico,Ingreso Promedio Comunal,Ingreso por Sexo,San Pedro de Atacama,Ingreso por Sexo"/>
    <s v="https://analytics.zoho.com/open-view/2395394000008161223?ZOHO_CRITERIA=%22Localiza%20Chile%22.%22Codcom%22%3D2203"/>
    <x v="0"/>
    <s v="#1774B452"/>
  </r>
  <r>
    <n v="2912"/>
    <x v="0"/>
    <x v="2"/>
    <s v="Socioeconómico"/>
    <n v="13122"/>
    <x v="28"/>
    <x v="16"/>
    <x v="0"/>
    <x v="123"/>
    <x v="0"/>
    <x v="112"/>
    <s v="Años 2006-2009-2011-2013-2015-2017"/>
    <s v="CLP/mes"/>
    <s v="elaboración propia con base en Encuestas CASEN 2006 a 2017"/>
    <s v="Evolución del Ingreso Promedio Mensual por Persona para Mujeres y Hombres en la comuna de Peñalolén"/>
    <s v="Evolución del Ingreso Promedio Mensual por Persona para Mujeres y Hombres en la comuna de Peñalolén, en los Años 2006-2009-2011-2013-2015-2017. Gráfico de elaboración propia con base en Encuestas CASEN 2006 a 2017- CLP/mes"/>
    <s v="Gráfico Evolución"/>
    <s v="ingresos,personas,histórico,CASEN,encuesta,CASEN,INE,estadística,Socioeconómico,Ingreso Promedio Comunal,Ingreso por Sexo,Peñalolén,Ingreso por Sexo"/>
    <s v="https://analytics.zoho.com/open-view/2395394000008161222?ZOHO_CRITERIA=%22Localiza%20Chile%22.%22Codcom%22%3D13122"/>
    <x v="0"/>
    <s v="#1774B375"/>
  </r>
  <r>
    <n v="2913"/>
    <x v="0"/>
    <x v="2"/>
    <s v="Socioeconómico"/>
    <n v="6305"/>
    <x v="28"/>
    <x v="16"/>
    <x v="0"/>
    <x v="159"/>
    <x v="0"/>
    <x v="112"/>
    <s v="Año 2017"/>
    <s v="CLP/mes"/>
    <s v="elaboración propia con base en Encuestas CASEN 2006 a 2017"/>
    <s v="Ingreso Promedio Mensual de Mujeres y Hombres en el año 2017 en la comuna de Nancagua"/>
    <s v=" Distribución del Ingreso Promedio Mensual de Mujeres y Hombres en el año 2017 en la comuna de Nancagua. Gráfico de elaboración propia con base en Encuestas CASEN 2006 a 2017- CLP/mes"/>
    <s v="Gráfico Proporciones"/>
    <s v="ingresos,personas,histórico,CASEN,encuesta,CASEN,INE,estadística,Socioeconómico,Ingreso Promedio Comunal,Ingreso por Sexo,Nancagua,Ingreso por Sexo"/>
    <s v="https://analytics.zoho.com/open-view/2395394000008161223?ZOHO_CRITERIA=%22Localiza%20Chile%22.%22Codcom%22%3D6305"/>
    <x v="0"/>
    <s v="#1774B544"/>
  </r>
  <r>
    <n v="2914"/>
    <x v="0"/>
    <x v="2"/>
    <s v="Socioeconómico"/>
    <n v="5404"/>
    <x v="28"/>
    <x v="16"/>
    <x v="0"/>
    <x v="311"/>
    <x v="0"/>
    <x v="112"/>
    <s v="Año 2017"/>
    <s v="CLP/mes"/>
    <s v="elaboración propia con base en Encuestas CASEN 2006 a 2017"/>
    <s v="Ingreso Promedio Mensual de Mujeres y Hombres en el año 2017 en la comuna de Petorca"/>
    <s v=" Distribución del Ingreso Promedio Mensual de Mujeres y Hombres en el año 2017 en la comuna de Petorca. Gráfico de elaboración propia con base en Encuestas CASEN 2006 a 2017- CLP/mes"/>
    <s v="Gráfico Proporciones"/>
    <s v="ingresos,personas,histórico,CASEN,encuesta,CASEN,INE,estadística,Socioeconómico,Ingreso Promedio Comunal,Ingreso por Sexo,Petorca,Ingreso por Sexo"/>
    <s v="https://analytics.zoho.com/open-view/2395394000008161223?ZOHO_CRITERIA=%22Localiza%20Chile%22.%22Codcom%22%3D5404"/>
    <x v="0"/>
    <s v="#1774B494"/>
  </r>
  <r>
    <n v="2915"/>
    <x v="0"/>
    <x v="2"/>
    <s v="Socioeconómico"/>
    <n v="2203"/>
    <x v="28"/>
    <x v="14"/>
    <x v="0"/>
    <x v="16"/>
    <x v="0"/>
    <x v="110"/>
    <s v="Años 2006-2009-2011-2013-2015-2017"/>
    <s v="CLP/mes"/>
    <s v="elaboración propia con base en Encuestas CASEN 2006 a 2017"/>
    <s v="Evolución del Ingreso Promedio Mensual por Alfabetismo en la comuna de San Pedro de Atacama"/>
    <s v="Muestra de la Evolución del Ingreso Promedio Mensual por Alfabetismo en la comuna de San Pedro de Atacama en los Años 2006-2009-2011-2013-2015-2017. Gráfico de elaboración propia con base en Encuestas CASEN 2006 a 2017-unidad CLP/mes"/>
    <s v="Gráfico Evolución"/>
    <s v="ingresos,personas,histórico,CASEN,encuesta,CASEN,INE,estadística,Socioeconómico,Ingreso Promedio Comunal,Ingreso por Alfabetismo,San Pedro de Atacama,Ingreso por Alfabetismo"/>
    <s v="https://analytics.zoho.com/open-view/2395394000008161226?ZOHO_CRITERIA=%22Localiza%20Chile%22.%22Codcom%22%3D2203"/>
    <x v="0"/>
    <s v="#1774B452"/>
  </r>
  <r>
    <n v="2916"/>
    <x v="0"/>
    <x v="2"/>
    <s v="Socioeconómico"/>
    <n v="4103"/>
    <x v="28"/>
    <x v="15"/>
    <x v="0"/>
    <x v="284"/>
    <x v="0"/>
    <x v="114"/>
    <s v="Años 2006-2009-2011-2013-2015-2017"/>
    <s v="Porcentaje (%)"/>
    <s v="elaboración propia con base en Encuestas CASEN 2006 a 2017"/>
    <s v="Variación porcentual del Ingreso Promedio Mensual por Persona en la comuna de Andacollo"/>
    <s v=" Muestra en proporciones de la Variación porcentual del Ingreso Promedio Mensual por Persona en la comuna de Andacollo en los Años 2006-2009-2011-2013-2015-2017. Gráfico de elaboración propia con base en Encuestas CASEN 2006 a 2017- Porcentaje (%)"/>
    <s v="Gráfico Proporciones"/>
    <s v="ingresos,personas,histórico,CASEN,encuesta,CASEN,INE,estadística,Socioeconómico,Ingreso Promedio Comunal,Ingreso Promedio Mensual,Andacollo,Variación Ingreso Comunal"/>
    <s v="https://analytics.zoho.com/open-view/2395394000008161221?ZOHO_CRITERIA=%22Localiza%20Chile%22.%22Codcom%22%3D4103"/>
    <x v="0"/>
    <s v="#1774B466"/>
  </r>
  <r>
    <n v="2917"/>
    <x v="0"/>
    <x v="2"/>
    <s v="Socioeconómico"/>
    <n v="16304"/>
    <x v="28"/>
    <x v="16"/>
    <x v="0"/>
    <x v="187"/>
    <x v="0"/>
    <x v="112"/>
    <s v="Año 2017"/>
    <s v="CLP/mes"/>
    <s v="elaboración propia con base en Encuestas CASEN 2006 a 2017"/>
    <s v="Ingreso Promedio Mensual de Mujeres y Hombres en el año 2017 en la comuna de San Fabián"/>
    <s v=" Distribución del Ingreso Promedio Mensual de Mujeres y Hombres en el año 2017 en la comuna de San Fabián. Gráfico de elaboración propia con base en Encuestas CASEN 2006 a 2017- CLP/mes"/>
    <s v="Gráfico Proporciones"/>
    <s v="ingresos,personas,histórico,CASEN,encuesta,CASEN,INE,estadística,Socioeconómico,Ingreso Promedio Comunal,Ingreso por Sexo,San Fabián,Ingreso por Sexo"/>
    <s v="https://analytics.zoho.com/open-view/2395394000008161223?ZOHO_CRITERIA=%22Localiza%20Chile%22.%22Codcom%22%3D16304"/>
    <x v="0"/>
    <s v="#1774B629"/>
  </r>
  <r>
    <n v="2918"/>
    <x v="0"/>
    <x v="2"/>
    <s v="Socioeconómico"/>
    <n v="12104"/>
    <x v="28"/>
    <x v="16"/>
    <x v="0"/>
    <x v="349"/>
    <x v="0"/>
    <x v="112"/>
    <s v="Año 2017"/>
    <s v="CLP/mes"/>
    <s v="elaboración propia con base en Encuestas CASEN 2006 a 2017"/>
    <s v="Ingreso Promedio Mensual de Mujeres y Hombres en el año 2017 en la comuna de San Gregorio"/>
    <s v=" Distribución del Ingreso Promedio Mensual de Mujeres y Hombres en el año 2017 en la comuna de San Gregorio. Gráfico de elaboración propia con base en Encuestas CASEN 2006 a 2017- CLP/mes"/>
    <s v="Gráfico Proporciones"/>
    <s v="ingresos,personas,histórico,CASEN,encuesta,CASEN,INE,estadística,Socioeconómico,Ingreso Promedio Comunal,Ingreso por Sexo,San Gregorio,Ingreso por Sexo"/>
    <s v="https://analytics.zoho.com/open-view/2395394000008161223?ZOHO_CRITERIA=%22Localiza%20Chile%22.%22Codcom%22%3D12104"/>
    <x v="0"/>
    <s v="#1774B709"/>
  </r>
  <r>
    <n v="2919"/>
    <x v="0"/>
    <x v="2"/>
    <s v="Socioeconómico"/>
    <n v="8204"/>
    <x v="28"/>
    <x v="14"/>
    <x v="0"/>
    <x v="300"/>
    <x v="0"/>
    <x v="110"/>
    <s v="Años 2006-2009-2011-2013-2015-2017"/>
    <s v="CLP/mes"/>
    <s v="elaboración propia con base en Encuestas CASEN 2006 a 2017"/>
    <s v="Evolución del Ingreso Promedio Mensual por Alfabetismo en la comuna de Contulmo"/>
    <s v="Muestra de la Evolución del Ingreso Promedio Mensual por Alfabetismo en la comuna de Contulmo en los Años 2006-2009-2011-2013-2015-2017. Gráfico de elaboración propia con base en Encuestas CASEN 2006 a 2017-unidad CLP/mes"/>
    <s v="Gráfico Evolución"/>
    <s v="ingresos,personas,histórico,CASEN,encuesta,CASEN,INE,estadística,Socioeconómico,Ingreso Promedio Comunal,Ingreso por Alfabetismo,Contulmo,Ingreso por Alfabetismo"/>
    <s v="https://analytics.zoho.com/open-view/2395394000008161226?ZOHO_CRITERIA=%22Localiza%20Chile%22.%22Codcom%22%3D8204"/>
    <x v="0"/>
    <s v="#1774B595"/>
  </r>
  <r>
    <n v="2920"/>
    <x v="0"/>
    <x v="2"/>
    <s v="Socioeconómico"/>
    <n v="8308"/>
    <x v="28"/>
    <x v="13"/>
    <x v="0"/>
    <x v="211"/>
    <x v="0"/>
    <x v="109"/>
    <s v="Años 2006-2009-2011-2013-2015-2017"/>
    <s v="CLP/mes"/>
    <s v="elaboración propia con base en Encuestas CASEN 2006 a 2017"/>
    <s v="Diferencial de Ingreso Promedio Mensual de Mujeres según Alfabetismo en la comuna de Quilaco"/>
    <s v="Evolución del Diferencial de Ingreso Promedio Mensual de Mujeres según Alfabetismo en la comuna de Quilaco, en los Años 2006-2009-2011-2013-2015-2017. Gráfico de elaboración propia con base en Encuestas CASEN 2006 a 2017- CLP/mes"/>
    <s v="Gráfico Evolución"/>
    <s v="ingresos,personas,histórico,CASEN,encuesta,CASEN,INE,estadística,Socioeconómico,Ingreso Promedio Comunal,Ingreso por Sexo-Alfabetismo,Quilaco,Ingreso Mujeres - Alfabetismo"/>
    <s v="https://analytics.zoho.com/open-view/2395394000008161225?ZOHO_CRITERIA=%22Localiza%20Chile%22.%22Codcom%22%3D8308"/>
    <x v="0"/>
    <s v="#1774B606"/>
  </r>
  <r>
    <n v="2921"/>
    <x v="0"/>
    <x v="2"/>
    <s v="Socioeconómico"/>
    <n v="5802"/>
    <x v="28"/>
    <x v="15"/>
    <x v="0"/>
    <x v="80"/>
    <x v="0"/>
    <x v="114"/>
    <s v="Años 2006-2009-2011-2013-2015-2017"/>
    <s v="Porcentaje (%)"/>
    <s v="elaboración propia con base en Encuestas CASEN 2006 a 2017"/>
    <s v="Variación porcentual del Ingreso Promedio Mensual por Persona en la comuna de Limache"/>
    <s v=" Muestra en proporciones de la Variación porcentual del Ingreso Promedio Mensual por Persona en la comuna de Limache en los Años 2006-2009-2011-2013-2015-2017. Gráfico de elaboración propia con base en Encuestas CASEN 2006 a 2017- Porcentaje (%)"/>
    <s v="Gráfico Proporciones"/>
    <s v="ingresos,personas,histórico,CASEN,encuesta,CASEN,INE,estadística,Socioeconómico,Ingreso Promedio Comunal,Ingreso Promedio Mensual,Limache,Variación Ingreso Comunal"/>
    <s v="https://analytics.zoho.com/open-view/2395394000008161221?ZOHO_CRITERIA=%22Localiza%20Chile%22.%22Codcom%22%3D5802"/>
    <x v="0"/>
    <s v="#1774B514"/>
  </r>
  <r>
    <n v="2922"/>
    <x v="0"/>
    <x v="2"/>
    <s v="Socioeconómico"/>
    <n v="5201"/>
    <x v="28"/>
    <x v="16"/>
    <x v="0"/>
    <x v="244"/>
    <x v="0"/>
    <x v="112"/>
    <s v="Años 2006-2009-2011-2013-2015-2017"/>
    <s v="CLP/mes"/>
    <s v="elaboración propia con base en Encuestas CASEN 2006 a 2017"/>
    <s v="Evolución del Ingreso Promedio Mensual por Persona para Mujeres y Hombres en la comuna de Isla de Pascua"/>
    <s v="Evolución del Ingreso Promedio Mensual por Persona para Mujeres y Hombres en la comuna de Isla de Pascua, en los Años 2006-2009-2011-2013-2015-2017. Gráfico de elaboración propia con base en Encuestas CASEN 2006 a 2017- CLP/mes"/>
    <s v="Gráfico Evolución"/>
    <s v="ingresos,personas,histórico,CASEN,encuesta,CASEN,INE,estadística,Socioeconómico,Ingreso Promedio Comunal,Ingreso por Sexo,Isla de Pascua,Ingreso por Sexo"/>
    <s v="https://analytics.zoho.com/open-view/2395394000008161222?ZOHO_CRITERIA=%22Localiza%20Chile%22.%22Codcom%22%3D5201"/>
    <x v="0"/>
    <s v="#1774B124"/>
  </r>
  <r>
    <n v="2923"/>
    <x v="0"/>
    <x v="2"/>
    <s v="Socioeconómico"/>
    <n v="13202"/>
    <x v="28"/>
    <x v="13"/>
    <x v="0"/>
    <x v="166"/>
    <x v="0"/>
    <x v="109"/>
    <s v="Años 2006-2009-2011-2013-2015-2017"/>
    <s v="CLP/mes"/>
    <s v="elaboración propia con base en Encuestas CASEN 2006 a 2017"/>
    <s v="Diferencial de Ingreso Promedio Mensual de Mujeres según Alfabetismo en la comuna de Pirque"/>
    <s v="Evolución del Diferencial de Ingreso Promedio Mensual de Mujeres según Alfabetismo en la comuna de Pirque, en los Años 2006-2009-2011-2013-2015-2017. Gráfico de elaboración propia con base en Encuestas CASEN 2006 a 2017- CLP/mes"/>
    <s v="Gráfico Evolución"/>
    <s v="ingresos,personas,histórico,CASEN,encuesta,CASEN,INE,estadística,Socioeconómico,Ingreso Promedio Comunal,Ingreso por Sexo-Alfabetismo,Pirque,Ingreso Mujeres - Alfabetismo"/>
    <s v="https://analytics.zoho.com/open-view/2395394000008161225?ZOHO_CRITERIA=%22Localiza%20Chile%22.%22Codcom%22%3D13202"/>
    <x v="0"/>
    <s v="#1774B749"/>
  </r>
  <r>
    <n v="2924"/>
    <x v="0"/>
    <x v="2"/>
    <s v="Socioeconómico"/>
    <n v="15202"/>
    <x v="28"/>
    <x v="15"/>
    <x v="0"/>
    <x v="171"/>
    <x v="0"/>
    <x v="115"/>
    <s v="Años 2006-2009-2011-2013-2015-2017"/>
    <s v="CLP/mes"/>
    <s v="elaboración propia con base en Encuestas CASEN 2006 a 2017"/>
    <s v="Evolución del Ingreso Promedio Mensual por Persona en la comuna de General Lagos"/>
    <s v="Evolución del Ingreso Promedio Mensual por Persona en la comuna de General Lagos en los Años 2006-2009-2011-2013-2015-2017. Gráfico de elaboración propia con base en Encuestas CASEN 2006 a 2017- CLP/mes"/>
    <s v="Gráfico Evolución"/>
    <s v="ingresos,personas,histórico,CASEN,encuesta,CASEN,INE,estadística,Socioeconómico,Ingreso Promedio Comunal,Ingreso Promedio Mensual,General Lagos,Ingreso Comunal"/>
    <s v="https://analytics.zoho.com/open-view/2395394000008161220?ZOHO_CRITERIA=%22Localiza%20Chile%22.%22Codcom%22%3D15202"/>
    <x v="0"/>
    <s v="#1774B421"/>
  </r>
  <r>
    <n v="2925"/>
    <x v="0"/>
    <x v="2"/>
    <s v="Socioeconómico"/>
    <n v="6303"/>
    <x v="28"/>
    <x v="16"/>
    <x v="0"/>
    <x v="214"/>
    <x v="0"/>
    <x v="112"/>
    <s v="Años 2006-2009-2011-2013-2015-2017"/>
    <s v="CLP/mes"/>
    <s v="elaboración propia con base en Encuestas CASEN 2006 a 2017"/>
    <s v="Evolución del Ingreso Promedio Mensual por Persona para Mujeres y Hombres en la comuna de Chimbarongo"/>
    <s v="Evolución del Ingreso Promedio Mensual por Persona para Mujeres y Hombres en la comuna de Chimbarongo, en los Años 2006-2009-2011-2013-2015-2017. Gráfico de elaboración propia con base en Encuestas CASEN 2006 a 2017- CLP/mes"/>
    <s v="Gráfico Evolución"/>
    <s v="ingresos,personas,histórico,CASEN,encuesta,CASEN,INE,estadística,Socioeconómico,Ingreso Promedio Comunal,Ingreso por Sexo,Chimbarongo,Ingreso por Sexo"/>
    <s v="https://analytics.zoho.com/open-view/2395394000008161222?ZOHO_CRITERIA=%22Localiza%20Chile%22.%22Codcom%22%3D6303"/>
    <x v="0"/>
    <s v="#1774B180"/>
  </r>
  <r>
    <n v="2926"/>
    <x v="0"/>
    <x v="2"/>
    <s v="Socioeconómico"/>
    <n v="13602"/>
    <x v="28"/>
    <x v="16"/>
    <x v="0"/>
    <x v="215"/>
    <x v="0"/>
    <x v="112"/>
    <s v="Años 2006-2009-2011-2013-2015-2017"/>
    <s v="CLP/mes"/>
    <s v="elaboración propia con base en Encuestas CASEN 2006 a 2017"/>
    <s v="Evolución del Ingreso Promedio Mensual por Persona para Mujeres y Hombres en la comuna de El Monte"/>
    <s v="Evolución del Ingreso Promedio Mensual por Persona para Mujeres y Hombres en la comuna de El Monte, en los Años 2006-2009-2011-2013-2015-2017. Gráfico de elaboración propia con base en Encuestas CASEN 2006 a 2017- CLP/mes"/>
    <s v="Gráfico Evolución"/>
    <s v="ingresos,personas,histórico,CASEN,encuesta,CASEN,INE,estadística,Socioeconómico,Ingreso Promedio Comunal,Ingreso por Sexo,El Monte,Ingreso por Sexo"/>
    <s v="https://analytics.zoho.com/open-view/2395394000008161222?ZOHO_CRITERIA=%22Localiza%20Chile%22.%22Codcom%22%3D13602"/>
    <x v="0"/>
    <s v="#1774B402"/>
  </r>
  <r>
    <n v="2927"/>
    <x v="0"/>
    <x v="2"/>
    <s v="Socioeconómico"/>
    <n v="5803"/>
    <x v="28"/>
    <x v="14"/>
    <x v="0"/>
    <x v="61"/>
    <x v="0"/>
    <x v="110"/>
    <s v="Años 2006-2009-2011-2013-2015-2017"/>
    <s v="CLP/mes"/>
    <s v="elaboración propia con base en Encuestas CASEN 2006 a 2017"/>
    <s v="Evolución del Ingreso Promedio Mensual por Alfabetismo en la comuna de Olmué"/>
    <s v="Muestra de la Evolución del Ingreso Promedio Mensual por Alfabetismo en la comuna de Olmué en los Años 2006-2009-2011-2013-2015-2017. Gráfico de elaboración propia con base en Encuestas CASEN 2006 a 2017-unidad CLP/mes"/>
    <s v="Gráfico Evolución"/>
    <s v="ingresos,personas,histórico,CASEN,encuesta,CASEN,INE,estadística,Socioeconómico,Ingreso Promedio Comunal,Ingreso por Alfabetismo,Olmué,Ingreso por Alfabetismo"/>
    <s v="https://analytics.zoho.com/open-view/2395394000008161226?ZOHO_CRITERIA=%22Localiza%20Chile%22.%22Codcom%22%3D5803"/>
    <x v="0"/>
    <s v="#1774B515"/>
  </r>
  <r>
    <n v="2928"/>
    <x v="0"/>
    <x v="2"/>
    <s v="Socioeconómico"/>
    <n v="6206"/>
    <x v="28"/>
    <x v="16"/>
    <x v="0"/>
    <x v="6"/>
    <x v="0"/>
    <x v="112"/>
    <s v="Años 2006-2009-2011-2013-2015-2017"/>
    <s v="CLP/mes"/>
    <s v="elaboración propia con base en Encuestas CASEN 2006 a 2017"/>
    <s v="Evolución del Ingreso Promedio Mensual por Persona para Mujeres y Hombres en la comuna de Paredones"/>
    <s v="Evolución del Ingreso Promedio Mensual por Persona para Mujeres y Hombres en la comuna de Paredones, en los Años 2006-2009-2011-2013-2015-2017. Gráfico de elaboración propia con base en Encuestas CASEN 2006 a 2017- CLP/mes"/>
    <s v="Gráfico Evolución"/>
    <s v="ingresos,personas,histórico,CASEN,encuesta,CASEN,INE,estadística,Socioeconómico,Ingreso Promedio Comunal,Ingreso por Sexo,Paredones,Ingreso por Sexo"/>
    <s v="https://analytics.zoho.com/open-view/2395394000008161222?ZOHO_CRITERIA=%22Localiza%20Chile%22.%22Codcom%22%3D6206"/>
    <x v="0"/>
    <s v="#1774B177"/>
  </r>
  <r>
    <n v="2929"/>
    <x v="0"/>
    <x v="2"/>
    <s v="Socioeconómico"/>
    <n v="8110"/>
    <x v="28"/>
    <x v="16"/>
    <x v="0"/>
    <x v="92"/>
    <x v="0"/>
    <x v="112"/>
    <s v="Años 2006-2009-2011-2013-2015-2017"/>
    <s v="CLP/mes"/>
    <s v="elaboración propia con base en Encuestas CASEN 2006 a 2017"/>
    <s v="Evolución del Ingreso Promedio Mensual por Persona para Mujeres y Hombres en la comuna de Talcahuano"/>
    <s v="Evolución del Ingreso Promedio Mensual por Persona para Mujeres y Hombres en la comuna de Talcahuano, en los Años 2006-2009-2011-2013-2015-2017. Gráfico de elaboración propia con base en Encuestas CASEN 2006 a 2017- CLP/mes"/>
    <s v="Gráfico Evolución"/>
    <s v="ingresos,personas,histórico,CASEN,encuesta,CASEN,INE,estadística,Socioeconómico,Ingreso Promedio Comunal,Ingreso por Sexo,Talcahuano,Ingreso por Sexo"/>
    <s v="https://analytics.zoho.com/open-view/2395394000008161222?ZOHO_CRITERIA=%22Localiza%20Chile%22.%22Codcom%22%3D8110"/>
    <x v="0"/>
    <s v="#1774B227"/>
  </r>
  <r>
    <n v="2930"/>
    <x v="0"/>
    <x v="2"/>
    <s v="Socioeconómico"/>
    <n v="8207"/>
    <x v="28"/>
    <x v="13"/>
    <x v="0"/>
    <x v="242"/>
    <x v="0"/>
    <x v="109"/>
    <s v="Años 2006-2009-2011-2013-2015-2017"/>
    <s v="CLP/mes"/>
    <s v="elaboración propia con base en Encuestas CASEN 2006 a 2017"/>
    <s v="Diferencial de Ingreso Promedio Mensual de Mujeres según Alfabetismo en la comuna de Tirúa"/>
    <s v="Evolución del Diferencial de Ingreso Promedio Mensual de Mujeres según Alfabetismo en la comuna de Tirúa, en los Años 2006-2009-2011-2013-2015-2017. Gráfico de elaboración propia con base en Encuestas CASEN 2006 a 2017- CLP/mes"/>
    <s v="Gráfico Evolución"/>
    <s v="ingresos,personas,histórico,CASEN,encuesta,CASEN,INE,estadística,Socioeconómico,Ingreso Promedio Comunal,Ingreso por Sexo-Alfabetismo,Tirúa,Ingreso Mujeres - Alfabetismo"/>
    <s v="https://analytics.zoho.com/open-view/2395394000008161225?ZOHO_CRITERIA=%22Localiza%20Chile%22.%22Codcom%22%3D8207"/>
    <x v="0"/>
    <s v="#1774B598"/>
  </r>
  <r>
    <n v="2931"/>
    <x v="0"/>
    <x v="2"/>
    <s v="Socioeconómico"/>
    <n v="6305"/>
    <x v="28"/>
    <x v="13"/>
    <x v="0"/>
    <x v="159"/>
    <x v="0"/>
    <x v="113"/>
    <s v="Años 2006-2009-2011-2013-2015-2017"/>
    <s v="CLP/mes"/>
    <s v="elaboración propia con base en Encuestas CASEN 2006 a 2017"/>
    <s v="Diferencial de Ingreso Promedio Mensual de Hombres según Alfabetismo en la comuna de Nancagua"/>
    <s v="Evolución del Diferencial de Ingreso Promedio Mensual de Hombres según Alfabetismo en la comuna de Nancagua, en los Años 2006-2009-2011-2013-2015-2017. Gráfico de elaboración propia con base en Encuestas CASEN 2006 a 2017- CLP/mes"/>
    <s v="Gráfico Evolución"/>
    <s v="ingresos,personas,histórico,CASEN,encuesta,CASEN,INE,estadística,Socioeconómico,Ingreso Promedio Comunal,Ingreso por Sexo-Alfabetismo,Nancagua,Ingreso Hombres - Alfabetismo"/>
    <s v="https://analytics.zoho.com/open-view/2395394000008161224?ZOHO_CRITERIA=%22Localiza%20Chile%22.%22Codcom%22%3D6305"/>
    <x v="0"/>
    <s v="#1774B544"/>
  </r>
  <r>
    <n v="2932"/>
    <x v="0"/>
    <x v="2"/>
    <s v="Socioeconómico"/>
    <n v="16101"/>
    <x v="28"/>
    <x v="15"/>
    <x v="0"/>
    <x v="69"/>
    <x v="0"/>
    <x v="114"/>
    <s v="Años 2006-2009-2011-2013-2015-2017"/>
    <s v="Porcentaje (%)"/>
    <s v="elaboración propia con base en Encuestas CASEN 2006 a 2017"/>
    <s v="Variación porcentual del Ingreso Promedio Mensual por Persona en la comuna de Chillán"/>
    <s v=" Muestra en proporciones de la Variación porcentual del Ingreso Promedio Mensual por Persona en la comuna de Chillán en los Años 2006-2009-2011-2013-2015-2017. Gráfico de elaboración propia con base en Encuestas CASEN 2006 a 2017- Porcentaje (%)"/>
    <s v="Gráfico Proporciones"/>
    <s v="ingresos,personas,histórico,CASEN,encuesta,CASEN,INE,estadística,Socioeconómico,Ingreso Promedio Comunal,Ingreso Promedio Mensual,Chillán,Variación Ingreso Comunal"/>
    <s v="https://analytics.zoho.com/open-view/2395394000008161221?ZOHO_CRITERIA=%22Localiza%20Chile%22.%22Codcom%22%3D16101"/>
    <x v="0"/>
    <s v="#1774B613"/>
  </r>
  <r>
    <n v="2933"/>
    <x v="0"/>
    <x v="2"/>
    <s v="Socioeconómico"/>
    <n v="9116"/>
    <x v="28"/>
    <x v="16"/>
    <x v="0"/>
    <x v="206"/>
    <x v="0"/>
    <x v="112"/>
    <s v="Años 2006-2009-2011-2013-2015-2017"/>
    <s v="CLP/mes"/>
    <s v="elaboración propia con base en Encuestas CASEN 2006 a 2017"/>
    <s v="Evolución del Ingreso Promedio Mensual por Persona para Mujeres y Hombres en la comuna de Saavedra"/>
    <s v="Evolución del Ingreso Promedio Mensual por Persona para Mujeres y Hombres en la comuna de Saavedra, en los Años 2006-2009-2011-2013-2015-2017. Gráfico de elaboración propia con base en Encuestas CASEN 2006 a 2017- CLP/mes"/>
    <s v="Gráfico Evolución"/>
    <s v="ingresos,personas,histórico,CASEN,encuesta,CASEN,INE,estadística,Socioeconómico,Ingreso Promedio Comunal,Ingreso por Sexo,Saavedra,Ingreso por Sexo"/>
    <s v="https://analytics.zoho.com/open-view/2395394000008161222?ZOHO_CRITERIA=%22Localiza%20Chile%22.%22Codcom%22%3D9116"/>
    <x v="0"/>
    <s v="#1774B287"/>
  </r>
  <r>
    <n v="2934"/>
    <x v="0"/>
    <x v="2"/>
    <s v="Socioeconómico"/>
    <n v="6301"/>
    <x v="28"/>
    <x v="14"/>
    <x v="0"/>
    <x v="130"/>
    <x v="0"/>
    <x v="110"/>
    <s v="Años 2006-2009-2011-2013-2015-2017"/>
    <s v="CLP/mes"/>
    <s v="elaboración propia con base en Encuestas CASEN 2006 a 2017"/>
    <s v="Evolución del Ingreso Promedio Mensual por Alfabetismo en la comuna de San Fernando"/>
    <s v="Muestra de la Evolución del Ingreso Promedio Mensual por Alfabetismo en la comuna de San Fernando en los Años 2006-2009-2011-2013-2015-2017. Gráfico de elaboración propia con base en Encuestas CASEN 2006 a 2017-unidad CLP/mes"/>
    <s v="Gráfico Evolución"/>
    <s v="ingresos,personas,histórico,CASEN,encuesta,CASEN,INE,estadística,Socioeconómico,Ingreso Promedio Comunal,Ingreso por Alfabetismo,San Fernando,Ingreso por Alfabetismo"/>
    <s v="https://analytics.zoho.com/open-view/2395394000008161226?ZOHO_CRITERIA=%22Localiza%20Chile%22.%22Codcom%22%3D6301"/>
    <x v="0"/>
    <s v="#1774B540"/>
  </r>
  <r>
    <n v="2935"/>
    <x v="0"/>
    <x v="2"/>
    <s v="Socioeconómico"/>
    <n v="8309"/>
    <x v="28"/>
    <x v="15"/>
    <x v="0"/>
    <x v="34"/>
    <x v="0"/>
    <x v="115"/>
    <s v="Años 2006-2009-2011-2013-2015-2017"/>
    <s v="CLP/mes"/>
    <s v="elaboración propia con base en Encuestas CASEN 2006 a 2017"/>
    <s v="Evolución del Ingreso Promedio Mensual por Persona en la comuna de Quilleco"/>
    <s v="Evolución del Ingreso Promedio Mensual por Persona en la comuna de Quilleco en los Años 2006-2009-2011-2013-2015-2017. Gráfico de elaboración propia con base en Encuestas CASEN 2006 a 2017- CLP/mes"/>
    <s v="Gráfico Evolución"/>
    <s v="ingresos,personas,histórico,CASEN,encuesta,CASEN,INE,estadística,Socioeconómico,Ingreso Promedio Comunal,Ingreso Promedio Mensual,Quilleco,Ingreso Comunal"/>
    <s v="https://analytics.zoho.com/open-view/2395394000008161220?ZOHO_CRITERIA=%22Localiza%20Chile%22.%22Codcom%22%3D8309"/>
    <x v="0"/>
    <s v="#1774B245"/>
  </r>
  <r>
    <n v="2936"/>
    <x v="0"/>
    <x v="2"/>
    <s v="Socioeconómico"/>
    <n v="9103"/>
    <x v="28"/>
    <x v="15"/>
    <x v="0"/>
    <x v="44"/>
    <x v="0"/>
    <x v="115"/>
    <s v="Años 2006-2009-2011-2013-2015-2017"/>
    <s v="CLP/mes"/>
    <s v="elaboración propia con base en Encuestas CASEN 2006 a 2017"/>
    <s v="Evolución del Ingreso Promedio Mensual por Persona en la comuna de Cunco"/>
    <s v="Evolución del Ingreso Promedio Mensual por Persona en la comuna de Cunco en los Años 2006-2009-2011-2013-2015-2017. Gráfico de elaboración propia con base en Encuestas CASEN 2006 a 2017- CLP/mes"/>
    <s v="Gráfico Evolución"/>
    <s v="ingresos,personas,histórico,CASEN,encuesta,CASEN,INE,estadística,Socioeconómico,Ingreso Promedio Comunal,Ingreso Promedio Mensual,Cunco,Ingreso Comunal"/>
    <s v="https://analytics.zoho.com/open-view/2395394000008161220?ZOHO_CRITERIA=%22Localiza%20Chile%22.%22Codcom%22%3D9103"/>
    <x v="0"/>
    <s v="#1774B274"/>
  </r>
  <r>
    <n v="2937"/>
    <x v="0"/>
    <x v="2"/>
    <s v="Socioeconómico"/>
    <n v="13109"/>
    <x v="28"/>
    <x v="13"/>
    <x v="0"/>
    <x v="145"/>
    <x v="0"/>
    <x v="113"/>
    <s v="Años 2006-2009-2011-2013-2015-2017"/>
    <s v="CLP/mes"/>
    <s v="elaboración propia con base en Encuestas CASEN 2006 a 2017"/>
    <s v="Diferencial de Ingreso Promedio Mensual de Hombres según Alfabetismo en la comuna de La Cisterna"/>
    <s v="Evolución del Diferencial de Ingreso Promedio Mensual de Hombres según Alfabetismo en la comuna de La Cisterna, en los Años 2006-2009-2011-2013-2015-2017. Gráfico de elaboración propia con base en Encuestas CASEN 2006 a 2017- CLP/mes"/>
    <s v="Gráfico Evolución"/>
    <s v="ingresos,personas,histórico,CASEN,encuesta,CASEN,INE,estadística,Socioeconómico,Ingreso Promedio Comunal,Ingreso por Sexo-Alfabetismo,La Cisterna,Ingreso Hombres - Alfabetismo"/>
    <s v="https://analytics.zoho.com/open-view/2395394000008161224?ZOHO_CRITERIA=%22Localiza%20Chile%22.%22Codcom%22%3D13109"/>
    <x v="0"/>
    <s v="#1774B724"/>
  </r>
  <r>
    <n v="2938"/>
    <x v="0"/>
    <x v="2"/>
    <s v="Socioeconómico"/>
    <n v="9120"/>
    <x v="28"/>
    <x v="15"/>
    <x v="0"/>
    <x v="167"/>
    <x v="0"/>
    <x v="115"/>
    <s v="Años 2006-2009-2011-2013-2015-2017"/>
    <s v="CLP/mes"/>
    <s v="elaboración propia con base en Encuestas CASEN 2006 a 2017"/>
    <s v="Evolución del Ingreso Promedio Mensual por Persona en la comuna de Villarrica"/>
    <s v="Evolución del Ingreso Promedio Mensual por Persona en la comuna de Villarrica en los Años 2006-2009-2011-2013-2015-2017. Gráfico de elaboración propia con base en Encuestas CASEN 2006 a 2017- CLP/mes"/>
    <s v="Gráfico Evolución"/>
    <s v="ingresos,personas,histórico,CASEN,encuesta,CASEN,INE,estadística,Socioeconómico,Ingreso Promedio Comunal,Ingreso Promedio Mensual,Villarrica,Ingreso Comunal"/>
    <s v="https://analytics.zoho.com/open-view/2395394000008161220?ZOHO_CRITERIA=%22Localiza%20Chile%22.%22Codcom%22%3D9120"/>
    <x v="0"/>
    <s v="#1774B291"/>
  </r>
  <r>
    <n v="2939"/>
    <x v="0"/>
    <x v="2"/>
    <s v="Socioeconómico"/>
    <n v="10203"/>
    <x v="28"/>
    <x v="14"/>
    <x v="0"/>
    <x v="299"/>
    <x v="0"/>
    <x v="110"/>
    <s v="Años 2006-2009-2011-2013-2015-2017"/>
    <s v="CLP/mes"/>
    <s v="elaboración propia con base en Encuestas CASEN 2006 a 2017"/>
    <s v="Evolución del Ingreso Promedio Mensual por Alfabetismo en la comuna de Chonchi"/>
    <s v="Muestra de la Evolución del Ingreso Promedio Mensual por Alfabetismo en la comuna de Chonchi en los Años 2006-2009-2011-2013-2015-2017. Gráfico de elaboración propia con base en Encuestas CASEN 2006 a 2017-unidad CLP/mes"/>
    <s v="Gráfico Evolución"/>
    <s v="ingresos,personas,histórico,CASEN,encuesta,CASEN,INE,estadística,Socioeconómico,Ingreso Promedio Comunal,Ingreso por Alfabetismo,Chonchi,Ingreso por Alfabetismo"/>
    <s v="https://analytics.zoho.com/open-view/2395394000008161226?ZOHO_CRITERIA=%22Localiza%20Chile%22.%22Codcom%22%3D10203"/>
    <x v="0"/>
    <s v="#1774B677"/>
  </r>
  <r>
    <n v="2940"/>
    <x v="0"/>
    <x v="2"/>
    <s v="Socioeconómico"/>
    <n v="7104"/>
    <x v="28"/>
    <x v="14"/>
    <x v="0"/>
    <x v="257"/>
    <x v="0"/>
    <x v="110"/>
    <s v="Año 2017"/>
    <s v="CLP/mes"/>
    <s v="elaboración propia con base en Encuestas CASEN 2006 a 2017"/>
    <s v="Comparativo de Ingreso Promedio Mensual entre personas con y sin alfabetización en la comuna de Empedrado"/>
    <s v="Gráfico nos muestra el Comparativo de Ingreso Promedio Mensual entre personas con y sin alfabetización en la comuna de Empedrado en el Año 2017. Gráfico de elaboración propia con base en Encuestas CASEN 2006 a 2017-unidad CLP/mes"/>
    <s v="Gráfico Comparativo"/>
    <s v="ingresos,personas,histórico,CASEN,encuesta,CASEN,INE,estadística,Socioeconómico,Ingreso Promedio Comunal,Ingreso por Alfabetismo,Empedrado,Ingreso por Alfabetismo"/>
    <s v="https://analytics.zoho.com/open-view/2395394000008161227?ZOHO_CRITERIA=%22Localiza%20Chile%22.%22Codcom%22%3D7104"/>
    <x v="0"/>
    <s v="#1774B553"/>
  </r>
  <r>
    <n v="2941"/>
    <x v="0"/>
    <x v="2"/>
    <s v="Socioeconómico"/>
    <n v="6306"/>
    <x v="28"/>
    <x v="13"/>
    <x v="0"/>
    <x v="196"/>
    <x v="0"/>
    <x v="113"/>
    <s v="Años 2006-2009-2011-2013-2015-2017"/>
    <s v="CLP/mes"/>
    <s v="elaboración propia con base en Encuestas CASEN 2006 a 2017"/>
    <s v="Diferencial de Ingreso Promedio Mensual de Hombres según Alfabetismo en la comuna de Palmilla"/>
    <s v="Evolución del Diferencial de Ingreso Promedio Mensual de Hombres según Alfabetismo en la comuna de Palmilla, en los Años 2006-2009-2011-2013-2015-2017. Gráfico de elaboración propia con base en Encuestas CASEN 2006 a 2017- CLP/mes"/>
    <s v="Gráfico Evolución"/>
    <s v="ingresos,personas,histórico,CASEN,encuesta,CASEN,INE,estadística,Socioeconómico,Ingreso Promedio Comunal,Ingreso por Sexo-Alfabetismo,Palmilla,Ingreso Hombres - Alfabetismo"/>
    <s v="https://analytics.zoho.com/open-view/2395394000008161224?ZOHO_CRITERIA=%22Localiza%20Chile%22.%22Codcom%22%3D6306"/>
    <x v="0"/>
    <s v="#1774B545"/>
  </r>
  <r>
    <n v="2942"/>
    <x v="0"/>
    <x v="2"/>
    <s v="Socioeconómico"/>
    <n v="13126"/>
    <x v="28"/>
    <x v="16"/>
    <x v="0"/>
    <x v="229"/>
    <x v="0"/>
    <x v="112"/>
    <s v="Años 2006-2009-2011-2013-2015-2017"/>
    <s v="CLP/mes"/>
    <s v="elaboración propia con base en Encuestas CASEN 2006 a 2017"/>
    <s v="Evolución del Ingreso Promedio Mensual por Persona para Mujeres y Hombres en la comuna de Quinta Normal"/>
    <s v="Evolución del Ingreso Promedio Mensual por Persona para Mujeres y Hombres en la comuna de Quinta Normal, en los Años 2006-2009-2011-2013-2015-2017. Gráfico de elaboración propia con base en Encuestas CASEN 2006 a 2017- CLP/mes"/>
    <s v="Gráfico Evolución"/>
    <s v="ingresos,personas,histórico,CASEN,encuesta,CASEN,INE,estadística,Socioeconómico,Ingreso Promedio Comunal,Ingreso por Sexo,Quinta Normal,Ingreso por Sexo"/>
    <s v="https://analytics.zoho.com/open-view/2395394000008161222?ZOHO_CRITERIA=%22Localiza%20Chile%22.%22Codcom%22%3D13126"/>
    <x v="0"/>
    <s v="#1774B379"/>
  </r>
  <r>
    <n v="2943"/>
    <x v="0"/>
    <x v="2"/>
    <s v="Socioeconómico"/>
    <n v="5606"/>
    <x v="28"/>
    <x v="14"/>
    <x v="0"/>
    <x v="49"/>
    <x v="0"/>
    <x v="110"/>
    <s v="Años 2006-2009-2011-2013-2015-2017"/>
    <s v="CLP/mes"/>
    <s v="elaboración propia con base en Encuestas CASEN 2006 a 2017"/>
    <s v="Evolución del Ingreso Promedio Mensual por Alfabetismo en la comuna de Santo Domingo"/>
    <s v="Muestra de la Evolución del Ingreso Promedio Mensual por Alfabetismo en la comuna de Santo Domingo en los Años 2006-2009-2011-2013-2015-2017. Gráfico de elaboración propia con base en Encuestas CASEN 2006 a 2017-unidad CLP/mes"/>
    <s v="Gráfico Evolución"/>
    <s v="ingresos,personas,histórico,CASEN,encuesta,CASEN,INE,estadística,Socioeconómico,Ingreso Promedio Comunal,Ingreso por Alfabetismo,Santo Domingo,Ingreso por Alfabetismo"/>
    <s v="https://analytics.zoho.com/open-view/2395394000008161226?ZOHO_CRITERIA=%22Localiza%20Chile%22.%22Codcom%22%3D5606"/>
    <x v="0"/>
    <s v="#1774B506"/>
  </r>
  <r>
    <n v="2944"/>
    <x v="0"/>
    <x v="2"/>
    <s v="Socioeconómico"/>
    <n v="9115"/>
    <x v="28"/>
    <x v="16"/>
    <x v="0"/>
    <x v="153"/>
    <x v="0"/>
    <x v="112"/>
    <s v="Años 2006-2009-2011-2013-2015-2017"/>
    <s v="CLP/mes"/>
    <s v="elaboración propia con base en Encuestas CASEN 2006 a 2017"/>
    <s v="Evolución del Ingreso Promedio Mensual por Persona para Mujeres y Hombres en la comuna de Pucón"/>
    <s v="Evolución del Ingreso Promedio Mensual por Persona para Mujeres y Hombres en la comuna de Pucón, en los Años 2006-2009-2011-2013-2015-2017. Gráfico de elaboración propia con base en Encuestas CASEN 2006 a 2017- CLP/mes"/>
    <s v="Gráfico Evolución"/>
    <s v="ingresos,personas,histórico,CASEN,encuesta,CASEN,INE,estadística,Socioeconómico,Ingreso Promedio Comunal,Ingreso por Sexo,Pucón,Ingreso por Sexo"/>
    <s v="https://analytics.zoho.com/open-view/2395394000008161222?ZOHO_CRITERIA=%22Localiza%20Chile%22.%22Codcom%22%3D9115"/>
    <x v="0"/>
    <s v="#1774B286"/>
  </r>
  <r>
    <n v="2945"/>
    <x v="0"/>
    <x v="2"/>
    <s v="Socioeconómico"/>
    <n v="16207"/>
    <x v="28"/>
    <x v="15"/>
    <x v="0"/>
    <x v="47"/>
    <x v="0"/>
    <x v="115"/>
    <s v="Años 2006-2009-2011-2013-2015-2017"/>
    <s v="CLP/mes"/>
    <s v="elaboración propia con base en Encuestas CASEN 2006 a 2017"/>
    <s v="Evolución del Ingreso Promedio Mensual por Persona en la comuna de Treguaco"/>
    <s v="Evolución del Ingreso Promedio Mensual por Persona en la comuna de Treguaco en los Años 2006-2009-2011-2013-2015-2017. Gráfico de elaboración propia con base en Encuestas CASEN 2006 a 2017- CLP/mes"/>
    <s v="Gráfico Evolución"/>
    <s v="ingresos,personas,histórico,CASEN,encuesta,CASEN,INE,estadística,Socioeconómico,Ingreso Promedio Comunal,Ingreso Promedio Mensual,Treguaco,Ingreso Comunal"/>
    <s v="https://analytics.zoho.com/open-view/2395394000008161220?ZOHO_CRITERIA=%22Localiza%20Chile%22.%22Codcom%22%3D16207"/>
    <x v="0"/>
    <s v="#1774B270"/>
  </r>
  <r>
    <n v="2946"/>
    <x v="0"/>
    <x v="2"/>
    <s v="Socioeconómico"/>
    <n v="5503"/>
    <x v="28"/>
    <x v="14"/>
    <x v="0"/>
    <x v="114"/>
    <x v="0"/>
    <x v="110"/>
    <s v="Años 2006-2009-2011-2013-2015-2017"/>
    <s v="CLP/mes"/>
    <s v="elaboración propia con base en Encuestas CASEN 2006 a 2017"/>
    <s v="Evolución del Ingreso Promedio Mensual por Alfabetismo en la comuna de Hijuelas"/>
    <s v="Muestra de la Evolución del Ingreso Promedio Mensual por Alfabetismo en la comuna de Hijuelas en los Años 2006-2009-2011-2013-2015-2017. Gráfico de elaboración propia con base en Encuestas CASEN 2006 a 2017-unidad CLP/mes"/>
    <s v="Gráfico Evolución"/>
    <s v="ingresos,personas,histórico,CASEN,encuesta,CASEN,INE,estadística,Socioeconómico,Ingreso Promedio Comunal,Ingreso por Alfabetismo,Hijuelas,Ingreso por Alfabetismo"/>
    <s v="https://analytics.zoho.com/open-view/2395394000008161226?ZOHO_CRITERIA=%22Localiza%20Chile%22.%22Codcom%22%3D5503"/>
    <x v="0"/>
    <s v="#1774B498"/>
  </r>
  <r>
    <n v="2947"/>
    <x v="0"/>
    <x v="2"/>
    <s v="Socioeconómico"/>
    <n v="3301"/>
    <x v="28"/>
    <x v="17"/>
    <x v="0"/>
    <x v="8"/>
    <x v="0"/>
    <x v="117"/>
    <s v="Años 2006-2009-2011-2013-2015-2017"/>
    <s v="CLP/mes"/>
    <s v="elaboración propia con base en Encuestas CASEN 2006 a 2017"/>
    <s v="Evolución del Ingreso Promedio Mensual por Etnia en la comuna de Vallenar"/>
    <s v="Muestra de la Evolución del Ingreso Promedio Mensual por Etnia en la comuna de Vallenar en los Años 2006-2009-2011-2013-2015-2017. Gráfico de elaboración propia con base en Encuestas CASEN 2006 a 2017- unidad CLP/mes"/>
    <s v="Gráfico Evolución"/>
    <s v="ingresos,personas,histórico,CASEN,encuesta,CASEN,INE,estadística,Socioeconómico,Ingreso Promedio Comunal,Ingreso por Etnia,Vallenar,Ingreso por Etnia"/>
    <s v="https://analytics.zoho.com/open-view/2395394000008161228?ZOHO_CRITERIA=%22Localiza%20Chile%22.%22Codcom%22%3D3301"/>
    <x v="0"/>
    <s v="#1774B460"/>
  </r>
  <r>
    <n v="2948"/>
    <x v="0"/>
    <x v="2"/>
    <s v="Socioeconómico"/>
    <n v="5702"/>
    <x v="28"/>
    <x v="15"/>
    <x v="0"/>
    <x v="182"/>
    <x v="0"/>
    <x v="114"/>
    <s v="Años 2006-2009-2011-2013-2015-2017"/>
    <s v="Porcentaje (%)"/>
    <s v="elaboración propia con base en Encuestas CASEN 2006 a 2017"/>
    <s v="Variación porcentual del Ingreso Promedio Mensual por Persona en la comuna de Catemu"/>
    <s v=" Muestra en proporciones de la Variación porcentual del Ingreso Promedio Mensual por Persona en la comuna de Catemu en los Años 2006-2009-2011-2013-2015-2017. Gráfico de elaboración propia con base en Encuestas CASEN 2006 a 2017- Porcentaje (%)"/>
    <s v="Gráfico Proporciones"/>
    <s v="ingresos,personas,histórico,CASEN,encuesta,CASEN,INE,estadística,Socioeconómico,Ingreso Promedio Comunal,Ingreso Promedio Mensual,Catemu,Variación Ingreso Comunal"/>
    <s v="https://analytics.zoho.com/open-view/2395394000008161221?ZOHO_CRITERIA=%22Localiza%20Chile%22.%22Codcom%22%3D5702"/>
    <x v="0"/>
    <s v="#1774B508"/>
  </r>
  <r>
    <n v="2949"/>
    <x v="0"/>
    <x v="2"/>
    <s v="Socioeconómico"/>
    <n v="10306"/>
    <x v="28"/>
    <x v="13"/>
    <x v="0"/>
    <x v="208"/>
    <x v="0"/>
    <x v="109"/>
    <s v="Años 2006-2009-2011-2013-2015-2017"/>
    <s v="CLP/mes"/>
    <s v="elaboración propia con base en Encuestas CASEN 2006 a 2017"/>
    <s v="Diferencial de Ingreso Promedio Mensual de Mujeres según Alfabetismo en la comuna de San Juan de La Costa"/>
    <s v="Evolución del Diferencial de Ingreso Promedio Mensual de Mujeres según Alfabetismo en la comuna de San Juan de La Costa, en los Años 2006-2009-2011-2013-2015-2017. Gráfico de elaboración propia con base en Encuestas CASEN 2006 a 2017- CLP/mes"/>
    <s v="Gráfico Evolución"/>
    <s v="ingresos,personas,histórico,CASEN,encuesta,CASEN,INE,estadística,Socioeconómico,Ingreso Promedio Comunal,Ingreso por Sexo-Alfabetismo,San Juan de La Costa,Ingreso Mujeres - Alfabetismo"/>
    <s v="https://analytics.zoho.com/open-view/2395394000008161225?ZOHO_CRITERIA=%22Localiza%20Chile%22.%22Codcom%22%3D10306"/>
    <x v="0"/>
    <s v="#1774B690"/>
  </r>
  <r>
    <n v="2950"/>
    <x v="0"/>
    <x v="2"/>
    <s v="Socioeconómico"/>
    <n v="13126"/>
    <x v="28"/>
    <x v="13"/>
    <x v="0"/>
    <x v="229"/>
    <x v="0"/>
    <x v="113"/>
    <s v="Años 2006-2009-2011-2013-2015-2017"/>
    <s v="CLP/mes"/>
    <s v="elaboración propia con base en Encuestas CASEN 2006 a 2017"/>
    <s v="Diferencial de Ingreso Promedio Mensual de Hombres según Alfabetismo en la comuna de Quinta Normal"/>
    <s v="Evolución del Diferencial de Ingreso Promedio Mensual de Hombres según Alfabetismo en la comuna de Quinta Normal, en los Años 2006-2009-2011-2013-2015-2017. Gráfico de elaboración propia con base en Encuestas CASEN 2006 a 2017- CLP/mes"/>
    <s v="Gráfico Evolución"/>
    <s v="ingresos,personas,histórico,CASEN,encuesta,CASEN,INE,estadística,Socioeconómico,Ingreso Promedio Comunal,Ingreso por Sexo-Alfabetismo,Quinta Normal,Ingreso Hombres - Alfabetismo"/>
    <s v="https://analytics.zoho.com/open-view/2395394000008161224?ZOHO_CRITERIA=%22Localiza%20Chile%22.%22Codcom%22%3D13126"/>
    <x v="0"/>
    <s v="#1774B741"/>
  </r>
  <r>
    <n v="2951"/>
    <x v="0"/>
    <x v="2"/>
    <s v="Socioeconómico"/>
    <n v="4104"/>
    <x v="28"/>
    <x v="14"/>
    <x v="0"/>
    <x v="248"/>
    <x v="0"/>
    <x v="110"/>
    <s v="Años 2006-2009-2011-2013-2015-2017"/>
    <s v="CLP/mes"/>
    <s v="elaboración propia con base en Encuestas CASEN 2006 a 2017"/>
    <s v="Evolución del Ingreso Promedio Mensual por Alfabetismo en la comuna de La Higuera"/>
    <s v="Muestra de la Evolución del Ingreso Promedio Mensual por Alfabetismo en la comuna de La Higuera en los Años 2006-2009-2011-2013-2015-2017. Gráfico de elaboración propia con base en Encuestas CASEN 2006 a 2017-unidad CLP/mes"/>
    <s v="Gráfico Evolución"/>
    <s v="ingresos,personas,histórico,CASEN,encuesta,CASEN,INE,estadística,Socioeconómico,Ingreso Promedio Comunal,Ingreso por Alfabetismo,La Higuera,Ingreso por Alfabetismo"/>
    <s v="https://analytics.zoho.com/open-view/2395394000008161226?ZOHO_CRITERIA=%22Localiza%20Chile%22.%22Codcom%22%3D4104"/>
    <x v="0"/>
    <s v="#1774B467"/>
  </r>
  <r>
    <n v="2952"/>
    <x v="0"/>
    <x v="2"/>
    <s v="Socioeconómico"/>
    <n v="11301"/>
    <x v="28"/>
    <x v="16"/>
    <x v="0"/>
    <x v="323"/>
    <x v="0"/>
    <x v="112"/>
    <s v="Año 2017"/>
    <s v="CLP/mes"/>
    <s v="elaboración propia con base en Encuestas CASEN 2006 a 2017"/>
    <s v="Ingreso Promedio Mensual de Mujeres y Hombres en el año 2017 en la comuna de Cochrane"/>
    <s v=" Distribución del Ingreso Promedio Mensual de Mujeres y Hombres en el año 2017 en la comuna de Cochrane. Gráfico de elaboración propia con base en Encuestas CASEN 2006 a 2017- CLP/mes"/>
    <s v="Gráfico Proporciones"/>
    <s v="ingresos,personas,histórico,CASEN,encuesta,CASEN,INE,estadística,Socioeconómico,Ingreso Promedio Comunal,Ingreso por Sexo,Cochrane,Ingreso por Sexo"/>
    <s v="https://analytics.zoho.com/open-view/2395394000008161223?ZOHO_CRITERIA=%22Localiza%20Chile%22.%22Codcom%22%3D11301"/>
    <x v="0"/>
    <s v="#1774B701"/>
  </r>
  <r>
    <n v="2953"/>
    <x v="0"/>
    <x v="2"/>
    <s v="Socioeconómico"/>
    <n v="13116"/>
    <x v="28"/>
    <x v="15"/>
    <x v="0"/>
    <x v="198"/>
    <x v="0"/>
    <x v="114"/>
    <s v="Años 2006-2009-2011-2013-2015-2017"/>
    <s v="Porcentaje (%)"/>
    <s v="elaboración propia con base en Encuestas CASEN 2006 a 2017"/>
    <s v="Variación porcentual del Ingreso Promedio Mensual por Persona en la comuna de Lo Espejo"/>
    <s v=" Muestra en proporciones de la Variación porcentual del Ingreso Promedio Mensual por Persona en la comuna de Lo Espejo en los Años 2006-2009-2011-2013-2015-2017. Gráfico de elaboración propia con base en Encuestas CASEN 2006 a 2017- Porcentaje (%)"/>
    <s v="Gráfico Proporciones"/>
    <s v="ingresos,personas,histórico,CASEN,encuesta,CASEN,INE,estadística,Socioeconómico,Ingreso Promedio Comunal,Ingreso Promedio Mensual,Lo Espejo,Variación Ingreso Comunal"/>
    <s v="https://analytics.zoho.com/open-view/2395394000008161221?ZOHO_CRITERIA=%22Localiza%20Chile%22.%22Codcom%22%3D13116"/>
    <x v="0"/>
    <s v="#1774B731"/>
  </r>
  <r>
    <n v="2954"/>
    <x v="0"/>
    <x v="2"/>
    <s v="Socioeconómico"/>
    <n v="13604"/>
    <x v="28"/>
    <x v="13"/>
    <x v="0"/>
    <x v="115"/>
    <x v="0"/>
    <x v="109"/>
    <s v="Años 2006-2009-2011-2013-2015-2017"/>
    <s v="CLP/mes"/>
    <s v="elaboración propia con base en Encuestas CASEN 2006 a 2017"/>
    <s v="Diferencial de Ingreso Promedio Mensual de Mujeres según Alfabetismo en la comuna de Padre Hurtado"/>
    <s v="Evolución del Diferencial de Ingreso Promedio Mensual de Mujeres según Alfabetismo en la comuna de Padre Hurtado, en los Años 2006-2009-2011-2013-2015-2017. Gráfico de elaboración propia con base en Encuestas CASEN 2006 a 2017- CLP/mes"/>
    <s v="Gráfico Evolución"/>
    <s v="ingresos,personas,histórico,CASEN,encuesta,CASEN,INE,estadística,Socioeconómico,Ingreso Promedio Comunal,Ingreso por Sexo-Alfabetismo,Padre Hurtado,Ingreso Mujeres - Alfabetismo"/>
    <s v="https://analytics.zoho.com/open-view/2395394000008161225?ZOHO_CRITERIA=%22Localiza%20Chile%22.%22Codcom%22%3D13604"/>
    <x v="0"/>
    <s v="#1774B766"/>
  </r>
  <r>
    <n v="2955"/>
    <x v="0"/>
    <x v="2"/>
    <s v="Socioeconómico"/>
    <n v="9101"/>
    <x v="28"/>
    <x v="16"/>
    <x v="0"/>
    <x v="155"/>
    <x v="0"/>
    <x v="112"/>
    <s v="Año 2017"/>
    <s v="CLP/mes"/>
    <s v="elaboración propia con base en Encuestas CASEN 2006 a 2017"/>
    <s v="Ingreso Promedio Mensual de Mujeres y Hombres en el año 2017 en la comuna de Temuco"/>
    <s v=" Distribución del Ingreso Promedio Mensual de Mujeres y Hombres en el año 2017 en la comuna de Temuco. Gráfico de elaboración propia con base en Encuestas CASEN 2006 a 2017- CLP/mes"/>
    <s v="Gráfico Proporciones"/>
    <s v="ingresos,personas,histórico,CASEN,encuesta,CASEN,INE,estadística,Socioeconómico,Ingreso Promedio Comunal,Ingreso por Sexo,Temuco,Ingreso por Sexo"/>
    <s v="https://analytics.zoho.com/open-view/2395394000008161223?ZOHO_CRITERIA=%22Localiza%20Chile%22.%22Codcom%22%3D9101"/>
    <x v="0"/>
    <s v="#1774B634"/>
  </r>
  <r>
    <n v="2956"/>
    <x v="0"/>
    <x v="2"/>
    <s v="Socioeconómico"/>
    <n v="16204"/>
    <x v="28"/>
    <x v="15"/>
    <x v="0"/>
    <x v="148"/>
    <x v="0"/>
    <x v="114"/>
    <s v="Años 2006-2009-2011-2013-2015-2017"/>
    <s v="Porcentaje (%)"/>
    <s v="elaboración propia con base en Encuestas CASEN 2006 a 2017"/>
    <s v="Variación porcentual del Ingreso Promedio Mensual por Persona en la comuna de Ninhue"/>
    <s v=" Muestra en proporciones de la Variación porcentual del Ingreso Promedio Mensual por Persona en la comuna de Ninhue en los Años 2006-2009-2011-2013-2015-2017. Gráfico de elaboración propia con base en Encuestas CASEN 2006 a 2017- Porcentaje (%)"/>
    <s v="Gráfico Proporciones"/>
    <s v="ingresos,personas,histórico,CASEN,encuesta,CASEN,INE,estadística,Socioeconómico,Ingreso Promedio Comunal,Ingreso Promedio Mensual,Ninhue,Variación Ingreso Comunal"/>
    <s v="https://analytics.zoho.com/open-view/2395394000008161221?ZOHO_CRITERIA=%22Localiza%20Chile%22.%22Codcom%22%3D16204"/>
    <x v="0"/>
    <s v="#1774B620"/>
  </r>
  <r>
    <n v="2957"/>
    <x v="0"/>
    <x v="2"/>
    <s v="Socioeconómico"/>
    <n v="6"/>
    <x v="29"/>
    <x v="16"/>
    <x v="1"/>
    <x v="178"/>
    <x v="0"/>
    <x v="112"/>
    <s v="Año 2017"/>
    <s v="CLP/mes"/>
    <s v="elaboración propia con base en Encuestas CASEN 2006 a 2017"/>
    <s v="Ingreso Promedio Mensual de Mujeres y Hombres en el año 2017 en la Región de O'Higgins"/>
    <s v="Muestra del Ingreso Promedio Mensual de Mujeres y Hombres en el año 2017 en la Región de O'Higgins. Gráfico de elaboración propia con base en Encuestas CASEN 2006 a 2017- CLP/mes"/>
    <s v="Gráfico Proporciones"/>
    <s v="ingresos,personas,histórico,CASEN,encuesta,CASEN,INE,estadística,Socioeconómico,Ingreso Promedio Regional,Ingreso por Sexo,Región de O'Higgins,Ingreso por Sexo"/>
    <s v="https://analytics.zoho.com/open-view/2395394000008161203?ZOHO_CRITERIA=%22Localiza%20Chile%22.%22Codreg%22%3D6"/>
    <x v="0"/>
    <s v="#1774B428"/>
  </r>
  <r>
    <n v="2958"/>
    <x v="0"/>
    <x v="2"/>
    <s v="Socioeconómico"/>
    <n v="13502"/>
    <x v="28"/>
    <x v="14"/>
    <x v="0"/>
    <x v="337"/>
    <x v="0"/>
    <x v="110"/>
    <s v="Año 2017"/>
    <s v="CLP/mes"/>
    <s v="elaboración propia con base en Encuestas CASEN 2006 a 2017"/>
    <s v="Comparativo de Ingreso Promedio Mensual entre personas con y sin alfabetización en la comuna de Alhué"/>
    <s v="Gráfico nos muestra el Comparativo de Ingreso Promedio Mensual entre personas con y sin alfabetización en la comuna de Alhué en el Año 2017. Gráfico de elaboración propia con base en Encuestas CASEN 2006 a 2017-unidad CLP/mes"/>
    <s v="Gráfico Comparativo"/>
    <s v="ingresos,personas,histórico,CASEN,encuesta,CASEN,INE,estadística,Socioeconómico,Ingreso Promedio Comunal,Ingreso por Alfabetismo,Alhué,Ingreso por Alfabetismo"/>
    <s v="https://analytics.zoho.com/open-view/2395394000008161227?ZOHO_CRITERIA=%22Localiza%20Chile%22.%22Codcom%22%3D13502"/>
    <x v="0"/>
    <s v="#1774B759"/>
  </r>
  <r>
    <n v="2959"/>
    <x v="0"/>
    <x v="2"/>
    <s v="Socioeconómico"/>
    <n v="6114"/>
    <x v="28"/>
    <x v="13"/>
    <x v="0"/>
    <x v="358"/>
    <x v="0"/>
    <x v="113"/>
    <s v="Años 2006-2009-2011-2013-2015-2017"/>
    <s v="CLP/mes"/>
    <s v="elaboración propia con base en Encuestas CASEN 2006 a 2017"/>
    <s v="Diferencial de Ingreso Promedio Mensual de Hombres según Alfabetismo en la comuna de Quinta de Tilcoco"/>
    <s v="Evolución del Diferencial de Ingreso Promedio Mensual de Hombres según Alfabetismo en la comuna de Quinta de Tilcoco, en los Años 2006-2009-2011-2013-2015-2017. Gráfico de elaboración propia con base en Encuestas CASEN 2006 a 2017- CLP/mes"/>
    <s v="Gráfico Evolución"/>
    <s v="ingresos,personas,histórico,CASEN,encuesta,CASEN,INE,estadística,Socioeconómico,Ingreso Promedio Comunal,Ingreso por Sexo-Alfabetismo,Quinta de Tilcoco,Ingreso Hombres - Alfabetismo"/>
    <s v="https://analytics.zoho.com/open-view/2395394000008161224?ZOHO_CRITERIA=%22Localiza%20Chile%22.%22Codcom%22%3D6114"/>
    <x v="0"/>
    <s v="#1774B530"/>
  </r>
  <r>
    <n v="2960"/>
    <x v="0"/>
    <x v="2"/>
    <s v="Socioeconómico"/>
    <n v="13110"/>
    <x v="28"/>
    <x v="15"/>
    <x v="0"/>
    <x v="325"/>
    <x v="0"/>
    <x v="115"/>
    <s v="Años 2006-2009-2011-2013-2015-2017"/>
    <s v="CLP/mes"/>
    <s v="elaboración propia con base en Encuestas CASEN 2006 a 2017"/>
    <s v="Evolución del Ingreso Promedio Mensual por Persona en la comuna de La Florida"/>
    <s v="Evolución del Ingreso Promedio Mensual por Persona en la comuna de La Florida en los Años 2006-2009-2011-2013-2015-2017. Gráfico de elaboración propia con base en Encuestas CASEN 2006 a 2017- CLP/mes"/>
    <s v="Gráfico Evolución"/>
    <s v="ingresos,personas,histórico,CASEN,encuesta,CASEN,INE,estadística,Socioeconómico,Ingreso Promedio Comunal,Ingreso Promedio Mensual,La Florida,Ingreso Comunal"/>
    <s v="https://analytics.zoho.com/open-view/2395394000008161220?ZOHO_CRITERIA=%22Localiza%20Chile%22.%22Codcom%22%3D13110"/>
    <x v="0"/>
    <s v="#1774B363"/>
  </r>
  <r>
    <n v="2961"/>
    <x v="0"/>
    <x v="2"/>
    <s v="Socioeconómico"/>
    <n v="14107"/>
    <x v="28"/>
    <x v="14"/>
    <x v="0"/>
    <x v="169"/>
    <x v="0"/>
    <x v="110"/>
    <s v="Años 2006-2009-2011-2013-2015-2017"/>
    <s v="CLP/mes"/>
    <s v="elaboración propia con base en Encuestas CASEN 2006 a 2017"/>
    <s v="Evolución del Ingreso Promedio Mensual por Alfabetismo en la comuna de Paillaco"/>
    <s v="Muestra de la Evolución del Ingreso Promedio Mensual por Alfabetismo en la comuna de Paillaco en los Años 2006-2009-2011-2013-2015-2017. Gráfico de elaboración propia con base en Encuestas CASEN 2006 a 2017-unidad CLP/mes"/>
    <s v="Gráfico Evolución"/>
    <s v="ingresos,personas,histórico,CASEN,encuesta,CASEN,INE,estadística,Socioeconómico,Ingreso Promedio Comunal,Ingreso por Alfabetismo,Paillaco,Ingreso por Alfabetismo"/>
    <s v="https://analytics.zoho.com/open-view/2395394000008161226?ZOHO_CRITERIA=%22Localiza%20Chile%22.%22Codcom%22%3D14107"/>
    <x v="0"/>
    <s v="#1774B774"/>
  </r>
  <r>
    <n v="2962"/>
    <x v="0"/>
    <x v="2"/>
    <s v="Socioeconómico"/>
    <n v="7408"/>
    <x v="28"/>
    <x v="16"/>
    <x v="0"/>
    <x v="341"/>
    <x v="0"/>
    <x v="112"/>
    <s v="Año 2017"/>
    <s v="CLP/mes"/>
    <s v="elaboración propia con base en Encuestas CASEN 2006 a 2017"/>
    <s v="Ingreso Promedio Mensual de Mujeres y Hombres en el año 2017 en la comuna de Yerbas Buenas"/>
    <s v=" Distribución del Ingreso Promedio Mensual de Mujeres y Hombres en el año 2017 en la comuna de Yerbas Buenas. Gráfico de elaboración propia con base en Encuestas CASEN 2006 a 2017- CLP/mes"/>
    <s v="Gráfico Proporciones"/>
    <s v="ingresos,personas,histórico,CASEN,encuesta,CASEN,INE,estadística,Socioeconómico,Ingreso Promedio Comunal,Ingreso por Sexo,Yerbas Buenas,Ingreso por Sexo"/>
    <s v="https://analytics.zoho.com/open-view/2395394000008161223?ZOHO_CRITERIA=%22Localiza%20Chile%22.%22Codcom%22%3D7408"/>
    <x v="0"/>
    <s v="#1774B579"/>
  </r>
  <r>
    <n v="2963"/>
    <x v="0"/>
    <x v="2"/>
    <s v="Socioeconómico"/>
    <n v="9203"/>
    <x v="28"/>
    <x v="14"/>
    <x v="0"/>
    <x v="236"/>
    <x v="0"/>
    <x v="110"/>
    <s v="Año 2017"/>
    <s v="CLP/mes"/>
    <s v="elaboración propia con base en Encuestas CASEN 2006 a 2017"/>
    <s v="Comparativo de Ingreso Promedio Mensual entre personas con y sin alfabetización en la comuna de Curacautín"/>
    <s v="Gráfico nos muestra el Comparativo de Ingreso Promedio Mensual entre personas con y sin alfabetización en la comuna de Curacautín en el Año 2017. Gráfico de elaboración propia con base en Encuestas CASEN 2006 a 2017-unidad CLP/mes"/>
    <s v="Gráfico Comparativo"/>
    <s v="ingresos,personas,histórico,CASEN,encuesta,CASEN,INE,estadística,Socioeconómico,Ingreso Promedio Comunal,Ingreso por Alfabetismo,Curacautín,Ingreso por Alfabetismo"/>
    <s v="https://analytics.zoho.com/open-view/2395394000008161227?ZOHO_CRITERIA=%22Localiza%20Chile%22.%22Codcom%22%3D9203"/>
    <x v="0"/>
    <s v="#1774B657"/>
  </r>
  <r>
    <n v="2964"/>
    <x v="0"/>
    <x v="2"/>
    <s v="Socioeconómico"/>
    <n v="11201"/>
    <x v="28"/>
    <x v="15"/>
    <x v="0"/>
    <x v="170"/>
    <x v="0"/>
    <x v="114"/>
    <s v="Años 2006-2009-2011-2013-2015-2017"/>
    <s v="Porcentaje (%)"/>
    <s v="elaboración propia con base en Encuestas CASEN 2006 a 2017"/>
    <s v="Variación porcentual del Ingreso Promedio Mensual por Persona en la comuna de Aisén"/>
    <s v=" Muestra en proporciones de la Variación porcentual del Ingreso Promedio Mensual por Persona en la comuna de Aisén en los Años 2006-2009-2011-2013-2015-2017. Gráfico de elaboración propia con base en Encuestas CASEN 2006 a 2017- Porcentaje (%)"/>
    <s v="Gráfico Proporciones"/>
    <s v="ingresos,personas,histórico,CASEN,encuesta,CASEN,INE,estadística,Socioeconómico,Ingreso Promedio Comunal,Ingreso Promedio Mensual,Aisén,Variación Ingreso Comunal"/>
    <s v="https://analytics.zoho.com/open-view/2395394000008161221?ZOHO_CRITERIA=%22Localiza%20Chile%22.%22Codcom%22%3D11201"/>
    <x v="0"/>
    <s v="#1774B698"/>
  </r>
  <r>
    <n v="2965"/>
    <x v="0"/>
    <x v="2"/>
    <s v="Socioeconómico"/>
    <n v="10305"/>
    <x v="28"/>
    <x v="13"/>
    <x v="0"/>
    <x v="108"/>
    <x v="0"/>
    <x v="109"/>
    <s v="Años 2006-2009-2011-2013-2015-2017"/>
    <s v="CLP/mes"/>
    <s v="elaboración propia con base en Encuestas CASEN 2006 a 2017"/>
    <s v="Diferencial de Ingreso Promedio Mensual de Mujeres según Alfabetismo en la comuna de Río Negro"/>
    <s v="Evolución del Diferencial de Ingreso Promedio Mensual de Mujeres según Alfabetismo en la comuna de Río Negro, en los Años 2006-2009-2011-2013-2015-2017. Gráfico de elaboración propia con base en Encuestas CASEN 2006 a 2017- CLP/mes"/>
    <s v="Gráfico Evolución"/>
    <s v="ingresos,personas,histórico,CASEN,encuesta,CASEN,INE,estadística,Socioeconómico,Ingreso Promedio Comunal,Ingreso por Sexo-Alfabetismo,Río Negro,Ingreso Mujeres - Alfabetismo"/>
    <s v="https://analytics.zoho.com/open-view/2395394000008161225?ZOHO_CRITERIA=%22Localiza%20Chile%22.%22Codcom%22%3D10305"/>
    <x v="0"/>
    <s v="#1774B689"/>
  </r>
  <r>
    <n v="2966"/>
    <x v="0"/>
    <x v="2"/>
    <s v="Socioeconómico"/>
    <n v="13130"/>
    <x v="28"/>
    <x v="15"/>
    <x v="0"/>
    <x v="280"/>
    <x v="0"/>
    <x v="114"/>
    <s v="Años 2006-2009-2011-2013-2015-2017"/>
    <s v="Porcentaje (%)"/>
    <s v="elaboración propia con base en Encuestas CASEN 2006 a 2017"/>
    <s v="Variación porcentual del Ingreso Promedio Mensual por Persona en la comuna de San Miguel"/>
    <s v=" Muestra en proporciones de la Variación porcentual del Ingreso Promedio Mensual por Persona en la comuna de San Miguel en los Años 2006-2009-2011-2013-2015-2017. Gráfico de elaboración propia con base en Encuestas CASEN 2006 a 2017- Porcentaje (%)"/>
    <s v="Gráfico Proporciones"/>
    <s v="ingresos,personas,histórico,CASEN,encuesta,CASEN,INE,estadística,Socioeconómico,Ingreso Promedio Comunal,Ingreso Promedio Mensual,San Miguel,Variación Ingreso Comunal"/>
    <s v="https://analytics.zoho.com/open-view/2395394000008161221?ZOHO_CRITERIA=%22Localiza%20Chile%22.%22Codcom%22%3D13130"/>
    <x v="0"/>
    <s v="#1774B745"/>
  </r>
  <r>
    <n v="2967"/>
    <x v="0"/>
    <x v="2"/>
    <s v="Socioeconómico"/>
    <n v="8101"/>
    <x v="28"/>
    <x v="13"/>
    <x v="0"/>
    <x v="353"/>
    <x v="0"/>
    <x v="113"/>
    <s v="Años 2006-2009-2011-2013-2015-2017"/>
    <s v="CLP/mes"/>
    <s v="elaboración propia con base en Encuestas CASEN 2006 a 2017"/>
    <s v="Diferencial de Ingreso Promedio Mensual de Hombres según Alfabetismo en la comuna de Concepción"/>
    <s v="Evolución del Diferencial de Ingreso Promedio Mensual de Hombres según Alfabetismo en la comuna de Concepción, en los Años 2006-2009-2011-2013-2015-2017. Gráfico de elaboración propia con base en Encuestas CASEN 2006 a 2017- CLP/mes"/>
    <s v="Gráfico Evolución"/>
    <s v="ingresos,personas,histórico,CASEN,encuesta,CASEN,INE,estadística,Socioeconómico,Ingreso Promedio Comunal,Ingreso por Sexo-Alfabetismo,Concepción,Ingreso Hombres - Alfabetismo"/>
    <s v="https://analytics.zoho.com/open-view/2395394000008161224?ZOHO_CRITERIA=%22Localiza%20Chile%22.%22Codcom%22%3D8101"/>
    <x v="0"/>
    <s v="#1774B580"/>
  </r>
  <r>
    <n v="2968"/>
    <x v="0"/>
    <x v="2"/>
    <s v="Socioeconómico"/>
    <n v="12402"/>
    <x v="28"/>
    <x v="13"/>
    <x v="0"/>
    <x v="360"/>
    <x v="0"/>
    <x v="109"/>
    <s v="Años 2006-2009-2011-2013-2015-2017"/>
    <s v="CLP/mes"/>
    <s v="elaboración propia con base en Encuestas CASEN 2006 a 2017"/>
    <s v="Diferencial de Ingreso Promedio Mensual de Mujeres según Alfabetismo en la comuna de Torres del Paine"/>
    <s v="Evolución del Diferencial de Ingreso Promedio Mensual de Mujeres según Alfabetismo en la comuna de Torres del Paine, en los Años 2006-2009-2011-2013-2015-2017. Gráfico de elaboración propia con base en Encuestas CASEN 2006 a 2017- CLP/mes"/>
    <s v="Gráfico Evolución"/>
    <s v="ingresos,personas,histórico,CASEN,encuesta,CASEN,INE,estadística,Socioeconómico,Ingreso Promedio Comunal,Ingreso por Sexo-Alfabetismo,Torres del Paine,Ingreso Mujeres - Alfabetismo"/>
    <s v="https://analytics.zoho.com/open-view/2395394000008161225?ZOHO_CRITERIA=%22Localiza%20Chile%22.%22Codcom%22%3D12402"/>
    <x v="0"/>
    <s v="#1774B715"/>
  </r>
  <r>
    <n v="2969"/>
    <x v="0"/>
    <x v="2"/>
    <s v="Socioeconómico"/>
    <n v="6"/>
    <x v="29"/>
    <x v="14"/>
    <x v="1"/>
    <x v="178"/>
    <x v="0"/>
    <x v="110"/>
    <s v="Años 2006-2009-2011-2013-2015-2017"/>
    <s v="CLP/mes"/>
    <s v="elaboración propia con base en Encuestas CASEN 2006 a 2017"/>
    <s v="Evolución del Ingreso Promedio Mensual por Alfabetismo en la Región de O'Higgins"/>
    <s v="Evolución del Ingreso Promedio Mensual por Alfabetismo en la Región de O'Higgins en los Años 2006-2009-2011-2013-2015-2017. Gráfico de elaboración propia con base en Encuestas CASEN 2006 a 2017 - CLP/mes"/>
    <s v="Gráfico Evolución"/>
    <s v="ingresos,personas,histórico,CASEN,encuesta,CASEN,INE,estadística,Socioeconómico,Ingreso Promedio Regional,Ingreso por Alfabetismo,Región de O'Higgins,Ingreso por Alfabetismo"/>
    <s v="https://analytics.zoho.com/open-view/2395394000008161206?ZOHO_CRITERIA=%22Localiza%20Chile%22.%22Codreg%22%3D6"/>
    <x v="0"/>
    <s v="#1774B428"/>
  </r>
  <r>
    <n v="2970"/>
    <x v="0"/>
    <x v="2"/>
    <s v="Socioeconómico"/>
    <n v="5601"/>
    <x v="28"/>
    <x v="13"/>
    <x v="0"/>
    <x v="335"/>
    <x v="0"/>
    <x v="109"/>
    <s v="Años 2006-2009-2011-2013-2015-2017"/>
    <s v="CLP/mes"/>
    <s v="elaboración propia con base en Encuestas CASEN 2006 a 2017"/>
    <s v="Diferencial de Ingreso Promedio Mensual de Mujeres según Alfabetismo en la comuna de San Antonio"/>
    <s v="Evolución del Diferencial de Ingreso Promedio Mensual de Mujeres según Alfabetismo en la comuna de San Antonio, en los Años 2006-2009-2011-2013-2015-2017. Gráfico de elaboración propia con base en Encuestas CASEN 2006 a 2017- CLP/mes"/>
    <s v="Gráfico Evolución"/>
    <s v="ingresos,personas,histórico,CASEN,encuesta,CASEN,INE,estadística,Socioeconómico,Ingreso Promedio Comunal,Ingreso por Sexo-Alfabetismo,San Antonio,Ingreso Mujeres - Alfabetismo"/>
    <s v="https://analytics.zoho.com/open-view/2395394000008161225?ZOHO_CRITERIA=%22Localiza%20Chile%22.%22Codcom%22%3D5601"/>
    <x v="0"/>
    <s v="#1774B501"/>
  </r>
  <r>
    <n v="2971"/>
    <x v="0"/>
    <x v="2"/>
    <s v="Socioeconómico"/>
    <n v="7306"/>
    <x v="28"/>
    <x v="14"/>
    <x v="0"/>
    <x v="41"/>
    <x v="0"/>
    <x v="110"/>
    <s v="Año 2017"/>
    <s v="CLP/mes"/>
    <s v="elaboración propia con base en Encuestas CASEN 2006 a 2017"/>
    <s v="Comparativo de Ingreso Promedio Mensual entre personas con y sin alfabetización en la comuna de Romeral"/>
    <s v="Gráfico nos muestra el Comparativo de Ingreso Promedio Mensual entre personas con y sin alfabetización en la comuna de Romeral en el Año 2017. Gráfico de elaboración propia con base en Encuestas CASEN 2006 a 2017-unidad CLP/mes"/>
    <s v="Gráfico Comparativo"/>
    <s v="ingresos,personas,histórico,CASEN,encuesta,CASEN,INE,estadística,Socioeconómico,Ingreso Promedio Comunal,Ingreso por Alfabetismo,Romeral,Ingreso por Alfabetismo"/>
    <s v="https://analytics.zoho.com/open-view/2395394000008161227?ZOHO_CRITERIA=%22Localiza%20Chile%22.%22Codcom%22%3D7306"/>
    <x v="0"/>
    <s v="#1774B568"/>
  </r>
  <r>
    <n v="2972"/>
    <x v="0"/>
    <x v="2"/>
    <s v="Socioeconómico"/>
    <n v="5503"/>
    <x v="28"/>
    <x v="15"/>
    <x v="0"/>
    <x v="114"/>
    <x v="0"/>
    <x v="114"/>
    <s v="Años 2006-2009-2011-2013-2015-2017"/>
    <s v="Porcentaje (%)"/>
    <s v="elaboración propia con base en Encuestas CASEN 2006 a 2017"/>
    <s v="Variación porcentual del Ingreso Promedio Mensual por Persona en la comuna de Hijuelas"/>
    <s v=" Muestra en proporciones de la Variación porcentual del Ingreso Promedio Mensual por Persona en la comuna de Hijuelas en los Años 2006-2009-2011-2013-2015-2017. Gráfico de elaboración propia con base en Encuestas CASEN 2006 a 2017- Porcentaje (%)"/>
    <s v="Gráfico Proporciones"/>
    <s v="ingresos,personas,histórico,CASEN,encuesta,CASEN,INE,estadística,Socioeconómico,Ingreso Promedio Comunal,Ingreso Promedio Mensual,Hijuelas,Variación Ingreso Comunal"/>
    <s v="https://analytics.zoho.com/open-view/2395394000008161221?ZOHO_CRITERIA=%22Localiza%20Chile%22.%22Codcom%22%3D5503"/>
    <x v="0"/>
    <s v="#1774B498"/>
  </r>
  <r>
    <n v="2973"/>
    <x v="0"/>
    <x v="2"/>
    <s v="Socioeconómico"/>
    <n v="12301"/>
    <x v="28"/>
    <x v="16"/>
    <x v="0"/>
    <x v="297"/>
    <x v="0"/>
    <x v="112"/>
    <s v="Año 2017"/>
    <s v="CLP/mes"/>
    <s v="elaboración propia con base en Encuestas CASEN 2006 a 2017"/>
    <s v="Ingreso Promedio Mensual de Mujeres y Hombres en el año 2017 en la comuna de Porvenir"/>
    <s v=" Distribución del Ingreso Promedio Mensual de Mujeres y Hombres en el año 2017 en la comuna de Porvenir. Gráfico de elaboración propia con base en Encuestas CASEN 2006 a 2017- CLP/mes"/>
    <s v="Gráfico Proporciones"/>
    <s v="ingresos,personas,histórico,CASEN,encuesta,CASEN,INE,estadística,Socioeconómico,Ingreso Promedio Comunal,Ingreso por Sexo,Porvenir,Ingreso por Sexo"/>
    <s v="https://analytics.zoho.com/open-view/2395394000008161223?ZOHO_CRITERIA=%22Localiza%20Chile%22.%22Codcom%22%3D12301"/>
    <x v="0"/>
    <s v="#1774B711"/>
  </r>
  <r>
    <n v="2974"/>
    <x v="0"/>
    <x v="2"/>
    <s v="Socioeconómico"/>
    <n v="16"/>
    <x v="29"/>
    <x v="17"/>
    <x v="1"/>
    <x v="156"/>
    <x v="0"/>
    <x v="117"/>
    <s v="Años 2006-2009-2011-2013-2015-2017"/>
    <s v="CLP/mes"/>
    <s v="elaboración propia con base en Encuestas CASEN 2006 a 2017"/>
    <s v="Evolución del Ingreso Promedio Mensual por Etnia en la Región de Ñuble"/>
    <s v="Evolución del Ingreso Promedio Mensual por Etnia en la Región de Ñuble, en los Años 2006-2009-2011-2013-2015-2017. Gráfico de elaboración propia con base en Encuestas CASEN 2006 a 2017- CLP/mes"/>
    <s v="Gráfico Evolución"/>
    <s v="ingresos,personas,histórico,CASEN,encuesta,CASEN,INE,estadística,Socioeconómico,Ingreso Promedio Regional,Ingreso por Etnia,Región de Ñuble,Ingreso por Etnia"/>
    <s v="https://analytics.zoho.com/open-view/2395394000008161208?ZOHO_CRITERIA=%22Localiza%20Chile%22.%22Codreg%22%3D16"/>
    <x v="0"/>
    <s v="#1774B438"/>
  </r>
  <r>
    <n v="2975"/>
    <x v="0"/>
    <x v="2"/>
    <s v="Socioeconómico"/>
    <n v="16109"/>
    <x v="28"/>
    <x v="15"/>
    <x v="0"/>
    <x v="81"/>
    <x v="0"/>
    <x v="114"/>
    <s v="Años 2006-2009-2011-2013-2015-2017"/>
    <s v="Porcentaje (%)"/>
    <s v="elaboración propia con base en Encuestas CASEN 2006 a 2017"/>
    <s v="Variación porcentual del Ingreso Promedio Mensual por Persona en la comuna de Yungay"/>
    <s v=" Muestra en proporciones de la Variación porcentual del Ingreso Promedio Mensual por Persona en la comuna de Yungay en los Años 2006-2009-2011-2013-2015-2017. Gráfico de elaboración propia con base en Encuestas CASEN 2006 a 2017- Porcentaje (%)"/>
    <s v="Gráfico Proporciones"/>
    <s v="ingresos,personas,histórico,CASEN,encuesta,CASEN,INE,estadística,Socioeconómico,Ingreso Promedio Comunal,Ingreso Promedio Mensual,Yungay,Variación Ingreso Comunal"/>
    <s v="https://analytics.zoho.com/open-view/2395394000008161221?ZOHO_CRITERIA=%22Localiza%20Chile%22.%22Codcom%22%3D16109"/>
    <x v="0"/>
    <s v="#1774B633"/>
  </r>
  <r>
    <n v="2976"/>
    <x v="0"/>
    <x v="2"/>
    <s v="Socioeconómico"/>
    <n v="2301"/>
    <x v="28"/>
    <x v="15"/>
    <x v="0"/>
    <x v="128"/>
    <x v="0"/>
    <x v="115"/>
    <s v="Años 2006-2009-2011-2013-2015-2017"/>
    <s v="CLP/mes"/>
    <s v="elaboración propia con base en Encuestas CASEN 2006 a 2017"/>
    <s v="Evolución del Ingreso Promedio Mensual por Persona en la comuna de Tocopilla"/>
    <s v="Evolución del Ingreso Promedio Mensual por Persona en la comuna de Tocopilla en los Años 2006-2009-2011-2013-2015-2017. Gráfico de elaboración propia con base en Encuestas CASEN 2006 a 2017- CLP/mes"/>
    <s v="Gráfico Evolución"/>
    <s v="ingresos,personas,histórico,CASEN,encuesta,CASEN,INE,estadística,Socioeconómico,Ingreso Promedio Comunal,Ingreso Promedio Mensual,Tocopilla,Ingreso Comunal"/>
    <s v="https://analytics.zoho.com/open-view/2395394000008161220?ZOHO_CRITERIA=%22Localiza%20Chile%22.%22Codcom%22%3D2301"/>
    <x v="0"/>
    <s v="#1774B91"/>
  </r>
  <r>
    <n v="2977"/>
    <x v="0"/>
    <x v="2"/>
    <s v="Socioeconómico"/>
    <n v="6206"/>
    <x v="28"/>
    <x v="15"/>
    <x v="0"/>
    <x v="6"/>
    <x v="0"/>
    <x v="115"/>
    <s v="Años 2006-2009-2011-2013-2015-2017"/>
    <s v="CLP/mes"/>
    <s v="elaboración propia con base en Encuestas CASEN 2006 a 2017"/>
    <s v="Evolución del Ingreso Promedio Mensual por Persona en la comuna de Paredones"/>
    <s v="Evolución del Ingreso Promedio Mensual por Persona en la comuna de Paredones en los Años 2006-2009-2011-2013-2015-2017. Gráfico de elaboración propia con base en Encuestas CASEN 2006 a 2017- CLP/mes"/>
    <s v="Gráfico Evolución"/>
    <s v="ingresos,personas,histórico,CASEN,encuesta,CASEN,INE,estadística,Socioeconómico,Ingreso Promedio Comunal,Ingreso Promedio Mensual,Paredones,Ingreso Comunal"/>
    <s v="https://analytics.zoho.com/open-view/2395394000008161220?ZOHO_CRITERIA=%22Localiza%20Chile%22.%22Codcom%22%3D6206"/>
    <x v="0"/>
    <s v="#1774B177"/>
  </r>
  <r>
    <n v="2978"/>
    <x v="0"/>
    <x v="2"/>
    <s v="Socioeconómico"/>
    <n v="8205"/>
    <x v="28"/>
    <x v="15"/>
    <x v="0"/>
    <x v="40"/>
    <x v="0"/>
    <x v="114"/>
    <s v="Años 2006-2009-2011-2013-2015-2017"/>
    <s v="Porcentaje (%)"/>
    <s v="elaboración propia con base en Encuestas CASEN 2006 a 2017"/>
    <s v="Variación porcentual del Ingreso Promedio Mensual por Persona en la comuna de Curanilahue"/>
    <s v=" Muestra en proporciones de la Variación porcentual del Ingreso Promedio Mensual por Persona en la comuna de Curanilahue en los Años 2006-2009-2011-2013-2015-2017. Gráfico de elaboración propia con base en Encuestas CASEN 2006 a 2017- Porcentaje (%)"/>
    <s v="Gráfico Proporciones"/>
    <s v="ingresos,personas,histórico,CASEN,encuesta,CASEN,INE,estadística,Socioeconómico,Ingreso Promedio Comunal,Ingreso Promedio Mensual,Curanilahue,Variación Ingreso Comunal"/>
    <s v="https://analytics.zoho.com/open-view/2395394000008161221?ZOHO_CRITERIA=%22Localiza%20Chile%22.%22Codcom%22%3D8205"/>
    <x v="0"/>
    <s v="#1774B596"/>
  </r>
  <r>
    <n v="2979"/>
    <x v="0"/>
    <x v="2"/>
    <s v="Socioeconómico"/>
    <n v="13601"/>
    <x v="28"/>
    <x v="14"/>
    <x v="0"/>
    <x v="289"/>
    <x v="0"/>
    <x v="110"/>
    <s v="Año 2017"/>
    <s v="CLP/mes"/>
    <s v="elaboración propia con base en Encuestas CASEN 2006 a 2017"/>
    <s v="Comparativo de Ingreso Promedio Mensual entre personas con y sin alfabetización en la comuna de Talagante"/>
    <s v="Gráfico nos muestra el Comparativo de Ingreso Promedio Mensual entre personas con y sin alfabetización en la comuna de Talagante en el Año 2017. Gráfico de elaboración propia con base en Encuestas CASEN 2006 a 2017-unidad CLP/mes"/>
    <s v="Gráfico Comparativo"/>
    <s v="ingresos,personas,histórico,CASEN,encuesta,CASEN,INE,estadística,Socioeconómico,Ingreso Promedio Comunal,Ingreso por Alfabetismo,Talagante,Ingreso por Alfabetismo"/>
    <s v="https://analytics.zoho.com/open-view/2395394000008161227?ZOHO_CRITERIA=%22Localiza%20Chile%22.%22Codcom%22%3D13601"/>
    <x v="0"/>
    <s v="#1774B763"/>
  </r>
  <r>
    <n v="2980"/>
    <x v="0"/>
    <x v="2"/>
    <s v="Socioeconómico"/>
    <n v="12101"/>
    <x v="28"/>
    <x v="16"/>
    <x v="0"/>
    <x v="138"/>
    <x v="0"/>
    <x v="112"/>
    <s v="Años 2006-2009-2011-2013-2015-2017"/>
    <s v="CLP/mes"/>
    <s v="elaboración propia con base en Encuestas CASEN 2006 a 2017"/>
    <s v="Evolución del Ingreso Promedio Mensual por Persona para Mujeres y Hombres en la comuna de Punta Arenas"/>
    <s v="Evolución del Ingreso Promedio Mensual por Persona para Mujeres y Hombres en la comuna de Punta Arenas, en los Años 2006-2009-2011-2013-2015-2017. Gráfico de elaboración propia con base en Encuestas CASEN 2006 a 2017- CLP/mes"/>
    <s v="Gráfico Evolución"/>
    <s v="ingresos,personas,histórico,CASEN,encuesta,CASEN,INE,estadística,Socioeconómico,Ingreso Promedio Comunal,Ingreso por Sexo,Punta Arenas,Ingreso por Sexo"/>
    <s v="https://analytics.zoho.com/open-view/2395394000008161222?ZOHO_CRITERIA=%22Localiza%20Chile%22.%22Codcom%22%3D12101"/>
    <x v="0"/>
    <s v="#1774B344"/>
  </r>
  <r>
    <n v="2981"/>
    <x v="0"/>
    <x v="2"/>
    <s v="Socioeconómico"/>
    <n v="3301"/>
    <x v="28"/>
    <x v="14"/>
    <x v="0"/>
    <x v="8"/>
    <x v="0"/>
    <x v="110"/>
    <s v="Años 2006-2009-2011-2013-2015-2017"/>
    <s v="CLP/mes"/>
    <s v="elaboración propia con base en Encuestas CASEN 2006 a 2017"/>
    <s v="Evolución del Ingreso Promedio Mensual por Alfabetismo en la comuna de Vallenar"/>
    <s v="Muestra de la Evolución del Ingreso Promedio Mensual por Alfabetismo en la comuna de Vallenar en los Años 2006-2009-2011-2013-2015-2017. Gráfico de elaboración propia con base en Encuestas CASEN 2006 a 2017-unidad CLP/mes"/>
    <s v="Gráfico Evolución"/>
    <s v="ingresos,personas,histórico,CASEN,encuesta,CASEN,INE,estadística,Socioeconómico,Ingreso Promedio Comunal,Ingreso por Alfabetismo,Vallenar,Ingreso por Alfabetismo"/>
    <s v="https://analytics.zoho.com/open-view/2395394000008161226?ZOHO_CRITERIA=%22Localiza%20Chile%22.%22Codcom%22%3D3301"/>
    <x v="0"/>
    <s v="#1774B460"/>
  </r>
  <r>
    <n v="2982"/>
    <x v="0"/>
    <x v="2"/>
    <s v="Socioeconómico"/>
    <n v="16303"/>
    <x v="28"/>
    <x v="15"/>
    <x v="0"/>
    <x v="172"/>
    <x v="0"/>
    <x v="114"/>
    <s v="Años 2006-2009-2011-2013-2015-2017"/>
    <s v="Porcentaje (%)"/>
    <s v="elaboración propia con base en Encuestas CASEN 2006 a 2017"/>
    <s v="Variación porcentual del Ingreso Promedio Mensual por Persona en la comuna de Ñiquén"/>
    <s v=" Muestra en proporciones de la Variación porcentual del Ingreso Promedio Mensual por Persona en la comuna de Ñiquén en los Años 2006-2009-2011-2013-2015-2017. Gráfico de elaboración propia con base en Encuestas CASEN 2006 a 2017- Porcentaje (%)"/>
    <s v="Gráfico Proporciones"/>
    <s v="ingresos,personas,histórico,CASEN,encuesta,CASEN,INE,estadística,Socioeconómico,Ingreso Promedio Comunal,Ingreso Promedio Mensual,Ñiquén,Variación Ingreso Comunal"/>
    <s v="https://analytics.zoho.com/open-view/2395394000008161221?ZOHO_CRITERIA=%22Localiza%20Chile%22.%22Codcom%22%3D16303"/>
    <x v="0"/>
    <s v="#1774B621"/>
  </r>
  <r>
    <n v="2983"/>
    <x v="0"/>
    <x v="2"/>
    <s v="Socioeconómico"/>
    <n v="10306"/>
    <x v="28"/>
    <x v="15"/>
    <x v="0"/>
    <x v="208"/>
    <x v="0"/>
    <x v="114"/>
    <s v="Años 2006-2009-2011-2013-2015-2017"/>
    <s v="Porcentaje (%)"/>
    <s v="elaboración propia con base en Encuestas CASEN 2006 a 2017"/>
    <s v="Variación porcentual del Ingreso Promedio Mensual por Persona en la comuna de San Juan de La Costa"/>
    <s v=" Muestra en proporciones de la Variación porcentual del Ingreso Promedio Mensual por Persona en la comuna de San Juan de La Costa en los Años 2006-2009-2011-2013-2015-2017. Gráfico de elaboración propia con base en Encuestas CASEN 2006 a 2017- Porcentaje (%)"/>
    <s v="Gráfico Proporciones"/>
    <s v="ingresos,personas,histórico,CASEN,encuesta,CASEN,INE,estadística,Socioeconómico,Ingreso Promedio Comunal,Ingreso Promedio Mensual,San Juan de La Costa,Variación Ingreso Comunal"/>
    <s v="https://analytics.zoho.com/open-view/2395394000008161221?ZOHO_CRITERIA=%22Localiza%20Chile%22.%22Codcom%22%3D10306"/>
    <x v="0"/>
    <s v="#1774B690"/>
  </r>
  <r>
    <n v="2984"/>
    <x v="0"/>
    <x v="2"/>
    <s v="Socioeconómico"/>
    <n v="5702"/>
    <x v="28"/>
    <x v="13"/>
    <x v="0"/>
    <x v="182"/>
    <x v="0"/>
    <x v="109"/>
    <s v="Años 2006-2009-2011-2013-2015-2017"/>
    <s v="CLP/mes"/>
    <s v="elaboración propia con base en Encuestas CASEN 2006 a 2017"/>
    <s v="Diferencial de Ingreso Promedio Mensual de Mujeres según Alfabetismo en la comuna de Catemu"/>
    <s v="Evolución del Diferencial de Ingreso Promedio Mensual de Mujeres según Alfabetismo en la comuna de Catemu, en los Años 2006-2009-2011-2013-2015-2017. Gráfico de elaboración propia con base en Encuestas CASEN 2006 a 2017- CLP/mes"/>
    <s v="Gráfico Evolución"/>
    <s v="ingresos,personas,histórico,CASEN,encuesta,CASEN,INE,estadística,Socioeconómico,Ingreso Promedio Comunal,Ingreso por Sexo-Alfabetismo,Catemu,Ingreso Mujeres - Alfabetismo"/>
    <s v="https://analytics.zoho.com/open-view/2395394000008161225?ZOHO_CRITERIA=%22Localiza%20Chile%22.%22Codcom%22%3D5702"/>
    <x v="0"/>
    <s v="#1774B508"/>
  </r>
  <r>
    <n v="2985"/>
    <x v="0"/>
    <x v="2"/>
    <s v="Socioeconómico"/>
    <n v="13110"/>
    <x v="28"/>
    <x v="14"/>
    <x v="0"/>
    <x v="325"/>
    <x v="0"/>
    <x v="110"/>
    <s v="Años 2006-2009-2011-2013-2015-2017"/>
    <s v="CLP/mes"/>
    <s v="elaboración propia con base en Encuestas CASEN 2006 a 2017"/>
    <s v="Evolución del Ingreso Promedio Mensual por Alfabetismo en la comuna de La Florida"/>
    <s v="Muestra de la Evolución del Ingreso Promedio Mensual por Alfabetismo en la comuna de La Florida en los Años 2006-2009-2011-2013-2015-2017. Gráfico de elaboración propia con base en Encuestas CASEN 2006 a 2017-unidad CLP/mes"/>
    <s v="Gráfico Evolución"/>
    <s v="ingresos,personas,histórico,CASEN,encuesta,CASEN,INE,estadística,Socioeconómico,Ingreso Promedio Comunal,Ingreso por Alfabetismo,La Florida,Ingreso por Alfabetismo"/>
    <s v="https://analytics.zoho.com/open-view/2395394000008161226?ZOHO_CRITERIA=%22Localiza%20Chile%22.%22Codcom%22%3D13110"/>
    <x v="0"/>
    <s v="#1774B725"/>
  </r>
  <r>
    <n v="2986"/>
    <x v="0"/>
    <x v="2"/>
    <s v="Socioeconómico"/>
    <n v="6110"/>
    <x v="28"/>
    <x v="15"/>
    <x v="0"/>
    <x v="278"/>
    <x v="0"/>
    <x v="115"/>
    <s v="Años 2006-2009-2011-2013-2015-2017"/>
    <s v="CLP/mes"/>
    <s v="elaboración propia con base en Encuestas CASEN 2006 a 2017"/>
    <s v="Evolución del Ingreso Promedio Mensual por Persona en la comuna de Mostazal"/>
    <s v="Evolución del Ingreso Promedio Mensual por Persona en la comuna de Mostazal en los Años 2006-2009-2011-2013-2015-2017. Gráfico de elaboración propia con base en Encuestas CASEN 2006 a 2017- CLP/mes"/>
    <s v="Gráfico Evolución"/>
    <s v="ingresos,personas,histórico,CASEN,encuesta,CASEN,INE,estadística,Socioeconómico,Ingreso Promedio Comunal,Ingreso Promedio Mensual,Mostazal,Ingreso Comunal"/>
    <s v="https://analytics.zoho.com/open-view/2395394000008161220?ZOHO_CRITERIA=%22Localiza%20Chile%22.%22Codcom%22%3D6110"/>
    <x v="0"/>
    <s v="#1774B164"/>
  </r>
  <r>
    <n v="2987"/>
    <x v="0"/>
    <x v="2"/>
    <s v="Socioeconómico"/>
    <n v="8107"/>
    <x v="28"/>
    <x v="13"/>
    <x v="0"/>
    <x v="308"/>
    <x v="0"/>
    <x v="113"/>
    <s v="Años 2006-2009-2011-2013-2015-2017"/>
    <s v="CLP/mes"/>
    <s v="elaboración propia con base en Encuestas CASEN 2006 a 2017"/>
    <s v="Diferencial de Ingreso Promedio Mensual de Hombres según Alfabetismo en la comuna de Penco"/>
    <s v="Evolución del Diferencial de Ingreso Promedio Mensual de Hombres según Alfabetismo en la comuna de Penco, en los Años 2006-2009-2011-2013-2015-2017. Gráfico de elaboración propia con base en Encuestas CASEN 2006 a 2017- CLP/mes"/>
    <s v="Gráfico Evolución"/>
    <s v="ingresos,personas,histórico,CASEN,encuesta,CASEN,INE,estadística,Socioeconómico,Ingreso Promedio Comunal,Ingreso por Sexo-Alfabetismo,Penco,Ingreso Hombres - Alfabetismo"/>
    <s v="https://analytics.zoho.com/open-view/2395394000008161224?ZOHO_CRITERIA=%22Localiza%20Chile%22.%22Codcom%22%3D8107"/>
    <x v="0"/>
    <s v="#1774B586"/>
  </r>
  <r>
    <n v="2988"/>
    <x v="0"/>
    <x v="2"/>
    <s v="Socioeconómico"/>
    <n v="4302"/>
    <x v="28"/>
    <x v="15"/>
    <x v="0"/>
    <x v="199"/>
    <x v="0"/>
    <x v="115"/>
    <s v="Años 2006-2009-2011-2013-2015-2017"/>
    <s v="CLP/mes"/>
    <s v="elaboración propia con base en Encuestas CASEN 2006 a 2017"/>
    <s v="Evolución del Ingreso Promedio Mensual por Persona en la comuna de Combarbalá"/>
    <s v="Evolución del Ingreso Promedio Mensual por Persona en la comuna de Combarbalá en los Años 2006-2009-2011-2013-2015-2017. Gráfico de elaboración propia con base en Encuestas CASEN 2006 a 2017- CLP/mes"/>
    <s v="Gráfico Evolución"/>
    <s v="ingresos,personas,histórico,CASEN,encuesta,CASEN,INE,estadística,Socioeconómico,Ingreso Promedio Comunal,Ingreso Promedio Mensual,Combarbalá,Ingreso Comunal"/>
    <s v="https://analytics.zoho.com/open-view/2395394000008161220?ZOHO_CRITERIA=%22Localiza%20Chile%22.%22Codcom%22%3D4302"/>
    <x v="0"/>
    <s v="#1774B113"/>
  </r>
  <r>
    <n v="2989"/>
    <x v="0"/>
    <x v="2"/>
    <s v="Socioeconómico"/>
    <n v="10106"/>
    <x v="28"/>
    <x v="13"/>
    <x v="0"/>
    <x v="9"/>
    <x v="0"/>
    <x v="109"/>
    <s v="Años 2006-2009-2011-2013-2015-2017"/>
    <s v="CLP/mes"/>
    <s v="elaboración propia con base en Encuestas CASEN 2006 a 2017"/>
    <s v="Diferencial de Ingreso Promedio Mensual de Mujeres según Alfabetismo en la comuna de Los Muermos"/>
    <s v="Evolución del Diferencial de Ingreso Promedio Mensual de Mujeres según Alfabetismo en la comuna de Los Muermos, en los Años 2006-2009-2011-2013-2015-2017. Gráfico de elaboración propia con base en Encuestas CASEN 2006 a 2017- CLP/mes"/>
    <s v="Gráfico Evolución"/>
    <s v="ingresos,personas,histórico,CASEN,encuesta,CASEN,INE,estadística,Socioeconómico,Ingreso Promedio Comunal,Ingreso por Sexo-Alfabetismo,Los Muermos,Ingreso Mujeres - Alfabetismo"/>
    <s v="https://analytics.zoho.com/open-view/2395394000008161225?ZOHO_CRITERIA=%22Localiza%20Chile%22.%22Codcom%22%3D10106"/>
    <x v="0"/>
    <s v="#1774B671"/>
  </r>
  <r>
    <n v="2990"/>
    <x v="0"/>
    <x v="2"/>
    <s v="Socioeconómico"/>
    <n v="3301"/>
    <x v="28"/>
    <x v="15"/>
    <x v="0"/>
    <x v="8"/>
    <x v="0"/>
    <x v="115"/>
    <s v="Años 2006-2009-2011-2013-2015-2017"/>
    <s v="CLP/mes"/>
    <s v="elaboración propia con base en Encuestas CASEN 2006 a 2017"/>
    <s v="Evolución del Ingreso Promedio Mensual por Persona en la comuna de Vallenar"/>
    <s v="Evolución del Ingreso Promedio Mensual por Persona en la comuna de Vallenar en los Años 2006-2009-2011-2013-2015-2017. Gráfico de elaboración propia con base en Encuestas CASEN 2006 a 2017- CLP/mes"/>
    <s v="Gráfico Evolución"/>
    <s v="ingresos,personas,histórico,CASEN,encuesta,CASEN,INE,estadística,Socioeconómico,Ingreso Promedio Comunal,Ingreso Promedio Mensual,Vallenar,Ingreso Comunal"/>
    <s v="https://analytics.zoho.com/open-view/2395394000008161220?ZOHO_CRITERIA=%22Localiza%20Chile%22.%22Codcom%22%3D3301"/>
    <x v="0"/>
    <s v="#1774B98"/>
  </r>
  <r>
    <n v="2991"/>
    <x v="0"/>
    <x v="2"/>
    <s v="Socioeconómico"/>
    <n v="10107"/>
    <x v="28"/>
    <x v="14"/>
    <x v="0"/>
    <x v="60"/>
    <x v="0"/>
    <x v="110"/>
    <s v="Año 2017"/>
    <s v="CLP/mes"/>
    <s v="elaboración propia con base en Encuestas CASEN 2006 a 2017"/>
    <s v="Comparativo de Ingreso Promedio Mensual entre personas con y sin alfabetización en la comuna de Llanquihue"/>
    <s v="Gráfico nos muestra el Comparativo de Ingreso Promedio Mensual entre personas con y sin alfabetización en la comuna de Llanquihue en el Año 2017. Gráfico de elaboración propia con base en Encuestas CASEN 2006 a 2017-unidad CLP/mes"/>
    <s v="Gráfico Comparativo"/>
    <s v="ingresos,personas,histórico,CASEN,encuesta,CASEN,INE,estadística,Socioeconómico,Ingreso Promedio Comunal,Ingreso por Alfabetismo,Llanquihue,Ingreso por Alfabetismo"/>
    <s v="https://analytics.zoho.com/open-view/2395394000008161227?ZOHO_CRITERIA=%22Localiza%20Chile%22.%22Codcom%22%3D10107"/>
    <x v="0"/>
    <s v="#1774B672"/>
  </r>
  <r>
    <n v="2992"/>
    <x v="0"/>
    <x v="2"/>
    <s v="Socioeconómico"/>
    <n v="7403"/>
    <x v="28"/>
    <x v="16"/>
    <x v="0"/>
    <x v="255"/>
    <x v="0"/>
    <x v="112"/>
    <s v="Año 2017"/>
    <s v="CLP/mes"/>
    <s v="elaboración propia con base en Encuestas CASEN 2006 a 2017"/>
    <s v="Ingreso Promedio Mensual de Mujeres y Hombres en el año 2017 en la comuna de Longaví"/>
    <s v=" Distribución del Ingreso Promedio Mensual de Mujeres y Hombres en el año 2017 en la comuna de Longaví. Gráfico de elaboración propia con base en Encuestas CASEN 2006 a 2017- CLP/mes"/>
    <s v="Gráfico Proporciones"/>
    <s v="ingresos,personas,histórico,CASEN,encuesta,CASEN,INE,estadística,Socioeconómico,Ingreso Promedio Comunal,Ingreso por Sexo,Longaví,Ingreso por Sexo"/>
    <s v="https://analytics.zoho.com/open-view/2395394000008161223?ZOHO_CRITERIA=%22Localiza%20Chile%22.%22Codcom%22%3D7403"/>
    <x v="0"/>
    <s v="#1774B574"/>
  </r>
  <r>
    <n v="2993"/>
    <x v="0"/>
    <x v="2"/>
    <s v="Socioeconómico"/>
    <n v="4102"/>
    <x v="28"/>
    <x v="15"/>
    <x v="0"/>
    <x v="122"/>
    <x v="0"/>
    <x v="115"/>
    <s v="Años 2006-2009-2011-2013-2015-2017"/>
    <s v="CLP/mes"/>
    <s v="elaboración propia con base en Encuestas CASEN 2006 a 2017"/>
    <s v="Evolución del Ingreso Promedio Mensual por Persona en la comuna de Coquimbo"/>
    <s v="Evolución del Ingreso Promedio Mensual por Persona en la comuna de Coquimbo en los Años 2006-2009-2011-2013-2015-2017. Gráfico de elaboración propia con base en Encuestas CASEN 2006 a 2017- CLP/mes"/>
    <s v="Gráfico Evolución"/>
    <s v="ingresos,personas,histórico,CASEN,encuesta,CASEN,INE,estadística,Socioeconómico,Ingreso Promedio Comunal,Ingreso Promedio Mensual,Coquimbo,Ingreso Comunal"/>
    <s v="https://analytics.zoho.com/open-view/2395394000008161220?ZOHO_CRITERIA=%22Localiza%20Chile%22.%22Codcom%22%3D4102"/>
    <x v="0"/>
    <s v="#1774B103"/>
  </r>
  <r>
    <n v="2994"/>
    <x v="0"/>
    <x v="2"/>
    <s v="Socioeconómico"/>
    <n v="10304"/>
    <x v="28"/>
    <x v="13"/>
    <x v="0"/>
    <x v="36"/>
    <x v="0"/>
    <x v="113"/>
    <s v="Años 2006-2009-2011-2013-2015-2017"/>
    <s v="CLP/mes"/>
    <s v="elaboración propia con base en Encuestas CASEN 2006 a 2017"/>
    <s v="Diferencial de Ingreso Promedio Mensual de Hombres según Alfabetismo en la comuna de Puyehue"/>
    <s v="Evolución del Diferencial de Ingreso Promedio Mensual de Hombres según Alfabetismo en la comuna de Puyehue, en los Años 2006-2009-2011-2013-2015-2017. Gráfico de elaboración propia con base en Encuestas CASEN 2006 a 2017- CLP/mes"/>
    <s v="Gráfico Evolución"/>
    <s v="ingresos,personas,histórico,CASEN,encuesta,CASEN,INE,estadística,Socioeconómico,Ingreso Promedio Comunal,Ingreso por Sexo-Alfabetismo,Puyehue,Ingreso Hombres - Alfabetismo"/>
    <s v="https://analytics.zoho.com/open-view/2395394000008161224?ZOHO_CRITERIA=%22Localiza%20Chile%22.%22Codcom%22%3D10304"/>
    <x v="0"/>
    <s v="#1774B688"/>
  </r>
  <r>
    <n v="2995"/>
    <x v="0"/>
    <x v="2"/>
    <s v="Socioeconómico"/>
    <n v="10103"/>
    <x v="28"/>
    <x v="13"/>
    <x v="0"/>
    <x v="131"/>
    <x v="0"/>
    <x v="109"/>
    <s v="Años 2006-2009-2011-2013-2015-2017"/>
    <s v="CLP/mes"/>
    <s v="elaboración propia con base en Encuestas CASEN 2006 a 2017"/>
    <s v="Diferencial de Ingreso Promedio Mensual de Mujeres según Alfabetismo en la comuna de Cochamó"/>
    <s v="Evolución del Diferencial de Ingreso Promedio Mensual de Mujeres según Alfabetismo en la comuna de Cochamó, en los Años 2006-2009-2011-2013-2015-2017. Gráfico de elaboración propia con base en Encuestas CASEN 2006 a 2017- CLP/mes"/>
    <s v="Gráfico Evolución"/>
    <s v="ingresos,personas,histórico,CASEN,encuesta,CASEN,INE,estadística,Socioeconómico,Ingreso Promedio Comunal,Ingreso por Sexo-Alfabetismo,Cochamó,Ingreso Mujeres - Alfabetismo"/>
    <s v="https://analytics.zoho.com/open-view/2395394000008161225?ZOHO_CRITERIA=%22Localiza%20Chile%22.%22Codcom%22%3D10103"/>
    <x v="0"/>
    <s v="#1774B668"/>
  </r>
  <r>
    <n v="2996"/>
    <x v="0"/>
    <x v="2"/>
    <s v="Socioeconómico"/>
    <n v="13127"/>
    <x v="28"/>
    <x v="15"/>
    <x v="0"/>
    <x v="86"/>
    <x v="0"/>
    <x v="114"/>
    <s v="Años 2006-2009-2011-2013-2015-2017"/>
    <s v="Porcentaje (%)"/>
    <s v="elaboración propia con base en Encuestas CASEN 2006 a 2017"/>
    <s v="Variación porcentual del Ingreso Promedio Mensual por Persona en la comuna de Recoleta"/>
    <s v=" Muestra en proporciones de la Variación porcentual del Ingreso Promedio Mensual por Persona en la comuna de Recoleta en los Años 2006-2009-2011-2013-2015-2017. Gráfico de elaboración propia con base en Encuestas CASEN 2006 a 2017- Porcentaje (%)"/>
    <s v="Gráfico Proporciones"/>
    <s v="ingresos,personas,histórico,CASEN,encuesta,CASEN,INE,estadística,Socioeconómico,Ingreso Promedio Comunal,Ingreso Promedio Mensual,Recoleta,Variación Ingreso Comunal"/>
    <s v="https://analytics.zoho.com/open-view/2395394000008161221?ZOHO_CRITERIA=%22Localiza%20Chile%22.%22Codcom%22%3D13127"/>
    <x v="0"/>
    <s v="#1774B742"/>
  </r>
  <r>
    <n v="2997"/>
    <x v="0"/>
    <x v="2"/>
    <s v="Socioeconómico"/>
    <n v="5403"/>
    <x v="28"/>
    <x v="16"/>
    <x v="0"/>
    <x v="144"/>
    <x v="0"/>
    <x v="112"/>
    <s v="Años 2006-2009-2011-2013-2015-2017"/>
    <s v="CLP/mes"/>
    <s v="elaboración propia con base en Encuestas CASEN 2006 a 2017"/>
    <s v="Evolución del Ingreso Promedio Mensual por Persona para Mujeres y Hombres en la comuna de Papudo"/>
    <s v="Evolución del Ingreso Promedio Mensual por Persona para Mujeres y Hombres en la comuna de Papudo, en los Años 2006-2009-2011-2013-2015-2017. Gráfico de elaboración propia con base en Encuestas CASEN 2006 a 2017- CLP/mes"/>
    <s v="Gráfico Evolución"/>
    <s v="ingresos,personas,histórico,CASEN,encuesta,CASEN,INE,estadística,Socioeconómico,Ingreso Promedio Comunal,Ingreso por Sexo,Papudo,Ingreso por Sexo"/>
    <s v="https://analytics.zoho.com/open-view/2395394000008161222?ZOHO_CRITERIA=%22Localiza%20Chile%22.%22Codcom%22%3D5403"/>
    <x v="0"/>
    <s v="#1774B131"/>
  </r>
  <r>
    <n v="2998"/>
    <x v="0"/>
    <x v="2"/>
    <s v="Socioeconómico"/>
    <n v="2203"/>
    <x v="28"/>
    <x v="15"/>
    <x v="0"/>
    <x v="16"/>
    <x v="0"/>
    <x v="115"/>
    <s v="Años 2006-2009-2011-2013-2015-2017"/>
    <s v="CLP/mes"/>
    <s v="elaboración propia con base en Encuestas CASEN 2006 a 2017"/>
    <s v="Evolución del Ingreso Promedio Mensual por Persona en la comuna de San Pedro de Atacama"/>
    <s v="Evolución del Ingreso Promedio Mensual por Persona en la comuna de San Pedro de Atacama en los Años 2006-2009-2011-2013-2015-2017. Gráfico de elaboración propia con base en Encuestas CASEN 2006 a 2017- CLP/mes"/>
    <s v="Gráfico Evolución"/>
    <s v="ingresos,personas,histórico,CASEN,encuesta,CASEN,INE,estadística,Socioeconómico,Ingreso Promedio Comunal,Ingreso Promedio Mensual,San Pedro de Atacama,Ingreso Comunal"/>
    <s v="https://analytics.zoho.com/open-view/2395394000008161220?ZOHO_CRITERIA=%22Localiza%20Chile%22.%22Codcom%22%3D2203"/>
    <x v="0"/>
    <s v="#1774B90"/>
  </r>
  <r>
    <n v="2999"/>
    <x v="0"/>
    <x v="2"/>
    <s v="Socioeconómico"/>
    <n v="14203"/>
    <x v="28"/>
    <x v="13"/>
    <x v="0"/>
    <x v="193"/>
    <x v="0"/>
    <x v="113"/>
    <s v="Años 2006-2009-2011-2013-2015-2017"/>
    <s v="CLP/mes"/>
    <s v="elaboración propia con base en Encuestas CASEN 2006 a 2017"/>
    <s v="Diferencial de Ingreso Promedio Mensual de Hombres según Alfabetismo en la comuna de Lago Ranco"/>
    <s v="Evolución del Diferencial de Ingreso Promedio Mensual de Hombres según Alfabetismo en la comuna de Lago Ranco, en los Años 2006-2009-2011-2013-2015-2017. Gráfico de elaboración propia con base en Encuestas CASEN 2006 a 2017- CLP/mes"/>
    <s v="Gráfico Evolución"/>
    <s v="ingresos,personas,histórico,CASEN,encuesta,CASEN,INE,estadística,Socioeconómico,Ingreso Promedio Comunal,Ingreso por Sexo-Alfabetismo,Lago Ranco,Ingreso Hombres - Alfabetismo"/>
    <s v="https://analytics.zoho.com/open-view/2395394000008161224?ZOHO_CRITERIA=%22Localiza%20Chile%22.%22Codcom%22%3D14203"/>
    <x v="0"/>
    <s v="#1774B778"/>
  </r>
  <r>
    <n v="3000"/>
    <x v="0"/>
    <x v="2"/>
    <s v="Socioeconómico"/>
    <n v="9104"/>
    <x v="28"/>
    <x v="14"/>
    <x v="0"/>
    <x v="275"/>
    <x v="0"/>
    <x v="110"/>
    <s v="Año 2017"/>
    <s v="CLP/mes"/>
    <s v="elaboración propia con base en Encuestas CASEN 2006 a 2017"/>
    <s v="Comparativo de Ingreso Promedio Mensual entre personas con y sin alfabetización en la comuna de Curarrehue"/>
    <s v="Gráfico nos muestra el Comparativo de Ingreso Promedio Mensual entre personas con y sin alfabetización en la comuna de Curarrehue en el Año 2017. Gráfico de elaboración propia con base en Encuestas CASEN 2006 a 2017-unidad CLP/mes"/>
    <s v="Gráfico Comparativo"/>
    <s v="ingresos,personas,histórico,CASEN,encuesta,CASEN,INE,estadística,Socioeconómico,Ingreso Promedio Comunal,Ingreso por Alfabetismo,Curarrehue,Ingreso por Alfabetismo"/>
    <s v="https://analytics.zoho.com/open-view/2395394000008161227?ZOHO_CRITERIA=%22Localiza%20Chile%22.%22Codcom%22%3D9104"/>
    <x v="0"/>
    <s v="#1774B637"/>
  </r>
  <r>
    <n v="3001"/>
    <x v="0"/>
    <x v="2"/>
    <s v="Socioeconómico"/>
    <n v="10204"/>
    <x v="28"/>
    <x v="16"/>
    <x v="0"/>
    <x v="32"/>
    <x v="0"/>
    <x v="112"/>
    <s v="Años 2006-2009-2011-2013-2015-2017"/>
    <s v="CLP/mes"/>
    <s v="elaboración propia con base en Encuestas CASEN 2006 a 2017"/>
    <s v="Evolución del Ingreso Promedio Mensual por Persona para Mujeres y Hombres en la comuna de Curaco de Vélez"/>
    <s v="Evolución del Ingreso Promedio Mensual por Persona para Mujeres y Hombres en la comuna de Curaco de Vélez, en los Años 2006-2009-2011-2013-2015-2017. Gráfico de elaboración propia con base en Encuestas CASEN 2006 a 2017- CLP/mes"/>
    <s v="Gráfico Evolución"/>
    <s v="ingresos,personas,histórico,CASEN,encuesta,CASEN,INE,estadística,Socioeconómico,Ingreso Promedio Comunal,Ingreso por Sexo,Curaco de Vélez,Ingreso por Sexo"/>
    <s v="https://analytics.zoho.com/open-view/2395394000008161222?ZOHO_CRITERIA=%22Localiza%20Chile%22.%22Codcom%22%3D10204"/>
    <x v="0"/>
    <s v="#1774B316"/>
  </r>
  <r>
    <n v="3002"/>
    <x v="0"/>
    <x v="2"/>
    <s v="Socioeconómico"/>
    <n v="13111"/>
    <x v="28"/>
    <x v="16"/>
    <x v="0"/>
    <x v="272"/>
    <x v="0"/>
    <x v="112"/>
    <s v="Año 2017"/>
    <s v="CLP/mes"/>
    <s v="elaboración propia con base en Encuestas CASEN 2006 a 2017"/>
    <s v="Ingreso Promedio Mensual de Mujeres y Hombres en el año 2017 en la comuna de La Granja"/>
    <s v=" Distribución del Ingreso Promedio Mensual de Mujeres y Hombres en el año 2017 en la comuna de La Granja. Gráfico de elaboración propia con base en Encuestas CASEN 2006 a 2017- CLP/mes"/>
    <s v="Gráfico Proporciones"/>
    <s v="ingresos,personas,histórico,CASEN,encuesta,CASEN,INE,estadística,Socioeconómico,Ingreso Promedio Comunal,Ingreso por Sexo,La Granja,Ingreso por Sexo"/>
    <s v="https://analytics.zoho.com/open-view/2395394000008161223?ZOHO_CRITERIA=%22Localiza%20Chile%22.%22Codcom%22%3D13111"/>
    <x v="0"/>
    <s v="#1774B726"/>
  </r>
  <r>
    <n v="3003"/>
    <x v="0"/>
    <x v="2"/>
    <s v="Socioeconómico"/>
    <n v="5201"/>
    <x v="28"/>
    <x v="13"/>
    <x v="0"/>
    <x v="244"/>
    <x v="0"/>
    <x v="113"/>
    <s v="Años 2006-2009-2011-2013-2015-2017"/>
    <s v="CLP/mes"/>
    <s v="elaboración propia con base en Encuestas CASEN 2006 a 2017"/>
    <s v="Diferencial de Ingreso Promedio Mensual de Hombres según Alfabetismo en la comuna de Isla de Pascua"/>
    <s v="Evolución del Diferencial de Ingreso Promedio Mensual de Hombres según Alfabetismo en la comuna de Isla de Pascua, en los Años 2006-2009-2011-2013-2015-2017. Gráfico de elaboración propia con base en Encuestas CASEN 2006 a 2017- CLP/mes"/>
    <s v="Gráfico Evolución"/>
    <s v="ingresos,personas,histórico,CASEN,encuesta,CASEN,INE,estadística,Socioeconómico,Ingreso Promedio Comunal,Ingreso por Sexo-Alfabetismo,Isla de Pascua,Ingreso Hombres - Alfabetismo"/>
    <s v="https://analytics.zoho.com/open-view/2395394000008161224?ZOHO_CRITERIA=%22Localiza%20Chile%22.%22Codcom%22%3D5201"/>
    <x v="0"/>
    <s v="#1774B486"/>
  </r>
  <r>
    <n v="3004"/>
    <x v="0"/>
    <x v="2"/>
    <s v="Socioeconómico"/>
    <n v="4204"/>
    <x v="28"/>
    <x v="13"/>
    <x v="0"/>
    <x v="205"/>
    <x v="0"/>
    <x v="109"/>
    <s v="Años 2006-2009-2011-2013-2015-2017"/>
    <s v="CLP/mes"/>
    <s v="elaboración propia con base en Encuestas CASEN 2006 a 2017"/>
    <s v="Diferencial de Ingreso Promedio Mensual de Mujeres según Alfabetismo en la comuna de Salamanca"/>
    <s v="Evolución del Diferencial de Ingreso Promedio Mensual de Mujeres según Alfabetismo en la comuna de Salamanca, en los Años 2006-2009-2011-2013-2015-2017. Gráfico de elaboración propia con base en Encuestas CASEN 2006 a 2017- CLP/mes"/>
    <s v="Gráfico Evolución"/>
    <s v="ingresos,personas,histórico,CASEN,encuesta,CASEN,INE,estadística,Socioeconómico,Ingreso Promedio Comunal,Ingreso por Sexo-Alfabetismo,Salamanca,Ingreso Mujeres - Alfabetismo"/>
    <s v="https://analytics.zoho.com/open-view/2395394000008161225?ZOHO_CRITERIA=%22Localiza%20Chile%22.%22Codcom%22%3D4204"/>
    <x v="0"/>
    <s v="#1774B473"/>
  </r>
  <r>
    <n v="3005"/>
    <x v="0"/>
    <x v="3"/>
    <s v="Economía"/>
    <n v="14"/>
    <x v="30"/>
    <x v="18"/>
    <x v="1"/>
    <x v="226"/>
    <x v="3"/>
    <x v="118"/>
    <s v="Periodo 2014-2021 (mensual)"/>
    <s v="Superficie (m2)"/>
    <s v="Instituto Nacional de Estadísticas (INE)"/>
    <s v="Evolución de la Superficie de las solicitudes de edificación No Habitacional autorizada para construcción de Ampliaciones de la industria, comercio y establecimientos financieros (ICEF) en la Región de Los Ríos"/>
    <s v="Gráfica muestra la Evolución de la Superficie de las solicitudes de edificación No Habitacional autorizada para construcción de Ampliaciones de la industria, comercio y establecimientos financieros (ICEF)  en la Región de Los Ríos, durante el Periodo 2014-2021 (mensual) de acuerdo a datos recopilados por el Instituto Nacional de Estadísticas (INE)- Superficie (m2)"/>
    <s v="Gráfico Evolución"/>
    <s v="economía,INE,estadística,indicadores,económicos,,Construcción,Superficie No Habitacional,Región de Los Ríos,Superfie Autorizada No Habitacional ICEF Ampliaciones,Superficie (m2)"/>
    <s v="https://analytics.zoho.com/open-view/2395394000008224285?ZOHO_CRITERIA=%22Consolidado_Estadisticas_Regionales_New%22.%22C%C3%B3digo%20regi%C3%B3n%22%3D14"/>
    <x v="0"/>
    <s v="#1774B9"/>
  </r>
  <r>
    <n v="3006"/>
    <x v="0"/>
    <x v="3"/>
    <s v="Economía"/>
    <n v="0"/>
    <x v="31"/>
    <x v="19"/>
    <x v="2"/>
    <x v="113"/>
    <x v="0"/>
    <x v="119"/>
    <s v="Periodo 2014-2021 (mensual)"/>
    <s v="toneladas (t)"/>
    <s v="Servicio Nacional de Pesca (SERNAPESCA)"/>
    <s v="Evolución del Desembarque Artesanal de Moluscos a Escala Nacional"/>
    <s v="Gráfica muestra la Evolución del Desembarque Artesanal de Moluscos a Escala Nacional -Chile- durante el Periodo 2014-2021 (mensual) de acuerdo a datos recopilados por el Servicio Nacional de Pesca (SERNAPESCA)- toneladas (t)"/>
    <s v="Gráfico Evolución"/>
    <s v="economía,INE,estadística,indicadores,económicos,,Pesca,Desembarque Artesanal,Chile,Moluscos,toneladas (t)"/>
    <s v="https://analytics.zoho.com/open-view/2395394000008334512"/>
    <x v="0"/>
    <s v="#1774B9"/>
  </r>
  <r>
    <n v="3007"/>
    <x v="0"/>
    <x v="3"/>
    <s v="Economía"/>
    <n v="16"/>
    <x v="32"/>
    <x v="20"/>
    <x v="1"/>
    <x v="156"/>
    <x v="3"/>
    <x v="120"/>
    <s v="Periodo 2014-2021 (mensual)"/>
    <s v="noches (unidades)"/>
    <s v="Instituto Nacional de Estadísticas (INE)"/>
    <s v="Evolución del Número total de noches que los pasajeros se alojan en el establecimiento en la Región de Ñuble"/>
    <s v="Gráfica muestra la Evolución del Número total de noches que los pasajeros se alojan en el establecimiento a Escala Nacional en la Región de Ñuble, durante el Periodo 2014-2021 (mensual) de acuerdo a datos recopilados por el Instituto Nacional de Estadísticas (INE)- noches (unidades)"/>
    <s v="Gráfico Evolución"/>
    <s v="economía,INE,estadística,indicadores,económicos,,Turismo,Ocupación,Región de Ñuble,Número de Pernoctaciones,noches (unidades)"/>
    <s v="https://analytics.zoho.com/open-view/2395394000008296020?ZOHO_CRITERIA=%22Consolidado_Estadisticas_Regionales_New%22.%22C%C3%B3digo%20regi%C3%B3n%22%3D16"/>
    <x v="0"/>
    <s v="#1774B9"/>
  </r>
  <r>
    <n v="3008"/>
    <x v="0"/>
    <x v="3"/>
    <s v="Economía"/>
    <n v="16"/>
    <x v="33"/>
    <x v="21"/>
    <x v="1"/>
    <x v="156"/>
    <x v="3"/>
    <x v="121"/>
    <s v="Periodo 2014-2021 (mensual)"/>
    <s v="Número Vehículos (unidades)"/>
    <s v="Ministerio de Transportes y Telecomunicaciones"/>
    <s v="Evolución de la Pasada de vehículos por plazas de peajes y pórticos de autopistas interurbanas en la Región de Ñuble"/>
    <s v="Gráfica muestra la Evolución de la Pasada de vehículos por plazas de peajes y pórticos de autopistas interurbanas en la Región de Ñuble, durante el Periodo 2014-2021 (mensual) de acuerdo a datos recopilados por el Ministerio de Transportes y Telecomunicaciones- Número Vehículos (unidades)"/>
    <s v="Gráfico Evolución"/>
    <s v="economía,INE,estadística,indicadores,económicos,,Transporte,Pórticos y Peajes,Región de Ñuble,Pasada de vehiculos Pórticos Autopistas Interurbanas,Número Vehículos (unidades)"/>
    <s v="https://analytics.zoho.com/open-view/2395394000008306375?ZOHO_CRITERIA=%22Consolidado_Estadisticas_Regionales_New%22.%22C%C3%B3digo%20regi%C3%B3n%22%3D16"/>
    <x v="0"/>
    <s v="#1774B9"/>
  </r>
  <r>
    <n v="3009"/>
    <x v="0"/>
    <x v="3"/>
    <s v="Economía"/>
    <n v="6"/>
    <x v="34"/>
    <x v="20"/>
    <x v="1"/>
    <x v="178"/>
    <x v="3"/>
    <x v="122"/>
    <s v="Periodo 2014-2021 (mensual)"/>
    <s v="pesos chilenos (CLP)"/>
    <s v="Instituto Nacional de Estadísticas (INE)"/>
    <s v="Evolución del Rendimiento del ingreso por alojamiento, según el total de habitaciones disponibles por días de funcionamiento en la Región de O'Higgins"/>
    <s v="Gráfica muestra la Evolución del Rendimiento del ingreso por alojamiento, según el total de habitaciones disponibles por días de funcionamiento en la Región de O'Higgins, durante el Periodo 2014-2021 (mensual) de acuerdo a datos recopilados por el Instituto Nacional de Estadísticas (INE)- pesos chilenos (CLP)"/>
    <s v="Gráfico Evolución"/>
    <s v="economía,INE,estadística,indicadores,económicos,,Turismo,Precio y Rendimiento,Región de O'Higgins,Rendimiento del Ingreso por Alojamiento,pesos chilenos (CLP)"/>
    <s v="https://analytics.zoho.com/open-view/2395394000008300623?ZOHO_CRITERIA=%22Consolidado_Estadisticas_Regionales_New%22.%22C%C3%B3digo%20regi%C3%B3n%22%3D6"/>
    <x v="0"/>
    <s v="#1774B9"/>
  </r>
  <r>
    <n v="3010"/>
    <x v="0"/>
    <x v="3"/>
    <s v="Economía"/>
    <n v="8"/>
    <x v="30"/>
    <x v="18"/>
    <x v="1"/>
    <x v="192"/>
    <x v="3"/>
    <x v="123"/>
    <s v="Periodo 2014-2021 (mensual)"/>
    <s v="Superficie (m2)"/>
    <s v="Instituto Nacional de Estadísticas (INE)"/>
    <s v="Evolución de la Superficie de las solicitudes de edificación No Habitacional autorizada para construcción de  Ampliaciones de Servicios en la Región del Biobío"/>
    <s v="Gráfica muestra la Evolución de la Superficie de las solicitudes de edificación No Habitacional autorizada para construcción de Ampliaciones de Servicios en la Región del Biobío, durante el Periodo 2014-2021 (mensual) de acuerdo a datos recopilados por el Instituto Nacional de Estadísticas (INE)- Superficie (m2)"/>
    <s v="Gráfico Evolución"/>
    <s v="economía,INE,estadística,indicadores,económicos,,Construcción,Superficie No Habitacional,Región del Biobío,Superfie Autorizada No Habitacional Servicios Ampliaciones,Superficie (m2)"/>
    <s v="https://analytics.zoho.com/open-view/2395394000008225247?ZOHO_CRITERIA=%22Consolidado_Estadisticas_Regionales_New%22.%22C%C3%B3digo%20regi%C3%B3n%22%3D8"/>
    <x v="0"/>
    <s v="#1774B9"/>
  </r>
  <r>
    <n v="3011"/>
    <x v="0"/>
    <x v="3"/>
    <s v="Economía"/>
    <n v="8"/>
    <x v="35"/>
    <x v="22"/>
    <x v="1"/>
    <x v="192"/>
    <x v="3"/>
    <x v="124"/>
    <s v="Periodo 2014-2021 (mensual)"/>
    <s v="toneladas (t)"/>
    <s v="Ministerio de Transportes y Telecomunicaciones"/>
    <s v="Evolución del Movimiento de Carga Portuaria Cabotaje en la Región del Biobío"/>
    <s v="Gráfica muestra la Evolución del Movimiento de Carga Portuaria Cabotaje, que es el transporte de carga nacional o nacionalizada entre puertos de un mismo país, en la Región del Biobío, durante el Periodo 2014-2021 (mensual) de acuerdo a datos recopilados por el Ministerio de Transportes y Telecomunicaciones- toneladas (t)"/>
    <s v="Gráfico Evolución"/>
    <s v="economía,INE,estadística,indicadores,económicos,,Transporte Carga,Carga Marítima,Región del Biobío,Carga Portuaria Cabotaje,toneladas (t)"/>
    <s v="https://analytics.zoho.com/open-view/2395394000008311234?ZOHO_CRITERIA=%22Consolidado_Estadisticas_Regionales_New%22.%22C%C3%B3digo%20regi%C3%B3n%22%3D8"/>
    <x v="0"/>
    <s v="#1774B9"/>
  </r>
  <r>
    <n v="3012"/>
    <x v="0"/>
    <x v="3"/>
    <s v="Economía"/>
    <n v="9"/>
    <x v="36"/>
    <x v="23"/>
    <x v="1"/>
    <x v="87"/>
    <x v="3"/>
    <x v="125"/>
    <s v="Periodo 2014-2021 (mensual)"/>
    <s v="millones de pesos (MM CLP)"/>
    <s v="Instituto Nacional de Estadísticas (INE)"/>
    <s v="Evolución de las Ventas totales netas (sin IVA) de supermercados a precios corrientes en la Región de La Araucanía"/>
    <s v="Gráfica muestra la Evolución de las Ventas totales netas (sin IVA) de supermercados a precios corrientes para la Región de La Araucanía, durante el Periodo 2014-2021 (mensual) de acuerdo a datos recopilados por el Instituto Nacional de Estadísticas (INE)- millones de pesos (MM CLP)"/>
    <s v="Gráfico Evolución"/>
    <s v="economía,INE,estadística,indicadores,económicos,,Comercio,Supermercados,Región de La Araucanía,Ventas de Supermercados,millones de pesos (MM CLP)"/>
    <s v="https://analytics.zoho.com/open-view/2395394000008293485?ZOHO_CRITERIA=%22Consolidado_Estadisticas_Regionales_New%22.%22C%C3%B3digo%20regi%C3%B3n%22%3D9"/>
    <x v="0"/>
    <s v="#1774B9"/>
  </r>
  <r>
    <n v="3013"/>
    <x v="0"/>
    <x v="3"/>
    <s v="Economía"/>
    <n v="5"/>
    <x v="37"/>
    <x v="24"/>
    <x v="1"/>
    <x v="184"/>
    <x v="3"/>
    <x v="126"/>
    <s v="Periodo 2014-2021 (mensual)"/>
    <s v="Índice"/>
    <s v="Instituto Nacional de Estadísticas (INE)"/>
    <s v="Evolución del Índice de Producción de la división Fabricación de equipo eléctrico en la Región de Valparaíso"/>
    <s v="Gráfica muestra la Evolución del Índice de Producción de la división Fabricación de equipo eléctrico  en la Región de Valparaíso, durante el Periodo 2014-2021 (mensual) de acuerdo a datos recopilados por el Instituto Nacional de Estadísticas (INE)- Índice"/>
    <s v="Gráfico Evolución"/>
    <s v="economía,INE,estadística,indicadores,económicos,,Manufacturas,Índice de Producción Manufacturera,Región de Valparaíso,IP Fab Eq. Eléctrico,Índice"/>
    <s v="https://analytics.zoho.com/open-view/2395394000008288731?ZOHO_CRITERIA=%22Consolidado_Estadisticas_Regionales_New%22.%22C%C3%B3digo%20regi%C3%B3n%22%3D5"/>
    <x v="0"/>
    <s v="#1774B9"/>
  </r>
  <r>
    <n v="3014"/>
    <x v="0"/>
    <x v="3"/>
    <s v="Economía"/>
    <n v="0"/>
    <x v="38"/>
    <x v="19"/>
    <x v="2"/>
    <x v="113"/>
    <x v="0"/>
    <x v="127"/>
    <s v="Periodo 2014-2021 (mensual)"/>
    <s v="toneladas (t)"/>
    <s v="Servicio Nacional de Pesca (SERNAPESCA)"/>
    <s v="Evolución del Desembarque Industrial de Caballa a Escala Nacional"/>
    <s v="Gráfica muestra la Evolución del Desembarque Industrial  de Caballa a Escala Nacional-Chile- durante el Periodo 2014-2021 (mensual) de acuerdo a datos recopilados por el Servicio Nacional de Pesca (SERNAPESCA)- toneladas (t)"/>
    <s v="Gráfico Evolución"/>
    <s v="economía,INE,estadística,indicadores,económicos,,Pesca,Desembarque Industrial,Chile,Caballa,toneladas (t)"/>
    <s v="https://analytics.zoho.com/open-view/2395394000008336721"/>
    <x v="0"/>
    <s v="#1774B9"/>
  </r>
  <r>
    <n v="3015"/>
    <x v="0"/>
    <x v="3"/>
    <s v="Economía"/>
    <n v="8"/>
    <x v="30"/>
    <x v="18"/>
    <x v="1"/>
    <x v="192"/>
    <x v="3"/>
    <x v="128"/>
    <s v="Periodo 2014-2021 (mensual)"/>
    <s v="Superficie (m2)"/>
    <s v="Instituto Nacional de Estadísticas (INE)"/>
    <s v="Evolución de la Superficie de las solicitudes de edificación No Habitacional de Obras Nuevas autorizada para construcción en la Región del Biobío"/>
    <s v="Gráfica muestra le Evolución de la Superficie de las solicitudes de edificación No Habitacional de Obras Nuevas autorizada para construcción en la Región del Biobío, durante el Periodo 2014-2021 (mensual) de acuerdo a datos recopilados por el Instituto Nacional de Estadísticas (INE)- Superficie (m2)"/>
    <s v="Gráfico Evolución"/>
    <s v="economía,INE,estadística,indicadores,económicos,,Construcción,Superficie No Habitacional,Región del Biobío,Superfie Autorizada No Habitacional Nuevas,Superficie (m2)"/>
    <s v="https://analytics.zoho.com/open-view/2395394000008228238?ZOHO_CRITERIA=%22Consolidado_Estadisticas_Regionales_New%22.%22C%C3%B3digo%20regi%C3%B3n%22%3D8"/>
    <x v="0"/>
    <s v="#1774B9"/>
  </r>
  <r>
    <n v="3016"/>
    <x v="0"/>
    <x v="3"/>
    <s v="Economía"/>
    <n v="5"/>
    <x v="37"/>
    <x v="24"/>
    <x v="1"/>
    <x v="184"/>
    <x v="3"/>
    <x v="129"/>
    <s v="Periodo 2014-2021 (mensual)"/>
    <s v="Índice"/>
    <s v="Instituto Nacional de Estadísticas (INE)"/>
    <s v="Evolución del Índice de Producción de la división Fabricación de papel y productos de papel en la Región de Valparaíso"/>
    <s v="Gráfica muestra la Evolución del Índice de Producción de la división Fabricación de papel y productos de papel en la Región de Valparaíso, durante el Periodo 2014-2021 (mensual) de acuerdo a datos recopilados por el Instituto Nacional de Estadísticas (INE)- Índice"/>
    <s v="Gráfico Evolución"/>
    <s v="economía,INE,estadística,indicadores,económicos,,Manufacturas,Índice de Producción Manufacturera,Región de Valparaíso,IP Fab Papel,Índice"/>
    <s v="https://analytics.zoho.com/open-view/2395394000008287171?ZOHO_CRITERIA=%22Consolidado_Estadisticas_Regionales_New%22.%22C%C3%B3digo%20regi%C3%B3n%22%3D5"/>
    <x v="0"/>
    <s v="#1774B9"/>
  </r>
  <r>
    <n v="3017"/>
    <x v="0"/>
    <x v="3"/>
    <s v="Economía"/>
    <n v="16"/>
    <x v="39"/>
    <x v="18"/>
    <x v="1"/>
    <x v="156"/>
    <x v="3"/>
    <x v="130"/>
    <s v="Periodo 2014-2021 (mensual)"/>
    <s v="Superficie (m2)"/>
    <s v="Instituto Nacional de Estadísticas (INE)"/>
    <s v="Evolución de la Superficie de las solicitudes de edificación Habitacional autorizada para construcción de Obras Nuevas en la Región de Ñuble"/>
    <s v="Gráfica muestra la Evolución de la Superficie de las solicitudes de edificación Habitacional autorizada para construcción de Obras Nuevas  en la Región de Ñuble, durante el Periodo 2014-2021 (mensual) de acuerdo a datos recopilados por el Instituto Nacional de Estadísticas (INE)- Superficie (m2)"/>
    <s v="Gráfico Evolución"/>
    <s v="economía,INE,estadística,indicadores,económicos,,Construcción,Superficie Habitacional,Región de Ñuble,Superfie Autorizada Habitacional Obras Nuevas,Superficie (m2)"/>
    <s v="https://analytics.zoho.com/open-view/2395394000008222524?ZOHO_CRITERIA=%22Consolidado_Estadisticas_Regionales_New%22.%22C%C3%B3digo%20regi%C3%B3n%22%3D16"/>
    <x v="0"/>
    <s v="#1774B9"/>
  </r>
  <r>
    <n v="3018"/>
    <x v="0"/>
    <x v="3"/>
    <s v="Economía"/>
    <n v="10"/>
    <x v="30"/>
    <x v="18"/>
    <x v="1"/>
    <x v="24"/>
    <x v="3"/>
    <x v="131"/>
    <s v="Periodo 2014-2021 (mensual)"/>
    <s v="Superficie (m2)"/>
    <s v="Instituto Nacional de Estadísticas (INE)"/>
    <s v="Evolución de la Superficie de las solicitudes de edificación No Habitacional autorizada para construcción de obras nuevas y ampliaciones de Servicios en la Región de Los Lagos"/>
    <s v="Gráfica muestra la Evolución de la Superficie de las solicitudes de edificación No Habitacional autorizada para construcción obras nuevas y ampliaciones de Servicios en la Región de Los Lagos, durante el Periodo 2014-2021 (mensual) de acuerdo a datos recopilados por el Instituto Nacional de Estadísticas (INE)- Superficie (m2)"/>
    <s v="Gráfico Evolución"/>
    <s v="economía,INE,estadística,indicadores,económicos,,Construcción,Superficie No Habitacional,Región de Los Lagos,Superfie Autorizada No Habitacional Servicios,Superficie (m2)"/>
    <s v="https://analytics.zoho.com/open-view/2395394000008226809?ZOHO_CRITERIA=%22Consolidado_Estadisticas_Regionales_New%22.%22C%C3%B3digo%20regi%C3%B3n%22%3D10"/>
    <x v="0"/>
    <s v="#1774B9"/>
  </r>
  <r>
    <n v="3019"/>
    <x v="0"/>
    <x v="3"/>
    <s v="Economía"/>
    <n v="11"/>
    <x v="30"/>
    <x v="18"/>
    <x v="1"/>
    <x v="85"/>
    <x v="3"/>
    <x v="132"/>
    <s v="Periodo 2014-2021 (mensual)"/>
    <s v="Superficie (m2)"/>
    <s v="Instituto Nacional de Estadísticas (INE)"/>
    <s v="Evolución de la Superficie de las solicitudes de edificación No Habitacional autorizada para construcción en la Región de Aysén"/>
    <s v="Gráfica muestra la Evolución de la Superficie de las solicitudes de edificación No Habitacional autorizada para construcción en la Región de Aysén, durante el Periodo 2014-2021 (mensual) de acuerdo a datos recopilados por el Instituto Nacional de Estadísticas (INE)- Superficie (m2)"/>
    <s v="Gráfico Evolución"/>
    <s v="economía,INE,estadística,indicadores,económicos,,Construcción,Superficie No Habitacional,Región de Aysén,Superfie Autorizada No Habitacional,Superficie (m2)"/>
    <s v="https://analytics.zoho.com/open-view/2395394000008223431?ZOHO_CRITERIA=%22Consolidado_Estadisticas_Regionales_New%22.%22C%C3%B3digo%20regi%C3%B3n%22%3D11"/>
    <x v="0"/>
    <s v="#1774B9"/>
  </r>
  <r>
    <n v="3020"/>
    <x v="0"/>
    <x v="3"/>
    <s v="Economía"/>
    <n v="0"/>
    <x v="38"/>
    <x v="19"/>
    <x v="2"/>
    <x v="113"/>
    <x v="0"/>
    <x v="133"/>
    <s v="Periodo 2014-2021 (mensual)"/>
    <s v="toneladas (t)"/>
    <s v="Servicio Nacional de Pesca (SERNAPESCA)"/>
    <s v="Evolución del Desembarque Industrial de Algas-Moluscos-Peces a Escala Nacional"/>
    <s v="Gráfica muestra la Evolución del Desembarque Industrial  de Algas-Moluscos-Peces a Escala Nacional-Chile- durante el Periodo 2014-2021 (mensual) de acuerdo a datos recopilados por el Servicio Nacional de Pesca (SERNAPESCA)- toneladas (t)"/>
    <s v="Gráfico Evolución"/>
    <s v="economía,INE,estadística,indicadores,económicos,,Pesca,Desembarque Industrial,Chile,Algas-Moluscos-Peces,toneladas (t)"/>
    <s v="https://analytics.zoho.com/open-view/2395394000008384329"/>
    <x v="0"/>
    <s v="#1774B9"/>
  </r>
  <r>
    <n v="3021"/>
    <x v="0"/>
    <x v="3"/>
    <s v="Economía"/>
    <n v="0"/>
    <x v="38"/>
    <x v="19"/>
    <x v="2"/>
    <x v="113"/>
    <x v="0"/>
    <x v="134"/>
    <s v="Periodo 2014-2021 (mensual)"/>
    <s v="toneladas (t)"/>
    <s v="Servicio Nacional de Pesca (SERNAPESCA)"/>
    <s v="Evolución del Desembarque Industrial de Merluza Común a Escala Nacional"/>
    <s v="Gráfica muestra la Evolución del Desembarque Industrial  de Merluza Común a Escala Nacional-Chile- durante el Periodo 2014-2021 (mensual) de acuerdo a datos recopilados por el Servicio Nacional de Pesca (SERNAPESCA)- toneladas (t)"/>
    <s v="Gráfico Evolución"/>
    <s v="economía,INE,estadística,indicadores,económicos,,Pesca,Desembarque Industrial,Chile,Merluza Común,toneladas (t)"/>
    <s v="https://analytics.zoho.com/open-view/2395394000008337451"/>
    <x v="0"/>
    <s v="#1774B9"/>
  </r>
  <r>
    <n v="3022"/>
    <x v="0"/>
    <x v="3"/>
    <s v="Economía"/>
    <n v="11"/>
    <x v="30"/>
    <x v="18"/>
    <x v="1"/>
    <x v="85"/>
    <x v="3"/>
    <x v="123"/>
    <s v="Periodo 2014-2021 (mensual)"/>
    <s v="Superficie (m2)"/>
    <s v="Instituto Nacional de Estadísticas (INE)"/>
    <s v="Evolución de la Superficie de las solicitudes de edificación No Habitacional autorizada para construcción de  Ampliaciones de Servicios en la Región de Aysén"/>
    <s v="Gráfica muestra la Evolución de la Superficie de las solicitudes de edificación No Habitacional autorizada para construcción de Ampliaciones de Servicios en la Región de Aysén, durante el Periodo 2014-2021 (mensual) de acuerdo a datos recopilados por el Instituto Nacional de Estadísticas (INE)- Superficie (m2)"/>
    <s v="Gráfico Evolución"/>
    <s v="economía,INE,estadística,indicadores,económicos,,Construcción,Superficie No Habitacional,Región de Aysén,Superfie Autorizada No Habitacional Servicios Ampliaciones,Superficie (m2)"/>
    <s v="https://analytics.zoho.com/open-view/2395394000008225247?ZOHO_CRITERIA=%22Consolidado_Estadisticas_Regionales_New%22.%22C%C3%B3digo%20regi%C3%B3n%22%3D11"/>
    <x v="0"/>
    <s v="#1774B9"/>
  </r>
  <r>
    <n v="3023"/>
    <x v="0"/>
    <x v="3"/>
    <s v="Economía"/>
    <n v="10"/>
    <x v="36"/>
    <x v="23"/>
    <x v="1"/>
    <x v="24"/>
    <x v="3"/>
    <x v="135"/>
    <s v="Periodo 2014-2021 (mensual)"/>
    <s v="Índice"/>
    <s v="Instituto Nacional de Estadísticas (INE)"/>
    <s v="Evolución del Índice de Ventas de Supermercados en la Región de Los Lagos"/>
    <s v="El gráfico muestra la evolución de Índice de Ventas de Supermercados para la Región de Los Lagos, durante el Periodo 2014-2021 (mensual) de acuerdo a datos recopilados por el Instituto Nacional de Estadísticas (INE)- Índice"/>
    <s v="Gráfico Evolución"/>
    <s v="economía,INE,estadística,indicadores,económicos,,Comercio,Supermercados,Región de Los Lagos,Índice de Ventas de Supermercados,Índice"/>
    <s v="https://analytics.zoho.com/open-view/2395394000008291726?ZOHO_CRITERIA=%22Consolidado_Estadisticas_Regionales_New%22.%22C%C3%B3digo%20regi%C3%B3n%22%3D10"/>
    <x v="0"/>
    <s v="#1774B9"/>
  </r>
  <r>
    <n v="3024"/>
    <x v="0"/>
    <x v="3"/>
    <s v="Economía"/>
    <n v="0"/>
    <x v="38"/>
    <x v="19"/>
    <x v="2"/>
    <x v="113"/>
    <x v="0"/>
    <x v="136"/>
    <s v="Año 2020"/>
    <s v="porcentaje (%)"/>
    <s v="Servicio Nacional de Pesca (SERNAPESCA)"/>
    <s v="Proporción del Desembarque Industrial de Peces por Especie durante el año 2020 a Escala Nacional"/>
    <s v="Gráfica muestra la Evolución del Desembarque Industrial  de Peces a Escala Nacional-Chile- durante el Año 2020 de acuerdo a datos recopilados por el Servicio Nacional de Pesca (SERNAPESCA)- porcentaje (%)"/>
    <s v="Gráfico Proporciones"/>
    <s v="economía,INE,estadística,indicadores,económicos,,Pesca,Desembarque Industrial,Chile,Peces,porcentaje (%)"/>
    <s v="https://analytics.zoho.com/open-view/2395394000008400543"/>
    <x v="0"/>
    <s v="#1774B9"/>
  </r>
  <r>
    <n v="3025"/>
    <x v="0"/>
    <x v="3"/>
    <s v="Economía"/>
    <n v="7"/>
    <x v="30"/>
    <x v="18"/>
    <x v="1"/>
    <x v="163"/>
    <x v="3"/>
    <x v="123"/>
    <s v="Periodo 2014-2021 (mensual)"/>
    <s v="Superficie (m2)"/>
    <s v="Instituto Nacional de Estadísticas (INE)"/>
    <s v="Evolución de la Superficie de las solicitudes de edificación No Habitacional autorizada para construcción de  Ampliaciones de Servicios en la Región de Maule"/>
    <s v="Gráfica muestra la Evolución de la Superficie de las solicitudes de edificación No Habitacional autorizada para construcción de Ampliaciones de Servicios en la Región de Maule, durante el Periodo 2014-2021 (mensual) de acuerdo a datos recopilados por el Instituto Nacional de Estadísticas (INE)- Superficie (m2)"/>
    <s v="Gráfico Evolución"/>
    <s v="economía,INE,estadística,indicadores,económicos,,Construcción,Superficie No Habitacional,Región de Maule,Superfie Autorizada No Habitacional Servicios Ampliaciones,Superficie (m2)"/>
    <s v="https://analytics.zoho.com/open-view/2395394000008225247?ZOHO_CRITERIA=%22Consolidado_Estadisticas_Regionales_New%22.%22C%C3%B3digo%20regi%C3%B3n%22%3D7"/>
    <x v="0"/>
    <s v="#1774B9"/>
  </r>
  <r>
    <n v="3026"/>
    <x v="0"/>
    <x v="3"/>
    <s v="Economía"/>
    <n v="0"/>
    <x v="31"/>
    <x v="19"/>
    <x v="2"/>
    <x v="113"/>
    <x v="0"/>
    <x v="137"/>
    <s v="Años 2020 y 2021"/>
    <s v="toneladas (t)"/>
    <s v="Servicio Nacional de Pesca (SERNAPESCA)"/>
    <s v="Comparativo del Desembarque Artesanal de Crustáceos por Especie para los años 2020 y 2021 a Escala Nacional"/>
    <s v="Gráfica muestra la Evolución del Desembarque Artesanal  de Crustáceos por especies a Escala Nacional-Chile- durante el Años 2020 y 2021 de acuerdo a datos recopilados por el Servicio Nacional de Pesca (SERNAPESCA)- toneladas (t)"/>
    <s v="Gráfico Comparativo"/>
    <s v="economía,INE,estadística,indicadores,económicos,,Pesca,Desembarque Artesanal,Chile,Crustáceos,toneladas (t)"/>
    <s v="https://analytics.zoho.com/open-view/2395394000008428423"/>
    <x v="0"/>
    <s v="#1774B9"/>
  </r>
  <r>
    <n v="3027"/>
    <x v="0"/>
    <x v="3"/>
    <s v="Economía"/>
    <n v="9"/>
    <x v="30"/>
    <x v="18"/>
    <x v="1"/>
    <x v="87"/>
    <x v="3"/>
    <x v="118"/>
    <s v="Periodo 2014-2021 (mensual)"/>
    <s v="Superficie (m2)"/>
    <s v="Instituto Nacional de Estadísticas (INE)"/>
    <s v="Evolución de la Superficie de las solicitudes de edificación No Habitacional autorizada para construcción de Ampliaciones de la industria, comercio y establecimientos financieros (ICEF) en la Región de La Araucanía"/>
    <s v="Gráfica muestra la Evolución de la Superficie de las solicitudes de edificación No Habitacional autorizada para construcción de Ampliaciones de la industria, comercio y establecimientos financieros (ICEF)  en la Región de La Araucanía, durante el Periodo 2014-2021 (mensual) de acuerdo a datos recopilados por el Instituto Nacional de Estadísticas (INE)- Superficie (m2)"/>
    <s v="Gráfico Evolución"/>
    <s v="economía,INE,estadística,indicadores,económicos,,Construcción,Superficie No Habitacional,Región de La Araucanía,Superfie Autorizada No Habitacional ICEF Ampliaciones,Superficie (m2)"/>
    <s v="https://analytics.zoho.com/open-view/2395394000008224285?ZOHO_CRITERIA=%22Consolidado_Estadisticas_Regionales_New%22.%22C%C3%B3digo%20regi%C3%B3n%22%3D9"/>
    <x v="0"/>
    <s v="#1774B9"/>
  </r>
  <r>
    <n v="3028"/>
    <x v="0"/>
    <x v="3"/>
    <s v="Economía"/>
    <n v="15"/>
    <x v="30"/>
    <x v="18"/>
    <x v="1"/>
    <x v="98"/>
    <x v="3"/>
    <x v="131"/>
    <s v="Periodo 2014-2021 (mensual)"/>
    <s v="Superficie (m2)"/>
    <s v="Instituto Nacional de Estadísticas (INE)"/>
    <s v="Evolución de la Superficie de las solicitudes de edificación No Habitacional autorizada para construcción de obras nuevas y ampliaciones de Servicios en la Región de Arica y Parinacota"/>
    <s v="Gráfica muestra la Evolución de la Superficie de las solicitudes de edificación No Habitacional autorizada para construcción obras nuevas y ampliaciones de Servicios en la Región de Arica y Parinacota, durante el Periodo 2014-2021 (mensual) de acuerdo a datos recopilados por el Instituto Nacional de Estadísticas (INE)- Superficie (m2)"/>
    <s v="Gráfico Evolución"/>
    <s v="economía,INE,estadística,indicadores,económicos,,Construcción,Superficie No Habitacional,Región de Arica y Parinacota,Superfie Autorizada No Habitacional Servicios,Superficie (m2)"/>
    <s v="https://analytics.zoho.com/open-view/2395394000008226809?ZOHO_CRITERIA=%22Consolidado_Estadisticas_Regionales_New%22.%22C%C3%B3digo%20regi%C3%B3n%22%3D15"/>
    <x v="0"/>
    <s v="#1774B9"/>
  </r>
  <r>
    <n v="3029"/>
    <x v="0"/>
    <x v="3"/>
    <s v="Economía"/>
    <n v="0"/>
    <x v="40"/>
    <x v="19"/>
    <x v="2"/>
    <x v="113"/>
    <x v="0"/>
    <x v="138"/>
    <s v="Periodo 2014-2021"/>
    <s v="porcentaje (%)"/>
    <s v="Servicio Nacional de Pesca (SERNAPESCA)"/>
    <s v="Variación Anual de las Cosechas Acuícolas de Salmón del Atlántico a Escala Nacional"/>
    <s v="Gráfica muestra la Evolución del Cosechas Acuícolas  de Salmón del Atlántico a Escala Nacional-Chile- durante el Periodo 2014-2021 de acuerdo a datos recopilados por el Servicio Nacional de Pesca (SERNAPESCA)- porcentaje (%)"/>
    <s v="Gráfico Evolución"/>
    <s v="economía,INE,estadística,indicadores,económicos,,Pesca,Cosechas Acuícolas,Chile,Salmón del Atlántico,porcentaje (%)"/>
    <s v="https://analytics.zoho.com/open-view/2395394000008404683"/>
    <x v="0"/>
    <s v="#1774B9"/>
  </r>
  <r>
    <n v="3030"/>
    <x v="0"/>
    <x v="3"/>
    <s v="Economía"/>
    <n v="6"/>
    <x v="30"/>
    <x v="18"/>
    <x v="1"/>
    <x v="178"/>
    <x v="3"/>
    <x v="132"/>
    <s v="Periodo 2014-2021 (mensual)"/>
    <s v="Superficie (m2)"/>
    <s v="Instituto Nacional de Estadísticas (INE)"/>
    <s v="Evolución de la Superficie de las solicitudes de edificación No Habitacional autorizada para construcción en la Región de O'Higgins"/>
    <s v="Gráfica muestra la Evolución de la Superficie de las solicitudes de edificación No Habitacional autorizada para construcción en la Región de O'Higgins, durante el Periodo 2014-2021 (mensual) de acuerdo a datos recopilados por el Instituto Nacional de Estadísticas (INE)- Superficie (m2)"/>
    <s v="Gráfico Evolución"/>
    <s v="economía,INE,estadística,indicadores,económicos,,Construcción,Superficie No Habitacional,Región de O'Higgins,Superfie Autorizada No Habitacional,Superficie (m2)"/>
    <s v="https://analytics.zoho.com/open-view/2395394000008223431?ZOHO_CRITERIA=%22Consolidado_Estadisticas_Regionales_New%22.%22C%C3%B3digo%20regi%C3%B3n%22%3D6"/>
    <x v="0"/>
    <s v="#1774B9"/>
  </r>
  <r>
    <n v="3031"/>
    <x v="0"/>
    <x v="3"/>
    <s v="Economía"/>
    <n v="6"/>
    <x v="41"/>
    <x v="21"/>
    <x v="1"/>
    <x v="178"/>
    <x v="3"/>
    <x v="139"/>
    <s v="Periodo 2014-2021 (mensual)"/>
    <s v="Número Vehículos (unidades)"/>
    <s v="Ministerio de Transportes y Telecomunicaciones"/>
    <s v="Evolución del Parque Vehicular de Minibuses en la Región de O'Higgins"/>
    <s v="Gráfica muestra la Evolución del Parque Vehicular de Minibuses, (Minibuses son vehículos de 12 a 17 asientos, incluido el del conductor), en la Región de O'Higgins, durante el Periodo 2014-2021 (mensual) de acuerdo a datos recopilados por el Ministerio de Transportes y Telecomunicaciones- Número Vehículos (unidades)"/>
    <s v="Gráfico Evolución"/>
    <s v="economía,INE,estadística,indicadores,económicos,,Transporte,Parque Vehicular,Región de O'Higgins,Parque Vehicular Minibuses,Número Vehículos (unidades)"/>
    <s v="https://analytics.zoho.com/open-view/2395394000008303939?ZOHO_CRITERIA=%22Consolidado_Estadisticas_Regionales_New%22.%22C%C3%B3digo%20regi%C3%B3n%22%3D6"/>
    <x v="0"/>
    <s v="#1774B9"/>
  </r>
  <r>
    <n v="3032"/>
    <x v="0"/>
    <x v="3"/>
    <s v="Economía"/>
    <n v="16"/>
    <x v="30"/>
    <x v="18"/>
    <x v="1"/>
    <x v="156"/>
    <x v="3"/>
    <x v="131"/>
    <s v="Periodo 2014-2021 (mensual)"/>
    <s v="Superficie (m2)"/>
    <s v="Instituto Nacional de Estadísticas (INE)"/>
    <s v="Evolución de la Superficie de las solicitudes de edificación No Habitacional autorizada para construcción de obras nuevas y ampliaciones de Servicios en la Región de Ñuble"/>
    <s v="Gráfica muestra la Evolución de la Superficie de las solicitudes de edificación No Habitacional autorizada para construcción obras nuevas y ampliaciones de Servicios en la Región de Ñuble, durante el Periodo 2014-2021 (mensual) de acuerdo a datos recopilados por el Instituto Nacional de Estadísticas (INE)- Superficie (m2)"/>
    <s v="Gráfico Evolución"/>
    <s v="economía,INE,estadística,indicadores,económicos,,Construcción,Superficie No Habitacional,Región de Ñuble,Superfie Autorizada No Habitacional Servicios,Superficie (m2)"/>
    <s v="https://analytics.zoho.com/open-view/2395394000008226809?ZOHO_CRITERIA=%22Consolidado_Estadisticas_Regionales_New%22.%22C%C3%B3digo%20regi%C3%B3n%22%3D16"/>
    <x v="0"/>
    <s v="#1774B9"/>
  </r>
  <r>
    <n v="3033"/>
    <x v="0"/>
    <x v="3"/>
    <s v="Economía"/>
    <n v="8"/>
    <x v="30"/>
    <x v="18"/>
    <x v="1"/>
    <x v="192"/>
    <x v="3"/>
    <x v="132"/>
    <s v="Periodo 2014-2021 (mensual)"/>
    <s v="Superficie (m2)"/>
    <s v="Instituto Nacional de Estadísticas (INE)"/>
    <s v="Evolución de la Superficie de las solicitudes de edificación No Habitacional autorizada para construcción en la Región del Biobío"/>
    <s v="Gráfica muestra la Evolución de la Superficie de las solicitudes de edificación No Habitacional autorizada para construcción en la Región del Biobío, durante el Periodo 2014-2021 (mensual) de acuerdo a datos recopilados por el Instituto Nacional de Estadísticas (INE)- Superficie (m2)"/>
    <s v="Gráfico Evolución"/>
    <s v="economía,INE,estadística,indicadores,económicos,,Construcción,Superficie No Habitacional,Región del Biobío,Superfie Autorizada No Habitacional,Superficie (m2)"/>
    <s v="https://analytics.zoho.com/open-view/2395394000008223431?ZOHO_CRITERIA=%22Consolidado_Estadisticas_Regionales_New%22.%22C%C3%B3digo%20regi%C3%B3n%22%3D8"/>
    <x v="0"/>
    <s v="#1774B9"/>
  </r>
  <r>
    <n v="3034"/>
    <x v="0"/>
    <x v="3"/>
    <s v="Economía"/>
    <n v="16"/>
    <x v="30"/>
    <x v="18"/>
    <x v="1"/>
    <x v="156"/>
    <x v="3"/>
    <x v="118"/>
    <s v="Periodo 2014-2021 (mensual)"/>
    <s v="Superficie (m2)"/>
    <s v="Instituto Nacional de Estadísticas (INE)"/>
    <s v="Evolución de la Superficie de las solicitudes de edificación No Habitacional autorizada para construcción de Ampliaciones de la industria, comercio y establecimientos financieros (ICEF) en la Región de Ñuble"/>
    <s v="Gráfica muestra la Evolución de la Superficie de las solicitudes de edificación No Habitacional autorizada para construcción de Ampliaciones de la industria, comercio y establecimientos financieros (ICEF)  en la Región de Ñuble, durante el Periodo 2014-2021 (mensual) de acuerdo a datos recopilados por el Instituto Nacional de Estadísticas (INE)- Superficie (m2)"/>
    <s v="Gráfico Evolución"/>
    <s v="economía,INE,estadística,indicadores,económicos,,Construcción,Superficie No Habitacional,Región de Ñuble,Superfie Autorizada No Habitacional ICEF Ampliaciones,Superficie (m2)"/>
    <s v="https://analytics.zoho.com/open-view/2395394000008224285?ZOHO_CRITERIA=%22Consolidado_Estadisticas_Regionales_New%22.%22C%C3%B3digo%20regi%C3%B3n%22%3D16"/>
    <x v="0"/>
    <s v="#1774B9"/>
  </r>
  <r>
    <n v="3035"/>
    <x v="0"/>
    <x v="3"/>
    <s v="Economía"/>
    <n v="11"/>
    <x v="36"/>
    <x v="23"/>
    <x v="1"/>
    <x v="85"/>
    <x v="3"/>
    <x v="140"/>
    <s v="Periodo 2014-2021 (mensual)"/>
    <s v="supermercados (unidades)"/>
    <s v="Instituto Nacional de Estadísticas (INE)"/>
    <s v="Evolución del Número de establecimientos clasificados como supermercados, que cuentan con tres o más cajas instaladas en la Región de Aysén"/>
    <s v="Gráfica muestra la Evolución del Número de establecimientos clasificados como supermercados, que cuentan con tres o más cajas instaladas para la Región de Aysén, durante el Periodo 2014-2021 (mensual) de acuerdo a datos recopilados por el Instituto Nacional de Estadísticas (INE)- supermercados (unidades)"/>
    <s v="Gráfico Evolución"/>
    <s v="economía,INE,estadística,indicadores,económicos,,Comercio,Supermercados,Región de Aysén,Número de Supermercados,supermercados (unidades)"/>
    <s v="https://analytics.zoho.com/open-view/2395394000008294094?ZOHO_CRITERIA=%22Consolidado_Estadisticas_Regionales_New%22.%22C%C3%B3digo%20regi%C3%B3n%22%3D11"/>
    <x v="0"/>
    <s v="#1774B9"/>
  </r>
  <r>
    <n v="3036"/>
    <x v="0"/>
    <x v="3"/>
    <s v="Economía"/>
    <n v="10"/>
    <x v="30"/>
    <x v="18"/>
    <x v="1"/>
    <x v="24"/>
    <x v="3"/>
    <x v="141"/>
    <s v="Periodo 2014-2021 (mensual)"/>
    <s v="Superficie (m2)"/>
    <s v="Instituto Nacional de Estadísticas (INE)"/>
    <s v="Evolución de la Superficie de las solicitudes de edificación No Habitacional autorizada para construcción de  Obras Nuevas de Servicios en la Región de Los Lagos"/>
    <s v="Gráfica muestra la Evolución de la Superficie de las solicitudes de edificación No Habitacional autorizada para construcción de Obras Nuevas de Servicios en la Región de Los Lagos, durante el Periodo 2014-2021 (mensual) de acuerdo a datos recopilados por el Instituto Nacional de Estadísticas (INE)- Superficie (m2)"/>
    <s v="Gráfico Evolución"/>
    <s v="economía,INE,estadística,indicadores,económicos,,Construcción,Superficie No Habitacional,Región de Los Lagos,Superfie Autorizada No Habitacional Servicios Obras Nuevas,Superficie (m2)"/>
    <s v="https://analytics.zoho.com/open-view/2395394000008224711?ZOHO_CRITERIA=%22Consolidado_Estadisticas_Regionales_New%22.%22C%C3%B3digo%20regi%C3%B3n%22%3D10"/>
    <x v="0"/>
    <s v="#1774B9"/>
  </r>
  <r>
    <n v="3037"/>
    <x v="0"/>
    <x v="3"/>
    <s v="Economía"/>
    <n v="0"/>
    <x v="38"/>
    <x v="19"/>
    <x v="2"/>
    <x v="113"/>
    <x v="0"/>
    <x v="142"/>
    <s v="Periodo 2014-2021 (mensual)"/>
    <s v="toneladas (t)"/>
    <s v="Servicio Nacional de Pesca (SERNAPESCA)"/>
    <s v="Evolución del Desembarque Industrial de Reineta a Escala Nacional"/>
    <s v="Gráfica muestra la Evolución del Desembarque Industrial  de Reineta a Escala Nacional-Chile- durante el Periodo 2014-2021 (mensual) de acuerdo a datos recopilados por el Servicio Nacional de Pesca (SERNAPESCA)- toneladas (t)"/>
    <s v="Gráfico Evolución"/>
    <s v="economía,INE,estadística,indicadores,económicos,,Pesca,Desembarque Industrial,Chile,Reineta,toneladas (t)"/>
    <s v="https://analytics.zoho.com/open-view/2395394000008338546"/>
    <x v="0"/>
    <s v="#1774B9"/>
  </r>
  <r>
    <n v="3038"/>
    <x v="0"/>
    <x v="3"/>
    <s v="Economía"/>
    <n v="3"/>
    <x v="41"/>
    <x v="21"/>
    <x v="1"/>
    <x v="77"/>
    <x v="3"/>
    <x v="143"/>
    <s v="Periodo 2014-2021 (mensual)"/>
    <s v="Número Vehículos (unidades)"/>
    <s v="Ministerio de Transportes y Telecomunicaciones"/>
    <s v="Evolución del Parque Vehicular de Taxis en la Región de Atacama"/>
    <s v="Gráfica muestra la Evolución del Parque Vehicular de Taxis, considera tanto taxi básico, como colectivo y de turismo,  en la Región de Atacama, durante el Periodo 2014-2021 (mensual) de acuerdo a datos recopilados por el Ministerio de Transportes y Telecomunicaciones- Número Vehículos (unidades)"/>
    <s v="Gráfico Evolución"/>
    <s v="economía,INE,estadística,indicadores,económicos,,Transporte,Parque Vehicular,Región de Atacama,Parque Vehicular Taxis,Número Vehículos (unidades)"/>
    <s v="https://analytics.zoho.com/open-view/2395394000008302392?ZOHO_CRITERIA=%22Consolidado_Estadisticas_Regionales_New%22.%22C%C3%B3digo%20regi%C3%B3n%22%3D3"/>
    <x v="0"/>
    <s v="#1774B9"/>
  </r>
  <r>
    <n v="3039"/>
    <x v="0"/>
    <x v="3"/>
    <s v="Economía"/>
    <n v="6"/>
    <x v="36"/>
    <x v="23"/>
    <x v="1"/>
    <x v="178"/>
    <x v="3"/>
    <x v="144"/>
    <s v="Periodo 2014-2021 (mensual)"/>
    <s v="metros cuadrados (m2)"/>
    <s v="Instituto Nacional de Estadísticas (INE)"/>
    <s v="Evolución de la Superficie donde se realiza la actividad económica del establecimiento (sala de venta), excluyendo el área de estacionamientos en la Región de O'Higgins"/>
    <s v="La gráfica muestra la Evolución de la Superficie donde se realiza la actividad económica del establecimiento (sala de venta), excluyendo el área de estacionamientos para la Región de O'Higgins, durante el Periodo 2014-2021 (mensual) de acuerdo a datos recopilados por el Instituto Nacional de Estadísticas (INE)- metros cuadrados (m2)"/>
    <s v="Gráfico Evolución"/>
    <s v="economía,INE,estadística,indicadores,económicos,,Comercio,Supermercados,Región de O'Higgins,Superficie de Supermercados,metros cuadrados (m2)"/>
    <s v="https://analytics.zoho.com/open-view/2395394000008295081?ZOHO_CRITERIA=%22Consolidado_Estadisticas_Regionales_New%22.%22C%C3%B3digo%20regi%C3%B3n%22%3D6"/>
    <x v="0"/>
    <s v="#1774B9"/>
  </r>
  <r>
    <n v="3040"/>
    <x v="0"/>
    <x v="3"/>
    <s v="Economía"/>
    <n v="9"/>
    <x v="39"/>
    <x v="18"/>
    <x v="1"/>
    <x v="87"/>
    <x v="3"/>
    <x v="145"/>
    <s v="Periodo 2014-2021 (mensual)"/>
    <s v="Superficie (m2)"/>
    <s v="Instituto Nacional de Estadísticas (INE)"/>
    <s v="Evolución de la Superficie de las solicitudes de edificación Habitacional autorizada para construcción de Ampliaciones en la Región de La Araucanía"/>
    <s v="Gráfica muestra la Evolución de la Superficie de las solicitudes de edificación Habitacional autorizada para construcción de Ampliaciones en la Región de La Araucanía, durante el Periodo 2014-2021 (mensual) de acuerdo a datos recopilados por el Instituto Nacional de Estadísticas (INE)- Superficie (m2)"/>
    <s v="Gráfico Evolución"/>
    <s v="economía,INE,estadística,indicadores,económicos,,Construcción,Superficie Habitacional,Región de La Araucanía,Superfie Autorizada Habitacional Ampliaciones,Superficie (m2)"/>
    <s v="https://analytics.zoho.com/open-view/2395394000008222926?ZOHO_CRITERIA=%22Consolidado_Estadisticas_Regionales_New%22.%22C%C3%B3digo%20regi%C3%B3n%22%3D9"/>
    <x v="0"/>
    <s v="#1774B9"/>
  </r>
  <r>
    <n v="3041"/>
    <x v="0"/>
    <x v="3"/>
    <s v="Economía"/>
    <n v="2"/>
    <x v="42"/>
    <x v="25"/>
    <x v="1"/>
    <x v="75"/>
    <x v="0"/>
    <x v="146"/>
    <s v="Periodo 2014-2021 (mensual)"/>
    <s v="Índice"/>
    <s v="Instituto Nacional de Estadísticas (INE)"/>
    <s v="Evolución del Índice de Producción Minera en la Región de Antofagasta, durante el Periodo 2014-2021 (mensual)"/>
    <s v="El Índice de Producción Minera (IPMin) Base promedio año 2014=100 mide la evolución de la actividad productiva de la industria minera desde el punto de vista de la oferta. El gráfico muestra la variación mensual del Índice de Producción Minera para la Región de Antofagasta, durante el Periodo 2014-2021 (mensual) de acuerdo a datos recopilados por el Instituto Nacional de Estadísticas (INE)- Índice"/>
    <s v="Gráfico Evolución"/>
    <s v="economía,INE,estadística,indicadores,económicos,,Minería,Índice de Producción,Región de Antofagasta,Índice de Producción Minera,Índice"/>
    <s v="https://analytics.zoho.com/open-view/2395394000008086867?ZOHO_CRITERIA=%22Consolidado_Estadisticas_Regionales_New%22.%22C%C3%B3digo%20regi%C3%B3n%22%3D2"/>
    <x v="0"/>
    <s v="#1774B9"/>
  </r>
  <r>
    <n v="3042"/>
    <x v="0"/>
    <x v="3"/>
    <s v="Economía"/>
    <n v="9"/>
    <x v="36"/>
    <x v="23"/>
    <x v="1"/>
    <x v="87"/>
    <x v="3"/>
    <x v="140"/>
    <s v="Periodo 2014-2021 (mensual)"/>
    <s v="supermercados (unidades)"/>
    <s v="Instituto Nacional de Estadísticas (INE)"/>
    <s v="Evolución del Número de establecimientos clasificados como supermercados, que cuentan con tres o más cajas instaladas en la Región de La Araucanía"/>
    <s v="Gráfica muestra la Evolución del Número de establecimientos clasificados como supermercados, que cuentan con tres o más cajas instaladas para la Región de La Araucanía, durante el Periodo 2014-2021 (mensual) de acuerdo a datos recopilados por el Instituto Nacional de Estadísticas (INE)- supermercados (unidades)"/>
    <s v="Gráfico Evolución"/>
    <s v="economía,INE,estadística,indicadores,económicos,,Comercio,Supermercados,Región de La Araucanía,Número de Supermercados,supermercados (unidades)"/>
    <s v="https://analytics.zoho.com/open-view/2395394000008294094?ZOHO_CRITERIA=%22Consolidado_Estadisticas_Regionales_New%22.%22C%C3%B3digo%20regi%C3%B3n%22%3D9"/>
    <x v="0"/>
    <s v="#1774B9"/>
  </r>
  <r>
    <n v="3043"/>
    <x v="0"/>
    <x v="3"/>
    <s v="Economía"/>
    <n v="3"/>
    <x v="43"/>
    <x v="18"/>
    <x v="1"/>
    <x v="77"/>
    <x v="3"/>
    <x v="147"/>
    <s v="Periodo 2014-2021 (mensual)"/>
    <s v="Superficie (m2)"/>
    <s v="Instituto Nacional de Estadísticas (INE)"/>
    <s v="Evolución de la Superficie de las solicitudes de edificación Habitacional y No Habitacional de Ampliaciones autorizada para construcción en la Región de Atacama"/>
    <s v="Grafica muestra la Evolución de la Superficie de las solicitudes de edificación Habitacional y No Habitacional de Ampliaciones autorizada para construcción en la Región de Atacama, durante el Periodo 2014-2021 (mensual) de acuerdo a datos recopilados por el Instituto Nacional de Estadísticas (INE)- Superficie (m2)"/>
    <s v="Gráfico Evolución"/>
    <s v="economía,INE,estadística,indicadores,económicos,,Construcción,Superficie Habitacional y No Habitacional,Región de Atacama,Superfie Autorizada Ampliaciones,Superficie (m2)"/>
    <s v="https://analytics.zoho.com/open-view/2395394000008229637?ZOHO_CRITERIA=%22Consolidado_Estadisticas_Regionales_New%22.%22C%C3%B3digo%20regi%C3%B3n%22%3D3"/>
    <x v="0"/>
    <s v="#1774B9"/>
  </r>
  <r>
    <n v="3044"/>
    <x v="0"/>
    <x v="3"/>
    <s v="Economía"/>
    <n v="14"/>
    <x v="37"/>
    <x v="24"/>
    <x v="1"/>
    <x v="226"/>
    <x v="3"/>
    <x v="148"/>
    <s v="Periodo 2014-2021 (mensual)"/>
    <s v="Índice"/>
    <s v="Instituto Nacional de Estadísticas (INE)"/>
    <s v="Evolución del Índice de Producción de la división Producción de madera y fabricación de productos de madera y corcho, excepto muebles; fabricación de artículos de paja y de materiales trenzables en la Región de Los Ríos"/>
    <s v="Gráfica muestra la Evolución del Índice de Producción de la división Producción de madera y fabricación de productos de madera y corcho, excepto muebles; fabricación de artículos de paja y de materiales trenzables en la Región de Los Ríos, durante el Periodo 2014-2021 (mensual) de acuerdo a datos recopilados por el Instituto Nacional de Estadísticas (INE)- Índice"/>
    <s v="Gráfico Evolución"/>
    <s v="economía,INE,estadística,indicadores,económicos,,Manufacturas,Índice de Producción Manufacturera,Región de Los Ríos,IP Elab Prod de Madera,Índice"/>
    <s v="https://analytics.zoho.com/open-view/2395394000008286973?ZOHO_CRITERIA=%22Consolidado_Estadisticas_Regionales_New%22.%22C%C3%B3digo%20regi%C3%B3n%22%3D14"/>
    <x v="0"/>
    <s v="#1774B9"/>
  </r>
  <r>
    <n v="3045"/>
    <x v="0"/>
    <x v="3"/>
    <s v="Economía"/>
    <n v="2"/>
    <x v="30"/>
    <x v="18"/>
    <x v="1"/>
    <x v="75"/>
    <x v="3"/>
    <x v="132"/>
    <s v="Periodo 2014-2021 (mensual)"/>
    <s v="Superficie (m2)"/>
    <s v="Instituto Nacional de Estadísticas (INE)"/>
    <s v="Evolución de la Superficie de las solicitudes de edificación No Habitacional autorizada para construcción en la Región de Antofagasta"/>
    <s v="Gráfica muestra la Evolución de la Superficie de las solicitudes de edificación No Habitacional autorizada para construcción en la Región de Antofagasta, durante el Periodo 2014-2021 (mensual) de acuerdo a datos recopilados por el Instituto Nacional de Estadísticas (INE)- Superficie (m2)"/>
    <s v="Gráfico Evolución"/>
    <s v="economía,INE,estadística,indicadores,económicos,,Construcción,Superficie No Habitacional,Región de Antofagasta,Superfie Autorizada No Habitacional,Superficie (m2)"/>
    <s v="https://analytics.zoho.com/open-view/2395394000008223431?ZOHO_CRITERIA=%22Consolidado_Estadisticas_Regionales_New%22.%22C%C3%B3digo%20regi%C3%B3n%22%3D2"/>
    <x v="0"/>
    <s v="#1774B9"/>
  </r>
  <r>
    <n v="3046"/>
    <x v="0"/>
    <x v="3"/>
    <s v="Economía"/>
    <n v="13"/>
    <x v="30"/>
    <x v="18"/>
    <x v="1"/>
    <x v="13"/>
    <x v="3"/>
    <x v="132"/>
    <s v="Periodo 2014-2021 (mensual)"/>
    <s v="Superficie (m2)"/>
    <s v="Instituto Nacional de Estadísticas (INE)"/>
    <s v="Evolución de la Superficie de las solicitudes de edificación No Habitacional autorizada para construcción en la Región Metropolitana"/>
    <s v="Gráfica muestra la Evolución de la Superficie de las solicitudes de edificación No Habitacional autorizada para construcción en la Región Metropolitana, durante el Periodo 2014-2021 (mensual) de acuerdo a datos recopilados por el Instituto Nacional de Estadísticas (INE)- Superficie (m2)"/>
    <s v="Gráfico Evolución"/>
    <s v="economía,INE,estadística,indicadores,económicos,,Construcción,Superficie No Habitacional,Región Metropolitana,Superfie Autorizada No Habitacional,Superficie (m2)"/>
    <s v="https://analytics.zoho.com/open-view/2395394000008223431?ZOHO_CRITERIA=%22Consolidado_Estadisticas_Regionales_New%22.%22C%C3%B3digo%20regi%C3%B3n%22%3D13"/>
    <x v="0"/>
    <s v="#1774B9"/>
  </r>
  <r>
    <n v="3047"/>
    <x v="0"/>
    <x v="3"/>
    <s v="Economía"/>
    <n v="6"/>
    <x v="43"/>
    <x v="18"/>
    <x v="1"/>
    <x v="178"/>
    <x v="3"/>
    <x v="147"/>
    <s v="Periodo 2014-2021 (mensual)"/>
    <s v="Superficie (m2)"/>
    <s v="Instituto Nacional de Estadísticas (INE)"/>
    <s v="Evolución de la Superficie de las solicitudes de edificación Habitacional y No Habitacional de Ampliaciones autorizada para construcción en la Región de O'Higgins"/>
    <s v="Grafica muestra la Evolución de la Superficie de las solicitudes de edificación Habitacional y No Habitacional de Ampliaciones autorizada para construcción en la Región de O'Higgins, durante el Periodo 2014-2021 (mensual) de acuerdo a datos recopilados por el Instituto Nacional de Estadísticas (INE)- Superficie (m2)"/>
    <s v="Gráfico Evolución"/>
    <s v="economía,INE,estadística,indicadores,económicos,,Construcción,Superficie Habitacional y No Habitacional,Región de O'Higgins,Superfie Autorizada Ampliaciones,Superficie (m2)"/>
    <s v="https://analytics.zoho.com/open-view/2395394000008229637?ZOHO_CRITERIA=%22Consolidado_Estadisticas_Regionales_New%22.%22C%C3%B3digo%20regi%C3%B3n%22%3D6"/>
    <x v="0"/>
    <s v="#1774B9"/>
  </r>
  <r>
    <n v="3048"/>
    <x v="0"/>
    <x v="3"/>
    <s v="Economía"/>
    <n v="13"/>
    <x v="30"/>
    <x v="18"/>
    <x v="1"/>
    <x v="13"/>
    <x v="3"/>
    <x v="149"/>
    <s v="Periodo 2014-2021 (mensual)"/>
    <s v="Superficie (m2)"/>
    <s v="Instituto Nacional de Estadísticas (INE)"/>
    <s v="Evolución de la Superficie de las solicitudes de edificación No Habitacional de Ampliaciones autorizada para construcción en la Región Metropolitana"/>
    <s v="Gráfica muestra la Evolución de la Superficie de las solicitudes de edificación No Habitacional de Ampliaciones autorizada para construcción en la Región Metropolitana, durante el Periodo 2014-2021 (mensual) de acuerdo a datos recopilados por el Instituto Nacional de Estadísticas (INE)- Superficie (m2)"/>
    <s v="Gráfico Evolución"/>
    <s v="economía,INE,estadística,indicadores,económicos,,Construcción,Superficie No Habitacional,Región Metropolitana,Superfie Autorizada No Habitacional Ampliaciones,Superficie (m2)"/>
    <s v="https://analytics.zoho.com/open-view/2395394000008228561?ZOHO_CRITERIA=%22Consolidado_Estadisticas_Regionales_New%22.%22C%C3%B3digo%20regi%C3%B3n%22%3D13"/>
    <x v="0"/>
    <s v="#1774B9"/>
  </r>
  <r>
    <n v="3049"/>
    <x v="0"/>
    <x v="3"/>
    <s v="Economía"/>
    <n v="1"/>
    <x v="34"/>
    <x v="20"/>
    <x v="1"/>
    <x v="78"/>
    <x v="3"/>
    <x v="150"/>
    <s v="Periodo 2014-2021 (mensual)"/>
    <s v="pesos chilenos (CLP)"/>
    <s v="Instituto Nacional de Estadísticas (INE)"/>
    <s v="Evolución del precio promedio por habitación ocupada en la Región de Tarapacá"/>
    <s v="Gráfica muestra la Evolución del precio promedio por habitación ocupada en la Región de Tarapacá, durante el Periodo 2014-2021 (mensual) de acuerdo a datos recopilados por el Instituto Nacional de Estadísticas (INE)- pesos chilenos (CLP)"/>
    <s v="Gráfico Evolución"/>
    <s v="economía,INE,estadística,indicadores,económicos,,Turismo,Precio y Rendimiento,Región de Tarapacá,Precio Habitación,pesos chilenos (CLP)"/>
    <s v="https://analytics.zoho.com/open-view/2395394000008299691?ZOHO_CRITERIA=%22Consolidado_Estadisticas_Regionales_New%22.%22C%C3%B3digo%20regi%C3%B3n%22%3D1"/>
    <x v="0"/>
    <s v="#1774B9"/>
  </r>
  <r>
    <n v="3050"/>
    <x v="0"/>
    <x v="3"/>
    <s v="Economía"/>
    <n v="15"/>
    <x v="30"/>
    <x v="18"/>
    <x v="1"/>
    <x v="98"/>
    <x v="3"/>
    <x v="123"/>
    <s v="Periodo 2014-2021 (mensual)"/>
    <s v="Superficie (m2)"/>
    <s v="Instituto Nacional de Estadísticas (INE)"/>
    <s v="Evolución de la Superficie de las solicitudes de edificación No Habitacional autorizada para construcción de  Ampliaciones de Servicios en la Región de Arica y Parinacota"/>
    <s v="Gráfica muestra la Evolución de la Superficie de las solicitudes de edificación No Habitacional autorizada para construcción de Ampliaciones de Servicios en la Región de Arica y Parinacota, durante el Periodo 2014-2021 (mensual) de acuerdo a datos recopilados por el Instituto Nacional de Estadísticas (INE)- Superficie (m2)"/>
    <s v="Gráfico Evolución"/>
    <s v="economía,INE,estadística,indicadores,económicos,,Construcción,Superficie No Habitacional,Región de Arica y Parinacota,Superfie Autorizada No Habitacional Servicios Ampliaciones,Superficie (m2)"/>
    <s v="https://analytics.zoho.com/open-view/2395394000008225247?ZOHO_CRITERIA=%22Consolidado_Estadisticas_Regionales_New%22.%22C%C3%B3digo%20regi%C3%B3n%22%3D15"/>
    <x v="0"/>
    <s v="#1774B9"/>
  </r>
  <r>
    <n v="3051"/>
    <x v="0"/>
    <x v="3"/>
    <s v="Economía"/>
    <n v="3"/>
    <x v="42"/>
    <x v="25"/>
    <x v="1"/>
    <x v="77"/>
    <x v="0"/>
    <x v="146"/>
    <s v="Periodo 2014-2021 (mensual)"/>
    <s v="Índice"/>
    <s v="Instituto Nacional de Estadísticas (INE)"/>
    <s v="Evolución del Índice de Producción Minera en la Región de Atacama, durante el Periodo 2014-2021 (mensual)"/>
    <s v="El Índice de Producción Minera (IPMin) Base promedio año 2014=100 mide la evolución de la actividad productiva de la industria minera desde el punto de vista de la oferta. El gráfico muestra la variación mensual del Índice de Producción Minera para la Región de Atacama, durante el Periodo 2014-2021 (mensual) de acuerdo a datos recopilados por el Instituto Nacional de Estadísticas (INE)- Índice"/>
    <s v="Gráfico Evolución"/>
    <s v="economía,INE,estadística,indicadores,económicos,,Minería,Índice de Producción,Región de Atacama,Índice de Producción Minera,Índice"/>
    <s v="https://analytics.zoho.com/open-view/2395394000008086867?ZOHO_CRITERIA=%22Consolidado_Estadisticas_Regionales_New%22.%22C%C3%B3digo%20regi%C3%B3n%22%3D3"/>
    <x v="0"/>
    <s v="#1774B9"/>
  </r>
  <r>
    <n v="3052"/>
    <x v="0"/>
    <x v="3"/>
    <s v="Economía"/>
    <n v="1"/>
    <x v="39"/>
    <x v="18"/>
    <x v="1"/>
    <x v="78"/>
    <x v="3"/>
    <x v="130"/>
    <s v="Periodo 2014-2021 (mensual)"/>
    <s v="Superficie (m2)"/>
    <s v="Instituto Nacional de Estadísticas (INE)"/>
    <s v="Evolución de la Superficie de las solicitudes de edificación Habitacional autorizada para construcción de Obras Nuevas en la Región de Tarapacá"/>
    <s v="Gráfica muestra la Evolución de la Superficie de las solicitudes de edificación Habitacional autorizada para construcción de Obras Nuevas  en la Región de Tarapacá, durante el Periodo 2014-2021 (mensual) de acuerdo a datos recopilados por el Instituto Nacional de Estadísticas (INE)- Superficie (m2)"/>
    <s v="Gráfico Evolución"/>
    <s v="economía,INE,estadística,indicadores,económicos,,Construcción,Superficie Habitacional,Región de Tarapacá,Superfie Autorizada Habitacional Obras Nuevas,Superficie (m2)"/>
    <s v="https://analytics.zoho.com/open-view/2395394000008222524?ZOHO_CRITERIA=%22Consolidado_Estadisticas_Regionales_New%22.%22C%C3%B3digo%20regi%C3%B3n%22%3D1"/>
    <x v="0"/>
    <s v="#1774B9"/>
  </r>
  <r>
    <n v="3053"/>
    <x v="0"/>
    <x v="3"/>
    <s v="Economía"/>
    <n v="11"/>
    <x v="44"/>
    <x v="18"/>
    <x v="1"/>
    <x v="85"/>
    <x v="3"/>
    <x v="151"/>
    <s v="Periodo 2014-2021 (mensual)"/>
    <s v="Número de Viviendas (unidades)"/>
    <s v="Instituto Nacional de Estadísticas (INE)"/>
    <s v="Evolución Mensual del Número de Viviendas Autorizadas para Construcción en la Región de Aysén"/>
    <s v="Gráfica muestra la variación mensual del número de viviendas autorizadas para construcción de obras nuevas y ampliaciones en la Región de Aysén, durante el Periodo 2014-2021 (mensual) de acuerdo a datos recopilados por el Instituto Nacional de Estadísticas (INE)- Número de Viviendas (unidades)"/>
    <s v="Gráfico Evolución"/>
    <s v="economía,INE,estadística,indicadores,económicos,,Construcción,Viviendas,Región de Aysén,Viviendas Autorizadas,Número de Viviendas (unidades)"/>
    <s v="https://analytics.zoho.com/open-view/2395394000008211894?ZOHO_CRITERIA=%22Consolidado_Estadisticas_Regionales_New%22.%22C%C3%B3digo%20regi%C3%B3n%22%3D11"/>
    <x v="0"/>
    <s v="#1774B9"/>
  </r>
  <r>
    <n v="3054"/>
    <x v="0"/>
    <x v="3"/>
    <s v="Economía"/>
    <n v="8"/>
    <x v="41"/>
    <x v="21"/>
    <x v="1"/>
    <x v="192"/>
    <x v="3"/>
    <x v="139"/>
    <s v="Periodo 2014-2021 (mensual)"/>
    <s v="Número Vehículos (unidades)"/>
    <s v="Ministerio de Transportes y Telecomunicaciones"/>
    <s v="Evolución del Parque Vehicular de Minibuses en la Región del Biobío"/>
    <s v="Gráfica muestra la Evolución del Parque Vehicular de Minibuses, (Minibuses son vehículos de 12 a 17 asientos, incluido el del conductor), en la Región del Biobío, durante el Periodo 2014-2021 (mensual) de acuerdo a datos recopilados por el Ministerio de Transportes y Telecomunicaciones- Número Vehículos (unidades)"/>
    <s v="Gráfico Evolución"/>
    <s v="economía,INE,estadística,indicadores,económicos,,Transporte,Parque Vehicular,Región del Biobío,Parque Vehicular Minibuses,Número Vehículos (unidades)"/>
    <s v="https://analytics.zoho.com/open-view/2395394000008303939?ZOHO_CRITERIA=%22Consolidado_Estadisticas_Regionales_New%22.%22C%C3%B3digo%20regi%C3%B3n%22%3D8"/>
    <x v="0"/>
    <s v="#1774B9"/>
  </r>
  <r>
    <n v="3055"/>
    <x v="0"/>
    <x v="3"/>
    <s v="Economía"/>
    <n v="0"/>
    <x v="42"/>
    <x v="25"/>
    <x v="2"/>
    <x v="113"/>
    <x v="0"/>
    <x v="152"/>
    <s v="Periodo 2014-2021 (mensual)"/>
    <s v="Índice"/>
    <s v="Instituto Nacional de Estadísticas (INE)"/>
    <s v="Evolución del Índice de Producción de Minería Metálica a escala Nacional - Chile, durante el Periodo 2014-2021 (mensual)"/>
    <s v="El Índice de Producción Minera (IPMin) Base promedio año 2014=100 mide la actividad relacionada con la explotación y los procesos complementarios destinados a la obtención de elementos metálicos. El gráfico muestra la variación mensual del Índice de Producción de Minería Metálica para Chile, durante el Periodo 2014-2021 (mensual) de acuerdo a datos recopilados por el Instituto Nacional de Estadísticas (INE)- Índice"/>
    <s v="Gráfico Evolución"/>
    <s v="economía,INE,estadística,indicadores,económicos,,Minería,Índice de Producción,Chile,Índice de Producción de Minería Metálica,Índice"/>
    <s v="https://analytics.zoho.com/open-view/2395394000008053557"/>
    <x v="0"/>
    <s v="#1774B9"/>
  </r>
  <r>
    <n v="3056"/>
    <x v="0"/>
    <x v="3"/>
    <s v="Economía"/>
    <n v="6"/>
    <x v="32"/>
    <x v="20"/>
    <x v="1"/>
    <x v="178"/>
    <x v="3"/>
    <x v="153"/>
    <s v="Periodo 2014-2021 (mensual)"/>
    <s v="porcentaje (%)"/>
    <s v="Instituto Nacional de Estadísticas (INE)"/>
    <s v="Evolución del Grado de ocupación de las habitaciones disponibles en la Región de O'Higgins"/>
    <s v="Gráfica muestra la Evolución del Grado de ocupación de las habitaciones disponibles en la Región de O'Higgins, durante el Periodo 2014-2021 (mensual) de acuerdo a datos recopilados por el Instituto Nacional de Estadísticas (INE)- porcentaje (%)"/>
    <s v="Gráfico Evolución"/>
    <s v="economía,INE,estadística,indicadores,económicos,,Turismo,Ocupación,Región de O'Higgins,Tasa de ocupación habitaciones,porcentaje (%)"/>
    <s v="https://analytics.zoho.com/open-view/2395394000008298446?ZOHO_CRITERIA=%22Consolidado_Estadisticas_Regionales_New%22.%22C%C3%B3digo%20regi%C3%B3n%22%3D6"/>
    <x v="0"/>
    <s v="#1774B9"/>
  </r>
  <r>
    <n v="3057"/>
    <x v="0"/>
    <x v="3"/>
    <s v="Economía"/>
    <n v="3"/>
    <x v="44"/>
    <x v="18"/>
    <x v="1"/>
    <x v="77"/>
    <x v="3"/>
    <x v="151"/>
    <s v="Periodo 2014-2021 (mensual)"/>
    <s v="Número de Viviendas (unidades)"/>
    <s v="Instituto Nacional de Estadísticas (INE)"/>
    <s v="Evolución Mensual del Número de Viviendas Autorizadas para Construcción en la Región de Atacama"/>
    <s v="Gráfica muestra la variación mensual del número de viviendas autorizadas para construcción de obras nuevas y ampliaciones en la Región de Atacama, durante el Periodo 2014-2021 (mensual) de acuerdo a datos recopilados por el Instituto Nacional de Estadísticas (INE)- Número de Viviendas (unidades)"/>
    <s v="Gráfico Evolución"/>
    <s v="economía,INE,estadística,indicadores,económicos,,Construcción,Viviendas,Región de Atacama,Viviendas Autorizadas,Número de Viviendas (unidades)"/>
    <s v="https://analytics.zoho.com/open-view/2395394000008211894?ZOHO_CRITERIA=%22Consolidado_Estadisticas_Regionales_New%22.%22C%C3%B3digo%20regi%C3%B3n%22%3D3"/>
    <x v="0"/>
    <s v="#1774B9"/>
  </r>
  <r>
    <n v="3058"/>
    <x v="0"/>
    <x v="3"/>
    <s v="Economía"/>
    <n v="9"/>
    <x v="30"/>
    <x v="18"/>
    <x v="1"/>
    <x v="87"/>
    <x v="3"/>
    <x v="149"/>
    <s v="Periodo 2014-2021 (mensual)"/>
    <s v="Superficie (m2)"/>
    <s v="Instituto Nacional de Estadísticas (INE)"/>
    <s v="Evolución de la Superficie de las solicitudes de edificación No Habitacional de Ampliaciones autorizada para construcción en la Región de La Araucanía"/>
    <s v="Gráfica muestra la Evolución de la Superficie de las solicitudes de edificación No Habitacional de Ampliaciones autorizada para construcción en la Región de La Araucanía, durante el Periodo 2014-2021 (mensual) de acuerdo a datos recopilados por el Instituto Nacional de Estadísticas (INE)- Superficie (m2)"/>
    <s v="Gráfico Evolución"/>
    <s v="economía,INE,estadística,indicadores,económicos,,Construcción,Superficie No Habitacional,Región de La Araucanía,Superfie Autorizada No Habitacional Ampliaciones,Superficie (m2)"/>
    <s v="https://analytics.zoho.com/open-view/2395394000008228561?ZOHO_CRITERIA=%22Consolidado_Estadisticas_Regionales_New%22.%22C%C3%B3digo%20regi%C3%B3n%22%3D9"/>
    <x v="0"/>
    <s v="#1774B9"/>
  </r>
  <r>
    <n v="3059"/>
    <x v="0"/>
    <x v="3"/>
    <s v="Economía"/>
    <n v="10"/>
    <x v="43"/>
    <x v="18"/>
    <x v="1"/>
    <x v="24"/>
    <x v="3"/>
    <x v="147"/>
    <s v="Periodo 2014-2021 (mensual)"/>
    <s v="Superficie (m2)"/>
    <s v="Instituto Nacional de Estadísticas (INE)"/>
    <s v="Evolución de la Superficie de las solicitudes de edificación Habitacional y No Habitacional de Ampliaciones autorizada para construcción en la Región de Los Lagos"/>
    <s v="Grafica muestra la Evolución de la Superficie de las solicitudes de edificación Habitacional y No Habitacional de Ampliaciones autorizada para construcción en la Región de Los Lagos, durante el Periodo 2014-2021 (mensual) de acuerdo a datos recopilados por el Instituto Nacional de Estadísticas (INE)- Superficie (m2)"/>
    <s v="Gráfico Evolución"/>
    <s v="economía,INE,estadística,indicadores,económicos,,Construcción,Superficie Habitacional y No Habitacional,Región de Los Lagos,Superfie Autorizada Ampliaciones,Superficie (m2)"/>
    <s v="https://analytics.zoho.com/open-view/2395394000008229637?ZOHO_CRITERIA=%22Consolidado_Estadisticas_Regionales_New%22.%22C%C3%B3digo%20regi%C3%B3n%22%3D10"/>
    <x v="0"/>
    <s v="#1774B9"/>
  </r>
  <r>
    <n v="3060"/>
    <x v="0"/>
    <x v="3"/>
    <s v="Economía"/>
    <n v="6"/>
    <x v="43"/>
    <x v="18"/>
    <x v="1"/>
    <x v="178"/>
    <x v="3"/>
    <x v="154"/>
    <s v="Periodo 2014-2021 (mensual)"/>
    <s v="Superficie (m2)"/>
    <s v="Instituto Nacional de Estadísticas (INE)"/>
    <s v="Evolución de la Superficie de las solicitudes de edificación Habitacional y No Habitacional de Nuevas Obras autorizada para construcción en la Región de O'Higgins"/>
    <s v="Gráfica muestra la Evolución de la Superficie de las solicitudes de edificación Habitacional y No Habitacional de Nuevas Obras autorizada para construcción en la Región de O'Higgins, durante el Periodo 2014-2021 (mensual) de acuerdo a datos recopilados por el Instituto Nacional de Estadísticas (INE)- Superficie (m2)"/>
    <s v="Gráfico Evolución"/>
    <s v="economía,INE,estadística,indicadores,económicos,,Construcción,Superficie Habitacional y No Habitacional,Región de O'Higgins,Superfie Autorizada Nuevas Obras,Superficie (m2)"/>
    <s v="https://analytics.zoho.com/open-view/2395394000008229099?ZOHO_CRITERIA=%22Consolidado_Estadisticas_Regionales_New%22.%22C%C3%B3digo%20regi%C3%B3n%22%3D6"/>
    <x v="0"/>
    <s v="#1774B9"/>
  </r>
  <r>
    <n v="3061"/>
    <x v="0"/>
    <x v="3"/>
    <s v="Economía"/>
    <n v="8"/>
    <x v="44"/>
    <x v="18"/>
    <x v="1"/>
    <x v="192"/>
    <x v="3"/>
    <x v="151"/>
    <s v="Periodo 2014-2021 (mensual)"/>
    <s v="Número de Viviendas (unidades)"/>
    <s v="Instituto Nacional de Estadísticas (INE)"/>
    <s v="Evolución Mensual del Número de Viviendas Autorizadas para Construcción en la Región del Biobío"/>
    <s v="Gráfica muestra la variación mensual del número de viviendas autorizadas para construcción de obras nuevas y ampliaciones en la Región del Biobío, durante el Periodo 2014-2021 (mensual) de acuerdo a datos recopilados por el Instituto Nacional de Estadísticas (INE)- Número de Viviendas (unidades)"/>
    <s v="Gráfico Evolución"/>
    <s v="economía,INE,estadística,indicadores,económicos,,Construcción,Viviendas,Región del Biobío,Viviendas Autorizadas,Número de Viviendas (unidades)"/>
    <s v="https://analytics.zoho.com/open-view/2395394000008211894?ZOHO_CRITERIA=%22Consolidado_Estadisticas_Regionales_New%22.%22C%C3%B3digo%20regi%C3%B3n%22%3D8"/>
    <x v="0"/>
    <s v="#1774B9"/>
  </r>
  <r>
    <n v="3062"/>
    <x v="0"/>
    <x v="3"/>
    <s v="Economía"/>
    <n v="1"/>
    <x v="45"/>
    <x v="25"/>
    <x v="1"/>
    <x v="78"/>
    <x v="0"/>
    <x v="155"/>
    <s v="Periodo 2014-2021 (mensual)"/>
    <s v="toneladas métricas de fino (tmf)"/>
    <s v="Instituto Nacional de Estadísticas (INE)"/>
    <s v="Evolución de la Producción de Cobre en la Región de Tarapacá, durante el Periodo 2014-2021 (mensual)"/>
    <s v="Se muestra la variación mensual de la producción de cobre mina. Incluye toneladas métricas de fino contenido en concentrados de cobre, cátodos y blister-ánodos, realizados íntegramente en el mismo lugar de la extracción en la Región de Tarapacá, durante el Periodo 2014-2021 (mensual) de acuerdo a datos recopilados por el Instituto Nacional de Estadísticas (INE)- toneladas métricas de fino (tmf)"/>
    <s v="Gráfico Evolución"/>
    <s v="economía,INE,estadística,indicadores,económicos,,Minería,Cobre,Región de Tarapacá,Producción de Cobre,toneladas métricas de fino (tmf)"/>
    <s v="https://analytics.zoho.com/open-view/2395394000008086867?ZOHO_CRITERIA=%22Consolidado_Estadisticas_Regionales_New%22.%22C%C3%B3digo%20regi%C3%B3n%22%3D1"/>
    <x v="0"/>
    <s v="#1774B9"/>
  </r>
  <r>
    <n v="3063"/>
    <x v="0"/>
    <x v="3"/>
    <s v="Economía"/>
    <n v="7"/>
    <x v="39"/>
    <x v="18"/>
    <x v="1"/>
    <x v="163"/>
    <x v="3"/>
    <x v="145"/>
    <s v="Periodo 2014-2021 (mensual)"/>
    <s v="Superficie (m2)"/>
    <s v="Instituto Nacional de Estadísticas (INE)"/>
    <s v="Evolución de la Superficie de las solicitudes de edificación Habitacional autorizada para construcción de Ampliaciones en la Región de Maule"/>
    <s v="Gráfica muestra la Evolución de la Superficie de las solicitudes de edificación Habitacional autorizada para construcción de Ampliaciones en la Región de Maule, durante el Periodo 2014-2021 (mensual) de acuerdo a datos recopilados por el Instituto Nacional de Estadísticas (INE)- Superficie (m2)"/>
    <s v="Gráfico Evolución"/>
    <s v="economía,INE,estadística,indicadores,económicos,,Construcción,Superficie Habitacional,Región de Maule,Superfie Autorizada Habitacional Ampliaciones,Superficie (m2)"/>
    <s v="https://analytics.zoho.com/open-view/2395394000008222926?ZOHO_CRITERIA=%22Consolidado_Estadisticas_Regionales_New%22.%22C%C3%B3digo%20regi%C3%B3n%22%3D7"/>
    <x v="0"/>
    <s v="#1774B9"/>
  </r>
  <r>
    <n v="3064"/>
    <x v="0"/>
    <x v="3"/>
    <s v="Economía"/>
    <n v="12"/>
    <x v="30"/>
    <x v="18"/>
    <x v="1"/>
    <x v="1"/>
    <x v="3"/>
    <x v="156"/>
    <s v="Periodo 2014-2021 (mensual)"/>
    <s v="Superficie (m2)"/>
    <s v="Instituto Nacional de Estadísticas (INE)"/>
    <s v="Evolución de la Superficie de las solicitudes de edificación No Habitacional autorizada para construcción Obras Nuevas de la industria, comercio y establecimientos financieros (ICEF) en la Región de Magallanes"/>
    <s v="Gráfica muestra Evolución de la Superficie de las solicitudes de edificación No Habitacional autorizada para construcción Obras Nuevas de la industria, comercio y establecimientos financieros (ICEF) en la Región de Magallanes, durante el Periodo 2014-2021 (mensual) de acuerdo a datos recopilados por el Instituto Nacional de Estadísticas (INE)- Superficie (m2)"/>
    <s v="Gráfico Evolución"/>
    <s v="economía,INE,estadística,indicadores,económicos,,Construcción,Superficie No Habitacional,Región de Magallanes,Superfie Autorizada No Habitacional ICEF Obras Nuevas,Superficie (m2)"/>
    <s v="https://analytics.zoho.com/open-view/2395394000008223846?ZOHO_CRITERIA=%22Consolidado_Estadisticas_Regionales_New%22.%22C%C3%B3digo%20regi%C3%B3n%22%3D12"/>
    <x v="0"/>
    <s v="#1774B9"/>
  </r>
  <r>
    <n v="3065"/>
    <x v="0"/>
    <x v="3"/>
    <s v="Economía"/>
    <n v="6"/>
    <x v="36"/>
    <x v="23"/>
    <x v="1"/>
    <x v="178"/>
    <x v="3"/>
    <x v="140"/>
    <s v="Periodo 2014-2021 (mensual)"/>
    <s v="supermercados (unidades)"/>
    <s v="Instituto Nacional de Estadísticas (INE)"/>
    <s v="Evolución del Número de establecimientos clasificados como supermercados, que cuentan con tres o más cajas instaladas en la Región de O'Higgins"/>
    <s v="Gráfica muestra la Evolución del Número de establecimientos clasificados como supermercados, que cuentan con tres o más cajas instaladas para la Región de O'Higgins, durante el Periodo 2014-2021 (mensual) de acuerdo a datos recopilados por el Instituto Nacional de Estadísticas (INE)- supermercados (unidades)"/>
    <s v="Gráfico Evolución"/>
    <s v="economía,INE,estadística,indicadores,económicos,,Comercio,Supermercados,Región de O'Higgins,Número de Supermercados,supermercados (unidades)"/>
    <s v="https://analytics.zoho.com/open-view/2395394000008294094?ZOHO_CRITERIA=%22Consolidado_Estadisticas_Regionales_New%22.%22C%C3%B3digo%20regi%C3%B3n%22%3D6"/>
    <x v="0"/>
    <s v="#1774B9"/>
  </r>
  <r>
    <n v="3066"/>
    <x v="0"/>
    <x v="3"/>
    <s v="Economía"/>
    <n v="16"/>
    <x v="41"/>
    <x v="21"/>
    <x v="1"/>
    <x v="156"/>
    <x v="3"/>
    <x v="143"/>
    <s v="Periodo 2014-2021 (mensual)"/>
    <s v="Número Vehículos (unidades)"/>
    <s v="Ministerio de Transportes y Telecomunicaciones"/>
    <s v="Evolución del Parque Vehicular de Taxis en la Región de Ñuble"/>
    <s v="Gráfica muestra la Evolución del Parque Vehicular de Taxis, considera tanto taxi básico, como colectivo y de turismo,  en la Región de Ñuble, durante el Periodo 2014-2021 (mensual) de acuerdo a datos recopilados por el Ministerio de Transportes y Telecomunicaciones- Número Vehículos (unidades)"/>
    <s v="Gráfico Evolución"/>
    <s v="economía,INE,estadística,indicadores,económicos,,Transporte,Parque Vehicular,Región de Ñuble,Parque Vehicular Taxis,Número Vehículos (unidades)"/>
    <s v="https://analytics.zoho.com/open-view/2395394000008302392?ZOHO_CRITERIA=%22Consolidado_Estadisticas_Regionales_New%22.%22C%C3%B3digo%20regi%C3%B3n%22%3D16"/>
    <x v="0"/>
    <s v="#1774B9"/>
  </r>
  <r>
    <n v="3067"/>
    <x v="0"/>
    <x v="3"/>
    <s v="Economía"/>
    <n v="13"/>
    <x v="36"/>
    <x v="23"/>
    <x v="1"/>
    <x v="13"/>
    <x v="3"/>
    <x v="140"/>
    <s v="Periodo 2014-2021 (mensual)"/>
    <s v="supermercados (unidades)"/>
    <s v="Instituto Nacional de Estadísticas (INE)"/>
    <s v="Evolución del Número de establecimientos clasificados como supermercados, que cuentan con tres o más cajas instaladas en la Región Metropolitana"/>
    <s v="Gráfica muestra la Evolución del Número de establecimientos clasificados como supermercados, que cuentan con tres o más cajas instaladas para la Región Metropolitana, durante el Periodo 2014-2021 (mensual) de acuerdo a datos recopilados por el Instituto Nacional de Estadísticas (INE)- supermercados (unidades)"/>
    <s v="Gráfico Evolución"/>
    <s v="economía,INE,estadística,indicadores,económicos,,Comercio,Supermercados,Región Metropolitana,Número de Supermercados,supermercados (unidades)"/>
    <s v="https://analytics.zoho.com/open-view/2395394000008294094?ZOHO_CRITERIA=%22Consolidado_Estadisticas_Regionales_New%22.%22C%C3%B3digo%20regi%C3%B3n%22%3D13"/>
    <x v="0"/>
    <s v="#1774B9"/>
  </r>
  <r>
    <n v="3068"/>
    <x v="0"/>
    <x v="3"/>
    <s v="Economía"/>
    <n v="11"/>
    <x v="39"/>
    <x v="18"/>
    <x v="1"/>
    <x v="85"/>
    <x v="3"/>
    <x v="130"/>
    <s v="Periodo 2014-2021 (mensual)"/>
    <s v="Superficie (m2)"/>
    <s v="Instituto Nacional de Estadísticas (INE)"/>
    <s v="Evolución de la Superficie de las solicitudes de edificación Habitacional autorizada para construcción de Obras Nuevas en la Región de Aysén"/>
    <s v="Gráfica muestra la Evolución de la Superficie de las solicitudes de edificación Habitacional autorizada para construcción de Obras Nuevas  en la Región de Aysén, durante el Periodo 2014-2021 (mensual) de acuerdo a datos recopilados por el Instituto Nacional de Estadísticas (INE)- Superficie (m2)"/>
    <s v="Gráfico Evolución"/>
    <s v="economía,INE,estadística,indicadores,económicos,,Construcción,Superficie Habitacional,Región de Aysén,Superfie Autorizada Habitacional Obras Nuevas,Superficie (m2)"/>
    <s v="https://analytics.zoho.com/open-view/2395394000008222524?ZOHO_CRITERIA=%22Consolidado_Estadisticas_Regionales_New%22.%22C%C3%B3digo%20regi%C3%B3n%22%3D11"/>
    <x v="0"/>
    <s v="#1774B9"/>
  </r>
  <r>
    <n v="3069"/>
    <x v="0"/>
    <x v="3"/>
    <s v="Economía"/>
    <n v="9"/>
    <x v="46"/>
    <x v="26"/>
    <x v="1"/>
    <x v="87"/>
    <x v="3"/>
    <x v="157"/>
    <s v="Periodo 2014-2021 (mensual)"/>
    <s v="Megawatt-hora (MWh)"/>
    <s v="Instituto Nacional de Estadísticas (INE)"/>
    <s v="Evolución de la distribución eléctrica hacia los sectores de transporte, alumbrado público, fiscal, municipal y otros desde la Región de La Araucanía"/>
    <s v="Gráfica muestra la Evolución de la distribución eléctrica hacia los sectores de transporte, alumbrado público, fiscal, municipal y otros desde la Región de La Araucanía, durante el Periodo 2014-2021 (mensual) de acuerdo a datos recopilados por el Instituto Nacional de Estadísticas (INE)- Megawatt-hora (MWh)"/>
    <s v="Gráfico Evolución"/>
    <s v="economía,INE,estadística,indicadores,económicos,,Electricidad,Distribución Eléctrica,Región de La Araucanía,Distribución Eléctrica Varios,Megawatt-hora (MWh)"/>
    <s v="https://analytics.zoho.com/open-view/2395394000008250178?ZOHO_CRITERIA=%22Consolidado_Estadisticas_Regionales_New%22.%22C%C3%B3digo%20regi%C3%B3n%22%3D9"/>
    <x v="0"/>
    <s v="#1774B9"/>
  </r>
  <r>
    <n v="3070"/>
    <x v="0"/>
    <x v="3"/>
    <s v="Economía"/>
    <n v="3"/>
    <x v="41"/>
    <x v="21"/>
    <x v="1"/>
    <x v="77"/>
    <x v="3"/>
    <x v="158"/>
    <s v="Periodo 2014-2021 (mensual)"/>
    <s v="Número Vehículos (unidades)"/>
    <s v="Ministerio de Transportes y Telecomunicaciones"/>
    <s v="Evolución del Parque Vehicular Escolar en la Región de Atacama"/>
    <s v="Gráfica muestra la Evolución del Parque Vehicular Escolar en  la Región de Atacama, durante el Periodo 2014-2021 (mensual) de acuerdo a datos recopilados por el Ministerio de Transportes y Telecomunicaciones- Número Vehículos (unidades)"/>
    <s v="Gráfico Evolución"/>
    <s v="economía,INE,estadística,indicadores,económicos,,Transporte,Parque Vehicular,Región de Atacama,Parque Vehicular Escolar,Número Vehículos (unidades)"/>
    <s v="https://analytics.zoho.com/open-view/2395394000008304785?ZOHO_CRITERIA=%22Consolidado_Estadisticas_Regionales_New%22.%22C%C3%B3digo%20regi%C3%B3n%22%3D3"/>
    <x v="0"/>
    <s v="#1774B9"/>
  </r>
  <r>
    <n v="3071"/>
    <x v="0"/>
    <x v="3"/>
    <s v="Economía"/>
    <n v="6"/>
    <x v="32"/>
    <x v="20"/>
    <x v="1"/>
    <x v="178"/>
    <x v="3"/>
    <x v="120"/>
    <s v="Periodo 2014-2021 (mensual)"/>
    <s v="noches (unidades)"/>
    <s v="Instituto Nacional de Estadísticas (INE)"/>
    <s v="Evolución del Número total de noches que los pasajeros se alojan en el establecimiento en la Región de O'Higgins"/>
    <s v="Gráfica muestra la Evolución del Número total de noches que los pasajeros se alojan en el establecimiento a Escala Nacional en la Región de O'Higgins, durante el Periodo 2014-2021 (mensual) de acuerdo a datos recopilados por el Instituto Nacional de Estadísticas (INE)- noches (unidades)"/>
    <s v="Gráfico Evolución"/>
    <s v="economía,INE,estadística,indicadores,económicos,,Turismo,Ocupación,Región de O'Higgins,Número de Pernoctaciones,noches (unidades)"/>
    <s v="https://analytics.zoho.com/open-view/2395394000008296020?ZOHO_CRITERIA=%22Consolidado_Estadisticas_Regionales_New%22.%22C%C3%B3digo%20regi%C3%B3n%22%3D6"/>
    <x v="0"/>
    <s v="#1774B9"/>
  </r>
  <r>
    <n v="3072"/>
    <x v="0"/>
    <x v="3"/>
    <s v="Economía"/>
    <n v="12"/>
    <x v="36"/>
    <x v="23"/>
    <x v="1"/>
    <x v="1"/>
    <x v="3"/>
    <x v="140"/>
    <s v="Periodo 2014-2021 (mensual)"/>
    <s v="supermercados (unidades)"/>
    <s v="Instituto Nacional de Estadísticas (INE)"/>
    <s v="Evolución del Número de establecimientos clasificados como supermercados, que cuentan con tres o más cajas instaladas en la Región de Magallanes"/>
    <s v="Gráfica muestra la Evolución del Número de establecimientos clasificados como supermercados, que cuentan con tres o más cajas instaladas para la Región de Magallanes, durante el Periodo 2014-2021 (mensual) de acuerdo a datos recopilados por el Instituto Nacional de Estadísticas (INE)- supermercados (unidades)"/>
    <s v="Gráfico Evolución"/>
    <s v="economía,INE,estadística,indicadores,económicos,,Comercio,Supermercados,Región de Magallanes,Número de Supermercados,supermercados (unidades)"/>
    <s v="https://analytics.zoho.com/open-view/2395394000008294094?ZOHO_CRITERIA=%22Consolidado_Estadisticas_Regionales_New%22.%22C%C3%B3digo%20regi%C3%B3n%22%3D12"/>
    <x v="0"/>
    <s v="#1774B9"/>
  </r>
  <r>
    <n v="3073"/>
    <x v="0"/>
    <x v="3"/>
    <s v="Economía"/>
    <n v="3"/>
    <x v="30"/>
    <x v="18"/>
    <x v="1"/>
    <x v="77"/>
    <x v="3"/>
    <x v="123"/>
    <s v="Periodo 2014-2021 (mensual)"/>
    <s v="Superficie (m2)"/>
    <s v="Instituto Nacional de Estadísticas (INE)"/>
    <s v="Evolución de la Superficie de las solicitudes de edificación No Habitacional autorizada para construcción de  Ampliaciones de Servicios en la Región de Atacama"/>
    <s v="Gráfica muestra la Evolución de la Superficie de las solicitudes de edificación No Habitacional autorizada para construcción de Ampliaciones de Servicios en la Región de Atacama, durante el Periodo 2014-2021 (mensual) de acuerdo a datos recopilados por el Instituto Nacional de Estadísticas (INE)- Superficie (m2)"/>
    <s v="Gráfico Evolución"/>
    <s v="economía,INE,estadística,indicadores,económicos,,Construcción,Superficie No Habitacional,Región de Atacama,Superfie Autorizada No Habitacional Servicios Ampliaciones,Superficie (m2)"/>
    <s v="https://analytics.zoho.com/open-view/2395394000008225247?ZOHO_CRITERIA=%22Consolidado_Estadisticas_Regionales_New%22.%22C%C3%B3digo%20regi%C3%B3n%22%3D3"/>
    <x v="0"/>
    <s v="#1774B9"/>
  </r>
  <r>
    <n v="3074"/>
    <x v="0"/>
    <x v="3"/>
    <s v="Economía"/>
    <n v="1"/>
    <x v="30"/>
    <x v="18"/>
    <x v="1"/>
    <x v="78"/>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Tarapacá"/>
    <s v="Gráfica muestra la Evolución de la Superficie de las solicitudes de edificación No Habitacional autorizada para construcción obras nuevas y ampliaciones de la industria, comercio y establecimientos financieros (ICEF)  en la Región de Tarapacá, durante el Periodo 2014-2021 (mensual) de acuerdo a datos recopilados por el Instituto Nacional de Estadísticas (INE)- Superficie (m2)"/>
    <s v="Gráfico Evolución"/>
    <s v="economía,INE,estadística,indicadores,económicos,,Construcción,Superficie No Habitacional,Región de Tarapacá,Superfie Autorizada No Habitacional ICEF,Superficie (m2)"/>
    <s v="https://analytics.zoho.com/open-view/2395394000008226368?ZOHO_CRITERIA=%22Consolidado_Estadisticas_Regionales_New%22.%22C%C3%B3digo%20regi%C3%B3n%22%3D1"/>
    <x v="0"/>
    <s v="#1774B9"/>
  </r>
  <r>
    <n v="3075"/>
    <x v="0"/>
    <x v="3"/>
    <s v="Economía"/>
    <n v="3"/>
    <x v="47"/>
    <x v="25"/>
    <x v="1"/>
    <x v="77"/>
    <x v="0"/>
    <x v="160"/>
    <s v="Periodo 2014-2021 (mensual)"/>
    <s v="kilógramos de fino contenido (kgf)"/>
    <s v="Instituto Nacional de Estadísticas (INE)"/>
    <s v="Evolución de la Producción de Oro a Escala Nacional Región de Atacama, durante el Periodo 2014-2021 (mensual)"/>
    <s v="Se muestra la variación mensual de la producción de Oro proveniente de la explotación de minas de cobre y de yacimientos mixtos en la Región de Atacama durante el Periodo 2014-2021 (mensual) de acuerdo a datos recopilados por el Instituto Nacional de Estadísticas (INE)- kilógramos de fino contenido (kgf)"/>
    <s v="Gráfico Evolución"/>
    <s v="economía,INE,estadística,indicadores,económicos,,Minería,Oro,Región de Atacama,Producción de Oro,kilógramos de fino contenido (kgf)"/>
    <s v="https://analytics.zoho.com/open-view/2395394000008087966?ZOHO_CRITERIA=%22Consolidado_Estadisticas_Regionales_New%22.%22C%C3%B3digo%20regi%C3%B3n%22%3D3"/>
    <x v="0"/>
    <s v="#1774B9"/>
  </r>
  <r>
    <n v="3076"/>
    <x v="0"/>
    <x v="3"/>
    <s v="Economía"/>
    <n v="5"/>
    <x v="35"/>
    <x v="22"/>
    <x v="1"/>
    <x v="184"/>
    <x v="3"/>
    <x v="124"/>
    <s v="Periodo 2014-2021 (mensual)"/>
    <s v="toneladas (t)"/>
    <s v="Ministerio de Transportes y Telecomunicaciones"/>
    <s v="Evolución del Movimiento de Carga Portuaria Cabotaje en la Región de Valparaíso"/>
    <s v="Gráfica muestra la Evolución del Movimiento de Carga Portuaria Cabotaje, que es el transporte de carga nacional o nacionalizada entre puertos de un mismo país, en la Región de Valparaíso, durante el Periodo 2014-2021 (mensual) de acuerdo a datos recopilados por el Ministerio de Transportes y Telecomunicaciones- toneladas (t)"/>
    <s v="Gráfico Evolución"/>
    <s v="economía,INE,estadística,indicadores,económicos,,Transporte Carga,Carga Marítima,Región de Valparaíso,Carga Portuaria Cabotaje,toneladas (t)"/>
    <s v="https://analytics.zoho.com/open-view/2395394000008311234?ZOHO_CRITERIA=%22Consolidado_Estadisticas_Regionales_New%22.%22C%C3%B3digo%20regi%C3%B3n%22%3D5"/>
    <x v="0"/>
    <s v="#1774B9"/>
  </r>
  <r>
    <n v="3077"/>
    <x v="0"/>
    <x v="3"/>
    <s v="Economía"/>
    <n v="8"/>
    <x v="30"/>
    <x v="18"/>
    <x v="1"/>
    <x v="192"/>
    <x v="3"/>
    <x v="118"/>
    <s v="Periodo 2014-2021 (mensual)"/>
    <s v="Superficie (m2)"/>
    <s v="Instituto Nacional de Estadísticas (INE)"/>
    <s v="Evolución de la Superficie de las solicitudes de edificación No Habitacional autorizada para construcción de Ampliaciones de la industria, comercio y establecimientos financieros (ICEF) en la Región del Biobío"/>
    <s v="Gráfica muestra la Evolución de la Superficie de las solicitudes de edificación No Habitacional autorizada para construcción de Ampliaciones de la industria, comercio y establecimientos financieros (ICEF)  en la Región del Biobío, durante el Periodo 2014-2021 (mensual) de acuerdo a datos recopilados por el Instituto Nacional de Estadísticas (INE)- Superficie (m2)"/>
    <s v="Gráfico Evolución"/>
    <s v="economía,INE,estadística,indicadores,económicos,,Construcción,Superficie No Habitacional,Región del Biobío,Superfie Autorizada No Habitacional ICEF Ampliaciones,Superficie (m2)"/>
    <s v="https://analytics.zoho.com/open-view/2395394000008224285?ZOHO_CRITERIA=%22Consolidado_Estadisticas_Regionales_New%22.%22C%C3%B3digo%20regi%C3%B3n%22%3D8"/>
    <x v="0"/>
    <s v="#1774B9"/>
  </r>
  <r>
    <n v="3078"/>
    <x v="0"/>
    <x v="3"/>
    <s v="Economía"/>
    <n v="5"/>
    <x v="32"/>
    <x v="20"/>
    <x v="1"/>
    <x v="184"/>
    <x v="3"/>
    <x v="161"/>
    <s v="Periodo 2014-2021 (mensual)"/>
    <s v="noches (unidades)"/>
    <s v="Instituto Nacional de Estadísticas (INE)"/>
    <s v="Evolución de la cantidad de noches que en promedio los pasajeros permanecen en los establecimientos de alojamiento turístico en la Región de Valparaíso"/>
    <s v="Gráfica muestra la Evolución de la cantidad de noches que en promedio los pasajeros permanecen en los establecimientos de alojamiento turístico  la Región de Valparaíso, durante el Periodo 2014-2021 (mensual) de acuerdo a datos recopilados por el Instituto Nacional de Estadísticas (INE)- noches (unidades)"/>
    <s v="Gráfico Evolución"/>
    <s v="economía,INE,estadística,indicadores,económicos,,Turismo,Ocupación,Región de Valparaíso,Estancia Media,noches (unidades)"/>
    <s v="https://analytics.zoho.com/open-view/2395394000008297587?ZOHO_CRITERIA=%22Consolidado_Estadisticas_Regionales_New%22.%22C%C3%B3digo%20regi%C3%B3n%22%3D5"/>
    <x v="0"/>
    <s v="#1774B9"/>
  </r>
  <r>
    <n v="3079"/>
    <x v="0"/>
    <x v="3"/>
    <s v="Economía"/>
    <n v="16"/>
    <x v="44"/>
    <x v="18"/>
    <x v="1"/>
    <x v="156"/>
    <x v="3"/>
    <x v="151"/>
    <s v="Periodo 2014-2021 (mensual)"/>
    <s v="Número de Viviendas (unidades)"/>
    <s v="Instituto Nacional de Estadísticas (INE)"/>
    <s v="Evolución Mensual del Número de Viviendas Autorizadas para Construcción en la Región de Ñuble"/>
    <s v="Gráfica muestra la variación mensual del número de viviendas autorizadas para construcción de obras nuevas y ampliaciones en la Región de Ñuble, durante el Periodo 2014-2021 (mensual) de acuerdo a datos recopilados por el Instituto Nacional de Estadísticas (INE)- Número de Viviendas (unidades)"/>
    <s v="Gráfico Evolución"/>
    <s v="economía,INE,estadística,indicadores,económicos,,Construcción,Viviendas,Región de Ñuble,Viviendas Autorizadas,Número de Viviendas (unidades)"/>
    <s v="https://analytics.zoho.com/open-view/2395394000008211894?ZOHO_CRITERIA=%22Consolidado_Estadisticas_Regionales_New%22.%22C%C3%B3digo%20regi%C3%B3n%22%3D16"/>
    <x v="0"/>
    <s v="#1774B9"/>
  </r>
  <r>
    <n v="3080"/>
    <x v="0"/>
    <x v="3"/>
    <s v="Economía"/>
    <n v="4"/>
    <x v="30"/>
    <x v="18"/>
    <x v="1"/>
    <x v="99"/>
    <x v="3"/>
    <x v="132"/>
    <s v="Periodo 2014-2021 (mensual)"/>
    <s v="Superficie (m2)"/>
    <s v="Instituto Nacional de Estadísticas (INE)"/>
    <s v="Evolución de la Superficie de las solicitudes de edificación No Habitacional autorizada para construcción en la Región de Coquimbo"/>
    <s v="Gráfica muestra la Evolución de la Superficie de las solicitudes de edificación No Habitacional autorizada para construcción en la Región de Coquimbo, durante el Periodo 2014-2021 (mensual) de acuerdo a datos recopilados por el Instituto Nacional de Estadísticas (INE)- Superficie (m2)"/>
    <s v="Gráfico Evolución"/>
    <s v="economía,INE,estadística,indicadores,económicos,,Construcción,Superficie No Habitacional,Región de Coquimbo,Superfie Autorizada No Habitacional,Superficie (m2)"/>
    <s v="https://analytics.zoho.com/open-view/2395394000008223431?ZOHO_CRITERIA=%22Consolidado_Estadisticas_Regionales_New%22.%22C%C3%B3digo%20regi%C3%B3n%22%3D4"/>
    <x v="0"/>
    <s v="#1774B9"/>
  </r>
  <r>
    <n v="3081"/>
    <x v="0"/>
    <x v="3"/>
    <s v="Economía"/>
    <n v="7"/>
    <x v="41"/>
    <x v="21"/>
    <x v="1"/>
    <x v="163"/>
    <x v="3"/>
    <x v="158"/>
    <s v="Periodo 2014-2021 (mensual)"/>
    <s v="Número Vehículos (unidades)"/>
    <s v="Ministerio de Transportes y Telecomunicaciones"/>
    <s v="Evolución del Parque Vehicular Escolar en la Región de Maule"/>
    <s v="Gráfica muestra la Evolución del Parque Vehicular Escolar en  la Región de Maule, durante el Periodo 2014-2021 (mensual) de acuerdo a datos recopilados por el Ministerio de Transportes y Telecomunicaciones- Número Vehículos (unidades)"/>
    <s v="Gráfico Evolución"/>
    <s v="economía,INE,estadística,indicadores,económicos,,Transporte,Parque Vehicular,Región de Maule,Parque Vehicular Escolar,Número Vehículos (unidades)"/>
    <s v="https://analytics.zoho.com/open-view/2395394000008304785?ZOHO_CRITERIA=%22Consolidado_Estadisticas_Regionales_New%22.%22C%C3%B3digo%20regi%C3%B3n%22%3D7"/>
    <x v="0"/>
    <s v="#1774B9"/>
  </r>
  <r>
    <n v="3082"/>
    <x v="0"/>
    <x v="3"/>
    <s v="Economía"/>
    <n v="0"/>
    <x v="40"/>
    <x v="19"/>
    <x v="2"/>
    <x v="113"/>
    <x v="0"/>
    <x v="136"/>
    <s v="Años 2020 y 2021"/>
    <s v="toneladas (t)"/>
    <s v="Servicio Nacional de Pesca (SERNAPESCA)"/>
    <s v="Comparativo de las Cosechas Acuícolas de Peces por Especie para los años 2020 y 2021 a Escala Nacional"/>
    <s v="Gráfica muestra la Evolución del Cosechas Acuícolas  de Peces a Escala Nacional-Chile- durante el Años 2020 y 2021 de acuerdo a datos recopilados por el Servicio Nacional de Pesca (SERNAPESCA)- toneladas (t)"/>
    <s v="Gráfico Comparativo"/>
    <s v="economía,INE,estadística,indicadores,económicos,,Pesca,Cosechas Acuícolas,Chile,Peces,toneladas (t)"/>
    <s v="https://analytics.zoho.com/open-view/2395394000008403760"/>
    <x v="0"/>
    <s v="#1774B9"/>
  </r>
  <r>
    <n v="3083"/>
    <x v="0"/>
    <x v="3"/>
    <s v="Economía"/>
    <n v="16"/>
    <x v="30"/>
    <x v="18"/>
    <x v="1"/>
    <x v="156"/>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Ñuble"/>
    <s v="Gráfica muestra la Evolución de la Superficie de las solicitudes de edificación No Habitacional autorizada para construcción obras nuevas y ampliaciones de la industria, comercio y establecimientos financieros (ICEF)  en la Región de Ñuble, durante el Periodo 2014-2021 (mensual) de acuerdo a datos recopilados por el Instituto Nacional de Estadísticas (INE)- Superficie (m2)"/>
    <s v="Gráfico Evolución"/>
    <s v="economía,INE,estadística,indicadores,económicos,,Construcción,Superficie No Habitacional,Región de Ñuble,Superfie Autorizada No Habitacional ICEF,Superficie (m2)"/>
    <s v="https://analytics.zoho.com/open-view/2395394000008226368?ZOHO_CRITERIA=%22Consolidado_Estadisticas_Regionales_New%22.%22C%C3%B3digo%20regi%C3%B3n%22%3D16"/>
    <x v="0"/>
    <s v="#1774B9"/>
  </r>
  <r>
    <n v="3084"/>
    <x v="0"/>
    <x v="3"/>
    <s v="Economía"/>
    <n v="0"/>
    <x v="31"/>
    <x v="19"/>
    <x v="2"/>
    <x v="113"/>
    <x v="0"/>
    <x v="162"/>
    <s v="Periodo 2014-2021"/>
    <s v="porcentaje (%)"/>
    <s v="Servicio Nacional de Pesca (SERNAPESCA)"/>
    <s v="Variación Anual del Desembarque Artesanal de Jibia o Calamar Rojo a Escala Nacional"/>
    <s v="Gráfica muestra la Evolución del Desembarque Artesanal  de Jibia o Calamar Rojo  a Escala Nacional-Chile- durante el Periodo 2014-2021 de acuerdo a datos recopilados por el Servicio Nacional de Pesca (SERNAPESCA)- porcentaje (%)"/>
    <s v="Gráfico Evolución"/>
    <s v="economía,INE,estadística,indicadores,económicos,,Pesca,Desembarque Artesanal,Chile,Jibia o Calamar Rojo,porcentaje (%)"/>
    <s v="https://analytics.zoho.com/open-view/2395394000008430135"/>
    <x v="0"/>
    <s v="#1774B9"/>
  </r>
  <r>
    <n v="3085"/>
    <x v="0"/>
    <x v="3"/>
    <s v="Economía"/>
    <n v="8"/>
    <x v="34"/>
    <x v="20"/>
    <x v="1"/>
    <x v="192"/>
    <x v="3"/>
    <x v="122"/>
    <s v="Periodo 2014-2021 (mensual)"/>
    <s v="pesos chilenos (CLP)"/>
    <s v="Instituto Nacional de Estadísticas (INE)"/>
    <s v="Evolución del Rendimiento del ingreso por alojamiento, según el total de habitaciones disponibles por días de funcionamiento en la Región del Biobío"/>
    <s v="Gráfica muestra la Evolución del Rendimiento del ingreso por alojamiento, según el total de habitaciones disponibles por días de funcionamiento en la Región del Biobío, durante el Periodo 2014-2021 (mensual) de acuerdo a datos recopilados por el Instituto Nacional de Estadísticas (INE)- pesos chilenos (CLP)"/>
    <s v="Gráfico Evolución"/>
    <s v="economía,INE,estadística,indicadores,económicos,,Turismo,Precio y Rendimiento,Región del Biobío,Rendimiento del Ingreso por Alojamiento,pesos chilenos (CLP)"/>
    <s v="https://analytics.zoho.com/open-view/2395394000008300623?ZOHO_CRITERIA=%22Consolidado_Estadisticas_Regionales_New%22.%22C%C3%B3digo%20regi%C3%B3n%22%3D8"/>
    <x v="0"/>
    <s v="#1774B9"/>
  </r>
  <r>
    <n v="3086"/>
    <x v="0"/>
    <x v="3"/>
    <s v="Economía"/>
    <n v="0"/>
    <x v="31"/>
    <x v="19"/>
    <x v="2"/>
    <x v="113"/>
    <x v="0"/>
    <x v="163"/>
    <s v="Periodo 2014-2021 (mensual)"/>
    <s v="toneladas (t)"/>
    <s v="Servicio Nacional de Pesca (SERNAPESCA)"/>
    <s v="Evolución del Desembarque Artesanal de Luga Negra o Crespa a Escala Nacional"/>
    <s v="Gráfica muestra la Evolución del Desembarque Artesanal de Luga Negra o Crespa a Escala Nacional -Chile- durante el Periodo 2014-2021 (mensual) de acuerdo a datos recopilados por el Servicio Nacional de Pesca (SERNAPESCA)- toneladas (t)"/>
    <s v="Gráfico Evolución"/>
    <s v="economía,INE,estadística,indicadores,económicos,,Pesca,Desembarque Artesanal,Chile,Luga Negra o Crespa,toneladas (t)"/>
    <s v="https://analytics.zoho.com/open-view/2395394000008325021"/>
    <x v="0"/>
    <s v="#1774B9"/>
  </r>
  <r>
    <n v="3087"/>
    <x v="0"/>
    <x v="3"/>
    <s v="Economía"/>
    <n v="9"/>
    <x v="36"/>
    <x v="23"/>
    <x v="1"/>
    <x v="87"/>
    <x v="3"/>
    <x v="135"/>
    <s v="Periodo 2014-2021 (mensual)"/>
    <s v="Índice"/>
    <s v="Instituto Nacional de Estadísticas (INE)"/>
    <s v="Evolución del Índice de Ventas de Supermercados en la Región de La Araucanía"/>
    <s v="El gráfico muestra la evolución de Índice de Ventas de Supermercados para la Región de La Araucanía, durante el Periodo 2014-2021 (mensual) de acuerdo a datos recopilados por el Instituto Nacional de Estadísticas (INE)- Índice"/>
    <s v="Gráfico Evolución"/>
    <s v="economía,INE,estadística,indicadores,económicos,,Comercio,Supermercados,Región de La Araucanía,Índice de Ventas de Supermercados,Índice"/>
    <s v="https://analytics.zoho.com/open-view/2395394000008291726?ZOHO_CRITERIA=%22Consolidado_Estadisticas_Regionales_New%22.%22C%C3%B3digo%20regi%C3%B3n%22%3D9"/>
    <x v="0"/>
    <s v="#1774B9"/>
  </r>
  <r>
    <n v="3088"/>
    <x v="0"/>
    <x v="3"/>
    <s v="Economía"/>
    <n v="13"/>
    <x v="39"/>
    <x v="18"/>
    <x v="1"/>
    <x v="13"/>
    <x v="3"/>
    <x v="145"/>
    <s v="Periodo 2014-2021 (mensual)"/>
    <s v="Superficie (m2)"/>
    <s v="Instituto Nacional de Estadísticas (INE)"/>
    <s v="Evolución de la Superficie de las solicitudes de edificación Habitacional autorizada para construcción de Ampliaciones en la Región Metropolitana"/>
    <s v="Gráfica muestra la Evolución de la Superficie de las solicitudes de edificación Habitacional autorizada para construcción de Ampliaciones en la Región Metropolitana, durante el Periodo 2014-2021 (mensual) de acuerdo a datos recopilados por el Instituto Nacional de Estadísticas (INE)- Superficie (m2)"/>
    <s v="Gráfico Evolución"/>
    <s v="economía,INE,estadística,indicadores,económicos,,Construcción,Superficie Habitacional,Región Metropolitana,Superfie Autorizada Habitacional Ampliaciones,Superficie (m2)"/>
    <s v="https://analytics.zoho.com/open-view/2395394000008222926?ZOHO_CRITERIA=%22Consolidado_Estadisticas_Regionales_New%22.%22C%C3%B3digo%20regi%C3%B3n%22%3D13"/>
    <x v="0"/>
    <s v="#1774B9"/>
  </r>
  <r>
    <n v="3089"/>
    <x v="0"/>
    <x v="3"/>
    <s v="Economía"/>
    <n v="1"/>
    <x v="36"/>
    <x v="23"/>
    <x v="1"/>
    <x v="78"/>
    <x v="3"/>
    <x v="140"/>
    <s v="Periodo 2014-2021 (mensual)"/>
    <s v="supermercados (unidades)"/>
    <s v="Instituto Nacional de Estadísticas (INE)"/>
    <s v="Evolución del Número de establecimientos clasificados como supermercados, que cuentan con tres o más cajas instaladas en la Región de Tarapacá"/>
    <s v="Gráfica muestra la Evolución del Número de establecimientos clasificados como supermercados, que cuentan con tres o más cajas instaladas para la Región de Tarapacá, durante el Periodo 2014-2021 (mensual) de acuerdo a datos recopilados por el Instituto Nacional de Estadísticas (INE)- supermercados (unidades)"/>
    <s v="Gráfico Evolución"/>
    <s v="economía,INE,estadística,indicadores,económicos,,Comercio,Supermercados,Región de Tarapacá,Número de Supermercados,supermercados (unidades)"/>
    <s v="https://analytics.zoho.com/open-view/2395394000008294094?ZOHO_CRITERIA=%22Consolidado_Estadisticas_Regionales_New%22.%22C%C3%B3digo%20regi%C3%B3n%22%3D1"/>
    <x v="0"/>
    <s v="#1774B9"/>
  </r>
  <r>
    <n v="3090"/>
    <x v="0"/>
    <x v="3"/>
    <s v="Economía"/>
    <n v="2"/>
    <x v="30"/>
    <x v="18"/>
    <x v="1"/>
    <x v="75"/>
    <x v="3"/>
    <x v="128"/>
    <s v="Periodo 2014-2021 (mensual)"/>
    <s v="Superficie (m2)"/>
    <s v="Instituto Nacional de Estadísticas (INE)"/>
    <s v="Evolución de la Superficie de las solicitudes de edificación No Habitacional de Obras Nuevas autorizada para construcción en la Región de Antofagasta"/>
    <s v="Gráfica muestra le Evolución de la Superficie de las solicitudes de edificación No Habitacional de Obras Nuevas autorizada para construcción en la Región de Antofagasta, durante el Periodo 2014-2021 (mensual) de acuerdo a datos recopilados por el Instituto Nacional de Estadísticas (INE)- Superficie (m2)"/>
    <s v="Gráfico Evolución"/>
    <s v="economía,INE,estadística,indicadores,económicos,,Construcción,Superficie No Habitacional,Región de Antofagasta,Superfie Autorizada No Habitacional Nuevas,Superficie (m2)"/>
    <s v="https://analytics.zoho.com/open-view/2395394000008228238?ZOHO_CRITERIA=%22Consolidado_Estadisticas_Regionales_New%22.%22C%C3%B3digo%20regi%C3%B3n%22%3D2"/>
    <x v="0"/>
    <s v="#1774B9"/>
  </r>
  <r>
    <n v="3091"/>
    <x v="0"/>
    <x v="3"/>
    <s v="Economía"/>
    <n v="12"/>
    <x v="30"/>
    <x v="18"/>
    <x v="1"/>
    <x v="1"/>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Magallanes"/>
    <s v="Gráfica muestra la Evolución de la Superficie de las solicitudes de edificación No Habitacional autorizada para construcción obras nuevas y ampliaciones de la industria, comercio y establecimientos financieros (ICEF)  en la Región de Magallanes, durante el Periodo 2014-2021 (mensual) de acuerdo a datos recopilados por el Instituto Nacional de Estadísticas (INE)- Superficie (m2)"/>
    <s v="Gráfico Evolución"/>
    <s v="economía,INE,estadística,indicadores,económicos,,Construcción,Superficie No Habitacional,Región de Magallanes,Superfie Autorizada No Habitacional ICEF,Superficie (m2)"/>
    <s v="https://analytics.zoho.com/open-view/2395394000008226368?ZOHO_CRITERIA=%22Consolidado_Estadisticas_Regionales_New%22.%22C%C3%B3digo%20regi%C3%B3n%22%3D12"/>
    <x v="0"/>
    <s v="#1774B9"/>
  </r>
  <r>
    <n v="3092"/>
    <x v="0"/>
    <x v="3"/>
    <s v="Economía"/>
    <n v="6"/>
    <x v="44"/>
    <x v="18"/>
    <x v="1"/>
    <x v="178"/>
    <x v="3"/>
    <x v="151"/>
    <s v="Periodo 2014-2021 (mensual)"/>
    <s v="Número de Viviendas (unidades)"/>
    <s v="Instituto Nacional de Estadísticas (INE)"/>
    <s v="Evolución Mensual del Número de Viviendas Autorizadas para Construcción en la Región de O'Higgins"/>
    <s v="Gráfica muestra la variación mensual del número de viviendas autorizadas para construcción de obras nuevas y ampliaciones en la Región de O'Higgins, durante el Periodo 2014-2021 (mensual) de acuerdo a datos recopilados por el Instituto Nacional de Estadísticas (INE)- Número de Viviendas (unidades)"/>
    <s v="Gráfico Evolución"/>
    <s v="economía,INE,estadística,indicadores,económicos,,Construcción,Viviendas,Región de O'Higgins,Viviendas Autorizadas,Número de Viviendas (unidades)"/>
    <s v="https://analytics.zoho.com/open-view/2395394000008211894?ZOHO_CRITERIA=%22Consolidado_Estadisticas_Regionales_New%22.%22C%C3%B3digo%20regi%C3%B3n%22%3D6"/>
    <x v="0"/>
    <s v="#1774B9"/>
  </r>
  <r>
    <n v="3093"/>
    <x v="0"/>
    <x v="3"/>
    <s v="Economía"/>
    <n v="11"/>
    <x v="30"/>
    <x v="18"/>
    <x v="1"/>
    <x v="85"/>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Aysén"/>
    <s v="Gráfica muestra la Evolución de la Superficie de las solicitudes de edificación No Habitacional autorizada para construcción obras nuevas y ampliaciones de la industria, comercio y establecimientos financieros (ICEF)  en la Región de Aysén, durante el Periodo 2014-2021 (mensual) de acuerdo a datos recopilados por el Instituto Nacional de Estadísticas (INE)- Superficie (m2)"/>
    <s v="Gráfico Evolución"/>
    <s v="economía,INE,estadística,indicadores,económicos,,Construcción,Superficie No Habitacional,Región de Aysén,Superfie Autorizada No Habitacional ICEF,Superficie (m2)"/>
    <s v="https://analytics.zoho.com/open-view/2395394000008226368?ZOHO_CRITERIA=%22Consolidado_Estadisticas_Regionales_New%22.%22C%C3%B3digo%20regi%C3%B3n%22%3D11"/>
    <x v="0"/>
    <s v="#1774B9"/>
  </r>
  <r>
    <n v="3094"/>
    <x v="0"/>
    <x v="3"/>
    <s v="Economía"/>
    <n v="8"/>
    <x v="48"/>
    <x v="27"/>
    <x v="1"/>
    <x v="192"/>
    <x v="3"/>
    <x v="164"/>
    <s v="Periodo 2014-2021 (mensual)"/>
    <s v="metros cúbicos (m3)"/>
    <s v="Instituto Nacional de Estadísticas (INE)"/>
    <s v="Evolución de la Cosecha de Trozas Aserrables y Pulpables en la Región del Biobío"/>
    <s v="Gráfica muestra la Evolución de la Cosecha de Trozas Aserrables Y Pulpables, que son la suma de cosechas de troza de madera sin corteza, destinada a aserradero y a industria de la celulosa en la Región del Biobío, durante el Periodo 2014-2021 (mensual) de acuerdo a datos recopilados por el Instituto Nacional de Estadísticas (INE)- metros cúbicos (m3)"/>
    <s v="Gráfico Evolución"/>
    <s v="economía,INE,estadística,indicadores,económicos,,Silvoagropecuario,Madera,Región del Biobío,Cosecha de Trozas,metros cúbicos (m3)"/>
    <s v="https://analytics.zoho.com/open-view/2395394000008316566?ZOHO_CRITERIA=%22Consolidado_Estadisticas_Regionales_New%22.%22C%C3%B3digo%20regi%C3%B3n%22%3D8"/>
    <x v="0"/>
    <s v="#1774B9"/>
  </r>
  <r>
    <n v="3095"/>
    <x v="0"/>
    <x v="3"/>
    <s v="Economía"/>
    <n v="3"/>
    <x v="30"/>
    <x v="18"/>
    <x v="1"/>
    <x v="77"/>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Atacama"/>
    <s v="Gráfica muestra la Evolución de la Superficie de las solicitudes de edificación No Habitacional autorizada para construcción obras nuevas y ampliaciones de la industria, comercio y establecimientos financieros (ICEF)  en la Región de Atacama, durante el Periodo 2014-2021 (mensual) de acuerdo a datos recopilados por el Instituto Nacional de Estadísticas (INE)- Superficie (m2)"/>
    <s v="Gráfico Evolución"/>
    <s v="economía,INE,estadística,indicadores,económicos,,Construcción,Superficie No Habitacional,Región de Atacama,Superfie Autorizada No Habitacional ICEF,Superficie (m2)"/>
    <s v="https://analytics.zoho.com/open-view/2395394000008226368?ZOHO_CRITERIA=%22Consolidado_Estadisticas_Regionales_New%22.%22C%C3%B3digo%20regi%C3%B3n%22%3D3"/>
    <x v="0"/>
    <s v="#1774B9"/>
  </r>
  <r>
    <n v="3096"/>
    <x v="0"/>
    <x v="3"/>
    <s v="Economía"/>
    <n v="2"/>
    <x v="34"/>
    <x v="20"/>
    <x v="1"/>
    <x v="75"/>
    <x v="3"/>
    <x v="150"/>
    <s v="Periodo 2014-2021 (mensual)"/>
    <s v="pesos chilenos (CLP)"/>
    <s v="Instituto Nacional de Estadísticas (INE)"/>
    <s v="Evolución del precio promedio por habitación ocupada en la Región de Antofagasta"/>
    <s v="Gráfica muestra la Evolución del precio promedio por habitación ocupada en la Región de Antofagasta, durante el Periodo 2014-2021 (mensual) de acuerdo a datos recopilados por el Instituto Nacional de Estadísticas (INE)- pesos chilenos (CLP)"/>
    <s v="Gráfico Evolución"/>
    <s v="economía,INE,estadística,indicadores,económicos,,Turismo,Precio y Rendimiento,Región de Antofagasta,Precio Habitación,pesos chilenos (CLP)"/>
    <s v="https://analytics.zoho.com/open-view/2395394000008299691?ZOHO_CRITERIA=%22Consolidado_Estadisticas_Regionales_New%22.%22C%C3%B3digo%20regi%C3%B3n%22%3D2"/>
    <x v="0"/>
    <s v="#1774B9"/>
  </r>
  <r>
    <n v="3097"/>
    <x v="0"/>
    <x v="3"/>
    <s v="Economía"/>
    <n v="12"/>
    <x v="36"/>
    <x v="23"/>
    <x v="1"/>
    <x v="1"/>
    <x v="3"/>
    <x v="144"/>
    <s v="Periodo 2014-2021 (mensual)"/>
    <s v="metros cuadrados (m2)"/>
    <s v="Instituto Nacional de Estadísticas (INE)"/>
    <s v="Evolución de la Superficie donde se realiza la actividad económica del establecimiento (sala de venta), excluyendo el área de estacionamientos en la Región de Magallanes"/>
    <s v="La gráfica muestra la Evolución de la Superficie donde se realiza la actividad económica del establecimiento (sala de venta), excluyendo el área de estacionamientos para la Región de Magallanes, durante el Periodo 2014-2021 (mensual) de acuerdo a datos recopilados por el Instituto Nacional de Estadísticas (INE)- metros cuadrados (m2)"/>
    <s v="Gráfico Evolución"/>
    <s v="economía,INE,estadística,indicadores,económicos,,Comercio,Supermercados,Región de Magallanes,Superficie de Supermercados,metros cuadrados (m2)"/>
    <s v="https://analytics.zoho.com/open-view/2395394000008295081?ZOHO_CRITERIA=%22Consolidado_Estadisticas_Regionales_New%22.%22C%C3%B3digo%20regi%C3%B3n%22%3D12"/>
    <x v="0"/>
    <s v="#1774B9"/>
  </r>
  <r>
    <n v="3098"/>
    <x v="0"/>
    <x v="3"/>
    <s v="Economía"/>
    <n v="0"/>
    <x v="33"/>
    <x v="21"/>
    <x v="2"/>
    <x v="113"/>
    <x v="0"/>
    <x v="165"/>
    <s v="Periodo 2014-2021 (mensual)"/>
    <s v="Número Vehículos (unidades)"/>
    <s v="Ministerio de Transportes y Telecomunicaciones"/>
    <s v="Evolución de la Pasada de vehículos por pórticos de autopistas urbanas a Escala Nacional"/>
    <s v="Se muestra la variación mensual del número de viviendas autorizadas para construcción de obras nuevas y ampliaciones a escala nacional -Chile- durante el Periodo 2014-2021 (mensual) de acuerdo a datos recopilados por el Ministerio de Transportes y Telecomunicaciones- Número Vehículos (unidades)"/>
    <s v="Gráfico Evolución"/>
    <s v="economía,INE,estadística,indicadores,económicos,,Transporte,Pórticos y Peajes,Chile,Pasada de vehiculos Pórticos Autopistas Urbanas,Número Vehículos (unidades)"/>
    <s v="https://analytics.zoho.com/open-view/2395394000008306718"/>
    <x v="0"/>
    <s v="#1774B9"/>
  </r>
  <r>
    <n v="3099"/>
    <x v="0"/>
    <x v="3"/>
    <s v="Economía"/>
    <n v="10"/>
    <x v="32"/>
    <x v="20"/>
    <x v="1"/>
    <x v="24"/>
    <x v="3"/>
    <x v="161"/>
    <s v="Periodo 2014-2021 (mensual)"/>
    <s v="noches (unidades)"/>
    <s v="Instituto Nacional de Estadísticas (INE)"/>
    <s v="Evolución de la cantidad de noches que en promedio los pasajeros permanecen en los establecimientos de alojamiento turístico en la Región de Los Lagos"/>
    <s v="Gráfica muestra la Evolución de la cantidad de noches que en promedio los pasajeros permanecen en los establecimientos de alojamiento turístico  la Región de Los Lagos, durante el Periodo 2014-2021 (mensual) de acuerdo a datos recopilados por el Instituto Nacional de Estadísticas (INE)- noches (unidades)"/>
    <s v="Gráfico Evolución"/>
    <s v="economía,INE,estadística,indicadores,económicos,,Turismo,Ocupación,Región de Los Lagos,Estancia Media,noches (unidades)"/>
    <s v="https://analytics.zoho.com/open-view/2395394000008297587?ZOHO_CRITERIA=%22Consolidado_Estadisticas_Regionales_New%22.%22C%C3%B3digo%20regi%C3%B3n%22%3D10"/>
    <x v="0"/>
    <s v="#1774B9"/>
  </r>
  <r>
    <n v="3100"/>
    <x v="0"/>
    <x v="3"/>
    <s v="Economía"/>
    <n v="7"/>
    <x v="30"/>
    <x v="18"/>
    <x v="1"/>
    <x v="163"/>
    <x v="3"/>
    <x v="159"/>
    <s v="Periodo 2014-2021 (mensual)"/>
    <s v="Superficie (m2)"/>
    <s v="Instituto Nacional de Estadísticas (INE)"/>
    <s v="Evolución de la Superficie de las solicitudes de edificación No Habitacional autorizada para construcción de obras nuevas y ampliaciones de la industria, comercio y establecimientos financieros (ICEF) en la Región de Maule"/>
    <s v="Gráfica muestra la Evolución de la Superficie de las solicitudes de edificación No Habitacional autorizada para construcción obras nuevas y ampliaciones de la industria, comercio y establecimientos financieros (ICEF)  en la Región de Maule, durante el Periodo 2014-2021 (mensual) de acuerdo a datos recopilados por el Instituto Nacional de Estadísticas (INE)- Superficie (m2)"/>
    <s v="Gráfico Evolución"/>
    <s v="economía,INE,estadística,indicadores,económicos,,Construcción,Superficie No Habitacional,Región de Maule,Superfie Autorizada No Habitacional ICEF,Superficie (m2)"/>
    <s v="https://analytics.zoho.com/open-view/2395394000008226368?ZOHO_CRITERIA=%22Consolidado_Estadisticas_Regionales_New%22.%22C%C3%B3digo%20regi%C3%B3n%22%3D7"/>
    <x v="0"/>
    <s v="#1774B9"/>
  </r>
  <r>
    <n v="3101"/>
    <x v="0"/>
    <x v="3"/>
    <s v="Economía"/>
    <n v="9"/>
    <x v="37"/>
    <x v="24"/>
    <x v="1"/>
    <x v="87"/>
    <x v="3"/>
    <x v="166"/>
    <s v="Periodo 2014-2021 (mensual)"/>
    <s v="Índice"/>
    <s v="Instituto Nacional de Estadísticas (INE)"/>
    <s v="Evolución del Índice de Producción Manufacturera (IPMan) en la Región de La Araucanía"/>
    <s v="Gráfica muestra la Evolución del Índice de Producción Manufacturera (IPMam), Base promedio año 2014=100. Este índice mide la evolución de la actividad productiva de la industria manufacturera desde el punto de vista de la oferta en la Región de La Araucanía, durante el Periodo 2014-2021 (mensual) de acuerdo a datos recopilados por el Instituto Nacional de Estadísticas (INE)- Índice"/>
    <s v="Gráfico Evolución"/>
    <s v="economía,INE,estadística,indicadores,económicos,,Manufacturas,Índice de Producción Manufacturera,Región de La Araucanía,Índice de Producción Manufacturera,Índice"/>
    <s v="https://analytics.zoho.com/open-view/2395394000008286301?ZOHO_CRITERIA=%22Consolidado_Estadisticas_Regionales_New%22.%22C%C3%B3digo%20regi%C3%B3n%22%3D9"/>
    <x v="0"/>
    <s v="#1774B9"/>
  </r>
  <r>
    <n v="3102"/>
    <x v="0"/>
    <x v="3"/>
    <s v="Economía"/>
    <n v="6"/>
    <x v="30"/>
    <x v="18"/>
    <x v="1"/>
    <x v="178"/>
    <x v="3"/>
    <x v="123"/>
    <s v="Periodo 2014-2021 (mensual)"/>
    <s v="Superficie (m2)"/>
    <s v="Instituto Nacional de Estadísticas (INE)"/>
    <s v="Evolución de la Superficie de las solicitudes de edificación No Habitacional autorizada para construcción de  Ampliaciones de Servicios en la Región de O'Higgins"/>
    <s v="Gráfica muestra la Evolución de la Superficie de las solicitudes de edificación No Habitacional autorizada para construcción de Ampliaciones de Servicios en la Región de O'Higgins, durante el Periodo 2014-2021 (mensual) de acuerdo a datos recopilados por el Instituto Nacional de Estadísticas (INE)- Superficie (m2)"/>
    <s v="Gráfico Evolución"/>
    <s v="economía,INE,estadística,indicadores,económicos,,Construcción,Superficie No Habitacional,Región de O'Higgins,Superfie Autorizada No Habitacional Servicios Ampliaciones,Superficie (m2)"/>
    <s v="https://analytics.zoho.com/open-view/2395394000008225247?ZOHO_CRITERIA=%22Consolidado_Estadisticas_Regionales_New%22.%22C%C3%B3digo%20regi%C3%B3n%22%3D6"/>
    <x v="0"/>
    <s v="#1774B9"/>
  </r>
  <r>
    <n v="3103"/>
    <x v="0"/>
    <x v="3"/>
    <s v="Economía"/>
    <n v="8"/>
    <x v="32"/>
    <x v="20"/>
    <x v="1"/>
    <x v="192"/>
    <x v="3"/>
    <x v="161"/>
    <s v="Periodo 2014-2021 (mensual)"/>
    <s v="noches (unidades)"/>
    <s v="Instituto Nacional de Estadísticas (INE)"/>
    <s v="Evolución de la cantidad de noches que en promedio los pasajeros permanecen en los establecimientos de alojamiento turístico en la Región del Biobío"/>
    <s v="Gráfica muestra la Evolución de la cantidad de noches que en promedio los pasajeros permanecen en los establecimientos de alojamiento turístico  la Región del Biobío, durante el Periodo 2014-2021 (mensual) de acuerdo a datos recopilados por el Instituto Nacional de Estadísticas (INE)- noches (unidades)"/>
    <s v="Gráfico Evolución"/>
    <s v="economía,INE,estadística,indicadores,económicos,,Turismo,Ocupación,Región del Biobío,Estancia Media,noches (unidades)"/>
    <s v="https://analytics.zoho.com/open-view/2395394000008297587?ZOHO_CRITERIA=%22Consolidado_Estadisticas_Regionales_New%22.%22C%C3%B3digo%20regi%C3%B3n%22%3D8"/>
    <x v="0"/>
    <s v="#1774B9"/>
  </r>
  <r>
    <n v="3104"/>
    <x v="0"/>
    <x v="3"/>
    <s v="Economía"/>
    <n v="15"/>
    <x v="41"/>
    <x v="21"/>
    <x v="1"/>
    <x v="98"/>
    <x v="3"/>
    <x v="167"/>
    <s v="Periodo 2014-2021 (mensual)"/>
    <s v="Número Vehículos (unidades)"/>
    <s v="Ministerio de Transportes y Telecomunicaciones"/>
    <s v="Evolución del Parque Vehicular de Buses en la Región de Arica y Parinacota"/>
    <s v="Gráfica muestra la Evolución del Parque Vehicular de Buses (buses son vehículos de 18 o más asientos, incluido el del conductor, propulsados generalmente mediante motor de combustión interna), en la Región de Arica y Parinacota, durante el Periodo 2014-2021 (mensual) de acuerdo a datos recopilados por el Ministerio de Transportes y Telecomunicaciones- Número Vehículos (unidades)"/>
    <s v="Gráfico Evolución"/>
    <s v="economía,INE,estadística,indicadores,económicos,,Transporte,Parque Vehicular,Región de Arica y Parinacota,Parque Vehicular Buses,Número Vehículos (unidades)"/>
    <s v="https://analytics.zoho.com/open-view/2395394000008303184?ZOHO_CRITERIA=%22Consolidado_Estadisticas_Regionales_New%22.%22C%C3%B3digo%20regi%C3%B3n%22%3D15"/>
    <x v="0"/>
    <s v="#1774B9"/>
  </r>
  <r>
    <n v="3105"/>
    <x v="0"/>
    <x v="3"/>
    <s v="Economía"/>
    <n v="16"/>
    <x v="39"/>
    <x v="18"/>
    <x v="1"/>
    <x v="156"/>
    <x v="3"/>
    <x v="145"/>
    <s v="Periodo 2014-2021 (mensual)"/>
    <s v="Superficie (m2)"/>
    <s v="Instituto Nacional de Estadísticas (INE)"/>
    <s v="Evolución de la Superficie de las solicitudes de edificación Habitacional autorizada para construcción de Ampliaciones en la Región de Ñuble"/>
    <s v="Gráfica muestra la Evolución de la Superficie de las solicitudes de edificación Habitacional autorizada para construcción de Ampliaciones en la Región de Ñuble, durante el Periodo 2014-2021 (mensual) de acuerdo a datos recopilados por el Instituto Nacional de Estadísticas (INE)- Superficie (m2)"/>
    <s v="Gráfico Evolución"/>
    <s v="economía,INE,estadística,indicadores,económicos,,Construcción,Superficie Habitacional,Región de Ñuble,Superfie Autorizada Habitacional Ampliaciones,Superficie (m2)"/>
    <s v="https://analytics.zoho.com/open-view/2395394000008222926?ZOHO_CRITERIA=%22Consolidado_Estadisticas_Regionales_New%22.%22C%C3%B3digo%20regi%C3%B3n%22%3D16"/>
    <x v="0"/>
    <s v="#1774B9"/>
  </r>
  <r>
    <n v="3106"/>
    <x v="0"/>
    <x v="3"/>
    <s v="Economía"/>
    <n v="9"/>
    <x v="41"/>
    <x v="21"/>
    <x v="1"/>
    <x v="87"/>
    <x v="3"/>
    <x v="143"/>
    <s v="Periodo 2014-2021 (mensual)"/>
    <s v="Número Vehículos (unidades)"/>
    <s v="Ministerio de Transportes y Telecomunicaciones"/>
    <s v="Evolución del Parque Vehicular de Taxis en la Región de La Araucanía"/>
    <s v="Gráfica muestra la Evolución del Parque Vehicular de Taxis, considera tanto taxi básico, como colectivo y de turismo,  en la Región de La Araucanía, durante el Periodo 2014-2021 (mensual) de acuerdo a datos recopilados por el Ministerio de Transportes y Telecomunicaciones- Número Vehículos (unidades)"/>
    <s v="Gráfico Evolución"/>
    <s v="economía,INE,estadística,indicadores,económicos,,Transporte,Parque Vehicular,Región de La Araucanía,Parque Vehicular Taxis,Número Vehículos (unidades)"/>
    <s v="https://analytics.zoho.com/open-view/2395394000008302392?ZOHO_CRITERIA=%22Consolidado_Estadisticas_Regionales_New%22.%22C%C3%B3digo%20regi%C3%B3n%22%3D9"/>
    <x v="0"/>
    <s v="#1774B9"/>
  </r>
  <r>
    <n v="3107"/>
    <x v="0"/>
    <x v="4"/>
    <s v="Agropecurio y Forestal"/>
    <n v="8"/>
    <x v="49"/>
    <x v="28"/>
    <x v="1"/>
    <x v="192"/>
    <x v="0"/>
    <x v="168"/>
    <s v="Periodo 2018-2020"/>
    <s v="Kilogramo - Kg"/>
    <s v="Oficina de Estudios y Políticas Agrarias (ODEPA)"/>
    <s v="Número de empleados por Destino de fruta,  en la Región del Biobío"/>
    <s v="El gráfico muestra el Número de empleados por Destino de fruta,  en la Región del Biobío, durante el Periodo 2018-2020, de acuerdo a datos recopilados por la Oficina de Estudios y Políticas Agrarias (ODEPA)- Kilogramo - Kg"/>
    <s v="Gráfico"/>
    <s v="Estadísticas,ODEPA,Fruta,Agricultura,Número de empleados, Destino de fruta, Región del Biobío"/>
    <s v="https://analytics.zoho.com/open-view/2395394000001834177?ZOHO_CRITERIA=%224.6%22.%22C%C3%B3digo_Regi%C3%B3n%22%3D8"/>
    <x v="1"/>
    <s v="#1774B9"/>
  </r>
  <r>
    <n v="3108"/>
    <x v="0"/>
    <x v="4"/>
    <s v="Agropecurio y Forestal"/>
    <n v="100112013"/>
    <x v="50"/>
    <x v="29"/>
    <x v="1"/>
    <x v="13"/>
    <x v="0"/>
    <x v="169"/>
    <s v="Periodo 2018-2019"/>
    <s v="Empresas (unidades)"/>
    <s v="Oficina de Estudios y Políticas Agrarias (ODEPA)"/>
    <s v="Número de empresas agroindustriales procesadoras de Alcachofa por Comuna en la Región Metropolitana"/>
    <s v="El Mapa muestra el Número de empresas agrícolas por Comuna en la Región Metropolitana, que utilizan Alcachofa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Alcachofa"/>
    <s v="https://analytics.zoho.com/open-view/2395394000008782843?ZOHO_CRITERIA=%22Localiza%20CL%22.%22Codreg%22%3D13%20and%20%224.13%20Directorio%20Agroindustria%202020%22.%22Id_Categor%C3%ADa%22%3D100112013"/>
    <x v="2"/>
    <s v="#1774B9"/>
  </r>
  <r>
    <n v="3109"/>
    <x v="0"/>
    <x v="4"/>
    <s v="Agropecuario y Forestal"/>
    <n v="100103004"/>
    <x v="51"/>
    <x v="30"/>
    <x v="2"/>
    <x v="113"/>
    <x v="0"/>
    <x v="170"/>
    <s v="Periodo 2012-2020"/>
    <s v="USD"/>
    <s v="Oficina de Estudios y Políticas Agrarias (ODEPA)"/>
    <s v="Evolución del Valor  de las exportaciones de Durazno por Procesamiento, producidas a Escala Nacional"/>
    <s v="El gráfico muestra la Evolución del Valor  de las exportaciones de Durazno por Procesamiento, producidas a Escala Nacional, durante el Periodo 2012-2020, de acuerdo a datos recopilados por la Oficina de Estudios y Políticas Agrarias (ODEPA)- USD"/>
    <s v="Gráfico Evolución"/>
    <s v="Estadísticas,Agricultura,Fruta,Exportaciones,Chile,Durazno,Aceites,Congelados,Conservas,Deshidratados,Fresca,Frutos secos,Jugos"/>
    <s v="https://analytics.zoho.com/open-view/2395394000006080903?ZOHO_CRITERIA=%22Trasposicion_4.2%22.%22Id_Categor%C3%ADa%22%20%3D%20100103004"/>
    <x v="0"/>
    <s v="#1774B9"/>
  </r>
  <r>
    <n v="3110"/>
    <x v="0"/>
    <x v="4"/>
    <s v="Agropecurio y Forestal"/>
    <n v="13504"/>
    <x v="52"/>
    <x v="31"/>
    <x v="0"/>
    <x v="352"/>
    <x v="4"/>
    <x v="171"/>
    <s v="Periodo 2018-2019-2020"/>
    <s v="Superficie (ha)"/>
    <s v="Oficina de Estudios y Políticas Agrarias (ODEPA)"/>
    <s v="Superficie plantada de especies frutales por Método de Riego en la comuna de María Pinto"/>
    <s v="Se representa la superficie plantada de frutales por Método de Riego con segmentadores incorporados por Tipo de Cultivo y Especie Plantada en la comuna de María Pinto con base a datos recopilados por la Oficina de Estudios y Políticas Agrarias (ODEPA) en los Catastros Frutícolas Regionales de los años 2018-2019-2020."/>
    <s v="Gráfico Proporciones"/>
    <s v="agricultura,agrícola,frutícola,superficie,plantaciones,fruta,ODEPA,comuna,región,María Pinto,Método Riego"/>
    <s v="https://analytics.zoho.com/open-view/2395394000008804811?ZOHO_CRITERIA=%22Localiza%20CL%22.%22Codcom%22%3D13504"/>
    <x v="3"/>
    <s v="#1774B9"/>
  </r>
  <r>
    <n v="3111"/>
    <x v="0"/>
    <x v="4"/>
    <s v="Agropecurio y Forestal"/>
    <n v="14"/>
    <x v="53"/>
    <x v="32"/>
    <x v="1"/>
    <x v="226"/>
    <x v="0"/>
    <x v="172"/>
    <s v="Temporadas 1979/1980 a 2019/2020"/>
    <s v="quintales métricos por hectárea (qqm/ha)"/>
    <s v="Oficina de Estudios y Políticas Agrarias (ODEPA)"/>
    <s v="Rendimiento histórico por Cultivo en la Región de Los Ríos"/>
    <s v="La serie detalla el rendimiento promedio histórico por Cultivo en la Región de Los Ríos, según datos publicados por la Oficina de Estudios y Políticas Agrarias (ODEPA) para las Temporadas 1979/1980 a 2019/2020 - quintales métricos por hectárea (qqm/ha)"/>
    <s v="Gráfico Evolución"/>
    <s v="agricultura,agrícola,rendimiento,cultivo,quintales,ODEPA,estadísticas,Región de Los Ríos,Rendimiento Histórico"/>
    <s v="https://analytics.zoho.com/open-view/2395394000009140699?ZOHO_CRITERIA=%22Localiza%20CL%22.%22Codreg%22%3D14"/>
    <x v="4"/>
    <s v="#1774B9"/>
  </r>
  <r>
    <n v="3112"/>
    <x v="0"/>
    <x v="4"/>
    <s v="Agropecuario y Forestal"/>
    <n v="100108007"/>
    <x v="51"/>
    <x v="30"/>
    <x v="2"/>
    <x v="113"/>
    <x v="0"/>
    <x v="173"/>
    <s v="Año 2020"/>
    <s v="toneladas (t)"/>
    <s v="Oficina de Estudios y Políticas Agrarias (ODEPA)"/>
    <s v="Volumen de las exportaciones de Coco por Procesamiento, producidas a Escala Nacional"/>
    <s v="El nube de palabras muestra el Volumen de las exportaciones de Coco por Procesamiento, producidas a Escala Nacional, durante el Año 2020, de acuerdo a datos recopilados por la Oficina de Estudios y Políticas Agrarias (ODEPA)- toneladas (t)"/>
    <s v="Nube de palabras"/>
    <s v="Estadísticas,Agricultura,Fruta,Exportaciones,Chile,Coco,Aceites,Congelados,Conservas,Deshidratados,Fresca,Frutos secos,Jugos"/>
    <s v="https://analytics.zoho.com/open-view/2395394000000827028?ZOHO_CRITERIA=%22Trasposicion_4.1%22.%22Id_Categor%C3%ADa%22%20%3D%20100108007"/>
    <x v="0"/>
    <s v="#1774B9"/>
  </r>
  <r>
    <n v="3113"/>
    <x v="0"/>
    <x v="4"/>
    <s v="Agropecuario y Forestal"/>
    <n v="100106"/>
    <x v="51"/>
    <x v="30"/>
    <x v="2"/>
    <x v="113"/>
    <x v="5"/>
    <x v="174"/>
    <s v="Año 2020"/>
    <s v="USD"/>
    <s v="Oficina de Estudios y Políticas Agrarias (ODEPA)"/>
    <s v="Valor de las exportaciones de Frutos oleaginosos por procesamiento, producidas a Escala Nacional"/>
    <s v="El gráfico muestra el Valor de las exportaciones de Frutos oleaginosos por procesamiento, producidas a Escala Nacional, durante el Año 2020, de acuerdo a datos recopilados por la Oficina de Estudios y Políticas Agrarias (ODEPA)- USD"/>
    <s v="Gráfico"/>
    <s v="Estadísticas,Agricultura,Fruta,Exportaciones,Chile,Frutos oleaginosos,Aceites,Congelados,Conservas,Deshidratados,Fresca,Frutos secos,Jugos"/>
    <s v="https://analytics.zoho.com/open-view/2395394000006089151?ZOHO_CRITERIA=%22Trasposicion_4.2%22.%22Id_Producto%22%20%3D%20100106"/>
    <x v="0"/>
    <s v="#1774B9"/>
  </r>
  <r>
    <n v="3114"/>
    <x v="0"/>
    <x v="4"/>
    <s v="Agropecurio y Forestal"/>
    <n v="193"/>
    <x v="51"/>
    <x v="30"/>
    <x v="2"/>
    <x v="362"/>
    <x v="5"/>
    <x v="175"/>
    <s v="Año 2020"/>
    <s v="toneladas (t)"/>
    <s v="Oficina de Estudios y Políticas Agrarias (ODEPA)"/>
    <s v="Volumen de las exportaciones de fruta hacia Vietnam, por Procesamiento producidas a Escala Nacional"/>
    <s v="El gráfico muestra el Volumen de las exportaciones de fruta hacia Vietnam, por Procesamiento producidas a Escala Nacional, durante el Año 2020, de acuerdo a datos recopilados por la Oficina de Estudios y Políticas Agrarias (ODEPA)- toneladas (t)"/>
    <s v="Gráfico"/>
    <s v="Estadísticas,Agricultura,Fruta,Exportaciones,Vietnam,Procesamiento,Aceites,Congelados,Conservas,Deshidratados,Fresca,Frutos secos,Jugos"/>
    <s v="https://analytics.zoho.com/open-view/2395394000000827608?ZOHO_CRITERIA=%22Trasposicion_4.1%22.%22Id_auxiliar%22%3D193"/>
    <x v="0"/>
    <s v="#1774B9"/>
  </r>
  <r>
    <n v="3115"/>
    <x v="0"/>
    <x v="4"/>
    <s v="Agropecurio y Forestal"/>
    <n v="22"/>
    <x v="54"/>
    <x v="31"/>
    <x v="2"/>
    <x v="113"/>
    <x v="6"/>
    <x v="176"/>
    <s v="Periodo 2018-2019-2020"/>
    <s v="Superficie (ha)"/>
    <s v="Oficina de Estudios y Políticas Agrarias (ODEPA)"/>
    <s v="Superficie plantada de  Chirimoyo según Variedad por Región a Escala Nacional"/>
    <s v="Representación geográfica que muestra la superficie plantada de Chirimoy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Chirimoyo"/>
    <s v="https://analytics.zoho.com/open-view/2395394000008807134?ZOHO_CRITERIA=%224.12%20Sup%20Plantada%20Frut%C3%ADcola%22.%22id_especie%22%3D22"/>
    <x v="5"/>
    <s v="#1774B9"/>
  </r>
  <r>
    <n v="3116"/>
    <x v="0"/>
    <x v="4"/>
    <s v="Agropecurio y Forestal"/>
    <n v="5303"/>
    <x v="49"/>
    <x v="28"/>
    <x v="0"/>
    <x v="219"/>
    <x v="0"/>
    <x v="177"/>
    <s v="Periodo 2018-2020"/>
    <s v="Kilogramo - Kg"/>
    <s v="Oficina de Estudios y Políticas Agrarias (ODEPA)"/>
    <s v="Número de empleados por Fruta, en la Comuna de Rinconada"/>
    <s v="El gráfico muestra el Número de empleados por Fruta, en la Comuna de Rinconada, durante el Periodo 2018-2020, de acuerdo a datos recopilados por la Oficina de Estudios y Políticas Agrarias (ODEPA)- Kilogramo - Kg"/>
    <s v="Gráfico"/>
    <s v="Estadísticas,ODEPA,Fruta,Agricultura,Número de empleados, Fruta, Rinconada"/>
    <s v="https://analytics.zoho.com/open-view/2395394000001840069?ZOHO_CRITERIA=%224.6%22.%22C%C3%B3digo_Comuna%22%3D5303"/>
    <x v="6"/>
    <s v="#1774B9"/>
  </r>
  <r>
    <n v="3117"/>
    <x v="0"/>
    <x v="4"/>
    <s v="Agropecurio y Forestal"/>
    <n v="5803"/>
    <x v="55"/>
    <x v="28"/>
    <x v="0"/>
    <x v="61"/>
    <x v="0"/>
    <x v="178"/>
    <s v="Periodo 2018-2020"/>
    <s v="Kilogramo - Kg"/>
    <s v="Oficina de Estudios y Políticas Agrarias (ODEPA)"/>
    <s v="Volumen  de fruta por Destino, producidas en la Olmué"/>
    <s v="El gráfico muestra el Volumen  de fruta por Destino, producidas en la Olmué, durante el Periodo 2018-2020, de acuerdo a datos recopilados por la Oficina de Estudios y Políticas Agrarias (ODEPA)- Kilogramo - Kg"/>
    <s v="Gráfico"/>
    <s v="Estadísticas,ODEPA,Fruta,Agricultura,Volumen de fruta, Destino, Olmué"/>
    <s v="https://analytics.zoho.com/open-view/2395394000001846568?ZOHO_CRITERIA=%224.6%22.%22C%C3%B3digo_Comuna%22%3D5803"/>
    <x v="7"/>
    <s v="#1774B9"/>
  </r>
  <r>
    <n v="3118"/>
    <x v="0"/>
    <x v="4"/>
    <s v="Agropecurio y Forestal"/>
    <n v="14"/>
    <x v="53"/>
    <x v="32"/>
    <x v="2"/>
    <x v="113"/>
    <x v="0"/>
    <x v="179"/>
    <s v="Temporadas 2013/2014 - 2019/2020"/>
    <s v="Porcentaje (%)"/>
    <s v="Oficina de Estudios y Políticas Agrarias (ODEPA)"/>
    <s v="Evolución de la variación del rendimiento promedio de cultivos de Lupino Australiano y Dulce para la serie de tiempo  disponible a Escala Nacional"/>
    <s v="Se aprecia la variación interanual del rendimiento promedio de cultivos de Lupino Australiano y Dulce, según datos provenientes de la Oficina de Estudios y Políticas Agrarias (ODEPA) para las Temporadas 2013/2014 - 2019/2020 a Escala Nacional - Porcentaje (%)"/>
    <s v="Gráfico Evolución"/>
    <s v="agricultura,agrícola,rendimiento,cultivo,quintales,ODEPA,estadísticas,Chile,Lupino Australiano y Dulce"/>
    <s v="https://analytics.zoho.com/open-view/2395394000008895076?ZOHO_CRITERIA=%22Trasposicion_4.11%22.%22Id_cultivo%22%3D14"/>
    <x v="0"/>
    <s v="#1774B9"/>
  </r>
  <r>
    <n v="3119"/>
    <x v="0"/>
    <x v="4"/>
    <s v="Agropecurio y Forestal"/>
    <n v="11"/>
    <x v="54"/>
    <x v="31"/>
    <x v="1"/>
    <x v="192"/>
    <x v="6"/>
    <x v="180"/>
    <s v="Periodo 2018-2019-2020"/>
    <s v="Superficie (ha)"/>
    <s v="Oficina de Estudios y Políticas Agrarias (ODEPA)"/>
    <s v="Superficie plantada de  Nogal según Variedad por Comuna en la Región del Biobío"/>
    <s v="Representación geográfica de la superficie plantada de Nogal por Comuna en la Región del Biobí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l Biobío,Especie Plantada,Nogal"/>
    <s v="https://analytics.zoho.com/open-view/2395394000008814573?ZOHO_CRITERIA=%224.12%20Sup%20Plantada%20Frut%C3%ADcola%22.%22Codreg%22%3D8%20and%20%224.12%20Sup%20Plantada%20Frut%C3%ADcola%22.%22id_especie%22%3D11"/>
    <x v="8"/>
    <s v="#1774B9"/>
  </r>
  <r>
    <n v="3120"/>
    <x v="0"/>
    <x v="4"/>
    <s v="Agropecurio y Forestal"/>
    <n v="10"/>
    <x v="49"/>
    <x v="28"/>
    <x v="2"/>
    <x v="113"/>
    <x v="0"/>
    <x v="181"/>
    <s v="Periodo 2018-2020"/>
    <s v="Kilogramo - Kg"/>
    <s v="Oficina de Estudios y Políticas Agrarias (ODEPA)"/>
    <s v="Número de empleados en agroindustria de Pulpas por tipo de empresa a nivel nacional"/>
    <s v="El gráfico muestra el Número de empleados en agroindustria de Pulpas por tipo de empresa a nivel nacional, durante el Periodo 2018-2020, de acuerdo a datos recopilados por la Oficina de Estudios y Políticas Agrarias (ODEPA)- Kilogramo - Kg"/>
    <s v="Gráfico"/>
    <s v="Estadísticas,ODEPA,Fruta,Agricultura,Número de empleados, Pulpas, Chile"/>
    <s v="https://analytics.zoho.com/open-view/2395394000001918081?ZOHO_CRITERIA=%224.6%22.%22Id_Procesamiento%22%3D10"/>
    <x v="0"/>
    <s v="#1774B9"/>
  </r>
  <r>
    <n v="3121"/>
    <x v="0"/>
    <x v="4"/>
    <s v="Agropecurio y Forestal"/>
    <n v="192"/>
    <x v="51"/>
    <x v="30"/>
    <x v="2"/>
    <x v="363"/>
    <x v="0"/>
    <x v="175"/>
    <s v="Periodo 2012-2020"/>
    <s v="toneladas (t)"/>
    <s v="Oficina de Estudios y Políticas Agrarias (ODEPA)"/>
    <s v="Evolución del volumen de las exportaciones de fruta hacia Venezuela, por Procesamiento producidas a Escala Nacional"/>
    <s v="El gráfico muestra la Evolución del volumen de las exportaciones de fruta hacia Venezuela, por Procesamiento producidas a Escala Nacional, durante el Periodo 2012-2020, de acuerdo a datos recopilados por la Oficina de Estudios y Políticas Agrarias (ODEPA)- toneladas (t)"/>
    <s v="Gráfico Evolución"/>
    <s v="Estadísticas,Agricultura,Fruta,Exportaciones,Venezuela,Procesamiento,Aceites,Congelados,Conservas,Deshidratados,Fresca,Frutos secos,Jugos"/>
    <s v="https://analytics.zoho.com/open-view/2395394000005725032?ZOHO_CRITERIA=%22Trasposicion_4.1%22.%22Id_auxiliar%22%3D192"/>
    <x v="0"/>
    <s v="#1774B9"/>
  </r>
  <r>
    <n v="3122"/>
    <x v="0"/>
    <x v="4"/>
    <s v="Agropecurio y Forestal"/>
    <n v="5704"/>
    <x v="55"/>
    <x v="28"/>
    <x v="0"/>
    <x v="298"/>
    <x v="0"/>
    <x v="182"/>
    <s v="Periodo 2018-2020"/>
    <s v="Kilogramo - Kg"/>
    <s v="Oficina de Estudios y Políticas Agrarias (ODEPA)"/>
    <s v="Volumen  de fruta por Tipo de Fruta, producidas en la Panquehue"/>
    <s v="El gráfico muestra el Volumen  de fruta por Tipo de Fruta, producidas en la Panquehue, durante el Periodo 2018-2020, de acuerdo a datos recopilados por la Oficina de Estudios y Políticas Agrarias (ODEPA)- Kilogramo - Kg"/>
    <s v="Gráfico"/>
    <s v="Estadísticas,ODEPA,Fruta,Agricultura,Volumen de fruta, Tipo de Fruta, Panquehue"/>
    <s v="https://analytics.zoho.com/open-view/2395394000001834352?ZOHO_CRITERIA=%224.6%22.%22C%C3%B3digo_Comuna%22%3D5704"/>
    <x v="9"/>
    <s v="#1774B9"/>
  </r>
  <r>
    <n v="3123"/>
    <x v="0"/>
    <x v="4"/>
    <s v="Agropecurio y Forestal"/>
    <n v="9206"/>
    <x v="49"/>
    <x v="28"/>
    <x v="0"/>
    <x v="346"/>
    <x v="0"/>
    <x v="178"/>
    <s v="Periodo 2018-2020"/>
    <s v="Kilogramo - Kg"/>
    <s v="Oficina de Estudios y Políticas Agrarias (ODEPA)"/>
    <s v="Número de empleados por Destino (Agroindustria), en la Comuna de Los Sauces"/>
    <s v="El gráfico muestra el Número de empleados por Destino (Agroindustria), en la Comuna de Los Sauces, durante el Periodo 2018-2020, de acuerdo a datos recopilados por la Oficina de Estudios y Políticas Agrarias (ODEPA)- Kilogramo - Kg"/>
    <s v="Gráfico"/>
    <s v="Estadísticas,ODEPA,Fruta,Agricultura,Número de empleados, Destino, Los Sauces"/>
    <s v="https://analytics.zoho.com/open-view/2395394000001846850?ZOHO_CRITERIA=%224.6%22.%22C%C3%B3digo_Comuna%22%3D9206"/>
    <x v="10"/>
    <s v="#1774B9"/>
  </r>
  <r>
    <n v="3124"/>
    <x v="0"/>
    <x v="4"/>
    <s v="Agropecurio y Forestal"/>
    <n v="66"/>
    <x v="51"/>
    <x v="30"/>
    <x v="2"/>
    <x v="364"/>
    <x v="0"/>
    <x v="175"/>
    <s v="Periodo 2012-2020"/>
    <s v="USD"/>
    <s v="Oficina de Estudios y Políticas Agrarias (ODEPA)"/>
    <s v="Evolución del Valor de las exportaciones de fruta hacia Francia, por Procesamiento, producidas a Escala Nacional"/>
    <s v="El gráfico muestra la Evolución del Valor de las exportaciones de fruta hacia Francia, por Procesamiento, producidas a Escala Nacional, durante el Periodo 2012-2020, de acuerdo a datos recopilados por la Oficina de Estudios y Políticas Agrarias (ODEPA)- USD"/>
    <s v="Gráfico Evolución"/>
    <s v="Estadísticas,Agricultura,Fruta,Exportaciones,Francia,Procesamiento,Aceites,Congelados,Conservas,Deshidratados,Fresca,Frutos secos,Jugos"/>
    <s v="https://analytics.zoho.com/open-view/2395394000006080530?ZOHO_CRITERIA=%22Trasposicion_4.2%22.%22ID_territorio%22%3D66"/>
    <x v="0"/>
    <s v="#1774B9"/>
  </r>
  <r>
    <n v="3125"/>
    <x v="0"/>
    <x v="4"/>
    <s v="Agropecurio y Forestal"/>
    <n v="100101006"/>
    <x v="49"/>
    <x v="28"/>
    <x v="2"/>
    <x v="113"/>
    <x v="0"/>
    <x v="183"/>
    <s v="Periodo 2018-2020"/>
    <s v="Kilogramo - Kg"/>
    <s v="Oficina de Estudios y Políticas Agrarias (ODEPA)"/>
    <s v="Número de empleados por agroindustria de Higuera según Tipo de envase,  a nivel nacional"/>
    <s v="El gráfico muestra el Número de empleados por agroindustria de Higuera según Tipo de envase,  a nivel nacional, durante el Periodo 2018-2020, de acuerdo a datos recopilados por la Oficina de Estudios y Políticas Agrarias (ODEPA)- Kilogramo - Kg"/>
    <s v="Gráfico"/>
    <s v="Estadísticas,ODEPA,Fruta,Agricultura,Número de empleados, Higuera, Chile"/>
    <s v="https://analytics.zoho.com/open-view/2395394000001894573?ZOHO_CRITERIA=%224.6%22.%22Id_Categor%C3%ADa%22%3D100101006"/>
    <x v="0"/>
    <s v="#1774B9"/>
  </r>
  <r>
    <n v="3126"/>
    <x v="0"/>
    <x v="4"/>
    <s v="Agropecurio y Forestal"/>
    <n v="9114"/>
    <x v="55"/>
    <x v="28"/>
    <x v="0"/>
    <x v="285"/>
    <x v="0"/>
    <x v="182"/>
    <s v="Periodo 2018-2020"/>
    <s v="Kilogramo - Kg"/>
    <s v="Oficina de Estudios y Políticas Agrarias (ODEPA)"/>
    <s v="Volumen  de fruta por Tipo de Fruta, producidas en la Pitrufquén"/>
    <s v="El gráfico muestra el Volumen  de fruta por Tipo de Fruta, producidas en la Pitrufquén, durante el Periodo 2018-2020, de acuerdo a datos recopilados por la Oficina de Estudios y Políticas Agrarias (ODEPA)- Kilogramo - Kg"/>
    <s v="Gráfico"/>
    <s v="Estadísticas,ODEPA,Fruta,Agricultura,Volumen de fruta, Tipo de Fruta, Pitrufquén"/>
    <s v="https://analytics.zoho.com/open-view/2395394000001834352?ZOHO_CRITERIA=%224.6%22.%22C%C3%B3digo_Comuna%22%3D9114"/>
    <x v="11"/>
    <s v="#1774B9"/>
  </r>
  <r>
    <n v="3127"/>
    <x v="0"/>
    <x v="4"/>
    <s v="Agropecurio y Forestal"/>
    <n v="174"/>
    <x v="51"/>
    <x v="30"/>
    <x v="2"/>
    <x v="365"/>
    <x v="0"/>
    <x v="177"/>
    <s v="Año 2020"/>
    <s v="USD"/>
    <s v="Oficina de Estudios y Políticas Agrarias (ODEPA)"/>
    <s v="Valor de las exportaciones de fruta hacia Tailandia, por Fruta, producidas a Escala Nacional"/>
    <s v="El gráfico muestra el Valor de las exportaciones de fruta hacia Tailandia, por Fruta, producidas a Escala Nacional, durante el Año 2020, de acuerdo a datos recopilados por la Oficina de Estudios y Políticas Agrarias (ODEPA)- USD"/>
    <s v="Gráfico"/>
    <s v="Estadísticas,Agricultura,Fruta,Exportaciones,Tailandia,Fruta,Aceituna,Almendra,Cereza,Coco,Durazno,Frambuesa,Frutilla,Otros frutos secos,Piña,Uva"/>
    <s v="https://analytics.zoho.com/open-view/2395394000006082651?ZOHO_CRITERIA=%22Trasposicion_4.2%22.%22ID_territorio%22%3D174"/>
    <x v="0"/>
    <s v="#1774B9"/>
  </r>
  <r>
    <n v="3128"/>
    <x v="0"/>
    <x v="4"/>
    <s v="Agropecurio y Forestal"/>
    <n v="9"/>
    <x v="51"/>
    <x v="30"/>
    <x v="1"/>
    <x v="87"/>
    <x v="0"/>
    <x v="182"/>
    <s v="Periodo 2012-2020"/>
    <s v="toneladas (t)"/>
    <s v="Oficina de Estudios y Políticas Agrarias (ODEPA)"/>
    <s v="Evolución del volumen de las exportaciones de fruta, por Tipo de Fruta producidas en la Región de La Araucanía"/>
    <s v="El gráfico muestra la Evolución del volumen de las exportaciones de fruta, por Tipo de Fruta producidas en la Región de La Araucanía, durante el Periodo 2012-2020, de acuerdo a datos recopilados por la Oficina de Estudios y Políticas Agrarias (ODEPA)- toneladas (t)"/>
    <s v="Gráfico Evolución"/>
    <s v="Estadísticas,Agricultura,Fruta,Exportaciones,Región de La Araucanía,Tipo de Fruta,Berries,Cítricos,Frutos de hueso (carozo),Frutos de pepita,Frutos secos,Frutos oleaginosos,Otros,Tropicales y subtropicales,Uva"/>
    <s v="https://analytics.zoho.com/open-view/2395394000000943308?ZOHO_CRITERIA=%22Trasposicion_4.1%22.%22C%C3%B3digo_Regi%C3%B3n%22%20%3D%209"/>
    <x v="12"/>
    <s v="#1774B9"/>
  </r>
  <r>
    <n v="3129"/>
    <x v="0"/>
    <x v="4"/>
    <s v="Agropecurio y Forestal"/>
    <n v="5302"/>
    <x v="49"/>
    <x v="28"/>
    <x v="0"/>
    <x v="265"/>
    <x v="0"/>
    <x v="178"/>
    <s v="Periodo 2018-2020"/>
    <s v="Kilogramo - Kg"/>
    <s v="Oficina de Estudios y Políticas Agrarias (ODEPA)"/>
    <s v="Número de empleados por Destino (Agroindustria), en la Comuna de Calle Larga"/>
    <s v="El gráfico muestra el Número de empleados por Destino (Agroindustria), en la Comuna de Calle Larga, durante el Periodo 2018-2020, de acuerdo a datos recopilados por la Oficina de Estudios y Políticas Agrarias (ODEPA)- Kilogramo - Kg"/>
    <s v="Gráfico"/>
    <s v="Estadísticas,ODEPA,Fruta,Agricultura,Número de empleados, Destino, Calle Larga"/>
    <s v="https://analytics.zoho.com/open-view/2395394000001846850?ZOHO_CRITERIA=%224.6%22.%22C%C3%B3digo_Comuna%22%3D5302"/>
    <x v="13"/>
    <s v="#1774B9"/>
  </r>
  <r>
    <n v="3130"/>
    <x v="0"/>
    <x v="4"/>
    <s v="Agropecurio y Forestal"/>
    <n v="7309"/>
    <x v="54"/>
    <x v="31"/>
    <x v="0"/>
    <x v="204"/>
    <x v="7"/>
    <x v="184"/>
    <s v="Periodo 2018-2019-2020"/>
    <s v="Superficie (ha)"/>
    <s v="Oficina de Estudios y Políticas Agrarias (ODEPA)"/>
    <s v="Superficie plantada de especies frutales por Especie en la comuna de Vichuquén"/>
    <s v="Visualización de la superficie plantada de frutales por Especie con segmentador incorporado de Tipo de Cultivo en la comuna de Vichuquén con base a datos recopilados por la Oficina de Estudios y Políticas Agrarias (ODEPA) en los Catastros Frutícolas Regionales de los años 2018-2019-2020."/>
    <s v="Gráfico Proporciones"/>
    <s v="agricultura,agrícola,frutícola,superficie,plantaciones,fruta,ODEPA,comuna,región,Vichuquén,Especie Plantada"/>
    <s v="https://analytics.zoho.com/open-view/2395394000008803974?ZOHO_CRITERIA=%22Localiza%20CL%22.%22Codcom%22%3D7309"/>
    <x v="14"/>
    <s v="#1774B9"/>
  </r>
  <r>
    <n v="3131"/>
    <x v="0"/>
    <x v="4"/>
    <s v="Agropecurio y Forestal"/>
    <n v="18"/>
    <x v="51"/>
    <x v="30"/>
    <x v="2"/>
    <x v="366"/>
    <x v="0"/>
    <x v="177"/>
    <s v="Año 2020"/>
    <s v="toneladas (t)"/>
    <s v="Oficina de Estudios y Políticas Agrarias (ODEPA)"/>
    <s v="Volumen de las exportaciones de fruta hacia Bélgica, por Fruta producidas a Escala Nacional"/>
    <s v="El gráfico muestra el Volumen de las exportaciones de fruta hacia Bélgica, por Fruta producidas a Escala Nacional, durante el Año 2020, de acuerdo a datos recopilados por la Oficina de Estudios y Políticas Agrarias (ODEPA)- toneladas (t)"/>
    <s v="Gráfico"/>
    <s v="Estadísticas,Agricultura,Fruta,Exportaciones,Bélgica,Fruta,Aceituna,Almendra,Arándanos y mirtilos,Avellana,Castaña,Frambuesa,Frutilla,Limón,Mora,Nectarín,Nuez,Otros berries,Palta,Pera,Pomelo"/>
    <s v="https://analytics.zoho.com/open-view/2395394000000827462?ZOHO_CRITERIA=%22Trasposicion_4.1%22.%22Id_auxiliar%22%3D18"/>
    <x v="0"/>
    <s v="#1774B9"/>
  </r>
  <r>
    <n v="3132"/>
    <x v="0"/>
    <x v="4"/>
    <s v="Agropecurio y Forestal"/>
    <n v="4"/>
    <x v="49"/>
    <x v="28"/>
    <x v="1"/>
    <x v="99"/>
    <x v="0"/>
    <x v="177"/>
    <s v="Periodo 2018-2020"/>
    <s v="Kilogramo - Kg"/>
    <s v="Oficina de Estudios y Políticas Agrarias (ODEPA)"/>
    <s v="Número de empleados por Fruta, en la Región de Coquimbo"/>
    <s v="El gráfico muestra el Número de empleados por Fruta, en la Región de Coquimbo, durante el Periodo 2018-2020, de acuerdo a datos recopilados por la Oficina de Estudios y Políticas Agrarias (ODEPA)- Kilogramo - Kg"/>
    <s v="Gráfico"/>
    <s v="Estadísticas,ODEPA,Fruta,Agricultura,Número de empleados, Fruta, Región de Coquimbo"/>
    <s v="https://analytics.zoho.com/open-view/2395394000001829058?ZOHO_CRITERIA=%224.6%22.%22C%C3%B3digo_Regi%C3%B3n%22%3D4"/>
    <x v="15"/>
    <s v="#1774B9"/>
  </r>
  <r>
    <n v="3133"/>
    <x v="0"/>
    <x v="4"/>
    <s v="Agropecurio y Forestal"/>
    <n v="2"/>
    <x v="51"/>
    <x v="30"/>
    <x v="2"/>
    <x v="113"/>
    <x v="0"/>
    <x v="185"/>
    <s v="Año 2020"/>
    <s v="toneladas (t)"/>
    <s v="Oficina de Estudios y Políticas Agrarias (ODEPA)"/>
    <s v=" Volumen de las exportaciones de Congelados (frutas), por Región de Origen producidas a Escala Nacional"/>
    <s v="El mapa muestra el  Volumen de las exportaciones de Congelados (frutas), por Región de Origen producidas a Escala Nacional, durante el Año 2020, de acuerdo a datos recopilados por la Oficina de Estudios y Políticas Agrarias (ODEPA)- toneladas (t)"/>
    <s v="Mapa de calor"/>
    <s v="Estadísticas,Agricultura,Fruta,Exportaciones,Congelados,Región de Origen,Arándano,Chirimoya,Frambuesa,Frutilla,Granada,Limón,Lúcuma,Mango,Maracuyá,Melón,Naranja,Papaya,Piña,Tuna,Damasco,Uva de Mesa,Kiwi,Manzano,Mora ,Cereza,Rosa Mosqueta,Melón Calameño,Melón Tuna,Maqui"/>
    <s v="https://analytics.zoho.com/open-view/2395394000000834190?ZOHO_CRITERIA=%22Trasposicion_4.1%22.%22Id_Procesamiento%22%20%3D%202"/>
    <x v="0"/>
    <s v="#1774B9"/>
  </r>
  <r>
    <n v="3134"/>
    <x v="0"/>
    <x v="4"/>
    <s v="Agropecurio y Forestal"/>
    <n v="100101006"/>
    <x v="50"/>
    <x v="29"/>
    <x v="1"/>
    <x v="13"/>
    <x v="0"/>
    <x v="186"/>
    <s v="Periodo 2018-2019"/>
    <s v="Empresas (unidades)"/>
    <s v="Oficina de Estudios y Políticas Agrarias (ODEPA)"/>
    <s v="Número de empresas agroindustriales procesadoras de Higo por Comuna en la Región Metropolitana"/>
    <s v="El Mapa muestra el Número de empresas agrícolas por Comuna en la Región Metropolitana, que utilizan Higo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Higo"/>
    <s v="https://analytics.zoho.com/open-view/2395394000008782843?ZOHO_CRITERIA=%22Localiza%20CL%22.%22Codreg%22%3D13%20and%20%224.13%20Directorio%20Agroindustria%202020%22.%22Id_Categor%C3%ADa%22%3D100101006"/>
    <x v="2"/>
    <s v="#1774B9"/>
  </r>
  <r>
    <n v="3135"/>
    <x v="0"/>
    <x v="4"/>
    <s v="Agropecurio y Forestal"/>
    <n v="6104"/>
    <x v="49"/>
    <x v="28"/>
    <x v="0"/>
    <x v="25"/>
    <x v="0"/>
    <x v="182"/>
    <s v="Periodo 2018-2020"/>
    <s v="Kilogramo - Kg"/>
    <s v="Oficina de Estudios y Políticas Agrarias (ODEPA)"/>
    <s v="Número de empleados por Tipo de Fruta, en la Comuna de Coltauco"/>
    <s v="El gráfico muestra el Número de empleados por Tipo de Fruta, en la Comuna de Coltauco, durante el Periodo 2018-2020, de acuerdo a datos recopilados por la Oficina de Estudios y Políticas Agrarias (ODEPA)- Kilogramo - Kg"/>
    <s v="Gráfico"/>
    <s v="Estadísticas,ODEPA,Fruta,Agricultura,Número de empleados, Tipo de Fruta, Coltauco"/>
    <s v="https://analytics.zoho.com/open-view/2395394000001834656?ZOHO_CRITERIA=%224.6%22.%22C%C3%B3digo_Comuna%22%3D6104"/>
    <x v="16"/>
    <s v="#1774B9"/>
  </r>
  <r>
    <n v="3136"/>
    <x v="0"/>
    <x v="4"/>
    <s v="Agropecurio y Forestal"/>
    <n v="100111"/>
    <x v="56"/>
    <x v="32"/>
    <x v="1"/>
    <x v="178"/>
    <x v="0"/>
    <x v="187"/>
    <s v="Temporadas 1979/1980 a 2019/2020"/>
    <s v="quintales métricos por hectárea (qqm/ha)"/>
    <s v="Oficina de Estudios y Políticas Agrarias (ODEPA)"/>
    <s v="Evolución del rendimiento promedio de cultivos de Cereales en la Región de O'Higgins para las series de tiempo disponibles"/>
    <s v="Se muestra la evolución del rendimiento promedio de cultivos de Cereales en la Región de O'Higgins,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O'Higgins,Cereales"/>
    <s v="https://analytics.zoho.com/open-view/2395394000009297093?ZOHO_CRITERIA=%22Localiza%20CL%22.%22Codreg%22%3D6%20and%20%224.11%20Rendimiento%20regional%20cultivo%22.%22Id_producto%22%3D100111"/>
    <x v="17"/>
    <s v="#1774B9"/>
  </r>
  <r>
    <n v="3137"/>
    <x v="0"/>
    <x v="4"/>
    <s v="Agropecurio y Forestal"/>
    <n v="73"/>
    <x v="51"/>
    <x v="33"/>
    <x v="2"/>
    <x v="367"/>
    <x v="0"/>
    <x v="177"/>
    <s v="Periodo 2012-2020"/>
    <s v="toneladas (t)"/>
    <s v="Oficina de Estudios y Políticas Agrarias (ODEPA)"/>
    <s v="Evolución del volumen de las importaciones provenientes de Guatemala, por Fruta"/>
    <s v="El gráfico muestra la Evolución del volumen de las importaciones provenientes de Guatemala, por Fruta, durante el Periodo 2012-2020, de acuerdo a datos recopilados por la Oficina de Estudios y Políticas Agrarias (ODEPA)- toneladas (t)"/>
    <s v="Gráfico Evolución"/>
    <s v="Estadísticas,Agricultura,Fruta,Importaciones,Guatemala,Fruta,Coco,Plátano"/>
    <s v="https://analytics.zoho.com/open-view/2395394000005574009?ZOHO_CRITERIA=%22Trasposicion_4.3%22.%22Id_auxiliar%22%3D73"/>
    <x v="0"/>
    <s v="#1774B9"/>
  </r>
  <r>
    <n v="3138"/>
    <x v="0"/>
    <x v="4"/>
    <s v="Agropecurio y Forestal"/>
    <n v="184"/>
    <x v="51"/>
    <x v="30"/>
    <x v="2"/>
    <x v="368"/>
    <x v="0"/>
    <x v="185"/>
    <s v="Año 2020"/>
    <s v="toneladas (t)"/>
    <s v="Oficina de Estudios y Políticas Agrarias (ODEPA)"/>
    <s v="Volumen de las exportaciones de fruta hacia Turquía, por Región de Origen producidas a Escala Nacional"/>
    <s v="El mapa muestra el Volumen de las exportaciones de fruta hacia Turquía, por Región de Origen producidas a Escala Nacional, durante el Año 2020, de acuerdo a datos recopilados por la Oficina de Estudios y Políticas Agrarias (ODEPA)- toneladas (t)"/>
    <s v="Mapa de calor"/>
    <s v="Estadísticas,Agricultura,Fruta,Exportaciones,Turquía,Región de Origen,Ñuble,Biobío,Maule,O'Higgins,Coquimbo,Valparaíso,Metropolitana"/>
    <s v="https://analytics.zoho.com/open-view/2395394000000827189?ZOHO_CRITERIA=%22Trasposicion_4.1%22.%22Id_auxiliar%22%3D184"/>
    <x v="0"/>
    <s v="#1774B9"/>
  </r>
  <r>
    <n v="3139"/>
    <x v="0"/>
    <x v="4"/>
    <s v="Agropecurio y Forestal"/>
    <n v="52"/>
    <x v="51"/>
    <x v="33"/>
    <x v="2"/>
    <x v="369"/>
    <x v="0"/>
    <x v="182"/>
    <s v="Periodo 2012-2020"/>
    <s v="USD"/>
    <s v="Oficina de Estudios y Políticas Agrarias (ODEPA)"/>
    <s v="Evolución del Valor de las importaciones provenientes de Ecuador, por Tipo de Fruta"/>
    <s v="El gráfico muestra la Evolución del Valor de las importaciones provenientes de Ecuador, por Tipo de Fruta, durante el Periodo 2012-2020, de acuerdo a datos recopilados por la Oficina de Estudios y Políticas Agrarias (ODEPA)- USD"/>
    <s v="Gráfico Evolución"/>
    <s v="Estadísticas,Agricultura,Fruta,Importaciones,Ecuador,Tipo de Fruta,Berries,Cítricos,Frutos de hueso,Frutos de pepita,Frutos Oleaginosos,Frutos secos,Tropicales y subtropicales"/>
    <s v="https://analytics.zoho.com/open-view/2395394000005672550?ZOHO_CRITERIA=%22Trasposicion_4.4%22.%22Id_auxiliar%22%3D52"/>
    <x v="0"/>
    <s v="#1774B9"/>
  </r>
  <r>
    <n v="3140"/>
    <x v="0"/>
    <x v="4"/>
    <s v="Agropecurio y Forestal"/>
    <n v="100105002"/>
    <x v="49"/>
    <x v="28"/>
    <x v="2"/>
    <x v="113"/>
    <x v="0"/>
    <x v="188"/>
    <s v="Periodo 2018-2020"/>
    <s v="Kilogramo - Kg"/>
    <s v="Oficina de Estudios y Políticas Agrarias (ODEPA)"/>
    <s v="Número de empleados en agroindustria de Avellano por tipo de empresa a nivel nacional"/>
    <s v="El gráfico muestra el Número de empleados en agroindustria de Avellano por tipo de empresa a nivel nacional, durante el Periodo 2018-2020, de acuerdo a datos recopilados por la Oficina de Estudios y Políticas Agrarias (ODEPA)- Kilogramo - Kg"/>
    <s v="Gráfico"/>
    <s v="Estadísticas,ODEPA,Fruta,Agricultura,Número de empleados, Avellano, Chile"/>
    <s v="https://analytics.zoho.com/open-view/2395394000001914948?ZOHO_CRITERIA=%224.6%22.%22Id_Categor%C3%ADa%22%3D100105002"/>
    <x v="0"/>
    <s v="#1774B9"/>
  </r>
  <r>
    <n v="3141"/>
    <x v="0"/>
    <x v="4"/>
    <s v="Agropecurio y Forestal"/>
    <n v="2"/>
    <x v="54"/>
    <x v="31"/>
    <x v="1"/>
    <x v="192"/>
    <x v="6"/>
    <x v="189"/>
    <s v="Periodo 2018-2019-2020"/>
    <s v="Superficie (ha)"/>
    <s v="Oficina de Estudios y Políticas Agrarias (ODEPA)"/>
    <s v="Superficie plantada de  Manzano Rojo según Variedad por Comuna en la Región del Biobío"/>
    <s v="Representación geográfica de la superficie plantada de Manzano Rojo por Comuna en la Región del Biobí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l Biobío,Especie Plantada,Manzano Rojo"/>
    <s v="https://analytics.zoho.com/open-view/2395394000008814573?ZOHO_CRITERIA=%224.12%20Sup%20Plantada%20Frut%C3%ADcola%22.%22Codreg%22%3D8%20and%20%224.12%20Sup%20Plantada%20Frut%C3%ADcola%22.%22id_especie%22%3D2"/>
    <x v="8"/>
    <s v="#1774B9"/>
  </r>
  <r>
    <n v="3142"/>
    <x v="0"/>
    <x v="4"/>
    <s v="Agropecuario y Forestal"/>
    <n v="100108"/>
    <x v="51"/>
    <x v="33"/>
    <x v="2"/>
    <x v="113"/>
    <x v="0"/>
    <x v="190"/>
    <s v="Periodo 2012-2020"/>
    <s v="USD"/>
    <s v="Oficina de Estudios y Políticas Agrarias (ODEPA)"/>
    <s v="Evolución del valor de las importaciones de Frutos Tropicales y subtropicales por País de origen"/>
    <s v="El gráfico muestra la Evolución del valor de las importaciones de Frutos Tropicales y subtropicales por País de origen, durante el Periodo 2012-2020, de acuerdo a datos recopilados por la Oficina de Estudios y Políticas Agrarias (ODEPA)- USD"/>
    <s v="Gráfico Evolución"/>
    <s v="Estadísticas,Agricultura,Fruta,Importaciones,Chile,Frutos Tropicales y subtropicales,Bolivia,Brasil,China,Colombia,Costa Rica,Ecuador,Filipinas,Guatemala,India,Indonesia,Malasia,México,Paraguay,Perú,Sri Lanka,Sudáfrica,Tailandia,Vietnam"/>
    <s v="https://analytics.zoho.com/open-view/2395394000005672003?ZOHO_CRITERIA=%22Trasposicion_4.4%22.%22Id_Producto%22%20%3D%20100108"/>
    <x v="0"/>
    <s v="#1774B9"/>
  </r>
  <r>
    <n v="3143"/>
    <x v="0"/>
    <x v="4"/>
    <s v="Agropecurio y Forestal"/>
    <n v="100102003"/>
    <x v="50"/>
    <x v="29"/>
    <x v="1"/>
    <x v="99"/>
    <x v="0"/>
    <x v="191"/>
    <s v="Periodo 2018-2019"/>
    <s v="Empresas (unidades)"/>
    <s v="Oficina de Estudios y Políticas Agrarias (ODEPA)"/>
    <s v="Número de empresas agroindustriales procesadoras de Limón por Comuna en la Región de Coquimbo"/>
    <s v="El Mapa muestra el Número de empresas agrícolas por Comuna en la Región de Coquimbo, que utilizan Limón en su producción, entre los años 2018-2019, de acuerdo a datos recopilados del directorio de agroindustrías hortofrutícolas efectuados por la ODEPA."/>
    <s v="Representación Geográfica"/>
    <s v="agricultura,agrícola,frutícola,directorio,agroindustria,fruta,hortaliza,ODEPA,Ninguno,Región de Coquimbo,Limón"/>
    <s v="https://analytics.zoho.com/open-view/2395394000008782843?ZOHO_CRITERIA=%22Localiza%20CL%22.%22Codreg%22%3D4%20and%20%224.13%20Directorio%20Agroindustria%202020%22.%22Id_Categor%C3%ADa%22%3D100102003"/>
    <x v="18"/>
    <s v="#1774B9"/>
  </r>
  <r>
    <n v="3144"/>
    <x v="0"/>
    <x v="4"/>
    <s v="Agropecurio y Forestal"/>
    <n v="100102004"/>
    <x v="49"/>
    <x v="28"/>
    <x v="2"/>
    <x v="113"/>
    <x v="0"/>
    <x v="192"/>
    <s v="Periodo 2018-2020"/>
    <s v="Kilogramo - Kg"/>
    <s v="Oficina de Estudios y Políticas Agrarias (ODEPA)"/>
    <s v="Número de empleados por agroindustria de Mandarino según Destino, a nivel nacional"/>
    <s v="El gráfico muestra el Número de empleados por agroindustria de Mandarino según Destino, a nivel nacional, durante el Periodo 2018-2020, de acuerdo a datos recopilados por la Oficina de Estudios y Políticas Agrarias (ODEPA)- Kilogramo - Kg"/>
    <s v="Gráfico"/>
    <s v="Estadísticas,ODEPA,Fruta,Agricultura,Número de empleados, Mandarino, Chile"/>
    <s v="https://analytics.zoho.com/open-view/2395394000001894853?ZOHO_CRITERIA=%224.6%22.%22Id_Categor%C3%ADa%22%3D100102004"/>
    <x v="0"/>
    <s v="#1774B9"/>
  </r>
  <r>
    <n v="3145"/>
    <x v="0"/>
    <x v="4"/>
    <s v="Agropecurio y Forestal"/>
    <n v="100112016"/>
    <x v="50"/>
    <x v="29"/>
    <x v="1"/>
    <x v="13"/>
    <x v="0"/>
    <x v="193"/>
    <s v="Periodo 2018-2019"/>
    <s v="Empresas (unidades)"/>
    <s v="Oficina de Estudios y Políticas Agrarias (ODEPA)"/>
    <s v="Número de empresas agroindustriales procesadoras de Pepino por Comuna en la Región Metropolitana"/>
    <s v="El Mapa muestra el Número de empresas agrícolas por Comuna en la Región Metropolitana, que utilizan Pepino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Pepino"/>
    <s v="https://analytics.zoho.com/open-view/2395394000008782843?ZOHO_CRITERIA=%22Localiza%20CL%22.%22Codreg%22%3D13%20and%20%224.13%20Directorio%20Agroindustria%202020%22.%22Id_Categor%C3%ADa%22%3D100112016"/>
    <x v="2"/>
    <s v="#1774B9"/>
  </r>
  <r>
    <n v="3146"/>
    <x v="0"/>
    <x v="4"/>
    <s v="Agropecurio y Forestal"/>
    <n v="7109"/>
    <x v="49"/>
    <x v="28"/>
    <x v="0"/>
    <x v="83"/>
    <x v="0"/>
    <x v="177"/>
    <s v="Periodo 2018-2020"/>
    <s v="Kilogramo - Kg"/>
    <s v="Oficina de Estudios y Políticas Agrarias (ODEPA)"/>
    <s v="Número de empleados por Fruta, en la Comuna de San Clemente"/>
    <s v="El gráfico muestra el Número de empleados por Fruta, en la Comuna de San Clemente, durante el Periodo 2018-2020, de acuerdo a datos recopilados por la Oficina de Estudios y Políticas Agrarias (ODEPA)- Kilogramo - Kg"/>
    <s v="Gráfico"/>
    <s v="Estadísticas,ODEPA,Fruta,Agricultura,Número de empleados, Fruta, San Clemente"/>
    <s v="https://analytics.zoho.com/open-view/2395394000001840069?ZOHO_CRITERIA=%224.6%22.%22C%C3%B3digo_Comuna%22%3D7109"/>
    <x v="19"/>
    <s v="#1774B9"/>
  </r>
  <r>
    <n v="3147"/>
    <x v="0"/>
    <x v="4"/>
    <s v="Agropecuario y Forestal"/>
    <n v="100103001"/>
    <x v="51"/>
    <x v="30"/>
    <x v="2"/>
    <x v="113"/>
    <x v="0"/>
    <x v="194"/>
    <s v="Periodo 2012-2020"/>
    <s v="toneladas (t)"/>
    <s v="Oficina de Estudios y Políticas Agrarias (ODEPA)"/>
    <s v="Evolución del volumen de las exportaciones de Cereza por Región de Origen, producidas a Escala Nacional"/>
    <s v="El gráfico muestra la Evolución del volumen de las exportaciones de Cereza por Región de Origen, producidas a Escala Nacional, durante el Periodo 2012-2020, de acuerdo a datos recopilados por la Oficina de Estudios y Políticas Agrarias (ODEPA)- toneladas (t)"/>
    <s v="Gráfico Evolución"/>
    <s v="Estadísticas,Agricultura,Fruta,Exportaciones,Chile,Cereza,Antofagasta,Araucanía,Arica y Parinacota,Atacama,Aysén,Biobío,Coquimbo,Los Lagos,Los Ríos,Magallanes,Maule,Metropolitana,Ñuble,O'Higgins,Tarapacá,Valparaíso"/>
    <s v="https://analytics.zoho.com/open-view/2395394000000976618?ZOHO_CRITERIA=%22Trasposicion_4.1%22.%22Id_Categor%C3%ADa%22%20%3D%20100103001"/>
    <x v="0"/>
    <s v="#1774B9"/>
  </r>
  <r>
    <n v="3148"/>
    <x v="0"/>
    <x v="4"/>
    <s v="Agropecurio y Forestal"/>
    <n v="2"/>
    <x v="51"/>
    <x v="33"/>
    <x v="2"/>
    <x v="113"/>
    <x v="0"/>
    <x v="195"/>
    <s v="Periodo 2012-2020"/>
    <s v="toneladas (t)"/>
    <s v="Oficina de Estudios y Políticas Agrarias (ODEPA)"/>
    <s v="Evolución del volumen de las importaciones  de Congelados por Fruta"/>
    <s v="El gráfico muestra la Evolución del volumen de las importaciones  de Congelados por Fruta, durante el Periodo 2012-2020, de acuerdo a datos recopilados por la Oficina de Estudios y Políticas Agrarias (ODEPA)- toneladas (t)"/>
    <s v="Gráfico Evolución"/>
    <s v="Estadísticas,Agricultura,Fruta,Importaciones,Chile,Congelados,Arándano,Damasco,Durazno,Frambuesa,Frutilla,Manzana,Mora"/>
    <s v="https://analytics.zoho.com/open-view/2395394000005574410?ZOHO_CRITERIA=%22Trasposicion_4.3%22.%22Id_Procesamiento%22%20%3D%202"/>
    <x v="0"/>
    <s v="#1774B9"/>
  </r>
  <r>
    <n v="3149"/>
    <x v="0"/>
    <x v="4"/>
    <s v="Agropecurio y Forestal"/>
    <n v="51"/>
    <x v="54"/>
    <x v="31"/>
    <x v="1"/>
    <x v="87"/>
    <x v="6"/>
    <x v="188"/>
    <s v="Periodo 2018-2019-2020"/>
    <s v="Superficie (ha)"/>
    <s v="Oficina de Estudios y Políticas Agrarias (ODEPA)"/>
    <s v="Superficie plantada de  Avellano según Variedad por Comuna en la Región de La Araucanía"/>
    <s v="Representación geográfica de la superficie plantada de Avellano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Avellano"/>
    <s v="https://analytics.zoho.com/open-view/2395394000008814573?ZOHO_CRITERIA=%224.12%20Sup%20Plantada%20Frut%C3%ADcola%22.%22Codreg%22%3D9%20and%20%224.12%20Sup%20Plantada%20Frut%C3%ADcola%22.%22id_especie%22%3D51"/>
    <x v="20"/>
    <s v="#1774B9"/>
  </r>
  <r>
    <n v="3150"/>
    <x v="0"/>
    <x v="4"/>
    <s v="Agropecurio y Forestal"/>
    <n v="100104006"/>
    <x v="55"/>
    <x v="28"/>
    <x v="2"/>
    <x v="113"/>
    <x v="0"/>
    <x v="196"/>
    <s v="Periodo 2018-2020"/>
    <s v="Kilogramo - Kg"/>
    <s v="Oficina de Estudios y Políticas Agrarias (ODEPA)"/>
    <s v="Volumen  de  Rosa mosqueta por Comuna de origen, producidas a nivel nacional"/>
    <s v="El mapa muestra el Volumen  de  Rosa mosqueta por Comuna de origen, producidas a nivel nacional, durante el Periodo 2018-2020, de acuerdo a datos recopilados por la Oficina de Estudios y Políticas Agrarias (ODEPA)- Kilogramo - Kg"/>
    <s v="Mapa"/>
    <s v="Estadísticas,ODEPA,Fruta,Agricultura,Volumen de fruta, Rosa mosqueta, Chile"/>
    <s v="https://analytics.zoho.com/open-view/2395394000001886612?ZOHO_CRITERIA=%224.6%22.%22Id_Categor%C3%ADa%22%3D100104006"/>
    <x v="0"/>
    <s v="#1774B9"/>
  </r>
  <r>
    <n v="3151"/>
    <x v="0"/>
    <x v="4"/>
    <s v="Agropecurio y Forestal"/>
    <n v="15"/>
    <x v="51"/>
    <x v="30"/>
    <x v="1"/>
    <x v="98"/>
    <x v="0"/>
    <x v="175"/>
    <s v="Periodo 2012-2020"/>
    <s v="USD"/>
    <s v="Oficina de Estudios y Políticas Agrarias (ODEPA)"/>
    <s v="Evolución del Valor de las exportaciones de fruta, por Procesamiento producidas en la Región de Arica y Parinacota"/>
    <s v="El gráfico muestra la Evolución del Valor de las exportaciones de fruta, por Procesamiento producidas en la Región de Arica y Parinacota, durante el Periodo 2012-2020, de acuerdo a datos recopilados por la Oficina de Estudios y Políticas Agrarias (ODEPA)- USD"/>
    <s v="Gráfico Evolución"/>
    <s v="Estadísticas,Agricultura,Fruta,Exportaciones,Región de Arica y Parinacota,Procesamiento,Aceites,Congelados,Conservas,Deshidratados,Fresca,Frutos secos,Jugos"/>
    <s v="https://analytics.zoho.com/open-view/2395394000006080273?ZOHO_CRITERIA=%22Trasposicion_4.2%22.%22C%C3%B3digo_Regi%C3%B3n%22%20%3D%2015"/>
    <x v="21"/>
    <s v="#1774B9"/>
  </r>
  <r>
    <n v="3152"/>
    <x v="0"/>
    <x v="4"/>
    <s v="Agropecurio y Forestal"/>
    <n v="9211"/>
    <x v="49"/>
    <x v="28"/>
    <x v="0"/>
    <x v="17"/>
    <x v="0"/>
    <x v="197"/>
    <s v="Periodo 2018-2020"/>
    <s v="Kilogramo - Kg"/>
    <s v="Oficina de Estudios y Políticas Agrarias (ODEPA)"/>
    <s v="Número de empleados por Tipo de Envase (Agroindustria), en la Comuna de Victoria"/>
    <s v="El gráfico muestra el Número de empleados por Tipo de Envase (Agroindustria), en la Comuna de Victoria, durante el Periodo 2018-2020, de acuerdo a datos recopilados por la Oficina de Estudios y Políticas Agrarias (ODEPA)- Kilogramo - Kg"/>
    <s v="Gráfico"/>
    <s v="Estadísticas,ODEPA,Fruta,Agricultura,Número de empleados, Tipo de Envase, Victoria"/>
    <s v="https://analytics.zoho.com/open-view/2395394000001846254?ZOHO_CRITERIA=%224.6%22.%22C%C3%B3digo_Comuna%22%3D9211"/>
    <x v="22"/>
    <s v="#1774B9"/>
  </r>
  <r>
    <n v="3153"/>
    <x v="0"/>
    <x v="4"/>
    <s v="Agropecuario y Forestal"/>
    <n v="100101011"/>
    <x v="51"/>
    <x v="30"/>
    <x v="2"/>
    <x v="113"/>
    <x v="0"/>
    <x v="198"/>
    <s v="Año 2020"/>
    <s v="USD"/>
    <s v="Oficina de Estudios y Políticas Agrarias (ODEPA)"/>
    <s v="Valor de de las exportaciones de Otros berries por País de destino, producidas a Escala Nacional"/>
    <s v="El mapa muestra el Valor de de las exportaciones de Otros berries por País de destino, producidas a Escala Nacional, durante el Año 2020, de acuerdo a datos recopilados por la Oficina de Estudios y Políticas Agrarias (ODEPA)- USD"/>
    <s v="Mapa de calor"/>
    <s v="Estadísticas,Agricultura,Fruta,Exportaciones,Chile,Otros berries,Alemania,Argentina,Australia,Austria,Bélgica,Brasil,Canadá,China,Corea del Sur,Dinamarca,Eslovenia,España,Estados Unidos,Finlandia,Francia,India,Italia,Japón,Letonia,México,Nueva Zelanda,Otros,Países Bajos,Polonia,Puerto Rico,Reino Unido,Rusia,Sudáfrica,Suecia,Suiza,Turquía,Ucrania"/>
    <s v="https://analytics.zoho.com/open-view/2395394000006093021?ZOHO_CRITERIA=%22Trasposicion_4.2%22.%22Id_Categor%C3%ADa%22%20%3D%20100101011"/>
    <x v="0"/>
    <s v="#1774B9"/>
  </r>
  <r>
    <n v="3154"/>
    <x v="0"/>
    <x v="4"/>
    <s v="Agropecurio y Forestal"/>
    <n v="13202"/>
    <x v="49"/>
    <x v="28"/>
    <x v="0"/>
    <x v="166"/>
    <x v="0"/>
    <x v="197"/>
    <s v="Periodo 2018-2020"/>
    <s v="Kilogramo - Kg"/>
    <s v="Oficina de Estudios y Políticas Agrarias (ODEPA)"/>
    <s v="Número de empleados por Tipo de Envase (Agroindustria), en la Comuna de Pirque"/>
    <s v="El gráfico muestra el Número de empleados por Tipo de Envase (Agroindustria), en la Comuna de Pirque, durante el Periodo 2018-2020, de acuerdo a datos recopilados por la Oficina de Estudios y Políticas Agrarias (ODEPA)- Kilogramo - Kg"/>
    <s v="Gráfico"/>
    <s v="Estadísticas,ODEPA,Fruta,Agricultura,Número de empleados, Tipo de Envase, Pirque"/>
    <s v="https://analytics.zoho.com/open-view/2395394000001846254?ZOHO_CRITERIA=%224.6%22.%22C%C3%B3digo_Comuna%22%3D13202"/>
    <x v="23"/>
    <s v="#1774B9"/>
  </r>
  <r>
    <n v="3155"/>
    <x v="0"/>
    <x v="4"/>
    <s v="Agropecurio y Forestal"/>
    <n v="51"/>
    <x v="54"/>
    <x v="31"/>
    <x v="1"/>
    <x v="226"/>
    <x v="6"/>
    <x v="188"/>
    <s v="Periodo 2018-2019-2020"/>
    <s v="Superficie (ha)"/>
    <s v="Oficina de Estudios y Políticas Agrarias (ODEPA)"/>
    <s v="Superficie plantada de  Avellano según Variedad por Comuna en la Región de Los Ríos"/>
    <s v="Representación geográfica de la superficie plantada de Avellano por Comuna en la Región de Los Río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os Ríos,Especie Plantada,Avellano"/>
    <s v="https://analytics.zoho.com/open-view/2395394000008814573?ZOHO_CRITERIA=%224.12%20Sup%20Plantada%20Frut%C3%ADcola%22.%22Codreg%22%3D14%20and%20%224.12%20Sup%20Plantada%20Frut%C3%ADcola%22.%22id_especie%22%3D51"/>
    <x v="24"/>
    <s v="#1774B9"/>
  </r>
  <r>
    <n v="3156"/>
    <x v="0"/>
    <x v="4"/>
    <s v="Agropecurio y Forestal"/>
    <n v="100104"/>
    <x v="57"/>
    <x v="31"/>
    <x v="1"/>
    <x v="13"/>
    <x v="0"/>
    <x v="199"/>
    <s v="Periodo 2018-2019-2020"/>
    <s v="Superficie (ha)"/>
    <s v="Oficina de Estudios y Políticas Agrarias (ODEPA)"/>
    <s v="Superficie plantada de especies frutales clasificadas como Frutos de pepita por Comuna en la Región Metropolitana"/>
    <s v="Representación geográfica de la superficie plantada de Frutos de pepita en la Región Metropolitana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Metropolitana,Tipo de Cultivo,Frutos de pepita"/>
    <s v="https://analytics.zoho.com/open-view/2395394000008814386?ZOHO_CRITERIA=%224.12%20Sup%20Plantada%20Frut%C3%ADcola%22.%22Codreg%22%3D13%20and%20%224.12%20Sup%20Plantada%20Frut%C3%ADcola%22.%22Id_producto%22%3D100104"/>
    <x v="3"/>
    <s v="#1774B9"/>
  </r>
  <r>
    <n v="3157"/>
    <x v="0"/>
    <x v="4"/>
    <s v="Agropecurio y Forestal"/>
    <n v="100103003"/>
    <x v="58"/>
    <x v="34"/>
    <x v="1"/>
    <x v="156"/>
    <x v="8"/>
    <x v="200"/>
    <s v="Año 2021"/>
    <s v="Pesos por kilogramo (CLP/kg)"/>
    <s v="Oficina de Estudios y Políticas Agrarias (ODEPA)"/>
    <s v="Precios Diarios de Damasco durante el año 2021 en los Mercados Mayoristas de la Región de Ñuble"/>
    <s v="Evolución de los Precios diarios de Damasco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Damasco,Región de Ñuble"/>
    <s v="https://analytics.zoho.com/open-view/2395394000008699297?ZOHO_CRITERIA=%22Fruta%20Consolidado%22.%22Codreg%22%3D16%20and%20%22Fruta%20Consolidado%22.%22Categor%C3%ADa%20ID%22%3D100103003"/>
    <x v="25"/>
    <s v="#1774B9"/>
  </r>
  <r>
    <n v="3158"/>
    <x v="0"/>
    <x v="4"/>
    <s v="Agropecurio y Forestal"/>
    <n v="7306"/>
    <x v="55"/>
    <x v="28"/>
    <x v="0"/>
    <x v="41"/>
    <x v="0"/>
    <x v="177"/>
    <s v="Periodo 2018-2020"/>
    <s v="Kilogramo - Kg"/>
    <s v="Oficina de Estudios y Políticas Agrarias (ODEPA)"/>
    <s v="Volumen  de fruta por Fruta, producidas en la Romeral"/>
    <s v="El gráfico muestra el Volumen  de fruta por Fruta, producidas en la Romeral, durante el Periodo 2018-2020, de acuerdo a datos recopilados por la Oficina de Estudios y Políticas Agrarias (ODEPA)- Kilogramo - Kg"/>
    <s v="Gráfico"/>
    <s v="Estadísticas,ODEPA,Fruta,Agricultura,Volumen de fruta, Fruta, Romeral"/>
    <s v="https://analytics.zoho.com/open-view/2395394000001834799?ZOHO_CRITERIA=%224.6%22.%22C%C3%B3digo_Comuna%22%3D7306"/>
    <x v="26"/>
    <s v="#1774B9"/>
  </r>
  <r>
    <n v="3159"/>
    <x v="0"/>
    <x v="4"/>
    <s v="Agropecurio y Forestal"/>
    <n v="100101004"/>
    <x v="55"/>
    <x v="28"/>
    <x v="2"/>
    <x v="113"/>
    <x v="0"/>
    <x v="201"/>
    <s v="Periodo 2018-2020"/>
    <s v="Kilogramo - Kg"/>
    <s v="Oficina de Estudios y Políticas Agrarias (ODEPA)"/>
    <s v="Volumen  de  Frambuesa por Tipo de Envase, producidas a nivel nacional"/>
    <s v="El gráfico muestra el Volumen  de  Frambuesa por Tipo de Envase, producidas a nivel nacional, durante el Periodo 2018-2020, de acuerdo a datos recopilados por la Oficina de Estudios y Políticas Agrarias (ODEPA)- Kilogramo - Kg"/>
    <s v="Gráfico"/>
    <s v="Estadísticas,ODEPA,Fruta,Agricultura,Volumen de fruta, Frambuesa, Chile"/>
    <s v="https://analytics.zoho.com/open-view/2395394000001894331?ZOHO_CRITERIA=%224.6%22.%22Id_Categor%C3%ADa%22%3D100101004"/>
    <x v="0"/>
    <s v="#1774B9"/>
  </r>
  <r>
    <n v="3160"/>
    <x v="0"/>
    <x v="4"/>
    <s v="Agropecurio y Forestal"/>
    <n v="12"/>
    <x v="53"/>
    <x v="32"/>
    <x v="2"/>
    <x v="113"/>
    <x v="0"/>
    <x v="202"/>
    <s v="Temporada 2019/2020"/>
    <s v="quintales métricos por hectárea (qqm/ha)"/>
    <s v="Oficina de Estudios y Políticas Agrarias (ODEPA)"/>
    <s v="Rendimiento promedio de cultivo de Lupino Amargo por Región a Escala Nacional"/>
    <s v="El mapa muestra el Rendimiento promedio de cultivo de Lupino Amargo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Lupino Amargo"/>
    <s v="https://analytics.zoho.com/open-view/2395394000008864337?ZOHO_CRITERIA=%22Trasposicion_4.11%22.%22Id_cultivo%22%3D12"/>
    <x v="0"/>
    <s v="#1774B9"/>
  </r>
  <r>
    <n v="3161"/>
    <x v="0"/>
    <x v="4"/>
    <s v="Agropecurio y Forestal"/>
    <n v="100102"/>
    <x v="55"/>
    <x v="28"/>
    <x v="2"/>
    <x v="113"/>
    <x v="0"/>
    <x v="203"/>
    <s v="Periodo 2018-2020"/>
    <s v="Kilogramo - Kg"/>
    <s v="Oficina de Estudios y Políticas Agrarias (ODEPA)"/>
    <s v="Volumen  de fruta clasificadas como Cítricos por Procesamiento, producidas a nivel nacional"/>
    <s v="El gráfico muestra el Volumen  de fruta clasificadas como Cítricos por Procesamiento, producidas a nivel nacional, durante el Periodo 2018-2020, de acuerdo a datos recopilados por la Oficina de Estudios y Políticas Agrarias (ODEPA)- Kilogramo - Kg"/>
    <s v="Gráfico"/>
    <s v="Estadísticas,ODEPA,Fruta,Agricultura,Volumen de fruta, Cítricos, Chile"/>
    <s v="https://analytics.zoho.com/open-view/2395394000001874472?ZOHO_CRITERIA=%224.6%22.%22Id_Producto%22%3D100102"/>
    <x v="0"/>
    <s v="#1774B9"/>
  </r>
  <r>
    <n v="3162"/>
    <x v="0"/>
    <x v="4"/>
    <s v="Agropecurio y Forestal"/>
    <n v="20"/>
    <x v="55"/>
    <x v="28"/>
    <x v="2"/>
    <x v="113"/>
    <x v="0"/>
    <x v="204"/>
    <s v="Periodo 2018-2020"/>
    <s v="Kilogramo - Kg"/>
    <s v="Oficina de Estudios y Políticas Agrarias (ODEPA)"/>
    <s v="Volumen de  Procesadora de fruta seca por tipo de empresa producidas a nivel nacional"/>
    <s v="El gráfico muestra el Volumen de  Procesadora de fruta seca por tipo de empresa producidas a nivel nacional, durante el Periodo 2018-2020, de acuerdo a datos recopilados por la Oficina de Estudios y Políticas Agrarias (ODEPA)- Kilogramo - Kg"/>
    <s v="Gráfico"/>
    <s v="Estadísticas,ODEPA,Fruta,Agricultura,Volumen de fruta, Procesadora de fruta seca, Chile"/>
    <s v="https://analytics.zoho.com/open-view/2395394000001914549?ZOHO_CRITERIA=%224.6%22.%22Id_Procesamiento%22%3D20"/>
    <x v="0"/>
    <s v="#1774B9"/>
  </r>
  <r>
    <n v="3163"/>
    <x v="0"/>
    <x v="4"/>
    <s v="Agropecurio y Forestal"/>
    <n v="100101015"/>
    <x v="50"/>
    <x v="29"/>
    <x v="1"/>
    <x v="156"/>
    <x v="0"/>
    <x v="205"/>
    <s v="Periodo 2018-2019"/>
    <s v="Empresas (unidades)"/>
    <s v="Oficina de Estudios y Políticas Agrarias (ODEPA)"/>
    <s v="Número de empresas agroindustriales procesadoras de Mora Silvestre por Comuna en la Región de Ñuble"/>
    <s v="El Mapa muestra el Número de empresas agrícolas por Comuna en la Región de Ñuble, que utilizan Mora Silvestre en su producción, entre los años 2018-2019, de acuerdo a datos recopilados del directorio de agroindustrías hortofrutícolas efectuados por la ODEPA."/>
    <s v="Representación Geográfica"/>
    <s v="agricultura,agrícola,frutícola,directorio,agroindustria,fruta,hortaliza,ODEPA,Ninguno,Región de Ñuble,Mora Silvestre"/>
    <s v="https://analytics.zoho.com/open-view/2395394000008782843?ZOHO_CRITERIA=%22Localiza%20CL%22.%22Codreg%22%3D16%20and%20%224.13%20Directorio%20Agroindustria%202020%22.%22Id_Categor%C3%ADa%22%3D100101015"/>
    <x v="27"/>
    <s v="#1774B9"/>
  </r>
  <r>
    <n v="3164"/>
    <x v="0"/>
    <x v="4"/>
    <s v="Agropecurio y Forestal"/>
    <n v="100108"/>
    <x v="57"/>
    <x v="31"/>
    <x v="2"/>
    <x v="113"/>
    <x v="0"/>
    <x v="206"/>
    <s v="Periodo 2018-2019-2020"/>
    <s v="Superficie (ha)"/>
    <s v="Oficina de Estudios y Políticas Agrarias (ODEPA)"/>
    <s v="Superficie plantada de especies frutales clasificadas como Tropicales y subtropicales por Región a Escala Nacional"/>
    <s v="Representación geográfica de la superficie plantada de Tropicales y subtropicales por Región a Escala Nacional, de acuerdo a datos recopilados por la Oficina de Estudios y Políticas Agrarias (ODEPA) en los Catastros Frutícolas Regionales de los años 2018-2019-2020."/>
    <s v="Representación Geográfica"/>
    <s v="agricultura,agrícola,frutícola,superficie,plantaciones,fruta,ODEPA,comuna,región,Chile,Tipo de Cultivo,Tropicales y subtropicales"/>
    <s v="https://analytics.zoho.com/open-view/2395394000008805223?ZOHO_CRITERIA=%224.12%20Sup%20Plantada%20Frut%C3%ADcola%22.%22Id_producto%22%3D100108"/>
    <x v="5"/>
    <s v="#1774B9"/>
  </r>
  <r>
    <n v="3165"/>
    <x v="0"/>
    <x v="4"/>
    <s v="Agropecurio y Forestal"/>
    <n v="8301"/>
    <x v="49"/>
    <x v="28"/>
    <x v="0"/>
    <x v="268"/>
    <x v="0"/>
    <x v="175"/>
    <s v="Periodo 2018-2020"/>
    <s v="Kilogramo - Kg"/>
    <s v="Oficina de Estudios y Políticas Agrarias (ODEPA)"/>
    <s v="Número de empleados por Procesamiento (agroindustria), en la Comuna de Los Angeles"/>
    <s v="La nube de palabras muestra el Número de empleados por Procesamiento (agroindustria), en la Comuna de Los Angeles, durante el Periodo 2018-2020, de acuerdo a datos recopilados por la Oficina de Estudios y Políticas Agrarias (ODEPA)- Kilogramo - Kg"/>
    <s v="Nube de palabras"/>
    <s v="Estadísticas,ODEPA,Fruta,Agricultura,Número de empleados, Procesamiento, Los Angeles"/>
    <s v="https://analytics.zoho.com/open-view/2395394000001840481?ZOHO_CRITERIA=%224.6%22.%22C%C3%B3digo_Comuna%22%3D8301"/>
    <x v="28"/>
    <s v="#1774B9"/>
  </r>
  <r>
    <n v="3166"/>
    <x v="0"/>
    <x v="4"/>
    <s v="Agropecurio y Forestal"/>
    <n v="100101004"/>
    <x v="55"/>
    <x v="28"/>
    <x v="2"/>
    <x v="113"/>
    <x v="0"/>
    <x v="201"/>
    <s v="Periodo 2018-2020"/>
    <s v="Kilogramo - Kg"/>
    <s v="Oficina de Estudios y Políticas Agrarias (ODEPA)"/>
    <s v="Volumen  de  Frambuesa por Procesamiento, producidas a nivel nacional"/>
    <s v="El mapa muestra el Volumen  de  Frambuesa por Procesamiento, producidas a nivel nacional, durante el Periodo 2018-2020, de acuerdo a datos recopilados por la Oficina de Estudios y Políticas Agrarias (ODEPA)- Kilogramo - Kg"/>
    <s v="Gráfico"/>
    <s v="Estadísticas,ODEPA,Fruta,Agricultura,Volumen de fruta, Frambuesa, Chile"/>
    <s v="https://analytics.zoho.com/open-view/2395394000001894015?ZOHO_CRITERIA=%224.6%22.%22Id_Categor%C3%ADa%22%3D100101004"/>
    <x v="0"/>
    <s v="#1774B9"/>
  </r>
  <r>
    <n v="3167"/>
    <x v="0"/>
    <x v="4"/>
    <s v="Agropecurio y Forestal"/>
    <n v="89"/>
    <x v="51"/>
    <x v="30"/>
    <x v="2"/>
    <x v="370"/>
    <x v="0"/>
    <x v="177"/>
    <s v="Periodo 2012-2020"/>
    <s v="USD"/>
    <s v="Oficina de Estudios y Políticas Agrarias (ODEPA)"/>
    <s v="Evolución del valor de las exportaciones de fruta hacia Israel, por Fruta, producidas a Escala Nacional"/>
    <s v="El gráfico muestra la Evolución del valor de las exportaciones de fruta hacia Israel, por Fruta, producidas a Escala Nacional, durante el Periodo 2012-2020, de acuerdo a datos recopilados por la Oficina de Estudios y Políticas Agrarias (ODEPA)- USD"/>
    <s v="Gráfico Evolución"/>
    <s v="Estadísticas,Agricultura,Fruta,Exportaciones,Israel,Fruta,"/>
    <s v="https://analytics.zoho.com/open-view/2395394000006080485?ZOHO_CRITERIA=%22Trasposicion_4.2%22.%22ID_territorio%22%3D89"/>
    <x v="0"/>
    <s v="#1774B9"/>
  </r>
  <r>
    <n v="3168"/>
    <x v="0"/>
    <x v="4"/>
    <s v="Agropecurio y Forestal"/>
    <n v="41"/>
    <x v="54"/>
    <x v="31"/>
    <x v="1"/>
    <x v="178"/>
    <x v="6"/>
    <x v="183"/>
    <s v="Periodo 2018-2019-2020"/>
    <s v="Superficie (ha)"/>
    <s v="Oficina de Estudios y Políticas Agrarias (ODEPA)"/>
    <s v="Superficie plantada de  Higuera según Variedad por Comuna en la Región de O'Higgins"/>
    <s v="Representación geográfica de la superficie plantada de Higuera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Higuera"/>
    <s v="https://analytics.zoho.com/open-view/2395394000008814573?ZOHO_CRITERIA=%224.12%20Sup%20Plantada%20Frut%C3%ADcola%22.%22Codreg%22%3D6%20and%20%224.12%20Sup%20Plantada%20Frut%C3%ADcola%22.%22id_especie%22%3D41"/>
    <x v="29"/>
    <s v="#1774B9"/>
  </r>
  <r>
    <n v="3169"/>
    <x v="0"/>
    <x v="4"/>
    <s v="Agropecurio y Forestal"/>
    <n v="8203"/>
    <x v="57"/>
    <x v="31"/>
    <x v="0"/>
    <x v="158"/>
    <x v="0"/>
    <x v="207"/>
    <s v="Periodo 2018-2019-2020"/>
    <s v="Superficie (ha)"/>
    <s v="Oficina de Estudios y Políticas Agrarias (ODEPA)"/>
    <s v="Superficie plantada de especies frutales por Tipo de Cultivo en la comuna de Cañete"/>
    <s v="Representación de la superficie plantada de frutales según Tipo de Cultivo en la comuna de Cañete, con base en datos recopilados por la Oficina de Estudios y Políticas Agrarias (ODEPA) en los Catastros Frutícolas Regionales de los años 2018-2019-2020."/>
    <s v="Gráfico Proporciones"/>
    <s v="agricultura,agrícola,frutícola,superficie,plantaciones,fruta,ODEPA,comuna,región,Cañete,Tipo de Cultivo"/>
    <s v="https://analytics.zoho.com/open-view/2395394000008803365?ZOHO_CRITERIA=%22Localiza%20CL%22.%22Codcom%22%3D8203"/>
    <x v="8"/>
    <s v="#1774B9"/>
  </r>
  <r>
    <n v="3170"/>
    <x v="0"/>
    <x v="4"/>
    <s v="Agropecurio y Forestal"/>
    <n v="7110"/>
    <x v="49"/>
    <x v="28"/>
    <x v="0"/>
    <x v="277"/>
    <x v="0"/>
    <x v="177"/>
    <s v="Periodo 2018-2020"/>
    <s v="Kilogramo - Kg"/>
    <s v="Oficina de Estudios y Políticas Agrarias (ODEPA)"/>
    <s v="Número de empleados por Fruta, en la Comuna de San Rafael"/>
    <s v="El gráfico muestra el Número de empleados por Fruta, en la Comuna de San Rafael, durante el Periodo 2018-2020, de acuerdo a datos recopilados por la Oficina de Estudios y Políticas Agrarias (ODEPA)- Kilogramo - Kg"/>
    <s v="Gráfico"/>
    <s v="Estadísticas,ODEPA,Fruta,Agricultura,Número de empleados, Fruta, San Rafael"/>
    <s v="https://analytics.zoho.com/open-view/2395394000001840069?ZOHO_CRITERIA=%224.6%22.%22C%C3%B3digo_Comuna%22%3D7110"/>
    <x v="30"/>
    <s v="#1774B9"/>
  </r>
  <r>
    <n v="3171"/>
    <x v="0"/>
    <x v="4"/>
    <s v="Agropecurio y Forestal"/>
    <n v="3101"/>
    <x v="49"/>
    <x v="28"/>
    <x v="0"/>
    <x v="283"/>
    <x v="0"/>
    <x v="177"/>
    <s v="Periodo 2018-2020"/>
    <s v="Kilogramo - Kg"/>
    <s v="Oficina de Estudios y Políticas Agrarias (ODEPA)"/>
    <s v="Número de empleados por Fruta, en la Comuna de Copiapó"/>
    <s v="El gráfico muestra el Número de empleados por Fruta, en la Comuna de Copiapó, durante el Periodo 2018-2020, de acuerdo a datos recopilados por la Oficina de Estudios y Políticas Agrarias (ODEPA)- Kilogramo - Kg"/>
    <s v="Gráfico"/>
    <s v="Estadísticas,ODEPA,Fruta,Agricultura,Número de empleados, Fruta, Copiapó"/>
    <s v="https://analytics.zoho.com/open-view/2395394000001840069?ZOHO_CRITERIA=%224.6%22.%22C%C3%B3digo_Comuna%22%3D3101"/>
    <x v="31"/>
    <s v="#1774B9"/>
  </r>
  <r>
    <n v="3172"/>
    <x v="0"/>
    <x v="4"/>
    <s v="Agropecurio y Forestal"/>
    <n v="100103004"/>
    <x v="58"/>
    <x v="34"/>
    <x v="1"/>
    <x v="98"/>
    <x v="8"/>
    <x v="170"/>
    <s v="Año 2021"/>
    <s v="Pesos por kilogramo (CLP/kg)"/>
    <s v="Oficina de Estudios y Políticas Agrarias (ODEPA)"/>
    <s v="Precios Diarios de Durazno durante el año 2021 en los Mercados Mayoristas de la Región de Arica y Parinacota"/>
    <s v="Evolución de los Precios diarios de Durazno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Durazno,Región de Arica y Parinacota"/>
    <s v="https://analytics.zoho.com/open-view/2395394000008699297?ZOHO_CRITERIA=%22Fruta%20Consolidado%22.%22Codreg%22%3D15%20and%20%22Fruta%20Consolidado%22.%22Categor%C3%ADa%20ID%22%3D100103004"/>
    <x v="21"/>
    <s v="#1774B9"/>
  </r>
  <r>
    <n v="3173"/>
    <x v="0"/>
    <x v="4"/>
    <s v="Agropecurio y Forestal"/>
    <n v="100104002"/>
    <x v="49"/>
    <x v="28"/>
    <x v="2"/>
    <x v="113"/>
    <x v="0"/>
    <x v="189"/>
    <s v="Periodo 2018-2020"/>
    <s v="Kilogramo - Kg"/>
    <s v="Oficina de Estudios y Políticas Agrarias (ODEPA)"/>
    <s v="Número de empleados por agroindustria de Manzano rojo según Comuna de origen, a nivel nacional"/>
    <s v="El mapa muestra el Número de empleados por agroindustria de Manzano rojo según Comuna de origen, a nivel nacional, durante el Periodo 2018-2020, de acuerdo a datos recopilados por la Oficina de Estudios y Políticas Agrarias (ODEPA)- Kilogramo - Kg"/>
    <s v="Mapa   "/>
    <s v="Estadísticas,ODEPA,Fruta,Agricultura,Número de empleados, Manzano rojo, Chile"/>
    <s v="https://analytics.zoho.com/open-view/2395394000001886383?ZOHO_CRITERIA=%224.6%22.%22Id_Categor%C3%ADa%22%3D100104002"/>
    <x v="0"/>
    <s v="#1774B9"/>
  </r>
  <r>
    <n v="3174"/>
    <x v="0"/>
    <x v="4"/>
    <s v="Agropecurio y Forestal"/>
    <n v="100103002"/>
    <x v="55"/>
    <x v="28"/>
    <x v="2"/>
    <x v="113"/>
    <x v="0"/>
    <x v="208"/>
    <s v="Periodo 2018-2020"/>
    <s v="Kilogramo - Kg"/>
    <s v="Oficina de Estudios y Políticas Agrarias (ODEPA)"/>
    <s v="Volumen de  Ciruelo europeo por tipo de empresa producidas a nivel nacional"/>
    <s v="El gráfico muestra el Volumen de  Ciruelo europeo por tipo de empresa producidas a nivel nacional, durante el Periodo 2018-2020, de acuerdo a datos recopilados por la Oficina de Estudios y Políticas Agrarias (ODEPA)- Kilogramo - Kg"/>
    <s v="Gráfico"/>
    <s v="Estadísticas,ODEPA,Fruta,Agricultura,Volumen de fruta, Ciruelo europeo, Chile"/>
    <s v="https://analytics.zoho.com/open-view/2395394000001914419?ZOHO_CRITERIA=%224.6%22.%22Id_Categor%C3%ADa%22%3D100103002"/>
    <x v="0"/>
    <s v="#1774B9"/>
  </r>
  <r>
    <n v="3175"/>
    <x v="0"/>
    <x v="4"/>
    <s v="Agropecurio y Forestal"/>
    <n v="25"/>
    <x v="59"/>
    <x v="35"/>
    <x v="2"/>
    <x v="113"/>
    <x v="0"/>
    <x v="209"/>
    <s v="Periodo 2019-2020"/>
    <s v="Toneladas"/>
    <s v="Oficina de Estudios y Políticas Agrarias (ODEPA)"/>
    <s v="Producción de Tabaco por Región de origen, a Escala Nacional"/>
    <s v="El gráfico muestra la Producción de Tabaco por Región de origen, a Escala Nacional, durante el Periodo 2019-2020, de acuerdo a datos recopilados por la Oficina de Estudios y Políticas Agrarias (ODEPA)- Toneladas"/>
    <s v="Gráfico"/>
    <s v=" Tabaco,ODEPA,Cultivos anuales,Estadisticas,Producción agrícola, Agricultura,Chile"/>
    <s v="https://analytics.zoho.com/open-view/2395394000006352311?ZOHO_CRITERIA=%22Trasposicion_4.10%22.%22Id_cultivo%22%20%3D%2025"/>
    <x v="0"/>
    <s v="#1774B9"/>
  </r>
  <r>
    <n v="3176"/>
    <x v="0"/>
    <x v="4"/>
    <s v="Agropecurio y Forestal"/>
    <n v="10"/>
    <x v="59"/>
    <x v="35"/>
    <x v="1"/>
    <x v="24"/>
    <x v="0"/>
    <x v="210"/>
    <s v="Periodo 2019-2020"/>
    <s v="Toneladas"/>
    <s v="Oficina de Estudios y Políticas Agrarias (ODEPA)"/>
    <s v="Producción de cultivos anuales, por Cultivo de la Región de Los Lagos"/>
    <s v="El gráfico muestra la Producción de cultivos anuales, por Cultivo de la Región de Los Lagos, durante el Periodo 2019-2020, de acuerdo a datos recopilados por la Oficina de Estudios y Políticas Agrarias (ODEPA)- Toneladas"/>
    <s v="Gráfico"/>
    <s v=" Cultivo,ODEPA,Cultivos anuales,Estadisticas,Producción agrícola, Agricultura,Región de Los Lagos"/>
    <s v="https://analytics.zoho.com/open-view/2395394000006351353?ZOHO_CRITERIA=%22Trasposicion_4.10%22.%22Cod_regi%C3%B3n%22%20%3D%2010"/>
    <x v="32"/>
    <s v="#1774B9"/>
  </r>
  <r>
    <n v="3177"/>
    <x v="0"/>
    <x v="4"/>
    <s v="Agropecuario y Forestal"/>
    <n v="0"/>
    <x v="51"/>
    <x v="30"/>
    <x v="2"/>
    <x v="113"/>
    <x v="0"/>
    <x v="185"/>
    <s v="Periodo 2012-2020"/>
    <s v="toneladas (t)"/>
    <s v="Oficina de Estudios y Políticas Agrarias (ODEPA)"/>
    <s v="Evolución del volumen de las exportaciones de fruta, por Región de Origen producidas a Escala Nacional"/>
    <s v="El gráfico muestra la Evolución del volumen de las exportaciones de fruta, por Región de Origen producidas a Escala Nacional, durante el Periodo 2012-2020, de acuerdo a datos recopilados por la Oficina de Estudios y Políticas Agrarias (ODEPA)- toneladas (t)"/>
    <s v="Gráfico Evolución"/>
    <s v="Estadísticas,Agricultura,Fruta,Exportaciones,Chile,Región de Origen,Antofagasta,Araucanía,Arica y Parinacota,Atacama,Aysén,Biobío,Coquimbo,Los Lagos,Los Ríos,Magallanes,Maule,Mercadería extranjera nacionalizada,Metropolitana,Ñuble,O'Higgins,Tarapacá,Valparaíso"/>
    <s v="https://analytics.zoho.com/open-view/2395394000000976618"/>
    <x v="0"/>
    <s v="#1774B9"/>
  </r>
  <r>
    <n v="3178"/>
    <x v="0"/>
    <x v="4"/>
    <s v="Agropecurio y Forestal"/>
    <n v="9201"/>
    <x v="55"/>
    <x v="28"/>
    <x v="0"/>
    <x v="141"/>
    <x v="0"/>
    <x v="175"/>
    <s v="Periodo 2018-2020"/>
    <s v="Kilogramo - Kg"/>
    <s v="Oficina de Estudios y Políticas Agrarias (ODEPA)"/>
    <s v="Volumen  de fruta por Procesamiento, producidas en la Angol"/>
    <s v="El gráfico muestra el Volumen  de fruta por Procesamiento, producidas en la Angol, durante el Periodo 2018-2020, de acuerdo a datos recopilados por la Oficina de Estudios y Políticas Agrarias (ODEPA)- Kilogramo - Kg"/>
    <s v="Gráfico"/>
    <s v="Estadísticas,ODEPA,Fruta,Agricultura,Volumen de fruta, Procesamiento, Angol"/>
    <s v="https://analytics.zoho.com/open-view/2395394000001840276?ZOHO_CRITERIA=%224.6%22.%22C%C3%B3digo_Comuna%22%3D9201"/>
    <x v="33"/>
    <s v="#1774B9"/>
  </r>
  <r>
    <n v="3179"/>
    <x v="0"/>
    <x v="4"/>
    <s v="Agropecurio y Forestal"/>
    <n v="100106"/>
    <x v="55"/>
    <x v="28"/>
    <x v="2"/>
    <x v="113"/>
    <x v="0"/>
    <x v="174"/>
    <s v="Periodo 2018-2020"/>
    <s v="Kilogramo - Kg"/>
    <s v="Oficina de Estudios y Políticas Agrarias (ODEPA)"/>
    <s v="Volumen de  frutas clasificadas como Frutos oleaginosos por tipo de empresa producidas a nivel nacional"/>
    <s v="El gráfico muestra el Volumen de  frutas clasificadas como Frutos oleaginosos por tipo de empresa producidas a nivel nacional, durante el Periodo 2018-2020, de acuerdo a datos recopilados por la Oficina de Estudios y Políticas Agrarias (ODEPA)- Kilogramo - Kg"/>
    <s v="Gráfico"/>
    <s v="Estadísticas,ODEPA,Fruta,Agricultura,Volumen de fruta, Frutos oleaginosos, Chile"/>
    <s v="https://analytics.zoho.com/open-view/2395394000001914138?ZOHO_CRITERIA=%224.6%22.%22Id_Producto%22%3D100106"/>
    <x v="0"/>
    <s v="#1774B9"/>
  </r>
  <r>
    <n v="3180"/>
    <x v="0"/>
    <x v="4"/>
    <s v="Agropecurio y Forestal"/>
    <n v="100103001"/>
    <x v="55"/>
    <x v="28"/>
    <x v="2"/>
    <x v="113"/>
    <x v="0"/>
    <x v="211"/>
    <s v="Periodo 2018-2020"/>
    <s v="Kilogramo - Kg"/>
    <s v="Oficina de Estudios y Políticas Agrarias (ODEPA)"/>
    <s v="Volumen  de  Cerezo por Procesamiento, producidas a nivel nacional"/>
    <s v="El mapa muestra el Volumen  de  Cerezo por Procesamiento, producidas a nivel nacional, durante el Periodo 2018-2020, de acuerdo a datos recopilados por la Oficina de Estudios y Políticas Agrarias (ODEPA)- Kilogramo - Kg"/>
    <s v="Gráfico"/>
    <s v="Estadísticas,ODEPA,Fruta,Agricultura,Volumen de fruta, Cerezo, Chile"/>
    <s v="https://analytics.zoho.com/open-view/2395394000001894015?ZOHO_CRITERIA=%224.6%22.%22Id_Categor%C3%ADa%22%3D100103001"/>
    <x v="0"/>
    <s v="#1774B9"/>
  </r>
  <r>
    <n v="3181"/>
    <x v="0"/>
    <x v="4"/>
    <s v="Agropecuario y Forestal"/>
    <n v="100102"/>
    <x v="51"/>
    <x v="33"/>
    <x v="2"/>
    <x v="113"/>
    <x v="0"/>
    <x v="203"/>
    <s v="Periodo 2012-2020"/>
    <s v="toneladas (t)"/>
    <s v="Oficina de Estudios y Políticas Agrarias (ODEPA)"/>
    <s v="Evolución del volumen de las importaciones de  Cítricos por Fruta"/>
    <s v="El gráfico muestra la Evolución del volumen de las importaciones de  Cítricos por Fruta, durante el Periodo 2012-2020, de acuerdo a datos recopilados por la Oficina de Estudios y Políticas Agrarias (ODEPA)- toneladas (t)"/>
    <s v="Gráfico Evolución"/>
    <s v="Estadísticas,Agricultura,Fruta,Importaciones,Chile,Cítricos,Limón,Mandarina,Naranja,Pomelo,Otros cítricos"/>
    <s v="https://analytics.zoho.com/open-view/2395394000005565719?ZOHO_CRITERIA=%22Trasposicion_4.3%22.%22Id_Producto%22%3D100102"/>
    <x v="0"/>
    <s v="#1774B9"/>
  </r>
  <r>
    <n v="3182"/>
    <x v="0"/>
    <x v="4"/>
    <s v="Agropecurio y Forestal"/>
    <n v="13605"/>
    <x v="49"/>
    <x v="28"/>
    <x v="0"/>
    <x v="43"/>
    <x v="0"/>
    <x v="175"/>
    <s v="Periodo 2018-2020"/>
    <s v="Kilogramo - Kg"/>
    <s v="Oficina de Estudios y Políticas Agrarias (ODEPA)"/>
    <s v="Número de empleados por Procesamiento (agroindustria), en la Comuna de Peñaflor"/>
    <s v="La nube de palabras muestra el Número de empleados por Procesamiento (agroindustria), en la Comuna de Peñaflor, durante el Periodo 2018-2020, de acuerdo a datos recopilados por la Oficina de Estudios y Políticas Agrarias (ODEPA)- Kilogramo - Kg"/>
    <s v="Nube de palabras"/>
    <s v="Estadísticas,ODEPA,Fruta,Agricultura,Número de empleados, Procesamiento, Peñaflor"/>
    <s v="https://analytics.zoho.com/open-view/2395394000001840481?ZOHO_CRITERIA=%224.6%22.%22C%C3%B3digo_Comuna%22%3D13605"/>
    <x v="34"/>
    <s v="#1774B9"/>
  </r>
  <r>
    <n v="3183"/>
    <x v="0"/>
    <x v="4"/>
    <s v="Agropecuario y Forestal"/>
    <n v="100107013"/>
    <x v="51"/>
    <x v="30"/>
    <x v="2"/>
    <x v="113"/>
    <x v="0"/>
    <x v="212"/>
    <s v="Año 2020"/>
    <s v="toneladas (t)"/>
    <s v="Oficina de Estudios y Políticas Agrarias (ODEPA)"/>
    <s v="Volumen de las exportaciones de Plumcots por Procesamiento, producidas a Escala Nacional"/>
    <s v="El nube de palabras muestra el Volumen de las exportaciones de Plumcots por Procesamiento, producidas a Escala Nacional, durante el Año 2020, de acuerdo a datos recopilados por la Oficina de Estudios y Políticas Agrarias (ODEPA)- toneladas (t)"/>
    <s v="Nube de palabras"/>
    <s v="Estadísticas,Agricultura,Fruta,Exportaciones,Chile,Plumcots,Aceites,Congelados,Conservas,Deshidratados,Fresca,Frutos secos,Jugos"/>
    <s v="https://analytics.zoho.com/open-view/2395394000000827028?ZOHO_CRITERIA=%22Trasposicion_4.1%22.%22Id_Categor%C3%ADa%22%20%3D%20100107013"/>
    <x v="0"/>
    <s v="#1774B9"/>
  </r>
  <r>
    <n v="3184"/>
    <x v="0"/>
    <x v="4"/>
    <s v="Agropecurio y Forestal"/>
    <n v="100112036"/>
    <x v="60"/>
    <x v="34"/>
    <x v="1"/>
    <x v="98"/>
    <x v="8"/>
    <x v="213"/>
    <s v="Año 2021"/>
    <s v="Pesos por kilogramo (CLP/kg)"/>
    <s v="Oficina de Estudios y Políticas Agrarias (ODEPA)"/>
    <s v="Precios Diarios de Caigua durante el año 2021 en los Mercados Mayoristas de la Región de Arica y Parinacota"/>
    <s v="Evolución de los Precios diarios de Caigua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Caigua,Región de Arica y Parinacota"/>
    <s v="https://analytics.zoho.com/open-view/2395394000008703957?ZOHO_CRITERIA=%22Hortaliza%20Consolidado%22.%22Codreg%22%3D15%20and%20%22Hortaliza%20Consolidado%22.%22Categor%C3%ADa%20ID%22%3D100112036%0A"/>
    <x v="21"/>
    <s v="#1774B9"/>
  </r>
  <r>
    <n v="3185"/>
    <x v="0"/>
    <x v="4"/>
    <s v="Agropecuario y Forestal"/>
    <n v="0"/>
    <x v="51"/>
    <x v="30"/>
    <x v="2"/>
    <x v="113"/>
    <x v="0"/>
    <x v="185"/>
    <s v="Año 2020"/>
    <s v="toneladas (t)"/>
    <s v="Oficina de Estudios y Políticas Agrarias (ODEPA)"/>
    <s v="Volumen de las exportaciones de fruta, por Región de Origen producidas a Escala Nacional"/>
    <s v="El gráfico muestra la Volumen de las exportaciones de fruta, por Región de Origen producidas a Escala Nacional, durante el Año 2020, de acuerdo a datos recopilados por la Oficina de Estudios y Políticas Agrarias (ODEPA)- toneladas (t)"/>
    <s v="Gráfico Evolución"/>
    <s v="Estadísticas,Agricultura,Fruta,Exportaciones,Chile,Región de Origen,Antofagasta,Araucanía,Arica y Parinacota,Atacama,Aysén,Biobío,Coquimbo,Los Lagos,Los Ríos,Magallanes,Maule,Mercadería extranjera nacionalizada,Metropolitana,Ñuble,O'Higgins,Tarapacá,Valparaíso"/>
    <s v="https://analytics.zoho.com/open-view/2395394000000824786"/>
    <x v="0"/>
    <s v="#1774B9"/>
  </r>
  <r>
    <n v="3186"/>
    <x v="0"/>
    <x v="4"/>
    <s v="Agropecurio y Forestal"/>
    <n v="8"/>
    <x v="51"/>
    <x v="30"/>
    <x v="1"/>
    <x v="192"/>
    <x v="9"/>
    <x v="182"/>
    <s v="Año 2020"/>
    <s v="toneladas (t)"/>
    <s v="Oficina de Estudios y Políticas Agrarias (ODEPA)"/>
    <s v=" Volumen de las exportaciones de fruta, por Tipo de Fruta y Procesamiento producidas en la Región del Biobío"/>
    <s v="El gráfico muestra el  Volumen de las exportaciones de fruta, por Tipo de Fruta y Procesamiento producidas en la Región del Biobío, durante el Año 2020, de acuerdo a datos recopilados por la Oficina de Estudios y Políticas Agrarias (ODEPA)- toneladas (t)"/>
    <s v="Gráfico "/>
    <s v="Estadísticas,Agricultura,Fruta,Exportaciones,Región del Biobío,Tipo de Fruta,Berries,Cítricos,Frutos de hueso (carozo),Frutos de pepita,Frutos secos,Frutos oleaginosos,Otros,Tropicales y subtropicales,Uva"/>
    <s v="https://analytics.zoho.com/open-view/2395394000005736499?ZOHO_CRITERIA=%22Trasposicion_4.1%22.%22C%C3%B3digo_Regi%C3%B3n%22%20%3D%208"/>
    <x v="1"/>
    <s v="#1774B9"/>
  </r>
  <r>
    <n v="3187"/>
    <x v="0"/>
    <x v="4"/>
    <s v="Agropecurio y Forestal"/>
    <n v="100103001"/>
    <x v="58"/>
    <x v="34"/>
    <x v="1"/>
    <x v="156"/>
    <x v="8"/>
    <x v="194"/>
    <s v="Año 2021"/>
    <s v="Pesos por kilogramo (CLP/kg)"/>
    <s v="Oficina de Estudios y Políticas Agrarias (ODEPA)"/>
    <s v="Precios Diarios de Cereza durante el año 2021 en los Mercados Mayoristas de la Región de Ñuble"/>
    <s v="Evolución de los Precios diarios de Cereza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Cereza,Región de Ñuble"/>
    <s v="https://analytics.zoho.com/open-view/2395394000008699297?ZOHO_CRITERIA=%22Fruta%20Consolidado%22.%22Codreg%22%3D16%20and%20%22Fruta%20Consolidado%22.%22Categor%C3%ADa%20ID%22%3D100103001"/>
    <x v="25"/>
    <s v="#1774B9"/>
  </r>
  <r>
    <n v="3188"/>
    <x v="0"/>
    <x v="4"/>
    <s v="Agropecurio y Forestal"/>
    <n v="100112020"/>
    <x v="60"/>
    <x v="34"/>
    <x v="2"/>
    <x v="113"/>
    <x v="10"/>
    <x v="214"/>
    <s v="Año 2021"/>
    <s v="Pesos por kilogramo (CLP/kg)"/>
    <s v="Oficina de Estudios y Políticas Agrarias (ODEPA)"/>
    <s v="Precios Diarios de Tomate durante el año 2021 en los Mercados Mayoristas de Chile"/>
    <s v="Evolución de los Precios diarios de Tomate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Tomate,Chile"/>
    <s v="https://analytics.zoho.com/open-view/2395394000008702709?ZOHO_CRITERIA=%22Hortaliza%20Consolidado%22.%22Categor%C3%ADa%20ID%22%3D100112020"/>
    <x v="0"/>
    <s v="#1774B9"/>
  </r>
  <r>
    <n v="3189"/>
    <x v="0"/>
    <x v="4"/>
    <s v="Agropecurio y Forestal"/>
    <n v="30"/>
    <x v="55"/>
    <x v="28"/>
    <x v="2"/>
    <x v="113"/>
    <x v="0"/>
    <x v="215"/>
    <s v="Periodo 2018-2020"/>
    <s v="Kilogramo - Kg"/>
    <s v="Oficina de Estudios y Políticas Agrarias (ODEPA)"/>
    <s v="Volumen de  Desgrane por tipo de empresa producidas a nivel nacional"/>
    <s v="El gráfico muestra el Volumen de  Desgrane por tipo de empresa producidas a nivel nacional, durante el Periodo 2018-2020, de acuerdo a datos recopilados por la Oficina de Estudios y Políticas Agrarias (ODEPA)- Kilogramo - Kg"/>
    <s v="Gráfico"/>
    <s v="Estadísticas,ODEPA,Fruta,Agricultura,Volumen de fruta, Desgrane, Chile"/>
    <s v="https://analytics.zoho.com/open-view/2395394000001914549?ZOHO_CRITERIA=%224.6%22.%22Id_Procesamiento%22%3D30"/>
    <x v="0"/>
    <s v="#1774B9"/>
  </r>
  <r>
    <n v="3190"/>
    <x v="0"/>
    <x v="4"/>
    <s v="Agropecurio y Forestal"/>
    <n v="7"/>
    <x v="53"/>
    <x v="32"/>
    <x v="1"/>
    <x v="163"/>
    <x v="0"/>
    <x v="216"/>
    <s v="Temporada 2019/2020"/>
    <s v="quintales métricos por hectárea (qqm/ha)"/>
    <s v="Oficina de Estudios y Políticas Agrarias (ODEPA)"/>
    <s v="Rendimiento para la última temporada por Cultivo en la Región de Maule"/>
    <s v="Rendimiento promedio por Cultivo en la última temporada en la Región de Maule, según datos provenientes de la Oficina de Estudios y Políticas Agrarias (ODEPA) para la Temporada 2019/2020 - quintales métricos por hectárea (qqm/ha)"/>
    <s v="Gráfico Proporciones"/>
    <s v="agricultura,agrícola,rendimiento,cultivo,quintales,ODEPA,estadísticas,Región de Maule,Rendimiento última temporada"/>
    <s v="https://analytics.zoho.com/open-view/2395394000009125563?ZOHO_CRITERIA=%22Localiza%20CL%22.%22Codreg%22%3D7"/>
    <x v="35"/>
    <s v="#1774B9"/>
  </r>
  <r>
    <n v="3191"/>
    <x v="0"/>
    <x v="4"/>
    <s v="Agropecurio y Forestal"/>
    <n v="2"/>
    <x v="49"/>
    <x v="28"/>
    <x v="2"/>
    <x v="113"/>
    <x v="0"/>
    <x v="217"/>
    <s v="Periodo 2018-2020"/>
    <s v="Kilogramo - Kg"/>
    <s v="Oficina de Estudios y Políticas Agrarias (ODEPA)"/>
    <s v="Número de empleados de agroindustria con destino en Europa por tipo de empresa producidas a nivel nacional"/>
    <s v="El gráfico muestra el Número de empleados de agroindustria con destino en Europa por tipo de empresa producidas a nivel nacional, durante el Periodo 2018-2020, de acuerdo a datos recopilados por la Oficina de Estudios y Políticas Agrarias (ODEPA)- Kilogramo - Kg"/>
    <s v="Gráfico"/>
    <s v="Estadísticas,ODEPA,Fruta,Agricultura,Número de empleados, Europa, Chile"/>
    <s v="https://analytics.zoho.com/open-view/2395394000001951907?ZOHO_CRITERIA=%224.6%22.%22C%C3%B3digo_Regi%C3%B3n%22%3D2"/>
    <x v="0"/>
    <s v="#1774B9"/>
  </r>
  <r>
    <n v="3192"/>
    <x v="0"/>
    <x v="4"/>
    <s v="Agropecurio y Forestal"/>
    <n v="60"/>
    <x v="51"/>
    <x v="33"/>
    <x v="2"/>
    <x v="371"/>
    <x v="0"/>
    <x v="175"/>
    <s v="Periodo 2012-2020"/>
    <s v="USD"/>
    <s v="Oficina de Estudios y Políticas Agrarias (ODEPA)"/>
    <s v="Evolución del Valor de las importaciones provenientes de Estados Unidos, por Procesamiento"/>
    <s v="El gráfico muestra la Evolución del Valor de las importaciones provenientes de Estados Unidos, por Procesamiento, durante el Periodo 2012-2020, de acuerdo a datos recopilados por la Oficina de Estudios y Políticas Agrarias (ODEPA)- USD"/>
    <s v="Gráfico Evolución"/>
    <s v="Estadísticas,Agricultura,Fruta,Importaciones,Estados Unidos,Procesamiento,Aceites,Congelados,Conservas,Deshidratados,Fresca,Frutos secos,Jugos"/>
    <s v="https://analytics.zoho.com/open-view/2395394000005678211?ZOHO_CRITERIA=%22Trasposicion_4.4%22.%22Id_auxiliar%22%3D60"/>
    <x v="0"/>
    <s v="#1774B9"/>
  </r>
  <r>
    <n v="3193"/>
    <x v="0"/>
    <x v="4"/>
    <s v="Agropecurio y Forestal"/>
    <n v="100102002"/>
    <x v="49"/>
    <x v="28"/>
    <x v="2"/>
    <x v="113"/>
    <x v="0"/>
    <x v="218"/>
    <s v="Periodo 2018-2020"/>
    <s v="Kilogramo - Kg"/>
    <s v="Oficina de Estudios y Políticas Agrarias (ODEPA)"/>
    <s v="Número de empleados por agroindustria de Lima según Procesamiento, a nivel nacional"/>
    <s v="El gráfico muestra el Número de empleados por agroindustria de Lima según Procesamiento, a nivel nacional, durante el Periodo 2018-2020, de acuerdo a datos recopilados por la Oficina de Estudios y Políticas Agrarias (ODEPA)- Kilogramo - Kg"/>
    <s v="Gráfico"/>
    <s v="Estadísticas,ODEPA,Fruta,Agricultura,Número de empleados, Lima, Chile"/>
    <s v="https://analytics.zoho.com/open-view/2395394000001894109?ZOHO_CRITERIA=%224.6%22.%22Id_Categor%C3%ADa%22%3D100102002"/>
    <x v="0"/>
    <s v="#1774B9"/>
  </r>
  <r>
    <n v="3194"/>
    <x v="0"/>
    <x v="4"/>
    <s v="Agropecurio y Forestal"/>
    <n v="5404"/>
    <x v="55"/>
    <x v="28"/>
    <x v="0"/>
    <x v="311"/>
    <x v="0"/>
    <x v="178"/>
    <s v="Periodo 2018-2020"/>
    <s v="Kilogramo - Kg"/>
    <s v="Oficina de Estudios y Políticas Agrarias (ODEPA)"/>
    <s v="Volumen  de fruta por Destino, producidas en la Petorca"/>
    <s v="El gráfico muestra el Volumen  de fruta por Destino, producidas en la Petorca, durante el Periodo 2018-2020, de acuerdo a datos recopilados por la Oficina de Estudios y Políticas Agrarias (ODEPA)- Kilogramo - Kg"/>
    <s v="Gráfico"/>
    <s v="Estadísticas,ODEPA,Fruta,Agricultura,Volumen de fruta, Destino, Petorca"/>
    <s v="https://analytics.zoho.com/open-view/2395394000001846568?ZOHO_CRITERIA=%224.6%22.%22C%C3%B3digo_Comuna%22%3D5404"/>
    <x v="36"/>
    <s v="#1774B9"/>
  </r>
  <r>
    <n v="3195"/>
    <x v="0"/>
    <x v="4"/>
    <s v="Agropecurio y Forestal"/>
    <n v="100103002"/>
    <x v="58"/>
    <x v="34"/>
    <x v="1"/>
    <x v="98"/>
    <x v="8"/>
    <x v="219"/>
    <s v="Año 2021"/>
    <s v="Pesos por kilogramo (CLP/kg)"/>
    <s v="Oficina de Estudios y Políticas Agrarias (ODEPA)"/>
    <s v="Precios Diarios de Ciruela durante el año 2021 en los Mercados Mayoristas de la Región de Arica y Parinacota"/>
    <s v="Evolución de los Precios diarios de Ciruela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Ciruela,Región de Arica y Parinacota"/>
    <s v="https://analytics.zoho.com/open-view/2395394000008699297?ZOHO_CRITERIA=%22Fruta%20Consolidado%22.%22Codreg%22%3D15%20and%20%22Fruta%20Consolidado%22.%22Categor%C3%ADa%20ID%22%3D100103002"/>
    <x v="21"/>
    <s v="#1774B9"/>
  </r>
  <r>
    <n v="3196"/>
    <x v="0"/>
    <x v="4"/>
    <s v="Agropecurio y Forestal"/>
    <n v="100112042"/>
    <x v="60"/>
    <x v="34"/>
    <x v="2"/>
    <x v="113"/>
    <x v="10"/>
    <x v="220"/>
    <s v="Año 2021"/>
    <s v="Pesos por kilogramo (CLP/kg)"/>
    <s v="Oficina de Estudios y Políticas Agrarias (ODEPA)"/>
    <s v="Precios Diarios de Locoto durante el año 2021 en los Mercados Mayoristas de Chile"/>
    <s v="Evolución de los Precios diarios de Locoto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Locoto,Chile"/>
    <s v="https://analytics.zoho.com/open-view/2395394000008702709?ZOHO_CRITERIA=%22Hortaliza%20Consolidado%22.%22Categor%C3%ADa%20ID%22%3D100112042"/>
    <x v="0"/>
    <s v="#1774B9"/>
  </r>
  <r>
    <n v="3197"/>
    <x v="0"/>
    <x v="4"/>
    <s v="Agropecurio y Forestal"/>
    <n v="100112025"/>
    <x v="58"/>
    <x v="34"/>
    <x v="1"/>
    <x v="98"/>
    <x v="8"/>
    <x v="221"/>
    <s v="Año 2021"/>
    <s v="Pesos por kilogramo (CLP/kg)"/>
    <s v="Oficina de Estudios y Políticas Agrarias (ODEPA)"/>
    <s v="Precios Diarios de Frutilla durante el año 2021 en los Mercados Mayoristas de la Región de Arica y Parinacota"/>
    <s v="Evolución de los Precios diarios de Frutilla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Frutilla,Región de Arica y Parinacota"/>
    <s v="https://analytics.zoho.com/open-view/2395394000008699297?ZOHO_CRITERIA=%22Fruta%20Consolidado%22.%22Codreg%22%3D15%20and%20%22Fruta%20Consolidado%22.%22Categor%C3%ADa%20ID%22%3D100112025"/>
    <x v="21"/>
    <s v="#1774B9"/>
  </r>
  <r>
    <n v="3198"/>
    <x v="0"/>
    <x v="4"/>
    <s v="Agropecurio y Forestal"/>
    <n v="1001010080"/>
    <x v="55"/>
    <x v="28"/>
    <x v="2"/>
    <x v="113"/>
    <x v="0"/>
    <x v="222"/>
    <s v="Periodo 2018-2020"/>
    <s v="Kilogramo - Kg"/>
    <s v="Oficina de Estudios y Políticas Agrarias (ODEPA)"/>
    <s v="Volumen  de  Moras cultivadas e híbridos por Destino, producidas a nivel nacional"/>
    <s v="El mapa muestra el Volumen  de  Moras cultivadas e híbridos por Destino, producidas a nivel nacional, durante el Periodo 2018-2020, de acuerdo a datos recopilados por la Oficina de Estudios y Políticas Agrarias (ODEPA)- Kilogramo - Kg"/>
    <s v="Nube de palabras"/>
    <s v="Estadísticas,ODEPA,Fruta,Agricultura,Volumen de fruta, Moras cultivadas e híbridos, Chile"/>
    <s v="https://analytics.zoho.com/open-view/2395394000001894719?ZOHO_CRITERIA=%224.6%22.%22Id_Categor%C3%ADa%22%3D1001010080"/>
    <x v="0"/>
    <s v="#1774B9"/>
  </r>
  <r>
    <n v="3199"/>
    <x v="0"/>
    <x v="4"/>
    <s v="Agropecurio y Forestal"/>
    <n v="100112040"/>
    <x v="60"/>
    <x v="34"/>
    <x v="1"/>
    <x v="87"/>
    <x v="8"/>
    <x v="223"/>
    <s v="Año 2021"/>
    <s v="Pesos por kilogramo (CLP/kg)"/>
    <s v="Oficina de Estudios y Políticas Agrarias (ODEPA)"/>
    <s v="Precios Diarios de Cilantro durante el año 2021 en los Mercados Mayoristas de la Región de La Araucanía"/>
    <s v="Evolución de los Precios diarios de Cilantro en pesos chilenos por kilogramo desde el 1/1/2021 a la fecha en los Mercados Mayoristas de la Región de La Araucanía con base en datos reportados por la Oficina de Estudios y Políticas Agrarias (ODEPA)"/>
    <s v="Gráfico Evolución"/>
    <s v="precio,diario,ODEPA,agrícola,productos agrícolas,verduras,por mayor,Variedad-Origen-Calidad,Cilantro,Región de La Araucanía"/>
    <s v="https://analytics.zoho.com/open-view/2395394000008703957?ZOHO_CRITERIA=%22Hortaliza%20Consolidado%22.%22Codreg%22%3D9%20and%20%22Hortaliza%20Consolidado%22.%22Categor%C3%ADa%20ID%22%3D100112040%0A"/>
    <x v="12"/>
    <s v="#1774B9"/>
  </r>
  <r>
    <n v="3200"/>
    <x v="0"/>
    <x v="4"/>
    <s v="Agropecurio y Forestal"/>
    <n v="4"/>
    <x v="53"/>
    <x v="32"/>
    <x v="1"/>
    <x v="24"/>
    <x v="0"/>
    <x v="224"/>
    <s v="Temporadas 1979/1980 a 2019/2020"/>
    <s v="quintales métricos por hectárea (qqm/ha)"/>
    <s v="Oficina de Estudios y Políticas Agrarias (ODEPA)"/>
    <s v="Rendimiento histórico de Cultivos de Avena en la Región de Los Lagos"/>
    <s v="Se detalla el rendimiento promedio histórico de cultivos de Avena según datos publicados por la Oficina de Estudios y Políticas Agrarias (ODEPA) para las Temporadas 1979/1980 a 2019/2020 en la Región de Los Lagos - quintales métricos por hectárea (qqm/ha)"/>
    <s v="Gráfico Evolución"/>
    <s v="agricultura,agrícola,rendimiento,cultivo,quintales,ODEPA,estadísticas,Región de Los Lagos,Avena"/>
    <s v="https://analytics.zoho.com/open-view/2395394000009125708?ZOHO_CRITERIA=%22Localiza%20CL%22.%22Codreg%22%3D10%20and%22Trasposicion_4.11%22.%22Id_cultivo%22%3D4"/>
    <x v="37"/>
    <s v="#1774B9"/>
  </r>
  <r>
    <n v="3201"/>
    <x v="0"/>
    <x v="4"/>
    <s v="Agropecurio y Forestal"/>
    <n v="35"/>
    <x v="54"/>
    <x v="31"/>
    <x v="1"/>
    <x v="87"/>
    <x v="6"/>
    <x v="201"/>
    <s v="Periodo 2018-2019-2020"/>
    <s v="Superficie (ha)"/>
    <s v="Oficina de Estudios y Políticas Agrarias (ODEPA)"/>
    <s v="Superficie plantada de  Frambuesa según Variedad por Comuna en la Región de La Araucanía"/>
    <s v="Representación geográfica de la superficie plantada de Frambuesa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Frambuesa"/>
    <s v="https://analytics.zoho.com/open-view/2395394000008814573?ZOHO_CRITERIA=%224.12%20Sup%20Plantada%20Frut%C3%ADcola%22.%22Codreg%22%3D9%20and%20%224.12%20Sup%20Plantada%20Frut%C3%ADcola%22.%22id_especie%22%3D35"/>
    <x v="20"/>
    <s v="#1774B9"/>
  </r>
  <r>
    <n v="3202"/>
    <x v="0"/>
    <x v="4"/>
    <s v="Agropecurio y Forestal"/>
    <n v="6113"/>
    <x v="57"/>
    <x v="31"/>
    <x v="0"/>
    <x v="57"/>
    <x v="0"/>
    <x v="207"/>
    <s v="Periodo 2018-2019-2020"/>
    <s v="Superficie (ha)"/>
    <s v="Oficina de Estudios y Políticas Agrarias (ODEPA)"/>
    <s v="Superficie plantada de especies frutales por Tipo de Cultivo en la comuna de Pichidegua"/>
    <s v="Representación de la superficie plantada de frutales según Tipo de Cultivo en la comuna de Pichidegua, con base en datos recopilados por la Oficina de Estudios y Políticas Agrarias (ODEPA) en los Catastros Frutícolas Regionales de los años 2018-2019-2020."/>
    <s v="Gráfico Proporciones"/>
    <s v="agricultura,agrícola,frutícola,superficie,plantaciones,fruta,ODEPA,comuna,región,Pichidegua,Tipo de Cultivo"/>
    <s v="https://analytics.zoho.com/open-view/2395394000008803365?ZOHO_CRITERIA=%22Localiza%20CL%22.%22Codcom%22%3D6113"/>
    <x v="29"/>
    <s v="#1774B9"/>
  </r>
  <r>
    <n v="3203"/>
    <x v="0"/>
    <x v="4"/>
    <s v="Agropecurio y Forestal"/>
    <n v="145"/>
    <x v="51"/>
    <x v="30"/>
    <x v="2"/>
    <x v="372"/>
    <x v="0"/>
    <x v="175"/>
    <s v="Periodo 2012-2020"/>
    <s v="toneladas (t)"/>
    <s v="Oficina de Estudios y Políticas Agrarias (ODEPA)"/>
    <s v="Evolución del volumen de las exportaciones de fruta hacia Reino Unido, por Procesamiento producidas a Escala Nacional"/>
    <s v="El gráfico muestra la Evolución del volumen de las exportaciones de fruta hacia Reino Unido, por Procesamiento producidas a Escala Nacional, durante el Periodo 2012-2020, de acuerdo a datos recopilados por la Oficina de Estudios y Políticas Agrarias (ODEPA)- toneladas (t)"/>
    <s v="Gráfico Evolución"/>
    <s v="Estadísticas,Agricultura,Fruta,Exportaciones,Reino Unido,Procesamiento,Aceites,Congelados,Conservas,Deshidratados,Fresca,Frutos secos,Jugos"/>
    <s v="https://analytics.zoho.com/open-view/2395394000005725032?ZOHO_CRITERIA=%22Trasposicion_4.1%22.%22Id_auxiliar%22%3D145"/>
    <x v="0"/>
    <s v="#1774B9"/>
  </r>
  <r>
    <n v="3204"/>
    <x v="0"/>
    <x v="4"/>
    <s v="Agropecurio y Forestal"/>
    <n v="13202"/>
    <x v="49"/>
    <x v="28"/>
    <x v="0"/>
    <x v="166"/>
    <x v="0"/>
    <x v="175"/>
    <s v="Periodo 2018-2020"/>
    <s v="Kilogramo - Kg"/>
    <s v="Oficina de Estudios y Políticas Agrarias (ODEPA)"/>
    <s v="Número de empleados por Procesamiento (agroindustria), en la Comuna de Pirque"/>
    <s v="La nube de palabras muestra el Número de empleados por Procesamiento (agroindustria), en la Comuna de Pirque, durante el Periodo 2018-2020, de acuerdo a datos recopilados por la Oficina de Estudios y Políticas Agrarias (ODEPA)- Kilogramo - Kg"/>
    <s v="Nube de palabras"/>
    <s v="Estadísticas,ODEPA,Fruta,Agricultura,Número de empleados, Procesamiento, Pirque"/>
    <s v="https://analytics.zoho.com/open-view/2395394000001840481?ZOHO_CRITERIA=%224.6%22.%22C%C3%B3digo_Comuna%22%3D13202"/>
    <x v="23"/>
    <s v="#1774B9"/>
  </r>
  <r>
    <n v="3205"/>
    <x v="0"/>
    <x v="4"/>
    <s v="Agropecuario y Forestal"/>
    <n v="100104005"/>
    <x v="51"/>
    <x v="33"/>
    <x v="2"/>
    <x v="113"/>
    <x v="0"/>
    <x v="225"/>
    <s v="Año 2020"/>
    <s v="USD"/>
    <s v="Oficina de Estudios y Políticas Agrarias (ODEPA)"/>
    <s v="Valor de las importaciones de Pera por País de origen"/>
    <s v="El mapa muestra el Valor de las importaciones de Pera por País de origen, durante el Año 2020, de acuerdo a datos recopilados por la Oficina de Estudios y Políticas Agrarias (ODEPA)- USD"/>
    <s v="Mapa de calor"/>
    <s v="Estadísticas,Agricultura,Fruta,Importaciones,Chile,Pera,Argentina,China,México"/>
    <s v="https://analytics.zoho.com/open-view/2395394000005681415?ZOHO_CRITERIA=%22Trasposicion_4.4%22.%22Id_Categor%C3%ADa%22%20%3D%20100104005"/>
    <x v="0"/>
    <s v="#1774B9"/>
  </r>
  <r>
    <n v="3206"/>
    <x v="0"/>
    <x v="4"/>
    <s v="Agropecurio y Forestal"/>
    <n v="60"/>
    <x v="51"/>
    <x v="30"/>
    <x v="2"/>
    <x v="371"/>
    <x v="0"/>
    <x v="175"/>
    <s v="Año 2020"/>
    <s v="USD"/>
    <s v="Oficina de Estudios y Políticas Agrarias (ODEPA)"/>
    <s v="Valor de las exportaciones de fruta hacia Estados Unidos, por Procesamiento, producidas a Escala Nacional"/>
    <s v="El gráfico muestra el Valor de las exportaciones de fruta hacia Estados Unidos, por Procesamiento, producidas a Escala Nacional, durante el Año 2020, de acuerdo a datos recopilados por la Oficina de Estudios y Políticas Agrarias (ODEPA)- USD"/>
    <s v="Gráfico"/>
    <s v="Estadísticas,Agricultura,Fruta,Exportaciones,Estados Unidos,Procesamiento,Aceites,Congelados,Conservas,Deshidratados,Fresca,Frutos secos,Jugos"/>
    <s v="https://analytics.zoho.com/open-view/2395394000006082722?ZOHO_CRITERIA=%22Trasposicion_4.2%22.%22ID_territorio%22%3D60"/>
    <x v="0"/>
    <s v="#1774B9"/>
  </r>
  <r>
    <n v="3207"/>
    <x v="0"/>
    <x v="4"/>
    <s v="Agropecurio y Forestal"/>
    <n v="100107"/>
    <x v="57"/>
    <x v="31"/>
    <x v="1"/>
    <x v="163"/>
    <x v="0"/>
    <x v="226"/>
    <s v="Periodo 2018-2019-2020"/>
    <s v="Superficie (ha)"/>
    <s v="Oficina de Estudios y Políticas Agrarias (ODEPA)"/>
    <s v="Superficie plantada de especies frutales clasificadas como Otros Tipos por Comuna en la Región de Maule"/>
    <s v="Representación geográfica de la superficie plantada de Otros Tipos en la Región de Maule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Maule,Tipo de Cultivo,Otros Tipos"/>
    <s v="https://analytics.zoho.com/open-view/2395394000008814386?ZOHO_CRITERIA=%224.12%20Sup%20Plantada%20Frut%C3%ADcola%22.%22Codreg%22%3D7%20and%20%224.12%20Sup%20Plantada%20Frut%C3%ADcola%22.%22Id_producto%22%3D100107"/>
    <x v="14"/>
    <s v="#1774B9"/>
  </r>
  <r>
    <n v="3208"/>
    <x v="0"/>
    <x v="4"/>
    <s v="Agropecurio y Forestal"/>
    <n v="1405"/>
    <x v="55"/>
    <x v="28"/>
    <x v="0"/>
    <x v="223"/>
    <x v="0"/>
    <x v="197"/>
    <s v="Periodo 2018-2020"/>
    <s v="Kilogramo - Kg"/>
    <s v="Oficina de Estudios y Políticas Agrarias (ODEPA)"/>
    <s v="Volumen  de fruta por Tipo de Envase, producidas en la Pica"/>
    <s v="El gráfico muestra el Volumen  de fruta por Tipo de Envase, producidas en la Pica, durante el Periodo 2018-2020, de acuerdo a datos recopilados por la Oficina de Estudios y Políticas Agrarias (ODEPA)- Kilogramo - Kg"/>
    <s v="Gráfico"/>
    <s v="Estadísticas,ODEPA,Fruta,Agricultura,Volumen de fruta, Tipo de Envase, Pica"/>
    <s v="https://analytics.zoho.com/open-view/2395394000001840783?ZOHO_CRITERIA=%224.6%22.%22C%C3%B3digo_Comuna%22%3D1405"/>
    <x v="38"/>
    <s v="#1774B9"/>
  </r>
  <r>
    <n v="3209"/>
    <x v="0"/>
    <x v="4"/>
    <s v="Agropecurio y Forestal"/>
    <n v="4101"/>
    <x v="49"/>
    <x v="28"/>
    <x v="0"/>
    <x v="56"/>
    <x v="0"/>
    <x v="178"/>
    <s v="Periodo 2018-2020"/>
    <s v="Kilogramo - Kg"/>
    <s v="Oficina de Estudios y Políticas Agrarias (ODEPA)"/>
    <s v="Número de empleados por Destino (Agroindustria), en la Comuna de La Serena"/>
    <s v="El gráfico muestra el Número de empleados por Destino (Agroindustria), en la Comuna de La Serena, durante el Periodo 2018-2020, de acuerdo a datos recopilados por la Oficina de Estudios y Políticas Agrarias (ODEPA)- Kilogramo - Kg"/>
    <s v="Gráfico"/>
    <s v="Estadísticas,ODEPA,Fruta,Agricultura,Número de empleados, Destino, La Serena"/>
    <s v="https://analytics.zoho.com/open-view/2395394000001846850?ZOHO_CRITERIA=%224.6%22.%22C%C3%B3digo_Comuna%22%3D4101"/>
    <x v="39"/>
    <s v="#1774B9"/>
  </r>
  <r>
    <n v="3210"/>
    <x v="0"/>
    <x v="4"/>
    <s v="Agropecurio y Forestal"/>
    <n v="100107002"/>
    <x v="50"/>
    <x v="29"/>
    <x v="1"/>
    <x v="184"/>
    <x v="0"/>
    <x v="227"/>
    <s v="Periodo 2018-2019"/>
    <s v="Empresas (unidades)"/>
    <s v="Oficina de Estudios y Políticas Agrarias (ODEPA)"/>
    <s v="Número de empresas agroindustriales procesadoras de Chirimoya por Comuna en la Región de Valparaíso"/>
    <s v="El Mapa muestra el Número de empresas agrícolas por Comuna en la Región de Valparaíso, que utilizan Chirimoya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Chirimoya"/>
    <s v="https://analytics.zoho.com/open-view/2395394000008782843?ZOHO_CRITERIA=%22Localiza%20CL%22.%22Codreg%22%3D5%20and%20%224.13%20Directorio%20Agroindustria%202020%22.%22Id_Categor%C3%ADa%22%3D100107002"/>
    <x v="40"/>
    <s v="#1774B9"/>
  </r>
  <r>
    <n v="3211"/>
    <x v="0"/>
    <x v="4"/>
    <s v="Agropecurio y Forestal"/>
    <n v="193"/>
    <x v="51"/>
    <x v="30"/>
    <x v="2"/>
    <x v="362"/>
    <x v="0"/>
    <x v="185"/>
    <s v="Año 2020"/>
    <s v="USD"/>
    <s v="Oficina de Estudios y Políticas Agrarias (ODEPA)"/>
    <s v=" Valor de las exportaciones de fruta hacia Vietnam, por Región de Origen producidas a Escala Nacional"/>
    <s v="El gráfico muestra el  Valor de las exportaciones de fruta hacia Vietnam, por Región de Origen producidas a Escala Nacional, durante el Año 2020, de acuerdo a datos recopilados por la Oficina de Estudios y Políticas Agrarias (ODEPA)- USD"/>
    <s v="Gráfico"/>
    <s v="Estadísticas,Agricultura,Fruta,Exportaciones,Vietnam,Región de Origen,Ñuble,Biobío,Maule,O'Higgins,Coquimbo,Valparaíso,Metropolitana"/>
    <s v="https://analytics.zoho.com/open-view/2395394000006082507?ZOHO_CRITERIA=%22Trasposicion_4.2%22.%22ID_territorio%22%3D193"/>
    <x v="0"/>
    <s v="#1774B9"/>
  </r>
  <r>
    <n v="3212"/>
    <x v="0"/>
    <x v="4"/>
    <s v="Agropecuario y Forestal"/>
    <n v="100105005"/>
    <x v="51"/>
    <x v="30"/>
    <x v="2"/>
    <x v="113"/>
    <x v="0"/>
    <x v="228"/>
    <s v="Año 2020"/>
    <s v="USD"/>
    <s v="Oficina de Estudios y Políticas Agrarias (ODEPA)"/>
    <s v="Valor de las exportaciones de Pistacho por Región de Origen, producidas a Escala Nacional"/>
    <s v="El gráfico muestra el Valor de las exportaciones de Pistacho por Región de Origen, producidas a Escala Nacional, durante el Año 2020, de acuerdo a datos recopilados por la Oficina de Estudios y Políticas Agrarias (ODEPA)- USD"/>
    <s v="Gráfico"/>
    <s v="Estadísticas,Agricultura,Fruta,Exportaciones,Chile,Pistacho,Coquimbo,Metropolitana,Valparaíso"/>
    <s v="https://analytics.zoho.com/open-view/2395394000006091863?ZOHO_CRITERIA=%22Trasposicion_4.2%22.%22Id_Categor%C3%ADa%22%20%3D%20100105005"/>
    <x v="0"/>
    <s v="#1774B9"/>
  </r>
  <r>
    <n v="3213"/>
    <x v="0"/>
    <x v="4"/>
    <s v="Agropecurio y Forestal"/>
    <n v="193"/>
    <x v="51"/>
    <x v="33"/>
    <x v="2"/>
    <x v="362"/>
    <x v="0"/>
    <x v="177"/>
    <s v="Periodo 2012-2020"/>
    <s v="USD"/>
    <s v="Oficina de Estudios y Políticas Agrarias (ODEPA)"/>
    <s v="Evolución del Valor de las importaciones provenientes de Vietnam, por Fruta"/>
    <s v="El gráfico muestra la Evolución del Valor de las importaciones provenientes de Vietnam, por Fruta, durante el Periodo 2012-2020, de acuerdo a datos recopilados por la Oficina de Estudios y Políticas Agrarias (ODEPA)- USD"/>
    <s v="Gráfico Evolución"/>
    <s v="Estadísticas,Agricultura,Fruta,Importaciones,Vietnam,Fruta,Coco"/>
    <s v="https://analytics.zoho.com/open-view/2395394000005636830?ZOHO_CRITERIA=%22Trasposicion_4.4%22.%22Id_auxiliar%22%3D193"/>
    <x v="0"/>
    <s v="#1774B9"/>
  </r>
  <r>
    <n v="3214"/>
    <x v="0"/>
    <x v="4"/>
    <s v="Agropecurio y Forestal"/>
    <n v="8305"/>
    <x v="57"/>
    <x v="31"/>
    <x v="0"/>
    <x v="203"/>
    <x v="0"/>
    <x v="207"/>
    <s v="Periodo 2018-2019-2020"/>
    <s v="Superficie (ha)"/>
    <s v="Oficina de Estudios y Políticas Agrarias (ODEPA)"/>
    <s v="Superficie plantada de especies frutales por Tipo de Cultivo en la comuna de Mulchén"/>
    <s v="Representación de la superficie plantada de frutales según Tipo de Cultivo en la comuna de Mulchén, con base en datos recopilados por la Oficina de Estudios y Políticas Agrarias (ODEPA) en los Catastros Frutícolas Regionales de los años 2018-2019-2020."/>
    <s v="Gráfico Proporciones"/>
    <s v="agricultura,agrícola,frutícola,superficie,plantaciones,fruta,ODEPA,comuna,región,Mulchén,Tipo de Cultivo"/>
    <s v="https://analytics.zoho.com/open-view/2395394000008803365?ZOHO_CRITERIA=%22Localiza%20CL%22.%22Codcom%22%3D8305"/>
    <x v="8"/>
    <s v="#1774B9"/>
  </r>
  <r>
    <n v="3215"/>
    <x v="0"/>
    <x v="4"/>
    <s v="Agropecurio y Forestal"/>
    <n v="19"/>
    <x v="53"/>
    <x v="32"/>
    <x v="2"/>
    <x v="113"/>
    <x v="0"/>
    <x v="229"/>
    <s v="Temporadas 1979/1980 a 2019/2020"/>
    <s v="quintales métricos por hectárea (qqm/ha)"/>
    <s v="Oficina de Estudios y Políticas Agrarias (ODEPA)"/>
    <s v="Evolución del rendimiento promedio de cultivo de Maravilla para la serie de tiempo disponible a Escala Nacional"/>
    <s v="Se detalla el rendimiento promedio histórico de cultivos de Maravilla según datos publicados por la Oficina de Estudios y Políticas Agrarias (ODEPA) para las Temporadas 1979/1980 a 2019/2020 a Escala Nacional - quintales métricos por hectárea (qqm/ha)"/>
    <s v="Gráfico Evolución"/>
    <s v="agricultura,agrícola,rendimiento,cultivo,quintales,ODEPA,estadísticas,Chile,Maravilla"/>
    <s v="https://analytics.zoho.com/open-view/2395394000008864798?ZOHO_CRITERIA=%22Trasposicion_4.11%22.%22Id_cultivo%22%3D19"/>
    <x v="0"/>
    <s v="#1774B9"/>
  </r>
  <r>
    <n v="3216"/>
    <x v="0"/>
    <x v="4"/>
    <s v="Agropecurio y Forestal"/>
    <n v="72"/>
    <x v="51"/>
    <x v="33"/>
    <x v="2"/>
    <x v="373"/>
    <x v="0"/>
    <x v="182"/>
    <s v="Año 2020"/>
    <s v="toneladas (t)"/>
    <s v="Oficina de Estudios y Políticas Agrarias (ODEPA)"/>
    <s v="Volumen de las importaciones de fruta provenientes de Grecia, por Tipo de Fruta"/>
    <s v="El gráfico muestra el Volumen de las importaciones de fruta provenientes de Grecia, por Tipo de Fruta, durante el Año 2020, de acuerdo a datos recopilados por la Oficina de Estudios y Políticas Agrarias (ODEPA)- toneladas (t)"/>
    <s v="Gráfico"/>
    <s v="Estadísticas,Agricultura,Fruta,Importaciones,Grecia,Tipo de Fruta,Berries,Cítricos,Frutos de hueso,Frutos de pepita,Frutos Oleaginosos,Frutos secos,Tropicales y subtropicales, Uva"/>
    <s v="https://analytics.zoho.com/open-view/2395394000005578899?ZOHO_CRITERIA=%22Trasposicion_4.3%22.%22Id_auxiliar%22%3D72"/>
    <x v="0"/>
    <s v="#1774B9"/>
  </r>
  <r>
    <n v="3217"/>
    <x v="0"/>
    <x v="4"/>
    <s v="Agropecurio y Forestal"/>
    <n v="7105"/>
    <x v="49"/>
    <x v="28"/>
    <x v="0"/>
    <x v="294"/>
    <x v="0"/>
    <x v="182"/>
    <s v="Periodo 2018-2020"/>
    <s v="Kilogramo - Kg"/>
    <s v="Oficina de Estudios y Políticas Agrarias (ODEPA)"/>
    <s v="Número de empleados por Tipo de Fruta, en la Comuna de Maule"/>
    <s v="El gráfico muestra el Número de empleados por Tipo de Fruta, en la Comuna de Maule, durante el Periodo 2018-2020, de acuerdo a datos recopilados por la Oficina de Estudios y Políticas Agrarias (ODEPA)- Kilogramo - Kg"/>
    <s v="Gráfico"/>
    <s v="Estadísticas,ODEPA,Fruta,Agricultura,Número de empleados, Tipo de Fruta, Maule"/>
    <s v="https://analytics.zoho.com/open-view/2395394000001834656?ZOHO_CRITERIA=%224.6%22.%22C%C3%B3digo_Comuna%22%3D7105"/>
    <x v="41"/>
    <s v="#1774B9"/>
  </r>
  <r>
    <n v="3218"/>
    <x v="0"/>
    <x v="4"/>
    <s v="Agropecurio y Forestal"/>
    <n v="10"/>
    <x v="51"/>
    <x v="30"/>
    <x v="1"/>
    <x v="24"/>
    <x v="11"/>
    <x v="177"/>
    <s v="Año 2020"/>
    <s v="toneladas (t)"/>
    <s v="Oficina de Estudios y Políticas Agrarias (ODEPA)"/>
    <s v=" Volumen de las exportaciones de fruta, por Fruta y Tipo de Fruta producidas en la Región de Los Lagos"/>
    <s v="El gráfico muestra el  Volumen de las exportaciones de fruta, por Fruta y Tipo de Fruta producidas en la Región de Los Lagos, durante el Año 2020, de acuerdo a datos recopilados por la Oficina de Estudios y Políticas Agrarias (ODEPA)- toneladas (t)"/>
    <s v="Gráfico "/>
    <s v="Estadísticas,Agricultura,Fruta,Exportaciones,Región de Los Lagos,Fruta,Aceituna,Almendra,Arándanos y mirtilos,Avellana,Castaña,Cereza,Ciruela,Durazno,Frambuesa,Frutilla,Kiwi,Limón,Mandarina,Mangos y guayabas,Manzana,Membrillo,Mora,Nectarín,Nuez,Otros berries,Otros frutos,Otros frutos secos,Pera,Pomelo,Uva"/>
    <s v="https://analytics.zoho.com/open-view/2395394000005736560?ZOHO_CRITERIA=%22Trasposicion_4.1%22.%22C%C3%B3digo_Regi%C3%B3n%22%20%3D%2010"/>
    <x v="32"/>
    <s v="#1774B9"/>
  </r>
  <r>
    <n v="3219"/>
    <x v="0"/>
    <x v="4"/>
    <s v="Agropecurio y Forestal"/>
    <n v="16102"/>
    <x v="49"/>
    <x v="28"/>
    <x v="0"/>
    <x v="111"/>
    <x v="0"/>
    <x v="177"/>
    <s v="Periodo 2018-2020"/>
    <s v="Kilogramo - Kg"/>
    <s v="Oficina de Estudios y Políticas Agrarias (ODEPA)"/>
    <s v="Número de empleados por Fruta, en la Comuna de Bulnes"/>
    <s v="El gráfico muestra el Número de empleados por Fruta, en la Comuna de Bulnes, durante el Periodo 2018-2020, de acuerdo a datos recopilados por la Oficina de Estudios y Políticas Agrarias (ODEPA)- Kilogramo - Kg"/>
    <s v="Gráfico"/>
    <s v="Estadísticas,ODEPA,Fruta,Agricultura,Número de empleados, Fruta, Bulnes"/>
    <s v="https://analytics.zoho.com/open-view/2395394000001840069?ZOHO_CRITERIA=%224.6%22.%22C%C3%B3digo_Comuna%22%3D16102"/>
    <x v="42"/>
    <s v="#1774B9"/>
  </r>
  <r>
    <n v="3220"/>
    <x v="0"/>
    <x v="4"/>
    <s v="Agropecurio y Forestal"/>
    <n v="4303"/>
    <x v="49"/>
    <x v="28"/>
    <x v="0"/>
    <x v="329"/>
    <x v="0"/>
    <x v="177"/>
    <s v="Periodo 2018-2020"/>
    <s v="Kilogramo - Kg"/>
    <s v="Oficina de Estudios y Políticas Agrarias (ODEPA)"/>
    <s v="Número de empleados por Fruta, en la Comuna de Monte Patria"/>
    <s v="El gráfico muestra el Número de empleados por Fruta, en la Comuna de Monte Patria, durante el Periodo 2018-2020, de acuerdo a datos recopilados por la Oficina de Estudios y Políticas Agrarias (ODEPA)- Kilogramo - Kg"/>
    <s v="Gráfico"/>
    <s v="Estadísticas,ODEPA,Fruta,Agricultura,Número de empleados, Fruta, Monte Patria"/>
    <s v="https://analytics.zoho.com/open-view/2395394000001840069?ZOHO_CRITERIA=%224.6%22.%22C%C3%B3digo_Comuna%22%3D4303"/>
    <x v="43"/>
    <s v="#1774B9"/>
  </r>
  <r>
    <n v="3221"/>
    <x v="0"/>
    <x v="4"/>
    <s v="Agropecurio y Forestal"/>
    <n v="100107"/>
    <x v="57"/>
    <x v="31"/>
    <x v="2"/>
    <x v="113"/>
    <x v="0"/>
    <x v="226"/>
    <s v="Periodo 2018-2019-2020"/>
    <s v="Superficie (ha)"/>
    <s v="Oficina de Estudios y Políticas Agrarias (ODEPA)"/>
    <s v="Superficie plantada de especies frutales clasificadas como Otros Tipos por Región a Escala Nacional"/>
    <s v="Representación geográfica de la superficie plantada de Otros Tipos por Región a Escala Nacional, de acuerdo a datos recopilados por la Oficina de Estudios y Políticas Agrarias (ODEPA) en los Catastros Frutícolas Regionales de los años 2018-2019-2020."/>
    <s v="Representación Geográfica"/>
    <s v="agricultura,agrícola,frutícola,superficie,plantaciones,fruta,ODEPA,comuna,región,Chile,Tipo de Cultivo,Otros Tipos"/>
    <s v="https://analytics.zoho.com/open-view/2395394000008805223?ZOHO_CRITERIA=%224.12%20Sup%20Plantada%20Frut%C3%ADcola%22.%22Id_producto%22%3D100107"/>
    <x v="5"/>
    <s v="#1774B9"/>
  </r>
  <r>
    <n v="3222"/>
    <x v="0"/>
    <x v="4"/>
    <s v="Agropecurio y Forestal"/>
    <n v="9107"/>
    <x v="55"/>
    <x v="28"/>
    <x v="0"/>
    <x v="48"/>
    <x v="0"/>
    <x v="178"/>
    <s v="Periodo 2018-2020"/>
    <s v="Kilogramo - Kg"/>
    <s v="Oficina de Estudios y Políticas Agrarias (ODEPA)"/>
    <s v="Volumen  de fruta por Destino, producidas en la Gorbea"/>
    <s v="El gráfico muestra el Volumen  de fruta por Destino, producidas en la Gorbea, durante el Periodo 2018-2020, de acuerdo a datos recopilados por la Oficina de Estudios y Políticas Agrarias (ODEPA)- Kilogramo - Kg"/>
    <s v="Gráfico"/>
    <s v="Estadísticas,ODEPA,Fruta,Agricultura,Volumen de fruta, Destino, Gorbea"/>
    <s v="https://analytics.zoho.com/open-view/2395394000001846568?ZOHO_CRITERIA=%224.6%22.%22C%C3%B3digo_Comuna%22%3D9107"/>
    <x v="44"/>
    <s v="#1774B9"/>
  </r>
  <r>
    <n v="3223"/>
    <x v="0"/>
    <x v="4"/>
    <s v="Agropecurio y Forestal"/>
    <n v="100105001"/>
    <x v="55"/>
    <x v="28"/>
    <x v="2"/>
    <x v="113"/>
    <x v="0"/>
    <x v="230"/>
    <s v="Periodo 2018-2020"/>
    <s v="Kilogramo - Kg"/>
    <s v="Oficina de Estudios y Políticas Agrarias (ODEPA)"/>
    <s v="Volumen  de  Almendro por Región de origen, producidas a nivel nacional"/>
    <s v="El mapa muestra el Volumen  de  Almendro por Región de origen, producidas a nivel nacional, durante el Periodo 2018-2020, de acuerdo a datos recopilados por la Oficina de Estudios y Políticas Agrarias (ODEPA)- Kilogramo - Kg"/>
    <s v="Mapa"/>
    <s v="Estadísticas,ODEPA,Fruta,Agricultura,Volumen de fruta, Almendro, Chile"/>
    <s v="https://analytics.zoho.com/open-view/2395394000001878889?ZOHO_CRITERIA=%224.6%22.%22Id_Categor%C3%ADa%22%3D100105001"/>
    <x v="0"/>
    <s v="#1774B9"/>
  </r>
  <r>
    <n v="3224"/>
    <x v="0"/>
    <x v="4"/>
    <s v="Agropecuario y Forestal"/>
    <n v="100106"/>
    <x v="51"/>
    <x v="30"/>
    <x v="2"/>
    <x v="113"/>
    <x v="0"/>
    <x v="174"/>
    <s v="Periodo 2012-2020"/>
    <s v="USD"/>
    <s v="Oficina de Estudios y Políticas Agrarias (ODEPA)"/>
    <s v="Evolución del Valor de las exportaciones de Frutos oleaginosos, por Fruta, producidas a Escala Nacional"/>
    <s v="El gráfico muestra la Evolución del Valor de las exportaciones de Frutos oleaginosos, por Fruta, producidas a Escala Nacional, durante el Periodo 2012-2020, de acuerdo a datos recopilados por la Oficina de Estudios y Políticas Agrarias (ODEPA)- USD"/>
    <s v="Gráfico Evolución"/>
    <s v="Estadísticas,Agricultura,Fruta,Exportaciones,Chile,Frutos oleaginosos,Olivo,Palta"/>
    <s v="https://analytics.zoho.com/open-view/2395394000006080719?ZOHO_CRITERIA=%22Trasposicion_4.2%22.%22Id_Producto%22%20%3D%20100106"/>
    <x v="0"/>
    <s v="#1774B9"/>
  </r>
  <r>
    <n v="3225"/>
    <x v="0"/>
    <x v="4"/>
    <s v="Agropecuario y Forestal"/>
    <n v="100104002"/>
    <x v="51"/>
    <x v="33"/>
    <x v="2"/>
    <x v="113"/>
    <x v="0"/>
    <x v="231"/>
    <s v="Año 2020"/>
    <s v="USD"/>
    <s v="Oficina de Estudios y Políticas Agrarias (ODEPA)"/>
    <s v="Valor de las importaciones de Manzana por Procesamiento"/>
    <s v="El gráfico muestra el Valor de las importaciones de Manzana por Procesamiento, durante el Año 2020, de acuerdo a datos recopilados por la Oficina de Estudios y Políticas Agrarias (ODEPA)- USD"/>
    <s v="Gráfico"/>
    <s v="Estadísticas,Agricultura,Fruta,Importaciones,Chile,Manzana,Aceites,Congelados,Conservas,Deshidratados,Fresca,Frutos secos,Jugos"/>
    <s v="https://analytics.zoho.com/open-view/2395394000005681546?ZOHO_CRITERIA=%22Trasposicion_4.4%22.%22Id_Categor%C3%ADa%22%20%3D%20100104002"/>
    <x v="0"/>
    <s v="#1774B9"/>
  </r>
  <r>
    <n v="3226"/>
    <x v="0"/>
    <x v="4"/>
    <s v="Agropecurio y Forestal"/>
    <n v="13302"/>
    <x v="55"/>
    <x v="28"/>
    <x v="0"/>
    <x v="267"/>
    <x v="0"/>
    <x v="175"/>
    <s v="Periodo 2018-2020"/>
    <s v="Kilogramo - Kg"/>
    <s v="Oficina de Estudios y Políticas Agrarias (ODEPA)"/>
    <s v="Volumen  de fruta por Procesamiento, producidas en la Lampa"/>
    <s v="El gráfico muestra el Volumen  de fruta por Procesamiento, producidas en la Lampa, durante el Periodo 2018-2020, de acuerdo a datos recopilados por la Oficina de Estudios y Políticas Agrarias (ODEPA)- Kilogramo - Kg"/>
    <s v="Gráfico"/>
    <s v="Estadísticas,ODEPA,Fruta,Agricultura,Volumen de fruta, Procesamiento, Lampa"/>
    <s v="https://analytics.zoho.com/open-view/2395394000001840276?ZOHO_CRITERIA=%224.6%22.%22C%C3%B3digo_Comuna%22%3D13302"/>
    <x v="45"/>
    <s v="#1774B9"/>
  </r>
  <r>
    <n v="3227"/>
    <x v="0"/>
    <x v="4"/>
    <s v="Agropecuario y Forestal"/>
    <n v="100105004"/>
    <x v="51"/>
    <x v="30"/>
    <x v="2"/>
    <x v="113"/>
    <x v="0"/>
    <x v="232"/>
    <s v="Año 2020"/>
    <s v="toneladas (t)"/>
    <s v="Oficina de Estudios y Políticas Agrarias (ODEPA)"/>
    <s v="Volumen de las exportaciones de Nuez por Procesamiento, producidas a Escala Nacional"/>
    <s v="El nube de palabras muestra el Volumen de las exportaciones de Nuez por Procesamiento, producidas a Escala Nacional, durante el Año 2020, de acuerdo a datos recopilados por la Oficina de Estudios y Políticas Agrarias (ODEPA)- toneladas (t)"/>
    <s v="Nube de palabras"/>
    <s v="Estadísticas,Agricultura,Fruta,Exportaciones,Chile,Nuez,Aceites,Congelados,Conservas,Deshidratados,Fresca,Frutos secos,Jugos"/>
    <s v="https://analytics.zoho.com/open-view/2395394000000827028?ZOHO_CRITERIA=%22Trasposicion_4.1%22.%22Id_Categor%C3%ADa%22%20%3D%20100105004"/>
    <x v="0"/>
    <s v="#1774B9"/>
  </r>
  <r>
    <n v="3228"/>
    <x v="0"/>
    <x v="4"/>
    <s v="Agropecurio y Forestal"/>
    <n v="100103012"/>
    <x v="50"/>
    <x v="29"/>
    <x v="1"/>
    <x v="13"/>
    <x v="0"/>
    <x v="233"/>
    <s v="Periodo 2018-2019"/>
    <s v="Empresas (unidades)"/>
    <s v="Oficina de Estudios y Políticas Agrarias (ODEPA)"/>
    <s v="Número de empresas agroindustriales procesadoras de Durazno Conservero por Comuna en la Región Metropolitana"/>
    <s v="El Mapa muestra el Número de empresas agrícolas por Comuna en la Región Metropolitana, que utilizan Durazno Conservero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Durazno Conservero"/>
    <s v="https://analytics.zoho.com/open-view/2395394000008782843?ZOHO_CRITERIA=%22Localiza%20CL%22.%22Codreg%22%3D13%20and%20%224.13%20Directorio%20Agroindustria%202020%22.%22Id_Categor%C3%ADa%22%3D100103012"/>
    <x v="2"/>
    <s v="#1774B9"/>
  </r>
  <r>
    <n v="3229"/>
    <x v="0"/>
    <x v="4"/>
    <s v="Agropecurio y Forestal"/>
    <n v="4102"/>
    <x v="49"/>
    <x v="28"/>
    <x v="0"/>
    <x v="122"/>
    <x v="0"/>
    <x v="178"/>
    <s v="Periodo 2018-2020"/>
    <s v="Kilogramo - Kg"/>
    <s v="Oficina de Estudios y Políticas Agrarias (ODEPA)"/>
    <s v="Número de empleados por Destino (Agroindustria), en la Comuna de Coquimbo"/>
    <s v="El gráfico muestra el Número de empleados por Destino (Agroindustria), en la Comuna de Coquimbo, durante el Periodo 2018-2020, de acuerdo a datos recopilados por la Oficina de Estudios y Políticas Agrarias (ODEPA)- Kilogramo - Kg"/>
    <s v="Gráfico"/>
    <s v="Estadísticas,ODEPA,Fruta,Agricultura,Número de empleados, Destino, Coquimbo"/>
    <s v="https://analytics.zoho.com/open-view/2395394000001846850?ZOHO_CRITERIA=%224.6%22.%22C%C3%B3digo_Comuna%22%3D4102"/>
    <x v="46"/>
    <s v="#1774B9"/>
  </r>
  <r>
    <n v="3230"/>
    <x v="0"/>
    <x v="4"/>
    <s v="Agropecurio y Forestal"/>
    <n v="8"/>
    <x v="49"/>
    <x v="28"/>
    <x v="1"/>
    <x v="192"/>
    <x v="0"/>
    <x v="175"/>
    <s v="Periodo 2018-2020"/>
    <s v="Kilogramo - Kg"/>
    <s v="Oficina de Estudios y Políticas Agrarias (ODEPA)"/>
    <s v="Número de empleados por Procesamiento, en la Región del Biobío"/>
    <s v="El gráfico muestra el Número de empleados por Procesamiento, en la Región del Biobío, durante el Periodo 2018-2020, de acuerdo a datos recopilados por la Oficina de Estudios y Políticas Agrarias (ODEPA)- Kilogramo - Kg"/>
    <s v="Gráfico"/>
    <s v="Estadísticas,ODEPA,Fruta,Agricultura,Número de empleados, Procesamiento, Región del Biobío"/>
    <s v="https://analytics.zoho.com/open-view/2395394000001829309?ZOHO_CRITERIA=%224.6%22.%22C%C3%B3digo_Regi%C3%B3n%22%3D8"/>
    <x v="1"/>
    <s v="#1774B9"/>
  </r>
  <r>
    <n v="3231"/>
    <x v="0"/>
    <x v="4"/>
    <s v="Agropecurio y Forestal"/>
    <n v="5"/>
    <x v="51"/>
    <x v="33"/>
    <x v="2"/>
    <x v="113"/>
    <x v="0"/>
    <x v="234"/>
    <s v="Periodo 2012-2020"/>
    <s v="USD"/>
    <s v="Oficina de Estudios y Políticas Agrarias (ODEPA)"/>
    <s v="Evolución del Valor de las importaciones  de Fresca por Tipo de Fruta"/>
    <s v="El gráfico muestra la Evolución del Valor de las importaciones  de Fresca por Tipo de Fruta, durante el Periodo 2012-2020, de acuerdo a datos recopilados por la Oficina de Estudios y Políticas Agrarias (ODEPA)- USD"/>
    <s v="Gráfico Evolución"/>
    <s v="Estadísticas,Agricultura,Fruta,Importaciones,Chile,Fresca,Frambuesa,Kiwi,Limón,Mandarina,Mangos y guayabas,Manzana,Naranja,Palta,Pera,Piña,Plátano,Pomelo,Uva"/>
    <s v="https://analytics.zoho.com/open-view/2395394000005672447?ZOHO_CRITERIA=%22Trasposicion_4.4%22.%22Id_Procesamiento%22%20%3D%205"/>
    <x v="0"/>
    <s v="#1774B9"/>
  </r>
  <r>
    <n v="3232"/>
    <x v="0"/>
    <x v="4"/>
    <s v="Agropecurio y Forestal"/>
    <n v="48"/>
    <x v="54"/>
    <x v="31"/>
    <x v="1"/>
    <x v="178"/>
    <x v="6"/>
    <x v="235"/>
    <s v="Periodo 2018-2019-2020"/>
    <s v="Superficie (ha)"/>
    <s v="Oficina de Estudios y Políticas Agrarias (ODEPA)"/>
    <s v="Superficie plantada de  Pluots según Variedad por Comuna en la Región de O'Higgins"/>
    <s v="Representación geográfica de la superficie plantada de Pluots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Pluots"/>
    <s v="https://analytics.zoho.com/open-view/2395394000008814573?ZOHO_CRITERIA=%224.12%20Sup%20Plantada%20Frut%C3%ADcola%22.%22Codreg%22%3D6%20and%20%224.12%20Sup%20Plantada%20Frut%C3%ADcola%22.%22id_especie%22%3D48"/>
    <x v="29"/>
    <s v="#1774B9"/>
  </r>
  <r>
    <n v="3233"/>
    <x v="0"/>
    <x v="4"/>
    <s v="Agropecurio y Forestal"/>
    <n v="100103002"/>
    <x v="58"/>
    <x v="34"/>
    <x v="1"/>
    <x v="13"/>
    <x v="8"/>
    <x v="219"/>
    <s v="Año 2021"/>
    <s v="Pesos por kilogramo (CLP/kg)"/>
    <s v="Oficina de Estudios y Políticas Agrarias (ODEPA)"/>
    <s v="Precios Diarios de Ciruela durante el año 2021 en los Mercados Mayoristas de la Región Metropolitana"/>
    <s v="Evolución de los Precios diarios de Ciruela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Ciruela,Región Metropolitana"/>
    <s v="https://analytics.zoho.com/open-view/2395394000008699297?ZOHO_CRITERIA=%22Fruta%20Consolidado%22.%22Codreg%22%3D13%20and%20%22Fruta%20Consolidado%22.%22Categor%C3%ADa%20ID%22%3D100103002"/>
    <x v="47"/>
    <s v="#1774B9"/>
  </r>
  <r>
    <n v="3234"/>
    <x v="0"/>
    <x v="4"/>
    <s v="Agropecurio y Forestal"/>
    <n v="6"/>
    <x v="51"/>
    <x v="30"/>
    <x v="1"/>
    <x v="178"/>
    <x v="11"/>
    <x v="182"/>
    <s v="Año 2020"/>
    <s v="USD"/>
    <s v="Oficina de Estudios y Políticas Agrarias (ODEPA)"/>
    <s v="Valor de las exportaciones de fruta, por Tipo de Fruta producidas en la Región de O'Higgins"/>
    <s v="El gráfico muestra el Valor de las exportaciones de fruta, por Tipo de Fruta producidas en la Región de O'Higgins, durante el Año 2020, de acuerdo a datos recopilados por la Oficina de Estudios y Políticas Agrarias (ODEPA)- USD"/>
    <s v="Gráfico "/>
    <s v="Estadísticas,Agricultura,Fruta,Exportaciones,Región de O'Higgins,Tipo de Fruta,Aceituna,Almendra,Arándanos y mirtilos,Avellana,Castaña,Cereza,Chirimoya,Ciruela,Coco,Damasco,Durazno,Frambuesa,Frutilla,Higo,Kiwi,Limón,Mandarina,Mangos y guayabas,Manzana,Membrillo,Mora,Naranja,Nectarín,Nuez,Otros berries,Otros cítricos,Otros frutos,Otros frutos secos,Palta,Pera,Piña,Plátano,Plumcots,Pomelo,Uva"/>
    <s v="https://analytics.zoho.com/open-view/2395394000005736560?ZOHO_CRITERIA=%22Trasposicion_4.1%22.%22C%C3%B3digo_Regi%C3%B3n%22%20%3D%206"/>
    <x v="48"/>
    <s v="#1774B9"/>
  </r>
  <r>
    <n v="3235"/>
    <x v="0"/>
    <x v="4"/>
    <s v="Agropecuario y Forestal"/>
    <n v="100108"/>
    <x v="51"/>
    <x v="30"/>
    <x v="2"/>
    <x v="113"/>
    <x v="0"/>
    <x v="190"/>
    <s v="Periodo 2012-2020"/>
    <s v="toneladas (t)"/>
    <s v="Oficina de Estudios y Políticas Agrarias (ODEPA)"/>
    <s v="Evolución del volumen de las exportaciones de  Frutos Tropicales y subtropicales  por País de Destino, producidas a Escala Nacional"/>
    <s v="El gráfico muestra la Evolución del volumen de las exportaciones de  Frutos Tropicales y subtropicales  por País de Destino, producidas a Escala Nacional, durante el Periodo 2012-2020, de acuerdo a datos recopilados por la Oficina de Estudios y Políticas Agrarias (ODEPA)- toneladas (t)"/>
    <s v="Gráfico Evolución"/>
    <s v="Estadísticas,Agricultura,Fruta,Exportaciones,Chile,Frutos Tropicales y subtropicales,Alemania,Argentina,Australia,Bolivia,Brasil,Canadá,China,Colombia,Cuba,Ecuador,Eslovaquia,Estados Unidos,Guatemala,Haití,Honduras,Japón,Malaui,México,Panamá,Paraguay,Perú,Reino Unido,República Dominicana,Singapur,Sri Lanka,Suecia,Suiza,Tailandia,Taiwán,Uruguay,Venezuela,Hong Kong,Puerto Rico,Aruba,Macao"/>
    <s v="https://analytics.zoho.com/open-view/2395394000000964721?ZOHO_CRITERIA=%22Trasposicion_4.1%22.%22Id_Producto%22%20%3D%20100108"/>
    <x v="0"/>
    <s v="#1774B9"/>
  </r>
  <r>
    <n v="3236"/>
    <x v="0"/>
    <x v="4"/>
    <s v="Agropecurio y Forestal"/>
    <n v="26"/>
    <x v="51"/>
    <x v="33"/>
    <x v="2"/>
    <x v="374"/>
    <x v="0"/>
    <x v="177"/>
    <s v="Año 2020"/>
    <s v="USD"/>
    <s v="Oficina de Estudios y Políticas Agrarias (ODEPA)"/>
    <s v="Valor de las importaciones de fruta provenientes de Brasil, por Fruta"/>
    <s v="El gráfico muestra el Valor de las importaciones de fruta provenientes de Brasil, por Fruta, durante el Año 2020, de acuerdo a datos recopilados por la Oficina de Estudios y Políticas Agrarias (ODEPA)- USD"/>
    <s v="Gráfico"/>
    <s v="Estadísticas,Agricultura,Fruta,Importaciones,Brasil,Fruta,Mangos y guayabas,Naranja,Piña"/>
    <s v="https://analytics.zoho.com/open-view/2395394000005672814?ZOHO_CRITERIA=%22Trasposicion_4.4%22.%22Id_auxiliar%22%3D26"/>
    <x v="0"/>
    <s v="#1774B9"/>
  </r>
  <r>
    <n v="3237"/>
    <x v="0"/>
    <x v="4"/>
    <s v="Agropecurio y Forestal"/>
    <n v="5"/>
    <x v="61"/>
    <x v="29"/>
    <x v="1"/>
    <x v="226"/>
    <x v="12"/>
    <x v="236"/>
    <s v="Periodo 2018-2019"/>
    <s v="Empresas (unidades)"/>
    <s v="Oficina de Estudios y Políticas Agrarias (ODEPA)"/>
    <s v="Número de empresas procesadoras de Jugos por Comuna en la Región de Los Ríos"/>
    <s v="El Mapa muestra el Número de empresas agrícolas por Comuna en la Región de Los Ríos, que procesan Jugos, entre los años 2018-2019, de acuerdo a datos recopilados del directorio de agroindustrías hortofrutícolas efectuados por la ODEPA."/>
    <s v="Representación Geográfica"/>
    <s v="agricultura,agrícola,frutícola,directorio,agroindustria,fruta,hortaliza,ODEPA,Tipo Producto-Producto,Región de Los Ríos,Jugos"/>
    <s v="https://analytics.zoho.com/open-view/2395394000008783082?ZOHO_CRITERIA=%22Localiza%20CL%22.%22Codreg%22%3D14%20and%20%224.13%20Directorio%20Agroindustria%202020%22.%22Id_Procesamiento%22%3D5"/>
    <x v="4"/>
    <s v="#1774B9"/>
  </r>
  <r>
    <n v="3238"/>
    <x v="0"/>
    <x v="4"/>
    <s v="Agropecurio y Forestal"/>
    <n v="72"/>
    <x v="51"/>
    <x v="33"/>
    <x v="2"/>
    <x v="373"/>
    <x v="0"/>
    <x v="175"/>
    <s v="Año 2020"/>
    <s v="toneladas (t)"/>
    <s v="Oficina de Estudios y Políticas Agrarias (ODEPA)"/>
    <s v="Volumen de las importaciones de fruta provenientes de Grecia, por Procesamiento"/>
    <s v="El gráfico muestra el Volumen de las importaciones de fruta provenientes de Grecia, por Procesamiento, durante el Año 2020, de acuerdo a datos recopilados por la Oficina de Estudios y Políticas Agrarias (ODEPA)- toneladas (t)"/>
    <s v="Gráfico Evolución"/>
    <s v="Estadísticas,Agricultura,Fruta,Importaciones,Grecia,Procesamiento,Aceites,Congelados,Conservas,Deshidratados,Fresca,Frutos secos,Jugos"/>
    <s v="https://analytics.zoho.com/open-view/2395394000005581300?ZOHO_CRITERIA=%22Trasposicion_4.3%22.%22Id_auxiliar%22%3D72"/>
    <x v="0"/>
    <s v="#1774B9"/>
  </r>
  <r>
    <n v="3239"/>
    <x v="0"/>
    <x v="4"/>
    <s v="Agropecuario y Forestal"/>
    <n v="100102006"/>
    <x v="51"/>
    <x v="30"/>
    <x v="2"/>
    <x v="113"/>
    <x v="0"/>
    <x v="237"/>
    <s v="Periodo 2012-2020"/>
    <s v="toneladas (t)"/>
    <s v="Oficina de Estudios y Políticas Agrarias (ODEPA)"/>
    <s v="Evolución del volumen de las exportaciones de Pomelo por Procesamiento, producidas a Escala Nacional"/>
    <s v="El gráfico muestra la Evolución del volumen de las exportaciones de Pomelo por Procesamiento, producidas a Escala Nacional, durante el Periodo 2012-2020, de acuerdo a datos recopilados por la Oficina de Estudios y Políticas Agrarias (ODEPA)- toneladas (t)"/>
    <s v="Gráfico Evolución"/>
    <s v="Estadísticas,Agricultura,Fruta,Exportaciones,Chile,Pomelo,Aceites,Congelados,Conservas,Deshidratados,Fresca,Frutos secos,Jugos"/>
    <s v="https://analytics.zoho.com/open-view/2395394000000976999?ZOHO_CRITERIA=%22Trasposicion_4.1%22.%22Id_Categor%C3%ADa%22%20%3D%20100102006"/>
    <x v="0"/>
    <s v="#1774B9"/>
  </r>
  <r>
    <n v="3240"/>
    <x v="0"/>
    <x v="4"/>
    <s v="Agropecurio y Forestal"/>
    <n v="132"/>
    <x v="51"/>
    <x v="30"/>
    <x v="2"/>
    <x v="375"/>
    <x v="5"/>
    <x v="182"/>
    <s v="Año 2020"/>
    <s v="toneladas (t)"/>
    <s v="Oficina de Estudios y Políticas Agrarias (ODEPA)"/>
    <s v="Volumen de las exportaciones de fruta hacia Noruega, por Tipo de Fruta producidas a Escala Nacional"/>
    <s v="El gráfico muestra el Volumen de las exportaciones de fruta hacia Noruega, por Tipo de Fruta producidas a Escala Nacional, durante el Año 2020, de acuerdo a datos recopilados por la Oficina de Estudios y Políticas Agrarias (ODEPA)- toneladas (t)"/>
    <s v="Gráfico  "/>
    <s v="Estadísticas,Agricultura,Fruta,Exportaciones,Noruega,Tipo de Fruta,Berries,Cítricos,Frutos de hueso (carozo),Frutos de pepita,Frutos secos,Frutos oleaginosos,Otros,Tropicales y subtropicales,Uva"/>
    <s v="https://analytics.zoho.com/open-view/2395394000000827380?ZOHO_CRITERIA=%22Trasposicion_4.1%22.%22Id_auxiliar%22%3D132"/>
    <x v="0"/>
    <s v="#1774B9"/>
  </r>
  <r>
    <n v="3241"/>
    <x v="0"/>
    <x v="4"/>
    <s v="Agropecurio y Forestal"/>
    <n v="144"/>
    <x v="51"/>
    <x v="30"/>
    <x v="2"/>
    <x v="376"/>
    <x v="0"/>
    <x v="175"/>
    <s v="Año 2020"/>
    <s v="USD"/>
    <s v="Oficina de Estudios y Políticas Agrarias (ODEPA)"/>
    <s v="Valor de las exportaciones de fruta hacia Portugal, por Procesamiento, producidas a Escala Nacional"/>
    <s v="El gráfico muestra el Valor de las exportaciones de fruta hacia Portugal, por Procesamiento, producidas a Escala Nacional, durante el Año 2020, de acuerdo a datos recopilados por la Oficina de Estudios y Políticas Agrarias (ODEPA)- USD"/>
    <s v="Gráfico"/>
    <s v="Estadísticas,Agricultura,Fruta,Exportaciones,Portugal,Procesamiento,Aceites,Congelados,Conservas,Deshidratados,Fresca,Frutos secos,Jugos"/>
    <s v="https://analytics.zoho.com/open-view/2395394000006082722?ZOHO_CRITERIA=%22Trasposicion_4.2%22.%22ID_territorio%22%3D144"/>
    <x v="0"/>
    <s v="#1774B9"/>
  </r>
  <r>
    <n v="3242"/>
    <x v="0"/>
    <x v="4"/>
    <s v="Agropecurio y Forestal"/>
    <n v="100103001"/>
    <x v="49"/>
    <x v="28"/>
    <x v="2"/>
    <x v="113"/>
    <x v="0"/>
    <x v="211"/>
    <s v="Periodo 2018-2020"/>
    <s v="Kilogramo - Kg"/>
    <s v="Oficina de Estudios y Políticas Agrarias (ODEPA)"/>
    <s v="Número de empleados en agroindustria de Cerezo por tipo de empresa a nivel nacional"/>
    <s v="El gráfico muestra el Número de empleados en agroindustria de Cerezo por tipo de empresa a nivel nacional, durante el Periodo 2018-2020, de acuerdo a datos recopilados por la Oficina de Estudios y Políticas Agrarias (ODEPA)- Kilogramo - Kg"/>
    <s v="Gráfico"/>
    <s v="Estadísticas,ODEPA,Fruta,Agricultura,Número de empleados, Cerezo, Chile"/>
    <s v="https://analytics.zoho.com/open-view/2395394000001914948?ZOHO_CRITERIA=%224.6%22.%22Id_Categor%C3%ADa%22%3D100103001"/>
    <x v="0"/>
    <s v="#1774B9"/>
  </r>
  <r>
    <n v="3243"/>
    <x v="0"/>
    <x v="4"/>
    <s v="Agropecurio y Forestal"/>
    <n v="152"/>
    <x v="51"/>
    <x v="30"/>
    <x v="2"/>
    <x v="377"/>
    <x v="5"/>
    <x v="175"/>
    <s v="Año 2020"/>
    <s v="toneladas (t)"/>
    <s v="Oficina de Estudios y Políticas Agrarias (ODEPA)"/>
    <s v="Volumen de las exportaciones de fruta hacia Rusia, por Procesamiento producidas a Escala Nacional"/>
    <s v="El gráfico muestra el Volumen de las exportaciones de fruta hacia Rusia, por Procesamiento producidas a Escala Nacional, durante el Año 2020, de acuerdo a datos recopilados por la Oficina de Estudios y Políticas Agrarias (ODEPA)- toneladas (t)"/>
    <s v="Gráfico"/>
    <s v="Estadísticas,Agricultura,Fruta,Exportaciones,Rusia,Procesamiento,Aceites,Congelados,Conservas,Deshidratados,Fresca,Frutos secos,Jugos"/>
    <s v="https://analytics.zoho.com/open-view/2395394000000827608?ZOHO_CRITERIA=%22Trasposicion_4.1%22.%22Id_auxiliar%22%3D152"/>
    <x v="0"/>
    <s v="#1774B9"/>
  </r>
  <r>
    <n v="3244"/>
    <x v="0"/>
    <x v="4"/>
    <s v="Agropecurio y Forestal"/>
    <n v="6"/>
    <x v="56"/>
    <x v="32"/>
    <x v="1"/>
    <x v="178"/>
    <x v="0"/>
    <x v="172"/>
    <s v="Temporadas 1979/1980 a 2019/2020"/>
    <s v="quintales métricos por hectárea (qqm/ha)"/>
    <s v="Oficina de Estudios y Políticas Agrarias (ODEPA)"/>
    <s v="Rendimiento histórico por Tipo de Cultivo en la Región de O'Higgins"/>
    <s v="La serie detalla el rendimiento promedio histórico por Tipo de Cultivo en la Región de O'Higgins, según datos publicados por la Oficina de Estudios y Políticas Agrarias (ODEPA) para las Temporadas 1979/1980 a 2019/2020 - quintales métricos por hectárea (qqm/ha)"/>
    <s v="Gráfico Evolución"/>
    <s v="agricultura,agrícola,rendimiento,cultivo,quintales,ODEPA,estadísticas,Región de O'Higgins,Rendimiento Histórico"/>
    <s v="https://analytics.zoho.com/open-view/2395394000009117720?ZOHO_CRITERIA=%22Localiza%20CL%22.%22Codreg%22%3D6"/>
    <x v="17"/>
    <s v="#1774B9"/>
  </r>
  <r>
    <n v="3245"/>
    <x v="0"/>
    <x v="4"/>
    <s v="Agropecurio y Forestal"/>
    <n v="5404"/>
    <x v="49"/>
    <x v="28"/>
    <x v="0"/>
    <x v="311"/>
    <x v="0"/>
    <x v="197"/>
    <s v="Periodo 2018-2020"/>
    <s v="Kilogramo - Kg"/>
    <s v="Oficina de Estudios y Políticas Agrarias (ODEPA)"/>
    <s v="Número de empleados por Tipo de Envase (Agroindustria), en la Comuna de Petorca"/>
    <s v="El gráfico muestra el Número de empleados por Tipo de Envase (Agroindustria), en la Comuna de Petorca, durante el Periodo 2018-2020, de acuerdo a datos recopilados por la Oficina de Estudios y Políticas Agrarias (ODEPA)- Kilogramo - Kg"/>
    <s v="Gráfico"/>
    <s v="Estadísticas,ODEPA,Fruta,Agricultura,Número de empleados, Tipo de Envase, Petorca"/>
    <s v="https://analytics.zoho.com/open-view/2395394000001846254?ZOHO_CRITERIA=%224.6%22.%22C%C3%B3digo_Comuna%22%3D5404"/>
    <x v="49"/>
    <s v="#1774B9"/>
  </r>
  <r>
    <n v="3246"/>
    <x v="0"/>
    <x v="4"/>
    <s v="Agropecurio y Forestal"/>
    <n v="14202"/>
    <x v="62"/>
    <x v="31"/>
    <x v="0"/>
    <x v="89"/>
    <x v="4"/>
    <x v="238"/>
    <s v="Periodo 2018-2019-2020"/>
    <s v="Superficie (ha)"/>
    <s v="Oficina de Estudios y Políticas Agrarias (ODEPA)"/>
    <s v="Superficie plantada de especies frutales por Sistema de Plantación en la comuna de Futrono"/>
    <s v="Se representa la superficie plantada de frutales por Sistema de Plantación, Tipo de Cultivo y Especie Plantada en la comuna de Futrono con base a datos recopilados por la Oficina de Estudios y Políticas Agrarias (ODEPA) en los Catastros Frutícolas Regionales de los años 2018-2019-2020."/>
    <s v="Gráfico Proporciones"/>
    <s v="agricultura,agrícola,frutícola,superficie,plantaciones,fruta,ODEPA,comuna,región,Futrono,Sistema Plantación"/>
    <s v="https://analytics.zoho.com/open-view/2395394000008804399?ZOHO_CRITERIA=%22Localiza%20CL%22.%22Codcom%22%3D14202"/>
    <x v="24"/>
    <s v="#1774B9"/>
  </r>
  <r>
    <n v="3247"/>
    <x v="0"/>
    <x v="4"/>
    <s v="Agropecurio y Forestal"/>
    <n v="1"/>
    <x v="53"/>
    <x v="32"/>
    <x v="2"/>
    <x v="113"/>
    <x v="0"/>
    <x v="239"/>
    <s v="Temporadas 1979/1980 a 2019/2020"/>
    <s v="quintales métricos por hectárea (qqm/ha)"/>
    <s v="Oficina de Estudios y Políticas Agrarias (ODEPA)"/>
    <s v="Evolución del rendimiento promedio de cultivo de Achicoria industrial para la serie de tiempo disponible a Escala Nacional"/>
    <s v="Se detalla el rendimiento promedio histórico de cultivos de Achicoria industrial según datos publicados por la Oficina de Estudios y Políticas Agrarias (ODEPA) para las Temporadas 1979/1980 a 2019/2020 a Escala Nacional - quintales métricos por hectárea (qqm/ha)"/>
    <s v="Gráfico Evolución"/>
    <s v="agricultura,agrícola,rendimiento,cultivo,quintales,ODEPA,estadísticas,Chile,Achicoria industrial"/>
    <s v="https://analytics.zoho.com/open-view/2395394000008864798?ZOHO_CRITERIA=%22Trasposicion_4.11%22.%22Id_cultivo%22%3D1"/>
    <x v="0"/>
    <s v="#1774B9"/>
  </r>
  <r>
    <n v="3248"/>
    <x v="0"/>
    <x v="4"/>
    <s v="Agropecurio y Forestal"/>
    <n v="100107005"/>
    <x v="55"/>
    <x v="28"/>
    <x v="2"/>
    <x v="113"/>
    <x v="0"/>
    <x v="240"/>
    <s v="Periodo 2018-2020"/>
    <s v="Kilogramo - Kg"/>
    <s v="Oficina de Estudios y Políticas Agrarias (ODEPA)"/>
    <s v="Volumen  de  Grosella por Procesamiento, producidas a nivel nacional"/>
    <s v="El mapa muestra el Volumen  de  Grosella por Procesamiento, producidas a nivel nacional, durante el Periodo 2018-2020, de acuerdo a datos recopilados por la Oficina de Estudios y Políticas Agrarias (ODEPA)- Kilogramo - Kg"/>
    <s v="Gráfico"/>
    <s v="Estadísticas,ODEPA,Fruta,Agricultura,Volumen de fruta, Grosella, Chile"/>
    <s v="https://analytics.zoho.com/open-view/2395394000001894015?ZOHO_CRITERIA=%224.6%22.%22Id_Categor%C3%ADa%22%3D100107005"/>
    <x v="0"/>
    <s v="#1774B9"/>
  </r>
  <r>
    <n v="3249"/>
    <x v="0"/>
    <x v="4"/>
    <s v="Agropecurio y Forestal"/>
    <n v="141"/>
    <x v="51"/>
    <x v="33"/>
    <x v="2"/>
    <x v="378"/>
    <x v="0"/>
    <x v="182"/>
    <s v="Periodo 2012-2020"/>
    <s v="toneladas (t)"/>
    <s v="Oficina de Estudios y Políticas Agrarias (ODEPA)"/>
    <s v="Evolución del volumen de las importaciones provenientes de Paraguay, por Tipo de Fruta"/>
    <s v="El gráfico muestra la Evolución del volumen de las importaciones provenientes de Paraguay, por Tipo de Fruta, durante el Periodo 2012-2020, de acuerdo a datos recopilados por la Oficina de Estudios y Políticas Agrarias (ODEPA)- toneladas (t)"/>
    <s v="Gráfico Evolución"/>
    <s v="Estadísticas,Agricultura,Fruta,Importaciones,Paraguay,Tipo de Fruta,Cítricos,Frutos de hueso,Frutos de pepita,Frutos oleaginosos,Tropicales y subtropicales"/>
    <s v="https://analytics.zoho.com/open-view/2395394000005572912?ZOHO_CRITERIA=%22Trasposicion_4.3%22.%22Id_auxiliar%22%3D141"/>
    <x v="0"/>
    <s v="#1774B9"/>
  </r>
  <r>
    <n v="3250"/>
    <x v="0"/>
    <x v="4"/>
    <s v="Agropecurio y Forestal"/>
    <n v="3301"/>
    <x v="55"/>
    <x v="28"/>
    <x v="0"/>
    <x v="8"/>
    <x v="0"/>
    <x v="175"/>
    <s v="Periodo 2018-2020"/>
    <s v="Kilogramo - Kg"/>
    <s v="Oficina de Estudios y Políticas Agrarias (ODEPA)"/>
    <s v="Volumen  de fruta por Procesamiento, producidas en la Vallenar"/>
    <s v="El gráfico muestra el Volumen  de fruta por Procesamiento, producidas en la Vallenar, durante el Periodo 2018-2020, de acuerdo a datos recopilados por la Oficina de Estudios y Políticas Agrarias (ODEPA)- Kilogramo - Kg"/>
    <s v="Gráfico"/>
    <s v="Estadísticas,ODEPA,Fruta,Agricultura,Volumen de fruta, Procesamiento, Vallenar"/>
    <s v="https://analytics.zoho.com/open-view/2395394000001840276?ZOHO_CRITERIA=%224.6%22.%22C%C3%B3digo_Comuna%22%3D3301"/>
    <x v="50"/>
    <s v="#1774B9"/>
  </r>
  <r>
    <n v="3251"/>
    <x v="0"/>
    <x v="4"/>
    <s v="Agropecurio y Forestal"/>
    <n v="5501"/>
    <x v="55"/>
    <x v="28"/>
    <x v="0"/>
    <x v="53"/>
    <x v="0"/>
    <x v="177"/>
    <s v="Periodo 2018-2020"/>
    <s v="Kilogramo - Kg"/>
    <s v="Oficina de Estudios y Políticas Agrarias (ODEPA)"/>
    <s v="Volumen  de fruta por Fruta, producidas en la Quillota"/>
    <s v="El gráfico muestra el Volumen  de fruta por Fruta, producidas en la Quillota, durante el Periodo 2018-2020, de acuerdo a datos recopilados por la Oficina de Estudios y Políticas Agrarias (ODEPA)- Kilogramo - Kg"/>
    <s v="Gráfico"/>
    <s v="Estadísticas,ODEPA,Fruta,Agricultura,Volumen de fruta, Fruta, Quillota"/>
    <s v="https://analytics.zoho.com/open-view/2395394000001834799?ZOHO_CRITERIA=%224.6%22.%22C%C3%B3digo_Comuna%22%3D5501"/>
    <x v="51"/>
    <s v="#1774B9"/>
  </r>
  <r>
    <n v="3252"/>
    <x v="0"/>
    <x v="4"/>
    <s v="Agropecurio y Forestal"/>
    <n v="5405"/>
    <x v="55"/>
    <x v="28"/>
    <x v="0"/>
    <x v="221"/>
    <x v="0"/>
    <x v="182"/>
    <s v="Periodo 2018-2020"/>
    <s v="Kilogramo - Kg"/>
    <s v="Oficina de Estudios y Políticas Agrarias (ODEPA)"/>
    <s v="Volumen  de fruta por Tipo de Fruta, producidas en la Zapallar"/>
    <s v="El gráfico muestra el Volumen  de fruta por Tipo de Fruta, producidas en la Zapallar, durante el Periodo 2018-2020, de acuerdo a datos recopilados por la Oficina de Estudios y Políticas Agrarias (ODEPA)- Kilogramo - Kg"/>
    <s v="Gráfico"/>
    <s v="Estadísticas,ODEPA,Fruta,Agricultura,Volumen de fruta, Tipo de Fruta, Zapallar"/>
    <s v="https://analytics.zoho.com/open-view/2395394000001834352?ZOHO_CRITERIA=%224.6%22.%22C%C3%B3digo_Comuna%22%3D5405"/>
    <x v="52"/>
    <s v="#1774B9"/>
  </r>
  <r>
    <n v="3253"/>
    <x v="0"/>
    <x v="4"/>
    <s v="Agropecurio y Forestal"/>
    <n v="100103003"/>
    <x v="58"/>
    <x v="34"/>
    <x v="1"/>
    <x v="163"/>
    <x v="8"/>
    <x v="200"/>
    <s v="Año 2021"/>
    <s v="Pesos por kilogramo (CLP/kg)"/>
    <s v="Oficina de Estudios y Políticas Agrarias (ODEPA)"/>
    <s v="Precios Diarios de Damasco durante el año 2021 en los Mercados Mayoristas de la Región de Maule"/>
    <s v="Evolución de los Precios diarios de Damasco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Damasco,Región de Maule"/>
    <s v="https://analytics.zoho.com/open-view/2395394000008699297?ZOHO_CRITERIA=%22Fruta%20Consolidado%22.%22Codreg%22%3D7%20and%20%22Fruta%20Consolidado%22.%22Categor%C3%ADa%20ID%22%3D100103003"/>
    <x v="53"/>
    <s v="#1774B9"/>
  </r>
  <r>
    <n v="3254"/>
    <x v="0"/>
    <x v="4"/>
    <s v="Agropecurio y Forestal"/>
    <n v="9120"/>
    <x v="49"/>
    <x v="28"/>
    <x v="0"/>
    <x v="167"/>
    <x v="0"/>
    <x v="197"/>
    <s v="Periodo 2018-2020"/>
    <s v="Kilogramo - Kg"/>
    <s v="Oficina de Estudios y Políticas Agrarias (ODEPA)"/>
    <s v="Número de empleados por Tipo de Envase (Agroindustria), en la Comuna de Villarrica"/>
    <s v="El gráfico muestra el Número de empleados por Tipo de Envase (Agroindustria), en la Comuna de Villarrica, durante el Periodo 2018-2020, de acuerdo a datos recopilados por la Oficina de Estudios y Políticas Agrarias (ODEPA)- Kilogramo - Kg"/>
    <s v="Gráfico"/>
    <s v="Estadísticas,ODEPA,Fruta,Agricultura,Número de empleados, Tipo de Envase, Villarrica"/>
    <s v="https://analytics.zoho.com/open-view/2395394000001846254?ZOHO_CRITERIA=%224.6%22.%22C%C3%B3digo_Comuna%22%3D9120"/>
    <x v="54"/>
    <s v="#1774B9"/>
  </r>
  <r>
    <n v="3255"/>
    <x v="0"/>
    <x v="4"/>
    <s v="Agropecurio y Forestal"/>
    <n v="100103003"/>
    <x v="55"/>
    <x v="28"/>
    <x v="2"/>
    <x v="113"/>
    <x v="0"/>
    <x v="200"/>
    <s v="Periodo 2018-2020"/>
    <s v="Kilogramo - Kg"/>
    <s v="Oficina de Estudios y Políticas Agrarias (ODEPA)"/>
    <s v="Volumen  de  Damasco por Procesamiento, producidas a nivel nacional"/>
    <s v="El mapa muestra el Volumen  de  Damasco por Procesamiento, producidas a nivel nacional, durante el Periodo 2018-2020, de acuerdo a datos recopilados por la Oficina de Estudios y Políticas Agrarias (ODEPA)- Kilogramo - Kg"/>
    <s v="Gráfico"/>
    <s v="Estadísticas,ODEPA,Fruta,Agricultura,Volumen de fruta, Damasco, Chile"/>
    <s v="https://analytics.zoho.com/open-view/2395394000001894015?ZOHO_CRITERIA=%224.6%22.%22Id_Categor%C3%ADa%22%3D100103003"/>
    <x v="0"/>
    <s v="#1774B9"/>
  </r>
  <r>
    <n v="3256"/>
    <x v="0"/>
    <x v="4"/>
    <s v="Agropecurio y Forestal"/>
    <n v="100108001"/>
    <x v="55"/>
    <x v="28"/>
    <x v="2"/>
    <x v="113"/>
    <x v="0"/>
    <x v="241"/>
    <s v="Periodo 2018-2020"/>
    <s v="Kilogramo - Kg"/>
    <s v="Oficina de Estudios y Políticas Agrarias (ODEPA)"/>
    <s v="Volumen  de  Guayabo por Comuna de origen, producidas a nivel nacional"/>
    <s v="El mapa muestra el Volumen  de  Guayabo por Comuna de origen, producidas a nivel nacional, durante el Periodo 2018-2020, de acuerdo a datos recopilados por la Oficina de Estudios y Políticas Agrarias (ODEPA)- Kilogramo - Kg"/>
    <s v="Mapa"/>
    <s v="Estadísticas,ODEPA,Fruta,Agricultura,Volumen de fruta, Guayabo, Chile"/>
    <s v="https://analytics.zoho.com/open-view/2395394000001886612?ZOHO_CRITERIA=%224.6%22.%22Id_Categor%C3%ADa%22%3D100108001"/>
    <x v="0"/>
    <s v="#1774B9"/>
  </r>
  <r>
    <n v="3257"/>
    <x v="0"/>
    <x v="4"/>
    <s v="Agropecurio y Forestal"/>
    <n v="9115"/>
    <x v="52"/>
    <x v="31"/>
    <x v="0"/>
    <x v="153"/>
    <x v="4"/>
    <x v="171"/>
    <s v="Periodo 2018-2019-2020"/>
    <s v="Superficie (ha)"/>
    <s v="Oficina de Estudios y Políticas Agrarias (ODEPA)"/>
    <s v="Superficie plantada de especies frutales por Método de Riego en la comuna de Pucón"/>
    <s v="Se representa la superficie plantada de frutales por Método de Riego con segmentadores incorporados por Tipo de Cultivo y Especie Plantada en la comuna de Pucón con base a datos recopilados por la Oficina de Estudios y Políticas Agrarias (ODEPA) en los Catastros Frutícolas Regionales de los años 2018-2019-2020."/>
    <s v="Gráfico Proporciones"/>
    <s v="agricultura,agrícola,frutícola,superficie,plantaciones,fruta,ODEPA,comuna,región,Pucón,Método Riego"/>
    <s v="https://analytics.zoho.com/open-view/2395394000008804811?ZOHO_CRITERIA=%22Localiza%20CL%22.%22Codcom%22%3D9115"/>
    <x v="20"/>
    <s v="#1774B9"/>
  </r>
  <r>
    <n v="3258"/>
    <x v="0"/>
    <x v="4"/>
    <s v="Agropecurio y Forestal"/>
    <n v="100112025"/>
    <x v="50"/>
    <x v="29"/>
    <x v="1"/>
    <x v="24"/>
    <x v="0"/>
    <x v="221"/>
    <s v="Periodo 2018-2019"/>
    <s v="Empresas (unidades)"/>
    <s v="Oficina de Estudios y Políticas Agrarias (ODEPA)"/>
    <s v="Número de empresas agroindustriales procesadoras de Frutilla por Comuna en la Región de Los Lagos"/>
    <s v="El Mapa muestra el Número de empresas agrícolas por Comuna en la Región de Los Lagos, que utilizan Frutilla en su producción, entre los años 2018-2019, de acuerdo a datos recopilados del directorio de agroindustrías hortofrutícolas efectuados por la ODEPA."/>
    <s v="Representación Geográfica"/>
    <s v="agricultura,agrícola,frutícola,directorio,agroindustria,fruta,hortaliza,ODEPA,Ninguno,Región de Los Lagos,Frutilla"/>
    <s v="https://analytics.zoho.com/open-view/2395394000008782843?ZOHO_CRITERIA=%22Localiza%20CL%22.%22Codreg%22%3D10%20and%20%224.13%20Directorio%20Agroindustria%202020%22.%22Id_Categor%C3%ADa%22%3D100112025"/>
    <x v="37"/>
    <s v="#1774B9"/>
  </r>
  <r>
    <n v="3259"/>
    <x v="0"/>
    <x v="4"/>
    <s v="Agropecurio y Forestal"/>
    <n v="9103"/>
    <x v="49"/>
    <x v="28"/>
    <x v="0"/>
    <x v="44"/>
    <x v="0"/>
    <x v="175"/>
    <s v="Periodo 2018-2020"/>
    <s v="Kilogramo - Kg"/>
    <s v="Oficina de Estudios y Políticas Agrarias (ODEPA)"/>
    <s v="Número de empleados por Procesamiento (agroindustria), en la Comuna de Cunco"/>
    <s v="La nube de palabras muestra el Número de empleados por Procesamiento (agroindustria), en la Comuna de Cunco, durante el Periodo 2018-2020, de acuerdo a datos recopilados por la Oficina de Estudios y Políticas Agrarias (ODEPA)- Kilogramo - Kg"/>
    <s v="Nube de palabras"/>
    <s v="Estadísticas,ODEPA,Fruta,Agricultura,Número de empleados, Procesamiento, Cunco"/>
    <s v="https://analytics.zoho.com/open-view/2395394000001840481?ZOHO_CRITERIA=%224.6%22.%22C%C3%B3digo_Comuna%22%3D9103"/>
    <x v="55"/>
    <s v="#1774B9"/>
  </r>
  <r>
    <n v="3260"/>
    <x v="0"/>
    <x v="4"/>
    <s v="Agropecurio y Forestal"/>
    <n v="168"/>
    <x v="51"/>
    <x v="33"/>
    <x v="2"/>
    <x v="379"/>
    <x v="0"/>
    <x v="182"/>
    <s v="Periodo 2012-2020"/>
    <s v="toneladas (t)"/>
    <s v="Oficina de Estudios y Políticas Agrarias (ODEPA)"/>
    <s v="Evolución del volumen de las importaciones provenientes de Sudáfrica, por Tipo de Fruta"/>
    <s v="El gráfico muestra la Evolución del volumen de las importaciones provenientes de Sudáfrica, por Tipo de Fruta, durante el Periodo 2012-2020, de acuerdo a datos recopilados por la Oficina de Estudios y Políticas Agrarias (ODEPA)- toneladas (t)"/>
    <s v="Gráfico Evolución"/>
    <s v="Estadísticas,Agricultura,Fruta,Importaciones,Sudáfrica,Tipo de Fruta,Berries,Cítricos,Frutos de hueso,Tropicales y subtropicales, Uva"/>
    <s v="https://analytics.zoho.com/open-view/2395394000005572912?ZOHO_CRITERIA=%22Trasposicion_4.3%22.%22Id_auxiliar%22%3D168"/>
    <x v="0"/>
    <s v="#1774B9"/>
  </r>
  <r>
    <n v="3261"/>
    <x v="0"/>
    <x v="4"/>
    <s v="Agropecurio y Forestal"/>
    <n v="9"/>
    <x v="60"/>
    <x v="34"/>
    <x v="2"/>
    <x v="113"/>
    <x v="13"/>
    <x v="242"/>
    <s v="Año 2021"/>
    <s v="Pesos por kilogramo (CLP/kg)"/>
    <s v="Oficina de Estudios y Políticas Agrarias (ODEPA)"/>
    <s v="Precios Diarios de Hortalizas durante el año 2021 en la Vega Central Mapocho de Santiago"/>
    <s v="Evolución de los Precios diarios de Hortalizas en pesos chilenos por kilogramo desde el 1/1/2021 a la fecha en Vega Central Mapocho de Santiago con base en datos reportados por la Oficina de Estudios y Políticas Agrarias (ODEPA)"/>
    <s v="Gráfico Evolución"/>
    <s v="precio,diario,ODEPA,agrícola,productos agrícolas,verduras,por mayor,Hortaliza,Vega Central Mapocho de Santiago,Chile"/>
    <s v="https://analytics.zoho.com/open-view/2395394000008699483?ZOHO_CRITERIA=%22Hortaliza%20Consolidado%22.%22Mercado%20ID%22%3D9"/>
    <x v="0"/>
    <s v="#1774B9"/>
  </r>
  <r>
    <n v="3262"/>
    <x v="0"/>
    <x v="4"/>
    <s v="Agropecurio y Forestal"/>
    <n v="100108002"/>
    <x v="58"/>
    <x v="34"/>
    <x v="1"/>
    <x v="156"/>
    <x v="8"/>
    <x v="243"/>
    <s v="Año 2021"/>
    <s v="Pesos por kilogramo (CLP/kg)"/>
    <s v="Oficina de Estudios y Políticas Agrarias (ODEPA)"/>
    <s v="Precios Diarios de Mango durante el año 2021 en los Mercados Mayoristas de la Región de Ñuble"/>
    <s v="Evolución de los Precios diarios de Mango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Mango,Región de Ñuble"/>
    <s v="https://analytics.zoho.com/open-view/2395394000008699297?ZOHO_CRITERIA=%22Fruta%20Consolidado%22.%22Codreg%22%3D16%20and%20%22Fruta%20Consolidado%22.%22Categor%C3%ADa%20ID%22%3D100108002"/>
    <x v="25"/>
    <s v="#1774B9"/>
  </r>
  <r>
    <n v="3263"/>
    <x v="0"/>
    <x v="4"/>
    <s v="Agropecurio y Forestal"/>
    <n v="11"/>
    <x v="51"/>
    <x v="30"/>
    <x v="2"/>
    <x v="380"/>
    <x v="0"/>
    <x v="177"/>
    <s v="Año 2020"/>
    <s v="toneladas (t)"/>
    <s v="Oficina de Estudios y Políticas Agrarias (ODEPA)"/>
    <s v="Volumen de las exportaciones de fruta hacia Australia, por Fruta producidas a Escala Nacional"/>
    <s v="El gráfico muestra el Volumen de las exportaciones de fruta hacia Australia, por Fruta producidas a Escala Nacional, durante el Año 2020, de acuerdo a datos recopilados por la Oficina de Estudios y Políticas Agrarias (ODEPA)- toneladas (t)"/>
    <s v="Gráfico"/>
    <s v="Estadísticas,Agricultura,Fruta,Exportaciones,Australia,Fruta,Aceituna,Almendra,Arándanos y mirtilos,Ciruela,Coco,Damasco,Durazno,Frambuesa,Frutilla,Mora,Otros berries,Otros cítricos,Otros frutos,Otros frutos secos,Palta,Piña,Plátano"/>
    <s v="https://analytics.zoho.com/open-view/2395394000000827462?ZOHO_CRITERIA=%22Trasposicion_4.1%22.%22Id_auxiliar%22%3D11"/>
    <x v="0"/>
    <s v="#1774B9"/>
  </r>
  <r>
    <n v="3264"/>
    <x v="0"/>
    <x v="4"/>
    <s v="Agropecurio y Forestal"/>
    <n v="34"/>
    <x v="55"/>
    <x v="28"/>
    <x v="2"/>
    <x v="113"/>
    <x v="0"/>
    <x v="244"/>
    <s v="Periodo 2018-2020"/>
    <s v="Kilogramo - Kg"/>
    <s v="Oficina de Estudios y Políticas Agrarias (ODEPA)"/>
    <s v="Volumen de  Chicha de manzana por tipo de empresa producidas a nivel nacional"/>
    <s v="El gráfico muestra el Volumen de  Chicha de manzana por tipo de empresa producidas a nivel nacional, durante el Periodo 2018-2020, de acuerdo a datos recopilados por la Oficina de Estudios y Políticas Agrarias (ODEPA)- Kilogramo - Kg"/>
    <s v="Gráfico"/>
    <s v="Estadísticas,ODEPA,Fruta,Agricultura,Volumen de fruta, Chicha de manzana, Chile"/>
    <s v="https://analytics.zoho.com/open-view/2395394000001914549?ZOHO_CRITERIA=%224.6%22.%22Id_Procesamiento%22%3D34"/>
    <x v="0"/>
    <s v="#1774B9"/>
  </r>
  <r>
    <n v="3265"/>
    <x v="0"/>
    <x v="4"/>
    <s v="Agropecurio y Forestal"/>
    <n v="171"/>
    <x v="51"/>
    <x v="30"/>
    <x v="2"/>
    <x v="381"/>
    <x v="0"/>
    <x v="185"/>
    <s v="Periodo 2012-2020"/>
    <s v="toneladas (t)"/>
    <s v="Oficina de Estudios y Políticas Agrarias (ODEPA)"/>
    <s v="Evolución del volumen de las exportaciones de fruta hacia Suecia, por Región de Origen producidas a Escala Nacional"/>
    <s v="El gráfico muestra la Evolución del volumen de las exportaciones de fruta hacia Suecia, por Región de Origen producidas a Escala Nacional, durante el Periodo 2012-2020, de acuerdo a datos recopilados por la Oficina de Estudios y Políticas Agrarias (ODEPA)- toneladas (t)"/>
    <s v="Gráfico Evolución"/>
    <s v="Estadísticas,Agricultura,Fruta,Exportaciones,Suecia,Región de Origen,Ñuble,Biobío,Maule,O'Higgins,Coquimbo,Valparaíso,Metropolitana"/>
    <s v="https://analytics.zoho.com/open-view/2395394000000967000?ZOHO_CRITERIA=%22Trasposicion_4.1%22.%22Id_auxiliar%22%3D171"/>
    <x v="0"/>
    <s v="#1774B9"/>
  </r>
  <r>
    <n v="3266"/>
    <x v="0"/>
    <x v="4"/>
    <s v="Agropecurio y Forestal"/>
    <n v="1"/>
    <x v="49"/>
    <x v="28"/>
    <x v="2"/>
    <x v="113"/>
    <x v="0"/>
    <x v="245"/>
    <s v="Periodo 2018-2020"/>
    <s v="Kilogramo - Kg"/>
    <s v="Oficina de Estudios y Políticas Agrarias (ODEPA)"/>
    <s v="Número de empleados en agroindustria Sin destino externo por tipo de empresa a nivel nacional"/>
    <s v="El gráfico muestra el Número de empleados en agroindustria Sin destino externo por tipo de empresa a nivel nacional, durante el Periodo 2018-2020, de acuerdo a datos recopilados por la Oficina de Estudios y Políticas Agrarias (ODEPA)- Kilogramo - Kg"/>
    <s v="Gráfico"/>
    <s v="Estadísticas,ODEPA,Fruta,Agricultura,Número de empleados, Sin destino externo, Chile"/>
    <s v="https://analytics.zoho.com/open-view/2395394000001951907?ZOHO_CRITERIA=%224.6%22.%22C%C3%B3digo_Regi%C3%B3n%22%3D1"/>
    <x v="0"/>
    <s v="#1774B9"/>
  </r>
  <r>
    <n v="3267"/>
    <x v="0"/>
    <x v="4"/>
    <s v="Agropecurio y Forestal"/>
    <n v="141"/>
    <x v="51"/>
    <x v="30"/>
    <x v="2"/>
    <x v="378"/>
    <x v="0"/>
    <x v="182"/>
    <s v="Año 2020"/>
    <s v="USD"/>
    <s v="Oficina de Estudios y Políticas Agrarias (ODEPA)"/>
    <s v="Valor de las exportaciones de fruta hacia Paraguay, por Tipo de Fruta producidas a Escala Nacional"/>
    <s v="El gráfico muestra el Valor de las exportaciones de fruta hacia Paraguay, por Tipo de Fruta producidas a Escala Nacional, durante el Año 2020, de acuerdo a datos recopilados por la Oficina de Estudios y Políticas Agrarias (ODEPA)- USD"/>
    <s v="Gráfico  "/>
    <s v="Estadísticas,Agricultura,Fruta,Exportaciones,Paraguay,Tipo de Fruta,Berries,Cítricos,Frutos de hueso (carozo),Frutos de pepita,Frutos secos,Frutos oleaginosos,Otros,Tropicales y subtropicales,Uva"/>
    <s v="https://analytics.zoho.com/open-view/2395394000006082576?ZOHO_CRITERIA=%22Trasposicion_4.2%22.%22ID_territorio%22%3D141"/>
    <x v="0"/>
    <s v="#1774B9"/>
  </r>
  <r>
    <n v="3268"/>
    <x v="0"/>
    <x v="4"/>
    <s v="Agropecurio y Forestal"/>
    <n v="16205"/>
    <x v="57"/>
    <x v="31"/>
    <x v="0"/>
    <x v="330"/>
    <x v="0"/>
    <x v="207"/>
    <s v="Periodo 2018-2019-2020"/>
    <s v="Superficie (ha)"/>
    <s v="Oficina de Estudios y Políticas Agrarias (ODEPA)"/>
    <s v="Superficie plantada de especies frutales por Tipo de Cultivo en la comuna de Portezuelo"/>
    <s v="Representación de la superficie plantada de frutales según Tipo de Cultivo en la comuna de Portezuelo, con base en datos recopilados por la Oficina de Estudios y Políticas Agrarias (ODEPA) en los Catastros Frutícolas Regionales de los años 2018-2019-2020."/>
    <s v="Gráfico Proporciones"/>
    <s v="agricultura,agrícola,frutícola,superficie,plantaciones,fruta,ODEPA,comuna,región,Portezuelo,Tipo de Cultivo"/>
    <s v="https://analytics.zoho.com/open-view/2395394000008803365?ZOHO_CRITERIA=%22Localiza%20CL%22.%22Codcom%22%3D16205"/>
    <x v="56"/>
    <s v="#1774B9"/>
  </r>
  <r>
    <n v="3269"/>
    <x v="0"/>
    <x v="4"/>
    <s v="Agropecurio y Forestal"/>
    <n v="59"/>
    <x v="51"/>
    <x v="33"/>
    <x v="2"/>
    <x v="382"/>
    <x v="0"/>
    <x v="175"/>
    <s v="Periodo 2012-2020"/>
    <s v="USD"/>
    <s v="Oficina de Estudios y Políticas Agrarias (ODEPA)"/>
    <s v="Evolución del Valor de las importaciones provenientes de España, por Procesamiento"/>
    <s v="El gráfico muestra la Evolución del Valor de las importaciones provenientes de España, por Procesamiento, durante el Periodo 2012-2020, de acuerdo a datos recopilados por la Oficina de Estudios y Políticas Agrarias (ODEPA)- USD"/>
    <s v="Gráfico Evolución"/>
    <s v="Estadísticas,Agricultura,Fruta,Importaciones,España,Procesamiento,Aceites,Congelados,Conservas,Deshidratados,Fresca,Frutos secos,Jugos"/>
    <s v="https://analytics.zoho.com/open-view/2395394000005678211?ZOHO_CRITERIA=%22Trasposicion_4.4%22.%22Id_auxiliar%22%3D59"/>
    <x v="0"/>
    <s v="#1774B9"/>
  </r>
  <r>
    <n v="3270"/>
    <x v="0"/>
    <x v="4"/>
    <s v="Agropecurio y Forestal"/>
    <n v="10304"/>
    <x v="49"/>
    <x v="28"/>
    <x v="0"/>
    <x v="36"/>
    <x v="0"/>
    <x v="197"/>
    <s v="Periodo 2018-2020"/>
    <s v="Kilogramo - Kg"/>
    <s v="Oficina de Estudios y Políticas Agrarias (ODEPA)"/>
    <s v="Número de empleados por Tipo de Envase (Agroindustria), en la Comuna de Puyehue"/>
    <s v="El gráfico muestra el Número de empleados por Tipo de Envase (Agroindustria), en la Comuna de Puyehue, durante el Periodo 2018-2020, de acuerdo a datos recopilados por la Oficina de Estudios y Políticas Agrarias (ODEPA)- Kilogramo - Kg"/>
    <s v="Gráfico"/>
    <s v="Estadísticas,ODEPA,Fruta,Agricultura,Número de empleados, Tipo de Envase, Puyehue"/>
    <s v="https://analytics.zoho.com/open-view/2395394000001846254?ZOHO_CRITERIA=%224.6%22.%22C%C3%B3digo_Comuna%22%3D10304"/>
    <x v="57"/>
    <s v="#1774B9"/>
  </r>
  <r>
    <n v="3271"/>
    <x v="0"/>
    <x v="4"/>
    <s v="Agropecurio y Forestal"/>
    <n v="100108"/>
    <x v="57"/>
    <x v="31"/>
    <x v="1"/>
    <x v="78"/>
    <x v="0"/>
    <x v="206"/>
    <s v="Periodo 2018-2019-2020"/>
    <s v="Superficie (ha)"/>
    <s v="Oficina de Estudios y Políticas Agrarias (ODEPA)"/>
    <s v="Superficie plantada de especies frutales clasificadas como Tropicales y subtropicales por Comuna en la Región de Tarapacá"/>
    <s v="Representación geográfica de la superficie plantada de Tropicales y subtropicales en la Región de Tarapacá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Tarapacá,Tipo de Cultivo,Tropicales y subtropicales"/>
    <s v="https://analytics.zoho.com/open-view/2395394000008814386?ZOHO_CRITERIA=%224.12%20Sup%20Plantada%20Frut%C3%ADcola%22.%22Codreg%22%3D1%20and%20%224.12%20Sup%20Plantada%20Frut%C3%ADcola%22.%22Id_producto%22%3D100108"/>
    <x v="58"/>
    <s v="#1774B9"/>
  </r>
  <r>
    <n v="3272"/>
    <x v="0"/>
    <x v="4"/>
    <s v="Agropecurio y Forestal"/>
    <n v="7403"/>
    <x v="49"/>
    <x v="28"/>
    <x v="0"/>
    <x v="255"/>
    <x v="0"/>
    <x v="177"/>
    <s v="Periodo 2018-2020"/>
    <s v="Kilogramo - Kg"/>
    <s v="Oficina de Estudios y Políticas Agrarias (ODEPA)"/>
    <s v="Número de empleados por Fruta, en la Comuna de Longaví"/>
    <s v="El gráfico muestra el Número de empleados por Fruta, en la Comuna de Longaví, durante el Periodo 2018-2020, de acuerdo a datos recopilados por la Oficina de Estudios y Políticas Agrarias (ODEPA)- Kilogramo - Kg"/>
    <s v="Gráfico"/>
    <s v="Estadísticas,ODEPA,Fruta,Agricultura,Número de empleados, Fruta, Longaví"/>
    <s v="https://analytics.zoho.com/open-view/2395394000001840069?ZOHO_CRITERIA=%224.6%22.%22C%C3%B3digo_Comuna%22%3D7403"/>
    <x v="59"/>
    <s v="#1774B9"/>
  </r>
  <r>
    <n v="3273"/>
    <x v="0"/>
    <x v="4"/>
    <s v="Agropecurio y Forestal"/>
    <n v="16106"/>
    <x v="55"/>
    <x v="28"/>
    <x v="0"/>
    <x v="23"/>
    <x v="0"/>
    <x v="178"/>
    <s v="Periodo 2018-2020"/>
    <s v="Kilogramo - Kg"/>
    <s v="Oficina de Estudios y Políticas Agrarias (ODEPA)"/>
    <s v="Volumen  de fruta por Destino, producidas en la Pinto"/>
    <s v="El gráfico muestra el Volumen  de fruta por Destino, producidas en la Pinto, durante el Periodo 2018-2020, de acuerdo a datos recopilados por la Oficina de Estudios y Políticas Agrarias (ODEPA)- Kilogramo - Kg"/>
    <s v="Gráfico"/>
    <s v="Estadísticas,ODEPA,Fruta,Agricultura,Volumen de fruta, Destino, Pinto"/>
    <s v="https://analytics.zoho.com/open-view/2395394000001846568?ZOHO_CRITERIA=%224.6%22.%22C%C3%B3digo_Comuna%22%3D16106"/>
    <x v="60"/>
    <s v="#1774B9"/>
  </r>
  <r>
    <n v="3274"/>
    <x v="0"/>
    <x v="4"/>
    <s v="Agropecurio y Forestal"/>
    <n v="100111"/>
    <x v="56"/>
    <x v="32"/>
    <x v="1"/>
    <x v="163"/>
    <x v="0"/>
    <x v="187"/>
    <s v="Temporadas 1979/1980 a 2019/2020"/>
    <s v="quintales métricos por hectárea (qqm/ha)"/>
    <s v="Oficina de Estudios y Políticas Agrarias (ODEPA)"/>
    <s v="Evolución del rendimiento promedio de cultivos de Cereales en la Región de Maule para las series de tiempo disponibles"/>
    <s v="Se muestra la evolución del rendimiento promedio de cultivos de Cereales en la Región de Maule,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Maule,Cereales"/>
    <s v="https://analytics.zoho.com/open-view/2395394000009297093?ZOHO_CRITERIA=%22Localiza%20CL%22.%22Codreg%22%3D7%20and%20%224.11%20Rendimiento%20regional%20cultivo%22.%22Id_producto%22%3D100111"/>
    <x v="35"/>
    <s v="#1774B9"/>
  </r>
  <r>
    <n v="3275"/>
    <x v="0"/>
    <x v="4"/>
    <s v="Agropecurio y Forestal"/>
    <n v="13303"/>
    <x v="49"/>
    <x v="28"/>
    <x v="0"/>
    <x v="173"/>
    <x v="0"/>
    <x v="175"/>
    <s v="Periodo 2018-2020"/>
    <s v="Kilogramo - Kg"/>
    <s v="Oficina de Estudios y Políticas Agrarias (ODEPA)"/>
    <s v="Número de empleados por Procesamiento (agroindustria), en la Comuna de Tiltil"/>
    <s v="La nube de palabras muestra el Número de empleados por Procesamiento (agroindustria), en la Comuna de Tiltil, durante el Periodo 2018-2020, de acuerdo a datos recopilados por la Oficina de Estudios y Políticas Agrarias (ODEPA)- Kilogramo - Kg"/>
    <s v="Nube de palabras"/>
    <s v="Estadísticas,ODEPA,Fruta,Agricultura,Número de empleados, Procesamiento, Tiltil"/>
    <s v="https://analytics.zoho.com/open-view/2395394000001840481?ZOHO_CRITERIA=%224.6%22.%22C%C3%B3digo_Comuna%22%3D13303"/>
    <x v="61"/>
    <s v="#1774B9"/>
  </r>
  <r>
    <n v="3276"/>
    <x v="0"/>
    <x v="4"/>
    <s v="Agropecurio y Forestal"/>
    <n v="3"/>
    <x v="51"/>
    <x v="33"/>
    <x v="2"/>
    <x v="383"/>
    <x v="0"/>
    <x v="175"/>
    <s v="Periodo 2012-2020"/>
    <s v="toneladas (t)"/>
    <s v="Oficina de Estudios y Políticas Agrarias (ODEPA)"/>
    <s v="Evolución del volumen de las importaciones provenientes de Alemania, por Procesamiento"/>
    <s v="El gráfico muestra la Evolución del volumen de las importaciones provenientes de Alemania, por Procesamiento, durante el Periodo 2012-2020, de acuerdo a datos recopilados por la Oficina de Estudios y Políticas Agrarias (ODEPA)- toneladas (t)"/>
    <s v="Gráfico Evolución"/>
    <s v="Estadísticas,Agricultura,Fruta,Importaciones,Alemania,Procesamiento,Aceites,Congelados,Conservas,Deshidratados,Fresca,Frutos secos,Jugos"/>
    <s v="https://analytics.zoho.com/open-view/2395394000005574106?ZOHO_CRITERIA=%22Trasposicion_4.3%22.%22Id_auxiliar%22%3D3"/>
    <x v="0"/>
    <s v="#1774B9"/>
  </r>
  <r>
    <n v="3277"/>
    <x v="0"/>
    <x v="4"/>
    <s v="Agropecurio y Forestal"/>
    <n v="3301"/>
    <x v="55"/>
    <x v="28"/>
    <x v="0"/>
    <x v="8"/>
    <x v="0"/>
    <x v="178"/>
    <s v="Periodo 2018-2020"/>
    <s v="Kilogramo - Kg"/>
    <s v="Oficina de Estudios y Políticas Agrarias (ODEPA)"/>
    <s v="Volumen  de fruta por Destino, producidas en la Vallenar"/>
    <s v="El gráfico muestra el Volumen  de fruta por Destino, producidas en la Vallenar, durante el Periodo 2018-2020, de acuerdo a datos recopilados por la Oficina de Estudios y Políticas Agrarias (ODEPA)- Kilogramo - Kg"/>
    <s v="Gráfico"/>
    <s v="Estadísticas,ODEPA,Fruta,Agricultura,Volumen de fruta, Destino, Vallenar"/>
    <s v="https://analytics.zoho.com/open-view/2395394000001846568?ZOHO_CRITERIA=%224.6%22.%22C%C3%B3digo_Comuna%22%3D3301"/>
    <x v="50"/>
    <s v="#1774B9"/>
  </r>
  <r>
    <n v="3278"/>
    <x v="0"/>
    <x v="4"/>
    <s v="Agropecurio y Forestal"/>
    <n v="73"/>
    <x v="51"/>
    <x v="30"/>
    <x v="2"/>
    <x v="367"/>
    <x v="0"/>
    <x v="175"/>
    <s v="Periodo 2012-2020"/>
    <s v="toneladas (t)"/>
    <s v="Oficina de Estudios y Políticas Agrarias (ODEPA)"/>
    <s v="Evolución del volumen de las exportaciones de fruta hacia Guatemala, por Procesamiento producidas a Escala Nacional"/>
    <s v="El gráfico muestra la Evolución del volumen de las exportaciones de fruta hacia Guatemala, por Procesamiento producidas a Escala Nacional, durante el Periodo 2012-2020, de acuerdo a datos recopilados por la Oficina de Estudios y Políticas Agrarias (ODEPA)- toneladas (t)"/>
    <s v="Gráfico Evolución"/>
    <s v="Estadísticas,Agricultura,Fruta,Exportaciones,Guatemala,Procesamiento,Aceites,Congelados,Conservas,Deshidratados,Fresca,Frutos secos,Jugos"/>
    <s v="https://analytics.zoho.com/open-view/2395394000005725032?ZOHO_CRITERIA=%22Trasposicion_4.1%22.%22Id_auxiliar%22%3D73"/>
    <x v="0"/>
    <s v="#1774B9"/>
  </r>
  <r>
    <n v="3279"/>
    <x v="0"/>
    <x v="4"/>
    <s v="Agropecurio y Forestal"/>
    <n v="8"/>
    <x v="53"/>
    <x v="32"/>
    <x v="1"/>
    <x v="192"/>
    <x v="0"/>
    <x v="246"/>
    <s v="Temporadas 2012/2013 a 2015/2016"/>
    <s v="quintales métricos por hectárea (qqm/ha)"/>
    <s v="Oficina de Estudios y Políticas Agrarias (ODEPA)"/>
    <s v="Rendimiento histórico de Cultivos de Centeno en la Región del Biobío"/>
    <s v="Se detalla el rendimiento promedio histórico de cultivos de Centeno según datos publicados por la Oficina de Estudios y Políticas Agrarias (ODEPA) para las Temporadas 2012/2013 a 2015/2016 en la Región del Biobío - quintales métricos por hectárea (qqm/ha)"/>
    <s v="Gráfico Evolución"/>
    <s v="agricultura,agrícola,rendimiento,cultivo,quintales,ODEPA,estadísticas,Región del Biobío,Centeno"/>
    <s v="https://analytics.zoho.com/open-view/2395394000009125708?ZOHO_CRITERIA=%22Localiza%20CL%22.%22Codreg%22%3D8%20and%22Trasposicion_4.11%22.%22Id_cultivo%22%3D8"/>
    <x v="62"/>
    <s v="#1774B9"/>
  </r>
  <r>
    <n v="3280"/>
    <x v="0"/>
    <x v="4"/>
    <s v="Agropecurio y Forestal"/>
    <n v="100112035"/>
    <x v="60"/>
    <x v="34"/>
    <x v="1"/>
    <x v="184"/>
    <x v="8"/>
    <x v="247"/>
    <s v="Año 2021"/>
    <s v="Pesos por kilogramo (CLP/kg)"/>
    <s v="Oficina de Estudios y Políticas Agrarias (ODEPA)"/>
    <s v="Precios Diarios de Bruselas (repollito) durante el año 2021 en los Mercados Mayoristas de la Región de Valparaíso"/>
    <s v="Evolución de los Precios diarios de Bruselas (repollito)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Bruselas (repollito),Región de Valparaíso"/>
    <s v="https://analytics.zoho.com/open-view/2395394000008703957?ZOHO_CRITERIA=%22Hortaliza%20Consolidado%22.%22Codreg%22%3D5%20and%20%22Hortaliza%20Consolidado%22.%22Categor%C3%ADa%20ID%22%3D100112035%0A"/>
    <x v="63"/>
    <s v="#1774B9"/>
  </r>
  <r>
    <n v="3281"/>
    <x v="0"/>
    <x v="4"/>
    <s v="Agropecurio y Forestal"/>
    <n v="20"/>
    <x v="54"/>
    <x v="31"/>
    <x v="1"/>
    <x v="163"/>
    <x v="6"/>
    <x v="228"/>
    <s v="Periodo 2018-2019-2020"/>
    <s v="Superficie (ha)"/>
    <s v="Oficina de Estudios y Políticas Agrarias (ODEPA)"/>
    <s v="Superficie plantada de  Pistacho según Variedad por Comuna en la Región de Maule"/>
    <s v="Representación geográfica de la superficie plantada de Pistacho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Pistacho"/>
    <s v="https://analytics.zoho.com/open-view/2395394000008814573?ZOHO_CRITERIA=%224.12%20Sup%20Plantada%20Frut%C3%ADcola%22.%22Codreg%22%3D7%20and%20%224.12%20Sup%20Plantada%20Frut%C3%ADcola%22.%22id_especie%22%3D20"/>
    <x v="14"/>
    <s v="#1774B9"/>
  </r>
  <r>
    <n v="3282"/>
    <x v="0"/>
    <x v="4"/>
    <s v="Agropecurio y Forestal"/>
    <n v="1001030020"/>
    <x v="49"/>
    <x v="28"/>
    <x v="2"/>
    <x v="113"/>
    <x v="0"/>
    <x v="248"/>
    <s v="Periodo 2018-2020"/>
    <s v="Kilogramo - Kg"/>
    <s v="Oficina de Estudios y Políticas Agrarias (ODEPA)"/>
    <s v="Número de empleados por agroindustria de Ciruelo japonés según Comuna de origen, a nivel nacional"/>
    <s v="El mapa muestra el Número de empleados por agroindustria de Ciruelo japonés según Comuna de origen, a nivel nacional, durante el Periodo 2018-2020, de acuerdo a datos recopilados por la Oficina de Estudios y Políticas Agrarias (ODEPA)- Kilogramo - Kg"/>
    <s v="Mapa   "/>
    <s v="Estadísticas,ODEPA,Fruta,Agricultura,Número de empleados, Ciruelo japonés, Chile"/>
    <s v="https://analytics.zoho.com/open-view/2395394000001886383?ZOHO_CRITERIA=%224.6%22.%22Id_Categor%C3%ADa%22%3D1001030020"/>
    <x v="0"/>
    <s v="#1774B9"/>
  </r>
  <r>
    <n v="3283"/>
    <x v="0"/>
    <x v="4"/>
    <s v="Agropecuario y Forestal"/>
    <n v="0"/>
    <x v="51"/>
    <x v="30"/>
    <x v="2"/>
    <x v="113"/>
    <x v="0"/>
    <x v="175"/>
    <s v="Periodo 2012-2020"/>
    <s v="toneladas (t)"/>
    <s v="Oficina de Estudios y Políticas Agrarias (ODEPA)"/>
    <s v="Evolución del volumen de las exportaciones de fruta, por Procesamiento producidas a Escala Nacional"/>
    <s v="El mapa muestra la Evolución del volumen de las exportaciones de fruta, por Procesamiento producidas a Escala Nacional, durante el Periodo 2012-2020, de acuerdo a datos recopilados por la Oficina de Estudios y Políticas Agrarias (ODEPA)- toneladas (t)"/>
    <s v="Gráfico Evolución"/>
    <s v="Estadísticas,Agricultura,Fruta,Exportaciones,Chile,Procesamiento,Aceites,Congelados,Conservas,Deshidratados,Fresca,Frutos secos,Jugos"/>
    <s v="https://analytics.zoho.com/open-view/2395394000000964778"/>
    <x v="0"/>
    <s v="#1774B9"/>
  </r>
  <r>
    <n v="3284"/>
    <x v="0"/>
    <x v="4"/>
    <s v="Agropecuario y Forestal"/>
    <n v="100102005"/>
    <x v="51"/>
    <x v="30"/>
    <x v="2"/>
    <x v="113"/>
    <x v="0"/>
    <x v="249"/>
    <s v="Periodo 2012-2020"/>
    <s v="toneladas (t)"/>
    <s v="Oficina de Estudios y Políticas Agrarias (ODEPA)"/>
    <s v="Evolución del volumen de las exportaciones de Naranja por Procesamiento, producidas a Escala Nacional"/>
    <s v="El gráfico muestra la Evolución del volumen de las exportaciones de Naranja por Procesamiento, producidas a Escala Nacional, durante el Periodo 2012-2020, de acuerdo a datos recopilados por la Oficina de Estudios y Políticas Agrarias (ODEPA)- toneladas (t)"/>
    <s v="Gráfico Evolución"/>
    <s v="Estadísticas,Agricultura,Fruta,Exportaciones,Chile,Naranja,Aceites,Congelados,Conservas,Deshidratados,Fresca,Frutos secos,Jugos"/>
    <s v="https://analytics.zoho.com/open-view/2395394000000976999?ZOHO_CRITERIA=%22Trasposicion_4.1%22.%22Id_Categor%C3%ADa%22%20%3D%20100102005"/>
    <x v="0"/>
    <s v="#1774B9"/>
  </r>
  <r>
    <n v="3285"/>
    <x v="0"/>
    <x v="4"/>
    <s v="Agropecuario y Forestal"/>
    <n v="100101"/>
    <x v="51"/>
    <x v="30"/>
    <x v="2"/>
    <x v="113"/>
    <x v="0"/>
    <x v="250"/>
    <s v="Año 2020"/>
    <s v="toneladas (t)"/>
    <s v="Oficina de Estudios y Políticas Agrarias (ODEPA)"/>
    <s v="Volumen de las exportaciones de  Berries  por fruta, producidas a Escala Nacional"/>
    <s v="La nube de palabras muestra el Volumen de las exportaciones de  Berries  por fruta, producidas a Escala Nacional, durante el Año 2020, de acuerdo a datos recopilados por la Oficina de Estudios y Políticas Agrarias (ODEPA)- toneladas (t)"/>
    <s v="Nube de palabras"/>
    <s v="Estadísticas,Agricultura,Fruta,Exportaciones,Chile,Berries,Arándano,Frambuesa,Higo,Kiwi,Mora,Otros berries"/>
    <s v="https://analytics.zoho.com/open-view/2395394000000824454?ZOHO_CRITERIA=%22Trasposicion_4.1%22.%22Id_Producto%22%20%3D%20100101"/>
    <x v="0"/>
    <s v="#1774B9"/>
  </r>
  <r>
    <n v="3286"/>
    <x v="0"/>
    <x v="4"/>
    <s v="Agropecurio y Forestal"/>
    <n v="5501"/>
    <x v="49"/>
    <x v="28"/>
    <x v="0"/>
    <x v="53"/>
    <x v="0"/>
    <x v="197"/>
    <s v="Periodo 2018-2020"/>
    <s v="Kilogramo - Kg"/>
    <s v="Oficina de Estudios y Políticas Agrarias (ODEPA)"/>
    <s v="Número de empleados por Tipo de Envase (Agroindustria), en la Comuna de Quillota"/>
    <s v="El gráfico muestra el Número de empleados por Tipo de Envase (Agroindustria), en la Comuna de Quillota, durante el Periodo 2018-2020, de acuerdo a datos recopilados por la Oficina de Estudios y Políticas Agrarias (ODEPA)- Kilogramo - Kg"/>
    <s v="Gráfico"/>
    <s v="Estadísticas,ODEPA,Fruta,Agricultura,Número de empleados, Tipo de Envase, Quillota"/>
    <s v="https://analytics.zoho.com/open-view/2395394000001846254?ZOHO_CRITERIA=%224.6%22.%22C%C3%B3digo_Comuna%22%3D5501"/>
    <x v="64"/>
    <s v="#1774B9"/>
  </r>
  <r>
    <n v="3287"/>
    <x v="0"/>
    <x v="4"/>
    <s v="Agropecuario y Forestal"/>
    <n v="100107"/>
    <x v="51"/>
    <x v="30"/>
    <x v="2"/>
    <x v="113"/>
    <x v="0"/>
    <x v="251"/>
    <s v="Periodo 2012-2020"/>
    <s v="USD"/>
    <s v="Oficina de Estudios y Políticas Agrarias (ODEPA)"/>
    <s v="Evolución del Valor de las exportaciones de Otros, por Fruta, producidas a Escala Nacional"/>
    <s v="El gráfico muestra la Evolución del Valor de las exportaciones de Otros, por Fruta, producidas a Escala Nacional, durante el Periodo 2012-2020, de acuerdo a datos recopilados por la Oficina de Estudios y Políticas Agrarias (ODEPA)- USD"/>
    <s v="Gráfico Evolución"/>
    <s v="Estadísticas,Agricultura,Fruta,Exportaciones,Chile,Otros,Chirimoya,Otros frutos,Plumcots,Frutilla"/>
    <s v="https://analytics.zoho.com/open-view/2395394000006080719?ZOHO_CRITERIA=%22Trasposicion_4.2%22.%22Id_Producto%22%20%3D%20100107"/>
    <x v="0"/>
    <s v="#1774B9"/>
  </r>
  <r>
    <n v="3288"/>
    <x v="0"/>
    <x v="4"/>
    <s v="Agropecurio y Forestal"/>
    <n v="81"/>
    <x v="51"/>
    <x v="33"/>
    <x v="2"/>
    <x v="384"/>
    <x v="0"/>
    <x v="177"/>
    <s v="Periodo 2012-2020"/>
    <s v="toneladas (t)"/>
    <s v="Oficina de Estudios y Políticas Agrarias (ODEPA)"/>
    <s v="Evolución del volumen de las importaciones provenientes de India, por Fruta"/>
    <s v="El gráfico muestra la Evolución del volumen de las importaciones provenientes de India, por Fruta, durante el Periodo 2012-2020, de acuerdo a datos recopilados por la Oficina de Estudios y Políticas Agrarias (ODEPA)- toneladas (t)"/>
    <s v="Gráfico Evolución"/>
    <s v="Estadísticas,Agricultura,Fruta,Importaciones,India,Fruta,Mangos y Guayabas"/>
    <s v="https://analytics.zoho.com/open-view/2395394000005574009?ZOHO_CRITERIA=%22Trasposicion_4.3%22.%22Id_auxiliar%22%3D81"/>
    <x v="0"/>
    <s v="#1774B9"/>
  </r>
  <r>
    <n v="3289"/>
    <x v="0"/>
    <x v="4"/>
    <s v="Agropecurio y Forestal"/>
    <n v="7101"/>
    <x v="55"/>
    <x v="28"/>
    <x v="0"/>
    <x v="322"/>
    <x v="0"/>
    <x v="175"/>
    <s v="Periodo 2018-2020"/>
    <s v="Kilogramo - Kg"/>
    <s v="Oficina de Estudios y Políticas Agrarias (ODEPA)"/>
    <s v="Volumen  de fruta por Procesamiento, producidas en la Talca"/>
    <s v="El gráfico muestra el Volumen  de fruta por Procesamiento, producidas en la Talca, durante el Periodo 2018-2020, de acuerdo a datos recopilados por la Oficina de Estudios y Políticas Agrarias (ODEPA)- Kilogramo - Kg"/>
    <s v="Gráfico"/>
    <s v="Estadísticas,ODEPA,Fruta,Agricultura,Volumen de fruta, Procesamiento, Talca"/>
    <s v="https://analytics.zoho.com/open-view/2395394000001840276?ZOHO_CRITERIA=%224.6%22.%22C%C3%B3digo_Comuna%22%3D7101"/>
    <x v="65"/>
    <s v="#1774B9"/>
  </r>
  <r>
    <n v="3290"/>
    <x v="0"/>
    <x v="4"/>
    <s v="Agropecurio y Forestal"/>
    <n v="100107009"/>
    <x v="49"/>
    <x v="28"/>
    <x v="2"/>
    <x v="113"/>
    <x v="0"/>
    <x v="252"/>
    <s v="Periodo 2018-2020"/>
    <s v="Kilogramo - Kg"/>
    <s v="Oficina de Estudios y Políticas Agrarias (ODEPA)"/>
    <s v="Número de empleados por agroindustria de Michay según Procesamiento, a nivel nacional"/>
    <s v="El gráfico muestra el Número de empleados por agroindustria de Michay según Procesamiento, a nivel nacional, durante el Periodo 2018-2020, de acuerdo a datos recopilados por la Oficina de Estudios y Políticas Agrarias (ODEPA)- Kilogramo - Kg"/>
    <s v="Gráfico"/>
    <s v="Estadísticas,ODEPA,Fruta,Agricultura,Número de empleados, Michay, Chile"/>
    <s v="https://analytics.zoho.com/open-view/2395394000001894109?ZOHO_CRITERIA=%224.6%22.%22Id_Categor%C3%ADa%22%3D100107009"/>
    <x v="0"/>
    <s v="#1774B9"/>
  </r>
  <r>
    <n v="3291"/>
    <x v="0"/>
    <x v="4"/>
    <s v="Agropecurio y Forestal"/>
    <n v="1"/>
    <x v="49"/>
    <x v="28"/>
    <x v="1"/>
    <x v="78"/>
    <x v="0"/>
    <x v="177"/>
    <s v="Periodo 2018-2020"/>
    <s v="Kilogramo - Kg"/>
    <s v="Oficina de Estudios y Políticas Agrarias (ODEPA)"/>
    <s v="Número de empleados por Fruta, en la Región de Tarapacá"/>
    <s v="El gráfico muestra el Número de empleados por Fruta, en la Región de Tarapacá, durante el Periodo 2018-2020, de acuerdo a datos recopilados por la Oficina de Estudios y Políticas Agrarias (ODEPA)- Kilogramo - Kg"/>
    <s v="Gráfico"/>
    <s v="Estadísticas,ODEPA,Fruta,Agricultura,Número de empleados, Fruta, Región de Tarapacá"/>
    <s v="https://analytics.zoho.com/open-view/2395394000001829058?ZOHO_CRITERIA=%224.6%22.%22C%C3%B3digo_Regi%C3%B3n%22%3D1"/>
    <x v="66"/>
    <s v="#1774B9"/>
  </r>
  <r>
    <n v="3292"/>
    <x v="0"/>
    <x v="4"/>
    <s v="Agropecurio y Forestal"/>
    <n v="3103"/>
    <x v="52"/>
    <x v="31"/>
    <x v="0"/>
    <x v="315"/>
    <x v="4"/>
    <x v="171"/>
    <s v="Periodo 2018-2019-2020"/>
    <s v="Superficie (ha)"/>
    <s v="Oficina de Estudios y Políticas Agrarias (ODEPA)"/>
    <s v="Superficie plantada de especies frutales por Método de Riego en la comuna de Tierra Amarilla"/>
    <s v="Se representa la superficie plantada de frutales por Método de Riego con segmentadores incorporados por Tipo de Cultivo y Especie Plantada en la comuna de Tierra Amarilla con base a datos recopilados por la Oficina de Estudios y Políticas Agrarias (ODEPA) en los Catastros Frutícolas Regionales de los años 2018-2019-2020."/>
    <s v="Gráfico Proporciones"/>
    <s v="agricultura,agrícola,frutícola,superficie,plantaciones,fruta,ODEPA,comuna,región,Tierra Amarilla,Método Riego"/>
    <s v="https://analytics.zoho.com/open-view/2395394000008804811?ZOHO_CRITERIA=%22Localiza%20CL%22.%22Codcom%22%3D3103"/>
    <x v="67"/>
    <s v="#1774B9"/>
  </r>
  <r>
    <n v="3293"/>
    <x v="0"/>
    <x v="4"/>
    <s v="Agropecurio y Forestal"/>
    <n v="100103006"/>
    <x v="58"/>
    <x v="34"/>
    <x v="1"/>
    <x v="24"/>
    <x v="8"/>
    <x v="253"/>
    <s v="Año 2021"/>
    <s v="Pesos por kilogramo (CLP/kg)"/>
    <s v="Oficina de Estudios y Políticas Agrarias (ODEPA)"/>
    <s v="Precios Diarios de Nectarín durante el año 2021 en los Mercados Mayoristas de la Región de Los Lagos"/>
    <s v="Evolución de los Precios diarios de Nectarín en pesos chilenos por kilogramo desde el 1/1/2021 a la fecha en los Mercados Mayoristas de la Región de Los Lagos con base en datos reportados por la Oficina de Estudios y Políticas Agrarias (ODEPA)"/>
    <s v="Gráfico Evolución"/>
    <s v="precio,diario,ODEPA,agrícola,productos agrícolas,verduras,por mayor,Variedad-Origen-Calidad,Nectarín,Región de Los Lagos"/>
    <s v="https://analytics.zoho.com/open-view/2395394000008699297?ZOHO_CRITERIA=%22Fruta%20Consolidado%22.%22Codreg%22%3D10%20and%20%22Fruta%20Consolidado%22.%22Categor%C3%ADa%20ID%22%3D100103006"/>
    <x v="32"/>
    <s v="#1774B9"/>
  </r>
  <r>
    <n v="3294"/>
    <x v="0"/>
    <x v="4"/>
    <s v="Agropecurio y Forestal"/>
    <n v="1"/>
    <x v="51"/>
    <x v="33"/>
    <x v="2"/>
    <x v="113"/>
    <x v="0"/>
    <x v="254"/>
    <s v="Año 2020"/>
    <s v="toneladas (t)"/>
    <s v="Oficina de Estudios y Políticas Agrarias (ODEPA)"/>
    <s v="Volumen de las importaciones  de Aceites por País de Destino"/>
    <s v="El mapa muestra el Volumen de las importaciones  de Aceites por País de Destino, durante el Año 2020, de acuerdo a datos recopilados por la Oficina de Estudios y Políticas Agrarias (ODEPA)- toneladas (t)"/>
    <s v="Mapa de calor"/>
    <s v="Estadísticas,Agricultura,Fruta,Importaciones,Chile,Aceites,Coco,Limón,Naranja,Olivo;Otros berries,Otros cítricos,Palta"/>
    <s v="https://analytics.zoho.com/open-view/2395394000005584564?ZOHO_CRITERIA=%22Trasposicion_4.3%22.%22Id_Procesamiento%22%20%3D%201"/>
    <x v="0"/>
    <s v="#1774B9"/>
  </r>
  <r>
    <n v="3295"/>
    <x v="0"/>
    <x v="4"/>
    <s v="Agropecurio y Forestal"/>
    <n v="52"/>
    <x v="51"/>
    <x v="30"/>
    <x v="2"/>
    <x v="369"/>
    <x v="0"/>
    <x v="175"/>
    <s v="Periodo 2012-2020"/>
    <s v="toneladas (t)"/>
    <s v="Oficina de Estudios y Políticas Agrarias (ODEPA)"/>
    <s v="Evolución del volumen de las exportaciones de fruta hacia Ecuador, por Procesamiento producidas a Escala Nacional"/>
    <s v="El gráfico muestra la Evolución del volumen de las exportaciones de fruta hacia Ecuador, por Procesamiento producidas a Escala Nacional, durante el Periodo 2012-2020, de acuerdo a datos recopilados por la Oficina de Estudios y Políticas Agrarias (ODEPA)- toneladas (t)"/>
    <s v="Gráfico Evolución"/>
    <s v="Estadísticas,Agricultura,Fruta,Exportaciones,Ecuador,Procesamiento,Aceites,Congelados,Conservas,Deshidratados,Fresca,Frutos secos,Jugos"/>
    <s v="https://analytics.zoho.com/open-view/2395394000005725032?ZOHO_CRITERIA=%22Trasposicion_4.1%22.%22Id_auxiliar%22%3D52"/>
    <x v="0"/>
    <s v="#1774B9"/>
  </r>
  <r>
    <n v="3296"/>
    <x v="0"/>
    <x v="4"/>
    <s v="Agropecuario y Forestal"/>
    <n v="100101"/>
    <x v="51"/>
    <x v="33"/>
    <x v="2"/>
    <x v="113"/>
    <x v="0"/>
    <x v="250"/>
    <s v="Año 2020"/>
    <s v="USD"/>
    <s v="Oficina de Estudios y Políticas Agrarias (ODEPA)"/>
    <s v="Valor de las importaciones de Berries por País de origen"/>
    <s v="El mapa muestra el Valor de las importaciones de Berries por País de origen, durante el Año 2020, de acuerdo a datos recopilados por la Oficina de Estudios y Políticas Agrarias (ODEPA)- USD"/>
    <s v="Mapa"/>
    <s v="Estadísticas,Agricultura,Fruta,Importaciones,Chile,Berries,Argentina,Canadá,China,Egipto,Estados Unidos,Italia,México,Perú,Serbia,Turquía"/>
    <s v="https://analytics.zoho.com/open-view/2395394000005681133?ZOHO_CRITERIA=%22Trasposicion_4.4%22.%22Id_Producto%22%20%3D%20100101"/>
    <x v="0"/>
    <s v="#1774B9"/>
  </r>
  <r>
    <n v="3297"/>
    <x v="0"/>
    <x v="4"/>
    <s v="Agropecurio y Forestal"/>
    <n v="8"/>
    <x v="54"/>
    <x v="31"/>
    <x v="2"/>
    <x v="113"/>
    <x v="6"/>
    <x v="255"/>
    <s v="Periodo 2018-2019-2020"/>
    <s v="Superficie (ha)"/>
    <s v="Oficina de Estudios y Políticas Agrarias (ODEPA)"/>
    <s v="Superficie plantada de  Palto según Variedad por Región a Escala Nacional"/>
    <s v="Representación geográfica que muestra la superficie plantada de Palt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Palto"/>
    <s v="https://analytics.zoho.com/open-view/2395394000008807134?ZOHO_CRITERIA=%224.12%20Sup%20Plantada%20Frut%C3%ADcola%22.%22id_especie%22%3D8"/>
    <x v="5"/>
    <s v="#1774B9"/>
  </r>
  <r>
    <n v="3298"/>
    <x v="0"/>
    <x v="4"/>
    <s v="Agropecurio y Forestal"/>
    <n v="100112025"/>
    <x v="58"/>
    <x v="34"/>
    <x v="2"/>
    <x v="113"/>
    <x v="10"/>
    <x v="221"/>
    <s v="Año 2021"/>
    <s v="Pesos por kilogramo (CLP/kg)"/>
    <s v="Oficina de Estudios y Políticas Agrarias (ODEPA)"/>
    <s v="Precios Diarios de Frutilla durante el año 2021 en los Mercados Mayoristas de Chile"/>
    <s v="Evolución de los Precios diarios de Frutill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Frutilla,Chile"/>
    <s v="https://analytics.zoho.com/open-view/2395394000008697993?ZOHO_CRITERIA=%22Fruta%20Consolidado%22.%22Categor%C3%ADa%20ID%22%3D100112025"/>
    <x v="0"/>
    <s v="#1774B9"/>
  </r>
  <r>
    <n v="3299"/>
    <x v="0"/>
    <x v="4"/>
    <s v="Agropecurio y Forestal"/>
    <n v="100103001"/>
    <x v="50"/>
    <x v="29"/>
    <x v="1"/>
    <x v="184"/>
    <x v="0"/>
    <x v="194"/>
    <s v="Periodo 2018-2019"/>
    <s v="Empresas (unidades)"/>
    <s v="Oficina de Estudios y Políticas Agrarias (ODEPA)"/>
    <s v="Número de empresas agroindustriales procesadoras de Cereza por Comuna en la Región de Valparaíso"/>
    <s v="El Mapa muestra el Número de empresas agrícolas por Comuna en la Región de Valparaíso, que utilizan Cereza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Cereza"/>
    <s v="https://analytics.zoho.com/open-view/2395394000008782843?ZOHO_CRITERIA=%22Localiza%20CL%22.%22Codreg%22%3D5%20and%20%224.13%20Directorio%20Agroindustria%202020%22.%22Id_Categor%C3%ADa%22%3D100103001"/>
    <x v="40"/>
    <s v="#1774B9"/>
  </r>
  <r>
    <n v="3300"/>
    <x v="0"/>
    <x v="4"/>
    <s v="Agropecurio y Forestal"/>
    <n v="18"/>
    <x v="51"/>
    <x v="30"/>
    <x v="2"/>
    <x v="366"/>
    <x v="0"/>
    <x v="177"/>
    <s v="Año 2020"/>
    <s v="USD"/>
    <s v="Oficina de Estudios y Políticas Agrarias (ODEPA)"/>
    <s v="Valor de las exportaciones de fruta hacia Bélgica, por Fruta, producidas a Escala Nacional"/>
    <s v="El gráfico muestra el Valor de las exportaciones de fruta hacia Bélgica, por Fruta, producidas a Escala Nacional, durante el Año 2020, de acuerdo a datos recopilados por la Oficina de Estudios y Políticas Agrarias (ODEPA)- USD"/>
    <s v="Gráfico"/>
    <s v="Estadísticas,Agricultura,Fruta,Exportaciones,Bélgica,Fruta,Aceituna,Almendra,Arándanos y mirtilos,Avellana,Castaña,Frambuesa,Frutilla,Limón,Mora,Nectarín,Nuez,Otros berries,Palta,Pera,Pomelo"/>
    <s v="https://analytics.zoho.com/open-view/2395394000006082651?ZOHO_CRITERIA=%22Trasposicion_4.2%22.%22ID_territorio%22%3D18"/>
    <x v="0"/>
    <s v="#1774B9"/>
  </r>
  <r>
    <n v="3301"/>
    <x v="0"/>
    <x v="4"/>
    <s v="Agropecurio y Forestal"/>
    <n v="13602"/>
    <x v="55"/>
    <x v="28"/>
    <x v="0"/>
    <x v="215"/>
    <x v="0"/>
    <x v="177"/>
    <s v="Periodo 2018-2020"/>
    <s v="Kilogramo - Kg"/>
    <s v="Oficina de Estudios y Políticas Agrarias (ODEPA)"/>
    <s v="Volumen  de fruta por Fruta, producidas en la El Monte"/>
    <s v="El gráfico muestra el Volumen  de fruta por Fruta, producidas en la El Monte, durante el Periodo 2018-2020, de acuerdo a datos recopilados por la Oficina de Estudios y Políticas Agrarias (ODEPA)- Kilogramo - Kg"/>
    <s v="Gráfico"/>
    <s v="Estadísticas,ODEPA,Fruta,Agricultura,Volumen de fruta, Fruta, El Monte"/>
    <s v="https://analytics.zoho.com/open-view/2395394000001834799?ZOHO_CRITERIA=%224.6%22.%22C%C3%B3digo_Comuna%22%3D13602"/>
    <x v="68"/>
    <s v="#1774B9"/>
  </r>
  <r>
    <n v="3302"/>
    <x v="0"/>
    <x v="4"/>
    <s v="Agropecurio y Forestal"/>
    <n v="4301"/>
    <x v="57"/>
    <x v="31"/>
    <x v="0"/>
    <x v="51"/>
    <x v="0"/>
    <x v="207"/>
    <s v="Periodo 2018-2019-2020"/>
    <s v="Superficie (ha)"/>
    <s v="Oficina de Estudios y Políticas Agrarias (ODEPA)"/>
    <s v="Superficie plantada de especies frutales por Tipo de Cultivo en la comuna de Ovalle"/>
    <s v="Representación de la superficie plantada de frutales según Tipo de Cultivo en la comuna de Ovalle, con base en datos recopilados por la Oficina de Estudios y Políticas Agrarias (ODEPA) en los Catastros Frutícolas Regionales de los años 2018-2019-2020."/>
    <s v="Gráfico Proporciones"/>
    <s v="agricultura,agrícola,frutícola,superficie,plantaciones,fruta,ODEPA,comuna,región,Ovalle,Tipo de Cultivo"/>
    <s v="https://analytics.zoho.com/open-view/2395394000008803365?ZOHO_CRITERIA=%22Localiza%20CL%22.%22Codcom%22%3D4301"/>
    <x v="69"/>
    <s v="#1774B9"/>
  </r>
  <r>
    <n v="3303"/>
    <x v="0"/>
    <x v="4"/>
    <s v="Agropecuario y Forestal"/>
    <n v="100101001"/>
    <x v="51"/>
    <x v="30"/>
    <x v="2"/>
    <x v="113"/>
    <x v="0"/>
    <x v="256"/>
    <s v="Periodo 2012-2020"/>
    <s v="toneladas (t)"/>
    <s v="Oficina de Estudios y Políticas Agrarias (ODEPA)"/>
    <s v="Evolución del volumen de las exportaciones de Arándano por Procesamiento, producidas a Escala Nacional"/>
    <s v="El gráfico muestra la Evolución del volumen de las exportaciones de Arándano por Procesamiento, producidas a Escala Nacional, durante el Periodo 2012-2020, de acuerdo a datos recopilados por la Oficina de Estudios y Políticas Agrarias (ODEPA)- toneladas (t)"/>
    <s v="Gráfico Evolución"/>
    <s v="Estadísticas,Agricultura,Fruta,Exportaciones,Chile,Arándano,Aceites,Congelados,Conservas,Deshidratados,Fresca,Frutos secos,Jugos"/>
    <s v="https://analytics.zoho.com/open-view/2395394000000976999?ZOHO_CRITERIA=%22Trasposicion_4.1%22.%22Id_Categor%C3%ADa%22%20%3D%20100101001"/>
    <x v="0"/>
    <s v="#1774B9"/>
  </r>
  <r>
    <n v="3304"/>
    <x v="0"/>
    <x v="4"/>
    <s v="Agropecurio y Forestal"/>
    <n v="10107"/>
    <x v="49"/>
    <x v="28"/>
    <x v="0"/>
    <x v="60"/>
    <x v="0"/>
    <x v="178"/>
    <s v="Periodo 2018-2020"/>
    <s v="Kilogramo - Kg"/>
    <s v="Oficina de Estudios y Políticas Agrarias (ODEPA)"/>
    <s v="Número de empleados por Destino (Agroindustria), en la Comuna de Llanquihue"/>
    <s v="El gráfico muestra el Número de empleados por Destino (Agroindustria), en la Comuna de Llanquihue, durante el Periodo 2018-2020, de acuerdo a datos recopilados por la Oficina de Estudios y Políticas Agrarias (ODEPA)- Kilogramo - Kg"/>
    <s v="Gráfico"/>
    <s v="Estadísticas,ODEPA,Fruta,Agricultura,Número de empleados, Destino, Llanquihue"/>
    <s v="https://analytics.zoho.com/open-view/2395394000001846850?ZOHO_CRITERIA=%224.6%22.%22C%C3%B3digo_Comuna%22%3D10107"/>
    <x v="70"/>
    <s v="#1774B9"/>
  </r>
  <r>
    <n v="3305"/>
    <x v="0"/>
    <x v="4"/>
    <s v="Agropecurio y Forestal"/>
    <n v="4"/>
    <x v="58"/>
    <x v="34"/>
    <x v="2"/>
    <x v="113"/>
    <x v="5"/>
    <x v="257"/>
    <s v="Año 2021"/>
    <s v="Pesos por kilogramo (CLP/kg)"/>
    <s v="Oficina de Estudios y Políticas Agrarias (ODEPA)"/>
    <s v="Precios Diarios de Frutas durante el año 2021 en la Feria Lagunitas de Puerto Montt"/>
    <s v="Evolución de los Precios diarios de Frutas en pesos chilenos por kilogramo desde el 1/1/2021 a la fecha en la Feria Lagunitas de Puerto Montt con base en datos reportados por la Oficina de Estudios y Políticas Agrarias (ODEPA)"/>
    <s v="Gráfico Evolución"/>
    <s v="precio,diario,ODEPA,agrícola,productos agrícolas,verduras,por mayor,Fruta,Feria Lagunitas de Puerto Montt,Chile"/>
    <s v="https://analytics.zoho.com/open-view/2395394000008656520?ZOHO_CRITERIA=%22Fruta%20Consolidado%22.%22Mercado%20ID%22%3D4"/>
    <x v="0"/>
    <s v="#1774B9"/>
  </r>
  <r>
    <n v="3306"/>
    <x v="0"/>
    <x v="4"/>
    <s v="Agropecurio y Forestal"/>
    <n v="19"/>
    <x v="59"/>
    <x v="35"/>
    <x v="2"/>
    <x v="113"/>
    <x v="0"/>
    <x v="258"/>
    <s v="Periodo 1979-2020"/>
    <s v="Toneladas"/>
    <s v="Oficina de Estudios y Políticas Agrarias (ODEPA)"/>
    <s v="Evolución de producción de Papa por Región de origen, a Escala Nacional"/>
    <s v="El gráfico muestra la Evolución de producción de Papa por Región de origen, a Escala Nacional, durante el Periodo 1979-2020, de acuerdo a datos recopilados por la Oficina de Estudios y Políticas Agrarias (ODEPA)- Toneladas"/>
    <s v="Gráfico de Evolución"/>
    <s v=" Papa,ODEPA,Cultivos anuales,Estadisticas,Producción agrícola, Agricultura,Chile"/>
    <s v="https://analytics.zoho.com/open-view/2395394000006354352?ZOHO_CRITERIA=%22Trasposicion_4.10%22.%22Id_cultivo%22%20%3D%2019"/>
    <x v="0"/>
    <s v="#1774B9"/>
  </r>
  <r>
    <n v="3307"/>
    <x v="0"/>
    <x v="4"/>
    <s v="Agropecurio y Forestal"/>
    <n v="6301"/>
    <x v="55"/>
    <x v="28"/>
    <x v="0"/>
    <x v="130"/>
    <x v="0"/>
    <x v="197"/>
    <s v="Periodo 2018-2020"/>
    <s v="Kilogramo - Kg"/>
    <s v="Oficina de Estudios y Políticas Agrarias (ODEPA)"/>
    <s v="Volumen  de fruta por Tipo de Envase, producidas en la San Fernando"/>
    <s v="El gráfico muestra el Volumen  de fruta por Tipo de Envase, producidas en la San Fernando, durante el Periodo 2018-2020, de acuerdo a datos recopilados por la Oficina de Estudios y Políticas Agrarias (ODEPA)- Kilogramo - Kg"/>
    <s v="Gráfico"/>
    <s v="Estadísticas,ODEPA,Fruta,Agricultura,Volumen de fruta, Tipo de Envase, San Fernando"/>
    <s v="https://analytics.zoho.com/open-view/2395394000001840783?ZOHO_CRITERIA=%224.6%22.%22C%C3%B3digo_Comuna%22%3D6301"/>
    <x v="71"/>
    <s v="#1774B9"/>
  </r>
  <r>
    <n v="3308"/>
    <x v="0"/>
    <x v="4"/>
    <s v="Agropecurio y Forestal"/>
    <n v="18"/>
    <x v="51"/>
    <x v="30"/>
    <x v="2"/>
    <x v="366"/>
    <x v="0"/>
    <x v="185"/>
    <s v="Periodo 2012-2020"/>
    <s v="USD"/>
    <s v="Oficina de Estudios y Políticas Agrarias (ODEPA)"/>
    <s v="Evolución del Valor de las exportaciones de fruta hacia Bélgica, por Región de Origen producidas a Escala Nacional"/>
    <s v="El gráfico muestra la Evolución del Valor de las exportaciones de fruta hacia Bélgica, por Región de Origen producidas a Escala Nacional, durante el Periodo 2012-2020, de acuerdo a datos recopilados por la Oficina de Estudios y Políticas Agrarias (ODEPA)- USD"/>
    <s v="Gráfico Evolución"/>
    <s v="Estadísticas,Agricultura,Fruta,Exportaciones,Bélgica,Región de Origen,Ñuble,Biobío,Maule,O'Higgins,Coquimbo,Valparaíso,Metropolitana"/>
    <s v="https://analytics.zoho.com/open-view/2395394000006080321?ZOHO_CRITERIA=%22Trasposicion_4.2%22.%22ID_territorio%22%3D18"/>
    <x v="0"/>
    <s v="#1774B9"/>
  </r>
  <r>
    <n v="3309"/>
    <x v="0"/>
    <x v="4"/>
    <s v="Agropecurio y Forestal"/>
    <n v="6114"/>
    <x v="49"/>
    <x v="28"/>
    <x v="0"/>
    <x v="358"/>
    <x v="0"/>
    <x v="182"/>
    <s v="Periodo 2018-2020"/>
    <s v="Kilogramo - Kg"/>
    <s v="Oficina de Estudios y Políticas Agrarias (ODEPA)"/>
    <s v="Número de empleados por Tipo de Fruta, en la Comuna de Quinta de Tilcoco"/>
    <s v="El gráfico muestra el Número de empleados por Tipo de Fruta, en la Comuna de Quinta de Tilcoco, durante el Periodo 2018-2020, de acuerdo a datos recopilados por la Oficina de Estudios y Políticas Agrarias (ODEPA)- Kilogramo - Kg"/>
    <s v="Gráfico"/>
    <s v="Estadísticas,ODEPA,Fruta,Agricultura,Número de empleados, Tipo de Fruta, Quinta de Tilcoco"/>
    <s v="https://analytics.zoho.com/open-view/2395394000001834656?ZOHO_CRITERIA=%224.6%22.%22C%C3%B3digo_Comuna%22%3D6114"/>
    <x v="72"/>
    <s v="#1774B9"/>
  </r>
  <r>
    <n v="3310"/>
    <x v="0"/>
    <x v="4"/>
    <s v="Agropecurio y Forestal"/>
    <n v="10"/>
    <x v="53"/>
    <x v="32"/>
    <x v="1"/>
    <x v="156"/>
    <x v="0"/>
    <x v="259"/>
    <s v="Temporadas 2017/2018 a 2019/2020"/>
    <s v="quintales métricos por hectárea (qqm/ha)"/>
    <s v="Oficina de Estudios y Políticas Agrarias (ODEPA)"/>
    <s v="Rendimiento histórico de Cultivos de Garbanzo en la Región de Ñuble"/>
    <s v="Se detalla el rendimiento promedio histórico de cultivos de Garbanzo según datos publicados por la Oficina de Estudios y Políticas Agrarias (ODEPA) para las Temporadas 2017/2018 a 2019/2020 en la Región de Ñuble - quintales métricos por hectárea (qqm/ha)"/>
    <s v="Gráfico Evolución"/>
    <s v="agricultura,agrícola,rendimiento,cultivo,quintales,ODEPA,estadísticas,Región de Ñuble,Garbanzo"/>
    <s v="https://analytics.zoho.com/open-view/2395394000009125708?ZOHO_CRITERIA=%22Localiza%20CL%22.%22Codreg%22%3D16%20and%20%224.11%20Rendimiento%20regional%20cultivo%22.%22Id_cultivo%22%3D10"/>
    <x v="27"/>
    <s v="#1774B9"/>
  </r>
  <r>
    <n v="3311"/>
    <x v="0"/>
    <x v="4"/>
    <s v="Agropecurio y Forestal"/>
    <n v="100114014"/>
    <x v="60"/>
    <x v="34"/>
    <x v="1"/>
    <x v="24"/>
    <x v="8"/>
    <x v="260"/>
    <s v="Año 2021"/>
    <s v="Pesos por kilogramo (CLP/kg)"/>
    <s v="Oficina de Estudios y Políticas Agrarias (ODEPA)"/>
    <s v="Precios Diarios de Betarraga durante el año 2021 en los Mercados Mayoristas de la Región de Los Lagos"/>
    <s v="Evolución de los Precios diarios de Betarraga en pesos chilenos por kilogramo desde el 1/1/2021 a la fecha en los Mercados Mayoristas de la Región de Los Lagos con base en datos reportados por la Oficina de Estudios y Políticas Agrarias (ODEPA)"/>
    <s v="Gráfico Evolución"/>
    <s v="precio,diario,ODEPA,agrícola,productos agrícolas,verduras,por mayor,Variedad-Origen-Calidad,Betarraga,Región de Los Lagos"/>
    <s v="https://analytics.zoho.com/open-view/2395394000008703957?ZOHO_CRITERIA=%22Hortaliza%20Consolidado%22.%22Codreg%22%3D10%20and%20%22Hortaliza%20Consolidado%22.%22Categor%C3%ADa%20ID%22%3D100114014%0A"/>
    <x v="32"/>
    <s v="#1774B9"/>
  </r>
  <r>
    <n v="3312"/>
    <x v="0"/>
    <x v="4"/>
    <s v="Agropecurio y Forestal"/>
    <n v="16101"/>
    <x v="55"/>
    <x v="28"/>
    <x v="0"/>
    <x v="69"/>
    <x v="0"/>
    <x v="178"/>
    <s v="Periodo 2018-2020"/>
    <s v="Kilogramo - Kg"/>
    <s v="Oficina de Estudios y Políticas Agrarias (ODEPA)"/>
    <s v="Volumen  de fruta por Destino, producidas en la Chillán"/>
    <s v="El gráfico muestra el Volumen  de fruta por Destino, producidas en la Chillán, durante el Periodo 2018-2020, de acuerdo a datos recopilados por la Oficina de Estudios y Políticas Agrarias (ODEPA)- Kilogramo - Kg"/>
    <s v="Gráfico"/>
    <s v="Estadísticas,ODEPA,Fruta,Agricultura,Volumen de fruta, Destino, Chillán"/>
    <s v="https://analytics.zoho.com/open-view/2395394000001846568?ZOHO_CRITERIA=%224.6%22.%22C%C3%B3digo_Comuna%22%3D16101"/>
    <x v="73"/>
    <s v="#1774B9"/>
  </r>
  <r>
    <n v="3313"/>
    <x v="0"/>
    <x v="4"/>
    <s v="Agropecurio y Forestal"/>
    <n v="7307"/>
    <x v="55"/>
    <x v="28"/>
    <x v="0"/>
    <x v="71"/>
    <x v="0"/>
    <x v="197"/>
    <s v="Periodo 2018-2020"/>
    <s v="Kilogramo - Kg"/>
    <s v="Oficina de Estudios y Políticas Agrarias (ODEPA)"/>
    <s v="Volumen  de fruta por Tipo de Envase, producidas en la Sagrada Familia"/>
    <s v="El gráfico muestra el Volumen  de fruta por Tipo de Envase, producidas en la Sagrada Familia, durante el Periodo 2018-2020, de acuerdo a datos recopilados por la Oficina de Estudios y Políticas Agrarias (ODEPA)- Kilogramo - Kg"/>
    <s v="Gráfico"/>
    <s v="Estadísticas,ODEPA,Fruta,Agricultura,Volumen de fruta, Tipo de Envase, Sagrada Familia"/>
    <s v="https://analytics.zoho.com/open-view/2395394000001840783?ZOHO_CRITERIA=%224.6%22.%22C%C3%B3digo_Comuna%22%3D7307"/>
    <x v="74"/>
    <s v="#1774B9"/>
  </r>
  <r>
    <n v="3314"/>
    <x v="0"/>
    <x v="4"/>
    <s v="Agropecurio y Forestal"/>
    <n v="6"/>
    <x v="59"/>
    <x v="35"/>
    <x v="1"/>
    <x v="178"/>
    <x v="0"/>
    <x v="261"/>
    <s v="Periodo 2019-2020"/>
    <s v="Toneladas"/>
    <s v="Oficina de Estudios y Políticas Agrarias (ODEPA)"/>
    <s v="Producción de cultivos anuales, por Tipo de cultivo de la Región de O'Higgins"/>
    <s v="El gráfico muestra la Producción de cultivos anuales, por Tipo de cultivo de la Región de O'Higgins, durante el Periodo 2019-2020, de acuerdo a datos recopilados por la Oficina de Estudios y Políticas Agrarias (ODEPA)- Toneladas"/>
    <s v="Gráfico"/>
    <s v=" Tipo de cultivo,ODEPA,Cultivos anuales,Estadisticas,Producción agrícola, Agricultura,Región de O'Higgins"/>
    <s v="https://analytics.zoho.com/open-view/2395394000006351057?ZOHO_CRITERIA=%22Trasposicion_4.10%22.%22Cod_regi%C3%B3n%22%20%3D%206"/>
    <x v="48"/>
    <s v="#1774B9"/>
  </r>
  <r>
    <n v="3315"/>
    <x v="0"/>
    <x v="4"/>
    <s v="Agropecurio y Forestal"/>
    <n v="11201"/>
    <x v="62"/>
    <x v="31"/>
    <x v="0"/>
    <x v="170"/>
    <x v="4"/>
    <x v="238"/>
    <s v="Periodo 2018-2019-2020"/>
    <s v="Superficie (ha)"/>
    <s v="Oficina de Estudios y Políticas Agrarias (ODEPA)"/>
    <s v="Superficie plantada de especies frutales por Sistema de Plantación en la comuna de Aisén"/>
    <s v="Se representa la superficie plantada de frutales por Sistema de Plantación, Tipo de Cultivo y Especie Plantada en la comuna de Aisén con base a datos recopilados por la Oficina de Estudios y Políticas Agrarias (ODEPA) en los Catastros Frutícolas Regionales de los años 2018-2019-2020."/>
    <s v="Gráfico Proporciones"/>
    <s v="agricultura,agrícola,frutícola,superficie,plantaciones,fruta,ODEPA,comuna,región,Aisén,Sistema Plantación"/>
    <s v="https://analytics.zoho.com/open-view/2395394000008804399?ZOHO_CRITERIA=%22Localiza%20CL%22.%22Codcom%22%3D11201"/>
    <x v="75"/>
    <s v="#1774B9"/>
  </r>
  <r>
    <n v="3316"/>
    <x v="0"/>
    <x v="4"/>
    <s v="Agropecurio y Forestal"/>
    <n v="6304"/>
    <x v="57"/>
    <x v="31"/>
    <x v="0"/>
    <x v="296"/>
    <x v="0"/>
    <x v="207"/>
    <s v="Periodo 2018-2019-2020"/>
    <s v="Superficie (ha)"/>
    <s v="Oficina de Estudios y Políticas Agrarias (ODEPA)"/>
    <s v="Superficie plantada de especies frutales por Tipo de Cultivo en la comuna de Lolol"/>
    <s v="Representación de la superficie plantada de frutales según Tipo de Cultivo en la comuna de Lolol, con base en datos recopilados por la Oficina de Estudios y Políticas Agrarias (ODEPA) en los Catastros Frutícolas Regionales de los años 2018-2019-2020."/>
    <s v="Gráfico Proporciones"/>
    <s v="agricultura,agrícola,frutícola,superficie,plantaciones,fruta,ODEPA,comuna,región,Lolol,Tipo de Cultivo"/>
    <s v="https://analytics.zoho.com/open-view/2395394000008803365?ZOHO_CRITERIA=%22Localiza%20CL%22.%22Codcom%22%3D6304"/>
    <x v="29"/>
    <s v="#1774B9"/>
  </r>
  <r>
    <n v="3317"/>
    <x v="0"/>
    <x v="4"/>
    <s v="Agropecurio y Forestal"/>
    <n v="13605"/>
    <x v="54"/>
    <x v="31"/>
    <x v="0"/>
    <x v="43"/>
    <x v="7"/>
    <x v="184"/>
    <s v="Periodo 2018-2019-2020"/>
    <s v="Superficie (ha)"/>
    <s v="Oficina de Estudios y Políticas Agrarias (ODEPA)"/>
    <s v="Superficie plantada de especies frutales por Especie en la comuna de Peñaflor"/>
    <s v="Visualización de la superficie plantada de frutales por Especie con segmentador incorporado de Tipo de Cultivo en la comuna de Peñaflor con base a datos recopilados por la Oficina de Estudios y Políticas Agrarias (ODEPA) en los Catastros Frutícolas Regionales de los años 2018-2019-2020."/>
    <s v="Gráfico Proporciones"/>
    <s v="agricultura,agrícola,frutícola,superficie,plantaciones,fruta,ODEPA,comuna,región,Peñaflor,Especie Plantada"/>
    <s v="https://analytics.zoho.com/open-view/2395394000008803974?ZOHO_CRITERIA=%22Localiza%20CL%22.%22Codcom%22%3D13605"/>
    <x v="3"/>
    <s v="#1774B9"/>
  </r>
  <r>
    <n v="3318"/>
    <x v="0"/>
    <x v="4"/>
    <s v="Agropecuario y Forestal"/>
    <n v="100103"/>
    <x v="51"/>
    <x v="30"/>
    <x v="2"/>
    <x v="113"/>
    <x v="0"/>
    <x v="262"/>
    <s v="Periodo 2012-2020"/>
    <s v="toneladas (t)"/>
    <s v="Oficina de Estudios y Políticas Agrarias (ODEPA)"/>
    <s v="Evolución del volumen de las exportaciones de  Frutos de hueso (carozo)  por País de Destino, producidas a Escala Nacional"/>
    <s v="El gráfico muestra la Evolución del volumen de las exportaciones de  Frutos de hueso (carozo)  por País de Destino, producidas a Escala Nacional, durante el Periodo 2012-2020, de acuerdo a datos recopilados por la Oficina de Estudios y Políticas Agrarias (ODEPA)- toneladas (t)"/>
    <s v="Gráfico Evolución"/>
    <s v="Estadísticas,Agricultura,Fruta,Exportaciones,Chile,Frutos de hueso (carozo),Alemania,Arabia Saudita,Argelia,Argentina,Australia,Bélgica,Bolivia,Brasil,Canadá,China,Colombia,Corea del Sur,Costa Rica,Dinamarca,Ecuador,Egipto,El Salvador,España,Estados Unidos,Filipinas,Finlandia,Francia,Guatemala,Honduras,India,Italia,Japón,Kazajistán,Letonia,Lituania,México,Noruega,Nueva Zelanda,Países Bajos,Panamá,Paraguay,Perú,Polonia,Portugal,Reino Unido,República Dominicana,Rumania,Rusia,Singapur,Suecia,Suiza,Tailandia,Taiwán,Ucrania,Uruguay,Venezuela,Vietnam,Hong Kong,Puerto Rico"/>
    <s v="https://analytics.zoho.com/open-view/2395394000000964721?ZOHO_CRITERIA=%22Trasposicion_4.1%22.%22Id_Producto%22%20%3D%20100103"/>
    <x v="0"/>
    <s v="#1774B9"/>
  </r>
  <r>
    <n v="3319"/>
    <x v="0"/>
    <x v="4"/>
    <s v="Agropecurio y Forestal"/>
    <n v="4303"/>
    <x v="52"/>
    <x v="31"/>
    <x v="0"/>
    <x v="329"/>
    <x v="4"/>
    <x v="171"/>
    <s v="Periodo 2018-2019-2020"/>
    <s v="Superficie (ha)"/>
    <s v="Oficina de Estudios y Políticas Agrarias (ODEPA)"/>
    <s v="Superficie plantada de especies frutales por Método de Riego en la comuna de Monte Patria"/>
    <s v="Se representa la superficie plantada de frutales por Método de Riego con segmentadores incorporados por Tipo de Cultivo y Especie Plantada en la comuna de Monte Patria con base a datos recopilados por la Oficina de Estudios y Políticas Agrarias (ODEPA) en los Catastros Frutícolas Regionales de los años 2018-2019-2020."/>
    <s v="Gráfico Proporciones"/>
    <s v="agricultura,agrícola,frutícola,superficie,plantaciones,fruta,ODEPA,comuna,región,Monte Patria,Método Riego"/>
    <s v="https://analytics.zoho.com/open-view/2395394000008804811?ZOHO_CRITERIA=%22Localiza%20CL%22.%22Codcom%22%3D4303"/>
    <x v="69"/>
    <s v="#1774B9"/>
  </r>
  <r>
    <n v="3320"/>
    <x v="0"/>
    <x v="4"/>
    <s v="Agropecurio y Forestal"/>
    <n v="100112039"/>
    <x v="60"/>
    <x v="34"/>
    <x v="1"/>
    <x v="184"/>
    <x v="8"/>
    <x v="263"/>
    <s v="Año 2021"/>
    <s v="Pesos por kilogramo (CLP/kg)"/>
    <s v="Oficina de Estudios y Políticas Agrarias (ODEPA)"/>
    <s v="Precios Diarios de Ciboulette durante el año 2021 en los Mercados Mayoristas de la Región de Valparaíso"/>
    <s v="Evolución de los Precios diarios de Ciboulette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Ciboulette,Región de Valparaíso"/>
    <s v="https://analytics.zoho.com/open-view/2395394000008703957?ZOHO_CRITERIA=%22Hortaliza%20Consolidado%22.%22Codreg%22%3D5%20and%20%22Hortaliza%20Consolidado%22.%22Categor%C3%ADa%20ID%22%3D100112039%0A"/>
    <x v="63"/>
    <s v="#1774B9"/>
  </r>
  <r>
    <n v="3321"/>
    <x v="0"/>
    <x v="4"/>
    <s v="Agropecurio y Forestal"/>
    <n v="16"/>
    <x v="59"/>
    <x v="35"/>
    <x v="2"/>
    <x v="113"/>
    <x v="0"/>
    <x v="264"/>
    <s v="Periodo 2019-2020"/>
    <s v="Toneladas"/>
    <s v="Oficina de Estudios y Políticas Agrarias (ODEPA)"/>
    <s v="Producción de Maíz Semilla por Región de origen, a Escala Nacional"/>
    <s v="El gráfico muestra la Producción de Maíz Semilla por Región de origen, a Escala Nacional, durante el Periodo 2019-2020, de acuerdo a datos recopilados por la Oficina de Estudios y Políticas Agrarias (ODEPA)- Toneladas"/>
    <s v="Gráfico"/>
    <s v=" Maíz Semilla,ODEPA,Cultivos anuales,Estadisticas,Producción agrícola, Agricultura,Chile"/>
    <s v="https://analytics.zoho.com/open-view/2395394000006352311?ZOHO_CRITERIA=%22Trasposicion_4.10%22.%22Id_cultivo%22%20%3D%2016"/>
    <x v="0"/>
    <s v="#1774B9"/>
  </r>
  <r>
    <n v="3322"/>
    <x v="0"/>
    <x v="4"/>
    <s v="Agropecurio y Forestal"/>
    <n v="16"/>
    <x v="51"/>
    <x v="30"/>
    <x v="1"/>
    <x v="156"/>
    <x v="0"/>
    <x v="177"/>
    <s v="Periodo 2018-2020"/>
    <s v="toneladas (t)"/>
    <s v="Oficina de Estudios y Políticas Agrarias (ODEPA)"/>
    <s v="Evolución del volumen de las exportaciones de fruta, por Fruta producidas en la Región de Ñuble"/>
    <s v="El gráfico muestra la Evolución del volumen de las exportaciones de fruta, por Fruta producidas en la Región de Ñuble, durante el Periodo 2018-2020, de acuerdo a datos recopilados por la Oficina de Estudios y Políticas Agrarias (ODEPA)- toneladas (t)"/>
    <s v="Gráfico Evolución"/>
    <s v="Estadísticas,Agricultura,Fruta,Exportaciones,Región de Ñuble,Fruta,Arándanos y mirtilos,Castaña,Cereza,Ciruela,Durazno,Frambuesa,Frutilla,Kiwi,Manzana,Mora,Nuez,Otros berries,Otros frutos,Otros frutos secos,Pera,Uva"/>
    <s v="https://analytics.zoho.com/open-view/2395394000000943381?ZOHO_CRITERIA=%22Trasposicion_4.1%22.%22C%C3%B3digo_Regi%C3%B3n%22%20%3D%2016"/>
    <x v="25"/>
    <s v="#1774B9"/>
  </r>
  <r>
    <n v="3323"/>
    <x v="0"/>
    <x v="4"/>
    <s v="Agropecurio y Forestal"/>
    <n v="5303"/>
    <x v="52"/>
    <x v="31"/>
    <x v="0"/>
    <x v="219"/>
    <x v="4"/>
    <x v="171"/>
    <s v="Periodo 2018-2019-2020"/>
    <s v="Superficie (ha)"/>
    <s v="Oficina de Estudios y Políticas Agrarias (ODEPA)"/>
    <s v="Superficie plantada de especies frutales por Método de Riego en la comuna de Rinconada"/>
    <s v="Se representa la superficie plantada de frutales por Método de Riego con segmentadores incorporados por Tipo de Cultivo y Especie Plantada en la comuna de Rinconada con base a datos recopilados por la Oficina de Estudios y Políticas Agrarias (ODEPA) en los Catastros Frutícolas Regionales de los años 2018-2019-2020."/>
    <s v="Gráfico Proporciones"/>
    <s v="agricultura,agrícola,frutícola,superficie,plantaciones,fruta,ODEPA,comuna,región,Rinconada,Método Riego"/>
    <s v="https://analytics.zoho.com/open-view/2395394000008804811?ZOHO_CRITERIA=%22Localiza%20CL%22.%22Codcom%22%3D5303"/>
    <x v="76"/>
    <s v="#1774B9"/>
  </r>
  <r>
    <n v="3324"/>
    <x v="0"/>
    <x v="4"/>
    <s v="Agropecurio y Forestal"/>
    <n v="8305"/>
    <x v="49"/>
    <x v="28"/>
    <x v="0"/>
    <x v="203"/>
    <x v="0"/>
    <x v="197"/>
    <s v="Periodo 2018-2020"/>
    <s v="Kilogramo - Kg"/>
    <s v="Oficina de Estudios y Políticas Agrarias (ODEPA)"/>
    <s v="Número de empleados por Tipo de Envase (Agroindustria), en la Comuna de Mulchén"/>
    <s v="El gráfico muestra el Número de empleados por Tipo de Envase (Agroindustria), en la Comuna de Mulchén, durante el Periodo 2018-2020, de acuerdo a datos recopilados por la Oficina de Estudios y Políticas Agrarias (ODEPA)- Kilogramo - Kg"/>
    <s v="Gráfico"/>
    <s v="Estadísticas,ODEPA,Fruta,Agricultura,Número de empleados, Tipo de Envase, Mulchén"/>
    <s v="https://analytics.zoho.com/open-view/2395394000001846254?ZOHO_CRITERIA=%224.6%22.%22C%C3%B3digo_Comuna%22%3D8305"/>
    <x v="77"/>
    <s v="#1774B9"/>
  </r>
  <r>
    <n v="3325"/>
    <x v="0"/>
    <x v="4"/>
    <s v="Agropecurio y Forestal"/>
    <n v="6306"/>
    <x v="52"/>
    <x v="31"/>
    <x v="0"/>
    <x v="196"/>
    <x v="4"/>
    <x v="171"/>
    <s v="Periodo 2018-2019-2020"/>
    <s v="Superficie (ha)"/>
    <s v="Oficina de Estudios y Políticas Agrarias (ODEPA)"/>
    <s v="Superficie plantada de especies frutales por Método de Riego en la comuna de Palmilla"/>
    <s v="Se representa la superficie plantada de frutales por Método de Riego con segmentadores incorporados por Tipo de Cultivo y Especie Plantada en la comuna de Palmilla con base a datos recopilados por la Oficina de Estudios y Políticas Agrarias (ODEPA) en los Catastros Frutícolas Regionales de los años 2018-2019-2020."/>
    <s v="Gráfico Proporciones"/>
    <s v="agricultura,agrícola,frutícola,superficie,plantaciones,fruta,ODEPA,comuna,región,Palmilla,Método Riego"/>
    <s v="https://analytics.zoho.com/open-view/2395394000008804811?ZOHO_CRITERIA=%22Localiza%20CL%22.%22Codcom%22%3D6306"/>
    <x v="29"/>
    <s v="#1774B9"/>
  </r>
  <r>
    <n v="3326"/>
    <x v="0"/>
    <x v="4"/>
    <s v="Agropecurio y Forestal"/>
    <n v="36"/>
    <x v="54"/>
    <x v="31"/>
    <x v="1"/>
    <x v="226"/>
    <x v="6"/>
    <x v="222"/>
    <s v="Periodo 2018-2019-2020"/>
    <s v="Superficie (ha)"/>
    <s v="Oficina de Estudios y Políticas Agrarias (ODEPA)"/>
    <s v="Superficie plantada de  Moras cultivadas e híbridos según Variedad por Comuna en la Región de Los Ríos"/>
    <s v="Representación geográfica de la superficie plantada de Moras cultivadas e híbridos por Comuna en la Región de Los Río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os Ríos,Especie Plantada,Moras cultivadas e híbridos"/>
    <s v="https://analytics.zoho.com/open-view/2395394000008814573?ZOHO_CRITERIA=%224.12%20Sup%20Plantada%20Frut%C3%ADcola%22.%22Codreg%22%3D14%20and%20%224.12%20Sup%20Plantada%20Frut%C3%ADcola%22.%22id_especie%22%3D36"/>
    <x v="24"/>
    <s v="#1774B9"/>
  </r>
  <r>
    <n v="3327"/>
    <x v="0"/>
    <x v="4"/>
    <s v="Agropecurio y Forestal"/>
    <n v="32"/>
    <x v="54"/>
    <x v="31"/>
    <x v="2"/>
    <x v="113"/>
    <x v="6"/>
    <x v="265"/>
    <s v="Periodo 2018-2019-2020"/>
    <s v="Superficie (ha)"/>
    <s v="Oficina de Estudios y Políticas Agrarias (ODEPA)"/>
    <s v="Superficie plantada de  Jojoba según Variedad por Región a Escala Nacional"/>
    <s v="Representación geográfica que muestra la superficie plantada de Jojoba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Jojoba"/>
    <s v="https://analytics.zoho.com/open-view/2395394000008807134?ZOHO_CRITERIA=%224.12%20Sup%20Plantada%20Frut%C3%ADcola%22.%22id_especie%22%3D32"/>
    <x v="5"/>
    <s v="#1774B9"/>
  </r>
  <r>
    <n v="3328"/>
    <x v="0"/>
    <x v="4"/>
    <s v="Agropecurio y Forestal"/>
    <n v="100108001"/>
    <x v="49"/>
    <x v="28"/>
    <x v="2"/>
    <x v="113"/>
    <x v="0"/>
    <x v="241"/>
    <s v="Periodo 2018-2020"/>
    <s v="Kilogramo - Kg"/>
    <s v="Oficina de Estudios y Políticas Agrarias (ODEPA)"/>
    <s v="Número de empleados por agroindustria de Guayabo según Destino, a nivel nacional"/>
    <s v="El gráfico muestra el Número de empleados por agroindustria de Guayabo según Destino, a nivel nacional, durante el Periodo 2018-2020, de acuerdo a datos recopilados por la Oficina de Estudios y Políticas Agrarias (ODEPA)- Kilogramo - Kg"/>
    <s v="Gráfico"/>
    <s v="Estadísticas,ODEPA,Fruta,Agricultura,Número de empleados, Guayabo, Chile"/>
    <s v="https://analytics.zoho.com/open-view/2395394000001894853?ZOHO_CRITERIA=%224.6%22.%22Id_Categor%C3%ADa%22%3D100108001"/>
    <x v="0"/>
    <s v="#1774B9"/>
  </r>
  <r>
    <n v="3329"/>
    <x v="0"/>
    <x v="4"/>
    <s v="Agropecurio y Forestal"/>
    <n v="4105"/>
    <x v="55"/>
    <x v="28"/>
    <x v="0"/>
    <x v="334"/>
    <x v="0"/>
    <x v="182"/>
    <s v="Periodo 2018-2020"/>
    <s v="Kilogramo - Kg"/>
    <s v="Oficina de Estudios y Políticas Agrarias (ODEPA)"/>
    <s v="Volumen  de fruta por Tipo de Fruta, producidas en la Paiguano"/>
    <s v="El gráfico muestra el Volumen  de fruta por Tipo de Fruta, producidas en la Paiguano, durante el Periodo 2018-2020, de acuerdo a datos recopilados por la Oficina de Estudios y Políticas Agrarias (ODEPA)- Kilogramo - Kg"/>
    <s v="Gráfico"/>
    <s v="Estadísticas,ODEPA,Fruta,Agricultura,Volumen de fruta, Tipo de Fruta, Paiguano"/>
    <s v="https://analytics.zoho.com/open-view/2395394000001834352?ZOHO_CRITERIA=%224.6%22.%22C%C3%B3digo_Comuna%22%3D4105"/>
    <x v="78"/>
    <s v="#1774B9"/>
  </r>
  <r>
    <n v="3330"/>
    <x v="0"/>
    <x v="4"/>
    <s v="Agropecurio y Forestal"/>
    <n v="35"/>
    <x v="54"/>
    <x v="31"/>
    <x v="1"/>
    <x v="226"/>
    <x v="6"/>
    <x v="201"/>
    <s v="Periodo 2018-2019-2020"/>
    <s v="Superficie (ha)"/>
    <s v="Oficina de Estudios y Políticas Agrarias (ODEPA)"/>
    <s v="Superficie plantada de  Frambuesa según Variedad por Comuna en la Región de Los Ríos"/>
    <s v="Representación geográfica de la superficie plantada de Frambuesa por Comuna en la Región de Los Río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os Ríos,Especie Plantada,Frambuesa"/>
    <s v="https://analytics.zoho.com/open-view/2395394000008814573?ZOHO_CRITERIA=%224.12%20Sup%20Plantada%20Frut%C3%ADcola%22.%22Codreg%22%3D14%20and%20%224.12%20Sup%20Plantada%20Frut%C3%ADcola%22.%22id_especie%22%3D35"/>
    <x v="24"/>
    <s v="#1774B9"/>
  </r>
  <r>
    <n v="3331"/>
    <x v="0"/>
    <x v="4"/>
    <s v="Agropecuario y Forestal"/>
    <n v="100105"/>
    <x v="51"/>
    <x v="33"/>
    <x v="2"/>
    <x v="113"/>
    <x v="0"/>
    <x v="266"/>
    <s v="Año 2020"/>
    <s v="toneladas (t)"/>
    <s v="Oficina de Estudios y Políticas Agrarias (ODEPA)"/>
    <s v="Volumen de las importaciones de  Frutos secos por Fruta"/>
    <s v="El gráfico muestra el Volumen de las importaciones de  Frutos secos por Fruta, durante el Año 2020, de acuerdo a datos recopilados por la Oficina de Estudios y Políticas Agrarias (ODEPA)- toneladas (t)"/>
    <s v="Gráfico"/>
    <s v="Estadísticas,Agricultura,Fruta,Importaciones,Chile,Frutos secos,Almendra,Avellana,Castaña,Nuez,Pistacho,Otros frutos secos"/>
    <s v="https://analytics.zoho.com/open-view/2395394000005574713?ZOHO_CRITERIA=%22Trasposicion_4.3%22.%22Id_Producto%22%3D100105"/>
    <x v="0"/>
    <s v="#1774B9"/>
  </r>
  <r>
    <n v="3332"/>
    <x v="0"/>
    <x v="4"/>
    <s v="Agropecurio y Forestal"/>
    <n v="2"/>
    <x v="51"/>
    <x v="30"/>
    <x v="2"/>
    <x v="113"/>
    <x v="0"/>
    <x v="182"/>
    <s v="Periodo 2012-2020"/>
    <s v="toneladas (t)"/>
    <s v="Oficina de Estudios y Políticas Agrarias (ODEPA)"/>
    <s v="Evolución del volumen de las exportaciones de Congelados, por Tipo de Fruta producidas a Escala Nacional"/>
    <s v="El gráfico muestra la Evolución del volumen de las exportaciones de Congelados, por Tipo de Fruta producidas a Escala Nacional, durante el Periodo 2012-2020, de acuerdo a datos recopilados por la Oficina de Estudios y Políticas Agrarias (ODEPA)- toneladas (t)"/>
    <s v="Gráfico Evolución"/>
    <s v="Estadísticas,Agricultura,Fruta,Exportaciones,Congelados,Tipo de Fruta,Arándano,Chirimoya,Frambuesa,Frutilla,Granada,Limón,Lúcuma,Mango,Maracuyá,Melón,Naranja,Papaya,Piña,Tuna,Damasco,Uva de Mesa,Kiwi,Manzano,Mora ,Cereza,Rosa Mosqueta,Melón Calameño,Melón Tuna,Maqui"/>
    <s v="https://analytics.zoho.com/open-view/2395394000005736091?ZOHO_CRITERIA=%22Trasposicion_4.1%22.%22Id_Procesamiento%22%20%3D%202"/>
    <x v="0"/>
    <s v="#1774B9"/>
  </r>
  <r>
    <n v="3333"/>
    <x v="0"/>
    <x v="4"/>
    <s v="Agropecurio y Forestal"/>
    <n v="6"/>
    <x v="53"/>
    <x v="32"/>
    <x v="1"/>
    <x v="178"/>
    <x v="0"/>
    <x v="267"/>
    <s v="Temporadas 2009/2010 - 2019/2020"/>
    <s v="Porcentaje (%)"/>
    <s v="Oficina de Estudios y Políticas Agrarias (ODEPA)"/>
    <s v="Variación porcentual del Rendimiento histórico (%) por Cultivo en la Región de O'Higgins"/>
    <s v="La serie muestra la variación interanual del rendimiento promedio por Cultivo con filtro integrado de Tipo de Cultivo, según datos provenientes de la Oficina de Estudios y Políticas Agrarias (ODEPA) para las Temporadas 2009/2010 - 2019/2020 en la Región de O'Higgins - Porcentaje (%)"/>
    <s v="Gráfico Evolución"/>
    <s v="agricultura,agrícola,rendimiento,cultivo,quintales,ODEPA,estadísticas,Región de O'Higgins,Variación del Rendimiento"/>
    <s v="https://analytics.zoho.com/open-view/2395394000009140857?ZOHO_CRITERIA=%22Localiza%20CL%22.%22Codreg%22%3D6"/>
    <x v="17"/>
    <s v="#1774B9"/>
  </r>
  <r>
    <n v="3334"/>
    <x v="0"/>
    <x v="4"/>
    <s v="Agropecurio y Forestal"/>
    <n v="20"/>
    <x v="51"/>
    <x v="30"/>
    <x v="2"/>
    <x v="113"/>
    <x v="0"/>
    <x v="268"/>
    <s v="Periodo 2012-2020"/>
    <s v="USD"/>
    <s v="Oficina de Estudios y Políticas Agrarias (ODEPA)"/>
    <s v="Evolución del valor  de las exportaciones de fruta de Mercadería extranjera nacionalizada por Tipo de fruta"/>
    <s v="El gráfico muestra la Evolución del valor  de las exportaciones de fruta de Mercadería extranjera nacionalizada por Tipo de fruta, durante el Periodo 2012-2020, de acuerdo a datos recopilados por la Oficina de Estudios y Políticas Agrarias (ODEPA)- USD"/>
    <s v="Gráfico Evolución"/>
    <s v="Estadísticas,Agricultura,Fruta,Exportaciones,Chile,Mercadería extranjera nacionalizada,Berries,Cítricos,Frutos de hueso (carozo),Frutos de pepita,Frutos oleaginosos,Frutos secos,Otros,Tropicales y subtropicales,Uva"/>
    <s v="https://analytics.zoho.com/open-view/2395394000006080169?ZOHO_CRITERIA=%22Trasposicion_4.2%22.%22C%C3%B3digo_Regi%C3%B3n%22%20%3D%2020"/>
    <x v="0"/>
    <s v="#1774B9"/>
  </r>
  <r>
    <n v="3335"/>
    <x v="0"/>
    <x v="4"/>
    <s v="Agropecurio y Forestal"/>
    <n v="41"/>
    <x v="51"/>
    <x v="33"/>
    <x v="2"/>
    <x v="385"/>
    <x v="0"/>
    <x v="177"/>
    <s v="Periodo 2012-2020"/>
    <s v="toneladas (t)"/>
    <s v="Oficina de Estudios y Políticas Agrarias (ODEPA)"/>
    <s v="Evolución del volumen de las importaciones provenientes de Colombia, por Fruta"/>
    <s v="El gráfico muestra la Evolución del volumen de las importaciones provenientes de Colombia, por Fruta, durante el Periodo 2012-2020, de acuerdo a datos recopilados por la Oficina de Estudios y Políticas Agrarias (ODEPA)- toneladas (t)"/>
    <s v="Gráfico Evolución"/>
    <s v="Estadísticas,Agricultura,Fruta,Importaciones,Colombia,Fruta,Coco,Limón,Mangos y Guayabas"/>
    <s v="https://analytics.zoho.com/open-view/2395394000005574009?ZOHO_CRITERIA=%22Trasposicion_4.3%22.%22Id_auxiliar%22%3D41"/>
    <x v="0"/>
    <s v="#1774B9"/>
  </r>
  <r>
    <n v="3336"/>
    <x v="0"/>
    <x v="4"/>
    <s v="Agropecurio y Forestal"/>
    <n v="11"/>
    <x v="51"/>
    <x v="30"/>
    <x v="1"/>
    <x v="85"/>
    <x v="0"/>
    <x v="175"/>
    <s v="Periodo 2012-2020"/>
    <s v="USD"/>
    <s v="Oficina de Estudios y Políticas Agrarias (ODEPA)"/>
    <s v="Evolución del Valor de las exportaciones de fruta, por Procesamiento producidas en la Región de Aysén"/>
    <s v="El gráfico muestra la Evolución del Valor de las exportaciones de fruta, por Procesamiento producidas en la Región de Aysén, durante el Periodo 2012-2020, de acuerdo a datos recopilados por la Oficina de Estudios y Políticas Agrarias (ODEPA)- USD"/>
    <s v="Gráfico Evolución"/>
    <s v="Estadísticas,Agricultura,Fruta,Exportaciones,Región de Aysén,Procesamiento,Aceites,Congelados,Conservas,Deshidratados,Fresca,Frutos secos,Jugos"/>
    <s v="https://analytics.zoho.com/open-view/2395394000006080273?ZOHO_CRITERIA=%22Trasposicion_4.2%22.%22C%C3%B3digo_Regi%C3%B3n%22%20%3D%2011"/>
    <x v="79"/>
    <s v="#1774B9"/>
  </r>
  <r>
    <n v="3337"/>
    <x v="0"/>
    <x v="4"/>
    <s v="Agropecuario y Forestal"/>
    <n v="100108005"/>
    <x v="51"/>
    <x v="30"/>
    <x v="2"/>
    <x v="113"/>
    <x v="0"/>
    <x v="269"/>
    <s v="Periodo 2012-2020"/>
    <s v="USD"/>
    <s v="Oficina de Estudios y Políticas Agrarias (ODEPA)"/>
    <s v="Evolución del Valor  de las exportaciones de Piña por Procesamiento, producidas a Escala Nacional"/>
    <s v="El gráfico muestra la Evolución del Valor  de las exportaciones de Piña por Procesamiento, producidas a Escala Nacional, durante el Periodo 2012-2020, de acuerdo a datos recopilados por la Oficina de Estudios y Políticas Agrarias (ODEPA)- USD"/>
    <s v="Gráfico Evolución"/>
    <s v="Estadísticas,Agricultura,Fruta,Exportaciones,Chile,Piña,Aceites,Congelados,Conservas,Deshidratados,Fresca,Frutos secos,Jugos"/>
    <s v="https://analytics.zoho.com/open-view/2395394000006080903?ZOHO_CRITERIA=%22Trasposicion_4.2%22.%22Id_Categor%C3%ADa%22%20%3D%20100108005"/>
    <x v="0"/>
    <s v="#1774B9"/>
  </r>
  <r>
    <n v="3338"/>
    <x v="0"/>
    <x v="4"/>
    <s v="Agropecurio y Forestal"/>
    <n v="100107008"/>
    <x v="55"/>
    <x v="28"/>
    <x v="2"/>
    <x v="113"/>
    <x v="0"/>
    <x v="270"/>
    <s v="Periodo 2018-2020"/>
    <s v="Kilogramo - Kg"/>
    <s v="Oficina de Estudios y Políticas Agrarias (ODEPA)"/>
    <s v="Volumen de  Maqui por tipo de empresa producidas a nivel nacional"/>
    <s v="El gráfico muestra el Volumen de  Maqui por tipo de empresa producidas a nivel nacional, durante el Periodo 2018-2020, de acuerdo a datos recopilados por la Oficina de Estudios y Políticas Agrarias (ODEPA)- Kilogramo - Kg"/>
    <s v="Gráfico"/>
    <s v="Estadísticas,ODEPA,Fruta,Agricultura,Volumen de fruta, Maqui, Chile"/>
    <s v="https://analytics.zoho.com/open-view/2395394000001914419?ZOHO_CRITERIA=%224.6%22.%22Id_Categor%C3%ADa%22%3D100107008"/>
    <x v="0"/>
    <s v="#1774B9"/>
  </r>
  <r>
    <n v="3339"/>
    <x v="0"/>
    <x v="4"/>
    <s v="Agropecurio y Forestal"/>
    <n v="3"/>
    <x v="54"/>
    <x v="31"/>
    <x v="1"/>
    <x v="184"/>
    <x v="6"/>
    <x v="271"/>
    <s v="Periodo 2018-2019-2020"/>
    <s v="Superficie (ha)"/>
    <s v="Oficina de Estudios y Políticas Agrarias (ODEPA)"/>
    <s v="Superficie plantada de  Manzano Verde según Variedad por Comuna en la Región de Valparaíso"/>
    <s v="Representación geográfica de la superficie plantada de Manzano Verde por Comuna en la Región de Valparaís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Valparaíso,Especie Plantada,Manzano Verde"/>
    <s v="https://analytics.zoho.com/open-view/2395394000008814573?ZOHO_CRITERIA=%224.12%20Sup%20Plantada%20Frut%C3%ADcola%22.%22Codreg%22%3D5%20and%20%224.12%20Sup%20Plantada%20Frut%C3%ADcola%22.%22id_especie%22%3D3"/>
    <x v="76"/>
    <s v="#1774B9"/>
  </r>
  <r>
    <n v="3340"/>
    <x v="0"/>
    <x v="4"/>
    <s v="Agropecurio y Forestal"/>
    <n v="100112017"/>
    <x v="60"/>
    <x v="34"/>
    <x v="2"/>
    <x v="113"/>
    <x v="10"/>
    <x v="272"/>
    <s v="Año 2021"/>
    <s v="Pesos por kilogramo (CLP/kg)"/>
    <s v="Oficina de Estudios y Políticas Agrarias (ODEPA)"/>
    <s v="Precios Diarios de Apio durante el año 2021 en los Mercados Mayoristas de Chile"/>
    <s v="Evolución de los Precios diarios de Apio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Apio,Chile"/>
    <s v="https://analytics.zoho.com/open-view/2395394000008702709?ZOHO_CRITERIA=%22Hortaliza%20Consolidado%22.%22Categor%C3%ADa%20ID%22%3D100112017"/>
    <x v="0"/>
    <s v="#1774B9"/>
  </r>
  <r>
    <n v="3341"/>
    <x v="0"/>
    <x v="4"/>
    <s v="Agropecurio y Forestal"/>
    <n v="100105"/>
    <x v="57"/>
    <x v="31"/>
    <x v="1"/>
    <x v="24"/>
    <x v="0"/>
    <x v="266"/>
    <s v="Periodo 2018-2019-2020"/>
    <s v="Superficie (ha)"/>
    <s v="Oficina de Estudios y Políticas Agrarias (ODEPA)"/>
    <s v="Superficie plantada de especies frutales clasificadas como Frutos secos por Comuna en la Región de Los Lagos"/>
    <s v="Representación geográfica de la superficie plantada de Frutos secos en la Región de Los Lagos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Los Lagos,Tipo de Cultivo,Frutos secos"/>
    <s v="https://analytics.zoho.com/open-view/2395394000008814386?ZOHO_CRITERIA=%224.12%20Sup%20Plantada%20Frut%C3%ADcola%22.%22Codreg%22%3D10%20and%20%224.12%20Sup%20Plantada%20Frut%C3%ADcola%22.%22Id_producto%22%3D100105"/>
    <x v="80"/>
    <s v="#1774B9"/>
  </r>
  <r>
    <n v="3342"/>
    <x v="0"/>
    <x v="4"/>
    <s v="Agropecurio y Forestal"/>
    <n v="172"/>
    <x v="51"/>
    <x v="30"/>
    <x v="2"/>
    <x v="386"/>
    <x v="0"/>
    <x v="185"/>
    <s v="Periodo 2012-2020"/>
    <s v="toneladas (t)"/>
    <s v="Oficina de Estudios y Políticas Agrarias (ODEPA)"/>
    <s v="Evolución del volumen de las exportaciones de fruta hacia Suiza, por Región de Origen producidas a Escala Nacional"/>
    <s v="El gráfico muestra la Evolución del volumen de las exportaciones de fruta hacia Suiza, por Región de Origen producidas a Escala Nacional, durante el Periodo 2012-2020, de acuerdo a datos recopilados por la Oficina de Estudios y Políticas Agrarias (ODEPA)- toneladas (t)"/>
    <s v="Gráfico Evolución"/>
    <s v="Estadísticas,Agricultura,Fruta,Exportaciones,Suiza,Región de Origen,Ñuble,Biobío,Maule,O'Higgins,Coquimbo,Valparaíso,Metropolitana"/>
    <s v="https://analytics.zoho.com/open-view/2395394000000967000?ZOHO_CRITERIA=%22Trasposicion_4.1%22.%22Id_auxiliar%22%3D172"/>
    <x v="0"/>
    <s v="#1774B9"/>
  </r>
  <r>
    <n v="3343"/>
    <x v="0"/>
    <x v="4"/>
    <s v="Agropecurio y Forestal"/>
    <n v="99"/>
    <x v="51"/>
    <x v="30"/>
    <x v="2"/>
    <x v="387"/>
    <x v="0"/>
    <x v="177"/>
    <s v="Periodo 2012-2020"/>
    <s v="toneladas (t)"/>
    <s v="Oficina de Estudios y Políticas Agrarias (ODEPA)"/>
    <s v="Evolución del volumen de las exportaciones de fruta hacia Kuwait, por Fruta producidas a Escala Nacional"/>
    <s v="El gráfico muestra la Evolución del volumen de las exportaciones de fruta hacia Kuwait, por Fruta producidas a Escala Nacional, durante el Periodo 2012-2020, de acuerdo a datos recopilados por la Oficina de Estudios y Políticas Agrarias (ODEPA)- toneladas (t)"/>
    <s v="Gráfico Evolución"/>
    <s v="Estadísticas,Agricultura,Fruta,Exportaciones,Kuwait,Fruta,Aceituna,Almendra,Limón,Naranja"/>
    <s v="https://analytics.zoho.com/open-view/2395394000000988827?ZOHO_CRITERIA=%22Trasposicion_4.1%22.%22Id_auxiliar%22%3D99"/>
    <x v="0"/>
    <s v="#1774B9"/>
  </r>
  <r>
    <n v="3344"/>
    <x v="0"/>
    <x v="4"/>
    <s v="Agropecurio y Forestal"/>
    <n v="5401"/>
    <x v="52"/>
    <x v="31"/>
    <x v="0"/>
    <x v="225"/>
    <x v="4"/>
    <x v="171"/>
    <s v="Periodo 2018-2019-2020"/>
    <s v="Superficie (ha)"/>
    <s v="Oficina de Estudios y Políticas Agrarias (ODEPA)"/>
    <s v="Superficie plantada de especies frutales por Método de Riego en la comuna de La Ligua"/>
    <s v="Se representa la superficie plantada de frutales por Método de Riego con segmentadores incorporados por Tipo de Cultivo y Especie Plantada en la comuna de La Ligua con base a datos recopilados por la Oficina de Estudios y Políticas Agrarias (ODEPA) en los Catastros Frutícolas Regionales de los años 2018-2019-2020."/>
    <s v="Gráfico Proporciones"/>
    <s v="agricultura,agrícola,frutícola,superficie,plantaciones,fruta,ODEPA,comuna,región,La Ligua,Método Riego"/>
    <s v="https://analytics.zoho.com/open-view/2395394000008804811?ZOHO_CRITERIA=%22Localiza%20CL%22.%22Codcom%22%3D5401"/>
    <x v="76"/>
    <s v="#1774B9"/>
  </r>
  <r>
    <n v="3345"/>
    <x v="0"/>
    <x v="4"/>
    <s v="Agropecurio y Forestal"/>
    <n v="100104003"/>
    <x v="49"/>
    <x v="28"/>
    <x v="2"/>
    <x v="113"/>
    <x v="0"/>
    <x v="273"/>
    <s v="Periodo 2018-2020"/>
    <s v="Kilogramo - Kg"/>
    <s v="Oficina de Estudios y Políticas Agrarias (ODEPA)"/>
    <s v="Número de empleados por agroindustria de Membrillo según Destino, a nivel nacional"/>
    <s v="El gráfico muestra el Número de empleados por agroindustria de Membrillo según Destino, a nivel nacional, durante el Periodo 2018-2020, de acuerdo a datos recopilados por la Oficina de Estudios y Políticas Agrarias (ODEPA)- Kilogramo - Kg"/>
    <s v="Gráfico"/>
    <s v="Estadísticas,ODEPA,Fruta,Agricultura,Número de empleados, Membrillo, Chile"/>
    <s v="https://analytics.zoho.com/open-view/2395394000001894853?ZOHO_CRITERIA=%224.6%22.%22Id_Categor%C3%ADa%22%3D100104003"/>
    <x v="0"/>
    <s v="#1774B9"/>
  </r>
  <r>
    <n v="3346"/>
    <x v="0"/>
    <x v="4"/>
    <s v="Agropecurio y Forestal"/>
    <n v="7308"/>
    <x v="49"/>
    <x v="28"/>
    <x v="0"/>
    <x v="213"/>
    <x v="0"/>
    <x v="177"/>
    <s v="Periodo 2018-2020"/>
    <s v="Kilogramo - Kg"/>
    <s v="Oficina de Estudios y Políticas Agrarias (ODEPA)"/>
    <s v="Número de empleados por Fruta, en la Comuna de Teno"/>
    <s v="El gráfico muestra el Número de empleados por Fruta, en la Comuna de Teno, durante el Periodo 2018-2020, de acuerdo a datos recopilados por la Oficina de Estudios y Políticas Agrarias (ODEPA)- Kilogramo - Kg"/>
    <s v="Gráfico"/>
    <s v="Estadísticas,ODEPA,Fruta,Agricultura,Número de empleados, Fruta, Teno"/>
    <s v="https://analytics.zoho.com/open-view/2395394000001840069?ZOHO_CRITERIA=%224.6%22.%22C%C3%B3digo_Comuna%22%3D7308"/>
    <x v="81"/>
    <s v="#1774B9"/>
  </r>
  <r>
    <n v="3347"/>
    <x v="0"/>
    <x v="4"/>
    <s v="Agropecurio y Forestal"/>
    <n v="16"/>
    <x v="53"/>
    <x v="32"/>
    <x v="1"/>
    <x v="163"/>
    <x v="0"/>
    <x v="274"/>
    <s v="Temporadas 2012/2013 a 2019/2020"/>
    <s v="quintales métricos por hectárea (qqm/ha)"/>
    <s v="Oficina de Estudios y Políticas Agrarias (ODEPA)"/>
    <s v="Rendimiento histórico de Cultivos de Maíz Consumo en la Región de Maule"/>
    <s v="Se detalla el rendimiento promedio histórico de cultivos de Maíz Consumo según datos publicados por la Oficina de Estudios y Políticas Agrarias (ODEPA) para las Temporadas 2012/2013 a 2019/2020 en la Región de Maule - quintales métricos por hectárea (qqm/ha)"/>
    <s v="Gráfico Evolución"/>
    <s v="agricultura,agrícola,rendimiento,cultivo,quintales,ODEPA,estadísticas,Región de Maule,Maíz Consumo"/>
    <s v="https://analytics.zoho.com/open-view/2395394000009125708?ZOHO_CRITERIA=%22Localiza%20CL%22.%22Codreg%22%3D7%20and%22Trasposicion_4.11%22.%22Id_cultivo%22%3D16"/>
    <x v="35"/>
    <s v="#1774B9"/>
  </r>
  <r>
    <n v="3348"/>
    <x v="0"/>
    <x v="4"/>
    <s v="Agropecurio y Forestal"/>
    <n v="145"/>
    <x v="51"/>
    <x v="30"/>
    <x v="2"/>
    <x v="372"/>
    <x v="5"/>
    <x v="175"/>
    <s v="Año 2020"/>
    <s v="toneladas (t)"/>
    <s v="Oficina de Estudios y Políticas Agrarias (ODEPA)"/>
    <s v="Volumen de las exportaciones de fruta hacia Reino Unido, por Procesamiento producidas a Escala Nacional"/>
    <s v="El gráfico muestra el Volumen de las exportaciones de fruta hacia Reino Unido, por Procesamiento producidas a Escala Nacional, durante el Año 2020, de acuerdo a datos recopilados por la Oficina de Estudios y Políticas Agrarias (ODEPA)- toneladas (t)"/>
    <s v="Gráfico"/>
    <s v="Estadísticas,Agricultura,Fruta,Exportaciones,Reino Unido,Procesamiento,Aceites,Congelados,Conservas,Deshidratados,Fresca,Frutos secos,Jugos"/>
    <s v="https://analytics.zoho.com/open-view/2395394000000827608?ZOHO_CRITERIA=%22Trasposicion_4.1%22.%22Id_auxiliar%22%3D145"/>
    <x v="0"/>
    <s v="#1774B9"/>
  </r>
  <r>
    <n v="3349"/>
    <x v="0"/>
    <x v="4"/>
    <s v="Agropecurio y Forestal"/>
    <n v="8"/>
    <x v="51"/>
    <x v="30"/>
    <x v="1"/>
    <x v="192"/>
    <x v="0"/>
    <x v="182"/>
    <s v="Periodo 2012-2020"/>
    <s v="toneladas (t)"/>
    <s v="Oficina de Estudios y Políticas Agrarias (ODEPA)"/>
    <s v="Evolución del volumen de las exportaciones de fruta, por Tipo de Fruta producidas en la Región del Biobío"/>
    <s v="El gráfico muestra la Evolución del volumen de las exportaciones de fruta, por Tipo de Fruta producidas en la Región del Biobío, durante el Periodo 2012-2020, de acuerdo a datos recopilados por la Oficina de Estudios y Políticas Agrarias (ODEPA)- toneladas (t)"/>
    <s v="Gráfico Evolución"/>
    <s v="Estadísticas,Agricultura,Fruta,Exportaciones,Región del Biobío,Tipo de Fruta,Berries,Cítricos,Frutos de hueso (carozo),Frutos de pepita,Frutos secos,Frutos oleaginosos,Otros,Tropicales y subtropicales,Uva"/>
    <s v="https://analytics.zoho.com/open-view/2395394000000943308?ZOHO_CRITERIA=%22Trasposicion_4.1%22.%22C%C3%B3digo_Regi%C3%B3n%22%20%3D%208"/>
    <x v="1"/>
    <s v="#1774B9"/>
  </r>
  <r>
    <n v="3350"/>
    <x v="0"/>
    <x v="4"/>
    <s v="Agropecuario y Forestal"/>
    <n v="100101001"/>
    <x v="51"/>
    <x v="30"/>
    <x v="2"/>
    <x v="113"/>
    <x v="0"/>
    <x v="256"/>
    <s v="Año 2020"/>
    <s v="USD"/>
    <s v="Oficina de Estudios y Políticas Agrarias (ODEPA)"/>
    <s v="Valor de las exportaciones de Arándano por Región de Origen, producidas a Escala Nacional"/>
    <s v="El gráfico muestra el Valor de las exportaciones de Arándano por Región de Origen, producidas a Escala Nacional, durante el Año 2020, de acuerdo a datos recopilados por la Oficina de Estudios y Políticas Agrarias (ODEPA)- USD"/>
    <s v="Gráfico"/>
    <s v="Estadísticas,Agricultura,Fruta,Exportaciones,Chile,Arándano,Antofagasta,Araucanía,Arica y Parinacota,Atacama,Aysén,Biobío,Coquimbo,Los Lagos,Los Ríos,Magallanes,Maule,Mercadería extranjera nacionalizada,Metropolitana,Ñuble,O'Higgins,Tarapacá,Valparaíso"/>
    <s v="https://analytics.zoho.com/open-view/2395394000006091863?ZOHO_CRITERIA=%22Trasposicion_4.2%22.%22Id_Categor%C3%ADa%22%20%3D%20100101001"/>
    <x v="0"/>
    <s v="#1774B9"/>
  </r>
  <r>
    <n v="3351"/>
    <x v="0"/>
    <x v="4"/>
    <s v="Agropecuario y Forestal"/>
    <n v="100107002"/>
    <x v="51"/>
    <x v="30"/>
    <x v="2"/>
    <x v="113"/>
    <x v="0"/>
    <x v="227"/>
    <s v="Año 2020"/>
    <s v="toneladas (t)"/>
    <s v="Oficina de Estudios y Políticas Agrarias (ODEPA)"/>
    <s v="Volumen de las exportaciones de Chirimoya por Procesamiento, producidas a Escala Nacional"/>
    <s v="El nube de palabras muestra el Volumen de las exportaciones de Chirimoya por Procesamiento, producidas a Escala Nacional, durante el Año 2020, de acuerdo a datos recopilados por la Oficina de Estudios y Políticas Agrarias (ODEPA)- toneladas (t)"/>
    <s v="Nube de palabras"/>
    <s v="Estadísticas,Agricultura,Fruta,Exportaciones,Chile,Chirimoya,Aceites,Congelados,Conservas,Deshidratados,Fresca,Frutos secos,Jugos"/>
    <s v="https://analytics.zoho.com/open-view/2395394000000827028?ZOHO_CRITERIA=%22Trasposicion_4.1%22.%22Id_Categor%C3%ADa%22%20%3D%20100107002"/>
    <x v="0"/>
    <s v="#1774B9"/>
  </r>
  <r>
    <n v="3352"/>
    <x v="0"/>
    <x v="4"/>
    <s v="Agropecurio y Forestal"/>
    <n v="100112033"/>
    <x v="60"/>
    <x v="34"/>
    <x v="1"/>
    <x v="99"/>
    <x v="8"/>
    <x v="275"/>
    <s v="Año 2021"/>
    <s v="Pesos por kilogramo (CLP/kg)"/>
    <s v="Oficina de Estudios y Políticas Agrarias (ODEPA)"/>
    <s v="Precios Diarios de Lechuga durante el año 2021 en los Mercados Mayoristas de la Región de Coquimbo"/>
    <s v="Evolución de los Precios diarios de Lechuga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Lechuga,Región de Coquimbo"/>
    <s v="https://analytics.zoho.com/open-view/2395394000008703957?ZOHO_CRITERIA=%22Hortaliza%20Consolidado%22.%22Codreg%22%3D4%20and%20%22Hortaliza%20Consolidado%22.%22Categor%C3%ADa%20ID%22%3D100112033%0A"/>
    <x v="15"/>
    <s v="#1774B9"/>
  </r>
  <r>
    <n v="3353"/>
    <x v="0"/>
    <x v="4"/>
    <s v="Agropecurio y Forestal"/>
    <n v="5401"/>
    <x v="49"/>
    <x v="28"/>
    <x v="0"/>
    <x v="225"/>
    <x v="0"/>
    <x v="197"/>
    <s v="Periodo 2018-2020"/>
    <s v="Kilogramo - Kg"/>
    <s v="Oficina de Estudios y Políticas Agrarias (ODEPA)"/>
    <s v="Número de empleados por Tipo de Envase (Agroindustria), en la Comuna de La Ligua"/>
    <s v="El gráfico muestra el Número de empleados por Tipo de Envase (Agroindustria), en la Comuna de La Ligua, durante el Periodo 2018-2020, de acuerdo a datos recopilados por la Oficina de Estudios y Políticas Agrarias (ODEPA)- Kilogramo - Kg"/>
    <s v="Gráfico"/>
    <s v="Estadísticas,ODEPA,Fruta,Agricultura,Número de empleados, Tipo de Envase, La Ligua"/>
    <s v="https://analytics.zoho.com/open-view/2395394000001846254?ZOHO_CRITERIA=%224.6%22.%22C%C3%B3digo_Comuna%22%3D5401"/>
    <x v="82"/>
    <s v="#1774B9"/>
  </r>
  <r>
    <n v="3354"/>
    <x v="0"/>
    <x v="4"/>
    <s v="Agropecurio y Forestal"/>
    <n v="13"/>
    <x v="61"/>
    <x v="29"/>
    <x v="1"/>
    <x v="13"/>
    <x v="0"/>
    <x v="276"/>
    <s v="Periodo 2018-2019"/>
    <s v="Empresas (unidades)"/>
    <s v="Oficina de Estudios y Políticas Agrarias (ODEPA)"/>
    <s v="Número de empresas agroindustriales por Tipo de Producto en la Región Metropolitana, entre los años 2018-2019"/>
    <s v="La gráfica contiene el número de empresas agrícolas por Tipo de Producto en la Región Metropolitana, entre los años 2018-2019, según datos recopilados del directorio de agroindustrías hortofrutícolas efectuados por la ODEPA."/>
    <s v="Gráfico Comparativo"/>
    <s v="agricultura,agrícola,frutícola,directorio,agroindustria,fruta,hortaliza,ODEPA,Ninguno,Región Metropolitana,Empresas por Tipo de Producto"/>
    <s v="https://analytics.zoho.com/open-view/2395394000008781652?ZOHO_CRITERIA=%22Localiza%20CL%22.%22Codreg%22%3D13"/>
    <x v="2"/>
    <s v="#1774B9"/>
  </r>
  <r>
    <n v="3355"/>
    <x v="0"/>
    <x v="4"/>
    <s v="Agropecurio y Forestal"/>
    <n v="193"/>
    <x v="51"/>
    <x v="30"/>
    <x v="2"/>
    <x v="362"/>
    <x v="0"/>
    <x v="182"/>
    <s v="Periodo 2012-2020"/>
    <s v="toneladas (t)"/>
    <s v="Oficina de Estudios y Políticas Agrarias (ODEPA)"/>
    <s v="Evolución del volumen de las exportaciones de fruta hacia Vietnam, por Tipo de Fruta producidas a Escala Nacional"/>
    <s v="El gráfico muestra la Evolución del volumen de las exportaciones de fruta hacia Vietnam, por Tipo de Fruta producidas a Escala Nacional, durante el Periodo 2012-2020, de acuerdo a datos recopilados por la Oficina de Estudios y Políticas Agrarias (ODEPA)- toneladas (t)"/>
    <s v="Gráfico Evolución"/>
    <s v="Estadísticas,Agricultura,Fruta,Exportaciones,Vietnam,Tipo de Fruta,Berries,Cítricos,Frutos de hueso (carozo),Frutos de pepita,Frutos secos,Frutos oleaginosos,Otros,Tropicales y subtropicales,Uva"/>
    <s v="https://analytics.zoho.com/open-view/2395394000000988784?ZOHO_CRITERIA=%22Trasposicion_4.1%22.%22Id_auxiliar%22%3D193"/>
    <x v="0"/>
    <s v="#1774B9"/>
  </r>
  <r>
    <n v="3356"/>
    <x v="0"/>
    <x v="4"/>
    <s v="Agropecurio y Forestal"/>
    <n v="60"/>
    <x v="51"/>
    <x v="30"/>
    <x v="2"/>
    <x v="371"/>
    <x v="0"/>
    <x v="175"/>
    <s v="Periodo 2012-2020"/>
    <s v="USD"/>
    <s v="Oficina de Estudios y Políticas Agrarias (ODEPA)"/>
    <s v="Evolución del Valor de las exportaciones de fruta hacia Estados Unidos, por Procesamiento, producidas a Escala Nacional"/>
    <s v="El gráfico muestra la Evolución del Valor de las exportaciones de fruta hacia Estados Unidos, por Procesamiento, producidas a Escala Nacional, durante el Periodo 2012-2020, de acuerdo a datos recopilados por la Oficina de Estudios y Políticas Agrarias (ODEPA)- USD"/>
    <s v="Gráfico Evolución"/>
    <s v="Estadísticas,Agricultura,Fruta,Exportaciones,Estados Unidos,Procesamiento,Aceites,Congelados,Conservas,Deshidratados,Fresca,Frutos secos,Jugos"/>
    <s v="https://analytics.zoho.com/open-view/2395394000006080530?ZOHO_CRITERIA=%22Trasposicion_4.2%22.%22ID_territorio%22%3D60"/>
    <x v="0"/>
    <s v="#1774B9"/>
  </r>
  <r>
    <n v="3357"/>
    <x v="0"/>
    <x v="4"/>
    <s v="Agropecurio y Forestal"/>
    <n v="142"/>
    <x v="51"/>
    <x v="33"/>
    <x v="2"/>
    <x v="388"/>
    <x v="0"/>
    <x v="175"/>
    <s v="Periodo 2012-2020"/>
    <s v="USD"/>
    <s v="Oficina de Estudios y Políticas Agrarias (ODEPA)"/>
    <s v="Evolución del Valor de las importaciones provenientes de Perú, por Procesamiento"/>
    <s v="El gráfico muestra la Evolución del Valor de las importaciones provenientes de Perú, por Procesamiento, durante el Periodo 2012-2020, de acuerdo a datos recopilados por la Oficina de Estudios y Políticas Agrarias (ODEPA)- USD"/>
    <s v="Gráfico Evolución"/>
    <s v="Estadísticas,Agricultura,Fruta,Importaciones,Perú,Procesamiento,Aceites,Congelados,Conservas,Deshidratados,Fresca,Frutos secos,Jugos"/>
    <s v="https://analytics.zoho.com/open-view/2395394000005678211?ZOHO_CRITERIA=%22Trasposicion_4.4%22.%22Id_auxiliar%22%3D142"/>
    <x v="0"/>
    <s v="#1774B9"/>
  </r>
  <r>
    <n v="3358"/>
    <x v="0"/>
    <x v="4"/>
    <s v="Agropecurio y Forestal"/>
    <n v="4104"/>
    <x v="55"/>
    <x v="28"/>
    <x v="0"/>
    <x v="248"/>
    <x v="0"/>
    <x v="182"/>
    <s v="Periodo 2018-2020"/>
    <s v="Kilogramo - Kg"/>
    <s v="Oficina de Estudios y Políticas Agrarias (ODEPA)"/>
    <s v="Volumen  de fruta por Tipo de Fruta, producidas en la La Higuera"/>
    <s v="El gráfico muestra el Volumen  de fruta por Tipo de Fruta, producidas en la La Higuera, durante el Periodo 2018-2020, de acuerdo a datos recopilados por la Oficina de Estudios y Políticas Agrarias (ODEPA)- Kilogramo - Kg"/>
    <s v="Gráfico"/>
    <s v="Estadísticas,ODEPA,Fruta,Agricultura,Volumen de fruta, Tipo de Fruta, La Higuera"/>
    <s v="https://analytics.zoho.com/open-view/2395394000001834352?ZOHO_CRITERIA=%224.6%22.%22C%C3%B3digo_Comuna%22%3D4104"/>
    <x v="83"/>
    <s v="#1774B9"/>
  </r>
  <r>
    <n v="3359"/>
    <x v="0"/>
    <x v="4"/>
    <s v="Agropecurio y Forestal"/>
    <n v="3304"/>
    <x v="55"/>
    <x v="28"/>
    <x v="0"/>
    <x v="175"/>
    <x v="0"/>
    <x v="182"/>
    <s v="Periodo 2018-2020"/>
    <s v="Kilogramo - Kg"/>
    <s v="Oficina de Estudios y Políticas Agrarias (ODEPA)"/>
    <s v="Volumen  de fruta por Tipo de Fruta, producidas en la Huasco"/>
    <s v="El gráfico muestra el Volumen  de fruta por Tipo de Fruta, producidas en la Huasco, durante el Periodo 2018-2020, de acuerdo a datos recopilados por la Oficina de Estudios y Políticas Agrarias (ODEPA)- Kilogramo - Kg"/>
    <s v="Gráfico"/>
    <s v="Estadísticas,ODEPA,Fruta,Agricultura,Volumen de fruta, Tipo de Fruta, Huasco"/>
    <s v="https://analytics.zoho.com/open-view/2395394000001834352?ZOHO_CRITERIA=%224.6%22.%22C%C3%B3digo_Comuna%22%3D3304"/>
    <x v="84"/>
    <s v="#1774B9"/>
  </r>
  <r>
    <n v="3360"/>
    <x v="0"/>
    <x v="4"/>
    <s v="Agropecurio y Forestal"/>
    <n v="132"/>
    <x v="51"/>
    <x v="30"/>
    <x v="2"/>
    <x v="375"/>
    <x v="0"/>
    <x v="182"/>
    <s v="Año 2020"/>
    <s v="USD"/>
    <s v="Oficina de Estudios y Políticas Agrarias (ODEPA)"/>
    <s v="Valor de las exportaciones de fruta hacia Noruega, por Tipo de Fruta producidas a Escala Nacional"/>
    <s v="El gráfico muestra el Valor de las exportaciones de fruta hacia Noruega, por Tipo de Fruta producidas a Escala Nacional, durante el Año 2020, de acuerdo a datos recopilados por la Oficina de Estudios y Políticas Agrarias (ODEPA)- USD"/>
    <s v="Gráfico  "/>
    <s v="Estadísticas,Agricultura,Fruta,Exportaciones,Noruega,Tipo de Fruta,Berries,Cítricos,Frutos de hueso (carozo),Frutos de pepita,Frutos secos,Frutos oleaginosos,Otros,Tropicales y subtropicales,Uva"/>
    <s v="https://analytics.zoho.com/open-view/2395394000006082576?ZOHO_CRITERIA=%22Trasposicion_4.2%22.%22ID_territorio%22%3D132"/>
    <x v="0"/>
    <s v="#1774B9"/>
  </r>
  <r>
    <n v="3361"/>
    <x v="0"/>
    <x v="4"/>
    <s v="Agropecurio y Forestal"/>
    <n v="5703"/>
    <x v="49"/>
    <x v="28"/>
    <x v="0"/>
    <x v="161"/>
    <x v="0"/>
    <x v="178"/>
    <s v="Periodo 2018-2020"/>
    <s v="Kilogramo - Kg"/>
    <s v="Oficina de Estudios y Políticas Agrarias (ODEPA)"/>
    <s v="Número de empleados por Destino (Agroindustria), en la Comuna de Llaillay"/>
    <s v="El gráfico muestra el Número de empleados por Destino (Agroindustria), en la Comuna de Llaillay, durante el Periodo 2018-2020, de acuerdo a datos recopilados por la Oficina de Estudios y Políticas Agrarias (ODEPA)- Kilogramo - Kg"/>
    <s v="Gráfico"/>
    <s v="Estadísticas,ODEPA,Fruta,Agricultura,Número de empleados, Destino, Llaillay"/>
    <s v="https://analytics.zoho.com/open-view/2395394000001846850?ZOHO_CRITERIA=%224.6%22.%22C%C3%B3digo_Comuna%22%3D5703"/>
    <x v="85"/>
    <s v="#1774B9"/>
  </r>
  <r>
    <n v="3362"/>
    <x v="0"/>
    <x v="4"/>
    <s v="Agropecurio y Forestal"/>
    <n v="0"/>
    <x v="53"/>
    <x v="32"/>
    <x v="2"/>
    <x v="113"/>
    <x v="14"/>
    <x v="172"/>
    <s v="Temporadas 1979/1980 a 2019/2020"/>
    <s v="quintales métricos por hectárea (qqm/ha)"/>
    <s v="Oficina de Estudios y Políticas Agrarias (ODEPA)"/>
    <s v="Evolución del rendimiento (qqm/ha) por cultivo a Escala Nacional."/>
    <s v="La serie detalla el rendimiento promedio histórico por Cultivo según datos publicados por la Oficina de Estudios y Políticas Agrarias (ODEPA) para las Temporadas 1979/1980 a 2019/2020 a Escala Nacional - quintales métricos por hectárea (qqm/ha)"/>
    <s v="Gráfico Evolución"/>
    <s v="agricultura,agrícola,rendimiento,cultivo,quintales,ODEPA,estadísticas,Chile,Rendimiento Histórico"/>
    <s v="https://analytics.zoho.com/open-view/2395394000008921641"/>
    <x v="0"/>
    <s v="#1774B9"/>
  </r>
  <r>
    <n v="3363"/>
    <x v="0"/>
    <x v="4"/>
    <s v="Agropecuario y Forestal"/>
    <n v="100101008"/>
    <x v="51"/>
    <x v="33"/>
    <x v="2"/>
    <x v="113"/>
    <x v="0"/>
    <x v="277"/>
    <s v="Periodo 2012-2020"/>
    <s v="USD"/>
    <s v="Oficina de Estudios y Políticas Agrarias (ODEPA)"/>
    <s v="Evolución del Valor de las importaciones de Mora por Procesamiento"/>
    <s v="El gráfico muestra la Evolución del Valor de las importaciones de Mora por Procesamiento, durante el Periodo 2012-2020, de acuerdo a datos recopilados por la Oficina de Estudios y Políticas Agrarias (ODEPA)- USD"/>
    <s v="Gráfico Evolución"/>
    <s v="Estadísticas,Agricultura,Fruta,Importaciones,Chile,Mora,Aceites,Congelados,Conservas,Deshidratados,Fresca,Frutos secos,Jugos"/>
    <s v="https://analytics.zoho.com/open-view/2395394000005672227?ZOHO_CRITERIA=%22Trasposicion_4.4%22.%22Id_Categor%C3%ADa%22%20%3D%20100101008"/>
    <x v="0"/>
    <s v="#1774B9"/>
  </r>
  <r>
    <n v="3364"/>
    <x v="0"/>
    <x v="4"/>
    <s v="Agropecurio y Forestal"/>
    <n v="8"/>
    <x v="51"/>
    <x v="30"/>
    <x v="1"/>
    <x v="192"/>
    <x v="11"/>
    <x v="278"/>
    <s v="Año 2020"/>
    <s v="USD"/>
    <s v="Oficina de Estudios y Políticas Agrarias (ODEPA)"/>
    <s v="Valor de las exportaciones de fruta, por País de destino producidas en la Región del Biobío"/>
    <s v="El gráfico muestra la Valor de las exportaciones de fruta, por País de destino producidas en la Región del Biobío, durante el Año 2020, de acuerdo a datos recopilados por la Oficina de Estudios y Políticas Agrarias (ODEPA) - USD"/>
    <s v="Mapa de calor"/>
    <s v="Estadísticas,Agricultura,Fruta,Exportaciones,Región del Biobío,País de destino,Aceituna,Almendra,Arándanos y mirtilos,Avellana,Castaña,Cereza,Chirimoya,Ciruela,Coco,Damasco,Durazno,Frambuesa,Frutilla,Kiwi,Limón,Mandarina,Mangos y guayabas,Manzana,Mora,Naranja,Nectarín,Nuez,Otros berries,Otros cítricos,Otros frutos,Otros frutos secos,Palta,Pera,Piña,Plátano,Plumcots,Uva"/>
    <s v="https://analytics.zoho.com/open-view/2395394000006082337?ZOHO_CRITERIA=%22Trasposicion_4.2%22.%22C%C3%B3digo_Regi%C3%B3n%22%20%3D%208"/>
    <x v="1"/>
    <s v="#1774B9"/>
  </r>
  <r>
    <n v="3365"/>
    <x v="0"/>
    <x v="4"/>
    <s v="Agropecurio y Forestal"/>
    <n v="16202"/>
    <x v="55"/>
    <x v="28"/>
    <x v="0"/>
    <x v="241"/>
    <x v="0"/>
    <x v="182"/>
    <s v="Periodo 2018-2020"/>
    <s v="Kilogramo - Kg"/>
    <s v="Oficina de Estudios y Políticas Agrarias (ODEPA)"/>
    <s v="Volumen  de fruta por Tipo de Fruta, producidas en la Cobquecura"/>
    <s v="El gráfico muestra el Volumen  de fruta por Tipo de Fruta, producidas en la Cobquecura, durante el Periodo 2018-2020, de acuerdo a datos recopilados por la Oficina de Estudios y Políticas Agrarias (ODEPA)- Kilogramo - Kg"/>
    <s v="Gráfico"/>
    <s v="Estadísticas,ODEPA,Fruta,Agricultura,Volumen de fruta, Tipo de Fruta, Cobquecura"/>
    <s v="https://analytics.zoho.com/open-view/2395394000001834352?ZOHO_CRITERIA=%224.6%22.%22C%C3%B3digo_Comuna%22%3D16202"/>
    <x v="86"/>
    <s v="#1774B9"/>
  </r>
  <r>
    <n v="3366"/>
    <x v="0"/>
    <x v="4"/>
    <s v="Agropecurio y Forestal"/>
    <n v="7108"/>
    <x v="55"/>
    <x v="28"/>
    <x v="0"/>
    <x v="117"/>
    <x v="0"/>
    <x v="175"/>
    <s v="Periodo 2018-2020"/>
    <s v="Kilogramo - Kg"/>
    <s v="Oficina de Estudios y Políticas Agrarias (ODEPA)"/>
    <s v="Volumen  de fruta por Procesamiento, producidas en la Río Claro"/>
    <s v="El gráfico muestra el Volumen  de fruta por Procesamiento, producidas en la Río Claro, durante el Periodo 2018-2020, de acuerdo a datos recopilados por la Oficina de Estudios y Políticas Agrarias (ODEPA)- Kilogramo - Kg"/>
    <s v="Gráfico"/>
    <s v="Estadísticas,ODEPA,Fruta,Agricultura,Volumen de fruta, Procesamiento, Río Claro"/>
    <s v="https://analytics.zoho.com/open-view/2395394000001840276?ZOHO_CRITERIA=%224.6%22.%22C%C3%B3digo_Comuna%22%3D7108"/>
    <x v="87"/>
    <s v="#1774B9"/>
  </r>
  <r>
    <n v="3367"/>
    <x v="0"/>
    <x v="4"/>
    <s v="Agropecurio y Forestal"/>
    <n v="100104006"/>
    <x v="55"/>
    <x v="28"/>
    <x v="2"/>
    <x v="113"/>
    <x v="0"/>
    <x v="196"/>
    <s v="Periodo 2018-2020"/>
    <s v="Kilogramo - Kg"/>
    <s v="Oficina de Estudios y Políticas Agrarias (ODEPA)"/>
    <s v="Volumen  de  Rosa mosqueta por Procesamiento, producidas a nivel nacional"/>
    <s v="El mapa muestra el Volumen  de  Rosa mosqueta por Procesamiento, producidas a nivel nacional, durante el Periodo 2018-2020, de acuerdo a datos recopilados por la Oficina de Estudios y Políticas Agrarias (ODEPA)- Kilogramo - Kg"/>
    <s v="Gráfico"/>
    <s v="Estadísticas,ODEPA,Fruta,Agricultura,Volumen de fruta, Rosa mosqueta, Chile"/>
    <s v="https://analytics.zoho.com/open-view/2395394000001894015?ZOHO_CRITERIA=%224.6%22.%22Id_Categor%C3%ADa%22%3D100104006"/>
    <x v="0"/>
    <s v="#1774B9"/>
  </r>
  <r>
    <n v="3368"/>
    <x v="0"/>
    <x v="4"/>
    <s v="Agropecurio y Forestal"/>
    <n v="3096"/>
    <x v="51"/>
    <x v="30"/>
    <x v="2"/>
    <x v="389"/>
    <x v="0"/>
    <x v="185"/>
    <s v="Periodo 2012-2020"/>
    <s v="toneladas (t)"/>
    <s v="Oficina de Estudios y Políticas Agrarias (ODEPA)"/>
    <s v="Evolución del volumen de las exportaciones de fruta hacia Hong Kong, por Región de Origen producidas a Escala Nacional"/>
    <s v="El gráfico muestra la Evolución del volumen de las exportaciones de fruta hacia Hong Kong, por Región de Origen producidas a Escala Nacional, durante el Periodo 2012-2020, de acuerdo a datos recopilados por la Oficina de Estudios y Políticas Agrarias (ODEPA)- toneladas (t)"/>
    <s v="Gráfico Evolución"/>
    <s v="Estadísticas,Agricultura,Fruta,Exportaciones,Hong Kong,Región de Origen,Ñuble,Biobío,Maule,O'Higgins,Coquimbo,Valparaíso,Metropolitana"/>
    <s v="https://analytics.zoho.com/open-view/2395394000000967000?ZOHO_CRITERIA=%22Trasposicion_4.1%22.%22Id_auxiliar%22%3D3096"/>
    <x v="0"/>
    <s v="#1774B9"/>
  </r>
  <r>
    <n v="3369"/>
    <x v="0"/>
    <x v="4"/>
    <s v="Agropecurio y Forestal"/>
    <n v="28"/>
    <x v="54"/>
    <x v="31"/>
    <x v="1"/>
    <x v="156"/>
    <x v="6"/>
    <x v="192"/>
    <s v="Periodo 2018-2019-2020"/>
    <s v="Superficie (ha)"/>
    <s v="Oficina de Estudios y Políticas Agrarias (ODEPA)"/>
    <s v="Superficie plantada de  Mandarino según Variedad por Comuna en la Región de Ñuble"/>
    <s v="Representación geográfica de la superficie plantada de Mandarino por Comuna en la Región de Ñub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Ñuble,Especie Plantada,Mandarino"/>
    <s v="https://analytics.zoho.com/open-view/2395394000008814573?ZOHO_CRITERIA=%224.12%20Sup%20Plantada%20Frut%C3%ADcola%22.%22Codreg%22%3D16%20and%20%224.12%20Sup%20Plantada%20Frut%C3%ADcola%22.%22id_especie%22%3D28"/>
    <x v="56"/>
    <s v="#1774B9"/>
  </r>
  <r>
    <n v="3370"/>
    <x v="0"/>
    <x v="4"/>
    <s v="Agropecurio y Forestal"/>
    <n v="100101002"/>
    <x v="55"/>
    <x v="28"/>
    <x v="2"/>
    <x v="113"/>
    <x v="0"/>
    <x v="279"/>
    <s v="Periodo 2018-2020"/>
    <s v="Kilogramo - Kg"/>
    <s v="Oficina de Estudios y Políticas Agrarias (ODEPA)"/>
    <s v="Volumen  de  Calafate por Comuna de origen, producidas a nivel nacional"/>
    <s v="El mapa muestra el Volumen  de  Calafate por Comuna de origen, producidas a nivel nacional, durante el Periodo 2018-2020, de acuerdo a datos recopilados por la Oficina de Estudios y Políticas Agrarias (ODEPA)- Kilogramo - Kg"/>
    <s v="Mapa"/>
    <s v="Estadísticas,ODEPA,Fruta,Agricultura,Volumen de fruta, Calafate, Chile"/>
    <s v="https://analytics.zoho.com/open-view/2395394000001886612?ZOHO_CRITERIA=%224.6%22.%22Id_Categor%C3%ADa%22%3D100101002"/>
    <x v="0"/>
    <s v="#1774B9"/>
  </r>
  <r>
    <n v="3371"/>
    <x v="0"/>
    <x v="4"/>
    <s v="Agropecuario y Forestal"/>
    <n v="100103001"/>
    <x v="51"/>
    <x v="30"/>
    <x v="2"/>
    <x v="113"/>
    <x v="0"/>
    <x v="194"/>
    <s v="Periodo 2012-2020"/>
    <s v="USD"/>
    <s v="Oficina de Estudios y Políticas Agrarias (ODEPA)"/>
    <s v="Evolución del Valor de las exportaciones de Cereza por Región de Origen, producidas a Escala Nacional"/>
    <s v="El gráfico muestra la Evolución del Valor de las exportaciones de Cereza por Región de Origen, producidas a Escala Nacional, durante el Periodo 2012-2020, de acuerdo a datos recopilados por la Oficina de Estudios y Políticas Agrarias (ODEPA)- USD"/>
    <s v="Gráfico Evolución"/>
    <s v="Estadísticas,Agricultura,Fruta,Exportaciones,Chile,Cereza,Antofagasta,Araucanía,Arica y Parinacota,Atacama,Aysén,Biobío,Coquimbo,Los Lagos,Los Ríos,Magallanes,Maule,Metropolitana,Ñuble,O'Higgins,Tarapacá,Valparaíso"/>
    <s v="https://analytics.zoho.com/open-view/2395394000006080811?ZOHO_CRITERIA=%22Trasposicion_4.2%22.%22Id_Categor%C3%ADa%22%20%3D%20100103001"/>
    <x v="0"/>
    <s v="#1774B9"/>
  </r>
  <r>
    <n v="3372"/>
    <x v="0"/>
    <x v="4"/>
    <s v="Agropecurio y Forestal"/>
    <n v="10106"/>
    <x v="57"/>
    <x v="31"/>
    <x v="0"/>
    <x v="9"/>
    <x v="0"/>
    <x v="207"/>
    <s v="Periodo 2018-2019-2020"/>
    <s v="Superficie (ha)"/>
    <s v="Oficina de Estudios y Políticas Agrarias (ODEPA)"/>
    <s v="Superficie plantada de especies frutales por Tipo de Cultivo en la comuna de Los Muermos"/>
    <s v="Representación de la superficie plantada de frutales según Tipo de Cultivo en la comuna de Los Muermos, con base en datos recopilados por la Oficina de Estudios y Políticas Agrarias (ODEPA) en los Catastros Frutícolas Regionales de los años 2018-2019-2020."/>
    <s v="Gráfico Proporciones"/>
    <s v="agricultura,agrícola,frutícola,superficie,plantaciones,fruta,ODEPA,comuna,región,Los Muermos,Tipo de Cultivo"/>
    <s v="https://analytics.zoho.com/open-view/2395394000008803365?ZOHO_CRITERIA=%22Localiza%20CL%22.%22Codcom%22%3D10106"/>
    <x v="80"/>
    <s v="#1774B9"/>
  </r>
  <r>
    <n v="3373"/>
    <x v="0"/>
    <x v="4"/>
    <s v="Agropecurio y Forestal"/>
    <n v="24"/>
    <x v="53"/>
    <x v="32"/>
    <x v="2"/>
    <x v="113"/>
    <x v="0"/>
    <x v="280"/>
    <s v="Temporadas 1979/1980 a 2019/2020"/>
    <s v="quintales métricos por hectárea (qqm/ha)"/>
    <s v="Oficina de Estudios y Políticas Agrarias (ODEPA)"/>
    <s v="Evolución del rendimiento promedio de cultivo de Raps para la serie de tiempo disponible a Escala Nacional"/>
    <s v="Se detalla el rendimiento promedio histórico de cultivos de Raps según datos publicados por la Oficina de Estudios y Políticas Agrarias (ODEPA) para las Temporadas 1979/1980 a 2019/2020 a Escala Nacional - quintales métricos por hectárea (qqm/ha)"/>
    <s v="Gráfico Evolución"/>
    <s v="agricultura,agrícola,rendimiento,cultivo,quintales,ODEPA,estadísticas,Chile,Raps"/>
    <s v="https://analytics.zoho.com/open-view/2395394000008864798?ZOHO_CRITERIA=%22Trasposicion_4.11%22.%22Id_cultivo%22%3D24"/>
    <x v="0"/>
    <s v="#1774B9"/>
  </r>
  <r>
    <n v="3374"/>
    <x v="0"/>
    <x v="4"/>
    <s v="Agropecurio y Forestal"/>
    <n v="29"/>
    <x v="53"/>
    <x v="32"/>
    <x v="1"/>
    <x v="99"/>
    <x v="0"/>
    <x v="281"/>
    <s v="Temporadas 2012/2013 a 2018/2019"/>
    <s v="quintales métricos por hectárea (qqm/ha)"/>
    <s v="Oficina de Estudios y Políticas Agrarias (ODEPA)"/>
    <s v="Rendimiento histórico de Cultivos de Trigo Harinero en la Región de Coquimbo"/>
    <s v="Se detalla el rendimiento promedio histórico de cultivos de Trigo Harinero según datos publicados por la Oficina de Estudios y Políticas Agrarias (ODEPA) para las Temporadas 2012/2013 a 2018/2019 en la Región de Coquimbo - quintales métricos por hectárea (qqm/ha)"/>
    <s v="Gráfico Evolución"/>
    <s v="agricultura,agrícola,rendimiento,cultivo,quintales,ODEPA,estadísticas,Región de Coquimbo,Trigo Harinero"/>
    <s v="https://analytics.zoho.com/open-view/2395394000009125708?ZOHO_CRITERIA=%22Localiza%20CL%22.%22Codreg%22%3D4%20and%22Trasposicion_4.11%22.%22Id_cultivo%22%3D29"/>
    <x v="18"/>
    <s v="#1774B9"/>
  </r>
  <r>
    <n v="3375"/>
    <x v="0"/>
    <x v="4"/>
    <s v="Agropecurio y Forestal"/>
    <n v="133"/>
    <x v="51"/>
    <x v="30"/>
    <x v="2"/>
    <x v="390"/>
    <x v="5"/>
    <x v="182"/>
    <s v="Año 2020"/>
    <s v="toneladas (t)"/>
    <s v="Oficina de Estudios y Políticas Agrarias (ODEPA)"/>
    <s v="Volumen de las exportaciones de fruta hacia Nueva Zelanda, por Tipo de Fruta producidas a Escala Nacional"/>
    <s v="El gráfico muestra el Volumen de las exportaciones de fruta hacia Nueva Zelanda, por Tipo de Fruta producidas a Escala Nacional, durante el Año 2020, de acuerdo a datos recopilados por la Oficina de Estudios y Políticas Agrarias (ODEPA)- toneladas (t)"/>
    <s v="Gráfico  "/>
    <s v="Estadísticas,Agricultura,Fruta,Exportaciones,Nueva Zelanda,Tipo de Fruta,Berries,Cítricos,Frutos de hueso (carozo),Frutos de pepita,Frutos secos,Frutos oleaginosos,Otros,Tropicales y subtropicales,Uva"/>
    <s v="https://analytics.zoho.com/open-view/2395394000000827380?ZOHO_CRITERIA=%22Trasposicion_4.1%22.%22Id_auxiliar%22%3D133"/>
    <x v="0"/>
    <s v="#1774B9"/>
  </r>
  <r>
    <n v="3376"/>
    <x v="0"/>
    <x v="4"/>
    <s v="Agropecurio y Forestal"/>
    <n v="1001030040"/>
    <x v="49"/>
    <x v="28"/>
    <x v="2"/>
    <x v="113"/>
    <x v="0"/>
    <x v="282"/>
    <s v="Periodo 2018-2020"/>
    <s v="Kilogramo - Kg"/>
    <s v="Oficina de Estudios y Políticas Agrarias (ODEPA)"/>
    <s v="Número de empleados por agroindustria de Duraznero tipo conservero según Procesamiento, a nivel nacional"/>
    <s v="El gráfico muestra el Número de empleados por agroindustria de Duraznero tipo conservero según Procesamiento, a nivel nacional, durante el Periodo 2018-2020, de acuerdo a datos recopilados por la Oficina de Estudios y Políticas Agrarias (ODEPA)- Kilogramo - Kg"/>
    <s v="Gráfico"/>
    <s v="Estadísticas,ODEPA,Fruta,Agricultura,Número de empleados, Duraznero tipo conservero, Chile"/>
    <s v="https://analytics.zoho.com/open-view/2395394000001894109?ZOHO_CRITERIA=%224.6%22.%22Id_Categor%C3%ADa%22%3D1001030040"/>
    <x v="0"/>
    <s v="#1774B9"/>
  </r>
  <r>
    <n v="3377"/>
    <x v="0"/>
    <x v="4"/>
    <s v="Agropecurio y Forestal"/>
    <n v="7"/>
    <x v="49"/>
    <x v="28"/>
    <x v="1"/>
    <x v="163"/>
    <x v="0"/>
    <x v="168"/>
    <s v="Periodo 2018-2020"/>
    <s v="Kilogramo - Kg"/>
    <s v="Oficina de Estudios y Políticas Agrarias (ODEPA)"/>
    <s v="Número de empleados por Destino de fruta,  en la Región de Maule"/>
    <s v="El gráfico muestra el Número de empleados por Destino de fruta,  en la Región de Maule, durante el Periodo 2018-2020, de acuerdo a datos recopilados por la Oficina de Estudios y Políticas Agrarias (ODEPA)- Kilogramo - Kg"/>
    <s v="Gráfico"/>
    <s v="Estadísticas,ODEPA,Fruta,Agricultura,Número de empleados, Destino de fruta, Región de Maule"/>
    <s v="https://analytics.zoho.com/open-view/2395394000001834177?ZOHO_CRITERIA=%224.6%22.%22C%C3%B3digo_Regi%C3%B3n%22%3D7"/>
    <x v="53"/>
    <s v="#1774B9"/>
  </r>
  <r>
    <n v="3378"/>
    <x v="0"/>
    <x v="4"/>
    <s v="Agropecurio y Forestal"/>
    <n v="5803"/>
    <x v="57"/>
    <x v="31"/>
    <x v="0"/>
    <x v="61"/>
    <x v="0"/>
    <x v="207"/>
    <s v="Periodo 2018-2019-2020"/>
    <s v="Superficie (ha)"/>
    <s v="Oficina de Estudios y Políticas Agrarias (ODEPA)"/>
    <s v="Superficie plantada de especies frutales por Tipo de Cultivo en la comuna de Olmué"/>
    <s v="Representación de la superficie plantada de frutales según Tipo de Cultivo en la comuna de Olmué, con base en datos recopilados por la Oficina de Estudios y Políticas Agrarias (ODEPA) en los Catastros Frutícolas Regionales de los años 2018-2019-2020."/>
    <s v="Gráfico Proporciones"/>
    <s v="agricultura,agrícola,frutícola,superficie,plantaciones,fruta,ODEPA,comuna,región,Olmué,Tipo de Cultivo"/>
    <s v="https://analytics.zoho.com/open-view/2395394000008803365?ZOHO_CRITERIA=%22Localiza%20CL%22.%22Codcom%22%3D5803"/>
    <x v="76"/>
    <s v="#1774B9"/>
  </r>
  <r>
    <n v="3379"/>
    <x v="0"/>
    <x v="4"/>
    <s v="Agropecurio y Forestal"/>
    <n v="5303"/>
    <x v="54"/>
    <x v="31"/>
    <x v="0"/>
    <x v="219"/>
    <x v="7"/>
    <x v="184"/>
    <s v="Periodo 2018-2019-2020"/>
    <s v="Superficie (ha)"/>
    <s v="Oficina de Estudios y Políticas Agrarias (ODEPA)"/>
    <s v="Superficie plantada de especies frutales por Especie en la comuna de Rinconada"/>
    <s v="Visualización de la superficie plantada de frutales por Especie con segmentador incorporado de Tipo de Cultivo en la comuna de Rinconada con base a datos recopilados por la Oficina de Estudios y Políticas Agrarias (ODEPA) en los Catastros Frutícolas Regionales de los años 2018-2019-2020."/>
    <s v="Gráfico Proporciones"/>
    <s v="agricultura,agrícola,frutícola,superficie,plantaciones,fruta,ODEPA,comuna,región,Rinconada,Especie Plantada"/>
    <s v="https://analytics.zoho.com/open-view/2395394000008803974?ZOHO_CRITERIA=%22Localiza%20CL%22.%22Codcom%22%3D5303"/>
    <x v="76"/>
    <s v="#1774B9"/>
  </r>
  <r>
    <n v="3380"/>
    <x v="0"/>
    <x v="4"/>
    <s v="Agropecuario y Forestal"/>
    <n v="100101001"/>
    <x v="51"/>
    <x v="33"/>
    <x v="2"/>
    <x v="113"/>
    <x v="0"/>
    <x v="256"/>
    <s v="Periodo 2012-2020"/>
    <s v="USD"/>
    <s v="Oficina de Estudios y Políticas Agrarias (ODEPA)"/>
    <s v="Evolución del Valor de las importaciones de Arándano por Procesamiento"/>
    <s v="El gráfico muestra la Evolución del Valor de las importaciones de Arándano por Procesamiento, durante el Periodo 2012-2020, de acuerdo a datos recopilados por la Oficina de Estudios y Políticas Agrarias (ODEPA)- USD"/>
    <s v="Gráfico Evolución"/>
    <s v="Estadísticas,Agricultura,Fruta,Importaciones,Chile,Arándano,Aceites,Congelados,Conservas,Deshidratados,Fresca,Frutos secos,Jugos"/>
    <s v="https://analytics.zoho.com/open-view/2395394000005672227?ZOHO_CRITERIA=%22Trasposicion_4.4%22.%22Id_Categor%C3%ADa%22%20%3D%20100101001"/>
    <x v="0"/>
    <s v="#1774B9"/>
  </r>
  <r>
    <n v="3381"/>
    <x v="0"/>
    <x v="4"/>
    <s v="Agropecurio y Forestal"/>
    <n v="6204"/>
    <x v="62"/>
    <x v="31"/>
    <x v="0"/>
    <x v="351"/>
    <x v="4"/>
    <x v="238"/>
    <s v="Periodo 2018-2019-2020"/>
    <s v="Superficie (ha)"/>
    <s v="Oficina de Estudios y Políticas Agrarias (ODEPA)"/>
    <s v="Superficie plantada de especies frutales por Sistema de Plantación en la comuna de Marchihue"/>
    <s v="Se representa la superficie plantada de frutales por Sistema de Plantación, Tipo de Cultivo y Especie Plantada en la comuna de Marchihue con base a datos recopilados por la Oficina de Estudios y Políticas Agrarias (ODEPA) en los Catastros Frutícolas Regionales de los años 2018-2019-2020."/>
    <s v="Gráfico Proporciones"/>
    <s v="agricultura,agrícola,frutícola,superficie,plantaciones,fruta,ODEPA,comuna,región,Marchihue,Sistema Plantación"/>
    <s v="https://analytics.zoho.com/open-view/2395394000008804399?ZOHO_CRITERIA=%22Localiza%20CL%22.%22Codcom%22%3D6204"/>
    <x v="29"/>
    <s v="#1774B9"/>
  </r>
  <r>
    <n v="3382"/>
    <x v="0"/>
    <x v="4"/>
    <s v="Agropecurio y Forestal"/>
    <n v="100112045"/>
    <x v="60"/>
    <x v="34"/>
    <x v="1"/>
    <x v="98"/>
    <x v="8"/>
    <x v="283"/>
    <s v="Año 2021"/>
    <s v="Pesos por kilogramo (CLP/kg)"/>
    <s v="Oficina de Estudios y Políticas Agrarias (ODEPA)"/>
    <s v="Precios Diarios de Zapallo durante el año 2021 en los Mercados Mayoristas de la Región de Arica y Parinacota"/>
    <s v="Evolución de los Precios diarios de Zapallo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Zapallo,Región de Arica y Parinacota"/>
    <s v="https://analytics.zoho.com/open-view/2395394000008703957?ZOHO_CRITERIA=%22Hortaliza%20Consolidado%22.%22Codreg%22%3D15%20and%20%22Hortaliza%20Consolidado%22.%22Categor%C3%ADa%20ID%22%3D100112045%0A"/>
    <x v="21"/>
    <s v="#1774B9"/>
  </r>
  <r>
    <n v="3383"/>
    <x v="0"/>
    <x v="4"/>
    <s v="Agropecuario y Forestal"/>
    <n v="100107013"/>
    <x v="51"/>
    <x v="30"/>
    <x v="2"/>
    <x v="113"/>
    <x v="0"/>
    <x v="212"/>
    <s v="Año 2020"/>
    <s v="toneladas (t)"/>
    <s v="Oficina de Estudios y Políticas Agrarias (ODEPA)"/>
    <s v="Volumen de las exportaciones de Plumcots por País de destino, producidas a Escala Nacional"/>
    <s v="El mapa muestra el Volumen de las exportaciones de Plumcots por País de destino, producidas a Escala Nacional, durante el Año 2020, de acuerdo a datos recopilados por la Oficina de Estudios y Políticas Agrarias (ODEPA)- toneladas (t)"/>
    <s v="Mapa de calor"/>
    <s v="Estadísticas,Agricultura,Fruta,Exportaciones,Chile,Plumcots,Alemania,Arabia Saudita,Brasil,Canadá,China,Colombia,Costa Rica,Ecuador,El Salvador,España,Estados Unidos,Guatemala,Honduras,Indonesia,Italia,Malasia,México,Países Bajos,Panamá,Perú,Reino Unido,República Dominicana,Rusia,Taiwán,Hong Kong,Puerto Rico,Martinica"/>
    <s v="https://analytics.zoho.com/open-view/2395394000000824986?ZOHO_CRITERIA=%22Trasposicion_4.1%22.%22Id_Categor%C3%ADa%22%20%3D%20100107013"/>
    <x v="0"/>
    <s v="#1774B9"/>
  </r>
  <r>
    <n v="3384"/>
    <x v="0"/>
    <x v="4"/>
    <s v="Agropecurio y Forestal"/>
    <n v="100112023"/>
    <x v="60"/>
    <x v="34"/>
    <x v="1"/>
    <x v="163"/>
    <x v="8"/>
    <x v="284"/>
    <s v="Año 2021"/>
    <s v="Pesos por kilogramo (CLP/kg)"/>
    <s v="Oficina de Estudios y Políticas Agrarias (ODEPA)"/>
    <s v="Precios Diarios de Brócoli durante el año 2021 en los Mercados Mayoristas de la Región de Maule"/>
    <s v="Evolución de los Precios diarios de Brócoli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Brócoli,Región de Maule"/>
    <s v="https://analytics.zoho.com/open-view/2395394000008703957?ZOHO_CRITERIA=%22Hortaliza%20Consolidado%22.%22Codreg%22%3D7%20and%20%22Hortaliza%20Consolidado%22.%22Categor%C3%ADa%20ID%22%3D100112023%0A"/>
    <x v="53"/>
    <s v="#1774B9"/>
  </r>
  <r>
    <n v="3385"/>
    <x v="0"/>
    <x v="4"/>
    <s v="Agropecurio y Forestal"/>
    <n v="188"/>
    <x v="51"/>
    <x v="30"/>
    <x v="2"/>
    <x v="391"/>
    <x v="0"/>
    <x v="177"/>
    <s v="Periodo 2012-2020"/>
    <s v="toneladas (t)"/>
    <s v="Oficina de Estudios y Políticas Agrarias (ODEPA)"/>
    <s v="Evolución del volumen de las exportaciones de fruta hacia Uruguay, por Fruta producidas a Escala Nacional"/>
    <s v="El gráfico muestra la Evolución del volumen de las exportaciones de fruta hacia Uruguay, por Fruta producidas a Escala Nacional, durante el Periodo 2012-2020, de acuerdo a datos recopilados por la Oficina de Estudios y Políticas Agrarias (ODEPA)- toneladas (t)"/>
    <s v="Gráfico Evolución"/>
    <s v="Estadísticas,Agricultura,Fruta,Exportaciones,Uruguay,Fruta,Aceituna,Almendra,Avellana,Castaña,Cereza,Damasco,Durazno,Frutilla,Kiwi,Limón,Nectarín,Nuez,Otros cítricos,Otros frutos secos,Palta,Piña,Pistacho,Pomelo"/>
    <s v="https://analytics.zoho.com/open-view/2395394000000988827?ZOHO_CRITERIA=%22Trasposicion_4.1%22.%22Id_auxiliar%22%3D188"/>
    <x v="0"/>
    <s v="#1774B9"/>
  </r>
  <r>
    <n v="3386"/>
    <x v="0"/>
    <x v="4"/>
    <s v="Agropecurio y Forestal"/>
    <n v="42"/>
    <x v="54"/>
    <x v="31"/>
    <x v="2"/>
    <x v="113"/>
    <x v="6"/>
    <x v="285"/>
    <s v="Periodo 2018-2019-2020"/>
    <s v="Superficie (ha)"/>
    <s v="Oficina de Estudios y Políticas Agrarias (ODEPA)"/>
    <s v="Superficie plantada de  Lúcumo según Variedad por Región a Escala Nacional"/>
    <s v="Representación geográfica que muestra la superficie plantada de Lúcum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Lúcumo"/>
    <s v="https://analytics.zoho.com/open-view/2395394000008807134?ZOHO_CRITERIA=%224.12%20Sup%20Plantada%20Frut%C3%ADcola%22.%22id_especie%22%3D42"/>
    <x v="5"/>
    <s v="#1774B9"/>
  </r>
  <r>
    <n v="3387"/>
    <x v="0"/>
    <x v="4"/>
    <s v="Agropecurio y Forestal"/>
    <n v="28"/>
    <x v="53"/>
    <x v="32"/>
    <x v="1"/>
    <x v="13"/>
    <x v="0"/>
    <x v="286"/>
    <s v="Temporadas 2012/2013 a 2019/2020"/>
    <s v="quintales métricos por hectárea (qqm/ha)"/>
    <s v="Oficina de Estudios y Políticas Agrarias (ODEPA)"/>
    <s v="Rendimiento histórico de Cultivos de Trigo Candeal en la Región Metropolitana"/>
    <s v="Se detalla el rendimiento promedio histórico de cultivos de Trigo Candeal según datos publicados por la Oficina de Estudios y Políticas Agrarias (ODEPA) para las Temporadas 2012/2013 a 2019/2020 en la Región Metropolitana - quintales métricos por hectárea (qqm/ha)"/>
    <s v="Gráfico Evolución"/>
    <s v="agricultura,agrícola,rendimiento,cultivo,quintales,ODEPA,estadísticas,Región Metropolitana,Trigo Candeal"/>
    <s v="https://analytics.zoho.com/open-view/2395394000009125708?ZOHO_CRITERIA=%22Localiza%20CL%22.%22Codreg%22%3D13%20and%22Trasposicion_4.11%22.%22Id_cultivo%22%3D28"/>
    <x v="2"/>
    <s v="#1774B9"/>
  </r>
  <r>
    <n v="3388"/>
    <x v="0"/>
    <x v="4"/>
    <s v="Agropecurio y Forestal"/>
    <n v="7303"/>
    <x v="62"/>
    <x v="31"/>
    <x v="0"/>
    <x v="333"/>
    <x v="4"/>
    <x v="238"/>
    <s v="Periodo 2018-2019-2020"/>
    <s v="Superficie (ha)"/>
    <s v="Oficina de Estudios y Políticas Agrarias (ODEPA)"/>
    <s v="Superficie plantada de especies frutales por Sistema de Plantación en la comuna de Licantén"/>
    <s v="Se representa la superficie plantada de frutales por Sistema de Plantación, Tipo de Cultivo y Especie Plantada en la comuna de Licantén con base a datos recopilados por la Oficina de Estudios y Políticas Agrarias (ODEPA) en los Catastros Frutícolas Regionales de los años 2018-2019-2020."/>
    <s v="Gráfico Proporciones"/>
    <s v="agricultura,agrícola,frutícola,superficie,plantaciones,fruta,ODEPA,comuna,región,Licantén,Sistema Plantación"/>
    <s v="https://analytics.zoho.com/open-view/2395394000008804399?ZOHO_CRITERIA=%22Localiza%20CL%22.%22Codcom%22%3D7303"/>
    <x v="14"/>
    <s v="#1774B9"/>
  </r>
  <r>
    <n v="3389"/>
    <x v="0"/>
    <x v="4"/>
    <s v="Agropecurio y Forestal"/>
    <n v="151"/>
    <x v="51"/>
    <x v="30"/>
    <x v="2"/>
    <x v="392"/>
    <x v="0"/>
    <x v="177"/>
    <s v="Año 2020"/>
    <s v="toneladas (t)"/>
    <s v="Oficina de Estudios y Políticas Agrarias (ODEPA)"/>
    <s v="Volumen de las exportaciones de fruta hacia Rumania, por Fruta producidas a Escala Nacional"/>
    <s v="El gráfico muestra el Volumen de las exportaciones de fruta hacia Rumania, por Fruta producidas a Escala Nacional, durante el Año 2020, de acuerdo a datos recopilados por la Oficina de Estudios y Políticas Agrarias (ODEPA)- toneladas (t)"/>
    <s v="Gráfico"/>
    <s v="Estadísticas,Agricultura,Fruta,Exportaciones,Rumania,Fruta,Limón,Nectarín,Nuez"/>
    <s v="https://analytics.zoho.com/open-view/2395394000000827462?ZOHO_CRITERIA=%22Trasposicion_4.1%22.%22Id_auxiliar%22%3D151"/>
    <x v="0"/>
    <s v="#1774B9"/>
  </r>
  <r>
    <n v="3390"/>
    <x v="0"/>
    <x v="4"/>
    <s v="Agropecurio y Forestal"/>
    <n v="100112044"/>
    <x v="60"/>
    <x v="34"/>
    <x v="1"/>
    <x v="98"/>
    <x v="8"/>
    <x v="287"/>
    <s v="Año 2021"/>
    <s v="Pesos por kilogramo (CLP/kg)"/>
    <s v="Oficina de Estudios y Políticas Agrarias (ODEPA)"/>
    <s v="Precios Diarios de Perejil durante el año 2021 en los Mercados Mayoristas de la Región de Arica y Parinacota"/>
    <s v="Evolución de los Precios diarios de Perejil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Perejil,Región de Arica y Parinacota"/>
    <s v="https://analytics.zoho.com/open-view/2395394000008703957?ZOHO_CRITERIA=%22Hortaliza%20Consolidado%22.%22Codreg%22%3D15%20and%20%22Hortaliza%20Consolidado%22.%22Categor%C3%ADa%20ID%22%3D100112044%0A"/>
    <x v="21"/>
    <s v="#1774B9"/>
  </r>
  <r>
    <n v="3391"/>
    <x v="0"/>
    <x v="4"/>
    <s v="Agropecurio y Forestal"/>
    <n v="13119"/>
    <x v="49"/>
    <x v="28"/>
    <x v="0"/>
    <x v="254"/>
    <x v="0"/>
    <x v="177"/>
    <s v="Periodo 2018-2020"/>
    <s v="Kilogramo - Kg"/>
    <s v="Oficina de Estudios y Políticas Agrarias (ODEPA)"/>
    <s v="Número de empleados por Fruta, en la Comuna de Maipú"/>
    <s v="El gráfico muestra el Número de empleados por Fruta, en la Comuna de Maipú, durante el Periodo 2018-2020, de acuerdo a datos recopilados por la Oficina de Estudios y Políticas Agrarias (ODEPA)- Kilogramo - Kg"/>
    <s v="Gráfico"/>
    <s v="Estadísticas,ODEPA,Fruta,Agricultura,Número de empleados, Fruta, Maipú"/>
    <s v="https://analytics.zoho.com/open-view/2395394000001840069?ZOHO_CRITERIA=%224.6%22.%22C%C3%B3digo_Comuna%22%3D13119"/>
    <x v="88"/>
    <s v="#1774B9"/>
  </r>
  <r>
    <n v="3392"/>
    <x v="0"/>
    <x v="4"/>
    <s v="Agropecurio y Forestal"/>
    <n v="100112023"/>
    <x v="60"/>
    <x v="34"/>
    <x v="1"/>
    <x v="156"/>
    <x v="8"/>
    <x v="284"/>
    <s v="Año 2021"/>
    <s v="Pesos por kilogramo (CLP/kg)"/>
    <s v="Oficina de Estudios y Políticas Agrarias (ODEPA)"/>
    <s v="Precios Diarios de Brócoli durante el año 2021 en los Mercados Mayoristas de la Región de Ñuble"/>
    <s v="Evolución de los Precios diarios de Brócoli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Brócoli,Región de Ñuble"/>
    <s v="https://analytics.zoho.com/open-view/2395394000008703957?ZOHO_CRITERIA=%22Hortaliza%20Consolidado%22.%22Codreg%22%3D16%20and%20%22Hortaliza%20Consolidado%22.%22Categor%C3%ADa%20ID%22%3D100112023%0A"/>
    <x v="25"/>
    <s v="#1774B9"/>
  </r>
  <r>
    <n v="3393"/>
    <x v="0"/>
    <x v="4"/>
    <s v="Agropecurio y Forestal"/>
    <n v="1001010080"/>
    <x v="49"/>
    <x v="28"/>
    <x v="2"/>
    <x v="113"/>
    <x v="0"/>
    <x v="222"/>
    <s v="Periodo 2018-2020"/>
    <s v="Kilogramo - Kg"/>
    <s v="Oficina de Estudios y Políticas Agrarias (ODEPA)"/>
    <s v="Número de empleados por agroindustria de Moras cultivadas e híbridos según Destino, a nivel nacional"/>
    <s v="El gráfico muestra el Número de empleados por agroindustria de Moras cultivadas e híbridos según Destino, a nivel nacional, durante el Periodo 2018-2020, de acuerdo a datos recopilados por la Oficina de Estudios y Políticas Agrarias (ODEPA)- Kilogramo - Kg"/>
    <s v="Gráfico"/>
    <s v="Estadísticas,ODEPA,Fruta,Agricultura,Número de empleados, Moras cultivadas e híbridos, Chile"/>
    <s v="https://analytics.zoho.com/open-view/2395394000001894853?ZOHO_CRITERIA=%224.6%22.%22Id_Categor%C3%ADa%22%3D1001010080"/>
    <x v="0"/>
    <s v="#1774B9"/>
  </r>
  <r>
    <n v="3394"/>
    <x v="0"/>
    <x v="4"/>
    <s v="Agropecurio y Forestal"/>
    <n v="11"/>
    <x v="53"/>
    <x v="32"/>
    <x v="1"/>
    <x v="192"/>
    <x v="0"/>
    <x v="288"/>
    <s v="Temporadas 1979/1980 a 2019/2020"/>
    <s v="quintales métricos por hectárea (qqm/ha)"/>
    <s v="Oficina de Estudios y Políticas Agrarias (ODEPA)"/>
    <s v="Rendimiento histórico de Cultivos de Lenteja en la Región del Biobío"/>
    <s v="Se detalla el rendimiento promedio histórico de cultivos de Lenteja según datos publicados por la Oficina de Estudios y Políticas Agrarias (ODEPA) para las Temporadas 1979/1980 a 2019/2020 en la Región del Biobío - quintales métricos por hectárea (qqm/ha)"/>
    <s v="Gráfico Evolución"/>
    <s v="agricultura,agrícola,rendimiento,cultivo,quintales,ODEPA,estadísticas,Región del Biobío,Lenteja"/>
    <s v="https://analytics.zoho.com/open-view/2395394000009125708?ZOHO_CRITERIA=%22Localiza%20CL%22.%22Codreg%22%3D8%20and%22Trasposicion_4.11%22.%22Id_cultivo%22%3D11"/>
    <x v="62"/>
    <s v="#1774B9"/>
  </r>
  <r>
    <n v="3395"/>
    <x v="0"/>
    <x v="4"/>
    <s v="Agropecurio y Forestal"/>
    <n v="0"/>
    <x v="62"/>
    <x v="31"/>
    <x v="2"/>
    <x v="113"/>
    <x v="0"/>
    <x v="238"/>
    <s v="Periodo 2018-2019-2020"/>
    <s v="Superficie (ha)"/>
    <s v="Oficina de Estudios y Políticas Agrarias (ODEPA)"/>
    <s v="Superficie plantada de especies frutales por Sistema de Plantación a Escala Nacional"/>
    <s v="Se representa la superficie plantada de frutales por Sistema de Plantación a Escala Nacional de acuerdo a datos recopilados por la Oficina de Estudios y Políticas Agrarias (ODEPA) en los Catastros Frutícolas Regionales de los años 2018-2019-2020."/>
    <s v="Gráfico Proporciones"/>
    <s v="agricultura,agrícola,frutícola,superficie,plantaciones,fruta,ODEPA,Chile"/>
    <s v="https://analytics.zoho.com/open-view/2395394000008813277"/>
    <x v="0"/>
    <s v="#1774B9"/>
  </r>
  <r>
    <n v="3396"/>
    <x v="0"/>
    <x v="4"/>
    <s v="Agropecurio y Forestal"/>
    <n v="5"/>
    <x v="61"/>
    <x v="29"/>
    <x v="1"/>
    <x v="184"/>
    <x v="12"/>
    <x v="236"/>
    <s v="Periodo 2018-2019"/>
    <s v="Empresas (unidades)"/>
    <s v="Oficina de Estudios y Políticas Agrarias (ODEPA)"/>
    <s v="Número de empresas procesadoras de Jugos por Comuna en la Región de Valparaíso"/>
    <s v="El Mapa muestra el Número de empresas agrícolas por Comuna en la Región de Valparaíso, que procesan Jugos, entre los años 2018-2019, de acuerdo a datos recopilados del directorio de agroindustrías hortofrutícolas efectuados por la ODEPA."/>
    <s v="Representación Geográfica"/>
    <s v="agricultura,agrícola,frutícola,directorio,agroindustria,fruta,hortaliza,ODEPA,Tipo Producto-Producto,Región de Valparaíso,Jugos"/>
    <s v="https://analytics.zoho.com/open-view/2395394000008783082?ZOHO_CRITERIA=%22Localiza%20CL%22.%22Codreg%22%3D5%20and%20%224.13%20Directorio%20Agroindustria%202020%22.%22Id_Procesamiento%22%3D5"/>
    <x v="40"/>
    <s v="#1774B9"/>
  </r>
  <r>
    <n v="3397"/>
    <x v="0"/>
    <x v="4"/>
    <s v="Agropecuario y Forestal"/>
    <n v="100101007"/>
    <x v="51"/>
    <x v="33"/>
    <x v="2"/>
    <x v="113"/>
    <x v="0"/>
    <x v="289"/>
    <s v="Año 2020"/>
    <s v="toneladas (t)"/>
    <s v="Oficina de Estudios y Políticas Agrarias (ODEPA)"/>
    <s v="Volumen de las importaciones de Kiwi, por País de origen"/>
    <s v="El mapa muestra el Volumen de las importaciones de Kiwi, por País de origen, durante el Año 2020, de acuerdo a datos recopilados por la Oficina de Estudios y Políticas Agrarias (ODEPA)- toneladas (t)"/>
    <s v="Mapa de calor"/>
    <s v="Estadísticas,Agricultura,Fruta,Importaciones,Chile,Kiwi,Grecia,Italia,Países Bajos"/>
    <s v="https://analytics.zoho.com/open-view/2395394000005578533?ZOHO_CRITERIA=%22Trasposicion_4.3%22.%22Id_Categor%C3%ADa%22%3D100101007"/>
    <x v="0"/>
    <s v="#1774B9"/>
  </r>
  <r>
    <n v="3398"/>
    <x v="0"/>
    <x v="4"/>
    <s v="Agropecurio y Forestal"/>
    <n v="2"/>
    <x v="53"/>
    <x v="32"/>
    <x v="2"/>
    <x v="113"/>
    <x v="0"/>
    <x v="290"/>
    <s v="Temporadas 2010/2011 - 2019/2020"/>
    <s v="Porcentaje (%)"/>
    <s v="Oficina de Estudios y Políticas Agrarias (ODEPA)"/>
    <s v="Evolución de la variación del rendimiento promedio de cultivos de Arroz para la serie de tiempo  disponible a Escala Nacional"/>
    <s v="Se aprecia la variación interanual del rendimiento promedio de cultivos de Arroz, según datos provenientes de la Oficina de Estudios y Políticas Agrarias (ODEPA) para las Temporadas 2010/2011 - 2019/2020 a Escala Nacional - Porcentaje (%)"/>
    <s v="Gráfico Evolución"/>
    <s v="agricultura,agrícola,rendimiento,cultivo,quintales,ODEPA,estadísticas,Chile,Arroz"/>
    <s v="https://analytics.zoho.com/open-view/2395394000008895076?ZOHO_CRITERIA=%22Trasposicion_4.11%22.%22Id_cultivo%22%3D2"/>
    <x v="0"/>
    <s v="#1774B9"/>
  </r>
  <r>
    <n v="3399"/>
    <x v="0"/>
    <x v="4"/>
    <s v="Agropecurio y Forestal"/>
    <n v="52"/>
    <x v="51"/>
    <x v="30"/>
    <x v="2"/>
    <x v="369"/>
    <x v="0"/>
    <x v="185"/>
    <s v="Periodo 2012-2020"/>
    <s v="toneladas (t)"/>
    <s v="Oficina de Estudios y Políticas Agrarias (ODEPA)"/>
    <s v="Evolución del volumen de las exportaciones de fruta hacia Ecuador, por Región de Origen producidas a Escala Nacional"/>
    <s v="El gráfico muestra la Evolución del volumen de las exportaciones de fruta hacia Ecuador, por Región de Origen producidas a Escala Nacional, durante el Periodo 2012-2020, de acuerdo a datos recopilados por la Oficina de Estudios y Políticas Agrarias (ODEPA)- toneladas (t)"/>
    <s v="Gráfico Evolución"/>
    <s v="Estadísticas,Agricultura,Fruta,Exportaciones,Ecuador,Región de Origen,Ñuble,Biobío,Maule,O'Higgins,Coquimbo,Valparaíso,Metropolitana"/>
    <s v="https://analytics.zoho.com/open-view/2395394000000967000?ZOHO_CRITERIA=%22Trasposicion_4.1%22.%22Id_auxiliar%22%3D52"/>
    <x v="0"/>
    <s v="#1774B9"/>
  </r>
  <r>
    <n v="3400"/>
    <x v="0"/>
    <x v="4"/>
    <s v="Agropecurio y Forestal"/>
    <n v="16"/>
    <x v="53"/>
    <x v="32"/>
    <x v="2"/>
    <x v="113"/>
    <x v="0"/>
    <x v="274"/>
    <s v="Temporadas 2012/2013 a 2019/2020"/>
    <s v="quintales métricos por hectárea (qqm/ha)"/>
    <s v="Oficina de Estudios y Políticas Agrarias (ODEPA)"/>
    <s v="Evolución del rendimiento promedio de cultivo de Maíz Consumo para la serie de tiempo disponible a Escala Nacional"/>
    <s v="Se detalla el rendimiento promedio histórico de cultivos de Maíz Consumo según datos publicados por la Oficina de Estudios y Políticas Agrarias (ODEPA) para las Temporadas 2012/2013 a 2019/2020 a Escala Nacional - quintales métricos por hectárea (qqm/ha)"/>
    <s v="Gráfico Evolución"/>
    <s v="agricultura,agrícola,rendimiento,cultivo,quintales,ODEPA,estadísticas,Chile,Maíz Consumo"/>
    <s v="https://analytics.zoho.com/open-view/2395394000008864798?ZOHO_CRITERIA=%22Trasposicion_4.11%22.%22Id_cultivo%22%3D16"/>
    <x v="0"/>
    <s v="#1774B9"/>
  </r>
  <r>
    <n v="3401"/>
    <x v="0"/>
    <x v="4"/>
    <s v="Agropecurio y Forestal"/>
    <n v="13503"/>
    <x v="57"/>
    <x v="31"/>
    <x v="0"/>
    <x v="95"/>
    <x v="0"/>
    <x v="207"/>
    <s v="Periodo 2018-2019-2020"/>
    <s v="Superficie (ha)"/>
    <s v="Oficina de Estudios y Políticas Agrarias (ODEPA)"/>
    <s v="Superficie plantada de especies frutales por Tipo de Cultivo en la comuna de Curacaví"/>
    <s v="Representación de la superficie plantada de frutales según Tipo de Cultivo en la comuna de Curacaví, con base en datos recopilados por la Oficina de Estudios y Políticas Agrarias (ODEPA) en los Catastros Frutícolas Regionales de los años 2018-2019-2020."/>
    <s v="Gráfico Proporciones"/>
    <s v="agricultura,agrícola,frutícola,superficie,plantaciones,fruta,ODEPA,comuna,región,Curacaví,Tipo de Cultivo"/>
    <s v="https://analytics.zoho.com/open-view/2395394000008803365?ZOHO_CRITERIA=%22Localiza%20CL%22.%22Codcom%22%3D13503"/>
    <x v="3"/>
    <s v="#1774B9"/>
  </r>
  <r>
    <n v="3402"/>
    <x v="0"/>
    <x v="4"/>
    <s v="Agropecurio y Forestal"/>
    <n v="100107006"/>
    <x v="50"/>
    <x v="29"/>
    <x v="1"/>
    <x v="13"/>
    <x v="0"/>
    <x v="265"/>
    <s v="Periodo 2018-2019"/>
    <s v="Empresas (unidades)"/>
    <s v="Oficina de Estudios y Políticas Agrarias (ODEPA)"/>
    <s v="Número de empresas agroindustriales procesadoras de Jojoba por Comuna en la Región Metropolitana"/>
    <s v="El Mapa muestra el Número de empresas agrícolas por Comuna en la Región Metropolitana, que utilizan Jojoba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Jojoba"/>
    <s v="https://analytics.zoho.com/open-view/2395394000008782843?ZOHO_CRITERIA=%22Localiza%20CL%22.%22Codreg%22%3D13%20and%20%224.13%20Directorio%20Agroindustria%202020%22.%22Id_Categor%C3%ADa%22%3D100107006"/>
    <x v="2"/>
    <s v="#1774B9"/>
  </r>
  <r>
    <n v="3403"/>
    <x v="0"/>
    <x v="4"/>
    <s v="Agropecurio y Forestal"/>
    <n v="7105"/>
    <x v="49"/>
    <x v="28"/>
    <x v="0"/>
    <x v="294"/>
    <x v="0"/>
    <x v="197"/>
    <s v="Periodo 2018-2020"/>
    <s v="Kilogramo - Kg"/>
    <s v="Oficina de Estudios y Políticas Agrarias (ODEPA)"/>
    <s v="Número de empleados por Tipo de Envase (Agroindustria), en la Comuna de Maule"/>
    <s v="El gráfico muestra el Número de empleados por Tipo de Envase (Agroindustria), en la Comuna de Maule, durante el Periodo 2018-2020, de acuerdo a datos recopilados por la Oficina de Estudios y Políticas Agrarias (ODEPA)- Kilogramo - Kg"/>
    <s v="Gráfico"/>
    <s v="Estadísticas,ODEPA,Fruta,Agricultura,Número de empleados, Tipo de Envase, Maule"/>
    <s v="https://analytics.zoho.com/open-view/2395394000001846254?ZOHO_CRITERIA=%224.6%22.%22C%C3%B3digo_Comuna%22%3D7105"/>
    <x v="41"/>
    <s v="#1774B9"/>
  </r>
  <r>
    <n v="3404"/>
    <x v="0"/>
    <x v="4"/>
    <s v="Agropecuario y Forestal"/>
    <n v="0"/>
    <x v="51"/>
    <x v="30"/>
    <x v="2"/>
    <x v="113"/>
    <x v="0"/>
    <x v="175"/>
    <s v="Periodo 2012-2020"/>
    <s v="USD"/>
    <s v="Oficina de Estudios y Políticas Agrarias (ODEPA)"/>
    <s v="Evolución del Valor de las exportaciones de fruta, por Procesamiento producidas a Escala Nacional"/>
    <s v="El gráfico muestra la Evolución del Valor de las exportaciones de fruta, por Procesamiento producidas a Escala Nacional, durante el Periodo 2012-2020, de acuerdo a datos recopilados por la Oficina de Estudios y Políticas Agrarias (ODEPA)- USD"/>
    <s v="Gráfico Evolución"/>
    <s v="Estadísticas,Agricultura,Fruta,Exportaciones,Chile,Procesamiento,Aceites,Congelados,Conservas,Deshidratados,Fresca,Frutos secos,Jugos"/>
    <s v="https://analytics.zoho.com/open-view/2395394000006080903"/>
    <x v="0"/>
    <s v="#1774B9"/>
  </r>
  <r>
    <n v="3405"/>
    <x v="0"/>
    <x v="4"/>
    <s v="Agropecuario y Forestal"/>
    <n v="100104003"/>
    <x v="51"/>
    <x v="30"/>
    <x v="2"/>
    <x v="113"/>
    <x v="0"/>
    <x v="273"/>
    <s v="Año 2020"/>
    <s v="USD"/>
    <s v="Oficina de Estudios y Políticas Agrarias (ODEPA)"/>
    <s v="Valor de de las exportaciones de Membrillo por País de destino, producidas a Escala Nacional"/>
    <s v="El mapa muestra el Valor de de las exportaciones de Membrillo por País de destino, producidas a Escala Nacional, durante el Año 2020, de acuerdo a datos recopilados por la Oficina de Estudios y Políticas Agrarias (ODEPA)- USD"/>
    <s v="Mapa de calor"/>
    <s v="Estadísticas,Agricultura,Fruta,Exportaciones,Chile,Membrillo,Alemania,Arabia Saudita,Ecuador,El Salvador,Emiratos Árabes Unidos,Estados Unidos,Francia,Guatemala,México,Países Bajos,Portugal,Rusia"/>
    <s v="https://analytics.zoho.com/open-view/2395394000006093021?ZOHO_CRITERIA=%22Trasposicion_4.2%22.%22Id_Categor%C3%ADa%22%20%3D%20100104003"/>
    <x v="0"/>
    <s v="#1774B9"/>
  </r>
  <r>
    <n v="3406"/>
    <x v="0"/>
    <x v="4"/>
    <s v="Agropecurio y Forestal"/>
    <n v="5701"/>
    <x v="55"/>
    <x v="28"/>
    <x v="0"/>
    <x v="305"/>
    <x v="0"/>
    <x v="197"/>
    <s v="Periodo 2018-2020"/>
    <s v="Kilogramo - Kg"/>
    <s v="Oficina de Estudios y Políticas Agrarias (ODEPA)"/>
    <s v="Volumen  de fruta por Tipo de Envase, producidas en la San Felipe"/>
    <s v="El gráfico muestra el Volumen  de fruta por Tipo de Envase, producidas en la San Felipe, durante el Periodo 2018-2020, de acuerdo a datos recopilados por la Oficina de Estudios y Políticas Agrarias (ODEPA)- Kilogramo - Kg"/>
    <s v="Gráfico"/>
    <s v="Estadísticas,ODEPA,Fruta,Agricultura,Volumen de fruta, Tipo de Envase, San Felipe"/>
    <s v="https://analytics.zoho.com/open-view/2395394000001840783?ZOHO_CRITERIA=%224.6%22.%22C%C3%B3digo_Comuna%22%3D5701"/>
    <x v="89"/>
    <s v="#1774B9"/>
  </r>
  <r>
    <n v="3407"/>
    <x v="0"/>
    <x v="4"/>
    <s v="Agropecurio y Forestal"/>
    <n v="6202"/>
    <x v="55"/>
    <x v="28"/>
    <x v="0"/>
    <x v="124"/>
    <x v="0"/>
    <x v="177"/>
    <s v="Periodo 2018-2020"/>
    <s v="Kilogramo - Kg"/>
    <s v="Oficina de Estudios y Políticas Agrarias (ODEPA)"/>
    <s v="Volumen  de fruta por Fruta, producidas en la La Estrella"/>
    <s v="El gráfico muestra el Volumen  de fruta por Fruta, producidas en la La Estrella, durante el Periodo 2018-2020, de acuerdo a datos recopilados por la Oficina de Estudios y Políticas Agrarias (ODEPA)- Kilogramo - Kg"/>
    <s v="Gráfico"/>
    <s v="Estadísticas,ODEPA,Fruta,Agricultura,Volumen de fruta, Fruta, La Estrella"/>
    <s v="https://analytics.zoho.com/open-view/2395394000001834799?ZOHO_CRITERIA=%224.6%22.%22C%C3%B3digo_Comuna%22%3D6202"/>
    <x v="90"/>
    <s v="#1774B9"/>
  </r>
  <r>
    <n v="3408"/>
    <x v="0"/>
    <x v="4"/>
    <s v="Agropecurio y Forestal"/>
    <n v="0"/>
    <x v="49"/>
    <x v="28"/>
    <x v="2"/>
    <x v="113"/>
    <x v="0"/>
    <x v="197"/>
    <s v="Periodo 2018-2020"/>
    <s v="Kilogramo - Kg"/>
    <s v="Oficina de Estudios y Políticas Agrarias (ODEPA)"/>
    <s v="Número de empleados agroindustria por  Tipo de Envase,  a nivel nacional"/>
    <s v="El gráfico muestra el Número de empleados agroindustria por  Tipo de Envase,  a nivel nacional, durante el Periodo 2018-2020, de acuerdo a datos recopilados por la Oficina de Estudios y Políticas Agrarias (ODEPA)- Kilogramo - Kg"/>
    <s v="Gráfico"/>
    <s v="Estadísticas,ODEPA,Fruta,Agricultura,Número de empleados, Tipo de Envase, Chile"/>
    <s v="https://analytics.zoho.com/open-view/2395394000001498669"/>
    <x v="0"/>
    <s v="#1774B9"/>
  </r>
  <r>
    <n v="3409"/>
    <x v="0"/>
    <x v="4"/>
    <s v="Agropecurio y Forestal"/>
    <n v="23"/>
    <x v="54"/>
    <x v="31"/>
    <x v="1"/>
    <x v="98"/>
    <x v="6"/>
    <x v="241"/>
    <s v="Periodo 2018-2019-2020"/>
    <s v="Superficie (ha)"/>
    <s v="Oficina de Estudios y Políticas Agrarias (ODEPA)"/>
    <s v="Superficie plantada de  Guayabo según Variedad por Comuna en la Región de Arica y Parinacota"/>
    <s v="Representación geográfica de la superficie plantada de Guayab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Guayabo"/>
    <s v="https://analytics.zoho.com/open-view/2395394000008814573?ZOHO_CRITERIA=%224.12%20Sup%20Plantada%20Frut%C3%ADcola%22.%22Codreg%22%3D15%20and%20%224.12%20Sup%20Plantada%20Frut%C3%ADcola%22.%22id_especie%22%3D23"/>
    <x v="91"/>
    <s v="#1774B9"/>
  </r>
  <r>
    <n v="3410"/>
    <x v="0"/>
    <x v="4"/>
    <s v="Agropecurio y Forestal"/>
    <n v="9204"/>
    <x v="49"/>
    <x v="28"/>
    <x v="0"/>
    <x v="2"/>
    <x v="0"/>
    <x v="182"/>
    <s v="Periodo 2018-2020"/>
    <s v="Kilogramo - Kg"/>
    <s v="Oficina de Estudios y Políticas Agrarias (ODEPA)"/>
    <s v="Número de empleados por Tipo de Fruta, en la Comuna de Ercilla"/>
    <s v="El gráfico muestra el Número de empleados por Tipo de Fruta, en la Comuna de Ercilla, durante el Periodo 2018-2020, de acuerdo a datos recopilados por la Oficina de Estudios y Políticas Agrarias (ODEPA)- Kilogramo - Kg"/>
    <s v="Gráfico"/>
    <s v="Estadísticas,ODEPA,Fruta,Agricultura,Número de empleados, Tipo de Fruta, Ercilla"/>
    <s v="https://analytics.zoho.com/open-view/2395394000001834656?ZOHO_CRITERIA=%224.6%22.%22C%C3%B3digo_Comuna%22%3D9204"/>
    <x v="92"/>
    <s v="#1774B9"/>
  </r>
  <r>
    <n v="3411"/>
    <x v="0"/>
    <x v="4"/>
    <s v="Agropecurio y Forestal"/>
    <n v="24"/>
    <x v="54"/>
    <x v="31"/>
    <x v="1"/>
    <x v="98"/>
    <x v="6"/>
    <x v="237"/>
    <s v="Periodo 2018-2019-2020"/>
    <s v="Superficie (ha)"/>
    <s v="Oficina de Estudios y Políticas Agrarias (ODEPA)"/>
    <s v="Superficie plantada de  Pomelo según Variedad por Comuna en la Región de Arica y Parinacota"/>
    <s v="Representación geográfica de la superficie plantada de Pomel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Pomelo"/>
    <s v="https://analytics.zoho.com/open-view/2395394000008814573?ZOHO_CRITERIA=%224.12%20Sup%20Plantada%20Frut%C3%ADcola%22.%22Codreg%22%3D15%20and%20%224.12%20Sup%20Plantada%20Frut%C3%ADcola%22.%22id_especie%22%3D24"/>
    <x v="91"/>
    <s v="#1774B9"/>
  </r>
  <r>
    <n v="3412"/>
    <x v="0"/>
    <x v="4"/>
    <s v="Agropecurio y Forestal"/>
    <n v="100101002"/>
    <x v="55"/>
    <x v="28"/>
    <x v="2"/>
    <x v="113"/>
    <x v="0"/>
    <x v="279"/>
    <s v="Periodo 2018-2020"/>
    <s v="Kilogramo - Kg"/>
    <s v="Oficina de Estudios y Políticas Agrarias (ODEPA)"/>
    <s v="Volumen  de  Calafate por Destino, producidas a nivel nacional"/>
    <s v="El mapa muestra el Volumen  de  Calafate por Destino, producidas a nivel nacional, durante el Periodo 2018-2020, de acuerdo a datos recopilados por la Oficina de Estudios y Políticas Agrarias (ODEPA)- Kilogramo - Kg"/>
    <s v="Nube de palabras"/>
    <s v="Estadísticas,ODEPA,Fruta,Agricultura,Volumen de fruta, Calafate, Chile"/>
    <s v="https://analytics.zoho.com/open-view/2395394000001894719?ZOHO_CRITERIA=%224.6%22.%22Id_Categor%C3%ADa%22%3D100101002"/>
    <x v="0"/>
    <s v="#1774B9"/>
  </r>
  <r>
    <n v="3413"/>
    <x v="0"/>
    <x v="4"/>
    <s v="Agropecurio y Forestal"/>
    <n v="90"/>
    <x v="51"/>
    <x v="30"/>
    <x v="2"/>
    <x v="393"/>
    <x v="0"/>
    <x v="182"/>
    <s v="Año 2020"/>
    <s v="USD"/>
    <s v="Oficina de Estudios y Políticas Agrarias (ODEPA)"/>
    <s v="Valor de las exportaciones de fruta hacia Italia, por Tipo de Fruta producidas a Escala Nacional"/>
    <s v="El gráfico muestra el Valor de las exportaciones de fruta hacia Italia, por Tipo de Fruta producidas a Escala Nacional, durante el Año 2020, de acuerdo a datos recopilados por la Oficina de Estudios y Políticas Agrarias (ODEPA)- USD"/>
    <s v="Gráfico  "/>
    <s v="Estadísticas,Agricultura,Fruta,Exportaciones,Italia,Tipo de Fruta,Berries,Cítricos,Frutos de hueso (carozo),Frutos de pepita,Frutos secos,Frutos oleaginosos,Otros,Tropicales y subtropicales,Uva"/>
    <s v="https://analytics.zoho.com/open-view/2395394000006082576?ZOHO_CRITERIA=%22Trasposicion_4.2%22.%22ID_territorio%22%3D90"/>
    <x v="0"/>
    <s v="#1774B9"/>
  </r>
  <r>
    <n v="3414"/>
    <x v="0"/>
    <x v="4"/>
    <s v="Agropecurio y Forestal"/>
    <n v="13203"/>
    <x v="55"/>
    <x v="28"/>
    <x v="0"/>
    <x v="253"/>
    <x v="0"/>
    <x v="175"/>
    <s v="Periodo 2018-2020"/>
    <s v="Kilogramo - Kg"/>
    <s v="Oficina de Estudios y Políticas Agrarias (ODEPA)"/>
    <s v="Volumen  de fruta por Procesamiento, producidas en la San José de Maipo"/>
    <s v="El gráfico muestra el Volumen  de fruta por Procesamiento, producidas en la San José de Maipo, durante el Periodo 2018-2020, de acuerdo a datos recopilados por la Oficina de Estudios y Políticas Agrarias (ODEPA)- Kilogramo - Kg"/>
    <s v="Gráfico"/>
    <s v="Estadísticas,ODEPA,Fruta,Agricultura,Volumen de fruta, Procesamiento, San José de Maipo"/>
    <s v="https://analytics.zoho.com/open-view/2395394000001840276?ZOHO_CRITERIA=%224.6%22.%22C%C3%B3digo_Comuna%22%3D13203"/>
    <x v="93"/>
    <s v="#1774B9"/>
  </r>
  <r>
    <n v="3415"/>
    <x v="0"/>
    <x v="4"/>
    <s v="Agropecurio y Forestal"/>
    <n v="4"/>
    <x v="53"/>
    <x v="32"/>
    <x v="1"/>
    <x v="192"/>
    <x v="0"/>
    <x v="224"/>
    <s v="Temporadas 1979/1980 a 2019/2020"/>
    <s v="quintales métricos por hectárea (qqm/ha)"/>
    <s v="Oficina de Estudios y Políticas Agrarias (ODEPA)"/>
    <s v="Rendimiento histórico de Cultivos de Avena en la Región del Biobío"/>
    <s v="Se detalla el rendimiento promedio histórico de cultivos de Avena según datos publicados por la Oficina de Estudios y Políticas Agrarias (ODEPA) para las Temporadas 1979/1980 a 2019/2020 en la Región del Biobío - quintales métricos por hectárea (qqm/ha)"/>
    <s v="Gráfico Evolución"/>
    <s v="agricultura,agrícola,rendimiento,cultivo,quintales,ODEPA,estadísticas,Región del Biobío,Avena"/>
    <s v="https://analytics.zoho.com/open-view/2395394000009125708?ZOHO_CRITERIA=%22Localiza%20CL%22.%22Codreg%22%3D8%20and%22Trasposicion_4.11%22.%22Id_cultivo%22%3D4"/>
    <x v="62"/>
    <s v="#1774B9"/>
  </r>
  <r>
    <n v="3416"/>
    <x v="0"/>
    <x v="4"/>
    <s v="Agropecurio y Forestal"/>
    <n v="3097"/>
    <x v="51"/>
    <x v="30"/>
    <x v="2"/>
    <x v="394"/>
    <x v="0"/>
    <x v="182"/>
    <s v="Año 2020"/>
    <s v="USD"/>
    <s v="Oficina de Estudios y Políticas Agrarias (ODEPA)"/>
    <s v="Valor de las exportaciones de fruta hacia Puerto Rico, por Tipo de Fruta producidas a Escala Nacional"/>
    <s v="El gráfico muestra el Valor de las exportaciones de fruta hacia Puerto Rico, por Tipo de Fruta producidas a Escala Nacional, durante el Año 2020, de acuerdo a datos recopilados por la Oficina de Estudios y Políticas Agrarias (ODEPA)- USD"/>
    <s v="Gráfico  "/>
    <s v="Estadísticas,Agricultura,Fruta,Exportaciones,Puerto Rico,Tipo de Fruta,Berries,Cítricos,Frutos de hueso (carozo),Frutos de pepita,Frutos secos,Frutos oleaginosos,Otros,Tropicales y subtropicales,Uva"/>
    <s v="https://analytics.zoho.com/open-view/2395394000006082576?ZOHO_CRITERIA=%22Trasposicion_4.2%22.%22ID_territorio%22%3D3097"/>
    <x v="0"/>
    <s v="#1774B9"/>
  </r>
  <r>
    <n v="3417"/>
    <x v="0"/>
    <x v="4"/>
    <s v="Agropecurio y Forestal"/>
    <n v="13"/>
    <x v="51"/>
    <x v="30"/>
    <x v="1"/>
    <x v="13"/>
    <x v="0"/>
    <x v="175"/>
    <s v="Periodo 2012-2020"/>
    <s v="toneladas (t)"/>
    <s v="Oficina de Estudios y Políticas Agrarias (ODEPA)"/>
    <s v=" Evolución del volumen de las exportaciones de fruta, por Procesamiento producidas en la Región Metropolitana"/>
    <s v="El gráfico muestra la  Evolución del volumen de las exportaciones de fruta, por Procesamiento producidas en la Región Metropolitana, durante el Periodo 2012-2020, de acuerdo a datos recopilados por la Oficina de Estudios y Políticas Agrarias (ODEPA)- toneladas (t)"/>
    <s v="Gráfico Evolución"/>
    <s v="Estadísticas,Agricultura,Fruta,Exportaciones,Región Metropolitana,Procesamiento,Aceites,Congelados,Conservas,Deshidratados,Fresca,Frutos secos,Jugos"/>
    <s v="https://analytics.zoho.com/open-view/2395394000000964300?ZOHO_CRITERIA=%22Trasposicion_4.1%22.%22C%C3%B3digo_Regi%C3%B3n%22%20%3D%2013"/>
    <x v="47"/>
    <s v="#1774B9"/>
  </r>
  <r>
    <n v="3418"/>
    <x v="0"/>
    <x v="4"/>
    <s v="Agropecurio y Forestal"/>
    <n v="6201"/>
    <x v="62"/>
    <x v="31"/>
    <x v="0"/>
    <x v="118"/>
    <x v="4"/>
    <x v="238"/>
    <s v="Periodo 2018-2019-2020"/>
    <s v="Superficie (ha)"/>
    <s v="Oficina de Estudios y Políticas Agrarias (ODEPA)"/>
    <s v="Superficie plantada de especies frutales por Sistema de Plantación en la comuna de Pichilemu"/>
    <s v="Se representa la superficie plantada de frutales por Sistema de Plantación, Tipo de Cultivo y Especie Plantada en la comuna de Pichilemu con base a datos recopilados por la Oficina de Estudios y Políticas Agrarias (ODEPA) en los Catastros Frutícolas Regionales de los años 2018-2019-2020."/>
    <s v="Gráfico Proporciones"/>
    <s v="agricultura,agrícola,frutícola,superficie,plantaciones,fruta,ODEPA,comuna,región,Pichilemu,Sistema Plantación"/>
    <s v="https://analytics.zoho.com/open-view/2395394000008804399?ZOHO_CRITERIA=%22Localiza%20CL%22.%22Codcom%22%3D6201"/>
    <x v="29"/>
    <s v="#1774B9"/>
  </r>
  <r>
    <n v="3419"/>
    <x v="0"/>
    <x v="4"/>
    <s v="Agropecurio y Forestal"/>
    <n v="8"/>
    <x v="49"/>
    <x v="28"/>
    <x v="2"/>
    <x v="113"/>
    <x v="0"/>
    <x v="291"/>
    <s v="Periodo 2018-2020"/>
    <s v="Kilogramo - Kg"/>
    <s v="Oficina de Estudios y Políticas Agrarias (ODEPA)"/>
    <s v="Número de empleados en agroindustria que utiliza envases  Tetra-brix por tipo de empresa a nivel nacional"/>
    <s v="El gráfico muestra el Número de empleados en agroindustria que utiliza envases  Tetra-brix por tipo de empresa a nivel nacional, durante el Periodo 2018-2020, de acuerdo a datos recopilados por la Oficina de Estudios y Políticas Agrarias (ODEPA)- Kilogramo - Kg"/>
    <s v="Gráfico"/>
    <s v="Estadísticas,ODEPA,Fruta,Agricultura,Número de empleados, Tetra-brix, Chile"/>
    <s v="https://analytics.zoho.com/open-view/2395394000001918250?ZOHO_CRITERIA=%224.6%22.%22Id_Tipo_de_Envase%22%3D8"/>
    <x v="0"/>
    <s v="#1774B9"/>
  </r>
  <r>
    <n v="3420"/>
    <x v="0"/>
    <x v="4"/>
    <s v="Agropecurio y Forestal"/>
    <n v="100102004"/>
    <x v="58"/>
    <x v="34"/>
    <x v="2"/>
    <x v="113"/>
    <x v="10"/>
    <x v="292"/>
    <s v="Año 2021"/>
    <s v="Pesos por kilogramo (CLP/kg)"/>
    <s v="Oficina de Estudios y Políticas Agrarias (ODEPA)"/>
    <s v="Precios Diarios de Mandarina durante el año 2021 en los Mercados Mayoristas de Chile"/>
    <s v="Evolución de los Precios diarios de Mandarin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Mandarina,Chile"/>
    <s v="https://analytics.zoho.com/open-view/2395394000008697993?ZOHO_CRITERIA=%22Fruta%20Consolidado%22.%22Categor%C3%ADa%20ID%22%3D100102004"/>
    <x v="0"/>
    <s v="#1774B9"/>
  </r>
  <r>
    <n v="3421"/>
    <x v="0"/>
    <x v="4"/>
    <s v="Agropecurio y Forestal"/>
    <n v="45"/>
    <x v="51"/>
    <x v="30"/>
    <x v="2"/>
    <x v="395"/>
    <x v="5"/>
    <x v="182"/>
    <s v="Año 2020"/>
    <s v="toneladas (t)"/>
    <s v="Oficina de Estudios y Políticas Agrarias (ODEPA)"/>
    <s v="Volumen de las exportaciones de fruta hacia Corea del Sur, por Tipo de Fruta producidas a Escala Nacional"/>
    <s v="El gráfico muestra el Volumen de las exportaciones de fruta hacia Corea del Sur, por Tipo de Fruta producidas a Escala Nacional, durante el Año 2020, de acuerdo a datos recopilados por la Oficina de Estudios y Políticas Agrarias (ODEPA)- toneladas (t)"/>
    <s v="Gráfico  "/>
    <s v="Estadísticas,Agricultura,Fruta,Exportaciones,Corea del Sur,Tipo de Fruta,Berries,Cítricos,Frutos de hueso (carozo),Frutos de pepita,Frutos secos,Frutos oleaginosos,Otros,Tropicales y subtropicales,Uva"/>
    <s v="https://analytics.zoho.com/open-view/2395394000000827380?ZOHO_CRITERIA=%22Trasposicion_4.1%22.%22Id_auxiliar%22%3D45"/>
    <x v="0"/>
    <s v="#1774B9"/>
  </r>
  <r>
    <n v="3422"/>
    <x v="0"/>
    <x v="4"/>
    <s v="Agropecurio y Forestal"/>
    <n v="90"/>
    <x v="51"/>
    <x v="30"/>
    <x v="2"/>
    <x v="393"/>
    <x v="5"/>
    <x v="182"/>
    <s v="Año 2020"/>
    <s v="toneladas (t)"/>
    <s v="Oficina de Estudios y Políticas Agrarias (ODEPA)"/>
    <s v="Volumen de las exportaciones de fruta hacia Italia, por Tipo de Fruta producidas a Escala Nacional"/>
    <s v="El gráfico muestra el Volumen de las exportaciones de fruta hacia Italia, por Tipo de Fruta producidas a Escala Nacional, durante el Año 2020, de acuerdo a datos recopilados por la Oficina de Estudios y Políticas Agrarias (ODEPA)- toneladas (t)"/>
    <s v="Gráfico  "/>
    <s v="Estadísticas,Agricultura,Fruta,Exportaciones,Italia,Tipo de Fruta,Berries,Cítricos,Frutos de hueso (carozo),Frutos de pepita,Frutos secos,Frutos oleaginosos,Otros,Tropicales y subtropicales,Uva"/>
    <s v="https://analytics.zoho.com/open-view/2395394000000827380?ZOHO_CRITERIA=%22Trasposicion_4.1%22.%22Id_auxiliar%22%3D90"/>
    <x v="0"/>
    <s v="#1774B9"/>
  </r>
  <r>
    <n v="3423"/>
    <x v="0"/>
    <x v="4"/>
    <s v="Agropecurio y Forestal"/>
    <n v="4"/>
    <x v="53"/>
    <x v="32"/>
    <x v="1"/>
    <x v="99"/>
    <x v="0"/>
    <x v="216"/>
    <s v="Temporada 2019/2020"/>
    <s v="quintales métricos por hectárea (qqm/ha)"/>
    <s v="Oficina de Estudios y Políticas Agrarias (ODEPA)"/>
    <s v="Rendimiento para la última temporada por Cultivo en la Región de Coquimbo"/>
    <s v="Rendimiento promedio por Cultivo en la última temporada en la Región de Coquimbo, según datos provenientes de la Oficina de Estudios y Políticas Agrarias (ODEPA) para la Temporada 2019/2020 - quintales métricos por hectárea (qqm/ha)"/>
    <s v="Gráfico Proporciones"/>
    <s v="agricultura,agrícola,rendimiento,cultivo,quintales,ODEPA,estadísticas,Región de Coquimbo,Rendimiento última temporada"/>
    <s v="https://analytics.zoho.com/open-view/2395394000009125563?ZOHO_CRITERIA=%22Localiza%20CL%22.%22Codreg%22%3D4"/>
    <x v="18"/>
    <s v="#1774B9"/>
  </r>
  <r>
    <n v="3424"/>
    <x v="0"/>
    <x v="4"/>
    <s v="Agropecurio y Forestal"/>
    <n v="9106"/>
    <x v="55"/>
    <x v="28"/>
    <x v="0"/>
    <x v="181"/>
    <x v="0"/>
    <x v="182"/>
    <s v="Periodo 2018-2020"/>
    <s v="Kilogramo - Kg"/>
    <s v="Oficina de Estudios y Políticas Agrarias (ODEPA)"/>
    <s v="Volumen  de fruta por Tipo de Fruta, producidas en la Galvarino"/>
    <s v="El gráfico muestra el Volumen  de fruta por Tipo de Fruta, producidas en la Galvarino, durante el Periodo 2018-2020, de acuerdo a datos recopilados por la Oficina de Estudios y Políticas Agrarias (ODEPA)- Kilogramo - Kg"/>
    <s v="Gráfico"/>
    <s v="Estadísticas,ODEPA,Fruta,Agricultura,Volumen de fruta, Tipo de Fruta, Galvarino"/>
    <s v="https://analytics.zoho.com/open-view/2395394000001834352?ZOHO_CRITERIA=%224.6%22.%22C%C3%B3digo_Comuna%22%3D9106"/>
    <x v="94"/>
    <s v="#1774B9"/>
  </r>
  <r>
    <n v="3425"/>
    <x v="0"/>
    <x v="4"/>
    <s v="Agropecuario y Forestal"/>
    <n v="100108007"/>
    <x v="51"/>
    <x v="30"/>
    <x v="2"/>
    <x v="113"/>
    <x v="0"/>
    <x v="173"/>
    <s v="Año 2020"/>
    <s v="toneladas (t)"/>
    <s v="Oficina de Estudios y Políticas Agrarias (ODEPA)"/>
    <s v="Volumen de las exportaciones de Coco por Región de Origen, producidas a Escala Nacional"/>
    <s v="El mapa muestra el Volumen de las exportaciones de Coco por Región de Origen, producidas a Escala Nacional, durante el Año 2020, de acuerdo a datos recopilados por la Oficina de Estudios y Políticas Agrarias (ODEPA)- toneladas (t)"/>
    <s v="Mapa de calor"/>
    <s v="Estadísticas,Agricultura,Fruta,Exportaciones,Chile,Coco,Biobío,Magallanes,Maule,Mercadería extranjera nacionalizada,Metropolitana,O'Higgins,Valparaíso"/>
    <s v="https://analytics.zoho.com/open-view/2395394000000824786?ZOHO_CRITERIA=%22Trasposicion_4.1%22.%22Id_Categor%C3%ADa%22%20%3D%20100108007"/>
    <x v="0"/>
    <s v="#1774B9"/>
  </r>
  <r>
    <n v="3426"/>
    <x v="0"/>
    <x v="4"/>
    <s v="Agropecurio y Forestal"/>
    <n v="100101"/>
    <x v="57"/>
    <x v="31"/>
    <x v="1"/>
    <x v="163"/>
    <x v="0"/>
    <x v="250"/>
    <s v="Periodo 2018-2019-2020"/>
    <s v="Superficie (ha)"/>
    <s v="Oficina de Estudios y Políticas Agrarias (ODEPA)"/>
    <s v="Superficie plantada de especies frutales clasificadas como Berries por Comuna en la Región de Maule"/>
    <s v="Representación geográfica de la superficie plantada de Berries en la Región de Maule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Maule,Tipo de Cultivo,Berries"/>
    <s v="https://analytics.zoho.com/open-view/2395394000008814386?ZOHO_CRITERIA=%224.12%20Sup%20Plantada%20Frut%C3%ADcola%22.%22Codreg%22%3D7%20and%20%224.12%20Sup%20Plantada%20Frut%C3%ADcola%22.%22Id_producto%22%3D100101"/>
    <x v="14"/>
    <s v="#1774B9"/>
  </r>
  <r>
    <n v="3427"/>
    <x v="0"/>
    <x v="4"/>
    <s v="Agropecurio y Forestal"/>
    <n v="6304"/>
    <x v="49"/>
    <x v="28"/>
    <x v="0"/>
    <x v="296"/>
    <x v="0"/>
    <x v="178"/>
    <s v="Periodo 2018-2020"/>
    <s v="Kilogramo - Kg"/>
    <s v="Oficina de Estudios y Políticas Agrarias (ODEPA)"/>
    <s v="Número de empleados por Destino (Agroindustria), en la Comuna de Lolol"/>
    <s v="El gráfico muestra el Número de empleados por Destino (Agroindustria), en la Comuna de Lolol, durante el Periodo 2018-2020, de acuerdo a datos recopilados por la Oficina de Estudios y Políticas Agrarias (ODEPA)- Kilogramo - Kg"/>
    <s v="Gráfico"/>
    <s v="Estadísticas,ODEPA,Fruta,Agricultura,Número de empleados, Destino, Lolol"/>
    <s v="https://analytics.zoho.com/open-view/2395394000001846850?ZOHO_CRITERIA=%224.6%22.%22C%C3%B3digo_Comuna%22%3D6304"/>
    <x v="95"/>
    <s v="#1774B9"/>
  </r>
  <r>
    <n v="3428"/>
    <x v="0"/>
    <x v="4"/>
    <s v="Agropecurio y Forestal"/>
    <n v="12"/>
    <x v="51"/>
    <x v="30"/>
    <x v="1"/>
    <x v="1"/>
    <x v="0"/>
    <x v="278"/>
    <s v="Periodo 2012-2020"/>
    <s v="USD"/>
    <s v="Oficina de Estudios y Políticas Agrarias (ODEPA)"/>
    <s v="Evolución del valor de las exportaciones de fruta, por País de destino producidas en la Región de Magallanes"/>
    <s v="El gráfico muestra la Evolución del valor de las exportaciones de fruta, por País de destino producidas en la Región de Magallanes, durante el Periodo 2012-2020, de acuerdo a datos recopilados por la Oficina de Estudios y Políticas Agrarias (ODEPA)- USD"/>
    <s v="Gráfico Evolución"/>
    <s v="Estadísticas,Agricultura,Fruta,Exportaciones,Región de Magallanes,País de destino,Brasil,China,Ecuador,Estados Unidos,India,Italia,Japón,,Países Bajos,Reino Unido,Rusia,Tailandia,,Uruguay"/>
    <s v="https://analytics.zoho.com/open-view/2395394000006080100?ZOHO_CRITERIA=%22Trasposicion_4.2%22.%22C%C3%B3digo_Regi%C3%B3n%22%20%3D%2012"/>
    <x v="96"/>
    <s v="#1774B9"/>
  </r>
  <r>
    <n v="3429"/>
    <x v="0"/>
    <x v="4"/>
    <s v="Agropecurio y Forestal"/>
    <n v="2"/>
    <x v="51"/>
    <x v="30"/>
    <x v="2"/>
    <x v="113"/>
    <x v="0"/>
    <x v="182"/>
    <s v="Año 2020"/>
    <s v="toneladas (t)"/>
    <s v="Oficina de Estudios y Políticas Agrarias (ODEPA)"/>
    <s v="Volumen de las exportaciones de Congelados, por Tipo de Fruta, producidas a Escala Nacional"/>
    <s v="El gráfico muestra el Volumen de las exportaciones de Congelados, por Tipo de Fruta, producidas a Escala Nacional, durante el Año 2020, de acuerdo a datos recopilados por la Oficina de Estudios y Políticas Agrarias (ODEPA)- toneladas (t)"/>
    <s v="Gráfico"/>
    <s v="Estadísticas,Agricultura,Fruta,Exportaciones,Congelados,Tipo de Fruta,Arándano,Chirimoya,Frambuesa,Frutilla,Granada,Limón,Lúcuma,Mango,Maracuyá,Melón,Naranja,Papaya,Piña,Tuna,Damasco,Uva de Mesa,Kiwi,Manzano,Mora ,Cereza,Rosa Mosqueta,Melón Calameño,Melón Tuna,Maqui"/>
    <s v="https://analytics.zoho.com/open-view/2395394000000834374?ZOHO_CRITERIA=%22Trasposicion_4.1%22.%22Id_Procesamiento%22%20%3D%202"/>
    <x v="0"/>
    <s v="#1774B9"/>
  </r>
  <r>
    <n v="3430"/>
    <x v="0"/>
    <x v="4"/>
    <s v="Agropecurio y Forestal"/>
    <n v="5504"/>
    <x v="55"/>
    <x v="28"/>
    <x v="0"/>
    <x v="42"/>
    <x v="0"/>
    <x v="182"/>
    <s v="Periodo 2018-2020"/>
    <s v="Kilogramo - Kg"/>
    <s v="Oficina de Estudios y Políticas Agrarias (ODEPA)"/>
    <s v="Volumen  de fruta por Tipo de Fruta, producidas en la La Cruz"/>
    <s v="El gráfico muestra el Volumen  de fruta por Tipo de Fruta, producidas en la La Cruz, durante el Periodo 2018-2020, de acuerdo a datos recopilados por la Oficina de Estudios y Políticas Agrarias (ODEPA)- Kilogramo - Kg"/>
    <s v="Gráfico"/>
    <s v="Estadísticas,ODEPA,Fruta,Agricultura,Volumen de fruta, Tipo de Fruta, La Cruz"/>
    <s v="https://analytics.zoho.com/open-view/2395394000001834352?ZOHO_CRITERIA=%224.6%22.%22C%C3%B3digo_Comuna%22%3D5504"/>
    <x v="97"/>
    <s v="#1774B9"/>
  </r>
  <r>
    <n v="3431"/>
    <x v="0"/>
    <x v="4"/>
    <s v="Agropecurio y Forestal"/>
    <n v="100102005"/>
    <x v="55"/>
    <x v="28"/>
    <x v="2"/>
    <x v="113"/>
    <x v="0"/>
    <x v="293"/>
    <s v="Periodo 2018-2020"/>
    <s v="Kilogramo - Kg"/>
    <s v="Oficina de Estudios y Políticas Agrarias (ODEPA)"/>
    <s v="Volumen  de  Naranjo por Comuna de origen, producidas a nivel nacional"/>
    <s v="El mapa muestra el Volumen  de  Naranjo por Comuna de origen, producidas a nivel nacional, durante el Periodo 2018-2020, de acuerdo a datos recopilados por la Oficina de Estudios y Políticas Agrarias (ODEPA)- Kilogramo - Kg"/>
    <s v="Mapa"/>
    <s v="Estadísticas,ODEPA,Fruta,Agricultura,Volumen de fruta, Naranjo, Chile"/>
    <s v="https://analytics.zoho.com/open-view/2395394000001886612?ZOHO_CRITERIA=%224.6%22.%22Id_Categor%C3%ADa%22%3D100102005"/>
    <x v="0"/>
    <s v="#1774B9"/>
  </r>
  <r>
    <n v="3432"/>
    <x v="0"/>
    <x v="4"/>
    <s v="Agropecurio y Forestal"/>
    <n v="16"/>
    <x v="61"/>
    <x v="29"/>
    <x v="1"/>
    <x v="156"/>
    <x v="0"/>
    <x v="276"/>
    <s v="Periodo 2018-2019"/>
    <s v="Empresas (unidades)"/>
    <s v="Oficina de Estudios y Políticas Agrarias (ODEPA)"/>
    <s v="Número de empresas agroindustriales por Tipo de Producto en la Región de Ñuble, entre los años 2018-2019"/>
    <s v="La gráfica contiene el número de empresas agrícolas por Tipo de Producto en la Región de Ñuble, entre los años 2018-2019, según datos recopilados del directorio de agroindustrías hortofrutícolas efectuados por la ODEPA."/>
    <s v="Gráfico Comparativo"/>
    <s v="agricultura,agrícola,frutícola,directorio,agroindustria,fruta,hortaliza,ODEPA,Ninguno,Región de Ñuble,Empresas por Tipo de Producto"/>
    <s v="https://analytics.zoho.com/open-view/2395394000008781652?ZOHO_CRITERIA=%22Localiza%20CL%22.%22Codreg%22%3D16"/>
    <x v="27"/>
    <s v="#1774B9"/>
  </r>
  <r>
    <n v="3433"/>
    <x v="0"/>
    <x v="4"/>
    <s v="Agropecurio y Forestal"/>
    <n v="100104"/>
    <x v="57"/>
    <x v="31"/>
    <x v="1"/>
    <x v="98"/>
    <x v="0"/>
    <x v="199"/>
    <s v="Periodo 2018-2019-2020"/>
    <s v="Superficie (ha)"/>
    <s v="Oficina de Estudios y Políticas Agrarias (ODEPA)"/>
    <s v="Superficie plantada de especies frutales clasificadas como Frutos de pepita por Comuna en la Región de Arica y Parinacota"/>
    <s v="Representación geográfica de la superficie plantada de Frutos de pepita en la Región de Arica y Parinacota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Tipo de Cultivo,Frutos de pepita"/>
    <s v="https://analytics.zoho.com/open-view/2395394000008814386?ZOHO_CRITERIA=%224.12%20Sup%20Plantada%20Frut%C3%ADcola%22.%22Codreg%22%3D15%20and%20%224.12%20Sup%20Plantada%20Frut%C3%ADcola%22.%22Id_producto%22%3D100104"/>
    <x v="91"/>
    <s v="#1774B9"/>
  </r>
  <r>
    <n v="3434"/>
    <x v="0"/>
    <x v="4"/>
    <s v="Agropecuario y Forestal"/>
    <n v="100107002"/>
    <x v="51"/>
    <x v="30"/>
    <x v="2"/>
    <x v="113"/>
    <x v="0"/>
    <x v="227"/>
    <s v="Año 2020"/>
    <s v="toneladas (t)"/>
    <s v="Oficina de Estudios y Políticas Agrarias (ODEPA)"/>
    <s v="Volumen de las exportaciones de Chirimoya por Región de Origen, producidas a Escala Nacional"/>
    <s v="El mapa muestra el Volumen de las exportaciones de Chirimoya por Región de Origen, producidas a Escala Nacional, durante el Año 2020, de acuerdo a datos recopilados por la Oficina de Estudios y Políticas Agrarias (ODEPA)- toneladas (t)"/>
    <s v="Mapa de calor"/>
    <s v="Estadísticas,Agricultura,Fruta,Exportaciones,Chile,Chirimoya,Atacama,Biobío,Coquimbo,Maule,Metropolitana,O'Higgins,Valparaíso"/>
    <s v="https://analytics.zoho.com/open-view/2395394000000824786?ZOHO_CRITERIA=%22Trasposicion_4.1%22.%22Id_Categor%C3%ADa%22%20%3D%20100107002"/>
    <x v="0"/>
    <s v="#1774B9"/>
  </r>
  <r>
    <n v="3435"/>
    <x v="0"/>
    <x v="4"/>
    <s v="Agropecurio y Forestal"/>
    <n v="13"/>
    <x v="51"/>
    <x v="30"/>
    <x v="1"/>
    <x v="13"/>
    <x v="0"/>
    <x v="278"/>
    <s v="Periodo 2012-2020"/>
    <s v="toneladas (t)"/>
    <s v="Oficina de Estudios y Políticas Agrarias (ODEPA)"/>
    <s v="Evolución del volumen de las exportaciones de fruta, por País de destino producidas en la Región Metropolitana"/>
    <s v="El gráfico muestra la Evolución del volumen de las exportaciones de fruta, por País de destino producidas en la Región Metropolitana, durante el Periodo 2012-2020, de acuerdo a datos recopilados por la Oficina de Estudios y Políticas Agrarias (ODEPA)- toneladas (t)"/>
    <s v="Gráfico Evolución"/>
    <s v="Estadísticas,Agricultura,Fruta,Exportaciones,Región Metropolitana,País de destino,Alemania,Antillas Neerlandesas,Arabia Saudita,Argelia,Argentina,Aruba,Australia,Austria,Azerbaiyán,Baréin,Bélgica,Bielorrusia,Bolivia,Brasil,Canadá,China,Colombia,Corea del Sur,Costa Rica,Cuba,Dinamarca,Ecuador,Egipto,El Salvador,Emiratos Árabes Unidos,Eslovenia,España,Estados Unidos,Filipinas,Finlandia,Francia,Guatemala,Honduras,Hong Kong,Hungría,India,Indonesia,Irlanda,Israel,Italia,Japón,Kuwait,Letonia,Líbano,Lituania,Macao,Malasia,Malaui,Marruecos,México,Noruega,Nueva Zelanda,Omán,Otros,Países Bajos,Panamá,Paraguay,Perú,Polonia,Portugal,Puerto Rico,Reino Unido,República Dominicana,Rumania,Rusia,Singapur,Sri Lanka,Suecia,Suiza,Tailandia,Taiwán,Turquía,Ucrania,Uruguay,Venezuela,Vietnam"/>
    <s v="https://analytics.zoho.com/open-view/2395394000000964111?ZOHO_CRITERIA=%22Trasposicion_4.1%22.%22C%C3%B3digo_Regi%C3%B3n%22%20%3D%2013"/>
    <x v="47"/>
    <s v="#1774B9"/>
  </r>
  <r>
    <n v="3436"/>
    <x v="0"/>
    <x v="4"/>
    <s v="Agropecurio y Forestal"/>
    <n v="32"/>
    <x v="55"/>
    <x v="28"/>
    <x v="2"/>
    <x v="113"/>
    <x v="0"/>
    <x v="294"/>
    <s v="Periodo 2018-2020"/>
    <s v="Kilogramo - Kg"/>
    <s v="Oficina de Estudios y Políticas Agrarias (ODEPA)"/>
    <s v="Volumen de  Cidra por tipo de empresa producidas a nivel nacional"/>
    <s v="El gráfico muestra el Volumen de  Cidra por tipo de empresa producidas a nivel nacional, durante el Periodo 2018-2020, de acuerdo a datos recopilados por la Oficina de Estudios y Políticas Agrarias (ODEPA)- Kilogramo - Kg"/>
    <s v="Gráfico"/>
    <s v="Estadísticas,ODEPA,Fruta,Agricultura,Volumen de fruta, Cidra, Chile"/>
    <s v="https://analytics.zoho.com/open-view/2395394000001914549?ZOHO_CRITERIA=%224.6%22.%22Id_Procesamiento%22%3D32"/>
    <x v="0"/>
    <s v="#1774B9"/>
  </r>
  <r>
    <n v="3437"/>
    <x v="0"/>
    <x v="4"/>
    <s v="Agropecurio y Forestal"/>
    <n v="31"/>
    <x v="54"/>
    <x v="31"/>
    <x v="2"/>
    <x v="113"/>
    <x v="6"/>
    <x v="295"/>
    <s v="Periodo 2018-2019-2020"/>
    <s v="Superficie (ha)"/>
    <s v="Oficina de Estudios y Políticas Agrarias (ODEPA)"/>
    <s v="Superficie plantada de  Pecana según Variedad por Región a Escala Nacional"/>
    <s v="Representación geográfica que muestra la superficie plantada de Pecana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Pecana"/>
    <s v="https://analytics.zoho.com/open-view/2395394000008807134?ZOHO_CRITERIA=%224.12%20Sup%20Plantada%20Frut%C3%ADcola%22.%22id_especie%22%3D31"/>
    <x v="5"/>
    <s v="#1774B9"/>
  </r>
  <r>
    <n v="3438"/>
    <x v="0"/>
    <x v="4"/>
    <s v="Agropecuario y Forestal"/>
    <n v="100105004"/>
    <x v="51"/>
    <x v="30"/>
    <x v="2"/>
    <x v="113"/>
    <x v="0"/>
    <x v="232"/>
    <s v="Año 2020"/>
    <s v="USD"/>
    <s v="Oficina de Estudios y Políticas Agrarias (ODEPA)"/>
    <s v="Valor de de las exportaciones de Nuez por País de destino, producidas a Escala Nacional"/>
    <s v="El mapa muestra el Valor de de las exportaciones de Nuez por País de destino, producidas a Escala Nacional, durante el Año 2020, de acuerdo a datos recopilados por la Oficina de Estudios y Políticas Agrarias (ODEPA)- USD"/>
    <s v="Mapa de calor"/>
    <s v="Estadísticas,Agricultura,Fruta,Exportaciones,Chile,Nuez,Alemania,Argentina,Austria,Bélgica,Bielorrusia,Brasil,China,Corea del Sur,Ecuador,Emiratos Árabes Unidos,España,Francia,India,Israel,Italia,Japón,Marruecos,Países Bajos,Perú,Polonia,Portugal,Reino Unido,Rumania,Rusia,Suiza,Turquía,Uruguay,Venezuela,Vietnam,Hong Kong"/>
    <s v="https://analytics.zoho.com/open-view/2395394000006093021?ZOHO_CRITERIA=%22Trasposicion_4.2%22.%22Id_Categor%C3%ADa%22%20%3D%20100105004"/>
    <x v="0"/>
    <s v="#1774B9"/>
  </r>
  <r>
    <n v="3439"/>
    <x v="0"/>
    <x v="4"/>
    <s v="Agropecurio y Forestal"/>
    <n v="9"/>
    <x v="53"/>
    <x v="32"/>
    <x v="2"/>
    <x v="113"/>
    <x v="0"/>
    <x v="296"/>
    <s v="Temporada 2015/2016"/>
    <s v="quintales métricos por hectárea (qqm/ha)"/>
    <s v="Oficina de Estudios y Políticas Agrarias (ODEPA)"/>
    <s v="Rendimiento promedio de cultivo de Chicharo por Región a Escala Nacional"/>
    <s v="El mapa muestra el Rendimiento promedio de cultivo de Chicharo por Región a Escala Nacional de acuerdo a los datos disponibles en la Oficina de Estudios y Políticas Agrarias (ODEPA) para la Temporada 2015/2016 - quintales métricos por hectárea (qqm/ha)"/>
    <s v="Representación Geográfica"/>
    <s v="agricultura,agrícola,rendimiento,cultivo,quintales,ODEPA,estadísticas,Chile,Chicharo"/>
    <s v="https://analytics.zoho.com/open-view/2395394000009409031?ZOHO_CRITERIA=%22Trasposicion_4.11%22.%22Id_cultivo%22%3D9"/>
    <x v="0"/>
    <s v="#1774B9"/>
  </r>
  <r>
    <n v="3440"/>
    <x v="0"/>
    <x v="4"/>
    <s v="Agropecurio y Forestal"/>
    <n v="41"/>
    <x v="51"/>
    <x v="30"/>
    <x v="2"/>
    <x v="385"/>
    <x v="0"/>
    <x v="185"/>
    <s v="Periodo 2012-2020"/>
    <s v="USD"/>
    <s v="Oficina de Estudios y Políticas Agrarias (ODEPA)"/>
    <s v="Evolución del Valor de las exportaciones de fruta hacia Colombia, por Región de Origen producidas a Escala Nacional"/>
    <s v="El gráfico muestra la Evolución del Valor de las exportaciones de fruta hacia Colombia, por Región de Origen producidas a Escala Nacional, durante el Periodo 2012-2020, de acuerdo a datos recopilados por la Oficina de Estudios y Políticas Agrarias (ODEPA)- USD"/>
    <s v="Gráfico Evolución"/>
    <s v="Estadísticas,Agricultura,Fruta,Exportaciones,Colombia,Región de Origen,Ñuble,Biobío,Maule,O'Higgins,Coquimbo,Valparaíso,Metropolitana"/>
    <s v="https://analytics.zoho.com/open-view/2395394000006080321?ZOHO_CRITERIA=%22Trasposicion_4.2%22.%22ID_territorio%22%3D41"/>
    <x v="0"/>
    <s v="#1774B9"/>
  </r>
  <r>
    <n v="3441"/>
    <x v="0"/>
    <x v="4"/>
    <s v="Agropecurio y Forestal"/>
    <n v="192"/>
    <x v="51"/>
    <x v="30"/>
    <x v="2"/>
    <x v="363"/>
    <x v="0"/>
    <x v="177"/>
    <s v="Periodo 2012-2020"/>
    <s v="USD"/>
    <s v="Oficina de Estudios y Políticas Agrarias (ODEPA)"/>
    <s v="Evolución del valor de las exportaciones de fruta hacia Venezuela, por Fruta, producidas a Escala Nacional"/>
    <s v="El gráfico muestra la Evolución del valor de las exportaciones de fruta hacia Venezuela, por Fruta, producidas a Escala Nacional, durante el Periodo 2012-2020, de acuerdo a datos recopilados por la Oficina de Estudios y Políticas Agrarias (ODEPA)- USD"/>
    <s v="Gráfico Evolución"/>
    <s v="Estadísticas,Agricultura,Fruta,Exportaciones,Venezuela,Fruta,Aceituna,Almendra,Avellana,Cereza,Ciruela,Durazno,Manzana,Naranja,Nuez,Otros frutos,Pera,Piña,Uva"/>
    <s v="https://analytics.zoho.com/open-view/2395394000006080485?ZOHO_CRITERIA=%22Trasposicion_4.2%22.%22ID_territorio%22%3D192"/>
    <x v="0"/>
    <s v="#1774B9"/>
  </r>
  <r>
    <n v="3442"/>
    <x v="0"/>
    <x v="4"/>
    <s v="Agropecurio y Forestal"/>
    <n v="100108004"/>
    <x v="49"/>
    <x v="28"/>
    <x v="2"/>
    <x v="113"/>
    <x v="0"/>
    <x v="297"/>
    <s v="Periodo 2018-2020"/>
    <s v="Kilogramo - Kg"/>
    <s v="Oficina de Estudios y Políticas Agrarias (ODEPA)"/>
    <s v="Número de empleados por agroindustria de Papayo según Procesamiento, a nivel nacional"/>
    <s v="El gráfico muestra el Número de empleados por agroindustria de Papayo según Procesamiento, a nivel nacional, durante el Periodo 2018-2020, de acuerdo a datos recopilados por la Oficina de Estudios y Políticas Agrarias (ODEPA)- Kilogramo - Kg"/>
    <s v="Gráfico"/>
    <s v="Estadísticas,ODEPA,Fruta,Agricultura,Número de empleados, Papayo, Chile"/>
    <s v="https://analytics.zoho.com/open-view/2395394000001894109?ZOHO_CRITERIA=%224.6%22.%22Id_Categor%C3%ADa%22%3D100108004"/>
    <x v="0"/>
    <s v="#1774B9"/>
  </r>
  <r>
    <n v="3443"/>
    <x v="0"/>
    <x v="4"/>
    <s v="Agropecurio y Forestal"/>
    <n v="39"/>
    <x v="51"/>
    <x v="33"/>
    <x v="2"/>
    <x v="396"/>
    <x v="0"/>
    <x v="175"/>
    <s v="Año 2020"/>
    <s v="toneladas (t)"/>
    <s v="Oficina de Estudios y Políticas Agrarias (ODEPA)"/>
    <s v="Volumen de las importaciones de fruta provenientes de China, por Procesamiento"/>
    <s v="El gráfico muestra el Volumen de las importaciones de fruta provenientes de China, por Procesamiento, durante el Año 2020, de acuerdo a datos recopilados por la Oficina de Estudios y Políticas Agrarias (ODEPA)- toneladas (t)"/>
    <s v="Gráfico Evolución"/>
    <s v="Estadísticas,Agricultura,Fruta,Importaciones,China,Procesamiento,Aceites,Congelados,Conservas,Deshidratados,Fresca,Frutos secos,Jugos"/>
    <s v="https://analytics.zoho.com/open-view/2395394000005581300?ZOHO_CRITERIA=%22Trasposicion_4.3%22.%22Id_auxiliar%22%3D39"/>
    <x v="0"/>
    <s v="#1774B9"/>
  </r>
  <r>
    <n v="3444"/>
    <x v="0"/>
    <x v="4"/>
    <s v="Agropecurio y Forestal"/>
    <n v="14103"/>
    <x v="49"/>
    <x v="28"/>
    <x v="0"/>
    <x v="345"/>
    <x v="0"/>
    <x v="182"/>
    <s v="Periodo 2018-2020"/>
    <s v="Kilogramo - Kg"/>
    <s v="Oficina de Estudios y Políticas Agrarias (ODEPA)"/>
    <s v="Número de empleados por Tipo de Fruta, en la Comuna de Lanco"/>
    <s v="El gráfico muestra el Número de empleados por Tipo de Fruta, en la Comuna de Lanco, durante el Periodo 2018-2020, de acuerdo a datos recopilados por la Oficina de Estudios y Políticas Agrarias (ODEPA)- Kilogramo - Kg"/>
    <s v="Gráfico"/>
    <s v="Estadísticas,ODEPA,Fruta,Agricultura,Número de empleados, Tipo de Fruta, Lanco"/>
    <s v="https://analytics.zoho.com/open-view/2395394000001834656?ZOHO_CRITERIA=%224.6%22.%22C%C3%B3digo_Comuna%22%3D14103"/>
    <x v="98"/>
    <s v="#1774B9"/>
  </r>
  <r>
    <n v="3445"/>
    <x v="0"/>
    <x v="4"/>
    <s v="Agropecurio y Forestal"/>
    <n v="7"/>
    <x v="51"/>
    <x v="30"/>
    <x v="2"/>
    <x v="113"/>
    <x v="0"/>
    <x v="236"/>
    <s v="Año 2020"/>
    <s v="USD"/>
    <s v="Oficina de Estudios y Políticas Agrarias (ODEPA)"/>
    <s v="Valor de las exportaciones de  Jugos por Tipo de Fruta, producidas a Escala Nacional"/>
    <s v="El gráfico muestra el Valor de las exportaciones de  Jugos por Tipo de Fruta, producidas a Escala Nacional, durante el Año 2020, de acuerdo a datos recopilados por la Oficina de Estudios y Políticas Agrarias (ODEPA)- USD"/>
    <s v="Gráfico"/>
    <s v="Estadísticas,Agricultura,Fruta,Exportaciones,Chile,Jugos,Guayabo,Mango,Papaya,Durazno Fresco,Membrillo,Cereza,Durazno Conservero,Uva de Mesa,Ciruela Europea,Ciruelo Japonés,Kiwi,Pera,Cramberry,Manzano,Arándano,Frambuesa,Frutilla,Mora Silvestre"/>
    <s v="https://analytics.zoho.com/open-view/2395394000006093638?ZOHO_CRITERIA=%22Trasposicion_4.2%22.%22Id_Procesamiento%22%20%3D%207"/>
    <x v="0"/>
    <s v="#1774B9"/>
  </r>
  <r>
    <n v="3446"/>
    <x v="0"/>
    <x v="4"/>
    <s v="Agropecurio y Forestal"/>
    <n v="6305"/>
    <x v="49"/>
    <x v="28"/>
    <x v="0"/>
    <x v="159"/>
    <x v="0"/>
    <x v="175"/>
    <s v="Periodo 2018-2020"/>
    <s v="Kilogramo - Kg"/>
    <s v="Oficina de Estudios y Políticas Agrarias (ODEPA)"/>
    <s v="Número de empleados por Procesamiento (agroindustria), en la Comuna de Nancagua"/>
    <s v="La nube de palabras muestra el Número de empleados por Procesamiento (agroindustria), en la Comuna de Nancagua, durante el Periodo 2018-2020, de acuerdo a datos recopilados por la Oficina de Estudios y Políticas Agrarias (ODEPA)- Kilogramo - Kg"/>
    <s v="Nube de palabras"/>
    <s v="Estadísticas,ODEPA,Fruta,Agricultura,Número de empleados, Procesamiento, Nancagua"/>
    <s v="https://analytics.zoho.com/open-view/2395394000001840481?ZOHO_CRITERIA=%224.6%22.%22C%C3%B3digo_Comuna%22%3D6305"/>
    <x v="99"/>
    <s v="#1774B9"/>
  </r>
  <r>
    <n v="3447"/>
    <x v="0"/>
    <x v="4"/>
    <s v="Agropecurio y Forestal"/>
    <n v="100109001"/>
    <x v="49"/>
    <x v="28"/>
    <x v="2"/>
    <x v="113"/>
    <x v="0"/>
    <x v="298"/>
    <s v="Periodo 2018-2020"/>
    <s v="Kilogramo - Kg"/>
    <s v="Oficina de Estudios y Políticas Agrarias (ODEPA)"/>
    <s v="Número de empleados por agroindustria de Vid de mesa según Destino, a nivel nacional"/>
    <s v="El gráfico muestra el Número de empleados por agroindustria de Vid de mesa según Destino, a nivel nacional, durante el Periodo 2018-2020, de acuerdo a datos recopilados por la Oficina de Estudios y Políticas Agrarias (ODEPA)- Kilogramo - Kg"/>
    <s v="Gráfico"/>
    <s v="Estadísticas,ODEPA,Fruta,Agricultura,Número de empleados, Vid de mesa, Chile"/>
    <s v="https://analytics.zoho.com/open-view/2395394000001894853?ZOHO_CRITERIA=%224.6%22.%22Id_Categor%C3%ADa%22%3D100109001"/>
    <x v="0"/>
    <s v="#1774B9"/>
  </r>
  <r>
    <n v="3448"/>
    <x v="0"/>
    <x v="4"/>
    <s v="Agropecurio y Forestal"/>
    <n v="7308"/>
    <x v="55"/>
    <x v="28"/>
    <x v="0"/>
    <x v="213"/>
    <x v="0"/>
    <x v="197"/>
    <s v="Periodo 2018-2020"/>
    <s v="Kilogramo - Kg"/>
    <s v="Oficina de Estudios y Políticas Agrarias (ODEPA)"/>
    <s v="Volumen  de fruta por Tipo de Envase, producidas en la Teno"/>
    <s v="El gráfico muestra el Volumen  de fruta por Tipo de Envase, producidas en la Teno, durante el Periodo 2018-2020, de acuerdo a datos recopilados por la Oficina de Estudios y Políticas Agrarias (ODEPA)- Kilogramo - Kg"/>
    <s v="Gráfico"/>
    <s v="Estadísticas,ODEPA,Fruta,Agricultura,Volumen de fruta, Tipo de Envase, Teno"/>
    <s v="https://analytics.zoho.com/open-view/2395394000001840783?ZOHO_CRITERIA=%224.6%22.%22C%C3%B3digo_Comuna%22%3D7308"/>
    <x v="100"/>
    <s v="#1774B9"/>
  </r>
  <r>
    <n v="3449"/>
    <x v="0"/>
    <x v="4"/>
    <s v="Agropecurio y Forestal"/>
    <n v="100102002"/>
    <x v="50"/>
    <x v="29"/>
    <x v="1"/>
    <x v="78"/>
    <x v="0"/>
    <x v="218"/>
    <s v="Periodo 2018-2019"/>
    <s v="Empresas (unidades)"/>
    <s v="Oficina de Estudios y Políticas Agrarias (ODEPA)"/>
    <s v="Número de empresas agroindustriales procesadoras de Lima por Comuna en la Región de Tarapacá"/>
    <s v="El Mapa muestra el Número de empresas agrícolas por Comuna en la Región de Tarapacá, que utilizan Lima en su producción, entre los años 2018-2019, de acuerdo a datos recopilados del directorio de agroindustrías hortofrutícolas efectuados por la ODEPA."/>
    <s v="Representación Geográfica"/>
    <s v="agricultura,agrícola,frutícola,directorio,agroindustria,fruta,hortaliza,ODEPA,Ninguno,Región de Tarapacá,Lima"/>
    <s v="https://analytics.zoho.com/open-view/2395394000008782843?ZOHO_CRITERIA=%22Localiza%20CL%22.%22Codreg%22%3D1%20and%20%224.13%20Directorio%20Agroindustria%202020%22.%22Id_Categor%C3%ADa%22%3D100102002"/>
    <x v="101"/>
    <s v="#1774B9"/>
  </r>
  <r>
    <n v="3450"/>
    <x v="0"/>
    <x v="4"/>
    <s v="Agropecurio y Forestal"/>
    <n v="63"/>
    <x v="51"/>
    <x v="30"/>
    <x v="2"/>
    <x v="397"/>
    <x v="0"/>
    <x v="177"/>
    <s v="Año 2020"/>
    <s v="USD"/>
    <s v="Oficina de Estudios y Políticas Agrarias (ODEPA)"/>
    <s v="Valor de las exportaciones de fruta hacia Filipinas, por Fruta, producidas a Escala Nacional"/>
    <s v="El gráfico muestra el Valor de las exportaciones de fruta hacia Filipinas, por Fruta, producidas a Escala Nacional, durante el Año 2020, de acuerdo a datos recopilados por la Oficina de Estudios y Políticas Agrarias (ODEPA)- USD"/>
    <s v="Gráfico"/>
    <s v="Estadísticas,Agricultura,Fruta,Exportaciones,Filipinas,Fruta,"/>
    <s v="https://analytics.zoho.com/open-view/2395394000006082651?ZOHO_CRITERIA=%22Trasposicion_4.2%22.%22ID_territorio%22%3D63"/>
    <x v="0"/>
    <s v="#1774B9"/>
  </r>
  <r>
    <n v="3451"/>
    <x v="0"/>
    <x v="4"/>
    <s v="Agropecurio y Forestal"/>
    <n v="6"/>
    <x v="63"/>
    <x v="31"/>
    <x v="1"/>
    <x v="178"/>
    <x v="15"/>
    <x v="299"/>
    <s v="Periodo 2018-2019-2020"/>
    <s v="Superficie (ha)"/>
    <s v="Oficina de Estudios y Políticas Agrarias (ODEPA)"/>
    <s v="Superficie plantada de frutales por Variedad y Comuna en la Región de O'Higgins"/>
    <s v="Vista integrada de la superficie plantada de frutales por Comuna y Especie Plantada con la opción de segmentación por Tipo de Cultivo y Especie Plantada en la Región de O'Higgins con base a datos recopilados por la Oficina de Estudios y Políticas Agrarias (ODEPA) en los Catastros Frutícolas Regionales de los años 2018-2019-2020."/>
    <s v="Gráfico Proporciones"/>
    <s v="agricultura,agrícola,frutícola,superficie,plantaciones,fruta,ODEPA,comuna,región,Región de O'Higgins,Variedades Plantadas"/>
    <s v="https://analytics.zoho.com/open-view/2395394000008820884?ZOHO_CRITERIA=%224.12%20Sup%20Plantada%20Frut%C3%ADcola%22.%22Codreg%22%3D6"/>
    <x v="48"/>
    <s v="#1774B9"/>
  </r>
  <r>
    <n v="3452"/>
    <x v="0"/>
    <x v="4"/>
    <s v="Agropecurio y Forestal"/>
    <n v="100106"/>
    <x v="49"/>
    <x v="28"/>
    <x v="2"/>
    <x v="113"/>
    <x v="0"/>
    <x v="174"/>
    <s v="Periodo 2018-2020"/>
    <s v="Kilogramo - Kg"/>
    <s v="Oficina de Estudios y Políticas Agrarias (ODEPA)"/>
    <s v="Número de empleados por agroindustria de Frutos oleaginosos según Destino, a nivel nacional"/>
    <s v="El gráfico muestra el Número de empleados por agroindustria de Frutos oleaginosos según Destino, a nivel nacional, durante el Periodo 2018-2020, de acuerdo a datos recopilados por la Oficina de Estudios y Políticas Agrarias (ODEPA)- Kilogramo - Kg"/>
    <s v="Gráfico"/>
    <s v="Estadísticas,ODEPA,Fruta,Agricultura,Número de empleados, Frutos oleaginosos, Chile"/>
    <s v="https://analytics.zoho.com/open-view/2395394000001878651?ZOHO_CRITERIA=%224.6%22.%22Id_Producto%22%3D100106"/>
    <x v="0"/>
    <s v="#1774B9"/>
  </r>
  <r>
    <n v="3453"/>
    <x v="0"/>
    <x v="4"/>
    <s v="Agropecuario y Forestal"/>
    <n v="100102"/>
    <x v="51"/>
    <x v="30"/>
    <x v="2"/>
    <x v="113"/>
    <x v="5"/>
    <x v="203"/>
    <s v="Año 2020"/>
    <s v="USD"/>
    <s v="Oficina de Estudios y Políticas Agrarias (ODEPA)"/>
    <s v="Valor de las exportaciones de Cítricos por procesamiento, producidas a Escala Nacional"/>
    <s v="El gráfico muestra el Valor de las exportaciones de Cítricos por procesamiento, producidas a Escala Nacional, durante el Año 2020, de acuerdo a datos recopilados por la Oficina de Estudios y Políticas Agrarias (ODEPA)- USD"/>
    <s v="Gráfico"/>
    <s v="Estadísticas,Agricultura,Fruta,Exportaciones,Chile,Cítricos,Aceites,Congelados,Conservas,Deshidratados,Fresca,Frutos secos,Jugos"/>
    <s v="https://analytics.zoho.com/open-view/2395394000006089151?ZOHO_CRITERIA=%22Trasposicion_4.2%22.%22Id_Producto%22%20%3D%20100102"/>
    <x v="0"/>
    <s v="#1774B9"/>
  </r>
  <r>
    <n v="3454"/>
    <x v="0"/>
    <x v="4"/>
    <s v="Agropecurio y Forestal"/>
    <n v="1001030040"/>
    <x v="55"/>
    <x v="28"/>
    <x v="2"/>
    <x v="113"/>
    <x v="0"/>
    <x v="282"/>
    <s v="Periodo 2018-2020"/>
    <s v="Kilogramo - Kg"/>
    <s v="Oficina de Estudios y Políticas Agrarias (ODEPA)"/>
    <s v="Volumen  de  Duraznero tipo conservero por Procesamiento, producidas a nivel nacional"/>
    <s v="El mapa muestra el Volumen  de  Duraznero tipo conservero por Procesamiento, producidas a nivel nacional, durante el Periodo 2018-2020, de acuerdo a datos recopilados por la Oficina de Estudios y Políticas Agrarias (ODEPA)- Kilogramo - Kg"/>
    <s v="Gráfico"/>
    <s v="Estadísticas,ODEPA,Fruta,Agricultura,Volumen de fruta, Duraznero tipo conservero, Chile"/>
    <s v="https://analytics.zoho.com/open-view/2395394000001894015?ZOHO_CRITERIA=%224.6%22.%22Id_Categor%C3%ADa%22%3D1001030040"/>
    <x v="0"/>
    <s v="#1774B9"/>
  </r>
  <r>
    <n v="3455"/>
    <x v="0"/>
    <x v="4"/>
    <s v="Agropecurio y Forestal"/>
    <n v="4"/>
    <x v="59"/>
    <x v="35"/>
    <x v="1"/>
    <x v="99"/>
    <x v="0"/>
    <x v="210"/>
    <s v="Periodo 2019-2020"/>
    <s v="Toneladas"/>
    <s v="Oficina de Estudios y Políticas Agrarias (ODEPA)"/>
    <s v="Producción de cultivos anuales, por Cultivo de la Región de Coquimbo"/>
    <s v="El gráfico muestra la Producción de cultivos anuales, por Cultivo de la Región de Coquimbo, durante el Periodo 2019-2020, de acuerdo a datos recopilados por la Oficina de Estudios y Políticas Agrarias (ODEPA)- Toneladas"/>
    <s v="Gráfico"/>
    <s v=" Cultivo,ODEPA,Cultivos anuales,Estadisticas,Producción agrícola, Agricultura,Región de Coquimbo"/>
    <s v="https://analytics.zoho.com/open-view/2395394000006351353?ZOHO_CRITERIA=%22Trasposicion_4.10%22.%22Cod_regi%C3%B3n%22%20%3D%204"/>
    <x v="15"/>
    <s v="#1774B9"/>
  </r>
  <r>
    <n v="3456"/>
    <x v="0"/>
    <x v="4"/>
    <s v="Agropecurio y Forestal"/>
    <n v="100110"/>
    <x v="59"/>
    <x v="35"/>
    <x v="2"/>
    <x v="113"/>
    <x v="0"/>
    <x v="300"/>
    <s v="Periodo 1979-2020"/>
    <s v="Toneladas"/>
    <s v="Oficina de Estudios y Políticas Agrarias (ODEPA)"/>
    <s v="Evolución de producción de Legumbres por Región de origen, a Escala Nacional"/>
    <s v="El gráfico muestra la Evolución de producción de Legumbres por Región de origen, a Escala Nacional, durante el Periodo 1979-2020, de acuerdo a datos recopilados por la Oficina de Estudios y Políticas Agrarias (ODEPA)- Toneladas"/>
    <s v="Gráfico de Evolución"/>
    <s v=" Legumbres,ODEPA,Cultivos anuales,Estadisticas,Producción agrícola, Agricultura,Chile"/>
    <s v="https://analytics.zoho.com/open-view/2395394000006354079?ZOHO_CRITERIA=%22Trasposicion_4.10%22.%22Id_producto%22%20%3D%20100110"/>
    <x v="0"/>
    <s v="#1774B9"/>
  </r>
  <r>
    <n v="3457"/>
    <x v="0"/>
    <x v="4"/>
    <s v="Agropecurio y Forestal"/>
    <n v="3"/>
    <x v="51"/>
    <x v="30"/>
    <x v="2"/>
    <x v="113"/>
    <x v="0"/>
    <x v="177"/>
    <s v="Año 2020"/>
    <s v="toneladas (t)"/>
    <s v="Oficina de Estudios y Políticas Agrarias (ODEPA)"/>
    <s v="Volumen de las exportaciones de Conservas por Fruta, producidas a Escala Nacional"/>
    <s v="El gráfico muestra el Volumen de las exportaciones de Conservas por Fruta, producidas a Escala Nacional, durante el Año 2020, de acuerdo a datos recopilados por la Oficina de Estudios y Políticas Agrarias (ODEPA)- toneladas (t)"/>
    <s v="Gráfico"/>
    <s v="Estadísticas,Agricultura,Fruta,Exportaciones,Conservas,Fruta,Papaya,Manzano,Uva de Mesa,Arándano,Durazno Conservero,Frutilla,Mora Cultivada,Pera,Cereza,Higo,Membrillo"/>
    <s v="https://analytics.zoho.com/open-view/2395394000000819780?ZOHO_CRITERIA=%22Trasposicion_4.1%22.%22Id_Procesamiento%22%20%3D%203"/>
    <x v="0"/>
    <s v="#1774B9"/>
  </r>
  <r>
    <n v="3458"/>
    <x v="0"/>
    <x v="4"/>
    <s v="Agropecurio y Forestal"/>
    <n v="13"/>
    <x v="49"/>
    <x v="28"/>
    <x v="1"/>
    <x v="13"/>
    <x v="0"/>
    <x v="197"/>
    <s v="Periodo 2018-2020"/>
    <s v="Kilogramo - Kg"/>
    <s v="Oficina de Estudios y Políticas Agrarias (ODEPA)"/>
    <s v="Número de empleados por Tipo de Envase, en la Región Metropolitana"/>
    <s v="El gráfico muestra el Número de empleados por Tipo de Envase, en la Región Metropolitana, durante el Periodo 2018-2020, de acuerdo a datos recopilados por la Oficina de Estudios y Políticas Agrarias (ODEPA)- Kilogramo - Kg"/>
    <s v="Gráfico"/>
    <s v="Estadísticas,ODEPA,Fruta,Agricultura,Número de empleados, Tipo de Envase, Región Metropolitana"/>
    <s v="https://analytics.zoho.com/open-view/2395394000001829653?ZOHO_CRITERIA=%224.6%22.%22C%C3%B3digo_Regi%C3%B3n%22%3D13"/>
    <x v="102"/>
    <s v="#1774B9"/>
  </r>
  <r>
    <n v="3459"/>
    <x v="0"/>
    <x v="4"/>
    <s v="Agropecurio y Forestal"/>
    <n v="175"/>
    <x v="51"/>
    <x v="30"/>
    <x v="2"/>
    <x v="398"/>
    <x v="0"/>
    <x v="182"/>
    <s v="Periodo 2012-2020"/>
    <s v="USD"/>
    <s v="Oficina de Estudios y Políticas Agrarias (ODEPA)"/>
    <s v="Evolución del Valor de las exportaciones de fruta hacia Taiwán, por Tipo de Fruta producidas a Escala Nacional"/>
    <s v="El gráfico muestra la Evolución del Valor de las exportaciones de fruta hacia Taiwán, por Tipo de Fruta producidas a Escala Nacional, durante el Periodo 2012-2020, de acuerdo a datos recopilados por la Oficina de Estudios y Políticas Agrarias (ODEPA)- USD"/>
    <s v="Gráfico Evolución"/>
    <s v="Estadísticas,Agricultura,Fruta,Exportaciones,Taiwán,Tipo de Fruta,Berries,Cítricos,Frutos de hueso (carozo),Frutos de pepita,Frutos secos,Frutos oleaginosos,Otros,Tropicales y subtropicales,Uva"/>
    <s v="https://analytics.zoho.com/open-view/2395394000006080432?ZOHO_CRITERIA=%22Trasposicion_4.2%22.%22ID_territorio%22%3D175"/>
    <x v="0"/>
    <s v="#1774B9"/>
  </r>
  <r>
    <n v="3460"/>
    <x v="0"/>
    <x v="4"/>
    <s v="Agropecurio y Forestal"/>
    <n v="13"/>
    <x v="51"/>
    <x v="30"/>
    <x v="1"/>
    <x v="13"/>
    <x v="0"/>
    <x v="175"/>
    <s v="Año 2020"/>
    <s v="USD"/>
    <s v="Oficina de Estudios y Políticas Agrarias (ODEPA)"/>
    <s v="Valor de las exportaciones de fruta, por Procesamiento producidas en la Región Metropolitana"/>
    <s v="El gráfico muestra el Valor de las exportaciones de fruta, por Procesamiento producidas en la Región Metropolitana, durante el Año 2020, de acuerdo a datos recopilados por la Oficina de Estudios y Políticas Agrarias (ODEPA)- USD"/>
    <s v="Gráfico"/>
    <s v="Estadísticas,Agricultura,Fruta,Exportaciones,Región Metropolitana,Procesamiento,Aceites,Congelados,Conservas,Deshidratados,Fresca,Frutos secos,Jugos"/>
    <s v="https://analytics.zoho.com/open-view/2395394000006082404?ZOHO_CRITERIA=%22Trasposicion_4.2%22.%22C%C3%B3digo_Regi%C3%B3n%22%20%3D%2013"/>
    <x v="47"/>
    <s v="#1774B9"/>
  </r>
  <r>
    <n v="3461"/>
    <x v="0"/>
    <x v="4"/>
    <s v="Agropecurio y Forestal"/>
    <n v="100101"/>
    <x v="57"/>
    <x v="31"/>
    <x v="1"/>
    <x v="192"/>
    <x v="0"/>
    <x v="250"/>
    <s v="Periodo 2018-2019-2020"/>
    <s v="Superficie (ha)"/>
    <s v="Oficina de Estudios y Políticas Agrarias (ODEPA)"/>
    <s v="Superficie plantada de especies frutales clasificadas como Berries por Comuna en la Región del Biobío"/>
    <s v="Representación geográfica de la superficie plantada de Berries en la Región del Biobí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l Biobío,Tipo de Cultivo,Berries"/>
    <s v="https://analytics.zoho.com/open-view/2395394000008814386?ZOHO_CRITERIA=%224.12%20Sup%20Plantada%20Frut%C3%ADcola%22.%22Codreg%22%3D8%20and%20%224.12%20Sup%20Plantada%20Frut%C3%ADcola%22.%22Id_producto%22%3D100101"/>
    <x v="8"/>
    <s v="#1774B9"/>
  </r>
  <r>
    <n v="3462"/>
    <x v="0"/>
    <x v="4"/>
    <s v="Agropecurio y Forestal"/>
    <n v="8"/>
    <x v="61"/>
    <x v="29"/>
    <x v="1"/>
    <x v="192"/>
    <x v="16"/>
    <x v="301"/>
    <s v="Periodo 2018-2019"/>
    <s v="Empresas (unidades)"/>
    <s v="Oficina de Estudios y Políticas Agrarias (ODEPA)"/>
    <s v="Número de empresas agroindustriales por Producto (Fruta/Hortaliza/Otros) en la Región del Biobío, entre los años 2018-2019"/>
    <s v="La gráfica contiene el número de empresas agrícolas por Producto en la Región del Biobío, entre los años 2018-2019, según datos recopilados del directorio de agroindustrías hortofrutícolas efectuados por la ODEPA."/>
    <s v="Gráfico Comparativo"/>
    <s v="agricultura,agrícola,frutícola,directorio,agroindustria,fruta,hortaliza,ODEPA,Tipo Producto,Región del Biobío,Empresas por Producto"/>
    <s v="https://analytics.zoho.com/open-view/2395394000008782291?ZOHO_CRITERIA=%22Localiza%20CL%22.%22Codreg%22%3D8"/>
    <x v="62"/>
    <s v="#1774B9"/>
  </r>
  <r>
    <n v="3463"/>
    <x v="0"/>
    <x v="4"/>
    <s v="Agropecurio y Forestal"/>
    <n v="7105"/>
    <x v="55"/>
    <x v="28"/>
    <x v="0"/>
    <x v="294"/>
    <x v="0"/>
    <x v="197"/>
    <s v="Periodo 2018-2020"/>
    <s v="Kilogramo - Kg"/>
    <s v="Oficina de Estudios y Políticas Agrarias (ODEPA)"/>
    <s v="Volumen  de fruta por Tipo de Envase, producidas en la Maule"/>
    <s v="El gráfico muestra el Volumen  de fruta por Tipo de Envase, producidas en la Maule, durante el Periodo 2018-2020, de acuerdo a datos recopilados por la Oficina de Estudios y Políticas Agrarias (ODEPA)- Kilogramo - Kg"/>
    <s v="Gráfico"/>
    <s v="Estadísticas,ODEPA,Fruta,Agricultura,Volumen de fruta, Tipo de Envase, Maule"/>
    <s v="https://analytics.zoho.com/open-view/2395394000001840783?ZOHO_CRITERIA=%224.6%22.%22C%C3%B3digo_Comuna%22%3D7105"/>
    <x v="103"/>
    <s v="#1774B9"/>
  </r>
  <r>
    <n v="3464"/>
    <x v="0"/>
    <x v="4"/>
    <s v="Agropecurio y Forestal"/>
    <n v="66"/>
    <x v="51"/>
    <x v="33"/>
    <x v="2"/>
    <x v="364"/>
    <x v="0"/>
    <x v="182"/>
    <s v="Año 2020"/>
    <s v="toneladas (t)"/>
    <s v="Oficina de Estudios y Políticas Agrarias (ODEPA)"/>
    <s v="Volumen de las importaciones de fruta provenientes de Francia, por Tipo de Fruta"/>
    <s v="El gráfico muestra el Volumen de las importaciones de fruta provenientes de Francia, por Tipo de Fruta, durante el Año 2020, de acuerdo a datos recopilados por la Oficina de Estudios y Políticas Agrarias (ODEPA)- toneladas (t)"/>
    <s v="Gráfico"/>
    <s v="Estadísticas,Agricultura,Fruta,Importaciones,Francia,Tipo de Fruta,Berries,Cítricos,Frutos de hueso,Frutos de pepita,Frutos Oleaginosos,Frutos secos,Tropicales y subtropicales, Uva"/>
    <s v="https://analytics.zoho.com/open-view/2395394000005578899?ZOHO_CRITERIA=%22Trasposicion_4.3%22.%22Id_auxiliar%22%3D66"/>
    <x v="0"/>
    <s v="#1774B9"/>
  </r>
  <r>
    <n v="3465"/>
    <x v="0"/>
    <x v="4"/>
    <s v="Agropecurio y Forestal"/>
    <n v="63"/>
    <x v="54"/>
    <x v="31"/>
    <x v="2"/>
    <x v="113"/>
    <x v="6"/>
    <x v="252"/>
    <s v="Periodo 2018-2019-2020"/>
    <s v="Superficie (ha)"/>
    <s v="Oficina de Estudios y Políticas Agrarias (ODEPA)"/>
    <s v="Superficie plantada de  Michay según Variedad por Región a Escala Nacional"/>
    <s v="Representación geográfica que muestra la superficie plantada de Michay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Michay"/>
    <s v="https://analytics.zoho.com/open-view/2395394000008807134?ZOHO_CRITERIA=%224.12%20Sup%20Plantada%20Frut%C3%ADcola%22.%22id_especie%22%3D63"/>
    <x v="5"/>
    <s v="#1774B9"/>
  </r>
  <r>
    <n v="3466"/>
    <x v="0"/>
    <x v="4"/>
    <s v="Agropecurio y Forestal"/>
    <n v="9201"/>
    <x v="54"/>
    <x v="31"/>
    <x v="0"/>
    <x v="141"/>
    <x v="7"/>
    <x v="184"/>
    <s v="Periodo 2018-2019-2020"/>
    <s v="Superficie (ha)"/>
    <s v="Oficina de Estudios y Políticas Agrarias (ODEPA)"/>
    <s v="Superficie plantada de especies frutales por Especie en la comuna de Angol"/>
    <s v="Visualización de la superficie plantada de frutales por Especie con segmentador incorporado de Tipo de Cultivo en la comuna de Angol con base a datos recopilados por la Oficina de Estudios y Políticas Agrarias (ODEPA) en los Catastros Frutícolas Regionales de los años 2018-2019-2020."/>
    <s v="Gráfico Proporciones"/>
    <s v="agricultura,agrícola,frutícola,superficie,plantaciones,fruta,ODEPA,comuna,región,Angol,Especie Plantada"/>
    <s v="https://analytics.zoho.com/open-view/2395394000008803974?ZOHO_CRITERIA=%22Localiza%20CL%22.%22Codcom%22%3D9201"/>
    <x v="20"/>
    <s v="#1774B9"/>
  </r>
  <r>
    <n v="3467"/>
    <x v="0"/>
    <x v="4"/>
    <s v="Agropecurio y Forestal"/>
    <n v="3"/>
    <x v="51"/>
    <x v="33"/>
    <x v="2"/>
    <x v="383"/>
    <x v="0"/>
    <x v="175"/>
    <s v="Periodo 2012-2020"/>
    <s v="USD"/>
    <s v="Oficina de Estudios y Políticas Agrarias (ODEPA)"/>
    <s v="Evolución del Valor de las importaciones provenientes de Alemania, por Procesamiento"/>
    <s v="El gráfico muestra la Evolución del Valor de las importaciones provenientes de Alemania, por Procesamiento, durante el Periodo 2012-2020, de acuerdo a datos recopilados por la Oficina de Estudios y Políticas Agrarias (ODEPA)- USD"/>
    <s v="Gráfico Evolución"/>
    <s v="Estadísticas,Agricultura,Fruta,Importaciones,Alemania,Procesamiento,Aceites,Congelados,Conservas,Deshidratados,Fresca,Frutos secos,Jugos"/>
    <s v="https://analytics.zoho.com/open-view/2395394000005678211?ZOHO_CRITERIA=%22Trasposicion_4.4%22.%22Id_auxiliar%22%3D3"/>
    <x v="0"/>
    <s v="#1774B9"/>
  </r>
  <r>
    <n v="3468"/>
    <x v="0"/>
    <x v="4"/>
    <s v="Agropecuario y Forestal"/>
    <n v="100107002"/>
    <x v="51"/>
    <x v="30"/>
    <x v="2"/>
    <x v="113"/>
    <x v="0"/>
    <x v="227"/>
    <s v="Año 2020"/>
    <s v="toneladas (t)"/>
    <s v="Oficina de Estudios y Políticas Agrarias (ODEPA)"/>
    <s v="Volumen de las exportaciones de Chirimoya por País de destino, producidas a Escala Nacional"/>
    <s v="El mapa muestra el Volumen de las exportaciones de Chirimoya por País de destino, producidas a Escala Nacional, durante el Año 2020, de acuerdo a datos recopilados por la Oficina de Estudios y Políticas Agrarias (ODEPA)- toneladas (t)"/>
    <s v="Mapa de calor"/>
    <s v="Estadísticas,Agricultura,Fruta,Exportaciones,Chile,Chirimoya,Argentina,Colombia,Emiratos Árabes Unidos,Estados Unidos,Japón"/>
    <s v="https://analytics.zoho.com/open-view/2395394000000824986?ZOHO_CRITERIA=%22Trasposicion_4.1%22.%22Id_Categor%C3%ADa%22%20%3D%20100107002"/>
    <x v="0"/>
    <s v="#1774B9"/>
  </r>
  <r>
    <n v="3469"/>
    <x v="0"/>
    <x v="4"/>
    <s v="Agropecurio y Forestal"/>
    <n v="8"/>
    <x v="56"/>
    <x v="32"/>
    <x v="1"/>
    <x v="192"/>
    <x v="0"/>
    <x v="172"/>
    <s v="Temporadas 1979/1980 a 2019/2020"/>
    <s v="quintales métricos por hectárea (qqm/ha)"/>
    <s v="Oficina de Estudios y Políticas Agrarias (ODEPA)"/>
    <s v="Rendimiento histórico por Tipo de Cultivo en la Región del Biobío"/>
    <s v="La serie detalla el rendimiento promedio histórico por Tipo de Cultivo en la Región del Biobío, según datos publicados por la Oficina de Estudios y Políticas Agrarias (ODEPA) para las Temporadas 1979/1980 a 2019/2020 - quintales métricos por hectárea (qqm/ha)"/>
    <s v="Gráfico Evolución"/>
    <s v="agricultura,agrícola,rendimiento,cultivo,quintales,ODEPA,estadísticas,Región del Biobío,Rendimiento Histórico"/>
    <s v="https://analytics.zoho.com/open-view/2395394000009117720?ZOHO_CRITERIA=%22Localiza%20CL%22.%22Codreg%22%3D8"/>
    <x v="62"/>
    <s v="#1774B9"/>
  </r>
  <r>
    <n v="3470"/>
    <x v="0"/>
    <x v="4"/>
    <s v="Agropecurio y Forestal"/>
    <n v="4203"/>
    <x v="49"/>
    <x v="28"/>
    <x v="0"/>
    <x v="135"/>
    <x v="0"/>
    <x v="177"/>
    <s v="Periodo 2018-2020"/>
    <s v="Kilogramo - Kg"/>
    <s v="Oficina de Estudios y Políticas Agrarias (ODEPA)"/>
    <s v="Número de empleados por Fruta, en la Comuna de Los Vilos"/>
    <s v="El gráfico muestra el Número de empleados por Fruta, en la Comuna de Los Vilos, durante el Periodo 2018-2020, de acuerdo a datos recopilados por la Oficina de Estudios y Políticas Agrarias (ODEPA)- Kilogramo - Kg"/>
    <s v="Gráfico"/>
    <s v="Estadísticas,ODEPA,Fruta,Agricultura,Número de empleados, Fruta, Los Vilos"/>
    <s v="https://analytics.zoho.com/open-view/2395394000001840069?ZOHO_CRITERIA=%224.6%22.%22C%C3%B3digo_Comuna%22%3D4203"/>
    <x v="104"/>
    <s v="#1774B9"/>
  </r>
  <r>
    <n v="3471"/>
    <x v="0"/>
    <x v="4"/>
    <s v="Agropecurio y Forestal"/>
    <n v="100101004"/>
    <x v="58"/>
    <x v="34"/>
    <x v="1"/>
    <x v="192"/>
    <x v="8"/>
    <x v="201"/>
    <s v="Año 2021"/>
    <s v="Pesos por kilogramo (CLP/kg)"/>
    <s v="Oficina de Estudios y Políticas Agrarias (ODEPA)"/>
    <s v="Precios Diarios de Frambuesa durante el año 2021 en los Mercados Mayoristas de la Región del Biobío"/>
    <s v="Evolución de los Precios diarios de Frambuesa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Frambuesa,Región del Biobío"/>
    <s v="https://analytics.zoho.com/open-view/2395394000008699297?ZOHO_CRITERIA=%22Fruta%20Consolidado%22.%22Codreg%22%3D8%20and%20%22Fruta%20Consolidado%22.%22Categor%C3%ADa%20ID%22%3D100101004"/>
    <x v="1"/>
    <s v="#1774B9"/>
  </r>
  <r>
    <n v="3472"/>
    <x v="0"/>
    <x v="4"/>
    <s v="Agropecurio y Forestal"/>
    <n v="15101"/>
    <x v="55"/>
    <x v="28"/>
    <x v="0"/>
    <x v="197"/>
    <x v="0"/>
    <x v="182"/>
    <s v="Periodo 2018-2020"/>
    <s v="Kilogramo - Kg"/>
    <s v="Oficina de Estudios y Políticas Agrarias (ODEPA)"/>
    <s v="Volumen  de fruta por Tipo de Fruta, producidas en la Arica"/>
    <s v="El gráfico muestra el Volumen  de fruta por Tipo de Fruta, producidas en la Arica, durante el Periodo 2018-2020, de acuerdo a datos recopilados por la Oficina de Estudios y Políticas Agrarias (ODEPA)- Kilogramo - Kg"/>
    <s v="Gráfico"/>
    <s v="Estadísticas,ODEPA,Fruta,Agricultura,Volumen de fruta, Tipo de Fruta, Arica"/>
    <s v="https://analytics.zoho.com/open-view/2395394000001834352?ZOHO_CRITERIA=%224.6%22.%22C%C3%B3digo_Comuna%22%3D15101"/>
    <x v="105"/>
    <s v="#1774B9"/>
  </r>
  <r>
    <n v="3473"/>
    <x v="0"/>
    <x v="4"/>
    <s v="Agropecurio y Forestal"/>
    <n v="35"/>
    <x v="51"/>
    <x v="33"/>
    <x v="2"/>
    <x v="399"/>
    <x v="0"/>
    <x v="177"/>
    <s v="Periodo 2012-2020"/>
    <s v="toneladas (t)"/>
    <s v="Oficina de Estudios y Políticas Agrarias (ODEPA)"/>
    <s v="Evolución del volumen de las importaciones provenientes de Canadá, por Fruta"/>
    <s v="El gráfico muestra la Evolución del volumen de las importaciones provenientes de Canadá, por Fruta, durante el Periodo 2012-2020, de acuerdo a datos recopilados por la Oficina de Estudios y Políticas Agrarias (ODEPA)- toneladas (t)"/>
    <s v="Gráfico Evolución"/>
    <s v="Estadísticas,Agricultura,Fruta,Importaciones,Canadá,Fruta,Arándanos y mirtilos"/>
    <s v="https://analytics.zoho.com/open-view/2395394000005574009?ZOHO_CRITERIA=%22Trasposicion_4.3%22.%22Id_auxiliar%22%3D35"/>
    <x v="0"/>
    <s v="#1774B9"/>
  </r>
  <r>
    <n v="3474"/>
    <x v="0"/>
    <x v="4"/>
    <s v="Agropecurio y Forestal"/>
    <n v="4201"/>
    <x v="55"/>
    <x v="28"/>
    <x v="0"/>
    <x v="22"/>
    <x v="0"/>
    <x v="178"/>
    <s v="Periodo 2018-2020"/>
    <s v="Kilogramo - Kg"/>
    <s v="Oficina de Estudios y Políticas Agrarias (ODEPA)"/>
    <s v="Volumen  de fruta por Destino, producidas en la Illapel"/>
    <s v="El gráfico muestra el Volumen  de fruta por Destino, producidas en la Illapel, durante el Periodo 2018-2020, de acuerdo a datos recopilados por la Oficina de Estudios y Políticas Agrarias (ODEPA)- Kilogramo - Kg"/>
    <s v="Gráfico"/>
    <s v="Estadísticas,ODEPA,Fruta,Agricultura,Volumen de fruta, Destino, Illapel"/>
    <s v="https://analytics.zoho.com/open-view/2395394000001846568?ZOHO_CRITERIA=%224.6%22.%22C%C3%B3digo_Comuna%22%3D4201"/>
    <x v="106"/>
    <s v="#1774B9"/>
  </r>
  <r>
    <n v="3475"/>
    <x v="0"/>
    <x v="4"/>
    <s v="Agropecurio y Forestal"/>
    <n v="100103003"/>
    <x v="50"/>
    <x v="29"/>
    <x v="1"/>
    <x v="184"/>
    <x v="0"/>
    <x v="200"/>
    <s v="Periodo 2018-2019"/>
    <s v="Empresas (unidades)"/>
    <s v="Oficina de Estudios y Políticas Agrarias (ODEPA)"/>
    <s v="Número de empresas agroindustriales procesadoras de Damasco por Comuna en la Región de Valparaíso"/>
    <s v="El Mapa muestra el Número de empresas agrícolas por Comuna en la Región de Valparaíso, que utilizan Damasco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Damasco"/>
    <s v="https://analytics.zoho.com/open-view/2395394000008782843?ZOHO_CRITERIA=%22Localiza%20CL%22.%22Codreg%22%3D5%20and%20%224.13%20Directorio%20Agroindustria%202020%22.%22Id_Categor%C3%ADa%22%3D100103003"/>
    <x v="40"/>
    <s v="#1774B9"/>
  </r>
  <r>
    <n v="3476"/>
    <x v="0"/>
    <x v="4"/>
    <s v="Agropecurio y Forestal"/>
    <n v="13302"/>
    <x v="54"/>
    <x v="31"/>
    <x v="0"/>
    <x v="267"/>
    <x v="7"/>
    <x v="184"/>
    <s v="Periodo 2018-2019-2020"/>
    <s v="Superficie (ha)"/>
    <s v="Oficina de Estudios y Políticas Agrarias (ODEPA)"/>
    <s v="Superficie plantada de especies frutales por Especie en la comuna de Lampa"/>
    <s v="Visualización de la superficie plantada de frutales por Especie con segmentador incorporado de Tipo de Cultivo en la comuna de Lampa con base a datos recopilados por la Oficina de Estudios y Políticas Agrarias (ODEPA) en los Catastros Frutícolas Regionales de los años 2018-2019-2020."/>
    <s v="Gráfico Proporciones"/>
    <s v="agricultura,agrícola,frutícola,superficie,plantaciones,fruta,ODEPA,comuna,región,Lampa,Especie Plantada"/>
    <s v="https://analytics.zoho.com/open-view/2395394000008803974?ZOHO_CRITERIA=%22Localiza%20CL%22.%22Codcom%22%3D13302"/>
    <x v="3"/>
    <s v="#1774B9"/>
  </r>
  <r>
    <n v="3477"/>
    <x v="0"/>
    <x v="4"/>
    <s v="Agropecurio y Forestal"/>
    <n v="45"/>
    <x v="54"/>
    <x v="31"/>
    <x v="2"/>
    <x v="113"/>
    <x v="6"/>
    <x v="302"/>
    <s v="Periodo 2018-2019-2020"/>
    <s v="Superficie (ha)"/>
    <s v="Oficina de Estudios y Políticas Agrarias (ODEPA)"/>
    <s v="Superficie plantada de  Tangelo según Variedad por Región a Escala Nacional"/>
    <s v="Representación geográfica que muestra la superficie plantada de Tangel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Tangelo"/>
    <s v="https://analytics.zoho.com/open-view/2395394000008807134?ZOHO_CRITERIA=%224.12%20Sup%20Plantada%20Frut%C3%ADcola%22.%22id_especie%22%3D45"/>
    <x v="5"/>
    <s v="#1774B9"/>
  </r>
  <r>
    <n v="3478"/>
    <x v="0"/>
    <x v="4"/>
    <s v="Agropecurio y Forestal"/>
    <n v="9"/>
    <x v="51"/>
    <x v="33"/>
    <x v="2"/>
    <x v="400"/>
    <x v="0"/>
    <x v="182"/>
    <s v="Año 2020"/>
    <s v="USD"/>
    <s v="Oficina de Estudios y Políticas Agrarias (ODEPA)"/>
    <s v="Valor de las importaciones de fruta provenientes de Argentina, por Tipo de Fruta"/>
    <s v="El gráfico muestra el Valor de las importaciones de fruta provenientes de Argentina, por Tipo de Fruta, durante el Año 2020, de acuerdo a datos recopilados por la Oficina de Estudios y Políticas Agrarias (ODEPA)- USD"/>
    <s v="Gráfico"/>
    <s v="Estadísticas,Agricultura,Fruta,Importaciones,Argentina,Tipo de Fruta,Berries,Cítricos,Frutos de hueso,Frutos de pepita,Frutos Oleaginosos,Frutos secos,Tropicales y subtropicales,Uva"/>
    <s v="https://analytics.zoho.com/open-view/2395394000005672691?ZOHO_CRITERIA=%22Trasposicion_4.4%22.%22Id_auxiliar%22%3D9"/>
    <x v="0"/>
    <s v="#1774B9"/>
  </r>
  <r>
    <n v="3479"/>
    <x v="0"/>
    <x v="4"/>
    <s v="Agropecurio y Forestal"/>
    <n v="139"/>
    <x v="51"/>
    <x v="30"/>
    <x v="2"/>
    <x v="401"/>
    <x v="0"/>
    <x v="185"/>
    <s v="Año 2020"/>
    <s v="toneladas (t)"/>
    <s v="Oficina de Estudios y Políticas Agrarias (ODEPA)"/>
    <s v="Volumen de las exportaciones de fruta hacia Panamá, por Región de Origen producidas a Escala Nacional"/>
    <s v="El mapa muestra el Volumen de las exportaciones de fruta hacia Panamá, por Región de Origen producidas a Escala Nacional, durante el Año 2020, de acuerdo a datos recopilados por la Oficina de Estudios y Políticas Agrarias (ODEPA)- toneladas (t)"/>
    <s v="Mapa de calor"/>
    <s v="Estadísticas,Agricultura,Fruta,Exportaciones,Panamá,Región de Origen,Ñuble,Biobío,Maule,O'Higgins,Coquimbo,Valparaíso,Metropolitana"/>
    <s v="https://analytics.zoho.com/open-view/2395394000000827189?ZOHO_CRITERIA=%22Trasposicion_4.1%22.%22Id_auxiliar%22%3D139"/>
    <x v="0"/>
    <s v="#1774B9"/>
  </r>
  <r>
    <n v="3480"/>
    <x v="0"/>
    <x v="4"/>
    <s v="Agropecurio y Forestal"/>
    <n v="100104"/>
    <x v="49"/>
    <x v="28"/>
    <x v="2"/>
    <x v="113"/>
    <x v="0"/>
    <x v="199"/>
    <s v="Periodo 2018-2020"/>
    <s v="Kilogramo - Kg"/>
    <s v="Oficina de Estudios y Políticas Agrarias (ODEPA)"/>
    <s v="Número de empleados por agroindustria de Frutos de pepita según Destino, a nivel nacional"/>
    <s v="El gráfico muestra el Número de empleados por agroindustria de Frutos de pepita según Destino, a nivel nacional, durante el Periodo 2018-2020, de acuerdo a datos recopilados por la Oficina de Estudios y Políticas Agrarias (ODEPA)- Kilogramo - Kg"/>
    <s v="Gráfico"/>
    <s v="Estadísticas,ODEPA,Fruta,Agricultura,Número de empleados, Frutos de pepita, Chile"/>
    <s v="https://analytics.zoho.com/open-view/2395394000001878651?ZOHO_CRITERIA=%224.6%22.%22Id_Producto%22%3D100104"/>
    <x v="0"/>
    <s v="#1774B9"/>
  </r>
  <r>
    <n v="3481"/>
    <x v="0"/>
    <x v="4"/>
    <s v="Agropecuario y Forestal"/>
    <n v="100102005"/>
    <x v="51"/>
    <x v="33"/>
    <x v="2"/>
    <x v="113"/>
    <x v="0"/>
    <x v="249"/>
    <s v="Año 2020"/>
    <s v="toneladas (t)"/>
    <s v="Oficina de Estudios y Políticas Agrarias (ODEPA)"/>
    <s v="Volumen de las importaciones de Naranja, por País de origen"/>
    <s v="El mapa muestra el Volumen de las importaciones de Naranja, por País de origen, durante el Año 2020, de acuerdo a datos recopilados por la Oficina de Estudios y Políticas Agrarias (ODEPA)- toneladas (t)"/>
    <s v="Mapa de calor"/>
    <s v="Estadísticas,Agricultura,Fruta,Importaciones,Chile,Naranja,Alemania,Argentina,Brasil,España,Estados Unidos,Francia,Haití,México"/>
    <s v="https://analytics.zoho.com/open-view/2395394000005578533?ZOHO_CRITERIA=%22Trasposicion_4.3%22.%22Id_Categor%C3%ADa%22%3D100102005"/>
    <x v="0"/>
    <s v="#1774B9"/>
  </r>
  <r>
    <n v="3482"/>
    <x v="0"/>
    <x v="4"/>
    <s v="Agropecurio y Forestal"/>
    <n v="3"/>
    <x v="51"/>
    <x v="30"/>
    <x v="1"/>
    <x v="77"/>
    <x v="0"/>
    <x v="175"/>
    <s v="Año 2020"/>
    <s v="toneladas (t)"/>
    <s v="Oficina de Estudios y Políticas Agrarias (ODEPA)"/>
    <s v=" Volumen de las exportaciones de fruta, por Procesamiento producidas en la Región de Atacama"/>
    <s v="El mapa muestra el  Volumen de las exportaciones de fruta, por Procesamiento producidas en la Región de Atacama, durante el Año 2020, de acuerdo a datos recopilados por la Oficina de Estudios y Políticas Agrarias (ODEPA)- toneladas (t)"/>
    <s v="Mapa de calor"/>
    <s v="Estadísticas,Agricultura,Fruta,Exportaciones,Región de Atacama,Procesamiento,Aceites,Congelados,Conservas,Deshidratados,Fresca,Frutos secos,Jugos"/>
    <s v="https://analytics.zoho.com/open-view/2395394000000824192?ZOHO_CRITERIA=%22Trasposicion_4.1%22.%22C%C3%B3digo_Regi%C3%B3n%22%20%3D%203"/>
    <x v="107"/>
    <s v="#1774B9"/>
  </r>
  <r>
    <n v="3483"/>
    <x v="0"/>
    <x v="4"/>
    <s v="Agropecurio y Forestal"/>
    <n v="100110"/>
    <x v="56"/>
    <x v="32"/>
    <x v="1"/>
    <x v="192"/>
    <x v="0"/>
    <x v="300"/>
    <s v="Temporadas 1979/1980 a 2019/2020"/>
    <s v="quintales métricos por hectárea (qqm/ha)"/>
    <s v="Oficina de Estudios y Políticas Agrarias (ODEPA)"/>
    <s v="Evolución del rendimiento promedio de cultivos de Legumbres en la Región del Biobío para las series de tiempo disponibles"/>
    <s v="Se muestra la evolución del rendimiento promedio de cultivos de Legumbres en la Región del Biobío,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l Biobío,Legumbres"/>
    <s v="https://analytics.zoho.com/open-view/2395394000009297093?ZOHO_CRITERIA=%22Localiza%20CL%22.%22Codreg%22%3D8%20and%20%224.11%20Rendimiento%20regional%20cultivo%22.%22Id_producto%22%3D100110"/>
    <x v="62"/>
    <s v="#1774B9"/>
  </r>
  <r>
    <n v="3484"/>
    <x v="0"/>
    <x v="4"/>
    <s v="Agropecurio y Forestal"/>
    <n v="5"/>
    <x v="49"/>
    <x v="28"/>
    <x v="2"/>
    <x v="113"/>
    <x v="0"/>
    <x v="303"/>
    <s v="Periodo 2018-2020"/>
    <s v="Kilogramo - Kg"/>
    <s v="Oficina de Estudios y Políticas Agrarias (ODEPA)"/>
    <s v="Número de empleados en agroindustria que utiliza envases  Papel-cartón por tipo de empresa a nivel nacional"/>
    <s v="El gráfico muestra el Número de empleados en agroindustria que utiliza envases  Papel-cartón por tipo de empresa a nivel nacional, durante el Periodo 2018-2020, de acuerdo a datos recopilados por la Oficina de Estudios y Políticas Agrarias (ODEPA)- Kilogramo - Kg"/>
    <s v="Gráfico"/>
    <s v="Estadísticas,ODEPA,Fruta,Agricultura,Número de empleados, Papel-cartón, Chile"/>
    <s v="https://analytics.zoho.com/open-view/2395394000001918250?ZOHO_CRITERIA=%224.6%22.%22Id_Tipo_de_Envase%22%3D5"/>
    <x v="0"/>
    <s v="#1774B9"/>
  </r>
  <r>
    <n v="3485"/>
    <x v="0"/>
    <x v="4"/>
    <s v="Agropecurio y Forestal"/>
    <n v="6108"/>
    <x v="49"/>
    <x v="28"/>
    <x v="0"/>
    <x v="55"/>
    <x v="0"/>
    <x v="197"/>
    <s v="Periodo 2018-2020"/>
    <s v="Kilogramo - Kg"/>
    <s v="Oficina de Estudios y Políticas Agrarias (ODEPA)"/>
    <s v="Número de empleados por Tipo de Envase (Agroindustria), en la Comuna de Machalí"/>
    <s v="El gráfico muestra el Número de empleados por Tipo de Envase (Agroindustria), en la Comuna de Machalí, durante el Periodo 2018-2020, de acuerdo a datos recopilados por la Oficina de Estudios y Políticas Agrarias (ODEPA)- Kilogramo - Kg"/>
    <s v="Gráfico"/>
    <s v="Estadísticas,ODEPA,Fruta,Agricultura,Número de empleados, Tipo de Envase, Machalí"/>
    <s v="https://analytics.zoho.com/open-view/2395394000001846254?ZOHO_CRITERIA=%224.6%22.%22C%C3%B3digo_Comuna%22%3D6108"/>
    <x v="108"/>
    <s v="#1774B9"/>
  </r>
  <r>
    <n v="3486"/>
    <x v="0"/>
    <x v="4"/>
    <s v="Agropecurio y Forestal"/>
    <n v="6115"/>
    <x v="49"/>
    <x v="28"/>
    <x v="0"/>
    <x v="50"/>
    <x v="0"/>
    <x v="182"/>
    <s v="Periodo 2018-2020"/>
    <s v="Kilogramo - Kg"/>
    <s v="Oficina de Estudios y Políticas Agrarias (ODEPA)"/>
    <s v="Número de empleados por Tipo de Fruta, en la Comuna de Rengo"/>
    <s v="El gráfico muestra el Número de empleados por Tipo de Fruta, en la Comuna de Rengo, durante el Periodo 2018-2020, de acuerdo a datos recopilados por la Oficina de Estudios y Políticas Agrarias (ODEPA)- Kilogramo - Kg"/>
    <s v="Gráfico"/>
    <s v="Estadísticas,ODEPA,Fruta,Agricultura,Número de empleados, Tipo de Fruta, Rengo"/>
    <s v="https://analytics.zoho.com/open-view/2395394000001834656?ZOHO_CRITERIA=%224.6%22.%22C%C3%B3digo_Comuna%22%3D6115"/>
    <x v="109"/>
    <s v="#1774B9"/>
  </r>
  <r>
    <n v="3487"/>
    <x v="0"/>
    <x v="4"/>
    <s v="Agropecurio y Forestal"/>
    <n v="100114013"/>
    <x v="60"/>
    <x v="34"/>
    <x v="1"/>
    <x v="156"/>
    <x v="8"/>
    <x v="304"/>
    <s v="Año 2021"/>
    <s v="Pesos por kilogramo (CLP/kg)"/>
    <s v="Oficina de Estudios y Políticas Agrarias (ODEPA)"/>
    <s v="Precios Diarios de Zanahoria durante el año 2021 en los Mercados Mayoristas de la Región de Ñuble"/>
    <s v="Evolución de los Precios diarios de Zanahoria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Zanahoria,Región de Ñuble"/>
    <s v="https://analytics.zoho.com/open-view/2395394000008703957?ZOHO_CRITERIA=%22Hortaliza%20Consolidado%22.%22Codreg%22%3D16%20and%20%22Hortaliza%20Consolidado%22.%22Categor%C3%ADa%20ID%22%3D100114013%0A"/>
    <x v="25"/>
    <s v="#1774B9"/>
  </r>
  <r>
    <n v="3488"/>
    <x v="0"/>
    <x v="4"/>
    <s v="Agropecurio y Forestal"/>
    <n v="6102"/>
    <x v="55"/>
    <x v="28"/>
    <x v="0"/>
    <x v="143"/>
    <x v="0"/>
    <x v="178"/>
    <s v="Periodo 2018-2020"/>
    <s v="Kilogramo - Kg"/>
    <s v="Oficina de Estudios y Políticas Agrarias (ODEPA)"/>
    <s v="Volumen  de fruta por Destino, producidas en la Codegua"/>
    <s v="El gráfico muestra el Volumen  de fruta por Destino, producidas en la Codegua, durante el Periodo 2018-2020, de acuerdo a datos recopilados por la Oficina de Estudios y Políticas Agrarias (ODEPA)- Kilogramo - Kg"/>
    <s v="Gráfico"/>
    <s v="Estadísticas,ODEPA,Fruta,Agricultura,Volumen de fruta, Destino, Codegua"/>
    <s v="https://analytics.zoho.com/open-view/2395394000001846568?ZOHO_CRITERIA=%224.6%22.%22C%C3%B3digo_Comuna%22%3D6102"/>
    <x v="110"/>
    <s v="#1774B9"/>
  </r>
  <r>
    <n v="3489"/>
    <x v="0"/>
    <x v="4"/>
    <s v="Agropecurio y Forestal"/>
    <n v="5"/>
    <x v="53"/>
    <x v="32"/>
    <x v="1"/>
    <x v="184"/>
    <x v="0"/>
    <x v="267"/>
    <s v="Temporadas 2009/2010 - 2019/2020"/>
    <s v="Porcentaje (%)"/>
    <s v="Oficina de Estudios y Políticas Agrarias (ODEPA)"/>
    <s v="Variación porcentual del Rendimiento histórico (%) por Cultivo en la Región de Valparaíso"/>
    <s v="La serie muestra la variación interanual del rendimiento promedio por Cultivo con filtro integrado de Tipo de Cultivo, según datos provenientes de la Oficina de Estudios y Políticas Agrarias (ODEPA) para las Temporadas 2009/2010 - 2019/2020 en la Región de Valparaíso - Porcentaje (%)"/>
    <s v="Gráfico Evolución"/>
    <s v="agricultura,agrícola,rendimiento,cultivo,quintales,ODEPA,estadísticas,Región de Valparaíso,Variación del Rendimiento"/>
    <s v="https://analytics.zoho.com/open-view/2395394000009140857?ZOHO_CRITERIA=%22Localiza%20CL%22.%22Codreg%22%3D5"/>
    <x v="40"/>
    <s v="#1774B9"/>
  </r>
  <r>
    <n v="3490"/>
    <x v="0"/>
    <x v="4"/>
    <s v="Agropecuario y Forestal"/>
    <n v="100103"/>
    <x v="51"/>
    <x v="33"/>
    <x v="2"/>
    <x v="113"/>
    <x v="0"/>
    <x v="262"/>
    <s v="Periodo 2012-2020"/>
    <s v="toneladas (t)"/>
    <s v="Oficina de Estudios y Políticas Agrarias (ODEPA)"/>
    <s v="Evolución del volumen de las importaciones de  Frutos de hueso (carozo) por Procesamiento"/>
    <s v="El gráfico muestra la Evolución del volumen de las importaciones de  Frutos de hueso (carozo) por Procesamiento, durante el Periodo 2012-2020, de acuerdo a datos recopilados por la Oficina de Estudios y Políticas Agrarias (ODEPA)- toneladas (t)"/>
    <s v="Gráfico Evolución"/>
    <s v="Estadísticas,Agricultura,Fruta,Importaciones,Chile,Frutos de hueso (carozo),Aceites,Congelados,Conservas,Deshidratados,Fresca,Frutos secos,Jugos"/>
    <s v="https://analytics.zoho.com/open-view/2395394000005572436?ZOHO_CRITERIA=%22Trasposicion_4.3%22.%22Id_Producto%22%3D100103"/>
    <x v="0"/>
    <s v="#1774B9"/>
  </r>
  <r>
    <n v="3491"/>
    <x v="0"/>
    <x v="4"/>
    <s v="Agropecurio y Forestal"/>
    <n v="63"/>
    <x v="51"/>
    <x v="30"/>
    <x v="2"/>
    <x v="397"/>
    <x v="0"/>
    <x v="182"/>
    <s v="Periodo 2012-2020"/>
    <s v="USD"/>
    <s v="Oficina de Estudios y Políticas Agrarias (ODEPA)"/>
    <s v="Evolución del Valor de las exportaciones de fruta hacia Filipinas, por Tipo de Fruta producidas a Escala Nacional"/>
    <s v="El gráfico muestra la Evolución del Valor de las exportaciones de fruta hacia Filipinas, por Tipo de Fruta producidas a Escala Nacional, durante el Periodo 2012-2020, de acuerdo a datos recopilados por la Oficina de Estudios y Políticas Agrarias (ODEPA)- USD"/>
    <s v="Gráfico Evolución"/>
    <s v="Estadísticas,Agricultura,Fruta,Exportaciones,Filipinas,Tipo de Fruta,Berries,Cítricos,Frutos de hueso (carozo),Frutos de pepita,Frutos secos,Frutos oleaginosos,Otros,Tropicales y subtropicales,Uva"/>
    <s v="https://analytics.zoho.com/open-view/2395394000006080432?ZOHO_CRITERIA=%22Trasposicion_4.2%22.%22ID_territorio%22%3D63"/>
    <x v="0"/>
    <s v="#1774B9"/>
  </r>
  <r>
    <n v="3492"/>
    <x v="0"/>
    <x v="4"/>
    <s v="Agropecuario y Forestal"/>
    <n v="100104003"/>
    <x v="51"/>
    <x v="30"/>
    <x v="2"/>
    <x v="113"/>
    <x v="0"/>
    <x v="273"/>
    <s v="Año 2020"/>
    <s v="toneladas (t)"/>
    <s v="Oficina de Estudios y Políticas Agrarias (ODEPA)"/>
    <s v="Volumen de las exportaciones de Membrillo por País de destino, producidas a Escala Nacional"/>
    <s v="El mapa muestra el Volumen de las exportaciones de Membrillo por País de destino, producidas a Escala Nacional, durante el Año 2020, de acuerdo a datos recopilados por la Oficina de Estudios y Políticas Agrarias (ODEPA)- toneladas (t)"/>
    <s v="Mapa de calor"/>
    <s v="Estadísticas,Agricultura,Fruta,Exportaciones,Chile,Membrillo,Alemania,Arabia Saudita,Ecuador,El Salvador,Emiratos Árabes Unidos,Estados Unidos,Francia,Guatemala,México,Países Bajos,Portugal,Rusia"/>
    <s v="https://analytics.zoho.com/open-view/2395394000000824986?ZOHO_CRITERIA=%22Trasposicion_4.1%22.%22Id_Categor%C3%ADa%22%20%3D%20100104003"/>
    <x v="0"/>
    <s v="#1774B9"/>
  </r>
  <r>
    <n v="3493"/>
    <x v="0"/>
    <x v="4"/>
    <s v="Agropecuario y Forestal"/>
    <n v="100101007"/>
    <x v="51"/>
    <x v="33"/>
    <x v="2"/>
    <x v="113"/>
    <x v="0"/>
    <x v="289"/>
    <s v="Año 2020"/>
    <s v="toneladas (t)"/>
    <s v="Oficina de Estudios y Políticas Agrarias (ODEPA)"/>
    <s v="Volumen de las importaciones de Kiwi, por País de origen"/>
    <s v="El gráfico muestra el Volumen de las importaciones de Kiwi, por País de origen, durante el Año 2020, de acuerdo a datos recopilados por la Oficina de Estudios y Políticas Agrarias (ODEPA)- toneladas (t)"/>
    <s v="Gráfico"/>
    <s v="Estadísticas,Agricultura,Fruta,Importaciones,Chile,Kiwi,Aceites,Congelados,Conservas,Deshidratados,Fresca,Frutos secos,Jugos"/>
    <s v="https://analytics.zoho.com/open-view/2395394000005578723?ZOHO_CRITERIA=%22Trasposicion_4.3%22.%22Id_Categor%C3%ADa%22%3D100101007"/>
    <x v="0"/>
    <s v="#1774B9"/>
  </r>
  <r>
    <n v="3494"/>
    <x v="0"/>
    <x v="4"/>
    <s v="Agropecurio y Forestal"/>
    <n v="5"/>
    <x v="51"/>
    <x v="33"/>
    <x v="2"/>
    <x v="113"/>
    <x v="0"/>
    <x v="234"/>
    <s v="Año 2020"/>
    <s v="toneladas (t)"/>
    <s v="Oficina de Estudios y Políticas Agrarias (ODEPA)"/>
    <s v="Volumen de las importaciones  de Fresca por Fruta"/>
    <s v="El gráfico muestra el Volumen de las importaciones  de Fresca por Fruta, durante el Año 2020, de acuerdo a datos recopilados por la Oficina de Estudios y Políticas Agrarias (ODEPA)- toneladas (t)"/>
    <s v="Gráfico"/>
    <s v="Estadísticas,Agricultura,Fruta,Importaciones,Chile,Fresca,Frambuesa,Kiwi,Limón,Mandarina,Mangos y guayabas,Manzana,Naranja,Palta,Pera,Piña,Plátano,Pomelo,Uva"/>
    <s v="https://analytics.zoho.com/open-view/2395394000005584318?ZOHO_CRITERIA=%22Trasposicion_4.3%22.%22Id_Procesamiento%22%20%3D%205"/>
    <x v="0"/>
    <s v="#1774B9"/>
  </r>
  <r>
    <n v="3495"/>
    <x v="0"/>
    <x v="4"/>
    <s v="Agropecurio y Forestal"/>
    <n v="100108006"/>
    <x v="58"/>
    <x v="34"/>
    <x v="1"/>
    <x v="13"/>
    <x v="8"/>
    <x v="305"/>
    <s v="Año 2021"/>
    <s v="Pesos por kilogramo (CLP/kg)"/>
    <s v="Oficina de Estudios y Políticas Agrarias (ODEPA)"/>
    <s v="Precios Diarios de Plátano durante el año 2021 en los Mercados Mayoristas de la Región Metropolitana"/>
    <s v="Evolución de los Precios diarios de Plátano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Plátano,Región Metropolitana"/>
    <s v="https://analytics.zoho.com/open-view/2395394000008699297?ZOHO_CRITERIA=%22Fruta%20Consolidado%22.%22Codreg%22%3D13%20and%20%22Fruta%20Consolidado%22.%22Categor%C3%ADa%20ID%22%3D100108006"/>
    <x v="47"/>
    <s v="#1774B9"/>
  </r>
  <r>
    <n v="3496"/>
    <x v="0"/>
    <x v="4"/>
    <s v="Agropecurio y Forestal"/>
    <n v="5"/>
    <x v="51"/>
    <x v="33"/>
    <x v="2"/>
    <x v="113"/>
    <x v="0"/>
    <x v="234"/>
    <s v="Periodo 2012-2020"/>
    <s v="toneladas (t)"/>
    <s v="Oficina de Estudios y Políticas Agrarias (ODEPA)"/>
    <s v="Evolución del volumen de las importaciones  de Fresca por Fruta"/>
    <s v="El gráfico muestra la Evolución del volumen de las importaciones  de Fresca por Fruta, durante el Periodo 2012-2020, de acuerdo a datos recopilados por la Oficina de Estudios y Políticas Agrarias (ODEPA)- toneladas (t)"/>
    <s v="Gráfico Evolución"/>
    <s v="Estadísticas,Agricultura,Fruta,Importaciones,Chile,Fresca,Frambuesa,Kiwi,Limón,Mandarina,Mangos y guayabas,Manzana,Naranja,Palta,Pera,Piña,Plátano,Pomelo,Uva"/>
    <s v="https://analytics.zoho.com/open-view/2395394000005574410?ZOHO_CRITERIA=%22Trasposicion_4.3%22.%22Id_Procesamiento%22%20%3D%205"/>
    <x v="0"/>
    <s v="#1774B9"/>
  </r>
  <r>
    <n v="3497"/>
    <x v="0"/>
    <x v="4"/>
    <s v="Agropecurio y Forestal"/>
    <n v="1001030020"/>
    <x v="49"/>
    <x v="28"/>
    <x v="2"/>
    <x v="113"/>
    <x v="0"/>
    <x v="248"/>
    <s v="Periodo 2018-2020"/>
    <s v="Kilogramo - Kg"/>
    <s v="Oficina de Estudios y Políticas Agrarias (ODEPA)"/>
    <s v="Número de empleados por agroindustria de Ciruelo japonés según Destino, a nivel nacional"/>
    <s v="El gráfico muestra el Número de empleados por agroindustria de Ciruelo japonés según Destino, a nivel nacional, durante el Periodo 2018-2020, de acuerdo a datos recopilados por la Oficina de Estudios y Políticas Agrarias (ODEPA)- Kilogramo - Kg"/>
    <s v="Gráfico"/>
    <s v="Estadísticas,ODEPA,Fruta,Agricultura,Número de empleados, Ciruelo japonés, Chile"/>
    <s v="https://analytics.zoho.com/open-view/2395394000001894853?ZOHO_CRITERIA=%224.6%22.%22Id_Categor%C3%ADa%22%3D1001030020"/>
    <x v="0"/>
    <s v="#1774B9"/>
  </r>
  <r>
    <n v="3498"/>
    <x v="0"/>
    <x v="4"/>
    <s v="Agropecurio y Forestal"/>
    <n v="14201"/>
    <x v="54"/>
    <x v="31"/>
    <x v="0"/>
    <x v="10"/>
    <x v="7"/>
    <x v="184"/>
    <s v="Periodo 2018-2019-2020"/>
    <s v="Superficie (ha)"/>
    <s v="Oficina de Estudios y Políticas Agrarias (ODEPA)"/>
    <s v="Superficie plantada de especies frutales por Especie en la comuna de La Unión"/>
    <s v="Visualización de la superficie plantada de frutales por Especie con segmentador incorporado de Tipo de Cultivo en la comuna de La Unión con base a datos recopilados por la Oficina de Estudios y Políticas Agrarias (ODEPA) en los Catastros Frutícolas Regionales de los años 2018-2019-2020."/>
    <s v="Gráfico Proporciones"/>
    <s v="agricultura,agrícola,frutícola,superficie,plantaciones,fruta,ODEPA,comuna,región,La Unión,Especie Plantada"/>
    <s v="https://analytics.zoho.com/open-view/2395394000008803974?ZOHO_CRITERIA=%22Localiza%20CL%22.%22Codcom%22%3D14201"/>
    <x v="24"/>
    <s v="#1774B9"/>
  </r>
  <r>
    <n v="3499"/>
    <x v="0"/>
    <x v="4"/>
    <s v="Agropecurio y Forestal"/>
    <n v="5"/>
    <x v="51"/>
    <x v="30"/>
    <x v="2"/>
    <x v="113"/>
    <x v="0"/>
    <x v="234"/>
    <s v="Periodo 2012-2020"/>
    <s v="USD"/>
    <s v="Oficina de Estudios y Políticas Agrarias (ODEPA)"/>
    <s v="Evolución del valor de las exportaciones de  Fresca por País de destino, producidas a Escala Nacional"/>
    <s v="El gráfico muestra la Evolución del valor de las exportaciones de  Fresca por País de destino, producidas a Escala Nacional, durante el Periodo 2012-2020, de acuerdo a datos recopilados por la Oficina de Estudios y Políticas Agrarias (ODEPA)- USD"/>
    <s v="Gráfico Evolución"/>
    <s v="Estadísticas,Agricultura,Fruta,Exportaciones,Chile,Fresca,Arándano,Frambuesa,Higo,Kiwi,Mora,Otros berries,Limón,Mandarina,Naranja,Pomelo,Otros cítricos,Cereza,Ciruela,Damasco,Durazno,Nectarín,Manzana,Membrillo,Pera,Almendra,Avellana,Castaña,Nuez,Pistacho,Otros frutos secos,Olivo,Palta,Chirimoya,Otros frutos,Plumcots,Mango,Papaya,Piña,Plátano,Coco,Uva,Frutilla"/>
    <s v="https://analytics.zoho.com/open-view/2395394000006080997?ZOHO_CRITERIA=%22Trasposicion_4.2%22.%22Id_Procesamiento%22%20%3D%205"/>
    <x v="0"/>
    <s v="#1774B9"/>
  </r>
  <r>
    <n v="3500"/>
    <x v="0"/>
    <x v="4"/>
    <s v="Agropecurio y Forestal"/>
    <n v="175"/>
    <x v="51"/>
    <x v="30"/>
    <x v="2"/>
    <x v="398"/>
    <x v="0"/>
    <x v="177"/>
    <s v="Periodo 2012-2020"/>
    <s v="toneladas (t)"/>
    <s v="Oficina de Estudios y Políticas Agrarias (ODEPA)"/>
    <s v="Evolución del volumen de las exportaciones de fruta hacia Taiwán, por Fruta producidas a Escala Nacional"/>
    <s v="El gráfico muestra la Evolución del volumen de las exportaciones de fruta hacia Taiwán, por Fruta producidas a Escala Nacional, durante el Periodo 2012-2020, de acuerdo a datos recopilados por la Oficina de Estudios y Políticas Agrarias (ODEPA)- toneladas (t)"/>
    <s v="Gráfico Evolución"/>
    <s v="Estadísticas,Agricultura,Fruta,Exportaciones,Taiwán,Fruta,Aceituna,Arándanos y mirtilos,Cereza,Ciruela,Coco,Frutilla,Kiwi,Manzana,Nectarín,Plumcots,Uva"/>
    <s v="https://analytics.zoho.com/open-view/2395394000000988827?ZOHO_CRITERIA=%22Trasposicion_4.1%22.%22Id_auxiliar%22%3D175"/>
    <x v="0"/>
    <s v="#1774B9"/>
  </r>
  <r>
    <n v="3501"/>
    <x v="0"/>
    <x v="4"/>
    <s v="Agropecurio y Forestal"/>
    <n v="9"/>
    <x v="59"/>
    <x v="35"/>
    <x v="1"/>
    <x v="87"/>
    <x v="0"/>
    <x v="210"/>
    <s v="Periodo 1979-2020"/>
    <s v="Toneladas"/>
    <s v="Oficina de Estudios y Políticas Agrarias (ODEPA)"/>
    <s v="Evolución de producción de cultivos anuales por Cultivo en la Región de La Araucanía"/>
    <s v="El gráfico muestra la Evolución de producción de cultivos anuales por Cultivo en la Región de La Araucanía, durante el Periodo 1979-2020, de acuerdo a datos recopilados por la Oficina de Estudios y Políticas Agrarias (ODEPA)- Toneladas"/>
    <s v="Gráfico de Evolución"/>
    <s v=" Cultivo,ODEPA,Cultivos anuales,Estadisticas,Producción agrícola, Agricultura,Región de La Araucanía"/>
    <s v="https://analytics.zoho.com/open-view/2395394000006353941?ZOHO_CRITERIA=%22Trasposicion_4.10%22.%22Cod_regi%C3%B3n%22%20%3D%209"/>
    <x v="12"/>
    <s v="#1774B9"/>
  </r>
  <r>
    <n v="3502"/>
    <x v="0"/>
    <x v="4"/>
    <s v="Agropecurio y Forestal"/>
    <n v="100103003"/>
    <x v="58"/>
    <x v="34"/>
    <x v="1"/>
    <x v="184"/>
    <x v="8"/>
    <x v="200"/>
    <s v="Año 2021"/>
    <s v="Pesos por kilogramo (CLP/kg)"/>
    <s v="Oficina de Estudios y Políticas Agrarias (ODEPA)"/>
    <s v="Precios Diarios de Damasco durante el año 2021 en los Mercados Mayoristas de la Región de Valparaíso"/>
    <s v="Evolución de los Precios diarios de Damasco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Damasco,Región de Valparaíso"/>
    <s v="https://analytics.zoho.com/open-view/2395394000008699297?ZOHO_CRITERIA=%22Fruta%20Consolidado%22.%22Codreg%22%3D5%20and%20%22Fruta%20Consolidado%22.%22Categor%C3%ADa%20ID%22%3D100103003"/>
    <x v="63"/>
    <s v="#1774B9"/>
  </r>
  <r>
    <n v="3503"/>
    <x v="0"/>
    <x v="4"/>
    <s v="Agropecurio y Forestal"/>
    <n v="1"/>
    <x v="49"/>
    <x v="28"/>
    <x v="1"/>
    <x v="78"/>
    <x v="0"/>
    <x v="306"/>
    <s v="Periodo 2018-2020"/>
    <s v="Kilogramo - Kg"/>
    <s v="Oficina de Estudios y Políticas Agrarias (ODEPA)"/>
    <s v="Número de empleados de industria frutícola por Comuna, en la Región de Tarapacá"/>
    <s v="El mapa muestra el Número de empleados de industria frutícola por Comuna, en la Región de Tarapacá, durante el Periodo 2018-2020, de acuerdo a datos recopilados por la Oficina de Estudios y Políticas Agrarias (ODEPA)- Kilogramo - Kg"/>
    <s v="Mapa"/>
    <s v="Estadísticas,ODEPA,Fruta,Agricultura,Número de empleados, Comuna, Región de Tarapacá"/>
    <s v="https://analytics.zoho.com/open-view/2395394000001779029?ZOHO_CRITERIA=%224.6%22.%22C%C3%B3digo_Regi%C3%B3n%22%3D1"/>
    <x v="66"/>
    <s v="#1774B9"/>
  </r>
  <r>
    <n v="3504"/>
    <x v="0"/>
    <x v="4"/>
    <s v="Agropecurio y Forestal"/>
    <n v="5301"/>
    <x v="49"/>
    <x v="28"/>
    <x v="0"/>
    <x v="132"/>
    <x v="0"/>
    <x v="182"/>
    <s v="Periodo 2018-2020"/>
    <s v="Kilogramo - Kg"/>
    <s v="Oficina de Estudios y Políticas Agrarias (ODEPA)"/>
    <s v="Número de empleados por Tipo de Fruta, en la Comuna de Los Andes"/>
    <s v="El gráfico muestra el Número de empleados por Tipo de Fruta, en la Comuna de Los Andes, durante el Periodo 2018-2020, de acuerdo a datos recopilados por la Oficina de Estudios y Políticas Agrarias (ODEPA)- Kilogramo - Kg"/>
    <s v="Gráfico"/>
    <s v="Estadísticas,ODEPA,Fruta,Agricultura,Número de empleados, Tipo de Fruta, Los Andes"/>
    <s v="https://analytics.zoho.com/open-view/2395394000001834656?ZOHO_CRITERIA=%224.6%22.%22C%C3%B3digo_Comuna%22%3D5301"/>
    <x v="111"/>
    <s v="#1774B9"/>
  </r>
  <r>
    <n v="3505"/>
    <x v="0"/>
    <x v="4"/>
    <s v="Agropecuario y Forestal"/>
    <n v="100108002"/>
    <x v="51"/>
    <x v="30"/>
    <x v="2"/>
    <x v="113"/>
    <x v="0"/>
    <x v="243"/>
    <s v="Año 2020"/>
    <s v="toneladas (t)"/>
    <s v="Oficina de Estudios y Políticas Agrarias (ODEPA)"/>
    <s v="Volumen de las exportaciones de Mango por País de destino, producidas a Escala Nacional"/>
    <s v="El mapa muestra el Volumen de las exportaciones de Mango por País de destino, producidas a Escala Nacional, durante el Año 2020, de acuerdo a datos recopilados por la Oficina de Estudios y Políticas Agrarias (ODEPA)- toneladas (t)"/>
    <s v="Mapa de calor"/>
    <s v="Estadísticas,Agricultura,Fruta,Exportaciones,Chile,Mango,Argentina,Bolivia,Brasil,Canadá,Colombia,Cuba,Eslovaquia,Estados Unidos,México,Panamá,Paraguay,Perú,Reino Unido,República Dominicana,Suecia,Hong Kong,Aruba"/>
    <s v="https://analytics.zoho.com/open-view/2395394000000824986?ZOHO_CRITERIA=%22Trasposicion_4.1%22.%22Id_Categor%C3%ADa%22%20%3D%20100108002"/>
    <x v="0"/>
    <s v="#1774B9"/>
  </r>
  <r>
    <n v="3506"/>
    <x v="0"/>
    <x v="4"/>
    <s v="Agropecuario y Forestal"/>
    <n v="100103004"/>
    <x v="51"/>
    <x v="30"/>
    <x v="2"/>
    <x v="113"/>
    <x v="0"/>
    <x v="170"/>
    <s v="Año 2020"/>
    <s v="toneladas (t)"/>
    <s v="Oficina de Estudios y Políticas Agrarias (ODEPA)"/>
    <s v="Volumen de las exportaciones de Durazno por Región de Origen, producidas a Escala Nacional"/>
    <s v="El mapa muestra el Volumen de las exportaciones de Durazno por Región de Origen, producidas a Escala Nacional, durante el Año 2020, de acuerdo a datos recopilados por la Oficina de Estudios y Políticas Agrarias (ODEPA)- toneladas (t)"/>
    <s v="Mapa de calor"/>
    <s v="Estadísticas,Agricultura,Fruta,Exportaciones,Chile,Durazno,Antofagasta,Araucanía,Arica y Parinacota,Atacama,Biobío,Coquimbo,Los Lagos,Magallanes,Maule,Mercadería extranjera nacionalizada,Metropolitana,Ñuble,O'Higgins,Tarapacá,Valparaíso"/>
    <s v="https://analytics.zoho.com/open-view/2395394000000824786?ZOHO_CRITERIA=%22Trasposicion_4.1%22.%22Id_Categor%C3%ADa%22%20%3D%20100103004"/>
    <x v="0"/>
    <s v="#1774B9"/>
  </r>
  <r>
    <n v="3507"/>
    <x v="0"/>
    <x v="4"/>
    <s v="Agropecuario y Forestal"/>
    <n v="100105005"/>
    <x v="51"/>
    <x v="33"/>
    <x v="2"/>
    <x v="113"/>
    <x v="0"/>
    <x v="228"/>
    <s v="Periodo 2012-2020"/>
    <s v="USD"/>
    <s v="Oficina de Estudios y Políticas Agrarias (ODEPA)"/>
    <s v="Evolución del Valor de las importaciones de Pistacho por Procesamiento"/>
    <s v="El gráfico muestra la Evolución del Valor de las importaciones de Pistacho por Procesamiento, durante el Periodo 2012-2020, de acuerdo a datos recopilados por la Oficina de Estudios y Políticas Agrarias (ODEPA)- USD"/>
    <s v="Gráfico Evolución"/>
    <s v="Estadísticas,Agricultura,Fruta,Importaciones,Chile,Pistacho,Aceites,Congelados,Conservas,Deshidratados,Fresca,Frutos secos,Jugos"/>
    <s v="https://analytics.zoho.com/open-view/2395394000005672227?ZOHO_CRITERIA=%22Trasposicion_4.4%22.%22Id_Categor%C3%ADa%22%20%3D%20100105005"/>
    <x v="0"/>
    <s v="#1774B9"/>
  </r>
  <r>
    <n v="3508"/>
    <x v="0"/>
    <x v="4"/>
    <s v="Agropecurio y Forestal"/>
    <n v="21"/>
    <x v="51"/>
    <x v="30"/>
    <x v="2"/>
    <x v="402"/>
    <x v="0"/>
    <x v="185"/>
    <s v="Año 2020"/>
    <s v="USD"/>
    <s v="Oficina de Estudios y Políticas Agrarias (ODEPA)"/>
    <s v=" Valor de las exportaciones de fruta hacia Bielorrusia, por Región de Origen producidas a Escala Nacional"/>
    <s v="El gráfico muestra el  Valor de las exportaciones de fruta hacia Bielorrusia, por Región de Origen producidas a Escala Nacional, durante el Año 2020, de acuerdo a datos recopilados por la Oficina de Estudios y Políticas Agrarias (ODEPA)- USD"/>
    <s v="Gráfico"/>
    <s v="Estadísticas,Agricultura,Fruta,Exportaciones,Bielorrusia,Región de Origen,Ñuble,Biobío,Maule,O'Higgins,Coquimbo,Valparaíso,Metropolitana"/>
    <s v="https://analytics.zoho.com/open-view/2395394000006082507?ZOHO_CRITERIA=%22Trasposicion_4.2%22.%22ID_territorio%22%3D21"/>
    <x v="0"/>
    <s v="#1774B9"/>
  </r>
  <r>
    <n v="3509"/>
    <x v="0"/>
    <x v="4"/>
    <s v="Agropecuario y Forestal"/>
    <n v="100112025"/>
    <x v="51"/>
    <x v="33"/>
    <x v="2"/>
    <x v="113"/>
    <x v="0"/>
    <x v="221"/>
    <s v="Año 2020"/>
    <s v="USD"/>
    <s v="Oficina de Estudios y Políticas Agrarias (ODEPA)"/>
    <s v="Valor de las importaciones de Frutilla por País de origen"/>
    <s v="El mapa muestra el Valor de las importaciones de Frutilla por País de origen, durante el Año 2020, de acuerdo a datos recopilados por la Oficina de Estudios y Políticas Agrarias (ODEPA)- USD"/>
    <s v="Mapa de calor"/>
    <s v="Estadísticas,Agricultura,Fruta,Importaciones,Chile,Frutilla,Argentina,Bélgica,China,Egipto,Estados Unidos,Tailandia,Turquía"/>
    <s v="https://analytics.zoho.com/open-view/2395394000005681415?ZOHO_CRITERIA=%22Trasposicion_4.4%22.%22Id_Categor%C3%ADa%22%20%3D%20100112025"/>
    <x v="0"/>
    <s v="#1774B9"/>
  </r>
  <r>
    <n v="3510"/>
    <x v="0"/>
    <x v="4"/>
    <s v="Agropecurio y Forestal"/>
    <n v="15"/>
    <x v="51"/>
    <x v="30"/>
    <x v="1"/>
    <x v="98"/>
    <x v="11"/>
    <x v="278"/>
    <s v="Año 2020"/>
    <s v="toneladas (t)"/>
    <s v="Oficina de Estudios y Políticas Agrarias (ODEPA)"/>
    <s v=" Volumen de las exportaciones de fruta, por País de destino y Tipo de Fruta producidas en la Región de Arica y Parinacota"/>
    <s v="El mapa muestra el  Volumen de las exportaciones de fruta, por País de destino y Tipo de Fruta producidas en la Región de Arica y Parinacota, durante el Año 2020, de acuerdo a datos recopilados por la Oficina de Estudios y Políticas Agrarias (ODEPA)- toneladas (t)"/>
    <s v="Mapa de calor"/>
    <s v="Estadísticas,Agricultura,Fruta,Exportaciones,Región de Arica y Parinacota,País de destino,Alemania,Arabia Saudita,Argentina,Bolivia,Brasil,Canadá,China,Colombia,Corea del Sur,Ecuador,España,Estados Unidos,Francia,Grecia,Kuwait,Malasia,México,Países Bajos,Perú,Reino Unido,Taiwán,Venezuela"/>
    <s v="https://analytics.zoho.com/open-view/2395394000005736700?ZOHO_CRITERIA=%22Trasposicion_4.1%22.%22C%C3%B3digo_Regi%C3%B3n%22%20%3D%2015"/>
    <x v="21"/>
    <s v="#1774B9"/>
  </r>
  <r>
    <n v="3511"/>
    <x v="0"/>
    <x v="4"/>
    <s v="Agropecurio y Forestal"/>
    <n v="7"/>
    <x v="51"/>
    <x v="30"/>
    <x v="2"/>
    <x v="113"/>
    <x v="0"/>
    <x v="177"/>
    <s v="Año 2020"/>
    <s v="toneladas (t)"/>
    <s v="Oficina de Estudios y Políticas Agrarias (ODEPA)"/>
    <s v="Volumen de las exportaciones de Jugos por Fruta, producidas a Escala Nacional"/>
    <s v="El gráfico muestra el Volumen de las exportaciones de Jugos por Fruta, producidas a Escala Nacional, durante el Año 2020, de acuerdo a datos recopilados por la Oficina de Estudios y Políticas Agrarias (ODEPA)- toneladas (t)"/>
    <s v="Gráfico"/>
    <s v="Estadísticas,Agricultura,Fruta,Exportaciones,Jugos,Fruta,Guayabo,Mango,Papaya,Durazno Fresco,Membrillo,Cereza,Durazno Conservero,Uva de Mesa,Ciruela Europea,Ciruelo Japonés,Kiwi,Pera,Cramberry,Manzano,Arándano,Frambuesa,Frutilla,Mora Silvestre"/>
    <s v="https://analytics.zoho.com/open-view/2395394000000819780?ZOHO_CRITERIA=%22Trasposicion_4.1%22.%22Id_Procesamiento%22%20%3D%207"/>
    <x v="0"/>
    <s v="#1774B9"/>
  </r>
  <r>
    <n v="3512"/>
    <x v="0"/>
    <x v="4"/>
    <s v="Agropecurio y Forestal"/>
    <n v="15101"/>
    <x v="49"/>
    <x v="28"/>
    <x v="0"/>
    <x v="197"/>
    <x v="0"/>
    <x v="182"/>
    <s v="Periodo 2018-2020"/>
    <s v="Kilogramo - Kg"/>
    <s v="Oficina de Estudios y Políticas Agrarias (ODEPA)"/>
    <s v="Número de empleados por Tipo de Fruta, en la Comuna de Arica"/>
    <s v="El gráfico muestra el Número de empleados por Tipo de Fruta, en la Comuna de Arica, durante el Periodo 2018-2020, de acuerdo a datos recopilados por la Oficina de Estudios y Políticas Agrarias (ODEPA)- Kilogramo - Kg"/>
    <s v="Gráfico"/>
    <s v="Estadísticas,ODEPA,Fruta,Agricultura,Número de empleados, Tipo de Fruta, Arica"/>
    <s v="https://analytics.zoho.com/open-view/2395394000001834656?ZOHO_CRITERIA=%224.6%22.%22C%C3%B3digo_Comuna%22%3D15101"/>
    <x v="112"/>
    <s v="#1774B9"/>
  </r>
  <r>
    <n v="3513"/>
    <x v="0"/>
    <x v="4"/>
    <s v="Agropecurio y Forestal"/>
    <n v="7109"/>
    <x v="55"/>
    <x v="28"/>
    <x v="0"/>
    <x v="83"/>
    <x v="0"/>
    <x v="178"/>
    <s v="Periodo 2018-2020"/>
    <s v="Kilogramo - Kg"/>
    <s v="Oficina de Estudios y Políticas Agrarias (ODEPA)"/>
    <s v="Volumen  de fruta por Destino, producidas en la San Clemente"/>
    <s v="El gráfico muestra el Volumen  de fruta por Destino, producidas en la San Clemente, durante el Periodo 2018-2020, de acuerdo a datos recopilados por la Oficina de Estudios y Políticas Agrarias (ODEPA)- Kilogramo - Kg"/>
    <s v="Gráfico"/>
    <s v="Estadísticas,ODEPA,Fruta,Agricultura,Volumen de fruta, Destino, San Clemente"/>
    <s v="https://analytics.zoho.com/open-view/2395394000001846568?ZOHO_CRITERIA=%224.6%22.%22C%C3%B3digo_Comuna%22%3D7109"/>
    <x v="113"/>
    <s v="#1774B9"/>
  </r>
  <r>
    <n v="3514"/>
    <x v="0"/>
    <x v="4"/>
    <s v="Agropecuario y Forestal"/>
    <n v="100109001"/>
    <x v="51"/>
    <x v="30"/>
    <x v="2"/>
    <x v="113"/>
    <x v="0"/>
    <x v="307"/>
    <s v="Año 2020"/>
    <s v="toneladas (t)"/>
    <s v="Oficina de Estudios y Políticas Agrarias (ODEPA)"/>
    <s v="Volumen de las exportaciones de Uva por Región de Origen, producidas a Escala Nacional"/>
    <s v="El mapa muestra el Volumen de las exportaciones de Uva por Región de Origen, producidas a Escala Nacional, durante el Año 2020, de acuerdo a datos recopilados por la Oficina de Estudios y Políticas Agrarias (ODEPA)- toneladas (t)"/>
    <s v="Mapa de calor"/>
    <s v="Estadísticas,Agricultura,Fruta,Exportaciones,Chile,Uva,Antofagasta,Araucanía,Arica y Parinacota,Atacama,Aysén,Biobío,Coquimbo,Los Lagos,Los Ríos,Magallanes,Maule,Mercadería extranjera nacionalizada,Metropolitana,Ñuble,O'Higgins,Tarapacá,Valparaíso"/>
    <s v="https://analytics.zoho.com/open-view/2395394000000824786?ZOHO_CRITERIA=%22Trasposicion_4.1%22.%22Id_Categor%C3%ADa%22%20%3D%20100109001"/>
    <x v="0"/>
    <s v="#1774B9"/>
  </r>
  <r>
    <n v="3515"/>
    <x v="0"/>
    <x v="4"/>
    <s v="Agropecurio y Forestal"/>
    <n v="5501"/>
    <x v="49"/>
    <x v="28"/>
    <x v="0"/>
    <x v="53"/>
    <x v="0"/>
    <x v="175"/>
    <s v="Periodo 2018-2020"/>
    <s v="Kilogramo - Kg"/>
    <s v="Oficina de Estudios y Políticas Agrarias (ODEPA)"/>
    <s v="Número de empleados por Procesamiento (agroindustria), en la Comuna de Quillota"/>
    <s v="La nube de palabras muestra el Número de empleados por Procesamiento (agroindustria), en la Comuna de Quillota, durante el Periodo 2018-2020, de acuerdo a datos recopilados por la Oficina de Estudios y Políticas Agrarias (ODEPA)- Kilogramo - Kg"/>
    <s v="Nube de palabras"/>
    <s v="Estadísticas,ODEPA,Fruta,Agricultura,Número de empleados, Procesamiento, Quillota"/>
    <s v="https://analytics.zoho.com/open-view/2395394000001840481?ZOHO_CRITERIA=%224.6%22.%22C%C3%B3digo_Comuna%22%3D5501"/>
    <x v="64"/>
    <s v="#1774B9"/>
  </r>
  <r>
    <n v="3516"/>
    <x v="0"/>
    <x v="4"/>
    <s v="Agropecurio y Forestal"/>
    <n v="2"/>
    <x v="51"/>
    <x v="33"/>
    <x v="2"/>
    <x v="113"/>
    <x v="0"/>
    <x v="195"/>
    <s v="Año 2020"/>
    <s v="USD"/>
    <s v="Oficina de Estudios y Políticas Agrarias (ODEPA)"/>
    <s v=" Valor de las importaciones  de Congelados por País origen"/>
    <s v="El mapa muestra el  Valor de las importaciones  de Congelados por País origen, durante el Año 2020, de acuerdo a datos recopilados por la Oficina de Estudios y Políticas Agrarias (ODEPA)- USD"/>
    <s v="Mapa de calor"/>
    <s v="Estadísticas,Agricultura,Fruta,Importaciones,Chile,Congelados,Arándano,Damasco,Durazno,Frambuesa,Frutilla,Kiwi,Manzana,Mora,Uva"/>
    <s v="https://analytics.zoho.com/open-view/2395394000005681589?ZOHO_CRITERIA=%22Trasposicion_4.4%22.%22Id_Procesamiento%22%20%3D%202"/>
    <x v="0"/>
    <s v="#1774B9"/>
  </r>
  <r>
    <n v="3517"/>
    <x v="0"/>
    <x v="4"/>
    <s v="Agropecurio y Forestal"/>
    <n v="7308"/>
    <x v="49"/>
    <x v="28"/>
    <x v="0"/>
    <x v="213"/>
    <x v="0"/>
    <x v="175"/>
    <s v="Periodo 2018-2020"/>
    <s v="Kilogramo - Kg"/>
    <s v="Oficina de Estudios y Políticas Agrarias (ODEPA)"/>
    <s v="Número de empleados por Procesamiento (agroindustria), en la Comuna de Teno"/>
    <s v="La nube de palabras muestra el Número de empleados por Procesamiento (agroindustria), en la Comuna de Teno, durante el Periodo 2018-2020, de acuerdo a datos recopilados por la Oficina de Estudios y Políticas Agrarias (ODEPA)- Kilogramo - Kg"/>
    <s v="Nube de palabras"/>
    <s v="Estadísticas,ODEPA,Fruta,Agricultura,Número de empleados, Procesamiento, Teno"/>
    <s v="https://analytics.zoho.com/open-view/2395394000001840481?ZOHO_CRITERIA=%224.6%22.%22C%C3%B3digo_Comuna%22%3D7308"/>
    <x v="81"/>
    <s v="#1774B9"/>
  </r>
  <r>
    <n v="3518"/>
    <x v="0"/>
    <x v="4"/>
    <s v="Agropecurio y Forestal"/>
    <n v="100103006"/>
    <x v="49"/>
    <x v="28"/>
    <x v="2"/>
    <x v="113"/>
    <x v="0"/>
    <x v="308"/>
    <s v="Periodo 2018-2020"/>
    <s v="Kilogramo - Kg"/>
    <s v="Oficina de Estudios y Políticas Agrarias (ODEPA)"/>
    <s v="Número de empleados por agroindustria de Nectarino según Destino, a nivel nacional"/>
    <s v="El gráfico muestra el Número de empleados por agroindustria de Nectarino según Destino, a nivel nacional, durante el Periodo 2018-2020, de acuerdo a datos recopilados por la Oficina de Estudios y Políticas Agrarias (ODEPA)- Kilogramo - Kg"/>
    <s v="Gráfico"/>
    <s v="Estadísticas,ODEPA,Fruta,Agricultura,Número de empleados, Nectarino, Chile"/>
    <s v="https://analytics.zoho.com/open-view/2395394000001894853?ZOHO_CRITERIA=%224.6%22.%22Id_Categor%C3%ADa%22%3D100103006"/>
    <x v="0"/>
    <s v="#1774B9"/>
  </r>
  <r>
    <n v="3519"/>
    <x v="0"/>
    <x v="4"/>
    <s v="Agropecurio y Forestal"/>
    <n v="100104005"/>
    <x v="58"/>
    <x v="34"/>
    <x v="2"/>
    <x v="113"/>
    <x v="10"/>
    <x v="225"/>
    <s v="Año 2021"/>
    <s v="Pesos por kilogramo (CLP/kg)"/>
    <s v="Oficina de Estudios y Políticas Agrarias (ODEPA)"/>
    <s v="Precios Diarios de Pera durante el año 2021 en los Mercados Mayoristas de Chile"/>
    <s v="Evolución de los Precios diarios de Per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Pera,Chile"/>
    <s v="https://analytics.zoho.com/open-view/2395394000008697993?ZOHO_CRITERIA=%22Fruta%20Consolidado%22.%22Categor%C3%ADa%20ID%22%3D100104005"/>
    <x v="0"/>
    <s v="#1774B9"/>
  </r>
  <r>
    <n v="3520"/>
    <x v="0"/>
    <x v="4"/>
    <s v="Agropecurio y Forestal"/>
    <n v="5304"/>
    <x v="49"/>
    <x v="28"/>
    <x v="0"/>
    <x v="59"/>
    <x v="0"/>
    <x v="177"/>
    <s v="Periodo 2018-2020"/>
    <s v="Kilogramo - Kg"/>
    <s v="Oficina de Estudios y Políticas Agrarias (ODEPA)"/>
    <s v="Número de empleados por Fruta, en la Comuna de San Esteban"/>
    <s v="El gráfico muestra el Número de empleados por Fruta, en la Comuna de San Esteban, durante el Periodo 2018-2020, de acuerdo a datos recopilados por la Oficina de Estudios y Políticas Agrarias (ODEPA)- Kilogramo - Kg"/>
    <s v="Gráfico"/>
    <s v="Estadísticas,ODEPA,Fruta,Agricultura,Número de empleados, Fruta, San Esteban"/>
    <s v="https://analytics.zoho.com/open-view/2395394000001840069?ZOHO_CRITERIA=%224.6%22.%22C%C3%B3digo_Comuna%22%3D5304"/>
    <x v="114"/>
    <s v="#1774B9"/>
  </r>
  <r>
    <n v="3521"/>
    <x v="0"/>
    <x v="4"/>
    <s v="Agropecurio y Forestal"/>
    <n v="8301"/>
    <x v="62"/>
    <x v="31"/>
    <x v="0"/>
    <x v="268"/>
    <x v="4"/>
    <x v="238"/>
    <s v="Periodo 2018-2019-2020"/>
    <s v="Superficie (ha)"/>
    <s v="Oficina de Estudios y Políticas Agrarias (ODEPA)"/>
    <s v="Superficie plantada de especies frutales por Sistema de Plantación en la comuna de Los Angeles"/>
    <s v="Se representa la superficie plantada de frutales por Sistema de Plantación, Tipo de Cultivo y Especie Plantada en la comuna de Los Angeles con base a datos recopilados por la Oficina de Estudios y Políticas Agrarias (ODEPA) en los Catastros Frutícolas Regionales de los años 2018-2019-2020."/>
    <s v="Gráfico Proporciones"/>
    <s v="agricultura,agrícola,frutícola,superficie,plantaciones,fruta,ODEPA,comuna,región,Los Angeles,Sistema Plantación"/>
    <s v="https://analytics.zoho.com/open-view/2395394000008804399?ZOHO_CRITERIA=%22Localiza%20CL%22.%22Codcom%22%3D8301"/>
    <x v="8"/>
    <s v="#1774B9"/>
  </r>
  <r>
    <n v="3522"/>
    <x v="0"/>
    <x v="4"/>
    <s v="Agropecurio y Forestal"/>
    <n v="52"/>
    <x v="51"/>
    <x v="30"/>
    <x v="2"/>
    <x v="369"/>
    <x v="0"/>
    <x v="185"/>
    <s v="Año 2020"/>
    <s v="toneladas (t)"/>
    <s v="Oficina de Estudios y Políticas Agrarias (ODEPA)"/>
    <s v="Volumen de las exportaciones de fruta hacia Ecuador, por Región de Origen producidas a Escala Nacional"/>
    <s v="El mapa muestra el Volumen de las exportaciones de fruta hacia Ecuador, por Región de Origen producidas a Escala Nacional, durante el Año 2020, de acuerdo a datos recopilados por la Oficina de Estudios y Políticas Agrarias (ODEPA)- toneladas (t)"/>
    <s v="Mapa de calor"/>
    <s v="Estadísticas,Agricultura,Fruta,Exportaciones,Ecuador,Región de Origen,Ñuble,Biobío,Maule,O'Higgins,Coquimbo,Valparaíso,Metropolitana"/>
    <s v="https://analytics.zoho.com/open-view/2395394000000827189?ZOHO_CRITERIA=%22Trasposicion_4.1%22.%22Id_auxiliar%22%3D52"/>
    <x v="0"/>
    <s v="#1774B9"/>
  </r>
  <r>
    <n v="3523"/>
    <x v="0"/>
    <x v="4"/>
    <s v="Agropecurio y Forestal"/>
    <n v="13403"/>
    <x v="55"/>
    <x v="28"/>
    <x v="0"/>
    <x v="102"/>
    <x v="0"/>
    <x v="175"/>
    <s v="Periodo 2018-2020"/>
    <s v="Kilogramo - Kg"/>
    <s v="Oficina de Estudios y Políticas Agrarias (ODEPA)"/>
    <s v="Volumen  de fruta por Procesamiento, producidas en la Calera de Tango"/>
    <s v="El gráfico muestra el Volumen  de fruta por Procesamiento, producidas en la Calera de Tango, durante el Periodo 2018-2020, de acuerdo a datos recopilados por la Oficina de Estudios y Políticas Agrarias (ODEPA)- Kilogramo - Kg"/>
    <s v="Gráfico"/>
    <s v="Estadísticas,ODEPA,Fruta,Agricultura,Volumen de fruta, Procesamiento, Calera de Tango"/>
    <s v="https://analytics.zoho.com/open-view/2395394000001840276?ZOHO_CRITERIA=%224.6%22.%22C%C3%B3digo_Comuna%22%3D13403"/>
    <x v="115"/>
    <s v="#1774B9"/>
  </r>
  <r>
    <n v="3524"/>
    <x v="0"/>
    <x v="4"/>
    <s v="Agropecurio y Forestal"/>
    <n v="9109"/>
    <x v="49"/>
    <x v="28"/>
    <x v="0"/>
    <x v="179"/>
    <x v="0"/>
    <x v="177"/>
    <s v="Periodo 2018-2020"/>
    <s v="Kilogramo - Kg"/>
    <s v="Oficina de Estudios y Políticas Agrarias (ODEPA)"/>
    <s v="Número de empleados por Fruta, en la Comuna de Loncoche"/>
    <s v="El gráfico muestra el Número de empleados por Fruta, en la Comuna de Loncoche, durante el Periodo 2018-2020, de acuerdo a datos recopilados por la Oficina de Estudios y Políticas Agrarias (ODEPA)- Kilogramo - Kg"/>
    <s v="Gráfico"/>
    <s v="Estadísticas,ODEPA,Fruta,Agricultura,Número de empleados, Fruta, Loncoche"/>
    <s v="https://analytics.zoho.com/open-view/2395394000001840069?ZOHO_CRITERIA=%224.6%22.%22C%C3%B3digo_Comuna%22%3D9109"/>
    <x v="116"/>
    <s v="#1774B9"/>
  </r>
  <r>
    <n v="3525"/>
    <x v="0"/>
    <x v="4"/>
    <s v="Agropecurio y Forestal"/>
    <n v="100111"/>
    <x v="56"/>
    <x v="32"/>
    <x v="1"/>
    <x v="184"/>
    <x v="0"/>
    <x v="187"/>
    <s v="Temporadas 1979/1980 a 2019/2020"/>
    <s v="quintales métricos por hectárea (qqm/ha)"/>
    <s v="Oficina de Estudios y Políticas Agrarias (ODEPA)"/>
    <s v="Evolución del rendimiento promedio de cultivos de Cereales en la Región de Valparaíso para las series de tiempo disponibles"/>
    <s v="Se muestra la evolución del rendimiento promedio de cultivos de Cereales en la Región de Valparaíso,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Valparaíso,Cereales"/>
    <s v="https://analytics.zoho.com/open-view/2395394000009297093?ZOHO_CRITERIA=%22Localiza%20CL%22.%22Codreg%22%3D5%20and%20%224.11%20Rendimiento%20regional%20cultivo%22.%22Id_producto%22%3D100111"/>
    <x v="40"/>
    <s v="#1774B9"/>
  </r>
  <r>
    <n v="3526"/>
    <x v="0"/>
    <x v="4"/>
    <s v="Agropecurio y Forestal"/>
    <n v="10"/>
    <x v="58"/>
    <x v="34"/>
    <x v="2"/>
    <x v="113"/>
    <x v="5"/>
    <x v="309"/>
    <s v="Año 2021"/>
    <s v="Pesos por kilogramo (CLP/kg)"/>
    <s v="Oficina de Estudios y Políticas Agrarias (ODEPA)"/>
    <s v="Precios Diarios de Frutas durante el año 2021 en la Vega Modelo de Temuco"/>
    <s v="Evolución de los Precios diarios de Frutas en pesos chilenos por kilogramo desde el 1/1/2021 a la fecha en la Vega Modelo de Temuco con base en datos reportados por la Oficina de Estudios y Políticas Agrarias (ODEPA)"/>
    <s v="Gráfico Evolución"/>
    <s v="precio,diario,ODEPA,agrícola,productos agrícolas,verduras,por mayor,Fruta,Vega Modelo de Temuco,Chile"/>
    <s v="https://analytics.zoho.com/open-view/2395394000008656520?ZOHO_CRITERIA=%22Fruta%20Consolidado%22.%22Mercado%20ID%22%3D10"/>
    <x v="0"/>
    <s v="#1774B9"/>
  </r>
  <r>
    <n v="3527"/>
    <x v="0"/>
    <x v="4"/>
    <s v="Agropecurio y Forestal"/>
    <n v="100103"/>
    <x v="55"/>
    <x v="28"/>
    <x v="2"/>
    <x v="113"/>
    <x v="0"/>
    <x v="262"/>
    <s v="Periodo 2018-2020"/>
    <s v="Kilogramo - Kg"/>
    <s v="Oficina de Estudios y Políticas Agrarias (ODEPA)"/>
    <s v="Volumen  de fruta clasificadas como Frutos de hueso (carozo), por Región de origen, producidas a nivel nacional"/>
    <s v="El mapa muestra el Volumen  de fruta clasificadas como Frutos de hueso (carozo), por Región de origen, producidas a nivel nacional, durante el Periodo 2018-2020, de acuerdo a datos recopilados por la Oficina de Estudios y Políticas Agrarias (ODEPA)- Kilogramo - Kg"/>
    <s v="Mapa"/>
    <s v="Estadísticas,ODEPA,Fruta,Agricultura,Volumen de fruta, Frutos de hueso (carozo), Chile"/>
    <s v="https://analytics.zoho.com/open-view/2395394000001853164?ZOHO_CRITERIA=%224.6%22.%22Id_Producto%22%3D100103"/>
    <x v="0"/>
    <s v="#1774B9"/>
  </r>
  <r>
    <n v="3528"/>
    <x v="0"/>
    <x v="4"/>
    <s v="Agropecurio y Forestal"/>
    <n v="52"/>
    <x v="51"/>
    <x v="33"/>
    <x v="2"/>
    <x v="369"/>
    <x v="0"/>
    <x v="175"/>
    <s v="Periodo 2012-2020"/>
    <s v="USD"/>
    <s v="Oficina de Estudios y Políticas Agrarias (ODEPA)"/>
    <s v="Evolución del Valor de las importaciones provenientes de Ecuador, por Procesamiento"/>
    <s v="El gráfico muestra la Evolución del Valor de las importaciones provenientes de Ecuador, por Procesamiento, durante el Periodo 2012-2020, de acuerdo a datos recopilados por la Oficina de Estudios y Políticas Agrarias (ODEPA)- USD"/>
    <s v="Gráfico Evolución"/>
    <s v="Estadísticas,Agricultura,Fruta,Importaciones,Ecuador,Procesamiento,Aceites,Congelados,Conservas,Deshidratados,Fresca,Frutos secos,Jugos"/>
    <s v="https://analytics.zoho.com/open-view/2395394000005678211?ZOHO_CRITERIA=%22Trasposicion_4.4%22.%22Id_auxiliar%22%3D52"/>
    <x v="0"/>
    <s v="#1774B9"/>
  </r>
  <r>
    <n v="3529"/>
    <x v="0"/>
    <x v="4"/>
    <s v="Agropecurio y Forestal"/>
    <n v="5601"/>
    <x v="55"/>
    <x v="28"/>
    <x v="0"/>
    <x v="335"/>
    <x v="0"/>
    <x v="182"/>
    <s v="Periodo 2018-2020"/>
    <s v="Kilogramo - Kg"/>
    <s v="Oficina de Estudios y Políticas Agrarias (ODEPA)"/>
    <s v="Volumen  de fruta por Tipo de Fruta, producidas en la San Antonio"/>
    <s v="El gráfico muestra el Volumen  de fruta por Tipo de Fruta, producidas en la San Antonio, durante el Periodo 2018-2020, de acuerdo a datos recopilados por la Oficina de Estudios y Políticas Agrarias (ODEPA)- Kilogramo - Kg"/>
    <s v="Gráfico"/>
    <s v="Estadísticas,ODEPA,Fruta,Agricultura,Volumen de fruta, Tipo de Fruta, San Antonio"/>
    <s v="https://analytics.zoho.com/open-view/2395394000001834352?ZOHO_CRITERIA=%224.6%22.%22C%C3%B3digo_Comuna%22%3D5601"/>
    <x v="117"/>
    <s v="#1774B9"/>
  </r>
  <r>
    <n v="3530"/>
    <x v="0"/>
    <x v="4"/>
    <s v="Agropecurio y Forestal"/>
    <n v="7"/>
    <x v="51"/>
    <x v="30"/>
    <x v="1"/>
    <x v="163"/>
    <x v="9"/>
    <x v="182"/>
    <s v="Año 2020"/>
    <s v="toneladas (t)"/>
    <s v="Oficina de Estudios y Políticas Agrarias (ODEPA)"/>
    <s v=" Volumen de las exportaciones de fruta, por Tipo de Fruta y Procesamiento producidas en la Región de Maule"/>
    <s v="El gráfico muestra el  Volumen de las exportaciones de fruta, por Tipo de Fruta y Procesamiento producidas en la Región de Maule, durante el Año 2020, de acuerdo a datos recopilados por la Oficina de Estudios y Políticas Agrarias (ODEPA)- toneladas (t)"/>
    <s v="Gráfico "/>
    <s v="Estadísticas,Agricultura,Fruta,Exportaciones,Región de Maule,Tipo de Fruta,Berries,Cítricos,Frutos de hueso (carozo),Frutos de pepita,Frutos secos,Frutos oleaginosos,Otros,Tropicales y subtropicales,Uva"/>
    <s v="https://analytics.zoho.com/open-view/2395394000005736499?ZOHO_CRITERIA=%22Trasposicion_4.1%22.%22C%C3%B3digo_Regi%C3%B3n%22%20%3D%207"/>
    <x v="53"/>
    <s v="#1774B9"/>
  </r>
  <r>
    <n v="3531"/>
    <x v="0"/>
    <x v="4"/>
    <s v="Agropecurio y Forestal"/>
    <n v="4104"/>
    <x v="55"/>
    <x v="28"/>
    <x v="0"/>
    <x v="248"/>
    <x v="0"/>
    <x v="197"/>
    <s v="Periodo 2018-2020"/>
    <s v="Kilogramo - Kg"/>
    <s v="Oficina de Estudios y Políticas Agrarias (ODEPA)"/>
    <s v="Volumen  de fruta por Tipo de Envase, producidas en la La Higuera"/>
    <s v="El gráfico muestra el Volumen  de fruta por Tipo de Envase, producidas en la La Higuera, durante el Periodo 2018-2020, de acuerdo a datos recopilados por la Oficina de Estudios y Políticas Agrarias (ODEPA)- Kilogramo - Kg"/>
    <s v="Gráfico"/>
    <s v="Estadísticas,ODEPA,Fruta,Agricultura,Volumen de fruta, Tipo de Envase, La Higuera"/>
    <s v="https://analytics.zoho.com/open-view/2395394000001840783?ZOHO_CRITERIA=%224.6%22.%22C%C3%B3digo_Comuna%22%3D4104"/>
    <x v="83"/>
    <s v="#1774B9"/>
  </r>
  <r>
    <n v="3532"/>
    <x v="0"/>
    <x v="4"/>
    <s v="Agropecurio y Forestal"/>
    <n v="6110"/>
    <x v="52"/>
    <x v="31"/>
    <x v="0"/>
    <x v="278"/>
    <x v="4"/>
    <x v="171"/>
    <s v="Periodo 2018-2019-2020"/>
    <s v="Superficie (ha)"/>
    <s v="Oficina de Estudios y Políticas Agrarias (ODEPA)"/>
    <s v="Superficie plantada de especies frutales por Método de Riego en la comuna de Mostazal"/>
    <s v="Se representa la superficie plantada de frutales por Método de Riego con segmentadores incorporados por Tipo de Cultivo y Especie Plantada en la comuna de Mostazal con base a datos recopilados por la Oficina de Estudios y Políticas Agrarias (ODEPA) en los Catastros Frutícolas Regionales de los años 2018-2019-2020."/>
    <s v="Gráfico Proporciones"/>
    <s v="agricultura,agrícola,frutícola,superficie,plantaciones,fruta,ODEPA,comuna,región,Mostazal,Método Riego"/>
    <s v="https://analytics.zoho.com/open-view/2395394000008804811?ZOHO_CRITERIA=%22Localiza%20CL%22.%22Codcom%22%3D6110"/>
    <x v="29"/>
    <s v="#1774B9"/>
  </r>
  <r>
    <n v="3533"/>
    <x v="0"/>
    <x v="4"/>
    <s v="Agropecuario y Forestal"/>
    <n v="100108006"/>
    <x v="51"/>
    <x v="30"/>
    <x v="2"/>
    <x v="113"/>
    <x v="0"/>
    <x v="305"/>
    <s v="Periodo 2012-2020"/>
    <s v="toneladas (t)"/>
    <s v="Oficina de Estudios y Políticas Agrarias (ODEPA)"/>
    <s v="Evolución del volumen de las exportaciones de Plátano por Procesamiento, producidas a Escala Nacional"/>
    <s v="El gráfico muestra la Evolución del volumen de las exportaciones de Plátano por Procesamiento, producidas a Escala Nacional, durante el Periodo 2012-2020, de acuerdo a datos recopilados por la Oficina de Estudios y Políticas Agrarias (ODEPA)- toneladas (t)"/>
    <s v="Gráfico Evolución"/>
    <s v="Estadísticas,Agricultura,Fruta,Exportaciones,Chile,Plátano,Aceites,Congelados,Conservas,Deshidratados,Fresca,Frutos secos,Jugos"/>
    <s v="https://analytics.zoho.com/open-view/2395394000000976999?ZOHO_CRITERIA=%22Trasposicion_4.1%22.%22Id_Categor%C3%ADa%22%20%3D%20100108006"/>
    <x v="0"/>
    <s v="#1774B9"/>
  </r>
  <r>
    <n v="3534"/>
    <x v="0"/>
    <x v="4"/>
    <s v="Agropecurio y Forestal"/>
    <n v="3"/>
    <x v="51"/>
    <x v="30"/>
    <x v="2"/>
    <x v="113"/>
    <x v="0"/>
    <x v="310"/>
    <s v="Año 2020"/>
    <s v="USD"/>
    <s v="Oficina de Estudios y Políticas Agrarias (ODEPA)"/>
    <s v="Valor de las exportaciones de  Conservas por Tipo de Fruta, producidas a Escala Nacional"/>
    <s v="El gráfico muestra el Valor de las exportaciones de  Conservas por Tipo de Fruta, producidas a Escala Nacional, durante el Año 2020, de acuerdo a datos recopilados por la Oficina de Estudios y Políticas Agrarias (ODEPA)- USD"/>
    <s v="Gráfico"/>
    <s v="Estadísticas,Agricultura,Fruta,Exportaciones,Chile,Conservas,Papaya,Manzano,Uva de Mesa,Arándano,Durazno Conservero,Frutilla,Mora Cultivada,Pera,Cereza,Higo,Membrillo"/>
    <s v="https://analytics.zoho.com/open-view/2395394000006093638?ZOHO_CRITERIA=%22Trasposicion_4.2%22.%22Id_Procesamiento%22%20%3D%203"/>
    <x v="0"/>
    <s v="#1774B9"/>
  </r>
  <r>
    <n v="3535"/>
    <x v="0"/>
    <x v="4"/>
    <s v="Agropecurio y Forestal"/>
    <n v="27"/>
    <x v="53"/>
    <x v="32"/>
    <x v="1"/>
    <x v="156"/>
    <x v="0"/>
    <x v="311"/>
    <s v="Temporadas 2017/2018 a 2019/2020"/>
    <s v="quintales métricos por hectárea (qqm/ha)"/>
    <s v="Oficina de Estudios y Políticas Agrarias (ODEPA)"/>
    <s v="Rendimiento histórico de Cultivos de Tomate industrial en la Región de Ñuble"/>
    <s v="Se detalla el rendimiento promedio histórico de cultivos de Tomate industrial según datos publicados por la Oficina de Estudios y Políticas Agrarias (ODEPA) para las Temporadas 2017/2018 a 2019/2020 en la Región de Ñuble - quintales métricos por hectárea (qqm/ha)"/>
    <s v="Gráfico Evolución"/>
    <s v="agricultura,agrícola,rendimiento,cultivo,quintales,ODEPA,estadísticas,Región de Ñuble,Tomate industrial"/>
    <s v="https://analytics.zoho.com/open-view/2395394000009125708?ZOHO_CRITERIA=%22Localiza%20CL%22.%22Codreg%22%3D16%20and%20%224.11%20Rendimiento%20regional%20cultivo%22.%22Id_cultivo%22%3D27"/>
    <x v="27"/>
    <s v="#1774B9"/>
  </r>
  <r>
    <n v="3536"/>
    <x v="0"/>
    <x v="4"/>
    <s v="Agropecurio y Forestal"/>
    <n v="100104001"/>
    <x v="58"/>
    <x v="34"/>
    <x v="1"/>
    <x v="98"/>
    <x v="8"/>
    <x v="312"/>
    <s v="Año 2021"/>
    <s v="Pesos por kilogramo (CLP/kg)"/>
    <s v="Oficina de Estudios y Políticas Agrarias (ODEPA)"/>
    <s v="Precios Diarios de Granada durante el año 2021 en los Mercados Mayoristas de la Región de Arica y Parinacota"/>
    <s v="Evolución de los Precios diarios de Granada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Granada,Región de Arica y Parinacota"/>
    <s v="https://analytics.zoho.com/open-view/2395394000008699297?ZOHO_CRITERIA=%22Fruta%20Consolidado%22.%22Codreg%22%3D15%20and%20%22Fruta%20Consolidado%22.%22Categor%C3%ADa%20ID%22%3D100104001"/>
    <x v="21"/>
    <s v="#1774B9"/>
  </r>
  <r>
    <n v="3537"/>
    <x v="0"/>
    <x v="4"/>
    <s v="Agropecurio y Forestal"/>
    <n v="6"/>
    <x v="51"/>
    <x v="30"/>
    <x v="1"/>
    <x v="178"/>
    <x v="0"/>
    <x v="175"/>
    <s v="Año 2020"/>
    <s v="toneladas (t)"/>
    <s v="Oficina de Estudios y Políticas Agrarias (ODEPA)"/>
    <s v=" Volumen de las exportaciones de fruta, por Procesamiento producidas en la Región de O'Higgins"/>
    <s v="El mapa muestra el  Volumen de las exportaciones de fruta, por Procesamiento producidas en la Región de O'Higgins, durante el Año 2020, de acuerdo a datos recopilados por la Oficina de Estudios y Políticas Agrarias (ODEPA)- toneladas (t)"/>
    <s v="Mapa de calor"/>
    <s v="Estadísticas,Agricultura,Fruta,Exportaciones,Región de O'Higgins,Procesamiento,Aceites,Congelados,Conservas,Deshidratados,Fresca,Frutos secos,Jugos"/>
    <s v="https://analytics.zoho.com/open-view/2395394000000824192?ZOHO_CRITERIA=%22Trasposicion_4.1%22.%22C%C3%B3digo_Regi%C3%B3n%22%20%3D%206"/>
    <x v="48"/>
    <s v="#1774B9"/>
  </r>
  <r>
    <n v="3538"/>
    <x v="0"/>
    <x v="4"/>
    <s v="Agropecurio y Forestal"/>
    <n v="100112040"/>
    <x v="60"/>
    <x v="34"/>
    <x v="2"/>
    <x v="113"/>
    <x v="10"/>
    <x v="223"/>
    <s v="Año 2021"/>
    <s v="Pesos por kilogramo (CLP/kg)"/>
    <s v="Oficina de Estudios y Políticas Agrarias (ODEPA)"/>
    <s v="Precios Diarios de Cilantro durante el año 2021 en los Mercados Mayoristas de Chile"/>
    <s v="Evolución de los Precios diarios de Cilantro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Cilantro,Chile"/>
    <s v="https://analytics.zoho.com/open-view/2395394000008702709?ZOHO_CRITERIA=%22Hortaliza%20Consolidado%22.%22Categor%C3%ADa%20ID%22%3D100112040"/>
    <x v="0"/>
    <s v="#1774B9"/>
  </r>
  <r>
    <n v="3539"/>
    <x v="0"/>
    <x v="4"/>
    <s v="Agropecurio y Forestal"/>
    <n v="188"/>
    <x v="51"/>
    <x v="30"/>
    <x v="2"/>
    <x v="391"/>
    <x v="0"/>
    <x v="185"/>
    <s v="Periodo 2012-2020"/>
    <s v="USD"/>
    <s v="Oficina de Estudios y Políticas Agrarias (ODEPA)"/>
    <s v="Evolución del Valor de las exportaciones de fruta hacia Uruguay, por Región de Origen producidas a Escala Nacional"/>
    <s v="El gráfico muestra la Evolución del Valor de las exportaciones de fruta hacia Uruguay, por Región de Origen producidas a Escala Nacional, durante el Periodo 2012-2020, de acuerdo a datos recopilados por la Oficina de Estudios y Políticas Agrarias (ODEPA)- USD"/>
    <s v="Gráfico Evolución"/>
    <s v="Estadísticas,Agricultura,Fruta,Exportaciones,Uruguay,Región de Origen,Ñuble,Biobío,Maule,O'Higgins,Coquimbo,Valparaíso,Metropolitana"/>
    <s v="https://analytics.zoho.com/open-view/2395394000006080321?ZOHO_CRITERIA=%22Trasposicion_4.2%22.%22ID_territorio%22%3D188"/>
    <x v="0"/>
    <s v="#1774B9"/>
  </r>
  <r>
    <n v="3540"/>
    <x v="0"/>
    <x v="4"/>
    <s v="Agropecurio y Forestal"/>
    <n v="7404"/>
    <x v="52"/>
    <x v="31"/>
    <x v="0"/>
    <x v="54"/>
    <x v="4"/>
    <x v="171"/>
    <s v="Periodo 2018-2019-2020"/>
    <s v="Superficie (ha)"/>
    <s v="Oficina de Estudios y Políticas Agrarias (ODEPA)"/>
    <s v="Superficie plantada de especies frutales por Método de Riego en la comuna de Parral"/>
    <s v="Se representa la superficie plantada de frutales por Método de Riego con segmentadores incorporados por Tipo de Cultivo y Especie Plantada en la comuna de Parral con base a datos recopilados por la Oficina de Estudios y Políticas Agrarias (ODEPA) en los Catastros Frutícolas Regionales de los años 2018-2019-2020."/>
    <s v="Gráfico Proporciones"/>
    <s v="agricultura,agrícola,frutícola,superficie,plantaciones,fruta,ODEPA,comuna,región,Parral,Método Riego"/>
    <s v="https://analytics.zoho.com/open-view/2395394000008804811?ZOHO_CRITERIA=%22Localiza%20CL%22.%22Codcom%22%3D7404"/>
    <x v="14"/>
    <s v="#1774B9"/>
  </r>
  <r>
    <n v="3541"/>
    <x v="0"/>
    <x v="4"/>
    <s v="Agropecurio y Forestal"/>
    <n v="16102"/>
    <x v="55"/>
    <x v="28"/>
    <x v="0"/>
    <x v="111"/>
    <x v="0"/>
    <x v="177"/>
    <s v="Periodo 2018-2020"/>
    <s v="Kilogramo - Kg"/>
    <s v="Oficina de Estudios y Políticas Agrarias (ODEPA)"/>
    <s v="Volumen  de fruta por Fruta, producidas en la Bulnes"/>
    <s v="El gráfico muestra el Volumen  de fruta por Fruta, producidas en la Bulnes, durante el Periodo 2018-2020, de acuerdo a datos recopilados por la Oficina de Estudios y Políticas Agrarias (ODEPA)- Kilogramo - Kg"/>
    <s v="Gráfico"/>
    <s v="Estadísticas,ODEPA,Fruta,Agricultura,Volumen de fruta, Fruta, Bulnes"/>
    <s v="https://analytics.zoho.com/open-view/2395394000001834799?ZOHO_CRITERIA=%224.6%22.%22C%C3%B3digo_Comuna%22%3D16102"/>
    <x v="118"/>
    <s v="#1774B9"/>
  </r>
  <r>
    <n v="3542"/>
    <x v="0"/>
    <x v="4"/>
    <s v="Agropecurio y Forestal"/>
    <n v="100104"/>
    <x v="55"/>
    <x v="28"/>
    <x v="2"/>
    <x v="113"/>
    <x v="0"/>
    <x v="199"/>
    <s v="Periodo 2018-2020"/>
    <s v="Kilogramo - Kg"/>
    <s v="Oficina de Estudios y Políticas Agrarias (ODEPA)"/>
    <s v="Volumen  de fruta clasificadas como Frutos de pepita, por Comuna de origen, producidas a nivel nacional"/>
    <s v="El mapa muestra el Volumen  de fruta clasificadas como Frutos de pepita, por Comuna de origen, producidas a nivel nacional, durante el Periodo 2018-2020, de acuerdo a datos recopilados por la Oficina de Estudios y Políticas Agrarias (ODEPA)- Kilogramo - Kg"/>
    <s v="Mapa"/>
    <s v="Estadísticas,ODEPA,Fruta,Agricultura,Volumen de fruta, Frutos de pepita, Chile"/>
    <s v="https://analytics.zoho.com/open-view/2395394000001865085?ZOHO_CRITERIA=%224.6%22.%22Id_Producto%22%3D100104"/>
    <x v="0"/>
    <s v="#1774B9"/>
  </r>
  <r>
    <n v="3543"/>
    <x v="0"/>
    <x v="4"/>
    <s v="Agropecuario y Forestal"/>
    <n v="100102003"/>
    <x v="51"/>
    <x v="33"/>
    <x v="2"/>
    <x v="113"/>
    <x v="0"/>
    <x v="191"/>
    <s v="Periodo 2012-2020"/>
    <s v="USD"/>
    <s v="Oficina de Estudios y Políticas Agrarias (ODEPA)"/>
    <s v="Evolución del Valor de las importaciones de Limón por Procesamiento"/>
    <s v="El gráfico muestra la Evolución del Valor de las importaciones de Limón por Procesamiento, durante el Periodo 2012-2020, de acuerdo a datos recopilados por la Oficina de Estudios y Políticas Agrarias (ODEPA)- USD"/>
    <s v="Gráfico Evolución"/>
    <s v="Estadísticas,Agricultura,Fruta,Importaciones,Chile,Limón,Aceites,Congelados,Conservas,Deshidratados,Fresca,Frutos secos,Jugos"/>
    <s v="https://analytics.zoho.com/open-view/2395394000005672227?ZOHO_CRITERIA=%22Trasposicion_4.4%22.%22Id_Categor%C3%ADa%22%20%3D%20100102003"/>
    <x v="0"/>
    <s v="#1774B9"/>
  </r>
  <r>
    <n v="3544"/>
    <x v="0"/>
    <x v="4"/>
    <s v="Agropecurio y Forestal"/>
    <n v="6"/>
    <x v="51"/>
    <x v="30"/>
    <x v="2"/>
    <x v="113"/>
    <x v="0"/>
    <x v="266"/>
    <s v="Año 2020"/>
    <s v="USD"/>
    <s v="Oficina de Estudios y Políticas Agrarias (ODEPA)"/>
    <s v="Valor de las exportaciones de  Frutos secos por Tipo de Fruta, producidas a Escala Nacional"/>
    <s v="El gráfico muestra el Valor de las exportaciones de  Frutos secos por Tipo de Fruta, producidas a Escala Nacional, durante el Año 2020, de acuerdo a datos recopilados por la Oficina de Estudios y Políticas Agrarias (ODEPA)- USD"/>
    <s v="Gráfico"/>
    <s v="Estadísticas,Agricultura,Fruta,Exportaciones,Chile,Frutos secos,Nuez, Almendra, Avellanas, Castañas"/>
    <s v="https://analytics.zoho.com/open-view/2395394000006093638?ZOHO_CRITERIA=%22Trasposicion_4.2%22.%22Id_Procesamiento%22%20%3D%206"/>
    <x v="0"/>
    <s v="#1774B9"/>
  </r>
  <r>
    <n v="3545"/>
    <x v="0"/>
    <x v="4"/>
    <s v="Agropecurio y Forestal"/>
    <n v="0"/>
    <x v="52"/>
    <x v="31"/>
    <x v="2"/>
    <x v="113"/>
    <x v="0"/>
    <x v="171"/>
    <s v="Periodo 2018-2019-2020"/>
    <s v="Superficie (ha)"/>
    <s v="Oficina de Estudios y Políticas Agrarias (ODEPA)"/>
    <s v="Superficie plantada de especies frutales por Método de Riego a Escala Nacional"/>
    <s v="Muestra la superficie plantada de frutales por Método de Riego a Escala Nacional de acuerdo a datos recopilados por la Oficina de Estudios y Políticas Agrarias (ODEPA) en los Catastros Frutícolas Regionales de los años 2018-2019-2020."/>
    <s v="Gráfico Proporciones"/>
    <s v="agricultura,agrícola,frutícola,superficie,plantaciones,fruta,ODEPA,Chile"/>
    <s v="https://analytics.zoho.com/open-view/2395394000008813625"/>
    <x v="0"/>
    <s v="#1774B9"/>
  </r>
  <r>
    <n v="3546"/>
    <x v="0"/>
    <x v="4"/>
    <s v="Agropecuario y Forestal"/>
    <n v="100105003"/>
    <x v="51"/>
    <x v="30"/>
    <x v="2"/>
    <x v="113"/>
    <x v="0"/>
    <x v="313"/>
    <s v="Periodo 2012-2020"/>
    <s v="USD"/>
    <s v="Oficina de Estudios y Políticas Agrarias (ODEPA)"/>
    <s v="Evolución del valor de de las exportaciones de Castaña por País de destino, producidas a Escala Nacional"/>
    <s v="El gráfico muestra la Evolución del valor de de las exportaciones de Castaña por País de destino, producidas a Escala Nacional, durante el Periodo 2012-2020, de acuerdo a datos recopilados por la Oficina de Estudios y Políticas Agrarias (ODEPA)- USD"/>
    <s v="Gráfico Evolución"/>
    <s v="Estadísticas,Agricultura,Fruta,Exportaciones,Chile,Castaña,Argentina,Bélgica,Canadá,España,Estados Unidos,Francia,Italia,Japón,Portugal,Uruguay"/>
    <s v="https://analytics.zoho.com/open-view/2395394000006080858?ZOHO_CRITERIA=%22Trasposicion_4.2%22.%22Id_Categor%C3%ADa%22%20%3D%20100105003"/>
    <x v="0"/>
    <s v="#1774B9"/>
  </r>
  <r>
    <n v="3547"/>
    <x v="0"/>
    <x v="4"/>
    <s v="Agropecurio y Forestal"/>
    <n v="19"/>
    <x v="53"/>
    <x v="32"/>
    <x v="1"/>
    <x v="13"/>
    <x v="0"/>
    <x v="229"/>
    <s v="Temporadas 1979/1980 a 2019/2020"/>
    <s v="quintales métricos por hectárea (qqm/ha)"/>
    <s v="Oficina de Estudios y Políticas Agrarias (ODEPA)"/>
    <s v="Rendimiento histórico de Cultivos de Maravilla en la Región Metropolitana"/>
    <s v="Se detalla el rendimiento promedio histórico de cultivos de Maravilla según datos publicados por la Oficina de Estudios y Políticas Agrarias (ODEPA) para las Temporadas 1979/1980 a 2019/2020 en la Región Metropolitana - quintales métricos por hectárea (qqm/ha)"/>
    <s v="Gráfico Evolución"/>
    <s v="agricultura,agrícola,rendimiento,cultivo,quintales,ODEPA,estadísticas,Región Metropolitana,Maravilla"/>
    <s v="https://analytics.zoho.com/open-view/2395394000009125708?ZOHO_CRITERIA=%22Localiza%20CL%22.%22Codreg%22%3D13%20and%22Trasposicion_4.11%22.%22Id_cultivo%22%3D19"/>
    <x v="2"/>
    <s v="#1774B9"/>
  </r>
  <r>
    <n v="3548"/>
    <x v="0"/>
    <x v="4"/>
    <s v="Agropecurio y Forestal"/>
    <n v="4"/>
    <x v="55"/>
    <x v="28"/>
    <x v="1"/>
    <x v="99"/>
    <x v="0"/>
    <x v="175"/>
    <s v="Periodo 2018-2020"/>
    <s v="Kilogramo - Kg"/>
    <s v="Oficina de Estudios y Políticas Agrarias (ODEPA)"/>
    <s v="Volumen  de fruta por Procesamiento, producidas en la Región de Coquimbo"/>
    <s v="El gráfico muestra el Volumen  de fruta por Procesamiento, producidas en la Región de Coquimbo, durante el Periodo 2018-2020, de acuerdo a datos recopilados por la Oficina de Estudios y Políticas Agrarias (ODEPA)- Kilogramo - Kg"/>
    <s v="Gráfico"/>
    <s v="Estadísticas,ODEPA,Fruta,Agricultura,Volumen de fruta, Procesamiento, Región de Coquimbo"/>
    <s v="https://analytics.zoho.com/open-view/2395394000001829180?ZOHO_CRITERIA=%224.6%22.%22C%C3%B3digo_Regi%C3%B3n%22%3D4"/>
    <x v="15"/>
    <s v="#1774B9"/>
  </r>
  <r>
    <n v="3549"/>
    <x v="0"/>
    <x v="4"/>
    <s v="Agropecurio y Forestal"/>
    <n v="100107001"/>
    <x v="58"/>
    <x v="34"/>
    <x v="1"/>
    <x v="13"/>
    <x v="8"/>
    <x v="314"/>
    <s v="Año 2021"/>
    <s v="Pesos por kilogramo (CLP/kg)"/>
    <s v="Oficina de Estudios y Políticas Agrarias (ODEPA)"/>
    <s v="Precios Diarios de Caqui durante el año 2021 en los Mercados Mayoristas de la Región Metropolitana"/>
    <s v="Evolución de los Precios diarios de Caqui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Caqui,Región Metropolitana"/>
    <s v="https://analytics.zoho.com/open-view/2395394000008699297?ZOHO_CRITERIA=%22Fruta%20Consolidado%22.%22Codreg%22%3D13%20and%20%22Fruta%20Consolidado%22.%22Categor%C3%ADa%20ID%22%3D100107001"/>
    <x v="47"/>
    <s v="#1774B9"/>
  </r>
  <r>
    <n v="3550"/>
    <x v="0"/>
    <x v="4"/>
    <s v="Agropecurio y Forestal"/>
    <n v="142"/>
    <x v="51"/>
    <x v="33"/>
    <x v="2"/>
    <x v="388"/>
    <x v="0"/>
    <x v="177"/>
    <s v="Periodo 2012-2020"/>
    <s v="USD"/>
    <s v="Oficina de Estudios y Políticas Agrarias (ODEPA)"/>
    <s v="Evolución del Valor de las importaciones provenientes de Perú, por Fruta"/>
    <s v="El gráfico muestra la Evolución del Valor de las importaciones provenientes de Perú, por Fruta, durante el Periodo 2012-2020, de acuerdo a datos recopilados por la Oficina de Estudios y Políticas Agrarias (ODEPA)- USD"/>
    <s v="Gráfico Evolución"/>
    <s v="Estadísticas,Agricultura,Fruta,Importaciones,Perú,Fruta,Aceituna,Arándano y mirtilos,Coco,Frutilla,Mandarina,Mangos y guayabas,Palta,Plátano,Uva"/>
    <s v="https://analytics.zoho.com/open-view/2395394000005636830?ZOHO_CRITERIA=%22Trasposicion_4.4%22.%22Id_auxiliar%22%3D142"/>
    <x v="0"/>
    <s v="#1774B9"/>
  </r>
  <r>
    <n v="3551"/>
    <x v="0"/>
    <x v="4"/>
    <s v="Agropecurio y Forestal"/>
    <n v="27"/>
    <x v="53"/>
    <x v="32"/>
    <x v="2"/>
    <x v="113"/>
    <x v="0"/>
    <x v="311"/>
    <s v="Temporadas 2009/2010 - 2019/2020"/>
    <s v="Porcentaje (%)"/>
    <s v="Oficina de Estudios y Políticas Agrarias (ODEPA)"/>
    <s v="Evolución de la variación del rendimiento promedio de cultivos de Tomate industrial para la serie de tiempo  disponible a Escala Nacional"/>
    <s v="Se aprecia la variación interanual del rendimiento promedio de cultivos de Tomate industrial, según datos provenientes de la Oficina de Estudios y Políticas Agrarias (ODEPA) para las Temporadas 2009/2010 - 2019/2020 a Escala Nacional - Porcentaje (%)"/>
    <s v="Gráfico Evolución"/>
    <s v="agricultura,agrícola,rendimiento,cultivo,quintales,ODEPA,estadísticas,Chile,Tomate industrial"/>
    <s v="https://analytics.zoho.com/open-view/2395394000008895076?ZOHO_CRITERIA=%22Trasposicion_4.11%22.%22Id_cultivo%22%3D27"/>
    <x v="0"/>
    <s v="#1774B9"/>
  </r>
  <r>
    <n v="3552"/>
    <x v="0"/>
    <x v="4"/>
    <s v="Agropecurio y Forestal"/>
    <n v="7405"/>
    <x v="57"/>
    <x v="31"/>
    <x v="0"/>
    <x v="27"/>
    <x v="0"/>
    <x v="207"/>
    <s v="Periodo 2018-2019-2020"/>
    <s v="Superficie (ha)"/>
    <s v="Oficina de Estudios y Políticas Agrarias (ODEPA)"/>
    <s v="Superficie plantada de especies frutales por Tipo de Cultivo en la comuna de Retiro"/>
    <s v="Representación de la superficie plantada de frutales según Tipo de Cultivo en la comuna de Retiro, con base en datos recopilados por la Oficina de Estudios y Políticas Agrarias (ODEPA) en los Catastros Frutícolas Regionales de los años 2018-2019-2020."/>
    <s v="Gráfico Proporciones"/>
    <s v="agricultura,agrícola,frutícola,superficie,plantaciones,fruta,ODEPA,comuna,región,Retiro,Tipo de Cultivo"/>
    <s v="https://analytics.zoho.com/open-view/2395394000008803365?ZOHO_CRITERIA=%22Localiza%20CL%22.%22Codcom%22%3D7405"/>
    <x v="14"/>
    <s v="#1774B9"/>
  </r>
  <r>
    <n v="3553"/>
    <x v="0"/>
    <x v="4"/>
    <s v="Agropecuario y Forestal"/>
    <n v="100108005"/>
    <x v="51"/>
    <x v="33"/>
    <x v="2"/>
    <x v="113"/>
    <x v="0"/>
    <x v="269"/>
    <s v="Periodo 2012-2020"/>
    <s v="USD"/>
    <s v="Oficina de Estudios y Políticas Agrarias (ODEPA)"/>
    <s v="Evolución del Valor de las importaciones de Piña por Procesamiento"/>
    <s v="El gráfico muestra la Evolución del Valor de las importaciones de Piña por Procesamiento, durante el Periodo 2012-2020, de acuerdo a datos recopilados por la Oficina de Estudios y Políticas Agrarias (ODEPA)- USD"/>
    <s v="Gráfico Evolución"/>
    <s v="Estadísticas,Agricultura,Fruta,Importaciones,Chile,Piña,Aceites,Congelados,Conservas,Deshidratados,Fresca,Frutos secos,Jugos"/>
    <s v="https://analytics.zoho.com/open-view/2395394000005672227?ZOHO_CRITERIA=%22Trasposicion_4.4%22.%22Id_Categor%C3%ADa%22%20%3D%20100108005"/>
    <x v="0"/>
    <s v="#1774B9"/>
  </r>
  <r>
    <n v="3554"/>
    <x v="0"/>
    <x v="4"/>
    <s v="Agropecurio y Forestal"/>
    <n v="100112003"/>
    <x v="60"/>
    <x v="34"/>
    <x v="1"/>
    <x v="163"/>
    <x v="8"/>
    <x v="315"/>
    <s v="Año 2021"/>
    <s v="Pesos por kilogramo (CLP/kg)"/>
    <s v="Oficina de Estudios y Políticas Agrarias (ODEPA)"/>
    <s v="Precios Diarios de Ajo durante el año 2021 en los Mercados Mayoristas de la Región de Maule"/>
    <s v="Evolución de los Precios diarios de Ajo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Ajo,Región de Maule"/>
    <s v="https://analytics.zoho.com/open-view/2395394000008703957?ZOHO_CRITERIA=%22Hortaliza%20Consolidado%22.%22Codreg%22%3D7%20and%20%22Hortaliza%20Consolidado%22.%22Categor%C3%ADa%20ID%22%3D100112003%0A"/>
    <x v="53"/>
    <s v="#1774B9"/>
  </r>
  <r>
    <n v="3555"/>
    <x v="0"/>
    <x v="4"/>
    <s v="Agropecurio y Forestal"/>
    <n v="1001040050"/>
    <x v="55"/>
    <x v="28"/>
    <x v="2"/>
    <x v="113"/>
    <x v="0"/>
    <x v="316"/>
    <s v="Periodo 2018-2020"/>
    <s v="Kilogramo - Kg"/>
    <s v="Oficina de Estudios y Políticas Agrarias (ODEPA)"/>
    <s v="Volumen  de  Peral por Procesamiento, producidas a nivel nacional"/>
    <s v="El mapa muestra el Volumen  de  Peral por Procesamiento, producidas a nivel nacional, durante el Periodo 2018-2020, de acuerdo a datos recopilados por la Oficina de Estudios y Políticas Agrarias (ODEPA)- Kilogramo - Kg"/>
    <s v="Gráfico"/>
    <s v="Estadísticas,ODEPA,Fruta,Agricultura,Volumen de fruta, Peral, Chile"/>
    <s v="https://analytics.zoho.com/open-view/2395394000001894015?ZOHO_CRITERIA=%224.6%22.%22Id_Categor%C3%ADa%22%3D1001040050"/>
    <x v="0"/>
    <s v="#1774B9"/>
  </r>
  <r>
    <n v="3556"/>
    <x v="0"/>
    <x v="4"/>
    <s v="Agropecurio y Forestal"/>
    <n v="4106"/>
    <x v="49"/>
    <x v="28"/>
    <x v="0"/>
    <x v="91"/>
    <x v="0"/>
    <x v="175"/>
    <s v="Periodo 2018-2020"/>
    <s v="Kilogramo - Kg"/>
    <s v="Oficina de Estudios y Políticas Agrarias (ODEPA)"/>
    <s v="Número de empleados por Procesamiento (agroindustria), en la Comuna de Vicuña"/>
    <s v="La nube de palabras muestra el Número de empleados por Procesamiento (agroindustria), en la Comuna de Vicuña, durante el Periodo 2018-2020, de acuerdo a datos recopilados por la Oficina de Estudios y Políticas Agrarias (ODEPA)- Kilogramo - Kg"/>
    <s v="Nube de palabras"/>
    <s v="Estadísticas,ODEPA,Fruta,Agricultura,Número de empleados, Procesamiento, Vicuña"/>
    <s v="https://analytics.zoho.com/open-view/2395394000001840481?ZOHO_CRITERIA=%224.6%22.%22C%C3%B3digo_Comuna%22%3D4106"/>
    <x v="119"/>
    <s v="#1774B9"/>
  </r>
  <r>
    <n v="3557"/>
    <x v="0"/>
    <x v="4"/>
    <s v="Agropecurio y Forestal"/>
    <n v="39"/>
    <x v="54"/>
    <x v="31"/>
    <x v="1"/>
    <x v="163"/>
    <x v="6"/>
    <x v="317"/>
    <s v="Periodo 2018-2019-2020"/>
    <s v="Superficie (ha)"/>
    <s v="Oficina de Estudios y Políticas Agrarias (ODEPA)"/>
    <s v="Superficie plantada de  Granado según Variedad por Comuna en la Región de Maule"/>
    <s v="Representación geográfica de la superficie plantada de Granado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Granado"/>
    <s v="https://analytics.zoho.com/open-view/2395394000008814573?ZOHO_CRITERIA=%224.12%20Sup%20Plantada%20Frut%C3%ADcola%22.%22Codreg%22%3D7%20and%20%224.12%20Sup%20Plantada%20Frut%C3%ADcola%22.%22id_especie%22%3D39"/>
    <x v="14"/>
    <s v="#1774B9"/>
  </r>
  <r>
    <n v="3558"/>
    <x v="0"/>
    <x v="4"/>
    <s v="Agropecurio y Forestal"/>
    <n v="12"/>
    <x v="51"/>
    <x v="30"/>
    <x v="1"/>
    <x v="1"/>
    <x v="0"/>
    <x v="175"/>
    <s v="Año 2020"/>
    <s v="USD"/>
    <s v="Oficina de Estudios y Políticas Agrarias (ODEPA)"/>
    <s v="Valor de las exportaciones de fruta, por Procesamiento producidas en la Región de Magallanes"/>
    <s v="El gráfico muestra el Valor de las exportaciones de fruta, por Procesamiento producidas en la Región de Magallanes, durante el Año 2020, de acuerdo a datos recopilados por la Oficina de Estudios y Políticas Agrarias (ODEPA)- USD"/>
    <s v="Gráfico"/>
    <s v="Estadísticas,Agricultura,Fruta,Exportaciones,Región de Magallanes,Procesamiento,Aceites,Congelados,Conservas,Deshidratados,Fresca,Frutos secos,Jugos"/>
    <s v="https://analytics.zoho.com/open-view/2395394000006082404?ZOHO_CRITERIA=%22Trasposicion_4.2%22.%22C%C3%B3digo_Regi%C3%B3n%22%20%3D%2012"/>
    <x v="96"/>
    <s v="#1774B9"/>
  </r>
  <r>
    <n v="3559"/>
    <x v="0"/>
    <x v="4"/>
    <s v="Agropecurio y Forestal"/>
    <n v="6"/>
    <x v="54"/>
    <x v="31"/>
    <x v="1"/>
    <x v="163"/>
    <x v="6"/>
    <x v="230"/>
    <s v="Periodo 2018-2019-2020"/>
    <s v="Superficie (ha)"/>
    <s v="Oficina de Estudios y Políticas Agrarias (ODEPA)"/>
    <s v="Superficie plantada de  Almendro según Variedad por Comuna en la Región de Maule"/>
    <s v="Representación geográfica de la superficie plantada de Almendro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Almendro"/>
    <s v="https://analytics.zoho.com/open-view/2395394000008814573?ZOHO_CRITERIA=%224.12%20Sup%20Plantada%20Frut%C3%ADcola%22.%22Codreg%22%3D7%20and%20%224.12%20Sup%20Plantada%20Frut%C3%ADcola%22.%22id_especie%22%3D6"/>
    <x v="14"/>
    <s v="#1774B9"/>
  </r>
  <r>
    <n v="3560"/>
    <x v="0"/>
    <x v="4"/>
    <s v="Agropecurio y Forestal"/>
    <n v="6109"/>
    <x v="49"/>
    <x v="28"/>
    <x v="0"/>
    <x v="96"/>
    <x v="0"/>
    <x v="178"/>
    <s v="Periodo 2018-2020"/>
    <s v="Kilogramo - Kg"/>
    <s v="Oficina de Estudios y Políticas Agrarias (ODEPA)"/>
    <s v="Número de empleados por Destino (Agroindustria), en la Comuna de Malloa"/>
    <s v="El gráfico muestra el Número de empleados por Destino (Agroindustria), en la Comuna de Malloa, durante el Periodo 2018-2020, de acuerdo a datos recopilados por la Oficina de Estudios y Políticas Agrarias (ODEPA)- Kilogramo - Kg"/>
    <s v="Gráfico"/>
    <s v="Estadísticas,ODEPA,Fruta,Agricultura,Número de empleados, Destino, Malloa"/>
    <s v="https://analytics.zoho.com/open-view/2395394000001846850?ZOHO_CRITERIA=%224.6%22.%22C%C3%B3digo_Comuna%22%3D6109"/>
    <x v="120"/>
    <s v="#1774B9"/>
  </r>
  <r>
    <n v="3561"/>
    <x v="0"/>
    <x v="4"/>
    <s v="Agropecurio y Forestal"/>
    <n v="193"/>
    <x v="51"/>
    <x v="33"/>
    <x v="2"/>
    <x v="362"/>
    <x v="0"/>
    <x v="175"/>
    <s v="Periodo 2012-2020"/>
    <s v="USD"/>
    <s v="Oficina de Estudios y Políticas Agrarias (ODEPA)"/>
    <s v="Evolución del Valor de las importaciones provenientes de Vietnam, por Procesamiento"/>
    <s v="El gráfico muestra la Evolución del Valor de las importaciones provenientes de Vietnam, por Procesamiento, durante el Periodo 2012-2020, de acuerdo a datos recopilados por la Oficina de Estudios y Políticas Agrarias (ODEPA)- USD"/>
    <s v="Gráfico Evolución"/>
    <s v="Estadísticas,Agricultura,Fruta,Importaciones,Vietnam,Procesamiento,Aceites,Congelados,Conservas,Deshidratados,Fresca,Frutos secos,Jugos"/>
    <s v="https://analytics.zoho.com/open-view/2395394000005678211?ZOHO_CRITERIA=%22Trasposicion_4.4%22.%22Id_auxiliar%22%3D193"/>
    <x v="0"/>
    <s v="#1774B9"/>
  </r>
  <r>
    <n v="3562"/>
    <x v="0"/>
    <x v="4"/>
    <s v="Agropecurio y Forestal"/>
    <n v="105"/>
    <x v="51"/>
    <x v="30"/>
    <x v="2"/>
    <x v="403"/>
    <x v="0"/>
    <x v="177"/>
    <s v="Periodo 2012-2020"/>
    <s v="USD"/>
    <s v="Oficina de Estudios y Políticas Agrarias (ODEPA)"/>
    <s v="Evolución del valor de las exportaciones de fruta hacia Libia, por Fruta, producidas a Escala Nacional"/>
    <s v="El gráfico muestra la Evolución del valor de las exportaciones de fruta hacia Libia, por Fruta, producidas a Escala Nacional, durante el Periodo 2012-2020, de acuerdo a datos recopilados por la Oficina de Estudios y Políticas Agrarias (ODEPA)- USD"/>
    <s v="Gráfico Evolución"/>
    <s v="Estadísticas,Agricultura,Fruta,Exportaciones,Libia,Fruta,"/>
    <s v="https://analytics.zoho.com/open-view/2395394000006080485?ZOHO_CRITERIA=%22Trasposicion_4.2%22.%22ID_territorio%22%3D105"/>
    <x v="0"/>
    <s v="#1774B9"/>
  </r>
  <r>
    <n v="3563"/>
    <x v="0"/>
    <x v="4"/>
    <s v="Agropecurio y Forestal"/>
    <n v="12"/>
    <x v="51"/>
    <x v="30"/>
    <x v="2"/>
    <x v="404"/>
    <x v="0"/>
    <x v="175"/>
    <s v="Año 2020"/>
    <s v="USD"/>
    <s v="Oficina de Estudios y Políticas Agrarias (ODEPA)"/>
    <s v="Valor de las exportaciones de fruta hacia Austria, por Procesamiento, producidas a Escala Nacional"/>
    <s v="El gráfico muestra el Valor de las exportaciones de fruta hacia Austria, por Procesamiento, producidas a Escala Nacional, durante el Año 2020, de acuerdo a datos recopilados por la Oficina de Estudios y Políticas Agrarias (ODEPA)- USD"/>
    <s v="Gráfico"/>
    <s v="Estadísticas,Agricultura,Fruta,Exportaciones,Austria,Procesamiento,Aceites,Congelados,Conservas,Deshidratados,Fresca,Frutos secos,Jugos"/>
    <s v="https://analytics.zoho.com/open-view/2395394000006082722?ZOHO_CRITERIA=%22Trasposicion_4.2%22.%22ID_territorio%22%3D12"/>
    <x v="0"/>
    <s v="#1774B9"/>
  </r>
  <r>
    <n v="3564"/>
    <x v="0"/>
    <x v="4"/>
    <s v="Agropecurio y Forestal"/>
    <n v="55"/>
    <x v="51"/>
    <x v="30"/>
    <x v="2"/>
    <x v="405"/>
    <x v="0"/>
    <x v="177"/>
    <s v="Periodo 2012-2020"/>
    <s v="toneladas (t)"/>
    <s v="Oficina de Estudios y Políticas Agrarias (ODEPA)"/>
    <s v="Evolución del volumen de las exportaciones de fruta hacia Emiratos Árabes Unidos, por Fruta producidas a Escala Nacional"/>
    <s v="El gráfico muestra la Evolución del volumen de las exportaciones de fruta hacia Emiratos Árabes Unidos, por Fruta producidas a Escala Nacional, durante el Periodo 2012-2020, de acuerdo a datos recopilados por la Oficina de Estudios y Políticas Agrarias (ODEPA)- toneladas (t)"/>
    <s v="Gráfico Evolución"/>
    <s v="Estadísticas,Agricultura,Fruta,Exportaciones,Emiratos Árabes Unidos,Fruta,Almendra,Arándanos y mirtilos,Chirimoya,Frutilla,Higo,Kiwi,Limón,Mandarina,Manzana,Membrillo,Naranja,Nuez,Palta,Pera"/>
    <s v="https://analytics.zoho.com/open-view/2395394000000988827?ZOHO_CRITERIA=%22Trasposicion_4.1%22.%22Id_auxiliar%22%3D55"/>
    <x v="0"/>
    <s v="#1774B9"/>
  </r>
  <r>
    <n v="3565"/>
    <x v="0"/>
    <x v="4"/>
    <s v="Agropecurio y Forestal"/>
    <n v="66"/>
    <x v="51"/>
    <x v="33"/>
    <x v="2"/>
    <x v="364"/>
    <x v="0"/>
    <x v="175"/>
    <s v="Año 2020"/>
    <s v="toneladas (t)"/>
    <s v="Oficina de Estudios y Políticas Agrarias (ODEPA)"/>
    <s v="Volumen de las importaciones de fruta provenientes de Francia, por Procesamiento"/>
    <s v="El gráfico muestra el Volumen de las importaciones de fruta provenientes de Francia, por Procesamiento, durante el Año 2020, de acuerdo a datos recopilados por la Oficina de Estudios y Políticas Agrarias (ODEPA)- toneladas (t)"/>
    <s v="Gráfico Evolución"/>
    <s v="Estadísticas,Agricultura,Fruta,Importaciones,Francia,Procesamiento,Aceites,Congelados,Conservas,Deshidratados,Fresca,Frutos secos,Jugos"/>
    <s v="https://analytics.zoho.com/open-view/2395394000005581300?ZOHO_CRITERIA=%22Trasposicion_4.3%22.%22Id_auxiliar%22%3D66"/>
    <x v="0"/>
    <s v="#1774B9"/>
  </r>
  <r>
    <n v="3566"/>
    <x v="0"/>
    <x v="4"/>
    <s v="Agropecuario y Forestal"/>
    <n v="100102005"/>
    <x v="51"/>
    <x v="30"/>
    <x v="2"/>
    <x v="113"/>
    <x v="0"/>
    <x v="249"/>
    <s v="Periodo 2012-2020"/>
    <s v="USD"/>
    <s v="Oficina de Estudios y Políticas Agrarias (ODEPA)"/>
    <s v="Evolución del Valor de las exportaciones de Naranja por Región de Origen, producidas a Escala Nacional"/>
    <s v="El gráfico muestra la Evolución del Valor de las exportaciones de Naranja por Región de Origen, producidas a Escala Nacional, durante el Periodo 2012-2020, de acuerdo a datos recopilados por la Oficina de Estudios y Políticas Agrarias (ODEPA)- USD"/>
    <s v="Gráfico Evolución"/>
    <s v="Estadísticas,Agricultura,Fruta,Exportaciones,Chile,Naranja,Araucanía,Arica y Parinacota,Atacama,Biobío,Coquimbo,Magallanes,Maule,Mercadería extranjera nacionalizada,Metropolitana,O'Higgins,Tarapacá,Valparaíso"/>
    <s v="https://analytics.zoho.com/open-view/2395394000006080811?ZOHO_CRITERIA=%22Trasposicion_4.2%22.%22Id_Categor%C3%ADa%22%20%3D%20100102005"/>
    <x v="0"/>
    <s v="#1774B9"/>
  </r>
  <r>
    <n v="3567"/>
    <x v="0"/>
    <x v="4"/>
    <s v="Agropecurio y Forestal"/>
    <n v="100112031"/>
    <x v="60"/>
    <x v="34"/>
    <x v="1"/>
    <x v="192"/>
    <x v="8"/>
    <x v="318"/>
    <s v="Año 2021"/>
    <s v="Pesos por kilogramo (CLP/kg)"/>
    <s v="Oficina de Estudios y Políticas Agrarias (ODEPA)"/>
    <s v="Precios Diarios de Poroto verde durante el año 2021 en los Mercados Mayoristas de la Región del Biobío"/>
    <s v="Evolución de los Precios diarios de Poroto verde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Poroto verde,Región del Biobío"/>
    <s v="https://analytics.zoho.com/open-view/2395394000008703957?ZOHO_CRITERIA=%22Hortaliza%20Consolidado%22.%22Codreg%22%3D8%20and%20%22Hortaliza%20Consolidado%22.%22Categor%C3%ADa%20ID%22%3D100112031%0A"/>
    <x v="1"/>
    <s v="#1774B9"/>
  </r>
  <r>
    <n v="3568"/>
    <x v="0"/>
    <x v="4"/>
    <s v="Agropecurio y Forestal"/>
    <n v="41"/>
    <x v="51"/>
    <x v="33"/>
    <x v="2"/>
    <x v="385"/>
    <x v="0"/>
    <x v="182"/>
    <s v="Periodo 2012-2020"/>
    <s v="USD"/>
    <s v="Oficina de Estudios y Políticas Agrarias (ODEPA)"/>
    <s v="Evolución del Valor de las importaciones provenientes de Colombia, por Tipo de Fruta"/>
    <s v="El gráfico muestra la Evolución del Valor de las importaciones provenientes de Colombia, por Tipo de Fruta, durante el Periodo 2012-2020, de acuerdo a datos recopilados por la Oficina de Estudios y Políticas Agrarias (ODEPA)- USD"/>
    <s v="Gráfico Evolución"/>
    <s v="Estadísticas,Agricultura,Fruta,Importaciones,Colombia,Tipo de Fruta,Berries,Cítricos,Frutos de hueso,Frutos de pepita,Frutos Oleaginosos,Frutos secos,Tropicales y subtropicales,Uva"/>
    <s v="https://analytics.zoho.com/open-view/2395394000005672550?ZOHO_CRITERIA=%22Trasposicion_4.4%22.%22Id_auxiliar%22%3D41"/>
    <x v="0"/>
    <s v="#1774B9"/>
  </r>
  <r>
    <n v="3569"/>
    <x v="0"/>
    <x v="4"/>
    <s v="Agropecurio y Forestal"/>
    <n v="149"/>
    <x v="51"/>
    <x v="30"/>
    <x v="2"/>
    <x v="406"/>
    <x v="0"/>
    <x v="175"/>
    <s v="Año 2020"/>
    <s v="USD"/>
    <s v="Oficina de Estudios y Políticas Agrarias (ODEPA)"/>
    <s v="Valor de las exportaciones de fruta hacia República Dominicana, por Procesamiento, producidas a Escala Nacional"/>
    <s v="El gráfico muestra el Valor de las exportaciones de fruta hacia República Dominicana, por Procesamiento, producidas a Escala Nacional, durante el Año 2020, de acuerdo a datos recopilados por la Oficina de Estudios y Políticas Agrarias (ODEPA)- USD"/>
    <s v="Gráfico"/>
    <s v="Estadísticas,Agricultura,Fruta,Exportaciones,República Dominicana,Procesamiento,Aceites,Congelados,Conservas,Deshidratados,Fresca,Frutos secos,Jugos"/>
    <s v="https://analytics.zoho.com/open-view/2395394000006082722?ZOHO_CRITERIA=%22Trasposicion_4.2%22.%22ID_territorio%22%3D149"/>
    <x v="0"/>
    <s v="#1774B9"/>
  </r>
  <r>
    <n v="3570"/>
    <x v="0"/>
    <x v="4"/>
    <s v="Agropecurio y Forestal"/>
    <n v="1"/>
    <x v="55"/>
    <x v="28"/>
    <x v="1"/>
    <x v="78"/>
    <x v="0"/>
    <x v="175"/>
    <s v="Periodo 2018-2020"/>
    <s v="Kilogramo - Kg"/>
    <s v="Oficina de Estudios y Políticas Agrarias (ODEPA)"/>
    <s v="Volumen  de fruta por Procesamiento, producidas en la Región de Tarapacá"/>
    <s v="El gráfico muestra el Volumen  de fruta por Procesamiento, producidas en la Región de Tarapacá, durante el Periodo 2018-2020, de acuerdo a datos recopilados por la Oficina de Estudios y Políticas Agrarias (ODEPA)- Kilogramo - Kg"/>
    <s v="Gráfico"/>
    <s v="Estadísticas,ODEPA,Fruta,Agricultura,Volumen de fruta, Procesamiento, Región de Tarapacá"/>
    <s v="https://analytics.zoho.com/open-view/2395394000001829180?ZOHO_CRITERIA=%224.6%22.%22C%C3%B3digo_Regi%C3%B3n%22%3D1"/>
    <x v="66"/>
    <s v="#1774B9"/>
  </r>
  <r>
    <n v="3571"/>
    <x v="0"/>
    <x v="4"/>
    <s v="Agropecurio y Forestal"/>
    <n v="16"/>
    <x v="64"/>
    <x v="31"/>
    <x v="1"/>
    <x v="156"/>
    <x v="0"/>
    <x v="319"/>
    <s v="Periodo 2018-2019-2020"/>
    <s v="Superficie (ha)"/>
    <s v="Oficina de Estudios y Políticas Agrarias (ODEPA)"/>
    <s v="Superficie plantada de especies frutales por Comuna en la Región de Ñuble"/>
    <s v="El mapa muestra la superficie plantada de frutales por Comuna en la Región de Ñuble con base en datos recopilados por la Oficina de Estudios y Políticas Agrarias (ODEPA) en los Catastros Frutícolas Regionales de los años 2018-2019-2020."/>
    <s v="Representación Geográfica"/>
    <s v="agricultura,agrícola,frutícola,superficie,plantaciones,fruta,ODEPA,Región de Ñuble"/>
    <s v="https://analytics.zoho.com/open-view/2395394000008791614?ZOHO_CRITERIA=%224.12%20Sup%20Plantada%20Frut%C3%ADcola%22.%22Codreg%22%3D16"/>
    <x v="56"/>
    <s v="#1774B9"/>
  </r>
  <r>
    <n v="3572"/>
    <x v="0"/>
    <x v="4"/>
    <s v="Agropecurio y Forestal"/>
    <n v="100106002"/>
    <x v="49"/>
    <x v="28"/>
    <x v="2"/>
    <x v="113"/>
    <x v="0"/>
    <x v="255"/>
    <s v="Periodo 2018-2020"/>
    <s v="Kilogramo - Kg"/>
    <s v="Oficina de Estudios y Políticas Agrarias (ODEPA)"/>
    <s v="Número de empleados por agroindustria de Palto según Comuna de origen, a nivel nacional"/>
    <s v="El mapa muestra el Número de empleados por agroindustria de Palto según Comuna de origen, a nivel nacional, durante el Periodo 2018-2020, de acuerdo a datos recopilados por la Oficina de Estudios y Políticas Agrarias (ODEPA)- Kilogramo - Kg"/>
    <s v="Mapa   "/>
    <s v="Estadísticas,ODEPA,Fruta,Agricultura,Número de empleados, Palto, Chile"/>
    <s v="https://analytics.zoho.com/open-view/2395394000001886383?ZOHO_CRITERIA=%224.6%22.%22Id_Categor%C3%ADa%22%3D100106002"/>
    <x v="0"/>
    <s v="#1774B9"/>
  </r>
  <r>
    <n v="3573"/>
    <x v="0"/>
    <x v="4"/>
    <s v="Agropecuario y Forestal"/>
    <n v="100108005"/>
    <x v="51"/>
    <x v="30"/>
    <x v="2"/>
    <x v="113"/>
    <x v="0"/>
    <x v="269"/>
    <s v="Periodo 2012-2020"/>
    <s v="toneladas (t)"/>
    <s v="Oficina de Estudios y Políticas Agrarias (ODEPA)"/>
    <s v="Evolución del volumen de las exportaciones de Piña por Procesamiento, producidas a Escala Nacional"/>
    <s v="El gráfico muestra la Evolución del volumen de las exportaciones de Piña por Procesamiento, producidas a Escala Nacional, durante el Periodo 2012-2020, de acuerdo a datos recopilados por la Oficina de Estudios y Políticas Agrarias (ODEPA)- toneladas (t)"/>
    <s v="Gráfico Evolución"/>
    <s v="Estadísticas,Agricultura,Fruta,Exportaciones,Chile,Piña,Aceites,Congelados,Conservas,Deshidratados,Fresca,Frutos secos,Jugos"/>
    <s v="https://analytics.zoho.com/open-view/2395394000000976999?ZOHO_CRITERIA=%22Trasposicion_4.1%22.%22Id_Categor%C3%ADa%22%20%3D%20100108005"/>
    <x v="0"/>
    <s v="#1774B9"/>
  </r>
  <r>
    <n v="3574"/>
    <x v="0"/>
    <x v="4"/>
    <s v="Agropecurio y Forestal"/>
    <n v="3"/>
    <x v="53"/>
    <x v="32"/>
    <x v="2"/>
    <x v="113"/>
    <x v="0"/>
    <x v="320"/>
    <s v="Temporadas 2012/2013 a 2015/2016"/>
    <s v="quintales métricos por hectárea (qqm/ha)"/>
    <s v="Oficina de Estudios y Políticas Agrarias (ODEPA)"/>
    <s v="Evolución del rendimiento promedio de cultivo de Arveja para la serie de tiempo disponible a Escala Nacional"/>
    <s v="Se detalla el rendimiento promedio histórico de cultivos de Arveja según datos publicados por la Oficina de Estudios y Políticas Agrarias (ODEPA) para las Temporadas 2012/2013 a 2015/2016 a Escala Nacional - quintales métricos por hectárea (qqm/ha)"/>
    <s v="Gráfico Evolución"/>
    <s v="agricultura,agrícola,rendimiento,cultivo,quintales,ODEPA,estadísticas,Chile,Arveja"/>
    <s v="https://analytics.zoho.com/open-view/2395394000008864798?ZOHO_CRITERIA=%22Trasposicion_4.11%22.%22Id_cultivo%22%3D3"/>
    <x v="0"/>
    <s v="#1774B9"/>
  </r>
  <r>
    <n v="3575"/>
    <x v="0"/>
    <x v="4"/>
    <s v="Agropecurio y Forestal"/>
    <n v="100105001"/>
    <x v="55"/>
    <x v="28"/>
    <x v="2"/>
    <x v="113"/>
    <x v="0"/>
    <x v="230"/>
    <s v="Periodo 2018-2020"/>
    <s v="Kilogramo - Kg"/>
    <s v="Oficina de Estudios y Políticas Agrarias (ODEPA)"/>
    <s v="Volumen  de  Almendro por Procesamiento, producidas a nivel nacional"/>
    <s v="El gráfico muestra el Volumen  de  Almendro por Procesamiento, producidas a nivel nacional, durante el Periodo 2018-2020, de acuerdo a datos recopilados por la Oficina de Estudios y Políticas Agrarias (ODEPA)- Kilogramo - Kg"/>
    <s v="Gráfico"/>
    <s v="Estadísticas,ODEPA,Fruta,Agricultura,Volumen de fruta, Almendro, Chile"/>
    <s v="https://analytics.zoho.com/open-view/2395394000001894015?ZOHO_CRITERIA=%224.6%22.%22Id_Categor%C3%ADa%22%3D100105001"/>
    <x v="0"/>
    <s v="#1774B9"/>
  </r>
  <r>
    <n v="3576"/>
    <x v="0"/>
    <x v="4"/>
    <s v="Agropecurio y Forestal"/>
    <n v="100105002"/>
    <x v="49"/>
    <x v="28"/>
    <x v="2"/>
    <x v="113"/>
    <x v="0"/>
    <x v="188"/>
    <s v="Periodo 2018-2020"/>
    <s v="Kilogramo - Kg"/>
    <s v="Oficina de Estudios y Políticas Agrarias (ODEPA)"/>
    <s v="Número de empleados por agroindustria de Avellano según Destino, a nivel nacional"/>
    <s v="El gráfico muestra el Número de empleados por agroindustria de Avellano según Destino, a nivel nacional, durante el Periodo 2018-2020, de acuerdo a datos recopilados por la Oficina de Estudios y Políticas Agrarias (ODEPA)- Kilogramo - Kg"/>
    <s v="Gráfico"/>
    <s v="Estadísticas,ODEPA,Fruta,Agricultura,Número de empleados, Avellano, Chile"/>
    <s v="https://analytics.zoho.com/open-view/2395394000001894853?ZOHO_CRITERIA=%224.6%22.%22Id_Categor%C3%ADa%22%3D100105002"/>
    <x v="0"/>
    <s v="#1774B9"/>
  </r>
  <r>
    <n v="3577"/>
    <x v="0"/>
    <x v="4"/>
    <s v="Agropecurio y Forestal"/>
    <n v="6"/>
    <x v="51"/>
    <x v="30"/>
    <x v="2"/>
    <x v="113"/>
    <x v="0"/>
    <x v="182"/>
    <s v="Periodo 2012-2020"/>
    <s v="toneladas (t)"/>
    <s v="Oficina de Estudios y Políticas Agrarias (ODEPA)"/>
    <s v="Evolución del volumen de las exportaciones de Frutos secos, por Tipo de Fruta producidas a Escala Nacional"/>
    <s v="El gráfico muestra la Evolución del volumen de las exportaciones de Frutos secos, por Tipo de Fruta producidas a Escala Nacional, durante el Periodo 2012-2020, de acuerdo a datos recopilados por la Oficina de Estudios y Políticas Agrarias (ODEPA)- toneladas (t)"/>
    <s v="Gráfico Evolución"/>
    <s v="Estadísticas,Agricultura,Fruta,Exportaciones,Frutos secos,Tipo de Fruta,Nuez, Almendra, Avellanas, Castañas"/>
    <s v="https://analytics.zoho.com/open-view/2395394000005736091?ZOHO_CRITERIA=%22Trasposicion_4.1%22.%22Id_Procesamiento%22%20%3D%206"/>
    <x v="0"/>
    <s v="#1774B9"/>
  </r>
  <r>
    <n v="3578"/>
    <x v="0"/>
    <x v="4"/>
    <s v="Agropecurio y Forestal"/>
    <n v="73"/>
    <x v="51"/>
    <x v="30"/>
    <x v="2"/>
    <x v="367"/>
    <x v="0"/>
    <x v="177"/>
    <s v="Año 2020"/>
    <s v="USD"/>
    <s v="Oficina de Estudios y Políticas Agrarias (ODEPA)"/>
    <s v="Valor de las exportaciones de fruta hacia Guatemala, por Fruta, producidas a Escala Nacional"/>
    <s v="El gráfico muestra el Valor de las exportaciones de fruta hacia Guatemala, por Fruta, producidas a Escala Nacional, durante el Año 2020, de acuerdo a datos recopilados por la Oficina de Estudios y Políticas Agrarias (ODEPA)- USD"/>
    <s v="Gráfico"/>
    <s v="Estadísticas,Agricultura,Fruta,Exportaciones,Guatemala,Fruta,Aceituna,Damasco,Durazno,Frutilla,Mandarina,Manzana,Membrillo,Mora,Naranja,Nectarín,Otros frutos,Pera,Piña,Plumcots,Pomelo"/>
    <s v="https://analytics.zoho.com/open-view/2395394000006082651?ZOHO_CRITERIA=%22Trasposicion_4.2%22.%22ID_territorio%22%3D73"/>
    <x v="0"/>
    <s v="#1774B9"/>
  </r>
  <r>
    <n v="3579"/>
    <x v="0"/>
    <x v="4"/>
    <s v="Agropecurio y Forestal"/>
    <n v="10106"/>
    <x v="54"/>
    <x v="31"/>
    <x v="0"/>
    <x v="9"/>
    <x v="7"/>
    <x v="184"/>
    <s v="Periodo 2018-2019-2020"/>
    <s v="Superficie (ha)"/>
    <s v="Oficina de Estudios y Políticas Agrarias (ODEPA)"/>
    <s v="Superficie plantada de especies frutales por Especie en la comuna de Los Muermos"/>
    <s v="Visualización de la superficie plantada de frutales por Especie con segmentador incorporado de Tipo de Cultivo en la comuna de Los Muermos con base a datos recopilados por la Oficina de Estudios y Políticas Agrarias (ODEPA) en los Catastros Frutícolas Regionales de los años 2018-2019-2020."/>
    <s v="Gráfico Proporciones"/>
    <s v="agricultura,agrícola,frutícola,superficie,plantaciones,fruta,ODEPA,comuna,región,Los Muermos,Especie Plantada"/>
    <s v="https://analytics.zoho.com/open-view/2395394000008803974?ZOHO_CRITERIA=%22Localiza%20CL%22.%22Codcom%22%3D10106"/>
    <x v="80"/>
    <s v="#1774B9"/>
  </r>
  <r>
    <n v="3580"/>
    <x v="0"/>
    <x v="4"/>
    <s v="Agropecurio y Forestal"/>
    <n v="6101"/>
    <x v="55"/>
    <x v="28"/>
    <x v="0"/>
    <x v="250"/>
    <x v="0"/>
    <x v="182"/>
    <s v="Periodo 2018-2020"/>
    <s v="Kilogramo - Kg"/>
    <s v="Oficina de Estudios y Políticas Agrarias (ODEPA)"/>
    <s v="Volumen  de fruta por Tipo de Fruta, producidas en la Rancagua"/>
    <s v="El gráfico muestra el Volumen  de fruta por Tipo de Fruta, producidas en la Rancagua, durante el Periodo 2018-2020, de acuerdo a datos recopilados por la Oficina de Estudios y Políticas Agrarias (ODEPA)- Kilogramo - Kg"/>
    <s v="Gráfico"/>
    <s v="Estadísticas,ODEPA,Fruta,Agricultura,Volumen de fruta, Tipo de Fruta, Rancagua"/>
    <s v="https://analytics.zoho.com/open-view/2395394000001834352?ZOHO_CRITERIA=%224.6%22.%22C%C3%B3digo_Comuna%22%3D6101"/>
    <x v="121"/>
    <s v="#1774B9"/>
  </r>
  <r>
    <n v="3581"/>
    <x v="0"/>
    <x v="4"/>
    <s v="Agropecurio y Forestal"/>
    <n v="171"/>
    <x v="51"/>
    <x v="30"/>
    <x v="2"/>
    <x v="381"/>
    <x v="0"/>
    <x v="182"/>
    <s v="Año 2020"/>
    <s v="USD"/>
    <s v="Oficina de Estudios y Políticas Agrarias (ODEPA)"/>
    <s v="Valor de las exportaciones de fruta hacia Suecia, por Tipo de Fruta producidas a Escala Nacional"/>
    <s v="El gráfico muestra el Valor de las exportaciones de fruta hacia Suecia, por Tipo de Fruta producidas a Escala Nacional, durante el Año 2020, de acuerdo a datos recopilados por la Oficina de Estudios y Políticas Agrarias (ODEPA)- USD"/>
    <s v="Gráfico  "/>
    <s v="Estadísticas,Agricultura,Fruta,Exportaciones,Suecia,Tipo de Fruta,Berries,Cítricos,Frutos de hueso (carozo),Frutos de pepita,Frutos secos,Frutos oleaginosos,Otros,Tropicales y subtropicales,Uva"/>
    <s v="https://analytics.zoho.com/open-view/2395394000006082576?ZOHO_CRITERIA=%22Trasposicion_4.2%22.%22ID_territorio%22%3D171"/>
    <x v="0"/>
    <s v="#1774B9"/>
  </r>
  <r>
    <n v="3582"/>
    <x v="0"/>
    <x v="4"/>
    <s v="Agropecurio y Forestal"/>
    <n v="15"/>
    <x v="61"/>
    <x v="29"/>
    <x v="1"/>
    <x v="98"/>
    <x v="16"/>
    <x v="301"/>
    <s v="Periodo 2018-2019"/>
    <s v="Empresas (unidades)"/>
    <s v="Oficina de Estudios y Políticas Agrarias (ODEPA)"/>
    <s v="Número de empresas agroindustriales por Producto (Fruta/Hortaliza/Otros) en la Región de Arica y Parinacota, entre los años 2018-2019"/>
    <s v="La gráfica contiene el número de empresas agrícolas por Producto en la Región de Arica y Parinacota, entre los años 2018-2019, según datos recopilados del directorio de agroindustrías hortofrutícolas efectuados por la ODEPA."/>
    <s v="Gráfico Comparativo"/>
    <s v="agricultura,agrícola,frutícola,directorio,agroindustria,fruta,hortaliza,ODEPA,Tipo Producto,Región de Arica y Parinacota,Empresas por Producto"/>
    <s v="https://analytics.zoho.com/open-view/2395394000008782291?ZOHO_CRITERIA=%22Localiza%20CL%22.%22Codreg%22%3D15"/>
    <x v="101"/>
    <s v="#1774B9"/>
  </r>
  <r>
    <n v="3583"/>
    <x v="0"/>
    <x v="4"/>
    <s v="Agropecurio y Forestal"/>
    <n v="9113"/>
    <x v="49"/>
    <x v="28"/>
    <x v="0"/>
    <x v="288"/>
    <x v="0"/>
    <x v="197"/>
    <s v="Periodo 2018-2020"/>
    <s v="Kilogramo - Kg"/>
    <s v="Oficina de Estudios y Políticas Agrarias (ODEPA)"/>
    <s v="Número de empleados por Tipo de Envase (Agroindustria), en la Comuna de Perquenco"/>
    <s v="El gráfico muestra el Número de empleados por Tipo de Envase (Agroindustria), en la Comuna de Perquenco, durante el Periodo 2018-2020, de acuerdo a datos recopilados por la Oficina de Estudios y Políticas Agrarias (ODEPA)- Kilogramo - Kg"/>
    <s v="Gráfico"/>
    <s v="Estadísticas,ODEPA,Fruta,Agricultura,Número de empleados, Tipo de Envase, Perquenco"/>
    <s v="https://analytics.zoho.com/open-view/2395394000001846254?ZOHO_CRITERIA=%224.6%22.%22C%C3%B3digo_Comuna%22%3D9113"/>
    <x v="122"/>
    <s v="#1774B9"/>
  </r>
  <r>
    <n v="3584"/>
    <x v="0"/>
    <x v="4"/>
    <s v="Agropecurio y Forestal"/>
    <n v="11"/>
    <x v="53"/>
    <x v="32"/>
    <x v="1"/>
    <x v="87"/>
    <x v="0"/>
    <x v="288"/>
    <s v="Temporadas 1979/1980 a 2019/2020"/>
    <s v="quintales métricos por hectárea (qqm/ha)"/>
    <s v="Oficina de Estudios y Políticas Agrarias (ODEPA)"/>
    <s v="Rendimiento histórico de Cultivos de Lenteja en la Región de La Araucanía"/>
    <s v="Se detalla el rendimiento promedio histórico de cultivos de Lenteja según datos publicados por la Oficina de Estudios y Políticas Agrarias (ODEPA) para las Temporadas 1979/1980 a 2019/2020 en la Región de La Araucanía - quintales métricos por hectárea (qqm/ha)"/>
    <s v="Gráfico Evolución"/>
    <s v="agricultura,agrícola,rendimiento,cultivo,quintales,ODEPA,estadísticas,Región de La Araucanía,Lenteja"/>
    <s v="https://analytics.zoho.com/open-view/2395394000009125708?ZOHO_CRITERIA=%22Localiza%20CL%22.%22Codreg%22%3D9%20and%22Trasposicion_4.11%22.%22Id_cultivo%22%3D11"/>
    <x v="123"/>
    <s v="#1774B9"/>
  </r>
  <r>
    <n v="3585"/>
    <x v="0"/>
    <x v="4"/>
    <s v="Agropecuario y Forestal"/>
    <n v="100105003"/>
    <x v="51"/>
    <x v="30"/>
    <x v="2"/>
    <x v="113"/>
    <x v="0"/>
    <x v="313"/>
    <s v="Año 2020"/>
    <s v="toneladas (t)"/>
    <s v="Oficina de Estudios y Políticas Agrarias (ODEPA)"/>
    <s v="Volumen de las exportaciones de Castaña por Región de Origen, producidas a Escala Nacional"/>
    <s v="El mapa muestra el Volumen de las exportaciones de Castaña por Región de Origen, producidas a Escala Nacional, durante el Año 2020, de acuerdo a datos recopilados por la Oficina de Estudios y Políticas Agrarias (ODEPA)- toneladas (t)"/>
    <s v="Mapa de calor"/>
    <s v="Estadísticas,Agricultura,Fruta,Exportaciones,Chile,Castaña,Araucanía,Biobío,Los Lagos,Los Ríos,Maule,Metropolitana,Ñuble,O'Higgins,Valparaíso"/>
    <s v="https://analytics.zoho.com/open-view/2395394000000824786?ZOHO_CRITERIA=%22Trasposicion_4.1%22.%22Id_Categor%C3%ADa%22%20%3D%20100105003"/>
    <x v="0"/>
    <s v="#1774B9"/>
  </r>
  <r>
    <n v="3586"/>
    <x v="0"/>
    <x v="4"/>
    <s v="Agropecuario y Forestal"/>
    <n v="100101006"/>
    <x v="51"/>
    <x v="30"/>
    <x v="2"/>
    <x v="113"/>
    <x v="0"/>
    <x v="186"/>
    <s v="Año 2020"/>
    <s v="toneladas (t)"/>
    <s v="Oficina de Estudios y Políticas Agrarias (ODEPA)"/>
    <s v="Volumen de las exportaciones de Higo por Región de Origen, producidas a Escala Nacional"/>
    <s v="El mapa muestra el Volumen de las exportaciones de Higo por Región de Origen, producidas a Escala Nacional, durante el Año 2020, de acuerdo a datos recopilados por la Oficina de Estudios y Políticas Agrarias (ODEPA)- toneladas (t)"/>
    <s v="Mapa de calor"/>
    <s v="Estadísticas,Agricultura,Fruta,Exportaciones,Chile,Higo,Araucanía,Coquimbo,Los Ríos,Metropolitana,O'Higgins,Valparaíso"/>
    <s v="https://analytics.zoho.com/open-view/2395394000000824786?ZOHO_CRITERIA=%22Trasposicion_4.1%22.%22Id_Categor%C3%ADa%22%20%3D%20100101006"/>
    <x v="0"/>
    <s v="#1774B9"/>
  </r>
  <r>
    <n v="3587"/>
    <x v="0"/>
    <x v="4"/>
    <s v="Agropecurio y Forestal"/>
    <n v="6307"/>
    <x v="57"/>
    <x v="31"/>
    <x v="0"/>
    <x v="64"/>
    <x v="0"/>
    <x v="207"/>
    <s v="Periodo 2018-2019-2020"/>
    <s v="Superficie (ha)"/>
    <s v="Oficina de Estudios y Políticas Agrarias (ODEPA)"/>
    <s v="Superficie plantada de especies frutales por Tipo de Cultivo en la comuna de Peralillo"/>
    <s v="Representación de la superficie plantada de frutales según Tipo de Cultivo en la comuna de Peralillo, con base en datos recopilados por la Oficina de Estudios y Políticas Agrarias (ODEPA) en los Catastros Frutícolas Regionales de los años 2018-2019-2020."/>
    <s v="Gráfico Proporciones"/>
    <s v="agricultura,agrícola,frutícola,superficie,plantaciones,fruta,ODEPA,comuna,región,Peralillo,Tipo de Cultivo"/>
    <s v="https://analytics.zoho.com/open-view/2395394000008803365?ZOHO_CRITERIA=%22Localiza%20CL%22.%22Codcom%22%3D6307"/>
    <x v="29"/>
    <s v="#1774B9"/>
  </r>
  <r>
    <n v="3588"/>
    <x v="0"/>
    <x v="4"/>
    <s v="Agropecurio y Forestal"/>
    <n v="4"/>
    <x v="56"/>
    <x v="32"/>
    <x v="1"/>
    <x v="99"/>
    <x v="0"/>
    <x v="321"/>
    <s v="Temporadas 2018/2019 - 2019/2020"/>
    <s v="quintales métricos por hectárea (qqm/ha)"/>
    <s v="Oficina de Estudios y Políticas Agrarias (ODEPA)"/>
    <s v="Comparativo del rendimiento promedio por Tipo de Cultivo para la Región de Coquimbo en las últimas 2 temporadas con datos disponibles"/>
    <s v="Vista comparativa del rendimiento promedio por Tipo de Cultivo en las últimas 2 temporadas con información disponible, según datos provenientes de la Oficina de Estudios y Políticas Agrarias (ODEPA) para las Temporadas 2018/2019 - 2019/2020 en la Región de Coquimbo - quintales métricos por hectárea (qqm/ha)"/>
    <s v="Gráfico Comparativo"/>
    <s v="agricultura,agrícola,rendimiento,cultivo,quintales,ODEPA,estadísticas,Región de Coquimbo,Comparación de Rendimiento"/>
    <s v="https://analytics.zoho.com/open-view/2395394000009294927?ZOHO_CRITERIA=%22Localiza%20CL%22.%22Codreg%22%3D4"/>
    <x v="18"/>
    <s v="#1774B9"/>
  </r>
  <r>
    <n v="3589"/>
    <x v="0"/>
    <x v="4"/>
    <s v="Agropecuario y Forestal"/>
    <n v="100102003"/>
    <x v="51"/>
    <x v="30"/>
    <x v="2"/>
    <x v="113"/>
    <x v="0"/>
    <x v="191"/>
    <s v="Año 2020"/>
    <s v="USD"/>
    <s v="Oficina de Estudios y Políticas Agrarias (ODEPA)"/>
    <s v="Valor de de las exportaciones de Limón por País de destino, producidas a Escala Nacional"/>
    <s v="El mapa muestra el Valor de de las exportaciones de Limón por País de destino, producidas a Escala Nacional, durante el Año 2020, de acuerdo a datos recopilados por la Oficina de Estudios y Políticas Agrarias (ODEPA)- USD"/>
    <s v="Mapa de calor"/>
    <s v="Estadísticas,Agricultura,Fruta,Exportaciones,Chile,Limón,Alemania,Arabia Saudita,Argentina,Bélgica,Brasil,Canadá,China,Colombia,Corea del Sur,Costa Rica,Dinamarca,El Salvador,Emiratos Árabes Unidos,España,Estados Unidos,Francia,Grecia,Italia,Japón,Jordania,Kuwait,Malasia,Países Bajos,Panamá,Perú,Polonia,Portugal,Reino Unido,República Dominicana,Rumania,Singapur,Uruguay,Hong Kong"/>
    <s v="https://analytics.zoho.com/open-view/2395394000006093021?ZOHO_CRITERIA=%22Trasposicion_4.2%22.%22Id_Categor%C3%ADa%22%20%3D%20100102003"/>
    <x v="0"/>
    <s v="#1774B9"/>
  </r>
  <r>
    <n v="3590"/>
    <x v="0"/>
    <x v="4"/>
    <s v="Agropecurio y Forestal"/>
    <n v="174"/>
    <x v="51"/>
    <x v="30"/>
    <x v="2"/>
    <x v="365"/>
    <x v="0"/>
    <x v="185"/>
    <s v="Año 2020"/>
    <s v="USD"/>
    <s v="Oficina de Estudios y Políticas Agrarias (ODEPA)"/>
    <s v=" Valor de las exportaciones de fruta hacia Tailandia, por Región de Origen producidas a Escala Nacional"/>
    <s v="El gráfico muestra el  Valor de las exportaciones de fruta hacia Tailandia, por Región de Origen producidas a Escala Nacional, durante el Año 2020, de acuerdo a datos recopilados por la Oficina de Estudios y Políticas Agrarias (ODEPA)- USD"/>
    <s v="Gráfico"/>
    <s v="Estadísticas,Agricultura,Fruta,Exportaciones,Tailandia,Región de Origen,Ñuble,Biobío,Maule,O'Higgins,Coquimbo,Valparaíso,Metropolitana"/>
    <s v="https://analytics.zoho.com/open-view/2395394000006082507?ZOHO_CRITERIA=%22Trasposicion_4.2%22.%22ID_territorio%22%3D174"/>
    <x v="0"/>
    <s v="#1774B9"/>
  </r>
  <r>
    <n v="3591"/>
    <x v="0"/>
    <x v="4"/>
    <s v="Agropecurio y Forestal"/>
    <n v="31"/>
    <x v="53"/>
    <x v="32"/>
    <x v="1"/>
    <x v="226"/>
    <x v="0"/>
    <x v="322"/>
    <s v="Temporadas 1979/1980 a 2019/2020"/>
    <s v="quintales métricos por hectárea (qqm/ha)"/>
    <s v="Oficina de Estudios y Políticas Agrarias (ODEPA)"/>
    <s v="Rendimiento histórico de Cultivos de Triticale en la Región de Los Ríos"/>
    <s v="Se detalla el rendimiento promedio histórico de cultivos de Triticale según datos publicados por la Oficina de Estudios y Políticas Agrarias (ODEPA) para las Temporadas 1979/1980 a 2019/2020 en la Región de Los Ríos - quintales métricos por hectárea (qqm/ha)"/>
    <s v="Gráfico Evolución"/>
    <s v="agricultura,agrícola,rendimiento,cultivo,quintales,ODEPA,estadísticas,Región de Los Ríos,Triticale"/>
    <s v="https://analytics.zoho.com/open-view/2395394000009125708?ZOHO_CRITERIA=%22Localiza%20CL%22.%22Codreg%22%3D14%20and%22Trasposicion_4.11%22.%22Id_cultivo%22%3D31"/>
    <x v="4"/>
    <s v="#1774B9"/>
  </r>
  <r>
    <n v="3592"/>
    <x v="0"/>
    <x v="4"/>
    <s v="Agropecurio y Forestal"/>
    <n v="16106"/>
    <x v="49"/>
    <x v="28"/>
    <x v="0"/>
    <x v="23"/>
    <x v="0"/>
    <x v="177"/>
    <s v="Periodo 2018-2020"/>
    <s v="Kilogramo - Kg"/>
    <s v="Oficina de Estudios y Políticas Agrarias (ODEPA)"/>
    <s v="Número de empleados por Fruta, en la Comuna de Pinto"/>
    <s v="El gráfico muestra el Número de empleados por Fruta, en la Comuna de Pinto, durante el Periodo 2018-2020, de acuerdo a datos recopilados por la Oficina de Estudios y Políticas Agrarias (ODEPA)- Kilogramo - Kg"/>
    <s v="Gráfico"/>
    <s v="Estadísticas,ODEPA,Fruta,Agricultura,Número de empleados, Fruta, Pinto"/>
    <s v="https://analytics.zoho.com/open-view/2395394000001840069?ZOHO_CRITERIA=%224.6%22.%22C%C3%B3digo_Comuna%22%3D16106"/>
    <x v="124"/>
    <s v="#1774B9"/>
  </r>
  <r>
    <n v="3593"/>
    <x v="0"/>
    <x v="4"/>
    <s v="Agropecurio y Forestal"/>
    <n v="39"/>
    <x v="51"/>
    <x v="33"/>
    <x v="2"/>
    <x v="396"/>
    <x v="0"/>
    <x v="175"/>
    <s v="Periodo 2012-2020"/>
    <s v="USD"/>
    <s v="Oficina de Estudios y Políticas Agrarias (ODEPA)"/>
    <s v="Evolución del Valor de las importaciones provenientes de China, por Procesamiento"/>
    <s v="El gráfico muestra la Evolución del Valor de las importaciones provenientes de China, por Procesamiento, durante el Periodo 2012-2020, de acuerdo a datos recopilados por la Oficina de Estudios y Políticas Agrarias (ODEPA)- USD"/>
    <s v="Gráfico Evolución"/>
    <s v="Estadísticas,Agricultura,Fruta,Importaciones,China,Procesamiento,Aceites,Congelados,Conservas,Deshidratados,Fresca,Frutos secos,Jugos"/>
    <s v="https://analytics.zoho.com/open-view/2395394000005678211?ZOHO_CRITERIA=%22Trasposicion_4.4%22.%22Id_auxiliar%22%3D39"/>
    <x v="0"/>
    <s v="#1774B9"/>
  </r>
  <r>
    <n v="3594"/>
    <x v="0"/>
    <x v="4"/>
    <s v="Agropecurio y Forestal"/>
    <n v="22"/>
    <x v="54"/>
    <x v="31"/>
    <x v="1"/>
    <x v="99"/>
    <x v="6"/>
    <x v="176"/>
    <s v="Periodo 2018-2019-2020"/>
    <s v="Superficie (ha)"/>
    <s v="Oficina de Estudios y Políticas Agrarias (ODEPA)"/>
    <s v="Superficie plantada de  Chirimoyo según Variedad por Comuna en la Región de Coquimbo"/>
    <s v="Representación geográfica de la superficie plantada de Chirimoyo por Comuna en la Región de Coquimb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Coquimbo,Especie Plantada,Chirimoyo"/>
    <s v="https://analytics.zoho.com/open-view/2395394000008814573?ZOHO_CRITERIA=%224.12%20Sup%20Plantada%20Frut%C3%ADcola%22.%22Codreg%22%3D4%20and%20%224.12%20Sup%20Plantada%20Frut%C3%ADcola%22.%22id_especie%22%3D22"/>
    <x v="69"/>
    <s v="#1774B9"/>
  </r>
  <r>
    <n v="3595"/>
    <x v="0"/>
    <x v="4"/>
    <s v="Agropecurio y Forestal"/>
    <n v="100108"/>
    <x v="55"/>
    <x v="28"/>
    <x v="2"/>
    <x v="113"/>
    <x v="0"/>
    <x v="206"/>
    <s v="Periodo 2018-2020"/>
    <s v="Kilogramo - Kg"/>
    <s v="Oficina de Estudios y Políticas Agrarias (ODEPA)"/>
    <s v="Volumen  de fruta clasificadas como Tropicales y subtropicales, por Comuna de origen, producidas a nivel nacional"/>
    <s v="El mapa muestra el Volumen  de fruta clasificadas como Tropicales y subtropicales, por Comuna de origen, producidas a nivel nacional, durante el Periodo 2018-2020, de acuerdo a datos recopilados por la Oficina de Estudios y Políticas Agrarias (ODEPA)- Kilogramo - Kg"/>
    <s v="Mapa"/>
    <s v="Estadísticas,ODEPA,Fruta,Agricultura,Volumen de fruta, Tropicales y subtropicales, Chile"/>
    <s v="https://analytics.zoho.com/open-view/2395394000001865085?ZOHO_CRITERIA=%224.6%22.%22Id_Producto%22%3D100108"/>
    <x v="0"/>
    <s v="#1774B9"/>
  </r>
  <r>
    <n v="3596"/>
    <x v="0"/>
    <x v="4"/>
    <s v="Agropecurio y Forestal"/>
    <n v="100107002"/>
    <x v="58"/>
    <x v="34"/>
    <x v="1"/>
    <x v="184"/>
    <x v="8"/>
    <x v="227"/>
    <s v="Año 2021"/>
    <s v="Pesos por kilogramo (CLP/kg)"/>
    <s v="Oficina de Estudios y Políticas Agrarias (ODEPA)"/>
    <s v="Precios Diarios de Chirimoya durante el año 2021 en los Mercados Mayoristas de la Región de Valparaíso"/>
    <s v="Evolución de los Precios diarios de Chirimoya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Chirimoya,Región de Valparaíso"/>
    <s v="https://analytics.zoho.com/open-view/2395394000008699297?ZOHO_CRITERIA=%22Fruta%20Consolidado%22.%22Codreg%22%3D5%20and%20%22Fruta%20Consolidado%22.%22Categor%C3%ADa%20ID%22%3D100107002"/>
    <x v="63"/>
    <s v="#1774B9"/>
  </r>
  <r>
    <n v="3597"/>
    <x v="0"/>
    <x v="4"/>
    <s v="Agropecurio y Forestal"/>
    <n v="6106"/>
    <x v="49"/>
    <x v="28"/>
    <x v="0"/>
    <x v="88"/>
    <x v="0"/>
    <x v="182"/>
    <s v="Periodo 2018-2020"/>
    <s v="Kilogramo - Kg"/>
    <s v="Oficina de Estudios y Políticas Agrarias (ODEPA)"/>
    <s v="Número de empleados por Tipo de Fruta, en la Comuna de Graneros"/>
    <s v="El gráfico muestra el Número de empleados por Tipo de Fruta, en la Comuna de Graneros, durante el Periodo 2018-2020, de acuerdo a datos recopilados por la Oficina de Estudios y Políticas Agrarias (ODEPA)- Kilogramo - Kg"/>
    <s v="Gráfico"/>
    <s v="Estadísticas,ODEPA,Fruta,Agricultura,Número de empleados, Tipo de Fruta, Graneros"/>
    <s v="https://analytics.zoho.com/open-view/2395394000001834656?ZOHO_CRITERIA=%224.6%22.%22C%C3%B3digo_Comuna%22%3D6106"/>
    <x v="125"/>
    <s v="#1774B9"/>
  </r>
  <r>
    <n v="3598"/>
    <x v="0"/>
    <x v="4"/>
    <s v="Agropecurio y Forestal"/>
    <n v="13404"/>
    <x v="52"/>
    <x v="31"/>
    <x v="0"/>
    <x v="139"/>
    <x v="4"/>
    <x v="171"/>
    <s v="Periodo 2018-2019-2020"/>
    <s v="Superficie (ha)"/>
    <s v="Oficina de Estudios y Políticas Agrarias (ODEPA)"/>
    <s v="Superficie plantada de especies frutales por Método de Riego en la comuna de Paine"/>
    <s v="Se representa la superficie plantada de frutales por Método de Riego con segmentadores incorporados por Tipo de Cultivo y Especie Plantada en la comuna de Paine con base a datos recopilados por la Oficina de Estudios y Políticas Agrarias (ODEPA) en los Catastros Frutícolas Regionales de los años 2018-2019-2020."/>
    <s v="Gráfico Proporciones"/>
    <s v="agricultura,agrícola,frutícola,superficie,plantaciones,fruta,ODEPA,comuna,región,Paine,Método Riego"/>
    <s v="https://analytics.zoho.com/open-view/2395394000008804811?ZOHO_CRITERIA=%22Localiza%20CL%22.%22Codcom%22%3D13404"/>
    <x v="3"/>
    <s v="#1774B9"/>
  </r>
  <r>
    <n v="3599"/>
    <x v="0"/>
    <x v="4"/>
    <s v="Agropecurio y Forestal"/>
    <n v="0"/>
    <x v="51"/>
    <x v="30"/>
    <x v="2"/>
    <x v="113"/>
    <x v="0"/>
    <x v="278"/>
    <s v="Año 2020"/>
    <s v="USD"/>
    <s v="Oficina de Estudios y Políticas Agrarias (ODEPA)"/>
    <s v="Valor de las exportaciones de fruta, por País de destino producidas a Escala Nacional"/>
    <s v="El gráfico muestra el Valor de las exportaciones de fruta, por País de destino producidas a Escala Nacional, durante el Año 2020, de acuerdo a datos recopilados por la Oficina de Estudios y Políticas Agrarias (ODEPA) - USD"/>
    <s v="Mapa de calor"/>
    <s v="Estadísticas,Agricultura,Fruta,Exportaciones,Chile,País de destino,República Dominicana,Marruecos,Aruba,Emiratos Árabes Unidos,Argentina,Australia,Austria,Azerbaiyán,Bélgica,Baréin,Bielorrusia,Bolivia,Brasil,Canadá,Suiza,China,Colombia,Costa Rica,Cuba,República Checa,Alemania,Dinamarca,Argelia,Ecuador,Egipto,España,Estonia,Finlandia,Francia,Reino Unido,Grecia,Guatemala,Hong Kong,Honduras,Haití,Hungría,Indonesia,India,Irlanda,Israel,Italia,Jordania,Japón,Kazajistán,Corea del Sur,Kuwait,Líbano,Libia,Sri Lanka,Lituania,Letonia,Macao,México,Martinica,Malaui,Malasia,Nueva Caledonia,Nicaragua,Países Bajos,Noruega,Nueva Zelanda,Omán,Panamá,Perú,Filipinas,Polonia,Puerto Rico,Portugal,Paraguay,Rumania,Rusia,Arabia Saudita,Singapur,El Salvador,Eslovaquia,Eslovenia,Suecia,Tailandia,Turquía,Taiwán,Ucrania,Uruguay,Estados Unidos,Venezuela,Vietnam,Sudáfrica"/>
    <s v="https://analytics.zoho.com/open-view/2395394000006082192"/>
    <x v="0"/>
    <s v="#1774B9"/>
  </r>
  <r>
    <n v="3600"/>
    <x v="0"/>
    <x v="4"/>
    <s v="Agropecurio y Forestal"/>
    <n v="13"/>
    <x v="51"/>
    <x v="30"/>
    <x v="1"/>
    <x v="13"/>
    <x v="0"/>
    <x v="278"/>
    <s v="Periodo 2012-2020"/>
    <s v="USD"/>
    <s v="Oficina de Estudios y Políticas Agrarias (ODEPA)"/>
    <s v="Evolución del valor de las exportaciones de fruta, por País de destino producidas en la Región Metropolitana"/>
    <s v="El gráfico muestra la Evolución del valor de las exportaciones de fruta, por País de destino producidas en la Región Metropolitana, durante el Periodo 2012-2020, de acuerdo a datos recopilados por la Oficina de Estudios y Políticas Agrarias (ODEPA)- USD"/>
    <s v="Gráfico Evolución"/>
    <s v="Estadísticas,Agricultura,Fruta,Exportaciones,Región Metropolitana,País de destino,Alemania,Antillas Neerlandesas,Arabia Saudita,Argelia,Argentina,Aruba,Australia,Austria,Azerbaiyán,Baréin,Bélgica,Bielorrusia,Bolivia,Brasil,Canadá,China,Colombia,Corea del Sur,Costa Rica,Cuba,Dinamarca,Ecuador,Egipto,El Salvador,Emiratos Árabes Unidos,Eslovenia,España,Estados Unidos,Filipinas,Finlandia,Francia,Guatemala,Honduras,Hong Kong,Hungría,India,Indonesia,Irlanda,Israel,Italia,Japón,Kuwait,Letonia,Líbano,Lituania,Macao,Malasia,Malaui,Marruecos,México,Noruega,Nueva Zelanda,Omán,Otros,Países Bajos,Panamá,Paraguay,Perú,Polonia,Portugal,Puerto Rico,Reino Unido,República Dominicana,Rumania,Rusia,Singapur,Sri Lanka,Suecia,Suiza,Tailandia,Taiwán,Turquía,Ucrania,Uruguay,Venezuela,Vietnam"/>
    <s v="https://analytics.zoho.com/open-view/2395394000006080100?ZOHO_CRITERIA=%22Trasposicion_4.2%22.%22C%C3%B3digo_Regi%C3%B3n%22%20%3D%2013"/>
    <x v="47"/>
    <s v="#1774B9"/>
  </r>
  <r>
    <n v="3601"/>
    <x v="0"/>
    <x v="4"/>
    <s v="Agropecurio y Forestal"/>
    <n v="6117"/>
    <x v="49"/>
    <x v="28"/>
    <x v="0"/>
    <x v="151"/>
    <x v="0"/>
    <x v="197"/>
    <s v="Periodo 2018-2020"/>
    <s v="Kilogramo - Kg"/>
    <s v="Oficina de Estudios y Políticas Agrarias (ODEPA)"/>
    <s v="Número de empleados por Tipo de Envase (Agroindustria), en la Comuna de San Vicente"/>
    <s v="El gráfico muestra el Número de empleados por Tipo de Envase (Agroindustria), en la Comuna de San Vicente, durante el Periodo 2018-2020, de acuerdo a datos recopilados por la Oficina de Estudios y Políticas Agrarias (ODEPA)- Kilogramo - Kg"/>
    <s v="Gráfico"/>
    <s v="Estadísticas,ODEPA,Fruta,Agricultura,Número de empleados, Tipo de Envase, San Vicente"/>
    <s v="https://analytics.zoho.com/open-view/2395394000001846254?ZOHO_CRITERIA=%224.6%22.%22C%C3%B3digo_Comuna%22%3D6117"/>
    <x v="126"/>
    <s v="#1774B9"/>
  </r>
  <r>
    <n v="3602"/>
    <x v="0"/>
    <x v="4"/>
    <s v="Agropecuario y Forestal"/>
    <n v="100104"/>
    <x v="51"/>
    <x v="33"/>
    <x v="2"/>
    <x v="113"/>
    <x v="0"/>
    <x v="199"/>
    <s v="Periodo 2012-2020"/>
    <s v="USD"/>
    <s v="Oficina de Estudios y Políticas Agrarias (ODEPA)"/>
    <s v="Evolución del valor  de las importaciones de  Frutos de pepita, por Fruta"/>
    <s v="El gráfico muestra la Evolución del valor  de las importaciones de  Frutos de pepita, por Fruta, durante el Periodo 2012-2020, de acuerdo a datos recopilados por la Oficina de Estudios y Políticas Agrarias (ODEPA)- USD"/>
    <s v="Gráfico Evolución"/>
    <s v="Estadísticas,Agricultura,Fruta,Importaciones,Chile,Frutos de pepita,Manzana,Membrillo,Pera"/>
    <s v="https://analytics.zoho.com/open-view/2395394000005636962?ZOHO_CRITERIA=%22Trasposicion_4.4%22.%22Id_Producto%22%20%3D%20100104"/>
    <x v="0"/>
    <s v="#1774B9"/>
  </r>
  <r>
    <n v="3603"/>
    <x v="0"/>
    <x v="4"/>
    <s v="Agropecurio y Forestal"/>
    <n v="14103"/>
    <x v="52"/>
    <x v="31"/>
    <x v="0"/>
    <x v="345"/>
    <x v="4"/>
    <x v="171"/>
    <s v="Periodo 2018-2019-2020"/>
    <s v="Superficie (ha)"/>
    <s v="Oficina de Estudios y Políticas Agrarias (ODEPA)"/>
    <s v="Superficie plantada de especies frutales por Método de Riego en la comuna de Lanco"/>
    <s v="Se representa la superficie plantada de frutales por Método de Riego con segmentadores incorporados por Tipo de Cultivo y Especie Plantada en la comuna de Lanco con base a datos recopilados por la Oficina de Estudios y Políticas Agrarias (ODEPA) en los Catastros Frutícolas Regionales de los años 2018-2019-2020."/>
    <s v="Gráfico Proporciones"/>
    <s v="agricultura,agrícola,frutícola,superficie,plantaciones,fruta,ODEPA,comuna,región,Lanco,Método Riego"/>
    <s v="https://analytics.zoho.com/open-view/2395394000008804811?ZOHO_CRITERIA=%22Localiza%20CL%22.%22Codcom%22%3D14103"/>
    <x v="24"/>
    <s v="#1774B9"/>
  </r>
  <r>
    <n v="3604"/>
    <x v="0"/>
    <x v="4"/>
    <s v="Agropecuario y Forestal"/>
    <n v="100103"/>
    <x v="51"/>
    <x v="30"/>
    <x v="2"/>
    <x v="113"/>
    <x v="5"/>
    <x v="262"/>
    <s v="Año 2020"/>
    <s v="toneladas (t)"/>
    <s v="Oficina de Estudios y Políticas Agrarias (ODEPA)"/>
    <s v="Volumen de las exportaciones de  Frutos de hueso (carozo)  por País de Destino, producidas a Escala Nacional"/>
    <s v="El mapa muestra el Volumen de las exportaciones de  Frutos de hueso (carozo)  por País de Destino, producidas a Escala Nacional, durante el Año 2020, de acuerdo a datos recopilados por la Oficina de Estudios y Políticas Agrarias (ODEPA)- toneladas (t)"/>
    <s v="Mapa de calor"/>
    <s v="Estadísticas,Agricultura,Fruta,Exportaciones,Chile,Frutos de hueso (carozo),Alemania,Arabia Saudita,Argelia,Argentina,Australia,Bélgica,Bolivia,Brasil,Canadá,China,Colombia,Corea del Sur,Costa Rica,Dinamarca,Ecuador,Egipto,El Salvador,España,Estados Unidos,Filipinas,Finlandia,Francia,Guatemala,Honduras,India,Italia,Japón,Kazajistán,Letonia,Lituania,México,Noruega,Nueva Zelanda,Países Bajos,Panamá,Paraguay,Perú,Polonia,Portugal,Reino Unido,República Dominicana,Rumania,Rusia,Singapur,Suecia,Suiza,Tailandia,Taiwán,Ucrania,Uruguay,Venezuela,Vietnam,Hong Kong,Puerto Rico"/>
    <s v="https://analytics.zoho.com/open-view/2395394000000824601?ZOHO_CRITERIA=%22Trasposicion_4.1%22.%22Id_Producto%22%20%3D%20100103"/>
    <x v="0"/>
    <s v="#1774B9"/>
  </r>
  <r>
    <n v="3605"/>
    <x v="0"/>
    <x v="4"/>
    <s v="Agropecurio y Forestal"/>
    <n v="11"/>
    <x v="63"/>
    <x v="31"/>
    <x v="1"/>
    <x v="85"/>
    <x v="4"/>
    <x v="323"/>
    <s v="Periodo 2018-2019-2020"/>
    <s v="Superficie (ha)"/>
    <s v="Oficina de Estudios y Políticas Agrarias (ODEPA)"/>
    <s v="Superficie plantada de frutales por Variedad según Especie en la Región de Aysén"/>
    <n v="0"/>
    <s v="Gráfico Proporciones"/>
    <s v="agricultura,agrícola,frutícola,superficie,plantaciones,fruta,ODEPA,comuna,región,tipo de cultivo,especie,Región de Aysén,Variedades Plantadas"/>
    <s v="https://analytics.zoho.com/open-view/2395394000008822327?ZOHO_CRITERIA=%224.12%20Sup%20Plantada%20Frut%C3%ADcola%22.%22Codreg%22%3D11"/>
    <x v="79"/>
    <s v="#1774B9"/>
  </r>
  <r>
    <n v="3606"/>
    <x v="0"/>
    <x v="4"/>
    <s v="Agropecurio y Forestal"/>
    <n v="5506"/>
    <x v="49"/>
    <x v="28"/>
    <x v="0"/>
    <x v="177"/>
    <x v="0"/>
    <x v="197"/>
    <s v="Periodo 2018-2020"/>
    <s v="Kilogramo - Kg"/>
    <s v="Oficina de Estudios y Políticas Agrarias (ODEPA)"/>
    <s v="Número de empleados por Tipo de Envase (Agroindustria), en la Comuna de Nogales"/>
    <s v="El gráfico muestra el Número de empleados por Tipo de Envase (Agroindustria), en la Comuna de Nogales, durante el Periodo 2018-2020, de acuerdo a datos recopilados por la Oficina de Estudios y Políticas Agrarias (ODEPA)- Kilogramo - Kg"/>
    <s v="Gráfico"/>
    <s v="Estadísticas,ODEPA,Fruta,Agricultura,Número de empleados, Tipo de Envase, Nogales"/>
    <s v="https://analytics.zoho.com/open-view/2395394000001846254?ZOHO_CRITERIA=%224.6%22.%22C%C3%B3digo_Comuna%22%3D5506"/>
    <x v="127"/>
    <s v="#1774B9"/>
  </r>
  <r>
    <n v="3607"/>
    <x v="0"/>
    <x v="4"/>
    <s v="Agropecurio y Forestal"/>
    <n v="100105005"/>
    <x v="55"/>
    <x v="28"/>
    <x v="2"/>
    <x v="113"/>
    <x v="0"/>
    <x v="228"/>
    <s v="Periodo 2018-2020"/>
    <s v="Kilogramo - Kg"/>
    <s v="Oficina de Estudios y Políticas Agrarias (ODEPA)"/>
    <s v="Volumen  de  Pistacho por Comuna de origen, producidas a nivel nacional"/>
    <s v="El mapa muestra el Volumen  de  Pistacho por Comuna de origen, producidas a nivel nacional, durante el Periodo 2018-2020, de acuerdo a datos recopilados por la Oficina de Estudios y Políticas Agrarias (ODEPA)- Kilogramo - Kg"/>
    <s v="Mapa"/>
    <s v="Estadísticas,ODEPA,Fruta,Agricultura,Volumen de fruta, Pistacho, Chile"/>
    <s v="https://analytics.zoho.com/open-view/2395394000001886612?ZOHO_CRITERIA=%224.6%22.%22Id_Categor%C3%ADa%22%3D100105005"/>
    <x v="0"/>
    <s v="#1774B9"/>
  </r>
  <r>
    <n v="3608"/>
    <x v="0"/>
    <x v="4"/>
    <s v="Agropecurio y Forestal"/>
    <n v="7307"/>
    <x v="54"/>
    <x v="31"/>
    <x v="0"/>
    <x v="71"/>
    <x v="7"/>
    <x v="184"/>
    <s v="Periodo 2018-2019-2020"/>
    <s v="Superficie (ha)"/>
    <s v="Oficina de Estudios y Políticas Agrarias (ODEPA)"/>
    <s v="Superficie plantada de especies frutales por Especie en la comuna de Sagrada Familia"/>
    <s v="Visualización de la superficie plantada de frutales por Especie con segmentador incorporado de Tipo de Cultivo en la comuna de Sagrada Familia con base a datos recopilados por la Oficina de Estudios y Políticas Agrarias (ODEPA) en los Catastros Frutícolas Regionales de los años 2018-2019-2020."/>
    <s v="Gráfico Proporciones"/>
    <s v="agricultura,agrícola,frutícola,superficie,plantaciones,fruta,ODEPA,comuna,región,Sagrada Familia,Especie Plantada"/>
    <s v="https://analytics.zoho.com/open-view/2395394000008803974?ZOHO_CRITERIA=%22Localiza%20CL%22.%22Codcom%22%3D7307"/>
    <x v="14"/>
    <s v="#1774B9"/>
  </r>
  <r>
    <n v="3609"/>
    <x v="0"/>
    <x v="4"/>
    <s v="Agropecuario y Forestal"/>
    <n v="100103004"/>
    <x v="51"/>
    <x v="30"/>
    <x v="2"/>
    <x v="113"/>
    <x v="0"/>
    <x v="170"/>
    <s v="Periodo 2012-2020"/>
    <s v="toneladas (t)"/>
    <s v="Oficina de Estudios y Políticas Agrarias (ODEPA)"/>
    <s v="Evolución del volumen de las exportaciones de Durazno por País de destino, producidas a Escala Nacional"/>
    <s v="El gráfico muestra la Evolución del volumen de las exportaciones de Durazno por País de destino, producidas a Escala Nacional, durante el Periodo 2012-2020, de acuerdo a datos recopilados por la Oficina de Estudios y Políticas Agrarias (ODEPA)- toneladas (t)"/>
    <s v="Gráfico Evolución"/>
    <s v="Estadísticas,Agricultura,Fruta,Exportaciones,Chile,Durazno,Argentina,Australia,Bolivia,Brasil,Canadá,China,Colombia,Corea del Sur,Costa Rica,Ecuador,El Salvador,España,Estados Unidos,Francia,Guatemala,Honduras,Japón,Kazajistán,Letonia,Lituania,México,Países Bajos,Panamá,Paraguay,Perú,Reino Unido,República Dominicana,Rusia,Tailandia,Uruguay,Venezuela,Puerto Rico"/>
    <s v="https://analytics.zoho.com/open-view/2395394000000976645?ZOHO_CRITERIA=%22Trasposicion_4.1%22.%22Id_Categor%C3%ADa%22%20%3D%20100103004"/>
    <x v="0"/>
    <s v="#1774B9"/>
  </r>
  <r>
    <n v="3610"/>
    <x v="0"/>
    <x v="4"/>
    <s v="Agropecurio y Forestal"/>
    <n v="13124"/>
    <x v="49"/>
    <x v="28"/>
    <x v="0"/>
    <x v="271"/>
    <x v="0"/>
    <x v="177"/>
    <s v="Periodo 2018-2020"/>
    <s v="Kilogramo - Kg"/>
    <s v="Oficina de Estudios y Políticas Agrarias (ODEPA)"/>
    <s v="Número de empleados por Fruta, en la Comuna de Pudahuel"/>
    <s v="El gráfico muestra el Número de empleados por Fruta, en la Comuna de Pudahuel, durante el Periodo 2018-2020, de acuerdo a datos recopilados por la Oficina de Estudios y Políticas Agrarias (ODEPA)- Kilogramo - Kg"/>
    <s v="Gráfico"/>
    <s v="Estadísticas,ODEPA,Fruta,Agricultura,Número de empleados, Fruta, Pudahuel"/>
    <s v="https://analytics.zoho.com/open-view/2395394000001840069?ZOHO_CRITERIA=%224.6%22.%22C%C3%B3digo_Comuna%22%3D13124"/>
    <x v="128"/>
    <s v="#1774B9"/>
  </r>
  <r>
    <n v="3611"/>
    <x v="0"/>
    <x v="4"/>
    <s v="Agropecurio y Forestal"/>
    <n v="13505"/>
    <x v="49"/>
    <x v="28"/>
    <x v="0"/>
    <x v="165"/>
    <x v="0"/>
    <x v="175"/>
    <s v="Periodo 2018-2020"/>
    <s v="Kilogramo - Kg"/>
    <s v="Oficina de Estudios y Políticas Agrarias (ODEPA)"/>
    <s v="Número de empleados por Procesamiento (agroindustria), en la Comuna de San Pedro"/>
    <s v="La nube de palabras muestra el Número de empleados por Procesamiento (agroindustria), en la Comuna de San Pedro, durante el Periodo 2018-2020, de acuerdo a datos recopilados por la Oficina de Estudios y Políticas Agrarias (ODEPA)- Kilogramo - Kg"/>
    <s v="Nube de palabras"/>
    <s v="Estadísticas,ODEPA,Fruta,Agricultura,Número de empleados, Procesamiento, San Pedro"/>
    <s v="https://analytics.zoho.com/open-view/2395394000001840481?ZOHO_CRITERIA=%224.6%22.%22C%C3%B3digo_Comuna%22%3D13505"/>
    <x v="129"/>
    <s v="#1774B9"/>
  </r>
  <r>
    <n v="3612"/>
    <x v="0"/>
    <x v="4"/>
    <s v="Agropecurio y Forestal"/>
    <n v="13603"/>
    <x v="55"/>
    <x v="28"/>
    <x v="0"/>
    <x v="240"/>
    <x v="0"/>
    <x v="177"/>
    <s v="Periodo 2018-2020"/>
    <s v="Kilogramo - Kg"/>
    <s v="Oficina de Estudios y Políticas Agrarias (ODEPA)"/>
    <s v="Volumen  de fruta por Fruta, producidas en la Isla de Maipo"/>
    <s v="El gráfico muestra el Volumen  de fruta por Fruta, producidas en la Isla de Maipo, durante el Periodo 2018-2020, de acuerdo a datos recopilados por la Oficina de Estudios y Políticas Agrarias (ODEPA)- Kilogramo - Kg"/>
    <s v="Gráfico"/>
    <s v="Estadísticas,ODEPA,Fruta,Agricultura,Volumen de fruta, Fruta, Isla de Maipo"/>
    <s v="https://analytics.zoho.com/open-view/2395394000001834799?ZOHO_CRITERIA=%224.6%22.%22C%C3%B3digo_Comuna%22%3D13603"/>
    <x v="130"/>
    <s v="#1774B9"/>
  </r>
  <r>
    <n v="3613"/>
    <x v="0"/>
    <x v="4"/>
    <s v="Agropecurio y Forestal"/>
    <n v="4"/>
    <x v="51"/>
    <x v="30"/>
    <x v="2"/>
    <x v="113"/>
    <x v="0"/>
    <x v="324"/>
    <s v="Año 2020"/>
    <s v="USD"/>
    <s v="Oficina de Estudios y Políticas Agrarias (ODEPA)"/>
    <s v="Valor de las exportaciones de  Deshidratados por Tipo de Fruta, producidas a Escala Nacional"/>
    <s v="El gráfico muestra el Valor de las exportaciones de  Deshidratados por Tipo de Fruta, producidas a Escala Nacional, durante el Año 2020, de acuerdo a datos recopilados por la Oficina de Estudios y Políticas Agrarias (ODEPA)- USD"/>
    <s v="Gráfico"/>
    <s v="Estadísticas,Agricultura,Fruta,Exportaciones,Chile,Deshidratados,Kiwi,Murtilla,Pera,Damasco,Mora Cultivada,Acai berry,Frutilla,Piña,Plátano,Uva de Mesa,Durazno Conservero,Ciruela Europea,Frambuesa,Arándano,Manzano,Membrillo,Murta,Cramberry"/>
    <s v="https://analytics.zoho.com/open-view/2395394000006093638?ZOHO_CRITERIA=%22Trasposicion_4.2%22.%22Id_Procesamiento%22%20%3D%204"/>
    <x v="0"/>
    <s v="#1774B9"/>
  </r>
  <r>
    <n v="3614"/>
    <x v="0"/>
    <x v="4"/>
    <s v="Agropecurio y Forestal"/>
    <n v="100106"/>
    <x v="57"/>
    <x v="31"/>
    <x v="1"/>
    <x v="184"/>
    <x v="0"/>
    <x v="174"/>
    <s v="Periodo 2018-2019-2020"/>
    <s v="Superficie (ha)"/>
    <s v="Oficina de Estudios y Políticas Agrarias (ODEPA)"/>
    <s v="Superficie plantada de especies frutales clasificadas como Frutos oleaginosos por Comuna en la Región de Valparaíso"/>
    <s v="Representación geográfica de la superficie plantada de Frutos oleaginosos en la Región de Valparaís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Valparaíso,Tipo de Cultivo,Frutos oleaginosos"/>
    <s v="https://analytics.zoho.com/open-view/2395394000008814386?ZOHO_CRITERIA=%224.12%20Sup%20Plantada%20Frut%C3%ADcola%22.%22Codreg%22%3D5%20and%20%224.12%20Sup%20Plantada%20Frut%C3%ADcola%22.%22Id_producto%22%3D100106"/>
    <x v="76"/>
    <s v="#1774B9"/>
  </r>
  <r>
    <n v="3615"/>
    <x v="0"/>
    <x v="4"/>
    <s v="Agropecurio y Forestal"/>
    <n v="172"/>
    <x v="51"/>
    <x v="30"/>
    <x v="2"/>
    <x v="386"/>
    <x v="0"/>
    <x v="175"/>
    <s v="Periodo 2012-2020"/>
    <s v="toneladas (t)"/>
    <s v="Oficina de Estudios y Políticas Agrarias (ODEPA)"/>
    <s v="Evolución del volumen de las exportaciones de fruta hacia Suiza, por Procesamiento producidas a Escala Nacional"/>
    <s v="El gráfico muestra la Evolución del volumen de las exportaciones de fruta hacia Suiza, por Procesamiento producidas a Escala Nacional, durante el Periodo 2012-2020, de acuerdo a datos recopilados por la Oficina de Estudios y Políticas Agrarias (ODEPA)- toneladas (t)"/>
    <s v="Gráfico Evolución"/>
    <s v="Estadísticas,Agricultura,Fruta,Exportaciones,Suiza,Procesamiento,Aceites,Congelados,Conservas,Deshidratados,Fresca,Frutos secos,Jugos"/>
    <s v="https://analytics.zoho.com/open-view/2395394000005725032?ZOHO_CRITERIA=%22Trasposicion_4.1%22.%22Id_auxiliar%22%3D172"/>
    <x v="0"/>
    <s v="#1774B9"/>
  </r>
  <r>
    <n v="3616"/>
    <x v="0"/>
    <x v="4"/>
    <s v="Agropecuario y Forestal"/>
    <n v="100101007"/>
    <x v="51"/>
    <x v="30"/>
    <x v="2"/>
    <x v="113"/>
    <x v="0"/>
    <x v="289"/>
    <s v="Periodo 2012-2020"/>
    <s v="toneladas (t)"/>
    <s v="Oficina de Estudios y Políticas Agrarias (ODEPA)"/>
    <s v="Evolución del volumen de las exportaciones de Kiwi por Región de Origen, producidas a Escala Nacional"/>
    <s v="El gráfico muestra la Evolución del volumen de las exportaciones de Kiwi por Región de Origen, producidas a Escala Nacional, durante el Periodo 2012-2020, de acuerdo a datos recopilados por la Oficina de Estudios y Políticas Agrarias (ODEPA)- toneladas (t)"/>
    <s v="Gráfico Evolución"/>
    <s v="Estadísticas,Agricultura,Fruta,Exportaciones,Chile,Kiwi,Antofagasta,Araucanía,Arica y Parinacota,Atacama,Aysén,Biobío,Coquimbo,Los Lagos,Los Ríos,Magallanes,Maule,Mercadería extranjera nacionalizada,Metropolitana,Ñuble,O'Higgins,Tarapacá,Valparaíso"/>
    <s v="https://analytics.zoho.com/open-view/2395394000000976618?ZOHO_CRITERIA=%22Trasposicion_4.1%22.%22Id_Categor%C3%ADa%22%20%3D%20100101007"/>
    <x v="0"/>
    <s v="#1774B9"/>
  </r>
  <r>
    <n v="3617"/>
    <x v="0"/>
    <x v="4"/>
    <s v="Agropecurio y Forestal"/>
    <n v="3101"/>
    <x v="49"/>
    <x v="28"/>
    <x v="0"/>
    <x v="283"/>
    <x v="0"/>
    <x v="197"/>
    <s v="Periodo 2018-2020"/>
    <s v="Kilogramo - Kg"/>
    <s v="Oficina de Estudios y Políticas Agrarias (ODEPA)"/>
    <s v="Número de empleados por Tipo de Envase (Agroindustria), en la Comuna de Copiapó"/>
    <s v="El gráfico muestra el Número de empleados por Tipo de Envase (Agroindustria), en la Comuna de Copiapó, durante el Periodo 2018-2020, de acuerdo a datos recopilados por la Oficina de Estudios y Políticas Agrarias (ODEPA)- Kilogramo - Kg"/>
    <s v="Gráfico"/>
    <s v="Estadísticas,ODEPA,Fruta,Agricultura,Número de empleados, Tipo de Envase, Copiapó"/>
    <s v="https://analytics.zoho.com/open-view/2395394000001846254?ZOHO_CRITERIA=%224.6%22.%22C%C3%B3digo_Comuna%22%3D3101"/>
    <x v="31"/>
    <s v="#1774B9"/>
  </r>
  <r>
    <n v="3618"/>
    <x v="0"/>
    <x v="4"/>
    <s v="Agropecurio y Forestal"/>
    <n v="3"/>
    <x v="51"/>
    <x v="30"/>
    <x v="2"/>
    <x v="383"/>
    <x v="0"/>
    <x v="185"/>
    <s v="Periodo 2012-2020"/>
    <s v="USD"/>
    <s v="Oficina de Estudios y Políticas Agrarias (ODEPA)"/>
    <s v="Evolución del Valor de las exportaciones de fruta hacia Alemania, por Región de Origen producidas a Escala Nacional"/>
    <s v="El gráfico muestra la Evolución del Valor de las exportaciones de fruta hacia Alemania, por Región de Origen producidas a Escala Nacional, durante el Periodo 2012-2020, de acuerdo a datos recopilados por la Oficina de Estudios y Políticas Agrarias (ODEPA)- USD"/>
    <s v="Gráfico Evolución"/>
    <s v="Estadísticas,Agricultura,Fruta,Exportaciones,Alemania,Región de Origen,Ñuble,Biobío,Maule,O'Higgins,Coquimbo,Valparaíso,Metropolitana"/>
    <s v="https://analytics.zoho.com/open-view/2395394000006080321?ZOHO_CRITERIA=%22Trasposicion_4.2%22.%22ID_territorio%22%3D3"/>
    <x v="0"/>
    <s v="#1774B9"/>
  </r>
  <r>
    <n v="3619"/>
    <x v="0"/>
    <x v="4"/>
    <s v="Agropecurio y Forestal"/>
    <n v="52"/>
    <x v="51"/>
    <x v="30"/>
    <x v="2"/>
    <x v="369"/>
    <x v="0"/>
    <x v="177"/>
    <s v="Año 2020"/>
    <s v="USD"/>
    <s v="Oficina de Estudios y Políticas Agrarias (ODEPA)"/>
    <s v="Valor de las exportaciones de fruta hacia Ecuador, por Fruta, producidas a Escala Nacional"/>
    <s v="El gráfico muestra el Valor de las exportaciones de fruta hacia Ecuador, por Fruta, producidas a Escala Nacional, durante el Año 2020, de acuerdo a datos recopilados por la Oficina de Estudios y Políticas Agrarias (ODEPA)- USD"/>
    <s v="Gráfico"/>
    <s v="Estadísticas,Agricultura,Fruta,Exportaciones,Ecuador,Fruta,Aceituna,Almendra,Avellana,Cereza,Ciruela,Coco,Damasco,Durazno,Higo,Kiwi,Mandarina,Manzana,Membrillo,Naranja,Nectarín,Nuez,Otros cítricos,Otros frutos,Otros frutos secos,Palta,Pera,Piña,Pistacho,Plumcots,Pomelo,Uva"/>
    <s v="https://analytics.zoho.com/open-view/2395394000006082651?ZOHO_CRITERIA=%22Trasposicion_4.2%22.%22ID_territorio%22%3D52"/>
    <x v="0"/>
    <s v="#1774B9"/>
  </r>
  <r>
    <n v="3620"/>
    <x v="0"/>
    <x v="4"/>
    <s v="Agropecurio y Forestal"/>
    <n v="145"/>
    <x v="51"/>
    <x v="30"/>
    <x v="2"/>
    <x v="372"/>
    <x v="0"/>
    <x v="175"/>
    <s v="Año 2020"/>
    <s v="USD"/>
    <s v="Oficina de Estudios y Políticas Agrarias (ODEPA)"/>
    <s v="Valor de las exportaciones de fruta hacia Reino Unido, por Procesamiento, producidas a Escala Nacional"/>
    <s v="El gráfico muestra el Valor de las exportaciones de fruta hacia Reino Unido, por Procesamiento, producidas a Escala Nacional, durante el Año 2020, de acuerdo a datos recopilados por la Oficina de Estudios y Políticas Agrarias (ODEPA)- USD"/>
    <s v="Gráfico"/>
    <s v="Estadísticas,Agricultura,Fruta,Exportaciones,Reino Unido,Procesamiento,Aceites,Congelados,Conservas,Deshidratados,Fresca,Frutos secos,Jugos"/>
    <s v="https://analytics.zoho.com/open-view/2395394000006082722?ZOHO_CRITERIA=%22Trasposicion_4.2%22.%22ID_territorio%22%3D145"/>
    <x v="0"/>
    <s v="#1774B9"/>
  </r>
  <r>
    <n v="3621"/>
    <x v="0"/>
    <x v="4"/>
    <s v="Agropecurio y Forestal"/>
    <n v="13503"/>
    <x v="55"/>
    <x v="28"/>
    <x v="0"/>
    <x v="95"/>
    <x v="0"/>
    <x v="175"/>
    <s v="Periodo 2018-2020"/>
    <s v="Kilogramo - Kg"/>
    <s v="Oficina de Estudios y Políticas Agrarias (ODEPA)"/>
    <s v="Volumen  de fruta por Procesamiento, producidas en la Curacaví"/>
    <s v="El gráfico muestra el Volumen  de fruta por Procesamiento, producidas en la Curacaví, durante el Periodo 2018-2020, de acuerdo a datos recopilados por la Oficina de Estudios y Políticas Agrarias (ODEPA)- Kilogramo - Kg"/>
    <s v="Gráfico"/>
    <s v="Estadísticas,ODEPA,Fruta,Agricultura,Volumen de fruta, Procesamiento, Curacaví"/>
    <s v="https://analytics.zoho.com/open-view/2395394000001840276?ZOHO_CRITERIA=%224.6%22.%22C%C3%B3digo_Comuna%22%3D13503"/>
    <x v="131"/>
    <s v="#1774B9"/>
  </r>
  <r>
    <n v="3622"/>
    <x v="0"/>
    <x v="4"/>
    <s v="Agropecurio y Forestal"/>
    <n v="47"/>
    <x v="54"/>
    <x v="31"/>
    <x v="1"/>
    <x v="98"/>
    <x v="6"/>
    <x v="196"/>
    <s v="Periodo 2018-2019-2020"/>
    <s v="Superficie (ha)"/>
    <s v="Oficina de Estudios y Políticas Agrarias (ODEPA)"/>
    <s v="Superficie plantada de  Rosa mosqueta según Variedad por Comuna en la Región de Arica y Parinacota"/>
    <s v="Representación geográfica de la superficie plantada de Rosa mosqueta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Rosa mosqueta"/>
    <s v="https://analytics.zoho.com/open-view/2395394000008814573?ZOHO_CRITERIA=%224.12%20Sup%20Plantada%20Frut%C3%ADcola%22.%22Codreg%22%3D15%20and%20%224.12%20Sup%20Plantada%20Frut%C3%ADcola%22.%22id_especie%22%3D47"/>
    <x v="91"/>
    <s v="#1774B9"/>
  </r>
  <r>
    <n v="3623"/>
    <x v="0"/>
    <x v="4"/>
    <s v="Agropecurio y Forestal"/>
    <n v="160"/>
    <x v="51"/>
    <x v="33"/>
    <x v="2"/>
    <x v="407"/>
    <x v="0"/>
    <x v="182"/>
    <s v="Periodo 2012-2020"/>
    <s v="USD"/>
    <s v="Oficina de Estudios y Políticas Agrarias (ODEPA)"/>
    <s v="Evolución del Valor de las importaciones provenientes de Serbia, por Tipo de Fruta"/>
    <s v="El gráfico muestra la Evolución del Valor de las importaciones provenientes de Serbia, por Tipo de Fruta, durante el Periodo 2012-2020, de acuerdo a datos recopilados por la Oficina de Estudios y Políticas Agrarias (ODEPA)- USD"/>
    <s v="Gráfico Evolución"/>
    <s v="Estadísticas,Agricultura,Fruta,Importaciones,Serbia,Tipo de Fruta,Berries,Frutos de hueso"/>
    <s v="https://analytics.zoho.com/open-view/2395394000005672550?ZOHO_CRITERIA=%22Trasposicion_4.4%22.%22Id_auxiliar%22%3D160"/>
    <x v="0"/>
    <s v="#1774B9"/>
  </r>
  <r>
    <n v="3624"/>
    <x v="0"/>
    <x v="4"/>
    <s v="Agropecurio y Forestal"/>
    <n v="100103001"/>
    <x v="58"/>
    <x v="34"/>
    <x v="1"/>
    <x v="184"/>
    <x v="8"/>
    <x v="194"/>
    <s v="Año 2021"/>
    <s v="Pesos por kilogramo (CLP/kg)"/>
    <s v="Oficina de Estudios y Políticas Agrarias (ODEPA)"/>
    <s v="Precios Diarios de Cereza durante el año 2021 en los Mercados Mayoristas de la Región de Valparaíso"/>
    <s v="Evolución de los Precios diarios de Cereza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Cereza,Región de Valparaíso"/>
    <s v="https://analytics.zoho.com/open-view/2395394000008699297?ZOHO_CRITERIA=%22Fruta%20Consolidado%22.%22Codreg%22%3D5%20and%20%22Fruta%20Consolidado%22.%22Categor%C3%ADa%20ID%22%3D100103001"/>
    <x v="63"/>
    <s v="#1774B9"/>
  </r>
  <r>
    <n v="3625"/>
    <x v="0"/>
    <x v="4"/>
    <s v="Agropecuario y Forestal"/>
    <n v="100108002"/>
    <x v="51"/>
    <x v="30"/>
    <x v="2"/>
    <x v="113"/>
    <x v="0"/>
    <x v="243"/>
    <s v="Periodo 2012-2020"/>
    <s v="toneladas (t)"/>
    <s v="Oficina de Estudios y Políticas Agrarias (ODEPA)"/>
    <s v="Evolución del volumen de las exportaciones de Mango por Procesamiento, producidas a Escala Nacional"/>
    <s v="El gráfico muestra la Evolución del volumen de las exportaciones de Mango por Procesamiento, producidas a Escala Nacional, durante el Periodo 2012-2020, de acuerdo a datos recopilados por la Oficina de Estudios y Políticas Agrarias (ODEPA)- toneladas (t)"/>
    <s v="Gráfico Evolución"/>
    <s v="Estadísticas,Agricultura,Fruta,Exportaciones,Chile,Mango,Aceites,Congelados,Conservas,Deshidratados,Fresca,Frutos secos,Jugos"/>
    <s v="https://analytics.zoho.com/open-view/2395394000000976999?ZOHO_CRITERIA=%22Trasposicion_4.1%22.%22Id_Categor%C3%ADa%22%20%3D%20100108002"/>
    <x v="0"/>
    <s v="#1774B9"/>
  </r>
  <r>
    <n v="3626"/>
    <x v="0"/>
    <x v="4"/>
    <s v="Agropecurio y Forestal"/>
    <n v="142"/>
    <x v="51"/>
    <x v="30"/>
    <x v="2"/>
    <x v="388"/>
    <x v="0"/>
    <x v="182"/>
    <s v="Periodo 2012-2020"/>
    <s v="toneladas (t)"/>
    <s v="Oficina de Estudios y Políticas Agrarias (ODEPA)"/>
    <s v="Evolución del volumen de las exportaciones de fruta hacia Perú, por Tipo de Fruta producidas a Escala Nacional"/>
    <s v="El gráfico muestra la Evolución del volumen de las exportaciones de fruta hacia Perú, por Tipo de Fruta producidas a Escala Nacional, durante el Periodo 2012-2020, de acuerdo a datos recopilados por la Oficina de Estudios y Políticas Agrarias (ODEPA)- toneladas (t)"/>
    <s v="Gráfico Evolución"/>
    <s v="Estadísticas,Agricultura,Fruta,Exportaciones,Perú,Tipo de Fruta,Berries,Cítricos,Frutos de hueso (carozo),Frutos de pepita,Frutos secos,Frutos oleaginosos,Otros,Tropicales y subtropicales,Uva"/>
    <s v="https://analytics.zoho.com/open-view/2395394000000988784?ZOHO_CRITERIA=%22Trasposicion_4.1%22.%22Id_auxiliar%22%3D142"/>
    <x v="0"/>
    <s v="#1774B9"/>
  </r>
  <r>
    <n v="3627"/>
    <x v="0"/>
    <x v="4"/>
    <s v="Agropecurio y Forestal"/>
    <n v="10304"/>
    <x v="49"/>
    <x v="28"/>
    <x v="0"/>
    <x v="36"/>
    <x v="0"/>
    <x v="177"/>
    <s v="Periodo 2018-2020"/>
    <s v="Kilogramo - Kg"/>
    <s v="Oficina de Estudios y Políticas Agrarias (ODEPA)"/>
    <s v="Número de empleados por Fruta, en la Comuna de Puyehue"/>
    <s v="El gráfico muestra el Número de empleados por Fruta, en la Comuna de Puyehue, durante el Periodo 2018-2020, de acuerdo a datos recopilados por la Oficina de Estudios y Políticas Agrarias (ODEPA)- Kilogramo - Kg"/>
    <s v="Gráfico"/>
    <s v="Estadísticas,ODEPA,Fruta,Agricultura,Número de empleados, Fruta, Puyehue"/>
    <s v="https://analytics.zoho.com/open-view/2395394000001840069?ZOHO_CRITERIA=%224.6%22.%22C%C3%B3digo_Comuna%22%3D10304"/>
    <x v="57"/>
    <s v="#1774B9"/>
  </r>
  <r>
    <n v="3628"/>
    <x v="0"/>
    <x v="4"/>
    <s v="Agropecuario y Forestal"/>
    <n v="0"/>
    <x v="51"/>
    <x v="30"/>
    <x v="2"/>
    <x v="113"/>
    <x v="0"/>
    <x v="175"/>
    <s v="Año 2020"/>
    <s v="toneladas (t)"/>
    <s v="Oficina de Estudios y Políticas Agrarias (ODEPA)"/>
    <s v="Volumen de las exportaciones de fruta, por Procesamiento producidas a Escala Nacional"/>
    <s v="El gráfico muestra el Volumen de las exportaciones de fruta, por Procesamiento producidas a Escala Nacional, durante el Año 2020, de acuerdo a datos recopilados por la Oficina de Estudios y Políticas Agrarias (ODEPA)- toneladas (t)"/>
    <s v="Gráfico  "/>
    <s v="Estadísticas,Agricultura,Fruta,Exportaciones,Chile,Procesamiento,Aceites,Congelados,Conservas,Deshidratados,Fresca,Frutos secos,Jugos"/>
    <s v="https://analytics.zoho.com/open-view/2395394000000827028"/>
    <x v="0"/>
    <s v="#1774B9"/>
  </r>
  <r>
    <n v="3629"/>
    <x v="0"/>
    <x v="4"/>
    <s v="Agropecurio y Forestal"/>
    <n v="7110"/>
    <x v="55"/>
    <x v="28"/>
    <x v="0"/>
    <x v="277"/>
    <x v="0"/>
    <x v="182"/>
    <s v="Periodo 2018-2020"/>
    <s v="Kilogramo - Kg"/>
    <s v="Oficina de Estudios y Políticas Agrarias (ODEPA)"/>
    <s v="Volumen  de fruta por Tipo de Fruta, producidas en la San Rafael"/>
    <s v="El gráfico muestra el Volumen  de fruta por Tipo de Fruta, producidas en la San Rafael, durante el Periodo 2018-2020, de acuerdo a datos recopilados por la Oficina de Estudios y Políticas Agrarias (ODEPA)- Kilogramo - Kg"/>
    <s v="Gráfico"/>
    <s v="Estadísticas,ODEPA,Fruta,Agricultura,Volumen de fruta, Tipo de Fruta, San Rafael"/>
    <s v="https://analytics.zoho.com/open-view/2395394000001834352?ZOHO_CRITERIA=%224.6%22.%22C%C3%B3digo_Comuna%22%3D7110"/>
    <x v="132"/>
    <s v="#1774B9"/>
  </r>
  <r>
    <n v="3630"/>
    <x v="0"/>
    <x v="4"/>
    <s v="Agropecurio y Forestal"/>
    <n v="182"/>
    <x v="51"/>
    <x v="33"/>
    <x v="2"/>
    <x v="408"/>
    <x v="0"/>
    <x v="177"/>
    <s v="Año 2020"/>
    <s v="toneladas (t)"/>
    <s v="Oficina de Estudios y Políticas Agrarias (ODEPA)"/>
    <s v="Volumen de las importaciones de fruta provenientes de Túnez, por Fruta"/>
    <s v="El gráfico muestra el Volumen de las importaciones de fruta provenientes de Túnez, por Fruta, durante el Año 2020, de acuerdo a datos recopilados por la Oficina de Estudios y Políticas Agrarias (ODEPA)- toneladas (t)"/>
    <s v="Gráfico"/>
    <s v="Estadísticas,Agricultura,Fruta,Importaciones,Túnez,Fruta,Aceituna"/>
    <s v="https://analytics.zoho.com/open-view/2395394000005581111?ZOHO_CRITERIA=%22Trasposicion_4.3%22.%22Id_auxiliar%22%3D182"/>
    <x v="0"/>
    <s v="#1774B9"/>
  </r>
  <r>
    <n v="3631"/>
    <x v="0"/>
    <x v="4"/>
    <s v="Agropecurio y Forestal"/>
    <n v="100104005"/>
    <x v="50"/>
    <x v="29"/>
    <x v="1"/>
    <x v="163"/>
    <x v="0"/>
    <x v="225"/>
    <s v="Periodo 2018-2019"/>
    <s v="Empresas (unidades)"/>
    <s v="Oficina de Estudios y Políticas Agrarias (ODEPA)"/>
    <s v="Número de empresas agroindustriales procesadoras de Pera por Comuna en la Región de Maule"/>
    <s v="El Mapa muestra el Número de empresas agrícolas por Comuna en la Región de Maule, que utilizan Pera en su producción, entre los años 2018-2019, de acuerdo a datos recopilados del directorio de agroindustrías hortofrutícolas efectuados por la ODEPA."/>
    <s v="Representación Geográfica"/>
    <s v="agricultura,agrícola,frutícola,directorio,agroindustria,fruta,hortaliza,ODEPA,Ninguno,Región de Maule,Pera"/>
    <s v="https://analytics.zoho.com/open-view/2395394000008782843?ZOHO_CRITERIA=%22Localiza%20CL%22.%22Codreg%22%3D7%20and%20%224.13%20Directorio%20Agroindustria%202020%22.%22Id_Categor%C3%ADa%22%3D100104005"/>
    <x v="35"/>
    <s v="#1774B9"/>
  </r>
  <r>
    <n v="3632"/>
    <x v="0"/>
    <x v="4"/>
    <s v="Agropecurio y Forestal"/>
    <n v="4"/>
    <x v="51"/>
    <x v="30"/>
    <x v="1"/>
    <x v="99"/>
    <x v="0"/>
    <x v="175"/>
    <s v="Año 2020"/>
    <s v="USD"/>
    <s v="Oficina de Estudios y Políticas Agrarias (ODEPA)"/>
    <s v="Valor de las exportaciones de fruta, por Procesamiento producidas en la Región de Coquimbo"/>
    <s v="El gráfico muestra el Valor de las exportaciones de fruta, por Procesamiento producidas en la Región de Coquimbo, durante el Año 2020, de acuerdo a datos recopilados por la Oficina de Estudios y Políticas Agrarias (ODEPA)- USD"/>
    <s v="Gráfico"/>
    <s v="Estadísticas,Agricultura,Fruta,Exportaciones,Región de Coquimbo,Procesamiento,Aceites,Congelados,Conservas,Deshidratados,Fresca,Frutos secos,Jugos"/>
    <s v="https://analytics.zoho.com/open-view/2395394000006082404?ZOHO_CRITERIA=%22Trasposicion_4.2%22.%22C%C3%B3digo_Regi%C3%B3n%22%20%3D%204"/>
    <x v="15"/>
    <s v="#1774B9"/>
  </r>
  <r>
    <n v="3633"/>
    <x v="0"/>
    <x v="4"/>
    <s v="Agropecurio y Forestal"/>
    <n v="100107011"/>
    <x v="50"/>
    <x v="29"/>
    <x v="1"/>
    <x v="184"/>
    <x v="0"/>
    <x v="325"/>
    <s v="Periodo 2018-2019"/>
    <s v="Empresas (unidades)"/>
    <s v="Oficina de Estudios y Políticas Agrarias (ODEPA)"/>
    <s v="Número de empresas agroindustriales procesadoras de Tuna por Comuna en la Región de Valparaíso"/>
    <s v="El Mapa muestra el Número de empresas agrícolas por Comuna en la Región de Valparaíso, que utilizan Tuna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Tuna"/>
    <s v="https://analytics.zoho.com/open-view/2395394000008782843?ZOHO_CRITERIA=%22Localiza%20CL%22.%22Codreg%22%3D5%20and%20%224.13%20Directorio%20Agroindustria%202020%22.%22Id_Categor%C3%ADa%22%3D100107011"/>
    <x v="40"/>
    <s v="#1774B9"/>
  </r>
  <r>
    <n v="3634"/>
    <x v="0"/>
    <x v="4"/>
    <s v="Agropecurio y Forestal"/>
    <n v="92"/>
    <x v="51"/>
    <x v="30"/>
    <x v="2"/>
    <x v="409"/>
    <x v="5"/>
    <x v="182"/>
    <s v="Año 2020"/>
    <s v="toneladas (t)"/>
    <s v="Oficina de Estudios y Políticas Agrarias (ODEPA)"/>
    <s v="Volumen de las exportaciones de fruta hacia Japón, por Tipo de Fruta producidas a Escala Nacional"/>
    <s v="El gráfico muestra el Volumen de las exportaciones de fruta hacia Japón, por Tipo de Fruta producidas a Escala Nacional, durante el Año 2020, de acuerdo a datos recopilados por la Oficina de Estudios y Políticas Agrarias (ODEPA)- toneladas (t)"/>
    <s v="Gráfico  "/>
    <s v="Estadísticas,Agricultura,Fruta,Exportaciones,Japón,Tipo de Fruta,Berries,Cítricos,Frutos de hueso (carozo),Frutos de pepita,Frutos secos,Frutos oleaginosos,Otros,Tropicales y subtropicales,Uva"/>
    <s v="https://analytics.zoho.com/open-view/2395394000000827380?ZOHO_CRITERIA=%22Trasposicion_4.1%22.%22Id_auxiliar%22%3D92"/>
    <x v="0"/>
    <s v="#1774B9"/>
  </r>
  <r>
    <n v="3635"/>
    <x v="0"/>
    <x v="4"/>
    <s v="Agropecurio y Forestal"/>
    <n v="0"/>
    <x v="51"/>
    <x v="30"/>
    <x v="2"/>
    <x v="113"/>
    <x v="0"/>
    <x v="177"/>
    <s v="Periodo 2012-2020"/>
    <s v="toneladas (t)"/>
    <s v="Oficina de Estudios y Políticas Agrarias (ODEPA)"/>
    <s v="Evolución del volumen de las exportaciones de fruta, por Fruta producidas a Escala Nacional"/>
    <s v="El gráfico muestra la Evolución del volumen de las exportaciones de fruta, por Fruta producidas a Escala Nacional, durante el Periodo 2012-2020, de acuerdo a datos recopilados por la Oficina de Estudios y Políticas Agrarias (ODEPA)- toneladas (t)"/>
    <s v="Gráfico Evolución"/>
    <s v="Estadísticas,Agricultura,Fruta,Exportaciones,Chile,Fruta,Arándano,Frambuesa,Higo,Kiwi,Mora,Otros berries,Limón,Mandarina,Naranja,Pomelo,Otros cítricos,Cereza,Ciruela,Damasco,Durazno,Nectarín,Manzana,Membrillo,Pera,Almendra,Avellana,Castaña,Nuez,Pistacho,Otros frutos secos,Olivo,Palta,Chirimoya,Otros frutos,Plumcots,Mango,Papaya,Piña,Plátano,Coco,Uva,Frutilla"/>
    <s v="https://analytics.zoho.com/open-view/2395394000000943381"/>
    <x v="0"/>
    <s v="#1774B9"/>
  </r>
  <r>
    <n v="3636"/>
    <x v="0"/>
    <x v="4"/>
    <s v="Agropecurio y Forestal"/>
    <n v="5602"/>
    <x v="52"/>
    <x v="31"/>
    <x v="0"/>
    <x v="344"/>
    <x v="4"/>
    <x v="171"/>
    <s v="Periodo 2018-2019-2020"/>
    <s v="Superficie (ha)"/>
    <s v="Oficina de Estudios y Políticas Agrarias (ODEPA)"/>
    <s v="Superficie plantada de especies frutales por Método de Riego en la comuna de Algarrobo"/>
    <s v="Se representa la superficie plantada de frutales por Método de Riego con segmentadores incorporados por Tipo de Cultivo y Especie Plantada en la comuna de Algarrobo con base a datos recopilados por la Oficina de Estudios y Políticas Agrarias (ODEPA) en los Catastros Frutícolas Regionales de los años 2018-2019-2020."/>
    <s v="Gráfico Proporciones"/>
    <s v="agricultura,agrícola,frutícola,superficie,plantaciones,fruta,ODEPA,comuna,región,Algarrobo,Método Riego"/>
    <s v="https://analytics.zoho.com/open-view/2395394000008804811?ZOHO_CRITERIA=%22Localiza%20CL%22.%22Codcom%22%3D5602"/>
    <x v="76"/>
    <s v="#1774B9"/>
  </r>
  <r>
    <n v="3637"/>
    <x v="0"/>
    <x v="4"/>
    <s v="Agropecurio y Forestal"/>
    <n v="100106"/>
    <x v="57"/>
    <x v="31"/>
    <x v="1"/>
    <x v="163"/>
    <x v="0"/>
    <x v="174"/>
    <s v="Periodo 2018-2019-2020"/>
    <s v="Superficie (ha)"/>
    <s v="Oficina de Estudios y Políticas Agrarias (ODEPA)"/>
    <s v="Superficie plantada de especies frutales clasificadas como Frutos oleaginosos por Comuna en la Región de Maule"/>
    <s v="Representación geográfica de la superficie plantada de Frutos oleaginosos en la Región de Maule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Maule,Tipo de Cultivo,Frutos oleaginosos"/>
    <s v="https://analytics.zoho.com/open-view/2395394000008814386?ZOHO_CRITERIA=%224.12%20Sup%20Plantada%20Frut%C3%ADcola%22.%22Codreg%22%3D7%20and%20%224.12%20Sup%20Plantada%20Frut%C3%ADcola%22.%22Id_producto%22%3D100106"/>
    <x v="14"/>
    <s v="#1774B9"/>
  </r>
  <r>
    <n v="3638"/>
    <x v="0"/>
    <x v="4"/>
    <s v="Agropecurio y Forestal"/>
    <n v="15101"/>
    <x v="54"/>
    <x v="31"/>
    <x v="0"/>
    <x v="197"/>
    <x v="7"/>
    <x v="184"/>
    <s v="Periodo 2018-2019-2020"/>
    <s v="Superficie (ha)"/>
    <s v="Oficina de Estudios y Políticas Agrarias (ODEPA)"/>
    <s v="Superficie plantada de especies frutales por Especie en la comuna de Arica"/>
    <s v="Visualización de la superficie plantada de frutales por Especie con segmentador incorporado de Tipo de Cultivo en la comuna de Arica con base a datos recopilados por la Oficina de Estudios y Políticas Agrarias (ODEPA) en los Catastros Frutícolas Regionales de los años 2018-2019-2020."/>
    <s v="Gráfico Proporciones"/>
    <s v="agricultura,agrícola,frutícola,superficie,plantaciones,fruta,ODEPA,comuna,región,Arica,Especie Plantada"/>
    <s v="https://analytics.zoho.com/open-view/2395394000008803974?ZOHO_CRITERIA=%22Localiza%20CL%22.%22Codcom%22%3D15101"/>
    <x v="91"/>
    <s v="#1774B9"/>
  </r>
  <r>
    <n v="3639"/>
    <x v="0"/>
    <x v="4"/>
    <s v="Agropecurio y Forestal"/>
    <n v="7102"/>
    <x v="62"/>
    <x v="31"/>
    <x v="0"/>
    <x v="233"/>
    <x v="4"/>
    <x v="238"/>
    <s v="Periodo 2018-2019-2020"/>
    <s v="Superficie (ha)"/>
    <s v="Oficina de Estudios y Políticas Agrarias (ODEPA)"/>
    <s v="Superficie plantada de especies frutales por Sistema de Plantación en la comuna de Constitución"/>
    <s v="Se representa la superficie plantada de frutales por Sistema de Plantación, Tipo de Cultivo y Especie Plantada en la comuna de Constitución con base a datos recopilados por la Oficina de Estudios y Políticas Agrarias (ODEPA) en los Catastros Frutícolas Regionales de los años 2018-2019-2020."/>
    <s v="Gráfico Proporciones"/>
    <s v="agricultura,agrícola,frutícola,superficie,plantaciones,fruta,ODEPA,comuna,región,Constitución,Sistema Plantación"/>
    <s v="https://analytics.zoho.com/open-view/2395394000008804399?ZOHO_CRITERIA=%22Localiza%20CL%22.%22Codcom%22%3D7102"/>
    <x v="14"/>
    <s v="#1774B9"/>
  </r>
  <r>
    <n v="3640"/>
    <x v="0"/>
    <x v="4"/>
    <s v="Agropecurio y Forestal"/>
    <n v="6205"/>
    <x v="57"/>
    <x v="31"/>
    <x v="0"/>
    <x v="357"/>
    <x v="0"/>
    <x v="207"/>
    <s v="Periodo 2018-2019-2020"/>
    <s v="Superficie (ha)"/>
    <s v="Oficina de Estudios y Políticas Agrarias (ODEPA)"/>
    <s v="Superficie plantada de especies frutales por Tipo de Cultivo en la comuna de Navidad"/>
    <s v="Representación de la superficie plantada de frutales según Tipo de Cultivo en la comuna de Navidad, con base en datos recopilados por la Oficina de Estudios y Políticas Agrarias (ODEPA) en los Catastros Frutícolas Regionales de los años 2018-2019-2020."/>
    <s v="Gráfico Proporciones"/>
    <s v="agricultura,agrícola,frutícola,superficie,plantaciones,fruta,ODEPA,comuna,región,Navidad,Tipo de Cultivo"/>
    <s v="https://analytics.zoho.com/open-view/2395394000008803365?ZOHO_CRITERIA=%22Localiza%20CL%22.%22Codcom%22%3D6205"/>
    <x v="29"/>
    <s v="#1774B9"/>
  </r>
  <r>
    <n v="3641"/>
    <x v="0"/>
    <x v="4"/>
    <s v="Agropecurio y Forestal"/>
    <n v="5506"/>
    <x v="55"/>
    <x v="28"/>
    <x v="0"/>
    <x v="177"/>
    <x v="0"/>
    <x v="178"/>
    <s v="Periodo 2018-2020"/>
    <s v="Kilogramo - Kg"/>
    <s v="Oficina de Estudios y Políticas Agrarias (ODEPA)"/>
    <s v="Volumen  de fruta por Destino, producidas en la Nogales"/>
    <s v="El gráfico muestra el Volumen  de fruta por Destino, producidas en la Nogales, durante el Periodo 2018-2020, de acuerdo a datos recopilados por la Oficina de Estudios y Políticas Agrarias (ODEPA)- Kilogramo - Kg"/>
    <s v="Gráfico"/>
    <s v="Estadísticas,ODEPA,Fruta,Agricultura,Volumen de fruta, Destino, Nogales"/>
    <s v="https://analytics.zoho.com/open-view/2395394000001846568?ZOHO_CRITERIA=%224.6%22.%22C%C3%B3digo_Comuna%22%3D5506"/>
    <x v="133"/>
    <s v="#1774B9"/>
  </r>
  <r>
    <n v="3642"/>
    <x v="0"/>
    <x v="4"/>
    <s v="Agropecuario y Forestal"/>
    <n v="100103003"/>
    <x v="51"/>
    <x v="30"/>
    <x v="2"/>
    <x v="113"/>
    <x v="0"/>
    <x v="200"/>
    <s v="Año 2020"/>
    <s v="USD"/>
    <s v="Oficina de Estudios y Políticas Agrarias (ODEPA)"/>
    <s v="Valor  de las exportaciones de Damasco por Procesamiento, producidas a Escala Nacional"/>
    <s v="El gráfico muestra el Valor  de las exportaciones de Damasco por Procesamiento, producidas a Escala Nacional, durante el Año 2020, de acuerdo a datos recopilados por la Oficina de Estudios y Políticas Agrarias (ODEPA)- USD"/>
    <s v="Gráfico"/>
    <s v="Estadísticas,Agricultura,Fruta,Exportaciones,Chile,Damasco,Aceites,Congelados,Conservas,Deshidratados,Fresca,Frutos secos,Jugos"/>
    <s v="https://analytics.zoho.com/open-view/2395394000006093092?ZOHO_CRITERIA=%22Trasposicion_4.2%22.%22Id_Categor%C3%ADa%22%20%3D%20100103003"/>
    <x v="0"/>
    <s v="#1774B9"/>
  </r>
  <r>
    <n v="3643"/>
    <x v="0"/>
    <x v="4"/>
    <s v="Agropecurio y Forestal"/>
    <n v="33"/>
    <x v="54"/>
    <x v="31"/>
    <x v="1"/>
    <x v="85"/>
    <x v="6"/>
    <x v="200"/>
    <s v="Periodo 2018-2019-2020"/>
    <s v="Superficie (ha)"/>
    <s v="Oficina de Estudios y Políticas Agrarias (ODEPA)"/>
    <s v="Superficie plantada de  Damasco según Variedad por Comuna en la Región de Aysén"/>
    <s v="Representación geográfica de la superficie plantada de Damasco por Comuna en la Región de Aysén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ysén,Especie Plantada,Damasco"/>
    <s v="https://analytics.zoho.com/open-view/2395394000008814573?ZOHO_CRITERIA=%224.12%20Sup%20Plantada%20Frut%C3%ADcola%22.%22Codreg%22%3D11%20and%20%224.12%20Sup%20Plantada%20Frut%C3%ADcola%22.%22id_especie%22%3D33"/>
    <x v="75"/>
    <s v="#1774B9"/>
  </r>
  <r>
    <n v="3644"/>
    <x v="0"/>
    <x v="4"/>
    <s v="Agropecurio y Forestal"/>
    <n v="100101006"/>
    <x v="49"/>
    <x v="28"/>
    <x v="2"/>
    <x v="113"/>
    <x v="0"/>
    <x v="183"/>
    <s v="Periodo 2018-2020"/>
    <s v="Kilogramo - Kg"/>
    <s v="Oficina de Estudios y Políticas Agrarias (ODEPA)"/>
    <s v="Número de empleados por agroindustria de Higuera según Región de origen, a nivel nacional"/>
    <s v="El mapa muestra el Número de empleados por agroindustria de Higuera según Región de origen, a nivel nacional, durante el Periodo 2018-2020, de acuerdo a datos recopilados por la Oficina de Estudios y Políticas Agrarias (ODEPA)- Kilogramo - Kg"/>
    <s v="Mapa   "/>
    <s v="Estadísticas,ODEPA,Fruta,Agricultura,Número de empleados, Higuera, Chile"/>
    <s v="https://analytics.zoho.com/open-view/2395394000001886157?ZOHO_CRITERIA=%224.6%22.%22Id_Categor%C3%ADa%22%3D100101006"/>
    <x v="0"/>
    <s v="#1774B9"/>
  </r>
  <r>
    <n v="3645"/>
    <x v="0"/>
    <x v="4"/>
    <s v="Agropecurio y Forestal"/>
    <n v="6201"/>
    <x v="52"/>
    <x v="31"/>
    <x v="0"/>
    <x v="118"/>
    <x v="4"/>
    <x v="171"/>
    <s v="Periodo 2018-2019-2020"/>
    <s v="Superficie (ha)"/>
    <s v="Oficina de Estudios y Políticas Agrarias (ODEPA)"/>
    <s v="Superficie plantada de especies frutales por Método de Riego en la comuna de Pichilemu"/>
    <s v="Se representa la superficie plantada de frutales por Método de Riego con segmentadores incorporados por Tipo de Cultivo y Especie Plantada en la comuna de Pichilemu con base a datos recopilados por la Oficina de Estudios y Políticas Agrarias (ODEPA) en los Catastros Frutícolas Regionales de los años 2018-2019-2020."/>
    <s v="Gráfico Proporciones"/>
    <s v="agricultura,agrícola,frutícola,superficie,plantaciones,fruta,ODEPA,comuna,región,Pichilemu,Método Riego"/>
    <s v="https://analytics.zoho.com/open-view/2395394000008804811?ZOHO_CRITERIA=%22Localiza%20CL%22.%22Codcom%22%3D6201"/>
    <x v="29"/>
    <s v="#1774B9"/>
  </r>
  <r>
    <n v="3646"/>
    <x v="0"/>
    <x v="4"/>
    <s v="Agropecurio y Forestal"/>
    <n v="16104"/>
    <x v="52"/>
    <x v="31"/>
    <x v="0"/>
    <x v="234"/>
    <x v="4"/>
    <x v="171"/>
    <s v="Periodo 2018-2019-2020"/>
    <s v="Superficie (ha)"/>
    <s v="Oficina de Estudios y Políticas Agrarias (ODEPA)"/>
    <s v="Superficie plantada de especies frutales por Método de Riego en la comuna de El Carmen"/>
    <s v="Se representa la superficie plantada de frutales por Método de Riego con segmentadores incorporados por Tipo de Cultivo y Especie Plantada en la comuna de El Carmen con base a datos recopilados por la Oficina de Estudios y Políticas Agrarias (ODEPA) en los Catastros Frutícolas Regionales de los años 2018-2019-2020."/>
    <s v="Gráfico Proporciones"/>
    <s v="agricultura,agrícola,frutícola,superficie,plantaciones,fruta,ODEPA,comuna,región,El Carmen,Método Riego"/>
    <s v="https://analytics.zoho.com/open-view/2395394000008804811?ZOHO_CRITERIA=%22Localiza%20CL%22.%22Codcom%22%3D16104"/>
    <x v="56"/>
    <s v="#1774B9"/>
  </r>
  <r>
    <n v="3647"/>
    <x v="0"/>
    <x v="4"/>
    <s v="Agropecurio y Forestal"/>
    <n v="6117"/>
    <x v="52"/>
    <x v="31"/>
    <x v="0"/>
    <x v="151"/>
    <x v="4"/>
    <x v="171"/>
    <s v="Periodo 2018-2019-2020"/>
    <s v="Superficie (ha)"/>
    <s v="Oficina de Estudios y Políticas Agrarias (ODEPA)"/>
    <s v="Superficie plantada de especies frutales por Método de Riego en la comuna de San Vicente"/>
    <s v="Se representa la superficie plantada de frutales por Método de Riego con segmentadores incorporados por Tipo de Cultivo y Especie Plantada en la comuna de San Vicente con base a datos recopilados por la Oficina de Estudios y Políticas Agrarias (ODEPA) en los Catastros Frutícolas Regionales de los años 2018-2019-2020."/>
    <s v="Gráfico Proporciones"/>
    <s v="agricultura,agrícola,frutícola,superficie,plantaciones,fruta,ODEPA,comuna,región,San Vicente,Método Riego"/>
    <s v="https://analytics.zoho.com/open-view/2395394000008804811?ZOHO_CRITERIA=%22Localiza%20CL%22.%22Codcom%22%3D6117"/>
    <x v="29"/>
    <s v="#1774B9"/>
  </r>
  <r>
    <n v="3648"/>
    <x v="0"/>
    <x v="4"/>
    <s v="Agropecurio y Forestal"/>
    <n v="139"/>
    <x v="51"/>
    <x v="30"/>
    <x v="2"/>
    <x v="401"/>
    <x v="0"/>
    <x v="177"/>
    <s v="Periodo 2012-2020"/>
    <s v="toneladas (t)"/>
    <s v="Oficina de Estudios y Políticas Agrarias (ODEPA)"/>
    <s v="Evolución del volumen de las exportaciones de fruta hacia Panamá, por Fruta producidas a Escala Nacional"/>
    <s v="El gráfico muestra la Evolución del volumen de las exportaciones de fruta hacia Panamá, por Fruta producidas a Escala Nacional, durante el Periodo 2012-2020, de acuerdo a datos recopilados por la Oficina de Estudios y Políticas Agrarias (ODEPA)- toneladas (t)"/>
    <s v="Gráfico Evolución"/>
    <s v="Estadísticas,Agricultura,Fruta,Exportaciones,Panamá,Fruta,Damasco,Durazno,Frutilla,Limón,Mandarina,Mangos y guayabas,Naranja,Nectarín,Otros cítricos,Otros frutos,Otros frutos secos,Pera,Pistacho,Plumcots,Pomelo"/>
    <s v="https://analytics.zoho.com/open-view/2395394000000988827?ZOHO_CRITERIA=%22Trasposicion_4.1%22.%22Id_auxiliar%22%3D139"/>
    <x v="0"/>
    <s v="#1774B9"/>
  </r>
  <r>
    <n v="3649"/>
    <x v="0"/>
    <x v="4"/>
    <s v="Agropecuario y Forestal"/>
    <n v="100102005"/>
    <x v="51"/>
    <x v="30"/>
    <x v="2"/>
    <x v="113"/>
    <x v="0"/>
    <x v="249"/>
    <s v="Año 2020"/>
    <s v="USD"/>
    <s v="Oficina de Estudios y Políticas Agrarias (ODEPA)"/>
    <s v="Valor de las exportaciones de Naranja por Región de Origen, producidas a Escala Nacional"/>
    <s v="El gráfico muestra el Valor de las exportaciones de Naranja por Región de Origen, producidas a Escala Nacional, durante el Año 2020, de acuerdo a datos recopilados por la Oficina de Estudios y Políticas Agrarias (ODEPA)- USD"/>
    <s v="Gráfico"/>
    <s v="Estadísticas,Agricultura,Fruta,Exportaciones,Chile,Naranja,Araucanía,Arica y Parinacota,Atacama,Biobío,Coquimbo,Magallanes,Maule,Mercadería extranjera nacionalizada,Metropolitana,O'Higgins,Tarapacá,Valparaíso"/>
    <s v="https://analytics.zoho.com/open-view/2395394000006091863?ZOHO_CRITERIA=%22Trasposicion_4.2%22.%22Id_Categor%C3%ADa%22%20%3D%20100102005"/>
    <x v="0"/>
    <s v="#1774B9"/>
  </r>
  <r>
    <n v="3650"/>
    <x v="0"/>
    <x v="4"/>
    <s v="Agropecuario y Forestal"/>
    <n v="100109001"/>
    <x v="51"/>
    <x v="33"/>
    <x v="2"/>
    <x v="113"/>
    <x v="0"/>
    <x v="307"/>
    <s v="Año 2020"/>
    <s v="toneladas (t)"/>
    <s v="Oficina de Estudios y Políticas Agrarias (ODEPA)"/>
    <s v="Volumen de las importaciones de Uva, por País de origen"/>
    <s v="El mapa muestra el Volumen de las importaciones de Uva, por País de origen, durante el Año 2020, de acuerdo a datos recopilados por la Oficina de Estudios y Políticas Agrarias (ODEPA)- toneladas (t)"/>
    <s v="Mapa de calor"/>
    <s v="Estadísticas,Agricultura,Fruta,Importaciones,Chile,Uva,Argentina,Austria,Estados Unidos,India,Irán,Perú"/>
    <s v="https://analytics.zoho.com/open-view/2395394000005578533?ZOHO_CRITERIA=%22Trasposicion_4.3%22.%22Id_Categor%C3%ADa%22%3D100109001"/>
    <x v="0"/>
    <s v="#1774B9"/>
  </r>
  <r>
    <n v="3651"/>
    <x v="0"/>
    <x v="4"/>
    <s v="Agropecurio y Forestal"/>
    <n v="100112023"/>
    <x v="60"/>
    <x v="34"/>
    <x v="2"/>
    <x v="113"/>
    <x v="10"/>
    <x v="284"/>
    <s v="Año 2021"/>
    <s v="Pesos por kilogramo (CLP/kg)"/>
    <s v="Oficina de Estudios y Políticas Agrarias (ODEPA)"/>
    <s v="Precios Diarios de Brócoli durante el año 2021 en los Mercados Mayoristas de Chile"/>
    <s v="Evolución de los Precios diarios de Brócoli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Brócoli,Chile"/>
    <s v="https://analytics.zoho.com/open-view/2395394000008702709?ZOHO_CRITERIA=%22Hortaliza%20Consolidado%22.%22Categor%C3%ADa%20ID%22%3D100112023"/>
    <x v="0"/>
    <s v="#1774B9"/>
  </r>
  <r>
    <n v="3652"/>
    <x v="0"/>
    <x v="4"/>
    <s v="Agropecurio y Forestal"/>
    <n v="100112030"/>
    <x v="60"/>
    <x v="34"/>
    <x v="1"/>
    <x v="156"/>
    <x v="8"/>
    <x v="326"/>
    <s v="Año 2021"/>
    <s v="Pesos por kilogramo (CLP/kg)"/>
    <s v="Oficina de Estudios y Políticas Agrarias (ODEPA)"/>
    <s v="Precios Diarios de Poroto granado durante el año 2021 en los Mercados Mayoristas de la Región de Ñuble"/>
    <s v="Evolución de los Precios diarios de Poroto granado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Poroto granado,Región de Ñuble"/>
    <s v="https://analytics.zoho.com/open-view/2395394000008703957?ZOHO_CRITERIA=%22Hortaliza%20Consolidado%22.%22Codreg%22%3D16%20and%20%22Hortaliza%20Consolidado%22.%22Categor%C3%ADa%20ID%22%3D100112030%0A"/>
    <x v="25"/>
    <s v="#1774B9"/>
  </r>
  <r>
    <n v="3653"/>
    <x v="0"/>
    <x v="4"/>
    <s v="Agropecurio y Forestal"/>
    <n v="13505"/>
    <x v="49"/>
    <x v="28"/>
    <x v="0"/>
    <x v="165"/>
    <x v="0"/>
    <x v="177"/>
    <s v="Periodo 2018-2020"/>
    <s v="Kilogramo - Kg"/>
    <s v="Oficina de Estudios y Políticas Agrarias (ODEPA)"/>
    <s v="Número de empleados por Fruta, en la Comuna de San Pedro"/>
    <s v="El gráfico muestra el Número de empleados por Fruta, en la Comuna de San Pedro, durante el Periodo 2018-2020, de acuerdo a datos recopilados por la Oficina de Estudios y Políticas Agrarias (ODEPA)- Kilogramo - Kg"/>
    <s v="Gráfico"/>
    <s v="Estadísticas,ODEPA,Fruta,Agricultura,Número de empleados, Fruta, San Pedro"/>
    <s v="https://analytics.zoho.com/open-view/2395394000001840069?ZOHO_CRITERIA=%224.6%22.%22C%C3%B3digo_Comuna%22%3D13505"/>
    <x v="129"/>
    <s v="#1774B9"/>
  </r>
  <r>
    <n v="3654"/>
    <x v="0"/>
    <x v="4"/>
    <s v="Agropecurio y Forestal"/>
    <n v="3"/>
    <x v="51"/>
    <x v="30"/>
    <x v="2"/>
    <x v="383"/>
    <x v="0"/>
    <x v="182"/>
    <s v="Año 2020"/>
    <s v="USD"/>
    <s v="Oficina de Estudios y Políticas Agrarias (ODEPA)"/>
    <s v="Valor de las exportaciones de fruta hacia Alemania, por Tipo de Fruta producidas a Escala Nacional"/>
    <s v="El gráfico muestra el Valor de las exportaciones de fruta hacia Alemania, por Tipo de Fruta producidas a Escala Nacional, durante el Año 2020, de acuerdo a datos recopilados por la Oficina de Estudios y Políticas Agrarias (ODEPA)- USD"/>
    <s v="Gráfico  "/>
    <s v="Estadísticas,Agricultura,Fruta,Exportaciones,Alemania,Tipo de Fruta,Berries,Cítricos,Frutos de hueso (carozo),Frutos de pepita,Frutos secos,Frutos oleaginosos,Otros,Tropicales y subtropicales,Uva"/>
    <s v="https://analytics.zoho.com/open-view/2395394000006082576?ZOHO_CRITERIA=%22Trasposicion_4.2%22.%22ID_territorio%22%3D3"/>
    <x v="0"/>
    <s v="#1774B9"/>
  </r>
  <r>
    <n v="3655"/>
    <x v="0"/>
    <x v="4"/>
    <s v="Agropecurio y Forestal"/>
    <n v="100107009"/>
    <x v="49"/>
    <x v="28"/>
    <x v="2"/>
    <x v="113"/>
    <x v="0"/>
    <x v="252"/>
    <s v="Periodo 2018-2020"/>
    <s v="Kilogramo - Kg"/>
    <s v="Oficina de Estudios y Políticas Agrarias (ODEPA)"/>
    <s v="Número de empleados por agroindustria de Michay según Destino, a nivel nacional"/>
    <s v="El gráfico muestra el Número de empleados por agroindustria de Michay según Destino, a nivel nacional, durante el Periodo 2018-2020, de acuerdo a datos recopilados por la Oficina de Estudios y Políticas Agrarias (ODEPA)- Kilogramo - Kg"/>
    <s v="Gráfico"/>
    <s v="Estadísticas,ODEPA,Fruta,Agricultura,Número de empleados, Michay, Chile"/>
    <s v="https://analytics.zoho.com/open-view/2395394000001894853?ZOHO_CRITERIA=%224.6%22.%22Id_Categor%C3%ADa%22%3D100107009"/>
    <x v="0"/>
    <s v="#1774B9"/>
  </r>
  <r>
    <n v="3656"/>
    <x v="0"/>
    <x v="4"/>
    <s v="Agropecurio y Forestal"/>
    <n v="100101008"/>
    <x v="58"/>
    <x v="34"/>
    <x v="1"/>
    <x v="192"/>
    <x v="8"/>
    <x v="277"/>
    <s v="Año 2021"/>
    <s v="Pesos por kilogramo (CLP/kg)"/>
    <s v="Oficina de Estudios y Políticas Agrarias (ODEPA)"/>
    <s v="Precios Diarios de Mora durante el año 2021 en los Mercados Mayoristas de la Región del Biobío"/>
    <s v="Evolución de los Precios diarios de Mora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Mora,Región del Biobío"/>
    <s v="https://analytics.zoho.com/open-view/2395394000008699297?ZOHO_CRITERIA=%22Fruta%20Consolidado%22.%22Codreg%22%3D8%20and%20%22Fruta%20Consolidado%22.%22Categor%C3%ADa%20ID%22%3D100101008"/>
    <x v="1"/>
    <s v="#1774B9"/>
  </r>
  <r>
    <n v="3657"/>
    <x v="0"/>
    <x v="4"/>
    <s v="Agropecurio y Forestal"/>
    <n v="100109001"/>
    <x v="49"/>
    <x v="28"/>
    <x v="2"/>
    <x v="113"/>
    <x v="0"/>
    <x v="298"/>
    <s v="Periodo 2018-2020"/>
    <s v="Kilogramo - Kg"/>
    <s v="Oficina de Estudios y Políticas Agrarias (ODEPA)"/>
    <s v="Número de empleados por agroindustria de Vid de mesa según Tipo de envase,  a nivel nacional"/>
    <s v="El gráfico muestra el Número de empleados por agroindustria de Vid de mesa según Tipo de envase,  a nivel nacional, durante el Periodo 2018-2020, de acuerdo a datos recopilados por la Oficina de Estudios y Políticas Agrarias (ODEPA)- Kilogramo - Kg"/>
    <s v="Gráfico"/>
    <s v="Estadísticas,ODEPA,Fruta,Agricultura,Número de empleados, Vid de mesa, Chile"/>
    <s v="https://analytics.zoho.com/open-view/2395394000001894573?ZOHO_CRITERIA=%224.6%22.%22Id_Categor%C3%ADa%22%3D100109001"/>
    <x v="0"/>
    <s v="#1774B9"/>
  </r>
  <r>
    <n v="3658"/>
    <x v="0"/>
    <x v="4"/>
    <s v="Agropecurio y Forestal"/>
    <n v="18"/>
    <x v="51"/>
    <x v="30"/>
    <x v="2"/>
    <x v="366"/>
    <x v="0"/>
    <x v="185"/>
    <s v="Año 2020"/>
    <s v="toneladas (t)"/>
    <s v="Oficina de Estudios y Políticas Agrarias (ODEPA)"/>
    <s v="Volumen de las exportaciones de fruta hacia Bélgica, por Región de Origen producidas a Escala Nacional"/>
    <s v="El mapa muestra el Volumen de las exportaciones de fruta hacia Bélgica, por Región de Origen producidas a Escala Nacional, durante el Año 2020, de acuerdo a datos recopilados por la Oficina de Estudios y Políticas Agrarias (ODEPA)- toneladas (t)"/>
    <s v="Mapa de calor"/>
    <s v="Estadísticas,Agricultura,Fruta,Exportaciones,Bélgica,Región de Origen,Ñuble,Biobío,Maule,O'Higgins,Coquimbo,Valparaíso,Metropolitana"/>
    <s v="https://analytics.zoho.com/open-view/2395394000000827189?ZOHO_CRITERIA=%22Trasposicion_4.1%22.%22Id_auxiliar%22%3D18"/>
    <x v="0"/>
    <s v="#1774B9"/>
  </r>
  <r>
    <n v="3659"/>
    <x v="0"/>
    <x v="4"/>
    <s v="Agropecurio y Forestal"/>
    <n v="100103012"/>
    <x v="50"/>
    <x v="29"/>
    <x v="1"/>
    <x v="163"/>
    <x v="0"/>
    <x v="233"/>
    <s v="Periodo 2018-2019"/>
    <s v="Empresas (unidades)"/>
    <s v="Oficina de Estudios y Políticas Agrarias (ODEPA)"/>
    <s v="Número de empresas agroindustriales procesadoras de Durazno Conservero por Comuna en la Región de Maule"/>
    <s v="El Mapa muestra el Número de empresas agrícolas por Comuna en la Región de Maule, que utilizan Durazno Conservero en su producción, entre los años 2018-2019, de acuerdo a datos recopilados del directorio de agroindustrías hortofrutícolas efectuados por la ODEPA."/>
    <s v="Representación Geográfica"/>
    <s v="agricultura,agrícola,frutícola,directorio,agroindustria,fruta,hortaliza,ODEPA,Ninguno,Región de Maule,Durazno Conservero"/>
    <s v="https://analytics.zoho.com/open-view/2395394000008782843?ZOHO_CRITERIA=%22Localiza%20CL%22.%22Codreg%22%3D7%20and%20%224.13%20Directorio%20Agroindustria%202020%22.%22Id_Categor%C3%ADa%22%3D100103012"/>
    <x v="35"/>
    <s v="#1774B9"/>
  </r>
  <r>
    <n v="3660"/>
    <x v="0"/>
    <x v="4"/>
    <s v="Agropecuario y Forestal"/>
    <n v="100102"/>
    <x v="51"/>
    <x v="33"/>
    <x v="2"/>
    <x v="113"/>
    <x v="0"/>
    <x v="203"/>
    <s v="Periodo 2012-2020"/>
    <s v="USD"/>
    <s v="Oficina de Estudios y Políticas Agrarias (ODEPA)"/>
    <s v="Evolución del valor de las importaciones de Cítricos por Procesamiento"/>
    <s v="El gráfico muestra la Evolución del valor de las importaciones de Cítricos por Procesamiento, durante el Periodo 2012-2020, de acuerdo a datos recopilados por la Oficina de Estudios y Políticas Agrarias (ODEPA)- USD"/>
    <s v="Gráfico Evolución"/>
    <s v="Estadísticas,Agricultura,Fruta,Importaciones,Chile,Cítricos,Aceites,Congelados,Conservas,Deshidratados,Fresca,Frutos secos,Jugos"/>
    <s v="https://analytics.zoho.com/open-view/2395394000005672099?ZOHO_CRITERIA=%22Trasposicion_4.4%22.%22Id_Producto%22%20%3D%20100102"/>
    <x v="0"/>
    <s v="#1774B9"/>
  </r>
  <r>
    <n v="3661"/>
    <x v="0"/>
    <x v="4"/>
    <s v="Agropecurio y Forestal"/>
    <n v="3304"/>
    <x v="49"/>
    <x v="28"/>
    <x v="0"/>
    <x v="175"/>
    <x v="0"/>
    <x v="175"/>
    <s v="Periodo 2018-2020"/>
    <s v="Kilogramo - Kg"/>
    <s v="Oficina de Estudios y Políticas Agrarias (ODEPA)"/>
    <s v="Número de empleados por Procesamiento (agroindustria), en la Comuna de Huasco"/>
    <s v="La nube de palabras muestra el Número de empleados por Procesamiento (agroindustria), en la Comuna de Huasco, durante el Periodo 2018-2020, de acuerdo a datos recopilados por la Oficina de Estudios y Políticas Agrarias (ODEPA)- Kilogramo - Kg"/>
    <s v="Nube de palabras"/>
    <s v="Estadísticas,ODEPA,Fruta,Agricultura,Número de empleados, Procesamiento, Huasco"/>
    <s v="https://analytics.zoho.com/open-view/2395394000001840481?ZOHO_CRITERIA=%224.6%22.%22C%C3%B3digo_Comuna%22%3D3304"/>
    <x v="134"/>
    <s v="#1774B9"/>
  </r>
  <r>
    <n v="3662"/>
    <x v="0"/>
    <x v="4"/>
    <s v="Agropecurio y Forestal"/>
    <n v="133"/>
    <x v="51"/>
    <x v="30"/>
    <x v="2"/>
    <x v="390"/>
    <x v="0"/>
    <x v="177"/>
    <s v="Periodo 2012-2020"/>
    <s v="USD"/>
    <s v="Oficina de Estudios y Políticas Agrarias (ODEPA)"/>
    <s v="Evolución del valor de las exportaciones de fruta hacia Nueva Zelanda, por Fruta, producidas a Escala Nacional"/>
    <s v="El gráfico muestra la Evolución del valor de las exportaciones de fruta hacia Nueva Zelanda, por Fruta, producidas a Escala Nacional, durante el Periodo 2012-2020, de acuerdo a datos recopilados por la Oficina de Estudios y Políticas Agrarias (ODEPA)- USD"/>
    <s v="Gráfico Evolución"/>
    <s v="Estadísticas,Agricultura,Fruta,Exportaciones,Nueva Zelanda,Fruta,Almendra,Arándanos y mirtilos,Damasco,Frambuesa,Frutilla,Mora,Otros berries,Otros cítricos,Otros frutos,Otros frutos secos"/>
    <s v="https://analytics.zoho.com/open-view/2395394000006080485?ZOHO_CRITERIA=%22Trasposicion_4.2%22.%22ID_territorio%22%3D133"/>
    <x v="0"/>
    <s v="#1774B9"/>
  </r>
  <r>
    <n v="3663"/>
    <x v="0"/>
    <x v="4"/>
    <s v="Agropecurio y Forestal"/>
    <n v="139"/>
    <x v="51"/>
    <x v="30"/>
    <x v="2"/>
    <x v="401"/>
    <x v="0"/>
    <x v="175"/>
    <s v="Periodo 2012-2020"/>
    <s v="USD"/>
    <s v="Oficina de Estudios y Políticas Agrarias (ODEPA)"/>
    <s v="Evolución del Valor de las exportaciones de fruta hacia Panamá, por Procesamiento, producidas a Escala Nacional"/>
    <s v="El gráfico muestra la Evolución del Valor de las exportaciones de fruta hacia Panamá, por Procesamiento, producidas a Escala Nacional, durante el Periodo 2012-2020, de acuerdo a datos recopilados por la Oficina de Estudios y Políticas Agrarias (ODEPA)- USD"/>
    <s v="Gráfico Evolución"/>
    <s v="Estadísticas,Agricultura,Fruta,Exportaciones,Panamá,Procesamiento,Aceites,Congelados,Conservas,Deshidratados,Fresca,Frutos secos,Jugos"/>
    <s v="https://analytics.zoho.com/open-view/2395394000006080530?ZOHO_CRITERIA=%22Trasposicion_4.2%22.%22ID_territorio%22%3D139"/>
    <x v="0"/>
    <s v="#1774B9"/>
  </r>
  <r>
    <n v="3664"/>
    <x v="0"/>
    <x v="4"/>
    <s v="Agropecurio y Forestal"/>
    <n v="4103"/>
    <x v="55"/>
    <x v="28"/>
    <x v="0"/>
    <x v="284"/>
    <x v="0"/>
    <x v="178"/>
    <s v="Periodo 2018-2020"/>
    <s v="Kilogramo - Kg"/>
    <s v="Oficina de Estudios y Políticas Agrarias (ODEPA)"/>
    <s v="Volumen  de fruta por Destino, producidas en la Andacollo"/>
    <s v="El gráfico muestra el Volumen  de fruta por Destino, producidas en la Andacollo, durante el Periodo 2018-2020, de acuerdo a datos recopilados por la Oficina de Estudios y Políticas Agrarias (ODEPA)- Kilogramo - Kg"/>
    <s v="Gráfico"/>
    <s v="Estadísticas,ODEPA,Fruta,Agricultura,Volumen de fruta, Destino, Andacollo"/>
    <s v="https://analytics.zoho.com/open-view/2395394000001846568?ZOHO_CRITERIA=%224.6%22.%22C%C3%B3digo_Comuna%22%3D4103"/>
    <x v="135"/>
    <s v="#1774B9"/>
  </r>
  <r>
    <n v="3665"/>
    <x v="0"/>
    <x v="4"/>
    <s v="Agropecurio y Forestal"/>
    <n v="105"/>
    <x v="51"/>
    <x v="30"/>
    <x v="2"/>
    <x v="403"/>
    <x v="0"/>
    <x v="175"/>
    <s v="Año 2020"/>
    <s v="USD"/>
    <s v="Oficina de Estudios y Políticas Agrarias (ODEPA)"/>
    <s v="Valor de las exportaciones de fruta hacia Libia, por Procesamiento, producidas a Escala Nacional"/>
    <s v="El gráfico muestra el Valor de las exportaciones de fruta hacia Libia, por Procesamiento, producidas a Escala Nacional, durante el Año 2020, de acuerdo a datos recopilados por la Oficina de Estudios y Políticas Agrarias (ODEPA)- USD"/>
    <s v="Gráfico"/>
    <s v="Estadísticas,Agricultura,Fruta,Exportaciones,Libia,Procesamiento,Aceites,Congelados,Conservas,Deshidratados,Fresca,Frutos secos,Jugos"/>
    <s v="https://analytics.zoho.com/open-view/2395394000006082722?ZOHO_CRITERIA=%22Trasposicion_4.2%22.%22ID_territorio%22%3D105"/>
    <x v="0"/>
    <s v="#1774B9"/>
  </r>
  <r>
    <n v="3666"/>
    <x v="0"/>
    <x v="4"/>
    <s v="Agropecurio y Forestal"/>
    <n v="14201"/>
    <x v="55"/>
    <x v="28"/>
    <x v="0"/>
    <x v="10"/>
    <x v="0"/>
    <x v="178"/>
    <s v="Periodo 2018-2020"/>
    <s v="Kilogramo - Kg"/>
    <s v="Oficina de Estudios y Políticas Agrarias (ODEPA)"/>
    <s v="Volumen  de fruta por Destino, producidas en la La Unión"/>
    <s v="El gráfico muestra el Volumen  de fruta por Destino, producidas en la La Unión, durante el Periodo 2018-2020, de acuerdo a datos recopilados por la Oficina de Estudios y Políticas Agrarias (ODEPA)- Kilogramo - Kg"/>
    <s v="Gráfico"/>
    <s v="Estadísticas,ODEPA,Fruta,Agricultura,Volumen de fruta, Destino, La Unión"/>
    <s v="https://analytics.zoho.com/open-view/2395394000001846568?ZOHO_CRITERIA=%224.6%22.%22C%C3%B3digo_Comuna%22%3D14201"/>
    <x v="136"/>
    <s v="#1774B9"/>
  </r>
  <r>
    <n v="3667"/>
    <x v="0"/>
    <x v="4"/>
    <s v="Agropecurio y Forestal"/>
    <n v="100112020"/>
    <x v="60"/>
    <x v="34"/>
    <x v="1"/>
    <x v="99"/>
    <x v="8"/>
    <x v="214"/>
    <s v="Año 2021"/>
    <s v="Pesos por kilogramo (CLP/kg)"/>
    <s v="Oficina de Estudios y Políticas Agrarias (ODEPA)"/>
    <s v="Precios Diarios de Tomate durante el año 2021 en los Mercados Mayoristas de la Región de Coquimbo"/>
    <s v="Evolución de los Precios diarios de Tomate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Tomate,Región de Coquimbo"/>
    <s v="https://analytics.zoho.com/open-view/2395394000008703957?ZOHO_CRITERIA=%22Hortaliza%20Consolidado%22.%22Codreg%22%3D4%20and%20%22Hortaliza%20Consolidado%22.%22Categor%C3%ADa%20ID%22%3D100112020%0A"/>
    <x v="15"/>
    <s v="#1774B9"/>
  </r>
  <r>
    <n v="3668"/>
    <x v="0"/>
    <x v="4"/>
    <s v="Agropecurio y Forestal"/>
    <n v="143"/>
    <x v="51"/>
    <x v="30"/>
    <x v="2"/>
    <x v="410"/>
    <x v="0"/>
    <x v="182"/>
    <s v="Año 2020"/>
    <s v="USD"/>
    <s v="Oficina de Estudios y Políticas Agrarias (ODEPA)"/>
    <s v="Valor de las exportaciones de fruta hacia Polonia, por Tipo de Fruta producidas a Escala Nacional"/>
    <s v="El gráfico muestra el Valor de las exportaciones de fruta hacia Polonia, por Tipo de Fruta producidas a Escala Nacional, durante el Año 2020, de acuerdo a datos recopilados por la Oficina de Estudios y Políticas Agrarias (ODEPA)- USD"/>
    <s v="Gráfico  "/>
    <s v="Estadísticas,Agricultura,Fruta,Exportaciones,Polonia,Tipo de Fruta,Berries,Cítricos,Frutos de hueso (carozo),Frutos de pepita,Frutos secos,Frutos oleaginosos,Otros,Tropicales y subtropicales,Uva"/>
    <s v="https://analytics.zoho.com/open-view/2395394000006082576?ZOHO_CRITERIA=%22Trasposicion_4.2%22.%22ID_territorio%22%3D143"/>
    <x v="0"/>
    <s v="#1774B9"/>
  </r>
  <r>
    <n v="3669"/>
    <x v="0"/>
    <x v="4"/>
    <s v="Agropecurio y Forestal"/>
    <n v="3"/>
    <x v="51"/>
    <x v="30"/>
    <x v="2"/>
    <x v="383"/>
    <x v="0"/>
    <x v="185"/>
    <s v="Año 2020"/>
    <s v="toneladas (t)"/>
    <s v="Oficina de Estudios y Políticas Agrarias (ODEPA)"/>
    <s v="Volumen de las exportaciones de fruta hacia Alemania, por Región de Origen producidas a Escala Nacional"/>
    <s v="El mapa muestra el Volumen de las exportaciones de fruta hacia Alemania, por Región de Origen producidas a Escala Nacional, durante el Año 2020, de acuerdo a datos recopilados por la Oficina de Estudios y Políticas Agrarias (ODEPA)- toneladas (t)"/>
    <s v="Mapa de calor"/>
    <s v="Estadísticas,Agricultura,Fruta,Exportaciones,Alemania,Región de Origen,Ñuble,Biobío,Maule,O'Higgins,Coquimbo,Valparaíso,Metropolitana"/>
    <s v="https://analytics.zoho.com/open-view/2395394000000827189?ZOHO_CRITERIA=%22Trasposicion_4.1%22.%22Id_auxiliar%22%3D3"/>
    <x v="0"/>
    <s v="#1774B9"/>
  </r>
  <r>
    <n v="3670"/>
    <x v="0"/>
    <x v="4"/>
    <s v="Agropecurio y Forestal"/>
    <n v="39"/>
    <x v="51"/>
    <x v="33"/>
    <x v="2"/>
    <x v="396"/>
    <x v="0"/>
    <x v="182"/>
    <s v="Año 2020"/>
    <s v="USD"/>
    <s v="Oficina de Estudios y Políticas Agrarias (ODEPA)"/>
    <s v="Valor de las importaciones de fruta provenientes de China, por Tipo de Fruta"/>
    <s v="El gráfico muestra el Valor de las importaciones de fruta provenientes de China, por Tipo de Fruta, durante el Año 2020, de acuerdo a datos recopilados por la Oficina de Estudios y Políticas Agrarias (ODEPA)- USD"/>
    <s v="Gráfico"/>
    <s v="Estadísticas,Agricultura,Fruta,Importaciones,China,Tipo de Fruta,Berries,Cítricos,Frutos de hueso,Frutos de pepita,Frutos Oleaginosos,Frutos secos,Tropicales y subtropicales,Uva"/>
    <s v="https://analytics.zoho.com/open-view/2395394000005672691?ZOHO_CRITERIA=%22Trasposicion_4.4%22.%22Id_auxiliar%22%3D39"/>
    <x v="0"/>
    <s v="#1774B9"/>
  </r>
  <r>
    <n v="3671"/>
    <x v="0"/>
    <x v="4"/>
    <s v="Agropecurio y Forestal"/>
    <n v="7"/>
    <x v="61"/>
    <x v="29"/>
    <x v="1"/>
    <x v="163"/>
    <x v="9"/>
    <x v="327"/>
    <s v="Periodo 2018-2019"/>
    <s v="Empresas (unidades)"/>
    <s v="Oficina de Estudios y Políticas Agrarias (ODEPA)"/>
    <s v="Número de empresas agroindustriales por Tipo de Procesamiento en la Región de Maule"/>
    <s v="El Mapa representa el Número de empresas agrícolas de la Región de Maule por Tipo de Procesamiento, entre los años 2018-2019 de acuerdo a datos recopilados del directorio de agroindustrías hortofrutícolas efectuados por la ODEPA"/>
    <s v="Representación Geográfica"/>
    <s v="agricultura,agrícola,frutícola,directorio,agroindustria,fruta,hortaliza,ODEPA,Procesamiento,Región de Maule,Empresas por Tipo de Procesamiento"/>
    <s v="https://analytics.zoho.com/open-view/2395394000008776313?ZOHO_CRITERIA=%22Localiza%20CL%22.%22Codreg%22%3D7"/>
    <x v="35"/>
    <s v="#1774B9"/>
  </r>
  <r>
    <n v="3672"/>
    <x v="0"/>
    <x v="4"/>
    <s v="Agropecurio y Forestal"/>
    <n v="100102"/>
    <x v="57"/>
    <x v="31"/>
    <x v="1"/>
    <x v="77"/>
    <x v="0"/>
    <x v="203"/>
    <s v="Periodo 2018-2019-2020"/>
    <s v="Superficie (ha)"/>
    <s v="Oficina de Estudios y Políticas Agrarias (ODEPA)"/>
    <s v="Superficie plantada de especies frutales clasificadas como Cítricos por Comuna en la Región de Atacama"/>
    <s v="Representación geográfica de la superficie plantada de Cítricos en la Región de Atacama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Atacama,Tipo de Cultivo,Cítricos"/>
    <s v="https://analytics.zoho.com/open-view/2395394000008814386?ZOHO_CRITERIA=%224.12%20Sup%20Plantada%20Frut%C3%ADcola%22.%22Codreg%22%3D3%20and%20%224.12%20Sup%20Plantada%20Frut%C3%ADcola%22.%22Id_producto%22%3D100102"/>
    <x v="67"/>
    <s v="#1774B9"/>
  </r>
  <r>
    <n v="3673"/>
    <x v="0"/>
    <x v="4"/>
    <s v="Agropecurio y Forestal"/>
    <n v="9115"/>
    <x v="62"/>
    <x v="31"/>
    <x v="0"/>
    <x v="153"/>
    <x v="4"/>
    <x v="238"/>
    <s v="Periodo 2018-2019-2020"/>
    <s v="Superficie (ha)"/>
    <s v="Oficina de Estudios y Políticas Agrarias (ODEPA)"/>
    <s v="Superficie plantada de especies frutales por Sistema de Plantación en la comuna de Pucón"/>
    <s v="Se representa la superficie plantada de frutales por Sistema de Plantación, Tipo de Cultivo y Especie Plantada en la comuna de Pucón con base a datos recopilados por la Oficina de Estudios y Políticas Agrarias (ODEPA) en los Catastros Frutícolas Regionales de los años 2018-2019-2020."/>
    <s v="Gráfico Proporciones"/>
    <s v="agricultura,agrícola,frutícola,superficie,plantaciones,fruta,ODEPA,comuna,región,Pucón,Sistema Plantación"/>
    <s v="https://analytics.zoho.com/open-view/2395394000008804399?ZOHO_CRITERIA=%22Localiza%20CL%22.%22Codcom%22%3D9115"/>
    <x v="20"/>
    <s v="#1774B9"/>
  </r>
  <r>
    <n v="3674"/>
    <x v="0"/>
    <x v="4"/>
    <s v="Agropecurio y Forestal"/>
    <n v="100101003"/>
    <x v="55"/>
    <x v="28"/>
    <x v="2"/>
    <x v="113"/>
    <x v="0"/>
    <x v="328"/>
    <s v="Periodo 2018-2020"/>
    <s v="Kilogramo - Kg"/>
    <s v="Oficina de Estudios y Políticas Agrarias (ODEPA)"/>
    <s v="Volumen  de  Cranberry por Tipo de Envase, producidas a nivel nacional"/>
    <s v="El gráfico muestra el Volumen  de  Cranberry por Tipo de Envase, producidas a nivel nacional, durante el Periodo 2018-2020, de acuerdo a datos recopilados por la Oficina de Estudios y Políticas Agrarias (ODEPA)- Kilogramo - Kg"/>
    <s v="Gráfico"/>
    <s v="Estadísticas,ODEPA,Fruta,Agricultura,Volumen de fruta, Cranberry, Chile"/>
    <s v="https://analytics.zoho.com/open-view/2395394000001894331?ZOHO_CRITERIA=%224.6%22.%22Id_Categor%C3%ADa%22%3D100101003"/>
    <x v="0"/>
    <s v="#1774B9"/>
  </r>
  <r>
    <n v="3675"/>
    <x v="0"/>
    <x v="4"/>
    <s v="Agropecurio y Forestal"/>
    <n v="23"/>
    <x v="51"/>
    <x v="33"/>
    <x v="2"/>
    <x v="411"/>
    <x v="0"/>
    <x v="182"/>
    <s v="Año 2020"/>
    <s v="toneladas (t)"/>
    <s v="Oficina de Estudios y Políticas Agrarias (ODEPA)"/>
    <s v="Volumen de las importaciones de fruta provenientes de Bolivia, por Tipo de Fruta"/>
    <s v="El gráfico muestra el Volumen de las importaciones de fruta provenientes de Bolivia, por Tipo de Fruta, durante el Año 2020, de acuerdo a datos recopilados por la Oficina de Estudios y Políticas Agrarias (ODEPA)- toneladas (t)"/>
    <s v="Gráfico"/>
    <s v="Estadísticas,Agricultura,Fruta,Importaciones,Bolivia,Tipo de Fruta,Berries,Cítricos,Frutos Oleaginosos,Frutos secos,Tropicales y subtropicales"/>
    <s v="https://analytics.zoho.com/open-view/2395394000005578899?ZOHO_CRITERIA=%22Trasposicion_4.3%22.%22Id_auxiliar%22%3D23"/>
    <x v="0"/>
    <s v="#1774B9"/>
  </r>
  <r>
    <n v="3676"/>
    <x v="0"/>
    <x v="4"/>
    <s v="Agropecurio y Forestal"/>
    <n v="89"/>
    <x v="51"/>
    <x v="30"/>
    <x v="2"/>
    <x v="370"/>
    <x v="0"/>
    <x v="175"/>
    <s v="Año 2020"/>
    <s v="USD"/>
    <s v="Oficina de Estudios y Políticas Agrarias (ODEPA)"/>
    <s v="Valor de las exportaciones de fruta hacia Israel, por Procesamiento, producidas a Escala Nacional"/>
    <s v="El gráfico muestra el Valor de las exportaciones de fruta hacia Israel, por Procesamiento, producidas a Escala Nacional, durante el Año 2020, de acuerdo a datos recopilados por la Oficina de Estudios y Políticas Agrarias (ODEPA)- USD"/>
    <s v="Gráfico"/>
    <s v="Estadísticas,Agricultura,Fruta,Exportaciones,Israel,Procesamiento,Aceites,Congelados,Conservas,Deshidratados,Fresca,Frutos secos,Jugos"/>
    <s v="https://analytics.zoho.com/open-view/2395394000006082722?ZOHO_CRITERIA=%22Trasposicion_4.2%22.%22ID_territorio%22%3D89"/>
    <x v="0"/>
    <s v="#1774B9"/>
  </r>
  <r>
    <n v="3677"/>
    <x v="0"/>
    <x v="4"/>
    <s v="Agropecurio y Forestal"/>
    <n v="100103005"/>
    <x v="55"/>
    <x v="28"/>
    <x v="2"/>
    <x v="113"/>
    <x v="0"/>
    <x v="329"/>
    <s v="Periodo 2018-2020"/>
    <s v="Kilogramo - Kg"/>
    <s v="Oficina de Estudios y Políticas Agrarias (ODEPA)"/>
    <s v="Volumen  de  Guindo agrio por Comuna de origen, producidas a nivel nacional"/>
    <s v="El mapa muestra el Volumen  de  Guindo agrio por Comuna de origen, producidas a nivel nacional, durante el Periodo 2018-2020, de acuerdo a datos recopilados por la Oficina de Estudios y Políticas Agrarias (ODEPA)- Kilogramo - Kg"/>
    <s v="Mapa"/>
    <s v="Estadísticas,ODEPA,Fruta,Agricultura,Volumen de fruta, Guindo agrio, Chile"/>
    <s v="https://analytics.zoho.com/open-view/2395394000001886612?ZOHO_CRITERIA=%224.6%22.%22Id_Categor%C3%ADa%22%3D100103005"/>
    <x v="0"/>
    <s v="#1774B9"/>
  </r>
  <r>
    <n v="3678"/>
    <x v="0"/>
    <x v="4"/>
    <s v="Agropecurio y Forestal"/>
    <n v="43"/>
    <x v="54"/>
    <x v="31"/>
    <x v="1"/>
    <x v="98"/>
    <x v="6"/>
    <x v="297"/>
    <s v="Periodo 2018-2019-2020"/>
    <s v="Superficie (ha)"/>
    <s v="Oficina de Estudios y Políticas Agrarias (ODEPA)"/>
    <s v="Superficie plantada de  Papayo según Variedad por Comuna en la Región de Arica y Parinacota"/>
    <s v="Representación geográfica de la superficie plantada de Papay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Papayo"/>
    <s v="https://analytics.zoho.com/open-view/2395394000008814573?ZOHO_CRITERIA=%224.12%20Sup%20Plantada%20Frut%C3%ADcola%22.%22Codreg%22%3D15%20and%20%224.12%20Sup%20Plantada%20Frut%C3%ADcola%22.%22id_especie%22%3D43"/>
    <x v="91"/>
    <s v="#1774B9"/>
  </r>
  <r>
    <n v="3679"/>
    <x v="0"/>
    <x v="4"/>
    <s v="Agropecuario y Forestal"/>
    <n v="100107"/>
    <x v="51"/>
    <x v="30"/>
    <x v="2"/>
    <x v="113"/>
    <x v="5"/>
    <x v="251"/>
    <s v="Año 2020"/>
    <s v="USD"/>
    <s v="Oficina de Estudios y Políticas Agrarias (ODEPA)"/>
    <s v="Valor de las exportaciones de Otros por procesamiento, producidas a Escala Nacional"/>
    <s v="El gráfico muestra el Valor de las exportaciones de Otros por procesamiento, producidas a Escala Nacional, durante el Año 2020, de acuerdo a datos recopilados por la Oficina de Estudios y Políticas Agrarias (ODEPA)- USD"/>
    <s v="Gráfico"/>
    <s v="Estadísticas,Agricultura,Fruta,Exportaciones,Chile,Otros,Aceites,Congelados,Conservas,Deshidratados,Fresca,Frutos secos,Jugos"/>
    <s v="https://analytics.zoho.com/open-view/2395394000006089151?ZOHO_CRITERIA=%22Trasposicion_4.2%22.%22Id_Producto%22%20%3D%20100107"/>
    <x v="0"/>
    <s v="#1774B9"/>
  </r>
  <r>
    <n v="3680"/>
    <x v="0"/>
    <x v="4"/>
    <s v="Agropecurio y Forestal"/>
    <n v="18"/>
    <x v="51"/>
    <x v="30"/>
    <x v="2"/>
    <x v="366"/>
    <x v="0"/>
    <x v="175"/>
    <s v="Periodo 2012-2020"/>
    <s v="USD"/>
    <s v="Oficina de Estudios y Políticas Agrarias (ODEPA)"/>
    <s v="Evolución del Valor de las exportaciones de fruta hacia Bélgica, por Procesamiento, producidas a Escala Nacional"/>
    <s v="El gráfico muestra la Evolución del Valor de las exportaciones de fruta hacia Bélgica, por Procesamiento, producidas a Escala Nacional, durante el Periodo 2012-2020, de acuerdo a datos recopilados por la Oficina de Estudios y Políticas Agrarias (ODEPA)- USD"/>
    <s v="Gráfico Evolución"/>
    <s v="Estadísticas,Agricultura,Fruta,Exportaciones,Bélgica,Procesamiento,Aceites,Congelados,Conservas,Deshidratados,Fresca,Frutos secos,Jugos"/>
    <s v="https://analytics.zoho.com/open-view/2395394000006080530?ZOHO_CRITERIA=%22Trasposicion_4.2%22.%22ID_territorio%22%3D18"/>
    <x v="0"/>
    <s v="#1774B9"/>
  </r>
  <r>
    <n v="3681"/>
    <x v="0"/>
    <x v="4"/>
    <s v="Agropecurio y Forestal"/>
    <n v="2"/>
    <x v="51"/>
    <x v="30"/>
    <x v="1"/>
    <x v="75"/>
    <x v="11"/>
    <x v="278"/>
    <s v="Año 2020"/>
    <s v="toneladas (t)"/>
    <s v="Oficina de Estudios y Políticas Agrarias (ODEPA)"/>
    <s v=" Volumen de las exportaciones de fruta, por País de destino y Tipo de Fruta producidas en la Región de Antofagasta"/>
    <s v="El mapa muestra el  Volumen de las exportaciones de fruta, por País de destino y Tipo de Fruta producidas en la Región de Antofagasta, durante el Año 2020, de acuerdo a datos recopilados por la Oficina de Estudios y Políticas Agrarias (ODEPA)- toneladas (t)"/>
    <s v="Mapa de calor"/>
    <s v="Estadísticas,Agricultura,Fruta,Exportaciones,Región de Antofagasta,País de destino,Alemania,Arabia Saudita,Argentina,Australia,Austria,Bolivia,Brasil,Canadá,China,Colombia,Corea del Sur,Costa Rica,Dinamarca,Ecuador,Emiratos Árabes Unidos,España,Estados Unidos,Francia,Hong Kong,India,Italia,Japón,México,Otros,Países Bajos,Panamá,Perú,Polonia,Reino Unido,Rusia,Singapur,Suiza,Taiwán,Venezuela"/>
    <s v="https://analytics.zoho.com/open-view/2395394000005736700?ZOHO_CRITERIA=%22Trasposicion_4.1%22.%22C%C3%B3digo_Regi%C3%B3n%22%20%3D%202"/>
    <x v="137"/>
    <s v="#1774B9"/>
  </r>
  <r>
    <n v="3682"/>
    <x v="0"/>
    <x v="4"/>
    <s v="Agropecurio y Forestal"/>
    <n v="13602"/>
    <x v="49"/>
    <x v="28"/>
    <x v="0"/>
    <x v="215"/>
    <x v="0"/>
    <x v="182"/>
    <s v="Periodo 2018-2020"/>
    <s v="Kilogramo - Kg"/>
    <s v="Oficina de Estudios y Políticas Agrarias (ODEPA)"/>
    <s v="Número de empleados por Tipo de Fruta, en la Comuna de El Monte"/>
    <s v="El gráfico muestra el Número de empleados por Tipo de Fruta, en la Comuna de El Monte, durante el Periodo 2018-2020, de acuerdo a datos recopilados por la Oficina de Estudios y Políticas Agrarias (ODEPA)- Kilogramo - Kg"/>
    <s v="Gráfico"/>
    <s v="Estadísticas,ODEPA,Fruta,Agricultura,Número de empleados, Tipo de Fruta, El Monte"/>
    <s v="https://analytics.zoho.com/open-view/2395394000001834656?ZOHO_CRITERIA=%224.6%22.%22C%C3%B3digo_Comuna%22%3D13602"/>
    <x v="138"/>
    <s v="#1774B9"/>
  </r>
  <r>
    <n v="3683"/>
    <x v="0"/>
    <x v="4"/>
    <s v="Agropecurio y Forestal"/>
    <n v="100107011"/>
    <x v="49"/>
    <x v="28"/>
    <x v="2"/>
    <x v="113"/>
    <x v="0"/>
    <x v="325"/>
    <s v="Periodo 2018-2020"/>
    <s v="Kilogramo - Kg"/>
    <s v="Oficina de Estudios y Políticas Agrarias (ODEPA)"/>
    <s v="Número de empleados por agroindustria de Tuna según Región de origen, a nivel nacional"/>
    <s v="El mapa muestra el Número de empleados por agroindustria de Tuna según Región de origen, a nivel nacional, durante el Periodo 2018-2020, de acuerdo a datos recopilados por la Oficina de Estudios y Políticas Agrarias (ODEPA)- Kilogramo - Kg"/>
    <s v="Mapa   "/>
    <s v="Estadísticas,ODEPA,Fruta,Agricultura,Número de empleados, Tuna, Chile"/>
    <s v="https://analytics.zoho.com/open-view/2395394000001886157?ZOHO_CRITERIA=%224.6%22.%22Id_Categor%C3%ADa%22%3D100107011"/>
    <x v="0"/>
    <s v="#1774B9"/>
  </r>
  <r>
    <n v="3684"/>
    <x v="0"/>
    <x v="4"/>
    <s v="Agropecurio y Forestal"/>
    <n v="9120"/>
    <x v="54"/>
    <x v="31"/>
    <x v="0"/>
    <x v="167"/>
    <x v="7"/>
    <x v="184"/>
    <s v="Periodo 2018-2019-2020"/>
    <s v="Superficie (ha)"/>
    <s v="Oficina de Estudios y Políticas Agrarias (ODEPA)"/>
    <s v="Superficie plantada de especies frutales por Especie en la comuna de Villarrica"/>
    <s v="Visualización de la superficie plantada de frutales por Especie con segmentador incorporado de Tipo de Cultivo en la comuna de Villarrica con base a datos recopilados por la Oficina de Estudios y Políticas Agrarias (ODEPA) en los Catastros Frutícolas Regionales de los años 2018-2019-2020."/>
    <s v="Gráfico Proporciones"/>
    <s v="agricultura,agrícola,frutícola,superficie,plantaciones,fruta,ODEPA,comuna,región,Villarrica,Especie Plantada"/>
    <s v="https://analytics.zoho.com/open-view/2395394000008803974?ZOHO_CRITERIA=%22Localiza%20CL%22.%22Codcom%22%3D9120"/>
    <x v="20"/>
    <s v="#1774B9"/>
  </r>
  <r>
    <n v="3685"/>
    <x v="0"/>
    <x v="4"/>
    <s v="Agropecurio y Forestal"/>
    <n v="12"/>
    <x v="51"/>
    <x v="30"/>
    <x v="2"/>
    <x v="404"/>
    <x v="0"/>
    <x v="175"/>
    <s v="Periodo 2012-2020"/>
    <s v="USD"/>
    <s v="Oficina de Estudios y Políticas Agrarias (ODEPA)"/>
    <s v="Evolución del Valor de las exportaciones de fruta hacia Austria, por Procesamiento, producidas a Escala Nacional"/>
    <s v="El gráfico muestra la Evolución del Valor de las exportaciones de fruta hacia Austria, por Procesamiento, producidas a Escala Nacional, durante el Periodo 2012-2020, de acuerdo a datos recopilados por la Oficina de Estudios y Políticas Agrarias (ODEPA)- USD"/>
    <s v="Gráfico Evolución"/>
    <s v="Estadísticas,Agricultura,Fruta,Exportaciones,Austria,Procesamiento,Aceites,Congelados,Conservas,Deshidratados,Fresca,Frutos secos,Jugos"/>
    <s v="https://analytics.zoho.com/open-view/2395394000006080530?ZOHO_CRITERIA=%22Trasposicion_4.2%22.%22ID_territorio%22%3D12"/>
    <x v="0"/>
    <s v="#1774B9"/>
  </r>
  <r>
    <n v="3686"/>
    <x v="0"/>
    <x v="4"/>
    <s v="Agropecurio y Forestal"/>
    <n v="4"/>
    <x v="51"/>
    <x v="30"/>
    <x v="2"/>
    <x v="113"/>
    <x v="0"/>
    <x v="182"/>
    <s v="Año 2020"/>
    <s v="toneladas (t)"/>
    <s v="Oficina de Estudios y Políticas Agrarias (ODEPA)"/>
    <s v="Volumen de las exportaciones de Deshidratados, por Tipo de Fruta, producidas a Escala Nacional"/>
    <s v="El gráfico muestra el Volumen de las exportaciones de Deshidratados, por Tipo de Fruta, producidas a Escala Nacional, durante el Año 2020, de acuerdo a datos recopilados por la Oficina de Estudios y Políticas Agrarias (ODEPA)- toneladas (t)"/>
    <s v="Gráfico"/>
    <s v="Estadísticas,Agricultura,Fruta,Exportaciones,Deshidratados,Tipo de Fruta,Kiwi,Murtilla,Pera,Damasco,Mora Cultivada,Acai berry,Frutilla,Piña,Plátano,Uva de Mesa,Durazno Conservero,Ciruela Europea,Frambuesa,Arándano,Manzano,Membrillo,Murta,Cramberry"/>
    <s v="https://analytics.zoho.com/open-view/2395394000000834374?ZOHO_CRITERIA=%22Trasposicion_4.1%22.%22Id_Procesamiento%22%20%3D%204"/>
    <x v="0"/>
    <s v="#1774B9"/>
  </r>
  <r>
    <n v="3687"/>
    <x v="0"/>
    <x v="4"/>
    <s v="Agropecurio y Forestal"/>
    <n v="100102003"/>
    <x v="55"/>
    <x v="28"/>
    <x v="2"/>
    <x v="113"/>
    <x v="0"/>
    <x v="330"/>
    <s v="Periodo 2018-2020"/>
    <s v="Kilogramo - Kg"/>
    <s v="Oficina de Estudios y Políticas Agrarias (ODEPA)"/>
    <s v="Volumen  de  Limonero por Comuna de origen, producidas a nivel nacional"/>
    <s v="El mapa muestra el Volumen  de  Limonero por Comuna de origen, producidas a nivel nacional, durante el Periodo 2018-2020, de acuerdo a datos recopilados por la Oficina de Estudios y Políticas Agrarias (ODEPA)- Kilogramo - Kg"/>
    <s v="Mapa"/>
    <s v="Estadísticas,ODEPA,Fruta,Agricultura,Volumen de fruta, Limonero, Chile"/>
    <s v="https://analytics.zoho.com/open-view/2395394000001886612?ZOHO_CRITERIA=%224.6%22.%22Id_Categor%C3%ADa%22%3D100102003"/>
    <x v="0"/>
    <s v="#1774B9"/>
  </r>
  <r>
    <n v="3688"/>
    <x v="0"/>
    <x v="4"/>
    <s v="Agropecuario y Forestal"/>
    <n v="100105006"/>
    <x v="51"/>
    <x v="30"/>
    <x v="2"/>
    <x v="113"/>
    <x v="0"/>
    <x v="331"/>
    <s v="Periodo 2012-2020"/>
    <s v="USD"/>
    <s v="Oficina de Estudios y Políticas Agrarias (ODEPA)"/>
    <s v="Evolución del valor de de las exportaciones de Otros frutos secos por País de destino, producidas a Escala Nacional"/>
    <s v="El gráfico muestra la Evolución del valor de de las exportaciones de Otros frutos secos por País de destino, producidas a Escala Nacional, durante el Periodo 2012-2020, de acuerdo a datos recopilados por la Oficina de Estudios y Políticas Agrarias (ODEPA)- USD"/>
    <s v="Gráfico Evolución"/>
    <s v="Estadísticas,Agricultura,Fruta,Exportaciones,Chile,Otros frutos secos,Alemania,Argentina,Australia,Azerbaiyán,Bolivia,Brasil,Canadá,China,Colombia,Corea del Sur,Costa Rica,Ecuador,Eslovaquia,España,Estados Unidos,Francia,Hong Kong,Italia,Japón,Líbano,Malasia,México,Nueva Zelanda,Países Bajos,Panamá,Paraguay,Perú,Polonia,Puerto Rico,República Checa,Rusia,Tailandia,Terr. británico en América,Turquía,Uruguay"/>
    <s v="https://analytics.zoho.com/open-view/2395394000006080858?ZOHO_CRITERIA=%22Trasposicion_4.2%22.%22Id_Categor%C3%ADa%22%20%3D%20100105006"/>
    <x v="0"/>
    <s v="#1774B9"/>
  </r>
  <r>
    <n v="3689"/>
    <x v="0"/>
    <x v="4"/>
    <s v="Agropecuario y Forestal"/>
    <n v="100101008"/>
    <x v="51"/>
    <x v="30"/>
    <x v="2"/>
    <x v="113"/>
    <x v="0"/>
    <x v="277"/>
    <s v="Periodo 2012-2020"/>
    <s v="toneladas (t)"/>
    <s v="Oficina de Estudios y Políticas Agrarias (ODEPA)"/>
    <s v="Evolución del volumen de las exportaciones de Mora por Procesamiento, producidas a Escala Nacional"/>
    <s v="El gráfico muestra la Evolución del volumen de las exportaciones de Mora por Procesamiento, producidas a Escala Nacional, durante el Periodo 2012-2020, de acuerdo a datos recopilados por la Oficina de Estudios y Políticas Agrarias (ODEPA)- toneladas (t)"/>
    <s v="Gráfico Evolución"/>
    <s v="Estadísticas,Agricultura,Fruta,Exportaciones,Chile,Mora,Aceites,Congelados,Conservas,Deshidratados,Fresca,Frutos secos,Jugos"/>
    <s v="https://analytics.zoho.com/open-view/2395394000000976999?ZOHO_CRITERIA=%22Trasposicion_4.1%22.%22Id_Categor%C3%ADa%22%20%3D%20100101008"/>
    <x v="0"/>
    <s v="#1774B9"/>
  </r>
  <r>
    <n v="3690"/>
    <x v="0"/>
    <x v="4"/>
    <s v="Agropecurio y Forestal"/>
    <n v="100108007"/>
    <x v="50"/>
    <x v="29"/>
    <x v="1"/>
    <x v="184"/>
    <x v="0"/>
    <x v="173"/>
    <s v="Periodo 2018-2019"/>
    <s v="Empresas (unidades)"/>
    <s v="Oficina de Estudios y Políticas Agrarias (ODEPA)"/>
    <s v="Número de empresas agroindustriales procesadoras de Coco por Comuna en la Región de Valparaíso"/>
    <s v="El Mapa muestra el Número de empresas agrícolas por Comuna en la Región de Valparaíso, que utilizan Coco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Coco"/>
    <s v="https://analytics.zoho.com/open-view/2395394000008782843?ZOHO_CRITERIA=%22Localiza%20CL%22.%22Codreg%22%3D5%20and%20%224.13%20Directorio%20Agroindustria%202020%22.%22Id_Categor%C3%ADa%22%3D100108007"/>
    <x v="40"/>
    <s v="#1774B9"/>
  </r>
  <r>
    <n v="3691"/>
    <x v="0"/>
    <x v="4"/>
    <s v="Agropecurio y Forestal"/>
    <n v="4"/>
    <x v="61"/>
    <x v="29"/>
    <x v="1"/>
    <x v="99"/>
    <x v="9"/>
    <x v="327"/>
    <s v="Periodo 2018-2019"/>
    <s v="Empresas (unidades)"/>
    <s v="Oficina de Estudios y Políticas Agrarias (ODEPA)"/>
    <s v="Número de empresas agroindustriales por Tipo de Procesamiento en la Región de Coquimbo"/>
    <s v="El Mapa representa el Número de empresas agrícolas de la Región de Coquimbo por Tipo de Procesamiento, entre los años 2018-2019 de acuerdo a datos recopilados del directorio de agroindustrías hortofrutícolas efectuados por la ODEPA"/>
    <s v="Representación Geográfica"/>
    <s v="agricultura,agrícola,frutícola,directorio,agroindustria,fruta,hortaliza,ODEPA,Procesamiento,Región de Coquimbo,Empresas por Tipo de Procesamiento"/>
    <s v="https://analytics.zoho.com/open-view/2395394000008776313?ZOHO_CRITERIA=%22Localiza%20CL%22.%22Codreg%22%3D4"/>
    <x v="18"/>
    <s v="#1774B9"/>
  </r>
  <r>
    <n v="3692"/>
    <x v="0"/>
    <x v="4"/>
    <s v="Agropecurio y Forestal"/>
    <n v="152"/>
    <x v="51"/>
    <x v="30"/>
    <x v="2"/>
    <x v="377"/>
    <x v="5"/>
    <x v="182"/>
    <s v="Año 2020"/>
    <s v="toneladas (t)"/>
    <s v="Oficina de Estudios y Políticas Agrarias (ODEPA)"/>
    <s v="Volumen de las exportaciones de fruta hacia Rusia, por Tipo de Fruta producidas a Escala Nacional"/>
    <s v="El gráfico muestra el Volumen de las exportaciones de fruta hacia Rusia, por Tipo de Fruta producidas a Escala Nacional, durante el Año 2020, de acuerdo a datos recopilados por la Oficina de Estudios y Políticas Agrarias (ODEPA)- toneladas (t)"/>
    <s v="Gráfico  "/>
    <s v="Estadísticas,Agricultura,Fruta,Exportaciones,Rusia,Tipo de Fruta,Berries,Cítricos,Frutos de hueso (carozo),Frutos de pepita,Frutos secos,Frutos oleaginosos,Otros,Tropicales y subtropicales,Uva"/>
    <s v="https://analytics.zoho.com/open-view/2395394000000827380?ZOHO_CRITERIA=%22Trasposicion_4.1%22.%22Id_auxiliar%22%3D152"/>
    <x v="0"/>
    <s v="#1774B9"/>
  </r>
  <r>
    <n v="3693"/>
    <x v="0"/>
    <x v="4"/>
    <s v="Agropecurio y Forestal"/>
    <n v="100105"/>
    <x v="57"/>
    <x v="31"/>
    <x v="1"/>
    <x v="184"/>
    <x v="0"/>
    <x v="266"/>
    <s v="Periodo 2018-2019-2020"/>
    <s v="Superficie (ha)"/>
    <s v="Oficina de Estudios y Políticas Agrarias (ODEPA)"/>
    <s v="Superficie plantada de especies frutales clasificadas como Frutos secos por Comuna en la Región de Valparaíso"/>
    <s v="Representación geográfica de la superficie plantada de Frutos secos en la Región de Valparaís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Valparaíso,Tipo de Cultivo,Frutos secos"/>
    <s v="https://analytics.zoho.com/open-view/2395394000008814386?ZOHO_CRITERIA=%224.12%20Sup%20Plantada%20Frut%C3%ADcola%22.%22Codreg%22%3D5%20and%20%224.12%20Sup%20Plantada%20Frut%C3%ADcola%22.%22Id_producto%22%3D100105"/>
    <x v="76"/>
    <s v="#1774B9"/>
  </r>
  <r>
    <n v="3694"/>
    <x v="0"/>
    <x v="4"/>
    <s v="Agropecurio y Forestal"/>
    <n v="100104003"/>
    <x v="58"/>
    <x v="34"/>
    <x v="1"/>
    <x v="163"/>
    <x v="8"/>
    <x v="273"/>
    <s v="Año 2021"/>
    <s v="Pesos por kilogramo (CLP/kg)"/>
    <s v="Oficina de Estudios y Políticas Agrarias (ODEPA)"/>
    <s v="Precios Diarios de Membrillo durante el año 2021 en los Mercados Mayoristas de la Región de Maule"/>
    <s v="Evolución de los Precios diarios de Membrillo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Membrillo,Región de Maule"/>
    <s v="https://analytics.zoho.com/open-view/2395394000008699297?ZOHO_CRITERIA=%22Fruta%20Consolidado%22.%22Codreg%22%3D7%20and%20%22Fruta%20Consolidado%22.%22Categor%C3%ADa%20ID%22%3D100104003"/>
    <x v="53"/>
    <s v="#1774B9"/>
  </r>
  <r>
    <n v="3695"/>
    <x v="0"/>
    <x v="4"/>
    <s v="Agropecurio y Forestal"/>
    <n v="6203"/>
    <x v="62"/>
    <x v="31"/>
    <x v="0"/>
    <x v="207"/>
    <x v="4"/>
    <x v="238"/>
    <s v="Periodo 2018-2019-2020"/>
    <s v="Superficie (ha)"/>
    <s v="Oficina de Estudios y Políticas Agrarias (ODEPA)"/>
    <s v="Superficie plantada de especies frutales por Sistema de Plantación en la comuna de Litueche"/>
    <s v="Se representa la superficie plantada de frutales por Sistema de Plantación, Tipo de Cultivo y Especie Plantada en la comuna de Litueche con base a datos recopilados por la Oficina de Estudios y Políticas Agrarias (ODEPA) en los Catastros Frutícolas Regionales de los años 2018-2019-2020."/>
    <s v="Gráfico Proporciones"/>
    <s v="agricultura,agrícola,frutícola,superficie,plantaciones,fruta,ODEPA,comuna,región,Litueche,Sistema Plantación"/>
    <s v="https://analytics.zoho.com/open-view/2395394000008804399?ZOHO_CRITERIA=%22Localiza%20CL%22.%22Codcom%22%3D6203"/>
    <x v="29"/>
    <s v="#1774B9"/>
  </r>
  <r>
    <n v="3696"/>
    <x v="0"/>
    <x v="4"/>
    <s v="Agropecurio y Forestal"/>
    <n v="4"/>
    <x v="56"/>
    <x v="32"/>
    <x v="1"/>
    <x v="99"/>
    <x v="0"/>
    <x v="172"/>
    <s v="Temporadas 1979/1980 a 2019/2020"/>
    <s v="quintales métricos por hectárea (qqm/ha)"/>
    <s v="Oficina de Estudios y Políticas Agrarias (ODEPA)"/>
    <s v="Rendimiento histórico por Tipo de Cultivo en la Región de Coquimbo"/>
    <s v="La serie detalla el rendimiento promedio histórico por Tipo de Cultivo en la Región de Coquimbo, según datos publicados por la Oficina de Estudios y Políticas Agrarias (ODEPA) para las Temporadas 1979/1980 a 2019/2020 - quintales métricos por hectárea (qqm/ha)"/>
    <s v="Gráfico Evolución"/>
    <s v="agricultura,agrícola,rendimiento,cultivo,quintales,ODEPA,estadísticas,Región de Coquimbo,Rendimiento Histórico"/>
    <s v="https://analytics.zoho.com/open-view/2395394000009117720?ZOHO_CRITERIA=%22Localiza%20CL%22.%22Codreg%22%3D4"/>
    <x v="18"/>
    <s v="#1774B9"/>
  </r>
  <r>
    <n v="3697"/>
    <x v="0"/>
    <x v="4"/>
    <s v="Agropecurio y Forestal"/>
    <n v="13402"/>
    <x v="55"/>
    <x v="28"/>
    <x v="0"/>
    <x v="326"/>
    <x v="0"/>
    <x v="197"/>
    <s v="Periodo 2018-2020"/>
    <s v="Kilogramo - Kg"/>
    <s v="Oficina de Estudios y Políticas Agrarias (ODEPA)"/>
    <s v="Volumen  de fruta por Tipo de Envase, producidas en la Buin"/>
    <s v="El gráfico muestra el Volumen  de fruta por Tipo de Envase, producidas en la Buin, durante el Periodo 2018-2020, de acuerdo a datos recopilados por la Oficina de Estudios y Políticas Agrarias (ODEPA)- Kilogramo - Kg"/>
    <s v="Gráfico"/>
    <s v="Estadísticas,ODEPA,Fruta,Agricultura,Volumen de fruta, Tipo de Envase, Buin"/>
    <s v="https://analytics.zoho.com/open-view/2395394000001840783?ZOHO_CRITERIA=%224.6%22.%22C%C3%B3digo_Comuna%22%3D13402"/>
    <x v="139"/>
    <s v="#1774B9"/>
  </r>
  <r>
    <n v="3698"/>
    <x v="0"/>
    <x v="4"/>
    <s v="Agropecuario y Forestal"/>
    <n v="100108006"/>
    <x v="51"/>
    <x v="33"/>
    <x v="2"/>
    <x v="113"/>
    <x v="0"/>
    <x v="305"/>
    <s v="Año 2020"/>
    <s v="USD"/>
    <s v="Oficina de Estudios y Políticas Agrarias (ODEPA)"/>
    <s v="Valor de las importaciones de Plátano por Procesamiento"/>
    <s v="El gráfico muestra el Valor de las importaciones de Plátano por Procesamiento, durante el Año 2020, de acuerdo a datos recopilados por la Oficina de Estudios y Políticas Agrarias (ODEPA)- USD"/>
    <s v="Gráfico"/>
    <s v="Estadísticas,Agricultura,Fruta,Importaciones,Chile,Plátano,Aceites,Congelados,Conservas,Deshidratados,Fresca,Frutos secos,Jugos"/>
    <s v="https://analytics.zoho.com/open-view/2395394000005681546?ZOHO_CRITERIA=%22Trasposicion_4.4%22.%22Id_Categor%C3%ADa%22%20%3D%20100108006"/>
    <x v="0"/>
    <s v="#1774B9"/>
  </r>
  <r>
    <n v="3699"/>
    <x v="0"/>
    <x v="4"/>
    <s v="Agropecurio y Forestal"/>
    <n v="9"/>
    <x v="49"/>
    <x v="28"/>
    <x v="2"/>
    <x v="113"/>
    <x v="0"/>
    <x v="332"/>
    <s v="Periodo 2018-2020"/>
    <s v="Kilogramo - Kg"/>
    <s v="Oficina de Estudios y Políticas Agrarias (ODEPA)"/>
    <s v="Número de empleados en agroindustria de Elaboración de aceite de oliva por tipo de empresa a nivel nacional"/>
    <s v="El gráfico muestra el Número de empleados en agroindustria de Elaboración de aceite de oliva por tipo de empresa a nivel nacional, durante el Periodo 2018-2020, de acuerdo a datos recopilados por la Oficina de Estudios y Políticas Agrarias (ODEPA)- Kilogramo - Kg"/>
    <s v="Gráfico"/>
    <s v="Estadísticas,ODEPA,Fruta,Agricultura,Número de empleados, Elaboración de aceite de oliva, Chile"/>
    <s v="https://analytics.zoho.com/open-view/2395394000001918081?ZOHO_CRITERIA=%224.6%22.%22Id_Procesamiento%22%3D9"/>
    <x v="0"/>
    <s v="#1774B9"/>
  </r>
  <r>
    <n v="3700"/>
    <x v="0"/>
    <x v="4"/>
    <s v="Agropecurio y Forestal"/>
    <n v="13603"/>
    <x v="57"/>
    <x v="31"/>
    <x v="0"/>
    <x v="240"/>
    <x v="0"/>
    <x v="207"/>
    <s v="Periodo 2018-2019-2020"/>
    <s v="Superficie (ha)"/>
    <s v="Oficina de Estudios y Políticas Agrarias (ODEPA)"/>
    <s v="Superficie plantada de especies frutales por Tipo de Cultivo en la comuna de Isla de Maipo"/>
    <s v="Representación de la superficie plantada de frutales según Tipo de Cultivo en la comuna de Isla de Maipo, con base en datos recopilados por la Oficina de Estudios y Políticas Agrarias (ODEPA) en los Catastros Frutícolas Regionales de los años 2018-2019-2020."/>
    <s v="Gráfico Proporciones"/>
    <s v="agricultura,agrícola,frutícola,superficie,plantaciones,fruta,ODEPA,comuna,región,Isla de Maipo,Tipo de Cultivo"/>
    <s v="https://analytics.zoho.com/open-view/2395394000008803365?ZOHO_CRITERIA=%22Localiza%20CL%22.%22Codcom%22%3D13603"/>
    <x v="3"/>
    <s v="#1774B9"/>
  </r>
  <r>
    <n v="3701"/>
    <x v="0"/>
    <x v="4"/>
    <s v="Agropecurio y Forestal"/>
    <n v="7405"/>
    <x v="49"/>
    <x v="28"/>
    <x v="0"/>
    <x v="27"/>
    <x v="0"/>
    <x v="177"/>
    <s v="Periodo 2018-2020"/>
    <s v="Kilogramo - Kg"/>
    <s v="Oficina de Estudios y Políticas Agrarias (ODEPA)"/>
    <s v="Número de empleados por Fruta, en la Comuna de Retiro"/>
    <s v="El gráfico muestra el Número de empleados por Fruta, en la Comuna de Retiro, durante el Periodo 2018-2020, de acuerdo a datos recopilados por la Oficina de Estudios y Políticas Agrarias (ODEPA)- Kilogramo - Kg"/>
    <s v="Gráfico"/>
    <s v="Estadísticas,ODEPA,Fruta,Agricultura,Número de empleados, Fruta, Retiro"/>
    <s v="https://analytics.zoho.com/open-view/2395394000001840069?ZOHO_CRITERIA=%224.6%22.%22C%C3%B3digo_Comuna%22%3D7405"/>
    <x v="140"/>
    <s v="#1774B9"/>
  </r>
  <r>
    <n v="3702"/>
    <x v="0"/>
    <x v="4"/>
    <s v="Agropecurio y Forestal"/>
    <n v="9119"/>
    <x v="55"/>
    <x v="28"/>
    <x v="0"/>
    <x v="76"/>
    <x v="0"/>
    <x v="178"/>
    <s v="Periodo 2018-2020"/>
    <s v="Kilogramo - Kg"/>
    <s v="Oficina de Estudios y Políticas Agrarias (ODEPA)"/>
    <s v="Volumen  de fruta por Destino, producidas en la Vilcún"/>
    <s v="El gráfico muestra el Volumen  de fruta por Destino, producidas en la Vilcún, durante el Periodo 2018-2020, de acuerdo a datos recopilados por la Oficina de Estudios y Políticas Agrarias (ODEPA)- Kilogramo - Kg"/>
    <s v="Gráfico"/>
    <s v="Estadísticas,ODEPA,Fruta,Agricultura,Volumen de fruta, Destino, Vilcún"/>
    <s v="https://analytics.zoho.com/open-view/2395394000001846568?ZOHO_CRITERIA=%224.6%22.%22C%C3%B3digo_Comuna%22%3D9119"/>
    <x v="141"/>
    <s v="#1774B9"/>
  </r>
  <r>
    <n v="3703"/>
    <x v="0"/>
    <x v="4"/>
    <s v="Agropecurio y Forestal"/>
    <n v="23"/>
    <x v="54"/>
    <x v="31"/>
    <x v="1"/>
    <x v="78"/>
    <x v="6"/>
    <x v="241"/>
    <s v="Periodo 2018-2019-2020"/>
    <s v="Superficie (ha)"/>
    <s v="Oficina de Estudios y Políticas Agrarias (ODEPA)"/>
    <s v="Superficie plantada de  Guayabo según Variedad por Comuna en la Región de Tarapacá"/>
    <s v="Representación geográfica de la superficie plantada de Guayabo por Comuna en la Región de Tarapacá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Tarapacá,Especie Plantada,Guayabo"/>
    <s v="https://analytics.zoho.com/open-view/2395394000008814573?ZOHO_CRITERIA=%224.12%20Sup%20Plantada%20Frut%C3%ADcola%22.%22Codreg%22%3D1%20and%20%224.12%20Sup%20Plantada%20Frut%C3%ADcola%22.%22id_especie%22%3D23"/>
    <x v="58"/>
    <s v="#1774B9"/>
  </r>
  <r>
    <n v="3704"/>
    <x v="0"/>
    <x v="4"/>
    <s v="Agropecurio y Forestal"/>
    <n v="7110"/>
    <x v="62"/>
    <x v="31"/>
    <x v="0"/>
    <x v="277"/>
    <x v="4"/>
    <x v="238"/>
    <s v="Periodo 2018-2019-2020"/>
    <s v="Superficie (ha)"/>
    <s v="Oficina de Estudios y Políticas Agrarias (ODEPA)"/>
    <s v="Superficie plantada de especies frutales por Sistema de Plantación en la comuna de San Rafael"/>
    <s v="Se representa la superficie plantada de frutales por Sistema de Plantación, Tipo de Cultivo y Especie Plantada en la comuna de San Rafael con base a datos recopilados por la Oficina de Estudios y Políticas Agrarias (ODEPA) en los Catastros Frutícolas Regionales de los años 2018-2019-2020."/>
    <s v="Gráfico Proporciones"/>
    <s v="agricultura,agrícola,frutícola,superficie,plantaciones,fruta,ODEPA,comuna,región,San Rafael,Sistema Plantación"/>
    <s v="https://analytics.zoho.com/open-view/2395394000008804399?ZOHO_CRITERIA=%22Localiza%20CL%22.%22Codcom%22%3D7110"/>
    <x v="14"/>
    <s v="#1774B9"/>
  </r>
  <r>
    <n v="3705"/>
    <x v="0"/>
    <x v="4"/>
    <s v="Agropecurio y Forestal"/>
    <n v="100101008"/>
    <x v="55"/>
    <x v="28"/>
    <x v="2"/>
    <x v="113"/>
    <x v="0"/>
    <x v="205"/>
    <s v="Periodo 2018-2020"/>
    <s v="Kilogramo - Kg"/>
    <s v="Oficina de Estudios y Políticas Agrarias (ODEPA)"/>
    <s v="Volumen  de  Mora silvestre por Procesamiento, producidas a nivel nacional"/>
    <s v="El mapa muestra el Volumen  de  Mora silvestre por Procesamiento, producidas a nivel nacional, durante el Periodo 2018-2020, de acuerdo a datos recopilados por la Oficina de Estudios y Políticas Agrarias (ODEPA)- Kilogramo - Kg"/>
    <s v="Gráfico"/>
    <s v="Estadísticas,ODEPA,Fruta,Agricultura,Volumen de fruta, Mora silvestre, Chile"/>
    <s v="https://analytics.zoho.com/open-view/2395394000001894015?ZOHO_CRITERIA=%224.6%22.%22Id_Categor%C3%ADa%22%3D100101008"/>
    <x v="0"/>
    <s v="#1774B9"/>
  </r>
  <r>
    <n v="3706"/>
    <x v="0"/>
    <x v="4"/>
    <s v="Agropecurio y Forestal"/>
    <n v="7101"/>
    <x v="55"/>
    <x v="28"/>
    <x v="0"/>
    <x v="322"/>
    <x v="0"/>
    <x v="177"/>
    <s v="Periodo 2018-2020"/>
    <s v="Kilogramo - Kg"/>
    <s v="Oficina de Estudios y Políticas Agrarias (ODEPA)"/>
    <s v="Volumen  de fruta por Fruta, producidas en la Talca"/>
    <s v="El gráfico muestra el Volumen  de fruta por Fruta, producidas en la Talca, durante el Periodo 2018-2020, de acuerdo a datos recopilados por la Oficina de Estudios y Políticas Agrarias (ODEPA)- Kilogramo - Kg"/>
    <s v="Gráfico"/>
    <s v="Estadísticas,ODEPA,Fruta,Agricultura,Volumen de fruta, Fruta, Talca"/>
    <s v="https://analytics.zoho.com/open-view/2395394000001834799?ZOHO_CRITERIA=%224.6%22.%22C%C3%B3digo_Comuna%22%3D7101"/>
    <x v="65"/>
    <s v="#1774B9"/>
  </r>
  <r>
    <n v="3707"/>
    <x v="0"/>
    <x v="4"/>
    <s v="Agropecurio y Forestal"/>
    <n v="13404"/>
    <x v="62"/>
    <x v="31"/>
    <x v="0"/>
    <x v="139"/>
    <x v="4"/>
    <x v="238"/>
    <s v="Periodo 2018-2019-2020"/>
    <s v="Superficie (ha)"/>
    <s v="Oficina de Estudios y Políticas Agrarias (ODEPA)"/>
    <s v="Superficie plantada de especies frutales por Sistema de Plantación en la comuna de Paine"/>
    <s v="Se representa la superficie plantada de frutales por Sistema de Plantación, Tipo de Cultivo y Especie Plantada en la comuna de Paine con base a datos recopilados por la Oficina de Estudios y Políticas Agrarias (ODEPA) en los Catastros Frutícolas Regionales de los años 2018-2019-2020."/>
    <s v="Gráfico Proporciones"/>
    <s v="agricultura,agrícola,frutícola,superficie,plantaciones,fruta,ODEPA,comuna,región,Paine,Sistema Plantación"/>
    <s v="https://analytics.zoho.com/open-view/2395394000008804399?ZOHO_CRITERIA=%22Localiza%20CL%22.%22Codcom%22%3D13404"/>
    <x v="3"/>
    <s v="#1774B9"/>
  </r>
  <r>
    <n v="3708"/>
    <x v="0"/>
    <x v="4"/>
    <s v="Agropecurio y Forestal"/>
    <n v="24"/>
    <x v="53"/>
    <x v="32"/>
    <x v="1"/>
    <x v="24"/>
    <x v="0"/>
    <x v="280"/>
    <s v="Temporadas 1979/1980 a 2019/2020"/>
    <s v="quintales métricos por hectárea (qqm/ha)"/>
    <s v="Oficina de Estudios y Políticas Agrarias (ODEPA)"/>
    <s v="Rendimiento histórico de Cultivos de Raps en la Región de Los Lagos"/>
    <s v="Se detalla el rendimiento promedio histórico de cultivos de Raps según datos publicados por la Oficina de Estudios y Políticas Agrarias (ODEPA) para las Temporadas 1979/1980 a 2019/2020 en la Región de Los Lagos - quintales métricos por hectárea (qqm/ha)"/>
    <s v="Gráfico Evolución"/>
    <s v="agricultura,agrícola,rendimiento,cultivo,quintales,ODEPA,estadísticas,Región de Los Lagos,Raps"/>
    <s v="https://analytics.zoho.com/open-view/2395394000009125708?ZOHO_CRITERIA=%22Localiza%20CL%22.%22Codreg%22%3D10%20and%22Trasposicion_4.11%22.%22Id_cultivo%22%3D24"/>
    <x v="37"/>
    <s v="#1774B9"/>
  </r>
  <r>
    <n v="3709"/>
    <x v="0"/>
    <x v="4"/>
    <s v="Agropecurio y Forestal"/>
    <n v="7109"/>
    <x v="55"/>
    <x v="28"/>
    <x v="0"/>
    <x v="83"/>
    <x v="0"/>
    <x v="197"/>
    <s v="Periodo 2018-2020"/>
    <s v="Kilogramo - Kg"/>
    <s v="Oficina de Estudios y Políticas Agrarias (ODEPA)"/>
    <s v="Volumen  de fruta por Tipo de Envase, producidas en la San Clemente"/>
    <s v="El gráfico muestra el Volumen  de fruta por Tipo de Envase, producidas en la San Clemente, durante el Periodo 2018-2020, de acuerdo a datos recopilados por la Oficina de Estudios y Políticas Agrarias (ODEPA)- Kilogramo - Kg"/>
    <s v="Gráfico"/>
    <s v="Estadísticas,ODEPA,Fruta,Agricultura,Volumen de fruta, Tipo de Envase, San Clemente"/>
    <s v="https://analytics.zoho.com/open-view/2395394000001840783?ZOHO_CRITERIA=%224.6%22.%22C%C3%B3digo_Comuna%22%3D7109"/>
    <x v="113"/>
    <s v="#1774B9"/>
  </r>
  <r>
    <n v="3710"/>
    <x v="0"/>
    <x v="4"/>
    <s v="Agropecurio y Forestal"/>
    <n v="9"/>
    <x v="61"/>
    <x v="29"/>
    <x v="1"/>
    <x v="163"/>
    <x v="12"/>
    <x v="333"/>
    <s v="Periodo 2018-2019"/>
    <s v="Empresas (unidades)"/>
    <s v="Oficina de Estudios y Políticas Agrarias (ODEPA)"/>
    <s v="Número de empresas procesadoras de Descascarado por Comuna en la Región de Maule"/>
    <s v="El Mapa muestra el Número de empresas agrícolas por Comuna en la Región de Maule, que procesan Descascarado, entre los años 2018-2019, de acuerdo a datos recopilados del directorio de agroindustrías hortofrutícolas efectuados por la ODEPA."/>
    <s v="Representación Geográfica"/>
    <s v="agricultura,agrícola,frutícola,directorio,agroindustria,fruta,hortaliza,ODEPA,Tipo Producto-Producto,Región de Maule,Descascarado"/>
    <s v="https://analytics.zoho.com/open-view/2395394000008783082?ZOHO_CRITERIA=%22Localiza%20CL%22.%22Codreg%22%3D7%20and%20%224.13%20Directorio%20Agroindustria%202020%22.%22Id_Procesamiento%22%3D9"/>
    <x v="35"/>
    <s v="#1774B9"/>
  </r>
  <r>
    <n v="3711"/>
    <x v="0"/>
    <x v="4"/>
    <s v="Agropecurio y Forestal"/>
    <n v="12"/>
    <x v="51"/>
    <x v="30"/>
    <x v="1"/>
    <x v="1"/>
    <x v="11"/>
    <x v="278"/>
    <s v="Año 2020"/>
    <s v="USD"/>
    <s v="Oficina de Estudios y Políticas Agrarias (ODEPA)"/>
    <s v="Valor de las exportaciones de fruta, por País de destino producidas en la Región de Magallanes"/>
    <s v="El gráfico muestra la Valor de las exportaciones de fruta, por País de destino producidas en la Región de Magallanes, durante el Año 2020, de acuerdo a datos recopilados por la Oficina de Estudios y Políticas Agrarias (ODEPA) - USD"/>
    <s v="Mapa de calor"/>
    <s v="Estadísticas,Agricultura,Fruta,Exportaciones,Región de Magallanes,País de destino,Aceituna,Almendra,Arándanos y mirtilos,Cereza,Ciruela,Coco,Durazno,Frambuesa,Frutilla,Kiwi,Limón,Mandarina,Mangos y guayabas,Manzana"/>
    <s v="https://analytics.zoho.com/open-view/2395394000006082337?ZOHO_CRITERIA=%22Trasposicion_4.2%22.%22C%C3%B3digo_Regi%C3%B3n%22%20%3D%2012"/>
    <x v="96"/>
    <s v="#1774B9"/>
  </r>
  <r>
    <n v="3712"/>
    <x v="0"/>
    <x v="4"/>
    <s v="Agropecurio y Forestal"/>
    <n v="1001030020"/>
    <x v="55"/>
    <x v="28"/>
    <x v="2"/>
    <x v="113"/>
    <x v="0"/>
    <x v="248"/>
    <s v="Periodo 2018-2020"/>
    <s v="Kilogramo - Kg"/>
    <s v="Oficina de Estudios y Políticas Agrarias (ODEPA)"/>
    <s v="Volumen  de  Ciruelo japonés por Tipo de Envase, producidas a nivel nacional"/>
    <s v="El gráfico muestra el Volumen  de  Ciruelo japonés por Tipo de Envase, producidas a nivel nacional, durante el Periodo 2018-2020, de acuerdo a datos recopilados por la Oficina de Estudios y Políticas Agrarias (ODEPA)- Kilogramo - Kg"/>
    <s v="Gráfico"/>
    <s v="Estadísticas,ODEPA,Fruta,Agricultura,Volumen de fruta, Ciruelo japonés, Chile"/>
    <s v="https://analytics.zoho.com/open-view/2395394000001894331?ZOHO_CRITERIA=%224.6%22.%22Id_Categor%C3%ADa%22%3D1001030020"/>
    <x v="0"/>
    <s v="#1774B9"/>
  </r>
  <r>
    <n v="3713"/>
    <x v="0"/>
    <x v="4"/>
    <s v="Agropecurio y Forestal"/>
    <n v="100110"/>
    <x v="59"/>
    <x v="35"/>
    <x v="2"/>
    <x v="113"/>
    <x v="0"/>
    <x v="300"/>
    <s v="Periodo 2019-2020"/>
    <s v="Toneladas"/>
    <s v="Oficina de Estudios y Políticas Agrarias (ODEPA)"/>
    <s v="Producción de Legumbres por Cultivo, a Escala Nacional"/>
    <s v="El gráfico muestra la Producción de Legumbres por Cultivo, a Escala Nacional, durante el Periodo 2019-2020, de acuerdo a datos recopilados por la Oficina de Estudios y Políticas Agrarias (ODEPA)- Toneladas"/>
    <s v="Gráfico"/>
    <s v=" Legumbres,ODEPA,Cultivos anuales,Estadisticas,Producción agrícola, Agricultura,Chile"/>
    <s v="https://analytics.zoho.com/open-view/2395394000006351923?ZOHO_CRITERIA=%22Trasposicion_4.10%22.%22Id_producto%22%20%3D%20100110"/>
    <x v="0"/>
    <s v="#1774B9"/>
  </r>
  <r>
    <n v="3714"/>
    <x v="0"/>
    <x v="4"/>
    <s v="Agropecurio y Forestal"/>
    <n v="3"/>
    <x v="53"/>
    <x v="32"/>
    <x v="2"/>
    <x v="113"/>
    <x v="0"/>
    <x v="320"/>
    <s v="Temporadas 2012/2013 a 2015/2016"/>
    <s v="Porcentaje (%)"/>
    <s v="Oficina de Estudios y Políticas Agrarias (ODEPA)"/>
    <s v="Evolución de la variación del rendimiento promedio de cultivos de Arveja para la serie de tiempo  disponible a Escala Nacional"/>
    <s v="Se aprecia la variación interanual del rendimiento promedio de cultivos de Arveja, según datos provenientes de la Oficina de Estudios y Políticas Agrarias (ODEPA) para las Temporadas 2012/2013 a 2015/2016 a Escala Nacional - Porcentaje (%)"/>
    <s v="Gráfico Evolución"/>
    <s v="agricultura,agrícola,rendimiento,cultivo,quintales,ODEPA,estadísticas,Chile,Arveja"/>
    <s v="https://analytics.zoho.com/open-view/2395394000008895076?ZOHO_CRITERIA=%22Trasposicion_4.11%22.%22Id_cultivo%22%3D3"/>
    <x v="0"/>
    <s v="#1774B9"/>
  </r>
  <r>
    <n v="3715"/>
    <x v="0"/>
    <x v="4"/>
    <s v="Agropecurio y Forestal"/>
    <n v="3301"/>
    <x v="55"/>
    <x v="28"/>
    <x v="0"/>
    <x v="8"/>
    <x v="0"/>
    <x v="197"/>
    <s v="Periodo 2018-2020"/>
    <s v="Kilogramo - Kg"/>
    <s v="Oficina de Estudios y Políticas Agrarias (ODEPA)"/>
    <s v="Volumen  de fruta por Tipo de Envase, producidas en la Vallenar"/>
    <s v="El gráfico muestra el Volumen  de fruta por Tipo de Envase, producidas en la Vallenar, durante el Periodo 2018-2020, de acuerdo a datos recopilados por la Oficina de Estudios y Políticas Agrarias (ODEPA)- Kilogramo - Kg"/>
    <s v="Gráfico"/>
    <s v="Estadísticas,ODEPA,Fruta,Agricultura,Volumen de fruta, Tipo de Envase, Vallenar"/>
    <s v="https://analytics.zoho.com/open-view/2395394000001840783?ZOHO_CRITERIA=%224.6%22.%22C%C3%B3digo_Comuna%22%3D3301"/>
    <x v="50"/>
    <s v="#1774B9"/>
  </r>
  <r>
    <n v="3716"/>
    <x v="0"/>
    <x v="4"/>
    <s v="Agropecuario y Forestal"/>
    <n v="100104003"/>
    <x v="51"/>
    <x v="30"/>
    <x v="2"/>
    <x v="113"/>
    <x v="0"/>
    <x v="273"/>
    <s v="Periodo 2012-2020"/>
    <s v="USD"/>
    <s v="Oficina de Estudios y Políticas Agrarias (ODEPA)"/>
    <s v="Evolución del Valor  de las exportaciones de Membrillo por Procesamiento, producidas a Escala Nacional"/>
    <s v="El gráfico muestra la Evolución del Valor  de las exportaciones de Membrillo por Procesamiento, producidas a Escala Nacional, durante el Periodo 2012-2020, de acuerdo a datos recopilados por la Oficina de Estudios y Políticas Agrarias (ODEPA)- USD"/>
    <s v="Gráfico Evolución"/>
    <s v="Estadísticas,Agricultura,Fruta,Exportaciones,Chile,Membrillo,Aceites,Congelados,Conservas,Deshidratados,Fresca,Frutos secos,Jugos"/>
    <s v="https://analytics.zoho.com/open-view/2395394000006080903?ZOHO_CRITERIA=%22Trasposicion_4.2%22.%22Id_Categor%C3%ADa%22%20%3D%20100104003"/>
    <x v="0"/>
    <s v="#1774B9"/>
  </r>
  <r>
    <n v="3717"/>
    <x v="0"/>
    <x v="4"/>
    <s v="Agropecurio y Forestal"/>
    <n v="7302"/>
    <x v="49"/>
    <x v="28"/>
    <x v="0"/>
    <x v="343"/>
    <x v="0"/>
    <x v="177"/>
    <s v="Periodo 2018-2020"/>
    <s v="Kilogramo - Kg"/>
    <s v="Oficina de Estudios y Políticas Agrarias (ODEPA)"/>
    <s v="Número de empleados por Fruta, en la Comuna de Hualañé"/>
    <s v="El gráfico muestra el Número de empleados por Fruta, en la Comuna de Hualañé, durante el Periodo 2018-2020, de acuerdo a datos recopilados por la Oficina de Estudios y Políticas Agrarias (ODEPA)- Kilogramo - Kg"/>
    <s v="Gráfico"/>
    <s v="Estadísticas,ODEPA,Fruta,Agricultura,Número de empleados, Fruta, Hualañé"/>
    <s v="https://analytics.zoho.com/open-view/2395394000001840069?ZOHO_CRITERIA=%224.6%22.%22C%C3%B3digo_Comuna%22%3D7302"/>
    <x v="142"/>
    <s v="#1774B9"/>
  </r>
  <r>
    <n v="3718"/>
    <x v="0"/>
    <x v="4"/>
    <s v="Agropecurio y Forestal"/>
    <n v="100107005"/>
    <x v="49"/>
    <x v="28"/>
    <x v="2"/>
    <x v="113"/>
    <x v="0"/>
    <x v="240"/>
    <s v="Periodo 2018-2020"/>
    <s v="Kilogramo - Kg"/>
    <s v="Oficina de Estudios y Políticas Agrarias (ODEPA)"/>
    <s v="Número de empleados por agroindustria de Grosella según Tipo de envase,  a nivel nacional"/>
    <s v="El gráfico muestra el Número de empleados por agroindustria de Grosella según Tipo de envase,  a nivel nacional, durante el Periodo 2018-2020, de acuerdo a datos recopilados por la Oficina de Estudios y Políticas Agrarias (ODEPA)- Kilogramo - Kg"/>
    <s v="Gráfico"/>
    <s v="Estadísticas,ODEPA,Fruta,Agricultura,Número de empleados, Grosella, Chile"/>
    <s v="https://analytics.zoho.com/open-view/2395394000001894573?ZOHO_CRITERIA=%224.6%22.%22Id_Categor%C3%ADa%22%3D100107005"/>
    <x v="0"/>
    <s v="#1774B9"/>
  </r>
  <r>
    <n v="3719"/>
    <x v="0"/>
    <x v="4"/>
    <s v="Agropecurio y Forestal"/>
    <n v="8305"/>
    <x v="52"/>
    <x v="31"/>
    <x v="0"/>
    <x v="203"/>
    <x v="4"/>
    <x v="171"/>
    <s v="Periodo 2018-2019-2020"/>
    <s v="Superficie (ha)"/>
    <s v="Oficina de Estudios y Políticas Agrarias (ODEPA)"/>
    <s v="Superficie plantada de especies frutales por Método de Riego en la comuna de Mulchén"/>
    <s v="Se representa la superficie plantada de frutales por Método de Riego con segmentadores incorporados por Tipo de Cultivo y Especie Plantada en la comuna de Mulchén con base a datos recopilados por la Oficina de Estudios y Políticas Agrarias (ODEPA) en los Catastros Frutícolas Regionales de los años 2018-2019-2020."/>
    <s v="Gráfico Proporciones"/>
    <s v="agricultura,agrícola,frutícola,superficie,plantaciones,fruta,ODEPA,comuna,región,Mulchén,Método Riego"/>
    <s v="https://analytics.zoho.com/open-view/2395394000008804811?ZOHO_CRITERIA=%22Localiza%20CL%22.%22Codcom%22%3D8305"/>
    <x v="8"/>
    <s v="#1774B9"/>
  </r>
  <r>
    <n v="3720"/>
    <x v="0"/>
    <x v="4"/>
    <s v="Agropecurio y Forestal"/>
    <n v="1405"/>
    <x v="57"/>
    <x v="31"/>
    <x v="0"/>
    <x v="223"/>
    <x v="0"/>
    <x v="207"/>
    <s v="Periodo 2018-2019-2020"/>
    <s v="Superficie (ha)"/>
    <s v="Oficina de Estudios y Políticas Agrarias (ODEPA)"/>
    <s v="Superficie plantada de especies frutales por Tipo de Cultivo en la comuna de Pica"/>
    <s v="Representación de la superficie plantada de frutales según Tipo de Cultivo en la comuna de Pica, con base en datos recopilados por la Oficina de Estudios y Políticas Agrarias (ODEPA) en los Catastros Frutícolas Regionales de los años 2018-2019-2020."/>
    <s v="Gráfico Proporciones"/>
    <s v="agricultura,agrícola,frutícola,superficie,plantaciones,fruta,ODEPA,comuna,región,Pica,Tipo de Cultivo"/>
    <s v="https://analytics.zoho.com/open-view/2395394000008803365?ZOHO_CRITERIA=%22Localiza%20CL%22.%22Codcom%22%3D1405"/>
    <x v="58"/>
    <s v="#1774B9"/>
  </r>
  <r>
    <n v="3721"/>
    <x v="0"/>
    <x v="4"/>
    <s v="Agropecurio y Forestal"/>
    <n v="5401"/>
    <x v="49"/>
    <x v="28"/>
    <x v="0"/>
    <x v="225"/>
    <x v="0"/>
    <x v="178"/>
    <s v="Periodo 2018-2020"/>
    <s v="Kilogramo - Kg"/>
    <s v="Oficina de Estudios y Políticas Agrarias (ODEPA)"/>
    <s v="Número de empleados por Destino (Agroindustria), en la Comuna de La Ligua"/>
    <s v="El gráfico muestra el Número de empleados por Destino (Agroindustria), en la Comuna de La Ligua, durante el Periodo 2018-2020, de acuerdo a datos recopilados por la Oficina de Estudios y Políticas Agrarias (ODEPA)- Kilogramo - Kg"/>
    <s v="Gráfico"/>
    <s v="Estadísticas,ODEPA,Fruta,Agricultura,Número de empleados, Destino, La Ligua"/>
    <s v="https://analytics.zoho.com/open-view/2395394000001846850?ZOHO_CRITERIA=%224.6%22.%22C%C3%B3digo_Comuna%22%3D5401"/>
    <x v="82"/>
    <s v="#1774B9"/>
  </r>
  <r>
    <n v="3722"/>
    <x v="0"/>
    <x v="4"/>
    <s v="Agropecurio y Forestal"/>
    <n v="13"/>
    <x v="51"/>
    <x v="30"/>
    <x v="1"/>
    <x v="13"/>
    <x v="0"/>
    <x v="182"/>
    <s v="Periodo 2012-2020"/>
    <s v="toneladas (t)"/>
    <s v="Oficina de Estudios y Políticas Agrarias (ODEPA)"/>
    <s v="Evolución del volumen de las exportaciones de fruta, por Tipo de Fruta producidas en la Región Metropolitana"/>
    <s v="El gráfico muestra la Evolución del volumen de las exportaciones de fruta, por Tipo de Fruta producidas en la Región Metropolitana, durante el Periodo 2012-2020, de acuerdo a datos recopilados por la Oficina de Estudios y Políticas Agrarias (ODEPA)- toneladas (t)"/>
    <s v="Gráfico Evolución"/>
    <s v="Estadísticas,Agricultura,Fruta,Exportaciones,Región Metropolitana,Tipo de Fruta,Berries,Cítricos,Frutos de hueso (carozo),Frutos de pepita,Frutos secos,Frutos oleaginosos,Otros,Tropicales y subtropicales,Uva"/>
    <s v="https://analytics.zoho.com/open-view/2395394000000943308?ZOHO_CRITERIA=%22Trasposicion_4.1%22.%22C%C3%B3digo_Regi%C3%B3n%22%20%3D%2013"/>
    <x v="47"/>
    <s v="#1774B9"/>
  </r>
  <r>
    <n v="3723"/>
    <x v="0"/>
    <x v="4"/>
    <s v="Agropecurio y Forestal"/>
    <n v="100103001"/>
    <x v="49"/>
    <x v="28"/>
    <x v="2"/>
    <x v="113"/>
    <x v="0"/>
    <x v="211"/>
    <s v="Periodo 2018-2020"/>
    <s v="Kilogramo - Kg"/>
    <s v="Oficina de Estudios y Políticas Agrarias (ODEPA)"/>
    <s v="Número de empleados por agroindustria de Cerezo según Destino, a nivel nacional"/>
    <s v="El gráfico muestra el Número de empleados por agroindustria de Cerezo según Destino, a nivel nacional, durante el Periodo 2018-2020, de acuerdo a datos recopilados por la Oficina de Estudios y Políticas Agrarias (ODEPA)- Kilogramo - Kg"/>
    <s v="Gráfico"/>
    <s v="Estadísticas,ODEPA,Fruta,Agricultura,Número de empleados, Cerezo, Chile"/>
    <s v="https://analytics.zoho.com/open-view/2395394000001894853?ZOHO_CRITERIA=%224.6%22.%22Id_Categor%C3%ADa%22%3D100103001"/>
    <x v="0"/>
    <s v="#1774B9"/>
  </r>
  <r>
    <n v="3724"/>
    <x v="0"/>
    <x v="4"/>
    <s v="Agropecurio y Forestal"/>
    <n v="1001010080"/>
    <x v="55"/>
    <x v="28"/>
    <x v="2"/>
    <x v="113"/>
    <x v="0"/>
    <x v="222"/>
    <s v="Periodo 2018-2020"/>
    <s v="Kilogramo - Kg"/>
    <s v="Oficina de Estudios y Políticas Agrarias (ODEPA)"/>
    <s v="Volumen  de  Moras cultivadas e híbridos por Procesamiento, producidas a nivel nacional"/>
    <s v="El mapa muestra el Volumen  de  Moras cultivadas e híbridos por Procesamiento, producidas a nivel nacional, durante el Periodo 2018-2020, de acuerdo a datos recopilados por la Oficina de Estudios y Políticas Agrarias (ODEPA)- Kilogramo - Kg"/>
    <s v="Gráfico"/>
    <s v="Estadísticas,ODEPA,Fruta,Agricultura,Volumen de fruta, Moras cultivadas e híbridos, Chile"/>
    <s v="https://analytics.zoho.com/open-view/2395394000001894015?ZOHO_CRITERIA=%224.6%22.%22Id_Categor%C3%ADa%22%3D1001010080"/>
    <x v="0"/>
    <s v="#1774B9"/>
  </r>
  <r>
    <n v="3725"/>
    <x v="0"/>
    <x v="4"/>
    <s v="Agropecurio y Forestal"/>
    <n v="100102006"/>
    <x v="49"/>
    <x v="28"/>
    <x v="2"/>
    <x v="113"/>
    <x v="0"/>
    <x v="237"/>
    <s v="Periodo 2018-2020"/>
    <s v="Kilogramo - Kg"/>
    <s v="Oficina de Estudios y Políticas Agrarias (ODEPA)"/>
    <s v="Número de empleados por agroindustria de Pomelo según Región de origen, a nivel nacional"/>
    <s v="El mapa muestra el Número de empleados por agroindustria de Pomelo según Región de origen, a nivel nacional, durante el Periodo 2018-2020, de acuerdo a datos recopilados por la Oficina de Estudios y Políticas Agrarias (ODEPA)- Kilogramo - Kg"/>
    <s v="Mapa   "/>
    <s v="Estadísticas,ODEPA,Fruta,Agricultura,Número de empleados, Pomelo, Chile"/>
    <s v="https://analytics.zoho.com/open-view/2395394000001886157?ZOHO_CRITERIA=%224.6%22.%22Id_Categor%C3%ADa%22%3D100102006"/>
    <x v="0"/>
    <s v="#1774B9"/>
  </r>
  <r>
    <n v="3726"/>
    <x v="0"/>
    <x v="4"/>
    <s v="Agropecurio y Forestal"/>
    <n v="100112021"/>
    <x v="60"/>
    <x v="34"/>
    <x v="1"/>
    <x v="98"/>
    <x v="8"/>
    <x v="334"/>
    <s v="Año 2021"/>
    <s v="Pesos por kilogramo (CLP/kg)"/>
    <s v="Oficina de Estudios y Políticas Agrarias (ODEPA)"/>
    <s v="Precios Diarios de Ají durante el año 2021 en los Mercados Mayoristas de la Región de Arica y Parinacota"/>
    <s v="Evolución de los Precios diarios de Ají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Ají,Región de Arica y Parinacota"/>
    <s v="https://analytics.zoho.com/open-view/2395394000008703957?ZOHO_CRITERIA=%22Hortaliza%20Consolidado%22.%22Codreg%22%3D15%20and%20%22Hortaliza%20Consolidado%22.%22Categor%C3%ADa%20ID%22%3D100112021%0A"/>
    <x v="21"/>
    <s v="#1774B9"/>
  </r>
  <r>
    <n v="3727"/>
    <x v="0"/>
    <x v="4"/>
    <s v="Agropecurio y Forestal"/>
    <n v="1001030020"/>
    <x v="49"/>
    <x v="28"/>
    <x v="2"/>
    <x v="113"/>
    <x v="0"/>
    <x v="248"/>
    <s v="Periodo 2018-2020"/>
    <s v="Kilogramo - Kg"/>
    <s v="Oficina de Estudios y Políticas Agrarias (ODEPA)"/>
    <s v="Número de empleados por agroindustria de Ciruelo japonés según Tipo de envase,  a nivel nacional"/>
    <s v="El gráfico muestra el Número de empleados por agroindustria de Ciruelo japonés según Tipo de envase,  a nivel nacional, durante el Periodo 2018-2020, de acuerdo a datos recopilados por la Oficina de Estudios y Políticas Agrarias (ODEPA)- Kilogramo - Kg"/>
    <s v="Gráfico"/>
    <s v="Estadísticas,ODEPA,Fruta,Agricultura,Número de empleados, Ciruelo japonés, Chile"/>
    <s v="https://analytics.zoho.com/open-view/2395394000001894573?ZOHO_CRITERIA=%224.6%22.%22Id_Categor%C3%ADa%22%3D1001030020"/>
    <x v="0"/>
    <s v="#1774B9"/>
  </r>
  <r>
    <n v="3728"/>
    <x v="0"/>
    <x v="4"/>
    <s v="Agropecurio y Forestal"/>
    <n v="26"/>
    <x v="51"/>
    <x v="33"/>
    <x v="2"/>
    <x v="374"/>
    <x v="0"/>
    <x v="177"/>
    <s v="Periodo 2012-2020"/>
    <s v="toneladas (t)"/>
    <s v="Oficina de Estudios y Políticas Agrarias (ODEPA)"/>
    <s v="Evolución del volumen de las importaciones provenientes de Brasil, por Fruta"/>
    <s v="El gráfico muestra la Evolución del volumen de las importaciones provenientes de Brasil, por Fruta, durante el Periodo 2012-2020, de acuerdo a datos recopilados por la Oficina de Estudios y Políticas Agrarias (ODEPA)- toneladas (t)"/>
    <s v="Gráfico Evolución"/>
    <s v="Estadísticas,Agricultura,Fruta,Importaciones,Brasil,Fruta,Mangos y guayabas,Naranja,Piña"/>
    <s v="https://analytics.zoho.com/open-view/2395394000005574009?ZOHO_CRITERIA=%22Trasposicion_4.3%22.%22Id_auxiliar%22%3D26"/>
    <x v="0"/>
    <s v="#1774B9"/>
  </r>
  <r>
    <n v="3729"/>
    <x v="0"/>
    <x v="4"/>
    <s v="Agropecurio y Forestal"/>
    <n v="4304"/>
    <x v="62"/>
    <x v="31"/>
    <x v="0"/>
    <x v="312"/>
    <x v="4"/>
    <x v="238"/>
    <s v="Periodo 2018-2019-2020"/>
    <s v="Superficie (ha)"/>
    <s v="Oficina de Estudios y Políticas Agrarias (ODEPA)"/>
    <s v="Superficie plantada de especies frutales por Sistema de Plantación en la comuna de Punitaqui"/>
    <s v="Se representa la superficie plantada de frutales por Sistema de Plantación, Tipo de Cultivo y Especie Plantada en la comuna de Punitaqui con base a datos recopilados por la Oficina de Estudios y Políticas Agrarias (ODEPA) en los Catastros Frutícolas Regionales de los años 2018-2019-2020."/>
    <s v="Gráfico Proporciones"/>
    <s v="agricultura,agrícola,frutícola,superficie,plantaciones,fruta,ODEPA,comuna,región,Punitaqui,Sistema Plantación"/>
    <s v="https://analytics.zoho.com/open-view/2395394000008804399?ZOHO_CRITERIA=%22Localiza%20CL%22.%22Codcom%22%3D4304"/>
    <x v="69"/>
    <s v="#1774B9"/>
  </r>
  <r>
    <n v="3730"/>
    <x v="0"/>
    <x v="4"/>
    <s v="Agropecurio y Forestal"/>
    <n v="79"/>
    <x v="51"/>
    <x v="30"/>
    <x v="2"/>
    <x v="412"/>
    <x v="0"/>
    <x v="177"/>
    <s v="Periodo 2012-2020"/>
    <s v="USD"/>
    <s v="Oficina de Estudios y Políticas Agrarias (ODEPA)"/>
    <s v="Evolución del valor de las exportaciones de fruta hacia Honduras, por Fruta, producidas a Escala Nacional"/>
    <s v="El gráfico muestra la Evolución del valor de las exportaciones de fruta hacia Honduras, por Fruta, producidas a Escala Nacional, durante el Periodo 2012-2020, de acuerdo a datos recopilados por la Oficina de Estudios y Políticas Agrarias (ODEPA)- USD"/>
    <s v="Gráfico Evolución"/>
    <s v="Estadísticas,Agricultura,Fruta,Exportaciones,Honduras,Fruta,Damasco,Durazno,Mandarina,Naranja,Nectarín,Otros cítricos,Piña,Plumcots"/>
    <s v="https://analytics.zoho.com/open-view/2395394000006080485?ZOHO_CRITERIA=%22Trasposicion_4.2%22.%22ID_territorio%22%3D79"/>
    <x v="0"/>
    <s v="#1774B9"/>
  </r>
  <r>
    <n v="3731"/>
    <x v="0"/>
    <x v="4"/>
    <s v="Agropecurio y Forestal"/>
    <n v="1405"/>
    <x v="62"/>
    <x v="31"/>
    <x v="0"/>
    <x v="223"/>
    <x v="4"/>
    <x v="238"/>
    <s v="Periodo 2018-2019-2020"/>
    <s v="Superficie (ha)"/>
    <s v="Oficina de Estudios y Políticas Agrarias (ODEPA)"/>
    <s v="Superficie plantada de especies frutales por Sistema de Plantación en la comuna de Pica"/>
    <s v="Se representa la superficie plantada de frutales por Sistema de Plantación, Tipo de Cultivo y Especie Plantada en la comuna de Pica con base a datos recopilados por la Oficina de Estudios y Políticas Agrarias (ODEPA) en los Catastros Frutícolas Regionales de los años 2018-2019-2020."/>
    <s v="Gráfico Proporciones"/>
    <s v="agricultura,agrícola,frutícola,superficie,plantaciones,fruta,ODEPA,comuna,región,Pica,Sistema Plantación"/>
    <s v="https://analytics.zoho.com/open-view/2395394000008804399?ZOHO_CRITERIA=%22Localiza%20CL%22.%22Codcom%22%3D1405"/>
    <x v="58"/>
    <s v="#1774B9"/>
  </r>
  <r>
    <n v="3732"/>
    <x v="0"/>
    <x v="4"/>
    <s v="Agropecurio y Forestal"/>
    <n v="14"/>
    <x v="61"/>
    <x v="29"/>
    <x v="1"/>
    <x v="226"/>
    <x v="0"/>
    <x v="327"/>
    <s v="Periodo 2018-2019"/>
    <s v="Empresas (unidades)"/>
    <s v="Oficina de Estudios y Políticas Agrarias (ODEPA)"/>
    <s v="Número de empresas agroindustriales por Tipo de Procesamiento en la Región de Los Ríos, entre los años 2018-2019"/>
    <s v="La gráfica contiene el número de empresas agrícolas por Tipo de Procesamiento en la Región de Los Ríos, entre los años 2018-2019, según datos recopilados del directorio de agroindustrías hortofrutícolas efectuados por la ODEPA."/>
    <s v="Gráfico Comparativo"/>
    <s v="agricultura,agrícola,frutícola,directorio,agroindustria,fruta,hortaliza,ODEPA,Ninguno,Región de Los Ríos,Empresas por Tipo de Procesamiento"/>
    <s v="https://analytics.zoho.com/open-view/2395394000008781313?ZOHO_CRITERIA=%22Localiza%20CL%22.%22Codreg%22%3D14"/>
    <x v="4"/>
    <s v="#1774B9"/>
  </r>
  <r>
    <n v="3733"/>
    <x v="0"/>
    <x v="4"/>
    <s v="Agropecurio y Forestal"/>
    <n v="11"/>
    <x v="51"/>
    <x v="30"/>
    <x v="1"/>
    <x v="85"/>
    <x v="0"/>
    <x v="177"/>
    <s v="Periodo 2012-2020"/>
    <s v="USD"/>
    <s v="Oficina de Estudios y Políticas Agrarias (ODEPA)"/>
    <s v="Evolución del Valor de las exportaciones de fruta, por Fruta producidas en la Región de Aysén"/>
    <s v="El gráfico muestra la Evolución del Valor de las exportaciones de fruta, por Fruta producidas en la Región de Aysén, durante el Periodo 2012-2020, de acuerdo a datos recopilados por la Oficina de Estudios y Políticas Agrarias (ODEPA)- USD"/>
    <s v="Gráfico Evolución"/>
    <s v="Estadísticas,Agricultura,Fruta,Exportaciones,Región de Aysén,Fruta,Arándanos y mirtilos,Cereza,Ciruela,Kiwi,Mandarina,Manzana,Otros berries,Otros frutos,Pera,Uva"/>
    <s v="https://analytics.zoho.com/open-view/2395394000006080222?ZOHO_CRITERIA=%22Trasposicion_4.2%22.%22C%C3%B3digo_Regi%C3%B3n%22%20%3D%2011"/>
    <x v="79"/>
    <s v="#1774B9"/>
  </r>
  <r>
    <n v="3734"/>
    <x v="0"/>
    <x v="4"/>
    <s v="Agropecurio y Forestal"/>
    <n v="7"/>
    <x v="61"/>
    <x v="29"/>
    <x v="1"/>
    <x v="98"/>
    <x v="12"/>
    <x v="335"/>
    <s v="Periodo 2018-2019"/>
    <s v="Empresas (unidades)"/>
    <s v="Oficina de Estudios y Políticas Agrarias (ODEPA)"/>
    <s v="Número de empresas procesadoras de Pasta por Comuna en la Región de Arica y Parinacota"/>
    <s v="El Mapa muestra el Número de empresas agrícolas por Comuna en la Región de Arica y Parinacota, que procesan Pasta, entre los años 2018-2019, de acuerdo a datos recopilados del directorio de agroindustrías hortofrutícolas efectuados por la ODEPA."/>
    <s v="Representación Geográfica"/>
    <s v="agricultura,agrícola,frutícola,directorio,agroindustria,fruta,hortaliza,ODEPA,Tipo Producto-Producto,Región de Arica y Parinacota,Pasta"/>
    <s v="https://analytics.zoho.com/open-view/2395394000008783082?ZOHO_CRITERIA=%22Localiza%20CL%22.%22Codreg%22%3D15%20and%20%224.13%20Directorio%20Agroindustria%202020%22.%22Id_Procesamiento%22%3D7"/>
    <x v="101"/>
    <s v="#1774B9"/>
  </r>
  <r>
    <n v="3735"/>
    <x v="0"/>
    <x v="4"/>
    <s v="Agropecurio y Forestal"/>
    <n v="100101006"/>
    <x v="49"/>
    <x v="28"/>
    <x v="2"/>
    <x v="113"/>
    <x v="0"/>
    <x v="183"/>
    <s v="Periodo 2018-2020"/>
    <s v="Kilogramo - Kg"/>
    <s v="Oficina de Estudios y Políticas Agrarias (ODEPA)"/>
    <s v="Número de empleados por agroindustria de Higuera según Destino, a nivel nacional"/>
    <s v="El gráfico muestra el Número de empleados por agroindustria de Higuera según Destino, a nivel nacional, durante el Periodo 2018-2020, de acuerdo a datos recopilados por la Oficina de Estudios y Políticas Agrarias (ODEPA)- Kilogramo - Kg"/>
    <s v="Gráfico"/>
    <s v="Estadísticas,ODEPA,Fruta,Agricultura,Número de empleados, Higuera, Chile"/>
    <s v="https://analytics.zoho.com/open-view/2395394000001894853?ZOHO_CRITERIA=%224.6%22.%22Id_Categor%C3%ADa%22%3D100101006"/>
    <x v="0"/>
    <s v="#1774B9"/>
  </r>
  <r>
    <n v="3736"/>
    <x v="0"/>
    <x v="4"/>
    <s v="Agropecurio y Forestal"/>
    <n v="10"/>
    <x v="51"/>
    <x v="30"/>
    <x v="1"/>
    <x v="24"/>
    <x v="0"/>
    <x v="175"/>
    <s v="Periodo 2012-2020"/>
    <s v="toneladas (t)"/>
    <s v="Oficina de Estudios y Políticas Agrarias (ODEPA)"/>
    <s v=" Evolución del volumen de las exportaciones de fruta, por Procesamiento producidas en la Región de Los Lagos"/>
    <s v="El gráfico muestra la  Evolución del volumen de las exportaciones de fruta, por Procesamiento producidas en la Región de Los Lagos, durante el Periodo 2012-2020, de acuerdo a datos recopilados por la Oficina de Estudios y Políticas Agrarias (ODEPA)- toneladas (t)"/>
    <s v="Gráfico Evolución"/>
    <s v="Estadísticas,Agricultura,Fruta,Exportaciones,Región de Los Lagos,Procesamiento,Aceites,Congelados,Conservas,Deshidratados,Fresca,Frutos secos,Jugos"/>
    <s v="https://analytics.zoho.com/open-view/2395394000000964300?ZOHO_CRITERIA=%22Trasposicion_4.1%22.%22C%C3%B3digo_Regi%C3%B3n%22%20%3D%2010"/>
    <x v="32"/>
    <s v="#1774B9"/>
  </r>
  <r>
    <n v="3737"/>
    <x v="0"/>
    <x v="4"/>
    <s v="Agropecurio y Forestal"/>
    <n v="47"/>
    <x v="51"/>
    <x v="33"/>
    <x v="2"/>
    <x v="413"/>
    <x v="0"/>
    <x v="175"/>
    <s v="Año 2020"/>
    <s v="USD"/>
    <s v="Oficina de Estudios y Políticas Agrarias (ODEPA)"/>
    <s v="Valor de las importaciones de fruta provenientes de Costa Rica, por Procesamiento"/>
    <s v="El gráfico muestra el Valor de las importaciones de fruta provenientes de Costa Rica, por Procesamiento, durante el Año 2020, de acuerdo a datos recopilados por la Oficina de Estudios y Políticas Agrarias (ODEPA)- USD"/>
    <s v="Gráfico Evolución"/>
    <s v="Estadísticas,Agricultura,Fruta,Importaciones,Costa Rica,Procesamiento,Aceites,Congelados,Conservas,Deshidratados,Fresca,Frutos secos,Jugos"/>
    <s v="https://analytics.zoho.com/open-view/2395394000005672933?ZOHO_CRITERIA=%22Trasposicion_4.4%22.%22Id_auxiliar%22%3D47"/>
    <x v="0"/>
    <s v="#1774B9"/>
  </r>
  <r>
    <n v="3738"/>
    <x v="0"/>
    <x v="4"/>
    <s v="Agropecuario y Forestal"/>
    <n v="100103001"/>
    <x v="51"/>
    <x v="33"/>
    <x v="2"/>
    <x v="113"/>
    <x v="0"/>
    <x v="194"/>
    <s v="Año 2020"/>
    <s v="toneladas (t)"/>
    <s v="Oficina de Estudios y Políticas Agrarias (ODEPA)"/>
    <s v="Volumen de las importaciones de Cereza, por País de origen"/>
    <s v="El gráfico muestra el Volumen de las importaciones de Cereza, por País de origen, durante el Año 2020, de acuerdo a datos recopilados por la Oficina de Estudios y Políticas Agrarias (ODEPA)- toneladas (t)"/>
    <s v="Gráfico"/>
    <s v="Estadísticas,Agricultura,Fruta,Importaciones,Chile,Cereza,Aceites,Congelados,Conservas,Deshidratados,Fresca,Frutos secos,Jugos"/>
    <s v="https://analytics.zoho.com/open-view/2395394000005578723?ZOHO_CRITERIA=%22Trasposicion_4.3%22.%22Id_Categor%C3%ADa%22%3D100103001"/>
    <x v="0"/>
    <s v="#1774B9"/>
  </r>
  <r>
    <n v="3739"/>
    <x v="0"/>
    <x v="4"/>
    <s v="Agropecurio y Forestal"/>
    <n v="16"/>
    <x v="56"/>
    <x v="32"/>
    <x v="1"/>
    <x v="156"/>
    <x v="0"/>
    <x v="172"/>
    <s v="Temporadas 2017/2018 a 2019/2020"/>
    <s v="quintales métricos por hectárea (qqm/ha)"/>
    <s v="Oficina de Estudios y Políticas Agrarias (ODEPA)"/>
    <s v="Rendimiento histórico por Tipo de Cultivo en la Región de Ñuble"/>
    <s v="La serie detalla el rendimiento promedio histórico por Tipo de Cultivo en la Región de Ñuble, según datos publicados por la Oficina de Estudios y Políticas Agrarias (ODEPA) para las Temporadas 2017/2018 a 2019/2020 - quintales métricos por hectárea (qqm/ha)"/>
    <s v="Gráfico Evolución"/>
    <s v="agricultura,agrícola,rendimiento,cultivo,quintales,ODEPA,estadísticas,Región de Ñuble,Rendimiento Histórico"/>
    <s v="https://analytics.zoho.com/open-view/2395394000009117720?ZOHO_CRITERIA=%22Localiza%20CL%22.%22Codreg%22%3D16"/>
    <x v="27"/>
    <s v="#1774B9"/>
  </r>
  <r>
    <n v="3740"/>
    <x v="0"/>
    <x v="4"/>
    <s v="Agropecurio y Forestal"/>
    <n v="4302"/>
    <x v="57"/>
    <x v="31"/>
    <x v="0"/>
    <x v="199"/>
    <x v="0"/>
    <x v="207"/>
    <s v="Periodo 2018-2019-2020"/>
    <s v="Superficie (ha)"/>
    <s v="Oficina de Estudios y Políticas Agrarias (ODEPA)"/>
    <s v="Superficie plantada de especies frutales por Tipo de Cultivo en la comuna de Combarbalá"/>
    <s v="Representación de la superficie plantada de frutales según Tipo de Cultivo en la comuna de Combarbalá, con base en datos recopilados por la Oficina de Estudios y Políticas Agrarias (ODEPA) en los Catastros Frutícolas Regionales de los años 2018-2019-2020."/>
    <s v="Gráfico Proporciones"/>
    <s v="agricultura,agrícola,frutícola,superficie,plantaciones,fruta,ODEPA,comuna,región,Combarbalá,Tipo de Cultivo"/>
    <s v="https://analytics.zoho.com/open-view/2395394000008803365?ZOHO_CRITERIA=%22Localiza%20CL%22.%22Codcom%22%3D4302"/>
    <x v="69"/>
    <s v="#1774B9"/>
  </r>
  <r>
    <n v="3741"/>
    <x v="0"/>
    <x v="4"/>
    <s v="Agropecuario y Forestal"/>
    <n v="100101"/>
    <x v="51"/>
    <x v="33"/>
    <x v="2"/>
    <x v="113"/>
    <x v="0"/>
    <x v="250"/>
    <s v="Periodo 2012-2020"/>
    <s v="toneladas (t)"/>
    <s v="Oficina de Estudios y Políticas Agrarias (ODEPA)"/>
    <s v="Evolución del volumen de las importaciones de  Berries por País de origen"/>
    <s v="El gráfico muestra la Evolución del volumen de las importaciones de  Berries por País de origen, durante el Periodo 2012-2020, de acuerdo a datos recopilados por la Oficina de Estudios y Políticas Agrarias (ODEPA)- toneladas (t)"/>
    <s v="Gráfico Evolución"/>
    <s v="Estadísticas,Agricultura,Fruta,Importaciones,Chile,Berries,Argentina,Canadá,China,Egipto,Estados Unidos,Italia,México,Perú,Serbia,Turquía"/>
    <s v="https://analytics.zoho.com/open-view/2395394000005565947?ZOHO_CRITERIA=%22Trasposicion_4.3%22.%22Id_Producto%22%3D100101"/>
    <x v="0"/>
    <s v="#1774B9"/>
  </r>
  <r>
    <n v="3742"/>
    <x v="0"/>
    <x v="4"/>
    <s v="Agropecurio y Forestal"/>
    <n v="14107"/>
    <x v="52"/>
    <x v="31"/>
    <x v="0"/>
    <x v="169"/>
    <x v="4"/>
    <x v="171"/>
    <s v="Periodo 2018-2019-2020"/>
    <s v="Superficie (ha)"/>
    <s v="Oficina de Estudios y Políticas Agrarias (ODEPA)"/>
    <s v="Superficie plantada de especies frutales por Método de Riego en la comuna de Paillaco"/>
    <s v="Se representa la superficie plantada de frutales por Método de Riego con segmentadores incorporados por Tipo de Cultivo y Especie Plantada en la comuna de Paillaco con base a datos recopilados por la Oficina de Estudios y Políticas Agrarias (ODEPA) en los Catastros Frutícolas Regionales de los años 2018-2019-2020."/>
    <s v="Gráfico Proporciones"/>
    <s v="agricultura,agrícola,frutícola,superficie,plantaciones,fruta,ODEPA,comuna,región,Paillaco,Método Riego"/>
    <s v="https://analytics.zoho.com/open-view/2395394000008804811?ZOHO_CRITERIA=%22Localiza%20CL%22.%22Codcom%22%3D14107"/>
    <x v="24"/>
    <s v="#1774B9"/>
  </r>
  <r>
    <n v="3743"/>
    <x v="0"/>
    <x v="4"/>
    <s v="Agropecurio y Forestal"/>
    <n v="100105002"/>
    <x v="55"/>
    <x v="28"/>
    <x v="2"/>
    <x v="113"/>
    <x v="0"/>
    <x v="188"/>
    <s v="Periodo 2018-2020"/>
    <s v="Kilogramo - Kg"/>
    <s v="Oficina de Estudios y Políticas Agrarias (ODEPA)"/>
    <s v="Volumen  de  Avellano por Región de origen, producidas a nivel nacional"/>
    <s v="El mapa muestra el Volumen  de  Avellano por Región de origen, producidas a nivel nacional, durante el Periodo 2018-2020, de acuerdo a datos recopilados por la Oficina de Estudios y Políticas Agrarias (ODEPA)- Kilogramo - Kg"/>
    <s v="Mapa"/>
    <s v="Estadísticas,ODEPA,Fruta,Agricultura,Volumen de fruta, Avellano, Chile"/>
    <s v="https://analytics.zoho.com/open-view/2395394000001878889?ZOHO_CRITERIA=%224.6%22.%22Id_Categor%C3%ADa%22%3D100105002"/>
    <x v="0"/>
    <s v="#1774B9"/>
  </r>
  <r>
    <n v="3744"/>
    <x v="0"/>
    <x v="4"/>
    <s v="Agropecurio y Forestal"/>
    <n v="2"/>
    <x v="51"/>
    <x v="30"/>
    <x v="1"/>
    <x v="75"/>
    <x v="0"/>
    <x v="278"/>
    <s v="Año 2020"/>
    <s v="USD"/>
    <s v="Oficina de Estudios y Políticas Agrarias (ODEPA)"/>
    <s v=" Valor de las exportaciones de fruta, por País de destino  producidas en la Región de Antofagasta"/>
    <s v="El gráfico muestra el  Valor de las exportaciones de fruta, por País de destino  producidas en la Región de Antofagasta, durante el Año 2020, de acuerdo a datos recopilados por la Oficina de Estudios y Políticas Agrarias (ODEPA)- USD"/>
    <s v="Mapa de calor"/>
    <s v="Estadísticas,Agricultura,Fruta,Exportaciones,Región de Antofagasta,País de destino,Alemania,Arabia Saudita,Argentina,Australia,Austria,Bolivia,Brasil,Canadá,China,Colombia,Corea del Sur,Costa Rica,Dinamarca,Ecuador,Emiratos Árabes Unidos,España,Estados Unidos,Francia,Hong Kong,India,Italia,Japón,México,Otros,Países Bajos,Panamá,Perú,Polonia,Reino Unido,Rusia,Singapur,Suiza,Taiwán,Venezuela"/>
    <s v="https://analytics.zoho.com/open-view/2395394000006082192?ZOHO_CRITERIA=%22Trasposicion_4.2%22.%22C%C3%B3digo_Regi%C3%B3n%22%20%3D%202"/>
    <x v="137"/>
    <s v="#1774B9"/>
  </r>
  <r>
    <n v="3745"/>
    <x v="0"/>
    <x v="4"/>
    <s v="Agropecurio y Forestal"/>
    <n v="100112057"/>
    <x v="50"/>
    <x v="29"/>
    <x v="1"/>
    <x v="156"/>
    <x v="0"/>
    <x v="336"/>
    <s v="Periodo 2018-2019"/>
    <s v="Empresas (unidades)"/>
    <s v="Oficina de Estudios y Políticas Agrarias (ODEPA)"/>
    <s v="Número de empresas agroindustriales procesadoras de Melón Tuna por Comuna en la Región de Ñuble"/>
    <s v="El Mapa muestra el Número de empresas agrícolas por Comuna en la Región de Ñuble, que utilizan Melón Tuna en su producción, entre los años 2018-2019, de acuerdo a datos recopilados del directorio de agroindustrías hortofrutícolas efectuados por la ODEPA."/>
    <s v="Representación Geográfica"/>
    <s v="agricultura,agrícola,frutícola,directorio,agroindustria,fruta,hortaliza,ODEPA,Ninguno,Región de Ñuble,Melón Tuna"/>
    <s v="https://analytics.zoho.com/open-view/2395394000008782843?ZOHO_CRITERIA=%22Localiza%20CL%22.%22Codreg%22%3D16%20and%20%224.13%20Directorio%20Agroindustria%202020%22.%22Id_Categor%C3%ADa%22%3D100112057"/>
    <x v="27"/>
    <s v="#1774B9"/>
  </r>
  <r>
    <n v="3746"/>
    <x v="0"/>
    <x v="4"/>
    <s v="Agropecurio y Forestal"/>
    <n v="10104"/>
    <x v="54"/>
    <x v="31"/>
    <x v="0"/>
    <x v="15"/>
    <x v="7"/>
    <x v="184"/>
    <s v="Periodo 2018-2019-2020"/>
    <s v="Superficie (ha)"/>
    <s v="Oficina de Estudios y Políticas Agrarias (ODEPA)"/>
    <s v="Superficie plantada de especies frutales por Especie en la comuna de Fresia"/>
    <s v="Visualización de la superficie plantada de frutales por Especie con segmentador incorporado de Tipo de Cultivo en la comuna de Fresia con base a datos recopilados por la Oficina de Estudios y Políticas Agrarias (ODEPA) en los Catastros Frutícolas Regionales de los años 2018-2019-2020."/>
    <s v="Gráfico Proporciones"/>
    <s v="agricultura,agrícola,frutícola,superficie,plantaciones,fruta,ODEPA,comuna,región,Fresia,Especie Plantada"/>
    <s v="https://analytics.zoho.com/open-view/2395394000008803974?ZOHO_CRITERIA=%22Localiza%20CL%22.%22Codcom%22%3D10104"/>
    <x v="80"/>
    <s v="#1774B9"/>
  </r>
  <r>
    <n v="3747"/>
    <x v="0"/>
    <x v="4"/>
    <s v="Agropecurio y Forestal"/>
    <n v="36"/>
    <x v="54"/>
    <x v="31"/>
    <x v="2"/>
    <x v="113"/>
    <x v="6"/>
    <x v="222"/>
    <s v="Periodo 2018-2019-2020"/>
    <s v="Superficie (ha)"/>
    <s v="Oficina de Estudios y Políticas Agrarias (ODEPA)"/>
    <s v="Superficie plantada de  Moras cultivadas e híbridos según Variedad por Región a Escala Nacional"/>
    <s v="Representación geográfica que muestra la superficie plantada de Moras cultivadas e híbridos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Moras cultivadas e híbridos"/>
    <s v="https://analytics.zoho.com/open-view/2395394000008807134?ZOHO_CRITERIA=%224.12%20Sup%20Plantada%20Frut%C3%ADcola%22.%22id_especie%22%3D36"/>
    <x v="5"/>
    <s v="#1774B9"/>
  </r>
  <r>
    <n v="3748"/>
    <x v="0"/>
    <x v="4"/>
    <s v="Agropecuario y Forestal"/>
    <n v="100104003"/>
    <x v="51"/>
    <x v="30"/>
    <x v="2"/>
    <x v="113"/>
    <x v="0"/>
    <x v="273"/>
    <s v="Año 2020"/>
    <s v="toneladas (t)"/>
    <s v="Oficina de Estudios y Políticas Agrarias (ODEPA)"/>
    <s v="Volumen de las exportaciones de Membrillo por Procesamiento, producidas a Escala Nacional"/>
    <s v="El nube de palabras muestra el Volumen de las exportaciones de Membrillo por Procesamiento, producidas a Escala Nacional, durante el Año 2020, de acuerdo a datos recopilados por la Oficina de Estudios y Políticas Agrarias (ODEPA)- toneladas (t)"/>
    <s v="Nube de palabras"/>
    <s v="Estadísticas,Agricultura,Fruta,Exportaciones,Chile,Membrillo,Aceites,Congelados,Conservas,Deshidratados,Fresca,Frutos secos,Jugos"/>
    <s v="https://analytics.zoho.com/open-view/2395394000000827028?ZOHO_CRITERIA=%22Trasposicion_4.1%22.%22Id_Categor%C3%ADa%22%20%3D%20100104003"/>
    <x v="0"/>
    <s v="#1774B9"/>
  </r>
  <r>
    <n v="3749"/>
    <x v="0"/>
    <x v="4"/>
    <s v="Agropecurio y Forestal"/>
    <n v="100101001"/>
    <x v="50"/>
    <x v="29"/>
    <x v="1"/>
    <x v="226"/>
    <x v="0"/>
    <x v="256"/>
    <s v="Periodo 2018-2019"/>
    <s v="Empresas (unidades)"/>
    <s v="Oficina de Estudios y Políticas Agrarias (ODEPA)"/>
    <s v="Número de empresas agroindustriales procesadoras de Arándano por Comuna en la Región de Los Ríos"/>
    <s v="El Mapa muestra el Número de empresas agrícolas por Comuna en la Región de Los Ríos, que utilizan Arándano en su producción, entre los años 2018-2019, de acuerdo a datos recopilados del directorio de agroindustrías hortofrutícolas efectuados por la ODEPA."/>
    <s v="Representación Geográfica"/>
    <s v="agricultura,agrícola,frutícola,directorio,agroindustria,fruta,hortaliza,ODEPA,Ninguno,Región de Los Ríos,Arándano"/>
    <s v="https://analytics.zoho.com/open-view/2395394000008782843?ZOHO_CRITERIA=%22Localiza%20CL%22.%22Codreg%22%3D14%20and%20%224.13%20Directorio%20Agroindustria%202020%22.%22Id_Categor%C3%ADa%22%3D100101001"/>
    <x v="4"/>
    <s v="#1774B9"/>
  </r>
  <r>
    <n v="3750"/>
    <x v="0"/>
    <x v="4"/>
    <s v="Agropecuario y Forestal"/>
    <n v="100102"/>
    <x v="51"/>
    <x v="30"/>
    <x v="2"/>
    <x v="113"/>
    <x v="0"/>
    <x v="203"/>
    <s v="Periodo 2012-2020"/>
    <s v="USD"/>
    <s v="Oficina de Estudios y Políticas Agrarias (ODEPA)"/>
    <s v="Evolución del Valor de las exportaciones de Cítricos por procesamiento, producidas a Escala Nacional"/>
    <s v="El mapa muestra la Evolución del Valor de las exportaciones de Cítricos por procesamiento, producidas a Escala Nacional, durante el Periodo 2012-2020, de acuerdo a datos recopilados por la Oficina de Estudios y Políticas Agrarias (ODEPA)- USD"/>
    <s v="Gráfico Evolución"/>
    <s v="Estadísticas,Agricultura,Fruta,Exportaciones,Chile,Cítricos,Aceites,Congelados,Conservas,Deshidratados,Fresca,Frutos secos,Jugos"/>
    <s v="https://analytics.zoho.com/open-view/2395394000006080764?ZOHO_CRITERIA=%22Trasposicion_4.2%22.%22Id_Producto%22%20%3D%20100102"/>
    <x v="0"/>
    <s v="#1774B9"/>
  </r>
  <r>
    <n v="3751"/>
    <x v="0"/>
    <x v="4"/>
    <s v="Agropecurio y Forestal"/>
    <n v="8309"/>
    <x v="52"/>
    <x v="31"/>
    <x v="0"/>
    <x v="34"/>
    <x v="4"/>
    <x v="171"/>
    <s v="Periodo 2018-2019-2020"/>
    <s v="Superficie (ha)"/>
    <s v="Oficina de Estudios y Políticas Agrarias (ODEPA)"/>
    <s v="Superficie plantada de especies frutales por Método de Riego en la comuna de Quilleco"/>
    <s v="Se representa la superficie plantada de frutales por Método de Riego con segmentadores incorporados por Tipo de Cultivo y Especie Plantada en la comuna de Quilleco con base a datos recopilados por la Oficina de Estudios y Políticas Agrarias (ODEPA) en los Catastros Frutícolas Regionales de los años 2018-2019-2020."/>
    <s v="Gráfico Proporciones"/>
    <s v="agricultura,agrícola,frutícola,superficie,plantaciones,fruta,ODEPA,comuna,región,Quilleco,Método Riego"/>
    <s v="https://analytics.zoho.com/open-view/2395394000008804811?ZOHO_CRITERIA=%22Localiza%20CL%22.%22Codcom%22%3D8309"/>
    <x v="8"/>
    <s v="#1774B9"/>
  </r>
  <r>
    <n v="3752"/>
    <x v="0"/>
    <x v="4"/>
    <s v="Agropecurio y Forestal"/>
    <n v="119"/>
    <x v="51"/>
    <x v="33"/>
    <x v="2"/>
    <x v="414"/>
    <x v="0"/>
    <x v="182"/>
    <s v="Periodo 2012-2020"/>
    <s v="USD"/>
    <s v="Oficina de Estudios y Políticas Agrarias (ODEPA)"/>
    <s v="Evolución del Valor de las importaciones provenientes de México, por Tipo de Fruta"/>
    <s v="El gráfico muestra la Evolución del Valor de las importaciones provenientes de México, por Tipo de Fruta, durante el Periodo 2012-2020, de acuerdo a datos recopilados por la Oficina de Estudios y Políticas Agrarias (ODEPA)- USD"/>
    <s v="Gráfico Evolución"/>
    <s v="Estadísticas,Agricultura,Fruta,Importaciones,México,Tipo de Fruta,Berries,Cítricos,Frutos de hueso,Frutos de pepita,Frutos Oleaginosos,Frutos secos,Tropicales y subtropicales, Uva"/>
    <s v="https://analytics.zoho.com/open-view/2395394000005672550?ZOHO_CRITERIA=%22Trasposicion_4.4%22.%22Id_auxiliar%22%3D119"/>
    <x v="0"/>
    <s v="#1774B9"/>
  </r>
  <r>
    <n v="3753"/>
    <x v="0"/>
    <x v="4"/>
    <s v="Agropecurio y Forestal"/>
    <n v="8"/>
    <x v="54"/>
    <x v="31"/>
    <x v="1"/>
    <x v="13"/>
    <x v="6"/>
    <x v="255"/>
    <s v="Periodo 2018-2019-2020"/>
    <s v="Superficie (ha)"/>
    <s v="Oficina de Estudios y Políticas Agrarias (ODEPA)"/>
    <s v="Superficie plantada de  Palto según Variedad por Comuna en la Región Metropolitana"/>
    <s v="Representación geográfica de la superficie plantada de Palto por Comuna en la Región Metropolitan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Metropolitana,Especie Plantada,Palto"/>
    <s v="https://analytics.zoho.com/open-view/2395394000008814573?ZOHO_CRITERIA=%224.12%20Sup%20Plantada%20Frut%C3%ADcola%22.%22Codreg%22%3D13%20and%20%224.12%20Sup%20Plantada%20Frut%C3%ADcola%22.%22id_especie%22%3D8"/>
    <x v="3"/>
    <s v="#1774B9"/>
  </r>
  <r>
    <n v="3754"/>
    <x v="0"/>
    <x v="4"/>
    <s v="Agropecurio y Forestal"/>
    <n v="100102005"/>
    <x v="58"/>
    <x v="34"/>
    <x v="1"/>
    <x v="156"/>
    <x v="8"/>
    <x v="249"/>
    <s v="Año 2021"/>
    <s v="Pesos por kilogramo (CLP/kg)"/>
    <s v="Oficina de Estudios y Políticas Agrarias (ODEPA)"/>
    <s v="Precios Diarios de Naranja durante el año 2021 en los Mercados Mayoristas de la Región de Ñuble"/>
    <s v="Evolución de los Precios diarios de Naranja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Naranja,Región de Ñuble"/>
    <s v="https://analytics.zoho.com/open-view/2395394000008699297?ZOHO_CRITERIA=%22Fruta%20Consolidado%22.%22Codreg%22%3D16%20and%20%22Fruta%20Consolidado%22.%22Categor%C3%ADa%20ID%22%3D100102005"/>
    <x v="25"/>
    <s v="#1774B9"/>
  </r>
  <r>
    <n v="3755"/>
    <x v="0"/>
    <x v="4"/>
    <s v="Agropecurio y Forestal"/>
    <n v="3101"/>
    <x v="54"/>
    <x v="31"/>
    <x v="0"/>
    <x v="283"/>
    <x v="7"/>
    <x v="184"/>
    <s v="Periodo 2018-2019-2020"/>
    <s v="Superficie (ha)"/>
    <s v="Oficina de Estudios y Políticas Agrarias (ODEPA)"/>
    <s v="Superficie plantada de especies frutales por Especie en la comuna de Copiapó"/>
    <s v="Visualización de la superficie plantada de frutales por Especie con segmentador incorporado de Tipo de Cultivo en la comuna de Copiapó con base a datos recopilados por la Oficina de Estudios y Políticas Agrarias (ODEPA) en los Catastros Frutícolas Regionales de los años 2018-2019-2020."/>
    <s v="Gráfico Proporciones"/>
    <s v="agricultura,agrícola,frutícola,superficie,plantaciones,fruta,ODEPA,comuna,región,Copiapó,Especie Plantada"/>
    <s v="https://analytics.zoho.com/open-view/2395394000008803974?ZOHO_CRITERIA=%22Localiza%20CL%22.%22Codcom%22%3D3101"/>
    <x v="67"/>
    <s v="#1774B9"/>
  </r>
  <r>
    <n v="3756"/>
    <x v="0"/>
    <x v="4"/>
    <s v="Agropecurio y Forestal"/>
    <n v="100112021"/>
    <x v="60"/>
    <x v="34"/>
    <x v="2"/>
    <x v="113"/>
    <x v="10"/>
    <x v="334"/>
    <s v="Año 2021"/>
    <s v="Pesos por kilogramo (CLP/kg)"/>
    <s v="Oficina de Estudios y Políticas Agrarias (ODEPA)"/>
    <s v="Precios Diarios de Ají durante el año 2021 en los Mercados Mayoristas de Chile"/>
    <s v="Evolución de los Precios diarios de Ají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Ají,Chile"/>
    <s v="https://analytics.zoho.com/open-view/2395394000008702709?ZOHO_CRITERIA=%22Hortaliza%20Consolidado%22.%22Categor%C3%ADa%20ID%22%3D100112021"/>
    <x v="0"/>
    <s v="#1774B9"/>
  </r>
  <r>
    <n v="3757"/>
    <x v="0"/>
    <x v="4"/>
    <s v="Agropecurio y Forestal"/>
    <n v="26"/>
    <x v="51"/>
    <x v="30"/>
    <x v="2"/>
    <x v="374"/>
    <x v="5"/>
    <x v="182"/>
    <s v="Año 2020"/>
    <s v="toneladas (t)"/>
    <s v="Oficina de Estudios y Políticas Agrarias (ODEPA)"/>
    <s v="Volumen de las exportaciones de fruta hacia Brasil, por Tipo de Fruta producidas a Escala Nacional"/>
    <s v="El gráfico muestra el Volumen de las exportaciones de fruta hacia Brasil, por Tipo de Fruta producidas a Escala Nacional, durante el Año 2020, de acuerdo a datos recopilados por la Oficina de Estudios y Políticas Agrarias (ODEPA)- toneladas (t)"/>
    <s v="Gráfico  "/>
    <s v="Estadísticas,Agricultura,Fruta,Exportaciones,Brasil,Tipo de Fruta,Berries,Cítricos,Frutos de hueso (carozo),Frutos de pepita,Frutos secos,Frutos oleaginosos,Otros,Tropicales y subtropicales,Uva"/>
    <s v="https://analytics.zoho.com/open-view/2395394000000827380?ZOHO_CRITERIA=%22Trasposicion_4.1%22.%22Id_auxiliar%22%3D26"/>
    <x v="0"/>
    <s v="#1774B9"/>
  </r>
  <r>
    <n v="3758"/>
    <x v="0"/>
    <x v="4"/>
    <s v="Agropecurio y Forestal"/>
    <n v="3"/>
    <x v="51"/>
    <x v="33"/>
    <x v="2"/>
    <x v="113"/>
    <x v="0"/>
    <x v="310"/>
    <s v="Año 2020"/>
    <s v="toneladas (t)"/>
    <s v="Oficina de Estudios y Políticas Agrarias (ODEPA)"/>
    <s v="Volumen de las importaciones  de Conservas por Fruta"/>
    <s v="El gráfico muestra el Volumen de las importaciones  de Conservas por Fruta, durante el Año 2020, de acuerdo a datos recopilados por la Oficina de Estudios y Políticas Agrarias (ODEPA)- toneladas (t)"/>
    <s v="Gráfico"/>
    <s v="Estadísticas,Agricultura,Fruta,Importaciones,Chile,Conservas,Aceituna,Arándanos y mirtilos,Cereza,Damasco,Durazno,Frutilla,Mangos y guayabas,Pera,Piña,Uva"/>
    <s v="https://analytics.zoho.com/open-view/2395394000005584318?ZOHO_CRITERIA=%22Trasposicion_4.3%22.%22Id_Procesamiento%22%20%3D%203"/>
    <x v="0"/>
    <s v="#1774B9"/>
  </r>
  <r>
    <n v="3759"/>
    <x v="0"/>
    <x v="4"/>
    <s v="Agropecurio y Forestal"/>
    <n v="5602"/>
    <x v="57"/>
    <x v="31"/>
    <x v="0"/>
    <x v="344"/>
    <x v="0"/>
    <x v="207"/>
    <s v="Periodo 2018-2019-2020"/>
    <s v="Superficie (ha)"/>
    <s v="Oficina de Estudios y Políticas Agrarias (ODEPA)"/>
    <s v="Superficie plantada de especies frutales por Tipo de Cultivo en la comuna de Algarrobo"/>
    <s v="Representación de la superficie plantada de frutales según Tipo de Cultivo en la comuna de Algarrobo, con base en datos recopilados por la Oficina de Estudios y Políticas Agrarias (ODEPA) en los Catastros Frutícolas Regionales de los años 2018-2019-2020."/>
    <s v="Gráfico Proporciones"/>
    <s v="agricultura,agrícola,frutícola,superficie,plantaciones,fruta,ODEPA,comuna,región,Algarrobo,Tipo de Cultivo"/>
    <s v="https://analytics.zoho.com/open-view/2395394000008803365?ZOHO_CRITERIA=%22Localiza%20CL%22.%22Codcom%22%3D5602"/>
    <x v="76"/>
    <s v="#1774B9"/>
  </r>
  <r>
    <n v="3760"/>
    <x v="0"/>
    <x v="4"/>
    <s v="Agropecurio y Forestal"/>
    <n v="7301"/>
    <x v="55"/>
    <x v="28"/>
    <x v="0"/>
    <x v="269"/>
    <x v="0"/>
    <x v="178"/>
    <s v="Periodo 2018-2020"/>
    <s v="Kilogramo - Kg"/>
    <s v="Oficina de Estudios y Políticas Agrarias (ODEPA)"/>
    <s v="Volumen  de fruta por Destino, producidas en la Curicó"/>
    <s v="El gráfico muestra el Volumen  de fruta por Destino, producidas en la Curicó, durante el Periodo 2018-2020, de acuerdo a datos recopilados por la Oficina de Estudios y Políticas Agrarias (ODEPA)- Kilogramo - Kg"/>
    <s v="Gráfico"/>
    <s v="Estadísticas,ODEPA,Fruta,Agricultura,Volumen de fruta, Destino, Curicó"/>
    <s v="https://analytics.zoho.com/open-view/2395394000001846568?ZOHO_CRITERIA=%224.6%22.%22C%C3%B3digo_Comuna%22%3D7301"/>
    <x v="143"/>
    <s v="#1774B9"/>
  </r>
  <r>
    <n v="3761"/>
    <x v="0"/>
    <x v="4"/>
    <s v="Agropecurio y Forestal"/>
    <n v="31"/>
    <x v="53"/>
    <x v="32"/>
    <x v="2"/>
    <x v="113"/>
    <x v="0"/>
    <x v="322"/>
    <s v="Temporada 2019/2020"/>
    <s v="quintales métricos por hectárea (qqm/ha)"/>
    <s v="Oficina de Estudios y Políticas Agrarias (ODEPA)"/>
    <s v="Rendimiento promedio de cultivo de Triticale por Región a Escala Nacional"/>
    <s v="El mapa muestra el Rendimiento promedio de cultivo de Triticale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Triticale"/>
    <s v="https://analytics.zoho.com/open-view/2395394000008864337?ZOHO_CRITERIA=%22Trasposicion_4.11%22.%22Id_cultivo%22%3D31"/>
    <x v="0"/>
    <s v="#1774B9"/>
  </r>
  <r>
    <n v="3762"/>
    <x v="0"/>
    <x v="4"/>
    <s v="Agropecuario y Forestal"/>
    <n v="0"/>
    <x v="51"/>
    <x v="30"/>
    <x v="2"/>
    <x v="113"/>
    <x v="5"/>
    <x v="175"/>
    <s v="Año 2020"/>
    <s v="toneladas (t)"/>
    <s v="Oficina de Estudios y Políticas Agrarias (ODEPA)"/>
    <s v="Volumen de las exportaciones de fruta, por Procesamiento y Fruta producidas a Escala Nacional"/>
    <s v="El mapa muestra el Volumen de las exportaciones de fruta, por Procesamiento y Fruta producidas a Escala Nacional, durante el Año 2020, de acuerdo a datos recopilados por la Oficina de Estudios y Políticas Agrarias (ODEPA)- toneladas (t)"/>
    <s v="Gráfico"/>
    <s v="Estadísticas,Agricultura,Fruta,Exportaciones,Chile,Procesamiento,Aceites,Congelados,Conservas,Deshidratados,Fresca,Frutos secos,Jugos"/>
    <s v="https://analytics.zoho.com/open-view/2395394000000824740"/>
    <x v="0"/>
    <s v="#1774B9"/>
  </r>
  <r>
    <n v="3763"/>
    <x v="0"/>
    <x v="4"/>
    <s v="Agropecurio y Forestal"/>
    <n v="3097"/>
    <x v="51"/>
    <x v="30"/>
    <x v="2"/>
    <x v="394"/>
    <x v="0"/>
    <x v="182"/>
    <s v="Periodo 2012-2020"/>
    <s v="USD"/>
    <s v="Oficina de Estudios y Políticas Agrarias (ODEPA)"/>
    <s v="Evolución del Valor de las exportaciones de fruta hacia Puerto Rico, por Tipo de Fruta producidas a Escala Nacional"/>
    <s v="El gráfico muestra la Evolución del Valor de las exportaciones de fruta hacia Puerto Rico, por Tipo de Fruta producidas a Escala Nacional, durante el Periodo 2012-2020, de acuerdo a datos recopilados por la Oficina de Estudios y Políticas Agrarias (ODEPA)- USD"/>
    <s v="Gráfico Evolución"/>
    <s v="Estadísticas,Agricultura,Fruta,Exportaciones,Puerto Rico,Tipo de Fruta,Berries,Cítricos,Frutos de hueso (carozo),Frutos de pepita,Frutos secos,Frutos oleaginosos,Otros,Tropicales y subtropicales,Uva"/>
    <s v="https://analytics.zoho.com/open-view/2395394000006080432?ZOHO_CRITERIA=%22Trasposicion_4.2%22.%22ID_territorio%22%3D3097"/>
    <x v="0"/>
    <s v="#1774B9"/>
  </r>
  <r>
    <n v="3764"/>
    <x v="0"/>
    <x v="4"/>
    <s v="Agropecurio y Forestal"/>
    <n v="100107008"/>
    <x v="49"/>
    <x v="28"/>
    <x v="2"/>
    <x v="113"/>
    <x v="0"/>
    <x v="270"/>
    <s v="Periodo 2018-2020"/>
    <s v="Kilogramo - Kg"/>
    <s v="Oficina de Estudios y Políticas Agrarias (ODEPA)"/>
    <s v="Número de empleados por agroindustria de Maqui según Comuna de origen, a nivel nacional"/>
    <s v="El mapa muestra el Número de empleados por agroindustria de Maqui según Comuna de origen, a nivel nacional, durante el Periodo 2018-2020, de acuerdo a datos recopilados por la Oficina de Estudios y Políticas Agrarias (ODEPA)- Kilogramo - Kg"/>
    <s v="Mapa   "/>
    <s v="Estadísticas,ODEPA,Fruta,Agricultura,Número de empleados, Maqui, Chile"/>
    <s v="https://analytics.zoho.com/open-view/2395394000001886383?ZOHO_CRITERIA=%224.6%22.%22Id_Categor%C3%ADa%22%3D100107008"/>
    <x v="0"/>
    <s v="#1774B9"/>
  </r>
  <r>
    <n v="3765"/>
    <x v="0"/>
    <x v="4"/>
    <s v="Agropecurio y Forestal"/>
    <n v="3"/>
    <x v="51"/>
    <x v="33"/>
    <x v="2"/>
    <x v="113"/>
    <x v="0"/>
    <x v="310"/>
    <s v="Periodo 2012-2020"/>
    <s v="toneladas (t)"/>
    <s v="Oficina de Estudios y Políticas Agrarias (ODEPA)"/>
    <s v="Evolución del volumen de las importaciones  de Conservas por País de Destino"/>
    <s v="El gráfico muestra la Evolución del volumen de las importaciones  de Conservas por País de Destino, durante el Periodo 2012-2020, de acuerdo a datos recopilados por la Oficina de Estudios y Políticas Agrarias (ODEPA)- toneladas (t)"/>
    <s v="Gráfico Evolución"/>
    <s v="Estadísticas,Agricultura,Fruta,Importaciones,Chile,Conservas,Arándano,Cereza,Ciruela,Damasco,Durazno,Frutilla,Kiwi,Mangos y Papayas, Manzana,Mora,Olivo,Pera,Piña,Uva"/>
    <s v="https://analytics.zoho.com/open-view/2395394000005574561?ZOHO_CRITERIA=%22Trasposicion_4.3%22.%22Id_Procesamiento%22%20%3D%203"/>
    <x v="0"/>
    <s v="#1774B9"/>
  </r>
  <r>
    <n v="3766"/>
    <x v="0"/>
    <x v="4"/>
    <s v="Agropecurio y Forestal"/>
    <n v="132"/>
    <x v="51"/>
    <x v="30"/>
    <x v="2"/>
    <x v="375"/>
    <x v="0"/>
    <x v="185"/>
    <s v="Año 2020"/>
    <s v="USD"/>
    <s v="Oficina de Estudios y Políticas Agrarias (ODEPA)"/>
    <s v=" Valor de las exportaciones de fruta hacia Noruega, por Región de Origen producidas a Escala Nacional"/>
    <s v="El gráfico muestra el  Valor de las exportaciones de fruta hacia Noruega, por Región de Origen producidas a Escala Nacional, durante el Año 2020, de acuerdo a datos recopilados por la Oficina de Estudios y Políticas Agrarias (ODEPA)- USD"/>
    <s v="Gráfico"/>
    <s v="Estadísticas,Agricultura,Fruta,Exportaciones,Noruega,Región de Origen,Ñuble,Biobío,Maule,O'Higgins,Coquimbo,Valparaíso,Metropolitana"/>
    <s v="https://analytics.zoho.com/open-view/2395394000006082507?ZOHO_CRITERIA=%22Trasposicion_4.2%22.%22ID_territorio%22%3D132"/>
    <x v="0"/>
    <s v="#1774B9"/>
  </r>
  <r>
    <n v="3767"/>
    <x v="0"/>
    <x v="4"/>
    <s v="Agropecurio y Forestal"/>
    <n v="100111"/>
    <x v="56"/>
    <x v="32"/>
    <x v="1"/>
    <x v="226"/>
    <x v="0"/>
    <x v="187"/>
    <s v="Temporadas 1979/1980 a 2019/2020"/>
    <s v="quintales métricos por hectárea (qqm/ha)"/>
    <s v="Oficina de Estudios y Políticas Agrarias (ODEPA)"/>
    <s v="Evolución del rendimiento promedio de cultivos de Cereales en la Región de Los Ríos para las series de tiempo disponibles"/>
    <s v="Se muestra la evolución del rendimiento promedio de cultivos de Cereales en la Región de Los Ríos,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Los Ríos,Cereales"/>
    <s v="https://analytics.zoho.com/open-view/2395394000009297093?ZOHO_CRITERIA=%22Localiza%20CL%22.%22Codreg%22%3D14%20and%20%224.11%20Rendimiento%20regional%20cultivo%22.%22Id_producto%22%3D100111"/>
    <x v="4"/>
    <s v="#1774B9"/>
  </r>
  <r>
    <n v="3768"/>
    <x v="0"/>
    <x v="4"/>
    <s v="Agropecurio y Forestal"/>
    <n v="14101"/>
    <x v="49"/>
    <x v="28"/>
    <x v="0"/>
    <x v="63"/>
    <x v="0"/>
    <x v="177"/>
    <s v="Periodo 2018-2020"/>
    <s v="Kilogramo - Kg"/>
    <s v="Oficina de Estudios y Políticas Agrarias (ODEPA)"/>
    <s v="Número de empleados por Fruta, en la Comuna de Valdivia"/>
    <s v="El gráfico muestra el Número de empleados por Fruta, en la Comuna de Valdivia, durante el Periodo 2018-2020, de acuerdo a datos recopilados por la Oficina de Estudios y Políticas Agrarias (ODEPA)- Kilogramo - Kg"/>
    <s v="Gráfico"/>
    <s v="Estadísticas,ODEPA,Fruta,Agricultura,Número de empleados, Fruta, Valdivia"/>
    <s v="https://analytics.zoho.com/open-view/2395394000001840069?ZOHO_CRITERIA=%224.6%22.%22C%C3%B3digo_Comuna%22%3D14101"/>
    <x v="144"/>
    <s v="#1774B9"/>
  </r>
  <r>
    <n v="3769"/>
    <x v="0"/>
    <x v="4"/>
    <s v="Agropecurio y Forestal"/>
    <n v="5"/>
    <x v="53"/>
    <x v="32"/>
    <x v="2"/>
    <x v="113"/>
    <x v="0"/>
    <x v="337"/>
    <s v="Temporada 2019/2020"/>
    <s v="quintales métricos por hectárea (qqm/ha)"/>
    <s v="Oficina de Estudios y Políticas Agrarias (ODEPA)"/>
    <s v="Rendimiento promedio de cultivo de Cebada Cervecera por Región a Escala Nacional"/>
    <s v="El mapa muestra el Rendimiento promedio de cultivo de Cebada Cervecera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Cebada Cervecera"/>
    <s v="https://analytics.zoho.com/open-view/2395394000008864337?ZOHO_CRITERIA=%22Trasposicion_4.11%22.%22Id_cultivo%22%3D5"/>
    <x v="0"/>
    <s v="#1774B9"/>
  </r>
  <r>
    <n v="3770"/>
    <x v="0"/>
    <x v="4"/>
    <s v="Agropecuario y Forestal"/>
    <n v="100103003"/>
    <x v="51"/>
    <x v="33"/>
    <x v="2"/>
    <x v="113"/>
    <x v="0"/>
    <x v="200"/>
    <s v="Año 2020"/>
    <s v="toneladas (t)"/>
    <s v="Oficina de Estudios y Políticas Agrarias (ODEPA)"/>
    <s v="Volumen de las importaciones de Damasco, por País de origen"/>
    <s v="El mapa muestra el Volumen de las importaciones de Damasco, por País de origen, durante el Año 2020, de acuerdo a datos recopilados por la Oficina de Estudios y Políticas Agrarias (ODEPA)- toneladas (t)"/>
    <s v="Mapa de calor"/>
    <s v="Estadísticas,Agricultura,Fruta,Importaciones,Chile,Damasco,Argentina,China,España,Turquía"/>
    <s v="https://analytics.zoho.com/open-view/2395394000005578533?ZOHO_CRITERIA=%22Trasposicion_4.3%22.%22Id_Categor%C3%ADa%22%3D100103003"/>
    <x v="0"/>
    <s v="#1774B9"/>
  </r>
  <r>
    <n v="3771"/>
    <x v="0"/>
    <x v="4"/>
    <s v="Agropecurio y Forestal"/>
    <n v="16103"/>
    <x v="52"/>
    <x v="31"/>
    <x v="0"/>
    <x v="125"/>
    <x v="4"/>
    <x v="171"/>
    <s v="Periodo 2018-2019-2020"/>
    <s v="Superficie (ha)"/>
    <s v="Oficina de Estudios y Políticas Agrarias (ODEPA)"/>
    <s v="Superficie plantada de especies frutales por Método de Riego en la comuna de Chillán Viejo"/>
    <s v="Se representa la superficie plantada de frutales por Método de Riego con segmentadores incorporados por Tipo de Cultivo y Especie Plantada en la comuna de Chillán Viejo con base a datos recopilados por la Oficina de Estudios y Políticas Agrarias (ODEPA) en los Catastros Frutícolas Regionales de los años 2018-2019-2020."/>
    <s v="Gráfico Proporciones"/>
    <s v="agricultura,agrícola,frutícola,superficie,plantaciones,fruta,ODEPA,comuna,región,Chillán Viejo,Método Riego"/>
    <s v="https://analytics.zoho.com/open-view/2395394000008804811?ZOHO_CRITERIA=%22Localiza%20CL%22.%22Codcom%22%3D16103"/>
    <x v="56"/>
    <s v="#1774B9"/>
  </r>
  <r>
    <n v="3772"/>
    <x v="0"/>
    <x v="4"/>
    <s v="Agropecurio y Forestal"/>
    <n v="13"/>
    <x v="51"/>
    <x v="30"/>
    <x v="1"/>
    <x v="13"/>
    <x v="11"/>
    <x v="182"/>
    <s v="Año 2020"/>
    <s v="USD"/>
    <s v="Oficina de Estudios y Políticas Agrarias (ODEPA)"/>
    <s v="Valor de las exportaciones de fruta, por Tipo de Fruta producidas en la Región Metropolitana"/>
    <s v="El gráfico muestra el Valor de las exportaciones de fruta, por Tipo de Fruta producidas en la Región Metropolitana, durante el Año 2020, de acuerdo a datos recopilados por la Oficina de Estudios y Políticas Agrarias (ODEPA)- USD"/>
    <s v="Gráfico "/>
    <s v="Estadísticas,Agricultura,Fruta,Exportaciones,Región Metropolitana,Tipo de Fruta,Aceituna,Almendra,Arándanos y mirtilos,Avellana,Castaña,Cereza,Chirimoya,Ciruela,Coco,Damasco,Durazno,Frambuesa,Frutilla,Higo,Kiwi,Limón,Mandarina,Mangos y guayabas,Manzana,Membrillo,Mora,Naranja,Nectarín,Nuez,Otros berries,Otros cítricos,Otros frutos,Otros frutos secos,Palta,Papaya,Pera,Piña,Pistacho,Plátano,Plumcots,Pomelo,Uva"/>
    <s v="https://analytics.zoho.com/open-view/2395394000005736560?ZOHO_CRITERIA=%22Trasposicion_4.1%22.%22C%C3%B3digo_Regi%C3%B3n%22%20%3D%2013"/>
    <x v="47"/>
    <s v="#1774B9"/>
  </r>
  <r>
    <n v="3773"/>
    <x v="0"/>
    <x v="4"/>
    <s v="Agropecurio y Forestal"/>
    <n v="100111"/>
    <x v="56"/>
    <x v="32"/>
    <x v="1"/>
    <x v="192"/>
    <x v="0"/>
    <x v="187"/>
    <s v="Temporadas 1979/1980 a 2019/2020"/>
    <s v="quintales métricos por hectárea (qqm/ha)"/>
    <s v="Oficina de Estudios y Políticas Agrarias (ODEPA)"/>
    <s v="Evolución del rendimiento promedio de cultivos de Cereales en la Región del Biobío para las series de tiempo disponibles"/>
    <s v="Se muestra la evolución del rendimiento promedio de cultivos de Cereales en la Región del Biobío,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l Biobío,Cereales"/>
    <s v="https://analytics.zoho.com/open-view/2395394000009297093?ZOHO_CRITERIA=%22Localiza%20CL%22.%22Codreg%22%3D8%20and%20%224.11%20Rendimiento%20regional%20cultivo%22.%22Id_producto%22%3D100111"/>
    <x v="62"/>
    <s v="#1774B9"/>
  </r>
  <r>
    <n v="3774"/>
    <x v="0"/>
    <x v="4"/>
    <s v="Agropecurio y Forestal"/>
    <n v="119"/>
    <x v="51"/>
    <x v="30"/>
    <x v="2"/>
    <x v="414"/>
    <x v="0"/>
    <x v="177"/>
    <s v="Año 2020"/>
    <s v="toneladas (t)"/>
    <s v="Oficina de Estudios y Políticas Agrarias (ODEPA)"/>
    <s v="Volumen de las exportaciones de fruta hacia México, por Fruta producidas a Escala Nacional"/>
    <s v="El gráfico muestra el Volumen de las exportaciones de fruta hacia México, por Fruta producidas a Escala Nacional, durante el Año 2020, de acuerdo a datos recopilados por la Oficina de Estudios y Políticas Agrarias (ODEPA)- toneladas (t)"/>
    <s v="Gráfico"/>
    <s v="Estadísticas,Agricultura,Fruta,Exportaciones,México,Fruta,Aceituna,Almendra,Arándanos y mirtilos,Cereza,Ciruela,Coco,Damasco,Durazno,Frambuesa,Frutilla,Kiwi,Mangos y guayabas,Manzana,Membrillo,Mora,Naranja,Nectarín,Otros berries,Otros cítricos,Otros frutos,Otros frutos secos,Pera,Plumcots,Uva"/>
    <s v="https://analytics.zoho.com/open-view/2395394000000827462?ZOHO_CRITERIA=%22Trasposicion_4.1%22.%22Id_auxiliar%22%3D119"/>
    <x v="0"/>
    <s v="#1774B9"/>
  </r>
  <r>
    <n v="3775"/>
    <x v="0"/>
    <x v="4"/>
    <s v="Agropecurio y Forestal"/>
    <n v="100103001"/>
    <x v="49"/>
    <x v="28"/>
    <x v="2"/>
    <x v="113"/>
    <x v="0"/>
    <x v="211"/>
    <s v="Periodo 2018-2020"/>
    <s v="Kilogramo - Kg"/>
    <s v="Oficina de Estudios y Políticas Agrarias (ODEPA)"/>
    <s v="Número de empleados por agroindustria de Cerezo según Tipo de envase,  a nivel nacional"/>
    <s v="El gráfico muestra el Número de empleados por agroindustria de Cerezo según Tipo de envase,  a nivel nacional, durante el Periodo 2018-2020, de acuerdo a datos recopilados por la Oficina de Estudios y Políticas Agrarias (ODEPA)- Kilogramo - Kg"/>
    <s v="Gráfico"/>
    <s v="Estadísticas,ODEPA,Fruta,Agricultura,Número de empleados, Cerezo, Chile"/>
    <s v="https://analytics.zoho.com/open-view/2395394000001894573?ZOHO_CRITERIA=%224.6%22.%22Id_Categor%C3%ADa%22%3D100103001"/>
    <x v="0"/>
    <s v="#1774B9"/>
  </r>
  <r>
    <n v="3776"/>
    <x v="0"/>
    <x v="4"/>
    <s v="Agropecurio y Forestal"/>
    <n v="18"/>
    <x v="51"/>
    <x v="30"/>
    <x v="2"/>
    <x v="366"/>
    <x v="5"/>
    <x v="175"/>
    <s v="Año 2020"/>
    <s v="toneladas (t)"/>
    <s v="Oficina de Estudios y Políticas Agrarias (ODEPA)"/>
    <s v="Volumen de las exportaciones de fruta hacia Bélgica, por Procesamiento producidas a Escala Nacional"/>
    <s v="El gráfico muestra el Volumen de las exportaciones de fruta hacia Bélgica, por Procesamiento producidas a Escala Nacional, durante el Año 2020, de acuerdo a datos recopilados por la Oficina de Estudios y Políticas Agrarias (ODEPA)- toneladas (t)"/>
    <s v="Gráfico"/>
    <s v="Estadísticas,Agricultura,Fruta,Exportaciones,Bélgica,Procesamiento,Aceites,Congelados,Conservas,Deshidratados,Fresca,Frutos secos,Jugos"/>
    <s v="https://analytics.zoho.com/open-view/2395394000000827608?ZOHO_CRITERIA=%22Trasposicion_4.1%22.%22Id_auxiliar%22%3D18"/>
    <x v="0"/>
    <s v="#1774B9"/>
  </r>
  <r>
    <n v="3777"/>
    <x v="0"/>
    <x v="4"/>
    <s v="Agropecurio y Forestal"/>
    <n v="5704"/>
    <x v="52"/>
    <x v="31"/>
    <x v="0"/>
    <x v="298"/>
    <x v="4"/>
    <x v="171"/>
    <s v="Periodo 2018-2019-2020"/>
    <s v="Superficie (ha)"/>
    <s v="Oficina de Estudios y Políticas Agrarias (ODEPA)"/>
    <s v="Superficie plantada de especies frutales por Método de Riego en la comuna de Panquehue"/>
    <s v="Se representa la superficie plantada de frutales por Método de Riego con segmentadores incorporados por Tipo de Cultivo y Especie Plantada en la comuna de Panquehue con base a datos recopilados por la Oficina de Estudios y Políticas Agrarias (ODEPA) en los Catastros Frutícolas Regionales de los años 2018-2019-2020."/>
    <s v="Gráfico Proporciones"/>
    <s v="agricultura,agrícola,frutícola,superficie,plantaciones,fruta,ODEPA,comuna,región,Panquehue,Método Riego"/>
    <s v="https://analytics.zoho.com/open-view/2395394000008804811?ZOHO_CRITERIA=%22Localiza%20CL%22.%22Codcom%22%3D5704"/>
    <x v="76"/>
    <s v="#1774B9"/>
  </r>
  <r>
    <n v="3778"/>
    <x v="0"/>
    <x v="4"/>
    <s v="Agropecurio y Forestal"/>
    <n v="6114"/>
    <x v="49"/>
    <x v="28"/>
    <x v="0"/>
    <x v="358"/>
    <x v="0"/>
    <x v="197"/>
    <s v="Periodo 2018-2020"/>
    <s v="Kilogramo - Kg"/>
    <s v="Oficina de Estudios y Políticas Agrarias (ODEPA)"/>
    <s v="Número de empleados por Tipo de Envase (Agroindustria), en la Comuna de Quinta de Tilcoco"/>
    <s v="El gráfico muestra el Número de empleados por Tipo de Envase (Agroindustria), en la Comuna de Quinta de Tilcoco, durante el Periodo 2018-2020, de acuerdo a datos recopilados por la Oficina de Estudios y Políticas Agrarias (ODEPA)- Kilogramo - Kg"/>
    <s v="Gráfico"/>
    <s v="Estadísticas,ODEPA,Fruta,Agricultura,Número de empleados, Tipo de Envase, Quinta de Tilcoco"/>
    <s v="https://analytics.zoho.com/open-view/2395394000001846254?ZOHO_CRITERIA=%224.6%22.%22C%C3%B3digo_Comuna%22%3D6114"/>
    <x v="72"/>
    <s v="#1774B9"/>
  </r>
  <r>
    <n v="3779"/>
    <x v="0"/>
    <x v="4"/>
    <s v="Agropecurio y Forestal"/>
    <n v="30"/>
    <x v="54"/>
    <x v="31"/>
    <x v="1"/>
    <x v="77"/>
    <x v="6"/>
    <x v="338"/>
    <s v="Periodo 2018-2019-2020"/>
    <s v="Superficie (ha)"/>
    <s v="Oficina de Estudios y Políticas Agrarias (ODEPA)"/>
    <s v="Superficie plantada de  Níspero según Variedad por Comuna en la Región de Atacama"/>
    <s v="Representación geográfica de la superficie plantada de Níspero por Comuna en la Región de Atacam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tacama,Especie Plantada,Níspero"/>
    <s v="https://analytics.zoho.com/open-view/2395394000008814573?ZOHO_CRITERIA=%224.12%20Sup%20Plantada%20Frut%C3%ADcola%22.%22Codreg%22%3D3%20and%20%224.12%20Sup%20Plantada%20Frut%C3%ADcola%22.%22id_especie%22%3D30"/>
    <x v="67"/>
    <s v="#1774B9"/>
  </r>
  <r>
    <n v="3780"/>
    <x v="0"/>
    <x v="4"/>
    <s v="Agropecurio y Forestal"/>
    <n v="33"/>
    <x v="54"/>
    <x v="31"/>
    <x v="1"/>
    <x v="99"/>
    <x v="6"/>
    <x v="200"/>
    <s v="Periodo 2018-2019-2020"/>
    <s v="Superficie (ha)"/>
    <s v="Oficina de Estudios y Políticas Agrarias (ODEPA)"/>
    <s v="Superficie plantada de  Damasco según Variedad por Comuna en la Región de Coquimbo"/>
    <s v="Representación geográfica de la superficie plantada de Damasco por Comuna en la Región de Coquimb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Coquimbo,Especie Plantada,Damasco"/>
    <s v="https://analytics.zoho.com/open-view/2395394000008814573?ZOHO_CRITERIA=%224.12%20Sup%20Plantada%20Frut%C3%ADcola%22.%22Codreg%22%3D4%20and%20%224.12%20Sup%20Plantada%20Frut%C3%ADcola%22.%22id_especie%22%3D33"/>
    <x v="69"/>
    <s v="#1774B9"/>
  </r>
  <r>
    <n v="3781"/>
    <x v="0"/>
    <x v="4"/>
    <s v="Agropecurio y Forestal"/>
    <n v="7"/>
    <x v="51"/>
    <x v="30"/>
    <x v="2"/>
    <x v="113"/>
    <x v="0"/>
    <x v="182"/>
    <s v="Periodo 2012-2020"/>
    <s v="toneladas (t)"/>
    <s v="Oficina de Estudios y Políticas Agrarias (ODEPA)"/>
    <s v="Evolución del volumen de las exportaciones de Jugos, por Tipo de Fruta producidas a Escala Nacional"/>
    <s v="El gráfico muestra la Evolución del volumen de las exportaciones de Jugos, por Tipo de Fruta producidas a Escala Nacional, durante el Periodo 2012-2020, de acuerdo a datos recopilados por la Oficina de Estudios y Políticas Agrarias (ODEPA)- toneladas (t)"/>
    <s v="Gráfico Evolución"/>
    <s v="Estadísticas,Agricultura,Fruta,Exportaciones,Jugos,Tipo de Fruta,Guayabo,Mango,Papaya,Durazno Fresco,Membrillo,Cereza,Durazno Conservero,Uva de Mesa,Ciruela Europea,Ciruelo Japonés,Kiwi,Pera,Cramberry,Manzano,Arándano,Frambuesa,Frutilla,Mora Silvestre"/>
    <s v="https://analytics.zoho.com/open-view/2395394000005736091?ZOHO_CRITERIA=%22Trasposicion_4.1%22.%22Id_Procesamiento%22%20%3D%207"/>
    <x v="0"/>
    <s v="#1774B9"/>
  </r>
  <r>
    <n v="3782"/>
    <x v="0"/>
    <x v="4"/>
    <s v="Agropecurio y Forestal"/>
    <n v="184"/>
    <x v="51"/>
    <x v="30"/>
    <x v="2"/>
    <x v="368"/>
    <x v="0"/>
    <x v="182"/>
    <s v="Periodo 2012-2020"/>
    <s v="toneladas (t)"/>
    <s v="Oficina de Estudios y Políticas Agrarias (ODEPA)"/>
    <s v="Evolución del volumen de las exportaciones de fruta hacia Turquía, por Tipo de Fruta producidas a Escala Nacional"/>
    <s v="El gráfico muestra la Evolución del volumen de las exportaciones de fruta hacia Turquía, por Tipo de Fruta producidas a Escala Nacional, durante el Periodo 2012-2020, de acuerdo a datos recopilados por la Oficina de Estudios y Políticas Agrarias (ODEPA)- toneladas (t)"/>
    <s v="Gráfico Evolución"/>
    <s v="Estadísticas,Agricultura,Fruta,Exportaciones,Turquía,Tipo de Fruta,Berries,Cítricos,Frutos de hueso (carozo),Frutos de pepita,Frutos secos,Frutos oleaginosos,Otros,Tropicales y subtropicales,Uva"/>
    <s v="https://analytics.zoho.com/open-view/2395394000000988784?ZOHO_CRITERIA=%22Trasposicion_4.1%22.%22Id_auxiliar%22%3D184"/>
    <x v="0"/>
    <s v="#1774B9"/>
  </r>
  <r>
    <n v="3783"/>
    <x v="0"/>
    <x v="4"/>
    <s v="Agropecurio y Forestal"/>
    <n v="89"/>
    <x v="51"/>
    <x v="30"/>
    <x v="2"/>
    <x v="370"/>
    <x v="0"/>
    <x v="185"/>
    <s v="Año 2020"/>
    <s v="toneladas (t)"/>
    <s v="Oficina de Estudios y Políticas Agrarias (ODEPA)"/>
    <s v="Volumen de las exportaciones de fruta hacia Israel, por Región de Origen producidas a Escala Nacional"/>
    <s v="El mapa muestra el Volumen de las exportaciones de fruta hacia Israel, por Región de Origen producidas a Escala Nacional, durante el Año 2020, de acuerdo a datos recopilados por la Oficina de Estudios y Políticas Agrarias (ODEPA)- toneladas (t)"/>
    <s v="Mapa de calor"/>
    <s v="Estadísticas,Agricultura,Fruta,Exportaciones,Israel,Región de Origen,Ñuble,Biobío,Maule,O'Higgins,Coquimbo,Valparaíso,Metropolitana"/>
    <s v="https://analytics.zoho.com/open-view/2395394000000827189?ZOHO_CRITERIA=%22Trasposicion_4.1%22.%22Id_auxiliar%22%3D89"/>
    <x v="0"/>
    <s v="#1774B9"/>
  </r>
  <r>
    <n v="3784"/>
    <x v="0"/>
    <x v="4"/>
    <s v="Agropecurio y Forestal"/>
    <n v="47"/>
    <x v="51"/>
    <x v="33"/>
    <x v="2"/>
    <x v="413"/>
    <x v="0"/>
    <x v="175"/>
    <s v="Año 2020"/>
    <s v="toneladas (t)"/>
    <s v="Oficina de Estudios y Políticas Agrarias (ODEPA)"/>
    <s v="Volumen de las importaciones de fruta provenientes de Costa Rica, por Procesamiento"/>
    <s v="El gráfico muestra el Volumen de las importaciones de fruta provenientes de Costa Rica, por Procesamiento, durante el Año 2020, de acuerdo a datos recopilados por la Oficina de Estudios y Políticas Agrarias (ODEPA)- toneladas (t)"/>
    <s v="Gráfico Evolución"/>
    <s v="Estadísticas,Agricultura,Fruta,Importaciones,Costa Rica,Procesamiento,Aceites,Congelados,Conservas,Deshidratados,Fresca,Frutos secos,Jugos"/>
    <s v="https://analytics.zoho.com/open-view/2395394000005581300?ZOHO_CRITERIA=%22Trasposicion_4.3%22.%22Id_auxiliar%22%3D47"/>
    <x v="0"/>
    <s v="#1774B9"/>
  </r>
  <r>
    <n v="3785"/>
    <x v="0"/>
    <x v="4"/>
    <s v="Agropecurio y Forestal"/>
    <n v="16102"/>
    <x v="49"/>
    <x v="28"/>
    <x v="0"/>
    <x v="111"/>
    <x v="0"/>
    <x v="197"/>
    <s v="Periodo 2018-2020"/>
    <s v="Kilogramo - Kg"/>
    <s v="Oficina de Estudios y Políticas Agrarias (ODEPA)"/>
    <s v="Número de empleados por Tipo de Envase (Agroindustria), en la Comuna de Bulnes"/>
    <s v="El gráfico muestra el Número de empleados por Tipo de Envase (Agroindustria), en la Comuna de Bulnes, durante el Periodo 2018-2020, de acuerdo a datos recopilados por la Oficina de Estudios y Políticas Agrarias (ODEPA)- Kilogramo - Kg"/>
    <s v="Gráfico"/>
    <s v="Estadísticas,ODEPA,Fruta,Agricultura,Número de empleados, Tipo de Envase, Bulnes"/>
    <s v="https://analytics.zoho.com/open-view/2395394000001846254?ZOHO_CRITERIA=%224.6%22.%22C%C3%B3digo_Comuna%22%3D16102"/>
    <x v="42"/>
    <s v="#1774B9"/>
  </r>
  <r>
    <n v="3786"/>
    <x v="0"/>
    <x v="4"/>
    <s v="Agropecurio y Forestal"/>
    <n v="151"/>
    <x v="51"/>
    <x v="30"/>
    <x v="2"/>
    <x v="392"/>
    <x v="0"/>
    <x v="177"/>
    <s v="Año 2020"/>
    <s v="USD"/>
    <s v="Oficina de Estudios y Políticas Agrarias (ODEPA)"/>
    <s v="Valor de las exportaciones de fruta hacia Rumania, por Fruta, producidas a Escala Nacional"/>
    <s v="El gráfico muestra el Valor de las exportaciones de fruta hacia Rumania, por Fruta, producidas a Escala Nacional, durante el Año 2020, de acuerdo a datos recopilados por la Oficina de Estudios y Políticas Agrarias (ODEPA)- USD"/>
    <s v="Gráfico"/>
    <s v="Estadísticas,Agricultura,Fruta,Exportaciones,Rumania,Fruta,"/>
    <s v="https://analytics.zoho.com/open-view/2395394000006082651?ZOHO_CRITERIA=%22Trasposicion_4.2%22.%22ID_territorio%22%3D151"/>
    <x v="0"/>
    <s v="#1774B9"/>
  </r>
  <r>
    <n v="3787"/>
    <x v="0"/>
    <x v="4"/>
    <s v="Agropecurio y Forestal"/>
    <n v="5506"/>
    <x v="55"/>
    <x v="28"/>
    <x v="0"/>
    <x v="177"/>
    <x v="0"/>
    <x v="197"/>
    <s v="Periodo 2018-2020"/>
    <s v="Kilogramo - Kg"/>
    <s v="Oficina de Estudios y Políticas Agrarias (ODEPA)"/>
    <s v="Volumen  de fruta por Tipo de Envase, producidas en la Nogales"/>
    <s v="El gráfico muestra el Volumen  de fruta por Tipo de Envase, producidas en la Nogales, durante el Periodo 2018-2020, de acuerdo a datos recopilados por la Oficina de Estudios y Políticas Agrarias (ODEPA)- Kilogramo - Kg"/>
    <s v="Gráfico"/>
    <s v="Estadísticas,ODEPA,Fruta,Agricultura,Volumen de fruta, Tipo de Envase, Nogales"/>
    <s v="https://analytics.zoho.com/open-view/2395394000001840783?ZOHO_CRITERIA=%224.6%22.%22C%C3%B3digo_Comuna%22%3D5506"/>
    <x v="133"/>
    <s v="#1774B9"/>
  </r>
  <r>
    <n v="3788"/>
    <x v="0"/>
    <x v="4"/>
    <s v="Agropecurio y Forestal"/>
    <n v="4102"/>
    <x v="57"/>
    <x v="31"/>
    <x v="0"/>
    <x v="122"/>
    <x v="0"/>
    <x v="207"/>
    <s v="Periodo 2018-2019-2020"/>
    <s v="Superficie (ha)"/>
    <s v="Oficina de Estudios y Políticas Agrarias (ODEPA)"/>
    <s v="Superficie plantada de especies frutales por Tipo de Cultivo en la comuna de Coquimbo"/>
    <s v="Representación de la superficie plantada de frutales según Tipo de Cultivo en la comuna de Coquimbo, con base en datos recopilados por la Oficina de Estudios y Políticas Agrarias (ODEPA) en los Catastros Frutícolas Regionales de los años 2018-2019-2020."/>
    <s v="Gráfico Proporciones"/>
    <s v="agricultura,agrícola,frutícola,superficie,plantaciones,fruta,ODEPA,comuna,región,Coquimbo,Tipo de Cultivo"/>
    <s v="https://analytics.zoho.com/open-view/2395394000008803365?ZOHO_CRITERIA=%22Localiza%20CL%22.%22Codcom%22%3D4102"/>
    <x v="69"/>
    <s v="#1774B9"/>
  </r>
  <r>
    <n v="3789"/>
    <x v="0"/>
    <x v="4"/>
    <s v="Agropecurio y Forestal"/>
    <n v="135"/>
    <x v="51"/>
    <x v="30"/>
    <x v="2"/>
    <x v="415"/>
    <x v="0"/>
    <x v="177"/>
    <s v="Año 2020"/>
    <s v="USD"/>
    <s v="Oficina de Estudios y Políticas Agrarias (ODEPA)"/>
    <s v="Valor de las exportaciones de fruta hacia Países Bajos, por Fruta, producidas a Escala Nacional"/>
    <s v="El gráfico muestra el Valor de las exportaciones de fruta hacia Países Bajos, por Fruta, producidas a Escala Nacional, durante el Año 2020, de acuerdo a datos recopilados por la Oficina de Estudios y Políticas Agrarias (ODEPA)- USD"/>
    <s v="Gráfico"/>
    <s v="Estadísticas,Agricultura,Fruta,Exportaciones,Países Bajos,Fruta,Almendra,Arándanos y mirtilos,Avellana,Cereza,Ciruela,Damasco,Durazno,Frambuesa,Frutilla,Higo,Kiwi,Limón,Mandarina,Manzana,Membrillo,Mora,Naranja,Nectarín,Nuez,Otros berries,Otros cítricos,Otros frutos,Otros frutos secos,Palta,Pera,Plumcots,Pomelo,Uva"/>
    <s v="https://analytics.zoho.com/open-view/2395394000006082651?ZOHO_CRITERIA=%22Trasposicion_4.2%22.%22ID_territorio%22%3D135"/>
    <x v="0"/>
    <s v="#1774B9"/>
  </r>
  <r>
    <n v="3790"/>
    <x v="0"/>
    <x v="4"/>
    <s v="Agropecurio y Forestal"/>
    <n v="1001040050"/>
    <x v="49"/>
    <x v="28"/>
    <x v="2"/>
    <x v="113"/>
    <x v="0"/>
    <x v="316"/>
    <s v="Periodo 2018-2020"/>
    <s v="Kilogramo - Kg"/>
    <s v="Oficina de Estudios y Políticas Agrarias (ODEPA)"/>
    <s v="Número de empleados por agroindustria de Peral según Región de origen, a nivel nacional"/>
    <s v="El mapa muestra el Número de empleados por agroindustria de Peral según Región de origen, a nivel nacional, durante el Periodo 2018-2020, de acuerdo a datos recopilados por la Oficina de Estudios y Políticas Agrarias (ODEPA)- Kilogramo - Kg"/>
    <s v="Mapa   "/>
    <s v="Estadísticas,ODEPA,Fruta,Agricultura,Número de empleados, Peral, Chile"/>
    <s v="https://analytics.zoho.com/open-view/2395394000001886157?ZOHO_CRITERIA=%224.6%22.%22Id_Categor%C3%ADa%22%3D1001040050"/>
    <x v="0"/>
    <s v="#1774B9"/>
  </r>
  <r>
    <n v="3791"/>
    <x v="0"/>
    <x v="4"/>
    <s v="Agropecurio y Forestal"/>
    <n v="100114002"/>
    <x v="60"/>
    <x v="34"/>
    <x v="1"/>
    <x v="13"/>
    <x v="8"/>
    <x v="339"/>
    <s v="Año 2021"/>
    <s v="Pesos por kilogramo (CLP/kg)"/>
    <s v="Oficina de Estudios y Políticas Agrarias (ODEPA)"/>
    <s v="Precios Diarios de Camote durante el año 2021 en los Mercados Mayoristas de la Región Metropolitana"/>
    <s v="Evolución de los Precios diarios de Camote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Camote,Región Metropolitana"/>
    <s v="https://analytics.zoho.com/open-view/2395394000008703957?ZOHO_CRITERIA=%22Hortaliza%20Consolidado%22.%22Codreg%22%3D13%20and%20%22Hortaliza%20Consolidado%22.%22Categor%C3%ADa%20ID%22%3D100114002%0A"/>
    <x v="47"/>
    <s v="#1774B9"/>
  </r>
  <r>
    <n v="3792"/>
    <x v="0"/>
    <x v="4"/>
    <s v="Agropecurio y Forestal"/>
    <n v="8109"/>
    <x v="55"/>
    <x v="28"/>
    <x v="0"/>
    <x v="355"/>
    <x v="0"/>
    <x v="175"/>
    <s v="Periodo 2018-2020"/>
    <s v="Kilogramo - Kg"/>
    <s v="Oficina de Estudios y Políticas Agrarias (ODEPA)"/>
    <s v="Volumen  de fruta por Procesamiento, producidas en la Santa Juana"/>
    <s v="El gráfico muestra el Volumen  de fruta por Procesamiento, producidas en la Santa Juana, durante el Periodo 2018-2020, de acuerdo a datos recopilados por la Oficina de Estudios y Políticas Agrarias (ODEPA)- Kilogramo - Kg"/>
    <s v="Gráfico"/>
    <s v="Estadísticas,ODEPA,Fruta,Agricultura,Volumen de fruta, Procesamiento, Santa Juana"/>
    <s v="https://analytics.zoho.com/open-view/2395394000001840276?ZOHO_CRITERIA=%224.6%22.%22C%C3%B3digo_Comuna%22%3D8109"/>
    <x v="145"/>
    <s v="#1774B9"/>
  </r>
  <r>
    <n v="3793"/>
    <x v="0"/>
    <x v="4"/>
    <s v="Agropecurio y Forestal"/>
    <n v="47"/>
    <x v="51"/>
    <x v="30"/>
    <x v="2"/>
    <x v="413"/>
    <x v="0"/>
    <x v="185"/>
    <s v="Periodo 2012-2020"/>
    <s v="USD"/>
    <s v="Oficina de Estudios y Políticas Agrarias (ODEPA)"/>
    <s v="Evolución del Valor de las exportaciones de fruta hacia Costa Rica, por Región de Origen producidas a Escala Nacional"/>
    <s v="El gráfico muestra la Evolución del Valor de las exportaciones de fruta hacia Costa Rica, por Región de Origen producidas a Escala Nacional, durante el Periodo 2012-2020, de acuerdo a datos recopilados por la Oficina de Estudios y Políticas Agrarias (ODEPA)- USD"/>
    <s v="Gráfico Evolución"/>
    <s v="Estadísticas,Agricultura,Fruta,Exportaciones,Costa Rica,Región de Origen,Ñuble,Biobío,Maule,O'Higgins,Coquimbo,Valparaíso,Metropolitana"/>
    <s v="https://analytics.zoho.com/open-view/2395394000006080321?ZOHO_CRITERIA=%22Trasposicion_4.2%22.%22ID_territorio%22%3D47"/>
    <x v="0"/>
    <s v="#1774B9"/>
  </r>
  <r>
    <n v="3794"/>
    <x v="0"/>
    <x v="4"/>
    <s v="Agropecurio y Forestal"/>
    <n v="6115"/>
    <x v="55"/>
    <x v="28"/>
    <x v="0"/>
    <x v="50"/>
    <x v="0"/>
    <x v="197"/>
    <s v="Periodo 2018-2020"/>
    <s v="Kilogramo - Kg"/>
    <s v="Oficina de Estudios y Políticas Agrarias (ODEPA)"/>
    <s v="Volumen  de fruta por Tipo de Envase, producidas en la Rengo"/>
    <s v="El gráfico muestra el Volumen  de fruta por Tipo de Envase, producidas en la Rengo, durante el Periodo 2018-2020, de acuerdo a datos recopilados por la Oficina de Estudios y Políticas Agrarias (ODEPA)- Kilogramo - Kg"/>
    <s v="Gráfico"/>
    <s v="Estadísticas,ODEPA,Fruta,Agricultura,Volumen de fruta, Tipo de Envase, Rengo"/>
    <s v="https://analytics.zoho.com/open-view/2395394000001840783?ZOHO_CRITERIA=%224.6%22.%22C%C3%B3digo_Comuna%22%3D6115"/>
    <x v="146"/>
    <s v="#1774B9"/>
  </r>
  <r>
    <n v="3795"/>
    <x v="0"/>
    <x v="4"/>
    <s v="Agropecurio y Forestal"/>
    <n v="4"/>
    <x v="53"/>
    <x v="32"/>
    <x v="2"/>
    <x v="113"/>
    <x v="0"/>
    <x v="224"/>
    <s v="Temporada 2019/2020"/>
    <s v="quintales métricos por hectárea (qqm/ha)"/>
    <s v="Oficina de Estudios y Políticas Agrarias (ODEPA)"/>
    <s v="Rendimiento promedio de cultivo de Avena por Región a Escala Nacional"/>
    <s v="El mapa muestra el Rendimiento promedio de cultivo de Avena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Avena"/>
    <s v="https://analytics.zoho.com/open-view/2395394000008864337?ZOHO_CRITERIA=%22Trasposicion_4.11%22.%22Id_cultivo%22%3D4"/>
    <x v="0"/>
    <s v="#1774B9"/>
  </r>
  <r>
    <n v="3796"/>
    <x v="0"/>
    <x v="4"/>
    <s v="Agropecurio y Forestal"/>
    <n v="116"/>
    <x v="51"/>
    <x v="30"/>
    <x v="2"/>
    <x v="416"/>
    <x v="5"/>
    <x v="175"/>
    <s v="Año 2020"/>
    <s v="toneladas (t)"/>
    <s v="Oficina de Estudios y Políticas Agrarias (ODEPA)"/>
    <s v="Volumen de las exportaciones de fruta hacia Marruecos, por Procesamiento producidas a Escala Nacional"/>
    <s v="El gráfico muestra el Volumen de las exportaciones de fruta hacia Marruecos, por Procesamiento producidas a Escala Nacional, durante el Año 2020, de acuerdo a datos recopilados por la Oficina de Estudios y Políticas Agrarias (ODEPA)- toneladas (t)"/>
    <s v="Gráfico"/>
    <s v="Estadísticas,Agricultura,Fruta,Exportaciones,Marruecos,Procesamiento,Aceites,Congelados,Conservas,Deshidratados,Fresca,Frutos secos,Jugos"/>
    <s v="https://analytics.zoho.com/open-view/2395394000000827608?ZOHO_CRITERIA=%22Trasposicion_4.1%22.%22Id_auxiliar%22%3D116"/>
    <x v="0"/>
    <s v="#1774B9"/>
  </r>
  <r>
    <n v="3797"/>
    <x v="0"/>
    <x v="4"/>
    <s v="Agropecurio y Forestal"/>
    <n v="11401"/>
    <x v="62"/>
    <x v="31"/>
    <x v="0"/>
    <x v="220"/>
    <x v="4"/>
    <x v="238"/>
    <s v="Periodo 2018-2019-2020"/>
    <s v="Superficie (ha)"/>
    <s v="Oficina de Estudios y Políticas Agrarias (ODEPA)"/>
    <s v="Superficie plantada de especies frutales por Sistema de Plantación en la comuna de Chile Chico"/>
    <s v="Se representa la superficie plantada de frutales por Sistema de Plantación, Tipo de Cultivo y Especie Plantada en la comuna de Chile Chico con base a datos recopilados por la Oficina de Estudios y Políticas Agrarias (ODEPA) en los Catastros Frutícolas Regionales de los años 2018-2019-2020."/>
    <s v="Gráfico Proporciones"/>
    <s v="agricultura,agrícola,frutícola,superficie,plantaciones,fruta,ODEPA,comuna,región,Chile Chico,Sistema Plantación"/>
    <s v="https://analytics.zoho.com/open-view/2395394000008804399?ZOHO_CRITERIA=%22Localiza%20CL%22.%22Codcom%22%3D11401"/>
    <x v="75"/>
    <s v="#1774B9"/>
  </r>
  <r>
    <n v="3798"/>
    <x v="0"/>
    <x v="4"/>
    <s v="Agropecurio y Forestal"/>
    <n v="6102"/>
    <x v="49"/>
    <x v="28"/>
    <x v="0"/>
    <x v="143"/>
    <x v="0"/>
    <x v="197"/>
    <s v="Periodo 2018-2020"/>
    <s v="Kilogramo - Kg"/>
    <s v="Oficina de Estudios y Políticas Agrarias (ODEPA)"/>
    <s v="Número de empleados por Tipo de Envase (Agroindustria), en la Comuna de Codegua"/>
    <s v="El gráfico muestra el Número de empleados por Tipo de Envase (Agroindustria), en la Comuna de Codegua, durante el Periodo 2018-2020, de acuerdo a datos recopilados por la Oficina de Estudios y Políticas Agrarias (ODEPA)- Kilogramo - Kg"/>
    <s v="Gráfico"/>
    <s v="Estadísticas,ODEPA,Fruta,Agricultura,Número de empleados, Tipo de Envase, Codegua"/>
    <s v="https://analytics.zoho.com/open-view/2395394000001846254?ZOHO_CRITERIA=%224.6%22.%22C%C3%B3digo_Comuna%22%3D6102"/>
    <x v="147"/>
    <s v="#1774B9"/>
  </r>
  <r>
    <n v="3799"/>
    <x v="0"/>
    <x v="4"/>
    <s v="Agropecurio y Forestal"/>
    <n v="3301"/>
    <x v="57"/>
    <x v="31"/>
    <x v="0"/>
    <x v="8"/>
    <x v="0"/>
    <x v="207"/>
    <s v="Periodo 2018-2019-2020"/>
    <s v="Superficie (ha)"/>
    <s v="Oficina de Estudios y Políticas Agrarias (ODEPA)"/>
    <s v="Superficie plantada de especies frutales por Tipo de Cultivo en la comuna de Vallenar"/>
    <s v="Representación de la superficie plantada de frutales según Tipo de Cultivo en la comuna de Vallenar, con base en datos recopilados por la Oficina de Estudios y Políticas Agrarias (ODEPA) en los Catastros Frutícolas Regionales de los años 2018-2019-2020."/>
    <s v="Gráfico Proporciones"/>
    <s v="agricultura,agrícola,frutícola,superficie,plantaciones,fruta,ODEPA,comuna,región,Vallenar,Tipo de Cultivo"/>
    <s v="https://analytics.zoho.com/open-view/2395394000008803365?ZOHO_CRITERIA=%22Localiza%20CL%22.%22Codcom%22%3D3301"/>
    <x v="67"/>
    <s v="#1774B9"/>
  </r>
  <r>
    <n v="3800"/>
    <x v="0"/>
    <x v="4"/>
    <s v="Agropecurio y Forestal"/>
    <n v="100101004"/>
    <x v="55"/>
    <x v="28"/>
    <x v="2"/>
    <x v="113"/>
    <x v="0"/>
    <x v="201"/>
    <s v="Periodo 2018-2020"/>
    <s v="Kilogramo - Kg"/>
    <s v="Oficina de Estudios y Políticas Agrarias (ODEPA)"/>
    <s v="Volumen  de  Frambuesa por Comuna de origen, producidas a nivel nacional"/>
    <s v="El mapa muestra el Volumen  de  Frambuesa por Comuna de origen, producidas a nivel nacional, durante el Periodo 2018-2020, de acuerdo a datos recopilados por la Oficina de Estudios y Políticas Agrarias (ODEPA)- Kilogramo - Kg"/>
    <s v="Mapa"/>
    <s v="Estadísticas,ODEPA,Fruta,Agricultura,Volumen de fruta, Frambuesa, Chile"/>
    <s v="https://analytics.zoho.com/open-view/2395394000001886612?ZOHO_CRITERIA=%224.6%22.%22Id_Categor%C3%ADa%22%3D100101004"/>
    <x v="0"/>
    <s v="#1774B9"/>
  </r>
  <r>
    <n v="3801"/>
    <x v="0"/>
    <x v="4"/>
    <s v="Agropecurio y Forestal"/>
    <n v="28"/>
    <x v="54"/>
    <x v="31"/>
    <x v="1"/>
    <x v="77"/>
    <x v="6"/>
    <x v="192"/>
    <s v="Periodo 2018-2019-2020"/>
    <s v="Superficie (ha)"/>
    <s v="Oficina de Estudios y Políticas Agrarias (ODEPA)"/>
    <s v="Superficie plantada de  Mandarino según Variedad por Comuna en la Región de Atacama"/>
    <s v="Representación geográfica de la superficie plantada de Mandarino por Comuna en la Región de Atacam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tacama,Especie Plantada,Mandarino"/>
    <s v="https://analytics.zoho.com/open-view/2395394000008814573?ZOHO_CRITERIA=%224.12%20Sup%20Plantada%20Frut%C3%ADcola%22.%22Codreg%22%3D3%20and%20%224.12%20Sup%20Plantada%20Frut%C3%ADcola%22.%22id_especie%22%3D28"/>
    <x v="67"/>
    <s v="#1774B9"/>
  </r>
  <r>
    <n v="3802"/>
    <x v="0"/>
    <x v="4"/>
    <s v="Agropecurio y Forestal"/>
    <n v="5401"/>
    <x v="49"/>
    <x v="28"/>
    <x v="0"/>
    <x v="225"/>
    <x v="0"/>
    <x v="175"/>
    <s v="Periodo 2018-2020"/>
    <s v="Kilogramo - Kg"/>
    <s v="Oficina de Estudios y Políticas Agrarias (ODEPA)"/>
    <s v="Número de empleados por Procesamiento (agroindustria), en la Comuna de La Ligua"/>
    <s v="La nube de palabras muestra el Número de empleados por Procesamiento (agroindustria), en la Comuna de La Ligua, durante el Periodo 2018-2020, de acuerdo a datos recopilados por la Oficina de Estudios y Políticas Agrarias (ODEPA)- Kilogramo - Kg"/>
    <s v="Nube de palabras"/>
    <s v="Estadísticas,ODEPA,Fruta,Agricultura,Número de empleados, Procesamiento, La Ligua"/>
    <s v="https://analytics.zoho.com/open-view/2395394000001840481?ZOHO_CRITERIA=%224.6%22.%22C%C3%B3digo_Comuna%22%3D5401"/>
    <x v="82"/>
    <s v="#1774B9"/>
  </r>
  <r>
    <n v="3803"/>
    <x v="0"/>
    <x v="4"/>
    <s v="Agropecurio y Forestal"/>
    <n v="9202"/>
    <x v="55"/>
    <x v="28"/>
    <x v="0"/>
    <x v="339"/>
    <x v="0"/>
    <x v="177"/>
    <s v="Periodo 2018-2020"/>
    <s v="Kilogramo - Kg"/>
    <s v="Oficina de Estudios y Políticas Agrarias (ODEPA)"/>
    <s v="Volumen  de fruta por Fruta, producidas en la Collipulli"/>
    <s v="El gráfico muestra el Volumen  de fruta por Fruta, producidas en la Collipulli, durante el Periodo 2018-2020, de acuerdo a datos recopilados por la Oficina de Estudios y Políticas Agrarias (ODEPA)- Kilogramo - Kg"/>
    <s v="Gráfico"/>
    <s v="Estadísticas,ODEPA,Fruta,Agricultura,Volumen de fruta, Fruta, Collipulli"/>
    <s v="https://analytics.zoho.com/open-view/2395394000001834799?ZOHO_CRITERIA=%224.6%22.%22C%C3%B3digo_Comuna%22%3D9202"/>
    <x v="148"/>
    <s v="#1774B9"/>
  </r>
  <r>
    <n v="3804"/>
    <x v="0"/>
    <x v="4"/>
    <s v="Agropecurio y Forestal"/>
    <n v="4101"/>
    <x v="57"/>
    <x v="31"/>
    <x v="0"/>
    <x v="56"/>
    <x v="0"/>
    <x v="207"/>
    <s v="Periodo 2018-2019-2020"/>
    <s v="Superficie (ha)"/>
    <s v="Oficina de Estudios y Políticas Agrarias (ODEPA)"/>
    <s v="Superficie plantada de especies frutales por Tipo de Cultivo en la comuna de La Serena"/>
    <s v="Representación de la superficie plantada de frutales según Tipo de Cultivo en la comuna de La Serena, con base en datos recopilados por la Oficina de Estudios y Políticas Agrarias (ODEPA) en los Catastros Frutícolas Regionales de los años 2018-2019-2020."/>
    <s v="Gráfico Proporciones"/>
    <s v="agricultura,agrícola,frutícola,superficie,plantaciones,fruta,ODEPA,comuna,región,La Serena,Tipo de Cultivo"/>
    <s v="https://analytics.zoho.com/open-view/2395394000008803365?ZOHO_CRITERIA=%22Localiza%20CL%22.%22Codcom%22%3D4101"/>
    <x v="69"/>
    <s v="#1774B9"/>
  </r>
  <r>
    <n v="3805"/>
    <x v="0"/>
    <x v="4"/>
    <s v="Agropecurio y Forestal"/>
    <n v="100105001"/>
    <x v="49"/>
    <x v="28"/>
    <x v="2"/>
    <x v="113"/>
    <x v="0"/>
    <x v="230"/>
    <s v="Periodo 2018-2020"/>
    <s v="Kilogramo - Kg"/>
    <s v="Oficina de Estudios y Políticas Agrarias (ODEPA)"/>
    <s v="Número de empleados por agroindustria de Almendro según Destino, a nivel nacional"/>
    <s v="El gráfico muestra el Número de empleados por agroindustria de Almendro según Destino, a nivel nacional, durante el Periodo 2018-2020, de acuerdo a datos recopilados por la Oficina de Estudios y Políticas Agrarias (ODEPA)- Kilogramo - Kg"/>
    <s v="Gráfico"/>
    <s v="Estadísticas,ODEPA,Fruta,Agricultura,Número de empleados, Almendro, Chile"/>
    <s v="https://analytics.zoho.com/open-view/2395394000001894853?ZOHO_CRITERIA=%224.6%22.%22Id_Categor%C3%ADa%22%3D100105001"/>
    <x v="0"/>
    <s v="#1774B9"/>
  </r>
  <r>
    <n v="3806"/>
    <x v="0"/>
    <x v="4"/>
    <s v="Agropecurio y Forestal"/>
    <n v="100101009"/>
    <x v="49"/>
    <x v="28"/>
    <x v="2"/>
    <x v="113"/>
    <x v="0"/>
    <x v="340"/>
    <s v="Periodo 2018-2020"/>
    <s v="Kilogramo - Kg"/>
    <s v="Oficina de Estudios y Políticas Agrarias (ODEPA)"/>
    <s v="Número de empleados por agroindustria de Murtilla según Destino, a nivel nacional"/>
    <s v="El gráfico muestra el Número de empleados por agroindustria de Murtilla según Destino, a nivel nacional, durante el Periodo 2018-2020, de acuerdo a datos recopilados por la Oficina de Estudios y Políticas Agrarias (ODEPA)- Kilogramo - Kg"/>
    <s v="Gráfico"/>
    <s v="Estadísticas,ODEPA,Fruta,Agricultura,Número de empleados, Murtilla, Chile"/>
    <s v="https://analytics.zoho.com/open-view/2395394000001894853?ZOHO_CRITERIA=%224.6%22.%22Id_Categor%C3%ADa%22%3D100101009"/>
    <x v="0"/>
    <s v="#1774B9"/>
  </r>
  <r>
    <n v="3807"/>
    <x v="0"/>
    <x v="4"/>
    <s v="Agropecurio y Forestal"/>
    <n v="15"/>
    <x v="51"/>
    <x v="30"/>
    <x v="1"/>
    <x v="98"/>
    <x v="0"/>
    <x v="182"/>
    <s v="Periodo 2012-2020"/>
    <s v="toneladas (t)"/>
    <s v="Oficina de Estudios y Políticas Agrarias (ODEPA)"/>
    <s v="Evolución del volumen de las exportaciones de fruta, por Tipo de Fruta producidas en la Región de Arica y Parinacota"/>
    <s v="El gráfico muestra la Evolución del volumen de las exportaciones de fruta, por Tipo de Fruta producidas en la Región de Arica y Parinacota, durante el Periodo 2012-2020, de acuerdo a datos recopilados por la Oficina de Estudios y Políticas Agrarias (ODEPA)- toneladas (t)"/>
    <s v="Gráfico Evolución"/>
    <s v="Estadísticas,Agricultura,Fruta,Exportaciones,Región de Arica y Parinacota,Tipo de Fruta,Berries,Cítricos,Frutos de hueso (carozo),Frutos de pepita,Frutos secos,Frutos oleaginosos,Otros,Tropicales y subtropicales,Uva"/>
    <s v="https://analytics.zoho.com/open-view/2395394000000943308?ZOHO_CRITERIA=%22Trasposicion_4.1%22.%22C%C3%B3digo_Regi%C3%B3n%22%20%3D%2015"/>
    <x v="21"/>
    <s v="#1774B9"/>
  </r>
  <r>
    <n v="3808"/>
    <x v="0"/>
    <x v="4"/>
    <s v="Agropecurio y Forestal"/>
    <n v="100112001"/>
    <x v="60"/>
    <x v="34"/>
    <x v="1"/>
    <x v="99"/>
    <x v="8"/>
    <x v="341"/>
    <s v="Año 2021"/>
    <s v="Pesos por kilogramo (CLP/kg)"/>
    <s v="Oficina de Estudios y Políticas Agrarias (ODEPA)"/>
    <s v="Precios Diarios de Berenjena durante el año 2021 en los Mercados Mayoristas de la Región de Coquimbo"/>
    <s v="Evolución de los Precios diarios de Berenjena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Berenjena,Región de Coquimbo"/>
    <s v="https://analytics.zoho.com/open-view/2395394000008703957?ZOHO_CRITERIA=%22Hortaliza%20Consolidado%22.%22Codreg%22%3D4%20and%20%22Hortaliza%20Consolidado%22.%22Categor%C3%ADa%20ID%22%3D100112001%0A"/>
    <x v="15"/>
    <s v="#1774B9"/>
  </r>
  <r>
    <n v="3809"/>
    <x v="0"/>
    <x v="4"/>
    <s v="Agropecurio y Forestal"/>
    <n v="7303"/>
    <x v="52"/>
    <x v="31"/>
    <x v="0"/>
    <x v="333"/>
    <x v="4"/>
    <x v="171"/>
    <s v="Periodo 2018-2019-2020"/>
    <s v="Superficie (ha)"/>
    <s v="Oficina de Estudios y Políticas Agrarias (ODEPA)"/>
    <s v="Superficie plantada de especies frutales por Método de Riego en la comuna de Licantén"/>
    <s v="Se representa la superficie plantada de frutales por Método de Riego con segmentadores incorporados por Tipo de Cultivo y Especie Plantada en la comuna de Licantén con base a datos recopilados por la Oficina de Estudios y Políticas Agrarias (ODEPA) en los Catastros Frutícolas Regionales de los años 2018-2019-2020."/>
    <s v="Gráfico Proporciones"/>
    <s v="agricultura,agrícola,frutícola,superficie,plantaciones,fruta,ODEPA,comuna,región,Licantén,Método Riego"/>
    <s v="https://analytics.zoho.com/open-view/2395394000008804811?ZOHO_CRITERIA=%22Localiza%20CL%22.%22Codcom%22%3D7303"/>
    <x v="14"/>
    <s v="#1774B9"/>
  </r>
  <r>
    <n v="3810"/>
    <x v="0"/>
    <x v="4"/>
    <s v="Agropecurio y Forestal"/>
    <n v="8308"/>
    <x v="55"/>
    <x v="28"/>
    <x v="0"/>
    <x v="211"/>
    <x v="0"/>
    <x v="175"/>
    <s v="Periodo 2018-2020"/>
    <s v="Kilogramo - Kg"/>
    <s v="Oficina de Estudios y Políticas Agrarias (ODEPA)"/>
    <s v="Volumen  de fruta por Procesamiento, producidas en la Quilaco"/>
    <s v="El gráfico muestra el Volumen  de fruta por Procesamiento, producidas en la Quilaco, durante el Periodo 2018-2020, de acuerdo a datos recopilados por la Oficina de Estudios y Políticas Agrarias (ODEPA)- Kilogramo - Kg"/>
    <s v="Gráfico"/>
    <s v="Estadísticas,ODEPA,Fruta,Agricultura,Volumen de fruta, Procesamiento, Quilaco"/>
    <s v="https://analytics.zoho.com/open-view/2395394000001840276?ZOHO_CRITERIA=%224.6%22.%22C%C3%B3digo_Comuna%22%3D8308"/>
    <x v="149"/>
    <s v="#1774B9"/>
  </r>
  <r>
    <n v="3811"/>
    <x v="0"/>
    <x v="4"/>
    <s v="Agropecurio y Forestal"/>
    <n v="6106"/>
    <x v="52"/>
    <x v="31"/>
    <x v="0"/>
    <x v="88"/>
    <x v="4"/>
    <x v="171"/>
    <s v="Periodo 2018-2019-2020"/>
    <s v="Superficie (ha)"/>
    <s v="Oficina de Estudios y Políticas Agrarias (ODEPA)"/>
    <s v="Superficie plantada de especies frutales por Método de Riego en la comuna de Graneros"/>
    <s v="Se representa la superficie plantada de frutales por Método de Riego con segmentadores incorporados por Tipo de Cultivo y Especie Plantada en la comuna de Graneros con base a datos recopilados por la Oficina de Estudios y Políticas Agrarias (ODEPA) en los Catastros Frutícolas Regionales de los años 2018-2019-2020."/>
    <s v="Gráfico Proporciones"/>
    <s v="agricultura,agrícola,frutícola,superficie,plantaciones,fruta,ODEPA,comuna,región,Graneros,Método Riego"/>
    <s v="https://analytics.zoho.com/open-view/2395394000008804811?ZOHO_CRITERIA=%22Localiza%20CL%22.%22Codcom%22%3D6106"/>
    <x v="29"/>
    <s v="#1774B9"/>
  </r>
  <r>
    <n v="3812"/>
    <x v="0"/>
    <x v="4"/>
    <s v="Agropecurio y Forestal"/>
    <n v="7303"/>
    <x v="49"/>
    <x v="28"/>
    <x v="0"/>
    <x v="333"/>
    <x v="0"/>
    <x v="175"/>
    <s v="Periodo 2018-2020"/>
    <s v="Kilogramo - Kg"/>
    <s v="Oficina de Estudios y Políticas Agrarias (ODEPA)"/>
    <s v="Número de empleados por Procesamiento (agroindustria), en la Comuna de Licantén"/>
    <s v="La nube de palabras muestra el Número de empleados por Procesamiento (agroindustria), en la Comuna de Licantén, durante el Periodo 2018-2020, de acuerdo a datos recopilados por la Oficina de Estudios y Políticas Agrarias (ODEPA)- Kilogramo - Kg"/>
    <s v="Nube de palabras"/>
    <s v="Estadísticas,ODEPA,Fruta,Agricultura,Número de empleados, Procesamiento, Licantén"/>
    <s v="https://analytics.zoho.com/open-view/2395394000001840481?ZOHO_CRITERIA=%224.6%22.%22C%C3%B3digo_Comuna%22%3D7303"/>
    <x v="150"/>
    <s v="#1774B9"/>
  </r>
  <r>
    <n v="3813"/>
    <x v="0"/>
    <x v="4"/>
    <s v="Agropecurio y Forestal"/>
    <n v="100104002"/>
    <x v="49"/>
    <x v="28"/>
    <x v="2"/>
    <x v="113"/>
    <x v="0"/>
    <x v="189"/>
    <s v="Periodo 2018-2020"/>
    <s v="Kilogramo - Kg"/>
    <s v="Oficina de Estudios y Políticas Agrarias (ODEPA)"/>
    <s v="Número de empleados por agroindustria de Manzano rojo según Tipo de envase,  a nivel nacional"/>
    <s v="El gráfico muestra el Número de empleados por agroindustria de Manzano rojo según Tipo de envase,  a nivel nacional, durante el Periodo 2018-2020, de acuerdo a datos recopilados por la Oficina de Estudios y Políticas Agrarias (ODEPA)- Kilogramo - Kg"/>
    <s v="Gráfico"/>
    <s v="Estadísticas,ODEPA,Fruta,Agricultura,Número de empleados, Manzano rojo, Chile"/>
    <s v="https://analytics.zoho.com/open-view/2395394000001894573?ZOHO_CRITERIA=%224.6%22.%22Id_Categor%C3%ADa%22%3D100104002"/>
    <x v="0"/>
    <s v="#1774B9"/>
  </r>
  <r>
    <n v="3814"/>
    <x v="0"/>
    <x v="4"/>
    <s v="Agropecuario y Forestal"/>
    <n v="100108"/>
    <x v="51"/>
    <x v="33"/>
    <x v="2"/>
    <x v="113"/>
    <x v="0"/>
    <x v="190"/>
    <s v="Periodo 2012-2020"/>
    <s v="toneladas (t)"/>
    <s v="Oficina de Estudios y Políticas Agrarias (ODEPA)"/>
    <s v="Evolución del volumen de las importaciones de  Frutos Tropicales y subtropicales por Fruta"/>
    <s v="El gráfico muestra la Evolución del volumen de las importaciones de  Frutos Tropicales y subtropicales por Fruta, durante el Periodo 2012-2020, de acuerdo a datos recopilados por la Oficina de Estudios y Políticas Agrarias (ODEPA)- toneladas (t)"/>
    <s v="Gráfico Evolución"/>
    <s v="Estadísticas,Agricultura,Fruta,Importaciones,Chile,Frutos Tropicales y subtropicales,Mango,Papaya,Piña,Plátano,Coco"/>
    <s v="https://analytics.zoho.com/open-view/2395394000005565719?ZOHO_CRITERIA=%22Trasposicion_4.3%22.%22Id_Producto%22%3D100108"/>
    <x v="0"/>
    <s v="#1774B9"/>
  </r>
  <r>
    <n v="3815"/>
    <x v="0"/>
    <x v="4"/>
    <s v="Agropecurio y Forestal"/>
    <n v="3"/>
    <x v="51"/>
    <x v="30"/>
    <x v="2"/>
    <x v="383"/>
    <x v="0"/>
    <x v="177"/>
    <s v="Periodo 2012-2020"/>
    <s v="toneladas (t)"/>
    <s v="Oficina de Estudios y Políticas Agrarias (ODEPA)"/>
    <s v="Evolución del volumen de las exportaciones de fruta hacia Alemania, por Fruta producidas a Escala Nacional"/>
    <s v="El gráfico muestra la Evolución del volumen de las exportaciones de fruta hacia Alemania, por Fruta producidas a Escala Nacional, durante el Periodo 2012-2020, de acuerdo a datos recopilados por la Oficina de Estudios y Políticas Agrarias (ODEPA)- toneladas (t)"/>
    <s v="Gráfico Evolución"/>
    <s v="Estadísticas,Agricultura,Fruta,Exportaciones,Alemania,Fruta,Aceituna,Almendra,Arándanos y mirtilos,Avellana,Cereza,Ciruela,Coco,Damasco,Frambuesa,Frutilla,Higo,Limón,Mandarina,Manzana,Membrillo,Mora,Nectarín,Nuez,Otros berries,Otros frutos,Otros frutos secos,Palta,Pera,Piña,Plumcots,Uva"/>
    <s v="https://analytics.zoho.com/open-view/2395394000000988827?ZOHO_CRITERIA=%22Trasposicion_4.1%22.%22Id_auxiliar%22%3D3"/>
    <x v="0"/>
    <s v="#1774B9"/>
  </r>
  <r>
    <n v="3816"/>
    <x v="0"/>
    <x v="4"/>
    <s v="Agropecurio y Forestal"/>
    <n v="21"/>
    <x v="51"/>
    <x v="30"/>
    <x v="2"/>
    <x v="402"/>
    <x v="5"/>
    <x v="175"/>
    <s v="Año 2020"/>
    <s v="toneladas (t)"/>
    <s v="Oficina de Estudios y Políticas Agrarias (ODEPA)"/>
    <s v="Volumen de las exportaciones de fruta hacia Bielorrusia, por Procesamiento producidas a Escala Nacional"/>
    <s v="El gráfico muestra el Volumen de las exportaciones de fruta hacia Bielorrusia, por Procesamiento producidas a Escala Nacional, durante el Año 2020, de acuerdo a datos recopilados por la Oficina de Estudios y Políticas Agrarias (ODEPA)- toneladas (t)"/>
    <s v="Gráfico"/>
    <s v="Estadísticas,Agricultura,Fruta,Exportaciones,Bielorrusia,Procesamiento,Aceites,Congelados,Conservas,Deshidratados,Fresca,Frutos secos,Jugos"/>
    <s v="https://analytics.zoho.com/open-view/2395394000000827608?ZOHO_CRITERIA=%22Trasposicion_4.1%22.%22Id_auxiliar%22%3D21"/>
    <x v="0"/>
    <s v="#1774B9"/>
  </r>
  <r>
    <n v="3817"/>
    <x v="0"/>
    <x v="4"/>
    <s v="Agropecuario y Forestal"/>
    <n v="100102003"/>
    <x v="51"/>
    <x v="30"/>
    <x v="2"/>
    <x v="113"/>
    <x v="0"/>
    <x v="191"/>
    <s v="Año 2020"/>
    <s v="USD"/>
    <s v="Oficina de Estudios y Políticas Agrarias (ODEPA)"/>
    <s v="Valor  de las exportaciones de Limón por Procesamiento, producidas a Escala Nacional"/>
    <s v="El gráfico muestra el Valor  de las exportaciones de Limón por Procesamiento, producidas a Escala Nacional, durante el Año 2020, de acuerdo a datos recopilados por la Oficina de Estudios y Políticas Agrarias (ODEPA)- USD"/>
    <s v="Gráfico"/>
    <s v="Estadísticas,Agricultura,Fruta,Exportaciones,Chile,Limón,Aceites,Congelados,Conservas,Deshidratados,Fresca,Frutos secos,Jugos"/>
    <s v="https://analytics.zoho.com/open-view/2395394000006093092?ZOHO_CRITERIA=%22Trasposicion_4.2%22.%22Id_Categor%C3%ADa%22%20%3D%20100102003"/>
    <x v="0"/>
    <s v="#1774B9"/>
  </r>
  <r>
    <n v="3818"/>
    <x v="0"/>
    <x v="4"/>
    <s v="Agropecurio y Forestal"/>
    <n v="1001040020"/>
    <x v="49"/>
    <x v="28"/>
    <x v="2"/>
    <x v="113"/>
    <x v="0"/>
    <x v="271"/>
    <s v="Periodo 2018-2020"/>
    <s v="Kilogramo - Kg"/>
    <s v="Oficina de Estudios y Políticas Agrarias (ODEPA)"/>
    <s v="Número de empleados en agroindustria de Manzano verde por tipo de empresa a nivel nacional"/>
    <s v="El gráfico muestra el Número de empleados en agroindustria de Manzano verde por tipo de empresa a nivel nacional, durante el Periodo 2018-2020, de acuerdo a datos recopilados por la Oficina de Estudios y Políticas Agrarias (ODEPA)- Kilogramo - Kg"/>
    <s v="Gráfico"/>
    <s v="Estadísticas,ODEPA,Fruta,Agricultura,Número de empleados, Manzano verde, Chile"/>
    <s v="https://analytics.zoho.com/open-view/2395394000001914948?ZOHO_CRITERIA=%224.6%22.%22Id_Categor%C3%ADa%22%3D1001040020"/>
    <x v="0"/>
    <s v="#1774B9"/>
  </r>
  <r>
    <n v="3819"/>
    <x v="0"/>
    <x v="4"/>
    <s v="Agropecurio y Forestal"/>
    <n v="5301"/>
    <x v="55"/>
    <x v="28"/>
    <x v="0"/>
    <x v="132"/>
    <x v="0"/>
    <x v="177"/>
    <s v="Periodo 2018-2020"/>
    <s v="Kilogramo - Kg"/>
    <s v="Oficina de Estudios y Políticas Agrarias (ODEPA)"/>
    <s v="Volumen  de fruta por Fruta, producidas en la Los Andes"/>
    <s v="El gráfico muestra el Volumen  de fruta por Fruta, producidas en la Los Andes, durante el Periodo 2018-2020, de acuerdo a datos recopilados por la Oficina de Estudios y Políticas Agrarias (ODEPA)- Kilogramo - Kg"/>
    <s v="Gráfico"/>
    <s v="Estadísticas,ODEPA,Fruta,Agricultura,Volumen de fruta, Fruta, Los Andes"/>
    <s v="https://analytics.zoho.com/open-view/2395394000001834799?ZOHO_CRITERIA=%224.6%22.%22C%C3%B3digo_Comuna%22%3D5301"/>
    <x v="151"/>
    <s v="#1774B9"/>
  </r>
  <r>
    <n v="3820"/>
    <x v="0"/>
    <x v="4"/>
    <s v="Agropecurio y Forestal"/>
    <n v="9108"/>
    <x v="57"/>
    <x v="31"/>
    <x v="0"/>
    <x v="314"/>
    <x v="0"/>
    <x v="207"/>
    <s v="Periodo 2018-2019-2020"/>
    <s v="Superficie (ha)"/>
    <s v="Oficina de Estudios y Políticas Agrarias (ODEPA)"/>
    <s v="Superficie plantada de especies frutales por Tipo de Cultivo en la comuna de Lautaro"/>
    <s v="Representación de la superficie plantada de frutales según Tipo de Cultivo en la comuna de Lautaro, con base en datos recopilados por la Oficina de Estudios y Políticas Agrarias (ODEPA) en los Catastros Frutícolas Regionales de los años 2018-2019-2020."/>
    <s v="Gráfico Proporciones"/>
    <s v="agricultura,agrícola,frutícola,superficie,plantaciones,fruta,ODEPA,comuna,región,Lautaro,Tipo de Cultivo"/>
    <s v="https://analytics.zoho.com/open-view/2395394000008803365?ZOHO_CRITERIA=%22Localiza%20CL%22.%22Codcom%22%3D9108"/>
    <x v="20"/>
    <s v="#1774B9"/>
  </r>
  <r>
    <n v="3821"/>
    <x v="0"/>
    <x v="4"/>
    <s v="Agropecurio y Forestal"/>
    <n v="1001030020"/>
    <x v="55"/>
    <x v="28"/>
    <x v="2"/>
    <x v="113"/>
    <x v="0"/>
    <x v="248"/>
    <s v="Periodo 2018-2020"/>
    <s v="Kilogramo - Kg"/>
    <s v="Oficina de Estudios y Políticas Agrarias (ODEPA)"/>
    <s v="Volumen  de  Ciruelo japonés por Región de origen, producidas a nivel nacional"/>
    <s v="El mapa muestra el Volumen  de  Ciruelo japonés por Región de origen, producidas a nivel nacional, durante el Periodo 2018-2020, de acuerdo a datos recopilados por la Oficina de Estudios y Políticas Agrarias (ODEPA)- Kilogramo - Kg"/>
    <s v="Mapa"/>
    <s v="Estadísticas,ODEPA,Fruta,Agricultura,Volumen de fruta, Ciruelo japonés, Chile"/>
    <s v="https://analytics.zoho.com/open-view/2395394000001878889?ZOHO_CRITERIA=%224.6%22.%22Id_Categor%C3%ADa%22%3D1001030020"/>
    <x v="0"/>
    <s v="#1774B9"/>
  </r>
  <r>
    <n v="3822"/>
    <x v="0"/>
    <x v="4"/>
    <s v="Agropecurio y Forestal"/>
    <n v="100107007"/>
    <x v="49"/>
    <x v="28"/>
    <x v="2"/>
    <x v="113"/>
    <x v="0"/>
    <x v="285"/>
    <s v="Periodo 2018-2020"/>
    <s v="Kilogramo - Kg"/>
    <s v="Oficina de Estudios y Políticas Agrarias (ODEPA)"/>
    <s v="Número de empleados por agroindustria de Lúcumo según Tipo de envase,  a nivel nacional"/>
    <s v="El gráfico muestra el Número de empleados por agroindustria de Lúcumo según Tipo de envase,  a nivel nacional, durante el Periodo 2018-2020, de acuerdo a datos recopilados por la Oficina de Estudios y Políticas Agrarias (ODEPA)- Kilogramo - Kg"/>
    <s v="Gráfico"/>
    <s v="Estadísticas,ODEPA,Fruta,Agricultura,Número de empleados, Lúcumo, Chile"/>
    <s v="https://analytics.zoho.com/open-view/2395394000001894573?ZOHO_CRITERIA=%224.6%22.%22Id_Categor%C3%ADa%22%3D100107007"/>
    <x v="0"/>
    <s v="#1774B9"/>
  </r>
  <r>
    <n v="3823"/>
    <x v="0"/>
    <x v="4"/>
    <s v="Agropecurio y Forestal"/>
    <n v="100108005"/>
    <x v="50"/>
    <x v="29"/>
    <x v="1"/>
    <x v="13"/>
    <x v="0"/>
    <x v="269"/>
    <s v="Periodo 2018-2019"/>
    <s v="Empresas (unidades)"/>
    <s v="Oficina de Estudios y Políticas Agrarias (ODEPA)"/>
    <s v="Número de empresas agroindustriales procesadoras de Piña por Comuna en la Región Metropolitana"/>
    <s v="El Mapa muestra el Número de empresas agrícolas por Comuna en la Región Metropolitana, que utilizan Piña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Piña"/>
    <s v="https://analytics.zoho.com/open-view/2395394000008782843?ZOHO_CRITERIA=%22Localiza%20CL%22.%22Codreg%22%3D13%20and%20%224.13%20Directorio%20Agroindustria%202020%22.%22Id_Categor%C3%ADa%22%3D100108005"/>
    <x v="2"/>
    <s v="#1774B9"/>
  </r>
  <r>
    <n v="3824"/>
    <x v="0"/>
    <x v="4"/>
    <s v="Agropecurio y Forestal"/>
    <n v="5"/>
    <x v="55"/>
    <x v="28"/>
    <x v="1"/>
    <x v="184"/>
    <x v="0"/>
    <x v="306"/>
    <s v="Periodo 2018-2020"/>
    <s v="Kilogramo - Kg"/>
    <s v="Oficina de Estudios y Políticas Agrarias (ODEPA)"/>
    <s v="Volumen de fruta por Comuna, producidas en la Región de Valparaíso"/>
    <s v="El mapa muestra el Volumen de fruta por Comuna, producidas en la Región de Valparaíso, durante el Periodo 2018-2020, de acuerdo a datos recopilados por la Oficina de Estudios y Políticas Agrarias (ODEPA)- Kilogramo - Kg"/>
    <s v="Mapa"/>
    <s v="Estadísticas,ODEPA,Fruta,Agricultura,Volumen de fruta, Comuna, Región de Valparaíso"/>
    <s v="https://analytics.zoho.com/open-view/2395394000001771263?ZOHO_CRITERIA=%224.6%22.%22C%C3%B3digo_Regi%C3%B3n%22%3D5"/>
    <x v="63"/>
    <s v="#1774B9"/>
  </r>
  <r>
    <n v="3825"/>
    <x v="0"/>
    <x v="4"/>
    <s v="Agropecurio y Forestal"/>
    <n v="4"/>
    <x v="51"/>
    <x v="30"/>
    <x v="1"/>
    <x v="99"/>
    <x v="0"/>
    <x v="182"/>
    <s v="Periodo 2012-2020"/>
    <s v="USD"/>
    <s v="Oficina de Estudios y Políticas Agrarias (ODEPA)"/>
    <s v="Evolución del Valor de las exportaciones de fruta, por Tipo de Fruta producidas en la Región de Coquimbo"/>
    <s v="El gráfico muestra la Evolución del Valor de las exportaciones de fruta, por Tipo de Fruta producidas en la Región de Coquimbo, durante el Periodo 2012-2020, de acuerdo a datos recopilados por la Oficina de Estudios y Políticas Agrarias (ODEPA)- USD"/>
    <s v="Gráfico Evolución"/>
    <s v="Estadísticas,Agricultura,Fruta,Exportaciones,Región de Coquimbo,Tipo de Fruta,Aceituna,Almendra,Arándanos y mirtilos,Avellana,Cereza,Chirimoya,Ciruela,Damasco,Durazno,Frambuesa,Higo,Kiwi,Limón,Mandarina,Mangos y guayabas,Manzana,Membrillo,Mora,Naranja,Nectarín,Nuez,Otros berries,Otros frutos,Otros frutos secos,Palta,Pera,Pistacho,Plumcots,Pomelo,Uva"/>
    <s v="https://analytics.zoho.com/open-view/2395394000006080169?ZOHO_CRITERIA=%22Trasposicion_4.2%22.%22C%C3%B3digo_Regi%C3%B3n%22%20%3D%204"/>
    <x v="15"/>
    <s v="#1774B9"/>
  </r>
  <r>
    <n v="3826"/>
    <x v="0"/>
    <x v="4"/>
    <s v="Agropecurio y Forestal"/>
    <n v="5"/>
    <x v="59"/>
    <x v="35"/>
    <x v="1"/>
    <x v="184"/>
    <x v="0"/>
    <x v="210"/>
    <s v="Periodo 1979-2020"/>
    <s v="Toneladas"/>
    <s v="Oficina de Estudios y Políticas Agrarias (ODEPA)"/>
    <s v="Evolución de producción de cultivos anuales por Cultivo en la Región de Valparaíso"/>
    <s v="El gráfico muestra la Evolución de producción de cultivos anuales por Cultivo en la Región de Valparaíso, durante el Periodo 1979-2020, de acuerdo a datos recopilados por la Oficina de Estudios y Políticas Agrarias (ODEPA)- Toneladas"/>
    <s v="Gráfico de Evolución"/>
    <s v=" Cultivo,ODEPA,Cultivos anuales,Estadisticas,Producción agrícola, Agricultura,Región de Valparaíso"/>
    <s v="https://analytics.zoho.com/open-view/2395394000006353941?ZOHO_CRITERIA=%22Trasposicion_4.10%22.%22Cod_regi%C3%B3n%22%20%3D%205"/>
    <x v="63"/>
    <s v="#1774B9"/>
  </r>
  <r>
    <n v="3827"/>
    <x v="0"/>
    <x v="4"/>
    <s v="Agropecurio y Forestal"/>
    <n v="39"/>
    <x v="51"/>
    <x v="30"/>
    <x v="2"/>
    <x v="396"/>
    <x v="0"/>
    <x v="185"/>
    <s v="Año 2020"/>
    <s v="toneladas (t)"/>
    <s v="Oficina de Estudios y Políticas Agrarias (ODEPA)"/>
    <s v="Volumen de las exportaciones de fruta hacia China, por Región de Origen producidas a Escala Nacional"/>
    <s v="El mapa muestra el Volumen de las exportaciones de fruta hacia China, por Región de Origen producidas a Escala Nacional, durante el Año 2020, de acuerdo a datos recopilados por la Oficina de Estudios y Políticas Agrarias (ODEPA)- toneladas (t)"/>
    <s v="Mapa de calor"/>
    <s v="Estadísticas,Agricultura,Fruta,Exportaciones,China,Región de Origen,Ñuble,Biobío,Maule,O'Higgins,Coquimbo,Valparaíso,Metropolitana"/>
    <s v="https://analytics.zoho.com/open-view/2395394000000827189?ZOHO_CRITERIA=%22Trasposicion_4.1%22.%22Id_auxiliar%22%3D39"/>
    <x v="0"/>
    <s v="#1774B9"/>
  </r>
  <r>
    <n v="3828"/>
    <x v="0"/>
    <x v="4"/>
    <s v="Agropecuario y Forestal"/>
    <n v="100112025"/>
    <x v="51"/>
    <x v="30"/>
    <x v="2"/>
    <x v="113"/>
    <x v="0"/>
    <x v="221"/>
    <s v="Año 2020"/>
    <s v="USD"/>
    <s v="Oficina de Estudios y Políticas Agrarias (ODEPA)"/>
    <s v="Valor de las exportaciones de Frutilla por Región de Origen, producidas a Escala Nacional"/>
    <s v="El gráfico muestra el Valor de las exportaciones de Frutilla por Región de Origen, producidas a Escala Nacional, durante el Año 2020, de acuerdo a datos recopilados por la Oficina de Estudios y Políticas Agrarias (ODEPA)- USD"/>
    <s v="Gráfico"/>
    <s v="Estadísticas,Agricultura,Fruta,Exportaciones,Chile,Frutilla,Antofagasta,Araucanía,Arica y Parinacota,Atacama,Biobío,Los Lagos,Los Ríos,Magallanes,Maule,Mercadería extranjera nacionalizada,Metropolitana,Ñuble,O'Higgins,Tarapacá,Valparaíso"/>
    <s v="https://analytics.zoho.com/open-view/2395394000006091863?ZOHO_CRITERIA=%22Trasposicion_4.2%22.%22Id_Categor%C3%ADa%22%20%3D%20100112025"/>
    <x v="0"/>
    <s v="#1774B9"/>
  </r>
  <r>
    <n v="3829"/>
    <x v="0"/>
    <x v="4"/>
    <s v="Agropecurio y Forestal"/>
    <n v="1"/>
    <x v="51"/>
    <x v="30"/>
    <x v="1"/>
    <x v="78"/>
    <x v="0"/>
    <x v="278"/>
    <s v="Periodo 2012-2020"/>
    <s v="USD"/>
    <s v="Oficina de Estudios y Políticas Agrarias (ODEPA)"/>
    <s v="Evolución del valor de las exportaciones de fruta, por País de destino producidas en la Región de Tarapacá"/>
    <s v="El gráfico muestra la Evolución del valor de las exportaciones de fruta, por País de destino producidas en la Región de Tarapacá, durante el Periodo 2012-2020, de acuerdo a datos recopilados por la Oficina de Estudios y Políticas Agrarias (ODEPA)- USD"/>
    <s v="Gráfico Evolución"/>
    <s v="Estadísticas,Agricultura,Fruta,Exportaciones,Región de Tarapacá,País de destino,Alemania,Argentina,Bolivia,Brasil,Canadá,China,Colombia,Corea del Sur,Ecuador,Emiratos Árabes Unidos,España,Estados Unidos,Filipinas,Francia,Hong Kong,Indonesia,Japón,Malasia,México,Nueva Zelanda,Otros,Países Bajos,Panamá,Paraguay,Perú,Polonia,Portugal,Puerto Rico,Reino Unido,Rusia,Tailandia,Taiwán,Turquía,Ucrania"/>
    <s v="https://analytics.zoho.com/open-view/2395394000006080100?ZOHO_CRITERIA=%22Trasposicion_4.2%22.%22C%C3%B3digo_Regi%C3%B3n%22%20%3D%201"/>
    <x v="66"/>
    <s v="#1774B9"/>
  </r>
  <r>
    <n v="3830"/>
    <x v="0"/>
    <x v="4"/>
    <s v="Agropecurio y Forestal"/>
    <n v="7406"/>
    <x v="55"/>
    <x v="28"/>
    <x v="0"/>
    <x v="46"/>
    <x v="0"/>
    <x v="177"/>
    <s v="Periodo 2018-2020"/>
    <s v="Kilogramo - Kg"/>
    <s v="Oficina de Estudios y Políticas Agrarias (ODEPA)"/>
    <s v="Volumen  de fruta por Fruta, producidas en la San Javier"/>
    <s v="El gráfico muestra el Volumen  de fruta por Fruta, producidas en la San Javier, durante el Periodo 2018-2020, de acuerdo a datos recopilados por la Oficina de Estudios y Políticas Agrarias (ODEPA)- Kilogramo - Kg"/>
    <s v="Gráfico"/>
    <s v="Estadísticas,ODEPA,Fruta,Agricultura,Volumen de fruta, Fruta, San Javier"/>
    <s v="https://analytics.zoho.com/open-view/2395394000001834799?ZOHO_CRITERIA=%224.6%22.%22C%C3%B3digo_Comuna%22%3D7406"/>
    <x v="152"/>
    <s v="#1774B9"/>
  </r>
  <r>
    <n v="3831"/>
    <x v="0"/>
    <x v="4"/>
    <s v="Agropecuario y Forestal"/>
    <n v="100103002"/>
    <x v="51"/>
    <x v="30"/>
    <x v="2"/>
    <x v="113"/>
    <x v="0"/>
    <x v="219"/>
    <s v="Periodo 2012-2020"/>
    <s v="USD"/>
    <s v="Oficina de Estudios y Políticas Agrarias (ODEPA)"/>
    <s v="Evolución del Valor de las exportaciones de Ciruela por Región de Origen, producidas a Escala Nacional"/>
    <s v="El gráfico muestra la Evolución del Valor de las exportaciones de Ciruela por Región de Origen, producidas a Escala Nacional, durante el Periodo 2012-2020, de acuerdo a datos recopilados por la Oficina de Estudios y Políticas Agrarias (ODEPA)- USD"/>
    <s v="Gráfico Evolución"/>
    <s v="Estadísticas,Agricultura,Fruta,Exportaciones,Chile,Ciruela,Antofagasta,Araucanía,Arica y Parinacota,Atacama,Aysén,Biobío,Coquimbo,Los Lagos,Los Ríos,Magallanes,Maule,Mercadería extranjera nacionalizada,Metropolitana,Ñuble,O'Higgins,Tarapacá,Valparaíso"/>
    <s v="https://analytics.zoho.com/open-view/2395394000006080811?ZOHO_CRITERIA=%22Trasposicion_4.2%22.%22Id_Categor%C3%ADa%22%20%3D%20100103002"/>
    <x v="0"/>
    <s v="#1774B9"/>
  </r>
  <r>
    <n v="3832"/>
    <x v="0"/>
    <x v="4"/>
    <s v="Agropecurio y Forestal"/>
    <n v="13303"/>
    <x v="52"/>
    <x v="31"/>
    <x v="0"/>
    <x v="173"/>
    <x v="4"/>
    <x v="171"/>
    <s v="Periodo 2018-2019-2020"/>
    <s v="Superficie (ha)"/>
    <s v="Oficina de Estudios y Políticas Agrarias (ODEPA)"/>
    <s v="Superficie plantada de especies frutales por Método de Riego en la comuna de Tiltil"/>
    <s v="Se representa la superficie plantada de frutales por Método de Riego con segmentadores incorporados por Tipo de Cultivo y Especie Plantada en la comuna de Tiltil con base a datos recopilados por la Oficina de Estudios y Políticas Agrarias (ODEPA) en los Catastros Frutícolas Regionales de los años 2018-2019-2020."/>
    <s v="Gráfico Proporciones"/>
    <s v="agricultura,agrícola,frutícola,superficie,plantaciones,fruta,ODEPA,comuna,región,Tiltil,Método Riego"/>
    <s v="https://analytics.zoho.com/open-view/2395394000008804811?ZOHO_CRITERIA=%22Localiza%20CL%22.%22Codcom%22%3D13303"/>
    <x v="3"/>
    <s v="#1774B9"/>
  </r>
  <r>
    <n v="3833"/>
    <x v="0"/>
    <x v="4"/>
    <s v="Agropecurio y Forestal"/>
    <n v="7"/>
    <x v="54"/>
    <x v="31"/>
    <x v="1"/>
    <x v="13"/>
    <x v="6"/>
    <x v="316"/>
    <s v="Periodo 2018-2019-2020"/>
    <s v="Superficie (ha)"/>
    <s v="Oficina de Estudios y Políticas Agrarias (ODEPA)"/>
    <s v="Superficie plantada de  Peral según Variedad por Comuna en la Región Metropolitana"/>
    <s v="Representación geográfica de la superficie plantada de Peral por Comuna en la Región Metropolitan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Metropolitana,Especie Plantada,Peral"/>
    <s v="https://analytics.zoho.com/open-view/2395394000008814573?ZOHO_CRITERIA=%224.12%20Sup%20Plantada%20Frut%C3%ADcola%22.%22Codreg%22%3D13%20and%20%224.12%20Sup%20Plantada%20Frut%C3%ADcola%22.%22id_especie%22%3D7"/>
    <x v="3"/>
    <s v="#1774B9"/>
  </r>
  <r>
    <n v="3834"/>
    <x v="0"/>
    <x v="4"/>
    <s v="Agropecurio y Forestal"/>
    <n v="9107"/>
    <x v="49"/>
    <x v="28"/>
    <x v="0"/>
    <x v="48"/>
    <x v="0"/>
    <x v="175"/>
    <s v="Periodo 2018-2020"/>
    <s v="Kilogramo - Kg"/>
    <s v="Oficina de Estudios y Políticas Agrarias (ODEPA)"/>
    <s v="Número de empleados por Procesamiento (agroindustria), en la Comuna de Gorbea"/>
    <s v="La nube de palabras muestra el Número de empleados por Procesamiento (agroindustria), en la Comuna de Gorbea, durante el Periodo 2018-2020, de acuerdo a datos recopilados por la Oficina de Estudios y Políticas Agrarias (ODEPA)- Kilogramo - Kg"/>
    <s v="Nube de palabras"/>
    <s v="Estadísticas,ODEPA,Fruta,Agricultura,Número de empleados, Procesamiento, Gorbea"/>
    <s v="https://analytics.zoho.com/open-view/2395394000001840481?ZOHO_CRITERIA=%224.6%22.%22C%C3%B3digo_Comuna%22%3D9107"/>
    <x v="153"/>
    <s v="#1774B9"/>
  </r>
  <r>
    <n v="3835"/>
    <x v="0"/>
    <x v="4"/>
    <s v="Agropecurio y Forestal"/>
    <n v="100104005"/>
    <x v="58"/>
    <x v="34"/>
    <x v="1"/>
    <x v="99"/>
    <x v="8"/>
    <x v="225"/>
    <s v="Año 2021"/>
    <s v="Pesos por kilogramo (CLP/kg)"/>
    <s v="Oficina de Estudios y Políticas Agrarias (ODEPA)"/>
    <s v="Precios Diarios de Pera durante el año 2021 en los Mercados Mayoristas de la Región de Coquimbo"/>
    <s v="Evolución de los Precios diarios de Pera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Pera,Región de Coquimbo"/>
    <s v="https://analytics.zoho.com/open-view/2395394000008699297?ZOHO_CRITERIA=%22Fruta%20Consolidado%22.%22Codreg%22%3D4%20and%20%22Fruta%20Consolidado%22.%22Categor%C3%ADa%20ID%22%3D100104005"/>
    <x v="15"/>
    <s v="#1774B9"/>
  </r>
  <r>
    <n v="3836"/>
    <x v="0"/>
    <x v="4"/>
    <s v="Agropecurio y Forestal"/>
    <n v="10301"/>
    <x v="57"/>
    <x v="31"/>
    <x v="0"/>
    <x v="246"/>
    <x v="0"/>
    <x v="207"/>
    <s v="Periodo 2018-2019-2020"/>
    <s v="Superficie (ha)"/>
    <s v="Oficina de Estudios y Políticas Agrarias (ODEPA)"/>
    <s v="Superficie plantada de especies frutales por Tipo de Cultivo en la comuna de Osorno"/>
    <s v="Representación de la superficie plantada de frutales según Tipo de Cultivo en la comuna de Osorno, con base en datos recopilados por la Oficina de Estudios y Políticas Agrarias (ODEPA) en los Catastros Frutícolas Regionales de los años 2018-2019-2020."/>
    <s v="Gráfico Proporciones"/>
    <s v="agricultura,agrícola,frutícola,superficie,plantaciones,fruta,ODEPA,comuna,región,Osorno,Tipo de Cultivo"/>
    <s v="https://analytics.zoho.com/open-view/2395394000008803365?ZOHO_CRITERIA=%22Localiza%20CL%22.%22Codcom%22%3D10301"/>
    <x v="80"/>
    <s v="#1774B9"/>
  </r>
  <r>
    <n v="3837"/>
    <x v="0"/>
    <x v="4"/>
    <s v="Agropecurio y Forestal"/>
    <n v="6305"/>
    <x v="54"/>
    <x v="31"/>
    <x v="0"/>
    <x v="159"/>
    <x v="7"/>
    <x v="184"/>
    <s v="Periodo 2018-2019-2020"/>
    <s v="Superficie (ha)"/>
    <s v="Oficina de Estudios y Políticas Agrarias (ODEPA)"/>
    <s v="Superficie plantada de especies frutales por Especie en la comuna de Nancagua"/>
    <s v="Visualización de la superficie plantada de frutales por Especie con segmentador incorporado de Tipo de Cultivo en la comuna de Nancagua con base a datos recopilados por la Oficina de Estudios y Políticas Agrarias (ODEPA) en los Catastros Frutícolas Regionales de los años 2018-2019-2020."/>
    <s v="Gráfico Proporciones"/>
    <s v="agricultura,agrícola,frutícola,superficie,plantaciones,fruta,ODEPA,comuna,región,Nancagua,Especie Plantada"/>
    <s v="https://analytics.zoho.com/open-view/2395394000008803974?ZOHO_CRITERIA=%22Localiza%20CL%22.%22Codcom%22%3D6305"/>
    <x v="29"/>
    <s v="#1774B9"/>
  </r>
  <r>
    <n v="3838"/>
    <x v="0"/>
    <x v="4"/>
    <s v="Agropecurio y Forestal"/>
    <n v="9120"/>
    <x v="55"/>
    <x v="28"/>
    <x v="0"/>
    <x v="167"/>
    <x v="0"/>
    <x v="197"/>
    <s v="Periodo 2018-2020"/>
    <s v="Kilogramo - Kg"/>
    <s v="Oficina de Estudios y Políticas Agrarias (ODEPA)"/>
    <s v="Volumen  de fruta por Tipo de Envase, producidas en la Villarrica"/>
    <s v="El gráfico muestra el Volumen  de fruta por Tipo de Envase, producidas en la Villarrica, durante el Periodo 2018-2020, de acuerdo a datos recopilados por la Oficina de Estudios y Políticas Agrarias (ODEPA)- Kilogramo - Kg"/>
    <s v="Gráfico"/>
    <s v="Estadísticas,ODEPA,Fruta,Agricultura,Volumen de fruta, Tipo de Envase, Villarrica"/>
    <s v="https://analytics.zoho.com/open-view/2395394000001840783?ZOHO_CRITERIA=%224.6%22.%22C%C3%B3digo_Comuna%22%3D9120"/>
    <x v="154"/>
    <s v="#1774B9"/>
  </r>
  <r>
    <n v="3839"/>
    <x v="0"/>
    <x v="4"/>
    <s v="Agropecurio y Forestal"/>
    <n v="7"/>
    <x v="61"/>
    <x v="29"/>
    <x v="1"/>
    <x v="13"/>
    <x v="12"/>
    <x v="335"/>
    <s v="Periodo 2018-2019"/>
    <s v="Empresas (unidades)"/>
    <s v="Oficina de Estudios y Políticas Agrarias (ODEPA)"/>
    <s v="Número de empresas procesadoras de Pasta por Comuna en la Región Metropolitana"/>
    <s v="El Mapa muestra el Número de empresas agrícolas por Comuna en la Región Metropolitana, que procesan Pasta, entre los años 2018-2019, de acuerdo a datos recopilados del directorio de agroindustrías hortofrutícolas efectuados por la ODEPA."/>
    <s v="Representación Geográfica"/>
    <s v="agricultura,agrícola,frutícola,directorio,agroindustria,fruta,hortaliza,ODEPA,Tipo Producto-Producto,Región Metropolitana,Pasta"/>
    <s v="https://analytics.zoho.com/open-view/2395394000008783082?ZOHO_CRITERIA=%22Localiza%20CL%22.%22Codreg%22%3D13%20and%20%224.13%20Directorio%20Agroindustria%202020%22.%22Id_Procesamiento%22%3D7"/>
    <x v="2"/>
    <s v="#1774B9"/>
  </r>
  <r>
    <n v="3840"/>
    <x v="0"/>
    <x v="4"/>
    <s v="Agropecurio y Forestal"/>
    <n v="84"/>
    <x v="51"/>
    <x v="33"/>
    <x v="2"/>
    <x v="417"/>
    <x v="0"/>
    <x v="175"/>
    <s v="Año 2020"/>
    <s v="toneladas (t)"/>
    <s v="Oficina de Estudios y Políticas Agrarias (ODEPA)"/>
    <s v="Volumen de las importaciones de fruta provenientes de Irán, por Procesamiento"/>
    <s v="El gráfico muestra el Volumen de las importaciones de fruta provenientes de Irán, por Procesamiento, durante el Año 2020, de acuerdo a datos recopilados por la Oficina de Estudios y Políticas Agrarias (ODEPA)- toneladas (t)"/>
    <s v="Gráfico Evolución"/>
    <s v="Estadísticas,Agricultura,Fruta,Importaciones,Irán,Procesamiento,Aceites,Congelados,Conservas,Deshidratados,Fresca,Frutos secos,Jugos"/>
    <s v="https://analytics.zoho.com/open-view/2395394000005581300?ZOHO_CRITERIA=%22Trasposicion_4.3%22.%22Id_auxiliar%22%3D84"/>
    <x v="0"/>
    <s v="#1774B9"/>
  </r>
  <r>
    <n v="3841"/>
    <x v="0"/>
    <x v="4"/>
    <s v="Agropecuario y Forestal"/>
    <n v="100102005"/>
    <x v="51"/>
    <x v="33"/>
    <x v="2"/>
    <x v="113"/>
    <x v="0"/>
    <x v="249"/>
    <s v="Periodo 2012-2020"/>
    <s v="USD"/>
    <s v="Oficina de Estudios y Políticas Agrarias (ODEPA)"/>
    <s v="Evolución del Valor de las importaciones de Naranja por País de origen"/>
    <s v="El gráfico muestra la Evolución del Valor de las importaciones de Naranja por País de origen, durante el Periodo 2012-2020, de acuerdo a datos recopilados por la Oficina de Estudios y Políticas Agrarias (ODEPA)- USD"/>
    <s v="Gráfico Evolución"/>
    <s v="Estadísticas,Agricultura,Fruta,Importaciones,Chile,Naranja,Alemania,Argentina,Brasil,España,Estados Unidos,Francia,Haití,México"/>
    <s v="https://analytics.zoho.com/open-view/2395394000005672161?ZOHO_CRITERIA=%22Trasposicion_4.4%22.%22Id_Categor%C3%ADa%22%20%3D%20100102005"/>
    <x v="0"/>
    <s v="#1774B9"/>
  </r>
  <r>
    <n v="3842"/>
    <x v="0"/>
    <x v="4"/>
    <s v="Agropecurio y Forestal"/>
    <n v="55"/>
    <x v="54"/>
    <x v="31"/>
    <x v="1"/>
    <x v="87"/>
    <x v="6"/>
    <x v="270"/>
    <s v="Periodo 2018-2019-2020"/>
    <s v="Superficie (ha)"/>
    <s v="Oficina de Estudios y Políticas Agrarias (ODEPA)"/>
    <s v="Superficie plantada de  Maqui según Variedad por Comuna en la Región de La Araucanía"/>
    <s v="Representación geográfica de la superficie plantada de Maqui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Maqui"/>
    <s v="https://analytics.zoho.com/open-view/2395394000008814573?ZOHO_CRITERIA=%224.12%20Sup%20Plantada%20Frut%C3%ADcola%22.%22Codreg%22%3D9%20and%20%224.12%20Sup%20Plantada%20Frut%C3%ADcola%22.%22id_especie%22%3D55"/>
    <x v="20"/>
    <s v="#1774B9"/>
  </r>
  <r>
    <n v="3843"/>
    <x v="0"/>
    <x v="4"/>
    <s v="Agropecurio y Forestal"/>
    <n v="100106001"/>
    <x v="55"/>
    <x v="28"/>
    <x v="2"/>
    <x v="113"/>
    <x v="0"/>
    <x v="342"/>
    <s v="Periodo 2018-2020"/>
    <s v="Kilogramo - Kg"/>
    <s v="Oficina de Estudios y Políticas Agrarias (ODEPA)"/>
    <s v="Volumen  de  Olivo por Destino, producidas a nivel nacional"/>
    <s v="La nube de palabras muestra el Volumen  de  Olivo por Destino, producidas a nivel nacional, durante el Periodo 2018-2020, de acuerdo a datos recopilados por la Oficina de Estudios y Políticas Agrarias (ODEPA)- Kilogramo - Kg"/>
    <s v="Nube de palabras"/>
    <s v="Estadísticas,ODEPA,Fruta,Agricultura,Volumen de fruta, Olivo, Chile"/>
    <s v="https://analytics.zoho.com/open-view/2395394000001894719?ZOHO_CRITERIA=%224.6%22.%22Id_Categor%C3%ADa%22%3D100106001"/>
    <x v="0"/>
    <s v="#1774B9"/>
  </r>
  <r>
    <n v="3844"/>
    <x v="0"/>
    <x v="4"/>
    <s v="Agropecurio y Forestal"/>
    <n v="193"/>
    <x v="51"/>
    <x v="30"/>
    <x v="2"/>
    <x v="362"/>
    <x v="0"/>
    <x v="185"/>
    <s v="Año 2020"/>
    <s v="toneladas (t)"/>
    <s v="Oficina de Estudios y Políticas Agrarias (ODEPA)"/>
    <s v="Volumen de las exportaciones de fruta hacia Vietnam, por Región de Origen producidas a Escala Nacional"/>
    <s v="El mapa muestra el Volumen de las exportaciones de fruta hacia Vietnam, por Región de Origen producidas a Escala Nacional, durante el Año 2020, de acuerdo a datos recopilados por la Oficina de Estudios y Políticas Agrarias (ODEPA)- toneladas (t)"/>
    <s v="Mapa de calor"/>
    <s v="Estadísticas,Agricultura,Fruta,Exportaciones,Vietnam,Región de Origen,Ñuble,Biobío,Maule,O'Higgins,Coquimbo,Valparaíso,Metropolitana"/>
    <s v="https://analytics.zoho.com/open-view/2395394000000827189?ZOHO_CRITERIA=%22Trasposicion_4.1%22.%22Id_auxiliar%22%3D193"/>
    <x v="0"/>
    <s v="#1774B9"/>
  </r>
  <r>
    <n v="3845"/>
    <x v="0"/>
    <x v="4"/>
    <s v="Agropecurio y Forestal"/>
    <n v="100102"/>
    <x v="57"/>
    <x v="31"/>
    <x v="1"/>
    <x v="178"/>
    <x v="0"/>
    <x v="203"/>
    <s v="Periodo 2018-2019-2020"/>
    <s v="Superficie (ha)"/>
    <s v="Oficina de Estudios y Políticas Agrarias (ODEPA)"/>
    <s v="Superficie plantada de especies frutales clasificadas como Cítricos por Comuna en la Región de O'Higgins"/>
    <s v="Representación geográfica de la superficie plantada de Cítricos en la Región de O'Higgins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O'Higgins,Tipo de Cultivo,Cítricos"/>
    <s v="https://analytics.zoho.com/open-view/2395394000008814386?ZOHO_CRITERIA=%224.12%20Sup%20Plantada%20Frut%C3%ADcola%22.%22Codreg%22%3D6%20and%20%224.12%20Sup%20Plantada%20Frut%C3%ADcola%22.%22Id_producto%22%3D100102"/>
    <x v="29"/>
    <s v="#1774B9"/>
  </r>
  <r>
    <n v="3846"/>
    <x v="0"/>
    <x v="4"/>
    <s v="Agropecurio y Forestal"/>
    <n v="7305"/>
    <x v="52"/>
    <x v="31"/>
    <x v="0"/>
    <x v="150"/>
    <x v="4"/>
    <x v="171"/>
    <s v="Periodo 2018-2019-2020"/>
    <s v="Superficie (ha)"/>
    <s v="Oficina de Estudios y Políticas Agrarias (ODEPA)"/>
    <s v="Superficie plantada de especies frutales por Método de Riego en la comuna de Rauco"/>
    <s v="Se representa la superficie plantada de frutales por Método de Riego con segmentadores incorporados por Tipo de Cultivo y Especie Plantada en la comuna de Rauco con base a datos recopilados por la Oficina de Estudios y Políticas Agrarias (ODEPA) en los Catastros Frutícolas Regionales de los años 2018-2019-2020."/>
    <s v="Gráfico Proporciones"/>
    <s v="agricultura,agrícola,frutícola,superficie,plantaciones,fruta,ODEPA,comuna,región,Rauco,Método Riego"/>
    <s v="https://analytics.zoho.com/open-view/2395394000008804811?ZOHO_CRITERIA=%22Localiza%20CL%22.%22Codcom%22%3D7305"/>
    <x v="14"/>
    <s v="#1774B9"/>
  </r>
  <r>
    <n v="3847"/>
    <x v="0"/>
    <x v="4"/>
    <s v="Agropecurio y Forestal"/>
    <n v="92"/>
    <x v="51"/>
    <x v="30"/>
    <x v="2"/>
    <x v="409"/>
    <x v="0"/>
    <x v="175"/>
    <s v="Año 2020"/>
    <s v="USD"/>
    <s v="Oficina de Estudios y Políticas Agrarias (ODEPA)"/>
    <s v="Valor de las exportaciones de fruta hacia Japón, por Procesamiento, producidas a Escala Nacional"/>
    <s v="El gráfico muestra el Valor de las exportaciones de fruta hacia Japón, por Procesamiento, producidas a Escala Nacional, durante el Año 2020, de acuerdo a datos recopilados por la Oficina de Estudios y Políticas Agrarias (ODEPA)- USD"/>
    <s v="Gráfico"/>
    <s v="Estadísticas,Agricultura,Fruta,Exportaciones,Japón,Procesamiento,Aceites,Congelados,Conservas,Deshidratados,Fresca,Frutos secos,Jugos"/>
    <s v="https://analytics.zoho.com/open-view/2395394000006082722?ZOHO_CRITERIA=%22Trasposicion_4.2%22.%22ID_territorio%22%3D92"/>
    <x v="0"/>
    <s v="#1774B9"/>
  </r>
  <r>
    <n v="3848"/>
    <x v="0"/>
    <x v="4"/>
    <s v="Agropecurio y Forestal"/>
    <n v="47"/>
    <x v="51"/>
    <x v="33"/>
    <x v="2"/>
    <x v="413"/>
    <x v="0"/>
    <x v="177"/>
    <s v="Año 2020"/>
    <s v="toneladas (t)"/>
    <s v="Oficina de Estudios y Políticas Agrarias (ODEPA)"/>
    <s v="Volumen de las importaciones de fruta provenientes de Costa Rica, por Fruta"/>
    <s v="El gráfico muestra el Volumen de las importaciones de fruta provenientes de Costa Rica, por Fruta, durante el Año 2020, de acuerdo a datos recopilados por la Oficina de Estudios y Políticas Agrarias (ODEPA)- toneladas (t)"/>
    <s v="Gráfico"/>
    <s v="Estadísticas,Agricultura,Fruta,Importaciones,Costa Rica,Fruta,Piña  "/>
    <s v="https://analytics.zoho.com/open-view/2395394000005581111?ZOHO_CRITERIA=%22Trasposicion_4.3%22.%22Id_auxiliar%22%3D47"/>
    <x v="0"/>
    <s v="#1774B9"/>
  </r>
  <r>
    <n v="3849"/>
    <x v="0"/>
    <x v="4"/>
    <s v="Agropecurio y Forestal"/>
    <n v="16"/>
    <x v="51"/>
    <x v="30"/>
    <x v="1"/>
    <x v="156"/>
    <x v="0"/>
    <x v="278"/>
    <s v="Año 2020"/>
    <s v="USD"/>
    <s v="Oficina de Estudios y Políticas Agrarias (ODEPA)"/>
    <s v=" Valor de las exportaciones de fruta, por País de destino  producidas en la Región de Ñuble"/>
    <s v="El gráfico muestra el  Valor de las exportaciones de fruta, por País de destino  producidas en la Región de Ñuble, durante el Año 2020, de acuerdo a datos recopilados por la Oficina de Estudios y Políticas Agrarias (ODEPA)- USD"/>
    <s v="Mapa de calor"/>
    <s v="Estadísticas,Agricultura,Fruta,Exportaciones,Región de Ñuble,País de destino,Alemania,Arabia Saudita,Argentina,Australia,Bélgica,Bielorrusia,Brasil,Canadá,China,Colombia,Corea del Sur,Costa Rica,Dinamarca,Ecuador,El Salvador,Emiratos Árabes Unidos,España,Estados Unidos,Francia,Guatemala,Hong Kong,India,Israel,Italia,Japón,México,Nueva Zelanda,Otros,Países Bajos,Perú,Polonia,Portugal,Puerto Rico,Reino Unido,Rusia,Singapur,Sudáfrica,Suecia,Suiza,Tailandia,Taiwán,Turquía,Ucrania,Vietnam"/>
    <s v="https://analytics.zoho.com/open-view/2395394000006082192?ZOHO_CRITERIA=%22Trasposicion_4.2%22.%22C%C3%B3digo_Regi%C3%B3n%22%20%3D%2016"/>
    <x v="25"/>
    <s v="#1774B9"/>
  </r>
  <r>
    <n v="3850"/>
    <x v="0"/>
    <x v="4"/>
    <s v="Agropecurio y Forestal"/>
    <n v="5702"/>
    <x v="52"/>
    <x v="31"/>
    <x v="0"/>
    <x v="182"/>
    <x v="4"/>
    <x v="171"/>
    <s v="Periodo 2018-2019-2020"/>
    <s v="Superficie (ha)"/>
    <s v="Oficina de Estudios y Políticas Agrarias (ODEPA)"/>
    <s v="Superficie plantada de especies frutales por Método de Riego en la comuna de Catemu"/>
    <s v="Se representa la superficie plantada de frutales por Método de Riego con segmentadores incorporados por Tipo de Cultivo y Especie Plantada en la comuna de Catemu con base a datos recopilados por la Oficina de Estudios y Políticas Agrarias (ODEPA) en los Catastros Frutícolas Regionales de los años 2018-2019-2020."/>
    <s v="Gráfico Proporciones"/>
    <s v="agricultura,agrícola,frutícola,superficie,plantaciones,fruta,ODEPA,comuna,región,Catemu,Método Riego"/>
    <s v="https://analytics.zoho.com/open-view/2395394000008804811?ZOHO_CRITERIA=%22Localiza%20CL%22.%22Codcom%22%3D5702"/>
    <x v="76"/>
    <s v="#1774B9"/>
  </r>
  <r>
    <n v="3851"/>
    <x v="0"/>
    <x v="4"/>
    <s v="Agropecurio y Forestal"/>
    <n v="6"/>
    <x v="51"/>
    <x v="30"/>
    <x v="1"/>
    <x v="178"/>
    <x v="11"/>
    <x v="177"/>
    <s v="Año 2020"/>
    <s v="toneladas (t)"/>
    <s v="Oficina de Estudios y Políticas Agrarias (ODEPA)"/>
    <s v=" Volumen de las exportaciones de fruta, por Fruta y Tipo de Fruta producidas en la Región de O'Higgins"/>
    <s v="El gráfico muestra el  Volumen de las exportaciones de fruta, por Fruta y Tipo de Fruta producidas en la Región de O'Higgins, durante el Año 2020, de acuerdo a datos recopilados por la Oficina de Estudios y Políticas Agrarias (ODEPA)- toneladas (t)"/>
    <s v="Gráfico "/>
    <s v="Estadísticas,Agricultura,Fruta,Exportaciones,Región de O'Higgins,Fruta,Aceituna,Almendra,Arándanos y mirtilos,Avellana,Castaña,Cereza,Chirimoya,Ciruela,Coco,Damasco,Durazno,Frambuesa,Frutilla,Higo,Kiwi,Limón,Mandarina,Mangos y guayabas,Manzana,Membrillo,Mora,Naranja,Nectarín,Nuez,Otros berries,Otros cítricos,Otros frutos,Otros frutos secos,Palta,Pera,Piña,Plátano,Plumcots,Pomelo,Uva"/>
    <s v="https://analytics.zoho.com/open-view/2395394000005736560?ZOHO_CRITERIA=%22Trasposicion_4.1%22.%22C%C3%B3digo_Regi%C3%B3n%22%20%3D%206"/>
    <x v="48"/>
    <s v="#1774B9"/>
  </r>
  <r>
    <n v="3852"/>
    <x v="0"/>
    <x v="4"/>
    <s v="Agropecurio y Forestal"/>
    <n v="16102"/>
    <x v="55"/>
    <x v="28"/>
    <x v="0"/>
    <x v="111"/>
    <x v="0"/>
    <x v="197"/>
    <s v="Periodo 2018-2020"/>
    <s v="Kilogramo - Kg"/>
    <s v="Oficina de Estudios y Políticas Agrarias (ODEPA)"/>
    <s v="Volumen  de fruta por Tipo de Envase, producidas en la Bulnes"/>
    <s v="El gráfico muestra el Volumen  de fruta por Tipo de Envase, producidas en la Bulnes, durante el Periodo 2018-2020, de acuerdo a datos recopilados por la Oficina de Estudios y Políticas Agrarias (ODEPA)- Kilogramo - Kg"/>
    <s v="Gráfico"/>
    <s v="Estadísticas,ODEPA,Fruta,Agricultura,Volumen de fruta, Tipo de Envase, Bulnes"/>
    <s v="https://analytics.zoho.com/open-view/2395394000001840783?ZOHO_CRITERIA=%224.6%22.%22C%C3%B3digo_Comuna%22%3D16102"/>
    <x v="118"/>
    <s v="#1774B9"/>
  </r>
  <r>
    <n v="3853"/>
    <x v="0"/>
    <x v="4"/>
    <s v="Agropecurio y Forestal"/>
    <n v="73"/>
    <x v="51"/>
    <x v="30"/>
    <x v="2"/>
    <x v="367"/>
    <x v="0"/>
    <x v="175"/>
    <s v="Año 2020"/>
    <s v="USD"/>
    <s v="Oficina de Estudios y Políticas Agrarias (ODEPA)"/>
    <s v="Valor de las exportaciones de fruta hacia Guatemala, por Procesamiento, producidas a Escala Nacional"/>
    <s v="El gráfico muestra el Valor de las exportaciones de fruta hacia Guatemala, por Procesamiento, producidas a Escala Nacional, durante el Año 2020, de acuerdo a datos recopilados por la Oficina de Estudios y Políticas Agrarias (ODEPA)- USD"/>
    <s v="Gráfico"/>
    <s v="Estadísticas,Agricultura,Fruta,Exportaciones,Guatemala,Procesamiento,Aceites,Congelados,Conservas,Deshidratados,Fresca,Frutos secos,Jugos"/>
    <s v="https://analytics.zoho.com/open-view/2395394000006082722?ZOHO_CRITERIA=%22Trasposicion_4.2%22.%22ID_territorio%22%3D73"/>
    <x v="0"/>
    <s v="#1774B9"/>
  </r>
  <r>
    <n v="3854"/>
    <x v="0"/>
    <x v="4"/>
    <s v="Agropecurio y Forestal"/>
    <n v="13301"/>
    <x v="49"/>
    <x v="28"/>
    <x v="0"/>
    <x v="162"/>
    <x v="0"/>
    <x v="175"/>
    <s v="Periodo 2018-2020"/>
    <s v="Kilogramo - Kg"/>
    <s v="Oficina de Estudios y Políticas Agrarias (ODEPA)"/>
    <s v="Número de empleados por Procesamiento (agroindustria), en la Comuna de Colina"/>
    <s v="La nube de palabras muestra el Número de empleados por Procesamiento (agroindustria), en la Comuna de Colina, durante el Periodo 2018-2020, de acuerdo a datos recopilados por la Oficina de Estudios y Políticas Agrarias (ODEPA)- Kilogramo - Kg"/>
    <s v="Nube de palabras"/>
    <s v="Estadísticas,ODEPA,Fruta,Agricultura,Número de empleados, Procesamiento, Colina"/>
    <s v="https://analytics.zoho.com/open-view/2395394000001840481?ZOHO_CRITERIA=%224.6%22.%22C%C3%B3digo_Comuna%22%3D13301"/>
    <x v="155"/>
    <s v="#1774B9"/>
  </r>
  <r>
    <n v="3855"/>
    <x v="0"/>
    <x v="4"/>
    <s v="Agropecurio y Forestal"/>
    <n v="100105003"/>
    <x v="49"/>
    <x v="28"/>
    <x v="2"/>
    <x v="113"/>
    <x v="0"/>
    <x v="343"/>
    <s v="Periodo 2018-2020"/>
    <s v="Kilogramo - Kg"/>
    <s v="Oficina de Estudios y Políticas Agrarias (ODEPA)"/>
    <s v="Número de empleados por agroindustria de Castaño según Comuna de origen, a nivel nacional"/>
    <s v="El mapa muestra el Número de empleados por agroindustria de Castaño según Comuna de origen, a nivel nacional, durante el Periodo 2018-2020, de acuerdo a datos recopilados por la Oficina de Estudios y Políticas Agrarias (ODEPA)- Kilogramo - Kg"/>
    <s v="Mapa   "/>
    <s v="Estadísticas,ODEPA,Fruta,Agricultura,Número de empleados, Castaño, Chile"/>
    <s v="https://analytics.zoho.com/open-view/2395394000001886383?ZOHO_CRITERIA=%224.6%22.%22Id_Categor%C3%ADa%22%3D100105003"/>
    <x v="0"/>
    <s v="#1774B9"/>
  </r>
  <r>
    <n v="3856"/>
    <x v="0"/>
    <x v="4"/>
    <s v="Agropecurio y Forestal"/>
    <n v="26"/>
    <x v="51"/>
    <x v="30"/>
    <x v="2"/>
    <x v="374"/>
    <x v="0"/>
    <x v="177"/>
    <s v="Periodo 2012-2020"/>
    <s v="toneladas (t)"/>
    <s v="Oficina de Estudios y Políticas Agrarias (ODEPA)"/>
    <s v="Evolución del volumen de las exportaciones de fruta hacia Brasil, por Fruta producidas a Escala Nacional"/>
    <s v="El gráfico muestra la Evolución del volumen de las exportaciones de fruta hacia Brasil, por Fruta producidas a Escala Nacional, durante el Periodo 2012-2020, de acuerdo a datos recopilados por la Oficina de Estudios y Políticas Agrarias (ODEPA)- toneladas (t)"/>
    <s v="Gráfico Evolución"/>
    <s v="Estadísticas,Agricultura,Fruta,Exportaciones,Brasil,Fruta,Aceituna,Almendra,Arándanos y mirtilos,Avellana,Cereza,Ciruela,Coco,Damasco,Durazno,Frambuesa,Frutilla,Kiwi,Limón,Mandarina,Mangos y guayabas,Manzana,Mora,Naranja,Nectarín,Nuez,Otros berries,Otros cítricos,Otros frutos,Otros frutos secos,Palta,Pera,Piña,Pistacho,Plátano,Plumcots,Pomelo,Uva"/>
    <s v="https://analytics.zoho.com/open-view/2395394000000988827?ZOHO_CRITERIA=%22Trasposicion_4.1%22.%22Id_auxiliar%22%3D26"/>
    <x v="0"/>
    <s v="#1774B9"/>
  </r>
  <r>
    <n v="3857"/>
    <x v="0"/>
    <x v="4"/>
    <s v="Agropecurio y Forestal"/>
    <n v="5405"/>
    <x v="57"/>
    <x v="31"/>
    <x v="0"/>
    <x v="221"/>
    <x v="0"/>
    <x v="207"/>
    <s v="Periodo 2018-2019-2020"/>
    <s v="Superficie (ha)"/>
    <s v="Oficina de Estudios y Políticas Agrarias (ODEPA)"/>
    <s v="Superficie plantada de especies frutales por Tipo de Cultivo en la comuna de Zapallar"/>
    <s v="Representación de la superficie plantada de frutales según Tipo de Cultivo en la comuna de Zapallar, con base en datos recopilados por la Oficina de Estudios y Políticas Agrarias (ODEPA) en los Catastros Frutícolas Regionales de los años 2018-2019-2020."/>
    <s v="Gráfico Proporciones"/>
    <s v="agricultura,agrícola,frutícola,superficie,plantaciones,fruta,ODEPA,comuna,región,Zapallar,Tipo de Cultivo"/>
    <s v="https://analytics.zoho.com/open-view/2395394000008803365?ZOHO_CRITERIA=%22Localiza%20CL%22.%22Codcom%22%3D5405"/>
    <x v="76"/>
    <s v="#1774B9"/>
  </r>
  <r>
    <n v="3858"/>
    <x v="0"/>
    <x v="4"/>
    <s v="Agropecurio y Forestal"/>
    <n v="4105"/>
    <x v="62"/>
    <x v="31"/>
    <x v="0"/>
    <x v="334"/>
    <x v="4"/>
    <x v="238"/>
    <s v="Periodo 2018-2019-2020"/>
    <s v="Superficie (ha)"/>
    <s v="Oficina de Estudios y Políticas Agrarias (ODEPA)"/>
    <s v="Superficie plantada de especies frutales por Sistema de Plantación en la comuna de Paiguano"/>
    <s v="Se representa la superficie plantada de frutales por Sistema de Plantación, Tipo de Cultivo y Especie Plantada en la comuna de Paiguano con base a datos recopilados por la Oficina de Estudios y Políticas Agrarias (ODEPA) en los Catastros Frutícolas Regionales de los años 2018-2019-2020."/>
    <s v="Gráfico Proporciones"/>
    <s v="agricultura,agrícola,frutícola,superficie,plantaciones,fruta,ODEPA,comuna,región,Paiguano,Sistema Plantación"/>
    <s v="https://analytics.zoho.com/open-view/2395394000008804399?ZOHO_CRITERIA=%22Localiza%20CL%22.%22Codcom%22%3D4105"/>
    <x v="69"/>
    <s v="#1774B9"/>
  </r>
  <r>
    <n v="3859"/>
    <x v="0"/>
    <x v="4"/>
    <s v="Agropecurio y Forestal"/>
    <n v="116"/>
    <x v="51"/>
    <x v="30"/>
    <x v="2"/>
    <x v="416"/>
    <x v="0"/>
    <x v="175"/>
    <s v="Periodo 2012-2020"/>
    <s v="toneladas (t)"/>
    <s v="Oficina de Estudios y Políticas Agrarias (ODEPA)"/>
    <s v="Evolución del volumen de las exportaciones de fruta hacia Marruecos, por Procesamiento producidas a Escala Nacional"/>
    <s v="El gráfico muestra la Evolución del volumen de las exportaciones de fruta hacia Marruecos, por Procesamiento producidas a Escala Nacional, durante el Periodo 2012-2020, de acuerdo a datos recopilados por la Oficina de Estudios y Políticas Agrarias (ODEPA)- toneladas (t)"/>
    <s v="Gráfico Evolución"/>
    <s v="Estadísticas,Agricultura,Fruta,Exportaciones,Marruecos,Procesamiento,Aceites,Congelados,Conservas,Deshidratados,Fresca,Frutos secos,Jugos"/>
    <s v="https://analytics.zoho.com/open-view/2395394000005725032?ZOHO_CRITERIA=%22Trasposicion_4.1%22.%22Id_auxiliar%22%3D116"/>
    <x v="0"/>
    <s v="#1774B9"/>
  </r>
  <r>
    <n v="3860"/>
    <x v="0"/>
    <x v="4"/>
    <s v="Agropecurio y Forestal"/>
    <n v="84"/>
    <x v="51"/>
    <x v="33"/>
    <x v="2"/>
    <x v="417"/>
    <x v="0"/>
    <x v="175"/>
    <s v="Año 2020"/>
    <s v="USD"/>
    <s v="Oficina de Estudios y Políticas Agrarias (ODEPA)"/>
    <s v="Valor de las importaciones de fruta provenientes de Irán, por Procesamiento"/>
    <s v="El gráfico muestra el Valor de las importaciones de fruta provenientes de Irán, por Procesamiento, durante el Año 2020, de acuerdo a datos recopilados por la Oficina de Estudios y Políticas Agrarias (ODEPA)- USD"/>
    <s v="Gráfico Evolución"/>
    <s v="Estadísticas,Agricultura,Fruta,Importaciones,Irán,Procesamiento,Aceites,Congelados,Conservas,Deshidratados,Fresca,Frutos secos,Jugos"/>
    <s v="https://analytics.zoho.com/open-view/2395394000005672933?ZOHO_CRITERIA=%22Trasposicion_4.4%22.%22Id_auxiliar%22%3D84"/>
    <x v="0"/>
    <s v="#1774B9"/>
  </r>
  <r>
    <n v="3861"/>
    <x v="0"/>
    <x v="4"/>
    <s v="Agropecurio y Forestal"/>
    <n v="100101009"/>
    <x v="55"/>
    <x v="28"/>
    <x v="2"/>
    <x v="113"/>
    <x v="0"/>
    <x v="340"/>
    <s v="Periodo 2018-2020"/>
    <s v="Kilogramo - Kg"/>
    <s v="Oficina de Estudios y Políticas Agrarias (ODEPA)"/>
    <s v="Volumen de  Murtilla por tipo de empresa producidas a nivel nacional"/>
    <s v="El gráfico muestra el Volumen de  Murtilla por tipo de empresa producidas a nivel nacional, durante el Periodo 2018-2020, de acuerdo a datos recopilados por la Oficina de Estudios y Políticas Agrarias (ODEPA)- Kilogramo - Kg"/>
    <s v="Gráfico"/>
    <s v="Estadísticas,ODEPA,Fruta,Agricultura,Volumen de fruta, Murtilla, Chile"/>
    <s v="https://analytics.zoho.com/open-view/2395394000001914419?ZOHO_CRITERIA=%224.6%22.%22Id_Categor%C3%ADa%22%3D100101009"/>
    <x v="0"/>
    <s v="#1774B9"/>
  </r>
  <r>
    <n v="3862"/>
    <x v="0"/>
    <x v="4"/>
    <s v="Agropecurio y Forestal"/>
    <n v="47"/>
    <x v="51"/>
    <x v="30"/>
    <x v="2"/>
    <x v="413"/>
    <x v="0"/>
    <x v="175"/>
    <s v="Año 2020"/>
    <s v="USD"/>
    <s v="Oficina de Estudios y Políticas Agrarias (ODEPA)"/>
    <s v="Valor de las exportaciones de fruta hacia Costa Rica, por Procesamiento, producidas a Escala Nacional"/>
    <s v="El gráfico muestra el Valor de las exportaciones de fruta hacia Costa Rica, por Procesamiento, producidas a Escala Nacional, durante el Año 2020, de acuerdo a datos recopilados por la Oficina de Estudios y Políticas Agrarias (ODEPA)- USD"/>
    <s v="Gráfico"/>
    <s v="Estadísticas,Agricultura,Fruta,Exportaciones,Costa Rica,Procesamiento,Aceites,Congelados,Conservas,Deshidratados,Fresca,Frutos secos,Jugos"/>
    <s v="https://analytics.zoho.com/open-view/2395394000006082722?ZOHO_CRITERIA=%22Trasposicion_4.2%22.%22ID_territorio%22%3D47"/>
    <x v="0"/>
    <s v="#1774B9"/>
  </r>
  <r>
    <n v="3863"/>
    <x v="0"/>
    <x v="4"/>
    <s v="Agropecurio y Forestal"/>
    <n v="59"/>
    <x v="51"/>
    <x v="30"/>
    <x v="2"/>
    <x v="382"/>
    <x v="0"/>
    <x v="177"/>
    <s v="Año 2020"/>
    <s v="USD"/>
    <s v="Oficina de Estudios y Políticas Agrarias (ODEPA)"/>
    <s v="Valor de las exportaciones de fruta hacia España, por Fruta, producidas a Escala Nacional"/>
    <s v="El gráfico muestra el Valor de las exportaciones de fruta hacia España, por Fruta, producidas a Escala Nacional, durante el Año 2020, de acuerdo a datos recopilados por la Oficina de Estudios y Políticas Agrarias (ODEPA)- USD"/>
    <s v="Gráfico"/>
    <s v="Estadísticas,Agricultura,Fruta,Exportaciones,España,Fruta,Aceituna,Almendra,Arándanos y mirtilos,Avellana,Castaña,Cereza,Ciruela,Damasco,Durazno,Higo,Kiwi,Limón,Mandarina,Manzana,Naranja,Nectarín,Nuez,Otros berries,Otros frutos,Otros frutos secos,Palta,Pera,Plumcots,Uva"/>
    <s v="https://analytics.zoho.com/open-view/2395394000006082651?ZOHO_CRITERIA=%22Trasposicion_4.2%22.%22ID_territorio%22%3D59"/>
    <x v="0"/>
    <s v="#1774B9"/>
  </r>
  <r>
    <n v="3864"/>
    <x v="0"/>
    <x v="4"/>
    <s v="Agropecuario y Forestal"/>
    <n v="100109001"/>
    <x v="51"/>
    <x v="33"/>
    <x v="2"/>
    <x v="113"/>
    <x v="0"/>
    <x v="307"/>
    <s v="Año 2020"/>
    <s v="toneladas (t)"/>
    <s v="Oficina de Estudios y Políticas Agrarias (ODEPA)"/>
    <s v="Volumen de las importaciones de Uva, por País de origen"/>
    <s v="El gráfico muestra el Volumen de las importaciones de Uva, por País de origen, durante el Año 2020, de acuerdo a datos recopilados por la Oficina de Estudios y Políticas Agrarias (ODEPA)- toneladas (t)"/>
    <s v="Gráfico"/>
    <s v="Estadísticas,Agricultura,Fruta,Importaciones,Chile,Uva,Aceites,Congelados,Conservas,Deshidratados,Fresca,Frutos secos,Jugos"/>
    <s v="https://analytics.zoho.com/open-view/2395394000005578723?ZOHO_CRITERIA=%22Trasposicion_4.3%22.%22Id_Categor%C3%ADa%22%3D100109001"/>
    <x v="0"/>
    <s v="#1774B9"/>
  </r>
  <r>
    <n v="3865"/>
    <x v="0"/>
    <x v="4"/>
    <s v="Agropecurio y Forestal"/>
    <n v="193"/>
    <x v="51"/>
    <x v="30"/>
    <x v="2"/>
    <x v="362"/>
    <x v="0"/>
    <x v="175"/>
    <s v="Periodo 2012-2020"/>
    <s v="USD"/>
    <s v="Oficina de Estudios y Políticas Agrarias (ODEPA)"/>
    <s v="Evolución del Valor de las exportaciones de fruta hacia Vietnam, por Procesamiento, producidas a Escala Nacional"/>
    <s v="El gráfico muestra la Evolución del Valor de las exportaciones de fruta hacia Vietnam, por Procesamiento, producidas a Escala Nacional, durante el Periodo 2012-2020, de acuerdo a datos recopilados por la Oficina de Estudios y Políticas Agrarias (ODEPA)- USD"/>
    <s v="Gráfico Evolución"/>
    <s v="Estadísticas,Agricultura,Fruta,Exportaciones,Vietnam,Procesamiento,Aceites,Congelados,Conservas,Deshidratados,Fresca,Frutos secos,Jugos"/>
    <s v="https://analytics.zoho.com/open-view/2395394000006080530?ZOHO_CRITERIA=%22Trasposicion_4.2%22.%22ID_territorio%22%3D193"/>
    <x v="0"/>
    <s v="#1774B9"/>
  </r>
  <r>
    <n v="3866"/>
    <x v="0"/>
    <x v="4"/>
    <s v="Agropecurio y Forestal"/>
    <n v="100107005"/>
    <x v="49"/>
    <x v="28"/>
    <x v="2"/>
    <x v="113"/>
    <x v="0"/>
    <x v="240"/>
    <s v="Periodo 2018-2020"/>
    <s v="Kilogramo - Kg"/>
    <s v="Oficina de Estudios y Políticas Agrarias (ODEPA)"/>
    <s v="Número de empleados por agroindustria de Grosella según Región de origen, a nivel nacional"/>
    <s v="El mapa muestra el Número de empleados por agroindustria de Grosella según Región de origen, a nivel nacional, durante el Periodo 2018-2020, de acuerdo a datos recopilados por la Oficina de Estudios y Políticas Agrarias (ODEPA)- Kilogramo - Kg"/>
    <s v="Mapa   "/>
    <s v="Estadísticas,ODEPA,Fruta,Agricultura,Número de empleados, Grosella, Chile"/>
    <s v="https://analytics.zoho.com/open-view/2395394000001886157?ZOHO_CRITERIA=%224.6%22.%22Id_Categor%C3%ADa%22%3D100107005"/>
    <x v="0"/>
    <s v="#1774B9"/>
  </r>
  <r>
    <n v="3867"/>
    <x v="0"/>
    <x v="4"/>
    <s v="Agropecurio y Forestal"/>
    <n v="11201"/>
    <x v="57"/>
    <x v="31"/>
    <x v="0"/>
    <x v="170"/>
    <x v="0"/>
    <x v="207"/>
    <s v="Periodo 2018-2019-2020"/>
    <s v="Superficie (ha)"/>
    <s v="Oficina de Estudios y Políticas Agrarias (ODEPA)"/>
    <s v="Superficie plantada de especies frutales por Tipo de Cultivo en la comuna de Aisén"/>
    <s v="Representación de la superficie plantada de frutales según Tipo de Cultivo en la comuna de Aisén, con base en datos recopilados por la Oficina de Estudios y Políticas Agrarias (ODEPA) en los Catastros Frutícolas Regionales de los años 2018-2019-2020."/>
    <s v="Gráfico Proporciones"/>
    <s v="agricultura,agrícola,frutícola,superficie,plantaciones,fruta,ODEPA,comuna,región,Aisén,Tipo de Cultivo"/>
    <s v="https://analytics.zoho.com/open-view/2395394000008803365?ZOHO_CRITERIA=%22Localiza%20CL%22.%22Codcom%22%3D11201"/>
    <x v="75"/>
    <s v="#1774B9"/>
  </r>
  <r>
    <n v="3868"/>
    <x v="0"/>
    <x v="4"/>
    <s v="Agropecuario y Forestal"/>
    <n v="100103001"/>
    <x v="51"/>
    <x v="30"/>
    <x v="2"/>
    <x v="113"/>
    <x v="0"/>
    <x v="194"/>
    <s v="Periodo 2012-2020"/>
    <s v="USD"/>
    <s v="Oficina de Estudios y Políticas Agrarias (ODEPA)"/>
    <s v="Evolución del valor de de las exportaciones de Cereza por País de destino, producidas a Escala Nacional"/>
    <s v="El gráfico muestra la Evolución del valor de de las exportaciones de Cereza por País de destino, producidas a Escala Nacional, durante el Periodo 2012-2020, de acuerdo a datos recopilados por la Oficina de Estudios y Políticas Agrarias (ODEPA)- USD"/>
    <s v="Gráfico Evolución"/>
    <s v="Estadísticas,Agricultura,Fruta,Exportaciones,Chile,Cereza,Alemania,Argentina,Bolivia,Brasil,Canadá,China,Colombia,Corea del Sur,Ecuador,España,Estados Unidos,Filipinas,Francia,India,Italia,Japón,México,Países Bajos,Perú,Reino Unido,Rusia,Singapur,Tailandia,Taiwán,Uruguay,Venezuela,Vietnam,Hong Kong"/>
    <s v="https://analytics.zoho.com/open-view/2395394000006080858?ZOHO_CRITERIA=%22Trasposicion_4.2%22.%22Id_Categor%C3%ADa%22%20%3D%20100103001"/>
    <x v="0"/>
    <s v="#1774B9"/>
  </r>
  <r>
    <n v="3869"/>
    <x v="0"/>
    <x v="4"/>
    <s v="Agropecurio y Forestal"/>
    <n v="51"/>
    <x v="54"/>
    <x v="31"/>
    <x v="1"/>
    <x v="163"/>
    <x v="6"/>
    <x v="188"/>
    <s v="Periodo 2018-2019-2020"/>
    <s v="Superficie (ha)"/>
    <s v="Oficina de Estudios y Políticas Agrarias (ODEPA)"/>
    <s v="Superficie plantada de  Avellano según Variedad por Comuna en la Región de Maule"/>
    <s v="Representación geográfica de la superficie plantada de Avellano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Avellano"/>
    <s v="https://analytics.zoho.com/open-view/2395394000008814573?ZOHO_CRITERIA=%224.12%20Sup%20Plantada%20Frut%C3%ADcola%22.%22Codreg%22%3D7%20and%20%224.12%20Sup%20Plantada%20Frut%C3%ADcola%22.%22id_especie%22%3D51"/>
    <x v="14"/>
    <s v="#1774B9"/>
  </r>
  <r>
    <n v="3870"/>
    <x v="0"/>
    <x v="4"/>
    <s v="Agropecurio y Forestal"/>
    <n v="100110"/>
    <x v="56"/>
    <x v="32"/>
    <x v="2"/>
    <x v="113"/>
    <x v="0"/>
    <x v="300"/>
    <s v="Temporada 2019/2020"/>
    <s v="quintales métricos por hectárea (qqm/ha)"/>
    <s v="Oficina de Estudios y Políticas Agrarias (ODEPA)"/>
    <s v="Rendimiento promedio de cultivos de Legumbres  por Región a Escala Nacional"/>
    <s v="El mapa muestra el Rendimiento promedio de cultivos de Legumbres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Legumbres"/>
    <s v="https://analytics.zoho.com/open-view/2395394000008910268?ZOHO_CRITERIA=%22Trasposicion_4.11%22.%22Id_producto%22%3D100110"/>
    <x v="0"/>
    <s v="#1774B9"/>
  </r>
  <r>
    <n v="3871"/>
    <x v="0"/>
    <x v="4"/>
    <s v="Agropecurio y Forestal"/>
    <n v="100105004"/>
    <x v="49"/>
    <x v="28"/>
    <x v="2"/>
    <x v="113"/>
    <x v="0"/>
    <x v="180"/>
    <s v="Periodo 2018-2020"/>
    <s v="Kilogramo - Kg"/>
    <s v="Oficina de Estudios y Políticas Agrarias (ODEPA)"/>
    <s v="Número de empleados por agroindustria de Nogal según Destino, a nivel nacional"/>
    <s v="El gráfico muestra el Número de empleados por agroindustria de Nogal según Destino, a nivel nacional, durante el Periodo 2018-2020, de acuerdo a datos recopilados por la Oficina de Estudios y Políticas Agrarias (ODEPA)- Kilogramo - Kg"/>
    <s v="Gráfico"/>
    <s v="Estadísticas,ODEPA,Fruta,Agricultura,Número de empleados, Nogal, Chile"/>
    <s v="https://analytics.zoho.com/open-view/2395394000001894853?ZOHO_CRITERIA=%224.6%22.%22Id_Categor%C3%ADa%22%3D100105004"/>
    <x v="0"/>
    <s v="#1774B9"/>
  </r>
  <r>
    <n v="3872"/>
    <x v="0"/>
    <x v="4"/>
    <s v="Agropecurio y Forestal"/>
    <n v="163"/>
    <x v="51"/>
    <x v="30"/>
    <x v="2"/>
    <x v="418"/>
    <x v="5"/>
    <x v="182"/>
    <s v="Año 2020"/>
    <s v="toneladas (t)"/>
    <s v="Oficina de Estudios y Políticas Agrarias (ODEPA)"/>
    <s v="Volumen de las exportaciones de fruta hacia Singapur, por Tipo de Fruta producidas a Escala Nacional"/>
    <s v="El gráfico muestra el Volumen de las exportaciones de fruta hacia Singapur, por Tipo de Fruta producidas a Escala Nacional, durante el Año 2020, de acuerdo a datos recopilados por la Oficina de Estudios y Políticas Agrarias (ODEPA)- toneladas (t)"/>
    <s v="Gráfico  "/>
    <s v="Estadísticas,Agricultura,Fruta,Exportaciones,Singapur,Tipo de Fruta,Berries,Cítricos,Frutos de hueso (carozo),Frutos de pepita,Frutos secos,Frutos oleaginosos,Otros,Tropicales y subtropicales,Uva"/>
    <s v="https://analytics.zoho.com/open-view/2395394000000827380?ZOHO_CRITERIA=%22Trasposicion_4.1%22.%22Id_auxiliar%22%3D163"/>
    <x v="0"/>
    <s v="#1774B9"/>
  </r>
  <r>
    <n v="3873"/>
    <x v="0"/>
    <x v="4"/>
    <s v="Agropecurio y Forestal"/>
    <n v="5401"/>
    <x v="55"/>
    <x v="28"/>
    <x v="0"/>
    <x v="225"/>
    <x v="0"/>
    <x v="175"/>
    <s v="Periodo 2018-2020"/>
    <s v="Kilogramo - Kg"/>
    <s v="Oficina de Estudios y Políticas Agrarias (ODEPA)"/>
    <s v="Volumen  de fruta por Procesamiento, producidas en la La Ligua"/>
    <s v="El gráfico muestra el Volumen  de fruta por Procesamiento, producidas en la La Ligua, durante el Periodo 2018-2020, de acuerdo a datos recopilados por la Oficina de Estudios y Políticas Agrarias (ODEPA)- Kilogramo - Kg"/>
    <s v="Gráfico"/>
    <s v="Estadísticas,ODEPA,Fruta,Agricultura,Volumen de fruta, Procesamiento, La Ligua"/>
    <s v="https://analytics.zoho.com/open-view/2395394000001840276?ZOHO_CRITERIA=%224.6%22.%22C%C3%B3digo_Comuna%22%3D5401"/>
    <x v="156"/>
    <s v="#1774B9"/>
  </r>
  <r>
    <n v="3874"/>
    <x v="0"/>
    <x v="4"/>
    <s v="Agropecuario y Forestal"/>
    <n v="100101001"/>
    <x v="51"/>
    <x v="33"/>
    <x v="2"/>
    <x v="113"/>
    <x v="0"/>
    <x v="256"/>
    <s v="Periodo 2012-2020"/>
    <s v="toneladas (t)"/>
    <s v="Oficina de Estudios y Políticas Agrarias (ODEPA)"/>
    <s v="Evolución del volumen de las importaciones de Arándano, por País de origen"/>
    <s v="El gráfico muestra la Evolución del volumen de las importaciones de Arándano, por País de origen, durante el Periodo 2012-2020, de acuerdo a datos recopilados por la Oficina de Estudios y Políticas Agrarias (ODEPA)- toneladas (t)"/>
    <s v="Gráfico Evolución"/>
    <s v="Estadísticas,Agricultura,Fruta,Importaciones,Chile,Arándano,Estados Unidos,España,Gráfico Evolución"/>
    <s v="https://analytics.zoho.com/open-view/2395394000005572678?ZOHO_CRITERIA=%22Trasposicion_4.3%22.%22Id_Categor%C3%ADa%22%3D100101001"/>
    <x v="0"/>
    <s v="#1774B9"/>
  </r>
  <r>
    <n v="3875"/>
    <x v="0"/>
    <x v="4"/>
    <s v="Agropecurio y Forestal"/>
    <n v="15"/>
    <x v="51"/>
    <x v="30"/>
    <x v="1"/>
    <x v="98"/>
    <x v="0"/>
    <x v="278"/>
    <s v="Año 2020"/>
    <s v="USD"/>
    <s v="Oficina de Estudios y Políticas Agrarias (ODEPA)"/>
    <s v=" Valor de las exportaciones de fruta, por País de destino  producidas en la Región de Arica y Parinacota"/>
    <s v="El gráfico muestra el  Valor de las exportaciones de fruta, por País de destino  producidas en la Región de Arica y Parinacota, durante el Año 2020, de acuerdo a datos recopilados por la Oficina de Estudios y Políticas Agrarias (ODEPA)- USD"/>
    <s v="Mapa de calor"/>
    <s v="Estadísticas,Agricultura,Fruta,Exportaciones,Región de Arica y Parinacota,País de destino,Alemania,Arabia Saudita,Argentina,Bolivia,Brasil,Canadá,China,Colombia,Corea del Sur,Ecuador,España,Estados Unidos,Francia,Grecia,Kuwait,Malasia,México,Países Bajos,Perú,Reino Unido,Taiwán,Venezuela"/>
    <s v="https://analytics.zoho.com/open-view/2395394000006082192?ZOHO_CRITERIA=%22Trasposicion_4.2%22.%22C%C3%B3digo_Regi%C3%B3n%22%20%3D%2015"/>
    <x v="21"/>
    <s v="#1774B9"/>
  </r>
  <r>
    <n v="3876"/>
    <x v="0"/>
    <x v="4"/>
    <s v="Agropecuario y Forestal"/>
    <n v="100105002"/>
    <x v="51"/>
    <x v="33"/>
    <x v="2"/>
    <x v="113"/>
    <x v="0"/>
    <x v="344"/>
    <s v="Año 2020"/>
    <s v="toneladas (t)"/>
    <s v="Oficina de Estudios y Políticas Agrarias (ODEPA)"/>
    <s v="Volumen de las importaciones de Avellana, por País de origen"/>
    <s v="El gráfico muestra el Volumen de las importaciones de Avellana, por País de origen, durante el Año 2020, de acuerdo a datos recopilados por la Oficina de Estudios y Políticas Agrarias (ODEPA)- toneladas (t)"/>
    <s v="Gráfico"/>
    <s v="Estadísticas,Agricultura,Fruta,Importaciones,Chile,Avellana,Aceites,Congelados,Conservas,Deshidratados,Fresca,Frutos secos,Jugos"/>
    <s v="https://analytics.zoho.com/open-view/2395394000005578723?ZOHO_CRITERIA=%22Trasposicion_4.3%22.%22Id_Categor%C3%ADa%22%3D100105002"/>
    <x v="0"/>
    <s v="#1774B9"/>
  </r>
  <r>
    <n v="3877"/>
    <x v="0"/>
    <x v="4"/>
    <s v="Agropecurio y Forestal"/>
    <n v="100101007"/>
    <x v="50"/>
    <x v="29"/>
    <x v="1"/>
    <x v="184"/>
    <x v="0"/>
    <x v="289"/>
    <s v="Periodo 2018-2019"/>
    <s v="Empresas (unidades)"/>
    <s v="Oficina de Estudios y Políticas Agrarias (ODEPA)"/>
    <s v="Número de empresas agroindustriales procesadoras de Kiwi por Comuna en la Región de Valparaíso"/>
    <s v="El Mapa muestra el Número de empresas agrícolas por Comuna en la Región de Valparaíso, que utilizan Kiwi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Kiwi"/>
    <s v="https://analytics.zoho.com/open-view/2395394000008782843?ZOHO_CRITERIA=%22Localiza%20CL%22.%22Codreg%22%3D5%20and%20%224.13%20Directorio%20Agroindustria%202020%22.%22Id_Categor%C3%ADa%22%3D100101007"/>
    <x v="40"/>
    <s v="#1774B9"/>
  </r>
  <r>
    <n v="3878"/>
    <x v="0"/>
    <x v="4"/>
    <s v="Agropecurio y Forestal"/>
    <n v="13601"/>
    <x v="52"/>
    <x v="31"/>
    <x v="0"/>
    <x v="289"/>
    <x v="4"/>
    <x v="171"/>
    <s v="Periodo 2018-2019-2020"/>
    <s v="Superficie (ha)"/>
    <s v="Oficina de Estudios y Políticas Agrarias (ODEPA)"/>
    <s v="Superficie plantada de especies frutales por Método de Riego en la comuna de Talagante"/>
    <s v="Se representa la superficie plantada de frutales por Método de Riego con segmentadores incorporados por Tipo de Cultivo y Especie Plantada en la comuna de Talagante con base a datos recopilados por la Oficina de Estudios y Políticas Agrarias (ODEPA) en los Catastros Frutícolas Regionales de los años 2018-2019-2020."/>
    <s v="Gráfico Proporciones"/>
    <s v="agricultura,agrícola,frutícola,superficie,plantaciones,fruta,ODEPA,comuna,región,Talagante,Método Riego"/>
    <s v="https://analytics.zoho.com/open-view/2395394000008804811?ZOHO_CRITERIA=%22Localiza%20CL%22.%22Codcom%22%3D13601"/>
    <x v="3"/>
    <s v="#1774B9"/>
  </r>
  <r>
    <n v="3879"/>
    <x v="0"/>
    <x v="4"/>
    <s v="Agropecurio y Forestal"/>
    <n v="141"/>
    <x v="51"/>
    <x v="30"/>
    <x v="2"/>
    <x v="378"/>
    <x v="0"/>
    <x v="177"/>
    <s v="Año 2020"/>
    <s v="toneladas (t)"/>
    <s v="Oficina de Estudios y Políticas Agrarias (ODEPA)"/>
    <s v="Volumen de las exportaciones de fruta hacia Paraguay, por Fruta producidas a Escala Nacional"/>
    <s v="El gráfico muestra el Volumen de las exportaciones de fruta hacia Paraguay, por Fruta producidas a Escala Nacional, durante el Año 2020, de acuerdo a datos recopilados por la Oficina de Estudios y Políticas Agrarias (ODEPA)- toneladas (t)"/>
    <s v="Gráfico"/>
    <s v="Estadísticas,Agricultura,Fruta,Exportaciones,Paraguay,Fruta,Aceituna,Almendra,Avellana,Coco,Damasco,Durazno,Frutilla,Mangos y guayabas,Otros cítricos,Otros frutos secos,Piña,Pistacho,Plátano"/>
    <s v="https://analytics.zoho.com/open-view/2395394000000827462?ZOHO_CRITERIA=%22Trasposicion_4.1%22.%22Id_auxiliar%22%3D141"/>
    <x v="0"/>
    <s v="#1774B9"/>
  </r>
  <r>
    <n v="3880"/>
    <x v="0"/>
    <x v="4"/>
    <s v="Agropecurio y Forestal"/>
    <n v="166"/>
    <x v="51"/>
    <x v="33"/>
    <x v="2"/>
    <x v="419"/>
    <x v="0"/>
    <x v="182"/>
    <s v="Periodo 2012-2020"/>
    <s v="toneladas (t)"/>
    <s v="Oficina de Estudios y Políticas Agrarias (ODEPA)"/>
    <s v="Evolución del volumen de las importaciones provenientes de Sri Lanka, por Tipo de Fruta"/>
    <s v="El gráfico muestra la Evolución del volumen de las importaciones provenientes de Sri Lanka, por Tipo de Fruta, durante el Periodo 2012-2020, de acuerdo a datos recopilados por la Oficina de Estudios y Políticas Agrarias (ODEPA)- toneladas (t)"/>
    <s v="Gráfico Evolución"/>
    <s v="Estadísticas,Agricultura,Fruta,Importaciones,Sri Lanka,Tipo de Fruta,Berries,Frutos secos,Tropicales y subtropicales"/>
    <s v="https://analytics.zoho.com/open-view/2395394000005572912?ZOHO_CRITERIA=%22Trasposicion_4.3%22.%22Id_auxiliar%22%3D166"/>
    <x v="0"/>
    <s v="#1774B9"/>
  </r>
  <r>
    <n v="3881"/>
    <x v="0"/>
    <x v="4"/>
    <s v="Agropecurio y Forestal"/>
    <n v="100112044"/>
    <x v="50"/>
    <x v="29"/>
    <x v="1"/>
    <x v="13"/>
    <x v="0"/>
    <x v="287"/>
    <s v="Periodo 2018-2019"/>
    <s v="Empresas (unidades)"/>
    <s v="Oficina de Estudios y Políticas Agrarias (ODEPA)"/>
    <s v="Número de empresas agroindustriales procesadoras de Perejil por Comuna en la Región Metropolitana"/>
    <s v="El Mapa muestra el Número de empresas agrícolas por Comuna en la Región Metropolitana, que utilizan Perejil en su producción, entre los años 2018-2019, de acuerdo a datos recopilados del directorio de agroindustrías hortofrutícolas efectuados por la ODEPA."/>
    <s v="Representación Geográfica"/>
    <s v="agricultura,agrícola,frutícola,directorio,agroindustria,fruta,hortaliza,ODEPA,Ninguno,Región Metropolitana,Perejil"/>
    <s v="https://analytics.zoho.com/open-view/2395394000008782843?ZOHO_CRITERIA=%22Localiza%20CL%22.%22Codreg%22%3D13%20and%20%224.13%20Directorio%20Agroindustria%202020%22.%22Id_Categor%C3%ADa%22%3D100112044"/>
    <x v="2"/>
    <s v="#1774B9"/>
  </r>
  <r>
    <n v="3882"/>
    <x v="0"/>
    <x v="4"/>
    <s v="Agropecurio y Forestal"/>
    <n v="5"/>
    <x v="49"/>
    <x v="28"/>
    <x v="1"/>
    <x v="184"/>
    <x v="0"/>
    <x v="168"/>
    <s v="Periodo 2018-2020"/>
    <s v="Kilogramo - Kg"/>
    <s v="Oficina de Estudios y Políticas Agrarias (ODEPA)"/>
    <s v="Número de empleados por Destino de fruta,  en la Región de Valparaíso"/>
    <s v="El gráfico muestra el Número de empleados por Destino de fruta,  en la Región de Valparaíso, durante el Periodo 2018-2020, de acuerdo a datos recopilados por la Oficina de Estudios y Políticas Agrarias (ODEPA)- Kilogramo - Kg"/>
    <s v="Gráfico"/>
    <s v="Estadísticas,ODEPA,Fruta,Agricultura,Número de empleados, Destino de fruta, Región de Valparaíso"/>
    <s v="https://analytics.zoho.com/open-view/2395394000001834177?ZOHO_CRITERIA=%224.6%22.%22C%C3%B3digo_Regi%C3%B3n%22%3D5"/>
    <x v="63"/>
    <s v="#1774B9"/>
  </r>
  <r>
    <n v="3883"/>
    <x v="0"/>
    <x v="4"/>
    <s v="Agropecuario y Forestal"/>
    <n v="100103006"/>
    <x v="51"/>
    <x v="30"/>
    <x v="2"/>
    <x v="113"/>
    <x v="0"/>
    <x v="253"/>
    <s v="Periodo 2012-2020"/>
    <s v="USD"/>
    <s v="Oficina de Estudios y Políticas Agrarias (ODEPA)"/>
    <s v="Evolución del valor de de las exportaciones de Nectarín por País de destino, producidas a Escala Nacional"/>
    <s v="El gráfico muestra la Evolución del valor de de las exportaciones de Nectarín por País de destino, producidas a Escala Nacional, durante el Periodo 2012-2020, de acuerdo a datos recopilados por la Oficina de Estudios y Políticas Agrarias (ODEPA)- USD"/>
    <s v="Gráfico Evolución"/>
    <s v="Estadísticas,Agricultura,Fruta,Exportaciones,Chile,Nectarín,Alemania,Arabia Saudita,Argentina,Bélgica,Brasil,Canadá,China,Colombia,Corea del Sur,Costa Rica,Ecuador,El Salvador,España,Estados Unidos,Guatemala,Honduras,Italia,México,Países Bajos,Panamá,Perú,Portugal,Reino Unido,Rumania,Rusia,Taiwán,Uruguay,Hong Kong,Puerto Rico"/>
    <s v="https://analytics.zoho.com/open-view/2395394000006080858?ZOHO_CRITERIA=%22Trasposicion_4.2%22.%22Id_Categor%C3%ADa%22%20%3D%20100103006"/>
    <x v="0"/>
    <s v="#1774B9"/>
  </r>
  <r>
    <n v="3884"/>
    <x v="0"/>
    <x v="4"/>
    <s v="Agropecurio y Forestal"/>
    <n v="151"/>
    <x v="51"/>
    <x v="30"/>
    <x v="2"/>
    <x v="392"/>
    <x v="5"/>
    <x v="182"/>
    <s v="Año 2020"/>
    <s v="toneladas (t)"/>
    <s v="Oficina de Estudios y Políticas Agrarias (ODEPA)"/>
    <s v="Volumen de las exportaciones de fruta hacia Rumania, por Tipo de Fruta producidas a Escala Nacional"/>
    <s v="El gráfico muestra el Volumen de las exportaciones de fruta hacia Rumania, por Tipo de Fruta producidas a Escala Nacional, durante el Año 2020, de acuerdo a datos recopilados por la Oficina de Estudios y Políticas Agrarias (ODEPA)- toneladas (t)"/>
    <s v="Gráfico  "/>
    <s v="Estadísticas,Agricultura,Fruta,Exportaciones,Rumania,Tipo de Fruta,Berries,Cítricos,Frutos de hueso (carozo),Frutos de pepita,Frutos secos,Frutos oleaginosos,Otros,Tropicales y subtropicales,Uva"/>
    <s v="https://analytics.zoho.com/open-view/2395394000000827380?ZOHO_CRITERIA=%22Trasposicion_4.1%22.%22Id_auxiliar%22%3D151"/>
    <x v="0"/>
    <s v="#1774B9"/>
  </r>
  <r>
    <n v="3885"/>
    <x v="0"/>
    <x v="4"/>
    <s v="Agropecurio y Forestal"/>
    <n v="5404"/>
    <x v="57"/>
    <x v="31"/>
    <x v="0"/>
    <x v="311"/>
    <x v="0"/>
    <x v="207"/>
    <s v="Periodo 2018-2019-2020"/>
    <s v="Superficie (ha)"/>
    <s v="Oficina de Estudios y Políticas Agrarias (ODEPA)"/>
    <s v="Superficie plantada de especies frutales por Tipo de Cultivo en la comuna de Petorca"/>
    <s v="Representación de la superficie plantada de frutales según Tipo de Cultivo en la comuna de Petorca, con base en datos recopilados por la Oficina de Estudios y Políticas Agrarias (ODEPA) en los Catastros Frutícolas Regionales de los años 2018-2019-2020."/>
    <s v="Gráfico Proporciones"/>
    <s v="agricultura,agrícola,frutícola,superficie,plantaciones,fruta,ODEPA,comuna,región,Petorca,Tipo de Cultivo"/>
    <s v="https://analytics.zoho.com/open-view/2395394000008803365?ZOHO_CRITERIA=%22Localiza%20CL%22.%22Codcom%22%3D5404"/>
    <x v="76"/>
    <s v="#1774B9"/>
  </r>
  <r>
    <n v="3886"/>
    <x v="0"/>
    <x v="4"/>
    <s v="Agropecurio y Forestal"/>
    <n v="100108007"/>
    <x v="58"/>
    <x v="34"/>
    <x v="1"/>
    <x v="87"/>
    <x v="8"/>
    <x v="173"/>
    <s v="Año 2021"/>
    <s v="Pesos por kilogramo (CLP/kg)"/>
    <s v="Oficina de Estudios y Políticas Agrarias (ODEPA)"/>
    <s v="Precios Diarios de Coco durante el año 2021 en los Mercados Mayoristas de la Región de La Araucanía"/>
    <s v="Evolución de los Precios diarios de Coco en pesos chilenos por kilogramo desde el 1/1/2021 a la fecha en los Mercados Mayoristas de la Región de La Araucanía con base en datos reportados por la Oficina de Estudios y Políticas Agrarias (ODEPA)"/>
    <s v="Gráfico Evolución"/>
    <s v="precio,diario,ODEPA,agrícola,productos agrícolas,verduras,por mayor,Variedad-Origen-Calidad,Coco,Región de La Araucanía"/>
    <s v="https://analytics.zoho.com/open-view/2395394000008699297?ZOHO_CRITERIA=%22Fruta%20Consolidado%22.%22Codreg%22%3D9%20and%20%22Fruta%20Consolidado%22.%22Categor%C3%ADa%20ID%22%3D100108007"/>
    <x v="12"/>
    <s v="#1774B9"/>
  </r>
  <r>
    <n v="3887"/>
    <x v="0"/>
    <x v="4"/>
    <s v="Agropecurio y Forestal"/>
    <n v="1001030020"/>
    <x v="55"/>
    <x v="28"/>
    <x v="2"/>
    <x v="113"/>
    <x v="0"/>
    <x v="248"/>
    <s v="Periodo 2018-2020"/>
    <s v="Kilogramo - Kg"/>
    <s v="Oficina de Estudios y Políticas Agrarias (ODEPA)"/>
    <s v="Volumen  de  Ciruelo japonés por Destino, producidas a nivel nacional"/>
    <s v="El mapa muestra el Volumen  de  Ciruelo japonés por Destino, producidas a nivel nacional, durante el Periodo 2018-2020, de acuerdo a datos recopilados por la Oficina de Estudios y Políticas Agrarias (ODEPA)- Kilogramo - Kg"/>
    <s v="Nube de palabras"/>
    <s v="Estadísticas,ODEPA,Fruta,Agricultura,Volumen de fruta, Ciruelo japonés, Chile"/>
    <s v="https://analytics.zoho.com/open-view/2395394000001894719?ZOHO_CRITERIA=%224.6%22.%22Id_Categor%C3%ADa%22%3D1001030020"/>
    <x v="0"/>
    <s v="#1774B9"/>
  </r>
  <r>
    <n v="3888"/>
    <x v="0"/>
    <x v="4"/>
    <s v="Agropecurio y Forestal"/>
    <n v="145"/>
    <x v="51"/>
    <x v="30"/>
    <x v="2"/>
    <x v="372"/>
    <x v="0"/>
    <x v="185"/>
    <s v="Año 2020"/>
    <s v="USD"/>
    <s v="Oficina de Estudios y Políticas Agrarias (ODEPA)"/>
    <s v=" Valor de las exportaciones de fruta hacia Reino Unido, por Región de Origen producidas a Escala Nacional"/>
    <s v="El gráfico muestra el  Valor de las exportaciones de fruta hacia Reino Unido, por Región de Origen producidas a Escala Nacional, durante el Año 2020, de acuerdo a datos recopilados por la Oficina de Estudios y Políticas Agrarias (ODEPA)- USD"/>
    <s v="Gráfico"/>
    <s v="Estadísticas,Agricultura,Fruta,Exportaciones,Reino Unido,Región de Origen,Ñuble,Biobío,Maule,O'Higgins,Coquimbo,Valparaíso,Metropolitana"/>
    <s v="https://analytics.zoho.com/open-view/2395394000006082507?ZOHO_CRITERIA=%22Trasposicion_4.2%22.%22ID_territorio%22%3D145"/>
    <x v="0"/>
    <s v="#1774B9"/>
  </r>
  <r>
    <n v="3889"/>
    <x v="0"/>
    <x v="4"/>
    <s v="Agropecurio y Forestal"/>
    <n v="193"/>
    <x v="51"/>
    <x v="30"/>
    <x v="2"/>
    <x v="362"/>
    <x v="0"/>
    <x v="182"/>
    <s v="Año 2020"/>
    <s v="USD"/>
    <s v="Oficina de Estudios y Políticas Agrarias (ODEPA)"/>
    <s v="Valor de las exportaciones de fruta hacia Vietnam, por Tipo de Fruta producidas a Escala Nacional"/>
    <s v="El gráfico muestra el Valor de las exportaciones de fruta hacia Vietnam, por Tipo de Fruta producidas a Escala Nacional, durante el Año 2020, de acuerdo a datos recopilados por la Oficina de Estudios y Políticas Agrarias (ODEPA)- USD"/>
    <s v="Gráfico  "/>
    <s v="Estadísticas,Agricultura,Fruta,Exportaciones,Vietnam,Tipo de Fruta,Berries,Cítricos,Frutos de hueso (carozo),Frutos de pepita,Frutos secos,Frutos oleaginosos,Otros,Tropicales y subtropicales,Uva"/>
    <s v="https://analytics.zoho.com/open-view/2395394000006082576?ZOHO_CRITERIA=%22Trasposicion_4.2%22.%22ID_territorio%22%3D193"/>
    <x v="0"/>
    <s v="#1774B9"/>
  </r>
  <r>
    <n v="3890"/>
    <x v="0"/>
    <x v="4"/>
    <s v="Agropecurio y Forestal"/>
    <n v="15101"/>
    <x v="55"/>
    <x v="28"/>
    <x v="0"/>
    <x v="197"/>
    <x v="0"/>
    <x v="175"/>
    <s v="Periodo 2018-2020"/>
    <s v="Kilogramo - Kg"/>
    <s v="Oficina de Estudios y Políticas Agrarias (ODEPA)"/>
    <s v="Volumen  de fruta por Procesamiento, producidas en la Arica"/>
    <s v="El gráfico muestra el Volumen  de fruta por Procesamiento, producidas en la Arica, durante el Periodo 2018-2020, de acuerdo a datos recopilados por la Oficina de Estudios y Políticas Agrarias (ODEPA)- Kilogramo - Kg"/>
    <s v="Gráfico"/>
    <s v="Estadísticas,ODEPA,Fruta,Agricultura,Volumen de fruta, Procesamiento, Arica"/>
    <s v="https://analytics.zoho.com/open-view/2395394000001840276?ZOHO_CRITERIA=%224.6%22.%22C%C3%B3digo_Comuna%22%3D15101"/>
    <x v="105"/>
    <s v="#1774B9"/>
  </r>
  <r>
    <n v="3891"/>
    <x v="0"/>
    <x v="4"/>
    <s v="Agropecurio y Forestal"/>
    <n v="4304"/>
    <x v="54"/>
    <x v="31"/>
    <x v="0"/>
    <x v="312"/>
    <x v="7"/>
    <x v="184"/>
    <s v="Periodo 2018-2019-2020"/>
    <s v="Superficie (ha)"/>
    <s v="Oficina de Estudios y Políticas Agrarias (ODEPA)"/>
    <s v="Superficie plantada de especies frutales por Especie en la comuna de Punitaqui"/>
    <s v="Visualización de la superficie plantada de frutales por Especie con segmentador incorporado de Tipo de Cultivo en la comuna de Punitaqui con base a datos recopilados por la Oficina de Estudios y Políticas Agrarias (ODEPA) en los Catastros Frutícolas Regionales de los años 2018-2019-2020."/>
    <s v="Gráfico Proporciones"/>
    <s v="agricultura,agrícola,frutícola,superficie,plantaciones,fruta,ODEPA,comuna,región,Punitaqui,Especie Plantada"/>
    <s v="https://analytics.zoho.com/open-view/2395394000008803974?ZOHO_CRITERIA=%22Localiza%20CL%22.%22Codcom%22%3D4304"/>
    <x v="69"/>
    <s v="#1774B9"/>
  </r>
  <r>
    <n v="3892"/>
    <x v="0"/>
    <x v="4"/>
    <s v="Agropecurio y Forestal"/>
    <n v="5804"/>
    <x v="54"/>
    <x v="31"/>
    <x v="0"/>
    <x v="328"/>
    <x v="7"/>
    <x v="184"/>
    <s v="Periodo 2018-2019-2020"/>
    <s v="Superficie (ha)"/>
    <s v="Oficina de Estudios y Políticas Agrarias (ODEPA)"/>
    <s v="Superficie plantada de especies frutales por Especie en la comuna de Villa Alemana"/>
    <s v="Visualización de la superficie plantada de frutales por Especie con segmentador incorporado de Tipo de Cultivo en la comuna de Villa Alemana con base a datos recopilados por la Oficina de Estudios y Políticas Agrarias (ODEPA) en los Catastros Frutícolas Regionales de los años 2018-2019-2020."/>
    <s v="Gráfico Proporciones"/>
    <s v="agricultura,agrícola,frutícola,superficie,plantaciones,fruta,ODEPA,comuna,región,Villa Alemana,Especie Plantada"/>
    <s v="https://analytics.zoho.com/open-view/2395394000008803974?ZOHO_CRITERIA=%22Localiza%20CL%22.%22Codcom%22%3D5804"/>
    <x v="76"/>
    <s v="#1774B9"/>
  </r>
  <r>
    <n v="3893"/>
    <x v="0"/>
    <x v="4"/>
    <s v="Agropecurio y Forestal"/>
    <n v="17"/>
    <x v="54"/>
    <x v="31"/>
    <x v="1"/>
    <x v="178"/>
    <x v="6"/>
    <x v="298"/>
    <s v="Periodo 2018-2019-2020"/>
    <s v="Superficie (ha)"/>
    <s v="Oficina de Estudios y Políticas Agrarias (ODEPA)"/>
    <s v="Superficie plantada de  Vid de mesa según Variedad por Comuna en la Región de O'Higgins"/>
    <s v="Representación geográfica de la superficie plantada de Vid de mesa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Vid de mesa"/>
    <s v="https://analytics.zoho.com/open-view/2395394000008814573?ZOHO_CRITERIA=%224.12%20Sup%20Plantada%20Frut%C3%ADcola%22.%22Codreg%22%3D6%20and%20%224.12%20Sup%20Plantada%20Frut%C3%ADcola%22.%22id_especie%22%3D17"/>
    <x v="29"/>
    <s v="#1774B9"/>
  </r>
  <r>
    <n v="3894"/>
    <x v="0"/>
    <x v="4"/>
    <s v="Agropecurio y Forestal"/>
    <n v="100101001"/>
    <x v="55"/>
    <x v="28"/>
    <x v="2"/>
    <x v="113"/>
    <x v="0"/>
    <x v="345"/>
    <s v="Periodo 2018-2020"/>
    <s v="Kilogramo - Kg"/>
    <s v="Oficina de Estudios y Políticas Agrarias (ODEPA)"/>
    <s v="Volumen de  Arándano americano por tipo de empresa producidas a nivel nacional"/>
    <s v="El gráfico muestra el Volumen de  Arándano americano por tipo de empresa producidas a nivel nacional, durante el Periodo 2018-2020, de acuerdo a datos recopilados por la Oficina de Estudios y Políticas Agrarias (ODEPA)- Kilogramo - Kg"/>
    <s v="Gráfico"/>
    <s v="Estadísticas,ODEPA,Fruta,Agricultura,Volumen de fruta, Arándano americano, Chile"/>
    <s v="https://analytics.zoho.com/open-view/2395394000001914419?ZOHO_CRITERIA=%224.6%22.%22Id_Categor%C3%ADa%22%3D100101001"/>
    <x v="0"/>
    <s v="#1774B9"/>
  </r>
  <r>
    <n v="3895"/>
    <x v="0"/>
    <x v="4"/>
    <s v="Agropecuario y Forestal"/>
    <n v="100104"/>
    <x v="51"/>
    <x v="30"/>
    <x v="2"/>
    <x v="113"/>
    <x v="5"/>
    <x v="199"/>
    <s v="Año 2020"/>
    <s v="toneladas (t)"/>
    <s v="Oficina de Estudios y Políticas Agrarias (ODEPA)"/>
    <s v="Volumen de las exportaciones de  Frutos de pepita  por Procesamiento producidas a Escala Nacional"/>
    <s v="El mapa muestra el Volumen de las exportaciones de  Frutos de pepita  por Procesamiento producidas a Escala Nacional, durante el Año 2020, de acuerdo a datos recopilados por la Oficina de Estudios y Políticas Agrarias (ODEPA)- toneladas (t)"/>
    <s v="Mapa de calor"/>
    <s v="Estadísticas,Agricultura,Fruta,Exportaciones,Chile,Frutos de pepita,Aceites,Congelados,Conservas,Deshidratados,Fresca,Frutos secos,Jugos"/>
    <s v="https://analytics.zoho.com/open-view/2395394000000824740?ZOHO_CRITERIA=%22Trasposicion_4.1%22.%22Id_Producto%22%20%3D%20100104"/>
    <x v="0"/>
    <s v="#1774B9"/>
  </r>
  <r>
    <n v="3896"/>
    <x v="0"/>
    <x v="4"/>
    <s v="Agropecuario y Forestal"/>
    <n v="100101006"/>
    <x v="51"/>
    <x v="30"/>
    <x v="2"/>
    <x v="113"/>
    <x v="0"/>
    <x v="186"/>
    <s v="Periodo 2012-2020"/>
    <s v="USD"/>
    <s v="Oficina de Estudios y Políticas Agrarias (ODEPA)"/>
    <s v="Evolución del Valor de las exportaciones de Higo por Región de Origen, producidas a Escala Nacional"/>
    <s v="El gráfico muestra la Evolución del Valor de las exportaciones de Higo por Región de Origen, producidas a Escala Nacional, durante el Periodo 2012-2020, de acuerdo a datos recopilados por la Oficina de Estudios y Políticas Agrarias (ODEPA)- USD"/>
    <s v="Gráfico Evolución"/>
    <s v="Estadísticas,Agricultura,Fruta,Exportaciones,Chile,Higo,Araucanía,Coquimbo,Los Ríos,Metropolitana,O'Higgins,Valparaíso"/>
    <s v="https://analytics.zoho.com/open-view/2395394000006080811?ZOHO_CRITERIA=%22Trasposicion_4.2%22.%22Id_Categor%C3%ADa%22%20%3D%20100101006"/>
    <x v="0"/>
    <s v="#1774B9"/>
  </r>
  <r>
    <n v="3897"/>
    <x v="0"/>
    <x v="4"/>
    <s v="Agropecurio y Forestal"/>
    <n v="47"/>
    <x v="51"/>
    <x v="33"/>
    <x v="2"/>
    <x v="413"/>
    <x v="0"/>
    <x v="177"/>
    <s v="Año 2020"/>
    <s v="USD"/>
    <s v="Oficina de Estudios y Políticas Agrarias (ODEPA)"/>
    <s v="Valor de las importaciones de fruta provenientes de Costa Rica, por Fruta"/>
    <s v="El gráfico muestra el Valor de las importaciones de fruta provenientes de Costa Rica, por Fruta, durante el Año 2020, de acuerdo a datos recopilados por la Oficina de Estudios y Políticas Agrarias (ODEPA)- USD"/>
    <s v="Gráfico"/>
    <s v="Estadísticas,Agricultura,Fruta,Importaciones,Costa Rica,Fruta,Piña  "/>
    <s v="https://analytics.zoho.com/open-view/2395394000005672814?ZOHO_CRITERIA=%22Trasposicion_4.4%22.%22Id_auxiliar%22%3D47"/>
    <x v="0"/>
    <s v="#1774B9"/>
  </r>
  <r>
    <n v="3898"/>
    <x v="0"/>
    <x v="4"/>
    <s v="Agropecuario y Forestal"/>
    <n v="100102006"/>
    <x v="51"/>
    <x v="30"/>
    <x v="2"/>
    <x v="113"/>
    <x v="0"/>
    <x v="237"/>
    <s v="Periodo 2012-2020"/>
    <s v="toneladas (t)"/>
    <s v="Oficina de Estudios y Políticas Agrarias (ODEPA)"/>
    <s v="Evolución del volumen de las exportaciones de Pomelo por Región de Origen, producidas a Escala Nacional"/>
    <s v="El gráfico muestra la Evolución del volumen de las exportaciones de Pomelo por Región de Origen, producidas a Escala Nacional, durante el Periodo 2012-2020, de acuerdo a datos recopilados por la Oficina de Estudios y Políticas Agrarias (ODEPA)- toneladas (t)"/>
    <s v="Gráfico Evolución"/>
    <s v="Estadísticas,Agricultura,Fruta,Exportaciones,Chile,Pomelo,Arica y Parinacota,Atacama,Coquimbo,Los Lagos,Magallanes,Maule,Mercadería extranjera nacionalizada,Metropolitana,O'Higgins,Valparaíso"/>
    <s v="https://analytics.zoho.com/open-view/2395394000000976618?ZOHO_CRITERIA=%22Trasposicion_4.1%22.%22Id_Categor%C3%ADa%22%20%3D%20100102006"/>
    <x v="0"/>
    <s v="#1774B9"/>
  </r>
  <r>
    <n v="3899"/>
    <x v="0"/>
    <x v="4"/>
    <s v="Agropecuario y Forestal"/>
    <n v="100109"/>
    <x v="51"/>
    <x v="30"/>
    <x v="2"/>
    <x v="113"/>
    <x v="0"/>
    <x v="307"/>
    <s v="Periodo 2012-2020"/>
    <s v="USD"/>
    <s v="Oficina de Estudios y Políticas Agrarias (ODEPA)"/>
    <s v="Evolución del Valor de las exportaciones de Uva por procesamiento, producidas a Escala Nacional"/>
    <s v="El mapa muestra la Evolución del Valor de las exportaciones de Uva por procesamiento, producidas a Escala Nacional, durante el Periodo 2012-2020, de acuerdo a datos recopilados por la Oficina de Estudios y Políticas Agrarias (ODEPA)- USD"/>
    <s v="Gráfico Evolución"/>
    <s v="Estadísticas,Agricultura,Fruta,Exportaciones,Chile,Uva,Aceites,Congelados,Conservas,Deshidratados,Fresca,Frutos secos,Jugos"/>
    <s v="https://analytics.zoho.com/open-view/2395394000006080764?ZOHO_CRITERIA=%22Trasposicion_4.2%22.%22Id_Producto%22%20%3D%20100109"/>
    <x v="0"/>
    <s v="#1774B9"/>
  </r>
  <r>
    <n v="3900"/>
    <x v="0"/>
    <x v="4"/>
    <s v="Agropecuario y Forestal"/>
    <n v="100101008"/>
    <x v="51"/>
    <x v="33"/>
    <x v="2"/>
    <x v="113"/>
    <x v="0"/>
    <x v="277"/>
    <s v="Periodo 2012-2020"/>
    <s v="toneladas (t)"/>
    <s v="Oficina de Estudios y Políticas Agrarias (ODEPA)"/>
    <s v="Evolución del volumen de las importaciones de Mora, por Procesamiento"/>
    <s v="El gráfico muestra la Evolución del volumen de las importaciones de Mora, por Procesamiento, durante el Periodo 2012-2020, de acuerdo a datos recopilados por la Oficina de Estudios y Políticas Agrarias (ODEPA)- toneladas (t)"/>
    <s v="Gráfico Evolución"/>
    <s v="Estadísticas,Agricultura,Fruta,Importaciones,Chile,Mora,Aceites,Congelados,Conservas,Deshidratados,Fresca,Frutos secos,Jugos"/>
    <s v="https://analytics.zoho.com/open-view/2395394000005572799?ZOHO_CRITERIA=%22Trasposicion_4.3%22.%22Id_Categor%C3%ADa%22%3D100101008"/>
    <x v="0"/>
    <s v="#1774B9"/>
  </r>
  <r>
    <n v="3901"/>
    <x v="0"/>
    <x v="4"/>
    <s v="Agropecurio y Forestal"/>
    <n v="50"/>
    <x v="54"/>
    <x v="31"/>
    <x v="1"/>
    <x v="178"/>
    <x v="6"/>
    <x v="343"/>
    <s v="Periodo 2018-2019-2020"/>
    <s v="Superficie (ha)"/>
    <s v="Oficina de Estudios y Políticas Agrarias (ODEPA)"/>
    <s v="Superficie plantada de  Castaño según Variedad por Comuna en la Región de O'Higgins"/>
    <s v="Representación geográfica de la superficie plantada de Castaño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Castaño"/>
    <s v="https://analytics.zoho.com/open-view/2395394000008814573?ZOHO_CRITERIA=%224.12%20Sup%20Plantada%20Frut%C3%ADcola%22.%22Codreg%22%3D6%20and%20%224.12%20Sup%20Plantada%20Frut%C3%ADcola%22.%22id_especie%22%3D50"/>
    <x v="29"/>
    <s v="#1774B9"/>
  </r>
  <r>
    <n v="3902"/>
    <x v="0"/>
    <x v="4"/>
    <s v="Agropecurio y Forestal"/>
    <n v="100104002"/>
    <x v="50"/>
    <x v="29"/>
    <x v="1"/>
    <x v="226"/>
    <x v="0"/>
    <x v="346"/>
    <s v="Periodo 2018-2019"/>
    <s v="Empresas (unidades)"/>
    <s v="Oficina de Estudios y Políticas Agrarias (ODEPA)"/>
    <s v="Número de empresas agroindustriales procesadoras de Manzano por Comuna en la Región de Los Ríos"/>
    <s v="El Mapa muestra el Número de empresas agrícolas por Comuna en la Región de Los Ríos, que utilizan Manzano en su producción, entre los años 2018-2019, de acuerdo a datos recopilados del directorio de agroindustrías hortofrutícolas efectuados por la ODEPA."/>
    <s v="Representación Geográfica"/>
    <s v="agricultura,agrícola,frutícola,directorio,agroindustria,fruta,hortaliza,ODEPA,Ninguno,Región de Los Ríos,Manzano"/>
    <s v="https://analytics.zoho.com/open-view/2395394000008782843?ZOHO_CRITERIA=%22Localiza%20CL%22.%22Codreg%22%3D14%20and%20%224.13%20Directorio%20Agroindustria%202020%22.%22Id_Categor%C3%ADa%22%3D100104002"/>
    <x v="4"/>
    <s v="#1774B9"/>
  </r>
  <r>
    <n v="3903"/>
    <x v="0"/>
    <x v="4"/>
    <s v="Agropecurio y Forestal"/>
    <n v="9107"/>
    <x v="55"/>
    <x v="28"/>
    <x v="0"/>
    <x v="48"/>
    <x v="0"/>
    <x v="177"/>
    <s v="Periodo 2018-2020"/>
    <s v="Kilogramo - Kg"/>
    <s v="Oficina de Estudios y Políticas Agrarias (ODEPA)"/>
    <s v="Volumen  de fruta por Fruta, producidas en la Gorbea"/>
    <s v="El gráfico muestra el Volumen  de fruta por Fruta, producidas en la Gorbea, durante el Periodo 2018-2020, de acuerdo a datos recopilados por la Oficina de Estudios y Políticas Agrarias (ODEPA)- Kilogramo - Kg"/>
    <s v="Gráfico"/>
    <s v="Estadísticas,ODEPA,Fruta,Agricultura,Volumen de fruta, Fruta, Gorbea"/>
    <s v="https://analytics.zoho.com/open-view/2395394000001834799?ZOHO_CRITERIA=%224.6%22.%22C%C3%B3digo_Comuna%22%3D9107"/>
    <x v="44"/>
    <s v="#1774B9"/>
  </r>
  <r>
    <n v="3904"/>
    <x v="0"/>
    <x v="4"/>
    <s v="Agropecurio y Forestal"/>
    <n v="133"/>
    <x v="51"/>
    <x v="30"/>
    <x v="2"/>
    <x v="390"/>
    <x v="0"/>
    <x v="177"/>
    <s v="Año 2020"/>
    <s v="toneladas (t)"/>
    <s v="Oficina de Estudios y Políticas Agrarias (ODEPA)"/>
    <s v="Volumen de las exportaciones de fruta hacia Nueva Zelanda, por Fruta producidas a Escala Nacional"/>
    <s v="El gráfico muestra el Volumen de las exportaciones de fruta hacia Nueva Zelanda, por Fruta producidas a Escala Nacional, durante el Año 2020, de acuerdo a datos recopilados por la Oficina de Estudios y Políticas Agrarias (ODEPA)- toneladas (t)"/>
    <s v="Gráfico"/>
    <s v="Estadísticas,Agricultura,Fruta,Exportaciones,Nueva Zelanda,Fruta,Almendra,Arándanos y mirtilos,Damasco,Frambuesa,Frutilla,Mora,Otros berries,Otros cítricos,Otros frutos,Otros frutos secos"/>
    <s v="https://analytics.zoho.com/open-view/2395394000000827462?ZOHO_CRITERIA=%22Trasposicion_4.1%22.%22Id_auxiliar%22%3D133"/>
    <x v="0"/>
    <s v="#1774B9"/>
  </r>
  <r>
    <n v="3905"/>
    <x v="0"/>
    <x v="4"/>
    <s v="Agropecurio y Forestal"/>
    <n v="100112037"/>
    <x v="60"/>
    <x v="34"/>
    <x v="1"/>
    <x v="99"/>
    <x v="8"/>
    <x v="347"/>
    <s v="Año 2021"/>
    <s v="Pesos por kilogramo (CLP/kg)"/>
    <s v="Oficina de Estudios y Políticas Agrarias (ODEPA)"/>
    <s v="Precios Diarios de Cebollín durante el año 2021 en los Mercados Mayoristas de la Región de Coquimbo"/>
    <s v="Evolución de los Precios diarios de Cebollín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Cebollín,Región de Coquimbo"/>
    <s v="https://analytics.zoho.com/open-view/2395394000008703957?ZOHO_CRITERIA=%22Hortaliza%20Consolidado%22.%22Codreg%22%3D4%20and%20%22Hortaliza%20Consolidado%22.%22Categor%C3%ADa%20ID%22%3D100112037%0A"/>
    <x v="15"/>
    <s v="#1774B9"/>
  </r>
  <r>
    <n v="3906"/>
    <x v="0"/>
    <x v="4"/>
    <s v="Agropecurio y Forestal"/>
    <n v="3"/>
    <x v="51"/>
    <x v="30"/>
    <x v="1"/>
    <x v="77"/>
    <x v="11"/>
    <x v="278"/>
    <s v="Año 2020"/>
    <s v="USD"/>
    <s v="Oficina de Estudios y Políticas Agrarias (ODEPA)"/>
    <s v="Valor de las exportaciones de fruta, por País de destino producidas en la Región de Atacama"/>
    <s v="El gráfico muestra la Valor de las exportaciones de fruta, por País de destino producidas en la Región de Atacama, durante el Año 2020, de acuerdo a datos recopilados por la Oficina de Estudios y Políticas Agrarias (ODEPA) - USD"/>
    <s v="Mapa de calor"/>
    <s v="Estadísticas,Agricultura,Fruta,Exportaciones,Región de Atacama,País de destino,Aceituna,Almendra,Arándanos y mirtilos,Cereza,Chirimoya,Ciruela,Damasco,Durazno,Frutilla,Kiwi,Limón,Mandarina,Manzana,Mora,Naranja,Nectarín,Nuez,Otros berries,Otros frutos,Palta,Pera,Plumcots,Pomelo,Uva"/>
    <s v="https://analytics.zoho.com/open-view/2395394000006082337?ZOHO_CRITERIA=%22Trasposicion_4.2%22.%22C%C3%B3digo_Regi%C3%B3n%22%20%3D%203"/>
    <x v="107"/>
    <s v="#1774B9"/>
  </r>
  <r>
    <n v="3907"/>
    <x v="0"/>
    <x v="4"/>
    <s v="Agropecuario y Forestal"/>
    <n v="100102003"/>
    <x v="51"/>
    <x v="33"/>
    <x v="2"/>
    <x v="113"/>
    <x v="0"/>
    <x v="191"/>
    <s v="Periodo 2012-2020"/>
    <s v="toneladas (t)"/>
    <s v="Oficina de Estudios y Políticas Agrarias (ODEPA)"/>
    <s v="Evolución del volumen de las importaciones de Limón, por Procesamiento"/>
    <s v="El gráfico muestra la Evolución del volumen de las importaciones de Limón, por Procesamiento, durante el Periodo 2012-2020, de acuerdo a datos recopilados por la Oficina de Estudios y Políticas Agrarias (ODEPA)- toneladas (t)"/>
    <s v="Gráfico Evolución"/>
    <s v="Estadísticas,Agricultura,Fruta,Importaciones,Chile,Limón,Aceites,Congelados,Conservas,Deshidratados,Fresca,Frutos secos,Jugos"/>
    <s v="https://analytics.zoho.com/open-view/2395394000005572799?ZOHO_CRITERIA=%22Trasposicion_4.3%22.%22Id_Categor%C3%ADa%22%3D100102003"/>
    <x v="0"/>
    <s v="#1774B9"/>
  </r>
  <r>
    <n v="3908"/>
    <x v="0"/>
    <x v="4"/>
    <s v="Agropecuario y Forestal"/>
    <n v="100103002"/>
    <x v="51"/>
    <x v="30"/>
    <x v="2"/>
    <x v="113"/>
    <x v="0"/>
    <x v="219"/>
    <s v="Año 2020"/>
    <s v="USD"/>
    <s v="Oficina de Estudios y Políticas Agrarias (ODEPA)"/>
    <s v="Valor  de las exportaciones de Ciruela por Procesamiento, producidas a Escala Nacional"/>
    <s v="El gráfico muestra el Valor  de las exportaciones de Ciruela por Procesamiento, producidas a Escala Nacional, durante el Año 2020, de acuerdo a datos recopilados por la Oficina de Estudios y Políticas Agrarias (ODEPA)- USD"/>
    <s v="Gráfico"/>
    <s v="Estadísticas,Agricultura,Fruta,Exportaciones,Chile,Ciruela,Aceites,Congelados,Conservas,Deshidratados,Fresca,Frutos secos,Jugos"/>
    <s v="https://analytics.zoho.com/open-view/2395394000006093092?ZOHO_CRITERIA=%22Trasposicion_4.2%22.%22Id_Categor%C3%ADa%22%20%3D%20100103002"/>
    <x v="0"/>
    <s v="#1774B9"/>
  </r>
  <r>
    <n v="3909"/>
    <x v="0"/>
    <x v="4"/>
    <s v="Agropecurio y Forestal"/>
    <n v="3"/>
    <x v="49"/>
    <x v="28"/>
    <x v="1"/>
    <x v="77"/>
    <x v="0"/>
    <x v="182"/>
    <s v="Periodo 2018-2020"/>
    <s v="Kilogramo - Kg"/>
    <s v="Oficina de Estudios y Políticas Agrarias (ODEPA)"/>
    <s v="Número de empleados por Tipo de Fruta, en la Región de Atacama"/>
    <s v="El gráfico muestra el Número de empleados por Tipo de Fruta, en la Región de Atacama, durante el Periodo 2018-2020, de acuerdo a datos recopilados por la Oficina de Estudios y Políticas Agrarias (ODEPA)- Kilogramo - Kg"/>
    <s v="Gráfico"/>
    <s v="Estadísticas,ODEPA,Fruta,Agricultura,Número de empleados, Tipo de Fruta, Región de Atacama"/>
    <s v="https://analytics.zoho.com/open-view/2395394000001779691?ZOHO_CRITERIA=%224.6%22.%22C%C3%B3digo_Regi%C3%B3n%22%3D3"/>
    <x v="107"/>
    <s v="#1774B9"/>
  </r>
  <r>
    <n v="3910"/>
    <x v="0"/>
    <x v="4"/>
    <s v="Agropecurio y Forestal"/>
    <n v="4"/>
    <x v="54"/>
    <x v="31"/>
    <x v="1"/>
    <x v="178"/>
    <x v="6"/>
    <x v="330"/>
    <s v="Periodo 2018-2019-2020"/>
    <s v="Superficie (ha)"/>
    <s v="Oficina de Estudios y Políticas Agrarias (ODEPA)"/>
    <s v="Superficie plantada de  Limonero según Variedad por Comuna en la Región de O'Higgins"/>
    <s v="Representación geográfica de la superficie plantada de Limonero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Limonero"/>
    <s v="https://analytics.zoho.com/open-view/2395394000008814573?ZOHO_CRITERIA=%224.12%20Sup%20Plantada%20Frut%C3%ADcola%22.%22Codreg%22%3D6%20and%20%224.12%20Sup%20Plantada%20Frut%C3%ADcola%22.%22id_especie%22%3D4"/>
    <x v="29"/>
    <s v="#1774B9"/>
  </r>
  <r>
    <n v="3911"/>
    <x v="0"/>
    <x v="4"/>
    <s v="Agropecurio y Forestal"/>
    <n v="18"/>
    <x v="54"/>
    <x v="31"/>
    <x v="1"/>
    <x v="184"/>
    <x v="6"/>
    <x v="289"/>
    <s v="Periodo 2018-2019-2020"/>
    <s v="Superficie (ha)"/>
    <s v="Oficina de Estudios y Políticas Agrarias (ODEPA)"/>
    <s v="Superficie plantada de  Kiwi según Variedad por Comuna en la Región de Valparaíso"/>
    <s v="Representación geográfica de la superficie plantada de Kiwi por Comuna en la Región de Valparaís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Valparaíso,Especie Plantada,Kiwi"/>
    <s v="https://analytics.zoho.com/open-view/2395394000008814573?ZOHO_CRITERIA=%224.12%20Sup%20Plantada%20Frut%C3%ADcola%22.%22Codreg%22%3D5%20and%20%224.12%20Sup%20Plantada%20Frut%C3%ADcola%22.%22id_especie%22%3D18"/>
    <x v="76"/>
    <s v="#1774B9"/>
  </r>
  <r>
    <n v="3912"/>
    <x v="0"/>
    <x v="4"/>
    <s v="Agropecurio y Forestal"/>
    <n v="60"/>
    <x v="51"/>
    <x v="30"/>
    <x v="2"/>
    <x v="371"/>
    <x v="5"/>
    <x v="182"/>
    <s v="Año 2020"/>
    <s v="toneladas (t)"/>
    <s v="Oficina de Estudios y Políticas Agrarias (ODEPA)"/>
    <s v="Volumen de las exportaciones de fruta hacia Estados Unidos, por Tipo de Fruta producidas a Escala Nacional"/>
    <s v="El gráfico muestra el Volumen de las exportaciones de fruta hacia Estados Unidos, por Tipo de Fruta producidas a Escala Nacional, durante el Año 2020, de acuerdo a datos recopilados por la Oficina de Estudios y Políticas Agrarias (ODEPA)- toneladas (t)"/>
    <s v="Gráfico  "/>
    <s v="Estadísticas,Agricultura,Fruta,Exportaciones,Estados Unidos,Tipo de Fruta,Berries,Cítricos,Frutos de hueso (carozo),Frutos de pepita,Frutos secos,Frutos oleaginosos,Otros,Tropicales y subtropicales,Uva"/>
    <s v="https://analytics.zoho.com/open-view/2395394000000827380?ZOHO_CRITERIA=%22Trasposicion_4.1%22.%22Id_auxiliar%22%3D60"/>
    <x v="0"/>
    <s v="#1774B9"/>
  </r>
  <r>
    <n v="3913"/>
    <x v="0"/>
    <x v="4"/>
    <s v="Agropecurio y Forestal"/>
    <n v="135"/>
    <x v="51"/>
    <x v="30"/>
    <x v="2"/>
    <x v="415"/>
    <x v="0"/>
    <x v="185"/>
    <s v="Periodo 2012-2020"/>
    <s v="USD"/>
    <s v="Oficina de Estudios y Políticas Agrarias (ODEPA)"/>
    <s v="Evolución del Valor de las exportaciones de fruta hacia Países Bajos, por Región de Origen producidas a Escala Nacional"/>
    <s v="El gráfico muestra la Evolución del Valor de las exportaciones de fruta hacia Países Bajos, por Región de Origen producidas a Escala Nacional, durante el Periodo 2012-2020, de acuerdo a datos recopilados por la Oficina de Estudios y Políticas Agrarias (ODEPA)- USD"/>
    <s v="Gráfico Evolución"/>
    <s v="Estadísticas,Agricultura,Fruta,Exportaciones,Países Bajos,Región de Origen,Ñuble,Biobío,Maule,O'Higgins,Coquimbo,Valparaíso,Metropolitana"/>
    <s v="https://analytics.zoho.com/open-view/2395394000006080321?ZOHO_CRITERIA=%22Trasposicion_4.2%22.%22ID_territorio%22%3D135"/>
    <x v="0"/>
    <s v="#1774B9"/>
  </r>
  <r>
    <n v="3914"/>
    <x v="0"/>
    <x v="4"/>
    <s v="Agropecurio y Forestal"/>
    <n v="14"/>
    <x v="54"/>
    <x v="31"/>
    <x v="2"/>
    <x v="113"/>
    <x v="6"/>
    <x v="208"/>
    <s v="Periodo 2018-2019-2020"/>
    <s v="Superficie (ha)"/>
    <s v="Oficina de Estudios y Políticas Agrarias (ODEPA)"/>
    <s v="Superficie plantada de  Ciruelo europeo según Variedad por Región a Escala Nacional"/>
    <s v="Representación geográfica que muestra la superficie plantada de Ciruelo europe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Ciruelo europeo"/>
    <s v="https://analytics.zoho.com/open-view/2395394000008807134?ZOHO_CRITERIA=%224.12%20Sup%20Plantada%20Frut%C3%ADcola%22.%22id_especie%22%3D14"/>
    <x v="5"/>
    <s v="#1774B9"/>
  </r>
  <r>
    <n v="3915"/>
    <x v="0"/>
    <x v="4"/>
    <s v="Agropecurio y Forestal"/>
    <n v="9209"/>
    <x v="49"/>
    <x v="28"/>
    <x v="0"/>
    <x v="140"/>
    <x v="0"/>
    <x v="197"/>
    <s v="Periodo 2018-2020"/>
    <s v="Kilogramo - Kg"/>
    <s v="Oficina de Estudios y Políticas Agrarias (ODEPA)"/>
    <s v="Número de empleados por Tipo de Envase (Agroindustria), en la Comuna de Renaico"/>
    <s v="El gráfico muestra el Número de empleados por Tipo de Envase (Agroindustria), en la Comuna de Renaico, durante el Periodo 2018-2020, de acuerdo a datos recopilados por la Oficina de Estudios y Políticas Agrarias (ODEPA)- Kilogramo - Kg"/>
    <s v="Gráfico"/>
    <s v="Estadísticas,ODEPA,Fruta,Agricultura,Número de empleados, Tipo de Envase, Renaico"/>
    <s v="https://analytics.zoho.com/open-view/2395394000001846254?ZOHO_CRITERIA=%224.6%22.%22C%C3%B3digo_Comuna%22%3D9209"/>
    <x v="157"/>
    <s v="#1774B9"/>
  </r>
  <r>
    <n v="3916"/>
    <x v="0"/>
    <x v="4"/>
    <s v="Agropecurio y Forestal"/>
    <n v="29"/>
    <x v="53"/>
    <x v="32"/>
    <x v="1"/>
    <x v="13"/>
    <x v="0"/>
    <x v="281"/>
    <s v="Temporadas 2012/2013 a 2019/2020"/>
    <s v="quintales métricos por hectárea (qqm/ha)"/>
    <s v="Oficina de Estudios y Políticas Agrarias (ODEPA)"/>
    <s v="Rendimiento histórico de Cultivos de Trigo Harinero en la Región Metropolitana"/>
    <s v="Se detalla el rendimiento promedio histórico de cultivos de Trigo Harinero según datos publicados por la Oficina de Estudios y Políticas Agrarias (ODEPA) para las Temporadas 2012/2013 a 2019/2020 en la Región Metropolitana - quintales métricos por hectárea (qqm/ha)"/>
    <s v="Gráfico Evolución"/>
    <s v="agricultura,agrícola,rendimiento,cultivo,quintales,ODEPA,estadísticas,Región Metropolitana,Trigo Harinero"/>
    <s v="https://analytics.zoho.com/open-view/2395394000009125708?ZOHO_CRITERIA=%22Localiza%20CL%22.%22Codreg%22%3D13%20and%22Trasposicion_4.11%22.%22Id_cultivo%22%3D29"/>
    <x v="2"/>
    <s v="#1774B9"/>
  </r>
  <r>
    <n v="3917"/>
    <x v="0"/>
    <x v="4"/>
    <s v="Agropecurio y Forestal"/>
    <n v="100103001"/>
    <x v="55"/>
    <x v="28"/>
    <x v="2"/>
    <x v="113"/>
    <x v="0"/>
    <x v="211"/>
    <s v="Periodo 2018-2020"/>
    <s v="Kilogramo - Kg"/>
    <s v="Oficina de Estudios y Políticas Agrarias (ODEPA)"/>
    <s v="Volumen  de  Cerezo por Destino, producidas a nivel nacional"/>
    <s v="El mapa muestra el Volumen  de  Cerezo por Destino, producidas a nivel nacional, durante el Periodo 2018-2020, de acuerdo a datos recopilados por la Oficina de Estudios y Políticas Agrarias (ODEPA)- Kilogramo - Kg"/>
    <s v="Nube de palabras"/>
    <s v="Estadísticas,ODEPA,Fruta,Agricultura,Volumen de fruta, Cerezo, Chile"/>
    <s v="https://analytics.zoho.com/open-view/2395394000001894719?ZOHO_CRITERIA=%224.6%22.%22Id_Categor%C3%ADa%22%3D100103001"/>
    <x v="0"/>
    <s v="#1774B9"/>
  </r>
  <r>
    <n v="3918"/>
    <x v="0"/>
    <x v="4"/>
    <s v="Agropecuario y Forestal"/>
    <n v="100105001"/>
    <x v="51"/>
    <x v="33"/>
    <x v="2"/>
    <x v="113"/>
    <x v="0"/>
    <x v="348"/>
    <s v="Periodo 2012-2020"/>
    <s v="toneladas (t)"/>
    <s v="Oficina de Estudios y Políticas Agrarias (ODEPA)"/>
    <s v="Evolución del volumen de las importaciones de Almendra, por País de origen"/>
    <s v="El gráfico muestra la Evolución del volumen de las importaciones de Almendra, por País de origen, durante el Periodo 2012-2020, de acuerdo a datos recopilados por la Oficina de Estudios y Políticas Agrarias (ODEPA)- toneladas (t)"/>
    <s v="Gráfico Evolución"/>
    <s v="Estadísticas,Agricultura,Fruta,Importaciones,Chile,Almendra,Estados Unidos,España"/>
    <s v="https://analytics.zoho.com/open-view/2395394000005572678?ZOHO_CRITERIA=%22Trasposicion_4.3%22.%22Id_Categor%C3%ADa%22%3D100105001"/>
    <x v="0"/>
    <s v="#1774B9"/>
  </r>
  <r>
    <n v="3919"/>
    <x v="0"/>
    <x v="4"/>
    <s v="Agropecurio y Forestal"/>
    <n v="100103002"/>
    <x v="58"/>
    <x v="34"/>
    <x v="2"/>
    <x v="113"/>
    <x v="10"/>
    <x v="219"/>
    <s v="Año 2021"/>
    <s v="Pesos por kilogramo (CLP/kg)"/>
    <s v="Oficina de Estudios y Políticas Agrarias (ODEPA)"/>
    <s v="Precios Diarios de Ciruela durante el año 2021 en los Mercados Mayoristas de Chile"/>
    <s v="Evolución de los Precios diarios de Ciruel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Ciruela,Chile"/>
    <s v="https://analytics.zoho.com/open-view/2395394000008697993?ZOHO_CRITERIA=%22Fruta%20Consolidado%22.%22Categor%C3%ADa%20ID%22%3D100103002"/>
    <x v="0"/>
    <s v="#1774B9"/>
  </r>
  <r>
    <n v="3920"/>
    <x v="0"/>
    <x v="4"/>
    <s v="Agropecuario y Forestal"/>
    <n v="100105001"/>
    <x v="51"/>
    <x v="30"/>
    <x v="2"/>
    <x v="113"/>
    <x v="0"/>
    <x v="348"/>
    <s v="Periodo 2012-2020"/>
    <s v="USD"/>
    <s v="Oficina de Estudios y Políticas Agrarias (ODEPA)"/>
    <s v="Evolución del Valor  de las exportaciones de Almendra por Procesamiento, producidas a Escala Nacional"/>
    <s v="El gráfico muestra la Evolución del Valor  de las exportaciones de Almendra por Procesamiento, producidas a Escala Nacional, durante el Periodo 2012-2020, de acuerdo a datos recopilados por la Oficina de Estudios y Políticas Agrarias (ODEPA)- USD"/>
    <s v="Gráfico Evolución"/>
    <s v="Estadísticas,Agricultura,Fruta,Exportaciones,Chile,Almendra,Aceites,Congelados,Conservas,Deshidratados,Fresca,Frutos secos,Jugos"/>
    <s v="https://analytics.zoho.com/open-view/2395394000006080903?ZOHO_CRITERIA=%22Trasposicion_4.2%22.%22Id_Categor%C3%ADa%22%20%3D%20100105001"/>
    <x v="0"/>
    <s v="#1774B9"/>
  </r>
  <r>
    <n v="3921"/>
    <x v="0"/>
    <x v="4"/>
    <s v="Agropecurio y Forestal"/>
    <n v="3097"/>
    <x v="51"/>
    <x v="30"/>
    <x v="2"/>
    <x v="394"/>
    <x v="0"/>
    <x v="185"/>
    <s v="Año 2020"/>
    <s v="USD"/>
    <s v="Oficina de Estudios y Políticas Agrarias (ODEPA)"/>
    <s v=" Valor de las exportaciones de fruta hacia Puerto Rico, por Región de Origen producidas a Escala Nacional"/>
    <s v="El gráfico muestra el  Valor de las exportaciones de fruta hacia Puerto Rico, por Región de Origen producidas a Escala Nacional, durante el Año 2020, de acuerdo a datos recopilados por la Oficina de Estudios y Políticas Agrarias (ODEPA)- USD"/>
    <s v="Gráfico"/>
    <s v="Estadísticas,Agricultura,Fruta,Exportaciones,Puerto Rico,Región de Origen,Ñuble,Biobío,Maule,O'Higgins,Coquimbo,Valparaíso,Metropolitana"/>
    <s v="https://analytics.zoho.com/open-view/2395394000006082507?ZOHO_CRITERIA=%22Trasposicion_4.2%22.%22ID_territorio%22%3D3097"/>
    <x v="0"/>
    <s v="#1774B9"/>
  </r>
  <r>
    <n v="3922"/>
    <x v="0"/>
    <x v="4"/>
    <s v="Agropecuario y Forestal"/>
    <n v="100107002"/>
    <x v="51"/>
    <x v="30"/>
    <x v="2"/>
    <x v="113"/>
    <x v="0"/>
    <x v="227"/>
    <s v="Periodo 2012-2020"/>
    <s v="USD"/>
    <s v="Oficina de Estudios y Políticas Agrarias (ODEPA)"/>
    <s v="Evolución del Valor  de las exportaciones de Chirimoya por Procesamiento, producidas a Escala Nacional"/>
    <s v="El gráfico muestra la Evolución del Valor  de las exportaciones de Chirimoya por Procesamiento, producidas a Escala Nacional, durante el Periodo 2012-2020, de acuerdo a datos recopilados por la Oficina de Estudios y Políticas Agrarias (ODEPA)- USD"/>
    <s v="Gráfico Evolución"/>
    <s v="Estadísticas,Agricultura,Fruta,Exportaciones,Chile,Chirimoya,Aceites,Congelados,Conservas,Deshidratados,Fresca,Frutos secos,Jugos"/>
    <s v="https://analytics.zoho.com/open-view/2395394000006080903?ZOHO_CRITERIA=%22Trasposicion_4.2%22.%22Id_Categor%C3%ADa%22%20%3D%20100107002"/>
    <x v="0"/>
    <s v="#1774B9"/>
  </r>
  <r>
    <n v="3923"/>
    <x v="0"/>
    <x v="4"/>
    <s v="Agropecurio y Forestal"/>
    <n v="13602"/>
    <x v="55"/>
    <x v="28"/>
    <x v="0"/>
    <x v="215"/>
    <x v="0"/>
    <x v="178"/>
    <s v="Periodo 2018-2020"/>
    <s v="Kilogramo - Kg"/>
    <s v="Oficina de Estudios y Políticas Agrarias (ODEPA)"/>
    <s v="Volumen  de fruta por Destino, producidas en la El Monte"/>
    <s v="El gráfico muestra el Volumen  de fruta por Destino, producidas en la El Monte, durante el Periodo 2018-2020, de acuerdo a datos recopilados por la Oficina de Estudios y Políticas Agrarias (ODEPA)- Kilogramo - Kg"/>
    <s v="Gráfico"/>
    <s v="Estadísticas,ODEPA,Fruta,Agricultura,Volumen de fruta, Destino, El Monte"/>
    <s v="https://analytics.zoho.com/open-view/2395394000001846568?ZOHO_CRITERIA=%224.6%22.%22C%C3%B3digo_Comuna%22%3D13602"/>
    <x v="68"/>
    <s v="#1774B9"/>
  </r>
  <r>
    <n v="3924"/>
    <x v="0"/>
    <x v="4"/>
    <s v="Agropecurio y Forestal"/>
    <n v="100112002"/>
    <x v="60"/>
    <x v="34"/>
    <x v="1"/>
    <x v="192"/>
    <x v="8"/>
    <x v="349"/>
    <s v="Año 2021"/>
    <s v="Pesos por kilogramo (CLP/kg)"/>
    <s v="Oficina de Estudios y Políticas Agrarias (ODEPA)"/>
    <s v="Precios Diarios de Pimiento durante el año 2021 en los Mercados Mayoristas de la Región del Biobío"/>
    <s v="Evolución de los Precios diarios de Pimiento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Pimiento,Región del Biobío"/>
    <s v="https://analytics.zoho.com/open-view/2395394000008703957?ZOHO_CRITERIA=%22Hortaliza%20Consolidado%22.%22Codreg%22%3D8%20and%20%22Hortaliza%20Consolidado%22.%22Categor%C3%ADa%20ID%22%3D100112002%0A"/>
    <x v="1"/>
    <s v="#1774B9"/>
  </r>
  <r>
    <n v="3925"/>
    <x v="0"/>
    <x v="4"/>
    <s v="Agropecurio y Forestal"/>
    <n v="100112009"/>
    <x v="60"/>
    <x v="34"/>
    <x v="1"/>
    <x v="13"/>
    <x v="8"/>
    <x v="350"/>
    <s v="Año 2021"/>
    <s v="Pesos por kilogramo (CLP/kg)"/>
    <s v="Oficina de Estudios y Políticas Agrarias (ODEPA)"/>
    <s v="Precios Diarios de Acelga durante el año 2021 en los Mercados Mayoristas de la Región Metropolitana"/>
    <s v="Evolución de los Precios diarios de Acelga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Acelga,Región Metropolitana"/>
    <s v="https://analytics.zoho.com/open-view/2395394000008703957?ZOHO_CRITERIA=%22Hortaliza%20Consolidado%22.%22Codreg%22%3D13%20and%20%22Hortaliza%20Consolidado%22.%22Categor%C3%ADa%20ID%22%3D100112009%0A"/>
    <x v="47"/>
    <s v="#1774B9"/>
  </r>
  <r>
    <n v="3926"/>
    <x v="0"/>
    <x v="4"/>
    <s v="Agropecurio y Forestal"/>
    <n v="6104"/>
    <x v="55"/>
    <x v="28"/>
    <x v="0"/>
    <x v="25"/>
    <x v="0"/>
    <x v="182"/>
    <s v="Periodo 2018-2020"/>
    <s v="Kilogramo - Kg"/>
    <s v="Oficina de Estudios y Políticas Agrarias (ODEPA)"/>
    <s v="Volumen  de fruta por Tipo de Fruta, producidas en la Coltauco"/>
    <s v="El gráfico muestra el Volumen  de fruta por Tipo de Fruta, producidas en la Coltauco, durante el Periodo 2018-2020, de acuerdo a datos recopilados por la Oficina de Estudios y Políticas Agrarias (ODEPA)- Kilogramo - Kg"/>
    <s v="Gráfico"/>
    <s v="Estadísticas,ODEPA,Fruta,Agricultura,Volumen de fruta, Tipo de Fruta, Coltauco"/>
    <s v="https://analytics.zoho.com/open-view/2395394000001834352?ZOHO_CRITERIA=%224.6%22.%22C%C3%B3digo_Comuna%22%3D6104"/>
    <x v="158"/>
    <s v="#1774B9"/>
  </r>
  <r>
    <n v="3927"/>
    <x v="0"/>
    <x v="4"/>
    <s v="Agropecurio y Forestal"/>
    <n v="16"/>
    <x v="55"/>
    <x v="28"/>
    <x v="1"/>
    <x v="156"/>
    <x v="0"/>
    <x v="178"/>
    <s v="Periodo 2018-2020"/>
    <s v="Kilogramo - Kg"/>
    <s v="Oficina de Estudios y Políticas Agrarias (ODEPA)"/>
    <s v="Volumen  de fruta por Destino, producidas en la Región de Ñuble"/>
    <s v="El gráfico muestra el Volumen  de fruta por Destino, producidas en la Región de Ñuble, durante el Periodo 2018-2020, de acuerdo a datos recopilados por la Oficina de Estudios y Políticas Agrarias (ODEPA)- Kilogramo - Kg"/>
    <s v="Gráfico"/>
    <s v="Estadísticas,ODEPA,Fruta,Agricultura,Volumen de fruta, Destino, Región de Ñuble"/>
    <s v="https://analytics.zoho.com/open-view/2395394000001829908?ZOHO_CRITERIA=%224.6%22.%22C%C3%B3digo_Regi%C3%B3n%22%3D16"/>
    <x v="25"/>
    <s v="#1774B9"/>
  </r>
  <r>
    <n v="3928"/>
    <x v="0"/>
    <x v="4"/>
    <s v="Agropecurio y Forestal"/>
    <n v="100110"/>
    <x v="56"/>
    <x v="32"/>
    <x v="1"/>
    <x v="163"/>
    <x v="0"/>
    <x v="300"/>
    <s v="Temporadas 1979/1980 a 2019/2020"/>
    <s v="quintales métricos por hectárea (qqm/ha)"/>
    <s v="Oficina de Estudios y Políticas Agrarias (ODEPA)"/>
    <s v="Evolución del rendimiento promedio de cultivos de Legumbres en la Región de Maule para las series de tiempo disponibles"/>
    <s v="Se muestra la evolución del rendimiento promedio de cultivos de Legumbres en la Región de Maule,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Maule,Legumbres"/>
    <s v="https://analytics.zoho.com/open-view/2395394000009297093?ZOHO_CRITERIA=%22Localiza%20CL%22.%22Codreg%22%3D7%20and%20%224.11%20Rendimiento%20regional%20cultivo%22.%22Id_producto%22%3D100110"/>
    <x v="35"/>
    <s v="#1774B9"/>
  </r>
  <r>
    <n v="3929"/>
    <x v="0"/>
    <x v="4"/>
    <s v="Agropecurio y Forestal"/>
    <n v="111"/>
    <x v="51"/>
    <x v="33"/>
    <x v="2"/>
    <x v="420"/>
    <x v="0"/>
    <x v="177"/>
    <s v="Año 2020"/>
    <s v="toneladas (t)"/>
    <s v="Oficina de Estudios y Políticas Agrarias (ODEPA)"/>
    <s v="Volumen de las importaciones de fruta provenientes de Malasia, por Fruta"/>
    <s v="El gráfico muestra el Volumen de las importaciones de fruta provenientes de Malasia, por Fruta, durante el Año 2020, de acuerdo a datos recopilados por la Oficina de Estudios y Políticas Agrarias (ODEPA)- toneladas (t)"/>
    <s v="Gráfico"/>
    <s v="Estadísticas,Agricultura,Fruta,Importaciones,Malasia,Fruta,Coco"/>
    <s v="https://analytics.zoho.com/open-view/2395394000005581111?ZOHO_CRITERIA=%22Trasposicion_4.3%22.%22Id_auxiliar%22%3D111"/>
    <x v="0"/>
    <s v="#1774B9"/>
  </r>
  <r>
    <n v="3930"/>
    <x v="0"/>
    <x v="4"/>
    <s v="Agropecurio y Forestal"/>
    <n v="92"/>
    <x v="51"/>
    <x v="30"/>
    <x v="2"/>
    <x v="409"/>
    <x v="0"/>
    <x v="185"/>
    <s v="Periodo 2012-2020"/>
    <s v="USD"/>
    <s v="Oficina de Estudios y Políticas Agrarias (ODEPA)"/>
    <s v="Evolución del Valor de las exportaciones de fruta hacia Japón, por Región de Origen producidas a Escala Nacional"/>
    <s v="El gráfico muestra la Evolución del Valor de las exportaciones de fruta hacia Japón, por Región de Origen producidas a Escala Nacional, durante el Periodo 2012-2020, de acuerdo a datos recopilados por la Oficina de Estudios y Políticas Agrarias (ODEPA)- USD"/>
    <s v="Gráfico Evolución"/>
    <s v="Estadísticas,Agricultura,Fruta,Exportaciones,Japón,Región de Origen,Ñuble,Biobío,Maule,O'Higgins,Coquimbo,Valparaíso,Metropolitana"/>
    <s v="https://analytics.zoho.com/open-view/2395394000006080321?ZOHO_CRITERIA=%22Trasposicion_4.2%22.%22ID_territorio%22%3D92"/>
    <x v="0"/>
    <s v="#1774B9"/>
  </r>
  <r>
    <n v="3931"/>
    <x v="0"/>
    <x v="4"/>
    <s v="Agropecurio y Forestal"/>
    <n v="9203"/>
    <x v="57"/>
    <x v="31"/>
    <x v="0"/>
    <x v="236"/>
    <x v="0"/>
    <x v="207"/>
    <s v="Periodo 2018-2019-2020"/>
    <s v="Superficie (ha)"/>
    <s v="Oficina de Estudios y Políticas Agrarias (ODEPA)"/>
    <s v="Superficie plantada de especies frutales por Tipo de Cultivo en la comuna de Curacautín"/>
    <s v="Representación de la superficie plantada de frutales según Tipo de Cultivo en la comuna de Curacautín, con base en datos recopilados por la Oficina de Estudios y Políticas Agrarias (ODEPA) en los Catastros Frutícolas Regionales de los años 2018-2019-2020."/>
    <s v="Gráfico Proporciones"/>
    <s v="agricultura,agrícola,frutícola,superficie,plantaciones,fruta,ODEPA,comuna,región,Curacautín,Tipo de Cultivo"/>
    <s v="https://analytics.zoho.com/open-view/2395394000008803365?ZOHO_CRITERIA=%22Localiza%20CL%22.%22Codcom%22%3D9203"/>
    <x v="20"/>
    <s v="#1774B9"/>
  </r>
  <r>
    <n v="3932"/>
    <x v="0"/>
    <x v="4"/>
    <s v="Agropecurio y Forestal"/>
    <n v="73"/>
    <x v="51"/>
    <x v="30"/>
    <x v="2"/>
    <x v="367"/>
    <x v="0"/>
    <x v="177"/>
    <s v="Año 2020"/>
    <s v="toneladas (t)"/>
    <s v="Oficina de Estudios y Políticas Agrarias (ODEPA)"/>
    <s v="Volumen de las exportaciones de fruta hacia Guatemala, por Fruta producidas a Escala Nacional"/>
    <s v="El gráfico muestra el Volumen de las exportaciones de fruta hacia Guatemala, por Fruta producidas a Escala Nacional, durante el Año 2020, de acuerdo a datos recopilados por la Oficina de Estudios y Políticas Agrarias (ODEPA)- toneladas (t)"/>
    <s v="Gráfico"/>
    <s v="Estadísticas,Agricultura,Fruta,Exportaciones,Guatemala,Fruta,Aceituna,Damasco,Durazno,Frutilla,Mandarina,Manzana,Membrillo,Mora,Naranja,Nectarín,Otros frutos,Pera,Piña,Plumcots,Pomelo"/>
    <s v="https://analytics.zoho.com/open-view/2395394000000827462?ZOHO_CRITERIA=%22Trasposicion_4.1%22.%22Id_auxiliar%22%3D73"/>
    <x v="0"/>
    <s v="#1774B9"/>
  </r>
  <r>
    <n v="3933"/>
    <x v="0"/>
    <x v="4"/>
    <s v="Agropecurio y Forestal"/>
    <n v="100103003"/>
    <x v="58"/>
    <x v="34"/>
    <x v="1"/>
    <x v="98"/>
    <x v="8"/>
    <x v="200"/>
    <s v="Año 2021"/>
    <s v="Pesos por kilogramo (CLP/kg)"/>
    <s v="Oficina de Estudios y Políticas Agrarias (ODEPA)"/>
    <s v="Precios Diarios de Damasco durante el año 2021 en los Mercados Mayoristas de la Región de Arica y Parinacota"/>
    <s v="Evolución de los Precios diarios de Damasco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Damasco,Región de Arica y Parinacota"/>
    <s v="https://analytics.zoho.com/open-view/2395394000008699297?ZOHO_CRITERIA=%22Fruta%20Consolidado%22.%22Codreg%22%3D15%20and%20%22Fruta%20Consolidado%22.%22Categor%C3%ADa%20ID%22%3D100103003"/>
    <x v="21"/>
    <s v="#1774B9"/>
  </r>
  <r>
    <n v="3934"/>
    <x v="0"/>
    <x v="4"/>
    <s v="Agropecurio y Forestal"/>
    <n v="16"/>
    <x v="55"/>
    <x v="28"/>
    <x v="1"/>
    <x v="156"/>
    <x v="0"/>
    <x v="306"/>
    <s v="Periodo 2018-2020"/>
    <s v="Kilogramo - Kg"/>
    <s v="Oficina de Estudios y Políticas Agrarias (ODEPA)"/>
    <s v="Volumen de fruta por Comuna, producidas en la Región de Ñuble"/>
    <s v="El mapa muestra el Volumen de fruta por Comuna, producidas en la Región de Ñuble, durante el Periodo 2018-2020, de acuerdo a datos recopilados por la Oficina de Estudios y Políticas Agrarias (ODEPA)- Kilogramo - Kg"/>
    <s v="Mapa"/>
    <s v="Estadísticas,ODEPA,Fruta,Agricultura,Volumen de fruta, Comuna, Región de Ñuble"/>
    <s v="https://analytics.zoho.com/open-view/2395394000001771263?ZOHO_CRITERIA=%224.6%22.%22C%C3%B3digo_Regi%C3%B3n%22%3D16"/>
    <x v="25"/>
    <s v="#1774B9"/>
  </r>
  <r>
    <n v="3935"/>
    <x v="0"/>
    <x v="4"/>
    <s v="Agropecuario y Forestal"/>
    <n v="100105001"/>
    <x v="51"/>
    <x v="33"/>
    <x v="2"/>
    <x v="113"/>
    <x v="0"/>
    <x v="348"/>
    <s v="Periodo 2012-2020"/>
    <s v="USD"/>
    <s v="Oficina de Estudios y Políticas Agrarias (ODEPA)"/>
    <s v="Evolución del Valor de las importaciones de Almendra por Procesamiento"/>
    <s v="El gráfico muestra la Evolución del Valor de las importaciones de Almendra por Procesamiento, durante el Periodo 2012-2020, de acuerdo a datos recopilados por la Oficina de Estudios y Políticas Agrarias (ODEPA)- USD"/>
    <s v="Gráfico Evolución"/>
    <s v="Estadísticas,Agricultura,Fruta,Importaciones,Chile,Almendra,Aceites,Congelados,Conservas,Deshidratados,Fresca,Frutos secos,Jugos"/>
    <s v="https://analytics.zoho.com/open-view/2395394000005672227?ZOHO_CRITERIA=%22Trasposicion_4.4%22.%22Id_Categor%C3%ADa%22%20%3D%20100105001"/>
    <x v="0"/>
    <s v="#1774B9"/>
  </r>
  <r>
    <n v="3936"/>
    <x v="0"/>
    <x v="4"/>
    <s v="Agropecurio y Forestal"/>
    <n v="13124"/>
    <x v="55"/>
    <x v="28"/>
    <x v="0"/>
    <x v="271"/>
    <x v="0"/>
    <x v="197"/>
    <s v="Periodo 2018-2020"/>
    <s v="Kilogramo - Kg"/>
    <s v="Oficina de Estudios y Políticas Agrarias (ODEPA)"/>
    <s v="Volumen  de fruta por Tipo de Envase, producidas en la Pudahuel"/>
    <s v="El gráfico muestra el Volumen  de fruta por Tipo de Envase, producidas en la Pudahuel, durante el Periodo 2018-2020, de acuerdo a datos recopilados por la Oficina de Estudios y Políticas Agrarias (ODEPA)- Kilogramo - Kg"/>
    <s v="Gráfico"/>
    <s v="Estadísticas,ODEPA,Fruta,Agricultura,Volumen de fruta, Tipo de Envase, Pudahuel"/>
    <s v="https://analytics.zoho.com/open-view/2395394000001840783?ZOHO_CRITERIA=%224.6%22.%22C%C3%B3digo_Comuna%22%3D13124"/>
    <x v="159"/>
    <s v="#1774B9"/>
  </r>
  <r>
    <n v="3937"/>
    <x v="0"/>
    <x v="4"/>
    <s v="Agropecurio y Forestal"/>
    <n v="11101"/>
    <x v="62"/>
    <x v="31"/>
    <x v="0"/>
    <x v="273"/>
    <x v="4"/>
    <x v="238"/>
    <s v="Periodo 2018-2019-2020"/>
    <s v="Superficie (ha)"/>
    <s v="Oficina de Estudios y Políticas Agrarias (ODEPA)"/>
    <s v="Superficie plantada de especies frutales por Sistema de Plantación en la comuna de Coihaique"/>
    <s v="Se representa la superficie plantada de frutales por Sistema de Plantación, Tipo de Cultivo y Especie Plantada en la comuna de Coihaique con base a datos recopilados por la Oficina de Estudios y Políticas Agrarias (ODEPA) en los Catastros Frutícolas Regionales de los años 2018-2019-2020."/>
    <s v="Gráfico Proporciones"/>
    <s v="agricultura,agrícola,frutícola,superficie,plantaciones,fruta,ODEPA,comuna,región,Coihaique,Sistema Plantación"/>
    <s v="https://analytics.zoho.com/open-view/2395394000008804399?ZOHO_CRITERIA=%22Localiza%20CL%22.%22Codcom%22%3D11101"/>
    <x v="75"/>
    <s v="#1774B9"/>
  </r>
  <r>
    <n v="3938"/>
    <x v="0"/>
    <x v="4"/>
    <s v="Agropecurio y Forestal"/>
    <n v="1"/>
    <x v="51"/>
    <x v="33"/>
    <x v="2"/>
    <x v="113"/>
    <x v="0"/>
    <x v="254"/>
    <s v="Periodo 2012-2020"/>
    <s v="USD"/>
    <s v="Oficina de Estudios y Políticas Agrarias (ODEPA)"/>
    <s v="Evolución del Valor de las importaciones  de Aceites por Fruta"/>
    <s v="El gráfico muestra la Evolución del Valor de las importaciones  de Aceites por Fruta, durante el Periodo 2012-2020, de acuerdo a datos recopilados por la Oficina de Estudios y Políticas Agrarias (ODEPA)- USD"/>
    <s v="Gráfico Evolución"/>
    <s v="Estadísticas,Agricultura,Fruta,Importaciones,Chile,Aceites,Aceituna,Coco,Naranja"/>
    <s v="https://analytics.zoho.com/open-view/2395394000005672376?ZOHO_CRITERIA=%22Trasposicion_4.4%22.%22Id_Procesamiento%22%20%3D%201"/>
    <x v="0"/>
    <s v="#1774B9"/>
  </r>
  <r>
    <n v="3939"/>
    <x v="0"/>
    <x v="4"/>
    <s v="Agropecurio y Forestal"/>
    <n v="100101007"/>
    <x v="58"/>
    <x v="34"/>
    <x v="1"/>
    <x v="98"/>
    <x v="8"/>
    <x v="289"/>
    <s v="Año 2021"/>
    <s v="Pesos por kilogramo (CLP/kg)"/>
    <s v="Oficina de Estudios y Políticas Agrarias (ODEPA)"/>
    <s v="Precios Diarios de Kiwi durante el año 2021 en los Mercados Mayoristas de la Región de Arica y Parinacota"/>
    <s v="Evolución de los Precios diarios de Kiwi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Kiwi,Región de Arica y Parinacota"/>
    <s v="https://analytics.zoho.com/open-view/2395394000008699297?ZOHO_CRITERIA=%22Fruta%20Consolidado%22.%22Codreg%22%3D15%20and%20%22Fruta%20Consolidado%22.%22Categor%C3%ADa%20ID%22%3D100101007"/>
    <x v="21"/>
    <s v="#1774B9"/>
  </r>
  <r>
    <n v="3940"/>
    <x v="0"/>
    <x v="4"/>
    <s v="Agropecurio y Forestal"/>
    <n v="79"/>
    <x v="51"/>
    <x v="30"/>
    <x v="2"/>
    <x v="412"/>
    <x v="0"/>
    <x v="182"/>
    <s v="Periodo 2012-2020"/>
    <s v="toneladas (t)"/>
    <s v="Oficina de Estudios y Políticas Agrarias (ODEPA)"/>
    <s v="Evolución del volumen de las exportaciones de fruta hacia Honduras, por Tipo de Fruta producidas a Escala Nacional"/>
    <s v="El gráfico muestra la Evolución del volumen de las exportaciones de fruta hacia Honduras, por Tipo de Fruta producidas a Escala Nacional, durante el Periodo 2012-2020, de acuerdo a datos recopilados por la Oficina de Estudios y Políticas Agrarias (ODEPA)- toneladas (t)"/>
    <s v="Gráfico Evolución"/>
    <s v="Estadísticas,Agricultura,Fruta,Exportaciones,Honduras,Tipo de Fruta,Berries,Cítricos,Frutos de hueso (carozo),Frutos de pepita,Frutos secos,Frutos oleaginosos,Otros,Tropicales y subtropicales,Uva"/>
    <s v="https://analytics.zoho.com/open-view/2395394000000988784?ZOHO_CRITERIA=%22Trasposicion_4.1%22.%22Id_auxiliar%22%3D79"/>
    <x v="0"/>
    <s v="#1774B9"/>
  </r>
  <r>
    <n v="3941"/>
    <x v="0"/>
    <x v="4"/>
    <s v="Agropecurio y Forestal"/>
    <n v="5301"/>
    <x v="49"/>
    <x v="28"/>
    <x v="0"/>
    <x v="132"/>
    <x v="0"/>
    <x v="178"/>
    <s v="Periodo 2018-2020"/>
    <s v="Kilogramo - Kg"/>
    <s v="Oficina de Estudios y Políticas Agrarias (ODEPA)"/>
    <s v="Número de empleados por Destino (Agroindustria), en la Comuna de Los Andes"/>
    <s v="El gráfico muestra el Número de empleados por Destino (Agroindustria), en la Comuna de Los Andes, durante el Periodo 2018-2020, de acuerdo a datos recopilados por la Oficina de Estudios y Políticas Agrarias (ODEPA)- Kilogramo - Kg"/>
    <s v="Gráfico"/>
    <s v="Estadísticas,ODEPA,Fruta,Agricultura,Número de empleados, Destino, Los Andes"/>
    <s v="https://analytics.zoho.com/open-view/2395394000001846850?ZOHO_CRITERIA=%224.6%22.%22C%C3%B3digo_Comuna%22%3D5301"/>
    <x v="111"/>
    <s v="#1774B9"/>
  </r>
  <r>
    <n v="3942"/>
    <x v="0"/>
    <x v="4"/>
    <s v="Agropecuario y Forestal"/>
    <n v="100112025"/>
    <x v="51"/>
    <x v="30"/>
    <x v="2"/>
    <x v="113"/>
    <x v="0"/>
    <x v="221"/>
    <s v="Periodo 2012-2020"/>
    <s v="USD"/>
    <s v="Oficina de Estudios y Políticas Agrarias (ODEPA)"/>
    <s v="Evolución del Valor de las exportaciones de Frutilla por Región de Origen, producidas a Escala Nacional"/>
    <s v="El gráfico muestra la Evolución del Valor de las exportaciones de Frutilla por Región de Origen, producidas a Escala Nacional, durante el Periodo 2012-2020, de acuerdo a datos recopilados por la Oficina de Estudios y Políticas Agrarias (ODEPA)- USD"/>
    <s v="Gráfico Evolución"/>
    <s v="Estadísticas,Agricultura,Fruta,Exportaciones,Chile,Frutilla,Antofagasta,Araucanía,Arica y Parinacota,Atacama,Biobío,Los Lagos,Los Ríos,Magallanes,Maule,Mercadería extranjera nacionalizada,Metropolitana,Ñuble,O'Higgins,Tarapacá,Valparaíso"/>
    <s v="https://analytics.zoho.com/open-view/2395394000006080811?ZOHO_CRITERIA=%22Trasposicion_4.2%22.%22Id_Categor%C3%ADa%22%20%3D%20100112025"/>
    <x v="0"/>
    <s v="#1774B9"/>
  </r>
  <r>
    <n v="3943"/>
    <x v="0"/>
    <x v="4"/>
    <s v="Agropecurio y Forestal"/>
    <n v="60"/>
    <x v="51"/>
    <x v="30"/>
    <x v="2"/>
    <x v="371"/>
    <x v="0"/>
    <x v="185"/>
    <s v="Año 2020"/>
    <s v="toneladas (t)"/>
    <s v="Oficina de Estudios y Políticas Agrarias (ODEPA)"/>
    <s v="Volumen de las exportaciones de fruta hacia Estados Unidos, por Región de Origen producidas a Escala Nacional"/>
    <s v="El mapa muestra el Volumen de las exportaciones de fruta hacia Estados Unidos, por Región de Origen producidas a Escala Nacional, durante el Año 2020, de acuerdo a datos recopilados por la Oficina de Estudios y Políticas Agrarias (ODEPA)- toneladas (t)"/>
    <s v="Mapa de calor"/>
    <s v="Estadísticas,Agricultura,Fruta,Exportaciones,Estados Unidos,Región de Origen,Ñuble,Biobío,Maule,O'Higgins,Coquimbo,Valparaíso,Metropolitana"/>
    <s v="https://analytics.zoho.com/open-view/2395394000000827189?ZOHO_CRITERIA=%22Trasposicion_4.1%22.%22Id_auxiliar%22%3D60"/>
    <x v="0"/>
    <s v="#1774B9"/>
  </r>
  <r>
    <n v="3944"/>
    <x v="0"/>
    <x v="4"/>
    <s v="Agropecuario y Forestal"/>
    <n v="100101001"/>
    <x v="51"/>
    <x v="30"/>
    <x v="2"/>
    <x v="113"/>
    <x v="0"/>
    <x v="256"/>
    <s v="Año 2020"/>
    <s v="USD"/>
    <s v="Oficina de Estudios y Políticas Agrarias (ODEPA)"/>
    <s v="Valor de de las exportaciones de Arándano por País de destino, producidas a Escala Nacional"/>
    <s v="El mapa muestra el Valor de de las exportaciones de Arándano por País de destino, producidas a Escala Nacional, durante el Año 2020, de acuerdo a datos recopilados por la Oficina de Estudios y Políticas Agrarias (ODEPA)- USD"/>
    <s v="Mapa de calor"/>
    <s v="Estadísticas,Agricultura,Fruta,Exportaciones,Chile,Arándano,Alemania,Argentina,Australia,Bélgica,Brasil,Canadá,China,Corea del Sur,Dinamarca,Emiratos Árabes Unidos,España,Estados Unidos,Francia,Irlanda,Israel,Italia,Japón,México,Nueva Zelanda,Países Bajos,Polonia,Reino Unido,Rusia,Singapur,Taiwán,Hong Kong"/>
    <s v="https://analytics.zoho.com/open-view/2395394000006093021?ZOHO_CRITERIA=%22Trasposicion_4.2%22.%22Id_Categor%C3%ADa%22%20%3D%20100101001"/>
    <x v="0"/>
    <s v="#1774B9"/>
  </r>
  <r>
    <n v="3945"/>
    <x v="0"/>
    <x v="4"/>
    <s v="Agropecurio y Forestal"/>
    <n v="5"/>
    <x v="51"/>
    <x v="33"/>
    <x v="2"/>
    <x v="113"/>
    <x v="0"/>
    <x v="234"/>
    <s v="Periodo 2012-2020"/>
    <s v="USD"/>
    <s v="Oficina de Estudios y Políticas Agrarias (ODEPA)"/>
    <s v="Evolución del Valor de las importaciones  de Fresca por País de origen"/>
    <s v="El gráfico muestra la Evolución del Valor de las importaciones  de Fresca por País de origen, durante el Periodo 2012-2020, de acuerdo a datos recopilados por la Oficina de Estudios y Políticas Agrarias (ODEPA)- USD"/>
    <s v="Gráfico Evolución"/>
    <s v="Estadísticas,Agricultura,Fruta,Importaciones,Chile,Fresca,Arándano,Frambuesa,Higo,Kiwi,,Limón,Mandarina,Naranja,Pomelo,Cereza,Ciruela,Damasco,Durazno,Nectarín,Manzana,Pera,Olivo,Palta,Chirimoya,Mango,Papaya,Piña,Plátano,Uva,Frutilla"/>
    <s v="https://analytics.zoho.com/open-view/2395394000005672309?ZOHO_CRITERIA=%22Trasposicion_4.4%22.%22Id_Procesamiento%22%20%3D%205"/>
    <x v="0"/>
    <s v="#1774B9"/>
  </r>
  <r>
    <n v="3946"/>
    <x v="0"/>
    <x v="4"/>
    <s v="Agropecuario y Forestal"/>
    <n v="100106002"/>
    <x v="51"/>
    <x v="30"/>
    <x v="2"/>
    <x v="113"/>
    <x v="0"/>
    <x v="351"/>
    <s v="Periodo 2012-2020"/>
    <s v="USD"/>
    <s v="Oficina de Estudios y Políticas Agrarias (ODEPA)"/>
    <s v="Evolución del Valor de las exportaciones de Palta por Región de Origen, producidas a Escala Nacional"/>
    <s v="El gráfico muestra la Evolución del Valor de las exportaciones de Palta por Región de Origen, producidas a Escala Nacional, durante el Periodo 2012-2020, de acuerdo a datos recopilados por la Oficina de Estudios y Políticas Agrarias (ODEPA)- USD"/>
    <s v="Gráfico Evolución"/>
    <s v="Estadísticas,Agricultura,Fruta,Exportaciones,Chile,Palta,Antofagasta,Araucanía,Arica y Parinacota,Atacama,Biobío,Coquimbo,Magallanes,Maule,Mercadería extranjera nacionalizada,Metropolitana,O'Higgins,Tarapacá,Valparaíso"/>
    <s v="https://analytics.zoho.com/open-view/2395394000006080811?ZOHO_CRITERIA=%22Trasposicion_4.2%22.%22Id_Categor%C3%ADa%22%20%3D%20100106002"/>
    <x v="0"/>
    <s v="#1774B9"/>
  </r>
  <r>
    <n v="3947"/>
    <x v="0"/>
    <x v="4"/>
    <s v="Agropecurio y Forestal"/>
    <n v="193"/>
    <x v="51"/>
    <x v="33"/>
    <x v="2"/>
    <x v="362"/>
    <x v="0"/>
    <x v="175"/>
    <s v="Año 2020"/>
    <s v="USD"/>
    <s v="Oficina de Estudios y Políticas Agrarias (ODEPA)"/>
    <s v="Valor de las importaciones de fruta provenientes de Vietnam, por Procesamiento"/>
    <s v="El gráfico muestra el Valor de las importaciones de fruta provenientes de Vietnam, por Procesamiento, durante el Año 2020, de acuerdo a datos recopilados por la Oficina de Estudios y Políticas Agrarias (ODEPA)- USD"/>
    <s v="Gráfico"/>
    <s v="Estadísticas,Agricultura,Fruta,Importaciones,Vietnam,Procesamiento,Aceites,Congelados,Conservas,Deshidratados,Fresca,Frutos secos,Jugos"/>
    <s v="https://analytics.zoho.com/open-view/2395394000005672933?ZOHO_CRITERIA=%22Trasposicion_4.4%22.%22Id_auxiliar%22%3D193"/>
    <x v="0"/>
    <s v="#1774B9"/>
  </r>
  <r>
    <n v="3948"/>
    <x v="0"/>
    <x v="4"/>
    <s v="Agropecurio y Forestal"/>
    <n v="4"/>
    <x v="51"/>
    <x v="33"/>
    <x v="2"/>
    <x v="113"/>
    <x v="0"/>
    <x v="324"/>
    <s v="Periodo 2012-2020"/>
    <s v="USD"/>
    <s v="Oficina de Estudios y Políticas Agrarias (ODEPA)"/>
    <s v="Evolución del Valor de las importaciones  de Deshidratados por País de origen"/>
    <s v="El gráfico muestra la Evolución del Valor de las importaciones  de Deshidratados por País de origen, durante el Periodo 2012-2020, de acuerdo a datos recopilados por la Oficina de Estudios y Políticas Agrarias (ODEPA)- USD"/>
    <s v="Gráfico Evolución"/>
    <s v="Estadísticas,Agricultura,Fruta,Importaciones,Chile,Deshidratados,Arándano,Ciruela,Coco,Damasco,Durazno,Frambuesa,Frutilla,Manzana,Uva"/>
    <s v="https://analytics.zoho.com/open-view/2395394000005672309?ZOHO_CRITERIA=%22Trasposicion_4.4%22.%22Id_Procesamiento%22%20%3D%204"/>
    <x v="0"/>
    <s v="#1774B9"/>
  </r>
  <r>
    <n v="3949"/>
    <x v="0"/>
    <x v="4"/>
    <s v="Agropecuario y Forestal"/>
    <n v="100106"/>
    <x v="51"/>
    <x v="33"/>
    <x v="2"/>
    <x v="113"/>
    <x v="0"/>
    <x v="174"/>
    <s v="Año 2020"/>
    <s v="USD"/>
    <s v="Oficina de Estudios y Políticas Agrarias (ODEPA)"/>
    <s v="Valor de las importaciones de Frutos oleaginosos por País de origen"/>
    <s v="El mapa muestra el Valor de las importaciones de Frutos oleaginosos por País de origen, durante el Año 2020, de acuerdo a datos recopilados por la Oficina de Estudios y Políticas Agrarias (ODEPA)- USD"/>
    <s v="Mapa"/>
    <s v="Estadísticas,Agricultura,Fruta,Importaciones,Chile,Frutos oleaginosos,Argentina,España,Italia,México,Perú,Túnez"/>
    <s v="https://analytics.zoho.com/open-view/2395394000005681133?ZOHO_CRITERIA=%22Trasposicion_4.4%22.%22Id_Producto%22%20%3D%20100106"/>
    <x v="0"/>
    <s v="#1774B9"/>
  </r>
  <r>
    <n v="3950"/>
    <x v="0"/>
    <x v="4"/>
    <s v="Agropecurio y Forestal"/>
    <n v="13501"/>
    <x v="55"/>
    <x v="28"/>
    <x v="0"/>
    <x v="11"/>
    <x v="0"/>
    <x v="175"/>
    <s v="Periodo 2018-2020"/>
    <s v="Kilogramo - Kg"/>
    <s v="Oficina de Estudios y Políticas Agrarias (ODEPA)"/>
    <s v="Volumen  de fruta por Procesamiento, producidas en la Melipilla"/>
    <s v="El gráfico muestra el Volumen  de fruta por Procesamiento, producidas en la Melipilla, durante el Periodo 2018-2020, de acuerdo a datos recopilados por la Oficina de Estudios y Políticas Agrarias (ODEPA)- Kilogramo - Kg"/>
    <s v="Gráfico"/>
    <s v="Estadísticas,ODEPA,Fruta,Agricultura,Volumen de fruta, Procesamiento, Melipilla"/>
    <s v="https://analytics.zoho.com/open-view/2395394000001840276?ZOHO_CRITERIA=%224.6%22.%22C%C3%B3digo_Comuna%22%3D13501"/>
    <x v="160"/>
    <s v="#1774B9"/>
  </r>
  <r>
    <n v="3951"/>
    <x v="0"/>
    <x v="4"/>
    <s v="Agropecuario y Forestal"/>
    <n v="100103002"/>
    <x v="51"/>
    <x v="33"/>
    <x v="2"/>
    <x v="113"/>
    <x v="0"/>
    <x v="219"/>
    <s v="Año 2020"/>
    <s v="toneladas (t)"/>
    <s v="Oficina de Estudios y Políticas Agrarias (ODEPA)"/>
    <s v="Volumen de las importaciones de Ciruela, por País de origen"/>
    <s v="El gráfico muestra el Volumen de las importaciones de Ciruela, por País de origen, durante el Año 2020, de acuerdo a datos recopilados por la Oficina de Estudios y Políticas Agrarias (ODEPA)- toneladas (t)"/>
    <s v="Gráfico"/>
    <s v="Estadísticas,Agricultura,Fruta,Importaciones,Chile,Ciruela,Aceites,Congelados,Conservas,Deshidratados,Fresca,Frutos secos,Jugos"/>
    <s v="https://analytics.zoho.com/open-view/2395394000005578723?ZOHO_CRITERIA=%22Trasposicion_4.3%22.%22Id_Categor%C3%ADa%22%3D100103002"/>
    <x v="0"/>
    <s v="#1774B9"/>
  </r>
  <r>
    <n v="3952"/>
    <x v="0"/>
    <x v="4"/>
    <s v="Agropecurio y Forestal"/>
    <n v="100101"/>
    <x v="49"/>
    <x v="28"/>
    <x v="2"/>
    <x v="113"/>
    <x v="0"/>
    <x v="250"/>
    <s v="Periodo 2018-2020"/>
    <s v="Kilogramo - Kg"/>
    <s v="Oficina de Estudios y Políticas Agrarias (ODEPA)"/>
    <s v="Número de empleados en agroindustria de frutas clasificadas como Berries por tipo de empresa a nivel nacional"/>
    <s v="El gráfico muestra el Número de empleados en agroindustria de frutas clasificadas como Berries por tipo de empresa a nivel nacional, durante el Periodo 2018-2020, de acuerdo a datos recopilados por la Oficina de Estudios y Políticas Agrarias (ODEPA)- Kilogramo - Kg"/>
    <s v="Gráfico"/>
    <s v="Estadísticas,ODEPA,Fruta,Agricultura,Número de empleados, Berries, Chile"/>
    <s v="https://analytics.zoho.com/open-view/2395394000001905534?ZOHO_CRITERIA=%224.6%22.%22Id_Producto%22%3D100101"/>
    <x v="0"/>
    <s v="#1774B9"/>
  </r>
  <r>
    <n v="3953"/>
    <x v="0"/>
    <x v="4"/>
    <s v="Agropecurio y Forestal"/>
    <n v="4"/>
    <x v="53"/>
    <x v="32"/>
    <x v="1"/>
    <x v="226"/>
    <x v="0"/>
    <x v="224"/>
    <s v="Temporadas 1979/1980 a 2019/2020"/>
    <s v="quintales métricos por hectárea (qqm/ha)"/>
    <s v="Oficina de Estudios y Políticas Agrarias (ODEPA)"/>
    <s v="Rendimiento histórico de Cultivos de Avena en la Región de Los Ríos"/>
    <s v="Se detalla el rendimiento promedio histórico de cultivos de Avena según datos publicados por la Oficina de Estudios y Políticas Agrarias (ODEPA) para las Temporadas 1979/1980 a 2019/2020 en la Región de Los Ríos - quintales métricos por hectárea (qqm/ha)"/>
    <s v="Gráfico Evolución"/>
    <s v="agricultura,agrícola,rendimiento,cultivo,quintales,ODEPA,estadísticas,Región de Los Ríos,Avena"/>
    <s v="https://analytics.zoho.com/open-view/2395394000009125708?ZOHO_CRITERIA=%22Localiza%20CL%22.%22Codreg%22%3D14%20and%22Trasposicion_4.11%22.%22Id_cultivo%22%3D4"/>
    <x v="4"/>
    <s v="#1774B9"/>
  </r>
  <r>
    <n v="3954"/>
    <x v="0"/>
    <x v="4"/>
    <s v="Agropecuario y Forestal"/>
    <n v="100102005"/>
    <x v="51"/>
    <x v="33"/>
    <x v="2"/>
    <x v="113"/>
    <x v="0"/>
    <x v="249"/>
    <s v="Periodo 2012-2020"/>
    <s v="toneladas (t)"/>
    <s v="Oficina de Estudios y Políticas Agrarias (ODEPA)"/>
    <s v="Evolución del volumen de las importaciones de Naranja, por País de origen"/>
    <s v="El gráfico muestra la Evolución del volumen de las importaciones de Naranja, por País de origen, durante el Periodo 2012-2020, de acuerdo a datos recopilados por la Oficina de Estudios y Políticas Agrarias (ODEPA)- toneladas (t)"/>
    <s v="Gráfico Evolución"/>
    <s v="Estadísticas,Agricultura,Fruta,Importaciones,Chile,Naranja,Alemania,Argentina,Brasil,España,Estados Unidos,Francia,Haití,México"/>
    <s v="https://analytics.zoho.com/open-view/2395394000005572678?ZOHO_CRITERIA=%22Trasposicion_4.3%22.%22Id_Categor%C3%ADa%22%3D100102005"/>
    <x v="0"/>
    <s v="#1774B9"/>
  </r>
  <r>
    <n v="3955"/>
    <x v="0"/>
    <x v="4"/>
    <s v="Agropecurio y Forestal"/>
    <n v="5703"/>
    <x v="62"/>
    <x v="31"/>
    <x v="0"/>
    <x v="161"/>
    <x v="4"/>
    <x v="238"/>
    <s v="Periodo 2018-2019-2020"/>
    <s v="Superficie (ha)"/>
    <s v="Oficina de Estudios y Políticas Agrarias (ODEPA)"/>
    <s v="Superficie plantada de especies frutales por Sistema de Plantación en la comuna de Llaillay"/>
    <s v="Se representa la superficie plantada de frutales por Sistema de Plantación, Tipo de Cultivo y Especie Plantada en la comuna de Llaillay con base a datos recopilados por la Oficina de Estudios y Políticas Agrarias (ODEPA) en los Catastros Frutícolas Regionales de los años 2018-2019-2020."/>
    <s v="Gráfico Proporciones"/>
    <s v="agricultura,agrícola,frutícola,superficie,plantaciones,fruta,ODEPA,comuna,región,Llaillay,Sistema Plantación"/>
    <s v="https://analytics.zoho.com/open-view/2395394000008804399?ZOHO_CRITERIA=%22Localiza%20CL%22.%22Codcom%22%3D5703"/>
    <x v="76"/>
    <s v="#1774B9"/>
  </r>
  <r>
    <n v="3956"/>
    <x v="0"/>
    <x v="4"/>
    <s v="Agropecurio y Forestal"/>
    <n v="5701"/>
    <x v="49"/>
    <x v="28"/>
    <x v="0"/>
    <x v="305"/>
    <x v="0"/>
    <x v="178"/>
    <s v="Periodo 2018-2020"/>
    <s v="Kilogramo - Kg"/>
    <s v="Oficina de Estudios y Políticas Agrarias (ODEPA)"/>
    <s v="Número de empleados por Destino (Agroindustria), en la Comuna de San Felipe"/>
    <s v="El gráfico muestra el Número de empleados por Destino (Agroindustria), en la Comuna de San Felipe, durante el Periodo 2018-2020, de acuerdo a datos recopilados por la Oficina de Estudios y Políticas Agrarias (ODEPA)- Kilogramo - Kg"/>
    <s v="Gráfico"/>
    <s v="Estadísticas,ODEPA,Fruta,Agricultura,Número de empleados, Destino, San Felipe"/>
    <s v="https://analytics.zoho.com/open-view/2395394000001846850?ZOHO_CRITERIA=%224.6%22.%22C%C3%B3digo_Comuna%22%3D5701"/>
    <x v="161"/>
    <s v="#1774B9"/>
  </r>
  <r>
    <n v="3957"/>
    <x v="0"/>
    <x v="4"/>
    <s v="Agropecurio y Forestal"/>
    <n v="7303"/>
    <x v="55"/>
    <x v="28"/>
    <x v="0"/>
    <x v="333"/>
    <x v="0"/>
    <x v="177"/>
    <s v="Periodo 2018-2020"/>
    <s v="Kilogramo - Kg"/>
    <s v="Oficina de Estudios y Políticas Agrarias (ODEPA)"/>
    <s v="Volumen  de fruta por Fruta, producidas en la Licantén"/>
    <s v="El gráfico muestra el Volumen  de fruta por Fruta, producidas en la Licantén, durante el Periodo 2018-2020, de acuerdo a datos recopilados por la Oficina de Estudios y Políticas Agrarias (ODEPA)- Kilogramo - Kg"/>
    <s v="Gráfico"/>
    <s v="Estadísticas,ODEPA,Fruta,Agricultura,Volumen de fruta, Fruta, Licantén"/>
    <s v="https://analytics.zoho.com/open-view/2395394000001834799?ZOHO_CRITERIA=%224.6%22.%22C%C3%B3digo_Comuna%22%3D7303"/>
    <x v="162"/>
    <s v="#1774B9"/>
  </r>
  <r>
    <n v="3958"/>
    <x v="0"/>
    <x v="4"/>
    <s v="Agropecurio y Forestal"/>
    <n v="20"/>
    <x v="51"/>
    <x v="30"/>
    <x v="2"/>
    <x v="113"/>
    <x v="0"/>
    <x v="268"/>
    <s v="Año 2020"/>
    <s v="USD"/>
    <s v="Oficina de Estudios y Políticas Agrarias (ODEPA)"/>
    <s v="Valor  de las exportaciones de fruta de Mercadería extranjera nacionalizada por País de Destino"/>
    <s v="El gráfico muestra el Valor  de las exportaciones de fruta de Mercadería extranjera nacionalizada por País de Destino, durante el Año 2020, de acuerdo a datos recopilados por la Oficina de Estudios y Políticas Agrarias (ODEPA)- USD"/>
    <s v="Mapa de calor"/>
    <s v="Estadísticas,Agricultura,Fruta,Exportaciones,Chile,Mercadería extranjera nacionalizada,Alemania,Argentina,Australia,Austria,Bolivia,Brasil,Canadá,China,Colombia,Corea del Sur,Dinamarca,Ecuador,El Salvador,España,Estados Unidos,Francia,Guatemala,Haití,Honduras,Hong Kong,India,Indonesia,Italia,Japón,Marruecos,México,Nueva Zelanda,Otros,Países Bajos,Panamá,Paraguay,Perú,Puerto Rico,Reino Unido,República Dominicana,Rusia,Suiza,Tailandia,Taiwán,Terr. británico en América,Turquía,Uruguay"/>
    <s v="https://analytics.zoho.com/open-view/2395394000006082192?ZOHO_CRITERIA=%22Trasposicion_4.2%22.%22C%C3%B3digo_Regi%C3%B3n%22%20%3D%2020"/>
    <x v="0"/>
    <s v="#1774B9"/>
  </r>
  <r>
    <n v="3959"/>
    <x v="0"/>
    <x v="4"/>
    <s v="Agropecuario y Forestal"/>
    <n v="100103002"/>
    <x v="51"/>
    <x v="30"/>
    <x v="2"/>
    <x v="113"/>
    <x v="0"/>
    <x v="219"/>
    <s v="Año 2020"/>
    <s v="toneladas (t)"/>
    <s v="Oficina de Estudios y Políticas Agrarias (ODEPA)"/>
    <s v="Volumen de las exportaciones de Ciruela por País de destino, producidas a Escala Nacional"/>
    <s v="El mapa muestra el Volumen de las exportaciones de Ciruela por País de destino, producidas a Escala Nacional, durante el Año 2020, de acuerdo a datos recopilados por la Oficina de Estudios y Políticas Agrarias (ODEPA)- toneladas (t)"/>
    <s v="Mapa de calor"/>
    <s v="Estadísticas,Agricultura,Fruta,Exportaciones,Chile,Ciruela,Alemania,Arabia Saudita,Argelia,Australia,Brasil,Canadá,China,Colombia,Dinamarca,Ecuador,Egipto,España,Estados Unidos,Francia,Italia,Lituania,México,Noruega,Países Bajos,Perú,Polonia,Reino Unido,Rusia,Suecia,Taiwán,Ucrania,Venezuela,Vietnam,Hong Kong"/>
    <s v="https://analytics.zoho.com/open-view/2395394000000824986?ZOHO_CRITERIA=%22Trasposicion_4.1%22.%22Id_Categor%C3%ADa%22%20%3D%20100103002"/>
    <x v="0"/>
    <s v="#1774B9"/>
  </r>
  <r>
    <n v="3960"/>
    <x v="0"/>
    <x v="4"/>
    <s v="Agropecurio y Forestal"/>
    <n v="100112022"/>
    <x v="60"/>
    <x v="34"/>
    <x v="1"/>
    <x v="192"/>
    <x v="8"/>
    <x v="352"/>
    <s v="Año 2021"/>
    <s v="Pesos por kilogramo (CLP/kg)"/>
    <s v="Oficina de Estudios y Políticas Agrarias (ODEPA)"/>
    <s v="Precios Diarios de Arveja Verde durante el año 2021 en los Mercados Mayoristas de la Región del Biobío"/>
    <s v="Evolución de los Precios diarios de Arveja Verde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Arveja Verde,Región del Biobío"/>
    <s v="https://analytics.zoho.com/open-view/2395394000008703957?ZOHO_CRITERIA=%22Hortaliza%20Consolidado%22.%22Codreg%22%3D8%20and%20%22Hortaliza%20Consolidado%22.%22Categor%C3%ADa%20ID%22%3D100112022%0A"/>
    <x v="1"/>
    <s v="#1774B9"/>
  </r>
  <r>
    <n v="3961"/>
    <x v="0"/>
    <x v="4"/>
    <s v="Agropecurio y Forestal"/>
    <n v="184"/>
    <x v="51"/>
    <x v="30"/>
    <x v="2"/>
    <x v="368"/>
    <x v="0"/>
    <x v="185"/>
    <s v="Año 2020"/>
    <s v="USD"/>
    <s v="Oficina de Estudios y Políticas Agrarias (ODEPA)"/>
    <s v=" Valor de las exportaciones de fruta hacia Turquía, por Región de Origen producidas a Escala Nacional"/>
    <s v="El gráfico muestra el  Valor de las exportaciones de fruta hacia Turquía, por Región de Origen producidas a Escala Nacional, durante el Año 2020, de acuerdo a datos recopilados por la Oficina de Estudios y Políticas Agrarias (ODEPA)- USD"/>
    <s v="Gráfico"/>
    <s v="Estadísticas,Agricultura,Fruta,Exportaciones,Turquía,Región de Origen,Ñuble,Biobío,Maule,O'Higgins,Coquimbo,Valparaíso,Metropolitana"/>
    <s v="https://analytics.zoho.com/open-view/2395394000006082507?ZOHO_CRITERIA=%22Trasposicion_4.2%22.%22ID_territorio%22%3D184"/>
    <x v="0"/>
    <s v="#1774B9"/>
  </r>
  <r>
    <n v="3962"/>
    <x v="0"/>
    <x v="4"/>
    <s v="Agropecurio y Forestal"/>
    <n v="9"/>
    <x v="51"/>
    <x v="33"/>
    <x v="2"/>
    <x v="400"/>
    <x v="0"/>
    <x v="177"/>
    <s v="Año 2020"/>
    <s v="toneladas (t)"/>
    <s v="Oficina de Estudios y Políticas Agrarias (ODEPA)"/>
    <s v="Volumen de las importaciones de fruta provenientes de Argentina, por Fruta"/>
    <s v="El gráfico muestra el Volumen de las importaciones de fruta provenientes de Argentina, por Fruta, durante el Año 2020, de acuerdo a datos recopilados por la Oficina de Estudios y Políticas Agrarias (ODEPA)- toneladas (t)"/>
    <s v="Gráfico"/>
    <s v="Estadísticas,Agricultura,Fruta,Importaciones,Argentina,Fruta,Aceituna,Avellana,Ciruela,Damasco,Durazno,Frutilla,Manzana,Naranja,Nuez,Otros cítricos,Otros frutos,Palta,Pera,Uva"/>
    <s v="https://analytics.zoho.com/open-view/2395394000005581111?ZOHO_CRITERIA=%22Trasposicion_4.3%22.%22Id_auxiliar%22%3D9"/>
    <x v="0"/>
    <s v="#1774B9"/>
  </r>
  <r>
    <n v="3963"/>
    <x v="0"/>
    <x v="4"/>
    <s v="Agropecurio y Forestal"/>
    <n v="13401"/>
    <x v="62"/>
    <x v="31"/>
    <x v="0"/>
    <x v="137"/>
    <x v="4"/>
    <x v="238"/>
    <s v="Periodo 2018-2019-2020"/>
    <s v="Superficie (ha)"/>
    <s v="Oficina de Estudios y Políticas Agrarias (ODEPA)"/>
    <s v="Superficie plantada de especies frutales por Sistema de Plantación en la comuna de San Bernardo"/>
    <s v="Se representa la superficie plantada de frutales por Sistema de Plantación, Tipo de Cultivo y Especie Plantada en la comuna de San Bernardo con base a datos recopilados por la Oficina de Estudios y Políticas Agrarias (ODEPA) en los Catastros Frutícolas Regionales de los años 2018-2019-2020."/>
    <s v="Gráfico Proporciones"/>
    <s v="agricultura,agrícola,frutícola,superficie,plantaciones,fruta,ODEPA,comuna,región,San Bernardo,Sistema Plantación"/>
    <s v="https://analytics.zoho.com/open-view/2395394000008804399?ZOHO_CRITERIA=%22Localiza%20CL%22.%22Codcom%22%3D13401"/>
    <x v="3"/>
    <s v="#1774B9"/>
  </r>
  <r>
    <n v="3964"/>
    <x v="0"/>
    <x v="4"/>
    <s v="Agropecurio y Forestal"/>
    <n v="3"/>
    <x v="51"/>
    <x v="33"/>
    <x v="2"/>
    <x v="113"/>
    <x v="0"/>
    <x v="310"/>
    <s v="Periodo 2012-2020"/>
    <s v="USD"/>
    <s v="Oficina de Estudios y Políticas Agrarias (ODEPA)"/>
    <s v="Evolución del Valor de las importaciones  de Conservas por Tipo de Fruta"/>
    <s v="El gráfico muestra la Evolución del Valor de las importaciones  de Conservas por Tipo de Fruta, durante el Periodo 2012-2020, de acuerdo a datos recopilados por la Oficina de Estudios y Políticas Agrarias (ODEPA)- USD"/>
    <s v="Gráfico Evolución"/>
    <s v="Estadísticas,Agricultura,Fruta,Importaciones,Chile,Conservas,Aceituna,Arándanos y mirtilos,Cereza,Damasco,Durazno,Frutilla,Mangos y guayabas,Pera,Piña,Uva"/>
    <s v="https://analytics.zoho.com/open-view/2395394000005672447?ZOHO_CRITERIA=%22Trasposicion_4.4%22.%22Id_Procesamiento%22%20%3D%203"/>
    <x v="0"/>
    <s v="#1774B9"/>
  </r>
  <r>
    <n v="3965"/>
    <x v="0"/>
    <x v="4"/>
    <s v="Agropecuario y Forestal"/>
    <n v="100103003"/>
    <x v="51"/>
    <x v="33"/>
    <x v="2"/>
    <x v="113"/>
    <x v="0"/>
    <x v="200"/>
    <s v="Periodo 2012-2020"/>
    <s v="toneladas (t)"/>
    <s v="Oficina de Estudios y Políticas Agrarias (ODEPA)"/>
    <s v="Evolución del volumen de las importaciones de Damasco, por Procesamiento"/>
    <s v="El gráfico muestra la Evolución del volumen de las importaciones de Damasco, por Procesamiento, durante el Periodo 2012-2020, de acuerdo a datos recopilados por la Oficina de Estudios y Políticas Agrarias (ODEPA)- toneladas (t)"/>
    <s v="Gráfico Evolución"/>
    <s v="Estadísticas,Agricultura,Fruta,Importaciones,Chile,Damasco,Aceites,Congelados,Conservas,Deshidratados,Fresca,Frutos secos,Jugos"/>
    <s v="https://analytics.zoho.com/open-view/2395394000005572799?ZOHO_CRITERIA=%22Trasposicion_4.3%22.%22Id_Categor%C3%ADa%22%3D100103003"/>
    <x v="0"/>
    <s v="#1774B9"/>
  </r>
  <r>
    <n v="3966"/>
    <x v="0"/>
    <x v="4"/>
    <s v="Agropecurio y Forestal"/>
    <n v="15"/>
    <x v="51"/>
    <x v="30"/>
    <x v="1"/>
    <x v="98"/>
    <x v="11"/>
    <x v="177"/>
    <s v="Año 2020"/>
    <s v="toneladas (t)"/>
    <s v="Oficina de Estudios y Políticas Agrarias (ODEPA)"/>
    <s v=" Volumen de las exportaciones de fruta, por Fruta y Tipo de Fruta producidas en la Región de Arica y Parinacota"/>
    <s v="El gráfico muestra el  Volumen de las exportaciones de fruta, por Fruta y Tipo de Fruta producidas en la Región de Arica y Parinacota, durante el Año 2020, de acuerdo a datos recopilados por la Oficina de Estudios y Políticas Agrarias (ODEPA)- toneladas (t)"/>
    <s v="Gráfico "/>
    <s v="Estadísticas,Agricultura,Fruta,Exportaciones,Región de Arica y Parinacota,Fruta,Aceituna,Almendra,Arándanos y mirtilos,Cereza,Ciruela,Damasco,Durazno,Frutilla,Kiwi,Limón,Mandarina,Mangos y guayabas,Manzana,Mora,Naranja,Nuez,Otros berries,Otros frutos,Palta,Pera,Piña,Plátano,Pomelo,Uva"/>
    <s v="https://analytics.zoho.com/open-view/2395394000005736560?ZOHO_CRITERIA=%22Trasposicion_4.1%22.%22C%C3%B3digo_Regi%C3%B3n%22%20%3D%2015"/>
    <x v="21"/>
    <s v="#1774B9"/>
  </r>
  <r>
    <n v="3967"/>
    <x v="0"/>
    <x v="4"/>
    <s v="Agropecurio y Forestal"/>
    <n v="3"/>
    <x v="54"/>
    <x v="31"/>
    <x v="2"/>
    <x v="113"/>
    <x v="6"/>
    <x v="271"/>
    <s v="Periodo 2018-2019-2020"/>
    <s v="Superficie (ha)"/>
    <s v="Oficina de Estudios y Políticas Agrarias (ODEPA)"/>
    <s v="Superficie plantada de  Manzano Verde según Variedad por Región a Escala Nacional"/>
    <s v="Representación geográfica que muestra la superficie plantada de Manzano Verde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Manzano Verde"/>
    <s v="https://analytics.zoho.com/open-view/2395394000008807134?ZOHO_CRITERIA=%224.12%20Sup%20Plantada%20Frut%C3%ADcola%22.%22id_especie%22%3D3"/>
    <x v="5"/>
    <s v="#1774B9"/>
  </r>
  <r>
    <n v="3968"/>
    <x v="0"/>
    <x v="4"/>
    <s v="Agropecurio y Forestal"/>
    <n v="100112027"/>
    <x v="60"/>
    <x v="34"/>
    <x v="1"/>
    <x v="99"/>
    <x v="8"/>
    <x v="353"/>
    <s v="Año 2021"/>
    <s v="Pesos por kilogramo (CLP/kg)"/>
    <s v="Oficina de Estudios y Políticas Agrarias (ODEPA)"/>
    <s v="Precios Diarios de Melón durante el año 2021 en los Mercados Mayoristas de la Región de Coquimbo"/>
    <s v="Evolución de los Precios diarios de Melón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Melón,Región de Coquimbo"/>
    <s v="https://analytics.zoho.com/open-view/2395394000008703957?ZOHO_CRITERIA=%22Hortaliza%20Consolidado%22.%22Codreg%22%3D4%20and%20%22Hortaliza%20Consolidado%22.%22Categor%C3%ADa%20ID%22%3D100112027%0A"/>
    <x v="15"/>
    <s v="#1774B9"/>
  </r>
  <r>
    <n v="3969"/>
    <x v="0"/>
    <x v="4"/>
    <s v="Agropecurio y Forestal"/>
    <n v="6"/>
    <x v="61"/>
    <x v="29"/>
    <x v="1"/>
    <x v="178"/>
    <x v="9"/>
    <x v="327"/>
    <s v="Periodo 2018-2019"/>
    <s v="Empresas (unidades)"/>
    <s v="Oficina de Estudios y Políticas Agrarias (ODEPA)"/>
    <s v="Número de empresas agrícolas por Comuna y Tipo de Procesamiento en la Región de O'Higgins"/>
    <s v="La ilustración representa el número de empresas agrícolas de la Región de O'Higgins a escala comunal por Tipo de Procesamiento, entre los años 2018-2019 de acuerdo a datos recopilados del directorio de agroindustrías hortofrutícolas efectuados por la ODEPA"/>
    <s v="Gráfico Proporciones"/>
    <s v="agricultura,agrícola,frutícola,directorio,agroindustria,fruta,hortaliza,ODEPA,Procesamiento,Región de O'Higgins,Empresas por Tipo de Procesamiento"/>
    <s v="https://analytics.zoho.com/open-view/2395394000008776493?ZOHO_CRITERIA=%22Localiza%20CL%22.%22Codreg%22%3D6"/>
    <x v="17"/>
    <s v="#1774B9"/>
  </r>
  <r>
    <n v="3970"/>
    <x v="0"/>
    <x v="4"/>
    <s v="Agropecurio y Forestal"/>
    <n v="6202"/>
    <x v="49"/>
    <x v="28"/>
    <x v="0"/>
    <x v="124"/>
    <x v="0"/>
    <x v="178"/>
    <s v="Periodo 2018-2020"/>
    <s v="Kilogramo - Kg"/>
    <s v="Oficina de Estudios y Políticas Agrarias (ODEPA)"/>
    <s v="Número de empleados por Destino (Agroindustria), en la Comuna de La Estrella"/>
    <s v="El gráfico muestra el Número de empleados por Destino (Agroindustria), en la Comuna de La Estrella, durante el Periodo 2018-2020, de acuerdo a datos recopilados por la Oficina de Estudios y Políticas Agrarias (ODEPA)- Kilogramo - Kg"/>
    <s v="Gráfico"/>
    <s v="Estadísticas,ODEPA,Fruta,Agricultura,Número de empleados, Destino, La Estrella"/>
    <s v="https://analytics.zoho.com/open-view/2395394000001846850?ZOHO_CRITERIA=%224.6%22.%22C%C3%B3digo_Comuna%22%3D6202"/>
    <x v="163"/>
    <s v="#1774B9"/>
  </r>
  <r>
    <n v="3971"/>
    <x v="0"/>
    <x v="4"/>
    <s v="Agropecurio y Forestal"/>
    <n v="100112020"/>
    <x v="60"/>
    <x v="34"/>
    <x v="1"/>
    <x v="184"/>
    <x v="8"/>
    <x v="214"/>
    <s v="Año 2021"/>
    <s v="Pesos por kilogramo (CLP/kg)"/>
    <s v="Oficina de Estudios y Políticas Agrarias (ODEPA)"/>
    <s v="Precios Diarios de Tomate durante el año 2021 en los Mercados Mayoristas de la Región de Valparaíso"/>
    <s v="Evolución de los Precios diarios de Tomate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Tomate,Región de Valparaíso"/>
    <s v="https://analytics.zoho.com/open-view/2395394000008703957?ZOHO_CRITERIA=%22Hortaliza%20Consolidado%22.%22Codreg%22%3D5%20and%20%22Hortaliza%20Consolidado%22.%22Categor%C3%ADa%20ID%22%3D100112020%0A"/>
    <x v="63"/>
    <s v="#1774B9"/>
  </r>
  <r>
    <n v="3972"/>
    <x v="0"/>
    <x v="4"/>
    <s v="Agropecurio y Forestal"/>
    <n v="5402"/>
    <x v="55"/>
    <x v="28"/>
    <x v="0"/>
    <x v="142"/>
    <x v="0"/>
    <x v="182"/>
    <s v="Periodo 2018-2020"/>
    <s v="Kilogramo - Kg"/>
    <s v="Oficina de Estudios y Políticas Agrarias (ODEPA)"/>
    <s v="Volumen  de fruta por Tipo de Fruta, producidas en la Cabildo"/>
    <s v="El gráfico muestra el Volumen  de fruta por Tipo de Fruta, producidas en la Cabildo, durante el Periodo 2018-2020, de acuerdo a datos recopilados por la Oficina de Estudios y Políticas Agrarias (ODEPA)- Kilogramo - Kg"/>
    <s v="Gráfico"/>
    <s v="Estadísticas,ODEPA,Fruta,Agricultura,Volumen de fruta, Tipo de Fruta, Cabildo"/>
    <s v="https://analytics.zoho.com/open-view/2395394000001834352?ZOHO_CRITERIA=%224.6%22.%22C%C3%B3digo_Comuna%22%3D5402"/>
    <x v="164"/>
    <s v="#1774B9"/>
  </r>
  <r>
    <n v="3973"/>
    <x v="0"/>
    <x v="4"/>
    <s v="Agropecuario y Forestal"/>
    <n v="100104"/>
    <x v="51"/>
    <x v="33"/>
    <x v="2"/>
    <x v="113"/>
    <x v="0"/>
    <x v="199"/>
    <s v="Año 2020"/>
    <s v="USD"/>
    <s v="Oficina de Estudios y Políticas Agrarias (ODEPA)"/>
    <s v="Valor  de las importaciones de  Frutos de pepita, por Fruta"/>
    <s v="El gráfico muestra el Valor  de las importaciones de  Frutos de pepita, por Fruta, durante el Año 2020, de acuerdo a datos recopilados por la Oficina de Estudios y Políticas Agrarias (ODEPA)- USD"/>
    <s v="Gráfico"/>
    <s v="Estadísticas,Agricultura,Fruta,Importaciones,Chile,Frutos de pepita,Manzana,Membrillo,Pera"/>
    <s v="https://analytics.zoho.com/open-view/2395394000005678024?ZOHO_CRITERIA=%22Trasposicion_4.4%22.%22Id_Producto%22%20%3D%20100104"/>
    <x v="0"/>
    <s v="#1774B9"/>
  </r>
  <r>
    <n v="3974"/>
    <x v="0"/>
    <x v="4"/>
    <s v="Agropecurio y Forestal"/>
    <n v="100104005"/>
    <x v="58"/>
    <x v="34"/>
    <x v="1"/>
    <x v="13"/>
    <x v="8"/>
    <x v="225"/>
    <s v="Año 2021"/>
    <s v="Pesos por kilogramo (CLP/kg)"/>
    <s v="Oficina de Estudios y Políticas Agrarias (ODEPA)"/>
    <s v="Precios Diarios de Pera durante el año 2021 en los Mercados Mayoristas de la Región Metropolitana"/>
    <s v="Evolución de los Precios diarios de Pera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Pera,Región Metropolitana"/>
    <s v="https://analytics.zoho.com/open-view/2395394000008699297?ZOHO_CRITERIA=%22Fruta%20Consolidado%22.%22Codreg%22%3D13%20and%20%22Fruta%20Consolidado%22.%22Categor%C3%ADa%20ID%22%3D100104005"/>
    <x v="47"/>
    <s v="#1774B9"/>
  </r>
  <r>
    <n v="3975"/>
    <x v="0"/>
    <x v="4"/>
    <s v="Agropecurio y Forestal"/>
    <n v="66"/>
    <x v="51"/>
    <x v="33"/>
    <x v="2"/>
    <x v="364"/>
    <x v="0"/>
    <x v="182"/>
    <s v="Periodo 2012-2020"/>
    <s v="USD"/>
    <s v="Oficina de Estudios y Políticas Agrarias (ODEPA)"/>
    <s v="Evolución del Valor de las importaciones provenientes de Francia, por Tipo de Fruta"/>
    <s v="El gráfico muestra la Evolución del Valor de las importaciones provenientes de Francia, por Tipo de Fruta, durante el Periodo 2012-2020, de acuerdo a datos recopilados por la Oficina de Estudios y Políticas Agrarias (ODEPA)- USD"/>
    <s v="Gráfico Evolución"/>
    <s v="Estadísticas,Agricultura,Fruta,Importaciones,Francia,Tipo de Fruta,Berries,Cítricos,Frutos de hueso,Frutos de pepita,Frutos Oleaginosos,Frutos secos,Tropicales y subtropicales, Uva"/>
    <s v="https://analytics.zoho.com/open-view/2395394000005672550?ZOHO_CRITERIA=%22Trasposicion_4.4%22.%22Id_auxiliar%22%3D66"/>
    <x v="0"/>
    <s v="#1774B9"/>
  </r>
  <r>
    <n v="3976"/>
    <x v="0"/>
    <x v="4"/>
    <s v="Agropecurio y Forestal"/>
    <n v="3"/>
    <x v="51"/>
    <x v="30"/>
    <x v="2"/>
    <x v="383"/>
    <x v="0"/>
    <x v="175"/>
    <s v="Periodo 2012-2020"/>
    <s v="USD"/>
    <s v="Oficina de Estudios y Políticas Agrarias (ODEPA)"/>
    <s v="Evolución del Valor de las exportaciones de fruta hacia Alemania, por Procesamiento, producidas a Escala Nacional"/>
    <s v="El gráfico muestra la Evolución del Valor de las exportaciones de fruta hacia Alemania, por Procesamiento, producidas a Escala Nacional, durante el Periodo 2012-2020, de acuerdo a datos recopilados por la Oficina de Estudios y Políticas Agrarias (ODEPA)- USD"/>
    <s v="Gráfico Evolución"/>
    <s v="Estadísticas,Agricultura,Fruta,Exportaciones,Alemania,Procesamiento,Aceites,Congelados,Conservas,Deshidratados,Fresca,Frutos secos,Jugos"/>
    <s v="https://analytics.zoho.com/open-view/2395394000006080530?ZOHO_CRITERIA=%22Trasposicion_4.2%22.%22ID_territorio%22%3D3"/>
    <x v="0"/>
    <s v="#1774B9"/>
  </r>
  <r>
    <n v="3977"/>
    <x v="0"/>
    <x v="4"/>
    <s v="Agropecurio y Forestal"/>
    <n v="145"/>
    <x v="51"/>
    <x v="30"/>
    <x v="2"/>
    <x v="372"/>
    <x v="0"/>
    <x v="185"/>
    <s v="Periodo 2012-2020"/>
    <s v="toneladas (t)"/>
    <s v="Oficina de Estudios y Políticas Agrarias (ODEPA)"/>
    <s v="Evolución del volumen de las exportaciones de fruta hacia Reino Unido, por Región de Origen producidas a Escala Nacional"/>
    <s v="El gráfico muestra la Evolución del volumen de las exportaciones de fruta hacia Reino Unido, por Región de Origen producidas a Escala Nacional, durante el Periodo 2012-2020, de acuerdo a datos recopilados por la Oficina de Estudios y Políticas Agrarias (ODEPA)- toneladas (t)"/>
    <s v="Gráfico Evolución"/>
    <s v="Estadísticas,Agricultura,Fruta,Exportaciones,Reino Unido,Región de Origen,Ñuble,Biobío,Maule,O'Higgins,Coquimbo,Valparaíso,Metropolitana"/>
    <s v="https://analytics.zoho.com/open-view/2395394000000967000?ZOHO_CRITERIA=%22Trasposicion_4.1%22.%22Id_auxiliar%22%3D145"/>
    <x v="0"/>
    <s v="#1774B9"/>
  </r>
  <r>
    <n v="3978"/>
    <x v="0"/>
    <x v="4"/>
    <s v="Agropecuario y Forestal"/>
    <n v="100101004"/>
    <x v="51"/>
    <x v="30"/>
    <x v="2"/>
    <x v="113"/>
    <x v="0"/>
    <x v="201"/>
    <s v="Periodo 2012-2020"/>
    <s v="USD"/>
    <s v="Oficina de Estudios y Políticas Agrarias (ODEPA)"/>
    <s v="Evolución del Valor  de las exportaciones de Frambuesa por Procesamiento, producidas a Escala Nacional"/>
    <s v="El gráfico muestra la Evolución del Valor  de las exportaciones de Frambuesa por Procesamiento, producidas a Escala Nacional, durante el Periodo 2012-2020, de acuerdo a datos recopilados por la Oficina de Estudios y Políticas Agrarias (ODEPA)- USD"/>
    <s v="Gráfico Evolución"/>
    <s v="Estadísticas,Agricultura,Fruta,Exportaciones,Chile,Frambuesa,Aceites,Congelados,Conservas,Deshidratados,Fresca,Frutos secos,Jugos"/>
    <s v="https://analytics.zoho.com/open-view/2395394000006080903?ZOHO_CRITERIA=%22Trasposicion_4.2%22.%22Id_Categor%C3%ADa%22%20%3D%20100101004"/>
    <x v="0"/>
    <s v="#1774B9"/>
  </r>
  <r>
    <n v="3979"/>
    <x v="0"/>
    <x v="4"/>
    <s v="Agropecurio y Forestal"/>
    <n v="5501"/>
    <x v="49"/>
    <x v="28"/>
    <x v="0"/>
    <x v="53"/>
    <x v="0"/>
    <x v="182"/>
    <s v="Periodo 2018-2020"/>
    <s v="Kilogramo - Kg"/>
    <s v="Oficina de Estudios y Políticas Agrarias (ODEPA)"/>
    <s v="Número de empleados por Tipo de Fruta, en la Comuna de Quillota"/>
    <s v="El gráfico muestra el Número de empleados por Tipo de Fruta, en la Comuna de Quillota, durante el Periodo 2018-2020, de acuerdo a datos recopilados por la Oficina de Estudios y Políticas Agrarias (ODEPA)- Kilogramo - Kg"/>
    <s v="Gráfico"/>
    <s v="Estadísticas,ODEPA,Fruta,Agricultura,Número de empleados, Tipo de Fruta, Quillota"/>
    <s v="https://analytics.zoho.com/open-view/2395394000001834656?ZOHO_CRITERIA=%224.6%22.%22C%C3%B3digo_Comuna%22%3D5501"/>
    <x v="64"/>
    <s v="#1774B9"/>
  </r>
  <r>
    <n v="3980"/>
    <x v="0"/>
    <x v="4"/>
    <s v="Agropecurio y Forestal"/>
    <n v="51"/>
    <x v="54"/>
    <x v="31"/>
    <x v="1"/>
    <x v="178"/>
    <x v="6"/>
    <x v="188"/>
    <s v="Periodo 2018-2019-2020"/>
    <s v="Superficie (ha)"/>
    <s v="Oficina de Estudios y Políticas Agrarias (ODEPA)"/>
    <s v="Superficie plantada de  Avellano según Variedad por Comuna en la Región de O'Higgins"/>
    <s v="Representación geográfica de la superficie plantada de Avellano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Avellano"/>
    <s v="https://analytics.zoho.com/open-view/2395394000008814573?ZOHO_CRITERIA=%224.12%20Sup%20Plantada%20Frut%C3%ADcola%22.%22Codreg%22%3D6%20and%20%224.12%20Sup%20Plantada%20Frut%C3%ADcola%22.%22id_especie%22%3D51"/>
    <x v="29"/>
    <s v="#1774B9"/>
  </r>
  <r>
    <n v="3981"/>
    <x v="0"/>
    <x v="4"/>
    <s v="Agropecurio y Forestal"/>
    <n v="132"/>
    <x v="51"/>
    <x v="30"/>
    <x v="2"/>
    <x v="375"/>
    <x v="0"/>
    <x v="177"/>
    <s v="Año 2020"/>
    <s v="USD"/>
    <s v="Oficina de Estudios y Políticas Agrarias (ODEPA)"/>
    <s v="Valor de las exportaciones de fruta hacia Noruega, por Fruta, producidas a Escala Nacional"/>
    <s v="El gráfico muestra el Valor de las exportaciones de fruta hacia Noruega, por Fruta, producidas a Escala Nacional, durante el Año 2020, de acuerdo a datos recopilados por la Oficina de Estudios y Políticas Agrarias (ODEPA)- USD"/>
    <s v="Gráfico"/>
    <s v="Estadísticas,Agricultura,Fruta,Exportaciones,Noruega,Fruta,"/>
    <s v="https://analytics.zoho.com/open-view/2395394000006082651?ZOHO_CRITERIA=%22Trasposicion_4.2%22.%22ID_territorio%22%3D132"/>
    <x v="0"/>
    <s v="#1774B9"/>
  </r>
  <r>
    <n v="3982"/>
    <x v="0"/>
    <x v="4"/>
    <s v="Agropecurio y Forestal"/>
    <n v="3102"/>
    <x v="55"/>
    <x v="28"/>
    <x v="0"/>
    <x v="136"/>
    <x v="0"/>
    <x v="197"/>
    <s v="Periodo 2018-2020"/>
    <s v="Kilogramo - Kg"/>
    <s v="Oficina de Estudios y Políticas Agrarias (ODEPA)"/>
    <s v="Volumen  de fruta por Tipo de Envase, producidas en la Caldera"/>
    <s v="El gráfico muestra el Volumen  de fruta por Tipo de Envase, producidas en la Caldera, durante el Periodo 2018-2020, de acuerdo a datos recopilados por la Oficina de Estudios y Políticas Agrarias (ODEPA)- Kilogramo - Kg"/>
    <s v="Gráfico"/>
    <s v="Estadísticas,ODEPA,Fruta,Agricultura,Volumen de fruta, Tipo de Envase, Caldera"/>
    <s v="https://analytics.zoho.com/open-view/2395394000001840783?ZOHO_CRITERIA=%224.6%22.%22C%C3%B3digo_Comuna%22%3D3102"/>
    <x v="165"/>
    <s v="#1774B9"/>
  </r>
  <r>
    <n v="3983"/>
    <x v="0"/>
    <x v="4"/>
    <s v="Agropecurio y Forestal"/>
    <n v="35"/>
    <x v="54"/>
    <x v="31"/>
    <x v="1"/>
    <x v="99"/>
    <x v="6"/>
    <x v="201"/>
    <s v="Periodo 2018-2019-2020"/>
    <s v="Superficie (ha)"/>
    <s v="Oficina de Estudios y Políticas Agrarias (ODEPA)"/>
    <s v="Superficie plantada de  Frambuesa según Variedad por Comuna en la Región de Coquimbo"/>
    <s v="Representación geográfica de la superficie plantada de Frambuesa por Comuna en la Región de Coquimb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Coquimbo,Especie Plantada,Frambuesa"/>
    <s v="https://analytics.zoho.com/open-view/2395394000008814573?ZOHO_CRITERIA=%224.12%20Sup%20Plantada%20Frut%C3%ADcola%22.%22Codreg%22%3D4%20and%20%224.12%20Sup%20Plantada%20Frut%C3%ADcola%22.%22id_especie%22%3D35"/>
    <x v="69"/>
    <s v="#1774B9"/>
  </r>
  <r>
    <n v="3984"/>
    <x v="0"/>
    <x v="4"/>
    <s v="Agropecurio y Forestal"/>
    <n v="4"/>
    <x v="61"/>
    <x v="29"/>
    <x v="1"/>
    <x v="13"/>
    <x v="12"/>
    <x v="324"/>
    <s v="Periodo 2018-2019"/>
    <s v="Empresas (unidades)"/>
    <s v="Oficina de Estudios y Políticas Agrarias (ODEPA)"/>
    <s v="Número de empresas procesadoras de Deshidratados por Comuna en la Región Metropolitana"/>
    <s v="El Mapa muestra el Número de empresas agrícolas por Comuna en la Región Metropolitana, que procesan Deshidratados, entre los años 2018-2019, de acuerdo a datos recopilados del directorio de agroindustrías hortofrutícolas efectuados por la ODEPA."/>
    <s v="Representación Geográfica"/>
    <s v="agricultura,agrícola,frutícola,directorio,agroindustria,fruta,hortaliza,ODEPA,Tipo Producto-Producto,Región Metropolitana,Deshidratados"/>
    <s v="https://analytics.zoho.com/open-view/2395394000008783082?ZOHO_CRITERIA=%22Localiza%20CL%22.%22Codreg%22%3D13%20and%20%224.13%20Directorio%20Agroindustria%202020%22.%22Id_Procesamiento%22%3D4"/>
    <x v="2"/>
    <s v="#1774B9"/>
  </r>
  <r>
    <n v="3985"/>
    <x v="0"/>
    <x v="4"/>
    <s v="Agropecurio y Forestal"/>
    <n v="14"/>
    <x v="56"/>
    <x v="32"/>
    <x v="1"/>
    <x v="226"/>
    <x v="0"/>
    <x v="321"/>
    <s v="Temporadas 2018/2019 - 2019/2020"/>
    <s v="quintales métricos por hectárea (qqm/ha)"/>
    <s v="Oficina de Estudios y Políticas Agrarias (ODEPA)"/>
    <s v="Comparativo del rendimiento promedio por Tipo de Cultivo para la Región de Los Ríos en las últimas 2 temporadas con datos disponibles"/>
    <s v="Vista comparativa del rendimiento promedio por Tipo de Cultivo en las últimas 2 temporadas con información disponible, según datos provenientes de la Oficina de Estudios y Políticas Agrarias (ODEPA) para las Temporadas 2018/2019 - 2019/2020 en la Región de Los Ríos - quintales métricos por hectárea (qqm/ha)"/>
    <s v="Gráfico Comparativo"/>
    <s v="agricultura,agrícola,rendimiento,cultivo,quintales,ODEPA,estadísticas,Región de Los Ríos,Comparación de Rendimiento"/>
    <s v="https://analytics.zoho.com/open-view/2395394000009294927?ZOHO_CRITERIA=%22Localiza%20CL%22.%22Codreg%22%3D14"/>
    <x v="4"/>
    <s v="#1774B9"/>
  </r>
  <r>
    <n v="3986"/>
    <x v="0"/>
    <x v="4"/>
    <s v="Agropecurio y Forestal"/>
    <n v="18"/>
    <x v="54"/>
    <x v="31"/>
    <x v="1"/>
    <x v="87"/>
    <x v="6"/>
    <x v="289"/>
    <s v="Periodo 2018-2019-2020"/>
    <s v="Superficie (ha)"/>
    <s v="Oficina de Estudios y Políticas Agrarias (ODEPA)"/>
    <s v="Superficie plantada de  Kiwi según Variedad por Comuna en la Región de La Araucanía"/>
    <s v="Representación geográfica de la superficie plantada de Kiwi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Kiwi"/>
    <s v="https://analytics.zoho.com/open-view/2395394000008814573?ZOHO_CRITERIA=%224.12%20Sup%20Plantada%20Frut%C3%ADcola%22.%22Codreg%22%3D9%20and%20%224.12%20Sup%20Plantada%20Frut%C3%ADcola%22.%22id_especie%22%3D18"/>
    <x v="20"/>
    <s v="#1774B9"/>
  </r>
  <r>
    <n v="3987"/>
    <x v="0"/>
    <x v="4"/>
    <s v="Agropecurio y Forestal"/>
    <n v="10304"/>
    <x v="55"/>
    <x v="28"/>
    <x v="0"/>
    <x v="36"/>
    <x v="0"/>
    <x v="177"/>
    <s v="Periodo 2018-2020"/>
    <s v="Kilogramo - Kg"/>
    <s v="Oficina de Estudios y Políticas Agrarias (ODEPA)"/>
    <s v="Volumen  de fruta por Fruta, producidas en la Puyehue"/>
    <s v="El gráfico muestra el Volumen  de fruta por Fruta, producidas en la Puyehue, durante el Periodo 2018-2020, de acuerdo a datos recopilados por la Oficina de Estudios y Políticas Agrarias (ODEPA)- Kilogramo - Kg"/>
    <s v="Gráfico"/>
    <s v="Estadísticas,ODEPA,Fruta,Agricultura,Volumen de fruta, Fruta, Puyehue"/>
    <s v="https://analytics.zoho.com/open-view/2395394000001834799?ZOHO_CRITERIA=%224.6%22.%22C%C3%B3digo_Comuna%22%3D10304"/>
    <x v="166"/>
    <s v="#1774B9"/>
  </r>
  <r>
    <n v="3988"/>
    <x v="0"/>
    <x v="4"/>
    <s v="Agropecurio y Forestal"/>
    <n v="3"/>
    <x v="54"/>
    <x v="31"/>
    <x v="1"/>
    <x v="87"/>
    <x v="6"/>
    <x v="271"/>
    <s v="Periodo 2018-2019-2020"/>
    <s v="Superficie (ha)"/>
    <s v="Oficina de Estudios y Políticas Agrarias (ODEPA)"/>
    <s v="Superficie plantada de  Manzano Verde según Variedad por Comuna en la Región de La Araucanía"/>
    <s v="Representación geográfica de la superficie plantada de Manzano Verde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Manzano Verde"/>
    <s v="https://analytics.zoho.com/open-view/2395394000008814573?ZOHO_CRITERIA=%224.12%20Sup%20Plantada%20Frut%C3%ADcola%22.%22Codreg%22%3D9%20and%20%224.12%20Sup%20Plantada%20Frut%C3%ADcola%22.%22id_especie%22%3D3"/>
    <x v="20"/>
    <s v="#1774B9"/>
  </r>
  <r>
    <n v="3989"/>
    <x v="0"/>
    <x v="4"/>
    <s v="Agropecurio y Forestal"/>
    <n v="133"/>
    <x v="51"/>
    <x v="30"/>
    <x v="2"/>
    <x v="390"/>
    <x v="0"/>
    <x v="185"/>
    <s v="Año 2020"/>
    <s v="USD"/>
    <s v="Oficina de Estudios y Políticas Agrarias (ODEPA)"/>
    <s v=" Valor de las exportaciones de fruta hacia Nueva Zelanda, por Región de Origen producidas a Escala Nacional"/>
    <s v="El gráfico muestra el  Valor de las exportaciones de fruta hacia Nueva Zelanda, por Región de Origen producidas a Escala Nacional, durante el Año 2020, de acuerdo a datos recopilados por la Oficina de Estudios y Políticas Agrarias (ODEPA)- USD"/>
    <s v="Gráfico"/>
    <s v="Estadísticas,Agricultura,Fruta,Exportaciones,Nueva Zelanda,Región de Origen,Ñuble,Biobío,Maule,O'Higgins,Coquimbo,Valparaíso,Metropolitana"/>
    <s v="https://analytics.zoho.com/open-view/2395394000006082507?ZOHO_CRITERIA=%22Trasposicion_4.2%22.%22ID_territorio%22%3D133"/>
    <x v="0"/>
    <s v="#1774B9"/>
  </r>
  <r>
    <n v="3990"/>
    <x v="0"/>
    <x v="4"/>
    <s v="Agropecurio y Forestal"/>
    <n v="10107"/>
    <x v="52"/>
    <x v="31"/>
    <x v="0"/>
    <x v="60"/>
    <x v="4"/>
    <x v="171"/>
    <s v="Periodo 2018-2019-2020"/>
    <s v="Superficie (ha)"/>
    <s v="Oficina de Estudios y Políticas Agrarias (ODEPA)"/>
    <s v="Superficie plantada de especies frutales por Método de Riego en la comuna de Llanquihue"/>
    <s v="Se representa la superficie plantada de frutales por Método de Riego con segmentadores incorporados por Tipo de Cultivo y Especie Plantada en la comuna de Llanquihue con base a datos recopilados por la Oficina de Estudios y Políticas Agrarias (ODEPA) en los Catastros Frutícolas Regionales de los años 2018-2019-2020."/>
    <s v="Gráfico Proporciones"/>
    <s v="agricultura,agrícola,frutícola,superficie,plantaciones,fruta,ODEPA,comuna,región,Llanquihue,Método Riego"/>
    <s v="https://analytics.zoho.com/open-view/2395394000008804811?ZOHO_CRITERIA=%22Localiza%20CL%22.%22Codcom%22%3D10107"/>
    <x v="80"/>
    <s v="#1774B9"/>
  </r>
  <r>
    <n v="3991"/>
    <x v="0"/>
    <x v="4"/>
    <s v="Agropecurio y Forestal"/>
    <n v="6103"/>
    <x v="62"/>
    <x v="31"/>
    <x v="0"/>
    <x v="350"/>
    <x v="4"/>
    <x v="238"/>
    <s v="Periodo 2018-2019-2020"/>
    <s v="Superficie (ha)"/>
    <s v="Oficina de Estudios y Políticas Agrarias (ODEPA)"/>
    <s v="Superficie plantada de especies frutales por Sistema de Plantación en la comuna de Coinco"/>
    <s v="Se representa la superficie plantada de frutales por Sistema de Plantación, Tipo de Cultivo y Especie Plantada en la comuna de Coinco con base a datos recopilados por la Oficina de Estudios y Políticas Agrarias (ODEPA) en los Catastros Frutícolas Regionales de los años 2018-2019-2020."/>
    <s v="Gráfico Proporciones"/>
    <s v="agricultura,agrícola,frutícola,superficie,plantaciones,fruta,ODEPA,comuna,región,Coinco,Sistema Plantación"/>
    <s v="https://analytics.zoho.com/open-view/2395394000008804399?ZOHO_CRITERIA=%22Localiza%20CL%22.%22Codcom%22%3D6103"/>
    <x v="29"/>
    <s v="#1774B9"/>
  </r>
  <r>
    <n v="3992"/>
    <x v="0"/>
    <x v="4"/>
    <s v="Agropecuario y Forestal"/>
    <n v="100103001"/>
    <x v="51"/>
    <x v="30"/>
    <x v="2"/>
    <x v="113"/>
    <x v="0"/>
    <x v="194"/>
    <s v="Año 2020"/>
    <s v="USD"/>
    <s v="Oficina de Estudios y Políticas Agrarias (ODEPA)"/>
    <s v="Valor de de las exportaciones de Cereza por País de destino, producidas a Escala Nacional"/>
    <s v="El mapa muestra el Valor de de las exportaciones de Cereza por País de destino, producidas a Escala Nacional, durante el Año 2020, de acuerdo a datos recopilados por la Oficina de Estudios y Políticas Agrarias (ODEPA)- USD"/>
    <s v="Mapa de calor"/>
    <s v="Estadísticas,Agricultura,Fruta,Exportaciones,Chile,Cereza,Alemania,Argentina,Bolivia,Brasil,Canadá,China,Colombia,Corea del Sur,Ecuador,España,Estados Unidos,Filipinas,Francia,India,Italia,Japón,México,Países Bajos,Perú,Reino Unido,Rusia,Singapur,Tailandia,Taiwán,Uruguay,Venezuela,Vietnam,Hong Kong"/>
    <s v="https://analytics.zoho.com/open-view/2395394000006093021?ZOHO_CRITERIA=%22Trasposicion_4.2%22.%22Id_Categor%C3%ADa%22%20%3D%20100103001"/>
    <x v="0"/>
    <s v="#1774B9"/>
  </r>
  <r>
    <n v="3993"/>
    <x v="0"/>
    <x v="4"/>
    <s v="Agropecurio y Forestal"/>
    <n v="25"/>
    <x v="55"/>
    <x v="28"/>
    <x v="2"/>
    <x v="113"/>
    <x v="0"/>
    <x v="354"/>
    <s v="Periodo 2018-2020"/>
    <s v="Kilogramo - Kg"/>
    <s v="Oficina de Estudios y Políticas Agrarias (ODEPA)"/>
    <s v="Volumen de  Hidratación por tipo de empresa producidas a nivel nacional"/>
    <s v="El gráfico muestra el Volumen de  Hidratación por tipo de empresa producidas a nivel nacional, durante el Periodo 2018-2020, de acuerdo a datos recopilados por la Oficina de Estudios y Políticas Agrarias (ODEPA)- Kilogramo - Kg"/>
    <s v="Gráfico"/>
    <s v="Estadísticas,ODEPA,Fruta,Agricultura,Volumen de fruta, Hidratación, Chile"/>
    <s v="https://analytics.zoho.com/open-view/2395394000001914549?ZOHO_CRITERIA=%224.6%22.%22Id_Procesamiento%22%3D25"/>
    <x v="0"/>
    <s v="#1774B9"/>
  </r>
  <r>
    <n v="3994"/>
    <x v="0"/>
    <x v="4"/>
    <s v="Agropecurio y Forestal"/>
    <n v="52"/>
    <x v="51"/>
    <x v="30"/>
    <x v="2"/>
    <x v="369"/>
    <x v="0"/>
    <x v="177"/>
    <s v="Periodo 2012-2020"/>
    <s v="USD"/>
    <s v="Oficina de Estudios y Políticas Agrarias (ODEPA)"/>
    <s v="Evolución del valor de las exportaciones de fruta hacia Ecuador, por Fruta, producidas a Escala Nacional"/>
    <s v="El gráfico muestra la Evolución del valor de las exportaciones de fruta hacia Ecuador, por Fruta, producidas a Escala Nacional, durante el Periodo 2012-2020, de acuerdo a datos recopilados por la Oficina de Estudios y Políticas Agrarias (ODEPA)- USD"/>
    <s v="Gráfico Evolución"/>
    <s v="Estadísticas,Agricultura,Fruta,Exportaciones,Ecuador,Fruta,Aceituna,Almendra,Avellana,Cereza,Ciruela,Coco,Damasco,Durazno,Higo,Kiwi,Mandarina,Manzana,Membrillo,Naranja,Nectarín,Nuez,Otros cítricos,Otros frutos,Otros frutos secos,Palta,Pera,Piña,Pistacho,Plumcots,Pomelo,Uva"/>
    <s v="https://analytics.zoho.com/open-view/2395394000006080485?ZOHO_CRITERIA=%22Trasposicion_4.2%22.%22ID_territorio%22%3D52"/>
    <x v="0"/>
    <s v="#1774B9"/>
  </r>
  <r>
    <n v="3995"/>
    <x v="0"/>
    <x v="4"/>
    <s v="Agropecurio y Forestal"/>
    <n v="10105"/>
    <x v="55"/>
    <x v="28"/>
    <x v="0"/>
    <x v="68"/>
    <x v="0"/>
    <x v="178"/>
    <s v="Periodo 2018-2020"/>
    <s v="Kilogramo - Kg"/>
    <s v="Oficina de Estudios y Políticas Agrarias (ODEPA)"/>
    <s v="Volumen  de fruta por Destino, producidas en la Frutillar"/>
    <s v="El gráfico muestra el Volumen  de fruta por Destino, producidas en la Frutillar, durante el Periodo 2018-2020, de acuerdo a datos recopilados por la Oficina de Estudios y Políticas Agrarias (ODEPA)- Kilogramo - Kg"/>
    <s v="Gráfico"/>
    <s v="Estadísticas,ODEPA,Fruta,Agricultura,Volumen de fruta, Destino, Frutillar"/>
    <s v="https://analytics.zoho.com/open-view/2395394000001846568?ZOHO_CRITERIA=%224.6%22.%22C%C3%B3digo_Comuna%22%3D10105"/>
    <x v="167"/>
    <s v="#1774B9"/>
  </r>
  <r>
    <n v="3996"/>
    <x v="0"/>
    <x v="4"/>
    <s v="Agropecurio y Forestal"/>
    <n v="100105001"/>
    <x v="49"/>
    <x v="28"/>
    <x v="2"/>
    <x v="113"/>
    <x v="0"/>
    <x v="230"/>
    <s v="Periodo 2018-2020"/>
    <s v="Kilogramo - Kg"/>
    <s v="Oficina de Estudios y Políticas Agrarias (ODEPA)"/>
    <s v="Número de empleados por agroindustria de Almendro según Región de origen, a nivel nacional"/>
    <s v="El mapa muestra el Número de empleados por agroindustria de Almendro según Región de origen, a nivel nacional, durante el Periodo 2018-2020, de acuerdo a datos recopilados por la Oficina de Estudios y Políticas Agrarias (ODEPA)- Kilogramo - Kg"/>
    <s v="Mapa   "/>
    <s v="Estadísticas,ODEPA,Fruta,Agricultura,Número de empleados, Almendro, Chile"/>
    <s v="https://analytics.zoho.com/open-view/2395394000001886157?ZOHO_CRITERIA=%224.6%22.%22Id_Categor%C3%ADa%22%3D100105001"/>
    <x v="0"/>
    <s v="#1774B9"/>
  </r>
  <r>
    <n v="3997"/>
    <x v="0"/>
    <x v="4"/>
    <s v="Agropecurio y Forestal"/>
    <n v="11401"/>
    <x v="54"/>
    <x v="31"/>
    <x v="0"/>
    <x v="220"/>
    <x v="7"/>
    <x v="184"/>
    <s v="Periodo 2018-2019-2020"/>
    <s v="Superficie (ha)"/>
    <s v="Oficina de Estudios y Políticas Agrarias (ODEPA)"/>
    <s v="Superficie plantada de especies frutales por Especie en la comuna de Chile Chico"/>
    <s v="Visualización de la superficie plantada de frutales por Especie con segmentador incorporado de Tipo de Cultivo en la comuna de Chile Chico con base a datos recopilados por la Oficina de Estudios y Políticas Agrarias (ODEPA) en los Catastros Frutícolas Regionales de los años 2018-2019-2020."/>
    <s v="Gráfico Proporciones"/>
    <s v="agricultura,agrícola,frutícola,superficie,plantaciones,fruta,ODEPA,comuna,región,Chile Chico,Especie Plantada"/>
    <s v="https://analytics.zoho.com/open-view/2395394000008803974?ZOHO_CRITERIA=%22Localiza%20CL%22.%22Codcom%22%3D11401"/>
    <x v="75"/>
    <s v="#1774B9"/>
  </r>
  <r>
    <n v="3998"/>
    <x v="0"/>
    <x v="4"/>
    <s v="Agropecurio y Forestal"/>
    <n v="100112043"/>
    <x v="60"/>
    <x v="34"/>
    <x v="1"/>
    <x v="192"/>
    <x v="8"/>
    <x v="355"/>
    <s v="Año 2021"/>
    <s v="Pesos por kilogramo (CLP/kg)"/>
    <s v="Oficina de Estudios y Políticas Agrarias (ODEPA)"/>
    <s v="Precios Diarios de Pepino dulce durante el año 2021 en los Mercados Mayoristas de la Región del Biobío"/>
    <s v="Evolución de los Precios diarios de Pepino dulce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Pepino dulce,Región del Biobío"/>
    <s v="https://analytics.zoho.com/open-view/2395394000008703957?ZOHO_CRITERIA=%22Hortaliza%20Consolidado%22.%22Codreg%22%3D8%20and%20%22Hortaliza%20Consolidado%22.%22Categor%C3%ADa%20ID%22%3D100112043%0A"/>
    <x v="1"/>
    <s v="#1774B9"/>
  </r>
  <r>
    <n v="3999"/>
    <x v="0"/>
    <x v="4"/>
    <s v="Agropecurio y Forestal"/>
    <n v="45"/>
    <x v="54"/>
    <x v="31"/>
    <x v="1"/>
    <x v="98"/>
    <x v="6"/>
    <x v="302"/>
    <s v="Periodo 2018-2019-2020"/>
    <s v="Superficie (ha)"/>
    <s v="Oficina de Estudios y Políticas Agrarias (ODEPA)"/>
    <s v="Superficie plantada de  Tangelo según Variedad por Comuna en la Región de Arica y Parinacota"/>
    <s v="Representación geográfica de la superficie plantada de Tangel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Tangelo"/>
    <s v="https://analytics.zoho.com/open-view/2395394000008814573?ZOHO_CRITERIA=%224.12%20Sup%20Plantada%20Frut%C3%ADcola%22.%22Codreg%22%3D15%20and%20%224.12%20Sup%20Plantada%20Frut%C3%ADcola%22.%22id_especie%22%3D45"/>
    <x v="91"/>
    <s v="#1774B9"/>
  </r>
  <r>
    <n v="4000"/>
    <x v="0"/>
    <x v="4"/>
    <s v="Agropecurio y Forestal"/>
    <n v="100113"/>
    <x v="56"/>
    <x v="32"/>
    <x v="1"/>
    <x v="192"/>
    <x v="0"/>
    <x v="356"/>
    <s v="Temporadas 1979/1980 a 2019/2020"/>
    <s v="quintales métricos por hectárea (qqm/ha)"/>
    <s v="Oficina de Estudios y Políticas Agrarias (ODEPA)"/>
    <s v="Evolución del rendimiento promedio de cultivos de Industriales en la Región del Biobío para las series de tiempo disponibles"/>
    <s v="Se muestra la evolución del rendimiento promedio de cultivos de Industriales en la Región del Biobío,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l Biobío,Industriales"/>
    <s v="https://analytics.zoho.com/open-view/2395394000009297093?ZOHO_CRITERIA=%22Localiza%20CL%22.%22Codreg%22%3D8%20and%20%224.11%20Rendimiento%20regional%20cultivo%22.%22Id_producto%22%3D100113"/>
    <x v="62"/>
    <s v="#1774B9"/>
  </r>
  <r>
    <n v="4001"/>
    <x v="0"/>
    <x v="4"/>
    <s v="Agropecurio y Forestal"/>
    <n v="4105"/>
    <x v="57"/>
    <x v="31"/>
    <x v="0"/>
    <x v="334"/>
    <x v="0"/>
    <x v="207"/>
    <s v="Periodo 2018-2019-2020"/>
    <s v="Superficie (ha)"/>
    <s v="Oficina de Estudios y Políticas Agrarias (ODEPA)"/>
    <s v="Superficie plantada de especies frutales por Tipo de Cultivo en la comuna de Paiguano"/>
    <s v="Representación de la superficie plantada de frutales según Tipo de Cultivo en la comuna de Paiguano, con base en datos recopilados por la Oficina de Estudios y Políticas Agrarias (ODEPA) en los Catastros Frutícolas Regionales de los años 2018-2019-2020."/>
    <s v="Gráfico Proporciones"/>
    <s v="agricultura,agrícola,frutícola,superficie,plantaciones,fruta,ODEPA,comuna,región,Paiguano,Tipo de Cultivo"/>
    <s v="https://analytics.zoho.com/open-view/2395394000008803365?ZOHO_CRITERIA=%22Localiza%20CL%22.%22Codcom%22%3D4105"/>
    <x v="69"/>
    <s v="#1774B9"/>
  </r>
  <r>
    <n v="4002"/>
    <x v="0"/>
    <x v="4"/>
    <s v="Agropecurio y Forestal"/>
    <n v="27"/>
    <x v="53"/>
    <x v="32"/>
    <x v="1"/>
    <x v="192"/>
    <x v="0"/>
    <x v="311"/>
    <s v="Temporadas 2006/2007 a 2019/2020"/>
    <s v="quintales métricos por hectárea (qqm/ha)"/>
    <s v="Oficina de Estudios y Políticas Agrarias (ODEPA)"/>
    <s v="Rendimiento histórico de Cultivos de Tomate industrial en la Región del Biobío"/>
    <s v="Se detalla el rendimiento promedio histórico de cultivos de Tomate industrial según datos publicados por la Oficina de Estudios y Políticas Agrarias (ODEPA) para las Temporadas 2006/2007 a 2019/2020 en la Región del Biobío - quintales métricos por hectárea (qqm/ha)"/>
    <s v="Gráfico Evolución"/>
    <s v="agricultura,agrícola,rendimiento,cultivo,quintales,ODEPA,estadísticas,Región del Biobío,Tomate industrial"/>
    <s v="https://analytics.zoho.com/open-view/2395394000009125708?ZOHO_CRITERIA=%22Localiza%20CL%22.%22Codreg%22%3D8%20and%22Trasposicion_4.11%22.%22Id_cultivo%22%3D27"/>
    <x v="62"/>
    <s v="#1774B9"/>
  </r>
  <r>
    <n v="4003"/>
    <x v="0"/>
    <x v="4"/>
    <s v="Agropecurio y Forestal"/>
    <n v="13404"/>
    <x v="49"/>
    <x v="28"/>
    <x v="0"/>
    <x v="139"/>
    <x v="0"/>
    <x v="175"/>
    <s v="Periodo 2018-2020"/>
    <s v="Kilogramo - Kg"/>
    <s v="Oficina de Estudios y Políticas Agrarias (ODEPA)"/>
    <s v="Número de empleados por Procesamiento (agroindustria), en la Comuna de Paine"/>
    <s v="La nube de palabras muestra el Número de empleados por Procesamiento (agroindustria), en la Comuna de Paine, durante el Periodo 2018-2020, de acuerdo a datos recopilados por la Oficina de Estudios y Políticas Agrarias (ODEPA)- Kilogramo - Kg"/>
    <s v="Nube de palabras"/>
    <s v="Estadísticas,ODEPA,Fruta,Agricultura,Número de empleados, Procesamiento, Paine"/>
    <s v="https://analytics.zoho.com/open-view/2395394000001840481?ZOHO_CRITERIA=%224.6%22.%22C%C3%B3digo_Comuna%22%3D13404"/>
    <x v="168"/>
    <s v="#1774B9"/>
  </r>
  <r>
    <n v="4004"/>
    <x v="0"/>
    <x v="4"/>
    <s v="Agropecurio y Forestal"/>
    <n v="100104001"/>
    <x v="55"/>
    <x v="28"/>
    <x v="2"/>
    <x v="113"/>
    <x v="0"/>
    <x v="317"/>
    <s v="Periodo 2018-2020"/>
    <s v="Kilogramo - Kg"/>
    <s v="Oficina de Estudios y Políticas Agrarias (ODEPA)"/>
    <s v="Volumen  de  Granado por Destino, producidas a nivel nacional"/>
    <s v="El mapa muestra el Volumen  de  Granado por Destino, producidas a nivel nacional, durante el Periodo 2018-2020, de acuerdo a datos recopilados por la Oficina de Estudios y Políticas Agrarias (ODEPA)- Kilogramo - Kg"/>
    <s v="Nube de palabras"/>
    <s v="Estadísticas,ODEPA,Fruta,Agricultura,Volumen de fruta, Granado, Chile"/>
    <s v="https://analytics.zoho.com/open-view/2395394000001894719?ZOHO_CRITERIA=%224.6%22.%22Id_Categor%C3%ADa%22%3D100104001"/>
    <x v="0"/>
    <s v="#1774B9"/>
  </r>
  <r>
    <n v="4005"/>
    <x v="0"/>
    <x v="4"/>
    <s v="Agropecuario y Forestal"/>
    <n v="100107012"/>
    <x v="51"/>
    <x v="30"/>
    <x v="2"/>
    <x v="113"/>
    <x v="0"/>
    <x v="357"/>
    <s v="Año 2020"/>
    <s v="USD"/>
    <s v="Oficina de Estudios y Políticas Agrarias (ODEPA)"/>
    <s v="Valor de las exportaciones de Otros frutos por Región de Origen, producidas a Escala Nacional"/>
    <s v="El gráfico muestra el Valor de las exportaciones de Otros frutos por Región de Origen, producidas a Escala Nacional, durante el Año 2020, de acuerdo a datos recopilados por la Oficina de Estudios y Políticas Agrarias (ODEPA)- USD"/>
    <s v="Gráfico"/>
    <s v="Estadísticas,Agricultura,Fruta,Exportaciones,Chile,Otros frutos,Antofagasta,Araucanía,Arica y Parinacota,Atacama,Aysén,Biobío,Coquimbo,Los Lagos,Los Ríos,Magallanes,Maule,Mercadería extranjera nacionalizada,Metropolitana,Ñuble,O'Higgins,Tarapacá,Valparaíso"/>
    <s v="https://analytics.zoho.com/open-view/2395394000006091863?ZOHO_CRITERIA=%22Trasposicion_4.2%22.%22Id_Categor%C3%ADa%22%20%3D%20100107012"/>
    <x v="0"/>
    <s v="#1774B9"/>
  </r>
  <r>
    <n v="4006"/>
    <x v="0"/>
    <x v="4"/>
    <s v="Agropecurio y Forestal"/>
    <n v="7407"/>
    <x v="49"/>
    <x v="28"/>
    <x v="0"/>
    <x v="33"/>
    <x v="0"/>
    <x v="182"/>
    <s v="Periodo 2018-2020"/>
    <s v="Kilogramo - Kg"/>
    <s v="Oficina de Estudios y Políticas Agrarias (ODEPA)"/>
    <s v="Número de empleados por Tipo de Fruta, en la Comuna de Villa Alegre"/>
    <s v="El gráfico muestra el Número de empleados por Tipo de Fruta, en la Comuna de Villa Alegre, durante el Periodo 2018-2020, de acuerdo a datos recopilados por la Oficina de Estudios y Políticas Agrarias (ODEPA)- Kilogramo - Kg"/>
    <s v="Gráfico"/>
    <s v="Estadísticas,ODEPA,Fruta,Agricultura,Número de empleados, Tipo de Fruta, Villa Alegre"/>
    <s v="https://analytics.zoho.com/open-view/2395394000001834656?ZOHO_CRITERIA=%224.6%22.%22C%C3%B3digo_Comuna%22%3D7407"/>
    <x v="169"/>
    <s v="#1774B9"/>
  </r>
  <r>
    <n v="4007"/>
    <x v="0"/>
    <x v="4"/>
    <s v="Agropecurio y Forestal"/>
    <n v="5504"/>
    <x v="57"/>
    <x v="31"/>
    <x v="0"/>
    <x v="42"/>
    <x v="0"/>
    <x v="207"/>
    <s v="Periodo 2018-2019-2020"/>
    <s v="Superficie (ha)"/>
    <s v="Oficina de Estudios y Políticas Agrarias (ODEPA)"/>
    <s v="Superficie plantada de especies frutales por Tipo de Cultivo en la comuna de La Cruz"/>
    <s v="Representación de la superficie plantada de frutales según Tipo de Cultivo en la comuna de La Cruz, con base en datos recopilados por la Oficina de Estudios y Políticas Agrarias (ODEPA) en los Catastros Frutícolas Regionales de los años 2018-2019-2020."/>
    <s v="Gráfico Proporciones"/>
    <s v="agricultura,agrícola,frutícola,superficie,plantaciones,fruta,ODEPA,comuna,región,La Cruz,Tipo de Cultivo"/>
    <s v="https://analytics.zoho.com/open-view/2395394000008803365?ZOHO_CRITERIA=%22Localiza%20CL%22.%22Codcom%22%3D5504"/>
    <x v="76"/>
    <s v="#1774B9"/>
  </r>
  <r>
    <n v="4008"/>
    <x v="0"/>
    <x v="4"/>
    <s v="Agropecurio y Forestal"/>
    <n v="4"/>
    <x v="63"/>
    <x v="31"/>
    <x v="1"/>
    <x v="99"/>
    <x v="15"/>
    <x v="299"/>
    <s v="Periodo 2018-2019-2020"/>
    <s v="Superficie (ha)"/>
    <s v="Oficina de Estudios y Políticas Agrarias (ODEPA)"/>
    <s v="Superficie plantada de frutales por Variedad y Comuna en la Región de Coquimbo"/>
    <s v="Vista integrada de la superficie plantada de frutales por Comuna y Especie Plantada con la opción de segmentación por Tipo de Cultivo y Especie Plantada en la Región de Coquimbo con base a datos recopilados por la Oficina de Estudios y Políticas Agrarias (ODEPA) en los Catastros Frutícolas Regionales de los años 2018-2019-2020."/>
    <s v="Gráfico Proporciones"/>
    <s v="agricultura,agrícola,frutícola,superficie,plantaciones,fruta,ODEPA,comuna,región,Región de Coquimbo,Variedades Plantadas"/>
    <s v="https://analytics.zoho.com/open-view/2395394000008820884?ZOHO_CRITERIA=%224.12%20Sup%20Plantada%20Frut%C3%ADcola%22.%22Codreg%22%3D4"/>
    <x v="15"/>
    <s v="#1774B9"/>
  </r>
  <r>
    <n v="4009"/>
    <x v="0"/>
    <x v="4"/>
    <s v="Agropecurio y Forestal"/>
    <n v="100101008"/>
    <x v="49"/>
    <x v="28"/>
    <x v="2"/>
    <x v="113"/>
    <x v="0"/>
    <x v="205"/>
    <s v="Periodo 2018-2020"/>
    <s v="Kilogramo - Kg"/>
    <s v="Oficina de Estudios y Políticas Agrarias (ODEPA)"/>
    <s v="Número de empleados en agroindustria de Mora silvestre por tipo de empresa a nivel nacional"/>
    <s v="El gráfico muestra el Número de empleados en agroindustria de Mora silvestre por tipo de empresa a nivel nacional, durante el Periodo 2018-2020, de acuerdo a datos recopilados por la Oficina de Estudios y Políticas Agrarias (ODEPA)- Kilogramo - Kg"/>
    <s v="Gráfico"/>
    <s v="Estadísticas,ODEPA,Fruta,Agricultura,Número de empleados, Mora silvestre, Chile"/>
    <s v="https://analytics.zoho.com/open-view/2395394000001914948?ZOHO_CRITERIA=%224.6%22.%22Id_Categor%C3%ADa%22%3D100101008"/>
    <x v="0"/>
    <s v="#1774B9"/>
  </r>
  <r>
    <n v="4010"/>
    <x v="0"/>
    <x v="4"/>
    <s v="Agropecurio y Forestal"/>
    <n v="6108"/>
    <x v="55"/>
    <x v="28"/>
    <x v="0"/>
    <x v="55"/>
    <x v="0"/>
    <x v="175"/>
    <s v="Periodo 2018-2020"/>
    <s v="Kilogramo - Kg"/>
    <s v="Oficina de Estudios y Políticas Agrarias (ODEPA)"/>
    <s v="Volumen  de fruta por Procesamiento, producidas en la Machalí"/>
    <s v="El gráfico muestra el Volumen  de fruta por Procesamiento, producidas en la Machalí, durante el Periodo 2018-2020, de acuerdo a datos recopilados por la Oficina de Estudios y Políticas Agrarias (ODEPA)- Kilogramo - Kg"/>
    <s v="Gráfico"/>
    <s v="Estadísticas,ODEPA,Fruta,Agricultura,Volumen de fruta, Procesamiento, Machalí"/>
    <s v="https://analytics.zoho.com/open-view/2395394000001840276?ZOHO_CRITERIA=%224.6%22.%22C%C3%B3digo_Comuna%22%3D6108"/>
    <x v="170"/>
    <s v="#1774B9"/>
  </r>
  <r>
    <n v="4011"/>
    <x v="0"/>
    <x v="4"/>
    <s v="Agropecurio y Forestal"/>
    <n v="193"/>
    <x v="51"/>
    <x v="33"/>
    <x v="2"/>
    <x v="362"/>
    <x v="0"/>
    <x v="182"/>
    <s v="Año 2020"/>
    <s v="toneladas (t)"/>
    <s v="Oficina de Estudios y Políticas Agrarias (ODEPA)"/>
    <s v="Volumen de las importaciones de fruta provenientes de Vietnam, por Tipo de Fruta"/>
    <s v="El gráfico muestra el Volumen de las importaciones de fruta provenientes de Vietnam, por Tipo de Fruta, durante el Año 2020, de acuerdo a datos recopilados por la Oficina de Estudios y Políticas Agrarias (ODEPA)- toneladas (t)"/>
    <s v="Gráfico"/>
    <s v="Estadísticas,Agricultura,Fruta,Importaciones,Vietnam,Tipo de Fruta,Cítricos,Frutos de hueso,Frutos de pepita,Tropicales y subtropicales, Uva"/>
    <s v="https://analytics.zoho.com/open-view/2395394000005578899?ZOHO_CRITERIA=%22Trasposicion_4.3%22.%22Id_auxiliar%22%3D193"/>
    <x v="0"/>
    <s v="#1774B9"/>
  </r>
  <r>
    <n v="4012"/>
    <x v="0"/>
    <x v="4"/>
    <s v="Agropecurio y Forestal"/>
    <n v="100101001"/>
    <x v="55"/>
    <x v="28"/>
    <x v="2"/>
    <x v="113"/>
    <x v="0"/>
    <x v="345"/>
    <s v="Periodo 2018-2020"/>
    <s v="Kilogramo - Kg"/>
    <s v="Oficina de Estudios y Políticas Agrarias (ODEPA)"/>
    <s v="Volumen  de  Arándano americano por Región de origen, producidas a nivel nacional"/>
    <s v="El mapa muestra el Volumen  de  Arándano americano por Región de origen, producidas a nivel nacional, durante el Periodo 2018-2020, de acuerdo a datos recopilados por la Oficina de Estudios y Políticas Agrarias (ODEPA)- Kilogramo - Kg"/>
    <s v="Mapa"/>
    <s v="Estadísticas,ODEPA,Fruta,Agricultura,Volumen de fruta, Arándano americano, Chile"/>
    <s v="https://analytics.zoho.com/open-view/2395394000001878889?ZOHO_CRITERIA=%224.6%22.%22Id_Categor%C3%ADa%22%3D100101001"/>
    <x v="0"/>
    <s v="#1774B9"/>
  </r>
  <r>
    <n v="4013"/>
    <x v="0"/>
    <x v="4"/>
    <s v="Agropecurio y Forestal"/>
    <n v="16103"/>
    <x v="57"/>
    <x v="31"/>
    <x v="0"/>
    <x v="125"/>
    <x v="0"/>
    <x v="207"/>
    <s v="Periodo 2018-2019-2020"/>
    <s v="Superficie (ha)"/>
    <s v="Oficina de Estudios y Políticas Agrarias (ODEPA)"/>
    <s v="Superficie plantada de especies frutales por Tipo de Cultivo en la comuna de Chillán Viejo"/>
    <s v="Representación de la superficie plantada de frutales según Tipo de Cultivo en la comuna de Chillán Viejo, con base en datos recopilados por la Oficina de Estudios y Políticas Agrarias (ODEPA) en los Catastros Frutícolas Regionales de los años 2018-2019-2020."/>
    <s v="Gráfico Proporciones"/>
    <s v="agricultura,agrícola,frutícola,superficie,plantaciones,fruta,ODEPA,comuna,región,Chillán Viejo,Tipo de Cultivo"/>
    <s v="https://analytics.zoho.com/open-view/2395394000008803365?ZOHO_CRITERIA=%22Localiza%20CL%22.%22Codcom%22%3D16103"/>
    <x v="56"/>
    <s v="#1774B9"/>
  </r>
  <r>
    <n v="4014"/>
    <x v="0"/>
    <x v="4"/>
    <s v="Agropecurio y Forestal"/>
    <n v="14"/>
    <x v="51"/>
    <x v="30"/>
    <x v="1"/>
    <x v="226"/>
    <x v="0"/>
    <x v="177"/>
    <s v="Periodo 2012-2020"/>
    <s v="toneladas (t)"/>
    <s v="Oficina de Estudios y Políticas Agrarias (ODEPA)"/>
    <s v="Evolución del volumen de las exportaciones de fruta, por Fruta producidas en la Región de Los Ríos"/>
    <s v="El gráfico muestra la Evolución del volumen de las exportaciones de fruta, por Fruta producidas en la Región de Los Ríos, durante el Periodo 2012-2020, de acuerdo a datos recopilados por la Oficina de Estudios y Políticas Agrarias (ODEPA)- toneladas (t)"/>
    <s v="Gráfico Evolución"/>
    <s v="Estadísticas,Agricultura,Fruta,Exportaciones,Región de Los Ríos,Fruta,Arándanos y mirtilos,Castaña,Cereza,Ciruela,Frambuesa,Frutilla,Higo,Kiwi,Manzana,Mora,Nuez,Otros berries,Otros frutos,Pera,Uva"/>
    <s v="https://analytics.zoho.com/open-view/2395394000000943381?ZOHO_CRITERIA=%22Trasposicion_4.1%22.%22C%C3%B3digo_Regi%C3%B3n%22%20%3D%2014"/>
    <x v="171"/>
    <s v="#1774B9"/>
  </r>
  <r>
    <n v="4015"/>
    <x v="0"/>
    <x v="4"/>
    <s v="Agropecurio y Forestal"/>
    <n v="54"/>
    <x v="51"/>
    <x v="30"/>
    <x v="2"/>
    <x v="421"/>
    <x v="0"/>
    <x v="175"/>
    <s v="Año 2020"/>
    <s v="USD"/>
    <s v="Oficina de Estudios y Políticas Agrarias (ODEPA)"/>
    <s v="Valor de las exportaciones de fruta hacia El Salvador, por Procesamiento, producidas a Escala Nacional"/>
    <s v="El gráfico muestra el Valor de las exportaciones de fruta hacia El Salvador, por Procesamiento, producidas a Escala Nacional, durante el Año 2020, de acuerdo a datos recopilados por la Oficina de Estudios y Políticas Agrarias (ODEPA)- USD"/>
    <s v="Gráfico"/>
    <s v="Estadísticas,Agricultura,Fruta,Exportaciones,El Salvador,Procesamiento,Aceites,Congelados,Conservas,Deshidratados,Fresca,Frutos secos,Jugos"/>
    <s v="https://analytics.zoho.com/open-view/2395394000006082722?ZOHO_CRITERIA=%22Trasposicion_4.2%22.%22ID_territorio%22%3D54"/>
    <x v="0"/>
    <s v="#1774B9"/>
  </r>
  <r>
    <n v="4016"/>
    <x v="0"/>
    <x v="4"/>
    <s v="Agropecurio y Forestal"/>
    <n v="6304"/>
    <x v="62"/>
    <x v="31"/>
    <x v="0"/>
    <x v="296"/>
    <x v="4"/>
    <x v="238"/>
    <s v="Periodo 2018-2019-2020"/>
    <s v="Superficie (ha)"/>
    <s v="Oficina de Estudios y Políticas Agrarias (ODEPA)"/>
    <s v="Superficie plantada de especies frutales por Sistema de Plantación en la comuna de Lolol"/>
    <s v="Se representa la superficie plantada de frutales por Sistema de Plantación, Tipo de Cultivo y Especie Plantada en la comuna de Lolol con base a datos recopilados por la Oficina de Estudios y Políticas Agrarias (ODEPA) en los Catastros Frutícolas Regionales de los años 2018-2019-2020."/>
    <s v="Gráfico Proporciones"/>
    <s v="agricultura,agrícola,frutícola,superficie,plantaciones,fruta,ODEPA,comuna,región,Lolol,Sistema Plantación"/>
    <s v="https://analytics.zoho.com/open-view/2395394000008804399?ZOHO_CRITERIA=%22Localiza%20CL%22.%22Codcom%22%3D6304"/>
    <x v="29"/>
    <s v="#1774B9"/>
  </r>
  <r>
    <n v="4017"/>
    <x v="0"/>
    <x v="4"/>
    <s v="Agropecurio y Forestal"/>
    <n v="7408"/>
    <x v="49"/>
    <x v="28"/>
    <x v="0"/>
    <x v="341"/>
    <x v="0"/>
    <x v="178"/>
    <s v="Periodo 2018-2020"/>
    <s v="Kilogramo - Kg"/>
    <s v="Oficina de Estudios y Políticas Agrarias (ODEPA)"/>
    <s v="Número de empleados por Destino (Agroindustria), en la Comuna de Yerbas Buenas"/>
    <s v="El gráfico muestra el Número de empleados por Destino (Agroindustria), en la Comuna de Yerbas Buenas, durante el Periodo 2018-2020, de acuerdo a datos recopilados por la Oficina de Estudios y Políticas Agrarias (ODEPA)- Kilogramo - Kg"/>
    <s v="Gráfico"/>
    <s v="Estadísticas,ODEPA,Fruta,Agricultura,Número de empleados, Destino, Yerbas Buenas"/>
    <s v="https://analytics.zoho.com/open-view/2395394000001846850?ZOHO_CRITERIA=%224.6%22.%22C%C3%B3digo_Comuna%22%3D7408"/>
    <x v="172"/>
    <s v="#1774B9"/>
  </r>
  <r>
    <n v="4018"/>
    <x v="0"/>
    <x v="4"/>
    <s v="Agropecurio y Forestal"/>
    <n v="1"/>
    <x v="54"/>
    <x v="31"/>
    <x v="1"/>
    <x v="77"/>
    <x v="6"/>
    <x v="345"/>
    <s v="Periodo 2018-2019-2020"/>
    <s v="Superficie (ha)"/>
    <s v="Oficina de Estudios y Políticas Agrarias (ODEPA)"/>
    <s v="Superficie plantada de  Arándano americano según Variedad por Comuna en la Región de Atacama"/>
    <s v="Representación geográfica de la superficie plantada de Arándano americano por Comuna en la Región de Atacam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tacama,Especie Plantada,Arándano americano"/>
    <s v="https://analytics.zoho.com/open-view/2395394000008814573?ZOHO_CRITERIA=%224.12%20Sup%20Plantada%20Frut%C3%ADcola%22.%22Codreg%22%3D3%20and%20%224.12%20Sup%20Plantada%20Frut%C3%ADcola%22.%22id_especie%22%3D1"/>
    <x v="67"/>
    <s v="#1774B9"/>
  </r>
  <r>
    <n v="4019"/>
    <x v="0"/>
    <x v="4"/>
    <s v="Agropecurio y Forestal"/>
    <n v="116"/>
    <x v="51"/>
    <x v="30"/>
    <x v="2"/>
    <x v="416"/>
    <x v="0"/>
    <x v="177"/>
    <s v="Año 2020"/>
    <s v="USD"/>
    <s v="Oficina de Estudios y Políticas Agrarias (ODEPA)"/>
    <s v="Valor de las exportaciones de fruta hacia Marruecos, por Fruta, producidas a Escala Nacional"/>
    <s v="El gráfico muestra el Valor de las exportaciones de fruta hacia Marruecos, por Fruta, producidas a Escala Nacional, durante el Año 2020, de acuerdo a datos recopilados por la Oficina de Estudios y Políticas Agrarias (ODEPA)- USD"/>
    <s v="Gráfico"/>
    <s v="Estadísticas,Agricultura,Fruta,Exportaciones,Marruecos,Fruta,"/>
    <s v="https://analytics.zoho.com/open-view/2395394000006082651?ZOHO_CRITERIA=%22Trasposicion_4.2%22.%22ID_territorio%22%3D116"/>
    <x v="0"/>
    <s v="#1774B9"/>
  </r>
  <r>
    <n v="4020"/>
    <x v="0"/>
    <x v="4"/>
    <s v="Agropecurio y Forestal"/>
    <n v="27"/>
    <x v="54"/>
    <x v="31"/>
    <x v="1"/>
    <x v="178"/>
    <x v="6"/>
    <x v="314"/>
    <s v="Periodo 2018-2019-2020"/>
    <s v="Superficie (ha)"/>
    <s v="Oficina de Estudios y Políticas Agrarias (ODEPA)"/>
    <s v="Superficie plantada de  Caqui según Variedad por Comuna en la Región de O'Higgins"/>
    <s v="Representación geográfica de la superficie plantada de Caqui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Caqui"/>
    <s v="https://analytics.zoho.com/open-view/2395394000008814573?ZOHO_CRITERIA=%224.12%20Sup%20Plantada%20Frut%C3%ADcola%22.%22Codreg%22%3D6%20and%20%224.12%20Sup%20Plantada%20Frut%C3%ADcola%22.%22id_especie%22%3D27"/>
    <x v="29"/>
    <s v="#1774B9"/>
  </r>
  <r>
    <n v="4021"/>
    <x v="0"/>
    <x v="4"/>
    <s v="Agropecurio y Forestal"/>
    <n v="14"/>
    <x v="53"/>
    <x v="32"/>
    <x v="1"/>
    <x v="87"/>
    <x v="0"/>
    <x v="179"/>
    <s v="Temporadas 2012/2013 a 2019/2020"/>
    <s v="quintales métricos por hectárea (qqm/ha)"/>
    <s v="Oficina de Estudios y Políticas Agrarias (ODEPA)"/>
    <s v="Rendimiento histórico de Cultivos de Lupino Australiano y Dulce en la Región de La Araucanía"/>
    <s v="Se detalla el rendimiento promedio histórico de cultivos de Lupino Australiano y Dulce según datos publicados por la Oficina de Estudios y Políticas Agrarias (ODEPA) para las Temporadas 2012/2013 a 2019/2020 en la Región de La Araucanía - quintales métricos por hectárea (qqm/ha)"/>
    <s v="Gráfico Evolución"/>
    <s v="agricultura,agrícola,rendimiento,cultivo,quintales,ODEPA,estadísticas,Región de La Araucanía,Lupino Australiano y Dulce"/>
    <s v="https://analytics.zoho.com/open-view/2395394000009125708?ZOHO_CRITERIA=%22Localiza%20CL%22.%22Codreg%22%3D9%20and%22Trasposicion_4.11%22.%22Id_cultivo%22%3D14"/>
    <x v="123"/>
    <s v="#1774B9"/>
  </r>
  <r>
    <n v="4022"/>
    <x v="0"/>
    <x v="4"/>
    <s v="Agropecurio y Forestal"/>
    <n v="100102006"/>
    <x v="58"/>
    <x v="34"/>
    <x v="1"/>
    <x v="87"/>
    <x v="8"/>
    <x v="237"/>
    <s v="Año 2021"/>
    <s v="Pesos por kilogramo (CLP/kg)"/>
    <s v="Oficina de Estudios y Políticas Agrarias (ODEPA)"/>
    <s v="Precios Diarios de Pomelo durante el año 2021 en los Mercados Mayoristas de la Región de La Araucanía"/>
    <s v="Evolución de los Precios diarios de Pomelo en pesos chilenos por kilogramo desde el 1/1/2021 a la fecha en los Mercados Mayoristas de la Región de La Araucanía con base en datos reportados por la Oficina de Estudios y Políticas Agrarias (ODEPA)"/>
    <s v="Gráfico Evolución"/>
    <s v="precio,diario,ODEPA,agrícola,productos agrícolas,verduras,por mayor,Variedad-Origen-Calidad,Pomelo,Región de La Araucanía"/>
    <s v="https://analytics.zoho.com/open-view/2395394000008699297?ZOHO_CRITERIA=%22Fruta%20Consolidado%22.%22Codreg%22%3D9%20and%20%22Fruta%20Consolidado%22.%22Categor%C3%ADa%20ID%22%3D100102006"/>
    <x v="12"/>
    <s v="#1774B9"/>
  </r>
  <r>
    <n v="4023"/>
    <x v="0"/>
    <x v="4"/>
    <s v="Agropecurio y Forestal"/>
    <n v="36"/>
    <x v="54"/>
    <x v="31"/>
    <x v="1"/>
    <x v="192"/>
    <x v="6"/>
    <x v="222"/>
    <s v="Periodo 2018-2019-2020"/>
    <s v="Superficie (ha)"/>
    <s v="Oficina de Estudios y Políticas Agrarias (ODEPA)"/>
    <s v="Superficie plantada de  Moras cultivadas e híbridos según Variedad por Comuna en la Región del Biobío"/>
    <s v="Representación geográfica de la superficie plantada de Moras cultivadas e híbridos por Comuna en la Región del Biobí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l Biobío,Especie Plantada,Moras cultivadas e híbridos"/>
    <s v="https://analytics.zoho.com/open-view/2395394000008814573?ZOHO_CRITERIA=%224.12%20Sup%20Plantada%20Frut%C3%ADcola%22.%22Codreg%22%3D8%20and%20%224.12%20Sup%20Plantada%20Frut%C3%ADcola%22.%22id_especie%22%3D36"/>
    <x v="8"/>
    <s v="#1774B9"/>
  </r>
  <r>
    <n v="4024"/>
    <x v="0"/>
    <x v="4"/>
    <s v="Agropecuario y Forestal"/>
    <n v="100103001"/>
    <x v="51"/>
    <x v="30"/>
    <x v="2"/>
    <x v="113"/>
    <x v="0"/>
    <x v="194"/>
    <s v="Año 2020"/>
    <s v="toneladas (t)"/>
    <s v="Oficina de Estudios y Políticas Agrarias (ODEPA)"/>
    <s v="Volumen de las exportaciones de Cereza por Región de Origen, producidas a Escala Nacional"/>
    <s v="El mapa muestra el Volumen de las exportaciones de Cereza por Región de Origen, producidas a Escala Nacional, durante el Año 2020, de acuerdo a datos recopilados por la Oficina de Estudios y Políticas Agrarias (ODEPA)- toneladas (t)"/>
    <s v="Mapa de calor"/>
    <s v="Estadísticas,Agricultura,Fruta,Exportaciones,Chile,Cereza,Antofagasta,Araucanía,Arica y Parinacota,Atacama,Aysén,Biobío,Coquimbo,Los Lagos,Los Ríos,Magallanes,Maule,Metropolitana,Ñuble,O'Higgins,Tarapacá,Valparaíso"/>
    <s v="https://analytics.zoho.com/open-view/2395394000000824786?ZOHO_CRITERIA=%22Trasposicion_4.1%22.%22Id_Categor%C3%ADa%22%20%3D%20100103001"/>
    <x v="0"/>
    <s v="#1774B9"/>
  </r>
  <r>
    <n v="4025"/>
    <x v="0"/>
    <x v="4"/>
    <s v="Agropecuario y Forestal"/>
    <n v="100102008"/>
    <x v="51"/>
    <x v="30"/>
    <x v="2"/>
    <x v="113"/>
    <x v="0"/>
    <x v="358"/>
    <s v="Periodo 2012-2020"/>
    <s v="USD"/>
    <s v="Oficina de Estudios y Políticas Agrarias (ODEPA)"/>
    <s v="Evolución del Valor de las exportaciones de Otros cítricos por Región de Origen, producidas a Escala Nacional"/>
    <s v="El gráfico muestra la Evolución del Valor de las exportaciones de Otros cítricos por Región de Origen, producidas a Escala Nacional, durante el Periodo 2012-2020, de acuerdo a datos recopilados por la Oficina de Estudios y Políticas Agrarias (ODEPA)- USD"/>
    <s v="Gráfico Evolución"/>
    <s v="Estadísticas,Agricultura,Fruta,Exportaciones,Chile,Otros cítricos,Araucanía,Biobío,Magallanes,Maule,Mercadería extranjera nacionalizada,Metropolitana,O'Higgins,Valparaíso"/>
    <s v="https://analytics.zoho.com/open-view/2395394000006080811?ZOHO_CRITERIA=%22Trasposicion_4.2%22.%22Id_Categor%C3%ADa%22%20%3D%20100102008"/>
    <x v="0"/>
    <s v="#1774B9"/>
  </r>
  <r>
    <n v="4026"/>
    <x v="0"/>
    <x v="4"/>
    <s v="Agropecurio y Forestal"/>
    <n v="3097"/>
    <x v="51"/>
    <x v="30"/>
    <x v="2"/>
    <x v="394"/>
    <x v="5"/>
    <x v="175"/>
    <s v="Año 2020"/>
    <s v="toneladas (t)"/>
    <s v="Oficina de Estudios y Políticas Agrarias (ODEPA)"/>
    <s v="Volumen de las exportaciones de fruta hacia Puerto Rico, por Procesamiento producidas a Escala Nacional"/>
    <s v="El gráfico muestra el Volumen de las exportaciones de fruta hacia Puerto Rico, por Procesamiento producidas a Escala Nacional, durante el Año 2020, de acuerdo a datos recopilados por la Oficina de Estudios y Políticas Agrarias (ODEPA)- toneladas (t)"/>
    <s v="Gráfico"/>
    <s v="Estadísticas,Agricultura,Fruta,Exportaciones,Puerto Rico,Procesamiento,Aceites,Congelados,Conservas,Deshidratados,Fresca,Frutos secos,Jugos"/>
    <s v="https://analytics.zoho.com/open-view/2395394000000827608?ZOHO_CRITERIA=%22Trasposicion_4.1%22.%22Id_auxiliar%22%3D3097"/>
    <x v="0"/>
    <s v="#1774B9"/>
  </r>
  <r>
    <n v="4027"/>
    <x v="0"/>
    <x v="4"/>
    <s v="Agropecurio y Forestal"/>
    <n v="3097"/>
    <x v="51"/>
    <x v="30"/>
    <x v="2"/>
    <x v="394"/>
    <x v="0"/>
    <x v="177"/>
    <s v="Periodo 2012-2020"/>
    <s v="USD"/>
    <s v="Oficina de Estudios y Políticas Agrarias (ODEPA)"/>
    <s v="Evolución del valor de las exportaciones de fruta hacia Puerto Rico, por Fruta, producidas a Escala Nacional"/>
    <s v="El gráfico muestra la Evolución del valor de las exportaciones de fruta hacia Puerto Rico, por Fruta, producidas a Escala Nacional, durante el Periodo 2012-2020, de acuerdo a datos recopilados por la Oficina de Estudios y Políticas Agrarias (ODEPA)- USD"/>
    <s v="Gráfico Evolución"/>
    <s v="Estadísticas,Agricultura,Fruta,Exportaciones,Puerto Rico,Fruta,Almendra,Avellana,Damasco,Durazno,Frutilla,Mandarina,Nectarín,Otros berries,Otros cítricos,Otros frutos,Otros frutos secos,Pera,Piña,Plumcots"/>
    <s v="https://analytics.zoho.com/open-view/2395394000006080485?ZOHO_CRITERIA=%22Trasposicion_4.2%22.%22ID_territorio%22%3D3097"/>
    <x v="0"/>
    <s v="#1774B9"/>
  </r>
  <r>
    <n v="4028"/>
    <x v="0"/>
    <x v="4"/>
    <s v="Agropecurio y Forestal"/>
    <n v="182"/>
    <x v="51"/>
    <x v="33"/>
    <x v="2"/>
    <x v="408"/>
    <x v="0"/>
    <x v="182"/>
    <s v="Periodo 2012-2020"/>
    <s v="USD"/>
    <s v="Oficina de Estudios y Políticas Agrarias (ODEPA)"/>
    <s v="Evolución del Valor de las importaciones provenientes de Túnez, por Tipo de Fruta"/>
    <s v="El gráfico muestra la Evolución del Valor de las importaciones provenientes de Túnez, por Tipo de Fruta, durante el Periodo 2012-2020, de acuerdo a datos recopilados por la Oficina de Estudios y Políticas Agrarias (ODEPA)- USD"/>
    <s v="Gráfico Evolución"/>
    <s v="Estadísticas,Agricultura,Fruta,Importaciones,Túnez,Tipo de Fruta,Frutos oleaginosos,Frutos secos"/>
    <s v="https://analytics.zoho.com/open-view/2395394000005672550?ZOHO_CRITERIA=%22Trasposicion_4.4%22.%22Id_auxiliar%22%3D182"/>
    <x v="0"/>
    <s v="#1774B9"/>
  </r>
  <r>
    <n v="4029"/>
    <x v="0"/>
    <x v="4"/>
    <s v="Agropecurio y Forestal"/>
    <n v="16109"/>
    <x v="55"/>
    <x v="28"/>
    <x v="0"/>
    <x v="81"/>
    <x v="0"/>
    <x v="175"/>
    <s v="Periodo 2018-2020"/>
    <s v="Kilogramo - Kg"/>
    <s v="Oficina de Estudios y Políticas Agrarias (ODEPA)"/>
    <s v="Volumen  de fruta por Procesamiento, producidas en la Yungay"/>
    <s v="El gráfico muestra el Volumen  de fruta por Procesamiento, producidas en la Yungay, durante el Periodo 2018-2020, de acuerdo a datos recopilados por la Oficina de Estudios y Políticas Agrarias (ODEPA)- Kilogramo - Kg"/>
    <s v="Gráfico"/>
    <s v="Estadísticas,ODEPA,Fruta,Agricultura,Volumen de fruta, Procesamiento, Yungay"/>
    <s v="https://analytics.zoho.com/open-view/2395394000001840276?ZOHO_CRITERIA=%224.6%22.%22C%C3%B3digo_Comuna%22%3D16109"/>
    <x v="173"/>
    <s v="#1774B9"/>
  </r>
  <r>
    <n v="4030"/>
    <x v="0"/>
    <x v="4"/>
    <s v="Agropecurio y Forestal"/>
    <n v="0"/>
    <x v="51"/>
    <x v="33"/>
    <x v="2"/>
    <x v="113"/>
    <x v="0"/>
    <x v="177"/>
    <s v="Año 2020"/>
    <s v="toneladas (t)"/>
    <s v="Oficina de Estudios y Políticas Agrarias (ODEPA)"/>
    <s v="Volumen de las importaciones de fruta, por Fruta"/>
    <s v="El mapa muestra el Volumen de las importaciones de fruta, por Fruta, durante el Año 2020, de acuerdo a datos recopilados por la Oficina de Estudios y Políticas Agrarias (ODEPA)- toneladas (t)"/>
    <s v="Mapa de calor"/>
    <s v="Estadísticas,Agricultura,Fruta,Importaciones,Chile,Fruta,Aceituna,Almendra,Arándano,Avellana,Cereza,Ciruela,Coco,Damasco,Durazno,Frambuesa,Frutilla,Kiwi,Limón,Mandarina,Mango,Manzana,Mora,Naranja,Nuez,Palta,Pera,Piña,Pistacho,Plátano,Pomelo,Uva"/>
    <s v="https://analytics.zoho.com/open-view/2395394000005574713"/>
    <x v="0"/>
    <s v="#1774B9"/>
  </r>
  <r>
    <n v="4031"/>
    <x v="0"/>
    <x v="4"/>
    <s v="Agropecurio y Forestal"/>
    <n v="4"/>
    <x v="54"/>
    <x v="31"/>
    <x v="1"/>
    <x v="163"/>
    <x v="6"/>
    <x v="330"/>
    <s v="Periodo 2018-2019-2020"/>
    <s v="Superficie (ha)"/>
    <s v="Oficina de Estudios y Políticas Agrarias (ODEPA)"/>
    <s v="Superficie plantada de  Limonero según Variedad por Comuna en la Región de Maule"/>
    <s v="Representación geográfica de la superficie plantada de Limonero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Limonero"/>
    <s v="https://analytics.zoho.com/open-view/2395394000008814573?ZOHO_CRITERIA=%224.12%20Sup%20Plantada%20Frut%C3%ADcola%22.%22Codreg%22%3D7%20and%20%224.12%20Sup%20Plantada%20Frut%C3%ADcola%22.%22id_especie%22%3D4"/>
    <x v="14"/>
    <s v="#1774B9"/>
  </r>
  <r>
    <n v="4032"/>
    <x v="0"/>
    <x v="4"/>
    <s v="Agropecuario y Forestal"/>
    <n v="100106"/>
    <x v="51"/>
    <x v="30"/>
    <x v="2"/>
    <x v="113"/>
    <x v="0"/>
    <x v="174"/>
    <s v="Año 2020"/>
    <s v="USD"/>
    <s v="Oficina de Estudios y Políticas Agrarias (ODEPA)"/>
    <s v="Valor de las exportaciones de Frutos oleaginosos por País de destino, producidas a Escala Nacional"/>
    <s v="El gráfico muestra el Valor de las exportaciones de Frutos oleaginosos por País de destino, producidas a Escala Nacional, durante el Año 2020, de acuerdo a datos recopilados por la Oficina de Estudios y Políticas Agrarias (ODEPA)- USD"/>
    <s v="Mapa de calor"/>
    <s v="Estadísticas,Agricultura,Fruta,Exportaciones,Chile,Frutos oleaginosos,Alemania,Arabia Saudita,Argentina,Australia,Austria,Bélgica,Brasil,Canadá,China,Colombia,Corea del Sur,Costa Rica,Cuba,Dinamarca,Ecuador,Emiratos Árabes Unidos,España,Estados Unidos,Francia,Grecia,Guatemala,Italia,Japón,Kuwait,Letonia,Malasia,México,Omán,Países Bajos,Paraguay,Perú,Polonia,Portugal,Reino Unido,Rusia,Singapur,Suecia,Suiza,Tailandia,Taiwán,Turquía,Ucrania,Uruguay,Venezuela,Vietnam,Hong Kong"/>
    <s v="https://analytics.zoho.com/open-view/2395394000006082838?ZOHO_CRITERIA=%22Trasposicion_4.2%22.%22Id_Producto%22%20%3D%20100106"/>
    <x v="0"/>
    <s v="#1774B9"/>
  </r>
  <r>
    <n v="4033"/>
    <x v="0"/>
    <x v="4"/>
    <s v="Agropecurio y Forestal"/>
    <n v="4203"/>
    <x v="55"/>
    <x v="28"/>
    <x v="0"/>
    <x v="135"/>
    <x v="0"/>
    <x v="178"/>
    <s v="Periodo 2018-2020"/>
    <s v="Kilogramo - Kg"/>
    <s v="Oficina de Estudios y Políticas Agrarias (ODEPA)"/>
    <s v="Volumen  de fruta por Destino, producidas en la Los Vilos"/>
    <s v="El gráfico muestra el Volumen  de fruta por Destino, producidas en la Los Vilos, durante el Periodo 2018-2020, de acuerdo a datos recopilados por la Oficina de Estudios y Políticas Agrarias (ODEPA)- Kilogramo - Kg"/>
    <s v="Gráfico"/>
    <s v="Estadísticas,ODEPA,Fruta,Agricultura,Volumen de fruta, Destino, Los Vilos"/>
    <s v="https://analytics.zoho.com/open-view/2395394000001846568?ZOHO_CRITERIA=%224.6%22.%22C%C3%B3digo_Comuna%22%3D4203"/>
    <x v="174"/>
    <s v="#1774B9"/>
  </r>
  <r>
    <n v="4034"/>
    <x v="0"/>
    <x v="4"/>
    <s v="Agropecuario y Forestal"/>
    <n v="100102003"/>
    <x v="51"/>
    <x v="33"/>
    <x v="2"/>
    <x v="113"/>
    <x v="0"/>
    <x v="191"/>
    <s v="Periodo 2012-2020"/>
    <s v="USD"/>
    <s v="Oficina de Estudios y Políticas Agrarias (ODEPA)"/>
    <s v="Evolución del Valor de las importaciones de Limón por País de origen"/>
    <s v="El gráfico muestra la Evolución del Valor de las importaciones de Limón por País de origen, durante el Periodo 2012-2020, de acuerdo a datos recopilados por la Oficina de Estudios y Políticas Agrarias (ODEPA)- USD"/>
    <s v="Gráfico Evolución"/>
    <s v="Estadísticas,Agricultura,Fruta,Importaciones,Chile,Limón,China,Colombia,Estados Unidos,Perú"/>
    <s v="https://analytics.zoho.com/open-view/2395394000005672161?ZOHO_CRITERIA=%22Trasposicion_4.4%22.%22Id_Categor%C3%ADa%22%20%3D%20100102003"/>
    <x v="0"/>
    <s v="#1774B9"/>
  </r>
  <r>
    <n v="4035"/>
    <x v="0"/>
    <x v="4"/>
    <s v="Agropecuario y Forestal"/>
    <n v="100106002"/>
    <x v="51"/>
    <x v="30"/>
    <x v="2"/>
    <x v="113"/>
    <x v="0"/>
    <x v="351"/>
    <s v="Periodo 2012-2020"/>
    <s v="toneladas (t)"/>
    <s v="Oficina de Estudios y Políticas Agrarias (ODEPA)"/>
    <s v="Evolución del volumen de las exportaciones de Palta por Procesamiento, producidas a Escala Nacional"/>
    <s v="El gráfico muestra la Evolución del volumen de las exportaciones de Palta por Procesamiento, producidas a Escala Nacional, durante el Periodo 2012-2020, de acuerdo a datos recopilados por la Oficina de Estudios y Políticas Agrarias (ODEPA)- toneladas (t)"/>
    <s v="Gráfico Evolución"/>
    <s v="Estadísticas,Agricultura,Fruta,Exportaciones,Chile,Palta,Aceites,Congelados,Conservas,Deshidratados,Fresca,Frutos secos,Jugos"/>
    <s v="https://analytics.zoho.com/open-view/2395394000000976999?ZOHO_CRITERIA=%22Trasposicion_4.1%22.%22Id_Categor%C3%ADa%22%20%3D%20100106002"/>
    <x v="0"/>
    <s v="#1774B9"/>
  </r>
  <r>
    <n v="4036"/>
    <x v="0"/>
    <x v="4"/>
    <s v="Agropecurio y Forestal"/>
    <n v="6106"/>
    <x v="49"/>
    <x v="28"/>
    <x v="0"/>
    <x v="88"/>
    <x v="0"/>
    <x v="178"/>
    <s v="Periodo 2018-2020"/>
    <s v="Kilogramo - Kg"/>
    <s v="Oficina de Estudios y Políticas Agrarias (ODEPA)"/>
    <s v="Número de empleados por Destino (Agroindustria), en la Comuna de Graneros"/>
    <s v="El gráfico muestra el Número de empleados por Destino (Agroindustria), en la Comuna de Graneros, durante el Periodo 2018-2020, de acuerdo a datos recopilados por la Oficina de Estudios y Políticas Agrarias (ODEPA)- Kilogramo - Kg"/>
    <s v="Gráfico"/>
    <s v="Estadísticas,ODEPA,Fruta,Agricultura,Número de empleados, Destino, Graneros"/>
    <s v="https://analytics.zoho.com/open-view/2395394000001846850?ZOHO_CRITERIA=%224.6%22.%22C%C3%B3digo_Comuna%22%3D6106"/>
    <x v="125"/>
    <s v="#1774B9"/>
  </r>
  <r>
    <n v="4037"/>
    <x v="0"/>
    <x v="4"/>
    <s v="Agropecurio y Forestal"/>
    <n v="18"/>
    <x v="51"/>
    <x v="33"/>
    <x v="2"/>
    <x v="366"/>
    <x v="0"/>
    <x v="182"/>
    <s v="Año 2020"/>
    <s v="toneladas (t)"/>
    <s v="Oficina de Estudios y Políticas Agrarias (ODEPA)"/>
    <s v="Volumen de las importaciones de fruta provenientes de Bélgica, por Tipo de Fruta"/>
    <s v="El gráfico muestra el Volumen de las importaciones de fruta provenientes de Bélgica, por Tipo de Fruta, durante el Año 2020, de acuerdo a datos recopilados por la Oficina de Estudios y Políticas Agrarias (ODEPA)- toneladas (t)"/>
    <s v="Gráfico"/>
    <s v="Estadísticas,Agricultura,Fruta,Importaciones,Bélgica,Tipo de Fruta,Berries,Cítricos,Frutos Oleaginosos,Frutos secos,Tropicales y subtropicales"/>
    <s v="https://analytics.zoho.com/open-view/2395394000005578899?ZOHO_CRITERIA=%22Trasposicion_4.3%22.%22Id_auxiliar%22%3D18"/>
    <x v="0"/>
    <s v="#1774B9"/>
  </r>
  <r>
    <n v="4038"/>
    <x v="0"/>
    <x v="4"/>
    <s v="Agropecurio y Forestal"/>
    <n v="7"/>
    <x v="51"/>
    <x v="30"/>
    <x v="2"/>
    <x v="113"/>
    <x v="0"/>
    <x v="278"/>
    <s v="Año 2020"/>
    <s v="toneladas (t)"/>
    <s v="Oficina de Estudios y Políticas Agrarias (ODEPA)"/>
    <s v="Volumen de las exportaciones de Jugos por País de destino, producidas a Escala Nacional"/>
    <s v="El mapa muestra el Volumen de las exportaciones de Jugos por País de destino, producidas a Escala Nacional, durante el Año 2020, de acuerdo a datos recopilados por la Oficina de Estudios y Políticas Agrarias (ODEPA)- toneladas (t)"/>
    <s v="Mapa de calor"/>
    <s v="Estadísticas,Agricultura,Fruta,Exportaciones,Jugos,País de destino,Guayabo,Mango,Papaya,Durazno Fresco,Membrillo,Cereza,Durazno Conservero,Uva de Mesa,Ciruela Europea,Ciruelo Japonés,Kiwi,Pera,Cramberry,Manzano,Arándano,Frambuesa,Frutilla,Mora Silvestre"/>
    <s v="https://analytics.zoho.com/open-view/2395394000005862039?ZOHO_CRITERIA=%22Trasposicion_4.1%22.%22Id_Procesamiento%22%20%3D%207"/>
    <x v="0"/>
    <s v="#1774B9"/>
  </r>
  <r>
    <n v="4039"/>
    <x v="0"/>
    <x v="4"/>
    <s v="Agropecurio y Forestal"/>
    <n v="100107"/>
    <x v="57"/>
    <x v="31"/>
    <x v="1"/>
    <x v="184"/>
    <x v="0"/>
    <x v="226"/>
    <s v="Periodo 2018-2019-2020"/>
    <s v="Superficie (ha)"/>
    <s v="Oficina de Estudios y Políticas Agrarias (ODEPA)"/>
    <s v="Superficie plantada de especies frutales clasificadas como Otros Tipos por Comuna en la Región de Valparaíso"/>
    <s v="Representación geográfica de la superficie plantada de Otros Tipos en la Región de Valparaís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Valparaíso,Tipo de Cultivo,Otros Tipos"/>
    <s v="https://analytics.zoho.com/open-view/2395394000008814386?ZOHO_CRITERIA=%224.12%20Sup%20Plantada%20Frut%C3%ADcola%22.%22Codreg%22%3D5%20and%20%224.12%20Sup%20Plantada%20Frut%C3%ADcola%22.%22Id_producto%22%3D100107"/>
    <x v="76"/>
    <s v="#1774B9"/>
  </r>
  <r>
    <n v="4040"/>
    <x v="0"/>
    <x v="4"/>
    <s v="Agropecurio y Forestal"/>
    <n v="5601"/>
    <x v="52"/>
    <x v="31"/>
    <x v="0"/>
    <x v="335"/>
    <x v="4"/>
    <x v="171"/>
    <s v="Periodo 2018-2019-2020"/>
    <s v="Superficie (ha)"/>
    <s v="Oficina de Estudios y Políticas Agrarias (ODEPA)"/>
    <s v="Superficie plantada de especies frutales por Método de Riego en la comuna de San Antonio"/>
    <s v="Se representa la superficie plantada de frutales por Método de Riego con segmentadores incorporados por Tipo de Cultivo y Especie Plantada en la comuna de San Antonio con base a datos recopilados por la Oficina de Estudios y Políticas Agrarias (ODEPA) en los Catastros Frutícolas Regionales de los años 2018-2019-2020."/>
    <s v="Gráfico Proporciones"/>
    <s v="agricultura,agrícola,frutícola,superficie,plantaciones,fruta,ODEPA,comuna,región,San Antonio,Método Riego"/>
    <s v="https://analytics.zoho.com/open-view/2395394000008804811?ZOHO_CRITERIA=%22Localiza%20CL%22.%22Codcom%22%3D5601"/>
    <x v="76"/>
    <s v="#1774B9"/>
  </r>
  <r>
    <n v="4041"/>
    <x v="0"/>
    <x v="4"/>
    <s v="Agropecurio y Forestal"/>
    <n v="6309"/>
    <x v="55"/>
    <x v="28"/>
    <x v="0"/>
    <x v="0"/>
    <x v="0"/>
    <x v="178"/>
    <s v="Periodo 2018-2020"/>
    <s v="Kilogramo - Kg"/>
    <s v="Oficina de Estudios y Políticas Agrarias (ODEPA)"/>
    <s v="Volumen  de fruta por Destino, producidas en la Pumanque"/>
    <s v="El gráfico muestra el Volumen  de fruta por Destino, producidas en la Pumanque, durante el Periodo 2018-2020, de acuerdo a datos recopilados por la Oficina de Estudios y Políticas Agrarias (ODEPA)- Kilogramo - Kg"/>
    <s v="Gráfico"/>
    <s v="Estadísticas,ODEPA,Fruta,Agricultura,Volumen de fruta, Destino, Pumanque"/>
    <s v="https://analytics.zoho.com/open-view/2395394000001846568?ZOHO_CRITERIA=%224.6%22.%22C%C3%B3digo_Comuna%22%3D6309"/>
    <x v="175"/>
    <s v="#1774B9"/>
  </r>
  <r>
    <n v="4042"/>
    <x v="0"/>
    <x v="4"/>
    <s v="Agropecurio y Forestal"/>
    <n v="16206"/>
    <x v="49"/>
    <x v="28"/>
    <x v="0"/>
    <x v="154"/>
    <x v="0"/>
    <x v="178"/>
    <s v="Periodo 2018-2020"/>
    <s v="Kilogramo - Kg"/>
    <s v="Oficina de Estudios y Políticas Agrarias (ODEPA)"/>
    <s v="Número de empleados por Destino (Agroindustria), en la Comuna de Ránquil"/>
    <s v="El gráfico muestra el Número de empleados por Destino (Agroindustria), en la Comuna de Ránquil, durante el Periodo 2018-2020, de acuerdo a datos recopilados por la Oficina de Estudios y Políticas Agrarias (ODEPA)- Kilogramo - Kg"/>
    <s v="Gráfico"/>
    <s v="Estadísticas,ODEPA,Fruta,Agricultura,Número de empleados, Destino, Ránquil"/>
    <s v="https://analytics.zoho.com/open-view/2395394000001846850?ZOHO_CRITERIA=%224.6%22.%22C%C3%B3digo_Comuna%22%3D16206"/>
    <x v="176"/>
    <s v="#1774B9"/>
  </r>
  <r>
    <n v="4043"/>
    <x v="0"/>
    <x v="4"/>
    <s v="Agropecuario y Forestal"/>
    <n v="100103001"/>
    <x v="51"/>
    <x v="33"/>
    <x v="2"/>
    <x v="113"/>
    <x v="0"/>
    <x v="194"/>
    <s v="Año 2020"/>
    <s v="USD"/>
    <s v="Oficina de Estudios y Políticas Agrarias (ODEPA)"/>
    <s v="Valor de las importaciones de Cereza por País de origen"/>
    <s v="El mapa muestra el Valor de las importaciones de Cereza por País de origen, durante el Año 2020, de acuerdo a datos recopilados por la Oficina de Estudios y Políticas Agrarias (ODEPA)- USD"/>
    <s v="Mapa de calor"/>
    <s v="Estadísticas,Agricultura,Fruta,Importaciones,Chile,Cereza,Argentina,Bulgaria,Estados Unidos,Italia,Turquía"/>
    <s v="https://analytics.zoho.com/open-view/2395394000005681415?ZOHO_CRITERIA=%22Trasposicion_4.4%22.%22Id_Categor%C3%ADa%22%20%3D%20100103001"/>
    <x v="0"/>
    <s v="#1774B9"/>
  </r>
  <r>
    <n v="4044"/>
    <x v="0"/>
    <x v="4"/>
    <s v="Agropecurio y Forestal"/>
    <n v="16202"/>
    <x v="55"/>
    <x v="28"/>
    <x v="0"/>
    <x v="241"/>
    <x v="0"/>
    <x v="175"/>
    <s v="Periodo 2018-2020"/>
    <s v="Kilogramo - Kg"/>
    <s v="Oficina de Estudios y Políticas Agrarias (ODEPA)"/>
    <s v="Volumen  de fruta por Procesamiento, producidas en la Cobquecura"/>
    <s v="El gráfico muestra el Volumen  de fruta por Procesamiento, producidas en la Cobquecura, durante el Periodo 2018-2020, de acuerdo a datos recopilados por la Oficina de Estudios y Políticas Agrarias (ODEPA)- Kilogramo - Kg"/>
    <s v="Gráfico"/>
    <s v="Estadísticas,ODEPA,Fruta,Agricultura,Volumen de fruta, Procesamiento, Cobquecura"/>
    <s v="https://analytics.zoho.com/open-view/2395394000001840276?ZOHO_CRITERIA=%224.6%22.%22C%C3%B3digo_Comuna%22%3D16202"/>
    <x v="86"/>
    <s v="#1774B9"/>
  </r>
  <r>
    <n v="4045"/>
    <x v="0"/>
    <x v="4"/>
    <s v="Agropecurio y Forestal"/>
    <n v="6"/>
    <x v="53"/>
    <x v="32"/>
    <x v="1"/>
    <x v="24"/>
    <x v="0"/>
    <x v="359"/>
    <s v="Temporadas 2012/2013 a 2019/2020"/>
    <s v="quintales métricos por hectárea (qqm/ha)"/>
    <s v="Oficina de Estudios y Políticas Agrarias (ODEPA)"/>
    <s v="Rendimiento histórico de Cultivos de Cebada Forrajera en la Región de Los Lagos"/>
    <s v="Se detalla el rendimiento promedio histórico de cultivos de Cebada Forrajera según datos publicados por la Oficina de Estudios y Políticas Agrarias (ODEPA) para las Temporadas 2012/2013 a 2019/2020 en la Región de Los Lagos - quintales métricos por hectárea (qqm/ha)"/>
    <s v="Gráfico Evolución"/>
    <s v="agricultura,agrícola,rendimiento,cultivo,quintales,ODEPA,estadísticas,Región de Los Lagos,Cebada Forrajera"/>
    <s v="https://analytics.zoho.com/open-view/2395394000009125708?ZOHO_CRITERIA=%22Localiza%20CL%22.%22Codreg%22%3D10%20and%22Trasposicion_4.11%22.%22Id_cultivo%22%3D6"/>
    <x v="37"/>
    <s v="#1774B9"/>
  </r>
  <r>
    <n v="4046"/>
    <x v="0"/>
    <x v="4"/>
    <s v="Agropecurio y Forestal"/>
    <n v="184"/>
    <x v="51"/>
    <x v="33"/>
    <x v="2"/>
    <x v="368"/>
    <x v="0"/>
    <x v="177"/>
    <s v="Periodo 2012-2020"/>
    <s v="toneladas (t)"/>
    <s v="Oficina de Estudios y Políticas Agrarias (ODEPA)"/>
    <s v="Evolución del volumen de las importaciones provenientes de Turquía, por Fruta"/>
    <s v="El gráfico muestra la Evolución del volumen de las importaciones provenientes de Turquía, por Fruta, durante el Periodo 2012-2020, de acuerdo a datos recopilados por la Oficina de Estudios y Políticas Agrarias (ODEPA)- toneladas (t)"/>
    <s v="Gráfico Evolución"/>
    <s v="Estadísticas,Agricultura,Fruta,Importaciones,Turquía,Fruta,Damasco,Frambuesa,Frutilla"/>
    <s v="https://analytics.zoho.com/open-view/2395394000005574009?ZOHO_CRITERIA=%22Trasposicion_4.3%22.%22Id_auxiliar%22%3D184"/>
    <x v="0"/>
    <s v="#1774B9"/>
  </r>
  <r>
    <n v="4047"/>
    <x v="0"/>
    <x v="4"/>
    <s v="Agropecurio y Forestal"/>
    <n v="100103001"/>
    <x v="58"/>
    <x v="34"/>
    <x v="1"/>
    <x v="87"/>
    <x v="8"/>
    <x v="194"/>
    <s v="Año 2021"/>
    <s v="Pesos por kilogramo (CLP/kg)"/>
    <s v="Oficina de Estudios y Políticas Agrarias (ODEPA)"/>
    <s v="Precios Diarios de Cereza durante el año 2021 en los Mercados Mayoristas de la Región de La Araucanía"/>
    <s v="Evolución de los Precios diarios de Cereza en pesos chilenos por kilogramo desde el 1/1/2021 a la fecha en los Mercados Mayoristas de la Región de La Araucanía con base en datos reportados por la Oficina de Estudios y Políticas Agrarias (ODEPA)"/>
    <s v="Gráfico Evolución"/>
    <s v="precio,diario,ODEPA,agrícola,productos agrícolas,verduras,por mayor,Variedad-Origen-Calidad,Cereza,Región de La Araucanía"/>
    <s v="https://analytics.zoho.com/open-view/2395394000008699297?ZOHO_CRITERIA=%22Fruta%20Consolidado%22.%22Codreg%22%3D9%20and%20%22Fruta%20Consolidado%22.%22Categor%C3%ADa%20ID%22%3D100103001"/>
    <x v="12"/>
    <s v="#1774B9"/>
  </r>
  <r>
    <n v="4048"/>
    <x v="0"/>
    <x v="4"/>
    <s v="Agropecuario y Forestal"/>
    <n v="100104"/>
    <x v="51"/>
    <x v="30"/>
    <x v="2"/>
    <x v="113"/>
    <x v="0"/>
    <x v="199"/>
    <s v="Año 2020"/>
    <s v="USD"/>
    <s v="Oficina de Estudios y Políticas Agrarias (ODEPA)"/>
    <s v="Valor de las exportaciones de Frutos de pepita por País de destino, producidas a Escala Nacional"/>
    <s v="El gráfico muestra el Valor de las exportaciones de Frutos de pepita por País de destino, producidas a Escala Nacional, durante el Año 2020, de acuerdo a datos recopilados por la Oficina de Estudios y Políticas Agrarias (ODEPA)- USD"/>
    <s v="Mapa de calor"/>
    <s v="Estadísticas,Agricultura,Fruta,Exportaciones,Chile,Frutos de pepita,Alemania,Arabia Saudita,Argentina,Bélgica,Bolivia,Brasil,Canadá,China,Colombia,Costa Rica,Ecuador,El Salvador,Emiratos Árabes Unidos,España,Estados Unidos,Francia,Guatemala,India,Italia,Japón,Libia,México,Países Bajos,Panamá,Perú,Portugal,Reino Unido,Rusia,Taiwán,Venezuela,Hong Kong,Puerto Rico"/>
    <s v="https://analytics.zoho.com/open-view/2395394000006082838?ZOHO_CRITERIA=%22Trasposicion_4.2%22.%22Id_Producto%22%20%3D%20100104"/>
    <x v="0"/>
    <s v="#1774B9"/>
  </r>
  <r>
    <n v="4049"/>
    <x v="0"/>
    <x v="4"/>
    <s v="Agropecurio y Forestal"/>
    <n v="3304"/>
    <x v="49"/>
    <x v="28"/>
    <x v="0"/>
    <x v="175"/>
    <x v="0"/>
    <x v="197"/>
    <s v="Periodo 2018-2020"/>
    <s v="Kilogramo - Kg"/>
    <s v="Oficina de Estudios y Políticas Agrarias (ODEPA)"/>
    <s v="Número de empleados por Tipo de Envase (Agroindustria), en la Comuna de Huasco"/>
    <s v="El gráfico muestra el Número de empleados por Tipo de Envase (Agroindustria), en la Comuna de Huasco, durante el Periodo 2018-2020, de acuerdo a datos recopilados por la Oficina de Estudios y Políticas Agrarias (ODEPA)- Kilogramo - Kg"/>
    <s v="Gráfico"/>
    <s v="Estadísticas,ODEPA,Fruta,Agricultura,Número de empleados, Tipo de Envase, Huasco"/>
    <s v="https://analytics.zoho.com/open-view/2395394000001846254?ZOHO_CRITERIA=%224.6%22.%22C%C3%B3digo_Comuna%22%3D3304"/>
    <x v="134"/>
    <s v="#1774B9"/>
  </r>
  <r>
    <n v="4050"/>
    <x v="0"/>
    <x v="4"/>
    <s v="Agropecurio y Forestal"/>
    <n v="6102"/>
    <x v="55"/>
    <x v="28"/>
    <x v="0"/>
    <x v="143"/>
    <x v="0"/>
    <x v="182"/>
    <s v="Periodo 2018-2020"/>
    <s v="Kilogramo - Kg"/>
    <s v="Oficina de Estudios y Políticas Agrarias (ODEPA)"/>
    <s v="Volumen  de fruta por Tipo de Fruta, producidas en la Codegua"/>
    <s v="El gráfico muestra el Volumen  de fruta por Tipo de Fruta, producidas en la Codegua, durante el Periodo 2018-2020, de acuerdo a datos recopilados por la Oficina de Estudios y Políticas Agrarias (ODEPA)- Kilogramo - Kg"/>
    <s v="Gráfico"/>
    <s v="Estadísticas,ODEPA,Fruta,Agricultura,Volumen de fruta, Tipo de Fruta, Codegua"/>
    <s v="https://analytics.zoho.com/open-view/2395394000001834352?ZOHO_CRITERIA=%224.6%22.%22C%C3%B3digo_Comuna%22%3D6102"/>
    <x v="110"/>
    <s v="#1774B9"/>
  </r>
  <r>
    <n v="4051"/>
    <x v="0"/>
    <x v="4"/>
    <s v="Agropecurio y Forestal"/>
    <n v="16206"/>
    <x v="49"/>
    <x v="28"/>
    <x v="0"/>
    <x v="154"/>
    <x v="0"/>
    <x v="177"/>
    <s v="Periodo 2018-2020"/>
    <s v="Kilogramo - Kg"/>
    <s v="Oficina de Estudios y Políticas Agrarias (ODEPA)"/>
    <s v="Número de empleados por Fruta, en la Comuna de Ránquil"/>
    <s v="El gráfico muestra el Número de empleados por Fruta, en la Comuna de Ránquil, durante el Periodo 2018-2020, de acuerdo a datos recopilados por la Oficina de Estudios y Políticas Agrarias (ODEPA)- Kilogramo - Kg"/>
    <s v="Gráfico"/>
    <s v="Estadísticas,ODEPA,Fruta,Agricultura,Número de empleados, Fruta, Ránquil"/>
    <s v="https://analytics.zoho.com/open-view/2395394000001840069?ZOHO_CRITERIA=%224.6%22.%22C%C3%B3digo_Comuna%22%3D16206"/>
    <x v="176"/>
    <s v="#1774B9"/>
  </r>
  <r>
    <n v="4052"/>
    <x v="0"/>
    <x v="4"/>
    <s v="Agropecurio y Forestal"/>
    <n v="16103"/>
    <x v="55"/>
    <x v="28"/>
    <x v="0"/>
    <x v="125"/>
    <x v="0"/>
    <x v="182"/>
    <s v="Periodo 2018-2020"/>
    <s v="Kilogramo - Kg"/>
    <s v="Oficina de Estudios y Políticas Agrarias (ODEPA)"/>
    <s v="Volumen  de fruta por Tipo de Fruta, producidas en la Chillán Viejo"/>
    <s v="El gráfico muestra el Volumen  de fruta por Tipo de Fruta, producidas en la Chillán Viejo, durante el Periodo 2018-2020, de acuerdo a datos recopilados por la Oficina de Estudios y Políticas Agrarias (ODEPA)- Kilogramo - Kg"/>
    <s v="Gráfico"/>
    <s v="Estadísticas,ODEPA,Fruta,Agricultura,Volumen de fruta, Tipo de Fruta, Chillán Viejo"/>
    <s v="https://analytics.zoho.com/open-view/2395394000001834352?ZOHO_CRITERIA=%224.6%22.%22C%C3%B3digo_Comuna%22%3D16103"/>
    <x v="177"/>
    <s v="#1774B9"/>
  </r>
  <r>
    <n v="4053"/>
    <x v="0"/>
    <x v="4"/>
    <s v="Agropecurio y Forestal"/>
    <n v="100105004"/>
    <x v="50"/>
    <x v="29"/>
    <x v="1"/>
    <x v="192"/>
    <x v="0"/>
    <x v="232"/>
    <s v="Periodo 2018-2019"/>
    <s v="Empresas (unidades)"/>
    <s v="Oficina de Estudios y Políticas Agrarias (ODEPA)"/>
    <s v="Número de empresas agroindustriales procesadoras de Nuez por Comuna en la Región del Biobío"/>
    <s v="El Mapa muestra el Número de empresas agrícolas por Comuna en la Región del Biobío, que utilizan Nuez en su producción, entre los años 2018-2019, de acuerdo a datos recopilados del directorio de agroindustrías hortofrutícolas efectuados por la ODEPA."/>
    <s v="Representación Geográfica"/>
    <s v="agricultura,agrícola,frutícola,directorio,agroindustria,fruta,hortaliza,ODEPA,Ninguno,Región del Biobío,Nuez"/>
    <s v="https://analytics.zoho.com/open-view/2395394000008782843?ZOHO_CRITERIA=%22Localiza%20CL%22.%22Codreg%22%3D8%20and%20%224.13%20Directorio%20Agroindustria%202020%22.%22Id_Categor%C3%ADa%22%3D100105004"/>
    <x v="62"/>
    <s v="#1774B9"/>
  </r>
  <r>
    <n v="4054"/>
    <x v="0"/>
    <x v="4"/>
    <s v="Agropecurio y Forestal"/>
    <n v="100108002"/>
    <x v="49"/>
    <x v="28"/>
    <x v="2"/>
    <x v="113"/>
    <x v="0"/>
    <x v="243"/>
    <s v="Periodo 2018-2020"/>
    <s v="Kilogramo - Kg"/>
    <s v="Oficina de Estudios y Políticas Agrarias (ODEPA)"/>
    <s v="Número de empleados por agroindustria de Mango según Tipo de envase,  a nivel nacional"/>
    <s v="El gráfico muestra el Número de empleados por agroindustria de Mango según Tipo de envase,  a nivel nacional, durante el Periodo 2018-2020, de acuerdo a datos recopilados por la Oficina de Estudios y Políticas Agrarias (ODEPA)- Kilogramo - Kg"/>
    <s v="Gráfico"/>
    <s v="Estadísticas,ODEPA,Fruta,Agricultura,Número de empleados, Mango, Chile"/>
    <s v="https://analytics.zoho.com/open-view/2395394000001894573?ZOHO_CRITERIA=%224.6%22.%22Id_Categor%C3%ADa%22%3D100108002"/>
    <x v="0"/>
    <s v="#1774B9"/>
  </r>
  <r>
    <n v="4055"/>
    <x v="0"/>
    <x v="4"/>
    <s v="Agropecurio y Forestal"/>
    <n v="7309"/>
    <x v="62"/>
    <x v="31"/>
    <x v="0"/>
    <x v="204"/>
    <x v="4"/>
    <x v="238"/>
    <s v="Periodo 2018-2019-2020"/>
    <s v="Superficie (ha)"/>
    <s v="Oficina de Estudios y Políticas Agrarias (ODEPA)"/>
    <s v="Superficie plantada de especies frutales por Sistema de Plantación en la comuna de Vichuquén"/>
    <s v="Se representa la superficie plantada de frutales por Sistema de Plantación, Tipo de Cultivo y Especie Plantada en la comuna de Vichuquén con base a datos recopilados por la Oficina de Estudios y Políticas Agrarias (ODEPA) en los Catastros Frutícolas Regionales de los años 2018-2019-2020."/>
    <s v="Gráfico Proporciones"/>
    <s v="agricultura,agrícola,frutícola,superficie,plantaciones,fruta,ODEPA,comuna,región,Vichuquén,Sistema Plantación"/>
    <s v="https://analytics.zoho.com/open-view/2395394000008804399?ZOHO_CRITERIA=%22Localiza%20CL%22.%22Codcom%22%3D7309"/>
    <x v="14"/>
    <s v="#1774B9"/>
  </r>
  <r>
    <n v="4056"/>
    <x v="0"/>
    <x v="4"/>
    <s v="Agropecuario y Forestal"/>
    <n v="100108"/>
    <x v="51"/>
    <x v="30"/>
    <x v="2"/>
    <x v="113"/>
    <x v="0"/>
    <x v="190"/>
    <s v="Año 2020"/>
    <s v="toneladas (t)"/>
    <s v="Oficina de Estudios y Políticas Agrarias (ODEPA)"/>
    <s v="Volumen de las exportaciones de  Frutos Tropicales y subtropicales  por Región de Origen producidas a Escala Nacional"/>
    <s v="El mapa muestra el Volumen de las exportaciones de  Frutos Tropicales y subtropicales  por Región de Origen producidas a Escala Nacional, durante el Año 2020, de acuerdo a datos recopilados por la Oficina de Estudios y Políticas Agrarias (ODEPA)- toneladas (t)"/>
    <s v="Mapa de calor"/>
    <s v="Estadísticas,Agricultura,Fruta,Exportaciones,Chile,Frutos Tropicales y subtropicales,Tarapacá,Antofagasta,Atacama,Coquimbo,Valparaíso,O'Higgins,Maule,Biobío,Araucanía,Los Lagos,Aysén,Magallanes,Metropolitana,Los Ríos,Arica y Parinacota,Ñuble,Mango,Papaya,Piña,Plátano,Coco"/>
    <s v="https://analytics.zoho.com/open-view/2395394000000824307?ZOHO_CRITERIA=%22Trasposicion_4.1%22.%22Id_Producto%22%20%3D%20100108"/>
    <x v="0"/>
    <s v="#1774B9"/>
  </r>
  <r>
    <n v="4057"/>
    <x v="0"/>
    <x v="4"/>
    <s v="Agropecurio y Forestal"/>
    <n v="92"/>
    <x v="51"/>
    <x v="30"/>
    <x v="2"/>
    <x v="409"/>
    <x v="0"/>
    <x v="182"/>
    <s v="Periodo 2012-2020"/>
    <s v="USD"/>
    <s v="Oficina de Estudios y Políticas Agrarias (ODEPA)"/>
    <s v="Evolución del Valor de las exportaciones de fruta hacia Japón, por Tipo de Fruta producidas a Escala Nacional"/>
    <s v="El gráfico muestra la Evolución del Valor de las exportaciones de fruta hacia Japón, por Tipo de Fruta producidas a Escala Nacional, durante el Periodo 2012-2020, de acuerdo a datos recopilados por la Oficina de Estudios y Políticas Agrarias (ODEPA)- USD"/>
    <s v="Gráfico Evolución"/>
    <s v="Estadísticas,Agricultura,Fruta,Exportaciones,Japón,Tipo de Fruta,Berries,Cítricos,Frutos de hueso (carozo),Frutos de pepita,Frutos secos,Frutos oleaginosos,Otros,Tropicales y subtropicales,Uva"/>
    <s v="https://analytics.zoho.com/open-view/2395394000006080432?ZOHO_CRITERIA=%22Trasposicion_4.2%22.%22ID_territorio%22%3D92"/>
    <x v="0"/>
    <s v="#1774B9"/>
  </r>
  <r>
    <n v="4058"/>
    <x v="0"/>
    <x v="4"/>
    <s v="Agropecurio y Forestal"/>
    <n v="54"/>
    <x v="51"/>
    <x v="30"/>
    <x v="2"/>
    <x v="421"/>
    <x v="0"/>
    <x v="182"/>
    <s v="Año 2020"/>
    <s v="USD"/>
    <s v="Oficina de Estudios y Políticas Agrarias (ODEPA)"/>
    <s v="Valor de las exportaciones de fruta hacia El Salvador, por Tipo de Fruta producidas a Escala Nacional"/>
    <s v="El gráfico muestra el Valor de las exportaciones de fruta hacia El Salvador, por Tipo de Fruta producidas a Escala Nacional, durante el Año 2020, de acuerdo a datos recopilados por la Oficina de Estudios y Políticas Agrarias (ODEPA)- USD"/>
    <s v="Gráfico  "/>
    <s v="Estadísticas,Agricultura,Fruta,Exportaciones,El Salvador,Tipo de Fruta,Berries,Cítricos,Frutos de hueso (carozo),Frutos de pepita,Frutos secos,Frutos oleaginosos,Otros,Tropicales y subtropicales,Uva"/>
    <s v="https://analytics.zoho.com/open-view/2395394000006082576?ZOHO_CRITERIA=%22Trasposicion_4.2%22.%22ID_territorio%22%3D54"/>
    <x v="0"/>
    <s v="#1774B9"/>
  </r>
  <r>
    <n v="4059"/>
    <x v="0"/>
    <x v="4"/>
    <s v="Agropecurio y Forestal"/>
    <n v="100107002"/>
    <x v="49"/>
    <x v="28"/>
    <x v="2"/>
    <x v="113"/>
    <x v="0"/>
    <x v="176"/>
    <s v="Periodo 2018-2020"/>
    <s v="Kilogramo - Kg"/>
    <s v="Oficina de Estudios y Políticas Agrarias (ODEPA)"/>
    <s v="Número de empleados en agroindustria de Chirimoyo por tipo de empresa a nivel nacional"/>
    <s v="El gráfico muestra el Número de empleados en agroindustria de Chirimoyo por tipo de empresa a nivel nacional, durante el Periodo 2018-2020, de acuerdo a datos recopilados por la Oficina de Estudios y Políticas Agrarias (ODEPA)- Kilogramo - Kg"/>
    <s v="Gráfico"/>
    <s v="Estadísticas,ODEPA,Fruta,Agricultura,Número de empleados, Chirimoyo, Chile"/>
    <s v="https://analytics.zoho.com/open-view/2395394000001914948?ZOHO_CRITERIA=%224.6%22.%22Id_Categor%C3%ADa%22%3D100107002"/>
    <x v="0"/>
    <s v="#1774B9"/>
  </r>
  <r>
    <n v="4060"/>
    <x v="0"/>
    <x v="4"/>
    <s v="Agropecuario y Forestal"/>
    <n v="100105001"/>
    <x v="51"/>
    <x v="30"/>
    <x v="2"/>
    <x v="113"/>
    <x v="0"/>
    <x v="348"/>
    <s v="Periodo 2012-2020"/>
    <s v="toneladas (t)"/>
    <s v="Oficina de Estudios y Políticas Agrarias (ODEPA)"/>
    <s v="Evolución del volumen de las exportaciones de Almendra por Región de Origen, producidas a Escala Nacional"/>
    <s v="El gráfico muestra la Evolución del volumen de las exportaciones de Almendra por Región de Origen, producidas a Escala Nacional, durante el Periodo 2012-2020, de acuerdo a datos recopilados por la Oficina de Estudios y Políticas Agrarias (ODEPA)- toneladas (t)"/>
    <s v="Gráfico Evolución"/>
    <s v="Estadísticas,Agricultura,Fruta,Exportaciones,Chile,Almendra,Araucanía,Arica y Parinacota,Atacama,Biobío,Coquimbo,Los Lagos,Magallanes,Maule,Mercadería extranjera nacionalizada,Metropolitana,O'Higgins,Tarapacá,Valparaíso"/>
    <s v="https://analytics.zoho.com/open-view/2395394000000976618?ZOHO_CRITERIA=%22Trasposicion_4.1%22.%22Id_Categor%C3%ADa%22%20%3D%20100105001"/>
    <x v="0"/>
    <s v="#1774B9"/>
  </r>
  <r>
    <n v="4061"/>
    <x v="0"/>
    <x v="4"/>
    <s v="Agropecurio y Forestal"/>
    <n v="10"/>
    <x v="60"/>
    <x v="34"/>
    <x v="2"/>
    <x v="113"/>
    <x v="13"/>
    <x v="309"/>
    <s v="Año 2021"/>
    <s v="Pesos por kilogramo (CLP/kg)"/>
    <s v="Oficina de Estudios y Políticas Agrarias (ODEPA)"/>
    <s v="Precios Diarios de Hortalizas durante el año 2021 en la Vega Modelo de Temuco"/>
    <s v="Evolución de los Precios diarios de Hortalizas en pesos chilenos por kilogramo desde el 1/1/2021 a la fecha en Vega Modelo de Temuco con base en datos reportados por la Oficina de Estudios y Políticas Agrarias (ODEPA)"/>
    <s v="Gráfico Evolución"/>
    <s v="precio,diario,ODEPA,agrícola,productos agrícolas,verduras,por mayor,Hortaliza,Vega Modelo de Temuco,Chile"/>
    <s v="https://analytics.zoho.com/open-view/2395394000008699483?ZOHO_CRITERIA=%22Hortaliza%20Consolidado%22.%22Mercado%20ID%22%3D10"/>
    <x v="0"/>
    <s v="#1774B9"/>
  </r>
  <r>
    <n v="4062"/>
    <x v="0"/>
    <x v="4"/>
    <s v="Agropecurio y Forestal"/>
    <n v="15"/>
    <x v="51"/>
    <x v="30"/>
    <x v="1"/>
    <x v="98"/>
    <x v="0"/>
    <x v="175"/>
    <s v="Año 2020"/>
    <s v="toneladas (t)"/>
    <s v="Oficina de Estudios y Políticas Agrarias (ODEPA)"/>
    <s v=" Volumen de las exportaciones de fruta, por Procesamiento producidas en la Región de Arica y Parinacota"/>
    <s v="El mapa muestra el  Volumen de las exportaciones de fruta, por Procesamiento producidas en la Región de Arica y Parinacota, durante el Año 2020, de acuerdo a datos recopilados por la Oficina de Estudios y Políticas Agrarias (ODEPA)- toneladas (t)"/>
    <s v="Mapa de calor"/>
    <s v="Estadísticas,Agricultura,Fruta,Exportaciones,Región de Arica y Parinacota,Procesamiento,Aceites,Congelados,Conservas,Deshidratados,Fresca,Frutos secos,Jugos"/>
    <s v="https://analytics.zoho.com/open-view/2395394000000824192?ZOHO_CRITERIA=%22Trasposicion_4.1%22.%22C%C3%B3digo_Regi%C3%B3n%22%20%3D%2015"/>
    <x v="21"/>
    <s v="#1774B9"/>
  </r>
  <r>
    <n v="4063"/>
    <x v="0"/>
    <x v="4"/>
    <s v="Agropecurio y Forestal"/>
    <n v="100104002"/>
    <x v="58"/>
    <x v="34"/>
    <x v="1"/>
    <x v="163"/>
    <x v="8"/>
    <x v="231"/>
    <s v="Año 2021"/>
    <s v="Pesos por kilogramo (CLP/kg)"/>
    <s v="Oficina de Estudios y Políticas Agrarias (ODEPA)"/>
    <s v="Precios Diarios de Manzana durante el año 2021 en los Mercados Mayoristas de la Región de Maule"/>
    <s v="Evolución de los Precios diarios de Manzana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Manzana,Región de Maule"/>
    <s v="https://analytics.zoho.com/open-view/2395394000008699297?ZOHO_CRITERIA=%22Fruta%20Consolidado%22.%22Codreg%22%3D7%20and%20%22Fruta%20Consolidado%22.%22Categor%C3%ADa%20ID%22%3D100104002"/>
    <x v="53"/>
    <s v="#1774B9"/>
  </r>
  <r>
    <n v="4064"/>
    <x v="0"/>
    <x v="4"/>
    <s v="Agropecurio y Forestal"/>
    <n v="18"/>
    <x v="51"/>
    <x v="30"/>
    <x v="2"/>
    <x v="366"/>
    <x v="0"/>
    <x v="182"/>
    <s v="Año 2020"/>
    <s v="USD"/>
    <s v="Oficina de Estudios y Políticas Agrarias (ODEPA)"/>
    <s v="Valor de las exportaciones de fruta hacia Bélgica, por Tipo de Fruta producidas a Escala Nacional"/>
    <s v="El gráfico muestra el Valor de las exportaciones de fruta hacia Bélgica, por Tipo de Fruta producidas a Escala Nacional, durante el Año 2020, de acuerdo a datos recopilados por la Oficina de Estudios y Políticas Agrarias (ODEPA)- USD"/>
    <s v="Gráfico  "/>
    <s v="Estadísticas,Agricultura,Fruta,Exportaciones,Bélgica,Tipo de Fruta,Berries,Cítricos,Frutos de hueso (carozo),Frutos de pepita,Frutos secos,Frutos oleaginosos,Otros,Tropicales y subtropicales,Uva"/>
    <s v="https://analytics.zoho.com/open-view/2395394000006082576?ZOHO_CRITERIA=%22Trasposicion_4.2%22.%22ID_territorio%22%3D18"/>
    <x v="0"/>
    <s v="#1774B9"/>
  </r>
  <r>
    <n v="4065"/>
    <x v="0"/>
    <x v="4"/>
    <s v="Agropecuario y Forestal"/>
    <n v="100102003"/>
    <x v="51"/>
    <x v="33"/>
    <x v="2"/>
    <x v="113"/>
    <x v="0"/>
    <x v="191"/>
    <s v="Año 2020"/>
    <s v="USD"/>
    <s v="Oficina de Estudios y Políticas Agrarias (ODEPA)"/>
    <s v="Valor de las importaciones de Limón por Procesamiento"/>
    <s v="El gráfico muestra el Valor de las importaciones de Limón por Procesamiento, durante el Año 2020, de acuerdo a datos recopilados por la Oficina de Estudios y Políticas Agrarias (ODEPA)- USD"/>
    <s v="Gráfico"/>
    <s v="Estadísticas,Agricultura,Fruta,Importaciones,Chile,Limón,Aceites,Congelados,Conservas,Deshidratados,Fresca,Frutos secos,Jugos"/>
    <s v="https://analytics.zoho.com/open-view/2395394000005681546?ZOHO_CRITERIA=%22Trasposicion_4.4%22.%22Id_Categor%C3%ADa%22%20%3D%20100102003"/>
    <x v="0"/>
    <s v="#1774B9"/>
  </r>
  <r>
    <n v="4066"/>
    <x v="0"/>
    <x v="4"/>
    <s v="Agropecuario y Forestal"/>
    <n v="100101001"/>
    <x v="51"/>
    <x v="30"/>
    <x v="2"/>
    <x v="113"/>
    <x v="0"/>
    <x v="256"/>
    <s v="Periodo 2012-2020"/>
    <s v="USD"/>
    <s v="Oficina de Estudios y Políticas Agrarias (ODEPA)"/>
    <s v="Evolución del Valor de las exportaciones de Arándano por Región de Origen, producidas a Escala Nacional"/>
    <s v="El gráfico muestra la Evolución del Valor de las exportaciones de Arándano por Región de Origen, producidas a Escala Nacional, durante el Periodo 2012-2020, de acuerdo a datos recopilados por la Oficina de Estudios y Políticas Agrarias (ODEPA)- USD"/>
    <s v="Gráfico Evolución"/>
    <s v="Estadísticas,Agricultura,Fruta,Exportaciones,Chile,Arándano,Antofagasta,Araucanía,Arica y Parinacota,Atacama,Aysén,Biobío,Coquimbo,Los Lagos,Los Ríos,Magallanes,Maule,Mercadería extranjera nacionalizada,Metropolitana,Ñuble,O'Higgins,Tarapacá,Valparaíso"/>
    <s v="https://analytics.zoho.com/open-view/2395394000006080811?ZOHO_CRITERIA=%22Trasposicion_4.2%22.%22Id_Categor%C3%ADa%22%20%3D%20100101001"/>
    <x v="0"/>
    <s v="#1774B9"/>
  </r>
  <r>
    <n v="4067"/>
    <x v="0"/>
    <x v="4"/>
    <s v="Agropecurio y Forestal"/>
    <n v="20"/>
    <x v="54"/>
    <x v="31"/>
    <x v="1"/>
    <x v="13"/>
    <x v="6"/>
    <x v="228"/>
    <s v="Periodo 2018-2019-2020"/>
    <s v="Superficie (ha)"/>
    <s v="Oficina de Estudios y Políticas Agrarias (ODEPA)"/>
    <s v="Superficie plantada de  Pistacho según Variedad por Comuna en la Región Metropolitana"/>
    <s v="Representación geográfica de la superficie plantada de Pistacho por Comuna en la Región Metropolitan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Metropolitana,Especie Plantada,Pistacho"/>
    <s v="https://analytics.zoho.com/open-view/2395394000008814573?ZOHO_CRITERIA=%224.12%20Sup%20Plantada%20Frut%C3%ADcola%22.%22Codreg%22%3D13%20and%20%224.12%20Sup%20Plantada%20Frut%C3%ADcola%22.%22id_especie%22%3D20"/>
    <x v="3"/>
    <s v="#1774B9"/>
  </r>
  <r>
    <n v="4068"/>
    <x v="0"/>
    <x v="4"/>
    <s v="Agropecurio y Forestal"/>
    <n v="100102"/>
    <x v="57"/>
    <x v="31"/>
    <x v="1"/>
    <x v="99"/>
    <x v="0"/>
    <x v="203"/>
    <s v="Periodo 2018-2019-2020"/>
    <s v="Superficie (ha)"/>
    <s v="Oficina de Estudios y Políticas Agrarias (ODEPA)"/>
    <s v="Superficie plantada de especies frutales clasificadas como Cítricos por Comuna en la Región de Coquimbo"/>
    <s v="Representación geográfica de la superficie plantada de Cítricos en la Región de Coquimb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Coquimbo,Tipo de Cultivo,Cítricos"/>
    <s v="https://analytics.zoho.com/open-view/2395394000008814386?ZOHO_CRITERIA=%224.12%20Sup%20Plantada%20Frut%C3%ADcola%22.%22Codreg%22%3D4%20and%20%224.12%20Sup%20Plantada%20Frut%C3%ADcola%22.%22Id_producto%22%3D100102"/>
    <x v="69"/>
    <s v="#1774B9"/>
  </r>
  <r>
    <n v="4069"/>
    <x v="0"/>
    <x v="4"/>
    <s v="Agropecurio y Forestal"/>
    <n v="92"/>
    <x v="51"/>
    <x v="30"/>
    <x v="2"/>
    <x v="409"/>
    <x v="0"/>
    <x v="175"/>
    <s v="Periodo 2012-2020"/>
    <s v="toneladas (t)"/>
    <s v="Oficina de Estudios y Políticas Agrarias (ODEPA)"/>
    <s v="Evolución del volumen de las exportaciones de fruta hacia Japón, por Procesamiento producidas a Escala Nacional"/>
    <s v="El gráfico muestra la Evolución del volumen de las exportaciones de fruta hacia Japón, por Procesamiento producidas a Escala Nacional, durante el Periodo 2012-2020, de acuerdo a datos recopilados por la Oficina de Estudios y Políticas Agrarias (ODEPA)- toneladas (t)"/>
    <s v="Gráfico Evolución"/>
    <s v="Estadísticas,Agricultura,Fruta,Exportaciones,Japón,Procesamiento,Aceites,Congelados,Conservas,Deshidratados,Fresca,Frutos secos,Jugos"/>
    <s v="https://analytics.zoho.com/open-view/2395394000005725032?ZOHO_CRITERIA=%22Trasposicion_4.1%22.%22Id_auxiliar%22%3D92"/>
    <x v="0"/>
    <s v="#1774B9"/>
  </r>
  <r>
    <n v="4070"/>
    <x v="0"/>
    <x v="4"/>
    <s v="Agropecurio y Forestal"/>
    <n v="16"/>
    <x v="49"/>
    <x v="28"/>
    <x v="2"/>
    <x v="113"/>
    <x v="0"/>
    <x v="360"/>
    <s v="Periodo 2018-2020"/>
    <s v="Kilogramo - Kg"/>
    <s v="Oficina de Estudios y Políticas Agrarias (ODEPA)"/>
    <s v="Número de empleados en agroindustria de Procesadora de pasas por tipo de empresa a nivel nacional"/>
    <s v="El gráfico muestra el Número de empleados en agroindustria de Procesadora de pasas por tipo de empresa a nivel nacional, durante el Periodo 2018-2020, de acuerdo a datos recopilados por la Oficina de Estudios y Políticas Agrarias (ODEPA)- Kilogramo - Kg"/>
    <s v="Gráfico"/>
    <s v="Estadísticas,ODEPA,Fruta,Agricultura,Número de empleados, Procesadora de pasas, Chile"/>
    <s v="https://analytics.zoho.com/open-view/2395394000001918081?ZOHO_CRITERIA=%224.6%22.%22Id_Procesamiento%22%3D16"/>
    <x v="0"/>
    <s v="#1774B9"/>
  </r>
  <r>
    <n v="4071"/>
    <x v="0"/>
    <x v="4"/>
    <s v="Agropecurio y Forestal"/>
    <n v="139"/>
    <x v="51"/>
    <x v="30"/>
    <x v="2"/>
    <x v="401"/>
    <x v="0"/>
    <x v="182"/>
    <s v="Año 2020"/>
    <s v="USD"/>
    <s v="Oficina de Estudios y Políticas Agrarias (ODEPA)"/>
    <s v="Valor de las exportaciones de fruta hacia Panamá, por Tipo de Fruta producidas a Escala Nacional"/>
    <s v="El gráfico muestra el Valor de las exportaciones de fruta hacia Panamá, por Tipo de Fruta producidas a Escala Nacional, durante el Año 2020, de acuerdo a datos recopilados por la Oficina de Estudios y Políticas Agrarias (ODEPA)- USD"/>
    <s v="Gráfico  "/>
    <s v="Estadísticas,Agricultura,Fruta,Exportaciones,Panamá,Tipo de Fruta,Berries,Cítricos,Frutos de hueso (carozo),Frutos de pepita,Frutos secos,Frutos oleaginosos,Otros,Tropicales y subtropicales,Uva"/>
    <s v="https://analytics.zoho.com/open-view/2395394000006082576?ZOHO_CRITERIA=%22Trasposicion_4.2%22.%22ID_territorio%22%3D139"/>
    <x v="0"/>
    <s v="#1774B9"/>
  </r>
  <r>
    <n v="4072"/>
    <x v="0"/>
    <x v="4"/>
    <s v="Agropecurio y Forestal"/>
    <n v="66"/>
    <x v="51"/>
    <x v="33"/>
    <x v="2"/>
    <x v="364"/>
    <x v="0"/>
    <x v="175"/>
    <s v="Periodo 2012-2020"/>
    <s v="toneladas (t)"/>
    <s v="Oficina de Estudios y Políticas Agrarias (ODEPA)"/>
    <s v="Evolución del volumen de las importaciones provenientes de Francia, por Procesamiento"/>
    <s v="El gráfico muestra la Evolución del volumen de las importaciones provenientes de Francia, por Procesamiento, durante el Periodo 2012-2020, de acuerdo a datos recopilados por la Oficina de Estudios y Políticas Agrarias (ODEPA)- toneladas (t)"/>
    <s v="Gráfico Evolución"/>
    <s v="Estadísticas,Agricultura,Fruta,Importaciones,Francia,Procesamiento,Aceites,Congelados,Conservas,Deshidratados,Fresca,Frutos secos,Jugos"/>
    <s v="https://analytics.zoho.com/open-view/2395394000005574106?ZOHO_CRITERIA=%22Trasposicion_4.3%22.%22Id_auxiliar%22%3D66"/>
    <x v="0"/>
    <s v="#1774B9"/>
  </r>
  <r>
    <n v="4073"/>
    <x v="0"/>
    <x v="4"/>
    <s v="Agropecuario y Forestal"/>
    <n v="100106002"/>
    <x v="51"/>
    <x v="33"/>
    <x v="2"/>
    <x v="113"/>
    <x v="0"/>
    <x v="351"/>
    <s v="Año 2020"/>
    <s v="USD"/>
    <s v="Oficina de Estudios y Políticas Agrarias (ODEPA)"/>
    <s v="Valor de las importaciones de Palta por País de origen"/>
    <s v="El mapa muestra el Valor de las importaciones de Palta por País de origen, durante el Año 2020, de acuerdo a datos recopilados por la Oficina de Estudios y Políticas Agrarias (ODEPA)- USD"/>
    <s v="Mapa de calor"/>
    <s v="Estadísticas,Agricultura,Fruta,Importaciones,Chile,Palta,Israel,México,Perú"/>
    <s v="https://analytics.zoho.com/open-view/2395394000005681415?ZOHO_CRITERIA=%22Trasposicion_4.4%22.%22Id_Categor%C3%ADa%22%20%3D%20100106002"/>
    <x v="0"/>
    <s v="#1774B9"/>
  </r>
  <r>
    <n v="4074"/>
    <x v="0"/>
    <x v="4"/>
    <s v="Agropecurio y Forestal"/>
    <n v="174"/>
    <x v="51"/>
    <x v="30"/>
    <x v="2"/>
    <x v="365"/>
    <x v="0"/>
    <x v="177"/>
    <s v="Año 2020"/>
    <s v="toneladas (t)"/>
    <s v="Oficina de Estudios y Políticas Agrarias (ODEPA)"/>
    <s v="Volumen de las exportaciones de fruta hacia Tailandia, por Fruta producidas a Escala Nacional"/>
    <s v="El gráfico muestra el Volumen de las exportaciones de fruta hacia Tailandia, por Fruta producidas a Escala Nacional, durante el Año 2020, de acuerdo a datos recopilados por la Oficina de Estudios y Políticas Agrarias (ODEPA)- toneladas (t)"/>
    <s v="Gráfico"/>
    <s v="Estadísticas,Agricultura,Fruta,Exportaciones,Tailandia,Fruta,Aceituna,Almendra,Cereza,Coco,Durazno,Frambuesa,Frutilla,Otros frutos secos,Piña,Uva"/>
    <s v="https://analytics.zoho.com/open-view/2395394000000827462?ZOHO_CRITERIA=%22Trasposicion_4.1%22.%22Id_auxiliar%22%3D174"/>
    <x v="0"/>
    <s v="#1774B9"/>
  </r>
  <r>
    <n v="4075"/>
    <x v="0"/>
    <x v="4"/>
    <s v="Agropecurio y Forestal"/>
    <n v="100104005"/>
    <x v="58"/>
    <x v="34"/>
    <x v="1"/>
    <x v="163"/>
    <x v="8"/>
    <x v="225"/>
    <s v="Año 2021"/>
    <s v="Pesos por kilogramo (CLP/kg)"/>
    <s v="Oficina de Estudios y Políticas Agrarias (ODEPA)"/>
    <s v="Precios Diarios de Pera durante el año 2021 en los Mercados Mayoristas de la Región de Maule"/>
    <s v="Evolución de los Precios diarios de Pera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Pera,Región de Maule"/>
    <s v="https://analytics.zoho.com/open-view/2395394000008699297?ZOHO_CRITERIA=%22Fruta%20Consolidado%22.%22Codreg%22%3D7%20and%20%22Fruta%20Consolidado%22.%22Categor%C3%ADa%20ID%22%3D100104005"/>
    <x v="53"/>
    <s v="#1774B9"/>
  </r>
  <r>
    <n v="4076"/>
    <x v="0"/>
    <x v="4"/>
    <s v="Agropecurio y Forestal"/>
    <n v="7306"/>
    <x v="57"/>
    <x v="31"/>
    <x v="0"/>
    <x v="41"/>
    <x v="0"/>
    <x v="207"/>
    <s v="Periodo 2018-2019-2020"/>
    <s v="Superficie (ha)"/>
    <s v="Oficina de Estudios y Políticas Agrarias (ODEPA)"/>
    <s v="Superficie plantada de especies frutales por Tipo de Cultivo en la comuna de Romeral"/>
    <s v="Representación de la superficie plantada de frutales según Tipo de Cultivo en la comuna de Romeral, con base en datos recopilados por la Oficina de Estudios y Políticas Agrarias (ODEPA) en los Catastros Frutícolas Regionales de los años 2018-2019-2020."/>
    <s v="Gráfico Proporciones"/>
    <s v="agricultura,agrícola,frutícola,superficie,plantaciones,fruta,ODEPA,comuna,región,Romeral,Tipo de Cultivo"/>
    <s v="https://analytics.zoho.com/open-view/2395394000008803365?ZOHO_CRITERIA=%22Localiza%20CL%22.%22Codcom%22%3D7306"/>
    <x v="14"/>
    <s v="#1774B9"/>
  </r>
  <r>
    <n v="4077"/>
    <x v="0"/>
    <x v="4"/>
    <s v="Agropecurio y Forestal"/>
    <n v="19"/>
    <x v="54"/>
    <x v="31"/>
    <x v="1"/>
    <x v="226"/>
    <x v="6"/>
    <x v="211"/>
    <s v="Periodo 2018-2019-2020"/>
    <s v="Superficie (ha)"/>
    <s v="Oficina de Estudios y Políticas Agrarias (ODEPA)"/>
    <s v="Superficie plantada de  Cerezo según Variedad por Comuna en la Región de Los Ríos"/>
    <s v="Representación geográfica de la superficie plantada de Cerezo por Comuna en la Región de Los Río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os Ríos,Especie Plantada,Cerezo"/>
    <s v="https://analytics.zoho.com/open-view/2395394000008814573?ZOHO_CRITERIA=%224.12%20Sup%20Plantada%20Frut%C3%ADcola%22.%22Codreg%22%3D14%20and%20%224.12%20Sup%20Plantada%20Frut%C3%ADcola%22.%22id_especie%22%3D19"/>
    <x v="24"/>
    <s v="#1774B9"/>
  </r>
  <r>
    <n v="4078"/>
    <x v="0"/>
    <x v="4"/>
    <s v="Agropecurio y Forestal"/>
    <n v="5"/>
    <x v="59"/>
    <x v="35"/>
    <x v="2"/>
    <x v="113"/>
    <x v="0"/>
    <x v="337"/>
    <s v="Periodo 1979-2020"/>
    <s v="Toneladas"/>
    <s v="Oficina de Estudios y Políticas Agrarias (ODEPA)"/>
    <s v="Evolución de producción de Cebada Cervecera por Región de origen, a Escala Nacional"/>
    <s v="El gráfico muestra la Evolución de producción de Cebada Cervecera por Región de origen, a Escala Nacional, durante el Periodo 1979-2020, de acuerdo a datos recopilados por la Oficina de Estudios y Políticas Agrarias (ODEPA)- Toneladas"/>
    <s v="Gráfico de Evolución"/>
    <s v=" Cebada Cervecera,ODEPA,Cultivos anuales,Estadisticas,Producción agrícola, Agricultura,Chile"/>
    <s v="https://analytics.zoho.com/open-view/2395394000006354352?ZOHO_CRITERIA=%22Trasposicion_4.10%22.%22Id_cultivo%22%20%3D%205"/>
    <x v="0"/>
    <s v="#1774B9"/>
  </r>
  <r>
    <n v="4079"/>
    <x v="0"/>
    <x v="4"/>
    <s v="Agropecuario y Forestal"/>
    <n v="100108007"/>
    <x v="51"/>
    <x v="33"/>
    <x v="2"/>
    <x v="113"/>
    <x v="0"/>
    <x v="173"/>
    <s v="Año 2020"/>
    <s v="USD"/>
    <s v="Oficina de Estudios y Políticas Agrarias (ODEPA)"/>
    <s v="Valor de las importaciones de Coco por Procesamiento"/>
    <s v="El gráfico muestra el Valor de las importaciones de Coco por Procesamiento, durante el Año 2020, de acuerdo a datos recopilados por la Oficina de Estudios y Políticas Agrarias (ODEPA)- USD"/>
    <s v="Gráfico"/>
    <s v="Estadísticas,Agricultura,Fruta,Importaciones,Chile,Coco,Aceites,Congelados,Conservas,Deshidratados,Fresca,Frutos secos,Jugos"/>
    <s v="https://analytics.zoho.com/open-view/2395394000005681546?ZOHO_CRITERIA=%22Trasposicion_4.4%22.%22Id_Categor%C3%ADa%22%20%3D%20100108007"/>
    <x v="0"/>
    <s v="#1774B9"/>
  </r>
  <r>
    <n v="4080"/>
    <x v="0"/>
    <x v="4"/>
    <s v="Agropecurio y Forestal"/>
    <n v="141"/>
    <x v="51"/>
    <x v="33"/>
    <x v="2"/>
    <x v="378"/>
    <x v="0"/>
    <x v="175"/>
    <s v="Año 2020"/>
    <s v="toneladas (t)"/>
    <s v="Oficina de Estudios y Políticas Agrarias (ODEPA)"/>
    <s v="Volumen de las importaciones de fruta provenientes de Paraguay, por Procesamiento"/>
    <s v="El gráfico muestra el Volumen de las importaciones de fruta provenientes de Paraguay, por Procesamiento, durante el Año 2020, de acuerdo a datos recopilados por la Oficina de Estudios y Políticas Agrarias (ODEPA)- toneladas (t)"/>
    <s v="Gráfico"/>
    <s v="Estadísticas,Agricultura,Fruta,Importaciones,Paraguay,Procesamiento,Aceites,Congelados,Conservas,Deshidratados,Fresca,Frutos secos,Jugos"/>
    <s v="https://analytics.zoho.com/open-view/2395394000005581300?ZOHO_CRITERIA=%22Trasposicion_4.3%22.%22Id_auxiliar%22%3D141"/>
    <x v="0"/>
    <s v="#1774B9"/>
  </r>
  <r>
    <n v="4081"/>
    <x v="0"/>
    <x v="4"/>
    <s v="Agropecurio y Forestal"/>
    <n v="4106"/>
    <x v="49"/>
    <x v="28"/>
    <x v="0"/>
    <x v="91"/>
    <x v="0"/>
    <x v="197"/>
    <s v="Periodo 2018-2020"/>
    <s v="Kilogramo - Kg"/>
    <s v="Oficina de Estudios y Políticas Agrarias (ODEPA)"/>
    <s v="Número de empleados por Tipo de Envase (Agroindustria), en la Comuna de Vicuña"/>
    <s v="El gráfico muestra el Número de empleados por Tipo de Envase (Agroindustria), en la Comuna de Vicuña, durante el Periodo 2018-2020, de acuerdo a datos recopilados por la Oficina de Estudios y Políticas Agrarias (ODEPA)- Kilogramo - Kg"/>
    <s v="Gráfico"/>
    <s v="Estadísticas,ODEPA,Fruta,Agricultura,Número de empleados, Tipo de Envase, Vicuña"/>
    <s v="https://analytics.zoho.com/open-view/2395394000001846254?ZOHO_CRITERIA=%224.6%22.%22C%C3%B3digo_Comuna%22%3D4106"/>
    <x v="119"/>
    <s v="#1774B9"/>
  </r>
  <r>
    <n v="4082"/>
    <x v="0"/>
    <x v="4"/>
    <s v="Agropecurio y Forestal"/>
    <n v="7"/>
    <x v="60"/>
    <x v="34"/>
    <x v="2"/>
    <x v="113"/>
    <x v="13"/>
    <x v="361"/>
    <s v="Año 2021"/>
    <s v="Pesos por kilogramo (CLP/kg)"/>
    <s v="Oficina de Estudios y Políticas Agrarias (ODEPA)"/>
    <s v="Precios Diarios de Hortalizas durante el año 2021 en el Terminal Hortofrutícola Agro Chillán"/>
    <s v="Evolución de los Precios diarios de Hortalizas en pesos chilenos por kilogramo desde el 1/1/2021 a la fecha en Terminal Hortofrutícola Agro Chillán con base en datos reportados por la Oficina de Estudios y Políticas Agrarias (ODEPA)"/>
    <s v="Gráfico Evolución"/>
    <s v="precio,diario,ODEPA,agrícola,productos agrícolas,verduras,por mayor,Hortaliza,Terminal Hortofrutícola Agro Chillán,Chile"/>
    <s v="https://analytics.zoho.com/open-view/2395394000008699483?ZOHO_CRITERIA=%22Hortaliza%20Consolidado%22.%22Mercado%20ID%22%3D7"/>
    <x v="0"/>
    <s v="#1774B9"/>
  </r>
  <r>
    <n v="4083"/>
    <x v="0"/>
    <x v="4"/>
    <s v="Agropecurio y Forestal"/>
    <n v="100101004"/>
    <x v="49"/>
    <x v="28"/>
    <x v="2"/>
    <x v="113"/>
    <x v="0"/>
    <x v="201"/>
    <s v="Periodo 2018-2020"/>
    <s v="Kilogramo - Kg"/>
    <s v="Oficina de Estudios y Políticas Agrarias (ODEPA)"/>
    <s v="Número de empleados por agroindustria de Frambuesa según Región de origen, a nivel nacional"/>
    <s v="El mapa muestra el Número de empleados por agroindustria de Frambuesa según Región de origen, a nivel nacional, durante el Periodo 2018-2020, de acuerdo a datos recopilados por la Oficina de Estudios y Políticas Agrarias (ODEPA)- Kilogramo - Kg"/>
    <s v="Mapa   "/>
    <s v="Estadísticas,ODEPA,Fruta,Agricultura,Número de empleados, Frambuesa, Chile"/>
    <s v="https://analytics.zoho.com/open-view/2395394000001886157?ZOHO_CRITERIA=%224.6%22.%22Id_Categor%C3%ADa%22%3D100101004"/>
    <x v="0"/>
    <s v="#1774B9"/>
  </r>
  <r>
    <n v="4084"/>
    <x v="0"/>
    <x v="4"/>
    <s v="Agropecurio y Forestal"/>
    <n v="100105"/>
    <x v="55"/>
    <x v="28"/>
    <x v="2"/>
    <x v="113"/>
    <x v="0"/>
    <x v="266"/>
    <s v="Periodo 2018-2020"/>
    <s v="Kilogramo - Kg"/>
    <s v="Oficina de Estudios y Políticas Agrarias (ODEPA)"/>
    <s v="Volumen  de fruta clasificadas como Frutos secos por Tipo de Envase, producidas a nivel nacional"/>
    <s v="El gráfico muestra el Volumen  de fruta clasificadas como Frutos secos por Tipo de Envase, producidas a nivel nacional, durante el Periodo 2018-2020, de acuerdo a datos recopilados por la Oficina de Estudios y Políticas Agrarias (ODEPA)- Kilogramo - Kg"/>
    <s v="Gráfico"/>
    <s v="Estadísticas,ODEPA,Fruta,Agricultura,Volumen de fruta, Frutos secos, Chile"/>
    <s v="https://analytics.zoho.com/open-view/2395394000001874875?ZOHO_CRITERIA=%224.6%22.%22Id_Producto%22%3D0"/>
    <x v="0"/>
    <s v="#1774B9"/>
  </r>
  <r>
    <n v="4085"/>
    <x v="0"/>
    <x v="4"/>
    <s v="Agropecurio y Forestal"/>
    <n v="2"/>
    <x v="51"/>
    <x v="30"/>
    <x v="2"/>
    <x v="113"/>
    <x v="0"/>
    <x v="195"/>
    <s v="Periodo 2012-2020"/>
    <s v="USD"/>
    <s v="Oficina de Estudios y Políticas Agrarias (ODEPA)"/>
    <s v="Evolución del Valor de las exportaciones de Congelados por Región de origen, producidas a Escala Nacional"/>
    <s v="El gráfico muestra la Evolución del Valor de las exportaciones de Congelados por Región de origen, producidas a Escala Nacional, durante el Periodo 2012-2020, de acuerdo a datos recopilados por la Oficina de Estudios y Políticas Agrarias (ODEPA)- USD"/>
    <s v="Gráfico Evolución"/>
    <s v="Estadísticas,Agricultura,Fruta,Exportaciones,Chile,Congelados,Arándano,Chirimoya,Frambuesa,Frutilla,Granada,Limón,Lúcuma,Mango,Maracuyá,Melón,Naranja,Papaya,Piña,Tuna,Damasco,Uva de Mesa,Kiwi,Manzano,Mora ,Cereza,Rosa Mosqueta,Melón Calameño,Melón Tuna,Maqui"/>
    <s v="https://analytics.zoho.com/open-view/2395394000006080950?ZOHO_CRITERIA=%22Trasposicion_4.2%22.%22Id_Procesamiento%22%20%3D%202"/>
    <x v="0"/>
    <s v="#1774B9"/>
  </r>
  <r>
    <n v="4086"/>
    <x v="0"/>
    <x v="4"/>
    <s v="Agropecurio y Forestal"/>
    <n v="10"/>
    <x v="59"/>
    <x v="35"/>
    <x v="1"/>
    <x v="24"/>
    <x v="0"/>
    <x v="210"/>
    <s v="Periodo 1979-2020"/>
    <s v="Toneladas"/>
    <s v="Oficina de Estudios y Políticas Agrarias (ODEPA)"/>
    <s v="Evolución de producción de cultivos anuales por Cultivo en la Región de Los Lagos"/>
    <s v="El gráfico muestra la Evolución de producción de cultivos anuales por Cultivo en la Región de Los Lagos, durante el Periodo 1979-2020, de acuerdo a datos recopilados por la Oficina de Estudios y Políticas Agrarias (ODEPA)- Toneladas"/>
    <s v="Gráfico de Evolución"/>
    <s v=" Cultivo,ODEPA,Cultivos anuales,Estadisticas,Producción agrícola, Agricultura,Región de Los Lagos"/>
    <s v="https://analytics.zoho.com/open-view/2395394000006353941?ZOHO_CRITERIA=%22Trasposicion_4.10%22.%22Cod_regi%C3%B3n%22%20%3D%2010"/>
    <x v="32"/>
    <s v="#1774B9"/>
  </r>
  <r>
    <n v="4087"/>
    <x v="0"/>
    <x v="4"/>
    <s v="Agropecurio y Forestal"/>
    <n v="133"/>
    <x v="51"/>
    <x v="30"/>
    <x v="2"/>
    <x v="390"/>
    <x v="0"/>
    <x v="182"/>
    <s v="Año 2020"/>
    <s v="USD"/>
    <s v="Oficina de Estudios y Políticas Agrarias (ODEPA)"/>
    <s v="Valor de las exportaciones de fruta hacia Nueva Zelanda, por Tipo de Fruta producidas a Escala Nacional"/>
    <s v="El gráfico muestra el Valor de las exportaciones de fruta hacia Nueva Zelanda, por Tipo de Fruta producidas a Escala Nacional, durante el Año 2020, de acuerdo a datos recopilados por la Oficina de Estudios y Políticas Agrarias (ODEPA)- USD"/>
    <s v="Gráfico  "/>
    <s v="Estadísticas,Agricultura,Fruta,Exportaciones,Nueva Zelanda,Tipo de Fruta,Berries,Cítricos,Frutos de hueso (carozo),Frutos de pepita,Frutos secos,Frutos oleaginosos,Otros,Tropicales y subtropicales,Uva"/>
    <s v="https://analytics.zoho.com/open-view/2395394000006082576?ZOHO_CRITERIA=%22Trasposicion_4.2%22.%22ID_territorio%22%3D133"/>
    <x v="0"/>
    <s v="#1774B9"/>
  </r>
  <r>
    <n v="4088"/>
    <x v="0"/>
    <x v="4"/>
    <s v="Agropecurio y Forestal"/>
    <n v="16109"/>
    <x v="52"/>
    <x v="31"/>
    <x v="0"/>
    <x v="81"/>
    <x v="4"/>
    <x v="171"/>
    <s v="Periodo 2018-2019-2020"/>
    <s v="Superficie (ha)"/>
    <s v="Oficina de Estudios y Políticas Agrarias (ODEPA)"/>
    <s v="Superficie plantada de especies frutales por Método de Riego en la comuna de Yungay"/>
    <s v="Se representa la superficie plantada de frutales por Método de Riego con segmentadores incorporados por Tipo de Cultivo y Especie Plantada en la comuna de Yungay con base a datos recopilados por la Oficina de Estudios y Políticas Agrarias (ODEPA) en los Catastros Frutícolas Regionales de los años 2018-2019-2020."/>
    <s v="Gráfico Proporciones"/>
    <s v="agricultura,agrícola,frutícola,superficie,plantaciones,fruta,ODEPA,comuna,región,Yungay,Método Riego"/>
    <s v="https://analytics.zoho.com/open-view/2395394000008804811?ZOHO_CRITERIA=%22Localiza%20CL%22.%22Codcom%22%3D16109"/>
    <x v="56"/>
    <s v="#1774B9"/>
  </r>
  <r>
    <n v="4089"/>
    <x v="0"/>
    <x v="4"/>
    <s v="Agropecurio y Forestal"/>
    <n v="6202"/>
    <x v="55"/>
    <x v="28"/>
    <x v="0"/>
    <x v="124"/>
    <x v="0"/>
    <x v="175"/>
    <s v="Periodo 2018-2020"/>
    <s v="Kilogramo - Kg"/>
    <s v="Oficina de Estudios y Políticas Agrarias (ODEPA)"/>
    <s v="Volumen  de fruta por Procesamiento, producidas en la La Estrella"/>
    <s v="El gráfico muestra el Volumen  de fruta por Procesamiento, producidas en la La Estrella, durante el Periodo 2018-2020, de acuerdo a datos recopilados por la Oficina de Estudios y Políticas Agrarias (ODEPA)- Kilogramo - Kg"/>
    <s v="Gráfico"/>
    <s v="Estadísticas,ODEPA,Fruta,Agricultura,Volumen de fruta, Procesamiento, La Estrella"/>
    <s v="https://analytics.zoho.com/open-view/2395394000001840276?ZOHO_CRITERIA=%224.6%22.%22C%C3%B3digo_Comuna%22%3D6202"/>
    <x v="90"/>
    <s v="#1774B9"/>
  </r>
  <r>
    <n v="4090"/>
    <x v="0"/>
    <x v="4"/>
    <s v="Agropecurio y Forestal"/>
    <n v="139"/>
    <x v="51"/>
    <x v="30"/>
    <x v="2"/>
    <x v="401"/>
    <x v="0"/>
    <x v="175"/>
    <s v="Periodo 2012-2020"/>
    <s v="toneladas (t)"/>
    <s v="Oficina de Estudios y Políticas Agrarias (ODEPA)"/>
    <s v="Evolución del volumen de las exportaciones de fruta hacia Panamá, por Procesamiento producidas a Escala Nacional"/>
    <s v="El gráfico muestra la Evolución del volumen de las exportaciones de fruta hacia Panamá, por Procesamiento producidas a Escala Nacional, durante el Periodo 2012-2020, de acuerdo a datos recopilados por la Oficina de Estudios y Políticas Agrarias (ODEPA)- toneladas (t)"/>
    <s v="Gráfico Evolución"/>
    <s v="Estadísticas,Agricultura,Fruta,Exportaciones,Panamá,Procesamiento,Aceites,Congelados,Conservas,Deshidratados,Fresca,Frutos secos,Jugos"/>
    <s v="https://analytics.zoho.com/open-view/2395394000005725032?ZOHO_CRITERIA=%22Trasposicion_4.1%22.%22Id_auxiliar%22%3D139"/>
    <x v="0"/>
    <s v="#1774B9"/>
  </r>
  <r>
    <n v="4091"/>
    <x v="0"/>
    <x v="4"/>
    <s v="Agropecurio y Forestal"/>
    <n v="13504"/>
    <x v="55"/>
    <x v="28"/>
    <x v="0"/>
    <x v="352"/>
    <x v="0"/>
    <x v="175"/>
    <s v="Periodo 2018-2020"/>
    <s v="Kilogramo - Kg"/>
    <s v="Oficina de Estudios y Políticas Agrarias (ODEPA)"/>
    <s v="Volumen  de fruta por Procesamiento, producidas en la María Pinto"/>
    <s v="El gráfico muestra el Volumen  de fruta por Procesamiento, producidas en la María Pinto, durante el Periodo 2018-2020, de acuerdo a datos recopilados por la Oficina de Estudios y Políticas Agrarias (ODEPA)- Kilogramo - Kg"/>
    <s v="Gráfico"/>
    <s v="Estadísticas,ODEPA,Fruta,Agricultura,Volumen de fruta, Procesamiento, María Pinto"/>
    <s v="https://analytics.zoho.com/open-view/2395394000001840276?ZOHO_CRITERIA=%224.6%22.%22C%C3%B3digo_Comuna%22%3D13504"/>
    <x v="178"/>
    <s v="#1774B9"/>
  </r>
  <r>
    <n v="4092"/>
    <x v="0"/>
    <x v="4"/>
    <s v="Agropecurio y Forestal"/>
    <n v="81"/>
    <x v="51"/>
    <x v="30"/>
    <x v="2"/>
    <x v="384"/>
    <x v="0"/>
    <x v="177"/>
    <s v="Periodo 2012-2020"/>
    <s v="USD"/>
    <s v="Oficina de Estudios y Políticas Agrarias (ODEPA)"/>
    <s v="Evolución del valor de las exportaciones de fruta hacia India, por Fruta, producidas a Escala Nacional"/>
    <s v="El gráfico muestra la Evolución del valor de las exportaciones de fruta hacia India, por Fruta, producidas a Escala Nacional, durante el Periodo 2012-2020, de acuerdo a datos recopilados por la Oficina de Estudios y Políticas Agrarias (ODEPA)- USD"/>
    <s v="Gráfico Evolución"/>
    <s v="Estadísticas,Agricultura,Fruta,Exportaciones,India,Fruta,Cereza,Frutilla,Higo,Kiwi,Manzana,Nuez,Otros berries,Otros cítricos"/>
    <s v="https://analytics.zoho.com/open-view/2395394000006080485?ZOHO_CRITERIA=%22Trasposicion_4.2%22.%22ID_territorio%22%3D81"/>
    <x v="0"/>
    <s v="#1774B9"/>
  </r>
  <r>
    <n v="4093"/>
    <x v="0"/>
    <x v="4"/>
    <s v="Agropecurio y Forestal"/>
    <n v="2"/>
    <x v="51"/>
    <x v="30"/>
    <x v="1"/>
    <x v="75"/>
    <x v="0"/>
    <x v="278"/>
    <s v="Periodo 2012-2020"/>
    <s v="USD"/>
    <s v="Oficina de Estudios y Políticas Agrarias (ODEPA)"/>
    <s v="Evolución del valor de las exportaciones de fruta, por País de destino producidas en la Región de Antofagasta"/>
    <s v="El gráfico muestra la Evolución del valor de las exportaciones de fruta, por País de destino producidas en la Región de Antofagasta, durante el Periodo 2012-2020, de acuerdo a datos recopilados por la Oficina de Estudios y Políticas Agrarias (ODEPA)- USD"/>
    <s v="Gráfico Evolución"/>
    <s v="Estadísticas,Agricultura,Fruta,Exportaciones,Región de Antofagasta,País de destino,Alemania,Arabia Saudita,Argentina,Australia,Austria,Bolivia,Brasil,Canadá,China,Colombia,Corea del Sur,Costa Rica,Dinamarca,Ecuador,Emiratos Árabes Unidos,España,Estados Unidos,Francia,Hong Kong,India,Italia,Japón,México,Otros,Países Bajos,Panamá,Perú,Polonia,Reino Unido,Rusia,Singapur,Suiza,Taiwán,Venezuela"/>
    <s v="https://analytics.zoho.com/open-view/2395394000006080100?ZOHO_CRITERIA=%22Trasposicion_4.2%22.%22C%C3%B3digo_Regi%C3%B3n%22%20%3D%202"/>
    <x v="137"/>
    <s v="#1774B9"/>
  </r>
  <r>
    <n v="4094"/>
    <x v="0"/>
    <x v="4"/>
    <s v="Agropecurio y Forestal"/>
    <n v="61"/>
    <x v="54"/>
    <x v="31"/>
    <x v="1"/>
    <x v="87"/>
    <x v="6"/>
    <x v="328"/>
    <s v="Periodo 2018-2019-2020"/>
    <s v="Superficie (ha)"/>
    <s v="Oficina de Estudios y Políticas Agrarias (ODEPA)"/>
    <s v="Superficie plantada de  Cranberry según Variedad por Comuna en la Región de La Araucanía"/>
    <s v="Representación geográfica de la superficie plantada de Cranberry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Cranberry"/>
    <s v="https://analytics.zoho.com/open-view/2395394000008814573?ZOHO_CRITERIA=%224.12%20Sup%20Plantada%20Frut%C3%ADcola%22.%22Codreg%22%3D9%20and%20%224.12%20Sup%20Plantada%20Frut%C3%ADcola%22.%22id_especie%22%3D61"/>
    <x v="20"/>
    <s v="#1774B9"/>
  </r>
  <r>
    <n v="4095"/>
    <x v="0"/>
    <x v="4"/>
    <s v="Agropecurio y Forestal"/>
    <n v="100102002"/>
    <x v="49"/>
    <x v="28"/>
    <x v="2"/>
    <x v="113"/>
    <x v="0"/>
    <x v="218"/>
    <s v="Periodo 2018-2020"/>
    <s v="Kilogramo - Kg"/>
    <s v="Oficina de Estudios y Políticas Agrarias (ODEPA)"/>
    <s v="Número de empleados por agroindustria de Lima según Comuna de origen, a nivel nacional"/>
    <s v="El mapa muestra el Número de empleados por agroindustria de Lima según Comuna de origen, a nivel nacional, durante el Periodo 2018-2020, de acuerdo a datos recopilados por la Oficina de Estudios y Políticas Agrarias (ODEPA)- Kilogramo - Kg"/>
    <s v="Mapa   "/>
    <s v="Estadísticas,ODEPA,Fruta,Agricultura,Número de empleados, Lima, Chile"/>
    <s v="https://analytics.zoho.com/open-view/2395394000001886383?ZOHO_CRITERIA=%224.6%22.%22Id_Categor%C3%ADa%22%3D100102002"/>
    <x v="0"/>
    <s v="#1774B9"/>
  </r>
  <r>
    <n v="4096"/>
    <x v="0"/>
    <x v="4"/>
    <s v="Agropecurio y Forestal"/>
    <n v="100109"/>
    <x v="57"/>
    <x v="31"/>
    <x v="1"/>
    <x v="99"/>
    <x v="0"/>
    <x v="307"/>
    <s v="Periodo 2018-2019-2020"/>
    <s v="Superficie (ha)"/>
    <s v="Oficina de Estudios y Políticas Agrarias (ODEPA)"/>
    <s v="Superficie plantada de especies frutales clasificadas como Uva por Comuna en la Región de Coquimbo"/>
    <s v="Representación geográfica de la superficie plantada de Uva en la Región de Coquimb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Coquimbo,Tipo de Cultivo,Uva"/>
    <s v="https://analytics.zoho.com/open-view/2395394000008814386?ZOHO_CRITERIA=%224.12%20Sup%20Plantada%20Frut%C3%ADcola%22.%22Codreg%22%3D4%20and%20%224.12%20Sup%20Plantada%20Frut%C3%ADcola%22.%22Id_producto%22%3D100109"/>
    <x v="69"/>
    <s v="#1774B9"/>
  </r>
  <r>
    <n v="4097"/>
    <x v="0"/>
    <x v="4"/>
    <s v="Agropecurio y Forestal"/>
    <n v="5405"/>
    <x v="49"/>
    <x v="28"/>
    <x v="0"/>
    <x v="221"/>
    <x v="0"/>
    <x v="182"/>
    <s v="Periodo 2018-2020"/>
    <s v="Kilogramo - Kg"/>
    <s v="Oficina de Estudios y Políticas Agrarias (ODEPA)"/>
    <s v="Número de empleados por Tipo de Fruta, en la Comuna de Zapallar"/>
    <s v="El gráfico muestra el Número de empleados por Tipo de Fruta, en la Comuna de Zapallar, durante el Periodo 2018-2020, de acuerdo a datos recopilados por la Oficina de Estudios y Políticas Agrarias (ODEPA)- Kilogramo - Kg"/>
    <s v="Gráfico"/>
    <s v="Estadísticas,ODEPA,Fruta,Agricultura,Número de empleados, Tipo de Fruta, Zapallar"/>
    <s v="https://analytics.zoho.com/open-view/2395394000001834656?ZOHO_CRITERIA=%224.6%22.%22C%C3%B3digo_Comuna%22%3D5405"/>
    <x v="179"/>
    <s v="#1774B9"/>
  </r>
  <r>
    <n v="4098"/>
    <x v="0"/>
    <x v="4"/>
    <s v="Agropecurio y Forestal"/>
    <n v="100101"/>
    <x v="57"/>
    <x v="31"/>
    <x v="1"/>
    <x v="77"/>
    <x v="0"/>
    <x v="250"/>
    <s v="Periodo 2018-2019-2020"/>
    <s v="Superficie (ha)"/>
    <s v="Oficina de Estudios y Políticas Agrarias (ODEPA)"/>
    <s v="Superficie plantada de especies frutales clasificadas como Berries por Comuna en la Región de Atacama"/>
    <s v="Representación geográfica de la superficie plantada de Berries en la Región de Atacama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Atacama,Tipo de Cultivo,Berries"/>
    <s v="https://analytics.zoho.com/open-view/2395394000008814386?ZOHO_CRITERIA=%224.12%20Sup%20Plantada%20Frut%C3%ADcola%22.%22Codreg%22%3D3%20and%20%224.12%20Sup%20Plantada%20Frut%C3%ADcola%22.%22Id_producto%22%3D100101"/>
    <x v="67"/>
    <s v="#1774B9"/>
  </r>
  <r>
    <n v="4099"/>
    <x v="0"/>
    <x v="4"/>
    <s v="Agropecurio y Forestal"/>
    <n v="100106"/>
    <x v="57"/>
    <x v="31"/>
    <x v="1"/>
    <x v="192"/>
    <x v="0"/>
    <x v="174"/>
    <s v="Periodo 2018-2019-2020"/>
    <s v="Superficie (ha)"/>
    <s v="Oficina de Estudios y Políticas Agrarias (ODEPA)"/>
    <s v="Superficie plantada de especies frutales clasificadas como Frutos oleaginosos por Comuna en la Región del Biobío"/>
    <s v="Representación geográfica de la superficie plantada de Frutos oleaginosos en la Región del Biobío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l Biobío,Tipo de Cultivo,Frutos oleaginosos"/>
    <s v="https://analytics.zoho.com/open-view/2395394000008814386?ZOHO_CRITERIA=%224.12%20Sup%20Plantada%20Frut%C3%ADcola%22.%22Codreg%22%3D8%20and%20%224.12%20Sup%20Plantada%20Frut%C3%ADcola%22.%22Id_producto%22%3D100106"/>
    <x v="8"/>
    <s v="#1774B9"/>
  </r>
  <r>
    <n v="4100"/>
    <x v="0"/>
    <x v="4"/>
    <s v="Agropecurio y Forestal"/>
    <n v="35"/>
    <x v="51"/>
    <x v="30"/>
    <x v="2"/>
    <x v="399"/>
    <x v="0"/>
    <x v="177"/>
    <s v="Periodo 2012-2020"/>
    <s v="USD"/>
    <s v="Oficina de Estudios y Políticas Agrarias (ODEPA)"/>
    <s v="Evolución del valor de las exportaciones de fruta hacia Canadá, por Fruta, producidas a Escala Nacional"/>
    <s v="El gráfico muestra la Evolución del valor de las exportaciones de fruta hacia Canadá, por Fruta, producidas a Escala Nacional, durante el Periodo 2012-2020, de acuerdo a datos recopilados por la Oficina de Estudios y Políticas Agrarias (ODEPA)- USD"/>
    <s v="Gráfico Evolución"/>
    <s v="Estadísticas,Agricultura,Fruta,Exportaciones,Canadá,Fruta,Aceituna,Arándanos y mirtilos,Castaña,Cereza,Ciruela,Coco,Damasco,Durazno,Frambuesa,Frutilla,Higo,Kiwi,Limón,Mandarina,Mangos y guayabas,Manzana,Mora,Naranja,Nectarín,Otros berries,Otros frutos,Otros frutos secos,Palta,Pera,Piña,Plumcots,Pomelo,Uva"/>
    <s v="https://analytics.zoho.com/open-view/2395394000006080485?ZOHO_CRITERIA=%22Trasposicion_4.2%22.%22ID_territorio%22%3D35"/>
    <x v="0"/>
    <s v="#1774B9"/>
  </r>
  <r>
    <n v="4101"/>
    <x v="0"/>
    <x v="4"/>
    <s v="Agropecurio y Forestal"/>
    <n v="100110"/>
    <x v="56"/>
    <x v="32"/>
    <x v="1"/>
    <x v="178"/>
    <x v="0"/>
    <x v="300"/>
    <s v="Temporadas 1979/1980 a 2019/2020"/>
    <s v="quintales métricos por hectárea (qqm/ha)"/>
    <s v="Oficina de Estudios y Políticas Agrarias (ODEPA)"/>
    <s v="Evolución del rendimiento promedio de cultivos de Legumbres en la Región de O'Higgins para las series de tiempo disponibles"/>
    <s v="Se muestra la evolución del rendimiento promedio de cultivos de Legumbres en la Región de O'Higgins,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O'Higgins,Legumbres"/>
    <s v="https://analytics.zoho.com/open-view/2395394000009297093?ZOHO_CRITERIA=%22Localiza%20CL%22.%22Codreg%22%3D6%20and%20%224.11%20Rendimiento%20regional%20cultivo%22.%22Id_producto%22%3D100110"/>
    <x v="17"/>
    <s v="#1774B9"/>
  </r>
  <r>
    <n v="4102"/>
    <x v="0"/>
    <x v="4"/>
    <s v="Agropecuario y Forestal"/>
    <n v="100102003"/>
    <x v="51"/>
    <x v="30"/>
    <x v="2"/>
    <x v="113"/>
    <x v="0"/>
    <x v="191"/>
    <s v="Periodo 2012-2020"/>
    <s v="USD"/>
    <s v="Oficina de Estudios y Políticas Agrarias (ODEPA)"/>
    <s v="Evolución del Valor de las exportaciones de Limón por Región de Origen, producidas a Escala Nacional"/>
    <s v="El gráfico muestra la Evolución del Valor de las exportaciones de Limón por Región de Origen, producidas a Escala Nacional, durante el Periodo 2012-2020, de acuerdo a datos recopilados por la Oficina de Estudios y Políticas Agrarias (ODEPA)- USD"/>
    <s v="Gráfico Evolución"/>
    <s v="Estadísticas,Agricultura,Fruta,Exportaciones,Chile,Limón,Antofagasta,Araucanía,Arica y Parinacota,Atacama,Biobío,Coquimbo,Los Lagos,Magallanes,Maule,Mercadería extranjera nacionalizada,Metropolitana,O'Higgins,Tarapacá,Valparaíso"/>
    <s v="https://analytics.zoho.com/open-view/2395394000006080811?ZOHO_CRITERIA=%22Trasposicion_4.2%22.%22Id_Categor%C3%ADa%22%20%3D%20100102003"/>
    <x v="0"/>
    <s v="#1774B9"/>
  </r>
  <r>
    <n v="4103"/>
    <x v="0"/>
    <x v="4"/>
    <s v="Agropecurio y Forestal"/>
    <n v="16"/>
    <x v="51"/>
    <x v="30"/>
    <x v="1"/>
    <x v="156"/>
    <x v="11"/>
    <x v="177"/>
    <s v="Año 2020"/>
    <s v="toneladas (t)"/>
    <s v="Oficina de Estudios y Políticas Agrarias (ODEPA)"/>
    <s v=" Volumen de las exportaciones de fruta, por Fruta y Tipo de Fruta producidas en la Región de Ñuble"/>
    <s v="El gráfico muestra el  Volumen de las exportaciones de fruta, por Fruta y Tipo de Fruta producidas en la Región de Ñuble, durante el Año 2020, de acuerdo a datos recopilados por la Oficina de Estudios y Políticas Agrarias (ODEPA)- toneladas (t)"/>
    <s v="Gráfico "/>
    <s v="Estadísticas,Agricultura,Fruta,Exportaciones,Región de Ñuble,Fruta,Arándanos y mirtilos,Castaña,Cereza,Ciruela,Durazno,Frambuesa,Frutilla,Kiwi,Manzana,Mora,Nuez,Otros berries,Otros frutos,Otros frutos secos,Pera,Uva"/>
    <s v="https://analytics.zoho.com/open-view/2395394000005736560?ZOHO_CRITERIA=%22Trasposicion_4.1%22.%22C%C3%B3digo_Regi%C3%B3n%22%20%3D%2016"/>
    <x v="25"/>
    <s v="#1774B9"/>
  </r>
  <r>
    <n v="4104"/>
    <x v="0"/>
    <x v="4"/>
    <s v="Agropecurio y Forestal"/>
    <n v="33"/>
    <x v="54"/>
    <x v="31"/>
    <x v="1"/>
    <x v="178"/>
    <x v="6"/>
    <x v="200"/>
    <s v="Periodo 2018-2019-2020"/>
    <s v="Superficie (ha)"/>
    <s v="Oficina de Estudios y Políticas Agrarias (ODEPA)"/>
    <s v="Superficie plantada de  Damasco según Variedad por Comuna en la Región de O'Higgins"/>
    <s v="Representación geográfica de la superficie plantada de Damasco por Comuna en la Región de O'Higgins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O'Higgins,Especie Plantada,Damasco"/>
    <s v="https://analytics.zoho.com/open-view/2395394000008814573?ZOHO_CRITERIA=%224.12%20Sup%20Plantada%20Frut%C3%ADcola%22.%22Codreg%22%3D6%20and%20%224.12%20Sup%20Plantada%20Frut%C3%ADcola%22.%22id_especie%22%3D33"/>
    <x v="29"/>
    <s v="#1774B9"/>
  </r>
  <r>
    <n v="4105"/>
    <x v="0"/>
    <x v="4"/>
    <s v="Agropecuario y Forestal"/>
    <n v="100108"/>
    <x v="51"/>
    <x v="33"/>
    <x v="2"/>
    <x v="113"/>
    <x v="0"/>
    <x v="190"/>
    <s v="Año 2020"/>
    <s v="toneladas (t)"/>
    <s v="Oficina de Estudios y Políticas Agrarias (ODEPA)"/>
    <s v="Volumen de las importaciones de  Frutos Tropicales y subtropicales por País de origen"/>
    <s v="El mapa muestra el Volumen de las importaciones de  Frutos Tropicales y subtropicales por País de origen, durante el Año 2020, de acuerdo a datos recopilados por la Oficina de Estudios y Políticas Agrarias (ODEPA)- toneladas (t)"/>
    <s v="Mapa"/>
    <s v="Estadísticas,Agricultura,Fruta,Importaciones,Chile,Frutos Tropicales y subtropicales,Bolivia,Brasil,China,Colombia,Costa Rica,Ecuador,Filipinas,Guatemala,India,Indonesia,Malasia,México,Paraguay,Perú,Sri Lanka,Sudáfrica,Tailandia,Vietnam"/>
    <s v="https://analytics.zoho.com/open-view/2395394000005574870?ZOHO_CRITERIA=%22Trasposicion_4.3%22.%22Id_Producto%22%3D100108"/>
    <x v="0"/>
    <s v="#1774B9"/>
  </r>
  <r>
    <n v="4106"/>
    <x v="0"/>
    <x v="4"/>
    <s v="Agropecurio y Forestal"/>
    <n v="99"/>
    <x v="51"/>
    <x v="30"/>
    <x v="2"/>
    <x v="387"/>
    <x v="0"/>
    <x v="175"/>
    <s v="Periodo 2012-2020"/>
    <s v="USD"/>
    <s v="Oficina de Estudios y Políticas Agrarias (ODEPA)"/>
    <s v="Evolución del Valor de las exportaciones de fruta hacia Kuwait, por Procesamiento, producidas a Escala Nacional"/>
    <s v="El gráfico muestra la Evolución del Valor de las exportaciones de fruta hacia Kuwait, por Procesamiento, producidas a Escala Nacional, durante el Periodo 2012-2020, de acuerdo a datos recopilados por la Oficina de Estudios y Políticas Agrarias (ODEPA)- USD"/>
    <s v="Gráfico Evolución"/>
    <s v="Estadísticas,Agricultura,Fruta,Exportaciones,Kuwait,Procesamiento,Aceites,Congelados,Conservas,Deshidratados,Fresca,Frutos secos,Jugos"/>
    <s v="https://analytics.zoho.com/open-view/2395394000006080530?ZOHO_CRITERIA=%22Trasposicion_4.2%22.%22ID_territorio%22%3D99"/>
    <x v="0"/>
    <s v="#1774B9"/>
  </r>
  <r>
    <n v="4107"/>
    <x v="0"/>
    <x v="4"/>
    <s v="Agropecuario y Forestal"/>
    <n v="100101001"/>
    <x v="51"/>
    <x v="33"/>
    <x v="2"/>
    <x v="113"/>
    <x v="0"/>
    <x v="256"/>
    <s v="Año 2020"/>
    <s v="toneladas (t)"/>
    <s v="Oficina de Estudios y Políticas Agrarias (ODEPA)"/>
    <s v="Volumen de las importaciones de Arándano, por País de origen"/>
    <s v="El mapa muestra el Volumen de las importaciones de Arándano, por País de origen, durante el Año 2020, de acuerdo a datos recopilados por la Oficina de Estudios y Políticas Agrarias (ODEPA)- toneladas (t)"/>
    <s v="Mapa de calor"/>
    <s v="Estadísticas,Agricultura,Fruta,Importaciones,Chile,Arándano,Estados Unidos,España,Gráfico Evolución"/>
    <s v="https://analytics.zoho.com/open-view/2395394000005578533?ZOHO_CRITERIA=%22Trasposicion_4.3%22.%22Id_Categor%C3%ADa%22%3D100101001"/>
    <x v="0"/>
    <s v="#1774B9"/>
  </r>
  <r>
    <n v="4108"/>
    <x v="0"/>
    <x v="4"/>
    <s v="Agropecurio y Forestal"/>
    <n v="3"/>
    <x v="49"/>
    <x v="28"/>
    <x v="1"/>
    <x v="77"/>
    <x v="0"/>
    <x v="197"/>
    <s v="Periodo 2018-2020"/>
    <s v="Kilogramo - Kg"/>
    <s v="Oficina de Estudios y Políticas Agrarias (ODEPA)"/>
    <s v="Número de empleados por Tipo de Envase, en la Región de Atacama"/>
    <s v="El gráfico muestra el Número de empleados por Tipo de Envase, en la Región de Atacama, durante el Periodo 2018-2020, de acuerdo a datos recopilados por la Oficina de Estudios y Políticas Agrarias (ODEPA)- Kilogramo - Kg"/>
    <s v="Gráfico"/>
    <s v="Estadísticas,ODEPA,Fruta,Agricultura,Número de empleados, Tipo de Envase, Región de Atacama"/>
    <s v="https://analytics.zoho.com/open-view/2395394000001829653?ZOHO_CRITERIA=%224.6%22.%22C%C3%B3digo_Regi%C3%B3n%22%3D3"/>
    <x v="107"/>
    <s v="#1774B9"/>
  </r>
  <r>
    <n v="4109"/>
    <x v="0"/>
    <x v="4"/>
    <s v="Agropecurio y Forestal"/>
    <n v="8"/>
    <x v="61"/>
    <x v="29"/>
    <x v="1"/>
    <x v="192"/>
    <x v="0"/>
    <x v="276"/>
    <s v="Periodo 2018-2019"/>
    <s v="Empresas (unidades)"/>
    <s v="Oficina de Estudios y Políticas Agrarias (ODEPA)"/>
    <s v="Número de empresas agroindustriales por Tipo de Producto en la Región del Biobío, entre los años 2018-2019"/>
    <s v="La gráfica contiene el número de empresas agrícolas por Tipo de Producto en la Región del Biobío, entre los años 2018-2019, según datos recopilados del directorio de agroindustrías hortofrutícolas efectuados por la ODEPA."/>
    <s v="Gráfico Comparativo"/>
    <s v="agricultura,agrícola,frutícola,directorio,agroindustria,fruta,hortaliza,ODEPA,Ninguno,Región del Biobío,Empresas por Tipo de Producto"/>
    <s v="https://analytics.zoho.com/open-view/2395394000008781652?ZOHO_CRITERIA=%22Localiza%20CL%22.%22Codreg%22%3D8"/>
    <x v="62"/>
    <s v="#1774B9"/>
  </r>
  <r>
    <n v="4110"/>
    <x v="0"/>
    <x v="4"/>
    <s v="Agropecurio y Forestal"/>
    <n v="160"/>
    <x v="51"/>
    <x v="33"/>
    <x v="2"/>
    <x v="407"/>
    <x v="0"/>
    <x v="175"/>
    <s v="Periodo 2012-2020"/>
    <s v="USD"/>
    <s v="Oficina de Estudios y Políticas Agrarias (ODEPA)"/>
    <s v="Evolución del Valor de las importaciones provenientes de Serbia, por Procesamiento"/>
    <s v="El gráfico muestra la Evolución del Valor de las importaciones provenientes de Serbia, por Procesamiento, durante el Periodo 2012-2020, de acuerdo a datos recopilados por la Oficina de Estudios y Políticas Agrarias (ODEPA)- USD"/>
    <s v="Gráfico Evolución"/>
    <s v="Estadísticas,Agricultura,Fruta,Importaciones,Serbia,Procesamiento,Aceites,Congelados,Conservas,Deshidratados,Fresca,Frutos secos,Jugos"/>
    <s v="https://analytics.zoho.com/open-view/2395394000005678211?ZOHO_CRITERIA=%22Trasposicion_4.4%22.%22Id_auxiliar%22%3D160"/>
    <x v="0"/>
    <s v="#1774B9"/>
  </r>
  <r>
    <n v="4111"/>
    <x v="0"/>
    <x v="4"/>
    <s v="Agropecurio y Forestal"/>
    <n v="100114014"/>
    <x v="60"/>
    <x v="34"/>
    <x v="1"/>
    <x v="163"/>
    <x v="8"/>
    <x v="260"/>
    <s v="Año 2021"/>
    <s v="Pesos por kilogramo (CLP/kg)"/>
    <s v="Oficina de Estudios y Políticas Agrarias (ODEPA)"/>
    <s v="Precios Diarios de Betarraga durante el año 2021 en los Mercados Mayoristas de la Región de Maule"/>
    <s v="Evolución de los Precios diarios de Betarraga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Betarraga,Región de Maule"/>
    <s v="https://analytics.zoho.com/open-view/2395394000008703957?ZOHO_CRITERIA=%22Hortaliza%20Consolidado%22.%22Codreg%22%3D7%20and%20%22Hortaliza%20Consolidado%22.%22Categor%C3%ADa%20ID%22%3D100114014%0A"/>
    <x v="53"/>
    <s v="#1774B9"/>
  </r>
  <r>
    <n v="4112"/>
    <x v="0"/>
    <x v="4"/>
    <s v="Agropecurio y Forestal"/>
    <n v="7303"/>
    <x v="55"/>
    <x v="28"/>
    <x v="0"/>
    <x v="333"/>
    <x v="0"/>
    <x v="175"/>
    <s v="Periodo 2018-2020"/>
    <s v="Kilogramo - Kg"/>
    <s v="Oficina de Estudios y Políticas Agrarias (ODEPA)"/>
    <s v="Volumen  de fruta por Procesamiento, producidas en la Licantén"/>
    <s v="El gráfico muestra el Volumen  de fruta por Procesamiento, producidas en la Licantén, durante el Periodo 2018-2020, de acuerdo a datos recopilados por la Oficina de Estudios y Políticas Agrarias (ODEPA)- Kilogramo - Kg"/>
    <s v="Gráfico"/>
    <s v="Estadísticas,ODEPA,Fruta,Agricultura,Volumen de fruta, Procesamiento, Licantén"/>
    <s v="https://analytics.zoho.com/open-view/2395394000001840276?ZOHO_CRITERIA=%224.6%22.%22C%C3%B3digo_Comuna%22%3D7303"/>
    <x v="162"/>
    <s v="#1774B9"/>
  </r>
  <r>
    <n v="4113"/>
    <x v="0"/>
    <x v="4"/>
    <s v="Agropecurio y Forestal"/>
    <n v="5801"/>
    <x v="55"/>
    <x v="28"/>
    <x v="0"/>
    <x v="176"/>
    <x v="0"/>
    <x v="175"/>
    <s v="Periodo 2018-2020"/>
    <s v="Kilogramo - Kg"/>
    <s v="Oficina de Estudios y Políticas Agrarias (ODEPA)"/>
    <s v="Volumen  de fruta por Procesamiento, producidas en la Quilpué"/>
    <s v="El gráfico muestra el Volumen  de fruta por Procesamiento, producidas en la Quilpué, durante el Periodo 2018-2020, de acuerdo a datos recopilados por la Oficina de Estudios y Políticas Agrarias (ODEPA)- Kilogramo - Kg"/>
    <s v="Gráfico"/>
    <s v="Estadísticas,ODEPA,Fruta,Agricultura,Volumen de fruta, Procesamiento, Quilpué"/>
    <s v="https://analytics.zoho.com/open-view/2395394000001840276?ZOHO_CRITERIA=%224.6%22.%22C%C3%B3digo_Comuna%22%3D5801"/>
    <x v="180"/>
    <s v="#1774B9"/>
  </r>
  <r>
    <n v="4114"/>
    <x v="0"/>
    <x v="4"/>
    <s v="Agropecurio y Forestal"/>
    <n v="52"/>
    <x v="51"/>
    <x v="33"/>
    <x v="2"/>
    <x v="369"/>
    <x v="0"/>
    <x v="182"/>
    <s v="Periodo 2012-2020"/>
    <s v="toneladas (t)"/>
    <s v="Oficina de Estudios y Políticas Agrarias (ODEPA)"/>
    <s v="Evolución del volumen de las importaciones provenientes de Ecuador, por Tipo de Fruta"/>
    <s v="El gráfico muestra la Evolución del volumen de las importaciones provenientes de Ecuador, por Tipo de Fruta, durante el Periodo 2012-2020, de acuerdo a datos recopilados por la Oficina de Estudios y Políticas Agrarias (ODEPA)- toneladas (t)"/>
    <s v="Gráfico Evolución"/>
    <s v="Estadísticas,Agricultura,Fruta,Importaciones,Ecuador,Tipo de Fruta,Berries,Cítricos,Frutos de hueso,Frutos de pepita,Frutos Oleaginosos,Frutos secos,Tropicales y subtropicales"/>
    <s v="https://analytics.zoho.com/open-view/2395394000005572912?ZOHO_CRITERIA=%22Trasposicion_4.3%22.%22Id_auxiliar%22%3D52"/>
    <x v="0"/>
    <s v="#1774B9"/>
  </r>
  <r>
    <n v="4115"/>
    <x v="0"/>
    <x v="4"/>
    <s v="Agropecurio y Forestal"/>
    <n v="79"/>
    <x v="51"/>
    <x v="30"/>
    <x v="2"/>
    <x v="412"/>
    <x v="0"/>
    <x v="185"/>
    <s v="Año 2020"/>
    <s v="USD"/>
    <s v="Oficina de Estudios y Políticas Agrarias (ODEPA)"/>
    <s v=" Valor de las exportaciones de fruta hacia Honduras, por Región de Origen producidas a Escala Nacional"/>
    <s v="El gráfico muestra el  Valor de las exportaciones de fruta hacia Honduras, por Región de Origen producidas a Escala Nacional, durante el Año 2020, de acuerdo a datos recopilados por la Oficina de Estudios y Políticas Agrarias (ODEPA)- USD"/>
    <s v="Gráfico"/>
    <s v="Estadísticas,Agricultura,Fruta,Exportaciones,Honduras,Región de Origen,Ñuble,Biobío,Maule,O'Higgins,Coquimbo,Valparaíso,Metropolitana"/>
    <s v="https://analytics.zoho.com/open-view/2395394000006082507?ZOHO_CRITERIA=%22Trasposicion_4.2%22.%22ID_territorio%22%3D79"/>
    <x v="0"/>
    <s v="#1774B9"/>
  </r>
  <r>
    <n v="4116"/>
    <x v="0"/>
    <x v="4"/>
    <s v="Agropecurio y Forestal"/>
    <n v="9204"/>
    <x v="55"/>
    <x v="28"/>
    <x v="0"/>
    <x v="2"/>
    <x v="0"/>
    <x v="178"/>
    <s v="Periodo 2018-2020"/>
    <s v="Kilogramo - Kg"/>
    <s v="Oficina de Estudios y Políticas Agrarias (ODEPA)"/>
    <s v="Volumen  de fruta por Destino, producidas en la Ercilla"/>
    <s v="El gráfico muestra el Volumen  de fruta por Destino, producidas en la Ercilla, durante el Periodo 2018-2020, de acuerdo a datos recopilados por la Oficina de Estudios y Políticas Agrarias (ODEPA)- Kilogramo - Kg"/>
    <s v="Gráfico"/>
    <s v="Estadísticas,ODEPA,Fruta,Agricultura,Volumen de fruta, Destino, Ercilla"/>
    <s v="https://analytics.zoho.com/open-view/2395394000001846568?ZOHO_CRITERIA=%224.6%22.%22C%C3%B3digo_Comuna%22%3D9204"/>
    <x v="181"/>
    <s v="#1774B9"/>
  </r>
  <r>
    <n v="4117"/>
    <x v="0"/>
    <x v="4"/>
    <s v="Agropecurio y Forestal"/>
    <n v="100104003"/>
    <x v="55"/>
    <x v="28"/>
    <x v="2"/>
    <x v="113"/>
    <x v="0"/>
    <x v="273"/>
    <s v="Periodo 2018-2020"/>
    <s v="Kilogramo - Kg"/>
    <s v="Oficina de Estudios y Políticas Agrarias (ODEPA)"/>
    <s v="Volumen  de  Membrillo por Procesamiento, producidas a nivel nacional"/>
    <s v="El mapa muestra el Volumen  de  Membrillo por Procesamiento, producidas a nivel nacional, durante el Periodo 2018-2020, de acuerdo a datos recopilados por la Oficina de Estudios y Políticas Agrarias (ODEPA)- Kilogramo - Kg"/>
    <s v="Gráfico"/>
    <s v="Estadísticas,ODEPA,Fruta,Agricultura,Volumen de fruta, Membrillo, Chile"/>
    <s v="https://analytics.zoho.com/open-view/2395394000001894015?ZOHO_CRITERIA=%224.6%22.%22Id_Categor%C3%ADa%22%3D100104003"/>
    <x v="0"/>
    <s v="#1774B9"/>
  </r>
  <r>
    <n v="4118"/>
    <x v="0"/>
    <x v="4"/>
    <s v="Agropecurio y Forestal"/>
    <n v="7407"/>
    <x v="52"/>
    <x v="31"/>
    <x v="0"/>
    <x v="33"/>
    <x v="4"/>
    <x v="171"/>
    <s v="Periodo 2018-2019-2020"/>
    <s v="Superficie (ha)"/>
    <s v="Oficina de Estudios y Políticas Agrarias (ODEPA)"/>
    <s v="Superficie plantada de especies frutales por Método de Riego en la comuna de Villa Alegre"/>
    <s v="Se representa la superficie plantada de frutales por Método de Riego con segmentadores incorporados por Tipo de Cultivo y Especie Plantada en la comuna de Villa Alegre con base a datos recopilados por la Oficina de Estudios y Políticas Agrarias (ODEPA) en los Catastros Frutícolas Regionales de los años 2018-2019-2020."/>
    <s v="Gráfico Proporciones"/>
    <s v="agricultura,agrícola,frutícola,superficie,plantaciones,fruta,ODEPA,comuna,región,Villa Alegre,Método Riego"/>
    <s v="https://analytics.zoho.com/open-view/2395394000008804811?ZOHO_CRITERIA=%22Localiza%20CL%22.%22Codcom%22%3D7407"/>
    <x v="14"/>
    <s v="#1774B9"/>
  </r>
  <r>
    <n v="4119"/>
    <x v="0"/>
    <x v="4"/>
    <s v="Agropecurio y Forestal"/>
    <n v="1"/>
    <x v="54"/>
    <x v="31"/>
    <x v="2"/>
    <x v="113"/>
    <x v="6"/>
    <x v="345"/>
    <s v="Periodo 2018-2019-2020"/>
    <s v="Superficie (ha)"/>
    <s v="Oficina de Estudios y Políticas Agrarias (ODEPA)"/>
    <s v="Superficie plantada de  Arándano americano según Variedad por Región a Escala Nacional"/>
    <s v="Representación geográfica que muestra la superficie plantada de Arándano american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Arándano americano"/>
    <s v="https://analytics.zoho.com/open-view/2395394000008807134?ZOHO_CRITERIA=%224.12%20Sup%20Plantada%20Frut%C3%ADcola%22.%22id_especie%22%3D1"/>
    <x v="5"/>
    <s v="#1774B9"/>
  </r>
  <r>
    <n v="4120"/>
    <x v="0"/>
    <x v="4"/>
    <s v="Agropecurio y Forestal"/>
    <n v="39"/>
    <x v="51"/>
    <x v="30"/>
    <x v="2"/>
    <x v="396"/>
    <x v="0"/>
    <x v="177"/>
    <s v="Periodo 2012-2020"/>
    <s v="toneladas (t)"/>
    <s v="Oficina de Estudios y Políticas Agrarias (ODEPA)"/>
    <s v="Evolución del volumen de las exportaciones de fruta hacia China, por Fruta producidas a Escala Nacional"/>
    <s v="El gráfico muestra la Evolución del volumen de las exportaciones de fruta hacia China, por Fruta producidas a Escala Nacional, durante el Periodo 2012-2020, de acuerdo a datos recopilados por la Oficina de Estudios y Políticas Agrarias (ODEPA)- toneladas (t)"/>
    <s v="Gráfico Evolución"/>
    <s v="Estadísticas,Agricultura,Fruta,Exportaciones,China,Fruta,Aceituna,Arándanos y mirtilos,Avellana,Cereza,Ciruela,Coco,Damasco,Durazno,Frambuesa,Frutilla,Kiwi,Limón,Mandarina,Manzana,Mora,Naranja,Nectarín,Nuez,Otros berries,Otros frutos,Otros frutos secos,Palta,Pera,Piña,Plumcots,Pomelo,Uva"/>
    <s v="https://analytics.zoho.com/open-view/2395394000000988827?ZOHO_CRITERIA=%22Trasposicion_4.1%22.%22Id_auxiliar%22%3D39"/>
    <x v="0"/>
    <s v="#1774B9"/>
  </r>
  <r>
    <n v="4121"/>
    <x v="0"/>
    <x v="4"/>
    <s v="Agropecurio y Forestal"/>
    <n v="55"/>
    <x v="51"/>
    <x v="30"/>
    <x v="2"/>
    <x v="405"/>
    <x v="0"/>
    <x v="185"/>
    <s v="Periodo 2012-2020"/>
    <s v="toneladas (t)"/>
    <s v="Oficina de Estudios y Políticas Agrarias (ODEPA)"/>
    <s v="Evolución del volumen de las exportaciones de fruta hacia Emiratos Árabes Unidos, por Región de Origen producidas a Escala Nacional"/>
    <s v="El gráfico muestra la Evolución del volumen de las exportaciones de fruta hacia Emiratos Árabes Unidos, por Región de Origen producidas a Escala Nacional, durante el Periodo 2012-2020, de acuerdo a datos recopilados por la Oficina de Estudios y Políticas Agrarias (ODEPA)- toneladas (t)"/>
    <s v="Gráfico Evolución"/>
    <s v="Estadísticas,Agricultura,Fruta,Exportaciones,Emiratos Árabes Unidos,Región de Origen,Ñuble,Biobío,Maule,O'Higgins,Coquimbo,Valparaíso,Metropolitana"/>
    <s v="https://analytics.zoho.com/open-view/2395394000000967000?ZOHO_CRITERIA=%22Trasposicion_4.1%22.%22Id_auxiliar%22%3D55"/>
    <x v="0"/>
    <s v="#1774B9"/>
  </r>
  <r>
    <n v="4122"/>
    <x v="0"/>
    <x v="4"/>
    <s v="Agropecurio y Forestal"/>
    <n v="100108003"/>
    <x v="55"/>
    <x v="28"/>
    <x v="2"/>
    <x v="113"/>
    <x v="0"/>
    <x v="362"/>
    <s v="Periodo 2018-2020"/>
    <s v="Kilogramo - Kg"/>
    <s v="Oficina de Estudios y Políticas Agrarias (ODEPA)"/>
    <s v="Volumen  de  Maracuya por Comuna de origen, producidas a nivel nacional"/>
    <s v="El mapa muestra el Volumen  de  Maracuya por Comuna de origen, producidas a nivel nacional, durante el Periodo 2018-2020, de acuerdo a datos recopilados por la Oficina de Estudios y Políticas Agrarias (ODEPA)- Kilogramo - Kg"/>
    <s v="Mapa"/>
    <s v="Estadísticas,ODEPA,Fruta,Agricultura,Volumen de fruta, Maracuya, Chile"/>
    <s v="https://analytics.zoho.com/open-view/2395394000001886612?ZOHO_CRITERIA=%224.6%22.%22Id_Categor%C3%ADa%22%3D100108003"/>
    <x v="0"/>
    <s v="#1774B9"/>
  </r>
  <r>
    <n v="4123"/>
    <x v="0"/>
    <x v="4"/>
    <s v="Agropecurio y Forestal"/>
    <n v="1"/>
    <x v="55"/>
    <x v="28"/>
    <x v="2"/>
    <x v="113"/>
    <x v="0"/>
    <x v="363"/>
    <s v="Periodo 2018-2020"/>
    <s v="Kilogramo - Kg"/>
    <s v="Oficina de Estudios y Políticas Agrarias (ODEPA)"/>
    <s v="Volumen de fruta  en envase  Metálico por tipo de empresa producidas a nivel nacional"/>
    <s v="El gráfico muestra el Volumen de fruta  en envase  Metálico por tipo de empresa producidas a nivel nacional, durante el Periodo 2018-2020, de acuerdo a datos recopilados por la Oficina de Estudios y Políticas Agrarias (ODEPA)- Kilogramo - Kg"/>
    <s v="Gráfico"/>
    <s v="Estadísticas,ODEPA,Fruta,Agricultura,Volumen de fruta, Metálico, Chile"/>
    <s v="https://analytics.zoho.com/open-view/2395394000001914650?ZOHO_CRITERIA=%224.6%22.%22Id_Tipo_de_Envase%22%3D1"/>
    <x v="0"/>
    <s v="#1774B9"/>
  </r>
  <r>
    <n v="4124"/>
    <x v="0"/>
    <x v="4"/>
    <s v="Agropecurio y Forestal"/>
    <n v="29"/>
    <x v="53"/>
    <x v="32"/>
    <x v="1"/>
    <x v="178"/>
    <x v="0"/>
    <x v="281"/>
    <s v="Temporadas 2012/2013 a 2019/2020"/>
    <s v="quintales métricos por hectárea (qqm/ha)"/>
    <s v="Oficina de Estudios y Políticas Agrarias (ODEPA)"/>
    <s v="Rendimiento histórico de Cultivos de Trigo Harinero en la Región de O'Higgins"/>
    <s v="Se detalla el rendimiento promedio histórico de cultivos de Trigo Harinero según datos publicados por la Oficina de Estudios y Políticas Agrarias (ODEPA) para las Temporadas 2012/2013 a 2019/2020 en la Región de O'Higgins - quintales métricos por hectárea (qqm/ha)"/>
    <s v="Gráfico Evolución"/>
    <s v="agricultura,agrícola,rendimiento,cultivo,quintales,ODEPA,estadísticas,Región de O'Higgins,Trigo Harinero"/>
    <s v="https://analytics.zoho.com/open-view/2395394000009125708?ZOHO_CRITERIA=%22Localiza%20CL%22.%22Codreg%22%3D6%20and%22Trasposicion_4.11%22.%22Id_cultivo%22%3D29"/>
    <x v="17"/>
    <s v="#1774B9"/>
  </r>
  <r>
    <n v="4125"/>
    <x v="0"/>
    <x v="4"/>
    <s v="Agropecurio y Forestal"/>
    <n v="100111"/>
    <x v="59"/>
    <x v="35"/>
    <x v="2"/>
    <x v="113"/>
    <x v="0"/>
    <x v="187"/>
    <s v="Periodo 2019-2020"/>
    <s v="Toneladas"/>
    <s v="Oficina de Estudios y Políticas Agrarias (ODEPA)"/>
    <s v="Producción de Cereales por Región de origen, a Escala Nacional"/>
    <s v="El gráfico muestra la Producción de Cereales por Región de origen, a Escala Nacional, durante el Periodo 2019-2020, de acuerdo a datos recopilados por la Oficina de Estudios y Políticas Agrarias (ODEPA)- Toneladas"/>
    <s v="Gráfico"/>
    <s v=" Cereales,ODEPA,Cultivos anuales,Estadisticas,Producción agrícola, Agricultura,Chile"/>
    <s v="https://analytics.zoho.com/open-view/2395394000006351549?ZOHO_CRITERIA=%22Trasposicion_4.10%22.%22Id_producto%22%20%3D%20100111"/>
    <x v="0"/>
    <s v="#1774B9"/>
  </r>
  <r>
    <n v="4126"/>
    <x v="0"/>
    <x v="4"/>
    <s v="Agropecurio y Forestal"/>
    <n v="100112012"/>
    <x v="60"/>
    <x v="34"/>
    <x v="2"/>
    <x v="113"/>
    <x v="10"/>
    <x v="364"/>
    <s v="Año 2021"/>
    <s v="Pesos por kilogramo (CLP/kg)"/>
    <s v="Oficina de Estudios y Políticas Agrarias (ODEPA)"/>
    <s v="Precios Diarios de Espinaca durante el año 2021 en los Mercados Mayoristas de Chile"/>
    <s v="Evolución de los Precios diarios de Espinac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Espinaca,Chile"/>
    <s v="https://analytics.zoho.com/open-view/2395394000008702709?ZOHO_CRITERIA=%22Hortaliza%20Consolidado%22.%22Categor%C3%ADa%20ID%22%3D100112012"/>
    <x v="0"/>
    <s v="#1774B9"/>
  </r>
  <r>
    <n v="4127"/>
    <x v="0"/>
    <x v="4"/>
    <s v="Agropecurio y Forestal"/>
    <n v="9106"/>
    <x v="49"/>
    <x v="28"/>
    <x v="0"/>
    <x v="181"/>
    <x v="0"/>
    <x v="177"/>
    <s v="Periodo 2018-2020"/>
    <s v="Kilogramo - Kg"/>
    <s v="Oficina de Estudios y Políticas Agrarias (ODEPA)"/>
    <s v="Número de empleados por Fruta, en la Comuna de Galvarino"/>
    <s v="El gráfico muestra el Número de empleados por Fruta, en la Comuna de Galvarino, durante el Periodo 2018-2020, de acuerdo a datos recopilados por la Oficina de Estudios y Políticas Agrarias (ODEPA)- Kilogramo - Kg"/>
    <s v="Gráfico"/>
    <s v="Estadísticas,ODEPA,Fruta,Agricultura,Número de empleados, Fruta, Galvarino"/>
    <s v="https://analytics.zoho.com/open-view/2395394000001840069?ZOHO_CRITERIA=%224.6%22.%22C%C3%B3digo_Comuna%22%3D9106"/>
    <x v="182"/>
    <s v="#1774B9"/>
  </r>
  <r>
    <n v="4128"/>
    <x v="0"/>
    <x v="4"/>
    <s v="Agropecurio y Forestal"/>
    <n v="7308"/>
    <x v="55"/>
    <x v="28"/>
    <x v="0"/>
    <x v="213"/>
    <x v="0"/>
    <x v="182"/>
    <s v="Periodo 2018-2020"/>
    <s v="Kilogramo - Kg"/>
    <s v="Oficina de Estudios y Políticas Agrarias (ODEPA)"/>
    <s v="Volumen  de fruta por Tipo de Fruta, producidas en la Teno"/>
    <s v="El gráfico muestra el Volumen  de fruta por Tipo de Fruta, producidas en la Teno, durante el Periodo 2018-2020, de acuerdo a datos recopilados por la Oficina de Estudios y Políticas Agrarias (ODEPA)- Kilogramo - Kg"/>
    <s v="Gráfico"/>
    <s v="Estadísticas,ODEPA,Fruta,Agricultura,Volumen de fruta, Tipo de Fruta, Teno"/>
    <s v="https://analytics.zoho.com/open-view/2395394000001834352?ZOHO_CRITERIA=%224.6%22.%22C%C3%B3digo_Comuna%22%3D7308"/>
    <x v="100"/>
    <s v="#1774B9"/>
  </r>
  <r>
    <n v="4129"/>
    <x v="0"/>
    <x v="4"/>
    <s v="Agropecurio y Forestal"/>
    <n v="100101004"/>
    <x v="50"/>
    <x v="29"/>
    <x v="1"/>
    <x v="87"/>
    <x v="0"/>
    <x v="201"/>
    <s v="Periodo 2018-2019"/>
    <s v="Empresas (unidades)"/>
    <s v="Oficina de Estudios y Políticas Agrarias (ODEPA)"/>
    <s v="Número de empresas agroindustriales procesadoras de Frambuesa por Comuna en la Región de La Araucanía"/>
    <s v="El Mapa muestra el Número de empresas agrícolas por Comuna en la Región de La Araucanía, que utilizan Frambuesa en su producción, entre los años 2018-2019, de acuerdo a datos recopilados del directorio de agroindustrías hortofrutícolas efectuados por la ODEPA."/>
    <s v="Representación Geográfica"/>
    <s v="agricultura,agrícola,frutícola,directorio,agroindustria,fruta,hortaliza,ODEPA,Ninguno,Región de La Araucanía,Frambuesa"/>
    <s v="https://analytics.zoho.com/open-view/2395394000008782843?ZOHO_CRITERIA=%22Localiza%20CL%22.%22Codreg%22%3D9%20and%20%224.13%20Directorio%20Agroindustria%202020%22.%22Id_Categor%C3%ADa%22%3D100101004"/>
    <x v="123"/>
    <s v="#1774B9"/>
  </r>
  <r>
    <n v="4130"/>
    <x v="0"/>
    <x v="4"/>
    <s v="Agropecurio y Forestal"/>
    <n v="100109001"/>
    <x v="58"/>
    <x v="34"/>
    <x v="1"/>
    <x v="13"/>
    <x v="8"/>
    <x v="307"/>
    <s v="Año 2021"/>
    <s v="Pesos por kilogramo (CLP/kg)"/>
    <s v="Oficina de Estudios y Políticas Agrarias (ODEPA)"/>
    <s v="Precios Diarios de Uva durante el año 2021 en los Mercados Mayoristas de la Región Metropolitana"/>
    <s v="Evolución de los Precios diarios de Uva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Uva,Región Metropolitana"/>
    <s v="https://analytics.zoho.com/open-view/2395394000008699297?ZOHO_CRITERIA=%22Fruta%20Consolidado%22.%22Codreg%22%3D13%20and%20%22Fruta%20Consolidado%22.%22Categor%C3%ADa%20ID%22%3D100109001"/>
    <x v="47"/>
    <s v="#1774B9"/>
  </r>
  <r>
    <n v="4131"/>
    <x v="0"/>
    <x v="4"/>
    <s v="Agropecurio y Forestal"/>
    <n v="59"/>
    <x v="51"/>
    <x v="30"/>
    <x v="2"/>
    <x v="382"/>
    <x v="0"/>
    <x v="175"/>
    <s v="Año 2020"/>
    <s v="USD"/>
    <s v="Oficina de Estudios y Políticas Agrarias (ODEPA)"/>
    <s v="Valor de las exportaciones de fruta hacia España, por Procesamiento, producidas a Escala Nacional"/>
    <s v="El gráfico muestra el Valor de las exportaciones de fruta hacia España, por Procesamiento, producidas a Escala Nacional, durante el Año 2020, de acuerdo a datos recopilados por la Oficina de Estudios y Políticas Agrarias (ODEPA)- USD"/>
    <s v="Gráfico"/>
    <s v="Estadísticas,Agricultura,Fruta,Exportaciones,España,Procesamiento,Aceites,Congelados,Conservas,Deshidratados,Fresca,Frutos secos,Jugos"/>
    <s v="https://analytics.zoho.com/open-view/2395394000006082722?ZOHO_CRITERIA=%22Trasposicion_4.2%22.%22ID_territorio%22%3D59"/>
    <x v="0"/>
    <s v="#1774B9"/>
  </r>
  <r>
    <n v="4132"/>
    <x v="0"/>
    <x v="4"/>
    <s v="Agropecurio y Forestal"/>
    <n v="5107"/>
    <x v="57"/>
    <x v="31"/>
    <x v="0"/>
    <x v="67"/>
    <x v="0"/>
    <x v="207"/>
    <s v="Periodo 2018-2019-2020"/>
    <s v="Superficie (ha)"/>
    <s v="Oficina de Estudios y Políticas Agrarias (ODEPA)"/>
    <s v="Superficie plantada de especies frutales por Tipo de Cultivo en la comuna de Quintero"/>
    <s v="Representación de la superficie plantada de frutales según Tipo de Cultivo en la comuna de Quintero, con base en datos recopilados por la Oficina de Estudios y Políticas Agrarias (ODEPA) en los Catastros Frutícolas Regionales de los años 2018-2019-2020."/>
    <s v="Gráfico Proporciones"/>
    <s v="agricultura,agrícola,frutícola,superficie,plantaciones,fruta,ODEPA,comuna,región,Quintero,Tipo de Cultivo"/>
    <s v="https://analytics.zoho.com/open-view/2395394000008803365?ZOHO_CRITERIA=%22Localiza%20CL%22.%22Codcom%22%3D5107"/>
    <x v="76"/>
    <s v="#1774B9"/>
  </r>
  <r>
    <n v="4133"/>
    <x v="0"/>
    <x v="4"/>
    <s v="Agropecurio y Forestal"/>
    <n v="184"/>
    <x v="51"/>
    <x v="33"/>
    <x v="2"/>
    <x v="368"/>
    <x v="0"/>
    <x v="177"/>
    <s v="Periodo 2012-2020"/>
    <s v="USD"/>
    <s v="Oficina de Estudios y Políticas Agrarias (ODEPA)"/>
    <s v="Evolución del Valor de las importaciones provenientes de Turquía, por Fruta"/>
    <s v="El gráfico muestra la Evolución del Valor de las importaciones provenientes de Turquía, por Fruta, durante el Periodo 2012-2020, de acuerdo a datos recopilados por la Oficina de Estudios y Políticas Agrarias (ODEPA)- USD"/>
    <s v="Gráfico Evolución"/>
    <s v="Estadísticas,Agricultura,Fruta,Importaciones,Turquía,Fruta,Damasco,Frambuesa,Frutilla"/>
    <s v="https://analytics.zoho.com/open-view/2395394000005636830?ZOHO_CRITERIA=%22Trasposicion_4.4%22.%22Id_auxiliar%22%3D184"/>
    <x v="0"/>
    <s v="#1774B9"/>
  </r>
  <r>
    <n v="4134"/>
    <x v="0"/>
    <x v="4"/>
    <s v="Agropecurio y Forestal"/>
    <n v="100104002"/>
    <x v="58"/>
    <x v="34"/>
    <x v="1"/>
    <x v="24"/>
    <x v="8"/>
    <x v="231"/>
    <s v="Año 2021"/>
    <s v="Pesos por kilogramo (CLP/kg)"/>
    <s v="Oficina de Estudios y Políticas Agrarias (ODEPA)"/>
    <s v="Precios Diarios de Manzana durante el año 2021 en los Mercados Mayoristas de la Región de Los Lagos"/>
    <s v="Evolución de los Precios diarios de Manzana en pesos chilenos por kilogramo desde el 1/1/2021 a la fecha en los Mercados Mayoristas de la Región de Los Lagos con base en datos reportados por la Oficina de Estudios y Políticas Agrarias (ODEPA)"/>
    <s v="Gráfico Evolución"/>
    <s v="precio,diario,ODEPA,agrícola,productos agrícolas,verduras,por mayor,Variedad-Origen-Calidad,Manzana,Región de Los Lagos"/>
    <s v="https://analytics.zoho.com/open-view/2395394000008699297?ZOHO_CRITERIA=%22Fruta%20Consolidado%22.%22Codreg%22%3D10%20and%20%22Fruta%20Consolidado%22.%22Categor%C3%ADa%20ID%22%3D100104002"/>
    <x v="32"/>
    <s v="#1774B9"/>
  </r>
  <r>
    <n v="4135"/>
    <x v="0"/>
    <x v="4"/>
    <s v="Agropecurio y Forestal"/>
    <n v="7306"/>
    <x v="54"/>
    <x v="31"/>
    <x v="0"/>
    <x v="41"/>
    <x v="7"/>
    <x v="184"/>
    <s v="Periodo 2018-2019-2020"/>
    <s v="Superficie (ha)"/>
    <s v="Oficina de Estudios y Políticas Agrarias (ODEPA)"/>
    <s v="Superficie plantada de especies frutales por Especie en la comuna de Romeral"/>
    <s v="Visualización de la superficie plantada de frutales por Especie con segmentador incorporado de Tipo de Cultivo en la comuna de Romeral con base a datos recopilados por la Oficina de Estudios y Políticas Agrarias (ODEPA) en los Catastros Frutícolas Regionales de los años 2018-2019-2020."/>
    <s v="Gráfico Proporciones"/>
    <s v="agricultura,agrícola,frutícola,superficie,plantaciones,fruta,ODEPA,comuna,región,Romeral,Especie Plantada"/>
    <s v="https://analytics.zoho.com/open-view/2395394000008803974?ZOHO_CRITERIA=%22Localiza%20CL%22.%22Codcom%22%3D7306"/>
    <x v="14"/>
    <s v="#1774B9"/>
  </r>
  <r>
    <n v="4136"/>
    <x v="0"/>
    <x v="4"/>
    <s v="Agropecurio y Forestal"/>
    <n v="16305"/>
    <x v="57"/>
    <x v="31"/>
    <x v="0"/>
    <x v="293"/>
    <x v="0"/>
    <x v="207"/>
    <s v="Periodo 2018-2019-2020"/>
    <s v="Superficie (ha)"/>
    <s v="Oficina de Estudios y Políticas Agrarias (ODEPA)"/>
    <s v="Superficie plantada de especies frutales por Tipo de Cultivo en la comuna de San Nicolás"/>
    <s v="Representación de la superficie plantada de frutales según Tipo de Cultivo en la comuna de San Nicolás, con base en datos recopilados por la Oficina de Estudios y Políticas Agrarias (ODEPA) en los Catastros Frutícolas Regionales de los años 2018-2019-2020."/>
    <s v="Gráfico Proporciones"/>
    <s v="agricultura,agrícola,frutícola,superficie,plantaciones,fruta,ODEPA,comuna,región,San Nicolás,Tipo de Cultivo"/>
    <s v="https://analytics.zoho.com/open-view/2395394000008803365?ZOHO_CRITERIA=%22Localiza%20CL%22.%22Codcom%22%3D16305"/>
    <x v="56"/>
    <s v="#1774B9"/>
  </r>
  <r>
    <n v="4137"/>
    <x v="0"/>
    <x v="4"/>
    <s v="Agropecurio y Forestal"/>
    <n v="100102006"/>
    <x v="55"/>
    <x v="28"/>
    <x v="2"/>
    <x v="113"/>
    <x v="0"/>
    <x v="237"/>
    <s v="Periodo 2018-2020"/>
    <s v="Kilogramo - Kg"/>
    <s v="Oficina de Estudios y Políticas Agrarias (ODEPA)"/>
    <s v="Volumen  de  Pomelo por Tipo de Envase, producidas a nivel nacional"/>
    <s v="El gráfico muestra el Volumen  de  Pomelo por Tipo de Envase, producidas a nivel nacional, durante el Periodo 2018-2020, de acuerdo a datos recopilados por la Oficina de Estudios y Políticas Agrarias (ODEPA)- Kilogramo - Kg"/>
    <s v="Gráfico"/>
    <s v="Estadísticas,ODEPA,Fruta,Agricultura,Volumen de fruta, Pomelo, Chile"/>
    <s v="https://analytics.zoho.com/open-view/2395394000001894331?ZOHO_CRITERIA=%224.6%22.%22Id_Categor%C3%ADa%22%3D100102006"/>
    <x v="0"/>
    <s v="#1774B9"/>
  </r>
  <r>
    <n v="4138"/>
    <x v="0"/>
    <x v="4"/>
    <s v="Agropecurio y Forestal"/>
    <n v="7407"/>
    <x v="55"/>
    <x v="28"/>
    <x v="0"/>
    <x v="33"/>
    <x v="0"/>
    <x v="175"/>
    <s v="Periodo 2018-2020"/>
    <s v="Kilogramo - Kg"/>
    <s v="Oficina de Estudios y Políticas Agrarias (ODEPA)"/>
    <s v="Volumen  de fruta por Procesamiento, producidas en la Villa Alegre"/>
    <s v="El gráfico muestra el Volumen  de fruta por Procesamiento, producidas en la Villa Alegre, durante el Periodo 2018-2020, de acuerdo a datos recopilados por la Oficina de Estudios y Políticas Agrarias (ODEPA)- Kilogramo - Kg"/>
    <s v="Gráfico"/>
    <s v="Estadísticas,ODEPA,Fruta,Agricultura,Volumen de fruta, Procesamiento, Villa Alegre"/>
    <s v="https://analytics.zoho.com/open-view/2395394000001840276?ZOHO_CRITERIA=%224.6%22.%22C%C3%B3digo_Comuna%22%3D7407"/>
    <x v="183"/>
    <s v="#1774B9"/>
  </r>
  <r>
    <n v="4139"/>
    <x v="0"/>
    <x v="4"/>
    <s v="Agropecuario y Forestal"/>
    <n v="100105002"/>
    <x v="51"/>
    <x v="30"/>
    <x v="2"/>
    <x v="113"/>
    <x v="0"/>
    <x v="344"/>
    <s v="Periodo 2012-2020"/>
    <s v="toneladas (t)"/>
    <s v="Oficina de Estudios y Políticas Agrarias (ODEPA)"/>
    <s v="Evolución del volumen de las exportaciones de Avellana por País de destino, producidas a Escala Nacional"/>
    <s v="El gráfico muestra la Evolución del volumen de las exportaciones de Avellana por País de destino, producidas a Escala Nacional, durante el Periodo 2012-2020, de acuerdo a datos recopilados por la Oficina de Estudios y Políticas Agrarias (ODEPA)- toneladas (t)"/>
    <s v="Gráfico Evolución"/>
    <s v="Estadísticas,Agricultura,Fruta,Exportaciones,Chile,Avellana,Alemania,Argentina,Bélgica,Brasil,China,Colombia,Ecuador,España,Estados Unidos,Italia,Países Bajos,Paraguay,Portugal,Uruguay,Venezuela,Hong Kong,Puerto Rico"/>
    <s v="https://analytics.zoho.com/open-view/2395394000000976645?ZOHO_CRITERIA=%22Trasposicion_4.1%22.%22Id_Categor%C3%ADa%22%20%3D%20100105002"/>
    <x v="0"/>
    <s v="#1774B9"/>
  </r>
  <r>
    <n v="4140"/>
    <x v="0"/>
    <x v="4"/>
    <s v="Agropecurio y Forestal"/>
    <n v="9202"/>
    <x v="49"/>
    <x v="28"/>
    <x v="0"/>
    <x v="339"/>
    <x v="0"/>
    <x v="175"/>
    <s v="Periodo 2018-2020"/>
    <s v="Kilogramo - Kg"/>
    <s v="Oficina de Estudios y Políticas Agrarias (ODEPA)"/>
    <s v="Número de empleados por Procesamiento (agroindustria), en la Comuna de Collipulli"/>
    <s v="La nube de palabras muestra el Número de empleados por Procesamiento (agroindustria), en la Comuna de Collipulli, durante el Periodo 2018-2020, de acuerdo a datos recopilados por la Oficina de Estudios y Políticas Agrarias (ODEPA)- Kilogramo - Kg"/>
    <s v="Nube de palabras"/>
    <s v="Estadísticas,ODEPA,Fruta,Agricultura,Número de empleados, Procesamiento, Collipulli"/>
    <s v="https://analytics.zoho.com/open-view/2395394000001840481?ZOHO_CRITERIA=%224.6%22.%22C%C3%B3digo_Comuna%22%3D9202"/>
    <x v="184"/>
    <s v="#1774B9"/>
  </r>
  <r>
    <n v="4141"/>
    <x v="0"/>
    <x v="4"/>
    <s v="Agropecurio y Forestal"/>
    <n v="8"/>
    <x v="54"/>
    <x v="31"/>
    <x v="1"/>
    <x v="98"/>
    <x v="6"/>
    <x v="255"/>
    <s v="Periodo 2018-2019-2020"/>
    <s v="Superficie (ha)"/>
    <s v="Oficina de Estudios y Políticas Agrarias (ODEPA)"/>
    <s v="Superficie plantada de  Palto según Variedad por Comuna en la Región de Arica y Parinacota"/>
    <s v="Representación geográfica de la superficie plantada de Palt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Palto"/>
    <s v="https://analytics.zoho.com/open-view/2395394000008814573?ZOHO_CRITERIA=%224.12%20Sup%20Plantada%20Frut%C3%ADcola%22.%22Codreg%22%3D15%20and%20%224.12%20Sup%20Plantada%20Frut%C3%ADcola%22.%22id_especie%22%3D8"/>
    <x v="91"/>
    <s v="#1774B9"/>
  </r>
  <r>
    <n v="4142"/>
    <x v="0"/>
    <x v="4"/>
    <s v="Agropecurio y Forestal"/>
    <n v="60"/>
    <x v="51"/>
    <x v="30"/>
    <x v="2"/>
    <x v="371"/>
    <x v="0"/>
    <x v="182"/>
    <s v="Año 2020"/>
    <s v="USD"/>
    <s v="Oficina de Estudios y Políticas Agrarias (ODEPA)"/>
    <s v="Valor de las exportaciones de fruta hacia Estados Unidos, por Tipo de Fruta producidas a Escala Nacional"/>
    <s v="El gráfico muestra el Valor de las exportaciones de fruta hacia Estados Unidos, por Tipo de Fruta producidas a Escala Nacional, durante el Año 2020, de acuerdo a datos recopilados por la Oficina de Estudios y Políticas Agrarias (ODEPA)- USD"/>
    <s v="Gráfico  "/>
    <s v="Estadísticas,Agricultura,Fruta,Exportaciones,Estados Unidos,Tipo de Fruta,Berries,Cítricos,Frutos de hueso (carozo),Frutos de pepita,Frutos secos,Frutos oleaginosos,Otros,Tropicales y subtropicales,Uva"/>
    <s v="https://analytics.zoho.com/open-view/2395394000006082576?ZOHO_CRITERIA=%22Trasposicion_4.2%22.%22ID_territorio%22%3D60"/>
    <x v="0"/>
    <s v="#1774B9"/>
  </r>
  <r>
    <n v="4143"/>
    <x v="0"/>
    <x v="4"/>
    <s v="Agropecurio y Forestal"/>
    <n v="4101"/>
    <x v="54"/>
    <x v="31"/>
    <x v="0"/>
    <x v="56"/>
    <x v="7"/>
    <x v="184"/>
    <s v="Periodo 2018-2019-2020"/>
    <s v="Superficie (ha)"/>
    <s v="Oficina de Estudios y Políticas Agrarias (ODEPA)"/>
    <s v="Superficie plantada de especies frutales por Especie en la comuna de La Serena"/>
    <s v="Visualización de la superficie plantada de frutales por Especie con segmentador incorporado de Tipo de Cultivo en la comuna de La Serena con base a datos recopilados por la Oficina de Estudios y Políticas Agrarias (ODEPA) en los Catastros Frutícolas Regionales de los años 2018-2019-2020."/>
    <s v="Gráfico Proporciones"/>
    <s v="agricultura,agrícola,frutícola,superficie,plantaciones,fruta,ODEPA,comuna,región,La Serena,Especie Plantada"/>
    <s v="https://analytics.zoho.com/open-view/2395394000008803974?ZOHO_CRITERIA=%22Localiza%20CL%22.%22Codcom%22%3D4101"/>
    <x v="69"/>
    <s v="#1774B9"/>
  </r>
  <r>
    <n v="4144"/>
    <x v="0"/>
    <x v="4"/>
    <s v="Agropecurio y Forestal"/>
    <n v="100104002"/>
    <x v="58"/>
    <x v="34"/>
    <x v="1"/>
    <x v="156"/>
    <x v="8"/>
    <x v="231"/>
    <s v="Año 2021"/>
    <s v="Pesos por kilogramo (CLP/kg)"/>
    <s v="Oficina de Estudios y Políticas Agrarias (ODEPA)"/>
    <s v="Precios Diarios de Manzana durante el año 2021 en los Mercados Mayoristas de la Región de Ñuble"/>
    <s v="Evolución de los Precios diarios de Manzana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Manzana,Región de Ñuble"/>
    <s v="https://analytics.zoho.com/open-view/2395394000008699297?ZOHO_CRITERIA=%22Fruta%20Consolidado%22.%22Codreg%22%3D16%20and%20%22Fruta%20Consolidado%22.%22Categor%C3%ADa%20ID%22%3D100104002"/>
    <x v="25"/>
    <s v="#1774B9"/>
  </r>
  <r>
    <n v="4145"/>
    <x v="0"/>
    <x v="4"/>
    <s v="Agropecurio y Forestal"/>
    <n v="133"/>
    <x v="51"/>
    <x v="30"/>
    <x v="2"/>
    <x v="390"/>
    <x v="0"/>
    <x v="175"/>
    <s v="Año 2020"/>
    <s v="USD"/>
    <s v="Oficina de Estudios y Políticas Agrarias (ODEPA)"/>
    <s v="Valor de las exportaciones de fruta hacia Nueva Zelanda, por Procesamiento, producidas a Escala Nacional"/>
    <s v="El gráfico muestra el Valor de las exportaciones de fruta hacia Nueva Zelanda, por Procesamiento, producidas a Escala Nacional, durante el Año 2020, de acuerdo a datos recopilados por la Oficina de Estudios y Políticas Agrarias (ODEPA)- USD"/>
    <s v="Gráfico"/>
    <s v="Estadísticas,Agricultura,Fruta,Exportaciones,Nueva Zelanda,Procesamiento,Aceites,Congelados,Conservas,Deshidratados,Fresca,Frutos secos,Jugos"/>
    <s v="https://analytics.zoho.com/open-view/2395394000006082722?ZOHO_CRITERIA=%22Trasposicion_4.2%22.%22ID_territorio%22%3D133"/>
    <x v="0"/>
    <s v="#1774B9"/>
  </r>
  <r>
    <n v="4146"/>
    <x v="0"/>
    <x v="4"/>
    <s v="Agropecurio y Forestal"/>
    <n v="47"/>
    <x v="51"/>
    <x v="33"/>
    <x v="2"/>
    <x v="413"/>
    <x v="0"/>
    <x v="182"/>
    <s v="Periodo 2012-2020"/>
    <s v="toneladas (t)"/>
    <s v="Oficina de Estudios y Políticas Agrarias (ODEPA)"/>
    <s v="Evolución del volumen de las importaciones provenientes de Costa Rica, por Tipo de Fruta"/>
    <s v="El gráfico muestra la Evolución del volumen de las importaciones provenientes de Costa Rica, por Tipo de Fruta, durante el Periodo 2012-2020, de acuerdo a datos recopilados por la Oficina de Estudios y Políticas Agrarias (ODEPA)- toneladas (t)"/>
    <s v="Gráfico Evolución"/>
    <s v="Estadísticas,Agricultura,Fruta,Importaciones,Costa Rica,Tipo de Fruta,Berries,Cítricos,Frutos de hueso,Frutos de pepita,Frutos secos,Tropicales y subtropicales"/>
    <s v="https://analytics.zoho.com/open-view/2395394000005572912?ZOHO_CRITERIA=%22Trasposicion_4.3%22.%22Id_auxiliar%22%3D47"/>
    <x v="0"/>
    <s v="#1774B9"/>
  </r>
  <r>
    <n v="4147"/>
    <x v="0"/>
    <x v="4"/>
    <s v="Agropecurio y Forestal"/>
    <n v="1"/>
    <x v="51"/>
    <x v="33"/>
    <x v="2"/>
    <x v="113"/>
    <x v="0"/>
    <x v="254"/>
    <s v="Año 2020"/>
    <s v="USD"/>
    <s v="Oficina de Estudios y Políticas Agrarias (ODEPA)"/>
    <s v=" Valor de las importaciones  de Aceites por Fruta"/>
    <s v="La nube de palabras muestra el  Valor de las importaciones  de Aceites por Fruta, durante el Año 2020, de acuerdo a datos recopilados por la Oficina de Estudios y Políticas Agrarias (ODEPA)- USD"/>
    <s v="Nube de palabras"/>
    <s v="Estadísticas,Agricultura,Fruta,Importaciones,Chile,Aceites,Aceituna,Coco,Naranja"/>
    <s v="https://analytics.zoho.com/open-view/2395394000005686040?ZOHO_CRITERIA=%22Trasposicion_4.4%22.%22Id_Procesamiento%22%20%3D%201"/>
    <x v="0"/>
    <s v="#1774B9"/>
  </r>
  <r>
    <n v="4148"/>
    <x v="0"/>
    <x v="4"/>
    <s v="Agropecurio y Forestal"/>
    <n v="13124"/>
    <x v="49"/>
    <x v="28"/>
    <x v="0"/>
    <x v="271"/>
    <x v="0"/>
    <x v="175"/>
    <s v="Periodo 2018-2020"/>
    <s v="Kilogramo - Kg"/>
    <s v="Oficina de Estudios y Políticas Agrarias (ODEPA)"/>
    <s v="Número de empleados por Procesamiento (agroindustria), en la Comuna de Pudahuel"/>
    <s v="La nube de palabras muestra el Número de empleados por Procesamiento (agroindustria), en la Comuna de Pudahuel, durante el Periodo 2018-2020, de acuerdo a datos recopilados por la Oficina de Estudios y Políticas Agrarias (ODEPA)- Kilogramo - Kg"/>
    <s v="Nube de palabras"/>
    <s v="Estadísticas,ODEPA,Fruta,Agricultura,Número de empleados, Procesamiento, Pudahuel"/>
    <s v="https://analytics.zoho.com/open-view/2395394000001840481?ZOHO_CRITERIA=%224.6%22.%22C%C3%B3digo_Comuna%22%3D13124"/>
    <x v="128"/>
    <s v="#1774B9"/>
  </r>
  <r>
    <n v="4149"/>
    <x v="0"/>
    <x v="4"/>
    <s v="Agropecuario y Forestal"/>
    <n v="0"/>
    <x v="51"/>
    <x v="30"/>
    <x v="2"/>
    <x v="113"/>
    <x v="0"/>
    <x v="185"/>
    <s v="Año 2020"/>
    <s v="USD"/>
    <s v="Oficina de Estudios y Políticas Agrarias (ODEPA)"/>
    <s v="Valor de las exportaciones de fruta, por Región de Origen producidas en la Chile"/>
    <s v="El gráfico muestra el Valor de las exportaciones de fruta, por Región de Origen producidas en la Chile, durante el Año 2020, de acuerdo a datos recopilados por la Oficina de Estudios y Políticas Agrarias (ODEPA)- USD"/>
    <s v="Gráfico"/>
    <s v="Estadísticas,Agricultura,Fruta,Exportaciones,Chile,Región de Origen,Ñuble,Biobío,Maule,O'Higgins,Coquimbo,Valparaíso,Metropolitana"/>
    <s v="https://analytics.zoho.com/open-view/2395394000006082507"/>
    <x v="0"/>
    <s v="#1774B9"/>
  </r>
  <r>
    <n v="4150"/>
    <x v="0"/>
    <x v="4"/>
    <s v="Agropecurio y Forestal"/>
    <n v="7"/>
    <x v="51"/>
    <x v="30"/>
    <x v="1"/>
    <x v="163"/>
    <x v="0"/>
    <x v="182"/>
    <s v="Periodo 2012-2020"/>
    <s v="toneladas (t)"/>
    <s v="Oficina de Estudios y Políticas Agrarias (ODEPA)"/>
    <s v="Evolución del volumen de las exportaciones de fruta, por Tipo de Fruta producidas en la Región de Maule"/>
    <s v="El gráfico muestra la Evolución del volumen de las exportaciones de fruta, por Tipo de Fruta producidas en la Región de Maule, durante el Periodo 2012-2020, de acuerdo a datos recopilados por la Oficina de Estudios y Políticas Agrarias (ODEPA)- toneladas (t)"/>
    <s v="Gráfico Evolución"/>
    <s v="Estadísticas,Agricultura,Fruta,Exportaciones,Región de Maule,Tipo de Fruta,Berries,Cítricos,Frutos de hueso (carozo),Frutos de pepita,Frutos secos,Frutos oleaginosos,Otros,Tropicales y subtropicales,Uva"/>
    <s v="https://analytics.zoho.com/open-view/2395394000000943308?ZOHO_CRITERIA=%22Trasposicion_4.1%22.%22C%C3%B3digo_Regi%C3%B3n%22%20%3D%207"/>
    <x v="53"/>
    <s v="#1774B9"/>
  </r>
  <r>
    <n v="4151"/>
    <x v="0"/>
    <x v="4"/>
    <s v="Agropecurio y Forestal"/>
    <n v="100103"/>
    <x v="55"/>
    <x v="28"/>
    <x v="2"/>
    <x v="113"/>
    <x v="0"/>
    <x v="262"/>
    <s v="Periodo 2018-2020"/>
    <s v="Kilogramo - Kg"/>
    <s v="Oficina de Estudios y Políticas Agrarias (ODEPA)"/>
    <s v="Volumen  de fruta clasificadas como Frutos de hueso (carozo), por Comuna de origen, producidas a nivel nacional"/>
    <s v="El mapa muestra el Volumen  de fruta clasificadas como Frutos de hueso (carozo), por Comuna de origen, producidas a nivel nacional, durante el Periodo 2018-2020, de acuerdo a datos recopilados por la Oficina de Estudios y Políticas Agrarias (ODEPA)- Kilogramo - Kg"/>
    <s v="Mapa"/>
    <s v="Estadísticas,ODEPA,Fruta,Agricultura,Volumen de fruta, Frutos de hueso (carozo), Chile"/>
    <s v="https://analytics.zoho.com/open-view/2395394000001865085?ZOHO_CRITERIA=%224.6%22.%22Id_Producto%22%3D100103"/>
    <x v="0"/>
    <s v="#1774B9"/>
  </r>
  <r>
    <n v="4152"/>
    <x v="0"/>
    <x v="4"/>
    <s v="Agropecurio y Forestal"/>
    <n v="13503"/>
    <x v="52"/>
    <x v="31"/>
    <x v="0"/>
    <x v="95"/>
    <x v="4"/>
    <x v="171"/>
    <s v="Periodo 2018-2019-2020"/>
    <s v="Superficie (ha)"/>
    <s v="Oficina de Estudios y Políticas Agrarias (ODEPA)"/>
    <s v="Superficie plantada de especies frutales por Método de Riego en la comuna de Curacaví"/>
    <s v="Se representa la superficie plantada de frutales por Método de Riego con segmentadores incorporados por Tipo de Cultivo y Especie Plantada en la comuna de Curacaví con base a datos recopilados por la Oficina de Estudios y Políticas Agrarias (ODEPA) en los Catastros Frutícolas Regionales de los años 2018-2019-2020."/>
    <s v="Gráfico Proporciones"/>
    <s v="agricultura,agrícola,frutícola,superficie,plantaciones,fruta,ODEPA,comuna,región,Curacaví,Método Riego"/>
    <s v="https://analytics.zoho.com/open-view/2395394000008804811?ZOHO_CRITERIA=%22Localiza%20CL%22.%22Codcom%22%3D13503"/>
    <x v="3"/>
    <s v="#1774B9"/>
  </r>
  <r>
    <n v="4153"/>
    <x v="0"/>
    <x v="4"/>
    <s v="Agropecuario y Forestal"/>
    <n v="100106002"/>
    <x v="51"/>
    <x v="30"/>
    <x v="2"/>
    <x v="113"/>
    <x v="0"/>
    <x v="351"/>
    <s v="Periodo 2012-2020"/>
    <s v="toneladas (t)"/>
    <s v="Oficina de Estudios y Políticas Agrarias (ODEPA)"/>
    <s v="Evolución del volumen de las exportaciones de Palta por País de destino, producidas a Escala Nacional"/>
    <s v="El gráfico muestra la Evolución del volumen de las exportaciones de Palta por País de destino, producidas a Escala Nacional, durante el Periodo 2012-2020, de acuerdo a datos recopilados por la Oficina de Estudios y Políticas Agrarias (ODEPA)- toneladas (t)"/>
    <s v="Gráfico Evolución"/>
    <s v="Estadísticas,Agricultura,Fruta,Exportaciones,Chile,Palta,Alemania,Arabia Saudita,Argentina,Australia,Austria,Bélgica,Brasil,Canadá,China,Colombia,Corea del Sur,Costa Rica,Dinamarca,Ecuador,Emiratos Árabes Unidos,España,Estados Unidos,Francia,Italia,Japón,Malasia,Países Bajos,Perú,Polonia,Reino Unido,Rusia,Singapur,Suecia,Suiza,Turquía,Ucrania,Uruguay,Vietnam,Hong Kong"/>
    <s v="https://analytics.zoho.com/open-view/2395394000000976645?ZOHO_CRITERIA=%22Trasposicion_4.1%22.%22Id_Categor%C3%ADa%22%20%3D%20100106002"/>
    <x v="0"/>
    <s v="#1774B9"/>
  </r>
  <r>
    <n v="4154"/>
    <x v="0"/>
    <x v="4"/>
    <s v="Agropecurio y Forestal"/>
    <n v="7305"/>
    <x v="49"/>
    <x v="28"/>
    <x v="0"/>
    <x v="150"/>
    <x v="0"/>
    <x v="182"/>
    <s v="Periodo 2018-2020"/>
    <s v="Kilogramo - Kg"/>
    <s v="Oficina de Estudios y Políticas Agrarias (ODEPA)"/>
    <s v="Número de empleados por Tipo de Fruta, en la Comuna de Rauco"/>
    <s v="El gráfico muestra el Número de empleados por Tipo de Fruta, en la Comuna de Rauco, durante el Periodo 2018-2020, de acuerdo a datos recopilados por la Oficina de Estudios y Políticas Agrarias (ODEPA)- Kilogramo - Kg"/>
    <s v="Gráfico"/>
    <s v="Estadísticas,ODEPA,Fruta,Agricultura,Número de empleados, Tipo de Fruta, Rauco"/>
    <s v="https://analytics.zoho.com/open-view/2395394000001834656?ZOHO_CRITERIA=%224.6%22.%22C%C3%B3digo_Comuna%22%3D7305"/>
    <x v="185"/>
    <s v="#1774B9"/>
  </r>
  <r>
    <n v="4155"/>
    <x v="0"/>
    <x v="4"/>
    <s v="Agropecurio y Forestal"/>
    <n v="9209"/>
    <x v="55"/>
    <x v="28"/>
    <x v="0"/>
    <x v="140"/>
    <x v="0"/>
    <x v="182"/>
    <s v="Periodo 2018-2020"/>
    <s v="Kilogramo - Kg"/>
    <s v="Oficina de Estudios y Políticas Agrarias (ODEPA)"/>
    <s v="Volumen  de fruta por Tipo de Fruta, producidas en la Renaico"/>
    <s v="El gráfico muestra el Volumen  de fruta por Tipo de Fruta, producidas en la Renaico, durante el Periodo 2018-2020, de acuerdo a datos recopilados por la Oficina de Estudios y Políticas Agrarias (ODEPA)- Kilogramo - Kg"/>
    <s v="Gráfico"/>
    <s v="Estadísticas,ODEPA,Fruta,Agricultura,Volumen de fruta, Tipo de Fruta, Renaico"/>
    <s v="https://analytics.zoho.com/open-view/2395394000001834352?ZOHO_CRITERIA=%224.6%22.%22C%C3%B3digo_Comuna%22%3D9209"/>
    <x v="186"/>
    <s v="#1774B9"/>
  </r>
  <r>
    <n v="4156"/>
    <x v="0"/>
    <x v="4"/>
    <s v="Agropecurio y Forestal"/>
    <n v="8301"/>
    <x v="49"/>
    <x v="28"/>
    <x v="0"/>
    <x v="268"/>
    <x v="0"/>
    <x v="197"/>
    <s v="Periodo 2018-2020"/>
    <s v="Kilogramo - Kg"/>
    <s v="Oficina de Estudios y Políticas Agrarias (ODEPA)"/>
    <s v="Número de empleados por Tipo de Envase (Agroindustria), en la Comuna de Los Angeles"/>
    <s v="El gráfico muestra el Número de empleados por Tipo de Envase (Agroindustria), en la Comuna de Los Angeles, durante el Periodo 2018-2020, de acuerdo a datos recopilados por la Oficina de Estudios y Políticas Agrarias (ODEPA)- Kilogramo - Kg"/>
    <s v="Gráfico"/>
    <s v="Estadísticas,ODEPA,Fruta,Agricultura,Número de empleados, Tipo de Envase, Los Angeles"/>
    <s v="https://analytics.zoho.com/open-view/2395394000001846254?ZOHO_CRITERIA=%224.6%22.%22C%C3%B3digo_Comuna%22%3D8301"/>
    <x v="28"/>
    <s v="#1774B9"/>
  </r>
  <r>
    <n v="4157"/>
    <x v="0"/>
    <x v="4"/>
    <s v="Agropecurio y Forestal"/>
    <n v="9114"/>
    <x v="55"/>
    <x v="28"/>
    <x v="0"/>
    <x v="285"/>
    <x v="0"/>
    <x v="175"/>
    <s v="Periodo 2018-2020"/>
    <s v="Kilogramo - Kg"/>
    <s v="Oficina de Estudios y Políticas Agrarias (ODEPA)"/>
    <s v="Volumen  de fruta por Procesamiento, producidas en la Pitrufquén"/>
    <s v="El gráfico muestra el Volumen  de fruta por Procesamiento, producidas en la Pitrufquén, durante el Periodo 2018-2020, de acuerdo a datos recopilados por la Oficina de Estudios y Políticas Agrarias (ODEPA)- Kilogramo - Kg"/>
    <s v="Gráfico"/>
    <s v="Estadísticas,ODEPA,Fruta,Agricultura,Volumen de fruta, Procesamiento, Pitrufquén"/>
    <s v="https://analytics.zoho.com/open-view/2395394000001840276?ZOHO_CRITERIA=%224.6%22.%22C%C3%B3digo_Comuna%22%3D9114"/>
    <x v="11"/>
    <s v="#1774B9"/>
  </r>
  <r>
    <n v="4158"/>
    <x v="0"/>
    <x v="4"/>
    <s v="Agropecurio y Forestal"/>
    <n v="100108003"/>
    <x v="49"/>
    <x v="28"/>
    <x v="2"/>
    <x v="113"/>
    <x v="0"/>
    <x v="362"/>
    <s v="Periodo 2018-2020"/>
    <s v="Kilogramo - Kg"/>
    <s v="Oficina de Estudios y Políticas Agrarias (ODEPA)"/>
    <s v="Número de empleados por agroindustria de Maracuya según Destino, a nivel nacional"/>
    <s v="El gráfico muestra el Número de empleados por agroindustria de Maracuya según Destino, a nivel nacional, durante el Periodo 2018-2020, de acuerdo a datos recopilados por la Oficina de Estudios y Políticas Agrarias (ODEPA)- Kilogramo - Kg"/>
    <s v="Gráfico"/>
    <s v="Estadísticas,ODEPA,Fruta,Agricultura,Número de empleados, Maracuya, Chile"/>
    <s v="https://analytics.zoho.com/open-view/2395394000001894853?ZOHO_CRITERIA=%224.6%22.%22Id_Categor%C3%ADa%22%3D100108003"/>
    <x v="0"/>
    <s v="#1774B9"/>
  </r>
  <r>
    <n v="4159"/>
    <x v="0"/>
    <x v="4"/>
    <s v="Agropecurio y Forestal"/>
    <n v="100113007"/>
    <x v="50"/>
    <x v="29"/>
    <x v="1"/>
    <x v="184"/>
    <x v="0"/>
    <x v="365"/>
    <s v="Periodo 2018-2019"/>
    <s v="Empresas (unidades)"/>
    <s v="Oficina de Estudios y Políticas Agrarias (ODEPA)"/>
    <s v="Número de empresas agroindustriales procesadoras de Sésamo por Comuna en la Región de Valparaíso"/>
    <s v="El Mapa muestra el Número de empresas agrícolas por Comuna en la Región de Valparaíso, que utilizan Sésamo en su producción, entre los años 2018-2019, de acuerdo a datos recopilados del directorio de agroindustrías hortofrutícolas efectuados por la ODEPA."/>
    <s v="Representación Geográfica"/>
    <s v="agricultura,agrícola,frutícola,directorio,agroindustria,fruta,hortaliza,ODEPA,Ninguno,Región de Valparaíso,Sésamo"/>
    <s v="https://analytics.zoho.com/open-view/2395394000008782843?ZOHO_CRITERIA=%22Localiza%20CL%22.%22Codreg%22%3D5%20and%20%224.13%20Directorio%20Agroindustria%202020%22.%22Id_Categor%C3%ADa%22%3D100113007"/>
    <x v="40"/>
    <s v="#1774B9"/>
  </r>
  <r>
    <n v="4160"/>
    <x v="0"/>
    <x v="4"/>
    <s v="Agropecurio y Forestal"/>
    <n v="90"/>
    <x v="51"/>
    <x v="30"/>
    <x v="2"/>
    <x v="393"/>
    <x v="5"/>
    <x v="175"/>
    <s v="Año 2020"/>
    <s v="toneladas (t)"/>
    <s v="Oficina de Estudios y Políticas Agrarias (ODEPA)"/>
    <s v="Volumen de las exportaciones de fruta hacia Italia, por Procesamiento producidas a Escala Nacional"/>
    <s v="El gráfico muestra el Volumen de las exportaciones de fruta hacia Italia, por Procesamiento producidas a Escala Nacional, durante el Año 2020, de acuerdo a datos recopilados por la Oficina de Estudios y Políticas Agrarias (ODEPA)- toneladas (t)"/>
    <s v="Gráfico"/>
    <s v="Estadísticas,Agricultura,Fruta,Exportaciones,Italia,Procesamiento,Aceites,Congelados,Conservas,Deshidratados,Fresca,Frutos secos,Jugos"/>
    <s v="https://analytics.zoho.com/open-view/2395394000000827608?ZOHO_CRITERIA=%22Trasposicion_4.1%22.%22Id_auxiliar%22%3D90"/>
    <x v="0"/>
    <s v="#1774B9"/>
  </r>
  <r>
    <n v="4161"/>
    <x v="0"/>
    <x v="4"/>
    <s v="Agropecurio y Forestal"/>
    <n v="100101002"/>
    <x v="55"/>
    <x v="28"/>
    <x v="2"/>
    <x v="113"/>
    <x v="0"/>
    <x v="279"/>
    <s v="Periodo 2018-2020"/>
    <s v="Kilogramo - Kg"/>
    <s v="Oficina de Estudios y Políticas Agrarias (ODEPA)"/>
    <s v="Volumen  de  Calafate por Tipo de Envase, producidas a nivel nacional"/>
    <s v="El gráfico muestra el Volumen  de  Calafate por Tipo de Envase, producidas a nivel nacional, durante el Periodo 2018-2020, de acuerdo a datos recopilados por la Oficina de Estudios y Políticas Agrarias (ODEPA)- Kilogramo - Kg"/>
    <s v="Gráfico"/>
    <s v="Estadísticas,ODEPA,Fruta,Agricultura,Volumen de fruta, Calafate, Chile"/>
    <s v="https://analytics.zoho.com/open-view/2395394000001894331?ZOHO_CRITERIA=%224.6%22.%22Id_Categor%C3%ADa%22%3D100101002"/>
    <x v="0"/>
    <s v="#1774B9"/>
  </r>
  <r>
    <n v="4162"/>
    <x v="0"/>
    <x v="4"/>
    <s v="Agropecuario y Forestal"/>
    <n v="100101"/>
    <x v="51"/>
    <x v="33"/>
    <x v="2"/>
    <x v="113"/>
    <x v="0"/>
    <x v="250"/>
    <s v="Año 2020"/>
    <s v="toneladas (t)"/>
    <s v="Oficina de Estudios y Políticas Agrarias (ODEPA)"/>
    <s v="Volumen de las importaciones de  Berries por Fruta"/>
    <s v="El gráfico muestra el Volumen de las importaciones de  Berries por Fruta, durante el Año 2020, de acuerdo a datos recopilados por la Oficina de Estudios y Políticas Agrarias (ODEPA)- toneladas (t)"/>
    <s v="Gráfico"/>
    <s v="Estadísticas,Agricultura,Fruta,Importaciones,Chile,Berries,Arándano,Frambuesa,Higo,Kiwi,Mora,Otros berries"/>
    <s v="https://analytics.zoho.com/open-view/2395394000005574713?ZOHO_CRITERIA=%22Trasposicion_4.3%22.%22Id_Producto%22%3D100101"/>
    <x v="0"/>
    <s v="#1774B9"/>
  </r>
  <r>
    <n v="4163"/>
    <x v="0"/>
    <x v="4"/>
    <s v="Agropecurio y Forestal"/>
    <n v="26"/>
    <x v="54"/>
    <x v="31"/>
    <x v="1"/>
    <x v="98"/>
    <x v="6"/>
    <x v="243"/>
    <s v="Periodo 2018-2019-2020"/>
    <s v="Superficie (ha)"/>
    <s v="Oficina de Estudios y Políticas Agrarias (ODEPA)"/>
    <s v="Superficie plantada de  Mango según Variedad por Comuna en la Región de Arica y Parinacota"/>
    <s v="Representación geográfica de la superficie plantada de Mango por Comuna en la Región de Arica y Parinacot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rica y Parinacota,Especie Plantada,Mango"/>
    <s v="https://analytics.zoho.com/open-view/2395394000008814573?ZOHO_CRITERIA=%224.12%20Sup%20Plantada%20Frut%C3%ADcola%22.%22Codreg%22%3D15%20and%20%224.12%20Sup%20Plantada%20Frut%C3%ADcola%22.%22id_especie%22%3D26"/>
    <x v="91"/>
    <s v="#1774B9"/>
  </r>
  <r>
    <n v="4164"/>
    <x v="0"/>
    <x v="4"/>
    <s v="Agropecurio y Forestal"/>
    <n v="9106"/>
    <x v="55"/>
    <x v="28"/>
    <x v="0"/>
    <x v="181"/>
    <x v="0"/>
    <x v="178"/>
    <s v="Periodo 2018-2020"/>
    <s v="Kilogramo - Kg"/>
    <s v="Oficina de Estudios y Políticas Agrarias (ODEPA)"/>
    <s v="Volumen  de fruta por Destino, producidas en la Galvarino"/>
    <s v="El gráfico muestra el Volumen  de fruta por Destino, producidas en la Galvarino, durante el Periodo 2018-2020, de acuerdo a datos recopilados por la Oficina de Estudios y Políticas Agrarias (ODEPA)- Kilogramo - Kg"/>
    <s v="Gráfico"/>
    <s v="Estadísticas,ODEPA,Fruta,Agricultura,Volumen de fruta, Destino, Galvarino"/>
    <s v="https://analytics.zoho.com/open-view/2395394000001846568?ZOHO_CRITERIA=%224.6%22.%22C%C3%B3digo_Comuna%22%3D9106"/>
    <x v="94"/>
    <s v="#1774B9"/>
  </r>
  <r>
    <n v="4165"/>
    <x v="0"/>
    <x v="4"/>
    <s v="Agropecurio y Forestal"/>
    <n v="66"/>
    <x v="51"/>
    <x v="33"/>
    <x v="2"/>
    <x v="364"/>
    <x v="0"/>
    <x v="177"/>
    <s v="Año 2020"/>
    <s v="toneladas (t)"/>
    <s v="Oficina de Estudios y Políticas Agrarias (ODEPA)"/>
    <s v="Volumen de las importaciones de fruta provenientes de Francia, por Fruta"/>
    <s v="El gráfico muestra el Volumen de las importaciones de fruta provenientes de Francia, por Fruta, durante el Año 2020, de acuerdo a datos recopilados por la Oficina de Estudios y Políticas Agrarias (ODEPA)- toneladas (t)"/>
    <s v="Gráfico"/>
    <s v="Estadísticas,Agricultura,Fruta,Importaciones,Francia,Fruta,Ciruela"/>
    <s v="https://analytics.zoho.com/open-view/2395394000005581111?ZOHO_CRITERIA=%22Trasposicion_4.3%22.%22Id_auxiliar%22%3D66"/>
    <x v="0"/>
    <s v="#1774B9"/>
  </r>
  <r>
    <n v="4166"/>
    <x v="0"/>
    <x v="4"/>
    <s v="Agropecurio y Forestal"/>
    <n v="9204"/>
    <x v="49"/>
    <x v="28"/>
    <x v="0"/>
    <x v="2"/>
    <x v="0"/>
    <x v="177"/>
    <s v="Periodo 2018-2020"/>
    <s v="Kilogramo - Kg"/>
    <s v="Oficina de Estudios y Políticas Agrarias (ODEPA)"/>
    <s v="Número de empleados por Fruta, en la Comuna de Ercilla"/>
    <s v="El gráfico muestra el Número de empleados por Fruta, en la Comuna de Ercilla, durante el Periodo 2018-2020, de acuerdo a datos recopilados por la Oficina de Estudios y Políticas Agrarias (ODEPA)- Kilogramo - Kg"/>
    <s v="Gráfico"/>
    <s v="Estadísticas,ODEPA,Fruta,Agricultura,Número de empleados, Fruta, Ercilla"/>
    <s v="https://analytics.zoho.com/open-view/2395394000001840069?ZOHO_CRITERIA=%224.6%22.%22C%C3%B3digo_Comuna%22%3D9204"/>
    <x v="92"/>
    <s v="#1774B9"/>
  </r>
  <r>
    <n v="4167"/>
    <x v="0"/>
    <x v="4"/>
    <s v="Agropecurio y Forestal"/>
    <n v="100105004"/>
    <x v="49"/>
    <x v="28"/>
    <x v="2"/>
    <x v="113"/>
    <x v="0"/>
    <x v="180"/>
    <s v="Periodo 2018-2020"/>
    <s v="Kilogramo - Kg"/>
    <s v="Oficina de Estudios y Políticas Agrarias (ODEPA)"/>
    <s v="Número de empleados por agroindustria de Nogal según Procesamiento, a nivel nacional"/>
    <s v="El gráfico muestra el Número de empleados por agroindustria de Nogal según Procesamiento, a nivel nacional, durante el Periodo 2018-2020, de acuerdo a datos recopilados por la Oficina de Estudios y Políticas Agrarias (ODEPA)- Kilogramo - Kg"/>
    <s v="Gráfico"/>
    <s v="Estadísticas,ODEPA,Fruta,Agricultura,Número de empleados, Nogal, Chile"/>
    <s v="https://analytics.zoho.com/open-view/2395394000001894109?ZOHO_CRITERIA=%224.6%22.%22Id_Categor%C3%ADa%22%3D100105004"/>
    <x v="0"/>
    <s v="#1774B9"/>
  </r>
  <r>
    <n v="4168"/>
    <x v="0"/>
    <x v="4"/>
    <s v="Agropecurio y Forestal"/>
    <n v="13"/>
    <x v="53"/>
    <x v="32"/>
    <x v="1"/>
    <x v="13"/>
    <x v="0"/>
    <x v="216"/>
    <s v="Temporada 2019/2020"/>
    <s v="quintales métricos por hectárea (qqm/ha)"/>
    <s v="Oficina de Estudios y Políticas Agrarias (ODEPA)"/>
    <s v="Rendimiento para la última temporada por Cultivo en la Región Metropolitana"/>
    <s v="Rendimiento promedio por Cultivo en la última temporada en la Región Metropolitana, según datos provenientes de la Oficina de Estudios y Políticas Agrarias (ODEPA) para la Temporada 2019/2020 - quintales métricos por hectárea (qqm/ha)"/>
    <s v="Gráfico Proporciones"/>
    <s v="agricultura,agrícola,rendimiento,cultivo,quintales,ODEPA,estadísticas,Región Metropolitana,Rendimiento última temporada"/>
    <s v="https://analytics.zoho.com/open-view/2395394000009125563?ZOHO_CRITERIA=%22Localiza%20CL%22.%22Codreg%22%3D13"/>
    <x v="2"/>
    <s v="#1774B9"/>
  </r>
  <r>
    <n v="4169"/>
    <x v="0"/>
    <x v="4"/>
    <s v="Agropecuario y Forestal"/>
    <n v="100103"/>
    <x v="51"/>
    <x v="33"/>
    <x v="2"/>
    <x v="113"/>
    <x v="0"/>
    <x v="262"/>
    <s v="Periodo 2012-2020"/>
    <s v="USD"/>
    <s v="Oficina de Estudios y Políticas Agrarias (ODEPA)"/>
    <s v="Evolución del valor de las importaciones de Frutos de hueso (carozo) por País de origen"/>
    <s v="El gráfico muestra la Evolución del valor de las importaciones de Frutos de hueso (carozo) por País de origen, durante el Periodo 2012-2020, de acuerdo a datos recopilados por la Oficina de Estudios y Políticas Agrarias (ODEPA)- USD"/>
    <s v="Gráfico Evolución"/>
    <s v="Estadísticas,Agricultura,Fruta,Importaciones,Chile,Frutos de hueso (carozo),Argentina,China,España,Estados Unidos,Francia,Grecia,México,Turquía"/>
    <s v="https://analytics.zoho.com/open-view/2395394000005672003?ZOHO_CRITERIA=%22Trasposicion_4.4%22.%22Id_Producto%22%20%3D%20100103"/>
    <x v="0"/>
    <s v="#1774B9"/>
  </r>
  <r>
    <n v="4170"/>
    <x v="0"/>
    <x v="4"/>
    <s v="Agropecurio y Forestal"/>
    <n v="133"/>
    <x v="51"/>
    <x v="30"/>
    <x v="2"/>
    <x v="390"/>
    <x v="0"/>
    <x v="177"/>
    <s v="Año 2020"/>
    <s v="USD"/>
    <s v="Oficina de Estudios y Políticas Agrarias (ODEPA)"/>
    <s v="Valor de las exportaciones de fruta hacia Nueva Zelanda, por Fruta, producidas a Escala Nacional"/>
    <s v="El gráfico muestra el Valor de las exportaciones de fruta hacia Nueva Zelanda, por Fruta, producidas a Escala Nacional, durante el Año 2020, de acuerdo a datos recopilados por la Oficina de Estudios y Políticas Agrarias (ODEPA)- USD"/>
    <s v="Gráfico"/>
    <s v="Estadísticas,Agricultura,Fruta,Exportaciones,Nueva Zelanda,Fruta,Almendra,Arándanos y mirtilos,Damasco,Frambuesa,Frutilla,Mora,Otros berries,Otros cítricos,Otros frutos,Otros frutos secos"/>
    <s v="https://analytics.zoho.com/open-view/2395394000006082651?ZOHO_CRITERIA=%22Trasposicion_4.2%22.%22ID_territorio%22%3D133"/>
    <x v="0"/>
    <s v="#1774B9"/>
  </r>
  <r>
    <n v="4171"/>
    <x v="0"/>
    <x v="4"/>
    <s v="Agropecurio y Forestal"/>
    <n v="9113"/>
    <x v="55"/>
    <x v="28"/>
    <x v="0"/>
    <x v="288"/>
    <x v="0"/>
    <x v="177"/>
    <s v="Periodo 2018-2020"/>
    <s v="Kilogramo - Kg"/>
    <s v="Oficina de Estudios y Políticas Agrarias (ODEPA)"/>
    <s v="Volumen  de fruta por Fruta, producidas en la Perquenco"/>
    <s v="El gráfico muestra el Volumen  de fruta por Fruta, producidas en la Perquenco, durante el Periodo 2018-2020, de acuerdo a datos recopilados por la Oficina de Estudios y Políticas Agrarias (ODEPA)- Kilogramo - Kg"/>
    <s v="Gráfico"/>
    <s v="Estadísticas,ODEPA,Fruta,Agricultura,Volumen de fruta, Fruta, Perquenco"/>
    <s v="https://analytics.zoho.com/open-view/2395394000001834799?ZOHO_CRITERIA=%224.6%22.%22C%C3%B3digo_Comuna%22%3D9113"/>
    <x v="187"/>
    <s v="#1774B9"/>
  </r>
  <r>
    <n v="4172"/>
    <x v="0"/>
    <x v="4"/>
    <s v="Agropecurio y Forestal"/>
    <n v="7308"/>
    <x v="62"/>
    <x v="31"/>
    <x v="0"/>
    <x v="213"/>
    <x v="4"/>
    <x v="238"/>
    <s v="Periodo 2018-2019-2020"/>
    <s v="Superficie (ha)"/>
    <s v="Oficina de Estudios y Políticas Agrarias (ODEPA)"/>
    <s v="Superficie plantada de especies frutales por Sistema de Plantación en la comuna de Teno"/>
    <s v="Se representa la superficie plantada de frutales por Sistema de Plantación, Tipo de Cultivo y Especie Plantada en la comuna de Teno con base a datos recopilados por la Oficina de Estudios y Políticas Agrarias (ODEPA) en los Catastros Frutícolas Regionales de los años 2018-2019-2020."/>
    <s v="Gráfico Proporciones"/>
    <s v="agricultura,agrícola,frutícola,superficie,plantaciones,fruta,ODEPA,comuna,región,Teno,Sistema Plantación"/>
    <s v="https://analytics.zoho.com/open-view/2395394000008804399?ZOHO_CRITERIA=%22Localiza%20CL%22.%22Codcom%22%3D7308"/>
    <x v="14"/>
    <s v="#1774B9"/>
  </r>
  <r>
    <n v="4173"/>
    <x v="0"/>
    <x v="4"/>
    <s v="Agropecurio y Forestal"/>
    <n v="6202"/>
    <x v="49"/>
    <x v="28"/>
    <x v="0"/>
    <x v="124"/>
    <x v="0"/>
    <x v="177"/>
    <s v="Periodo 2018-2020"/>
    <s v="Kilogramo - Kg"/>
    <s v="Oficina de Estudios y Políticas Agrarias (ODEPA)"/>
    <s v="Número de empleados por Fruta, en la Comuna de La Estrella"/>
    <s v="El gráfico muestra el Número de empleados por Fruta, en la Comuna de La Estrella, durante el Periodo 2018-2020, de acuerdo a datos recopilados por la Oficina de Estudios y Políticas Agrarias (ODEPA)- Kilogramo - Kg"/>
    <s v="Gráfico"/>
    <s v="Estadísticas,ODEPA,Fruta,Agricultura,Número de empleados, Fruta, La Estrella"/>
    <s v="https://analytics.zoho.com/open-view/2395394000001840069?ZOHO_CRITERIA=%224.6%22.%22C%C3%B3digo_Comuna%22%3D6202"/>
    <x v="163"/>
    <s v="#1774B9"/>
  </r>
  <r>
    <n v="4174"/>
    <x v="0"/>
    <x v="4"/>
    <s v="Agropecurio y Forestal"/>
    <n v="119"/>
    <x v="51"/>
    <x v="33"/>
    <x v="2"/>
    <x v="414"/>
    <x v="0"/>
    <x v="182"/>
    <s v="Año 2020"/>
    <s v="toneladas (t)"/>
    <s v="Oficina de Estudios y Políticas Agrarias (ODEPA)"/>
    <s v="Volumen de las importaciones de fruta provenientes de México, por Tipo de Fruta"/>
    <s v="El gráfico muestra el Volumen de las importaciones de fruta provenientes de México, por Tipo de Fruta, durante el Año 2020, de acuerdo a datos recopilados por la Oficina de Estudios y Políticas Agrarias (ODEPA)- toneladas (t)"/>
    <s v="Gráfico"/>
    <s v="Estadísticas,Agricultura,Fruta,Importaciones,México,Tipo de Fruta,Berries,Cítricos,Frutos de hueso,Frutos de pepita,Frutos Oleaginosos,Frutos secos,Tropicales y subtropicales, Uva"/>
    <s v="https://analytics.zoho.com/open-view/2395394000005578899?ZOHO_CRITERIA=%22Trasposicion_4.3%22.%22Id_auxiliar%22%3D119"/>
    <x v="0"/>
    <s v="#1774B9"/>
  </r>
  <r>
    <n v="4175"/>
    <x v="0"/>
    <x v="4"/>
    <s v="Agropecuario y Forestal"/>
    <n v="100102004"/>
    <x v="51"/>
    <x v="30"/>
    <x v="2"/>
    <x v="113"/>
    <x v="0"/>
    <x v="292"/>
    <s v="Año 2020"/>
    <s v="USD"/>
    <s v="Oficina de Estudios y Políticas Agrarias (ODEPA)"/>
    <s v="Valor de de las exportaciones de Mandarina por País de destino, producidas a Escala Nacional"/>
    <s v="El mapa muestra el Valor de de las exportaciones de Mandarina por País de destino, producidas a Escala Nacional, durante el Año 2020, de acuerdo a datos recopilados por la Oficina de Estudios y Políticas Agrarias (ODEPA)- USD"/>
    <s v="Mapa de calor"/>
    <s v="Estadísticas,Agricultura,Fruta,Exportaciones,Chile,Mandarina,Alemania,Arabia Saudita,Austria,Brasil,Canadá,China,Colombia,Costa Rica,Dinamarca,Ecuador,El Salvador,Emiratos Árabes Unidos,España,Estados Unidos,Filipinas,Guatemala,Honduras,Irlanda,Japón,Nicaragua,Países Bajos,Panamá,Perú,Reino Unido,República Dominicana,Rusia,Turquía,Hong Kong,Puerto Rico,Martinica,Nueva Caledonia"/>
    <s v="https://analytics.zoho.com/open-view/2395394000006093021?ZOHO_CRITERIA=%22Trasposicion_4.2%22.%22Id_Categor%C3%ADa%22%20%3D%20100102004"/>
    <x v="0"/>
    <s v="#1774B9"/>
  </r>
  <r>
    <n v="4176"/>
    <x v="0"/>
    <x v="4"/>
    <s v="Agropecurio y Forestal"/>
    <n v="9210"/>
    <x v="62"/>
    <x v="31"/>
    <x v="0"/>
    <x v="259"/>
    <x v="4"/>
    <x v="238"/>
    <s v="Periodo 2018-2019-2020"/>
    <s v="Superficie (ha)"/>
    <s v="Oficina de Estudios y Políticas Agrarias (ODEPA)"/>
    <s v="Superficie plantada de especies frutales por Sistema de Plantación en la comuna de Traiguén"/>
    <s v="Se representa la superficie plantada de frutales por Sistema de Plantación, Tipo de Cultivo y Especie Plantada en la comuna de Traiguén con base a datos recopilados por la Oficina de Estudios y Políticas Agrarias (ODEPA) en los Catastros Frutícolas Regionales de los años 2018-2019-2020."/>
    <s v="Gráfico Proporciones"/>
    <s v="agricultura,agrícola,frutícola,superficie,plantaciones,fruta,ODEPA,comuna,región,Traiguén,Sistema Plantación"/>
    <s v="https://analytics.zoho.com/open-view/2395394000008804399?ZOHO_CRITERIA=%22Localiza%20CL%22.%22Codcom%22%3D9210"/>
    <x v="20"/>
    <s v="#1774B9"/>
  </r>
  <r>
    <n v="4177"/>
    <x v="0"/>
    <x v="4"/>
    <s v="Agropecurio y Forestal"/>
    <n v="5302"/>
    <x v="49"/>
    <x v="28"/>
    <x v="0"/>
    <x v="265"/>
    <x v="0"/>
    <x v="175"/>
    <s v="Periodo 2018-2020"/>
    <s v="Kilogramo - Kg"/>
    <s v="Oficina de Estudios y Políticas Agrarias (ODEPA)"/>
    <s v="Número de empleados por Procesamiento (agroindustria), en la Comuna de Calle Larga"/>
    <s v="La nube de palabras muestra el Número de empleados por Procesamiento (agroindustria), en la Comuna de Calle Larga, durante el Periodo 2018-2020, de acuerdo a datos recopilados por la Oficina de Estudios y Políticas Agrarias (ODEPA)- Kilogramo - Kg"/>
    <s v="Nube de palabras"/>
    <s v="Estadísticas,ODEPA,Fruta,Agricultura,Número de empleados, Procesamiento, Calle Larga"/>
    <s v="https://analytics.zoho.com/open-view/2395394000001840481?ZOHO_CRITERIA=%224.6%22.%22C%C3%B3digo_Comuna%22%3D5302"/>
    <x v="13"/>
    <s v="#1774B9"/>
  </r>
  <r>
    <n v="4178"/>
    <x v="0"/>
    <x v="4"/>
    <s v="Agropecurio y Forestal"/>
    <n v="6107"/>
    <x v="52"/>
    <x v="31"/>
    <x v="0"/>
    <x v="160"/>
    <x v="4"/>
    <x v="171"/>
    <s v="Periodo 2018-2019-2020"/>
    <s v="Superficie (ha)"/>
    <s v="Oficina de Estudios y Políticas Agrarias (ODEPA)"/>
    <s v="Superficie plantada de especies frutales por Método de Riego en la comuna de Las Cabras"/>
    <s v="Se representa la superficie plantada de frutales por Método de Riego con segmentadores incorporados por Tipo de Cultivo y Especie Plantada en la comuna de Las Cabras con base a datos recopilados por la Oficina de Estudios y Políticas Agrarias (ODEPA) en los Catastros Frutícolas Regionales de los años 2018-2019-2020."/>
    <s v="Gráfico Proporciones"/>
    <s v="agricultura,agrícola,frutícola,superficie,plantaciones,fruta,ODEPA,comuna,región,Las Cabras,Método Riego"/>
    <s v="https://analytics.zoho.com/open-view/2395394000008804811?ZOHO_CRITERIA=%22Localiza%20CL%22.%22Codcom%22%3D6107"/>
    <x v="29"/>
    <s v="#1774B9"/>
  </r>
  <r>
    <n v="4179"/>
    <x v="0"/>
    <x v="4"/>
    <s v="Agropecuario y Forestal"/>
    <n v="100108002"/>
    <x v="51"/>
    <x v="33"/>
    <x v="2"/>
    <x v="113"/>
    <x v="0"/>
    <x v="243"/>
    <s v="Periodo 2012-2020"/>
    <s v="toneladas (t)"/>
    <s v="Oficina de Estudios y Políticas Agrarias (ODEPA)"/>
    <s v="Evolución del volumen de las importaciones de Mango, por Procesamiento"/>
    <s v="El gráfico muestra la Evolución del volumen de las importaciones de Mango, por Procesamiento, durante el Periodo 2012-2020, de acuerdo a datos recopilados por la Oficina de Estudios y Políticas Agrarias (ODEPA)- toneladas (t)"/>
    <s v="Gráfico Evolución"/>
    <s v="Estadísticas,Agricultura,Fruta,Importaciones,Chile,Mango,Aceites,Congelados,Conservas,Deshidratados,Fresca,Frutos secos,Jugos"/>
    <s v="https://analytics.zoho.com/open-view/2395394000005572799?ZOHO_CRITERIA=%22Trasposicion_4.3%22.%22Id_Categor%C3%ADa%22%3D100108002"/>
    <x v="0"/>
    <s v="#1774B9"/>
  </r>
  <r>
    <n v="4180"/>
    <x v="0"/>
    <x v="4"/>
    <s v="Agropecurio y Forestal"/>
    <n v="100114"/>
    <x v="56"/>
    <x v="32"/>
    <x v="1"/>
    <x v="156"/>
    <x v="0"/>
    <x v="366"/>
    <s v="Temporadas 1979/1980 a 2019/2020"/>
    <s v="quintales métricos por hectárea (qqm/ha)"/>
    <s v="Oficina de Estudios y Políticas Agrarias (ODEPA)"/>
    <s v="Evolución del rendimiento promedio de cultivos de Tubérculos en la Región de Ñuble para las series de tiempo disponibles"/>
    <s v="Se muestra la evolución del rendimiento promedio de cultivos de Tubérculos en la Región de Ñuble, según datos publicados por la Oficina de Estudios y Políticas Agrarias (ODEPA) para las Temporadas 1979/1980 a 2019/2020 a Escala Nacional - quintales métricos por hectárea (qqm/ha)"/>
    <s v="Gráfico Evolución"/>
    <s v="agricultura,agrícola,rendimiento,cultivo,quintales,ODEPA,estadísticas,Región de Ñuble,Tubérculos"/>
    <s v="https://analytics.zoho.com/open-view/2395394000009297093?ZOHO_CRITERIA=%22Localiza%20CL%22.%22Codreg%22%3D16%20and%20%224.11%20Rendimiento%20regional%20cultivo%22.%22Id_producto%22%3D100114"/>
    <x v="27"/>
    <s v="#1774B9"/>
  </r>
  <r>
    <n v="4181"/>
    <x v="0"/>
    <x v="4"/>
    <s v="Agropecurio y Forestal"/>
    <n v="7404"/>
    <x v="57"/>
    <x v="31"/>
    <x v="0"/>
    <x v="54"/>
    <x v="0"/>
    <x v="207"/>
    <s v="Periodo 2018-2019-2020"/>
    <s v="Superficie (ha)"/>
    <s v="Oficina de Estudios y Políticas Agrarias (ODEPA)"/>
    <s v="Superficie plantada de especies frutales por Tipo de Cultivo en la comuna de Parral"/>
    <s v="Representación de la superficie plantada de frutales según Tipo de Cultivo en la comuna de Parral, con base en datos recopilados por la Oficina de Estudios y Políticas Agrarias (ODEPA) en los Catastros Frutícolas Regionales de los años 2018-2019-2020."/>
    <s v="Gráfico Proporciones"/>
    <s v="agricultura,agrícola,frutícola,superficie,plantaciones,fruta,ODEPA,comuna,región,Parral,Tipo de Cultivo"/>
    <s v="https://analytics.zoho.com/open-view/2395394000008803365?ZOHO_CRITERIA=%22Localiza%20CL%22.%22Codcom%22%3D7404"/>
    <x v="14"/>
    <s v="#1774B9"/>
  </r>
  <r>
    <n v="4182"/>
    <x v="0"/>
    <x v="4"/>
    <s v="Agropecurio y Forestal"/>
    <n v="73"/>
    <x v="51"/>
    <x v="30"/>
    <x v="2"/>
    <x v="367"/>
    <x v="0"/>
    <x v="185"/>
    <s v="Año 2020"/>
    <s v="USD"/>
    <s v="Oficina de Estudios y Políticas Agrarias (ODEPA)"/>
    <s v=" Valor de las exportaciones de fruta hacia Guatemala, por Región de Origen producidas a Escala Nacional"/>
    <s v="El gráfico muestra el  Valor de las exportaciones de fruta hacia Guatemala, por Región de Origen producidas a Escala Nacional, durante el Año 2020, de acuerdo a datos recopilados por la Oficina de Estudios y Políticas Agrarias (ODEPA)- USD"/>
    <s v="Gráfico"/>
    <s v="Estadísticas,Agricultura,Fruta,Exportaciones,Guatemala,Región de Origen,Ñuble,Biobío,Maule,O'Higgins,Coquimbo,Valparaíso,Metropolitana"/>
    <s v="https://analytics.zoho.com/open-view/2395394000006082507?ZOHO_CRITERIA=%22Trasposicion_4.2%22.%22ID_territorio%22%3D73"/>
    <x v="0"/>
    <s v="#1774B9"/>
  </r>
  <r>
    <n v="4183"/>
    <x v="0"/>
    <x v="4"/>
    <s v="Agropecurio y Forestal"/>
    <n v="13601"/>
    <x v="54"/>
    <x v="31"/>
    <x v="0"/>
    <x v="289"/>
    <x v="7"/>
    <x v="184"/>
    <s v="Periodo 2018-2019-2020"/>
    <s v="Superficie (ha)"/>
    <s v="Oficina de Estudios y Políticas Agrarias (ODEPA)"/>
    <s v="Superficie plantada de especies frutales por Especie en la comuna de Talagante"/>
    <s v="Visualización de la superficie plantada de frutales por Especie con segmentador incorporado de Tipo de Cultivo en la comuna de Talagante con base a datos recopilados por la Oficina de Estudios y Políticas Agrarias (ODEPA) en los Catastros Frutícolas Regionales de los años 2018-2019-2020."/>
    <s v="Gráfico Proporciones"/>
    <s v="agricultura,agrícola,frutícola,superficie,plantaciones,fruta,ODEPA,comuna,región,Talagante,Especie Plantada"/>
    <s v="https://analytics.zoho.com/open-view/2395394000008803974?ZOHO_CRITERIA=%22Localiza%20CL%22.%22Codcom%22%3D13601"/>
    <x v="3"/>
    <s v="#1774B9"/>
  </r>
  <r>
    <n v="4184"/>
    <x v="0"/>
    <x v="4"/>
    <s v="Agropecurio y Forestal"/>
    <n v="7201"/>
    <x v="52"/>
    <x v="31"/>
    <x v="0"/>
    <x v="14"/>
    <x v="4"/>
    <x v="171"/>
    <s v="Periodo 2018-2019-2020"/>
    <s v="Superficie (ha)"/>
    <s v="Oficina de Estudios y Políticas Agrarias (ODEPA)"/>
    <s v="Superficie plantada de especies frutales por Método de Riego en la comuna de Cauquenes"/>
    <s v="Se representa la superficie plantada de frutales por Método de Riego con segmentadores incorporados por Tipo de Cultivo y Especie Plantada en la comuna de Cauquenes con base a datos recopilados por la Oficina de Estudios y Políticas Agrarias (ODEPA) en los Catastros Frutícolas Regionales de los años 2018-2019-2020."/>
    <s v="Gráfico Proporciones"/>
    <s v="agricultura,agrícola,frutícola,superficie,plantaciones,fruta,ODEPA,comuna,región,Cauquenes,Método Riego"/>
    <s v="https://analytics.zoho.com/open-view/2395394000008804811?ZOHO_CRITERIA=%22Localiza%20CL%22.%22Codcom%22%3D7201"/>
    <x v="14"/>
    <s v="#1774B9"/>
  </r>
  <r>
    <n v="4185"/>
    <x v="0"/>
    <x v="4"/>
    <s v="Agropecurio y Forestal"/>
    <n v="90"/>
    <x v="51"/>
    <x v="33"/>
    <x v="2"/>
    <x v="393"/>
    <x v="0"/>
    <x v="175"/>
    <s v="Año 2020"/>
    <s v="toneladas (t)"/>
    <s v="Oficina de Estudios y Políticas Agrarias (ODEPA)"/>
    <s v="Volumen de las importaciones de fruta provenientes de Italia, por Procesamiento"/>
    <s v="El gráfico muestra el Volumen de las importaciones de fruta provenientes de Italia, por Procesamiento, durante el Año 2020, de acuerdo a datos recopilados por la Oficina de Estudios y Políticas Agrarias (ODEPA)- toneladas (t)"/>
    <s v="Gráfico Evolución"/>
    <s v="Estadísticas,Agricultura,Fruta,Importaciones,Italia,Procesamiento,Aceites,Congelados,Conservas,Deshidratados,Fresca,Frutos secos,Jugos"/>
    <s v="https://analytics.zoho.com/open-view/2395394000005581300?ZOHO_CRITERIA=%22Trasposicion_4.3%22.%22Id_auxiliar%22%3D90"/>
    <x v="0"/>
    <s v="#1774B9"/>
  </r>
  <r>
    <n v="4186"/>
    <x v="0"/>
    <x v="4"/>
    <s v="Agropecurio y Forestal"/>
    <n v="100101003"/>
    <x v="49"/>
    <x v="28"/>
    <x v="2"/>
    <x v="113"/>
    <x v="0"/>
    <x v="328"/>
    <s v="Periodo 2018-2020"/>
    <s v="Kilogramo - Kg"/>
    <s v="Oficina de Estudios y Políticas Agrarias (ODEPA)"/>
    <s v="Número de empleados por agroindustria de Cranberry según Región de origen, a nivel nacional"/>
    <s v="El mapa muestra el Número de empleados por agroindustria de Cranberry según Región de origen, a nivel nacional, durante el Periodo 2018-2020, de acuerdo a datos recopilados por la Oficina de Estudios y Políticas Agrarias (ODEPA)- Kilogramo - Kg"/>
    <s v="Mapa   "/>
    <s v="Estadísticas,ODEPA,Fruta,Agricultura,Número de empleados, Cranberry, Chile"/>
    <s v="https://analytics.zoho.com/open-view/2395394000001886157?ZOHO_CRITERIA=%224.6%22.%22Id_Categor%C3%ADa%22%3D100101003"/>
    <x v="0"/>
    <s v="#1774B9"/>
  </r>
  <r>
    <n v="4187"/>
    <x v="0"/>
    <x v="4"/>
    <s v="Agropecurio y Forestal"/>
    <n v="144"/>
    <x v="51"/>
    <x v="30"/>
    <x v="2"/>
    <x v="376"/>
    <x v="0"/>
    <x v="175"/>
    <s v="Periodo 2012-2020"/>
    <s v="toneladas (t)"/>
    <s v="Oficina de Estudios y Políticas Agrarias (ODEPA)"/>
    <s v="Evolución del volumen de las exportaciones de fruta hacia Portugal, por Procesamiento producidas a Escala Nacional"/>
    <s v="El gráfico muestra la Evolución del volumen de las exportaciones de fruta hacia Portugal, por Procesamiento producidas a Escala Nacional, durante el Periodo 2012-2020, de acuerdo a datos recopilados por la Oficina de Estudios y Políticas Agrarias (ODEPA)- toneladas (t)"/>
    <s v="Gráfico Evolución"/>
    <s v="Estadísticas,Agricultura,Fruta,Exportaciones,Portugal,Procesamiento,Aceites,Congelados,Conservas,Deshidratados,Fresca,Frutos secos,Jugos"/>
    <s v="https://analytics.zoho.com/open-view/2395394000005725032?ZOHO_CRITERIA=%22Trasposicion_4.1%22.%22Id_auxiliar%22%3D144"/>
    <x v="0"/>
    <s v="#1774B9"/>
  </r>
  <r>
    <n v="4188"/>
    <x v="0"/>
    <x v="4"/>
    <s v="Agropecurio y Forestal"/>
    <n v="100107011"/>
    <x v="58"/>
    <x v="34"/>
    <x v="1"/>
    <x v="184"/>
    <x v="8"/>
    <x v="325"/>
    <s v="Año 2021"/>
    <s v="Pesos por kilogramo (CLP/kg)"/>
    <s v="Oficina de Estudios y Políticas Agrarias (ODEPA)"/>
    <s v="Precios Diarios de Tuna durante el año 2021 en los Mercados Mayoristas de la Región de Valparaíso"/>
    <s v="Evolución de los Precios diarios de Tuna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Tuna,Región de Valparaíso"/>
    <s v="https://analytics.zoho.com/open-view/2395394000008699297?ZOHO_CRITERIA=%22Fruta%20Consolidado%22.%22Codreg%22%3D5%20and%20%22Fruta%20Consolidado%22.%22Categor%C3%ADa%20ID%22%3D100107011"/>
    <x v="63"/>
    <s v="#1774B9"/>
  </r>
  <r>
    <n v="4189"/>
    <x v="0"/>
    <x v="4"/>
    <s v="Agropecurio y Forestal"/>
    <n v="175"/>
    <x v="51"/>
    <x v="30"/>
    <x v="2"/>
    <x v="398"/>
    <x v="0"/>
    <x v="177"/>
    <s v="Año 2020"/>
    <s v="toneladas (t)"/>
    <s v="Oficina de Estudios y Políticas Agrarias (ODEPA)"/>
    <s v="Volumen de las exportaciones de fruta hacia Taiwán, por Fruta producidas a Escala Nacional"/>
    <s v="El gráfico muestra el Volumen de las exportaciones de fruta hacia Taiwán, por Fruta producidas a Escala Nacional, durante el Año 2020, de acuerdo a datos recopilados por la Oficina de Estudios y Políticas Agrarias (ODEPA)- toneladas (t)"/>
    <s v="Gráfico"/>
    <s v="Estadísticas,Agricultura,Fruta,Exportaciones,Taiwán,Fruta,Aceituna,Arándanos y mirtilos,Cereza,Ciruela,Coco,Frutilla,Kiwi,Manzana,Nectarín,Plumcots,Uva"/>
    <s v="https://analytics.zoho.com/open-view/2395394000000827462?ZOHO_CRITERIA=%22Trasposicion_4.1%22.%22Id_auxiliar%22%3D175"/>
    <x v="0"/>
    <s v="#1774B9"/>
  </r>
  <r>
    <n v="4190"/>
    <x v="0"/>
    <x v="4"/>
    <s v="Agropecurio y Forestal"/>
    <n v="100108003"/>
    <x v="55"/>
    <x v="28"/>
    <x v="2"/>
    <x v="113"/>
    <x v="0"/>
    <x v="362"/>
    <s v="Periodo 2018-2020"/>
    <s v="Kilogramo - Kg"/>
    <s v="Oficina de Estudios y Políticas Agrarias (ODEPA)"/>
    <s v="Volumen  de  Maracuya por Destino, producidas a nivel nacional"/>
    <s v="El mapa muestra el Volumen  de  Maracuya por Destino, producidas a nivel nacional, durante el Periodo 2018-2020, de acuerdo a datos recopilados por la Oficina de Estudios y Políticas Agrarias (ODEPA)- Kilogramo - Kg"/>
    <s v="Nube de palabras"/>
    <s v="Estadísticas,ODEPA,Fruta,Agricultura,Volumen de fruta, Maracuya, Chile"/>
    <s v="https://analytics.zoho.com/open-view/2395394000001894719?ZOHO_CRITERIA=%224.6%22.%22Id_Categor%C3%ADa%22%3D100108003"/>
    <x v="0"/>
    <s v="#1774B9"/>
  </r>
  <r>
    <n v="4191"/>
    <x v="0"/>
    <x v="4"/>
    <s v="Agropecuario y Forestal"/>
    <n v="100107012"/>
    <x v="51"/>
    <x v="30"/>
    <x v="2"/>
    <x v="113"/>
    <x v="0"/>
    <x v="357"/>
    <s v="Periodo 2012-2020"/>
    <s v="USD"/>
    <s v="Oficina de Estudios y Políticas Agrarias (ODEPA)"/>
    <s v="Evolución del valor de de las exportaciones de Otros frutos por País de destino, producidas a Escala Nacional"/>
    <s v="El gráfico muestra la Evolución del valor de de las exportaciones de Otros frutos por País de destino, producidas a Escala Nacional, durante el Periodo 2012-2020, de acuerdo a datos recopilados por la Oficina de Estudios y Políticas Agrarias (ODEPA)- USD"/>
    <s v="Gráfico Evolución"/>
    <s v="Estadísticas,Agricultura,Fruta,Exportaciones,Chile,Otros frutos,Alemania,Argentina,Australia,Brasil,Canadá,China,Colombia,Corea del Sur,Costa Rica,Ecuador,El Salvador,España,Estados Unidos,Francia,Guatemala,Italia,Japón,México,Nueva Zelanda,Otros,Países Bajos,Panamá,Perú,Puerto Rico,Reino Unido,República Dominicana,Rusia,Venezuela"/>
    <s v="https://analytics.zoho.com/open-view/2395394000006080858?ZOHO_CRITERIA=%22Trasposicion_4.2%22.%22Id_Categor%C3%ADa%22%20%3D%20100107012"/>
    <x v="0"/>
    <s v="#1774B9"/>
  </r>
  <r>
    <n v="4192"/>
    <x v="0"/>
    <x v="4"/>
    <s v="Agropecurio y Forestal"/>
    <n v="16301"/>
    <x v="55"/>
    <x v="28"/>
    <x v="0"/>
    <x v="310"/>
    <x v="0"/>
    <x v="182"/>
    <s v="Periodo 2018-2020"/>
    <s v="Kilogramo - Kg"/>
    <s v="Oficina de Estudios y Políticas Agrarias (ODEPA)"/>
    <s v="Volumen  de fruta por Tipo de Fruta, producidas en la San Carlos"/>
    <s v="El gráfico muestra el Volumen  de fruta por Tipo de Fruta, producidas en la San Carlos, durante el Periodo 2018-2020, de acuerdo a datos recopilados por la Oficina de Estudios y Políticas Agrarias (ODEPA)- Kilogramo - Kg"/>
    <s v="Gráfico"/>
    <s v="Estadísticas,ODEPA,Fruta,Agricultura,Volumen de fruta, Tipo de Fruta, San Carlos"/>
    <s v="https://analytics.zoho.com/open-view/2395394000001834352?ZOHO_CRITERIA=%224.6%22.%22C%C3%B3digo_Comuna%22%3D16301"/>
    <x v="188"/>
    <s v="#1774B9"/>
  </r>
  <r>
    <n v="4193"/>
    <x v="0"/>
    <x v="4"/>
    <s v="Agropecurio y Forestal"/>
    <n v="6"/>
    <x v="51"/>
    <x v="33"/>
    <x v="2"/>
    <x v="113"/>
    <x v="0"/>
    <x v="266"/>
    <s v="Periodo 2012-2020"/>
    <s v="USD"/>
    <s v="Oficina de Estudios y Políticas Agrarias (ODEPA)"/>
    <s v="Evolución del Valor de las importaciones  de Frutos secos por Fruta"/>
    <s v="El gráfico muestra la Evolución del Valor de las importaciones  de Frutos secos por Fruta, durante el Periodo 2012-2020, de acuerdo a datos recopilados por la Oficina de Estudios y Políticas Agrarias (ODEPA)- USD"/>
    <s v="Gráfico Evolución"/>
    <s v="Estadísticas,Agricultura,Fruta,Importaciones,Chile,Frutos secos,Almendra,Avellana,Coco,Nuez,Pistacho"/>
    <s v="https://analytics.zoho.com/open-view/2395394000005672376?ZOHO_CRITERIA=%22Trasposicion_4.4%22.%22Id_Procesamiento%22%20%3D%206"/>
    <x v="0"/>
    <s v="#1774B9"/>
  </r>
  <r>
    <n v="4194"/>
    <x v="0"/>
    <x v="4"/>
    <s v="Agropecurio y Forestal"/>
    <n v="16203"/>
    <x v="52"/>
    <x v="31"/>
    <x v="0"/>
    <x v="309"/>
    <x v="4"/>
    <x v="171"/>
    <s v="Periodo 2018-2019-2020"/>
    <s v="Superficie (ha)"/>
    <s v="Oficina de Estudios y Políticas Agrarias (ODEPA)"/>
    <s v="Superficie plantada de especies frutales por Método de Riego en la comuna de Coelemu"/>
    <s v="Se representa la superficie plantada de frutales por Método de Riego con segmentadores incorporados por Tipo de Cultivo y Especie Plantada en la comuna de Coelemu con base a datos recopilados por la Oficina de Estudios y Políticas Agrarias (ODEPA) en los Catastros Frutícolas Regionales de los años 2018-2019-2020."/>
    <s v="Gráfico Proporciones"/>
    <s v="agricultura,agrícola,frutícola,superficie,plantaciones,fruta,ODEPA,comuna,región,Coelemu,Método Riego"/>
    <s v="https://analytics.zoho.com/open-view/2395394000008804811?ZOHO_CRITERIA=%22Localiza%20CL%22.%22Codcom%22%3D16203"/>
    <x v="56"/>
    <s v="#1774B9"/>
  </r>
  <r>
    <n v="4195"/>
    <x v="0"/>
    <x v="4"/>
    <s v="Agropecurio y Forestal"/>
    <n v="168"/>
    <x v="51"/>
    <x v="33"/>
    <x v="2"/>
    <x v="379"/>
    <x v="0"/>
    <x v="175"/>
    <s v="Año 2020"/>
    <s v="toneladas (t)"/>
    <s v="Oficina de Estudios y Políticas Agrarias (ODEPA)"/>
    <s v="Volumen de las importaciones de fruta provenientes de Sudáfrica, por Procesamiento"/>
    <s v="El gráfico muestra el Volumen de las importaciones de fruta provenientes de Sudáfrica, por Procesamiento, durante el Año 2020, de acuerdo a datos recopilados por la Oficina de Estudios y Políticas Agrarias (ODEPA)- toneladas (t)"/>
    <s v="Gráfico"/>
    <s v="Estadísticas,Agricultura,Fruta,Importaciones,Sudáfrica,Procesamiento,Aceites,Congelados,Conservas,Deshidratados,Fresca,Frutos secos,Jugos"/>
    <s v="https://analytics.zoho.com/open-view/2395394000005581300?ZOHO_CRITERIA=%22Trasposicion_4.3%22.%22Id_auxiliar%22%3D168"/>
    <x v="0"/>
    <s v="#1774B9"/>
  </r>
  <r>
    <n v="4196"/>
    <x v="0"/>
    <x v="4"/>
    <s v="Agropecurio y Forestal"/>
    <n v="16104"/>
    <x v="55"/>
    <x v="28"/>
    <x v="0"/>
    <x v="234"/>
    <x v="0"/>
    <x v="182"/>
    <s v="Periodo 2018-2020"/>
    <s v="Kilogramo - Kg"/>
    <s v="Oficina de Estudios y Políticas Agrarias (ODEPA)"/>
    <s v="Volumen  de fruta por Tipo de Fruta, producidas en la El Carmen"/>
    <s v="El gráfico muestra el Volumen  de fruta por Tipo de Fruta, producidas en la El Carmen, durante el Periodo 2018-2020, de acuerdo a datos recopilados por la Oficina de Estudios y Políticas Agrarias (ODEPA)- Kilogramo - Kg"/>
    <s v="Gráfico"/>
    <s v="Estadísticas,ODEPA,Fruta,Agricultura,Volumen de fruta, Tipo de Fruta, El Carmen"/>
    <s v="https://analytics.zoho.com/open-view/2395394000001834352?ZOHO_CRITERIA=%224.6%22.%22C%C3%B3digo_Comuna%22%3D16104"/>
    <x v="189"/>
    <s v="#1774B9"/>
  </r>
  <r>
    <n v="4197"/>
    <x v="0"/>
    <x v="4"/>
    <s v="Agropecurio y Forestal"/>
    <n v="100101004"/>
    <x v="50"/>
    <x v="29"/>
    <x v="1"/>
    <x v="24"/>
    <x v="0"/>
    <x v="201"/>
    <s v="Periodo 2018-2019"/>
    <s v="Empresas (unidades)"/>
    <s v="Oficina de Estudios y Políticas Agrarias (ODEPA)"/>
    <s v="Número de empresas agroindustriales procesadoras de Frambuesa por Comuna en la Región de Los Lagos"/>
    <s v="El Mapa muestra el Número de empresas agrícolas por Comuna en la Región de Los Lagos, que utilizan Frambuesa en su producción, entre los años 2018-2019, de acuerdo a datos recopilados del directorio de agroindustrías hortofrutícolas efectuados por la ODEPA."/>
    <s v="Representación Geográfica"/>
    <s v="agricultura,agrícola,frutícola,directorio,agroindustria,fruta,hortaliza,ODEPA,Ninguno,Región de Los Lagos,Frambuesa"/>
    <s v="https://analytics.zoho.com/open-view/2395394000008782843?ZOHO_CRITERIA=%22Localiza%20CL%22.%22Codreg%22%3D10%20and%20%224.13%20Directorio%20Agroindustria%202020%22.%22Id_Categor%C3%ADa%22%3D100101004"/>
    <x v="37"/>
    <s v="#1774B9"/>
  </r>
  <r>
    <n v="4198"/>
    <x v="0"/>
    <x v="4"/>
    <s v="Agropecurio y Forestal"/>
    <n v="100102003"/>
    <x v="55"/>
    <x v="28"/>
    <x v="2"/>
    <x v="113"/>
    <x v="0"/>
    <x v="330"/>
    <s v="Periodo 2018-2020"/>
    <s v="Kilogramo - Kg"/>
    <s v="Oficina de Estudios y Políticas Agrarias (ODEPA)"/>
    <s v="Volumen  de  Limonero por Región de origen, producidas a nivel nacional"/>
    <s v="El mapa muestra el Volumen  de  Limonero por Región de origen, producidas a nivel nacional, durante el Periodo 2018-2020, de acuerdo a datos recopilados por la Oficina de Estudios y Políticas Agrarias (ODEPA)- Kilogramo - Kg"/>
    <s v="Mapa"/>
    <s v="Estadísticas,ODEPA,Fruta,Agricultura,Volumen de fruta, Limonero, Chile"/>
    <s v="https://analytics.zoho.com/open-view/2395394000001878889?ZOHO_CRITERIA=%224.6%22.%22Id_Categor%C3%ADa%22%3D100102003"/>
    <x v="0"/>
    <s v="#1774B9"/>
  </r>
  <r>
    <n v="4199"/>
    <x v="0"/>
    <x v="4"/>
    <s v="Agropecurio y Forestal"/>
    <n v="100108003"/>
    <x v="49"/>
    <x v="28"/>
    <x v="2"/>
    <x v="113"/>
    <x v="0"/>
    <x v="362"/>
    <s v="Periodo 2018-2020"/>
    <s v="Kilogramo - Kg"/>
    <s v="Oficina de Estudios y Políticas Agrarias (ODEPA)"/>
    <s v="Número de empleados por agroindustria de Maracuya según Procesamiento, a nivel nacional"/>
    <s v="El gráfico muestra el Número de empleados por agroindustria de Maracuya según Procesamiento, a nivel nacional, durante el Periodo 2018-2020, de acuerdo a datos recopilados por la Oficina de Estudios y Políticas Agrarias (ODEPA)- Kilogramo - Kg"/>
    <s v="Gráfico"/>
    <s v="Estadísticas,ODEPA,Fruta,Agricultura,Número de empleados, Maracuya, Chile"/>
    <s v="https://analytics.zoho.com/open-view/2395394000001894109?ZOHO_CRITERIA=%224.6%22.%22Id_Categor%C3%ADa%22%3D100108003"/>
    <x v="0"/>
    <s v="#1774B9"/>
  </r>
  <r>
    <n v="4200"/>
    <x v="0"/>
    <x v="4"/>
    <s v="Agropecurio y Forestal"/>
    <n v="100104001"/>
    <x v="55"/>
    <x v="28"/>
    <x v="2"/>
    <x v="113"/>
    <x v="0"/>
    <x v="317"/>
    <s v="Periodo 2018-2020"/>
    <s v="Kilogramo - Kg"/>
    <s v="Oficina de Estudios y Políticas Agrarias (ODEPA)"/>
    <s v="Volumen  de  Granado por Tipo de Envase, producidas a nivel nacional"/>
    <s v="El gráfico muestra el Volumen  de  Granado por Tipo de Envase, producidas a nivel nacional, durante el Periodo 2018-2020, de acuerdo a datos recopilados por la Oficina de Estudios y Políticas Agrarias (ODEPA)- Kilogramo - Kg"/>
    <s v="Gráfico"/>
    <s v="Estadísticas,ODEPA,Fruta,Agricultura,Volumen de fruta, Granado, Chile"/>
    <s v="https://analytics.zoho.com/open-view/2395394000001894331?ZOHO_CRITERIA=%224.6%22.%22Id_Categor%C3%ADa%22%3D100104001"/>
    <x v="0"/>
    <s v="#1774B9"/>
  </r>
  <r>
    <n v="4201"/>
    <x v="0"/>
    <x v="4"/>
    <s v="Agropecurio y Forestal"/>
    <n v="10303"/>
    <x v="49"/>
    <x v="28"/>
    <x v="0"/>
    <x v="361"/>
    <x v="0"/>
    <x v="175"/>
    <s v="Periodo 2018-2020"/>
    <s v="Kilogramo - Kg"/>
    <s v="Oficina de Estudios y Políticas Agrarias (ODEPA)"/>
    <s v="Número de empleados por Procesamiento (agroindustria), en la Comuna de Purranque"/>
    <s v="La nube de palabras muestra el Número de empleados por Procesamiento (agroindustria), en la Comuna de Purranque, durante el Periodo 2018-2020, de acuerdo a datos recopilados por la Oficina de Estudios y Políticas Agrarias (ODEPA)- Kilogramo - Kg"/>
    <s v="Nube de palabras"/>
    <s v="Estadísticas,ODEPA,Fruta,Agricultura,Número de empleados, Procesamiento, Purranque"/>
    <s v="https://analytics.zoho.com/open-view/2395394000001840481?ZOHO_CRITERIA=%224.6%22.%22C%C3%B3digo_Comuna%22%3D10303"/>
    <x v="190"/>
    <s v="#1774B9"/>
  </r>
  <r>
    <n v="4202"/>
    <x v="0"/>
    <x v="4"/>
    <s v="Agropecurio y Forestal"/>
    <n v="4303"/>
    <x v="55"/>
    <x v="28"/>
    <x v="0"/>
    <x v="329"/>
    <x v="0"/>
    <x v="182"/>
    <s v="Periodo 2018-2020"/>
    <s v="Kilogramo - Kg"/>
    <s v="Oficina de Estudios y Políticas Agrarias (ODEPA)"/>
    <s v="Volumen  de fruta por Tipo de Fruta, producidas en la Monte Patria"/>
    <s v="El gráfico muestra el Volumen  de fruta por Tipo de Fruta, producidas en la Monte Patria, durante el Periodo 2018-2020, de acuerdo a datos recopilados por la Oficina de Estudios y Políticas Agrarias (ODEPA)- Kilogramo - Kg"/>
    <s v="Gráfico"/>
    <s v="Estadísticas,ODEPA,Fruta,Agricultura,Volumen de fruta, Tipo de Fruta, Monte Patria"/>
    <s v="https://analytics.zoho.com/open-view/2395394000001834352?ZOHO_CRITERIA=%224.6%22.%22C%C3%B3digo_Comuna%22%3D4303"/>
    <x v="191"/>
    <s v="#1774B9"/>
  </r>
  <r>
    <n v="4203"/>
    <x v="0"/>
    <x v="4"/>
    <s v="Agropecuario y Forestal"/>
    <n v="100104"/>
    <x v="51"/>
    <x v="33"/>
    <x v="2"/>
    <x v="113"/>
    <x v="5"/>
    <x v="199"/>
    <s v="Año 2020"/>
    <s v="toneladas (t)"/>
    <s v="Oficina de Estudios y Políticas Agrarias (ODEPA)"/>
    <s v="Volumen de las importaciones de  Frutos de pepita por Procesamiento"/>
    <s v="El nube de palabras muestra el Volumen de las importaciones de  Frutos de pepita por Procesamiento, durante el Año 2020, de acuerdo a datos recopilados por la Oficina de Estudios y Políticas Agrarias (ODEPA)- toneladas (t)"/>
    <s v="Nube de palabras"/>
    <s v="Estadísticas,Agricultura,Fruta,Importaciones,Chile,Frutos de pepita,Aceites,Congelados,Conservas,Deshidratados,Fresca,Frutos secos,Jugos"/>
    <s v="https://analytics.zoho.com/open-view/2395394000005578183?ZOHO_CRITERIA=%22Trasposicion_4.3%22.%22Id_Producto%22%3D100104"/>
    <x v="0"/>
    <s v="#1774B9"/>
  </r>
  <r>
    <n v="4204"/>
    <x v="0"/>
    <x v="4"/>
    <s v="Agropecurio y Forestal"/>
    <n v="53"/>
    <x v="54"/>
    <x v="31"/>
    <x v="1"/>
    <x v="99"/>
    <x v="6"/>
    <x v="367"/>
    <s v="Periodo 2018-2019-2020"/>
    <s v="Superficie (ha)"/>
    <s v="Oficina de Estudios y Políticas Agrarias (ODEPA)"/>
    <s v="Superficie plantada de  Pera asiática según Variedad por Comuna en la Región de Coquimbo"/>
    <s v="Representación geográfica de la superficie plantada de Pera asiática por Comuna en la Región de Coquimb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Coquimbo,Especie Plantada,Pera asiática"/>
    <s v="https://analytics.zoho.com/open-view/2395394000008814573?ZOHO_CRITERIA=%224.12%20Sup%20Plantada%20Frut%C3%ADcola%22.%22Codreg%22%3D4%20and%20%224.12%20Sup%20Plantada%20Frut%C3%ADcola%22.%22id_especie%22%3D53"/>
    <x v="69"/>
    <s v="#1774B9"/>
  </r>
  <r>
    <n v="4205"/>
    <x v="0"/>
    <x v="4"/>
    <s v="Agropecurio y Forestal"/>
    <n v="36"/>
    <x v="54"/>
    <x v="31"/>
    <x v="1"/>
    <x v="163"/>
    <x v="6"/>
    <x v="222"/>
    <s v="Periodo 2018-2019-2020"/>
    <s v="Superficie (ha)"/>
    <s v="Oficina de Estudios y Políticas Agrarias (ODEPA)"/>
    <s v="Superficie plantada de  Moras cultivadas e híbridos según Variedad por Comuna en la Región de Maule"/>
    <s v="Representación geográfica de la superficie plantada de Moras cultivadas e híbridos por Comuna en la Región de Maule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Maule,Especie Plantada,Moras cultivadas e híbridos"/>
    <s v="https://analytics.zoho.com/open-view/2395394000008814573?ZOHO_CRITERIA=%224.12%20Sup%20Plantada%20Frut%C3%ADcola%22.%22Codreg%22%3D7%20and%20%224.12%20Sup%20Plantada%20Frut%C3%ADcola%22.%22id_especie%22%3D36"/>
    <x v="14"/>
    <s v="#1774B9"/>
  </r>
  <r>
    <n v="4206"/>
    <x v="0"/>
    <x v="4"/>
    <s v="Agropecurio y Forestal"/>
    <n v="4104"/>
    <x v="49"/>
    <x v="28"/>
    <x v="0"/>
    <x v="248"/>
    <x v="0"/>
    <x v="175"/>
    <s v="Periodo 2018-2020"/>
    <s v="Kilogramo - Kg"/>
    <s v="Oficina de Estudios y Políticas Agrarias (ODEPA)"/>
    <s v="Número de empleados por Procesamiento (agroindustria), en la Comuna de La Higuera"/>
    <s v="La nube de palabras muestra el Número de empleados por Procesamiento (agroindustria), en la Comuna de La Higuera, durante el Periodo 2018-2020, de acuerdo a datos recopilados por la Oficina de Estudios y Políticas Agrarias (ODEPA)- Kilogramo - Kg"/>
    <s v="Nube de palabras"/>
    <s v="Estadísticas,ODEPA,Fruta,Agricultura,Número de empleados, Procesamiento, La Higuera"/>
    <s v="https://analytics.zoho.com/open-view/2395394000001840481?ZOHO_CRITERIA=%224.6%22.%22C%C3%B3digo_Comuna%22%3D4104"/>
    <x v="192"/>
    <s v="#1774B9"/>
  </r>
  <r>
    <n v="4207"/>
    <x v="0"/>
    <x v="4"/>
    <s v="Agropecurio y Forestal"/>
    <n v="14"/>
    <x v="59"/>
    <x v="35"/>
    <x v="1"/>
    <x v="226"/>
    <x v="0"/>
    <x v="261"/>
    <s v="Periodo 2019-2020"/>
    <s v="Toneladas"/>
    <s v="Oficina de Estudios y Políticas Agrarias (ODEPA)"/>
    <s v="Producción de cultivos anuales, por Tipo de cultivo de la Región de Los Ríos"/>
    <s v="El gráfico muestra la Producción de cultivos anuales, por Tipo de cultivo de la Región de Los Ríos, durante el Periodo 2019-2020, de acuerdo a datos recopilados por la Oficina de Estudios y Políticas Agrarias (ODEPA)- Toneladas"/>
    <s v="Gráfico"/>
    <s v=" Tipo de cultivo,ODEPA,Cultivos anuales,Estadisticas,Producción agrícola, Agricultura,Región de Los Ríos"/>
    <s v="https://analytics.zoho.com/open-view/2395394000006351057?ZOHO_CRITERIA=%22Trasposicion_4.10%22.%22Cod_regi%C3%B3n%22%20%3D%2014"/>
    <x v="171"/>
    <s v="#1774B9"/>
  </r>
  <r>
    <n v="4208"/>
    <x v="0"/>
    <x v="4"/>
    <s v="Agropecurio y Forestal"/>
    <n v="149"/>
    <x v="51"/>
    <x v="30"/>
    <x v="2"/>
    <x v="406"/>
    <x v="0"/>
    <x v="185"/>
    <s v="Periodo 2012-2020"/>
    <s v="USD"/>
    <s v="Oficina de Estudios y Políticas Agrarias (ODEPA)"/>
    <s v="Evolución del Valor de las exportaciones de fruta hacia República Dominicana, por Región de Origen producidas a Escala Nacional"/>
    <s v="El gráfico muestra la Evolución del Valor de las exportaciones de fruta hacia República Dominicana, por Región de Origen producidas a Escala Nacional, durante el Periodo 2012-2020, de acuerdo a datos recopilados por la Oficina de Estudios y Políticas Agrarias (ODEPA)- USD"/>
    <s v="Gráfico Evolución"/>
    <s v="Estadísticas,Agricultura,Fruta,Exportaciones,República Dominicana,Región de Origen,Ñuble,Biobío,Maule,O'Higgins,Coquimbo,Valparaíso,Metropolitana"/>
    <s v="https://analytics.zoho.com/open-view/2395394000006080321?ZOHO_CRITERIA=%22Trasposicion_4.2%22.%22ID_territorio%22%3D149"/>
    <x v="0"/>
    <s v="#1774B9"/>
  </r>
  <r>
    <n v="4209"/>
    <x v="0"/>
    <x v="4"/>
    <s v="Agropecurio y Forestal"/>
    <n v="10"/>
    <x v="59"/>
    <x v="35"/>
    <x v="2"/>
    <x v="113"/>
    <x v="0"/>
    <x v="259"/>
    <s v="Periodo 1979-2020"/>
    <s v="Toneladas"/>
    <s v="Oficina de Estudios y Políticas Agrarias (ODEPA)"/>
    <s v="Evolución de producción de Garbanzo por Región de origen, a Escala Nacional"/>
    <s v="El gráfico muestra la Evolución de producción de Garbanzo por Región de origen, a Escala Nacional, durante el Periodo 1979-2020, de acuerdo a datos recopilados por la Oficina de Estudios y Políticas Agrarias (ODEPA)- Toneladas"/>
    <s v="Gráfico de Evolución"/>
    <s v=" Garbanzo,ODEPA,Cultivos anuales,Estadisticas,Producción agrícola, Agricultura,Chile"/>
    <s v="https://analytics.zoho.com/open-view/2395394000006354352?ZOHO_CRITERIA=%22Trasposicion_4.10%22.%22Id_cultivo%22%20%3D%2010"/>
    <x v="0"/>
    <s v="#1774B9"/>
  </r>
  <r>
    <n v="4210"/>
    <x v="0"/>
    <x v="4"/>
    <s v="Agropecurio y Forestal"/>
    <n v="64"/>
    <x v="54"/>
    <x v="31"/>
    <x v="1"/>
    <x v="184"/>
    <x v="6"/>
    <x v="368"/>
    <s v="Periodo 2018-2019-2020"/>
    <s v="Superficie (ha)"/>
    <s v="Oficina de Estudios y Políticas Agrarias (ODEPA)"/>
    <s v="Superficie plantada de  Feijoa según Variedad por Comuna en la Región de Valparaíso"/>
    <s v="Representación geográfica de la superficie plantada de Feijoa por Comuna en la Región de Valparaíso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Valparaíso,Especie Plantada,Feijoa"/>
    <s v="https://analytics.zoho.com/open-view/2395394000008814573?ZOHO_CRITERIA=%224.12%20Sup%20Plantada%20Frut%C3%ADcola%22.%22Codreg%22%3D5%20and%20%224.12%20Sup%20Plantada%20Frut%C3%ADcola%22.%22id_especie%22%3D64"/>
    <x v="76"/>
    <s v="#1774B9"/>
  </r>
  <r>
    <n v="4211"/>
    <x v="0"/>
    <x v="4"/>
    <s v="Agropecurio y Forestal"/>
    <n v="100107009"/>
    <x v="55"/>
    <x v="28"/>
    <x v="2"/>
    <x v="113"/>
    <x v="0"/>
    <x v="252"/>
    <s v="Periodo 2018-2020"/>
    <s v="Kilogramo - Kg"/>
    <s v="Oficina de Estudios y Políticas Agrarias (ODEPA)"/>
    <s v="Volumen  de  Michay por Región de origen, producidas a nivel nacional"/>
    <s v="El mapa muestra el Volumen  de  Michay por Región de origen, producidas a nivel nacional, durante el Periodo 2018-2020, de acuerdo a datos recopilados por la Oficina de Estudios y Políticas Agrarias (ODEPA)- Kilogramo - Kg"/>
    <s v="Mapa"/>
    <s v="Estadísticas,ODEPA,Fruta,Agricultura,Volumen de fruta, Michay, Chile"/>
    <s v="https://analytics.zoho.com/open-view/2395394000001878889?ZOHO_CRITERIA=%224.6%22.%22Id_Categor%C3%ADa%22%3D100107009"/>
    <x v="0"/>
    <s v="#1774B9"/>
  </r>
  <r>
    <n v="4212"/>
    <x v="0"/>
    <x v="4"/>
    <s v="Agropecurio y Forestal"/>
    <n v="100105002"/>
    <x v="55"/>
    <x v="28"/>
    <x v="2"/>
    <x v="113"/>
    <x v="0"/>
    <x v="188"/>
    <s v="Periodo 2018-2020"/>
    <s v="Kilogramo - Kg"/>
    <s v="Oficina de Estudios y Políticas Agrarias (ODEPA)"/>
    <s v="Volumen  de  Avellano por Procesamiento, producidas a nivel nacional"/>
    <s v="El mapa muestra el Volumen  de  Avellano por Procesamiento, producidas a nivel nacional, durante el Periodo 2018-2020, de acuerdo a datos recopilados por la Oficina de Estudios y Políticas Agrarias (ODEPA)- Kilogramo - Kg"/>
    <s v="Gráfico"/>
    <s v="Estadísticas,ODEPA,Fruta,Agricultura,Volumen de fruta, Avellano, Chile"/>
    <s v="https://analytics.zoho.com/open-view/2395394000001894015?ZOHO_CRITERIA=%224.6%22.%22Id_Categor%C3%ADa%22%3D100105002"/>
    <x v="0"/>
    <s v="#1774B9"/>
  </r>
  <r>
    <n v="4213"/>
    <x v="0"/>
    <x v="4"/>
    <s v="Agropecurio y Forestal"/>
    <n v="174"/>
    <x v="51"/>
    <x v="30"/>
    <x v="2"/>
    <x v="365"/>
    <x v="0"/>
    <x v="177"/>
    <s v="Periodo 2012-2020"/>
    <s v="toneladas (t)"/>
    <s v="Oficina de Estudios y Políticas Agrarias (ODEPA)"/>
    <s v="Evolución del volumen de las exportaciones de fruta hacia Tailandia, por Fruta producidas a Escala Nacional"/>
    <s v="El gráfico muestra la Evolución del volumen de las exportaciones de fruta hacia Tailandia, por Fruta producidas a Escala Nacional, durante el Periodo 2012-2020, de acuerdo a datos recopilados por la Oficina de Estudios y Políticas Agrarias (ODEPA)- toneladas (t)"/>
    <s v="Gráfico Evolución"/>
    <s v="Estadísticas,Agricultura,Fruta,Exportaciones,Tailandia,Fruta,Aceituna,Almendra,Cereza,Coco,Durazno,Frambuesa,Frutilla,Otros frutos secos,Piña,Uva"/>
    <s v="https://analytics.zoho.com/open-view/2395394000000988827?ZOHO_CRITERIA=%22Trasposicion_4.1%22.%22Id_auxiliar%22%3D174"/>
    <x v="0"/>
    <s v="#1774B9"/>
  </r>
  <r>
    <n v="4214"/>
    <x v="0"/>
    <x v="4"/>
    <s v="Agropecuario y Forestal"/>
    <n v="100108"/>
    <x v="51"/>
    <x v="33"/>
    <x v="2"/>
    <x v="113"/>
    <x v="5"/>
    <x v="190"/>
    <s v="Año 2020"/>
    <s v="toneladas (t)"/>
    <s v="Oficina de Estudios y Políticas Agrarias (ODEPA)"/>
    <s v="Volumen de las importaciones de  Frutos Tropicales y subtropicales por Procesamiento"/>
    <s v="El nube de palabras muestra el Volumen de las importaciones de  Frutos Tropicales y subtropicales por Procesamiento, durante el Año 2020, de acuerdo a datos recopilados por la Oficina de Estudios y Políticas Agrarias (ODEPA)- toneladas (t)"/>
    <s v="Nube de palabras"/>
    <s v="Estadísticas,Agricultura,Fruta,Importaciones,Chile,Frutos Tropicales y subtropicales,Aceites,Congelados,Conservas,Deshidratados,Fresca,Frutos secos,Jugos"/>
    <s v="https://analytics.zoho.com/open-view/2395394000005578183?ZOHO_CRITERIA=%22Trasposicion_4.3%22.%22Id_Producto%22%3D100108"/>
    <x v="0"/>
    <s v="#1774B9"/>
  </r>
  <r>
    <n v="4215"/>
    <x v="0"/>
    <x v="4"/>
    <s v="Agropecuario y Forestal"/>
    <n v="100103004"/>
    <x v="51"/>
    <x v="33"/>
    <x v="2"/>
    <x v="113"/>
    <x v="0"/>
    <x v="170"/>
    <s v="Periodo 2012-2020"/>
    <s v="USD"/>
    <s v="Oficina de Estudios y Políticas Agrarias (ODEPA)"/>
    <s v="Evolución del Valor de las importaciones de Durazno por País de origen"/>
    <s v="El gráfico muestra la Evolución del Valor de las importaciones de Durazno por País de origen, durante el Periodo 2012-2020, de acuerdo a datos recopilados por la Oficina de Estudios y Políticas Agrarias (ODEPA)- USD"/>
    <s v="Gráfico Evolución"/>
    <s v="Estadísticas,Agricultura,Fruta,Importaciones,Chile,Durazno,Argentina,China,Corea del Sur,España,Estados Unidos,Grecia,México,Sudáfrica"/>
    <s v="https://analytics.zoho.com/open-view/2395394000005672161?ZOHO_CRITERIA=%22Trasposicion_4.4%22.%22Id_Categor%C3%ADa%22%20%3D%20100103004"/>
    <x v="0"/>
    <s v="#1774B9"/>
  </r>
  <r>
    <n v="4216"/>
    <x v="0"/>
    <x v="4"/>
    <s v="Agropecurio y Forestal"/>
    <n v="2"/>
    <x v="59"/>
    <x v="35"/>
    <x v="2"/>
    <x v="113"/>
    <x v="0"/>
    <x v="290"/>
    <s v="Periodo 2019-2020"/>
    <s v="Toneladas"/>
    <s v="Oficina de Estudios y Políticas Agrarias (ODEPA)"/>
    <s v="Producción de Arroz por Región de origen, a Escala Nacional"/>
    <s v="El gráfico muestra la Producción de Arroz por Región de origen, a Escala Nacional, durante el Periodo 2019-2020, de acuerdo a datos recopilados por la Oficina de Estudios y Políticas Agrarias (ODEPA)- Toneladas"/>
    <s v="Gráfico"/>
    <s v=" Arroz,ODEPA,Cultivos anuales,Estadisticas,Producción agrícola, Agricultura,Chile"/>
    <s v="https://analytics.zoho.com/open-view/2395394000006352311?ZOHO_CRITERIA=%22Trasposicion_4.10%22.%22Id_cultivo%22%20%3D%202"/>
    <x v="0"/>
    <s v="#1774B9"/>
  </r>
  <r>
    <n v="4217"/>
    <x v="0"/>
    <x v="4"/>
    <s v="Agropecurio y Forestal"/>
    <n v="182"/>
    <x v="51"/>
    <x v="33"/>
    <x v="2"/>
    <x v="408"/>
    <x v="0"/>
    <x v="175"/>
    <s v="Año 2020"/>
    <s v="toneladas (t)"/>
    <s v="Oficina de Estudios y Políticas Agrarias (ODEPA)"/>
    <s v="Volumen de las importaciones de fruta provenientes de Túnez, por Procesamiento"/>
    <s v="El gráfico muestra el Volumen de las importaciones de fruta provenientes de Túnez, por Procesamiento, durante el Año 2020, de acuerdo a datos recopilados por la Oficina de Estudios y Políticas Agrarias (ODEPA)- toneladas (t)"/>
    <s v="Gráfico"/>
    <s v="Estadísticas,Agricultura,Fruta,Importaciones,Túnez,Procesamiento,Aceites,Congelados,Conservas,Deshidratados,Fresca,Frutos secos,Jugos"/>
    <s v="https://analytics.zoho.com/open-view/2395394000005581300?ZOHO_CRITERIA=%22Trasposicion_4.3%22.%22Id_auxiliar%22%3D182"/>
    <x v="0"/>
    <s v="#1774B9"/>
  </r>
  <r>
    <n v="4218"/>
    <x v="0"/>
    <x v="4"/>
    <s v="Agropecurio y Forestal"/>
    <n v="160"/>
    <x v="51"/>
    <x v="33"/>
    <x v="2"/>
    <x v="407"/>
    <x v="0"/>
    <x v="177"/>
    <s v="Año 2020"/>
    <s v="USD"/>
    <s v="Oficina de Estudios y Políticas Agrarias (ODEPA)"/>
    <s v="Valor de las importaciones de fruta provenientes de Serbia, por Fruta"/>
    <s v="El gráfico muestra el Valor de las importaciones de fruta provenientes de Serbia, por Fruta, durante el Año 2020, de acuerdo a datos recopilados por la Oficina de Estudios y Políticas Agrarias (ODEPA)- USD"/>
    <s v="Gráfico"/>
    <s v="Estadísticas,Agricultura,Fruta,Importaciones,Serbia,Fruta,Frambuesa"/>
    <s v="https://analytics.zoho.com/open-view/2395394000005672814?ZOHO_CRITERIA=%22Trasposicion_4.4%22.%22Id_auxiliar%22%3D160"/>
    <x v="0"/>
    <s v="#1774B9"/>
  </r>
  <r>
    <n v="4219"/>
    <x v="0"/>
    <x v="4"/>
    <s v="Agropecurio y Forestal"/>
    <n v="7405"/>
    <x v="49"/>
    <x v="28"/>
    <x v="0"/>
    <x v="27"/>
    <x v="0"/>
    <x v="182"/>
    <s v="Periodo 2018-2020"/>
    <s v="Kilogramo - Kg"/>
    <s v="Oficina de Estudios y Políticas Agrarias (ODEPA)"/>
    <s v="Número de empleados por Tipo de Fruta, en la Comuna de Retiro"/>
    <s v="El gráfico muestra el Número de empleados por Tipo de Fruta, en la Comuna de Retiro, durante el Periodo 2018-2020, de acuerdo a datos recopilados por la Oficina de Estudios y Políticas Agrarias (ODEPA)- Kilogramo - Kg"/>
    <s v="Gráfico"/>
    <s v="Estadísticas,ODEPA,Fruta,Agricultura,Número de empleados, Tipo de Fruta, Retiro"/>
    <s v="https://analytics.zoho.com/open-view/2395394000001834656?ZOHO_CRITERIA=%224.6%22.%22C%C3%B3digo_Comuna%22%3D7405"/>
    <x v="140"/>
    <s v="#1774B9"/>
  </r>
  <r>
    <n v="4220"/>
    <x v="0"/>
    <x v="4"/>
    <s v="Agropecurio y Forestal"/>
    <n v="49"/>
    <x v="54"/>
    <x v="31"/>
    <x v="2"/>
    <x v="113"/>
    <x v="6"/>
    <x v="369"/>
    <s v="Periodo 2018-2019-2020"/>
    <s v="Superficie (ha)"/>
    <s v="Oficina de Estudios y Políticas Agrarias (ODEPA)"/>
    <s v="Superficie plantada de  Kiwi Gold O Kiwi Amarillo según Variedad por Región a Escala Nacional"/>
    <s v="Representación geográfica que muestra la superficie plantada de Kiwi Gold O Kiwi Amarillo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Kiwi Gold O Kiwi Amarillo"/>
    <s v="https://analytics.zoho.com/open-view/2395394000008807134?ZOHO_CRITERIA=%224.12%20Sup%20Plantada%20Frut%C3%ADcola%22.%22id_especie%22%3D49"/>
    <x v="5"/>
    <s v="#1774B9"/>
  </r>
  <r>
    <n v="4221"/>
    <x v="0"/>
    <x v="4"/>
    <s v="Agropecurio y Forestal"/>
    <n v="5"/>
    <x v="49"/>
    <x v="28"/>
    <x v="1"/>
    <x v="184"/>
    <x v="0"/>
    <x v="175"/>
    <s v="Periodo 2018-2020"/>
    <s v="Kilogramo - Kg"/>
    <s v="Oficina de Estudios y Políticas Agrarias (ODEPA)"/>
    <s v="Número de empleados por Procesamiento, en la Región de Valparaíso"/>
    <s v="El gráfico muestra el Número de empleados por Procesamiento, en la Región de Valparaíso, durante el Periodo 2018-2020, de acuerdo a datos recopilados por la Oficina de Estudios y Políticas Agrarias (ODEPA)- Kilogramo - Kg"/>
    <s v="Gráfico"/>
    <s v="Estadísticas,ODEPA,Fruta,Agricultura,Número de empleados, Procesamiento, Región de Valparaíso"/>
    <s v="https://analytics.zoho.com/open-view/2395394000001829309?ZOHO_CRITERIA=%224.6%22.%22C%C3%B3digo_Regi%C3%B3n%22%3D5"/>
    <x v="63"/>
    <s v="#1774B9"/>
  </r>
  <r>
    <n v="4222"/>
    <x v="0"/>
    <x v="4"/>
    <s v="Agropecuario y Forestal"/>
    <n v="100106001"/>
    <x v="51"/>
    <x v="30"/>
    <x v="2"/>
    <x v="113"/>
    <x v="0"/>
    <x v="342"/>
    <s v="Periodo 2012-2020"/>
    <s v="USD"/>
    <s v="Oficina de Estudios y Políticas Agrarias (ODEPA)"/>
    <s v="Evolución del Valor  de las exportaciones de Olivo por Procesamiento, producidas a Escala Nacional"/>
    <s v="El gráfico muestra la Evolución del Valor  de las exportaciones de Olivo por Procesamiento, producidas a Escala Nacional, durante el Periodo 2012-2020, de acuerdo a datos recopilados por la Oficina de Estudios y Políticas Agrarias (ODEPA)- USD"/>
    <s v="Gráfico Evolución"/>
    <s v="Estadísticas,Agricultura,Fruta,Exportaciones,Chile,Olivo,Aceites,Congelados,Conservas,Deshidratados,Fresca,Frutos secos,Jugos"/>
    <s v="https://analytics.zoho.com/open-view/2395394000006080903?ZOHO_CRITERIA=%22Trasposicion_4.2%22.%22Id_Categor%C3%ADa%22%20%3D%20100106001"/>
    <x v="0"/>
    <s v="#1774B9"/>
  </r>
  <r>
    <n v="4223"/>
    <x v="0"/>
    <x v="4"/>
    <s v="Agropecurio y Forestal"/>
    <n v="100105"/>
    <x v="57"/>
    <x v="31"/>
    <x v="1"/>
    <x v="163"/>
    <x v="0"/>
    <x v="266"/>
    <s v="Periodo 2018-2019-2020"/>
    <s v="Superficie (ha)"/>
    <s v="Oficina de Estudios y Políticas Agrarias (ODEPA)"/>
    <s v="Superficie plantada de especies frutales clasificadas como Frutos secos por Comuna en la Región de Maule"/>
    <s v="Representación geográfica de la superficie plantada de Frutos secos en la Región de Maule por Comuna, de acuerdo a datos recopilados por la Oficina de Estudios y Políticas Agrarias (ODEPA) en los Catastros Frutícolas Regionales de los años 2018-2019-2020."/>
    <s v="Representación Geográfica"/>
    <s v="agricultura,agrícola,frutícola,superficie,plantaciones,fruta,ODEPA,comuna,región,Región de Maule,Tipo de Cultivo,Frutos secos"/>
    <s v="https://analytics.zoho.com/open-view/2395394000008814386?ZOHO_CRITERIA=%224.12%20Sup%20Plantada%20Frut%C3%ADcola%22.%22Codreg%22%3D7%20and%20%224.12%20Sup%20Plantada%20Frut%C3%ADcola%22.%22Id_producto%22%3D100105"/>
    <x v="14"/>
    <s v="#1774B9"/>
  </r>
  <r>
    <n v="4224"/>
    <x v="0"/>
    <x v="4"/>
    <s v="Agropecurio y Forestal"/>
    <n v="100107007"/>
    <x v="55"/>
    <x v="28"/>
    <x v="2"/>
    <x v="113"/>
    <x v="0"/>
    <x v="285"/>
    <s v="Periodo 2018-2020"/>
    <s v="Kilogramo - Kg"/>
    <s v="Oficina de Estudios y Políticas Agrarias (ODEPA)"/>
    <s v="Volumen  de  Lúcumo por Procesamiento, producidas a nivel nacional"/>
    <s v="El mapa muestra el Volumen  de  Lúcumo por Procesamiento, producidas a nivel nacional, durante el Periodo 2018-2020, de acuerdo a datos recopilados por la Oficina de Estudios y Políticas Agrarias (ODEPA)- Kilogramo - Kg"/>
    <s v="Gráfico"/>
    <s v="Estadísticas,ODEPA,Fruta,Agricultura,Volumen de fruta, Lúcumo, Chile"/>
    <s v="https://analytics.zoho.com/open-view/2395394000001894015?ZOHO_CRITERIA=%224.6%22.%22Id_Categor%C3%ADa%22%3D100107007"/>
    <x v="0"/>
    <s v="#1774B9"/>
  </r>
  <r>
    <n v="4225"/>
    <x v="0"/>
    <x v="4"/>
    <s v="Agropecurio y Forestal"/>
    <n v="100112021"/>
    <x v="60"/>
    <x v="34"/>
    <x v="1"/>
    <x v="24"/>
    <x v="8"/>
    <x v="334"/>
    <s v="Año 2021"/>
    <s v="Pesos por kilogramo (CLP/kg)"/>
    <s v="Oficina de Estudios y Políticas Agrarias (ODEPA)"/>
    <s v="Precios Diarios de Ají durante el año 2021 en los Mercados Mayoristas de la Región de Los Lagos"/>
    <s v="Evolución de los Precios diarios de Ají en pesos chilenos por kilogramo desde el 1/1/2021 a la fecha en los Mercados Mayoristas de la Región de Los Lagos con base en datos reportados por la Oficina de Estudios y Políticas Agrarias (ODEPA)"/>
    <s v="Gráfico Evolución"/>
    <s v="precio,diario,ODEPA,agrícola,productos agrícolas,verduras,por mayor,Variedad-Origen-Calidad,Ají,Región de Los Lagos"/>
    <s v="https://analytics.zoho.com/open-view/2395394000008703957?ZOHO_CRITERIA=%22Hortaliza%20Consolidado%22.%22Codreg%22%3D10%20and%20%22Hortaliza%20Consolidado%22.%22Categor%C3%ADa%20ID%22%3D100112021%0A"/>
    <x v="32"/>
    <s v="#1774B9"/>
  </r>
  <r>
    <n v="4226"/>
    <x v="0"/>
    <x v="4"/>
    <s v="Agropecurio y Forestal"/>
    <n v="7201"/>
    <x v="57"/>
    <x v="31"/>
    <x v="0"/>
    <x v="14"/>
    <x v="0"/>
    <x v="207"/>
    <s v="Periodo 2018-2019-2020"/>
    <s v="Superficie (ha)"/>
    <s v="Oficina de Estudios y Políticas Agrarias (ODEPA)"/>
    <s v="Superficie plantada de especies frutales por Tipo de Cultivo en la comuna de Cauquenes"/>
    <s v="Representación de la superficie plantada de frutales según Tipo de Cultivo en la comuna de Cauquenes, con base en datos recopilados por la Oficina de Estudios y Políticas Agrarias (ODEPA) en los Catastros Frutícolas Regionales de los años 2018-2019-2020."/>
    <s v="Gráfico Proporciones"/>
    <s v="agricultura,agrícola,frutícola,superficie,plantaciones,fruta,ODEPA,comuna,región,Cauquenes,Tipo de Cultivo"/>
    <s v="https://analytics.zoho.com/open-view/2395394000008803365?ZOHO_CRITERIA=%22Localiza%20CL%22.%22Codcom%22%3D7201"/>
    <x v="14"/>
    <s v="#1774B9"/>
  </r>
  <r>
    <n v="4227"/>
    <x v="0"/>
    <x v="4"/>
    <s v="Agropecurio y Forestal"/>
    <n v="100102004"/>
    <x v="55"/>
    <x v="28"/>
    <x v="2"/>
    <x v="113"/>
    <x v="0"/>
    <x v="192"/>
    <s v="Periodo 2018-2020"/>
    <s v="Kilogramo - Kg"/>
    <s v="Oficina de Estudios y Políticas Agrarias (ODEPA)"/>
    <s v="Volumen  de  Mandarino por Destino, producidas a nivel nacional"/>
    <s v="El mapa muestra el Volumen  de  Mandarino por Destino, producidas a nivel nacional, durante el Periodo 2018-2020, de acuerdo a datos recopilados por la Oficina de Estudios y Políticas Agrarias (ODEPA)- Kilogramo - Kg"/>
    <s v="Nube de palabras"/>
    <s v="Estadísticas,ODEPA,Fruta,Agricultura,Volumen de fruta, Mandarino, Chile"/>
    <s v="https://analytics.zoho.com/open-view/2395394000001894719?ZOHO_CRITERIA=%224.6%22.%22Id_Categor%C3%ADa%22%3D100102004"/>
    <x v="0"/>
    <s v="#1774B9"/>
  </r>
  <r>
    <n v="4228"/>
    <x v="0"/>
    <x v="4"/>
    <s v="Agropecurio y Forestal"/>
    <n v="100102003"/>
    <x v="58"/>
    <x v="34"/>
    <x v="1"/>
    <x v="98"/>
    <x v="8"/>
    <x v="191"/>
    <s v="Año 2021"/>
    <s v="Pesos por kilogramo (CLP/kg)"/>
    <s v="Oficina de Estudios y Políticas Agrarias (ODEPA)"/>
    <s v="Precios Diarios de Limón durante el año 2021 en los Mercados Mayoristas de la Región de Arica y Parinacota"/>
    <s v="Evolución de los Precios diarios de Limón en pesos chilenos por kilogramo desde el 1/1/2021 a la fecha en los Mercados Mayoristas de la Región de Arica y Parinacota con base en datos reportados por la Oficina de Estudios y Políticas Agrarias (ODEPA)"/>
    <s v="Gráfico Evolución"/>
    <s v="precio,diario,ODEPA,agrícola,productos agrícolas,verduras,por mayor,Variedad-Origen-Calidad,Limón,Región de Arica y Parinacota"/>
    <s v="https://analytics.zoho.com/open-view/2395394000008699297?ZOHO_CRITERIA=%22Fruta%20Consolidado%22.%22Codreg%22%3D15%20and%20%22Fruta%20Consolidado%22.%22Categor%C3%ADa%20ID%22%3D100102003"/>
    <x v="21"/>
    <s v="#1774B9"/>
  </r>
  <r>
    <n v="4229"/>
    <x v="0"/>
    <x v="4"/>
    <s v="Agropecurio y Forestal"/>
    <n v="100101015"/>
    <x v="50"/>
    <x v="29"/>
    <x v="1"/>
    <x v="24"/>
    <x v="0"/>
    <x v="205"/>
    <s v="Periodo 2018-2019"/>
    <s v="Empresas (unidades)"/>
    <s v="Oficina de Estudios y Políticas Agrarias (ODEPA)"/>
    <s v="Número de empresas agroindustriales procesadoras de Mora Silvestre por Comuna en la Región de Los Lagos"/>
    <s v="El Mapa muestra el Número de empresas agrícolas por Comuna en la Región de Los Lagos, que utilizan Mora Silvestre en su producción, entre los años 2018-2019, de acuerdo a datos recopilados del directorio de agroindustrías hortofrutícolas efectuados por la ODEPA."/>
    <s v="Representación Geográfica"/>
    <s v="agricultura,agrícola,frutícola,directorio,agroindustria,fruta,hortaliza,ODEPA,Ninguno,Región de Los Lagos,Mora Silvestre"/>
    <s v="https://analytics.zoho.com/open-view/2395394000008782843?ZOHO_CRITERIA=%22Localiza%20CL%22.%22Codreg%22%3D10%20and%20%224.13%20Directorio%20Agroindustria%202020%22.%22Id_Categor%C3%ADa%22%3D100101015"/>
    <x v="37"/>
    <s v="#1774B9"/>
  </r>
  <r>
    <n v="4230"/>
    <x v="0"/>
    <x v="4"/>
    <s v="Agropecurio y Forestal"/>
    <n v="100103006"/>
    <x v="55"/>
    <x v="28"/>
    <x v="2"/>
    <x v="113"/>
    <x v="0"/>
    <x v="308"/>
    <s v="Periodo 2018-2020"/>
    <s v="Kilogramo - Kg"/>
    <s v="Oficina de Estudios y Políticas Agrarias (ODEPA)"/>
    <s v="Volumen  de  Nectarino por Destino, producidas a nivel nacional"/>
    <s v="El mapa muestra el Volumen  de  Nectarino por Destino, producidas a nivel nacional, durante el Periodo 2018-2020, de acuerdo a datos recopilados por la Oficina de Estudios y Políticas Agrarias (ODEPA)- Kilogramo - Kg"/>
    <s v="Nube de palabras"/>
    <s v="Estadísticas,ODEPA,Fruta,Agricultura,Volumen de fruta, Nectarino, Chile"/>
    <s v="https://analytics.zoho.com/open-view/2395394000001894719?ZOHO_CRITERIA=%224.6%22.%22Id_Categor%C3%ADa%22%3D100103006"/>
    <x v="0"/>
    <s v="#1774B9"/>
  </r>
  <r>
    <n v="4231"/>
    <x v="0"/>
    <x v="4"/>
    <s v="Agropecuario y Forestal"/>
    <n v="100103"/>
    <x v="51"/>
    <x v="30"/>
    <x v="2"/>
    <x v="113"/>
    <x v="0"/>
    <x v="262"/>
    <s v="Periodo 2012-2020"/>
    <s v="toneladas (t)"/>
    <s v="Oficina de Estudios y Políticas Agrarias (ODEPA)"/>
    <s v="Evolución del volumen de las exportaciones de  Frutos de hueso (carozo)  por Fruta, producidas a Escala Nacional"/>
    <s v="El gráfico muestra la Evolución del volumen de las exportaciones de  Frutos de hueso (carozo)  por Fruta, producidas a Escala Nacional, durante el Periodo 2012-2020, de acuerdo a datos recopilados por la Oficina de Estudios y Políticas Agrarias (ODEPA)- toneladas (t)"/>
    <s v="Gráfico Evolución"/>
    <s v="Estadísticas,Agricultura,Fruta,Exportaciones,Chile,Frutos de hueso (carozo),Cereza,Ciruela,Damasco,Durazno,Nectarín"/>
    <s v="https://analytics.zoho.com/open-view/2395394000000964631?ZOHO_CRITERIA=%22Trasposicion_4.1%22.%22Id_Producto%22%20%3D%20100103"/>
    <x v="0"/>
    <s v="#1774B9"/>
  </r>
  <r>
    <n v="4232"/>
    <x v="0"/>
    <x v="4"/>
    <s v="Agropecurio y Forestal"/>
    <n v="6103"/>
    <x v="57"/>
    <x v="31"/>
    <x v="0"/>
    <x v="350"/>
    <x v="0"/>
    <x v="207"/>
    <s v="Periodo 2018-2019-2020"/>
    <s v="Superficie (ha)"/>
    <s v="Oficina de Estudios y Políticas Agrarias (ODEPA)"/>
    <s v="Superficie plantada de especies frutales por Tipo de Cultivo en la comuna de Coinco"/>
    <s v="Representación de la superficie plantada de frutales según Tipo de Cultivo en la comuna de Coinco, con base en datos recopilados por la Oficina de Estudios y Políticas Agrarias (ODEPA) en los Catastros Frutícolas Regionales de los años 2018-2019-2020."/>
    <s v="Gráfico Proporciones"/>
    <s v="agricultura,agrícola,frutícola,superficie,plantaciones,fruta,ODEPA,comuna,región,Coinco,Tipo de Cultivo"/>
    <s v="https://analytics.zoho.com/open-view/2395394000008803365?ZOHO_CRITERIA=%22Localiza%20CL%22.%22Codcom%22%3D6103"/>
    <x v="29"/>
    <s v="#1774B9"/>
  </r>
  <r>
    <n v="4233"/>
    <x v="0"/>
    <x v="4"/>
    <s v="Agropecurio y Forestal"/>
    <n v="182"/>
    <x v="51"/>
    <x v="33"/>
    <x v="2"/>
    <x v="408"/>
    <x v="0"/>
    <x v="175"/>
    <s v="Periodo 2012-2020"/>
    <s v="toneladas (t)"/>
    <s v="Oficina de Estudios y Políticas Agrarias (ODEPA)"/>
    <s v="Evolución del volumen de las importaciones provenientes de Túnez, por Procesamiento"/>
    <s v="El gráfico muestra la Evolución del volumen de las importaciones provenientes de Túnez, por Procesamiento, durante el Periodo 2012-2020, de acuerdo a datos recopilados por la Oficina de Estudios y Políticas Agrarias (ODEPA)- toneladas (t)"/>
    <s v="Gráfico Evolución"/>
    <s v="Estadísticas,Agricultura,Fruta,Importaciones,Túnez,Procesamiento,Aceites,Congelados,Conservas,Deshidratados,Fresca,Frutos secos,Jugos"/>
    <s v="https://analytics.zoho.com/open-view/2395394000005574106?ZOHO_CRITERIA=%22Trasposicion_4.3%22.%22Id_auxiliar%22%3D182"/>
    <x v="0"/>
    <s v="#1774B9"/>
  </r>
  <r>
    <n v="4234"/>
    <x v="0"/>
    <x v="4"/>
    <s v="Agropecurio y Forestal"/>
    <n v="0"/>
    <x v="57"/>
    <x v="31"/>
    <x v="2"/>
    <x v="113"/>
    <x v="0"/>
    <x v="207"/>
    <s v="Periodo 2018-2019-2020"/>
    <s v="Superficie (ha)"/>
    <s v="Oficina de Estudios y Políticas Agrarias (ODEPA)"/>
    <s v="Superficie plantada de especies frutales por Tipo de Cultivo a Escala Nacional"/>
    <s v="Vista de la superficie plantada de frutales porTipo de Cultivo a Escala Nacional de acuerdo a datos recopilados por la Oficina de Estudios y Políticas Agrarias (ODEPA) en los Catastros Frutícolas Regionales de los años 2018-2019-2020."/>
    <s v="Gráfico Proporciones"/>
    <s v="agricultura,agrícola,frutícola,superficie,plantaciones,fruta,ODEPA,Chile"/>
    <s v="https://analytics.zoho.com/open-view/2395394000008812579"/>
    <x v="0"/>
    <s v="#1774B9"/>
  </r>
  <r>
    <n v="4235"/>
    <x v="0"/>
    <x v="4"/>
    <s v="Agropecurio y Forestal"/>
    <n v="172"/>
    <x v="51"/>
    <x v="30"/>
    <x v="2"/>
    <x v="386"/>
    <x v="0"/>
    <x v="182"/>
    <s v="Año 2020"/>
    <s v="USD"/>
    <s v="Oficina de Estudios y Políticas Agrarias (ODEPA)"/>
    <s v="Valor de las exportaciones de fruta hacia Suiza, por Tipo de Fruta producidas a Escala Nacional"/>
    <s v="El gráfico muestra el Valor de las exportaciones de fruta hacia Suiza, por Tipo de Fruta producidas a Escala Nacional, durante el Año 2020, de acuerdo a datos recopilados por la Oficina de Estudios y Políticas Agrarias (ODEPA)- USD"/>
    <s v="Gráfico  "/>
    <s v="Estadísticas,Agricultura,Fruta,Exportaciones,Suiza,Tipo de Fruta,Berries,Cítricos,Frutos de hueso (carozo),Frutos de pepita,Frutos secos,Frutos oleaginosos,Otros,Tropicales y subtropicales,Uva"/>
    <s v="https://analytics.zoho.com/open-view/2395394000006082576?ZOHO_CRITERIA=%22Trasposicion_4.2%22.%22ID_territorio%22%3D172"/>
    <x v="0"/>
    <s v="#1774B9"/>
  </r>
  <r>
    <n v="4236"/>
    <x v="0"/>
    <x v="4"/>
    <s v="Agropecurio y Forestal"/>
    <n v="184"/>
    <x v="51"/>
    <x v="30"/>
    <x v="2"/>
    <x v="368"/>
    <x v="0"/>
    <x v="175"/>
    <s v="Periodo 2012-2020"/>
    <s v="toneladas (t)"/>
    <s v="Oficina de Estudios y Políticas Agrarias (ODEPA)"/>
    <s v="Evolución del volumen de las exportaciones de fruta hacia Turquía, por Procesamiento producidas a Escala Nacional"/>
    <s v="El gráfico muestra la Evolución del volumen de las exportaciones de fruta hacia Turquía, por Procesamiento producidas a Escala Nacional, durante el Periodo 2012-2020, de acuerdo a datos recopilados por la Oficina de Estudios y Políticas Agrarias (ODEPA)- toneladas (t)"/>
    <s v="Gráfico Evolución"/>
    <s v="Estadísticas,Agricultura,Fruta,Exportaciones,Turquía,Procesamiento,Aceites,Congelados,Conservas,Deshidratados,Fresca,Frutos secos,Jugos"/>
    <s v="https://analytics.zoho.com/open-view/2395394000005725032?ZOHO_CRITERIA=%22Trasposicion_4.1%22.%22Id_auxiliar%22%3D184"/>
    <x v="0"/>
    <s v="#1774B9"/>
  </r>
  <r>
    <n v="4237"/>
    <x v="0"/>
    <x v="4"/>
    <s v="Agropecurio y Forestal"/>
    <n v="100112025"/>
    <x v="58"/>
    <x v="34"/>
    <x v="1"/>
    <x v="184"/>
    <x v="8"/>
    <x v="221"/>
    <s v="Año 2021"/>
    <s v="Pesos por kilogramo (CLP/kg)"/>
    <s v="Oficina de Estudios y Políticas Agrarias (ODEPA)"/>
    <s v="Precios Diarios de Frutilla durante el año 2021 en los Mercados Mayoristas de la Región de Valparaíso"/>
    <s v="Evolución de los Precios diarios de Frutilla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Frutilla,Región de Valparaíso"/>
    <s v="https://analytics.zoho.com/open-view/2395394000008699297?ZOHO_CRITERIA=%22Fruta%20Consolidado%22.%22Codreg%22%3D5%20and%20%22Fruta%20Consolidado%22.%22Categor%C3%ADa%20ID%22%3D100112025"/>
    <x v="63"/>
    <s v="#1774B9"/>
  </r>
  <r>
    <n v="4238"/>
    <x v="0"/>
    <x v="4"/>
    <s v="Agropecurio y Forestal"/>
    <n v="13403"/>
    <x v="55"/>
    <x v="28"/>
    <x v="0"/>
    <x v="102"/>
    <x v="0"/>
    <x v="178"/>
    <s v="Periodo 2018-2020"/>
    <s v="Kilogramo - Kg"/>
    <s v="Oficina de Estudios y Políticas Agrarias (ODEPA)"/>
    <s v="Volumen  de fruta por Destino, producidas en la Calera de Tango"/>
    <s v="El gráfico muestra el Volumen  de fruta por Destino, producidas en la Calera de Tango, durante el Periodo 2018-2020, de acuerdo a datos recopilados por la Oficina de Estudios y Políticas Agrarias (ODEPA)- Kilogramo - Kg"/>
    <s v="Gráfico"/>
    <s v="Estadísticas,ODEPA,Fruta,Agricultura,Volumen de fruta, Destino, Calera de Tango"/>
    <s v="https://analytics.zoho.com/open-view/2395394000001846568?ZOHO_CRITERIA=%224.6%22.%22C%C3%B3digo_Comuna%22%3D13403"/>
    <x v="115"/>
    <s v="#1774B9"/>
  </r>
  <r>
    <n v="4239"/>
    <x v="0"/>
    <x v="4"/>
    <s v="Agropecurio y Forestal"/>
    <n v="100106"/>
    <x v="57"/>
    <x v="31"/>
    <x v="2"/>
    <x v="113"/>
    <x v="0"/>
    <x v="174"/>
    <s v="Periodo 2018-2019-2020"/>
    <s v="Superficie (ha)"/>
    <s v="Oficina de Estudios y Políticas Agrarias (ODEPA)"/>
    <s v="Superficie plantada de especies frutales clasificadas como Frutos oleaginosos por Región a Escala Nacional"/>
    <s v="Representación geográfica de la superficie plantada de Frutos oleaginosos por Región a Escala Nacional, de acuerdo a datos recopilados por la Oficina de Estudios y Políticas Agrarias (ODEPA) en los Catastros Frutícolas Regionales de los años 2018-2019-2020."/>
    <s v="Representación Geográfica"/>
    <s v="agricultura,agrícola,frutícola,superficie,plantaciones,fruta,ODEPA,comuna,región,Chile,Tipo de Cultivo,Frutos oleaginosos"/>
    <s v="https://analytics.zoho.com/open-view/2395394000008805223?ZOHO_CRITERIA=%224.12%20Sup%20Plantada%20Frut%C3%ADcola%22.%22Id_producto%22%3D100106"/>
    <x v="5"/>
    <s v="#1774B9"/>
  </r>
  <r>
    <n v="4240"/>
    <x v="0"/>
    <x v="4"/>
    <s v="Agropecurio y Forestal"/>
    <n v="9202"/>
    <x v="55"/>
    <x v="28"/>
    <x v="0"/>
    <x v="339"/>
    <x v="0"/>
    <x v="197"/>
    <s v="Periodo 2018-2020"/>
    <s v="Kilogramo - Kg"/>
    <s v="Oficina de Estudios y Políticas Agrarias (ODEPA)"/>
    <s v="Volumen  de fruta por Tipo de Envase, producidas en la Collipulli"/>
    <s v="El gráfico muestra el Volumen  de fruta por Tipo de Envase, producidas en la Collipulli, durante el Periodo 2018-2020, de acuerdo a datos recopilados por la Oficina de Estudios y Políticas Agrarias (ODEPA)- Kilogramo - Kg"/>
    <s v="Gráfico"/>
    <s v="Estadísticas,ODEPA,Fruta,Agricultura,Volumen de fruta, Tipo de Envase, Collipulli"/>
    <s v="https://analytics.zoho.com/open-view/2395394000001840783?ZOHO_CRITERIA=%224.6%22.%22C%C3%B3digo_Comuna%22%3D9202"/>
    <x v="148"/>
    <s v="#1774B9"/>
  </r>
  <r>
    <n v="4241"/>
    <x v="0"/>
    <x v="4"/>
    <s v="Agropecurio y Forestal"/>
    <n v="15"/>
    <x v="61"/>
    <x v="29"/>
    <x v="1"/>
    <x v="98"/>
    <x v="0"/>
    <x v="327"/>
    <s v="Periodo 2018-2019"/>
    <s v="Empresas (unidades)"/>
    <s v="Oficina de Estudios y Políticas Agrarias (ODEPA)"/>
    <s v="Número de empresas agroindustriales por Tipo de Procesamiento en la Región de Arica y Parinacota, entre los años 2018-2019"/>
    <s v="La gráfica contiene el número de empresas agrícolas por Tipo de Procesamiento en la Región de Arica y Parinacota, entre los años 2018-2019, según datos recopilados del directorio de agroindustrías hortofrutícolas efectuados por la ODEPA."/>
    <s v="Gráfico Comparativo"/>
    <s v="agricultura,agrícola,frutícola,directorio,agroindustria,fruta,hortaliza,ODEPA,Ninguno,Región de Arica y Parinacota,Empresas por Tipo de Procesamiento"/>
    <s v="https://analytics.zoho.com/open-view/2395394000008781313?ZOHO_CRITERIA=%22Localiza%20CL%22.%22Codreg%22%3D15"/>
    <x v="101"/>
    <s v="#1774B9"/>
  </r>
  <r>
    <n v="4242"/>
    <x v="0"/>
    <x v="4"/>
    <s v="Agropecurio y Forestal"/>
    <n v="47"/>
    <x v="51"/>
    <x v="30"/>
    <x v="2"/>
    <x v="413"/>
    <x v="0"/>
    <x v="182"/>
    <s v="Periodo 2012-2020"/>
    <s v="toneladas (t)"/>
    <s v="Oficina de Estudios y Políticas Agrarias (ODEPA)"/>
    <s v="Evolución del volumen de las exportaciones de fruta hacia Costa Rica, por Tipo de Fruta producidas a Escala Nacional"/>
    <s v="El gráfico muestra la Evolución del volumen de las exportaciones de fruta hacia Costa Rica, por Tipo de Fruta producidas a Escala Nacional, durante el Periodo 2012-2020, de acuerdo a datos recopilados por la Oficina de Estudios y Políticas Agrarias (ODEPA)- toneladas (t)"/>
    <s v="Gráfico Evolución"/>
    <s v="Estadísticas,Agricultura,Fruta,Exportaciones,Costa Rica,Tipo de Fruta,Berries,Cítricos,Frutos de hueso (carozo),Frutos de pepita,Frutos secos,Frutos oleaginosos,Otros,Tropicales y subtropicales,Uva"/>
    <s v="https://analytics.zoho.com/open-view/2395394000000988784?ZOHO_CRITERIA=%22Trasposicion_4.1%22.%22Id_auxiliar%22%3D47"/>
    <x v="0"/>
    <s v="#1774B9"/>
  </r>
  <r>
    <n v="4243"/>
    <x v="0"/>
    <x v="4"/>
    <s v="Agropecuario y Forestal"/>
    <n v="100105004"/>
    <x v="51"/>
    <x v="30"/>
    <x v="2"/>
    <x v="113"/>
    <x v="0"/>
    <x v="232"/>
    <s v="Periodo 2012-2020"/>
    <s v="USD"/>
    <s v="Oficina de Estudios y Políticas Agrarias (ODEPA)"/>
    <s v="Evolución del Valor de las exportaciones de Nuez por Región de Origen, producidas a Escala Nacional"/>
    <s v="El gráfico muestra la Evolución del Valor de las exportaciones de Nuez por Región de Origen, producidas a Escala Nacional, durante el Periodo 2012-2020, de acuerdo a datos recopilados por la Oficina de Estudios y Políticas Agrarias (ODEPA)- USD"/>
    <s v="Gráfico Evolución"/>
    <s v="Estadísticas,Agricultura,Fruta,Exportaciones,Chile,Nuez,Antofagasta,Araucanía,Arica y Parinacota,Atacama,Biobío,Coquimbo,Los Lagos,Los Ríos,Magallanes,Maule,Mercadería extranjera nacionalizada,Metropolitana,Ñuble,O'Higgins,Tarapacá,Valparaíso"/>
    <s v="https://analytics.zoho.com/open-view/2395394000006080811?ZOHO_CRITERIA=%22Trasposicion_4.2%22.%22Id_Categor%C3%ADa%22%20%3D%20100105004"/>
    <x v="0"/>
    <s v="#1774B9"/>
  </r>
  <r>
    <n v="4244"/>
    <x v="0"/>
    <x v="4"/>
    <s v="Agropecurio y Forestal"/>
    <n v="9117"/>
    <x v="49"/>
    <x v="28"/>
    <x v="0"/>
    <x v="66"/>
    <x v="0"/>
    <x v="175"/>
    <s v="Periodo 2018-2020"/>
    <s v="Kilogramo - Kg"/>
    <s v="Oficina de Estudios y Políticas Agrarias (ODEPA)"/>
    <s v="Número de empleados por Procesamiento (agroindustria), en la Comuna de Teodoro Schmidt"/>
    <s v="La nube de palabras muestra el Número de empleados por Procesamiento (agroindustria), en la Comuna de Teodoro Schmidt, durante el Periodo 2018-2020, de acuerdo a datos recopilados por la Oficina de Estudios y Políticas Agrarias (ODEPA)- Kilogramo - Kg"/>
    <s v="Nube de palabras"/>
    <s v="Estadísticas,ODEPA,Fruta,Agricultura,Número de empleados, Procesamiento, Teodoro Schmidt"/>
    <s v="https://analytics.zoho.com/open-view/2395394000001840481?ZOHO_CRITERIA=%224.6%22.%22C%C3%B3digo_Comuna%22%3D9117"/>
    <x v="193"/>
    <s v="#1774B9"/>
  </r>
  <r>
    <n v="4245"/>
    <x v="0"/>
    <x v="4"/>
    <s v="Agropecurio y Forestal"/>
    <n v="6"/>
    <x v="51"/>
    <x v="30"/>
    <x v="1"/>
    <x v="178"/>
    <x v="0"/>
    <x v="182"/>
    <s v="Periodo 2012-2020"/>
    <s v="toneladas (t)"/>
    <s v="Oficina de Estudios y Políticas Agrarias (ODEPA)"/>
    <s v="Evolución del volumen de las exportaciones de fruta, por Tipo de Fruta producidas en la Región de O'Higgins"/>
    <s v="El gráfico muestra la Evolución del volumen de las exportaciones de fruta, por Tipo de Fruta producidas en la Región de O'Higgins, durante el Periodo 2012-2020, de acuerdo a datos recopilados por la Oficina de Estudios y Políticas Agrarias (ODEPA)- toneladas (t)"/>
    <s v="Gráfico Evolución"/>
    <s v="Estadísticas,Agricultura,Fruta,Exportaciones,Región de O'Higgins,Tipo de Fruta,Berries,Cítricos,Frutos de hueso (carozo),Frutos de pepita,Frutos secos,Frutos oleaginosos,Otros,Tropicales y subtropicales,Uva"/>
    <s v="https://analytics.zoho.com/open-view/2395394000000943308?ZOHO_CRITERIA=%22Trasposicion_4.1%22.%22C%C3%B3digo_Regi%C3%B3n%22%20%3D%206"/>
    <x v="48"/>
    <s v="#1774B9"/>
  </r>
  <r>
    <n v="4246"/>
    <x v="0"/>
    <x v="4"/>
    <s v="Agropecurio y Forestal"/>
    <n v="100105"/>
    <x v="49"/>
    <x v="28"/>
    <x v="2"/>
    <x v="113"/>
    <x v="0"/>
    <x v="266"/>
    <s v="Periodo 2018-2020"/>
    <s v="Kilogramo - Kg"/>
    <s v="Oficina de Estudios y Políticas Agrarias (ODEPA)"/>
    <s v="Número de empleados por agroindustria de Frutos secos por Procesamiento,  a nivel nacional"/>
    <s v="El gráfico muestra el Número de empleados por agroindustria de Frutos secos por Procesamiento,  a nivel nacional, durante el Periodo 2018-2020, de acuerdo a datos recopilados por la Oficina de Estudios y Políticas Agrarias (ODEPA)- Kilogramo - Kg"/>
    <s v="Gráfico"/>
    <s v="Estadísticas,ODEPA,Fruta,Agricultura,Número de empleados, Frutos secos, Chile"/>
    <s v="https://analytics.zoho.com/open-view/2395394000001874693?ZOHO_CRITERIA=%224.6%22.%22Id_Producto%22%3D100105"/>
    <x v="0"/>
    <s v="#1774B9"/>
  </r>
  <r>
    <n v="4247"/>
    <x v="0"/>
    <x v="4"/>
    <s v="Agropecurio y Forestal"/>
    <n v="16202"/>
    <x v="57"/>
    <x v="31"/>
    <x v="0"/>
    <x v="241"/>
    <x v="0"/>
    <x v="207"/>
    <s v="Periodo 2018-2019-2020"/>
    <s v="Superficie (ha)"/>
    <s v="Oficina de Estudios y Políticas Agrarias (ODEPA)"/>
    <s v="Superficie plantada de especies frutales por Tipo de Cultivo en la comuna de Cobquecura"/>
    <s v="Representación de la superficie plantada de frutales según Tipo de Cultivo en la comuna de Cobquecura, con base en datos recopilados por la Oficina de Estudios y Políticas Agrarias (ODEPA) en los Catastros Frutícolas Regionales de los años 2018-2019-2020."/>
    <s v="Gráfico Proporciones"/>
    <s v="agricultura,agrícola,frutícola,superficie,plantaciones,fruta,ODEPA,comuna,región,Cobquecura,Tipo de Cultivo"/>
    <s v="https://analytics.zoho.com/open-view/2395394000008803365?ZOHO_CRITERIA=%22Localiza%20CL%22.%22Codcom%22%3D16202"/>
    <x v="56"/>
    <s v="#1774B9"/>
  </r>
  <r>
    <n v="4248"/>
    <x v="0"/>
    <x v="4"/>
    <s v="Agropecurio y Forestal"/>
    <n v="100103004"/>
    <x v="58"/>
    <x v="34"/>
    <x v="1"/>
    <x v="156"/>
    <x v="8"/>
    <x v="170"/>
    <s v="Año 2021"/>
    <s v="Pesos por kilogramo (CLP/kg)"/>
    <s v="Oficina de Estudios y Políticas Agrarias (ODEPA)"/>
    <s v="Precios Diarios de Durazno durante el año 2021 en los Mercados Mayoristas de la Región de Ñuble"/>
    <s v="Evolución de los Precios diarios de Durazno en pesos chilenos por kilogramo desde el 1/1/2021 a la fecha en los Mercados Mayoristas de la Región de Ñuble con base en datos reportados por la Oficina de Estudios y Políticas Agrarias (ODEPA)"/>
    <s v="Gráfico Evolución"/>
    <s v="precio,diario,ODEPA,agrícola,productos agrícolas,verduras,por mayor,Variedad-Origen-Calidad,Durazno,Región de Ñuble"/>
    <s v="https://analytics.zoho.com/open-view/2395394000008699297?ZOHO_CRITERIA=%22Fruta%20Consolidado%22.%22Codreg%22%3D16%20and%20%22Fruta%20Consolidado%22.%22Categor%C3%ADa%20ID%22%3D100103004"/>
    <x v="25"/>
    <s v="#1774B9"/>
  </r>
  <r>
    <n v="4249"/>
    <x v="0"/>
    <x v="4"/>
    <s v="Agropecurio y Forestal"/>
    <n v="100104005"/>
    <x v="58"/>
    <x v="34"/>
    <x v="1"/>
    <x v="192"/>
    <x v="8"/>
    <x v="225"/>
    <s v="Año 2021"/>
    <s v="Pesos por kilogramo (CLP/kg)"/>
    <s v="Oficina de Estudios y Políticas Agrarias (ODEPA)"/>
    <s v="Precios Diarios de Pera durante el año 2021 en los Mercados Mayoristas de la Región del Biobío"/>
    <s v="Evolución de los Precios diarios de Pera en pesos chilenos por kilogramo desde el 1/1/2021 a la fecha en los Mercados Mayoristas de la Región del Biobío con base en datos reportados por la Oficina de Estudios y Políticas Agrarias (ODEPA)"/>
    <s v="Gráfico Evolución"/>
    <s v="precio,diario,ODEPA,agrícola,productos agrícolas,verduras,por mayor,Variedad-Origen-Calidad,Pera,Región del Biobío"/>
    <s v="https://analytics.zoho.com/open-view/2395394000008699297?ZOHO_CRITERIA=%22Fruta%20Consolidado%22.%22Codreg%22%3D8%20and%20%22Fruta%20Consolidado%22.%22Categor%C3%ADa%20ID%22%3D100104005"/>
    <x v="1"/>
    <s v="#1774B9"/>
  </r>
  <r>
    <n v="4250"/>
    <x v="0"/>
    <x v="4"/>
    <s v="Agropecurio y Forestal"/>
    <n v="100101009"/>
    <x v="49"/>
    <x v="28"/>
    <x v="2"/>
    <x v="113"/>
    <x v="0"/>
    <x v="340"/>
    <s v="Periodo 2018-2020"/>
    <s v="Kilogramo - Kg"/>
    <s v="Oficina de Estudios y Políticas Agrarias (ODEPA)"/>
    <s v="Número de empleados por agroindustria de Murtilla según Tipo de envase,  a nivel nacional"/>
    <s v="El gráfico muestra el Número de empleados por agroindustria de Murtilla según Tipo de envase,  a nivel nacional, durante el Periodo 2018-2020, de acuerdo a datos recopilados por la Oficina de Estudios y Políticas Agrarias (ODEPA)- Kilogramo - Kg"/>
    <s v="Gráfico"/>
    <s v="Estadísticas,ODEPA,Fruta,Agricultura,Número de empleados, Murtilla, Chile"/>
    <s v="https://analytics.zoho.com/open-view/2395394000001894573?ZOHO_CRITERIA=%224.6%22.%22Id_Categor%C3%ADa%22%3D100101009"/>
    <x v="0"/>
    <s v="#1774B9"/>
  </r>
  <r>
    <n v="4251"/>
    <x v="0"/>
    <x v="4"/>
    <s v="Agropecuario y Forestal"/>
    <n v="100104005"/>
    <x v="51"/>
    <x v="33"/>
    <x v="2"/>
    <x v="113"/>
    <x v="0"/>
    <x v="225"/>
    <s v="Periodo 2012-2020"/>
    <s v="toneladas (t)"/>
    <s v="Oficina de Estudios y Políticas Agrarias (ODEPA)"/>
    <s v="Evolución del volumen de las importaciones de Pera, por Procesamiento"/>
    <s v="El gráfico muestra la Evolución del volumen de las importaciones de Pera, por Procesamiento, durante el Periodo 2012-2020, de acuerdo a datos recopilados por la Oficina de Estudios y Políticas Agrarias (ODEPA)- toneladas (t)"/>
    <s v="Gráfico Evolución"/>
    <s v="Estadísticas,Agricultura,Fruta,Importaciones,Chile,Pera,Aceites,Congelados,Conservas,Deshidratados,Fresca,Frutos secos,Jugos"/>
    <s v="https://analytics.zoho.com/open-view/2395394000005572799?ZOHO_CRITERIA=%22Trasposicion_4.3%22.%22Id_Categor%C3%ADa%22%3D100104005"/>
    <x v="0"/>
    <s v="#1774B9"/>
  </r>
  <r>
    <n v="4252"/>
    <x v="0"/>
    <x v="4"/>
    <s v="Agropecurio y Forestal"/>
    <n v="40"/>
    <x v="54"/>
    <x v="31"/>
    <x v="2"/>
    <x v="113"/>
    <x v="6"/>
    <x v="370"/>
    <s v="Periodo 2018-2019-2020"/>
    <s v="Superficie (ha)"/>
    <s v="Oficina de Estudios y Políticas Agrarias (ODEPA)"/>
    <s v="Superficie plantada de  Datilera según Variedad por Región a Escala Nacional"/>
    <s v="Representación geográfica que muestra la superficie plantada de Datilera por Región a Escala Nacional con filtro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Chile,Especie Plantada,Datilera"/>
    <s v="https://analytics.zoho.com/open-view/2395394000008807134?ZOHO_CRITERIA=%224.12%20Sup%20Plantada%20Frut%C3%ADcola%22.%22id_especie%22%3D40"/>
    <x v="5"/>
    <s v="#1774B9"/>
  </r>
  <r>
    <n v="4253"/>
    <x v="0"/>
    <x v="4"/>
    <s v="Agropecurio y Forestal"/>
    <n v="9"/>
    <x v="53"/>
    <x v="32"/>
    <x v="1"/>
    <x v="192"/>
    <x v="0"/>
    <x v="296"/>
    <s v="Temporadas 1979/1980 a 2019/2020"/>
    <s v="quintales métricos por hectárea (qqm/ha)"/>
    <s v="Oficina de Estudios y Políticas Agrarias (ODEPA)"/>
    <s v="Rendimiento histórico de Cultivos de Chicharo en la Región del Biobío"/>
    <s v="Se detalla el rendimiento promedio histórico de cultivos de Chicharo según datos publicados por la Oficina de Estudios y Políticas Agrarias (ODEPA) para las Temporadas 1979/1980 a 2019/2020 en la Región del Biobío - quintales métricos por hectárea (qqm/ha)"/>
    <s v="Gráfico Evolución"/>
    <s v="agricultura,agrícola,rendimiento,cultivo,quintales,ODEPA,estadísticas,Región del Biobío,Chicharo"/>
    <s v="https://analytics.zoho.com/open-view/2395394000009125708?ZOHO_CRITERIA=%22Localiza%20CL%22.%22Codreg%22%3D8%20and%22Trasposicion_4.11%22.%22Id_cultivo%22%3D9"/>
    <x v="62"/>
    <s v="#1774B9"/>
  </r>
  <r>
    <n v="4254"/>
    <x v="0"/>
    <x v="4"/>
    <s v="Agropecurio y Forestal"/>
    <n v="6114"/>
    <x v="54"/>
    <x v="31"/>
    <x v="0"/>
    <x v="358"/>
    <x v="7"/>
    <x v="184"/>
    <s v="Periodo 2018-2019-2020"/>
    <s v="Superficie (ha)"/>
    <s v="Oficina de Estudios y Políticas Agrarias (ODEPA)"/>
    <s v="Superficie plantada de especies frutales por Especie en la comuna de Quinta De Tilcoco"/>
    <s v="Visualización de la superficie plantada de frutales por Especie con segmentador incorporado de Tipo de Cultivo en la comuna de Quinta De Tilcoco con base a datos recopilados por la Oficina de Estudios y Políticas Agrarias (ODEPA) en los Catastros Frutícolas Regionales de los años 2018-2019-2020."/>
    <s v="Gráfico Proporciones"/>
    <s v="agricultura,agrícola,frutícola,superficie,plantaciones,fruta,ODEPA,comuna,región,Quinta De Tilcoco,Especie Plantada"/>
    <s v="https://analytics.zoho.com/open-view/2395394000008803974?ZOHO_CRITERIA=%22Localiza%20CL%22.%22Codcom%22%3D6114"/>
    <x v="29"/>
    <s v="#1774B9"/>
  </r>
  <r>
    <n v="4255"/>
    <x v="0"/>
    <x v="4"/>
    <s v="Agropecurio y Forestal"/>
    <n v="100112023"/>
    <x v="60"/>
    <x v="34"/>
    <x v="1"/>
    <x v="99"/>
    <x v="8"/>
    <x v="284"/>
    <s v="Año 2021"/>
    <s v="Pesos por kilogramo (CLP/kg)"/>
    <s v="Oficina de Estudios y Políticas Agrarias (ODEPA)"/>
    <s v="Precios Diarios de Brócoli durante el año 2021 en los Mercados Mayoristas de la Región de Coquimbo"/>
    <s v="Evolución de los Precios diarios de Brócoli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Brócoli,Región de Coquimbo"/>
    <s v="https://analytics.zoho.com/open-view/2395394000008703957?ZOHO_CRITERIA=%22Hortaliza%20Consolidado%22.%22Codreg%22%3D4%20and%20%22Hortaliza%20Consolidado%22.%22Categor%C3%ADa%20ID%22%3D100112023%0A"/>
    <x v="15"/>
    <s v="#1774B9"/>
  </r>
  <r>
    <n v="4256"/>
    <x v="0"/>
    <x v="4"/>
    <s v="Agropecurio y Forestal"/>
    <n v="13601"/>
    <x v="55"/>
    <x v="28"/>
    <x v="0"/>
    <x v="289"/>
    <x v="0"/>
    <x v="182"/>
    <s v="Periodo 2018-2020"/>
    <s v="Kilogramo - Kg"/>
    <s v="Oficina de Estudios y Políticas Agrarias (ODEPA)"/>
    <s v="Volumen  de fruta por Tipo de Fruta, producidas en la Talagante"/>
    <s v="El gráfico muestra el Volumen  de fruta por Tipo de Fruta, producidas en la Talagante, durante el Periodo 2018-2020, de acuerdo a datos recopilados por la Oficina de Estudios y Políticas Agrarias (ODEPA)- Kilogramo - Kg"/>
    <s v="Gráfico"/>
    <s v="Estadísticas,ODEPA,Fruta,Agricultura,Volumen de fruta, Tipo de Fruta, Talagante"/>
    <s v="https://analytics.zoho.com/open-view/2395394000001834352?ZOHO_CRITERIA=%224.6%22.%22C%C3%B3digo_Comuna%22%3D13601"/>
    <x v="194"/>
    <s v="#1774B9"/>
  </r>
  <r>
    <n v="4257"/>
    <x v="0"/>
    <x v="4"/>
    <s v="Agropecurio y Forestal"/>
    <n v="7403"/>
    <x v="57"/>
    <x v="31"/>
    <x v="0"/>
    <x v="255"/>
    <x v="0"/>
    <x v="207"/>
    <s v="Periodo 2018-2019-2020"/>
    <s v="Superficie (ha)"/>
    <s v="Oficina de Estudios y Políticas Agrarias (ODEPA)"/>
    <s v="Superficie plantada de especies frutales por Tipo de Cultivo en la comuna de Longaví"/>
    <s v="Representación de la superficie plantada de frutales según Tipo de Cultivo en la comuna de Longaví, con base en datos recopilados por la Oficina de Estudios y Políticas Agrarias (ODEPA) en los Catastros Frutícolas Regionales de los años 2018-2019-2020."/>
    <s v="Gráfico Proporciones"/>
    <s v="agricultura,agrícola,frutícola,superficie,plantaciones,fruta,ODEPA,comuna,región,Longaví,Tipo de Cultivo"/>
    <s v="https://analytics.zoho.com/open-view/2395394000008803365?ZOHO_CRITERIA=%22Localiza%20CL%22.%22Codcom%22%3D7403"/>
    <x v="14"/>
    <s v="#1774B9"/>
  </r>
  <r>
    <n v="4258"/>
    <x v="0"/>
    <x v="4"/>
    <s v="Agropecurio y Forestal"/>
    <n v="8310"/>
    <x v="62"/>
    <x v="31"/>
    <x v="0"/>
    <x v="313"/>
    <x v="4"/>
    <x v="238"/>
    <s v="Periodo 2018-2019-2020"/>
    <s v="Superficie (ha)"/>
    <s v="Oficina de Estudios y Políticas Agrarias (ODEPA)"/>
    <s v="Superficie plantada de especies frutales por Sistema de Plantación en la comuna de San Rosendo"/>
    <s v="Se representa la superficie plantada de frutales por Sistema de Plantación, Tipo de Cultivo y Especie Plantada en la comuna de San Rosendo con base a datos recopilados por la Oficina de Estudios y Políticas Agrarias (ODEPA) en los Catastros Frutícolas Regionales de los años 2018-2019-2020."/>
    <s v="Gráfico Proporciones"/>
    <s v="agricultura,agrícola,frutícola,superficie,plantaciones,fruta,ODEPA,comuna,región,San Rosendo,Sistema Plantación"/>
    <s v="https://analytics.zoho.com/open-view/2395394000008804399?ZOHO_CRITERIA=%22Localiza%20CL%22.%22Codcom%22%3D8310"/>
    <x v="8"/>
    <s v="#1774B9"/>
  </r>
  <r>
    <n v="4259"/>
    <x v="0"/>
    <x v="4"/>
    <s v="Agropecurio y Forestal"/>
    <n v="13501"/>
    <x v="52"/>
    <x v="31"/>
    <x v="0"/>
    <x v="11"/>
    <x v="4"/>
    <x v="171"/>
    <s v="Periodo 2018-2019-2020"/>
    <s v="Superficie (ha)"/>
    <s v="Oficina de Estudios y Políticas Agrarias (ODEPA)"/>
    <s v="Superficie plantada de especies frutales por Método de Riego en la comuna de Melipilla"/>
    <s v="Se representa la superficie plantada de frutales por Método de Riego con segmentadores incorporados por Tipo de Cultivo y Especie Plantada en la comuna de Melipilla con base a datos recopilados por la Oficina de Estudios y Políticas Agrarias (ODEPA) en los Catastros Frutícolas Regionales de los años 2018-2019-2020."/>
    <s v="Gráfico Proporciones"/>
    <s v="agricultura,agrícola,frutícola,superficie,plantaciones,fruta,ODEPA,comuna,región,Melipilla,Método Riego"/>
    <s v="https://analytics.zoho.com/open-view/2395394000008804811?ZOHO_CRITERIA=%22Localiza%20CL%22.%22Codcom%22%3D13501"/>
    <x v="3"/>
    <s v="#1774B9"/>
  </r>
  <r>
    <n v="4260"/>
    <x v="0"/>
    <x v="4"/>
    <s v="Agropecurio y Forestal"/>
    <n v="21"/>
    <x v="51"/>
    <x v="30"/>
    <x v="2"/>
    <x v="402"/>
    <x v="0"/>
    <x v="185"/>
    <s v="Periodo 2012-2020"/>
    <s v="USD"/>
    <s v="Oficina de Estudios y Políticas Agrarias (ODEPA)"/>
    <s v="Evolución del Valor de las exportaciones de fruta hacia Bielorrusia, por Región de Origen producidas a Escala Nacional"/>
    <s v="El gráfico muestra la Evolución del Valor de las exportaciones de fruta hacia Bielorrusia, por Región de Origen producidas a Escala Nacional, durante el Periodo 2012-2020, de acuerdo a datos recopilados por la Oficina de Estudios y Políticas Agrarias (ODEPA)- USD"/>
    <s v="Gráfico Evolución"/>
    <s v="Estadísticas,Agricultura,Fruta,Exportaciones,Bielorrusia,Región de Origen,Ñuble,Biobío,Maule,O'Higgins,Coquimbo,Valparaíso,Metropolitana"/>
    <s v="https://analytics.zoho.com/open-view/2395394000006080321?ZOHO_CRITERIA=%22Trasposicion_4.2%22.%22ID_territorio%22%3D21"/>
    <x v="0"/>
    <s v="#1774B9"/>
  </r>
  <r>
    <n v="4261"/>
    <x v="0"/>
    <x v="4"/>
    <s v="Agropecurio y Forestal"/>
    <n v="9"/>
    <x v="51"/>
    <x v="30"/>
    <x v="2"/>
    <x v="400"/>
    <x v="0"/>
    <x v="175"/>
    <s v="Periodo 2012-2020"/>
    <s v="toneladas (t)"/>
    <s v="Oficina de Estudios y Políticas Agrarias (ODEPA)"/>
    <s v="Evolución del volumen de las exportaciones de fruta hacia Argentina, por Procesamiento producidas a Escala Nacional"/>
    <s v="El gráfico muestra la Evolución del volumen de las exportaciones de fruta hacia Argentina, por Procesamiento producidas a Escala Nacional, durante el Periodo 2012-2020, de acuerdo a datos recopilados por la Oficina de Estudios y Políticas Agrarias (ODEPA)- toneladas (t)"/>
    <s v="Gráfico Evolución"/>
    <s v="Estadísticas,Agricultura,Fruta,Exportaciones,Argentina,Procesamiento,Aceites,Congelados,Conservas,Deshidratados,Fresca,Frutos secos,Jugos"/>
    <s v="https://analytics.zoho.com/open-view/2395394000005725032?ZOHO_CRITERIA=%22Trasposicion_4.1%22.%22Id_auxiliar%22%3D9"/>
    <x v="0"/>
    <s v="#1774B9"/>
  </r>
  <r>
    <n v="4262"/>
    <x v="0"/>
    <x v="4"/>
    <s v="Agropecurio y Forestal"/>
    <n v="135"/>
    <x v="51"/>
    <x v="30"/>
    <x v="2"/>
    <x v="415"/>
    <x v="0"/>
    <x v="177"/>
    <s v="Año 2020"/>
    <s v="toneladas (t)"/>
    <s v="Oficina de Estudios y Políticas Agrarias (ODEPA)"/>
    <s v="Volumen de las exportaciones de fruta hacia Países Bajos, por Fruta producidas a Escala Nacional"/>
    <s v="El gráfico muestra el Volumen de las exportaciones de fruta hacia Países Bajos, por Fruta producidas a Escala Nacional, durante el Año 2020, de acuerdo a datos recopilados por la Oficina de Estudios y Políticas Agrarias (ODEPA)- toneladas (t)"/>
    <s v="Gráfico"/>
    <s v="Estadísticas,Agricultura,Fruta,Exportaciones,Países Bajos,Fruta,Almendra,Arándanos y mirtilos,Avellana,Cereza,Ciruela,Damasco,Durazno,Frambuesa,Frutilla,Higo,Kiwi,Limón,Mandarina,Manzana,Membrillo,Mora,Naranja,Nectarín,Nuez,Otros berries,Otros cítricos,Otros frutos,Otros frutos secos,Palta,Pera,Plumcots,Pomelo,Uva"/>
    <s v="https://analytics.zoho.com/open-view/2395394000000827462?ZOHO_CRITERIA=%22Trasposicion_4.1%22.%22Id_auxiliar%22%3D135"/>
    <x v="0"/>
    <s v="#1774B9"/>
  </r>
  <r>
    <n v="4263"/>
    <x v="0"/>
    <x v="4"/>
    <s v="Agropecurio y Forestal"/>
    <n v="39"/>
    <x v="54"/>
    <x v="31"/>
    <x v="1"/>
    <x v="77"/>
    <x v="6"/>
    <x v="317"/>
    <s v="Periodo 2018-2019-2020"/>
    <s v="Superficie (ha)"/>
    <s v="Oficina de Estudios y Políticas Agrarias (ODEPA)"/>
    <s v="Superficie plantada de  Granado según Variedad por Comuna en la Región de Atacama"/>
    <s v="Representación geográfica de la superficie plantada de Granado por Comuna en la Región de Atacam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Atacama,Especie Plantada,Granado"/>
    <s v="https://analytics.zoho.com/open-view/2395394000008814573?ZOHO_CRITERIA=%224.12%20Sup%20Plantada%20Frut%C3%ADcola%22.%22Codreg%22%3D3%20and%20%224.12%20Sup%20Plantada%20Frut%C3%ADcola%22.%22id_especie%22%3D39"/>
    <x v="67"/>
    <s v="#1774B9"/>
  </r>
  <r>
    <n v="4264"/>
    <x v="0"/>
    <x v="4"/>
    <s v="Agropecurio y Forestal"/>
    <n v="4301"/>
    <x v="55"/>
    <x v="28"/>
    <x v="0"/>
    <x v="51"/>
    <x v="0"/>
    <x v="182"/>
    <s v="Periodo 2018-2020"/>
    <s v="Kilogramo - Kg"/>
    <s v="Oficina de Estudios y Políticas Agrarias (ODEPA)"/>
    <s v="Volumen  de fruta por Tipo de Fruta, producidas en la Ovalle"/>
    <s v="El gráfico muestra el Volumen  de fruta por Tipo de Fruta, producidas en la Ovalle, durante el Periodo 2018-2020, de acuerdo a datos recopilados por la Oficina de Estudios y Políticas Agrarias (ODEPA)- Kilogramo - Kg"/>
    <s v="Gráfico"/>
    <s v="Estadísticas,ODEPA,Fruta,Agricultura,Volumen de fruta, Tipo de Fruta, Ovalle"/>
    <s v="https://analytics.zoho.com/open-view/2395394000001834352?ZOHO_CRITERIA=%224.6%22.%22C%C3%B3digo_Comuna%22%3D4301"/>
    <x v="195"/>
    <s v="#1774B9"/>
  </r>
  <r>
    <n v="4265"/>
    <x v="0"/>
    <x v="4"/>
    <s v="Agropecurio y Forestal"/>
    <n v="1"/>
    <x v="51"/>
    <x v="30"/>
    <x v="2"/>
    <x v="113"/>
    <x v="0"/>
    <x v="254"/>
    <s v="Año 2020"/>
    <s v="USD"/>
    <s v="Oficina de Estudios y Políticas Agrarias (ODEPA)"/>
    <s v="Valor de las exportaciones de Aceites por Región de origen, producidas a Escala Nacional"/>
    <s v="El gráfico muestra el Valor de las exportaciones de Aceites por Región de origen, producidas a Escala Nacional, durante el Año 2020, de acuerdo a datos recopilados por la Oficina de Estudios y Políticas Agrarias (ODEPA)- USD"/>
    <s v="Gráfico  "/>
    <s v="Estadísticas,Agricultura,Fruta,Exportaciones,Chile,Aceites,Olivo,Palta,Almendra,Avellana,Chia,Coco,Linaza,Mani,Pepa de Zapallo,Rosa Mosqueta,Sésamo,Frambuesa,Jojoba,Pepa de Uva,Pepino"/>
    <s v="https://analytics.zoho.com/open-view/2395394000006093239?ZOHO_CRITERIA=%22Trasposicion_4.2%22.%22Id_Procesamiento%22%20%3D%201"/>
    <x v="0"/>
    <s v="#1774B9"/>
  </r>
  <r>
    <n v="4266"/>
    <x v="0"/>
    <x v="4"/>
    <s v="Agropecurio y Forestal"/>
    <n v="4203"/>
    <x v="52"/>
    <x v="31"/>
    <x v="0"/>
    <x v="135"/>
    <x v="4"/>
    <x v="171"/>
    <s v="Periodo 2018-2019-2020"/>
    <s v="Superficie (ha)"/>
    <s v="Oficina de Estudios y Políticas Agrarias (ODEPA)"/>
    <s v="Superficie plantada de especies frutales por Método de Riego en la comuna de Los Vilos"/>
    <s v="Se representa la superficie plantada de frutales por Método de Riego con segmentadores incorporados por Tipo de Cultivo y Especie Plantada en la comuna de Los Vilos con base a datos recopilados por la Oficina de Estudios y Políticas Agrarias (ODEPA) en los Catastros Frutícolas Regionales de los años 2018-2019-2020."/>
    <s v="Gráfico Proporciones"/>
    <s v="agricultura,agrícola,frutícola,superficie,plantaciones,fruta,ODEPA,comuna,región,Los Vilos,Método Riego"/>
    <s v="https://analytics.zoho.com/open-view/2395394000008804811?ZOHO_CRITERIA=%22Localiza%20CL%22.%22Codcom%22%3D4203"/>
    <x v="69"/>
    <s v="#1774B9"/>
  </r>
  <r>
    <n v="4267"/>
    <x v="0"/>
    <x v="4"/>
    <s v="Agropecurio y Forestal"/>
    <n v="100112002"/>
    <x v="60"/>
    <x v="34"/>
    <x v="1"/>
    <x v="99"/>
    <x v="8"/>
    <x v="349"/>
    <s v="Año 2021"/>
    <s v="Pesos por kilogramo (CLP/kg)"/>
    <s v="Oficina de Estudios y Políticas Agrarias (ODEPA)"/>
    <s v="Precios Diarios de Pimiento durante el año 2021 en los Mercados Mayoristas de la Región de Coquimbo"/>
    <s v="Evolución de los Precios diarios de Pimiento en pesos chilenos por kilogramo desde el 1/1/2021 a la fecha en los Mercados Mayoristas de la Región de Coquimbo con base en datos reportados por la Oficina de Estudios y Políticas Agrarias (ODEPA)"/>
    <s v="Gráfico Evolución"/>
    <s v="precio,diario,ODEPA,agrícola,productos agrícolas,verduras,por mayor,Variedad-Origen-Calidad,Pimiento,Región de Coquimbo"/>
    <s v="https://analytics.zoho.com/open-view/2395394000008703957?ZOHO_CRITERIA=%22Hortaliza%20Consolidado%22.%22Codreg%22%3D4%20and%20%22Hortaliza%20Consolidado%22.%22Categor%C3%ADa%20ID%22%3D100112002%0A"/>
    <x v="15"/>
    <s v="#1774B9"/>
  </r>
  <r>
    <n v="4268"/>
    <x v="0"/>
    <x v="4"/>
    <s v="Agropecurio y Forestal"/>
    <n v="100108003"/>
    <x v="58"/>
    <x v="34"/>
    <x v="1"/>
    <x v="13"/>
    <x v="8"/>
    <x v="371"/>
    <s v="Año 2021"/>
    <s v="Pesos por kilogramo (CLP/kg)"/>
    <s v="Oficina de Estudios y Políticas Agrarias (ODEPA)"/>
    <s v="Precios Diarios de Maracuyá durante el año 2021 en los Mercados Mayoristas de la Región Metropolitana"/>
    <s v="Evolución de los Precios diarios de Maracuyá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Maracuyá,Región Metropolitana"/>
    <s v="https://analytics.zoho.com/open-view/2395394000008699297?ZOHO_CRITERIA=%22Fruta%20Consolidado%22.%22Codreg%22%3D13%20and%20%22Fruta%20Consolidado%22.%22Categor%C3%ADa%20ID%22%3D100108003"/>
    <x v="47"/>
    <s v="#1774B9"/>
  </r>
  <r>
    <n v="4269"/>
    <x v="0"/>
    <x v="4"/>
    <s v="Agropecurio y Forestal"/>
    <n v="100103001"/>
    <x v="50"/>
    <x v="29"/>
    <x v="1"/>
    <x v="178"/>
    <x v="0"/>
    <x v="194"/>
    <s v="Periodo 2018-2019"/>
    <s v="Empresas (unidades)"/>
    <s v="Oficina de Estudios y Políticas Agrarias (ODEPA)"/>
    <s v="Número de empresas agroindustriales procesadoras de Cereza por Comuna en la Región de O'Higgins"/>
    <s v="El Mapa muestra el Número de empresas agrícolas por Comuna en la Región de O'Higgins, que utilizan Cereza en su producción, entre los años 2018-2019, de acuerdo a datos recopilados del directorio de agroindustrías hortofrutícolas efectuados por la ODEPA."/>
    <s v="Representación Geográfica"/>
    <s v="agricultura,agrícola,frutícola,directorio,agroindustria,fruta,hortaliza,ODEPA,Ninguno,Región de O'Higgins,Cereza"/>
    <s v="https://analytics.zoho.com/open-view/2395394000008782843?ZOHO_CRITERIA=%22Localiza%20CL%22.%22Codreg%22%3D6%20and%20%224.13%20Directorio%20Agroindustria%202020%22.%22Id_Categor%C3%ADa%22%3D100103001"/>
    <x v="17"/>
    <s v="#1774B9"/>
  </r>
  <r>
    <n v="4270"/>
    <x v="0"/>
    <x v="4"/>
    <s v="Agropecurio y Forestal"/>
    <n v="63"/>
    <x v="51"/>
    <x v="33"/>
    <x v="2"/>
    <x v="397"/>
    <x v="0"/>
    <x v="175"/>
    <s v="Año 2020"/>
    <s v="USD"/>
    <s v="Oficina de Estudios y Políticas Agrarias (ODEPA)"/>
    <s v="Valor de las importaciones de fruta provenientes de Filipinas, por Procesamiento"/>
    <s v="El gráfico muestra el Valor de las importaciones de fruta provenientes de Filipinas, por Procesamiento, durante el Año 2020, de acuerdo a datos recopilados por la Oficina de Estudios y Políticas Agrarias (ODEPA)- USD"/>
    <s v="Gráfico"/>
    <s v="Estadísticas,Agricultura,Fruta,Importaciones,Filipinas,Procesamiento,Aceites,Congelados,Conservas,Deshidratados,Fresca,Frutos secos,Jugos"/>
    <s v="https://analytics.zoho.com/open-view/2395394000005672933?ZOHO_CRITERIA=%22Trasposicion_4.4%22.%22Id_auxiliar%22%3D63"/>
    <x v="0"/>
    <s v="#1774B9"/>
  </r>
  <r>
    <n v="4271"/>
    <x v="0"/>
    <x v="4"/>
    <s v="Agropecurio y Forestal"/>
    <n v="4"/>
    <x v="51"/>
    <x v="30"/>
    <x v="2"/>
    <x v="113"/>
    <x v="0"/>
    <x v="278"/>
    <s v="Periodo 2012-2020"/>
    <s v="toneladas (t)"/>
    <s v="Oficina de Estudios y Políticas Agrarias (ODEPA)"/>
    <s v="Evolución del volumen de las exportaciones de Deshidratados por País de destino, producidas a Escala Nacional"/>
    <s v="El gráfico muestra la Evolución del volumen de las exportaciones de Deshidratados por País de destino, producidas a Escala Nacional, durante el Periodo 2012-2020, de acuerdo a datos recopilados por la Oficina de Estudios y Políticas Agrarias (ODEPA)- toneladas (t)"/>
    <s v="Gráfico Evolución"/>
    <s v="Estadísticas,Agricultura,Fruta,Exportaciones,Deshidratados,País de destino,Kiwi,Murtilla,Pera,Damasco,Mora Cultivada,Acai berry,Frutilla,Piña,Plátano,Uva de Mesa,Durazno Conservero,Ciruela Europea,Frambuesa,Arándano,Manzano,Membrillo,Murta,Cramberry"/>
    <s v="https://analytics.zoho.com/open-view/2395394000005736265?ZOHO_CRITERIA=%22Trasposicion_4.1%22.%22Id_Procesamiento%22%20%3D%204"/>
    <x v="0"/>
    <s v="#1774B9"/>
  </r>
  <r>
    <n v="4272"/>
    <x v="0"/>
    <x v="4"/>
    <s v="Agropecurio y Forestal"/>
    <n v="1405"/>
    <x v="49"/>
    <x v="28"/>
    <x v="0"/>
    <x v="223"/>
    <x v="0"/>
    <x v="177"/>
    <s v="Periodo 2018-2020"/>
    <s v="Kilogramo - Kg"/>
    <s v="Oficina de Estudios y Políticas Agrarias (ODEPA)"/>
    <s v="Número de empleados por Fruta, en la Comuna de Pica"/>
    <s v="El gráfico muestra el Número de empleados por Fruta, en la Comuna de Pica, durante el Periodo 2018-2020, de acuerdo a datos recopilados por la Oficina de Estudios y Políticas Agrarias (ODEPA)- Kilogramo - Kg"/>
    <s v="Gráfico"/>
    <s v="Estadísticas,ODEPA,Fruta,Agricultura,Número de empleados, Fruta, Pica"/>
    <s v="https://analytics.zoho.com/open-view/2395394000001840069?ZOHO_CRITERIA=%224.6%22.%22C%C3%B3digo_Comuna%22%3D1405"/>
    <x v="196"/>
    <s v="#1774B9"/>
  </r>
  <r>
    <n v="4273"/>
    <x v="0"/>
    <x v="4"/>
    <s v="Agropecurio y Forestal"/>
    <n v="100106001"/>
    <x v="49"/>
    <x v="28"/>
    <x v="2"/>
    <x v="113"/>
    <x v="0"/>
    <x v="342"/>
    <s v="Periodo 2018-2020"/>
    <s v="Kilogramo - Kg"/>
    <s v="Oficina de Estudios y Políticas Agrarias (ODEPA)"/>
    <s v="Número de empleados por agroindustria de Olivo según Tipo de envase,  a nivel nacional"/>
    <s v="El gráfico muestra el Número de empleados por agroindustria de Olivo según Tipo de envase,  a nivel nacional, durante el Periodo 2018-2020, de acuerdo a datos recopilados por la Oficina de Estudios y Políticas Agrarias (ODEPA)- Kilogramo - Kg"/>
    <s v="Gráfico"/>
    <s v="Estadísticas,ODEPA,Fruta,Agricultura,Número de empleados, Olivo, Chile"/>
    <s v="https://analytics.zoho.com/open-view/2395394000001894573?ZOHO_CRITERIA=%224.6%22.%22Id_Categor%C3%ADa%22%3D100106001"/>
    <x v="0"/>
    <s v="#1774B9"/>
  </r>
  <r>
    <n v="4274"/>
    <x v="0"/>
    <x v="4"/>
    <s v="Agropecurio y Forestal"/>
    <n v="66"/>
    <x v="51"/>
    <x v="30"/>
    <x v="2"/>
    <x v="364"/>
    <x v="0"/>
    <x v="185"/>
    <s v="Periodo 2012-2020"/>
    <s v="USD"/>
    <s v="Oficina de Estudios y Políticas Agrarias (ODEPA)"/>
    <s v="Evolución del Valor de las exportaciones de fruta hacia Francia, por Región de Origen producidas a Escala Nacional"/>
    <s v="El gráfico muestra la Evolución del Valor de las exportaciones de fruta hacia Francia, por Región de Origen producidas a Escala Nacional, durante el Periodo 2012-2020, de acuerdo a datos recopilados por la Oficina de Estudios y Políticas Agrarias (ODEPA)- USD"/>
    <s v="Gráfico Evolución"/>
    <s v="Estadísticas,Agricultura,Fruta,Exportaciones,Francia,Región de Origen,Ñuble,Biobío,Maule,O'Higgins,Coquimbo,Valparaíso,Metropolitana"/>
    <s v="https://analytics.zoho.com/open-view/2395394000006080321?ZOHO_CRITERIA=%22Trasposicion_4.2%22.%22ID_territorio%22%3D66"/>
    <x v="0"/>
    <s v="#1774B9"/>
  </r>
  <r>
    <n v="4275"/>
    <x v="0"/>
    <x v="4"/>
    <s v="Agropecurio y Forestal"/>
    <n v="6116"/>
    <x v="49"/>
    <x v="28"/>
    <x v="0"/>
    <x v="290"/>
    <x v="0"/>
    <x v="182"/>
    <s v="Periodo 2018-2020"/>
    <s v="Kilogramo - Kg"/>
    <s v="Oficina de Estudios y Políticas Agrarias (ODEPA)"/>
    <s v="Número de empleados por Tipo de Fruta, en la Comuna de Requínoa"/>
    <s v="El gráfico muestra el Número de empleados por Tipo de Fruta, en la Comuna de Requínoa, durante el Periodo 2018-2020, de acuerdo a datos recopilados por la Oficina de Estudios y Políticas Agrarias (ODEPA)- Kilogramo - Kg"/>
    <s v="Gráfico"/>
    <s v="Estadísticas,ODEPA,Fruta,Agricultura,Número de empleados, Tipo de Fruta, Requínoa"/>
    <s v="https://analytics.zoho.com/open-view/2395394000001834656?ZOHO_CRITERIA=%224.6%22.%22C%C3%B3digo_Comuna%22%3D6116"/>
    <x v="197"/>
    <s v="#1774B9"/>
  </r>
  <r>
    <n v="4276"/>
    <x v="0"/>
    <x v="4"/>
    <s v="Agropecurio y Forestal"/>
    <n v="16"/>
    <x v="53"/>
    <x v="32"/>
    <x v="1"/>
    <x v="184"/>
    <x v="0"/>
    <x v="274"/>
    <s v="Temporadas 2012/2013 a 2019/2020"/>
    <s v="quintales métricos por hectárea (qqm/ha)"/>
    <s v="Oficina de Estudios y Políticas Agrarias (ODEPA)"/>
    <s v="Rendimiento histórico de Cultivos de Maíz Consumo en la Región de Valparaíso"/>
    <s v="Se detalla el rendimiento promedio histórico de cultivos de Maíz Consumo según datos publicados por la Oficina de Estudios y Políticas Agrarias (ODEPA) para las Temporadas 2012/2013 a 2019/2020 en la Región de Valparaíso - quintales métricos por hectárea (qqm/ha)"/>
    <s v="Gráfico Evolución"/>
    <s v="agricultura,agrícola,rendimiento,cultivo,quintales,ODEPA,estadísticas,Región de Valparaíso,Maíz Consumo"/>
    <s v="https://analytics.zoho.com/open-view/2395394000009125708?ZOHO_CRITERIA=%22Localiza%20CL%22.%22Codreg%22%3D5%20and%22Trasposicion_4.11%22.%22Id_cultivo%22%3D16"/>
    <x v="40"/>
    <s v="#1774B9"/>
  </r>
  <r>
    <n v="4277"/>
    <x v="0"/>
    <x v="4"/>
    <s v="Agropecuario y Forestal"/>
    <n v="100106002"/>
    <x v="51"/>
    <x v="33"/>
    <x v="2"/>
    <x v="113"/>
    <x v="0"/>
    <x v="351"/>
    <s v="Año 2020"/>
    <s v="USD"/>
    <s v="Oficina de Estudios y Políticas Agrarias (ODEPA)"/>
    <s v="Valor de las importaciones de Palta por Procesamiento"/>
    <s v="El gráfico muestra el Valor de las importaciones de Palta por Procesamiento, durante el Año 2020, de acuerdo a datos recopilados por la Oficina de Estudios y Políticas Agrarias (ODEPA)- USD"/>
    <s v="Gráfico"/>
    <s v="Estadísticas,Agricultura,Fruta,Importaciones,Chile,Palta,Aceites,Congelados,Conservas,Deshidratados,Fresca,Frutos secos,Jugos"/>
    <s v="https://analytics.zoho.com/open-view/2395394000005681546?ZOHO_CRITERIA=%22Trasposicion_4.4%22.%22Id_Categor%C3%ADa%22%20%3D%20100106002"/>
    <x v="0"/>
    <s v="#1774B9"/>
  </r>
  <r>
    <n v="4278"/>
    <x v="0"/>
    <x v="4"/>
    <s v="Agropecurio y Forestal"/>
    <n v="184"/>
    <x v="51"/>
    <x v="33"/>
    <x v="2"/>
    <x v="368"/>
    <x v="0"/>
    <x v="182"/>
    <s v="Año 2020"/>
    <s v="toneladas (t)"/>
    <s v="Oficina de Estudios y Políticas Agrarias (ODEPA)"/>
    <s v="Volumen de las importaciones de fruta provenientes de Turquía, por Tipo de Fruta"/>
    <s v="El gráfico muestra el Volumen de las importaciones de fruta provenientes de Turquía, por Tipo de Fruta, durante el Año 2020, de acuerdo a datos recopilados por la Oficina de Estudios y Políticas Agrarias (ODEPA)- toneladas (t)"/>
    <s v="Gráfico"/>
    <s v="Estadísticas,Agricultura,Fruta,Importaciones,Turquía,Tipo de Fruta,Berries,Cítricos,Frutos de hueso,Frutos de pepita,Frutos Oleaginosos,Frutos secos,Tropicales y subtropicales, Uva"/>
    <s v="https://analytics.zoho.com/open-view/2395394000005578899?ZOHO_CRITERIA=%22Trasposicion_4.3%22.%22Id_auxiliar%22%3D184"/>
    <x v="0"/>
    <s v="#1774B9"/>
  </r>
  <r>
    <n v="4279"/>
    <x v="0"/>
    <x v="4"/>
    <s v="Agropecurio y Forestal"/>
    <n v="100112009"/>
    <x v="60"/>
    <x v="34"/>
    <x v="1"/>
    <x v="184"/>
    <x v="8"/>
    <x v="350"/>
    <s v="Año 2021"/>
    <s v="Pesos por kilogramo (CLP/kg)"/>
    <s v="Oficina de Estudios y Políticas Agrarias (ODEPA)"/>
    <s v="Precios Diarios de Acelga durante el año 2021 en los Mercados Mayoristas de la Región de Valparaíso"/>
    <s v="Evolución de los Precios diarios de Acelga en pesos chilenos por kilogramo desde el 1/1/2021 a la fecha en los Mercados Mayoristas de la Región de Valparaíso con base en datos reportados por la Oficina de Estudios y Políticas Agrarias (ODEPA)"/>
    <s v="Gráfico Evolución"/>
    <s v="precio,diario,ODEPA,agrícola,productos agrícolas,verduras,por mayor,Variedad-Origen-Calidad,Acelga,Región de Valparaíso"/>
    <s v="https://analytics.zoho.com/open-view/2395394000008703957?ZOHO_CRITERIA=%22Hortaliza%20Consolidado%22.%22Codreg%22%3D5%20and%20%22Hortaliza%20Consolidado%22.%22Categor%C3%ADa%20ID%22%3D100112009%0A"/>
    <x v="63"/>
    <s v="#1774B9"/>
  </r>
  <r>
    <n v="4280"/>
    <x v="0"/>
    <x v="4"/>
    <s v="Agropecurio y Forestal"/>
    <n v="5705"/>
    <x v="49"/>
    <x v="28"/>
    <x v="0"/>
    <x v="168"/>
    <x v="0"/>
    <x v="182"/>
    <s v="Periodo 2018-2020"/>
    <s v="Kilogramo - Kg"/>
    <s v="Oficina de Estudios y Políticas Agrarias (ODEPA)"/>
    <s v="Número de empleados por Tipo de Fruta, en la Comuna de Putaendo"/>
    <s v="El gráfico muestra el Número de empleados por Tipo de Fruta, en la Comuna de Putaendo, durante el Periodo 2018-2020, de acuerdo a datos recopilados por la Oficina de Estudios y Políticas Agrarias (ODEPA)- Kilogramo - Kg"/>
    <s v="Gráfico"/>
    <s v="Estadísticas,ODEPA,Fruta,Agricultura,Número de empleados, Tipo de Fruta, Putaendo"/>
    <s v="https://analytics.zoho.com/open-view/2395394000001834656?ZOHO_CRITERIA=%224.6%22.%22C%C3%B3digo_Comuna%22%3D5705"/>
    <x v="198"/>
    <s v="#1774B9"/>
  </r>
  <r>
    <n v="4281"/>
    <x v="0"/>
    <x v="4"/>
    <s v="Agropecurio y Forestal"/>
    <n v="29"/>
    <x v="53"/>
    <x v="32"/>
    <x v="2"/>
    <x v="113"/>
    <x v="0"/>
    <x v="281"/>
    <s v="Temporada 2019/2020"/>
    <s v="quintales métricos por hectárea (qqm/ha)"/>
    <s v="Oficina de Estudios y Políticas Agrarias (ODEPA)"/>
    <s v="Rendimiento promedio de cultivo de Trigo Harinero por Región a Escala Nacional"/>
    <s v="El mapa muestra el Rendimiento promedio de cultivo de Trigo Harinero por Región a Escala Nacional de acuerdo a los datos disponibles en la Oficina de Estudios y Políticas Agrarias (ODEPA) para la Temporada 2019/2020 - quintales métricos por hectárea (qqm/ha)"/>
    <s v="Representación Geográfica"/>
    <s v="agricultura,agrícola,rendimiento,cultivo,quintales,ODEPA,estadísticas,Chile,Trigo Harinero"/>
    <s v="https://analytics.zoho.com/open-view/2395394000008864337?ZOHO_CRITERIA=%22Trasposicion_4.11%22.%22Id_cultivo%22%3D29"/>
    <x v="0"/>
    <s v="#1774B9"/>
  </r>
  <r>
    <n v="4282"/>
    <x v="0"/>
    <x v="4"/>
    <s v="Agropecurio y Forestal"/>
    <n v="56"/>
    <x v="54"/>
    <x v="31"/>
    <x v="1"/>
    <x v="87"/>
    <x v="6"/>
    <x v="340"/>
    <s v="Periodo 2018-2019-2020"/>
    <s v="Superficie (ha)"/>
    <s v="Oficina de Estudios y Políticas Agrarias (ODEPA)"/>
    <s v="Superficie plantada de  Murtilla según Variedad por Comuna en la Región de La Araucanía"/>
    <s v="Representación geográfica de la superficie plantada de Murtilla por Comuna en la Región de La Araucanía con segmentador integrado de Variedades de la especie con base a datos recopilados por la Oficina de Estudios y Políticas Agrarias (ODEPA) en los Catastros Frutícolas Regionales de los años 2018-2019-2020."/>
    <s v="Representación Geográfica"/>
    <s v="agricultura,agrícola,frutícola,superficie,plantaciones,fruta,ODEPA,comuna,región,Región de La Araucanía,Especie Plantada,Murtilla"/>
    <s v="https://analytics.zoho.com/open-view/2395394000008814573?ZOHO_CRITERIA=%224.12%20Sup%20Plantada%20Frut%C3%ADcola%22.%22Codreg%22%3D9%20and%20%224.12%20Sup%20Plantada%20Frut%C3%ADcola%22.%22id_especie%22%3D56"/>
    <x v="20"/>
    <s v="#1774B9"/>
  </r>
  <r>
    <n v="4283"/>
    <x v="0"/>
    <x v="4"/>
    <s v="Agropecurio y Forestal"/>
    <n v="100105007"/>
    <x v="55"/>
    <x v="28"/>
    <x v="2"/>
    <x v="113"/>
    <x v="0"/>
    <x v="372"/>
    <s v="Periodo 2018-2020"/>
    <s v="Kilogramo - Kg"/>
    <s v="Oficina de Estudios y Políticas Agrarias (ODEPA)"/>
    <s v="Volumen  de  Nuez de macadamia por Región de origen, producidas a nivel nacional"/>
    <s v="El mapa muestra el Volumen  de  Nuez de macadamia por Región de origen, producidas a nivel nacional, durante el Periodo 2018-2020, de acuerdo a datos recopilados por la Oficina de Estudios y Políticas Agrarias (ODEPA)- Kilogramo - Kg"/>
    <s v="Mapa"/>
    <s v="Estadísticas,ODEPA,Fruta,Agricultura,Volumen de fruta, Nuez de macadamia, Chile"/>
    <s v="https://analytics.zoho.com/open-view/2395394000001878889?ZOHO_CRITERIA=%224.6%22.%22Id_Categor%C3%ADa%22%3D100105007"/>
    <x v="0"/>
    <s v="#1774B9"/>
  </r>
  <r>
    <n v="4284"/>
    <x v="0"/>
    <x v="4"/>
    <s v="Agropecurio y Forestal"/>
    <n v="9"/>
    <x v="51"/>
    <x v="30"/>
    <x v="1"/>
    <x v="87"/>
    <x v="0"/>
    <x v="175"/>
    <s v="Periodo 2012-2020"/>
    <s v="USD"/>
    <s v="Oficina de Estudios y Políticas Agrarias (ODEPA)"/>
    <s v="Evolución del Valor de las exportaciones de fruta, por Procesamiento producidas en la Región de La Araucanía"/>
    <s v="El gráfico muestra la Evolución del Valor de las exportaciones de fruta, por Procesamiento producidas en la Región de La Araucanía, durante el Periodo 2012-2020, de acuerdo a datos recopilados por la Oficina de Estudios y Políticas Agrarias (ODEPA)- USD"/>
    <s v="Gráfico Evolución"/>
    <s v="Estadísticas,Agricultura,Fruta,Exportaciones,Región de La Araucanía,Procesamiento,Aceites,Congelados,Conservas,Deshidratados,Fresca,Frutos secos,Jugos"/>
    <s v="https://analytics.zoho.com/open-view/2395394000006080273?ZOHO_CRITERIA=%22Trasposicion_4.2%22.%22C%C3%B3digo_Regi%C3%B3n%22%20%3D%209"/>
    <x v="12"/>
    <s v="#1774B9"/>
  </r>
  <r>
    <n v="4285"/>
    <x v="0"/>
    <x v="4"/>
    <s v="Agropecurio y Forestal"/>
    <n v="100102005"/>
    <x v="58"/>
    <x v="34"/>
    <x v="1"/>
    <x v="163"/>
    <x v="8"/>
    <x v="249"/>
    <s v="Año 2021"/>
    <s v="Pesos por kilogramo (CLP/kg)"/>
    <s v="Oficina de Estudios y Políticas Agrarias (ODEPA)"/>
    <s v="Precios Diarios de Naranja durante el año 2021 en los Mercados Mayoristas de la Región de Maule"/>
    <s v="Evolución de los Precios diarios de Naranja en pesos chilenos por kilogramo desde el 1/1/2021 a la fecha en los Mercados Mayoristas de la Región de Maule con base en datos reportados por la Oficina de Estudios y Políticas Agrarias (ODEPA)"/>
    <s v="Gráfico Evolución"/>
    <s v="precio,diario,ODEPA,agrícola,productos agrícolas,verduras,por mayor,Variedad-Origen-Calidad,Naranja,Región de Maule"/>
    <s v="https://analytics.zoho.com/open-view/2395394000008699297?ZOHO_CRITERIA=%22Fruta%20Consolidado%22.%22Codreg%22%3D7%20and%20%22Fruta%20Consolidado%22.%22Categor%C3%ADa%20ID%22%3D100102005"/>
    <x v="53"/>
    <s v="#1774B9"/>
  </r>
  <r>
    <n v="4286"/>
    <x v="0"/>
    <x v="4"/>
    <s v="Agropecurio y Forestal"/>
    <n v="100114"/>
    <x v="59"/>
    <x v="35"/>
    <x v="2"/>
    <x v="113"/>
    <x v="0"/>
    <x v="366"/>
    <s v="Periodo 1979-2020"/>
    <s v="Toneladas"/>
    <s v="Oficina de Estudios y Políticas Agrarias (ODEPA)"/>
    <s v="Evolución de producción de Tubérculos por cultivo, a Escala Nacional"/>
    <s v="El gráfico muestra la Evolución de producción de Tubérculos por cultivo, a Escala Nacional, durante el Periodo 1979-2020, de acuerdo a datos recopilados por la Oficina de Estudios y Políticas Agrarias (ODEPA)- Toneladas"/>
    <s v="Gráfico de Evolución"/>
    <s v=" Tubérculos,ODEPA,Cultivos anuales,Estadisticas,Producción agrícola, Agricultura,Chile"/>
    <s v="https://analytics.zoho.com/open-view/2395394000006354217?ZOHO_CRITERIA=%22Trasposicion_4.10%22.%22Id_producto%22%20%3D%20100114"/>
    <x v="0"/>
    <s v="#1774B9"/>
  </r>
  <r>
    <n v="4287"/>
    <x v="0"/>
    <x v="4"/>
    <s v="Agropecurio y Forestal"/>
    <n v="8204"/>
    <x v="55"/>
    <x v="28"/>
    <x v="0"/>
    <x v="300"/>
    <x v="0"/>
    <x v="182"/>
    <s v="Periodo 2018-2020"/>
    <s v="Kilogramo - Kg"/>
    <s v="Oficina de Estudios y Políticas Agrarias (ODEPA)"/>
    <s v="Volumen  de fruta por Tipo de Fruta, producidas en la Contulmo"/>
    <s v="El gráfico muestra el Volumen  de fruta por Tipo de Fruta, producidas en la Contulmo, durante el Periodo 2018-2020, de acuerdo a datos recopilados por la Oficina de Estudios y Políticas Agrarias (ODEPA)- Kilogramo - Kg"/>
    <s v="Gráfico"/>
    <s v="Estadísticas,ODEPA,Fruta,Agricultura,Volumen de fruta, Tipo de Fruta, Contulmo"/>
    <s v="https://analytics.zoho.com/open-view/2395394000001834352?ZOHO_CRITERIA=%224.6%22.%22C%C3%B3digo_Comuna%22%3D8204"/>
    <x v="199"/>
    <s v="#1774B9"/>
  </r>
  <r>
    <n v="4288"/>
    <x v="0"/>
    <x v="4"/>
    <s v="Agropecurio y Forestal"/>
    <n v="16305"/>
    <x v="62"/>
    <x v="31"/>
    <x v="0"/>
    <x v="293"/>
    <x v="4"/>
    <x v="238"/>
    <s v="Periodo 2018-2019-2020"/>
    <s v="Superficie (ha)"/>
    <s v="Oficina de Estudios y Políticas Agrarias (ODEPA)"/>
    <s v="Superficie plantada de especies frutales por Sistema de Plantación en la comuna de San Nicolás"/>
    <s v="Se representa la superficie plantada de frutales por Sistema de Plantación, Tipo de Cultivo y Especie Plantada en la comuna de San Nicolás con base a datos recopilados por la Oficina de Estudios y Políticas Agrarias (ODEPA) en los Catastros Frutícolas Regionales de los años 2018-2019-2020."/>
    <s v="Gráfico Proporciones"/>
    <s v="agricultura,agrícola,frutícola,superficie,plantaciones,fruta,ODEPA,comuna,región,San Nicolás,Sistema Plantación"/>
    <s v="https://analytics.zoho.com/open-view/2395394000008804399?ZOHO_CRITERIA=%22Localiza%20CL%22.%22Codcom%22%3D16305"/>
    <x v="56"/>
    <s v="#1774B9"/>
  </r>
  <r>
    <n v="4289"/>
    <x v="0"/>
    <x v="4"/>
    <s v="Agropecurio y Forestal"/>
    <n v="13301"/>
    <x v="55"/>
    <x v="28"/>
    <x v="0"/>
    <x v="162"/>
    <x v="0"/>
    <x v="182"/>
    <s v="Periodo 2018-2020"/>
    <s v="Kilogramo - Kg"/>
    <s v="Oficina de Estudios y Políticas Agrarias (ODEPA)"/>
    <s v="Volumen  de fruta por Tipo de Fruta, producidas en la Colina"/>
    <s v="El gráfico muestra el Volumen  de fruta por Tipo de Fruta, producidas en la Colina, durante el Periodo 2018-2020, de acuerdo a datos recopilados por la Oficina de Estudios y Políticas Agrarias (ODEPA)- Kilogramo - Kg"/>
    <s v="Gráfico"/>
    <s v="Estadísticas,ODEPA,Fruta,Agricultura,Volumen de fruta, Tipo de Fruta, Colina"/>
    <s v="https://analytics.zoho.com/open-view/2395394000001834352?ZOHO_CRITERIA=%224.6%22.%22C%C3%B3digo_Comuna%22%3D13301"/>
    <x v="200"/>
    <s v="#1774B9"/>
  </r>
  <r>
    <n v="4290"/>
    <x v="0"/>
    <x v="4"/>
    <s v="Agropecurio y Forestal"/>
    <n v="168"/>
    <x v="51"/>
    <x v="33"/>
    <x v="2"/>
    <x v="379"/>
    <x v="0"/>
    <x v="182"/>
    <s v="Año 2020"/>
    <s v="toneladas (t)"/>
    <s v="Oficina de Estudios y Políticas Agrarias (ODEPA)"/>
    <s v="Volumen de las importaciones de fruta provenientes de Sudáfrica, por Tipo de Fruta"/>
    <s v="El gráfico muestra el Volumen de las importaciones de fruta provenientes de Sudáfrica, por Tipo de Fruta, durante el Año 2020, de acuerdo a datos recopilados por la Oficina de Estudios y Políticas Agrarias (ODEPA)- toneladas (t)"/>
    <s v="Gráfico"/>
    <s v="Estadísticas,Agricultura,Fruta,Importaciones,Sudáfrica,Tipo de Fruta,Berries,Cítricos,Frutos de hueso,Tropicales y subtropicales, Uva"/>
    <s v="https://analytics.zoho.com/open-view/2395394000005578899?ZOHO_CRITERIA=%22Trasposicion_4.3%22.%22Id_auxiliar%22%3D168"/>
    <x v="0"/>
    <s v="#1774B9"/>
  </r>
  <r>
    <n v="4291"/>
    <x v="0"/>
    <x v="4"/>
    <s v="Agropecurio y Forestal"/>
    <n v="13602"/>
    <x v="54"/>
    <x v="31"/>
    <x v="0"/>
    <x v="215"/>
    <x v="7"/>
    <x v="184"/>
    <s v="Periodo 2018-2019-2020"/>
    <s v="Superficie (ha)"/>
    <s v="Oficina de Estudios y Políticas Agrarias (ODEPA)"/>
    <s v="Superficie plantada de especies frutales por Especie en la comuna de El Monte"/>
    <s v="Visualización de la superficie plantada de frutales por Especie con segmentador incorporado de Tipo de Cultivo en la comuna de El Monte con base a datos recopilados por la Oficina de Estudios y Políticas Agrarias (ODEPA) en los Catastros Frutícolas Regionales de los años 2018-2019-2020."/>
    <s v="Gráfico Proporciones"/>
    <s v="agricultura,agrícola,frutícola,superficie,plantaciones,fruta,ODEPA,comuna,región,El Monte,Especie Plantada"/>
    <s v="https://analytics.zoho.com/open-view/2395394000008803974?ZOHO_CRITERIA=%22Localiza%20CL%22.%22Codcom%22%3D13602"/>
    <x v="3"/>
    <s v="#1774B9"/>
  </r>
  <r>
    <n v="4292"/>
    <x v="0"/>
    <x v="4"/>
    <s v="Agropecurio y Forestal"/>
    <n v="100109001"/>
    <x v="58"/>
    <x v="34"/>
    <x v="2"/>
    <x v="113"/>
    <x v="10"/>
    <x v="307"/>
    <s v="Año 2021"/>
    <s v="Pesos por kilogramo (CLP/kg)"/>
    <s v="Oficina de Estudios y Políticas Agrarias (ODEPA)"/>
    <s v="Precios Diarios de Uva durante el año 2021 en los Mercados Mayoristas de Chile"/>
    <s v="Evolución de los Precios diarios de Uv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Uva,Chile"/>
    <s v="https://analytics.zoho.com/open-view/2395394000008697993?ZOHO_CRITERIA=%22Fruta%20Consolidado%22.%22Categor%C3%ADa%20ID%22%3D100109001"/>
    <x v="0"/>
    <s v="#1774B9"/>
  </r>
  <r>
    <n v="4293"/>
    <x v="0"/>
    <x v="4"/>
    <s v="Agropecurio y Forestal"/>
    <n v="5"/>
    <x v="51"/>
    <x v="30"/>
    <x v="2"/>
    <x v="113"/>
    <x v="0"/>
    <x v="182"/>
    <s v="Periodo 2012-2020"/>
    <s v="toneladas (t)"/>
    <s v="Oficina de Estudios y Políticas Agrarias (ODEPA)"/>
    <s v="Evolución del volumen de las exportaciones de Fresca, por Tipo de Fruta producidas a Escala Nacional"/>
    <s v="El gráfico muestra la Evolución del volumen de las exportaciones de Fresca, por Tipo de Fruta producidas a Escala Nacional, durante el Periodo 2012-2020, de acuerdo a datos recopilados por la Oficina de Estudios y Políticas Agrarias (ODEPA)- toneladas (t)"/>
    <s v="Gráfico Evolución"/>
    <s v="Estadísticas,Agricultura,Fruta,Exportaciones,Fresca,Tipo de Fruta,Arándano,Frambuesa,Higo,Kiwi,Mora,Otros berries,Limón,Mandarina,Naranja,Pomelo,Otros cítricos,Cereza,Ciruela,Damasco,Durazno,Nectarín,Manzana,Membrillo,Pera,Almendra,Avellana,Castaña,Nuez,Pistacho,Otros frutos secos,Olivo,Palta,Chirimoya,Otros frutos,Plumcots,Mango,Papaya,Piña,Plátano,Coco,Uva,Frutilla"/>
    <s v="https://analytics.zoho.com/open-view/2395394000005736091?ZOHO_CRITERIA=%22Trasposicion_4.1%22.%22Id_Procesamiento%22%20%3D%205"/>
    <x v="0"/>
    <s v="#1774B9"/>
  </r>
  <r>
    <n v="4294"/>
    <x v="0"/>
    <x v="4"/>
    <s v="Agropecurio y Forestal"/>
    <n v="100112006"/>
    <x v="60"/>
    <x v="34"/>
    <x v="1"/>
    <x v="87"/>
    <x v="8"/>
    <x v="373"/>
    <s v="Año 2021"/>
    <s v="Pesos por kilogramo (CLP/kg)"/>
    <s v="Oficina de Estudios y Políticas Agrarias (ODEPA)"/>
    <s v="Precios Diarios de Repollo durante el año 2021 en los Mercados Mayoristas de la Región de La Araucanía"/>
    <s v="Evolución de los Precios diarios de Repollo en pesos chilenos por kilogramo desde el 1/1/2021 a la fecha en los Mercados Mayoristas de la Región de La Araucanía con base en datos reportados por la Oficina de Estudios y Políticas Agrarias (ODEPA)"/>
    <s v="Gráfico Evolución"/>
    <s v="precio,diario,ODEPA,agrícola,productos agrícolas,verduras,por mayor,Variedad-Origen-Calidad,Repollo,Región de La Araucanía"/>
    <s v="https://analytics.zoho.com/open-view/2395394000008703957?ZOHO_CRITERIA=%22Hortaliza%20Consolidado%22.%22Codreg%22%3D9%20and%20%22Hortaliza%20Consolidado%22.%22Categor%C3%ADa%20ID%22%3D100112006%0A"/>
    <x v="12"/>
    <s v="#1774B9"/>
  </r>
  <r>
    <n v="4295"/>
    <x v="0"/>
    <x v="4"/>
    <s v="Agropecurio y Forestal"/>
    <n v="100112021"/>
    <x v="60"/>
    <x v="34"/>
    <x v="1"/>
    <x v="13"/>
    <x v="8"/>
    <x v="334"/>
    <s v="Año 2021"/>
    <s v="Pesos por kilogramo (CLP/kg)"/>
    <s v="Oficina de Estudios y Políticas Agrarias (ODEPA)"/>
    <s v="Precios Diarios de Ají durante el año 2021 en los Mercados Mayoristas de la Región Metropolitana"/>
    <s v="Evolución de los Precios diarios de Ají en pesos chilenos por kilogramo desde el 1/1/2021 a la fecha en los Mercados Mayoristas de la Región Metropolitana con base en datos reportados por la Oficina de Estudios y Políticas Agrarias (ODEPA)"/>
    <s v="Gráfico Evolución"/>
    <s v="precio,diario,ODEPA,agrícola,productos agrícolas,verduras,por mayor,Variedad-Origen-Calidad,Ají,Región Metropolitana"/>
    <s v="https://analytics.zoho.com/open-view/2395394000008703957?ZOHO_CRITERIA=%22Hortaliza%20Consolidado%22.%22Codreg%22%3D13%20and%20%22Hortaliza%20Consolidado%22.%22Categor%C3%ADa%20ID%22%3D100112021%0A"/>
    <x v="47"/>
    <s v="#1774B9"/>
  </r>
  <r>
    <n v="4296"/>
    <x v="0"/>
    <x v="4"/>
    <s v="Agropecurio y Forestal"/>
    <n v="7108"/>
    <x v="49"/>
    <x v="28"/>
    <x v="0"/>
    <x v="117"/>
    <x v="0"/>
    <x v="177"/>
    <s v="Periodo 2018-2020"/>
    <s v="Kilogramo - Kg"/>
    <s v="Oficina de Estudios y Políticas Agrarias (ODEPA)"/>
    <s v="Número de empleados por Fruta, en la Comuna de Río Claro"/>
    <s v="El gráfico muestra el Número de empleados por Fruta, en la Comuna de Río Claro, durante el Periodo 2018-2020, de acuerdo a datos recopilados por la Oficina de Estudios y Políticas Agrarias (ODEPA)- Kilogramo - Kg"/>
    <s v="Gráfico"/>
    <s v="Estadísticas,ODEPA,Fruta,Agricultura,Número de empleados, Fruta, Río Claro"/>
    <s v="https://analytics.zoho.com/open-view/2395394000001840069?ZOHO_CRITERIA=%224.6%22.%22C%C3%B3digo_Comuna%22%3D7108"/>
    <x v="201"/>
    <s v="#1774B9"/>
  </r>
  <r>
    <n v="4297"/>
    <x v="0"/>
    <x v="4"/>
    <s v="Agropecurio y Forestal"/>
    <n v="14106"/>
    <x v="55"/>
    <x v="28"/>
    <x v="0"/>
    <x v="183"/>
    <x v="0"/>
    <x v="175"/>
    <s v="Periodo 2018-2020"/>
    <s v="Kilogramo - Kg"/>
    <s v="Oficina de Estudios y Políticas Agrarias (ODEPA)"/>
    <s v="Volumen  de fruta por Procesamiento, producidas en la Mariquina"/>
    <s v="El gráfico muestra el Volumen  de fruta por Procesamiento, producidas en la Mariquina, durante el Periodo 2018-2020, de acuerdo a datos recopilados por la Oficina de Estudios y Políticas Agrarias (ODEPA)- Kilogramo - Kg"/>
    <s v="Gráfico"/>
    <s v="Estadísticas,ODEPA,Fruta,Agricultura,Volumen de fruta, Procesamiento, Mariquina"/>
    <s v="https://analytics.zoho.com/open-view/2395394000001840276?ZOHO_CRITERIA=%224.6%22.%22C%C3%B3digo_Comuna%22%3D14106"/>
    <x v="202"/>
    <s v="#1774B9"/>
  </r>
  <r>
    <n v="4298"/>
    <x v="0"/>
    <x v="4"/>
    <s v="Agropecurio y Forestal"/>
    <n v="100112009"/>
    <x v="60"/>
    <x v="34"/>
    <x v="2"/>
    <x v="113"/>
    <x v="10"/>
    <x v="350"/>
    <s v="Año 2021"/>
    <s v="Pesos por kilogramo (CLP/kg)"/>
    <s v="Oficina de Estudios y Políticas Agrarias (ODEPA)"/>
    <s v="Precios Diarios de Acelga durante el año 2021 en los Mercados Mayoristas de Chile"/>
    <s v="Evolución de los Precios diarios de Acelga en pesos chilenos por kilogramo desde el 1/1/2021 a la fecha en los Mercados Mayoristas del país con base en datos reportados por la Oficina de Estudios y Políticas Agrarias (ODEPA)"/>
    <s v="Gráfico Evolución"/>
    <s v="precio,diario,ODEPA,agrícola,productos agrícolas,verduras,por mayor,Mercado Mayorista,Acelga,Chile"/>
    <s v="https://analytics.zoho.com/open-view/2395394000008702709?ZOHO_CRITERIA=%22Hortaliza%20Consolidado%22.%22Categor%C3%ADa%20ID%22%3D100112009"/>
    <x v="0"/>
    <s v="#1774B9"/>
  </r>
  <r>
    <n v="4299"/>
    <x v="0"/>
    <x v="4"/>
    <s v="Agropecurio y Forestal"/>
    <n v="63"/>
    <x v="51"/>
    <x v="33"/>
    <x v="2"/>
    <x v="397"/>
    <x v="0"/>
    <x v="177"/>
    <s v="Periodo 2012-2020"/>
    <s v="USD"/>
    <s v="Oficina de Estudios y Políticas Agrarias (ODEPA)"/>
    <s v="Evolución del Valor de las importaciones provenientes de Filipinas, por Fruta"/>
    <s v="El gráfico muestra la Evolución del Valor de las importaciones provenientes de Filipinas, por Fruta, durante el Periodo 2012-2020, de acuerdo a datos recopilados por la Oficina de Estudios y Políticas Agrarias (ODEPA)- USD"/>
    <s v="Gráfico Evolución"/>
    <s v="Estadísticas,Agricultura,Fruta,Importaciones,Filipinas,Fruta,Coco"/>
    <s v="https://analytics.zoho.com/open-view/2395394000005636830?ZOHO_CRITERIA=%22Trasposicion_4.4%22.%22Id_auxiliar%22%3D63"/>
    <x v="0"/>
    <s v="#1774B9"/>
  </r>
  <r>
    <n v="4300"/>
    <x v="0"/>
    <x v="4"/>
    <s v="Agropecurio y Forestal"/>
    <n v="66"/>
    <x v="51"/>
    <x v="30"/>
    <x v="2"/>
    <x v="364"/>
    <x v="5"/>
    <x v="182"/>
    <s v="Año 2020"/>
    <s v="toneladas (t)"/>
    <s v="Oficina de Estudios y Políticas Agrarias (ODEPA)"/>
    <s v="Volumen de las exportaciones de fruta hacia Francia, por Tipo de Fruta producidas a Escala Nacional"/>
    <s v="El gráfico muestra el Volumen de las exportaciones de fruta hacia Francia, por Tipo de Fruta producidas a Escala Nacional, durante el Año 2020, de acuerdo a datos recopilados por la Oficina de Estudios y Políticas Agrarias (ODEPA)- toneladas (t)"/>
    <s v="Gráfico  "/>
    <s v="Estadísticas,Agricultura,Fruta,Exportaciones,Francia,Tipo de Fruta,Berries,Cítricos,Frutos de hueso (carozo),Frutos de pepita,Frutos secos,Frutos oleaginosos,Otros,Tropicales y subtropicales,Uva"/>
    <s v="https://analytics.zoho.com/open-view/2395394000000827380?ZOHO_CRITERIA=%22Trasposicion_4.1%22.%22Id_auxiliar%22%3D66"/>
    <x v="0"/>
    <s v="#1774B9"/>
  </r>
  <r>
    <n v="4301"/>
    <x v="0"/>
    <x v="5"/>
    <s v="Ambiente"/>
    <n v="2"/>
    <x v="65"/>
    <x v="36"/>
    <x v="1"/>
    <x v="24"/>
    <x v="0"/>
    <x v="374"/>
    <s v="Años 2017-2018"/>
    <s v="hectáreas (ha)"/>
    <s v="DATA INTELLIGENCE con base en Procesamiento de Imágenes Satelitales SENTINEL"/>
    <s v="Dinámica de Cambio de Glaciares en temporada seca (Ene-Abr) durante los Años 2017-2018 en el Complejo Glaciar PALENA || Lago Palena hasta frontera-1"/>
    <s v="Dinámica de Cambio de Glaciares en temporada seca (Ene-Abr)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
    <x v="0"/>
    <s v="#FFFFFF"/>
  </r>
  <r>
    <n v="4302"/>
    <x v="0"/>
    <x v="5"/>
    <s v="Ambiente"/>
    <n v="2"/>
    <x v="65"/>
    <x v="36"/>
    <x v="1"/>
    <x v="24"/>
    <x v="0"/>
    <x v="374"/>
    <s v="Años 2018-2019"/>
    <s v="hectáreas (ha)"/>
    <s v="DATA INTELLIGENCE con base en Procesamiento de Imágenes Satelitales SENTINEL"/>
    <s v="Dinámica de Cambio de Glaciares en temporada seca (Ene-Abr) durante los Años 2018-2019 en el Complejo Glaciar PALENA || Lago Palena hasta frontera-1"/>
    <s v="Dinámica de Cambio de Glaciares en temporada seca (Ene-Abr)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
    <x v="0"/>
    <s v="#FFFFFF"/>
  </r>
  <r>
    <n v="4303"/>
    <x v="0"/>
    <x v="5"/>
    <s v="Ambiente"/>
    <n v="2"/>
    <x v="65"/>
    <x v="36"/>
    <x v="1"/>
    <x v="24"/>
    <x v="0"/>
    <x v="374"/>
    <s v=" Años 2019-2020"/>
    <s v="hectáreas (ha)"/>
    <s v="DATA INTELLIGENCE con base en Procesamiento de Imágenes Satelitales SENTINEL"/>
    <s v="Dinámica de Cambio de Glaciares en temporada seca (Ene-Abr) durante los  Años 2019-2020 en el Complejo Glaciar PALENA || Lago Palena hasta frontera-1"/>
    <s v="Dinámica de Cambio de Glaciares en temporada seca (Ene-Abr)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
    <x v="0"/>
    <s v="#FFFFFF"/>
  </r>
  <r>
    <n v="4304"/>
    <x v="0"/>
    <x v="5"/>
    <s v="Ambiente"/>
    <n v="2"/>
    <x v="65"/>
    <x v="36"/>
    <x v="1"/>
    <x v="24"/>
    <x v="0"/>
    <x v="374"/>
    <s v="Años 2020-2021"/>
    <s v="hectáreas (ha)"/>
    <s v="DATA INTELLIGENCE con base en Procesamiento de Imágenes Satelitales SENTINEL"/>
    <s v="Dinámica de Cambio de Glaciares en temporada seca (Ene-Abr) durante los Años 2020-2021 en el Complejo Glaciar PALENA || Lago Palena hasta frontera-1"/>
    <s v="Dinámica de Cambio de Glaciares en temporada seca (Ene-Abr) durante los Años 2020-2021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
    <x v="0"/>
    <s v="#FFFFFF"/>
  </r>
  <r>
    <n v="4305"/>
    <x v="0"/>
    <x v="5"/>
    <s v="Ambiente"/>
    <n v="2"/>
    <x v="65"/>
    <x v="37"/>
    <x v="1"/>
    <x v="24"/>
    <x v="0"/>
    <x v="374"/>
    <s v="Años 2017-2018"/>
    <s v="hectáreas (ha)"/>
    <s v="DATA INTELLIGENCE con base en Procesamiento de Imágenes Satelitales SENTINEL"/>
    <s v="Dinámica de Cambio de Glaciares en temporada fria (May-Dic) durante los Años 2017-2018 en el Complejo Glaciar PALENA || Lago Palena hasta frontera-1"/>
    <s v="Dinámica de Cambio de Glaciares en temporada fria (May-Dic)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
    <x v="0"/>
    <s v="#FFFFFF"/>
  </r>
  <r>
    <n v="4306"/>
    <x v="0"/>
    <x v="5"/>
    <s v="Ambiente"/>
    <n v="2"/>
    <x v="65"/>
    <x v="37"/>
    <x v="1"/>
    <x v="24"/>
    <x v="0"/>
    <x v="374"/>
    <s v="Años 2018-2019"/>
    <s v="hectáreas (ha)"/>
    <s v="DATA INTELLIGENCE con base en Procesamiento de Imágenes Satelitales SENTINEL"/>
    <s v="Dinámica de Cambio de Glaciares en temporada fria (May-Dic) durante los Años 2018-2019 en el Complejo Glaciar PALENA || Lago Palena hasta frontera-1"/>
    <s v="Dinámica de Cambio de Glaciares en temporada fria (May-Dic)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
    <x v="0"/>
    <s v="#FFFFFF"/>
  </r>
  <r>
    <n v="4307"/>
    <x v="0"/>
    <x v="5"/>
    <s v="Ambiente"/>
    <n v="2"/>
    <x v="65"/>
    <x v="37"/>
    <x v="1"/>
    <x v="24"/>
    <x v="0"/>
    <x v="374"/>
    <s v=" Años 2019-2020"/>
    <s v="hectáreas (ha)"/>
    <s v="DATA INTELLIGENCE con base en Procesamiento de Imágenes Satelitales SENTINEL"/>
    <s v="Dinámica de Cambio de Glaciares en temporada fria (May-Dic) durante los  Años 2019-2020 en el Complejo Glaciar PALENA || Lago Palena hasta frontera-1"/>
    <s v="Dinámica de Cambio de Glaciares en temporada fria (May-Dic)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
    <x v="0"/>
    <s v="#FFFFFF"/>
  </r>
  <r>
    <n v="4308"/>
    <x v="0"/>
    <x v="5"/>
    <s v="Ambiente"/>
    <n v="2"/>
    <x v="65"/>
    <x v="38"/>
    <x v="1"/>
    <x v="24"/>
    <x v="17"/>
    <x v="374"/>
    <s v="Años 2017-2021"/>
    <s v="hectáreas (ha)"/>
    <s v="DATA INTELLIGENCE con base en Procesamiento de Imágenes Satelitales SENTINEL"/>
    <s v="Detalle de la Dinámica de Cambio en el Complejo Glaciar PALENA || Lago Palena hasta frontera-1"/>
    <s v="Todas las cifras vinculadas al Complejo Glaciar PALENA || Lago Palena hasta frontera-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
    <x v="0"/>
    <s v="#FFFFFF"/>
  </r>
  <r>
    <n v="4309"/>
    <x v="0"/>
    <x v="5"/>
    <s v="Ambiente"/>
    <n v="2"/>
    <x v="65"/>
    <x v="36"/>
    <x v="1"/>
    <x v="24"/>
    <x v="0"/>
    <x v="374"/>
    <s v="Años 2017-2018"/>
    <s v="hectáreas (ha)"/>
    <s v="DATA INTELLIGENCE con base en Procesamiento de Imágenes Satelitales SENTINEL"/>
    <s v="Mapa descargable (pdf) de la Dinámica de Cambio en temporada seca (Ene-Abr) durante los Años 2017-2018 en el Complejo Glaciar PALENA || Lago Palena hasta frontera-1"/>
    <s v="Mapa descargable (pdf) de la Dinámica de Cambio en temporada seca (Ene-Abr)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2.pdf"/>
    <x v="0"/>
    <s v="#FFFFFF"/>
  </r>
  <r>
    <n v="4310"/>
    <x v="0"/>
    <x v="5"/>
    <s v="Ambiente"/>
    <n v="2"/>
    <x v="65"/>
    <x v="36"/>
    <x v="1"/>
    <x v="24"/>
    <x v="0"/>
    <x v="374"/>
    <s v="Años 2018-2019"/>
    <s v="hectáreas (ha)"/>
    <s v="DATA INTELLIGENCE con base en Procesamiento de Imágenes Satelitales SENTINEL"/>
    <s v="Mapa descargable (pdf) de la Dinámica de Cambio en temporada seca (Ene-Abr) durante los Años 2018-2019 en el Complejo Glaciar PALENA || Lago Palena hasta frontera-1"/>
    <s v="Mapa descargable (pdf) de la Dinámica de Cambio en temporada seca (Ene-Abr)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2.pdf"/>
    <x v="0"/>
    <s v="#FFFFFF"/>
  </r>
  <r>
    <n v="4311"/>
    <x v="0"/>
    <x v="5"/>
    <s v="Ambiente"/>
    <n v="2"/>
    <x v="65"/>
    <x v="36"/>
    <x v="1"/>
    <x v="24"/>
    <x v="0"/>
    <x v="374"/>
    <s v=" Años 2019-2020"/>
    <s v="hectáreas (ha)"/>
    <s v="DATA INTELLIGENCE con base en Procesamiento de Imágenes Satelitales SENTINEL"/>
    <s v="Mapa descargable (pdf) de la Dinámica de Cambio en temporada seca (Ene-Abr) durante los  Años 2019-2020 en el Complejo Glaciar PALENA || Lago Palena hasta frontera-1"/>
    <s v="Mapa descargable (pdf) de la Dinámica de Cambio en temporada seca (Ene-Abr)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2.pdf"/>
    <x v="0"/>
    <s v="#FFFFFF"/>
  </r>
  <r>
    <n v="4312"/>
    <x v="0"/>
    <x v="5"/>
    <s v="Ambiente"/>
    <n v="2"/>
    <x v="65"/>
    <x v="36"/>
    <x v="1"/>
    <x v="24"/>
    <x v="0"/>
    <x v="374"/>
    <s v="Años 2020-2021"/>
    <s v="hectáreas (ha)"/>
    <s v="DATA INTELLIGENCE con base en Procesamiento de Imágenes Satelitales SENTINEL"/>
    <s v="Mapa descargable (pdf) de la Dinámica de Cambio en temporada seca (Ene-Abr) durante los Años 2020-2021 en el Complejo Glaciar PALENA || Lago Palena hasta frontera-1"/>
    <s v="Mapa descargable (pdf) de la Dinámica de Cambio en temporada seca (Ene-Abr) durante los Años 2020-2021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2.pdf"/>
    <x v="0"/>
    <s v="#FFFFFF"/>
  </r>
  <r>
    <n v="4313"/>
    <x v="0"/>
    <x v="5"/>
    <s v="Ambiente"/>
    <n v="2"/>
    <x v="65"/>
    <x v="37"/>
    <x v="1"/>
    <x v="24"/>
    <x v="0"/>
    <x v="374"/>
    <s v="Años 2017-2018"/>
    <s v="hectáreas (ha)"/>
    <s v="DATA INTELLIGENCE con base en Procesamiento de Imágenes Satelitales SENTINEL"/>
    <s v="Mapa descargable (pdf) de la Dinámica de Cambio en temporada seca (Ene-Abr) durante los Años 2017-2018 en el Complejo Glaciar PALENA || Lago Palena hasta frontera-1"/>
    <s v="Mapa descargable (pdf) de la Dinámica de Cambio en temporada seca (Ene-Abr) durante los Años 2017-2018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2.pdf"/>
    <x v="0"/>
    <s v="#FFFFFF"/>
  </r>
  <r>
    <n v="4314"/>
    <x v="0"/>
    <x v="5"/>
    <s v="Ambiente"/>
    <n v="2"/>
    <x v="65"/>
    <x v="37"/>
    <x v="1"/>
    <x v="24"/>
    <x v="0"/>
    <x v="374"/>
    <s v="Años 2018-2019"/>
    <s v="hectáreas (ha)"/>
    <s v="DATA INTELLIGENCE con base en Procesamiento de Imágenes Satelitales SENTINEL"/>
    <s v="Mapa descargable (pdf) de la Dinámica de Cambio en temporada seca (Ene-Abr) durante los Años 2018-2019 en el Complejo Glaciar PALENA || Lago Palena hasta frontera-1"/>
    <s v="Mapa descargable (pdf) de la Dinámica de Cambio en temporada seca (Ene-Abr) durante los Años 2018-2019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2.pdf"/>
    <x v="0"/>
    <s v="#FFFFFF"/>
  </r>
  <r>
    <n v="4315"/>
    <x v="0"/>
    <x v="5"/>
    <s v="Ambiente"/>
    <n v="2"/>
    <x v="65"/>
    <x v="37"/>
    <x v="1"/>
    <x v="24"/>
    <x v="0"/>
    <x v="374"/>
    <s v=" Años 2019-2020"/>
    <s v="hectáreas (ha)"/>
    <s v="DATA INTELLIGENCE con base en Procesamiento de Imágenes Satelitales SENTINEL"/>
    <s v="Mapa descargable (pdf) de la Dinámica de Cambio en temporada seca (Ene-Abr) durante los  Años 2019-2020 en el Complejo Glaciar PALENA || Lago Palena hasta frontera-1"/>
    <s v="Mapa descargable (pdf) de la Dinámica de Cambio en temporada seca (Ene-Abr) durante los  Años 2019-2020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2.pdf"/>
    <x v="0"/>
    <s v="#FFFFFF"/>
  </r>
  <r>
    <n v="4316"/>
    <x v="0"/>
    <x v="5"/>
    <s v="Ambiente"/>
    <n v="2"/>
    <x v="66"/>
    <x v="39"/>
    <x v="1"/>
    <x v="24"/>
    <x v="0"/>
    <x v="374"/>
    <s v="Años 2017-2021"/>
    <s v="hectáreas (ha)"/>
    <s v="DATA INTELLIGENCE con base en Procesamiento de Imágenes Satelitales SENTINEL"/>
    <s v="Superficie Máxima y Mínima en el Complejo Glaciar PALENA || Lago Palena hasta frontera-1"/>
    <s v="Superficie Máxima y Mínima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
    <x v="0"/>
    <s v="#FFFFFF"/>
  </r>
  <r>
    <n v="4317"/>
    <x v="0"/>
    <x v="5"/>
    <s v="Ambiente"/>
    <n v="2"/>
    <x v="66"/>
    <x v="39"/>
    <x v="1"/>
    <x v="24"/>
    <x v="17"/>
    <x v="374"/>
    <s v="Años 2017-2021"/>
    <s v="hectáreas (ha)"/>
    <s v="DATA INTELLIGENCE con base en Procesamiento de Imágenes Satelitales SENTINEL"/>
    <s v="Detalle de la Superficie Máxima y Mínima en el Complejo Glaciar PALENA || Lago Palena hasta frontera-1"/>
    <s v="El detalle de las superficie máximas y mínimas, tanto en época seca (enero-abril) como en época fría (mayo-diciembre) para el Complejo Glaciar PALENA || Lago Palena hasta frontera-1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
    <x v="0"/>
    <s v="#FFFFFF"/>
  </r>
  <r>
    <n v="4318"/>
    <x v="0"/>
    <x v="5"/>
    <s v="Ambiente"/>
    <n v="2"/>
    <x v="66"/>
    <x v="39"/>
    <x v="1"/>
    <x v="24"/>
    <x v="0"/>
    <x v="374"/>
    <s v="Años 2017-2021"/>
    <s v="hectáreas (ha)"/>
    <s v="DATA INTELLIGENCE con base en Procesamiento de Imágenes Satelitales SENTINEL"/>
    <s v="Mapa descargable (pdf) con las Superficies Máximas y Mínimas en el Complejo Glaciar PALENA || Lago Palena hasta frontera-1"/>
    <s v="Mapa descargable (pdf) con las Superficies Máximas y Mínimas en el Complejo Glaciar PALENA || Lago Palena hasta frontera-1, ubicado en la Región de Los Lagos, comuna de Palena con una superficie estimada de 11.392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pdf"/>
    <x v="0"/>
    <s v="#FFFFFF"/>
  </r>
  <r>
    <n v="4319"/>
    <x v="0"/>
    <x v="5"/>
    <s v="Ambiente"/>
    <n v="78"/>
    <x v="65"/>
    <x v="36"/>
    <x v="1"/>
    <x v="24"/>
    <x v="0"/>
    <x v="375"/>
    <s v="Años 2017-2018"/>
    <s v="hectáreas (ha)"/>
    <s v="DATA INTELLIGENCE con base en Procesamiento de Imágenes Satelitales SENTINEL"/>
    <s v="Dinámica de Cambio en temporada seca (Ene-Abr) durante los Años 2017-2018 en el Complejo Glaciar PALENA || Lago Palena hasta frontera/Río Palena entre arriba Río Tranquilo y Río Frío"/>
    <s v="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78"/>
    <x v="0"/>
    <s v="#FFFFFF"/>
  </r>
  <r>
    <n v="4320"/>
    <x v="0"/>
    <x v="5"/>
    <s v="Ambiente"/>
    <n v="78"/>
    <x v="65"/>
    <x v="36"/>
    <x v="1"/>
    <x v="24"/>
    <x v="0"/>
    <x v="375"/>
    <s v="Años 2018-2019"/>
    <s v="hectáreas (ha)"/>
    <s v="DATA INTELLIGENCE con base en Procesamiento de Imágenes Satelitales SENTINEL"/>
    <s v="Dinámica de Cambio en temporada seca (Ene-Abr) durante los Años 2018-2019 en el Complejo Glaciar PALENA || Lago Palena hasta frontera/Río Palena entre arriba Río Tranquilo y Río Frío"/>
    <s v="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78"/>
    <x v="0"/>
    <s v="#FFFFFF"/>
  </r>
  <r>
    <n v="4321"/>
    <x v="0"/>
    <x v="5"/>
    <s v="Ambiente"/>
    <n v="78"/>
    <x v="65"/>
    <x v="36"/>
    <x v="1"/>
    <x v="24"/>
    <x v="0"/>
    <x v="375"/>
    <s v=" Años 2019-2020"/>
    <s v="hectáreas (ha)"/>
    <s v="DATA INTELLIGENCE con base en Procesamiento de Imágenes Satelitales SENTINEL"/>
    <s v="Dinámica de Cambio en temporada seca (Ene-Abr) durante los  Años 2019-2020 en el Complejo Glaciar PALENA || Lago Palena hasta frontera/Río Palena entre arriba Río Tranquilo y Río Frío"/>
    <s v="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78"/>
    <x v="0"/>
    <s v="#FFFFFF"/>
  </r>
  <r>
    <n v="4322"/>
    <x v="0"/>
    <x v="5"/>
    <s v="Ambiente"/>
    <n v="78"/>
    <x v="65"/>
    <x v="36"/>
    <x v="1"/>
    <x v="24"/>
    <x v="0"/>
    <x v="375"/>
    <s v="Años 2020-2021"/>
    <s v="hectáreas (ha)"/>
    <s v="DATA INTELLIGENCE con base en Procesamiento de Imágenes Satelitales SENTINEL"/>
    <s v="Dinámica de Cambio en temporada seca (Ene-Abr) durante los Años 2020-2021 en el Complejo Glaciar PALENA || Lago Palena hasta frontera/Río Palena entre arriba Río Tranquilo y Río Frío"/>
    <s v="Dinámica de Cambio en temporada seca (Ene-Abr) durante los Años 2020-2021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78"/>
    <x v="0"/>
    <s v="#FFFFFF"/>
  </r>
  <r>
    <n v="4323"/>
    <x v="0"/>
    <x v="5"/>
    <s v="Ambiente"/>
    <n v="78"/>
    <x v="65"/>
    <x v="37"/>
    <x v="1"/>
    <x v="24"/>
    <x v="0"/>
    <x v="375"/>
    <s v="Años 2017-2018"/>
    <s v="hectáreas (ha)"/>
    <s v="DATA INTELLIGENCE con base en Procesamiento de Imágenes Satelitales SENTINEL"/>
    <s v="Dinámica de Cambio en temporada seca (Ene-Abr) durante los Años 2017-2018 en el Complejo Glaciar PALENA || Lago Palena hasta frontera/Río Palena entre arriba Río Tranquilo y Río Frío"/>
    <s v="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78"/>
    <x v="0"/>
    <s v="#FFFFFF"/>
  </r>
  <r>
    <n v="4324"/>
    <x v="0"/>
    <x v="5"/>
    <s v="Ambiente"/>
    <n v="78"/>
    <x v="65"/>
    <x v="37"/>
    <x v="1"/>
    <x v="24"/>
    <x v="0"/>
    <x v="375"/>
    <s v="Años 2018-2019"/>
    <s v="hectáreas (ha)"/>
    <s v="DATA INTELLIGENCE con base en Procesamiento de Imágenes Satelitales SENTINEL"/>
    <s v="Dinámica de Cambio en temporada seca (Ene-Abr) durante los Años 2018-2019 en el Complejo Glaciar PALENA || Lago Palena hasta frontera/Río Palena entre arriba Río Tranquilo y Río Frío"/>
    <s v="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78"/>
    <x v="0"/>
    <s v="#FFFFFF"/>
  </r>
  <r>
    <n v="4325"/>
    <x v="0"/>
    <x v="5"/>
    <s v="Ambiente"/>
    <n v="78"/>
    <x v="65"/>
    <x v="37"/>
    <x v="1"/>
    <x v="24"/>
    <x v="0"/>
    <x v="375"/>
    <s v=" Años 2019-2020"/>
    <s v="hectáreas (ha)"/>
    <s v="DATA INTELLIGENCE con base en Procesamiento de Imágenes Satelitales SENTINEL"/>
    <s v="Dinámica de Cambio en temporada seca (Ene-Abr) durante los  Años 2019-2020 en el Complejo Glaciar PALENA || Lago Palena hasta frontera/Río Palena entre arriba Río Tranquilo y Río Frío"/>
    <s v="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78"/>
    <x v="0"/>
    <s v="#FFFFFF"/>
  </r>
  <r>
    <n v="4326"/>
    <x v="0"/>
    <x v="5"/>
    <s v="Ambiente"/>
    <n v="78"/>
    <x v="65"/>
    <x v="38"/>
    <x v="1"/>
    <x v="24"/>
    <x v="17"/>
    <x v="375"/>
    <s v="Años 2017-2021"/>
    <s v="hectáreas (ha)"/>
    <s v="DATA INTELLIGENCE con base en Procesamiento de Imágenes Satelitales SENTINEL"/>
    <s v="Detalle de la Dinámica de Cambio en el Complejo Glaciar PALENA || Lago Palena hasta frontera/Río Palena entre arriba Río Tranquilo y Río Frío"/>
    <s v="Todas las cifras vinculadas al Complejo Glaciar PALENA || Lago Palena hasta frontera/Río Palena entre arriba Río Tranquilo y Río Frí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78"/>
    <x v="0"/>
    <s v="#FFFFFF"/>
  </r>
  <r>
    <n v="4327"/>
    <x v="0"/>
    <x v="5"/>
    <s v="Ambiente"/>
    <n v="78"/>
    <x v="65"/>
    <x v="36"/>
    <x v="1"/>
    <x v="24"/>
    <x v="0"/>
    <x v="375"/>
    <s v="Años 2017-2018"/>
    <s v="hectáreas (ha)"/>
    <s v="DATA INTELLIGENCE con base en Procesamiento de Imágenes Satelitales SENTINEL"/>
    <s v="Mapa descargable (pdf) de la Dinámica de Cambio en temporada seca (Ene-Abr) durante los Años 2017-2018 en el Complejo Glaciar PALENA || Lago Palena hasta frontera/Río Palena entre arriba Río Tranquilo y Río Frío"/>
    <s v="Mapa descargable (pdf) de la 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78.pdf"/>
    <x v="0"/>
    <s v="#FFFFFF"/>
  </r>
  <r>
    <n v="4328"/>
    <x v="0"/>
    <x v="5"/>
    <s v="Ambiente"/>
    <n v="78"/>
    <x v="65"/>
    <x v="36"/>
    <x v="1"/>
    <x v="24"/>
    <x v="0"/>
    <x v="375"/>
    <s v="Años 2018-2019"/>
    <s v="hectáreas (ha)"/>
    <s v="DATA INTELLIGENCE con base en Procesamiento de Imágenes Satelitales SENTINEL"/>
    <s v="Mapa descargable (pdf) de la Dinámica de Cambio en temporada seca (Ene-Abr) durante los Años 2018-2019 en el Complejo Glaciar PALENA || Lago Palena hasta frontera/Río Palena entre arriba Río Tranquilo y Río Frío"/>
    <s v="Mapa descargable (pdf) de la 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78.pdf"/>
    <x v="0"/>
    <s v="#FFFFFF"/>
  </r>
  <r>
    <n v="4329"/>
    <x v="0"/>
    <x v="5"/>
    <s v="Ambiente"/>
    <n v="78"/>
    <x v="65"/>
    <x v="36"/>
    <x v="1"/>
    <x v="24"/>
    <x v="0"/>
    <x v="375"/>
    <s v=" Años 2019-2020"/>
    <s v="hectáreas (ha)"/>
    <s v="DATA INTELLIGENCE con base en Procesamiento de Imágenes Satelitales SENTINEL"/>
    <s v="Mapa descargable (pdf) de la Dinámica de Cambio en temporada seca (Ene-Abr) durante los  Años 2019-2020 en el Complejo Glaciar PALENA || Lago Palena hasta frontera/Río Palena entre arriba Río Tranquilo y Río Frío"/>
    <s v="Mapa descargable (pdf) de la 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78.pdf"/>
    <x v="0"/>
    <s v="#FFFFFF"/>
  </r>
  <r>
    <n v="4330"/>
    <x v="0"/>
    <x v="5"/>
    <s v="Ambiente"/>
    <n v="78"/>
    <x v="65"/>
    <x v="36"/>
    <x v="1"/>
    <x v="24"/>
    <x v="0"/>
    <x v="375"/>
    <s v="Años 2020-2021"/>
    <s v="hectáreas (ha)"/>
    <s v="DATA INTELLIGENCE con base en Procesamiento de Imágenes Satelitales SENTINEL"/>
    <s v="Mapa descargable (pdf) de la Dinámica de Cambio en temporada seca (Ene-Abr) durante los Años 2020-2021 en el Complejo Glaciar PALENA || Lago Palena hasta frontera/Río Palena entre arriba Río Tranquilo y Río Frío"/>
    <s v="Mapa descargable (pdf) de la Dinámica de Cambio en temporada seca (Ene-Abr) durante los Años 2020-2021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78.pdf"/>
    <x v="0"/>
    <s v="#FFFFFF"/>
  </r>
  <r>
    <n v="4331"/>
    <x v="0"/>
    <x v="5"/>
    <s v="Ambiente"/>
    <n v="78"/>
    <x v="65"/>
    <x v="37"/>
    <x v="1"/>
    <x v="24"/>
    <x v="0"/>
    <x v="375"/>
    <s v="Años 2017-2018"/>
    <s v="hectáreas (ha)"/>
    <s v="DATA INTELLIGENCE con base en Procesamiento de Imágenes Satelitales SENTINEL"/>
    <s v="Mapa descargable (pdf) de la Dinámica de Cambio en temporada seca (Ene-Abr) durante los Años 2017-2018 en el Complejo Glaciar PALENA || Lago Palena hasta frontera/Río Palena entre arriba Río Tranquilo y Río Frío"/>
    <s v="Mapa descargable (pdf) de la Dinámica de Cambio en temporada seca (Ene-Abr) durante los Años 2017-2018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78.pdf"/>
    <x v="0"/>
    <s v="#FFFFFF"/>
  </r>
  <r>
    <n v="4332"/>
    <x v="0"/>
    <x v="5"/>
    <s v="Ambiente"/>
    <n v="78"/>
    <x v="65"/>
    <x v="37"/>
    <x v="1"/>
    <x v="24"/>
    <x v="0"/>
    <x v="375"/>
    <s v="Años 2018-2019"/>
    <s v="hectáreas (ha)"/>
    <s v="DATA INTELLIGENCE con base en Procesamiento de Imágenes Satelitales SENTINEL"/>
    <s v="Mapa descargable (pdf) de la Dinámica de Cambio en temporada seca (Ene-Abr) durante los Años 2018-2019 en el Complejo Glaciar PALENA || Lago Palena hasta frontera/Río Palena entre arriba Río Tranquilo y Río Frío"/>
    <s v="Mapa descargable (pdf) de la Dinámica de Cambio en temporada seca (Ene-Abr) durante los Años 2018-2019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78.pdf"/>
    <x v="0"/>
    <s v="#FFFFFF"/>
  </r>
  <r>
    <n v="4333"/>
    <x v="0"/>
    <x v="5"/>
    <s v="Ambiente"/>
    <n v="78"/>
    <x v="65"/>
    <x v="37"/>
    <x v="1"/>
    <x v="24"/>
    <x v="0"/>
    <x v="375"/>
    <s v=" Años 2019-2020"/>
    <s v="hectáreas (ha)"/>
    <s v="DATA INTELLIGENCE con base en Procesamiento de Imágenes Satelitales SENTINEL"/>
    <s v="Mapa descargable (pdf) de la Dinámica de Cambio en temporada seca (Ene-Abr) durante los  Años 2019-2020 en el Complejo Glaciar PALENA || Lago Palena hasta frontera/Río Palena entre arriba Río Tranquilo y Río Frío"/>
    <s v="Mapa descargable (pdf) de la Dinámica de Cambio en temporada seca (Ene-Abr) durante los  Años 2019-2020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78.pdf"/>
    <x v="0"/>
    <s v="#FFFFFF"/>
  </r>
  <r>
    <n v="4334"/>
    <x v="0"/>
    <x v="5"/>
    <s v="Ambiente"/>
    <n v="78"/>
    <x v="66"/>
    <x v="39"/>
    <x v="1"/>
    <x v="24"/>
    <x v="0"/>
    <x v="375"/>
    <s v="Años 2017-2021"/>
    <s v="hectáreas (ha)"/>
    <s v="DATA INTELLIGENCE con base en Procesamiento de Imágenes Satelitales SENTINEL"/>
    <s v="Superficie Máxima y Mínima en el Complejo Glaciar PALENA || Lago Palena hasta frontera/Río Palena entre arriba Río Tranquilo y Río Frío"/>
    <s v="Superficie Máxima y Mínima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78"/>
    <x v="0"/>
    <s v="#FFFFFF"/>
  </r>
  <r>
    <n v="4335"/>
    <x v="0"/>
    <x v="5"/>
    <s v="Ambiente"/>
    <n v="78"/>
    <x v="66"/>
    <x v="39"/>
    <x v="1"/>
    <x v="24"/>
    <x v="17"/>
    <x v="375"/>
    <s v="Años 2017-2021"/>
    <s v="hectáreas (ha)"/>
    <s v="DATA INTELLIGENCE con base en Procesamiento de Imágenes Satelitales SENTINEL"/>
    <s v="Detalle de la Superficie Máxima y Mínima en el Complejo Glaciar PALENA || Lago Palena hasta frontera/Río Palena entre arriba Río Tranquilo y Río Frío"/>
    <s v="El detalle de las superficie máximas y mínimas, tanto en época seca (enero-abril) como en época fría (mayo-diciembre) para el Complejo Glaciar PALENA || Lago Palena hasta frontera/Río Palena entre arriba Río Tranquilo y Río Frí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78"/>
    <x v="0"/>
    <s v="#FFFFFF"/>
  </r>
  <r>
    <n v="4336"/>
    <x v="0"/>
    <x v="5"/>
    <s v="Ambiente"/>
    <n v="78"/>
    <x v="66"/>
    <x v="39"/>
    <x v="1"/>
    <x v="24"/>
    <x v="0"/>
    <x v="375"/>
    <s v="Años 2017-2021"/>
    <s v="hectáreas (ha)"/>
    <s v="DATA INTELLIGENCE con base en Procesamiento de Imágenes Satelitales SENTINEL"/>
    <s v="Mapa descargable (pdf) con las Superficies Máximas y Mínimas en el Complejo Glaciar PALENA || Lago Palena hasta frontera/Río Palena entre arriba Río Tranquilo y Río Frío"/>
    <s v="Mapa descargable (pdf) con las Superficies Máximas y Mínimas en el Complejo Glaciar PALENA || Lago Palena hasta frontera/Río Palena entre arriba Río Tranquilo y Río Frío, ubicado en la Región de Los Lagos, comuna de Palena con una superficie estimada de 58.8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78.pdf"/>
    <x v="0"/>
    <s v="#FFFFFF"/>
  </r>
  <r>
    <n v="4337"/>
    <x v="0"/>
    <x v="5"/>
    <s v="Ambiente"/>
    <n v="97"/>
    <x v="65"/>
    <x v="36"/>
    <x v="1"/>
    <x v="24"/>
    <x v="0"/>
    <x v="376"/>
    <s v="Años 2017-2018"/>
    <s v="hectáreas (ha)"/>
    <s v="DATA INTELLIGENCE con base en Procesamiento de Imágenes Satelitales SENTINEL"/>
    <s v="Dinámica de Cambio en temporada seca (Ene-Abr) durante los Años 2017-2018 en el Complejo Glaciar PALENA || Río Palena entre arriba Rio Tranquilo y Río Frío-16"/>
    <s v="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97"/>
    <x v="0"/>
    <s v="#FFFFFF"/>
  </r>
  <r>
    <n v="4338"/>
    <x v="0"/>
    <x v="5"/>
    <s v="Ambiente"/>
    <n v="97"/>
    <x v="65"/>
    <x v="36"/>
    <x v="1"/>
    <x v="24"/>
    <x v="0"/>
    <x v="376"/>
    <s v="Años 2018-2019"/>
    <s v="hectáreas (ha)"/>
    <s v="DATA INTELLIGENCE con base en Procesamiento de Imágenes Satelitales SENTINEL"/>
    <s v="Dinámica de Cambio en temporada seca (Ene-Abr) durante los Años 2018-2019 en el Complejo Glaciar PALENA || Río Palena entre arriba Rio Tranquilo y Río Frío-16"/>
    <s v="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97"/>
    <x v="0"/>
    <s v="#FFFFFF"/>
  </r>
  <r>
    <n v="4339"/>
    <x v="0"/>
    <x v="5"/>
    <s v="Ambiente"/>
    <n v="97"/>
    <x v="65"/>
    <x v="36"/>
    <x v="1"/>
    <x v="24"/>
    <x v="0"/>
    <x v="376"/>
    <s v=" Años 2019-2020"/>
    <s v="hectáreas (ha)"/>
    <s v="DATA INTELLIGENCE con base en Procesamiento de Imágenes Satelitales SENTINEL"/>
    <s v="Dinámica de Cambio en temporada seca (Ene-Abr) durante los  Años 2019-2020 en el Complejo Glaciar PALENA || Río Palena entre arriba Rio Tranquilo y Río Frío-16"/>
    <s v="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97"/>
    <x v="0"/>
    <s v="#FFFFFF"/>
  </r>
  <r>
    <n v="4340"/>
    <x v="0"/>
    <x v="5"/>
    <s v="Ambiente"/>
    <n v="97"/>
    <x v="65"/>
    <x v="36"/>
    <x v="1"/>
    <x v="24"/>
    <x v="0"/>
    <x v="376"/>
    <s v="Años 2020-2021"/>
    <s v="hectáreas (ha)"/>
    <s v="DATA INTELLIGENCE con base en Procesamiento de Imágenes Satelitales SENTINEL"/>
    <s v="Dinámica de Cambio en temporada seca (Ene-Abr) durante los Años 2020-2021 en el Complejo Glaciar PALENA || Río Palena entre arriba Rio Tranquilo y Río Frío-16"/>
    <s v="Dinámica de Cambio en temporada seca (Ene-Abr) durante los Años 2020-2021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97"/>
    <x v="0"/>
    <s v="#FFFFFF"/>
  </r>
  <r>
    <n v="4341"/>
    <x v="0"/>
    <x v="5"/>
    <s v="Ambiente"/>
    <n v="97"/>
    <x v="65"/>
    <x v="37"/>
    <x v="1"/>
    <x v="24"/>
    <x v="0"/>
    <x v="376"/>
    <s v="Años 2017-2018"/>
    <s v="hectáreas (ha)"/>
    <s v="DATA INTELLIGENCE con base en Procesamiento de Imágenes Satelitales SENTINEL"/>
    <s v="Dinámica de Cambio en temporada seca (Ene-Abr) durante los Años 2017-2018 en el Complejo Glaciar PALENA || Río Palena entre arriba Rio Tranquilo y Río Frío-16"/>
    <s v="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97"/>
    <x v="0"/>
    <s v="#FFFFFF"/>
  </r>
  <r>
    <n v="4342"/>
    <x v="0"/>
    <x v="5"/>
    <s v="Ambiente"/>
    <n v="97"/>
    <x v="65"/>
    <x v="37"/>
    <x v="1"/>
    <x v="24"/>
    <x v="0"/>
    <x v="376"/>
    <s v="Años 2018-2019"/>
    <s v="hectáreas (ha)"/>
    <s v="DATA INTELLIGENCE con base en Procesamiento de Imágenes Satelitales SENTINEL"/>
    <s v="Dinámica de Cambio en temporada seca (Ene-Abr) durante los Años 2018-2019 en el Complejo Glaciar PALENA || Río Palena entre arriba Rio Tranquilo y Río Frío-16"/>
    <s v="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97"/>
    <x v="0"/>
    <s v="#FFFFFF"/>
  </r>
  <r>
    <n v="4343"/>
    <x v="0"/>
    <x v="5"/>
    <s v="Ambiente"/>
    <n v="97"/>
    <x v="65"/>
    <x v="37"/>
    <x v="1"/>
    <x v="24"/>
    <x v="0"/>
    <x v="376"/>
    <s v=" Años 2019-2020"/>
    <s v="hectáreas (ha)"/>
    <s v="DATA INTELLIGENCE con base en Procesamiento de Imágenes Satelitales SENTINEL"/>
    <s v="Dinámica de Cambio en temporada seca (Ene-Abr) durante los  Años 2019-2020 en el Complejo Glaciar PALENA || Río Palena entre arriba Rio Tranquilo y Río Frío-16"/>
    <s v="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97"/>
    <x v="0"/>
    <s v="#FFFFFF"/>
  </r>
  <r>
    <n v="4344"/>
    <x v="0"/>
    <x v="5"/>
    <s v="Ambiente"/>
    <n v="97"/>
    <x v="65"/>
    <x v="38"/>
    <x v="1"/>
    <x v="24"/>
    <x v="17"/>
    <x v="376"/>
    <s v="Años 2017-2021"/>
    <s v="hectáreas (ha)"/>
    <s v="DATA INTELLIGENCE con base en Procesamiento de Imágenes Satelitales SENTINEL"/>
    <s v="Detalle de la Dinámica de Cambio en el Complejo Glaciar PALENA || Río Palena entre arriba Rio Tranquilo y Río Frío-16"/>
    <s v="Todas las cifras vinculadas al Complejo Glaciar PALENA || Río Palena entre arriba Rio Tranquilo y Río Frío-16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97"/>
    <x v="0"/>
    <s v="#FFFFFF"/>
  </r>
  <r>
    <n v="4345"/>
    <x v="0"/>
    <x v="5"/>
    <s v="Ambiente"/>
    <n v="97"/>
    <x v="65"/>
    <x v="36"/>
    <x v="1"/>
    <x v="24"/>
    <x v="0"/>
    <x v="376"/>
    <s v="Años 2017-2018"/>
    <s v="hectáreas (ha)"/>
    <s v="DATA INTELLIGENCE con base en Procesamiento de Imágenes Satelitales SENTINEL"/>
    <s v="Mapa descargable (pdf) de la Dinámica de Cambio en temporada seca (Ene-Abr) durante los Años 2017-2018 en el Complejo Glaciar PALENA || Río Palena entre arriba Rio Tranquilo y Río Frío-16"/>
    <s v="Mapa descargable (pdf) de la 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97.pdf"/>
    <x v="0"/>
    <s v="#FFFFFF"/>
  </r>
  <r>
    <n v="4346"/>
    <x v="0"/>
    <x v="5"/>
    <s v="Ambiente"/>
    <n v="97"/>
    <x v="65"/>
    <x v="36"/>
    <x v="1"/>
    <x v="24"/>
    <x v="0"/>
    <x v="376"/>
    <s v="Años 2018-2019"/>
    <s v="hectáreas (ha)"/>
    <s v="DATA INTELLIGENCE con base en Procesamiento de Imágenes Satelitales SENTINEL"/>
    <s v="Mapa descargable (pdf) de la Dinámica de Cambio en temporada seca (Ene-Abr) durante los Años 2018-2019 en el Complejo Glaciar PALENA || Río Palena entre arriba Rio Tranquilo y Río Frío-16"/>
    <s v="Mapa descargable (pdf) de la 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97.pdf"/>
    <x v="0"/>
    <s v="#FFFFFF"/>
  </r>
  <r>
    <n v="4347"/>
    <x v="0"/>
    <x v="5"/>
    <s v="Ambiente"/>
    <n v="97"/>
    <x v="65"/>
    <x v="36"/>
    <x v="1"/>
    <x v="24"/>
    <x v="0"/>
    <x v="376"/>
    <s v=" Años 2019-2020"/>
    <s v="hectáreas (ha)"/>
    <s v="DATA INTELLIGENCE con base en Procesamiento de Imágenes Satelitales SENTINEL"/>
    <s v="Mapa descargable (pdf) de la Dinámica de Cambio en temporada seca (Ene-Abr) durante los  Años 2019-2020 en el Complejo Glaciar PALENA || Río Palena entre arriba Rio Tranquilo y Río Frío-16"/>
    <s v="Mapa descargable (pdf) de la 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97.pdf"/>
    <x v="0"/>
    <s v="#FFFFFF"/>
  </r>
  <r>
    <n v="4348"/>
    <x v="0"/>
    <x v="5"/>
    <s v="Ambiente"/>
    <n v="97"/>
    <x v="65"/>
    <x v="36"/>
    <x v="1"/>
    <x v="24"/>
    <x v="0"/>
    <x v="376"/>
    <s v="Años 2020-2021"/>
    <s v="hectáreas (ha)"/>
    <s v="DATA INTELLIGENCE con base en Procesamiento de Imágenes Satelitales SENTINEL"/>
    <s v="Mapa descargable (pdf) de la Dinámica de Cambio en temporada seca (Ene-Abr) durante los Años 2020-2021 en el Complejo Glaciar PALENA || Río Palena entre arriba Rio Tranquilo y Río Frío-16"/>
    <s v="Mapa descargable (pdf) de la Dinámica de Cambio en temporada seca (Ene-Abr) durante los Años 2020-2021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97.pdf"/>
    <x v="0"/>
    <s v="#FFFFFF"/>
  </r>
  <r>
    <n v="4349"/>
    <x v="0"/>
    <x v="5"/>
    <s v="Ambiente"/>
    <n v="97"/>
    <x v="65"/>
    <x v="37"/>
    <x v="1"/>
    <x v="24"/>
    <x v="0"/>
    <x v="376"/>
    <s v="Años 2017-2018"/>
    <s v="hectáreas (ha)"/>
    <s v="DATA INTELLIGENCE con base en Procesamiento de Imágenes Satelitales SENTINEL"/>
    <s v="Mapa descargable (pdf) de la Dinámica de Cambio en temporada seca (Ene-Abr) durante los Años 2017-2018 en el Complejo Glaciar PALENA || Río Palena entre arriba Rio Tranquilo y Río Frío-16"/>
    <s v="Mapa descargable (pdf) de la Dinámica de Cambio en temporada seca (Ene-Abr) durante los Años 2017-2018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97.pdf"/>
    <x v="0"/>
    <s v="#FFFFFF"/>
  </r>
  <r>
    <n v="4350"/>
    <x v="0"/>
    <x v="5"/>
    <s v="Ambiente"/>
    <n v="97"/>
    <x v="65"/>
    <x v="37"/>
    <x v="1"/>
    <x v="24"/>
    <x v="0"/>
    <x v="376"/>
    <s v="Años 2018-2019"/>
    <s v="hectáreas (ha)"/>
    <s v="DATA INTELLIGENCE con base en Procesamiento de Imágenes Satelitales SENTINEL"/>
    <s v="Mapa descargable (pdf) de la Dinámica de Cambio en temporada seca (Ene-Abr) durante los Años 2018-2019 en el Complejo Glaciar PALENA || Río Palena entre arriba Rio Tranquilo y Río Frío-16"/>
    <s v="Mapa descargable (pdf) de la Dinámica de Cambio en temporada seca (Ene-Abr) durante los Años 2018-2019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97.pdf"/>
    <x v="0"/>
    <s v="#FFFFFF"/>
  </r>
  <r>
    <n v="4351"/>
    <x v="0"/>
    <x v="5"/>
    <s v="Ambiente"/>
    <n v="97"/>
    <x v="65"/>
    <x v="37"/>
    <x v="1"/>
    <x v="24"/>
    <x v="0"/>
    <x v="376"/>
    <s v=" Años 2019-2020"/>
    <s v="hectáreas (ha)"/>
    <s v="DATA INTELLIGENCE con base en Procesamiento de Imágenes Satelitales SENTINEL"/>
    <s v="Mapa descargable (pdf) de la Dinámica de Cambio en temporada seca (Ene-Abr) durante los  Años 2019-2020 en el Complejo Glaciar PALENA || Río Palena entre arriba Rio Tranquilo y Río Frío-16"/>
    <s v="Mapa descargable (pdf) de la Dinámica de Cambio en temporada seca (Ene-Abr) durante los  Años 2019-2020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97.pdf"/>
    <x v="0"/>
    <s v="#FFFFFF"/>
  </r>
  <r>
    <n v="4352"/>
    <x v="0"/>
    <x v="5"/>
    <s v="Ambiente"/>
    <n v="97"/>
    <x v="66"/>
    <x v="39"/>
    <x v="1"/>
    <x v="24"/>
    <x v="0"/>
    <x v="376"/>
    <s v="Años 2017-2021"/>
    <s v="hectáreas (ha)"/>
    <s v="DATA INTELLIGENCE con base en Procesamiento de Imágenes Satelitales SENTINEL"/>
    <s v="Superficie Máxima y Mínima en el Complejo Glaciar PALENA || Río Palena entre arriba Rio Tranquilo y Río Frío-16"/>
    <s v="Superficie Máxima y Mínima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97"/>
    <x v="0"/>
    <s v="#FFFFFF"/>
  </r>
  <r>
    <n v="4353"/>
    <x v="0"/>
    <x v="5"/>
    <s v="Ambiente"/>
    <n v="97"/>
    <x v="66"/>
    <x v="39"/>
    <x v="1"/>
    <x v="24"/>
    <x v="17"/>
    <x v="376"/>
    <s v="Años 2017-2021"/>
    <s v="hectáreas (ha)"/>
    <s v="DATA INTELLIGENCE con base en Procesamiento de Imágenes Satelitales SENTINEL"/>
    <s v="Detalle de la Superficie Máxima y Mínima en el Complejo Glaciar PALENA || Río Palena entre arriba Rio Tranquilo y Río Frío-16"/>
    <s v="El detalle de las superficie máximas y mínimas, tanto en época seca (enero-abril) como en época fría (mayo-diciembre) para el Complejo Glaciar PALENA || Río Palena entre arriba Rio Tranquilo y Río Frío-16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97"/>
    <x v="0"/>
    <s v="#FFFFFF"/>
  </r>
  <r>
    <n v="4354"/>
    <x v="0"/>
    <x v="5"/>
    <s v="Ambiente"/>
    <n v="97"/>
    <x v="66"/>
    <x v="39"/>
    <x v="1"/>
    <x v="24"/>
    <x v="0"/>
    <x v="376"/>
    <s v="Años 2017-2021"/>
    <s v="hectáreas (ha)"/>
    <s v="DATA INTELLIGENCE con base en Procesamiento de Imágenes Satelitales SENTINEL"/>
    <s v="Mapa descargable (pdf) con las Superficies Máximas y Mínimas en el Complejo Glaciar PALENA || Río Palena entre arriba Rio Tranquilo y Río Frío-16"/>
    <s v="Mapa descargable (pdf) con las Superficies Máximas y Mínimas en el Complejo Glaciar PALENA || Río Palena entre arriba Rio Tranquilo y Río Frío-16, ubicado en la Región de Los Lagos, comuna de Palena con una superficie estimada de 19.45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97.pdf"/>
    <x v="0"/>
    <s v="#FFFFFF"/>
  </r>
  <r>
    <n v="4355"/>
    <x v="0"/>
    <x v="5"/>
    <s v="Ambiente"/>
    <n v="228"/>
    <x v="65"/>
    <x v="36"/>
    <x v="1"/>
    <x v="24"/>
    <x v="0"/>
    <x v="377"/>
    <s v="Años 2017-2018"/>
    <s v="hectáreas (ha)"/>
    <s v="DATA INTELLIGENCE con base en Procesamiento de Imágenes Satelitales SENTINEL"/>
    <s v="Dinámica de Cambio en temporada seca (Ene-Abr) durante los Años 2017-2018 en el Complejo Glaciar CHAITÉN || Río Tictoc-5"/>
    <s v="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28"/>
    <x v="0"/>
    <s v="#FFFFFF"/>
  </r>
  <r>
    <n v="4356"/>
    <x v="0"/>
    <x v="5"/>
    <s v="Ambiente"/>
    <n v="228"/>
    <x v="65"/>
    <x v="36"/>
    <x v="1"/>
    <x v="24"/>
    <x v="0"/>
    <x v="377"/>
    <s v="Años 2018-2019"/>
    <s v="hectáreas (ha)"/>
    <s v="DATA INTELLIGENCE con base en Procesamiento de Imágenes Satelitales SENTINEL"/>
    <s v="Dinámica de Cambio en temporada seca (Ene-Abr) durante los Años 2018-2019 en el Complejo Glaciar CHAITÉN || Río Tictoc-5"/>
    <s v="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28"/>
    <x v="0"/>
    <s v="#FFFFFF"/>
  </r>
  <r>
    <n v="4357"/>
    <x v="0"/>
    <x v="5"/>
    <s v="Ambiente"/>
    <n v="228"/>
    <x v="65"/>
    <x v="36"/>
    <x v="1"/>
    <x v="24"/>
    <x v="0"/>
    <x v="377"/>
    <s v=" Años 2019-2020"/>
    <s v="hectáreas (ha)"/>
    <s v="DATA INTELLIGENCE con base en Procesamiento de Imágenes Satelitales SENTINEL"/>
    <s v="Dinámica de Cambio en temporada seca (Ene-Abr) durante los  Años 2019-2020 en el Complejo Glaciar CHAITÉN || Río Tictoc-5"/>
    <s v="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28"/>
    <x v="0"/>
    <s v="#FFFFFF"/>
  </r>
  <r>
    <n v="4358"/>
    <x v="0"/>
    <x v="5"/>
    <s v="Ambiente"/>
    <n v="228"/>
    <x v="65"/>
    <x v="36"/>
    <x v="1"/>
    <x v="24"/>
    <x v="0"/>
    <x v="377"/>
    <s v="Años 2020-2021"/>
    <s v="hectáreas (ha)"/>
    <s v="DATA INTELLIGENCE con base en Procesamiento de Imágenes Satelitales SENTINEL"/>
    <s v="Dinámica de Cambio en temporada seca (Ene-Abr) durante los Años 2020-2021 en el Complejo Glaciar CHAITÉN || Río Tictoc-5"/>
    <s v="Dinámica de Cambio en temporada seca (Ene-Abr) durante los Años 2020-2021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28"/>
    <x v="0"/>
    <s v="#FFFFFF"/>
  </r>
  <r>
    <n v="4359"/>
    <x v="0"/>
    <x v="5"/>
    <s v="Ambiente"/>
    <n v="228"/>
    <x v="65"/>
    <x v="37"/>
    <x v="1"/>
    <x v="24"/>
    <x v="0"/>
    <x v="377"/>
    <s v="Años 2017-2018"/>
    <s v="hectáreas (ha)"/>
    <s v="DATA INTELLIGENCE con base en Procesamiento de Imágenes Satelitales SENTINEL"/>
    <s v="Dinámica de Cambio en temporada seca (Ene-Abr) durante los Años 2017-2018 en el Complejo Glaciar CHAITÉN || Río Tictoc-5"/>
    <s v="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28"/>
    <x v="0"/>
    <s v="#FFFFFF"/>
  </r>
  <r>
    <n v="4360"/>
    <x v="0"/>
    <x v="5"/>
    <s v="Ambiente"/>
    <n v="228"/>
    <x v="65"/>
    <x v="37"/>
    <x v="1"/>
    <x v="24"/>
    <x v="0"/>
    <x v="377"/>
    <s v="Años 2018-2019"/>
    <s v="hectáreas (ha)"/>
    <s v="DATA INTELLIGENCE con base en Procesamiento de Imágenes Satelitales SENTINEL"/>
    <s v="Dinámica de Cambio en temporada seca (Ene-Abr) durante los Años 2018-2019 en el Complejo Glaciar CHAITÉN || Río Tictoc-5"/>
    <s v="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28"/>
    <x v="0"/>
    <s v="#FFFFFF"/>
  </r>
  <r>
    <n v="4361"/>
    <x v="0"/>
    <x v="5"/>
    <s v="Ambiente"/>
    <n v="228"/>
    <x v="65"/>
    <x v="37"/>
    <x v="1"/>
    <x v="24"/>
    <x v="0"/>
    <x v="377"/>
    <s v=" Años 2019-2020"/>
    <s v="hectáreas (ha)"/>
    <s v="DATA INTELLIGENCE con base en Procesamiento de Imágenes Satelitales SENTINEL"/>
    <s v="Dinámica de Cambio en temporada seca (Ene-Abr) durante los  Años 2019-2020 en el Complejo Glaciar CHAITÉN || Río Tictoc-5"/>
    <s v="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28"/>
    <x v="0"/>
    <s v="#FFFFFF"/>
  </r>
  <r>
    <n v="4362"/>
    <x v="0"/>
    <x v="5"/>
    <s v="Ambiente"/>
    <n v="228"/>
    <x v="65"/>
    <x v="38"/>
    <x v="1"/>
    <x v="24"/>
    <x v="17"/>
    <x v="377"/>
    <s v="Años 2017-2021"/>
    <s v="hectáreas (ha)"/>
    <s v="DATA INTELLIGENCE con base en Procesamiento de Imágenes Satelitales SENTINEL"/>
    <s v="Detalle de la Dinámica de Cambio en el Complejo Glaciar CHAITÉN || Río Tictoc-5"/>
    <s v="Todas las cifras vinculadas al Complejo Glaciar CHAITÉN || Río Tictoc-5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28"/>
    <x v="0"/>
    <s v="#FFFFFF"/>
  </r>
  <r>
    <n v="4363"/>
    <x v="0"/>
    <x v="5"/>
    <s v="Ambiente"/>
    <n v="228"/>
    <x v="65"/>
    <x v="36"/>
    <x v="1"/>
    <x v="24"/>
    <x v="0"/>
    <x v="377"/>
    <s v="Años 2017-2018"/>
    <s v="hectáreas (ha)"/>
    <s v="DATA INTELLIGENCE con base en Procesamiento de Imágenes Satelitales SENTINEL"/>
    <s v="Mapa descargable (pdf) de la Dinámica de Cambio en temporada seca (Ene-Abr) durante los Años 2017-2018 en el Complejo Glaciar CHAITÉN || Río Tictoc-5"/>
    <s v="Mapa descargable (pdf) de la 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228.pdf"/>
    <x v="0"/>
    <s v="#FFFFFF"/>
  </r>
  <r>
    <n v="4364"/>
    <x v="0"/>
    <x v="5"/>
    <s v="Ambiente"/>
    <n v="228"/>
    <x v="65"/>
    <x v="36"/>
    <x v="1"/>
    <x v="24"/>
    <x v="0"/>
    <x v="377"/>
    <s v="Años 2018-2019"/>
    <s v="hectáreas (ha)"/>
    <s v="DATA INTELLIGENCE con base en Procesamiento de Imágenes Satelitales SENTINEL"/>
    <s v="Mapa descargable (pdf) de la Dinámica de Cambio en temporada seca (Ene-Abr) durante los Años 2018-2019 en el Complejo Glaciar CHAITÉN || Río Tictoc-5"/>
    <s v="Mapa descargable (pdf) de la 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228.pdf"/>
    <x v="0"/>
    <s v="#FFFFFF"/>
  </r>
  <r>
    <n v="4365"/>
    <x v="0"/>
    <x v="5"/>
    <s v="Ambiente"/>
    <n v="228"/>
    <x v="65"/>
    <x v="36"/>
    <x v="1"/>
    <x v="24"/>
    <x v="0"/>
    <x v="377"/>
    <s v=" Años 2019-2020"/>
    <s v="hectáreas (ha)"/>
    <s v="DATA INTELLIGENCE con base en Procesamiento de Imágenes Satelitales SENTINEL"/>
    <s v="Mapa descargable (pdf) de la Dinámica de Cambio en temporada seca (Ene-Abr) durante los  Años 2019-2020 en el Complejo Glaciar CHAITÉN || Río Tictoc-5"/>
    <s v="Mapa descargable (pdf) de la 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228.pdf"/>
    <x v="0"/>
    <s v="#FFFFFF"/>
  </r>
  <r>
    <n v="4366"/>
    <x v="0"/>
    <x v="5"/>
    <s v="Ambiente"/>
    <n v="228"/>
    <x v="65"/>
    <x v="36"/>
    <x v="1"/>
    <x v="24"/>
    <x v="0"/>
    <x v="377"/>
    <s v="Años 2020-2021"/>
    <s v="hectáreas (ha)"/>
    <s v="DATA INTELLIGENCE con base en Procesamiento de Imágenes Satelitales SENTINEL"/>
    <s v="Mapa descargable (pdf) de la Dinámica de Cambio en temporada seca (Ene-Abr) durante los Años 2020-2021 en el Complejo Glaciar CHAITÉN || Río Tictoc-5"/>
    <s v="Mapa descargable (pdf) de la Dinámica de Cambio en temporada seca (Ene-Abr) durante los Años 2020-2021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228.pdf"/>
    <x v="0"/>
    <s v="#FFFFFF"/>
  </r>
  <r>
    <n v="4367"/>
    <x v="0"/>
    <x v="5"/>
    <s v="Ambiente"/>
    <n v="228"/>
    <x v="65"/>
    <x v="37"/>
    <x v="1"/>
    <x v="24"/>
    <x v="0"/>
    <x v="377"/>
    <s v="Años 2017-2018"/>
    <s v="hectáreas (ha)"/>
    <s v="DATA INTELLIGENCE con base en Procesamiento de Imágenes Satelitales SENTINEL"/>
    <s v="Mapa descargable (pdf) de la Dinámica de Cambio en temporada seca (Ene-Abr) durante los Años 2017-2018 en el Complejo Glaciar CHAITÉN || Río Tictoc-5"/>
    <s v="Mapa descargable (pdf) de la Dinámica de Cambio en temporada seca (Ene-Abr) durante los Años 2017-2018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228.pdf"/>
    <x v="0"/>
    <s v="#FFFFFF"/>
  </r>
  <r>
    <n v="4368"/>
    <x v="0"/>
    <x v="5"/>
    <s v="Ambiente"/>
    <n v="228"/>
    <x v="65"/>
    <x v="37"/>
    <x v="1"/>
    <x v="24"/>
    <x v="0"/>
    <x v="377"/>
    <s v="Años 2018-2019"/>
    <s v="hectáreas (ha)"/>
    <s v="DATA INTELLIGENCE con base en Procesamiento de Imágenes Satelitales SENTINEL"/>
    <s v="Mapa descargable (pdf) de la Dinámica de Cambio en temporada seca (Ene-Abr) durante los Años 2018-2019 en el Complejo Glaciar CHAITÉN || Río Tictoc-5"/>
    <s v="Mapa descargable (pdf) de la Dinámica de Cambio en temporada seca (Ene-Abr) durante los Años 2018-2019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228.pdf"/>
    <x v="0"/>
    <s v="#FFFFFF"/>
  </r>
  <r>
    <n v="4369"/>
    <x v="0"/>
    <x v="5"/>
    <s v="Ambiente"/>
    <n v="228"/>
    <x v="65"/>
    <x v="37"/>
    <x v="1"/>
    <x v="24"/>
    <x v="0"/>
    <x v="377"/>
    <s v=" Años 2019-2020"/>
    <s v="hectáreas (ha)"/>
    <s v="DATA INTELLIGENCE con base en Procesamiento de Imágenes Satelitales SENTINEL"/>
    <s v="Mapa descargable (pdf) de la Dinámica de Cambio en temporada seca (Ene-Abr) durante los  Años 2019-2020 en el Complejo Glaciar CHAITÉN || Río Tictoc-5"/>
    <s v="Mapa descargable (pdf) de la Dinámica de Cambio en temporada seca (Ene-Abr) durante los  Años 2019-2020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228.pdf"/>
    <x v="0"/>
    <s v="#FFFFFF"/>
  </r>
  <r>
    <n v="4370"/>
    <x v="0"/>
    <x v="5"/>
    <s v="Ambiente"/>
    <n v="228"/>
    <x v="66"/>
    <x v="39"/>
    <x v="1"/>
    <x v="24"/>
    <x v="0"/>
    <x v="377"/>
    <s v="Años 2017-2021"/>
    <s v="hectáreas (ha)"/>
    <s v="DATA INTELLIGENCE con base en Procesamiento de Imágenes Satelitales SENTINEL"/>
    <s v="Superficie Máxima y Mínima en el Complejo Glaciar CHAITÉN || Río Tictoc-5"/>
    <s v="Superficie Máxima y Mínima en el Complejo Glaciar CHAITÉN || Río Tictoc-5, ubicado en la Región de Los Lagos, comuna de Chaitén con una superficie estimada de 5.556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28"/>
    <x v="0"/>
    <s v="#FFFFFF"/>
  </r>
  <r>
    <n v="4371"/>
    <x v="0"/>
    <x v="5"/>
    <s v="Ambiente"/>
    <n v="228"/>
    <x v="66"/>
    <x v="39"/>
    <x v="1"/>
    <x v="24"/>
    <x v="17"/>
    <x v="377"/>
    <s v="Años 2017-2021"/>
    <s v="hectáreas (ha)"/>
    <s v="DATA INTELLIGENCE con base en Procesamiento de Imágenes Satelitales SENTINEL"/>
    <s v="Detalle de la Superficie Máxima y Mínima en el Complejo Glaciar CHAITÉN || Río Tictoc-5"/>
    <s v="El detalle de las superficie máximas y mínimas, tanto en época seca (enero-abril) como en época fría (mayo-diciembre) para el Complejo Glaciar CHAITÉN || Río Tictoc-5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28"/>
    <x v="0"/>
    <s v="#FFFFFF"/>
  </r>
  <r>
    <n v="4372"/>
    <x v="0"/>
    <x v="5"/>
    <s v="Ambiente"/>
    <n v="228"/>
    <x v="66"/>
    <x v="39"/>
    <x v="1"/>
    <x v="24"/>
    <x v="0"/>
    <x v="377"/>
    <s v="Años 2017-2021"/>
    <s v="hectáreas (ha)"/>
    <s v="DATA INTELLIGENCE con base en Procesamiento de Imágenes Satelitales SENTINEL"/>
    <s v="Mapa descargable (pdf) con las Superficies Máximas y Mínimas en el Complejo Glaciar CHAITÉN || Río Tictoc-5"/>
    <s v="Mapa descargable (pdf) con las Superficies Máximas y Mínimas en el Complejo Glaciar CHAITÉN || Río Tictoc-5, ubicado en la Región de Los Lagos, comuna de Chaitén con una superficie estimada de 5.55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28.pdf"/>
    <x v="0"/>
    <s v="#FFFFFF"/>
  </r>
  <r>
    <n v="4373"/>
    <x v="0"/>
    <x v="5"/>
    <s v="Ambiente"/>
    <n v="407"/>
    <x v="65"/>
    <x v="36"/>
    <x v="1"/>
    <x v="24"/>
    <x v="0"/>
    <x v="378"/>
    <s v="Años 2017-2018"/>
    <s v="hectáreas (ha)"/>
    <s v="DATA INTELLIGENCE con base en Procesamiento de Imágenes Satelitales SENTINEL"/>
    <s v="Dinámica de Cambio en temporada seca (Ene-Abr) durante los Años 2017-2018 en el Complejo Glaciar CHAITÉN || Río Tictoc-8"/>
    <s v="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407"/>
    <x v="0"/>
    <s v="#FFFFFF"/>
  </r>
  <r>
    <n v="4374"/>
    <x v="0"/>
    <x v="5"/>
    <s v="Ambiente"/>
    <n v="407"/>
    <x v="65"/>
    <x v="36"/>
    <x v="1"/>
    <x v="24"/>
    <x v="0"/>
    <x v="378"/>
    <s v="Años 2018-2019"/>
    <s v="hectáreas (ha)"/>
    <s v="DATA INTELLIGENCE con base en Procesamiento de Imágenes Satelitales SENTINEL"/>
    <s v="Dinámica de Cambio en temporada seca (Ene-Abr) durante los Años 2018-2019 en el Complejo Glaciar CHAITÉN || Río Tictoc-8"/>
    <s v="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407"/>
    <x v="0"/>
    <s v="#FFFFFF"/>
  </r>
  <r>
    <n v="4375"/>
    <x v="0"/>
    <x v="5"/>
    <s v="Ambiente"/>
    <n v="407"/>
    <x v="65"/>
    <x v="36"/>
    <x v="1"/>
    <x v="24"/>
    <x v="0"/>
    <x v="378"/>
    <s v=" Años 2019-2020"/>
    <s v="hectáreas (ha)"/>
    <s v="DATA INTELLIGENCE con base en Procesamiento de Imágenes Satelitales SENTINEL"/>
    <s v="Dinámica de Cambio en temporada seca (Ene-Abr) durante los  Años 2019-2020 en el Complejo Glaciar CHAITÉN || Río Tictoc-8"/>
    <s v="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407"/>
    <x v="0"/>
    <s v="#FFFFFF"/>
  </r>
  <r>
    <n v="4376"/>
    <x v="0"/>
    <x v="5"/>
    <s v="Ambiente"/>
    <n v="407"/>
    <x v="65"/>
    <x v="36"/>
    <x v="1"/>
    <x v="24"/>
    <x v="0"/>
    <x v="378"/>
    <s v="Años 2020-2021"/>
    <s v="hectáreas (ha)"/>
    <s v="DATA INTELLIGENCE con base en Procesamiento de Imágenes Satelitales SENTINEL"/>
    <s v="Dinámica de Cambio en temporada seca (Ene-Abr) durante los Años 2020-2021 en el Complejo Glaciar CHAITÉN || Río Tictoc-8"/>
    <s v="Dinámica de Cambio en temporada seca (Ene-Abr) durante los Años 2020-2021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407"/>
    <x v="0"/>
    <s v="#FFFFFF"/>
  </r>
  <r>
    <n v="4377"/>
    <x v="0"/>
    <x v="5"/>
    <s v="Ambiente"/>
    <n v="407"/>
    <x v="65"/>
    <x v="37"/>
    <x v="1"/>
    <x v="24"/>
    <x v="0"/>
    <x v="378"/>
    <s v="Años 2017-2018"/>
    <s v="hectáreas (ha)"/>
    <s v="DATA INTELLIGENCE con base en Procesamiento de Imágenes Satelitales SENTINEL"/>
    <s v="Dinámica de Cambio en temporada seca (Ene-Abr) durante los Años 2017-2018 en el Complejo Glaciar CHAITÉN || Río Tictoc-8"/>
    <s v="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407"/>
    <x v="0"/>
    <s v="#FFFFFF"/>
  </r>
  <r>
    <n v="4378"/>
    <x v="0"/>
    <x v="5"/>
    <s v="Ambiente"/>
    <n v="407"/>
    <x v="65"/>
    <x v="37"/>
    <x v="1"/>
    <x v="24"/>
    <x v="0"/>
    <x v="378"/>
    <s v="Años 2018-2019"/>
    <s v="hectáreas (ha)"/>
    <s v="DATA INTELLIGENCE con base en Procesamiento de Imágenes Satelitales SENTINEL"/>
    <s v="Dinámica de Cambio en temporada seca (Ene-Abr) durante los Años 2018-2019 en el Complejo Glaciar CHAITÉN || Río Tictoc-8"/>
    <s v="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407"/>
    <x v="0"/>
    <s v="#FFFFFF"/>
  </r>
  <r>
    <n v="4379"/>
    <x v="0"/>
    <x v="5"/>
    <s v="Ambiente"/>
    <n v="407"/>
    <x v="65"/>
    <x v="37"/>
    <x v="1"/>
    <x v="24"/>
    <x v="0"/>
    <x v="378"/>
    <s v=" Años 2019-2020"/>
    <s v="hectáreas (ha)"/>
    <s v="DATA INTELLIGENCE con base en Procesamiento de Imágenes Satelitales SENTINEL"/>
    <s v="Dinámica de Cambio en temporada seca (Ene-Abr) durante los  Años 2019-2020 en el Complejo Glaciar CHAITÉN || Río Tictoc-8"/>
    <s v="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407"/>
    <x v="0"/>
    <s v="#FFFFFF"/>
  </r>
  <r>
    <n v="4380"/>
    <x v="0"/>
    <x v="5"/>
    <s v="Ambiente"/>
    <n v="407"/>
    <x v="65"/>
    <x v="38"/>
    <x v="1"/>
    <x v="24"/>
    <x v="17"/>
    <x v="378"/>
    <s v="Años 2017-2021"/>
    <s v="hectáreas (ha)"/>
    <s v="DATA INTELLIGENCE con base en Procesamiento de Imágenes Satelitales SENTINEL"/>
    <s v="Detalle de la Dinámica de Cambio en el Complejo Glaciar CHAITÉN || Río Tictoc-8"/>
    <s v="Todas las cifras vinculadas al Complejo Glaciar CHAITÉN || Río Tictoc-8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407"/>
    <x v="0"/>
    <s v="#FFFFFF"/>
  </r>
  <r>
    <n v="4381"/>
    <x v="0"/>
    <x v="5"/>
    <s v="Ambiente"/>
    <n v="407"/>
    <x v="65"/>
    <x v="36"/>
    <x v="1"/>
    <x v="24"/>
    <x v="0"/>
    <x v="378"/>
    <s v="Años 2017-2018"/>
    <s v="hectáreas (ha)"/>
    <s v="DATA INTELLIGENCE con base en Procesamiento de Imágenes Satelitales SENTINEL"/>
    <s v="Mapa descargable (pdf) de la Dinámica de Cambio en temporada seca (Ene-Abr) durante los Años 2017-2018 en el Complejo Glaciar CHAITÉN || Río Tictoc-8"/>
    <s v="Mapa descargable (pdf) de la 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407.pdf"/>
    <x v="0"/>
    <s v="#FFFFFF"/>
  </r>
  <r>
    <n v="4382"/>
    <x v="0"/>
    <x v="5"/>
    <s v="Ambiente"/>
    <n v="407"/>
    <x v="65"/>
    <x v="36"/>
    <x v="1"/>
    <x v="24"/>
    <x v="0"/>
    <x v="378"/>
    <s v="Años 2018-2019"/>
    <s v="hectáreas (ha)"/>
    <s v="DATA INTELLIGENCE con base en Procesamiento de Imágenes Satelitales SENTINEL"/>
    <s v="Mapa descargable (pdf) de la Dinámica de Cambio en temporada seca (Ene-Abr) durante los Años 2018-2019 en el Complejo Glaciar CHAITÉN || Río Tictoc-8"/>
    <s v="Mapa descargable (pdf) de la 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407.pdf"/>
    <x v="0"/>
    <s v="#FFFFFF"/>
  </r>
  <r>
    <n v="4383"/>
    <x v="0"/>
    <x v="5"/>
    <s v="Ambiente"/>
    <n v="407"/>
    <x v="65"/>
    <x v="36"/>
    <x v="1"/>
    <x v="24"/>
    <x v="0"/>
    <x v="378"/>
    <s v=" Años 2019-2020"/>
    <s v="hectáreas (ha)"/>
    <s v="DATA INTELLIGENCE con base en Procesamiento de Imágenes Satelitales SENTINEL"/>
    <s v="Mapa descargable (pdf) de la Dinámica de Cambio en temporada seca (Ene-Abr) durante los  Años 2019-2020 en el Complejo Glaciar CHAITÉN || Río Tictoc-8"/>
    <s v="Mapa descargable (pdf) de la 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407.pdf"/>
    <x v="0"/>
    <s v="#FFFFFF"/>
  </r>
  <r>
    <n v="4384"/>
    <x v="0"/>
    <x v="5"/>
    <s v="Ambiente"/>
    <n v="407"/>
    <x v="65"/>
    <x v="36"/>
    <x v="1"/>
    <x v="24"/>
    <x v="0"/>
    <x v="378"/>
    <s v="Años 2020-2021"/>
    <s v="hectáreas (ha)"/>
    <s v="DATA INTELLIGENCE con base en Procesamiento de Imágenes Satelitales SENTINEL"/>
    <s v="Mapa descargable (pdf) de la Dinámica de Cambio en temporada seca (Ene-Abr) durante los Años 2020-2021 en el Complejo Glaciar CHAITÉN || Río Tictoc-8"/>
    <s v="Mapa descargable (pdf) de la Dinámica de Cambio en temporada seca (Ene-Abr) durante los Años 2020-2021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407.pdf"/>
    <x v="0"/>
    <s v="#FFFFFF"/>
  </r>
  <r>
    <n v="4385"/>
    <x v="0"/>
    <x v="5"/>
    <s v="Ambiente"/>
    <n v="407"/>
    <x v="65"/>
    <x v="37"/>
    <x v="1"/>
    <x v="24"/>
    <x v="0"/>
    <x v="378"/>
    <s v="Años 2017-2018"/>
    <s v="hectáreas (ha)"/>
    <s v="DATA INTELLIGENCE con base en Procesamiento de Imágenes Satelitales SENTINEL"/>
    <s v="Mapa descargable (pdf) de la Dinámica de Cambio en temporada seca (Ene-Abr) durante los Años 2017-2018 en el Complejo Glaciar CHAITÉN || Río Tictoc-8"/>
    <s v="Mapa descargable (pdf) de la Dinámica de Cambio en temporada seca (Ene-Abr) durante los Años 2017-2018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407.pdf"/>
    <x v="0"/>
    <s v="#FFFFFF"/>
  </r>
  <r>
    <n v="4386"/>
    <x v="0"/>
    <x v="5"/>
    <s v="Ambiente"/>
    <n v="407"/>
    <x v="65"/>
    <x v="37"/>
    <x v="1"/>
    <x v="24"/>
    <x v="0"/>
    <x v="378"/>
    <s v="Años 2018-2019"/>
    <s v="hectáreas (ha)"/>
    <s v="DATA INTELLIGENCE con base en Procesamiento de Imágenes Satelitales SENTINEL"/>
    <s v="Mapa descargable (pdf) de la Dinámica de Cambio en temporada seca (Ene-Abr) durante los Años 2018-2019 en el Complejo Glaciar CHAITÉN || Río Tictoc-8"/>
    <s v="Mapa descargable (pdf) de la Dinámica de Cambio en temporada seca (Ene-Abr) durante los Años 2018-2019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407.pdf"/>
    <x v="0"/>
    <s v="#FFFFFF"/>
  </r>
  <r>
    <n v="4387"/>
    <x v="0"/>
    <x v="5"/>
    <s v="Ambiente"/>
    <n v="407"/>
    <x v="65"/>
    <x v="37"/>
    <x v="1"/>
    <x v="24"/>
    <x v="0"/>
    <x v="378"/>
    <s v=" Años 2019-2020"/>
    <s v="hectáreas (ha)"/>
    <s v="DATA INTELLIGENCE con base en Procesamiento de Imágenes Satelitales SENTINEL"/>
    <s v="Mapa descargable (pdf) de la Dinámica de Cambio en temporada seca (Ene-Abr) durante los  Años 2019-2020 en el Complejo Glaciar CHAITÉN || Río Tictoc-8"/>
    <s v="Mapa descargable (pdf) de la Dinámica de Cambio en temporada seca (Ene-Abr) durante los  Años 2019-2020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407.pdf"/>
    <x v="0"/>
    <s v="#FFFFFF"/>
  </r>
  <r>
    <n v="4388"/>
    <x v="0"/>
    <x v="5"/>
    <s v="Ambiente"/>
    <n v="407"/>
    <x v="66"/>
    <x v="39"/>
    <x v="1"/>
    <x v="24"/>
    <x v="0"/>
    <x v="378"/>
    <s v="Años 2017-2021"/>
    <s v="hectáreas (ha)"/>
    <s v="DATA INTELLIGENCE con base en Procesamiento de Imágenes Satelitales SENTINEL"/>
    <s v="Superficie Máxima y Mínima en el Complejo Glaciar CHAITÉN || Río Tictoc-8"/>
    <s v="Superficie Máxima y Mínima en el Complejo Glaciar CHAITÉN || Río Tictoc-8, ubicado en la Región de Los Lagos, comuna de Chaitén con una superficie estimada de 4.92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407"/>
    <x v="0"/>
    <s v="#FFFFFF"/>
  </r>
  <r>
    <n v="4389"/>
    <x v="0"/>
    <x v="5"/>
    <s v="Ambiente"/>
    <n v="407"/>
    <x v="66"/>
    <x v="39"/>
    <x v="1"/>
    <x v="24"/>
    <x v="17"/>
    <x v="378"/>
    <s v="Años 2017-2021"/>
    <s v="hectáreas (ha)"/>
    <s v="DATA INTELLIGENCE con base en Procesamiento de Imágenes Satelitales SENTINEL"/>
    <s v="Detalle de la Superficie Máxima y Mínima en el Complejo Glaciar CHAITÉN || Río Tictoc-8"/>
    <s v="El detalle de las superficie máximas y mínimas, tanto en época seca (enero-abril) como en época fría (mayo-diciembre) para el Complejo Glaciar CHAITÉN || Río Tictoc-8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407"/>
    <x v="0"/>
    <s v="#FFFFFF"/>
  </r>
  <r>
    <n v="4390"/>
    <x v="0"/>
    <x v="5"/>
    <s v="Ambiente"/>
    <n v="407"/>
    <x v="66"/>
    <x v="39"/>
    <x v="1"/>
    <x v="24"/>
    <x v="0"/>
    <x v="378"/>
    <s v="Años 2017-2021"/>
    <s v="hectáreas (ha)"/>
    <s v="DATA INTELLIGENCE con base en Procesamiento de Imágenes Satelitales SENTINEL"/>
    <s v="Mapa descargable (pdf) con las Superficies Máximas y Mínimas en el Complejo Glaciar CHAITÉN || Río Tictoc-8"/>
    <s v="Mapa descargable (pdf) con las Superficies Máximas y Mínimas en el Complejo Glaciar CHAITÉN || Río Tictoc-8, ubicado en la Región de Los Lagos, comuna de Chaitén con una superficie estimada de 4.92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407.pdf"/>
    <x v="0"/>
    <s v="#FFFFFF"/>
  </r>
  <r>
    <n v="4391"/>
    <x v="0"/>
    <x v="5"/>
    <s v="Ambiente"/>
    <n v="632"/>
    <x v="65"/>
    <x v="36"/>
    <x v="1"/>
    <x v="24"/>
    <x v="0"/>
    <x v="379"/>
    <s v="Años 2017-2018"/>
    <s v="hectáreas (ha)"/>
    <s v="DATA INTELLIGENCE con base en Procesamiento de Imágenes Satelitales SENTINEL"/>
    <s v="Dinámica de Cambio en temporada seca (Ene-Abr) durante los Años 2017-2018 en el Complejo Glaciar PALENA-CHAITÉN || Río Futaleufú entre arriba Río Azul y Lago Yelcho"/>
    <s v="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632"/>
    <x v="0"/>
    <s v="#FFFFFF"/>
  </r>
  <r>
    <n v="4392"/>
    <x v="0"/>
    <x v="5"/>
    <s v="Ambiente"/>
    <n v="632"/>
    <x v="65"/>
    <x v="36"/>
    <x v="1"/>
    <x v="24"/>
    <x v="0"/>
    <x v="379"/>
    <s v="Años 2018-2019"/>
    <s v="hectáreas (ha)"/>
    <s v="DATA INTELLIGENCE con base en Procesamiento de Imágenes Satelitales SENTINEL"/>
    <s v="Dinámica de Cambio en temporada seca (Ene-Abr) durante los Años 2018-2019 en el Complejo Glaciar PALENA-CHAITÉN || Río Futaleufú entre arriba Río Azul y Lago Yelcho"/>
    <s v="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632"/>
    <x v="0"/>
    <s v="#FFFFFF"/>
  </r>
  <r>
    <n v="4393"/>
    <x v="0"/>
    <x v="5"/>
    <s v="Ambiente"/>
    <n v="632"/>
    <x v="65"/>
    <x v="36"/>
    <x v="1"/>
    <x v="24"/>
    <x v="0"/>
    <x v="379"/>
    <s v=" Años 2019-2020"/>
    <s v="hectáreas (ha)"/>
    <s v="DATA INTELLIGENCE con base en Procesamiento de Imágenes Satelitales SENTINEL"/>
    <s v="Dinámica de Cambio en temporada seca (Ene-Abr) durante los  Años 2019-2020 en el Complejo Glaciar PALENA-CHAITÉN || Río Futaleufú entre arriba Río Azul y Lago Yelcho"/>
    <s v="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632"/>
    <x v="0"/>
    <s v="#FFFFFF"/>
  </r>
  <r>
    <n v="4394"/>
    <x v="0"/>
    <x v="5"/>
    <s v="Ambiente"/>
    <n v="632"/>
    <x v="65"/>
    <x v="36"/>
    <x v="1"/>
    <x v="24"/>
    <x v="0"/>
    <x v="379"/>
    <s v="Años 2020-2021"/>
    <s v="hectáreas (ha)"/>
    <s v="DATA INTELLIGENCE con base en Procesamiento de Imágenes Satelitales SENTINEL"/>
    <s v="Dinámica de Cambio en temporada seca (Ene-Abr) durante los Años 2020-2021 en el Complejo Glaciar PALENA-CHAITÉN || Río Futaleufú entre arriba Río Azul y Lago Yelcho"/>
    <s v="Dinámica de Cambio en temporada seca (Ene-Abr) durante los Años 2020-2021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632"/>
    <x v="0"/>
    <s v="#FFFFFF"/>
  </r>
  <r>
    <n v="4395"/>
    <x v="0"/>
    <x v="5"/>
    <s v="Ambiente"/>
    <n v="632"/>
    <x v="65"/>
    <x v="37"/>
    <x v="1"/>
    <x v="24"/>
    <x v="0"/>
    <x v="379"/>
    <s v="Años 2017-2018"/>
    <s v="hectáreas (ha)"/>
    <s v="DATA INTELLIGENCE con base en Procesamiento de Imágenes Satelitales SENTINEL"/>
    <s v="Dinámica de Cambio en temporada seca (Ene-Abr) durante los Años 2017-2018 en el Complejo Glaciar PALENA-CHAITÉN || Río Futaleufú entre arriba Río Azul y Lago Yelcho"/>
    <s v="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632"/>
    <x v="0"/>
    <s v="#FFFFFF"/>
  </r>
  <r>
    <n v="4396"/>
    <x v="0"/>
    <x v="5"/>
    <s v="Ambiente"/>
    <n v="632"/>
    <x v="65"/>
    <x v="37"/>
    <x v="1"/>
    <x v="24"/>
    <x v="0"/>
    <x v="379"/>
    <s v="Años 2018-2019"/>
    <s v="hectáreas (ha)"/>
    <s v="DATA INTELLIGENCE con base en Procesamiento de Imágenes Satelitales SENTINEL"/>
    <s v="Dinámica de Cambio en temporada seca (Ene-Abr) durante los Años 2018-2019 en el Complejo Glaciar PALENA-CHAITÉN || Río Futaleufú entre arriba Río Azul y Lago Yelcho"/>
    <s v="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632"/>
    <x v="0"/>
    <s v="#FFFFFF"/>
  </r>
  <r>
    <n v="4397"/>
    <x v="0"/>
    <x v="5"/>
    <s v="Ambiente"/>
    <n v="632"/>
    <x v="65"/>
    <x v="37"/>
    <x v="1"/>
    <x v="24"/>
    <x v="0"/>
    <x v="379"/>
    <s v=" Años 2019-2020"/>
    <s v="hectáreas (ha)"/>
    <s v="DATA INTELLIGENCE con base en Procesamiento de Imágenes Satelitales SENTINEL"/>
    <s v="Dinámica de Cambio en temporada seca (Ene-Abr) durante los  Años 2019-2020 en el Complejo Glaciar PALENA-CHAITÉN || Río Futaleufú entre arriba Río Azul y Lago Yelcho"/>
    <s v="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632"/>
    <x v="0"/>
    <s v="#FFFFFF"/>
  </r>
  <r>
    <n v="4398"/>
    <x v="0"/>
    <x v="5"/>
    <s v="Ambiente"/>
    <n v="632"/>
    <x v="65"/>
    <x v="38"/>
    <x v="1"/>
    <x v="24"/>
    <x v="17"/>
    <x v="379"/>
    <s v="Años 2017-2021"/>
    <s v="hectáreas (ha)"/>
    <s v="DATA INTELLIGENCE con base en Procesamiento de Imágenes Satelitales SENTINEL"/>
    <s v="Detalle de la Dinámica de Cambio en el Complejo Glaciar PALENA-CHAITÉN || Río Futaleufú entre arriba Río Azul y Lago Yelcho"/>
    <s v="Todas las cifras vinculadas al Complejo Glaciar PALENA-CHAITÉN || Río Futaleufú entre arriba Río Azul y Lago Yelch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632"/>
    <x v="0"/>
    <s v="#FFFFFF"/>
  </r>
  <r>
    <n v="4399"/>
    <x v="0"/>
    <x v="5"/>
    <s v="Ambiente"/>
    <n v="632"/>
    <x v="65"/>
    <x v="36"/>
    <x v="1"/>
    <x v="24"/>
    <x v="0"/>
    <x v="379"/>
    <s v="Años 2017-2018"/>
    <s v="hectáreas (ha)"/>
    <s v="DATA INTELLIGENCE con base en Procesamiento de Imágenes Satelitales SENTINEL"/>
    <s v="Mapa descargable (pdf) de la Dinámica de Cambio en temporada seca (Ene-Abr) durante los Años 2017-2018 en el Complejo Glaciar PALENA-CHAITÉN || Río Futaleufú entre arriba Río Azul y Lago Yelcho"/>
    <s v="Mapa descargable (pdf) de la 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632.pdf"/>
    <x v="0"/>
    <s v="#FFFFFF"/>
  </r>
  <r>
    <n v="4400"/>
    <x v="0"/>
    <x v="5"/>
    <s v="Ambiente"/>
    <n v="632"/>
    <x v="65"/>
    <x v="36"/>
    <x v="1"/>
    <x v="24"/>
    <x v="0"/>
    <x v="379"/>
    <s v="Años 2018-2019"/>
    <s v="hectáreas (ha)"/>
    <s v="DATA INTELLIGENCE con base en Procesamiento de Imágenes Satelitales SENTINEL"/>
    <s v="Mapa descargable (pdf) de la Dinámica de Cambio en temporada seca (Ene-Abr) durante los Años 2018-2019 en el Complejo Glaciar PALENA-CHAITÉN || Río Futaleufú entre arriba Río Azul y Lago Yelcho"/>
    <s v="Mapa descargable (pdf) de la 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632.pdf"/>
    <x v="0"/>
    <s v="#FFFFFF"/>
  </r>
  <r>
    <n v="4401"/>
    <x v="0"/>
    <x v="5"/>
    <s v="Ambiente"/>
    <n v="632"/>
    <x v="65"/>
    <x v="36"/>
    <x v="1"/>
    <x v="24"/>
    <x v="0"/>
    <x v="379"/>
    <s v=" Años 2019-2020"/>
    <s v="hectáreas (ha)"/>
    <s v="DATA INTELLIGENCE con base en Procesamiento de Imágenes Satelitales SENTINEL"/>
    <s v="Mapa descargable (pdf) de la Dinámica de Cambio en temporada seca (Ene-Abr) durante los  Años 2019-2020 en el Complejo Glaciar PALENA-CHAITÉN || Río Futaleufú entre arriba Río Azul y Lago Yelcho"/>
    <s v="Mapa descargable (pdf) de la 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632.pdf"/>
    <x v="0"/>
    <s v="#FFFFFF"/>
  </r>
  <r>
    <n v="4402"/>
    <x v="0"/>
    <x v="5"/>
    <s v="Ambiente"/>
    <n v="632"/>
    <x v="65"/>
    <x v="36"/>
    <x v="1"/>
    <x v="24"/>
    <x v="0"/>
    <x v="379"/>
    <s v="Años 2020-2021"/>
    <s v="hectáreas (ha)"/>
    <s v="DATA INTELLIGENCE con base en Procesamiento de Imágenes Satelitales SENTINEL"/>
    <s v="Mapa descargable (pdf) de la Dinámica de Cambio en temporada seca (Ene-Abr) durante los Años 2020-2021 en el Complejo Glaciar PALENA-CHAITÉN || Río Futaleufú entre arriba Río Azul y Lago Yelcho"/>
    <s v="Mapa descargable (pdf) de la Dinámica de Cambio en temporada seca (Ene-Abr) durante los Años 2020-2021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632.pdf"/>
    <x v="0"/>
    <s v="#FFFFFF"/>
  </r>
  <r>
    <n v="4403"/>
    <x v="0"/>
    <x v="5"/>
    <s v="Ambiente"/>
    <n v="632"/>
    <x v="65"/>
    <x v="37"/>
    <x v="1"/>
    <x v="24"/>
    <x v="0"/>
    <x v="379"/>
    <s v="Años 2017-2018"/>
    <s v="hectáreas (ha)"/>
    <s v="DATA INTELLIGENCE con base en Procesamiento de Imágenes Satelitales SENTINEL"/>
    <s v="Mapa descargable (pdf) de la Dinámica de Cambio en temporada seca (Ene-Abr) durante los Años 2017-2018 en el Complejo Glaciar PALENA-CHAITÉN || Río Futaleufú entre arriba Río Azul y Lago Yelcho"/>
    <s v="Mapa descargable (pdf) de la Dinámica de Cambio en temporada seca (Ene-Abr) durante los Años 2017-2018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632.pdf"/>
    <x v="0"/>
    <s v="#FFFFFF"/>
  </r>
  <r>
    <n v="4404"/>
    <x v="0"/>
    <x v="5"/>
    <s v="Ambiente"/>
    <n v="632"/>
    <x v="65"/>
    <x v="37"/>
    <x v="1"/>
    <x v="24"/>
    <x v="0"/>
    <x v="379"/>
    <s v="Años 2018-2019"/>
    <s v="hectáreas (ha)"/>
    <s v="DATA INTELLIGENCE con base en Procesamiento de Imágenes Satelitales SENTINEL"/>
    <s v="Mapa descargable (pdf) de la Dinámica de Cambio en temporada seca (Ene-Abr) durante los Años 2018-2019 en el Complejo Glaciar PALENA-CHAITÉN || Río Futaleufú entre arriba Río Azul y Lago Yelcho"/>
    <s v="Mapa descargable (pdf) de la Dinámica de Cambio en temporada seca (Ene-Abr) durante los Años 2018-2019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632.pdf"/>
    <x v="0"/>
    <s v="#FFFFFF"/>
  </r>
  <r>
    <n v="4405"/>
    <x v="0"/>
    <x v="5"/>
    <s v="Ambiente"/>
    <n v="632"/>
    <x v="65"/>
    <x v="37"/>
    <x v="1"/>
    <x v="24"/>
    <x v="0"/>
    <x v="379"/>
    <s v=" Años 2019-2020"/>
    <s v="hectáreas (ha)"/>
    <s v="DATA INTELLIGENCE con base en Procesamiento de Imágenes Satelitales SENTINEL"/>
    <s v="Mapa descargable (pdf) de la Dinámica de Cambio en temporada seca (Ene-Abr) durante los  Años 2019-2020 en el Complejo Glaciar PALENA-CHAITÉN || Río Futaleufú entre arriba Río Azul y Lago Yelcho"/>
    <s v="Mapa descargable (pdf) de la Dinámica de Cambio en temporada seca (Ene-Abr) durante los  Años 2019-2020 en el Complejo Glaciar PALENA-CHAITÉN || Río Futaleufú entre arriba Río Azul y Lago Yelcho, ubicado en la Región de Los Lagos, comunas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632.pdf"/>
    <x v="0"/>
    <s v="#FFFFFF"/>
  </r>
  <r>
    <n v="4406"/>
    <x v="0"/>
    <x v="5"/>
    <s v="Ambiente"/>
    <n v="632"/>
    <x v="66"/>
    <x v="39"/>
    <x v="1"/>
    <x v="24"/>
    <x v="0"/>
    <x v="379"/>
    <s v="Años 2017-2021"/>
    <s v="hectáreas (ha)"/>
    <s v="DATA INTELLIGENCE con base en Procesamiento de Imágenes Satelitales SENTINEL"/>
    <s v="Superficie Máxima y Mínima en el Complejo Glaciar PALENA-CHAITÉN || Río Futaleufú entre arriba Río Azul y Lago Yelcho"/>
    <s v="Superficie Máxima y Mínima en el Complejo Glaciar PALENA-CHAITÉN || Río Futaleufú entre arriba Río Azul y Lago Yelcho, ubicado en la Región de Los Lagos, comuna de Palena y Chaitén con una superficie estimada de 22.908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632"/>
    <x v="0"/>
    <s v="#FFFFFF"/>
  </r>
  <r>
    <n v="4407"/>
    <x v="0"/>
    <x v="5"/>
    <s v="Ambiente"/>
    <n v="632"/>
    <x v="66"/>
    <x v="39"/>
    <x v="1"/>
    <x v="24"/>
    <x v="17"/>
    <x v="379"/>
    <s v="Años 2017-2021"/>
    <s v="hectáreas (ha)"/>
    <s v="DATA INTELLIGENCE con base en Procesamiento de Imágenes Satelitales SENTINEL"/>
    <s v="Detalle de la Superficie Máxima y Mínima en el Complejo Glaciar PALENA-CHAITÉN || Río Futaleufú entre arriba Río Azul y Lago Yelcho"/>
    <s v="El detalle de las superficie máximas y mínimas, tanto en época seca (enero-abril) como en época fría (mayo-diciembre) para el Complejo Glaciar PALENA-CHAITÉN || Río Futaleufú entre arriba Río Azul y Lago Yelch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632"/>
    <x v="0"/>
    <s v="#FFFFFF"/>
  </r>
  <r>
    <n v="4408"/>
    <x v="0"/>
    <x v="5"/>
    <s v="Ambiente"/>
    <n v="632"/>
    <x v="66"/>
    <x v="39"/>
    <x v="1"/>
    <x v="24"/>
    <x v="0"/>
    <x v="379"/>
    <s v="Años 2017-2021"/>
    <s v="hectáreas (ha)"/>
    <s v="DATA INTELLIGENCE con base en Procesamiento de Imágenes Satelitales SENTINEL"/>
    <s v="Mapa descargable (pdf) con las Superficies Máximas y Mínimas en el Complejo Glaciar PALENA-CHAITÉN || Río Futaleufú entre arriba Río Azul y Lago Yelcho"/>
    <s v="Mapa descargable (pdf) con las Superficies Máximas y Mínimas en el Complejo Glaciar PALENA-CHAITÉN || Río Futaleufú entre arriba Río Azul y Lago Yelcho, ubicado en la Región de Los Lagos, comuna de Palena y Chaitén con una superficie estimada de 22.908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632.pdf"/>
    <x v="0"/>
    <s v="#FFFFFF"/>
  </r>
  <r>
    <n v="4409"/>
    <x v="0"/>
    <x v="5"/>
    <s v="Ambiente"/>
    <n v="783"/>
    <x v="65"/>
    <x v="36"/>
    <x v="1"/>
    <x v="24"/>
    <x v="0"/>
    <x v="380"/>
    <s v="Años 2017-2018"/>
    <s v="hectáreas (ha)"/>
    <s v="DATA INTELLIGENCE con base en Procesamiento de Imágenes Satelitales SENTINEL"/>
    <s v="Dinámica de Cambio en temporada seca (Ene-Abr) durante los Años 2017-2018 en el Complejo Glaciar CHAITÉN || Río Corcovado hasta junta Río Nevado/Río Nevado"/>
    <s v="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783"/>
    <x v="0"/>
    <s v="#FFFFFF"/>
  </r>
  <r>
    <n v="4410"/>
    <x v="0"/>
    <x v="5"/>
    <s v="Ambiente"/>
    <n v="783"/>
    <x v="65"/>
    <x v="36"/>
    <x v="1"/>
    <x v="24"/>
    <x v="0"/>
    <x v="380"/>
    <s v="Años 2018-2019"/>
    <s v="hectáreas (ha)"/>
    <s v="DATA INTELLIGENCE con base en Procesamiento de Imágenes Satelitales SENTINEL"/>
    <s v="Dinámica de Cambio en temporada seca (Ene-Abr) durante los Años 2018-2019 en el Complejo Glaciar CHAITÉN || Río Corcovado hasta junta Río Nevado/Río Nevado"/>
    <s v="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783"/>
    <x v="0"/>
    <s v="#FFFFFF"/>
  </r>
  <r>
    <n v="4411"/>
    <x v="0"/>
    <x v="5"/>
    <s v="Ambiente"/>
    <n v="783"/>
    <x v="65"/>
    <x v="36"/>
    <x v="1"/>
    <x v="24"/>
    <x v="0"/>
    <x v="380"/>
    <s v=" Años 2019-2020"/>
    <s v="hectáreas (ha)"/>
    <s v="DATA INTELLIGENCE con base en Procesamiento de Imágenes Satelitales SENTINEL"/>
    <s v="Dinámica de Cambio en temporada seca (Ene-Abr) durante los  Años 2019-2020 en el Complejo Glaciar CHAITÉN || Río Corcovado hasta junta Río Nevado/Río Nevado"/>
    <s v="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783"/>
    <x v="0"/>
    <s v="#FFFFFF"/>
  </r>
  <r>
    <n v="4412"/>
    <x v="0"/>
    <x v="5"/>
    <s v="Ambiente"/>
    <n v="783"/>
    <x v="65"/>
    <x v="36"/>
    <x v="1"/>
    <x v="24"/>
    <x v="0"/>
    <x v="380"/>
    <s v="Años 2020-2021"/>
    <s v="hectáreas (ha)"/>
    <s v="DATA INTELLIGENCE con base en Procesamiento de Imágenes Satelitales SENTINEL"/>
    <s v="Dinámica de Cambio en temporada seca (Ene-Abr) durante los Años 2020-2021 en el Complejo Glaciar CHAITÉN || Río Corcovado hasta junta Río Nevado/Río Nevado"/>
    <s v="Dinámica de Cambio en temporada seca (Ene-Abr) durante los Años 2020-2021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783"/>
    <x v="0"/>
    <s v="#FFFFFF"/>
  </r>
  <r>
    <n v="4413"/>
    <x v="0"/>
    <x v="5"/>
    <s v="Ambiente"/>
    <n v="783"/>
    <x v="65"/>
    <x v="37"/>
    <x v="1"/>
    <x v="24"/>
    <x v="0"/>
    <x v="380"/>
    <s v="Años 2017-2018"/>
    <s v="hectáreas (ha)"/>
    <s v="DATA INTELLIGENCE con base en Procesamiento de Imágenes Satelitales SENTINEL"/>
    <s v="Dinámica de Cambio en temporada seca (Ene-Abr) durante los Años 2017-2018 en el Complejo Glaciar CHAITÉN || Río Corcovado hasta junta Río Nevado/Río Nevado"/>
    <s v="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783"/>
    <x v="0"/>
    <s v="#FFFFFF"/>
  </r>
  <r>
    <n v="4414"/>
    <x v="0"/>
    <x v="5"/>
    <s v="Ambiente"/>
    <n v="783"/>
    <x v="65"/>
    <x v="37"/>
    <x v="1"/>
    <x v="24"/>
    <x v="0"/>
    <x v="380"/>
    <s v="Años 2018-2019"/>
    <s v="hectáreas (ha)"/>
    <s v="DATA INTELLIGENCE con base en Procesamiento de Imágenes Satelitales SENTINEL"/>
    <s v="Dinámica de Cambio en temporada seca (Ene-Abr) durante los Años 2018-2019 en el Complejo Glaciar CHAITÉN || Río Corcovado hasta junta Río Nevado/Río Nevado"/>
    <s v="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783"/>
    <x v="0"/>
    <s v="#FFFFFF"/>
  </r>
  <r>
    <n v="4415"/>
    <x v="0"/>
    <x v="5"/>
    <s v="Ambiente"/>
    <n v="783"/>
    <x v="65"/>
    <x v="37"/>
    <x v="1"/>
    <x v="24"/>
    <x v="0"/>
    <x v="380"/>
    <s v=" Años 2019-2020"/>
    <s v="hectáreas (ha)"/>
    <s v="DATA INTELLIGENCE con base en Procesamiento de Imágenes Satelitales SENTINEL"/>
    <s v="Dinámica de Cambio en temporada seca (Ene-Abr) durante los  Años 2019-2020 en el Complejo Glaciar CHAITÉN || Río Corcovado hasta junta Río Nevado/Río Nevado"/>
    <s v="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783"/>
    <x v="0"/>
    <s v="#FFFFFF"/>
  </r>
  <r>
    <n v="4416"/>
    <x v="0"/>
    <x v="5"/>
    <s v="Ambiente"/>
    <n v="783"/>
    <x v="65"/>
    <x v="38"/>
    <x v="1"/>
    <x v="24"/>
    <x v="17"/>
    <x v="380"/>
    <s v="Años 2017-2021"/>
    <s v="hectáreas (ha)"/>
    <s v="DATA INTELLIGENCE con base en Procesamiento de Imágenes Satelitales SENTINEL"/>
    <s v="Detalle de la Dinámica de Cambio en el Complejo Glaciar CHAITÉN || Río Corcovado hasta junta Río Nevado/Río Nevado"/>
    <s v="Todas las cifras vinculadas al Complejo Glaciar CHAITÉN || Río Corcovado hasta junta Río Nevado/Río Neva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783"/>
    <x v="0"/>
    <s v="#FFFFFF"/>
  </r>
  <r>
    <n v="4417"/>
    <x v="0"/>
    <x v="5"/>
    <s v="Ambiente"/>
    <n v="783"/>
    <x v="65"/>
    <x v="36"/>
    <x v="1"/>
    <x v="24"/>
    <x v="0"/>
    <x v="380"/>
    <s v="Años 2017-2018"/>
    <s v="hectáreas (ha)"/>
    <s v="DATA INTELLIGENCE con base en Procesamiento de Imágenes Satelitales SENTINEL"/>
    <s v="Mapa descargable (pdf) de la Dinámica de Cambio en temporada seca (Ene-Abr) durante los Años 2017-2018 en el Complejo Glaciar CHAITÉN || Río Corcovado hasta junta Río Nevado/Río Nevado"/>
    <s v="Mapa descargable (pdf) de la 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783.pdf"/>
    <x v="0"/>
    <s v="#FFFFFF"/>
  </r>
  <r>
    <n v="4418"/>
    <x v="0"/>
    <x v="5"/>
    <s v="Ambiente"/>
    <n v="783"/>
    <x v="65"/>
    <x v="36"/>
    <x v="1"/>
    <x v="24"/>
    <x v="0"/>
    <x v="380"/>
    <s v="Años 2018-2019"/>
    <s v="hectáreas (ha)"/>
    <s v="DATA INTELLIGENCE con base en Procesamiento de Imágenes Satelitales SENTINEL"/>
    <s v="Mapa descargable (pdf) de la Dinámica de Cambio en temporada seca (Ene-Abr) durante los Años 2018-2019 en el Complejo Glaciar CHAITÉN || Río Corcovado hasta junta Río Nevado/Río Nevado"/>
    <s v="Mapa descargable (pdf) de la 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783.pdf"/>
    <x v="0"/>
    <s v="#FFFFFF"/>
  </r>
  <r>
    <n v="4419"/>
    <x v="0"/>
    <x v="5"/>
    <s v="Ambiente"/>
    <n v="783"/>
    <x v="65"/>
    <x v="36"/>
    <x v="1"/>
    <x v="24"/>
    <x v="0"/>
    <x v="380"/>
    <s v=" Años 2019-2020"/>
    <s v="hectáreas (ha)"/>
    <s v="DATA INTELLIGENCE con base en Procesamiento de Imágenes Satelitales SENTINEL"/>
    <s v="Mapa descargable (pdf) de la Dinámica de Cambio en temporada seca (Ene-Abr) durante los  Años 2019-2020 en el Complejo Glaciar CHAITÉN || Río Corcovado hasta junta Río Nevado/Río Nevado"/>
    <s v="Mapa descargable (pdf) de la 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783.pdf"/>
    <x v="0"/>
    <s v="#FFFFFF"/>
  </r>
  <r>
    <n v="4420"/>
    <x v="0"/>
    <x v="5"/>
    <s v="Ambiente"/>
    <n v="783"/>
    <x v="65"/>
    <x v="36"/>
    <x v="1"/>
    <x v="24"/>
    <x v="0"/>
    <x v="380"/>
    <s v="Años 2020-2021"/>
    <s v="hectáreas (ha)"/>
    <s v="DATA INTELLIGENCE con base en Procesamiento de Imágenes Satelitales SENTINEL"/>
    <s v="Mapa descargable (pdf) de la Dinámica de Cambio en temporada seca (Ene-Abr) durante los Años 2020-2021 en el Complejo Glaciar CHAITÉN || Río Corcovado hasta junta Río Nevado/Río Nevado"/>
    <s v="Mapa descargable (pdf) de la Dinámica de Cambio en temporada seca (Ene-Abr) durante los Años 2020-2021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783.pdf"/>
    <x v="0"/>
    <s v="#FFFFFF"/>
  </r>
  <r>
    <n v="4421"/>
    <x v="0"/>
    <x v="5"/>
    <s v="Ambiente"/>
    <n v="783"/>
    <x v="65"/>
    <x v="37"/>
    <x v="1"/>
    <x v="24"/>
    <x v="0"/>
    <x v="380"/>
    <s v="Años 2017-2018"/>
    <s v="hectáreas (ha)"/>
    <s v="DATA INTELLIGENCE con base en Procesamiento de Imágenes Satelitales SENTINEL"/>
    <s v="Mapa descargable (pdf) de la Dinámica de Cambio en temporada seca (Ene-Abr) durante los Años 2017-2018 en el Complejo Glaciar CHAITÉN || Río Corcovado hasta junta Río Nevado/Río Nevado"/>
    <s v="Mapa descargable (pdf) de la Dinámica de Cambio en temporada seca (Ene-Abr) durante los Años 2017-2018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783.pdf"/>
    <x v="0"/>
    <s v="#FFFFFF"/>
  </r>
  <r>
    <n v="4422"/>
    <x v="0"/>
    <x v="5"/>
    <s v="Ambiente"/>
    <n v="783"/>
    <x v="65"/>
    <x v="37"/>
    <x v="1"/>
    <x v="24"/>
    <x v="0"/>
    <x v="380"/>
    <s v="Años 2018-2019"/>
    <s v="hectáreas (ha)"/>
    <s v="DATA INTELLIGENCE con base en Procesamiento de Imágenes Satelitales SENTINEL"/>
    <s v="Mapa descargable (pdf) de la Dinámica de Cambio en temporada seca (Ene-Abr) durante los Años 2018-2019 en el Complejo Glaciar CHAITÉN || Río Corcovado hasta junta Río Nevado/Río Nevado"/>
    <s v="Mapa descargable (pdf) de la Dinámica de Cambio en temporada seca (Ene-Abr) durante los Años 2018-2019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783.pdf"/>
    <x v="0"/>
    <s v="#FFFFFF"/>
  </r>
  <r>
    <n v="4423"/>
    <x v="0"/>
    <x v="5"/>
    <s v="Ambiente"/>
    <n v="783"/>
    <x v="65"/>
    <x v="37"/>
    <x v="1"/>
    <x v="24"/>
    <x v="0"/>
    <x v="380"/>
    <s v=" Años 2019-2020"/>
    <s v="hectáreas (ha)"/>
    <s v="DATA INTELLIGENCE con base en Procesamiento de Imágenes Satelitales SENTINEL"/>
    <s v="Mapa descargable (pdf) de la Dinámica de Cambio en temporada seca (Ene-Abr) durante los  Años 2019-2020 en el Complejo Glaciar CHAITÉN || Río Corcovado hasta junta Río Nevado/Río Nevado"/>
    <s v="Mapa descargable (pdf) de la Dinámica de Cambio en temporada seca (Ene-Abr) durante los  Años 2019-2020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783.pdf"/>
    <x v="0"/>
    <s v="#FFFFFF"/>
  </r>
  <r>
    <n v="4424"/>
    <x v="0"/>
    <x v="5"/>
    <s v="Ambiente"/>
    <n v="783"/>
    <x v="66"/>
    <x v="39"/>
    <x v="1"/>
    <x v="24"/>
    <x v="0"/>
    <x v="380"/>
    <s v="Años 2017-2021"/>
    <s v="hectáreas (ha)"/>
    <s v="DATA INTELLIGENCE con base en Procesamiento de Imágenes Satelitales SENTINEL"/>
    <s v="Superficie Máxima y Mínima en el Complejo Glaciar CHAITÉN || Río Corcovado hasta junta Río Nevado/Río Nevado"/>
    <s v="Superficie Máxima y Mínima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783"/>
    <x v="0"/>
    <s v="#FFFFFF"/>
  </r>
  <r>
    <n v="4425"/>
    <x v="0"/>
    <x v="5"/>
    <s v="Ambiente"/>
    <n v="783"/>
    <x v="66"/>
    <x v="39"/>
    <x v="1"/>
    <x v="24"/>
    <x v="17"/>
    <x v="380"/>
    <s v="Años 2017-2021"/>
    <s v="hectáreas (ha)"/>
    <s v="DATA INTELLIGENCE con base en Procesamiento de Imágenes Satelitales SENTINEL"/>
    <s v="Detalle de la Superficie Máxima y Mínima en el Complejo Glaciar CHAITÉN || Río Corcovado hasta junta Río Nevado/Río Nevado"/>
    <s v="El detalle de las superficie máximas y mínimas, tanto en época seca (enero-abril) como en época fría (mayo-diciembre) para el Complejo Glaciar CHAITÉN || Río Corcovado hasta junta Río Nevado/Río Nevado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783"/>
    <x v="0"/>
    <s v="#FFFFFF"/>
  </r>
  <r>
    <n v="4426"/>
    <x v="0"/>
    <x v="5"/>
    <s v="Ambiente"/>
    <n v="783"/>
    <x v="66"/>
    <x v="39"/>
    <x v="1"/>
    <x v="24"/>
    <x v="0"/>
    <x v="380"/>
    <s v="Años 2017-2021"/>
    <s v="hectáreas (ha)"/>
    <s v="DATA INTELLIGENCE con base en Procesamiento de Imágenes Satelitales SENTINEL"/>
    <s v="Mapa descargable (pdf) con las Superficies Máximas y Mínimas en el Complejo Glaciar CHAITÉN || Río Corcovado hasta junta Río Nevado/Río Nevado"/>
    <s v="Mapa descargable (pdf) con las Superficies Máximas y Mínimas en el Complejo Glaciar CHAITÉN || Río Corcovado hasta junta Río Nevado/Río Nevado, ubicado en la Región de Los Lagos, comuna de Chaitén con una superficie estimada de 3.77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783.pdf"/>
    <x v="0"/>
    <s v="#FFFFFF"/>
  </r>
  <r>
    <n v="4427"/>
    <x v="0"/>
    <x v="5"/>
    <s v="Ambiente"/>
    <n v="952"/>
    <x v="65"/>
    <x v="36"/>
    <x v="1"/>
    <x v="24"/>
    <x v="0"/>
    <x v="381"/>
    <s v="Años 2017-2018"/>
    <s v="hectáreas (ha)"/>
    <s v="DATA INTELLIGENCE con base en Procesamiento de Imágenes Satelitales SENTINEL"/>
    <s v="Dinámica de Cambio en temporada seca (Ene-Abr) durante los Años 2017-2018 en el Complejo Glaciar CHAITÉN || Lago Yelcho-5"/>
    <s v="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952"/>
    <x v="0"/>
    <s v="#FFFFFF"/>
  </r>
  <r>
    <n v="4428"/>
    <x v="0"/>
    <x v="5"/>
    <s v="Ambiente"/>
    <n v="952"/>
    <x v="65"/>
    <x v="36"/>
    <x v="1"/>
    <x v="24"/>
    <x v="0"/>
    <x v="381"/>
    <s v="Años 2018-2019"/>
    <s v="hectáreas (ha)"/>
    <s v="DATA INTELLIGENCE con base en Procesamiento de Imágenes Satelitales SENTINEL"/>
    <s v="Dinámica de Cambio en temporada seca (Ene-Abr) durante los Años 2018-2019 en el Complejo Glaciar CHAITÉN || Lago Yelcho-5"/>
    <s v="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952"/>
    <x v="0"/>
    <s v="#FFFFFF"/>
  </r>
  <r>
    <n v="4429"/>
    <x v="0"/>
    <x v="5"/>
    <s v="Ambiente"/>
    <n v="952"/>
    <x v="65"/>
    <x v="36"/>
    <x v="1"/>
    <x v="24"/>
    <x v="0"/>
    <x v="381"/>
    <s v=" Años 2019-2020"/>
    <s v="hectáreas (ha)"/>
    <s v="DATA INTELLIGENCE con base en Procesamiento de Imágenes Satelitales SENTINEL"/>
    <s v="Dinámica de Cambio en temporada seca (Ene-Abr) durante los  Años 2019-2020 en el Complejo Glaciar CHAITÉN || Lago Yelcho-5"/>
    <s v="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952"/>
    <x v="0"/>
    <s v="#FFFFFF"/>
  </r>
  <r>
    <n v="4430"/>
    <x v="0"/>
    <x v="5"/>
    <s v="Ambiente"/>
    <n v="952"/>
    <x v="65"/>
    <x v="36"/>
    <x v="1"/>
    <x v="24"/>
    <x v="0"/>
    <x v="381"/>
    <s v="Años 2020-2021"/>
    <s v="hectáreas (ha)"/>
    <s v="DATA INTELLIGENCE con base en Procesamiento de Imágenes Satelitales SENTINEL"/>
    <s v="Dinámica de Cambio en temporada seca (Ene-Abr) durante los Años 2020-2021 en el Complejo Glaciar CHAITÉN || Lago Yelcho-5"/>
    <s v="Dinámica de Cambio en temporada seca (Ene-Abr) durante los Años 2020-2021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952"/>
    <x v="0"/>
    <s v="#FFFFFF"/>
  </r>
  <r>
    <n v="4431"/>
    <x v="0"/>
    <x v="5"/>
    <s v="Ambiente"/>
    <n v="952"/>
    <x v="65"/>
    <x v="37"/>
    <x v="1"/>
    <x v="24"/>
    <x v="0"/>
    <x v="381"/>
    <s v="Años 2017-2018"/>
    <s v="hectáreas (ha)"/>
    <s v="DATA INTELLIGENCE con base en Procesamiento de Imágenes Satelitales SENTINEL"/>
    <s v="Dinámica de Cambio en temporada seca (Ene-Abr) durante los Años 2017-2018 en el Complejo Glaciar CHAITÉN || Lago Yelcho-5"/>
    <s v="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952"/>
    <x v="0"/>
    <s v="#FFFFFF"/>
  </r>
  <r>
    <n v="4432"/>
    <x v="0"/>
    <x v="5"/>
    <s v="Ambiente"/>
    <n v="952"/>
    <x v="65"/>
    <x v="37"/>
    <x v="1"/>
    <x v="24"/>
    <x v="0"/>
    <x v="381"/>
    <s v="Años 2018-2019"/>
    <s v="hectáreas (ha)"/>
    <s v="DATA INTELLIGENCE con base en Procesamiento de Imágenes Satelitales SENTINEL"/>
    <s v="Dinámica de Cambio en temporada seca (Ene-Abr) durante los Años 2018-2019 en el Complejo Glaciar CHAITÉN || Lago Yelcho-5"/>
    <s v="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952"/>
    <x v="0"/>
    <s v="#FFFFFF"/>
  </r>
  <r>
    <n v="4433"/>
    <x v="0"/>
    <x v="5"/>
    <s v="Ambiente"/>
    <n v="952"/>
    <x v="65"/>
    <x v="37"/>
    <x v="1"/>
    <x v="24"/>
    <x v="0"/>
    <x v="381"/>
    <s v=" Años 2019-2020"/>
    <s v="hectáreas (ha)"/>
    <s v="DATA INTELLIGENCE con base en Procesamiento de Imágenes Satelitales SENTINEL"/>
    <s v="Dinámica de Cambio en temporada seca (Ene-Abr) durante los  Años 2019-2020 en el Complejo Glaciar CHAITÉN || Lago Yelcho-5"/>
    <s v="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952"/>
    <x v="0"/>
    <s v="#FFFFFF"/>
  </r>
  <r>
    <n v="4434"/>
    <x v="0"/>
    <x v="5"/>
    <s v="Ambiente"/>
    <n v="952"/>
    <x v="65"/>
    <x v="38"/>
    <x v="1"/>
    <x v="24"/>
    <x v="17"/>
    <x v="381"/>
    <s v="Años 2017-2021"/>
    <s v="hectáreas (ha)"/>
    <s v="DATA INTELLIGENCE con base en Procesamiento de Imágenes Satelitales SENTINEL"/>
    <s v="Detalle de la Dinámica de Cambio en el Complejo Glaciar CHAITÉN || Lago Yelcho-5"/>
    <s v="Todas las cifras vinculadas al Complejo Glaciar CHAITÉN || Lago Yelcho-5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952"/>
    <x v="0"/>
    <s v="#FFFFFF"/>
  </r>
  <r>
    <n v="4435"/>
    <x v="0"/>
    <x v="5"/>
    <s v="Ambiente"/>
    <n v="952"/>
    <x v="65"/>
    <x v="36"/>
    <x v="1"/>
    <x v="24"/>
    <x v="0"/>
    <x v="381"/>
    <s v="Años 2017-2018"/>
    <s v="hectáreas (ha)"/>
    <s v="DATA INTELLIGENCE con base en Procesamiento de Imágenes Satelitales SENTINEL"/>
    <s v="Mapa descargable (pdf) de la Dinámica de Cambio en temporada seca (Ene-Abr) durante los Años 2017-2018 en el Complejo Glaciar CHAITÉN || Lago Yelcho-5"/>
    <s v="Mapa descargable (pdf) de la 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952.pdf"/>
    <x v="0"/>
    <s v="#FFFFFF"/>
  </r>
  <r>
    <n v="4436"/>
    <x v="0"/>
    <x v="5"/>
    <s v="Ambiente"/>
    <n v="952"/>
    <x v="65"/>
    <x v="36"/>
    <x v="1"/>
    <x v="24"/>
    <x v="0"/>
    <x v="381"/>
    <s v="Años 2018-2019"/>
    <s v="hectáreas (ha)"/>
    <s v="DATA INTELLIGENCE con base en Procesamiento de Imágenes Satelitales SENTINEL"/>
    <s v="Mapa descargable (pdf) de la Dinámica de Cambio en temporada seca (Ene-Abr) durante los Años 2018-2019 en el Complejo Glaciar CHAITÉN || Lago Yelcho-5"/>
    <s v="Mapa descargable (pdf) de la 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952.pdf"/>
    <x v="0"/>
    <s v="#FFFFFF"/>
  </r>
  <r>
    <n v="4437"/>
    <x v="0"/>
    <x v="5"/>
    <s v="Ambiente"/>
    <n v="952"/>
    <x v="65"/>
    <x v="36"/>
    <x v="1"/>
    <x v="24"/>
    <x v="0"/>
    <x v="381"/>
    <s v=" Años 2019-2020"/>
    <s v="hectáreas (ha)"/>
    <s v="DATA INTELLIGENCE con base en Procesamiento de Imágenes Satelitales SENTINEL"/>
    <s v="Mapa descargable (pdf) de la Dinámica de Cambio en temporada seca (Ene-Abr) durante los  Años 2019-2020 en el Complejo Glaciar CHAITÉN || Lago Yelcho-5"/>
    <s v="Mapa descargable (pdf) de la 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952.pdf"/>
    <x v="0"/>
    <s v="#FFFFFF"/>
  </r>
  <r>
    <n v="4438"/>
    <x v="0"/>
    <x v="5"/>
    <s v="Ambiente"/>
    <n v="952"/>
    <x v="65"/>
    <x v="36"/>
    <x v="1"/>
    <x v="24"/>
    <x v="0"/>
    <x v="381"/>
    <s v="Años 2020-2021"/>
    <s v="hectáreas (ha)"/>
    <s v="DATA INTELLIGENCE con base en Procesamiento de Imágenes Satelitales SENTINEL"/>
    <s v="Mapa descargable (pdf) de la Dinámica de Cambio en temporada seca (Ene-Abr) durante los Años 2020-2021 en el Complejo Glaciar CHAITÉN || Lago Yelcho-5"/>
    <s v="Mapa descargable (pdf) de la Dinámica de Cambio en temporada seca (Ene-Abr) durante los Años 2020-2021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952.pdf"/>
    <x v="0"/>
    <s v="#FFFFFF"/>
  </r>
  <r>
    <n v="4439"/>
    <x v="0"/>
    <x v="5"/>
    <s v="Ambiente"/>
    <n v="952"/>
    <x v="65"/>
    <x v="37"/>
    <x v="1"/>
    <x v="24"/>
    <x v="0"/>
    <x v="381"/>
    <s v="Años 2017-2018"/>
    <s v="hectáreas (ha)"/>
    <s v="DATA INTELLIGENCE con base en Procesamiento de Imágenes Satelitales SENTINEL"/>
    <s v="Mapa descargable (pdf) de la Dinámica de Cambio en temporada seca (Ene-Abr) durante los Años 2017-2018 en el Complejo Glaciar CHAITÉN || Lago Yelcho-5"/>
    <s v="Mapa descargable (pdf) de la Dinámica de Cambio en temporada seca (Ene-Abr) durante los Años 2017-2018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952.pdf"/>
    <x v="0"/>
    <s v="#FFFFFF"/>
  </r>
  <r>
    <n v="4440"/>
    <x v="0"/>
    <x v="5"/>
    <s v="Ambiente"/>
    <n v="952"/>
    <x v="65"/>
    <x v="37"/>
    <x v="1"/>
    <x v="24"/>
    <x v="0"/>
    <x v="381"/>
    <s v="Años 2018-2019"/>
    <s v="hectáreas (ha)"/>
    <s v="DATA INTELLIGENCE con base en Procesamiento de Imágenes Satelitales SENTINEL"/>
    <s v="Mapa descargable (pdf) de la Dinámica de Cambio en temporada seca (Ene-Abr) durante los Años 2018-2019 en el Complejo Glaciar CHAITÉN || Lago Yelcho-5"/>
    <s v="Mapa descargable (pdf) de la Dinámica de Cambio en temporada seca (Ene-Abr) durante los Años 2018-2019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952.pdf"/>
    <x v="0"/>
    <s v="#FFFFFF"/>
  </r>
  <r>
    <n v="4441"/>
    <x v="0"/>
    <x v="5"/>
    <s v="Ambiente"/>
    <n v="952"/>
    <x v="65"/>
    <x v="37"/>
    <x v="1"/>
    <x v="24"/>
    <x v="0"/>
    <x v="381"/>
    <s v=" Años 2019-2020"/>
    <s v="hectáreas (ha)"/>
    <s v="DATA INTELLIGENCE con base en Procesamiento de Imágenes Satelitales SENTINEL"/>
    <s v="Mapa descargable (pdf) de la Dinámica de Cambio en temporada seca (Ene-Abr) durante los  Años 2019-2020 en el Complejo Glaciar CHAITÉN || Lago Yelcho-5"/>
    <s v="Mapa descargable (pdf) de la Dinámica de Cambio en temporada seca (Ene-Abr) durante los  Años 2019-2020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952.pdf"/>
    <x v="0"/>
    <s v="#FFFFFF"/>
  </r>
  <r>
    <n v="4442"/>
    <x v="0"/>
    <x v="5"/>
    <s v="Ambiente"/>
    <n v="952"/>
    <x v="66"/>
    <x v="39"/>
    <x v="1"/>
    <x v="24"/>
    <x v="0"/>
    <x v="381"/>
    <s v="Años 2017-2021"/>
    <s v="hectáreas (ha)"/>
    <s v="DATA INTELLIGENCE con base en Procesamiento de Imágenes Satelitales SENTINEL"/>
    <s v="Superficie Máxima y Mínima en el Complejo Glaciar CHAITÉN || Lago Yelcho-5"/>
    <s v="Superficie Máxima y Mínima en el Complejo Glaciar CHAITÉN || Lago Yelcho-5, ubicado en la Región de Los Lagos, comuna de Chaitén con una superficie estimada de 3.846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952"/>
    <x v="0"/>
    <s v="#FFFFFF"/>
  </r>
  <r>
    <n v="4443"/>
    <x v="0"/>
    <x v="5"/>
    <s v="Ambiente"/>
    <n v="952"/>
    <x v="66"/>
    <x v="39"/>
    <x v="1"/>
    <x v="24"/>
    <x v="17"/>
    <x v="381"/>
    <s v="Años 2017-2021"/>
    <s v="hectáreas (ha)"/>
    <s v="DATA INTELLIGENCE con base en Procesamiento de Imágenes Satelitales SENTINEL"/>
    <s v="Detalle de la Superficie Máxima y Mínima en el Complejo Glaciar CHAITÉN || Lago Yelcho-5"/>
    <s v="El detalle de las superficie máximas y mínimas, tanto en época seca (enero-abril) como en época fría (mayo-diciembre) para el Complejo Glaciar CHAITÉN || Lago Yelcho-5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952"/>
    <x v="0"/>
    <s v="#FFFFFF"/>
  </r>
  <r>
    <n v="4444"/>
    <x v="0"/>
    <x v="5"/>
    <s v="Ambiente"/>
    <n v="952"/>
    <x v="66"/>
    <x v="39"/>
    <x v="1"/>
    <x v="24"/>
    <x v="0"/>
    <x v="381"/>
    <s v="Años 2017-2021"/>
    <s v="hectáreas (ha)"/>
    <s v="DATA INTELLIGENCE con base en Procesamiento de Imágenes Satelitales SENTINEL"/>
    <s v="Mapa descargable (pdf) con las Superficies Máximas y Mínimas en el Complejo Glaciar CHAITÉN || Lago Yelcho-5"/>
    <s v="Mapa descargable (pdf) con las Superficies Máximas y Mínimas en el Complejo Glaciar CHAITÉN || Lago Yelcho-5, ubicado en la Región de Los Lagos, comuna de Chaitén con una superficie estimada de 3.846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952.pdf"/>
    <x v="0"/>
    <s v="#FFFFFF"/>
  </r>
  <r>
    <n v="4445"/>
    <x v="0"/>
    <x v="5"/>
    <s v="Ambiente"/>
    <n v="813"/>
    <x v="65"/>
    <x v="36"/>
    <x v="1"/>
    <x v="24"/>
    <x v="0"/>
    <x v="382"/>
    <s v="Años 2017-2018"/>
    <s v="hectáreas (ha)"/>
    <s v="DATA INTELLIGENCE con base en Procesamiento de Imágenes Satelitales SENTINEL"/>
    <s v="Dinámica de Cambio en temporada seca (Ene-Abr) durante los Años 2017-2018 en el Complejo Glaciar FUTALEUFÚ-PALENA || Río Futaleufú arriba Río Azulado y Río Azul/Río Futaleufú entre arriba Río Azul y Lago Yelcho"/>
    <s v="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813"/>
    <x v="0"/>
    <s v="#FFFFFF"/>
  </r>
  <r>
    <n v="4446"/>
    <x v="0"/>
    <x v="5"/>
    <s v="Ambiente"/>
    <n v="813"/>
    <x v="65"/>
    <x v="36"/>
    <x v="1"/>
    <x v="24"/>
    <x v="0"/>
    <x v="382"/>
    <s v="Años 2018-2019"/>
    <s v="hectáreas (ha)"/>
    <s v="DATA INTELLIGENCE con base en Procesamiento de Imágenes Satelitales SENTINEL"/>
    <s v="Dinámica de Cambio en temporada seca (Ene-Abr) durante los Años 2018-2019 en el Complejo Glaciar FUTALEUFÚ-PALENA || Río Futaleufú arriba Río Azulado y Río Azul/Río Futaleufú entre arriba Río Azul y Lago Yelcho"/>
    <s v="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813"/>
    <x v="0"/>
    <s v="#FFFFFF"/>
  </r>
  <r>
    <n v="4447"/>
    <x v="0"/>
    <x v="5"/>
    <s v="Ambiente"/>
    <n v="813"/>
    <x v="65"/>
    <x v="36"/>
    <x v="1"/>
    <x v="24"/>
    <x v="0"/>
    <x v="382"/>
    <s v=" Años 2019-2020"/>
    <s v="hectáreas (ha)"/>
    <s v="DATA INTELLIGENCE con base en Procesamiento de Imágenes Satelitales SENTINEL"/>
    <s v="Dinámica de Cambio en temporada seca (Ene-Abr) durante los  Años 2019-2020 en el Complejo Glaciar FUTALEUFÚ-PALENA || Río Futaleufú arriba Río Azulado y Río Azul/Río Futaleufú entre arriba Río Azul y Lago Yelcho"/>
    <s v="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813"/>
    <x v="0"/>
    <s v="#FFFFFF"/>
  </r>
  <r>
    <n v="4448"/>
    <x v="0"/>
    <x v="5"/>
    <s v="Ambiente"/>
    <n v="813"/>
    <x v="65"/>
    <x v="36"/>
    <x v="1"/>
    <x v="24"/>
    <x v="0"/>
    <x v="382"/>
    <s v="Años 2020-2021"/>
    <s v="hectáreas (ha)"/>
    <s v="DATA INTELLIGENCE con base en Procesamiento de Imágenes Satelitales SENTINEL"/>
    <s v="Dinámica de Cambio en temporada seca (Ene-Abr) durante los Años 2020-2021 en el Complejo Glaciar FUTALEUFÚ-PALENA || Río Futaleufú arriba Río Azulado y Río Azul/Río Futaleufú entre arriba Río Azul y Lago Yelcho"/>
    <s v="Dinámica de Cambio en temporada seca (Ene-Abr) durante los Años 2020-2021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813"/>
    <x v="0"/>
    <s v="#FFFFFF"/>
  </r>
  <r>
    <n v="4449"/>
    <x v="0"/>
    <x v="5"/>
    <s v="Ambiente"/>
    <n v="813"/>
    <x v="65"/>
    <x v="37"/>
    <x v="1"/>
    <x v="24"/>
    <x v="0"/>
    <x v="382"/>
    <s v="Años 2017-2018"/>
    <s v="hectáreas (ha)"/>
    <s v="DATA INTELLIGENCE con base en Procesamiento de Imágenes Satelitales SENTINEL"/>
    <s v="Dinámica de Cambio en temporada seca (Ene-Abr) durante los Años 2017-2018 en el Complejo Glaciar FUTALEUFÚ-PALENA || Río Futaleufú arriba Río Azulado y Río Azul/Río Futaleufú entre arriba Río Azul y Lago Yelcho"/>
    <s v="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813"/>
    <x v="0"/>
    <s v="#FFFFFF"/>
  </r>
  <r>
    <n v="4450"/>
    <x v="0"/>
    <x v="5"/>
    <s v="Ambiente"/>
    <n v="813"/>
    <x v="65"/>
    <x v="37"/>
    <x v="1"/>
    <x v="24"/>
    <x v="0"/>
    <x v="382"/>
    <s v="Años 2018-2019"/>
    <s v="hectáreas (ha)"/>
    <s v="DATA INTELLIGENCE con base en Procesamiento de Imágenes Satelitales SENTINEL"/>
    <s v="Dinámica de Cambio en temporada seca (Ene-Abr) durante los Años 2018-2019 en el Complejo Glaciar FUTALEUFÚ-PALENA || Río Futaleufú arriba Río Azulado y Río Azul/Río Futaleufú entre arriba Río Azul y Lago Yelcho"/>
    <s v="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813"/>
    <x v="0"/>
    <s v="#FFFFFF"/>
  </r>
  <r>
    <n v="4451"/>
    <x v="0"/>
    <x v="5"/>
    <s v="Ambiente"/>
    <n v="813"/>
    <x v="65"/>
    <x v="37"/>
    <x v="1"/>
    <x v="24"/>
    <x v="0"/>
    <x v="382"/>
    <s v=" Años 2019-2020"/>
    <s v="hectáreas (ha)"/>
    <s v="DATA INTELLIGENCE con base en Procesamiento de Imágenes Satelitales SENTINEL"/>
    <s v="Dinámica de Cambio en temporada seca (Ene-Abr) durante los  Años 2019-2020 en el Complejo Glaciar FUTALEUFÚ-PALENA || Río Futaleufú arriba Río Azulado y Río Azul/Río Futaleufú entre arriba Río Azul y Lago Yelcho"/>
    <s v="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813"/>
    <x v="0"/>
    <s v="#FFFFFF"/>
  </r>
  <r>
    <n v="4452"/>
    <x v="0"/>
    <x v="5"/>
    <s v="Ambiente"/>
    <n v="813"/>
    <x v="65"/>
    <x v="38"/>
    <x v="1"/>
    <x v="24"/>
    <x v="17"/>
    <x v="382"/>
    <s v="Años 2017-2021"/>
    <s v="hectáreas (ha)"/>
    <s v="DATA INTELLIGENCE con base en Procesamiento de Imágenes Satelitales SENTINEL"/>
    <s v="Detalle de la Dinámica de Cambio en el Complejo Glaciar FUTALEUFÚ-PALENA || Río Futaleufú arriba Río Azulado y Río Azul/Río Futaleufú entre arriba Río Azul y Lago Yelcho"/>
    <s v="Todas las cifras vinculadas al Complejo Glaciar FUTALEUFÚ-PALENA || Río Futaleufú arriba Río Azulado y Río Azul/Río Futaleufú entre arriba Río Azul y Lago Yelch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813"/>
    <x v="0"/>
    <s v="#FFFFFF"/>
  </r>
  <r>
    <n v="4453"/>
    <x v="0"/>
    <x v="5"/>
    <s v="Ambiente"/>
    <n v="813"/>
    <x v="65"/>
    <x v="36"/>
    <x v="1"/>
    <x v="24"/>
    <x v="0"/>
    <x v="382"/>
    <s v="Años 2017-2018"/>
    <s v="hectáreas (ha)"/>
    <s v="DATA INTELLIGENCE con base en Procesamiento de Imágenes Satelitales SENTINEL"/>
    <s v="Mapa descargable (pdf) de la Dinámica de Cambio en temporada seca (Ene-Abr) durante los Años 2017-2018 en el Complejo Glaciar FUTALEUFÚ-PALENA || Río Futaleufú arriba Río Azulado y Río Azul/Río Futaleufú entre arriba Río Azul y Lago Yelcho"/>
    <s v="Mapa descargable (pdf) de la 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813.pdf"/>
    <x v="0"/>
    <s v="#FFFFFF"/>
  </r>
  <r>
    <n v="4454"/>
    <x v="0"/>
    <x v="5"/>
    <s v="Ambiente"/>
    <n v="813"/>
    <x v="65"/>
    <x v="36"/>
    <x v="1"/>
    <x v="24"/>
    <x v="0"/>
    <x v="382"/>
    <s v="Años 2018-2019"/>
    <s v="hectáreas (ha)"/>
    <s v="DATA INTELLIGENCE con base en Procesamiento de Imágenes Satelitales SENTINEL"/>
    <s v="Mapa descargable (pdf) de la Dinámica de Cambio en temporada seca (Ene-Abr) durante los Años 2018-2019 en el Complejo Glaciar FUTALEUFÚ-PALENA || Río Futaleufú arriba Río Azulado y Río Azul/Río Futaleufú entre arriba Río Azul y Lago Yelcho"/>
    <s v="Mapa descargable (pdf) de la 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813.pdf"/>
    <x v="0"/>
    <s v="#FFFFFF"/>
  </r>
  <r>
    <n v="4455"/>
    <x v="0"/>
    <x v="5"/>
    <s v="Ambiente"/>
    <n v="813"/>
    <x v="65"/>
    <x v="36"/>
    <x v="1"/>
    <x v="24"/>
    <x v="0"/>
    <x v="382"/>
    <s v=" Años 2019-2020"/>
    <s v="hectáreas (ha)"/>
    <s v="DATA INTELLIGENCE con base en Procesamiento de Imágenes Satelitales SENTINEL"/>
    <s v="Mapa descargable (pdf) de la Dinámica de Cambio en temporada seca (Ene-Abr) durante los  Años 2019-2020 en el Complejo Glaciar FUTALEUFÚ-PALENA || Río Futaleufú arriba Río Azulado y Río Azul/Río Futaleufú entre arriba Río Azul y Lago Yelcho"/>
    <s v="Mapa descargable (pdf) de la 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813.pdf"/>
    <x v="0"/>
    <s v="#FFFFFF"/>
  </r>
  <r>
    <n v="4456"/>
    <x v="0"/>
    <x v="5"/>
    <s v="Ambiente"/>
    <n v="813"/>
    <x v="65"/>
    <x v="36"/>
    <x v="1"/>
    <x v="24"/>
    <x v="0"/>
    <x v="382"/>
    <s v="Años 2020-2021"/>
    <s v="hectáreas (ha)"/>
    <s v="DATA INTELLIGENCE con base en Procesamiento de Imágenes Satelitales SENTINEL"/>
    <s v="Mapa descargable (pdf) de la Dinámica de Cambio en temporada seca (Ene-Abr) durante los Años 2020-2021 en el Complejo Glaciar FUTALEUFÚ-PALENA || Río Futaleufú arriba Río Azulado y Río Azul/Río Futaleufú entre arriba Río Azul y Lago Yelcho"/>
    <s v="Mapa descargable (pdf) de la Dinámica de Cambio en temporada seca (Ene-Abr) durante los Años 2020-2021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813.pdf"/>
    <x v="0"/>
    <s v="#FFFFFF"/>
  </r>
  <r>
    <n v="4457"/>
    <x v="0"/>
    <x v="5"/>
    <s v="Ambiente"/>
    <n v="813"/>
    <x v="65"/>
    <x v="37"/>
    <x v="1"/>
    <x v="24"/>
    <x v="0"/>
    <x v="382"/>
    <s v="Años 2017-2018"/>
    <s v="hectáreas (ha)"/>
    <s v="DATA INTELLIGENCE con base en Procesamiento de Imágenes Satelitales SENTINEL"/>
    <s v="Mapa descargable (pdf) de la Dinámica de Cambio en temporada seca (Ene-Abr) durante los Años 2017-2018 en el Complejo Glaciar FUTALEUFÚ-PALENA || Río Futaleufú arriba Río Azulado y Río Azul/Río Futaleufú entre arriba Río Azul y Lago Yelcho"/>
    <s v="Mapa descargable (pdf) de la Dinámica de Cambio en temporada seca (Ene-Abr) durante los Años 2017-2018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813.pdf"/>
    <x v="0"/>
    <s v="#FFFFFF"/>
  </r>
  <r>
    <n v="4458"/>
    <x v="0"/>
    <x v="5"/>
    <s v="Ambiente"/>
    <n v="813"/>
    <x v="65"/>
    <x v="37"/>
    <x v="1"/>
    <x v="24"/>
    <x v="0"/>
    <x v="382"/>
    <s v="Años 2018-2019"/>
    <s v="hectáreas (ha)"/>
    <s v="DATA INTELLIGENCE con base en Procesamiento de Imágenes Satelitales SENTINEL"/>
    <s v="Mapa descargable (pdf) de la Dinámica de Cambio en temporada seca (Ene-Abr) durante los Años 2018-2019 en el Complejo Glaciar FUTALEUFÚ-PALENA || Río Futaleufú arriba Río Azulado y Río Azul/Río Futaleufú entre arriba Río Azul y Lago Yelcho"/>
    <s v="Mapa descargable (pdf) de la Dinámica de Cambio en temporada seca (Ene-Abr) durante los Años 2018-2019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813.pdf"/>
    <x v="0"/>
    <s v="#FFFFFF"/>
  </r>
  <r>
    <n v="4459"/>
    <x v="0"/>
    <x v="5"/>
    <s v="Ambiente"/>
    <n v="813"/>
    <x v="65"/>
    <x v="37"/>
    <x v="1"/>
    <x v="24"/>
    <x v="0"/>
    <x v="382"/>
    <s v=" Años 2019-2020"/>
    <s v="hectáreas (ha)"/>
    <s v="DATA INTELLIGENCE con base en Procesamiento de Imágenes Satelitales SENTINEL"/>
    <s v="Mapa descargable (pdf) de la Dinámica de Cambio en temporada seca (Ene-Abr) durante los  Años 2019-2020 en el Complejo Glaciar FUTALEUFÚ-PALENA || Río Futaleufú arriba Río Azulado y Río Azul/Río Futaleufú entre arriba Río Azul y Lago Yelcho"/>
    <s v="Mapa descargable (pdf) de la Dinámica de Cambio en temporada seca (Ene-Abr) durante los  Años 2019-2020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813.pdf"/>
    <x v="0"/>
    <s v="#FFFFFF"/>
  </r>
  <r>
    <n v="4460"/>
    <x v="0"/>
    <x v="5"/>
    <s v="Ambiente"/>
    <n v="813"/>
    <x v="66"/>
    <x v="39"/>
    <x v="1"/>
    <x v="24"/>
    <x v="0"/>
    <x v="382"/>
    <s v="Años 2017-2021"/>
    <s v="hectáreas (ha)"/>
    <s v="DATA INTELLIGENCE con base en Procesamiento de Imágenes Satelitales SENTINEL"/>
    <s v="Superficie Máxima y Mínima en el Complejo Glaciar FUTALEUFÚ-PALENA || Río Futaleufú arriba Río Azulado y Río Azul/Río Futaleufú entre arriba Río Azul y Lago Yelcho"/>
    <s v="Superficie Máxima y Mínima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813"/>
    <x v="0"/>
    <s v="#FFFFFF"/>
  </r>
  <r>
    <n v="4461"/>
    <x v="0"/>
    <x v="5"/>
    <s v="Ambiente"/>
    <n v="813"/>
    <x v="66"/>
    <x v="39"/>
    <x v="1"/>
    <x v="24"/>
    <x v="17"/>
    <x v="382"/>
    <s v="Años 2017-2021"/>
    <s v="hectáreas (ha)"/>
    <s v="DATA INTELLIGENCE con base en Procesamiento de Imágenes Satelitales SENTINEL"/>
    <s v="Detalle de la Superficie Máxima y Mínima en el Complejo Glaciar FUTALEUFÚ-PALENA || Río Futaleufú arriba Río Azulado y Río Azul/Río Futaleufú entre arriba Río Azul y Lago Yelcho"/>
    <s v="El detalle de las superficie máximas y mínimas, tanto en época seca (enero-abril) como en época fría (mayo-diciembre) para el Complejo Glaciar FUTALEUFÚ-PALENA || Río Futaleufú arriba Río Azulado y Río Azul/Río Futaleufú entre arriba Río Azul y Lago Yelch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813"/>
    <x v="0"/>
    <s v="#FFFFFF"/>
  </r>
  <r>
    <n v="4462"/>
    <x v="0"/>
    <x v="5"/>
    <s v="Ambiente"/>
    <n v="813"/>
    <x v="66"/>
    <x v="39"/>
    <x v="1"/>
    <x v="24"/>
    <x v="0"/>
    <x v="382"/>
    <s v="Años 2017-2021"/>
    <s v="hectáreas (ha)"/>
    <s v="DATA INTELLIGENCE con base en Procesamiento de Imágenes Satelitales SENTINEL"/>
    <s v="Mapa descargable (pdf) con las Superficies Máximas y Mínimas en el Complejo Glaciar FUTALEUFÚ-PALENA || Río Futaleufú arriba Río Azulado y Río Azul/Río Futaleufú entre arriba Río Azul y Lago Yelcho"/>
    <s v="Mapa descargable (pdf) con las Superficies Máximas y Mínimas en el Complejo Glaciar FUTALEUFÚ-PALENA || Río Futaleufú arriba Río Azulado y Río Azul/Río Futaleufú entre arriba Río Azul y Lago Yelcho, ubicado en la Región de Los Lagos, comunas de Futaleufú y Palena con una superficie estimada de 21.94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813.pdf"/>
    <x v="0"/>
    <s v="#FFFFFF"/>
  </r>
  <r>
    <n v="4463"/>
    <x v="0"/>
    <x v="5"/>
    <s v="Ambiente"/>
    <n v="1059"/>
    <x v="65"/>
    <x v="36"/>
    <x v="1"/>
    <x v="24"/>
    <x v="0"/>
    <x v="383"/>
    <s v="Años 2017-2018"/>
    <s v="hectáreas (ha)"/>
    <s v="DATA INTELLIGENCE con base en Procesamiento de Imágenes Satelitales SENTINEL"/>
    <s v="Dinámica de Cambio en temporada seca (Ene-Abr) durante los Años 2017-2018 en el Complejo Glaciar CHAITÉN-FUTALEUFÚ || Lago Yelcho-/Lago Espolón y Río Espolón en junta Río Futaleufú - 1"/>
    <s v="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1059"/>
    <x v="0"/>
    <s v="#FFFFFF"/>
  </r>
  <r>
    <n v="4464"/>
    <x v="0"/>
    <x v="5"/>
    <s v="Ambiente"/>
    <n v="1059"/>
    <x v="65"/>
    <x v="36"/>
    <x v="1"/>
    <x v="24"/>
    <x v="0"/>
    <x v="383"/>
    <s v="Años 2018-2019"/>
    <s v="hectáreas (ha)"/>
    <s v="DATA INTELLIGENCE con base en Procesamiento de Imágenes Satelitales SENTINEL"/>
    <s v="Dinámica de Cambio en temporada seca (Ene-Abr) durante los Años 2018-2019 en el Complejo Glaciar CHAITÉN-FUTALEUFÚ || Lago Yelcho-/Lago Espolón y Río Espolón en junta Río Futaleufú - 1"/>
    <s v="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1059"/>
    <x v="0"/>
    <s v="#FFFFFF"/>
  </r>
  <r>
    <n v="4465"/>
    <x v="0"/>
    <x v="5"/>
    <s v="Ambiente"/>
    <n v="1059"/>
    <x v="65"/>
    <x v="36"/>
    <x v="1"/>
    <x v="24"/>
    <x v="0"/>
    <x v="383"/>
    <s v=" Años 2019-2020"/>
    <s v="hectáreas (ha)"/>
    <s v="DATA INTELLIGENCE con base en Procesamiento de Imágenes Satelitales SENTINEL"/>
    <s v="Dinámica de Cambio en temporada seca (Ene-Abr) durante los  Años 2019-2020 en el Complejo Glaciar CHAITÉN-FUTALEUFÚ || Lago Yelcho-/Lago Espolón y Río Espolón en junta Río Futaleufú - 1"/>
    <s v="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1059"/>
    <x v="0"/>
    <s v="#FFFFFF"/>
  </r>
  <r>
    <n v="4466"/>
    <x v="0"/>
    <x v="5"/>
    <s v="Ambiente"/>
    <n v="1059"/>
    <x v="65"/>
    <x v="36"/>
    <x v="1"/>
    <x v="24"/>
    <x v="0"/>
    <x v="383"/>
    <s v="Años 2020-2021"/>
    <s v="hectáreas (ha)"/>
    <s v="DATA INTELLIGENCE con base en Procesamiento de Imágenes Satelitales SENTINEL"/>
    <s v="Dinámica de Cambio en temporada seca (Ene-Abr) durante los Años 2020-2021 en el Complejo Glaciar CHAITÉN-FUTALEUFÚ || Lago Yelcho-/Lago Espolón y Río Espolón en junta Río Futaleufú - 1"/>
    <s v="Dinámica de Cambio en temporada seca (Ene-Abr) durante los Años 2020-2021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1059"/>
    <x v="0"/>
    <s v="#FFFFFF"/>
  </r>
  <r>
    <n v="4467"/>
    <x v="0"/>
    <x v="5"/>
    <s v="Ambiente"/>
    <n v="1059"/>
    <x v="65"/>
    <x v="37"/>
    <x v="1"/>
    <x v="24"/>
    <x v="0"/>
    <x v="383"/>
    <s v="Años 2017-2018"/>
    <s v="hectáreas (ha)"/>
    <s v="DATA INTELLIGENCE con base en Procesamiento de Imágenes Satelitales SENTINEL"/>
    <s v="Dinámica de Cambio en temporada seca (Ene-Abr) durante los Años 2017-2018 en el Complejo Glaciar CHAITÉN-FUTALEUFÚ || Lago Yelcho-/Lago Espolón y Río Espolón en junta Río Futaleufú - 1"/>
    <s v="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1059"/>
    <x v="0"/>
    <s v="#FFFFFF"/>
  </r>
  <r>
    <n v="4468"/>
    <x v="0"/>
    <x v="5"/>
    <s v="Ambiente"/>
    <n v="1059"/>
    <x v="65"/>
    <x v="37"/>
    <x v="1"/>
    <x v="24"/>
    <x v="0"/>
    <x v="383"/>
    <s v="Años 2018-2019"/>
    <s v="hectáreas (ha)"/>
    <s v="DATA INTELLIGENCE con base en Procesamiento de Imágenes Satelitales SENTINEL"/>
    <s v="Dinámica de Cambio en temporada seca (Ene-Abr) durante los Años 2018-2019 en el Complejo Glaciar CHAITÉN-FUTALEUFÚ || Lago Yelcho-/Lago Espolón y Río Espolón en junta Río Futaleufú - 1"/>
    <s v="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1059"/>
    <x v="0"/>
    <s v="#FFFFFF"/>
  </r>
  <r>
    <n v="4469"/>
    <x v="0"/>
    <x v="5"/>
    <s v="Ambiente"/>
    <n v="1059"/>
    <x v="65"/>
    <x v="37"/>
    <x v="1"/>
    <x v="24"/>
    <x v="0"/>
    <x v="383"/>
    <s v=" Años 2019-2020"/>
    <s v="hectáreas (ha)"/>
    <s v="DATA INTELLIGENCE con base en Procesamiento de Imágenes Satelitales SENTINEL"/>
    <s v="Dinámica de Cambio en temporada seca (Ene-Abr) durante los  Años 2019-2020 en el Complejo Glaciar CHAITÉN-FUTALEUFÚ || Lago Yelcho-/Lago Espolón y Río Espolón en junta Río Futaleufú - 1"/>
    <s v="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1059"/>
    <x v="0"/>
    <s v="#FFFFFF"/>
  </r>
  <r>
    <n v="4470"/>
    <x v="0"/>
    <x v="5"/>
    <s v="Ambiente"/>
    <n v="1059"/>
    <x v="65"/>
    <x v="38"/>
    <x v="1"/>
    <x v="24"/>
    <x v="17"/>
    <x v="383"/>
    <s v="Años 2017-2021"/>
    <s v="hectáreas (ha)"/>
    <s v="DATA INTELLIGENCE con base en Procesamiento de Imágenes Satelitales SENTINEL"/>
    <s v="Detalle de la Dinámica de Cambio en el Complejo Glaciar CHAITÉN-FUTALEUFÚ || Lago Yelcho-/Lago Espolón y Río Espolón en junta Río Futaleufú - 1"/>
    <s v="Todas las cifras vinculadas al Complejo Glaciar CHAITÉN-FUTALEUFÚ || Lago Yelcho-/Lago Espolón y Río Espolón en junta Río Futaleufú - 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1059"/>
    <x v="0"/>
    <s v="#FFFFFF"/>
  </r>
  <r>
    <n v="4471"/>
    <x v="0"/>
    <x v="5"/>
    <s v="Ambiente"/>
    <n v="1059"/>
    <x v="65"/>
    <x v="36"/>
    <x v="1"/>
    <x v="24"/>
    <x v="0"/>
    <x v="383"/>
    <s v="Años 2017-2018"/>
    <s v="hectáreas (ha)"/>
    <s v="DATA INTELLIGENCE con base en Procesamiento de Imágenes Satelitales SENTINEL"/>
    <s v="Mapa descargable (pdf) de la Dinámica de Cambio en temporada seca (Ene-Abr) durante los Años 2017-2018 en el Complejo Glaciar CHAITÉN-FUTALEUFÚ || Lago Yelcho-/Lago Espolón y Río Espolón en junta Río Futaleufú - 1"/>
    <s v="Mapa descargable (pdf) de la 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1059.pdf"/>
    <x v="0"/>
    <s v="#FFFFFF"/>
  </r>
  <r>
    <n v="4472"/>
    <x v="0"/>
    <x v="5"/>
    <s v="Ambiente"/>
    <n v="1059"/>
    <x v="65"/>
    <x v="36"/>
    <x v="1"/>
    <x v="24"/>
    <x v="0"/>
    <x v="383"/>
    <s v="Años 2018-2019"/>
    <s v="hectáreas (ha)"/>
    <s v="DATA INTELLIGENCE con base en Procesamiento de Imágenes Satelitales SENTINEL"/>
    <s v="Mapa descargable (pdf) de la Dinámica de Cambio en temporada seca (Ene-Abr) durante los Años 2018-2019 en el Complejo Glaciar CHAITÉN-FUTALEUFÚ || Lago Yelcho-/Lago Espolón y Río Espolón en junta Río Futaleufú - 1"/>
    <s v="Mapa descargable (pdf) de la 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1059.pdf"/>
    <x v="0"/>
    <s v="#FFFFFF"/>
  </r>
  <r>
    <n v="4473"/>
    <x v="0"/>
    <x v="5"/>
    <s v="Ambiente"/>
    <n v="1059"/>
    <x v="65"/>
    <x v="36"/>
    <x v="1"/>
    <x v="24"/>
    <x v="0"/>
    <x v="383"/>
    <s v=" Años 2019-2020"/>
    <s v="hectáreas (ha)"/>
    <s v="DATA INTELLIGENCE con base en Procesamiento de Imágenes Satelitales SENTINEL"/>
    <s v="Mapa descargable (pdf) de la Dinámica de Cambio en temporada seca (Ene-Abr) durante los  Años 2019-2020 en el Complejo Glaciar CHAITÉN-FUTALEUFÚ || Lago Yelcho-/Lago Espolón y Río Espolón en junta Río Futaleufú - 1"/>
    <s v="Mapa descargable (pdf) de la 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1059.pdf"/>
    <x v="0"/>
    <s v="#FFFFFF"/>
  </r>
  <r>
    <n v="4474"/>
    <x v="0"/>
    <x v="5"/>
    <s v="Ambiente"/>
    <n v="1059"/>
    <x v="65"/>
    <x v="36"/>
    <x v="1"/>
    <x v="24"/>
    <x v="0"/>
    <x v="383"/>
    <s v="Años 2020-2021"/>
    <s v="hectáreas (ha)"/>
    <s v="DATA INTELLIGENCE con base en Procesamiento de Imágenes Satelitales SENTINEL"/>
    <s v="Mapa descargable (pdf) de la Dinámica de Cambio en temporada seca (Ene-Abr) durante los Años 2020-2021 en el Complejo Glaciar CHAITÉN-FUTALEUFÚ || Lago Yelcho-/Lago Espolón y Río Espolón en junta Río Futaleufú - 1"/>
    <s v="Mapa descargable (pdf) de la Dinámica de Cambio en temporada seca (Ene-Abr) durante los Años 2020-2021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1059.pdf"/>
    <x v="0"/>
    <s v="#FFFFFF"/>
  </r>
  <r>
    <n v="4475"/>
    <x v="0"/>
    <x v="5"/>
    <s v="Ambiente"/>
    <n v="1059"/>
    <x v="65"/>
    <x v="37"/>
    <x v="1"/>
    <x v="24"/>
    <x v="0"/>
    <x v="383"/>
    <s v="Años 2017-2018"/>
    <s v="hectáreas (ha)"/>
    <s v="DATA INTELLIGENCE con base en Procesamiento de Imágenes Satelitales SENTINEL"/>
    <s v="Mapa descargable (pdf) de la Dinámica de Cambio en temporada seca (Ene-Abr) durante los Años 2017-2018 en el Complejo Glaciar CHAITÉN-FUTALEUFÚ || Lago Yelcho-/Lago Espolón y Río Espolón en junta Río Futaleufú - 1"/>
    <s v="Mapa descargable (pdf) de la Dinámica de Cambio en temporada seca (Ene-Abr) durante los Años 2017-2018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1059.pdf"/>
    <x v="0"/>
    <s v="#FFFFFF"/>
  </r>
  <r>
    <n v="4476"/>
    <x v="0"/>
    <x v="5"/>
    <s v="Ambiente"/>
    <n v="1059"/>
    <x v="65"/>
    <x v="37"/>
    <x v="1"/>
    <x v="24"/>
    <x v="0"/>
    <x v="383"/>
    <s v="Años 2018-2019"/>
    <s v="hectáreas (ha)"/>
    <s v="DATA INTELLIGENCE con base en Procesamiento de Imágenes Satelitales SENTINEL"/>
    <s v="Mapa descargable (pdf) de la Dinámica de Cambio en temporada seca (Ene-Abr) durante los Años 2018-2019 en el Complejo Glaciar CHAITÉN-FUTALEUFÚ || Lago Yelcho-/Lago Espolón y Río Espolón en junta Río Futaleufú - 1"/>
    <s v="Mapa descargable (pdf) de la Dinámica de Cambio en temporada seca (Ene-Abr) durante los Años 2018-2019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1059.pdf"/>
    <x v="0"/>
    <s v="#FFFFFF"/>
  </r>
  <r>
    <n v="4477"/>
    <x v="0"/>
    <x v="5"/>
    <s v="Ambiente"/>
    <n v="1059"/>
    <x v="65"/>
    <x v="37"/>
    <x v="1"/>
    <x v="24"/>
    <x v="0"/>
    <x v="383"/>
    <s v=" Años 2019-2020"/>
    <s v="hectáreas (ha)"/>
    <s v="DATA INTELLIGENCE con base en Procesamiento de Imágenes Satelitales SENTINEL"/>
    <s v="Mapa descargable (pdf) de la Dinámica de Cambio en temporada seca (Ene-Abr) durante los  Años 2019-2020 en el Complejo Glaciar CHAITÉN-FUTALEUFÚ || Lago Yelcho-/Lago Espolón y Río Espolón en junta Río Futaleufú - 1"/>
    <s v="Mapa descargable (pdf) de la Dinámica de Cambio en temporada seca (Ene-Abr) durante los  Años 2019-2020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1059.pdf"/>
    <x v="0"/>
    <s v="#FFFFFF"/>
  </r>
  <r>
    <n v="4478"/>
    <x v="0"/>
    <x v="5"/>
    <s v="Ambiente"/>
    <n v="1059"/>
    <x v="66"/>
    <x v="39"/>
    <x v="1"/>
    <x v="24"/>
    <x v="0"/>
    <x v="383"/>
    <s v="Años 2017-2021"/>
    <s v="hectáreas (ha)"/>
    <s v="DATA INTELLIGENCE con base en Procesamiento de Imágenes Satelitales SENTINEL"/>
    <s v="Superficie Máxima y Mínima en el Complejo Glaciar CHAITÉN-FUTALEUFÚ || Lago Yelcho-/Lago Espolón y Río Espolón en junta Río Futaleufú - 1"/>
    <s v="Superficie Máxima y Mínima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1059"/>
    <x v="0"/>
    <s v="#FFFFFF"/>
  </r>
  <r>
    <n v="4479"/>
    <x v="0"/>
    <x v="5"/>
    <s v="Ambiente"/>
    <n v="1059"/>
    <x v="66"/>
    <x v="39"/>
    <x v="1"/>
    <x v="24"/>
    <x v="17"/>
    <x v="383"/>
    <s v="Años 2017-2021"/>
    <s v="hectáreas (ha)"/>
    <s v="DATA INTELLIGENCE con base en Procesamiento de Imágenes Satelitales SENTINEL"/>
    <s v="Detalle de la Superficie Máxima y Mínima en el Complejo Glaciar CHAITÉN-FUTALEUFÚ || Lago Yelcho-/Lago Espolón y Río Espolón en junta Río Futaleufú - 1"/>
    <s v="El detalle de las superficie máximas y mínimas, tanto en época seca (enero-abril) como en época fría (mayo-diciembre) para el Complejo Glaciar CHAITÉN-FUTALEUFÚ || Lago Yelcho-/Lago Espolón y Río Espolón en junta Río Futaleufú - 1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1059"/>
    <x v="0"/>
    <s v="#FFFFFF"/>
  </r>
  <r>
    <n v="4480"/>
    <x v="0"/>
    <x v="5"/>
    <s v="Ambiente"/>
    <n v="1059"/>
    <x v="66"/>
    <x v="39"/>
    <x v="1"/>
    <x v="24"/>
    <x v="0"/>
    <x v="383"/>
    <s v="Años 2017-2021"/>
    <s v="hectáreas (ha)"/>
    <s v="DATA INTELLIGENCE con base en Procesamiento de Imágenes Satelitales SENTINEL"/>
    <s v="Mapa descargable (pdf) con las Superficies Máximas y Mínimas en el Complejo Glaciar CHAITÉN-FUTALEUFÚ || Lago Yelcho-/Lago Espolón y Río Espolón en junta Río Futaleufú - 1"/>
    <s v="Mapa descargable (pdf) con las Superficies Máximas y Mínimas en el Complejo Glaciar CHAITÉN-FUTALEUFÚ || Lago Yelcho-/Lago Espolón y Río Espolón en junta Río Futaleufú - 1, ubicado en la Región de Los Lagos, comunas de Chaitén y Futaleufú con una superficie estimada de 72.68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1059.pdf"/>
    <x v="0"/>
    <s v="#FFFFFF"/>
  </r>
  <r>
    <n v="4481"/>
    <x v="0"/>
    <x v="5"/>
    <s v="Ambiente"/>
    <n v="972"/>
    <x v="65"/>
    <x v="36"/>
    <x v="1"/>
    <x v="24"/>
    <x v="0"/>
    <x v="384"/>
    <s v="Años 2017-2018"/>
    <s v="hectáreas (ha)"/>
    <s v="DATA INTELLIGENCE con base en Procesamiento de Imágenes Satelitales SENTINEL"/>
    <s v="Dinámica de Cambio en temporada seca (Ene-Abr) durante los Años 2017-2018 en el Complejo Glaciar FUTALEUFÚ || Río Futaleufú arriba Río Azulado y Río Azul-2"/>
    <s v="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972"/>
    <x v="0"/>
    <s v="#FFFFFF"/>
  </r>
  <r>
    <n v="4482"/>
    <x v="0"/>
    <x v="5"/>
    <s v="Ambiente"/>
    <n v="972"/>
    <x v="65"/>
    <x v="36"/>
    <x v="1"/>
    <x v="24"/>
    <x v="0"/>
    <x v="384"/>
    <s v="Años 2018-2019"/>
    <s v="hectáreas (ha)"/>
    <s v="DATA INTELLIGENCE con base en Procesamiento de Imágenes Satelitales SENTINEL"/>
    <s v="Dinámica de Cambio en temporada seca (Ene-Abr) durante los Años 2018-2019 en el Complejo Glaciar FUTALEUFÚ || Río Futaleufú arriba Río Azulado y Río Azul-2"/>
    <s v="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972"/>
    <x v="0"/>
    <s v="#FFFFFF"/>
  </r>
  <r>
    <n v="4483"/>
    <x v="0"/>
    <x v="5"/>
    <s v="Ambiente"/>
    <n v="972"/>
    <x v="65"/>
    <x v="36"/>
    <x v="1"/>
    <x v="24"/>
    <x v="0"/>
    <x v="384"/>
    <s v=" Años 2019-2020"/>
    <s v="hectáreas (ha)"/>
    <s v="DATA INTELLIGENCE con base en Procesamiento de Imágenes Satelitales SENTINEL"/>
    <s v="Dinámica de Cambio en temporada seca (Ene-Abr) durante los  Años 2019-2020 en el Complejo Glaciar FUTALEUFÚ || Río Futaleufú arriba Río Azulado y Río Azul-2"/>
    <s v="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972"/>
    <x v="0"/>
    <s v="#FFFFFF"/>
  </r>
  <r>
    <n v="4484"/>
    <x v="0"/>
    <x v="5"/>
    <s v="Ambiente"/>
    <n v="972"/>
    <x v="65"/>
    <x v="36"/>
    <x v="1"/>
    <x v="24"/>
    <x v="0"/>
    <x v="384"/>
    <s v="Años 2020-2021"/>
    <s v="hectáreas (ha)"/>
    <s v="DATA INTELLIGENCE con base en Procesamiento de Imágenes Satelitales SENTINEL"/>
    <s v="Dinámica de Cambio en temporada seca (Ene-Abr) durante los Años 2020-2021 en el Complejo Glaciar FUTALEUFÚ || Río Futaleufú arriba Río Azulado y Río Azul-2"/>
    <s v="Dinámica de Cambio en temporada seca (Ene-Abr) durante los Años 2020-2021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972"/>
    <x v="0"/>
    <s v="#FFFFFF"/>
  </r>
  <r>
    <n v="4485"/>
    <x v="0"/>
    <x v="5"/>
    <s v="Ambiente"/>
    <n v="972"/>
    <x v="65"/>
    <x v="37"/>
    <x v="1"/>
    <x v="24"/>
    <x v="0"/>
    <x v="384"/>
    <s v="Años 2017-2018"/>
    <s v="hectáreas (ha)"/>
    <s v="DATA INTELLIGENCE con base en Procesamiento de Imágenes Satelitales SENTINEL"/>
    <s v="Dinámica de Cambio en temporada seca (Ene-Abr) durante los Años 2017-2018 en el Complejo Glaciar FUTALEUFÚ || Río Futaleufú arriba Río Azulado y Río Azul-2"/>
    <s v="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972"/>
    <x v="0"/>
    <s v="#FFFFFF"/>
  </r>
  <r>
    <n v="4486"/>
    <x v="0"/>
    <x v="5"/>
    <s v="Ambiente"/>
    <n v="972"/>
    <x v="65"/>
    <x v="37"/>
    <x v="1"/>
    <x v="24"/>
    <x v="0"/>
    <x v="384"/>
    <s v="Años 2018-2019"/>
    <s v="hectáreas (ha)"/>
    <s v="DATA INTELLIGENCE con base en Procesamiento de Imágenes Satelitales SENTINEL"/>
    <s v="Dinámica de Cambio en temporada seca (Ene-Abr) durante los Años 2018-2019 en el Complejo Glaciar FUTALEUFÚ || Río Futaleufú arriba Río Azulado y Río Azul-2"/>
    <s v="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972"/>
    <x v="0"/>
    <s v="#FFFFFF"/>
  </r>
  <r>
    <n v="4487"/>
    <x v="0"/>
    <x v="5"/>
    <s v="Ambiente"/>
    <n v="972"/>
    <x v="65"/>
    <x v="37"/>
    <x v="1"/>
    <x v="24"/>
    <x v="0"/>
    <x v="384"/>
    <s v=" Años 2019-2020"/>
    <s v="hectáreas (ha)"/>
    <s v="DATA INTELLIGENCE con base en Procesamiento de Imágenes Satelitales SENTINEL"/>
    <s v="Dinámica de Cambio en temporada seca (Ene-Abr) durante los  Años 2019-2020 en el Complejo Glaciar FUTALEUFÚ || Río Futaleufú arriba Río Azulado y Río Azul-2"/>
    <s v="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972"/>
    <x v="0"/>
    <s v="#FFFFFF"/>
  </r>
  <r>
    <n v="4488"/>
    <x v="0"/>
    <x v="5"/>
    <s v="Ambiente"/>
    <n v="972"/>
    <x v="65"/>
    <x v="38"/>
    <x v="1"/>
    <x v="24"/>
    <x v="17"/>
    <x v="384"/>
    <s v="Años 2017-2021"/>
    <s v="hectáreas (ha)"/>
    <s v="DATA INTELLIGENCE con base en Procesamiento de Imágenes Satelitales SENTINEL"/>
    <s v="Detalle de la Dinámica de Cambio en el Complejo Glaciar FUTALEUFÚ || Río Futaleufú arriba Río Azulado y Río Azul-2"/>
    <s v="Todas las cifras vinculadas al Complejo Glaciar FUTALEUFÚ || Río Futaleufú arriba Río Azulado y Río Azul-2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972"/>
    <x v="0"/>
    <s v="#FFFFFF"/>
  </r>
  <r>
    <n v="4489"/>
    <x v="0"/>
    <x v="5"/>
    <s v="Ambiente"/>
    <n v="972"/>
    <x v="65"/>
    <x v="36"/>
    <x v="1"/>
    <x v="24"/>
    <x v="0"/>
    <x v="384"/>
    <s v="Años 2017-2018"/>
    <s v="hectáreas (ha)"/>
    <s v="DATA INTELLIGENCE con base en Procesamiento de Imágenes Satelitales SENTINEL"/>
    <s v="Mapa descargable (pdf) de la Dinámica de Cambio en temporada seca (Ene-Abr) durante los Años 2017-2018 en el Complejo Glaciar FUTALEUFÚ || Río Futaleufú arriba Río Azulado y Río Azul-2"/>
    <s v="Mapa descargable (pdf) de la 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972.pdf"/>
    <x v="0"/>
    <s v="#FFFFFF"/>
  </r>
  <r>
    <n v="4490"/>
    <x v="0"/>
    <x v="5"/>
    <s v="Ambiente"/>
    <n v="972"/>
    <x v="65"/>
    <x v="36"/>
    <x v="1"/>
    <x v="24"/>
    <x v="0"/>
    <x v="384"/>
    <s v="Años 2018-2019"/>
    <s v="hectáreas (ha)"/>
    <s v="DATA INTELLIGENCE con base en Procesamiento de Imágenes Satelitales SENTINEL"/>
    <s v="Mapa descargable (pdf) de la Dinámica de Cambio en temporada seca (Ene-Abr) durante los Años 2018-2019 en el Complejo Glaciar FUTALEUFÚ || Río Futaleufú arriba Río Azulado y Río Azul-2"/>
    <s v="Mapa descargable (pdf) de la 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972.pdf"/>
    <x v="0"/>
    <s v="#FFFFFF"/>
  </r>
  <r>
    <n v="4491"/>
    <x v="0"/>
    <x v="5"/>
    <s v="Ambiente"/>
    <n v="972"/>
    <x v="65"/>
    <x v="36"/>
    <x v="1"/>
    <x v="24"/>
    <x v="0"/>
    <x v="384"/>
    <s v=" Años 2019-2020"/>
    <s v="hectáreas (ha)"/>
    <s v="DATA INTELLIGENCE con base en Procesamiento de Imágenes Satelitales SENTINEL"/>
    <s v="Mapa descargable (pdf) de la Dinámica de Cambio en temporada seca (Ene-Abr) durante los  Años 2019-2020 en el Complejo Glaciar FUTALEUFÚ || Río Futaleufú arriba Río Azulado y Río Azul-2"/>
    <s v="Mapa descargable (pdf) de la 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972.pdf"/>
    <x v="0"/>
    <s v="#FFFFFF"/>
  </r>
  <r>
    <n v="4492"/>
    <x v="0"/>
    <x v="5"/>
    <s v="Ambiente"/>
    <n v="972"/>
    <x v="65"/>
    <x v="36"/>
    <x v="1"/>
    <x v="24"/>
    <x v="0"/>
    <x v="384"/>
    <s v="Años 2020-2021"/>
    <s v="hectáreas (ha)"/>
    <s v="DATA INTELLIGENCE con base en Procesamiento de Imágenes Satelitales SENTINEL"/>
    <s v="Mapa descargable (pdf) de la Dinámica de Cambio en temporada seca (Ene-Abr) durante los Años 2020-2021 en el Complejo Glaciar FUTALEUFÚ || Río Futaleufú arriba Río Azulado y Río Azul-2"/>
    <s v="Mapa descargable (pdf) de la Dinámica de Cambio en temporada seca (Ene-Abr) durante los Años 2020-2021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972.pdf"/>
    <x v="0"/>
    <s v="#FFFFFF"/>
  </r>
  <r>
    <n v="4493"/>
    <x v="0"/>
    <x v="5"/>
    <s v="Ambiente"/>
    <n v="972"/>
    <x v="65"/>
    <x v="37"/>
    <x v="1"/>
    <x v="24"/>
    <x v="0"/>
    <x v="384"/>
    <s v="Años 2017-2018"/>
    <s v="hectáreas (ha)"/>
    <s v="DATA INTELLIGENCE con base en Procesamiento de Imágenes Satelitales SENTINEL"/>
    <s v="Mapa descargable (pdf) de la Dinámica de Cambio en temporada seca (Ene-Abr) durante los Años 2017-2018 en el Complejo Glaciar FUTALEUFÚ || Río Futaleufú arriba Río Azulado y Río Azul-2"/>
    <s v="Mapa descargable (pdf) de la Dinámica de Cambio en temporada seca (Ene-Abr) durante los Años 2017-2018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972.pdf"/>
    <x v="0"/>
    <s v="#FFFFFF"/>
  </r>
  <r>
    <n v="4494"/>
    <x v="0"/>
    <x v="5"/>
    <s v="Ambiente"/>
    <n v="972"/>
    <x v="65"/>
    <x v="37"/>
    <x v="1"/>
    <x v="24"/>
    <x v="0"/>
    <x v="384"/>
    <s v="Años 2018-2019"/>
    <s v="hectáreas (ha)"/>
    <s v="DATA INTELLIGENCE con base en Procesamiento de Imágenes Satelitales SENTINEL"/>
    <s v="Mapa descargable (pdf) de la Dinámica de Cambio en temporada seca (Ene-Abr) durante los Años 2018-2019 en el Complejo Glaciar FUTALEUFÚ || Río Futaleufú arriba Río Azulado y Río Azul-2"/>
    <s v="Mapa descargable (pdf) de la Dinámica de Cambio en temporada seca (Ene-Abr) durante los Años 2018-2019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972.pdf"/>
    <x v="0"/>
    <s v="#FFFFFF"/>
  </r>
  <r>
    <n v="4495"/>
    <x v="0"/>
    <x v="5"/>
    <s v="Ambiente"/>
    <n v="972"/>
    <x v="65"/>
    <x v="37"/>
    <x v="1"/>
    <x v="24"/>
    <x v="0"/>
    <x v="384"/>
    <s v=" Años 2019-2020"/>
    <s v="hectáreas (ha)"/>
    <s v="DATA INTELLIGENCE con base en Procesamiento de Imágenes Satelitales SENTINEL"/>
    <s v="Mapa descargable (pdf) de la Dinámica de Cambio en temporada seca (Ene-Abr) durante los  Años 2019-2020 en el Complejo Glaciar FUTALEUFÚ || Río Futaleufú arriba Río Azulado y Río Azul-2"/>
    <s v="Mapa descargable (pdf) de la Dinámica de Cambio en temporada seca (Ene-Abr) durante los  Años 2019-2020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972.pdf"/>
    <x v="0"/>
    <s v="#FFFFFF"/>
  </r>
  <r>
    <n v="4496"/>
    <x v="0"/>
    <x v="5"/>
    <s v="Ambiente"/>
    <n v="972"/>
    <x v="66"/>
    <x v="39"/>
    <x v="1"/>
    <x v="24"/>
    <x v="0"/>
    <x v="384"/>
    <s v="Años 2017-2021"/>
    <s v="hectáreas (ha)"/>
    <s v="DATA INTELLIGENCE con base en Procesamiento de Imágenes Satelitales SENTINEL"/>
    <s v="Superficie Máxima y Mínima en el Complejo Glaciar FUTALEUFÚ || Río Futaleufú arriba Río Azulado y Río Azul-2"/>
    <s v="Superficie Máxima y Mínima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972"/>
    <x v="0"/>
    <s v="#FFFFFF"/>
  </r>
  <r>
    <n v="4497"/>
    <x v="0"/>
    <x v="5"/>
    <s v="Ambiente"/>
    <n v="972"/>
    <x v="66"/>
    <x v="39"/>
    <x v="1"/>
    <x v="24"/>
    <x v="17"/>
    <x v="384"/>
    <s v="Años 2017-2021"/>
    <s v="hectáreas (ha)"/>
    <s v="DATA INTELLIGENCE con base en Procesamiento de Imágenes Satelitales SENTINEL"/>
    <s v="Detalle de la Superficie Máxima y Mínima en el Complejo Glaciar FUTALEUFÚ || Río Futaleufú arriba Río Azulado y Río Azul-2"/>
    <s v="El detalle de las superficie máximas y mínimas, tanto en época seca (enero-abril) como en época fría (mayo-diciembre) para el Complejo Glaciar FUTALEUFÚ || Río Futaleufú arriba Río Azulado y Río Azul-2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972"/>
    <x v="0"/>
    <s v="#FFFFFF"/>
  </r>
  <r>
    <n v="4498"/>
    <x v="0"/>
    <x v="5"/>
    <s v="Ambiente"/>
    <n v="972"/>
    <x v="66"/>
    <x v="39"/>
    <x v="1"/>
    <x v="24"/>
    <x v="0"/>
    <x v="384"/>
    <s v="Años 2017-2021"/>
    <s v="hectáreas (ha)"/>
    <s v="DATA INTELLIGENCE con base en Procesamiento de Imágenes Satelitales SENTINEL"/>
    <s v="Mapa descargable (pdf) con las Superficies Máximas y Mínimas en el Complejo Glaciar FUTALEUFÚ || Río Futaleufú arriba Río Azulado y Río Azul-2"/>
    <s v="Mapa descargable (pdf) con las Superficies Máximas y Mínimas en el Complejo Glaciar FUTALEUFÚ || Río Futaleufú arriba Río Azulado y Río Azul-2, ubicado en la Región de Los Lagos, comuna de Futaleufú con una superficie estimada de 31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972.pdf"/>
    <x v="0"/>
    <s v="#FFFFFF"/>
  </r>
  <r>
    <n v="4499"/>
    <x v="0"/>
    <x v="5"/>
    <s v="Ambiente"/>
    <n v="1729"/>
    <x v="65"/>
    <x v="36"/>
    <x v="1"/>
    <x v="24"/>
    <x v="0"/>
    <x v="385"/>
    <s v="Años 2017-2018"/>
    <s v="hectáreas (ha)"/>
    <s v="DATA INTELLIGENCE con base en Procesamiento de Imágenes Satelitales SENTINEL"/>
    <s v="Dinámica de Cambio en temporada seca (Ene-Abr) durante los Años 2017-2018 en el Complejo Glaciar CHAITÉN-HUALAIHUÉ || Río Reñihue hasta junta Río Cipreses/Río Vodudahue"/>
    <s v="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1729"/>
    <x v="0"/>
    <s v="#FFFFFF"/>
  </r>
  <r>
    <n v="4500"/>
    <x v="0"/>
    <x v="5"/>
    <s v="Ambiente"/>
    <n v="1729"/>
    <x v="65"/>
    <x v="36"/>
    <x v="1"/>
    <x v="24"/>
    <x v="0"/>
    <x v="385"/>
    <s v="Años 2018-2019"/>
    <s v="hectáreas (ha)"/>
    <s v="DATA INTELLIGENCE con base en Procesamiento de Imágenes Satelitales SENTINEL"/>
    <s v="Dinámica de Cambio en temporada seca (Ene-Abr) durante los Años 2018-2019 en el Complejo Glaciar CHAITÉN-HUALAIHUÉ || Río Reñihue hasta junta Río Cipreses/Río Vodudahue"/>
    <s v="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1729"/>
    <x v="0"/>
    <s v="#FFFFFF"/>
  </r>
  <r>
    <n v="4501"/>
    <x v="0"/>
    <x v="5"/>
    <s v="Ambiente"/>
    <n v="1729"/>
    <x v="65"/>
    <x v="36"/>
    <x v="1"/>
    <x v="24"/>
    <x v="0"/>
    <x v="385"/>
    <s v=" Años 2019-2020"/>
    <s v="hectáreas (ha)"/>
    <s v="DATA INTELLIGENCE con base en Procesamiento de Imágenes Satelitales SENTINEL"/>
    <s v="Dinámica de Cambio en temporada seca (Ene-Abr) durante los  Años 2019-2020 en el Complejo Glaciar CHAITÉN-HUALAIHUÉ || Río Reñihue hasta junta Río Cipreses/Río Vodudahue"/>
    <s v="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1729"/>
    <x v="0"/>
    <s v="#FFFFFF"/>
  </r>
  <r>
    <n v="4502"/>
    <x v="0"/>
    <x v="5"/>
    <s v="Ambiente"/>
    <n v="1729"/>
    <x v="65"/>
    <x v="36"/>
    <x v="1"/>
    <x v="24"/>
    <x v="0"/>
    <x v="385"/>
    <s v="Años 2020-2021"/>
    <s v="hectáreas (ha)"/>
    <s v="DATA INTELLIGENCE con base en Procesamiento de Imágenes Satelitales SENTINEL"/>
    <s v="Dinámica de Cambio en temporada seca (Ene-Abr) durante los Años 2020-2021 en el Complejo Glaciar CHAITÉN-HUALAIHUÉ || Río Reñihue hasta junta Río Cipreses/Río Vodudahue"/>
    <s v="Dinámica de Cambio en temporada seca (Ene-Abr) durante los Años 2020-2021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1729"/>
    <x v="0"/>
    <s v="#FFFFFF"/>
  </r>
  <r>
    <n v="4503"/>
    <x v="0"/>
    <x v="5"/>
    <s v="Ambiente"/>
    <n v="1729"/>
    <x v="65"/>
    <x v="37"/>
    <x v="1"/>
    <x v="24"/>
    <x v="0"/>
    <x v="385"/>
    <s v="Años 2017-2018"/>
    <s v="hectáreas (ha)"/>
    <s v="DATA INTELLIGENCE con base en Procesamiento de Imágenes Satelitales SENTINEL"/>
    <s v="Dinámica de Cambio en temporada seca (Ene-Abr) durante los Años 2017-2018 en el Complejo Glaciar CHAITÉN-HUALAIHUÉ || Río Reñihue hasta junta Río Cipreses/Río Vodudahue"/>
    <s v="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1729"/>
    <x v="0"/>
    <s v="#FFFFFF"/>
  </r>
  <r>
    <n v="4504"/>
    <x v="0"/>
    <x v="5"/>
    <s v="Ambiente"/>
    <n v="1729"/>
    <x v="65"/>
    <x v="37"/>
    <x v="1"/>
    <x v="24"/>
    <x v="0"/>
    <x v="385"/>
    <s v="Años 2018-2019"/>
    <s v="hectáreas (ha)"/>
    <s v="DATA INTELLIGENCE con base en Procesamiento de Imágenes Satelitales SENTINEL"/>
    <s v="Dinámica de Cambio en temporada seca (Ene-Abr) durante los Años 2018-2019 en el Complejo Glaciar CHAITÉN-HUALAIHUÉ || Río Reñihue hasta junta Río Cipreses/Río Vodudahue"/>
    <s v="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1729"/>
    <x v="0"/>
    <s v="#FFFFFF"/>
  </r>
  <r>
    <n v="4505"/>
    <x v="0"/>
    <x v="5"/>
    <s v="Ambiente"/>
    <n v="1729"/>
    <x v="65"/>
    <x v="37"/>
    <x v="1"/>
    <x v="24"/>
    <x v="0"/>
    <x v="385"/>
    <s v=" Años 2019-2020"/>
    <s v="hectáreas (ha)"/>
    <s v="DATA INTELLIGENCE con base en Procesamiento de Imágenes Satelitales SENTINEL"/>
    <s v="Dinámica de Cambio en temporada seca (Ene-Abr) durante los  Años 2019-2020 en el Complejo Glaciar CHAITÉN-HUALAIHUÉ || Río Reñihue hasta junta Río Cipreses/Río Vodudahue"/>
    <s v="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1729"/>
    <x v="0"/>
    <s v="#FFFFFF"/>
  </r>
  <r>
    <n v="4506"/>
    <x v="0"/>
    <x v="5"/>
    <s v="Ambiente"/>
    <n v="1729"/>
    <x v="65"/>
    <x v="38"/>
    <x v="1"/>
    <x v="24"/>
    <x v="17"/>
    <x v="385"/>
    <s v="Años 2017-2021"/>
    <s v="hectáreas (ha)"/>
    <s v="DATA INTELLIGENCE con base en Procesamiento de Imágenes Satelitales SENTINEL"/>
    <s v="Detalle de la Dinámica de Cambio en el Complejo Glaciar CHAITÉN-HUALAIHUÉ || Río Reñihue hasta junta Río Cipreses/Río Vodudahue"/>
    <s v="Todas las cifras vinculadas al Complejo Glaciar CHAITÉN-HUALAIHUÉ || Río Reñihue hasta junta Río Cipreses/Río Vodudahue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1729"/>
    <x v="0"/>
    <s v="#FFFFFF"/>
  </r>
  <r>
    <n v="4507"/>
    <x v="0"/>
    <x v="5"/>
    <s v="Ambiente"/>
    <n v="1729"/>
    <x v="65"/>
    <x v="36"/>
    <x v="1"/>
    <x v="24"/>
    <x v="0"/>
    <x v="385"/>
    <s v="Años 2017-2018"/>
    <s v="hectáreas (ha)"/>
    <s v="DATA INTELLIGENCE con base en Procesamiento de Imágenes Satelitales SENTINEL"/>
    <s v="Mapa descargable (pdf) de la Dinámica de Cambio en temporada seca (Ene-Abr) durante los Años 2017-2018 en el Complejo Glaciar CHAITÉN-HUALAIHUÉ || Río Reñihue hasta junta Río Cipreses/Río Vodudahue"/>
    <s v="Mapa descargable (pdf) de la 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1729.pdf"/>
    <x v="0"/>
    <s v="#FFFFFF"/>
  </r>
  <r>
    <n v="4508"/>
    <x v="0"/>
    <x v="5"/>
    <s v="Ambiente"/>
    <n v="1729"/>
    <x v="65"/>
    <x v="36"/>
    <x v="1"/>
    <x v="24"/>
    <x v="0"/>
    <x v="385"/>
    <s v="Años 2018-2019"/>
    <s v="hectáreas (ha)"/>
    <s v="DATA INTELLIGENCE con base en Procesamiento de Imágenes Satelitales SENTINEL"/>
    <s v="Mapa descargable (pdf) de la Dinámica de Cambio en temporada seca (Ene-Abr) durante los Años 2018-2019 en el Complejo Glaciar CHAITÉN-HUALAIHUÉ || Río Reñihue hasta junta Río Cipreses/Río Vodudahue"/>
    <s v="Mapa descargable (pdf) de la 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1729.pdf"/>
    <x v="0"/>
    <s v="#FFFFFF"/>
  </r>
  <r>
    <n v="4509"/>
    <x v="0"/>
    <x v="5"/>
    <s v="Ambiente"/>
    <n v="1729"/>
    <x v="65"/>
    <x v="36"/>
    <x v="1"/>
    <x v="24"/>
    <x v="0"/>
    <x v="385"/>
    <s v=" Años 2019-2020"/>
    <s v="hectáreas (ha)"/>
    <s v="DATA INTELLIGENCE con base en Procesamiento de Imágenes Satelitales SENTINEL"/>
    <s v="Mapa descargable (pdf) de la Dinámica de Cambio en temporada seca (Ene-Abr) durante los  Años 2019-2020 en el Complejo Glaciar CHAITÉN-HUALAIHUÉ || Río Reñihue hasta junta Río Cipreses/Río Vodudahue"/>
    <s v="Mapa descargable (pdf) de la 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1729.pdf"/>
    <x v="0"/>
    <s v="#FFFFFF"/>
  </r>
  <r>
    <n v="4510"/>
    <x v="0"/>
    <x v="5"/>
    <s v="Ambiente"/>
    <n v="1729"/>
    <x v="65"/>
    <x v="36"/>
    <x v="1"/>
    <x v="24"/>
    <x v="0"/>
    <x v="385"/>
    <s v="Años 2020-2021"/>
    <s v="hectáreas (ha)"/>
    <s v="DATA INTELLIGENCE con base en Procesamiento de Imágenes Satelitales SENTINEL"/>
    <s v="Mapa descargable (pdf) de la Dinámica de Cambio en temporada seca (Ene-Abr) durante los Años 2020-2021 en el Complejo Glaciar CHAITÉN-HUALAIHUÉ || Río Reñihue hasta junta Río Cipreses/Río Vodudahue"/>
    <s v="Mapa descargable (pdf) de la Dinámica de Cambio en temporada seca (Ene-Abr) durante los Años 2020-2021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1729.pdf"/>
    <x v="0"/>
    <s v="#FFFFFF"/>
  </r>
  <r>
    <n v="4511"/>
    <x v="0"/>
    <x v="5"/>
    <s v="Ambiente"/>
    <n v="1729"/>
    <x v="65"/>
    <x v="37"/>
    <x v="1"/>
    <x v="24"/>
    <x v="0"/>
    <x v="385"/>
    <s v="Años 2017-2018"/>
    <s v="hectáreas (ha)"/>
    <s v="DATA INTELLIGENCE con base en Procesamiento de Imágenes Satelitales SENTINEL"/>
    <s v="Mapa descargable (pdf) de la Dinámica de Cambio en temporada seca (Ene-Abr) durante los Años 2017-2018 en el Complejo Glaciar CHAITÉN-HUALAIHUÉ || Río Reñihue hasta junta Río Cipreses/Río Vodudahue"/>
    <s v="Mapa descargable (pdf) de la Dinámica de Cambio en temporada seca (Ene-Abr) durante los Años 2017-2018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1729.pdf"/>
    <x v="0"/>
    <s v="#FFFFFF"/>
  </r>
  <r>
    <n v="4512"/>
    <x v="0"/>
    <x v="5"/>
    <s v="Ambiente"/>
    <n v="1729"/>
    <x v="65"/>
    <x v="37"/>
    <x v="1"/>
    <x v="24"/>
    <x v="0"/>
    <x v="385"/>
    <s v="Años 2018-2019"/>
    <s v="hectáreas (ha)"/>
    <s v="DATA INTELLIGENCE con base en Procesamiento de Imágenes Satelitales SENTINEL"/>
    <s v="Mapa descargable (pdf) de la Dinámica de Cambio en temporada seca (Ene-Abr) durante los Años 2018-2019 en el Complejo Glaciar CHAITÉN-HUALAIHUÉ || Río Reñihue hasta junta Río Cipreses/Río Vodudahue"/>
    <s v="Mapa descargable (pdf) de la Dinámica de Cambio en temporada seca (Ene-Abr) durante los Años 2018-2019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1729.pdf"/>
    <x v="0"/>
    <s v="#FFFFFF"/>
  </r>
  <r>
    <n v="4513"/>
    <x v="0"/>
    <x v="5"/>
    <s v="Ambiente"/>
    <n v="1729"/>
    <x v="65"/>
    <x v="37"/>
    <x v="1"/>
    <x v="24"/>
    <x v="0"/>
    <x v="385"/>
    <s v=" Años 2019-2020"/>
    <s v="hectáreas (ha)"/>
    <s v="DATA INTELLIGENCE con base en Procesamiento de Imágenes Satelitales SENTINEL"/>
    <s v="Mapa descargable (pdf) de la Dinámica de Cambio en temporada seca (Ene-Abr) durante los  Años 2019-2020 en el Complejo Glaciar CHAITÉN-HUALAIHUÉ || Río Reñihue hasta junta Río Cipreses/Río Vodudahue"/>
    <s v="Mapa descargable (pdf) de la Dinámica de Cambio en temporada seca (Ene-Abr) durante los  Años 2019-2020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1729.pdf"/>
    <x v="0"/>
    <s v="#FFFFFF"/>
  </r>
  <r>
    <n v="4514"/>
    <x v="0"/>
    <x v="5"/>
    <s v="Ambiente"/>
    <n v="1729"/>
    <x v="66"/>
    <x v="39"/>
    <x v="1"/>
    <x v="24"/>
    <x v="0"/>
    <x v="385"/>
    <s v="Años 2017-2021"/>
    <s v="hectáreas (ha)"/>
    <s v="DATA INTELLIGENCE con base en Procesamiento de Imágenes Satelitales SENTINEL"/>
    <s v="Superficie Máxima y Mínima en el Complejo Glaciar CHAITÉN-HUALAIHUÉ || Río Reñihue hasta junta Río Cipreses/Río Vodudahue"/>
    <s v="Superficie Máxima y Mínima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1729"/>
    <x v="0"/>
    <s v="#FFFFFF"/>
  </r>
  <r>
    <n v="4515"/>
    <x v="0"/>
    <x v="5"/>
    <s v="Ambiente"/>
    <n v="1729"/>
    <x v="66"/>
    <x v="39"/>
    <x v="1"/>
    <x v="24"/>
    <x v="17"/>
    <x v="385"/>
    <s v="Años 2017-2021"/>
    <s v="hectáreas (ha)"/>
    <s v="DATA INTELLIGENCE con base en Procesamiento de Imágenes Satelitales SENTINEL"/>
    <s v="Detalle de la Superficie Máxima y Mínima en el Complejo Glaciar CHAITÉN-HUALAIHUÉ || Río Reñihue hasta junta Río Cipreses/Río Vodudahue"/>
    <s v="El detalle de las superficie máximas y mínimas, tanto en época seca (enero-abril) como en época fría (mayo-diciembre) para el Complejo Glaciar CHAITÉN-HUALAIHUÉ || Río Reñihue hasta junta Río Cipreses/Río Vodudahue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1729"/>
    <x v="0"/>
    <s v="#FFFFFF"/>
  </r>
  <r>
    <n v="4516"/>
    <x v="0"/>
    <x v="5"/>
    <s v="Ambiente"/>
    <n v="1729"/>
    <x v="66"/>
    <x v="39"/>
    <x v="1"/>
    <x v="24"/>
    <x v="0"/>
    <x v="385"/>
    <s v="Años 2017-2021"/>
    <s v="hectáreas (ha)"/>
    <s v="DATA INTELLIGENCE con base en Procesamiento de Imágenes Satelitales SENTINEL"/>
    <s v="Mapa descargable (pdf) con las Superficies Máximas y Mínimas en el Complejo Glaciar CHAITÉN-HUALAIHUÉ || Río Reñihue hasta junta Río Cipreses/Río Vodudahue"/>
    <s v="Mapa descargable (pdf) con las Superficies Máximas y Mínimas en el Complejo Glaciar CHAITÉN-HUALAIHUÉ || Río Reñihue hasta junta Río Cipreses/Río Vodudahue, ubicado en la Región de Los Lagos, comunas de Chaitén y Hualaihué con una superficie estimada de 26.93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1729.pdf"/>
    <x v="0"/>
    <s v="#FFFFFF"/>
  </r>
  <r>
    <n v="4517"/>
    <x v="0"/>
    <x v="5"/>
    <s v="Ambiente"/>
    <n v="1933"/>
    <x v="65"/>
    <x v="36"/>
    <x v="1"/>
    <x v="24"/>
    <x v="0"/>
    <x v="386"/>
    <s v="Años 2017-2018"/>
    <s v="hectáreas (ha)"/>
    <s v="DATA INTELLIGENCE con base en Procesamiento de Imágenes Satelitales SENTINEL"/>
    <s v="Dinámica de Cambio en temporada seca (Ene-Abr) durante los Años 2017-2018 en el Complejo Glaciar CHAITÉN-HUALAIHUÉ || Costeras del fiordo Comán/Costeras Entre Río Huequi y Río Pillán (Incluido)/Río Reñihue hasta junta Río Cipreses"/>
    <s v="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1933"/>
    <x v="0"/>
    <s v="#FFFFFF"/>
  </r>
  <r>
    <n v="4518"/>
    <x v="0"/>
    <x v="5"/>
    <s v="Ambiente"/>
    <n v="1933"/>
    <x v="65"/>
    <x v="36"/>
    <x v="1"/>
    <x v="24"/>
    <x v="0"/>
    <x v="386"/>
    <s v="Años 2018-2019"/>
    <s v="hectáreas (ha)"/>
    <s v="DATA INTELLIGENCE con base en Procesamiento de Imágenes Satelitales SENTINEL"/>
    <s v="Dinámica de Cambio en temporada seca (Ene-Abr) durante los Años 2018-2019 en el Complejo Glaciar CHAITÉN-HUALAIHUÉ || Costeras del fiordo Comán/Costeras Entre Río Huequi y Río Pillán (Incluido)/Río Reñihue hasta junta Río Cipreses"/>
    <s v="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1933"/>
    <x v="0"/>
    <s v="#FFFFFF"/>
  </r>
  <r>
    <n v="4519"/>
    <x v="0"/>
    <x v="5"/>
    <s v="Ambiente"/>
    <n v="1933"/>
    <x v="65"/>
    <x v="36"/>
    <x v="1"/>
    <x v="24"/>
    <x v="0"/>
    <x v="386"/>
    <s v=" Años 2019-2020"/>
    <s v="hectáreas (ha)"/>
    <s v="DATA INTELLIGENCE con base en Procesamiento de Imágenes Satelitales SENTINEL"/>
    <s v="Dinámica de Cambio en temporada seca (Ene-Abr) durante los  Años 2019-2020 en el Complejo Glaciar CHAITÉN-HUALAIHUÉ || Costeras del fiordo Comán/Costeras Entre Río Huequi y Río Pillán (Incluido)/Río Reñihue hasta junta Río Cipreses"/>
    <s v="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1933"/>
    <x v="0"/>
    <s v="#FFFFFF"/>
  </r>
  <r>
    <n v="4520"/>
    <x v="0"/>
    <x v="5"/>
    <s v="Ambiente"/>
    <n v="1933"/>
    <x v="65"/>
    <x v="36"/>
    <x v="1"/>
    <x v="24"/>
    <x v="0"/>
    <x v="386"/>
    <s v="Años 2020-2021"/>
    <s v="hectáreas (ha)"/>
    <s v="DATA INTELLIGENCE con base en Procesamiento de Imágenes Satelitales SENTINEL"/>
    <s v="Dinámica de Cambio en temporada seca (Ene-Abr) durante los Años 2020-2021 en el Complejo Glaciar CHAITÉN-HUALAIHUÉ || Costeras del fiordo Comán/Costeras Entre Río Huequi y Río Pillán (Incluido)/Río Reñihue hasta junta Río Cipreses"/>
    <s v="Dinámica de Cambio en temporada seca (Ene-Abr) durante los Años 2020-2021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1933"/>
    <x v="0"/>
    <s v="#FFFFFF"/>
  </r>
  <r>
    <n v="4521"/>
    <x v="0"/>
    <x v="5"/>
    <s v="Ambiente"/>
    <n v="1933"/>
    <x v="65"/>
    <x v="37"/>
    <x v="1"/>
    <x v="24"/>
    <x v="0"/>
    <x v="386"/>
    <s v="Años 2017-2018"/>
    <s v="hectáreas (ha)"/>
    <s v="DATA INTELLIGENCE con base en Procesamiento de Imágenes Satelitales SENTINEL"/>
    <s v="Dinámica de Cambio en temporada seca (Ene-Abr) durante los Años 2017-2018 en el Complejo Glaciar CHAITÉN-HUALAIHUÉ || Costeras del fiordo Comán/Costeras Entre Río Huequi y Río Pillán (Incluido)/Río Reñihue hasta junta Río Cipreses"/>
    <s v="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1933"/>
    <x v="0"/>
    <s v="#FFFFFF"/>
  </r>
  <r>
    <n v="4522"/>
    <x v="0"/>
    <x v="5"/>
    <s v="Ambiente"/>
    <n v="1933"/>
    <x v="65"/>
    <x v="37"/>
    <x v="1"/>
    <x v="24"/>
    <x v="0"/>
    <x v="386"/>
    <s v="Años 2018-2019"/>
    <s v="hectáreas (ha)"/>
    <s v="DATA INTELLIGENCE con base en Procesamiento de Imágenes Satelitales SENTINEL"/>
    <s v="Dinámica de Cambio en temporada seca (Ene-Abr) durante los Años 2018-2019 en el Complejo Glaciar CHAITÉN-HUALAIHUÉ || Costeras del fiordo Comán/Costeras Entre Río Huequi y Río Pillán (Incluido)/Río Reñihue hasta junta Río Cipreses"/>
    <s v="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1933"/>
    <x v="0"/>
    <s v="#FFFFFF"/>
  </r>
  <r>
    <n v="4523"/>
    <x v="0"/>
    <x v="5"/>
    <s v="Ambiente"/>
    <n v="1933"/>
    <x v="65"/>
    <x v="37"/>
    <x v="1"/>
    <x v="24"/>
    <x v="0"/>
    <x v="386"/>
    <s v=" Años 2019-2020"/>
    <s v="hectáreas (ha)"/>
    <s v="DATA INTELLIGENCE con base en Procesamiento de Imágenes Satelitales SENTINEL"/>
    <s v="Dinámica de Cambio en temporada seca (Ene-Abr) durante los  Años 2019-2020 en el Complejo Glaciar CHAITÉN-HUALAIHUÉ || Costeras del fiordo Comán/Costeras Entre Río Huequi y Río Pillán (Incluido)/Río Reñihue hasta junta Río Cipreses"/>
    <s v="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1933"/>
    <x v="0"/>
    <s v="#FFFFFF"/>
  </r>
  <r>
    <n v="4524"/>
    <x v="0"/>
    <x v="5"/>
    <s v="Ambiente"/>
    <n v="1933"/>
    <x v="65"/>
    <x v="38"/>
    <x v="1"/>
    <x v="24"/>
    <x v="17"/>
    <x v="386"/>
    <s v="Años 2017-2021"/>
    <s v="hectáreas (ha)"/>
    <s v="DATA INTELLIGENCE con base en Procesamiento de Imágenes Satelitales SENTINEL"/>
    <s v="Detalle de la Dinámica de Cambio en el Complejo Glaciar CHAITÉN-HUALAIHUÉ || Costeras del fiordo Comán/Costeras Entre Río Huequi y Río Pillán (Incluido)/Río Reñihue hasta junta Río Cipreses"/>
    <s v="Todas las cifras vinculadas al Complejo Glaciar CHAITÉN-HUALAIHUÉ || Costeras del fiordo Comán/Costeras Entre Río Huequi y Río Pillán (Incluido)/Río Reñihue hasta junta Río Cipreses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1933"/>
    <x v="0"/>
    <s v="#FFFFFF"/>
  </r>
  <r>
    <n v="4525"/>
    <x v="0"/>
    <x v="5"/>
    <s v="Ambiente"/>
    <n v="1933"/>
    <x v="65"/>
    <x v="36"/>
    <x v="1"/>
    <x v="24"/>
    <x v="0"/>
    <x v="386"/>
    <s v="Años 2017-2018"/>
    <s v="hectáreas (ha)"/>
    <s v="DATA INTELLIGENCE con base en Procesamiento de Imágenes Satelitales SENTINEL"/>
    <s v="Mapa descargable (pdf) de la Dinámica de Cambio en temporada seca (Ene-Abr) durante los Años 2017-2018 en el Complejo Glaciar CHAITÉN-HUALAIHUÉ || Costeras del fiordo Comán/Costeras Entre Río Huequi y Río Pillán (Incluido)/Río Reñihue hasta junta Río Cipreses"/>
    <s v="Mapa descargable (pdf) de la 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1933.pdf"/>
    <x v="0"/>
    <s v="#FFFFFF"/>
  </r>
  <r>
    <n v="4526"/>
    <x v="0"/>
    <x v="5"/>
    <s v="Ambiente"/>
    <n v="1933"/>
    <x v="65"/>
    <x v="36"/>
    <x v="1"/>
    <x v="24"/>
    <x v="0"/>
    <x v="386"/>
    <s v="Años 2018-2019"/>
    <s v="hectáreas (ha)"/>
    <s v="DATA INTELLIGENCE con base en Procesamiento de Imágenes Satelitales SENTINEL"/>
    <s v="Mapa descargable (pdf) de la Dinámica de Cambio en temporada seca (Ene-Abr) durante los Años 2018-2019 en el Complejo Glaciar CHAITÉN-HUALAIHUÉ || Costeras del fiordo Comán/Costeras Entre Río Huequi y Río Pillán (Incluido)/Río Reñihue hasta junta Río Cipreses"/>
    <s v="Mapa descargable (pdf) de la 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1933.pdf"/>
    <x v="0"/>
    <s v="#FFFFFF"/>
  </r>
  <r>
    <n v="4527"/>
    <x v="0"/>
    <x v="5"/>
    <s v="Ambiente"/>
    <n v="1933"/>
    <x v="65"/>
    <x v="36"/>
    <x v="1"/>
    <x v="24"/>
    <x v="0"/>
    <x v="386"/>
    <s v=" Años 2019-2020"/>
    <s v="hectáreas (ha)"/>
    <s v="DATA INTELLIGENCE con base en Procesamiento de Imágenes Satelitales SENTINEL"/>
    <s v="Mapa descargable (pdf) de la Dinámica de Cambio en temporada seca (Ene-Abr) durante los  Años 2019-2020 en el Complejo Glaciar CHAITÉN-HUALAIHUÉ || Costeras del fiordo Comán/Costeras Entre Río Huequi y Río Pillán (Incluido)/Río Reñihue hasta junta Río Cipreses"/>
    <s v="Mapa descargable (pdf) de la 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1933.pdf"/>
    <x v="0"/>
    <s v="#FFFFFF"/>
  </r>
  <r>
    <n v="4528"/>
    <x v="0"/>
    <x v="5"/>
    <s v="Ambiente"/>
    <n v="1933"/>
    <x v="65"/>
    <x v="36"/>
    <x v="1"/>
    <x v="24"/>
    <x v="0"/>
    <x v="386"/>
    <s v="Años 2020-2021"/>
    <s v="hectáreas (ha)"/>
    <s v="DATA INTELLIGENCE con base en Procesamiento de Imágenes Satelitales SENTINEL"/>
    <s v="Mapa descargable (pdf) de la Dinámica de Cambio en temporada seca (Ene-Abr) durante los Años 2020-2021 en el Complejo Glaciar CHAITÉN-HUALAIHUÉ || Costeras del fiordo Comán/Costeras Entre Río Huequi y Río Pillán (Incluido)/Río Reñihue hasta junta Río Cipreses"/>
    <s v="Mapa descargable (pdf) de la Dinámica de Cambio en temporada seca (Ene-Abr) durante los Años 2020-2021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1933.pdf"/>
    <x v="0"/>
    <s v="#FFFFFF"/>
  </r>
  <r>
    <n v="4529"/>
    <x v="0"/>
    <x v="5"/>
    <s v="Ambiente"/>
    <n v="1933"/>
    <x v="65"/>
    <x v="37"/>
    <x v="1"/>
    <x v="24"/>
    <x v="0"/>
    <x v="386"/>
    <s v="Años 2017-2018"/>
    <s v="hectáreas (ha)"/>
    <s v="DATA INTELLIGENCE con base en Procesamiento de Imágenes Satelitales SENTINEL"/>
    <s v="Mapa descargable (pdf) de la Dinámica de Cambio en temporada seca (Ene-Abr) durante los Años 2017-2018 en el Complejo Glaciar CHAITÉN-HUALAIHUÉ || Costeras del fiordo Comán/Costeras Entre Río Huequi y Río Pillán (Incluido)/Río Reñihue hasta junta Río Cipreses"/>
    <s v="Mapa descargable (pdf) de la Dinámica de Cambio en temporada seca (Ene-Abr) durante los Años 2017-2018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1933.pdf"/>
    <x v="0"/>
    <s v="#FFFFFF"/>
  </r>
  <r>
    <n v="4530"/>
    <x v="0"/>
    <x v="5"/>
    <s v="Ambiente"/>
    <n v="1933"/>
    <x v="65"/>
    <x v="37"/>
    <x v="1"/>
    <x v="24"/>
    <x v="0"/>
    <x v="386"/>
    <s v="Años 2018-2019"/>
    <s v="hectáreas (ha)"/>
    <s v="DATA INTELLIGENCE con base en Procesamiento de Imágenes Satelitales SENTINEL"/>
    <s v="Mapa descargable (pdf) de la Dinámica de Cambio en temporada seca (Ene-Abr) durante los Años 2018-2019 en el Complejo Glaciar CHAITÉN-HUALAIHUÉ || Costeras del fiordo Comán/Costeras Entre Río Huequi y Río Pillán (Incluido)/Río Reñihue hasta junta Río Cipreses"/>
    <s v="Mapa descargable (pdf) de la Dinámica de Cambio en temporada seca (Ene-Abr) durante los Años 2018-2019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1933.pdf"/>
    <x v="0"/>
    <s v="#FFFFFF"/>
  </r>
  <r>
    <n v="4531"/>
    <x v="0"/>
    <x v="5"/>
    <s v="Ambiente"/>
    <n v="1933"/>
    <x v="65"/>
    <x v="37"/>
    <x v="1"/>
    <x v="24"/>
    <x v="0"/>
    <x v="386"/>
    <s v=" Años 2019-2020"/>
    <s v="hectáreas (ha)"/>
    <s v="DATA INTELLIGENCE con base en Procesamiento de Imágenes Satelitales SENTINEL"/>
    <s v="Mapa descargable (pdf) de la Dinámica de Cambio en temporada seca (Ene-Abr) durante los  Años 2019-2020 en el Complejo Glaciar CHAITÉN-HUALAIHUÉ || Costeras del fiordo Comán/Costeras Entre Río Huequi y Río Pillán (Incluido)/Río Reñihue hasta junta Río Cipreses"/>
    <s v="Mapa descargable (pdf) de la Dinámica de Cambio en temporada seca (Ene-Abr) durante los  Años 2019-2020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1933.pdf"/>
    <x v="0"/>
    <s v="#FFFFFF"/>
  </r>
  <r>
    <n v="4532"/>
    <x v="0"/>
    <x v="5"/>
    <s v="Ambiente"/>
    <n v="1933"/>
    <x v="66"/>
    <x v="39"/>
    <x v="1"/>
    <x v="24"/>
    <x v="0"/>
    <x v="386"/>
    <s v="Años 2017-2021"/>
    <s v="hectáreas (ha)"/>
    <s v="DATA INTELLIGENCE con base en Procesamiento de Imágenes Satelitales SENTINEL"/>
    <s v="Superficie Máxima y Mínima en el Complejo Glaciar CHAITÉN-HUALAIHUÉ || Costeras del fiordo Comán/Costeras Entre Río Huequi y Río Pillán (Incluido)/Río Reñihue hasta junta Río Cipreses"/>
    <s v="Superficie Máxima y Mínima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1933"/>
    <x v="0"/>
    <s v="#FFFFFF"/>
  </r>
  <r>
    <n v="4533"/>
    <x v="0"/>
    <x v="5"/>
    <s v="Ambiente"/>
    <n v="1933"/>
    <x v="66"/>
    <x v="39"/>
    <x v="1"/>
    <x v="24"/>
    <x v="17"/>
    <x v="386"/>
    <s v="Años 2017-2021"/>
    <s v="hectáreas (ha)"/>
    <s v="DATA INTELLIGENCE con base en Procesamiento de Imágenes Satelitales SENTINEL"/>
    <s v="Detalle de la Superficie Máxima y Mínima en el Complejo Glaciar CHAITÉN-HUALAIHUÉ || Costeras del fiordo Comán/Costeras Entre Río Huequi y Río Pillán (Incluido)/Río Reñihue hasta junta Río Cipreses"/>
    <s v="El detalle de las superficie máximas y mínimas, tanto en época seca (enero-abril) como en época fría (mayo-diciembre) para el Complejo Glaciar CHAITÉN-HUALAIHUÉ || Costeras del fiordo Comán/Costeras Entre Río Huequi y Río Pillán (Incluido)/Río Reñihue hasta junta Río Cipreses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1933"/>
    <x v="0"/>
    <s v="#FFFFFF"/>
  </r>
  <r>
    <n v="4534"/>
    <x v="0"/>
    <x v="5"/>
    <s v="Ambiente"/>
    <n v="1933"/>
    <x v="66"/>
    <x v="39"/>
    <x v="1"/>
    <x v="24"/>
    <x v="0"/>
    <x v="386"/>
    <s v="Años 2017-2021"/>
    <s v="hectáreas (ha)"/>
    <s v="DATA INTELLIGENCE con base en Procesamiento de Imágenes Satelitales SENTINEL"/>
    <s v="Mapa descargable (pdf) con las Superficies Máximas y Mínimas en el Complejo Glaciar CHAITÉN-HUALAIHUÉ || Costeras del fiordo Comán/Costeras Entre Río Huequi y Río Pillán (Incluido)/Río Reñihue hasta junta Río Cipreses"/>
    <s v="Mapa descargable (pdf) con las Superficies Máximas y Mínimas en el Complejo Glaciar CHAITÉN-HUALAIHUÉ || Costeras del fiordo Comán/Costeras Entre Río Huequi y Río Pillán (Incluido)/Río Reñihue hasta junta Río Cipreses, ubicado en la Región de Los Lagos, comunas de Chaitén y Hualaihué con una superficie estimada de 82.166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1933.pdf"/>
    <x v="0"/>
    <s v="#FFFFFF"/>
  </r>
  <r>
    <n v="4535"/>
    <x v="0"/>
    <x v="5"/>
    <s v="Ambiente"/>
    <n v="2485"/>
    <x v="65"/>
    <x v="36"/>
    <x v="1"/>
    <x v="24"/>
    <x v="0"/>
    <x v="387"/>
    <s v="Años 2017-2018"/>
    <s v="hectáreas (ha)"/>
    <s v="DATA INTELLIGENCE con base en Procesamiento de Imágenes Satelitales SENTINEL"/>
    <s v="Dinámica de Cambio en temporada seca (Ene-Abr) durante los Años 2017-2018 en el Complejo Glaciar HUALAIHUÉ || Costeras entre Río Negro y Río Vodudahue/Río Barceló en junta con Río Vodudahue-7"/>
    <s v="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2485"/>
    <x v="0"/>
    <s v="#FFFFFF"/>
  </r>
  <r>
    <n v="4536"/>
    <x v="0"/>
    <x v="5"/>
    <s v="Ambiente"/>
    <n v="2485"/>
    <x v="65"/>
    <x v="36"/>
    <x v="1"/>
    <x v="24"/>
    <x v="0"/>
    <x v="387"/>
    <s v="Años 2018-2019"/>
    <s v="hectáreas (ha)"/>
    <s v="DATA INTELLIGENCE con base en Procesamiento de Imágenes Satelitales SENTINEL"/>
    <s v="Dinámica de Cambio en temporada seca (Ene-Abr) durante los Años 2018-2019 en el Complejo Glaciar HUALAIHUÉ || Costeras entre Río Negro y Río Vodudahue/Río Barceló en junta con Río Vodudahue-7"/>
    <s v="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2485"/>
    <x v="0"/>
    <s v="#FFFFFF"/>
  </r>
  <r>
    <n v="4537"/>
    <x v="0"/>
    <x v="5"/>
    <s v="Ambiente"/>
    <n v="2485"/>
    <x v="65"/>
    <x v="36"/>
    <x v="1"/>
    <x v="24"/>
    <x v="0"/>
    <x v="387"/>
    <s v=" Años 2019-2020"/>
    <s v="hectáreas (ha)"/>
    <s v="DATA INTELLIGENCE con base en Procesamiento de Imágenes Satelitales SENTINEL"/>
    <s v="Dinámica de Cambio en temporada seca (Ene-Abr) durante los  Años 2019-2020 en el Complejo Glaciar HUALAIHUÉ || Costeras entre Río Negro y Río Vodudahue/Río Barceló en junta con Río Vodudahue-7"/>
    <s v="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2485"/>
    <x v="0"/>
    <s v="#FFFFFF"/>
  </r>
  <r>
    <n v="4538"/>
    <x v="0"/>
    <x v="5"/>
    <s v="Ambiente"/>
    <n v="2485"/>
    <x v="65"/>
    <x v="36"/>
    <x v="1"/>
    <x v="24"/>
    <x v="0"/>
    <x v="387"/>
    <s v="Años 2020-2021"/>
    <s v="hectáreas (ha)"/>
    <s v="DATA INTELLIGENCE con base en Procesamiento de Imágenes Satelitales SENTINEL"/>
    <s v="Dinámica de Cambio en temporada seca (Ene-Abr) durante los Años 2020-2021 en el Complejo Glaciar HUALAIHUÉ || Costeras entre Río Negro y Río Vodudahue/Río Barceló en junta con Río Vodudahue-7"/>
    <s v="Dinámica de Cambio en temporada seca (Ene-Abr) durante los Años 2020-2021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2485"/>
    <x v="0"/>
    <s v="#FFFFFF"/>
  </r>
  <r>
    <n v="4539"/>
    <x v="0"/>
    <x v="5"/>
    <s v="Ambiente"/>
    <n v="2485"/>
    <x v="65"/>
    <x v="37"/>
    <x v="1"/>
    <x v="24"/>
    <x v="0"/>
    <x v="387"/>
    <s v="Años 2017-2018"/>
    <s v="hectáreas (ha)"/>
    <s v="DATA INTELLIGENCE con base en Procesamiento de Imágenes Satelitales SENTINEL"/>
    <s v="Dinámica de Cambio en temporada seca (Ene-Abr) durante los Años 2017-2018 en el Complejo Glaciar HUALAIHUÉ || Costeras entre Río Negro y Río Vodudahue/Río Barceló en junta con Río Vodudahue-7"/>
    <s v="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2485"/>
    <x v="0"/>
    <s v="#FFFFFF"/>
  </r>
  <r>
    <n v="4540"/>
    <x v="0"/>
    <x v="5"/>
    <s v="Ambiente"/>
    <n v="2485"/>
    <x v="65"/>
    <x v="37"/>
    <x v="1"/>
    <x v="24"/>
    <x v="0"/>
    <x v="387"/>
    <s v="Años 2018-2019"/>
    <s v="hectáreas (ha)"/>
    <s v="DATA INTELLIGENCE con base en Procesamiento de Imágenes Satelitales SENTINEL"/>
    <s v="Dinámica de Cambio en temporada seca (Ene-Abr) durante los Años 2018-2019 en el Complejo Glaciar HUALAIHUÉ || Costeras entre Río Negro y Río Vodudahue/Río Barceló en junta con Río Vodudahue-7"/>
    <s v="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2485"/>
    <x v="0"/>
    <s v="#FFFFFF"/>
  </r>
  <r>
    <n v="4541"/>
    <x v="0"/>
    <x v="5"/>
    <s v="Ambiente"/>
    <n v="2485"/>
    <x v="65"/>
    <x v="37"/>
    <x v="1"/>
    <x v="24"/>
    <x v="0"/>
    <x v="387"/>
    <s v=" Años 2019-2020"/>
    <s v="hectáreas (ha)"/>
    <s v="DATA INTELLIGENCE con base en Procesamiento de Imágenes Satelitales SENTINEL"/>
    <s v="Dinámica de Cambio en temporada seca (Ene-Abr) durante los  Años 2019-2020 en el Complejo Glaciar HUALAIHUÉ || Costeras entre Río Negro y Río Vodudahue/Río Barceló en junta con Río Vodudahue-7"/>
    <s v="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2485"/>
    <x v="0"/>
    <s v="#FFFFFF"/>
  </r>
  <r>
    <n v="4542"/>
    <x v="0"/>
    <x v="5"/>
    <s v="Ambiente"/>
    <n v="2485"/>
    <x v="65"/>
    <x v="38"/>
    <x v="1"/>
    <x v="24"/>
    <x v="17"/>
    <x v="387"/>
    <s v="Años 2017-2021"/>
    <s v="hectáreas (ha)"/>
    <s v="DATA INTELLIGENCE con base en Procesamiento de Imágenes Satelitales SENTINEL"/>
    <s v="Detalle de la Dinámica de Cambio en el Complejo Glaciar HUALAIHUÉ || Costeras entre Río Negro y Río Vodudahue/Río Barceló en junta con Río Vodudahue-7"/>
    <s v="Todas las cifras vinculadas al Complejo Glaciar HUALAIHUÉ || Costeras entre Río Negro y Río Vodudahue/Río Barceló en junta con Río Vodudahue-7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2485"/>
    <x v="0"/>
    <s v="#FFFFFF"/>
  </r>
  <r>
    <n v="4543"/>
    <x v="0"/>
    <x v="5"/>
    <s v="Ambiente"/>
    <n v="2485"/>
    <x v="65"/>
    <x v="36"/>
    <x v="1"/>
    <x v="24"/>
    <x v="0"/>
    <x v="387"/>
    <s v="Años 2017-2018"/>
    <s v="hectáreas (ha)"/>
    <s v="DATA INTELLIGENCE con base en Procesamiento de Imágenes Satelitales SENTINEL"/>
    <s v="Mapa descargable (pdf) de la Dinámica de Cambio en temporada seca (Ene-Abr) durante los Años 2017-2018 en el Complejo Glaciar HUALAIHUÉ || Costeras entre Río Negro y Río Vodudahue/Río Barceló en junta con Río Vodudahue-7"/>
    <s v="Mapa descargable (pdf) de la 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2485.pdf"/>
    <x v="0"/>
    <s v="#FFFFFF"/>
  </r>
  <r>
    <n v="4544"/>
    <x v="0"/>
    <x v="5"/>
    <s v="Ambiente"/>
    <n v="2485"/>
    <x v="65"/>
    <x v="36"/>
    <x v="1"/>
    <x v="24"/>
    <x v="0"/>
    <x v="387"/>
    <s v="Años 2018-2019"/>
    <s v="hectáreas (ha)"/>
    <s v="DATA INTELLIGENCE con base en Procesamiento de Imágenes Satelitales SENTINEL"/>
    <s v="Mapa descargable (pdf) de la Dinámica de Cambio en temporada seca (Ene-Abr) durante los Años 2018-2019 en el Complejo Glaciar HUALAIHUÉ || Costeras entre Río Negro y Río Vodudahue/Río Barceló en junta con Río Vodudahue-7"/>
    <s v="Mapa descargable (pdf) de la 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2485.pdf"/>
    <x v="0"/>
    <s v="#FFFFFF"/>
  </r>
  <r>
    <n v="4545"/>
    <x v="0"/>
    <x v="5"/>
    <s v="Ambiente"/>
    <n v="2485"/>
    <x v="65"/>
    <x v="36"/>
    <x v="1"/>
    <x v="24"/>
    <x v="0"/>
    <x v="387"/>
    <s v=" Años 2019-2020"/>
    <s v="hectáreas (ha)"/>
    <s v="DATA INTELLIGENCE con base en Procesamiento de Imágenes Satelitales SENTINEL"/>
    <s v="Mapa descargable (pdf) de la Dinámica de Cambio en temporada seca (Ene-Abr) durante los  Años 2019-2020 en el Complejo Glaciar HUALAIHUÉ || Costeras entre Río Negro y Río Vodudahue/Río Barceló en junta con Río Vodudahue-7"/>
    <s v="Mapa descargable (pdf) de la 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2485.pdf"/>
    <x v="0"/>
    <s v="#FFFFFF"/>
  </r>
  <r>
    <n v="4546"/>
    <x v="0"/>
    <x v="5"/>
    <s v="Ambiente"/>
    <n v="2485"/>
    <x v="65"/>
    <x v="36"/>
    <x v="1"/>
    <x v="24"/>
    <x v="0"/>
    <x v="387"/>
    <s v="Años 2020-2021"/>
    <s v="hectáreas (ha)"/>
    <s v="DATA INTELLIGENCE con base en Procesamiento de Imágenes Satelitales SENTINEL"/>
    <s v="Mapa descargable (pdf) de la Dinámica de Cambio en temporada seca (Ene-Abr) durante los Años 2020-2021 en el Complejo Glaciar HUALAIHUÉ || Costeras entre Río Negro y Río Vodudahue/Río Barceló en junta con Río Vodudahue-7"/>
    <s v="Mapa descargable (pdf) de la Dinámica de Cambio en temporada seca (Ene-Abr) durante los Años 2020-2021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2485.pdf"/>
    <x v="0"/>
    <s v="#FFFFFF"/>
  </r>
  <r>
    <n v="4547"/>
    <x v="0"/>
    <x v="5"/>
    <s v="Ambiente"/>
    <n v="2485"/>
    <x v="65"/>
    <x v="37"/>
    <x v="1"/>
    <x v="24"/>
    <x v="0"/>
    <x v="387"/>
    <s v="Años 2017-2018"/>
    <s v="hectáreas (ha)"/>
    <s v="DATA INTELLIGENCE con base en Procesamiento de Imágenes Satelitales SENTINEL"/>
    <s v="Mapa descargable (pdf) de la Dinámica de Cambio en temporada seca (Ene-Abr) durante los Años 2017-2018 en el Complejo Glaciar HUALAIHUÉ || Costeras entre Río Negro y Río Vodudahue/Río Barceló en junta con Río Vodudahue-7"/>
    <s v="Mapa descargable (pdf) de la Dinámica de Cambio en temporada seca (Ene-Abr) durante los Años 2017-2018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2485.pdf"/>
    <x v="0"/>
    <s v="#FFFFFF"/>
  </r>
  <r>
    <n v="4548"/>
    <x v="0"/>
    <x v="5"/>
    <s v="Ambiente"/>
    <n v="2485"/>
    <x v="65"/>
    <x v="37"/>
    <x v="1"/>
    <x v="24"/>
    <x v="0"/>
    <x v="387"/>
    <s v="Años 2018-2019"/>
    <s v="hectáreas (ha)"/>
    <s v="DATA INTELLIGENCE con base en Procesamiento de Imágenes Satelitales SENTINEL"/>
    <s v="Mapa descargable (pdf) de la Dinámica de Cambio en temporada seca (Ene-Abr) durante los Años 2018-2019 en el Complejo Glaciar HUALAIHUÉ || Costeras entre Río Negro y Río Vodudahue/Río Barceló en junta con Río Vodudahue-7"/>
    <s v="Mapa descargable (pdf) de la Dinámica de Cambio en temporada seca (Ene-Abr) durante los Años 2018-2019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2485.pdf"/>
    <x v="0"/>
    <s v="#FFFFFF"/>
  </r>
  <r>
    <n v="4549"/>
    <x v="0"/>
    <x v="5"/>
    <s v="Ambiente"/>
    <n v="2485"/>
    <x v="65"/>
    <x v="37"/>
    <x v="1"/>
    <x v="24"/>
    <x v="0"/>
    <x v="387"/>
    <s v=" Años 2019-2020"/>
    <s v="hectáreas (ha)"/>
    <s v="DATA INTELLIGENCE con base en Procesamiento de Imágenes Satelitales SENTINEL"/>
    <s v="Mapa descargable (pdf) de la Dinámica de Cambio en temporada seca (Ene-Abr) durante los  Años 2019-2020 en el Complejo Glaciar HUALAIHUÉ || Costeras entre Río Negro y Río Vodudahue/Río Barceló en junta con Río Vodudahue-7"/>
    <s v="Mapa descargable (pdf) de la Dinámica de Cambio en temporada seca (Ene-Abr) durante los  Años 2019-2020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2485.pdf"/>
    <x v="0"/>
    <s v="#FFFFFF"/>
  </r>
  <r>
    <n v="4550"/>
    <x v="0"/>
    <x v="5"/>
    <s v="Ambiente"/>
    <n v="2485"/>
    <x v="66"/>
    <x v="39"/>
    <x v="1"/>
    <x v="24"/>
    <x v="0"/>
    <x v="387"/>
    <s v="Años 2017-2021"/>
    <s v="hectáreas (ha)"/>
    <s v="DATA INTELLIGENCE con base en Procesamiento de Imágenes Satelitales SENTINEL"/>
    <s v="Superficie Máxima y Mínima en el Complejo Glaciar HUALAIHUÉ || Costeras entre Río Negro y Río Vodudahue/Río Barceló en junta con Río Vodudahue-7"/>
    <s v="Superficie Máxima y Mínima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2485"/>
    <x v="0"/>
    <s v="#FFFFFF"/>
  </r>
  <r>
    <n v="4551"/>
    <x v="0"/>
    <x v="5"/>
    <s v="Ambiente"/>
    <n v="2485"/>
    <x v="66"/>
    <x v="39"/>
    <x v="1"/>
    <x v="24"/>
    <x v="17"/>
    <x v="387"/>
    <s v="Años 2017-2021"/>
    <s v="hectáreas (ha)"/>
    <s v="DATA INTELLIGENCE con base en Procesamiento de Imágenes Satelitales SENTINEL"/>
    <s v="Detalle de la Superficie Máxima y Mínima en el Complejo Glaciar HUALAIHUÉ || Costeras entre Río Negro y Río Vodudahue/Río Barceló en junta con Río Vodudahue-7"/>
    <s v="El detalle de las superficie máximas y mínimas, tanto en época seca (enero-abril) como en época fría (mayo-diciembre) para el Complejo Glaciar HUALAIHUÉ || Costeras entre Río Negro y Río Vodudahue/Río Barceló en junta con Río Vodudahue-7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2485"/>
    <x v="0"/>
    <s v="#FFFFFF"/>
  </r>
  <r>
    <n v="4552"/>
    <x v="0"/>
    <x v="5"/>
    <s v="Ambiente"/>
    <n v="2485"/>
    <x v="66"/>
    <x v="39"/>
    <x v="1"/>
    <x v="24"/>
    <x v="0"/>
    <x v="387"/>
    <s v="Años 2017-2021"/>
    <s v="hectáreas (ha)"/>
    <s v="DATA INTELLIGENCE con base en Procesamiento de Imágenes Satelitales SENTINEL"/>
    <s v="Mapa descargable (pdf) con las Superficies Máximas y Mínimas en el Complejo Glaciar HUALAIHUÉ || Costeras entre Río Negro y Río Vodudahue/Río Barceló en junta con Río Vodudahue-7"/>
    <s v="Mapa descargable (pdf) con las Superficies Máximas y Mínimas en el Complejo Glaciar HUALAIHUÉ || Costeras entre Río Negro y Río Vodudahue/Río Barceló en junta con Río Vodudahue-7, ubicado en la Región de Los Lagos, comuna de Hualaihué con una superficie estimada de 26.96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2485.pdf"/>
    <x v="0"/>
    <s v="#FFFFFF"/>
  </r>
  <r>
    <n v="4553"/>
    <x v="0"/>
    <x v="5"/>
    <s v="Ambiente"/>
    <n v="3105"/>
    <x v="65"/>
    <x v="36"/>
    <x v="1"/>
    <x v="24"/>
    <x v="0"/>
    <x v="388"/>
    <s v="Años 2017-2018"/>
    <s v="hectáreas (ha)"/>
    <s v="DATA INTELLIGENCE con base en Procesamiento de Imágenes Satelitales SENTINEL"/>
    <s v="Dinámica de Cambio en temporada seca (Ene-Abr) durante los Años 2017-2018 en el Complejo Glaciar Monte Tronador 2"/>
    <s v="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105"/>
    <x v="0"/>
    <s v="#FFFFFF"/>
  </r>
  <r>
    <n v="4554"/>
    <x v="0"/>
    <x v="5"/>
    <s v="Ambiente"/>
    <n v="3105"/>
    <x v="65"/>
    <x v="36"/>
    <x v="1"/>
    <x v="24"/>
    <x v="0"/>
    <x v="388"/>
    <s v="Años 2018-2019"/>
    <s v="hectáreas (ha)"/>
    <s v="DATA INTELLIGENCE con base en Procesamiento de Imágenes Satelitales SENTINEL"/>
    <s v="Dinámica de Cambio en temporada seca (Ene-Abr) durante los Años 2018-2019 en el Complejo Glaciar Monte Tronador 2"/>
    <s v="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105"/>
    <x v="0"/>
    <s v="#FFFFFF"/>
  </r>
  <r>
    <n v="4555"/>
    <x v="0"/>
    <x v="5"/>
    <s v="Ambiente"/>
    <n v="3105"/>
    <x v="65"/>
    <x v="36"/>
    <x v="1"/>
    <x v="24"/>
    <x v="0"/>
    <x v="388"/>
    <s v=" Años 2019-2020"/>
    <s v="hectáreas (ha)"/>
    <s v="DATA INTELLIGENCE con base en Procesamiento de Imágenes Satelitales SENTINEL"/>
    <s v="Dinámica de Cambio en temporada seca (Ene-Abr) durante los  Años 2019-2020 en el Complejo Glaciar Monte Tronador 2"/>
    <s v="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105"/>
    <x v="0"/>
    <s v="#FFFFFF"/>
  </r>
  <r>
    <n v="4556"/>
    <x v="0"/>
    <x v="5"/>
    <s v="Ambiente"/>
    <n v="3105"/>
    <x v="65"/>
    <x v="36"/>
    <x v="1"/>
    <x v="24"/>
    <x v="0"/>
    <x v="388"/>
    <s v="Años 2020-2021"/>
    <s v="hectáreas (ha)"/>
    <s v="DATA INTELLIGENCE con base en Procesamiento de Imágenes Satelitales SENTINEL"/>
    <s v="Dinámica de Cambio en temporada seca (Ene-Abr) durante los Años 2020-2021 en el Complejo Glaciar Monte Tronador 2"/>
    <s v="Dinámica de Cambio en temporada seca (Ene-Abr) durante los Años 2020-2021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105"/>
    <x v="0"/>
    <s v="#FFFFFF"/>
  </r>
  <r>
    <n v="4557"/>
    <x v="0"/>
    <x v="5"/>
    <s v="Ambiente"/>
    <n v="3105"/>
    <x v="65"/>
    <x v="37"/>
    <x v="1"/>
    <x v="24"/>
    <x v="0"/>
    <x v="388"/>
    <s v="Años 2017-2018"/>
    <s v="hectáreas (ha)"/>
    <s v="DATA INTELLIGENCE con base en Procesamiento de Imágenes Satelitales SENTINEL"/>
    <s v="Dinámica de Cambio en temporada seca (Ene-Abr) durante los Años 2017-2018 en el Complejo Glaciar Monte Tronador 2"/>
    <s v="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105"/>
    <x v="0"/>
    <s v="#FFFFFF"/>
  </r>
  <r>
    <n v="4558"/>
    <x v="0"/>
    <x v="5"/>
    <s v="Ambiente"/>
    <n v="3105"/>
    <x v="65"/>
    <x v="37"/>
    <x v="1"/>
    <x v="24"/>
    <x v="0"/>
    <x v="388"/>
    <s v="Años 2018-2019"/>
    <s v="hectáreas (ha)"/>
    <s v="DATA INTELLIGENCE con base en Procesamiento de Imágenes Satelitales SENTINEL"/>
    <s v="Dinámica de Cambio en temporada seca (Ene-Abr) durante los Años 2018-2019 en el Complejo Glaciar Monte Tronador 2"/>
    <s v="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105"/>
    <x v="0"/>
    <s v="#FFFFFF"/>
  </r>
  <r>
    <n v="4559"/>
    <x v="0"/>
    <x v="5"/>
    <s v="Ambiente"/>
    <n v="3105"/>
    <x v="65"/>
    <x v="37"/>
    <x v="1"/>
    <x v="24"/>
    <x v="0"/>
    <x v="388"/>
    <s v=" Años 2019-2020"/>
    <s v="hectáreas (ha)"/>
    <s v="DATA INTELLIGENCE con base en Procesamiento de Imágenes Satelitales SENTINEL"/>
    <s v="Dinámica de Cambio en temporada seca (Ene-Abr) durante los  Años 2019-2020 en el Complejo Glaciar Monte Tronador 2"/>
    <s v="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105"/>
    <x v="0"/>
    <s v="#FFFFFF"/>
  </r>
  <r>
    <n v="4560"/>
    <x v="0"/>
    <x v="5"/>
    <s v="Ambiente"/>
    <n v="3105"/>
    <x v="65"/>
    <x v="38"/>
    <x v="1"/>
    <x v="24"/>
    <x v="17"/>
    <x v="388"/>
    <s v="Años 2017-2021"/>
    <s v="hectáreas (ha)"/>
    <s v="DATA INTELLIGENCE con base en Procesamiento de Imágenes Satelitales SENTINEL"/>
    <s v="Detalle de la Dinámica de Cambio en el Complejo Glaciar Monte Tronador 2"/>
    <s v="Todas las cifras vinculadas al Complejo Glaciar Monte Tronador 2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105"/>
    <x v="0"/>
    <s v="#FFFFFF"/>
  </r>
  <r>
    <n v="4561"/>
    <x v="0"/>
    <x v="5"/>
    <s v="Ambiente"/>
    <n v="3105"/>
    <x v="65"/>
    <x v="36"/>
    <x v="1"/>
    <x v="24"/>
    <x v="0"/>
    <x v="388"/>
    <s v="Años 2017-2018"/>
    <s v="hectáreas (ha)"/>
    <s v="DATA INTELLIGENCE con base en Procesamiento de Imágenes Satelitales SENTINEL"/>
    <s v="Mapa descargable (pdf) de la Dinámica de Cambio en temporada seca (Ene-Abr) durante los Años 2017-2018 en el Complejo Glaciar Monte Tronador 2"/>
    <s v="Mapa descargable (pdf) de la 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3105.pdf"/>
    <x v="0"/>
    <s v="#FFFFFF"/>
  </r>
  <r>
    <n v="4562"/>
    <x v="0"/>
    <x v="5"/>
    <s v="Ambiente"/>
    <n v="3105"/>
    <x v="65"/>
    <x v="36"/>
    <x v="1"/>
    <x v="24"/>
    <x v="0"/>
    <x v="388"/>
    <s v="Años 2018-2019"/>
    <s v="hectáreas (ha)"/>
    <s v="DATA INTELLIGENCE con base en Procesamiento de Imágenes Satelitales SENTINEL"/>
    <s v="Mapa descargable (pdf) de la Dinámica de Cambio en temporada seca (Ene-Abr) durante los Años 2018-2019 en el Complejo Glaciar Monte Tronador 2"/>
    <s v="Mapa descargable (pdf) de la 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3105.pdf"/>
    <x v="0"/>
    <s v="#FFFFFF"/>
  </r>
  <r>
    <n v="4563"/>
    <x v="0"/>
    <x v="5"/>
    <s v="Ambiente"/>
    <n v="3105"/>
    <x v="65"/>
    <x v="36"/>
    <x v="1"/>
    <x v="24"/>
    <x v="0"/>
    <x v="388"/>
    <s v=" Años 2019-2020"/>
    <s v="hectáreas (ha)"/>
    <s v="DATA INTELLIGENCE con base en Procesamiento de Imágenes Satelitales SENTINEL"/>
    <s v="Mapa descargable (pdf) de la Dinámica de Cambio en temporada seca (Ene-Abr) durante los  Años 2019-2020 en el Complejo Glaciar Monte Tronador 2"/>
    <s v="Mapa descargable (pdf) de la 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3105.pdf"/>
    <x v="0"/>
    <s v="#FFFFFF"/>
  </r>
  <r>
    <n v="4564"/>
    <x v="0"/>
    <x v="5"/>
    <s v="Ambiente"/>
    <n v="3105"/>
    <x v="65"/>
    <x v="36"/>
    <x v="1"/>
    <x v="24"/>
    <x v="0"/>
    <x v="388"/>
    <s v="Años 2020-2021"/>
    <s v="hectáreas (ha)"/>
    <s v="DATA INTELLIGENCE con base en Procesamiento de Imágenes Satelitales SENTINEL"/>
    <s v="Mapa descargable (pdf) de la Dinámica de Cambio en temporada seca (Ene-Abr) durante los Años 2020-2021 en el Complejo Glaciar Monte Tronador 2"/>
    <s v="Mapa descargable (pdf) de la Dinámica de Cambio en temporada seca (Ene-Abr) durante los Años 2020-2021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3105.pdf"/>
    <x v="0"/>
    <s v="#FFFFFF"/>
  </r>
  <r>
    <n v="4565"/>
    <x v="0"/>
    <x v="5"/>
    <s v="Ambiente"/>
    <n v="3105"/>
    <x v="65"/>
    <x v="37"/>
    <x v="1"/>
    <x v="24"/>
    <x v="0"/>
    <x v="388"/>
    <s v="Años 2017-2018"/>
    <s v="hectáreas (ha)"/>
    <s v="DATA INTELLIGENCE con base en Procesamiento de Imágenes Satelitales SENTINEL"/>
    <s v="Mapa descargable (pdf) de la Dinámica de Cambio en temporada seca (Ene-Abr) durante los Años 2017-2018 en el Complejo Glaciar Monte Tronador 2"/>
    <s v="Mapa descargable (pdf) de la Dinámica de Cambio en temporada seca (Ene-Abr) durante los Años 2017-2018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3105.pdf"/>
    <x v="0"/>
    <s v="#FFFFFF"/>
  </r>
  <r>
    <n v="4566"/>
    <x v="0"/>
    <x v="5"/>
    <s v="Ambiente"/>
    <n v="3105"/>
    <x v="65"/>
    <x v="37"/>
    <x v="1"/>
    <x v="24"/>
    <x v="0"/>
    <x v="388"/>
    <s v="Años 2018-2019"/>
    <s v="hectáreas (ha)"/>
    <s v="DATA INTELLIGENCE con base en Procesamiento de Imágenes Satelitales SENTINEL"/>
    <s v="Mapa descargable (pdf) de la Dinámica de Cambio en temporada seca (Ene-Abr) durante los Años 2018-2019 en el Complejo Glaciar Monte Tronador 2"/>
    <s v="Mapa descargable (pdf) de la Dinámica de Cambio en temporada seca (Ene-Abr) durante los Años 2018-2019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3105.pdf"/>
    <x v="0"/>
    <s v="#FFFFFF"/>
  </r>
  <r>
    <n v="4567"/>
    <x v="0"/>
    <x v="5"/>
    <s v="Ambiente"/>
    <n v="3105"/>
    <x v="65"/>
    <x v="37"/>
    <x v="1"/>
    <x v="24"/>
    <x v="0"/>
    <x v="388"/>
    <s v=" Años 2019-2020"/>
    <s v="hectáreas (ha)"/>
    <s v="DATA INTELLIGENCE con base en Procesamiento de Imágenes Satelitales SENTINEL"/>
    <s v="Mapa descargable (pdf) de la Dinámica de Cambio en temporada seca (Ene-Abr) durante los  Años 2019-2020 en el Complejo Glaciar Monte Tronador 2"/>
    <s v="Mapa descargable (pdf) de la Dinámica de Cambio en temporada seca (Ene-Abr) durante los  Años 2019-2020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3105.pdf"/>
    <x v="0"/>
    <s v="#FFFFFF"/>
  </r>
  <r>
    <n v="4568"/>
    <x v="0"/>
    <x v="5"/>
    <s v="Ambiente"/>
    <n v="3105"/>
    <x v="66"/>
    <x v="39"/>
    <x v="1"/>
    <x v="24"/>
    <x v="0"/>
    <x v="388"/>
    <s v="Años 2017-2021"/>
    <s v="hectáreas (ha)"/>
    <s v="DATA INTELLIGENCE con base en Procesamiento de Imágenes Satelitales SENTINEL"/>
    <s v="Superficie Máxima y Mínima en el Complejo Glaciar Monte Tronador 2"/>
    <s v="Superficie Máxima y Mínima en el Complejo Glaciar Monte Tronador 2, ubicado en la Región de Los Lagos, comuna de Puerto Varas con una superficie estimada de 107.88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105"/>
    <x v="0"/>
    <s v="#FFFFFF"/>
  </r>
  <r>
    <n v="4569"/>
    <x v="0"/>
    <x v="5"/>
    <s v="Ambiente"/>
    <n v="3105"/>
    <x v="66"/>
    <x v="39"/>
    <x v="1"/>
    <x v="24"/>
    <x v="17"/>
    <x v="388"/>
    <s v="Años 2017-2021"/>
    <s v="hectáreas (ha)"/>
    <s v="DATA INTELLIGENCE con base en Procesamiento de Imágenes Satelitales SENTINEL"/>
    <s v="Detalle de la Superficie Máxima y Mínima en el Complejo Glaciar Monte Tronador 2"/>
    <s v="El detalle de las superficie máximas y mínimas, tanto en época seca (enero-abril) como en época fría (mayo-diciembre) para el Complejo Glaciar Monte Tronador 2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105"/>
    <x v="0"/>
    <s v="#FFFFFF"/>
  </r>
  <r>
    <n v="4570"/>
    <x v="0"/>
    <x v="5"/>
    <s v="Ambiente"/>
    <n v="3105"/>
    <x v="66"/>
    <x v="39"/>
    <x v="1"/>
    <x v="24"/>
    <x v="0"/>
    <x v="388"/>
    <s v="Años 2017-2021"/>
    <s v="hectáreas (ha)"/>
    <s v="DATA INTELLIGENCE con base en Procesamiento de Imágenes Satelitales SENTINEL"/>
    <s v="Mapa descargable (pdf) con las Superficies Máximas y Mínimas en el Complejo Glaciar Monte Tronador 2"/>
    <s v="Mapa descargable (pdf) con las Superficies Máximas y Mínimas en el Complejo Glaciar Monte Tronador 2, ubicado en la Región de Los Lagos, comuna de Puerto Varas con una superficie estimada de 107.88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105.pdf"/>
    <x v="0"/>
    <s v="#FFFFFF"/>
  </r>
  <r>
    <n v="4571"/>
    <x v="0"/>
    <x v="5"/>
    <s v="Ambiente"/>
    <n v="3119"/>
    <x v="65"/>
    <x v="36"/>
    <x v="1"/>
    <x v="24"/>
    <x v="0"/>
    <x v="389"/>
    <s v="Años 2017-2018"/>
    <s v="hectáreas (ha)"/>
    <s v="DATA INTELLIGENCE con base en Procesamiento de Imágenes Satelitales SENTINEL"/>
    <s v="Dinámica de Cambio en temporada seca (Ene-Abr) durante los Años 2017-2018 en el Complejo Glaciar Volcán Puntiagudo - 1"/>
    <s v="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3119"/>
    <x v="0"/>
    <s v="#FFFFFF"/>
  </r>
  <r>
    <n v="4572"/>
    <x v="0"/>
    <x v="5"/>
    <s v="Ambiente"/>
    <n v="3119"/>
    <x v="65"/>
    <x v="36"/>
    <x v="1"/>
    <x v="24"/>
    <x v="0"/>
    <x v="389"/>
    <s v="Años 2018-2019"/>
    <s v="hectáreas (ha)"/>
    <s v="DATA INTELLIGENCE con base en Procesamiento de Imágenes Satelitales SENTINEL"/>
    <s v="Dinámica de Cambio en temporada seca (Ene-Abr) durante los Años 2018-2019 en el Complejo Glaciar Volcán Puntiagudo - 1"/>
    <s v="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3119"/>
    <x v="0"/>
    <s v="#FFFFFF"/>
  </r>
  <r>
    <n v="4573"/>
    <x v="0"/>
    <x v="5"/>
    <s v="Ambiente"/>
    <n v="3119"/>
    <x v="65"/>
    <x v="36"/>
    <x v="1"/>
    <x v="24"/>
    <x v="0"/>
    <x v="389"/>
    <s v=" Años 2019-2020"/>
    <s v="hectáreas (ha)"/>
    <s v="DATA INTELLIGENCE con base en Procesamiento de Imágenes Satelitales SENTINEL"/>
    <s v="Dinámica de Cambio en temporada seca (Ene-Abr) durante los  Años 2019-2020 en el Complejo Glaciar Volcán Puntiagudo - 1"/>
    <s v="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3119"/>
    <x v="0"/>
    <s v="#FFFFFF"/>
  </r>
  <r>
    <n v="4574"/>
    <x v="0"/>
    <x v="5"/>
    <s v="Ambiente"/>
    <n v="3119"/>
    <x v="65"/>
    <x v="36"/>
    <x v="1"/>
    <x v="24"/>
    <x v="0"/>
    <x v="389"/>
    <s v="Años 2020-2021"/>
    <s v="hectáreas (ha)"/>
    <s v="DATA INTELLIGENCE con base en Procesamiento de Imágenes Satelitales SENTINEL"/>
    <s v="Dinámica de Cambio en temporada seca (Ene-Abr) durante los Años 2020-2021 en el Complejo Glaciar Volcán Puntiagudo - 1"/>
    <s v="Dinámica de Cambio en temporada seca (Ene-Abr) durante los Años 2020-2021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3119"/>
    <x v="0"/>
    <s v="#FFFFFF"/>
  </r>
  <r>
    <n v="4575"/>
    <x v="0"/>
    <x v="5"/>
    <s v="Ambiente"/>
    <n v="3119"/>
    <x v="65"/>
    <x v="37"/>
    <x v="1"/>
    <x v="24"/>
    <x v="0"/>
    <x v="389"/>
    <s v="Años 2017-2018"/>
    <s v="hectáreas (ha)"/>
    <s v="DATA INTELLIGENCE con base en Procesamiento de Imágenes Satelitales SENTINEL"/>
    <s v="Dinámica de Cambio en temporada seca (Ene-Abr) durante los Años 2017-2018 en el Complejo Glaciar Volcán Puntiagudo - 1"/>
    <s v="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3119"/>
    <x v="0"/>
    <s v="#FFFFFF"/>
  </r>
  <r>
    <n v="4576"/>
    <x v="0"/>
    <x v="5"/>
    <s v="Ambiente"/>
    <n v="3119"/>
    <x v="65"/>
    <x v="37"/>
    <x v="1"/>
    <x v="24"/>
    <x v="0"/>
    <x v="389"/>
    <s v="Años 2018-2019"/>
    <s v="hectáreas (ha)"/>
    <s v="DATA INTELLIGENCE con base en Procesamiento de Imágenes Satelitales SENTINEL"/>
    <s v="Dinámica de Cambio en temporada seca (Ene-Abr) durante los Años 2018-2019 en el Complejo Glaciar Volcán Puntiagudo - 1"/>
    <s v="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3119"/>
    <x v="0"/>
    <s v="#FFFFFF"/>
  </r>
  <r>
    <n v="4577"/>
    <x v="0"/>
    <x v="5"/>
    <s v="Ambiente"/>
    <n v="3119"/>
    <x v="65"/>
    <x v="37"/>
    <x v="1"/>
    <x v="24"/>
    <x v="0"/>
    <x v="389"/>
    <s v=" Años 2019-2020"/>
    <s v="hectáreas (ha)"/>
    <s v="DATA INTELLIGENCE con base en Procesamiento de Imágenes Satelitales SENTINEL"/>
    <s v="Dinámica de Cambio en temporada seca (Ene-Abr) durante los  Años 2019-2020 en el Complejo Glaciar Volcán Puntiagudo - 1"/>
    <s v="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3119"/>
    <x v="0"/>
    <s v="#FFFFFF"/>
  </r>
  <r>
    <n v="4578"/>
    <x v="0"/>
    <x v="5"/>
    <s v="Ambiente"/>
    <n v="3119"/>
    <x v="65"/>
    <x v="38"/>
    <x v="1"/>
    <x v="24"/>
    <x v="17"/>
    <x v="389"/>
    <s v="Años 2017-2021"/>
    <s v="hectáreas (ha)"/>
    <s v="DATA INTELLIGENCE con base en Procesamiento de Imágenes Satelitales SENTINEL"/>
    <s v="Detalle de la Dinámica de Cambio en el Complejo Glaciar Volcán Puntiagudo - 1"/>
    <s v="Todas las cifras vinculadas al Complejo Glaciar Volcán Puntiagudo - 1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3119"/>
    <x v="0"/>
    <s v="#FFFFFF"/>
  </r>
  <r>
    <n v="4579"/>
    <x v="0"/>
    <x v="5"/>
    <s v="Ambiente"/>
    <n v="3119"/>
    <x v="65"/>
    <x v="36"/>
    <x v="1"/>
    <x v="24"/>
    <x v="0"/>
    <x v="389"/>
    <s v="Años 2017-2018"/>
    <s v="hectáreas (ha)"/>
    <s v="DATA INTELLIGENCE con base en Procesamiento de Imágenes Satelitales SENTINEL"/>
    <s v="Mapa descargable (pdf) de la Dinámica de Cambio en temporada seca (Ene-Abr) durante los Años 2017-2018 en el Complejo Glaciar Volcán Puntiagudo - 1"/>
    <s v="Mapa descargable (pdf) de la 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3119.pdf"/>
    <x v="0"/>
    <s v="#FFFFFF"/>
  </r>
  <r>
    <n v="4580"/>
    <x v="0"/>
    <x v="5"/>
    <s v="Ambiente"/>
    <n v="3119"/>
    <x v="65"/>
    <x v="36"/>
    <x v="1"/>
    <x v="24"/>
    <x v="0"/>
    <x v="389"/>
    <s v="Años 2018-2019"/>
    <s v="hectáreas (ha)"/>
    <s v="DATA INTELLIGENCE con base en Procesamiento de Imágenes Satelitales SENTINEL"/>
    <s v="Mapa descargable (pdf) de la Dinámica de Cambio en temporada seca (Ene-Abr) durante los Años 2018-2019 en el Complejo Glaciar Volcán Puntiagudo - 1"/>
    <s v="Mapa descargable (pdf) de la 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3119.pdf"/>
    <x v="0"/>
    <s v="#FFFFFF"/>
  </r>
  <r>
    <n v="4581"/>
    <x v="0"/>
    <x v="5"/>
    <s v="Ambiente"/>
    <n v="3119"/>
    <x v="65"/>
    <x v="36"/>
    <x v="1"/>
    <x v="24"/>
    <x v="0"/>
    <x v="389"/>
    <s v=" Años 2019-2020"/>
    <s v="hectáreas (ha)"/>
    <s v="DATA INTELLIGENCE con base en Procesamiento de Imágenes Satelitales SENTINEL"/>
    <s v="Mapa descargable (pdf) de la Dinámica de Cambio en temporada seca (Ene-Abr) durante los  Años 2019-2020 en el Complejo Glaciar Volcán Puntiagudo - 1"/>
    <s v="Mapa descargable (pdf) de la 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3119.pdf"/>
    <x v="0"/>
    <s v="#FFFFFF"/>
  </r>
  <r>
    <n v="4582"/>
    <x v="0"/>
    <x v="5"/>
    <s v="Ambiente"/>
    <n v="3119"/>
    <x v="65"/>
    <x v="36"/>
    <x v="1"/>
    <x v="24"/>
    <x v="0"/>
    <x v="389"/>
    <s v="Años 2020-2021"/>
    <s v="hectáreas (ha)"/>
    <s v="DATA INTELLIGENCE con base en Procesamiento de Imágenes Satelitales SENTINEL"/>
    <s v="Mapa descargable (pdf) de la Dinámica de Cambio en temporada seca (Ene-Abr) durante los Años 2020-2021 en el Complejo Glaciar Volcán Puntiagudo - 1"/>
    <s v="Mapa descargable (pdf) de la Dinámica de Cambio en temporada seca (Ene-Abr) durante los Años 2020-2021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3119.pdf"/>
    <x v="0"/>
    <s v="#FFFFFF"/>
  </r>
  <r>
    <n v="4583"/>
    <x v="0"/>
    <x v="5"/>
    <s v="Ambiente"/>
    <n v="3119"/>
    <x v="65"/>
    <x v="37"/>
    <x v="1"/>
    <x v="24"/>
    <x v="0"/>
    <x v="389"/>
    <s v="Años 2017-2018"/>
    <s v="hectáreas (ha)"/>
    <s v="DATA INTELLIGENCE con base en Procesamiento de Imágenes Satelitales SENTINEL"/>
    <s v="Mapa descargable (pdf) de la Dinámica de Cambio en temporada seca (Ene-Abr) durante los Años 2017-2018 en el Complejo Glaciar Volcán Puntiagudo - 1"/>
    <s v="Mapa descargable (pdf) de la Dinámica de Cambio en temporada seca (Ene-Abr) durante los Años 2017-2018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3119.pdf"/>
    <x v="0"/>
    <s v="#FFFFFF"/>
  </r>
  <r>
    <n v="4584"/>
    <x v="0"/>
    <x v="5"/>
    <s v="Ambiente"/>
    <n v="3119"/>
    <x v="65"/>
    <x v="37"/>
    <x v="1"/>
    <x v="24"/>
    <x v="0"/>
    <x v="389"/>
    <s v="Años 2018-2019"/>
    <s v="hectáreas (ha)"/>
    <s v="DATA INTELLIGENCE con base en Procesamiento de Imágenes Satelitales SENTINEL"/>
    <s v="Mapa descargable (pdf) de la Dinámica de Cambio en temporada seca (Ene-Abr) durante los Años 2018-2019 en el Complejo Glaciar Volcán Puntiagudo - 1"/>
    <s v="Mapa descargable (pdf) de la Dinámica de Cambio en temporada seca (Ene-Abr) durante los Años 2018-2019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3119.pdf"/>
    <x v="0"/>
    <s v="#FFFFFF"/>
  </r>
  <r>
    <n v="4585"/>
    <x v="0"/>
    <x v="5"/>
    <s v="Ambiente"/>
    <n v="3119"/>
    <x v="65"/>
    <x v="37"/>
    <x v="1"/>
    <x v="24"/>
    <x v="0"/>
    <x v="389"/>
    <s v=" Años 2019-2020"/>
    <s v="hectáreas (ha)"/>
    <s v="DATA INTELLIGENCE con base en Procesamiento de Imágenes Satelitales SENTINEL"/>
    <s v="Mapa descargable (pdf) de la Dinámica de Cambio en temporada seca (Ene-Abr) durante los  Años 2019-2020 en el Complejo Glaciar Volcán Puntiagudo - 1"/>
    <s v="Mapa descargable (pdf) de la Dinámica de Cambio en temporada seca (Ene-Abr) durante los  Años 2019-2020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3119.pdf"/>
    <x v="0"/>
    <s v="#FFFFFF"/>
  </r>
  <r>
    <n v="4586"/>
    <x v="0"/>
    <x v="5"/>
    <s v="Ambiente"/>
    <n v="3119"/>
    <x v="66"/>
    <x v="39"/>
    <x v="1"/>
    <x v="24"/>
    <x v="0"/>
    <x v="389"/>
    <s v="Años 2017-2021"/>
    <s v="hectáreas (ha)"/>
    <s v="DATA INTELLIGENCE con base en Procesamiento de Imágenes Satelitales SENTINEL"/>
    <s v="Superficie Máxima y Mínima en el Complejo Glaciar Volcán Puntiagudo - 1"/>
    <s v="Superficie Máxima y Mínima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3119"/>
    <x v="0"/>
    <s v="#FFFFFF"/>
  </r>
  <r>
    <n v="4587"/>
    <x v="0"/>
    <x v="5"/>
    <s v="Ambiente"/>
    <n v="3119"/>
    <x v="66"/>
    <x v="39"/>
    <x v="1"/>
    <x v="24"/>
    <x v="17"/>
    <x v="389"/>
    <s v="Años 2017-2021"/>
    <s v="hectáreas (ha)"/>
    <s v="DATA INTELLIGENCE con base en Procesamiento de Imágenes Satelitales SENTINEL"/>
    <s v="Detalle de la Superficie Máxima y Mínima en el Complejo Glaciar Volcán Puntiagudo - 1"/>
    <s v="El detalle de las superficie máximas y mínimas, tanto en época seca (enero-abril) como en época fría (mayo-diciembre) para el Complejo Glaciar Volcán Puntiagudo - 1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3119"/>
    <x v="0"/>
    <s v="#FFFFFF"/>
  </r>
  <r>
    <n v="4588"/>
    <x v="0"/>
    <x v="5"/>
    <s v="Ambiente"/>
    <n v="3119"/>
    <x v="66"/>
    <x v="39"/>
    <x v="1"/>
    <x v="24"/>
    <x v="0"/>
    <x v="389"/>
    <s v="Años 2017-2021"/>
    <s v="hectáreas (ha)"/>
    <s v="DATA INTELLIGENCE con base en Procesamiento de Imágenes Satelitales SENTINEL"/>
    <s v="Mapa descargable (pdf) con las Superficies Máximas y Mínimas en el Complejo Glaciar Volcán Puntiagudo - 1"/>
    <s v="Mapa descargable (pdf) con las Superficies Máximas y Mínimas en el Complejo Glaciar Volcán Puntiagudo - 1, ubicado en la Región de Los Lagos, comunas de Puerto Varas y Puerto Octay con una superficie estimada de 17.008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3119.pdf"/>
    <x v="0"/>
    <s v="#FFFFFF"/>
  </r>
  <r>
    <n v="4589"/>
    <x v="0"/>
    <x v="5"/>
    <s v="Ambiente"/>
    <n v="3123"/>
    <x v="65"/>
    <x v="36"/>
    <x v="1"/>
    <x v="24"/>
    <x v="0"/>
    <x v="390"/>
    <s v="Años 2017-2018"/>
    <s v="hectáreas (ha)"/>
    <s v="DATA INTELLIGENCE con base en Procesamiento de Imágenes Satelitales SENTINEL"/>
    <s v="Dinámica de Cambio en temporada seca (Ene-Abr) durante los Años 2017-2018 en el Complejo Glaciar PUYEHUE || Río Negro/Río Pajarito"/>
    <s v="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3123"/>
    <x v="0"/>
    <s v="#FFFFFF"/>
  </r>
  <r>
    <n v="4590"/>
    <x v="0"/>
    <x v="5"/>
    <s v="Ambiente"/>
    <n v="3123"/>
    <x v="65"/>
    <x v="36"/>
    <x v="1"/>
    <x v="24"/>
    <x v="0"/>
    <x v="390"/>
    <s v="Años 2018-2019"/>
    <s v="hectáreas (ha)"/>
    <s v="DATA INTELLIGENCE con base en Procesamiento de Imágenes Satelitales SENTINEL"/>
    <s v="Dinámica de Cambio en temporada seca (Ene-Abr) durante los Años 2018-2019 en el Complejo Glaciar PUYEHUE || Río Negro/Río Pajarito"/>
    <s v="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3123"/>
    <x v="0"/>
    <s v="#FFFFFF"/>
  </r>
  <r>
    <n v="4591"/>
    <x v="0"/>
    <x v="5"/>
    <s v="Ambiente"/>
    <n v="3123"/>
    <x v="65"/>
    <x v="36"/>
    <x v="1"/>
    <x v="24"/>
    <x v="0"/>
    <x v="390"/>
    <s v=" Años 2019-2020"/>
    <s v="hectáreas (ha)"/>
    <s v="DATA INTELLIGENCE con base en Procesamiento de Imágenes Satelitales SENTINEL"/>
    <s v="Dinámica de Cambio en temporada seca (Ene-Abr) durante los  Años 2019-2020 en el Complejo Glaciar PUYEHUE || Río Negro/Río Pajarito"/>
    <s v="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3123"/>
    <x v="0"/>
    <s v="#FFFFFF"/>
  </r>
  <r>
    <n v="4592"/>
    <x v="0"/>
    <x v="5"/>
    <s v="Ambiente"/>
    <n v="3123"/>
    <x v="65"/>
    <x v="36"/>
    <x v="1"/>
    <x v="24"/>
    <x v="0"/>
    <x v="390"/>
    <s v="Años 2020-2021"/>
    <s v="hectáreas (ha)"/>
    <s v="DATA INTELLIGENCE con base en Procesamiento de Imágenes Satelitales SENTINEL"/>
    <s v="Dinámica de Cambio en temporada seca (Ene-Abr) durante los Años 2020-2021 en el Complejo Glaciar PUYEHUE || Río Negro/Río Pajarito"/>
    <s v="Dinámica de Cambio en temporada seca (Ene-Abr) durante los Años 2020-2021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3123"/>
    <x v="0"/>
    <s v="#FFFFFF"/>
  </r>
  <r>
    <n v="4593"/>
    <x v="0"/>
    <x v="5"/>
    <s v="Ambiente"/>
    <n v="3123"/>
    <x v="65"/>
    <x v="37"/>
    <x v="1"/>
    <x v="24"/>
    <x v="0"/>
    <x v="390"/>
    <s v="Años 2017-2018"/>
    <s v="hectáreas (ha)"/>
    <s v="DATA INTELLIGENCE con base en Procesamiento de Imágenes Satelitales SENTINEL"/>
    <s v="Dinámica de Cambio en temporada seca (Ene-Abr) durante los Años 2017-2018 en el Complejo Glaciar PUYEHUE || Río Negro/Río Pajarito"/>
    <s v="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3123"/>
    <x v="0"/>
    <s v="#FFFFFF"/>
  </r>
  <r>
    <n v="4594"/>
    <x v="0"/>
    <x v="5"/>
    <s v="Ambiente"/>
    <n v="3123"/>
    <x v="65"/>
    <x v="37"/>
    <x v="1"/>
    <x v="24"/>
    <x v="0"/>
    <x v="390"/>
    <s v="Años 2018-2019"/>
    <s v="hectáreas (ha)"/>
    <s v="DATA INTELLIGENCE con base en Procesamiento de Imágenes Satelitales SENTINEL"/>
    <s v="Dinámica de Cambio en temporada seca (Ene-Abr) durante los Años 2018-2019 en el Complejo Glaciar PUYEHUE || Río Negro/Río Pajarito"/>
    <s v="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3123"/>
    <x v="0"/>
    <s v="#FFFFFF"/>
  </r>
  <r>
    <n v="4595"/>
    <x v="0"/>
    <x v="5"/>
    <s v="Ambiente"/>
    <n v="3123"/>
    <x v="65"/>
    <x v="37"/>
    <x v="1"/>
    <x v="24"/>
    <x v="0"/>
    <x v="390"/>
    <s v=" Años 2019-2020"/>
    <s v="hectáreas (ha)"/>
    <s v="DATA INTELLIGENCE con base en Procesamiento de Imágenes Satelitales SENTINEL"/>
    <s v="Dinámica de Cambio en temporada seca (Ene-Abr) durante los  Años 2019-2020 en el Complejo Glaciar PUYEHUE || Río Negro/Río Pajarito"/>
    <s v="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3123"/>
    <x v="0"/>
    <s v="#FFFFFF"/>
  </r>
  <r>
    <n v="4596"/>
    <x v="0"/>
    <x v="5"/>
    <s v="Ambiente"/>
    <n v="3123"/>
    <x v="65"/>
    <x v="38"/>
    <x v="1"/>
    <x v="24"/>
    <x v="17"/>
    <x v="390"/>
    <s v="Años 2017-2021"/>
    <s v="hectáreas (ha)"/>
    <s v="DATA INTELLIGENCE con base en Procesamiento de Imágenes Satelitales SENTINEL"/>
    <s v="Detalle de la Dinámica de Cambio en el Complejo Glaciar PUYEHUE || Río Negro/Río Pajarito"/>
    <s v="Todas las cifras vinculadas al Complejo Glaciar PUYEHUE || Río Negro/Río Pajarit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3123"/>
    <x v="0"/>
    <s v="#FFFFFF"/>
  </r>
  <r>
    <n v="4597"/>
    <x v="0"/>
    <x v="5"/>
    <s v="Ambiente"/>
    <n v="3123"/>
    <x v="65"/>
    <x v="36"/>
    <x v="1"/>
    <x v="24"/>
    <x v="0"/>
    <x v="390"/>
    <s v="Años 2017-2018"/>
    <s v="hectáreas (ha)"/>
    <s v="DATA INTELLIGENCE con base en Procesamiento de Imágenes Satelitales SENTINEL"/>
    <s v="Mapa descargable (pdf) de la Dinámica de Cambio en temporada seca (Ene-Abr) durante los Años 2017-2018 en el Complejo Glaciar PUYEHUE || Río Negro/Río Pajarito"/>
    <s v="Mapa descargable (pdf) de la 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3123.pdf"/>
    <x v="0"/>
    <s v="#FFFFFF"/>
  </r>
  <r>
    <n v="4598"/>
    <x v="0"/>
    <x v="5"/>
    <s v="Ambiente"/>
    <n v="3123"/>
    <x v="65"/>
    <x v="36"/>
    <x v="1"/>
    <x v="24"/>
    <x v="0"/>
    <x v="390"/>
    <s v="Años 2018-2019"/>
    <s v="hectáreas (ha)"/>
    <s v="DATA INTELLIGENCE con base en Procesamiento de Imágenes Satelitales SENTINEL"/>
    <s v="Mapa descargable (pdf) de la Dinámica de Cambio en temporada seca (Ene-Abr) durante los Años 2018-2019 en el Complejo Glaciar PUYEHUE || Río Negro/Río Pajarito"/>
    <s v="Mapa descargable (pdf) de la 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3123.pdf"/>
    <x v="0"/>
    <s v="#FFFFFF"/>
  </r>
  <r>
    <n v="4599"/>
    <x v="0"/>
    <x v="5"/>
    <s v="Ambiente"/>
    <n v="3123"/>
    <x v="65"/>
    <x v="36"/>
    <x v="1"/>
    <x v="24"/>
    <x v="0"/>
    <x v="390"/>
    <s v=" Años 2019-2020"/>
    <s v="hectáreas (ha)"/>
    <s v="DATA INTELLIGENCE con base en Procesamiento de Imágenes Satelitales SENTINEL"/>
    <s v="Mapa descargable (pdf) de la Dinámica de Cambio en temporada seca (Ene-Abr) durante los  Años 2019-2020 en el Complejo Glaciar PUYEHUE || Río Negro/Río Pajarito"/>
    <s v="Mapa descargable (pdf) de la 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3123.pdf"/>
    <x v="0"/>
    <s v="#FFFFFF"/>
  </r>
  <r>
    <n v="4600"/>
    <x v="0"/>
    <x v="5"/>
    <s v="Ambiente"/>
    <n v="3123"/>
    <x v="65"/>
    <x v="36"/>
    <x v="1"/>
    <x v="24"/>
    <x v="0"/>
    <x v="390"/>
    <s v="Años 2020-2021"/>
    <s v="hectáreas (ha)"/>
    <s v="DATA INTELLIGENCE con base en Procesamiento de Imágenes Satelitales SENTINEL"/>
    <s v="Mapa descargable (pdf) de la Dinámica de Cambio en temporada seca (Ene-Abr) durante los Años 2020-2021 en el Complejo Glaciar PUYEHUE || Río Negro/Río Pajarito"/>
    <s v="Mapa descargable (pdf) de la Dinámica de Cambio en temporada seca (Ene-Abr) durante los Años 2020-2021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3123.pdf"/>
    <x v="0"/>
    <s v="#FFFFFF"/>
  </r>
  <r>
    <n v="4601"/>
    <x v="0"/>
    <x v="5"/>
    <s v="Ambiente"/>
    <n v="3123"/>
    <x v="65"/>
    <x v="37"/>
    <x v="1"/>
    <x v="24"/>
    <x v="0"/>
    <x v="390"/>
    <s v="Años 2017-2018"/>
    <s v="hectáreas (ha)"/>
    <s v="DATA INTELLIGENCE con base en Procesamiento de Imágenes Satelitales SENTINEL"/>
    <s v="Mapa descargable (pdf) de la Dinámica de Cambio en temporada seca (Ene-Abr) durante los Años 2017-2018 en el Complejo Glaciar PUYEHUE || Río Negro/Río Pajarito"/>
    <s v="Mapa descargable (pdf) de la Dinámica de Cambio en temporada seca (Ene-Abr) durante los Años 2017-2018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3123.pdf"/>
    <x v="0"/>
    <s v="#FFFFFF"/>
  </r>
  <r>
    <n v="4602"/>
    <x v="0"/>
    <x v="5"/>
    <s v="Ambiente"/>
    <n v="3123"/>
    <x v="65"/>
    <x v="37"/>
    <x v="1"/>
    <x v="24"/>
    <x v="0"/>
    <x v="390"/>
    <s v="Años 2018-2019"/>
    <s v="hectáreas (ha)"/>
    <s v="DATA INTELLIGENCE con base en Procesamiento de Imágenes Satelitales SENTINEL"/>
    <s v="Mapa descargable (pdf) de la Dinámica de Cambio en temporada seca (Ene-Abr) durante los Años 2018-2019 en el Complejo Glaciar PUYEHUE || Río Negro/Río Pajarito"/>
    <s v="Mapa descargable (pdf) de la Dinámica de Cambio en temporada seca (Ene-Abr) durante los Años 2018-2019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3123.pdf"/>
    <x v="0"/>
    <s v="#FFFFFF"/>
  </r>
  <r>
    <n v="4603"/>
    <x v="0"/>
    <x v="5"/>
    <s v="Ambiente"/>
    <n v="3123"/>
    <x v="65"/>
    <x v="37"/>
    <x v="1"/>
    <x v="24"/>
    <x v="0"/>
    <x v="390"/>
    <s v=" Años 2019-2020"/>
    <s v="hectáreas (ha)"/>
    <s v="DATA INTELLIGENCE con base en Procesamiento de Imágenes Satelitales SENTINEL"/>
    <s v="Mapa descargable (pdf) de la Dinámica de Cambio en temporada seca (Ene-Abr) durante los  Años 2019-2020 en el Complejo Glaciar PUYEHUE || Río Negro/Río Pajarito"/>
    <s v="Mapa descargable (pdf) de la Dinámica de Cambio en temporada seca (Ene-Abr) durante los  Años 2019-2020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3123.pdf"/>
    <x v="0"/>
    <s v="#FFFFFF"/>
  </r>
  <r>
    <n v="4604"/>
    <x v="0"/>
    <x v="5"/>
    <s v="Ambiente"/>
    <n v="3123"/>
    <x v="66"/>
    <x v="39"/>
    <x v="1"/>
    <x v="24"/>
    <x v="0"/>
    <x v="390"/>
    <s v="Años 2017-2021"/>
    <s v="hectáreas (ha)"/>
    <s v="DATA INTELLIGENCE con base en Procesamiento de Imágenes Satelitales SENTINEL"/>
    <s v="Superficie Máxima y Mínima en el Complejo Glaciar PUYEHUE || Río Negro/Río Pajarito"/>
    <s v="Superficie Máxima y Mínima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3123"/>
    <x v="0"/>
    <s v="#FFFFFF"/>
  </r>
  <r>
    <n v="4605"/>
    <x v="0"/>
    <x v="5"/>
    <s v="Ambiente"/>
    <n v="3123"/>
    <x v="66"/>
    <x v="39"/>
    <x v="1"/>
    <x v="24"/>
    <x v="17"/>
    <x v="390"/>
    <s v="Años 2017-2021"/>
    <s v="hectáreas (ha)"/>
    <s v="DATA INTELLIGENCE con base en Procesamiento de Imágenes Satelitales SENTINEL"/>
    <s v="Detalle de la Superficie Máxima y Mínima en el Complejo Glaciar PUYEHUE || Río Negro/Río Pajarito"/>
    <s v="El detalle de las superficie máximas y mínimas, tanto en época seca (enero-abril) como en época fría (mayo-diciembre) para el Complejo Glaciar PUYEHUE || Río Negro/Río Pajarit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3123"/>
    <x v="0"/>
    <s v="#FFFFFF"/>
  </r>
  <r>
    <n v="4606"/>
    <x v="0"/>
    <x v="5"/>
    <s v="Ambiente"/>
    <n v="3123"/>
    <x v="66"/>
    <x v="39"/>
    <x v="1"/>
    <x v="24"/>
    <x v="0"/>
    <x v="390"/>
    <s v="Años 2017-2021"/>
    <s v="hectáreas (ha)"/>
    <s v="DATA INTELLIGENCE con base en Procesamiento de Imágenes Satelitales SENTINEL"/>
    <s v="Mapa descargable (pdf) con las Superficies Máximas y Mínimas en el Complejo Glaciar PUYEHUE || Río Negro/Río Pajarito"/>
    <s v="Mapa descargable (pdf) con las Superficies Máximas y Mínimas en el Complejo Glaciar PUYEHUE || Río Negro/Río Pajarito, ubicado en la Región de Los Lagos, comuna de Puyehue con una superficie estimada de 26.77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3123.pdf"/>
    <x v="0"/>
    <s v="#FFFFFF"/>
  </r>
  <r>
    <n v="4607"/>
    <x v="0"/>
    <x v="5"/>
    <s v="Ambiente"/>
    <n v="3124"/>
    <x v="65"/>
    <x v="36"/>
    <x v="1"/>
    <x v="24"/>
    <x v="0"/>
    <x v="391"/>
    <s v="Años 2017-2018"/>
    <s v="hectáreas (ha)"/>
    <s v="DATA INTELLIGENCE con base en Procesamiento de Imágenes Satelitales SENTINEL"/>
    <s v="Dinámica de Cambio en temporada seca (Ene-Abr) durante los Años 2017-2018 en el Complejo Glaciar PUERTO OCTAY-PUYEHUE || Lago Rupanco/Lago Puyehue"/>
    <s v="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124"/>
    <x v="0"/>
    <s v="#FFFFFF"/>
  </r>
  <r>
    <n v="4608"/>
    <x v="0"/>
    <x v="5"/>
    <s v="Ambiente"/>
    <n v="3124"/>
    <x v="65"/>
    <x v="36"/>
    <x v="1"/>
    <x v="24"/>
    <x v="0"/>
    <x v="391"/>
    <s v="Años 2018-2019"/>
    <s v="hectáreas (ha)"/>
    <s v="DATA INTELLIGENCE con base en Procesamiento de Imágenes Satelitales SENTINEL"/>
    <s v="Dinámica de Cambio en temporada seca (Ene-Abr) durante los Años 2018-2019 en el Complejo Glaciar PUERTO OCTAY-PUYEHUE || Lago Rupanco/Lago Puyehue"/>
    <s v="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124"/>
    <x v="0"/>
    <s v="#FFFFFF"/>
  </r>
  <r>
    <n v="4609"/>
    <x v="0"/>
    <x v="5"/>
    <s v="Ambiente"/>
    <n v="3124"/>
    <x v="65"/>
    <x v="36"/>
    <x v="1"/>
    <x v="24"/>
    <x v="0"/>
    <x v="391"/>
    <s v=" Años 2019-2020"/>
    <s v="hectáreas (ha)"/>
    <s v="DATA INTELLIGENCE con base en Procesamiento de Imágenes Satelitales SENTINEL"/>
    <s v="Dinámica de Cambio en temporada seca (Ene-Abr) durante los  Años 2019-2020 en el Complejo Glaciar PUERTO OCTAY-PUYEHUE || Lago Rupanco/Lago Puyehue"/>
    <s v="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124"/>
    <x v="0"/>
    <s v="#FFFFFF"/>
  </r>
  <r>
    <n v="4610"/>
    <x v="0"/>
    <x v="5"/>
    <s v="Ambiente"/>
    <n v="3124"/>
    <x v="65"/>
    <x v="36"/>
    <x v="1"/>
    <x v="24"/>
    <x v="0"/>
    <x v="391"/>
    <s v="Años 2020-2021"/>
    <s v="hectáreas (ha)"/>
    <s v="DATA INTELLIGENCE con base en Procesamiento de Imágenes Satelitales SENTINEL"/>
    <s v="Dinámica de Cambio en temporada seca (Ene-Abr) durante los Años 2020-2021 en el Complejo Glaciar PUERTO OCTAY-PUYEHUE || Lago Rupanco/Lago Puyehue"/>
    <s v="Dinámica de Cambio en temporada seca (Ene-Abr) durante los Años 2020-2021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124"/>
    <x v="0"/>
    <s v="#FFFFFF"/>
  </r>
  <r>
    <n v="4611"/>
    <x v="0"/>
    <x v="5"/>
    <s v="Ambiente"/>
    <n v="3124"/>
    <x v="65"/>
    <x v="37"/>
    <x v="1"/>
    <x v="24"/>
    <x v="0"/>
    <x v="391"/>
    <s v="Años 2017-2018"/>
    <s v="hectáreas (ha)"/>
    <s v="DATA INTELLIGENCE con base en Procesamiento de Imágenes Satelitales SENTINEL"/>
    <s v="Dinámica de Cambio en temporada seca (Ene-Abr) durante los Años 2017-2018 en el Complejo Glaciar PUERTO OCTAY-PUYEHUE || Lago Rupanco/Lago Puyehue"/>
    <s v="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124"/>
    <x v="0"/>
    <s v="#FFFFFF"/>
  </r>
  <r>
    <n v="4612"/>
    <x v="0"/>
    <x v="5"/>
    <s v="Ambiente"/>
    <n v="3124"/>
    <x v="65"/>
    <x v="37"/>
    <x v="1"/>
    <x v="24"/>
    <x v="0"/>
    <x v="391"/>
    <s v="Años 2018-2019"/>
    <s v="hectáreas (ha)"/>
    <s v="DATA INTELLIGENCE con base en Procesamiento de Imágenes Satelitales SENTINEL"/>
    <s v="Dinámica de Cambio en temporada seca (Ene-Abr) durante los Años 2018-2019 en el Complejo Glaciar PUERTO OCTAY-PUYEHUE || Lago Rupanco/Lago Puyehue"/>
    <s v="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124"/>
    <x v="0"/>
    <s v="#FFFFFF"/>
  </r>
  <r>
    <n v="4613"/>
    <x v="0"/>
    <x v="5"/>
    <s v="Ambiente"/>
    <n v="3124"/>
    <x v="65"/>
    <x v="37"/>
    <x v="1"/>
    <x v="24"/>
    <x v="0"/>
    <x v="391"/>
    <s v=" Años 2019-2020"/>
    <s v="hectáreas (ha)"/>
    <s v="DATA INTELLIGENCE con base en Procesamiento de Imágenes Satelitales SENTINEL"/>
    <s v="Dinámica de Cambio en temporada seca (Ene-Abr) durante los  Años 2019-2020 en el Complejo Glaciar PUERTO OCTAY-PUYEHUE || Lago Rupanco/Lago Puyehue"/>
    <s v="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124"/>
    <x v="0"/>
    <s v="#FFFFFF"/>
  </r>
  <r>
    <n v="4614"/>
    <x v="0"/>
    <x v="5"/>
    <s v="Ambiente"/>
    <n v="3124"/>
    <x v="65"/>
    <x v="38"/>
    <x v="1"/>
    <x v="24"/>
    <x v="17"/>
    <x v="391"/>
    <s v="Años 2017-2021"/>
    <s v="hectáreas (ha)"/>
    <s v="DATA INTELLIGENCE con base en Procesamiento de Imágenes Satelitales SENTINEL"/>
    <s v="Detalle de la Dinámica de Cambio en el Complejo Glaciar PUERTO OCTAY-PUYEHUE || Lago Rupanco/Lago Puyehue"/>
    <s v="Todas las cifras vinculadas al Complejo Glaciar PUERTO OCTAY-PUYEHUE || Lago Rupanco/Lago Puyehue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124"/>
    <x v="0"/>
    <s v="#FFFFFF"/>
  </r>
  <r>
    <n v="4615"/>
    <x v="0"/>
    <x v="5"/>
    <s v="Ambiente"/>
    <n v="3124"/>
    <x v="65"/>
    <x v="36"/>
    <x v="1"/>
    <x v="24"/>
    <x v="0"/>
    <x v="391"/>
    <s v="Años 2017-2018"/>
    <s v="hectáreas (ha)"/>
    <s v="DATA INTELLIGENCE con base en Procesamiento de Imágenes Satelitales SENTINEL"/>
    <s v="Mapa descargable (pdf) de la Dinámica de Cambio en temporada seca (Ene-Abr) durante los Años 2017-2018 en el Complejo Glaciar PUERTO OCTAY-PUYEHUE || Lago Rupanco/Lago Puyehue"/>
    <s v="Mapa descargable (pdf) de la 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3124.pdf"/>
    <x v="0"/>
    <s v="#FFFFFF"/>
  </r>
  <r>
    <n v="4616"/>
    <x v="0"/>
    <x v="5"/>
    <s v="Ambiente"/>
    <n v="3124"/>
    <x v="65"/>
    <x v="36"/>
    <x v="1"/>
    <x v="24"/>
    <x v="0"/>
    <x v="391"/>
    <s v="Años 2018-2019"/>
    <s v="hectáreas (ha)"/>
    <s v="DATA INTELLIGENCE con base en Procesamiento de Imágenes Satelitales SENTINEL"/>
    <s v="Mapa descargable (pdf) de la Dinámica de Cambio en temporada seca (Ene-Abr) durante los Años 2018-2019 en el Complejo Glaciar PUERTO OCTAY-PUYEHUE || Lago Rupanco/Lago Puyehue"/>
    <s v="Mapa descargable (pdf) de la 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3124.pdf"/>
    <x v="0"/>
    <s v="#FFFFFF"/>
  </r>
  <r>
    <n v="4617"/>
    <x v="0"/>
    <x v="5"/>
    <s v="Ambiente"/>
    <n v="3124"/>
    <x v="65"/>
    <x v="36"/>
    <x v="1"/>
    <x v="24"/>
    <x v="0"/>
    <x v="391"/>
    <s v=" Años 2019-2020"/>
    <s v="hectáreas (ha)"/>
    <s v="DATA INTELLIGENCE con base en Procesamiento de Imágenes Satelitales SENTINEL"/>
    <s v="Mapa descargable (pdf) de la Dinámica de Cambio en temporada seca (Ene-Abr) durante los  Años 2019-2020 en el Complejo Glaciar PUERTO OCTAY-PUYEHUE || Lago Rupanco/Lago Puyehue"/>
    <s v="Mapa descargable (pdf) de la 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3124.pdf"/>
    <x v="0"/>
    <s v="#FFFFFF"/>
  </r>
  <r>
    <n v="4618"/>
    <x v="0"/>
    <x v="5"/>
    <s v="Ambiente"/>
    <n v="3124"/>
    <x v="65"/>
    <x v="36"/>
    <x v="1"/>
    <x v="24"/>
    <x v="0"/>
    <x v="391"/>
    <s v="Años 2020-2021"/>
    <s v="hectáreas (ha)"/>
    <s v="DATA INTELLIGENCE con base en Procesamiento de Imágenes Satelitales SENTINEL"/>
    <s v="Mapa descargable (pdf) de la Dinámica de Cambio en temporada seca (Ene-Abr) durante los Años 2020-2021 en el Complejo Glaciar PUERTO OCTAY-PUYEHUE || Lago Rupanco/Lago Puyehue"/>
    <s v="Mapa descargable (pdf) de la Dinámica de Cambio en temporada seca (Ene-Abr) durante los Años 2020-2021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3124.pdf"/>
    <x v="0"/>
    <s v="#FFFFFF"/>
  </r>
  <r>
    <n v="4619"/>
    <x v="0"/>
    <x v="5"/>
    <s v="Ambiente"/>
    <n v="3124"/>
    <x v="65"/>
    <x v="37"/>
    <x v="1"/>
    <x v="24"/>
    <x v="0"/>
    <x v="391"/>
    <s v="Años 2017-2018"/>
    <s v="hectáreas (ha)"/>
    <s v="DATA INTELLIGENCE con base en Procesamiento de Imágenes Satelitales SENTINEL"/>
    <s v="Mapa descargable (pdf) de la Dinámica de Cambio en temporada seca (Ene-Abr) durante los Años 2017-2018 en el Complejo Glaciar PUERTO OCTAY-PUYEHUE || Lago Rupanco/Lago Puyehue"/>
    <s v="Mapa descargable (pdf) de la Dinámica de Cambio en temporada seca (Ene-Abr) durante los Años 2017-2018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3124.pdf"/>
    <x v="0"/>
    <s v="#FFFFFF"/>
  </r>
  <r>
    <n v="4620"/>
    <x v="0"/>
    <x v="5"/>
    <s v="Ambiente"/>
    <n v="3124"/>
    <x v="65"/>
    <x v="37"/>
    <x v="1"/>
    <x v="24"/>
    <x v="0"/>
    <x v="391"/>
    <s v="Años 2018-2019"/>
    <s v="hectáreas (ha)"/>
    <s v="DATA INTELLIGENCE con base en Procesamiento de Imágenes Satelitales SENTINEL"/>
    <s v="Mapa descargable (pdf) de la Dinámica de Cambio en temporada seca (Ene-Abr) durante los Años 2018-2019 en el Complejo Glaciar PUERTO OCTAY-PUYEHUE || Lago Rupanco/Lago Puyehue"/>
    <s v="Mapa descargable (pdf) de la Dinámica de Cambio en temporada seca (Ene-Abr) durante los Años 2018-2019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3124.pdf"/>
    <x v="0"/>
    <s v="#FFFFFF"/>
  </r>
  <r>
    <n v="4621"/>
    <x v="0"/>
    <x v="5"/>
    <s v="Ambiente"/>
    <n v="3124"/>
    <x v="65"/>
    <x v="37"/>
    <x v="1"/>
    <x v="24"/>
    <x v="0"/>
    <x v="391"/>
    <s v=" Años 2019-2020"/>
    <s v="hectáreas (ha)"/>
    <s v="DATA INTELLIGENCE con base en Procesamiento de Imágenes Satelitales SENTINEL"/>
    <s v="Mapa descargable (pdf) de la Dinámica de Cambio en temporada seca (Ene-Abr) durante los  Años 2019-2020 en el Complejo Glaciar PUERTO OCTAY-PUYEHUE || Lago Rupanco/Lago Puyehue"/>
    <s v="Mapa descargable (pdf) de la Dinámica de Cambio en temporada seca (Ene-Abr) durante los  Años 2019-2020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3124.pdf"/>
    <x v="0"/>
    <s v="#FFFFFF"/>
  </r>
  <r>
    <n v="4622"/>
    <x v="0"/>
    <x v="5"/>
    <s v="Ambiente"/>
    <n v="3124"/>
    <x v="66"/>
    <x v="39"/>
    <x v="1"/>
    <x v="24"/>
    <x v="0"/>
    <x v="391"/>
    <s v="Años 2017-2021"/>
    <s v="hectáreas (ha)"/>
    <s v="DATA INTELLIGENCE con base en Procesamiento de Imágenes Satelitales SENTINEL"/>
    <s v="Superficie Máxima y Mínima en el Complejo Glaciar PUERTO OCTAY-PUYEHUE || Lago Rupanco/Lago Puyehue"/>
    <s v="Superficie Máxima y Mínima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124"/>
    <x v="0"/>
    <s v="#FFFFFF"/>
  </r>
  <r>
    <n v="4623"/>
    <x v="0"/>
    <x v="5"/>
    <s v="Ambiente"/>
    <n v="3124"/>
    <x v="66"/>
    <x v="39"/>
    <x v="1"/>
    <x v="24"/>
    <x v="17"/>
    <x v="391"/>
    <s v="Años 2017-2021"/>
    <s v="hectáreas (ha)"/>
    <s v="DATA INTELLIGENCE con base en Procesamiento de Imágenes Satelitales SENTINEL"/>
    <s v="Detalle de la Superficie Máxima y Mínima en el Complejo Glaciar PUERTO OCTAY-PUYEHUE || Lago Rupanco/Lago Puyehue"/>
    <s v="El detalle de las superficie máximas y mínimas, tanto en época seca (enero-abril) como en época fría (mayo-diciembre) para el Complejo Glaciar PUERTO OCTAY-PUYEHUE || Lago Rupanco/Lago Puyehue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124"/>
    <x v="0"/>
    <s v="#FFFFFF"/>
  </r>
  <r>
    <n v="4624"/>
    <x v="0"/>
    <x v="5"/>
    <s v="Ambiente"/>
    <n v="3124"/>
    <x v="66"/>
    <x v="39"/>
    <x v="1"/>
    <x v="24"/>
    <x v="0"/>
    <x v="391"/>
    <s v="Años 2017-2021"/>
    <s v="hectáreas (ha)"/>
    <s v="DATA INTELLIGENCE con base en Procesamiento de Imágenes Satelitales SENTINEL"/>
    <s v="Mapa descargable (pdf) con las Superficies Máximas y Mínimas en el Complejo Glaciar PUERTO OCTAY-PUYEHUE || Lago Rupanco/Lago Puyehue"/>
    <s v="Mapa descargable (pdf) con las Superficies Máximas y Mínimas en el Complejo Glaciar PUERTO OCTAY-PUYEHUE || Lago Rupanco/Lago Puyehue, ubicado en la Región de Los Lagos, comunas de Puerto Octay y Puyehue con una superficie estimada de 90.200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124.pdf"/>
    <x v="0"/>
    <s v="#FFFFFF"/>
  </r>
  <r>
    <n v="4625"/>
    <x v="0"/>
    <x v="5"/>
    <s v="Ambiente"/>
    <n v="2963"/>
    <x v="65"/>
    <x v="36"/>
    <x v="1"/>
    <x v="24"/>
    <x v="0"/>
    <x v="392"/>
    <s v="Años 2017-2018"/>
    <s v="hectáreas (ha)"/>
    <s v="DATA INTELLIGENCE con base en Procesamiento de Imágenes Satelitales SENTINEL"/>
    <s v="Dinámica de Cambio en temporada seca (Ene-Abr) durante los Años 2017-2018 en el Complejo Glaciar COCHAMÓ || Río Apretura/Río Cochamó/Río Puelo Entre Desague Laguna Tagua Tagua y Desembocadura"/>
    <s v="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963"/>
    <x v="0"/>
    <s v="#FFFFFF"/>
  </r>
  <r>
    <n v="4626"/>
    <x v="0"/>
    <x v="5"/>
    <s v="Ambiente"/>
    <n v="2963"/>
    <x v="65"/>
    <x v="36"/>
    <x v="1"/>
    <x v="24"/>
    <x v="0"/>
    <x v="392"/>
    <s v="Años 2018-2019"/>
    <s v="hectáreas (ha)"/>
    <s v="DATA INTELLIGENCE con base en Procesamiento de Imágenes Satelitales SENTINEL"/>
    <s v="Dinámica de Cambio en temporada seca (Ene-Abr) durante los Años 2018-2019 en el Complejo Glaciar COCHAMÓ || Río Apretura/Río Cochamó/Río Puelo Entre Desague Laguna Tagua Tagua y Desembocadura"/>
    <s v="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963"/>
    <x v="0"/>
    <s v="#FFFFFF"/>
  </r>
  <r>
    <n v="4627"/>
    <x v="0"/>
    <x v="5"/>
    <s v="Ambiente"/>
    <n v="2963"/>
    <x v="65"/>
    <x v="36"/>
    <x v="1"/>
    <x v="24"/>
    <x v="0"/>
    <x v="392"/>
    <s v=" Años 2019-2020"/>
    <s v="hectáreas (ha)"/>
    <s v="DATA INTELLIGENCE con base en Procesamiento de Imágenes Satelitales SENTINEL"/>
    <s v="Dinámica de Cambio en temporada seca (Ene-Abr) durante los  Años 2019-2020 en el Complejo Glaciar COCHAMÓ || Río Apretura/Río Cochamó/Río Puelo Entre Desague Laguna Tagua Tagua y Desembocadura"/>
    <s v="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963"/>
    <x v="0"/>
    <s v="#FFFFFF"/>
  </r>
  <r>
    <n v="4628"/>
    <x v="0"/>
    <x v="5"/>
    <s v="Ambiente"/>
    <n v="2963"/>
    <x v="65"/>
    <x v="36"/>
    <x v="1"/>
    <x v="24"/>
    <x v="0"/>
    <x v="392"/>
    <s v="Años 2020-2021"/>
    <s v="hectáreas (ha)"/>
    <s v="DATA INTELLIGENCE con base en Procesamiento de Imágenes Satelitales SENTINEL"/>
    <s v="Dinámica de Cambio en temporada seca (Ene-Abr) durante los Años 2020-2021 en el Complejo Glaciar COCHAMÓ || Río Apretura/Río Cochamó/Río Puelo Entre Desague Laguna Tagua Tagua y Desembocadura"/>
    <s v="Dinámica de Cambio en temporada seca (Ene-Abr) durante los Años 2020-2021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963"/>
    <x v="0"/>
    <s v="#FFFFFF"/>
  </r>
  <r>
    <n v="4629"/>
    <x v="0"/>
    <x v="5"/>
    <s v="Ambiente"/>
    <n v="2963"/>
    <x v="65"/>
    <x v="37"/>
    <x v="1"/>
    <x v="24"/>
    <x v="0"/>
    <x v="392"/>
    <s v="Años 2017-2018"/>
    <s v="hectáreas (ha)"/>
    <s v="DATA INTELLIGENCE con base en Procesamiento de Imágenes Satelitales SENTINEL"/>
    <s v="Dinámica de Cambio en temporada seca (Ene-Abr) durante los Años 2017-2018 en el Complejo Glaciar COCHAMÓ || Río Apretura/Río Cochamó/Río Puelo Entre Desague Laguna Tagua Tagua y Desembocadura"/>
    <s v="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963"/>
    <x v="0"/>
    <s v="#FFFFFF"/>
  </r>
  <r>
    <n v="4630"/>
    <x v="0"/>
    <x v="5"/>
    <s v="Ambiente"/>
    <n v="2963"/>
    <x v="65"/>
    <x v="37"/>
    <x v="1"/>
    <x v="24"/>
    <x v="0"/>
    <x v="392"/>
    <s v="Años 2018-2019"/>
    <s v="hectáreas (ha)"/>
    <s v="DATA INTELLIGENCE con base en Procesamiento de Imágenes Satelitales SENTINEL"/>
    <s v="Dinámica de Cambio en temporada seca (Ene-Abr) durante los Años 2018-2019 en el Complejo Glaciar COCHAMÓ || Río Apretura/Río Cochamó/Río Puelo Entre Desague Laguna Tagua Tagua y Desembocadura"/>
    <s v="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963"/>
    <x v="0"/>
    <s v="#FFFFFF"/>
  </r>
  <r>
    <n v="4631"/>
    <x v="0"/>
    <x v="5"/>
    <s v="Ambiente"/>
    <n v="2963"/>
    <x v="65"/>
    <x v="37"/>
    <x v="1"/>
    <x v="24"/>
    <x v="0"/>
    <x v="392"/>
    <s v=" Años 2019-2020"/>
    <s v="hectáreas (ha)"/>
    <s v="DATA INTELLIGENCE con base en Procesamiento de Imágenes Satelitales SENTINEL"/>
    <s v="Dinámica de Cambio en temporada seca (Ene-Abr) durante los  Años 2019-2020 en el Complejo Glaciar COCHAMÓ || Río Apretura/Río Cochamó/Río Puelo Entre Desague Laguna Tagua Tagua y Desembocadura"/>
    <s v="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963"/>
    <x v="0"/>
    <s v="#FFFFFF"/>
  </r>
  <r>
    <n v="4632"/>
    <x v="0"/>
    <x v="5"/>
    <s v="Ambiente"/>
    <n v="2963"/>
    <x v="65"/>
    <x v="38"/>
    <x v="1"/>
    <x v="24"/>
    <x v="17"/>
    <x v="392"/>
    <s v="Años 2017-2021"/>
    <s v="hectáreas (ha)"/>
    <s v="DATA INTELLIGENCE con base en Procesamiento de Imágenes Satelitales SENTINEL"/>
    <s v="Detalle de la Dinámica de Cambio en el Complejo Glaciar COCHAMÓ || Río Apretura/Río Cochamó/Río Puelo Entre Desague Laguna Tagua Tagua y Desembocadura"/>
    <s v="Todas las cifras vinculadas al Complejo Glaciar COCHAMÓ || Río Apretura/Río Cochamó/Río Puelo Entre Desague Laguna Tagua Tagua y Desembocadura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963"/>
    <x v="0"/>
    <s v="#FFFFFF"/>
  </r>
  <r>
    <n v="4633"/>
    <x v="0"/>
    <x v="5"/>
    <s v="Ambiente"/>
    <n v="2963"/>
    <x v="65"/>
    <x v="36"/>
    <x v="1"/>
    <x v="24"/>
    <x v="0"/>
    <x v="392"/>
    <s v="Años 2017-2018"/>
    <s v="hectáreas (ha)"/>
    <s v="DATA INTELLIGENCE con base en Procesamiento de Imágenes Satelitales SENTINEL"/>
    <s v="Mapa descargable (pdf) de la Dinámica de Cambio en temporada seca (Ene-Abr) durante los Años 2017-2018 en el Complejo Glaciar COCHAMÓ || Río Apretura/Río Cochamó/Río Puelo Entre Desague Laguna Tagua Tagua y Desembocadura"/>
    <s v="Mapa descargable (pdf) de la 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_18_Dinamica_R10/2963.pdf"/>
    <x v="0"/>
    <s v="#FFFFFF"/>
  </r>
  <r>
    <n v="4634"/>
    <x v="0"/>
    <x v="5"/>
    <s v="Ambiente"/>
    <n v="2963"/>
    <x v="65"/>
    <x v="36"/>
    <x v="1"/>
    <x v="24"/>
    <x v="0"/>
    <x v="392"/>
    <s v="Años 2018-2019"/>
    <s v="hectáreas (ha)"/>
    <s v="DATA INTELLIGENCE con base en Procesamiento de Imágenes Satelitales SENTINEL"/>
    <s v="Mapa descargable (pdf) de la Dinámica de Cambio en temporada seca (Ene-Abr) durante los Años 2018-2019 en el Complejo Glaciar COCHAMÓ || Río Apretura/Río Cochamó/Río Puelo Entre Desague Laguna Tagua Tagua y Desembocadura"/>
    <s v="Mapa descargable (pdf) de la 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_19_Dinamica_R10/2963.pdf"/>
    <x v="0"/>
    <s v="#FFFFFF"/>
  </r>
  <r>
    <n v="4635"/>
    <x v="0"/>
    <x v="5"/>
    <s v="Ambiente"/>
    <n v="2963"/>
    <x v="65"/>
    <x v="36"/>
    <x v="1"/>
    <x v="24"/>
    <x v="0"/>
    <x v="392"/>
    <s v=" Años 2019-2020"/>
    <s v="hectáreas (ha)"/>
    <s v="DATA INTELLIGENCE con base en Procesamiento de Imágenes Satelitales SENTINEL"/>
    <s v="Mapa descargable (pdf) de la Dinámica de Cambio en temporada seca (Ene-Abr) durante los  Años 2019-2020 en el Complejo Glaciar COCHAMÓ || Río Apretura/Río Cochamó/Río Puelo Entre Desague Laguna Tagua Tagua y Desembocadura"/>
    <s v="Mapa descargable (pdf) de la 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_20_Dinamica_R10/2963.pdf"/>
    <x v="0"/>
    <s v="#FFFFFF"/>
  </r>
  <r>
    <n v="4636"/>
    <x v="0"/>
    <x v="5"/>
    <s v="Ambiente"/>
    <n v="2963"/>
    <x v="65"/>
    <x v="36"/>
    <x v="1"/>
    <x v="24"/>
    <x v="0"/>
    <x v="392"/>
    <s v="Años 2020-2021"/>
    <s v="hectáreas (ha)"/>
    <s v="DATA INTELLIGENCE con base en Procesamiento de Imágenes Satelitales SENTINEL"/>
    <s v="Mapa descargable (pdf) de la Dinámica de Cambio en temporada seca (Ene-Abr) durante los Años 2020-2021 en el Complejo Glaciar COCHAMÓ || Río Apretura/Río Cochamó/Río Puelo Entre Desague Laguna Tagua Tagua y Desembocadura"/>
    <s v="Mapa descargable (pdf) de la Dinámica de Cambio en temporada seca (Ene-Abr) durante los Años 2020-2021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_21_Dinamica_R10/2963.pdf"/>
    <x v="0"/>
    <s v="#FFFFFF"/>
  </r>
  <r>
    <n v="4637"/>
    <x v="0"/>
    <x v="5"/>
    <s v="Ambiente"/>
    <n v="2963"/>
    <x v="65"/>
    <x v="37"/>
    <x v="1"/>
    <x v="24"/>
    <x v="0"/>
    <x v="392"/>
    <s v="Años 2017-2018"/>
    <s v="hectáreas (ha)"/>
    <s v="DATA INTELLIGENCE con base en Procesamiento de Imágenes Satelitales SENTINEL"/>
    <s v="Mapa descargable (pdf) de la Dinámica de Cambio en temporada seca (Ene-Abr) durante los Años 2017-2018 en el Complejo Glaciar COCHAMÓ || Río Apretura/Río Cochamó/Río Puelo Entre Desague Laguna Tagua Tagua y Desembocadura"/>
    <s v="Mapa descargable (pdf) de la Dinámica de Cambio en temporada seca (Ene-Abr) durante los Años 2017-2018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_18_Dinamica_R10/2963.pdf"/>
    <x v="0"/>
    <s v="#FFFFFF"/>
  </r>
  <r>
    <n v="4638"/>
    <x v="0"/>
    <x v="5"/>
    <s v="Ambiente"/>
    <n v="2963"/>
    <x v="65"/>
    <x v="37"/>
    <x v="1"/>
    <x v="24"/>
    <x v="0"/>
    <x v="392"/>
    <s v="Años 2018-2019"/>
    <s v="hectáreas (ha)"/>
    <s v="DATA INTELLIGENCE con base en Procesamiento de Imágenes Satelitales SENTINEL"/>
    <s v="Mapa descargable (pdf) de la Dinámica de Cambio en temporada seca (Ene-Abr) durante los Años 2018-2019 en el Complejo Glaciar COCHAMÓ || Río Apretura/Río Cochamó/Río Puelo Entre Desague Laguna Tagua Tagua y Desembocadura"/>
    <s v="Mapa descargable (pdf) de la Dinámica de Cambio en temporada seca (Ene-Abr) durante los Años 2018-2019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_19_Dinamica_R10/2963.pdf"/>
    <x v="0"/>
    <s v="#FFFFFF"/>
  </r>
  <r>
    <n v="4639"/>
    <x v="0"/>
    <x v="5"/>
    <s v="Ambiente"/>
    <n v="2963"/>
    <x v="65"/>
    <x v="37"/>
    <x v="1"/>
    <x v="24"/>
    <x v="0"/>
    <x v="392"/>
    <s v=" Años 2019-2020"/>
    <s v="hectáreas (ha)"/>
    <s v="DATA INTELLIGENCE con base en Procesamiento de Imágenes Satelitales SENTINEL"/>
    <s v="Mapa descargable (pdf) de la Dinámica de Cambio en temporada seca (Ene-Abr) durante los  Años 2019-2020 en el Complejo Glaciar COCHAMÓ || Río Apretura/Río Cochamó/Río Puelo Entre Desague Laguna Tagua Tagua y Desembocadura"/>
    <s v="Mapa descargable (pdf) de la Dinámica de Cambio en temporada seca (Ene-Abr) durante los  Años 2019-2020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_20_Dinamica_R10/2963.pdf"/>
    <x v="0"/>
    <s v="#FFFFFF"/>
  </r>
  <r>
    <n v="4640"/>
    <x v="0"/>
    <x v="5"/>
    <s v="Ambiente"/>
    <n v="2963"/>
    <x v="66"/>
    <x v="39"/>
    <x v="1"/>
    <x v="24"/>
    <x v="0"/>
    <x v="392"/>
    <s v="Años 2017-2021"/>
    <s v="hectáreas (ha)"/>
    <s v="DATA INTELLIGENCE con base en Procesamiento de Imágenes Satelitales SENTINEL"/>
    <s v="Superficie Máxima y Mínima en el Complejo Glaciar COCHAMÓ || Río Apretura/Río Cochamó/Río Puelo Entre Desague Laguna Tagua Tagua y Desembocadura"/>
    <s v="Superficie Máxima y Mínima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963"/>
    <x v="0"/>
    <s v="#FFFFFF"/>
  </r>
  <r>
    <n v="4641"/>
    <x v="0"/>
    <x v="5"/>
    <s v="Ambiente"/>
    <n v="2963"/>
    <x v="66"/>
    <x v="39"/>
    <x v="1"/>
    <x v="24"/>
    <x v="17"/>
    <x v="392"/>
    <s v="Años 2017-2021"/>
    <s v="hectáreas (ha)"/>
    <s v="DATA INTELLIGENCE con base en Procesamiento de Imágenes Satelitales SENTINEL"/>
    <s v="Detalle de la Superficie Máxima y Mínima en el Complejo Glaciar COCHAMÓ || Río Apretura/Río Cochamó/Río Puelo Entre Desague Laguna Tagua Tagua y Desembocadura"/>
    <s v="El detalle de las superficie máximas y mínimas, tanto en época seca (enero-abril) como en época fría (mayo-diciembre) para el Complejo Glaciar COCHAMÓ || Río Apretura/Río Cochamó/Río Puelo Entre Desague Laguna Tagua Tagua y Desembocadura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963"/>
    <x v="0"/>
    <s v="#FFFFFF"/>
  </r>
  <r>
    <n v="4642"/>
    <x v="0"/>
    <x v="5"/>
    <s v="Ambiente"/>
    <n v="2963"/>
    <x v="66"/>
    <x v="39"/>
    <x v="1"/>
    <x v="24"/>
    <x v="0"/>
    <x v="392"/>
    <s v="Años 2017-2021"/>
    <s v="hectáreas (ha)"/>
    <s v="DATA INTELLIGENCE con base en Procesamiento de Imágenes Satelitales SENTINEL"/>
    <s v="Mapa descargable (pdf) con las Superficies Máximas y Mínimas en el Complejo Glaciar COCHAMÓ || Río Apretura/Río Cochamó/Río Puelo Entre Desague Laguna Tagua Tagua y Desembocadura"/>
    <s v="Mapa descargable (pdf) con las Superficies Máximas y Mínimas en el Complejo Glaciar COCHAMÓ || Río Apretura/Río Cochamó/Río Puelo Entre Desague Laguna Tagua Tagua y Desembocadura, ubicado en la Región de Los Lagos, comuna de Cochamó con una superficie estimada de 5.91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963.pdf"/>
    <x v="0"/>
    <s v="#FFFFFF"/>
  </r>
  <r>
    <n v="4643"/>
    <x v="0"/>
    <x v="5"/>
    <s v="Ambiente"/>
    <n v="3014"/>
    <x v="65"/>
    <x v="36"/>
    <x v="1"/>
    <x v="24"/>
    <x v="0"/>
    <x v="393"/>
    <s v="Años 2017-2018"/>
    <s v="hectáreas (ha)"/>
    <s v="DATA INTELLIGENCE con base en Procesamiento de Imágenes Satelitales SENTINEL"/>
    <s v="Dinámica de Cambio en temporada seca (Ene-Abr) durante los Años 2017-2018 en el Complejo Glaciar COCHAMÓ-PUERTO MONTT || Costeras Entre Río Chilco (Excluido) y Río Petrohué/Lago Chapo"/>
    <s v="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3014"/>
    <x v="0"/>
    <s v="#FFFFFF"/>
  </r>
  <r>
    <n v="4644"/>
    <x v="0"/>
    <x v="5"/>
    <s v="Ambiente"/>
    <n v="3014"/>
    <x v="65"/>
    <x v="36"/>
    <x v="1"/>
    <x v="24"/>
    <x v="0"/>
    <x v="393"/>
    <s v="Años 2018-2019"/>
    <s v="hectáreas (ha)"/>
    <s v="DATA INTELLIGENCE con base en Procesamiento de Imágenes Satelitales SENTINEL"/>
    <s v="Dinámica de Cambio en temporada seca (Ene-Abr) durante los Años 2018-2019 en el Complejo Glaciar COCHAMÓ-PUERTO MONTT || Costeras Entre Río Chilco (Excluido) y Río Petrohué/Lago Chapo"/>
    <s v="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3014"/>
    <x v="0"/>
    <s v="#FFFFFF"/>
  </r>
  <r>
    <n v="4645"/>
    <x v="0"/>
    <x v="5"/>
    <s v="Ambiente"/>
    <n v="3014"/>
    <x v="65"/>
    <x v="36"/>
    <x v="1"/>
    <x v="24"/>
    <x v="0"/>
    <x v="393"/>
    <s v=" Años 2019-2020"/>
    <s v="hectáreas (ha)"/>
    <s v="DATA INTELLIGENCE con base en Procesamiento de Imágenes Satelitales SENTINEL"/>
    <s v="Dinámica de Cambio en temporada seca (Ene-Abr) durante los  Años 2019-2020 en el Complejo Glaciar COCHAMÓ-PUERTO MONTT || Costeras Entre Río Chilco (Excluido) y Río Petrohué/Lago Chapo"/>
    <s v="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3014"/>
    <x v="0"/>
    <s v="#FFFFFF"/>
  </r>
  <r>
    <n v="4646"/>
    <x v="0"/>
    <x v="5"/>
    <s v="Ambiente"/>
    <n v="3014"/>
    <x v="65"/>
    <x v="36"/>
    <x v="1"/>
    <x v="24"/>
    <x v="0"/>
    <x v="393"/>
    <s v="Años 2020-2021"/>
    <s v="hectáreas (ha)"/>
    <s v="DATA INTELLIGENCE con base en Procesamiento de Imágenes Satelitales SENTINEL"/>
    <s v="Dinámica de Cambio en temporada seca (Ene-Abr) durante los Años 2020-2021 en el Complejo Glaciar COCHAMÓ-PUERTO MONTT || Costeras Entre Río Chilco (Excluido) y Río Petrohué/Lago Chapo"/>
    <s v="Dinámica de Cambio en temporada seca (Ene-Abr) durante los Años 2020-2021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3014"/>
    <x v="0"/>
    <s v="#FFFFFF"/>
  </r>
  <r>
    <n v="4647"/>
    <x v="0"/>
    <x v="5"/>
    <s v="Ambiente"/>
    <n v="3014"/>
    <x v="65"/>
    <x v="37"/>
    <x v="1"/>
    <x v="24"/>
    <x v="0"/>
    <x v="393"/>
    <s v="Años 2017-2018"/>
    <s v="hectáreas (ha)"/>
    <s v="DATA INTELLIGENCE con base en Procesamiento de Imágenes Satelitales SENTINEL"/>
    <s v="Dinámica de Cambio en temporada seca (Ene-Abr) durante los Años 2017-2018 en el Complejo Glaciar COCHAMÓ-PUERTO MONTT || Costeras Entre Río Chilco (Excluido) y Río Petrohué/Lago Chapo"/>
    <s v="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3014"/>
    <x v="0"/>
    <s v="#FFFFFF"/>
  </r>
  <r>
    <n v="4648"/>
    <x v="0"/>
    <x v="5"/>
    <s v="Ambiente"/>
    <n v="3014"/>
    <x v="65"/>
    <x v="37"/>
    <x v="1"/>
    <x v="24"/>
    <x v="0"/>
    <x v="393"/>
    <s v="Años 2018-2019"/>
    <s v="hectáreas (ha)"/>
    <s v="DATA INTELLIGENCE con base en Procesamiento de Imágenes Satelitales SENTINEL"/>
    <s v="Dinámica de Cambio en temporada seca (Ene-Abr) durante los Años 2018-2019 en el Complejo Glaciar COCHAMÓ-PUERTO MONTT || Costeras Entre Río Chilco (Excluido) y Río Petrohué/Lago Chapo"/>
    <s v="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3014"/>
    <x v="0"/>
    <s v="#FFFFFF"/>
  </r>
  <r>
    <n v="4649"/>
    <x v="0"/>
    <x v="5"/>
    <s v="Ambiente"/>
    <n v="3014"/>
    <x v="65"/>
    <x v="37"/>
    <x v="1"/>
    <x v="24"/>
    <x v="0"/>
    <x v="393"/>
    <s v=" Años 2019-2020"/>
    <s v="hectáreas (ha)"/>
    <s v="DATA INTELLIGENCE con base en Procesamiento de Imágenes Satelitales SENTINEL"/>
    <s v="Dinámica de Cambio en temporada seca (Ene-Abr) durante los  Años 2019-2020 en el Complejo Glaciar COCHAMÓ-PUERTO MONTT || Costeras Entre Río Chilco (Excluido) y Río Petrohué/Lago Chapo"/>
    <s v="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3014"/>
    <x v="0"/>
    <s v="#FFFFFF"/>
  </r>
  <r>
    <n v="4650"/>
    <x v="0"/>
    <x v="5"/>
    <s v="Ambiente"/>
    <n v="3014"/>
    <x v="65"/>
    <x v="38"/>
    <x v="1"/>
    <x v="24"/>
    <x v="17"/>
    <x v="393"/>
    <s v="Años 2017-2021"/>
    <s v="hectáreas (ha)"/>
    <s v="DATA INTELLIGENCE con base en Procesamiento de Imágenes Satelitales SENTINEL"/>
    <s v="Detalle de la Dinámica de Cambio en el Complejo Glaciar COCHAMÓ-PUERTO MONTT || Costeras Entre Río Chilco (Excluido) y Río Petrohué/Lago Chapo"/>
    <s v="Todas las cifras vinculadas al Complejo Glaciar COCHAMÓ-PUERTO MONTT || Costeras Entre Río Chilco (Excluido) y Río Petrohué/Lago Chap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3014"/>
    <x v="0"/>
    <s v="#FFFFFF"/>
  </r>
  <r>
    <n v="4651"/>
    <x v="0"/>
    <x v="5"/>
    <s v="Ambiente"/>
    <n v="3014"/>
    <x v="65"/>
    <x v="36"/>
    <x v="1"/>
    <x v="24"/>
    <x v="0"/>
    <x v="393"/>
    <s v="Años 2017-2018"/>
    <s v="hectáreas (ha)"/>
    <s v="DATA INTELLIGENCE con base en Procesamiento de Imágenes Satelitales SENTINEL"/>
    <s v="Mapa descargable (pdf) de la Dinámica de Cambio en temporada seca (Ene-Abr) durante los Años 2017-2018 en el Complejo Glaciar COCHAMÓ-PUERTO MONTT || Costeras Entre Río Chilco (Excluido) y Río Petrohué/Lago Chapo"/>
    <s v="Mapa descargable (pdf) de la 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_18_Dinamica_R10/3014.pdf"/>
    <x v="0"/>
    <s v="#FFFFFF"/>
  </r>
  <r>
    <n v="4652"/>
    <x v="0"/>
    <x v="5"/>
    <s v="Ambiente"/>
    <n v="3014"/>
    <x v="65"/>
    <x v="36"/>
    <x v="1"/>
    <x v="24"/>
    <x v="0"/>
    <x v="393"/>
    <s v="Años 2018-2019"/>
    <s v="hectáreas (ha)"/>
    <s v="DATA INTELLIGENCE con base en Procesamiento de Imágenes Satelitales SENTINEL"/>
    <s v="Mapa descargable (pdf) de la Dinámica de Cambio en temporada seca (Ene-Abr) durante los Años 2018-2019 en el Complejo Glaciar COCHAMÓ-PUERTO MONTT || Costeras Entre Río Chilco (Excluido) y Río Petrohué/Lago Chapo"/>
    <s v="Mapa descargable (pdf) de la 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_19_Dinamica_R10/3014.pdf"/>
    <x v="0"/>
    <s v="#FFFFFF"/>
  </r>
  <r>
    <n v="4653"/>
    <x v="0"/>
    <x v="5"/>
    <s v="Ambiente"/>
    <n v="3014"/>
    <x v="65"/>
    <x v="36"/>
    <x v="1"/>
    <x v="24"/>
    <x v="0"/>
    <x v="393"/>
    <s v=" Años 2019-2020"/>
    <s v="hectáreas (ha)"/>
    <s v="DATA INTELLIGENCE con base en Procesamiento de Imágenes Satelitales SENTINEL"/>
    <s v="Mapa descargable (pdf) de la Dinámica de Cambio en temporada seca (Ene-Abr) durante los  Años 2019-2020 en el Complejo Glaciar COCHAMÓ-PUERTO MONTT || Costeras Entre Río Chilco (Excluido) y Río Petrohué/Lago Chapo"/>
    <s v="Mapa descargable (pdf) de la 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_20_Dinamica_R10/3014.pdf"/>
    <x v="0"/>
    <s v="#FFFFFF"/>
  </r>
  <r>
    <n v="4654"/>
    <x v="0"/>
    <x v="5"/>
    <s v="Ambiente"/>
    <n v="3014"/>
    <x v="65"/>
    <x v="36"/>
    <x v="1"/>
    <x v="24"/>
    <x v="0"/>
    <x v="393"/>
    <s v="Años 2020-2021"/>
    <s v="hectáreas (ha)"/>
    <s v="DATA INTELLIGENCE con base en Procesamiento de Imágenes Satelitales SENTINEL"/>
    <s v="Mapa descargable (pdf) de la Dinámica de Cambio en temporada seca (Ene-Abr) durante los Años 2020-2021 en el Complejo Glaciar COCHAMÓ-PUERTO MONTT || Costeras Entre Río Chilco (Excluido) y Río Petrohué/Lago Chapo"/>
    <s v="Mapa descargable (pdf) de la Dinámica de Cambio en temporada seca (Ene-Abr) durante los Años 2020-2021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_21_Dinamica_R10/3014.pdf"/>
    <x v="0"/>
    <s v="#FFFFFF"/>
  </r>
  <r>
    <n v="4655"/>
    <x v="0"/>
    <x v="5"/>
    <s v="Ambiente"/>
    <n v="3014"/>
    <x v="65"/>
    <x v="37"/>
    <x v="1"/>
    <x v="24"/>
    <x v="0"/>
    <x v="393"/>
    <s v="Años 2017-2018"/>
    <s v="hectáreas (ha)"/>
    <s v="DATA INTELLIGENCE con base en Procesamiento de Imágenes Satelitales SENTINEL"/>
    <s v="Mapa descargable (pdf) de la Dinámica de Cambio en temporada seca (Ene-Abr) durante los Años 2017-2018 en el Complejo Glaciar COCHAMÓ-PUERTO MONTT || Costeras Entre Río Chilco (Excluido) y Río Petrohué/Lago Chapo"/>
    <s v="Mapa descargable (pdf) de la Dinámica de Cambio en temporada seca (Ene-Abr) durante los Años 2017-2018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_18_Dinamica_R10/3014.pdf"/>
    <x v="0"/>
    <s v="#FFFFFF"/>
  </r>
  <r>
    <n v="4656"/>
    <x v="0"/>
    <x v="5"/>
    <s v="Ambiente"/>
    <n v="3014"/>
    <x v="65"/>
    <x v="37"/>
    <x v="1"/>
    <x v="24"/>
    <x v="0"/>
    <x v="393"/>
    <s v="Años 2018-2019"/>
    <s v="hectáreas (ha)"/>
    <s v="DATA INTELLIGENCE con base en Procesamiento de Imágenes Satelitales SENTINEL"/>
    <s v="Mapa descargable (pdf) de la Dinámica de Cambio en temporada seca (Ene-Abr) durante los Años 2018-2019 en el Complejo Glaciar COCHAMÓ-PUERTO MONTT || Costeras Entre Río Chilco (Excluido) y Río Petrohué/Lago Chapo"/>
    <s v="Mapa descargable (pdf) de la Dinámica de Cambio en temporada seca (Ene-Abr) durante los Años 2018-2019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_19_Dinamica_R10/3014.pdf"/>
    <x v="0"/>
    <s v="#FFFFFF"/>
  </r>
  <r>
    <n v="4657"/>
    <x v="0"/>
    <x v="5"/>
    <s v="Ambiente"/>
    <n v="3014"/>
    <x v="65"/>
    <x v="37"/>
    <x v="1"/>
    <x v="24"/>
    <x v="0"/>
    <x v="393"/>
    <s v=" Años 2019-2020"/>
    <s v="hectáreas (ha)"/>
    <s v="DATA INTELLIGENCE con base en Procesamiento de Imágenes Satelitales SENTINEL"/>
    <s v="Mapa descargable (pdf) de la Dinámica de Cambio en temporada seca (Ene-Abr) durante los  Años 2019-2020 en el Complejo Glaciar COCHAMÓ-PUERTO MONTT || Costeras Entre Río Chilco (Excluido) y Río Petrohué/Lago Chapo"/>
    <s v="Mapa descargable (pdf) de la Dinámica de Cambio en temporada seca (Ene-Abr) durante los  Años 2019-2020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_20_Dinamica_R10/3014.pdf"/>
    <x v="0"/>
    <s v="#FFFFFF"/>
  </r>
  <r>
    <n v="4658"/>
    <x v="0"/>
    <x v="5"/>
    <s v="Ambiente"/>
    <n v="3014"/>
    <x v="66"/>
    <x v="39"/>
    <x v="1"/>
    <x v="24"/>
    <x v="0"/>
    <x v="393"/>
    <s v="Años 2017-2021"/>
    <s v="hectáreas (ha)"/>
    <s v="DATA INTELLIGENCE con base en Procesamiento de Imágenes Satelitales SENTINEL"/>
    <s v="Superficie Máxima y Mínima en el Complejo Glaciar COCHAMÓ-PUERTO MONTT || Costeras Entre Río Chilco (Excluido) y Río Petrohué/Lago Chapo"/>
    <s v="Superficie Máxima y Mínima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maxmin?idGlaciar=3014"/>
    <x v="0"/>
    <s v="#FFFFFF"/>
  </r>
  <r>
    <n v="4659"/>
    <x v="0"/>
    <x v="5"/>
    <s v="Ambiente"/>
    <n v="3014"/>
    <x v="66"/>
    <x v="39"/>
    <x v="1"/>
    <x v="24"/>
    <x v="17"/>
    <x v="393"/>
    <s v="Años 2017-2021"/>
    <s v="hectáreas (ha)"/>
    <s v="DATA INTELLIGENCE con base en Procesamiento de Imágenes Satelitales SENTINEL"/>
    <s v="Detalle de la Superficie Máxima y Mínima en el Complejo Glaciar COCHAMÓ-PUERTO MONTT || Costeras Entre Río Chilco (Excluido) y Río Petrohué/Lago Chapo"/>
    <s v="El detalle de las superficie máximas y mínimas, tanto en época seca (enero-abril) como en época fría (mayo-diciembre) para el Complejo Glaciar COCHAMÓ-PUERTO MONTT || Costeras Entre Río Chilco (Excluido) y Río Petrohué/Lago Chap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3014"/>
    <x v="0"/>
    <s v="#FFFFFF"/>
  </r>
  <r>
    <n v="4660"/>
    <x v="0"/>
    <x v="5"/>
    <s v="Ambiente"/>
    <n v="3014"/>
    <x v="66"/>
    <x v="39"/>
    <x v="1"/>
    <x v="24"/>
    <x v="0"/>
    <x v="393"/>
    <s v="Años 2017-2021"/>
    <s v="hectáreas (ha)"/>
    <s v="DATA INTELLIGENCE con base en Procesamiento de Imágenes Satelitales SENTINEL"/>
    <s v="Mapa descargable (pdf) con las Superficies Máximas y Mínimas en el Complejo Glaciar COCHAMÓ-PUERTO MONTT || Costeras Entre Río Chilco (Excluido) y Río Petrohué/Lago Chapo"/>
    <s v="Mapa descargable (pdf) con las Superficies Máximas y Mínimas en el Complejo Glaciar COCHAMÓ-PUERTO MONTT || Costeras Entre Río Chilco (Excluido) y Río Petrohué/Lago Chapo, ubicado en la Región de Los Lagos, comunas de Cochamó y Puerto Montt con una superficie estimada de 4.622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Acumulaci%C3%B3n_Max_Min_Q1_Q2_R10/3014.pdf"/>
    <x v="0"/>
    <s v="#FFFFFF"/>
  </r>
  <r>
    <n v="4661"/>
    <x v="0"/>
    <x v="5"/>
    <s v="Ambiente"/>
    <n v="3072"/>
    <x v="65"/>
    <x v="36"/>
    <x v="1"/>
    <x v="24"/>
    <x v="0"/>
    <x v="394"/>
    <s v="Años 2017-2018"/>
    <s v="hectáreas (ha)"/>
    <s v="DATA INTELLIGENCE con base en Procesamiento de Imágenes Satelitales SENTINEL"/>
    <s v="Dinámica de Cambio en temporada seca (Ene-Abr) durante los Años 2017-2018 en el Complejo Glaciar COCHAMÓ-PUERTO VARAS || Río Manso entre frontera y Río de Los Morros/Río Blanco"/>
    <s v="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072"/>
    <x v="0"/>
    <s v="#FFFFFF"/>
  </r>
  <r>
    <n v="4662"/>
    <x v="0"/>
    <x v="5"/>
    <s v="Ambiente"/>
    <n v="3072"/>
    <x v="65"/>
    <x v="36"/>
    <x v="1"/>
    <x v="24"/>
    <x v="0"/>
    <x v="394"/>
    <s v="Años 2018-2019"/>
    <s v="hectáreas (ha)"/>
    <s v="DATA INTELLIGENCE con base en Procesamiento de Imágenes Satelitales SENTINEL"/>
    <s v="Dinámica de Cambio en temporada seca (Ene-Abr) durante los Años 2018-2019 en el Complejo Glaciar COCHAMÓ-PUERTO VARAS || Río Manso entre frontera y Río de Los Morros/Río Blanco"/>
    <s v="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072"/>
    <x v="0"/>
    <s v="#FFFFFF"/>
  </r>
  <r>
    <n v="4663"/>
    <x v="0"/>
    <x v="5"/>
    <s v="Ambiente"/>
    <n v="3072"/>
    <x v="65"/>
    <x v="36"/>
    <x v="1"/>
    <x v="24"/>
    <x v="0"/>
    <x v="394"/>
    <s v=" Años 2019-2020"/>
    <s v="hectáreas (ha)"/>
    <s v="DATA INTELLIGENCE con base en Procesamiento de Imágenes Satelitales SENTINEL"/>
    <s v="Dinámica de Cambio en temporada seca (Ene-Abr) durante los  Años 2019-2020 en el Complejo Glaciar COCHAMÓ-PUERTO VARAS || Río Manso entre frontera y Río de Los Morros/Río Blanco"/>
    <s v="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072"/>
    <x v="0"/>
    <s v="#FFFFFF"/>
  </r>
  <r>
    <n v="4664"/>
    <x v="0"/>
    <x v="5"/>
    <s v="Ambiente"/>
    <n v="3072"/>
    <x v="65"/>
    <x v="36"/>
    <x v="1"/>
    <x v="24"/>
    <x v="0"/>
    <x v="394"/>
    <s v="Años 2020-2021"/>
    <s v="hectáreas (ha)"/>
    <s v="DATA INTELLIGENCE con base en Procesamiento de Imágenes Satelitales SENTINEL"/>
    <s v="Dinámica de Cambio en temporada seca (Ene-Abr) durante los Años 2020-2021 en el Complejo Glaciar COCHAMÓ-PUERTO VARAS || Río Manso entre frontera y Río de Los Morros/Río Blanco"/>
    <s v="Dinámica de Cambio en temporada seca (Ene-Abr) durante los Años 2020-2021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072"/>
    <x v="0"/>
    <s v="#FFFFFF"/>
  </r>
  <r>
    <n v="4665"/>
    <x v="0"/>
    <x v="5"/>
    <s v="Ambiente"/>
    <n v="3072"/>
    <x v="65"/>
    <x v="37"/>
    <x v="1"/>
    <x v="24"/>
    <x v="0"/>
    <x v="394"/>
    <s v="Años 2017-2018"/>
    <s v="hectáreas (ha)"/>
    <s v="DATA INTELLIGENCE con base en Procesamiento de Imágenes Satelitales SENTINEL"/>
    <s v="Dinámica de Cambio en temporada seca (Ene-Abr) durante los Años 2017-2018 en el Complejo Glaciar COCHAMÓ-PUERTO VARAS || Río Manso entre frontera y Río de Los Morros/Río Blanco"/>
    <s v="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072"/>
    <x v="0"/>
    <s v="#FFFFFF"/>
  </r>
  <r>
    <n v="4666"/>
    <x v="0"/>
    <x v="5"/>
    <s v="Ambiente"/>
    <n v="3072"/>
    <x v="65"/>
    <x v="37"/>
    <x v="1"/>
    <x v="24"/>
    <x v="0"/>
    <x v="394"/>
    <s v="Años 2018-2019"/>
    <s v="hectáreas (ha)"/>
    <s v="DATA INTELLIGENCE con base en Procesamiento de Imágenes Satelitales SENTINEL"/>
    <s v="Dinámica de Cambio en temporada seca (Ene-Abr) durante los Años 2018-2019 en el Complejo Glaciar COCHAMÓ-PUERTO VARAS || Río Manso entre frontera y Río de Los Morros/Río Blanco"/>
    <s v="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072"/>
    <x v="0"/>
    <s v="#FFFFFF"/>
  </r>
  <r>
    <n v="4667"/>
    <x v="0"/>
    <x v="5"/>
    <s v="Ambiente"/>
    <n v="3072"/>
    <x v="65"/>
    <x v="37"/>
    <x v="1"/>
    <x v="24"/>
    <x v="0"/>
    <x v="394"/>
    <s v=" Años 2019-2020"/>
    <s v="hectáreas (ha)"/>
    <s v="DATA INTELLIGENCE con base en Procesamiento de Imágenes Satelitales SENTINEL"/>
    <s v="Dinámica de Cambio en temporada seca (Ene-Abr) durante los  Años 2019-2020 en el Complejo Glaciar COCHAMÓ-PUERTO VARAS || Río Manso entre frontera y Río de Los Morros/Río Blanco"/>
    <s v="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072"/>
    <x v="0"/>
    <s v="#FFFFFF"/>
  </r>
  <r>
    <n v="4668"/>
    <x v="0"/>
    <x v="5"/>
    <s v="Ambiente"/>
    <n v="3072"/>
    <x v="65"/>
    <x v="38"/>
    <x v="1"/>
    <x v="24"/>
    <x v="17"/>
    <x v="394"/>
    <s v="Años 2017-2021"/>
    <s v="hectáreas (ha)"/>
    <s v="DATA INTELLIGENCE con base en Procesamiento de Imágenes Satelitales SENTINEL"/>
    <s v="Detalle de la Dinámica de Cambio en el Complejo Glaciar COCHAMÓ-PUERTO VARAS || Río Manso entre frontera y Río de Los Morros/Río Blanco"/>
    <s v="Todas las cifras vinculadas al Complejo Glaciar COCHAMÓ-PUERTO VARAS || Río Manso entre frontera y Río de Los Morros/Río Blan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072"/>
    <x v="0"/>
    <s v="#FFFFFF"/>
  </r>
  <r>
    <n v="4669"/>
    <x v="0"/>
    <x v="5"/>
    <s v="Ambiente"/>
    <n v="3072"/>
    <x v="65"/>
    <x v="36"/>
    <x v="1"/>
    <x v="24"/>
    <x v="0"/>
    <x v="394"/>
    <s v="Años 2017-2018"/>
    <s v="hectáreas (ha)"/>
    <s v="DATA INTELLIGENCE con base en Procesamiento de Imágenes Satelitales SENTINEL"/>
    <s v="Mapa descargable (pdf) de la Dinámica de Cambio en temporada seca (Ene-Abr) durante los Años 2017-2018 en el Complejo Glaciar COCHAMÓ-PUERTO VARAS || Río Manso entre frontera y Río de Los Morros/Río Blanco"/>
    <s v="Mapa descargable (pdf) de la 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_18_Dinamica_R10/3072.pdf"/>
    <x v="0"/>
    <s v="#FFFFFF"/>
  </r>
  <r>
    <n v="4670"/>
    <x v="0"/>
    <x v="5"/>
    <s v="Ambiente"/>
    <n v="3072"/>
    <x v="65"/>
    <x v="36"/>
    <x v="1"/>
    <x v="24"/>
    <x v="0"/>
    <x v="394"/>
    <s v="Años 2018-2019"/>
    <s v="hectáreas (ha)"/>
    <s v="DATA INTELLIGENCE con base en Procesamiento de Imágenes Satelitales SENTINEL"/>
    <s v="Mapa descargable (pdf) de la Dinámica de Cambio en temporada seca (Ene-Abr) durante los Años 2018-2019 en el Complejo Glaciar COCHAMÓ-PUERTO VARAS || Río Manso entre frontera y Río de Los Morros/Río Blanco"/>
    <s v="Mapa descargable (pdf) de la 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_19_Dinamica_R10/3072.pdf"/>
    <x v="0"/>
    <s v="#FFFFFF"/>
  </r>
  <r>
    <n v="4671"/>
    <x v="0"/>
    <x v="5"/>
    <s v="Ambiente"/>
    <n v="3072"/>
    <x v="65"/>
    <x v="36"/>
    <x v="1"/>
    <x v="24"/>
    <x v="0"/>
    <x v="394"/>
    <s v=" Años 2019-2020"/>
    <s v="hectáreas (ha)"/>
    <s v="DATA INTELLIGENCE con base en Procesamiento de Imágenes Satelitales SENTINEL"/>
    <s v="Mapa descargable (pdf) de la Dinámica de Cambio en temporada seca (Ene-Abr) durante los  Años 2019-2020 en el Complejo Glaciar COCHAMÓ-PUERTO VARAS || Río Manso entre frontera y Río de Los Morros/Río Blanco"/>
    <s v="Mapa descargable (pdf) de la 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_20_Dinamica_R10/3072.pdf"/>
    <x v="0"/>
    <s v="#FFFFFF"/>
  </r>
  <r>
    <n v="4672"/>
    <x v="0"/>
    <x v="5"/>
    <s v="Ambiente"/>
    <n v="3072"/>
    <x v="65"/>
    <x v="36"/>
    <x v="1"/>
    <x v="24"/>
    <x v="0"/>
    <x v="394"/>
    <s v="Años 2020-2021"/>
    <s v="hectáreas (ha)"/>
    <s v="DATA INTELLIGENCE con base en Procesamiento de Imágenes Satelitales SENTINEL"/>
    <s v="Mapa descargable (pdf) de la Dinámica de Cambio en temporada seca (Ene-Abr) durante los Años 2020-2021 en el Complejo Glaciar COCHAMÓ-PUERTO VARAS || Río Manso entre frontera y Río de Los Morros/Río Blanco"/>
    <s v="Mapa descargable (pdf) de la Dinámica de Cambio en temporada seca (Ene-Abr) durante los Años 2020-2021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_21_Dinamica_R10/3072.pdf"/>
    <x v="0"/>
    <s v="#FFFFFF"/>
  </r>
  <r>
    <n v="4673"/>
    <x v="0"/>
    <x v="5"/>
    <s v="Ambiente"/>
    <n v="3072"/>
    <x v="65"/>
    <x v="37"/>
    <x v="1"/>
    <x v="24"/>
    <x v="0"/>
    <x v="394"/>
    <s v="Años 2017-2018"/>
    <s v="hectáreas (ha)"/>
    <s v="DATA INTELLIGENCE con base en Procesamiento de Imágenes Satelitales SENTINEL"/>
    <s v="Mapa descargable (pdf) de la Dinámica de Cambio en temporada seca (Ene-Abr) durante los Años 2017-2018 en el Complejo Glaciar COCHAMÓ-PUERTO VARAS || Río Manso entre frontera y Río de Los Morros/Río Blanco"/>
    <s v="Mapa descargable (pdf) de la Dinámica de Cambio en temporada seca (Ene-Abr) durante los Años 2017-2018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_18_Dinamica_R10/3072.pdf"/>
    <x v="0"/>
    <s v="#FFFFFF"/>
  </r>
  <r>
    <n v="4674"/>
    <x v="0"/>
    <x v="5"/>
    <s v="Ambiente"/>
    <n v="3072"/>
    <x v="65"/>
    <x v="37"/>
    <x v="1"/>
    <x v="24"/>
    <x v="0"/>
    <x v="394"/>
    <s v="Años 2018-2019"/>
    <s v="hectáreas (ha)"/>
    <s v="DATA INTELLIGENCE con base en Procesamiento de Imágenes Satelitales SENTINEL"/>
    <s v="Mapa descargable (pdf) de la Dinámica de Cambio en temporada seca (Ene-Abr) durante los Años 2018-2019 en el Complejo Glaciar COCHAMÓ-PUERTO VARAS || Río Manso entre frontera y Río de Los Morros/Río Blanco"/>
    <s v="Mapa descargable (pdf) de la Dinámica de Cambio en temporada seca (Ene-Abr) durante los Años 2018-2019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_19_Dinamica_R10/3072.pdf"/>
    <x v="0"/>
    <s v="#FFFFFF"/>
  </r>
  <r>
    <n v="4675"/>
    <x v="0"/>
    <x v="5"/>
    <s v="Ambiente"/>
    <n v="3072"/>
    <x v="65"/>
    <x v="37"/>
    <x v="1"/>
    <x v="24"/>
    <x v="0"/>
    <x v="394"/>
    <s v=" Años 2019-2020"/>
    <s v="hectáreas (ha)"/>
    <s v="DATA INTELLIGENCE con base en Procesamiento de Imágenes Satelitales SENTINEL"/>
    <s v="Mapa descargable (pdf) de la Dinámica de Cambio en temporada seca (Ene-Abr) durante los  Años 2019-2020 en el Complejo Glaciar COCHAMÓ-PUERTO VARAS || Río Manso entre frontera y Río de Los Morros/Río Blanco"/>
    <s v="Mapa descargable (pdf) de la Dinámica de Cambio en temporada seca (Ene-Abr) durante los  Años 2019-2020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_20_Dinamica_R10/3072.pdf"/>
    <x v="0"/>
    <s v="#FFFFFF"/>
  </r>
  <r>
    <n v="4676"/>
    <x v="0"/>
    <x v="5"/>
    <s v="Ambiente"/>
    <n v="3072"/>
    <x v="66"/>
    <x v="39"/>
    <x v="1"/>
    <x v="24"/>
    <x v="0"/>
    <x v="394"/>
    <s v="Años 2017-2021"/>
    <s v="hectáreas (ha)"/>
    <s v="DATA INTELLIGENCE con base en Procesamiento de Imágenes Satelitales SENTINEL"/>
    <s v="Superficie Máxima y Mínima en el Complejo Glaciar COCHAMÓ-PUERTO VARAS || Río Manso entre frontera y Río de Los Morros/Río Blanco"/>
    <s v="Superficie Máxima y Mínima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072"/>
    <x v="0"/>
    <s v="#FFFFFF"/>
  </r>
  <r>
    <n v="4677"/>
    <x v="0"/>
    <x v="5"/>
    <s v="Ambiente"/>
    <n v="3072"/>
    <x v="66"/>
    <x v="39"/>
    <x v="1"/>
    <x v="24"/>
    <x v="17"/>
    <x v="394"/>
    <s v="Años 2017-2021"/>
    <s v="hectáreas (ha)"/>
    <s v="DATA INTELLIGENCE con base en Procesamiento de Imágenes Satelitales SENTINEL"/>
    <s v="Detalle de la Superficie Máxima y Mínima en el Complejo Glaciar COCHAMÓ-PUERTO VARAS || Río Manso entre frontera y Río de Los Morros/Río Blanco"/>
    <s v="El detalle de las superficie máximas y mínimas, tanto en época seca (enero-abril) como en época fría (mayo-diciembre) para el Complejo Glaciar COCHAMÓ-PUERTO VARAS || Río Manso entre frontera y Río de Los Morros/Río Blanc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072"/>
    <x v="0"/>
    <s v="#FFFFFF"/>
  </r>
  <r>
    <n v="4678"/>
    <x v="0"/>
    <x v="5"/>
    <s v="Ambiente"/>
    <n v="3072"/>
    <x v="66"/>
    <x v="39"/>
    <x v="1"/>
    <x v="24"/>
    <x v="0"/>
    <x v="394"/>
    <s v="Años 2017-2021"/>
    <s v="hectáreas (ha)"/>
    <s v="DATA INTELLIGENCE con base en Procesamiento de Imágenes Satelitales SENTINEL"/>
    <s v="Mapa descargable (pdf) con las Superficies Máximas y Mínimas en el Complejo Glaciar COCHAMÓ-PUERTO VARAS || Río Manso entre frontera y Río de Los Morros/Río Blanco"/>
    <s v="Mapa descargable (pdf) con las Superficies Máximas y Mínimas en el Complejo Glaciar COCHAMÓ-PUERTO VARAS || Río Manso entre frontera y Río de Los Morros/Río Blanco, ubicado en la Región de Los Lagos, comunas de Cochamó y Puerto Varas con una superficie estimada de 3.74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072.pdf"/>
    <x v="0"/>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L3:M43"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4"/>
        <item x="2"/>
        <item x="1"/>
        <item x="0"/>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m="1" x="48"/>
        <item m="1" x="44"/>
        <item m="1" x="41"/>
        <item m="1" x="43"/>
        <item m="1" x="47"/>
        <item m="1" x="46"/>
        <item x="30"/>
        <item m="1" x="42"/>
        <item m="1" x="40"/>
        <item m="1" x="45"/>
        <item x="10"/>
        <item x="8"/>
        <item x="9"/>
        <item x="12"/>
        <item x="11"/>
        <item x="0"/>
        <item x="1"/>
        <item x="2"/>
        <item x="3"/>
        <item x="4"/>
        <item x="5"/>
        <item x="6"/>
        <item x="7"/>
        <item x="13"/>
        <item x="14"/>
        <item x="15"/>
        <item x="16"/>
        <item x="17"/>
        <item x="18"/>
        <item x="19"/>
        <item x="20"/>
        <item x="21"/>
        <item x="22"/>
        <item x="23"/>
        <item x="24"/>
        <item x="25"/>
        <item x="26"/>
        <item x="27"/>
        <item x="28"/>
        <item x="29"/>
        <item x="31"/>
        <item x="32"/>
        <item x="33"/>
        <item x="34"/>
        <item x="35"/>
        <item x="36"/>
        <item x="37"/>
        <item x="38"/>
        <item x="3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6"/>
    <field x="2"/>
  </rowFields>
  <rowItems count="40">
    <i>
      <x v="6"/>
      <x/>
    </i>
    <i>
      <x v="10"/>
      <x v="2"/>
    </i>
    <i>
      <x v="11"/>
      <x v="2"/>
    </i>
    <i>
      <x v="12"/>
      <x v="2"/>
    </i>
    <i>
      <x v="13"/>
      <x v="2"/>
    </i>
    <i>
      <x v="14"/>
      <x v="2"/>
    </i>
    <i>
      <x v="15"/>
      <x v="3"/>
    </i>
    <i>
      <x v="16"/>
      <x v="3"/>
    </i>
    <i>
      <x v="17"/>
      <x v="3"/>
    </i>
    <i>
      <x v="18"/>
      <x v="3"/>
    </i>
    <i>
      <x v="19"/>
      <x v="3"/>
    </i>
    <i>
      <x v="20"/>
      <x v="3"/>
    </i>
    <i>
      <x v="21"/>
      <x v="3"/>
    </i>
    <i>
      <x v="22"/>
      <x v="3"/>
    </i>
    <i>
      <x v="23"/>
      <x v="1"/>
    </i>
    <i>
      <x v="24"/>
      <x v="1"/>
    </i>
    <i>
      <x v="25"/>
      <x v="1"/>
    </i>
    <i>
      <x v="26"/>
      <x v="1"/>
    </i>
    <i>
      <x v="27"/>
      <x v="1"/>
    </i>
    <i>
      <x v="28"/>
      <x v="4"/>
    </i>
    <i>
      <x v="29"/>
      <x v="4"/>
    </i>
    <i>
      <x v="30"/>
      <x v="4"/>
    </i>
    <i>
      <x v="31"/>
      <x v="4"/>
    </i>
    <i>
      <x v="32"/>
      <x v="4"/>
    </i>
    <i>
      <x v="33"/>
      <x v="4"/>
    </i>
    <i>
      <x v="34"/>
      <x v="4"/>
    </i>
    <i>
      <x v="35"/>
      <x v="4"/>
    </i>
    <i>
      <x v="36"/>
      <x v="4"/>
    </i>
    <i>
      <x v="37"/>
      <x v="4"/>
    </i>
    <i>
      <x v="38"/>
      <x/>
    </i>
    <i>
      <x v="39"/>
      <x/>
    </i>
    <i>
      <x v="40"/>
      <x/>
    </i>
    <i>
      <x v="41"/>
      <x/>
    </i>
    <i>
      <x v="42"/>
      <x/>
    </i>
    <i>
      <x v="43"/>
      <x/>
    </i>
    <i>
      <x v="44"/>
      <x/>
    </i>
    <i>
      <x v="45"/>
      <x v="5"/>
    </i>
    <i>
      <x v="46"/>
      <x v="5"/>
    </i>
    <i>
      <x v="47"/>
      <x v="5"/>
    </i>
    <i>
      <x v="48"/>
      <x v="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U3:U2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5">
        <item m="1" x="18"/>
        <item m="1" x="21"/>
        <item m="1" x="23"/>
        <item m="1" x="24"/>
        <item m="1" x="19"/>
        <item m="1" x="22"/>
        <item m="1" x="20"/>
        <item x="0"/>
        <item x="2"/>
        <item x="1"/>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18">
    <i>
      <x v="7"/>
    </i>
    <i>
      <x v="8"/>
    </i>
    <i>
      <x v="9"/>
    </i>
    <i>
      <x v="10"/>
    </i>
    <i>
      <x v="11"/>
    </i>
    <i>
      <x v="12"/>
    </i>
    <i>
      <x v="13"/>
    </i>
    <i>
      <x v="14"/>
    </i>
    <i>
      <x v="15"/>
    </i>
    <i>
      <x v="16"/>
    </i>
    <i>
      <x v="17"/>
    </i>
    <i>
      <x v="18"/>
    </i>
    <i>
      <x v="19"/>
    </i>
    <i>
      <x v="20"/>
    </i>
    <i>
      <x v="21"/>
    </i>
    <i>
      <x v="22"/>
    </i>
    <i>
      <x v="23"/>
    </i>
    <i>
      <x v="2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6"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m="1" x="4"/>
        <item x="2"/>
        <item m="1" x="3"/>
        <item m="1" x="7"/>
        <item m="1" x="5"/>
        <item m="1" x="6"/>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3">
    <i>
      <x v="1"/>
    </i>
    <i>
      <x v="6"/>
    </i>
    <i>
      <x v="7"/>
    </i>
  </rowItems>
  <colItems count="1">
    <i/>
  </colItems>
  <formats count="2">
    <format dxfId="4">
      <pivotArea field="7" type="button" dataOnly="0" labelOnly="1" outline="0" axis="axisRow" fieldPosition="0"/>
    </format>
    <format dxfId="3">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739944-E12B-41A5-BD34-8F0C678FE35E}" name="TablaDinámica1"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9"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0">
        <item m="1" x="2"/>
        <item m="1" x="16"/>
        <item m="1" x="10"/>
        <item m="1" x="5"/>
        <item m="1" x="3"/>
        <item m="1" x="17"/>
        <item m="1" x="12"/>
        <item m="1" x="6"/>
        <item m="1" x="4"/>
        <item m="1" x="18"/>
        <item m="1" x="14"/>
        <item m="1" x="9"/>
        <item m="1" x="8"/>
        <item m="1" x="13"/>
        <item m="1" x="11"/>
        <item m="1" x="15"/>
        <item m="1" x="7"/>
        <item m="1" x="19"/>
        <item m="1" x="1"/>
        <item x="0"/>
      </items>
      <extLst>
        <ext xmlns:x14="http://schemas.microsoft.com/office/spreadsheetml/2009/9/main" uri="{2946ED86-A175-432a-8AC1-64E0C546D7DE}">
          <x14:pivotField fillDownLabels="1"/>
        </ext>
      </extLst>
    </pivotField>
    <pivotField axis="axisRow" compact="0" outline="0" showAll="0" defaultSubtotal="0">
      <items count="6">
        <item x="4"/>
        <item x="2"/>
        <item x="1"/>
        <item x="0"/>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
    <field x="1"/>
  </rowFields>
  <rowItems count="6">
    <i>
      <x/>
      <x v="19"/>
    </i>
    <i>
      <x v="1"/>
      <x v="19"/>
    </i>
    <i>
      <x v="2"/>
      <x v="19"/>
    </i>
    <i>
      <x v="3"/>
      <x v="19"/>
    </i>
    <i>
      <x v="4"/>
      <x v="19"/>
    </i>
    <i>
      <x v="5"/>
      <x v="19"/>
    </i>
  </rowItems>
  <colItems count="1">
    <i/>
  </colItems>
  <formats count="1">
    <format dxfId="5">
      <pivotArea dataOnly="0" labelOnly="1" outline="0"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Y3:Z398"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4"/>
        <item x="2"/>
        <item x="1"/>
        <item x="0"/>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06">
        <item x="306"/>
        <item m="1" x="405"/>
        <item m="1" x="396"/>
        <item x="182"/>
        <item x="256"/>
        <item x="201"/>
        <item x="186"/>
        <item x="289"/>
        <item x="277"/>
        <item x="198"/>
        <item x="191"/>
        <item x="292"/>
        <item x="249"/>
        <item x="237"/>
        <item x="358"/>
        <item x="194"/>
        <item x="219"/>
        <item x="200"/>
        <item x="170"/>
        <item x="253"/>
        <item x="231"/>
        <item x="273"/>
        <item x="225"/>
        <item x="348"/>
        <item x="344"/>
        <item x="313"/>
        <item x="232"/>
        <item x="228"/>
        <item x="331"/>
        <item x="342"/>
        <item x="351"/>
        <item x="227"/>
        <item x="357"/>
        <item x="212"/>
        <item x="243"/>
        <item m="1" x="402"/>
        <item x="269"/>
        <item x="305"/>
        <item x="173"/>
        <item x="307"/>
        <item x="221"/>
        <item m="1" x="399"/>
        <item m="1" x="404"/>
        <item x="177"/>
        <item m="1" x="401"/>
        <item m="1" x="395"/>
        <item x="254"/>
        <item x="195"/>
        <item x="310"/>
        <item x="324"/>
        <item x="234"/>
        <item x="266"/>
        <item x="236"/>
        <item m="1" x="403"/>
        <item m="1" x="400"/>
        <item m="1" x="398"/>
        <item x="111"/>
        <item x="115"/>
        <item x="100"/>
        <item x="98"/>
        <item x="105"/>
        <item x="108"/>
        <item x="96"/>
        <item x="99"/>
        <item x="97"/>
        <item m="1" x="397"/>
        <item x="104"/>
        <item x="101"/>
        <item x="95"/>
        <item x="107"/>
        <item x="106"/>
        <item x="102"/>
        <item x="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109"/>
        <item x="110"/>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2"/>
        <item x="174"/>
        <item x="175"/>
        <item x="176"/>
        <item x="178"/>
        <item x="179"/>
        <item x="180"/>
        <item x="181"/>
        <item x="183"/>
        <item x="184"/>
        <item x="185"/>
        <item x="187"/>
        <item x="188"/>
        <item x="189"/>
        <item x="190"/>
        <item x="192"/>
        <item x="193"/>
        <item x="196"/>
        <item x="197"/>
        <item x="199"/>
        <item x="202"/>
        <item x="203"/>
        <item x="204"/>
        <item x="205"/>
        <item x="206"/>
        <item x="207"/>
        <item x="208"/>
        <item x="209"/>
        <item x="210"/>
        <item x="211"/>
        <item x="213"/>
        <item x="214"/>
        <item x="215"/>
        <item x="216"/>
        <item x="217"/>
        <item x="218"/>
        <item x="220"/>
        <item x="222"/>
        <item x="223"/>
        <item x="224"/>
        <item x="226"/>
        <item x="229"/>
        <item x="230"/>
        <item x="233"/>
        <item x="235"/>
        <item x="238"/>
        <item x="239"/>
        <item x="240"/>
        <item x="241"/>
        <item x="242"/>
        <item x="244"/>
        <item x="245"/>
        <item x="246"/>
        <item x="247"/>
        <item x="248"/>
        <item x="250"/>
        <item x="251"/>
        <item x="252"/>
        <item x="255"/>
        <item x="257"/>
        <item x="258"/>
        <item x="259"/>
        <item x="260"/>
        <item x="261"/>
        <item x="262"/>
        <item x="263"/>
        <item x="264"/>
        <item x="265"/>
        <item x="267"/>
        <item x="268"/>
        <item x="270"/>
        <item x="271"/>
        <item x="272"/>
        <item x="274"/>
        <item x="275"/>
        <item x="276"/>
        <item x="278"/>
        <item x="279"/>
        <item x="280"/>
        <item x="281"/>
        <item x="282"/>
        <item x="283"/>
        <item x="284"/>
        <item x="285"/>
        <item x="286"/>
        <item x="287"/>
        <item x="288"/>
        <item x="290"/>
        <item x="291"/>
        <item x="293"/>
        <item x="294"/>
        <item x="295"/>
        <item x="296"/>
        <item x="297"/>
        <item x="298"/>
        <item x="299"/>
        <item x="300"/>
        <item x="301"/>
        <item x="302"/>
        <item x="303"/>
        <item x="304"/>
        <item x="308"/>
        <item x="309"/>
        <item x="311"/>
        <item x="312"/>
        <item x="314"/>
        <item x="315"/>
        <item x="316"/>
        <item x="317"/>
        <item x="318"/>
        <item x="319"/>
        <item x="320"/>
        <item x="321"/>
        <item x="322"/>
        <item x="323"/>
        <item x="325"/>
        <item x="326"/>
        <item x="327"/>
        <item x="328"/>
        <item x="329"/>
        <item x="330"/>
        <item x="332"/>
        <item x="333"/>
        <item x="334"/>
        <item x="335"/>
        <item x="336"/>
        <item x="337"/>
        <item x="338"/>
        <item x="339"/>
        <item x="340"/>
        <item x="341"/>
        <item x="343"/>
        <item x="345"/>
        <item x="346"/>
        <item x="347"/>
        <item x="349"/>
        <item x="350"/>
        <item x="352"/>
        <item x="353"/>
        <item x="354"/>
        <item x="355"/>
        <item x="356"/>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0"/>
    <field x="2"/>
  </rowFields>
  <rowItems count="395">
    <i>
      <x/>
      <x/>
    </i>
    <i>
      <x v="3"/>
      <x/>
    </i>
    <i>
      <x v="4"/>
      <x/>
    </i>
    <i>
      <x v="5"/>
      <x/>
    </i>
    <i>
      <x v="6"/>
      <x/>
    </i>
    <i>
      <x v="7"/>
      <x/>
    </i>
    <i>
      <x v="8"/>
      <x/>
    </i>
    <i>
      <x v="9"/>
      <x/>
    </i>
    <i>
      <x v="10"/>
      <x/>
    </i>
    <i>
      <x v="11"/>
      <x/>
    </i>
    <i>
      <x v="12"/>
      <x/>
    </i>
    <i>
      <x v="13"/>
      <x/>
    </i>
    <i>
      <x v="14"/>
      <x/>
    </i>
    <i>
      <x v="15"/>
      <x/>
    </i>
    <i>
      <x v="16"/>
      <x/>
    </i>
    <i>
      <x v="17"/>
      <x/>
    </i>
    <i>
      <x v="18"/>
      <x/>
    </i>
    <i>
      <x v="19"/>
      <x/>
    </i>
    <i>
      <x v="20"/>
      <x/>
    </i>
    <i>
      <x v="21"/>
      <x/>
    </i>
    <i>
      <x v="22"/>
      <x/>
    </i>
    <i>
      <x v="23"/>
      <x/>
    </i>
    <i>
      <x v="24"/>
      <x/>
    </i>
    <i>
      <x v="25"/>
      <x/>
    </i>
    <i>
      <x v="26"/>
      <x/>
    </i>
    <i>
      <x v="27"/>
      <x/>
    </i>
    <i>
      <x v="28"/>
      <x/>
    </i>
    <i>
      <x v="29"/>
      <x/>
    </i>
    <i>
      <x v="30"/>
      <x/>
    </i>
    <i>
      <x v="31"/>
      <x/>
    </i>
    <i>
      <x v="32"/>
      <x/>
    </i>
    <i>
      <x v="33"/>
      <x/>
    </i>
    <i>
      <x v="34"/>
      <x/>
    </i>
    <i>
      <x v="36"/>
      <x/>
    </i>
    <i>
      <x v="37"/>
      <x/>
    </i>
    <i>
      <x v="38"/>
      <x/>
    </i>
    <i>
      <x v="39"/>
      <x/>
    </i>
    <i>
      <x v="40"/>
      <x/>
    </i>
    <i>
      <x v="43"/>
      <x/>
    </i>
    <i>
      <x v="46"/>
      <x/>
    </i>
    <i>
      <x v="47"/>
      <x/>
    </i>
    <i>
      <x v="48"/>
      <x/>
    </i>
    <i>
      <x v="49"/>
      <x/>
    </i>
    <i>
      <x v="50"/>
      <x/>
    </i>
    <i>
      <x v="51"/>
      <x/>
    </i>
    <i>
      <x v="52"/>
      <x/>
    </i>
    <i>
      <x v="56"/>
      <x v="1"/>
    </i>
    <i>
      <x v="57"/>
      <x v="1"/>
    </i>
    <i>
      <x v="58"/>
      <x v="2"/>
    </i>
    <i>
      <x v="59"/>
      <x v="2"/>
    </i>
    <i>
      <x v="60"/>
      <x v="2"/>
    </i>
    <i>
      <x v="61"/>
      <x v="2"/>
    </i>
    <i>
      <x v="62"/>
      <x v="2"/>
    </i>
    <i>
      <x v="63"/>
      <x v="2"/>
    </i>
    <i>
      <x v="64"/>
      <x v="2"/>
    </i>
    <i>
      <x v="66"/>
      <x v="2"/>
    </i>
    <i>
      <x v="67"/>
      <x v="2"/>
    </i>
    <i>
      <x v="68"/>
      <x v="2"/>
    </i>
    <i>
      <x v="69"/>
      <x v="2"/>
    </i>
    <i>
      <x v="70"/>
      <x v="2"/>
    </i>
    <i>
      <x v="71"/>
      <x v="2"/>
    </i>
    <i>
      <x v="72"/>
      <x v="2"/>
    </i>
    <i>
      <x v="73"/>
      <x v="3"/>
    </i>
    <i>
      <x v="74"/>
      <x v="3"/>
    </i>
    <i>
      <x v="75"/>
      <x v="3"/>
    </i>
    <i>
      <x v="76"/>
      <x v="3"/>
    </i>
    <i>
      <x v="77"/>
      <x v="3"/>
    </i>
    <i>
      <x v="78"/>
      <x v="3"/>
    </i>
    <i>
      <x v="79"/>
      <x v="3"/>
    </i>
    <i>
      <x v="80"/>
      <x v="3"/>
    </i>
    <i>
      <x v="81"/>
      <x v="3"/>
    </i>
    <i>
      <x v="82"/>
      <x v="3"/>
    </i>
    <i>
      <x v="83"/>
      <x v="3"/>
    </i>
    <i>
      <x v="84"/>
      <x v="3"/>
    </i>
    <i>
      <x v="85"/>
      <x v="3"/>
    </i>
    <i>
      <x v="86"/>
      <x v="3"/>
    </i>
    <i>
      <x v="87"/>
      <x v="3"/>
    </i>
    <i>
      <x v="88"/>
      <x v="3"/>
    </i>
    <i>
      <x v="89"/>
      <x v="3"/>
    </i>
    <i>
      <x v="90"/>
      <x v="3"/>
    </i>
    <i>
      <x v="91"/>
      <x v="3"/>
    </i>
    <i>
      <x v="92"/>
      <x v="3"/>
    </i>
    <i>
      <x v="93"/>
      <x v="3"/>
    </i>
    <i>
      <x v="94"/>
      <x v="3"/>
    </i>
    <i>
      <x v="95"/>
      <x v="3"/>
    </i>
    <i>
      <x v="96"/>
      <x v="3"/>
    </i>
    <i>
      <x v="97"/>
      <x v="3"/>
    </i>
    <i>
      <x v="98"/>
      <x v="3"/>
    </i>
    <i>
      <x v="99"/>
      <x v="3"/>
    </i>
    <i>
      <x v="100"/>
      <x v="3"/>
    </i>
    <i>
      <x v="101"/>
      <x v="3"/>
    </i>
    <i>
      <x v="102"/>
      <x v="3"/>
    </i>
    <i>
      <x v="103"/>
      <x v="3"/>
    </i>
    <i>
      <x v="104"/>
      <x v="3"/>
    </i>
    <i>
      <x v="105"/>
      <x v="3"/>
    </i>
    <i>
      <x v="106"/>
      <x v="3"/>
    </i>
    <i>
      <x v="107"/>
      <x v="3"/>
    </i>
    <i>
      <x v="108"/>
      <x v="3"/>
    </i>
    <i>
      <x v="109"/>
      <x v="3"/>
    </i>
    <i>
      <x v="110"/>
      <x v="3"/>
    </i>
    <i>
      <x v="111"/>
      <x v="3"/>
    </i>
    <i>
      <x v="112"/>
      <x v="3"/>
    </i>
    <i>
      <x v="113"/>
      <x v="3"/>
    </i>
    <i>
      <x v="114"/>
      <x v="3"/>
    </i>
    <i>
      <x v="115"/>
      <x v="3"/>
    </i>
    <i>
      <x v="116"/>
      <x v="3"/>
    </i>
    <i>
      <x v="117"/>
      <x v="3"/>
    </i>
    <i>
      <x v="118"/>
      <x v="3"/>
    </i>
    <i>
      <x v="119"/>
      <x v="3"/>
    </i>
    <i>
      <x v="120"/>
      <x v="3"/>
    </i>
    <i>
      <x v="121"/>
      <x v="3"/>
    </i>
    <i>
      <x v="122"/>
      <x v="3"/>
    </i>
    <i>
      <x v="123"/>
      <x v="3"/>
    </i>
    <i>
      <x v="124"/>
      <x v="3"/>
    </i>
    <i>
      <x v="125"/>
      <x v="3"/>
    </i>
    <i>
      <x v="126"/>
      <x v="3"/>
    </i>
    <i>
      <x v="127"/>
      <x v="3"/>
    </i>
    <i>
      <x v="128"/>
      <x v="3"/>
    </i>
    <i>
      <x v="129"/>
      <x v="3"/>
    </i>
    <i>
      <x v="130"/>
      <x v="3"/>
    </i>
    <i>
      <x v="131"/>
      <x v="3"/>
    </i>
    <i>
      <x v="132"/>
      <x v="3"/>
    </i>
    <i>
      <x v="133"/>
      <x v="3"/>
    </i>
    <i>
      <x v="134"/>
      <x v="3"/>
    </i>
    <i>
      <x v="135"/>
      <x v="3"/>
    </i>
    <i>
      <x v="136"/>
      <x v="3"/>
    </i>
    <i>
      <x v="137"/>
      <x v="3"/>
    </i>
    <i>
      <x v="138"/>
      <x v="3"/>
    </i>
    <i>
      <x v="139"/>
      <x v="3"/>
    </i>
    <i>
      <x v="140"/>
      <x v="3"/>
    </i>
    <i>
      <x v="141"/>
      <x v="3"/>
    </i>
    <i>
      <x v="142"/>
      <x v="3"/>
    </i>
    <i>
      <x v="143"/>
      <x v="3"/>
    </i>
    <i>
      <x v="144"/>
      <x v="3"/>
    </i>
    <i>
      <x v="145"/>
      <x v="3"/>
    </i>
    <i>
      <x v="146"/>
      <x v="3"/>
    </i>
    <i>
      <x v="147"/>
      <x v="3"/>
    </i>
    <i>
      <x v="148"/>
      <x v="3"/>
    </i>
    <i>
      <x v="149"/>
      <x v="3"/>
    </i>
    <i>
      <x v="150"/>
      <x v="3"/>
    </i>
    <i>
      <x v="151"/>
      <x v="3"/>
    </i>
    <i>
      <x v="152"/>
      <x v="3"/>
    </i>
    <i>
      <x v="153"/>
      <x v="3"/>
    </i>
    <i>
      <x v="154"/>
      <x v="3"/>
    </i>
    <i>
      <x v="155"/>
      <x v="3"/>
    </i>
    <i>
      <x v="156"/>
      <x v="3"/>
    </i>
    <i>
      <x v="157"/>
      <x v="3"/>
    </i>
    <i>
      <x v="158"/>
      <x v="3"/>
    </i>
    <i>
      <x v="159"/>
      <x v="3"/>
    </i>
    <i>
      <x v="160"/>
      <x v="3"/>
    </i>
    <i>
      <x v="161"/>
      <x v="3"/>
    </i>
    <i>
      <x v="162"/>
      <x v="3"/>
    </i>
    <i>
      <x v="163"/>
      <x v="3"/>
    </i>
    <i>
      <x v="164"/>
      <x v="3"/>
    </i>
    <i>
      <x v="165"/>
      <x v="3"/>
    </i>
    <i>
      <x v="166"/>
      <x v="3"/>
    </i>
    <i>
      <x v="167"/>
      <x v="3"/>
    </i>
    <i>
      <x v="168"/>
      <x v="1"/>
    </i>
    <i>
      <x v="169"/>
      <x v="1"/>
    </i>
    <i>
      <x v="170"/>
      <x v="1"/>
    </i>
    <i>
      <x v="171"/>
      <x v="1"/>
    </i>
    <i>
      <x v="172"/>
      <x v="1"/>
    </i>
    <i>
      <x v="173"/>
      <x v="1"/>
    </i>
    <i>
      <x v="174"/>
      <x v="1"/>
    </i>
    <i>
      <x v="175"/>
      <x v="4"/>
    </i>
    <i>
      <x v="176"/>
      <x v="4"/>
    </i>
    <i>
      <x v="177"/>
      <x v="4"/>
    </i>
    <i>
      <x v="178"/>
      <x v="4"/>
    </i>
    <i>
      <x v="179"/>
      <x v="4"/>
    </i>
    <i>
      <x v="180"/>
      <x v="4"/>
    </i>
    <i>
      <x v="181"/>
      <x v="4"/>
    </i>
    <i>
      <x v="182"/>
      <x v="4"/>
    </i>
    <i>
      <x v="183"/>
      <x v="4"/>
    </i>
    <i>
      <x v="184"/>
      <x v="4"/>
    </i>
    <i>
      <x v="185"/>
      <x v="4"/>
    </i>
    <i>
      <x v="186"/>
      <x v="4"/>
    </i>
    <i>
      <x v="187"/>
      <x v="4"/>
    </i>
    <i>
      <x v="188"/>
      <x v="4"/>
    </i>
    <i>
      <x v="189"/>
      <x v="4"/>
    </i>
    <i>
      <x v="190"/>
      <x v="4"/>
    </i>
    <i>
      <x v="191"/>
      <x v="4"/>
    </i>
    <i>
      <x v="192"/>
      <x v="4"/>
    </i>
    <i>
      <x v="193"/>
      <x v="4"/>
    </i>
    <i>
      <x v="194"/>
      <x v="4"/>
    </i>
    <i>
      <x v="195"/>
      <x v="4"/>
    </i>
    <i>
      <x v="196"/>
      <x v="4"/>
    </i>
    <i>
      <x v="197"/>
      <x v="4"/>
    </i>
    <i>
      <x v="198"/>
      <x v="4"/>
    </i>
    <i>
      <x v="199"/>
      <x v="4"/>
    </i>
    <i>
      <x v="200"/>
      <x v="4"/>
    </i>
    <i>
      <x v="201"/>
      <x v="4"/>
    </i>
    <i>
      <x v="202"/>
      <x v="4"/>
    </i>
    <i>
      <x v="203"/>
      <x v="4"/>
    </i>
    <i>
      <x v="204"/>
      <x v="4"/>
    </i>
    <i>
      <x v="205"/>
      <x v="4"/>
    </i>
    <i>
      <x v="206"/>
      <x v="4"/>
    </i>
    <i>
      <x v="207"/>
      <x v="4"/>
    </i>
    <i>
      <x v="208"/>
      <x v="4"/>
    </i>
    <i>
      <x v="209"/>
      <x v="4"/>
    </i>
    <i>
      <x v="210"/>
      <x v="4"/>
    </i>
    <i>
      <x v="211"/>
      <x v="4"/>
    </i>
    <i>
      <x v="212"/>
      <x v="4"/>
    </i>
    <i>
      <x v="213"/>
      <x v="4"/>
    </i>
    <i>
      <x v="214"/>
      <x v="4"/>
    </i>
    <i>
      <x v="215"/>
      <x v="4"/>
    </i>
    <i>
      <x v="216"/>
      <x v="4"/>
    </i>
    <i>
      <x v="217"/>
      <x v="4"/>
    </i>
    <i>
      <x v="218"/>
      <x v="4"/>
    </i>
    <i>
      <x v="219"/>
      <x v="4"/>
    </i>
    <i>
      <x v="220"/>
      <x v="4"/>
    </i>
    <i>
      <x v="221"/>
      <x v="4"/>
    </i>
    <i>
      <x v="222"/>
      <x v="4"/>
    </i>
    <i>
      <x v="223"/>
      <x v="4"/>
    </i>
    <i>
      <x v="224"/>
      <x v="4"/>
    </i>
    <i>
      <x v="225"/>
      <x/>
    </i>
    <i>
      <x v="226"/>
      <x/>
    </i>
    <i>
      <x v="227"/>
      <x/>
    </i>
    <i>
      <x v="228"/>
      <x/>
    </i>
    <i>
      <x v="229"/>
      <x/>
    </i>
    <i>
      <x v="230"/>
      <x/>
    </i>
    <i>
      <x v="231"/>
      <x/>
    </i>
    <i>
      <x v="232"/>
      <x/>
    </i>
    <i>
      <x v="233"/>
      <x/>
    </i>
    <i>
      <x v="234"/>
      <x/>
    </i>
    <i>
      <x v="235"/>
      <x/>
    </i>
    <i>
      <x v="236"/>
      <x/>
    </i>
    <i>
      <x v="237"/>
      <x/>
    </i>
    <i>
      <x v="238"/>
      <x/>
    </i>
    <i>
      <x v="239"/>
      <x/>
    </i>
    <i>
      <x v="240"/>
      <x/>
    </i>
    <i>
      <x v="241"/>
      <x/>
    </i>
    <i>
      <x v="242"/>
      <x/>
    </i>
    <i>
      <x v="243"/>
      <x/>
    </i>
    <i>
      <x v="244"/>
      <x/>
    </i>
    <i>
      <x v="245"/>
      <x/>
    </i>
    <i>
      <x v="246"/>
      <x/>
    </i>
    <i>
      <x v="247"/>
      <x/>
    </i>
    <i>
      <x v="248"/>
      <x/>
    </i>
    <i>
      <x v="249"/>
      <x/>
    </i>
    <i>
      <x v="250"/>
      <x/>
    </i>
    <i>
      <x v="251"/>
      <x/>
    </i>
    <i>
      <x v="252"/>
      <x/>
    </i>
    <i>
      <x v="253"/>
      <x/>
    </i>
    <i>
      <x v="254"/>
      <x/>
    </i>
    <i>
      <x v="255"/>
      <x/>
    </i>
    <i>
      <x v="256"/>
      <x/>
    </i>
    <i>
      <x v="257"/>
      <x/>
    </i>
    <i>
      <x v="258"/>
      <x/>
    </i>
    <i>
      <x v="259"/>
      <x/>
    </i>
    <i>
      <x v="260"/>
      <x/>
    </i>
    <i>
      <x v="261"/>
      <x/>
    </i>
    <i>
      <x v="262"/>
      <x/>
    </i>
    <i>
      <x v="263"/>
      <x/>
    </i>
    <i>
      <x v="264"/>
      <x/>
    </i>
    <i>
      <x v="265"/>
      <x/>
    </i>
    <i>
      <x v="266"/>
      <x/>
    </i>
    <i>
      <x v="267"/>
      <x/>
    </i>
    <i>
      <x v="268"/>
      <x/>
    </i>
    <i>
      <x v="269"/>
      <x/>
    </i>
    <i>
      <x v="270"/>
      <x/>
    </i>
    <i>
      <x v="271"/>
      <x/>
    </i>
    <i>
      <x v="272"/>
      <x/>
    </i>
    <i>
      <x v="273"/>
      <x/>
    </i>
    <i>
      <x v="274"/>
      <x/>
    </i>
    <i>
      <x v="275"/>
      <x/>
    </i>
    <i>
      <x v="276"/>
      <x/>
    </i>
    <i>
      <x v="277"/>
      <x/>
    </i>
    <i>
      <x v="278"/>
      <x/>
    </i>
    <i>
      <x v="279"/>
      <x/>
    </i>
    <i>
      <x v="280"/>
      <x/>
    </i>
    <i>
      <x v="281"/>
      <x/>
    </i>
    <i>
      <x v="282"/>
      <x/>
    </i>
    <i>
      <x v="283"/>
      <x/>
    </i>
    <i>
      <x v="284"/>
      <x/>
    </i>
    <i>
      <x v="285"/>
      <x/>
    </i>
    <i>
      <x v="286"/>
      <x/>
    </i>
    <i>
      <x v="287"/>
      <x/>
    </i>
    <i>
      <x v="288"/>
      <x/>
    </i>
    <i>
      <x v="289"/>
      <x/>
    </i>
    <i>
      <x v="290"/>
      <x/>
    </i>
    <i>
      <x v="291"/>
      <x/>
    </i>
    <i>
      <x v="292"/>
      <x/>
    </i>
    <i>
      <x v="293"/>
      <x/>
    </i>
    <i>
      <x v="294"/>
      <x/>
    </i>
    <i>
      <x v="295"/>
      <x/>
    </i>
    <i>
      <x v="296"/>
      <x/>
    </i>
    <i>
      <x v="297"/>
      <x/>
    </i>
    <i>
      <x v="298"/>
      <x/>
    </i>
    <i>
      <x v="299"/>
      <x/>
    </i>
    <i>
      <x v="300"/>
      <x/>
    </i>
    <i>
      <x v="301"/>
      <x/>
    </i>
    <i>
      <x v="302"/>
      <x/>
    </i>
    <i>
      <x v="303"/>
      <x/>
    </i>
    <i>
      <x v="304"/>
      <x/>
    </i>
    <i>
      <x v="305"/>
      <x/>
    </i>
    <i>
      <x v="306"/>
      <x/>
    </i>
    <i>
      <x v="307"/>
      <x/>
    </i>
    <i>
      <x v="308"/>
      <x/>
    </i>
    <i>
      <x v="309"/>
      <x/>
    </i>
    <i>
      <x v="310"/>
      <x/>
    </i>
    <i>
      <x v="311"/>
      <x/>
    </i>
    <i>
      <x v="312"/>
      <x/>
    </i>
    <i>
      <x v="313"/>
      <x/>
    </i>
    <i>
      <x v="314"/>
      <x/>
    </i>
    <i>
      <x v="315"/>
      <x/>
    </i>
    <i>
      <x v="316"/>
      <x/>
    </i>
    <i>
      <x v="317"/>
      <x/>
    </i>
    <i>
      <x v="318"/>
      <x/>
    </i>
    <i>
      <x v="319"/>
      <x/>
    </i>
    <i>
      <x v="320"/>
      <x/>
    </i>
    <i>
      <x v="321"/>
      <x/>
    </i>
    <i>
      <x v="322"/>
      <x/>
    </i>
    <i>
      <x v="323"/>
      <x/>
    </i>
    <i>
      <x v="324"/>
      <x/>
    </i>
    <i>
      <x v="325"/>
      <x/>
    </i>
    <i>
      <x v="326"/>
      <x/>
    </i>
    <i>
      <x v="327"/>
      <x/>
    </i>
    <i>
      <x v="328"/>
      <x/>
    </i>
    <i>
      <x v="329"/>
      <x/>
    </i>
    <i>
      <x v="330"/>
      <x/>
    </i>
    <i>
      <x v="331"/>
      <x/>
    </i>
    <i>
      <x v="332"/>
      <x/>
    </i>
    <i>
      <x v="333"/>
      <x/>
    </i>
    <i>
      <x v="334"/>
      <x/>
    </i>
    <i>
      <x v="335"/>
      <x/>
    </i>
    <i>
      <x v="336"/>
      <x/>
    </i>
    <i>
      <x v="337"/>
      <x/>
    </i>
    <i>
      <x v="338"/>
      <x/>
    </i>
    <i>
      <x v="339"/>
      <x/>
    </i>
    <i>
      <x v="340"/>
      <x/>
    </i>
    <i>
      <x v="341"/>
      <x/>
    </i>
    <i>
      <x v="342"/>
      <x/>
    </i>
    <i>
      <x v="343"/>
      <x/>
    </i>
    <i>
      <x v="344"/>
      <x/>
    </i>
    <i>
      <x v="345"/>
      <x/>
    </i>
    <i>
      <x v="346"/>
      <x/>
    </i>
    <i>
      <x v="347"/>
      <x/>
    </i>
    <i>
      <x v="348"/>
      <x/>
    </i>
    <i>
      <x v="349"/>
      <x/>
    </i>
    <i>
      <x v="350"/>
      <x/>
    </i>
    <i>
      <x v="351"/>
      <x/>
    </i>
    <i>
      <x v="352"/>
      <x/>
    </i>
    <i>
      <x v="353"/>
      <x/>
    </i>
    <i>
      <x v="354"/>
      <x/>
    </i>
    <i>
      <x v="355"/>
      <x/>
    </i>
    <i>
      <x v="356"/>
      <x/>
    </i>
    <i>
      <x v="357"/>
      <x/>
    </i>
    <i>
      <x v="358"/>
      <x/>
    </i>
    <i>
      <x v="359"/>
      <x/>
    </i>
    <i>
      <x v="360"/>
      <x/>
    </i>
    <i>
      <x v="361"/>
      <x/>
    </i>
    <i>
      <x v="362"/>
      <x/>
    </i>
    <i>
      <x v="363"/>
      <x/>
    </i>
    <i>
      <x v="364"/>
      <x/>
    </i>
    <i>
      <x v="365"/>
      <x/>
    </i>
    <i>
      <x v="366"/>
      <x/>
    </i>
    <i>
      <x v="367"/>
      <x/>
    </i>
    <i>
      <x v="368"/>
      <x/>
    </i>
    <i>
      <x v="369"/>
      <x/>
    </i>
    <i>
      <x v="370"/>
      <x/>
    </i>
    <i>
      <x v="371"/>
      <x/>
    </i>
    <i>
      <x v="372"/>
      <x/>
    </i>
    <i>
      <x v="373"/>
      <x/>
    </i>
    <i>
      <x v="374"/>
      <x/>
    </i>
    <i>
      <x v="375"/>
      <x/>
    </i>
    <i>
      <x v="376"/>
      <x/>
    </i>
    <i>
      <x v="377"/>
      <x/>
    </i>
    <i>
      <x v="378"/>
      <x/>
    </i>
    <i>
      <x v="379"/>
      <x/>
    </i>
    <i>
      <x v="380"/>
      <x/>
    </i>
    <i>
      <x v="381"/>
      <x/>
    </i>
    <i>
      <x v="382"/>
      <x/>
    </i>
    <i>
      <x v="383"/>
      <x/>
    </i>
    <i>
      <x v="384"/>
      <x/>
    </i>
    <i>
      <x v="385"/>
      <x v="5"/>
    </i>
    <i>
      <x v="386"/>
      <x v="5"/>
    </i>
    <i>
      <x v="387"/>
      <x v="5"/>
    </i>
    <i>
      <x v="388"/>
      <x v="5"/>
    </i>
    <i>
      <x v="389"/>
      <x v="5"/>
    </i>
    <i>
      <x v="390"/>
      <x v="5"/>
    </i>
    <i>
      <x v="391"/>
      <x v="5"/>
    </i>
    <i>
      <x v="392"/>
      <x v="5"/>
    </i>
    <i>
      <x v="393"/>
      <x v="5"/>
    </i>
    <i>
      <x v="394"/>
      <x v="5"/>
    </i>
    <i>
      <x v="395"/>
      <x v="5"/>
    </i>
    <i>
      <x v="396"/>
      <x v="5"/>
    </i>
    <i>
      <x v="397"/>
      <x v="5"/>
    </i>
    <i>
      <x v="398"/>
      <x v="5"/>
    </i>
    <i>
      <x v="399"/>
      <x v="5"/>
    </i>
    <i>
      <x v="400"/>
      <x v="5"/>
    </i>
    <i>
      <x v="401"/>
      <x v="5"/>
    </i>
    <i>
      <x v="402"/>
      <x v="5"/>
    </i>
    <i>
      <x v="403"/>
      <x v="5"/>
    </i>
    <i>
      <x v="404"/>
      <x v="5"/>
    </i>
    <i>
      <x v="405"/>
      <x v="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G3:H7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4"/>
        <item x="2"/>
        <item x="1"/>
        <item x="0"/>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m="1" x="67"/>
        <item m="1" x="69"/>
        <item x="51"/>
        <item m="1" x="68"/>
        <item x="29"/>
        <item x="28"/>
        <item x="22"/>
        <item x="18"/>
        <item x="26"/>
        <item x="19"/>
        <item x="21"/>
        <item x="20"/>
        <item x="25"/>
        <item x="27"/>
        <item x="23"/>
        <item x="24"/>
        <item x="0"/>
        <item x="1"/>
        <item x="2"/>
        <item x="3"/>
        <item x="4"/>
        <item x="5"/>
        <item x="6"/>
        <item x="7"/>
        <item x="8"/>
        <item x="9"/>
        <item x="10"/>
        <item x="11"/>
        <item x="12"/>
        <item x="13"/>
        <item x="14"/>
        <item x="15"/>
        <item x="16"/>
        <item x="17"/>
        <item x="30"/>
        <item x="31"/>
        <item x="32"/>
        <item x="33"/>
        <item x="34"/>
        <item x="35"/>
        <item x="36"/>
        <item x="37"/>
        <item x="38"/>
        <item x="39"/>
        <item x="40"/>
        <item x="41"/>
        <item x="42"/>
        <item x="43"/>
        <item x="44"/>
        <item x="45"/>
        <item x="46"/>
        <item x="47"/>
        <item x="48"/>
        <item x="49"/>
        <item x="50"/>
        <item x="52"/>
        <item x="53"/>
        <item x="54"/>
        <item x="55"/>
        <item x="56"/>
        <item x="57"/>
        <item x="58"/>
        <item x="59"/>
        <item x="60"/>
        <item x="61"/>
        <item x="62"/>
        <item x="63"/>
        <item x="64"/>
        <item x="65"/>
        <item x="6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5"/>
    <field x="2"/>
  </rowFields>
  <rowItems count="67">
    <i>
      <x v="2"/>
      <x/>
    </i>
    <i>
      <x v="4"/>
      <x v="1"/>
    </i>
    <i>
      <x v="5"/>
      <x v="1"/>
    </i>
    <i>
      <x v="6"/>
      <x v="2"/>
    </i>
    <i>
      <x v="7"/>
      <x v="2"/>
    </i>
    <i>
      <x v="8"/>
      <x v="2"/>
    </i>
    <i>
      <x v="9"/>
      <x v="2"/>
    </i>
    <i>
      <x v="10"/>
      <x v="2"/>
    </i>
    <i>
      <x v="11"/>
      <x v="2"/>
    </i>
    <i>
      <x v="12"/>
      <x v="2"/>
    </i>
    <i>
      <x v="13"/>
      <x v="2"/>
    </i>
    <i>
      <x v="14"/>
      <x v="2"/>
    </i>
    <i>
      <x v="15"/>
      <x v="2"/>
    </i>
    <i>
      <x v="16"/>
      <x v="3"/>
    </i>
    <i>
      <x v="17"/>
      <x v="3"/>
    </i>
    <i>
      <x v="18"/>
      <x v="3"/>
    </i>
    <i>
      <x v="19"/>
      <x v="3"/>
    </i>
    <i>
      <x v="20"/>
      <x v="3"/>
    </i>
    <i>
      <x v="21"/>
      <x v="3"/>
    </i>
    <i>
      <x v="22"/>
      <x v="3"/>
    </i>
    <i>
      <x v="23"/>
      <x v="3"/>
    </i>
    <i>
      <x v="24"/>
      <x v="3"/>
    </i>
    <i>
      <x v="25"/>
      <x v="3"/>
    </i>
    <i>
      <x v="26"/>
      <x v="3"/>
    </i>
    <i>
      <x v="27"/>
      <x v="3"/>
    </i>
    <i>
      <x v="28"/>
      <x v="3"/>
    </i>
    <i>
      <x v="29"/>
      <x v="3"/>
    </i>
    <i>
      <x v="30"/>
      <x v="3"/>
    </i>
    <i>
      <x v="31"/>
      <x v="3"/>
    </i>
    <i>
      <x v="32"/>
      <x v="3"/>
    </i>
    <i>
      <x v="33"/>
      <x v="3"/>
    </i>
    <i>
      <x v="34"/>
      <x v="4"/>
    </i>
    <i>
      <x v="35"/>
      <x v="4"/>
    </i>
    <i>
      <x v="36"/>
      <x v="4"/>
    </i>
    <i>
      <x v="37"/>
      <x v="4"/>
    </i>
    <i>
      <x v="38"/>
      <x v="4"/>
    </i>
    <i>
      <x v="39"/>
      <x v="4"/>
    </i>
    <i>
      <x v="40"/>
      <x v="4"/>
    </i>
    <i>
      <x v="41"/>
      <x v="4"/>
    </i>
    <i>
      <x v="42"/>
      <x v="4"/>
    </i>
    <i>
      <x v="43"/>
      <x v="4"/>
    </i>
    <i>
      <x v="44"/>
      <x v="4"/>
    </i>
    <i>
      <x v="45"/>
      <x v="4"/>
    </i>
    <i>
      <x v="46"/>
      <x v="4"/>
    </i>
    <i>
      <x v="47"/>
      <x v="4"/>
    </i>
    <i>
      <x v="48"/>
      <x v="4"/>
    </i>
    <i>
      <x v="49"/>
      <x v="4"/>
    </i>
    <i>
      <x v="50"/>
      <x v="4"/>
    </i>
    <i>
      <x v="51"/>
      <x v="4"/>
    </i>
    <i>
      <x v="52"/>
      <x v="4"/>
    </i>
    <i>
      <x v="53"/>
      <x/>
    </i>
    <i>
      <x v="54"/>
      <x/>
    </i>
    <i>
      <x v="55"/>
      <x/>
    </i>
    <i>
      <x v="56"/>
      <x/>
    </i>
    <i>
      <x v="57"/>
      <x/>
    </i>
    <i>
      <x v="58"/>
      <x/>
    </i>
    <i>
      <x v="59"/>
      <x/>
    </i>
    <i>
      <x v="60"/>
      <x/>
    </i>
    <i>
      <x v="61"/>
      <x/>
    </i>
    <i>
      <x v="62"/>
      <x/>
    </i>
    <i>
      <x v="63"/>
      <x/>
    </i>
    <i>
      <x v="64"/>
      <x/>
    </i>
    <i>
      <x v="65"/>
      <x/>
    </i>
    <i>
      <x v="66"/>
      <x/>
    </i>
    <i>
      <x v="67"/>
      <x/>
    </i>
    <i>
      <x v="68"/>
      <x v="5"/>
    </i>
    <i>
      <x v="69"/>
      <x v="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E3:AF425"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m="1" x="4"/>
        <item x="2"/>
        <item m="1" x="3"/>
        <item m="1" x="7"/>
        <item m="1" x="5"/>
        <item m="1" x="6"/>
        <item x="1"/>
        <item x="0"/>
      </items>
      <extLst>
        <ext xmlns:x14="http://schemas.microsoft.com/office/spreadsheetml/2009/9/main" uri="{2946ED86-A175-432a-8AC1-64E0C546D7DE}">
          <x14:pivotField fillDownLabels="1"/>
        </ext>
      </extLst>
    </pivotField>
    <pivotField axis="axisRow" compact="0" outline="0" showAll="0" defaultSubtotal="0">
      <items count="447">
        <item x="170"/>
        <item x="344"/>
        <item x="337"/>
        <item x="279"/>
        <item x="38"/>
        <item x="324"/>
        <item x="121"/>
        <item x="284"/>
        <item x="141"/>
        <item x="31"/>
        <item x="260"/>
        <item x="164"/>
        <item x="197"/>
        <item x="326"/>
        <item x="111"/>
        <item x="142"/>
        <item x="105"/>
        <item x="286"/>
        <item x="180"/>
        <item x="338"/>
        <item x="136"/>
        <item x="133"/>
        <item x="102"/>
        <item x="265"/>
        <item x="276"/>
        <item x="347"/>
        <item x="239"/>
        <item x="158"/>
        <item x="317"/>
        <item x="282"/>
        <item x="266"/>
        <item x="147"/>
        <item x="182"/>
        <item x="14"/>
        <item x="327"/>
        <item x="12"/>
        <item x="3"/>
        <item x="261"/>
        <item x="230"/>
        <item x="263"/>
        <item x="342"/>
        <item x="113"/>
        <item x="220"/>
        <item x="69"/>
        <item x="125"/>
        <item x="214"/>
        <item x="217"/>
        <item x="299"/>
        <item x="109"/>
        <item x="241"/>
        <item x="131"/>
        <item x="323"/>
        <item x="143"/>
        <item x="309"/>
        <item x="273"/>
        <item x="306"/>
        <item x="350"/>
        <item x="252"/>
        <item x="231"/>
        <item x="162"/>
        <item x="339"/>
        <item x="25"/>
        <item x="199"/>
        <item x="353"/>
        <item x="258"/>
        <item x="264"/>
        <item x="233"/>
        <item x="300"/>
        <item x="283"/>
        <item x="122"/>
        <item x="191"/>
        <item x="21"/>
        <item x="44"/>
        <item x="236"/>
        <item x="95"/>
        <item x="32"/>
        <item x="40"/>
        <item x="275"/>
        <item x="249"/>
        <item x="269"/>
        <item x="149"/>
        <item x="93"/>
        <item x="186"/>
        <item x="190"/>
        <item x="234"/>
        <item x="215"/>
        <item x="307"/>
        <item x="304"/>
        <item x="257"/>
        <item x="2"/>
        <item x="318"/>
        <item x="262"/>
        <item x="227"/>
        <item x="348"/>
        <item x="15"/>
        <item x="68"/>
        <item x="235"/>
        <item x="89"/>
        <item x="181"/>
        <item x="171"/>
        <item x="48"/>
        <item x="88"/>
        <item x="58"/>
        <item x="114"/>
        <item x="287"/>
        <item x="343"/>
        <item x="331"/>
        <item x="4"/>
        <item x="301"/>
        <item x="175"/>
        <item x="256"/>
        <item x="22"/>
        <item x="134"/>
        <item x="18"/>
        <item x="240"/>
        <item x="244"/>
        <item x="195"/>
        <item x="145"/>
        <item x="42"/>
        <item x="124"/>
        <item x="325"/>
        <item x="272"/>
        <item x="248"/>
        <item x="225"/>
        <item x="7"/>
        <item x="224"/>
        <item x="56"/>
        <item x="10"/>
        <item x="193"/>
        <item x="356"/>
        <item x="146"/>
        <item x="202"/>
        <item x="267"/>
        <item x="345"/>
        <item x="160"/>
        <item x="129"/>
        <item x="314"/>
        <item x="19"/>
        <item x="333"/>
        <item x="80"/>
        <item x="222"/>
        <item x="207"/>
        <item x="161"/>
        <item x="60"/>
        <item x="110"/>
        <item x="198"/>
        <item x="238"/>
        <item x="296"/>
        <item x="179"/>
        <item x="255"/>
        <item x="321"/>
        <item x="274"/>
        <item x="132"/>
        <item x="268"/>
        <item x="104"/>
        <item x="9"/>
        <item x="346"/>
        <item x="135"/>
        <item x="232"/>
        <item x="210"/>
        <item x="55"/>
        <item x="116"/>
        <item x="228"/>
        <item x="254"/>
        <item x="96"/>
        <item x="351"/>
        <item x="103"/>
        <item x="352"/>
        <item x="183"/>
        <item x="294"/>
        <item x="302"/>
        <item x="245"/>
        <item x="90"/>
        <item x="11"/>
        <item x="39"/>
        <item x="329"/>
        <item x="278"/>
        <item x="203"/>
        <item x="94"/>
        <item x="159"/>
        <item x="26"/>
        <item x="357"/>
        <item x="332"/>
        <item x="148"/>
        <item x="177"/>
        <item x="84"/>
        <item x="172"/>
        <item x="120"/>
        <item x="316"/>
        <item x="292"/>
        <item x="62"/>
        <item x="61"/>
        <item x="246"/>
        <item x="51"/>
        <item x="115"/>
        <item x="157"/>
        <item x="334"/>
        <item x="169"/>
        <item x="139"/>
        <item x="209"/>
        <item x="196"/>
        <item x="218"/>
        <item x="298"/>
        <item x="144"/>
        <item x="6"/>
        <item x="54"/>
        <item x="82"/>
        <item x="291"/>
        <item x="97"/>
        <item x="5"/>
        <item x="359"/>
        <item x="308"/>
        <item x="43"/>
        <item x="123"/>
        <item x="64"/>
        <item x="288"/>
        <item x="311"/>
        <item x="35"/>
        <item x="223"/>
        <item x="57"/>
        <item x="118"/>
        <item x="23"/>
        <item x="166"/>
        <item x="285"/>
        <item x="73"/>
        <item x="330"/>
        <item x="297"/>
        <item x="270"/>
        <item x="295"/>
        <item x="65"/>
        <item x="107"/>
        <item x="153"/>
        <item x="271"/>
        <item x="29"/>
        <item x="127"/>
        <item x="336"/>
        <item x="320"/>
        <item x="0"/>
        <item x="312"/>
        <item x="138"/>
        <item x="37"/>
        <item x="119"/>
        <item x="361"/>
        <item x="168"/>
        <item x="201"/>
        <item x="36"/>
        <item x="281"/>
        <item x="72"/>
        <item x="112"/>
        <item x="211"/>
        <item x="216"/>
        <item x="34"/>
        <item x="185"/>
        <item x="53"/>
        <item x="176"/>
        <item x="174"/>
        <item x="358"/>
        <item x="229"/>
        <item x="67"/>
        <item x="152"/>
        <item x="250"/>
        <item x="154"/>
        <item x="150"/>
        <item x="86"/>
        <item x="75"/>
        <item x="98"/>
        <item x="77"/>
        <item x="85"/>
        <item x="99"/>
        <item x="87"/>
        <item x="24"/>
        <item x="226"/>
        <item x="1"/>
        <item x="163"/>
        <item x="156"/>
        <item x="178"/>
        <item x="78"/>
        <item x="184"/>
        <item x="192"/>
        <item x="13"/>
        <item x="140"/>
        <item x="79"/>
        <item x="50"/>
        <item x="290"/>
        <item x="27"/>
        <item x="219"/>
        <item x="319"/>
        <item x="117"/>
        <item x="74"/>
        <item x="20"/>
        <item x="108"/>
        <item x="251"/>
        <item x="41"/>
        <item x="206"/>
        <item x="71"/>
        <item x="205"/>
        <item x="335"/>
        <item x="137"/>
        <item x="310"/>
        <item x="83"/>
        <item x="59"/>
        <item x="187"/>
        <item x="305"/>
        <item x="130"/>
        <item x="349"/>
        <item x="303"/>
        <item x="46"/>
        <item x="70"/>
        <item x="253"/>
        <item x="208"/>
        <item x="280"/>
        <item x="293"/>
        <item x="126"/>
        <item x="165"/>
        <item x="16"/>
        <item x="106"/>
        <item x="277"/>
        <item x="243"/>
        <item x="313"/>
        <item x="151"/>
        <item x="354"/>
        <item x="212"/>
        <item x="355"/>
        <item x="100"/>
        <item x="28"/>
        <item x="49"/>
        <item x="340"/>
        <item x="289"/>
        <item x="322"/>
        <item x="92"/>
        <item x="45"/>
        <item x="155"/>
        <item x="213"/>
        <item x="66"/>
        <item x="315"/>
        <item x="173"/>
        <item x="237"/>
        <item x="242"/>
        <item x="128"/>
        <item x="247"/>
        <item x="194"/>
        <item x="360"/>
        <item x="189"/>
        <item x="259"/>
        <item x="47"/>
        <item x="52"/>
        <item x="63"/>
        <item x="8"/>
        <item x="188"/>
        <item x="204"/>
        <item x="17"/>
        <item x="91"/>
        <item x="76"/>
        <item x="33"/>
        <item x="328"/>
        <item x="167"/>
        <item x="101"/>
        <item x="30"/>
        <item x="341"/>
        <item x="200"/>
        <item x="81"/>
        <item x="221"/>
        <item m="1" x="422"/>
        <item m="1" x="435"/>
        <item m="1" x="432"/>
        <item m="1" x="428"/>
        <item m="1" x="444"/>
        <item m="1" x="430"/>
        <item m="1" x="436"/>
        <item m="1" x="429"/>
        <item m="1" x="438"/>
        <item m="1" x="424"/>
        <item m="1" x="431"/>
        <item x="383"/>
        <item m="1" x="434"/>
        <item x="400"/>
        <item x="380"/>
        <item x="404"/>
        <item m="1" x="427"/>
        <item x="366"/>
        <item x="402"/>
        <item x="411"/>
        <item x="374"/>
        <item x="399"/>
        <item x="396"/>
        <item x="385"/>
        <item x="395"/>
        <item x="413"/>
        <item m="1" x="425"/>
        <item m="1" x="443"/>
        <item x="369"/>
        <item x="421"/>
        <item x="405"/>
        <item x="382"/>
        <item x="371"/>
        <item x="397"/>
        <item m="1" x="445"/>
        <item x="364"/>
        <item x="367"/>
        <item x="412"/>
        <item x="384"/>
        <item m="1" x="440"/>
        <item x="370"/>
        <item x="393"/>
        <item x="409"/>
        <item x="387"/>
        <item m="1" x="433"/>
        <item x="403"/>
        <item m="1" x="442"/>
        <item x="416"/>
        <item x="414"/>
        <item x="375"/>
        <item x="390"/>
        <item x="415"/>
        <item x="401"/>
        <item x="378"/>
        <item x="388"/>
        <item x="410"/>
        <item x="376"/>
        <item x="372"/>
        <item x="406"/>
        <item x="392"/>
        <item x="377"/>
        <item x="418"/>
        <item x="381"/>
        <item x="386"/>
        <item x="365"/>
        <item x="398"/>
        <item x="368"/>
        <item x="391"/>
        <item x="363"/>
        <item x="362"/>
        <item x="389"/>
        <item x="394"/>
        <item m="1" x="426"/>
        <item x="373"/>
        <item x="379"/>
        <item m="1" x="439"/>
        <item m="1" x="446"/>
        <item m="1" x="441"/>
        <item x="407"/>
        <item x="408"/>
        <item m="1" x="423"/>
        <item x="417"/>
        <item x="419"/>
        <item x="420"/>
        <item m="1" x="43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422">
    <i>
      <x/>
      <x v="7"/>
    </i>
    <i>
      <x v="1"/>
      <x v="7"/>
    </i>
    <i>
      <x v="2"/>
      <x v="7"/>
    </i>
    <i>
      <x v="3"/>
      <x v="7"/>
    </i>
    <i>
      <x v="4"/>
      <x v="7"/>
    </i>
    <i>
      <x v="5"/>
      <x v="7"/>
    </i>
    <i>
      <x v="6"/>
      <x v="7"/>
    </i>
    <i>
      <x v="7"/>
      <x v="7"/>
    </i>
    <i>
      <x v="8"/>
      <x v="7"/>
    </i>
    <i>
      <x v="9"/>
      <x v="7"/>
    </i>
    <i>
      <x v="10"/>
      <x v="7"/>
    </i>
    <i>
      <x v="11"/>
      <x v="7"/>
    </i>
    <i>
      <x v="12"/>
      <x v="7"/>
    </i>
    <i>
      <x v="13"/>
      <x v="7"/>
    </i>
    <i>
      <x v="14"/>
      <x v="7"/>
    </i>
    <i>
      <x v="15"/>
      <x v="7"/>
    </i>
    <i>
      <x v="16"/>
      <x v="7"/>
    </i>
    <i>
      <x v="17"/>
      <x v="7"/>
    </i>
    <i>
      <x v="18"/>
      <x v="7"/>
    </i>
    <i>
      <x v="19"/>
      <x v="7"/>
    </i>
    <i>
      <x v="20"/>
      <x v="7"/>
    </i>
    <i>
      <x v="21"/>
      <x v="7"/>
    </i>
    <i>
      <x v="22"/>
      <x v="7"/>
    </i>
    <i>
      <x v="23"/>
      <x v="7"/>
    </i>
    <i>
      <x v="24"/>
      <x v="7"/>
    </i>
    <i>
      <x v="25"/>
      <x v="7"/>
    </i>
    <i>
      <x v="26"/>
      <x v="7"/>
    </i>
    <i>
      <x v="27"/>
      <x v="7"/>
    </i>
    <i>
      <x v="28"/>
      <x v="7"/>
    </i>
    <i>
      <x v="29"/>
      <x v="7"/>
    </i>
    <i>
      <x v="30"/>
      <x v="7"/>
    </i>
    <i>
      <x v="31"/>
      <x v="7"/>
    </i>
    <i>
      <x v="32"/>
      <x v="7"/>
    </i>
    <i>
      <x v="33"/>
      <x v="7"/>
    </i>
    <i>
      <x v="34"/>
      <x v="7"/>
    </i>
    <i>
      <x v="35"/>
      <x v="7"/>
    </i>
    <i>
      <x v="36"/>
      <x v="7"/>
    </i>
    <i>
      <x v="37"/>
      <x v="7"/>
    </i>
    <i>
      <x v="38"/>
      <x v="7"/>
    </i>
    <i>
      <x v="39"/>
      <x v="7"/>
    </i>
    <i>
      <x v="40"/>
      <x v="7"/>
    </i>
    <i>
      <x v="41"/>
      <x v="1"/>
    </i>
    <i>
      <x v="42"/>
      <x v="7"/>
    </i>
    <i>
      <x v="43"/>
      <x v="7"/>
    </i>
    <i>
      <x v="44"/>
      <x v="7"/>
    </i>
    <i>
      <x v="45"/>
      <x v="7"/>
    </i>
    <i>
      <x v="46"/>
      <x v="7"/>
    </i>
    <i>
      <x v="47"/>
      <x v="7"/>
    </i>
    <i>
      <x v="48"/>
      <x v="7"/>
    </i>
    <i>
      <x v="49"/>
      <x v="7"/>
    </i>
    <i>
      <x v="50"/>
      <x v="7"/>
    </i>
    <i>
      <x v="51"/>
      <x v="7"/>
    </i>
    <i>
      <x v="52"/>
      <x v="7"/>
    </i>
    <i>
      <x v="53"/>
      <x v="7"/>
    </i>
    <i>
      <x v="54"/>
      <x v="7"/>
    </i>
    <i>
      <x v="55"/>
      <x v="7"/>
    </i>
    <i>
      <x v="56"/>
      <x v="7"/>
    </i>
    <i>
      <x v="57"/>
      <x v="7"/>
    </i>
    <i>
      <x v="58"/>
      <x v="7"/>
    </i>
    <i>
      <x v="59"/>
      <x v="7"/>
    </i>
    <i>
      <x v="60"/>
      <x v="7"/>
    </i>
    <i>
      <x v="61"/>
      <x v="7"/>
    </i>
    <i>
      <x v="62"/>
      <x v="7"/>
    </i>
    <i>
      <x v="63"/>
      <x v="7"/>
    </i>
    <i>
      <x v="64"/>
      <x v="7"/>
    </i>
    <i>
      <x v="65"/>
      <x v="7"/>
    </i>
    <i>
      <x v="66"/>
      <x v="7"/>
    </i>
    <i>
      <x v="67"/>
      <x v="7"/>
    </i>
    <i>
      <x v="68"/>
      <x v="7"/>
    </i>
    <i>
      <x v="69"/>
      <x v="7"/>
    </i>
    <i>
      <x v="70"/>
      <x v="7"/>
    </i>
    <i>
      <x v="71"/>
      <x v="7"/>
    </i>
    <i>
      <x v="72"/>
      <x v="7"/>
    </i>
    <i>
      <x v="73"/>
      <x v="7"/>
    </i>
    <i>
      <x v="74"/>
      <x v="7"/>
    </i>
    <i>
      <x v="75"/>
      <x v="7"/>
    </i>
    <i>
      <x v="76"/>
      <x v="7"/>
    </i>
    <i>
      <x v="77"/>
      <x v="7"/>
    </i>
    <i>
      <x v="78"/>
      <x v="7"/>
    </i>
    <i>
      <x v="79"/>
      <x v="7"/>
    </i>
    <i>
      <x v="80"/>
      <x v="7"/>
    </i>
    <i>
      <x v="81"/>
      <x v="7"/>
    </i>
    <i>
      <x v="82"/>
      <x v="7"/>
    </i>
    <i>
      <x v="83"/>
      <x v="7"/>
    </i>
    <i>
      <x v="84"/>
      <x v="7"/>
    </i>
    <i>
      <x v="85"/>
      <x v="7"/>
    </i>
    <i>
      <x v="86"/>
      <x v="7"/>
    </i>
    <i>
      <x v="87"/>
      <x v="7"/>
    </i>
    <i>
      <x v="88"/>
      <x v="7"/>
    </i>
    <i>
      <x v="89"/>
      <x v="7"/>
    </i>
    <i>
      <x v="90"/>
      <x v="7"/>
    </i>
    <i>
      <x v="91"/>
      <x v="7"/>
    </i>
    <i>
      <x v="92"/>
      <x v="7"/>
    </i>
    <i>
      <x v="93"/>
      <x v="7"/>
    </i>
    <i>
      <x v="94"/>
      <x v="7"/>
    </i>
    <i>
      <x v="95"/>
      <x v="7"/>
    </i>
    <i>
      <x v="96"/>
      <x v="7"/>
    </i>
    <i>
      <x v="97"/>
      <x v="7"/>
    </i>
    <i>
      <x v="98"/>
      <x v="7"/>
    </i>
    <i>
      <x v="99"/>
      <x v="7"/>
    </i>
    <i>
      <x v="100"/>
      <x v="7"/>
    </i>
    <i>
      <x v="101"/>
      <x v="7"/>
    </i>
    <i>
      <x v="102"/>
      <x v="7"/>
    </i>
    <i>
      <x v="103"/>
      <x v="7"/>
    </i>
    <i>
      <x v="104"/>
      <x v="7"/>
    </i>
    <i>
      <x v="105"/>
      <x v="7"/>
    </i>
    <i>
      <x v="106"/>
      <x v="7"/>
    </i>
    <i>
      <x v="107"/>
      <x v="7"/>
    </i>
    <i>
      <x v="108"/>
      <x v="7"/>
    </i>
    <i>
      <x v="109"/>
      <x v="7"/>
    </i>
    <i>
      <x v="110"/>
      <x v="7"/>
    </i>
    <i>
      <x v="111"/>
      <x v="7"/>
    </i>
    <i>
      <x v="112"/>
      <x v="7"/>
    </i>
    <i>
      <x v="113"/>
      <x v="7"/>
    </i>
    <i>
      <x v="114"/>
      <x v="7"/>
    </i>
    <i>
      <x v="115"/>
      <x v="7"/>
    </i>
    <i>
      <x v="116"/>
      <x v="7"/>
    </i>
    <i>
      <x v="117"/>
      <x v="7"/>
    </i>
    <i>
      <x v="118"/>
      <x v="7"/>
    </i>
    <i>
      <x v="119"/>
      <x v="7"/>
    </i>
    <i>
      <x v="120"/>
      <x v="7"/>
    </i>
    <i>
      <x v="121"/>
      <x v="7"/>
    </i>
    <i>
      <x v="122"/>
      <x v="7"/>
    </i>
    <i>
      <x v="123"/>
      <x v="7"/>
    </i>
    <i>
      <x v="124"/>
      <x v="7"/>
    </i>
    <i>
      <x v="125"/>
      <x v="7"/>
    </i>
    <i>
      <x v="126"/>
      <x v="7"/>
    </i>
    <i>
      <x v="127"/>
      <x v="7"/>
    </i>
    <i>
      <x v="128"/>
      <x v="7"/>
    </i>
    <i>
      <x v="129"/>
      <x v="7"/>
    </i>
    <i>
      <x v="130"/>
      <x v="7"/>
    </i>
    <i>
      <x v="131"/>
      <x v="7"/>
    </i>
    <i>
      <x v="132"/>
      <x v="7"/>
    </i>
    <i>
      <x v="133"/>
      <x v="7"/>
    </i>
    <i>
      <x v="134"/>
      <x v="7"/>
    </i>
    <i>
      <x v="135"/>
      <x v="7"/>
    </i>
    <i>
      <x v="136"/>
      <x v="7"/>
    </i>
    <i>
      <x v="137"/>
      <x v="7"/>
    </i>
    <i>
      <x v="138"/>
      <x v="7"/>
    </i>
    <i>
      <x v="139"/>
      <x v="7"/>
    </i>
    <i>
      <x v="140"/>
      <x v="7"/>
    </i>
    <i>
      <x v="141"/>
      <x v="7"/>
    </i>
    <i>
      <x v="142"/>
      <x v="7"/>
    </i>
    <i>
      <x v="143"/>
      <x v="7"/>
    </i>
    <i>
      <x v="144"/>
      <x v="7"/>
    </i>
    <i>
      <x v="145"/>
      <x v="7"/>
    </i>
    <i>
      <x v="146"/>
      <x v="7"/>
    </i>
    <i>
      <x v="147"/>
      <x v="7"/>
    </i>
    <i>
      <x v="148"/>
      <x v="7"/>
    </i>
    <i>
      <x v="149"/>
      <x v="7"/>
    </i>
    <i>
      <x v="150"/>
      <x v="7"/>
    </i>
    <i>
      <x v="151"/>
      <x v="7"/>
    </i>
    <i>
      <x v="152"/>
      <x v="7"/>
    </i>
    <i>
      <x v="153"/>
      <x v="7"/>
    </i>
    <i>
      <x v="154"/>
      <x v="7"/>
    </i>
    <i>
      <x v="155"/>
      <x v="7"/>
    </i>
    <i>
      <x v="156"/>
      <x v="7"/>
    </i>
    <i>
      <x v="157"/>
      <x v="7"/>
    </i>
    <i>
      <x v="158"/>
      <x v="7"/>
    </i>
    <i>
      <x v="159"/>
      <x v="7"/>
    </i>
    <i>
      <x v="160"/>
      <x v="7"/>
    </i>
    <i>
      <x v="161"/>
      <x v="7"/>
    </i>
    <i>
      <x v="162"/>
      <x v="7"/>
    </i>
    <i>
      <x v="163"/>
      <x v="7"/>
    </i>
    <i>
      <x v="164"/>
      <x v="7"/>
    </i>
    <i>
      <x v="165"/>
      <x v="7"/>
    </i>
    <i>
      <x v="166"/>
      <x v="7"/>
    </i>
    <i>
      <x v="167"/>
      <x v="7"/>
    </i>
    <i>
      <x v="168"/>
      <x v="7"/>
    </i>
    <i>
      <x v="169"/>
      <x v="7"/>
    </i>
    <i>
      <x v="170"/>
      <x v="7"/>
    </i>
    <i>
      <x v="171"/>
      <x v="7"/>
    </i>
    <i>
      <x v="172"/>
      <x v="7"/>
    </i>
    <i>
      <x v="173"/>
      <x v="7"/>
    </i>
    <i>
      <x v="174"/>
      <x v="7"/>
    </i>
    <i>
      <x v="175"/>
      <x v="7"/>
    </i>
    <i>
      <x v="176"/>
      <x v="7"/>
    </i>
    <i>
      <x v="177"/>
      <x v="7"/>
    </i>
    <i>
      <x v="178"/>
      <x v="7"/>
    </i>
    <i>
      <x v="179"/>
      <x v="7"/>
    </i>
    <i>
      <x v="180"/>
      <x v="7"/>
    </i>
    <i>
      <x v="181"/>
      <x v="7"/>
    </i>
    <i>
      <x v="182"/>
      <x v="7"/>
    </i>
    <i>
      <x v="183"/>
      <x v="7"/>
    </i>
    <i>
      <x v="184"/>
      <x v="7"/>
    </i>
    <i>
      <x v="185"/>
      <x v="7"/>
    </i>
    <i>
      <x v="186"/>
      <x v="7"/>
    </i>
    <i>
      <x v="187"/>
      <x v="7"/>
    </i>
    <i>
      <x v="188"/>
      <x v="7"/>
    </i>
    <i>
      <x v="189"/>
      <x v="7"/>
    </i>
    <i>
      <x v="190"/>
      <x v="7"/>
    </i>
    <i>
      <x v="191"/>
      <x v="7"/>
    </i>
    <i>
      <x v="192"/>
      <x v="7"/>
    </i>
    <i>
      <x v="193"/>
      <x v="7"/>
    </i>
    <i>
      <x v="194"/>
      <x v="7"/>
    </i>
    <i>
      <x v="195"/>
      <x v="7"/>
    </i>
    <i>
      <x v="196"/>
      <x v="7"/>
    </i>
    <i>
      <x v="197"/>
      <x v="7"/>
    </i>
    <i>
      <x v="198"/>
      <x v="7"/>
    </i>
    <i>
      <x v="199"/>
      <x v="7"/>
    </i>
    <i>
      <x v="200"/>
      <x v="7"/>
    </i>
    <i>
      <x v="201"/>
      <x v="7"/>
    </i>
    <i>
      <x v="202"/>
      <x v="7"/>
    </i>
    <i>
      <x v="203"/>
      <x v="7"/>
    </i>
    <i>
      <x v="204"/>
      <x v="7"/>
    </i>
    <i>
      <x v="205"/>
      <x v="7"/>
    </i>
    <i>
      <x v="206"/>
      <x v="7"/>
    </i>
    <i>
      <x v="207"/>
      <x v="7"/>
    </i>
    <i>
      <x v="208"/>
      <x v="7"/>
    </i>
    <i>
      <x v="209"/>
      <x v="7"/>
    </i>
    <i>
      <x v="210"/>
      <x v="7"/>
    </i>
    <i>
      <x v="211"/>
      <x v="7"/>
    </i>
    <i>
      <x v="212"/>
      <x v="7"/>
    </i>
    <i>
      <x v="213"/>
      <x v="7"/>
    </i>
    <i>
      <x v="214"/>
      <x v="7"/>
    </i>
    <i>
      <x v="215"/>
      <x v="7"/>
    </i>
    <i>
      <x v="216"/>
      <x v="7"/>
    </i>
    <i>
      <x v="217"/>
      <x v="7"/>
    </i>
    <i>
      <x v="218"/>
      <x v="7"/>
    </i>
    <i>
      <x v="219"/>
      <x v="7"/>
    </i>
    <i>
      <x v="220"/>
      <x v="7"/>
    </i>
    <i>
      <x v="221"/>
      <x v="7"/>
    </i>
    <i>
      <x v="222"/>
      <x v="7"/>
    </i>
    <i>
      <x v="223"/>
      <x v="7"/>
    </i>
    <i>
      <x v="224"/>
      <x v="7"/>
    </i>
    <i>
      <x v="225"/>
      <x v="7"/>
    </i>
    <i>
      <x v="226"/>
      <x v="7"/>
    </i>
    <i>
      <x v="227"/>
      <x v="7"/>
    </i>
    <i>
      <x v="228"/>
      <x v="7"/>
    </i>
    <i>
      <x v="229"/>
      <x v="7"/>
    </i>
    <i>
      <x v="230"/>
      <x v="7"/>
    </i>
    <i>
      <x v="231"/>
      <x v="7"/>
    </i>
    <i>
      <x v="232"/>
      <x v="7"/>
    </i>
    <i>
      <x v="233"/>
      <x v="7"/>
    </i>
    <i>
      <x v="234"/>
      <x v="7"/>
    </i>
    <i>
      <x v="235"/>
      <x v="7"/>
    </i>
    <i>
      <x v="236"/>
      <x v="7"/>
    </i>
    <i>
      <x v="237"/>
      <x v="7"/>
    </i>
    <i>
      <x v="238"/>
      <x v="7"/>
    </i>
    <i>
      <x v="239"/>
      <x v="7"/>
    </i>
    <i>
      <x v="240"/>
      <x v="7"/>
    </i>
    <i>
      <x v="241"/>
      <x v="7"/>
    </i>
    <i>
      <x v="242"/>
      <x v="7"/>
    </i>
    <i>
      <x v="243"/>
      <x v="7"/>
    </i>
    <i>
      <x v="244"/>
      <x v="7"/>
    </i>
    <i>
      <x v="245"/>
      <x v="7"/>
    </i>
    <i>
      <x v="246"/>
      <x v="7"/>
    </i>
    <i>
      <x v="247"/>
      <x v="7"/>
    </i>
    <i>
      <x v="248"/>
      <x v="7"/>
    </i>
    <i>
      <x v="249"/>
      <x v="7"/>
    </i>
    <i>
      <x v="250"/>
      <x v="7"/>
    </i>
    <i>
      <x v="251"/>
      <x v="7"/>
    </i>
    <i>
      <x v="252"/>
      <x v="7"/>
    </i>
    <i>
      <x v="253"/>
      <x v="7"/>
    </i>
    <i>
      <x v="254"/>
      <x v="7"/>
    </i>
    <i>
      <x v="255"/>
      <x v="7"/>
    </i>
    <i>
      <x v="256"/>
      <x v="7"/>
    </i>
    <i>
      <x v="257"/>
      <x v="7"/>
    </i>
    <i>
      <x v="258"/>
      <x v="7"/>
    </i>
    <i>
      <x v="259"/>
      <x v="7"/>
    </i>
    <i>
      <x v="260"/>
      <x v="7"/>
    </i>
    <i>
      <x v="261"/>
      <x v="7"/>
    </i>
    <i>
      <x v="262"/>
      <x v="7"/>
    </i>
    <i>
      <x v="263"/>
      <x v="7"/>
    </i>
    <i>
      <x v="264"/>
      <x v="6"/>
    </i>
    <i>
      <x v="265"/>
      <x v="6"/>
    </i>
    <i>
      <x v="266"/>
      <x v="6"/>
    </i>
    <i>
      <x v="267"/>
      <x v="6"/>
    </i>
    <i>
      <x v="268"/>
      <x v="6"/>
    </i>
    <i>
      <x v="269"/>
      <x v="6"/>
    </i>
    <i>
      <x v="270"/>
      <x v="6"/>
    </i>
    <i>
      <x v="271"/>
      <x v="6"/>
    </i>
    <i>
      <x v="272"/>
      <x v="6"/>
    </i>
    <i>
      <x v="273"/>
      <x v="6"/>
    </i>
    <i>
      <x v="274"/>
      <x v="6"/>
    </i>
    <i>
      <x v="275"/>
      <x v="6"/>
    </i>
    <i>
      <x v="276"/>
      <x v="6"/>
    </i>
    <i>
      <x v="277"/>
      <x v="6"/>
    </i>
    <i>
      <x v="278"/>
      <x v="6"/>
    </i>
    <i>
      <x v="279"/>
      <x v="6"/>
    </i>
    <i>
      <x v="280"/>
      <x v="7"/>
    </i>
    <i>
      <x v="281"/>
      <x v="7"/>
    </i>
    <i>
      <x v="282"/>
      <x v="7"/>
    </i>
    <i>
      <x v="283"/>
      <x v="7"/>
    </i>
    <i>
      <x v="284"/>
      <x v="7"/>
    </i>
    <i>
      <x v="285"/>
      <x v="7"/>
    </i>
    <i>
      <x v="286"/>
      <x v="7"/>
    </i>
    <i>
      <x v="287"/>
      <x v="7"/>
    </i>
    <i>
      <x v="288"/>
      <x v="7"/>
    </i>
    <i>
      <x v="289"/>
      <x v="7"/>
    </i>
    <i>
      <x v="290"/>
      <x v="7"/>
    </i>
    <i>
      <x v="291"/>
      <x v="7"/>
    </i>
    <i>
      <x v="292"/>
      <x v="7"/>
    </i>
    <i>
      <x v="293"/>
      <x v="7"/>
    </i>
    <i>
      <x v="294"/>
      <x v="7"/>
    </i>
    <i>
      <x v="295"/>
      <x v="7"/>
    </i>
    <i>
      <x v="296"/>
      <x v="7"/>
    </i>
    <i>
      <x v="297"/>
      <x v="7"/>
    </i>
    <i>
      <x v="298"/>
      <x v="7"/>
    </i>
    <i>
      <x v="299"/>
      <x v="7"/>
    </i>
    <i>
      <x v="300"/>
      <x v="7"/>
    </i>
    <i>
      <x v="301"/>
      <x v="7"/>
    </i>
    <i>
      <x v="302"/>
      <x v="7"/>
    </i>
    <i>
      <x v="303"/>
      <x v="7"/>
    </i>
    <i>
      <x v="304"/>
      <x v="7"/>
    </i>
    <i>
      <x v="305"/>
      <x v="7"/>
    </i>
    <i>
      <x v="306"/>
      <x v="7"/>
    </i>
    <i>
      <x v="307"/>
      <x v="7"/>
    </i>
    <i>
      <x v="308"/>
      <x v="7"/>
    </i>
    <i>
      <x v="309"/>
      <x v="7"/>
    </i>
    <i>
      <x v="310"/>
      <x v="7"/>
    </i>
    <i>
      <x v="311"/>
      <x v="7"/>
    </i>
    <i>
      <x v="312"/>
      <x v="7"/>
    </i>
    <i>
      <x v="313"/>
      <x v="7"/>
    </i>
    <i>
      <x v="314"/>
      <x v="7"/>
    </i>
    <i>
      <x v="315"/>
      <x v="7"/>
    </i>
    <i>
      <x v="316"/>
      <x v="7"/>
    </i>
    <i>
      <x v="317"/>
      <x v="7"/>
    </i>
    <i>
      <x v="318"/>
      <x v="7"/>
    </i>
    <i>
      <x v="319"/>
      <x v="7"/>
    </i>
    <i>
      <x v="320"/>
      <x v="7"/>
    </i>
    <i>
      <x v="321"/>
      <x v="7"/>
    </i>
    <i>
      <x v="322"/>
      <x v="7"/>
    </i>
    <i>
      <x v="323"/>
      <x v="7"/>
    </i>
    <i>
      <x v="324"/>
      <x v="7"/>
    </i>
    <i>
      <x v="325"/>
      <x v="7"/>
    </i>
    <i>
      <x v="326"/>
      <x v="7"/>
    </i>
    <i>
      <x v="327"/>
      <x v="7"/>
    </i>
    <i>
      <x v="328"/>
      <x v="7"/>
    </i>
    <i>
      <x v="329"/>
      <x v="7"/>
    </i>
    <i>
      <x v="330"/>
      <x v="7"/>
    </i>
    <i>
      <x v="331"/>
      <x v="7"/>
    </i>
    <i>
      <x v="332"/>
      <x v="7"/>
    </i>
    <i>
      <x v="333"/>
      <x v="7"/>
    </i>
    <i>
      <x v="334"/>
      <x v="7"/>
    </i>
    <i>
      <x v="335"/>
      <x v="7"/>
    </i>
    <i>
      <x v="336"/>
      <x v="7"/>
    </i>
    <i>
      <x v="337"/>
      <x v="7"/>
    </i>
    <i>
      <x v="338"/>
      <x v="7"/>
    </i>
    <i>
      <x v="339"/>
      <x v="7"/>
    </i>
    <i>
      <x v="340"/>
      <x v="7"/>
    </i>
    <i>
      <x v="341"/>
      <x v="7"/>
    </i>
    <i>
      <x v="342"/>
      <x v="7"/>
    </i>
    <i>
      <x v="343"/>
      <x v="7"/>
    </i>
    <i>
      <x v="344"/>
      <x v="7"/>
    </i>
    <i>
      <x v="345"/>
      <x v="7"/>
    </i>
    <i>
      <x v="346"/>
      <x v="7"/>
    </i>
    <i>
      <x v="347"/>
      <x v="7"/>
    </i>
    <i>
      <x v="348"/>
      <x v="7"/>
    </i>
    <i>
      <x v="349"/>
      <x v="7"/>
    </i>
    <i>
      <x v="350"/>
      <x v="7"/>
    </i>
    <i>
      <x v="351"/>
      <x v="7"/>
    </i>
    <i>
      <x v="352"/>
      <x v="7"/>
    </i>
    <i>
      <x v="353"/>
      <x v="7"/>
    </i>
    <i>
      <x v="354"/>
      <x v="7"/>
    </i>
    <i>
      <x v="355"/>
      <x v="7"/>
    </i>
    <i>
      <x v="356"/>
      <x v="7"/>
    </i>
    <i>
      <x v="357"/>
      <x v="7"/>
    </i>
    <i>
      <x v="358"/>
      <x v="7"/>
    </i>
    <i>
      <x v="359"/>
      <x v="7"/>
    </i>
    <i>
      <x v="360"/>
      <x v="7"/>
    </i>
    <i>
      <x v="361"/>
      <x v="7"/>
    </i>
    <i>
      <x v="373"/>
      <x v="1"/>
    </i>
    <i>
      <x v="375"/>
      <x v="1"/>
    </i>
    <i>
      <x v="376"/>
      <x v="1"/>
    </i>
    <i>
      <x v="377"/>
      <x v="1"/>
    </i>
    <i>
      <x v="379"/>
      <x v="1"/>
    </i>
    <i>
      <x v="380"/>
      <x v="1"/>
    </i>
    <i>
      <x v="381"/>
      <x v="1"/>
    </i>
    <i>
      <x v="382"/>
      <x v="1"/>
    </i>
    <i>
      <x v="383"/>
      <x v="1"/>
    </i>
    <i>
      <x v="384"/>
      <x v="1"/>
    </i>
    <i>
      <x v="385"/>
      <x v="1"/>
    </i>
    <i>
      <x v="386"/>
      <x v="1"/>
    </i>
    <i>
      <x v="387"/>
      <x v="1"/>
    </i>
    <i>
      <x v="390"/>
      <x v="1"/>
    </i>
    <i>
      <x v="391"/>
      <x v="1"/>
    </i>
    <i>
      <x v="392"/>
      <x v="1"/>
    </i>
    <i>
      <x v="393"/>
      <x v="1"/>
    </i>
    <i>
      <x v="394"/>
      <x v="1"/>
    </i>
    <i>
      <x v="395"/>
      <x v="1"/>
    </i>
    <i>
      <x v="397"/>
      <x v="1"/>
    </i>
    <i>
      <x v="398"/>
      <x v="1"/>
    </i>
    <i>
      <x v="399"/>
      <x v="1"/>
    </i>
    <i>
      <x v="400"/>
      <x v="1"/>
    </i>
    <i>
      <x v="402"/>
      <x v="1"/>
    </i>
    <i>
      <x v="403"/>
      <x v="1"/>
    </i>
    <i>
      <x v="404"/>
      <x v="1"/>
    </i>
    <i>
      <x v="405"/>
      <x v="1"/>
    </i>
    <i>
      <x v="407"/>
      <x v="1"/>
    </i>
    <i>
      <x v="409"/>
      <x v="1"/>
    </i>
    <i>
      <x v="410"/>
      <x v="1"/>
    </i>
    <i>
      <x v="411"/>
      <x v="1"/>
    </i>
    <i>
      <x v="412"/>
      <x v="1"/>
    </i>
    <i>
      <x v="413"/>
      <x v="1"/>
    </i>
    <i>
      <x v="414"/>
      <x v="1"/>
    </i>
    <i>
      <x v="415"/>
      <x v="1"/>
    </i>
    <i>
      <x v="416"/>
      <x v="1"/>
    </i>
    <i>
      <x v="417"/>
      <x v="1"/>
    </i>
    <i>
      <x v="418"/>
      <x v="1"/>
    </i>
    <i>
      <x v="419"/>
      <x v="1"/>
    </i>
    <i>
      <x v="420"/>
      <x v="1"/>
    </i>
    <i>
      <x v="421"/>
      <x v="1"/>
    </i>
    <i>
      <x v="422"/>
      <x v="1"/>
    </i>
    <i>
      <x v="423"/>
      <x v="1"/>
    </i>
    <i>
      <x v="424"/>
      <x v="1"/>
    </i>
    <i>
      <x v="425"/>
      <x v="1"/>
    </i>
    <i>
      <x v="426"/>
      <x v="1"/>
    </i>
    <i>
      <x v="427"/>
      <x v="1"/>
    </i>
    <i>
      <x v="428"/>
      <x v="1"/>
    </i>
    <i>
      <x v="429"/>
      <x v="1"/>
    </i>
    <i>
      <x v="430"/>
      <x v="1"/>
    </i>
    <i>
      <x v="431"/>
      <x v="1"/>
    </i>
    <i>
      <x v="432"/>
      <x v="1"/>
    </i>
    <i>
      <x v="433"/>
      <x v="1"/>
    </i>
    <i>
      <x v="435"/>
      <x v="1"/>
    </i>
    <i>
      <x v="436"/>
      <x v="1"/>
    </i>
    <i>
      <x v="440"/>
      <x v="1"/>
    </i>
    <i>
      <x v="441"/>
      <x v="1"/>
    </i>
    <i>
      <x v="443"/>
      <x v="1"/>
    </i>
    <i>
      <x v="444"/>
      <x v="1"/>
    </i>
    <i>
      <x v="445"/>
      <x v="1"/>
    </i>
  </rowItems>
  <colItems count="1">
    <i/>
  </colItems>
  <formats count="1">
    <format dxfId="6">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31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4130"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m="1" x="67"/>
        <item m="1" x="69"/>
        <item x="51"/>
        <item m="1" x="68"/>
        <item x="29"/>
        <item x="28"/>
        <item x="22"/>
        <item x="18"/>
        <item x="26"/>
        <item x="19"/>
        <item x="21"/>
        <item x="20"/>
        <item x="25"/>
        <item x="27"/>
        <item x="23"/>
        <item x="24"/>
        <item x="0"/>
        <item x="1"/>
        <item x="2"/>
        <item x="3"/>
        <item x="4"/>
        <item x="5"/>
        <item x="6"/>
        <item x="7"/>
        <item x="8"/>
        <item x="9"/>
        <item x="10"/>
        <item x="11"/>
        <item x="12"/>
        <item x="13"/>
        <item x="14"/>
        <item x="15"/>
        <item x="16"/>
        <item x="17"/>
        <item x="30"/>
        <item x="31"/>
        <item x="32"/>
        <item x="33"/>
        <item x="34"/>
        <item x="35"/>
        <item x="36"/>
        <item x="37"/>
        <item x="38"/>
        <item x="39"/>
        <item x="40"/>
        <item x="41"/>
        <item x="42"/>
        <item x="43"/>
        <item x="44"/>
        <item x="45"/>
        <item x="46"/>
        <item x="47"/>
        <item x="48"/>
        <item x="49"/>
        <item x="50"/>
        <item x="52"/>
        <item x="53"/>
        <item x="54"/>
        <item x="55"/>
        <item x="56"/>
        <item x="57"/>
        <item x="58"/>
        <item x="59"/>
        <item x="60"/>
        <item x="61"/>
        <item x="62"/>
        <item x="63"/>
        <item x="64"/>
        <item x="65"/>
        <item x="66"/>
      </items>
      <extLst>
        <ext xmlns:x14="http://schemas.microsoft.com/office/spreadsheetml/2009/9/main" uri="{2946ED86-A175-432a-8AC1-64E0C546D7DE}">
          <x14:pivotField fillDownLabels="1"/>
        </ext>
      </extLst>
    </pivotField>
    <pivotField axis="axisRow" compact="0" outline="0" showAll="0" defaultSubtotal="0">
      <items count="49">
        <item m="1" x="48"/>
        <item m="1" x="44"/>
        <item m="1" x="41"/>
        <item m="1" x="43"/>
        <item m="1" x="47"/>
        <item m="1" x="46"/>
        <item x="30"/>
        <item m="1" x="42"/>
        <item m="1" x="40"/>
        <item m="1" x="45"/>
        <item x="10"/>
        <item x="8"/>
        <item x="9"/>
        <item x="12"/>
        <item x="11"/>
        <item x="0"/>
        <item x="1"/>
        <item x="2"/>
        <item x="3"/>
        <item x="4"/>
        <item x="5"/>
        <item x="6"/>
        <item x="7"/>
        <item x="13"/>
        <item x="14"/>
        <item x="15"/>
        <item x="16"/>
        <item x="17"/>
        <item x="18"/>
        <item x="19"/>
        <item x="20"/>
        <item x="21"/>
        <item x="22"/>
        <item x="23"/>
        <item x="24"/>
        <item x="25"/>
        <item x="26"/>
        <item x="27"/>
        <item x="28"/>
        <item x="29"/>
        <item x="31"/>
        <item x="32"/>
        <item x="33"/>
        <item x="34"/>
        <item x="35"/>
        <item x="36"/>
        <item x="37"/>
        <item x="38"/>
        <item x="39"/>
      </items>
      <extLst>
        <ext xmlns:x14="http://schemas.microsoft.com/office/spreadsheetml/2009/9/main" uri="{2946ED86-A175-432a-8AC1-64E0C546D7DE}">
          <x14:pivotField fillDownLabels="1"/>
        </ext>
      </extLst>
    </pivotField>
    <pivotField axis="axisRow" compact="0" outline="0" showAll="0" defaultSubtotal="0">
      <items count="8">
        <item m="1" x="4"/>
        <item x="2"/>
        <item m="1" x="3"/>
        <item m="1" x="7"/>
        <item m="1" x="5"/>
        <item m="1" x="6"/>
        <item x="1"/>
        <item x="0"/>
      </items>
      <extLst>
        <ext xmlns:x14="http://schemas.microsoft.com/office/spreadsheetml/2009/9/main" uri="{2946ED86-A175-432a-8AC1-64E0C546D7DE}">
          <x14:pivotField fillDownLabels="1"/>
        </ext>
      </extLst>
    </pivotField>
    <pivotField axis="axisRow" compact="0" outline="0" showAll="0" defaultSubtotal="0">
      <items count="447">
        <item x="170"/>
        <item x="344"/>
        <item x="337"/>
        <item x="279"/>
        <item x="38"/>
        <item x="324"/>
        <item x="121"/>
        <item x="284"/>
        <item x="141"/>
        <item x="31"/>
        <item x="260"/>
        <item x="164"/>
        <item x="197"/>
        <item x="326"/>
        <item x="111"/>
        <item x="142"/>
        <item x="105"/>
        <item x="286"/>
        <item x="180"/>
        <item x="338"/>
        <item x="136"/>
        <item x="133"/>
        <item x="102"/>
        <item x="265"/>
        <item x="276"/>
        <item x="347"/>
        <item x="239"/>
        <item x="158"/>
        <item x="317"/>
        <item x="282"/>
        <item x="266"/>
        <item x="147"/>
        <item x="182"/>
        <item x="14"/>
        <item x="327"/>
        <item x="12"/>
        <item x="3"/>
        <item x="261"/>
        <item x="230"/>
        <item x="263"/>
        <item x="342"/>
        <item x="113"/>
        <item x="220"/>
        <item x="69"/>
        <item x="125"/>
        <item x="214"/>
        <item x="217"/>
        <item x="299"/>
        <item x="109"/>
        <item x="241"/>
        <item x="131"/>
        <item x="323"/>
        <item x="143"/>
        <item x="309"/>
        <item x="273"/>
        <item x="306"/>
        <item x="350"/>
        <item x="252"/>
        <item x="231"/>
        <item x="162"/>
        <item x="339"/>
        <item x="25"/>
        <item x="199"/>
        <item x="353"/>
        <item x="258"/>
        <item x="264"/>
        <item x="233"/>
        <item x="300"/>
        <item x="283"/>
        <item x="122"/>
        <item x="191"/>
        <item x="21"/>
        <item x="44"/>
        <item x="236"/>
        <item x="95"/>
        <item x="32"/>
        <item x="40"/>
        <item x="275"/>
        <item x="249"/>
        <item x="269"/>
        <item x="149"/>
        <item x="93"/>
        <item x="186"/>
        <item x="190"/>
        <item x="234"/>
        <item x="215"/>
        <item x="307"/>
        <item x="304"/>
        <item x="257"/>
        <item x="2"/>
        <item x="318"/>
        <item x="262"/>
        <item x="227"/>
        <item x="348"/>
        <item x="15"/>
        <item x="68"/>
        <item x="235"/>
        <item x="89"/>
        <item x="181"/>
        <item x="171"/>
        <item x="48"/>
        <item x="88"/>
        <item x="58"/>
        <item x="114"/>
        <item x="287"/>
        <item x="343"/>
        <item x="331"/>
        <item x="4"/>
        <item x="301"/>
        <item x="175"/>
        <item x="256"/>
        <item x="22"/>
        <item x="134"/>
        <item x="18"/>
        <item x="240"/>
        <item x="244"/>
        <item x="195"/>
        <item x="145"/>
        <item x="42"/>
        <item x="124"/>
        <item x="325"/>
        <item x="272"/>
        <item x="248"/>
        <item x="225"/>
        <item x="7"/>
        <item x="224"/>
        <item x="56"/>
        <item x="10"/>
        <item x="193"/>
        <item x="356"/>
        <item x="146"/>
        <item x="202"/>
        <item x="267"/>
        <item x="345"/>
        <item x="160"/>
        <item x="129"/>
        <item x="314"/>
        <item x="19"/>
        <item x="333"/>
        <item x="80"/>
        <item x="222"/>
        <item x="207"/>
        <item x="161"/>
        <item x="60"/>
        <item x="110"/>
        <item x="198"/>
        <item x="238"/>
        <item x="296"/>
        <item x="179"/>
        <item x="255"/>
        <item x="321"/>
        <item x="274"/>
        <item x="132"/>
        <item x="268"/>
        <item x="104"/>
        <item x="9"/>
        <item x="346"/>
        <item x="135"/>
        <item x="232"/>
        <item x="210"/>
        <item x="55"/>
        <item x="116"/>
        <item x="228"/>
        <item x="254"/>
        <item x="96"/>
        <item x="351"/>
        <item x="103"/>
        <item x="352"/>
        <item x="183"/>
        <item x="294"/>
        <item x="302"/>
        <item x="245"/>
        <item x="90"/>
        <item x="11"/>
        <item x="39"/>
        <item x="329"/>
        <item x="278"/>
        <item x="203"/>
        <item x="94"/>
        <item x="159"/>
        <item x="26"/>
        <item x="357"/>
        <item x="332"/>
        <item x="148"/>
        <item x="177"/>
        <item x="84"/>
        <item x="172"/>
        <item x="120"/>
        <item x="316"/>
        <item x="292"/>
        <item x="62"/>
        <item x="61"/>
        <item x="246"/>
        <item x="51"/>
        <item x="115"/>
        <item x="157"/>
        <item x="334"/>
        <item x="169"/>
        <item x="139"/>
        <item x="209"/>
        <item x="196"/>
        <item x="218"/>
        <item x="298"/>
        <item x="144"/>
        <item x="6"/>
        <item x="54"/>
        <item x="82"/>
        <item x="291"/>
        <item x="97"/>
        <item x="5"/>
        <item x="359"/>
        <item x="308"/>
        <item x="43"/>
        <item x="123"/>
        <item x="64"/>
        <item x="288"/>
        <item x="311"/>
        <item x="35"/>
        <item x="223"/>
        <item x="57"/>
        <item x="118"/>
        <item x="23"/>
        <item x="166"/>
        <item x="285"/>
        <item x="73"/>
        <item x="330"/>
        <item x="297"/>
        <item x="270"/>
        <item x="295"/>
        <item x="65"/>
        <item x="107"/>
        <item x="153"/>
        <item x="271"/>
        <item x="29"/>
        <item x="127"/>
        <item x="336"/>
        <item x="320"/>
        <item x="0"/>
        <item x="312"/>
        <item x="138"/>
        <item x="37"/>
        <item x="119"/>
        <item x="361"/>
        <item x="168"/>
        <item x="201"/>
        <item x="36"/>
        <item x="281"/>
        <item x="72"/>
        <item x="112"/>
        <item x="211"/>
        <item x="216"/>
        <item x="34"/>
        <item x="185"/>
        <item x="53"/>
        <item x="176"/>
        <item x="174"/>
        <item x="358"/>
        <item x="229"/>
        <item x="67"/>
        <item x="152"/>
        <item x="250"/>
        <item x="154"/>
        <item x="150"/>
        <item x="86"/>
        <item x="75"/>
        <item x="98"/>
        <item x="77"/>
        <item x="85"/>
        <item x="99"/>
        <item x="87"/>
        <item x="24"/>
        <item x="226"/>
        <item x="1"/>
        <item x="163"/>
        <item x="156"/>
        <item x="178"/>
        <item x="78"/>
        <item x="184"/>
        <item x="192"/>
        <item x="13"/>
        <item x="140"/>
        <item x="79"/>
        <item x="50"/>
        <item x="290"/>
        <item x="27"/>
        <item x="219"/>
        <item x="319"/>
        <item x="117"/>
        <item x="74"/>
        <item x="20"/>
        <item x="108"/>
        <item x="251"/>
        <item x="41"/>
        <item x="206"/>
        <item x="71"/>
        <item x="205"/>
        <item x="335"/>
        <item x="137"/>
        <item x="310"/>
        <item x="83"/>
        <item x="59"/>
        <item x="187"/>
        <item x="305"/>
        <item x="130"/>
        <item x="349"/>
        <item x="303"/>
        <item x="46"/>
        <item x="70"/>
        <item x="253"/>
        <item x="208"/>
        <item x="280"/>
        <item x="293"/>
        <item x="126"/>
        <item x="165"/>
        <item x="16"/>
        <item x="106"/>
        <item x="277"/>
        <item x="243"/>
        <item x="313"/>
        <item x="151"/>
        <item x="354"/>
        <item x="212"/>
        <item x="355"/>
        <item x="100"/>
        <item x="28"/>
        <item x="49"/>
        <item x="340"/>
        <item x="289"/>
        <item x="322"/>
        <item x="92"/>
        <item x="45"/>
        <item x="155"/>
        <item x="213"/>
        <item x="66"/>
        <item x="315"/>
        <item x="173"/>
        <item x="237"/>
        <item x="242"/>
        <item x="128"/>
        <item x="247"/>
        <item x="194"/>
        <item x="360"/>
        <item x="189"/>
        <item x="259"/>
        <item x="47"/>
        <item x="52"/>
        <item x="63"/>
        <item x="8"/>
        <item x="188"/>
        <item x="204"/>
        <item x="17"/>
        <item x="91"/>
        <item x="76"/>
        <item x="33"/>
        <item x="328"/>
        <item x="167"/>
        <item x="101"/>
        <item x="30"/>
        <item x="341"/>
        <item x="200"/>
        <item x="81"/>
        <item x="221"/>
        <item m="1" x="422"/>
        <item m="1" x="435"/>
        <item m="1" x="432"/>
        <item m="1" x="428"/>
        <item m="1" x="444"/>
        <item m="1" x="430"/>
        <item m="1" x="436"/>
        <item m="1" x="429"/>
        <item m="1" x="438"/>
        <item m="1" x="424"/>
        <item m="1" x="431"/>
        <item x="383"/>
        <item m="1" x="434"/>
        <item x="400"/>
        <item x="380"/>
        <item x="404"/>
        <item m="1" x="427"/>
        <item x="366"/>
        <item x="402"/>
        <item x="411"/>
        <item x="374"/>
        <item x="399"/>
        <item x="396"/>
        <item x="385"/>
        <item x="395"/>
        <item x="413"/>
        <item m="1" x="425"/>
        <item m="1" x="443"/>
        <item x="369"/>
        <item x="421"/>
        <item x="405"/>
        <item x="382"/>
        <item x="371"/>
        <item x="397"/>
        <item m="1" x="445"/>
        <item x="364"/>
        <item x="367"/>
        <item x="412"/>
        <item x="384"/>
        <item m="1" x="440"/>
        <item x="370"/>
        <item x="393"/>
        <item x="409"/>
        <item x="387"/>
        <item m="1" x="433"/>
        <item x="403"/>
        <item m="1" x="442"/>
        <item x="416"/>
        <item x="414"/>
        <item x="375"/>
        <item x="390"/>
        <item x="415"/>
        <item x="401"/>
        <item x="378"/>
        <item x="388"/>
        <item x="410"/>
        <item x="376"/>
        <item x="372"/>
        <item x="406"/>
        <item x="392"/>
        <item x="377"/>
        <item x="418"/>
        <item x="381"/>
        <item x="386"/>
        <item x="365"/>
        <item x="398"/>
        <item x="368"/>
        <item x="391"/>
        <item x="363"/>
        <item x="362"/>
        <item x="389"/>
        <item x="394"/>
        <item m="1" x="426"/>
        <item x="373"/>
        <item x="379"/>
        <item m="1" x="439"/>
        <item m="1" x="446"/>
        <item m="1" x="441"/>
        <item x="407"/>
        <item x="408"/>
        <item m="1" x="423"/>
        <item x="417"/>
        <item x="419"/>
        <item x="420"/>
        <item m="1" x="437"/>
      </items>
      <extLst>
        <ext xmlns:x14="http://schemas.microsoft.com/office/spreadsheetml/2009/9/main" uri="{2946ED86-A175-432a-8AC1-64E0C546D7DE}">
          <x14:pivotField fillDownLabels="1"/>
        </ext>
      </extLst>
    </pivotField>
    <pivotField axis="axisRow" compact="0" outline="0" showAll="0" defaultSubtotal="0">
      <items count="25">
        <item m="1" x="18"/>
        <item m="1" x="21"/>
        <item m="1" x="23"/>
        <item m="1" x="24"/>
        <item m="1" x="19"/>
        <item m="1" x="22"/>
        <item m="1" x="20"/>
        <item x="0"/>
        <item x="2"/>
        <item x="1"/>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 axis="axisRow" compact="0" outline="0" showAll="0" defaultSubtotal="0">
      <items count="406">
        <item x="306"/>
        <item m="1" x="405"/>
        <item m="1" x="396"/>
        <item x="182"/>
        <item x="256"/>
        <item x="201"/>
        <item x="186"/>
        <item x="289"/>
        <item x="277"/>
        <item x="198"/>
        <item x="191"/>
        <item x="292"/>
        <item x="249"/>
        <item x="237"/>
        <item x="358"/>
        <item x="194"/>
        <item x="219"/>
        <item x="200"/>
        <item x="170"/>
        <item x="253"/>
        <item x="231"/>
        <item x="273"/>
        <item x="225"/>
        <item x="348"/>
        <item x="344"/>
        <item x="313"/>
        <item x="232"/>
        <item x="228"/>
        <item x="331"/>
        <item x="342"/>
        <item x="351"/>
        <item x="227"/>
        <item x="357"/>
        <item x="212"/>
        <item x="243"/>
        <item m="1" x="402"/>
        <item x="269"/>
        <item x="305"/>
        <item x="173"/>
        <item x="307"/>
        <item x="221"/>
        <item m="1" x="399"/>
        <item m="1" x="404"/>
        <item x="177"/>
        <item m="1" x="401"/>
        <item m="1" x="395"/>
        <item x="254"/>
        <item x="195"/>
        <item x="310"/>
        <item x="324"/>
        <item x="234"/>
        <item x="266"/>
        <item x="236"/>
        <item m="1" x="403"/>
        <item m="1" x="400"/>
        <item m="1" x="398"/>
        <item x="111"/>
        <item x="115"/>
        <item x="100"/>
        <item x="98"/>
        <item x="105"/>
        <item x="108"/>
        <item x="96"/>
        <item x="99"/>
        <item x="97"/>
        <item m="1" x="397"/>
        <item x="104"/>
        <item x="101"/>
        <item x="95"/>
        <item x="107"/>
        <item x="106"/>
        <item x="102"/>
        <item x="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109"/>
        <item x="110"/>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2"/>
        <item x="174"/>
        <item x="175"/>
        <item x="176"/>
        <item x="178"/>
        <item x="179"/>
        <item x="180"/>
        <item x="181"/>
        <item x="183"/>
        <item x="184"/>
        <item x="185"/>
        <item x="187"/>
        <item x="188"/>
        <item x="189"/>
        <item x="190"/>
        <item x="192"/>
        <item x="193"/>
        <item x="196"/>
        <item x="197"/>
        <item x="199"/>
        <item x="202"/>
        <item x="203"/>
        <item x="204"/>
        <item x="205"/>
        <item x="206"/>
        <item x="207"/>
        <item x="208"/>
        <item x="209"/>
        <item x="210"/>
        <item x="211"/>
        <item x="213"/>
        <item x="214"/>
        <item x="215"/>
        <item x="216"/>
        <item x="217"/>
        <item x="218"/>
        <item x="220"/>
        <item x="222"/>
        <item x="223"/>
        <item x="224"/>
        <item x="226"/>
        <item x="229"/>
        <item x="230"/>
        <item x="233"/>
        <item x="235"/>
        <item x="238"/>
        <item x="239"/>
        <item x="240"/>
        <item x="241"/>
        <item x="242"/>
        <item x="244"/>
        <item x="245"/>
        <item x="246"/>
        <item x="247"/>
        <item x="248"/>
        <item x="250"/>
        <item x="251"/>
        <item x="252"/>
        <item x="255"/>
        <item x="257"/>
        <item x="258"/>
        <item x="259"/>
        <item x="260"/>
        <item x="261"/>
        <item x="262"/>
        <item x="263"/>
        <item x="264"/>
        <item x="265"/>
        <item x="267"/>
        <item x="268"/>
        <item x="270"/>
        <item x="271"/>
        <item x="272"/>
        <item x="274"/>
        <item x="275"/>
        <item x="276"/>
        <item x="278"/>
        <item x="279"/>
        <item x="280"/>
        <item x="281"/>
        <item x="282"/>
        <item x="283"/>
        <item x="284"/>
        <item x="285"/>
        <item x="286"/>
        <item x="287"/>
        <item x="288"/>
        <item x="290"/>
        <item x="291"/>
        <item x="293"/>
        <item x="294"/>
        <item x="295"/>
        <item x="296"/>
        <item x="297"/>
        <item x="298"/>
        <item x="299"/>
        <item x="300"/>
        <item x="301"/>
        <item x="302"/>
        <item x="303"/>
        <item x="304"/>
        <item x="308"/>
        <item x="309"/>
        <item x="311"/>
        <item x="312"/>
        <item x="314"/>
        <item x="315"/>
        <item x="316"/>
        <item x="317"/>
        <item x="318"/>
        <item x="319"/>
        <item x="320"/>
        <item x="321"/>
        <item x="322"/>
        <item x="323"/>
        <item x="325"/>
        <item x="326"/>
        <item x="327"/>
        <item x="328"/>
        <item x="329"/>
        <item x="330"/>
        <item x="332"/>
        <item x="333"/>
        <item x="334"/>
        <item x="335"/>
        <item x="336"/>
        <item x="337"/>
        <item x="338"/>
        <item x="339"/>
        <item x="340"/>
        <item x="341"/>
        <item x="343"/>
        <item x="345"/>
        <item x="346"/>
        <item x="347"/>
        <item x="349"/>
        <item x="350"/>
        <item x="352"/>
        <item x="353"/>
        <item x="354"/>
        <item x="355"/>
        <item x="356"/>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23">
        <item m="1" x="209"/>
        <item m="1" x="219"/>
        <item m="1" x="213"/>
        <item m="1" x="207"/>
        <item m="1" x="203"/>
        <item m="1" x="220"/>
        <item m="1" x="214"/>
        <item m="1" x="208"/>
        <item m="1" x="204"/>
        <item m="1" x="221"/>
        <item m="1" x="216"/>
        <item m="1" x="210"/>
        <item m="1" x="205"/>
        <item x="5"/>
        <item m="1" x="218"/>
        <item m="1" x="212"/>
        <item m="1" x="206"/>
        <item m="1" x="211"/>
        <item m="1" x="215"/>
        <item m="1" x="217"/>
        <item m="1" x="222"/>
        <item x="0"/>
        <item x="29"/>
        <item x="96"/>
        <item x="20"/>
        <item x="80"/>
        <item x="8"/>
        <item x="56"/>
        <item x="3"/>
        <item x="67"/>
        <item x="24"/>
        <item x="14"/>
        <item x="58"/>
        <item x="75"/>
        <item x="69"/>
        <item x="32"/>
        <item x="76"/>
        <item x="137"/>
        <item x="107"/>
        <item x="79"/>
        <item x="91"/>
        <item x="15"/>
        <item x="25"/>
        <item x="53"/>
        <item x="102"/>
        <item x="63"/>
        <item x="66"/>
        <item x="1"/>
        <item x="21"/>
        <item x="12"/>
        <item x="48"/>
        <item x="171"/>
        <item x="47"/>
        <item x="2"/>
        <item x="4"/>
        <item x="6"/>
        <item x="7"/>
        <item x="9"/>
        <item x="10"/>
        <item x="11"/>
        <item x="13"/>
        <item x="16"/>
        <item x="17"/>
        <item x="18"/>
        <item x="19"/>
        <item x="22"/>
        <item x="23"/>
        <item x="26"/>
        <item x="27"/>
        <item x="28"/>
        <item x="30"/>
        <item x="31"/>
        <item x="33"/>
        <item x="34"/>
        <item x="35"/>
        <item x="36"/>
        <item x="37"/>
        <item x="38"/>
        <item x="39"/>
        <item x="40"/>
        <item x="41"/>
        <item x="42"/>
        <item x="43"/>
        <item x="44"/>
        <item x="45"/>
        <item x="46"/>
        <item x="49"/>
        <item x="50"/>
        <item x="51"/>
        <item x="52"/>
        <item x="54"/>
        <item x="55"/>
        <item x="57"/>
        <item x="59"/>
        <item x="60"/>
        <item x="61"/>
        <item x="62"/>
        <item x="64"/>
        <item x="65"/>
        <item x="68"/>
        <item x="70"/>
        <item x="71"/>
        <item x="72"/>
        <item x="73"/>
        <item x="74"/>
        <item x="77"/>
        <item x="78"/>
        <item x="81"/>
        <item x="82"/>
        <item x="83"/>
        <item x="84"/>
        <item x="85"/>
        <item x="86"/>
        <item x="87"/>
        <item x="88"/>
        <item x="89"/>
        <item x="90"/>
        <item x="92"/>
        <item x="93"/>
        <item x="94"/>
        <item x="95"/>
        <item x="97"/>
        <item x="98"/>
        <item x="99"/>
        <item x="100"/>
        <item x="101"/>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4127">
    <i>
      <x v="2"/>
      <x v="6"/>
      <x v="1"/>
      <x v="7"/>
      <x v="41"/>
      <x v="3"/>
      <x v="21"/>
    </i>
    <i r="5">
      <x v="4"/>
      <x v="21"/>
    </i>
    <i r="5">
      <x v="5"/>
      <x v="21"/>
    </i>
    <i r="5">
      <x v="6"/>
      <x v="21"/>
    </i>
    <i r="5">
      <x v="7"/>
      <x v="21"/>
    </i>
    <i r="5">
      <x v="8"/>
      <x v="21"/>
    </i>
    <i r="5">
      <x v="9"/>
      <x v="21"/>
    </i>
    <i r="5">
      <x v="10"/>
      <x v="21"/>
    </i>
    <i r="5">
      <x v="11"/>
      <x v="21"/>
    </i>
    <i r="5">
      <x v="12"/>
      <x v="21"/>
    </i>
    <i r="5">
      <x v="13"/>
      <x v="21"/>
    </i>
    <i r="5">
      <x v="14"/>
      <x v="21"/>
    </i>
    <i r="5">
      <x v="15"/>
      <x v="21"/>
    </i>
    <i r="5">
      <x v="16"/>
      <x v="21"/>
    </i>
    <i r="5">
      <x v="17"/>
      <x v="21"/>
    </i>
    <i r="5">
      <x v="18"/>
      <x v="21"/>
    </i>
    <i r="5">
      <x v="19"/>
      <x v="21"/>
    </i>
    <i r="5">
      <x v="21"/>
      <x v="21"/>
    </i>
    <i r="5">
      <x v="23"/>
      <x v="21"/>
    </i>
    <i r="5">
      <x v="24"/>
      <x v="21"/>
    </i>
    <i r="5">
      <x v="25"/>
      <x v="21"/>
    </i>
    <i r="5">
      <x v="26"/>
      <x v="21"/>
    </i>
    <i r="5">
      <x v="27"/>
      <x v="21"/>
    </i>
    <i r="5">
      <x v="28"/>
      <x v="21"/>
    </i>
    <i r="5">
      <x v="29"/>
      <x v="21"/>
    </i>
    <i r="5">
      <x v="30"/>
      <x v="21"/>
    </i>
    <i r="5">
      <x v="31"/>
      <x v="21"/>
    </i>
    <i r="5">
      <x v="32"/>
      <x v="21"/>
    </i>
    <i r="5">
      <x v="33"/>
      <x v="21"/>
    </i>
    <i r="5">
      <x v="34"/>
      <x v="21"/>
    </i>
    <i r="5">
      <x v="36"/>
      <x v="21"/>
    </i>
    <i r="5">
      <x v="37"/>
      <x v="21"/>
    </i>
    <i r="5">
      <x v="38"/>
      <x v="21"/>
    </i>
    <i r="5">
      <x v="39"/>
      <x v="21"/>
    </i>
    <i r="5">
      <x v="40"/>
      <x v="21"/>
    </i>
    <i r="5">
      <x v="43"/>
      <x v="21"/>
    </i>
    <i r="5">
      <x v="46"/>
      <x v="21"/>
    </i>
    <i r="5">
      <x v="47"/>
      <x v="21"/>
    </i>
    <i r="5">
      <x v="48"/>
      <x v="21"/>
    </i>
    <i r="5">
      <x v="49"/>
      <x v="21"/>
    </i>
    <i r="5">
      <x v="50"/>
      <x v="21"/>
    </i>
    <i r="5">
      <x v="51"/>
      <x v="21"/>
    </i>
    <i r="5">
      <x v="52"/>
      <x v="21"/>
    </i>
    <i r="5">
      <x v="229"/>
      <x v="21"/>
    </i>
    <i r="5">
      <x v="230"/>
      <x v="21"/>
    </i>
    <i r="5">
      <x v="238"/>
      <x v="21"/>
    </i>
    <i r="5">
      <x v="242"/>
      <x v="21"/>
    </i>
    <i r="5">
      <x v="247"/>
      <x v="21"/>
    </i>
    <i r="5">
      <x v="249"/>
      <x v="21"/>
    </i>
    <i r="5">
      <x v="283"/>
      <x v="21"/>
    </i>
    <i r="5">
      <x v="284"/>
      <x v="21"/>
    </i>
    <i r="5">
      <x v="292"/>
      <x v="21"/>
    </i>
    <i r="5">
      <x v="297"/>
      <x v="21"/>
    </i>
    <i r="5">
      <x v="304"/>
      <x v="21"/>
    </i>
    <i r="4">
      <x v="373"/>
      <x v="3"/>
      <x v="21"/>
    </i>
    <i r="5">
      <x v="43"/>
      <x v="21"/>
    </i>
    <i r="5">
      <x v="230"/>
      <x v="21"/>
    </i>
    <i r="5">
      <x v="238"/>
      <x v="21"/>
    </i>
    <i r="4">
      <x v="375"/>
      <x v="230"/>
      <x v="21"/>
    </i>
    <i r="4">
      <x v="376"/>
      <x v="43"/>
      <x v="21"/>
    </i>
    <i r="4">
      <x v="377"/>
      <x v="230"/>
      <x v="21"/>
    </i>
    <i r="4">
      <x v="379"/>
      <x v="3"/>
      <x v="21"/>
    </i>
    <i r="5">
      <x v="43"/>
      <x v="21"/>
    </i>
    <i r="5">
      <x v="230"/>
      <x v="21"/>
    </i>
    <i r="5">
      <x v="238"/>
      <x v="21"/>
    </i>
    <i r="4">
      <x v="380"/>
      <x v="238"/>
      <x v="21"/>
    </i>
    <i r="4">
      <x v="382"/>
      <x v="43"/>
      <x v="21"/>
    </i>
    <i r="4">
      <x v="383"/>
      <x v="43"/>
      <x v="21"/>
    </i>
    <i r="4">
      <x v="384"/>
      <x v="43"/>
      <x v="21"/>
    </i>
    <i r="5">
      <x v="238"/>
      <x v="21"/>
    </i>
    <i r="4">
      <x v="385"/>
      <x v="238"/>
      <x v="21"/>
    </i>
    <i r="4">
      <x v="387"/>
      <x v="3"/>
      <x v="21"/>
    </i>
    <i r="5">
      <x v="230"/>
      <x v="21"/>
    </i>
    <i r="5">
      <x v="238"/>
      <x v="21"/>
    </i>
    <i r="4">
      <x v="390"/>
      <x v="43"/>
      <x v="21"/>
    </i>
    <i r="5">
      <x v="230"/>
      <x v="21"/>
    </i>
    <i r="5">
      <x v="238"/>
      <x v="21"/>
    </i>
    <i r="4">
      <x v="391"/>
      <x v="3"/>
      <x v="21"/>
    </i>
    <i r="5">
      <x v="230"/>
      <x v="21"/>
    </i>
    <i r="4">
      <x v="392"/>
      <x v="43"/>
      <x v="21"/>
    </i>
    <i r="5">
      <x v="238"/>
      <x v="21"/>
    </i>
    <i r="4">
      <x v="393"/>
      <x v="43"/>
      <x v="21"/>
    </i>
    <i r="5">
      <x v="230"/>
      <x v="21"/>
    </i>
    <i r="4">
      <x v="394"/>
      <x v="3"/>
      <x v="21"/>
    </i>
    <i r="5">
      <x v="230"/>
      <x v="21"/>
    </i>
    <i r="5">
      <x v="238"/>
      <x v="21"/>
    </i>
    <i r="4">
      <x v="395"/>
      <x v="3"/>
      <x v="21"/>
    </i>
    <i r="5">
      <x v="43"/>
      <x v="21"/>
    </i>
    <i r="4">
      <x v="397"/>
      <x v="230"/>
      <x v="21"/>
    </i>
    <i r="5">
      <x v="238"/>
      <x v="21"/>
    </i>
    <i r="4">
      <x v="398"/>
      <x v="43"/>
      <x v="21"/>
    </i>
    <i r="5">
      <x v="230"/>
      <x v="21"/>
    </i>
    <i r="5">
      <x v="238"/>
      <x v="21"/>
    </i>
    <i r="4">
      <x v="399"/>
      <x v="3"/>
      <x v="21"/>
    </i>
    <i r="5">
      <x v="43"/>
      <x v="21"/>
    </i>
    <i r="5">
      <x v="238"/>
      <x v="21"/>
    </i>
    <i r="4">
      <x v="400"/>
      <x v="43"/>
      <x v="21"/>
    </i>
    <i r="4">
      <x v="402"/>
      <x v="43"/>
      <x v="21"/>
    </i>
    <i r="5">
      <x v="230"/>
      <x v="21"/>
    </i>
    <i r="5">
      <x v="238"/>
      <x v="21"/>
    </i>
    <i r="4">
      <x v="403"/>
      <x v="3"/>
      <x v="21"/>
    </i>
    <i r="4">
      <x v="404"/>
      <x v="3"/>
      <x v="21"/>
    </i>
    <i r="5">
      <x v="230"/>
      <x v="21"/>
    </i>
    <i r="5">
      <x v="238"/>
      <x v="21"/>
    </i>
    <i r="4">
      <x v="405"/>
      <x v="43"/>
      <x v="21"/>
    </i>
    <i r="5">
      <x v="230"/>
      <x v="21"/>
    </i>
    <i r="4">
      <x v="407"/>
      <x v="43"/>
      <x v="21"/>
    </i>
    <i r="5">
      <x v="230"/>
      <x v="21"/>
    </i>
    <i r="4">
      <x v="409"/>
      <x v="43"/>
      <x v="21"/>
    </i>
    <i r="5">
      <x v="230"/>
      <x v="21"/>
    </i>
    <i r="4">
      <x v="410"/>
      <x v="43"/>
      <x v="21"/>
    </i>
    <i r="4">
      <x v="411"/>
      <x v="3"/>
      <x v="21"/>
    </i>
    <i r="5">
      <x v="43"/>
      <x v="21"/>
    </i>
    <i r="5">
      <x v="238"/>
      <x v="21"/>
    </i>
    <i r="4">
      <x v="412"/>
      <x v="3"/>
      <x v="21"/>
    </i>
    <i r="5">
      <x v="43"/>
      <x v="21"/>
    </i>
    <i r="5">
      <x v="230"/>
      <x v="21"/>
    </i>
    <i r="5">
      <x v="238"/>
      <x v="21"/>
    </i>
    <i r="4">
      <x v="413"/>
      <x v="43"/>
      <x v="21"/>
    </i>
    <i r="5">
      <x v="238"/>
      <x v="21"/>
    </i>
    <i r="4">
      <x v="414"/>
      <x v="3"/>
      <x v="21"/>
    </i>
    <i r="5">
      <x v="43"/>
      <x v="21"/>
    </i>
    <i r="5">
      <x v="230"/>
      <x v="21"/>
    </i>
    <i r="5">
      <x v="238"/>
      <x v="21"/>
    </i>
    <i r="4">
      <x v="415"/>
      <x v="3"/>
      <x v="21"/>
    </i>
    <i r="5">
      <x v="43"/>
      <x v="21"/>
    </i>
    <i r="4">
      <x v="416"/>
      <x v="3"/>
      <x v="21"/>
    </i>
    <i r="4">
      <x v="417"/>
      <x v="3"/>
      <x v="21"/>
    </i>
    <i r="4">
      <x v="418"/>
      <x v="230"/>
      <x v="21"/>
    </i>
    <i r="4">
      <x v="419"/>
      <x v="230"/>
      <x v="21"/>
    </i>
    <i r="5">
      <x v="238"/>
      <x v="21"/>
    </i>
    <i r="4">
      <x v="420"/>
      <x v="230"/>
      <x v="21"/>
    </i>
    <i r="5">
      <x v="238"/>
      <x v="21"/>
    </i>
    <i r="4">
      <x v="421"/>
      <x v="43"/>
      <x v="21"/>
    </i>
    <i r="4">
      <x v="424"/>
      <x v="3"/>
      <x v="21"/>
    </i>
    <i r="5">
      <x v="238"/>
      <x v="21"/>
    </i>
    <i r="4">
      <x v="425"/>
      <x v="3"/>
      <x v="21"/>
    </i>
    <i r="5">
      <x v="230"/>
      <x v="21"/>
    </i>
    <i r="5">
      <x v="238"/>
      <x v="21"/>
    </i>
    <i r="4">
      <x v="426"/>
      <x v="43"/>
      <x v="21"/>
    </i>
    <i r="5">
      <x v="238"/>
      <x v="21"/>
    </i>
    <i r="4">
      <x v="427"/>
      <x v="3"/>
      <x v="21"/>
    </i>
    <i r="5">
      <x v="43"/>
      <x v="21"/>
    </i>
    <i r="4">
      <x v="428"/>
      <x v="3"/>
      <x v="21"/>
    </i>
    <i r="5">
      <x v="230"/>
      <x v="21"/>
    </i>
    <i r="5">
      <x v="238"/>
      <x v="21"/>
    </i>
    <i r="4">
      <x v="429"/>
      <x v="43"/>
      <x v="21"/>
    </i>
    <i r="5">
      <x v="238"/>
      <x v="21"/>
    </i>
    <i r="4">
      <x v="430"/>
      <x v="43"/>
      <x v="21"/>
    </i>
    <i r="5">
      <x v="230"/>
      <x v="21"/>
    </i>
    <i r="4">
      <x v="431"/>
      <x v="3"/>
      <x v="21"/>
    </i>
    <i r="5">
      <x v="230"/>
      <x v="21"/>
    </i>
    <i r="5">
      <x v="238"/>
      <x v="21"/>
    </i>
    <i r="4">
      <x v="432"/>
      <x v="238"/>
      <x v="21"/>
    </i>
    <i r="4">
      <x v="433"/>
      <x v="3"/>
      <x v="21"/>
    </i>
    <i r="5">
      <x v="43"/>
      <x v="21"/>
    </i>
    <i r="5">
      <x v="238"/>
      <x v="21"/>
    </i>
    <i r="3">
      <x v="12"/>
      <x v="41"/>
      <x v="229"/>
      <x v="21"/>
    </i>
    <i r="5">
      <x v="230"/>
      <x v="21"/>
    </i>
    <i r="5">
      <x v="247"/>
      <x v="21"/>
    </i>
    <i r="5">
      <x v="249"/>
      <x v="21"/>
    </i>
    <i r="5">
      <x v="284"/>
      <x v="21"/>
    </i>
    <i r="5">
      <x v="292"/>
      <x v="21"/>
    </i>
    <i r="4">
      <x v="379"/>
      <x v="230"/>
      <x v="21"/>
    </i>
    <i r="4">
      <x v="380"/>
      <x v="230"/>
      <x v="21"/>
    </i>
    <i r="4">
      <x v="382"/>
      <x v="3"/>
      <x v="21"/>
    </i>
    <i r="4">
      <x v="386"/>
      <x v="3"/>
      <x v="21"/>
    </i>
    <i r="4">
      <x v="394"/>
      <x v="3"/>
      <x v="21"/>
    </i>
    <i r="4">
      <x v="397"/>
      <x v="3"/>
      <x v="21"/>
    </i>
    <i r="4">
      <x v="403"/>
      <x v="3"/>
      <x v="21"/>
    </i>
    <i r="5">
      <x v="230"/>
      <x v="21"/>
    </i>
    <i r="4">
      <x v="404"/>
      <x v="3"/>
      <x v="21"/>
    </i>
    <i r="4">
      <x v="409"/>
      <x v="230"/>
      <x v="21"/>
    </i>
    <i r="4">
      <x v="411"/>
      <x v="3"/>
      <x v="21"/>
    </i>
    <i r="4">
      <x v="412"/>
      <x v="3"/>
      <x v="21"/>
    </i>
    <i r="4">
      <x v="419"/>
      <x v="230"/>
      <x v="21"/>
    </i>
    <i r="4">
      <x v="421"/>
      <x v="3"/>
      <x v="21"/>
    </i>
    <i r="4">
      <x v="422"/>
      <x v="3"/>
      <x v="21"/>
    </i>
    <i r="5">
      <x v="230"/>
      <x v="21"/>
    </i>
    <i r="4">
      <x v="423"/>
      <x v="3"/>
      <x v="21"/>
    </i>
    <i r="4">
      <x v="431"/>
      <x v="230"/>
      <x v="21"/>
    </i>
    <i r="4">
      <x v="433"/>
      <x v="230"/>
      <x v="21"/>
    </i>
    <i r="2">
      <x v="6"/>
      <x v="7"/>
      <x v="264"/>
      <x v="304"/>
      <x v="37"/>
    </i>
    <i r="4">
      <x v="265"/>
      <x v="3"/>
      <x v="48"/>
    </i>
    <i r="5">
      <x v="230"/>
      <x v="48"/>
    </i>
    <i r="5">
      <x v="304"/>
      <x v="48"/>
    </i>
    <i r="4">
      <x v="266"/>
      <x v="230"/>
      <x v="38"/>
    </i>
    <i r="4">
      <x v="267"/>
      <x v="43"/>
      <x v="39"/>
    </i>
    <i r="5">
      <x v="230"/>
      <x v="39"/>
    </i>
    <i r="4">
      <x v="268"/>
      <x v="3"/>
      <x v="41"/>
    </i>
    <i r="5">
      <x v="230"/>
      <x v="41"/>
    </i>
    <i r="4">
      <x v="269"/>
      <x v="3"/>
      <x v="49"/>
    </i>
    <i r="5">
      <x v="230"/>
      <x v="49"/>
    </i>
    <i r="4">
      <x v="270"/>
      <x v="230"/>
      <x v="35"/>
    </i>
    <i r="4">
      <x v="271"/>
      <x v="43"/>
      <x v="51"/>
    </i>
    <i r="4">
      <x v="272"/>
      <x v="230"/>
      <x v="23"/>
    </i>
    <i r="5">
      <x v="304"/>
      <x v="23"/>
    </i>
    <i r="4">
      <x v="273"/>
      <x v="3"/>
      <x v="43"/>
    </i>
    <i r="4">
      <x v="274"/>
      <x v="43"/>
      <x v="42"/>
    </i>
    <i r="5">
      <x v="304"/>
      <x v="42"/>
    </i>
    <i r="4">
      <x v="275"/>
      <x v="3"/>
      <x v="50"/>
    </i>
    <i r="5">
      <x v="230"/>
      <x v="50"/>
    </i>
    <i r="4">
      <x v="276"/>
      <x v="304"/>
      <x v="46"/>
    </i>
    <i r="4">
      <x v="278"/>
      <x v="3"/>
      <x v="47"/>
    </i>
    <i r="4">
      <x v="279"/>
      <x v="3"/>
      <x v="52"/>
    </i>
    <i r="5">
      <x v="230"/>
      <x v="52"/>
    </i>
    <i r="5">
      <x v="304"/>
      <x v="52"/>
    </i>
    <i r="3">
      <x v="16"/>
      <x v="273"/>
      <x v="3"/>
      <x v="43"/>
    </i>
    <i r="4">
      <x v="278"/>
      <x v="3"/>
      <x v="47"/>
    </i>
    <i r="3">
      <x v="18"/>
      <x v="264"/>
      <x v="304"/>
      <x v="37"/>
    </i>
    <i r="4">
      <x v="265"/>
      <x v="43"/>
      <x v="48"/>
    </i>
    <i r="5">
      <x v="304"/>
      <x v="48"/>
    </i>
    <i r="4">
      <x v="266"/>
      <x v="304"/>
      <x v="38"/>
    </i>
    <i r="4">
      <x v="270"/>
      <x v="43"/>
      <x v="35"/>
    </i>
    <i r="4">
      <x v="272"/>
      <x v="304"/>
      <x v="23"/>
    </i>
    <i r="4">
      <x v="274"/>
      <x v="43"/>
      <x v="42"/>
    </i>
    <i r="4">
      <x v="275"/>
      <x v="3"/>
      <x v="50"/>
    </i>
    <i r="5">
      <x v="43"/>
      <x v="50"/>
    </i>
    <i r="4">
      <x v="278"/>
      <x v="304"/>
      <x v="47"/>
    </i>
    <i r="4">
      <x v="279"/>
      <x v="3"/>
      <x v="52"/>
    </i>
    <i r="1">
      <x v="42"/>
      <x v="1"/>
      <x v="7"/>
      <x v="41"/>
      <x v="4"/>
      <x v="21"/>
    </i>
    <i r="5">
      <x v="7"/>
      <x v="21"/>
    </i>
    <i r="5">
      <x v="8"/>
      <x v="21"/>
    </i>
    <i r="5">
      <x v="10"/>
      <x v="21"/>
    </i>
    <i r="5">
      <x v="12"/>
      <x v="21"/>
    </i>
    <i r="5">
      <x v="15"/>
      <x v="21"/>
    </i>
    <i r="5">
      <x v="16"/>
      <x v="21"/>
    </i>
    <i r="5">
      <x v="17"/>
      <x v="21"/>
    </i>
    <i r="5">
      <x v="18"/>
      <x v="21"/>
    </i>
    <i r="5">
      <x v="20"/>
      <x v="21"/>
    </i>
    <i r="5">
      <x v="22"/>
      <x v="21"/>
    </i>
    <i r="5">
      <x v="23"/>
      <x v="21"/>
    </i>
    <i r="5">
      <x v="24"/>
      <x v="21"/>
    </i>
    <i r="5">
      <x v="27"/>
      <x v="21"/>
    </i>
    <i r="5">
      <x v="30"/>
      <x v="21"/>
    </i>
    <i r="5">
      <x v="34"/>
      <x v="21"/>
    </i>
    <i r="5">
      <x v="36"/>
      <x v="21"/>
    </i>
    <i r="5">
      <x v="37"/>
      <x v="21"/>
    </i>
    <i r="5">
      <x v="38"/>
      <x v="21"/>
    </i>
    <i r="5">
      <x v="39"/>
      <x v="21"/>
    </i>
    <i r="5">
      <x v="40"/>
      <x v="21"/>
    </i>
    <i r="5">
      <x v="43"/>
      <x v="21"/>
    </i>
    <i r="5">
      <x v="46"/>
      <x v="21"/>
    </i>
    <i r="5">
      <x v="47"/>
      <x v="21"/>
    </i>
    <i r="5">
      <x v="48"/>
      <x v="21"/>
    </i>
    <i r="5">
      <x v="49"/>
      <x v="21"/>
    </i>
    <i r="5">
      <x v="50"/>
      <x v="21"/>
    </i>
    <i r="5">
      <x v="51"/>
      <x v="21"/>
    </i>
    <i r="5">
      <x v="229"/>
      <x v="21"/>
    </i>
    <i r="5">
      <x v="242"/>
      <x v="21"/>
    </i>
    <i r="5">
      <x v="247"/>
      <x v="21"/>
    </i>
    <i r="5">
      <x v="249"/>
      <x v="21"/>
    </i>
    <i r="5">
      <x v="283"/>
      <x v="21"/>
    </i>
    <i r="5">
      <x v="292"/>
      <x v="21"/>
    </i>
    <i r="4">
      <x v="373"/>
      <x v="230"/>
      <x v="21"/>
    </i>
    <i r="4">
      <x v="375"/>
      <x v="3"/>
      <x v="21"/>
    </i>
    <i r="5">
      <x v="43"/>
      <x v="21"/>
    </i>
    <i r="4">
      <x v="379"/>
      <x v="3"/>
      <x v="21"/>
    </i>
    <i r="4">
      <x v="381"/>
      <x v="3"/>
      <x v="21"/>
    </i>
    <i r="4">
      <x v="382"/>
      <x v="43"/>
      <x v="21"/>
    </i>
    <i r="4">
      <x v="383"/>
      <x v="43"/>
      <x v="21"/>
    </i>
    <i r="4">
      <x v="384"/>
      <x v="3"/>
      <x v="21"/>
    </i>
    <i r="5">
      <x v="230"/>
      <x v="21"/>
    </i>
    <i r="4">
      <x v="385"/>
      <x v="3"/>
      <x v="21"/>
    </i>
    <i r="5">
      <x v="43"/>
      <x v="21"/>
    </i>
    <i r="4">
      <x v="387"/>
      <x v="3"/>
      <x v="21"/>
    </i>
    <i r="5">
      <x v="43"/>
      <x v="21"/>
    </i>
    <i r="5">
      <x v="230"/>
      <x v="21"/>
    </i>
    <i r="4">
      <x v="390"/>
      <x v="3"/>
      <x v="21"/>
    </i>
    <i r="5">
      <x v="230"/>
      <x v="21"/>
    </i>
    <i r="4">
      <x v="393"/>
      <x v="230"/>
      <x v="21"/>
    </i>
    <i r="4">
      <x v="394"/>
      <x v="230"/>
      <x v="21"/>
    </i>
    <i r="4">
      <x v="395"/>
      <x v="43"/>
      <x v="21"/>
    </i>
    <i r="5">
      <x v="230"/>
      <x v="21"/>
    </i>
    <i r="4">
      <x v="397"/>
      <x v="3"/>
      <x v="21"/>
    </i>
    <i r="5">
      <x v="43"/>
      <x v="21"/>
    </i>
    <i r="5">
      <x v="230"/>
      <x v="21"/>
    </i>
    <i r="4">
      <x v="398"/>
      <x v="43"/>
      <x v="21"/>
    </i>
    <i r="4">
      <x v="400"/>
      <x v="43"/>
      <x v="21"/>
    </i>
    <i r="4">
      <x v="403"/>
      <x v="230"/>
      <x v="21"/>
    </i>
    <i r="4">
      <x v="410"/>
      <x v="3"/>
      <x v="21"/>
    </i>
    <i r="4">
      <x v="415"/>
      <x v="3"/>
      <x v="21"/>
    </i>
    <i r="5">
      <x v="230"/>
      <x v="21"/>
    </i>
    <i r="4">
      <x v="416"/>
      <x v="43"/>
      <x v="21"/>
    </i>
    <i r="5">
      <x v="230"/>
      <x v="21"/>
    </i>
    <i r="4">
      <x v="428"/>
      <x v="3"/>
      <x v="21"/>
    </i>
    <i r="5">
      <x v="43"/>
      <x v="21"/>
    </i>
    <i r="4">
      <x v="431"/>
      <x v="3"/>
      <x v="21"/>
    </i>
    <i r="5">
      <x v="43"/>
      <x v="21"/>
    </i>
    <i r="5">
      <x v="230"/>
      <x v="21"/>
    </i>
    <i r="4">
      <x v="435"/>
      <x v="3"/>
      <x v="21"/>
    </i>
    <i r="5">
      <x v="230"/>
      <x v="21"/>
    </i>
    <i r="4">
      <x v="436"/>
      <x v="3"/>
      <x v="21"/>
    </i>
    <i r="5">
      <x v="230"/>
      <x v="21"/>
    </i>
    <i r="4">
      <x v="440"/>
      <x v="3"/>
      <x v="21"/>
    </i>
    <i r="5">
      <x v="43"/>
      <x v="21"/>
    </i>
    <i r="5">
      <x v="230"/>
      <x v="21"/>
    </i>
    <i r="4">
      <x v="441"/>
      <x v="3"/>
      <x v="21"/>
    </i>
    <i r="5">
      <x v="43"/>
      <x v="21"/>
    </i>
    <i r="5">
      <x v="230"/>
      <x v="21"/>
    </i>
    <i r="4">
      <x v="443"/>
      <x v="230"/>
      <x v="21"/>
    </i>
    <i r="4">
      <x v="444"/>
      <x v="3"/>
      <x v="21"/>
    </i>
    <i r="4">
      <x v="445"/>
      <x v="43"/>
      <x v="21"/>
    </i>
    <i r="3">
      <x v="12"/>
      <x v="41"/>
      <x v="242"/>
      <x v="21"/>
    </i>
    <i r="5">
      <x v="247"/>
      <x v="21"/>
    </i>
    <i>
      <x v="4"/>
      <x v="23"/>
      <x v="6"/>
      <x v="7"/>
      <x v="266"/>
      <x v="168"/>
      <x v="21"/>
    </i>
    <i r="4">
      <x v="268"/>
      <x v="168"/>
      <x v="21"/>
    </i>
    <i r="4">
      <x v="272"/>
      <x v="168"/>
      <x v="21"/>
    </i>
    <i r="4">
      <x v="274"/>
      <x v="171"/>
      <x v="21"/>
    </i>
    <i r="4">
      <x v="276"/>
      <x v="171"/>
      <x v="21"/>
    </i>
    <i r="4">
      <x v="278"/>
      <x v="168"/>
      <x v="21"/>
    </i>
    <i r="5">
      <x v="171"/>
      <x v="21"/>
    </i>
    <i r="4">
      <x v="279"/>
      <x v="168"/>
      <x v="21"/>
    </i>
    <i r="1">
      <x v="24"/>
      <x v="6"/>
      <x v="7"/>
      <x v="267"/>
      <x v="169"/>
      <x v="21"/>
    </i>
    <i r="4">
      <x v="268"/>
      <x v="169"/>
      <x v="21"/>
    </i>
    <i r="4">
      <x v="270"/>
      <x v="169"/>
      <x v="21"/>
    </i>
    <i r="4">
      <x v="271"/>
      <x v="169"/>
      <x v="21"/>
    </i>
    <i r="4">
      <x v="274"/>
      <x v="169"/>
      <x v="21"/>
    </i>
    <i r="4">
      <x v="275"/>
      <x v="169"/>
      <x v="21"/>
    </i>
    <i r="4">
      <x v="277"/>
      <x v="169"/>
      <x v="21"/>
    </i>
    <i r="4">
      <x v="278"/>
      <x v="169"/>
      <x v="21"/>
    </i>
    <i r="1">
      <x v="25"/>
      <x v="6"/>
      <x v="7"/>
      <x v="264"/>
      <x v="173"/>
      <x v="21"/>
    </i>
    <i r="4">
      <x v="266"/>
      <x v="173"/>
      <x v="21"/>
    </i>
    <i r="4">
      <x v="267"/>
      <x v="173"/>
      <x v="21"/>
    </i>
    <i r="4">
      <x v="268"/>
      <x v="173"/>
      <x v="21"/>
    </i>
    <i r="4">
      <x v="269"/>
      <x v="173"/>
      <x v="21"/>
    </i>
    <i r="4">
      <x v="274"/>
      <x v="173"/>
      <x v="21"/>
    </i>
    <i r="4">
      <x v="275"/>
      <x v="56"/>
      <x v="21"/>
    </i>
    <i r="4">
      <x v="276"/>
      <x v="56"/>
      <x v="21"/>
    </i>
    <i r="5">
      <x v="173"/>
      <x v="21"/>
    </i>
    <i r="4">
      <x v="277"/>
      <x v="173"/>
      <x v="21"/>
    </i>
    <i r="4">
      <x v="278"/>
      <x v="56"/>
      <x v="21"/>
    </i>
    <i r="5">
      <x v="173"/>
      <x v="21"/>
    </i>
    <i r="1">
      <x v="26"/>
      <x v="6"/>
      <x v="7"/>
      <x v="270"/>
      <x v="170"/>
      <x v="21"/>
    </i>
    <i r="4">
      <x v="272"/>
      <x v="170"/>
      <x v="21"/>
    </i>
    <i r="4">
      <x v="274"/>
      <x v="170"/>
      <x v="21"/>
    </i>
    <i r="4">
      <x v="275"/>
      <x v="170"/>
      <x v="21"/>
    </i>
    <i r="1">
      <x v="27"/>
      <x v="6"/>
      <x v="7"/>
      <x v="266"/>
      <x v="174"/>
      <x v="21"/>
    </i>
    <i r="4">
      <x v="271"/>
      <x v="174"/>
      <x v="21"/>
    </i>
    <i r="4">
      <x v="273"/>
      <x v="174"/>
      <x v="21"/>
    </i>
    <i r="4">
      <x v="274"/>
      <x v="174"/>
      <x v="21"/>
    </i>
    <i r="4">
      <x v="275"/>
      <x v="174"/>
      <x v="21"/>
    </i>
    <i r="4">
      <x v="277"/>
      <x v="174"/>
      <x v="21"/>
    </i>
    <i>
      <x v="5"/>
      <x v="23"/>
      <x v="7"/>
      <x v="7"/>
      <x/>
      <x v="168"/>
      <x v="21"/>
    </i>
    <i r="4">
      <x v="2"/>
      <x v="168"/>
      <x v="21"/>
    </i>
    <i r="5">
      <x v="171"/>
      <x v="21"/>
    </i>
    <i r="4">
      <x v="3"/>
      <x v="168"/>
      <x v="21"/>
    </i>
    <i r="5">
      <x v="171"/>
      <x v="21"/>
    </i>
    <i r="4">
      <x v="4"/>
      <x v="168"/>
      <x v="21"/>
    </i>
    <i r="4">
      <x v="5"/>
      <x v="171"/>
      <x v="21"/>
    </i>
    <i r="4">
      <x v="6"/>
      <x v="171"/>
      <x v="21"/>
    </i>
    <i r="4">
      <x v="9"/>
      <x v="171"/>
      <x v="21"/>
    </i>
    <i r="4">
      <x v="12"/>
      <x v="168"/>
      <x v="21"/>
    </i>
    <i r="4">
      <x v="14"/>
      <x v="168"/>
      <x v="21"/>
    </i>
    <i r="5">
      <x v="171"/>
      <x v="21"/>
    </i>
    <i r="4">
      <x v="15"/>
      <x v="171"/>
      <x v="21"/>
    </i>
    <i r="4">
      <x v="16"/>
      <x v="171"/>
      <x v="21"/>
    </i>
    <i r="4">
      <x v="20"/>
      <x v="168"/>
      <x v="21"/>
    </i>
    <i r="4">
      <x v="22"/>
      <x v="171"/>
      <x v="21"/>
    </i>
    <i r="4">
      <x v="24"/>
      <x v="171"/>
      <x v="21"/>
    </i>
    <i r="4">
      <x v="25"/>
      <x v="171"/>
      <x v="21"/>
    </i>
    <i r="4">
      <x v="26"/>
      <x v="171"/>
      <x v="21"/>
    </i>
    <i r="4">
      <x v="29"/>
      <x v="168"/>
      <x v="21"/>
    </i>
    <i r="4">
      <x v="30"/>
      <x v="171"/>
      <x v="21"/>
    </i>
    <i r="4">
      <x v="32"/>
      <x v="168"/>
      <x v="21"/>
    </i>
    <i r="4">
      <x v="35"/>
      <x v="168"/>
      <x v="21"/>
    </i>
    <i r="4">
      <x v="37"/>
      <x v="168"/>
      <x v="21"/>
    </i>
    <i r="4">
      <x v="39"/>
      <x v="171"/>
      <x v="21"/>
    </i>
    <i r="4">
      <x v="42"/>
      <x v="168"/>
      <x v="21"/>
    </i>
    <i r="5">
      <x v="171"/>
      <x v="21"/>
    </i>
    <i r="4">
      <x v="44"/>
      <x v="168"/>
      <x v="21"/>
    </i>
    <i r="5">
      <x v="171"/>
      <x v="21"/>
    </i>
    <i r="4">
      <x v="48"/>
      <x v="168"/>
      <x v="21"/>
    </i>
    <i r="4">
      <x v="50"/>
      <x v="168"/>
      <x v="21"/>
    </i>
    <i r="4">
      <x v="53"/>
      <x v="168"/>
      <x v="21"/>
    </i>
    <i r="4">
      <x v="58"/>
      <x v="171"/>
      <x v="21"/>
    </i>
    <i r="4">
      <x v="61"/>
      <x v="171"/>
      <x v="21"/>
    </i>
    <i r="4">
      <x v="63"/>
      <x v="168"/>
      <x v="21"/>
    </i>
    <i r="5">
      <x v="171"/>
      <x v="21"/>
    </i>
    <i r="4">
      <x v="64"/>
      <x v="171"/>
      <x v="21"/>
    </i>
    <i r="4">
      <x v="65"/>
      <x v="168"/>
      <x v="21"/>
    </i>
    <i r="4">
      <x v="69"/>
      <x v="171"/>
      <x v="21"/>
    </i>
    <i r="4">
      <x v="74"/>
      <x v="168"/>
      <x v="21"/>
    </i>
    <i r="5">
      <x v="171"/>
      <x v="21"/>
    </i>
    <i r="4">
      <x v="78"/>
      <x v="171"/>
      <x v="21"/>
    </i>
    <i r="4">
      <x v="79"/>
      <x v="171"/>
      <x v="21"/>
    </i>
    <i r="4">
      <x v="80"/>
      <x v="168"/>
      <x v="21"/>
    </i>
    <i r="5">
      <x v="171"/>
      <x v="21"/>
    </i>
    <i r="4">
      <x v="84"/>
      <x v="171"/>
      <x v="21"/>
    </i>
    <i r="4">
      <x v="85"/>
      <x v="171"/>
      <x v="21"/>
    </i>
    <i r="4">
      <x v="86"/>
      <x v="171"/>
      <x v="21"/>
    </i>
    <i r="4">
      <x v="88"/>
      <x v="168"/>
      <x v="21"/>
    </i>
    <i r="4">
      <x v="90"/>
      <x v="168"/>
      <x v="21"/>
    </i>
    <i r="5">
      <x v="171"/>
      <x v="21"/>
    </i>
    <i r="4">
      <x v="91"/>
      <x v="171"/>
      <x v="21"/>
    </i>
    <i r="4">
      <x v="93"/>
      <x v="168"/>
      <x v="21"/>
    </i>
    <i r="4">
      <x v="96"/>
      <x v="168"/>
      <x v="21"/>
    </i>
    <i r="5">
      <x v="171"/>
      <x v="21"/>
    </i>
    <i r="4">
      <x v="99"/>
      <x v="168"/>
      <x v="21"/>
    </i>
    <i r="5">
      <x v="171"/>
      <x v="21"/>
    </i>
    <i r="4">
      <x v="100"/>
      <x v="168"/>
      <x v="21"/>
    </i>
    <i r="4">
      <x v="102"/>
      <x v="171"/>
      <x v="21"/>
    </i>
    <i r="4">
      <x v="103"/>
      <x v="168"/>
      <x v="21"/>
    </i>
    <i r="4">
      <x v="105"/>
      <x v="171"/>
      <x v="21"/>
    </i>
    <i r="4">
      <x v="106"/>
      <x v="168"/>
      <x v="21"/>
    </i>
    <i r="4">
      <x v="110"/>
      <x v="171"/>
      <x v="21"/>
    </i>
    <i r="4">
      <x v="111"/>
      <x v="168"/>
      <x v="21"/>
    </i>
    <i r="5">
      <x v="171"/>
      <x v="21"/>
    </i>
    <i r="4">
      <x v="112"/>
      <x v="168"/>
      <x v="21"/>
    </i>
    <i r="4">
      <x v="113"/>
      <x v="168"/>
      <x v="21"/>
    </i>
    <i r="4">
      <x v="115"/>
      <x v="168"/>
      <x v="21"/>
    </i>
    <i r="5">
      <x v="171"/>
      <x v="21"/>
    </i>
    <i r="4">
      <x v="117"/>
      <x v="171"/>
      <x v="21"/>
    </i>
    <i r="4">
      <x v="119"/>
      <x v="168"/>
      <x v="21"/>
    </i>
    <i r="4">
      <x v="120"/>
      <x v="171"/>
      <x v="21"/>
    </i>
    <i r="4">
      <x v="122"/>
      <x v="171"/>
      <x v="21"/>
    </i>
    <i r="4">
      <x v="124"/>
      <x v="168"/>
      <x v="21"/>
    </i>
    <i r="4">
      <x v="125"/>
      <x v="168"/>
      <x v="21"/>
    </i>
    <i r="4">
      <x v="127"/>
      <x v="168"/>
      <x v="21"/>
    </i>
    <i r="4">
      <x v="128"/>
      <x v="171"/>
      <x v="21"/>
    </i>
    <i r="4">
      <x v="130"/>
      <x v="171"/>
      <x v="21"/>
    </i>
    <i r="4">
      <x v="132"/>
      <x v="168"/>
      <x v="21"/>
    </i>
    <i r="5">
      <x v="171"/>
      <x v="21"/>
    </i>
    <i r="4">
      <x v="136"/>
      <x v="168"/>
      <x v="21"/>
    </i>
    <i r="5">
      <x v="171"/>
      <x v="21"/>
    </i>
    <i r="4">
      <x v="138"/>
      <x v="168"/>
      <x v="21"/>
    </i>
    <i r="4">
      <x v="139"/>
      <x v="171"/>
      <x v="21"/>
    </i>
    <i r="4">
      <x v="140"/>
      <x v="171"/>
      <x v="21"/>
    </i>
    <i r="4">
      <x v="145"/>
      <x v="171"/>
      <x v="21"/>
    </i>
    <i r="4">
      <x v="146"/>
      <x v="171"/>
      <x v="21"/>
    </i>
    <i r="4">
      <x v="147"/>
      <x v="171"/>
      <x v="21"/>
    </i>
    <i r="4">
      <x v="148"/>
      <x v="171"/>
      <x v="21"/>
    </i>
    <i r="4">
      <x v="149"/>
      <x v="168"/>
      <x v="21"/>
    </i>
    <i r="4">
      <x v="150"/>
      <x v="171"/>
      <x v="21"/>
    </i>
    <i r="4">
      <x v="151"/>
      <x v="171"/>
      <x v="21"/>
    </i>
    <i r="4">
      <x v="152"/>
      <x v="171"/>
      <x v="21"/>
    </i>
    <i r="4">
      <x v="154"/>
      <x v="168"/>
      <x v="21"/>
    </i>
    <i r="4">
      <x v="155"/>
      <x v="168"/>
      <x v="21"/>
    </i>
    <i r="5">
      <x v="171"/>
      <x v="21"/>
    </i>
    <i r="4">
      <x v="159"/>
      <x v="168"/>
      <x v="21"/>
    </i>
    <i r="4">
      <x v="161"/>
      <x v="168"/>
      <x v="21"/>
    </i>
    <i r="5">
      <x v="171"/>
      <x v="21"/>
    </i>
    <i r="4">
      <x v="163"/>
      <x v="168"/>
      <x v="21"/>
    </i>
    <i r="4">
      <x v="164"/>
      <x v="171"/>
      <x v="21"/>
    </i>
    <i r="4">
      <x v="166"/>
      <x v="168"/>
      <x v="21"/>
    </i>
    <i r="5">
      <x v="171"/>
      <x v="21"/>
    </i>
    <i r="4">
      <x v="168"/>
      <x v="168"/>
      <x v="21"/>
    </i>
    <i r="4">
      <x v="171"/>
      <x v="168"/>
      <x v="21"/>
    </i>
    <i r="4">
      <x v="172"/>
      <x v="168"/>
      <x v="21"/>
    </i>
    <i r="4">
      <x v="174"/>
      <x v="168"/>
      <x v="21"/>
    </i>
    <i r="4">
      <x v="175"/>
      <x v="168"/>
      <x v="21"/>
    </i>
    <i r="5">
      <x v="171"/>
      <x v="21"/>
    </i>
    <i r="4">
      <x v="176"/>
      <x v="168"/>
      <x v="21"/>
    </i>
    <i r="4">
      <x v="179"/>
      <x v="171"/>
      <x v="21"/>
    </i>
    <i r="4">
      <x v="180"/>
      <x v="171"/>
      <x v="21"/>
    </i>
    <i r="4">
      <x v="182"/>
      <x v="168"/>
      <x v="21"/>
    </i>
    <i r="5">
      <x v="171"/>
      <x v="21"/>
    </i>
    <i r="4">
      <x v="187"/>
      <x v="168"/>
      <x v="21"/>
    </i>
    <i r="4">
      <x v="189"/>
      <x v="168"/>
      <x v="21"/>
    </i>
    <i r="5">
      <x v="171"/>
      <x v="21"/>
    </i>
    <i r="4">
      <x v="192"/>
      <x v="168"/>
      <x v="21"/>
    </i>
    <i r="4">
      <x v="193"/>
      <x v="168"/>
      <x v="21"/>
    </i>
    <i r="5">
      <x v="171"/>
      <x v="21"/>
    </i>
    <i r="4">
      <x v="194"/>
      <x v="168"/>
      <x v="21"/>
    </i>
    <i r="5">
      <x v="171"/>
      <x v="21"/>
    </i>
    <i r="4">
      <x v="195"/>
      <x v="171"/>
      <x v="21"/>
    </i>
    <i r="4">
      <x v="198"/>
      <x v="168"/>
      <x v="21"/>
    </i>
    <i r="4">
      <x v="199"/>
      <x v="168"/>
      <x v="21"/>
    </i>
    <i r="4">
      <x v="200"/>
      <x v="168"/>
      <x v="21"/>
    </i>
    <i r="5">
      <x v="171"/>
      <x v="21"/>
    </i>
    <i r="4">
      <x v="202"/>
      <x v="168"/>
      <x v="21"/>
    </i>
    <i r="5">
      <x v="171"/>
      <x v="21"/>
    </i>
    <i r="4">
      <x v="204"/>
      <x v="168"/>
      <x v="21"/>
    </i>
    <i r="4">
      <x v="205"/>
      <x v="168"/>
      <x v="21"/>
    </i>
    <i r="4">
      <x v="206"/>
      <x v="168"/>
      <x v="21"/>
    </i>
    <i r="4">
      <x v="207"/>
      <x v="171"/>
      <x v="21"/>
    </i>
    <i r="4">
      <x v="209"/>
      <x v="168"/>
      <x v="21"/>
    </i>
    <i r="5">
      <x v="171"/>
      <x v="21"/>
    </i>
    <i r="4">
      <x v="210"/>
      <x v="168"/>
      <x v="21"/>
    </i>
    <i r="4">
      <x v="211"/>
      <x v="168"/>
      <x v="21"/>
    </i>
    <i r="5">
      <x v="171"/>
      <x v="21"/>
    </i>
    <i r="4">
      <x v="212"/>
      <x v="171"/>
      <x v="21"/>
    </i>
    <i r="4">
      <x v="213"/>
      <x v="168"/>
      <x v="21"/>
    </i>
    <i r="4">
      <x v="215"/>
      <x v="168"/>
      <x v="21"/>
    </i>
    <i r="5">
      <x v="171"/>
      <x v="21"/>
    </i>
    <i r="4">
      <x v="218"/>
      <x v="171"/>
      <x v="21"/>
    </i>
    <i r="4">
      <x v="222"/>
      <x v="168"/>
      <x v="21"/>
    </i>
    <i r="4">
      <x v="223"/>
      <x v="168"/>
      <x v="21"/>
    </i>
    <i r="4">
      <x v="229"/>
      <x v="171"/>
      <x v="21"/>
    </i>
    <i r="4">
      <x v="230"/>
      <x v="168"/>
      <x v="21"/>
    </i>
    <i r="4">
      <x v="231"/>
      <x v="168"/>
      <x v="21"/>
    </i>
    <i r="5">
      <x v="171"/>
      <x v="21"/>
    </i>
    <i r="4">
      <x v="234"/>
      <x v="171"/>
      <x v="21"/>
    </i>
    <i r="4">
      <x v="235"/>
      <x v="168"/>
      <x v="21"/>
    </i>
    <i r="5">
      <x v="171"/>
      <x v="21"/>
    </i>
    <i r="4">
      <x v="237"/>
      <x v="171"/>
      <x v="21"/>
    </i>
    <i r="4">
      <x v="238"/>
      <x v="168"/>
      <x v="21"/>
    </i>
    <i r="5">
      <x v="171"/>
      <x v="21"/>
    </i>
    <i r="4">
      <x v="239"/>
      <x v="171"/>
      <x v="21"/>
    </i>
    <i r="4">
      <x v="241"/>
      <x v="168"/>
      <x v="21"/>
    </i>
    <i r="5">
      <x v="171"/>
      <x v="21"/>
    </i>
    <i r="4">
      <x v="242"/>
      <x v="171"/>
      <x v="21"/>
    </i>
    <i r="4">
      <x v="243"/>
      <x v="168"/>
      <x v="21"/>
    </i>
    <i r="4">
      <x v="244"/>
      <x v="168"/>
      <x v="21"/>
    </i>
    <i r="4">
      <x v="245"/>
      <x v="171"/>
      <x v="21"/>
    </i>
    <i r="4">
      <x v="246"/>
      <x v="168"/>
      <x v="21"/>
    </i>
    <i r="4">
      <x v="247"/>
      <x v="171"/>
      <x v="21"/>
    </i>
    <i r="4">
      <x v="248"/>
      <x v="168"/>
      <x v="21"/>
    </i>
    <i r="4">
      <x v="249"/>
      <x v="168"/>
      <x v="21"/>
    </i>
    <i r="4">
      <x v="250"/>
      <x v="171"/>
      <x v="21"/>
    </i>
    <i r="4">
      <x v="251"/>
      <x v="168"/>
      <x v="21"/>
    </i>
    <i r="4">
      <x v="253"/>
      <x v="168"/>
      <x v="21"/>
    </i>
    <i r="5">
      <x v="171"/>
      <x v="21"/>
    </i>
    <i r="4">
      <x v="254"/>
      <x v="168"/>
      <x v="21"/>
    </i>
    <i r="4">
      <x v="256"/>
      <x v="168"/>
      <x v="21"/>
    </i>
    <i r="5">
      <x v="171"/>
      <x v="21"/>
    </i>
    <i r="4">
      <x v="257"/>
      <x v="171"/>
      <x v="21"/>
    </i>
    <i r="4">
      <x v="258"/>
      <x v="171"/>
      <x v="21"/>
    </i>
    <i r="4">
      <x v="261"/>
      <x v="171"/>
      <x v="21"/>
    </i>
    <i r="4">
      <x v="281"/>
      <x v="168"/>
      <x v="21"/>
    </i>
    <i r="4">
      <x v="283"/>
      <x v="168"/>
      <x v="21"/>
    </i>
    <i r="4">
      <x v="284"/>
      <x v="168"/>
      <x v="21"/>
    </i>
    <i r="4">
      <x v="285"/>
      <x v="168"/>
      <x v="21"/>
    </i>
    <i r="4">
      <x v="288"/>
      <x v="171"/>
      <x v="21"/>
    </i>
    <i r="4">
      <x v="290"/>
      <x v="168"/>
      <x v="21"/>
    </i>
    <i r="4">
      <x v="292"/>
      <x v="171"/>
      <x v="21"/>
    </i>
    <i r="4">
      <x v="294"/>
      <x v="171"/>
      <x v="21"/>
    </i>
    <i r="4">
      <x v="295"/>
      <x v="168"/>
      <x v="21"/>
    </i>
    <i r="4">
      <x v="296"/>
      <x v="168"/>
      <x v="21"/>
    </i>
    <i r="5">
      <x v="171"/>
      <x v="21"/>
    </i>
    <i r="4">
      <x v="300"/>
      <x v="168"/>
      <x v="21"/>
    </i>
    <i r="5">
      <x v="171"/>
      <x v="21"/>
    </i>
    <i r="4">
      <x v="303"/>
      <x v="168"/>
      <x v="21"/>
    </i>
    <i r="4">
      <x v="307"/>
      <x v="171"/>
      <x v="21"/>
    </i>
    <i r="4">
      <x v="308"/>
      <x v="171"/>
      <x v="21"/>
    </i>
    <i r="4">
      <x v="309"/>
      <x v="168"/>
      <x v="21"/>
    </i>
    <i r="5">
      <x v="171"/>
      <x v="21"/>
    </i>
    <i r="4">
      <x v="310"/>
      <x v="168"/>
      <x v="21"/>
    </i>
    <i r="4">
      <x v="313"/>
      <x v="168"/>
      <x v="21"/>
    </i>
    <i r="4">
      <x v="314"/>
      <x v="171"/>
      <x v="21"/>
    </i>
    <i r="4">
      <x v="316"/>
      <x v="171"/>
      <x v="21"/>
    </i>
    <i r="4">
      <x v="317"/>
      <x v="171"/>
      <x v="21"/>
    </i>
    <i r="4">
      <x v="321"/>
      <x v="168"/>
      <x v="21"/>
    </i>
    <i r="5">
      <x v="171"/>
      <x v="21"/>
    </i>
    <i r="4">
      <x v="324"/>
      <x v="168"/>
      <x v="21"/>
    </i>
    <i r="5">
      <x v="171"/>
      <x v="21"/>
    </i>
    <i r="4">
      <x v="329"/>
      <x v="171"/>
      <x v="21"/>
    </i>
    <i r="4">
      <x v="330"/>
      <x v="168"/>
      <x v="21"/>
    </i>
    <i r="4">
      <x v="331"/>
      <x v="171"/>
      <x v="21"/>
    </i>
    <i r="4">
      <x v="332"/>
      <x v="171"/>
      <x v="21"/>
    </i>
    <i r="4">
      <x v="337"/>
      <x v="168"/>
      <x v="21"/>
    </i>
    <i r="4">
      <x v="338"/>
      <x v="168"/>
      <x v="21"/>
    </i>
    <i r="4">
      <x v="340"/>
      <x v="168"/>
      <x v="21"/>
    </i>
    <i r="5">
      <x v="171"/>
      <x v="21"/>
    </i>
    <i r="4">
      <x v="341"/>
      <x v="168"/>
      <x v="21"/>
    </i>
    <i r="4">
      <x v="343"/>
      <x v="168"/>
      <x v="21"/>
    </i>
    <i r="4">
      <x v="346"/>
      <x v="171"/>
      <x v="21"/>
    </i>
    <i r="4">
      <x v="349"/>
      <x v="168"/>
      <x v="21"/>
    </i>
    <i r="5">
      <x v="171"/>
      <x v="21"/>
    </i>
    <i r="4">
      <x v="350"/>
      <x v="168"/>
      <x v="21"/>
    </i>
    <i r="4">
      <x v="351"/>
      <x v="171"/>
      <x v="21"/>
    </i>
    <i r="4">
      <x v="356"/>
      <x v="168"/>
      <x v="21"/>
    </i>
    <i r="5">
      <x v="171"/>
      <x v="21"/>
    </i>
    <i r="4">
      <x v="357"/>
      <x v="168"/>
      <x v="21"/>
    </i>
    <i r="5">
      <x v="171"/>
      <x v="21"/>
    </i>
    <i r="4">
      <x v="359"/>
      <x v="168"/>
      <x v="21"/>
    </i>
    <i r="4">
      <x v="360"/>
      <x v="168"/>
      <x v="21"/>
    </i>
    <i r="1">
      <x v="24"/>
      <x v="7"/>
      <x v="7"/>
      <x v="2"/>
      <x v="169"/>
      <x v="21"/>
    </i>
    <i r="4">
      <x v="3"/>
      <x v="169"/>
      <x v="21"/>
    </i>
    <i r="4">
      <x v="8"/>
      <x v="169"/>
      <x v="21"/>
    </i>
    <i r="4">
      <x v="9"/>
      <x v="169"/>
      <x v="21"/>
    </i>
    <i r="4">
      <x v="11"/>
      <x v="169"/>
      <x v="21"/>
    </i>
    <i r="4">
      <x v="12"/>
      <x v="169"/>
      <x v="21"/>
    </i>
    <i r="4">
      <x v="13"/>
      <x v="169"/>
      <x v="21"/>
    </i>
    <i r="4">
      <x v="15"/>
      <x v="169"/>
      <x v="21"/>
    </i>
    <i r="4">
      <x v="17"/>
      <x v="169"/>
      <x v="21"/>
    </i>
    <i r="4">
      <x v="18"/>
      <x v="169"/>
      <x v="21"/>
    </i>
    <i r="4">
      <x v="20"/>
      <x v="169"/>
      <x v="21"/>
    </i>
    <i r="4">
      <x v="22"/>
      <x v="169"/>
      <x v="21"/>
    </i>
    <i r="4">
      <x v="24"/>
      <x v="169"/>
      <x v="21"/>
    </i>
    <i r="4">
      <x v="25"/>
      <x v="169"/>
      <x v="21"/>
    </i>
    <i r="4">
      <x v="26"/>
      <x v="169"/>
      <x v="21"/>
    </i>
    <i r="4">
      <x v="27"/>
      <x v="169"/>
      <x v="21"/>
    </i>
    <i r="4">
      <x v="28"/>
      <x v="169"/>
      <x v="21"/>
    </i>
    <i r="4">
      <x v="29"/>
      <x v="169"/>
      <x v="21"/>
    </i>
    <i r="4">
      <x v="32"/>
      <x v="169"/>
      <x v="21"/>
    </i>
    <i r="4">
      <x v="35"/>
      <x v="169"/>
      <x v="21"/>
    </i>
    <i r="4">
      <x v="37"/>
      <x v="169"/>
      <x v="21"/>
    </i>
    <i r="4">
      <x v="40"/>
      <x v="169"/>
      <x v="21"/>
    </i>
    <i r="4">
      <x v="44"/>
      <x v="169"/>
      <x v="21"/>
    </i>
    <i r="4">
      <x v="47"/>
      <x v="169"/>
      <x v="21"/>
    </i>
    <i r="4">
      <x v="50"/>
      <x v="169"/>
      <x v="21"/>
    </i>
    <i r="4">
      <x v="55"/>
      <x v="169"/>
      <x v="21"/>
    </i>
    <i r="4">
      <x v="56"/>
      <x v="169"/>
      <x v="21"/>
    </i>
    <i r="4">
      <x v="59"/>
      <x v="169"/>
      <x v="21"/>
    </i>
    <i r="4">
      <x v="62"/>
      <x v="169"/>
      <x v="21"/>
    </i>
    <i r="4">
      <x v="65"/>
      <x v="169"/>
      <x v="21"/>
    </i>
    <i r="4">
      <x v="67"/>
      <x v="169"/>
      <x v="21"/>
    </i>
    <i r="4">
      <x v="69"/>
      <x v="169"/>
      <x v="21"/>
    </i>
    <i r="4">
      <x v="72"/>
      <x v="169"/>
      <x v="21"/>
    </i>
    <i r="4">
      <x v="73"/>
      <x v="169"/>
      <x v="21"/>
    </i>
    <i r="4">
      <x v="74"/>
      <x v="169"/>
      <x v="21"/>
    </i>
    <i r="4">
      <x v="75"/>
      <x v="169"/>
      <x v="21"/>
    </i>
    <i r="4">
      <x v="76"/>
      <x v="169"/>
      <x v="21"/>
    </i>
    <i r="4">
      <x v="77"/>
      <x v="169"/>
      <x v="21"/>
    </i>
    <i r="4">
      <x v="78"/>
      <x v="169"/>
      <x v="21"/>
    </i>
    <i r="4">
      <x v="82"/>
      <x v="169"/>
      <x v="21"/>
    </i>
    <i r="4">
      <x v="83"/>
      <x v="169"/>
      <x v="21"/>
    </i>
    <i r="4">
      <x v="88"/>
      <x v="169"/>
      <x v="21"/>
    </i>
    <i r="4">
      <x v="89"/>
      <x v="169"/>
      <x v="21"/>
    </i>
    <i r="4">
      <x v="90"/>
      <x v="169"/>
      <x v="21"/>
    </i>
    <i r="4">
      <x v="95"/>
      <x v="169"/>
      <x v="21"/>
    </i>
    <i r="4">
      <x v="97"/>
      <x v="169"/>
      <x v="21"/>
    </i>
    <i r="4">
      <x v="100"/>
      <x v="169"/>
      <x v="21"/>
    </i>
    <i r="4">
      <x v="101"/>
      <x v="169"/>
      <x v="21"/>
    </i>
    <i r="4">
      <x v="102"/>
      <x v="169"/>
      <x v="21"/>
    </i>
    <i r="4">
      <x v="103"/>
      <x v="169"/>
      <x v="21"/>
    </i>
    <i r="4">
      <x v="104"/>
      <x v="169"/>
      <x v="21"/>
    </i>
    <i r="4">
      <x v="105"/>
      <x v="169"/>
      <x v="21"/>
    </i>
    <i r="4">
      <x v="106"/>
      <x v="169"/>
      <x v="21"/>
    </i>
    <i r="4">
      <x v="108"/>
      <x v="169"/>
      <x v="21"/>
    </i>
    <i r="4">
      <x v="109"/>
      <x v="169"/>
      <x v="21"/>
    </i>
    <i r="4">
      <x v="110"/>
      <x v="169"/>
      <x v="21"/>
    </i>
    <i r="4">
      <x v="113"/>
      <x v="169"/>
      <x v="21"/>
    </i>
    <i r="4">
      <x v="115"/>
      <x v="169"/>
      <x v="21"/>
    </i>
    <i r="4">
      <x v="119"/>
      <x v="169"/>
      <x v="21"/>
    </i>
    <i r="4">
      <x v="120"/>
      <x v="169"/>
      <x v="21"/>
    </i>
    <i r="4">
      <x v="122"/>
      <x v="169"/>
      <x v="21"/>
    </i>
    <i r="4">
      <x v="124"/>
      <x v="169"/>
      <x v="21"/>
    </i>
    <i r="4">
      <x v="127"/>
      <x v="169"/>
      <x v="21"/>
    </i>
    <i r="4">
      <x v="129"/>
      <x v="169"/>
      <x v="21"/>
    </i>
    <i r="4">
      <x v="131"/>
      <x v="169"/>
      <x v="21"/>
    </i>
    <i r="4">
      <x v="132"/>
      <x v="169"/>
      <x v="21"/>
    </i>
    <i r="4">
      <x v="133"/>
      <x v="169"/>
      <x v="21"/>
    </i>
    <i r="4">
      <x v="134"/>
      <x v="169"/>
      <x v="21"/>
    </i>
    <i r="4">
      <x v="136"/>
      <x v="169"/>
      <x v="21"/>
    </i>
    <i r="4">
      <x v="138"/>
      <x v="169"/>
      <x v="21"/>
    </i>
    <i r="4">
      <x v="139"/>
      <x v="169"/>
      <x v="21"/>
    </i>
    <i r="4">
      <x v="140"/>
      <x v="169"/>
      <x v="21"/>
    </i>
    <i r="4">
      <x v="142"/>
      <x v="169"/>
      <x v="21"/>
    </i>
    <i r="4">
      <x v="143"/>
      <x v="169"/>
      <x v="21"/>
    </i>
    <i r="4">
      <x v="145"/>
      <x v="169"/>
      <x v="21"/>
    </i>
    <i r="4">
      <x v="146"/>
      <x v="169"/>
      <x v="21"/>
    </i>
    <i r="4">
      <x v="150"/>
      <x v="169"/>
      <x v="21"/>
    </i>
    <i r="4">
      <x v="152"/>
      <x v="169"/>
      <x v="21"/>
    </i>
    <i r="4">
      <x v="156"/>
      <x v="169"/>
      <x v="21"/>
    </i>
    <i r="4">
      <x v="160"/>
      <x v="169"/>
      <x v="21"/>
    </i>
    <i r="4">
      <x v="162"/>
      <x v="169"/>
      <x v="21"/>
    </i>
    <i r="4">
      <x v="165"/>
      <x v="169"/>
      <x v="21"/>
    </i>
    <i r="4">
      <x v="166"/>
      <x v="169"/>
      <x v="21"/>
    </i>
    <i r="4">
      <x v="168"/>
      <x v="169"/>
      <x v="21"/>
    </i>
    <i r="4">
      <x v="170"/>
      <x v="169"/>
      <x v="21"/>
    </i>
    <i r="4">
      <x v="172"/>
      <x v="169"/>
      <x v="21"/>
    </i>
    <i r="4">
      <x v="173"/>
      <x v="169"/>
      <x v="21"/>
    </i>
    <i r="4">
      <x v="174"/>
      <x v="169"/>
      <x v="21"/>
    </i>
    <i r="4">
      <x v="175"/>
      <x v="169"/>
      <x v="21"/>
    </i>
    <i r="4">
      <x v="177"/>
      <x v="169"/>
      <x v="21"/>
    </i>
    <i r="4">
      <x v="181"/>
      <x v="169"/>
      <x v="21"/>
    </i>
    <i r="4">
      <x v="182"/>
      <x v="169"/>
      <x v="21"/>
    </i>
    <i r="4">
      <x v="186"/>
      <x v="169"/>
      <x v="21"/>
    </i>
    <i r="4">
      <x v="187"/>
      <x v="169"/>
      <x v="21"/>
    </i>
    <i r="4">
      <x v="188"/>
      <x v="169"/>
      <x v="21"/>
    </i>
    <i r="4">
      <x v="189"/>
      <x v="169"/>
      <x v="21"/>
    </i>
    <i r="4">
      <x v="191"/>
      <x v="169"/>
      <x v="21"/>
    </i>
    <i r="4">
      <x v="192"/>
      <x v="169"/>
      <x v="21"/>
    </i>
    <i r="4">
      <x v="193"/>
      <x v="169"/>
      <x v="21"/>
    </i>
    <i r="4">
      <x v="194"/>
      <x v="169"/>
      <x v="21"/>
    </i>
    <i r="4">
      <x v="195"/>
      <x v="169"/>
      <x v="21"/>
    </i>
    <i r="4">
      <x v="196"/>
      <x v="169"/>
      <x v="21"/>
    </i>
    <i r="4">
      <x v="197"/>
      <x v="169"/>
      <x v="21"/>
    </i>
    <i r="4">
      <x v="198"/>
      <x v="169"/>
      <x v="21"/>
    </i>
    <i r="4">
      <x v="199"/>
      <x v="169"/>
      <x v="21"/>
    </i>
    <i r="4">
      <x v="200"/>
      <x v="169"/>
      <x v="21"/>
    </i>
    <i r="4">
      <x v="202"/>
      <x v="169"/>
      <x v="21"/>
    </i>
    <i r="4">
      <x v="203"/>
      <x v="169"/>
      <x v="21"/>
    </i>
    <i r="4">
      <x v="204"/>
      <x v="169"/>
      <x v="21"/>
    </i>
    <i r="4">
      <x v="205"/>
      <x v="169"/>
      <x v="21"/>
    </i>
    <i r="4">
      <x v="206"/>
      <x v="169"/>
      <x v="21"/>
    </i>
    <i r="4">
      <x v="208"/>
      <x v="169"/>
      <x v="21"/>
    </i>
    <i r="4">
      <x v="209"/>
      <x v="169"/>
      <x v="21"/>
    </i>
    <i r="4">
      <x v="212"/>
      <x v="169"/>
      <x v="21"/>
    </i>
    <i r="4">
      <x v="214"/>
      <x v="169"/>
      <x v="21"/>
    </i>
    <i r="4">
      <x v="219"/>
      <x v="169"/>
      <x v="21"/>
    </i>
    <i r="4">
      <x v="220"/>
      <x v="169"/>
      <x v="21"/>
    </i>
    <i r="4">
      <x v="221"/>
      <x v="169"/>
      <x v="21"/>
    </i>
    <i r="4">
      <x v="223"/>
      <x v="169"/>
      <x v="21"/>
    </i>
    <i r="4">
      <x v="226"/>
      <x v="169"/>
      <x v="21"/>
    </i>
    <i r="4">
      <x v="229"/>
      <x v="169"/>
      <x v="21"/>
    </i>
    <i r="4">
      <x v="231"/>
      <x v="169"/>
      <x v="21"/>
    </i>
    <i r="4">
      <x v="233"/>
      <x v="169"/>
      <x v="21"/>
    </i>
    <i r="4">
      <x v="239"/>
      <x v="169"/>
      <x v="21"/>
    </i>
    <i r="4">
      <x v="241"/>
      <x v="169"/>
      <x v="21"/>
    </i>
    <i r="4">
      <x v="243"/>
      <x v="169"/>
      <x v="21"/>
    </i>
    <i r="4">
      <x v="245"/>
      <x v="169"/>
      <x v="21"/>
    </i>
    <i r="4">
      <x v="249"/>
      <x v="169"/>
      <x v="21"/>
    </i>
    <i r="4">
      <x v="250"/>
      <x v="169"/>
      <x v="21"/>
    </i>
    <i r="4">
      <x v="251"/>
      <x v="169"/>
      <x v="21"/>
    </i>
    <i r="4">
      <x v="254"/>
      <x v="169"/>
      <x v="21"/>
    </i>
    <i r="4">
      <x v="257"/>
      <x v="169"/>
      <x v="21"/>
    </i>
    <i r="4">
      <x v="259"/>
      <x v="169"/>
      <x v="21"/>
    </i>
    <i r="4">
      <x v="260"/>
      <x v="169"/>
      <x v="21"/>
    </i>
    <i r="4">
      <x v="261"/>
      <x v="169"/>
      <x v="21"/>
    </i>
    <i r="4">
      <x v="262"/>
      <x v="169"/>
      <x v="21"/>
    </i>
    <i r="4">
      <x v="280"/>
      <x v="169"/>
      <x v="21"/>
    </i>
    <i r="4">
      <x v="281"/>
      <x v="169"/>
      <x v="21"/>
    </i>
    <i r="4">
      <x v="283"/>
      <x v="169"/>
      <x v="21"/>
    </i>
    <i r="4">
      <x v="284"/>
      <x v="169"/>
      <x v="21"/>
    </i>
    <i r="4">
      <x v="285"/>
      <x v="169"/>
      <x v="21"/>
    </i>
    <i r="4">
      <x v="287"/>
      <x v="169"/>
      <x v="21"/>
    </i>
    <i r="4">
      <x v="291"/>
      <x v="169"/>
      <x v="21"/>
    </i>
    <i r="4">
      <x v="292"/>
      <x v="169"/>
      <x v="21"/>
    </i>
    <i r="4">
      <x v="293"/>
      <x v="169"/>
      <x v="21"/>
    </i>
    <i r="4">
      <x v="298"/>
      <x v="169"/>
      <x v="21"/>
    </i>
    <i r="4">
      <x v="299"/>
      <x v="169"/>
      <x v="21"/>
    </i>
    <i r="4">
      <x v="301"/>
      <x v="169"/>
      <x v="21"/>
    </i>
    <i r="4">
      <x v="303"/>
      <x v="169"/>
      <x v="21"/>
    </i>
    <i r="4">
      <x v="306"/>
      <x v="169"/>
      <x v="21"/>
    </i>
    <i r="4">
      <x v="307"/>
      <x v="169"/>
      <x v="21"/>
    </i>
    <i r="4">
      <x v="308"/>
      <x v="169"/>
      <x v="21"/>
    </i>
    <i r="4">
      <x v="310"/>
      <x v="169"/>
      <x v="21"/>
    </i>
    <i r="4">
      <x v="311"/>
      <x v="169"/>
      <x v="21"/>
    </i>
    <i r="4">
      <x v="312"/>
      <x v="169"/>
      <x v="21"/>
    </i>
    <i r="4">
      <x v="314"/>
      <x v="169"/>
      <x v="21"/>
    </i>
    <i r="4">
      <x v="315"/>
      <x v="169"/>
      <x v="21"/>
    </i>
    <i r="4">
      <x v="316"/>
      <x v="169"/>
      <x v="21"/>
    </i>
    <i r="4">
      <x v="317"/>
      <x v="169"/>
      <x v="21"/>
    </i>
    <i r="4">
      <x v="323"/>
      <x v="169"/>
      <x v="21"/>
    </i>
    <i r="4">
      <x v="324"/>
      <x v="169"/>
      <x v="21"/>
    </i>
    <i r="4">
      <x v="325"/>
      <x v="169"/>
      <x v="21"/>
    </i>
    <i r="4">
      <x v="327"/>
      <x v="169"/>
      <x v="21"/>
    </i>
    <i r="4">
      <x v="331"/>
      <x v="169"/>
      <x v="21"/>
    </i>
    <i r="4">
      <x v="332"/>
      <x v="169"/>
      <x v="21"/>
    </i>
    <i r="4">
      <x v="333"/>
      <x v="169"/>
      <x v="21"/>
    </i>
    <i r="4">
      <x v="335"/>
      <x v="169"/>
      <x v="21"/>
    </i>
    <i r="4">
      <x v="336"/>
      <x v="169"/>
      <x v="21"/>
    </i>
    <i r="4">
      <x v="337"/>
      <x v="169"/>
      <x v="21"/>
    </i>
    <i r="4">
      <x v="339"/>
      <x v="169"/>
      <x v="21"/>
    </i>
    <i r="4">
      <x v="341"/>
      <x v="169"/>
      <x v="21"/>
    </i>
    <i r="4">
      <x v="347"/>
      <x v="169"/>
      <x v="21"/>
    </i>
    <i r="4">
      <x v="348"/>
      <x v="169"/>
      <x v="21"/>
    </i>
    <i r="4">
      <x v="349"/>
      <x v="169"/>
      <x v="21"/>
    </i>
    <i r="4">
      <x v="350"/>
      <x v="169"/>
      <x v="21"/>
    </i>
    <i r="4">
      <x v="352"/>
      <x v="169"/>
      <x v="21"/>
    </i>
    <i r="4">
      <x v="353"/>
      <x v="169"/>
      <x v="21"/>
    </i>
    <i r="4">
      <x v="357"/>
      <x v="169"/>
      <x v="21"/>
    </i>
    <i r="4">
      <x v="358"/>
      <x v="169"/>
      <x v="21"/>
    </i>
    <i r="4">
      <x v="359"/>
      <x v="169"/>
      <x v="21"/>
    </i>
    <i r="1">
      <x v="25"/>
      <x v="7"/>
      <x v="7"/>
      <x/>
      <x v="172"/>
      <x v="21"/>
    </i>
    <i r="4">
      <x v="1"/>
      <x v="57"/>
      <x v="21"/>
    </i>
    <i r="4">
      <x v="5"/>
      <x v="172"/>
      <x v="21"/>
    </i>
    <i r="4">
      <x v="7"/>
      <x v="172"/>
      <x v="21"/>
    </i>
    <i r="4">
      <x v="8"/>
      <x v="57"/>
      <x v="21"/>
    </i>
    <i r="5">
      <x v="172"/>
      <x v="21"/>
    </i>
    <i r="4">
      <x v="11"/>
      <x v="57"/>
      <x v="21"/>
    </i>
    <i r="4">
      <x v="12"/>
      <x v="57"/>
      <x v="21"/>
    </i>
    <i r="4">
      <x v="14"/>
      <x v="57"/>
      <x v="21"/>
    </i>
    <i r="5">
      <x v="172"/>
      <x v="21"/>
    </i>
    <i r="4">
      <x v="16"/>
      <x v="172"/>
      <x v="21"/>
    </i>
    <i r="4">
      <x v="17"/>
      <x v="172"/>
      <x v="21"/>
    </i>
    <i r="4">
      <x v="20"/>
      <x v="172"/>
      <x v="21"/>
    </i>
    <i r="4">
      <x v="21"/>
      <x v="172"/>
      <x v="21"/>
    </i>
    <i r="4">
      <x v="22"/>
      <x v="172"/>
      <x v="21"/>
    </i>
    <i r="4">
      <x v="24"/>
      <x v="172"/>
      <x v="21"/>
    </i>
    <i r="4">
      <x v="26"/>
      <x v="172"/>
      <x v="21"/>
    </i>
    <i r="4">
      <x v="32"/>
      <x v="172"/>
      <x v="21"/>
    </i>
    <i r="4">
      <x v="33"/>
      <x v="57"/>
      <x v="21"/>
    </i>
    <i r="4">
      <x v="36"/>
      <x v="172"/>
      <x v="21"/>
    </i>
    <i r="4">
      <x v="39"/>
      <x v="57"/>
      <x v="21"/>
    </i>
    <i r="4">
      <x v="40"/>
      <x v="57"/>
      <x v="21"/>
    </i>
    <i r="5">
      <x v="172"/>
      <x v="21"/>
    </i>
    <i r="4">
      <x v="43"/>
      <x v="172"/>
      <x v="21"/>
    </i>
    <i r="4">
      <x v="44"/>
      <x v="172"/>
      <x v="21"/>
    </i>
    <i r="4">
      <x v="45"/>
      <x v="172"/>
      <x v="21"/>
    </i>
    <i r="4">
      <x v="46"/>
      <x v="57"/>
      <x v="21"/>
    </i>
    <i r="4">
      <x v="49"/>
      <x v="57"/>
      <x v="21"/>
    </i>
    <i r="5">
      <x v="172"/>
      <x v="21"/>
    </i>
    <i r="4">
      <x v="50"/>
      <x v="172"/>
      <x v="21"/>
    </i>
    <i r="4">
      <x v="51"/>
      <x v="57"/>
      <x v="21"/>
    </i>
    <i r="5">
      <x v="172"/>
      <x v="21"/>
    </i>
    <i r="4">
      <x v="57"/>
      <x v="172"/>
      <x v="21"/>
    </i>
    <i r="4">
      <x v="59"/>
      <x v="57"/>
      <x v="21"/>
    </i>
    <i r="4">
      <x v="62"/>
      <x v="57"/>
      <x v="21"/>
    </i>
    <i r="5">
      <x v="172"/>
      <x v="21"/>
    </i>
    <i r="4">
      <x v="63"/>
      <x v="172"/>
      <x v="21"/>
    </i>
    <i r="4">
      <x v="65"/>
      <x v="57"/>
      <x v="21"/>
    </i>
    <i r="4">
      <x v="69"/>
      <x v="57"/>
      <x v="21"/>
    </i>
    <i r="4">
      <x v="72"/>
      <x v="57"/>
      <x v="21"/>
    </i>
    <i r="4">
      <x v="73"/>
      <x v="57"/>
      <x v="21"/>
    </i>
    <i r="4">
      <x v="75"/>
      <x v="172"/>
      <x v="21"/>
    </i>
    <i r="4">
      <x v="76"/>
      <x v="57"/>
      <x v="21"/>
    </i>
    <i r="5">
      <x v="172"/>
      <x v="21"/>
    </i>
    <i r="4">
      <x v="79"/>
      <x v="57"/>
      <x v="21"/>
    </i>
    <i r="4">
      <x v="80"/>
      <x v="172"/>
      <x v="21"/>
    </i>
    <i r="4">
      <x v="81"/>
      <x v="172"/>
      <x v="21"/>
    </i>
    <i r="4">
      <x v="82"/>
      <x v="57"/>
      <x v="21"/>
    </i>
    <i r="4">
      <x v="84"/>
      <x v="172"/>
      <x v="21"/>
    </i>
    <i r="4">
      <x v="87"/>
      <x v="57"/>
      <x v="21"/>
    </i>
    <i r="4">
      <x v="91"/>
      <x v="57"/>
      <x v="21"/>
    </i>
    <i r="4">
      <x v="93"/>
      <x v="57"/>
      <x v="21"/>
    </i>
    <i r="4">
      <x v="97"/>
      <x v="172"/>
      <x v="21"/>
    </i>
    <i r="4">
      <x v="98"/>
      <x v="172"/>
      <x v="21"/>
    </i>
    <i r="4">
      <x v="99"/>
      <x v="57"/>
      <x v="21"/>
    </i>
    <i r="4">
      <x v="103"/>
      <x v="172"/>
      <x v="21"/>
    </i>
    <i r="4">
      <x v="105"/>
      <x v="172"/>
      <x v="21"/>
    </i>
    <i r="4">
      <x v="107"/>
      <x v="57"/>
      <x v="21"/>
    </i>
    <i r="4">
      <x v="108"/>
      <x v="172"/>
      <x v="21"/>
    </i>
    <i r="4">
      <x v="109"/>
      <x v="172"/>
      <x v="21"/>
    </i>
    <i r="4">
      <x v="111"/>
      <x v="57"/>
      <x v="21"/>
    </i>
    <i r="4">
      <x v="112"/>
      <x v="172"/>
      <x v="21"/>
    </i>
    <i r="4">
      <x v="113"/>
      <x v="172"/>
      <x v="21"/>
    </i>
    <i r="4">
      <x v="114"/>
      <x v="172"/>
      <x v="21"/>
    </i>
    <i r="4">
      <x v="115"/>
      <x v="57"/>
      <x v="21"/>
    </i>
    <i r="4">
      <x v="116"/>
      <x v="57"/>
      <x v="21"/>
    </i>
    <i r="4">
      <x v="120"/>
      <x v="57"/>
      <x v="21"/>
    </i>
    <i r="4">
      <x v="124"/>
      <x v="57"/>
      <x v="21"/>
    </i>
    <i r="5">
      <x v="172"/>
      <x v="21"/>
    </i>
    <i r="4">
      <x v="127"/>
      <x v="57"/>
      <x v="21"/>
    </i>
    <i r="4">
      <x v="129"/>
      <x v="57"/>
      <x v="21"/>
    </i>
    <i r="5">
      <x v="172"/>
      <x v="21"/>
    </i>
    <i r="4">
      <x v="133"/>
      <x v="57"/>
      <x v="21"/>
    </i>
    <i r="4">
      <x v="134"/>
      <x v="57"/>
      <x v="21"/>
    </i>
    <i r="4">
      <x v="136"/>
      <x v="57"/>
      <x v="21"/>
    </i>
    <i r="5">
      <x v="172"/>
      <x v="21"/>
    </i>
    <i r="4">
      <x v="138"/>
      <x v="57"/>
      <x v="21"/>
    </i>
    <i r="4">
      <x v="139"/>
      <x v="172"/>
      <x v="21"/>
    </i>
    <i r="4">
      <x v="142"/>
      <x v="57"/>
      <x v="21"/>
    </i>
    <i r="4">
      <x v="143"/>
      <x v="172"/>
      <x v="21"/>
    </i>
    <i r="4">
      <x v="144"/>
      <x v="57"/>
      <x v="21"/>
    </i>
    <i r="4">
      <x v="145"/>
      <x v="57"/>
      <x v="21"/>
    </i>
    <i r="5">
      <x v="172"/>
      <x v="21"/>
    </i>
    <i r="4">
      <x v="148"/>
      <x v="57"/>
      <x v="21"/>
    </i>
    <i r="5">
      <x v="172"/>
      <x v="21"/>
    </i>
    <i r="4">
      <x v="149"/>
      <x v="57"/>
      <x v="21"/>
    </i>
    <i r="4">
      <x v="150"/>
      <x v="172"/>
      <x v="21"/>
    </i>
    <i r="4">
      <x v="151"/>
      <x v="57"/>
      <x v="21"/>
    </i>
    <i r="4">
      <x v="155"/>
      <x v="172"/>
      <x v="21"/>
    </i>
    <i r="4">
      <x v="156"/>
      <x v="172"/>
      <x v="21"/>
    </i>
    <i r="4">
      <x v="157"/>
      <x v="57"/>
      <x v="21"/>
    </i>
    <i r="5">
      <x v="172"/>
      <x v="21"/>
    </i>
    <i r="4">
      <x v="158"/>
      <x v="57"/>
      <x v="21"/>
    </i>
    <i r="4">
      <x v="163"/>
      <x v="172"/>
      <x v="21"/>
    </i>
    <i r="4">
      <x v="164"/>
      <x v="57"/>
      <x v="21"/>
    </i>
    <i r="4">
      <x v="165"/>
      <x v="172"/>
      <x v="21"/>
    </i>
    <i r="4">
      <x v="168"/>
      <x v="57"/>
      <x v="21"/>
    </i>
    <i r="5">
      <x v="172"/>
      <x v="21"/>
    </i>
    <i r="4">
      <x v="175"/>
      <x v="57"/>
      <x v="21"/>
    </i>
    <i r="4">
      <x v="176"/>
      <x v="57"/>
      <x v="21"/>
    </i>
    <i r="4">
      <x v="177"/>
      <x v="57"/>
      <x v="21"/>
    </i>
    <i r="5">
      <x v="172"/>
      <x v="21"/>
    </i>
    <i r="4">
      <x v="180"/>
      <x v="172"/>
      <x v="21"/>
    </i>
    <i r="4">
      <x v="182"/>
      <x v="57"/>
      <x v="21"/>
    </i>
    <i r="4">
      <x v="183"/>
      <x v="57"/>
      <x v="21"/>
    </i>
    <i r="5">
      <x v="172"/>
      <x v="21"/>
    </i>
    <i r="4">
      <x v="184"/>
      <x v="172"/>
      <x v="21"/>
    </i>
    <i r="4">
      <x v="186"/>
      <x v="172"/>
      <x v="21"/>
    </i>
    <i r="4">
      <x v="188"/>
      <x v="57"/>
      <x v="21"/>
    </i>
    <i r="4">
      <x v="191"/>
      <x v="172"/>
      <x v="21"/>
    </i>
    <i r="4">
      <x v="192"/>
      <x v="172"/>
      <x v="21"/>
    </i>
    <i r="4">
      <x v="193"/>
      <x v="172"/>
      <x v="21"/>
    </i>
    <i r="4">
      <x v="194"/>
      <x v="172"/>
      <x v="21"/>
    </i>
    <i r="4">
      <x v="195"/>
      <x v="172"/>
      <x v="21"/>
    </i>
    <i r="4">
      <x v="198"/>
      <x v="172"/>
      <x v="21"/>
    </i>
    <i r="4">
      <x v="199"/>
      <x v="57"/>
      <x v="21"/>
    </i>
    <i r="4">
      <x v="202"/>
      <x v="57"/>
      <x v="21"/>
    </i>
    <i r="4">
      <x v="204"/>
      <x v="57"/>
      <x v="21"/>
    </i>
    <i r="5">
      <x v="172"/>
      <x v="21"/>
    </i>
    <i r="4">
      <x v="205"/>
      <x v="172"/>
      <x v="21"/>
    </i>
    <i r="4">
      <x v="206"/>
      <x v="57"/>
      <x v="21"/>
    </i>
    <i r="5">
      <x v="172"/>
      <x v="21"/>
    </i>
    <i r="4">
      <x v="207"/>
      <x v="57"/>
      <x v="21"/>
    </i>
    <i r="4">
      <x v="209"/>
      <x v="172"/>
      <x v="21"/>
    </i>
    <i r="4">
      <x v="211"/>
      <x v="172"/>
      <x v="21"/>
    </i>
    <i r="4">
      <x v="212"/>
      <x v="57"/>
      <x v="21"/>
    </i>
    <i r="4">
      <x v="213"/>
      <x v="57"/>
      <x v="21"/>
    </i>
    <i r="4">
      <x v="214"/>
      <x v="57"/>
      <x v="21"/>
    </i>
    <i r="4">
      <x v="218"/>
      <x v="172"/>
      <x v="21"/>
    </i>
    <i r="4">
      <x v="222"/>
      <x v="172"/>
      <x v="21"/>
    </i>
    <i r="4">
      <x v="225"/>
      <x v="172"/>
      <x v="21"/>
    </i>
    <i r="4">
      <x v="226"/>
      <x v="57"/>
      <x v="21"/>
    </i>
    <i r="4">
      <x v="228"/>
      <x v="57"/>
      <x v="21"/>
    </i>
    <i r="5">
      <x v="172"/>
      <x v="21"/>
    </i>
    <i r="4">
      <x v="229"/>
      <x v="57"/>
      <x v="21"/>
    </i>
    <i r="4">
      <x v="231"/>
      <x v="172"/>
      <x v="21"/>
    </i>
    <i r="4">
      <x v="233"/>
      <x v="57"/>
      <x v="21"/>
    </i>
    <i r="4">
      <x v="240"/>
      <x v="57"/>
      <x v="21"/>
    </i>
    <i r="5">
      <x v="172"/>
      <x v="21"/>
    </i>
    <i r="4">
      <x v="241"/>
      <x v="57"/>
      <x v="21"/>
    </i>
    <i r="4">
      <x v="243"/>
      <x v="57"/>
      <x v="21"/>
    </i>
    <i r="4">
      <x v="245"/>
      <x v="57"/>
      <x v="21"/>
    </i>
    <i r="4">
      <x v="248"/>
      <x v="172"/>
      <x v="21"/>
    </i>
    <i r="4">
      <x v="251"/>
      <x v="57"/>
      <x v="21"/>
    </i>
    <i r="4">
      <x v="252"/>
      <x v="172"/>
      <x v="21"/>
    </i>
    <i r="4">
      <x v="254"/>
      <x v="57"/>
      <x v="21"/>
    </i>
    <i r="5">
      <x v="172"/>
      <x v="21"/>
    </i>
    <i r="4">
      <x v="255"/>
      <x v="57"/>
      <x v="21"/>
    </i>
    <i r="5">
      <x v="172"/>
      <x v="21"/>
    </i>
    <i r="4">
      <x v="258"/>
      <x v="57"/>
      <x v="21"/>
    </i>
    <i r="4">
      <x v="259"/>
      <x v="57"/>
      <x v="21"/>
    </i>
    <i r="5">
      <x v="172"/>
      <x v="21"/>
    </i>
    <i r="4">
      <x v="260"/>
      <x v="57"/>
      <x v="21"/>
    </i>
    <i r="5">
      <x v="172"/>
      <x v="21"/>
    </i>
    <i r="4">
      <x v="262"/>
      <x v="57"/>
      <x v="21"/>
    </i>
    <i r="5">
      <x v="172"/>
      <x v="21"/>
    </i>
    <i r="4">
      <x v="263"/>
      <x v="57"/>
      <x v="21"/>
    </i>
    <i r="5">
      <x v="172"/>
      <x v="21"/>
    </i>
    <i r="4">
      <x v="281"/>
      <x v="172"/>
      <x v="21"/>
    </i>
    <i r="4">
      <x v="282"/>
      <x v="172"/>
      <x v="21"/>
    </i>
    <i r="4">
      <x v="283"/>
      <x v="172"/>
      <x v="21"/>
    </i>
    <i r="4">
      <x v="284"/>
      <x v="57"/>
      <x v="21"/>
    </i>
    <i r="5">
      <x v="172"/>
      <x v="21"/>
    </i>
    <i r="4">
      <x v="285"/>
      <x v="172"/>
      <x v="21"/>
    </i>
    <i r="4">
      <x v="286"/>
      <x v="172"/>
      <x v="21"/>
    </i>
    <i r="4">
      <x v="288"/>
      <x v="57"/>
      <x v="21"/>
    </i>
    <i r="5">
      <x v="172"/>
      <x v="21"/>
    </i>
    <i r="4">
      <x v="289"/>
      <x v="57"/>
      <x v="21"/>
    </i>
    <i r="4">
      <x v="292"/>
      <x v="57"/>
      <x v="21"/>
    </i>
    <i r="5">
      <x v="172"/>
      <x v="21"/>
    </i>
    <i r="4">
      <x v="293"/>
      <x v="57"/>
      <x v="21"/>
    </i>
    <i r="4">
      <x v="297"/>
      <x v="172"/>
      <x v="21"/>
    </i>
    <i r="4">
      <x v="301"/>
      <x v="172"/>
      <x v="21"/>
    </i>
    <i r="4">
      <x v="302"/>
      <x v="57"/>
      <x v="21"/>
    </i>
    <i r="4">
      <x v="304"/>
      <x v="57"/>
      <x v="21"/>
    </i>
    <i r="4">
      <x v="305"/>
      <x v="57"/>
      <x v="21"/>
    </i>
    <i r="4">
      <x v="306"/>
      <x v="172"/>
      <x v="21"/>
    </i>
    <i r="4">
      <x v="309"/>
      <x v="57"/>
      <x v="21"/>
    </i>
    <i r="5">
      <x v="172"/>
      <x v="21"/>
    </i>
    <i r="4">
      <x v="310"/>
      <x v="57"/>
      <x v="21"/>
    </i>
    <i r="5">
      <x v="172"/>
      <x v="21"/>
    </i>
    <i r="4">
      <x v="311"/>
      <x v="57"/>
      <x v="21"/>
    </i>
    <i r="5">
      <x v="172"/>
      <x v="21"/>
    </i>
    <i r="4">
      <x v="313"/>
      <x v="57"/>
      <x v="21"/>
    </i>
    <i r="5">
      <x v="172"/>
      <x v="21"/>
    </i>
    <i r="4">
      <x v="314"/>
      <x v="57"/>
      <x v="21"/>
    </i>
    <i r="4">
      <x v="315"/>
      <x v="172"/>
      <x v="21"/>
    </i>
    <i r="4">
      <x v="316"/>
      <x v="172"/>
      <x v="21"/>
    </i>
    <i r="4">
      <x v="318"/>
      <x v="172"/>
      <x v="21"/>
    </i>
    <i r="4">
      <x v="319"/>
      <x v="57"/>
      <x v="21"/>
    </i>
    <i r="4">
      <x v="325"/>
      <x v="172"/>
      <x v="21"/>
    </i>
    <i r="4">
      <x v="326"/>
      <x v="57"/>
      <x v="21"/>
    </i>
    <i r="5">
      <x v="172"/>
      <x v="21"/>
    </i>
    <i r="4">
      <x v="330"/>
      <x v="172"/>
      <x v="21"/>
    </i>
    <i r="4">
      <x v="331"/>
      <x v="172"/>
      <x v="21"/>
    </i>
    <i r="4">
      <x v="332"/>
      <x v="57"/>
      <x v="21"/>
    </i>
    <i r="5">
      <x v="172"/>
      <x v="21"/>
    </i>
    <i r="4">
      <x v="334"/>
      <x v="57"/>
      <x v="21"/>
    </i>
    <i r="4">
      <x v="335"/>
      <x v="57"/>
      <x v="21"/>
    </i>
    <i r="5">
      <x v="172"/>
      <x v="21"/>
    </i>
    <i r="4">
      <x v="338"/>
      <x v="57"/>
      <x v="21"/>
    </i>
    <i r="4">
      <x v="339"/>
      <x v="57"/>
      <x v="21"/>
    </i>
    <i r="4">
      <x v="341"/>
      <x v="172"/>
      <x v="21"/>
    </i>
    <i r="4">
      <x v="342"/>
      <x v="57"/>
      <x v="21"/>
    </i>
    <i r="4">
      <x v="343"/>
      <x v="57"/>
      <x v="21"/>
    </i>
    <i r="5">
      <x v="172"/>
      <x v="21"/>
    </i>
    <i r="4">
      <x v="344"/>
      <x v="57"/>
      <x v="21"/>
    </i>
    <i r="4">
      <x v="345"/>
      <x v="172"/>
      <x v="21"/>
    </i>
    <i r="4">
      <x v="347"/>
      <x v="57"/>
      <x v="21"/>
    </i>
    <i r="4">
      <x v="348"/>
      <x v="57"/>
      <x v="21"/>
    </i>
    <i r="4">
      <x v="351"/>
      <x v="172"/>
      <x v="21"/>
    </i>
    <i r="4">
      <x v="355"/>
      <x v="57"/>
      <x v="21"/>
    </i>
    <i r="4">
      <x v="356"/>
      <x v="172"/>
      <x v="21"/>
    </i>
    <i r="4">
      <x v="360"/>
      <x v="172"/>
      <x v="21"/>
    </i>
    <i r="4">
      <x v="361"/>
      <x v="172"/>
      <x v="21"/>
    </i>
    <i r="1">
      <x v="26"/>
      <x v="6"/>
      <x v="7"/>
      <x v="268"/>
      <x v="170"/>
      <x v="21"/>
    </i>
    <i r="2">
      <x v="7"/>
      <x v="7"/>
      <x v="1"/>
      <x v="170"/>
      <x v="21"/>
    </i>
    <i r="4">
      <x v="3"/>
      <x v="170"/>
      <x v="21"/>
    </i>
    <i r="4">
      <x v="4"/>
      <x v="170"/>
      <x v="21"/>
    </i>
    <i r="4">
      <x v="5"/>
      <x v="170"/>
      <x v="21"/>
    </i>
    <i r="4">
      <x v="9"/>
      <x v="170"/>
      <x v="21"/>
    </i>
    <i r="4">
      <x v="11"/>
      <x v="170"/>
      <x v="21"/>
    </i>
    <i r="4">
      <x v="12"/>
      <x v="170"/>
      <x v="21"/>
    </i>
    <i r="4">
      <x v="14"/>
      <x v="170"/>
      <x v="21"/>
    </i>
    <i r="4">
      <x v="16"/>
      <x v="170"/>
      <x v="21"/>
    </i>
    <i r="4">
      <x v="17"/>
      <x v="170"/>
      <x v="21"/>
    </i>
    <i r="4">
      <x v="18"/>
      <x v="170"/>
      <x v="21"/>
    </i>
    <i r="4">
      <x v="19"/>
      <x v="170"/>
      <x v="21"/>
    </i>
    <i r="4">
      <x v="20"/>
      <x v="170"/>
      <x v="21"/>
    </i>
    <i r="4">
      <x v="21"/>
      <x v="170"/>
      <x v="21"/>
    </i>
    <i r="4">
      <x v="22"/>
      <x v="170"/>
      <x v="21"/>
    </i>
    <i r="4">
      <x v="25"/>
      <x v="170"/>
      <x v="21"/>
    </i>
    <i r="4">
      <x v="26"/>
      <x v="170"/>
      <x v="21"/>
    </i>
    <i r="4">
      <x v="27"/>
      <x v="170"/>
      <x v="21"/>
    </i>
    <i r="4">
      <x v="29"/>
      <x v="170"/>
      <x v="21"/>
    </i>
    <i r="4">
      <x v="30"/>
      <x v="170"/>
      <x v="21"/>
    </i>
    <i r="4">
      <x v="31"/>
      <x v="170"/>
      <x v="21"/>
    </i>
    <i r="4">
      <x v="32"/>
      <x v="170"/>
      <x v="21"/>
    </i>
    <i r="4">
      <x v="33"/>
      <x v="170"/>
      <x v="21"/>
    </i>
    <i r="4">
      <x v="35"/>
      <x v="170"/>
      <x v="21"/>
    </i>
    <i r="4">
      <x v="36"/>
      <x v="170"/>
      <x v="21"/>
    </i>
    <i r="4">
      <x v="42"/>
      <x v="170"/>
      <x v="21"/>
    </i>
    <i r="4">
      <x v="43"/>
      <x v="170"/>
      <x v="21"/>
    </i>
    <i r="4">
      <x v="45"/>
      <x v="170"/>
      <x v="21"/>
    </i>
    <i r="4">
      <x v="46"/>
      <x v="170"/>
      <x v="21"/>
    </i>
    <i r="4">
      <x v="47"/>
      <x v="170"/>
      <x v="21"/>
    </i>
    <i r="4">
      <x v="50"/>
      <x v="170"/>
      <x v="21"/>
    </i>
    <i r="4">
      <x v="51"/>
      <x v="170"/>
      <x v="21"/>
    </i>
    <i r="4">
      <x v="54"/>
      <x v="170"/>
      <x v="21"/>
    </i>
    <i r="4">
      <x v="55"/>
      <x v="170"/>
      <x v="21"/>
    </i>
    <i r="4">
      <x v="57"/>
      <x v="170"/>
      <x v="21"/>
    </i>
    <i r="4">
      <x v="59"/>
      <x v="170"/>
      <x v="21"/>
    </i>
    <i r="4">
      <x v="61"/>
      <x v="170"/>
      <x v="21"/>
    </i>
    <i r="4">
      <x v="62"/>
      <x v="170"/>
      <x v="21"/>
    </i>
    <i r="4">
      <x v="63"/>
      <x v="170"/>
      <x v="21"/>
    </i>
    <i r="4">
      <x v="64"/>
      <x v="170"/>
      <x v="21"/>
    </i>
    <i r="4">
      <x v="65"/>
      <x v="170"/>
      <x v="21"/>
    </i>
    <i r="4">
      <x v="66"/>
      <x v="170"/>
      <x v="21"/>
    </i>
    <i r="4">
      <x v="67"/>
      <x v="170"/>
      <x v="21"/>
    </i>
    <i r="4">
      <x v="68"/>
      <x v="170"/>
      <x v="21"/>
    </i>
    <i r="4">
      <x v="71"/>
      <x v="170"/>
      <x v="21"/>
    </i>
    <i r="4">
      <x v="73"/>
      <x v="170"/>
      <x v="21"/>
    </i>
    <i r="4">
      <x v="75"/>
      <x v="170"/>
      <x v="21"/>
    </i>
    <i r="4">
      <x v="76"/>
      <x v="170"/>
      <x v="21"/>
    </i>
    <i r="4">
      <x v="78"/>
      <x v="170"/>
      <x v="21"/>
    </i>
    <i r="4">
      <x v="79"/>
      <x v="170"/>
      <x v="21"/>
    </i>
    <i r="4">
      <x v="80"/>
      <x v="170"/>
      <x v="21"/>
    </i>
    <i r="4">
      <x v="84"/>
      <x v="170"/>
      <x v="21"/>
    </i>
    <i r="4">
      <x v="85"/>
      <x v="170"/>
      <x v="21"/>
    </i>
    <i r="4">
      <x v="86"/>
      <x v="170"/>
      <x v="21"/>
    </i>
    <i r="4">
      <x v="87"/>
      <x v="170"/>
      <x v="21"/>
    </i>
    <i r="4">
      <x v="88"/>
      <x v="170"/>
      <x v="21"/>
    </i>
    <i r="4">
      <x v="93"/>
      <x v="170"/>
      <x v="21"/>
    </i>
    <i r="4">
      <x v="94"/>
      <x v="170"/>
      <x v="21"/>
    </i>
    <i r="4">
      <x v="95"/>
      <x v="170"/>
      <x v="21"/>
    </i>
    <i r="4">
      <x v="97"/>
      <x v="170"/>
      <x v="21"/>
    </i>
    <i r="4">
      <x v="99"/>
      <x v="170"/>
      <x v="21"/>
    </i>
    <i r="4">
      <x v="101"/>
      <x v="170"/>
      <x v="21"/>
    </i>
    <i r="4">
      <x v="102"/>
      <x v="170"/>
      <x v="21"/>
    </i>
    <i r="4">
      <x v="103"/>
      <x v="170"/>
      <x v="21"/>
    </i>
    <i r="4">
      <x v="104"/>
      <x v="170"/>
      <x v="21"/>
    </i>
    <i r="4">
      <x v="106"/>
      <x v="170"/>
      <x v="21"/>
    </i>
    <i r="4">
      <x v="107"/>
      <x v="170"/>
      <x v="21"/>
    </i>
    <i r="4">
      <x v="109"/>
      <x v="170"/>
      <x v="21"/>
    </i>
    <i r="4">
      <x v="111"/>
      <x v="170"/>
      <x v="21"/>
    </i>
    <i r="4">
      <x v="112"/>
      <x v="170"/>
      <x v="21"/>
    </i>
    <i r="4">
      <x v="115"/>
      <x v="170"/>
      <x v="21"/>
    </i>
    <i r="4">
      <x v="116"/>
      <x v="170"/>
      <x v="21"/>
    </i>
    <i r="4">
      <x v="117"/>
      <x v="170"/>
      <x v="21"/>
    </i>
    <i r="4">
      <x v="119"/>
      <x v="170"/>
      <x v="21"/>
    </i>
    <i r="4">
      <x v="120"/>
      <x v="170"/>
      <x v="21"/>
    </i>
    <i r="4">
      <x v="121"/>
      <x v="170"/>
      <x v="21"/>
    </i>
    <i r="4">
      <x v="122"/>
      <x v="170"/>
      <x v="21"/>
    </i>
    <i r="4">
      <x v="129"/>
      <x v="170"/>
      <x v="21"/>
    </i>
    <i r="4">
      <x v="130"/>
      <x v="170"/>
      <x v="21"/>
    </i>
    <i r="4">
      <x v="132"/>
      <x v="170"/>
      <x v="21"/>
    </i>
    <i r="4">
      <x v="133"/>
      <x v="170"/>
      <x v="21"/>
    </i>
    <i r="4">
      <x v="134"/>
      <x v="170"/>
      <x v="21"/>
    </i>
    <i r="4">
      <x v="136"/>
      <x v="170"/>
      <x v="21"/>
    </i>
    <i r="4">
      <x v="140"/>
      <x v="170"/>
      <x v="21"/>
    </i>
    <i r="4">
      <x v="141"/>
      <x v="170"/>
      <x v="21"/>
    </i>
    <i r="4">
      <x v="146"/>
      <x v="170"/>
      <x v="21"/>
    </i>
    <i r="4">
      <x v="148"/>
      <x v="170"/>
      <x v="21"/>
    </i>
    <i r="4">
      <x v="149"/>
      <x v="170"/>
      <x v="21"/>
    </i>
    <i r="4">
      <x v="150"/>
      <x v="170"/>
      <x v="21"/>
    </i>
    <i r="4">
      <x v="154"/>
      <x v="170"/>
      <x v="21"/>
    </i>
    <i r="4">
      <x v="158"/>
      <x v="170"/>
      <x v="21"/>
    </i>
    <i r="4">
      <x v="159"/>
      <x v="170"/>
      <x v="21"/>
    </i>
    <i r="4">
      <x v="160"/>
      <x v="170"/>
      <x v="21"/>
    </i>
    <i r="4">
      <x v="164"/>
      <x v="170"/>
      <x v="21"/>
    </i>
    <i r="4">
      <x v="170"/>
      <x v="170"/>
      <x v="21"/>
    </i>
    <i r="4">
      <x v="171"/>
      <x v="170"/>
      <x v="21"/>
    </i>
    <i r="4">
      <x v="173"/>
      <x v="170"/>
      <x v="21"/>
    </i>
    <i r="4">
      <x v="175"/>
      <x v="170"/>
      <x v="21"/>
    </i>
    <i r="4">
      <x v="176"/>
      <x v="170"/>
      <x v="21"/>
    </i>
    <i r="4">
      <x v="178"/>
      <x v="170"/>
      <x v="21"/>
    </i>
    <i r="4">
      <x v="179"/>
      <x v="170"/>
      <x v="21"/>
    </i>
    <i r="4">
      <x v="182"/>
      <x v="170"/>
      <x v="21"/>
    </i>
    <i r="4">
      <x v="184"/>
      <x v="170"/>
      <x v="21"/>
    </i>
    <i r="4">
      <x v="187"/>
      <x v="170"/>
      <x v="21"/>
    </i>
    <i r="4">
      <x v="189"/>
      <x v="170"/>
      <x v="21"/>
    </i>
    <i r="4">
      <x v="191"/>
      <x v="170"/>
      <x v="21"/>
    </i>
    <i r="4">
      <x v="195"/>
      <x v="170"/>
      <x v="21"/>
    </i>
    <i r="4">
      <x v="196"/>
      <x v="170"/>
      <x v="21"/>
    </i>
    <i r="4">
      <x v="197"/>
      <x v="170"/>
      <x v="21"/>
    </i>
    <i r="4">
      <x v="201"/>
      <x v="170"/>
      <x v="21"/>
    </i>
    <i r="4">
      <x v="203"/>
      <x v="170"/>
      <x v="21"/>
    </i>
    <i r="4">
      <x v="204"/>
      <x v="170"/>
      <x v="21"/>
    </i>
    <i r="4">
      <x v="206"/>
      <x v="170"/>
      <x v="21"/>
    </i>
    <i r="4">
      <x v="210"/>
      <x v="170"/>
      <x v="21"/>
    </i>
    <i r="4">
      <x v="212"/>
      <x v="170"/>
      <x v="21"/>
    </i>
    <i r="4">
      <x v="213"/>
      <x v="170"/>
      <x v="21"/>
    </i>
    <i r="4">
      <x v="214"/>
      <x v="170"/>
      <x v="21"/>
    </i>
    <i r="4">
      <x v="216"/>
      <x v="170"/>
      <x v="21"/>
    </i>
    <i r="4">
      <x v="217"/>
      <x v="170"/>
      <x v="21"/>
    </i>
    <i r="4">
      <x v="218"/>
      <x v="170"/>
      <x v="21"/>
    </i>
    <i r="4">
      <x v="219"/>
      <x v="170"/>
      <x v="21"/>
    </i>
    <i r="4">
      <x v="220"/>
      <x v="170"/>
      <x v="21"/>
    </i>
    <i r="4">
      <x v="221"/>
      <x v="170"/>
      <x v="21"/>
    </i>
    <i r="4">
      <x v="223"/>
      <x v="170"/>
      <x v="21"/>
    </i>
    <i r="4">
      <x v="224"/>
      <x v="170"/>
      <x v="21"/>
    </i>
    <i r="4">
      <x v="226"/>
      <x v="170"/>
      <x v="21"/>
    </i>
    <i r="4">
      <x v="228"/>
      <x v="170"/>
      <x v="21"/>
    </i>
    <i r="4">
      <x v="230"/>
      <x v="170"/>
      <x v="21"/>
    </i>
    <i r="4">
      <x v="231"/>
      <x v="170"/>
      <x v="21"/>
    </i>
    <i r="4">
      <x v="236"/>
      <x v="170"/>
      <x v="21"/>
    </i>
    <i r="4">
      <x v="237"/>
      <x v="170"/>
      <x v="21"/>
    </i>
    <i r="4">
      <x v="239"/>
      <x v="170"/>
      <x v="21"/>
    </i>
    <i r="4">
      <x v="241"/>
      <x v="170"/>
      <x v="21"/>
    </i>
    <i r="4">
      <x v="242"/>
      <x v="170"/>
      <x v="21"/>
    </i>
    <i r="4">
      <x v="244"/>
      <x v="170"/>
      <x v="21"/>
    </i>
    <i r="4">
      <x v="245"/>
      <x v="170"/>
      <x v="21"/>
    </i>
    <i r="4">
      <x v="247"/>
      <x v="170"/>
      <x v="21"/>
    </i>
    <i r="4">
      <x v="252"/>
      <x v="170"/>
      <x v="21"/>
    </i>
    <i r="4">
      <x v="253"/>
      <x v="170"/>
      <x v="21"/>
    </i>
    <i r="4">
      <x v="254"/>
      <x v="170"/>
      <x v="21"/>
    </i>
    <i r="4">
      <x v="255"/>
      <x v="170"/>
      <x v="21"/>
    </i>
    <i r="4">
      <x v="257"/>
      <x v="170"/>
      <x v="21"/>
    </i>
    <i r="4">
      <x v="258"/>
      <x v="170"/>
      <x v="21"/>
    </i>
    <i r="4">
      <x v="259"/>
      <x v="170"/>
      <x v="21"/>
    </i>
    <i r="4">
      <x v="260"/>
      <x v="170"/>
      <x v="21"/>
    </i>
    <i r="4">
      <x v="262"/>
      <x v="170"/>
      <x v="21"/>
    </i>
    <i r="4">
      <x v="280"/>
      <x v="170"/>
      <x v="21"/>
    </i>
    <i r="4">
      <x v="282"/>
      <x v="170"/>
      <x v="21"/>
    </i>
    <i r="4">
      <x v="283"/>
      <x v="170"/>
      <x v="21"/>
    </i>
    <i r="4">
      <x v="285"/>
      <x v="170"/>
      <x v="21"/>
    </i>
    <i r="4">
      <x v="286"/>
      <x v="170"/>
      <x v="21"/>
    </i>
    <i r="4">
      <x v="288"/>
      <x v="170"/>
      <x v="21"/>
    </i>
    <i r="4">
      <x v="289"/>
      <x v="170"/>
      <x v="21"/>
    </i>
    <i r="4">
      <x v="290"/>
      <x v="170"/>
      <x v="21"/>
    </i>
    <i r="4">
      <x v="292"/>
      <x v="170"/>
      <x v="21"/>
    </i>
    <i r="4">
      <x v="293"/>
      <x v="170"/>
      <x v="21"/>
    </i>
    <i r="4">
      <x v="294"/>
      <x v="170"/>
      <x v="21"/>
    </i>
    <i r="4">
      <x v="297"/>
      <x v="170"/>
      <x v="21"/>
    </i>
    <i r="4">
      <x v="298"/>
      <x v="170"/>
      <x v="21"/>
    </i>
    <i r="4">
      <x v="299"/>
      <x v="170"/>
      <x v="21"/>
    </i>
    <i r="4">
      <x v="301"/>
      <x v="170"/>
      <x v="21"/>
    </i>
    <i r="4">
      <x v="303"/>
      <x v="170"/>
      <x v="21"/>
    </i>
    <i r="4">
      <x v="304"/>
      <x v="170"/>
      <x v="21"/>
    </i>
    <i r="4">
      <x v="307"/>
      <x v="170"/>
      <x v="21"/>
    </i>
    <i r="4">
      <x v="308"/>
      <x v="170"/>
      <x v="21"/>
    </i>
    <i r="4">
      <x v="310"/>
      <x v="170"/>
      <x v="21"/>
    </i>
    <i r="4">
      <x v="314"/>
      <x v="170"/>
      <x v="21"/>
    </i>
    <i r="4">
      <x v="315"/>
      <x v="170"/>
      <x v="21"/>
    </i>
    <i r="4">
      <x v="316"/>
      <x v="170"/>
      <x v="21"/>
    </i>
    <i r="4">
      <x v="317"/>
      <x v="170"/>
      <x v="21"/>
    </i>
    <i r="4">
      <x v="318"/>
      <x v="170"/>
      <x v="21"/>
    </i>
    <i r="4">
      <x v="319"/>
      <x v="170"/>
      <x v="21"/>
    </i>
    <i r="4">
      <x v="322"/>
      <x v="170"/>
      <x v="21"/>
    </i>
    <i r="4">
      <x v="324"/>
      <x v="170"/>
      <x v="21"/>
    </i>
    <i r="4">
      <x v="325"/>
      <x v="170"/>
      <x v="21"/>
    </i>
    <i r="4">
      <x v="326"/>
      <x v="170"/>
      <x v="21"/>
    </i>
    <i r="4">
      <x v="329"/>
      <x v="170"/>
      <x v="21"/>
    </i>
    <i r="4">
      <x v="330"/>
      <x v="170"/>
      <x v="21"/>
    </i>
    <i r="4">
      <x v="331"/>
      <x v="170"/>
      <x v="21"/>
    </i>
    <i r="4">
      <x v="332"/>
      <x v="170"/>
      <x v="21"/>
    </i>
    <i r="4">
      <x v="333"/>
      <x v="170"/>
      <x v="21"/>
    </i>
    <i r="4">
      <x v="339"/>
      <x v="170"/>
      <x v="21"/>
    </i>
    <i r="4">
      <x v="343"/>
      <x v="170"/>
      <x v="21"/>
    </i>
    <i r="4">
      <x v="347"/>
      <x v="170"/>
      <x v="21"/>
    </i>
    <i r="4">
      <x v="349"/>
      <x v="170"/>
      <x v="21"/>
    </i>
    <i r="4">
      <x v="350"/>
      <x v="170"/>
      <x v="21"/>
    </i>
    <i r="4">
      <x v="353"/>
      <x v="170"/>
      <x v="21"/>
    </i>
    <i r="4">
      <x v="354"/>
      <x v="170"/>
      <x v="21"/>
    </i>
    <i r="4">
      <x v="355"/>
      <x v="170"/>
      <x v="21"/>
    </i>
    <i r="4">
      <x v="358"/>
      <x v="170"/>
      <x v="21"/>
    </i>
    <i r="4">
      <x v="359"/>
      <x v="170"/>
      <x v="21"/>
    </i>
    <i r="4">
      <x v="360"/>
      <x v="170"/>
      <x v="21"/>
    </i>
    <i r="4">
      <x v="361"/>
      <x v="170"/>
      <x v="21"/>
    </i>
    <i r="1">
      <x v="27"/>
      <x v="7"/>
      <x v="7"/>
      <x v="9"/>
      <x v="174"/>
      <x v="21"/>
    </i>
    <i r="4">
      <x v="20"/>
      <x v="174"/>
      <x v="21"/>
    </i>
    <i r="4">
      <x v="58"/>
      <x v="174"/>
      <x v="21"/>
    </i>
    <i r="4">
      <x v="69"/>
      <x v="174"/>
      <x v="21"/>
    </i>
    <i r="4">
      <x v="81"/>
      <x v="174"/>
      <x v="21"/>
    </i>
    <i r="4">
      <x v="166"/>
      <x v="174"/>
      <x v="21"/>
    </i>
    <i r="4">
      <x v="171"/>
      <x v="174"/>
      <x v="21"/>
    </i>
    <i r="4">
      <x v="190"/>
      <x v="174"/>
      <x v="21"/>
    </i>
    <i r="4">
      <x v="218"/>
      <x v="174"/>
      <x v="21"/>
    </i>
    <i r="4">
      <x v="227"/>
      <x v="174"/>
      <x v="21"/>
    </i>
    <i r="4">
      <x v="330"/>
      <x v="174"/>
      <x v="21"/>
    </i>
    <i r="4">
      <x v="338"/>
      <x v="174"/>
      <x v="21"/>
    </i>
    <i r="4">
      <x v="347"/>
      <x v="174"/>
      <x v="21"/>
    </i>
    <i r="4">
      <x v="351"/>
      <x v="174"/>
      <x v="21"/>
    </i>
    <i>
      <x v="6"/>
      <x v="10"/>
      <x v="6"/>
      <x v="7"/>
      <x v="266"/>
      <x v="58"/>
      <x v="21"/>
    </i>
    <i r="4">
      <x v="273"/>
      <x v="58"/>
      <x v="21"/>
    </i>
    <i r="4">
      <x v="279"/>
      <x v="58"/>
      <x v="21"/>
    </i>
    <i r="2">
      <x v="7"/>
      <x v="7"/>
      <x v="6"/>
      <x v="58"/>
      <x v="21"/>
    </i>
    <i r="4">
      <x v="27"/>
      <x v="58"/>
      <x v="21"/>
    </i>
    <i r="4">
      <x v="28"/>
      <x v="58"/>
      <x v="21"/>
    </i>
    <i r="4">
      <x v="30"/>
      <x v="58"/>
      <x v="21"/>
    </i>
    <i r="4">
      <x v="31"/>
      <x v="58"/>
      <x v="21"/>
    </i>
    <i r="4">
      <x v="46"/>
      <x v="58"/>
      <x v="21"/>
    </i>
    <i r="4">
      <x v="48"/>
      <x v="58"/>
      <x v="21"/>
    </i>
    <i r="4">
      <x v="56"/>
      <x v="58"/>
      <x v="21"/>
    </i>
    <i r="4">
      <x v="62"/>
      <x v="58"/>
      <x v="21"/>
    </i>
    <i r="4">
      <x v="63"/>
      <x v="58"/>
      <x v="21"/>
    </i>
    <i r="4">
      <x v="69"/>
      <x v="58"/>
      <x v="21"/>
    </i>
    <i r="4">
      <x v="70"/>
      <x v="58"/>
      <x v="21"/>
    </i>
    <i r="4">
      <x v="71"/>
      <x v="58"/>
      <x v="21"/>
    </i>
    <i r="4">
      <x v="78"/>
      <x v="58"/>
      <x v="21"/>
    </i>
    <i r="4">
      <x v="84"/>
      <x v="58"/>
      <x v="21"/>
    </i>
    <i r="4">
      <x v="86"/>
      <x v="58"/>
      <x v="21"/>
    </i>
    <i r="4">
      <x v="89"/>
      <x v="58"/>
      <x v="21"/>
    </i>
    <i r="4">
      <x v="91"/>
      <x v="58"/>
      <x v="21"/>
    </i>
    <i r="4">
      <x v="93"/>
      <x v="58"/>
      <x v="21"/>
    </i>
    <i r="4">
      <x v="97"/>
      <x v="58"/>
      <x v="21"/>
    </i>
    <i r="4">
      <x v="100"/>
      <x v="58"/>
      <x v="21"/>
    </i>
    <i r="4">
      <x v="117"/>
      <x v="58"/>
      <x v="21"/>
    </i>
    <i r="4">
      <x v="128"/>
      <x v="58"/>
      <x v="21"/>
    </i>
    <i r="4">
      <x v="131"/>
      <x v="58"/>
      <x v="21"/>
    </i>
    <i r="4">
      <x v="142"/>
      <x v="58"/>
      <x v="21"/>
    </i>
    <i r="4">
      <x v="144"/>
      <x v="58"/>
      <x v="21"/>
    </i>
    <i r="4">
      <x v="149"/>
      <x v="58"/>
      <x v="21"/>
    </i>
    <i r="4">
      <x v="152"/>
      <x v="58"/>
      <x v="21"/>
    </i>
    <i r="4">
      <x v="154"/>
      <x v="58"/>
      <x v="21"/>
    </i>
    <i r="4">
      <x v="157"/>
      <x v="58"/>
      <x v="21"/>
    </i>
    <i r="4">
      <x v="159"/>
      <x v="58"/>
      <x v="21"/>
    </i>
    <i r="4">
      <x v="169"/>
      <x v="58"/>
      <x v="21"/>
    </i>
    <i r="4">
      <x v="179"/>
      <x v="58"/>
      <x v="21"/>
    </i>
    <i r="4">
      <x v="182"/>
      <x v="58"/>
      <x v="21"/>
    </i>
    <i r="4">
      <x v="189"/>
      <x v="58"/>
      <x v="21"/>
    </i>
    <i r="4">
      <x v="198"/>
      <x v="58"/>
      <x v="21"/>
    </i>
    <i r="4">
      <x v="200"/>
      <x v="58"/>
      <x v="21"/>
    </i>
    <i r="4">
      <x v="207"/>
      <x v="58"/>
      <x v="21"/>
    </i>
    <i r="4">
      <x v="211"/>
      <x v="58"/>
      <x v="21"/>
    </i>
    <i r="4">
      <x v="212"/>
      <x v="58"/>
      <x v="21"/>
    </i>
    <i r="4">
      <x v="218"/>
      <x v="58"/>
      <x v="21"/>
    </i>
    <i r="4">
      <x v="223"/>
      <x v="58"/>
      <x v="21"/>
    </i>
    <i r="4">
      <x v="239"/>
      <x v="58"/>
      <x v="21"/>
    </i>
    <i r="4">
      <x v="245"/>
      <x v="58"/>
      <x v="21"/>
    </i>
    <i r="4">
      <x v="254"/>
      <x v="58"/>
      <x v="21"/>
    </i>
    <i r="4">
      <x v="286"/>
      <x v="58"/>
      <x v="21"/>
    </i>
    <i r="4">
      <x v="288"/>
      <x v="58"/>
      <x v="21"/>
    </i>
    <i r="4">
      <x v="300"/>
      <x v="58"/>
      <x v="21"/>
    </i>
    <i r="4">
      <x v="301"/>
      <x v="58"/>
      <x v="21"/>
    </i>
    <i r="4">
      <x v="311"/>
      <x v="58"/>
      <x v="21"/>
    </i>
    <i r="4">
      <x v="312"/>
      <x v="58"/>
      <x v="21"/>
    </i>
    <i r="4">
      <x v="317"/>
      <x v="58"/>
      <x v="21"/>
    </i>
    <i r="4">
      <x v="322"/>
      <x v="58"/>
      <x v="21"/>
    </i>
    <i r="4">
      <x v="343"/>
      <x v="58"/>
      <x v="21"/>
    </i>
    <i r="4">
      <x v="344"/>
      <x v="58"/>
      <x v="21"/>
    </i>
    <i r="4">
      <x v="351"/>
      <x v="58"/>
      <x v="21"/>
    </i>
    <i>
      <x v="7"/>
      <x v="11"/>
      <x v="7"/>
      <x v="7"/>
      <x/>
      <x v="59"/>
      <x v="21"/>
    </i>
    <i r="4">
      <x v="5"/>
      <x v="59"/>
      <x v="21"/>
    </i>
    <i r="4">
      <x v="9"/>
      <x v="59"/>
      <x v="21"/>
    </i>
    <i r="4">
      <x v="21"/>
      <x v="59"/>
      <x v="21"/>
    </i>
    <i r="4">
      <x v="26"/>
      <x v="68"/>
      <x v="21"/>
    </i>
    <i r="4">
      <x v="27"/>
      <x v="59"/>
      <x v="21"/>
    </i>
    <i r="4">
      <x v="30"/>
      <x v="59"/>
      <x v="21"/>
    </i>
    <i r="4">
      <x v="31"/>
      <x v="59"/>
      <x v="21"/>
    </i>
    <i r="4">
      <x v="34"/>
      <x v="68"/>
      <x v="21"/>
    </i>
    <i r="4">
      <x v="42"/>
      <x v="68"/>
      <x v="21"/>
    </i>
    <i r="4">
      <x v="43"/>
      <x v="68"/>
      <x v="21"/>
    </i>
    <i r="4">
      <x v="48"/>
      <x v="68"/>
      <x v="21"/>
    </i>
    <i r="4">
      <x v="63"/>
      <x v="68"/>
      <x v="21"/>
    </i>
    <i r="4">
      <x v="67"/>
      <x v="59"/>
      <x v="21"/>
    </i>
    <i r="4">
      <x v="69"/>
      <x v="68"/>
      <x v="21"/>
    </i>
    <i r="4">
      <x v="72"/>
      <x v="68"/>
      <x v="21"/>
    </i>
    <i r="4">
      <x v="75"/>
      <x v="68"/>
      <x v="21"/>
    </i>
    <i r="4">
      <x v="82"/>
      <x v="59"/>
      <x v="21"/>
    </i>
    <i r="4">
      <x v="85"/>
      <x v="68"/>
      <x v="21"/>
    </i>
    <i r="4">
      <x v="86"/>
      <x v="68"/>
      <x v="21"/>
    </i>
    <i r="4">
      <x v="87"/>
      <x v="68"/>
      <x v="21"/>
    </i>
    <i r="4">
      <x v="94"/>
      <x v="59"/>
      <x v="21"/>
    </i>
    <i r="4">
      <x v="95"/>
      <x v="68"/>
      <x v="21"/>
    </i>
    <i r="4">
      <x v="115"/>
      <x v="59"/>
      <x v="21"/>
    </i>
    <i r="4">
      <x v="119"/>
      <x v="59"/>
      <x v="21"/>
    </i>
    <i r="4">
      <x v="121"/>
      <x v="68"/>
      <x v="21"/>
    </i>
    <i r="4">
      <x v="127"/>
      <x v="59"/>
      <x v="21"/>
    </i>
    <i r="4">
      <x v="128"/>
      <x v="59"/>
      <x v="21"/>
    </i>
    <i r="4">
      <x v="129"/>
      <x v="59"/>
      <x v="21"/>
    </i>
    <i r="4">
      <x v="132"/>
      <x v="68"/>
      <x v="21"/>
    </i>
    <i r="4">
      <x v="133"/>
      <x v="59"/>
      <x v="21"/>
    </i>
    <i r="5">
      <x v="68"/>
      <x v="21"/>
    </i>
    <i r="4">
      <x v="139"/>
      <x v="59"/>
      <x v="21"/>
    </i>
    <i r="5">
      <x v="68"/>
      <x v="21"/>
    </i>
    <i r="4">
      <x v="145"/>
      <x v="59"/>
      <x v="21"/>
    </i>
    <i r="5">
      <x v="68"/>
      <x v="21"/>
    </i>
    <i r="4">
      <x v="151"/>
      <x v="59"/>
      <x v="21"/>
    </i>
    <i r="4">
      <x v="157"/>
      <x v="68"/>
      <x v="21"/>
    </i>
    <i r="4">
      <x v="159"/>
      <x v="59"/>
      <x v="21"/>
    </i>
    <i r="4">
      <x v="162"/>
      <x v="68"/>
      <x v="21"/>
    </i>
    <i r="4">
      <x v="164"/>
      <x v="68"/>
      <x v="21"/>
    </i>
    <i r="4">
      <x v="165"/>
      <x v="68"/>
      <x v="21"/>
    </i>
    <i r="4">
      <x v="173"/>
      <x v="59"/>
      <x v="21"/>
    </i>
    <i r="4">
      <x v="178"/>
      <x v="68"/>
      <x v="21"/>
    </i>
    <i r="4">
      <x v="192"/>
      <x v="59"/>
      <x v="21"/>
    </i>
    <i r="4">
      <x v="194"/>
      <x v="68"/>
      <x v="21"/>
    </i>
    <i r="4">
      <x v="197"/>
      <x v="59"/>
      <x v="21"/>
    </i>
    <i r="4">
      <x v="199"/>
      <x v="68"/>
      <x v="21"/>
    </i>
    <i r="4">
      <x v="200"/>
      <x v="68"/>
      <x v="21"/>
    </i>
    <i r="4">
      <x v="204"/>
      <x v="59"/>
      <x v="21"/>
    </i>
    <i r="4">
      <x v="214"/>
      <x v="68"/>
      <x v="21"/>
    </i>
    <i r="4">
      <x v="218"/>
      <x v="59"/>
      <x v="21"/>
    </i>
    <i r="4">
      <x v="220"/>
      <x v="59"/>
      <x v="21"/>
    </i>
    <i r="4">
      <x v="223"/>
      <x v="68"/>
      <x v="21"/>
    </i>
    <i r="4">
      <x v="225"/>
      <x v="68"/>
      <x v="21"/>
    </i>
    <i r="4">
      <x v="226"/>
      <x v="68"/>
      <x v="21"/>
    </i>
    <i r="4">
      <x v="227"/>
      <x v="59"/>
      <x v="21"/>
    </i>
    <i r="4">
      <x v="231"/>
      <x v="59"/>
      <x v="21"/>
    </i>
    <i r="5">
      <x v="68"/>
      <x v="21"/>
    </i>
    <i r="4">
      <x v="236"/>
      <x v="59"/>
      <x v="21"/>
    </i>
    <i r="4">
      <x v="237"/>
      <x v="59"/>
      <x v="21"/>
    </i>
    <i r="5">
      <x v="68"/>
      <x v="21"/>
    </i>
    <i r="4">
      <x v="239"/>
      <x v="68"/>
      <x v="21"/>
    </i>
    <i r="4">
      <x v="242"/>
      <x v="68"/>
      <x v="21"/>
    </i>
    <i r="4">
      <x v="243"/>
      <x v="68"/>
      <x v="21"/>
    </i>
    <i r="4">
      <x v="248"/>
      <x v="68"/>
      <x v="21"/>
    </i>
    <i r="4">
      <x v="255"/>
      <x v="59"/>
      <x v="21"/>
    </i>
    <i r="4">
      <x v="261"/>
      <x v="59"/>
      <x v="21"/>
    </i>
    <i r="4">
      <x v="280"/>
      <x v="68"/>
      <x v="21"/>
    </i>
    <i r="4">
      <x v="281"/>
      <x v="68"/>
      <x v="21"/>
    </i>
    <i r="4">
      <x v="284"/>
      <x v="68"/>
      <x v="21"/>
    </i>
    <i r="4">
      <x v="289"/>
      <x v="68"/>
      <x v="21"/>
    </i>
    <i r="4">
      <x v="290"/>
      <x v="59"/>
      <x v="21"/>
    </i>
    <i r="4">
      <x v="291"/>
      <x v="59"/>
      <x v="21"/>
    </i>
    <i r="4">
      <x v="295"/>
      <x v="59"/>
      <x v="21"/>
    </i>
    <i r="4">
      <x v="296"/>
      <x v="68"/>
      <x v="21"/>
    </i>
    <i r="4">
      <x v="299"/>
      <x v="68"/>
      <x v="21"/>
    </i>
    <i r="4">
      <x v="301"/>
      <x v="59"/>
      <x v="21"/>
    </i>
    <i r="4">
      <x v="309"/>
      <x v="59"/>
      <x v="21"/>
    </i>
    <i r="4">
      <x v="317"/>
      <x v="59"/>
      <x v="21"/>
    </i>
    <i r="4">
      <x v="318"/>
      <x v="59"/>
      <x v="21"/>
    </i>
    <i r="4">
      <x v="320"/>
      <x v="59"/>
      <x v="21"/>
    </i>
    <i r="4">
      <x v="324"/>
      <x v="59"/>
      <x v="21"/>
    </i>
    <i r="5">
      <x v="68"/>
      <x v="21"/>
    </i>
    <i r="4">
      <x v="325"/>
      <x v="68"/>
      <x v="21"/>
    </i>
    <i r="4">
      <x v="328"/>
      <x v="68"/>
      <x v="21"/>
    </i>
    <i r="4">
      <x v="329"/>
      <x v="68"/>
      <x v="21"/>
    </i>
    <i r="4">
      <x v="336"/>
      <x v="68"/>
      <x v="21"/>
    </i>
    <i r="4">
      <x v="338"/>
      <x v="59"/>
      <x v="21"/>
    </i>
    <i r="5">
      <x v="68"/>
      <x v="21"/>
    </i>
    <i r="4">
      <x v="345"/>
      <x v="68"/>
      <x v="21"/>
    </i>
    <i r="4">
      <x v="349"/>
      <x v="68"/>
      <x v="21"/>
    </i>
    <i r="4">
      <x v="350"/>
      <x v="68"/>
      <x v="21"/>
    </i>
    <i r="4">
      <x v="353"/>
      <x v="68"/>
      <x v="21"/>
    </i>
    <i r="4">
      <x v="354"/>
      <x v="59"/>
      <x v="21"/>
    </i>
    <i r="4">
      <x v="358"/>
      <x v="68"/>
      <x v="21"/>
    </i>
    <i r="4">
      <x v="360"/>
      <x v="68"/>
      <x v="21"/>
    </i>
    <i>
      <x v="8"/>
      <x v="10"/>
      <x v="6"/>
      <x v="7"/>
      <x v="265"/>
      <x v="60"/>
      <x v="21"/>
    </i>
    <i r="4">
      <x v="266"/>
      <x v="60"/>
      <x v="21"/>
    </i>
    <i r="4">
      <x v="271"/>
      <x v="61"/>
      <x v="21"/>
    </i>
    <i r="4">
      <x v="274"/>
      <x v="60"/>
      <x v="21"/>
    </i>
    <i r="4">
      <x v="279"/>
      <x v="60"/>
      <x v="21"/>
    </i>
    <i r="5">
      <x v="61"/>
      <x v="21"/>
    </i>
    <i>
      <x v="9"/>
      <x v="12"/>
      <x v="7"/>
      <x v="8"/>
      <x v="4"/>
      <x v="62"/>
      <x v="21"/>
    </i>
    <i r="4">
      <x v="9"/>
      <x v="67"/>
      <x v="21"/>
    </i>
    <i r="4">
      <x v="10"/>
      <x v="67"/>
      <x v="21"/>
    </i>
    <i r="4">
      <x v="11"/>
      <x v="62"/>
      <x v="21"/>
    </i>
    <i r="4">
      <x v="14"/>
      <x v="62"/>
      <x v="21"/>
    </i>
    <i r="4">
      <x v="20"/>
      <x v="62"/>
      <x v="21"/>
    </i>
    <i r="4">
      <x v="26"/>
      <x v="67"/>
      <x v="21"/>
    </i>
    <i r="4">
      <x v="37"/>
      <x v="62"/>
      <x v="21"/>
    </i>
    <i r="4">
      <x v="38"/>
      <x v="62"/>
      <x v="21"/>
    </i>
    <i r="4">
      <x v="39"/>
      <x v="62"/>
      <x v="21"/>
    </i>
    <i r="4">
      <x v="43"/>
      <x v="62"/>
      <x v="21"/>
    </i>
    <i r="4">
      <x v="46"/>
      <x v="62"/>
      <x v="21"/>
    </i>
    <i r="4">
      <x v="47"/>
      <x v="67"/>
      <x v="21"/>
    </i>
    <i r="4">
      <x v="49"/>
      <x v="62"/>
      <x v="21"/>
    </i>
    <i r="5">
      <x v="67"/>
      <x v="21"/>
    </i>
    <i r="4">
      <x v="51"/>
      <x v="62"/>
      <x v="21"/>
    </i>
    <i r="4">
      <x v="55"/>
      <x v="62"/>
      <x v="21"/>
    </i>
    <i r="5">
      <x v="67"/>
      <x v="21"/>
    </i>
    <i r="4">
      <x v="57"/>
      <x v="67"/>
      <x v="21"/>
    </i>
    <i r="4">
      <x v="61"/>
      <x v="67"/>
      <x v="21"/>
    </i>
    <i r="4">
      <x v="65"/>
      <x v="62"/>
      <x v="21"/>
    </i>
    <i r="4">
      <x v="68"/>
      <x v="62"/>
      <x v="21"/>
    </i>
    <i r="4">
      <x v="94"/>
      <x v="62"/>
      <x v="21"/>
    </i>
    <i r="4">
      <x v="98"/>
      <x v="62"/>
      <x v="21"/>
    </i>
    <i r="4">
      <x v="102"/>
      <x v="62"/>
      <x v="21"/>
    </i>
    <i r="4">
      <x v="103"/>
      <x v="67"/>
      <x v="21"/>
    </i>
    <i r="4">
      <x v="109"/>
      <x v="62"/>
      <x v="21"/>
    </i>
    <i r="4">
      <x v="113"/>
      <x v="67"/>
      <x v="21"/>
    </i>
    <i r="4">
      <x v="114"/>
      <x v="62"/>
      <x v="21"/>
    </i>
    <i r="5">
      <x v="67"/>
      <x v="21"/>
    </i>
    <i r="4">
      <x v="115"/>
      <x v="62"/>
      <x v="21"/>
    </i>
    <i r="4">
      <x v="120"/>
      <x v="62"/>
      <x v="21"/>
    </i>
    <i r="4">
      <x v="124"/>
      <x v="67"/>
      <x v="21"/>
    </i>
    <i r="4">
      <x v="128"/>
      <x v="67"/>
      <x v="21"/>
    </i>
    <i r="4">
      <x v="133"/>
      <x v="62"/>
      <x v="21"/>
    </i>
    <i r="4">
      <x v="136"/>
      <x v="67"/>
      <x v="21"/>
    </i>
    <i r="4">
      <x v="140"/>
      <x v="67"/>
      <x v="21"/>
    </i>
    <i r="4">
      <x v="143"/>
      <x v="67"/>
      <x v="21"/>
    </i>
    <i r="4">
      <x v="146"/>
      <x v="62"/>
      <x v="21"/>
    </i>
    <i r="4">
      <x v="150"/>
      <x v="62"/>
      <x v="21"/>
    </i>
    <i r="4">
      <x v="156"/>
      <x v="62"/>
      <x v="21"/>
    </i>
    <i r="4">
      <x v="157"/>
      <x v="62"/>
      <x v="21"/>
    </i>
    <i r="4">
      <x v="160"/>
      <x v="67"/>
      <x v="21"/>
    </i>
    <i r="4">
      <x v="162"/>
      <x v="67"/>
      <x v="21"/>
    </i>
    <i r="4">
      <x v="163"/>
      <x v="62"/>
      <x v="21"/>
    </i>
    <i r="5">
      <x v="67"/>
      <x v="21"/>
    </i>
    <i r="4">
      <x v="164"/>
      <x v="67"/>
      <x v="21"/>
    </i>
    <i r="4">
      <x v="166"/>
      <x v="67"/>
      <x v="21"/>
    </i>
    <i r="4">
      <x v="169"/>
      <x v="62"/>
      <x v="21"/>
    </i>
    <i r="4">
      <x v="170"/>
      <x v="62"/>
      <x v="21"/>
    </i>
    <i r="4">
      <x v="172"/>
      <x v="62"/>
      <x v="21"/>
    </i>
    <i r="5">
      <x v="67"/>
      <x v="21"/>
    </i>
    <i r="4">
      <x v="177"/>
      <x v="62"/>
      <x v="21"/>
    </i>
    <i r="4">
      <x v="186"/>
      <x v="62"/>
      <x v="21"/>
    </i>
    <i r="4">
      <x v="187"/>
      <x v="67"/>
      <x v="21"/>
    </i>
    <i r="4">
      <x v="190"/>
      <x v="62"/>
      <x v="21"/>
    </i>
    <i r="4">
      <x v="200"/>
      <x v="67"/>
      <x v="21"/>
    </i>
    <i r="4">
      <x v="203"/>
      <x v="62"/>
      <x v="21"/>
    </i>
    <i r="4">
      <x v="207"/>
      <x v="67"/>
      <x v="21"/>
    </i>
    <i r="4">
      <x v="208"/>
      <x v="62"/>
      <x v="21"/>
    </i>
    <i r="5">
      <x v="67"/>
      <x v="21"/>
    </i>
    <i r="4">
      <x v="210"/>
      <x v="67"/>
      <x v="21"/>
    </i>
    <i r="4">
      <x v="213"/>
      <x v="67"/>
      <x v="21"/>
    </i>
    <i r="4">
      <x v="219"/>
      <x v="62"/>
      <x v="21"/>
    </i>
    <i r="5">
      <x v="67"/>
      <x v="21"/>
    </i>
    <i r="4">
      <x v="229"/>
      <x v="62"/>
      <x v="21"/>
    </i>
    <i r="4">
      <x v="230"/>
      <x v="62"/>
      <x v="21"/>
    </i>
    <i r="5">
      <x v="67"/>
      <x v="21"/>
    </i>
    <i r="4">
      <x v="231"/>
      <x v="62"/>
      <x v="21"/>
    </i>
    <i r="4">
      <x v="236"/>
      <x v="62"/>
      <x v="21"/>
    </i>
    <i r="4">
      <x v="240"/>
      <x v="62"/>
      <x v="21"/>
    </i>
    <i r="4">
      <x v="247"/>
      <x v="62"/>
      <x v="21"/>
    </i>
    <i r="4">
      <x v="251"/>
      <x v="67"/>
      <x v="21"/>
    </i>
    <i r="4">
      <x v="252"/>
      <x v="62"/>
      <x v="21"/>
    </i>
    <i r="4">
      <x v="253"/>
      <x v="67"/>
      <x v="21"/>
    </i>
    <i r="4">
      <x v="255"/>
      <x v="62"/>
      <x v="21"/>
    </i>
    <i r="5">
      <x v="67"/>
      <x v="21"/>
    </i>
    <i r="4">
      <x v="285"/>
      <x v="67"/>
      <x v="21"/>
    </i>
    <i r="4">
      <x v="287"/>
      <x v="67"/>
      <x v="21"/>
    </i>
    <i r="4">
      <x v="291"/>
      <x v="67"/>
      <x v="21"/>
    </i>
    <i r="4">
      <x v="296"/>
      <x v="67"/>
      <x v="21"/>
    </i>
    <i r="4">
      <x v="298"/>
      <x v="62"/>
      <x v="21"/>
    </i>
    <i r="5">
      <x v="67"/>
      <x v="21"/>
    </i>
    <i r="4">
      <x v="299"/>
      <x v="67"/>
      <x v="21"/>
    </i>
    <i r="4">
      <x v="300"/>
      <x v="62"/>
      <x v="21"/>
    </i>
    <i r="4">
      <x v="307"/>
      <x v="62"/>
      <x v="21"/>
    </i>
    <i r="4">
      <x v="310"/>
      <x v="67"/>
      <x v="21"/>
    </i>
    <i r="4">
      <x v="311"/>
      <x v="62"/>
      <x v="21"/>
    </i>
    <i r="4">
      <x v="315"/>
      <x v="62"/>
      <x v="21"/>
    </i>
    <i r="4">
      <x v="317"/>
      <x v="67"/>
      <x v="21"/>
    </i>
    <i r="4">
      <x v="320"/>
      <x v="62"/>
      <x v="21"/>
    </i>
    <i r="5">
      <x v="67"/>
      <x v="21"/>
    </i>
    <i r="4">
      <x v="325"/>
      <x v="62"/>
      <x v="21"/>
    </i>
    <i r="4">
      <x v="327"/>
      <x v="67"/>
      <x v="21"/>
    </i>
    <i r="4">
      <x v="328"/>
      <x v="62"/>
      <x v="21"/>
    </i>
    <i r="4">
      <x v="329"/>
      <x v="62"/>
      <x v="21"/>
    </i>
    <i r="4">
      <x v="331"/>
      <x v="67"/>
      <x v="21"/>
    </i>
    <i r="4">
      <x v="333"/>
      <x v="62"/>
      <x v="21"/>
    </i>
    <i r="4">
      <x v="334"/>
      <x v="67"/>
      <x v="21"/>
    </i>
    <i r="4">
      <x v="337"/>
      <x v="62"/>
      <x v="21"/>
    </i>
    <i r="4">
      <x v="338"/>
      <x v="62"/>
      <x v="21"/>
    </i>
    <i r="4">
      <x v="341"/>
      <x v="62"/>
      <x v="21"/>
    </i>
    <i r="5">
      <x v="67"/>
      <x v="21"/>
    </i>
    <i r="4">
      <x v="346"/>
      <x v="67"/>
      <x v="21"/>
    </i>
    <i r="4">
      <x v="348"/>
      <x v="62"/>
      <x v="21"/>
    </i>
    <i r="4">
      <x v="351"/>
      <x v="62"/>
      <x v="21"/>
    </i>
    <i r="4">
      <x v="353"/>
      <x v="67"/>
      <x v="21"/>
    </i>
    <i r="4">
      <x v="354"/>
      <x v="67"/>
      <x v="21"/>
    </i>
    <i r="4">
      <x v="356"/>
      <x v="62"/>
      <x v="21"/>
    </i>
    <i r="5">
      <x v="67"/>
      <x v="21"/>
    </i>
    <i r="4">
      <x v="360"/>
      <x v="62"/>
      <x v="21"/>
    </i>
    <i>
      <x v="10"/>
      <x v="10"/>
      <x v="7"/>
      <x v="7"/>
      <x v="4"/>
      <x v="63"/>
      <x v="21"/>
    </i>
    <i r="4">
      <x v="9"/>
      <x v="63"/>
      <x v="21"/>
    </i>
    <i r="4">
      <x v="14"/>
      <x v="63"/>
      <x v="21"/>
    </i>
    <i r="4">
      <x v="19"/>
      <x v="63"/>
      <x v="21"/>
    </i>
    <i r="4">
      <x v="23"/>
      <x v="63"/>
      <x v="21"/>
    </i>
    <i r="4">
      <x v="24"/>
      <x v="63"/>
      <x v="21"/>
    </i>
    <i r="4">
      <x v="43"/>
      <x v="63"/>
      <x v="21"/>
    </i>
    <i r="4">
      <x v="46"/>
      <x v="63"/>
      <x v="21"/>
    </i>
    <i r="4">
      <x v="57"/>
      <x v="63"/>
      <x v="21"/>
    </i>
    <i r="4">
      <x v="58"/>
      <x v="63"/>
      <x v="21"/>
    </i>
    <i r="4">
      <x v="63"/>
      <x v="63"/>
      <x v="21"/>
    </i>
    <i r="4">
      <x v="65"/>
      <x v="63"/>
      <x v="21"/>
    </i>
    <i r="4">
      <x v="68"/>
      <x v="63"/>
      <x v="21"/>
    </i>
    <i r="4">
      <x v="71"/>
      <x v="63"/>
      <x v="21"/>
    </i>
    <i r="4">
      <x v="72"/>
      <x v="63"/>
      <x v="21"/>
    </i>
    <i r="4">
      <x v="82"/>
      <x v="63"/>
      <x v="21"/>
    </i>
    <i r="4">
      <x v="95"/>
      <x v="63"/>
      <x v="21"/>
    </i>
    <i r="4">
      <x v="104"/>
      <x v="63"/>
      <x v="21"/>
    </i>
    <i r="4">
      <x v="108"/>
      <x v="63"/>
      <x v="21"/>
    </i>
    <i r="4">
      <x v="112"/>
      <x v="63"/>
      <x v="21"/>
    </i>
    <i r="4">
      <x v="118"/>
      <x v="63"/>
      <x v="21"/>
    </i>
    <i r="4">
      <x v="126"/>
      <x v="63"/>
      <x v="21"/>
    </i>
    <i r="4">
      <x v="128"/>
      <x v="63"/>
      <x v="21"/>
    </i>
    <i r="4">
      <x v="129"/>
      <x v="63"/>
      <x v="21"/>
    </i>
    <i r="4">
      <x v="135"/>
      <x v="63"/>
      <x v="21"/>
    </i>
    <i r="4">
      <x v="141"/>
      <x v="63"/>
      <x v="21"/>
    </i>
    <i r="4">
      <x v="155"/>
      <x v="63"/>
      <x v="21"/>
    </i>
    <i r="4">
      <x v="163"/>
      <x v="63"/>
      <x v="21"/>
    </i>
    <i r="4">
      <x v="167"/>
      <x v="63"/>
      <x v="21"/>
    </i>
    <i r="4">
      <x v="196"/>
      <x v="63"/>
      <x v="21"/>
    </i>
    <i r="4">
      <x v="210"/>
      <x v="63"/>
      <x v="21"/>
    </i>
    <i r="4">
      <x v="213"/>
      <x v="63"/>
      <x v="21"/>
    </i>
    <i r="4">
      <x v="224"/>
      <x v="63"/>
      <x v="21"/>
    </i>
    <i r="4">
      <x v="231"/>
      <x v="63"/>
      <x v="21"/>
    </i>
    <i r="4">
      <x v="243"/>
      <x v="63"/>
      <x v="21"/>
    </i>
    <i r="4">
      <x v="247"/>
      <x v="63"/>
      <x v="21"/>
    </i>
    <i r="4">
      <x v="282"/>
      <x v="63"/>
      <x v="21"/>
    </i>
    <i r="4">
      <x v="298"/>
      <x v="63"/>
      <x v="21"/>
    </i>
    <i r="4">
      <x v="299"/>
      <x v="63"/>
      <x v="21"/>
    </i>
    <i r="4">
      <x v="310"/>
      <x v="63"/>
      <x v="21"/>
    </i>
    <i r="4">
      <x v="311"/>
      <x v="63"/>
      <x v="21"/>
    </i>
    <i r="4">
      <x v="322"/>
      <x v="63"/>
      <x v="21"/>
    </i>
    <i r="4">
      <x v="326"/>
      <x v="63"/>
      <x v="21"/>
    </i>
    <i r="4">
      <x v="330"/>
      <x v="63"/>
      <x v="21"/>
    </i>
    <i r="4">
      <x v="331"/>
      <x v="63"/>
      <x v="21"/>
    </i>
    <i r="4">
      <x v="337"/>
      <x v="63"/>
      <x v="21"/>
    </i>
    <i r="4">
      <x v="338"/>
      <x v="63"/>
      <x v="21"/>
    </i>
    <i r="4">
      <x v="342"/>
      <x v="63"/>
      <x v="21"/>
    </i>
    <i r="4">
      <x v="346"/>
      <x v="63"/>
      <x v="21"/>
    </i>
    <i r="4">
      <x v="360"/>
      <x v="63"/>
      <x v="21"/>
    </i>
    <i>
      <x v="11"/>
      <x v="12"/>
      <x v="7"/>
      <x v="8"/>
      <x v="2"/>
      <x v="64"/>
      <x v="21"/>
    </i>
    <i r="4">
      <x v="5"/>
      <x v="64"/>
      <x v="21"/>
    </i>
    <i r="4">
      <x v="14"/>
      <x v="64"/>
      <x v="21"/>
    </i>
    <i r="4">
      <x v="19"/>
      <x v="64"/>
      <x v="21"/>
    </i>
    <i r="4">
      <x v="26"/>
      <x v="64"/>
      <x v="21"/>
    </i>
    <i r="4">
      <x v="29"/>
      <x v="64"/>
      <x v="21"/>
    </i>
    <i r="4">
      <x v="36"/>
      <x v="64"/>
      <x v="21"/>
    </i>
    <i r="4">
      <x v="40"/>
      <x v="64"/>
      <x v="21"/>
    </i>
    <i r="4">
      <x v="50"/>
      <x v="64"/>
      <x v="21"/>
    </i>
    <i r="4">
      <x v="62"/>
      <x v="64"/>
      <x v="21"/>
    </i>
    <i r="4">
      <x v="65"/>
      <x v="64"/>
      <x v="21"/>
    </i>
    <i r="4">
      <x v="72"/>
      <x v="64"/>
      <x v="21"/>
    </i>
    <i r="4">
      <x v="77"/>
      <x v="64"/>
      <x v="21"/>
    </i>
    <i r="4">
      <x v="85"/>
      <x v="64"/>
      <x v="21"/>
    </i>
    <i r="4">
      <x v="97"/>
      <x v="64"/>
      <x v="21"/>
    </i>
    <i r="4">
      <x v="98"/>
      <x v="64"/>
      <x v="21"/>
    </i>
    <i r="4">
      <x v="115"/>
      <x v="64"/>
      <x v="21"/>
    </i>
    <i r="4">
      <x v="118"/>
      <x v="64"/>
      <x v="21"/>
    </i>
    <i r="4">
      <x v="120"/>
      <x v="64"/>
      <x v="21"/>
    </i>
    <i r="4">
      <x v="122"/>
      <x v="64"/>
      <x v="21"/>
    </i>
    <i r="4">
      <x v="127"/>
      <x v="64"/>
      <x v="21"/>
    </i>
    <i r="4">
      <x v="134"/>
      <x v="64"/>
      <x v="21"/>
    </i>
    <i r="4">
      <x v="155"/>
      <x v="64"/>
      <x v="21"/>
    </i>
    <i r="4">
      <x v="158"/>
      <x v="64"/>
      <x v="21"/>
    </i>
    <i r="4">
      <x v="160"/>
      <x v="64"/>
      <x v="21"/>
    </i>
    <i r="4">
      <x v="161"/>
      <x v="64"/>
      <x v="21"/>
    </i>
    <i r="4">
      <x v="166"/>
      <x v="64"/>
      <x v="21"/>
    </i>
    <i r="4">
      <x v="167"/>
      <x v="64"/>
      <x v="21"/>
    </i>
    <i r="4">
      <x v="169"/>
      <x v="64"/>
      <x v="21"/>
    </i>
    <i r="4">
      <x v="170"/>
      <x v="64"/>
      <x v="21"/>
    </i>
    <i r="4">
      <x v="195"/>
      <x v="64"/>
      <x v="21"/>
    </i>
    <i r="4">
      <x v="205"/>
      <x v="64"/>
      <x v="21"/>
    </i>
    <i r="4">
      <x v="213"/>
      <x v="64"/>
      <x v="21"/>
    </i>
    <i r="4">
      <x v="215"/>
      <x v="64"/>
      <x v="21"/>
    </i>
    <i r="4">
      <x v="221"/>
      <x v="64"/>
      <x v="21"/>
    </i>
    <i r="4">
      <x v="227"/>
      <x v="64"/>
      <x v="21"/>
    </i>
    <i r="4">
      <x v="236"/>
      <x v="64"/>
      <x v="21"/>
    </i>
    <i r="4">
      <x v="254"/>
      <x v="64"/>
      <x v="21"/>
    </i>
    <i r="4">
      <x v="257"/>
      <x v="64"/>
      <x v="21"/>
    </i>
    <i r="4">
      <x v="261"/>
      <x v="64"/>
      <x v="21"/>
    </i>
    <i r="4">
      <x v="283"/>
      <x v="64"/>
      <x v="21"/>
    </i>
    <i r="4">
      <x v="286"/>
      <x v="64"/>
      <x v="21"/>
    </i>
    <i r="4">
      <x v="311"/>
      <x v="64"/>
      <x v="21"/>
    </i>
    <i r="4">
      <x v="318"/>
      <x v="64"/>
      <x v="21"/>
    </i>
    <i r="4">
      <x v="319"/>
      <x v="64"/>
      <x v="21"/>
    </i>
    <i r="4">
      <x v="323"/>
      <x v="64"/>
      <x v="21"/>
    </i>
    <i r="4">
      <x v="339"/>
      <x v="64"/>
      <x v="21"/>
    </i>
    <i r="4">
      <x v="341"/>
      <x v="64"/>
      <x v="21"/>
    </i>
    <i r="4">
      <x v="357"/>
      <x v="64"/>
      <x v="21"/>
    </i>
    <i>
      <x v="12"/>
      <x v="12"/>
      <x v="7"/>
      <x v="8"/>
      <x/>
      <x v="66"/>
      <x v="21"/>
    </i>
    <i r="4">
      <x v="8"/>
      <x v="66"/>
      <x v="21"/>
    </i>
    <i r="4">
      <x v="12"/>
      <x v="66"/>
      <x v="21"/>
    </i>
    <i r="4">
      <x v="19"/>
      <x v="66"/>
      <x v="21"/>
    </i>
    <i r="4">
      <x v="24"/>
      <x v="66"/>
      <x v="21"/>
    </i>
    <i r="4">
      <x v="39"/>
      <x v="66"/>
      <x v="21"/>
    </i>
    <i r="4">
      <x v="40"/>
      <x v="66"/>
      <x v="21"/>
    </i>
    <i r="4">
      <x v="46"/>
      <x v="66"/>
      <x v="21"/>
    </i>
    <i r="4">
      <x v="49"/>
      <x v="66"/>
      <x v="21"/>
    </i>
    <i r="4">
      <x v="50"/>
      <x v="66"/>
      <x v="21"/>
    </i>
    <i r="4">
      <x v="51"/>
      <x v="66"/>
      <x v="21"/>
    </i>
    <i r="4">
      <x v="54"/>
      <x v="66"/>
      <x v="21"/>
    </i>
    <i r="4">
      <x v="61"/>
      <x v="66"/>
      <x v="21"/>
    </i>
    <i r="4">
      <x v="65"/>
      <x v="66"/>
      <x v="21"/>
    </i>
    <i r="4">
      <x v="69"/>
      <x v="66"/>
      <x v="21"/>
    </i>
    <i r="4">
      <x v="70"/>
      <x v="66"/>
      <x v="21"/>
    </i>
    <i r="4">
      <x v="81"/>
      <x v="66"/>
      <x v="21"/>
    </i>
    <i r="4">
      <x v="85"/>
      <x v="66"/>
      <x v="21"/>
    </i>
    <i r="4">
      <x v="94"/>
      <x v="66"/>
      <x v="21"/>
    </i>
    <i r="4">
      <x v="124"/>
      <x v="66"/>
      <x v="21"/>
    </i>
    <i r="4">
      <x v="126"/>
      <x v="66"/>
      <x v="21"/>
    </i>
    <i r="4">
      <x v="132"/>
      <x v="66"/>
      <x v="21"/>
    </i>
    <i r="4">
      <x v="142"/>
      <x v="66"/>
      <x v="21"/>
    </i>
    <i r="4">
      <x v="145"/>
      <x v="66"/>
      <x v="21"/>
    </i>
    <i r="4">
      <x v="168"/>
      <x v="66"/>
      <x v="21"/>
    </i>
    <i r="4">
      <x v="182"/>
      <x v="66"/>
      <x v="21"/>
    </i>
    <i r="4">
      <x v="184"/>
      <x v="66"/>
      <x v="21"/>
    </i>
    <i r="4">
      <x v="189"/>
      <x v="66"/>
      <x v="21"/>
    </i>
    <i r="4">
      <x v="192"/>
      <x v="66"/>
      <x v="21"/>
    </i>
    <i r="4">
      <x v="198"/>
      <x v="66"/>
      <x v="21"/>
    </i>
    <i r="4">
      <x v="222"/>
      <x v="66"/>
      <x v="21"/>
    </i>
    <i r="4">
      <x v="225"/>
      <x v="66"/>
      <x v="21"/>
    </i>
    <i r="4">
      <x v="240"/>
      <x v="66"/>
      <x v="21"/>
    </i>
    <i r="4">
      <x v="252"/>
      <x v="66"/>
      <x v="21"/>
    </i>
    <i r="4">
      <x v="259"/>
      <x v="66"/>
      <x v="21"/>
    </i>
    <i r="4">
      <x v="261"/>
      <x v="66"/>
      <x v="21"/>
    </i>
    <i r="4">
      <x v="285"/>
      <x v="66"/>
      <x v="21"/>
    </i>
    <i r="4">
      <x v="286"/>
      <x v="66"/>
      <x v="21"/>
    </i>
    <i r="4">
      <x v="300"/>
      <x v="66"/>
      <x v="21"/>
    </i>
    <i r="4">
      <x v="302"/>
      <x v="66"/>
      <x v="21"/>
    </i>
    <i r="4">
      <x v="315"/>
      <x v="66"/>
      <x v="21"/>
    </i>
    <i r="4">
      <x v="316"/>
      <x v="66"/>
      <x v="21"/>
    </i>
    <i r="4">
      <x v="320"/>
      <x v="66"/>
      <x v="21"/>
    </i>
    <i r="4">
      <x v="323"/>
      <x v="66"/>
      <x v="21"/>
    </i>
    <i r="4">
      <x v="330"/>
      <x v="66"/>
      <x v="21"/>
    </i>
    <i r="4">
      <x v="333"/>
      <x v="66"/>
      <x v="21"/>
    </i>
    <i r="4">
      <x v="341"/>
      <x v="66"/>
      <x v="21"/>
    </i>
    <i r="4">
      <x v="345"/>
      <x v="66"/>
      <x v="21"/>
    </i>
    <i r="4">
      <x v="346"/>
      <x v="66"/>
      <x v="21"/>
    </i>
    <i r="4">
      <x v="352"/>
      <x v="66"/>
      <x v="21"/>
    </i>
    <i r="4">
      <x v="356"/>
      <x v="66"/>
      <x v="21"/>
    </i>
    <i>
      <x v="13"/>
      <x v="13"/>
      <x v="6"/>
      <x v="7"/>
      <x v="264"/>
      <x v="69"/>
      <x v="21"/>
    </i>
    <i r="4">
      <x v="267"/>
      <x v="69"/>
      <x v="21"/>
    </i>
    <i r="4">
      <x v="273"/>
      <x v="69"/>
      <x v="21"/>
    </i>
    <i r="4">
      <x v="276"/>
      <x v="69"/>
      <x v="21"/>
    </i>
    <i r="4">
      <x v="278"/>
      <x v="69"/>
      <x v="21"/>
    </i>
    <i>
      <x v="14"/>
      <x v="14"/>
      <x v="6"/>
      <x v="7"/>
      <x v="265"/>
      <x v="71"/>
      <x v="21"/>
    </i>
    <i r="4">
      <x v="267"/>
      <x v="71"/>
      <x v="21"/>
    </i>
    <i r="4">
      <x v="273"/>
      <x v="71"/>
      <x v="21"/>
    </i>
    <i r="4">
      <x v="275"/>
      <x v="70"/>
      <x v="21"/>
    </i>
    <i r="4">
      <x v="277"/>
      <x v="70"/>
      <x v="21"/>
    </i>
    <i>
      <x v="15"/>
      <x v="13"/>
      <x v="6"/>
      <x v="7"/>
      <x v="265"/>
      <x v="72"/>
      <x v="21"/>
    </i>
    <i r="4">
      <x v="266"/>
      <x v="72"/>
      <x v="21"/>
    </i>
    <i r="4">
      <x v="267"/>
      <x v="72"/>
      <x v="21"/>
    </i>
    <i r="4">
      <x v="268"/>
      <x v="72"/>
      <x v="21"/>
    </i>
    <i r="4">
      <x v="270"/>
      <x v="72"/>
      <x v="21"/>
    </i>
    <i r="4">
      <x v="273"/>
      <x v="72"/>
      <x v="21"/>
    </i>
    <i r="4">
      <x v="275"/>
      <x v="72"/>
      <x v="21"/>
    </i>
    <i>
      <x v="16"/>
      <x v="15"/>
      <x v="6"/>
      <x v="7"/>
      <x v="264"/>
      <x v="104"/>
      <x v="21"/>
    </i>
    <i r="4">
      <x v="266"/>
      <x v="104"/>
      <x v="21"/>
    </i>
    <i r="2">
      <x v="7"/>
      <x v="7"/>
      <x/>
      <x v="75"/>
      <x v="21"/>
    </i>
    <i r="4">
      <x v="4"/>
      <x v="73"/>
      <x v="21"/>
    </i>
    <i r="4">
      <x v="9"/>
      <x v="73"/>
      <x v="21"/>
    </i>
    <i r="4">
      <x v="10"/>
      <x v="75"/>
      <x v="21"/>
    </i>
    <i r="4">
      <x v="13"/>
      <x v="73"/>
      <x v="21"/>
    </i>
    <i r="5">
      <x v="75"/>
      <x v="21"/>
    </i>
    <i r="4">
      <x v="15"/>
      <x v="75"/>
      <x v="21"/>
    </i>
    <i r="4">
      <x v="17"/>
      <x v="75"/>
      <x v="21"/>
    </i>
    <i r="4">
      <x v="18"/>
      <x v="75"/>
      <x v="21"/>
    </i>
    <i r="4">
      <x v="20"/>
      <x v="73"/>
      <x v="21"/>
    </i>
    <i r="5">
      <x v="75"/>
      <x v="21"/>
    </i>
    <i r="4">
      <x v="21"/>
      <x v="75"/>
      <x v="21"/>
    </i>
    <i r="4">
      <x v="30"/>
      <x v="75"/>
      <x v="21"/>
    </i>
    <i r="4">
      <x v="35"/>
      <x v="75"/>
      <x v="21"/>
    </i>
    <i r="4">
      <x v="36"/>
      <x v="73"/>
      <x v="21"/>
    </i>
    <i r="4">
      <x v="39"/>
      <x v="75"/>
      <x v="21"/>
    </i>
    <i r="4">
      <x v="43"/>
      <x v="73"/>
      <x v="21"/>
    </i>
    <i r="4">
      <x v="47"/>
      <x v="75"/>
      <x v="21"/>
    </i>
    <i r="4">
      <x v="50"/>
      <x v="75"/>
      <x v="21"/>
    </i>
    <i r="4">
      <x v="52"/>
      <x v="73"/>
      <x v="21"/>
    </i>
    <i r="4">
      <x v="53"/>
      <x v="73"/>
      <x v="21"/>
    </i>
    <i r="4">
      <x v="57"/>
      <x v="75"/>
      <x v="21"/>
    </i>
    <i r="4">
      <x v="59"/>
      <x v="75"/>
      <x v="21"/>
    </i>
    <i r="4">
      <x v="64"/>
      <x v="73"/>
      <x v="21"/>
    </i>
    <i r="4">
      <x v="65"/>
      <x v="75"/>
      <x v="21"/>
    </i>
    <i r="4">
      <x v="66"/>
      <x v="75"/>
      <x v="21"/>
    </i>
    <i r="4">
      <x v="67"/>
      <x v="73"/>
      <x v="21"/>
    </i>
    <i r="4">
      <x v="71"/>
      <x v="73"/>
      <x v="21"/>
    </i>
    <i r="4">
      <x v="72"/>
      <x v="75"/>
      <x v="21"/>
    </i>
    <i r="4">
      <x v="73"/>
      <x v="73"/>
      <x v="21"/>
    </i>
    <i r="4">
      <x v="74"/>
      <x v="73"/>
      <x v="21"/>
    </i>
    <i r="4">
      <x v="75"/>
      <x v="73"/>
      <x v="21"/>
    </i>
    <i r="4">
      <x v="80"/>
      <x v="75"/>
      <x v="21"/>
    </i>
    <i r="4">
      <x v="84"/>
      <x v="75"/>
      <x v="21"/>
    </i>
    <i r="4">
      <x v="85"/>
      <x v="73"/>
      <x v="21"/>
    </i>
    <i r="4">
      <x v="86"/>
      <x v="73"/>
      <x v="21"/>
    </i>
    <i r="4">
      <x v="97"/>
      <x v="73"/>
      <x v="21"/>
    </i>
    <i r="4">
      <x v="100"/>
      <x v="75"/>
      <x v="21"/>
    </i>
    <i r="4">
      <x v="106"/>
      <x v="75"/>
      <x v="21"/>
    </i>
    <i r="4">
      <x v="110"/>
      <x v="75"/>
      <x v="21"/>
    </i>
    <i r="4">
      <x v="111"/>
      <x v="73"/>
      <x v="21"/>
    </i>
    <i r="5">
      <x v="75"/>
      <x v="21"/>
    </i>
    <i r="4">
      <x v="118"/>
      <x v="73"/>
      <x v="21"/>
    </i>
    <i r="4">
      <x v="119"/>
      <x v="75"/>
      <x v="21"/>
    </i>
    <i r="4">
      <x v="121"/>
      <x v="75"/>
      <x v="21"/>
    </i>
    <i r="4">
      <x v="125"/>
      <x v="73"/>
      <x v="21"/>
    </i>
    <i r="4">
      <x v="131"/>
      <x v="73"/>
      <x v="21"/>
    </i>
    <i r="4">
      <x v="136"/>
      <x v="73"/>
      <x v="21"/>
    </i>
    <i r="4">
      <x v="140"/>
      <x v="75"/>
      <x v="21"/>
    </i>
    <i r="4">
      <x v="141"/>
      <x v="73"/>
      <x v="21"/>
    </i>
    <i r="4">
      <x v="145"/>
      <x v="75"/>
      <x v="21"/>
    </i>
    <i r="4">
      <x v="147"/>
      <x v="75"/>
      <x v="21"/>
    </i>
    <i r="4">
      <x v="155"/>
      <x v="73"/>
      <x v="21"/>
    </i>
    <i r="4">
      <x v="164"/>
      <x v="75"/>
      <x v="21"/>
    </i>
    <i r="4">
      <x v="165"/>
      <x v="73"/>
      <x v="21"/>
    </i>
    <i r="4">
      <x v="166"/>
      <x v="75"/>
      <x v="21"/>
    </i>
    <i r="4">
      <x v="169"/>
      <x v="73"/>
      <x v="21"/>
    </i>
    <i r="4">
      <x v="173"/>
      <x v="73"/>
      <x v="21"/>
    </i>
    <i r="4">
      <x v="174"/>
      <x v="73"/>
      <x v="21"/>
    </i>
    <i r="4">
      <x v="177"/>
      <x v="73"/>
      <x v="21"/>
    </i>
    <i r="4">
      <x v="191"/>
      <x v="73"/>
      <x v="21"/>
    </i>
    <i r="4">
      <x v="193"/>
      <x v="73"/>
      <x v="21"/>
    </i>
    <i r="5">
      <x v="75"/>
      <x v="21"/>
    </i>
    <i r="4">
      <x v="194"/>
      <x v="73"/>
      <x v="21"/>
    </i>
    <i r="4">
      <x v="203"/>
      <x v="73"/>
      <x v="21"/>
    </i>
    <i r="4">
      <x v="204"/>
      <x v="73"/>
      <x v="21"/>
    </i>
    <i r="4">
      <x v="206"/>
      <x v="73"/>
      <x v="21"/>
    </i>
    <i r="5">
      <x v="75"/>
      <x v="21"/>
    </i>
    <i r="4">
      <x v="209"/>
      <x v="75"/>
      <x v="21"/>
    </i>
    <i r="4">
      <x v="214"/>
      <x v="73"/>
      <x v="21"/>
    </i>
    <i r="4">
      <x v="215"/>
      <x v="75"/>
      <x v="21"/>
    </i>
    <i r="4">
      <x v="216"/>
      <x v="75"/>
      <x v="21"/>
    </i>
    <i r="4">
      <x v="217"/>
      <x v="73"/>
      <x v="21"/>
    </i>
    <i r="4">
      <x v="229"/>
      <x v="73"/>
      <x v="21"/>
    </i>
    <i r="4">
      <x v="231"/>
      <x v="73"/>
      <x v="21"/>
    </i>
    <i r="5">
      <x v="75"/>
      <x v="21"/>
    </i>
    <i r="4">
      <x v="232"/>
      <x v="73"/>
      <x v="21"/>
    </i>
    <i r="5">
      <x v="75"/>
      <x v="21"/>
    </i>
    <i r="4">
      <x v="237"/>
      <x v="73"/>
      <x v="21"/>
    </i>
    <i r="4">
      <x v="238"/>
      <x v="75"/>
      <x v="21"/>
    </i>
    <i r="4">
      <x v="239"/>
      <x v="73"/>
      <x v="21"/>
    </i>
    <i r="4">
      <x v="245"/>
      <x v="73"/>
      <x v="21"/>
    </i>
    <i r="4">
      <x v="251"/>
      <x v="75"/>
      <x v="21"/>
    </i>
    <i r="4">
      <x v="255"/>
      <x v="75"/>
      <x v="21"/>
    </i>
    <i r="4">
      <x v="257"/>
      <x v="73"/>
      <x v="21"/>
    </i>
    <i r="4">
      <x v="260"/>
      <x v="73"/>
      <x v="21"/>
    </i>
    <i r="4">
      <x v="280"/>
      <x v="75"/>
      <x v="21"/>
    </i>
    <i r="4">
      <x v="283"/>
      <x v="73"/>
      <x v="21"/>
    </i>
    <i r="4">
      <x v="284"/>
      <x v="73"/>
      <x v="21"/>
    </i>
    <i r="4">
      <x v="292"/>
      <x v="75"/>
      <x v="21"/>
    </i>
    <i r="4">
      <x v="293"/>
      <x v="73"/>
      <x v="21"/>
    </i>
    <i r="4">
      <x v="301"/>
      <x v="73"/>
      <x v="21"/>
    </i>
    <i r="4">
      <x v="304"/>
      <x v="73"/>
      <x v="21"/>
    </i>
    <i r="4">
      <x v="306"/>
      <x v="73"/>
      <x v="21"/>
    </i>
    <i r="4">
      <x v="307"/>
      <x v="73"/>
      <x v="21"/>
    </i>
    <i r="5">
      <x v="75"/>
      <x v="21"/>
    </i>
    <i r="4">
      <x v="308"/>
      <x v="73"/>
      <x v="21"/>
    </i>
    <i r="4">
      <x v="309"/>
      <x v="73"/>
      <x v="21"/>
    </i>
    <i r="4">
      <x v="313"/>
      <x v="73"/>
      <x v="21"/>
    </i>
    <i r="4">
      <x v="315"/>
      <x v="73"/>
      <x v="21"/>
    </i>
    <i r="5">
      <x v="75"/>
      <x v="21"/>
    </i>
    <i r="4">
      <x v="324"/>
      <x v="75"/>
      <x v="21"/>
    </i>
    <i r="4">
      <x v="329"/>
      <x v="73"/>
      <x v="21"/>
    </i>
    <i r="4">
      <x v="331"/>
      <x v="73"/>
      <x v="21"/>
    </i>
    <i r="4">
      <x v="334"/>
      <x v="73"/>
      <x v="21"/>
    </i>
    <i r="4">
      <x v="336"/>
      <x v="73"/>
      <x v="21"/>
    </i>
    <i r="4">
      <x v="337"/>
      <x v="75"/>
      <x v="21"/>
    </i>
    <i r="4">
      <x v="342"/>
      <x v="73"/>
      <x v="21"/>
    </i>
    <i r="4">
      <x v="343"/>
      <x v="73"/>
      <x v="21"/>
    </i>
    <i r="4">
      <x v="345"/>
      <x v="73"/>
      <x v="21"/>
    </i>
    <i r="4">
      <x v="347"/>
      <x v="75"/>
      <x v="21"/>
    </i>
    <i r="4">
      <x v="348"/>
      <x v="73"/>
      <x v="21"/>
    </i>
    <i r="4">
      <x v="351"/>
      <x v="73"/>
      <x v="21"/>
    </i>
    <i r="5">
      <x v="75"/>
      <x v="21"/>
    </i>
    <i r="4">
      <x v="352"/>
      <x v="75"/>
      <x v="21"/>
    </i>
    <i r="4">
      <x v="353"/>
      <x v="73"/>
      <x v="21"/>
    </i>
    <i r="4">
      <x v="354"/>
      <x v="73"/>
      <x v="21"/>
    </i>
    <i r="4">
      <x v="356"/>
      <x v="75"/>
      <x v="21"/>
    </i>
    <i r="1">
      <x v="16"/>
      <x v="6"/>
      <x v="7"/>
      <x v="267"/>
      <x v="83"/>
      <x v="21"/>
    </i>
    <i r="4">
      <x v="270"/>
      <x v="83"/>
      <x v="21"/>
    </i>
    <i r="4">
      <x v="276"/>
      <x v="83"/>
      <x v="21"/>
    </i>
    <i r="2">
      <x v="7"/>
      <x v="7"/>
      <x/>
      <x v="75"/>
      <x v="21"/>
    </i>
    <i r="4">
      <x v="4"/>
      <x v="75"/>
      <x v="21"/>
    </i>
    <i r="4">
      <x v="5"/>
      <x v="83"/>
      <x v="21"/>
    </i>
    <i r="4">
      <x v="6"/>
      <x v="73"/>
      <x v="21"/>
    </i>
    <i r="4">
      <x v="7"/>
      <x v="83"/>
      <x v="21"/>
    </i>
    <i r="4">
      <x v="8"/>
      <x v="75"/>
      <x v="21"/>
    </i>
    <i r="4">
      <x v="13"/>
      <x v="93"/>
      <x v="21"/>
    </i>
    <i r="4">
      <x v="15"/>
      <x v="73"/>
      <x v="21"/>
    </i>
    <i r="4">
      <x v="17"/>
      <x v="73"/>
      <x v="21"/>
    </i>
    <i r="5">
      <x v="75"/>
      <x v="21"/>
    </i>
    <i r="4">
      <x v="20"/>
      <x v="83"/>
      <x v="21"/>
    </i>
    <i r="4">
      <x v="22"/>
      <x v="75"/>
      <x v="21"/>
    </i>
    <i r="4">
      <x v="24"/>
      <x v="73"/>
      <x v="21"/>
    </i>
    <i r="5">
      <x v="83"/>
      <x v="21"/>
    </i>
    <i r="5">
      <x v="93"/>
      <x v="21"/>
    </i>
    <i r="4">
      <x v="27"/>
      <x v="75"/>
      <x v="21"/>
    </i>
    <i r="4">
      <x v="29"/>
      <x v="83"/>
      <x v="21"/>
    </i>
    <i r="4">
      <x v="30"/>
      <x v="75"/>
      <x v="21"/>
    </i>
    <i r="4">
      <x v="32"/>
      <x v="75"/>
      <x v="21"/>
    </i>
    <i r="4">
      <x v="33"/>
      <x v="73"/>
      <x v="21"/>
    </i>
    <i r="4">
      <x v="34"/>
      <x v="93"/>
      <x v="21"/>
    </i>
    <i r="4">
      <x v="39"/>
      <x v="83"/>
      <x v="21"/>
    </i>
    <i r="4">
      <x v="42"/>
      <x v="75"/>
      <x v="21"/>
    </i>
    <i r="4">
      <x v="44"/>
      <x v="83"/>
      <x v="21"/>
    </i>
    <i r="4">
      <x v="51"/>
      <x v="73"/>
      <x v="21"/>
    </i>
    <i r="4">
      <x v="52"/>
      <x v="83"/>
      <x v="21"/>
    </i>
    <i r="4">
      <x v="53"/>
      <x v="83"/>
      <x v="21"/>
    </i>
    <i r="4">
      <x v="54"/>
      <x v="73"/>
      <x v="21"/>
    </i>
    <i r="4">
      <x v="59"/>
      <x v="75"/>
      <x v="21"/>
    </i>
    <i r="5">
      <x v="93"/>
      <x v="21"/>
    </i>
    <i r="4">
      <x v="60"/>
      <x v="93"/>
      <x v="21"/>
    </i>
    <i r="4">
      <x v="61"/>
      <x v="83"/>
      <x v="21"/>
    </i>
    <i r="4">
      <x v="64"/>
      <x v="83"/>
      <x v="21"/>
    </i>
    <i r="4">
      <x v="65"/>
      <x v="75"/>
      <x v="21"/>
    </i>
    <i r="4">
      <x v="66"/>
      <x v="83"/>
      <x v="21"/>
    </i>
    <i r="4">
      <x v="67"/>
      <x v="75"/>
      <x v="21"/>
    </i>
    <i r="4">
      <x v="74"/>
      <x v="73"/>
      <x v="21"/>
    </i>
    <i r="4">
      <x v="78"/>
      <x v="73"/>
      <x v="21"/>
    </i>
    <i r="4">
      <x v="81"/>
      <x v="73"/>
      <x v="21"/>
    </i>
    <i r="5">
      <x v="93"/>
      <x v="21"/>
    </i>
    <i r="4">
      <x v="82"/>
      <x v="93"/>
      <x v="21"/>
    </i>
    <i r="4">
      <x v="83"/>
      <x v="75"/>
      <x v="21"/>
    </i>
    <i r="4">
      <x v="84"/>
      <x v="75"/>
      <x v="21"/>
    </i>
    <i r="4">
      <x v="85"/>
      <x v="83"/>
      <x v="21"/>
    </i>
    <i r="4">
      <x v="86"/>
      <x v="75"/>
      <x v="21"/>
    </i>
    <i r="4">
      <x v="87"/>
      <x v="73"/>
      <x v="21"/>
    </i>
    <i r="4">
      <x v="88"/>
      <x v="93"/>
      <x v="21"/>
    </i>
    <i r="4">
      <x v="89"/>
      <x v="75"/>
      <x v="21"/>
    </i>
    <i r="5">
      <x v="83"/>
      <x v="21"/>
    </i>
    <i r="4">
      <x v="91"/>
      <x v="75"/>
      <x v="21"/>
    </i>
    <i r="4">
      <x v="94"/>
      <x v="75"/>
      <x v="21"/>
    </i>
    <i r="5">
      <x v="83"/>
      <x v="21"/>
    </i>
    <i r="4">
      <x v="97"/>
      <x v="83"/>
      <x v="21"/>
    </i>
    <i r="4">
      <x v="100"/>
      <x v="75"/>
      <x v="21"/>
    </i>
    <i r="4">
      <x v="101"/>
      <x v="75"/>
      <x v="21"/>
    </i>
    <i r="4">
      <x v="103"/>
      <x v="93"/>
      <x v="21"/>
    </i>
    <i r="4">
      <x v="105"/>
      <x v="83"/>
      <x v="21"/>
    </i>
    <i r="4">
      <x v="106"/>
      <x v="73"/>
      <x v="21"/>
    </i>
    <i r="4">
      <x v="108"/>
      <x v="75"/>
      <x v="21"/>
    </i>
    <i r="4">
      <x v="112"/>
      <x v="93"/>
      <x v="21"/>
    </i>
    <i r="4">
      <x v="115"/>
      <x v="75"/>
      <x v="21"/>
    </i>
    <i r="4">
      <x v="118"/>
      <x v="93"/>
      <x v="21"/>
    </i>
    <i r="4">
      <x v="121"/>
      <x v="83"/>
      <x v="21"/>
    </i>
    <i r="4">
      <x v="126"/>
      <x v="75"/>
      <x v="21"/>
    </i>
    <i r="4">
      <x v="128"/>
      <x v="83"/>
      <x v="21"/>
    </i>
    <i r="4">
      <x v="131"/>
      <x v="75"/>
      <x v="21"/>
    </i>
    <i r="4">
      <x v="134"/>
      <x v="93"/>
      <x v="21"/>
    </i>
    <i r="4">
      <x v="137"/>
      <x v="93"/>
      <x v="21"/>
    </i>
    <i r="4">
      <x v="139"/>
      <x v="93"/>
      <x v="21"/>
    </i>
    <i r="4">
      <x v="140"/>
      <x v="83"/>
      <x v="21"/>
    </i>
    <i r="4">
      <x v="141"/>
      <x v="73"/>
      <x v="21"/>
    </i>
    <i r="4">
      <x v="143"/>
      <x v="73"/>
      <x v="21"/>
    </i>
    <i r="4">
      <x v="146"/>
      <x v="75"/>
      <x v="21"/>
    </i>
    <i r="4">
      <x v="147"/>
      <x v="73"/>
      <x v="21"/>
    </i>
    <i r="4">
      <x v="150"/>
      <x v="75"/>
      <x v="21"/>
    </i>
    <i r="4">
      <x v="152"/>
      <x v="83"/>
      <x v="21"/>
    </i>
    <i r="4">
      <x v="158"/>
      <x v="73"/>
      <x v="21"/>
    </i>
    <i r="4">
      <x v="161"/>
      <x v="93"/>
      <x v="21"/>
    </i>
    <i r="4">
      <x v="163"/>
      <x v="73"/>
      <x v="21"/>
    </i>
    <i r="4">
      <x v="171"/>
      <x v="75"/>
      <x v="21"/>
    </i>
    <i r="5">
      <x v="93"/>
      <x v="21"/>
    </i>
    <i r="4">
      <x v="172"/>
      <x v="73"/>
      <x v="21"/>
    </i>
    <i r="4">
      <x v="173"/>
      <x v="75"/>
      <x v="21"/>
    </i>
    <i r="4">
      <x v="174"/>
      <x v="73"/>
      <x v="21"/>
    </i>
    <i r="5">
      <x v="75"/>
      <x v="21"/>
    </i>
    <i r="4">
      <x v="176"/>
      <x v="75"/>
      <x v="21"/>
    </i>
    <i r="5">
      <x v="83"/>
      <x v="21"/>
    </i>
    <i r="4">
      <x v="177"/>
      <x v="73"/>
      <x v="21"/>
    </i>
    <i r="5">
      <x v="75"/>
      <x v="21"/>
    </i>
    <i r="4">
      <x v="178"/>
      <x v="73"/>
      <x v="21"/>
    </i>
    <i r="4">
      <x v="179"/>
      <x v="73"/>
      <x v="21"/>
    </i>
    <i r="5">
      <x v="75"/>
      <x v="21"/>
    </i>
    <i r="4">
      <x v="186"/>
      <x v="75"/>
      <x v="21"/>
    </i>
    <i r="4">
      <x v="187"/>
      <x v="75"/>
      <x v="21"/>
    </i>
    <i r="4">
      <x v="188"/>
      <x v="83"/>
      <x v="21"/>
    </i>
    <i r="5">
      <x v="93"/>
      <x v="21"/>
    </i>
    <i r="4">
      <x v="194"/>
      <x v="83"/>
      <x v="21"/>
    </i>
    <i r="4">
      <x v="195"/>
      <x v="83"/>
      <x v="21"/>
    </i>
    <i r="4">
      <x v="197"/>
      <x v="93"/>
      <x v="21"/>
    </i>
    <i r="4">
      <x v="198"/>
      <x v="73"/>
      <x v="21"/>
    </i>
    <i r="4">
      <x v="201"/>
      <x v="83"/>
      <x v="21"/>
    </i>
    <i r="4">
      <x v="202"/>
      <x v="83"/>
      <x v="21"/>
    </i>
    <i r="4">
      <x v="203"/>
      <x v="83"/>
      <x v="21"/>
    </i>
    <i r="4">
      <x v="206"/>
      <x v="73"/>
      <x v="21"/>
    </i>
    <i r="4">
      <x v="208"/>
      <x v="75"/>
      <x v="21"/>
    </i>
    <i r="5">
      <x v="93"/>
      <x v="21"/>
    </i>
    <i r="4">
      <x v="211"/>
      <x v="73"/>
      <x v="21"/>
    </i>
    <i r="4">
      <x v="212"/>
      <x v="93"/>
      <x v="21"/>
    </i>
    <i r="4">
      <x v="215"/>
      <x v="83"/>
      <x v="21"/>
    </i>
    <i r="4">
      <x v="216"/>
      <x v="73"/>
      <x v="21"/>
    </i>
    <i r="4">
      <x v="217"/>
      <x v="75"/>
      <x v="21"/>
    </i>
    <i r="4">
      <x v="219"/>
      <x v="93"/>
      <x v="21"/>
    </i>
    <i r="4">
      <x v="220"/>
      <x v="73"/>
      <x v="21"/>
    </i>
    <i r="4">
      <x v="223"/>
      <x v="93"/>
      <x v="21"/>
    </i>
    <i r="4">
      <x v="226"/>
      <x v="83"/>
      <x v="21"/>
    </i>
    <i r="4">
      <x v="228"/>
      <x v="75"/>
      <x v="21"/>
    </i>
    <i r="4">
      <x v="230"/>
      <x v="73"/>
      <x v="21"/>
    </i>
    <i r="4">
      <x v="232"/>
      <x v="73"/>
      <x v="21"/>
    </i>
    <i r="4">
      <x v="240"/>
      <x v="93"/>
      <x v="21"/>
    </i>
    <i r="4">
      <x v="241"/>
      <x v="73"/>
      <x v="21"/>
    </i>
    <i r="5">
      <x v="93"/>
      <x v="21"/>
    </i>
    <i r="4">
      <x v="244"/>
      <x v="83"/>
      <x v="21"/>
    </i>
    <i r="5">
      <x v="93"/>
      <x v="21"/>
    </i>
    <i r="4">
      <x v="246"/>
      <x v="83"/>
      <x v="21"/>
    </i>
    <i r="4">
      <x v="247"/>
      <x v="83"/>
      <x v="21"/>
    </i>
    <i r="4">
      <x v="248"/>
      <x v="93"/>
      <x v="21"/>
    </i>
    <i r="4">
      <x v="251"/>
      <x v="73"/>
      <x v="21"/>
    </i>
    <i r="4">
      <x v="252"/>
      <x v="75"/>
      <x v="21"/>
    </i>
    <i r="4">
      <x v="254"/>
      <x v="75"/>
      <x v="21"/>
    </i>
    <i r="4">
      <x v="263"/>
      <x v="73"/>
      <x v="21"/>
    </i>
    <i r="4">
      <x v="282"/>
      <x v="83"/>
      <x v="21"/>
    </i>
    <i r="4">
      <x v="283"/>
      <x v="75"/>
      <x v="21"/>
    </i>
    <i r="4">
      <x v="284"/>
      <x v="75"/>
      <x v="21"/>
    </i>
    <i r="4">
      <x v="287"/>
      <x v="73"/>
      <x v="21"/>
    </i>
    <i r="4">
      <x v="289"/>
      <x v="93"/>
      <x v="21"/>
    </i>
    <i r="4">
      <x v="290"/>
      <x v="73"/>
      <x v="21"/>
    </i>
    <i r="4">
      <x v="291"/>
      <x v="73"/>
      <x v="21"/>
    </i>
    <i r="4">
      <x v="293"/>
      <x v="73"/>
      <x v="21"/>
    </i>
    <i r="5">
      <x v="75"/>
      <x v="21"/>
    </i>
    <i r="5">
      <x v="83"/>
      <x v="21"/>
    </i>
    <i r="4">
      <x v="294"/>
      <x v="73"/>
      <x v="21"/>
    </i>
    <i r="5">
      <x v="93"/>
      <x v="21"/>
    </i>
    <i r="4">
      <x v="295"/>
      <x v="83"/>
      <x v="21"/>
    </i>
    <i r="4">
      <x v="298"/>
      <x v="73"/>
      <x v="21"/>
    </i>
    <i r="4">
      <x v="299"/>
      <x v="93"/>
      <x v="21"/>
    </i>
    <i r="4">
      <x v="300"/>
      <x v="73"/>
      <x v="21"/>
    </i>
    <i r="4">
      <x v="302"/>
      <x v="83"/>
      <x v="21"/>
    </i>
    <i r="4">
      <x v="308"/>
      <x v="93"/>
      <x v="21"/>
    </i>
    <i r="4">
      <x v="312"/>
      <x v="73"/>
      <x v="21"/>
    </i>
    <i r="4">
      <x v="318"/>
      <x v="73"/>
      <x v="21"/>
    </i>
    <i r="4">
      <x v="319"/>
      <x v="93"/>
      <x v="21"/>
    </i>
    <i r="4">
      <x v="320"/>
      <x v="75"/>
      <x v="21"/>
    </i>
    <i r="4">
      <x v="321"/>
      <x v="93"/>
      <x v="21"/>
    </i>
    <i r="4">
      <x v="323"/>
      <x v="93"/>
      <x v="21"/>
    </i>
    <i r="4">
      <x v="328"/>
      <x v="73"/>
      <x v="21"/>
    </i>
    <i r="4">
      <x v="329"/>
      <x v="83"/>
      <x v="21"/>
    </i>
    <i r="4">
      <x v="332"/>
      <x v="93"/>
      <x v="21"/>
    </i>
    <i r="4">
      <x v="333"/>
      <x v="75"/>
      <x v="21"/>
    </i>
    <i r="5">
      <x v="93"/>
      <x v="21"/>
    </i>
    <i r="4">
      <x v="334"/>
      <x v="73"/>
      <x v="21"/>
    </i>
    <i r="5">
      <x v="93"/>
      <x v="21"/>
    </i>
    <i r="4">
      <x v="339"/>
      <x v="75"/>
      <x v="21"/>
    </i>
    <i r="4">
      <x v="340"/>
      <x v="83"/>
      <x v="21"/>
    </i>
    <i r="4">
      <x v="343"/>
      <x v="93"/>
      <x v="21"/>
    </i>
    <i r="4">
      <x v="345"/>
      <x v="73"/>
      <x v="21"/>
    </i>
    <i r="5">
      <x v="83"/>
      <x v="21"/>
    </i>
    <i r="5">
      <x v="93"/>
      <x v="21"/>
    </i>
    <i r="4">
      <x v="346"/>
      <x v="73"/>
      <x v="21"/>
    </i>
    <i r="4">
      <x v="348"/>
      <x v="73"/>
      <x v="21"/>
    </i>
    <i r="5">
      <x v="93"/>
      <x v="21"/>
    </i>
    <i r="4">
      <x v="349"/>
      <x v="93"/>
      <x v="21"/>
    </i>
    <i r="4">
      <x v="353"/>
      <x v="73"/>
      <x v="21"/>
    </i>
    <i r="4">
      <x v="354"/>
      <x v="73"/>
      <x v="21"/>
    </i>
    <i r="4">
      <x v="357"/>
      <x v="93"/>
      <x v="21"/>
    </i>
    <i r="4">
      <x v="358"/>
      <x v="75"/>
      <x v="21"/>
    </i>
    <i r="4">
      <x v="359"/>
      <x v="83"/>
      <x v="21"/>
    </i>
    <i r="4">
      <x v="361"/>
      <x v="73"/>
      <x v="21"/>
    </i>
    <i>
      <x v="17"/>
      <x v="16"/>
      <x v="6"/>
      <x v="7"/>
      <x v="265"/>
      <x v="74"/>
      <x v="21"/>
    </i>
    <i r="4">
      <x v="266"/>
      <x v="74"/>
      <x v="21"/>
    </i>
    <i r="4">
      <x v="267"/>
      <x v="74"/>
      <x v="21"/>
    </i>
    <i r="4">
      <x v="270"/>
      <x v="109"/>
      <x v="21"/>
    </i>
    <i r="4">
      <x v="272"/>
      <x v="74"/>
      <x v="21"/>
    </i>
    <i r="5">
      <x v="109"/>
      <x v="21"/>
    </i>
    <i r="4">
      <x v="274"/>
      <x v="74"/>
      <x v="21"/>
    </i>
    <i r="5">
      <x v="109"/>
      <x v="21"/>
    </i>
    <i r="4">
      <x v="275"/>
      <x v="74"/>
      <x v="21"/>
    </i>
    <i r="4">
      <x v="276"/>
      <x v="109"/>
      <x v="21"/>
    </i>
    <i r="4">
      <x v="277"/>
      <x v="74"/>
      <x v="21"/>
    </i>
    <i r="4">
      <x v="278"/>
      <x v="109"/>
      <x v="21"/>
    </i>
    <i r="4">
      <x v="279"/>
      <x v="109"/>
      <x v="21"/>
    </i>
    <i r="2">
      <x v="7"/>
      <x v="7"/>
      <x v="6"/>
      <x v="142"/>
      <x v="21"/>
    </i>
    <i r="4">
      <x v="21"/>
      <x v="108"/>
      <x v="21"/>
    </i>
    <i r="4">
      <x v="27"/>
      <x v="131"/>
      <x v="21"/>
    </i>
    <i r="4">
      <x v="43"/>
      <x v="167"/>
      <x v="21"/>
    </i>
    <i r="4">
      <x v="68"/>
      <x v="152"/>
      <x v="21"/>
    </i>
    <i r="4">
      <x v="136"/>
      <x v="141"/>
      <x v="21"/>
    </i>
    <i r="4">
      <x v="154"/>
      <x v="100"/>
      <x v="21"/>
    </i>
    <i r="4">
      <x v="193"/>
      <x v="99"/>
      <x v="21"/>
    </i>
    <i r="4">
      <x v="324"/>
      <x v="121"/>
      <x v="21"/>
    </i>
    <i r="5">
      <x v="124"/>
      <x v="21"/>
    </i>
    <i r="5">
      <x v="155"/>
      <x v="21"/>
    </i>
    <i r="5">
      <x v="163"/>
      <x v="21"/>
    </i>
    <i r="5">
      <x v="165"/>
      <x v="21"/>
    </i>
    <i r="4">
      <x v="360"/>
      <x v="145"/>
      <x v="21"/>
    </i>
    <i r="1">
      <x v="18"/>
      <x v="1"/>
      <x v="7"/>
      <x v="41"/>
      <x v="161"/>
      <x v="21"/>
    </i>
    <i r="2">
      <x v="6"/>
      <x v="7"/>
      <x v="266"/>
      <x v="82"/>
      <x v="21"/>
    </i>
    <i r="4">
      <x v="267"/>
      <x v="82"/>
      <x v="21"/>
    </i>
    <i r="4">
      <x v="268"/>
      <x v="82"/>
      <x v="21"/>
    </i>
    <i r="4">
      <x v="269"/>
      <x v="133"/>
      <x v="21"/>
    </i>
    <i r="4">
      <x v="270"/>
      <x v="82"/>
      <x v="21"/>
    </i>
    <i r="4">
      <x v="271"/>
      <x v="82"/>
      <x v="21"/>
    </i>
    <i r="4">
      <x v="273"/>
      <x v="82"/>
      <x v="21"/>
    </i>
    <i r="5">
      <x v="133"/>
      <x v="21"/>
    </i>
    <i r="4">
      <x v="275"/>
      <x v="82"/>
      <x v="21"/>
    </i>
    <i r="4">
      <x v="277"/>
      <x v="82"/>
      <x v="21"/>
    </i>
    <i r="4">
      <x v="279"/>
      <x v="82"/>
      <x v="21"/>
    </i>
    <i r="2">
      <x v="7"/>
      <x v="7"/>
      <x v="6"/>
      <x v="142"/>
      <x v="21"/>
    </i>
    <i r="4">
      <x v="21"/>
      <x v="108"/>
      <x v="21"/>
    </i>
    <i r="4">
      <x v="27"/>
      <x v="131"/>
      <x v="21"/>
    </i>
    <i r="4">
      <x v="54"/>
      <x v="150"/>
      <x v="21"/>
    </i>
    <i r="4">
      <x v="68"/>
      <x v="152"/>
      <x v="21"/>
    </i>
    <i r="4">
      <x v="126"/>
      <x v="95"/>
      <x v="21"/>
    </i>
    <i r="4">
      <x v="148"/>
      <x v="144"/>
      <x v="21"/>
    </i>
    <i r="4">
      <x v="152"/>
      <x v="136"/>
      <x v="21"/>
    </i>
    <i r="4">
      <x v="154"/>
      <x v="100"/>
      <x v="21"/>
    </i>
    <i r="4">
      <x v="168"/>
      <x v="146"/>
      <x v="21"/>
    </i>
    <i r="4">
      <x v="174"/>
      <x v="127"/>
      <x v="21"/>
    </i>
    <i r="4">
      <x v="193"/>
      <x v="99"/>
      <x v="21"/>
    </i>
    <i r="4">
      <x v="205"/>
      <x v="149"/>
      <x v="21"/>
    </i>
    <i r="4">
      <x v="239"/>
      <x v="151"/>
      <x v="21"/>
    </i>
    <i r="4">
      <x v="253"/>
      <x v="94"/>
      <x v="21"/>
    </i>
    <i r="4">
      <x v="260"/>
      <x v="126"/>
      <x v="21"/>
    </i>
    <i r="4">
      <x v="282"/>
      <x v="147"/>
      <x v="21"/>
    </i>
    <i r="4">
      <x v="303"/>
      <x v="106"/>
      <x v="21"/>
    </i>
    <i r="4">
      <x v="324"/>
      <x v="103"/>
      <x v="21"/>
    </i>
    <i r="5">
      <x v="120"/>
      <x v="21"/>
    </i>
    <i r="5">
      <x v="121"/>
      <x v="21"/>
    </i>
    <i r="5">
      <x v="140"/>
      <x v="21"/>
    </i>
    <i r="5">
      <x v="153"/>
      <x v="21"/>
    </i>
    <i r="5">
      <x v="162"/>
      <x v="21"/>
    </i>
    <i r="4">
      <x v="329"/>
      <x v="157"/>
      <x v="21"/>
    </i>
    <i r="4">
      <x v="360"/>
      <x v="145"/>
      <x v="21"/>
    </i>
    <i>
      <x v="18"/>
      <x v="15"/>
      <x v="6"/>
      <x v="7"/>
      <x v="265"/>
      <x v="105"/>
      <x v="21"/>
    </i>
    <i r="4">
      <x v="268"/>
      <x v="76"/>
      <x v="21"/>
    </i>
    <i r="4">
      <x v="269"/>
      <x v="76"/>
      <x v="21"/>
    </i>
    <i r="4">
      <x v="271"/>
      <x v="76"/>
      <x v="21"/>
    </i>
    <i r="4">
      <x v="275"/>
      <x v="76"/>
      <x v="21"/>
    </i>
    <i r="4">
      <x v="276"/>
      <x v="76"/>
      <x v="21"/>
    </i>
    <i r="2">
      <x v="7"/>
      <x v="7"/>
      <x/>
      <x v="84"/>
      <x v="21"/>
    </i>
    <i r="4">
      <x v="1"/>
      <x v="76"/>
      <x v="21"/>
    </i>
    <i r="4">
      <x v="2"/>
      <x v="84"/>
      <x v="21"/>
    </i>
    <i r="4">
      <x v="3"/>
      <x v="84"/>
      <x v="21"/>
    </i>
    <i r="4">
      <x v="5"/>
      <x v="84"/>
      <x v="21"/>
    </i>
    <i r="4">
      <x v="6"/>
      <x v="76"/>
      <x v="21"/>
    </i>
    <i r="4">
      <x v="10"/>
      <x v="76"/>
      <x v="21"/>
    </i>
    <i r="5">
      <x v="84"/>
      <x v="21"/>
    </i>
    <i r="4">
      <x v="14"/>
      <x v="76"/>
      <x v="21"/>
    </i>
    <i r="4">
      <x v="17"/>
      <x v="84"/>
      <x v="21"/>
    </i>
    <i r="4">
      <x v="30"/>
      <x v="76"/>
      <x v="21"/>
    </i>
    <i r="5">
      <x v="84"/>
      <x v="21"/>
    </i>
    <i r="4">
      <x v="33"/>
      <x v="84"/>
      <x v="21"/>
    </i>
    <i r="4">
      <x v="35"/>
      <x v="84"/>
      <x v="21"/>
    </i>
    <i r="4">
      <x v="36"/>
      <x v="84"/>
      <x v="21"/>
    </i>
    <i r="4">
      <x v="38"/>
      <x v="76"/>
      <x v="21"/>
    </i>
    <i r="4">
      <x v="39"/>
      <x v="76"/>
      <x v="21"/>
    </i>
    <i r="5">
      <x v="84"/>
      <x v="21"/>
    </i>
    <i r="4">
      <x v="40"/>
      <x v="76"/>
      <x v="21"/>
    </i>
    <i r="4">
      <x v="45"/>
      <x v="84"/>
      <x v="21"/>
    </i>
    <i r="4">
      <x v="51"/>
      <x v="76"/>
      <x v="21"/>
    </i>
    <i r="4">
      <x v="61"/>
      <x v="84"/>
      <x v="21"/>
    </i>
    <i r="4">
      <x v="62"/>
      <x v="84"/>
      <x v="21"/>
    </i>
    <i r="4">
      <x v="67"/>
      <x v="76"/>
      <x v="21"/>
    </i>
    <i r="5">
      <x v="84"/>
      <x v="21"/>
    </i>
    <i r="4">
      <x v="72"/>
      <x v="84"/>
      <x v="21"/>
    </i>
    <i r="4">
      <x v="73"/>
      <x v="84"/>
      <x v="21"/>
    </i>
    <i r="4">
      <x v="75"/>
      <x v="76"/>
      <x v="21"/>
    </i>
    <i r="4">
      <x v="76"/>
      <x v="76"/>
      <x v="21"/>
    </i>
    <i r="4">
      <x v="78"/>
      <x v="76"/>
      <x v="21"/>
    </i>
    <i r="4">
      <x v="91"/>
      <x v="76"/>
      <x v="21"/>
    </i>
    <i r="4">
      <x v="92"/>
      <x v="84"/>
      <x v="21"/>
    </i>
    <i r="4">
      <x v="94"/>
      <x v="84"/>
      <x v="21"/>
    </i>
    <i r="4">
      <x v="97"/>
      <x v="76"/>
      <x v="21"/>
    </i>
    <i r="4">
      <x v="99"/>
      <x v="76"/>
      <x v="21"/>
    </i>
    <i r="4">
      <x v="100"/>
      <x v="76"/>
      <x v="21"/>
    </i>
    <i r="4">
      <x v="101"/>
      <x v="76"/>
      <x v="21"/>
    </i>
    <i r="4">
      <x v="102"/>
      <x v="76"/>
      <x v="21"/>
    </i>
    <i r="4">
      <x v="107"/>
      <x v="76"/>
      <x v="21"/>
    </i>
    <i r="4">
      <x v="108"/>
      <x v="76"/>
      <x v="21"/>
    </i>
    <i r="4">
      <x v="109"/>
      <x v="76"/>
      <x v="21"/>
    </i>
    <i r="4">
      <x v="110"/>
      <x v="84"/>
      <x v="21"/>
    </i>
    <i r="4">
      <x v="113"/>
      <x v="76"/>
      <x v="21"/>
    </i>
    <i r="4">
      <x v="117"/>
      <x v="84"/>
      <x v="21"/>
    </i>
    <i r="4">
      <x v="120"/>
      <x v="84"/>
      <x v="21"/>
    </i>
    <i r="4">
      <x v="122"/>
      <x v="84"/>
      <x v="21"/>
    </i>
    <i r="4">
      <x v="123"/>
      <x v="76"/>
      <x v="21"/>
    </i>
    <i r="4">
      <x v="126"/>
      <x v="76"/>
      <x v="21"/>
    </i>
    <i r="4">
      <x v="128"/>
      <x v="84"/>
      <x v="21"/>
    </i>
    <i r="4">
      <x v="131"/>
      <x v="84"/>
      <x v="21"/>
    </i>
    <i r="4">
      <x v="134"/>
      <x v="76"/>
      <x v="21"/>
    </i>
    <i r="4">
      <x v="137"/>
      <x v="76"/>
      <x v="21"/>
    </i>
    <i r="5">
      <x v="84"/>
      <x v="21"/>
    </i>
    <i r="4">
      <x v="142"/>
      <x v="76"/>
      <x v="21"/>
    </i>
    <i r="4">
      <x v="147"/>
      <x v="84"/>
      <x v="21"/>
    </i>
    <i r="4">
      <x v="153"/>
      <x v="76"/>
      <x v="21"/>
    </i>
    <i r="4">
      <x v="154"/>
      <x v="76"/>
      <x v="21"/>
    </i>
    <i r="4">
      <x v="160"/>
      <x v="84"/>
      <x v="21"/>
    </i>
    <i r="4">
      <x v="163"/>
      <x v="76"/>
      <x v="21"/>
    </i>
    <i r="4">
      <x v="164"/>
      <x v="76"/>
      <x v="21"/>
    </i>
    <i r="5">
      <x v="84"/>
      <x v="21"/>
    </i>
    <i r="4">
      <x v="165"/>
      <x v="76"/>
      <x v="21"/>
    </i>
    <i r="5">
      <x v="84"/>
      <x v="21"/>
    </i>
    <i r="4">
      <x v="166"/>
      <x v="84"/>
      <x v="21"/>
    </i>
    <i r="4">
      <x v="168"/>
      <x v="84"/>
      <x v="21"/>
    </i>
    <i r="4">
      <x v="172"/>
      <x v="84"/>
      <x v="21"/>
    </i>
    <i r="4">
      <x v="176"/>
      <x v="76"/>
      <x v="21"/>
    </i>
    <i r="4">
      <x v="177"/>
      <x v="84"/>
      <x v="21"/>
    </i>
    <i r="4">
      <x v="184"/>
      <x v="76"/>
      <x v="21"/>
    </i>
    <i r="4">
      <x v="186"/>
      <x v="84"/>
      <x v="21"/>
    </i>
    <i r="4">
      <x v="187"/>
      <x v="76"/>
      <x v="21"/>
    </i>
    <i r="5">
      <x v="84"/>
      <x v="21"/>
    </i>
    <i r="4">
      <x v="188"/>
      <x v="84"/>
      <x v="21"/>
    </i>
    <i r="4">
      <x v="189"/>
      <x v="84"/>
      <x v="21"/>
    </i>
    <i r="4">
      <x v="190"/>
      <x v="76"/>
      <x v="21"/>
    </i>
    <i r="4">
      <x v="193"/>
      <x v="84"/>
      <x v="21"/>
    </i>
    <i r="4">
      <x v="197"/>
      <x v="84"/>
      <x v="21"/>
    </i>
    <i r="4">
      <x v="199"/>
      <x v="76"/>
      <x v="21"/>
    </i>
    <i r="5">
      <x v="84"/>
      <x v="21"/>
    </i>
    <i r="4">
      <x v="215"/>
      <x v="84"/>
      <x v="21"/>
    </i>
    <i r="4">
      <x v="216"/>
      <x v="76"/>
      <x v="21"/>
    </i>
    <i r="4">
      <x v="222"/>
      <x v="76"/>
      <x v="21"/>
    </i>
    <i r="5">
      <x v="84"/>
      <x v="21"/>
    </i>
    <i r="4">
      <x v="226"/>
      <x v="84"/>
      <x v="21"/>
    </i>
    <i r="4">
      <x v="243"/>
      <x v="76"/>
      <x v="21"/>
    </i>
    <i r="4">
      <x v="249"/>
      <x v="76"/>
      <x v="21"/>
    </i>
    <i r="4">
      <x v="252"/>
      <x v="84"/>
      <x v="21"/>
    </i>
    <i r="4">
      <x v="255"/>
      <x v="76"/>
      <x v="21"/>
    </i>
    <i r="4">
      <x v="257"/>
      <x v="76"/>
      <x v="21"/>
    </i>
    <i r="4">
      <x v="258"/>
      <x v="84"/>
      <x v="21"/>
    </i>
    <i r="4">
      <x v="259"/>
      <x v="84"/>
      <x v="21"/>
    </i>
    <i r="4">
      <x v="263"/>
      <x v="76"/>
      <x v="21"/>
    </i>
    <i r="4">
      <x v="280"/>
      <x v="76"/>
      <x v="21"/>
    </i>
    <i r="4">
      <x v="282"/>
      <x v="84"/>
      <x v="21"/>
    </i>
    <i r="4">
      <x v="285"/>
      <x v="84"/>
      <x v="21"/>
    </i>
    <i r="4">
      <x v="287"/>
      <x v="84"/>
      <x v="21"/>
    </i>
    <i r="4">
      <x v="288"/>
      <x v="76"/>
      <x v="21"/>
    </i>
    <i r="4">
      <x v="290"/>
      <x v="76"/>
      <x v="21"/>
    </i>
    <i r="4">
      <x v="294"/>
      <x v="76"/>
      <x v="21"/>
    </i>
    <i r="4">
      <x v="295"/>
      <x v="84"/>
      <x v="21"/>
    </i>
    <i r="4">
      <x v="298"/>
      <x v="76"/>
      <x v="21"/>
    </i>
    <i r="4">
      <x v="300"/>
      <x v="76"/>
      <x v="21"/>
    </i>
    <i r="4">
      <x v="304"/>
      <x v="76"/>
      <x v="21"/>
    </i>
    <i r="4">
      <x v="306"/>
      <x v="84"/>
      <x v="21"/>
    </i>
    <i r="4">
      <x v="307"/>
      <x v="76"/>
      <x v="21"/>
    </i>
    <i r="4">
      <x v="308"/>
      <x v="76"/>
      <x v="21"/>
    </i>
    <i r="4">
      <x v="312"/>
      <x v="76"/>
      <x v="21"/>
    </i>
    <i r="5">
      <x v="84"/>
      <x v="21"/>
    </i>
    <i r="4">
      <x v="315"/>
      <x v="76"/>
      <x v="21"/>
    </i>
    <i r="5">
      <x v="84"/>
      <x v="21"/>
    </i>
    <i r="4">
      <x v="317"/>
      <x v="76"/>
      <x v="21"/>
    </i>
    <i r="4">
      <x v="322"/>
      <x v="76"/>
      <x v="21"/>
    </i>
    <i r="4">
      <x v="323"/>
      <x v="84"/>
      <x v="21"/>
    </i>
    <i r="4">
      <x v="325"/>
      <x v="76"/>
      <x v="21"/>
    </i>
    <i r="5">
      <x v="84"/>
      <x v="21"/>
    </i>
    <i r="4">
      <x v="332"/>
      <x v="84"/>
      <x v="21"/>
    </i>
    <i r="4">
      <x v="335"/>
      <x v="76"/>
      <x v="21"/>
    </i>
    <i r="4">
      <x v="340"/>
      <x v="76"/>
      <x v="21"/>
    </i>
    <i r="4">
      <x v="344"/>
      <x v="76"/>
      <x v="21"/>
    </i>
    <i r="4">
      <x v="345"/>
      <x v="76"/>
      <x v="21"/>
    </i>
    <i r="4">
      <x v="346"/>
      <x v="76"/>
      <x v="21"/>
    </i>
    <i r="4">
      <x v="350"/>
      <x v="84"/>
      <x v="21"/>
    </i>
    <i r="4">
      <x v="359"/>
      <x v="84"/>
      <x v="21"/>
    </i>
    <i r="4">
      <x v="361"/>
      <x v="76"/>
      <x v="21"/>
    </i>
    <i r="1">
      <x v="16"/>
      <x v="6"/>
      <x v="7"/>
      <x v="264"/>
      <x v="92"/>
      <x v="21"/>
    </i>
    <i r="4">
      <x v="265"/>
      <x v="76"/>
      <x v="21"/>
    </i>
    <i r="4">
      <x v="267"/>
      <x v="92"/>
      <x v="21"/>
    </i>
    <i r="4">
      <x v="268"/>
      <x v="92"/>
      <x v="21"/>
    </i>
    <i r="4">
      <x v="269"/>
      <x v="84"/>
      <x v="21"/>
    </i>
    <i r="4">
      <x v="270"/>
      <x v="92"/>
      <x v="21"/>
    </i>
    <i r="4">
      <x v="271"/>
      <x v="76"/>
      <x v="21"/>
    </i>
    <i r="4">
      <x v="275"/>
      <x v="76"/>
      <x v="21"/>
    </i>
    <i r="4">
      <x v="277"/>
      <x v="92"/>
      <x v="21"/>
    </i>
    <i r="4">
      <x v="279"/>
      <x v="92"/>
      <x v="21"/>
    </i>
    <i r="2">
      <x v="7"/>
      <x v="7"/>
      <x v="8"/>
      <x v="76"/>
      <x v="21"/>
    </i>
    <i r="4">
      <x v="11"/>
      <x v="84"/>
      <x v="21"/>
    </i>
    <i r="4">
      <x v="14"/>
      <x v="76"/>
      <x v="21"/>
    </i>
    <i r="5">
      <x v="84"/>
      <x v="21"/>
    </i>
    <i r="4">
      <x v="17"/>
      <x v="84"/>
      <x v="21"/>
    </i>
    <i r="4">
      <x v="18"/>
      <x v="84"/>
      <x v="21"/>
    </i>
    <i r="5">
      <x v="92"/>
      <x v="21"/>
    </i>
    <i r="4">
      <x v="22"/>
      <x v="92"/>
      <x v="21"/>
    </i>
    <i r="4">
      <x v="23"/>
      <x v="84"/>
      <x v="21"/>
    </i>
    <i r="5">
      <x v="92"/>
      <x v="21"/>
    </i>
    <i r="4">
      <x v="24"/>
      <x v="92"/>
      <x v="21"/>
    </i>
    <i r="4">
      <x v="32"/>
      <x v="92"/>
      <x v="21"/>
    </i>
    <i r="4">
      <x v="33"/>
      <x v="92"/>
      <x v="21"/>
    </i>
    <i r="4">
      <x v="34"/>
      <x v="84"/>
      <x v="21"/>
    </i>
    <i r="4">
      <x v="36"/>
      <x v="92"/>
      <x v="21"/>
    </i>
    <i r="4">
      <x v="38"/>
      <x v="76"/>
      <x v="21"/>
    </i>
    <i r="5">
      <x v="92"/>
      <x v="21"/>
    </i>
    <i r="4">
      <x v="43"/>
      <x v="92"/>
      <x v="21"/>
    </i>
    <i r="4">
      <x v="45"/>
      <x v="92"/>
      <x v="21"/>
    </i>
    <i r="4">
      <x v="47"/>
      <x v="76"/>
      <x v="21"/>
    </i>
    <i r="4">
      <x v="51"/>
      <x v="76"/>
      <x v="21"/>
    </i>
    <i r="5">
      <x v="84"/>
      <x v="21"/>
    </i>
    <i r="4">
      <x v="56"/>
      <x v="76"/>
      <x v="21"/>
    </i>
    <i r="4">
      <x v="59"/>
      <x v="84"/>
      <x v="21"/>
    </i>
    <i r="4">
      <x v="60"/>
      <x v="92"/>
      <x v="21"/>
    </i>
    <i r="4">
      <x v="66"/>
      <x v="76"/>
      <x v="21"/>
    </i>
    <i r="4">
      <x v="68"/>
      <x v="84"/>
      <x v="21"/>
    </i>
    <i r="4">
      <x v="71"/>
      <x v="76"/>
      <x v="21"/>
    </i>
    <i r="4">
      <x v="74"/>
      <x v="84"/>
      <x v="21"/>
    </i>
    <i r="4">
      <x v="76"/>
      <x v="84"/>
      <x v="21"/>
    </i>
    <i r="4">
      <x v="78"/>
      <x v="76"/>
      <x v="21"/>
    </i>
    <i r="4">
      <x v="82"/>
      <x v="76"/>
      <x v="21"/>
    </i>
    <i r="4">
      <x v="83"/>
      <x v="76"/>
      <x v="21"/>
    </i>
    <i r="4">
      <x v="87"/>
      <x v="84"/>
      <x v="21"/>
    </i>
    <i r="5">
      <x v="92"/>
      <x v="21"/>
    </i>
    <i r="4">
      <x v="88"/>
      <x v="92"/>
      <x v="21"/>
    </i>
    <i r="4">
      <x v="102"/>
      <x v="92"/>
      <x v="21"/>
    </i>
    <i r="4">
      <x v="103"/>
      <x v="76"/>
      <x v="21"/>
    </i>
    <i r="4">
      <x v="111"/>
      <x v="92"/>
      <x v="21"/>
    </i>
    <i r="4">
      <x v="112"/>
      <x v="76"/>
      <x v="21"/>
    </i>
    <i r="4">
      <x v="124"/>
      <x v="76"/>
      <x v="21"/>
    </i>
    <i r="5">
      <x v="92"/>
      <x v="21"/>
    </i>
    <i r="4">
      <x v="125"/>
      <x v="76"/>
      <x v="21"/>
    </i>
    <i r="4">
      <x v="133"/>
      <x v="92"/>
      <x v="21"/>
    </i>
    <i r="4">
      <x v="136"/>
      <x v="84"/>
      <x v="21"/>
    </i>
    <i r="4">
      <x v="137"/>
      <x v="76"/>
      <x v="21"/>
    </i>
    <i r="5">
      <x v="84"/>
      <x v="21"/>
    </i>
    <i r="4">
      <x v="138"/>
      <x v="84"/>
      <x v="21"/>
    </i>
    <i r="4">
      <x v="142"/>
      <x v="92"/>
      <x v="21"/>
    </i>
    <i r="4">
      <x v="144"/>
      <x v="84"/>
      <x v="21"/>
    </i>
    <i r="4">
      <x v="149"/>
      <x v="76"/>
      <x v="21"/>
    </i>
    <i r="4">
      <x v="150"/>
      <x v="76"/>
      <x v="21"/>
    </i>
    <i r="4">
      <x v="151"/>
      <x v="76"/>
      <x v="21"/>
    </i>
    <i r="4">
      <x v="153"/>
      <x v="76"/>
      <x v="21"/>
    </i>
    <i r="4">
      <x v="154"/>
      <x v="76"/>
      <x v="21"/>
    </i>
    <i r="4">
      <x v="155"/>
      <x v="76"/>
      <x v="21"/>
    </i>
    <i r="5">
      <x v="84"/>
      <x v="21"/>
    </i>
    <i r="4">
      <x v="156"/>
      <x v="92"/>
      <x v="21"/>
    </i>
    <i r="4">
      <x v="157"/>
      <x v="92"/>
      <x v="21"/>
    </i>
    <i r="4">
      <x v="158"/>
      <x v="84"/>
      <x v="21"/>
    </i>
    <i r="4">
      <x v="160"/>
      <x v="84"/>
      <x v="21"/>
    </i>
    <i r="4">
      <x v="161"/>
      <x v="92"/>
      <x v="21"/>
    </i>
    <i r="4">
      <x v="162"/>
      <x v="92"/>
      <x v="21"/>
    </i>
    <i r="4">
      <x v="164"/>
      <x v="76"/>
      <x v="21"/>
    </i>
    <i r="4">
      <x v="169"/>
      <x v="92"/>
      <x v="21"/>
    </i>
    <i r="4">
      <x v="170"/>
      <x v="84"/>
      <x v="21"/>
    </i>
    <i r="4">
      <x v="171"/>
      <x v="84"/>
      <x v="21"/>
    </i>
    <i r="4">
      <x v="172"/>
      <x v="76"/>
      <x v="21"/>
    </i>
    <i r="5">
      <x v="84"/>
      <x v="21"/>
    </i>
    <i r="4">
      <x v="174"/>
      <x v="92"/>
      <x v="21"/>
    </i>
    <i r="4">
      <x v="175"/>
      <x v="84"/>
      <x v="21"/>
    </i>
    <i r="4">
      <x v="176"/>
      <x v="84"/>
      <x v="21"/>
    </i>
    <i r="4">
      <x v="178"/>
      <x v="84"/>
      <x v="21"/>
    </i>
    <i r="4">
      <x v="181"/>
      <x v="92"/>
      <x v="21"/>
    </i>
    <i r="4">
      <x v="183"/>
      <x v="84"/>
      <x v="21"/>
    </i>
    <i r="5">
      <x v="92"/>
      <x v="21"/>
    </i>
    <i r="4">
      <x v="185"/>
      <x v="76"/>
      <x v="21"/>
    </i>
    <i r="4">
      <x v="193"/>
      <x v="76"/>
      <x v="21"/>
    </i>
    <i r="4">
      <x v="194"/>
      <x v="84"/>
      <x v="21"/>
    </i>
    <i r="4">
      <x v="196"/>
      <x v="92"/>
      <x v="21"/>
    </i>
    <i r="4">
      <x v="199"/>
      <x v="92"/>
      <x v="21"/>
    </i>
    <i r="4">
      <x v="204"/>
      <x v="76"/>
      <x v="21"/>
    </i>
    <i r="5">
      <x v="92"/>
      <x v="21"/>
    </i>
    <i r="4">
      <x v="205"/>
      <x v="84"/>
      <x v="21"/>
    </i>
    <i r="5">
      <x v="92"/>
      <x v="21"/>
    </i>
    <i r="4">
      <x v="208"/>
      <x v="76"/>
      <x v="21"/>
    </i>
    <i r="4">
      <x v="209"/>
      <x v="92"/>
      <x v="21"/>
    </i>
    <i r="4">
      <x v="210"/>
      <x v="92"/>
      <x v="21"/>
    </i>
    <i r="4">
      <x v="213"/>
      <x v="84"/>
      <x v="21"/>
    </i>
    <i r="4">
      <x v="214"/>
      <x v="84"/>
      <x v="21"/>
    </i>
    <i r="4">
      <x v="219"/>
      <x v="84"/>
      <x v="21"/>
    </i>
    <i r="4">
      <x v="233"/>
      <x v="92"/>
      <x v="21"/>
    </i>
    <i r="4">
      <x v="238"/>
      <x v="92"/>
      <x v="21"/>
    </i>
    <i r="4">
      <x v="241"/>
      <x v="76"/>
      <x v="21"/>
    </i>
    <i r="4">
      <x v="245"/>
      <x v="92"/>
      <x v="21"/>
    </i>
    <i r="4">
      <x v="249"/>
      <x v="84"/>
      <x v="21"/>
    </i>
    <i r="4">
      <x v="250"/>
      <x v="84"/>
      <x v="21"/>
    </i>
    <i r="4">
      <x v="253"/>
      <x v="76"/>
      <x v="21"/>
    </i>
    <i r="4">
      <x v="254"/>
      <x v="84"/>
      <x v="21"/>
    </i>
    <i r="4">
      <x v="257"/>
      <x v="84"/>
      <x v="21"/>
    </i>
    <i r="4">
      <x v="258"/>
      <x v="92"/>
      <x v="21"/>
    </i>
    <i r="4">
      <x v="281"/>
      <x v="76"/>
      <x v="21"/>
    </i>
    <i r="4">
      <x v="282"/>
      <x v="92"/>
      <x v="21"/>
    </i>
    <i r="4">
      <x v="285"/>
      <x v="92"/>
      <x v="21"/>
    </i>
    <i r="4">
      <x v="292"/>
      <x v="84"/>
      <x v="21"/>
    </i>
    <i r="4">
      <x v="296"/>
      <x v="92"/>
      <x v="21"/>
    </i>
    <i r="4">
      <x v="298"/>
      <x v="84"/>
      <x v="21"/>
    </i>
    <i r="4">
      <x v="300"/>
      <x v="92"/>
      <x v="21"/>
    </i>
    <i r="4">
      <x v="303"/>
      <x v="76"/>
      <x v="21"/>
    </i>
    <i r="4">
      <x v="305"/>
      <x v="84"/>
      <x v="21"/>
    </i>
    <i r="4">
      <x v="306"/>
      <x v="92"/>
      <x v="21"/>
    </i>
    <i r="4">
      <x v="307"/>
      <x v="84"/>
      <x v="21"/>
    </i>
    <i r="4">
      <x v="308"/>
      <x v="76"/>
      <x v="21"/>
    </i>
    <i r="4">
      <x v="311"/>
      <x v="92"/>
      <x v="21"/>
    </i>
    <i r="4">
      <x v="314"/>
      <x v="84"/>
      <x v="21"/>
    </i>
    <i r="4">
      <x v="315"/>
      <x v="92"/>
      <x v="21"/>
    </i>
    <i r="4">
      <x v="319"/>
      <x v="92"/>
      <x v="21"/>
    </i>
    <i r="4">
      <x v="323"/>
      <x v="84"/>
      <x v="21"/>
    </i>
    <i r="4">
      <x v="327"/>
      <x v="76"/>
      <x v="21"/>
    </i>
    <i r="4">
      <x v="328"/>
      <x v="84"/>
      <x v="21"/>
    </i>
    <i r="4">
      <x v="331"/>
      <x v="92"/>
      <x v="21"/>
    </i>
    <i r="4">
      <x v="335"/>
      <x v="92"/>
      <x v="21"/>
    </i>
    <i r="4">
      <x v="337"/>
      <x v="92"/>
      <x v="21"/>
    </i>
    <i r="4">
      <x v="339"/>
      <x v="76"/>
      <x v="21"/>
    </i>
    <i r="4">
      <x v="340"/>
      <x v="76"/>
      <x v="21"/>
    </i>
    <i r="4">
      <x v="343"/>
      <x v="84"/>
      <x v="21"/>
    </i>
    <i r="4">
      <x v="350"/>
      <x v="76"/>
      <x v="21"/>
    </i>
    <i r="4">
      <x v="352"/>
      <x v="92"/>
      <x v="21"/>
    </i>
    <i r="4">
      <x v="359"/>
      <x v="76"/>
      <x v="21"/>
    </i>
    <i>
      <x v="19"/>
      <x v="15"/>
      <x v="1"/>
      <x v="7"/>
      <x v="41"/>
      <x v="87"/>
      <x v="21"/>
    </i>
    <i r="2">
      <x v="6"/>
      <x v="7"/>
      <x v="272"/>
      <x v="87"/>
      <x v="21"/>
    </i>
    <i r="4">
      <x v="276"/>
      <x v="97"/>
      <x v="21"/>
    </i>
    <i r="2">
      <x v="7"/>
      <x v="7"/>
      <x v="4"/>
      <x v="87"/>
      <x v="21"/>
    </i>
    <i r="4">
      <x v="12"/>
      <x v="87"/>
      <x v="21"/>
    </i>
    <i r="4">
      <x v="15"/>
      <x v="77"/>
      <x v="21"/>
    </i>
    <i r="5">
      <x v="87"/>
      <x v="21"/>
    </i>
    <i r="4">
      <x v="22"/>
      <x v="87"/>
      <x v="21"/>
    </i>
    <i r="4">
      <x v="26"/>
      <x v="77"/>
      <x v="21"/>
    </i>
    <i r="4">
      <x v="32"/>
      <x v="87"/>
      <x v="21"/>
    </i>
    <i r="4">
      <x v="35"/>
      <x v="87"/>
      <x v="21"/>
    </i>
    <i r="4">
      <x v="38"/>
      <x v="77"/>
      <x v="21"/>
    </i>
    <i r="4">
      <x v="43"/>
      <x v="77"/>
      <x v="21"/>
    </i>
    <i r="4">
      <x v="45"/>
      <x v="87"/>
      <x v="21"/>
    </i>
    <i r="4">
      <x v="49"/>
      <x v="77"/>
      <x v="21"/>
    </i>
    <i r="5">
      <x v="87"/>
      <x v="21"/>
    </i>
    <i r="4">
      <x v="51"/>
      <x v="77"/>
      <x v="21"/>
    </i>
    <i r="4">
      <x v="57"/>
      <x v="87"/>
      <x v="21"/>
    </i>
    <i r="4">
      <x v="59"/>
      <x v="87"/>
      <x v="21"/>
    </i>
    <i r="4">
      <x v="61"/>
      <x v="77"/>
      <x v="21"/>
    </i>
    <i r="4">
      <x v="64"/>
      <x v="87"/>
      <x v="21"/>
    </i>
    <i r="4">
      <x v="66"/>
      <x v="87"/>
      <x v="21"/>
    </i>
    <i r="4">
      <x v="69"/>
      <x v="77"/>
      <x v="21"/>
    </i>
    <i r="4">
      <x v="74"/>
      <x v="77"/>
      <x v="21"/>
    </i>
    <i r="4">
      <x v="76"/>
      <x v="77"/>
      <x v="21"/>
    </i>
    <i r="5">
      <x v="87"/>
      <x v="21"/>
    </i>
    <i r="4">
      <x v="82"/>
      <x v="87"/>
      <x v="21"/>
    </i>
    <i r="4">
      <x v="84"/>
      <x v="77"/>
      <x v="21"/>
    </i>
    <i r="4">
      <x v="88"/>
      <x v="77"/>
      <x v="21"/>
    </i>
    <i r="4">
      <x v="90"/>
      <x v="87"/>
      <x v="21"/>
    </i>
    <i r="4">
      <x v="92"/>
      <x v="87"/>
      <x v="21"/>
    </i>
    <i r="4">
      <x v="95"/>
      <x v="87"/>
      <x v="21"/>
    </i>
    <i r="4">
      <x v="99"/>
      <x v="77"/>
      <x v="21"/>
    </i>
    <i r="4">
      <x v="104"/>
      <x v="87"/>
      <x v="21"/>
    </i>
    <i r="4">
      <x v="105"/>
      <x v="77"/>
      <x v="21"/>
    </i>
    <i r="4">
      <x v="106"/>
      <x v="87"/>
      <x v="21"/>
    </i>
    <i r="4">
      <x v="111"/>
      <x v="87"/>
      <x v="21"/>
    </i>
    <i r="4">
      <x v="118"/>
      <x v="87"/>
      <x v="21"/>
    </i>
    <i r="4">
      <x v="119"/>
      <x v="87"/>
      <x v="21"/>
    </i>
    <i r="4">
      <x v="125"/>
      <x v="77"/>
      <x v="21"/>
    </i>
    <i r="4">
      <x v="129"/>
      <x v="77"/>
      <x v="21"/>
    </i>
    <i r="4">
      <x v="130"/>
      <x v="77"/>
      <x v="21"/>
    </i>
    <i r="4">
      <x v="134"/>
      <x v="87"/>
      <x v="21"/>
    </i>
    <i r="4">
      <x v="135"/>
      <x v="77"/>
      <x v="21"/>
    </i>
    <i r="4">
      <x v="139"/>
      <x v="87"/>
      <x v="21"/>
    </i>
    <i r="4">
      <x v="140"/>
      <x v="87"/>
      <x v="21"/>
    </i>
    <i r="4">
      <x v="144"/>
      <x v="87"/>
      <x v="21"/>
    </i>
    <i r="4">
      <x v="145"/>
      <x v="77"/>
      <x v="21"/>
    </i>
    <i r="5">
      <x v="87"/>
      <x v="21"/>
    </i>
    <i r="4">
      <x v="148"/>
      <x v="87"/>
      <x v="21"/>
    </i>
    <i r="4">
      <x v="158"/>
      <x v="77"/>
      <x v="21"/>
    </i>
    <i r="4">
      <x v="162"/>
      <x v="77"/>
      <x v="21"/>
    </i>
    <i r="5">
      <x v="87"/>
      <x v="21"/>
    </i>
    <i r="4">
      <x v="168"/>
      <x v="77"/>
      <x v="21"/>
    </i>
    <i r="4">
      <x v="170"/>
      <x v="77"/>
      <x v="21"/>
    </i>
    <i r="4">
      <x v="171"/>
      <x v="87"/>
      <x v="21"/>
    </i>
    <i r="4">
      <x v="180"/>
      <x v="77"/>
      <x v="21"/>
    </i>
    <i r="5">
      <x v="87"/>
      <x v="21"/>
    </i>
    <i r="4">
      <x v="185"/>
      <x v="77"/>
      <x v="21"/>
    </i>
    <i r="4">
      <x v="186"/>
      <x v="77"/>
      <x v="21"/>
    </i>
    <i r="4">
      <x v="187"/>
      <x v="77"/>
      <x v="21"/>
    </i>
    <i r="5">
      <x v="87"/>
      <x v="21"/>
    </i>
    <i r="4">
      <x v="191"/>
      <x v="87"/>
      <x v="21"/>
    </i>
    <i r="4">
      <x v="195"/>
      <x v="87"/>
      <x v="21"/>
    </i>
    <i r="4">
      <x v="196"/>
      <x v="77"/>
      <x v="21"/>
    </i>
    <i r="4">
      <x v="200"/>
      <x v="87"/>
      <x v="21"/>
    </i>
    <i r="4">
      <x v="201"/>
      <x v="77"/>
      <x v="21"/>
    </i>
    <i r="4">
      <x v="204"/>
      <x v="77"/>
      <x v="21"/>
    </i>
    <i r="4">
      <x v="205"/>
      <x v="77"/>
      <x v="21"/>
    </i>
    <i r="4">
      <x v="207"/>
      <x v="77"/>
      <x v="21"/>
    </i>
    <i r="4">
      <x v="212"/>
      <x v="87"/>
      <x v="21"/>
    </i>
    <i r="4">
      <x v="213"/>
      <x v="77"/>
      <x v="21"/>
    </i>
    <i r="4">
      <x v="215"/>
      <x v="77"/>
      <x v="21"/>
    </i>
    <i r="4">
      <x v="217"/>
      <x v="77"/>
      <x v="21"/>
    </i>
    <i r="4">
      <x v="218"/>
      <x v="77"/>
      <x v="21"/>
    </i>
    <i r="4">
      <x v="224"/>
      <x v="77"/>
      <x v="21"/>
    </i>
    <i r="4">
      <x v="245"/>
      <x v="87"/>
      <x v="21"/>
    </i>
    <i r="4">
      <x v="246"/>
      <x v="77"/>
      <x v="21"/>
    </i>
    <i r="4">
      <x v="247"/>
      <x v="87"/>
      <x v="21"/>
    </i>
    <i r="4">
      <x v="251"/>
      <x v="87"/>
      <x v="21"/>
    </i>
    <i r="4">
      <x v="255"/>
      <x v="77"/>
      <x v="21"/>
    </i>
    <i r="4">
      <x v="256"/>
      <x v="87"/>
      <x v="21"/>
    </i>
    <i r="4">
      <x v="262"/>
      <x v="77"/>
      <x v="21"/>
    </i>
    <i r="4">
      <x v="263"/>
      <x v="77"/>
      <x v="21"/>
    </i>
    <i r="5">
      <x v="87"/>
      <x v="21"/>
    </i>
    <i r="4">
      <x v="280"/>
      <x v="77"/>
      <x v="21"/>
    </i>
    <i r="5">
      <x v="87"/>
      <x v="21"/>
    </i>
    <i r="4">
      <x v="282"/>
      <x v="77"/>
      <x v="21"/>
    </i>
    <i r="5">
      <x v="87"/>
      <x v="21"/>
    </i>
    <i r="4">
      <x v="284"/>
      <x v="77"/>
      <x v="21"/>
    </i>
    <i r="4">
      <x v="285"/>
      <x v="87"/>
      <x v="21"/>
    </i>
    <i r="4">
      <x v="291"/>
      <x v="87"/>
      <x v="21"/>
    </i>
    <i r="4">
      <x v="296"/>
      <x v="87"/>
      <x v="21"/>
    </i>
    <i r="4">
      <x v="301"/>
      <x v="77"/>
      <x v="21"/>
    </i>
    <i r="4">
      <x v="305"/>
      <x v="77"/>
      <x v="21"/>
    </i>
    <i r="4">
      <x v="307"/>
      <x v="77"/>
      <x v="21"/>
    </i>
    <i r="4">
      <x v="310"/>
      <x v="77"/>
      <x v="21"/>
    </i>
    <i r="4">
      <x v="312"/>
      <x v="77"/>
      <x v="21"/>
    </i>
    <i r="4">
      <x v="313"/>
      <x v="87"/>
      <x v="21"/>
    </i>
    <i r="4">
      <x v="322"/>
      <x v="77"/>
      <x v="21"/>
    </i>
    <i r="4">
      <x v="323"/>
      <x v="87"/>
      <x v="21"/>
    </i>
    <i r="4">
      <x v="325"/>
      <x v="77"/>
      <x v="21"/>
    </i>
    <i r="4">
      <x v="327"/>
      <x v="87"/>
      <x v="21"/>
    </i>
    <i r="4">
      <x v="330"/>
      <x v="87"/>
      <x v="21"/>
    </i>
    <i r="4">
      <x v="332"/>
      <x v="87"/>
      <x v="21"/>
    </i>
    <i r="4">
      <x v="339"/>
      <x v="77"/>
      <x v="21"/>
    </i>
    <i r="4">
      <x v="342"/>
      <x v="77"/>
      <x v="21"/>
    </i>
    <i r="4">
      <x v="350"/>
      <x v="87"/>
      <x v="21"/>
    </i>
    <i r="4">
      <x v="351"/>
      <x v="87"/>
      <x v="21"/>
    </i>
    <i r="4">
      <x v="353"/>
      <x v="77"/>
      <x v="21"/>
    </i>
    <i r="4">
      <x v="356"/>
      <x v="77"/>
      <x v="21"/>
    </i>
    <i r="5">
      <x v="87"/>
      <x v="21"/>
    </i>
    <i r="1">
      <x v="16"/>
      <x v="6"/>
      <x v="7"/>
      <x v="267"/>
      <x v="90"/>
      <x v="21"/>
    </i>
    <i r="4">
      <x v="268"/>
      <x v="90"/>
      <x v="21"/>
    </i>
    <i r="4">
      <x v="269"/>
      <x v="87"/>
      <x v="21"/>
    </i>
    <i r="5">
      <x v="90"/>
      <x v="21"/>
    </i>
    <i r="4">
      <x v="270"/>
      <x v="87"/>
      <x v="21"/>
    </i>
    <i r="4">
      <x v="275"/>
      <x v="90"/>
      <x v="21"/>
    </i>
    <i r="4">
      <x v="277"/>
      <x v="90"/>
      <x v="21"/>
    </i>
    <i r="4">
      <x v="278"/>
      <x v="90"/>
      <x v="21"/>
    </i>
    <i r="4">
      <x v="279"/>
      <x v="77"/>
      <x v="21"/>
    </i>
    <i r="2">
      <x v="7"/>
      <x v="7"/>
      <x v="4"/>
      <x v="77"/>
      <x v="21"/>
    </i>
    <i r="5">
      <x v="90"/>
      <x v="21"/>
    </i>
    <i r="4">
      <x v="9"/>
      <x v="77"/>
      <x v="21"/>
    </i>
    <i r="5">
      <x v="90"/>
      <x v="21"/>
    </i>
    <i r="4">
      <x v="16"/>
      <x v="90"/>
      <x v="21"/>
    </i>
    <i r="4">
      <x v="18"/>
      <x v="90"/>
      <x v="21"/>
    </i>
    <i r="4">
      <x v="19"/>
      <x v="90"/>
      <x v="21"/>
    </i>
    <i r="4">
      <x v="23"/>
      <x v="77"/>
      <x v="21"/>
    </i>
    <i r="4">
      <x v="26"/>
      <x v="90"/>
      <x v="21"/>
    </i>
    <i r="4">
      <x v="29"/>
      <x v="77"/>
      <x v="21"/>
    </i>
    <i r="4">
      <x v="30"/>
      <x v="77"/>
      <x v="21"/>
    </i>
    <i r="4">
      <x v="35"/>
      <x v="87"/>
      <x v="21"/>
    </i>
    <i r="4">
      <x v="36"/>
      <x v="87"/>
      <x v="21"/>
    </i>
    <i r="4">
      <x v="42"/>
      <x v="87"/>
      <x v="21"/>
    </i>
    <i r="4">
      <x v="43"/>
      <x v="77"/>
      <x v="21"/>
    </i>
    <i r="4">
      <x v="44"/>
      <x v="77"/>
      <x v="21"/>
    </i>
    <i r="4">
      <x v="49"/>
      <x v="77"/>
      <x v="21"/>
    </i>
    <i r="4">
      <x v="50"/>
      <x v="87"/>
      <x v="21"/>
    </i>
    <i r="4">
      <x v="52"/>
      <x v="87"/>
      <x v="21"/>
    </i>
    <i r="4">
      <x v="54"/>
      <x v="90"/>
      <x v="21"/>
    </i>
    <i r="4">
      <x v="55"/>
      <x v="77"/>
      <x v="21"/>
    </i>
    <i r="5">
      <x v="87"/>
      <x v="21"/>
    </i>
    <i r="4">
      <x v="61"/>
      <x v="77"/>
      <x v="21"/>
    </i>
    <i r="5">
      <x v="87"/>
      <x v="21"/>
    </i>
    <i r="4">
      <x v="64"/>
      <x v="90"/>
      <x v="21"/>
    </i>
    <i r="4">
      <x v="66"/>
      <x v="87"/>
      <x v="21"/>
    </i>
    <i r="4">
      <x v="67"/>
      <x v="87"/>
      <x v="21"/>
    </i>
    <i r="5">
      <x v="90"/>
      <x v="21"/>
    </i>
    <i r="4">
      <x v="69"/>
      <x v="87"/>
      <x v="21"/>
    </i>
    <i r="4">
      <x v="72"/>
      <x v="90"/>
      <x v="21"/>
    </i>
    <i r="4">
      <x v="74"/>
      <x v="87"/>
      <x v="21"/>
    </i>
    <i r="4">
      <x v="76"/>
      <x v="77"/>
      <x v="21"/>
    </i>
    <i r="5">
      <x v="87"/>
      <x v="21"/>
    </i>
    <i r="5">
      <x v="90"/>
      <x v="21"/>
    </i>
    <i r="4">
      <x v="78"/>
      <x v="87"/>
      <x v="21"/>
    </i>
    <i r="4">
      <x v="81"/>
      <x v="87"/>
      <x v="21"/>
    </i>
    <i r="4">
      <x v="82"/>
      <x v="87"/>
      <x v="21"/>
    </i>
    <i r="4">
      <x v="84"/>
      <x v="90"/>
      <x v="21"/>
    </i>
    <i r="4">
      <x v="85"/>
      <x v="87"/>
      <x v="21"/>
    </i>
    <i r="4">
      <x v="87"/>
      <x v="87"/>
      <x v="21"/>
    </i>
    <i r="4">
      <x v="91"/>
      <x v="90"/>
      <x v="21"/>
    </i>
    <i r="4">
      <x v="92"/>
      <x v="90"/>
      <x v="21"/>
    </i>
    <i r="4">
      <x v="94"/>
      <x v="77"/>
      <x v="21"/>
    </i>
    <i r="5">
      <x v="90"/>
      <x v="21"/>
    </i>
    <i r="4">
      <x v="101"/>
      <x v="87"/>
      <x v="21"/>
    </i>
    <i r="5">
      <x v="90"/>
      <x v="21"/>
    </i>
    <i r="4">
      <x v="102"/>
      <x v="87"/>
      <x v="21"/>
    </i>
    <i r="4">
      <x v="108"/>
      <x v="90"/>
      <x v="21"/>
    </i>
    <i r="4">
      <x v="113"/>
      <x v="77"/>
      <x v="21"/>
    </i>
    <i r="4">
      <x v="114"/>
      <x v="87"/>
      <x v="21"/>
    </i>
    <i r="4">
      <x v="115"/>
      <x v="87"/>
      <x v="21"/>
    </i>
    <i r="4">
      <x v="116"/>
      <x v="90"/>
      <x v="21"/>
    </i>
    <i r="4">
      <x v="117"/>
      <x v="77"/>
      <x v="21"/>
    </i>
    <i r="5">
      <x v="90"/>
      <x v="21"/>
    </i>
    <i r="4">
      <x v="118"/>
      <x v="77"/>
      <x v="21"/>
    </i>
    <i r="4">
      <x v="123"/>
      <x v="87"/>
      <x v="21"/>
    </i>
    <i r="4">
      <x v="124"/>
      <x v="87"/>
      <x v="21"/>
    </i>
    <i r="4">
      <x v="127"/>
      <x v="90"/>
      <x v="21"/>
    </i>
    <i r="4">
      <x v="128"/>
      <x v="77"/>
      <x v="21"/>
    </i>
    <i r="5">
      <x v="87"/>
      <x v="21"/>
    </i>
    <i r="4">
      <x v="133"/>
      <x v="90"/>
      <x v="21"/>
    </i>
    <i r="4">
      <x v="137"/>
      <x v="77"/>
      <x v="21"/>
    </i>
    <i r="4">
      <x v="142"/>
      <x v="77"/>
      <x v="21"/>
    </i>
    <i r="5">
      <x v="90"/>
      <x v="21"/>
    </i>
    <i r="4">
      <x v="143"/>
      <x v="77"/>
      <x v="21"/>
    </i>
    <i r="5">
      <x v="87"/>
      <x v="21"/>
    </i>
    <i r="4">
      <x v="144"/>
      <x v="77"/>
      <x v="21"/>
    </i>
    <i r="4">
      <x v="146"/>
      <x v="90"/>
      <x v="21"/>
    </i>
    <i r="4">
      <x v="147"/>
      <x v="87"/>
      <x v="21"/>
    </i>
    <i r="4">
      <x v="151"/>
      <x v="87"/>
      <x v="21"/>
    </i>
    <i r="4">
      <x v="152"/>
      <x v="87"/>
      <x v="21"/>
    </i>
    <i r="4">
      <x v="153"/>
      <x v="90"/>
      <x v="21"/>
    </i>
    <i r="4">
      <x v="157"/>
      <x v="87"/>
      <x v="21"/>
    </i>
    <i r="4">
      <x v="160"/>
      <x v="87"/>
      <x v="21"/>
    </i>
    <i r="5">
      <x v="90"/>
      <x v="21"/>
    </i>
    <i r="4">
      <x v="161"/>
      <x v="87"/>
      <x v="21"/>
    </i>
    <i r="4">
      <x v="166"/>
      <x v="77"/>
      <x v="21"/>
    </i>
    <i r="4">
      <x v="168"/>
      <x v="87"/>
      <x v="21"/>
    </i>
    <i r="4">
      <x v="170"/>
      <x v="77"/>
      <x v="21"/>
    </i>
    <i r="4">
      <x v="184"/>
      <x v="77"/>
      <x v="21"/>
    </i>
    <i r="4">
      <x v="186"/>
      <x v="77"/>
      <x v="21"/>
    </i>
    <i r="4">
      <x v="187"/>
      <x v="87"/>
      <x v="21"/>
    </i>
    <i r="5">
      <x v="90"/>
      <x v="21"/>
    </i>
    <i r="4">
      <x v="193"/>
      <x v="77"/>
      <x v="21"/>
    </i>
    <i r="4">
      <x v="194"/>
      <x v="87"/>
      <x v="21"/>
    </i>
    <i r="4">
      <x v="198"/>
      <x v="77"/>
      <x v="21"/>
    </i>
    <i r="5">
      <x v="90"/>
      <x v="21"/>
    </i>
    <i r="4">
      <x v="199"/>
      <x v="87"/>
      <x v="21"/>
    </i>
    <i r="4">
      <x v="201"/>
      <x v="87"/>
      <x v="21"/>
    </i>
    <i r="4">
      <x v="206"/>
      <x v="87"/>
      <x v="21"/>
    </i>
    <i r="4">
      <x v="208"/>
      <x v="87"/>
      <x v="21"/>
    </i>
    <i r="4">
      <x v="212"/>
      <x v="90"/>
      <x v="21"/>
    </i>
    <i r="4">
      <x v="225"/>
      <x v="77"/>
      <x v="21"/>
    </i>
    <i r="4">
      <x v="229"/>
      <x v="77"/>
      <x v="21"/>
    </i>
    <i r="5">
      <x v="87"/>
      <x v="21"/>
    </i>
    <i r="4">
      <x v="231"/>
      <x v="77"/>
      <x v="21"/>
    </i>
    <i r="4">
      <x v="232"/>
      <x v="90"/>
      <x v="21"/>
    </i>
    <i r="4">
      <x v="233"/>
      <x v="90"/>
      <x v="21"/>
    </i>
    <i r="4">
      <x v="240"/>
      <x v="77"/>
      <x v="21"/>
    </i>
    <i r="4">
      <x v="245"/>
      <x v="90"/>
      <x v="21"/>
    </i>
    <i r="4">
      <x v="247"/>
      <x v="87"/>
      <x v="21"/>
    </i>
    <i r="4">
      <x v="248"/>
      <x v="77"/>
      <x v="21"/>
    </i>
    <i r="4">
      <x v="249"/>
      <x v="87"/>
      <x v="21"/>
    </i>
    <i r="4">
      <x v="250"/>
      <x v="87"/>
      <x v="21"/>
    </i>
    <i r="4">
      <x v="252"/>
      <x v="77"/>
      <x v="21"/>
    </i>
    <i r="4">
      <x v="253"/>
      <x v="90"/>
      <x v="21"/>
    </i>
    <i r="4">
      <x v="257"/>
      <x v="90"/>
      <x v="21"/>
    </i>
    <i r="4">
      <x v="259"/>
      <x v="77"/>
      <x v="21"/>
    </i>
    <i r="4">
      <x v="261"/>
      <x v="77"/>
      <x v="21"/>
    </i>
    <i r="4">
      <x v="263"/>
      <x v="77"/>
      <x v="21"/>
    </i>
    <i r="4">
      <x v="285"/>
      <x v="77"/>
      <x v="21"/>
    </i>
    <i r="4">
      <x v="289"/>
      <x v="87"/>
      <x v="21"/>
    </i>
    <i r="4">
      <x v="294"/>
      <x v="87"/>
      <x v="21"/>
    </i>
    <i r="4">
      <x v="298"/>
      <x v="87"/>
      <x v="21"/>
    </i>
    <i r="4">
      <x v="299"/>
      <x v="87"/>
      <x v="21"/>
    </i>
    <i r="4">
      <x v="301"/>
      <x v="90"/>
      <x v="21"/>
    </i>
    <i r="4">
      <x v="303"/>
      <x v="90"/>
      <x v="21"/>
    </i>
    <i r="4">
      <x v="304"/>
      <x v="90"/>
      <x v="21"/>
    </i>
    <i r="4">
      <x v="307"/>
      <x v="77"/>
      <x v="21"/>
    </i>
    <i r="4">
      <x v="317"/>
      <x v="90"/>
      <x v="21"/>
    </i>
    <i r="4">
      <x v="319"/>
      <x v="90"/>
      <x v="21"/>
    </i>
    <i r="4">
      <x v="324"/>
      <x v="77"/>
      <x v="21"/>
    </i>
    <i r="4">
      <x v="325"/>
      <x v="87"/>
      <x v="21"/>
    </i>
    <i r="4">
      <x v="326"/>
      <x v="77"/>
      <x v="21"/>
    </i>
    <i r="4">
      <x v="327"/>
      <x v="77"/>
      <x v="21"/>
    </i>
    <i r="4">
      <x v="330"/>
      <x v="90"/>
      <x v="21"/>
    </i>
    <i r="4">
      <x v="333"/>
      <x v="87"/>
      <x v="21"/>
    </i>
    <i r="4">
      <x v="339"/>
      <x v="87"/>
      <x v="21"/>
    </i>
    <i r="4">
      <x v="340"/>
      <x v="77"/>
      <x v="21"/>
    </i>
    <i r="5">
      <x v="90"/>
      <x v="21"/>
    </i>
    <i r="4">
      <x v="343"/>
      <x v="90"/>
      <x v="21"/>
    </i>
    <i r="4">
      <x v="346"/>
      <x v="77"/>
      <x v="21"/>
    </i>
    <i r="4">
      <x v="349"/>
      <x v="77"/>
      <x v="21"/>
    </i>
    <i r="4">
      <x v="351"/>
      <x v="87"/>
      <x v="21"/>
    </i>
    <i r="4">
      <x v="352"/>
      <x v="77"/>
      <x v="21"/>
    </i>
    <i r="5">
      <x v="90"/>
      <x v="21"/>
    </i>
    <i r="4">
      <x v="353"/>
      <x v="87"/>
      <x v="21"/>
    </i>
    <i r="5">
      <x v="90"/>
      <x v="21"/>
    </i>
    <i r="4">
      <x v="356"/>
      <x v="77"/>
      <x v="21"/>
    </i>
    <i r="4">
      <x v="357"/>
      <x v="90"/>
      <x v="21"/>
    </i>
    <i r="4">
      <x v="360"/>
      <x v="87"/>
      <x v="21"/>
    </i>
    <i>
      <x v="20"/>
      <x v="15"/>
      <x v="6"/>
      <x v="7"/>
      <x v="268"/>
      <x v="78"/>
      <x v="21"/>
    </i>
    <i r="4">
      <x v="269"/>
      <x v="78"/>
      <x v="21"/>
    </i>
    <i r="4">
      <x v="270"/>
      <x v="78"/>
      <x v="21"/>
    </i>
    <i r="4">
      <x v="279"/>
      <x v="98"/>
      <x v="21"/>
    </i>
    <i r="2">
      <x v="7"/>
      <x v="7"/>
      <x v="4"/>
      <x v="81"/>
      <x v="21"/>
    </i>
    <i r="4">
      <x v="6"/>
      <x v="78"/>
      <x v="21"/>
    </i>
    <i r="4">
      <x v="13"/>
      <x v="78"/>
      <x v="21"/>
    </i>
    <i r="5">
      <x v="81"/>
      <x v="21"/>
    </i>
    <i r="4">
      <x v="17"/>
      <x v="81"/>
      <x v="21"/>
    </i>
    <i r="4">
      <x v="19"/>
      <x v="78"/>
      <x v="21"/>
    </i>
    <i r="4">
      <x v="26"/>
      <x v="78"/>
      <x v="21"/>
    </i>
    <i r="4">
      <x v="29"/>
      <x v="81"/>
      <x v="21"/>
    </i>
    <i r="4">
      <x v="35"/>
      <x v="81"/>
      <x v="21"/>
    </i>
    <i r="4">
      <x v="37"/>
      <x v="78"/>
      <x v="21"/>
    </i>
    <i r="4">
      <x v="38"/>
      <x v="78"/>
      <x v="21"/>
    </i>
    <i r="4">
      <x v="45"/>
      <x v="81"/>
      <x v="21"/>
    </i>
    <i r="4">
      <x v="46"/>
      <x v="78"/>
      <x v="21"/>
    </i>
    <i r="4">
      <x v="55"/>
      <x v="78"/>
      <x v="21"/>
    </i>
    <i r="4">
      <x v="69"/>
      <x v="78"/>
      <x v="21"/>
    </i>
    <i r="4">
      <x v="70"/>
      <x v="81"/>
      <x v="21"/>
    </i>
    <i r="4">
      <x v="72"/>
      <x v="78"/>
      <x v="21"/>
    </i>
    <i r="5">
      <x v="81"/>
      <x v="21"/>
    </i>
    <i r="4">
      <x v="77"/>
      <x v="78"/>
      <x v="21"/>
    </i>
    <i r="4">
      <x v="81"/>
      <x v="81"/>
      <x v="21"/>
    </i>
    <i r="4">
      <x v="95"/>
      <x v="81"/>
      <x v="21"/>
    </i>
    <i r="4">
      <x v="97"/>
      <x v="78"/>
      <x v="21"/>
    </i>
    <i r="4">
      <x v="98"/>
      <x v="78"/>
      <x v="21"/>
    </i>
    <i r="4">
      <x v="99"/>
      <x v="78"/>
      <x v="21"/>
    </i>
    <i r="4">
      <x v="100"/>
      <x v="78"/>
      <x v="21"/>
    </i>
    <i r="4">
      <x v="103"/>
      <x v="78"/>
      <x v="21"/>
    </i>
    <i r="5">
      <x v="81"/>
      <x v="21"/>
    </i>
    <i r="4">
      <x v="108"/>
      <x v="78"/>
      <x v="21"/>
    </i>
    <i r="4">
      <x v="115"/>
      <x v="78"/>
      <x v="21"/>
    </i>
    <i r="5">
      <x v="81"/>
      <x v="21"/>
    </i>
    <i r="4">
      <x v="121"/>
      <x v="81"/>
      <x v="21"/>
    </i>
    <i r="4">
      <x v="125"/>
      <x v="78"/>
      <x v="21"/>
    </i>
    <i r="4">
      <x v="127"/>
      <x v="81"/>
      <x v="21"/>
    </i>
    <i r="4">
      <x v="130"/>
      <x v="81"/>
      <x v="21"/>
    </i>
    <i r="4">
      <x v="134"/>
      <x v="78"/>
      <x v="21"/>
    </i>
    <i r="4">
      <x v="135"/>
      <x v="78"/>
      <x v="21"/>
    </i>
    <i r="5">
      <x v="81"/>
      <x v="21"/>
    </i>
    <i r="4">
      <x v="146"/>
      <x v="81"/>
      <x v="21"/>
    </i>
    <i r="4">
      <x v="152"/>
      <x v="81"/>
      <x v="21"/>
    </i>
    <i r="4">
      <x v="153"/>
      <x v="78"/>
      <x v="21"/>
    </i>
    <i r="4">
      <x v="154"/>
      <x v="78"/>
      <x v="21"/>
    </i>
    <i r="4">
      <x v="155"/>
      <x v="81"/>
      <x v="21"/>
    </i>
    <i r="4">
      <x v="163"/>
      <x v="81"/>
      <x v="21"/>
    </i>
    <i r="4">
      <x v="164"/>
      <x v="81"/>
      <x v="21"/>
    </i>
    <i r="4">
      <x v="168"/>
      <x v="81"/>
      <x v="21"/>
    </i>
    <i r="4">
      <x v="169"/>
      <x v="78"/>
      <x v="21"/>
    </i>
    <i r="4">
      <x v="171"/>
      <x v="81"/>
      <x v="21"/>
    </i>
    <i r="4">
      <x v="172"/>
      <x v="81"/>
      <x v="21"/>
    </i>
    <i r="4">
      <x v="173"/>
      <x v="78"/>
      <x v="21"/>
    </i>
    <i r="4">
      <x v="175"/>
      <x v="78"/>
      <x v="21"/>
    </i>
    <i r="4">
      <x v="188"/>
      <x v="78"/>
      <x v="21"/>
    </i>
    <i r="4">
      <x v="189"/>
      <x v="81"/>
      <x v="21"/>
    </i>
    <i r="4">
      <x v="191"/>
      <x v="78"/>
      <x v="21"/>
    </i>
    <i r="4">
      <x v="192"/>
      <x v="81"/>
      <x v="21"/>
    </i>
    <i r="4">
      <x v="195"/>
      <x v="78"/>
      <x v="21"/>
    </i>
    <i r="4">
      <x v="196"/>
      <x v="81"/>
      <x v="21"/>
    </i>
    <i r="4">
      <x v="198"/>
      <x v="78"/>
      <x v="21"/>
    </i>
    <i r="4">
      <x v="199"/>
      <x v="81"/>
      <x v="21"/>
    </i>
    <i r="4">
      <x v="206"/>
      <x v="78"/>
      <x v="21"/>
    </i>
    <i r="4">
      <x v="209"/>
      <x v="78"/>
      <x v="21"/>
    </i>
    <i r="4">
      <x v="211"/>
      <x v="78"/>
      <x v="21"/>
    </i>
    <i r="4">
      <x v="216"/>
      <x v="81"/>
      <x v="21"/>
    </i>
    <i r="4">
      <x v="217"/>
      <x v="78"/>
      <x v="21"/>
    </i>
    <i r="4">
      <x v="221"/>
      <x v="78"/>
      <x v="21"/>
    </i>
    <i r="4">
      <x v="227"/>
      <x v="78"/>
      <x v="21"/>
    </i>
    <i r="4">
      <x v="228"/>
      <x v="81"/>
      <x v="21"/>
    </i>
    <i r="4">
      <x v="231"/>
      <x v="81"/>
      <x v="21"/>
    </i>
    <i r="4">
      <x v="232"/>
      <x v="78"/>
      <x v="21"/>
    </i>
    <i r="4">
      <x v="235"/>
      <x v="81"/>
      <x v="21"/>
    </i>
    <i r="4">
      <x v="238"/>
      <x v="81"/>
      <x v="21"/>
    </i>
    <i r="4">
      <x v="245"/>
      <x v="78"/>
      <x v="21"/>
    </i>
    <i r="4">
      <x v="248"/>
      <x v="81"/>
      <x v="21"/>
    </i>
    <i r="4">
      <x v="250"/>
      <x v="81"/>
      <x v="21"/>
    </i>
    <i r="4">
      <x v="251"/>
      <x v="81"/>
      <x v="21"/>
    </i>
    <i r="4">
      <x v="252"/>
      <x v="81"/>
      <x v="21"/>
    </i>
    <i r="4">
      <x v="254"/>
      <x v="81"/>
      <x v="21"/>
    </i>
    <i r="4">
      <x v="256"/>
      <x v="81"/>
      <x v="21"/>
    </i>
    <i r="4">
      <x v="260"/>
      <x v="81"/>
      <x v="21"/>
    </i>
    <i r="4">
      <x v="263"/>
      <x v="81"/>
      <x v="21"/>
    </i>
    <i r="4">
      <x v="284"/>
      <x v="81"/>
      <x v="21"/>
    </i>
    <i r="4">
      <x v="285"/>
      <x v="78"/>
      <x v="21"/>
    </i>
    <i r="4">
      <x v="287"/>
      <x v="78"/>
      <x v="21"/>
    </i>
    <i r="4">
      <x v="288"/>
      <x v="81"/>
      <x v="21"/>
    </i>
    <i r="4">
      <x v="289"/>
      <x v="78"/>
      <x v="21"/>
    </i>
    <i r="4">
      <x v="293"/>
      <x v="78"/>
      <x v="21"/>
    </i>
    <i r="5">
      <x v="81"/>
      <x v="21"/>
    </i>
    <i r="4">
      <x v="295"/>
      <x v="78"/>
      <x v="21"/>
    </i>
    <i r="4">
      <x v="301"/>
      <x v="81"/>
      <x v="21"/>
    </i>
    <i r="4">
      <x v="302"/>
      <x v="78"/>
      <x v="21"/>
    </i>
    <i r="4">
      <x v="303"/>
      <x v="78"/>
      <x v="21"/>
    </i>
    <i r="4">
      <x v="312"/>
      <x v="78"/>
      <x v="21"/>
    </i>
    <i r="5">
      <x v="81"/>
      <x v="21"/>
    </i>
    <i r="4">
      <x v="313"/>
      <x v="78"/>
      <x v="21"/>
    </i>
    <i r="4">
      <x v="314"/>
      <x v="81"/>
      <x v="21"/>
    </i>
    <i r="4">
      <x v="315"/>
      <x v="81"/>
      <x v="21"/>
    </i>
    <i r="4">
      <x v="319"/>
      <x v="78"/>
      <x v="21"/>
    </i>
    <i r="4">
      <x v="332"/>
      <x v="78"/>
      <x v="21"/>
    </i>
    <i r="4">
      <x v="338"/>
      <x v="78"/>
      <x v="21"/>
    </i>
    <i r="4">
      <x v="339"/>
      <x v="81"/>
      <x v="21"/>
    </i>
    <i r="4">
      <x v="348"/>
      <x v="81"/>
      <x v="21"/>
    </i>
    <i r="4">
      <x v="351"/>
      <x v="81"/>
      <x v="21"/>
    </i>
    <i r="4">
      <x v="356"/>
      <x v="81"/>
      <x v="21"/>
    </i>
    <i r="4">
      <x v="357"/>
      <x v="81"/>
      <x v="21"/>
    </i>
    <i r="1">
      <x v="16"/>
      <x v="1"/>
      <x v="7"/>
      <x v="41"/>
      <x v="78"/>
      <x v="21"/>
    </i>
    <i r="5">
      <x v="79"/>
      <x v="21"/>
    </i>
    <i r="2">
      <x v="6"/>
      <x v="7"/>
      <x v="265"/>
      <x v="78"/>
      <x v="21"/>
    </i>
    <i r="4">
      <x v="266"/>
      <x v="78"/>
      <x v="21"/>
    </i>
    <i r="4">
      <x v="267"/>
      <x v="81"/>
      <x v="21"/>
    </i>
    <i r="4">
      <x v="268"/>
      <x v="81"/>
      <x v="21"/>
    </i>
    <i r="4">
      <x v="269"/>
      <x v="79"/>
      <x v="21"/>
    </i>
    <i r="4">
      <x v="270"/>
      <x v="78"/>
      <x v="21"/>
    </i>
    <i r="4">
      <x v="273"/>
      <x v="81"/>
      <x v="21"/>
    </i>
    <i r="4">
      <x v="275"/>
      <x v="78"/>
      <x v="21"/>
    </i>
    <i r="5">
      <x v="81"/>
      <x v="21"/>
    </i>
    <i r="4">
      <x v="276"/>
      <x v="78"/>
      <x v="21"/>
    </i>
    <i r="5">
      <x v="79"/>
      <x v="21"/>
    </i>
    <i r="4">
      <x v="278"/>
      <x v="78"/>
      <x v="21"/>
    </i>
    <i r="2">
      <x v="7"/>
      <x v="7"/>
      <x v="4"/>
      <x v="79"/>
      <x v="21"/>
    </i>
    <i r="4">
      <x v="5"/>
      <x v="78"/>
      <x v="21"/>
    </i>
    <i r="4">
      <x v="8"/>
      <x v="79"/>
      <x v="21"/>
    </i>
    <i r="4">
      <x v="9"/>
      <x v="79"/>
      <x v="21"/>
    </i>
    <i r="5">
      <x v="81"/>
      <x v="21"/>
    </i>
    <i r="4">
      <x v="11"/>
      <x v="79"/>
      <x v="21"/>
    </i>
    <i r="4">
      <x v="14"/>
      <x v="78"/>
      <x v="21"/>
    </i>
    <i r="4">
      <x v="17"/>
      <x v="79"/>
      <x v="21"/>
    </i>
    <i r="4">
      <x v="21"/>
      <x v="79"/>
      <x v="21"/>
    </i>
    <i r="4">
      <x v="27"/>
      <x v="78"/>
      <x v="21"/>
    </i>
    <i r="5">
      <x v="79"/>
      <x v="21"/>
    </i>
    <i r="5">
      <x v="81"/>
      <x v="21"/>
    </i>
    <i r="4">
      <x v="28"/>
      <x v="79"/>
      <x v="21"/>
    </i>
    <i r="4">
      <x v="30"/>
      <x v="81"/>
      <x v="21"/>
    </i>
    <i r="4">
      <x v="34"/>
      <x v="78"/>
      <x v="21"/>
    </i>
    <i r="4">
      <x v="39"/>
      <x v="79"/>
      <x v="21"/>
    </i>
    <i r="4">
      <x v="42"/>
      <x v="79"/>
      <x v="21"/>
    </i>
    <i r="4">
      <x v="45"/>
      <x v="78"/>
      <x v="21"/>
    </i>
    <i r="4">
      <x v="46"/>
      <x v="79"/>
      <x v="21"/>
    </i>
    <i r="4">
      <x v="48"/>
      <x v="78"/>
      <x v="21"/>
    </i>
    <i r="4">
      <x v="49"/>
      <x v="78"/>
      <x v="21"/>
    </i>
    <i r="4">
      <x v="59"/>
      <x v="81"/>
      <x v="21"/>
    </i>
    <i r="4">
      <x v="61"/>
      <x v="78"/>
      <x v="21"/>
    </i>
    <i r="4">
      <x v="69"/>
      <x v="78"/>
      <x v="21"/>
    </i>
    <i r="4">
      <x v="70"/>
      <x v="79"/>
      <x v="21"/>
    </i>
    <i r="4">
      <x v="74"/>
      <x v="78"/>
      <x v="21"/>
    </i>
    <i r="4">
      <x v="78"/>
      <x v="78"/>
      <x v="21"/>
    </i>
    <i r="5">
      <x v="79"/>
      <x v="21"/>
    </i>
    <i r="4">
      <x v="79"/>
      <x v="79"/>
      <x v="21"/>
    </i>
    <i r="4">
      <x v="81"/>
      <x v="81"/>
      <x v="21"/>
    </i>
    <i r="4">
      <x v="82"/>
      <x v="79"/>
      <x v="21"/>
    </i>
    <i r="4">
      <x v="83"/>
      <x v="81"/>
      <x v="21"/>
    </i>
    <i r="4">
      <x v="86"/>
      <x v="78"/>
      <x v="21"/>
    </i>
    <i r="4">
      <x v="89"/>
      <x v="78"/>
      <x v="21"/>
    </i>
    <i r="4">
      <x v="91"/>
      <x v="78"/>
      <x v="21"/>
    </i>
    <i r="4">
      <x v="95"/>
      <x v="79"/>
      <x v="21"/>
    </i>
    <i r="4">
      <x v="96"/>
      <x v="78"/>
      <x v="21"/>
    </i>
    <i r="4">
      <x v="97"/>
      <x v="81"/>
      <x v="21"/>
    </i>
    <i r="4">
      <x v="104"/>
      <x v="79"/>
      <x v="21"/>
    </i>
    <i r="4">
      <x v="112"/>
      <x v="78"/>
      <x v="21"/>
    </i>
    <i r="4">
      <x v="119"/>
      <x v="79"/>
      <x v="21"/>
    </i>
    <i r="4">
      <x v="121"/>
      <x v="78"/>
      <x v="21"/>
    </i>
    <i r="5">
      <x v="81"/>
      <x v="21"/>
    </i>
    <i r="4">
      <x v="123"/>
      <x v="81"/>
      <x v="21"/>
    </i>
    <i r="4">
      <x v="124"/>
      <x v="78"/>
      <x v="21"/>
    </i>
    <i r="4">
      <x v="125"/>
      <x v="79"/>
      <x v="21"/>
    </i>
    <i r="4">
      <x v="126"/>
      <x v="79"/>
      <x v="21"/>
    </i>
    <i r="4">
      <x v="127"/>
      <x v="78"/>
      <x v="21"/>
    </i>
    <i r="5">
      <x v="81"/>
      <x v="21"/>
    </i>
    <i r="4">
      <x v="132"/>
      <x v="81"/>
      <x v="21"/>
    </i>
    <i r="4">
      <x v="135"/>
      <x v="81"/>
      <x v="21"/>
    </i>
    <i r="4">
      <x v="138"/>
      <x v="79"/>
      <x v="21"/>
    </i>
    <i r="4">
      <x v="144"/>
      <x v="79"/>
      <x v="21"/>
    </i>
    <i r="4">
      <x v="146"/>
      <x v="81"/>
      <x v="21"/>
    </i>
    <i r="4">
      <x v="148"/>
      <x v="78"/>
      <x v="21"/>
    </i>
    <i r="4">
      <x v="150"/>
      <x v="78"/>
      <x v="21"/>
    </i>
    <i r="4">
      <x v="152"/>
      <x v="81"/>
      <x v="21"/>
    </i>
    <i r="4">
      <x v="153"/>
      <x v="79"/>
      <x v="21"/>
    </i>
    <i r="4">
      <x v="155"/>
      <x v="79"/>
      <x v="21"/>
    </i>
    <i r="4">
      <x v="160"/>
      <x v="78"/>
      <x v="21"/>
    </i>
    <i r="5">
      <x v="79"/>
      <x v="21"/>
    </i>
    <i r="4">
      <x v="161"/>
      <x v="78"/>
      <x v="21"/>
    </i>
    <i r="4">
      <x v="164"/>
      <x v="78"/>
      <x v="21"/>
    </i>
    <i r="4">
      <x v="171"/>
      <x v="78"/>
      <x v="21"/>
    </i>
    <i r="4">
      <x v="173"/>
      <x v="78"/>
      <x v="21"/>
    </i>
    <i r="5">
      <x v="79"/>
      <x v="21"/>
    </i>
    <i r="4">
      <x v="176"/>
      <x v="78"/>
      <x v="21"/>
    </i>
    <i r="5">
      <x v="81"/>
      <x v="21"/>
    </i>
    <i r="4">
      <x v="180"/>
      <x v="81"/>
      <x v="21"/>
    </i>
    <i r="4">
      <x v="182"/>
      <x v="78"/>
      <x v="21"/>
    </i>
    <i r="4">
      <x v="184"/>
      <x v="79"/>
      <x v="21"/>
    </i>
    <i r="4">
      <x v="185"/>
      <x v="79"/>
      <x v="21"/>
    </i>
    <i r="4">
      <x v="186"/>
      <x v="79"/>
      <x v="21"/>
    </i>
    <i r="4">
      <x v="187"/>
      <x v="81"/>
      <x v="21"/>
    </i>
    <i r="4">
      <x v="189"/>
      <x v="78"/>
      <x v="21"/>
    </i>
    <i r="4">
      <x v="192"/>
      <x v="78"/>
      <x v="21"/>
    </i>
    <i r="5">
      <x v="79"/>
      <x v="21"/>
    </i>
    <i r="4">
      <x v="198"/>
      <x v="79"/>
      <x v="21"/>
    </i>
    <i r="4">
      <x v="201"/>
      <x v="81"/>
      <x v="21"/>
    </i>
    <i r="4">
      <x v="205"/>
      <x v="79"/>
      <x v="21"/>
    </i>
    <i r="4">
      <x v="206"/>
      <x v="81"/>
      <x v="21"/>
    </i>
    <i r="4">
      <x v="207"/>
      <x v="78"/>
      <x v="21"/>
    </i>
    <i r="5">
      <x v="79"/>
      <x v="21"/>
    </i>
    <i r="4">
      <x v="208"/>
      <x v="81"/>
      <x v="21"/>
    </i>
    <i r="4">
      <x v="211"/>
      <x v="78"/>
      <x v="21"/>
    </i>
    <i r="4">
      <x v="220"/>
      <x v="78"/>
      <x v="21"/>
    </i>
    <i r="4">
      <x v="222"/>
      <x v="78"/>
      <x v="21"/>
    </i>
    <i r="4">
      <x v="223"/>
      <x v="78"/>
      <x v="21"/>
    </i>
    <i r="4">
      <x v="227"/>
      <x v="78"/>
      <x v="21"/>
    </i>
    <i r="5">
      <x v="79"/>
      <x v="21"/>
    </i>
    <i r="4">
      <x v="229"/>
      <x v="78"/>
      <x v="21"/>
    </i>
    <i r="5">
      <x v="79"/>
      <x v="21"/>
    </i>
    <i r="4">
      <x v="230"/>
      <x v="79"/>
      <x v="21"/>
    </i>
    <i r="4">
      <x v="231"/>
      <x v="81"/>
      <x v="21"/>
    </i>
    <i r="4">
      <x v="233"/>
      <x v="78"/>
      <x v="21"/>
    </i>
    <i r="4">
      <x v="234"/>
      <x v="78"/>
      <x v="21"/>
    </i>
    <i r="5">
      <x v="79"/>
      <x v="21"/>
    </i>
    <i r="4">
      <x v="239"/>
      <x v="78"/>
      <x v="21"/>
    </i>
    <i r="5">
      <x v="79"/>
      <x v="21"/>
    </i>
    <i r="4">
      <x v="245"/>
      <x v="79"/>
      <x v="21"/>
    </i>
    <i r="4">
      <x v="246"/>
      <x v="78"/>
      <x v="21"/>
    </i>
    <i r="4">
      <x v="247"/>
      <x v="81"/>
      <x v="21"/>
    </i>
    <i r="4">
      <x v="248"/>
      <x v="78"/>
      <x v="21"/>
    </i>
    <i r="4">
      <x v="253"/>
      <x v="81"/>
      <x v="21"/>
    </i>
    <i r="4">
      <x v="255"/>
      <x v="78"/>
      <x v="21"/>
    </i>
    <i r="4">
      <x v="259"/>
      <x v="78"/>
      <x v="21"/>
    </i>
    <i r="4">
      <x v="263"/>
      <x v="79"/>
      <x v="21"/>
    </i>
    <i r="4">
      <x v="281"/>
      <x v="81"/>
      <x v="21"/>
    </i>
    <i r="4">
      <x v="282"/>
      <x v="81"/>
      <x v="21"/>
    </i>
    <i r="4">
      <x v="284"/>
      <x v="79"/>
      <x v="21"/>
    </i>
    <i r="4">
      <x v="286"/>
      <x v="81"/>
      <x v="21"/>
    </i>
    <i r="4">
      <x v="290"/>
      <x v="78"/>
      <x v="21"/>
    </i>
    <i r="4">
      <x v="293"/>
      <x v="78"/>
      <x v="21"/>
    </i>
    <i r="4">
      <x v="294"/>
      <x v="79"/>
      <x v="21"/>
    </i>
    <i r="4">
      <x v="295"/>
      <x v="79"/>
      <x v="21"/>
    </i>
    <i r="4">
      <x v="297"/>
      <x v="79"/>
      <x v="21"/>
    </i>
    <i r="5">
      <x v="81"/>
      <x v="21"/>
    </i>
    <i r="4">
      <x v="298"/>
      <x v="78"/>
      <x v="21"/>
    </i>
    <i r="4">
      <x v="305"/>
      <x v="79"/>
      <x v="21"/>
    </i>
    <i r="4">
      <x v="308"/>
      <x v="78"/>
      <x v="21"/>
    </i>
    <i r="5">
      <x v="79"/>
      <x v="21"/>
    </i>
    <i r="4">
      <x v="310"/>
      <x v="81"/>
      <x v="21"/>
    </i>
    <i r="4">
      <x v="330"/>
      <x v="79"/>
      <x v="21"/>
    </i>
    <i r="5">
      <x v="81"/>
      <x v="21"/>
    </i>
    <i r="4">
      <x v="331"/>
      <x v="78"/>
      <x v="21"/>
    </i>
    <i r="4">
      <x v="335"/>
      <x v="78"/>
      <x v="21"/>
    </i>
    <i r="4">
      <x v="337"/>
      <x v="78"/>
      <x v="21"/>
    </i>
    <i r="4">
      <x v="338"/>
      <x v="78"/>
      <x v="21"/>
    </i>
    <i r="4">
      <x v="339"/>
      <x v="78"/>
      <x v="21"/>
    </i>
    <i r="4">
      <x v="343"/>
      <x v="78"/>
      <x v="21"/>
    </i>
    <i r="4">
      <x v="348"/>
      <x v="79"/>
      <x v="21"/>
    </i>
    <i r="4">
      <x v="350"/>
      <x v="79"/>
      <x v="21"/>
    </i>
    <i r="4">
      <x v="351"/>
      <x v="79"/>
      <x v="21"/>
    </i>
    <i r="4">
      <x v="353"/>
      <x v="81"/>
      <x v="21"/>
    </i>
    <i r="4">
      <x v="358"/>
      <x v="78"/>
      <x v="21"/>
    </i>
    <i r="5">
      <x v="79"/>
      <x v="21"/>
    </i>
    <i r="4">
      <x v="359"/>
      <x v="79"/>
      <x v="21"/>
    </i>
    <i>
      <x v="21"/>
      <x v="15"/>
      <x v="1"/>
      <x v="7"/>
      <x v="41"/>
      <x v="119"/>
      <x v="21"/>
    </i>
    <i r="2">
      <x v="6"/>
      <x v="7"/>
      <x v="264"/>
      <x v="111"/>
      <x v="21"/>
    </i>
    <i r="5">
      <x v="119"/>
      <x v="21"/>
    </i>
    <i r="4">
      <x v="265"/>
      <x v="111"/>
      <x v="21"/>
    </i>
    <i r="4">
      <x v="266"/>
      <x v="111"/>
      <x v="21"/>
    </i>
    <i r="4">
      <x v="269"/>
      <x v="111"/>
      <x v="21"/>
    </i>
    <i r="4">
      <x v="271"/>
      <x v="111"/>
      <x v="21"/>
    </i>
    <i r="4">
      <x v="273"/>
      <x v="111"/>
      <x v="21"/>
    </i>
    <i r="5">
      <x v="119"/>
      <x v="21"/>
    </i>
    <i r="4">
      <x v="274"/>
      <x v="119"/>
      <x v="21"/>
    </i>
    <i r="4">
      <x v="276"/>
      <x v="111"/>
      <x v="21"/>
    </i>
    <i r="4">
      <x v="277"/>
      <x v="111"/>
      <x v="21"/>
    </i>
    <i r="4">
      <x v="278"/>
      <x v="119"/>
      <x v="21"/>
    </i>
    <i r="1">
      <x v="17"/>
      <x v="6"/>
      <x v="7"/>
      <x v="268"/>
      <x v="88"/>
      <x v="21"/>
    </i>
    <i r="4">
      <x v="270"/>
      <x v="88"/>
      <x v="21"/>
    </i>
    <i r="4">
      <x v="271"/>
      <x v="88"/>
      <x v="21"/>
    </i>
    <i r="4">
      <x v="274"/>
      <x v="88"/>
      <x v="21"/>
    </i>
    <i r="4">
      <x v="277"/>
      <x v="88"/>
      <x v="21"/>
    </i>
    <i r="3">
      <x v="9"/>
      <x v="268"/>
      <x v="122"/>
      <x v="21"/>
    </i>
    <i r="4">
      <x v="272"/>
      <x v="122"/>
      <x v="21"/>
    </i>
    <i r="4">
      <x v="274"/>
      <x v="122"/>
      <x v="21"/>
    </i>
    <i r="4">
      <x v="276"/>
      <x v="122"/>
      <x v="21"/>
    </i>
    <i r="4">
      <x v="278"/>
      <x v="122"/>
      <x v="21"/>
    </i>
    <i r="2">
      <x v="7"/>
      <x v="7"/>
      <x v="8"/>
      <x v="80"/>
      <x v="21"/>
    </i>
    <i r="4">
      <x v="9"/>
      <x v="80"/>
      <x v="21"/>
    </i>
    <i r="4">
      <x v="29"/>
      <x v="80"/>
      <x v="21"/>
    </i>
    <i r="4">
      <x v="44"/>
      <x v="80"/>
      <x v="21"/>
    </i>
    <i r="4">
      <x v="59"/>
      <x v="80"/>
      <x v="21"/>
    </i>
    <i r="4">
      <x v="61"/>
      <x v="80"/>
      <x v="21"/>
    </i>
    <i r="4">
      <x v="69"/>
      <x v="80"/>
      <x v="21"/>
    </i>
    <i r="4">
      <x v="72"/>
      <x v="80"/>
      <x v="21"/>
    </i>
    <i r="4">
      <x v="102"/>
      <x v="80"/>
      <x v="21"/>
    </i>
    <i r="4">
      <x v="107"/>
      <x v="80"/>
      <x v="21"/>
    </i>
    <i r="4">
      <x v="117"/>
      <x v="80"/>
      <x v="21"/>
    </i>
    <i r="4">
      <x v="118"/>
      <x v="80"/>
      <x v="21"/>
    </i>
    <i r="4">
      <x v="127"/>
      <x v="80"/>
      <x v="21"/>
    </i>
    <i r="4">
      <x v="141"/>
      <x v="80"/>
      <x v="21"/>
    </i>
    <i r="4">
      <x v="161"/>
      <x v="80"/>
      <x v="21"/>
    </i>
    <i r="4">
      <x v="193"/>
      <x v="80"/>
      <x v="21"/>
    </i>
    <i r="4">
      <x v="200"/>
      <x v="80"/>
      <x v="21"/>
    </i>
    <i r="4">
      <x v="213"/>
      <x v="80"/>
      <x v="21"/>
    </i>
    <i r="4">
      <x v="217"/>
      <x v="80"/>
      <x v="21"/>
    </i>
    <i r="4">
      <x v="221"/>
      <x v="80"/>
      <x v="21"/>
    </i>
    <i r="4">
      <x v="231"/>
      <x v="80"/>
      <x v="21"/>
    </i>
    <i r="4">
      <x v="239"/>
      <x v="80"/>
      <x v="21"/>
    </i>
    <i r="4">
      <x v="306"/>
      <x v="80"/>
      <x v="21"/>
    </i>
    <i r="4">
      <x v="311"/>
      <x v="80"/>
      <x v="21"/>
    </i>
    <i r="4">
      <x v="317"/>
      <x v="80"/>
      <x v="21"/>
    </i>
    <i r="4">
      <x v="324"/>
      <x v="80"/>
      <x v="21"/>
    </i>
    <i r="4">
      <x v="357"/>
      <x v="80"/>
      <x v="21"/>
    </i>
    <i r="3">
      <x v="9"/>
      <x/>
      <x v="132"/>
      <x v="21"/>
    </i>
    <i r="4">
      <x v="12"/>
      <x v="132"/>
      <x v="21"/>
    </i>
    <i r="4">
      <x v="21"/>
      <x v="132"/>
      <x v="21"/>
    </i>
    <i r="4">
      <x v="26"/>
      <x v="132"/>
      <x v="21"/>
    </i>
    <i r="4">
      <x v="31"/>
      <x v="132"/>
      <x v="21"/>
    </i>
    <i r="4">
      <x v="117"/>
      <x v="132"/>
      <x v="21"/>
    </i>
    <i r="4">
      <x v="135"/>
      <x v="132"/>
      <x v="21"/>
    </i>
    <i r="4">
      <x v="157"/>
      <x v="132"/>
      <x v="21"/>
    </i>
    <i r="4">
      <x v="193"/>
      <x v="132"/>
      <x v="21"/>
    </i>
    <i r="4">
      <x v="232"/>
      <x v="132"/>
      <x v="21"/>
    </i>
    <i r="4">
      <x v="296"/>
      <x v="132"/>
      <x v="21"/>
    </i>
    <i r="4">
      <x v="321"/>
      <x v="132"/>
      <x v="21"/>
    </i>
    <i r="4">
      <x v="327"/>
      <x v="132"/>
      <x v="21"/>
    </i>
    <i r="4">
      <x v="331"/>
      <x v="132"/>
      <x v="21"/>
    </i>
    <i r="4">
      <x v="339"/>
      <x v="132"/>
      <x v="21"/>
    </i>
    <i r="4">
      <x v="347"/>
      <x v="132"/>
      <x v="21"/>
    </i>
    <i r="1">
      <x v="19"/>
      <x v="6"/>
      <x v="7"/>
      <x v="264"/>
      <x v="156"/>
      <x v="21"/>
    </i>
    <i r="4">
      <x v="265"/>
      <x v="156"/>
      <x v="21"/>
    </i>
    <i r="4">
      <x v="269"/>
      <x v="148"/>
      <x v="21"/>
    </i>
    <i r="4">
      <x v="270"/>
      <x v="123"/>
      <x v="21"/>
    </i>
    <i r="4">
      <x v="271"/>
      <x v="129"/>
      <x v="21"/>
    </i>
    <i r="4">
      <x v="272"/>
      <x v="118"/>
      <x v="21"/>
    </i>
    <i r="5">
      <x v="148"/>
      <x v="21"/>
    </i>
    <i r="4">
      <x v="273"/>
      <x v="123"/>
      <x v="21"/>
    </i>
    <i r="4">
      <x v="274"/>
      <x v="118"/>
      <x v="21"/>
    </i>
    <i r="4">
      <x v="277"/>
      <x v="159"/>
      <x v="21"/>
    </i>
    <i r="4">
      <x v="278"/>
      <x v="123"/>
      <x v="21"/>
    </i>
    <i r="4">
      <x v="279"/>
      <x v="118"/>
      <x v="21"/>
    </i>
    <i r="5">
      <x v="129"/>
      <x v="21"/>
    </i>
    <i>
      <x v="22"/>
      <x v="15"/>
      <x v="1"/>
      <x v="7"/>
      <x v="41"/>
      <x v="130"/>
      <x v="21"/>
    </i>
    <i r="2">
      <x v="6"/>
      <x v="7"/>
      <x v="265"/>
      <x v="86"/>
      <x v="21"/>
    </i>
    <i r="5">
      <x v="130"/>
      <x v="21"/>
    </i>
    <i r="4">
      <x v="269"/>
      <x v="86"/>
      <x v="21"/>
    </i>
    <i r="4">
      <x v="271"/>
      <x v="86"/>
      <x v="21"/>
    </i>
    <i r="4">
      <x v="275"/>
      <x v="130"/>
      <x v="21"/>
    </i>
    <i r="4">
      <x v="277"/>
      <x v="86"/>
      <x v="21"/>
    </i>
    <i r="4">
      <x v="279"/>
      <x v="86"/>
      <x v="21"/>
    </i>
    <i r="5">
      <x v="130"/>
      <x v="21"/>
    </i>
    <i r="2">
      <x v="7"/>
      <x v="7"/>
      <x v="2"/>
      <x v="85"/>
      <x v="21"/>
    </i>
    <i r="4">
      <x v="7"/>
      <x v="85"/>
      <x v="21"/>
    </i>
    <i r="4">
      <x v="10"/>
      <x v="85"/>
      <x v="21"/>
    </i>
    <i r="4">
      <x v="16"/>
      <x v="86"/>
      <x v="21"/>
    </i>
    <i r="4">
      <x v="19"/>
      <x v="85"/>
      <x v="21"/>
    </i>
    <i r="4">
      <x v="22"/>
      <x v="86"/>
      <x v="21"/>
    </i>
    <i r="4">
      <x v="27"/>
      <x v="85"/>
      <x v="21"/>
    </i>
    <i r="4">
      <x v="32"/>
      <x v="86"/>
      <x v="21"/>
    </i>
    <i r="4">
      <x v="35"/>
      <x v="86"/>
      <x v="21"/>
    </i>
    <i r="4">
      <x v="47"/>
      <x v="85"/>
      <x v="21"/>
    </i>
    <i r="4">
      <x v="50"/>
      <x v="85"/>
      <x v="21"/>
    </i>
    <i r="4">
      <x v="52"/>
      <x v="85"/>
      <x v="21"/>
    </i>
    <i r="5">
      <x v="86"/>
      <x v="21"/>
    </i>
    <i r="4">
      <x v="57"/>
      <x v="85"/>
      <x v="21"/>
    </i>
    <i r="4">
      <x v="58"/>
      <x v="86"/>
      <x v="21"/>
    </i>
    <i r="4">
      <x v="62"/>
      <x v="86"/>
      <x v="21"/>
    </i>
    <i r="4">
      <x v="66"/>
      <x v="86"/>
      <x v="21"/>
    </i>
    <i r="4">
      <x v="68"/>
      <x v="86"/>
      <x v="21"/>
    </i>
    <i r="4">
      <x v="73"/>
      <x v="85"/>
      <x v="21"/>
    </i>
    <i r="4">
      <x v="75"/>
      <x v="85"/>
      <x v="21"/>
    </i>
    <i r="5">
      <x v="86"/>
      <x v="21"/>
    </i>
    <i r="4">
      <x v="79"/>
      <x v="85"/>
      <x v="21"/>
    </i>
    <i r="5">
      <x v="86"/>
      <x v="21"/>
    </i>
    <i r="4">
      <x v="80"/>
      <x v="85"/>
      <x v="21"/>
    </i>
    <i r="4">
      <x v="82"/>
      <x v="85"/>
      <x v="21"/>
    </i>
    <i r="4">
      <x v="83"/>
      <x v="86"/>
      <x v="21"/>
    </i>
    <i r="4">
      <x v="88"/>
      <x v="86"/>
      <x v="21"/>
    </i>
    <i r="4">
      <x v="90"/>
      <x v="85"/>
      <x v="21"/>
    </i>
    <i r="4">
      <x v="92"/>
      <x v="86"/>
      <x v="21"/>
    </i>
    <i r="4">
      <x v="93"/>
      <x v="86"/>
      <x v="21"/>
    </i>
    <i r="4">
      <x v="95"/>
      <x v="86"/>
      <x v="21"/>
    </i>
    <i r="4">
      <x v="99"/>
      <x v="86"/>
      <x v="21"/>
    </i>
    <i r="4">
      <x v="112"/>
      <x v="86"/>
      <x v="21"/>
    </i>
    <i r="4">
      <x v="113"/>
      <x v="86"/>
      <x v="21"/>
    </i>
    <i r="4">
      <x v="114"/>
      <x v="86"/>
      <x v="21"/>
    </i>
    <i r="4">
      <x v="121"/>
      <x v="85"/>
      <x v="21"/>
    </i>
    <i r="4">
      <x v="123"/>
      <x v="85"/>
      <x v="21"/>
    </i>
    <i r="4">
      <x v="124"/>
      <x v="86"/>
      <x v="21"/>
    </i>
    <i r="4">
      <x v="132"/>
      <x v="85"/>
      <x v="21"/>
    </i>
    <i r="4">
      <x v="143"/>
      <x v="85"/>
      <x v="21"/>
    </i>
    <i r="4">
      <x v="145"/>
      <x v="85"/>
      <x v="21"/>
    </i>
    <i r="4">
      <x v="149"/>
      <x v="86"/>
      <x v="21"/>
    </i>
    <i r="4">
      <x v="151"/>
      <x v="85"/>
      <x v="21"/>
    </i>
    <i r="5">
      <x v="86"/>
      <x v="21"/>
    </i>
    <i r="4">
      <x v="152"/>
      <x v="85"/>
      <x v="21"/>
    </i>
    <i r="4">
      <x v="153"/>
      <x v="85"/>
      <x v="21"/>
    </i>
    <i r="4">
      <x v="154"/>
      <x v="86"/>
      <x v="21"/>
    </i>
    <i r="4">
      <x v="155"/>
      <x v="86"/>
      <x v="21"/>
    </i>
    <i r="4">
      <x v="164"/>
      <x v="86"/>
      <x v="21"/>
    </i>
    <i r="4">
      <x v="167"/>
      <x v="85"/>
      <x v="21"/>
    </i>
    <i r="4">
      <x v="168"/>
      <x v="85"/>
      <x v="21"/>
    </i>
    <i r="4">
      <x v="173"/>
      <x v="85"/>
      <x v="21"/>
    </i>
    <i r="4">
      <x v="176"/>
      <x v="86"/>
      <x v="21"/>
    </i>
    <i r="4">
      <x v="177"/>
      <x v="86"/>
      <x v="21"/>
    </i>
    <i r="4">
      <x v="188"/>
      <x v="85"/>
      <x v="21"/>
    </i>
    <i r="4">
      <x v="202"/>
      <x v="85"/>
      <x v="21"/>
    </i>
    <i r="4">
      <x v="203"/>
      <x v="85"/>
      <x v="21"/>
    </i>
    <i r="4">
      <x v="215"/>
      <x v="85"/>
      <x v="21"/>
    </i>
    <i r="4">
      <x v="218"/>
      <x v="85"/>
      <x v="21"/>
    </i>
    <i r="4">
      <x v="219"/>
      <x v="86"/>
      <x v="21"/>
    </i>
    <i r="4">
      <x v="221"/>
      <x v="86"/>
      <x v="21"/>
    </i>
    <i r="4">
      <x v="225"/>
      <x v="85"/>
      <x v="21"/>
    </i>
    <i r="4">
      <x v="226"/>
      <x v="86"/>
      <x v="21"/>
    </i>
    <i r="4">
      <x v="234"/>
      <x v="86"/>
      <x v="21"/>
    </i>
    <i r="4">
      <x v="236"/>
      <x v="85"/>
      <x v="21"/>
    </i>
    <i r="4">
      <x v="240"/>
      <x v="85"/>
      <x v="21"/>
    </i>
    <i r="4">
      <x v="250"/>
      <x v="85"/>
      <x v="21"/>
    </i>
    <i r="4">
      <x v="251"/>
      <x v="86"/>
      <x v="21"/>
    </i>
    <i r="4">
      <x v="252"/>
      <x v="85"/>
      <x v="21"/>
    </i>
    <i r="4">
      <x v="258"/>
      <x v="85"/>
      <x v="21"/>
    </i>
    <i r="4">
      <x v="260"/>
      <x v="85"/>
      <x v="21"/>
    </i>
    <i r="5">
      <x v="86"/>
      <x v="21"/>
    </i>
    <i r="4">
      <x v="262"/>
      <x v="85"/>
      <x v="21"/>
    </i>
    <i r="4">
      <x v="263"/>
      <x v="85"/>
      <x v="21"/>
    </i>
    <i r="4">
      <x v="280"/>
      <x v="86"/>
      <x v="21"/>
    </i>
    <i r="4">
      <x v="288"/>
      <x v="86"/>
      <x v="21"/>
    </i>
    <i r="4">
      <x v="292"/>
      <x v="86"/>
      <x v="21"/>
    </i>
    <i r="4">
      <x v="293"/>
      <x v="85"/>
      <x v="21"/>
    </i>
    <i r="4">
      <x v="295"/>
      <x v="86"/>
      <x v="21"/>
    </i>
    <i r="4">
      <x v="299"/>
      <x v="86"/>
      <x v="21"/>
    </i>
    <i r="4">
      <x v="303"/>
      <x v="85"/>
      <x v="21"/>
    </i>
    <i r="4">
      <x v="322"/>
      <x v="86"/>
      <x v="21"/>
    </i>
    <i r="4">
      <x v="327"/>
      <x v="86"/>
      <x v="21"/>
    </i>
    <i r="4">
      <x v="330"/>
      <x v="85"/>
      <x v="21"/>
    </i>
    <i r="5">
      <x v="86"/>
      <x v="21"/>
    </i>
    <i r="4">
      <x v="335"/>
      <x v="86"/>
      <x v="21"/>
    </i>
    <i r="4">
      <x v="336"/>
      <x v="86"/>
      <x v="21"/>
    </i>
    <i r="4">
      <x v="344"/>
      <x v="85"/>
      <x v="21"/>
    </i>
    <i r="4">
      <x v="345"/>
      <x v="85"/>
      <x v="21"/>
    </i>
    <i r="4">
      <x v="351"/>
      <x v="86"/>
      <x v="21"/>
    </i>
    <i r="4">
      <x v="352"/>
      <x v="86"/>
      <x v="21"/>
    </i>
    <i r="4">
      <x v="353"/>
      <x v="85"/>
      <x v="21"/>
    </i>
    <i r="4">
      <x v="359"/>
      <x v="86"/>
      <x v="21"/>
    </i>
    <i r="4">
      <x v="361"/>
      <x v="86"/>
      <x v="21"/>
    </i>
    <i r="1">
      <x v="16"/>
      <x v="6"/>
      <x v="7"/>
      <x v="266"/>
      <x v="91"/>
      <x v="21"/>
    </i>
    <i r="4">
      <x v="271"/>
      <x v="91"/>
      <x v="21"/>
    </i>
    <i r="4">
      <x v="273"/>
      <x v="91"/>
      <x v="21"/>
    </i>
    <i r="4">
      <x v="275"/>
      <x v="86"/>
      <x v="21"/>
    </i>
    <i r="5">
      <x v="91"/>
      <x v="21"/>
    </i>
    <i r="4">
      <x v="277"/>
      <x v="86"/>
      <x v="21"/>
    </i>
    <i r="4">
      <x v="279"/>
      <x v="85"/>
      <x v="21"/>
    </i>
    <i r="5">
      <x v="91"/>
      <x v="21"/>
    </i>
    <i r="2">
      <x v="7"/>
      <x v="7"/>
      <x/>
      <x v="86"/>
      <x v="21"/>
    </i>
    <i r="5">
      <x v="91"/>
      <x v="21"/>
    </i>
    <i r="4">
      <x v="1"/>
      <x v="86"/>
      <x v="21"/>
    </i>
    <i r="4">
      <x v="3"/>
      <x v="85"/>
      <x v="21"/>
    </i>
    <i r="4">
      <x v="4"/>
      <x v="86"/>
      <x v="21"/>
    </i>
    <i r="5">
      <x v="91"/>
      <x v="21"/>
    </i>
    <i r="4">
      <x v="6"/>
      <x v="85"/>
      <x v="21"/>
    </i>
    <i r="4">
      <x v="9"/>
      <x v="91"/>
      <x v="21"/>
    </i>
    <i r="4">
      <x v="14"/>
      <x v="91"/>
      <x v="21"/>
    </i>
    <i r="4">
      <x v="15"/>
      <x v="85"/>
      <x v="21"/>
    </i>
    <i r="4">
      <x v="16"/>
      <x v="86"/>
      <x v="21"/>
    </i>
    <i r="4">
      <x v="17"/>
      <x v="85"/>
      <x v="21"/>
    </i>
    <i r="4">
      <x v="18"/>
      <x v="85"/>
      <x v="21"/>
    </i>
    <i r="4">
      <x v="21"/>
      <x v="91"/>
      <x v="21"/>
    </i>
    <i r="4">
      <x v="24"/>
      <x v="85"/>
      <x v="21"/>
    </i>
    <i r="4">
      <x v="25"/>
      <x v="85"/>
      <x v="21"/>
    </i>
    <i r="4">
      <x v="28"/>
      <x v="91"/>
      <x v="21"/>
    </i>
    <i r="4">
      <x v="29"/>
      <x v="86"/>
      <x v="21"/>
    </i>
    <i r="4">
      <x v="35"/>
      <x v="86"/>
      <x v="21"/>
    </i>
    <i r="4">
      <x v="37"/>
      <x v="91"/>
      <x v="21"/>
    </i>
    <i r="4">
      <x v="39"/>
      <x v="91"/>
      <x v="21"/>
    </i>
    <i r="4">
      <x v="42"/>
      <x v="91"/>
      <x v="21"/>
    </i>
    <i r="4">
      <x v="45"/>
      <x v="85"/>
      <x v="21"/>
    </i>
    <i r="4">
      <x v="47"/>
      <x v="85"/>
      <x v="21"/>
    </i>
    <i r="4">
      <x v="48"/>
      <x v="86"/>
      <x v="21"/>
    </i>
    <i r="4">
      <x v="49"/>
      <x v="86"/>
      <x v="21"/>
    </i>
    <i r="4">
      <x v="50"/>
      <x v="86"/>
      <x v="21"/>
    </i>
    <i r="4">
      <x v="54"/>
      <x v="91"/>
      <x v="21"/>
    </i>
    <i r="4">
      <x v="57"/>
      <x v="85"/>
      <x v="21"/>
    </i>
    <i r="4">
      <x v="58"/>
      <x v="86"/>
      <x v="21"/>
    </i>
    <i r="4">
      <x v="62"/>
      <x v="91"/>
      <x v="21"/>
    </i>
    <i r="4">
      <x v="63"/>
      <x v="85"/>
      <x v="21"/>
    </i>
    <i r="5">
      <x v="86"/>
      <x v="21"/>
    </i>
    <i r="4">
      <x v="65"/>
      <x v="85"/>
      <x v="21"/>
    </i>
    <i r="4">
      <x v="69"/>
      <x v="85"/>
      <x v="21"/>
    </i>
    <i r="4">
      <x v="71"/>
      <x v="86"/>
      <x v="21"/>
    </i>
    <i r="5">
      <x v="91"/>
      <x v="21"/>
    </i>
    <i r="4">
      <x v="72"/>
      <x v="86"/>
      <x v="21"/>
    </i>
    <i r="4">
      <x v="73"/>
      <x v="85"/>
      <x v="21"/>
    </i>
    <i r="5">
      <x v="91"/>
      <x v="21"/>
    </i>
    <i r="4">
      <x v="74"/>
      <x v="86"/>
      <x v="21"/>
    </i>
    <i r="5">
      <x v="91"/>
      <x v="21"/>
    </i>
    <i r="4">
      <x v="76"/>
      <x v="85"/>
      <x v="21"/>
    </i>
    <i r="4">
      <x v="81"/>
      <x v="86"/>
      <x v="21"/>
    </i>
    <i r="4">
      <x v="83"/>
      <x v="86"/>
      <x v="21"/>
    </i>
    <i r="4">
      <x v="86"/>
      <x v="85"/>
      <x v="21"/>
    </i>
    <i r="5">
      <x v="86"/>
      <x v="21"/>
    </i>
    <i r="5">
      <x v="91"/>
      <x v="21"/>
    </i>
    <i r="4">
      <x v="87"/>
      <x v="85"/>
      <x v="21"/>
    </i>
    <i r="4">
      <x v="88"/>
      <x v="86"/>
      <x v="21"/>
    </i>
    <i r="4">
      <x v="89"/>
      <x v="86"/>
      <x v="21"/>
    </i>
    <i r="4">
      <x v="91"/>
      <x v="86"/>
      <x v="21"/>
    </i>
    <i r="4">
      <x v="92"/>
      <x v="86"/>
      <x v="21"/>
    </i>
    <i r="4">
      <x v="96"/>
      <x v="85"/>
      <x v="21"/>
    </i>
    <i r="4">
      <x v="99"/>
      <x v="85"/>
      <x v="21"/>
    </i>
    <i r="5">
      <x v="86"/>
      <x v="21"/>
    </i>
    <i r="4">
      <x v="100"/>
      <x v="85"/>
      <x v="21"/>
    </i>
    <i r="4">
      <x v="101"/>
      <x v="91"/>
      <x v="21"/>
    </i>
    <i r="4">
      <x v="104"/>
      <x v="91"/>
      <x v="21"/>
    </i>
    <i r="4">
      <x v="109"/>
      <x v="85"/>
      <x v="21"/>
    </i>
    <i r="5">
      <x v="86"/>
      <x v="21"/>
    </i>
    <i r="4">
      <x v="110"/>
      <x v="91"/>
      <x v="21"/>
    </i>
    <i r="4">
      <x v="111"/>
      <x v="85"/>
      <x v="21"/>
    </i>
    <i r="4">
      <x v="112"/>
      <x v="85"/>
      <x v="21"/>
    </i>
    <i r="5">
      <x v="86"/>
      <x v="21"/>
    </i>
    <i r="4">
      <x v="113"/>
      <x v="85"/>
      <x v="21"/>
    </i>
    <i r="5">
      <x v="86"/>
      <x v="21"/>
    </i>
    <i r="4">
      <x v="116"/>
      <x v="91"/>
      <x v="21"/>
    </i>
    <i r="4">
      <x v="118"/>
      <x v="85"/>
      <x v="21"/>
    </i>
    <i r="5">
      <x v="86"/>
      <x v="21"/>
    </i>
    <i r="4">
      <x v="121"/>
      <x v="91"/>
      <x v="21"/>
    </i>
    <i r="4">
      <x v="126"/>
      <x v="86"/>
      <x v="21"/>
    </i>
    <i r="4">
      <x v="127"/>
      <x v="86"/>
      <x v="21"/>
    </i>
    <i r="4">
      <x v="131"/>
      <x v="85"/>
      <x v="21"/>
    </i>
    <i r="4">
      <x v="132"/>
      <x v="86"/>
      <x v="21"/>
    </i>
    <i r="4">
      <x v="133"/>
      <x v="86"/>
      <x v="21"/>
    </i>
    <i r="4">
      <x v="141"/>
      <x v="91"/>
      <x v="21"/>
    </i>
    <i r="4">
      <x v="144"/>
      <x v="85"/>
      <x v="21"/>
    </i>
    <i r="4">
      <x v="145"/>
      <x v="91"/>
      <x v="21"/>
    </i>
    <i r="4">
      <x v="148"/>
      <x v="86"/>
      <x v="21"/>
    </i>
    <i r="4">
      <x v="152"/>
      <x v="91"/>
      <x v="21"/>
    </i>
    <i r="4">
      <x v="155"/>
      <x v="91"/>
      <x v="21"/>
    </i>
    <i r="4">
      <x v="159"/>
      <x v="85"/>
      <x v="21"/>
    </i>
    <i r="4">
      <x v="162"/>
      <x v="85"/>
      <x v="21"/>
    </i>
    <i r="5">
      <x v="86"/>
      <x v="21"/>
    </i>
    <i r="4">
      <x v="166"/>
      <x v="86"/>
      <x v="21"/>
    </i>
    <i r="5">
      <x v="91"/>
      <x v="21"/>
    </i>
    <i r="4">
      <x v="168"/>
      <x v="91"/>
      <x v="21"/>
    </i>
    <i r="4">
      <x v="169"/>
      <x v="85"/>
      <x v="21"/>
    </i>
    <i r="5">
      <x v="86"/>
      <x v="21"/>
    </i>
    <i r="4">
      <x v="172"/>
      <x v="85"/>
      <x v="21"/>
    </i>
    <i r="4">
      <x v="173"/>
      <x v="85"/>
      <x v="21"/>
    </i>
    <i r="4">
      <x v="178"/>
      <x v="91"/>
      <x v="21"/>
    </i>
    <i r="4">
      <x v="179"/>
      <x v="85"/>
      <x v="21"/>
    </i>
    <i r="5">
      <x v="86"/>
      <x v="21"/>
    </i>
    <i r="4">
      <x v="180"/>
      <x v="85"/>
      <x v="21"/>
    </i>
    <i r="4">
      <x v="185"/>
      <x v="91"/>
      <x v="21"/>
    </i>
    <i r="4">
      <x v="187"/>
      <x v="85"/>
      <x v="21"/>
    </i>
    <i r="4">
      <x v="191"/>
      <x v="91"/>
      <x v="21"/>
    </i>
    <i r="4">
      <x v="195"/>
      <x v="91"/>
      <x v="21"/>
    </i>
    <i r="4">
      <x v="197"/>
      <x v="91"/>
      <x v="21"/>
    </i>
    <i r="4">
      <x v="201"/>
      <x v="85"/>
      <x v="21"/>
    </i>
    <i r="5">
      <x v="91"/>
      <x v="21"/>
    </i>
    <i r="4">
      <x v="204"/>
      <x v="85"/>
      <x v="21"/>
    </i>
    <i r="4">
      <x v="211"/>
      <x v="85"/>
      <x v="21"/>
    </i>
    <i r="4">
      <x v="213"/>
      <x v="86"/>
      <x v="21"/>
    </i>
    <i r="5">
      <x v="91"/>
      <x v="21"/>
    </i>
    <i r="4">
      <x v="214"/>
      <x v="86"/>
      <x v="21"/>
    </i>
    <i r="4">
      <x v="215"/>
      <x v="86"/>
      <x v="21"/>
    </i>
    <i r="4">
      <x v="218"/>
      <x v="85"/>
      <x v="21"/>
    </i>
    <i r="5">
      <x v="86"/>
      <x v="21"/>
    </i>
    <i r="4">
      <x v="227"/>
      <x v="91"/>
      <x v="21"/>
    </i>
    <i r="4">
      <x v="228"/>
      <x v="86"/>
      <x v="21"/>
    </i>
    <i r="4">
      <x v="233"/>
      <x v="85"/>
      <x v="21"/>
    </i>
    <i r="4">
      <x v="239"/>
      <x v="91"/>
      <x v="21"/>
    </i>
    <i r="4">
      <x v="240"/>
      <x v="91"/>
      <x v="21"/>
    </i>
    <i r="4">
      <x v="246"/>
      <x v="86"/>
      <x v="21"/>
    </i>
    <i r="5">
      <x v="91"/>
      <x v="21"/>
    </i>
    <i r="4">
      <x v="249"/>
      <x v="85"/>
      <x v="21"/>
    </i>
    <i r="4">
      <x v="255"/>
      <x v="85"/>
      <x v="21"/>
    </i>
    <i r="4">
      <x v="258"/>
      <x v="86"/>
      <x v="21"/>
    </i>
    <i r="4">
      <x v="259"/>
      <x v="85"/>
      <x v="21"/>
    </i>
    <i r="4">
      <x v="261"/>
      <x v="85"/>
      <x v="21"/>
    </i>
    <i r="4">
      <x v="262"/>
      <x v="91"/>
      <x v="21"/>
    </i>
    <i r="4">
      <x v="263"/>
      <x v="85"/>
      <x v="21"/>
    </i>
    <i r="4">
      <x v="280"/>
      <x v="85"/>
      <x v="21"/>
    </i>
    <i r="4">
      <x v="281"/>
      <x v="86"/>
      <x v="21"/>
    </i>
    <i r="4">
      <x v="284"/>
      <x v="86"/>
      <x v="21"/>
    </i>
    <i r="4">
      <x v="289"/>
      <x v="85"/>
      <x v="21"/>
    </i>
    <i r="5">
      <x v="86"/>
      <x v="21"/>
    </i>
    <i r="4">
      <x v="294"/>
      <x v="85"/>
      <x v="21"/>
    </i>
    <i r="4">
      <x v="301"/>
      <x v="85"/>
      <x v="21"/>
    </i>
    <i r="4">
      <x v="307"/>
      <x v="91"/>
      <x v="21"/>
    </i>
    <i r="4">
      <x v="311"/>
      <x v="85"/>
      <x v="21"/>
    </i>
    <i r="4">
      <x v="315"/>
      <x v="86"/>
      <x v="21"/>
    </i>
    <i r="4">
      <x v="316"/>
      <x v="91"/>
      <x v="21"/>
    </i>
    <i r="4">
      <x v="320"/>
      <x v="91"/>
      <x v="21"/>
    </i>
    <i r="4">
      <x v="324"/>
      <x v="91"/>
      <x v="21"/>
    </i>
    <i r="4">
      <x v="330"/>
      <x v="85"/>
      <x v="21"/>
    </i>
    <i r="4">
      <x v="338"/>
      <x v="85"/>
      <x v="21"/>
    </i>
    <i r="4">
      <x v="339"/>
      <x v="86"/>
      <x v="21"/>
    </i>
    <i r="4">
      <x v="340"/>
      <x v="91"/>
      <x v="21"/>
    </i>
    <i r="4">
      <x v="343"/>
      <x v="85"/>
      <x v="21"/>
    </i>
    <i r="4">
      <x v="344"/>
      <x v="86"/>
      <x v="21"/>
    </i>
    <i r="4">
      <x v="345"/>
      <x v="85"/>
      <x v="21"/>
    </i>
    <i r="4">
      <x v="347"/>
      <x v="91"/>
      <x v="21"/>
    </i>
    <i r="4">
      <x v="348"/>
      <x v="86"/>
      <x v="21"/>
    </i>
    <i r="4">
      <x v="349"/>
      <x v="85"/>
      <x v="21"/>
    </i>
    <i r="4">
      <x v="351"/>
      <x v="91"/>
      <x v="21"/>
    </i>
    <i r="4">
      <x v="353"/>
      <x v="86"/>
      <x v="21"/>
    </i>
    <i r="5">
      <x v="91"/>
      <x v="21"/>
    </i>
    <i r="4">
      <x v="355"/>
      <x v="86"/>
      <x v="21"/>
    </i>
    <i r="4">
      <x v="361"/>
      <x v="85"/>
      <x v="21"/>
    </i>
    <i>
      <x v="23"/>
      <x v="17"/>
      <x v="6"/>
      <x v="7"/>
      <x v="270"/>
      <x v="137"/>
      <x v="21"/>
    </i>
    <i r="4">
      <x v="273"/>
      <x v="137"/>
      <x v="21"/>
    </i>
    <i r="4">
      <x v="279"/>
      <x v="137"/>
      <x v="21"/>
    </i>
    <i r="2">
      <x v="7"/>
      <x v="7"/>
      <x v="14"/>
      <x v="89"/>
      <x v="21"/>
    </i>
    <i r="4">
      <x v="35"/>
      <x v="89"/>
      <x v="21"/>
    </i>
    <i r="4">
      <x v="54"/>
      <x v="89"/>
      <x v="21"/>
    </i>
    <i r="4">
      <x v="60"/>
      <x v="89"/>
      <x v="21"/>
    </i>
    <i r="4">
      <x v="61"/>
      <x v="89"/>
      <x v="21"/>
    </i>
    <i r="4">
      <x v="64"/>
      <x v="89"/>
      <x v="21"/>
    </i>
    <i r="4">
      <x v="65"/>
      <x v="89"/>
      <x v="21"/>
    </i>
    <i r="4">
      <x v="87"/>
      <x v="89"/>
      <x v="21"/>
    </i>
    <i r="4">
      <x v="94"/>
      <x v="89"/>
      <x v="21"/>
    </i>
    <i r="4">
      <x v="101"/>
      <x v="89"/>
      <x v="21"/>
    </i>
    <i r="4">
      <x v="109"/>
      <x v="89"/>
      <x v="21"/>
    </i>
    <i r="4">
      <x v="114"/>
      <x v="89"/>
      <x v="21"/>
    </i>
    <i r="4">
      <x v="124"/>
      <x v="89"/>
      <x v="21"/>
    </i>
    <i r="4">
      <x v="135"/>
      <x v="89"/>
      <x v="21"/>
    </i>
    <i r="4">
      <x v="142"/>
      <x v="89"/>
      <x v="21"/>
    </i>
    <i r="4">
      <x v="146"/>
      <x v="89"/>
      <x v="21"/>
    </i>
    <i r="4">
      <x v="162"/>
      <x v="89"/>
      <x v="21"/>
    </i>
    <i r="4">
      <x v="178"/>
      <x v="89"/>
      <x v="21"/>
    </i>
    <i r="4">
      <x v="180"/>
      <x v="89"/>
      <x v="21"/>
    </i>
    <i r="4">
      <x v="184"/>
      <x v="89"/>
      <x v="21"/>
    </i>
    <i r="4">
      <x v="189"/>
      <x v="89"/>
      <x v="21"/>
    </i>
    <i r="4">
      <x v="194"/>
      <x v="89"/>
      <x v="21"/>
    </i>
    <i r="4">
      <x v="197"/>
      <x v="89"/>
      <x v="21"/>
    </i>
    <i r="4">
      <x v="283"/>
      <x v="89"/>
      <x v="21"/>
    </i>
    <i r="4">
      <x v="310"/>
      <x v="89"/>
      <x v="21"/>
    </i>
    <i r="4">
      <x v="321"/>
      <x v="89"/>
      <x v="21"/>
    </i>
    <i r="4">
      <x v="324"/>
      <x v="89"/>
      <x v="21"/>
    </i>
    <i r="4">
      <x v="347"/>
      <x v="89"/>
      <x v="21"/>
    </i>
    <i r="4">
      <x v="350"/>
      <x v="89"/>
      <x v="21"/>
    </i>
    <i>
      <x v="24"/>
      <x v="19"/>
      <x v="6"/>
      <x v="7"/>
      <x v="264"/>
      <x v="96"/>
      <x v="21"/>
    </i>
    <i r="4">
      <x v="266"/>
      <x v="96"/>
      <x v="21"/>
    </i>
    <i r="4">
      <x v="273"/>
      <x v="96"/>
      <x v="21"/>
    </i>
    <i r="4">
      <x v="278"/>
      <x v="96"/>
      <x v="21"/>
    </i>
    <i>
      <x v="25"/>
      <x v="20"/>
      <x v="1"/>
      <x v="7"/>
      <x v="41"/>
      <x v="101"/>
      <x v="21"/>
    </i>
    <i r="5">
      <x v="128"/>
      <x v="21"/>
    </i>
    <i>
      <x v="26"/>
      <x v="20"/>
      <x v="1"/>
      <x v="7"/>
      <x v="41"/>
      <x v="102"/>
      <x v="21"/>
    </i>
    <i r="5">
      <x v="158"/>
      <x v="21"/>
    </i>
    <i r="5">
      <x v="160"/>
      <x v="21"/>
    </i>
    <i r="5">
      <x v="166"/>
      <x v="21"/>
    </i>
    <i>
      <x v="27"/>
      <x v="20"/>
      <x v="6"/>
      <x v="7"/>
      <x v="266"/>
      <x v="125"/>
      <x v="21"/>
    </i>
    <i r="4">
      <x v="267"/>
      <x v="125"/>
      <x v="21"/>
    </i>
    <i r="4">
      <x v="268"/>
      <x v="116"/>
      <x v="21"/>
    </i>
    <i r="4">
      <x v="269"/>
      <x v="125"/>
      <x v="21"/>
    </i>
    <i r="4">
      <x v="270"/>
      <x v="125"/>
      <x v="21"/>
    </i>
    <i r="4">
      <x v="271"/>
      <x v="125"/>
      <x v="21"/>
    </i>
    <i r="4">
      <x v="272"/>
      <x v="116"/>
      <x v="21"/>
    </i>
    <i r="5">
      <x v="125"/>
      <x v="21"/>
    </i>
    <i r="4">
      <x v="274"/>
      <x v="116"/>
      <x v="21"/>
    </i>
    <i r="5">
      <x v="125"/>
      <x v="21"/>
    </i>
    <i r="4">
      <x v="276"/>
      <x v="125"/>
      <x v="21"/>
    </i>
    <i r="4">
      <x v="277"/>
      <x v="116"/>
      <x v="21"/>
    </i>
    <i r="4">
      <x v="279"/>
      <x v="116"/>
      <x v="21"/>
    </i>
    <i r="5">
      <x v="125"/>
      <x v="21"/>
    </i>
    <i r="2">
      <x v="7"/>
      <x v="7"/>
      <x v="31"/>
      <x v="110"/>
      <x v="21"/>
    </i>
    <i r="4">
      <x v="70"/>
      <x v="114"/>
      <x v="21"/>
    </i>
    <i r="4">
      <x v="139"/>
      <x v="139"/>
      <x v="21"/>
    </i>
    <i r="4">
      <x v="140"/>
      <x v="143"/>
      <x v="21"/>
    </i>
    <i r="4">
      <x v="303"/>
      <x v="106"/>
      <x v="21"/>
    </i>
    <i r="4">
      <x v="319"/>
      <x v="154"/>
      <x v="21"/>
    </i>
    <i r="4">
      <x v="324"/>
      <x v="103"/>
      <x v="21"/>
    </i>
    <i r="5">
      <x v="124"/>
      <x v="21"/>
    </i>
    <i r="5">
      <x v="134"/>
      <x v="21"/>
    </i>
    <i r="4">
      <x v="329"/>
      <x v="157"/>
      <x v="21"/>
    </i>
    <i r="4">
      <x v="340"/>
      <x v="164"/>
      <x v="21"/>
    </i>
    <i r="4">
      <x v="350"/>
      <x v="135"/>
      <x v="21"/>
    </i>
    <i r="4">
      <x v="355"/>
      <x v="112"/>
      <x v="21"/>
    </i>
    <i>
      <x v="28"/>
      <x v="21"/>
      <x v="1"/>
      <x v="7"/>
      <x v="41"/>
      <x v="115"/>
      <x v="21"/>
    </i>
    <i r="2">
      <x v="6"/>
      <x v="7"/>
      <x v="266"/>
      <x v="107"/>
      <x v="21"/>
    </i>
    <i r="4">
      <x v="268"/>
      <x v="107"/>
      <x v="21"/>
    </i>
    <i r="4">
      <x v="274"/>
      <x v="107"/>
      <x v="21"/>
    </i>
    <i r="4">
      <x v="276"/>
      <x v="107"/>
      <x v="21"/>
    </i>
    <i r="4">
      <x v="278"/>
      <x v="107"/>
      <x v="21"/>
    </i>
    <i>
      <x v="29"/>
      <x v="22"/>
      <x v="6"/>
      <x v="7"/>
      <x v="265"/>
      <x v="113"/>
      <x v="21"/>
    </i>
    <i r="4">
      <x v="277"/>
      <x v="113"/>
      <x v="21"/>
    </i>
    <i>
      <x v="30"/>
      <x v="19"/>
      <x v="1"/>
      <x v="7"/>
      <x v="41"/>
      <x v="138"/>
      <x v="21"/>
    </i>
    <i r="2">
      <x v="6"/>
      <x v="7"/>
      <x v="271"/>
      <x v="117"/>
      <x v="21"/>
    </i>
    <i r="5">
      <x v="138"/>
      <x v="21"/>
    </i>
    <i r="4">
      <x v="272"/>
      <x v="138"/>
      <x v="21"/>
    </i>
    <i r="4">
      <x v="276"/>
      <x v="117"/>
      <x v="21"/>
    </i>
    <i>
      <x v="31"/>
      <x v="20"/>
      <x v="6"/>
      <x v="7"/>
      <x v="266"/>
      <x v="116"/>
      <x v="21"/>
    </i>
    <i r="4">
      <x v="276"/>
      <x v="116"/>
      <x v="21"/>
    </i>
    <i r="4">
      <x v="279"/>
      <x v="116"/>
      <x v="21"/>
    </i>
    <i>
      <x v="32"/>
      <x v="22"/>
      <x v="6"/>
      <x v="7"/>
      <x v="269"/>
      <x v="113"/>
      <x v="21"/>
    </i>
    <i r="4">
      <x v="278"/>
      <x v="113"/>
      <x v="21"/>
    </i>
    <i>
      <x v="33"/>
      <x v="22"/>
      <x v="6"/>
      <x v="7"/>
      <x v="268"/>
      <x v="113"/>
      <x v="21"/>
    </i>
    <i>
      <x v="34"/>
      <x v="28"/>
      <x v="6"/>
      <x v="10"/>
      <x v="264"/>
      <x v="185"/>
      <x v="21"/>
    </i>
    <i r="5">
      <x v="189"/>
      <x v="21"/>
    </i>
    <i r="4">
      <x v="265"/>
      <x v="180"/>
      <x v="21"/>
    </i>
    <i r="5">
      <x v="188"/>
      <x v="21"/>
    </i>
    <i r="4">
      <x v="266"/>
      <x v="180"/>
      <x v="21"/>
    </i>
    <i r="5">
      <x v="216"/>
      <x v="21"/>
    </i>
    <i r="4">
      <x v="267"/>
      <x v="180"/>
      <x v="21"/>
    </i>
    <i r="5">
      <x v="189"/>
      <x v="21"/>
    </i>
    <i r="5">
      <x v="216"/>
      <x v="21"/>
    </i>
    <i r="4">
      <x v="268"/>
      <x v="189"/>
      <x v="21"/>
    </i>
    <i r="4">
      <x v="269"/>
      <x v="175"/>
      <x v="21"/>
    </i>
    <i r="5">
      <x v="206"/>
      <x v="21"/>
    </i>
    <i r="4">
      <x v="270"/>
      <x v="188"/>
      <x v="21"/>
    </i>
    <i r="5">
      <x v="198"/>
      <x v="21"/>
    </i>
    <i r="4">
      <x v="271"/>
      <x v="175"/>
      <x v="21"/>
    </i>
    <i r="4">
      <x v="272"/>
      <x v="213"/>
      <x v="21"/>
    </i>
    <i r="5">
      <x v="216"/>
      <x v="21"/>
    </i>
    <i r="4">
      <x v="273"/>
      <x v="180"/>
      <x v="21"/>
    </i>
    <i r="5">
      <x v="216"/>
      <x v="21"/>
    </i>
    <i r="4">
      <x v="274"/>
      <x v="175"/>
      <x v="21"/>
    </i>
    <i r="5">
      <x v="188"/>
      <x v="21"/>
    </i>
    <i r="5">
      <x v="216"/>
      <x v="21"/>
    </i>
    <i r="4">
      <x v="275"/>
      <x v="180"/>
      <x v="21"/>
    </i>
    <i r="5">
      <x v="189"/>
      <x v="21"/>
    </i>
    <i r="4">
      <x v="276"/>
      <x v="216"/>
      <x v="21"/>
    </i>
    <i r="4">
      <x v="278"/>
      <x v="175"/>
      <x v="21"/>
    </i>
    <i r="5">
      <x v="180"/>
      <x v="21"/>
    </i>
    <i r="5">
      <x v="185"/>
      <x v="21"/>
    </i>
    <i r="5">
      <x v="189"/>
      <x v="21"/>
    </i>
    <i r="4">
      <x v="279"/>
      <x v="189"/>
      <x v="21"/>
    </i>
    <i r="5">
      <x v="206"/>
      <x v="21"/>
    </i>
    <i>
      <x v="35"/>
      <x v="29"/>
      <x v="1"/>
      <x v="7"/>
      <x v="41"/>
      <x v="176"/>
      <x v="21"/>
    </i>
    <i r="5">
      <x v="194"/>
      <x v="21"/>
    </i>
    <i r="5">
      <x v="219"/>
      <x v="21"/>
    </i>
    <i r="5">
      <x v="220"/>
      <x v="21"/>
    </i>
    <i>
      <x v="36"/>
      <x v="30"/>
      <x v="6"/>
      <x v="10"/>
      <x v="270"/>
      <x v="218"/>
      <x v="21"/>
    </i>
    <i r="4">
      <x v="274"/>
      <x v="177"/>
      <x v="21"/>
    </i>
    <i r="4">
      <x v="275"/>
      <x v="177"/>
      <x v="21"/>
    </i>
    <i r="5">
      <x v="210"/>
      <x v="21"/>
    </i>
    <i r="4">
      <x v="277"/>
      <x v="218"/>
      <x v="21"/>
    </i>
    <i r="4">
      <x v="278"/>
      <x v="218"/>
      <x v="21"/>
    </i>
    <i>
      <x v="37"/>
      <x v="31"/>
      <x v="1"/>
      <x v="7"/>
      <x v="41"/>
      <x v="222"/>
      <x v="21"/>
    </i>
    <i r="2">
      <x v="6"/>
      <x v="10"/>
      <x v="274"/>
      <x v="178"/>
      <x v="21"/>
    </i>
    <i>
      <x v="38"/>
      <x v="30"/>
      <x v="6"/>
      <x v="10"/>
      <x v="264"/>
      <x v="207"/>
      <x v="21"/>
    </i>
    <i r="4">
      <x v="275"/>
      <x v="179"/>
      <x v="21"/>
    </i>
    <i r="4">
      <x v="276"/>
      <x v="207"/>
      <x v="21"/>
    </i>
    <i r="4">
      <x v="278"/>
      <x v="179"/>
      <x v="21"/>
    </i>
    <i>
      <x v="39"/>
      <x v="32"/>
      <x v="6"/>
      <x v="10"/>
      <x v="277"/>
      <x v="181"/>
      <x v="21"/>
    </i>
    <i r="4">
      <x v="278"/>
      <x v="181"/>
      <x v="21"/>
    </i>
    <i>
      <x v="40"/>
      <x v="33"/>
      <x v="6"/>
      <x v="10"/>
      <x v="267"/>
      <x v="197"/>
      <x v="21"/>
    </i>
    <i r="4">
      <x v="269"/>
      <x v="182"/>
      <x v="21"/>
    </i>
    <i r="5">
      <x v="192"/>
      <x v="21"/>
    </i>
    <i r="5">
      <x v="197"/>
      <x v="21"/>
    </i>
    <i r="4">
      <x v="270"/>
      <x v="192"/>
      <x v="21"/>
    </i>
    <i r="4">
      <x v="272"/>
      <x v="197"/>
      <x v="21"/>
    </i>
    <i r="5">
      <x v="201"/>
      <x v="21"/>
    </i>
    <i r="4">
      <x v="275"/>
      <x v="197"/>
      <x v="21"/>
    </i>
    <i r="5">
      <x v="201"/>
      <x v="21"/>
    </i>
    <i r="4">
      <x v="276"/>
      <x v="197"/>
      <x v="21"/>
    </i>
    <i r="4">
      <x v="279"/>
      <x v="197"/>
      <x v="21"/>
    </i>
    <i>
      <x v="41"/>
      <x v="34"/>
      <x v="6"/>
      <x v="10"/>
      <x v="269"/>
      <x v="223"/>
      <x v="21"/>
    </i>
    <i r="4">
      <x v="271"/>
      <x v="205"/>
      <x v="21"/>
    </i>
    <i r="4">
      <x v="277"/>
      <x v="183"/>
      <x v="21"/>
    </i>
    <i r="5">
      <x v="186"/>
      <x v="21"/>
    </i>
    <i>
      <x v="42"/>
      <x v="29"/>
      <x v="1"/>
      <x v="7"/>
      <x v="41"/>
      <x v="184"/>
      <x v="21"/>
    </i>
    <i r="5">
      <x v="190"/>
      <x v="21"/>
    </i>
    <i r="5">
      <x v="191"/>
      <x v="21"/>
    </i>
    <i r="5">
      <x v="193"/>
      <x v="21"/>
    </i>
    <i r="5">
      <x v="199"/>
      <x v="21"/>
    </i>
    <i>
      <x v="43"/>
      <x v="28"/>
      <x v="6"/>
      <x v="10"/>
      <x v="267"/>
      <x v="187"/>
      <x v="21"/>
    </i>
    <i r="4">
      <x v="269"/>
      <x v="202"/>
      <x v="21"/>
    </i>
    <i r="4">
      <x v="273"/>
      <x v="202"/>
      <x v="21"/>
    </i>
    <i r="4">
      <x v="274"/>
      <x v="187"/>
      <x v="21"/>
    </i>
    <i r="5">
      <x v="202"/>
      <x v="21"/>
    </i>
    <i r="4">
      <x v="276"/>
      <x v="187"/>
      <x v="21"/>
    </i>
    <i r="4">
      <x v="279"/>
      <x v="202"/>
      <x v="21"/>
    </i>
    <i>
      <x v="44"/>
      <x v="29"/>
      <x v="1"/>
      <x v="7"/>
      <x v="41"/>
      <x v="193"/>
      <x v="21"/>
    </i>
    <i r="5">
      <x v="195"/>
      <x v="21"/>
    </i>
    <i>
      <x v="45"/>
      <x v="31"/>
      <x v="6"/>
      <x v="10"/>
      <x v="265"/>
      <x v="224"/>
      <x v="21"/>
    </i>
    <i r="4">
      <x v="266"/>
      <x v="200"/>
      <x v="21"/>
    </i>
    <i r="5">
      <x v="215"/>
      <x v="21"/>
    </i>
    <i r="4">
      <x v="269"/>
      <x v="200"/>
      <x v="21"/>
    </i>
    <i r="4">
      <x v="273"/>
      <x v="215"/>
      <x v="21"/>
    </i>
    <i r="4">
      <x v="274"/>
      <x v="200"/>
      <x v="21"/>
    </i>
    <i r="4">
      <x v="275"/>
      <x v="196"/>
      <x v="21"/>
    </i>
    <i r="4">
      <x v="278"/>
      <x v="196"/>
      <x v="21"/>
    </i>
    <i>
      <x v="46"/>
      <x v="35"/>
      <x v="1"/>
      <x v="7"/>
      <x v="41"/>
      <x v="209"/>
      <x v="21"/>
    </i>
    <i r="2">
      <x v="6"/>
      <x v="7"/>
      <x v="264"/>
      <x v="203"/>
      <x v="21"/>
    </i>
    <i r="4">
      <x v="266"/>
      <x v="203"/>
      <x v="21"/>
    </i>
    <i>
      <x v="47"/>
      <x v="28"/>
      <x v="6"/>
      <x v="10"/>
      <x v="266"/>
      <x v="204"/>
      <x v="21"/>
    </i>
    <i r="4">
      <x v="270"/>
      <x v="204"/>
      <x v="21"/>
    </i>
    <i r="4">
      <x v="275"/>
      <x v="204"/>
      <x v="21"/>
    </i>
    <i r="5">
      <x v="211"/>
      <x v="21"/>
    </i>
    <i>
      <x v="48"/>
      <x v="28"/>
      <x v="6"/>
      <x v="10"/>
      <x v="266"/>
      <x v="208"/>
      <x v="21"/>
    </i>
    <i r="4">
      <x v="267"/>
      <x v="208"/>
      <x v="21"/>
    </i>
    <i r="4">
      <x v="274"/>
      <x v="208"/>
      <x v="21"/>
    </i>
    <i r="4">
      <x v="275"/>
      <x v="208"/>
      <x v="21"/>
    </i>
    <i r="4">
      <x v="278"/>
      <x v="208"/>
      <x v="21"/>
    </i>
    <i>
      <x v="49"/>
      <x v="35"/>
      <x v="6"/>
      <x v="7"/>
      <x v="276"/>
      <x v="212"/>
      <x v="21"/>
    </i>
    <i>
      <x v="50"/>
      <x v="36"/>
      <x v="6"/>
      <x v="10"/>
      <x v="269"/>
      <x v="214"/>
      <x v="21"/>
    </i>
    <i>
      <x v="51"/>
      <x v="35"/>
      <x v="6"/>
      <x v="7"/>
      <x v="266"/>
      <x v="217"/>
      <x v="21"/>
    </i>
    <i>
      <x v="52"/>
      <x v="37"/>
      <x v="6"/>
      <x v="10"/>
      <x v="278"/>
      <x v="221"/>
      <x v="21"/>
    </i>
    <i>
      <x v="53"/>
      <x v="38"/>
      <x v="1"/>
      <x v="7"/>
      <x v="41"/>
      <x v="5"/>
      <x v="21"/>
    </i>
    <i r="5">
      <x v="13"/>
      <x v="21"/>
    </i>
    <i r="5">
      <x v="21"/>
      <x v="21"/>
    </i>
    <i r="5">
      <x v="29"/>
      <x v="21"/>
    </i>
    <i r="5">
      <x v="34"/>
      <x v="21"/>
    </i>
    <i r="5">
      <x v="51"/>
      <x v="21"/>
    </i>
    <i r="5">
      <x v="229"/>
      <x v="21"/>
    </i>
    <i r="5">
      <x v="231"/>
      <x v="21"/>
    </i>
    <i r="5">
      <x v="234"/>
      <x v="21"/>
    </i>
    <i r="5">
      <x v="235"/>
      <x v="21"/>
    </i>
    <i r="5">
      <x v="236"/>
      <x v="21"/>
    </i>
    <i r="5">
      <x v="240"/>
      <x v="21"/>
    </i>
    <i r="5">
      <x v="241"/>
      <x v="21"/>
    </i>
    <i r="5">
      <x v="243"/>
      <x v="21"/>
    </i>
    <i r="5">
      <x v="246"/>
      <x v="21"/>
    </i>
    <i r="5">
      <x v="247"/>
      <x v="21"/>
    </i>
    <i r="5">
      <x v="251"/>
      <x v="21"/>
    </i>
    <i r="5">
      <x v="257"/>
      <x v="21"/>
    </i>
    <i r="5">
      <x v="262"/>
      <x v="21"/>
    </i>
    <i r="5">
      <x v="263"/>
      <x v="21"/>
    </i>
    <i r="5">
      <x v="265"/>
      <x v="21"/>
    </i>
    <i r="5">
      <x v="270"/>
      <x v="21"/>
    </i>
    <i r="5">
      <x v="275"/>
      <x v="21"/>
    </i>
    <i r="5">
      <x v="276"/>
      <x v="21"/>
    </i>
    <i r="5">
      <x v="279"/>
      <x v="21"/>
    </i>
    <i r="5">
      <x v="282"/>
      <x v="21"/>
    </i>
    <i r="5">
      <x v="283"/>
      <x v="21"/>
    </i>
    <i r="5">
      <x v="285"/>
      <x v="21"/>
    </i>
    <i r="5">
      <x v="286"/>
      <x v="21"/>
    </i>
    <i r="5">
      <x v="298"/>
      <x v="21"/>
    </i>
    <i r="5">
      <x v="299"/>
      <x v="21"/>
    </i>
    <i r="5">
      <x v="308"/>
      <x v="21"/>
    </i>
    <i r="5">
      <x v="311"/>
      <x v="21"/>
    </i>
    <i r="5">
      <x v="316"/>
      <x v="21"/>
    </i>
    <i r="5">
      <x v="321"/>
      <x v="21"/>
    </i>
    <i r="5">
      <x v="322"/>
      <x v="21"/>
    </i>
    <i r="5">
      <x v="327"/>
      <x v="21"/>
    </i>
    <i r="5">
      <x v="329"/>
      <x v="21"/>
    </i>
    <i r="5">
      <x v="335"/>
      <x v="21"/>
    </i>
    <i r="5">
      <x v="343"/>
      <x v="21"/>
    </i>
    <i r="5">
      <x v="346"/>
      <x v="21"/>
    </i>
    <i r="5">
      <x v="349"/>
      <x v="21"/>
    </i>
    <i r="5">
      <x v="357"/>
      <x v="21"/>
    </i>
    <i r="5">
      <x v="359"/>
      <x v="21"/>
    </i>
    <i r="5">
      <x v="371"/>
      <x v="21"/>
    </i>
    <i r="5">
      <x v="373"/>
      <x v="21"/>
    </i>
    <i r="2">
      <x v="6"/>
      <x v="7"/>
      <x v="266"/>
      <x v="3"/>
      <x v="38"/>
    </i>
    <i r="5">
      <x v="246"/>
      <x v="38"/>
    </i>
    <i r="4">
      <x v="268"/>
      <x v="43"/>
      <x v="41"/>
    </i>
    <i r="4">
      <x v="273"/>
      <x v="225"/>
      <x v="43"/>
    </i>
    <i r="4">
      <x v="276"/>
      <x/>
      <x v="46"/>
    </i>
    <i r="5">
      <x v="43"/>
      <x v="46"/>
    </i>
    <i r="4">
      <x v="277"/>
      <x v="225"/>
      <x v="45"/>
    </i>
    <i r="5">
      <x v="230"/>
      <x v="45"/>
    </i>
    <i r="4">
      <x v="278"/>
      <x v="225"/>
      <x v="47"/>
    </i>
    <i r="5">
      <x v="230"/>
      <x v="47"/>
    </i>
    <i r="4">
      <x v="279"/>
      <x v="246"/>
      <x v="44"/>
    </i>
    <i r="2">
      <x v="7"/>
      <x v="7"/>
      <x v="12"/>
      <x v="3"/>
      <x v="134"/>
    </i>
    <i r="4">
      <x v="14"/>
      <x v="43"/>
      <x v="81"/>
    </i>
    <i r="5">
      <x v="246"/>
      <x v="81"/>
    </i>
    <i r="4">
      <x v="23"/>
      <x v="230"/>
      <x v="60"/>
    </i>
    <i r="5">
      <x v="232"/>
      <x v="60"/>
    </i>
    <i r="4">
      <x v="52"/>
      <x v="246"/>
      <x v="168"/>
    </i>
    <i r="4">
      <x v="59"/>
      <x v="230"/>
      <x v="176"/>
    </i>
    <i r="4">
      <x v="60"/>
      <x v="230"/>
      <x v="204"/>
    </i>
    <i r="4">
      <x v="61"/>
      <x v="3"/>
      <x v="61"/>
    </i>
    <i r="4">
      <x v="68"/>
      <x v="43"/>
      <x v="71"/>
    </i>
    <i r="5">
      <x v="246"/>
      <x v="71"/>
    </i>
    <i r="4">
      <x v="69"/>
      <x v="232"/>
      <x v="85"/>
    </i>
    <i r="4">
      <x v="72"/>
      <x v="230"/>
      <x v="91"/>
    </i>
    <i r="4">
      <x v="85"/>
      <x v="3"/>
      <x v="159"/>
    </i>
    <i r="4">
      <x v="89"/>
      <x v="3"/>
      <x v="117"/>
    </i>
    <i r="5">
      <x v="43"/>
      <x v="117"/>
    </i>
    <i r="4">
      <x v="98"/>
      <x v="43"/>
      <x v="202"/>
    </i>
    <i r="4">
      <x v="100"/>
      <x v="230"/>
      <x v="174"/>
    </i>
    <i r="4">
      <x v="101"/>
      <x v="3"/>
      <x v="147"/>
    </i>
    <i r="5">
      <x v="232"/>
      <x v="147"/>
    </i>
    <i r="4">
      <x v="105"/>
      <x v="43"/>
      <x v="163"/>
    </i>
    <i r="4">
      <x v="109"/>
      <x v="230"/>
      <x v="156"/>
    </i>
    <i r="5">
      <x v="246"/>
      <x v="156"/>
    </i>
    <i r="4">
      <x v="119"/>
      <x v="43"/>
      <x v="184"/>
    </i>
    <i r="5">
      <x v="232"/>
      <x v="184"/>
    </i>
    <i r="4">
      <x v="122"/>
      <x v="230"/>
      <x v="212"/>
    </i>
    <i r="4">
      <x v="123"/>
      <x v="230"/>
      <x v="108"/>
    </i>
    <i r="5">
      <x v="232"/>
      <x v="108"/>
    </i>
    <i r="5">
      <x v="246"/>
      <x v="108"/>
    </i>
    <i r="4">
      <x v="126"/>
      <x v="232"/>
      <x v="78"/>
    </i>
    <i r="4">
      <x v="133"/>
      <x v="3"/>
      <x v="122"/>
    </i>
    <i r="4">
      <x v="138"/>
      <x v="230"/>
      <x v="171"/>
    </i>
    <i r="4">
      <x v="142"/>
      <x v="232"/>
      <x v="111"/>
    </i>
    <i r="4">
      <x v="143"/>
      <x v="232"/>
      <x v="100"/>
    </i>
    <i r="4">
      <x v="147"/>
      <x v="232"/>
      <x v="120"/>
    </i>
    <i r="4">
      <x v="148"/>
      <x v="43"/>
      <x v="138"/>
    </i>
    <i r="4">
      <x v="149"/>
      <x v="43"/>
      <x v="93"/>
    </i>
    <i r="4">
      <x v="152"/>
      <x v="3"/>
      <x v="133"/>
    </i>
    <i r="5">
      <x v="232"/>
      <x v="133"/>
    </i>
    <i r="4">
      <x v="153"/>
      <x v="230"/>
      <x v="69"/>
    </i>
    <i r="5">
      <x v="246"/>
      <x v="69"/>
    </i>
    <i r="4">
      <x v="156"/>
      <x v="232"/>
      <x v="58"/>
    </i>
    <i r="4">
      <x v="157"/>
      <x v="43"/>
      <x v="127"/>
    </i>
    <i r="4">
      <x v="160"/>
      <x v="246"/>
      <x v="130"/>
    </i>
    <i r="4">
      <x v="163"/>
      <x v="43"/>
      <x v="114"/>
    </i>
    <i r="4">
      <x v="164"/>
      <x v="232"/>
      <x v="142"/>
    </i>
    <i r="4">
      <x v="169"/>
      <x v="3"/>
      <x v="80"/>
    </i>
    <i r="5">
      <x v="246"/>
      <x v="80"/>
    </i>
    <i r="4">
      <x v="175"/>
      <x v="43"/>
      <x v="82"/>
    </i>
    <i r="4">
      <x v="177"/>
      <x v="246"/>
      <x v="105"/>
    </i>
    <i r="4">
      <x v="179"/>
      <x v="230"/>
      <x v="123"/>
    </i>
    <i r="4">
      <x v="184"/>
      <x v="246"/>
      <x v="149"/>
    </i>
    <i r="4">
      <x v="198"/>
      <x v="230"/>
      <x v="189"/>
    </i>
    <i r="4">
      <x v="212"/>
      <x v="230"/>
      <x v="73"/>
    </i>
    <i r="4">
      <x v="215"/>
      <x v="246"/>
      <x v="144"/>
    </i>
    <i r="4">
      <x v="216"/>
      <x v="246"/>
      <x v="86"/>
    </i>
    <i r="4">
      <x v="218"/>
      <x v="43"/>
      <x v="216"/>
    </i>
    <i r="4">
      <x v="221"/>
      <x v="43"/>
      <x v="146"/>
    </i>
    <i r="4">
      <x v="222"/>
      <x v="230"/>
      <x v="66"/>
    </i>
    <i r="5">
      <x v="246"/>
      <x v="66"/>
    </i>
    <i r="4">
      <x v="232"/>
      <x v="43"/>
      <x v="150"/>
    </i>
    <i r="5">
      <x v="230"/>
      <x v="150"/>
    </i>
    <i r="4">
      <x v="242"/>
      <x v="230"/>
      <x v="210"/>
    </i>
    <i r="4">
      <x v="243"/>
      <x v="3"/>
      <x v="218"/>
    </i>
    <i r="4">
      <x v="245"/>
      <x v="43"/>
      <x v="92"/>
    </i>
    <i r="5">
      <x v="246"/>
      <x v="92"/>
    </i>
    <i r="4">
      <x v="253"/>
      <x v="3"/>
      <x v="97"/>
    </i>
    <i r="5">
      <x v="230"/>
      <x v="97"/>
    </i>
    <i r="5">
      <x v="246"/>
      <x v="97"/>
    </i>
    <i r="4">
      <x v="256"/>
      <x v="3"/>
      <x v="102"/>
    </i>
    <i r="5">
      <x v="246"/>
      <x v="102"/>
    </i>
    <i r="4">
      <x v="261"/>
      <x v="43"/>
      <x v="196"/>
    </i>
    <i r="5">
      <x v="232"/>
      <x v="196"/>
    </i>
    <i r="4">
      <x v="262"/>
      <x v="3"/>
      <x v="205"/>
    </i>
    <i r="4">
      <x v="280"/>
      <x v="246"/>
      <x v="178"/>
    </i>
    <i r="4">
      <x v="282"/>
      <x v="3"/>
      <x v="131"/>
    </i>
    <i r="4">
      <x v="283"/>
      <x v="3"/>
      <x v="217"/>
    </i>
    <i r="4">
      <x v="284"/>
      <x v="3"/>
      <x v="161"/>
    </i>
    <i r="5">
      <x v="43"/>
      <x v="161"/>
    </i>
    <i r="4">
      <x v="285"/>
      <x v="43"/>
      <x v="55"/>
    </i>
    <i r="4">
      <x v="287"/>
      <x v="43"/>
      <x v="221"/>
    </i>
    <i r="4">
      <x v="299"/>
      <x v="43"/>
      <x v="64"/>
    </i>
    <i r="4">
      <x v="300"/>
      <x v="43"/>
      <x v="136"/>
    </i>
    <i r="4">
      <x v="302"/>
      <x v="232"/>
      <x v="182"/>
    </i>
    <i r="4">
      <x v="313"/>
      <x v="43"/>
      <x v="151"/>
    </i>
    <i r="5">
      <x v="230"/>
      <x v="151"/>
    </i>
    <i r="4">
      <x v="316"/>
      <x v="43"/>
      <x v="70"/>
    </i>
    <i r="4">
      <x v="319"/>
      <x v="246"/>
      <x v="148"/>
    </i>
    <i r="4">
      <x v="332"/>
      <x v="43"/>
      <x v="107"/>
    </i>
    <i r="5">
      <x v="230"/>
      <x v="107"/>
    </i>
    <i r="4">
      <x v="333"/>
      <x v="230"/>
      <x v="213"/>
    </i>
    <i r="4">
      <x v="335"/>
      <x v="230"/>
      <x v="95"/>
    </i>
    <i r="4">
      <x v="346"/>
      <x v="43"/>
      <x v="165"/>
    </i>
    <i r="4">
      <x v="350"/>
      <x v="246"/>
      <x v="65"/>
    </i>
    <i r="4">
      <x v="351"/>
      <x v="230"/>
      <x v="141"/>
    </i>
    <i r="5">
      <x v="246"/>
      <x v="141"/>
    </i>
    <i r="4">
      <x v="353"/>
      <x v="3"/>
      <x v="190"/>
    </i>
    <i r="4">
      <x v="355"/>
      <x v="246"/>
      <x v="90"/>
    </i>
    <i r="4">
      <x v="358"/>
      <x v="232"/>
      <x v="192"/>
    </i>
    <i r="4">
      <x v="361"/>
      <x v="3"/>
      <x v="199"/>
    </i>
    <i>
      <x v="54"/>
      <x v="39"/>
      <x v="6"/>
      <x v="7"/>
      <x v="268"/>
      <x v="10"/>
      <x v="63"/>
    </i>
    <i r="4">
      <x v="269"/>
      <x v="5"/>
      <x v="145"/>
    </i>
    <i r="4">
      <x v="270"/>
      <x v="5"/>
      <x v="76"/>
    </i>
    <i r="5">
      <x v="40"/>
      <x v="76"/>
    </i>
    <i r="5">
      <x v="251"/>
      <x v="76"/>
    </i>
    <i r="4">
      <x v="271"/>
      <x v="4"/>
      <x v="54"/>
    </i>
    <i r="5">
      <x v="361"/>
      <x v="54"/>
    </i>
    <i r="4">
      <x v="273"/>
      <x v="22"/>
      <x v="74"/>
    </i>
    <i r="5">
      <x v="271"/>
      <x v="74"/>
    </i>
    <i r="4">
      <x v="274"/>
      <x v="251"/>
      <x v="68"/>
    </i>
    <i r="5">
      <x v="353"/>
      <x v="68"/>
    </i>
    <i r="4">
      <x v="275"/>
      <x v="15"/>
      <x v="62"/>
    </i>
    <i r="4">
      <x v="276"/>
      <x v="263"/>
      <x v="125"/>
    </i>
    <i r="4">
      <x v="277"/>
      <x v="7"/>
      <x v="79"/>
    </i>
    <i r="5">
      <x v="15"/>
      <x v="79"/>
    </i>
    <i r="5">
      <x v="17"/>
      <x v="79"/>
    </i>
    <i r="5">
      <x v="31"/>
      <x v="79"/>
    </i>
    <i r="5">
      <x v="38"/>
      <x v="79"/>
    </i>
    <i r="5">
      <x v="343"/>
      <x v="79"/>
    </i>
    <i r="5">
      <x v="376"/>
      <x v="79"/>
    </i>
    <i r="4">
      <x v="278"/>
      <x v="26"/>
      <x v="96"/>
    </i>
    <i r="4">
      <x v="279"/>
      <x v="6"/>
      <x v="53"/>
    </i>
    <i r="5">
      <x v="36"/>
      <x v="53"/>
    </i>
    <i r="5">
      <x v="226"/>
      <x v="53"/>
    </i>
    <i r="5">
      <x v="244"/>
      <x v="53"/>
    </i>
    <i r="5">
      <x v="271"/>
      <x v="53"/>
    </i>
    <i r="5">
      <x v="295"/>
      <x v="53"/>
    </i>
    <i r="5">
      <x v="313"/>
      <x v="53"/>
    </i>
    <i>
      <x v="55"/>
      <x v="40"/>
      <x v="1"/>
      <x v="7"/>
      <x v="41"/>
      <x v="227"/>
      <x v="21"/>
    </i>
    <i r="2">
      <x v="7"/>
      <x v="11"/>
      <x v="1"/>
      <x v="227"/>
      <x v="36"/>
    </i>
    <i r="4">
      <x v="32"/>
      <x v="227"/>
      <x v="36"/>
    </i>
    <i r="4">
      <x v="33"/>
      <x v="227"/>
      <x v="31"/>
    </i>
    <i r="4">
      <x v="44"/>
      <x v="227"/>
      <x v="27"/>
    </i>
    <i r="4">
      <x v="53"/>
      <x v="227"/>
      <x v="27"/>
    </i>
    <i r="4">
      <x v="74"/>
      <x v="227"/>
      <x v="28"/>
    </i>
    <i r="4">
      <x v="84"/>
      <x v="227"/>
      <x v="27"/>
    </i>
    <i r="4">
      <x v="101"/>
      <x v="227"/>
      <x v="22"/>
    </i>
    <i r="4">
      <x v="123"/>
      <x v="227"/>
      <x v="36"/>
    </i>
    <i r="4">
      <x v="133"/>
      <x v="227"/>
      <x v="30"/>
    </i>
    <i r="4">
      <x v="134"/>
      <x v="227"/>
      <x v="22"/>
    </i>
    <i r="4">
      <x v="138"/>
      <x v="227"/>
      <x v="31"/>
    </i>
    <i r="4">
      <x v="143"/>
      <x v="227"/>
      <x v="25"/>
    </i>
    <i r="4">
      <x v="157"/>
      <x v="227"/>
      <x v="34"/>
    </i>
    <i r="4">
      <x v="167"/>
      <x v="227"/>
      <x v="28"/>
    </i>
    <i r="4">
      <x v="173"/>
      <x v="227"/>
      <x v="28"/>
    </i>
    <i r="4">
      <x v="175"/>
      <x v="227"/>
      <x v="34"/>
    </i>
    <i r="4">
      <x v="176"/>
      <x v="227"/>
      <x v="22"/>
    </i>
    <i r="4">
      <x v="177"/>
      <x v="227"/>
      <x v="26"/>
    </i>
    <i r="4">
      <x v="197"/>
      <x v="227"/>
      <x v="30"/>
    </i>
    <i r="4">
      <x v="198"/>
      <x v="227"/>
      <x v="28"/>
    </i>
    <i r="4">
      <x v="200"/>
      <x v="227"/>
      <x v="22"/>
    </i>
    <i r="4">
      <x v="202"/>
      <x v="227"/>
      <x v="36"/>
    </i>
    <i r="4">
      <x v="205"/>
      <x v="227"/>
      <x v="31"/>
    </i>
    <i r="4">
      <x v="220"/>
      <x v="227"/>
      <x v="22"/>
    </i>
    <i r="4">
      <x v="231"/>
      <x v="227"/>
      <x v="24"/>
    </i>
    <i r="4">
      <x v="251"/>
      <x v="227"/>
      <x v="26"/>
    </i>
    <i r="4">
      <x v="262"/>
      <x v="227"/>
      <x v="31"/>
    </i>
    <i r="4">
      <x v="285"/>
      <x v="227"/>
      <x v="36"/>
    </i>
    <i r="4">
      <x v="296"/>
      <x v="227"/>
      <x v="36"/>
    </i>
    <i r="4">
      <x v="319"/>
      <x v="227"/>
      <x v="22"/>
    </i>
    <i r="4">
      <x v="327"/>
      <x v="227"/>
      <x v="28"/>
    </i>
    <i r="4">
      <x v="334"/>
      <x v="227"/>
      <x v="29"/>
    </i>
    <i r="4">
      <x v="335"/>
      <x v="227"/>
      <x v="28"/>
    </i>
    <i r="4">
      <x v="353"/>
      <x v="227"/>
      <x v="31"/>
    </i>
    <i r="4">
      <x v="360"/>
      <x v="227"/>
      <x v="27"/>
    </i>
    <i>
      <x v="56"/>
      <x v="41"/>
      <x v="1"/>
      <x v="7"/>
      <x v="41"/>
      <x v="233"/>
      <x v="21"/>
    </i>
    <i r="5">
      <x v="248"/>
      <x v="21"/>
    </i>
    <i r="5">
      <x v="267"/>
      <x v="21"/>
    </i>
    <i r="5">
      <x v="269"/>
      <x v="21"/>
    </i>
    <i r="5">
      <x v="274"/>
      <x v="21"/>
    </i>
    <i r="5">
      <x v="301"/>
      <x v="21"/>
    </i>
    <i r="5">
      <x v="306"/>
      <x v="21"/>
    </i>
    <i r="5">
      <x v="307"/>
      <x v="21"/>
    </i>
    <i r="5">
      <x v="315"/>
      <x v="21"/>
    </i>
    <i r="5">
      <x v="320"/>
      <x v="21"/>
    </i>
    <i r="5">
      <x v="331"/>
      <x v="21"/>
    </i>
    <i r="5">
      <x v="339"/>
      <x v="21"/>
    </i>
    <i r="5">
      <x v="341"/>
      <x v="21"/>
    </i>
    <i r="5">
      <x v="354"/>
      <x v="21"/>
    </i>
    <i r="3">
      <x v="21"/>
      <x v="41"/>
      <x v="228"/>
      <x v="21"/>
    </i>
    <i r="2">
      <x v="6"/>
      <x v="7"/>
      <x v="268"/>
      <x v="261"/>
      <x v="63"/>
    </i>
    <i r="5">
      <x v="307"/>
      <x v="63"/>
    </i>
    <i r="4">
      <x v="269"/>
      <x v="233"/>
      <x v="145"/>
    </i>
    <i r="5">
      <x v="314"/>
      <x v="145"/>
    </i>
    <i r="4">
      <x v="270"/>
      <x v="267"/>
      <x v="76"/>
    </i>
    <i r="5">
      <x v="306"/>
      <x v="76"/>
    </i>
    <i r="5">
      <x v="370"/>
      <x v="76"/>
    </i>
    <i r="4">
      <x v="271"/>
      <x v="228"/>
      <x v="54"/>
    </i>
    <i r="5">
      <x v="267"/>
      <x v="54"/>
    </i>
    <i r="5">
      <x v="341"/>
      <x v="54"/>
    </i>
    <i r="4">
      <x v="273"/>
      <x v="261"/>
      <x v="74"/>
    </i>
    <i r="5">
      <x v="301"/>
      <x v="74"/>
    </i>
    <i r="4">
      <x v="274"/>
      <x v="289"/>
      <x v="68"/>
    </i>
    <i r="5">
      <x v="331"/>
      <x v="68"/>
    </i>
    <i r="4">
      <x v="275"/>
      <x v="296"/>
      <x v="62"/>
    </i>
    <i r="5">
      <x v="307"/>
      <x v="62"/>
    </i>
    <i r="4">
      <x v="277"/>
      <x v="296"/>
      <x v="79"/>
    </i>
    <i r="5">
      <x v="301"/>
      <x v="79"/>
    </i>
    <i r="4">
      <x v="278"/>
      <x v="267"/>
      <x v="96"/>
    </i>
    <i r="5">
      <x v="280"/>
      <x v="96"/>
    </i>
    <i r="5">
      <x v="314"/>
      <x v="96"/>
    </i>
    <i r="5">
      <x v="320"/>
      <x v="96"/>
    </i>
    <i r="5">
      <x v="331"/>
      <x v="96"/>
    </i>
    <i r="4">
      <x v="279"/>
      <x v="261"/>
      <x v="53"/>
    </i>
    <i r="5">
      <x v="269"/>
      <x v="53"/>
    </i>
    <i r="5">
      <x v="307"/>
      <x v="53"/>
    </i>
    <i r="5">
      <x v="312"/>
      <x v="53"/>
    </i>
    <i>
      <x v="57"/>
      <x v="40"/>
      <x v="1"/>
      <x v="13"/>
      <x v="41"/>
      <x v="231"/>
      <x v="13"/>
    </i>
    <i r="5">
      <x v="254"/>
      <x v="13"/>
    </i>
    <i r="5">
      <x v="265"/>
      <x v="13"/>
    </i>
    <i r="5">
      <x v="285"/>
      <x v="13"/>
    </i>
    <i r="5">
      <x v="286"/>
      <x v="13"/>
    </i>
    <i r="5">
      <x v="295"/>
      <x v="13"/>
    </i>
    <i r="5">
      <x v="299"/>
      <x v="13"/>
    </i>
    <i r="5">
      <x v="311"/>
      <x v="13"/>
    </i>
    <i r="5">
      <x v="319"/>
      <x v="13"/>
    </i>
    <i r="5">
      <x v="326"/>
      <x v="13"/>
    </i>
    <i r="5">
      <x v="360"/>
      <x v="13"/>
    </i>
    <i r="5">
      <x v="380"/>
      <x v="13"/>
    </i>
    <i r="5">
      <x v="381"/>
      <x v="13"/>
    </i>
    <i r="2">
      <x v="6"/>
      <x v="13"/>
      <x v="265"/>
      <x v="13"/>
      <x v="40"/>
    </i>
    <i r="5">
      <x v="34"/>
      <x v="40"/>
    </i>
    <i r="5">
      <x v="245"/>
      <x v="40"/>
    </i>
    <i r="5">
      <x v="276"/>
      <x v="40"/>
    </i>
    <i r="5">
      <x v="286"/>
      <x v="40"/>
    </i>
    <i r="5">
      <x v="321"/>
      <x v="40"/>
    </i>
    <i r="5">
      <x v="326"/>
      <x v="40"/>
    </i>
    <i r="4">
      <x v="266"/>
      <x v="243"/>
      <x v="29"/>
    </i>
    <i r="5">
      <x v="336"/>
      <x v="29"/>
    </i>
    <i r="5">
      <x v="355"/>
      <x v="29"/>
    </i>
    <i r="5">
      <x v="360"/>
      <x v="29"/>
    </i>
    <i r="4">
      <x v="267"/>
      <x v="17"/>
      <x v="33"/>
    </i>
    <i r="4">
      <x v="268"/>
      <x v="5"/>
      <x v="34"/>
    </i>
    <i r="5">
      <x v="17"/>
      <x v="34"/>
    </i>
    <i r="5">
      <x v="231"/>
      <x v="34"/>
    </i>
    <i r="5">
      <x v="378"/>
      <x v="34"/>
    </i>
    <i r="4">
      <x v="269"/>
      <x v="5"/>
      <x v="24"/>
    </i>
    <i r="5">
      <x v="7"/>
      <x v="24"/>
    </i>
    <i r="5">
      <x v="240"/>
      <x v="24"/>
    </i>
    <i r="5">
      <x v="298"/>
      <x v="24"/>
    </i>
    <i r="5">
      <x v="299"/>
      <x v="24"/>
    </i>
    <i r="5">
      <x v="346"/>
      <x v="24"/>
    </i>
    <i r="5">
      <x v="357"/>
      <x v="24"/>
    </i>
    <i r="4">
      <x v="271"/>
      <x v="5"/>
      <x v="30"/>
    </i>
    <i r="5">
      <x v="240"/>
      <x v="30"/>
    </i>
    <i r="5">
      <x v="257"/>
      <x v="30"/>
    </i>
    <i r="5">
      <x v="265"/>
      <x v="30"/>
    </i>
    <i r="4">
      <x v="273"/>
      <x v="27"/>
      <x v="31"/>
    </i>
    <i r="5">
      <x v="240"/>
      <x v="31"/>
    </i>
    <i r="5">
      <x v="265"/>
      <x v="31"/>
    </i>
    <i r="5">
      <x v="270"/>
      <x v="31"/>
    </i>
    <i r="5">
      <x v="336"/>
      <x v="31"/>
    </i>
    <i r="5">
      <x v="348"/>
      <x v="31"/>
    </i>
    <i r="4">
      <x v="274"/>
      <x v="243"/>
      <x v="27"/>
    </i>
    <i r="4">
      <x v="275"/>
      <x v="17"/>
      <x v="22"/>
    </i>
    <i r="5">
      <x v="236"/>
      <x v="22"/>
    </i>
    <i r="5">
      <x v="240"/>
      <x v="22"/>
    </i>
    <i r="5">
      <x v="272"/>
      <x v="22"/>
    </i>
    <i r="5">
      <x v="322"/>
      <x v="22"/>
    </i>
    <i r="5">
      <x v="333"/>
      <x v="22"/>
    </i>
    <i r="5">
      <x v="348"/>
      <x v="22"/>
    </i>
    <i r="5">
      <x v="359"/>
      <x v="22"/>
    </i>
    <i r="4">
      <x v="276"/>
      <x v="276"/>
      <x v="32"/>
    </i>
    <i r="4">
      <x v="277"/>
      <x v="7"/>
      <x v="36"/>
    </i>
    <i r="5">
      <x v="299"/>
      <x v="36"/>
    </i>
    <i r="5">
      <x v="379"/>
      <x v="36"/>
    </i>
    <i r="4">
      <x v="278"/>
      <x v="234"/>
      <x v="26"/>
    </i>
    <i r="5">
      <x v="241"/>
      <x v="26"/>
    </i>
    <i r="5">
      <x v="265"/>
      <x v="26"/>
    </i>
    <i r="4">
      <x v="279"/>
      <x v="27"/>
      <x v="28"/>
    </i>
    <i r="5">
      <x v="286"/>
      <x v="28"/>
    </i>
    <i r="5">
      <x v="335"/>
      <x v="28"/>
    </i>
    <i r="2">
      <x v="7"/>
      <x v="14"/>
      <x v="8"/>
      <x v="237"/>
      <x v="24"/>
    </i>
    <i r="4">
      <x v="12"/>
      <x v="237"/>
      <x v="40"/>
    </i>
    <i r="4">
      <x v="42"/>
      <x v="237"/>
      <x v="33"/>
    </i>
    <i r="4">
      <x v="68"/>
      <x v="237"/>
      <x v="29"/>
    </i>
    <i r="4">
      <x v="85"/>
      <x v="237"/>
      <x v="28"/>
    </i>
    <i r="4">
      <x v="94"/>
      <x v="237"/>
      <x v="25"/>
    </i>
    <i r="4">
      <x v="126"/>
      <x v="237"/>
      <x v="34"/>
    </i>
    <i r="4">
      <x v="127"/>
      <x v="237"/>
      <x v="30"/>
    </i>
    <i r="4">
      <x v="132"/>
      <x v="237"/>
      <x v="28"/>
    </i>
    <i r="4">
      <x v="155"/>
      <x v="237"/>
      <x v="25"/>
    </i>
    <i r="4">
      <x v="179"/>
      <x v="237"/>
      <x v="22"/>
    </i>
    <i r="4">
      <x v="212"/>
      <x v="237"/>
      <x v="28"/>
    </i>
    <i r="4">
      <x v="238"/>
      <x v="237"/>
      <x v="34"/>
    </i>
    <i r="4">
      <x v="256"/>
      <x v="237"/>
      <x v="22"/>
    </i>
    <i r="4">
      <x v="285"/>
      <x v="237"/>
      <x v="36"/>
    </i>
    <i r="4">
      <x v="292"/>
      <x v="237"/>
      <x v="31"/>
    </i>
    <i r="4">
      <x v="294"/>
      <x v="237"/>
      <x v="31"/>
    </i>
    <i r="4">
      <x v="327"/>
      <x v="237"/>
      <x v="28"/>
    </i>
    <i r="4">
      <x v="349"/>
      <x v="237"/>
      <x v="31"/>
    </i>
    <i r="4">
      <x v="354"/>
      <x v="237"/>
      <x v="36"/>
    </i>
    <i r="4">
      <x v="355"/>
      <x v="237"/>
      <x v="24"/>
    </i>
    <i>
      <x v="58"/>
      <x v="38"/>
      <x v="1"/>
      <x v="7"/>
      <x v="41"/>
      <x v="5"/>
      <x v="21"/>
    </i>
    <i r="5">
      <x v="13"/>
      <x v="21"/>
    </i>
    <i r="5">
      <x v="17"/>
      <x v="21"/>
    </i>
    <i r="5">
      <x v="21"/>
      <x v="21"/>
    </i>
    <i r="5">
      <x v="27"/>
      <x v="21"/>
    </i>
    <i r="5">
      <x v="29"/>
      <x v="21"/>
    </i>
    <i r="5">
      <x v="51"/>
      <x v="21"/>
    </i>
    <i r="5">
      <x v="229"/>
      <x v="21"/>
    </i>
    <i r="5">
      <x v="240"/>
      <x v="21"/>
    </i>
    <i r="5">
      <x v="243"/>
      <x v="21"/>
    </i>
    <i r="5">
      <x v="245"/>
      <x v="21"/>
    </i>
    <i r="5">
      <x v="247"/>
      <x v="21"/>
    </i>
    <i r="5">
      <x v="249"/>
      <x v="21"/>
    </i>
    <i r="5">
      <x v="250"/>
      <x v="21"/>
    </i>
    <i r="5">
      <x v="251"/>
      <x v="21"/>
    </i>
    <i r="5">
      <x v="252"/>
      <x v="21"/>
    </i>
    <i r="5">
      <x v="254"/>
      <x v="21"/>
    </i>
    <i r="5">
      <x v="257"/>
      <x v="21"/>
    </i>
    <i r="5">
      <x v="260"/>
      <x v="21"/>
    </i>
    <i r="5">
      <x v="265"/>
      <x v="21"/>
    </i>
    <i r="5">
      <x v="270"/>
      <x v="21"/>
    </i>
    <i r="5">
      <x v="275"/>
      <x v="21"/>
    </i>
    <i r="5">
      <x v="276"/>
      <x v="21"/>
    </i>
    <i r="5">
      <x v="278"/>
      <x v="21"/>
    </i>
    <i r="5">
      <x v="282"/>
      <x v="21"/>
    </i>
    <i r="5">
      <x v="285"/>
      <x v="21"/>
    </i>
    <i r="5">
      <x v="292"/>
      <x v="21"/>
    </i>
    <i r="5">
      <x v="298"/>
      <x v="21"/>
    </i>
    <i r="5">
      <x v="305"/>
      <x v="21"/>
    </i>
    <i r="5">
      <x v="308"/>
      <x v="21"/>
    </i>
    <i r="5">
      <x v="311"/>
      <x v="21"/>
    </i>
    <i r="5">
      <x v="317"/>
      <x v="21"/>
    </i>
    <i r="5">
      <x v="318"/>
      <x v="21"/>
    </i>
    <i r="5">
      <x v="329"/>
      <x v="21"/>
    </i>
    <i r="5">
      <x v="335"/>
      <x v="21"/>
    </i>
    <i r="5">
      <x v="336"/>
      <x v="21"/>
    </i>
    <i r="5">
      <x v="346"/>
      <x v="21"/>
    </i>
    <i r="5">
      <x v="347"/>
      <x v="21"/>
    </i>
    <i r="5">
      <x v="348"/>
      <x v="21"/>
    </i>
    <i r="5">
      <x v="357"/>
      <x v="21"/>
    </i>
    <i r="5">
      <x v="360"/>
      <x v="21"/>
    </i>
    <i r="5">
      <x v="367"/>
      <x v="21"/>
    </i>
    <i r="5">
      <x v="373"/>
      <x v="21"/>
    </i>
    <i r="5">
      <x v="374"/>
      <x v="21"/>
    </i>
    <i r="5">
      <x v="383"/>
      <x v="21"/>
    </i>
    <i r="2">
      <x v="6"/>
      <x v="7"/>
      <x v="268"/>
      <x v="230"/>
      <x v="41"/>
    </i>
    <i r="4">
      <x v="274"/>
      <x/>
      <x v="42"/>
    </i>
    <i r="5">
      <x v="232"/>
      <x v="42"/>
    </i>
    <i r="4">
      <x v="276"/>
      <x v="230"/>
      <x v="46"/>
    </i>
    <i r="4">
      <x v="277"/>
      <x/>
      <x v="45"/>
    </i>
    <i r="2">
      <x v="7"/>
      <x v="7"/>
      <x v="7"/>
      <x v="232"/>
      <x v="157"/>
    </i>
    <i r="4">
      <x v="8"/>
      <x v="230"/>
      <x v="72"/>
    </i>
    <i r="4">
      <x v="12"/>
      <x v="3"/>
      <x v="128"/>
    </i>
    <i r="5">
      <x v="230"/>
      <x v="128"/>
    </i>
    <i r="4">
      <x v="13"/>
      <x v="246"/>
      <x v="160"/>
    </i>
    <i r="4">
      <x v="14"/>
      <x v="43"/>
      <x v="140"/>
    </i>
    <i r="5">
      <x v="246"/>
      <x v="140"/>
    </i>
    <i r="4">
      <x v="15"/>
      <x v="3"/>
      <x v="185"/>
    </i>
    <i r="4">
      <x v="20"/>
      <x v="246"/>
      <x v="186"/>
    </i>
    <i r="4">
      <x v="22"/>
      <x v="230"/>
      <x v="137"/>
    </i>
    <i r="5">
      <x v="232"/>
      <x v="137"/>
    </i>
    <i r="4">
      <x v="43"/>
      <x v="232"/>
      <x v="103"/>
    </i>
    <i r="4">
      <x v="44"/>
      <x v="3"/>
      <x v="197"/>
    </i>
    <i r="4">
      <x v="49"/>
      <x v="3"/>
      <x v="112"/>
    </i>
    <i r="5">
      <x v="230"/>
      <x v="112"/>
    </i>
    <i r="4">
      <x v="52"/>
      <x v="3"/>
      <x v="132"/>
    </i>
    <i r="5">
      <x v="232"/>
      <x v="132"/>
    </i>
    <i r="4">
      <x v="59"/>
      <x v="3"/>
      <x v="220"/>
    </i>
    <i r="4">
      <x v="60"/>
      <x v="43"/>
      <x v="169"/>
    </i>
    <i r="5">
      <x v="246"/>
      <x v="169"/>
    </i>
    <i r="4">
      <x v="61"/>
      <x v="3"/>
      <x v="179"/>
    </i>
    <i r="4">
      <x v="67"/>
      <x v="3"/>
      <x v="219"/>
    </i>
    <i r="4">
      <x v="74"/>
      <x v="230"/>
      <x v="153"/>
    </i>
    <i r="4">
      <x v="79"/>
      <x v="232"/>
      <x v="164"/>
    </i>
    <i r="4">
      <x v="84"/>
      <x v="3"/>
      <x v="209"/>
    </i>
    <i r="4">
      <x v="85"/>
      <x v="43"/>
      <x v="99"/>
    </i>
    <i r="5">
      <x v="232"/>
      <x v="99"/>
    </i>
    <i r="4">
      <x v="89"/>
      <x v="232"/>
      <x v="201"/>
    </i>
    <i r="4">
      <x v="95"/>
      <x v="232"/>
      <x v="188"/>
    </i>
    <i r="4">
      <x v="98"/>
      <x v="3"/>
      <x v="119"/>
    </i>
    <i r="5">
      <x v="232"/>
      <x v="119"/>
    </i>
    <i r="4">
      <x v="100"/>
      <x v="43"/>
      <x v="83"/>
    </i>
    <i r="5">
      <x v="232"/>
      <x v="83"/>
    </i>
    <i r="4">
      <x v="109"/>
      <x v="3"/>
      <x v="110"/>
    </i>
    <i r="4">
      <x v="111"/>
      <x v="232"/>
      <x v="129"/>
    </i>
    <i r="4">
      <x v="114"/>
      <x v="43"/>
      <x v="152"/>
    </i>
    <i r="4">
      <x v="118"/>
      <x v="3"/>
      <x v="121"/>
    </i>
    <i r="4">
      <x v="119"/>
      <x v="43"/>
      <x v="116"/>
    </i>
    <i r="5">
      <x v="230"/>
      <x v="116"/>
    </i>
    <i r="4">
      <x v="122"/>
      <x v="3"/>
      <x v="109"/>
    </i>
    <i r="5">
      <x v="246"/>
      <x v="109"/>
    </i>
    <i r="4">
      <x v="123"/>
      <x v="230"/>
      <x v="177"/>
    </i>
    <i r="4">
      <x v="127"/>
      <x v="232"/>
      <x v="158"/>
    </i>
    <i r="4">
      <x v="132"/>
      <x v="230"/>
      <x v="84"/>
    </i>
    <i r="4">
      <x v="138"/>
      <x v="43"/>
      <x v="183"/>
    </i>
    <i r="5">
      <x v="230"/>
      <x v="183"/>
    </i>
    <i r="4">
      <x v="152"/>
      <x v="43"/>
      <x v="172"/>
    </i>
    <i r="4">
      <x v="157"/>
      <x v="232"/>
      <x v="194"/>
    </i>
    <i r="4">
      <x v="160"/>
      <x v="230"/>
      <x v="191"/>
    </i>
    <i r="4">
      <x v="167"/>
      <x v="230"/>
      <x v="198"/>
    </i>
    <i r="4">
      <x v="168"/>
      <x v="230"/>
      <x v="222"/>
    </i>
    <i r="4">
      <x v="169"/>
      <x v="246"/>
      <x v="126"/>
    </i>
    <i r="4">
      <x v="173"/>
      <x v="230"/>
      <x v="181"/>
    </i>
    <i r="4">
      <x v="175"/>
      <x v="3"/>
      <x v="211"/>
    </i>
    <i r="4">
      <x v="184"/>
      <x v="232"/>
      <x v="155"/>
    </i>
    <i r="5">
      <x v="246"/>
      <x v="155"/>
    </i>
    <i r="4">
      <x v="191"/>
      <x v="232"/>
      <x v="56"/>
    </i>
    <i r="4">
      <x v="193"/>
      <x v="3"/>
      <x v="215"/>
    </i>
    <i r="4">
      <x v="196"/>
      <x v="3"/>
      <x v="106"/>
    </i>
    <i r="4">
      <x v="202"/>
      <x v="3"/>
      <x v="57"/>
    </i>
    <i r="4">
      <x v="215"/>
      <x v="43"/>
      <x v="207"/>
    </i>
    <i r="4">
      <x v="216"/>
      <x v="232"/>
      <x v="75"/>
    </i>
    <i r="4">
      <x v="218"/>
      <x v="246"/>
      <x v="77"/>
    </i>
    <i r="4">
      <x v="221"/>
      <x v="232"/>
      <x v="94"/>
    </i>
    <i r="4">
      <x v="223"/>
      <x v="3"/>
      <x v="59"/>
    </i>
    <i r="5">
      <x v="230"/>
      <x v="59"/>
    </i>
    <i r="4">
      <x v="232"/>
      <x v="246"/>
      <x v="180"/>
    </i>
    <i r="4">
      <x v="237"/>
      <x v="232"/>
      <x v="195"/>
    </i>
    <i r="4">
      <x v="245"/>
      <x v="43"/>
      <x v="187"/>
    </i>
    <i r="4">
      <x v="249"/>
      <x v="230"/>
      <x v="170"/>
    </i>
    <i r="4">
      <x v="253"/>
      <x v="43"/>
      <x v="88"/>
    </i>
    <i r="4">
      <x v="254"/>
      <x v="230"/>
      <x v="200"/>
    </i>
    <i r="4">
      <x v="260"/>
      <x v="3"/>
      <x v="143"/>
    </i>
    <i r="4">
      <x v="280"/>
      <x v="3"/>
      <x v="206"/>
    </i>
    <i r="4">
      <x v="282"/>
      <x v="246"/>
      <x v="167"/>
    </i>
    <i r="4">
      <x v="287"/>
      <x v="230"/>
      <x v="113"/>
    </i>
    <i r="4">
      <x v="292"/>
      <x v="43"/>
      <x v="67"/>
    </i>
    <i r="4">
      <x v="294"/>
      <x v="246"/>
      <x v="104"/>
    </i>
    <i r="4">
      <x v="296"/>
      <x v="3"/>
      <x v="139"/>
    </i>
    <i r="4">
      <x v="298"/>
      <x v="3"/>
      <x v="208"/>
    </i>
    <i r="4">
      <x v="299"/>
      <x v="232"/>
      <x v="135"/>
    </i>
    <i r="5">
      <x v="246"/>
      <x v="135"/>
    </i>
    <i r="4">
      <x v="302"/>
      <x v="246"/>
      <x v="115"/>
    </i>
    <i r="4">
      <x v="303"/>
      <x v="246"/>
      <x v="101"/>
    </i>
    <i r="4">
      <x v="306"/>
      <x v="43"/>
      <x v="173"/>
    </i>
    <i r="4">
      <x v="308"/>
      <x v="230"/>
      <x v="118"/>
    </i>
    <i r="4">
      <x v="316"/>
      <x v="3"/>
      <x v="154"/>
    </i>
    <i r="4">
      <x v="322"/>
      <x v="230"/>
      <x v="166"/>
    </i>
    <i r="4">
      <x v="327"/>
      <x v="3"/>
      <x v="214"/>
    </i>
    <i r="4">
      <x v="328"/>
      <x v="43"/>
      <x v="98"/>
    </i>
    <i r="5">
      <x v="230"/>
      <x v="98"/>
    </i>
    <i r="4">
      <x v="332"/>
      <x v="3"/>
      <x v="124"/>
    </i>
    <i r="5">
      <x v="246"/>
      <x v="124"/>
    </i>
    <i r="4">
      <x v="347"/>
      <x v="230"/>
      <x v="87"/>
    </i>
    <i r="5">
      <x v="232"/>
      <x v="87"/>
    </i>
    <i r="5">
      <x v="246"/>
      <x v="87"/>
    </i>
    <i r="4">
      <x v="352"/>
      <x v="232"/>
      <x v="162"/>
    </i>
    <i r="4">
      <x v="353"/>
      <x v="230"/>
      <x v="203"/>
    </i>
    <i r="4">
      <x v="355"/>
      <x v="246"/>
      <x v="175"/>
    </i>
    <i r="4">
      <x v="360"/>
      <x v="230"/>
      <x v="193"/>
    </i>
    <i r="4">
      <x v="361"/>
      <x v="3"/>
      <x v="89"/>
    </i>
    <i>
      <x v="59"/>
      <x v="41"/>
      <x v="1"/>
      <x v="7"/>
      <x v="41"/>
      <x v="324"/>
      <x v="21"/>
    </i>
    <i r="2">
      <x v="6"/>
      <x v="7"/>
      <x v="268"/>
      <x v="228"/>
      <x v="63"/>
    </i>
    <i r="5">
      <x v="340"/>
      <x v="63"/>
    </i>
    <i r="4">
      <x v="271"/>
      <x v="239"/>
      <x v="54"/>
    </i>
    <i r="5">
      <x v="340"/>
      <x v="54"/>
    </i>
    <i r="4">
      <x v="273"/>
      <x v="239"/>
      <x v="74"/>
    </i>
    <i r="5">
      <x v="324"/>
      <x v="74"/>
    </i>
    <i r="4">
      <x v="274"/>
      <x v="228"/>
      <x v="68"/>
    </i>
    <i r="5">
      <x v="377"/>
      <x v="68"/>
    </i>
    <i r="4">
      <x v="275"/>
      <x v="228"/>
      <x v="62"/>
    </i>
    <i r="5">
      <x v="239"/>
      <x v="62"/>
    </i>
    <i r="5">
      <x v="324"/>
      <x v="62"/>
    </i>
    <i r="4">
      <x v="277"/>
      <x v="239"/>
      <x v="79"/>
    </i>
    <i r="4">
      <x v="278"/>
      <x v="228"/>
      <x v="96"/>
    </i>
    <i r="5">
      <x v="239"/>
      <x v="96"/>
    </i>
    <i r="5">
      <x v="324"/>
      <x v="96"/>
    </i>
    <i r="5">
      <x v="369"/>
      <x v="96"/>
    </i>
    <i>
      <x v="60"/>
      <x v="40"/>
      <x v="1"/>
      <x v="7"/>
      <x v="41"/>
      <x v="229"/>
      <x v="13"/>
    </i>
    <i r="5">
      <x v="252"/>
      <x v="13"/>
    </i>
    <i r="5">
      <x v="253"/>
      <x v="21"/>
    </i>
    <i r="5">
      <x v="268"/>
      <x v="13"/>
    </i>
    <i r="2">
      <x v="6"/>
      <x v="7"/>
      <x v="265"/>
      <x v="247"/>
      <x v="40"/>
    </i>
    <i r="4">
      <x v="266"/>
      <x v="249"/>
      <x v="29"/>
    </i>
    <i r="5">
      <x v="283"/>
      <x v="29"/>
    </i>
    <i r="4">
      <x v="268"/>
      <x v="39"/>
      <x v="34"/>
    </i>
    <i r="5">
      <x v="249"/>
      <x v="34"/>
    </i>
    <i r="4">
      <x v="270"/>
      <x v="51"/>
      <x v="25"/>
    </i>
    <i r="4">
      <x v="273"/>
      <x v="51"/>
      <x v="31"/>
    </i>
    <i r="5">
      <x v="229"/>
      <x v="31"/>
    </i>
    <i r="5">
      <x v="268"/>
      <x v="31"/>
    </i>
    <i r="5">
      <x v="283"/>
      <x v="31"/>
    </i>
    <i r="4">
      <x v="275"/>
      <x v="249"/>
      <x v="22"/>
    </i>
    <i r="4">
      <x v="276"/>
      <x v="252"/>
      <x v="32"/>
    </i>
    <i r="4">
      <x v="277"/>
      <x v="51"/>
      <x v="36"/>
    </i>
    <i r="5">
      <x v="229"/>
      <x v="36"/>
    </i>
    <i r="5">
      <x v="268"/>
      <x v="36"/>
    </i>
    <i r="4">
      <x v="278"/>
      <x v="229"/>
      <x v="26"/>
    </i>
    <i r="5">
      <x v="283"/>
      <x v="26"/>
    </i>
    <i r="4">
      <x v="279"/>
      <x v="247"/>
      <x v="28"/>
    </i>
    <i r="2">
      <x v="7"/>
      <x v="7"/>
      <x/>
      <x v="253"/>
      <x v="33"/>
    </i>
    <i r="4">
      <x v="1"/>
      <x v="253"/>
      <x v="36"/>
    </i>
    <i r="4">
      <x v="27"/>
      <x v="253"/>
      <x v="26"/>
    </i>
    <i r="4">
      <x v="33"/>
      <x v="253"/>
      <x v="31"/>
    </i>
    <i r="4">
      <x v="44"/>
      <x v="253"/>
      <x v="27"/>
    </i>
    <i r="4">
      <x v="49"/>
      <x v="253"/>
      <x v="27"/>
    </i>
    <i r="4">
      <x v="56"/>
      <x v="253"/>
      <x v="22"/>
    </i>
    <i r="4">
      <x v="62"/>
      <x v="253"/>
      <x v="34"/>
    </i>
    <i r="4">
      <x v="69"/>
      <x v="253"/>
      <x v="34"/>
    </i>
    <i r="4">
      <x v="73"/>
      <x v="253"/>
      <x v="24"/>
    </i>
    <i r="4">
      <x v="74"/>
      <x v="253"/>
      <x v="28"/>
    </i>
    <i r="4">
      <x v="114"/>
      <x v="253"/>
      <x v="28"/>
    </i>
    <i r="4">
      <x v="118"/>
      <x v="253"/>
      <x v="36"/>
    </i>
    <i r="4">
      <x v="126"/>
      <x v="253"/>
      <x v="34"/>
    </i>
    <i r="4">
      <x v="136"/>
      <x v="253"/>
      <x v="24"/>
    </i>
    <i r="4">
      <x v="147"/>
      <x v="253"/>
      <x v="22"/>
    </i>
    <i r="4">
      <x v="149"/>
      <x v="253"/>
      <x v="31"/>
    </i>
    <i r="4">
      <x v="155"/>
      <x v="253"/>
      <x v="25"/>
    </i>
    <i r="4">
      <x v="177"/>
      <x v="253"/>
      <x v="26"/>
    </i>
    <i r="4">
      <x v="181"/>
      <x v="253"/>
      <x v="22"/>
    </i>
    <i r="4">
      <x v="191"/>
      <x v="253"/>
      <x v="36"/>
    </i>
    <i r="4">
      <x v="192"/>
      <x v="253"/>
      <x v="25"/>
    </i>
    <i r="4">
      <x v="193"/>
      <x v="253"/>
      <x v="34"/>
    </i>
    <i r="4">
      <x v="196"/>
      <x v="253"/>
      <x v="34"/>
    </i>
    <i r="4">
      <x v="205"/>
      <x v="253"/>
      <x v="31"/>
    </i>
    <i r="4">
      <x v="214"/>
      <x v="253"/>
      <x v="22"/>
    </i>
    <i r="4">
      <x v="216"/>
      <x v="253"/>
      <x v="36"/>
    </i>
    <i r="4">
      <x v="218"/>
      <x v="253"/>
      <x v="32"/>
    </i>
    <i r="4">
      <x v="219"/>
      <x v="253"/>
      <x v="22"/>
    </i>
    <i r="4">
      <x v="225"/>
      <x v="253"/>
      <x v="27"/>
    </i>
    <i r="4">
      <x v="258"/>
      <x v="253"/>
      <x v="36"/>
    </i>
    <i r="4">
      <x v="284"/>
      <x v="253"/>
      <x v="31"/>
    </i>
    <i r="4">
      <x v="292"/>
      <x v="253"/>
      <x v="31"/>
    </i>
    <i r="4">
      <x v="311"/>
      <x v="253"/>
      <x v="27"/>
    </i>
    <i r="4">
      <x v="347"/>
      <x v="253"/>
      <x v="29"/>
    </i>
    <i r="4">
      <x v="361"/>
      <x v="253"/>
      <x v="36"/>
    </i>
    <i>
      <x v="61"/>
      <x v="43"/>
      <x v="1"/>
      <x v="12"/>
      <x v="41"/>
      <x v="287"/>
      <x v="21"/>
    </i>
    <i r="5">
      <x v="330"/>
      <x v="21"/>
    </i>
    <i r="3">
      <x v="17"/>
      <x v="41"/>
      <x v="11"/>
      <x v="21"/>
    </i>
    <i r="5">
      <x v="16"/>
      <x v="21"/>
    </i>
    <i r="5">
      <x v="22"/>
      <x v="21"/>
    </i>
    <i r="5">
      <x v="39"/>
      <x v="21"/>
    </i>
    <i r="5">
      <x v="40"/>
      <x v="21"/>
    </i>
    <i r="2">
      <x v="6"/>
      <x v="15"/>
      <x v="265"/>
      <x v="7"/>
      <x v="48"/>
    </i>
    <i r="5">
      <x v="10"/>
      <x v="48"/>
    </i>
    <i r="5">
      <x v="16"/>
      <x v="48"/>
    </i>
    <i r="5">
      <x v="17"/>
      <x v="48"/>
    </i>
    <i r="5">
      <x v="18"/>
      <x v="48"/>
    </i>
    <i r="5">
      <x v="40"/>
      <x v="48"/>
    </i>
    <i r="5">
      <x v="332"/>
      <x v="48"/>
    </i>
    <i r="4">
      <x v="268"/>
      <x v="22"/>
      <x v="41"/>
    </i>
    <i r="4">
      <x v="269"/>
      <x v="13"/>
      <x v="49"/>
    </i>
    <i r="5">
      <x v="15"/>
      <x v="49"/>
    </i>
    <i r="5">
      <x v="38"/>
      <x v="49"/>
    </i>
    <i r="4">
      <x v="270"/>
      <x v="19"/>
      <x v="35"/>
    </i>
    <i r="5">
      <x v="20"/>
      <x v="35"/>
    </i>
    <i r="4">
      <x v="273"/>
      <x v="12"/>
      <x v="43"/>
    </i>
    <i r="5">
      <x v="17"/>
      <x v="43"/>
    </i>
    <i r="5">
      <x v="20"/>
      <x v="43"/>
    </i>
    <i r="5">
      <x v="21"/>
      <x v="43"/>
    </i>
    <i r="5">
      <x v="22"/>
      <x v="43"/>
    </i>
    <i r="4">
      <x v="274"/>
      <x v="12"/>
      <x v="42"/>
    </i>
    <i r="5">
      <x v="15"/>
      <x v="42"/>
    </i>
    <i r="5">
      <x v="17"/>
      <x v="42"/>
    </i>
    <i r="5">
      <x v="18"/>
      <x v="42"/>
    </i>
    <i r="5">
      <x v="20"/>
      <x v="42"/>
    </i>
    <i r="5">
      <x v="34"/>
      <x v="42"/>
    </i>
    <i r="4">
      <x v="277"/>
      <x v="15"/>
      <x v="45"/>
    </i>
    <i r="5">
      <x v="17"/>
      <x v="45"/>
    </i>
    <i r="5">
      <x v="31"/>
      <x v="45"/>
    </i>
    <i r="5">
      <x v="40"/>
      <x v="45"/>
    </i>
    <i r="5">
      <x v="343"/>
      <x v="45"/>
    </i>
    <i r="4">
      <x v="278"/>
      <x v="5"/>
      <x v="47"/>
    </i>
    <i r="5">
      <x v="8"/>
      <x v="47"/>
    </i>
    <i r="5">
      <x v="22"/>
      <x v="47"/>
    </i>
    <i r="4">
      <x v="279"/>
      <x v="16"/>
      <x v="52"/>
    </i>
    <i r="5">
      <x v="22"/>
      <x v="52"/>
    </i>
    <i r="5">
      <x v="37"/>
      <x v="52"/>
    </i>
    <i r="5">
      <x v="39"/>
      <x v="52"/>
    </i>
    <i r="5">
      <x v="333"/>
      <x v="52"/>
    </i>
    <i r="5">
      <x v="382"/>
      <x v="52"/>
    </i>
    <i>
      <x v="62"/>
      <x v="44"/>
      <x v="1"/>
      <x v="7"/>
      <x v="41"/>
      <x v="239"/>
      <x v="21"/>
    </i>
    <i r="5">
      <x v="255"/>
      <x v="21"/>
    </i>
    <i r="5">
      <x v="288"/>
      <x v="21"/>
    </i>
    <i r="5">
      <x v="289"/>
      <x v="21"/>
    </i>
    <i r="5">
      <x v="294"/>
      <x v="21"/>
    </i>
    <i r="5">
      <x v="315"/>
      <x v="21"/>
    </i>
    <i r="5">
      <x v="324"/>
      <x v="21"/>
    </i>
    <i r="5">
      <x v="354"/>
      <x v="21"/>
    </i>
    <i r="5">
      <x v="377"/>
      <x v="21"/>
    </i>
    <i r="2">
      <x v="6"/>
      <x v="7"/>
      <x v="268"/>
      <x v="256"/>
      <x v="41"/>
    </i>
    <i r="4">
      <x v="269"/>
      <x v="256"/>
      <x v="49"/>
    </i>
    <i r="4">
      <x v="270"/>
      <x v="256"/>
      <x v="35"/>
    </i>
    <i r="4">
      <x v="271"/>
      <x v="291"/>
      <x v="51"/>
    </i>
    <i r="4">
      <x v="275"/>
      <x v="291"/>
      <x v="50"/>
    </i>
    <i r="4">
      <x v="277"/>
      <x v="256"/>
      <x v="45"/>
    </i>
    <i>
      <x v="63"/>
      <x v="43"/>
      <x v="1"/>
      <x v="17"/>
      <x v="41"/>
      <x v="259"/>
      <x v="21"/>
    </i>
    <i r="5">
      <x v="264"/>
      <x v="21"/>
    </i>
    <i r="5">
      <x v="266"/>
      <x v="21"/>
    </i>
    <i r="5">
      <x v="300"/>
      <x v="21"/>
    </i>
    <i r="5">
      <x v="310"/>
      <x v="21"/>
    </i>
    <i r="5">
      <x v="351"/>
      <x v="21"/>
    </i>
    <i r="5">
      <x v="364"/>
      <x v="21"/>
    </i>
    <i r="5">
      <x v="375"/>
      <x v="21"/>
    </i>
    <i r="3">
      <x v="20"/>
      <x v="41"/>
      <x v="277"/>
      <x v="21"/>
    </i>
    <i r="5">
      <x v="330"/>
      <x v="21"/>
    </i>
    <i r="5">
      <x v="372"/>
      <x v="21"/>
    </i>
    <i r="2">
      <x v="6"/>
      <x v="15"/>
      <x v="265"/>
      <x v="258"/>
      <x v="48"/>
    </i>
    <i r="5">
      <x v="309"/>
      <x v="48"/>
    </i>
    <i r="5">
      <x v="313"/>
      <x v="48"/>
    </i>
    <i r="5">
      <x v="351"/>
      <x v="48"/>
    </i>
    <i r="4">
      <x v="268"/>
      <x v="259"/>
      <x v="41"/>
    </i>
    <i r="5">
      <x v="302"/>
      <x v="41"/>
    </i>
    <i r="5">
      <x v="310"/>
      <x v="41"/>
    </i>
    <i r="5">
      <x v="358"/>
      <x v="41"/>
    </i>
    <i r="5">
      <x v="362"/>
      <x v="41"/>
    </i>
    <i r="5">
      <x v="363"/>
      <x v="41"/>
    </i>
    <i r="5">
      <x v="366"/>
      <x v="41"/>
    </i>
    <i r="4">
      <x v="269"/>
      <x v="266"/>
      <x v="49"/>
    </i>
    <i r="5">
      <x v="384"/>
      <x v="49"/>
    </i>
    <i r="4">
      <x v="270"/>
      <x v="290"/>
      <x v="35"/>
    </i>
    <i r="5">
      <x v="351"/>
      <x v="35"/>
    </i>
    <i r="4">
      <x v="273"/>
      <x v="290"/>
      <x v="43"/>
    </i>
    <i r="5">
      <x v="310"/>
      <x v="43"/>
    </i>
    <i r="5">
      <x v="334"/>
      <x v="43"/>
    </i>
    <i r="4">
      <x v="274"/>
      <x v="310"/>
      <x v="42"/>
    </i>
    <i r="5">
      <x v="328"/>
      <x v="42"/>
    </i>
    <i r="5">
      <x v="344"/>
      <x v="42"/>
    </i>
    <i r="4">
      <x v="277"/>
      <x v="259"/>
      <x v="45"/>
    </i>
    <i r="5">
      <x v="281"/>
      <x v="45"/>
    </i>
    <i r="5">
      <x v="293"/>
      <x v="45"/>
    </i>
    <i r="5">
      <x v="364"/>
      <x v="45"/>
    </i>
    <i r="4">
      <x v="278"/>
      <x v="337"/>
      <x v="47"/>
    </i>
    <i r="5">
      <x v="363"/>
      <x v="47"/>
    </i>
    <i r="5">
      <x v="365"/>
      <x v="47"/>
    </i>
    <i r="5">
      <x v="368"/>
      <x v="47"/>
    </i>
    <i r="4">
      <x v="279"/>
      <x v="351"/>
      <x v="52"/>
    </i>
    <i r="5">
      <x v="356"/>
      <x v="52"/>
    </i>
    <i r="5">
      <x v="364"/>
      <x v="52"/>
    </i>
    <i>
      <x v="64"/>
      <x v="39"/>
      <x v="6"/>
      <x v="7"/>
      <x v="265"/>
      <x v="345"/>
      <x v="125"/>
    </i>
    <i r="4">
      <x v="271"/>
      <x v="345"/>
      <x v="54"/>
    </i>
    <i r="4">
      <x v="274"/>
      <x v="303"/>
      <x v="68"/>
    </i>
    <i r="4">
      <x v="278"/>
      <x v="303"/>
      <x v="96"/>
    </i>
    <i r="4">
      <x v="279"/>
      <x v="303"/>
      <x v="53"/>
    </i>
    <i r="3">
      <x v="16"/>
      <x v="268"/>
      <x v="345"/>
      <x v="63"/>
    </i>
    <i r="4">
      <x v="273"/>
      <x v="345"/>
      <x v="74"/>
    </i>
    <i r="4">
      <x v="275"/>
      <x v="345"/>
      <x v="62"/>
    </i>
    <i r="3">
      <x v="19"/>
      <x v="265"/>
      <x v="352"/>
      <x v="125"/>
    </i>
    <i r="4">
      <x v="271"/>
      <x v="52"/>
      <x v="54"/>
    </i>
    <i r="4">
      <x v="273"/>
      <x v="350"/>
      <x v="74"/>
    </i>
    <i r="4">
      <x v="277"/>
      <x v="52"/>
      <x v="79"/>
    </i>
    <i r="4">
      <x v="279"/>
      <x v="49"/>
      <x v="53"/>
    </i>
    <i r="5">
      <x v="352"/>
      <x v="53"/>
    </i>
    <i r="3">
      <x v="23"/>
      <x v="265"/>
      <x v="325"/>
      <x v="125"/>
    </i>
    <i r="4">
      <x v="278"/>
      <x v="325"/>
      <x v="96"/>
    </i>
    <i>
      <x v="65"/>
      <x v="40"/>
      <x v="1"/>
      <x v="7"/>
      <x v="41"/>
      <x v="273"/>
      <x v="21"/>
    </i>
    <i r="2">
      <x v="7"/>
      <x v="11"/>
      <x/>
      <x v="273"/>
      <x v="33"/>
    </i>
    <i r="4">
      <x v="42"/>
      <x v="273"/>
      <x v="33"/>
    </i>
    <i r="4">
      <x v="54"/>
      <x v="273"/>
      <x v="33"/>
    </i>
    <i r="4">
      <x v="56"/>
      <x v="273"/>
      <x v="22"/>
    </i>
    <i r="4">
      <x v="66"/>
      <x v="273"/>
      <x v="31"/>
    </i>
    <i r="4">
      <x v="97"/>
      <x v="273"/>
      <x v="30"/>
    </i>
    <i r="4">
      <x v="138"/>
      <x v="273"/>
      <x v="31"/>
    </i>
    <i r="4">
      <x v="141"/>
      <x v="273"/>
      <x v="22"/>
    </i>
    <i r="4">
      <x v="142"/>
      <x v="273"/>
      <x v="36"/>
    </i>
    <i r="4">
      <x v="147"/>
      <x v="273"/>
      <x v="22"/>
    </i>
    <i r="4">
      <x v="153"/>
      <x v="273"/>
      <x v="26"/>
    </i>
    <i r="4">
      <x v="165"/>
      <x v="273"/>
      <x v="22"/>
    </i>
    <i r="4">
      <x v="196"/>
      <x v="273"/>
      <x v="34"/>
    </i>
    <i r="4">
      <x v="198"/>
      <x v="273"/>
      <x v="28"/>
    </i>
    <i r="4">
      <x v="218"/>
      <x v="273"/>
      <x v="32"/>
    </i>
    <i r="4">
      <x v="220"/>
      <x v="273"/>
      <x v="22"/>
    </i>
    <i r="4">
      <x v="231"/>
      <x v="273"/>
      <x v="24"/>
    </i>
    <i r="4">
      <x v="238"/>
      <x v="273"/>
      <x v="34"/>
    </i>
    <i r="4">
      <x v="297"/>
      <x v="273"/>
      <x v="28"/>
    </i>
    <i r="4">
      <x v="311"/>
      <x v="273"/>
      <x v="27"/>
    </i>
    <i r="4">
      <x v="316"/>
      <x v="273"/>
      <x v="31"/>
    </i>
    <i r="4">
      <x v="318"/>
      <x v="273"/>
      <x v="26"/>
    </i>
    <i r="4">
      <x v="332"/>
      <x v="273"/>
      <x v="31"/>
    </i>
    <i r="4">
      <x v="343"/>
      <x v="273"/>
      <x v="24"/>
    </i>
    <i r="4">
      <x v="349"/>
      <x v="273"/>
      <x v="31"/>
    </i>
    <i>
      <x v="66"/>
      <x v="40"/>
      <x v="6"/>
      <x v="11"/>
      <x v="267"/>
      <x v="342"/>
      <x v="39"/>
    </i>
    <i r="3">
      <x v="22"/>
      <x v="268"/>
      <x v="323"/>
      <x v="41"/>
    </i>
    <i r="4">
      <x v="275"/>
      <x v="323"/>
      <x v="50"/>
    </i>
    <i>
      <x v="67"/>
      <x v="40"/>
      <x v="6"/>
      <x v="7"/>
      <x v="274"/>
      <x v="338"/>
      <x v="27"/>
    </i>
    <i>
      <x v="68"/>
      <x v="45"/>
      <x v="6"/>
      <x v="7"/>
      <x v="270"/>
      <x v="385"/>
      <x v="21"/>
    </i>
    <i r="5">
      <x v="386"/>
      <x v="21"/>
    </i>
    <i r="5">
      <x v="387"/>
      <x v="21"/>
    </i>
    <i r="5">
      <x v="388"/>
      <x v="21"/>
    </i>
    <i r="5">
      <x v="389"/>
      <x v="21"/>
    </i>
    <i r="5">
      <x v="390"/>
      <x v="21"/>
    </i>
    <i r="5">
      <x v="391"/>
      <x v="21"/>
    </i>
    <i r="5">
      <x v="392"/>
      <x v="21"/>
    </i>
    <i r="5">
      <x v="393"/>
      <x v="21"/>
    </i>
    <i r="5">
      <x v="394"/>
      <x v="21"/>
    </i>
    <i r="5">
      <x v="395"/>
      <x v="21"/>
    </i>
    <i r="5">
      <x v="396"/>
      <x v="21"/>
    </i>
    <i r="5">
      <x v="397"/>
      <x v="21"/>
    </i>
    <i r="5">
      <x v="398"/>
      <x v="21"/>
    </i>
    <i r="5">
      <x v="399"/>
      <x v="21"/>
    </i>
    <i r="5">
      <x v="400"/>
      <x v="21"/>
    </i>
    <i r="5">
      <x v="401"/>
      <x v="21"/>
    </i>
    <i r="5">
      <x v="402"/>
      <x v="21"/>
    </i>
    <i r="5">
      <x v="403"/>
      <x v="21"/>
    </i>
    <i r="5">
      <x v="404"/>
      <x v="21"/>
    </i>
    <i r="5">
      <x v="405"/>
      <x v="21"/>
    </i>
    <i r="1">
      <x v="46"/>
      <x v="6"/>
      <x v="7"/>
      <x v="270"/>
      <x v="385"/>
      <x v="21"/>
    </i>
    <i r="5">
      <x v="386"/>
      <x v="21"/>
    </i>
    <i r="5">
      <x v="387"/>
      <x v="21"/>
    </i>
    <i r="5">
      <x v="388"/>
      <x v="21"/>
    </i>
    <i r="5">
      <x v="389"/>
      <x v="21"/>
    </i>
    <i r="5">
      <x v="390"/>
      <x v="21"/>
    </i>
    <i r="5">
      <x v="391"/>
      <x v="21"/>
    </i>
    <i r="5">
      <x v="392"/>
      <x v="21"/>
    </i>
    <i r="5">
      <x v="393"/>
      <x v="21"/>
    </i>
    <i r="5">
      <x v="394"/>
      <x v="21"/>
    </i>
    <i r="5">
      <x v="395"/>
      <x v="21"/>
    </i>
    <i r="5">
      <x v="396"/>
      <x v="21"/>
    </i>
    <i r="5">
      <x v="397"/>
      <x v="21"/>
    </i>
    <i r="5">
      <x v="398"/>
      <x v="21"/>
    </i>
    <i r="5">
      <x v="399"/>
      <x v="21"/>
    </i>
    <i r="5">
      <x v="400"/>
      <x v="21"/>
    </i>
    <i r="5">
      <x v="401"/>
      <x v="21"/>
    </i>
    <i r="5">
      <x v="402"/>
      <x v="21"/>
    </i>
    <i r="5">
      <x v="403"/>
      <x v="21"/>
    </i>
    <i r="5">
      <x v="404"/>
      <x v="21"/>
    </i>
    <i r="5">
      <x v="405"/>
      <x v="21"/>
    </i>
    <i r="1">
      <x v="47"/>
      <x v="6"/>
      <x v="24"/>
      <x v="270"/>
      <x v="385"/>
      <x v="21"/>
    </i>
    <i r="5">
      <x v="386"/>
      <x v="21"/>
    </i>
    <i r="5">
      <x v="387"/>
      <x v="21"/>
    </i>
    <i r="5">
      <x v="388"/>
      <x v="21"/>
    </i>
    <i r="5">
      <x v="389"/>
      <x v="21"/>
    </i>
    <i r="5">
      <x v="390"/>
      <x v="21"/>
    </i>
    <i r="5">
      <x v="391"/>
      <x v="21"/>
    </i>
    <i r="5">
      <x v="392"/>
      <x v="21"/>
    </i>
    <i r="5">
      <x v="393"/>
      <x v="21"/>
    </i>
    <i r="5">
      <x v="394"/>
      <x v="21"/>
    </i>
    <i r="5">
      <x v="395"/>
      <x v="21"/>
    </i>
    <i r="5">
      <x v="396"/>
      <x v="21"/>
    </i>
    <i r="5">
      <x v="397"/>
      <x v="21"/>
    </i>
    <i r="5">
      <x v="398"/>
      <x v="21"/>
    </i>
    <i r="5">
      <x v="399"/>
      <x v="21"/>
    </i>
    <i r="5">
      <x v="400"/>
      <x v="21"/>
    </i>
    <i r="5">
      <x v="401"/>
      <x v="21"/>
    </i>
    <i r="5">
      <x v="402"/>
      <x v="21"/>
    </i>
    <i r="5">
      <x v="403"/>
      <x v="21"/>
    </i>
    <i r="5">
      <x v="404"/>
      <x v="21"/>
    </i>
    <i r="5">
      <x v="405"/>
      <x v="21"/>
    </i>
    <i>
      <x v="69"/>
      <x v="48"/>
      <x v="6"/>
      <x v="7"/>
      <x v="270"/>
      <x v="385"/>
      <x v="21"/>
    </i>
    <i r="5">
      <x v="386"/>
      <x v="21"/>
    </i>
    <i r="5">
      <x v="387"/>
      <x v="21"/>
    </i>
    <i r="5">
      <x v="388"/>
      <x v="21"/>
    </i>
    <i r="5">
      <x v="389"/>
      <x v="21"/>
    </i>
    <i r="5">
      <x v="390"/>
      <x v="21"/>
    </i>
    <i r="5">
      <x v="391"/>
      <x v="21"/>
    </i>
    <i r="5">
      <x v="392"/>
      <x v="21"/>
    </i>
    <i r="5">
      <x v="393"/>
      <x v="21"/>
    </i>
    <i r="5">
      <x v="394"/>
      <x v="21"/>
    </i>
    <i r="5">
      <x v="395"/>
      <x v="21"/>
    </i>
    <i r="5">
      <x v="396"/>
      <x v="21"/>
    </i>
    <i r="5">
      <x v="397"/>
      <x v="21"/>
    </i>
    <i r="5">
      <x v="398"/>
      <x v="21"/>
    </i>
    <i r="5">
      <x v="399"/>
      <x v="21"/>
    </i>
    <i r="5">
      <x v="400"/>
      <x v="21"/>
    </i>
    <i r="5">
      <x v="401"/>
      <x v="21"/>
    </i>
    <i r="5">
      <x v="402"/>
      <x v="21"/>
    </i>
    <i r="5">
      <x v="403"/>
      <x v="21"/>
    </i>
    <i r="5">
      <x v="404"/>
      <x v="21"/>
    </i>
    <i r="5">
      <x v="405"/>
      <x v="21"/>
    </i>
    <i r="3">
      <x v="24"/>
      <x v="270"/>
      <x v="385"/>
      <x v="21"/>
    </i>
    <i r="5">
      <x v="386"/>
      <x v="21"/>
    </i>
    <i r="5">
      <x v="387"/>
      <x v="21"/>
    </i>
    <i r="5">
      <x v="388"/>
      <x v="21"/>
    </i>
    <i r="5">
      <x v="389"/>
      <x v="21"/>
    </i>
    <i r="5">
      <x v="390"/>
      <x v="21"/>
    </i>
    <i r="5">
      <x v="391"/>
      <x v="21"/>
    </i>
    <i r="5">
      <x v="392"/>
      <x v="21"/>
    </i>
    <i r="5">
      <x v="393"/>
      <x v="21"/>
    </i>
    <i r="5">
      <x v="394"/>
      <x v="21"/>
    </i>
    <i r="5">
      <x v="395"/>
      <x v="21"/>
    </i>
    <i r="5">
      <x v="396"/>
      <x v="21"/>
    </i>
    <i r="5">
      <x v="397"/>
      <x v="21"/>
    </i>
    <i r="5">
      <x v="398"/>
      <x v="21"/>
    </i>
    <i r="5">
      <x v="399"/>
      <x v="21"/>
    </i>
    <i r="5">
      <x v="400"/>
      <x v="21"/>
    </i>
    <i r="5">
      <x v="401"/>
      <x v="21"/>
    </i>
    <i r="5">
      <x v="402"/>
      <x v="21"/>
    </i>
    <i r="5">
      <x v="403"/>
      <x v="21"/>
    </i>
    <i r="5">
      <x v="404"/>
      <x v="21"/>
    </i>
    <i r="5">
      <x v="405"/>
      <x v="2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Sitio_Publico" displayName="Sitio_Publico" ref="A1:AA4679" totalsRowShown="0" headerRowDxfId="31">
  <autoFilter ref="A1:AA4679" xr:uid="{97B5C476-3F9F-4197-BB18-4AEB96A9D3D7}"/>
  <tableColumns count="27">
    <tableColumn id="1" xr3:uid="{3D431003-FED6-4551-A9A5-C20BDD800BF5}" name="id" dataDxfId="30"/>
    <tableColumn id="2" xr3:uid="{69EBE614-7415-4758-84D1-70A8BB5AD412}" name="idcoleccion" dataDxfId="2"/>
    <tableColumn id="3" xr3:uid="{00067312-1731-4475-9E54-D88AF9927A57}" name="coleccion" dataDxfId="29"/>
    <tableColumn id="4" xr3:uid="{2D5FA4E0-31EC-4F24-BE99-607D3D813655}" name="sector" dataDxfId="28"/>
    <tableColumn id="5" xr3:uid="{DAA5ABD7-005E-4726-9D0E-964ABFE6C124}" name="Filtro URL" dataDxfId="27"/>
    <tableColumn id="6" xr3:uid="{3EE64D21-CEE3-4F56-9BDB-E86405583F0C}" name="tema" dataDxfId="26"/>
    <tableColumn id="7" xr3:uid="{B18CD19C-51DC-46C2-871C-6BE101FACFEB}" name="contenido" dataDxfId="25"/>
    <tableColumn id="8" xr3:uid="{23D5C1AF-BDE4-4009-AB41-531D544CB052}" name="escala" dataDxfId="24"/>
    <tableColumn id="9" xr3:uid="{DA849DF4-1E4F-43E4-98F9-07CF968F8068}" name="territorio" dataDxfId="23"/>
    <tableColumn id="10" xr3:uid="{4CCEC976-24A6-484D-A3BB-EBEF50210414}" name="Filtro Integrado" dataDxfId="22"/>
    <tableColumn id="11" xr3:uid="{633CF37C-9475-458F-93BD-3E6C829259FE}" name="Muestra" dataDxfId="21"/>
    <tableColumn id="12" xr3:uid="{C9AD2F62-6D59-441D-86A3-D657475A5048}" name="temporalidad" dataDxfId="20"/>
    <tableColumn id="13" xr3:uid="{9C90CF92-D46C-45CC-A515-665BEFD59FD0}" name="unidad_medida" dataDxfId="19"/>
    <tableColumn id="14" xr3:uid="{A535AC73-D5CA-471D-961D-840916F57BFB}" name="fuente" dataDxfId="18"/>
    <tableColumn id="15" xr3:uid="{CE821007-F8A2-469B-90CB-A97B34EA0E0D}" name="titulo" dataDxfId="17"/>
    <tableColumn id="16" xr3:uid="{ACF065FA-53DF-42A2-AB76-F382DF0507E9}" name="descripcion_larga" dataDxfId="16"/>
    <tableColumn id="17" xr3:uid="{B3241B34-1F28-488E-962D-702279B7FC29}" name="visualizacion" dataDxfId="15"/>
    <tableColumn id="18" xr3:uid="{36E18FB8-B090-4513-8878-F34530369C6B}" name="tag" dataDxfId="14"/>
    <tableColumn id="19" xr3:uid="{34EAE68C-0B4D-4751-9FD6-9A20417E489D}" name="url" dataDxfId="13" dataCellStyle="Hipervínculo"/>
    <tableColumn id="20" xr3:uid="{B53287BC-B50E-4BCC-BB6C-DE60B70DC3AF}" name="Suscripcion" dataDxfId="0"/>
    <tableColumn id="21" xr3:uid="{6658E20A-9C4E-46D0-829C-CD31924B1376}" name="Color" dataDxfId="12"/>
    <tableColumn id="22" xr3:uid="{21DBE239-F721-4DEC-9312-D9E30988F7A8}" name="id_grafico" dataDxfId="11">
      <calculatedColumnFormula>+Sitio_Publico[[#This Row],[idcoleccion]]&amp;"-"&amp;Sitio_Publico[[#This Row],[id]]</calculatedColumnFormula>
    </tableColumn>
    <tableColumn id="23" xr3:uid="{51BFA0BA-A1A2-4D6D-9A13-0B82C3B88C4E}" name="idterritorio" dataDxfId="1">
      <calculatedColumnFormula>+VLOOKUP(Sitio_Publico[[#This Row],[territorio]],Estructura!$AE$4:$AH$1067,4,0)</calculatedColumnFormula>
    </tableColumn>
    <tableColumn id="24" xr3:uid="{223E2DD3-A78B-40CF-935F-BB4012C57299}" name="id_tema" dataDxfId="10">
      <calculatedColumnFormula>+VLOOKUP(Sitio_Publico[[#This Row],[tema]],Estructura!$G$4:$J$532,4,0)</calculatedColumnFormula>
    </tableColumn>
    <tableColumn id="25" xr3:uid="{75573ACC-C413-46F3-8534-404C576ECE29}" name="id_contenido" dataDxfId="9">
      <calculatedColumnFormula>+VLOOKUP(Sitio_Publico[[#This Row],[contenido]],Estructura!$L$4:$O$473,4,0)</calculatedColumnFormula>
    </tableColumn>
    <tableColumn id="26" xr3:uid="{B4A1188A-2AFB-4C47-96CE-A097012C4C72}" name="idfiltro" dataDxfId="8">
      <calculatedColumnFormula>+VLOOKUP(Sitio_Publico[[#This Row],[Filtro Integrado]],Estructura!$U$4:$W$529,3,0)</calculatedColumnFormula>
    </tableColumn>
    <tableColumn id="27" xr3:uid="{B70F5663-983D-46E9-A27F-F0856A7F11DA}" name="id_muestra" dataDxfId="7">
      <calculatedColumnFormula>+VLOOKUP(Sitio_Publico[[#This Row],[Muestra]],Estructura!$Y$4:$AB$483,4,0)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dimension ref="A1:AA4679"/>
  <sheetViews>
    <sheetView showGridLines="0" tabSelected="1" workbookViewId="0">
      <pane xSplit="1" ySplit="1" topLeftCell="B4638" activePane="bottomRight" state="frozen"/>
      <selection pane="topRight" activeCell="B1" sqref="B1"/>
      <selection pane="bottomLeft" activeCell="A2" sqref="A2"/>
      <selection pane="bottomRight" activeCell="I4677" sqref="I4677"/>
    </sheetView>
  </sheetViews>
  <sheetFormatPr baseColWidth="10" defaultRowHeight="14.4" x14ac:dyDescent="0.3"/>
  <cols>
    <col min="1" max="1" width="6.88671875" style="2" customWidth="1"/>
    <col min="2" max="2" width="10.109375" customWidth="1"/>
    <col min="3" max="3" width="15.6640625" customWidth="1"/>
    <col min="4" max="4" width="12" bestFit="1" customWidth="1"/>
    <col min="5" max="5" width="9" bestFit="1" customWidth="1"/>
    <col min="6" max="6" width="24.88671875" bestFit="1" customWidth="1"/>
    <col min="7" max="7" width="20.21875" customWidth="1"/>
    <col min="8" max="8" width="9.44140625" bestFit="1" customWidth="1"/>
    <col min="9" max="9" width="12.6640625" style="2" customWidth="1"/>
    <col min="10" max="10" width="14.6640625" style="2" bestFit="1" customWidth="1"/>
    <col min="11" max="11" width="21.5546875" customWidth="1"/>
    <col min="12" max="12" width="16.88671875" customWidth="1"/>
    <col min="13" max="13" width="11.44140625" customWidth="1"/>
    <col min="14" max="14" width="20.88671875" customWidth="1"/>
    <col min="15" max="15" width="35.44140625" customWidth="1"/>
    <col min="16" max="16" width="50.109375" customWidth="1"/>
    <col min="17" max="17" width="15.33203125" customWidth="1"/>
    <col min="18" max="18" width="27.21875" customWidth="1"/>
    <col min="19" max="19" width="36.77734375" style="1" customWidth="1"/>
    <col min="20" max="20" width="12.77734375" bestFit="1" customWidth="1"/>
    <col min="21" max="21" width="9.21875" bestFit="1" customWidth="1"/>
    <col min="22" max="22" width="9.33203125" bestFit="1" customWidth="1"/>
    <col min="23" max="23" width="9.6640625" bestFit="1" customWidth="1"/>
    <col min="24" max="24" width="8.109375" bestFit="1" customWidth="1"/>
    <col min="25" max="25" width="11.109375" bestFit="1" customWidth="1"/>
    <col min="26" max="26" width="10.109375" customWidth="1"/>
    <col min="27" max="27" width="10.21875" bestFit="1" customWidth="1"/>
    <col min="29" max="29" width="3.109375" customWidth="1"/>
  </cols>
  <sheetData>
    <row r="1" spans="1:27" x14ac:dyDescent="0.3">
      <c r="A1" s="7" t="s">
        <v>0</v>
      </c>
      <c r="B1" s="8" t="s">
        <v>381</v>
      </c>
      <c r="C1" s="8" t="s">
        <v>1</v>
      </c>
      <c r="D1" s="8" t="s">
        <v>2</v>
      </c>
      <c r="E1" s="9" t="s">
        <v>363</v>
      </c>
      <c r="F1" s="8" t="s">
        <v>3</v>
      </c>
      <c r="G1" s="8" t="s">
        <v>4</v>
      </c>
      <c r="H1" s="7" t="s">
        <v>5</v>
      </c>
      <c r="I1" s="7" t="s">
        <v>6</v>
      </c>
      <c r="J1" s="10" t="s">
        <v>20</v>
      </c>
      <c r="K1" s="10" t="s">
        <v>21</v>
      </c>
      <c r="L1" s="8" t="s">
        <v>7</v>
      </c>
      <c r="M1" s="8" t="s">
        <v>8</v>
      </c>
      <c r="N1" s="8" t="s">
        <v>9</v>
      </c>
      <c r="O1" s="8" t="s">
        <v>10</v>
      </c>
      <c r="P1" s="8" t="s">
        <v>11</v>
      </c>
      <c r="Q1" s="8" t="s">
        <v>12</v>
      </c>
      <c r="R1" s="8" t="s">
        <v>13</v>
      </c>
      <c r="S1" s="8" t="s">
        <v>17</v>
      </c>
      <c r="T1" s="11" t="s">
        <v>380</v>
      </c>
      <c r="U1" s="3" t="s">
        <v>382</v>
      </c>
      <c r="V1" s="17" t="s">
        <v>388</v>
      </c>
      <c r="W1" s="17" t="s">
        <v>389</v>
      </c>
      <c r="X1" s="17" t="s">
        <v>383</v>
      </c>
      <c r="Y1" s="17" t="s">
        <v>384</v>
      </c>
      <c r="Z1" s="17" t="s">
        <v>387</v>
      </c>
      <c r="AA1" s="17" t="s">
        <v>386</v>
      </c>
    </row>
    <row r="2" spans="1:27" ht="51" x14ac:dyDescent="0.3">
      <c r="A2" s="16">
        <f>+ROW()-1</f>
        <v>1</v>
      </c>
      <c r="B2" s="47" t="s">
        <v>15118</v>
      </c>
      <c r="C2" s="23" t="s">
        <v>622</v>
      </c>
      <c r="D2" s="23" t="s">
        <v>623</v>
      </c>
      <c r="E2" s="44">
        <v>6309</v>
      </c>
      <c r="F2" s="13" t="s">
        <v>624</v>
      </c>
      <c r="G2" s="23" t="s">
        <v>625</v>
      </c>
      <c r="H2" s="42" t="s">
        <v>458</v>
      </c>
      <c r="I2" s="28" t="s">
        <v>131</v>
      </c>
      <c r="J2" s="12" t="s">
        <v>393</v>
      </c>
      <c r="K2" s="28" t="s">
        <v>626</v>
      </c>
      <c r="L2" s="12" t="s">
        <v>627</v>
      </c>
      <c r="M2" s="12" t="s">
        <v>628</v>
      </c>
      <c r="N2" s="12" t="s">
        <v>629</v>
      </c>
      <c r="O2" s="24" t="s">
        <v>630</v>
      </c>
      <c r="P2" s="24" t="s">
        <v>631</v>
      </c>
      <c r="Q2" s="25" t="s">
        <v>632</v>
      </c>
      <c r="R2" s="14" t="s">
        <v>633</v>
      </c>
      <c r="S2" s="15" t="s">
        <v>634</v>
      </c>
      <c r="T2" s="52">
        <v>0</v>
      </c>
      <c r="U2" s="22" t="s">
        <v>636</v>
      </c>
      <c r="V2" s="18" t="str">
        <f>+Sitio_Publico[[#This Row],[idcoleccion]]&amp;"-"&amp;Sitio_Publico[[#This Row],[id]]</f>
        <v>000-1</v>
      </c>
      <c r="W2" s="18">
        <f>+VLOOKUP(Sitio_Publico[[#This Row],[territorio]],Estructura!$AE$4:$AH$1067,4,0)</f>
        <v>30006309</v>
      </c>
      <c r="X2" s="18" t="str">
        <f>+VLOOKUP(Sitio_Publico[[#This Row],[tema]],Estructura!$G$4:$J$532,4,0)</f>
        <v>T-13</v>
      </c>
      <c r="Y2" s="18" t="str">
        <f>+VLOOKUP(Sitio_Publico[[#This Row],[contenido]],Estructura!$L$4:$O$473,4,0)</f>
        <v>C-7</v>
      </c>
      <c r="Z2" s="18" t="str">
        <f>+VLOOKUP(Sitio_Publico[[#This Row],[Filtro Integrado]],Estructura!$U$4:$W$529,3,0)</f>
        <v>FI-0</v>
      </c>
      <c r="AA2" s="18" t="str">
        <f>+VLOOKUP(Sitio_Publico[[#This Row],[Muestra]],Estructura!$Y$4:$AB$483,4,0)</f>
        <v>M-00063</v>
      </c>
    </row>
    <row r="3" spans="1:27" ht="48" x14ac:dyDescent="0.3">
      <c r="A3" s="16">
        <f t="shared" ref="A3:A66" si="0">+ROW()-1</f>
        <v>2</v>
      </c>
      <c r="B3" s="47" t="s">
        <v>15118</v>
      </c>
      <c r="C3" s="13" t="s">
        <v>637</v>
      </c>
      <c r="D3" s="13" t="s">
        <v>623</v>
      </c>
      <c r="E3" s="44">
        <v>12</v>
      </c>
      <c r="F3" s="13" t="s">
        <v>638</v>
      </c>
      <c r="G3" s="23" t="s">
        <v>639</v>
      </c>
      <c r="H3" s="42" t="s">
        <v>457</v>
      </c>
      <c r="I3" s="28" t="s">
        <v>375</v>
      </c>
      <c r="J3" s="12" t="s">
        <v>393</v>
      </c>
      <c r="K3" s="28" t="s">
        <v>640</v>
      </c>
      <c r="L3" s="12" t="s">
        <v>641</v>
      </c>
      <c r="M3" s="12" t="s">
        <v>642</v>
      </c>
      <c r="N3" s="12" t="s">
        <v>643</v>
      </c>
      <c r="O3" s="24" t="s">
        <v>644</v>
      </c>
      <c r="P3" s="24" t="s">
        <v>645</v>
      </c>
      <c r="Q3" s="25" t="s">
        <v>646</v>
      </c>
      <c r="R3" s="14" t="s">
        <v>647</v>
      </c>
      <c r="S3" s="15" t="s">
        <v>648</v>
      </c>
      <c r="T3" s="52">
        <v>0</v>
      </c>
      <c r="U3" s="22" t="s">
        <v>650</v>
      </c>
      <c r="V3" s="18" t="str">
        <f>+Sitio_Publico[[#This Row],[idcoleccion]]&amp;"-"&amp;Sitio_Publico[[#This Row],[id]]</f>
        <v>000-2</v>
      </c>
      <c r="W3" s="18">
        <f>+VLOOKUP(Sitio_Publico[[#This Row],[territorio]],Estructura!$AE$4:$AH$1067,4,0)</f>
        <v>20000012</v>
      </c>
      <c r="X3" s="18" t="str">
        <f>+VLOOKUP(Sitio_Publico[[#This Row],[tema]],Estructura!$G$4:$J$532,4,0)</f>
        <v>T-14</v>
      </c>
      <c r="Y3" s="18" t="str">
        <f>+VLOOKUP(Sitio_Publico[[#This Row],[contenido]],Estructura!$L$4:$O$473,4,0)</f>
        <v>C-8</v>
      </c>
      <c r="Z3" s="18" t="str">
        <f>+VLOOKUP(Sitio_Publico[[#This Row],[Filtro Integrado]],Estructura!$U$4:$W$529,3,0)</f>
        <v>FI-0</v>
      </c>
      <c r="AA3" s="18" t="str">
        <f>+VLOOKUP(Sitio_Publico[[#This Row],[Muestra]],Estructura!$Y$4:$AB$483,4,0)</f>
        <v>M-00064</v>
      </c>
    </row>
    <row r="4" spans="1:27" ht="48" x14ac:dyDescent="0.3">
      <c r="A4" s="16">
        <f t="shared" si="0"/>
        <v>3</v>
      </c>
      <c r="B4" s="47" t="s">
        <v>15118</v>
      </c>
      <c r="C4" s="13" t="s">
        <v>622</v>
      </c>
      <c r="D4" s="13" t="s">
        <v>623</v>
      </c>
      <c r="E4" s="44">
        <v>9204</v>
      </c>
      <c r="F4" s="13" t="s">
        <v>624</v>
      </c>
      <c r="G4" s="23" t="s">
        <v>639</v>
      </c>
      <c r="H4" s="42" t="s">
        <v>458</v>
      </c>
      <c r="I4" s="28" t="s">
        <v>240</v>
      </c>
      <c r="J4" s="12" t="s">
        <v>393</v>
      </c>
      <c r="K4" s="28" t="s">
        <v>651</v>
      </c>
      <c r="L4" s="12" t="s">
        <v>652</v>
      </c>
      <c r="M4" s="12" t="s">
        <v>653</v>
      </c>
      <c r="N4" s="12" t="s">
        <v>629</v>
      </c>
      <c r="O4" s="24" t="s">
        <v>654</v>
      </c>
      <c r="P4" s="24" t="s">
        <v>655</v>
      </c>
      <c r="Q4" s="25" t="s">
        <v>646</v>
      </c>
      <c r="R4" s="14" t="s">
        <v>656</v>
      </c>
      <c r="S4" s="15" t="s">
        <v>657</v>
      </c>
      <c r="T4" s="52">
        <v>0</v>
      </c>
      <c r="U4" s="22" t="s">
        <v>659</v>
      </c>
      <c r="V4" s="18" t="str">
        <f>+Sitio_Publico[[#This Row],[idcoleccion]]&amp;"-"&amp;Sitio_Publico[[#This Row],[id]]</f>
        <v>000-3</v>
      </c>
      <c r="W4" s="18">
        <f>+VLOOKUP(Sitio_Publico[[#This Row],[territorio]],Estructura!$AE$4:$AH$1067,4,0)</f>
        <v>30009204</v>
      </c>
      <c r="X4" s="18" t="str">
        <f>+VLOOKUP(Sitio_Publico[[#This Row],[tema]],Estructura!$G$4:$J$532,4,0)</f>
        <v>T-13</v>
      </c>
      <c r="Y4" s="18" t="str">
        <f>+VLOOKUP(Sitio_Publico[[#This Row],[contenido]],Estructura!$L$4:$O$473,4,0)</f>
        <v>C-8</v>
      </c>
      <c r="Z4" s="18" t="str">
        <f>+VLOOKUP(Sitio_Publico[[#This Row],[Filtro Integrado]],Estructura!$U$4:$W$529,3,0)</f>
        <v>FI-0</v>
      </c>
      <c r="AA4" s="18" t="str">
        <f>+VLOOKUP(Sitio_Publico[[#This Row],[Muestra]],Estructura!$Y$4:$AB$483,4,0)</f>
        <v>M-00065</v>
      </c>
    </row>
    <row r="5" spans="1:27" ht="51" x14ac:dyDescent="0.3">
      <c r="A5" s="16">
        <f t="shared" si="0"/>
        <v>4</v>
      </c>
      <c r="B5" s="47" t="s">
        <v>15118</v>
      </c>
      <c r="C5" s="13" t="s">
        <v>622</v>
      </c>
      <c r="D5" s="13" t="s">
        <v>623</v>
      </c>
      <c r="E5" s="44">
        <v>10401</v>
      </c>
      <c r="F5" s="13" t="s">
        <v>624</v>
      </c>
      <c r="G5" s="23" t="s">
        <v>625</v>
      </c>
      <c r="H5" s="42" t="s">
        <v>458</v>
      </c>
      <c r="I5" s="28" t="s">
        <v>274</v>
      </c>
      <c r="J5" s="12" t="s">
        <v>393</v>
      </c>
      <c r="K5" s="28" t="s">
        <v>626</v>
      </c>
      <c r="L5" s="12" t="s">
        <v>627</v>
      </c>
      <c r="M5" s="12" t="s">
        <v>628</v>
      </c>
      <c r="N5" s="12" t="s">
        <v>629</v>
      </c>
      <c r="O5" s="24" t="s">
        <v>660</v>
      </c>
      <c r="P5" s="24" t="s">
        <v>661</v>
      </c>
      <c r="Q5" s="25" t="s">
        <v>632</v>
      </c>
      <c r="R5" s="14" t="s">
        <v>662</v>
      </c>
      <c r="S5" s="15" t="s">
        <v>663</v>
      </c>
      <c r="T5" s="52">
        <v>0</v>
      </c>
      <c r="U5" s="22" t="s">
        <v>665</v>
      </c>
      <c r="V5" s="18" t="str">
        <f>+Sitio_Publico[[#This Row],[idcoleccion]]&amp;"-"&amp;Sitio_Publico[[#This Row],[id]]</f>
        <v>000-4</v>
      </c>
      <c r="W5" s="18">
        <f>+VLOOKUP(Sitio_Publico[[#This Row],[territorio]],Estructura!$AE$4:$AH$1067,4,0)</f>
        <v>30010401</v>
      </c>
      <c r="X5" s="18" t="str">
        <f>+VLOOKUP(Sitio_Publico[[#This Row],[tema]],Estructura!$G$4:$J$532,4,0)</f>
        <v>T-13</v>
      </c>
      <c r="Y5" s="18" t="str">
        <f>+VLOOKUP(Sitio_Publico[[#This Row],[contenido]],Estructura!$L$4:$O$473,4,0)</f>
        <v>C-7</v>
      </c>
      <c r="Z5" s="18" t="str">
        <f>+VLOOKUP(Sitio_Publico[[#This Row],[Filtro Integrado]],Estructura!$U$4:$W$529,3,0)</f>
        <v>FI-0</v>
      </c>
      <c r="AA5" s="18" t="str">
        <f>+VLOOKUP(Sitio_Publico[[#This Row],[Muestra]],Estructura!$Y$4:$AB$483,4,0)</f>
        <v>M-00063</v>
      </c>
    </row>
    <row r="6" spans="1:27" ht="48" x14ac:dyDescent="0.3">
      <c r="A6" s="16">
        <f t="shared" si="0"/>
        <v>5</v>
      </c>
      <c r="B6" s="47" t="s">
        <v>15118</v>
      </c>
      <c r="C6" s="13" t="s">
        <v>622</v>
      </c>
      <c r="D6" s="13" t="s">
        <v>623</v>
      </c>
      <c r="E6" s="44">
        <v>8105</v>
      </c>
      <c r="F6" s="13" t="s">
        <v>666</v>
      </c>
      <c r="G6" s="23" t="s">
        <v>625</v>
      </c>
      <c r="H6" s="42" t="s">
        <v>458</v>
      </c>
      <c r="I6" s="28" t="s">
        <v>166</v>
      </c>
      <c r="J6" s="12" t="s">
        <v>393</v>
      </c>
      <c r="K6" s="28" t="s">
        <v>667</v>
      </c>
      <c r="L6" s="12" t="s">
        <v>627</v>
      </c>
      <c r="M6" s="12" t="s">
        <v>668</v>
      </c>
      <c r="N6" s="12" t="s">
        <v>629</v>
      </c>
      <c r="O6" s="24" t="s">
        <v>669</v>
      </c>
      <c r="P6" s="24" t="s">
        <v>670</v>
      </c>
      <c r="Q6" s="25" t="s">
        <v>646</v>
      </c>
      <c r="R6" s="14" t="s">
        <v>671</v>
      </c>
      <c r="S6" s="15" t="s">
        <v>672</v>
      </c>
      <c r="T6" s="52">
        <v>0</v>
      </c>
      <c r="U6" s="22" t="s">
        <v>674</v>
      </c>
      <c r="V6" s="18" t="str">
        <f>+Sitio_Publico[[#This Row],[idcoleccion]]&amp;"-"&amp;Sitio_Publico[[#This Row],[id]]</f>
        <v>000-5</v>
      </c>
      <c r="W6" s="18">
        <f>+VLOOKUP(Sitio_Publico[[#This Row],[territorio]],Estructura!$AE$4:$AH$1067,4,0)</f>
        <v>30008105</v>
      </c>
      <c r="X6" s="18" t="str">
        <f>+VLOOKUP(Sitio_Publico[[#This Row],[tema]],Estructura!$G$4:$J$532,4,0)</f>
        <v>T-15</v>
      </c>
      <c r="Y6" s="18" t="str">
        <f>+VLOOKUP(Sitio_Publico[[#This Row],[contenido]],Estructura!$L$4:$O$473,4,0)</f>
        <v>C-7</v>
      </c>
      <c r="Z6" s="18" t="str">
        <f>+VLOOKUP(Sitio_Publico[[#This Row],[Filtro Integrado]],Estructura!$U$4:$W$529,3,0)</f>
        <v>FI-0</v>
      </c>
      <c r="AA6" s="18" t="str">
        <f>+VLOOKUP(Sitio_Publico[[#This Row],[Muestra]],Estructura!$Y$4:$AB$483,4,0)</f>
        <v>M-00066</v>
      </c>
    </row>
    <row r="7" spans="1:27" ht="51" x14ac:dyDescent="0.3">
      <c r="A7" s="16">
        <f t="shared" si="0"/>
        <v>6</v>
      </c>
      <c r="B7" s="47" t="s">
        <v>15118</v>
      </c>
      <c r="C7" s="13" t="s">
        <v>622</v>
      </c>
      <c r="D7" s="13" t="s">
        <v>623</v>
      </c>
      <c r="E7" s="44">
        <v>16105</v>
      </c>
      <c r="F7" s="13" t="s">
        <v>624</v>
      </c>
      <c r="G7" s="23" t="s">
        <v>625</v>
      </c>
      <c r="H7" s="42" t="s">
        <v>458</v>
      </c>
      <c r="I7" s="28" t="s">
        <v>204</v>
      </c>
      <c r="J7" s="12" t="s">
        <v>393</v>
      </c>
      <c r="K7" s="28" t="s">
        <v>651</v>
      </c>
      <c r="L7" s="12" t="s">
        <v>627</v>
      </c>
      <c r="M7" s="12" t="s">
        <v>653</v>
      </c>
      <c r="N7" s="12" t="s">
        <v>629</v>
      </c>
      <c r="O7" s="24" t="s">
        <v>675</v>
      </c>
      <c r="P7" s="24" t="s">
        <v>676</v>
      </c>
      <c r="Q7" s="25" t="s">
        <v>646</v>
      </c>
      <c r="R7" s="14" t="s">
        <v>677</v>
      </c>
      <c r="S7" s="15" t="s">
        <v>678</v>
      </c>
      <c r="T7" s="52">
        <v>0</v>
      </c>
      <c r="U7" s="22" t="s">
        <v>680</v>
      </c>
      <c r="V7" s="18" t="str">
        <f>+Sitio_Publico[[#This Row],[idcoleccion]]&amp;"-"&amp;Sitio_Publico[[#This Row],[id]]</f>
        <v>000-6</v>
      </c>
      <c r="W7" s="18">
        <f>+VLOOKUP(Sitio_Publico[[#This Row],[territorio]],Estructura!$AE$4:$AH$1067,4,0)</f>
        <v>30016105</v>
      </c>
      <c r="X7" s="18" t="str">
        <f>+VLOOKUP(Sitio_Publico[[#This Row],[tema]],Estructura!$G$4:$J$532,4,0)</f>
        <v>T-13</v>
      </c>
      <c r="Y7" s="18" t="str">
        <f>+VLOOKUP(Sitio_Publico[[#This Row],[contenido]],Estructura!$L$4:$O$473,4,0)</f>
        <v>C-7</v>
      </c>
      <c r="Z7" s="18" t="str">
        <f>+VLOOKUP(Sitio_Publico[[#This Row],[Filtro Integrado]],Estructura!$U$4:$W$529,3,0)</f>
        <v>FI-0</v>
      </c>
      <c r="AA7" s="18" t="str">
        <f>+VLOOKUP(Sitio_Publico[[#This Row],[Muestra]],Estructura!$Y$4:$AB$483,4,0)</f>
        <v>M-00065</v>
      </c>
    </row>
    <row r="8" spans="1:27" ht="48" x14ac:dyDescent="0.3">
      <c r="A8" s="16">
        <f t="shared" si="0"/>
        <v>7</v>
      </c>
      <c r="B8" s="47" t="s">
        <v>15118</v>
      </c>
      <c r="C8" s="13" t="s">
        <v>622</v>
      </c>
      <c r="D8" s="13" t="s">
        <v>623</v>
      </c>
      <c r="E8" s="44">
        <v>6206</v>
      </c>
      <c r="F8" s="13" t="s">
        <v>681</v>
      </c>
      <c r="G8" s="23" t="s">
        <v>625</v>
      </c>
      <c r="H8" s="42" t="s">
        <v>458</v>
      </c>
      <c r="I8" s="28" t="s">
        <v>122</v>
      </c>
      <c r="J8" s="12" t="s">
        <v>393</v>
      </c>
      <c r="K8" s="28" t="s">
        <v>682</v>
      </c>
      <c r="L8" s="12" t="s">
        <v>627</v>
      </c>
      <c r="M8" s="12" t="s">
        <v>628</v>
      </c>
      <c r="N8" s="12" t="s">
        <v>629</v>
      </c>
      <c r="O8" s="24" t="s">
        <v>683</v>
      </c>
      <c r="P8" s="24" t="s">
        <v>684</v>
      </c>
      <c r="Q8" s="25" t="s">
        <v>646</v>
      </c>
      <c r="R8" s="14" t="s">
        <v>685</v>
      </c>
      <c r="S8" s="15" t="s">
        <v>686</v>
      </c>
      <c r="T8" s="52">
        <v>0</v>
      </c>
      <c r="U8" s="22" t="s">
        <v>687</v>
      </c>
      <c r="V8" s="18" t="str">
        <f>+Sitio_Publico[[#This Row],[idcoleccion]]&amp;"-"&amp;Sitio_Publico[[#This Row],[id]]</f>
        <v>000-7</v>
      </c>
      <c r="W8" s="18">
        <f>+VLOOKUP(Sitio_Publico[[#This Row],[territorio]],Estructura!$AE$4:$AH$1067,4,0)</f>
        <v>30006206</v>
      </c>
      <c r="X8" s="18" t="str">
        <f>+VLOOKUP(Sitio_Publico[[#This Row],[tema]],Estructura!$G$4:$J$532,4,0)</f>
        <v>T-16</v>
      </c>
      <c r="Y8" s="18" t="str">
        <f>+VLOOKUP(Sitio_Publico[[#This Row],[contenido]],Estructura!$L$4:$O$473,4,0)</f>
        <v>C-7</v>
      </c>
      <c r="Z8" s="18" t="str">
        <f>+VLOOKUP(Sitio_Publico[[#This Row],[Filtro Integrado]],Estructura!$U$4:$W$529,3,0)</f>
        <v>FI-0</v>
      </c>
      <c r="AA8" s="18" t="str">
        <f>+VLOOKUP(Sitio_Publico[[#This Row],[Muestra]],Estructura!$Y$4:$AB$483,4,0)</f>
        <v>M-00067</v>
      </c>
    </row>
    <row r="9" spans="1:27" ht="48" x14ac:dyDescent="0.3">
      <c r="A9" s="16">
        <f t="shared" si="0"/>
        <v>8</v>
      </c>
      <c r="B9" s="47" t="s">
        <v>15118</v>
      </c>
      <c r="C9" s="13" t="s">
        <v>622</v>
      </c>
      <c r="D9" s="13" t="s">
        <v>623</v>
      </c>
      <c r="E9" s="44">
        <v>13112</v>
      </c>
      <c r="F9" s="13" t="s">
        <v>688</v>
      </c>
      <c r="G9" s="23" t="s">
        <v>639</v>
      </c>
      <c r="H9" s="42" t="s">
        <v>458</v>
      </c>
      <c r="I9" s="28" t="s">
        <v>308</v>
      </c>
      <c r="J9" s="12" t="s">
        <v>393</v>
      </c>
      <c r="K9" s="28" t="s">
        <v>689</v>
      </c>
      <c r="L9" s="12" t="s">
        <v>652</v>
      </c>
      <c r="M9" s="12" t="s">
        <v>690</v>
      </c>
      <c r="N9" s="12" t="s">
        <v>629</v>
      </c>
      <c r="O9" s="24" t="s">
        <v>691</v>
      </c>
      <c r="P9" s="24" t="s">
        <v>692</v>
      </c>
      <c r="Q9" s="25" t="s">
        <v>646</v>
      </c>
      <c r="R9" s="14" t="s">
        <v>693</v>
      </c>
      <c r="S9" s="15" t="s">
        <v>694</v>
      </c>
      <c r="T9" s="52">
        <v>0</v>
      </c>
      <c r="U9" s="22" t="s">
        <v>696</v>
      </c>
      <c r="V9" s="18" t="str">
        <f>+Sitio_Publico[[#This Row],[idcoleccion]]&amp;"-"&amp;Sitio_Publico[[#This Row],[id]]</f>
        <v>000-8</v>
      </c>
      <c r="W9" s="18">
        <f>+VLOOKUP(Sitio_Publico[[#This Row],[territorio]],Estructura!$AE$4:$AH$1067,4,0)</f>
        <v>30013112</v>
      </c>
      <c r="X9" s="18" t="str">
        <f>+VLOOKUP(Sitio_Publico[[#This Row],[tema]],Estructura!$G$4:$J$532,4,0)</f>
        <v>T-17</v>
      </c>
      <c r="Y9" s="18" t="str">
        <f>+VLOOKUP(Sitio_Publico[[#This Row],[contenido]],Estructura!$L$4:$O$473,4,0)</f>
        <v>C-8</v>
      </c>
      <c r="Z9" s="18" t="str">
        <f>+VLOOKUP(Sitio_Publico[[#This Row],[Filtro Integrado]],Estructura!$U$4:$W$529,3,0)</f>
        <v>FI-0</v>
      </c>
      <c r="AA9" s="18" t="str">
        <f>+VLOOKUP(Sitio_Publico[[#This Row],[Muestra]],Estructura!$Y$4:$AB$483,4,0)</f>
        <v>M-00068</v>
      </c>
    </row>
    <row r="10" spans="1:27" ht="51" x14ac:dyDescent="0.3">
      <c r="A10" s="16">
        <f t="shared" si="0"/>
        <v>9</v>
      </c>
      <c r="B10" s="47" t="s">
        <v>15118</v>
      </c>
      <c r="C10" s="13" t="s">
        <v>622</v>
      </c>
      <c r="D10" s="13" t="s">
        <v>623</v>
      </c>
      <c r="E10" s="44">
        <v>3301</v>
      </c>
      <c r="F10" s="13" t="s">
        <v>624</v>
      </c>
      <c r="G10" s="23" t="s">
        <v>625</v>
      </c>
      <c r="H10" s="42" t="s">
        <v>458</v>
      </c>
      <c r="I10" s="28" t="s">
        <v>46</v>
      </c>
      <c r="J10" s="12" t="s">
        <v>393</v>
      </c>
      <c r="K10" s="28" t="s">
        <v>651</v>
      </c>
      <c r="L10" s="12" t="s">
        <v>627</v>
      </c>
      <c r="M10" s="12" t="s">
        <v>653</v>
      </c>
      <c r="N10" s="12" t="s">
        <v>629</v>
      </c>
      <c r="O10" s="24" t="s">
        <v>697</v>
      </c>
      <c r="P10" s="24" t="s">
        <v>698</v>
      </c>
      <c r="Q10" s="25" t="s">
        <v>646</v>
      </c>
      <c r="R10" s="14" t="s">
        <v>699</v>
      </c>
      <c r="S10" s="15" t="s">
        <v>700</v>
      </c>
      <c r="T10" s="52">
        <v>0</v>
      </c>
      <c r="U10" s="22" t="s">
        <v>702</v>
      </c>
      <c r="V10" s="18" t="str">
        <f>+Sitio_Publico[[#This Row],[idcoleccion]]&amp;"-"&amp;Sitio_Publico[[#This Row],[id]]</f>
        <v>000-9</v>
      </c>
      <c r="W10" s="18">
        <f>+VLOOKUP(Sitio_Publico[[#This Row],[territorio]],Estructura!$AE$4:$AH$1067,4,0)</f>
        <v>30003301</v>
      </c>
      <c r="X10" s="18" t="str">
        <f>+VLOOKUP(Sitio_Publico[[#This Row],[tema]],Estructura!$G$4:$J$532,4,0)</f>
        <v>T-13</v>
      </c>
      <c r="Y10" s="18" t="str">
        <f>+VLOOKUP(Sitio_Publico[[#This Row],[contenido]],Estructura!$L$4:$O$473,4,0)</f>
        <v>C-7</v>
      </c>
      <c r="Z10" s="18" t="str">
        <f>+VLOOKUP(Sitio_Publico[[#This Row],[Filtro Integrado]],Estructura!$U$4:$W$529,3,0)</f>
        <v>FI-0</v>
      </c>
      <c r="AA10" s="18" t="str">
        <f>+VLOOKUP(Sitio_Publico[[#This Row],[Muestra]],Estructura!$Y$4:$AB$483,4,0)</f>
        <v>M-00065</v>
      </c>
    </row>
    <row r="11" spans="1:27" ht="48" x14ac:dyDescent="0.3">
      <c r="A11" s="16">
        <f t="shared" si="0"/>
        <v>10</v>
      </c>
      <c r="B11" s="47" t="s">
        <v>15118</v>
      </c>
      <c r="C11" s="13" t="s">
        <v>622</v>
      </c>
      <c r="D11" s="13" t="s">
        <v>623</v>
      </c>
      <c r="E11" s="44">
        <v>10106</v>
      </c>
      <c r="F11" s="13" t="s">
        <v>688</v>
      </c>
      <c r="G11" s="23" t="s">
        <v>639</v>
      </c>
      <c r="H11" s="42" t="s">
        <v>458</v>
      </c>
      <c r="I11" s="28" t="s">
        <v>253</v>
      </c>
      <c r="J11" s="12" t="s">
        <v>393</v>
      </c>
      <c r="K11" s="28" t="s">
        <v>703</v>
      </c>
      <c r="L11" s="12" t="s">
        <v>652</v>
      </c>
      <c r="M11" s="12" t="s">
        <v>704</v>
      </c>
      <c r="N11" s="12" t="s">
        <v>629</v>
      </c>
      <c r="O11" s="24" t="s">
        <v>705</v>
      </c>
      <c r="P11" s="24" t="s">
        <v>706</v>
      </c>
      <c r="Q11" s="25" t="s">
        <v>646</v>
      </c>
      <c r="R11" s="14" t="s">
        <v>707</v>
      </c>
      <c r="S11" s="15" t="s">
        <v>708</v>
      </c>
      <c r="T11" s="52">
        <v>0</v>
      </c>
      <c r="U11" s="22" t="s">
        <v>709</v>
      </c>
      <c r="V11" s="18" t="str">
        <f>+Sitio_Publico[[#This Row],[idcoleccion]]&amp;"-"&amp;Sitio_Publico[[#This Row],[id]]</f>
        <v>000-10</v>
      </c>
      <c r="W11" s="18">
        <f>+VLOOKUP(Sitio_Publico[[#This Row],[territorio]],Estructura!$AE$4:$AH$1067,4,0)</f>
        <v>30010106</v>
      </c>
      <c r="X11" s="18" t="str">
        <f>+VLOOKUP(Sitio_Publico[[#This Row],[tema]],Estructura!$G$4:$J$532,4,0)</f>
        <v>T-17</v>
      </c>
      <c r="Y11" s="18" t="str">
        <f>+VLOOKUP(Sitio_Publico[[#This Row],[contenido]],Estructura!$L$4:$O$473,4,0)</f>
        <v>C-8</v>
      </c>
      <c r="Z11" s="18" t="str">
        <f>+VLOOKUP(Sitio_Publico[[#This Row],[Filtro Integrado]],Estructura!$U$4:$W$529,3,0)</f>
        <v>FI-0</v>
      </c>
      <c r="AA11" s="18" t="str">
        <f>+VLOOKUP(Sitio_Publico[[#This Row],[Muestra]],Estructura!$Y$4:$AB$483,4,0)</f>
        <v>M-00069</v>
      </c>
    </row>
    <row r="12" spans="1:27" ht="48" x14ac:dyDescent="0.3">
      <c r="A12" s="16">
        <f t="shared" si="0"/>
        <v>11</v>
      </c>
      <c r="B12" s="47" t="s">
        <v>15118</v>
      </c>
      <c r="C12" s="13" t="s">
        <v>622</v>
      </c>
      <c r="D12" s="13" t="s">
        <v>623</v>
      </c>
      <c r="E12" s="44">
        <v>14201</v>
      </c>
      <c r="F12" s="13" t="s">
        <v>466</v>
      </c>
      <c r="G12" s="23" t="s">
        <v>710</v>
      </c>
      <c r="H12" s="42" t="s">
        <v>458</v>
      </c>
      <c r="I12" s="28" t="s">
        <v>355</v>
      </c>
      <c r="J12" s="12" t="s">
        <v>393</v>
      </c>
      <c r="K12" s="28" t="s">
        <v>711</v>
      </c>
      <c r="L12" s="12" t="s">
        <v>712</v>
      </c>
      <c r="M12" s="12" t="s">
        <v>713</v>
      </c>
      <c r="N12" s="12" t="s">
        <v>714</v>
      </c>
      <c r="O12" s="24" t="s">
        <v>715</v>
      </c>
      <c r="P12" s="24" t="s">
        <v>716</v>
      </c>
      <c r="Q12" s="25" t="s">
        <v>646</v>
      </c>
      <c r="R12" s="14" t="s">
        <v>717</v>
      </c>
      <c r="S12" s="15" t="s">
        <v>718</v>
      </c>
      <c r="T12" s="52">
        <v>0</v>
      </c>
      <c r="U12" s="22" t="s">
        <v>720</v>
      </c>
      <c r="V12" s="18" t="str">
        <f>+Sitio_Publico[[#This Row],[idcoleccion]]&amp;"-"&amp;Sitio_Publico[[#This Row],[id]]</f>
        <v>000-11</v>
      </c>
      <c r="W12" s="18">
        <f>+VLOOKUP(Sitio_Publico[[#This Row],[territorio]],Estructura!$AE$4:$AH$1067,4,0)</f>
        <v>30014201</v>
      </c>
      <c r="X12" s="18" t="str">
        <f>+VLOOKUP(Sitio_Publico[[#This Row],[tema]],Estructura!$G$4:$J$532,4,0)</f>
        <v>T-18</v>
      </c>
      <c r="Y12" s="18" t="str">
        <f>+VLOOKUP(Sitio_Publico[[#This Row],[contenido]],Estructura!$L$4:$O$473,4,0)</f>
        <v>C-9</v>
      </c>
      <c r="Z12" s="18" t="str">
        <f>+VLOOKUP(Sitio_Publico[[#This Row],[Filtro Integrado]],Estructura!$U$4:$W$529,3,0)</f>
        <v>FI-0</v>
      </c>
      <c r="AA12" s="18" t="str">
        <f>+VLOOKUP(Sitio_Publico[[#This Row],[Muestra]],Estructura!$Y$4:$AB$483,4,0)</f>
        <v>M-00070</v>
      </c>
    </row>
    <row r="13" spans="1:27" ht="48" x14ac:dyDescent="0.3">
      <c r="A13" s="16">
        <f t="shared" si="0"/>
        <v>12</v>
      </c>
      <c r="B13" s="47" t="s">
        <v>15118</v>
      </c>
      <c r="C13" s="13" t="s">
        <v>622</v>
      </c>
      <c r="D13" s="13" t="s">
        <v>623</v>
      </c>
      <c r="E13" s="44">
        <v>13501</v>
      </c>
      <c r="F13" s="13" t="s">
        <v>688</v>
      </c>
      <c r="G13" s="23" t="s">
        <v>625</v>
      </c>
      <c r="H13" s="42" t="s">
        <v>458</v>
      </c>
      <c r="I13" s="28" t="s">
        <v>338</v>
      </c>
      <c r="J13" s="12" t="s">
        <v>393</v>
      </c>
      <c r="K13" s="28" t="s">
        <v>689</v>
      </c>
      <c r="L13" s="12" t="s">
        <v>627</v>
      </c>
      <c r="M13" s="12" t="s">
        <v>690</v>
      </c>
      <c r="N13" s="12" t="s">
        <v>629</v>
      </c>
      <c r="O13" s="24" t="s">
        <v>721</v>
      </c>
      <c r="P13" s="24" t="s">
        <v>722</v>
      </c>
      <c r="Q13" s="25" t="s">
        <v>646</v>
      </c>
      <c r="R13" s="14" t="s">
        <v>723</v>
      </c>
      <c r="S13" s="15" t="s">
        <v>724</v>
      </c>
      <c r="T13" s="52">
        <v>0</v>
      </c>
      <c r="U13" s="22" t="s">
        <v>725</v>
      </c>
      <c r="V13" s="18" t="str">
        <f>+Sitio_Publico[[#This Row],[idcoleccion]]&amp;"-"&amp;Sitio_Publico[[#This Row],[id]]</f>
        <v>000-12</v>
      </c>
      <c r="W13" s="18">
        <f>+VLOOKUP(Sitio_Publico[[#This Row],[territorio]],Estructura!$AE$4:$AH$1067,4,0)</f>
        <v>30013501</v>
      </c>
      <c r="X13" s="18" t="str">
        <f>+VLOOKUP(Sitio_Publico[[#This Row],[tema]],Estructura!$G$4:$J$532,4,0)</f>
        <v>T-17</v>
      </c>
      <c r="Y13" s="18" t="str">
        <f>+VLOOKUP(Sitio_Publico[[#This Row],[contenido]],Estructura!$L$4:$O$473,4,0)</f>
        <v>C-7</v>
      </c>
      <c r="Z13" s="18" t="str">
        <f>+VLOOKUP(Sitio_Publico[[#This Row],[Filtro Integrado]],Estructura!$U$4:$W$529,3,0)</f>
        <v>FI-0</v>
      </c>
      <c r="AA13" s="18" t="str">
        <f>+VLOOKUP(Sitio_Publico[[#This Row],[Muestra]],Estructura!$Y$4:$AB$483,4,0)</f>
        <v>M-00068</v>
      </c>
    </row>
    <row r="14" spans="1:27" ht="48" x14ac:dyDescent="0.3">
      <c r="A14" s="16">
        <f t="shared" si="0"/>
        <v>13</v>
      </c>
      <c r="B14" s="47" t="s">
        <v>15118</v>
      </c>
      <c r="C14" s="13" t="s">
        <v>622</v>
      </c>
      <c r="D14" s="13" t="s">
        <v>623</v>
      </c>
      <c r="E14" s="44">
        <v>13103</v>
      </c>
      <c r="F14" s="13" t="s">
        <v>688</v>
      </c>
      <c r="G14" s="23" t="s">
        <v>625</v>
      </c>
      <c r="H14" s="42" t="s">
        <v>458</v>
      </c>
      <c r="I14" s="28" t="s">
        <v>299</v>
      </c>
      <c r="J14" s="12" t="s">
        <v>393</v>
      </c>
      <c r="K14" s="28" t="s">
        <v>726</v>
      </c>
      <c r="L14" s="12" t="s">
        <v>627</v>
      </c>
      <c r="M14" s="12" t="s">
        <v>628</v>
      </c>
      <c r="N14" s="12" t="s">
        <v>629</v>
      </c>
      <c r="O14" s="24" t="s">
        <v>727</v>
      </c>
      <c r="P14" s="24" t="s">
        <v>728</v>
      </c>
      <c r="Q14" s="25" t="s">
        <v>646</v>
      </c>
      <c r="R14" s="14" t="s">
        <v>729</v>
      </c>
      <c r="S14" s="15" t="s">
        <v>730</v>
      </c>
      <c r="T14" s="52">
        <v>0</v>
      </c>
      <c r="U14" s="22" t="s">
        <v>731</v>
      </c>
      <c r="V14" s="18" t="str">
        <f>+Sitio_Publico[[#This Row],[idcoleccion]]&amp;"-"&amp;Sitio_Publico[[#This Row],[id]]</f>
        <v>000-13</v>
      </c>
      <c r="W14" s="18">
        <f>+VLOOKUP(Sitio_Publico[[#This Row],[territorio]],Estructura!$AE$4:$AH$1067,4,0)</f>
        <v>30013103</v>
      </c>
      <c r="X14" s="18" t="str">
        <f>+VLOOKUP(Sitio_Publico[[#This Row],[tema]],Estructura!$G$4:$J$532,4,0)</f>
        <v>T-17</v>
      </c>
      <c r="Y14" s="18" t="str">
        <f>+VLOOKUP(Sitio_Publico[[#This Row],[contenido]],Estructura!$L$4:$O$473,4,0)</f>
        <v>C-7</v>
      </c>
      <c r="Z14" s="18" t="str">
        <f>+VLOOKUP(Sitio_Publico[[#This Row],[Filtro Integrado]],Estructura!$U$4:$W$529,3,0)</f>
        <v>FI-0</v>
      </c>
      <c r="AA14" s="18" t="str">
        <f>+VLOOKUP(Sitio_Publico[[#This Row],[Muestra]],Estructura!$Y$4:$AB$483,4,0)</f>
        <v>M-00071</v>
      </c>
    </row>
    <row r="15" spans="1:27" ht="48" x14ac:dyDescent="0.3">
      <c r="A15" s="16">
        <f t="shared" si="0"/>
        <v>14</v>
      </c>
      <c r="B15" s="47" t="s">
        <v>15118</v>
      </c>
      <c r="C15" s="13" t="s">
        <v>637</v>
      </c>
      <c r="D15" s="13" t="s">
        <v>623</v>
      </c>
      <c r="E15" s="44">
        <v>13</v>
      </c>
      <c r="F15" s="13" t="s">
        <v>638</v>
      </c>
      <c r="G15" s="23" t="s">
        <v>732</v>
      </c>
      <c r="H15" s="42" t="s">
        <v>457</v>
      </c>
      <c r="I15" s="28" t="s">
        <v>376</v>
      </c>
      <c r="J15" s="12" t="s">
        <v>393</v>
      </c>
      <c r="K15" s="28" t="s">
        <v>733</v>
      </c>
      <c r="L15" s="12" t="s">
        <v>641</v>
      </c>
      <c r="M15" s="12" t="s">
        <v>642</v>
      </c>
      <c r="N15" s="12" t="s">
        <v>643</v>
      </c>
      <c r="O15" s="24" t="s">
        <v>734</v>
      </c>
      <c r="P15" s="24" t="s">
        <v>735</v>
      </c>
      <c r="Q15" s="25" t="s">
        <v>646</v>
      </c>
      <c r="R15" s="14" t="s">
        <v>736</v>
      </c>
      <c r="S15" s="15" t="s">
        <v>737</v>
      </c>
      <c r="T15" s="52">
        <v>0</v>
      </c>
      <c r="U15" s="22" t="s">
        <v>738</v>
      </c>
      <c r="V15" s="18" t="str">
        <f>+Sitio_Publico[[#This Row],[idcoleccion]]&amp;"-"&amp;Sitio_Publico[[#This Row],[id]]</f>
        <v>000-14</v>
      </c>
      <c r="W15" s="18">
        <f>+VLOOKUP(Sitio_Publico[[#This Row],[territorio]],Estructura!$AE$4:$AH$1067,4,0)</f>
        <v>20000013</v>
      </c>
      <c r="X15" s="18" t="str">
        <f>+VLOOKUP(Sitio_Publico[[#This Row],[tema]],Estructura!$G$4:$J$532,4,0)</f>
        <v>T-14</v>
      </c>
      <c r="Y15" s="18" t="str">
        <f>+VLOOKUP(Sitio_Publico[[#This Row],[contenido]],Estructura!$L$4:$O$473,4,0)</f>
        <v>C-10</v>
      </c>
      <c r="Z15" s="18" t="str">
        <f>+VLOOKUP(Sitio_Publico[[#This Row],[Filtro Integrado]],Estructura!$U$4:$W$529,3,0)</f>
        <v>FI-0</v>
      </c>
      <c r="AA15" s="18" t="str">
        <f>+VLOOKUP(Sitio_Publico[[#This Row],[Muestra]],Estructura!$Y$4:$AB$483,4,0)</f>
        <v>M-00072</v>
      </c>
    </row>
    <row r="16" spans="1:27" ht="48" x14ac:dyDescent="0.3">
      <c r="A16" s="16">
        <f t="shared" si="0"/>
        <v>15</v>
      </c>
      <c r="B16" s="47" t="s">
        <v>15118</v>
      </c>
      <c r="C16" s="13" t="s">
        <v>622</v>
      </c>
      <c r="D16" s="13" t="s">
        <v>623</v>
      </c>
      <c r="E16" s="44">
        <v>9204</v>
      </c>
      <c r="F16" s="13" t="s">
        <v>624</v>
      </c>
      <c r="G16" s="23" t="s">
        <v>639</v>
      </c>
      <c r="H16" s="42" t="s">
        <v>458</v>
      </c>
      <c r="I16" s="28" t="s">
        <v>240</v>
      </c>
      <c r="J16" s="12" t="s">
        <v>393</v>
      </c>
      <c r="K16" s="28" t="s">
        <v>739</v>
      </c>
      <c r="L16" s="12" t="s">
        <v>652</v>
      </c>
      <c r="M16" s="12" t="s">
        <v>704</v>
      </c>
      <c r="N16" s="12" t="s">
        <v>629</v>
      </c>
      <c r="O16" s="24" t="s">
        <v>740</v>
      </c>
      <c r="P16" s="24" t="s">
        <v>741</v>
      </c>
      <c r="Q16" s="25" t="s">
        <v>646</v>
      </c>
      <c r="R16" s="14" t="s">
        <v>742</v>
      </c>
      <c r="S16" s="15" t="s">
        <v>743</v>
      </c>
      <c r="T16" s="52">
        <v>0</v>
      </c>
      <c r="U16" s="22" t="s">
        <v>744</v>
      </c>
      <c r="V16" s="18" t="str">
        <f>+Sitio_Publico[[#This Row],[idcoleccion]]&amp;"-"&amp;Sitio_Publico[[#This Row],[id]]</f>
        <v>000-15</v>
      </c>
      <c r="W16" s="18">
        <f>+VLOOKUP(Sitio_Publico[[#This Row],[territorio]],Estructura!$AE$4:$AH$1067,4,0)</f>
        <v>30009204</v>
      </c>
      <c r="X16" s="18" t="str">
        <f>+VLOOKUP(Sitio_Publico[[#This Row],[tema]],Estructura!$G$4:$J$532,4,0)</f>
        <v>T-13</v>
      </c>
      <c r="Y16" s="18" t="str">
        <f>+VLOOKUP(Sitio_Publico[[#This Row],[contenido]],Estructura!$L$4:$O$473,4,0)</f>
        <v>C-8</v>
      </c>
      <c r="Z16" s="18" t="str">
        <f>+VLOOKUP(Sitio_Publico[[#This Row],[Filtro Integrado]],Estructura!$U$4:$W$529,3,0)</f>
        <v>FI-0</v>
      </c>
      <c r="AA16" s="18" t="str">
        <f>+VLOOKUP(Sitio_Publico[[#This Row],[Muestra]],Estructura!$Y$4:$AB$483,4,0)</f>
        <v>M-00073</v>
      </c>
    </row>
    <row r="17" spans="1:27" ht="48" x14ac:dyDescent="0.3">
      <c r="A17" s="16">
        <f t="shared" si="0"/>
        <v>16</v>
      </c>
      <c r="B17" s="47" t="s">
        <v>15118</v>
      </c>
      <c r="C17" s="13" t="s">
        <v>622</v>
      </c>
      <c r="D17" s="13" t="s">
        <v>623</v>
      </c>
      <c r="E17" s="44">
        <v>7201</v>
      </c>
      <c r="F17" s="13" t="s">
        <v>666</v>
      </c>
      <c r="G17" s="23" t="s">
        <v>625</v>
      </c>
      <c r="H17" s="42" t="s">
        <v>458</v>
      </c>
      <c r="I17" s="28" t="s">
        <v>142</v>
      </c>
      <c r="J17" s="12" t="s">
        <v>393</v>
      </c>
      <c r="K17" s="28" t="s">
        <v>745</v>
      </c>
      <c r="L17" s="12" t="s">
        <v>627</v>
      </c>
      <c r="M17" s="12" t="s">
        <v>628</v>
      </c>
      <c r="N17" s="12" t="s">
        <v>629</v>
      </c>
      <c r="O17" s="24" t="s">
        <v>746</v>
      </c>
      <c r="P17" s="24" t="s">
        <v>747</v>
      </c>
      <c r="Q17" s="25" t="s">
        <v>646</v>
      </c>
      <c r="R17" s="14" t="s">
        <v>748</v>
      </c>
      <c r="S17" s="15" t="s">
        <v>749</v>
      </c>
      <c r="T17" s="52">
        <v>0</v>
      </c>
      <c r="U17" s="22" t="s">
        <v>751</v>
      </c>
      <c r="V17" s="18" t="str">
        <f>+Sitio_Publico[[#This Row],[idcoleccion]]&amp;"-"&amp;Sitio_Publico[[#This Row],[id]]</f>
        <v>000-16</v>
      </c>
      <c r="W17" s="18">
        <f>+VLOOKUP(Sitio_Publico[[#This Row],[territorio]],Estructura!$AE$4:$AH$1067,4,0)</f>
        <v>30007201</v>
      </c>
      <c r="X17" s="18" t="str">
        <f>+VLOOKUP(Sitio_Publico[[#This Row],[tema]],Estructura!$G$4:$J$532,4,0)</f>
        <v>T-15</v>
      </c>
      <c r="Y17" s="18" t="str">
        <f>+VLOOKUP(Sitio_Publico[[#This Row],[contenido]],Estructura!$L$4:$O$473,4,0)</f>
        <v>C-7</v>
      </c>
      <c r="Z17" s="18" t="str">
        <f>+VLOOKUP(Sitio_Publico[[#This Row],[Filtro Integrado]],Estructura!$U$4:$W$529,3,0)</f>
        <v>FI-0</v>
      </c>
      <c r="AA17" s="18" t="str">
        <f>+VLOOKUP(Sitio_Publico[[#This Row],[Muestra]],Estructura!$Y$4:$AB$483,4,0)</f>
        <v>M-00074</v>
      </c>
    </row>
    <row r="18" spans="1:27" ht="48" x14ac:dyDescent="0.3">
      <c r="A18" s="16">
        <f t="shared" si="0"/>
        <v>17</v>
      </c>
      <c r="B18" s="47" t="s">
        <v>15118</v>
      </c>
      <c r="C18" s="23" t="s">
        <v>622</v>
      </c>
      <c r="D18" s="23" t="s">
        <v>623</v>
      </c>
      <c r="E18" s="44">
        <v>10104</v>
      </c>
      <c r="F18" s="13" t="s">
        <v>666</v>
      </c>
      <c r="G18" s="23" t="s">
        <v>625</v>
      </c>
      <c r="H18" s="42" t="s">
        <v>458</v>
      </c>
      <c r="I18" s="28" t="s">
        <v>251</v>
      </c>
      <c r="J18" s="28" t="s">
        <v>393</v>
      </c>
      <c r="K18" s="28" t="s">
        <v>745</v>
      </c>
      <c r="L18" s="28" t="s">
        <v>627</v>
      </c>
      <c r="M18" s="28" t="s">
        <v>628</v>
      </c>
      <c r="N18" s="28" t="s">
        <v>629</v>
      </c>
      <c r="O18" s="29" t="s">
        <v>752</v>
      </c>
      <c r="P18" s="32" t="s">
        <v>753</v>
      </c>
      <c r="Q18" s="30" t="s">
        <v>646</v>
      </c>
      <c r="R18" s="14" t="s">
        <v>754</v>
      </c>
      <c r="S18" s="15" t="s">
        <v>755</v>
      </c>
      <c r="T18" s="52">
        <v>0</v>
      </c>
      <c r="U18" s="22" t="s">
        <v>756</v>
      </c>
      <c r="V18" s="18" t="str">
        <f>+Sitio_Publico[[#This Row],[idcoleccion]]&amp;"-"&amp;Sitio_Publico[[#This Row],[id]]</f>
        <v>000-17</v>
      </c>
      <c r="W18" s="18">
        <f>+VLOOKUP(Sitio_Publico[[#This Row],[territorio]],Estructura!$AE$4:$AH$1067,4,0)</f>
        <v>30010104</v>
      </c>
      <c r="X18" s="18" t="str">
        <f>+VLOOKUP(Sitio_Publico[[#This Row],[tema]],Estructura!$G$4:$J$532,4,0)</f>
        <v>T-15</v>
      </c>
      <c r="Y18" s="18" t="str">
        <f>+VLOOKUP(Sitio_Publico[[#This Row],[contenido]],Estructura!$L$4:$O$473,4,0)</f>
        <v>C-7</v>
      </c>
      <c r="Z18" s="18" t="str">
        <f>+VLOOKUP(Sitio_Publico[[#This Row],[Filtro Integrado]],Estructura!$U$4:$W$529,3,0)</f>
        <v>FI-0</v>
      </c>
      <c r="AA18" s="18" t="str">
        <f>+VLOOKUP(Sitio_Publico[[#This Row],[Muestra]],Estructura!$Y$4:$AB$483,4,0)</f>
        <v>M-00074</v>
      </c>
    </row>
    <row r="19" spans="1:27" ht="48" x14ac:dyDescent="0.3">
      <c r="A19" s="16">
        <f t="shared" si="0"/>
        <v>18</v>
      </c>
      <c r="B19" s="47" t="s">
        <v>15118</v>
      </c>
      <c r="C19" s="13" t="s">
        <v>622</v>
      </c>
      <c r="D19" s="13" t="s">
        <v>623</v>
      </c>
      <c r="E19" s="44">
        <v>2203</v>
      </c>
      <c r="F19" s="13" t="s">
        <v>666</v>
      </c>
      <c r="G19" s="23" t="s">
        <v>639</v>
      </c>
      <c r="H19" s="42" t="s">
        <v>458</v>
      </c>
      <c r="I19" s="28" t="s">
        <v>38</v>
      </c>
      <c r="J19" s="12" t="s">
        <v>393</v>
      </c>
      <c r="K19" s="28" t="s">
        <v>745</v>
      </c>
      <c r="L19" s="12" t="s">
        <v>652</v>
      </c>
      <c r="M19" s="12" t="s">
        <v>628</v>
      </c>
      <c r="N19" s="12" t="s">
        <v>629</v>
      </c>
      <c r="O19" s="26" t="s">
        <v>757</v>
      </c>
      <c r="P19" s="26" t="s">
        <v>758</v>
      </c>
      <c r="Q19" s="25" t="s">
        <v>646</v>
      </c>
      <c r="R19" s="14" t="s">
        <v>759</v>
      </c>
      <c r="S19" s="15" t="s">
        <v>760</v>
      </c>
      <c r="T19" s="52">
        <v>0</v>
      </c>
      <c r="U19" s="22" t="s">
        <v>761</v>
      </c>
      <c r="V19" s="18" t="str">
        <f>+Sitio_Publico[[#This Row],[idcoleccion]]&amp;"-"&amp;Sitio_Publico[[#This Row],[id]]</f>
        <v>000-18</v>
      </c>
      <c r="W19" s="18">
        <f>+VLOOKUP(Sitio_Publico[[#This Row],[territorio]],Estructura!$AE$4:$AH$1067,4,0)</f>
        <v>30002203</v>
      </c>
      <c r="X19" s="18" t="str">
        <f>+VLOOKUP(Sitio_Publico[[#This Row],[tema]],Estructura!$G$4:$J$532,4,0)</f>
        <v>T-15</v>
      </c>
      <c r="Y19" s="18" t="str">
        <f>+VLOOKUP(Sitio_Publico[[#This Row],[contenido]],Estructura!$L$4:$O$473,4,0)</f>
        <v>C-8</v>
      </c>
      <c r="Z19" s="18" t="str">
        <f>+VLOOKUP(Sitio_Publico[[#This Row],[Filtro Integrado]],Estructura!$U$4:$W$529,3,0)</f>
        <v>FI-0</v>
      </c>
      <c r="AA19" s="18" t="str">
        <f>+VLOOKUP(Sitio_Publico[[#This Row],[Muestra]],Estructura!$Y$4:$AB$483,4,0)</f>
        <v>M-00074</v>
      </c>
    </row>
    <row r="20" spans="1:27" ht="48" x14ac:dyDescent="0.3">
      <c r="A20" s="16">
        <f t="shared" si="0"/>
        <v>19</v>
      </c>
      <c r="B20" s="47" t="s">
        <v>15118</v>
      </c>
      <c r="C20" s="13" t="s">
        <v>622</v>
      </c>
      <c r="D20" s="13" t="s">
        <v>623</v>
      </c>
      <c r="E20" s="44">
        <v>9211</v>
      </c>
      <c r="F20" s="13" t="s">
        <v>666</v>
      </c>
      <c r="G20" s="23" t="s">
        <v>639</v>
      </c>
      <c r="H20" s="42" t="s">
        <v>458</v>
      </c>
      <c r="I20" s="28" t="s">
        <v>247</v>
      </c>
      <c r="J20" s="12" t="s">
        <v>393</v>
      </c>
      <c r="K20" s="28" t="s">
        <v>667</v>
      </c>
      <c r="L20" s="12" t="s">
        <v>652</v>
      </c>
      <c r="M20" s="12" t="s">
        <v>668</v>
      </c>
      <c r="N20" s="12" t="s">
        <v>629</v>
      </c>
      <c r="O20" s="26" t="s">
        <v>762</v>
      </c>
      <c r="P20" s="26" t="s">
        <v>763</v>
      </c>
      <c r="Q20" s="25" t="s">
        <v>646</v>
      </c>
      <c r="R20" s="14" t="s">
        <v>764</v>
      </c>
      <c r="S20" s="15" t="s">
        <v>765</v>
      </c>
      <c r="T20" s="52">
        <v>0</v>
      </c>
      <c r="U20" s="22" t="s">
        <v>766</v>
      </c>
      <c r="V20" s="18" t="str">
        <f>+Sitio_Publico[[#This Row],[idcoleccion]]&amp;"-"&amp;Sitio_Publico[[#This Row],[id]]</f>
        <v>000-19</v>
      </c>
      <c r="W20" s="18">
        <f>+VLOOKUP(Sitio_Publico[[#This Row],[territorio]],Estructura!$AE$4:$AH$1067,4,0)</f>
        <v>30009211</v>
      </c>
      <c r="X20" s="18" t="str">
        <f>+VLOOKUP(Sitio_Publico[[#This Row],[tema]],Estructura!$G$4:$J$532,4,0)</f>
        <v>T-15</v>
      </c>
      <c r="Y20" s="18" t="str">
        <f>+VLOOKUP(Sitio_Publico[[#This Row],[contenido]],Estructura!$L$4:$O$473,4,0)</f>
        <v>C-8</v>
      </c>
      <c r="Z20" s="18" t="str">
        <f>+VLOOKUP(Sitio_Publico[[#This Row],[Filtro Integrado]],Estructura!$U$4:$W$529,3,0)</f>
        <v>FI-0</v>
      </c>
      <c r="AA20" s="18" t="str">
        <f>+VLOOKUP(Sitio_Publico[[#This Row],[Muestra]],Estructura!$Y$4:$AB$483,4,0)</f>
        <v>M-00066</v>
      </c>
    </row>
    <row r="21" spans="1:27" ht="48" x14ac:dyDescent="0.3">
      <c r="A21" s="16">
        <f t="shared" si="0"/>
        <v>20</v>
      </c>
      <c r="B21" s="47" t="s">
        <v>15118</v>
      </c>
      <c r="C21" s="13" t="s">
        <v>622</v>
      </c>
      <c r="D21" s="13" t="s">
        <v>623</v>
      </c>
      <c r="E21" s="44">
        <v>1101</v>
      </c>
      <c r="F21" s="13" t="s">
        <v>767</v>
      </c>
      <c r="G21" s="23" t="s">
        <v>639</v>
      </c>
      <c r="H21" s="42" t="s">
        <v>458</v>
      </c>
      <c r="I21" s="28" t="s">
        <v>26</v>
      </c>
      <c r="J21" s="12" t="s">
        <v>393</v>
      </c>
      <c r="K21" s="28" t="s">
        <v>768</v>
      </c>
      <c r="L21" s="12" t="s">
        <v>652</v>
      </c>
      <c r="M21" s="12" t="s">
        <v>653</v>
      </c>
      <c r="N21" s="12" t="s">
        <v>629</v>
      </c>
      <c r="O21" s="26" t="s">
        <v>769</v>
      </c>
      <c r="P21" s="26" t="s">
        <v>770</v>
      </c>
      <c r="Q21" s="25" t="s">
        <v>646</v>
      </c>
      <c r="R21" s="14" t="s">
        <v>771</v>
      </c>
      <c r="S21" s="15" t="s">
        <v>772</v>
      </c>
      <c r="T21" s="52">
        <v>0</v>
      </c>
      <c r="U21" s="22" t="s">
        <v>774</v>
      </c>
      <c r="V21" s="18" t="str">
        <f>+Sitio_Publico[[#This Row],[idcoleccion]]&amp;"-"&amp;Sitio_Publico[[#This Row],[id]]</f>
        <v>000-20</v>
      </c>
      <c r="W21" s="18">
        <f>+VLOOKUP(Sitio_Publico[[#This Row],[territorio]],Estructura!$AE$4:$AH$1067,4,0)</f>
        <v>30001101</v>
      </c>
      <c r="X21" s="18" t="str">
        <f>+VLOOKUP(Sitio_Publico[[#This Row],[tema]],Estructura!$G$4:$J$532,4,0)</f>
        <v>T-19</v>
      </c>
      <c r="Y21" s="18" t="str">
        <f>+VLOOKUP(Sitio_Publico[[#This Row],[contenido]],Estructura!$L$4:$O$473,4,0)</f>
        <v>C-8</v>
      </c>
      <c r="Z21" s="18" t="str">
        <f>+VLOOKUP(Sitio_Publico[[#This Row],[Filtro Integrado]],Estructura!$U$4:$W$529,3,0)</f>
        <v>FI-0</v>
      </c>
      <c r="AA21" s="18" t="str">
        <f>+VLOOKUP(Sitio_Publico[[#This Row],[Muestra]],Estructura!$Y$4:$AB$483,4,0)</f>
        <v>M-00075</v>
      </c>
    </row>
    <row r="22" spans="1:27" ht="48" x14ac:dyDescent="0.3">
      <c r="A22" s="16">
        <f t="shared" si="0"/>
        <v>21</v>
      </c>
      <c r="B22" s="47" t="s">
        <v>15118</v>
      </c>
      <c r="C22" s="13" t="s">
        <v>622</v>
      </c>
      <c r="D22" s="13" t="s">
        <v>623</v>
      </c>
      <c r="E22" s="44">
        <v>8201</v>
      </c>
      <c r="F22" s="13" t="s">
        <v>666</v>
      </c>
      <c r="G22" s="23" t="s">
        <v>639</v>
      </c>
      <c r="H22" s="42" t="s">
        <v>458</v>
      </c>
      <c r="I22" s="28" t="s">
        <v>174</v>
      </c>
      <c r="J22" s="12" t="s">
        <v>393</v>
      </c>
      <c r="K22" s="28" t="s">
        <v>745</v>
      </c>
      <c r="L22" s="12" t="s">
        <v>652</v>
      </c>
      <c r="M22" s="12" t="s">
        <v>628</v>
      </c>
      <c r="N22" s="12" t="s">
        <v>629</v>
      </c>
      <c r="O22" s="26" t="s">
        <v>775</v>
      </c>
      <c r="P22" s="26" t="s">
        <v>776</v>
      </c>
      <c r="Q22" s="25" t="s">
        <v>646</v>
      </c>
      <c r="R22" s="14" t="s">
        <v>777</v>
      </c>
      <c r="S22" s="15" t="s">
        <v>778</v>
      </c>
      <c r="T22" s="52">
        <v>0</v>
      </c>
      <c r="U22" s="22" t="s">
        <v>779</v>
      </c>
      <c r="V22" s="18" t="str">
        <f>+Sitio_Publico[[#This Row],[idcoleccion]]&amp;"-"&amp;Sitio_Publico[[#This Row],[id]]</f>
        <v>000-21</v>
      </c>
      <c r="W22" s="18">
        <f>+VLOOKUP(Sitio_Publico[[#This Row],[territorio]],Estructura!$AE$4:$AH$1067,4,0)</f>
        <v>30008201</v>
      </c>
      <c r="X22" s="18" t="str">
        <f>+VLOOKUP(Sitio_Publico[[#This Row],[tema]],Estructura!$G$4:$J$532,4,0)</f>
        <v>T-15</v>
      </c>
      <c r="Y22" s="18" t="str">
        <f>+VLOOKUP(Sitio_Publico[[#This Row],[contenido]],Estructura!$L$4:$O$473,4,0)</f>
        <v>C-8</v>
      </c>
      <c r="Z22" s="18" t="str">
        <f>+VLOOKUP(Sitio_Publico[[#This Row],[Filtro Integrado]],Estructura!$U$4:$W$529,3,0)</f>
        <v>FI-0</v>
      </c>
      <c r="AA22" s="18" t="str">
        <f>+VLOOKUP(Sitio_Publico[[#This Row],[Muestra]],Estructura!$Y$4:$AB$483,4,0)</f>
        <v>M-00074</v>
      </c>
    </row>
    <row r="23" spans="1:27" ht="48" x14ac:dyDescent="0.3">
      <c r="A23" s="16">
        <f t="shared" si="0"/>
        <v>22</v>
      </c>
      <c r="B23" s="47" t="s">
        <v>15118</v>
      </c>
      <c r="C23" s="13" t="s">
        <v>622</v>
      </c>
      <c r="D23" s="13" t="s">
        <v>623</v>
      </c>
      <c r="E23" s="44">
        <v>11402</v>
      </c>
      <c r="F23" s="13" t="s">
        <v>767</v>
      </c>
      <c r="G23" s="23" t="s">
        <v>639</v>
      </c>
      <c r="H23" s="42" t="s">
        <v>458</v>
      </c>
      <c r="I23" s="28" t="s">
        <v>286</v>
      </c>
      <c r="J23" s="12" t="s">
        <v>393</v>
      </c>
      <c r="K23" s="28" t="s">
        <v>780</v>
      </c>
      <c r="L23" s="12" t="s">
        <v>652</v>
      </c>
      <c r="M23" s="12" t="s">
        <v>781</v>
      </c>
      <c r="N23" s="12" t="s">
        <v>629</v>
      </c>
      <c r="O23" s="26" t="s">
        <v>782</v>
      </c>
      <c r="P23" s="26" t="s">
        <v>783</v>
      </c>
      <c r="Q23" s="25" t="s">
        <v>646</v>
      </c>
      <c r="R23" s="14" t="s">
        <v>784</v>
      </c>
      <c r="S23" s="15" t="s">
        <v>785</v>
      </c>
      <c r="T23" s="52">
        <v>0</v>
      </c>
      <c r="U23" s="22" t="s">
        <v>787</v>
      </c>
      <c r="V23" s="18" t="str">
        <f>+Sitio_Publico[[#This Row],[idcoleccion]]&amp;"-"&amp;Sitio_Publico[[#This Row],[id]]</f>
        <v>000-22</v>
      </c>
      <c r="W23" s="18">
        <f>+VLOOKUP(Sitio_Publico[[#This Row],[territorio]],Estructura!$AE$4:$AH$1067,4,0)</f>
        <v>30011402</v>
      </c>
      <c r="X23" s="18" t="str">
        <f>+VLOOKUP(Sitio_Publico[[#This Row],[tema]],Estructura!$G$4:$J$532,4,0)</f>
        <v>T-19</v>
      </c>
      <c r="Y23" s="18" t="str">
        <f>+VLOOKUP(Sitio_Publico[[#This Row],[contenido]],Estructura!$L$4:$O$473,4,0)</f>
        <v>C-8</v>
      </c>
      <c r="Z23" s="18" t="str">
        <f>+VLOOKUP(Sitio_Publico[[#This Row],[Filtro Integrado]],Estructura!$U$4:$W$529,3,0)</f>
        <v>FI-0</v>
      </c>
      <c r="AA23" s="18" t="str">
        <f>+VLOOKUP(Sitio_Publico[[#This Row],[Muestra]],Estructura!$Y$4:$AB$483,4,0)</f>
        <v>M-00076</v>
      </c>
    </row>
    <row r="24" spans="1:27" ht="48" x14ac:dyDescent="0.3">
      <c r="A24" s="16">
        <f t="shared" si="0"/>
        <v>23</v>
      </c>
      <c r="B24" s="47" t="s">
        <v>15118</v>
      </c>
      <c r="C24" s="13" t="s">
        <v>622</v>
      </c>
      <c r="D24" s="13" t="s">
        <v>623</v>
      </c>
      <c r="E24" s="44">
        <v>14102</v>
      </c>
      <c r="F24" s="13" t="s">
        <v>666</v>
      </c>
      <c r="G24" s="23" t="s">
        <v>639</v>
      </c>
      <c r="H24" s="42" t="s">
        <v>458</v>
      </c>
      <c r="I24" s="28" t="s">
        <v>349</v>
      </c>
      <c r="J24" s="12" t="s">
        <v>393</v>
      </c>
      <c r="K24" s="28" t="s">
        <v>667</v>
      </c>
      <c r="L24" s="12" t="s">
        <v>652</v>
      </c>
      <c r="M24" s="12" t="s">
        <v>668</v>
      </c>
      <c r="N24" s="12" t="s">
        <v>629</v>
      </c>
      <c r="O24" s="26" t="s">
        <v>788</v>
      </c>
      <c r="P24" s="26" t="s">
        <v>789</v>
      </c>
      <c r="Q24" s="25" t="s">
        <v>646</v>
      </c>
      <c r="R24" s="14" t="s">
        <v>790</v>
      </c>
      <c r="S24" s="15" t="s">
        <v>791</v>
      </c>
      <c r="T24" s="52">
        <v>0</v>
      </c>
      <c r="U24" s="22" t="s">
        <v>792</v>
      </c>
      <c r="V24" s="18" t="str">
        <f>+Sitio_Publico[[#This Row],[idcoleccion]]&amp;"-"&amp;Sitio_Publico[[#This Row],[id]]</f>
        <v>000-23</v>
      </c>
      <c r="W24" s="18">
        <f>+VLOOKUP(Sitio_Publico[[#This Row],[territorio]],Estructura!$AE$4:$AH$1067,4,0)</f>
        <v>30014102</v>
      </c>
      <c r="X24" s="18" t="str">
        <f>+VLOOKUP(Sitio_Publico[[#This Row],[tema]],Estructura!$G$4:$J$532,4,0)</f>
        <v>T-15</v>
      </c>
      <c r="Y24" s="18" t="str">
        <f>+VLOOKUP(Sitio_Publico[[#This Row],[contenido]],Estructura!$L$4:$O$473,4,0)</f>
        <v>C-8</v>
      </c>
      <c r="Z24" s="18" t="str">
        <f>+VLOOKUP(Sitio_Publico[[#This Row],[Filtro Integrado]],Estructura!$U$4:$W$529,3,0)</f>
        <v>FI-0</v>
      </c>
      <c r="AA24" s="18" t="str">
        <f>+VLOOKUP(Sitio_Publico[[#This Row],[Muestra]],Estructura!$Y$4:$AB$483,4,0)</f>
        <v>M-00066</v>
      </c>
    </row>
    <row r="25" spans="1:27" ht="48" x14ac:dyDescent="0.3">
      <c r="A25" s="16">
        <f t="shared" si="0"/>
        <v>24</v>
      </c>
      <c r="B25" s="47" t="s">
        <v>15118</v>
      </c>
      <c r="C25" s="13" t="s">
        <v>622</v>
      </c>
      <c r="D25" s="13" t="s">
        <v>623</v>
      </c>
      <c r="E25" s="44">
        <v>4201</v>
      </c>
      <c r="F25" s="13" t="s">
        <v>681</v>
      </c>
      <c r="G25" s="23" t="s">
        <v>625</v>
      </c>
      <c r="H25" s="42" t="s">
        <v>458</v>
      </c>
      <c r="I25" s="28" t="s">
        <v>55</v>
      </c>
      <c r="J25" s="12" t="s">
        <v>393</v>
      </c>
      <c r="K25" s="28" t="s">
        <v>793</v>
      </c>
      <c r="L25" s="12" t="s">
        <v>627</v>
      </c>
      <c r="M25" s="12" t="s">
        <v>794</v>
      </c>
      <c r="N25" s="12" t="s">
        <v>629</v>
      </c>
      <c r="O25" s="26" t="s">
        <v>795</v>
      </c>
      <c r="P25" s="26" t="s">
        <v>796</v>
      </c>
      <c r="Q25" s="25" t="s">
        <v>646</v>
      </c>
      <c r="R25" s="14" t="s">
        <v>797</v>
      </c>
      <c r="S25" s="15" t="s">
        <v>798</v>
      </c>
      <c r="T25" s="52">
        <v>0</v>
      </c>
      <c r="U25" s="22" t="s">
        <v>800</v>
      </c>
      <c r="V25" s="18" t="str">
        <f>+Sitio_Publico[[#This Row],[idcoleccion]]&amp;"-"&amp;Sitio_Publico[[#This Row],[id]]</f>
        <v>000-24</v>
      </c>
      <c r="W25" s="18">
        <f>+VLOOKUP(Sitio_Publico[[#This Row],[territorio]],Estructura!$AE$4:$AH$1067,4,0)</f>
        <v>30004201</v>
      </c>
      <c r="X25" s="18" t="str">
        <f>+VLOOKUP(Sitio_Publico[[#This Row],[tema]],Estructura!$G$4:$J$532,4,0)</f>
        <v>T-16</v>
      </c>
      <c r="Y25" s="18" t="str">
        <f>+VLOOKUP(Sitio_Publico[[#This Row],[contenido]],Estructura!$L$4:$O$473,4,0)</f>
        <v>C-7</v>
      </c>
      <c r="Z25" s="18" t="str">
        <f>+VLOOKUP(Sitio_Publico[[#This Row],[Filtro Integrado]],Estructura!$U$4:$W$529,3,0)</f>
        <v>FI-0</v>
      </c>
      <c r="AA25" s="18" t="str">
        <f>+VLOOKUP(Sitio_Publico[[#This Row],[Muestra]],Estructura!$Y$4:$AB$483,4,0)</f>
        <v>M-00077</v>
      </c>
    </row>
    <row r="26" spans="1:27" ht="40.799999999999997" x14ac:dyDescent="0.3">
      <c r="A26" s="16">
        <f t="shared" si="0"/>
        <v>25</v>
      </c>
      <c r="B26" s="47" t="s">
        <v>15118</v>
      </c>
      <c r="C26" s="13" t="s">
        <v>622</v>
      </c>
      <c r="D26" s="13" t="s">
        <v>623</v>
      </c>
      <c r="E26" s="44">
        <v>16106</v>
      </c>
      <c r="F26" s="13" t="s">
        <v>466</v>
      </c>
      <c r="G26" s="23" t="s">
        <v>710</v>
      </c>
      <c r="H26" s="42" t="s">
        <v>458</v>
      </c>
      <c r="I26" s="28" t="s">
        <v>205</v>
      </c>
      <c r="J26" s="12" t="s">
        <v>393</v>
      </c>
      <c r="K26" s="28" t="s">
        <v>711</v>
      </c>
      <c r="L26" s="12" t="s">
        <v>712</v>
      </c>
      <c r="M26" s="12" t="s">
        <v>713</v>
      </c>
      <c r="N26" s="12" t="s">
        <v>714</v>
      </c>
      <c r="O26" s="26" t="s">
        <v>801</v>
      </c>
      <c r="P26" s="26" t="s">
        <v>802</v>
      </c>
      <c r="Q26" s="25" t="s">
        <v>646</v>
      </c>
      <c r="R26" s="14" t="s">
        <v>803</v>
      </c>
      <c r="S26" s="15" t="s">
        <v>804</v>
      </c>
      <c r="T26" s="52">
        <v>0</v>
      </c>
      <c r="U26" s="22" t="s">
        <v>805</v>
      </c>
      <c r="V26" s="18" t="str">
        <f>+Sitio_Publico[[#This Row],[idcoleccion]]&amp;"-"&amp;Sitio_Publico[[#This Row],[id]]</f>
        <v>000-25</v>
      </c>
      <c r="W26" s="18">
        <f>+VLOOKUP(Sitio_Publico[[#This Row],[territorio]],Estructura!$AE$4:$AH$1067,4,0)</f>
        <v>30016106</v>
      </c>
      <c r="X26" s="18" t="str">
        <f>+VLOOKUP(Sitio_Publico[[#This Row],[tema]],Estructura!$G$4:$J$532,4,0)</f>
        <v>T-18</v>
      </c>
      <c r="Y26" s="18" t="str">
        <f>+VLOOKUP(Sitio_Publico[[#This Row],[contenido]],Estructura!$L$4:$O$473,4,0)</f>
        <v>C-9</v>
      </c>
      <c r="Z26" s="18" t="str">
        <f>+VLOOKUP(Sitio_Publico[[#This Row],[Filtro Integrado]],Estructura!$U$4:$W$529,3,0)</f>
        <v>FI-0</v>
      </c>
      <c r="AA26" s="18" t="str">
        <f>+VLOOKUP(Sitio_Publico[[#This Row],[Muestra]],Estructura!$Y$4:$AB$483,4,0)</f>
        <v>M-00070</v>
      </c>
    </row>
    <row r="27" spans="1:27" ht="40.799999999999997" x14ac:dyDescent="0.3">
      <c r="A27" s="16">
        <f t="shared" si="0"/>
        <v>26</v>
      </c>
      <c r="B27" s="47" t="s">
        <v>15118</v>
      </c>
      <c r="C27" s="13" t="s">
        <v>622</v>
      </c>
      <c r="D27" s="13" t="s">
        <v>623</v>
      </c>
      <c r="E27" s="44">
        <v>10</v>
      </c>
      <c r="F27" s="13" t="s">
        <v>466</v>
      </c>
      <c r="G27" s="23" t="s">
        <v>710</v>
      </c>
      <c r="H27" s="42" t="s">
        <v>457</v>
      </c>
      <c r="I27" s="28" t="s">
        <v>373</v>
      </c>
      <c r="J27" s="12" t="s">
        <v>393</v>
      </c>
      <c r="K27" s="28" t="s">
        <v>806</v>
      </c>
      <c r="L27" s="12" t="s">
        <v>712</v>
      </c>
      <c r="M27" s="12" t="s">
        <v>807</v>
      </c>
      <c r="N27" s="12" t="s">
        <v>714</v>
      </c>
      <c r="O27" s="26" t="s">
        <v>808</v>
      </c>
      <c r="P27" s="26" t="s">
        <v>809</v>
      </c>
      <c r="Q27" s="25" t="s">
        <v>646</v>
      </c>
      <c r="R27" s="14" t="s">
        <v>810</v>
      </c>
      <c r="S27" s="15" t="s">
        <v>811</v>
      </c>
      <c r="T27" s="52">
        <v>0</v>
      </c>
      <c r="U27" s="22" t="s">
        <v>813</v>
      </c>
      <c r="V27" s="18" t="str">
        <f>+Sitio_Publico[[#This Row],[idcoleccion]]&amp;"-"&amp;Sitio_Publico[[#This Row],[id]]</f>
        <v>000-26</v>
      </c>
      <c r="W27" s="18">
        <f>+VLOOKUP(Sitio_Publico[[#This Row],[territorio]],Estructura!$AE$4:$AH$1067,4,0)</f>
        <v>20000010</v>
      </c>
      <c r="X27" s="18" t="str">
        <f>+VLOOKUP(Sitio_Publico[[#This Row],[tema]],Estructura!$G$4:$J$532,4,0)</f>
        <v>T-18</v>
      </c>
      <c r="Y27" s="18" t="str">
        <f>+VLOOKUP(Sitio_Publico[[#This Row],[contenido]],Estructura!$L$4:$O$473,4,0)</f>
        <v>C-9</v>
      </c>
      <c r="Z27" s="18" t="str">
        <f>+VLOOKUP(Sitio_Publico[[#This Row],[Filtro Integrado]],Estructura!$U$4:$W$529,3,0)</f>
        <v>FI-0</v>
      </c>
      <c r="AA27" s="18" t="str">
        <f>+VLOOKUP(Sitio_Publico[[#This Row],[Muestra]],Estructura!$Y$4:$AB$483,4,0)</f>
        <v>M-00078</v>
      </c>
    </row>
    <row r="28" spans="1:27" ht="40.799999999999997" x14ac:dyDescent="0.3">
      <c r="A28" s="16">
        <f t="shared" si="0"/>
        <v>27</v>
      </c>
      <c r="B28" s="47" t="s">
        <v>15118</v>
      </c>
      <c r="C28" s="13" t="s">
        <v>622</v>
      </c>
      <c r="D28" s="13" t="s">
        <v>623</v>
      </c>
      <c r="E28" s="44">
        <v>6104</v>
      </c>
      <c r="F28" s="13" t="s">
        <v>814</v>
      </c>
      <c r="G28" s="23" t="s">
        <v>710</v>
      </c>
      <c r="H28" s="42" t="s">
        <v>458</v>
      </c>
      <c r="I28" s="28" t="s">
        <v>103</v>
      </c>
      <c r="J28" s="12" t="s">
        <v>393</v>
      </c>
      <c r="K28" s="28" t="s">
        <v>815</v>
      </c>
      <c r="L28" s="12" t="s">
        <v>712</v>
      </c>
      <c r="M28" s="12" t="s">
        <v>713</v>
      </c>
      <c r="N28" s="12" t="s">
        <v>714</v>
      </c>
      <c r="O28" s="26" t="s">
        <v>816</v>
      </c>
      <c r="P28" s="26" t="s">
        <v>817</v>
      </c>
      <c r="Q28" s="25" t="s">
        <v>646</v>
      </c>
      <c r="R28" s="14" t="s">
        <v>818</v>
      </c>
      <c r="S28" s="15" t="s">
        <v>819</v>
      </c>
      <c r="T28" s="52">
        <v>0</v>
      </c>
      <c r="U28" s="22" t="s">
        <v>820</v>
      </c>
      <c r="V28" s="18" t="str">
        <f>+Sitio_Publico[[#This Row],[idcoleccion]]&amp;"-"&amp;Sitio_Publico[[#This Row],[id]]</f>
        <v>000-27</v>
      </c>
      <c r="W28" s="18">
        <f>+VLOOKUP(Sitio_Publico[[#This Row],[territorio]],Estructura!$AE$4:$AH$1067,4,0)</f>
        <v>30006104</v>
      </c>
      <c r="X28" s="18" t="str">
        <f>+VLOOKUP(Sitio_Publico[[#This Row],[tema]],Estructura!$G$4:$J$532,4,0)</f>
        <v>T-20</v>
      </c>
      <c r="Y28" s="18" t="str">
        <f>+VLOOKUP(Sitio_Publico[[#This Row],[contenido]],Estructura!$L$4:$O$473,4,0)</f>
        <v>C-9</v>
      </c>
      <c r="Z28" s="18" t="str">
        <f>+VLOOKUP(Sitio_Publico[[#This Row],[Filtro Integrado]],Estructura!$U$4:$W$529,3,0)</f>
        <v>FI-0</v>
      </c>
      <c r="AA28" s="18" t="str">
        <f>+VLOOKUP(Sitio_Publico[[#This Row],[Muestra]],Estructura!$Y$4:$AB$483,4,0)</f>
        <v>M-00079</v>
      </c>
    </row>
    <row r="29" spans="1:27" ht="48" x14ac:dyDescent="0.3">
      <c r="A29" s="16">
        <f t="shared" si="0"/>
        <v>28</v>
      </c>
      <c r="B29" s="47" t="s">
        <v>15118</v>
      </c>
      <c r="C29" s="13" t="s">
        <v>622</v>
      </c>
      <c r="D29" s="13" t="s">
        <v>623</v>
      </c>
      <c r="E29" s="44">
        <v>12401</v>
      </c>
      <c r="F29" s="13" t="s">
        <v>681</v>
      </c>
      <c r="G29" s="23" t="s">
        <v>625</v>
      </c>
      <c r="H29" s="42" t="s">
        <v>458</v>
      </c>
      <c r="I29" s="28" t="s">
        <v>295</v>
      </c>
      <c r="J29" s="12" t="s">
        <v>393</v>
      </c>
      <c r="K29" s="28" t="s">
        <v>682</v>
      </c>
      <c r="L29" s="12" t="s">
        <v>627</v>
      </c>
      <c r="M29" s="12" t="s">
        <v>628</v>
      </c>
      <c r="N29" s="12" t="s">
        <v>629</v>
      </c>
      <c r="O29" s="26" t="s">
        <v>821</v>
      </c>
      <c r="P29" s="26" t="s">
        <v>822</v>
      </c>
      <c r="Q29" s="25" t="s">
        <v>646</v>
      </c>
      <c r="R29" s="14" t="s">
        <v>823</v>
      </c>
      <c r="S29" s="15" t="s">
        <v>824</v>
      </c>
      <c r="T29" s="52">
        <v>0</v>
      </c>
      <c r="U29" s="22" t="s">
        <v>825</v>
      </c>
      <c r="V29" s="18" t="str">
        <f>+Sitio_Publico[[#This Row],[idcoleccion]]&amp;"-"&amp;Sitio_Publico[[#This Row],[id]]</f>
        <v>000-28</v>
      </c>
      <c r="W29" s="18">
        <f>+VLOOKUP(Sitio_Publico[[#This Row],[territorio]],Estructura!$AE$4:$AH$1067,4,0)</f>
        <v>30012401</v>
      </c>
      <c r="X29" s="18" t="str">
        <f>+VLOOKUP(Sitio_Publico[[#This Row],[tema]],Estructura!$G$4:$J$532,4,0)</f>
        <v>T-16</v>
      </c>
      <c r="Y29" s="18" t="str">
        <f>+VLOOKUP(Sitio_Publico[[#This Row],[contenido]],Estructura!$L$4:$O$473,4,0)</f>
        <v>C-7</v>
      </c>
      <c r="Z29" s="18" t="str">
        <f>+VLOOKUP(Sitio_Publico[[#This Row],[Filtro Integrado]],Estructura!$U$4:$W$529,3,0)</f>
        <v>FI-0</v>
      </c>
      <c r="AA29" s="18" t="str">
        <f>+VLOOKUP(Sitio_Publico[[#This Row],[Muestra]],Estructura!$Y$4:$AB$483,4,0)</f>
        <v>M-00067</v>
      </c>
    </row>
    <row r="30" spans="1:27" ht="48" x14ac:dyDescent="0.3">
      <c r="A30" s="16">
        <f t="shared" si="0"/>
        <v>29</v>
      </c>
      <c r="B30" s="47" t="s">
        <v>15118</v>
      </c>
      <c r="C30" s="13" t="s">
        <v>622</v>
      </c>
      <c r="D30" s="13" t="s">
        <v>623</v>
      </c>
      <c r="E30" s="44">
        <v>7405</v>
      </c>
      <c r="F30" s="13" t="s">
        <v>688</v>
      </c>
      <c r="G30" s="23" t="s">
        <v>639</v>
      </c>
      <c r="H30" s="42" t="s">
        <v>458</v>
      </c>
      <c r="I30" s="28" t="s">
        <v>158</v>
      </c>
      <c r="J30" s="12" t="s">
        <v>393</v>
      </c>
      <c r="K30" s="28" t="s">
        <v>703</v>
      </c>
      <c r="L30" s="12" t="s">
        <v>652</v>
      </c>
      <c r="M30" s="12" t="s">
        <v>704</v>
      </c>
      <c r="N30" s="12" t="s">
        <v>629</v>
      </c>
      <c r="O30" s="26" t="s">
        <v>826</v>
      </c>
      <c r="P30" s="26" t="s">
        <v>827</v>
      </c>
      <c r="Q30" s="25" t="s">
        <v>646</v>
      </c>
      <c r="R30" s="14" t="s">
        <v>828</v>
      </c>
      <c r="S30" s="15" t="s">
        <v>829</v>
      </c>
      <c r="T30" s="52">
        <v>0</v>
      </c>
      <c r="U30" s="22" t="s">
        <v>830</v>
      </c>
      <c r="V30" s="18" t="str">
        <f>+Sitio_Publico[[#This Row],[idcoleccion]]&amp;"-"&amp;Sitio_Publico[[#This Row],[id]]</f>
        <v>000-29</v>
      </c>
      <c r="W30" s="18">
        <f>+VLOOKUP(Sitio_Publico[[#This Row],[territorio]],Estructura!$AE$4:$AH$1067,4,0)</f>
        <v>30007405</v>
      </c>
      <c r="X30" s="18" t="str">
        <f>+VLOOKUP(Sitio_Publico[[#This Row],[tema]],Estructura!$G$4:$J$532,4,0)</f>
        <v>T-17</v>
      </c>
      <c r="Y30" s="18" t="str">
        <f>+VLOOKUP(Sitio_Publico[[#This Row],[contenido]],Estructura!$L$4:$O$473,4,0)</f>
        <v>C-8</v>
      </c>
      <c r="Z30" s="18" t="str">
        <f>+VLOOKUP(Sitio_Publico[[#This Row],[Filtro Integrado]],Estructura!$U$4:$W$529,3,0)</f>
        <v>FI-0</v>
      </c>
      <c r="AA30" s="18" t="str">
        <f>+VLOOKUP(Sitio_Publico[[#This Row],[Muestra]],Estructura!$Y$4:$AB$483,4,0)</f>
        <v>M-00069</v>
      </c>
    </row>
    <row r="31" spans="1:27" ht="51" x14ac:dyDescent="0.3">
      <c r="A31" s="16">
        <f t="shared" si="0"/>
        <v>30</v>
      </c>
      <c r="B31" s="47" t="s">
        <v>15118</v>
      </c>
      <c r="C31" s="13" t="s">
        <v>622</v>
      </c>
      <c r="D31" s="13" t="s">
        <v>623</v>
      </c>
      <c r="E31" s="44">
        <v>13101</v>
      </c>
      <c r="F31" s="13" t="s">
        <v>624</v>
      </c>
      <c r="G31" s="23" t="s">
        <v>625</v>
      </c>
      <c r="H31" s="42" t="s">
        <v>458</v>
      </c>
      <c r="I31" s="28" t="s">
        <v>297</v>
      </c>
      <c r="J31" s="12" t="s">
        <v>393</v>
      </c>
      <c r="K31" s="28" t="s">
        <v>651</v>
      </c>
      <c r="L31" s="12" t="s">
        <v>627</v>
      </c>
      <c r="M31" s="12" t="s">
        <v>653</v>
      </c>
      <c r="N31" s="12" t="s">
        <v>629</v>
      </c>
      <c r="O31" s="26" t="s">
        <v>831</v>
      </c>
      <c r="P31" s="26" t="s">
        <v>832</v>
      </c>
      <c r="Q31" s="25" t="s">
        <v>646</v>
      </c>
      <c r="R31" s="14" t="s">
        <v>833</v>
      </c>
      <c r="S31" s="15" t="s">
        <v>834</v>
      </c>
      <c r="T31" s="52">
        <v>0</v>
      </c>
      <c r="U31" s="22" t="s">
        <v>835</v>
      </c>
      <c r="V31" s="18" t="str">
        <f>+Sitio_Publico[[#This Row],[idcoleccion]]&amp;"-"&amp;Sitio_Publico[[#This Row],[id]]</f>
        <v>000-30</v>
      </c>
      <c r="W31" s="18">
        <f>+VLOOKUP(Sitio_Publico[[#This Row],[territorio]],Estructura!$AE$4:$AH$1067,4,0)</f>
        <v>30013101</v>
      </c>
      <c r="X31" s="18" t="str">
        <f>+VLOOKUP(Sitio_Publico[[#This Row],[tema]],Estructura!$G$4:$J$532,4,0)</f>
        <v>T-13</v>
      </c>
      <c r="Y31" s="18" t="str">
        <f>+VLOOKUP(Sitio_Publico[[#This Row],[contenido]],Estructura!$L$4:$O$473,4,0)</f>
        <v>C-7</v>
      </c>
      <c r="Z31" s="18" t="str">
        <f>+VLOOKUP(Sitio_Publico[[#This Row],[Filtro Integrado]],Estructura!$U$4:$W$529,3,0)</f>
        <v>FI-0</v>
      </c>
      <c r="AA31" s="18" t="str">
        <f>+VLOOKUP(Sitio_Publico[[#This Row],[Muestra]],Estructura!$Y$4:$AB$483,4,0)</f>
        <v>M-00065</v>
      </c>
    </row>
    <row r="32" spans="1:27" ht="48" x14ac:dyDescent="0.3">
      <c r="A32" s="16">
        <f t="shared" si="0"/>
        <v>31</v>
      </c>
      <c r="B32" s="47" t="s">
        <v>15118</v>
      </c>
      <c r="C32" s="13" t="s">
        <v>622</v>
      </c>
      <c r="D32" s="13" t="s">
        <v>623</v>
      </c>
      <c r="E32" s="44">
        <v>13201</v>
      </c>
      <c r="F32" s="13" t="s">
        <v>767</v>
      </c>
      <c r="G32" s="23" t="s">
        <v>639</v>
      </c>
      <c r="H32" s="42" t="s">
        <v>458</v>
      </c>
      <c r="I32" s="28" t="s">
        <v>328</v>
      </c>
      <c r="J32" s="12" t="s">
        <v>393</v>
      </c>
      <c r="K32" s="28" t="s">
        <v>768</v>
      </c>
      <c r="L32" s="12" t="s">
        <v>652</v>
      </c>
      <c r="M32" s="12" t="s">
        <v>653</v>
      </c>
      <c r="N32" s="12" t="s">
        <v>629</v>
      </c>
      <c r="O32" s="26" t="s">
        <v>836</v>
      </c>
      <c r="P32" s="26" t="s">
        <v>837</v>
      </c>
      <c r="Q32" s="25" t="s">
        <v>646</v>
      </c>
      <c r="R32" s="14" t="s">
        <v>838</v>
      </c>
      <c r="S32" s="15" t="s">
        <v>839</v>
      </c>
      <c r="T32" s="52">
        <v>0</v>
      </c>
      <c r="U32" s="22" t="s">
        <v>840</v>
      </c>
      <c r="V32" s="18" t="str">
        <f>+Sitio_Publico[[#This Row],[idcoleccion]]&amp;"-"&amp;Sitio_Publico[[#This Row],[id]]</f>
        <v>000-31</v>
      </c>
      <c r="W32" s="18">
        <f>+VLOOKUP(Sitio_Publico[[#This Row],[territorio]],Estructura!$AE$4:$AH$1067,4,0)</f>
        <v>30013201</v>
      </c>
      <c r="X32" s="18" t="str">
        <f>+VLOOKUP(Sitio_Publico[[#This Row],[tema]],Estructura!$G$4:$J$532,4,0)</f>
        <v>T-19</v>
      </c>
      <c r="Y32" s="18" t="str">
        <f>+VLOOKUP(Sitio_Publico[[#This Row],[contenido]],Estructura!$L$4:$O$473,4,0)</f>
        <v>C-8</v>
      </c>
      <c r="Z32" s="18" t="str">
        <f>+VLOOKUP(Sitio_Publico[[#This Row],[Filtro Integrado]],Estructura!$U$4:$W$529,3,0)</f>
        <v>FI-0</v>
      </c>
      <c r="AA32" s="18" t="str">
        <f>+VLOOKUP(Sitio_Publico[[#This Row],[Muestra]],Estructura!$Y$4:$AB$483,4,0)</f>
        <v>M-00075</v>
      </c>
    </row>
    <row r="33" spans="1:27" ht="48" x14ac:dyDescent="0.3">
      <c r="A33" s="16">
        <f t="shared" si="0"/>
        <v>32</v>
      </c>
      <c r="B33" s="47" t="s">
        <v>15118</v>
      </c>
      <c r="C33" s="13" t="s">
        <v>622</v>
      </c>
      <c r="D33" s="13" t="s">
        <v>623</v>
      </c>
      <c r="E33" s="44">
        <v>13132</v>
      </c>
      <c r="F33" s="13" t="s">
        <v>681</v>
      </c>
      <c r="G33" s="23" t="s">
        <v>639</v>
      </c>
      <c r="H33" s="42" t="s">
        <v>458</v>
      </c>
      <c r="I33" s="28" t="s">
        <v>327</v>
      </c>
      <c r="J33" s="12" t="s">
        <v>393</v>
      </c>
      <c r="K33" s="28" t="s">
        <v>841</v>
      </c>
      <c r="L33" s="12" t="s">
        <v>652</v>
      </c>
      <c r="M33" s="12" t="s">
        <v>704</v>
      </c>
      <c r="N33" s="12" t="s">
        <v>629</v>
      </c>
      <c r="O33" s="26" t="s">
        <v>842</v>
      </c>
      <c r="P33" s="26" t="s">
        <v>843</v>
      </c>
      <c r="Q33" s="25" t="s">
        <v>646</v>
      </c>
      <c r="R33" s="14" t="s">
        <v>844</v>
      </c>
      <c r="S33" s="15" t="s">
        <v>845</v>
      </c>
      <c r="T33" s="52">
        <v>0</v>
      </c>
      <c r="U33" s="22" t="s">
        <v>846</v>
      </c>
      <c r="V33" s="18" t="str">
        <f>+Sitio_Publico[[#This Row],[idcoleccion]]&amp;"-"&amp;Sitio_Publico[[#This Row],[id]]</f>
        <v>000-32</v>
      </c>
      <c r="W33" s="18">
        <f>+VLOOKUP(Sitio_Publico[[#This Row],[territorio]],Estructura!$AE$4:$AH$1067,4,0)</f>
        <v>30013132</v>
      </c>
      <c r="X33" s="18" t="str">
        <f>+VLOOKUP(Sitio_Publico[[#This Row],[tema]],Estructura!$G$4:$J$532,4,0)</f>
        <v>T-16</v>
      </c>
      <c r="Y33" s="18" t="str">
        <f>+VLOOKUP(Sitio_Publico[[#This Row],[contenido]],Estructura!$L$4:$O$473,4,0)</f>
        <v>C-8</v>
      </c>
      <c r="Z33" s="18" t="str">
        <f>+VLOOKUP(Sitio_Publico[[#This Row],[Filtro Integrado]],Estructura!$U$4:$W$529,3,0)</f>
        <v>FI-0</v>
      </c>
      <c r="AA33" s="18" t="str">
        <f>+VLOOKUP(Sitio_Publico[[#This Row],[Muestra]],Estructura!$Y$4:$AB$483,4,0)</f>
        <v>M-00080</v>
      </c>
    </row>
    <row r="34" spans="1:27" ht="48" x14ac:dyDescent="0.3">
      <c r="A34" s="16">
        <f t="shared" si="0"/>
        <v>33</v>
      </c>
      <c r="B34" s="47" t="s">
        <v>15118</v>
      </c>
      <c r="C34" s="23" t="s">
        <v>622</v>
      </c>
      <c r="D34" s="23" t="s">
        <v>623</v>
      </c>
      <c r="E34" s="44">
        <v>2101</v>
      </c>
      <c r="F34" s="23" t="s">
        <v>681</v>
      </c>
      <c r="G34" s="23" t="s">
        <v>639</v>
      </c>
      <c r="H34" s="42" t="s">
        <v>458</v>
      </c>
      <c r="I34" s="28" t="s">
        <v>15</v>
      </c>
      <c r="J34" s="28" t="s">
        <v>393</v>
      </c>
      <c r="K34" s="28" t="s">
        <v>682</v>
      </c>
      <c r="L34" s="12" t="s">
        <v>652</v>
      </c>
      <c r="M34" s="12" t="s">
        <v>653</v>
      </c>
      <c r="N34" s="12" t="s">
        <v>629</v>
      </c>
      <c r="O34" s="29" t="s">
        <v>847</v>
      </c>
      <c r="P34" s="29" t="s">
        <v>848</v>
      </c>
      <c r="Q34" s="30" t="s">
        <v>646</v>
      </c>
      <c r="R34" s="31" t="s">
        <v>849</v>
      </c>
      <c r="S34" s="15" t="s">
        <v>850</v>
      </c>
      <c r="T34" s="52">
        <v>0</v>
      </c>
      <c r="U34" s="22" t="s">
        <v>851</v>
      </c>
      <c r="V34" s="18" t="str">
        <f>+Sitio_Publico[[#This Row],[idcoleccion]]&amp;"-"&amp;Sitio_Publico[[#This Row],[id]]</f>
        <v>000-33</v>
      </c>
      <c r="W34" s="18">
        <f>+VLOOKUP(Sitio_Publico[[#This Row],[territorio]],Estructura!$AE$4:$AH$1067,4,0)</f>
        <v>30002101</v>
      </c>
      <c r="X34" s="18" t="str">
        <f>+VLOOKUP(Sitio_Publico[[#This Row],[tema]],Estructura!$G$4:$J$532,4,0)</f>
        <v>T-16</v>
      </c>
      <c r="Y34" s="18" t="str">
        <f>+VLOOKUP(Sitio_Publico[[#This Row],[contenido]],Estructura!$L$4:$O$473,4,0)</f>
        <v>C-8</v>
      </c>
      <c r="Z34" s="18" t="str">
        <f>+VLOOKUP(Sitio_Publico[[#This Row],[Filtro Integrado]],Estructura!$U$4:$W$529,3,0)</f>
        <v>FI-0</v>
      </c>
      <c r="AA34" s="18" t="str">
        <f>+VLOOKUP(Sitio_Publico[[#This Row],[Muestra]],Estructura!$Y$4:$AB$483,4,0)</f>
        <v>M-00067</v>
      </c>
    </row>
    <row r="35" spans="1:27" ht="48" x14ac:dyDescent="0.3">
      <c r="A35" s="16">
        <f t="shared" si="0"/>
        <v>34</v>
      </c>
      <c r="B35" s="47" t="s">
        <v>15118</v>
      </c>
      <c r="C35" s="23" t="s">
        <v>622</v>
      </c>
      <c r="D35" s="23" t="s">
        <v>623</v>
      </c>
      <c r="E35" s="44">
        <v>10204</v>
      </c>
      <c r="F35" s="13" t="s">
        <v>767</v>
      </c>
      <c r="G35" s="23" t="s">
        <v>625</v>
      </c>
      <c r="H35" s="42" t="s">
        <v>458</v>
      </c>
      <c r="I35" s="28" t="s">
        <v>260</v>
      </c>
      <c r="J35" s="12" t="s">
        <v>393</v>
      </c>
      <c r="K35" s="28" t="s">
        <v>780</v>
      </c>
      <c r="L35" s="12" t="s">
        <v>627</v>
      </c>
      <c r="M35" s="12" t="s">
        <v>781</v>
      </c>
      <c r="N35" s="12" t="s">
        <v>629</v>
      </c>
      <c r="O35" s="29" t="s">
        <v>852</v>
      </c>
      <c r="P35" s="29" t="s">
        <v>853</v>
      </c>
      <c r="Q35" s="30" t="s">
        <v>646</v>
      </c>
      <c r="R35" s="29" t="s">
        <v>854</v>
      </c>
      <c r="S35" s="15" t="s">
        <v>855</v>
      </c>
      <c r="T35" s="52">
        <v>0</v>
      </c>
      <c r="U35" s="22" t="s">
        <v>856</v>
      </c>
      <c r="V35" s="18" t="str">
        <f>+Sitio_Publico[[#This Row],[idcoleccion]]&amp;"-"&amp;Sitio_Publico[[#This Row],[id]]</f>
        <v>000-34</v>
      </c>
      <c r="W35" s="18">
        <f>+VLOOKUP(Sitio_Publico[[#This Row],[territorio]],Estructura!$AE$4:$AH$1067,4,0)</f>
        <v>30010204</v>
      </c>
      <c r="X35" s="18" t="str">
        <f>+VLOOKUP(Sitio_Publico[[#This Row],[tema]],Estructura!$G$4:$J$532,4,0)</f>
        <v>T-19</v>
      </c>
      <c r="Y35" s="18" t="str">
        <f>+VLOOKUP(Sitio_Publico[[#This Row],[contenido]],Estructura!$L$4:$O$473,4,0)</f>
        <v>C-7</v>
      </c>
      <c r="Z35" s="18" t="str">
        <f>+VLOOKUP(Sitio_Publico[[#This Row],[Filtro Integrado]],Estructura!$U$4:$W$529,3,0)</f>
        <v>FI-0</v>
      </c>
      <c r="AA35" s="18" t="str">
        <f>+VLOOKUP(Sitio_Publico[[#This Row],[Muestra]],Estructura!$Y$4:$AB$483,4,0)</f>
        <v>M-00076</v>
      </c>
    </row>
    <row r="36" spans="1:27" ht="48" x14ac:dyDescent="0.3">
      <c r="A36" s="16">
        <f t="shared" si="0"/>
        <v>35</v>
      </c>
      <c r="B36" s="47" t="s">
        <v>15118</v>
      </c>
      <c r="C36" s="23" t="s">
        <v>622</v>
      </c>
      <c r="D36" s="23" t="s">
        <v>623</v>
      </c>
      <c r="E36" s="44">
        <v>7407</v>
      </c>
      <c r="F36" s="13" t="s">
        <v>767</v>
      </c>
      <c r="G36" s="23" t="s">
        <v>639</v>
      </c>
      <c r="H36" s="42" t="s">
        <v>458</v>
      </c>
      <c r="I36" s="28" t="s">
        <v>160</v>
      </c>
      <c r="J36" s="12" t="s">
        <v>393</v>
      </c>
      <c r="K36" s="28" t="s">
        <v>857</v>
      </c>
      <c r="L36" s="12" t="s">
        <v>652</v>
      </c>
      <c r="M36" s="12" t="s">
        <v>704</v>
      </c>
      <c r="N36" s="12" t="s">
        <v>629</v>
      </c>
      <c r="O36" s="29" t="s">
        <v>858</v>
      </c>
      <c r="P36" s="29" t="s">
        <v>859</v>
      </c>
      <c r="Q36" s="30" t="s">
        <v>646</v>
      </c>
      <c r="R36" s="29" t="s">
        <v>860</v>
      </c>
      <c r="S36" s="15" t="s">
        <v>861</v>
      </c>
      <c r="T36" s="52">
        <v>0</v>
      </c>
      <c r="U36" s="22" t="s">
        <v>862</v>
      </c>
      <c r="V36" s="18" t="str">
        <f>+Sitio_Publico[[#This Row],[idcoleccion]]&amp;"-"&amp;Sitio_Publico[[#This Row],[id]]</f>
        <v>000-35</v>
      </c>
      <c r="W36" s="18">
        <f>+VLOOKUP(Sitio_Publico[[#This Row],[territorio]],Estructura!$AE$4:$AH$1067,4,0)</f>
        <v>30007407</v>
      </c>
      <c r="X36" s="18" t="str">
        <f>+VLOOKUP(Sitio_Publico[[#This Row],[tema]],Estructura!$G$4:$J$532,4,0)</f>
        <v>T-19</v>
      </c>
      <c r="Y36" s="18" t="str">
        <f>+VLOOKUP(Sitio_Publico[[#This Row],[contenido]],Estructura!$L$4:$O$473,4,0)</f>
        <v>C-8</v>
      </c>
      <c r="Z36" s="18" t="str">
        <f>+VLOOKUP(Sitio_Publico[[#This Row],[Filtro Integrado]],Estructura!$U$4:$W$529,3,0)</f>
        <v>FI-0</v>
      </c>
      <c r="AA36" s="18" t="str">
        <f>+VLOOKUP(Sitio_Publico[[#This Row],[Muestra]],Estructura!$Y$4:$AB$483,4,0)</f>
        <v>M-00081</v>
      </c>
    </row>
    <row r="37" spans="1:27" ht="51" x14ac:dyDescent="0.3">
      <c r="A37" s="16">
        <f t="shared" si="0"/>
        <v>36</v>
      </c>
      <c r="B37" s="47" t="s">
        <v>15118</v>
      </c>
      <c r="C37" s="23" t="s">
        <v>622</v>
      </c>
      <c r="D37" s="23" t="s">
        <v>623</v>
      </c>
      <c r="E37" s="44">
        <v>8309</v>
      </c>
      <c r="F37" s="13" t="s">
        <v>624</v>
      </c>
      <c r="G37" s="23" t="s">
        <v>625</v>
      </c>
      <c r="H37" s="42" t="s">
        <v>458</v>
      </c>
      <c r="I37" s="28" t="s">
        <v>189</v>
      </c>
      <c r="J37" s="12" t="s">
        <v>393</v>
      </c>
      <c r="K37" s="28" t="s">
        <v>651</v>
      </c>
      <c r="L37" s="12" t="s">
        <v>627</v>
      </c>
      <c r="M37" s="12" t="s">
        <v>653</v>
      </c>
      <c r="N37" s="12" t="s">
        <v>629</v>
      </c>
      <c r="O37" s="29" t="s">
        <v>863</v>
      </c>
      <c r="P37" s="29" t="s">
        <v>864</v>
      </c>
      <c r="Q37" s="30" t="s">
        <v>646</v>
      </c>
      <c r="R37" s="29" t="s">
        <v>865</v>
      </c>
      <c r="S37" s="15" t="s">
        <v>866</v>
      </c>
      <c r="T37" s="52">
        <v>0</v>
      </c>
      <c r="U37" s="22" t="s">
        <v>867</v>
      </c>
      <c r="V37" s="18" t="str">
        <f>+Sitio_Publico[[#This Row],[idcoleccion]]&amp;"-"&amp;Sitio_Publico[[#This Row],[id]]</f>
        <v>000-36</v>
      </c>
      <c r="W37" s="18">
        <f>+VLOOKUP(Sitio_Publico[[#This Row],[territorio]],Estructura!$AE$4:$AH$1067,4,0)</f>
        <v>30008309</v>
      </c>
      <c r="X37" s="18" t="str">
        <f>+VLOOKUP(Sitio_Publico[[#This Row],[tema]],Estructura!$G$4:$J$532,4,0)</f>
        <v>T-13</v>
      </c>
      <c r="Y37" s="18" t="str">
        <f>+VLOOKUP(Sitio_Publico[[#This Row],[contenido]],Estructura!$L$4:$O$473,4,0)</f>
        <v>C-7</v>
      </c>
      <c r="Z37" s="18" t="str">
        <f>+VLOOKUP(Sitio_Publico[[#This Row],[Filtro Integrado]],Estructura!$U$4:$W$529,3,0)</f>
        <v>FI-0</v>
      </c>
      <c r="AA37" s="18" t="str">
        <f>+VLOOKUP(Sitio_Publico[[#This Row],[Muestra]],Estructura!$Y$4:$AB$483,4,0)</f>
        <v>M-00065</v>
      </c>
    </row>
    <row r="38" spans="1:27" ht="40.799999999999997" x14ac:dyDescent="0.3">
      <c r="A38" s="16">
        <f t="shared" si="0"/>
        <v>37</v>
      </c>
      <c r="B38" s="47" t="s">
        <v>15118</v>
      </c>
      <c r="C38" s="23" t="s">
        <v>622</v>
      </c>
      <c r="D38" s="23" t="s">
        <v>623</v>
      </c>
      <c r="E38" s="44">
        <v>6112</v>
      </c>
      <c r="F38" s="13" t="s">
        <v>466</v>
      </c>
      <c r="G38" s="23" t="s">
        <v>710</v>
      </c>
      <c r="H38" s="42" t="s">
        <v>458</v>
      </c>
      <c r="I38" s="28" t="s">
        <v>111</v>
      </c>
      <c r="J38" s="12" t="s">
        <v>393</v>
      </c>
      <c r="K38" s="28" t="s">
        <v>711</v>
      </c>
      <c r="L38" s="12" t="s">
        <v>712</v>
      </c>
      <c r="M38" s="12" t="s">
        <v>713</v>
      </c>
      <c r="N38" s="12" t="s">
        <v>714</v>
      </c>
      <c r="O38" s="29" t="s">
        <v>868</v>
      </c>
      <c r="P38" s="29" t="s">
        <v>869</v>
      </c>
      <c r="Q38" s="30" t="s">
        <v>646</v>
      </c>
      <c r="R38" s="29" t="s">
        <v>870</v>
      </c>
      <c r="S38" s="15" t="s">
        <v>871</v>
      </c>
      <c r="T38" s="52">
        <v>0</v>
      </c>
      <c r="U38" s="22" t="s">
        <v>872</v>
      </c>
      <c r="V38" s="18" t="str">
        <f>+Sitio_Publico[[#This Row],[idcoleccion]]&amp;"-"&amp;Sitio_Publico[[#This Row],[id]]</f>
        <v>000-37</v>
      </c>
      <c r="W38" s="18">
        <f>+VLOOKUP(Sitio_Publico[[#This Row],[territorio]],Estructura!$AE$4:$AH$1067,4,0)</f>
        <v>30006112</v>
      </c>
      <c r="X38" s="18" t="str">
        <f>+VLOOKUP(Sitio_Publico[[#This Row],[tema]],Estructura!$G$4:$J$532,4,0)</f>
        <v>T-18</v>
      </c>
      <c r="Y38" s="18" t="str">
        <f>+VLOOKUP(Sitio_Publico[[#This Row],[contenido]],Estructura!$L$4:$O$473,4,0)</f>
        <v>C-9</v>
      </c>
      <c r="Z38" s="18" t="str">
        <f>+VLOOKUP(Sitio_Publico[[#This Row],[Filtro Integrado]],Estructura!$U$4:$W$529,3,0)</f>
        <v>FI-0</v>
      </c>
      <c r="AA38" s="18" t="str">
        <f>+VLOOKUP(Sitio_Publico[[#This Row],[Muestra]],Estructura!$Y$4:$AB$483,4,0)</f>
        <v>M-00070</v>
      </c>
    </row>
    <row r="39" spans="1:27" ht="51" x14ac:dyDescent="0.3">
      <c r="A39" s="16">
        <f t="shared" si="0"/>
        <v>38</v>
      </c>
      <c r="B39" s="47" t="s">
        <v>15118</v>
      </c>
      <c r="C39" s="23" t="s">
        <v>622</v>
      </c>
      <c r="D39" s="23" t="s">
        <v>623</v>
      </c>
      <c r="E39" s="44">
        <v>10304</v>
      </c>
      <c r="F39" s="13" t="s">
        <v>624</v>
      </c>
      <c r="G39" s="23" t="s">
        <v>625</v>
      </c>
      <c r="H39" s="42" t="s">
        <v>458</v>
      </c>
      <c r="I39" s="28" t="s">
        <v>270</v>
      </c>
      <c r="J39" s="12" t="s">
        <v>393</v>
      </c>
      <c r="K39" s="28" t="s">
        <v>626</v>
      </c>
      <c r="L39" s="12" t="s">
        <v>627</v>
      </c>
      <c r="M39" s="12" t="s">
        <v>628</v>
      </c>
      <c r="N39" s="12" t="s">
        <v>629</v>
      </c>
      <c r="O39" s="29" t="s">
        <v>873</v>
      </c>
      <c r="P39" s="29" t="s">
        <v>874</v>
      </c>
      <c r="Q39" s="30" t="s">
        <v>632</v>
      </c>
      <c r="R39" s="29" t="s">
        <v>875</v>
      </c>
      <c r="S39" s="15" t="s">
        <v>876</v>
      </c>
      <c r="T39" s="52">
        <v>0</v>
      </c>
      <c r="U39" s="22" t="s">
        <v>877</v>
      </c>
      <c r="V39" s="18" t="str">
        <f>+Sitio_Publico[[#This Row],[idcoleccion]]&amp;"-"&amp;Sitio_Publico[[#This Row],[id]]</f>
        <v>000-38</v>
      </c>
      <c r="W39" s="18">
        <f>+VLOOKUP(Sitio_Publico[[#This Row],[territorio]],Estructura!$AE$4:$AH$1067,4,0)</f>
        <v>30010304</v>
      </c>
      <c r="X39" s="18" t="str">
        <f>+VLOOKUP(Sitio_Publico[[#This Row],[tema]],Estructura!$G$4:$J$532,4,0)</f>
        <v>T-13</v>
      </c>
      <c r="Y39" s="18" t="str">
        <f>+VLOOKUP(Sitio_Publico[[#This Row],[contenido]],Estructura!$L$4:$O$473,4,0)</f>
        <v>C-7</v>
      </c>
      <c r="Z39" s="18" t="str">
        <f>+VLOOKUP(Sitio_Publico[[#This Row],[Filtro Integrado]],Estructura!$U$4:$W$529,3,0)</f>
        <v>FI-0</v>
      </c>
      <c r="AA39" s="18" t="str">
        <f>+VLOOKUP(Sitio_Publico[[#This Row],[Muestra]],Estructura!$Y$4:$AB$483,4,0)</f>
        <v>M-00063</v>
      </c>
    </row>
    <row r="40" spans="1:27" ht="48" x14ac:dyDescent="0.3">
      <c r="A40" s="16">
        <f t="shared" si="0"/>
        <v>39</v>
      </c>
      <c r="B40" s="47" t="s">
        <v>15118</v>
      </c>
      <c r="C40" s="23" t="s">
        <v>622</v>
      </c>
      <c r="D40" s="23" t="s">
        <v>623</v>
      </c>
      <c r="E40" s="44">
        <v>10206</v>
      </c>
      <c r="F40" s="13" t="s">
        <v>767</v>
      </c>
      <c r="G40" s="23" t="s">
        <v>625</v>
      </c>
      <c r="H40" s="42" t="s">
        <v>458</v>
      </c>
      <c r="I40" s="28" t="s">
        <v>262</v>
      </c>
      <c r="J40" s="12" t="s">
        <v>393</v>
      </c>
      <c r="K40" s="28" t="s">
        <v>768</v>
      </c>
      <c r="L40" s="12" t="s">
        <v>627</v>
      </c>
      <c r="M40" s="12" t="s">
        <v>628</v>
      </c>
      <c r="N40" s="12" t="s">
        <v>629</v>
      </c>
      <c r="O40" s="29" t="s">
        <v>878</v>
      </c>
      <c r="P40" s="29" t="s">
        <v>879</v>
      </c>
      <c r="Q40" s="30" t="s">
        <v>646</v>
      </c>
      <c r="R40" s="29" t="s">
        <v>880</v>
      </c>
      <c r="S40" s="15" t="s">
        <v>881</v>
      </c>
      <c r="T40" s="52">
        <v>0</v>
      </c>
      <c r="U40" s="22" t="s">
        <v>882</v>
      </c>
      <c r="V40" s="18" t="str">
        <f>+Sitio_Publico[[#This Row],[idcoleccion]]&amp;"-"&amp;Sitio_Publico[[#This Row],[id]]</f>
        <v>000-39</v>
      </c>
      <c r="W40" s="18">
        <f>+VLOOKUP(Sitio_Publico[[#This Row],[territorio]],Estructura!$AE$4:$AH$1067,4,0)</f>
        <v>30010206</v>
      </c>
      <c r="X40" s="18" t="str">
        <f>+VLOOKUP(Sitio_Publico[[#This Row],[tema]],Estructura!$G$4:$J$532,4,0)</f>
        <v>T-19</v>
      </c>
      <c r="Y40" s="18" t="str">
        <f>+VLOOKUP(Sitio_Publico[[#This Row],[contenido]],Estructura!$L$4:$O$473,4,0)</f>
        <v>C-7</v>
      </c>
      <c r="Z40" s="18" t="str">
        <f>+VLOOKUP(Sitio_Publico[[#This Row],[Filtro Integrado]],Estructura!$U$4:$W$529,3,0)</f>
        <v>FI-0</v>
      </c>
      <c r="AA40" s="18" t="str">
        <f>+VLOOKUP(Sitio_Publico[[#This Row],[Muestra]],Estructura!$Y$4:$AB$483,4,0)</f>
        <v>M-00075</v>
      </c>
    </row>
    <row r="41" spans="1:27" ht="48" x14ac:dyDescent="0.3">
      <c r="A41" s="16">
        <f t="shared" si="0"/>
        <v>40</v>
      </c>
      <c r="B41" s="47" t="s">
        <v>15118</v>
      </c>
      <c r="C41" s="23" t="s">
        <v>622</v>
      </c>
      <c r="D41" s="23" t="s">
        <v>623</v>
      </c>
      <c r="E41" s="44">
        <v>3302</v>
      </c>
      <c r="F41" s="13" t="s">
        <v>767</v>
      </c>
      <c r="G41" s="23" t="s">
        <v>639</v>
      </c>
      <c r="H41" s="42" t="s">
        <v>458</v>
      </c>
      <c r="I41" s="28" t="s">
        <v>47</v>
      </c>
      <c r="J41" s="12" t="s">
        <v>393</v>
      </c>
      <c r="K41" s="28" t="s">
        <v>780</v>
      </c>
      <c r="L41" s="12" t="s">
        <v>652</v>
      </c>
      <c r="M41" s="12" t="s">
        <v>781</v>
      </c>
      <c r="N41" s="12" t="s">
        <v>629</v>
      </c>
      <c r="O41" s="29" t="s">
        <v>883</v>
      </c>
      <c r="P41" s="29" t="s">
        <v>884</v>
      </c>
      <c r="Q41" s="30" t="s">
        <v>646</v>
      </c>
      <c r="R41" s="29" t="s">
        <v>885</v>
      </c>
      <c r="S41" s="15" t="s">
        <v>886</v>
      </c>
      <c r="T41" s="52">
        <v>0</v>
      </c>
      <c r="U41" s="22" t="s">
        <v>887</v>
      </c>
      <c r="V41" s="18" t="str">
        <f>+Sitio_Publico[[#This Row],[idcoleccion]]&amp;"-"&amp;Sitio_Publico[[#This Row],[id]]</f>
        <v>000-40</v>
      </c>
      <c r="W41" s="18">
        <f>+VLOOKUP(Sitio_Publico[[#This Row],[territorio]],Estructura!$AE$4:$AH$1067,4,0)</f>
        <v>30003302</v>
      </c>
      <c r="X41" s="18" t="str">
        <f>+VLOOKUP(Sitio_Publico[[#This Row],[tema]],Estructura!$G$4:$J$532,4,0)</f>
        <v>T-19</v>
      </c>
      <c r="Y41" s="18" t="str">
        <f>+VLOOKUP(Sitio_Publico[[#This Row],[contenido]],Estructura!$L$4:$O$473,4,0)</f>
        <v>C-8</v>
      </c>
      <c r="Z41" s="18" t="str">
        <f>+VLOOKUP(Sitio_Publico[[#This Row],[Filtro Integrado]],Estructura!$U$4:$W$529,3,0)</f>
        <v>FI-0</v>
      </c>
      <c r="AA41" s="18" t="str">
        <f>+VLOOKUP(Sitio_Publico[[#This Row],[Muestra]],Estructura!$Y$4:$AB$483,4,0)</f>
        <v>M-00076</v>
      </c>
    </row>
    <row r="42" spans="1:27" ht="48" x14ac:dyDescent="0.3">
      <c r="A42" s="16">
        <f t="shared" si="0"/>
        <v>41</v>
      </c>
      <c r="B42" s="47" t="s">
        <v>15118</v>
      </c>
      <c r="C42" s="23" t="s">
        <v>622</v>
      </c>
      <c r="D42" s="23" t="s">
        <v>623</v>
      </c>
      <c r="E42" s="44">
        <v>7304</v>
      </c>
      <c r="F42" s="13" t="s">
        <v>666</v>
      </c>
      <c r="G42" s="23" t="s">
        <v>639</v>
      </c>
      <c r="H42" s="42" t="s">
        <v>458</v>
      </c>
      <c r="I42" s="28" t="s">
        <v>148</v>
      </c>
      <c r="J42" s="12" t="s">
        <v>393</v>
      </c>
      <c r="K42" s="28" t="s">
        <v>888</v>
      </c>
      <c r="L42" s="12" t="s">
        <v>652</v>
      </c>
      <c r="M42" s="12" t="s">
        <v>704</v>
      </c>
      <c r="N42" s="12" t="s">
        <v>629</v>
      </c>
      <c r="O42" s="29" t="s">
        <v>889</v>
      </c>
      <c r="P42" s="29" t="s">
        <v>890</v>
      </c>
      <c r="Q42" s="30" t="s">
        <v>646</v>
      </c>
      <c r="R42" s="29" t="s">
        <v>891</v>
      </c>
      <c r="S42" s="15" t="s">
        <v>892</v>
      </c>
      <c r="T42" s="52">
        <v>0</v>
      </c>
      <c r="U42" s="22" t="s">
        <v>893</v>
      </c>
      <c r="V42" s="18" t="str">
        <f>+Sitio_Publico[[#This Row],[idcoleccion]]&amp;"-"&amp;Sitio_Publico[[#This Row],[id]]</f>
        <v>000-41</v>
      </c>
      <c r="W42" s="18">
        <f>+VLOOKUP(Sitio_Publico[[#This Row],[territorio]],Estructura!$AE$4:$AH$1067,4,0)</f>
        <v>30007304</v>
      </c>
      <c r="X42" s="18" t="str">
        <f>+VLOOKUP(Sitio_Publico[[#This Row],[tema]],Estructura!$G$4:$J$532,4,0)</f>
        <v>T-15</v>
      </c>
      <c r="Y42" s="18" t="str">
        <f>+VLOOKUP(Sitio_Publico[[#This Row],[contenido]],Estructura!$L$4:$O$473,4,0)</f>
        <v>C-8</v>
      </c>
      <c r="Z42" s="18" t="str">
        <f>+VLOOKUP(Sitio_Publico[[#This Row],[Filtro Integrado]],Estructura!$U$4:$W$529,3,0)</f>
        <v>FI-0</v>
      </c>
      <c r="AA42" s="18" t="str">
        <f>+VLOOKUP(Sitio_Publico[[#This Row],[Muestra]],Estructura!$Y$4:$AB$483,4,0)</f>
        <v>M-00082</v>
      </c>
    </row>
    <row r="43" spans="1:27" ht="48" x14ac:dyDescent="0.3">
      <c r="A43" s="16">
        <f t="shared" si="0"/>
        <v>42</v>
      </c>
      <c r="B43" s="47" t="s">
        <v>15118</v>
      </c>
      <c r="C43" s="23" t="s">
        <v>622</v>
      </c>
      <c r="D43" s="23" t="s">
        <v>623</v>
      </c>
      <c r="E43" s="44">
        <v>8205</v>
      </c>
      <c r="F43" s="13" t="s">
        <v>681</v>
      </c>
      <c r="G43" s="23" t="s">
        <v>639</v>
      </c>
      <c r="H43" s="42" t="s">
        <v>458</v>
      </c>
      <c r="I43" s="28" t="s">
        <v>178</v>
      </c>
      <c r="J43" s="12" t="s">
        <v>393</v>
      </c>
      <c r="K43" s="28" t="s">
        <v>793</v>
      </c>
      <c r="L43" s="12" t="s">
        <v>652</v>
      </c>
      <c r="M43" s="12" t="s">
        <v>794</v>
      </c>
      <c r="N43" s="12" t="s">
        <v>629</v>
      </c>
      <c r="O43" s="29" t="s">
        <v>894</v>
      </c>
      <c r="P43" s="29" t="s">
        <v>895</v>
      </c>
      <c r="Q43" s="30" t="s">
        <v>646</v>
      </c>
      <c r="R43" s="29" t="s">
        <v>896</v>
      </c>
      <c r="S43" s="15" t="s">
        <v>897</v>
      </c>
      <c r="T43" s="52">
        <v>0</v>
      </c>
      <c r="U43" s="22" t="s">
        <v>898</v>
      </c>
      <c r="V43" s="18" t="str">
        <f>+Sitio_Publico[[#This Row],[idcoleccion]]&amp;"-"&amp;Sitio_Publico[[#This Row],[id]]</f>
        <v>000-42</v>
      </c>
      <c r="W43" s="18">
        <f>+VLOOKUP(Sitio_Publico[[#This Row],[territorio]],Estructura!$AE$4:$AH$1067,4,0)</f>
        <v>30008205</v>
      </c>
      <c r="X43" s="18" t="str">
        <f>+VLOOKUP(Sitio_Publico[[#This Row],[tema]],Estructura!$G$4:$J$532,4,0)</f>
        <v>T-16</v>
      </c>
      <c r="Y43" s="18" t="str">
        <f>+VLOOKUP(Sitio_Publico[[#This Row],[contenido]],Estructura!$L$4:$O$473,4,0)</f>
        <v>C-8</v>
      </c>
      <c r="Z43" s="18" t="str">
        <f>+VLOOKUP(Sitio_Publico[[#This Row],[Filtro Integrado]],Estructura!$U$4:$W$529,3,0)</f>
        <v>FI-0</v>
      </c>
      <c r="AA43" s="18" t="str">
        <f>+VLOOKUP(Sitio_Publico[[#This Row],[Muestra]],Estructura!$Y$4:$AB$483,4,0)</f>
        <v>M-00077</v>
      </c>
    </row>
    <row r="44" spans="1:27" ht="48" x14ac:dyDescent="0.3">
      <c r="A44" s="16">
        <f t="shared" si="0"/>
        <v>43</v>
      </c>
      <c r="B44" s="47" t="s">
        <v>15118</v>
      </c>
      <c r="C44" s="23" t="s">
        <v>622</v>
      </c>
      <c r="D44" s="23" t="s">
        <v>623</v>
      </c>
      <c r="E44" s="44">
        <v>7306</v>
      </c>
      <c r="F44" s="13" t="s">
        <v>666</v>
      </c>
      <c r="G44" s="23" t="s">
        <v>639</v>
      </c>
      <c r="H44" s="42" t="s">
        <v>458</v>
      </c>
      <c r="I44" s="28" t="s">
        <v>150</v>
      </c>
      <c r="J44" s="12" t="s">
        <v>393</v>
      </c>
      <c r="K44" s="28" t="s">
        <v>745</v>
      </c>
      <c r="L44" s="12" t="s">
        <v>652</v>
      </c>
      <c r="M44" s="12" t="s">
        <v>628</v>
      </c>
      <c r="N44" s="12" t="s">
        <v>629</v>
      </c>
      <c r="O44" s="29" t="s">
        <v>899</v>
      </c>
      <c r="P44" s="29" t="s">
        <v>900</v>
      </c>
      <c r="Q44" s="30" t="s">
        <v>646</v>
      </c>
      <c r="R44" s="29" t="s">
        <v>901</v>
      </c>
      <c r="S44" s="15" t="s">
        <v>902</v>
      </c>
      <c r="T44" s="52">
        <v>0</v>
      </c>
      <c r="U44" s="22" t="s">
        <v>903</v>
      </c>
      <c r="V44" s="18" t="str">
        <f>+Sitio_Publico[[#This Row],[idcoleccion]]&amp;"-"&amp;Sitio_Publico[[#This Row],[id]]</f>
        <v>000-43</v>
      </c>
      <c r="W44" s="18">
        <f>+VLOOKUP(Sitio_Publico[[#This Row],[territorio]],Estructura!$AE$4:$AH$1067,4,0)</f>
        <v>30007306</v>
      </c>
      <c r="X44" s="18" t="str">
        <f>+VLOOKUP(Sitio_Publico[[#This Row],[tema]],Estructura!$G$4:$J$532,4,0)</f>
        <v>T-15</v>
      </c>
      <c r="Y44" s="18" t="str">
        <f>+VLOOKUP(Sitio_Publico[[#This Row],[contenido]],Estructura!$L$4:$O$473,4,0)</f>
        <v>C-8</v>
      </c>
      <c r="Z44" s="18" t="str">
        <f>+VLOOKUP(Sitio_Publico[[#This Row],[Filtro Integrado]],Estructura!$U$4:$W$529,3,0)</f>
        <v>FI-0</v>
      </c>
      <c r="AA44" s="18" t="str">
        <f>+VLOOKUP(Sitio_Publico[[#This Row],[Muestra]],Estructura!$Y$4:$AB$483,4,0)</f>
        <v>M-00074</v>
      </c>
    </row>
    <row r="45" spans="1:27" ht="60" x14ac:dyDescent="0.3">
      <c r="A45" s="16">
        <f t="shared" si="0"/>
        <v>44</v>
      </c>
      <c r="B45" s="47" t="s">
        <v>15118</v>
      </c>
      <c r="C45" s="23" t="s">
        <v>622</v>
      </c>
      <c r="D45" s="23" t="s">
        <v>623</v>
      </c>
      <c r="E45" s="44">
        <v>5504</v>
      </c>
      <c r="F45" s="13" t="s">
        <v>624</v>
      </c>
      <c r="G45" s="23" t="s">
        <v>639</v>
      </c>
      <c r="H45" s="42" t="s">
        <v>458</v>
      </c>
      <c r="I45" s="28" t="s">
        <v>82</v>
      </c>
      <c r="J45" s="12" t="s">
        <v>393</v>
      </c>
      <c r="K45" s="28" t="s">
        <v>904</v>
      </c>
      <c r="L45" s="12" t="s">
        <v>652</v>
      </c>
      <c r="M45" s="12" t="s">
        <v>653</v>
      </c>
      <c r="N45" s="12" t="s">
        <v>629</v>
      </c>
      <c r="O45" s="29" t="s">
        <v>905</v>
      </c>
      <c r="P45" s="29" t="s">
        <v>906</v>
      </c>
      <c r="Q45" s="30" t="s">
        <v>646</v>
      </c>
      <c r="R45" s="29" t="s">
        <v>907</v>
      </c>
      <c r="S45" s="15" t="s">
        <v>908</v>
      </c>
      <c r="T45" s="52">
        <v>0</v>
      </c>
      <c r="U45" s="22" t="s">
        <v>910</v>
      </c>
      <c r="V45" s="18" t="str">
        <f>+Sitio_Publico[[#This Row],[idcoleccion]]&amp;"-"&amp;Sitio_Publico[[#This Row],[id]]</f>
        <v>000-44</v>
      </c>
      <c r="W45" s="18">
        <f>+VLOOKUP(Sitio_Publico[[#This Row],[territorio]],Estructura!$AE$4:$AH$1067,4,0)</f>
        <v>30005504</v>
      </c>
      <c r="X45" s="18" t="str">
        <f>+VLOOKUP(Sitio_Publico[[#This Row],[tema]],Estructura!$G$4:$J$532,4,0)</f>
        <v>T-13</v>
      </c>
      <c r="Y45" s="18" t="str">
        <f>+VLOOKUP(Sitio_Publico[[#This Row],[contenido]],Estructura!$L$4:$O$473,4,0)</f>
        <v>C-8</v>
      </c>
      <c r="Z45" s="18" t="str">
        <f>+VLOOKUP(Sitio_Publico[[#This Row],[Filtro Integrado]],Estructura!$U$4:$W$529,3,0)</f>
        <v>FI-0</v>
      </c>
      <c r="AA45" s="18" t="str">
        <f>+VLOOKUP(Sitio_Publico[[#This Row],[Muestra]],Estructura!$Y$4:$AB$483,4,0)</f>
        <v>M-00083</v>
      </c>
    </row>
    <row r="46" spans="1:27" ht="60" x14ac:dyDescent="0.3">
      <c r="A46" s="16">
        <f t="shared" si="0"/>
        <v>45</v>
      </c>
      <c r="B46" s="47" t="s">
        <v>15118</v>
      </c>
      <c r="C46" s="23" t="s">
        <v>622</v>
      </c>
      <c r="D46" s="23" t="s">
        <v>623</v>
      </c>
      <c r="E46" s="44">
        <v>13605</v>
      </c>
      <c r="F46" s="13" t="s">
        <v>624</v>
      </c>
      <c r="G46" s="23" t="s">
        <v>639</v>
      </c>
      <c r="H46" s="42" t="s">
        <v>458</v>
      </c>
      <c r="I46" s="28" t="s">
        <v>347</v>
      </c>
      <c r="J46" s="12" t="s">
        <v>393</v>
      </c>
      <c r="K46" s="28" t="s">
        <v>904</v>
      </c>
      <c r="L46" s="12" t="s">
        <v>652</v>
      </c>
      <c r="M46" s="12" t="s">
        <v>653</v>
      </c>
      <c r="N46" s="12" t="s">
        <v>629</v>
      </c>
      <c r="O46" s="29" t="s">
        <v>911</v>
      </c>
      <c r="P46" s="29" t="s">
        <v>912</v>
      </c>
      <c r="Q46" s="30" t="s">
        <v>646</v>
      </c>
      <c r="R46" s="29" t="s">
        <v>913</v>
      </c>
      <c r="S46" s="15" t="s">
        <v>914</v>
      </c>
      <c r="T46" s="52">
        <v>0</v>
      </c>
      <c r="U46" s="22" t="s">
        <v>915</v>
      </c>
      <c r="V46" s="18" t="str">
        <f>+Sitio_Publico[[#This Row],[idcoleccion]]&amp;"-"&amp;Sitio_Publico[[#This Row],[id]]</f>
        <v>000-45</v>
      </c>
      <c r="W46" s="18">
        <f>+VLOOKUP(Sitio_Publico[[#This Row],[territorio]],Estructura!$AE$4:$AH$1067,4,0)</f>
        <v>30013605</v>
      </c>
      <c r="X46" s="18" t="str">
        <f>+VLOOKUP(Sitio_Publico[[#This Row],[tema]],Estructura!$G$4:$J$532,4,0)</f>
        <v>T-13</v>
      </c>
      <c r="Y46" s="18" t="str">
        <f>+VLOOKUP(Sitio_Publico[[#This Row],[contenido]],Estructura!$L$4:$O$473,4,0)</f>
        <v>C-8</v>
      </c>
      <c r="Z46" s="18" t="str">
        <f>+VLOOKUP(Sitio_Publico[[#This Row],[Filtro Integrado]],Estructura!$U$4:$W$529,3,0)</f>
        <v>FI-0</v>
      </c>
      <c r="AA46" s="18" t="str">
        <f>+VLOOKUP(Sitio_Publico[[#This Row],[Muestra]],Estructura!$Y$4:$AB$483,4,0)</f>
        <v>M-00083</v>
      </c>
    </row>
    <row r="47" spans="1:27" ht="48" x14ac:dyDescent="0.3">
      <c r="A47" s="16">
        <f t="shared" si="0"/>
        <v>46</v>
      </c>
      <c r="B47" s="47" t="s">
        <v>15118</v>
      </c>
      <c r="C47" s="23" t="s">
        <v>622</v>
      </c>
      <c r="D47" s="23" t="s">
        <v>623</v>
      </c>
      <c r="E47" s="44">
        <v>9103</v>
      </c>
      <c r="F47" s="13" t="s">
        <v>688</v>
      </c>
      <c r="G47" s="23" t="s">
        <v>625</v>
      </c>
      <c r="H47" s="42" t="s">
        <v>458</v>
      </c>
      <c r="I47" s="28" t="s">
        <v>218</v>
      </c>
      <c r="J47" s="12" t="s">
        <v>393</v>
      </c>
      <c r="K47" s="28" t="s">
        <v>726</v>
      </c>
      <c r="L47" s="12" t="s">
        <v>627</v>
      </c>
      <c r="M47" s="12" t="s">
        <v>628</v>
      </c>
      <c r="N47" s="12" t="s">
        <v>629</v>
      </c>
      <c r="O47" s="29" t="s">
        <v>916</v>
      </c>
      <c r="P47" s="29" t="s">
        <v>917</v>
      </c>
      <c r="Q47" s="30" t="s">
        <v>646</v>
      </c>
      <c r="R47" s="29" t="s">
        <v>918</v>
      </c>
      <c r="S47" s="15" t="s">
        <v>919</v>
      </c>
      <c r="T47" s="52">
        <v>0</v>
      </c>
      <c r="U47" s="22" t="s">
        <v>920</v>
      </c>
      <c r="V47" s="18" t="str">
        <f>+Sitio_Publico[[#This Row],[idcoleccion]]&amp;"-"&amp;Sitio_Publico[[#This Row],[id]]</f>
        <v>000-46</v>
      </c>
      <c r="W47" s="18">
        <f>+VLOOKUP(Sitio_Publico[[#This Row],[territorio]],Estructura!$AE$4:$AH$1067,4,0)</f>
        <v>30009103</v>
      </c>
      <c r="X47" s="18" t="str">
        <f>+VLOOKUP(Sitio_Publico[[#This Row],[tema]],Estructura!$G$4:$J$532,4,0)</f>
        <v>T-17</v>
      </c>
      <c r="Y47" s="18" t="str">
        <f>+VLOOKUP(Sitio_Publico[[#This Row],[contenido]],Estructura!$L$4:$O$473,4,0)</f>
        <v>C-7</v>
      </c>
      <c r="Z47" s="18" t="str">
        <f>+VLOOKUP(Sitio_Publico[[#This Row],[Filtro Integrado]],Estructura!$U$4:$W$529,3,0)</f>
        <v>FI-0</v>
      </c>
      <c r="AA47" s="18" t="str">
        <f>+VLOOKUP(Sitio_Publico[[#This Row],[Muestra]],Estructura!$Y$4:$AB$483,4,0)</f>
        <v>M-00071</v>
      </c>
    </row>
    <row r="48" spans="1:27" ht="40.799999999999997" x14ac:dyDescent="0.3">
      <c r="A48" s="16">
        <f t="shared" si="0"/>
        <v>47</v>
      </c>
      <c r="B48" s="47" t="s">
        <v>15118</v>
      </c>
      <c r="C48" s="23" t="s">
        <v>622</v>
      </c>
      <c r="D48" s="23" t="s">
        <v>623</v>
      </c>
      <c r="E48" s="44">
        <v>9103</v>
      </c>
      <c r="F48" s="13" t="s">
        <v>466</v>
      </c>
      <c r="G48" s="23" t="s">
        <v>710</v>
      </c>
      <c r="H48" s="42" t="s">
        <v>458</v>
      </c>
      <c r="I48" s="28" t="s">
        <v>218</v>
      </c>
      <c r="J48" s="12" t="s">
        <v>393</v>
      </c>
      <c r="K48" s="28" t="s">
        <v>711</v>
      </c>
      <c r="L48" s="12" t="s">
        <v>712</v>
      </c>
      <c r="M48" s="12" t="s">
        <v>713</v>
      </c>
      <c r="N48" s="12" t="s">
        <v>714</v>
      </c>
      <c r="O48" s="29" t="s">
        <v>921</v>
      </c>
      <c r="P48" s="29" t="s">
        <v>922</v>
      </c>
      <c r="Q48" s="30" t="s">
        <v>646</v>
      </c>
      <c r="R48" s="29" t="s">
        <v>923</v>
      </c>
      <c r="S48" s="15" t="s">
        <v>924</v>
      </c>
      <c r="T48" s="52">
        <v>0</v>
      </c>
      <c r="U48" s="22" t="s">
        <v>925</v>
      </c>
      <c r="V48" s="18" t="str">
        <f>+Sitio_Publico[[#This Row],[idcoleccion]]&amp;"-"&amp;Sitio_Publico[[#This Row],[id]]</f>
        <v>000-47</v>
      </c>
      <c r="W48" s="18">
        <f>+VLOOKUP(Sitio_Publico[[#This Row],[territorio]],Estructura!$AE$4:$AH$1067,4,0)</f>
        <v>30009103</v>
      </c>
      <c r="X48" s="18" t="str">
        <f>+VLOOKUP(Sitio_Publico[[#This Row],[tema]],Estructura!$G$4:$J$532,4,0)</f>
        <v>T-18</v>
      </c>
      <c r="Y48" s="18" t="str">
        <f>+VLOOKUP(Sitio_Publico[[#This Row],[contenido]],Estructura!$L$4:$O$473,4,0)</f>
        <v>C-9</v>
      </c>
      <c r="Z48" s="18" t="str">
        <f>+VLOOKUP(Sitio_Publico[[#This Row],[Filtro Integrado]],Estructura!$U$4:$W$529,3,0)</f>
        <v>FI-0</v>
      </c>
      <c r="AA48" s="18" t="str">
        <f>+VLOOKUP(Sitio_Publico[[#This Row],[Muestra]],Estructura!$Y$4:$AB$483,4,0)</f>
        <v>M-00070</v>
      </c>
    </row>
    <row r="49" spans="1:27" ht="48" x14ac:dyDescent="0.3">
      <c r="A49" s="16">
        <f t="shared" si="0"/>
        <v>48</v>
      </c>
      <c r="B49" s="47" t="s">
        <v>15118</v>
      </c>
      <c r="C49" s="23" t="s">
        <v>622</v>
      </c>
      <c r="D49" s="23" t="s">
        <v>623</v>
      </c>
      <c r="E49" s="44">
        <v>2104</v>
      </c>
      <c r="F49" s="13" t="s">
        <v>767</v>
      </c>
      <c r="G49" s="23" t="s">
        <v>625</v>
      </c>
      <c r="H49" s="42" t="s">
        <v>458</v>
      </c>
      <c r="I49" s="28" t="s">
        <v>35</v>
      </c>
      <c r="J49" s="12" t="s">
        <v>393</v>
      </c>
      <c r="K49" s="28" t="s">
        <v>780</v>
      </c>
      <c r="L49" s="12" t="s">
        <v>627</v>
      </c>
      <c r="M49" s="12" t="s">
        <v>781</v>
      </c>
      <c r="N49" s="12" t="s">
        <v>629</v>
      </c>
      <c r="O49" s="29" t="s">
        <v>926</v>
      </c>
      <c r="P49" s="29" t="s">
        <v>927</v>
      </c>
      <c r="Q49" s="30" t="s">
        <v>646</v>
      </c>
      <c r="R49" s="29" t="s">
        <v>928</v>
      </c>
      <c r="S49" s="15" t="s">
        <v>929</v>
      </c>
      <c r="T49" s="52">
        <v>0</v>
      </c>
      <c r="U49" s="22" t="s">
        <v>930</v>
      </c>
      <c r="V49" s="18" t="str">
        <f>+Sitio_Publico[[#This Row],[idcoleccion]]&amp;"-"&amp;Sitio_Publico[[#This Row],[id]]</f>
        <v>000-48</v>
      </c>
      <c r="W49" s="18">
        <f>+VLOOKUP(Sitio_Publico[[#This Row],[territorio]],Estructura!$AE$4:$AH$1067,4,0)</f>
        <v>30002104</v>
      </c>
      <c r="X49" s="18" t="str">
        <f>+VLOOKUP(Sitio_Publico[[#This Row],[tema]],Estructura!$G$4:$J$532,4,0)</f>
        <v>T-19</v>
      </c>
      <c r="Y49" s="18" t="str">
        <f>+VLOOKUP(Sitio_Publico[[#This Row],[contenido]],Estructura!$L$4:$O$473,4,0)</f>
        <v>C-7</v>
      </c>
      <c r="Z49" s="18" t="str">
        <f>+VLOOKUP(Sitio_Publico[[#This Row],[Filtro Integrado]],Estructura!$U$4:$W$529,3,0)</f>
        <v>FI-0</v>
      </c>
      <c r="AA49" s="18" t="str">
        <f>+VLOOKUP(Sitio_Publico[[#This Row],[Muestra]],Estructura!$Y$4:$AB$483,4,0)</f>
        <v>M-00076</v>
      </c>
    </row>
    <row r="50" spans="1:27" ht="40.799999999999997" x14ac:dyDescent="0.3">
      <c r="A50" s="16">
        <f t="shared" si="0"/>
        <v>49</v>
      </c>
      <c r="B50" s="47" t="s">
        <v>15118</v>
      </c>
      <c r="C50" s="23" t="s">
        <v>622</v>
      </c>
      <c r="D50" s="23" t="s">
        <v>623</v>
      </c>
      <c r="E50" s="44">
        <v>7406</v>
      </c>
      <c r="F50" s="13" t="s">
        <v>466</v>
      </c>
      <c r="G50" s="23" t="s">
        <v>710</v>
      </c>
      <c r="H50" s="42" t="s">
        <v>458</v>
      </c>
      <c r="I50" s="28" t="s">
        <v>159</v>
      </c>
      <c r="J50" s="12" t="s">
        <v>393</v>
      </c>
      <c r="K50" s="28" t="s">
        <v>711</v>
      </c>
      <c r="L50" s="12" t="s">
        <v>712</v>
      </c>
      <c r="M50" s="12" t="s">
        <v>713</v>
      </c>
      <c r="N50" s="12" t="s">
        <v>714</v>
      </c>
      <c r="O50" s="29" t="s">
        <v>931</v>
      </c>
      <c r="P50" s="29" t="s">
        <v>932</v>
      </c>
      <c r="Q50" s="30" t="s">
        <v>646</v>
      </c>
      <c r="R50" s="29" t="s">
        <v>933</v>
      </c>
      <c r="S50" s="15" t="s">
        <v>934</v>
      </c>
      <c r="T50" s="52">
        <v>0</v>
      </c>
      <c r="U50" s="22" t="s">
        <v>935</v>
      </c>
      <c r="V50" s="18" t="str">
        <f>+Sitio_Publico[[#This Row],[idcoleccion]]&amp;"-"&amp;Sitio_Publico[[#This Row],[id]]</f>
        <v>000-49</v>
      </c>
      <c r="W50" s="18">
        <f>+VLOOKUP(Sitio_Publico[[#This Row],[territorio]],Estructura!$AE$4:$AH$1067,4,0)</f>
        <v>30007406</v>
      </c>
      <c r="X50" s="18" t="str">
        <f>+VLOOKUP(Sitio_Publico[[#This Row],[tema]],Estructura!$G$4:$J$532,4,0)</f>
        <v>T-18</v>
      </c>
      <c r="Y50" s="18" t="str">
        <f>+VLOOKUP(Sitio_Publico[[#This Row],[contenido]],Estructura!$L$4:$O$473,4,0)</f>
        <v>C-9</v>
      </c>
      <c r="Z50" s="18" t="str">
        <f>+VLOOKUP(Sitio_Publico[[#This Row],[Filtro Integrado]],Estructura!$U$4:$W$529,3,0)</f>
        <v>FI-0</v>
      </c>
      <c r="AA50" s="18" t="str">
        <f>+VLOOKUP(Sitio_Publico[[#This Row],[Muestra]],Estructura!$Y$4:$AB$483,4,0)</f>
        <v>M-00070</v>
      </c>
    </row>
    <row r="51" spans="1:27" ht="48" x14ac:dyDescent="0.3">
      <c r="A51" s="16">
        <f t="shared" si="0"/>
        <v>50</v>
      </c>
      <c r="B51" s="47" t="s">
        <v>15118</v>
      </c>
      <c r="C51" s="23" t="s">
        <v>622</v>
      </c>
      <c r="D51" s="23" t="s">
        <v>623</v>
      </c>
      <c r="E51" s="44">
        <v>16207</v>
      </c>
      <c r="F51" s="13" t="s">
        <v>767</v>
      </c>
      <c r="G51" s="23" t="s">
        <v>639</v>
      </c>
      <c r="H51" s="42" t="s">
        <v>458</v>
      </c>
      <c r="I51" s="28" t="s">
        <v>214</v>
      </c>
      <c r="J51" s="12" t="s">
        <v>393</v>
      </c>
      <c r="K51" s="28" t="s">
        <v>780</v>
      </c>
      <c r="L51" s="12" t="s">
        <v>652</v>
      </c>
      <c r="M51" s="12" t="s">
        <v>781</v>
      </c>
      <c r="N51" s="12" t="s">
        <v>629</v>
      </c>
      <c r="O51" s="29" t="s">
        <v>936</v>
      </c>
      <c r="P51" s="29" t="s">
        <v>937</v>
      </c>
      <c r="Q51" s="30" t="s">
        <v>646</v>
      </c>
      <c r="R51" s="29" t="s">
        <v>938</v>
      </c>
      <c r="S51" s="15" t="s">
        <v>939</v>
      </c>
      <c r="T51" s="52">
        <v>0</v>
      </c>
      <c r="U51" s="22" t="s">
        <v>940</v>
      </c>
      <c r="V51" s="18" t="str">
        <f>+Sitio_Publico[[#This Row],[idcoleccion]]&amp;"-"&amp;Sitio_Publico[[#This Row],[id]]</f>
        <v>000-50</v>
      </c>
      <c r="W51" s="18">
        <f>+VLOOKUP(Sitio_Publico[[#This Row],[territorio]],Estructura!$AE$4:$AH$1067,4,0)</f>
        <v>30016207</v>
      </c>
      <c r="X51" s="18" t="str">
        <f>+VLOOKUP(Sitio_Publico[[#This Row],[tema]],Estructura!$G$4:$J$532,4,0)</f>
        <v>T-19</v>
      </c>
      <c r="Y51" s="18" t="str">
        <f>+VLOOKUP(Sitio_Publico[[#This Row],[contenido]],Estructura!$L$4:$O$473,4,0)</f>
        <v>C-8</v>
      </c>
      <c r="Z51" s="18" t="str">
        <f>+VLOOKUP(Sitio_Publico[[#This Row],[Filtro Integrado]],Estructura!$U$4:$W$529,3,0)</f>
        <v>FI-0</v>
      </c>
      <c r="AA51" s="18" t="str">
        <f>+VLOOKUP(Sitio_Publico[[#This Row],[Muestra]],Estructura!$Y$4:$AB$483,4,0)</f>
        <v>M-00076</v>
      </c>
    </row>
    <row r="52" spans="1:27" ht="48" x14ac:dyDescent="0.3">
      <c r="A52" s="16">
        <f t="shared" si="0"/>
        <v>51</v>
      </c>
      <c r="B52" s="47" t="s">
        <v>15118</v>
      </c>
      <c r="C52" s="23" t="s">
        <v>622</v>
      </c>
      <c r="D52" s="23" t="s">
        <v>623</v>
      </c>
      <c r="E52" s="44">
        <v>9107</v>
      </c>
      <c r="F52" s="13" t="s">
        <v>666</v>
      </c>
      <c r="G52" s="23" t="s">
        <v>625</v>
      </c>
      <c r="H52" s="42" t="s">
        <v>458</v>
      </c>
      <c r="I52" s="28" t="s">
        <v>222</v>
      </c>
      <c r="J52" s="12" t="s">
        <v>393</v>
      </c>
      <c r="K52" s="28" t="s">
        <v>667</v>
      </c>
      <c r="L52" s="12" t="s">
        <v>627</v>
      </c>
      <c r="M52" s="12" t="s">
        <v>668</v>
      </c>
      <c r="N52" s="12" t="s">
        <v>629</v>
      </c>
      <c r="O52" s="29" t="s">
        <v>941</v>
      </c>
      <c r="P52" s="29" t="s">
        <v>942</v>
      </c>
      <c r="Q52" s="30" t="s">
        <v>646</v>
      </c>
      <c r="R52" s="29" t="s">
        <v>943</v>
      </c>
      <c r="S52" s="15" t="s">
        <v>944</v>
      </c>
      <c r="T52" s="52">
        <v>0</v>
      </c>
      <c r="U52" s="22" t="s">
        <v>945</v>
      </c>
      <c r="V52" s="18" t="str">
        <f>+Sitio_Publico[[#This Row],[idcoleccion]]&amp;"-"&amp;Sitio_Publico[[#This Row],[id]]</f>
        <v>000-51</v>
      </c>
      <c r="W52" s="18">
        <f>+VLOOKUP(Sitio_Publico[[#This Row],[territorio]],Estructura!$AE$4:$AH$1067,4,0)</f>
        <v>30009107</v>
      </c>
      <c r="X52" s="18" t="str">
        <f>+VLOOKUP(Sitio_Publico[[#This Row],[tema]],Estructura!$G$4:$J$532,4,0)</f>
        <v>T-15</v>
      </c>
      <c r="Y52" s="18" t="str">
        <f>+VLOOKUP(Sitio_Publico[[#This Row],[contenido]],Estructura!$L$4:$O$473,4,0)</f>
        <v>C-7</v>
      </c>
      <c r="Z52" s="18" t="str">
        <f>+VLOOKUP(Sitio_Publico[[#This Row],[Filtro Integrado]],Estructura!$U$4:$W$529,3,0)</f>
        <v>FI-0</v>
      </c>
      <c r="AA52" s="18" t="str">
        <f>+VLOOKUP(Sitio_Publico[[#This Row],[Muestra]],Estructura!$Y$4:$AB$483,4,0)</f>
        <v>M-00066</v>
      </c>
    </row>
    <row r="53" spans="1:27" ht="48" x14ac:dyDescent="0.3">
      <c r="A53" s="16">
        <f t="shared" si="0"/>
        <v>52</v>
      </c>
      <c r="B53" s="47" t="s">
        <v>15118</v>
      </c>
      <c r="C53" s="23" t="s">
        <v>622</v>
      </c>
      <c r="D53" s="23" t="s">
        <v>623</v>
      </c>
      <c r="E53" s="44">
        <v>5606</v>
      </c>
      <c r="F53" s="13" t="s">
        <v>666</v>
      </c>
      <c r="G53" s="23" t="s">
        <v>625</v>
      </c>
      <c r="H53" s="42" t="s">
        <v>458</v>
      </c>
      <c r="I53" s="28" t="s">
        <v>89</v>
      </c>
      <c r="J53" s="12" t="s">
        <v>393</v>
      </c>
      <c r="K53" s="28" t="s">
        <v>667</v>
      </c>
      <c r="L53" s="12" t="s">
        <v>627</v>
      </c>
      <c r="M53" s="12" t="s">
        <v>668</v>
      </c>
      <c r="N53" s="12" t="s">
        <v>629</v>
      </c>
      <c r="O53" s="29" t="s">
        <v>946</v>
      </c>
      <c r="P53" s="29" t="s">
        <v>947</v>
      </c>
      <c r="Q53" s="30" t="s">
        <v>646</v>
      </c>
      <c r="R53" s="29" t="s">
        <v>948</v>
      </c>
      <c r="S53" s="15" t="s">
        <v>949</v>
      </c>
      <c r="T53" s="52">
        <v>0</v>
      </c>
      <c r="U53" s="22" t="s">
        <v>950</v>
      </c>
      <c r="V53" s="18" t="str">
        <f>+Sitio_Publico[[#This Row],[idcoleccion]]&amp;"-"&amp;Sitio_Publico[[#This Row],[id]]</f>
        <v>000-52</v>
      </c>
      <c r="W53" s="18">
        <f>+VLOOKUP(Sitio_Publico[[#This Row],[territorio]],Estructura!$AE$4:$AH$1067,4,0)</f>
        <v>30005606</v>
      </c>
      <c r="X53" s="18" t="str">
        <f>+VLOOKUP(Sitio_Publico[[#This Row],[tema]],Estructura!$G$4:$J$532,4,0)</f>
        <v>T-15</v>
      </c>
      <c r="Y53" s="18" t="str">
        <f>+VLOOKUP(Sitio_Publico[[#This Row],[contenido]],Estructura!$L$4:$O$473,4,0)</f>
        <v>C-7</v>
      </c>
      <c r="Z53" s="18" t="str">
        <f>+VLOOKUP(Sitio_Publico[[#This Row],[Filtro Integrado]],Estructura!$U$4:$W$529,3,0)</f>
        <v>FI-0</v>
      </c>
      <c r="AA53" s="18" t="str">
        <f>+VLOOKUP(Sitio_Publico[[#This Row],[Muestra]],Estructura!$Y$4:$AB$483,4,0)</f>
        <v>M-00066</v>
      </c>
    </row>
    <row r="54" spans="1:27" ht="48" x14ac:dyDescent="0.3">
      <c r="A54" s="16">
        <f t="shared" si="0"/>
        <v>53</v>
      </c>
      <c r="B54" s="47" t="s">
        <v>15118</v>
      </c>
      <c r="C54" s="23" t="s">
        <v>622</v>
      </c>
      <c r="D54" s="23" t="s">
        <v>623</v>
      </c>
      <c r="E54" s="44">
        <v>6115</v>
      </c>
      <c r="F54" s="13" t="s">
        <v>624</v>
      </c>
      <c r="G54" s="23" t="s">
        <v>639</v>
      </c>
      <c r="H54" s="42" t="s">
        <v>458</v>
      </c>
      <c r="I54" s="28" t="s">
        <v>114</v>
      </c>
      <c r="J54" s="12" t="s">
        <v>393</v>
      </c>
      <c r="K54" s="28" t="s">
        <v>739</v>
      </c>
      <c r="L54" s="12" t="s">
        <v>652</v>
      </c>
      <c r="M54" s="12" t="s">
        <v>704</v>
      </c>
      <c r="N54" s="12" t="s">
        <v>629</v>
      </c>
      <c r="O54" s="29" t="s">
        <v>951</v>
      </c>
      <c r="P54" s="29" t="s">
        <v>952</v>
      </c>
      <c r="Q54" s="30" t="s">
        <v>646</v>
      </c>
      <c r="R54" s="29" t="s">
        <v>953</v>
      </c>
      <c r="S54" s="15" t="s">
        <v>954</v>
      </c>
      <c r="T54" s="52">
        <v>0</v>
      </c>
      <c r="U54" s="22" t="s">
        <v>955</v>
      </c>
      <c r="V54" s="18" t="str">
        <f>+Sitio_Publico[[#This Row],[idcoleccion]]&amp;"-"&amp;Sitio_Publico[[#This Row],[id]]</f>
        <v>000-53</v>
      </c>
      <c r="W54" s="18">
        <f>+VLOOKUP(Sitio_Publico[[#This Row],[territorio]],Estructura!$AE$4:$AH$1067,4,0)</f>
        <v>30006115</v>
      </c>
      <c r="X54" s="18" t="str">
        <f>+VLOOKUP(Sitio_Publico[[#This Row],[tema]],Estructura!$G$4:$J$532,4,0)</f>
        <v>T-13</v>
      </c>
      <c r="Y54" s="18" t="str">
        <f>+VLOOKUP(Sitio_Publico[[#This Row],[contenido]],Estructura!$L$4:$O$473,4,0)</f>
        <v>C-8</v>
      </c>
      <c r="Z54" s="18" t="str">
        <f>+VLOOKUP(Sitio_Publico[[#This Row],[Filtro Integrado]],Estructura!$U$4:$W$529,3,0)</f>
        <v>FI-0</v>
      </c>
      <c r="AA54" s="18" t="str">
        <f>+VLOOKUP(Sitio_Publico[[#This Row],[Muestra]],Estructura!$Y$4:$AB$483,4,0)</f>
        <v>M-00073</v>
      </c>
    </row>
    <row r="55" spans="1:27" ht="51" x14ac:dyDescent="0.3">
      <c r="A55" s="16">
        <f t="shared" si="0"/>
        <v>54</v>
      </c>
      <c r="B55" s="47" t="s">
        <v>15118</v>
      </c>
      <c r="C55" s="23" t="s">
        <v>622</v>
      </c>
      <c r="D55" s="23" t="s">
        <v>623</v>
      </c>
      <c r="E55" s="44">
        <v>4301</v>
      </c>
      <c r="F55" s="13" t="s">
        <v>624</v>
      </c>
      <c r="G55" s="23" t="s">
        <v>625</v>
      </c>
      <c r="H55" s="42" t="s">
        <v>458</v>
      </c>
      <c r="I55" s="28" t="s">
        <v>18</v>
      </c>
      <c r="J55" s="12" t="s">
        <v>393</v>
      </c>
      <c r="K55" s="28" t="s">
        <v>651</v>
      </c>
      <c r="L55" s="12" t="s">
        <v>627</v>
      </c>
      <c r="M55" s="12" t="s">
        <v>653</v>
      </c>
      <c r="N55" s="12" t="s">
        <v>629</v>
      </c>
      <c r="O55" s="29" t="s">
        <v>956</v>
      </c>
      <c r="P55" s="29" t="s">
        <v>957</v>
      </c>
      <c r="Q55" s="30" t="s">
        <v>646</v>
      </c>
      <c r="R55" s="29" t="s">
        <v>958</v>
      </c>
      <c r="S55" s="15" t="s">
        <v>959</v>
      </c>
      <c r="T55" s="52">
        <v>0</v>
      </c>
      <c r="U55" s="22" t="s">
        <v>960</v>
      </c>
      <c r="V55" s="18" t="str">
        <f>+Sitio_Publico[[#This Row],[idcoleccion]]&amp;"-"&amp;Sitio_Publico[[#This Row],[id]]</f>
        <v>000-54</v>
      </c>
      <c r="W55" s="18">
        <f>+VLOOKUP(Sitio_Publico[[#This Row],[territorio]],Estructura!$AE$4:$AH$1067,4,0)</f>
        <v>30004301</v>
      </c>
      <c r="X55" s="18" t="str">
        <f>+VLOOKUP(Sitio_Publico[[#This Row],[tema]],Estructura!$G$4:$J$532,4,0)</f>
        <v>T-13</v>
      </c>
      <c r="Y55" s="18" t="str">
        <f>+VLOOKUP(Sitio_Publico[[#This Row],[contenido]],Estructura!$L$4:$O$473,4,0)</f>
        <v>C-7</v>
      </c>
      <c r="Z55" s="18" t="str">
        <f>+VLOOKUP(Sitio_Publico[[#This Row],[Filtro Integrado]],Estructura!$U$4:$W$529,3,0)</f>
        <v>FI-0</v>
      </c>
      <c r="AA55" s="18" t="str">
        <f>+VLOOKUP(Sitio_Publico[[#This Row],[Muestra]],Estructura!$Y$4:$AB$483,4,0)</f>
        <v>M-00065</v>
      </c>
    </row>
    <row r="56" spans="1:27" ht="48" x14ac:dyDescent="0.3">
      <c r="A56" s="16">
        <f t="shared" si="0"/>
        <v>55</v>
      </c>
      <c r="B56" s="47" t="s">
        <v>15118</v>
      </c>
      <c r="C56" s="23" t="s">
        <v>622</v>
      </c>
      <c r="D56" s="23" t="s">
        <v>623</v>
      </c>
      <c r="E56" s="44">
        <v>8312</v>
      </c>
      <c r="F56" s="13" t="s">
        <v>666</v>
      </c>
      <c r="G56" s="23" t="s">
        <v>625</v>
      </c>
      <c r="H56" s="42" t="s">
        <v>458</v>
      </c>
      <c r="I56" s="28" t="s">
        <v>192</v>
      </c>
      <c r="J56" s="12" t="s">
        <v>393</v>
      </c>
      <c r="K56" s="28" t="s">
        <v>667</v>
      </c>
      <c r="L56" s="12" t="s">
        <v>627</v>
      </c>
      <c r="M56" s="12" t="s">
        <v>668</v>
      </c>
      <c r="N56" s="12" t="s">
        <v>629</v>
      </c>
      <c r="O56" s="29" t="s">
        <v>961</v>
      </c>
      <c r="P56" s="29" t="s">
        <v>962</v>
      </c>
      <c r="Q56" s="30" t="s">
        <v>646</v>
      </c>
      <c r="R56" s="29" t="s">
        <v>963</v>
      </c>
      <c r="S56" s="15" t="s">
        <v>964</v>
      </c>
      <c r="T56" s="52">
        <v>0</v>
      </c>
      <c r="U56" s="22" t="s">
        <v>965</v>
      </c>
      <c r="V56" s="18" t="str">
        <f>+Sitio_Publico[[#This Row],[idcoleccion]]&amp;"-"&amp;Sitio_Publico[[#This Row],[id]]</f>
        <v>000-55</v>
      </c>
      <c r="W56" s="18">
        <f>+VLOOKUP(Sitio_Publico[[#This Row],[territorio]],Estructura!$AE$4:$AH$1067,4,0)</f>
        <v>30008312</v>
      </c>
      <c r="X56" s="18" t="str">
        <f>+VLOOKUP(Sitio_Publico[[#This Row],[tema]],Estructura!$G$4:$J$532,4,0)</f>
        <v>T-15</v>
      </c>
      <c r="Y56" s="18" t="str">
        <f>+VLOOKUP(Sitio_Publico[[#This Row],[contenido]],Estructura!$L$4:$O$473,4,0)</f>
        <v>C-7</v>
      </c>
      <c r="Z56" s="18" t="str">
        <f>+VLOOKUP(Sitio_Publico[[#This Row],[Filtro Integrado]],Estructura!$U$4:$W$529,3,0)</f>
        <v>FI-0</v>
      </c>
      <c r="AA56" s="18" t="str">
        <f>+VLOOKUP(Sitio_Publico[[#This Row],[Muestra]],Estructura!$Y$4:$AB$483,4,0)</f>
        <v>M-00066</v>
      </c>
    </row>
    <row r="57" spans="1:27" ht="40.799999999999997" x14ac:dyDescent="0.3">
      <c r="A57" s="16">
        <f t="shared" si="0"/>
        <v>56</v>
      </c>
      <c r="B57" s="47" t="s">
        <v>15118</v>
      </c>
      <c r="C57" s="23" t="s">
        <v>637</v>
      </c>
      <c r="D57" s="23" t="s">
        <v>623</v>
      </c>
      <c r="E57" s="44">
        <v>17</v>
      </c>
      <c r="F57" s="13" t="s">
        <v>638</v>
      </c>
      <c r="G57" s="23" t="s">
        <v>732</v>
      </c>
      <c r="H57" s="42" t="s">
        <v>458</v>
      </c>
      <c r="I57" s="28" t="s">
        <v>79</v>
      </c>
      <c r="J57" s="12" t="s">
        <v>393</v>
      </c>
      <c r="K57" s="28" t="s">
        <v>966</v>
      </c>
      <c r="L57" s="12" t="s">
        <v>641</v>
      </c>
      <c r="M57" s="12" t="s">
        <v>642</v>
      </c>
      <c r="N57" s="12" t="s">
        <v>643</v>
      </c>
      <c r="O57" s="29" t="s">
        <v>967</v>
      </c>
      <c r="P57" s="29" t="s">
        <v>968</v>
      </c>
      <c r="Q57" s="30" t="s">
        <v>646</v>
      </c>
      <c r="R57" s="29" t="s">
        <v>969</v>
      </c>
      <c r="S57" s="15" t="s">
        <v>970</v>
      </c>
      <c r="T57" s="52">
        <v>0</v>
      </c>
      <c r="U57" s="22" t="s">
        <v>971</v>
      </c>
      <c r="V57" s="18" t="str">
        <f>+Sitio_Publico[[#This Row],[idcoleccion]]&amp;"-"&amp;Sitio_Publico[[#This Row],[id]]</f>
        <v>000-56</v>
      </c>
      <c r="W57" s="18">
        <f>+VLOOKUP(Sitio_Publico[[#This Row],[territorio]],Estructura!$AE$4:$AH$1067,4,0)</f>
        <v>30005501</v>
      </c>
      <c r="X57" s="18" t="str">
        <f>+VLOOKUP(Sitio_Publico[[#This Row],[tema]],Estructura!$G$4:$J$532,4,0)</f>
        <v>T-14</v>
      </c>
      <c r="Y57" s="18" t="str">
        <f>+VLOOKUP(Sitio_Publico[[#This Row],[contenido]],Estructura!$L$4:$O$473,4,0)</f>
        <v>C-10</v>
      </c>
      <c r="Z57" s="18" t="str">
        <f>+VLOOKUP(Sitio_Publico[[#This Row],[Filtro Integrado]],Estructura!$U$4:$W$529,3,0)</f>
        <v>FI-0</v>
      </c>
      <c r="AA57" s="18" t="str">
        <f>+VLOOKUP(Sitio_Publico[[#This Row],[Muestra]],Estructura!$Y$4:$AB$483,4,0)</f>
        <v>M-00084</v>
      </c>
    </row>
    <row r="58" spans="1:27" ht="48" x14ac:dyDescent="0.3">
      <c r="A58" s="16">
        <f t="shared" si="0"/>
        <v>57</v>
      </c>
      <c r="B58" s="47" t="s">
        <v>15118</v>
      </c>
      <c r="C58" s="23" t="s">
        <v>622</v>
      </c>
      <c r="D58" s="23" t="s">
        <v>623</v>
      </c>
      <c r="E58" s="44">
        <v>7404</v>
      </c>
      <c r="F58" s="13" t="s">
        <v>666</v>
      </c>
      <c r="G58" s="23" t="s">
        <v>639</v>
      </c>
      <c r="H58" s="42" t="s">
        <v>458</v>
      </c>
      <c r="I58" s="28" t="s">
        <v>157</v>
      </c>
      <c r="J58" s="12" t="s">
        <v>393</v>
      </c>
      <c r="K58" s="28" t="s">
        <v>888</v>
      </c>
      <c r="L58" s="12" t="s">
        <v>652</v>
      </c>
      <c r="M58" s="12" t="s">
        <v>704</v>
      </c>
      <c r="N58" s="12" t="s">
        <v>629</v>
      </c>
      <c r="O58" s="29" t="s">
        <v>972</v>
      </c>
      <c r="P58" s="29" t="s">
        <v>973</v>
      </c>
      <c r="Q58" s="30" t="s">
        <v>646</v>
      </c>
      <c r="R58" s="29" t="s">
        <v>974</v>
      </c>
      <c r="S58" s="15" t="s">
        <v>975</v>
      </c>
      <c r="T58" s="52">
        <v>0</v>
      </c>
      <c r="U58" s="22" t="s">
        <v>976</v>
      </c>
      <c r="V58" s="18" t="str">
        <f>+Sitio_Publico[[#This Row],[idcoleccion]]&amp;"-"&amp;Sitio_Publico[[#This Row],[id]]</f>
        <v>000-57</v>
      </c>
      <c r="W58" s="18">
        <f>+VLOOKUP(Sitio_Publico[[#This Row],[territorio]],Estructura!$AE$4:$AH$1067,4,0)</f>
        <v>30007404</v>
      </c>
      <c r="X58" s="18" t="str">
        <f>+VLOOKUP(Sitio_Publico[[#This Row],[tema]],Estructura!$G$4:$J$532,4,0)</f>
        <v>T-15</v>
      </c>
      <c r="Y58" s="18" t="str">
        <f>+VLOOKUP(Sitio_Publico[[#This Row],[contenido]],Estructura!$L$4:$O$473,4,0)</f>
        <v>C-8</v>
      </c>
      <c r="Z58" s="18" t="str">
        <f>+VLOOKUP(Sitio_Publico[[#This Row],[Filtro Integrado]],Estructura!$U$4:$W$529,3,0)</f>
        <v>FI-0</v>
      </c>
      <c r="AA58" s="18" t="str">
        <f>+VLOOKUP(Sitio_Publico[[#This Row],[Muestra]],Estructura!$Y$4:$AB$483,4,0)</f>
        <v>M-00082</v>
      </c>
    </row>
    <row r="59" spans="1:27" ht="48" x14ac:dyDescent="0.3">
      <c r="A59" s="16">
        <f t="shared" si="0"/>
        <v>58</v>
      </c>
      <c r="B59" s="47" t="s">
        <v>15118</v>
      </c>
      <c r="C59" s="23" t="s">
        <v>622</v>
      </c>
      <c r="D59" s="23" t="s">
        <v>623</v>
      </c>
      <c r="E59" s="44">
        <v>6108</v>
      </c>
      <c r="F59" s="13" t="s">
        <v>666</v>
      </c>
      <c r="G59" s="23" t="s">
        <v>625</v>
      </c>
      <c r="H59" s="42" t="s">
        <v>458</v>
      </c>
      <c r="I59" s="28" t="s">
        <v>107</v>
      </c>
      <c r="J59" s="12" t="s">
        <v>393</v>
      </c>
      <c r="K59" s="28" t="s">
        <v>745</v>
      </c>
      <c r="L59" s="12" t="s">
        <v>627</v>
      </c>
      <c r="M59" s="12" t="s">
        <v>628</v>
      </c>
      <c r="N59" s="12" t="s">
        <v>629</v>
      </c>
      <c r="O59" s="29" t="s">
        <v>977</v>
      </c>
      <c r="P59" s="29" t="s">
        <v>978</v>
      </c>
      <c r="Q59" s="30" t="s">
        <v>646</v>
      </c>
      <c r="R59" s="29" t="s">
        <v>979</v>
      </c>
      <c r="S59" s="15" t="s">
        <v>980</v>
      </c>
      <c r="T59" s="52">
        <v>0</v>
      </c>
      <c r="U59" s="22" t="s">
        <v>981</v>
      </c>
      <c r="V59" s="18" t="str">
        <f>+Sitio_Publico[[#This Row],[idcoleccion]]&amp;"-"&amp;Sitio_Publico[[#This Row],[id]]</f>
        <v>000-58</v>
      </c>
      <c r="W59" s="18">
        <f>+VLOOKUP(Sitio_Publico[[#This Row],[territorio]],Estructura!$AE$4:$AH$1067,4,0)</f>
        <v>30006108</v>
      </c>
      <c r="X59" s="18" t="str">
        <f>+VLOOKUP(Sitio_Publico[[#This Row],[tema]],Estructura!$G$4:$J$532,4,0)</f>
        <v>T-15</v>
      </c>
      <c r="Y59" s="18" t="str">
        <f>+VLOOKUP(Sitio_Publico[[#This Row],[contenido]],Estructura!$L$4:$O$473,4,0)</f>
        <v>C-7</v>
      </c>
      <c r="Z59" s="18" t="str">
        <f>+VLOOKUP(Sitio_Publico[[#This Row],[Filtro Integrado]],Estructura!$U$4:$W$529,3,0)</f>
        <v>FI-0</v>
      </c>
      <c r="AA59" s="18" t="str">
        <f>+VLOOKUP(Sitio_Publico[[#This Row],[Muestra]],Estructura!$Y$4:$AB$483,4,0)</f>
        <v>M-00074</v>
      </c>
    </row>
    <row r="60" spans="1:27" ht="40.799999999999997" x14ac:dyDescent="0.3">
      <c r="A60" s="16">
        <f t="shared" si="0"/>
        <v>59</v>
      </c>
      <c r="B60" s="47" t="s">
        <v>15118</v>
      </c>
      <c r="C60" s="23" t="s">
        <v>637</v>
      </c>
      <c r="D60" s="23" t="s">
        <v>623</v>
      </c>
      <c r="E60" s="44">
        <v>10</v>
      </c>
      <c r="F60" s="13" t="s">
        <v>638</v>
      </c>
      <c r="G60" s="23" t="s">
        <v>732</v>
      </c>
      <c r="H60" s="42" t="s">
        <v>458</v>
      </c>
      <c r="I60" s="28" t="s">
        <v>50</v>
      </c>
      <c r="J60" s="12" t="s">
        <v>393</v>
      </c>
      <c r="K60" s="28" t="s">
        <v>982</v>
      </c>
      <c r="L60" s="12" t="s">
        <v>641</v>
      </c>
      <c r="M60" s="12" t="s">
        <v>642</v>
      </c>
      <c r="N60" s="12" t="s">
        <v>643</v>
      </c>
      <c r="O60" s="29" t="s">
        <v>983</v>
      </c>
      <c r="P60" s="29" t="s">
        <v>984</v>
      </c>
      <c r="Q60" s="30" t="s">
        <v>646</v>
      </c>
      <c r="R60" s="29" t="s">
        <v>985</v>
      </c>
      <c r="S60" s="15" t="s">
        <v>986</v>
      </c>
      <c r="T60" s="52">
        <v>0</v>
      </c>
      <c r="U60" s="22" t="s">
        <v>987</v>
      </c>
      <c r="V60" s="18" t="str">
        <f>+Sitio_Publico[[#This Row],[idcoleccion]]&amp;"-"&amp;Sitio_Publico[[#This Row],[id]]</f>
        <v>000-59</v>
      </c>
      <c r="W60" s="18">
        <f>+VLOOKUP(Sitio_Publico[[#This Row],[territorio]],Estructura!$AE$4:$AH$1067,4,0)</f>
        <v>30004101</v>
      </c>
      <c r="X60" s="18" t="str">
        <f>+VLOOKUP(Sitio_Publico[[#This Row],[tema]],Estructura!$G$4:$J$532,4,0)</f>
        <v>T-14</v>
      </c>
      <c r="Y60" s="18" t="str">
        <f>+VLOOKUP(Sitio_Publico[[#This Row],[contenido]],Estructura!$L$4:$O$473,4,0)</f>
        <v>C-10</v>
      </c>
      <c r="Z60" s="18" t="str">
        <f>+VLOOKUP(Sitio_Publico[[#This Row],[Filtro Integrado]],Estructura!$U$4:$W$529,3,0)</f>
        <v>FI-0</v>
      </c>
      <c r="AA60" s="18" t="str">
        <f>+VLOOKUP(Sitio_Publico[[#This Row],[Muestra]],Estructura!$Y$4:$AB$483,4,0)</f>
        <v>M-00085</v>
      </c>
    </row>
    <row r="61" spans="1:27" ht="48" x14ac:dyDescent="0.3">
      <c r="A61" s="16">
        <f t="shared" si="0"/>
        <v>60</v>
      </c>
      <c r="B61" s="47" t="s">
        <v>15118</v>
      </c>
      <c r="C61" s="23" t="s">
        <v>622</v>
      </c>
      <c r="D61" s="23" t="s">
        <v>623</v>
      </c>
      <c r="E61" s="44">
        <v>6113</v>
      </c>
      <c r="F61" s="13" t="s">
        <v>767</v>
      </c>
      <c r="G61" s="23" t="s">
        <v>625</v>
      </c>
      <c r="H61" s="42" t="s">
        <v>458</v>
      </c>
      <c r="I61" s="28" t="s">
        <v>112</v>
      </c>
      <c r="J61" s="12" t="s">
        <v>393</v>
      </c>
      <c r="K61" s="28" t="s">
        <v>780</v>
      </c>
      <c r="L61" s="12" t="s">
        <v>627</v>
      </c>
      <c r="M61" s="12" t="s">
        <v>781</v>
      </c>
      <c r="N61" s="12" t="s">
        <v>629</v>
      </c>
      <c r="O61" s="29" t="s">
        <v>988</v>
      </c>
      <c r="P61" s="29" t="s">
        <v>989</v>
      </c>
      <c r="Q61" s="30" t="s">
        <v>646</v>
      </c>
      <c r="R61" s="29" t="s">
        <v>990</v>
      </c>
      <c r="S61" s="15" t="s">
        <v>991</v>
      </c>
      <c r="T61" s="52">
        <v>0</v>
      </c>
      <c r="U61" s="22" t="s">
        <v>992</v>
      </c>
      <c r="V61" s="18" t="str">
        <f>+Sitio_Publico[[#This Row],[idcoleccion]]&amp;"-"&amp;Sitio_Publico[[#This Row],[id]]</f>
        <v>000-60</v>
      </c>
      <c r="W61" s="18">
        <f>+VLOOKUP(Sitio_Publico[[#This Row],[territorio]],Estructura!$AE$4:$AH$1067,4,0)</f>
        <v>30006113</v>
      </c>
      <c r="X61" s="18" t="str">
        <f>+VLOOKUP(Sitio_Publico[[#This Row],[tema]],Estructura!$G$4:$J$532,4,0)</f>
        <v>T-19</v>
      </c>
      <c r="Y61" s="18" t="str">
        <f>+VLOOKUP(Sitio_Publico[[#This Row],[contenido]],Estructura!$L$4:$O$473,4,0)</f>
        <v>C-7</v>
      </c>
      <c r="Z61" s="18" t="str">
        <f>+VLOOKUP(Sitio_Publico[[#This Row],[Filtro Integrado]],Estructura!$U$4:$W$529,3,0)</f>
        <v>FI-0</v>
      </c>
      <c r="AA61" s="18" t="str">
        <f>+VLOOKUP(Sitio_Publico[[#This Row],[Muestra]],Estructura!$Y$4:$AB$483,4,0)</f>
        <v>M-00076</v>
      </c>
    </row>
    <row r="62" spans="1:27" ht="48" x14ac:dyDescent="0.3">
      <c r="A62" s="16">
        <f t="shared" si="0"/>
        <v>61</v>
      </c>
      <c r="B62" s="47" t="s">
        <v>15118</v>
      </c>
      <c r="C62" s="23" t="s">
        <v>622</v>
      </c>
      <c r="D62" s="23" t="s">
        <v>623</v>
      </c>
      <c r="E62" s="44">
        <v>11203</v>
      </c>
      <c r="F62" s="13" t="s">
        <v>681</v>
      </c>
      <c r="G62" s="23" t="s">
        <v>639</v>
      </c>
      <c r="H62" s="42" t="s">
        <v>458</v>
      </c>
      <c r="I62" s="28" t="s">
        <v>282</v>
      </c>
      <c r="J62" s="12" t="s">
        <v>393</v>
      </c>
      <c r="K62" s="28" t="s">
        <v>793</v>
      </c>
      <c r="L62" s="12" t="s">
        <v>652</v>
      </c>
      <c r="M62" s="12" t="s">
        <v>794</v>
      </c>
      <c r="N62" s="12" t="s">
        <v>629</v>
      </c>
      <c r="O62" s="29" t="s">
        <v>993</v>
      </c>
      <c r="P62" s="29" t="s">
        <v>994</v>
      </c>
      <c r="Q62" s="30" t="s">
        <v>646</v>
      </c>
      <c r="R62" s="29" t="s">
        <v>995</v>
      </c>
      <c r="S62" s="15" t="s">
        <v>996</v>
      </c>
      <c r="T62" s="52">
        <v>0</v>
      </c>
      <c r="U62" s="22" t="s">
        <v>997</v>
      </c>
      <c r="V62" s="18" t="str">
        <f>+Sitio_Publico[[#This Row],[idcoleccion]]&amp;"-"&amp;Sitio_Publico[[#This Row],[id]]</f>
        <v>000-61</v>
      </c>
      <c r="W62" s="18">
        <f>+VLOOKUP(Sitio_Publico[[#This Row],[territorio]],Estructura!$AE$4:$AH$1067,4,0)</f>
        <v>30011203</v>
      </c>
      <c r="X62" s="18" t="str">
        <f>+VLOOKUP(Sitio_Publico[[#This Row],[tema]],Estructura!$G$4:$J$532,4,0)</f>
        <v>T-16</v>
      </c>
      <c r="Y62" s="18" t="str">
        <f>+VLOOKUP(Sitio_Publico[[#This Row],[contenido]],Estructura!$L$4:$O$473,4,0)</f>
        <v>C-8</v>
      </c>
      <c r="Z62" s="18" t="str">
        <f>+VLOOKUP(Sitio_Publico[[#This Row],[Filtro Integrado]],Estructura!$U$4:$W$529,3,0)</f>
        <v>FI-0</v>
      </c>
      <c r="AA62" s="18" t="str">
        <f>+VLOOKUP(Sitio_Publico[[#This Row],[Muestra]],Estructura!$Y$4:$AB$483,4,0)</f>
        <v>M-00077</v>
      </c>
    </row>
    <row r="63" spans="1:27" ht="48" x14ac:dyDescent="0.3">
      <c r="A63" s="16">
        <f t="shared" si="0"/>
        <v>62</v>
      </c>
      <c r="B63" s="47" t="s">
        <v>15118</v>
      </c>
      <c r="C63" s="23" t="s">
        <v>622</v>
      </c>
      <c r="D63" s="23" t="s">
        <v>623</v>
      </c>
      <c r="E63" s="44">
        <v>5304</v>
      </c>
      <c r="F63" s="23" t="s">
        <v>666</v>
      </c>
      <c r="G63" s="23" t="s">
        <v>625</v>
      </c>
      <c r="H63" s="42" t="s">
        <v>458</v>
      </c>
      <c r="I63" s="28" t="s">
        <v>73</v>
      </c>
      <c r="J63" s="28" t="s">
        <v>393</v>
      </c>
      <c r="K63" s="28" t="s">
        <v>667</v>
      </c>
      <c r="L63" s="28" t="s">
        <v>627</v>
      </c>
      <c r="M63" s="12" t="s">
        <v>668</v>
      </c>
      <c r="N63" s="12" t="s">
        <v>629</v>
      </c>
      <c r="O63" s="29" t="s">
        <v>998</v>
      </c>
      <c r="P63" s="29" t="s">
        <v>999</v>
      </c>
      <c r="Q63" s="30" t="s">
        <v>646</v>
      </c>
      <c r="R63" s="29" t="s">
        <v>1000</v>
      </c>
      <c r="S63" s="15" t="s">
        <v>1001</v>
      </c>
      <c r="T63" s="52">
        <v>0</v>
      </c>
      <c r="U63" s="22" t="s">
        <v>1002</v>
      </c>
      <c r="V63" s="18" t="str">
        <f>+Sitio_Publico[[#This Row],[idcoleccion]]&amp;"-"&amp;Sitio_Publico[[#This Row],[id]]</f>
        <v>000-62</v>
      </c>
      <c r="W63" s="18">
        <f>+VLOOKUP(Sitio_Publico[[#This Row],[territorio]],Estructura!$AE$4:$AH$1067,4,0)</f>
        <v>30005304</v>
      </c>
      <c r="X63" s="18" t="str">
        <f>+VLOOKUP(Sitio_Publico[[#This Row],[tema]],Estructura!$G$4:$J$532,4,0)</f>
        <v>T-15</v>
      </c>
      <c r="Y63" s="18" t="str">
        <f>+VLOOKUP(Sitio_Publico[[#This Row],[contenido]],Estructura!$L$4:$O$473,4,0)</f>
        <v>C-7</v>
      </c>
      <c r="Z63" s="18" t="str">
        <f>+VLOOKUP(Sitio_Publico[[#This Row],[Filtro Integrado]],Estructura!$U$4:$W$529,3,0)</f>
        <v>FI-0</v>
      </c>
      <c r="AA63" s="18" t="str">
        <f>+VLOOKUP(Sitio_Publico[[#This Row],[Muestra]],Estructura!$Y$4:$AB$483,4,0)</f>
        <v>M-00066</v>
      </c>
    </row>
    <row r="64" spans="1:27" ht="48" x14ac:dyDescent="0.3">
      <c r="A64" s="16">
        <f t="shared" si="0"/>
        <v>63</v>
      </c>
      <c r="B64" s="47" t="s">
        <v>15118</v>
      </c>
      <c r="C64" s="23" t="s">
        <v>622</v>
      </c>
      <c r="D64" s="23" t="s">
        <v>623</v>
      </c>
      <c r="E64" s="44">
        <v>10107</v>
      </c>
      <c r="F64" s="23" t="s">
        <v>767</v>
      </c>
      <c r="G64" s="23" t="s">
        <v>625</v>
      </c>
      <c r="H64" s="42" t="s">
        <v>458</v>
      </c>
      <c r="I64" s="28" t="s">
        <v>254</v>
      </c>
      <c r="J64" s="12" t="s">
        <v>393</v>
      </c>
      <c r="K64" s="28" t="s">
        <v>768</v>
      </c>
      <c r="L64" s="28" t="s">
        <v>627</v>
      </c>
      <c r="M64" s="12" t="s">
        <v>628</v>
      </c>
      <c r="N64" s="12" t="s">
        <v>629</v>
      </c>
      <c r="O64" s="29" t="s">
        <v>1003</v>
      </c>
      <c r="P64" s="29" t="s">
        <v>1004</v>
      </c>
      <c r="Q64" s="30" t="s">
        <v>646</v>
      </c>
      <c r="R64" s="29" t="s">
        <v>1005</v>
      </c>
      <c r="S64" s="15" t="s">
        <v>1006</v>
      </c>
      <c r="T64" s="52">
        <v>0</v>
      </c>
      <c r="U64" s="22" t="s">
        <v>1007</v>
      </c>
      <c r="V64" s="18" t="str">
        <f>+Sitio_Publico[[#This Row],[idcoleccion]]&amp;"-"&amp;Sitio_Publico[[#This Row],[id]]</f>
        <v>000-63</v>
      </c>
      <c r="W64" s="18">
        <f>+VLOOKUP(Sitio_Publico[[#This Row],[territorio]],Estructura!$AE$4:$AH$1067,4,0)</f>
        <v>30010107</v>
      </c>
      <c r="X64" s="18" t="str">
        <f>+VLOOKUP(Sitio_Publico[[#This Row],[tema]],Estructura!$G$4:$J$532,4,0)</f>
        <v>T-19</v>
      </c>
      <c r="Y64" s="18" t="str">
        <f>+VLOOKUP(Sitio_Publico[[#This Row],[contenido]],Estructura!$L$4:$O$473,4,0)</f>
        <v>C-7</v>
      </c>
      <c r="Z64" s="18" t="str">
        <f>+VLOOKUP(Sitio_Publico[[#This Row],[Filtro Integrado]],Estructura!$U$4:$W$529,3,0)</f>
        <v>FI-0</v>
      </c>
      <c r="AA64" s="18" t="str">
        <f>+VLOOKUP(Sitio_Publico[[#This Row],[Muestra]],Estructura!$Y$4:$AB$483,4,0)</f>
        <v>M-00075</v>
      </c>
    </row>
    <row r="65" spans="1:27" ht="48" x14ac:dyDescent="0.3">
      <c r="A65" s="16">
        <f t="shared" si="0"/>
        <v>64</v>
      </c>
      <c r="B65" s="47" t="s">
        <v>15118</v>
      </c>
      <c r="C65" s="23" t="s">
        <v>622</v>
      </c>
      <c r="D65" s="23" t="s">
        <v>623</v>
      </c>
      <c r="E65" s="44">
        <v>5803</v>
      </c>
      <c r="F65" s="23" t="s">
        <v>767</v>
      </c>
      <c r="G65" s="23" t="s">
        <v>639</v>
      </c>
      <c r="H65" s="42" t="s">
        <v>458</v>
      </c>
      <c r="I65" s="28" t="s">
        <v>98</v>
      </c>
      <c r="J65" s="12" t="s">
        <v>393</v>
      </c>
      <c r="K65" s="28" t="s">
        <v>857</v>
      </c>
      <c r="L65" s="28" t="s">
        <v>652</v>
      </c>
      <c r="M65" s="12" t="s">
        <v>704</v>
      </c>
      <c r="N65" s="12" t="s">
        <v>629</v>
      </c>
      <c r="O65" s="29" t="s">
        <v>1008</v>
      </c>
      <c r="P65" s="29" t="s">
        <v>1009</v>
      </c>
      <c r="Q65" s="30" t="s">
        <v>646</v>
      </c>
      <c r="R65" s="29" t="s">
        <v>1010</v>
      </c>
      <c r="S65" s="15" t="s">
        <v>1011</v>
      </c>
      <c r="T65" s="52">
        <v>0</v>
      </c>
      <c r="U65" s="22" t="s">
        <v>1012</v>
      </c>
      <c r="V65" s="18" t="str">
        <f>+Sitio_Publico[[#This Row],[idcoleccion]]&amp;"-"&amp;Sitio_Publico[[#This Row],[id]]</f>
        <v>000-64</v>
      </c>
      <c r="W65" s="18">
        <f>+VLOOKUP(Sitio_Publico[[#This Row],[territorio]],Estructura!$AE$4:$AH$1067,4,0)</f>
        <v>30005803</v>
      </c>
      <c r="X65" s="18" t="str">
        <f>+VLOOKUP(Sitio_Publico[[#This Row],[tema]],Estructura!$G$4:$J$532,4,0)</f>
        <v>T-19</v>
      </c>
      <c r="Y65" s="18" t="str">
        <f>+VLOOKUP(Sitio_Publico[[#This Row],[contenido]],Estructura!$L$4:$O$473,4,0)</f>
        <v>C-8</v>
      </c>
      <c r="Z65" s="18" t="str">
        <f>+VLOOKUP(Sitio_Publico[[#This Row],[Filtro Integrado]],Estructura!$U$4:$W$529,3,0)</f>
        <v>FI-0</v>
      </c>
      <c r="AA65" s="18" t="str">
        <f>+VLOOKUP(Sitio_Publico[[#This Row],[Muestra]],Estructura!$Y$4:$AB$483,4,0)</f>
        <v>M-00081</v>
      </c>
    </row>
    <row r="66" spans="1:27" ht="51" x14ac:dyDescent="0.3">
      <c r="A66" s="16">
        <f t="shared" si="0"/>
        <v>65</v>
      </c>
      <c r="B66" s="47" t="s">
        <v>15118</v>
      </c>
      <c r="C66" s="23" t="s">
        <v>622</v>
      </c>
      <c r="D66" s="23" t="s">
        <v>623</v>
      </c>
      <c r="E66" s="44">
        <v>14102</v>
      </c>
      <c r="F66" s="23" t="s">
        <v>624</v>
      </c>
      <c r="G66" s="23" t="s">
        <v>625</v>
      </c>
      <c r="H66" s="42" t="s">
        <v>458</v>
      </c>
      <c r="I66" s="28" t="s">
        <v>349</v>
      </c>
      <c r="J66" s="12" t="s">
        <v>393</v>
      </c>
      <c r="K66" s="28" t="s">
        <v>626</v>
      </c>
      <c r="L66" s="28" t="s">
        <v>627</v>
      </c>
      <c r="M66" s="12" t="s">
        <v>628</v>
      </c>
      <c r="N66" s="12" t="s">
        <v>629</v>
      </c>
      <c r="O66" s="29" t="s">
        <v>1013</v>
      </c>
      <c r="P66" s="29" t="s">
        <v>1014</v>
      </c>
      <c r="Q66" s="30" t="s">
        <v>632</v>
      </c>
      <c r="R66" s="29" t="s">
        <v>1015</v>
      </c>
      <c r="S66" s="15" t="s">
        <v>1016</v>
      </c>
      <c r="T66" s="52">
        <v>0</v>
      </c>
      <c r="U66" s="22" t="s">
        <v>1017</v>
      </c>
      <c r="V66" s="18" t="str">
        <f>+Sitio_Publico[[#This Row],[idcoleccion]]&amp;"-"&amp;Sitio_Publico[[#This Row],[id]]</f>
        <v>000-65</v>
      </c>
      <c r="W66" s="18">
        <f>+VLOOKUP(Sitio_Publico[[#This Row],[territorio]],Estructura!$AE$4:$AH$1067,4,0)</f>
        <v>30014102</v>
      </c>
      <c r="X66" s="18" t="str">
        <f>+VLOOKUP(Sitio_Publico[[#This Row],[tema]],Estructura!$G$4:$J$532,4,0)</f>
        <v>T-13</v>
      </c>
      <c r="Y66" s="18" t="str">
        <f>+VLOOKUP(Sitio_Publico[[#This Row],[contenido]],Estructura!$L$4:$O$473,4,0)</f>
        <v>C-7</v>
      </c>
      <c r="Z66" s="18" t="str">
        <f>+VLOOKUP(Sitio_Publico[[#This Row],[Filtro Integrado]],Estructura!$U$4:$W$529,3,0)</f>
        <v>FI-0</v>
      </c>
      <c r="AA66" s="18" t="str">
        <f>+VLOOKUP(Sitio_Publico[[#This Row],[Muestra]],Estructura!$Y$4:$AB$483,4,0)</f>
        <v>M-00063</v>
      </c>
    </row>
    <row r="67" spans="1:27" ht="48" x14ac:dyDescent="0.3">
      <c r="A67" s="16">
        <f t="shared" ref="A67:A130" si="1">+ROW()-1</f>
        <v>66</v>
      </c>
      <c r="B67" s="47" t="s">
        <v>15118</v>
      </c>
      <c r="C67" s="23" t="s">
        <v>622</v>
      </c>
      <c r="D67" s="23" t="s">
        <v>623</v>
      </c>
      <c r="E67" s="44">
        <v>2202</v>
      </c>
      <c r="F67" s="23" t="s">
        <v>666</v>
      </c>
      <c r="G67" s="23" t="s">
        <v>625</v>
      </c>
      <c r="H67" s="42" t="s">
        <v>458</v>
      </c>
      <c r="I67" s="28" t="s">
        <v>37</v>
      </c>
      <c r="J67" s="12" t="s">
        <v>393</v>
      </c>
      <c r="K67" s="28" t="s">
        <v>667</v>
      </c>
      <c r="L67" s="28" t="s">
        <v>627</v>
      </c>
      <c r="M67" s="12" t="s">
        <v>668</v>
      </c>
      <c r="N67" s="12" t="s">
        <v>629</v>
      </c>
      <c r="O67" s="29" t="s">
        <v>1018</v>
      </c>
      <c r="P67" s="29" t="s">
        <v>1019</v>
      </c>
      <c r="Q67" s="30" t="s">
        <v>646</v>
      </c>
      <c r="R67" s="29" t="s">
        <v>1020</v>
      </c>
      <c r="S67" s="15" t="s">
        <v>1021</v>
      </c>
      <c r="T67" s="52">
        <v>0</v>
      </c>
      <c r="U67" s="22" t="s">
        <v>1022</v>
      </c>
      <c r="V67" s="18" t="str">
        <f>+Sitio_Publico[[#This Row],[idcoleccion]]&amp;"-"&amp;Sitio_Publico[[#This Row],[id]]</f>
        <v>000-66</v>
      </c>
      <c r="W67" s="18">
        <f>+VLOOKUP(Sitio_Publico[[#This Row],[territorio]],Estructura!$AE$4:$AH$1067,4,0)</f>
        <v>30002202</v>
      </c>
      <c r="X67" s="18" t="str">
        <f>+VLOOKUP(Sitio_Publico[[#This Row],[tema]],Estructura!$G$4:$J$532,4,0)</f>
        <v>T-15</v>
      </c>
      <c r="Y67" s="18" t="str">
        <f>+VLOOKUP(Sitio_Publico[[#This Row],[contenido]],Estructura!$L$4:$O$473,4,0)</f>
        <v>C-7</v>
      </c>
      <c r="Z67" s="18" t="str">
        <f>+VLOOKUP(Sitio_Publico[[#This Row],[Filtro Integrado]],Estructura!$U$4:$W$529,3,0)</f>
        <v>FI-0</v>
      </c>
      <c r="AA67" s="18" t="str">
        <f>+VLOOKUP(Sitio_Publico[[#This Row],[Muestra]],Estructura!$Y$4:$AB$483,4,0)</f>
        <v>M-00066</v>
      </c>
    </row>
    <row r="68" spans="1:27" ht="48" x14ac:dyDescent="0.3">
      <c r="A68" s="16">
        <f t="shared" si="1"/>
        <v>67</v>
      </c>
      <c r="B68" s="47" t="s">
        <v>15118</v>
      </c>
      <c r="C68" s="23" t="s">
        <v>622</v>
      </c>
      <c r="D68" s="23" t="s">
        <v>623</v>
      </c>
      <c r="E68" s="44">
        <v>14101</v>
      </c>
      <c r="F68" s="23" t="s">
        <v>666</v>
      </c>
      <c r="G68" s="23" t="s">
        <v>625</v>
      </c>
      <c r="H68" s="42" t="s">
        <v>458</v>
      </c>
      <c r="I68" s="28" t="s">
        <v>348</v>
      </c>
      <c r="J68" s="12" t="s">
        <v>393</v>
      </c>
      <c r="K68" s="28" t="s">
        <v>667</v>
      </c>
      <c r="L68" s="28" t="s">
        <v>627</v>
      </c>
      <c r="M68" s="12" t="s">
        <v>668</v>
      </c>
      <c r="N68" s="12" t="s">
        <v>629</v>
      </c>
      <c r="O68" s="29" t="s">
        <v>1023</v>
      </c>
      <c r="P68" s="29" t="s">
        <v>1024</v>
      </c>
      <c r="Q68" s="30" t="s">
        <v>646</v>
      </c>
      <c r="R68" s="29" t="s">
        <v>1025</v>
      </c>
      <c r="S68" s="15" t="s">
        <v>1026</v>
      </c>
      <c r="T68" s="52">
        <v>0</v>
      </c>
      <c r="U68" s="22" t="s">
        <v>1027</v>
      </c>
      <c r="V68" s="18" t="str">
        <f>+Sitio_Publico[[#This Row],[idcoleccion]]&amp;"-"&amp;Sitio_Publico[[#This Row],[id]]</f>
        <v>000-67</v>
      </c>
      <c r="W68" s="18">
        <f>+VLOOKUP(Sitio_Publico[[#This Row],[territorio]],Estructura!$AE$4:$AH$1067,4,0)</f>
        <v>30014101</v>
      </c>
      <c r="X68" s="18" t="str">
        <f>+VLOOKUP(Sitio_Publico[[#This Row],[tema]],Estructura!$G$4:$J$532,4,0)</f>
        <v>T-15</v>
      </c>
      <c r="Y68" s="18" t="str">
        <f>+VLOOKUP(Sitio_Publico[[#This Row],[contenido]],Estructura!$L$4:$O$473,4,0)</f>
        <v>C-7</v>
      </c>
      <c r="Z68" s="18" t="str">
        <f>+VLOOKUP(Sitio_Publico[[#This Row],[Filtro Integrado]],Estructura!$U$4:$W$529,3,0)</f>
        <v>FI-0</v>
      </c>
      <c r="AA68" s="18" t="str">
        <f>+VLOOKUP(Sitio_Publico[[#This Row],[Muestra]],Estructura!$Y$4:$AB$483,4,0)</f>
        <v>M-00066</v>
      </c>
    </row>
    <row r="69" spans="1:27" ht="48" x14ac:dyDescent="0.3">
      <c r="A69" s="16">
        <f t="shared" si="1"/>
        <v>68</v>
      </c>
      <c r="B69" s="47" t="s">
        <v>15118</v>
      </c>
      <c r="C69" s="23" t="s">
        <v>622</v>
      </c>
      <c r="D69" s="23" t="s">
        <v>623</v>
      </c>
      <c r="E69" s="44">
        <v>6307</v>
      </c>
      <c r="F69" s="23" t="s">
        <v>666</v>
      </c>
      <c r="G69" s="23" t="s">
        <v>639</v>
      </c>
      <c r="H69" s="42" t="s">
        <v>458</v>
      </c>
      <c r="I69" s="28" t="s">
        <v>129</v>
      </c>
      <c r="J69" s="12" t="s">
        <v>393</v>
      </c>
      <c r="K69" s="28" t="s">
        <v>745</v>
      </c>
      <c r="L69" s="28" t="s">
        <v>652</v>
      </c>
      <c r="M69" s="12" t="s">
        <v>628</v>
      </c>
      <c r="N69" s="12" t="s">
        <v>629</v>
      </c>
      <c r="O69" s="29" t="s">
        <v>1028</v>
      </c>
      <c r="P69" s="29" t="s">
        <v>1029</v>
      </c>
      <c r="Q69" s="30" t="s">
        <v>646</v>
      </c>
      <c r="R69" s="29" t="s">
        <v>1030</v>
      </c>
      <c r="S69" s="15" t="s">
        <v>1031</v>
      </c>
      <c r="T69" s="52">
        <v>0</v>
      </c>
      <c r="U69" s="22" t="s">
        <v>1032</v>
      </c>
      <c r="V69" s="18" t="str">
        <f>+Sitio_Publico[[#This Row],[idcoleccion]]&amp;"-"&amp;Sitio_Publico[[#This Row],[id]]</f>
        <v>000-68</v>
      </c>
      <c r="W69" s="18">
        <f>+VLOOKUP(Sitio_Publico[[#This Row],[territorio]],Estructura!$AE$4:$AH$1067,4,0)</f>
        <v>30006307</v>
      </c>
      <c r="X69" s="18" t="str">
        <f>+VLOOKUP(Sitio_Publico[[#This Row],[tema]],Estructura!$G$4:$J$532,4,0)</f>
        <v>T-15</v>
      </c>
      <c r="Y69" s="18" t="str">
        <f>+VLOOKUP(Sitio_Publico[[#This Row],[contenido]],Estructura!$L$4:$O$473,4,0)</f>
        <v>C-8</v>
      </c>
      <c r="Z69" s="18" t="str">
        <f>+VLOOKUP(Sitio_Publico[[#This Row],[Filtro Integrado]],Estructura!$U$4:$W$529,3,0)</f>
        <v>FI-0</v>
      </c>
      <c r="AA69" s="18" t="str">
        <f>+VLOOKUP(Sitio_Publico[[#This Row],[Muestra]],Estructura!$Y$4:$AB$483,4,0)</f>
        <v>M-00074</v>
      </c>
    </row>
    <row r="70" spans="1:27" ht="51" x14ac:dyDescent="0.3">
      <c r="A70" s="16">
        <f t="shared" si="1"/>
        <v>69</v>
      </c>
      <c r="B70" s="47" t="s">
        <v>15118</v>
      </c>
      <c r="C70" s="23" t="s">
        <v>622</v>
      </c>
      <c r="D70" s="23" t="s">
        <v>623</v>
      </c>
      <c r="E70" s="44">
        <v>13501</v>
      </c>
      <c r="F70" s="23" t="s">
        <v>624</v>
      </c>
      <c r="G70" s="23" t="s">
        <v>625</v>
      </c>
      <c r="H70" s="42" t="s">
        <v>458</v>
      </c>
      <c r="I70" s="28" t="s">
        <v>338</v>
      </c>
      <c r="J70" s="12" t="s">
        <v>393</v>
      </c>
      <c r="K70" s="46" t="s">
        <v>626</v>
      </c>
      <c r="L70" s="33" t="s">
        <v>627</v>
      </c>
      <c r="M70" s="12" t="s">
        <v>628</v>
      </c>
      <c r="N70" s="12" t="s">
        <v>629</v>
      </c>
      <c r="O70" s="34" t="s">
        <v>1033</v>
      </c>
      <c r="P70" s="34" t="s">
        <v>1034</v>
      </c>
      <c r="Q70" s="35" t="s">
        <v>632</v>
      </c>
      <c r="R70" s="34" t="s">
        <v>1035</v>
      </c>
      <c r="S70" s="36" t="s">
        <v>1036</v>
      </c>
      <c r="T70" s="52">
        <v>0</v>
      </c>
      <c r="U70" s="22" t="s">
        <v>1037</v>
      </c>
      <c r="V70" s="18" t="str">
        <f>+Sitio_Publico[[#This Row],[idcoleccion]]&amp;"-"&amp;Sitio_Publico[[#This Row],[id]]</f>
        <v>000-69</v>
      </c>
      <c r="W70" s="18">
        <f>+VLOOKUP(Sitio_Publico[[#This Row],[territorio]],Estructura!$AE$4:$AH$1067,4,0)</f>
        <v>30013501</v>
      </c>
      <c r="X70" s="18" t="str">
        <f>+VLOOKUP(Sitio_Publico[[#This Row],[tema]],Estructura!$G$4:$J$532,4,0)</f>
        <v>T-13</v>
      </c>
      <c r="Y70" s="18" t="str">
        <f>+VLOOKUP(Sitio_Publico[[#This Row],[contenido]],Estructura!$L$4:$O$473,4,0)</f>
        <v>C-7</v>
      </c>
      <c r="Z70" s="18" t="str">
        <f>+VLOOKUP(Sitio_Publico[[#This Row],[Filtro Integrado]],Estructura!$U$4:$W$529,3,0)</f>
        <v>FI-0</v>
      </c>
      <c r="AA70" s="18" t="str">
        <f>+VLOOKUP(Sitio_Publico[[#This Row],[Muestra]],Estructura!$Y$4:$AB$483,4,0)</f>
        <v>M-00063</v>
      </c>
    </row>
    <row r="71" spans="1:27" ht="48" x14ac:dyDescent="0.3">
      <c r="A71" s="16">
        <f t="shared" si="1"/>
        <v>70</v>
      </c>
      <c r="B71" s="47" t="s">
        <v>15118</v>
      </c>
      <c r="C71" s="23" t="s">
        <v>622</v>
      </c>
      <c r="D71" s="23" t="s">
        <v>623</v>
      </c>
      <c r="E71" s="44">
        <v>13123</v>
      </c>
      <c r="F71" s="23" t="s">
        <v>681</v>
      </c>
      <c r="G71" s="23" t="s">
        <v>639</v>
      </c>
      <c r="H71" s="42" t="s">
        <v>458</v>
      </c>
      <c r="I71" s="28" t="s">
        <v>319</v>
      </c>
      <c r="J71" s="12" t="s">
        <v>393</v>
      </c>
      <c r="K71" s="46" t="s">
        <v>682</v>
      </c>
      <c r="L71" s="33" t="s">
        <v>652</v>
      </c>
      <c r="M71" s="12" t="s">
        <v>653</v>
      </c>
      <c r="N71" s="12" t="s">
        <v>629</v>
      </c>
      <c r="O71" s="34" t="s">
        <v>1038</v>
      </c>
      <c r="P71" s="34" t="s">
        <v>1039</v>
      </c>
      <c r="Q71" s="35" t="s">
        <v>646</v>
      </c>
      <c r="R71" s="34" t="s">
        <v>1040</v>
      </c>
      <c r="S71" s="36" t="s">
        <v>1041</v>
      </c>
      <c r="T71" s="52">
        <v>0</v>
      </c>
      <c r="U71" s="22" t="s">
        <v>1042</v>
      </c>
      <c r="V71" s="18" t="str">
        <f>+Sitio_Publico[[#This Row],[idcoleccion]]&amp;"-"&amp;Sitio_Publico[[#This Row],[id]]</f>
        <v>000-70</v>
      </c>
      <c r="W71" s="18">
        <f>+VLOOKUP(Sitio_Publico[[#This Row],[territorio]],Estructura!$AE$4:$AH$1067,4,0)</f>
        <v>30013123</v>
      </c>
      <c r="X71" s="18" t="str">
        <f>+VLOOKUP(Sitio_Publico[[#This Row],[tema]],Estructura!$G$4:$J$532,4,0)</f>
        <v>T-16</v>
      </c>
      <c r="Y71" s="18" t="str">
        <f>+VLOOKUP(Sitio_Publico[[#This Row],[contenido]],Estructura!$L$4:$O$473,4,0)</f>
        <v>C-8</v>
      </c>
      <c r="Z71" s="18" t="str">
        <f>+VLOOKUP(Sitio_Publico[[#This Row],[Filtro Integrado]],Estructura!$U$4:$W$529,3,0)</f>
        <v>FI-0</v>
      </c>
      <c r="AA71" s="18" t="str">
        <f>+VLOOKUP(Sitio_Publico[[#This Row],[Muestra]],Estructura!$Y$4:$AB$483,4,0)</f>
        <v>M-00067</v>
      </c>
    </row>
    <row r="72" spans="1:27" ht="60" x14ac:dyDescent="0.3">
      <c r="A72" s="16">
        <f t="shared" si="1"/>
        <v>71</v>
      </c>
      <c r="B72" s="47" t="s">
        <v>15118</v>
      </c>
      <c r="C72" s="23" t="s">
        <v>622</v>
      </c>
      <c r="D72" s="23" t="s">
        <v>623</v>
      </c>
      <c r="E72" s="44">
        <v>9117</v>
      </c>
      <c r="F72" s="23" t="s">
        <v>624</v>
      </c>
      <c r="G72" s="23" t="s">
        <v>639</v>
      </c>
      <c r="H72" s="42" t="s">
        <v>458</v>
      </c>
      <c r="I72" s="28" t="s">
        <v>232</v>
      </c>
      <c r="J72" s="12" t="s">
        <v>393</v>
      </c>
      <c r="K72" s="46" t="s">
        <v>904</v>
      </c>
      <c r="L72" s="33" t="s">
        <v>652</v>
      </c>
      <c r="M72" s="12" t="s">
        <v>653</v>
      </c>
      <c r="N72" s="12" t="s">
        <v>629</v>
      </c>
      <c r="O72" s="34" t="s">
        <v>1043</v>
      </c>
      <c r="P72" s="34" t="s">
        <v>1044</v>
      </c>
      <c r="Q72" s="25" t="s">
        <v>646</v>
      </c>
      <c r="R72" s="26" t="s">
        <v>1045</v>
      </c>
      <c r="S72" s="36" t="s">
        <v>1046</v>
      </c>
      <c r="T72" s="52">
        <v>0</v>
      </c>
      <c r="U72" s="22" t="s">
        <v>1047</v>
      </c>
      <c r="V72" s="18" t="str">
        <f>+Sitio_Publico[[#This Row],[idcoleccion]]&amp;"-"&amp;Sitio_Publico[[#This Row],[id]]</f>
        <v>000-71</v>
      </c>
      <c r="W72" s="18">
        <f>+VLOOKUP(Sitio_Publico[[#This Row],[territorio]],Estructura!$AE$4:$AH$1067,4,0)</f>
        <v>30009117</v>
      </c>
      <c r="X72" s="18" t="str">
        <f>+VLOOKUP(Sitio_Publico[[#This Row],[tema]],Estructura!$G$4:$J$532,4,0)</f>
        <v>T-13</v>
      </c>
      <c r="Y72" s="18" t="str">
        <f>+VLOOKUP(Sitio_Publico[[#This Row],[contenido]],Estructura!$L$4:$O$473,4,0)</f>
        <v>C-8</v>
      </c>
      <c r="Z72" s="18" t="str">
        <f>+VLOOKUP(Sitio_Publico[[#This Row],[Filtro Integrado]],Estructura!$U$4:$W$529,3,0)</f>
        <v>FI-0</v>
      </c>
      <c r="AA72" s="18" t="str">
        <f>+VLOOKUP(Sitio_Publico[[#This Row],[Muestra]],Estructura!$Y$4:$AB$483,4,0)</f>
        <v>M-00083</v>
      </c>
    </row>
    <row r="73" spans="1:27" ht="48" x14ac:dyDescent="0.3">
      <c r="A73" s="16">
        <f t="shared" si="1"/>
        <v>72</v>
      </c>
      <c r="B73" s="47" t="s">
        <v>15118</v>
      </c>
      <c r="C73" s="23" t="s">
        <v>622</v>
      </c>
      <c r="D73" s="23" t="s">
        <v>623</v>
      </c>
      <c r="E73" s="44">
        <v>5107</v>
      </c>
      <c r="F73" s="23" t="s">
        <v>767</v>
      </c>
      <c r="G73" s="23" t="s">
        <v>625</v>
      </c>
      <c r="H73" s="42" t="s">
        <v>458</v>
      </c>
      <c r="I73" s="28" t="s">
        <v>67</v>
      </c>
      <c r="J73" s="12" t="s">
        <v>393</v>
      </c>
      <c r="K73" s="46" t="s">
        <v>768</v>
      </c>
      <c r="L73" s="33" t="s">
        <v>627</v>
      </c>
      <c r="M73" s="12" t="s">
        <v>628</v>
      </c>
      <c r="N73" s="12" t="s">
        <v>629</v>
      </c>
      <c r="O73" s="34" t="s">
        <v>1048</v>
      </c>
      <c r="P73" s="34" t="s">
        <v>1049</v>
      </c>
      <c r="Q73" s="25" t="s">
        <v>646</v>
      </c>
      <c r="R73" s="26" t="s">
        <v>1050</v>
      </c>
      <c r="S73" s="36" t="s">
        <v>1051</v>
      </c>
      <c r="T73" s="52">
        <v>0</v>
      </c>
      <c r="U73" s="22" t="s">
        <v>1052</v>
      </c>
      <c r="V73" s="18" t="str">
        <f>+Sitio_Publico[[#This Row],[idcoleccion]]&amp;"-"&amp;Sitio_Publico[[#This Row],[id]]</f>
        <v>000-72</v>
      </c>
      <c r="W73" s="18">
        <f>+VLOOKUP(Sitio_Publico[[#This Row],[territorio]],Estructura!$AE$4:$AH$1067,4,0)</f>
        <v>30005107</v>
      </c>
      <c r="X73" s="18" t="str">
        <f>+VLOOKUP(Sitio_Publico[[#This Row],[tema]],Estructura!$G$4:$J$532,4,0)</f>
        <v>T-19</v>
      </c>
      <c r="Y73" s="18" t="str">
        <f>+VLOOKUP(Sitio_Publico[[#This Row],[contenido]],Estructura!$L$4:$O$473,4,0)</f>
        <v>C-7</v>
      </c>
      <c r="Z73" s="18" t="str">
        <f>+VLOOKUP(Sitio_Publico[[#This Row],[Filtro Integrado]],Estructura!$U$4:$W$529,3,0)</f>
        <v>FI-0</v>
      </c>
      <c r="AA73" s="18" t="str">
        <f>+VLOOKUP(Sitio_Publico[[#This Row],[Muestra]],Estructura!$Y$4:$AB$483,4,0)</f>
        <v>M-00075</v>
      </c>
    </row>
    <row r="74" spans="1:27" ht="48" x14ac:dyDescent="0.3">
      <c r="A74" s="16">
        <f t="shared" si="1"/>
        <v>73</v>
      </c>
      <c r="B74" s="47" t="s">
        <v>15118</v>
      </c>
      <c r="C74" s="23" t="s">
        <v>622</v>
      </c>
      <c r="D74" s="23" t="s">
        <v>623</v>
      </c>
      <c r="E74" s="44">
        <v>10105</v>
      </c>
      <c r="F74" s="23" t="s">
        <v>688</v>
      </c>
      <c r="G74" s="23" t="s">
        <v>639</v>
      </c>
      <c r="H74" s="42" t="s">
        <v>458</v>
      </c>
      <c r="I74" s="28" t="s">
        <v>252</v>
      </c>
      <c r="J74" s="12" t="s">
        <v>393</v>
      </c>
      <c r="K74" s="46" t="s">
        <v>703</v>
      </c>
      <c r="L74" s="33" t="s">
        <v>652</v>
      </c>
      <c r="M74" s="12" t="s">
        <v>704</v>
      </c>
      <c r="N74" s="12" t="s">
        <v>629</v>
      </c>
      <c r="O74" s="34" t="s">
        <v>1053</v>
      </c>
      <c r="P74" s="34" t="s">
        <v>1054</v>
      </c>
      <c r="Q74" s="25" t="s">
        <v>646</v>
      </c>
      <c r="R74" s="26" t="s">
        <v>1055</v>
      </c>
      <c r="S74" s="36" t="s">
        <v>1056</v>
      </c>
      <c r="T74" s="52">
        <v>0</v>
      </c>
      <c r="U74" s="22" t="s">
        <v>1057</v>
      </c>
      <c r="V74" s="18" t="str">
        <f>+Sitio_Publico[[#This Row],[idcoleccion]]&amp;"-"&amp;Sitio_Publico[[#This Row],[id]]</f>
        <v>000-73</v>
      </c>
      <c r="W74" s="18">
        <f>+VLOOKUP(Sitio_Publico[[#This Row],[territorio]],Estructura!$AE$4:$AH$1067,4,0)</f>
        <v>30010105</v>
      </c>
      <c r="X74" s="18" t="str">
        <f>+VLOOKUP(Sitio_Publico[[#This Row],[tema]],Estructura!$G$4:$J$532,4,0)</f>
        <v>T-17</v>
      </c>
      <c r="Y74" s="18" t="str">
        <f>+VLOOKUP(Sitio_Publico[[#This Row],[contenido]],Estructura!$L$4:$O$473,4,0)</f>
        <v>C-8</v>
      </c>
      <c r="Z74" s="18" t="str">
        <f>+VLOOKUP(Sitio_Publico[[#This Row],[Filtro Integrado]],Estructura!$U$4:$W$529,3,0)</f>
        <v>FI-0</v>
      </c>
      <c r="AA74" s="18" t="str">
        <f>+VLOOKUP(Sitio_Publico[[#This Row],[Muestra]],Estructura!$Y$4:$AB$483,4,0)</f>
        <v>M-00069</v>
      </c>
    </row>
    <row r="75" spans="1:27" ht="48" x14ac:dyDescent="0.3">
      <c r="A75" s="16">
        <f t="shared" si="1"/>
        <v>74</v>
      </c>
      <c r="B75" s="47" t="s">
        <v>15118</v>
      </c>
      <c r="C75" s="23" t="s">
        <v>622</v>
      </c>
      <c r="D75" s="23" t="s">
        <v>623</v>
      </c>
      <c r="E75" s="44">
        <v>16101</v>
      </c>
      <c r="F75" s="23" t="s">
        <v>681</v>
      </c>
      <c r="G75" s="23" t="s">
        <v>625</v>
      </c>
      <c r="H75" s="42" t="s">
        <v>458</v>
      </c>
      <c r="I75" s="28" t="s">
        <v>195</v>
      </c>
      <c r="J75" s="12" t="s">
        <v>393</v>
      </c>
      <c r="K75" s="46" t="s">
        <v>682</v>
      </c>
      <c r="L75" s="33" t="s">
        <v>627</v>
      </c>
      <c r="M75" s="12" t="s">
        <v>628</v>
      </c>
      <c r="N75" s="12" t="s">
        <v>629</v>
      </c>
      <c r="O75" s="34" t="s">
        <v>1058</v>
      </c>
      <c r="P75" s="34" t="s">
        <v>1059</v>
      </c>
      <c r="Q75" s="25" t="s">
        <v>646</v>
      </c>
      <c r="R75" s="26" t="s">
        <v>1060</v>
      </c>
      <c r="S75" s="36" t="s">
        <v>1061</v>
      </c>
      <c r="T75" s="52">
        <v>0</v>
      </c>
      <c r="U75" s="22" t="s">
        <v>1062</v>
      </c>
      <c r="V75" s="18" t="str">
        <f>+Sitio_Publico[[#This Row],[idcoleccion]]&amp;"-"&amp;Sitio_Publico[[#This Row],[id]]</f>
        <v>000-74</v>
      </c>
      <c r="W75" s="18">
        <f>+VLOOKUP(Sitio_Publico[[#This Row],[territorio]],Estructura!$AE$4:$AH$1067,4,0)</f>
        <v>30016101</v>
      </c>
      <c r="X75" s="18" t="str">
        <f>+VLOOKUP(Sitio_Publico[[#This Row],[tema]],Estructura!$G$4:$J$532,4,0)</f>
        <v>T-16</v>
      </c>
      <c r="Y75" s="18" t="str">
        <f>+VLOOKUP(Sitio_Publico[[#This Row],[contenido]],Estructura!$L$4:$O$473,4,0)</f>
        <v>C-7</v>
      </c>
      <c r="Z75" s="18" t="str">
        <f>+VLOOKUP(Sitio_Publico[[#This Row],[Filtro Integrado]],Estructura!$U$4:$W$529,3,0)</f>
        <v>FI-0</v>
      </c>
      <c r="AA75" s="18" t="str">
        <f>+VLOOKUP(Sitio_Publico[[#This Row],[Muestra]],Estructura!$Y$4:$AB$483,4,0)</f>
        <v>M-00067</v>
      </c>
    </row>
    <row r="76" spans="1:27" ht="48" x14ac:dyDescent="0.3">
      <c r="A76" s="16">
        <f t="shared" si="1"/>
        <v>75</v>
      </c>
      <c r="B76" s="47" t="s">
        <v>15118</v>
      </c>
      <c r="C76" s="23" t="s">
        <v>622</v>
      </c>
      <c r="D76" s="23" t="s">
        <v>623</v>
      </c>
      <c r="E76" s="44">
        <v>13129</v>
      </c>
      <c r="F76" s="23" t="s">
        <v>666</v>
      </c>
      <c r="G76" s="23" t="s">
        <v>639</v>
      </c>
      <c r="H76" s="42" t="s">
        <v>458</v>
      </c>
      <c r="I76" s="28" t="s">
        <v>324</v>
      </c>
      <c r="J76" s="12" t="s">
        <v>393</v>
      </c>
      <c r="K76" s="46" t="s">
        <v>745</v>
      </c>
      <c r="L76" s="33" t="s">
        <v>652</v>
      </c>
      <c r="M76" s="12" t="s">
        <v>628</v>
      </c>
      <c r="N76" s="12" t="s">
        <v>629</v>
      </c>
      <c r="O76" s="34" t="s">
        <v>1063</v>
      </c>
      <c r="P76" s="34" t="s">
        <v>1064</v>
      </c>
      <c r="Q76" s="25" t="s">
        <v>646</v>
      </c>
      <c r="R76" s="26" t="s">
        <v>1065</v>
      </c>
      <c r="S76" s="36" t="s">
        <v>1066</v>
      </c>
      <c r="T76" s="52">
        <v>0</v>
      </c>
      <c r="U76" s="22" t="s">
        <v>1067</v>
      </c>
      <c r="V76" s="18" t="str">
        <f>+Sitio_Publico[[#This Row],[idcoleccion]]&amp;"-"&amp;Sitio_Publico[[#This Row],[id]]</f>
        <v>000-75</v>
      </c>
      <c r="W76" s="18">
        <f>+VLOOKUP(Sitio_Publico[[#This Row],[territorio]],Estructura!$AE$4:$AH$1067,4,0)</f>
        <v>30013129</v>
      </c>
      <c r="X76" s="18" t="str">
        <f>+VLOOKUP(Sitio_Publico[[#This Row],[tema]],Estructura!$G$4:$J$532,4,0)</f>
        <v>T-15</v>
      </c>
      <c r="Y76" s="18" t="str">
        <f>+VLOOKUP(Sitio_Publico[[#This Row],[contenido]],Estructura!$L$4:$O$473,4,0)</f>
        <v>C-8</v>
      </c>
      <c r="Z76" s="18" t="str">
        <f>+VLOOKUP(Sitio_Publico[[#This Row],[Filtro Integrado]],Estructura!$U$4:$W$529,3,0)</f>
        <v>FI-0</v>
      </c>
      <c r="AA76" s="18" t="str">
        <f>+VLOOKUP(Sitio_Publico[[#This Row],[Muestra]],Estructura!$Y$4:$AB$483,4,0)</f>
        <v>M-00074</v>
      </c>
    </row>
    <row r="77" spans="1:27" ht="48" x14ac:dyDescent="0.3">
      <c r="A77" s="16">
        <f t="shared" si="1"/>
        <v>76</v>
      </c>
      <c r="B77" s="47" t="s">
        <v>15118</v>
      </c>
      <c r="C77" s="23" t="s">
        <v>622</v>
      </c>
      <c r="D77" s="23" t="s">
        <v>623</v>
      </c>
      <c r="E77" s="44">
        <v>7307</v>
      </c>
      <c r="F77" s="23" t="s">
        <v>688</v>
      </c>
      <c r="G77" s="23" t="s">
        <v>639</v>
      </c>
      <c r="H77" s="42" t="s">
        <v>458</v>
      </c>
      <c r="I77" s="28" t="s">
        <v>151</v>
      </c>
      <c r="J77" s="12" t="s">
        <v>393</v>
      </c>
      <c r="K77" s="46" t="s">
        <v>703</v>
      </c>
      <c r="L77" s="33" t="s">
        <v>652</v>
      </c>
      <c r="M77" s="12" t="s">
        <v>704</v>
      </c>
      <c r="N77" s="12" t="s">
        <v>629</v>
      </c>
      <c r="O77" s="34" t="s">
        <v>1068</v>
      </c>
      <c r="P77" s="34" t="s">
        <v>1069</v>
      </c>
      <c r="Q77" s="25" t="s">
        <v>646</v>
      </c>
      <c r="R77" s="26" t="s">
        <v>1070</v>
      </c>
      <c r="S77" s="36" t="s">
        <v>1071</v>
      </c>
      <c r="T77" s="52">
        <v>0</v>
      </c>
      <c r="U77" s="22" t="s">
        <v>1072</v>
      </c>
      <c r="V77" s="18" t="str">
        <f>+Sitio_Publico[[#This Row],[idcoleccion]]&amp;"-"&amp;Sitio_Publico[[#This Row],[id]]</f>
        <v>000-76</v>
      </c>
      <c r="W77" s="18">
        <f>+VLOOKUP(Sitio_Publico[[#This Row],[territorio]],Estructura!$AE$4:$AH$1067,4,0)</f>
        <v>30007307</v>
      </c>
      <c r="X77" s="18" t="str">
        <f>+VLOOKUP(Sitio_Publico[[#This Row],[tema]],Estructura!$G$4:$J$532,4,0)</f>
        <v>T-17</v>
      </c>
      <c r="Y77" s="18" t="str">
        <f>+VLOOKUP(Sitio_Publico[[#This Row],[contenido]],Estructura!$L$4:$O$473,4,0)</f>
        <v>C-8</v>
      </c>
      <c r="Z77" s="18" t="str">
        <f>+VLOOKUP(Sitio_Publico[[#This Row],[Filtro Integrado]],Estructura!$U$4:$W$529,3,0)</f>
        <v>FI-0</v>
      </c>
      <c r="AA77" s="18" t="str">
        <f>+VLOOKUP(Sitio_Publico[[#This Row],[Muestra]],Estructura!$Y$4:$AB$483,4,0)</f>
        <v>M-00069</v>
      </c>
    </row>
    <row r="78" spans="1:27" ht="48" x14ac:dyDescent="0.3">
      <c r="A78" s="16">
        <f t="shared" si="1"/>
        <v>77</v>
      </c>
      <c r="B78" s="47" t="s">
        <v>15118</v>
      </c>
      <c r="C78" s="23" t="s">
        <v>622</v>
      </c>
      <c r="D78" s="23" t="s">
        <v>623</v>
      </c>
      <c r="E78" s="44">
        <v>10208</v>
      </c>
      <c r="F78" s="23" t="s">
        <v>681</v>
      </c>
      <c r="G78" s="23" t="s">
        <v>625</v>
      </c>
      <c r="H78" s="42" t="s">
        <v>458</v>
      </c>
      <c r="I78" s="28" t="s">
        <v>264</v>
      </c>
      <c r="J78" s="12" t="s">
        <v>393</v>
      </c>
      <c r="K78" s="46" t="s">
        <v>793</v>
      </c>
      <c r="L78" s="33" t="s">
        <v>627</v>
      </c>
      <c r="M78" s="12" t="s">
        <v>794</v>
      </c>
      <c r="N78" s="12" t="s">
        <v>629</v>
      </c>
      <c r="O78" s="34" t="s">
        <v>1073</v>
      </c>
      <c r="P78" s="34" t="s">
        <v>1074</v>
      </c>
      <c r="Q78" s="25" t="s">
        <v>646</v>
      </c>
      <c r="R78" s="26" t="s">
        <v>1075</v>
      </c>
      <c r="S78" s="36" t="s">
        <v>1076</v>
      </c>
      <c r="T78" s="52">
        <v>0</v>
      </c>
      <c r="U78" s="22" t="s">
        <v>1077</v>
      </c>
      <c r="V78" s="18" t="str">
        <f>+Sitio_Publico[[#This Row],[idcoleccion]]&amp;"-"&amp;Sitio_Publico[[#This Row],[id]]</f>
        <v>000-77</v>
      </c>
      <c r="W78" s="18">
        <f>+VLOOKUP(Sitio_Publico[[#This Row],[territorio]],Estructura!$AE$4:$AH$1067,4,0)</f>
        <v>30010208</v>
      </c>
      <c r="X78" s="18" t="str">
        <f>+VLOOKUP(Sitio_Publico[[#This Row],[tema]],Estructura!$G$4:$J$532,4,0)</f>
        <v>T-16</v>
      </c>
      <c r="Y78" s="18" t="str">
        <f>+VLOOKUP(Sitio_Publico[[#This Row],[contenido]],Estructura!$L$4:$O$473,4,0)</f>
        <v>C-7</v>
      </c>
      <c r="Z78" s="18" t="str">
        <f>+VLOOKUP(Sitio_Publico[[#This Row],[Filtro Integrado]],Estructura!$U$4:$W$529,3,0)</f>
        <v>FI-0</v>
      </c>
      <c r="AA78" s="18" t="str">
        <f>+VLOOKUP(Sitio_Publico[[#This Row],[Muestra]],Estructura!$Y$4:$AB$483,4,0)</f>
        <v>M-00077</v>
      </c>
    </row>
    <row r="79" spans="1:27" ht="48" x14ac:dyDescent="0.3">
      <c r="A79" s="16">
        <f t="shared" si="1"/>
        <v>78</v>
      </c>
      <c r="B79" s="47" t="s">
        <v>15118</v>
      </c>
      <c r="C79" s="23" t="s">
        <v>622</v>
      </c>
      <c r="D79" s="23" t="s">
        <v>623</v>
      </c>
      <c r="E79" s="44">
        <v>6308</v>
      </c>
      <c r="F79" s="23" t="s">
        <v>681</v>
      </c>
      <c r="G79" s="23" t="s">
        <v>625</v>
      </c>
      <c r="H79" s="42" t="s">
        <v>458</v>
      </c>
      <c r="I79" s="28" t="s">
        <v>130</v>
      </c>
      <c r="J79" s="12" t="s">
        <v>393</v>
      </c>
      <c r="K79" s="46" t="s">
        <v>682</v>
      </c>
      <c r="L79" s="33" t="s">
        <v>627</v>
      </c>
      <c r="M79" s="12" t="s">
        <v>628</v>
      </c>
      <c r="N79" s="12" t="s">
        <v>629</v>
      </c>
      <c r="O79" s="34" t="s">
        <v>1078</v>
      </c>
      <c r="P79" s="34" t="s">
        <v>1079</v>
      </c>
      <c r="Q79" s="25" t="s">
        <v>646</v>
      </c>
      <c r="R79" s="26" t="s">
        <v>1080</v>
      </c>
      <c r="S79" s="36" t="s">
        <v>1081</v>
      </c>
      <c r="T79" s="52">
        <v>0</v>
      </c>
      <c r="U79" s="22" t="s">
        <v>1082</v>
      </c>
      <c r="V79" s="18" t="str">
        <f>+Sitio_Publico[[#This Row],[idcoleccion]]&amp;"-"&amp;Sitio_Publico[[#This Row],[id]]</f>
        <v>000-78</v>
      </c>
      <c r="W79" s="18">
        <f>+VLOOKUP(Sitio_Publico[[#This Row],[territorio]],Estructura!$AE$4:$AH$1067,4,0)</f>
        <v>30006308</v>
      </c>
      <c r="X79" s="18" t="str">
        <f>+VLOOKUP(Sitio_Publico[[#This Row],[tema]],Estructura!$G$4:$J$532,4,0)</f>
        <v>T-16</v>
      </c>
      <c r="Y79" s="18" t="str">
        <f>+VLOOKUP(Sitio_Publico[[#This Row],[contenido]],Estructura!$L$4:$O$473,4,0)</f>
        <v>C-7</v>
      </c>
      <c r="Z79" s="18" t="str">
        <f>+VLOOKUP(Sitio_Publico[[#This Row],[Filtro Integrado]],Estructura!$U$4:$W$529,3,0)</f>
        <v>FI-0</v>
      </c>
      <c r="AA79" s="18" t="str">
        <f>+VLOOKUP(Sitio_Publico[[#This Row],[Muestra]],Estructura!$Y$4:$AB$483,4,0)</f>
        <v>M-00067</v>
      </c>
    </row>
    <row r="80" spans="1:27" ht="40.799999999999997" x14ac:dyDescent="0.3">
      <c r="A80" s="16">
        <f t="shared" si="1"/>
        <v>79</v>
      </c>
      <c r="B80" s="47" t="s">
        <v>15118</v>
      </c>
      <c r="C80" s="23" t="s">
        <v>622</v>
      </c>
      <c r="D80" s="23" t="s">
        <v>623</v>
      </c>
      <c r="E80" s="44">
        <v>2101</v>
      </c>
      <c r="F80" s="23" t="s">
        <v>466</v>
      </c>
      <c r="G80" s="23" t="s">
        <v>710</v>
      </c>
      <c r="H80" s="42" t="s">
        <v>458</v>
      </c>
      <c r="I80" s="28" t="s">
        <v>15</v>
      </c>
      <c r="J80" s="12" t="s">
        <v>393</v>
      </c>
      <c r="K80" s="46" t="s">
        <v>711</v>
      </c>
      <c r="L80" s="33" t="s">
        <v>712</v>
      </c>
      <c r="M80" s="12" t="s">
        <v>713</v>
      </c>
      <c r="N80" s="12" t="s">
        <v>714</v>
      </c>
      <c r="O80" s="34" t="s">
        <v>1083</v>
      </c>
      <c r="P80" s="34" t="s">
        <v>1084</v>
      </c>
      <c r="Q80" s="25" t="s">
        <v>646</v>
      </c>
      <c r="R80" s="26" t="s">
        <v>1085</v>
      </c>
      <c r="S80" s="36" t="s">
        <v>1086</v>
      </c>
      <c r="T80" s="52">
        <v>0</v>
      </c>
      <c r="U80" s="22" t="s">
        <v>1087</v>
      </c>
      <c r="V80" s="18" t="str">
        <f>+Sitio_Publico[[#This Row],[idcoleccion]]&amp;"-"&amp;Sitio_Publico[[#This Row],[id]]</f>
        <v>000-79</v>
      </c>
      <c r="W80" s="18">
        <f>+VLOOKUP(Sitio_Publico[[#This Row],[territorio]],Estructura!$AE$4:$AH$1067,4,0)</f>
        <v>30002101</v>
      </c>
      <c r="X80" s="18" t="str">
        <f>+VLOOKUP(Sitio_Publico[[#This Row],[tema]],Estructura!$G$4:$J$532,4,0)</f>
        <v>T-18</v>
      </c>
      <c r="Y80" s="18" t="str">
        <f>+VLOOKUP(Sitio_Publico[[#This Row],[contenido]],Estructura!$L$4:$O$473,4,0)</f>
        <v>C-9</v>
      </c>
      <c r="Z80" s="18" t="str">
        <f>+VLOOKUP(Sitio_Publico[[#This Row],[Filtro Integrado]],Estructura!$U$4:$W$529,3,0)</f>
        <v>FI-0</v>
      </c>
      <c r="AA80" s="18" t="str">
        <f>+VLOOKUP(Sitio_Publico[[#This Row],[Muestra]],Estructura!$Y$4:$AB$483,4,0)</f>
        <v>M-00070</v>
      </c>
    </row>
    <row r="81" spans="1:27" ht="48" x14ac:dyDescent="0.3">
      <c r="A81" s="16">
        <f t="shared" si="1"/>
        <v>80</v>
      </c>
      <c r="B81" s="47" t="s">
        <v>15118</v>
      </c>
      <c r="C81" s="23" t="s">
        <v>622</v>
      </c>
      <c r="D81" s="23" t="s">
        <v>623</v>
      </c>
      <c r="E81" s="44">
        <v>7404</v>
      </c>
      <c r="F81" s="23" t="s">
        <v>681</v>
      </c>
      <c r="G81" s="23" t="s">
        <v>625</v>
      </c>
      <c r="H81" s="42" t="s">
        <v>458</v>
      </c>
      <c r="I81" s="28" t="s">
        <v>157</v>
      </c>
      <c r="J81" s="12" t="s">
        <v>393</v>
      </c>
      <c r="K81" s="46" t="s">
        <v>682</v>
      </c>
      <c r="L81" s="33" t="s">
        <v>627</v>
      </c>
      <c r="M81" s="12" t="s">
        <v>628</v>
      </c>
      <c r="N81" s="12" t="s">
        <v>629</v>
      </c>
      <c r="O81" s="34" t="s">
        <v>1088</v>
      </c>
      <c r="P81" s="34" t="s">
        <v>1089</v>
      </c>
      <c r="Q81" s="25" t="s">
        <v>646</v>
      </c>
      <c r="R81" s="26" t="s">
        <v>1090</v>
      </c>
      <c r="S81" s="36" t="s">
        <v>1091</v>
      </c>
      <c r="T81" s="52">
        <v>0</v>
      </c>
      <c r="U81" s="22" t="s">
        <v>1092</v>
      </c>
      <c r="V81" s="18" t="str">
        <f>+Sitio_Publico[[#This Row],[idcoleccion]]&amp;"-"&amp;Sitio_Publico[[#This Row],[id]]</f>
        <v>000-80</v>
      </c>
      <c r="W81" s="18">
        <f>+VLOOKUP(Sitio_Publico[[#This Row],[territorio]],Estructura!$AE$4:$AH$1067,4,0)</f>
        <v>30007404</v>
      </c>
      <c r="X81" s="18" t="str">
        <f>+VLOOKUP(Sitio_Publico[[#This Row],[tema]],Estructura!$G$4:$J$532,4,0)</f>
        <v>T-16</v>
      </c>
      <c r="Y81" s="18" t="str">
        <f>+VLOOKUP(Sitio_Publico[[#This Row],[contenido]],Estructura!$L$4:$O$473,4,0)</f>
        <v>C-7</v>
      </c>
      <c r="Z81" s="18" t="str">
        <f>+VLOOKUP(Sitio_Publico[[#This Row],[Filtro Integrado]],Estructura!$U$4:$W$529,3,0)</f>
        <v>FI-0</v>
      </c>
      <c r="AA81" s="18" t="str">
        <f>+VLOOKUP(Sitio_Publico[[#This Row],[Muestra]],Estructura!$Y$4:$AB$483,4,0)</f>
        <v>M-00067</v>
      </c>
    </row>
    <row r="82" spans="1:27" ht="48" x14ac:dyDescent="0.3">
      <c r="A82" s="16">
        <f t="shared" si="1"/>
        <v>81</v>
      </c>
      <c r="B82" s="47" t="s">
        <v>15118</v>
      </c>
      <c r="C82" s="23" t="s">
        <v>622</v>
      </c>
      <c r="D82" s="23" t="s">
        <v>623</v>
      </c>
      <c r="E82" s="44">
        <v>10105</v>
      </c>
      <c r="F82" s="23" t="s">
        <v>688</v>
      </c>
      <c r="G82" s="23" t="s">
        <v>625</v>
      </c>
      <c r="H82" s="42" t="s">
        <v>458</v>
      </c>
      <c r="I82" s="28" t="s">
        <v>252</v>
      </c>
      <c r="J82" s="12" t="s">
        <v>393</v>
      </c>
      <c r="K82" s="46" t="s">
        <v>726</v>
      </c>
      <c r="L82" s="33" t="s">
        <v>627</v>
      </c>
      <c r="M82" s="12" t="s">
        <v>628</v>
      </c>
      <c r="N82" s="12" t="s">
        <v>629</v>
      </c>
      <c r="O82" s="34" t="s">
        <v>1093</v>
      </c>
      <c r="P82" s="34" t="s">
        <v>1094</v>
      </c>
      <c r="Q82" s="25" t="s">
        <v>646</v>
      </c>
      <c r="R82" s="26" t="s">
        <v>1095</v>
      </c>
      <c r="S82" s="36" t="s">
        <v>1096</v>
      </c>
      <c r="T82" s="52">
        <v>0</v>
      </c>
      <c r="U82" s="22" t="s">
        <v>1097</v>
      </c>
      <c r="V82" s="18" t="str">
        <f>+Sitio_Publico[[#This Row],[idcoleccion]]&amp;"-"&amp;Sitio_Publico[[#This Row],[id]]</f>
        <v>000-81</v>
      </c>
      <c r="W82" s="18">
        <f>+VLOOKUP(Sitio_Publico[[#This Row],[territorio]],Estructura!$AE$4:$AH$1067,4,0)</f>
        <v>30010105</v>
      </c>
      <c r="X82" s="18" t="str">
        <f>+VLOOKUP(Sitio_Publico[[#This Row],[tema]],Estructura!$G$4:$J$532,4,0)</f>
        <v>T-17</v>
      </c>
      <c r="Y82" s="18" t="str">
        <f>+VLOOKUP(Sitio_Publico[[#This Row],[contenido]],Estructura!$L$4:$O$473,4,0)</f>
        <v>C-7</v>
      </c>
      <c r="Z82" s="18" t="str">
        <f>+VLOOKUP(Sitio_Publico[[#This Row],[Filtro Integrado]],Estructura!$U$4:$W$529,3,0)</f>
        <v>FI-0</v>
      </c>
      <c r="AA82" s="18" t="str">
        <f>+VLOOKUP(Sitio_Publico[[#This Row],[Muestra]],Estructura!$Y$4:$AB$483,4,0)</f>
        <v>M-00071</v>
      </c>
    </row>
    <row r="83" spans="1:27" ht="48" x14ac:dyDescent="0.3">
      <c r="A83" s="16">
        <f t="shared" si="1"/>
        <v>82</v>
      </c>
      <c r="B83" s="47" t="s">
        <v>15118</v>
      </c>
      <c r="C83" s="23" t="s">
        <v>622</v>
      </c>
      <c r="D83" s="23" t="s">
        <v>623</v>
      </c>
      <c r="E83" s="44">
        <v>4305</v>
      </c>
      <c r="F83" s="23" t="s">
        <v>767</v>
      </c>
      <c r="G83" s="23" t="s">
        <v>625</v>
      </c>
      <c r="H83" s="42" t="s">
        <v>458</v>
      </c>
      <c r="I83" s="28" t="s">
        <v>62</v>
      </c>
      <c r="J83" s="12" t="s">
        <v>393</v>
      </c>
      <c r="K83" s="46" t="s">
        <v>780</v>
      </c>
      <c r="L83" s="33" t="s">
        <v>627</v>
      </c>
      <c r="M83" s="12" t="s">
        <v>781</v>
      </c>
      <c r="N83" s="12" t="s">
        <v>629</v>
      </c>
      <c r="O83" s="34" t="s">
        <v>1098</v>
      </c>
      <c r="P83" s="34" t="s">
        <v>1099</v>
      </c>
      <c r="Q83" s="25" t="s">
        <v>646</v>
      </c>
      <c r="R83" s="26" t="s">
        <v>1100</v>
      </c>
      <c r="S83" s="36" t="s">
        <v>1101</v>
      </c>
      <c r="T83" s="52">
        <v>0</v>
      </c>
      <c r="U83" s="22" t="s">
        <v>1102</v>
      </c>
      <c r="V83" s="18" t="str">
        <f>+Sitio_Publico[[#This Row],[idcoleccion]]&amp;"-"&amp;Sitio_Publico[[#This Row],[id]]</f>
        <v>000-82</v>
      </c>
      <c r="W83" s="18">
        <f>+VLOOKUP(Sitio_Publico[[#This Row],[territorio]],Estructura!$AE$4:$AH$1067,4,0)</f>
        <v>30004305</v>
      </c>
      <c r="X83" s="18" t="str">
        <f>+VLOOKUP(Sitio_Publico[[#This Row],[tema]],Estructura!$G$4:$J$532,4,0)</f>
        <v>T-19</v>
      </c>
      <c r="Y83" s="18" t="str">
        <f>+VLOOKUP(Sitio_Publico[[#This Row],[contenido]],Estructura!$L$4:$O$473,4,0)</f>
        <v>C-7</v>
      </c>
      <c r="Z83" s="18" t="str">
        <f>+VLOOKUP(Sitio_Publico[[#This Row],[Filtro Integrado]],Estructura!$U$4:$W$529,3,0)</f>
        <v>FI-0</v>
      </c>
      <c r="AA83" s="18" t="str">
        <f>+VLOOKUP(Sitio_Publico[[#This Row],[Muestra]],Estructura!$Y$4:$AB$483,4,0)</f>
        <v>M-00076</v>
      </c>
    </row>
    <row r="84" spans="1:27" ht="48" x14ac:dyDescent="0.3">
      <c r="A84" s="16">
        <f t="shared" si="1"/>
        <v>83</v>
      </c>
      <c r="B84" s="47" t="s">
        <v>15118</v>
      </c>
      <c r="C84" s="23" t="s">
        <v>622</v>
      </c>
      <c r="D84" s="23" t="s">
        <v>623</v>
      </c>
      <c r="E84" s="44">
        <v>16207</v>
      </c>
      <c r="F84" s="23" t="s">
        <v>666</v>
      </c>
      <c r="G84" s="23" t="s">
        <v>625</v>
      </c>
      <c r="H84" s="42" t="s">
        <v>458</v>
      </c>
      <c r="I84" s="28" t="s">
        <v>214</v>
      </c>
      <c r="J84" s="12" t="s">
        <v>393</v>
      </c>
      <c r="K84" s="46" t="s">
        <v>667</v>
      </c>
      <c r="L84" s="33" t="s">
        <v>627</v>
      </c>
      <c r="M84" s="12" t="s">
        <v>668</v>
      </c>
      <c r="N84" s="12" t="s">
        <v>629</v>
      </c>
      <c r="O84" s="34" t="s">
        <v>1103</v>
      </c>
      <c r="P84" s="34" t="s">
        <v>1104</v>
      </c>
      <c r="Q84" s="25" t="s">
        <v>646</v>
      </c>
      <c r="R84" s="26" t="s">
        <v>1105</v>
      </c>
      <c r="S84" s="36" t="s">
        <v>1106</v>
      </c>
      <c r="T84" s="52">
        <v>0</v>
      </c>
      <c r="U84" s="22" t="s">
        <v>1107</v>
      </c>
      <c r="V84" s="18" t="str">
        <f>+Sitio_Publico[[#This Row],[idcoleccion]]&amp;"-"&amp;Sitio_Publico[[#This Row],[id]]</f>
        <v>000-83</v>
      </c>
      <c r="W84" s="18">
        <f>+VLOOKUP(Sitio_Publico[[#This Row],[territorio]],Estructura!$AE$4:$AH$1067,4,0)</f>
        <v>30016207</v>
      </c>
      <c r="X84" s="18" t="str">
        <f>+VLOOKUP(Sitio_Publico[[#This Row],[tema]],Estructura!$G$4:$J$532,4,0)</f>
        <v>T-15</v>
      </c>
      <c r="Y84" s="18" t="str">
        <f>+VLOOKUP(Sitio_Publico[[#This Row],[contenido]],Estructura!$L$4:$O$473,4,0)</f>
        <v>C-7</v>
      </c>
      <c r="Z84" s="18" t="str">
        <f>+VLOOKUP(Sitio_Publico[[#This Row],[Filtro Integrado]],Estructura!$U$4:$W$529,3,0)</f>
        <v>FI-0</v>
      </c>
      <c r="AA84" s="18" t="str">
        <f>+VLOOKUP(Sitio_Publico[[#This Row],[Muestra]],Estructura!$Y$4:$AB$483,4,0)</f>
        <v>M-00066</v>
      </c>
    </row>
    <row r="85" spans="1:27" ht="48" x14ac:dyDescent="0.3">
      <c r="A85" s="16">
        <f t="shared" si="1"/>
        <v>84</v>
      </c>
      <c r="B85" s="47" t="s">
        <v>15118</v>
      </c>
      <c r="C85" s="23" t="s">
        <v>622</v>
      </c>
      <c r="D85" s="23" t="s">
        <v>623</v>
      </c>
      <c r="E85" s="44">
        <v>13501</v>
      </c>
      <c r="F85" s="23" t="s">
        <v>688</v>
      </c>
      <c r="G85" s="23" t="s">
        <v>639</v>
      </c>
      <c r="H85" s="42" t="s">
        <v>458</v>
      </c>
      <c r="I85" s="28" t="s">
        <v>338</v>
      </c>
      <c r="J85" s="12" t="s">
        <v>393</v>
      </c>
      <c r="K85" s="46" t="s">
        <v>703</v>
      </c>
      <c r="L85" s="33" t="s">
        <v>652</v>
      </c>
      <c r="M85" s="12" t="s">
        <v>704</v>
      </c>
      <c r="N85" s="12" t="s">
        <v>629</v>
      </c>
      <c r="O85" s="34" t="s">
        <v>1108</v>
      </c>
      <c r="P85" s="34" t="s">
        <v>1109</v>
      </c>
      <c r="Q85" s="25" t="s">
        <v>646</v>
      </c>
      <c r="R85" s="26" t="s">
        <v>1110</v>
      </c>
      <c r="S85" s="36" t="s">
        <v>1111</v>
      </c>
      <c r="T85" s="52">
        <v>0</v>
      </c>
      <c r="U85" s="22" t="s">
        <v>1112</v>
      </c>
      <c r="V85" s="18" t="str">
        <f>+Sitio_Publico[[#This Row],[idcoleccion]]&amp;"-"&amp;Sitio_Publico[[#This Row],[id]]</f>
        <v>000-84</v>
      </c>
      <c r="W85" s="18">
        <f>+VLOOKUP(Sitio_Publico[[#This Row],[territorio]],Estructura!$AE$4:$AH$1067,4,0)</f>
        <v>30013501</v>
      </c>
      <c r="X85" s="18" t="str">
        <f>+VLOOKUP(Sitio_Publico[[#This Row],[tema]],Estructura!$G$4:$J$532,4,0)</f>
        <v>T-17</v>
      </c>
      <c r="Y85" s="18" t="str">
        <f>+VLOOKUP(Sitio_Publico[[#This Row],[contenido]],Estructura!$L$4:$O$473,4,0)</f>
        <v>C-8</v>
      </c>
      <c r="Z85" s="18" t="str">
        <f>+VLOOKUP(Sitio_Publico[[#This Row],[Filtro Integrado]],Estructura!$U$4:$W$529,3,0)</f>
        <v>FI-0</v>
      </c>
      <c r="AA85" s="18" t="str">
        <f>+VLOOKUP(Sitio_Publico[[#This Row],[Muestra]],Estructura!$Y$4:$AB$483,4,0)</f>
        <v>M-00069</v>
      </c>
    </row>
    <row r="86" spans="1:27" ht="36" x14ac:dyDescent="0.3">
      <c r="A86" s="16">
        <f t="shared" si="1"/>
        <v>85</v>
      </c>
      <c r="B86" s="47" t="s">
        <v>15118</v>
      </c>
      <c r="C86" s="23" t="s">
        <v>622</v>
      </c>
      <c r="D86" s="23" t="s">
        <v>623</v>
      </c>
      <c r="E86" s="44">
        <v>2</v>
      </c>
      <c r="F86" s="23" t="s">
        <v>1113</v>
      </c>
      <c r="G86" s="23" t="s">
        <v>1114</v>
      </c>
      <c r="H86" s="42" t="s">
        <v>457</v>
      </c>
      <c r="I86" s="28" t="s">
        <v>365</v>
      </c>
      <c r="J86" s="12" t="s">
        <v>393</v>
      </c>
      <c r="K86" s="46" t="s">
        <v>1115</v>
      </c>
      <c r="L86" s="33" t="s">
        <v>1116</v>
      </c>
      <c r="M86" s="12" t="s">
        <v>1117</v>
      </c>
      <c r="N86" s="12" t="s">
        <v>1118</v>
      </c>
      <c r="O86" s="34" t="s">
        <v>1119</v>
      </c>
      <c r="P86" s="34" t="s">
        <v>1120</v>
      </c>
      <c r="Q86" s="25" t="s">
        <v>1121</v>
      </c>
      <c r="R86" s="26" t="s">
        <v>1122</v>
      </c>
      <c r="S86" s="36" t="s">
        <v>1123</v>
      </c>
      <c r="T86" s="52">
        <v>0</v>
      </c>
      <c r="U86" s="22" t="s">
        <v>1125</v>
      </c>
      <c r="V86" s="18" t="str">
        <f>+Sitio_Publico[[#This Row],[idcoleccion]]&amp;"-"&amp;Sitio_Publico[[#This Row],[id]]</f>
        <v>000-85</v>
      </c>
      <c r="W86" s="18">
        <f>+VLOOKUP(Sitio_Publico[[#This Row],[territorio]],Estructura!$AE$4:$AH$1067,4,0)</f>
        <v>20000002</v>
      </c>
      <c r="X86" s="18" t="str">
        <f>+VLOOKUP(Sitio_Publico[[#This Row],[tema]],Estructura!$G$4:$J$532,4,0)</f>
        <v>T-21</v>
      </c>
      <c r="Y86" s="18" t="str">
        <f>+VLOOKUP(Sitio_Publico[[#This Row],[contenido]],Estructura!$L$4:$O$473,4,0)</f>
        <v>C-11</v>
      </c>
      <c r="Z86" s="18" t="str">
        <f>+VLOOKUP(Sitio_Publico[[#This Row],[Filtro Integrado]],Estructura!$U$4:$W$529,3,0)</f>
        <v>FI-0</v>
      </c>
      <c r="AA86" s="18" t="str">
        <f>+VLOOKUP(Sitio_Publico[[#This Row],[Muestra]],Estructura!$Y$4:$AB$483,4,0)</f>
        <v>M-00086</v>
      </c>
    </row>
    <row r="87" spans="1:27" ht="51" x14ac:dyDescent="0.3">
      <c r="A87" s="16">
        <f t="shared" si="1"/>
        <v>86</v>
      </c>
      <c r="B87" s="47" t="s">
        <v>15118</v>
      </c>
      <c r="C87" s="23" t="s">
        <v>622</v>
      </c>
      <c r="D87" s="23" t="s">
        <v>623</v>
      </c>
      <c r="E87" s="44">
        <v>9119</v>
      </c>
      <c r="F87" s="23" t="s">
        <v>624</v>
      </c>
      <c r="G87" s="23" t="s">
        <v>625</v>
      </c>
      <c r="H87" s="42" t="s">
        <v>458</v>
      </c>
      <c r="I87" s="28" t="s">
        <v>234</v>
      </c>
      <c r="J87" s="12" t="s">
        <v>393</v>
      </c>
      <c r="K87" s="46" t="s">
        <v>651</v>
      </c>
      <c r="L87" s="33" t="s">
        <v>627</v>
      </c>
      <c r="M87" s="12" t="s">
        <v>653</v>
      </c>
      <c r="N87" s="12" t="s">
        <v>629</v>
      </c>
      <c r="O87" s="34" t="s">
        <v>1126</v>
      </c>
      <c r="P87" s="34" t="s">
        <v>1127</v>
      </c>
      <c r="Q87" s="25" t="s">
        <v>646</v>
      </c>
      <c r="R87" s="26" t="s">
        <v>1128</v>
      </c>
      <c r="S87" s="36" t="s">
        <v>1129</v>
      </c>
      <c r="T87" s="52">
        <v>0</v>
      </c>
      <c r="U87" s="22" t="s">
        <v>1130</v>
      </c>
      <c r="V87" s="18" t="str">
        <f>+Sitio_Publico[[#This Row],[idcoleccion]]&amp;"-"&amp;Sitio_Publico[[#This Row],[id]]</f>
        <v>000-86</v>
      </c>
      <c r="W87" s="18">
        <f>+VLOOKUP(Sitio_Publico[[#This Row],[territorio]],Estructura!$AE$4:$AH$1067,4,0)</f>
        <v>30009119</v>
      </c>
      <c r="X87" s="18" t="str">
        <f>+VLOOKUP(Sitio_Publico[[#This Row],[tema]],Estructura!$G$4:$J$532,4,0)</f>
        <v>T-13</v>
      </c>
      <c r="Y87" s="18" t="str">
        <f>+VLOOKUP(Sitio_Publico[[#This Row],[contenido]],Estructura!$L$4:$O$473,4,0)</f>
        <v>C-7</v>
      </c>
      <c r="Z87" s="18" t="str">
        <f>+VLOOKUP(Sitio_Publico[[#This Row],[Filtro Integrado]],Estructura!$U$4:$W$529,3,0)</f>
        <v>FI-0</v>
      </c>
      <c r="AA87" s="18" t="str">
        <f>+VLOOKUP(Sitio_Publico[[#This Row],[Muestra]],Estructura!$Y$4:$AB$483,4,0)</f>
        <v>M-00065</v>
      </c>
    </row>
    <row r="88" spans="1:27" ht="60" x14ac:dyDescent="0.3">
      <c r="A88" s="16">
        <f t="shared" si="1"/>
        <v>87</v>
      </c>
      <c r="B88" s="47" t="s">
        <v>15118</v>
      </c>
      <c r="C88" s="23" t="s">
        <v>622</v>
      </c>
      <c r="D88" s="23" t="s">
        <v>623</v>
      </c>
      <c r="E88" s="44">
        <v>7307</v>
      </c>
      <c r="F88" s="23" t="s">
        <v>624</v>
      </c>
      <c r="G88" s="23" t="s">
        <v>639</v>
      </c>
      <c r="H88" s="42" t="s">
        <v>458</v>
      </c>
      <c r="I88" s="28" t="s">
        <v>151</v>
      </c>
      <c r="J88" s="12" t="s">
        <v>393</v>
      </c>
      <c r="K88" s="46" t="s">
        <v>904</v>
      </c>
      <c r="L88" s="33" t="s">
        <v>652</v>
      </c>
      <c r="M88" s="12" t="s">
        <v>653</v>
      </c>
      <c r="N88" s="12" t="s">
        <v>629</v>
      </c>
      <c r="O88" s="34" t="s">
        <v>1131</v>
      </c>
      <c r="P88" s="34" t="s">
        <v>1132</v>
      </c>
      <c r="Q88" s="25" t="s">
        <v>646</v>
      </c>
      <c r="R88" s="26" t="s">
        <v>1133</v>
      </c>
      <c r="S88" s="36" t="s">
        <v>1134</v>
      </c>
      <c r="T88" s="52">
        <v>0</v>
      </c>
      <c r="U88" s="22" t="s">
        <v>1135</v>
      </c>
      <c r="V88" s="18" t="str">
        <f>+Sitio_Publico[[#This Row],[idcoleccion]]&amp;"-"&amp;Sitio_Publico[[#This Row],[id]]</f>
        <v>000-87</v>
      </c>
      <c r="W88" s="18">
        <f>+VLOOKUP(Sitio_Publico[[#This Row],[territorio]],Estructura!$AE$4:$AH$1067,4,0)</f>
        <v>30007307</v>
      </c>
      <c r="X88" s="18" t="str">
        <f>+VLOOKUP(Sitio_Publico[[#This Row],[tema]],Estructura!$G$4:$J$532,4,0)</f>
        <v>T-13</v>
      </c>
      <c r="Y88" s="18" t="str">
        <f>+VLOOKUP(Sitio_Publico[[#This Row],[contenido]],Estructura!$L$4:$O$473,4,0)</f>
        <v>C-8</v>
      </c>
      <c r="Z88" s="18" t="str">
        <f>+VLOOKUP(Sitio_Publico[[#This Row],[Filtro Integrado]],Estructura!$U$4:$W$529,3,0)</f>
        <v>FI-0</v>
      </c>
      <c r="AA88" s="18" t="str">
        <f>+VLOOKUP(Sitio_Publico[[#This Row],[Muestra]],Estructura!$Y$4:$AB$483,4,0)</f>
        <v>M-00083</v>
      </c>
    </row>
    <row r="89" spans="1:27" ht="40.799999999999997" x14ac:dyDescent="0.3">
      <c r="A89" s="16">
        <f t="shared" si="1"/>
        <v>88</v>
      </c>
      <c r="B89" s="47" t="s">
        <v>15118</v>
      </c>
      <c r="C89" s="23" t="s">
        <v>637</v>
      </c>
      <c r="D89" s="23" t="s">
        <v>623</v>
      </c>
      <c r="E89" s="44">
        <v>3</v>
      </c>
      <c r="F89" s="23" t="s">
        <v>638</v>
      </c>
      <c r="G89" s="23" t="s">
        <v>732</v>
      </c>
      <c r="H89" s="42" t="s">
        <v>457</v>
      </c>
      <c r="I89" s="28" t="s">
        <v>366</v>
      </c>
      <c r="J89" s="12" t="s">
        <v>393</v>
      </c>
      <c r="K89" s="46" t="s">
        <v>733</v>
      </c>
      <c r="L89" s="33" t="s">
        <v>641</v>
      </c>
      <c r="M89" s="12" t="s">
        <v>642</v>
      </c>
      <c r="N89" s="12" t="s">
        <v>643</v>
      </c>
      <c r="O89" s="34" t="s">
        <v>1136</v>
      </c>
      <c r="P89" s="34" t="s">
        <v>1137</v>
      </c>
      <c r="Q89" s="25" t="s">
        <v>646</v>
      </c>
      <c r="R89" s="26" t="s">
        <v>1138</v>
      </c>
      <c r="S89" s="36" t="s">
        <v>1139</v>
      </c>
      <c r="T89" s="52">
        <v>0</v>
      </c>
      <c r="U89" s="22" t="s">
        <v>1141</v>
      </c>
      <c r="V89" s="18" t="str">
        <f>+Sitio_Publico[[#This Row],[idcoleccion]]&amp;"-"&amp;Sitio_Publico[[#This Row],[id]]</f>
        <v>000-88</v>
      </c>
      <c r="W89" s="18">
        <f>+VLOOKUP(Sitio_Publico[[#This Row],[territorio]],Estructura!$AE$4:$AH$1067,4,0)</f>
        <v>20000003</v>
      </c>
      <c r="X89" s="18" t="str">
        <f>+VLOOKUP(Sitio_Publico[[#This Row],[tema]],Estructura!$G$4:$J$532,4,0)</f>
        <v>T-14</v>
      </c>
      <c r="Y89" s="18" t="str">
        <f>+VLOOKUP(Sitio_Publico[[#This Row],[contenido]],Estructura!$L$4:$O$473,4,0)</f>
        <v>C-10</v>
      </c>
      <c r="Z89" s="18" t="str">
        <f>+VLOOKUP(Sitio_Publico[[#This Row],[Filtro Integrado]],Estructura!$U$4:$W$529,3,0)</f>
        <v>FI-0</v>
      </c>
      <c r="AA89" s="18" t="str">
        <f>+VLOOKUP(Sitio_Publico[[#This Row],[Muestra]],Estructura!$Y$4:$AB$483,4,0)</f>
        <v>M-00072</v>
      </c>
    </row>
    <row r="90" spans="1:27" ht="48" x14ac:dyDescent="0.3">
      <c r="A90" s="16">
        <f t="shared" si="1"/>
        <v>89</v>
      </c>
      <c r="B90" s="47" t="s">
        <v>15118</v>
      </c>
      <c r="C90" s="23" t="s">
        <v>622</v>
      </c>
      <c r="D90" s="23" t="s">
        <v>623</v>
      </c>
      <c r="E90" s="44">
        <v>1</v>
      </c>
      <c r="F90" s="23" t="s">
        <v>681</v>
      </c>
      <c r="G90" s="23" t="s">
        <v>625</v>
      </c>
      <c r="H90" s="42" t="s">
        <v>457</v>
      </c>
      <c r="I90" s="28" t="s">
        <v>364</v>
      </c>
      <c r="J90" s="12" t="s">
        <v>393</v>
      </c>
      <c r="K90" s="46" t="s">
        <v>1142</v>
      </c>
      <c r="L90" s="33" t="s">
        <v>465</v>
      </c>
      <c r="M90" s="12" t="s">
        <v>794</v>
      </c>
      <c r="N90" s="12" t="s">
        <v>629</v>
      </c>
      <c r="O90" s="34" t="s">
        <v>1143</v>
      </c>
      <c r="P90" s="34" t="s">
        <v>1144</v>
      </c>
      <c r="Q90" s="25" t="s">
        <v>1145</v>
      </c>
      <c r="R90" s="26" t="s">
        <v>1146</v>
      </c>
      <c r="S90" s="36" t="s">
        <v>1147</v>
      </c>
      <c r="T90" s="52">
        <v>0</v>
      </c>
      <c r="U90" s="22" t="s">
        <v>1148</v>
      </c>
      <c r="V90" s="18" t="str">
        <f>+Sitio_Publico[[#This Row],[idcoleccion]]&amp;"-"&amp;Sitio_Publico[[#This Row],[id]]</f>
        <v>000-89</v>
      </c>
      <c r="W90" s="18">
        <f>+VLOOKUP(Sitio_Publico[[#This Row],[territorio]],Estructura!$AE$4:$AH$1067,4,0)</f>
        <v>20000001</v>
      </c>
      <c r="X90" s="18" t="str">
        <f>+VLOOKUP(Sitio_Publico[[#This Row],[tema]],Estructura!$G$4:$J$532,4,0)</f>
        <v>T-16</v>
      </c>
      <c r="Y90" s="18" t="str">
        <f>+VLOOKUP(Sitio_Publico[[#This Row],[contenido]],Estructura!$L$4:$O$473,4,0)</f>
        <v>C-7</v>
      </c>
      <c r="Z90" s="18" t="str">
        <f>+VLOOKUP(Sitio_Publico[[#This Row],[Filtro Integrado]],Estructura!$U$4:$W$529,3,0)</f>
        <v>FI-0</v>
      </c>
      <c r="AA90" s="18" t="str">
        <f>+VLOOKUP(Sitio_Publico[[#This Row],[Muestra]],Estructura!$Y$4:$AB$483,4,0)</f>
        <v>M-00087</v>
      </c>
    </row>
    <row r="91" spans="1:27" ht="48" x14ac:dyDescent="0.3">
      <c r="A91" s="16">
        <f t="shared" si="1"/>
        <v>90</v>
      </c>
      <c r="B91" s="47" t="s">
        <v>15118</v>
      </c>
      <c r="C91" s="23" t="s">
        <v>622</v>
      </c>
      <c r="D91" s="23" t="s">
        <v>623</v>
      </c>
      <c r="E91" s="44">
        <v>13128</v>
      </c>
      <c r="F91" s="23" t="s">
        <v>767</v>
      </c>
      <c r="G91" s="23" t="s">
        <v>639</v>
      </c>
      <c r="H91" s="42" t="s">
        <v>458</v>
      </c>
      <c r="I91" s="28" t="s">
        <v>323</v>
      </c>
      <c r="J91" s="12" t="s">
        <v>393</v>
      </c>
      <c r="K91" s="46" t="s">
        <v>780</v>
      </c>
      <c r="L91" s="33" t="s">
        <v>652</v>
      </c>
      <c r="M91" s="12" t="s">
        <v>781</v>
      </c>
      <c r="N91" s="12" t="s">
        <v>629</v>
      </c>
      <c r="O91" s="34" t="s">
        <v>1149</v>
      </c>
      <c r="P91" s="34" t="s">
        <v>1150</v>
      </c>
      <c r="Q91" s="25" t="s">
        <v>646</v>
      </c>
      <c r="R91" s="26" t="s">
        <v>1151</v>
      </c>
      <c r="S91" s="36" t="s">
        <v>1152</v>
      </c>
      <c r="T91" s="52">
        <v>0</v>
      </c>
      <c r="U91" s="22" t="s">
        <v>1153</v>
      </c>
      <c r="V91" s="18" t="str">
        <f>+Sitio_Publico[[#This Row],[idcoleccion]]&amp;"-"&amp;Sitio_Publico[[#This Row],[id]]</f>
        <v>000-90</v>
      </c>
      <c r="W91" s="18">
        <f>+VLOOKUP(Sitio_Publico[[#This Row],[territorio]],Estructura!$AE$4:$AH$1067,4,0)</f>
        <v>30013128</v>
      </c>
      <c r="X91" s="18" t="str">
        <f>+VLOOKUP(Sitio_Publico[[#This Row],[tema]],Estructura!$G$4:$J$532,4,0)</f>
        <v>T-19</v>
      </c>
      <c r="Y91" s="18" t="str">
        <f>+VLOOKUP(Sitio_Publico[[#This Row],[contenido]],Estructura!$L$4:$O$473,4,0)</f>
        <v>C-8</v>
      </c>
      <c r="Z91" s="18" t="str">
        <f>+VLOOKUP(Sitio_Publico[[#This Row],[Filtro Integrado]],Estructura!$U$4:$W$529,3,0)</f>
        <v>FI-0</v>
      </c>
      <c r="AA91" s="18" t="str">
        <f>+VLOOKUP(Sitio_Publico[[#This Row],[Muestra]],Estructura!$Y$4:$AB$483,4,0)</f>
        <v>M-00076</v>
      </c>
    </row>
    <row r="92" spans="1:27" ht="48" x14ac:dyDescent="0.3">
      <c r="A92" s="16">
        <f t="shared" si="1"/>
        <v>91</v>
      </c>
      <c r="B92" s="47" t="s">
        <v>15118</v>
      </c>
      <c r="C92" s="23" t="s">
        <v>622</v>
      </c>
      <c r="D92" s="23" t="s">
        <v>623</v>
      </c>
      <c r="E92" s="44">
        <v>5802</v>
      </c>
      <c r="F92" s="23" t="s">
        <v>681</v>
      </c>
      <c r="G92" s="23" t="s">
        <v>625</v>
      </c>
      <c r="H92" s="42" t="s">
        <v>458</v>
      </c>
      <c r="I92" s="28" t="s">
        <v>97</v>
      </c>
      <c r="J92" s="12" t="s">
        <v>393</v>
      </c>
      <c r="K92" s="46" t="s">
        <v>793</v>
      </c>
      <c r="L92" s="33" t="s">
        <v>627</v>
      </c>
      <c r="M92" s="12" t="s">
        <v>794</v>
      </c>
      <c r="N92" s="12" t="s">
        <v>629</v>
      </c>
      <c r="O92" s="34" t="s">
        <v>1154</v>
      </c>
      <c r="P92" s="34" t="s">
        <v>1155</v>
      </c>
      <c r="Q92" s="25" t="s">
        <v>646</v>
      </c>
      <c r="R92" s="26" t="s">
        <v>1156</v>
      </c>
      <c r="S92" s="36" t="s">
        <v>1157</v>
      </c>
      <c r="T92" s="52">
        <v>0</v>
      </c>
      <c r="U92" s="22" t="s">
        <v>1158</v>
      </c>
      <c r="V92" s="18" t="str">
        <f>+Sitio_Publico[[#This Row],[idcoleccion]]&amp;"-"&amp;Sitio_Publico[[#This Row],[id]]</f>
        <v>000-91</v>
      </c>
      <c r="W92" s="18">
        <f>+VLOOKUP(Sitio_Publico[[#This Row],[territorio]],Estructura!$AE$4:$AH$1067,4,0)</f>
        <v>30005802</v>
      </c>
      <c r="X92" s="18" t="str">
        <f>+VLOOKUP(Sitio_Publico[[#This Row],[tema]],Estructura!$G$4:$J$532,4,0)</f>
        <v>T-16</v>
      </c>
      <c r="Y92" s="18" t="str">
        <f>+VLOOKUP(Sitio_Publico[[#This Row],[contenido]],Estructura!$L$4:$O$473,4,0)</f>
        <v>C-7</v>
      </c>
      <c r="Z92" s="18" t="str">
        <f>+VLOOKUP(Sitio_Publico[[#This Row],[Filtro Integrado]],Estructura!$U$4:$W$529,3,0)</f>
        <v>FI-0</v>
      </c>
      <c r="AA92" s="18" t="str">
        <f>+VLOOKUP(Sitio_Publico[[#This Row],[Muestra]],Estructura!$Y$4:$AB$483,4,0)</f>
        <v>M-00077</v>
      </c>
    </row>
    <row r="93" spans="1:27" ht="48" x14ac:dyDescent="0.3">
      <c r="A93" s="16">
        <f t="shared" si="1"/>
        <v>92</v>
      </c>
      <c r="B93" s="47" t="s">
        <v>15118</v>
      </c>
      <c r="C93" s="23" t="s">
        <v>622</v>
      </c>
      <c r="D93" s="23" t="s">
        <v>623</v>
      </c>
      <c r="E93" s="44">
        <v>13</v>
      </c>
      <c r="F93" s="23" t="s">
        <v>688</v>
      </c>
      <c r="G93" s="23" t="s">
        <v>625</v>
      </c>
      <c r="H93" s="42" t="s">
        <v>457</v>
      </c>
      <c r="I93" s="28" t="s">
        <v>376</v>
      </c>
      <c r="J93" s="12" t="s">
        <v>393</v>
      </c>
      <c r="K93" s="46" t="s">
        <v>1159</v>
      </c>
      <c r="L93" s="33" t="s">
        <v>465</v>
      </c>
      <c r="M93" s="12" t="s">
        <v>690</v>
      </c>
      <c r="N93" s="12" t="s">
        <v>629</v>
      </c>
      <c r="O93" s="34" t="s">
        <v>1160</v>
      </c>
      <c r="P93" s="34" t="s">
        <v>1161</v>
      </c>
      <c r="Q93" s="25" t="s">
        <v>1145</v>
      </c>
      <c r="R93" s="26" t="s">
        <v>1162</v>
      </c>
      <c r="S93" s="36" t="s">
        <v>1163</v>
      </c>
      <c r="T93" s="52">
        <v>0</v>
      </c>
      <c r="U93" s="22" t="s">
        <v>1164</v>
      </c>
      <c r="V93" s="18" t="str">
        <f>+Sitio_Publico[[#This Row],[idcoleccion]]&amp;"-"&amp;Sitio_Publico[[#This Row],[id]]</f>
        <v>000-92</v>
      </c>
      <c r="W93" s="18">
        <f>+VLOOKUP(Sitio_Publico[[#This Row],[territorio]],Estructura!$AE$4:$AH$1067,4,0)</f>
        <v>20000013</v>
      </c>
      <c r="X93" s="18" t="str">
        <f>+VLOOKUP(Sitio_Publico[[#This Row],[tema]],Estructura!$G$4:$J$532,4,0)</f>
        <v>T-17</v>
      </c>
      <c r="Y93" s="18" t="str">
        <f>+VLOOKUP(Sitio_Publico[[#This Row],[contenido]],Estructura!$L$4:$O$473,4,0)</f>
        <v>C-7</v>
      </c>
      <c r="Z93" s="18" t="str">
        <f>+VLOOKUP(Sitio_Publico[[#This Row],[Filtro Integrado]],Estructura!$U$4:$W$529,3,0)</f>
        <v>FI-0</v>
      </c>
      <c r="AA93" s="18" t="str">
        <f>+VLOOKUP(Sitio_Publico[[#This Row],[Muestra]],Estructura!$Y$4:$AB$483,4,0)</f>
        <v>M-00088</v>
      </c>
    </row>
    <row r="94" spans="1:27" ht="48" x14ac:dyDescent="0.3">
      <c r="A94" s="16">
        <f t="shared" si="1"/>
        <v>93</v>
      </c>
      <c r="B94" s="47" t="s">
        <v>15118</v>
      </c>
      <c r="C94" s="23" t="s">
        <v>622</v>
      </c>
      <c r="D94" s="23" t="s">
        <v>623</v>
      </c>
      <c r="E94" s="44">
        <v>16109</v>
      </c>
      <c r="F94" s="23" t="s">
        <v>681</v>
      </c>
      <c r="G94" s="23" t="s">
        <v>639</v>
      </c>
      <c r="H94" s="42" t="s">
        <v>458</v>
      </c>
      <c r="I94" s="28" t="s">
        <v>215</v>
      </c>
      <c r="J94" s="12" t="s">
        <v>393</v>
      </c>
      <c r="K94" s="46" t="s">
        <v>793</v>
      </c>
      <c r="L94" s="33" t="s">
        <v>652</v>
      </c>
      <c r="M94" s="12" t="s">
        <v>794</v>
      </c>
      <c r="N94" s="12" t="s">
        <v>629</v>
      </c>
      <c r="O94" s="34" t="s">
        <v>1165</v>
      </c>
      <c r="P94" s="34" t="s">
        <v>1166</v>
      </c>
      <c r="Q94" s="25" t="s">
        <v>646</v>
      </c>
      <c r="R94" s="26" t="s">
        <v>1167</v>
      </c>
      <c r="S94" s="36" t="s">
        <v>1168</v>
      </c>
      <c r="T94" s="52">
        <v>0</v>
      </c>
      <c r="U94" s="22" t="s">
        <v>1169</v>
      </c>
      <c r="V94" s="18" t="str">
        <f>+Sitio_Publico[[#This Row],[idcoleccion]]&amp;"-"&amp;Sitio_Publico[[#This Row],[id]]</f>
        <v>000-93</v>
      </c>
      <c r="W94" s="18">
        <f>+VLOOKUP(Sitio_Publico[[#This Row],[territorio]],Estructura!$AE$4:$AH$1067,4,0)</f>
        <v>30016109</v>
      </c>
      <c r="X94" s="18" t="str">
        <f>+VLOOKUP(Sitio_Publico[[#This Row],[tema]],Estructura!$G$4:$J$532,4,0)</f>
        <v>T-16</v>
      </c>
      <c r="Y94" s="18" t="str">
        <f>+VLOOKUP(Sitio_Publico[[#This Row],[contenido]],Estructura!$L$4:$O$473,4,0)</f>
        <v>C-8</v>
      </c>
      <c r="Z94" s="18" t="str">
        <f>+VLOOKUP(Sitio_Publico[[#This Row],[Filtro Integrado]],Estructura!$U$4:$W$529,3,0)</f>
        <v>FI-0</v>
      </c>
      <c r="AA94" s="18" t="str">
        <f>+VLOOKUP(Sitio_Publico[[#This Row],[Muestra]],Estructura!$Y$4:$AB$483,4,0)</f>
        <v>M-00077</v>
      </c>
    </row>
    <row r="95" spans="1:27" ht="72" x14ac:dyDescent="0.3">
      <c r="A95" s="16">
        <f t="shared" si="1"/>
        <v>94</v>
      </c>
      <c r="B95" s="47" t="s">
        <v>15118</v>
      </c>
      <c r="C95" s="23" t="s">
        <v>622</v>
      </c>
      <c r="D95" s="23" t="s">
        <v>623</v>
      </c>
      <c r="E95" s="44">
        <v>13121</v>
      </c>
      <c r="F95" s="23" t="s">
        <v>624</v>
      </c>
      <c r="G95" s="23" t="s">
        <v>639</v>
      </c>
      <c r="H95" s="42" t="s">
        <v>458</v>
      </c>
      <c r="I95" s="28" t="s">
        <v>317</v>
      </c>
      <c r="J95" s="12" t="s">
        <v>393</v>
      </c>
      <c r="K95" s="46" t="s">
        <v>626</v>
      </c>
      <c r="L95" s="33" t="s">
        <v>652</v>
      </c>
      <c r="M95" s="12" t="s">
        <v>1170</v>
      </c>
      <c r="N95" s="12" t="s">
        <v>629</v>
      </c>
      <c r="O95" s="34" t="s">
        <v>1171</v>
      </c>
      <c r="P95" s="34" t="s">
        <v>1172</v>
      </c>
      <c r="Q95" s="25" t="s">
        <v>646</v>
      </c>
      <c r="R95" s="26" t="s">
        <v>1173</v>
      </c>
      <c r="S95" s="36" t="s">
        <v>1174</v>
      </c>
      <c r="T95" s="52">
        <v>0</v>
      </c>
      <c r="U95" s="22" t="s">
        <v>1175</v>
      </c>
      <c r="V95" s="18" t="str">
        <f>+Sitio_Publico[[#This Row],[idcoleccion]]&amp;"-"&amp;Sitio_Publico[[#This Row],[id]]</f>
        <v>000-94</v>
      </c>
      <c r="W95" s="18">
        <f>+VLOOKUP(Sitio_Publico[[#This Row],[territorio]],Estructura!$AE$4:$AH$1067,4,0)</f>
        <v>30013121</v>
      </c>
      <c r="X95" s="18" t="str">
        <f>+VLOOKUP(Sitio_Publico[[#This Row],[tema]],Estructura!$G$4:$J$532,4,0)</f>
        <v>T-13</v>
      </c>
      <c r="Y95" s="18" t="str">
        <f>+VLOOKUP(Sitio_Publico[[#This Row],[contenido]],Estructura!$L$4:$O$473,4,0)</f>
        <v>C-8</v>
      </c>
      <c r="Z95" s="18" t="str">
        <f>+VLOOKUP(Sitio_Publico[[#This Row],[Filtro Integrado]],Estructura!$U$4:$W$529,3,0)</f>
        <v>FI-0</v>
      </c>
      <c r="AA95" s="18" t="str">
        <f>+VLOOKUP(Sitio_Publico[[#This Row],[Muestra]],Estructura!$Y$4:$AB$483,4,0)</f>
        <v>M-00063</v>
      </c>
    </row>
    <row r="96" spans="1:27" ht="48" x14ac:dyDescent="0.3">
      <c r="A96" s="16">
        <f t="shared" si="1"/>
        <v>95</v>
      </c>
      <c r="B96" s="47" t="s">
        <v>15118</v>
      </c>
      <c r="C96" s="23" t="s">
        <v>622</v>
      </c>
      <c r="D96" s="23" t="s">
        <v>623</v>
      </c>
      <c r="E96" s="44">
        <v>7109</v>
      </c>
      <c r="F96" s="23" t="s">
        <v>767</v>
      </c>
      <c r="G96" s="23" t="s">
        <v>625</v>
      </c>
      <c r="H96" s="42" t="s">
        <v>458</v>
      </c>
      <c r="I96" s="28" t="s">
        <v>140</v>
      </c>
      <c r="J96" s="12" t="s">
        <v>393</v>
      </c>
      <c r="K96" s="46" t="s">
        <v>780</v>
      </c>
      <c r="L96" s="33" t="s">
        <v>627</v>
      </c>
      <c r="M96" s="12" t="s">
        <v>781</v>
      </c>
      <c r="N96" s="12" t="s">
        <v>629</v>
      </c>
      <c r="O96" s="34" t="s">
        <v>1176</v>
      </c>
      <c r="P96" s="34" t="s">
        <v>1177</v>
      </c>
      <c r="Q96" s="25" t="s">
        <v>646</v>
      </c>
      <c r="R96" s="26" t="s">
        <v>1178</v>
      </c>
      <c r="S96" s="36" t="s">
        <v>1179</v>
      </c>
      <c r="T96" s="52">
        <v>0</v>
      </c>
      <c r="U96" s="22" t="s">
        <v>1180</v>
      </c>
      <c r="V96" s="18" t="str">
        <f>+Sitio_Publico[[#This Row],[idcoleccion]]&amp;"-"&amp;Sitio_Publico[[#This Row],[id]]</f>
        <v>000-95</v>
      </c>
      <c r="W96" s="18">
        <f>+VLOOKUP(Sitio_Publico[[#This Row],[territorio]],Estructura!$AE$4:$AH$1067,4,0)</f>
        <v>30007109</v>
      </c>
      <c r="X96" s="18" t="str">
        <f>+VLOOKUP(Sitio_Publico[[#This Row],[tema]],Estructura!$G$4:$J$532,4,0)</f>
        <v>T-19</v>
      </c>
      <c r="Y96" s="18" t="str">
        <f>+VLOOKUP(Sitio_Publico[[#This Row],[contenido]],Estructura!$L$4:$O$473,4,0)</f>
        <v>C-7</v>
      </c>
      <c r="Z96" s="18" t="str">
        <f>+VLOOKUP(Sitio_Publico[[#This Row],[Filtro Integrado]],Estructura!$U$4:$W$529,3,0)</f>
        <v>FI-0</v>
      </c>
      <c r="AA96" s="18" t="str">
        <f>+VLOOKUP(Sitio_Publico[[#This Row],[Muestra]],Estructura!$Y$4:$AB$483,4,0)</f>
        <v>M-00076</v>
      </c>
    </row>
    <row r="97" spans="1:27" ht="48" x14ac:dyDescent="0.3">
      <c r="A97" s="16">
        <f t="shared" si="1"/>
        <v>96</v>
      </c>
      <c r="B97" s="47" t="s">
        <v>15118</v>
      </c>
      <c r="C97" s="23" t="s">
        <v>622</v>
      </c>
      <c r="D97" s="23" t="s">
        <v>623</v>
      </c>
      <c r="E97" s="44">
        <v>14102</v>
      </c>
      <c r="F97" s="23" t="s">
        <v>767</v>
      </c>
      <c r="G97" s="23" t="s">
        <v>639</v>
      </c>
      <c r="H97" s="42" t="s">
        <v>458</v>
      </c>
      <c r="I97" s="28" t="s">
        <v>349</v>
      </c>
      <c r="J97" s="12" t="s">
        <v>393</v>
      </c>
      <c r="K97" s="46" t="s">
        <v>857</v>
      </c>
      <c r="L97" s="33" t="s">
        <v>652</v>
      </c>
      <c r="M97" s="12" t="s">
        <v>704</v>
      </c>
      <c r="N97" s="12" t="s">
        <v>629</v>
      </c>
      <c r="O97" s="34" t="s">
        <v>1181</v>
      </c>
      <c r="P97" s="34" t="s">
        <v>1182</v>
      </c>
      <c r="Q97" s="25" t="s">
        <v>646</v>
      </c>
      <c r="R97" s="26" t="s">
        <v>1183</v>
      </c>
      <c r="S97" s="36" t="s">
        <v>1184</v>
      </c>
      <c r="T97" s="52">
        <v>0</v>
      </c>
      <c r="U97" s="22" t="s">
        <v>1185</v>
      </c>
      <c r="V97" s="18" t="str">
        <f>+Sitio_Publico[[#This Row],[idcoleccion]]&amp;"-"&amp;Sitio_Publico[[#This Row],[id]]</f>
        <v>000-96</v>
      </c>
      <c r="W97" s="18">
        <f>+VLOOKUP(Sitio_Publico[[#This Row],[territorio]],Estructura!$AE$4:$AH$1067,4,0)</f>
        <v>30014102</v>
      </c>
      <c r="X97" s="18" t="str">
        <f>+VLOOKUP(Sitio_Publico[[#This Row],[tema]],Estructura!$G$4:$J$532,4,0)</f>
        <v>T-19</v>
      </c>
      <c r="Y97" s="18" t="str">
        <f>+VLOOKUP(Sitio_Publico[[#This Row],[contenido]],Estructura!$L$4:$O$473,4,0)</f>
        <v>C-8</v>
      </c>
      <c r="Z97" s="18" t="str">
        <f>+VLOOKUP(Sitio_Publico[[#This Row],[Filtro Integrado]],Estructura!$U$4:$W$529,3,0)</f>
        <v>FI-0</v>
      </c>
      <c r="AA97" s="18" t="str">
        <f>+VLOOKUP(Sitio_Publico[[#This Row],[Muestra]],Estructura!$Y$4:$AB$483,4,0)</f>
        <v>M-00081</v>
      </c>
    </row>
    <row r="98" spans="1:27" ht="48" x14ac:dyDescent="0.3">
      <c r="A98" s="16">
        <f t="shared" si="1"/>
        <v>97</v>
      </c>
      <c r="B98" s="47" t="s">
        <v>15118</v>
      </c>
      <c r="C98" s="23" t="s">
        <v>622</v>
      </c>
      <c r="D98" s="23" t="s">
        <v>623</v>
      </c>
      <c r="E98" s="44">
        <v>9111</v>
      </c>
      <c r="F98" s="23" t="s">
        <v>681</v>
      </c>
      <c r="G98" s="23" t="s">
        <v>625</v>
      </c>
      <c r="H98" s="42" t="s">
        <v>458</v>
      </c>
      <c r="I98" s="28" t="s">
        <v>226</v>
      </c>
      <c r="J98" s="12" t="s">
        <v>393</v>
      </c>
      <c r="K98" s="46" t="s">
        <v>682</v>
      </c>
      <c r="L98" s="33" t="s">
        <v>627</v>
      </c>
      <c r="M98" s="12" t="s">
        <v>628</v>
      </c>
      <c r="N98" s="12" t="s">
        <v>629</v>
      </c>
      <c r="O98" s="34" t="s">
        <v>1186</v>
      </c>
      <c r="P98" s="34" t="s">
        <v>1187</v>
      </c>
      <c r="Q98" s="25" t="s">
        <v>646</v>
      </c>
      <c r="R98" s="26" t="s">
        <v>1188</v>
      </c>
      <c r="S98" s="36" t="s">
        <v>1189</v>
      </c>
      <c r="T98" s="52">
        <v>0</v>
      </c>
      <c r="U98" s="22" t="s">
        <v>1190</v>
      </c>
      <c r="V98" s="18" t="str">
        <f>+Sitio_Publico[[#This Row],[idcoleccion]]&amp;"-"&amp;Sitio_Publico[[#This Row],[id]]</f>
        <v>000-97</v>
      </c>
      <c r="W98" s="18">
        <f>+VLOOKUP(Sitio_Publico[[#This Row],[territorio]],Estructura!$AE$4:$AH$1067,4,0)</f>
        <v>30009111</v>
      </c>
      <c r="X98" s="18" t="str">
        <f>+VLOOKUP(Sitio_Publico[[#This Row],[tema]],Estructura!$G$4:$J$532,4,0)</f>
        <v>T-16</v>
      </c>
      <c r="Y98" s="18" t="str">
        <f>+VLOOKUP(Sitio_Publico[[#This Row],[contenido]],Estructura!$L$4:$O$473,4,0)</f>
        <v>C-7</v>
      </c>
      <c r="Z98" s="18" t="str">
        <f>+VLOOKUP(Sitio_Publico[[#This Row],[Filtro Integrado]],Estructura!$U$4:$W$529,3,0)</f>
        <v>FI-0</v>
      </c>
      <c r="AA98" s="18" t="str">
        <f>+VLOOKUP(Sitio_Publico[[#This Row],[Muestra]],Estructura!$Y$4:$AB$483,4,0)</f>
        <v>M-00067</v>
      </c>
    </row>
    <row r="99" spans="1:27" ht="51" x14ac:dyDescent="0.3">
      <c r="A99" s="16">
        <f t="shared" si="1"/>
        <v>98</v>
      </c>
      <c r="B99" s="47" t="s">
        <v>15118</v>
      </c>
      <c r="C99" s="23" t="s">
        <v>622</v>
      </c>
      <c r="D99" s="23" t="s">
        <v>623</v>
      </c>
      <c r="E99" s="44">
        <v>11</v>
      </c>
      <c r="F99" s="23" t="s">
        <v>624</v>
      </c>
      <c r="G99" s="23" t="s">
        <v>639</v>
      </c>
      <c r="H99" s="42" t="s">
        <v>457</v>
      </c>
      <c r="I99" s="28" t="s">
        <v>374</v>
      </c>
      <c r="J99" s="12" t="s">
        <v>393</v>
      </c>
      <c r="K99" s="46" t="s">
        <v>739</v>
      </c>
      <c r="L99" s="33" t="s">
        <v>652</v>
      </c>
      <c r="M99" s="12" t="s">
        <v>704</v>
      </c>
      <c r="N99" s="12" t="s">
        <v>629</v>
      </c>
      <c r="O99" s="34" t="s">
        <v>1191</v>
      </c>
      <c r="P99" s="34" t="s">
        <v>1192</v>
      </c>
      <c r="Q99" s="25" t="s">
        <v>646</v>
      </c>
      <c r="R99" s="26" t="s">
        <v>1193</v>
      </c>
      <c r="S99" s="36" t="s">
        <v>1194</v>
      </c>
      <c r="T99" s="52">
        <v>0</v>
      </c>
      <c r="U99" s="22" t="s">
        <v>1196</v>
      </c>
      <c r="V99" s="18" t="str">
        <f>+Sitio_Publico[[#This Row],[idcoleccion]]&amp;"-"&amp;Sitio_Publico[[#This Row],[id]]</f>
        <v>000-98</v>
      </c>
      <c r="W99" s="18">
        <f>+VLOOKUP(Sitio_Publico[[#This Row],[territorio]],Estructura!$AE$4:$AH$1067,4,0)</f>
        <v>20000011</v>
      </c>
      <c r="X99" s="18" t="str">
        <f>+VLOOKUP(Sitio_Publico[[#This Row],[tema]],Estructura!$G$4:$J$532,4,0)</f>
        <v>T-13</v>
      </c>
      <c r="Y99" s="18" t="str">
        <f>+VLOOKUP(Sitio_Publico[[#This Row],[contenido]],Estructura!$L$4:$O$473,4,0)</f>
        <v>C-8</v>
      </c>
      <c r="Z99" s="18" t="str">
        <f>+VLOOKUP(Sitio_Publico[[#This Row],[Filtro Integrado]],Estructura!$U$4:$W$529,3,0)</f>
        <v>FI-0</v>
      </c>
      <c r="AA99" s="18" t="str">
        <f>+VLOOKUP(Sitio_Publico[[#This Row],[Muestra]],Estructura!$Y$4:$AB$483,4,0)</f>
        <v>M-00073</v>
      </c>
    </row>
    <row r="100" spans="1:27" ht="48" x14ac:dyDescent="0.3">
      <c r="A100" s="16">
        <f t="shared" si="1"/>
        <v>99</v>
      </c>
      <c r="B100" s="47" t="s">
        <v>15118</v>
      </c>
      <c r="C100" s="23" t="s">
        <v>622</v>
      </c>
      <c r="D100" s="23" t="s">
        <v>623</v>
      </c>
      <c r="E100" s="44">
        <v>13127</v>
      </c>
      <c r="F100" s="23" t="s">
        <v>681</v>
      </c>
      <c r="G100" s="23" t="s">
        <v>639</v>
      </c>
      <c r="H100" s="42" t="s">
        <v>458</v>
      </c>
      <c r="I100" s="28" t="s">
        <v>16</v>
      </c>
      <c r="J100" s="12" t="s">
        <v>393</v>
      </c>
      <c r="K100" s="46" t="s">
        <v>682</v>
      </c>
      <c r="L100" s="33" t="s">
        <v>652</v>
      </c>
      <c r="M100" s="12" t="s">
        <v>653</v>
      </c>
      <c r="N100" s="12" t="s">
        <v>629</v>
      </c>
      <c r="O100" s="34" t="s">
        <v>1197</v>
      </c>
      <c r="P100" s="34" t="s">
        <v>1198</v>
      </c>
      <c r="Q100" s="25" t="s">
        <v>646</v>
      </c>
      <c r="R100" s="26" t="s">
        <v>1199</v>
      </c>
      <c r="S100" s="36" t="s">
        <v>1200</v>
      </c>
      <c r="T100" s="52">
        <v>0</v>
      </c>
      <c r="U100" s="22" t="s">
        <v>1201</v>
      </c>
      <c r="V100" s="18" t="str">
        <f>+Sitio_Publico[[#This Row],[idcoleccion]]&amp;"-"&amp;Sitio_Publico[[#This Row],[id]]</f>
        <v>000-99</v>
      </c>
      <c r="W100" s="18">
        <f>+VLOOKUP(Sitio_Publico[[#This Row],[territorio]],Estructura!$AE$4:$AH$1067,4,0)</f>
        <v>30013127</v>
      </c>
      <c r="X100" s="18" t="str">
        <f>+VLOOKUP(Sitio_Publico[[#This Row],[tema]],Estructura!$G$4:$J$532,4,0)</f>
        <v>T-16</v>
      </c>
      <c r="Y100" s="18" t="str">
        <f>+VLOOKUP(Sitio_Publico[[#This Row],[contenido]],Estructura!$L$4:$O$473,4,0)</f>
        <v>C-8</v>
      </c>
      <c r="Z100" s="18" t="str">
        <f>+VLOOKUP(Sitio_Publico[[#This Row],[Filtro Integrado]],Estructura!$U$4:$W$529,3,0)</f>
        <v>FI-0</v>
      </c>
      <c r="AA100" s="18" t="str">
        <f>+VLOOKUP(Sitio_Publico[[#This Row],[Muestra]],Estructura!$Y$4:$AB$483,4,0)</f>
        <v>M-00067</v>
      </c>
    </row>
    <row r="101" spans="1:27" ht="48" x14ac:dyDescent="0.3">
      <c r="A101" s="16">
        <f t="shared" si="1"/>
        <v>100</v>
      </c>
      <c r="B101" s="47" t="s">
        <v>15118</v>
      </c>
      <c r="C101" s="23" t="s">
        <v>622</v>
      </c>
      <c r="D101" s="23" t="s">
        <v>623</v>
      </c>
      <c r="E101" s="44">
        <v>9</v>
      </c>
      <c r="F101" s="23" t="s">
        <v>681</v>
      </c>
      <c r="G101" s="23" t="s">
        <v>639</v>
      </c>
      <c r="H101" s="42" t="s">
        <v>457</v>
      </c>
      <c r="I101" s="28" t="s">
        <v>372</v>
      </c>
      <c r="J101" s="12" t="s">
        <v>393</v>
      </c>
      <c r="K101" s="46" t="s">
        <v>793</v>
      </c>
      <c r="L101" s="33" t="s">
        <v>652</v>
      </c>
      <c r="M101" s="12" t="s">
        <v>794</v>
      </c>
      <c r="N101" s="12" t="s">
        <v>629</v>
      </c>
      <c r="O101" s="34" t="s">
        <v>1202</v>
      </c>
      <c r="P101" s="34" t="s">
        <v>1203</v>
      </c>
      <c r="Q101" s="25" t="s">
        <v>646</v>
      </c>
      <c r="R101" s="26" t="s">
        <v>1204</v>
      </c>
      <c r="S101" s="36" t="s">
        <v>1205</v>
      </c>
      <c r="T101" s="52">
        <v>0</v>
      </c>
      <c r="U101" s="22" t="s">
        <v>1206</v>
      </c>
      <c r="V101" s="18" t="str">
        <f>+Sitio_Publico[[#This Row],[idcoleccion]]&amp;"-"&amp;Sitio_Publico[[#This Row],[id]]</f>
        <v>000-100</v>
      </c>
      <c r="W101" s="18">
        <f>+VLOOKUP(Sitio_Publico[[#This Row],[territorio]],Estructura!$AE$4:$AH$1067,4,0)</f>
        <v>20000009</v>
      </c>
      <c r="X101" s="18" t="str">
        <f>+VLOOKUP(Sitio_Publico[[#This Row],[tema]],Estructura!$G$4:$J$532,4,0)</f>
        <v>T-16</v>
      </c>
      <c r="Y101" s="18" t="str">
        <f>+VLOOKUP(Sitio_Publico[[#This Row],[contenido]],Estructura!$L$4:$O$473,4,0)</f>
        <v>C-8</v>
      </c>
      <c r="Z101" s="18" t="str">
        <f>+VLOOKUP(Sitio_Publico[[#This Row],[Filtro Integrado]],Estructura!$U$4:$W$529,3,0)</f>
        <v>FI-0</v>
      </c>
      <c r="AA101" s="18" t="str">
        <f>+VLOOKUP(Sitio_Publico[[#This Row],[Muestra]],Estructura!$Y$4:$AB$483,4,0)</f>
        <v>M-00077</v>
      </c>
    </row>
    <row r="102" spans="1:27" ht="40.799999999999997" x14ac:dyDescent="0.3">
      <c r="A102" s="16">
        <f t="shared" si="1"/>
        <v>101</v>
      </c>
      <c r="B102" s="47" t="s">
        <v>15118</v>
      </c>
      <c r="C102" s="23" t="s">
        <v>622</v>
      </c>
      <c r="D102" s="23" t="s">
        <v>623</v>
      </c>
      <c r="E102" s="44">
        <v>6106</v>
      </c>
      <c r="F102" s="23" t="s">
        <v>814</v>
      </c>
      <c r="G102" s="23" t="s">
        <v>710</v>
      </c>
      <c r="H102" s="42" t="s">
        <v>458</v>
      </c>
      <c r="I102" s="28" t="s">
        <v>105</v>
      </c>
      <c r="J102" s="12" t="s">
        <v>393</v>
      </c>
      <c r="K102" s="46" t="s">
        <v>815</v>
      </c>
      <c r="L102" s="33" t="s">
        <v>712</v>
      </c>
      <c r="M102" s="12" t="s">
        <v>713</v>
      </c>
      <c r="N102" s="12" t="s">
        <v>714</v>
      </c>
      <c r="O102" s="34" t="s">
        <v>1207</v>
      </c>
      <c r="P102" s="34" t="s">
        <v>1208</v>
      </c>
      <c r="Q102" s="25" t="s">
        <v>646</v>
      </c>
      <c r="R102" s="26" t="s">
        <v>1209</v>
      </c>
      <c r="S102" s="36" t="s">
        <v>1210</v>
      </c>
      <c r="T102" s="52">
        <v>0</v>
      </c>
      <c r="U102" s="22" t="s">
        <v>1211</v>
      </c>
      <c r="V102" s="18" t="str">
        <f>+Sitio_Publico[[#This Row],[idcoleccion]]&amp;"-"&amp;Sitio_Publico[[#This Row],[id]]</f>
        <v>000-101</v>
      </c>
      <c r="W102" s="18">
        <f>+VLOOKUP(Sitio_Publico[[#This Row],[territorio]],Estructura!$AE$4:$AH$1067,4,0)</f>
        <v>30006106</v>
      </c>
      <c r="X102" s="18" t="str">
        <f>+VLOOKUP(Sitio_Publico[[#This Row],[tema]],Estructura!$G$4:$J$532,4,0)</f>
        <v>T-20</v>
      </c>
      <c r="Y102" s="18" t="str">
        <f>+VLOOKUP(Sitio_Publico[[#This Row],[contenido]],Estructura!$L$4:$O$473,4,0)</f>
        <v>C-9</v>
      </c>
      <c r="Z102" s="18" t="str">
        <f>+VLOOKUP(Sitio_Publico[[#This Row],[Filtro Integrado]],Estructura!$U$4:$W$529,3,0)</f>
        <v>FI-0</v>
      </c>
      <c r="AA102" s="18" t="str">
        <f>+VLOOKUP(Sitio_Publico[[#This Row],[Muestra]],Estructura!$Y$4:$AB$483,4,0)</f>
        <v>M-00079</v>
      </c>
    </row>
    <row r="103" spans="1:27" ht="48" x14ac:dyDescent="0.3">
      <c r="A103" s="16">
        <f t="shared" si="1"/>
        <v>102</v>
      </c>
      <c r="B103" s="47" t="s">
        <v>15118</v>
      </c>
      <c r="C103" s="23" t="s">
        <v>622</v>
      </c>
      <c r="D103" s="23" t="s">
        <v>623</v>
      </c>
      <c r="E103" s="44">
        <v>14202</v>
      </c>
      <c r="F103" s="23" t="s">
        <v>688</v>
      </c>
      <c r="G103" s="23" t="s">
        <v>639</v>
      </c>
      <c r="H103" s="42" t="s">
        <v>458</v>
      </c>
      <c r="I103" s="28" t="s">
        <v>356</v>
      </c>
      <c r="J103" s="12" t="s">
        <v>393</v>
      </c>
      <c r="K103" s="46" t="s">
        <v>726</v>
      </c>
      <c r="L103" s="33" t="s">
        <v>652</v>
      </c>
      <c r="M103" s="12" t="s">
        <v>653</v>
      </c>
      <c r="N103" s="12" t="s">
        <v>629</v>
      </c>
      <c r="O103" s="34" t="s">
        <v>1212</v>
      </c>
      <c r="P103" s="34" t="s">
        <v>1213</v>
      </c>
      <c r="Q103" s="25" t="s">
        <v>646</v>
      </c>
      <c r="R103" s="26" t="s">
        <v>1214</v>
      </c>
      <c r="S103" s="36" t="s">
        <v>1215</v>
      </c>
      <c r="T103" s="52">
        <v>0</v>
      </c>
      <c r="U103" s="22" t="s">
        <v>1216</v>
      </c>
      <c r="V103" s="18" t="str">
        <f>+Sitio_Publico[[#This Row],[idcoleccion]]&amp;"-"&amp;Sitio_Publico[[#This Row],[id]]</f>
        <v>000-102</v>
      </c>
      <c r="W103" s="18">
        <f>+VLOOKUP(Sitio_Publico[[#This Row],[territorio]],Estructura!$AE$4:$AH$1067,4,0)</f>
        <v>30014202</v>
      </c>
      <c r="X103" s="18" t="str">
        <f>+VLOOKUP(Sitio_Publico[[#This Row],[tema]],Estructura!$G$4:$J$532,4,0)</f>
        <v>T-17</v>
      </c>
      <c r="Y103" s="18" t="str">
        <f>+VLOOKUP(Sitio_Publico[[#This Row],[contenido]],Estructura!$L$4:$O$473,4,0)</f>
        <v>C-8</v>
      </c>
      <c r="Z103" s="18" t="str">
        <f>+VLOOKUP(Sitio_Publico[[#This Row],[Filtro Integrado]],Estructura!$U$4:$W$529,3,0)</f>
        <v>FI-0</v>
      </c>
      <c r="AA103" s="18" t="str">
        <f>+VLOOKUP(Sitio_Publico[[#This Row],[Muestra]],Estructura!$Y$4:$AB$483,4,0)</f>
        <v>M-00071</v>
      </c>
    </row>
    <row r="104" spans="1:27" ht="48" x14ac:dyDescent="0.3">
      <c r="A104" s="16">
        <f t="shared" si="1"/>
        <v>103</v>
      </c>
      <c r="B104" s="47" t="s">
        <v>15118</v>
      </c>
      <c r="C104" s="23" t="s">
        <v>622</v>
      </c>
      <c r="D104" s="23" t="s">
        <v>623</v>
      </c>
      <c r="E104" s="44">
        <v>9110</v>
      </c>
      <c r="F104" s="23" t="s">
        <v>767</v>
      </c>
      <c r="G104" s="23" t="s">
        <v>639</v>
      </c>
      <c r="H104" s="42" t="s">
        <v>458</v>
      </c>
      <c r="I104" s="28" t="s">
        <v>225</v>
      </c>
      <c r="J104" s="12" t="s">
        <v>393</v>
      </c>
      <c r="K104" s="46" t="s">
        <v>768</v>
      </c>
      <c r="L104" s="33" t="s">
        <v>652</v>
      </c>
      <c r="M104" s="12" t="s">
        <v>653</v>
      </c>
      <c r="N104" s="12" t="s">
        <v>629</v>
      </c>
      <c r="O104" s="34" t="s">
        <v>1217</v>
      </c>
      <c r="P104" s="34" t="s">
        <v>1218</v>
      </c>
      <c r="Q104" s="25" t="s">
        <v>646</v>
      </c>
      <c r="R104" s="26" t="s">
        <v>1219</v>
      </c>
      <c r="S104" s="36" t="s">
        <v>1220</v>
      </c>
      <c r="T104" s="52">
        <v>0</v>
      </c>
      <c r="U104" s="22" t="s">
        <v>1221</v>
      </c>
      <c r="V104" s="18" t="str">
        <f>+Sitio_Publico[[#This Row],[idcoleccion]]&amp;"-"&amp;Sitio_Publico[[#This Row],[id]]</f>
        <v>000-103</v>
      </c>
      <c r="W104" s="18">
        <f>+VLOOKUP(Sitio_Publico[[#This Row],[territorio]],Estructura!$AE$4:$AH$1067,4,0)</f>
        <v>30009110</v>
      </c>
      <c r="X104" s="18" t="str">
        <f>+VLOOKUP(Sitio_Publico[[#This Row],[tema]],Estructura!$G$4:$J$532,4,0)</f>
        <v>T-19</v>
      </c>
      <c r="Y104" s="18" t="str">
        <f>+VLOOKUP(Sitio_Publico[[#This Row],[contenido]],Estructura!$L$4:$O$473,4,0)</f>
        <v>C-8</v>
      </c>
      <c r="Z104" s="18" t="str">
        <f>+VLOOKUP(Sitio_Publico[[#This Row],[Filtro Integrado]],Estructura!$U$4:$W$529,3,0)</f>
        <v>FI-0</v>
      </c>
      <c r="AA104" s="18" t="str">
        <f>+VLOOKUP(Sitio_Publico[[#This Row],[Muestra]],Estructura!$Y$4:$AB$483,4,0)</f>
        <v>M-00075</v>
      </c>
    </row>
    <row r="105" spans="1:27" ht="51" x14ac:dyDescent="0.3">
      <c r="A105" s="16">
        <f t="shared" si="1"/>
        <v>104</v>
      </c>
      <c r="B105" s="47" t="s">
        <v>15118</v>
      </c>
      <c r="C105" s="23" t="s">
        <v>622</v>
      </c>
      <c r="D105" s="23" t="s">
        <v>623</v>
      </c>
      <c r="E105" s="44">
        <v>4106</v>
      </c>
      <c r="F105" s="23" t="s">
        <v>624</v>
      </c>
      <c r="G105" s="23" t="s">
        <v>625</v>
      </c>
      <c r="H105" s="42" t="s">
        <v>458</v>
      </c>
      <c r="I105" s="28" t="s">
        <v>54</v>
      </c>
      <c r="J105" s="12" t="s">
        <v>393</v>
      </c>
      <c r="K105" s="46" t="s">
        <v>651</v>
      </c>
      <c r="L105" s="33" t="s">
        <v>627</v>
      </c>
      <c r="M105" s="12" t="s">
        <v>653</v>
      </c>
      <c r="N105" s="12" t="s">
        <v>629</v>
      </c>
      <c r="O105" s="34" t="s">
        <v>1222</v>
      </c>
      <c r="P105" s="34" t="s">
        <v>1223</v>
      </c>
      <c r="Q105" s="25" t="s">
        <v>646</v>
      </c>
      <c r="R105" s="26" t="s">
        <v>1224</v>
      </c>
      <c r="S105" s="36" t="s">
        <v>1225</v>
      </c>
      <c r="T105" s="52">
        <v>0</v>
      </c>
      <c r="U105" s="22" t="s">
        <v>1226</v>
      </c>
      <c r="V105" s="18" t="str">
        <f>+Sitio_Publico[[#This Row],[idcoleccion]]&amp;"-"&amp;Sitio_Publico[[#This Row],[id]]</f>
        <v>000-104</v>
      </c>
      <c r="W105" s="18">
        <f>+VLOOKUP(Sitio_Publico[[#This Row],[territorio]],Estructura!$AE$4:$AH$1067,4,0)</f>
        <v>30004106</v>
      </c>
      <c r="X105" s="18" t="str">
        <f>+VLOOKUP(Sitio_Publico[[#This Row],[tema]],Estructura!$G$4:$J$532,4,0)</f>
        <v>T-13</v>
      </c>
      <c r="Y105" s="18" t="str">
        <f>+VLOOKUP(Sitio_Publico[[#This Row],[contenido]],Estructura!$L$4:$O$473,4,0)</f>
        <v>C-7</v>
      </c>
      <c r="Z105" s="18" t="str">
        <f>+VLOOKUP(Sitio_Publico[[#This Row],[Filtro Integrado]],Estructura!$U$4:$W$529,3,0)</f>
        <v>FI-0</v>
      </c>
      <c r="AA105" s="18" t="str">
        <f>+VLOOKUP(Sitio_Publico[[#This Row],[Muestra]],Estructura!$Y$4:$AB$483,4,0)</f>
        <v>M-00065</v>
      </c>
    </row>
    <row r="106" spans="1:27" ht="48" x14ac:dyDescent="0.3">
      <c r="A106" s="16">
        <f t="shared" si="1"/>
        <v>105</v>
      </c>
      <c r="B106" s="47" t="s">
        <v>15118</v>
      </c>
      <c r="C106" s="23" t="s">
        <v>622</v>
      </c>
      <c r="D106" s="23" t="s">
        <v>623</v>
      </c>
      <c r="E106" s="44">
        <v>13123</v>
      </c>
      <c r="F106" s="23" t="s">
        <v>688</v>
      </c>
      <c r="G106" s="23" t="s">
        <v>639</v>
      </c>
      <c r="H106" s="42" t="s">
        <v>458</v>
      </c>
      <c r="I106" s="28" t="s">
        <v>319</v>
      </c>
      <c r="J106" s="12" t="s">
        <v>393</v>
      </c>
      <c r="K106" s="46" t="s">
        <v>689</v>
      </c>
      <c r="L106" s="33" t="s">
        <v>652</v>
      </c>
      <c r="M106" s="12" t="s">
        <v>690</v>
      </c>
      <c r="N106" s="12" t="s">
        <v>629</v>
      </c>
      <c r="O106" s="34" t="s">
        <v>1227</v>
      </c>
      <c r="P106" s="34" t="s">
        <v>1228</v>
      </c>
      <c r="Q106" s="25" t="s">
        <v>646</v>
      </c>
      <c r="R106" s="26" t="s">
        <v>1229</v>
      </c>
      <c r="S106" s="36" t="s">
        <v>1230</v>
      </c>
      <c r="T106" s="52">
        <v>0</v>
      </c>
      <c r="U106" s="22" t="s">
        <v>1231</v>
      </c>
      <c r="V106" s="18" t="str">
        <f>+Sitio_Publico[[#This Row],[idcoleccion]]&amp;"-"&amp;Sitio_Publico[[#This Row],[id]]</f>
        <v>000-105</v>
      </c>
      <c r="W106" s="18">
        <f>+VLOOKUP(Sitio_Publico[[#This Row],[territorio]],Estructura!$AE$4:$AH$1067,4,0)</f>
        <v>30013123</v>
      </c>
      <c r="X106" s="18" t="str">
        <f>+VLOOKUP(Sitio_Publico[[#This Row],[tema]],Estructura!$G$4:$J$532,4,0)</f>
        <v>T-17</v>
      </c>
      <c r="Y106" s="18" t="str">
        <f>+VLOOKUP(Sitio_Publico[[#This Row],[contenido]],Estructura!$L$4:$O$473,4,0)</f>
        <v>C-8</v>
      </c>
      <c r="Z106" s="18" t="str">
        <f>+VLOOKUP(Sitio_Publico[[#This Row],[Filtro Integrado]],Estructura!$U$4:$W$529,3,0)</f>
        <v>FI-0</v>
      </c>
      <c r="AA106" s="18" t="str">
        <f>+VLOOKUP(Sitio_Publico[[#This Row],[Muestra]],Estructura!$Y$4:$AB$483,4,0)</f>
        <v>M-00068</v>
      </c>
    </row>
    <row r="107" spans="1:27" ht="51" x14ac:dyDescent="0.3">
      <c r="A107" s="16">
        <f t="shared" si="1"/>
        <v>106</v>
      </c>
      <c r="B107" s="47" t="s">
        <v>15118</v>
      </c>
      <c r="C107" s="23" t="s">
        <v>622</v>
      </c>
      <c r="D107" s="23" t="s">
        <v>623</v>
      </c>
      <c r="E107" s="44">
        <v>8110</v>
      </c>
      <c r="F107" s="23" t="s">
        <v>624</v>
      </c>
      <c r="G107" s="23" t="s">
        <v>639</v>
      </c>
      <c r="H107" s="42" t="s">
        <v>458</v>
      </c>
      <c r="I107" s="28" t="s">
        <v>171</v>
      </c>
      <c r="J107" s="12" t="s">
        <v>393</v>
      </c>
      <c r="K107" s="46" t="s">
        <v>739</v>
      </c>
      <c r="L107" s="33" t="s">
        <v>652</v>
      </c>
      <c r="M107" s="12" t="s">
        <v>704</v>
      </c>
      <c r="N107" s="12" t="s">
        <v>629</v>
      </c>
      <c r="O107" s="34" t="s">
        <v>1232</v>
      </c>
      <c r="P107" s="34" t="s">
        <v>1233</v>
      </c>
      <c r="Q107" s="25" t="s">
        <v>646</v>
      </c>
      <c r="R107" s="26" t="s">
        <v>1234</v>
      </c>
      <c r="S107" s="36" t="s">
        <v>1235</v>
      </c>
      <c r="T107" s="52">
        <v>0</v>
      </c>
      <c r="U107" s="22" t="s">
        <v>1236</v>
      </c>
      <c r="V107" s="18" t="str">
        <f>+Sitio_Publico[[#This Row],[idcoleccion]]&amp;"-"&amp;Sitio_Publico[[#This Row],[id]]</f>
        <v>000-106</v>
      </c>
      <c r="W107" s="18">
        <f>+VLOOKUP(Sitio_Publico[[#This Row],[territorio]],Estructura!$AE$4:$AH$1067,4,0)</f>
        <v>30008110</v>
      </c>
      <c r="X107" s="18" t="str">
        <f>+VLOOKUP(Sitio_Publico[[#This Row],[tema]],Estructura!$G$4:$J$532,4,0)</f>
        <v>T-13</v>
      </c>
      <c r="Y107" s="18" t="str">
        <f>+VLOOKUP(Sitio_Publico[[#This Row],[contenido]],Estructura!$L$4:$O$473,4,0)</f>
        <v>C-8</v>
      </c>
      <c r="Z107" s="18" t="str">
        <f>+VLOOKUP(Sitio_Publico[[#This Row],[Filtro Integrado]],Estructura!$U$4:$W$529,3,0)</f>
        <v>FI-0</v>
      </c>
      <c r="AA107" s="18" t="str">
        <f>+VLOOKUP(Sitio_Publico[[#This Row],[Muestra]],Estructura!$Y$4:$AB$483,4,0)</f>
        <v>M-00073</v>
      </c>
    </row>
    <row r="108" spans="1:27" ht="48" x14ac:dyDescent="0.3">
      <c r="A108" s="16">
        <f t="shared" si="1"/>
        <v>107</v>
      </c>
      <c r="B108" s="47" t="s">
        <v>15118</v>
      </c>
      <c r="C108" s="23" t="s">
        <v>622</v>
      </c>
      <c r="D108" s="23" t="s">
        <v>623</v>
      </c>
      <c r="E108" s="44">
        <v>13201</v>
      </c>
      <c r="F108" s="23" t="s">
        <v>688</v>
      </c>
      <c r="G108" s="23" t="s">
        <v>639</v>
      </c>
      <c r="H108" s="42" t="s">
        <v>458</v>
      </c>
      <c r="I108" s="28" t="s">
        <v>328</v>
      </c>
      <c r="J108" s="12" t="s">
        <v>393</v>
      </c>
      <c r="K108" s="46" t="s">
        <v>689</v>
      </c>
      <c r="L108" s="33" t="s">
        <v>652</v>
      </c>
      <c r="M108" s="12" t="s">
        <v>690</v>
      </c>
      <c r="N108" s="12" t="s">
        <v>629</v>
      </c>
      <c r="O108" s="34" t="s">
        <v>1237</v>
      </c>
      <c r="P108" s="34" t="s">
        <v>1238</v>
      </c>
      <c r="Q108" s="25" t="s">
        <v>646</v>
      </c>
      <c r="R108" s="26" t="s">
        <v>1239</v>
      </c>
      <c r="S108" s="36" t="s">
        <v>1240</v>
      </c>
      <c r="T108" s="52">
        <v>0</v>
      </c>
      <c r="U108" s="22" t="s">
        <v>1241</v>
      </c>
      <c r="V108" s="18" t="str">
        <f>+Sitio_Publico[[#This Row],[idcoleccion]]&amp;"-"&amp;Sitio_Publico[[#This Row],[id]]</f>
        <v>000-107</v>
      </c>
      <c r="W108" s="18">
        <f>+VLOOKUP(Sitio_Publico[[#This Row],[territorio]],Estructura!$AE$4:$AH$1067,4,0)</f>
        <v>30013201</v>
      </c>
      <c r="X108" s="18" t="str">
        <f>+VLOOKUP(Sitio_Publico[[#This Row],[tema]],Estructura!$G$4:$J$532,4,0)</f>
        <v>T-17</v>
      </c>
      <c r="Y108" s="18" t="str">
        <f>+VLOOKUP(Sitio_Publico[[#This Row],[contenido]],Estructura!$L$4:$O$473,4,0)</f>
        <v>C-8</v>
      </c>
      <c r="Z108" s="18" t="str">
        <f>+VLOOKUP(Sitio_Publico[[#This Row],[Filtro Integrado]],Estructura!$U$4:$W$529,3,0)</f>
        <v>FI-0</v>
      </c>
      <c r="AA108" s="18" t="str">
        <f>+VLOOKUP(Sitio_Publico[[#This Row],[Muestra]],Estructura!$Y$4:$AB$483,4,0)</f>
        <v>M-00068</v>
      </c>
    </row>
    <row r="109" spans="1:27" ht="48" x14ac:dyDescent="0.3">
      <c r="A109" s="16">
        <f t="shared" si="1"/>
        <v>108</v>
      </c>
      <c r="B109" s="47" t="s">
        <v>15118</v>
      </c>
      <c r="C109" s="23" t="s">
        <v>622</v>
      </c>
      <c r="D109" s="23" t="s">
        <v>623</v>
      </c>
      <c r="E109" s="44">
        <v>11203</v>
      </c>
      <c r="F109" s="23" t="s">
        <v>666</v>
      </c>
      <c r="G109" s="23" t="s">
        <v>639</v>
      </c>
      <c r="H109" s="42" t="s">
        <v>458</v>
      </c>
      <c r="I109" s="28" t="s">
        <v>282</v>
      </c>
      <c r="J109" s="12" t="s">
        <v>393</v>
      </c>
      <c r="K109" s="46" t="s">
        <v>888</v>
      </c>
      <c r="L109" s="33" t="s">
        <v>652</v>
      </c>
      <c r="M109" s="12" t="s">
        <v>704</v>
      </c>
      <c r="N109" s="12" t="s">
        <v>629</v>
      </c>
      <c r="O109" s="34" t="s">
        <v>1242</v>
      </c>
      <c r="P109" s="34" t="s">
        <v>1243</v>
      </c>
      <c r="Q109" s="25" t="s">
        <v>646</v>
      </c>
      <c r="R109" s="26" t="s">
        <v>1244</v>
      </c>
      <c r="S109" s="36" t="s">
        <v>1245</v>
      </c>
      <c r="T109" s="52">
        <v>0</v>
      </c>
      <c r="U109" s="22" t="s">
        <v>1246</v>
      </c>
      <c r="V109" s="18" t="str">
        <f>+Sitio_Publico[[#This Row],[idcoleccion]]&amp;"-"&amp;Sitio_Publico[[#This Row],[id]]</f>
        <v>000-108</v>
      </c>
      <c r="W109" s="18">
        <f>+VLOOKUP(Sitio_Publico[[#This Row],[territorio]],Estructura!$AE$4:$AH$1067,4,0)</f>
        <v>30011203</v>
      </c>
      <c r="X109" s="18" t="str">
        <f>+VLOOKUP(Sitio_Publico[[#This Row],[tema]],Estructura!$G$4:$J$532,4,0)</f>
        <v>T-15</v>
      </c>
      <c r="Y109" s="18" t="str">
        <f>+VLOOKUP(Sitio_Publico[[#This Row],[contenido]],Estructura!$L$4:$O$473,4,0)</f>
        <v>C-8</v>
      </c>
      <c r="Z109" s="18" t="str">
        <f>+VLOOKUP(Sitio_Publico[[#This Row],[Filtro Integrado]],Estructura!$U$4:$W$529,3,0)</f>
        <v>FI-0</v>
      </c>
      <c r="AA109" s="18" t="str">
        <f>+VLOOKUP(Sitio_Publico[[#This Row],[Muestra]],Estructura!$Y$4:$AB$483,4,0)</f>
        <v>M-00082</v>
      </c>
    </row>
    <row r="110" spans="1:27" ht="48" x14ac:dyDescent="0.3">
      <c r="A110" s="16">
        <f t="shared" si="1"/>
        <v>109</v>
      </c>
      <c r="B110" s="47" t="s">
        <v>15118</v>
      </c>
      <c r="C110" s="23" t="s">
        <v>622</v>
      </c>
      <c r="D110" s="23" t="s">
        <v>623</v>
      </c>
      <c r="E110" s="44">
        <v>5501</v>
      </c>
      <c r="F110" s="23" t="s">
        <v>681</v>
      </c>
      <c r="G110" s="23" t="s">
        <v>639</v>
      </c>
      <c r="H110" s="42" t="s">
        <v>458</v>
      </c>
      <c r="I110" s="28" t="s">
        <v>79</v>
      </c>
      <c r="J110" s="12" t="s">
        <v>393</v>
      </c>
      <c r="K110" s="46" t="s">
        <v>841</v>
      </c>
      <c r="L110" s="33" t="s">
        <v>652</v>
      </c>
      <c r="M110" s="12" t="s">
        <v>704</v>
      </c>
      <c r="N110" s="12" t="s">
        <v>629</v>
      </c>
      <c r="O110" s="34" t="s">
        <v>1247</v>
      </c>
      <c r="P110" s="34" t="s">
        <v>1248</v>
      </c>
      <c r="Q110" s="25" t="s">
        <v>646</v>
      </c>
      <c r="R110" s="26" t="s">
        <v>1249</v>
      </c>
      <c r="S110" s="36" t="s">
        <v>1250</v>
      </c>
      <c r="T110" s="52">
        <v>0</v>
      </c>
      <c r="U110" s="22" t="s">
        <v>1251</v>
      </c>
      <c r="V110" s="18" t="str">
        <f>+Sitio_Publico[[#This Row],[idcoleccion]]&amp;"-"&amp;Sitio_Publico[[#This Row],[id]]</f>
        <v>000-109</v>
      </c>
      <c r="W110" s="18">
        <f>+VLOOKUP(Sitio_Publico[[#This Row],[territorio]],Estructura!$AE$4:$AH$1067,4,0)</f>
        <v>30005501</v>
      </c>
      <c r="X110" s="18" t="str">
        <f>+VLOOKUP(Sitio_Publico[[#This Row],[tema]],Estructura!$G$4:$J$532,4,0)</f>
        <v>T-16</v>
      </c>
      <c r="Y110" s="18" t="str">
        <f>+VLOOKUP(Sitio_Publico[[#This Row],[contenido]],Estructura!$L$4:$O$473,4,0)</f>
        <v>C-8</v>
      </c>
      <c r="Z110" s="18" t="str">
        <f>+VLOOKUP(Sitio_Publico[[#This Row],[Filtro Integrado]],Estructura!$U$4:$W$529,3,0)</f>
        <v>FI-0</v>
      </c>
      <c r="AA110" s="18" t="str">
        <f>+VLOOKUP(Sitio_Publico[[#This Row],[Muestra]],Estructura!$Y$4:$AB$483,4,0)</f>
        <v>M-00080</v>
      </c>
    </row>
    <row r="111" spans="1:27" ht="48" x14ac:dyDescent="0.3">
      <c r="A111" s="16">
        <f t="shared" si="1"/>
        <v>110</v>
      </c>
      <c r="B111" s="47" t="s">
        <v>15118</v>
      </c>
      <c r="C111" s="23" t="s">
        <v>622</v>
      </c>
      <c r="D111" s="23" t="s">
        <v>623</v>
      </c>
      <c r="E111" s="44">
        <v>13501</v>
      </c>
      <c r="F111" s="23" t="s">
        <v>767</v>
      </c>
      <c r="G111" s="23" t="s">
        <v>625</v>
      </c>
      <c r="H111" s="42" t="s">
        <v>458</v>
      </c>
      <c r="I111" s="28" t="s">
        <v>338</v>
      </c>
      <c r="J111" s="12" t="s">
        <v>393</v>
      </c>
      <c r="K111" s="46" t="s">
        <v>768</v>
      </c>
      <c r="L111" s="33" t="s">
        <v>627</v>
      </c>
      <c r="M111" s="12" t="s">
        <v>628</v>
      </c>
      <c r="N111" s="12" t="s">
        <v>629</v>
      </c>
      <c r="O111" s="34" t="s">
        <v>1252</v>
      </c>
      <c r="P111" s="34" t="s">
        <v>1253</v>
      </c>
      <c r="Q111" s="25" t="s">
        <v>646</v>
      </c>
      <c r="R111" s="26" t="s">
        <v>1254</v>
      </c>
      <c r="S111" s="36" t="s">
        <v>1255</v>
      </c>
      <c r="T111" s="52">
        <v>0</v>
      </c>
      <c r="U111" s="22" t="s">
        <v>1256</v>
      </c>
      <c r="V111" s="18" t="str">
        <f>+Sitio_Publico[[#This Row],[idcoleccion]]&amp;"-"&amp;Sitio_Publico[[#This Row],[id]]</f>
        <v>000-110</v>
      </c>
      <c r="W111" s="18">
        <f>+VLOOKUP(Sitio_Publico[[#This Row],[territorio]],Estructura!$AE$4:$AH$1067,4,0)</f>
        <v>30013501</v>
      </c>
      <c r="X111" s="18" t="str">
        <f>+VLOOKUP(Sitio_Publico[[#This Row],[tema]],Estructura!$G$4:$J$532,4,0)</f>
        <v>T-19</v>
      </c>
      <c r="Y111" s="18" t="str">
        <f>+VLOOKUP(Sitio_Publico[[#This Row],[contenido]],Estructura!$L$4:$O$473,4,0)</f>
        <v>C-7</v>
      </c>
      <c r="Z111" s="18" t="str">
        <f>+VLOOKUP(Sitio_Publico[[#This Row],[Filtro Integrado]],Estructura!$U$4:$W$529,3,0)</f>
        <v>FI-0</v>
      </c>
      <c r="AA111" s="18" t="str">
        <f>+VLOOKUP(Sitio_Publico[[#This Row],[Muestra]],Estructura!$Y$4:$AB$483,4,0)</f>
        <v>M-00075</v>
      </c>
    </row>
    <row r="112" spans="1:27" ht="72" x14ac:dyDescent="0.3">
      <c r="A112" s="16">
        <f t="shared" si="1"/>
        <v>111</v>
      </c>
      <c r="B112" s="47" t="s">
        <v>15118</v>
      </c>
      <c r="C112" s="23" t="s">
        <v>622</v>
      </c>
      <c r="D112" s="23" t="s">
        <v>623</v>
      </c>
      <c r="E112" s="44">
        <v>3202</v>
      </c>
      <c r="F112" s="23" t="s">
        <v>624</v>
      </c>
      <c r="G112" s="23" t="s">
        <v>639</v>
      </c>
      <c r="H112" s="42" t="s">
        <v>458</v>
      </c>
      <c r="I112" s="28" t="s">
        <v>45</v>
      </c>
      <c r="J112" s="12" t="s">
        <v>393</v>
      </c>
      <c r="K112" s="46" t="s">
        <v>626</v>
      </c>
      <c r="L112" s="33" t="s">
        <v>652</v>
      </c>
      <c r="M112" s="12" t="s">
        <v>1170</v>
      </c>
      <c r="N112" s="12" t="s">
        <v>629</v>
      </c>
      <c r="O112" s="34" t="s">
        <v>1257</v>
      </c>
      <c r="P112" s="34" t="s">
        <v>1258</v>
      </c>
      <c r="Q112" s="25" t="s">
        <v>646</v>
      </c>
      <c r="R112" s="26" t="s">
        <v>1259</v>
      </c>
      <c r="S112" s="36" t="s">
        <v>1260</v>
      </c>
      <c r="T112" s="52">
        <v>0</v>
      </c>
      <c r="U112" s="22" t="s">
        <v>1261</v>
      </c>
      <c r="V112" s="18" t="str">
        <f>+Sitio_Publico[[#This Row],[idcoleccion]]&amp;"-"&amp;Sitio_Publico[[#This Row],[id]]</f>
        <v>000-111</v>
      </c>
      <c r="W112" s="18">
        <f>+VLOOKUP(Sitio_Publico[[#This Row],[territorio]],Estructura!$AE$4:$AH$1067,4,0)</f>
        <v>30003202</v>
      </c>
      <c r="X112" s="18" t="str">
        <f>+VLOOKUP(Sitio_Publico[[#This Row],[tema]],Estructura!$G$4:$J$532,4,0)</f>
        <v>T-13</v>
      </c>
      <c r="Y112" s="18" t="str">
        <f>+VLOOKUP(Sitio_Publico[[#This Row],[contenido]],Estructura!$L$4:$O$473,4,0)</f>
        <v>C-8</v>
      </c>
      <c r="Z112" s="18" t="str">
        <f>+VLOOKUP(Sitio_Publico[[#This Row],[Filtro Integrado]],Estructura!$U$4:$W$529,3,0)</f>
        <v>FI-0</v>
      </c>
      <c r="AA112" s="18" t="str">
        <f>+VLOOKUP(Sitio_Publico[[#This Row],[Muestra]],Estructura!$Y$4:$AB$483,4,0)</f>
        <v>M-00063</v>
      </c>
    </row>
    <row r="113" spans="1:27" ht="72" x14ac:dyDescent="0.3">
      <c r="A113" s="16">
        <f t="shared" si="1"/>
        <v>112</v>
      </c>
      <c r="B113" s="47" t="s">
        <v>15118</v>
      </c>
      <c r="C113" s="23" t="s">
        <v>622</v>
      </c>
      <c r="D113" s="23" t="s">
        <v>623</v>
      </c>
      <c r="E113" s="44">
        <v>8306</v>
      </c>
      <c r="F113" s="23" t="s">
        <v>624</v>
      </c>
      <c r="G113" s="23" t="s">
        <v>639</v>
      </c>
      <c r="H113" s="42" t="s">
        <v>458</v>
      </c>
      <c r="I113" s="28" t="s">
        <v>186</v>
      </c>
      <c r="J113" s="12" t="s">
        <v>393</v>
      </c>
      <c r="K113" s="46" t="s">
        <v>626</v>
      </c>
      <c r="L113" s="33" t="s">
        <v>652</v>
      </c>
      <c r="M113" s="12" t="s">
        <v>1170</v>
      </c>
      <c r="N113" s="12" t="s">
        <v>629</v>
      </c>
      <c r="O113" s="34" t="s">
        <v>1262</v>
      </c>
      <c r="P113" s="34" t="s">
        <v>1263</v>
      </c>
      <c r="Q113" s="25" t="s">
        <v>646</v>
      </c>
      <c r="R113" s="26" t="s">
        <v>1264</v>
      </c>
      <c r="S113" s="36" t="s">
        <v>1265</v>
      </c>
      <c r="T113" s="52">
        <v>0</v>
      </c>
      <c r="U113" s="22" t="s">
        <v>1266</v>
      </c>
      <c r="V113" s="18" t="str">
        <f>+Sitio_Publico[[#This Row],[idcoleccion]]&amp;"-"&amp;Sitio_Publico[[#This Row],[id]]</f>
        <v>000-112</v>
      </c>
      <c r="W113" s="18">
        <f>+VLOOKUP(Sitio_Publico[[#This Row],[territorio]],Estructura!$AE$4:$AH$1067,4,0)</f>
        <v>30008306</v>
      </c>
      <c r="X113" s="18" t="str">
        <f>+VLOOKUP(Sitio_Publico[[#This Row],[tema]],Estructura!$G$4:$J$532,4,0)</f>
        <v>T-13</v>
      </c>
      <c r="Y113" s="18" t="str">
        <f>+VLOOKUP(Sitio_Publico[[#This Row],[contenido]],Estructura!$L$4:$O$473,4,0)</f>
        <v>C-8</v>
      </c>
      <c r="Z113" s="18" t="str">
        <f>+VLOOKUP(Sitio_Publico[[#This Row],[Filtro Integrado]],Estructura!$U$4:$W$529,3,0)</f>
        <v>FI-0</v>
      </c>
      <c r="AA113" s="18" t="str">
        <f>+VLOOKUP(Sitio_Publico[[#This Row],[Muestra]],Estructura!$Y$4:$AB$483,4,0)</f>
        <v>M-00063</v>
      </c>
    </row>
    <row r="114" spans="1:27" ht="48" x14ac:dyDescent="0.3">
      <c r="A114" s="16">
        <f t="shared" si="1"/>
        <v>113</v>
      </c>
      <c r="B114" s="47" t="s">
        <v>15118</v>
      </c>
      <c r="C114" s="23" t="s">
        <v>622</v>
      </c>
      <c r="D114" s="23" t="s">
        <v>623</v>
      </c>
      <c r="E114" s="44">
        <v>13503</v>
      </c>
      <c r="F114" s="23" t="s">
        <v>767</v>
      </c>
      <c r="G114" s="23" t="s">
        <v>639</v>
      </c>
      <c r="H114" s="42" t="s">
        <v>458</v>
      </c>
      <c r="I114" s="28" t="s">
        <v>340</v>
      </c>
      <c r="J114" s="12" t="s">
        <v>393</v>
      </c>
      <c r="K114" s="46" t="s">
        <v>780</v>
      </c>
      <c r="L114" s="33" t="s">
        <v>652</v>
      </c>
      <c r="M114" s="12" t="s">
        <v>781</v>
      </c>
      <c r="N114" s="12" t="s">
        <v>629</v>
      </c>
      <c r="O114" s="34" t="s">
        <v>1267</v>
      </c>
      <c r="P114" s="34" t="s">
        <v>1268</v>
      </c>
      <c r="Q114" s="25" t="s">
        <v>646</v>
      </c>
      <c r="R114" s="26" t="s">
        <v>1269</v>
      </c>
      <c r="S114" s="36" t="s">
        <v>1270</v>
      </c>
      <c r="T114" s="52">
        <v>0</v>
      </c>
      <c r="U114" s="22" t="s">
        <v>1271</v>
      </c>
      <c r="V114" s="18" t="str">
        <f>+Sitio_Publico[[#This Row],[idcoleccion]]&amp;"-"&amp;Sitio_Publico[[#This Row],[id]]</f>
        <v>000-113</v>
      </c>
      <c r="W114" s="18">
        <f>+VLOOKUP(Sitio_Publico[[#This Row],[territorio]],Estructura!$AE$4:$AH$1067,4,0)</f>
        <v>30013503</v>
      </c>
      <c r="X114" s="18" t="str">
        <f>+VLOOKUP(Sitio_Publico[[#This Row],[tema]],Estructura!$G$4:$J$532,4,0)</f>
        <v>T-19</v>
      </c>
      <c r="Y114" s="18" t="str">
        <f>+VLOOKUP(Sitio_Publico[[#This Row],[contenido]],Estructura!$L$4:$O$473,4,0)</f>
        <v>C-8</v>
      </c>
      <c r="Z114" s="18" t="str">
        <f>+VLOOKUP(Sitio_Publico[[#This Row],[Filtro Integrado]],Estructura!$U$4:$W$529,3,0)</f>
        <v>FI-0</v>
      </c>
      <c r="AA114" s="18" t="str">
        <f>+VLOOKUP(Sitio_Publico[[#This Row],[Muestra]],Estructura!$Y$4:$AB$483,4,0)</f>
        <v>M-00076</v>
      </c>
    </row>
    <row r="115" spans="1:27" ht="48" x14ac:dyDescent="0.3">
      <c r="A115" s="16">
        <f t="shared" si="1"/>
        <v>114</v>
      </c>
      <c r="B115" s="47" t="s">
        <v>15118</v>
      </c>
      <c r="C115" s="23" t="s">
        <v>622</v>
      </c>
      <c r="D115" s="23" t="s">
        <v>623</v>
      </c>
      <c r="E115" s="44">
        <v>6109</v>
      </c>
      <c r="F115" s="23" t="s">
        <v>666</v>
      </c>
      <c r="G115" s="23" t="s">
        <v>625</v>
      </c>
      <c r="H115" s="42" t="s">
        <v>458</v>
      </c>
      <c r="I115" s="28" t="s">
        <v>108</v>
      </c>
      <c r="J115" s="12" t="s">
        <v>393</v>
      </c>
      <c r="K115" s="46" t="s">
        <v>745</v>
      </c>
      <c r="L115" s="33" t="s">
        <v>627</v>
      </c>
      <c r="M115" s="12" t="s">
        <v>628</v>
      </c>
      <c r="N115" s="12" t="s">
        <v>629</v>
      </c>
      <c r="O115" s="34" t="s">
        <v>1272</v>
      </c>
      <c r="P115" s="34" t="s">
        <v>1273</v>
      </c>
      <c r="Q115" s="25" t="s">
        <v>646</v>
      </c>
      <c r="R115" s="26" t="s">
        <v>1274</v>
      </c>
      <c r="S115" s="36" t="s">
        <v>1275</v>
      </c>
      <c r="T115" s="52">
        <v>0</v>
      </c>
      <c r="U115" s="22" t="s">
        <v>1276</v>
      </c>
      <c r="V115" s="18" t="str">
        <f>+Sitio_Publico[[#This Row],[idcoleccion]]&amp;"-"&amp;Sitio_Publico[[#This Row],[id]]</f>
        <v>000-114</v>
      </c>
      <c r="W115" s="18">
        <f>+VLOOKUP(Sitio_Publico[[#This Row],[territorio]],Estructura!$AE$4:$AH$1067,4,0)</f>
        <v>30006109</v>
      </c>
      <c r="X115" s="18" t="str">
        <f>+VLOOKUP(Sitio_Publico[[#This Row],[tema]],Estructura!$G$4:$J$532,4,0)</f>
        <v>T-15</v>
      </c>
      <c r="Y115" s="18" t="str">
        <f>+VLOOKUP(Sitio_Publico[[#This Row],[contenido]],Estructura!$L$4:$O$473,4,0)</f>
        <v>C-7</v>
      </c>
      <c r="Z115" s="18" t="str">
        <f>+VLOOKUP(Sitio_Publico[[#This Row],[Filtro Integrado]],Estructura!$U$4:$W$529,3,0)</f>
        <v>FI-0</v>
      </c>
      <c r="AA115" s="18" t="str">
        <f>+VLOOKUP(Sitio_Publico[[#This Row],[Muestra]],Estructura!$Y$4:$AB$483,4,0)</f>
        <v>M-00074</v>
      </c>
    </row>
    <row r="116" spans="1:27" ht="48" x14ac:dyDescent="0.3">
      <c r="A116" s="16">
        <f t="shared" si="1"/>
        <v>115</v>
      </c>
      <c r="B116" s="47" t="s">
        <v>15118</v>
      </c>
      <c r="C116" s="23" t="s">
        <v>622</v>
      </c>
      <c r="D116" s="23" t="s">
        <v>623</v>
      </c>
      <c r="E116" s="44">
        <v>7203</v>
      </c>
      <c r="F116" s="23" t="s">
        <v>624</v>
      </c>
      <c r="G116" s="23" t="s">
        <v>639</v>
      </c>
      <c r="H116" s="42" t="s">
        <v>458</v>
      </c>
      <c r="I116" s="28" t="s">
        <v>144</v>
      </c>
      <c r="J116" s="12" t="s">
        <v>393</v>
      </c>
      <c r="K116" s="46" t="s">
        <v>651</v>
      </c>
      <c r="L116" s="33" t="s">
        <v>652</v>
      </c>
      <c r="M116" s="12" t="s">
        <v>653</v>
      </c>
      <c r="N116" s="12" t="s">
        <v>629</v>
      </c>
      <c r="O116" s="34" t="s">
        <v>1277</v>
      </c>
      <c r="P116" s="34" t="s">
        <v>1278</v>
      </c>
      <c r="Q116" s="25" t="s">
        <v>646</v>
      </c>
      <c r="R116" s="26" t="s">
        <v>1279</v>
      </c>
      <c r="S116" s="36" t="s">
        <v>1280</v>
      </c>
      <c r="T116" s="52">
        <v>0</v>
      </c>
      <c r="U116" s="22" t="s">
        <v>1281</v>
      </c>
      <c r="V116" s="18" t="str">
        <f>+Sitio_Publico[[#This Row],[idcoleccion]]&amp;"-"&amp;Sitio_Publico[[#This Row],[id]]</f>
        <v>000-115</v>
      </c>
      <c r="W116" s="18">
        <f>+VLOOKUP(Sitio_Publico[[#This Row],[territorio]],Estructura!$AE$4:$AH$1067,4,0)</f>
        <v>30007203</v>
      </c>
      <c r="X116" s="18" t="str">
        <f>+VLOOKUP(Sitio_Publico[[#This Row],[tema]],Estructura!$G$4:$J$532,4,0)</f>
        <v>T-13</v>
      </c>
      <c r="Y116" s="18" t="str">
        <f>+VLOOKUP(Sitio_Publico[[#This Row],[contenido]],Estructura!$L$4:$O$473,4,0)</f>
        <v>C-8</v>
      </c>
      <c r="Z116" s="18" t="str">
        <f>+VLOOKUP(Sitio_Publico[[#This Row],[Filtro Integrado]],Estructura!$U$4:$W$529,3,0)</f>
        <v>FI-0</v>
      </c>
      <c r="AA116" s="18" t="str">
        <f>+VLOOKUP(Sitio_Publico[[#This Row],[Muestra]],Estructura!$Y$4:$AB$483,4,0)</f>
        <v>M-00065</v>
      </c>
    </row>
    <row r="117" spans="1:27" ht="48" x14ac:dyDescent="0.3">
      <c r="A117" s="16">
        <f t="shared" si="1"/>
        <v>116</v>
      </c>
      <c r="B117" s="47" t="s">
        <v>15118</v>
      </c>
      <c r="C117" s="23" t="s">
        <v>622</v>
      </c>
      <c r="D117" s="23" t="s">
        <v>623</v>
      </c>
      <c r="E117" s="44">
        <v>9110</v>
      </c>
      <c r="F117" s="23" t="s">
        <v>666</v>
      </c>
      <c r="G117" s="23" t="s">
        <v>625</v>
      </c>
      <c r="H117" s="42" t="s">
        <v>458</v>
      </c>
      <c r="I117" s="28" t="s">
        <v>225</v>
      </c>
      <c r="J117" s="12" t="s">
        <v>393</v>
      </c>
      <c r="K117" s="46" t="s">
        <v>745</v>
      </c>
      <c r="L117" s="33" t="s">
        <v>627</v>
      </c>
      <c r="M117" s="12" t="s">
        <v>628</v>
      </c>
      <c r="N117" s="12" t="s">
        <v>629</v>
      </c>
      <c r="O117" s="34" t="s">
        <v>1282</v>
      </c>
      <c r="P117" s="34" t="s">
        <v>1283</v>
      </c>
      <c r="Q117" s="25" t="s">
        <v>646</v>
      </c>
      <c r="R117" s="26" t="s">
        <v>1284</v>
      </c>
      <c r="S117" s="36" t="s">
        <v>1285</v>
      </c>
      <c r="T117" s="52">
        <v>0</v>
      </c>
      <c r="U117" s="22" t="s">
        <v>1286</v>
      </c>
      <c r="V117" s="18" t="str">
        <f>+Sitio_Publico[[#This Row],[idcoleccion]]&amp;"-"&amp;Sitio_Publico[[#This Row],[id]]</f>
        <v>000-116</v>
      </c>
      <c r="W117" s="18">
        <f>+VLOOKUP(Sitio_Publico[[#This Row],[territorio]],Estructura!$AE$4:$AH$1067,4,0)</f>
        <v>30009110</v>
      </c>
      <c r="X117" s="18" t="str">
        <f>+VLOOKUP(Sitio_Publico[[#This Row],[tema]],Estructura!$G$4:$J$532,4,0)</f>
        <v>T-15</v>
      </c>
      <c r="Y117" s="18" t="str">
        <f>+VLOOKUP(Sitio_Publico[[#This Row],[contenido]],Estructura!$L$4:$O$473,4,0)</f>
        <v>C-7</v>
      </c>
      <c r="Z117" s="18" t="str">
        <f>+VLOOKUP(Sitio_Publico[[#This Row],[Filtro Integrado]],Estructura!$U$4:$W$529,3,0)</f>
        <v>FI-0</v>
      </c>
      <c r="AA117" s="18" t="str">
        <f>+VLOOKUP(Sitio_Publico[[#This Row],[Muestra]],Estructura!$Y$4:$AB$483,4,0)</f>
        <v>M-00074</v>
      </c>
    </row>
    <row r="118" spans="1:27" ht="48" x14ac:dyDescent="0.3">
      <c r="A118" s="16">
        <f t="shared" si="1"/>
        <v>117</v>
      </c>
      <c r="B118" s="47" t="s">
        <v>15118</v>
      </c>
      <c r="C118" s="23" t="s">
        <v>622</v>
      </c>
      <c r="D118" s="23" t="s">
        <v>623</v>
      </c>
      <c r="E118" s="44">
        <v>15</v>
      </c>
      <c r="F118" s="23" t="s">
        <v>666</v>
      </c>
      <c r="G118" s="23" t="s">
        <v>639</v>
      </c>
      <c r="H118" s="42" t="s">
        <v>457</v>
      </c>
      <c r="I118" s="28" t="s">
        <v>378</v>
      </c>
      <c r="J118" s="12" t="s">
        <v>393</v>
      </c>
      <c r="K118" s="46" t="s">
        <v>667</v>
      </c>
      <c r="L118" s="33" t="s">
        <v>652</v>
      </c>
      <c r="M118" s="12" t="s">
        <v>668</v>
      </c>
      <c r="N118" s="12" t="s">
        <v>629</v>
      </c>
      <c r="O118" s="34" t="s">
        <v>1287</v>
      </c>
      <c r="P118" s="34" t="s">
        <v>1288</v>
      </c>
      <c r="Q118" s="25" t="s">
        <v>646</v>
      </c>
      <c r="R118" s="26" t="s">
        <v>1289</v>
      </c>
      <c r="S118" s="36" t="s">
        <v>1290</v>
      </c>
      <c r="T118" s="52">
        <v>0</v>
      </c>
      <c r="U118" s="22" t="s">
        <v>1292</v>
      </c>
      <c r="V118" s="18" t="str">
        <f>+Sitio_Publico[[#This Row],[idcoleccion]]&amp;"-"&amp;Sitio_Publico[[#This Row],[id]]</f>
        <v>000-117</v>
      </c>
      <c r="W118" s="18">
        <f>+VLOOKUP(Sitio_Publico[[#This Row],[territorio]],Estructura!$AE$4:$AH$1067,4,0)</f>
        <v>20000015</v>
      </c>
      <c r="X118" s="18" t="str">
        <f>+VLOOKUP(Sitio_Publico[[#This Row],[tema]],Estructura!$G$4:$J$532,4,0)</f>
        <v>T-15</v>
      </c>
      <c r="Y118" s="18" t="str">
        <f>+VLOOKUP(Sitio_Publico[[#This Row],[contenido]],Estructura!$L$4:$O$473,4,0)</f>
        <v>C-8</v>
      </c>
      <c r="Z118" s="18" t="str">
        <f>+VLOOKUP(Sitio_Publico[[#This Row],[Filtro Integrado]],Estructura!$U$4:$W$529,3,0)</f>
        <v>FI-0</v>
      </c>
      <c r="AA118" s="18" t="str">
        <f>+VLOOKUP(Sitio_Publico[[#This Row],[Muestra]],Estructura!$Y$4:$AB$483,4,0)</f>
        <v>M-00066</v>
      </c>
    </row>
    <row r="119" spans="1:27" ht="40.799999999999997" x14ac:dyDescent="0.3">
      <c r="A119" s="16">
        <f t="shared" si="1"/>
        <v>118</v>
      </c>
      <c r="B119" s="47" t="s">
        <v>15118</v>
      </c>
      <c r="C119" s="23" t="s">
        <v>637</v>
      </c>
      <c r="D119" s="23" t="s">
        <v>623</v>
      </c>
      <c r="E119" s="44">
        <v>4</v>
      </c>
      <c r="F119" s="23" t="s">
        <v>638</v>
      </c>
      <c r="G119" s="23" t="s">
        <v>732</v>
      </c>
      <c r="H119" s="42" t="s">
        <v>457</v>
      </c>
      <c r="I119" s="28" t="s">
        <v>367</v>
      </c>
      <c r="J119" s="12" t="s">
        <v>393</v>
      </c>
      <c r="K119" s="46" t="s">
        <v>733</v>
      </c>
      <c r="L119" s="33" t="s">
        <v>641</v>
      </c>
      <c r="M119" s="12" t="s">
        <v>642</v>
      </c>
      <c r="N119" s="12" t="s">
        <v>643</v>
      </c>
      <c r="O119" s="34" t="s">
        <v>1293</v>
      </c>
      <c r="P119" s="34" t="s">
        <v>1294</v>
      </c>
      <c r="Q119" s="25" t="s">
        <v>646</v>
      </c>
      <c r="R119" s="26" t="s">
        <v>1295</v>
      </c>
      <c r="S119" s="36" t="s">
        <v>1296</v>
      </c>
      <c r="T119" s="52">
        <v>0</v>
      </c>
      <c r="U119" s="22" t="s">
        <v>1298</v>
      </c>
      <c r="V119" s="18" t="str">
        <f>+Sitio_Publico[[#This Row],[idcoleccion]]&amp;"-"&amp;Sitio_Publico[[#This Row],[id]]</f>
        <v>000-118</v>
      </c>
      <c r="W119" s="18">
        <f>+VLOOKUP(Sitio_Publico[[#This Row],[territorio]],Estructura!$AE$4:$AH$1067,4,0)</f>
        <v>20000004</v>
      </c>
      <c r="X119" s="18" t="str">
        <f>+VLOOKUP(Sitio_Publico[[#This Row],[tema]],Estructura!$G$4:$J$532,4,0)</f>
        <v>T-14</v>
      </c>
      <c r="Y119" s="18" t="str">
        <f>+VLOOKUP(Sitio_Publico[[#This Row],[contenido]],Estructura!$L$4:$O$473,4,0)</f>
        <v>C-10</v>
      </c>
      <c r="Z119" s="18" t="str">
        <f>+VLOOKUP(Sitio_Publico[[#This Row],[Filtro Integrado]],Estructura!$U$4:$W$529,3,0)</f>
        <v>FI-0</v>
      </c>
      <c r="AA119" s="18" t="str">
        <f>+VLOOKUP(Sitio_Publico[[#This Row],[Muestra]],Estructura!$Y$4:$AB$483,4,0)</f>
        <v>M-00072</v>
      </c>
    </row>
    <row r="120" spans="1:27" ht="48" x14ac:dyDescent="0.3">
      <c r="A120" s="16">
        <f t="shared" si="1"/>
        <v>119</v>
      </c>
      <c r="B120" s="47" t="s">
        <v>15118</v>
      </c>
      <c r="C120" s="23" t="s">
        <v>622</v>
      </c>
      <c r="D120" s="23" t="s">
        <v>623</v>
      </c>
      <c r="E120" s="44">
        <v>11</v>
      </c>
      <c r="F120" s="23" t="s">
        <v>681</v>
      </c>
      <c r="G120" s="23" t="s">
        <v>639</v>
      </c>
      <c r="H120" s="42" t="s">
        <v>457</v>
      </c>
      <c r="I120" s="28" t="s">
        <v>374</v>
      </c>
      <c r="J120" s="12" t="s">
        <v>393</v>
      </c>
      <c r="K120" s="46" t="s">
        <v>841</v>
      </c>
      <c r="L120" s="33" t="s">
        <v>1299</v>
      </c>
      <c r="M120" s="12" t="s">
        <v>704</v>
      </c>
      <c r="N120" s="12" t="s">
        <v>629</v>
      </c>
      <c r="O120" s="34" t="s">
        <v>1300</v>
      </c>
      <c r="P120" s="34" t="s">
        <v>1301</v>
      </c>
      <c r="Q120" s="25" t="s">
        <v>1145</v>
      </c>
      <c r="R120" s="26" t="s">
        <v>1302</v>
      </c>
      <c r="S120" s="36" t="s">
        <v>1303</v>
      </c>
      <c r="T120" s="52">
        <v>0</v>
      </c>
      <c r="U120" s="22" t="s">
        <v>1304</v>
      </c>
      <c r="V120" s="18" t="str">
        <f>+Sitio_Publico[[#This Row],[idcoleccion]]&amp;"-"&amp;Sitio_Publico[[#This Row],[id]]</f>
        <v>000-119</v>
      </c>
      <c r="W120" s="18">
        <f>+VLOOKUP(Sitio_Publico[[#This Row],[territorio]],Estructura!$AE$4:$AH$1067,4,0)</f>
        <v>20000011</v>
      </c>
      <c r="X120" s="18" t="str">
        <f>+VLOOKUP(Sitio_Publico[[#This Row],[tema]],Estructura!$G$4:$J$532,4,0)</f>
        <v>T-16</v>
      </c>
      <c r="Y120" s="18" t="str">
        <f>+VLOOKUP(Sitio_Publico[[#This Row],[contenido]],Estructura!$L$4:$O$473,4,0)</f>
        <v>C-8</v>
      </c>
      <c r="Z120" s="18" t="str">
        <f>+VLOOKUP(Sitio_Publico[[#This Row],[Filtro Integrado]],Estructura!$U$4:$W$529,3,0)</f>
        <v>FI-0</v>
      </c>
      <c r="AA120" s="18" t="str">
        <f>+VLOOKUP(Sitio_Publico[[#This Row],[Muestra]],Estructura!$Y$4:$AB$483,4,0)</f>
        <v>M-00080</v>
      </c>
    </row>
    <row r="121" spans="1:27" ht="48" x14ac:dyDescent="0.3">
      <c r="A121" s="16">
        <f t="shared" si="1"/>
        <v>120</v>
      </c>
      <c r="B121" s="47" t="s">
        <v>15118</v>
      </c>
      <c r="C121" s="23" t="s">
        <v>622</v>
      </c>
      <c r="D121" s="23" t="s">
        <v>623</v>
      </c>
      <c r="E121" s="44">
        <v>5706</v>
      </c>
      <c r="F121" s="23" t="s">
        <v>681</v>
      </c>
      <c r="G121" s="23" t="s">
        <v>625</v>
      </c>
      <c r="H121" s="42" t="s">
        <v>458</v>
      </c>
      <c r="I121" s="28" t="s">
        <v>95</v>
      </c>
      <c r="J121" s="12" t="s">
        <v>393</v>
      </c>
      <c r="K121" s="46" t="s">
        <v>793</v>
      </c>
      <c r="L121" s="33" t="s">
        <v>627</v>
      </c>
      <c r="M121" s="12" t="s">
        <v>794</v>
      </c>
      <c r="N121" s="12" t="s">
        <v>629</v>
      </c>
      <c r="O121" s="34" t="s">
        <v>1305</v>
      </c>
      <c r="P121" s="34" t="s">
        <v>1306</v>
      </c>
      <c r="Q121" s="25" t="s">
        <v>646</v>
      </c>
      <c r="R121" s="26" t="s">
        <v>1307</v>
      </c>
      <c r="S121" s="36" t="s">
        <v>1308</v>
      </c>
      <c r="T121" s="52">
        <v>0</v>
      </c>
      <c r="U121" s="22" t="s">
        <v>1309</v>
      </c>
      <c r="V121" s="18" t="str">
        <f>+Sitio_Publico[[#This Row],[idcoleccion]]&amp;"-"&amp;Sitio_Publico[[#This Row],[id]]</f>
        <v>000-120</v>
      </c>
      <c r="W121" s="18">
        <f>+VLOOKUP(Sitio_Publico[[#This Row],[territorio]],Estructura!$AE$4:$AH$1067,4,0)</f>
        <v>30005706</v>
      </c>
      <c r="X121" s="18" t="str">
        <f>+VLOOKUP(Sitio_Publico[[#This Row],[tema]],Estructura!$G$4:$J$532,4,0)</f>
        <v>T-16</v>
      </c>
      <c r="Y121" s="18" t="str">
        <f>+VLOOKUP(Sitio_Publico[[#This Row],[contenido]],Estructura!$L$4:$O$473,4,0)</f>
        <v>C-7</v>
      </c>
      <c r="Z121" s="18" t="str">
        <f>+VLOOKUP(Sitio_Publico[[#This Row],[Filtro Integrado]],Estructura!$U$4:$W$529,3,0)</f>
        <v>FI-0</v>
      </c>
      <c r="AA121" s="18" t="str">
        <f>+VLOOKUP(Sitio_Publico[[#This Row],[Muestra]],Estructura!$Y$4:$AB$483,4,0)</f>
        <v>M-00077</v>
      </c>
    </row>
    <row r="122" spans="1:27" ht="48" x14ac:dyDescent="0.3">
      <c r="A122" s="16">
        <f t="shared" si="1"/>
        <v>121</v>
      </c>
      <c r="B122" s="47" t="s">
        <v>15118</v>
      </c>
      <c r="C122" s="23" t="s">
        <v>622</v>
      </c>
      <c r="D122" s="23" t="s">
        <v>623</v>
      </c>
      <c r="E122" s="44">
        <v>2104</v>
      </c>
      <c r="F122" s="23" t="s">
        <v>767</v>
      </c>
      <c r="G122" s="23" t="s">
        <v>639</v>
      </c>
      <c r="H122" s="42" t="s">
        <v>458</v>
      </c>
      <c r="I122" s="28" t="s">
        <v>35</v>
      </c>
      <c r="J122" s="12" t="s">
        <v>393</v>
      </c>
      <c r="K122" s="46" t="s">
        <v>768</v>
      </c>
      <c r="L122" s="33" t="s">
        <v>652</v>
      </c>
      <c r="M122" s="12" t="s">
        <v>653</v>
      </c>
      <c r="N122" s="12" t="s">
        <v>629</v>
      </c>
      <c r="O122" s="34" t="s">
        <v>1310</v>
      </c>
      <c r="P122" s="34" t="s">
        <v>1311</v>
      </c>
      <c r="Q122" s="25" t="s">
        <v>646</v>
      </c>
      <c r="R122" s="26" t="s">
        <v>1312</v>
      </c>
      <c r="S122" s="36" t="s">
        <v>1313</v>
      </c>
      <c r="T122" s="52">
        <v>0</v>
      </c>
      <c r="U122" s="22" t="s">
        <v>1314</v>
      </c>
      <c r="V122" s="18" t="str">
        <f>+Sitio_Publico[[#This Row],[idcoleccion]]&amp;"-"&amp;Sitio_Publico[[#This Row],[id]]</f>
        <v>000-121</v>
      </c>
      <c r="W122" s="18">
        <f>+VLOOKUP(Sitio_Publico[[#This Row],[territorio]],Estructura!$AE$4:$AH$1067,4,0)</f>
        <v>30002104</v>
      </c>
      <c r="X122" s="18" t="str">
        <f>+VLOOKUP(Sitio_Publico[[#This Row],[tema]],Estructura!$G$4:$J$532,4,0)</f>
        <v>T-19</v>
      </c>
      <c r="Y122" s="18" t="str">
        <f>+VLOOKUP(Sitio_Publico[[#This Row],[contenido]],Estructura!$L$4:$O$473,4,0)</f>
        <v>C-8</v>
      </c>
      <c r="Z122" s="18" t="str">
        <f>+VLOOKUP(Sitio_Publico[[#This Row],[Filtro Integrado]],Estructura!$U$4:$W$529,3,0)</f>
        <v>FI-0</v>
      </c>
      <c r="AA122" s="18" t="str">
        <f>+VLOOKUP(Sitio_Publico[[#This Row],[Muestra]],Estructura!$Y$4:$AB$483,4,0)</f>
        <v>M-00075</v>
      </c>
    </row>
    <row r="123" spans="1:27" ht="40.799999999999997" x14ac:dyDescent="0.3">
      <c r="A123" s="16">
        <f t="shared" si="1"/>
        <v>122</v>
      </c>
      <c r="B123" s="47" t="s">
        <v>15118</v>
      </c>
      <c r="C123" s="23" t="s">
        <v>637</v>
      </c>
      <c r="D123" s="23" t="s">
        <v>623</v>
      </c>
      <c r="E123" s="44">
        <v>11</v>
      </c>
      <c r="F123" s="23" t="s">
        <v>638</v>
      </c>
      <c r="G123" s="23" t="s">
        <v>639</v>
      </c>
      <c r="H123" s="42" t="s">
        <v>458</v>
      </c>
      <c r="I123" s="28" t="s">
        <v>18</v>
      </c>
      <c r="J123" s="12" t="s">
        <v>393</v>
      </c>
      <c r="K123" s="46" t="s">
        <v>1315</v>
      </c>
      <c r="L123" s="33" t="s">
        <v>641</v>
      </c>
      <c r="M123" s="12" t="s">
        <v>642</v>
      </c>
      <c r="N123" s="12" t="s">
        <v>643</v>
      </c>
      <c r="O123" s="34" t="s">
        <v>1316</v>
      </c>
      <c r="P123" s="34" t="s">
        <v>1317</v>
      </c>
      <c r="Q123" s="25" t="s">
        <v>646</v>
      </c>
      <c r="R123" s="26" t="s">
        <v>1318</v>
      </c>
      <c r="S123" s="36" t="s">
        <v>1319</v>
      </c>
      <c r="T123" s="52">
        <v>0</v>
      </c>
      <c r="U123" s="22" t="s">
        <v>1320</v>
      </c>
      <c r="V123" s="18" t="str">
        <f>+Sitio_Publico[[#This Row],[idcoleccion]]&amp;"-"&amp;Sitio_Publico[[#This Row],[id]]</f>
        <v>000-122</v>
      </c>
      <c r="W123" s="18">
        <f>+VLOOKUP(Sitio_Publico[[#This Row],[territorio]],Estructura!$AE$4:$AH$1067,4,0)</f>
        <v>30004301</v>
      </c>
      <c r="X123" s="18" t="str">
        <f>+VLOOKUP(Sitio_Publico[[#This Row],[tema]],Estructura!$G$4:$J$532,4,0)</f>
        <v>T-14</v>
      </c>
      <c r="Y123" s="18" t="str">
        <f>+VLOOKUP(Sitio_Publico[[#This Row],[contenido]],Estructura!$L$4:$O$473,4,0)</f>
        <v>C-8</v>
      </c>
      <c r="Z123" s="18" t="str">
        <f>+VLOOKUP(Sitio_Publico[[#This Row],[Filtro Integrado]],Estructura!$U$4:$W$529,3,0)</f>
        <v>FI-0</v>
      </c>
      <c r="AA123" s="18" t="str">
        <f>+VLOOKUP(Sitio_Publico[[#This Row],[Muestra]],Estructura!$Y$4:$AB$483,4,0)</f>
        <v>M-00089</v>
      </c>
    </row>
    <row r="124" spans="1:27" ht="48" x14ac:dyDescent="0.3">
      <c r="A124" s="16">
        <f t="shared" si="1"/>
        <v>123</v>
      </c>
      <c r="B124" s="47" t="s">
        <v>15118</v>
      </c>
      <c r="C124" s="23" t="s">
        <v>622</v>
      </c>
      <c r="D124" s="23" t="s">
        <v>623</v>
      </c>
      <c r="E124" s="44">
        <v>5109</v>
      </c>
      <c r="F124" s="23" t="s">
        <v>681</v>
      </c>
      <c r="G124" s="23" t="s">
        <v>625</v>
      </c>
      <c r="H124" s="42" t="s">
        <v>458</v>
      </c>
      <c r="I124" s="28" t="s">
        <v>68</v>
      </c>
      <c r="J124" s="12" t="s">
        <v>393</v>
      </c>
      <c r="K124" s="46" t="s">
        <v>682</v>
      </c>
      <c r="L124" s="33" t="s">
        <v>627</v>
      </c>
      <c r="M124" s="12" t="s">
        <v>628</v>
      </c>
      <c r="N124" s="12" t="s">
        <v>629</v>
      </c>
      <c r="O124" s="34" t="s">
        <v>1321</v>
      </c>
      <c r="P124" s="34" t="s">
        <v>1322</v>
      </c>
      <c r="Q124" s="25" t="s">
        <v>646</v>
      </c>
      <c r="R124" s="26" t="s">
        <v>1323</v>
      </c>
      <c r="S124" s="36" t="s">
        <v>1324</v>
      </c>
      <c r="T124" s="52">
        <v>0</v>
      </c>
      <c r="U124" s="22" t="s">
        <v>1325</v>
      </c>
      <c r="V124" s="18" t="str">
        <f>+Sitio_Publico[[#This Row],[idcoleccion]]&amp;"-"&amp;Sitio_Publico[[#This Row],[id]]</f>
        <v>000-123</v>
      </c>
      <c r="W124" s="18">
        <f>+VLOOKUP(Sitio_Publico[[#This Row],[territorio]],Estructura!$AE$4:$AH$1067,4,0)</f>
        <v>30005109</v>
      </c>
      <c r="X124" s="18" t="str">
        <f>+VLOOKUP(Sitio_Publico[[#This Row],[tema]],Estructura!$G$4:$J$532,4,0)</f>
        <v>T-16</v>
      </c>
      <c r="Y124" s="18" t="str">
        <f>+VLOOKUP(Sitio_Publico[[#This Row],[contenido]],Estructura!$L$4:$O$473,4,0)</f>
        <v>C-7</v>
      </c>
      <c r="Z124" s="18" t="str">
        <f>+VLOOKUP(Sitio_Publico[[#This Row],[Filtro Integrado]],Estructura!$U$4:$W$529,3,0)</f>
        <v>FI-0</v>
      </c>
      <c r="AA124" s="18" t="str">
        <f>+VLOOKUP(Sitio_Publico[[#This Row],[Muestra]],Estructura!$Y$4:$AB$483,4,0)</f>
        <v>M-00067</v>
      </c>
    </row>
    <row r="125" spans="1:27" ht="48" x14ac:dyDescent="0.3">
      <c r="A125" s="16">
        <f t="shared" si="1"/>
        <v>124</v>
      </c>
      <c r="B125" s="47" t="s">
        <v>15118</v>
      </c>
      <c r="C125" s="23" t="s">
        <v>622</v>
      </c>
      <c r="D125" s="23" t="s">
        <v>623</v>
      </c>
      <c r="E125" s="44">
        <v>13403</v>
      </c>
      <c r="F125" s="23" t="s">
        <v>666</v>
      </c>
      <c r="G125" s="23" t="s">
        <v>639</v>
      </c>
      <c r="H125" s="42" t="s">
        <v>458</v>
      </c>
      <c r="I125" s="28" t="s">
        <v>336</v>
      </c>
      <c r="J125" s="12" t="s">
        <v>393</v>
      </c>
      <c r="K125" s="46" t="s">
        <v>888</v>
      </c>
      <c r="L125" s="33" t="s">
        <v>652</v>
      </c>
      <c r="M125" s="12" t="s">
        <v>704</v>
      </c>
      <c r="N125" s="12" t="s">
        <v>629</v>
      </c>
      <c r="O125" s="34" t="s">
        <v>1326</v>
      </c>
      <c r="P125" s="34" t="s">
        <v>1327</v>
      </c>
      <c r="Q125" s="25" t="s">
        <v>646</v>
      </c>
      <c r="R125" s="26" t="s">
        <v>1328</v>
      </c>
      <c r="S125" s="36" t="s">
        <v>1329</v>
      </c>
      <c r="T125" s="52">
        <v>0</v>
      </c>
      <c r="U125" s="22" t="s">
        <v>1330</v>
      </c>
      <c r="V125" s="18" t="str">
        <f>+Sitio_Publico[[#This Row],[idcoleccion]]&amp;"-"&amp;Sitio_Publico[[#This Row],[id]]</f>
        <v>000-124</v>
      </c>
      <c r="W125" s="18">
        <f>+VLOOKUP(Sitio_Publico[[#This Row],[territorio]],Estructura!$AE$4:$AH$1067,4,0)</f>
        <v>30013403</v>
      </c>
      <c r="X125" s="18" t="str">
        <f>+VLOOKUP(Sitio_Publico[[#This Row],[tema]],Estructura!$G$4:$J$532,4,0)</f>
        <v>T-15</v>
      </c>
      <c r="Y125" s="18" t="str">
        <f>+VLOOKUP(Sitio_Publico[[#This Row],[contenido]],Estructura!$L$4:$O$473,4,0)</f>
        <v>C-8</v>
      </c>
      <c r="Z125" s="18" t="str">
        <f>+VLOOKUP(Sitio_Publico[[#This Row],[Filtro Integrado]],Estructura!$U$4:$W$529,3,0)</f>
        <v>FI-0</v>
      </c>
      <c r="AA125" s="18" t="str">
        <f>+VLOOKUP(Sitio_Publico[[#This Row],[Muestra]],Estructura!$Y$4:$AB$483,4,0)</f>
        <v>M-00082</v>
      </c>
    </row>
    <row r="126" spans="1:27" ht="51" x14ac:dyDescent="0.3">
      <c r="A126" s="16">
        <f t="shared" si="1"/>
        <v>125</v>
      </c>
      <c r="B126" s="47" t="s">
        <v>15118</v>
      </c>
      <c r="C126" s="23" t="s">
        <v>622</v>
      </c>
      <c r="D126" s="23" t="s">
        <v>623</v>
      </c>
      <c r="E126" s="44">
        <v>2302</v>
      </c>
      <c r="F126" s="23" t="s">
        <v>624</v>
      </c>
      <c r="G126" s="23" t="s">
        <v>625</v>
      </c>
      <c r="H126" s="42" t="s">
        <v>458</v>
      </c>
      <c r="I126" s="28" t="s">
        <v>40</v>
      </c>
      <c r="J126" s="12" t="s">
        <v>393</v>
      </c>
      <c r="K126" s="46" t="s">
        <v>651</v>
      </c>
      <c r="L126" s="33" t="s">
        <v>627</v>
      </c>
      <c r="M126" s="12" t="s">
        <v>653</v>
      </c>
      <c r="N126" s="12" t="s">
        <v>629</v>
      </c>
      <c r="O126" s="34" t="s">
        <v>1331</v>
      </c>
      <c r="P126" s="34" t="s">
        <v>1332</v>
      </c>
      <c r="Q126" s="25" t="s">
        <v>646</v>
      </c>
      <c r="R126" s="26" t="s">
        <v>1333</v>
      </c>
      <c r="S126" s="36" t="s">
        <v>1334</v>
      </c>
      <c r="T126" s="52">
        <v>0</v>
      </c>
      <c r="U126" s="22" t="s">
        <v>1335</v>
      </c>
      <c r="V126" s="18" t="str">
        <f>+Sitio_Publico[[#This Row],[idcoleccion]]&amp;"-"&amp;Sitio_Publico[[#This Row],[id]]</f>
        <v>000-125</v>
      </c>
      <c r="W126" s="18">
        <f>+VLOOKUP(Sitio_Publico[[#This Row],[territorio]],Estructura!$AE$4:$AH$1067,4,0)</f>
        <v>30002302</v>
      </c>
      <c r="X126" s="18" t="str">
        <f>+VLOOKUP(Sitio_Publico[[#This Row],[tema]],Estructura!$G$4:$J$532,4,0)</f>
        <v>T-13</v>
      </c>
      <c r="Y126" s="18" t="str">
        <f>+VLOOKUP(Sitio_Publico[[#This Row],[contenido]],Estructura!$L$4:$O$473,4,0)</f>
        <v>C-7</v>
      </c>
      <c r="Z126" s="18" t="str">
        <f>+VLOOKUP(Sitio_Publico[[#This Row],[Filtro Integrado]],Estructura!$U$4:$W$529,3,0)</f>
        <v>FI-0</v>
      </c>
      <c r="AA126" s="18" t="str">
        <f>+VLOOKUP(Sitio_Publico[[#This Row],[Muestra]],Estructura!$Y$4:$AB$483,4,0)</f>
        <v>M-00065</v>
      </c>
    </row>
    <row r="127" spans="1:27" ht="36" x14ac:dyDescent="0.3">
      <c r="A127" s="16">
        <f t="shared" si="1"/>
        <v>126</v>
      </c>
      <c r="B127" s="47" t="s">
        <v>15118</v>
      </c>
      <c r="C127" s="23" t="s">
        <v>637</v>
      </c>
      <c r="D127" s="23" t="s">
        <v>623</v>
      </c>
      <c r="E127" s="44">
        <v>10</v>
      </c>
      <c r="F127" s="23" t="s">
        <v>638</v>
      </c>
      <c r="G127" s="23" t="s">
        <v>732</v>
      </c>
      <c r="H127" s="42" t="s">
        <v>457</v>
      </c>
      <c r="I127" s="28" t="s">
        <v>373</v>
      </c>
      <c r="J127" s="12" t="s">
        <v>393</v>
      </c>
      <c r="K127" s="46" t="s">
        <v>733</v>
      </c>
      <c r="L127" s="33" t="s">
        <v>641</v>
      </c>
      <c r="M127" s="12" t="s">
        <v>642</v>
      </c>
      <c r="N127" s="12" t="s">
        <v>643</v>
      </c>
      <c r="O127" s="34" t="s">
        <v>1336</v>
      </c>
      <c r="P127" s="34" t="s">
        <v>1337</v>
      </c>
      <c r="Q127" s="25" t="s">
        <v>646</v>
      </c>
      <c r="R127" s="26" t="s">
        <v>1338</v>
      </c>
      <c r="S127" s="36" t="s">
        <v>1339</v>
      </c>
      <c r="T127" s="52">
        <v>0</v>
      </c>
      <c r="U127" s="22" t="s">
        <v>1340</v>
      </c>
      <c r="V127" s="18" t="str">
        <f>+Sitio_Publico[[#This Row],[idcoleccion]]&amp;"-"&amp;Sitio_Publico[[#This Row],[id]]</f>
        <v>000-126</v>
      </c>
      <c r="W127" s="18">
        <f>+VLOOKUP(Sitio_Publico[[#This Row],[territorio]],Estructura!$AE$4:$AH$1067,4,0)</f>
        <v>20000010</v>
      </c>
      <c r="X127" s="18" t="str">
        <f>+VLOOKUP(Sitio_Publico[[#This Row],[tema]],Estructura!$G$4:$J$532,4,0)</f>
        <v>T-14</v>
      </c>
      <c r="Y127" s="18" t="str">
        <f>+VLOOKUP(Sitio_Publico[[#This Row],[contenido]],Estructura!$L$4:$O$473,4,0)</f>
        <v>C-10</v>
      </c>
      <c r="Z127" s="18" t="str">
        <f>+VLOOKUP(Sitio_Publico[[#This Row],[Filtro Integrado]],Estructura!$U$4:$W$529,3,0)</f>
        <v>FI-0</v>
      </c>
      <c r="AA127" s="18" t="str">
        <f>+VLOOKUP(Sitio_Publico[[#This Row],[Muestra]],Estructura!$Y$4:$AB$483,4,0)</f>
        <v>M-00072</v>
      </c>
    </row>
    <row r="128" spans="1:27" ht="40.799999999999997" x14ac:dyDescent="0.3">
      <c r="A128" s="16">
        <f t="shared" si="1"/>
        <v>127</v>
      </c>
      <c r="B128" s="47" t="s">
        <v>15118</v>
      </c>
      <c r="C128" s="23" t="s">
        <v>637</v>
      </c>
      <c r="D128" s="23" t="s">
        <v>623</v>
      </c>
      <c r="E128" s="44">
        <v>76</v>
      </c>
      <c r="F128" s="23" t="s">
        <v>638</v>
      </c>
      <c r="G128" s="23" t="s">
        <v>732</v>
      </c>
      <c r="H128" s="42" t="s">
        <v>458</v>
      </c>
      <c r="I128" s="28" t="s">
        <v>25</v>
      </c>
      <c r="J128" s="12" t="s">
        <v>393</v>
      </c>
      <c r="K128" s="46" t="s">
        <v>1341</v>
      </c>
      <c r="L128" s="33" t="s">
        <v>641</v>
      </c>
      <c r="M128" s="12" t="s">
        <v>642</v>
      </c>
      <c r="N128" s="12" t="s">
        <v>643</v>
      </c>
      <c r="O128" s="34" t="s">
        <v>1342</v>
      </c>
      <c r="P128" s="34" t="s">
        <v>1343</v>
      </c>
      <c r="Q128" s="25" t="s">
        <v>646</v>
      </c>
      <c r="R128" s="26" t="s">
        <v>1344</v>
      </c>
      <c r="S128" s="36" t="s">
        <v>1345</v>
      </c>
      <c r="T128" s="52">
        <v>0</v>
      </c>
      <c r="U128" s="22" t="s">
        <v>1346</v>
      </c>
      <c r="V128" s="18" t="str">
        <f>+Sitio_Publico[[#This Row],[idcoleccion]]&amp;"-"&amp;Sitio_Publico[[#This Row],[id]]</f>
        <v>000-127</v>
      </c>
      <c r="W128" s="18">
        <f>+VLOOKUP(Sitio_Publico[[#This Row],[territorio]],Estructura!$AE$4:$AH$1067,4,0)</f>
        <v>30014104</v>
      </c>
      <c r="X128" s="18" t="str">
        <f>+VLOOKUP(Sitio_Publico[[#This Row],[tema]],Estructura!$G$4:$J$532,4,0)</f>
        <v>T-14</v>
      </c>
      <c r="Y128" s="18" t="str">
        <f>+VLOOKUP(Sitio_Publico[[#This Row],[contenido]],Estructura!$L$4:$O$473,4,0)</f>
        <v>C-10</v>
      </c>
      <c r="Z128" s="18" t="str">
        <f>+VLOOKUP(Sitio_Publico[[#This Row],[Filtro Integrado]],Estructura!$U$4:$W$529,3,0)</f>
        <v>FI-0</v>
      </c>
      <c r="AA128" s="18" t="str">
        <f>+VLOOKUP(Sitio_Publico[[#This Row],[Muestra]],Estructura!$Y$4:$AB$483,4,0)</f>
        <v>M-00090</v>
      </c>
    </row>
    <row r="129" spans="1:27" ht="48" x14ac:dyDescent="0.3">
      <c r="A129" s="16">
        <f t="shared" si="1"/>
        <v>128</v>
      </c>
      <c r="B129" s="47" t="s">
        <v>15118</v>
      </c>
      <c r="C129" s="23" t="s">
        <v>622</v>
      </c>
      <c r="D129" s="23" t="s">
        <v>623</v>
      </c>
      <c r="E129" s="44">
        <v>12201</v>
      </c>
      <c r="F129" s="23" t="s">
        <v>767</v>
      </c>
      <c r="G129" s="23" t="s">
        <v>639</v>
      </c>
      <c r="H129" s="42" t="s">
        <v>458</v>
      </c>
      <c r="I129" s="28" t="s">
        <v>291</v>
      </c>
      <c r="J129" s="12" t="s">
        <v>393</v>
      </c>
      <c r="K129" s="46" t="s">
        <v>780</v>
      </c>
      <c r="L129" s="33" t="s">
        <v>652</v>
      </c>
      <c r="M129" s="12" t="s">
        <v>781</v>
      </c>
      <c r="N129" s="12" t="s">
        <v>629</v>
      </c>
      <c r="O129" s="34" t="s">
        <v>1347</v>
      </c>
      <c r="P129" s="34" t="s">
        <v>1348</v>
      </c>
      <c r="Q129" s="25" t="s">
        <v>646</v>
      </c>
      <c r="R129" s="26" t="s">
        <v>1349</v>
      </c>
      <c r="S129" s="36" t="s">
        <v>1350</v>
      </c>
      <c r="T129" s="52">
        <v>0</v>
      </c>
      <c r="U129" s="22" t="s">
        <v>1351</v>
      </c>
      <c r="V129" s="18" t="str">
        <f>+Sitio_Publico[[#This Row],[idcoleccion]]&amp;"-"&amp;Sitio_Publico[[#This Row],[id]]</f>
        <v>000-128</v>
      </c>
      <c r="W129" s="18">
        <f>+VLOOKUP(Sitio_Publico[[#This Row],[territorio]],Estructura!$AE$4:$AH$1067,4,0)</f>
        <v>30012201</v>
      </c>
      <c r="X129" s="18" t="str">
        <f>+VLOOKUP(Sitio_Publico[[#This Row],[tema]],Estructura!$G$4:$J$532,4,0)</f>
        <v>T-19</v>
      </c>
      <c r="Y129" s="18" t="str">
        <f>+VLOOKUP(Sitio_Publico[[#This Row],[contenido]],Estructura!$L$4:$O$473,4,0)</f>
        <v>C-8</v>
      </c>
      <c r="Z129" s="18" t="str">
        <f>+VLOOKUP(Sitio_Publico[[#This Row],[Filtro Integrado]],Estructura!$U$4:$W$529,3,0)</f>
        <v>FI-0</v>
      </c>
      <c r="AA129" s="18" t="str">
        <f>+VLOOKUP(Sitio_Publico[[#This Row],[Muestra]],Estructura!$Y$4:$AB$483,4,0)</f>
        <v>M-00076</v>
      </c>
    </row>
    <row r="130" spans="1:27" ht="51" x14ac:dyDescent="0.3">
      <c r="A130" s="16">
        <f t="shared" si="1"/>
        <v>129</v>
      </c>
      <c r="B130" s="47" t="s">
        <v>15118</v>
      </c>
      <c r="C130" s="23" t="s">
        <v>622</v>
      </c>
      <c r="D130" s="23" t="s">
        <v>623</v>
      </c>
      <c r="E130" s="44">
        <v>8108</v>
      </c>
      <c r="F130" s="23" t="s">
        <v>624</v>
      </c>
      <c r="G130" s="23" t="s">
        <v>625</v>
      </c>
      <c r="H130" s="42" t="s">
        <v>458</v>
      </c>
      <c r="I130" s="28" t="s">
        <v>169</v>
      </c>
      <c r="J130" s="12" t="s">
        <v>393</v>
      </c>
      <c r="K130" s="46" t="s">
        <v>651</v>
      </c>
      <c r="L130" s="33" t="s">
        <v>627</v>
      </c>
      <c r="M130" s="12" t="s">
        <v>653</v>
      </c>
      <c r="N130" s="12" t="s">
        <v>629</v>
      </c>
      <c r="O130" s="34" t="s">
        <v>1352</v>
      </c>
      <c r="P130" s="34" t="s">
        <v>1353</v>
      </c>
      <c r="Q130" s="25" t="s">
        <v>646</v>
      </c>
      <c r="R130" s="26" t="s">
        <v>1354</v>
      </c>
      <c r="S130" s="36" t="s">
        <v>1355</v>
      </c>
      <c r="T130" s="52">
        <v>0</v>
      </c>
      <c r="U130" s="22" t="s">
        <v>1356</v>
      </c>
      <c r="V130" s="18" t="str">
        <f>+Sitio_Publico[[#This Row],[idcoleccion]]&amp;"-"&amp;Sitio_Publico[[#This Row],[id]]</f>
        <v>000-129</v>
      </c>
      <c r="W130" s="18">
        <f>+VLOOKUP(Sitio_Publico[[#This Row],[territorio]],Estructura!$AE$4:$AH$1067,4,0)</f>
        <v>30008108</v>
      </c>
      <c r="X130" s="18" t="str">
        <f>+VLOOKUP(Sitio_Publico[[#This Row],[tema]],Estructura!$G$4:$J$532,4,0)</f>
        <v>T-13</v>
      </c>
      <c r="Y130" s="18" t="str">
        <f>+VLOOKUP(Sitio_Publico[[#This Row],[contenido]],Estructura!$L$4:$O$473,4,0)</f>
        <v>C-7</v>
      </c>
      <c r="Z130" s="18" t="str">
        <f>+VLOOKUP(Sitio_Publico[[#This Row],[Filtro Integrado]],Estructura!$U$4:$W$529,3,0)</f>
        <v>FI-0</v>
      </c>
      <c r="AA130" s="18" t="str">
        <f>+VLOOKUP(Sitio_Publico[[#This Row],[Muestra]],Estructura!$Y$4:$AB$483,4,0)</f>
        <v>M-00065</v>
      </c>
    </row>
    <row r="131" spans="1:27" ht="48" x14ac:dyDescent="0.3">
      <c r="A131" s="16">
        <f t="shared" ref="A131:A194" si="2">+ROW()-1</f>
        <v>130</v>
      </c>
      <c r="B131" s="47" t="s">
        <v>15118</v>
      </c>
      <c r="C131" s="23" t="s">
        <v>622</v>
      </c>
      <c r="D131" s="23" t="s">
        <v>623</v>
      </c>
      <c r="E131" s="44">
        <v>1</v>
      </c>
      <c r="F131" s="23" t="s">
        <v>688</v>
      </c>
      <c r="G131" s="23" t="s">
        <v>639</v>
      </c>
      <c r="H131" s="42" t="s">
        <v>457</v>
      </c>
      <c r="I131" s="28" t="s">
        <v>364</v>
      </c>
      <c r="J131" s="12" t="s">
        <v>393</v>
      </c>
      <c r="K131" s="46" t="s">
        <v>689</v>
      </c>
      <c r="L131" s="33" t="s">
        <v>1299</v>
      </c>
      <c r="M131" s="12" t="s">
        <v>690</v>
      </c>
      <c r="N131" s="12" t="s">
        <v>629</v>
      </c>
      <c r="O131" s="34" t="s">
        <v>1357</v>
      </c>
      <c r="P131" s="34" t="s">
        <v>1358</v>
      </c>
      <c r="Q131" s="25" t="s">
        <v>1359</v>
      </c>
      <c r="R131" s="26" t="s">
        <v>1360</v>
      </c>
      <c r="S131" s="36" t="s">
        <v>1361</v>
      </c>
      <c r="T131" s="52">
        <v>0</v>
      </c>
      <c r="U131" s="22" t="s">
        <v>1362</v>
      </c>
      <c r="V131" s="18" t="str">
        <f>+Sitio_Publico[[#This Row],[idcoleccion]]&amp;"-"&amp;Sitio_Publico[[#This Row],[id]]</f>
        <v>000-130</v>
      </c>
      <c r="W131" s="18">
        <f>+VLOOKUP(Sitio_Publico[[#This Row],[territorio]],Estructura!$AE$4:$AH$1067,4,0)</f>
        <v>20000001</v>
      </c>
      <c r="X131" s="18" t="str">
        <f>+VLOOKUP(Sitio_Publico[[#This Row],[tema]],Estructura!$G$4:$J$532,4,0)</f>
        <v>T-17</v>
      </c>
      <c r="Y131" s="18" t="str">
        <f>+VLOOKUP(Sitio_Publico[[#This Row],[contenido]],Estructura!$L$4:$O$473,4,0)</f>
        <v>C-8</v>
      </c>
      <c r="Z131" s="18" t="str">
        <f>+VLOOKUP(Sitio_Publico[[#This Row],[Filtro Integrado]],Estructura!$U$4:$W$529,3,0)</f>
        <v>FI-0</v>
      </c>
      <c r="AA131" s="18" t="str">
        <f>+VLOOKUP(Sitio_Publico[[#This Row],[Muestra]],Estructura!$Y$4:$AB$483,4,0)</f>
        <v>M-00068</v>
      </c>
    </row>
    <row r="132" spans="1:27" ht="48" x14ac:dyDescent="0.3">
      <c r="A132" s="16">
        <f t="shared" si="2"/>
        <v>131</v>
      </c>
      <c r="B132" s="47" t="s">
        <v>15118</v>
      </c>
      <c r="C132" s="23" t="s">
        <v>622</v>
      </c>
      <c r="D132" s="23" t="s">
        <v>623</v>
      </c>
      <c r="E132" s="44">
        <v>5105</v>
      </c>
      <c r="F132" s="23" t="s">
        <v>688</v>
      </c>
      <c r="G132" s="23" t="s">
        <v>639</v>
      </c>
      <c r="H132" s="42" t="s">
        <v>458</v>
      </c>
      <c r="I132" s="28" t="s">
        <v>66</v>
      </c>
      <c r="J132" s="12" t="s">
        <v>393</v>
      </c>
      <c r="K132" s="46" t="s">
        <v>703</v>
      </c>
      <c r="L132" s="33" t="s">
        <v>652</v>
      </c>
      <c r="M132" s="12" t="s">
        <v>704</v>
      </c>
      <c r="N132" s="12" t="s">
        <v>629</v>
      </c>
      <c r="O132" s="34" t="s">
        <v>1363</v>
      </c>
      <c r="P132" s="34" t="s">
        <v>1364</v>
      </c>
      <c r="Q132" s="25" t="s">
        <v>646</v>
      </c>
      <c r="R132" s="26" t="s">
        <v>1365</v>
      </c>
      <c r="S132" s="36" t="s">
        <v>1366</v>
      </c>
      <c r="T132" s="52">
        <v>0</v>
      </c>
      <c r="U132" s="22" t="s">
        <v>1367</v>
      </c>
      <c r="V132" s="18" t="str">
        <f>+Sitio_Publico[[#This Row],[idcoleccion]]&amp;"-"&amp;Sitio_Publico[[#This Row],[id]]</f>
        <v>000-131</v>
      </c>
      <c r="W132" s="18">
        <f>+VLOOKUP(Sitio_Publico[[#This Row],[territorio]],Estructura!$AE$4:$AH$1067,4,0)</f>
        <v>30005105</v>
      </c>
      <c r="X132" s="18" t="str">
        <f>+VLOOKUP(Sitio_Publico[[#This Row],[tema]],Estructura!$G$4:$J$532,4,0)</f>
        <v>T-17</v>
      </c>
      <c r="Y132" s="18" t="str">
        <f>+VLOOKUP(Sitio_Publico[[#This Row],[contenido]],Estructura!$L$4:$O$473,4,0)</f>
        <v>C-8</v>
      </c>
      <c r="Z132" s="18" t="str">
        <f>+VLOOKUP(Sitio_Publico[[#This Row],[Filtro Integrado]],Estructura!$U$4:$W$529,3,0)</f>
        <v>FI-0</v>
      </c>
      <c r="AA132" s="18" t="str">
        <f>+VLOOKUP(Sitio_Publico[[#This Row],[Muestra]],Estructura!$Y$4:$AB$483,4,0)</f>
        <v>M-00069</v>
      </c>
    </row>
    <row r="133" spans="1:27" ht="72" x14ac:dyDescent="0.3">
      <c r="A133" s="16">
        <f t="shared" si="2"/>
        <v>132</v>
      </c>
      <c r="B133" s="47" t="s">
        <v>15118</v>
      </c>
      <c r="C133" s="23" t="s">
        <v>622</v>
      </c>
      <c r="D133" s="23" t="s">
        <v>623</v>
      </c>
      <c r="E133" s="44">
        <v>10305</v>
      </c>
      <c r="F133" s="23" t="s">
        <v>624</v>
      </c>
      <c r="G133" s="23" t="s">
        <v>639</v>
      </c>
      <c r="H133" s="42" t="s">
        <v>458</v>
      </c>
      <c r="I133" s="28" t="s">
        <v>271</v>
      </c>
      <c r="J133" s="12" t="s">
        <v>393</v>
      </c>
      <c r="K133" s="46" t="s">
        <v>626</v>
      </c>
      <c r="L133" s="33" t="s">
        <v>652</v>
      </c>
      <c r="M133" s="12" t="s">
        <v>1170</v>
      </c>
      <c r="N133" s="12" t="s">
        <v>629</v>
      </c>
      <c r="O133" s="34" t="s">
        <v>1368</v>
      </c>
      <c r="P133" s="34" t="s">
        <v>1369</v>
      </c>
      <c r="Q133" s="25" t="s">
        <v>646</v>
      </c>
      <c r="R133" s="26" t="s">
        <v>1370</v>
      </c>
      <c r="S133" s="36" t="s">
        <v>1371</v>
      </c>
      <c r="T133" s="52">
        <v>0</v>
      </c>
      <c r="U133" s="22" t="s">
        <v>1372</v>
      </c>
      <c r="V133" s="18" t="str">
        <f>+Sitio_Publico[[#This Row],[idcoleccion]]&amp;"-"&amp;Sitio_Publico[[#This Row],[id]]</f>
        <v>000-132</v>
      </c>
      <c r="W133" s="18">
        <f>+VLOOKUP(Sitio_Publico[[#This Row],[territorio]],Estructura!$AE$4:$AH$1067,4,0)</f>
        <v>30010305</v>
      </c>
      <c r="X133" s="18" t="str">
        <f>+VLOOKUP(Sitio_Publico[[#This Row],[tema]],Estructura!$G$4:$J$532,4,0)</f>
        <v>T-13</v>
      </c>
      <c r="Y133" s="18" t="str">
        <f>+VLOOKUP(Sitio_Publico[[#This Row],[contenido]],Estructura!$L$4:$O$473,4,0)</f>
        <v>C-8</v>
      </c>
      <c r="Z133" s="18" t="str">
        <f>+VLOOKUP(Sitio_Publico[[#This Row],[Filtro Integrado]],Estructura!$U$4:$W$529,3,0)</f>
        <v>FI-0</v>
      </c>
      <c r="AA133" s="18" t="str">
        <f>+VLOOKUP(Sitio_Publico[[#This Row],[Muestra]],Estructura!$Y$4:$AB$483,4,0)</f>
        <v>M-00063</v>
      </c>
    </row>
    <row r="134" spans="1:27" ht="48" x14ac:dyDescent="0.3">
      <c r="A134" s="16">
        <f t="shared" si="2"/>
        <v>133</v>
      </c>
      <c r="B134" s="47" t="s">
        <v>15118</v>
      </c>
      <c r="C134" s="23" t="s">
        <v>622</v>
      </c>
      <c r="D134" s="23" t="s">
        <v>623</v>
      </c>
      <c r="E134" s="44">
        <v>11202</v>
      </c>
      <c r="F134" s="23" t="s">
        <v>767</v>
      </c>
      <c r="G134" s="23" t="s">
        <v>639</v>
      </c>
      <c r="H134" s="42" t="s">
        <v>458</v>
      </c>
      <c r="I134" s="28" t="s">
        <v>281</v>
      </c>
      <c r="J134" s="12" t="s">
        <v>393</v>
      </c>
      <c r="K134" s="46" t="s">
        <v>780</v>
      </c>
      <c r="L134" s="33" t="s">
        <v>652</v>
      </c>
      <c r="M134" s="12" t="s">
        <v>781</v>
      </c>
      <c r="N134" s="12" t="s">
        <v>629</v>
      </c>
      <c r="O134" s="34" t="s">
        <v>1373</v>
      </c>
      <c r="P134" s="34" t="s">
        <v>1374</v>
      </c>
      <c r="Q134" s="25" t="s">
        <v>646</v>
      </c>
      <c r="R134" s="26" t="s">
        <v>1375</v>
      </c>
      <c r="S134" s="36" t="s">
        <v>1376</v>
      </c>
      <c r="T134" s="52">
        <v>0</v>
      </c>
      <c r="U134" s="22" t="s">
        <v>1377</v>
      </c>
      <c r="V134" s="18" t="str">
        <f>+Sitio_Publico[[#This Row],[idcoleccion]]&amp;"-"&amp;Sitio_Publico[[#This Row],[id]]</f>
        <v>000-133</v>
      </c>
      <c r="W134" s="18">
        <f>+VLOOKUP(Sitio_Publico[[#This Row],[territorio]],Estructura!$AE$4:$AH$1067,4,0)</f>
        <v>30011202</v>
      </c>
      <c r="X134" s="18" t="str">
        <f>+VLOOKUP(Sitio_Publico[[#This Row],[tema]],Estructura!$G$4:$J$532,4,0)</f>
        <v>T-19</v>
      </c>
      <c r="Y134" s="18" t="str">
        <f>+VLOOKUP(Sitio_Publico[[#This Row],[contenido]],Estructura!$L$4:$O$473,4,0)</f>
        <v>C-8</v>
      </c>
      <c r="Z134" s="18" t="str">
        <f>+VLOOKUP(Sitio_Publico[[#This Row],[Filtro Integrado]],Estructura!$U$4:$W$529,3,0)</f>
        <v>FI-0</v>
      </c>
      <c r="AA134" s="18" t="str">
        <f>+VLOOKUP(Sitio_Publico[[#This Row],[Muestra]],Estructura!$Y$4:$AB$483,4,0)</f>
        <v>M-00076</v>
      </c>
    </row>
    <row r="135" spans="1:27" ht="48" x14ac:dyDescent="0.3">
      <c r="A135" s="16">
        <f t="shared" si="2"/>
        <v>134</v>
      </c>
      <c r="B135" s="47" t="s">
        <v>15118</v>
      </c>
      <c r="C135" s="23" t="s">
        <v>622</v>
      </c>
      <c r="D135" s="23" t="s">
        <v>623</v>
      </c>
      <c r="E135" s="44">
        <v>13115</v>
      </c>
      <c r="F135" s="23" t="s">
        <v>681</v>
      </c>
      <c r="G135" s="23" t="s">
        <v>639</v>
      </c>
      <c r="H135" s="42" t="s">
        <v>458</v>
      </c>
      <c r="I135" s="28" t="s">
        <v>311</v>
      </c>
      <c r="J135" s="12" t="s">
        <v>393</v>
      </c>
      <c r="K135" s="46" t="s">
        <v>682</v>
      </c>
      <c r="L135" s="33" t="s">
        <v>652</v>
      </c>
      <c r="M135" s="12" t="s">
        <v>653</v>
      </c>
      <c r="N135" s="12" t="s">
        <v>629</v>
      </c>
      <c r="O135" s="34" t="s">
        <v>1378</v>
      </c>
      <c r="P135" s="34" t="s">
        <v>1379</v>
      </c>
      <c r="Q135" s="25" t="s">
        <v>646</v>
      </c>
      <c r="R135" s="26" t="s">
        <v>1380</v>
      </c>
      <c r="S135" s="36" t="s">
        <v>1381</v>
      </c>
      <c r="T135" s="52">
        <v>0</v>
      </c>
      <c r="U135" s="22" t="s">
        <v>1382</v>
      </c>
      <c r="V135" s="18" t="str">
        <f>+Sitio_Publico[[#This Row],[idcoleccion]]&amp;"-"&amp;Sitio_Publico[[#This Row],[id]]</f>
        <v>000-134</v>
      </c>
      <c r="W135" s="18">
        <f>+VLOOKUP(Sitio_Publico[[#This Row],[territorio]],Estructura!$AE$4:$AH$1067,4,0)</f>
        <v>30013115</v>
      </c>
      <c r="X135" s="18" t="str">
        <f>+VLOOKUP(Sitio_Publico[[#This Row],[tema]],Estructura!$G$4:$J$532,4,0)</f>
        <v>T-16</v>
      </c>
      <c r="Y135" s="18" t="str">
        <f>+VLOOKUP(Sitio_Publico[[#This Row],[contenido]],Estructura!$L$4:$O$473,4,0)</f>
        <v>C-8</v>
      </c>
      <c r="Z135" s="18" t="str">
        <f>+VLOOKUP(Sitio_Publico[[#This Row],[Filtro Integrado]],Estructura!$U$4:$W$529,3,0)</f>
        <v>FI-0</v>
      </c>
      <c r="AA135" s="18" t="str">
        <f>+VLOOKUP(Sitio_Publico[[#This Row],[Muestra]],Estructura!$Y$4:$AB$483,4,0)</f>
        <v>M-00067</v>
      </c>
    </row>
    <row r="136" spans="1:27" ht="48" x14ac:dyDescent="0.3">
      <c r="A136" s="16">
        <f t="shared" si="2"/>
        <v>135</v>
      </c>
      <c r="B136" s="47" t="s">
        <v>15118</v>
      </c>
      <c r="C136" s="23" t="s">
        <v>622</v>
      </c>
      <c r="D136" s="23" t="s">
        <v>623</v>
      </c>
      <c r="E136" s="44">
        <v>16102</v>
      </c>
      <c r="F136" s="23" t="s">
        <v>688</v>
      </c>
      <c r="G136" s="23" t="s">
        <v>639</v>
      </c>
      <c r="H136" s="42" t="s">
        <v>458</v>
      </c>
      <c r="I136" s="28" t="s">
        <v>196</v>
      </c>
      <c r="J136" s="12" t="s">
        <v>393</v>
      </c>
      <c r="K136" s="46" t="s">
        <v>689</v>
      </c>
      <c r="L136" s="33" t="s">
        <v>652</v>
      </c>
      <c r="M136" s="12" t="s">
        <v>690</v>
      </c>
      <c r="N136" s="12" t="s">
        <v>629</v>
      </c>
      <c r="O136" s="34" t="s">
        <v>1383</v>
      </c>
      <c r="P136" s="34" t="s">
        <v>1384</v>
      </c>
      <c r="Q136" s="25" t="s">
        <v>646</v>
      </c>
      <c r="R136" s="26" t="s">
        <v>1385</v>
      </c>
      <c r="S136" s="36" t="s">
        <v>1386</v>
      </c>
      <c r="T136" s="52">
        <v>0</v>
      </c>
      <c r="U136" s="22" t="s">
        <v>1387</v>
      </c>
      <c r="V136" s="18" t="str">
        <f>+Sitio_Publico[[#This Row],[idcoleccion]]&amp;"-"&amp;Sitio_Publico[[#This Row],[id]]</f>
        <v>000-135</v>
      </c>
      <c r="W136" s="18">
        <f>+VLOOKUP(Sitio_Publico[[#This Row],[territorio]],Estructura!$AE$4:$AH$1067,4,0)</f>
        <v>30016102</v>
      </c>
      <c r="X136" s="18" t="str">
        <f>+VLOOKUP(Sitio_Publico[[#This Row],[tema]],Estructura!$G$4:$J$532,4,0)</f>
        <v>T-17</v>
      </c>
      <c r="Y136" s="18" t="str">
        <f>+VLOOKUP(Sitio_Publico[[#This Row],[contenido]],Estructura!$L$4:$O$473,4,0)</f>
        <v>C-8</v>
      </c>
      <c r="Z136" s="18" t="str">
        <f>+VLOOKUP(Sitio_Publico[[#This Row],[Filtro Integrado]],Estructura!$U$4:$W$529,3,0)</f>
        <v>FI-0</v>
      </c>
      <c r="AA136" s="18" t="str">
        <f>+VLOOKUP(Sitio_Publico[[#This Row],[Muestra]],Estructura!$Y$4:$AB$483,4,0)</f>
        <v>M-00068</v>
      </c>
    </row>
    <row r="137" spans="1:27" ht="48" x14ac:dyDescent="0.3">
      <c r="A137" s="16">
        <f t="shared" si="2"/>
        <v>136</v>
      </c>
      <c r="B137" s="47" t="s">
        <v>15118</v>
      </c>
      <c r="C137" s="23" t="s">
        <v>622</v>
      </c>
      <c r="D137" s="23" t="s">
        <v>623</v>
      </c>
      <c r="E137" s="44">
        <v>10209</v>
      </c>
      <c r="F137" s="23" t="s">
        <v>688</v>
      </c>
      <c r="G137" s="23" t="s">
        <v>625</v>
      </c>
      <c r="H137" s="42" t="s">
        <v>458</v>
      </c>
      <c r="I137" s="28" t="s">
        <v>265</v>
      </c>
      <c r="J137" s="12" t="s">
        <v>393</v>
      </c>
      <c r="K137" s="46" t="s">
        <v>726</v>
      </c>
      <c r="L137" s="33" t="s">
        <v>627</v>
      </c>
      <c r="M137" s="12" t="s">
        <v>628</v>
      </c>
      <c r="N137" s="12" t="s">
        <v>629</v>
      </c>
      <c r="O137" s="34" t="s">
        <v>1388</v>
      </c>
      <c r="P137" s="34" t="s">
        <v>1389</v>
      </c>
      <c r="Q137" s="25" t="s">
        <v>646</v>
      </c>
      <c r="R137" s="26" t="s">
        <v>1390</v>
      </c>
      <c r="S137" s="36" t="s">
        <v>1391</v>
      </c>
      <c r="T137" s="52">
        <v>0</v>
      </c>
      <c r="U137" s="22" t="s">
        <v>1392</v>
      </c>
      <c r="V137" s="18" t="str">
        <f>+Sitio_Publico[[#This Row],[idcoleccion]]&amp;"-"&amp;Sitio_Publico[[#This Row],[id]]</f>
        <v>000-136</v>
      </c>
      <c r="W137" s="18">
        <f>+VLOOKUP(Sitio_Publico[[#This Row],[territorio]],Estructura!$AE$4:$AH$1067,4,0)</f>
        <v>30010209</v>
      </c>
      <c r="X137" s="18" t="str">
        <f>+VLOOKUP(Sitio_Publico[[#This Row],[tema]],Estructura!$G$4:$J$532,4,0)</f>
        <v>T-17</v>
      </c>
      <c r="Y137" s="18" t="str">
        <f>+VLOOKUP(Sitio_Publico[[#This Row],[contenido]],Estructura!$L$4:$O$473,4,0)</f>
        <v>C-7</v>
      </c>
      <c r="Z137" s="18" t="str">
        <f>+VLOOKUP(Sitio_Publico[[#This Row],[Filtro Integrado]],Estructura!$U$4:$W$529,3,0)</f>
        <v>FI-0</v>
      </c>
      <c r="AA137" s="18" t="str">
        <f>+VLOOKUP(Sitio_Publico[[#This Row],[Muestra]],Estructura!$Y$4:$AB$483,4,0)</f>
        <v>M-00071</v>
      </c>
    </row>
    <row r="138" spans="1:27" ht="48" x14ac:dyDescent="0.3">
      <c r="A138" s="16">
        <f t="shared" si="2"/>
        <v>137</v>
      </c>
      <c r="B138" s="47" t="s">
        <v>15118</v>
      </c>
      <c r="C138" s="23" t="s">
        <v>637</v>
      </c>
      <c r="D138" s="23" t="s">
        <v>623</v>
      </c>
      <c r="E138" s="44">
        <v>270103003</v>
      </c>
      <c r="F138" s="23" t="s">
        <v>1393</v>
      </c>
      <c r="G138" s="23" t="s">
        <v>1394</v>
      </c>
      <c r="H138" s="42" t="s">
        <v>455</v>
      </c>
      <c r="I138" s="28" t="s">
        <v>14</v>
      </c>
      <c r="J138" s="12" t="s">
        <v>393</v>
      </c>
      <c r="K138" s="46" t="s">
        <v>1395</v>
      </c>
      <c r="L138" s="33" t="s">
        <v>641</v>
      </c>
      <c r="M138" s="12" t="s">
        <v>642</v>
      </c>
      <c r="N138" s="12" t="s">
        <v>643</v>
      </c>
      <c r="O138" s="34" t="s">
        <v>1396</v>
      </c>
      <c r="P138" s="34" t="s">
        <v>1397</v>
      </c>
      <c r="Q138" s="25" t="s">
        <v>646</v>
      </c>
      <c r="R138" s="26" t="s">
        <v>1398</v>
      </c>
      <c r="S138" s="36" t="s">
        <v>1399</v>
      </c>
      <c r="T138" s="52">
        <v>0</v>
      </c>
      <c r="U138" s="22" t="s">
        <v>1400</v>
      </c>
      <c r="V138" s="18" t="str">
        <f>+Sitio_Publico[[#This Row],[idcoleccion]]&amp;"-"&amp;Sitio_Publico[[#This Row],[id]]</f>
        <v>000-137</v>
      </c>
      <c r="W138" s="18">
        <f>+VLOOKUP(Sitio_Publico[[#This Row],[territorio]],Estructura!$AE$4:$AH$1067,4,0)</f>
        <v>10000000</v>
      </c>
      <c r="X138" s="18" t="str">
        <f>+VLOOKUP(Sitio_Publico[[#This Row],[tema]],Estructura!$G$4:$J$532,4,0)</f>
        <v>T-22</v>
      </c>
      <c r="Y138" s="18" t="str">
        <f>+VLOOKUP(Sitio_Publico[[#This Row],[contenido]],Estructura!$L$4:$O$473,4,0)</f>
        <v>C-12</v>
      </c>
      <c r="Z138" s="18" t="str">
        <f>+VLOOKUP(Sitio_Publico[[#This Row],[Filtro Integrado]],Estructura!$U$4:$W$529,3,0)</f>
        <v>FI-0</v>
      </c>
      <c r="AA138" s="18" t="str">
        <f>+VLOOKUP(Sitio_Publico[[#This Row],[Muestra]],Estructura!$Y$4:$AB$483,4,0)</f>
        <v>M-00091</v>
      </c>
    </row>
    <row r="139" spans="1:27" ht="48" x14ac:dyDescent="0.3">
      <c r="A139" s="16">
        <f t="shared" si="2"/>
        <v>138</v>
      </c>
      <c r="B139" s="47" t="s">
        <v>15118</v>
      </c>
      <c r="C139" s="23" t="s">
        <v>622</v>
      </c>
      <c r="D139" s="23" t="s">
        <v>623</v>
      </c>
      <c r="E139" s="44">
        <v>13128</v>
      </c>
      <c r="F139" s="23" t="s">
        <v>688</v>
      </c>
      <c r="G139" s="23" t="s">
        <v>639</v>
      </c>
      <c r="H139" s="42" t="s">
        <v>458</v>
      </c>
      <c r="I139" s="28" t="s">
        <v>323</v>
      </c>
      <c r="J139" s="12" t="s">
        <v>393</v>
      </c>
      <c r="K139" s="46" t="s">
        <v>726</v>
      </c>
      <c r="L139" s="33" t="s">
        <v>652</v>
      </c>
      <c r="M139" s="12" t="s">
        <v>653</v>
      </c>
      <c r="N139" s="12" t="s">
        <v>629</v>
      </c>
      <c r="O139" s="34" t="s">
        <v>1401</v>
      </c>
      <c r="P139" s="34" t="s">
        <v>1402</v>
      </c>
      <c r="Q139" s="25" t="s">
        <v>646</v>
      </c>
      <c r="R139" s="26" t="s">
        <v>1403</v>
      </c>
      <c r="S139" s="36" t="s">
        <v>1404</v>
      </c>
      <c r="T139" s="52">
        <v>0</v>
      </c>
      <c r="U139" s="22" t="s">
        <v>1405</v>
      </c>
      <c r="V139" s="18" t="str">
        <f>+Sitio_Publico[[#This Row],[idcoleccion]]&amp;"-"&amp;Sitio_Publico[[#This Row],[id]]</f>
        <v>000-138</v>
      </c>
      <c r="W139" s="18">
        <f>+VLOOKUP(Sitio_Publico[[#This Row],[territorio]],Estructura!$AE$4:$AH$1067,4,0)</f>
        <v>30013128</v>
      </c>
      <c r="X139" s="18" t="str">
        <f>+VLOOKUP(Sitio_Publico[[#This Row],[tema]],Estructura!$G$4:$J$532,4,0)</f>
        <v>T-17</v>
      </c>
      <c r="Y139" s="18" t="str">
        <f>+VLOOKUP(Sitio_Publico[[#This Row],[contenido]],Estructura!$L$4:$O$473,4,0)</f>
        <v>C-8</v>
      </c>
      <c r="Z139" s="18" t="str">
        <f>+VLOOKUP(Sitio_Publico[[#This Row],[Filtro Integrado]],Estructura!$U$4:$W$529,3,0)</f>
        <v>FI-0</v>
      </c>
      <c r="AA139" s="18" t="str">
        <f>+VLOOKUP(Sitio_Publico[[#This Row],[Muestra]],Estructura!$Y$4:$AB$483,4,0)</f>
        <v>M-00071</v>
      </c>
    </row>
    <row r="140" spans="1:27" ht="48" x14ac:dyDescent="0.3">
      <c r="A140" s="16">
        <f t="shared" si="2"/>
        <v>139</v>
      </c>
      <c r="B140" s="47" t="s">
        <v>15118</v>
      </c>
      <c r="C140" s="23" t="s">
        <v>622</v>
      </c>
      <c r="D140" s="23" t="s">
        <v>623</v>
      </c>
      <c r="E140" s="44">
        <v>5503</v>
      </c>
      <c r="F140" s="23" t="s">
        <v>666</v>
      </c>
      <c r="G140" s="23" t="s">
        <v>639</v>
      </c>
      <c r="H140" s="42" t="s">
        <v>458</v>
      </c>
      <c r="I140" s="28" t="s">
        <v>81</v>
      </c>
      <c r="J140" s="12" t="s">
        <v>393</v>
      </c>
      <c r="K140" s="46" t="s">
        <v>667</v>
      </c>
      <c r="L140" s="33" t="s">
        <v>652</v>
      </c>
      <c r="M140" s="12" t="s">
        <v>668</v>
      </c>
      <c r="N140" s="12" t="s">
        <v>629</v>
      </c>
      <c r="O140" s="34" t="s">
        <v>1406</v>
      </c>
      <c r="P140" s="34" t="s">
        <v>1407</v>
      </c>
      <c r="Q140" s="25" t="s">
        <v>646</v>
      </c>
      <c r="R140" s="26" t="s">
        <v>1408</v>
      </c>
      <c r="S140" s="36" t="s">
        <v>1409</v>
      </c>
      <c r="T140" s="52">
        <v>0</v>
      </c>
      <c r="U140" s="22" t="s">
        <v>1410</v>
      </c>
      <c r="V140" s="18" t="str">
        <f>+Sitio_Publico[[#This Row],[idcoleccion]]&amp;"-"&amp;Sitio_Publico[[#This Row],[id]]</f>
        <v>000-139</v>
      </c>
      <c r="W140" s="18">
        <f>+VLOOKUP(Sitio_Publico[[#This Row],[territorio]],Estructura!$AE$4:$AH$1067,4,0)</f>
        <v>30005503</v>
      </c>
      <c r="X140" s="18" t="str">
        <f>+VLOOKUP(Sitio_Publico[[#This Row],[tema]],Estructura!$G$4:$J$532,4,0)</f>
        <v>T-15</v>
      </c>
      <c r="Y140" s="18" t="str">
        <f>+VLOOKUP(Sitio_Publico[[#This Row],[contenido]],Estructura!$L$4:$O$473,4,0)</f>
        <v>C-8</v>
      </c>
      <c r="Z140" s="18" t="str">
        <f>+VLOOKUP(Sitio_Publico[[#This Row],[Filtro Integrado]],Estructura!$U$4:$W$529,3,0)</f>
        <v>FI-0</v>
      </c>
      <c r="AA140" s="18" t="str">
        <f>+VLOOKUP(Sitio_Publico[[#This Row],[Muestra]],Estructura!$Y$4:$AB$483,4,0)</f>
        <v>M-00066</v>
      </c>
    </row>
    <row r="141" spans="1:27" ht="48" x14ac:dyDescent="0.3">
      <c r="A141" s="16">
        <f t="shared" si="2"/>
        <v>140</v>
      </c>
      <c r="B141" s="47" t="s">
        <v>15118</v>
      </c>
      <c r="C141" s="23" t="s">
        <v>637</v>
      </c>
      <c r="D141" s="23" t="s">
        <v>623</v>
      </c>
      <c r="E141" s="44">
        <v>270105003</v>
      </c>
      <c r="F141" s="23" t="s">
        <v>1411</v>
      </c>
      <c r="G141" s="23" t="s">
        <v>1394</v>
      </c>
      <c r="H141" s="42" t="s">
        <v>455</v>
      </c>
      <c r="I141" s="28" t="s">
        <v>14</v>
      </c>
      <c r="J141" s="12" t="s">
        <v>393</v>
      </c>
      <c r="K141" s="46" t="s">
        <v>1412</v>
      </c>
      <c r="L141" s="33" t="s">
        <v>641</v>
      </c>
      <c r="M141" s="12" t="s">
        <v>642</v>
      </c>
      <c r="N141" s="12" t="s">
        <v>643</v>
      </c>
      <c r="O141" s="34" t="s">
        <v>1413</v>
      </c>
      <c r="P141" s="34" t="s">
        <v>1414</v>
      </c>
      <c r="Q141" s="25" t="s">
        <v>646</v>
      </c>
      <c r="R141" s="26" t="s">
        <v>1415</v>
      </c>
      <c r="S141" s="36" t="s">
        <v>1416</v>
      </c>
      <c r="T141" s="52">
        <v>0</v>
      </c>
      <c r="U141" s="22" t="s">
        <v>1417</v>
      </c>
      <c r="V141" s="18" t="str">
        <f>+Sitio_Publico[[#This Row],[idcoleccion]]&amp;"-"&amp;Sitio_Publico[[#This Row],[id]]</f>
        <v>000-140</v>
      </c>
      <c r="W141" s="18">
        <f>+VLOOKUP(Sitio_Publico[[#This Row],[territorio]],Estructura!$AE$4:$AH$1067,4,0)</f>
        <v>10000000</v>
      </c>
      <c r="X141" s="18" t="str">
        <f>+VLOOKUP(Sitio_Publico[[#This Row],[tema]],Estructura!$G$4:$J$532,4,0)</f>
        <v>T-23</v>
      </c>
      <c r="Y141" s="18" t="str">
        <f>+VLOOKUP(Sitio_Publico[[#This Row],[contenido]],Estructura!$L$4:$O$473,4,0)</f>
        <v>C-12</v>
      </c>
      <c r="Z141" s="18" t="str">
        <f>+VLOOKUP(Sitio_Publico[[#This Row],[Filtro Integrado]],Estructura!$U$4:$W$529,3,0)</f>
        <v>FI-0</v>
      </c>
      <c r="AA141" s="18" t="str">
        <f>+VLOOKUP(Sitio_Publico[[#This Row],[Muestra]],Estructura!$Y$4:$AB$483,4,0)</f>
        <v>M-00092</v>
      </c>
    </row>
    <row r="142" spans="1:27" ht="40.799999999999997" x14ac:dyDescent="0.3">
      <c r="A142" s="16">
        <f t="shared" si="2"/>
        <v>141</v>
      </c>
      <c r="B142" s="47" t="s">
        <v>15118</v>
      </c>
      <c r="C142" s="23" t="s">
        <v>622</v>
      </c>
      <c r="D142" s="23" t="s">
        <v>623</v>
      </c>
      <c r="E142" s="44">
        <v>13604</v>
      </c>
      <c r="F142" s="23" t="s">
        <v>814</v>
      </c>
      <c r="G142" s="23" t="s">
        <v>710</v>
      </c>
      <c r="H142" s="42" t="s">
        <v>458</v>
      </c>
      <c r="I142" s="28" t="s">
        <v>346</v>
      </c>
      <c r="J142" s="12" t="s">
        <v>393</v>
      </c>
      <c r="K142" s="46" t="s">
        <v>815</v>
      </c>
      <c r="L142" s="33" t="s">
        <v>712</v>
      </c>
      <c r="M142" s="12" t="s">
        <v>713</v>
      </c>
      <c r="N142" s="12" t="s">
        <v>714</v>
      </c>
      <c r="O142" s="34" t="s">
        <v>1418</v>
      </c>
      <c r="P142" s="34" t="s">
        <v>1419</v>
      </c>
      <c r="Q142" s="25" t="s">
        <v>646</v>
      </c>
      <c r="R142" s="26" t="s">
        <v>1420</v>
      </c>
      <c r="S142" s="36" t="s">
        <v>1421</v>
      </c>
      <c r="T142" s="52">
        <v>0</v>
      </c>
      <c r="U142" s="22" t="s">
        <v>1422</v>
      </c>
      <c r="V142" s="18" t="str">
        <f>+Sitio_Publico[[#This Row],[idcoleccion]]&amp;"-"&amp;Sitio_Publico[[#This Row],[id]]</f>
        <v>000-141</v>
      </c>
      <c r="W142" s="18">
        <f>+VLOOKUP(Sitio_Publico[[#This Row],[territorio]],Estructura!$AE$4:$AH$1067,4,0)</f>
        <v>30013604</v>
      </c>
      <c r="X142" s="18" t="str">
        <f>+VLOOKUP(Sitio_Publico[[#This Row],[tema]],Estructura!$G$4:$J$532,4,0)</f>
        <v>T-20</v>
      </c>
      <c r="Y142" s="18" t="str">
        <f>+VLOOKUP(Sitio_Publico[[#This Row],[contenido]],Estructura!$L$4:$O$473,4,0)</f>
        <v>C-9</v>
      </c>
      <c r="Z142" s="18" t="str">
        <f>+VLOOKUP(Sitio_Publico[[#This Row],[Filtro Integrado]],Estructura!$U$4:$W$529,3,0)</f>
        <v>FI-0</v>
      </c>
      <c r="AA142" s="18" t="str">
        <f>+VLOOKUP(Sitio_Publico[[#This Row],[Muestra]],Estructura!$Y$4:$AB$483,4,0)</f>
        <v>M-00079</v>
      </c>
    </row>
    <row r="143" spans="1:27" ht="40.799999999999997" x14ac:dyDescent="0.3">
      <c r="A143" s="16">
        <f t="shared" si="2"/>
        <v>142</v>
      </c>
      <c r="B143" s="47" t="s">
        <v>15118</v>
      </c>
      <c r="C143" s="23" t="s">
        <v>622</v>
      </c>
      <c r="D143" s="23" t="s">
        <v>623</v>
      </c>
      <c r="E143" s="44">
        <v>13118</v>
      </c>
      <c r="F143" s="23" t="s">
        <v>466</v>
      </c>
      <c r="G143" s="23" t="s">
        <v>710</v>
      </c>
      <c r="H143" s="42" t="s">
        <v>458</v>
      </c>
      <c r="I143" s="28" t="s">
        <v>314</v>
      </c>
      <c r="J143" s="12" t="s">
        <v>393</v>
      </c>
      <c r="K143" s="46" t="s">
        <v>711</v>
      </c>
      <c r="L143" s="33" t="s">
        <v>712</v>
      </c>
      <c r="M143" s="12" t="s">
        <v>713</v>
      </c>
      <c r="N143" s="12" t="s">
        <v>714</v>
      </c>
      <c r="O143" s="34" t="s">
        <v>1423</v>
      </c>
      <c r="P143" s="34" t="s">
        <v>1424</v>
      </c>
      <c r="Q143" s="25" t="s">
        <v>646</v>
      </c>
      <c r="R143" s="26" t="s">
        <v>1425</v>
      </c>
      <c r="S143" s="36" t="s">
        <v>1426</v>
      </c>
      <c r="T143" s="52">
        <v>0</v>
      </c>
      <c r="U143" s="22" t="s">
        <v>1427</v>
      </c>
      <c r="V143" s="18" t="str">
        <f>+Sitio_Publico[[#This Row],[idcoleccion]]&amp;"-"&amp;Sitio_Publico[[#This Row],[id]]</f>
        <v>000-142</v>
      </c>
      <c r="W143" s="18">
        <f>+VLOOKUP(Sitio_Publico[[#This Row],[territorio]],Estructura!$AE$4:$AH$1067,4,0)</f>
        <v>30013118</v>
      </c>
      <c r="X143" s="18" t="str">
        <f>+VLOOKUP(Sitio_Publico[[#This Row],[tema]],Estructura!$G$4:$J$532,4,0)</f>
        <v>T-18</v>
      </c>
      <c r="Y143" s="18" t="str">
        <f>+VLOOKUP(Sitio_Publico[[#This Row],[contenido]],Estructura!$L$4:$O$473,4,0)</f>
        <v>C-9</v>
      </c>
      <c r="Z143" s="18" t="str">
        <f>+VLOOKUP(Sitio_Publico[[#This Row],[Filtro Integrado]],Estructura!$U$4:$W$529,3,0)</f>
        <v>FI-0</v>
      </c>
      <c r="AA143" s="18" t="str">
        <f>+VLOOKUP(Sitio_Publico[[#This Row],[Muestra]],Estructura!$Y$4:$AB$483,4,0)</f>
        <v>M-00070</v>
      </c>
    </row>
    <row r="144" spans="1:27" ht="48" x14ac:dyDescent="0.3">
      <c r="A144" s="16">
        <f t="shared" si="2"/>
        <v>143</v>
      </c>
      <c r="B144" s="47" t="s">
        <v>15118</v>
      </c>
      <c r="C144" s="23" t="s">
        <v>622</v>
      </c>
      <c r="D144" s="23" t="s">
        <v>623</v>
      </c>
      <c r="E144" s="44">
        <v>13501</v>
      </c>
      <c r="F144" s="23" t="s">
        <v>688</v>
      </c>
      <c r="G144" s="23" t="s">
        <v>639</v>
      </c>
      <c r="H144" s="42" t="s">
        <v>458</v>
      </c>
      <c r="I144" s="28" t="s">
        <v>338</v>
      </c>
      <c r="J144" s="12" t="s">
        <v>393</v>
      </c>
      <c r="K144" s="46" t="s">
        <v>689</v>
      </c>
      <c r="L144" s="33" t="s">
        <v>652</v>
      </c>
      <c r="M144" s="12" t="s">
        <v>690</v>
      </c>
      <c r="N144" s="12" t="s">
        <v>629</v>
      </c>
      <c r="O144" s="34" t="s">
        <v>1428</v>
      </c>
      <c r="P144" s="34" t="s">
        <v>1429</v>
      </c>
      <c r="Q144" s="25" t="s">
        <v>646</v>
      </c>
      <c r="R144" s="26" t="s">
        <v>1430</v>
      </c>
      <c r="S144" s="36" t="s">
        <v>1431</v>
      </c>
      <c r="T144" s="52">
        <v>0</v>
      </c>
      <c r="U144" s="22" t="s">
        <v>1432</v>
      </c>
      <c r="V144" s="18" t="str">
        <f>+Sitio_Publico[[#This Row],[idcoleccion]]&amp;"-"&amp;Sitio_Publico[[#This Row],[id]]</f>
        <v>000-143</v>
      </c>
      <c r="W144" s="18">
        <f>+VLOOKUP(Sitio_Publico[[#This Row],[territorio]],Estructura!$AE$4:$AH$1067,4,0)</f>
        <v>30013501</v>
      </c>
      <c r="X144" s="18" t="str">
        <f>+VLOOKUP(Sitio_Publico[[#This Row],[tema]],Estructura!$G$4:$J$532,4,0)</f>
        <v>T-17</v>
      </c>
      <c r="Y144" s="18" t="str">
        <f>+VLOOKUP(Sitio_Publico[[#This Row],[contenido]],Estructura!$L$4:$O$473,4,0)</f>
        <v>C-8</v>
      </c>
      <c r="Z144" s="18" t="str">
        <f>+VLOOKUP(Sitio_Publico[[#This Row],[Filtro Integrado]],Estructura!$U$4:$W$529,3,0)</f>
        <v>FI-0</v>
      </c>
      <c r="AA144" s="18" t="str">
        <f>+VLOOKUP(Sitio_Publico[[#This Row],[Muestra]],Estructura!$Y$4:$AB$483,4,0)</f>
        <v>M-00068</v>
      </c>
    </row>
    <row r="145" spans="1:27" ht="36" x14ac:dyDescent="0.3">
      <c r="A145" s="16">
        <f t="shared" si="2"/>
        <v>144</v>
      </c>
      <c r="B145" s="47" t="s">
        <v>15118</v>
      </c>
      <c r="C145" s="23" t="s">
        <v>637</v>
      </c>
      <c r="D145" s="23" t="s">
        <v>623</v>
      </c>
      <c r="E145" s="44">
        <v>11</v>
      </c>
      <c r="F145" s="23" t="s">
        <v>638</v>
      </c>
      <c r="G145" s="23" t="s">
        <v>732</v>
      </c>
      <c r="H145" s="42" t="s">
        <v>457</v>
      </c>
      <c r="I145" s="28" t="s">
        <v>374</v>
      </c>
      <c r="J145" s="12" t="s">
        <v>393</v>
      </c>
      <c r="K145" s="46" t="s">
        <v>733</v>
      </c>
      <c r="L145" s="33" t="s">
        <v>641</v>
      </c>
      <c r="M145" s="12" t="s">
        <v>642</v>
      </c>
      <c r="N145" s="12" t="s">
        <v>643</v>
      </c>
      <c r="O145" s="34" t="s">
        <v>1433</v>
      </c>
      <c r="P145" s="34" t="s">
        <v>1434</v>
      </c>
      <c r="Q145" s="25" t="s">
        <v>646</v>
      </c>
      <c r="R145" s="26" t="s">
        <v>1435</v>
      </c>
      <c r="S145" s="36" t="s">
        <v>1436</v>
      </c>
      <c r="T145" s="52">
        <v>0</v>
      </c>
      <c r="U145" s="22" t="s">
        <v>1437</v>
      </c>
      <c r="V145" s="18" t="str">
        <f>+Sitio_Publico[[#This Row],[idcoleccion]]&amp;"-"&amp;Sitio_Publico[[#This Row],[id]]</f>
        <v>000-144</v>
      </c>
      <c r="W145" s="18">
        <f>+VLOOKUP(Sitio_Publico[[#This Row],[territorio]],Estructura!$AE$4:$AH$1067,4,0)</f>
        <v>20000011</v>
      </c>
      <c r="X145" s="18" t="str">
        <f>+VLOOKUP(Sitio_Publico[[#This Row],[tema]],Estructura!$G$4:$J$532,4,0)</f>
        <v>T-14</v>
      </c>
      <c r="Y145" s="18" t="str">
        <f>+VLOOKUP(Sitio_Publico[[#This Row],[contenido]],Estructura!$L$4:$O$473,4,0)</f>
        <v>C-10</v>
      </c>
      <c r="Z145" s="18" t="str">
        <f>+VLOOKUP(Sitio_Publico[[#This Row],[Filtro Integrado]],Estructura!$U$4:$W$529,3,0)</f>
        <v>FI-0</v>
      </c>
      <c r="AA145" s="18" t="str">
        <f>+VLOOKUP(Sitio_Publico[[#This Row],[Muestra]],Estructura!$Y$4:$AB$483,4,0)</f>
        <v>M-00072</v>
      </c>
    </row>
    <row r="146" spans="1:27" ht="40.799999999999997" x14ac:dyDescent="0.3">
      <c r="A146" s="16">
        <f t="shared" si="2"/>
        <v>145</v>
      </c>
      <c r="B146" s="47" t="s">
        <v>15118</v>
      </c>
      <c r="C146" s="23" t="s">
        <v>622</v>
      </c>
      <c r="D146" s="23" t="s">
        <v>623</v>
      </c>
      <c r="E146" s="44">
        <v>13132</v>
      </c>
      <c r="F146" s="23" t="s">
        <v>466</v>
      </c>
      <c r="G146" s="23" t="s">
        <v>710</v>
      </c>
      <c r="H146" s="42" t="s">
        <v>458</v>
      </c>
      <c r="I146" s="28" t="s">
        <v>327</v>
      </c>
      <c r="J146" s="12" t="s">
        <v>393</v>
      </c>
      <c r="K146" s="46" t="s">
        <v>711</v>
      </c>
      <c r="L146" s="33" t="s">
        <v>712</v>
      </c>
      <c r="M146" s="12" t="s">
        <v>713</v>
      </c>
      <c r="N146" s="12" t="s">
        <v>714</v>
      </c>
      <c r="O146" s="34" t="s">
        <v>1438</v>
      </c>
      <c r="P146" s="34" t="s">
        <v>1439</v>
      </c>
      <c r="Q146" s="25" t="s">
        <v>646</v>
      </c>
      <c r="R146" s="26" t="s">
        <v>1440</v>
      </c>
      <c r="S146" s="36" t="s">
        <v>1441</v>
      </c>
      <c r="T146" s="52">
        <v>0</v>
      </c>
      <c r="U146" s="22" t="s">
        <v>1442</v>
      </c>
      <c r="V146" s="18" t="str">
        <f>+Sitio_Publico[[#This Row],[idcoleccion]]&amp;"-"&amp;Sitio_Publico[[#This Row],[id]]</f>
        <v>000-145</v>
      </c>
      <c r="W146" s="18">
        <f>+VLOOKUP(Sitio_Publico[[#This Row],[territorio]],Estructura!$AE$4:$AH$1067,4,0)</f>
        <v>30013132</v>
      </c>
      <c r="X146" s="18" t="str">
        <f>+VLOOKUP(Sitio_Publico[[#This Row],[tema]],Estructura!$G$4:$J$532,4,0)</f>
        <v>T-18</v>
      </c>
      <c r="Y146" s="18" t="str">
        <f>+VLOOKUP(Sitio_Publico[[#This Row],[contenido]],Estructura!$L$4:$O$473,4,0)</f>
        <v>C-9</v>
      </c>
      <c r="Z146" s="18" t="str">
        <f>+VLOOKUP(Sitio_Publico[[#This Row],[Filtro Integrado]],Estructura!$U$4:$W$529,3,0)</f>
        <v>FI-0</v>
      </c>
      <c r="AA146" s="18" t="str">
        <f>+VLOOKUP(Sitio_Publico[[#This Row],[Muestra]],Estructura!$Y$4:$AB$483,4,0)</f>
        <v>M-00070</v>
      </c>
    </row>
    <row r="147" spans="1:27" ht="46.2" customHeight="1" x14ac:dyDescent="0.3">
      <c r="A147" s="16">
        <f t="shared" si="2"/>
        <v>146</v>
      </c>
      <c r="B147" s="47" t="s">
        <v>15118</v>
      </c>
      <c r="C147" s="23" t="s">
        <v>622</v>
      </c>
      <c r="D147" s="23" t="s">
        <v>623</v>
      </c>
      <c r="E147" s="44">
        <v>7108</v>
      </c>
      <c r="F147" s="23" t="s">
        <v>688</v>
      </c>
      <c r="G147" s="23" t="s">
        <v>625</v>
      </c>
      <c r="H147" s="42" t="s">
        <v>458</v>
      </c>
      <c r="I147" s="28" t="s">
        <v>139</v>
      </c>
      <c r="J147" s="12" t="s">
        <v>393</v>
      </c>
      <c r="K147" s="28" t="s">
        <v>689</v>
      </c>
      <c r="L147" s="33" t="s">
        <v>627</v>
      </c>
      <c r="M147" s="12" t="s">
        <v>690</v>
      </c>
      <c r="N147" s="12" t="s">
        <v>629</v>
      </c>
      <c r="O147" s="34" t="s">
        <v>1443</v>
      </c>
      <c r="P147" s="34" t="s">
        <v>1444</v>
      </c>
      <c r="Q147" s="25" t="s">
        <v>646</v>
      </c>
      <c r="R147" s="26" t="s">
        <v>1445</v>
      </c>
      <c r="S147" s="36" t="s">
        <v>1446</v>
      </c>
      <c r="T147" s="52">
        <v>0</v>
      </c>
      <c r="U147" s="22" t="s">
        <v>1447</v>
      </c>
      <c r="V147" s="18" t="str">
        <f>+Sitio_Publico[[#This Row],[idcoleccion]]&amp;"-"&amp;Sitio_Publico[[#This Row],[id]]</f>
        <v>000-146</v>
      </c>
      <c r="W147" s="18">
        <f>+VLOOKUP(Sitio_Publico[[#This Row],[territorio]],Estructura!$AE$4:$AH$1067,4,0)</f>
        <v>30007108</v>
      </c>
      <c r="X147" s="18" t="str">
        <f>+VLOOKUP(Sitio_Publico[[#This Row],[tema]],Estructura!$G$4:$J$532,4,0)</f>
        <v>T-17</v>
      </c>
      <c r="Y147" s="18" t="str">
        <f>+VLOOKUP(Sitio_Publico[[#This Row],[contenido]],Estructura!$L$4:$O$473,4,0)</f>
        <v>C-7</v>
      </c>
      <c r="Z147" s="18" t="str">
        <f>+VLOOKUP(Sitio_Publico[[#This Row],[Filtro Integrado]],Estructura!$U$4:$W$529,3,0)</f>
        <v>FI-0</v>
      </c>
      <c r="AA147" s="18" t="str">
        <f>+VLOOKUP(Sitio_Publico[[#This Row],[Muestra]],Estructura!$Y$4:$AB$483,4,0)</f>
        <v>M-00068</v>
      </c>
    </row>
    <row r="148" spans="1:27" ht="40.799999999999997" x14ac:dyDescent="0.3">
      <c r="A148" s="16">
        <f t="shared" si="2"/>
        <v>147</v>
      </c>
      <c r="B148" s="47" t="s">
        <v>15118</v>
      </c>
      <c r="C148" s="23" t="s">
        <v>637</v>
      </c>
      <c r="D148" s="23" t="s">
        <v>623</v>
      </c>
      <c r="E148" s="44">
        <v>62</v>
      </c>
      <c r="F148" s="23" t="s">
        <v>638</v>
      </c>
      <c r="G148" s="23" t="s">
        <v>732</v>
      </c>
      <c r="H148" s="42" t="s">
        <v>458</v>
      </c>
      <c r="I148" s="28" t="s">
        <v>297</v>
      </c>
      <c r="J148" s="12" t="s">
        <v>393</v>
      </c>
      <c r="K148" s="28" t="s">
        <v>1448</v>
      </c>
      <c r="L148" s="33" t="s">
        <v>641</v>
      </c>
      <c r="M148" s="12" t="s">
        <v>642</v>
      </c>
      <c r="N148" s="12" t="s">
        <v>643</v>
      </c>
      <c r="O148" s="34" t="s">
        <v>1449</v>
      </c>
      <c r="P148" s="34" t="s">
        <v>1450</v>
      </c>
      <c r="Q148" s="25" t="s">
        <v>646</v>
      </c>
      <c r="R148" s="26" t="s">
        <v>1451</v>
      </c>
      <c r="S148" s="36" t="s">
        <v>1452</v>
      </c>
      <c r="T148" s="52">
        <v>0</v>
      </c>
      <c r="U148" s="22" t="s">
        <v>1453</v>
      </c>
      <c r="V148" s="18" t="str">
        <f>+Sitio_Publico[[#This Row],[idcoleccion]]&amp;"-"&amp;Sitio_Publico[[#This Row],[id]]</f>
        <v>000-147</v>
      </c>
      <c r="W148" s="18">
        <f>+VLOOKUP(Sitio_Publico[[#This Row],[territorio]],Estructura!$AE$4:$AH$1067,4,0)</f>
        <v>30013101</v>
      </c>
      <c r="X148" s="18" t="str">
        <f>+VLOOKUP(Sitio_Publico[[#This Row],[tema]],Estructura!$G$4:$J$532,4,0)</f>
        <v>T-14</v>
      </c>
      <c r="Y148" s="18" t="str">
        <f>+VLOOKUP(Sitio_Publico[[#This Row],[contenido]],Estructura!$L$4:$O$473,4,0)</f>
        <v>C-10</v>
      </c>
      <c r="Z148" s="18" t="str">
        <f>+VLOOKUP(Sitio_Publico[[#This Row],[Filtro Integrado]],Estructura!$U$4:$W$529,3,0)</f>
        <v>FI-0</v>
      </c>
      <c r="AA148" s="18" t="str">
        <f>+VLOOKUP(Sitio_Publico[[#This Row],[Muestra]],Estructura!$Y$4:$AB$483,4,0)</f>
        <v>M-00093</v>
      </c>
    </row>
    <row r="149" spans="1:27" ht="48" x14ac:dyDescent="0.3">
      <c r="A149" s="16">
        <f t="shared" si="2"/>
        <v>148</v>
      </c>
      <c r="B149" s="47" t="s">
        <v>15118</v>
      </c>
      <c r="C149" s="23" t="s">
        <v>622</v>
      </c>
      <c r="D149" s="23" t="s">
        <v>623</v>
      </c>
      <c r="E149" s="44">
        <v>6201</v>
      </c>
      <c r="F149" s="23" t="s">
        <v>688</v>
      </c>
      <c r="G149" s="23" t="s">
        <v>639</v>
      </c>
      <c r="H149" s="42" t="s">
        <v>458</v>
      </c>
      <c r="I149" s="28" t="s">
        <v>117</v>
      </c>
      <c r="J149" s="12" t="s">
        <v>393</v>
      </c>
      <c r="K149" s="28" t="s">
        <v>689</v>
      </c>
      <c r="L149" s="33" t="s">
        <v>652</v>
      </c>
      <c r="M149" s="12" t="s">
        <v>690</v>
      </c>
      <c r="N149" s="12" t="s">
        <v>629</v>
      </c>
      <c r="O149" s="34" t="s">
        <v>1454</v>
      </c>
      <c r="P149" s="34" t="s">
        <v>1455</v>
      </c>
      <c r="Q149" s="25" t="s">
        <v>646</v>
      </c>
      <c r="R149" s="26" t="s">
        <v>1456</v>
      </c>
      <c r="S149" s="36" t="s">
        <v>1457</v>
      </c>
      <c r="T149" s="52">
        <v>0</v>
      </c>
      <c r="U149" s="22" t="s">
        <v>1458</v>
      </c>
      <c r="V149" s="18" t="str">
        <f>+Sitio_Publico[[#This Row],[idcoleccion]]&amp;"-"&amp;Sitio_Publico[[#This Row],[id]]</f>
        <v>000-148</v>
      </c>
      <c r="W149" s="18">
        <f>+VLOOKUP(Sitio_Publico[[#This Row],[territorio]],Estructura!$AE$4:$AH$1067,4,0)</f>
        <v>30006201</v>
      </c>
      <c r="X149" s="18" t="str">
        <f>+VLOOKUP(Sitio_Publico[[#This Row],[tema]],Estructura!$G$4:$J$532,4,0)</f>
        <v>T-17</v>
      </c>
      <c r="Y149" s="18" t="str">
        <f>+VLOOKUP(Sitio_Publico[[#This Row],[contenido]],Estructura!$L$4:$O$473,4,0)</f>
        <v>C-8</v>
      </c>
      <c r="Z149" s="18" t="str">
        <f>+VLOOKUP(Sitio_Publico[[#This Row],[Filtro Integrado]],Estructura!$U$4:$W$529,3,0)</f>
        <v>FI-0</v>
      </c>
      <c r="AA149" s="18" t="str">
        <f>+VLOOKUP(Sitio_Publico[[#This Row],[Muestra]],Estructura!$Y$4:$AB$483,4,0)</f>
        <v>M-00068</v>
      </c>
    </row>
    <row r="150" spans="1:27" ht="48" x14ac:dyDescent="0.3">
      <c r="A150" s="16">
        <f t="shared" si="2"/>
        <v>149</v>
      </c>
      <c r="B150" s="47" t="s">
        <v>15118</v>
      </c>
      <c r="C150" s="23" t="s">
        <v>622</v>
      </c>
      <c r="D150" s="23" t="s">
        <v>623</v>
      </c>
      <c r="E150" s="44">
        <v>9103</v>
      </c>
      <c r="F150" s="23" t="s">
        <v>688</v>
      </c>
      <c r="G150" s="23" t="s">
        <v>625</v>
      </c>
      <c r="H150" s="42" t="s">
        <v>458</v>
      </c>
      <c r="I150" s="28" t="s">
        <v>218</v>
      </c>
      <c r="J150" s="12" t="s">
        <v>393</v>
      </c>
      <c r="K150" s="28" t="s">
        <v>689</v>
      </c>
      <c r="L150" s="33" t="s">
        <v>627</v>
      </c>
      <c r="M150" s="12" t="s">
        <v>690</v>
      </c>
      <c r="N150" s="12" t="s">
        <v>629</v>
      </c>
      <c r="O150" s="34" t="s">
        <v>1459</v>
      </c>
      <c r="P150" s="34" t="s">
        <v>1460</v>
      </c>
      <c r="Q150" s="25" t="s">
        <v>646</v>
      </c>
      <c r="R150" s="26" t="s">
        <v>1461</v>
      </c>
      <c r="S150" s="36" t="s">
        <v>1462</v>
      </c>
      <c r="T150" s="52">
        <v>0</v>
      </c>
      <c r="U150" s="22" t="s">
        <v>1463</v>
      </c>
      <c r="V150" s="18" t="str">
        <f>+Sitio_Publico[[#This Row],[idcoleccion]]&amp;"-"&amp;Sitio_Publico[[#This Row],[id]]</f>
        <v>000-149</v>
      </c>
      <c r="W150" s="18">
        <f>+VLOOKUP(Sitio_Publico[[#This Row],[territorio]],Estructura!$AE$4:$AH$1067,4,0)</f>
        <v>30009103</v>
      </c>
      <c r="X150" s="18" t="str">
        <f>+VLOOKUP(Sitio_Publico[[#This Row],[tema]],Estructura!$G$4:$J$532,4,0)</f>
        <v>T-17</v>
      </c>
      <c r="Y150" s="18" t="str">
        <f>+VLOOKUP(Sitio_Publico[[#This Row],[contenido]],Estructura!$L$4:$O$473,4,0)</f>
        <v>C-7</v>
      </c>
      <c r="Z150" s="18" t="str">
        <f>+VLOOKUP(Sitio_Publico[[#This Row],[Filtro Integrado]],Estructura!$U$4:$W$529,3,0)</f>
        <v>FI-0</v>
      </c>
      <c r="AA150" s="18" t="str">
        <f>+VLOOKUP(Sitio_Publico[[#This Row],[Muestra]],Estructura!$Y$4:$AB$483,4,0)</f>
        <v>M-00068</v>
      </c>
    </row>
    <row r="151" spans="1:27" ht="72" x14ac:dyDescent="0.3">
      <c r="A151" s="16">
        <f t="shared" si="2"/>
        <v>150</v>
      </c>
      <c r="B151" s="47" t="s">
        <v>15118</v>
      </c>
      <c r="C151" s="23" t="s">
        <v>622</v>
      </c>
      <c r="D151" s="23" t="s">
        <v>623</v>
      </c>
      <c r="E151" s="44">
        <v>9208</v>
      </c>
      <c r="F151" s="23" t="s">
        <v>624</v>
      </c>
      <c r="G151" s="23" t="s">
        <v>639</v>
      </c>
      <c r="H151" s="42" t="s">
        <v>458</v>
      </c>
      <c r="I151" s="28" t="s">
        <v>244</v>
      </c>
      <c r="J151" s="12" t="s">
        <v>393</v>
      </c>
      <c r="K151" s="28" t="s">
        <v>626</v>
      </c>
      <c r="L151" s="33" t="s">
        <v>652</v>
      </c>
      <c r="M151" s="12" t="s">
        <v>1170</v>
      </c>
      <c r="N151" s="12" t="s">
        <v>629</v>
      </c>
      <c r="O151" s="34" t="s">
        <v>1464</v>
      </c>
      <c r="P151" s="34" t="s">
        <v>1465</v>
      </c>
      <c r="Q151" s="25" t="s">
        <v>646</v>
      </c>
      <c r="R151" s="26" t="s">
        <v>1466</v>
      </c>
      <c r="S151" s="36" t="s">
        <v>1467</v>
      </c>
      <c r="T151" s="52">
        <v>0</v>
      </c>
      <c r="U151" s="22" t="s">
        <v>1468</v>
      </c>
      <c r="V151" s="18" t="str">
        <f>+Sitio_Publico[[#This Row],[idcoleccion]]&amp;"-"&amp;Sitio_Publico[[#This Row],[id]]</f>
        <v>000-150</v>
      </c>
      <c r="W151" s="18">
        <f>+VLOOKUP(Sitio_Publico[[#This Row],[territorio]],Estructura!$AE$4:$AH$1067,4,0)</f>
        <v>30009208</v>
      </c>
      <c r="X151" s="18" t="str">
        <f>+VLOOKUP(Sitio_Publico[[#This Row],[tema]],Estructura!$G$4:$J$532,4,0)</f>
        <v>T-13</v>
      </c>
      <c r="Y151" s="18" t="str">
        <f>+VLOOKUP(Sitio_Publico[[#This Row],[contenido]],Estructura!$L$4:$O$473,4,0)</f>
        <v>C-8</v>
      </c>
      <c r="Z151" s="18" t="str">
        <f>+VLOOKUP(Sitio_Publico[[#This Row],[Filtro Integrado]],Estructura!$U$4:$W$529,3,0)</f>
        <v>FI-0</v>
      </c>
      <c r="AA151" s="18" t="str">
        <f>+VLOOKUP(Sitio_Publico[[#This Row],[Muestra]],Estructura!$Y$4:$AB$483,4,0)</f>
        <v>M-00063</v>
      </c>
    </row>
    <row r="152" spans="1:27" ht="48" x14ac:dyDescent="0.3">
      <c r="A152" s="16">
        <f t="shared" si="2"/>
        <v>151</v>
      </c>
      <c r="B152" s="47" t="s">
        <v>15118</v>
      </c>
      <c r="C152" s="23" t="s">
        <v>622</v>
      </c>
      <c r="D152" s="23" t="s">
        <v>623</v>
      </c>
      <c r="E152" s="44">
        <v>13120</v>
      </c>
      <c r="F152" s="23" t="s">
        <v>767</v>
      </c>
      <c r="G152" s="23" t="s">
        <v>639</v>
      </c>
      <c r="H152" s="42" t="s">
        <v>458</v>
      </c>
      <c r="I152" s="28" t="s">
        <v>316</v>
      </c>
      <c r="J152" s="12" t="s">
        <v>393</v>
      </c>
      <c r="K152" s="28" t="s">
        <v>768</v>
      </c>
      <c r="L152" s="33" t="s">
        <v>652</v>
      </c>
      <c r="M152" s="12" t="s">
        <v>653</v>
      </c>
      <c r="N152" s="12" t="s">
        <v>629</v>
      </c>
      <c r="O152" s="34" t="s">
        <v>1469</v>
      </c>
      <c r="P152" s="34" t="s">
        <v>1470</v>
      </c>
      <c r="Q152" s="25" t="s">
        <v>646</v>
      </c>
      <c r="R152" s="26" t="s">
        <v>1471</v>
      </c>
      <c r="S152" s="36" t="s">
        <v>1472</v>
      </c>
      <c r="T152" s="52">
        <v>0</v>
      </c>
      <c r="U152" s="22" t="s">
        <v>1473</v>
      </c>
      <c r="V152" s="18" t="str">
        <f>+Sitio_Publico[[#This Row],[idcoleccion]]&amp;"-"&amp;Sitio_Publico[[#This Row],[id]]</f>
        <v>000-151</v>
      </c>
      <c r="W152" s="18">
        <f>+VLOOKUP(Sitio_Publico[[#This Row],[territorio]],Estructura!$AE$4:$AH$1067,4,0)</f>
        <v>30013120</v>
      </c>
      <c r="X152" s="18" t="str">
        <f>+VLOOKUP(Sitio_Publico[[#This Row],[tema]],Estructura!$G$4:$J$532,4,0)</f>
        <v>T-19</v>
      </c>
      <c r="Y152" s="18" t="str">
        <f>+VLOOKUP(Sitio_Publico[[#This Row],[contenido]],Estructura!$L$4:$O$473,4,0)</f>
        <v>C-8</v>
      </c>
      <c r="Z152" s="18" t="str">
        <f>+VLOOKUP(Sitio_Publico[[#This Row],[Filtro Integrado]],Estructura!$U$4:$W$529,3,0)</f>
        <v>FI-0</v>
      </c>
      <c r="AA152" s="18" t="str">
        <f>+VLOOKUP(Sitio_Publico[[#This Row],[Muestra]],Estructura!$Y$4:$AB$483,4,0)</f>
        <v>M-00075</v>
      </c>
    </row>
    <row r="153" spans="1:27" ht="48" x14ac:dyDescent="0.3">
      <c r="A153" s="16">
        <f t="shared" si="2"/>
        <v>152</v>
      </c>
      <c r="B153" s="47" t="s">
        <v>15118</v>
      </c>
      <c r="C153" s="23" t="s">
        <v>622</v>
      </c>
      <c r="D153" s="23" t="s">
        <v>623</v>
      </c>
      <c r="E153" s="44">
        <v>5606</v>
      </c>
      <c r="F153" s="23" t="s">
        <v>666</v>
      </c>
      <c r="G153" s="23" t="s">
        <v>625</v>
      </c>
      <c r="H153" s="42" t="s">
        <v>458</v>
      </c>
      <c r="I153" s="28" t="s">
        <v>89</v>
      </c>
      <c r="J153" s="12" t="s">
        <v>393</v>
      </c>
      <c r="K153" s="28" t="s">
        <v>745</v>
      </c>
      <c r="L153" s="33" t="s">
        <v>627</v>
      </c>
      <c r="M153" s="12" t="s">
        <v>628</v>
      </c>
      <c r="N153" s="12" t="s">
        <v>629</v>
      </c>
      <c r="O153" s="34" t="s">
        <v>1474</v>
      </c>
      <c r="P153" s="34" t="s">
        <v>1475</v>
      </c>
      <c r="Q153" s="25" t="s">
        <v>646</v>
      </c>
      <c r="R153" s="26" t="s">
        <v>1476</v>
      </c>
      <c r="S153" s="36" t="s">
        <v>1477</v>
      </c>
      <c r="T153" s="52">
        <v>0</v>
      </c>
      <c r="U153" s="22" t="s">
        <v>1478</v>
      </c>
      <c r="V153" s="18" t="str">
        <f>+Sitio_Publico[[#This Row],[idcoleccion]]&amp;"-"&amp;Sitio_Publico[[#This Row],[id]]</f>
        <v>000-152</v>
      </c>
      <c r="W153" s="18">
        <f>+VLOOKUP(Sitio_Publico[[#This Row],[territorio]],Estructura!$AE$4:$AH$1067,4,0)</f>
        <v>30005606</v>
      </c>
      <c r="X153" s="18" t="str">
        <f>+VLOOKUP(Sitio_Publico[[#This Row],[tema]],Estructura!$G$4:$J$532,4,0)</f>
        <v>T-15</v>
      </c>
      <c r="Y153" s="18" t="str">
        <f>+VLOOKUP(Sitio_Publico[[#This Row],[contenido]],Estructura!$L$4:$O$473,4,0)</f>
        <v>C-7</v>
      </c>
      <c r="Z153" s="18" t="str">
        <f>+VLOOKUP(Sitio_Publico[[#This Row],[Filtro Integrado]],Estructura!$U$4:$W$529,3,0)</f>
        <v>FI-0</v>
      </c>
      <c r="AA153" s="18" t="str">
        <f>+VLOOKUP(Sitio_Publico[[#This Row],[Muestra]],Estructura!$Y$4:$AB$483,4,0)</f>
        <v>M-00074</v>
      </c>
    </row>
    <row r="154" spans="1:27" ht="48" x14ac:dyDescent="0.3">
      <c r="A154" s="16">
        <f t="shared" si="2"/>
        <v>153</v>
      </c>
      <c r="B154" s="47" t="s">
        <v>15118</v>
      </c>
      <c r="C154" s="23" t="s">
        <v>622</v>
      </c>
      <c r="D154" s="23" t="s">
        <v>623</v>
      </c>
      <c r="E154" s="44">
        <v>10202</v>
      </c>
      <c r="F154" s="23" t="s">
        <v>688</v>
      </c>
      <c r="G154" s="23" t="s">
        <v>625</v>
      </c>
      <c r="H154" s="42" t="s">
        <v>458</v>
      </c>
      <c r="I154" s="28" t="s">
        <v>258</v>
      </c>
      <c r="J154" s="12" t="s">
        <v>393</v>
      </c>
      <c r="K154" s="28" t="s">
        <v>689</v>
      </c>
      <c r="L154" s="33" t="s">
        <v>627</v>
      </c>
      <c r="M154" s="12" t="s">
        <v>690</v>
      </c>
      <c r="N154" s="12" t="s">
        <v>629</v>
      </c>
      <c r="O154" s="34" t="s">
        <v>1479</v>
      </c>
      <c r="P154" s="34" t="s">
        <v>1480</v>
      </c>
      <c r="Q154" s="25" t="s">
        <v>646</v>
      </c>
      <c r="R154" s="26" t="s">
        <v>1481</v>
      </c>
      <c r="S154" s="36" t="s">
        <v>1482</v>
      </c>
      <c r="T154" s="52">
        <v>0</v>
      </c>
      <c r="U154" s="22" t="s">
        <v>1483</v>
      </c>
      <c r="V154" s="18" t="str">
        <f>+Sitio_Publico[[#This Row],[idcoleccion]]&amp;"-"&amp;Sitio_Publico[[#This Row],[id]]</f>
        <v>000-153</v>
      </c>
      <c r="W154" s="18">
        <f>+VLOOKUP(Sitio_Publico[[#This Row],[territorio]],Estructura!$AE$4:$AH$1067,4,0)</f>
        <v>30010202</v>
      </c>
      <c r="X154" s="18" t="str">
        <f>+VLOOKUP(Sitio_Publico[[#This Row],[tema]],Estructura!$G$4:$J$532,4,0)</f>
        <v>T-17</v>
      </c>
      <c r="Y154" s="18" t="str">
        <f>+VLOOKUP(Sitio_Publico[[#This Row],[contenido]],Estructura!$L$4:$O$473,4,0)</f>
        <v>C-7</v>
      </c>
      <c r="Z154" s="18" t="str">
        <f>+VLOOKUP(Sitio_Publico[[#This Row],[Filtro Integrado]],Estructura!$U$4:$W$529,3,0)</f>
        <v>FI-0</v>
      </c>
      <c r="AA154" s="18" t="str">
        <f>+VLOOKUP(Sitio_Publico[[#This Row],[Muestra]],Estructura!$Y$4:$AB$483,4,0)</f>
        <v>M-00068</v>
      </c>
    </row>
    <row r="155" spans="1:27" ht="48" x14ac:dyDescent="0.3">
      <c r="A155" s="16">
        <f t="shared" si="2"/>
        <v>154</v>
      </c>
      <c r="B155" s="47" t="s">
        <v>15118</v>
      </c>
      <c r="C155" s="23" t="s">
        <v>622</v>
      </c>
      <c r="D155" s="23" t="s">
        <v>623</v>
      </c>
      <c r="E155" s="44">
        <v>10</v>
      </c>
      <c r="F155" s="23" t="s">
        <v>688</v>
      </c>
      <c r="G155" s="23" t="s">
        <v>625</v>
      </c>
      <c r="H155" s="42" t="s">
        <v>457</v>
      </c>
      <c r="I155" s="28" t="s">
        <v>373</v>
      </c>
      <c r="J155" s="12" t="s">
        <v>393</v>
      </c>
      <c r="K155" s="28" t="s">
        <v>689</v>
      </c>
      <c r="L155" s="33" t="s">
        <v>627</v>
      </c>
      <c r="M155" s="12" t="s">
        <v>690</v>
      </c>
      <c r="N155" s="12" t="s">
        <v>629</v>
      </c>
      <c r="O155" s="34" t="s">
        <v>1484</v>
      </c>
      <c r="P155" s="34" t="s">
        <v>1485</v>
      </c>
      <c r="Q155" s="25" t="s">
        <v>646</v>
      </c>
      <c r="R155" s="26" t="s">
        <v>1486</v>
      </c>
      <c r="S155" s="36" t="s">
        <v>1487</v>
      </c>
      <c r="T155" s="52">
        <v>0</v>
      </c>
      <c r="U155" s="22" t="s">
        <v>1488</v>
      </c>
      <c r="V155" s="18" t="str">
        <f>+Sitio_Publico[[#This Row],[idcoleccion]]&amp;"-"&amp;Sitio_Publico[[#This Row],[id]]</f>
        <v>000-154</v>
      </c>
      <c r="W155" s="18">
        <f>+VLOOKUP(Sitio_Publico[[#This Row],[territorio]],Estructura!$AE$4:$AH$1067,4,0)</f>
        <v>20000010</v>
      </c>
      <c r="X155" s="18" t="str">
        <f>+VLOOKUP(Sitio_Publico[[#This Row],[tema]],Estructura!$G$4:$J$532,4,0)</f>
        <v>T-17</v>
      </c>
      <c r="Y155" s="18" t="str">
        <f>+VLOOKUP(Sitio_Publico[[#This Row],[contenido]],Estructura!$L$4:$O$473,4,0)</f>
        <v>C-7</v>
      </c>
      <c r="Z155" s="18" t="str">
        <f>+VLOOKUP(Sitio_Publico[[#This Row],[Filtro Integrado]],Estructura!$U$4:$W$529,3,0)</f>
        <v>FI-0</v>
      </c>
      <c r="AA155" s="18" t="str">
        <f>+VLOOKUP(Sitio_Publico[[#This Row],[Muestra]],Estructura!$Y$4:$AB$483,4,0)</f>
        <v>M-00068</v>
      </c>
    </row>
    <row r="156" spans="1:27" ht="40.799999999999997" x14ac:dyDescent="0.3">
      <c r="A156" s="16">
        <f t="shared" si="2"/>
        <v>155</v>
      </c>
      <c r="B156" s="47" t="s">
        <v>15118</v>
      </c>
      <c r="C156" s="23" t="s">
        <v>622</v>
      </c>
      <c r="D156" s="23" t="s">
        <v>623</v>
      </c>
      <c r="E156" s="44">
        <v>4102</v>
      </c>
      <c r="F156" s="23" t="s">
        <v>466</v>
      </c>
      <c r="G156" s="23" t="s">
        <v>710</v>
      </c>
      <c r="H156" s="42" t="s">
        <v>458</v>
      </c>
      <c r="I156" s="28" t="s">
        <v>22</v>
      </c>
      <c r="J156" s="12" t="s">
        <v>393</v>
      </c>
      <c r="K156" s="28" t="s">
        <v>711</v>
      </c>
      <c r="L156" s="33" t="s">
        <v>712</v>
      </c>
      <c r="M156" s="12" t="s">
        <v>713</v>
      </c>
      <c r="N156" s="12" t="s">
        <v>714</v>
      </c>
      <c r="O156" s="34" t="s">
        <v>1489</v>
      </c>
      <c r="P156" s="34" t="s">
        <v>1490</v>
      </c>
      <c r="Q156" s="25" t="s">
        <v>646</v>
      </c>
      <c r="R156" s="26" t="s">
        <v>1491</v>
      </c>
      <c r="S156" s="36" t="s">
        <v>1492</v>
      </c>
      <c r="T156" s="52">
        <v>0</v>
      </c>
      <c r="U156" s="22" t="s">
        <v>1493</v>
      </c>
      <c r="V156" s="18" t="str">
        <f>+Sitio_Publico[[#This Row],[idcoleccion]]&amp;"-"&amp;Sitio_Publico[[#This Row],[id]]</f>
        <v>000-155</v>
      </c>
      <c r="W156" s="18">
        <f>+VLOOKUP(Sitio_Publico[[#This Row],[territorio]],Estructura!$AE$4:$AH$1067,4,0)</f>
        <v>30004102</v>
      </c>
      <c r="X156" s="18" t="str">
        <f>+VLOOKUP(Sitio_Publico[[#This Row],[tema]],Estructura!$G$4:$J$532,4,0)</f>
        <v>T-18</v>
      </c>
      <c r="Y156" s="18" t="str">
        <f>+VLOOKUP(Sitio_Publico[[#This Row],[contenido]],Estructura!$L$4:$O$473,4,0)</f>
        <v>C-9</v>
      </c>
      <c r="Z156" s="18" t="str">
        <f>+VLOOKUP(Sitio_Publico[[#This Row],[Filtro Integrado]],Estructura!$U$4:$W$529,3,0)</f>
        <v>FI-0</v>
      </c>
      <c r="AA156" s="18" t="str">
        <f>+VLOOKUP(Sitio_Publico[[#This Row],[Muestra]],Estructura!$Y$4:$AB$483,4,0)</f>
        <v>M-00070</v>
      </c>
    </row>
    <row r="157" spans="1:27" ht="48" x14ac:dyDescent="0.3">
      <c r="A157" s="16">
        <f t="shared" si="2"/>
        <v>156</v>
      </c>
      <c r="B157" s="47" t="s">
        <v>15118</v>
      </c>
      <c r="C157" s="23" t="s">
        <v>622</v>
      </c>
      <c r="D157" s="23" t="s">
        <v>623</v>
      </c>
      <c r="E157" s="44">
        <v>13122</v>
      </c>
      <c r="F157" s="23" t="s">
        <v>681</v>
      </c>
      <c r="G157" s="23" t="s">
        <v>625</v>
      </c>
      <c r="H157" s="42" t="s">
        <v>458</v>
      </c>
      <c r="I157" s="28" t="s">
        <v>318</v>
      </c>
      <c r="J157" s="12" t="s">
        <v>393</v>
      </c>
      <c r="K157" s="28" t="s">
        <v>682</v>
      </c>
      <c r="L157" s="33" t="s">
        <v>627</v>
      </c>
      <c r="M157" s="12" t="s">
        <v>628</v>
      </c>
      <c r="N157" s="12" t="s">
        <v>629</v>
      </c>
      <c r="O157" s="34" t="s">
        <v>1494</v>
      </c>
      <c r="P157" s="34" t="s">
        <v>1495</v>
      </c>
      <c r="Q157" s="25" t="s">
        <v>646</v>
      </c>
      <c r="R157" s="26" t="s">
        <v>1496</v>
      </c>
      <c r="S157" s="36" t="s">
        <v>1497</v>
      </c>
      <c r="T157" s="52">
        <v>0</v>
      </c>
      <c r="U157" s="22" t="s">
        <v>1498</v>
      </c>
      <c r="V157" s="18" t="str">
        <f>+Sitio_Publico[[#This Row],[idcoleccion]]&amp;"-"&amp;Sitio_Publico[[#This Row],[id]]</f>
        <v>000-156</v>
      </c>
      <c r="W157" s="18">
        <f>+VLOOKUP(Sitio_Publico[[#This Row],[territorio]],Estructura!$AE$4:$AH$1067,4,0)</f>
        <v>30013122</v>
      </c>
      <c r="X157" s="18" t="str">
        <f>+VLOOKUP(Sitio_Publico[[#This Row],[tema]],Estructura!$G$4:$J$532,4,0)</f>
        <v>T-16</v>
      </c>
      <c r="Y157" s="18" t="str">
        <f>+VLOOKUP(Sitio_Publico[[#This Row],[contenido]],Estructura!$L$4:$O$473,4,0)</f>
        <v>C-7</v>
      </c>
      <c r="Z157" s="18" t="str">
        <f>+VLOOKUP(Sitio_Publico[[#This Row],[Filtro Integrado]],Estructura!$U$4:$W$529,3,0)</f>
        <v>FI-0</v>
      </c>
      <c r="AA157" s="18" t="str">
        <f>+VLOOKUP(Sitio_Publico[[#This Row],[Muestra]],Estructura!$Y$4:$AB$483,4,0)</f>
        <v>M-00067</v>
      </c>
    </row>
    <row r="158" spans="1:27" ht="48" x14ac:dyDescent="0.3">
      <c r="A158" s="16">
        <f t="shared" si="2"/>
        <v>157</v>
      </c>
      <c r="B158" s="47" t="s">
        <v>15118</v>
      </c>
      <c r="C158" s="23" t="s">
        <v>622</v>
      </c>
      <c r="D158" s="23" t="s">
        <v>623</v>
      </c>
      <c r="E158" s="44">
        <v>15</v>
      </c>
      <c r="F158" s="23" t="s">
        <v>688</v>
      </c>
      <c r="G158" s="23" t="s">
        <v>639</v>
      </c>
      <c r="H158" s="42" t="s">
        <v>457</v>
      </c>
      <c r="I158" s="28" t="s">
        <v>378</v>
      </c>
      <c r="J158" s="12" t="s">
        <v>393</v>
      </c>
      <c r="K158" s="28" t="s">
        <v>689</v>
      </c>
      <c r="L158" s="33" t="s">
        <v>652</v>
      </c>
      <c r="M158" s="12" t="s">
        <v>690</v>
      </c>
      <c r="N158" s="12" t="s">
        <v>629</v>
      </c>
      <c r="O158" s="34" t="s">
        <v>1499</v>
      </c>
      <c r="P158" s="34" t="s">
        <v>1500</v>
      </c>
      <c r="Q158" s="25" t="s">
        <v>646</v>
      </c>
      <c r="R158" s="26" t="s">
        <v>1501</v>
      </c>
      <c r="S158" s="36" t="s">
        <v>1502</v>
      </c>
      <c r="T158" s="52">
        <v>0</v>
      </c>
      <c r="U158" s="22" t="s">
        <v>1503</v>
      </c>
      <c r="V158" s="18" t="str">
        <f>+Sitio_Publico[[#This Row],[idcoleccion]]&amp;"-"&amp;Sitio_Publico[[#This Row],[id]]</f>
        <v>000-157</v>
      </c>
      <c r="W158" s="18">
        <f>+VLOOKUP(Sitio_Publico[[#This Row],[territorio]],Estructura!$AE$4:$AH$1067,4,0)</f>
        <v>20000015</v>
      </c>
      <c r="X158" s="18" t="str">
        <f>+VLOOKUP(Sitio_Publico[[#This Row],[tema]],Estructura!$G$4:$J$532,4,0)</f>
        <v>T-17</v>
      </c>
      <c r="Y158" s="18" t="str">
        <f>+VLOOKUP(Sitio_Publico[[#This Row],[contenido]],Estructura!$L$4:$O$473,4,0)</f>
        <v>C-8</v>
      </c>
      <c r="Z158" s="18" t="str">
        <f>+VLOOKUP(Sitio_Publico[[#This Row],[Filtro Integrado]],Estructura!$U$4:$W$529,3,0)</f>
        <v>FI-0</v>
      </c>
      <c r="AA158" s="18" t="str">
        <f>+VLOOKUP(Sitio_Publico[[#This Row],[Muestra]],Estructura!$Y$4:$AB$483,4,0)</f>
        <v>M-00068</v>
      </c>
    </row>
    <row r="159" spans="1:27" ht="48" x14ac:dyDescent="0.3">
      <c r="A159" s="16">
        <f t="shared" si="2"/>
        <v>158</v>
      </c>
      <c r="B159" s="47" t="s">
        <v>15118</v>
      </c>
      <c r="C159" s="23" t="s">
        <v>622</v>
      </c>
      <c r="D159" s="23" t="s">
        <v>623</v>
      </c>
      <c r="E159" s="44">
        <v>7407</v>
      </c>
      <c r="F159" s="23" t="s">
        <v>681</v>
      </c>
      <c r="G159" s="23" t="s">
        <v>625</v>
      </c>
      <c r="H159" s="42" t="s">
        <v>458</v>
      </c>
      <c r="I159" s="28" t="s">
        <v>160</v>
      </c>
      <c r="J159" s="12" t="s">
        <v>393</v>
      </c>
      <c r="K159" s="28" t="s">
        <v>682</v>
      </c>
      <c r="L159" s="33" t="s">
        <v>627</v>
      </c>
      <c r="M159" s="12" t="s">
        <v>628</v>
      </c>
      <c r="N159" s="12" t="s">
        <v>629</v>
      </c>
      <c r="O159" s="34" t="s">
        <v>1504</v>
      </c>
      <c r="P159" s="34" t="s">
        <v>1505</v>
      </c>
      <c r="Q159" s="25" t="s">
        <v>646</v>
      </c>
      <c r="R159" s="26" t="s">
        <v>1506</v>
      </c>
      <c r="S159" s="36" t="s">
        <v>1507</v>
      </c>
      <c r="T159" s="52">
        <v>0</v>
      </c>
      <c r="U159" s="22" t="s">
        <v>1508</v>
      </c>
      <c r="V159" s="18" t="str">
        <f>+Sitio_Publico[[#This Row],[idcoleccion]]&amp;"-"&amp;Sitio_Publico[[#This Row],[id]]</f>
        <v>000-158</v>
      </c>
      <c r="W159" s="18">
        <f>+VLOOKUP(Sitio_Publico[[#This Row],[territorio]],Estructura!$AE$4:$AH$1067,4,0)</f>
        <v>30007407</v>
      </c>
      <c r="X159" s="18" t="str">
        <f>+VLOOKUP(Sitio_Publico[[#This Row],[tema]],Estructura!$G$4:$J$532,4,0)</f>
        <v>T-16</v>
      </c>
      <c r="Y159" s="18" t="str">
        <f>+VLOOKUP(Sitio_Publico[[#This Row],[contenido]],Estructura!$L$4:$O$473,4,0)</f>
        <v>C-7</v>
      </c>
      <c r="Z159" s="18" t="str">
        <f>+VLOOKUP(Sitio_Publico[[#This Row],[Filtro Integrado]],Estructura!$U$4:$W$529,3,0)</f>
        <v>FI-0</v>
      </c>
      <c r="AA159" s="18" t="str">
        <f>+VLOOKUP(Sitio_Publico[[#This Row],[Muestra]],Estructura!$Y$4:$AB$483,4,0)</f>
        <v>M-00067</v>
      </c>
    </row>
    <row r="160" spans="1:27" ht="72" x14ac:dyDescent="0.3">
      <c r="A160" s="16">
        <f t="shared" si="2"/>
        <v>159</v>
      </c>
      <c r="B160" s="47" t="s">
        <v>15118</v>
      </c>
      <c r="C160" s="23" t="s">
        <v>622</v>
      </c>
      <c r="D160" s="23" t="s">
        <v>623</v>
      </c>
      <c r="E160" s="44">
        <v>3</v>
      </c>
      <c r="F160" s="23" t="s">
        <v>624</v>
      </c>
      <c r="G160" s="23" t="s">
        <v>625</v>
      </c>
      <c r="H160" s="42" t="s">
        <v>457</v>
      </c>
      <c r="I160" s="28" t="s">
        <v>366</v>
      </c>
      <c r="J160" s="12" t="s">
        <v>393</v>
      </c>
      <c r="K160" s="28" t="s">
        <v>1509</v>
      </c>
      <c r="L160" s="33" t="s">
        <v>465</v>
      </c>
      <c r="M160" s="12" t="s">
        <v>1170</v>
      </c>
      <c r="N160" s="12" t="s">
        <v>629</v>
      </c>
      <c r="O160" s="34" t="s">
        <v>1510</v>
      </c>
      <c r="P160" s="34" t="s">
        <v>1511</v>
      </c>
      <c r="Q160" s="25" t="s">
        <v>1359</v>
      </c>
      <c r="R160" s="26" t="s">
        <v>1512</v>
      </c>
      <c r="S160" s="36" t="s">
        <v>1513</v>
      </c>
      <c r="T160" s="52">
        <v>0</v>
      </c>
      <c r="U160" s="22" t="s">
        <v>1514</v>
      </c>
      <c r="V160" s="18" t="str">
        <f>+Sitio_Publico[[#This Row],[idcoleccion]]&amp;"-"&amp;Sitio_Publico[[#This Row],[id]]</f>
        <v>000-159</v>
      </c>
      <c r="W160" s="18">
        <f>+VLOOKUP(Sitio_Publico[[#This Row],[territorio]],Estructura!$AE$4:$AH$1067,4,0)</f>
        <v>20000003</v>
      </c>
      <c r="X160" s="18" t="str">
        <f>+VLOOKUP(Sitio_Publico[[#This Row],[tema]],Estructura!$G$4:$J$532,4,0)</f>
        <v>T-13</v>
      </c>
      <c r="Y160" s="18" t="str">
        <f>+VLOOKUP(Sitio_Publico[[#This Row],[contenido]],Estructura!$L$4:$O$473,4,0)</f>
        <v>C-7</v>
      </c>
      <c r="Z160" s="18" t="str">
        <f>+VLOOKUP(Sitio_Publico[[#This Row],[Filtro Integrado]],Estructura!$U$4:$W$529,3,0)</f>
        <v>FI-0</v>
      </c>
      <c r="AA160" s="18" t="str">
        <f>+VLOOKUP(Sitio_Publico[[#This Row],[Muestra]],Estructura!$Y$4:$AB$483,4,0)</f>
        <v>M-00094</v>
      </c>
    </row>
    <row r="161" spans="1:27" ht="48" x14ac:dyDescent="0.3">
      <c r="A161" s="16">
        <f t="shared" si="2"/>
        <v>160</v>
      </c>
      <c r="B161" s="47" t="s">
        <v>15118</v>
      </c>
      <c r="C161" s="23" t="s">
        <v>622</v>
      </c>
      <c r="D161" s="23" t="s">
        <v>623</v>
      </c>
      <c r="E161" s="44">
        <v>7203</v>
      </c>
      <c r="F161" s="23" t="s">
        <v>681</v>
      </c>
      <c r="G161" s="23" t="s">
        <v>639</v>
      </c>
      <c r="H161" s="42" t="s">
        <v>458</v>
      </c>
      <c r="I161" s="28" t="s">
        <v>144</v>
      </c>
      <c r="J161" s="12" t="s">
        <v>393</v>
      </c>
      <c r="K161" s="28" t="s">
        <v>793</v>
      </c>
      <c r="L161" s="33" t="s">
        <v>652</v>
      </c>
      <c r="M161" s="12" t="s">
        <v>794</v>
      </c>
      <c r="N161" s="12" t="s">
        <v>629</v>
      </c>
      <c r="O161" s="34" t="s">
        <v>1515</v>
      </c>
      <c r="P161" s="34" t="s">
        <v>1516</v>
      </c>
      <c r="Q161" s="25" t="s">
        <v>646</v>
      </c>
      <c r="R161" s="26" t="s">
        <v>1517</v>
      </c>
      <c r="S161" s="36" t="s">
        <v>1518</v>
      </c>
      <c r="T161" s="52">
        <v>0</v>
      </c>
      <c r="U161" s="22" t="s">
        <v>1519</v>
      </c>
      <c r="V161" s="18" t="str">
        <f>+Sitio_Publico[[#This Row],[idcoleccion]]&amp;"-"&amp;Sitio_Publico[[#This Row],[id]]</f>
        <v>000-160</v>
      </c>
      <c r="W161" s="18">
        <f>+VLOOKUP(Sitio_Publico[[#This Row],[territorio]],Estructura!$AE$4:$AH$1067,4,0)</f>
        <v>30007203</v>
      </c>
      <c r="X161" s="18" t="str">
        <f>+VLOOKUP(Sitio_Publico[[#This Row],[tema]],Estructura!$G$4:$J$532,4,0)</f>
        <v>T-16</v>
      </c>
      <c r="Y161" s="18" t="str">
        <f>+VLOOKUP(Sitio_Publico[[#This Row],[contenido]],Estructura!$L$4:$O$473,4,0)</f>
        <v>C-8</v>
      </c>
      <c r="Z161" s="18" t="str">
        <f>+VLOOKUP(Sitio_Publico[[#This Row],[Filtro Integrado]],Estructura!$U$4:$W$529,3,0)</f>
        <v>FI-0</v>
      </c>
      <c r="AA161" s="18" t="str">
        <f>+VLOOKUP(Sitio_Publico[[#This Row],[Muestra]],Estructura!$Y$4:$AB$483,4,0)</f>
        <v>M-00077</v>
      </c>
    </row>
    <row r="162" spans="1:27" ht="48" x14ac:dyDescent="0.3">
      <c r="A162" s="16">
        <f t="shared" si="2"/>
        <v>161</v>
      </c>
      <c r="B162" s="47" t="s">
        <v>15118</v>
      </c>
      <c r="C162" s="23" t="s">
        <v>622</v>
      </c>
      <c r="D162" s="23" t="s">
        <v>623</v>
      </c>
      <c r="E162" s="44">
        <v>6202</v>
      </c>
      <c r="F162" s="23" t="s">
        <v>681</v>
      </c>
      <c r="G162" s="23" t="s">
        <v>625</v>
      </c>
      <c r="H162" s="42" t="s">
        <v>458</v>
      </c>
      <c r="I162" s="28" t="s">
        <v>118</v>
      </c>
      <c r="J162" s="12" t="s">
        <v>393</v>
      </c>
      <c r="K162" s="28" t="s">
        <v>793</v>
      </c>
      <c r="L162" s="33" t="s">
        <v>627</v>
      </c>
      <c r="M162" s="12" t="s">
        <v>794</v>
      </c>
      <c r="N162" s="12" t="s">
        <v>629</v>
      </c>
      <c r="O162" s="34" t="s">
        <v>1520</v>
      </c>
      <c r="P162" s="34" t="s">
        <v>1521</v>
      </c>
      <c r="Q162" s="25" t="s">
        <v>646</v>
      </c>
      <c r="R162" s="26" t="s">
        <v>1522</v>
      </c>
      <c r="S162" s="36" t="s">
        <v>1523</v>
      </c>
      <c r="T162" s="52">
        <v>0</v>
      </c>
      <c r="U162" s="22" t="s">
        <v>1524</v>
      </c>
      <c r="V162" s="18" t="str">
        <f>+Sitio_Publico[[#This Row],[idcoleccion]]&amp;"-"&amp;Sitio_Publico[[#This Row],[id]]</f>
        <v>000-161</v>
      </c>
      <c r="W162" s="18">
        <f>+VLOOKUP(Sitio_Publico[[#This Row],[territorio]],Estructura!$AE$4:$AH$1067,4,0)</f>
        <v>30006202</v>
      </c>
      <c r="X162" s="18" t="str">
        <f>+VLOOKUP(Sitio_Publico[[#This Row],[tema]],Estructura!$G$4:$J$532,4,0)</f>
        <v>T-16</v>
      </c>
      <c r="Y162" s="18" t="str">
        <f>+VLOOKUP(Sitio_Publico[[#This Row],[contenido]],Estructura!$L$4:$O$473,4,0)</f>
        <v>C-7</v>
      </c>
      <c r="Z162" s="18" t="str">
        <f>+VLOOKUP(Sitio_Publico[[#This Row],[Filtro Integrado]],Estructura!$U$4:$W$529,3,0)</f>
        <v>FI-0</v>
      </c>
      <c r="AA162" s="18" t="str">
        <f>+VLOOKUP(Sitio_Publico[[#This Row],[Muestra]],Estructura!$Y$4:$AB$483,4,0)</f>
        <v>M-00077</v>
      </c>
    </row>
    <row r="163" spans="1:27" ht="40.799999999999997" x14ac:dyDescent="0.3">
      <c r="A163" s="16">
        <f t="shared" si="2"/>
        <v>162</v>
      </c>
      <c r="B163" s="47" t="s">
        <v>15118</v>
      </c>
      <c r="C163" s="23" t="s">
        <v>622</v>
      </c>
      <c r="D163" s="23" t="s">
        <v>623</v>
      </c>
      <c r="E163" s="44">
        <v>16103</v>
      </c>
      <c r="F163" s="23" t="s">
        <v>466</v>
      </c>
      <c r="G163" s="23" t="s">
        <v>710</v>
      </c>
      <c r="H163" s="42" t="s">
        <v>458</v>
      </c>
      <c r="I163" s="28" t="s">
        <v>200</v>
      </c>
      <c r="J163" s="12" t="s">
        <v>393</v>
      </c>
      <c r="K163" s="28" t="s">
        <v>711</v>
      </c>
      <c r="L163" s="33" t="s">
        <v>712</v>
      </c>
      <c r="M163" s="12" t="s">
        <v>713</v>
      </c>
      <c r="N163" s="12" t="s">
        <v>714</v>
      </c>
      <c r="O163" s="34" t="s">
        <v>1525</v>
      </c>
      <c r="P163" s="34" t="s">
        <v>1526</v>
      </c>
      <c r="Q163" s="25" t="s">
        <v>646</v>
      </c>
      <c r="R163" s="26" t="s">
        <v>1527</v>
      </c>
      <c r="S163" s="36" t="s">
        <v>1528</v>
      </c>
      <c r="T163" s="52">
        <v>0</v>
      </c>
      <c r="U163" s="22" t="s">
        <v>1529</v>
      </c>
      <c r="V163" s="18" t="str">
        <f>+Sitio_Publico[[#This Row],[idcoleccion]]&amp;"-"&amp;Sitio_Publico[[#This Row],[id]]</f>
        <v>000-162</v>
      </c>
      <c r="W163" s="18">
        <f>+VLOOKUP(Sitio_Publico[[#This Row],[territorio]],Estructura!$AE$4:$AH$1067,4,0)</f>
        <v>30016103</v>
      </c>
      <c r="X163" s="18" t="str">
        <f>+VLOOKUP(Sitio_Publico[[#This Row],[tema]],Estructura!$G$4:$J$532,4,0)</f>
        <v>T-18</v>
      </c>
      <c r="Y163" s="18" t="str">
        <f>+VLOOKUP(Sitio_Publico[[#This Row],[contenido]],Estructura!$L$4:$O$473,4,0)</f>
        <v>C-9</v>
      </c>
      <c r="Z163" s="18" t="str">
        <f>+VLOOKUP(Sitio_Publico[[#This Row],[Filtro Integrado]],Estructura!$U$4:$W$529,3,0)</f>
        <v>FI-0</v>
      </c>
      <c r="AA163" s="18" t="str">
        <f>+VLOOKUP(Sitio_Publico[[#This Row],[Muestra]],Estructura!$Y$4:$AB$483,4,0)</f>
        <v>M-00070</v>
      </c>
    </row>
    <row r="164" spans="1:27" ht="48" x14ac:dyDescent="0.3">
      <c r="A164" s="16">
        <f t="shared" si="2"/>
        <v>163</v>
      </c>
      <c r="B164" s="47" t="s">
        <v>15118</v>
      </c>
      <c r="C164" s="23" t="s">
        <v>622</v>
      </c>
      <c r="D164" s="23" t="s">
        <v>623</v>
      </c>
      <c r="E164" s="44">
        <v>10206</v>
      </c>
      <c r="F164" s="23" t="s">
        <v>681</v>
      </c>
      <c r="G164" s="23" t="s">
        <v>639</v>
      </c>
      <c r="H164" s="42" t="s">
        <v>458</v>
      </c>
      <c r="I164" s="28" t="s">
        <v>262</v>
      </c>
      <c r="J164" s="12" t="s">
        <v>393</v>
      </c>
      <c r="K164" s="28" t="s">
        <v>682</v>
      </c>
      <c r="L164" s="33" t="s">
        <v>652</v>
      </c>
      <c r="M164" s="12" t="s">
        <v>653</v>
      </c>
      <c r="N164" s="12" t="s">
        <v>629</v>
      </c>
      <c r="O164" s="34" t="s">
        <v>1530</v>
      </c>
      <c r="P164" s="34" t="s">
        <v>1531</v>
      </c>
      <c r="Q164" s="25" t="s">
        <v>646</v>
      </c>
      <c r="R164" s="26" t="s">
        <v>1532</v>
      </c>
      <c r="S164" s="36" t="s">
        <v>1533</v>
      </c>
      <c r="T164" s="52">
        <v>0</v>
      </c>
      <c r="U164" s="22" t="s">
        <v>1534</v>
      </c>
      <c r="V164" s="18" t="str">
        <f>+Sitio_Publico[[#This Row],[idcoleccion]]&amp;"-"&amp;Sitio_Publico[[#This Row],[id]]</f>
        <v>000-163</v>
      </c>
      <c r="W164" s="18">
        <f>+VLOOKUP(Sitio_Publico[[#This Row],[territorio]],Estructura!$AE$4:$AH$1067,4,0)</f>
        <v>30010206</v>
      </c>
      <c r="X164" s="18" t="str">
        <f>+VLOOKUP(Sitio_Publico[[#This Row],[tema]],Estructura!$G$4:$J$532,4,0)</f>
        <v>T-16</v>
      </c>
      <c r="Y164" s="18" t="str">
        <f>+VLOOKUP(Sitio_Publico[[#This Row],[contenido]],Estructura!$L$4:$O$473,4,0)</f>
        <v>C-8</v>
      </c>
      <c r="Z164" s="18" t="str">
        <f>+VLOOKUP(Sitio_Publico[[#This Row],[Filtro Integrado]],Estructura!$U$4:$W$529,3,0)</f>
        <v>FI-0</v>
      </c>
      <c r="AA164" s="18" t="str">
        <f>+VLOOKUP(Sitio_Publico[[#This Row],[Muestra]],Estructura!$Y$4:$AB$483,4,0)</f>
        <v>M-00067</v>
      </c>
    </row>
    <row r="165" spans="1:27" ht="48" x14ac:dyDescent="0.3">
      <c r="A165" s="16">
        <f t="shared" si="2"/>
        <v>164</v>
      </c>
      <c r="B165" s="47" t="s">
        <v>15118</v>
      </c>
      <c r="C165" s="23" t="s">
        <v>622</v>
      </c>
      <c r="D165" s="23" t="s">
        <v>623</v>
      </c>
      <c r="E165" s="44">
        <v>10307</v>
      </c>
      <c r="F165" s="23" t="s">
        <v>688</v>
      </c>
      <c r="G165" s="23" t="s">
        <v>625</v>
      </c>
      <c r="H165" s="42" t="s">
        <v>458</v>
      </c>
      <c r="I165" s="28" t="s">
        <v>273</v>
      </c>
      <c r="J165" s="12" t="s">
        <v>393</v>
      </c>
      <c r="K165" s="28" t="s">
        <v>726</v>
      </c>
      <c r="L165" s="33" t="s">
        <v>627</v>
      </c>
      <c r="M165" s="12" t="s">
        <v>628</v>
      </c>
      <c r="N165" s="12" t="s">
        <v>629</v>
      </c>
      <c r="O165" s="34" t="s">
        <v>1535</v>
      </c>
      <c r="P165" s="34" t="s">
        <v>1536</v>
      </c>
      <c r="Q165" s="25" t="s">
        <v>646</v>
      </c>
      <c r="R165" s="26" t="s">
        <v>1537</v>
      </c>
      <c r="S165" s="36" t="s">
        <v>1538</v>
      </c>
      <c r="T165" s="52">
        <v>0</v>
      </c>
      <c r="U165" s="22" t="s">
        <v>1539</v>
      </c>
      <c r="V165" s="18" t="str">
        <f>+Sitio_Publico[[#This Row],[idcoleccion]]&amp;"-"&amp;Sitio_Publico[[#This Row],[id]]</f>
        <v>000-164</v>
      </c>
      <c r="W165" s="18">
        <f>+VLOOKUP(Sitio_Publico[[#This Row],[territorio]],Estructura!$AE$4:$AH$1067,4,0)</f>
        <v>30010307</v>
      </c>
      <c r="X165" s="18" t="str">
        <f>+VLOOKUP(Sitio_Publico[[#This Row],[tema]],Estructura!$G$4:$J$532,4,0)</f>
        <v>T-17</v>
      </c>
      <c r="Y165" s="18" t="str">
        <f>+VLOOKUP(Sitio_Publico[[#This Row],[contenido]],Estructura!$L$4:$O$473,4,0)</f>
        <v>C-7</v>
      </c>
      <c r="Z165" s="18" t="str">
        <f>+VLOOKUP(Sitio_Publico[[#This Row],[Filtro Integrado]],Estructura!$U$4:$W$529,3,0)</f>
        <v>FI-0</v>
      </c>
      <c r="AA165" s="18" t="str">
        <f>+VLOOKUP(Sitio_Publico[[#This Row],[Muestra]],Estructura!$Y$4:$AB$483,4,0)</f>
        <v>M-00071</v>
      </c>
    </row>
    <row r="166" spans="1:27" ht="48" x14ac:dyDescent="0.3">
      <c r="A166" s="16">
        <f t="shared" si="2"/>
        <v>165</v>
      </c>
      <c r="B166" s="47" t="s">
        <v>15118</v>
      </c>
      <c r="C166" s="23" t="s">
        <v>622</v>
      </c>
      <c r="D166" s="23" t="s">
        <v>623</v>
      </c>
      <c r="E166" s="44">
        <v>10101</v>
      </c>
      <c r="F166" s="23" t="s">
        <v>688</v>
      </c>
      <c r="G166" s="23" t="s">
        <v>639</v>
      </c>
      <c r="H166" s="42" t="s">
        <v>458</v>
      </c>
      <c r="I166" s="28" t="s">
        <v>248</v>
      </c>
      <c r="J166" s="12" t="s">
        <v>393</v>
      </c>
      <c r="K166" s="28" t="s">
        <v>689</v>
      </c>
      <c r="L166" s="33" t="s">
        <v>652</v>
      </c>
      <c r="M166" s="12" t="s">
        <v>690</v>
      </c>
      <c r="N166" s="12" t="s">
        <v>629</v>
      </c>
      <c r="O166" s="34" t="s">
        <v>1540</v>
      </c>
      <c r="P166" s="34" t="s">
        <v>1541</v>
      </c>
      <c r="Q166" s="25" t="s">
        <v>646</v>
      </c>
      <c r="R166" s="26" t="s">
        <v>1542</v>
      </c>
      <c r="S166" s="36" t="s">
        <v>1543</v>
      </c>
      <c r="T166" s="52">
        <v>0</v>
      </c>
      <c r="U166" s="22" t="s">
        <v>1544</v>
      </c>
      <c r="V166" s="18" t="str">
        <f>+Sitio_Publico[[#This Row],[idcoleccion]]&amp;"-"&amp;Sitio_Publico[[#This Row],[id]]</f>
        <v>000-165</v>
      </c>
      <c r="W166" s="18">
        <f>+VLOOKUP(Sitio_Publico[[#This Row],[territorio]],Estructura!$AE$4:$AH$1067,4,0)</f>
        <v>30010101</v>
      </c>
      <c r="X166" s="18" t="str">
        <f>+VLOOKUP(Sitio_Publico[[#This Row],[tema]],Estructura!$G$4:$J$532,4,0)</f>
        <v>T-17</v>
      </c>
      <c r="Y166" s="18" t="str">
        <f>+VLOOKUP(Sitio_Publico[[#This Row],[contenido]],Estructura!$L$4:$O$473,4,0)</f>
        <v>C-8</v>
      </c>
      <c r="Z166" s="18" t="str">
        <f>+VLOOKUP(Sitio_Publico[[#This Row],[Filtro Integrado]],Estructura!$U$4:$W$529,3,0)</f>
        <v>FI-0</v>
      </c>
      <c r="AA166" s="18" t="str">
        <f>+VLOOKUP(Sitio_Publico[[#This Row],[Muestra]],Estructura!$Y$4:$AB$483,4,0)</f>
        <v>M-00068</v>
      </c>
    </row>
    <row r="167" spans="1:27" ht="51" x14ac:dyDescent="0.3">
      <c r="A167" s="16">
        <f t="shared" si="2"/>
        <v>166</v>
      </c>
      <c r="B167" s="47" t="s">
        <v>15118</v>
      </c>
      <c r="C167" s="23" t="s">
        <v>622</v>
      </c>
      <c r="D167" s="23" t="s">
        <v>623</v>
      </c>
      <c r="E167" s="44">
        <v>7304</v>
      </c>
      <c r="F167" s="23" t="s">
        <v>624</v>
      </c>
      <c r="G167" s="23" t="s">
        <v>625</v>
      </c>
      <c r="H167" s="42" t="s">
        <v>458</v>
      </c>
      <c r="I167" s="28" t="s">
        <v>148</v>
      </c>
      <c r="J167" s="12" t="s">
        <v>393</v>
      </c>
      <c r="K167" s="28" t="s">
        <v>626</v>
      </c>
      <c r="L167" s="33" t="s">
        <v>627</v>
      </c>
      <c r="M167" s="12" t="s">
        <v>628</v>
      </c>
      <c r="N167" s="12" t="s">
        <v>629</v>
      </c>
      <c r="O167" s="34" t="s">
        <v>1545</v>
      </c>
      <c r="P167" s="34" t="s">
        <v>1546</v>
      </c>
      <c r="Q167" s="25" t="s">
        <v>632</v>
      </c>
      <c r="R167" s="26" t="s">
        <v>1547</v>
      </c>
      <c r="S167" s="36" t="s">
        <v>1548</v>
      </c>
      <c r="T167" s="52">
        <v>0</v>
      </c>
      <c r="U167" s="22" t="s">
        <v>1549</v>
      </c>
      <c r="V167" s="18" t="str">
        <f>+Sitio_Publico[[#This Row],[idcoleccion]]&amp;"-"&amp;Sitio_Publico[[#This Row],[id]]</f>
        <v>000-166</v>
      </c>
      <c r="W167" s="18">
        <f>+VLOOKUP(Sitio_Publico[[#This Row],[territorio]],Estructura!$AE$4:$AH$1067,4,0)</f>
        <v>30007304</v>
      </c>
      <c r="X167" s="18" t="str">
        <f>+VLOOKUP(Sitio_Publico[[#This Row],[tema]],Estructura!$G$4:$J$532,4,0)</f>
        <v>T-13</v>
      </c>
      <c r="Y167" s="18" t="str">
        <f>+VLOOKUP(Sitio_Publico[[#This Row],[contenido]],Estructura!$L$4:$O$473,4,0)</f>
        <v>C-7</v>
      </c>
      <c r="Z167" s="18" t="str">
        <f>+VLOOKUP(Sitio_Publico[[#This Row],[Filtro Integrado]],Estructura!$U$4:$W$529,3,0)</f>
        <v>FI-0</v>
      </c>
      <c r="AA167" s="18" t="str">
        <f>+VLOOKUP(Sitio_Publico[[#This Row],[Muestra]],Estructura!$Y$4:$AB$483,4,0)</f>
        <v>M-00063</v>
      </c>
    </row>
    <row r="168" spans="1:27" ht="48" x14ac:dyDescent="0.3">
      <c r="A168" s="16">
        <f t="shared" si="2"/>
        <v>167</v>
      </c>
      <c r="B168" s="47" t="s">
        <v>15118</v>
      </c>
      <c r="C168" s="23" t="s">
        <v>622</v>
      </c>
      <c r="D168" s="23" t="s">
        <v>623</v>
      </c>
      <c r="E168" s="44">
        <v>15</v>
      </c>
      <c r="F168" s="23" t="s">
        <v>666</v>
      </c>
      <c r="G168" s="23" t="s">
        <v>625</v>
      </c>
      <c r="H168" s="42" t="s">
        <v>457</v>
      </c>
      <c r="I168" s="28" t="s">
        <v>378</v>
      </c>
      <c r="J168" s="12" t="s">
        <v>393</v>
      </c>
      <c r="K168" s="28" t="s">
        <v>1550</v>
      </c>
      <c r="L168" s="33" t="s">
        <v>465</v>
      </c>
      <c r="M168" s="12" t="s">
        <v>668</v>
      </c>
      <c r="N168" s="12" t="s">
        <v>629</v>
      </c>
      <c r="O168" s="34" t="s">
        <v>1551</v>
      </c>
      <c r="P168" s="34" t="s">
        <v>1552</v>
      </c>
      <c r="Q168" s="25" t="s">
        <v>1145</v>
      </c>
      <c r="R168" s="26" t="s">
        <v>1553</v>
      </c>
      <c r="S168" s="36" t="s">
        <v>1554</v>
      </c>
      <c r="T168" s="52">
        <v>0</v>
      </c>
      <c r="U168" s="22" t="s">
        <v>1555</v>
      </c>
      <c r="V168" s="18" t="str">
        <f>+Sitio_Publico[[#This Row],[idcoleccion]]&amp;"-"&amp;Sitio_Publico[[#This Row],[id]]</f>
        <v>000-167</v>
      </c>
      <c r="W168" s="18">
        <f>+VLOOKUP(Sitio_Publico[[#This Row],[territorio]],Estructura!$AE$4:$AH$1067,4,0)</f>
        <v>20000015</v>
      </c>
      <c r="X168" s="18" t="str">
        <f>+VLOOKUP(Sitio_Publico[[#This Row],[tema]],Estructura!$G$4:$J$532,4,0)</f>
        <v>T-15</v>
      </c>
      <c r="Y168" s="18" t="str">
        <f>+VLOOKUP(Sitio_Publico[[#This Row],[contenido]],Estructura!$L$4:$O$473,4,0)</f>
        <v>C-7</v>
      </c>
      <c r="Z168" s="18" t="str">
        <f>+VLOOKUP(Sitio_Publico[[#This Row],[Filtro Integrado]],Estructura!$U$4:$W$529,3,0)</f>
        <v>FI-0</v>
      </c>
      <c r="AA168" s="18" t="str">
        <f>+VLOOKUP(Sitio_Publico[[#This Row],[Muestra]],Estructura!$Y$4:$AB$483,4,0)</f>
        <v>M-00095</v>
      </c>
    </row>
    <row r="169" spans="1:27" ht="48" x14ac:dyDescent="0.3">
      <c r="A169" s="16">
        <f t="shared" si="2"/>
        <v>168</v>
      </c>
      <c r="B169" s="47" t="s">
        <v>15118</v>
      </c>
      <c r="C169" s="23" t="s">
        <v>622</v>
      </c>
      <c r="D169" s="23" t="s">
        <v>623</v>
      </c>
      <c r="E169" s="44">
        <v>2301</v>
      </c>
      <c r="F169" s="23" t="s">
        <v>688</v>
      </c>
      <c r="G169" s="23" t="s">
        <v>625</v>
      </c>
      <c r="H169" s="42" t="s">
        <v>458</v>
      </c>
      <c r="I169" s="28" t="s">
        <v>39</v>
      </c>
      <c r="J169" s="12" t="s">
        <v>393</v>
      </c>
      <c r="K169" s="28" t="s">
        <v>689</v>
      </c>
      <c r="L169" s="33" t="s">
        <v>627</v>
      </c>
      <c r="M169" s="12" t="s">
        <v>690</v>
      </c>
      <c r="N169" s="12" t="s">
        <v>629</v>
      </c>
      <c r="O169" s="34" t="s">
        <v>1556</v>
      </c>
      <c r="P169" s="34" t="s">
        <v>1557</v>
      </c>
      <c r="Q169" s="25" t="s">
        <v>646</v>
      </c>
      <c r="R169" s="26" t="s">
        <v>1558</v>
      </c>
      <c r="S169" s="36" t="s">
        <v>1559</v>
      </c>
      <c r="T169" s="52">
        <v>0</v>
      </c>
      <c r="U169" s="22" t="s">
        <v>1560</v>
      </c>
      <c r="V169" s="18" t="str">
        <f>+Sitio_Publico[[#This Row],[idcoleccion]]&amp;"-"&amp;Sitio_Publico[[#This Row],[id]]</f>
        <v>000-168</v>
      </c>
      <c r="W169" s="18">
        <f>+VLOOKUP(Sitio_Publico[[#This Row],[territorio]],Estructura!$AE$4:$AH$1067,4,0)</f>
        <v>30002301</v>
      </c>
      <c r="X169" s="18" t="str">
        <f>+VLOOKUP(Sitio_Publico[[#This Row],[tema]],Estructura!$G$4:$J$532,4,0)</f>
        <v>T-17</v>
      </c>
      <c r="Y169" s="18" t="str">
        <f>+VLOOKUP(Sitio_Publico[[#This Row],[contenido]],Estructura!$L$4:$O$473,4,0)</f>
        <v>C-7</v>
      </c>
      <c r="Z169" s="18" t="str">
        <f>+VLOOKUP(Sitio_Publico[[#This Row],[Filtro Integrado]],Estructura!$U$4:$W$529,3,0)</f>
        <v>FI-0</v>
      </c>
      <c r="AA169" s="18" t="str">
        <f>+VLOOKUP(Sitio_Publico[[#This Row],[Muestra]],Estructura!$Y$4:$AB$483,4,0)</f>
        <v>M-00068</v>
      </c>
    </row>
    <row r="170" spans="1:27" ht="48" x14ac:dyDescent="0.3">
      <c r="A170" s="16">
        <f t="shared" si="2"/>
        <v>169</v>
      </c>
      <c r="B170" s="47" t="s">
        <v>15118</v>
      </c>
      <c r="C170" s="23" t="s">
        <v>622</v>
      </c>
      <c r="D170" s="23" t="s">
        <v>623</v>
      </c>
      <c r="E170" s="44">
        <v>9</v>
      </c>
      <c r="F170" s="23" t="s">
        <v>688</v>
      </c>
      <c r="G170" s="23" t="s">
        <v>639</v>
      </c>
      <c r="H170" s="42" t="s">
        <v>457</v>
      </c>
      <c r="I170" s="28" t="s">
        <v>372</v>
      </c>
      <c r="J170" s="12" t="s">
        <v>393</v>
      </c>
      <c r="K170" s="28" t="s">
        <v>703</v>
      </c>
      <c r="L170" s="33" t="s">
        <v>1299</v>
      </c>
      <c r="M170" s="12" t="s">
        <v>704</v>
      </c>
      <c r="N170" s="12" t="s">
        <v>629</v>
      </c>
      <c r="O170" s="34" t="s">
        <v>1561</v>
      </c>
      <c r="P170" s="34" t="s">
        <v>1562</v>
      </c>
      <c r="Q170" s="25" t="s">
        <v>1145</v>
      </c>
      <c r="R170" s="26" t="s">
        <v>1563</v>
      </c>
      <c r="S170" s="36" t="s">
        <v>1564</v>
      </c>
      <c r="T170" s="52">
        <v>0</v>
      </c>
      <c r="U170" s="22" t="s">
        <v>1565</v>
      </c>
      <c r="V170" s="18" t="str">
        <f>+Sitio_Publico[[#This Row],[idcoleccion]]&amp;"-"&amp;Sitio_Publico[[#This Row],[id]]</f>
        <v>000-169</v>
      </c>
      <c r="W170" s="18">
        <f>+VLOOKUP(Sitio_Publico[[#This Row],[territorio]],Estructura!$AE$4:$AH$1067,4,0)</f>
        <v>20000009</v>
      </c>
      <c r="X170" s="18" t="str">
        <f>+VLOOKUP(Sitio_Publico[[#This Row],[tema]],Estructura!$G$4:$J$532,4,0)</f>
        <v>T-17</v>
      </c>
      <c r="Y170" s="18" t="str">
        <f>+VLOOKUP(Sitio_Publico[[#This Row],[contenido]],Estructura!$L$4:$O$473,4,0)</f>
        <v>C-8</v>
      </c>
      <c r="Z170" s="18" t="str">
        <f>+VLOOKUP(Sitio_Publico[[#This Row],[Filtro Integrado]],Estructura!$U$4:$W$529,3,0)</f>
        <v>FI-0</v>
      </c>
      <c r="AA170" s="18" t="str">
        <f>+VLOOKUP(Sitio_Publico[[#This Row],[Muestra]],Estructura!$Y$4:$AB$483,4,0)</f>
        <v>M-00069</v>
      </c>
    </row>
    <row r="171" spans="1:27" ht="40.799999999999997" x14ac:dyDescent="0.3">
      <c r="A171" s="16">
        <f t="shared" si="2"/>
        <v>170</v>
      </c>
      <c r="B171" s="47" t="s">
        <v>15118</v>
      </c>
      <c r="C171" s="23" t="s">
        <v>622</v>
      </c>
      <c r="D171" s="23" t="s">
        <v>623</v>
      </c>
      <c r="E171" s="44">
        <v>8105</v>
      </c>
      <c r="F171" s="23" t="s">
        <v>466</v>
      </c>
      <c r="G171" s="23" t="s">
        <v>710</v>
      </c>
      <c r="H171" s="42" t="s">
        <v>458</v>
      </c>
      <c r="I171" s="28" t="s">
        <v>166</v>
      </c>
      <c r="J171" s="12" t="s">
        <v>393</v>
      </c>
      <c r="K171" s="28" t="s">
        <v>711</v>
      </c>
      <c r="L171" s="33" t="s">
        <v>712</v>
      </c>
      <c r="M171" s="12" t="s">
        <v>713</v>
      </c>
      <c r="N171" s="12" t="s">
        <v>714</v>
      </c>
      <c r="O171" s="34" t="s">
        <v>1566</v>
      </c>
      <c r="P171" s="34" t="s">
        <v>1567</v>
      </c>
      <c r="Q171" s="25" t="s">
        <v>646</v>
      </c>
      <c r="R171" s="26" t="s">
        <v>1568</v>
      </c>
      <c r="S171" s="36" t="s">
        <v>1569</v>
      </c>
      <c r="T171" s="52">
        <v>0</v>
      </c>
      <c r="U171" s="22" t="s">
        <v>1570</v>
      </c>
      <c r="V171" s="18" t="str">
        <f>+Sitio_Publico[[#This Row],[idcoleccion]]&amp;"-"&amp;Sitio_Publico[[#This Row],[id]]</f>
        <v>000-170</v>
      </c>
      <c r="W171" s="18">
        <f>+VLOOKUP(Sitio_Publico[[#This Row],[territorio]],Estructura!$AE$4:$AH$1067,4,0)</f>
        <v>30008105</v>
      </c>
      <c r="X171" s="18" t="str">
        <f>+VLOOKUP(Sitio_Publico[[#This Row],[tema]],Estructura!$G$4:$J$532,4,0)</f>
        <v>T-18</v>
      </c>
      <c r="Y171" s="18" t="str">
        <f>+VLOOKUP(Sitio_Publico[[#This Row],[contenido]],Estructura!$L$4:$O$473,4,0)</f>
        <v>C-9</v>
      </c>
      <c r="Z171" s="18" t="str">
        <f>+VLOOKUP(Sitio_Publico[[#This Row],[Filtro Integrado]],Estructura!$U$4:$W$529,3,0)</f>
        <v>FI-0</v>
      </c>
      <c r="AA171" s="18" t="str">
        <f>+VLOOKUP(Sitio_Publico[[#This Row],[Muestra]],Estructura!$Y$4:$AB$483,4,0)</f>
        <v>M-00070</v>
      </c>
    </row>
    <row r="172" spans="1:27" ht="48" x14ac:dyDescent="0.3">
      <c r="A172" s="16">
        <f t="shared" si="2"/>
        <v>171</v>
      </c>
      <c r="B172" s="47" t="s">
        <v>15118</v>
      </c>
      <c r="C172" s="23" t="s">
        <v>622</v>
      </c>
      <c r="D172" s="23" t="s">
        <v>623</v>
      </c>
      <c r="E172" s="44">
        <v>13501</v>
      </c>
      <c r="F172" s="23" t="s">
        <v>767</v>
      </c>
      <c r="G172" s="23" t="s">
        <v>639</v>
      </c>
      <c r="H172" s="42" t="s">
        <v>458</v>
      </c>
      <c r="I172" s="28" t="s">
        <v>338</v>
      </c>
      <c r="J172" s="12" t="s">
        <v>393</v>
      </c>
      <c r="K172" s="28" t="s">
        <v>768</v>
      </c>
      <c r="L172" s="33" t="s">
        <v>652</v>
      </c>
      <c r="M172" s="12" t="s">
        <v>653</v>
      </c>
      <c r="N172" s="12" t="s">
        <v>629</v>
      </c>
      <c r="O172" s="34" t="s">
        <v>1571</v>
      </c>
      <c r="P172" s="34" t="s">
        <v>1572</v>
      </c>
      <c r="Q172" s="25" t="s">
        <v>646</v>
      </c>
      <c r="R172" s="26" t="s">
        <v>1573</v>
      </c>
      <c r="S172" s="36" t="s">
        <v>1574</v>
      </c>
      <c r="T172" s="52">
        <v>0</v>
      </c>
      <c r="U172" s="22" t="s">
        <v>1575</v>
      </c>
      <c r="V172" s="18" t="str">
        <f>+Sitio_Publico[[#This Row],[idcoleccion]]&amp;"-"&amp;Sitio_Publico[[#This Row],[id]]</f>
        <v>000-171</v>
      </c>
      <c r="W172" s="18">
        <f>+VLOOKUP(Sitio_Publico[[#This Row],[territorio]],Estructura!$AE$4:$AH$1067,4,0)</f>
        <v>30013501</v>
      </c>
      <c r="X172" s="18" t="str">
        <f>+VLOOKUP(Sitio_Publico[[#This Row],[tema]],Estructura!$G$4:$J$532,4,0)</f>
        <v>T-19</v>
      </c>
      <c r="Y172" s="18" t="str">
        <f>+VLOOKUP(Sitio_Publico[[#This Row],[contenido]],Estructura!$L$4:$O$473,4,0)</f>
        <v>C-8</v>
      </c>
      <c r="Z172" s="18" t="str">
        <f>+VLOOKUP(Sitio_Publico[[#This Row],[Filtro Integrado]],Estructura!$U$4:$W$529,3,0)</f>
        <v>FI-0</v>
      </c>
      <c r="AA172" s="18" t="str">
        <f>+VLOOKUP(Sitio_Publico[[#This Row],[Muestra]],Estructura!$Y$4:$AB$483,4,0)</f>
        <v>M-00075</v>
      </c>
    </row>
    <row r="173" spans="1:27" ht="48" x14ac:dyDescent="0.3">
      <c r="A173" s="16">
        <f t="shared" si="2"/>
        <v>172</v>
      </c>
      <c r="B173" s="47" t="s">
        <v>15118</v>
      </c>
      <c r="C173" s="23" t="s">
        <v>622</v>
      </c>
      <c r="D173" s="23" t="s">
        <v>623</v>
      </c>
      <c r="E173" s="44">
        <v>10204</v>
      </c>
      <c r="F173" s="23" t="s">
        <v>666</v>
      </c>
      <c r="G173" s="23" t="s">
        <v>625</v>
      </c>
      <c r="H173" s="42" t="s">
        <v>458</v>
      </c>
      <c r="I173" s="28" t="s">
        <v>260</v>
      </c>
      <c r="J173" s="12" t="s">
        <v>393</v>
      </c>
      <c r="K173" s="28" t="s">
        <v>667</v>
      </c>
      <c r="L173" s="33" t="s">
        <v>627</v>
      </c>
      <c r="M173" s="12" t="s">
        <v>668</v>
      </c>
      <c r="N173" s="12" t="s">
        <v>629</v>
      </c>
      <c r="O173" s="34" t="s">
        <v>1576</v>
      </c>
      <c r="P173" s="34" t="s">
        <v>1577</v>
      </c>
      <c r="Q173" s="25" t="s">
        <v>646</v>
      </c>
      <c r="R173" s="26" t="s">
        <v>1578</v>
      </c>
      <c r="S173" s="36" t="s">
        <v>1579</v>
      </c>
      <c r="T173" s="52">
        <v>0</v>
      </c>
      <c r="U173" s="22" t="s">
        <v>1580</v>
      </c>
      <c r="V173" s="18" t="str">
        <f>+Sitio_Publico[[#This Row],[idcoleccion]]&amp;"-"&amp;Sitio_Publico[[#This Row],[id]]</f>
        <v>000-172</v>
      </c>
      <c r="W173" s="18">
        <f>+VLOOKUP(Sitio_Publico[[#This Row],[territorio]],Estructura!$AE$4:$AH$1067,4,0)</f>
        <v>30010204</v>
      </c>
      <c r="X173" s="18" t="str">
        <f>+VLOOKUP(Sitio_Publico[[#This Row],[tema]],Estructura!$G$4:$J$532,4,0)</f>
        <v>T-15</v>
      </c>
      <c r="Y173" s="18" t="str">
        <f>+VLOOKUP(Sitio_Publico[[#This Row],[contenido]],Estructura!$L$4:$O$473,4,0)</f>
        <v>C-7</v>
      </c>
      <c r="Z173" s="18" t="str">
        <f>+VLOOKUP(Sitio_Publico[[#This Row],[Filtro Integrado]],Estructura!$U$4:$W$529,3,0)</f>
        <v>FI-0</v>
      </c>
      <c r="AA173" s="18" t="str">
        <f>+VLOOKUP(Sitio_Publico[[#This Row],[Muestra]],Estructura!$Y$4:$AB$483,4,0)</f>
        <v>M-00066</v>
      </c>
    </row>
    <row r="174" spans="1:27" ht="48" x14ac:dyDescent="0.3">
      <c r="A174" s="16">
        <f t="shared" si="2"/>
        <v>173</v>
      </c>
      <c r="B174" s="47" t="s">
        <v>15118</v>
      </c>
      <c r="C174" s="23" t="s">
        <v>622</v>
      </c>
      <c r="D174" s="23" t="s">
        <v>623</v>
      </c>
      <c r="E174" s="44">
        <v>13503</v>
      </c>
      <c r="F174" s="23" t="s">
        <v>666</v>
      </c>
      <c r="G174" s="23" t="s">
        <v>639</v>
      </c>
      <c r="H174" s="42" t="s">
        <v>458</v>
      </c>
      <c r="I174" s="28" t="s">
        <v>340</v>
      </c>
      <c r="J174" s="12" t="s">
        <v>393</v>
      </c>
      <c r="K174" s="28" t="s">
        <v>745</v>
      </c>
      <c r="L174" s="33" t="s">
        <v>652</v>
      </c>
      <c r="M174" s="12" t="s">
        <v>628</v>
      </c>
      <c r="N174" s="12" t="s">
        <v>629</v>
      </c>
      <c r="O174" s="34" t="s">
        <v>1581</v>
      </c>
      <c r="P174" s="34" t="s">
        <v>1582</v>
      </c>
      <c r="Q174" s="25" t="s">
        <v>646</v>
      </c>
      <c r="R174" s="26" t="s">
        <v>1583</v>
      </c>
      <c r="S174" s="36" t="s">
        <v>1584</v>
      </c>
      <c r="T174" s="52">
        <v>0</v>
      </c>
      <c r="U174" s="22" t="s">
        <v>1585</v>
      </c>
      <c r="V174" s="18" t="str">
        <f>+Sitio_Publico[[#This Row],[idcoleccion]]&amp;"-"&amp;Sitio_Publico[[#This Row],[id]]</f>
        <v>000-173</v>
      </c>
      <c r="W174" s="18">
        <f>+VLOOKUP(Sitio_Publico[[#This Row],[territorio]],Estructura!$AE$4:$AH$1067,4,0)</f>
        <v>30013503</v>
      </c>
      <c r="X174" s="18" t="str">
        <f>+VLOOKUP(Sitio_Publico[[#This Row],[tema]],Estructura!$G$4:$J$532,4,0)</f>
        <v>T-15</v>
      </c>
      <c r="Y174" s="18" t="str">
        <f>+VLOOKUP(Sitio_Publico[[#This Row],[contenido]],Estructura!$L$4:$O$473,4,0)</f>
        <v>C-8</v>
      </c>
      <c r="Z174" s="18" t="str">
        <f>+VLOOKUP(Sitio_Publico[[#This Row],[Filtro Integrado]],Estructura!$U$4:$W$529,3,0)</f>
        <v>FI-0</v>
      </c>
      <c r="AA174" s="18" t="str">
        <f>+VLOOKUP(Sitio_Publico[[#This Row],[Muestra]],Estructura!$Y$4:$AB$483,4,0)</f>
        <v>M-00074</v>
      </c>
    </row>
    <row r="175" spans="1:27" ht="48" x14ac:dyDescent="0.3">
      <c r="A175" s="16">
        <f t="shared" si="2"/>
        <v>174</v>
      </c>
      <c r="B175" s="47" t="s">
        <v>15118</v>
      </c>
      <c r="C175" s="23" t="s">
        <v>622</v>
      </c>
      <c r="D175" s="23" t="s">
        <v>623</v>
      </c>
      <c r="E175" s="44">
        <v>13114</v>
      </c>
      <c r="F175" s="23" t="s">
        <v>688</v>
      </c>
      <c r="G175" s="23" t="s">
        <v>625</v>
      </c>
      <c r="H175" s="42" t="s">
        <v>458</v>
      </c>
      <c r="I175" s="28" t="s">
        <v>310</v>
      </c>
      <c r="J175" s="12" t="s">
        <v>393</v>
      </c>
      <c r="K175" s="28" t="s">
        <v>689</v>
      </c>
      <c r="L175" s="33" t="s">
        <v>627</v>
      </c>
      <c r="M175" s="12" t="s">
        <v>690</v>
      </c>
      <c r="N175" s="12" t="s">
        <v>629</v>
      </c>
      <c r="O175" s="34" t="s">
        <v>1586</v>
      </c>
      <c r="P175" s="34" t="s">
        <v>1587</v>
      </c>
      <c r="Q175" s="25" t="s">
        <v>646</v>
      </c>
      <c r="R175" s="26" t="s">
        <v>1588</v>
      </c>
      <c r="S175" s="36" t="s">
        <v>1589</v>
      </c>
      <c r="T175" s="52">
        <v>0</v>
      </c>
      <c r="U175" s="22" t="s">
        <v>1590</v>
      </c>
      <c r="V175" s="18" t="str">
        <f>+Sitio_Publico[[#This Row],[idcoleccion]]&amp;"-"&amp;Sitio_Publico[[#This Row],[id]]</f>
        <v>000-174</v>
      </c>
      <c r="W175" s="18">
        <f>+VLOOKUP(Sitio_Publico[[#This Row],[territorio]],Estructura!$AE$4:$AH$1067,4,0)</f>
        <v>30013114</v>
      </c>
      <c r="X175" s="18" t="str">
        <f>+VLOOKUP(Sitio_Publico[[#This Row],[tema]],Estructura!$G$4:$J$532,4,0)</f>
        <v>T-17</v>
      </c>
      <c r="Y175" s="18" t="str">
        <f>+VLOOKUP(Sitio_Publico[[#This Row],[contenido]],Estructura!$L$4:$O$473,4,0)</f>
        <v>C-7</v>
      </c>
      <c r="Z175" s="18" t="str">
        <f>+VLOOKUP(Sitio_Publico[[#This Row],[Filtro Integrado]],Estructura!$U$4:$W$529,3,0)</f>
        <v>FI-0</v>
      </c>
      <c r="AA175" s="18" t="str">
        <f>+VLOOKUP(Sitio_Publico[[#This Row],[Muestra]],Estructura!$Y$4:$AB$483,4,0)</f>
        <v>M-00068</v>
      </c>
    </row>
    <row r="176" spans="1:27" ht="61.2" x14ac:dyDescent="0.3">
      <c r="A176" s="16">
        <f t="shared" si="2"/>
        <v>175</v>
      </c>
      <c r="B176" s="47" t="s">
        <v>15118</v>
      </c>
      <c r="C176" s="23" t="s">
        <v>637</v>
      </c>
      <c r="D176" s="23" t="s">
        <v>623</v>
      </c>
      <c r="E176" s="44">
        <v>26</v>
      </c>
      <c r="F176" s="23" t="s">
        <v>1591</v>
      </c>
      <c r="G176" s="23" t="s">
        <v>1394</v>
      </c>
      <c r="H176" s="42" t="s">
        <v>458</v>
      </c>
      <c r="I176" s="28" t="s">
        <v>123</v>
      </c>
      <c r="J176" s="12" t="s">
        <v>393</v>
      </c>
      <c r="K176" s="28" t="s">
        <v>1592</v>
      </c>
      <c r="L176" s="33" t="s">
        <v>641</v>
      </c>
      <c r="M176" s="12" t="s">
        <v>642</v>
      </c>
      <c r="N176" s="12" t="s">
        <v>643</v>
      </c>
      <c r="O176" s="34" t="s">
        <v>1593</v>
      </c>
      <c r="P176" s="34" t="s">
        <v>1594</v>
      </c>
      <c r="Q176" s="25" t="s">
        <v>646</v>
      </c>
      <c r="R176" s="26" t="s">
        <v>1595</v>
      </c>
      <c r="S176" s="36" t="s">
        <v>1596</v>
      </c>
      <c r="T176" s="52">
        <v>0</v>
      </c>
      <c r="U176" s="22" t="s">
        <v>1597</v>
      </c>
      <c r="V176" s="18" t="str">
        <f>+Sitio_Publico[[#This Row],[idcoleccion]]&amp;"-"&amp;Sitio_Publico[[#This Row],[id]]</f>
        <v>000-175</v>
      </c>
      <c r="W176" s="18">
        <f>+VLOOKUP(Sitio_Publico[[#This Row],[territorio]],Estructura!$AE$4:$AH$1067,4,0)</f>
        <v>30006301</v>
      </c>
      <c r="X176" s="18" t="str">
        <f>+VLOOKUP(Sitio_Publico[[#This Row],[tema]],Estructura!$G$4:$J$532,4,0)</f>
        <v>T-24</v>
      </c>
      <c r="Y176" s="18" t="str">
        <f>+VLOOKUP(Sitio_Publico[[#This Row],[contenido]],Estructura!$L$4:$O$473,4,0)</f>
        <v>C-12</v>
      </c>
      <c r="Z176" s="18" t="str">
        <f>+VLOOKUP(Sitio_Publico[[#This Row],[Filtro Integrado]],Estructura!$U$4:$W$529,3,0)</f>
        <v>FI-0</v>
      </c>
      <c r="AA176" s="18" t="str">
        <f>+VLOOKUP(Sitio_Publico[[#This Row],[Muestra]],Estructura!$Y$4:$AB$483,4,0)</f>
        <v>M-00096</v>
      </c>
    </row>
    <row r="177" spans="1:27" ht="51" x14ac:dyDescent="0.3">
      <c r="A177" s="16">
        <f t="shared" si="2"/>
        <v>176</v>
      </c>
      <c r="B177" s="47" t="s">
        <v>15118</v>
      </c>
      <c r="C177" s="23" t="s">
        <v>622</v>
      </c>
      <c r="D177" s="23" t="s">
        <v>623</v>
      </c>
      <c r="E177" s="44">
        <v>10103</v>
      </c>
      <c r="F177" s="23" t="s">
        <v>624</v>
      </c>
      <c r="G177" s="23" t="s">
        <v>625</v>
      </c>
      <c r="H177" s="42" t="s">
        <v>458</v>
      </c>
      <c r="I177" s="28" t="s">
        <v>250</v>
      </c>
      <c r="J177" s="12" t="s">
        <v>393</v>
      </c>
      <c r="K177" s="28" t="s">
        <v>651</v>
      </c>
      <c r="L177" s="33" t="s">
        <v>627</v>
      </c>
      <c r="M177" s="12" t="s">
        <v>653</v>
      </c>
      <c r="N177" s="12" t="s">
        <v>629</v>
      </c>
      <c r="O177" s="34" t="s">
        <v>1598</v>
      </c>
      <c r="P177" s="34" t="s">
        <v>1599</v>
      </c>
      <c r="Q177" s="25" t="s">
        <v>646</v>
      </c>
      <c r="R177" s="26" t="s">
        <v>1600</v>
      </c>
      <c r="S177" s="36" t="s">
        <v>1601</v>
      </c>
      <c r="T177" s="52">
        <v>0</v>
      </c>
      <c r="U177" s="22" t="s">
        <v>1602</v>
      </c>
      <c r="V177" s="18" t="str">
        <f>+Sitio_Publico[[#This Row],[idcoleccion]]&amp;"-"&amp;Sitio_Publico[[#This Row],[id]]</f>
        <v>000-176</v>
      </c>
      <c r="W177" s="18">
        <f>+VLOOKUP(Sitio_Publico[[#This Row],[territorio]],Estructura!$AE$4:$AH$1067,4,0)</f>
        <v>30010103</v>
      </c>
      <c r="X177" s="18" t="str">
        <f>+VLOOKUP(Sitio_Publico[[#This Row],[tema]],Estructura!$G$4:$J$532,4,0)</f>
        <v>T-13</v>
      </c>
      <c r="Y177" s="18" t="str">
        <f>+VLOOKUP(Sitio_Publico[[#This Row],[contenido]],Estructura!$L$4:$O$473,4,0)</f>
        <v>C-7</v>
      </c>
      <c r="Z177" s="18" t="str">
        <f>+VLOOKUP(Sitio_Publico[[#This Row],[Filtro Integrado]],Estructura!$U$4:$W$529,3,0)</f>
        <v>FI-0</v>
      </c>
      <c r="AA177" s="18" t="str">
        <f>+VLOOKUP(Sitio_Publico[[#This Row],[Muestra]],Estructura!$Y$4:$AB$483,4,0)</f>
        <v>M-00065</v>
      </c>
    </row>
    <row r="178" spans="1:27" ht="48" x14ac:dyDescent="0.3">
      <c r="A178" s="16">
        <f t="shared" si="2"/>
        <v>177</v>
      </c>
      <c r="B178" s="47" t="s">
        <v>15118</v>
      </c>
      <c r="C178" s="23" t="s">
        <v>622</v>
      </c>
      <c r="D178" s="23" t="s">
        <v>623</v>
      </c>
      <c r="E178" s="44">
        <v>5301</v>
      </c>
      <c r="F178" s="23" t="s">
        <v>681</v>
      </c>
      <c r="G178" s="23" t="s">
        <v>639</v>
      </c>
      <c r="H178" s="42" t="s">
        <v>458</v>
      </c>
      <c r="I178" s="28" t="s">
        <v>70</v>
      </c>
      <c r="J178" s="12" t="s">
        <v>393</v>
      </c>
      <c r="K178" s="28" t="s">
        <v>793</v>
      </c>
      <c r="L178" s="33" t="s">
        <v>652</v>
      </c>
      <c r="M178" s="12" t="s">
        <v>794</v>
      </c>
      <c r="N178" s="12" t="s">
        <v>629</v>
      </c>
      <c r="O178" s="34" t="s">
        <v>1603</v>
      </c>
      <c r="P178" s="34" t="s">
        <v>1604</v>
      </c>
      <c r="Q178" s="25" t="s">
        <v>646</v>
      </c>
      <c r="R178" s="26" t="s">
        <v>1605</v>
      </c>
      <c r="S178" s="36" t="s">
        <v>1606</v>
      </c>
      <c r="T178" s="52">
        <v>0</v>
      </c>
      <c r="U178" s="22" t="s">
        <v>1607</v>
      </c>
      <c r="V178" s="18" t="str">
        <f>+Sitio_Publico[[#This Row],[idcoleccion]]&amp;"-"&amp;Sitio_Publico[[#This Row],[id]]</f>
        <v>000-177</v>
      </c>
      <c r="W178" s="18">
        <f>+VLOOKUP(Sitio_Publico[[#This Row],[territorio]],Estructura!$AE$4:$AH$1067,4,0)</f>
        <v>30005301</v>
      </c>
      <c r="X178" s="18" t="str">
        <f>+VLOOKUP(Sitio_Publico[[#This Row],[tema]],Estructura!$G$4:$J$532,4,0)</f>
        <v>T-16</v>
      </c>
      <c r="Y178" s="18" t="str">
        <f>+VLOOKUP(Sitio_Publico[[#This Row],[contenido]],Estructura!$L$4:$O$473,4,0)</f>
        <v>C-8</v>
      </c>
      <c r="Z178" s="18" t="str">
        <f>+VLOOKUP(Sitio_Publico[[#This Row],[Filtro Integrado]],Estructura!$U$4:$W$529,3,0)</f>
        <v>FI-0</v>
      </c>
      <c r="AA178" s="18" t="str">
        <f>+VLOOKUP(Sitio_Publico[[#This Row],[Muestra]],Estructura!$Y$4:$AB$483,4,0)</f>
        <v>M-00077</v>
      </c>
    </row>
    <row r="179" spans="1:27" ht="36" x14ac:dyDescent="0.3">
      <c r="A179" s="16">
        <f t="shared" si="2"/>
        <v>178</v>
      </c>
      <c r="B179" s="47" t="s">
        <v>15118</v>
      </c>
      <c r="C179" s="23" t="s">
        <v>637</v>
      </c>
      <c r="D179" s="23" t="s">
        <v>623</v>
      </c>
      <c r="E179" s="44">
        <v>3</v>
      </c>
      <c r="F179" s="23" t="s">
        <v>1608</v>
      </c>
      <c r="G179" s="23" t="s">
        <v>1609</v>
      </c>
      <c r="H179" s="42" t="s">
        <v>457</v>
      </c>
      <c r="I179" s="28" t="s">
        <v>366</v>
      </c>
      <c r="J179" s="12" t="s">
        <v>393</v>
      </c>
      <c r="K179" s="28" t="s">
        <v>1610</v>
      </c>
      <c r="L179" s="33" t="s">
        <v>1611</v>
      </c>
      <c r="M179" s="12" t="s">
        <v>1612</v>
      </c>
      <c r="N179" s="12" t="s">
        <v>1613</v>
      </c>
      <c r="O179" s="34" t="s">
        <v>1614</v>
      </c>
      <c r="P179" s="34" t="s">
        <v>1615</v>
      </c>
      <c r="Q179" s="25" t="s">
        <v>632</v>
      </c>
      <c r="R179" s="26" t="s">
        <v>1616</v>
      </c>
      <c r="S179" s="36" t="s">
        <v>1617</v>
      </c>
      <c r="T179" s="52">
        <v>0</v>
      </c>
      <c r="U179" s="22" t="s">
        <v>1618</v>
      </c>
      <c r="V179" s="18" t="str">
        <f>+Sitio_Publico[[#This Row],[idcoleccion]]&amp;"-"&amp;Sitio_Publico[[#This Row],[id]]</f>
        <v>000-178</v>
      </c>
      <c r="W179" s="18">
        <f>+VLOOKUP(Sitio_Publico[[#This Row],[territorio]],Estructura!$AE$4:$AH$1067,4,0)</f>
        <v>20000003</v>
      </c>
      <c r="X179" s="18" t="str">
        <f>+VLOOKUP(Sitio_Publico[[#This Row],[tema]],Estructura!$G$4:$J$532,4,0)</f>
        <v>T-25</v>
      </c>
      <c r="Y179" s="18" t="str">
        <f>+VLOOKUP(Sitio_Publico[[#This Row],[contenido]],Estructura!$L$4:$O$473,4,0)</f>
        <v>C-13</v>
      </c>
      <c r="Z179" s="18" t="str">
        <f>+VLOOKUP(Sitio_Publico[[#This Row],[Filtro Integrado]],Estructura!$U$4:$W$529,3,0)</f>
        <v>FI-0</v>
      </c>
      <c r="AA179" s="18" t="str">
        <f>+VLOOKUP(Sitio_Publico[[#This Row],[Muestra]],Estructura!$Y$4:$AB$483,4,0)</f>
        <v>M-00097</v>
      </c>
    </row>
    <row r="180" spans="1:27" ht="48" x14ac:dyDescent="0.3">
      <c r="A180" s="16">
        <f t="shared" si="2"/>
        <v>179</v>
      </c>
      <c r="B180" s="47" t="s">
        <v>15118</v>
      </c>
      <c r="C180" s="23" t="s">
        <v>622</v>
      </c>
      <c r="D180" s="23" t="s">
        <v>623</v>
      </c>
      <c r="E180" s="44">
        <v>4106</v>
      </c>
      <c r="F180" s="23" t="s">
        <v>688</v>
      </c>
      <c r="G180" s="23" t="s">
        <v>639</v>
      </c>
      <c r="H180" s="42" t="s">
        <v>458</v>
      </c>
      <c r="I180" s="28" t="s">
        <v>54</v>
      </c>
      <c r="J180" s="12" t="s">
        <v>393</v>
      </c>
      <c r="K180" s="28" t="s">
        <v>703</v>
      </c>
      <c r="L180" s="33" t="s">
        <v>652</v>
      </c>
      <c r="M180" s="12" t="s">
        <v>704</v>
      </c>
      <c r="N180" s="12" t="s">
        <v>629</v>
      </c>
      <c r="O180" s="34" t="s">
        <v>1619</v>
      </c>
      <c r="P180" s="34" t="s">
        <v>1620</v>
      </c>
      <c r="Q180" s="25" t="s">
        <v>646</v>
      </c>
      <c r="R180" s="26" t="s">
        <v>1621</v>
      </c>
      <c r="S180" s="36" t="s">
        <v>1622</v>
      </c>
      <c r="T180" s="52">
        <v>0</v>
      </c>
      <c r="U180" s="22" t="s">
        <v>1623</v>
      </c>
      <c r="V180" s="18" t="str">
        <f>+Sitio_Publico[[#This Row],[idcoleccion]]&amp;"-"&amp;Sitio_Publico[[#This Row],[id]]</f>
        <v>000-179</v>
      </c>
      <c r="W180" s="18">
        <f>+VLOOKUP(Sitio_Publico[[#This Row],[territorio]],Estructura!$AE$4:$AH$1067,4,0)</f>
        <v>30004106</v>
      </c>
      <c r="X180" s="18" t="str">
        <f>+VLOOKUP(Sitio_Publico[[#This Row],[tema]],Estructura!$G$4:$J$532,4,0)</f>
        <v>T-17</v>
      </c>
      <c r="Y180" s="18" t="str">
        <f>+VLOOKUP(Sitio_Publico[[#This Row],[contenido]],Estructura!$L$4:$O$473,4,0)</f>
        <v>C-8</v>
      </c>
      <c r="Z180" s="18" t="str">
        <f>+VLOOKUP(Sitio_Publico[[#This Row],[Filtro Integrado]],Estructura!$U$4:$W$529,3,0)</f>
        <v>FI-0</v>
      </c>
      <c r="AA180" s="18" t="str">
        <f>+VLOOKUP(Sitio_Publico[[#This Row],[Muestra]],Estructura!$Y$4:$AB$483,4,0)</f>
        <v>M-00069</v>
      </c>
    </row>
    <row r="181" spans="1:27" ht="40.799999999999997" x14ac:dyDescent="0.3">
      <c r="A181" s="16">
        <f t="shared" si="2"/>
        <v>180</v>
      </c>
      <c r="B181" s="47" t="s">
        <v>15118</v>
      </c>
      <c r="C181" s="23" t="s">
        <v>637</v>
      </c>
      <c r="D181" s="23" t="s">
        <v>623</v>
      </c>
      <c r="E181" s="44">
        <v>13</v>
      </c>
      <c r="F181" s="23" t="s">
        <v>638</v>
      </c>
      <c r="G181" s="23" t="s">
        <v>639</v>
      </c>
      <c r="H181" s="42" t="s">
        <v>458</v>
      </c>
      <c r="I181" s="28" t="s">
        <v>80</v>
      </c>
      <c r="J181" s="12" t="s">
        <v>393</v>
      </c>
      <c r="K181" s="28" t="s">
        <v>1624</v>
      </c>
      <c r="L181" s="33" t="s">
        <v>641</v>
      </c>
      <c r="M181" s="12" t="s">
        <v>642</v>
      </c>
      <c r="N181" s="12" t="s">
        <v>643</v>
      </c>
      <c r="O181" s="34" t="s">
        <v>1625</v>
      </c>
      <c r="P181" s="34" t="s">
        <v>1626</v>
      </c>
      <c r="Q181" s="25" t="s">
        <v>646</v>
      </c>
      <c r="R181" s="26" t="s">
        <v>1627</v>
      </c>
      <c r="S181" s="36" t="s">
        <v>1628</v>
      </c>
      <c r="T181" s="52">
        <v>0</v>
      </c>
      <c r="U181" s="22" t="s">
        <v>1629</v>
      </c>
      <c r="V181" s="18" t="str">
        <f>+Sitio_Publico[[#This Row],[idcoleccion]]&amp;"-"&amp;Sitio_Publico[[#This Row],[id]]</f>
        <v>000-180</v>
      </c>
      <c r="W181" s="18">
        <f>+VLOOKUP(Sitio_Publico[[#This Row],[territorio]],Estructura!$AE$4:$AH$1067,4,0)</f>
        <v>30005502</v>
      </c>
      <c r="X181" s="18" t="str">
        <f>+VLOOKUP(Sitio_Publico[[#This Row],[tema]],Estructura!$G$4:$J$532,4,0)</f>
        <v>T-14</v>
      </c>
      <c r="Y181" s="18" t="str">
        <f>+VLOOKUP(Sitio_Publico[[#This Row],[contenido]],Estructura!$L$4:$O$473,4,0)</f>
        <v>C-8</v>
      </c>
      <c r="Z181" s="18" t="str">
        <f>+VLOOKUP(Sitio_Publico[[#This Row],[Filtro Integrado]],Estructura!$U$4:$W$529,3,0)</f>
        <v>FI-0</v>
      </c>
      <c r="AA181" s="18" t="str">
        <f>+VLOOKUP(Sitio_Publico[[#This Row],[Muestra]],Estructura!$Y$4:$AB$483,4,0)</f>
        <v>M-00098</v>
      </c>
    </row>
    <row r="182" spans="1:27" ht="48" x14ac:dyDescent="0.3">
      <c r="A182" s="16">
        <f t="shared" si="2"/>
        <v>181</v>
      </c>
      <c r="B182" s="47" t="s">
        <v>15118</v>
      </c>
      <c r="C182" s="23" t="s">
        <v>622</v>
      </c>
      <c r="D182" s="23" t="s">
        <v>623</v>
      </c>
      <c r="E182" s="44">
        <v>13108</v>
      </c>
      <c r="F182" s="23" t="s">
        <v>767</v>
      </c>
      <c r="G182" s="23" t="s">
        <v>625</v>
      </c>
      <c r="H182" s="42" t="s">
        <v>458</v>
      </c>
      <c r="I182" s="28" t="s">
        <v>304</v>
      </c>
      <c r="J182" s="12" t="s">
        <v>393</v>
      </c>
      <c r="K182" s="28" t="s">
        <v>780</v>
      </c>
      <c r="L182" s="33" t="s">
        <v>627</v>
      </c>
      <c r="M182" s="12" t="s">
        <v>781</v>
      </c>
      <c r="N182" s="12" t="s">
        <v>629</v>
      </c>
      <c r="O182" s="34" t="s">
        <v>1630</v>
      </c>
      <c r="P182" s="34" t="s">
        <v>1631</v>
      </c>
      <c r="Q182" s="25" t="s">
        <v>646</v>
      </c>
      <c r="R182" s="26" t="s">
        <v>1632</v>
      </c>
      <c r="S182" s="36" t="s">
        <v>1633</v>
      </c>
      <c r="T182" s="52">
        <v>0</v>
      </c>
      <c r="U182" s="22" t="s">
        <v>1634</v>
      </c>
      <c r="V182" s="18" t="str">
        <f>+Sitio_Publico[[#This Row],[idcoleccion]]&amp;"-"&amp;Sitio_Publico[[#This Row],[id]]</f>
        <v>000-181</v>
      </c>
      <c r="W182" s="18">
        <f>+VLOOKUP(Sitio_Publico[[#This Row],[territorio]],Estructura!$AE$4:$AH$1067,4,0)</f>
        <v>30013108</v>
      </c>
      <c r="X182" s="18" t="str">
        <f>+VLOOKUP(Sitio_Publico[[#This Row],[tema]],Estructura!$G$4:$J$532,4,0)</f>
        <v>T-19</v>
      </c>
      <c r="Y182" s="18" t="str">
        <f>+VLOOKUP(Sitio_Publico[[#This Row],[contenido]],Estructura!$L$4:$O$473,4,0)</f>
        <v>C-7</v>
      </c>
      <c r="Z182" s="18" t="str">
        <f>+VLOOKUP(Sitio_Publico[[#This Row],[Filtro Integrado]],Estructura!$U$4:$W$529,3,0)</f>
        <v>FI-0</v>
      </c>
      <c r="AA182" s="18" t="str">
        <f>+VLOOKUP(Sitio_Publico[[#This Row],[Muestra]],Estructura!$Y$4:$AB$483,4,0)</f>
        <v>M-00076</v>
      </c>
    </row>
    <row r="183" spans="1:27" ht="48" x14ac:dyDescent="0.3">
      <c r="A183" s="16">
        <f t="shared" si="2"/>
        <v>182</v>
      </c>
      <c r="B183" s="47" t="s">
        <v>15118</v>
      </c>
      <c r="C183" s="13" t="s">
        <v>622</v>
      </c>
      <c r="D183" s="13" t="s">
        <v>623</v>
      </c>
      <c r="E183" s="44">
        <v>4203</v>
      </c>
      <c r="F183" s="13" t="s">
        <v>681</v>
      </c>
      <c r="G183" s="23" t="s">
        <v>639</v>
      </c>
      <c r="H183" s="42" t="s">
        <v>458</v>
      </c>
      <c r="I183" s="28" t="s">
        <v>57</v>
      </c>
      <c r="J183" s="12" t="s">
        <v>393</v>
      </c>
      <c r="K183" s="28" t="s">
        <v>793</v>
      </c>
      <c r="L183" s="12" t="s">
        <v>652</v>
      </c>
      <c r="M183" s="12" t="s">
        <v>794</v>
      </c>
      <c r="N183" s="12" t="s">
        <v>629</v>
      </c>
      <c r="O183" s="26" t="s">
        <v>1635</v>
      </c>
      <c r="P183" s="26" t="s">
        <v>1636</v>
      </c>
      <c r="Q183" s="25" t="s">
        <v>646</v>
      </c>
      <c r="R183" s="26" t="s">
        <v>1637</v>
      </c>
      <c r="S183" s="15" t="s">
        <v>1638</v>
      </c>
      <c r="T183" s="52">
        <v>0</v>
      </c>
      <c r="U183" s="22" t="s">
        <v>1639</v>
      </c>
      <c r="V183" s="18" t="str">
        <f>+Sitio_Publico[[#This Row],[idcoleccion]]&amp;"-"&amp;Sitio_Publico[[#This Row],[id]]</f>
        <v>000-182</v>
      </c>
      <c r="W183" s="18">
        <f>+VLOOKUP(Sitio_Publico[[#This Row],[territorio]],Estructura!$AE$4:$AH$1067,4,0)</f>
        <v>30004203</v>
      </c>
      <c r="X183" s="18" t="str">
        <f>+VLOOKUP(Sitio_Publico[[#This Row],[tema]],Estructura!$G$4:$J$532,4,0)</f>
        <v>T-16</v>
      </c>
      <c r="Y183" s="18" t="str">
        <f>+VLOOKUP(Sitio_Publico[[#This Row],[contenido]],Estructura!$L$4:$O$473,4,0)</f>
        <v>C-8</v>
      </c>
      <c r="Z183" s="18" t="str">
        <f>+VLOOKUP(Sitio_Publico[[#This Row],[Filtro Integrado]],Estructura!$U$4:$W$529,3,0)</f>
        <v>FI-0</v>
      </c>
      <c r="AA183" s="18" t="str">
        <f>+VLOOKUP(Sitio_Publico[[#This Row],[Muestra]],Estructura!$Y$4:$AB$483,4,0)</f>
        <v>M-00077</v>
      </c>
    </row>
    <row r="184" spans="1:27" ht="48" x14ac:dyDescent="0.3">
      <c r="A184" s="16">
        <f t="shared" si="2"/>
        <v>183</v>
      </c>
      <c r="B184" s="47" t="s">
        <v>15118</v>
      </c>
      <c r="C184" s="13" t="s">
        <v>622</v>
      </c>
      <c r="D184" s="13" t="s">
        <v>623</v>
      </c>
      <c r="E184" s="44">
        <v>3102</v>
      </c>
      <c r="F184" s="13" t="s">
        <v>624</v>
      </c>
      <c r="G184" s="23" t="s">
        <v>639</v>
      </c>
      <c r="H184" s="42" t="s">
        <v>458</v>
      </c>
      <c r="I184" s="28" t="s">
        <v>42</v>
      </c>
      <c r="J184" s="12" t="s">
        <v>393</v>
      </c>
      <c r="K184" s="28" t="s">
        <v>739</v>
      </c>
      <c r="L184" s="12" t="s">
        <v>652</v>
      </c>
      <c r="M184" s="12" t="s">
        <v>704</v>
      </c>
      <c r="N184" s="12" t="s">
        <v>629</v>
      </c>
      <c r="O184" s="26" t="s">
        <v>1640</v>
      </c>
      <c r="P184" s="26" t="s">
        <v>1641</v>
      </c>
      <c r="Q184" s="25" t="s">
        <v>646</v>
      </c>
      <c r="R184" s="26" t="s">
        <v>1642</v>
      </c>
      <c r="S184" s="15" t="s">
        <v>1643</v>
      </c>
      <c r="T184" s="52">
        <v>0</v>
      </c>
      <c r="U184" s="22" t="s">
        <v>1644</v>
      </c>
      <c r="V184" s="18" t="str">
        <f>+Sitio_Publico[[#This Row],[idcoleccion]]&amp;"-"&amp;Sitio_Publico[[#This Row],[id]]</f>
        <v>000-183</v>
      </c>
      <c r="W184" s="18">
        <f>+VLOOKUP(Sitio_Publico[[#This Row],[territorio]],Estructura!$AE$4:$AH$1067,4,0)</f>
        <v>30003102</v>
      </c>
      <c r="X184" s="18" t="str">
        <f>+VLOOKUP(Sitio_Publico[[#This Row],[tema]],Estructura!$G$4:$J$532,4,0)</f>
        <v>T-13</v>
      </c>
      <c r="Y184" s="18" t="str">
        <f>+VLOOKUP(Sitio_Publico[[#This Row],[contenido]],Estructura!$L$4:$O$473,4,0)</f>
        <v>C-8</v>
      </c>
      <c r="Z184" s="18" t="str">
        <f>+VLOOKUP(Sitio_Publico[[#This Row],[Filtro Integrado]],Estructura!$U$4:$W$529,3,0)</f>
        <v>FI-0</v>
      </c>
      <c r="AA184" s="18" t="str">
        <f>+VLOOKUP(Sitio_Publico[[#This Row],[Muestra]],Estructura!$Y$4:$AB$483,4,0)</f>
        <v>M-00073</v>
      </c>
    </row>
    <row r="185" spans="1:27" ht="48" x14ac:dyDescent="0.3">
      <c r="A185" s="16">
        <f t="shared" si="2"/>
        <v>184</v>
      </c>
      <c r="B185" s="47" t="s">
        <v>15118</v>
      </c>
      <c r="C185" s="13" t="s">
        <v>622</v>
      </c>
      <c r="D185" s="13" t="s">
        <v>623</v>
      </c>
      <c r="E185" s="44">
        <v>13401</v>
      </c>
      <c r="F185" s="13" t="s">
        <v>688</v>
      </c>
      <c r="G185" s="23" t="s">
        <v>639</v>
      </c>
      <c r="H185" s="42" t="s">
        <v>458</v>
      </c>
      <c r="I185" s="28" t="s">
        <v>334</v>
      </c>
      <c r="J185" s="12" t="s">
        <v>393</v>
      </c>
      <c r="K185" s="28" t="s">
        <v>726</v>
      </c>
      <c r="L185" s="12" t="s">
        <v>652</v>
      </c>
      <c r="M185" s="12" t="s">
        <v>653</v>
      </c>
      <c r="N185" s="12" t="s">
        <v>629</v>
      </c>
      <c r="O185" s="26" t="s">
        <v>1645</v>
      </c>
      <c r="P185" s="26" t="s">
        <v>1646</v>
      </c>
      <c r="Q185" s="25" t="s">
        <v>646</v>
      </c>
      <c r="R185" s="26" t="s">
        <v>1647</v>
      </c>
      <c r="S185" s="15" t="s">
        <v>1648</v>
      </c>
      <c r="T185" s="52">
        <v>0</v>
      </c>
      <c r="U185" s="22" t="s">
        <v>1649</v>
      </c>
      <c r="V185" s="18" t="str">
        <f>+Sitio_Publico[[#This Row],[idcoleccion]]&amp;"-"&amp;Sitio_Publico[[#This Row],[id]]</f>
        <v>000-184</v>
      </c>
      <c r="W185" s="18">
        <f>+VLOOKUP(Sitio_Publico[[#This Row],[territorio]],Estructura!$AE$4:$AH$1067,4,0)</f>
        <v>30013401</v>
      </c>
      <c r="X185" s="18" t="str">
        <f>+VLOOKUP(Sitio_Publico[[#This Row],[tema]],Estructura!$G$4:$J$532,4,0)</f>
        <v>T-17</v>
      </c>
      <c r="Y185" s="18" t="str">
        <f>+VLOOKUP(Sitio_Publico[[#This Row],[contenido]],Estructura!$L$4:$O$473,4,0)</f>
        <v>C-8</v>
      </c>
      <c r="Z185" s="18" t="str">
        <f>+VLOOKUP(Sitio_Publico[[#This Row],[Filtro Integrado]],Estructura!$U$4:$W$529,3,0)</f>
        <v>FI-0</v>
      </c>
      <c r="AA185" s="18" t="str">
        <f>+VLOOKUP(Sitio_Publico[[#This Row],[Muestra]],Estructura!$Y$4:$AB$483,4,0)</f>
        <v>M-00071</v>
      </c>
    </row>
    <row r="186" spans="1:27" ht="51" x14ac:dyDescent="0.3">
      <c r="A186" s="16">
        <f t="shared" si="2"/>
        <v>185</v>
      </c>
      <c r="B186" s="47" t="s">
        <v>15118</v>
      </c>
      <c r="C186" s="13" t="s">
        <v>622</v>
      </c>
      <c r="D186" s="13" t="s">
        <v>623</v>
      </c>
      <c r="E186" s="44">
        <v>12101</v>
      </c>
      <c r="F186" s="13" t="s">
        <v>624</v>
      </c>
      <c r="G186" s="23" t="s">
        <v>625</v>
      </c>
      <c r="H186" s="42" t="s">
        <v>458</v>
      </c>
      <c r="I186" s="28" t="s">
        <v>287</v>
      </c>
      <c r="J186" s="12" t="s">
        <v>393</v>
      </c>
      <c r="K186" s="28" t="s">
        <v>626</v>
      </c>
      <c r="L186" s="12" t="s">
        <v>627</v>
      </c>
      <c r="M186" s="12" t="s">
        <v>628</v>
      </c>
      <c r="N186" s="12" t="s">
        <v>629</v>
      </c>
      <c r="O186" s="26" t="s">
        <v>1650</v>
      </c>
      <c r="P186" s="26" t="s">
        <v>1651</v>
      </c>
      <c r="Q186" s="25" t="s">
        <v>632</v>
      </c>
      <c r="R186" s="26" t="s">
        <v>1652</v>
      </c>
      <c r="S186" s="15" t="s">
        <v>1653</v>
      </c>
      <c r="T186" s="52">
        <v>0</v>
      </c>
      <c r="U186" s="22" t="s">
        <v>1654</v>
      </c>
      <c r="V186" s="18" t="str">
        <f>+Sitio_Publico[[#This Row],[idcoleccion]]&amp;"-"&amp;Sitio_Publico[[#This Row],[id]]</f>
        <v>000-185</v>
      </c>
      <c r="W186" s="18">
        <f>+VLOOKUP(Sitio_Publico[[#This Row],[territorio]],Estructura!$AE$4:$AH$1067,4,0)</f>
        <v>30012101</v>
      </c>
      <c r="X186" s="18" t="str">
        <f>+VLOOKUP(Sitio_Publico[[#This Row],[tema]],Estructura!$G$4:$J$532,4,0)</f>
        <v>T-13</v>
      </c>
      <c r="Y186" s="18" t="str">
        <f>+VLOOKUP(Sitio_Publico[[#This Row],[contenido]],Estructura!$L$4:$O$473,4,0)</f>
        <v>C-7</v>
      </c>
      <c r="Z186" s="18" t="str">
        <f>+VLOOKUP(Sitio_Publico[[#This Row],[Filtro Integrado]],Estructura!$U$4:$W$529,3,0)</f>
        <v>FI-0</v>
      </c>
      <c r="AA186" s="18" t="str">
        <f>+VLOOKUP(Sitio_Publico[[#This Row],[Muestra]],Estructura!$Y$4:$AB$483,4,0)</f>
        <v>M-00063</v>
      </c>
    </row>
    <row r="187" spans="1:27" ht="48" x14ac:dyDescent="0.3">
      <c r="A187" s="16">
        <f t="shared" si="2"/>
        <v>186</v>
      </c>
      <c r="B187" s="47" t="s">
        <v>15118</v>
      </c>
      <c r="C187" s="13" t="s">
        <v>622</v>
      </c>
      <c r="D187" s="13" t="s">
        <v>623</v>
      </c>
      <c r="E187" s="44">
        <v>10307</v>
      </c>
      <c r="F187" s="13" t="s">
        <v>666</v>
      </c>
      <c r="G187" s="23" t="s">
        <v>625</v>
      </c>
      <c r="H187" s="42" t="s">
        <v>458</v>
      </c>
      <c r="I187" s="28" t="s">
        <v>273</v>
      </c>
      <c r="J187" s="12" t="s">
        <v>393</v>
      </c>
      <c r="K187" s="28" t="s">
        <v>667</v>
      </c>
      <c r="L187" s="12" t="s">
        <v>627</v>
      </c>
      <c r="M187" s="12" t="s">
        <v>668</v>
      </c>
      <c r="N187" s="12" t="s">
        <v>629</v>
      </c>
      <c r="O187" s="26" t="s">
        <v>1655</v>
      </c>
      <c r="P187" s="26" t="s">
        <v>1656</v>
      </c>
      <c r="Q187" s="25" t="s">
        <v>646</v>
      </c>
      <c r="R187" s="26" t="s">
        <v>1657</v>
      </c>
      <c r="S187" s="15" t="s">
        <v>1658</v>
      </c>
      <c r="T187" s="52">
        <v>0</v>
      </c>
      <c r="U187" s="22" t="s">
        <v>1659</v>
      </c>
      <c r="V187" s="18" t="str">
        <f>+Sitio_Publico[[#This Row],[idcoleccion]]&amp;"-"&amp;Sitio_Publico[[#This Row],[id]]</f>
        <v>000-186</v>
      </c>
      <c r="W187" s="18">
        <f>+VLOOKUP(Sitio_Publico[[#This Row],[territorio]],Estructura!$AE$4:$AH$1067,4,0)</f>
        <v>30010307</v>
      </c>
      <c r="X187" s="18" t="str">
        <f>+VLOOKUP(Sitio_Publico[[#This Row],[tema]],Estructura!$G$4:$J$532,4,0)</f>
        <v>T-15</v>
      </c>
      <c r="Y187" s="18" t="str">
        <f>+VLOOKUP(Sitio_Publico[[#This Row],[contenido]],Estructura!$L$4:$O$473,4,0)</f>
        <v>C-7</v>
      </c>
      <c r="Z187" s="18" t="str">
        <f>+VLOOKUP(Sitio_Publico[[#This Row],[Filtro Integrado]],Estructura!$U$4:$W$529,3,0)</f>
        <v>FI-0</v>
      </c>
      <c r="AA187" s="18" t="str">
        <f>+VLOOKUP(Sitio_Publico[[#This Row],[Muestra]],Estructura!$Y$4:$AB$483,4,0)</f>
        <v>M-00066</v>
      </c>
    </row>
    <row r="188" spans="1:27" ht="36" x14ac:dyDescent="0.3">
      <c r="A188" s="16">
        <f t="shared" si="2"/>
        <v>187</v>
      </c>
      <c r="B188" s="47" t="s">
        <v>15118</v>
      </c>
      <c r="C188" s="13" t="s">
        <v>637</v>
      </c>
      <c r="D188" s="13" t="s">
        <v>623</v>
      </c>
      <c r="E188" s="44">
        <v>12</v>
      </c>
      <c r="F188" s="13" t="s">
        <v>638</v>
      </c>
      <c r="G188" s="23" t="s">
        <v>639</v>
      </c>
      <c r="H188" s="42" t="s">
        <v>457</v>
      </c>
      <c r="I188" s="28" t="s">
        <v>375</v>
      </c>
      <c r="J188" s="12" t="s">
        <v>393</v>
      </c>
      <c r="K188" s="28" t="s">
        <v>1660</v>
      </c>
      <c r="L188" s="12" t="s">
        <v>641</v>
      </c>
      <c r="M188" s="12" t="s">
        <v>628</v>
      </c>
      <c r="N188" s="12" t="s">
        <v>643</v>
      </c>
      <c r="O188" s="26" t="s">
        <v>1661</v>
      </c>
      <c r="P188" s="26" t="s">
        <v>1662</v>
      </c>
      <c r="Q188" s="25" t="s">
        <v>646</v>
      </c>
      <c r="R188" s="26" t="s">
        <v>647</v>
      </c>
      <c r="S188" s="15" t="s">
        <v>1663</v>
      </c>
      <c r="T188" s="52">
        <v>0</v>
      </c>
      <c r="U188" s="22" t="s">
        <v>1664</v>
      </c>
      <c r="V188" s="18" t="str">
        <f>+Sitio_Publico[[#This Row],[idcoleccion]]&amp;"-"&amp;Sitio_Publico[[#This Row],[id]]</f>
        <v>000-187</v>
      </c>
      <c r="W188" s="18">
        <f>+VLOOKUP(Sitio_Publico[[#This Row],[territorio]],Estructura!$AE$4:$AH$1067,4,0)</f>
        <v>20000012</v>
      </c>
      <c r="X188" s="18" t="str">
        <f>+VLOOKUP(Sitio_Publico[[#This Row],[tema]],Estructura!$G$4:$J$532,4,0)</f>
        <v>T-14</v>
      </c>
      <c r="Y188" s="18" t="str">
        <f>+VLOOKUP(Sitio_Publico[[#This Row],[contenido]],Estructura!$L$4:$O$473,4,0)</f>
        <v>C-8</v>
      </c>
      <c r="Z188" s="18" t="str">
        <f>+VLOOKUP(Sitio_Publico[[#This Row],[Filtro Integrado]],Estructura!$U$4:$W$529,3,0)</f>
        <v>FI-0</v>
      </c>
      <c r="AA188" s="18" t="str">
        <f>+VLOOKUP(Sitio_Publico[[#This Row],[Muestra]],Estructura!$Y$4:$AB$483,4,0)</f>
        <v>M-00099</v>
      </c>
    </row>
    <row r="189" spans="1:27" ht="48" x14ac:dyDescent="0.3">
      <c r="A189" s="16">
        <f t="shared" si="2"/>
        <v>188</v>
      </c>
      <c r="B189" s="47" t="s">
        <v>15118</v>
      </c>
      <c r="C189" s="13" t="s">
        <v>622</v>
      </c>
      <c r="D189" s="13" t="s">
        <v>623</v>
      </c>
      <c r="E189" s="44">
        <v>13404</v>
      </c>
      <c r="F189" s="13" t="s">
        <v>688</v>
      </c>
      <c r="G189" s="23" t="s">
        <v>625</v>
      </c>
      <c r="H189" s="42" t="s">
        <v>458</v>
      </c>
      <c r="I189" s="28" t="s">
        <v>337</v>
      </c>
      <c r="J189" s="12" t="s">
        <v>393</v>
      </c>
      <c r="K189" s="28" t="s">
        <v>689</v>
      </c>
      <c r="L189" s="12" t="s">
        <v>627</v>
      </c>
      <c r="M189" s="12" t="s">
        <v>690</v>
      </c>
      <c r="N189" s="12" t="s">
        <v>629</v>
      </c>
      <c r="O189" s="26" t="s">
        <v>1665</v>
      </c>
      <c r="P189" s="26" t="s">
        <v>1666</v>
      </c>
      <c r="Q189" s="25" t="s">
        <v>646</v>
      </c>
      <c r="R189" s="26" t="s">
        <v>1667</v>
      </c>
      <c r="S189" s="15" t="s">
        <v>1668</v>
      </c>
      <c r="T189" s="52">
        <v>0</v>
      </c>
      <c r="U189" s="22" t="s">
        <v>1669</v>
      </c>
      <c r="V189" s="18" t="str">
        <f>+Sitio_Publico[[#This Row],[idcoleccion]]&amp;"-"&amp;Sitio_Publico[[#This Row],[id]]</f>
        <v>000-188</v>
      </c>
      <c r="W189" s="18">
        <f>+VLOOKUP(Sitio_Publico[[#This Row],[territorio]],Estructura!$AE$4:$AH$1067,4,0)</f>
        <v>30013404</v>
      </c>
      <c r="X189" s="18" t="str">
        <f>+VLOOKUP(Sitio_Publico[[#This Row],[tema]],Estructura!$G$4:$J$532,4,0)</f>
        <v>T-17</v>
      </c>
      <c r="Y189" s="18" t="str">
        <f>+VLOOKUP(Sitio_Publico[[#This Row],[contenido]],Estructura!$L$4:$O$473,4,0)</f>
        <v>C-7</v>
      </c>
      <c r="Z189" s="18" t="str">
        <f>+VLOOKUP(Sitio_Publico[[#This Row],[Filtro Integrado]],Estructura!$U$4:$W$529,3,0)</f>
        <v>FI-0</v>
      </c>
      <c r="AA189" s="18" t="str">
        <f>+VLOOKUP(Sitio_Publico[[#This Row],[Muestra]],Estructura!$Y$4:$AB$483,4,0)</f>
        <v>M-00068</v>
      </c>
    </row>
    <row r="190" spans="1:27" ht="48" x14ac:dyDescent="0.3">
      <c r="A190" s="16">
        <f t="shared" si="2"/>
        <v>189</v>
      </c>
      <c r="B190" s="47" t="s">
        <v>15118</v>
      </c>
      <c r="C190" s="13" t="s">
        <v>622</v>
      </c>
      <c r="D190" s="13" t="s">
        <v>623</v>
      </c>
      <c r="E190" s="44">
        <v>9209</v>
      </c>
      <c r="F190" s="13" t="s">
        <v>767</v>
      </c>
      <c r="G190" s="23" t="s">
        <v>625</v>
      </c>
      <c r="H190" s="42" t="s">
        <v>458</v>
      </c>
      <c r="I190" s="28" t="s">
        <v>245</v>
      </c>
      <c r="J190" s="12" t="s">
        <v>393</v>
      </c>
      <c r="K190" s="28" t="s">
        <v>780</v>
      </c>
      <c r="L190" s="12" t="s">
        <v>627</v>
      </c>
      <c r="M190" s="12" t="s">
        <v>781</v>
      </c>
      <c r="N190" s="12" t="s">
        <v>629</v>
      </c>
      <c r="O190" s="26" t="s">
        <v>1670</v>
      </c>
      <c r="P190" s="26" t="s">
        <v>1671</v>
      </c>
      <c r="Q190" s="25" t="s">
        <v>646</v>
      </c>
      <c r="R190" s="26" t="s">
        <v>1672</v>
      </c>
      <c r="S190" s="15" t="s">
        <v>1673</v>
      </c>
      <c r="T190" s="52">
        <v>0</v>
      </c>
      <c r="U190" s="22" t="s">
        <v>1674</v>
      </c>
      <c r="V190" s="18" t="str">
        <f>+Sitio_Publico[[#This Row],[idcoleccion]]&amp;"-"&amp;Sitio_Publico[[#This Row],[id]]</f>
        <v>000-189</v>
      </c>
      <c r="W190" s="18">
        <f>+VLOOKUP(Sitio_Publico[[#This Row],[territorio]],Estructura!$AE$4:$AH$1067,4,0)</f>
        <v>30009209</v>
      </c>
      <c r="X190" s="18" t="str">
        <f>+VLOOKUP(Sitio_Publico[[#This Row],[tema]],Estructura!$G$4:$J$532,4,0)</f>
        <v>T-19</v>
      </c>
      <c r="Y190" s="18" t="str">
        <f>+VLOOKUP(Sitio_Publico[[#This Row],[contenido]],Estructura!$L$4:$O$473,4,0)</f>
        <v>C-7</v>
      </c>
      <c r="Z190" s="18" t="str">
        <f>+VLOOKUP(Sitio_Publico[[#This Row],[Filtro Integrado]],Estructura!$U$4:$W$529,3,0)</f>
        <v>FI-0</v>
      </c>
      <c r="AA190" s="18" t="str">
        <f>+VLOOKUP(Sitio_Publico[[#This Row],[Muestra]],Estructura!$Y$4:$AB$483,4,0)</f>
        <v>M-00076</v>
      </c>
    </row>
    <row r="191" spans="1:27" ht="48" x14ac:dyDescent="0.3">
      <c r="A191" s="16">
        <f t="shared" si="2"/>
        <v>190</v>
      </c>
      <c r="B191" s="47" t="s">
        <v>15118</v>
      </c>
      <c r="C191" s="13" t="s">
        <v>622</v>
      </c>
      <c r="D191" s="13" t="s">
        <v>623</v>
      </c>
      <c r="E191" s="44">
        <v>9201</v>
      </c>
      <c r="F191" s="13" t="s">
        <v>624</v>
      </c>
      <c r="G191" s="23" t="s">
        <v>639</v>
      </c>
      <c r="H191" s="42" t="s">
        <v>458</v>
      </c>
      <c r="I191" s="28" t="s">
        <v>237</v>
      </c>
      <c r="J191" s="12" t="s">
        <v>393</v>
      </c>
      <c r="K191" s="28" t="s">
        <v>651</v>
      </c>
      <c r="L191" s="12" t="s">
        <v>652</v>
      </c>
      <c r="M191" s="12" t="s">
        <v>653</v>
      </c>
      <c r="N191" s="12" t="s">
        <v>629</v>
      </c>
      <c r="O191" s="26" t="s">
        <v>1675</v>
      </c>
      <c r="P191" s="26" t="s">
        <v>1676</v>
      </c>
      <c r="Q191" s="25" t="s">
        <v>646</v>
      </c>
      <c r="R191" s="26" t="s">
        <v>1677</v>
      </c>
      <c r="S191" s="15" t="s">
        <v>1678</v>
      </c>
      <c r="T191" s="52">
        <v>0</v>
      </c>
      <c r="U191" s="22" t="s">
        <v>1679</v>
      </c>
      <c r="V191" s="18" t="str">
        <f>+Sitio_Publico[[#This Row],[idcoleccion]]&amp;"-"&amp;Sitio_Publico[[#This Row],[id]]</f>
        <v>000-190</v>
      </c>
      <c r="W191" s="18">
        <f>+VLOOKUP(Sitio_Publico[[#This Row],[territorio]],Estructura!$AE$4:$AH$1067,4,0)</f>
        <v>30009201</v>
      </c>
      <c r="X191" s="18" t="str">
        <f>+VLOOKUP(Sitio_Publico[[#This Row],[tema]],Estructura!$G$4:$J$532,4,0)</f>
        <v>T-13</v>
      </c>
      <c r="Y191" s="18" t="str">
        <f>+VLOOKUP(Sitio_Publico[[#This Row],[contenido]],Estructura!$L$4:$O$473,4,0)</f>
        <v>C-8</v>
      </c>
      <c r="Z191" s="18" t="str">
        <f>+VLOOKUP(Sitio_Publico[[#This Row],[Filtro Integrado]],Estructura!$U$4:$W$529,3,0)</f>
        <v>FI-0</v>
      </c>
      <c r="AA191" s="18" t="str">
        <f>+VLOOKUP(Sitio_Publico[[#This Row],[Muestra]],Estructura!$Y$4:$AB$483,4,0)</f>
        <v>M-00065</v>
      </c>
    </row>
    <row r="192" spans="1:27" ht="72" x14ac:dyDescent="0.3">
      <c r="A192" s="16">
        <f t="shared" si="2"/>
        <v>191</v>
      </c>
      <c r="B192" s="47" t="s">
        <v>15118</v>
      </c>
      <c r="C192" s="13" t="s">
        <v>622</v>
      </c>
      <c r="D192" s="13" t="s">
        <v>623</v>
      </c>
      <c r="E192" s="44">
        <v>5402</v>
      </c>
      <c r="F192" s="13" t="s">
        <v>624</v>
      </c>
      <c r="G192" s="23" t="s">
        <v>639</v>
      </c>
      <c r="H192" s="42" t="s">
        <v>458</v>
      </c>
      <c r="I192" s="28" t="s">
        <v>75</v>
      </c>
      <c r="J192" s="12" t="s">
        <v>393</v>
      </c>
      <c r="K192" s="28" t="s">
        <v>626</v>
      </c>
      <c r="L192" s="12" t="s">
        <v>652</v>
      </c>
      <c r="M192" s="12" t="s">
        <v>1170</v>
      </c>
      <c r="N192" s="12" t="s">
        <v>629</v>
      </c>
      <c r="O192" s="26" t="s">
        <v>1680</v>
      </c>
      <c r="P192" s="26" t="s">
        <v>1681</v>
      </c>
      <c r="Q192" s="25" t="s">
        <v>646</v>
      </c>
      <c r="R192" s="26" t="s">
        <v>1682</v>
      </c>
      <c r="S192" s="15" t="s">
        <v>1683</v>
      </c>
      <c r="T192" s="52">
        <v>0</v>
      </c>
      <c r="U192" s="22" t="s">
        <v>1684</v>
      </c>
      <c r="V192" s="18" t="str">
        <f>+Sitio_Publico[[#This Row],[idcoleccion]]&amp;"-"&amp;Sitio_Publico[[#This Row],[id]]</f>
        <v>000-191</v>
      </c>
      <c r="W192" s="18">
        <f>+VLOOKUP(Sitio_Publico[[#This Row],[territorio]],Estructura!$AE$4:$AH$1067,4,0)</f>
        <v>30005402</v>
      </c>
      <c r="X192" s="18" t="str">
        <f>+VLOOKUP(Sitio_Publico[[#This Row],[tema]],Estructura!$G$4:$J$532,4,0)</f>
        <v>T-13</v>
      </c>
      <c r="Y192" s="18" t="str">
        <f>+VLOOKUP(Sitio_Publico[[#This Row],[contenido]],Estructura!$L$4:$O$473,4,0)</f>
        <v>C-8</v>
      </c>
      <c r="Z192" s="18" t="str">
        <f>+VLOOKUP(Sitio_Publico[[#This Row],[Filtro Integrado]],Estructura!$U$4:$W$529,3,0)</f>
        <v>FI-0</v>
      </c>
      <c r="AA192" s="18" t="str">
        <f>+VLOOKUP(Sitio_Publico[[#This Row],[Muestra]],Estructura!$Y$4:$AB$483,4,0)</f>
        <v>M-00063</v>
      </c>
    </row>
    <row r="193" spans="1:27" ht="48" x14ac:dyDescent="0.3">
      <c r="A193" s="16">
        <f t="shared" si="2"/>
        <v>192</v>
      </c>
      <c r="B193" s="47" t="s">
        <v>15118</v>
      </c>
      <c r="C193" s="13" t="s">
        <v>622</v>
      </c>
      <c r="D193" s="13" t="s">
        <v>623</v>
      </c>
      <c r="E193" s="44">
        <v>10</v>
      </c>
      <c r="F193" s="13" t="s">
        <v>666</v>
      </c>
      <c r="G193" s="23" t="s">
        <v>639</v>
      </c>
      <c r="H193" s="42" t="s">
        <v>457</v>
      </c>
      <c r="I193" s="28" t="s">
        <v>373</v>
      </c>
      <c r="J193" s="12" t="s">
        <v>393</v>
      </c>
      <c r="K193" s="28" t="s">
        <v>888</v>
      </c>
      <c r="L193" s="12" t="s">
        <v>1299</v>
      </c>
      <c r="M193" s="12" t="s">
        <v>704</v>
      </c>
      <c r="N193" s="12" t="s">
        <v>629</v>
      </c>
      <c r="O193" s="26" t="s">
        <v>1685</v>
      </c>
      <c r="P193" s="26" t="s">
        <v>1686</v>
      </c>
      <c r="Q193" s="25" t="s">
        <v>1145</v>
      </c>
      <c r="R193" s="26" t="s">
        <v>1687</v>
      </c>
      <c r="S193" s="15" t="s">
        <v>1688</v>
      </c>
      <c r="T193" s="52">
        <v>0</v>
      </c>
      <c r="U193" s="22" t="s">
        <v>1689</v>
      </c>
      <c r="V193" s="18" t="str">
        <f>+Sitio_Publico[[#This Row],[idcoleccion]]&amp;"-"&amp;Sitio_Publico[[#This Row],[id]]</f>
        <v>000-192</v>
      </c>
      <c r="W193" s="18">
        <f>+VLOOKUP(Sitio_Publico[[#This Row],[territorio]],Estructura!$AE$4:$AH$1067,4,0)</f>
        <v>20000010</v>
      </c>
      <c r="X193" s="18" t="str">
        <f>+VLOOKUP(Sitio_Publico[[#This Row],[tema]],Estructura!$G$4:$J$532,4,0)</f>
        <v>T-15</v>
      </c>
      <c r="Y193" s="18" t="str">
        <f>+VLOOKUP(Sitio_Publico[[#This Row],[contenido]],Estructura!$L$4:$O$473,4,0)</f>
        <v>C-8</v>
      </c>
      <c r="Z193" s="18" t="str">
        <f>+VLOOKUP(Sitio_Publico[[#This Row],[Filtro Integrado]],Estructura!$U$4:$W$529,3,0)</f>
        <v>FI-0</v>
      </c>
      <c r="AA193" s="18" t="str">
        <f>+VLOOKUP(Sitio_Publico[[#This Row],[Muestra]],Estructura!$Y$4:$AB$483,4,0)</f>
        <v>M-00082</v>
      </c>
    </row>
    <row r="194" spans="1:27" ht="48" x14ac:dyDescent="0.3">
      <c r="A194" s="16">
        <f t="shared" si="2"/>
        <v>193</v>
      </c>
      <c r="B194" s="47" t="s">
        <v>15118</v>
      </c>
      <c r="C194" s="13" t="s">
        <v>622</v>
      </c>
      <c r="D194" s="13" t="s">
        <v>623</v>
      </c>
      <c r="E194" s="44">
        <v>9119</v>
      </c>
      <c r="F194" s="13" t="s">
        <v>666</v>
      </c>
      <c r="G194" s="23" t="s">
        <v>639</v>
      </c>
      <c r="H194" s="42" t="s">
        <v>458</v>
      </c>
      <c r="I194" s="28" t="s">
        <v>234</v>
      </c>
      <c r="J194" s="12" t="s">
        <v>393</v>
      </c>
      <c r="K194" s="28" t="s">
        <v>888</v>
      </c>
      <c r="L194" s="12" t="s">
        <v>652</v>
      </c>
      <c r="M194" s="12" t="s">
        <v>704</v>
      </c>
      <c r="N194" s="12" t="s">
        <v>629</v>
      </c>
      <c r="O194" s="26" t="s">
        <v>1690</v>
      </c>
      <c r="P194" s="26" t="s">
        <v>1691</v>
      </c>
      <c r="Q194" s="25" t="s">
        <v>646</v>
      </c>
      <c r="R194" s="26" t="s">
        <v>1692</v>
      </c>
      <c r="S194" s="15" t="s">
        <v>1693</v>
      </c>
      <c r="T194" s="52">
        <v>0</v>
      </c>
      <c r="U194" s="22" t="s">
        <v>1694</v>
      </c>
      <c r="V194" s="18" t="str">
        <f>+Sitio_Publico[[#This Row],[idcoleccion]]&amp;"-"&amp;Sitio_Publico[[#This Row],[id]]</f>
        <v>000-193</v>
      </c>
      <c r="W194" s="18">
        <f>+VLOOKUP(Sitio_Publico[[#This Row],[territorio]],Estructura!$AE$4:$AH$1067,4,0)</f>
        <v>30009119</v>
      </c>
      <c r="X194" s="18" t="str">
        <f>+VLOOKUP(Sitio_Publico[[#This Row],[tema]],Estructura!$G$4:$J$532,4,0)</f>
        <v>T-15</v>
      </c>
      <c r="Y194" s="18" t="str">
        <f>+VLOOKUP(Sitio_Publico[[#This Row],[contenido]],Estructura!$L$4:$O$473,4,0)</f>
        <v>C-8</v>
      </c>
      <c r="Z194" s="18" t="str">
        <f>+VLOOKUP(Sitio_Publico[[#This Row],[Filtro Integrado]],Estructura!$U$4:$W$529,3,0)</f>
        <v>FI-0</v>
      </c>
      <c r="AA194" s="18" t="str">
        <f>+VLOOKUP(Sitio_Publico[[#This Row],[Muestra]],Estructura!$Y$4:$AB$483,4,0)</f>
        <v>M-00082</v>
      </c>
    </row>
    <row r="195" spans="1:27" ht="48" x14ac:dyDescent="0.3">
      <c r="A195" s="16">
        <f t="shared" ref="A195:A258" si="3">+ROW()-1</f>
        <v>194</v>
      </c>
      <c r="B195" s="47" t="s">
        <v>15118</v>
      </c>
      <c r="C195" s="13" t="s">
        <v>622</v>
      </c>
      <c r="D195" s="13" t="s">
        <v>623</v>
      </c>
      <c r="E195" s="44">
        <v>6102</v>
      </c>
      <c r="F195" s="13" t="s">
        <v>624</v>
      </c>
      <c r="G195" s="23" t="s">
        <v>639</v>
      </c>
      <c r="H195" s="42" t="s">
        <v>458</v>
      </c>
      <c r="I195" s="28" t="s">
        <v>101</v>
      </c>
      <c r="J195" s="12" t="s">
        <v>393</v>
      </c>
      <c r="K195" s="28" t="s">
        <v>739</v>
      </c>
      <c r="L195" s="12" t="s">
        <v>652</v>
      </c>
      <c r="M195" s="12" t="s">
        <v>704</v>
      </c>
      <c r="N195" s="12" t="s">
        <v>629</v>
      </c>
      <c r="O195" s="26" t="s">
        <v>1695</v>
      </c>
      <c r="P195" s="26" t="s">
        <v>1696</v>
      </c>
      <c r="Q195" s="25" t="s">
        <v>646</v>
      </c>
      <c r="R195" s="26" t="s">
        <v>1697</v>
      </c>
      <c r="S195" s="15" t="s">
        <v>1698</v>
      </c>
      <c r="T195" s="52">
        <v>0</v>
      </c>
      <c r="U195" s="22" t="s">
        <v>1699</v>
      </c>
      <c r="V195" s="18" t="str">
        <f>+Sitio_Publico[[#This Row],[idcoleccion]]&amp;"-"&amp;Sitio_Publico[[#This Row],[id]]</f>
        <v>000-194</v>
      </c>
      <c r="W195" s="18">
        <f>+VLOOKUP(Sitio_Publico[[#This Row],[territorio]],Estructura!$AE$4:$AH$1067,4,0)</f>
        <v>30006102</v>
      </c>
      <c r="X195" s="18" t="str">
        <f>+VLOOKUP(Sitio_Publico[[#This Row],[tema]],Estructura!$G$4:$J$532,4,0)</f>
        <v>T-13</v>
      </c>
      <c r="Y195" s="18" t="str">
        <f>+VLOOKUP(Sitio_Publico[[#This Row],[contenido]],Estructura!$L$4:$O$473,4,0)</f>
        <v>C-8</v>
      </c>
      <c r="Z195" s="18" t="str">
        <f>+VLOOKUP(Sitio_Publico[[#This Row],[Filtro Integrado]],Estructura!$U$4:$W$529,3,0)</f>
        <v>FI-0</v>
      </c>
      <c r="AA195" s="18" t="str">
        <f>+VLOOKUP(Sitio_Publico[[#This Row],[Muestra]],Estructura!$Y$4:$AB$483,4,0)</f>
        <v>M-00073</v>
      </c>
    </row>
    <row r="196" spans="1:27" ht="48" x14ac:dyDescent="0.3">
      <c r="A196" s="16">
        <f t="shared" si="3"/>
        <v>195</v>
      </c>
      <c r="B196" s="47" t="s">
        <v>15118</v>
      </c>
      <c r="C196" s="13" t="s">
        <v>622</v>
      </c>
      <c r="D196" s="13" t="s">
        <v>623</v>
      </c>
      <c r="E196" s="44">
        <v>5403</v>
      </c>
      <c r="F196" s="13" t="s">
        <v>624</v>
      </c>
      <c r="G196" s="23" t="s">
        <v>639</v>
      </c>
      <c r="H196" s="42" t="s">
        <v>458</v>
      </c>
      <c r="I196" s="28" t="s">
        <v>76</v>
      </c>
      <c r="J196" s="12" t="s">
        <v>393</v>
      </c>
      <c r="K196" s="28" t="s">
        <v>739</v>
      </c>
      <c r="L196" s="12" t="s">
        <v>652</v>
      </c>
      <c r="M196" s="12" t="s">
        <v>704</v>
      </c>
      <c r="N196" s="12" t="s">
        <v>629</v>
      </c>
      <c r="O196" s="26" t="s">
        <v>1700</v>
      </c>
      <c r="P196" s="26" t="s">
        <v>1701</v>
      </c>
      <c r="Q196" s="25" t="s">
        <v>646</v>
      </c>
      <c r="R196" s="26" t="s">
        <v>1702</v>
      </c>
      <c r="S196" s="15" t="s">
        <v>1703</v>
      </c>
      <c r="T196" s="52">
        <v>0</v>
      </c>
      <c r="U196" s="22" t="s">
        <v>1704</v>
      </c>
      <c r="V196" s="18" t="str">
        <f>+Sitio_Publico[[#This Row],[idcoleccion]]&amp;"-"&amp;Sitio_Publico[[#This Row],[id]]</f>
        <v>000-195</v>
      </c>
      <c r="W196" s="18">
        <f>+VLOOKUP(Sitio_Publico[[#This Row],[territorio]],Estructura!$AE$4:$AH$1067,4,0)</f>
        <v>30005403</v>
      </c>
      <c r="X196" s="18" t="str">
        <f>+VLOOKUP(Sitio_Publico[[#This Row],[tema]],Estructura!$G$4:$J$532,4,0)</f>
        <v>T-13</v>
      </c>
      <c r="Y196" s="18" t="str">
        <f>+VLOOKUP(Sitio_Publico[[#This Row],[contenido]],Estructura!$L$4:$O$473,4,0)</f>
        <v>C-8</v>
      </c>
      <c r="Z196" s="18" t="str">
        <f>+VLOOKUP(Sitio_Publico[[#This Row],[Filtro Integrado]],Estructura!$U$4:$W$529,3,0)</f>
        <v>FI-0</v>
      </c>
      <c r="AA196" s="18" t="str">
        <f>+VLOOKUP(Sitio_Publico[[#This Row],[Muestra]],Estructura!$Y$4:$AB$483,4,0)</f>
        <v>M-00073</v>
      </c>
    </row>
    <row r="197" spans="1:27" ht="48" x14ac:dyDescent="0.3">
      <c r="A197" s="16">
        <f t="shared" si="3"/>
        <v>196</v>
      </c>
      <c r="B197" s="47" t="s">
        <v>15118</v>
      </c>
      <c r="C197" s="13" t="s">
        <v>622</v>
      </c>
      <c r="D197" s="13" t="s">
        <v>623</v>
      </c>
      <c r="E197" s="44">
        <v>13109</v>
      </c>
      <c r="F197" s="13" t="s">
        <v>681</v>
      </c>
      <c r="G197" s="23" t="s">
        <v>639</v>
      </c>
      <c r="H197" s="42" t="s">
        <v>458</v>
      </c>
      <c r="I197" s="28" t="s">
        <v>305</v>
      </c>
      <c r="J197" s="12" t="s">
        <v>393</v>
      </c>
      <c r="K197" s="28" t="s">
        <v>682</v>
      </c>
      <c r="L197" s="12" t="s">
        <v>652</v>
      </c>
      <c r="M197" s="12" t="s">
        <v>653</v>
      </c>
      <c r="N197" s="12" t="s">
        <v>629</v>
      </c>
      <c r="O197" s="26" t="s">
        <v>1705</v>
      </c>
      <c r="P197" s="26" t="s">
        <v>1706</v>
      </c>
      <c r="Q197" s="25" t="s">
        <v>646</v>
      </c>
      <c r="R197" s="26" t="s">
        <v>1707</v>
      </c>
      <c r="S197" s="15" t="s">
        <v>1708</v>
      </c>
      <c r="T197" s="52">
        <v>0</v>
      </c>
      <c r="U197" s="22" t="s">
        <v>1709</v>
      </c>
      <c r="V197" s="18" t="str">
        <f>+Sitio_Publico[[#This Row],[idcoleccion]]&amp;"-"&amp;Sitio_Publico[[#This Row],[id]]</f>
        <v>000-196</v>
      </c>
      <c r="W197" s="18">
        <f>+VLOOKUP(Sitio_Publico[[#This Row],[territorio]],Estructura!$AE$4:$AH$1067,4,0)</f>
        <v>30013109</v>
      </c>
      <c r="X197" s="18" t="str">
        <f>+VLOOKUP(Sitio_Publico[[#This Row],[tema]],Estructura!$G$4:$J$532,4,0)</f>
        <v>T-16</v>
      </c>
      <c r="Y197" s="18" t="str">
        <f>+VLOOKUP(Sitio_Publico[[#This Row],[contenido]],Estructura!$L$4:$O$473,4,0)</f>
        <v>C-8</v>
      </c>
      <c r="Z197" s="18" t="str">
        <f>+VLOOKUP(Sitio_Publico[[#This Row],[Filtro Integrado]],Estructura!$U$4:$W$529,3,0)</f>
        <v>FI-0</v>
      </c>
      <c r="AA197" s="18" t="str">
        <f>+VLOOKUP(Sitio_Publico[[#This Row],[Muestra]],Estructura!$Y$4:$AB$483,4,0)</f>
        <v>M-00067</v>
      </c>
    </row>
    <row r="198" spans="1:27" ht="48" x14ac:dyDescent="0.3">
      <c r="A198" s="16">
        <f t="shared" si="3"/>
        <v>197</v>
      </c>
      <c r="B198" s="47" t="s">
        <v>15118</v>
      </c>
      <c r="C198" s="13" t="s">
        <v>622</v>
      </c>
      <c r="D198" s="13" t="s">
        <v>623</v>
      </c>
      <c r="E198" s="44">
        <v>12102</v>
      </c>
      <c r="F198" s="13" t="s">
        <v>688</v>
      </c>
      <c r="G198" s="23" t="s">
        <v>625</v>
      </c>
      <c r="H198" s="42" t="s">
        <v>458</v>
      </c>
      <c r="I198" s="28" t="s">
        <v>288</v>
      </c>
      <c r="J198" s="12" t="s">
        <v>393</v>
      </c>
      <c r="K198" s="28" t="s">
        <v>726</v>
      </c>
      <c r="L198" s="12" t="s">
        <v>627</v>
      </c>
      <c r="M198" s="12" t="s">
        <v>628</v>
      </c>
      <c r="N198" s="12" t="s">
        <v>629</v>
      </c>
      <c r="O198" s="26" t="s">
        <v>1710</v>
      </c>
      <c r="P198" s="26" t="s">
        <v>1711</v>
      </c>
      <c r="Q198" s="25" t="s">
        <v>646</v>
      </c>
      <c r="R198" s="26" t="s">
        <v>1712</v>
      </c>
      <c r="S198" s="15" t="s">
        <v>1713</v>
      </c>
      <c r="T198" s="52">
        <v>0</v>
      </c>
      <c r="U198" s="22" t="s">
        <v>1714</v>
      </c>
      <c r="V198" s="18" t="str">
        <f>+Sitio_Publico[[#This Row],[idcoleccion]]&amp;"-"&amp;Sitio_Publico[[#This Row],[id]]</f>
        <v>000-197</v>
      </c>
      <c r="W198" s="18">
        <f>+VLOOKUP(Sitio_Publico[[#This Row],[territorio]],Estructura!$AE$4:$AH$1067,4,0)</f>
        <v>30012102</v>
      </c>
      <c r="X198" s="18" t="str">
        <f>+VLOOKUP(Sitio_Publico[[#This Row],[tema]],Estructura!$G$4:$J$532,4,0)</f>
        <v>T-17</v>
      </c>
      <c r="Y198" s="18" t="str">
        <f>+VLOOKUP(Sitio_Publico[[#This Row],[contenido]],Estructura!$L$4:$O$473,4,0)</f>
        <v>C-7</v>
      </c>
      <c r="Z198" s="18" t="str">
        <f>+VLOOKUP(Sitio_Publico[[#This Row],[Filtro Integrado]],Estructura!$U$4:$W$529,3,0)</f>
        <v>FI-0</v>
      </c>
      <c r="AA198" s="18" t="str">
        <f>+VLOOKUP(Sitio_Publico[[#This Row],[Muestra]],Estructura!$Y$4:$AB$483,4,0)</f>
        <v>M-00071</v>
      </c>
    </row>
    <row r="199" spans="1:27" ht="48" x14ac:dyDescent="0.3">
      <c r="A199" s="16">
        <f t="shared" si="3"/>
        <v>198</v>
      </c>
      <c r="B199" s="47" t="s">
        <v>15118</v>
      </c>
      <c r="C199" s="13" t="s">
        <v>622</v>
      </c>
      <c r="D199" s="13" t="s">
        <v>623</v>
      </c>
      <c r="E199" s="44">
        <v>10307</v>
      </c>
      <c r="F199" s="13" t="s">
        <v>681</v>
      </c>
      <c r="G199" s="23" t="s">
        <v>625</v>
      </c>
      <c r="H199" s="42" t="s">
        <v>458</v>
      </c>
      <c r="I199" s="28" t="s">
        <v>273</v>
      </c>
      <c r="J199" s="12" t="s">
        <v>393</v>
      </c>
      <c r="K199" s="28" t="s">
        <v>682</v>
      </c>
      <c r="L199" s="12" t="s">
        <v>627</v>
      </c>
      <c r="M199" s="12" t="s">
        <v>628</v>
      </c>
      <c r="N199" s="12" t="s">
        <v>629</v>
      </c>
      <c r="O199" s="26" t="s">
        <v>1715</v>
      </c>
      <c r="P199" s="26" t="s">
        <v>1716</v>
      </c>
      <c r="Q199" s="25" t="s">
        <v>646</v>
      </c>
      <c r="R199" s="26" t="s">
        <v>1717</v>
      </c>
      <c r="S199" s="15" t="s">
        <v>1718</v>
      </c>
      <c r="T199" s="52">
        <v>0</v>
      </c>
      <c r="U199" s="22" t="s">
        <v>1719</v>
      </c>
      <c r="V199" s="18" t="str">
        <f>+Sitio_Publico[[#This Row],[idcoleccion]]&amp;"-"&amp;Sitio_Publico[[#This Row],[id]]</f>
        <v>000-198</v>
      </c>
      <c r="W199" s="18">
        <f>+VLOOKUP(Sitio_Publico[[#This Row],[territorio]],Estructura!$AE$4:$AH$1067,4,0)</f>
        <v>30010307</v>
      </c>
      <c r="X199" s="18" t="str">
        <f>+VLOOKUP(Sitio_Publico[[#This Row],[tema]],Estructura!$G$4:$J$532,4,0)</f>
        <v>T-16</v>
      </c>
      <c r="Y199" s="18" t="str">
        <f>+VLOOKUP(Sitio_Publico[[#This Row],[contenido]],Estructura!$L$4:$O$473,4,0)</f>
        <v>C-7</v>
      </c>
      <c r="Z199" s="18" t="str">
        <f>+VLOOKUP(Sitio_Publico[[#This Row],[Filtro Integrado]],Estructura!$U$4:$W$529,3,0)</f>
        <v>FI-0</v>
      </c>
      <c r="AA199" s="18" t="str">
        <f>+VLOOKUP(Sitio_Publico[[#This Row],[Muestra]],Estructura!$Y$4:$AB$483,4,0)</f>
        <v>M-00067</v>
      </c>
    </row>
    <row r="200" spans="1:27" ht="71.400000000000006" x14ac:dyDescent="0.3">
      <c r="A200" s="16">
        <f t="shared" si="3"/>
        <v>199</v>
      </c>
      <c r="B200" s="47" t="s">
        <v>15118</v>
      </c>
      <c r="C200" s="13" t="s">
        <v>637</v>
      </c>
      <c r="D200" s="13" t="s">
        <v>623</v>
      </c>
      <c r="E200" s="44">
        <v>54</v>
      </c>
      <c r="F200" s="13" t="s">
        <v>1591</v>
      </c>
      <c r="G200" s="23" t="s">
        <v>1394</v>
      </c>
      <c r="H200" s="42" t="s">
        <v>458</v>
      </c>
      <c r="I200" s="28" t="s">
        <v>257</v>
      </c>
      <c r="J200" s="12" t="s">
        <v>393</v>
      </c>
      <c r="K200" s="28" t="s">
        <v>1720</v>
      </c>
      <c r="L200" s="12" t="s">
        <v>641</v>
      </c>
      <c r="M200" s="12" t="s">
        <v>642</v>
      </c>
      <c r="N200" s="12" t="s">
        <v>643</v>
      </c>
      <c r="O200" s="26" t="s">
        <v>1721</v>
      </c>
      <c r="P200" s="26" t="s">
        <v>1722</v>
      </c>
      <c r="Q200" s="25" t="s">
        <v>646</v>
      </c>
      <c r="R200" s="26" t="s">
        <v>1723</v>
      </c>
      <c r="S200" s="15" t="s">
        <v>1724</v>
      </c>
      <c r="T200" s="52">
        <v>0</v>
      </c>
      <c r="U200" s="22" t="s">
        <v>1725</v>
      </c>
      <c r="V200" s="18" t="str">
        <f>+Sitio_Publico[[#This Row],[idcoleccion]]&amp;"-"&amp;Sitio_Publico[[#This Row],[id]]</f>
        <v>000-199</v>
      </c>
      <c r="W200" s="18">
        <f>+VLOOKUP(Sitio_Publico[[#This Row],[territorio]],Estructura!$AE$4:$AH$1067,4,0)</f>
        <v>30010201</v>
      </c>
      <c r="X200" s="18" t="str">
        <f>+VLOOKUP(Sitio_Publico[[#This Row],[tema]],Estructura!$G$4:$J$532,4,0)</f>
        <v>T-24</v>
      </c>
      <c r="Y200" s="18" t="str">
        <f>+VLOOKUP(Sitio_Publico[[#This Row],[contenido]],Estructura!$L$4:$O$473,4,0)</f>
        <v>C-12</v>
      </c>
      <c r="Z200" s="18" t="str">
        <f>+VLOOKUP(Sitio_Publico[[#This Row],[Filtro Integrado]],Estructura!$U$4:$W$529,3,0)</f>
        <v>FI-0</v>
      </c>
      <c r="AA200" s="18" t="str">
        <f>+VLOOKUP(Sitio_Publico[[#This Row],[Muestra]],Estructura!$Y$4:$AB$483,4,0)</f>
        <v>M-000100</v>
      </c>
    </row>
    <row r="201" spans="1:27" ht="48" x14ac:dyDescent="0.3">
      <c r="A201" s="16">
        <f t="shared" si="3"/>
        <v>200</v>
      </c>
      <c r="B201" s="47" t="s">
        <v>15118</v>
      </c>
      <c r="C201" s="13" t="s">
        <v>622</v>
      </c>
      <c r="D201" s="13" t="s">
        <v>623</v>
      </c>
      <c r="E201" s="44">
        <v>16204</v>
      </c>
      <c r="F201" s="13" t="s">
        <v>666</v>
      </c>
      <c r="G201" s="23" t="s">
        <v>639</v>
      </c>
      <c r="H201" s="42" t="s">
        <v>458</v>
      </c>
      <c r="I201" s="28" t="s">
        <v>202</v>
      </c>
      <c r="J201" s="12" t="s">
        <v>393</v>
      </c>
      <c r="K201" s="28" t="s">
        <v>888</v>
      </c>
      <c r="L201" s="12" t="s">
        <v>652</v>
      </c>
      <c r="M201" s="12" t="s">
        <v>704</v>
      </c>
      <c r="N201" s="12" t="s">
        <v>629</v>
      </c>
      <c r="O201" s="26" t="s">
        <v>1726</v>
      </c>
      <c r="P201" s="26" t="s">
        <v>1727</v>
      </c>
      <c r="Q201" s="25" t="s">
        <v>646</v>
      </c>
      <c r="R201" s="26" t="s">
        <v>1728</v>
      </c>
      <c r="S201" s="15" t="s">
        <v>1729</v>
      </c>
      <c r="T201" s="52">
        <v>0</v>
      </c>
      <c r="U201" s="22" t="s">
        <v>1730</v>
      </c>
      <c r="V201" s="18" t="str">
        <f>+Sitio_Publico[[#This Row],[idcoleccion]]&amp;"-"&amp;Sitio_Publico[[#This Row],[id]]</f>
        <v>000-200</v>
      </c>
      <c r="W201" s="18">
        <f>+VLOOKUP(Sitio_Publico[[#This Row],[territorio]],Estructura!$AE$4:$AH$1067,4,0)</f>
        <v>30016204</v>
      </c>
      <c r="X201" s="18" t="str">
        <f>+VLOOKUP(Sitio_Publico[[#This Row],[tema]],Estructura!$G$4:$J$532,4,0)</f>
        <v>T-15</v>
      </c>
      <c r="Y201" s="18" t="str">
        <f>+VLOOKUP(Sitio_Publico[[#This Row],[contenido]],Estructura!$L$4:$O$473,4,0)</f>
        <v>C-8</v>
      </c>
      <c r="Z201" s="18" t="str">
        <f>+VLOOKUP(Sitio_Publico[[#This Row],[Filtro Integrado]],Estructura!$U$4:$W$529,3,0)</f>
        <v>FI-0</v>
      </c>
      <c r="AA201" s="18" t="str">
        <f>+VLOOKUP(Sitio_Publico[[#This Row],[Muestra]],Estructura!$Y$4:$AB$483,4,0)</f>
        <v>M-00082</v>
      </c>
    </row>
    <row r="202" spans="1:27" ht="48" x14ac:dyDescent="0.3">
      <c r="A202" s="16">
        <f t="shared" si="3"/>
        <v>201</v>
      </c>
      <c r="B202" s="47" t="s">
        <v>15118</v>
      </c>
      <c r="C202" s="13" t="s">
        <v>622</v>
      </c>
      <c r="D202" s="13" t="s">
        <v>623</v>
      </c>
      <c r="E202" s="44">
        <v>10205</v>
      </c>
      <c r="F202" s="13" t="s">
        <v>767</v>
      </c>
      <c r="G202" s="23" t="s">
        <v>625</v>
      </c>
      <c r="H202" s="42" t="s">
        <v>458</v>
      </c>
      <c r="I202" s="28" t="s">
        <v>261</v>
      </c>
      <c r="J202" s="12" t="s">
        <v>393</v>
      </c>
      <c r="K202" s="28" t="s">
        <v>768</v>
      </c>
      <c r="L202" s="12" t="s">
        <v>627</v>
      </c>
      <c r="M202" s="12" t="s">
        <v>628</v>
      </c>
      <c r="N202" s="12" t="s">
        <v>629</v>
      </c>
      <c r="O202" s="26" t="s">
        <v>1731</v>
      </c>
      <c r="P202" s="26" t="s">
        <v>1732</v>
      </c>
      <c r="Q202" s="25" t="s">
        <v>646</v>
      </c>
      <c r="R202" s="26" t="s">
        <v>1733</v>
      </c>
      <c r="S202" s="15" t="s">
        <v>1734</v>
      </c>
      <c r="T202" s="52">
        <v>0</v>
      </c>
      <c r="U202" s="22" t="s">
        <v>1735</v>
      </c>
      <c r="V202" s="18" t="str">
        <f>+Sitio_Publico[[#This Row],[idcoleccion]]&amp;"-"&amp;Sitio_Publico[[#This Row],[id]]</f>
        <v>000-201</v>
      </c>
      <c r="W202" s="18">
        <f>+VLOOKUP(Sitio_Publico[[#This Row],[territorio]],Estructura!$AE$4:$AH$1067,4,0)</f>
        <v>30010205</v>
      </c>
      <c r="X202" s="18" t="str">
        <f>+VLOOKUP(Sitio_Publico[[#This Row],[tema]],Estructura!$G$4:$J$532,4,0)</f>
        <v>T-19</v>
      </c>
      <c r="Y202" s="18" t="str">
        <f>+VLOOKUP(Sitio_Publico[[#This Row],[contenido]],Estructura!$L$4:$O$473,4,0)</f>
        <v>C-7</v>
      </c>
      <c r="Z202" s="18" t="str">
        <f>+VLOOKUP(Sitio_Publico[[#This Row],[Filtro Integrado]],Estructura!$U$4:$W$529,3,0)</f>
        <v>FI-0</v>
      </c>
      <c r="AA202" s="18" t="str">
        <f>+VLOOKUP(Sitio_Publico[[#This Row],[Muestra]],Estructura!$Y$4:$AB$483,4,0)</f>
        <v>M-00075</v>
      </c>
    </row>
    <row r="203" spans="1:27" ht="48" x14ac:dyDescent="0.3">
      <c r="A203" s="16">
        <f t="shared" si="3"/>
        <v>202</v>
      </c>
      <c r="B203" s="47" t="s">
        <v>15118</v>
      </c>
      <c r="C203" s="13" t="s">
        <v>622</v>
      </c>
      <c r="D203" s="13" t="s">
        <v>623</v>
      </c>
      <c r="E203" s="44">
        <v>7305</v>
      </c>
      <c r="F203" s="13" t="s">
        <v>767</v>
      </c>
      <c r="G203" s="23" t="s">
        <v>625</v>
      </c>
      <c r="H203" s="42" t="s">
        <v>458</v>
      </c>
      <c r="I203" s="28" t="s">
        <v>149</v>
      </c>
      <c r="J203" s="12" t="s">
        <v>393</v>
      </c>
      <c r="K203" s="28" t="s">
        <v>768</v>
      </c>
      <c r="L203" s="12" t="s">
        <v>627</v>
      </c>
      <c r="M203" s="12" t="s">
        <v>628</v>
      </c>
      <c r="N203" s="12" t="s">
        <v>629</v>
      </c>
      <c r="O203" s="26" t="s">
        <v>1736</v>
      </c>
      <c r="P203" s="26" t="s">
        <v>1737</v>
      </c>
      <c r="Q203" s="25" t="s">
        <v>646</v>
      </c>
      <c r="R203" s="26" t="s">
        <v>1738</v>
      </c>
      <c r="S203" s="15" t="s">
        <v>1739</v>
      </c>
      <c r="T203" s="52">
        <v>0</v>
      </c>
      <c r="U203" s="22" t="s">
        <v>1740</v>
      </c>
      <c r="V203" s="18" t="str">
        <f>+Sitio_Publico[[#This Row],[idcoleccion]]&amp;"-"&amp;Sitio_Publico[[#This Row],[id]]</f>
        <v>000-202</v>
      </c>
      <c r="W203" s="18">
        <f>+VLOOKUP(Sitio_Publico[[#This Row],[territorio]],Estructura!$AE$4:$AH$1067,4,0)</f>
        <v>30007305</v>
      </c>
      <c r="X203" s="18" t="str">
        <f>+VLOOKUP(Sitio_Publico[[#This Row],[tema]],Estructura!$G$4:$J$532,4,0)</f>
        <v>T-19</v>
      </c>
      <c r="Y203" s="18" t="str">
        <f>+VLOOKUP(Sitio_Publico[[#This Row],[contenido]],Estructura!$L$4:$O$473,4,0)</f>
        <v>C-7</v>
      </c>
      <c r="Z203" s="18" t="str">
        <f>+VLOOKUP(Sitio_Publico[[#This Row],[Filtro Integrado]],Estructura!$U$4:$W$529,3,0)</f>
        <v>FI-0</v>
      </c>
      <c r="AA203" s="18" t="str">
        <f>+VLOOKUP(Sitio_Publico[[#This Row],[Muestra]],Estructura!$Y$4:$AB$483,4,0)</f>
        <v>M-00075</v>
      </c>
    </row>
    <row r="204" spans="1:27" ht="48" x14ac:dyDescent="0.3">
      <c r="A204" s="16">
        <f t="shared" si="3"/>
        <v>203</v>
      </c>
      <c r="B204" s="47" t="s">
        <v>15118</v>
      </c>
      <c r="C204" s="13" t="s">
        <v>622</v>
      </c>
      <c r="D204" s="13" t="s">
        <v>623</v>
      </c>
      <c r="E204" s="44">
        <v>12102</v>
      </c>
      <c r="F204" s="13" t="s">
        <v>681</v>
      </c>
      <c r="G204" s="23" t="s">
        <v>625</v>
      </c>
      <c r="H204" s="42" t="s">
        <v>458</v>
      </c>
      <c r="I204" s="28" t="s">
        <v>288</v>
      </c>
      <c r="J204" s="12" t="s">
        <v>393</v>
      </c>
      <c r="K204" s="28" t="s">
        <v>682</v>
      </c>
      <c r="L204" s="12" t="s">
        <v>627</v>
      </c>
      <c r="M204" s="12" t="s">
        <v>628</v>
      </c>
      <c r="N204" s="12" t="s">
        <v>629</v>
      </c>
      <c r="O204" s="26" t="s">
        <v>1741</v>
      </c>
      <c r="P204" s="26" t="s">
        <v>1742</v>
      </c>
      <c r="Q204" s="25" t="s">
        <v>646</v>
      </c>
      <c r="R204" s="26" t="s">
        <v>1743</v>
      </c>
      <c r="S204" s="15" t="s">
        <v>1744</v>
      </c>
      <c r="T204" s="52">
        <v>0</v>
      </c>
      <c r="U204" s="22" t="s">
        <v>1745</v>
      </c>
      <c r="V204" s="18" t="str">
        <f>+Sitio_Publico[[#This Row],[idcoleccion]]&amp;"-"&amp;Sitio_Publico[[#This Row],[id]]</f>
        <v>000-203</v>
      </c>
      <c r="W204" s="18">
        <f>+VLOOKUP(Sitio_Publico[[#This Row],[territorio]],Estructura!$AE$4:$AH$1067,4,0)</f>
        <v>30012102</v>
      </c>
      <c r="X204" s="18" t="str">
        <f>+VLOOKUP(Sitio_Publico[[#This Row],[tema]],Estructura!$G$4:$J$532,4,0)</f>
        <v>T-16</v>
      </c>
      <c r="Y204" s="18" t="str">
        <f>+VLOOKUP(Sitio_Publico[[#This Row],[contenido]],Estructura!$L$4:$O$473,4,0)</f>
        <v>C-7</v>
      </c>
      <c r="Z204" s="18" t="str">
        <f>+VLOOKUP(Sitio_Publico[[#This Row],[Filtro Integrado]],Estructura!$U$4:$W$529,3,0)</f>
        <v>FI-0</v>
      </c>
      <c r="AA204" s="18" t="str">
        <f>+VLOOKUP(Sitio_Publico[[#This Row],[Muestra]],Estructura!$Y$4:$AB$483,4,0)</f>
        <v>M-00067</v>
      </c>
    </row>
    <row r="205" spans="1:27" ht="48" x14ac:dyDescent="0.3">
      <c r="A205" s="16">
        <f t="shared" si="3"/>
        <v>204</v>
      </c>
      <c r="B205" s="47" t="s">
        <v>15118</v>
      </c>
      <c r="C205" s="13" t="s">
        <v>622</v>
      </c>
      <c r="D205" s="13" t="s">
        <v>623</v>
      </c>
      <c r="E205" s="44">
        <v>2101</v>
      </c>
      <c r="F205" s="13" t="s">
        <v>767</v>
      </c>
      <c r="G205" s="23" t="s">
        <v>639</v>
      </c>
      <c r="H205" s="42" t="s">
        <v>458</v>
      </c>
      <c r="I205" s="28" t="s">
        <v>15</v>
      </c>
      <c r="J205" s="12" t="s">
        <v>393</v>
      </c>
      <c r="K205" s="28" t="s">
        <v>857</v>
      </c>
      <c r="L205" s="12" t="s">
        <v>652</v>
      </c>
      <c r="M205" s="12" t="s">
        <v>704</v>
      </c>
      <c r="N205" s="12" t="s">
        <v>629</v>
      </c>
      <c r="O205" s="26" t="s">
        <v>1746</v>
      </c>
      <c r="P205" s="26" t="s">
        <v>1747</v>
      </c>
      <c r="Q205" s="25" t="s">
        <v>646</v>
      </c>
      <c r="R205" s="26" t="s">
        <v>1748</v>
      </c>
      <c r="S205" s="15" t="s">
        <v>1749</v>
      </c>
      <c r="T205" s="52">
        <v>0</v>
      </c>
      <c r="U205" s="22" t="s">
        <v>1750</v>
      </c>
      <c r="V205" s="18" t="str">
        <f>+Sitio_Publico[[#This Row],[idcoleccion]]&amp;"-"&amp;Sitio_Publico[[#This Row],[id]]</f>
        <v>000-204</v>
      </c>
      <c r="W205" s="18">
        <f>+VLOOKUP(Sitio_Publico[[#This Row],[territorio]],Estructura!$AE$4:$AH$1067,4,0)</f>
        <v>30002101</v>
      </c>
      <c r="X205" s="18" t="str">
        <f>+VLOOKUP(Sitio_Publico[[#This Row],[tema]],Estructura!$G$4:$J$532,4,0)</f>
        <v>T-19</v>
      </c>
      <c r="Y205" s="18" t="str">
        <f>+VLOOKUP(Sitio_Publico[[#This Row],[contenido]],Estructura!$L$4:$O$473,4,0)</f>
        <v>C-8</v>
      </c>
      <c r="Z205" s="18" t="str">
        <f>+VLOOKUP(Sitio_Publico[[#This Row],[Filtro Integrado]],Estructura!$U$4:$W$529,3,0)</f>
        <v>FI-0</v>
      </c>
      <c r="AA205" s="18" t="str">
        <f>+VLOOKUP(Sitio_Publico[[#This Row],[Muestra]],Estructura!$Y$4:$AB$483,4,0)</f>
        <v>M-00081</v>
      </c>
    </row>
    <row r="206" spans="1:27" ht="48" x14ac:dyDescent="0.3">
      <c r="A206" s="16">
        <f t="shared" si="3"/>
        <v>205</v>
      </c>
      <c r="B206" s="47" t="s">
        <v>15118</v>
      </c>
      <c r="C206" s="13" t="s">
        <v>622</v>
      </c>
      <c r="D206" s="13" t="s">
        <v>623</v>
      </c>
      <c r="E206" s="44">
        <v>3302</v>
      </c>
      <c r="F206" s="13" t="s">
        <v>681</v>
      </c>
      <c r="G206" s="23" t="s">
        <v>639</v>
      </c>
      <c r="H206" s="42" t="s">
        <v>458</v>
      </c>
      <c r="I206" s="28" t="s">
        <v>47</v>
      </c>
      <c r="J206" s="12" t="s">
        <v>393</v>
      </c>
      <c r="K206" s="28" t="s">
        <v>682</v>
      </c>
      <c r="L206" s="12" t="s">
        <v>652</v>
      </c>
      <c r="M206" s="12" t="s">
        <v>653</v>
      </c>
      <c r="N206" s="12" t="s">
        <v>629</v>
      </c>
      <c r="O206" s="26" t="s">
        <v>1751</v>
      </c>
      <c r="P206" s="26" t="s">
        <v>1752</v>
      </c>
      <c r="Q206" s="25" t="s">
        <v>646</v>
      </c>
      <c r="R206" s="26" t="s">
        <v>1753</v>
      </c>
      <c r="S206" s="15" t="s">
        <v>1754</v>
      </c>
      <c r="T206" s="52">
        <v>0</v>
      </c>
      <c r="U206" s="22" t="s">
        <v>1755</v>
      </c>
      <c r="V206" s="18" t="str">
        <f>+Sitio_Publico[[#This Row],[idcoleccion]]&amp;"-"&amp;Sitio_Publico[[#This Row],[id]]</f>
        <v>000-205</v>
      </c>
      <c r="W206" s="18">
        <f>+VLOOKUP(Sitio_Publico[[#This Row],[territorio]],Estructura!$AE$4:$AH$1067,4,0)</f>
        <v>30003302</v>
      </c>
      <c r="X206" s="18" t="str">
        <f>+VLOOKUP(Sitio_Publico[[#This Row],[tema]],Estructura!$G$4:$J$532,4,0)</f>
        <v>T-16</v>
      </c>
      <c r="Y206" s="18" t="str">
        <f>+VLOOKUP(Sitio_Publico[[#This Row],[contenido]],Estructura!$L$4:$O$473,4,0)</f>
        <v>C-8</v>
      </c>
      <c r="Z206" s="18" t="str">
        <f>+VLOOKUP(Sitio_Publico[[#This Row],[Filtro Integrado]],Estructura!$U$4:$W$529,3,0)</f>
        <v>FI-0</v>
      </c>
      <c r="AA206" s="18" t="str">
        <f>+VLOOKUP(Sitio_Publico[[#This Row],[Muestra]],Estructura!$Y$4:$AB$483,4,0)</f>
        <v>M-00067</v>
      </c>
    </row>
    <row r="207" spans="1:27" ht="48" x14ac:dyDescent="0.3">
      <c r="A207" s="16">
        <f t="shared" si="3"/>
        <v>206</v>
      </c>
      <c r="B207" s="47" t="s">
        <v>15118</v>
      </c>
      <c r="C207" s="13" t="s">
        <v>622</v>
      </c>
      <c r="D207" s="13" t="s">
        <v>623</v>
      </c>
      <c r="E207" s="44">
        <v>6117</v>
      </c>
      <c r="F207" s="13" t="s">
        <v>681</v>
      </c>
      <c r="G207" s="23" t="s">
        <v>639</v>
      </c>
      <c r="H207" s="42" t="s">
        <v>458</v>
      </c>
      <c r="I207" s="28" t="s">
        <v>116</v>
      </c>
      <c r="J207" s="12" t="s">
        <v>393</v>
      </c>
      <c r="K207" s="28" t="s">
        <v>841</v>
      </c>
      <c r="L207" s="12" t="s">
        <v>652</v>
      </c>
      <c r="M207" s="12" t="s">
        <v>704</v>
      </c>
      <c r="N207" s="12" t="s">
        <v>629</v>
      </c>
      <c r="O207" s="26" t="s">
        <v>1756</v>
      </c>
      <c r="P207" s="26" t="s">
        <v>1757</v>
      </c>
      <c r="Q207" s="25" t="s">
        <v>646</v>
      </c>
      <c r="R207" s="26" t="s">
        <v>1758</v>
      </c>
      <c r="S207" s="15" t="s">
        <v>1759</v>
      </c>
      <c r="T207" s="52">
        <v>0</v>
      </c>
      <c r="U207" s="22" t="s">
        <v>1760</v>
      </c>
      <c r="V207" s="18" t="str">
        <f>+Sitio_Publico[[#This Row],[idcoleccion]]&amp;"-"&amp;Sitio_Publico[[#This Row],[id]]</f>
        <v>000-206</v>
      </c>
      <c r="W207" s="18">
        <f>+VLOOKUP(Sitio_Publico[[#This Row],[territorio]],Estructura!$AE$4:$AH$1067,4,0)</f>
        <v>30006117</v>
      </c>
      <c r="X207" s="18" t="str">
        <f>+VLOOKUP(Sitio_Publico[[#This Row],[tema]],Estructura!$G$4:$J$532,4,0)</f>
        <v>T-16</v>
      </c>
      <c r="Y207" s="18" t="str">
        <f>+VLOOKUP(Sitio_Publico[[#This Row],[contenido]],Estructura!$L$4:$O$473,4,0)</f>
        <v>C-8</v>
      </c>
      <c r="Z207" s="18" t="str">
        <f>+VLOOKUP(Sitio_Publico[[#This Row],[Filtro Integrado]],Estructura!$U$4:$W$529,3,0)</f>
        <v>FI-0</v>
      </c>
      <c r="AA207" s="18" t="str">
        <f>+VLOOKUP(Sitio_Publico[[#This Row],[Muestra]],Estructura!$Y$4:$AB$483,4,0)</f>
        <v>M-00080</v>
      </c>
    </row>
    <row r="208" spans="1:27" ht="48" x14ac:dyDescent="0.3">
      <c r="A208" s="16">
        <f t="shared" si="3"/>
        <v>207</v>
      </c>
      <c r="B208" s="47" t="s">
        <v>15118</v>
      </c>
      <c r="C208" s="13" t="s">
        <v>622</v>
      </c>
      <c r="D208" s="13" t="s">
        <v>623</v>
      </c>
      <c r="E208" s="44">
        <v>16201</v>
      </c>
      <c r="F208" s="13" t="s">
        <v>681</v>
      </c>
      <c r="G208" s="23" t="s">
        <v>639</v>
      </c>
      <c r="H208" s="42" t="s">
        <v>458</v>
      </c>
      <c r="I208" s="28" t="s">
        <v>208</v>
      </c>
      <c r="J208" s="12" t="s">
        <v>393</v>
      </c>
      <c r="K208" s="28" t="s">
        <v>682</v>
      </c>
      <c r="L208" s="12" t="s">
        <v>652</v>
      </c>
      <c r="M208" s="12" t="s">
        <v>653</v>
      </c>
      <c r="N208" s="12" t="s">
        <v>629</v>
      </c>
      <c r="O208" s="26" t="s">
        <v>1761</v>
      </c>
      <c r="P208" s="26" t="s">
        <v>1762</v>
      </c>
      <c r="Q208" s="25" t="s">
        <v>646</v>
      </c>
      <c r="R208" s="26" t="s">
        <v>1763</v>
      </c>
      <c r="S208" s="15" t="s">
        <v>1764</v>
      </c>
      <c r="T208" s="52">
        <v>0</v>
      </c>
      <c r="U208" s="22" t="s">
        <v>1765</v>
      </c>
      <c r="V208" s="18" t="str">
        <f>+Sitio_Publico[[#This Row],[idcoleccion]]&amp;"-"&amp;Sitio_Publico[[#This Row],[id]]</f>
        <v>000-207</v>
      </c>
      <c r="W208" s="18">
        <f>+VLOOKUP(Sitio_Publico[[#This Row],[territorio]],Estructura!$AE$4:$AH$1067,4,0)</f>
        <v>30016201</v>
      </c>
      <c r="X208" s="18" t="str">
        <f>+VLOOKUP(Sitio_Publico[[#This Row],[tema]],Estructura!$G$4:$J$532,4,0)</f>
        <v>T-16</v>
      </c>
      <c r="Y208" s="18" t="str">
        <f>+VLOOKUP(Sitio_Publico[[#This Row],[contenido]],Estructura!$L$4:$O$473,4,0)</f>
        <v>C-8</v>
      </c>
      <c r="Z208" s="18" t="str">
        <f>+VLOOKUP(Sitio_Publico[[#This Row],[Filtro Integrado]],Estructura!$U$4:$W$529,3,0)</f>
        <v>FI-0</v>
      </c>
      <c r="AA208" s="18" t="str">
        <f>+VLOOKUP(Sitio_Publico[[#This Row],[Muestra]],Estructura!$Y$4:$AB$483,4,0)</f>
        <v>M-00067</v>
      </c>
    </row>
    <row r="209" spans="1:27" ht="48" x14ac:dyDescent="0.3">
      <c r="A209" s="16">
        <f t="shared" si="3"/>
        <v>208</v>
      </c>
      <c r="B209" s="47" t="s">
        <v>15118</v>
      </c>
      <c r="C209" s="13" t="s">
        <v>622</v>
      </c>
      <c r="D209" s="13" t="s">
        <v>623</v>
      </c>
      <c r="E209" s="44">
        <v>9209</v>
      </c>
      <c r="F209" s="13" t="s">
        <v>681</v>
      </c>
      <c r="G209" s="23" t="s">
        <v>625</v>
      </c>
      <c r="H209" s="42" t="s">
        <v>458</v>
      </c>
      <c r="I209" s="28" t="s">
        <v>245</v>
      </c>
      <c r="J209" s="12" t="s">
        <v>393</v>
      </c>
      <c r="K209" s="28" t="s">
        <v>682</v>
      </c>
      <c r="L209" s="12" t="s">
        <v>627</v>
      </c>
      <c r="M209" s="12" t="s">
        <v>628</v>
      </c>
      <c r="N209" s="12" t="s">
        <v>629</v>
      </c>
      <c r="O209" s="26" t="s">
        <v>1766</v>
      </c>
      <c r="P209" s="26" t="s">
        <v>1767</v>
      </c>
      <c r="Q209" s="25" t="s">
        <v>646</v>
      </c>
      <c r="R209" s="26" t="s">
        <v>1768</v>
      </c>
      <c r="S209" s="15" t="s">
        <v>1769</v>
      </c>
      <c r="T209" s="52">
        <v>0</v>
      </c>
      <c r="U209" s="22" t="s">
        <v>1770</v>
      </c>
      <c r="V209" s="18" t="str">
        <f>+Sitio_Publico[[#This Row],[idcoleccion]]&amp;"-"&amp;Sitio_Publico[[#This Row],[id]]</f>
        <v>000-208</v>
      </c>
      <c r="W209" s="18">
        <f>+VLOOKUP(Sitio_Publico[[#This Row],[territorio]],Estructura!$AE$4:$AH$1067,4,0)</f>
        <v>30009209</v>
      </c>
      <c r="X209" s="18" t="str">
        <f>+VLOOKUP(Sitio_Publico[[#This Row],[tema]],Estructura!$G$4:$J$532,4,0)</f>
        <v>T-16</v>
      </c>
      <c r="Y209" s="18" t="str">
        <f>+VLOOKUP(Sitio_Publico[[#This Row],[contenido]],Estructura!$L$4:$O$473,4,0)</f>
        <v>C-7</v>
      </c>
      <c r="Z209" s="18" t="str">
        <f>+VLOOKUP(Sitio_Publico[[#This Row],[Filtro Integrado]],Estructura!$U$4:$W$529,3,0)</f>
        <v>FI-0</v>
      </c>
      <c r="AA209" s="18" t="str">
        <f>+VLOOKUP(Sitio_Publico[[#This Row],[Muestra]],Estructura!$Y$4:$AB$483,4,0)</f>
        <v>M-00067</v>
      </c>
    </row>
    <row r="210" spans="1:27" ht="48" x14ac:dyDescent="0.3">
      <c r="A210" s="16">
        <f t="shared" si="3"/>
        <v>209</v>
      </c>
      <c r="B210" s="47" t="s">
        <v>15118</v>
      </c>
      <c r="C210" s="13" t="s">
        <v>622</v>
      </c>
      <c r="D210" s="13" t="s">
        <v>623</v>
      </c>
      <c r="E210" s="44">
        <v>9115</v>
      </c>
      <c r="F210" s="13" t="s">
        <v>681</v>
      </c>
      <c r="G210" s="23" t="s">
        <v>639</v>
      </c>
      <c r="H210" s="42" t="s">
        <v>458</v>
      </c>
      <c r="I210" s="28" t="s">
        <v>230</v>
      </c>
      <c r="J210" s="12" t="s">
        <v>393</v>
      </c>
      <c r="K210" s="28" t="s">
        <v>682</v>
      </c>
      <c r="L210" s="12" t="s">
        <v>652</v>
      </c>
      <c r="M210" s="12" t="s">
        <v>653</v>
      </c>
      <c r="N210" s="12" t="s">
        <v>629</v>
      </c>
      <c r="O210" s="26" t="s">
        <v>1771</v>
      </c>
      <c r="P210" s="26" t="s">
        <v>1772</v>
      </c>
      <c r="Q210" s="25" t="s">
        <v>646</v>
      </c>
      <c r="R210" s="26" t="s">
        <v>1773</v>
      </c>
      <c r="S210" s="15" t="s">
        <v>1774</v>
      </c>
      <c r="T210" s="52">
        <v>0</v>
      </c>
      <c r="U210" s="22" t="s">
        <v>1775</v>
      </c>
      <c r="V210" s="18" t="str">
        <f>+Sitio_Publico[[#This Row],[idcoleccion]]&amp;"-"&amp;Sitio_Publico[[#This Row],[id]]</f>
        <v>000-209</v>
      </c>
      <c r="W210" s="18">
        <f>+VLOOKUP(Sitio_Publico[[#This Row],[territorio]],Estructura!$AE$4:$AH$1067,4,0)</f>
        <v>30009115</v>
      </c>
      <c r="X210" s="18" t="str">
        <f>+VLOOKUP(Sitio_Publico[[#This Row],[tema]],Estructura!$G$4:$J$532,4,0)</f>
        <v>T-16</v>
      </c>
      <c r="Y210" s="18" t="str">
        <f>+VLOOKUP(Sitio_Publico[[#This Row],[contenido]],Estructura!$L$4:$O$473,4,0)</f>
        <v>C-8</v>
      </c>
      <c r="Z210" s="18" t="str">
        <f>+VLOOKUP(Sitio_Publico[[#This Row],[Filtro Integrado]],Estructura!$U$4:$W$529,3,0)</f>
        <v>FI-0</v>
      </c>
      <c r="AA210" s="18" t="str">
        <f>+VLOOKUP(Sitio_Publico[[#This Row],[Muestra]],Estructura!$Y$4:$AB$483,4,0)</f>
        <v>M-00067</v>
      </c>
    </row>
    <row r="211" spans="1:27" ht="48" x14ac:dyDescent="0.3">
      <c r="A211" s="16">
        <f t="shared" si="3"/>
        <v>210</v>
      </c>
      <c r="B211" s="47" t="s">
        <v>15118</v>
      </c>
      <c r="C211" s="13" t="s">
        <v>622</v>
      </c>
      <c r="D211" s="13" t="s">
        <v>623</v>
      </c>
      <c r="E211" s="44">
        <v>16206</v>
      </c>
      <c r="F211" s="13" t="s">
        <v>767</v>
      </c>
      <c r="G211" s="23" t="s">
        <v>639</v>
      </c>
      <c r="H211" s="42" t="s">
        <v>458</v>
      </c>
      <c r="I211" s="28" t="s">
        <v>209</v>
      </c>
      <c r="J211" s="12" t="s">
        <v>393</v>
      </c>
      <c r="K211" s="28" t="s">
        <v>768</v>
      </c>
      <c r="L211" s="12" t="s">
        <v>652</v>
      </c>
      <c r="M211" s="12" t="s">
        <v>653</v>
      </c>
      <c r="N211" s="12" t="s">
        <v>629</v>
      </c>
      <c r="O211" s="26" t="s">
        <v>1776</v>
      </c>
      <c r="P211" s="26" t="s">
        <v>1777</v>
      </c>
      <c r="Q211" s="25" t="s">
        <v>646</v>
      </c>
      <c r="R211" s="26" t="s">
        <v>1778</v>
      </c>
      <c r="S211" s="15" t="s">
        <v>1779</v>
      </c>
      <c r="T211" s="52">
        <v>0</v>
      </c>
      <c r="U211" s="22" t="s">
        <v>1780</v>
      </c>
      <c r="V211" s="18" t="str">
        <f>+Sitio_Publico[[#This Row],[idcoleccion]]&amp;"-"&amp;Sitio_Publico[[#This Row],[id]]</f>
        <v>000-210</v>
      </c>
      <c r="W211" s="18">
        <f>+VLOOKUP(Sitio_Publico[[#This Row],[territorio]],Estructura!$AE$4:$AH$1067,4,0)</f>
        <v>30016206</v>
      </c>
      <c r="X211" s="18" t="str">
        <f>+VLOOKUP(Sitio_Publico[[#This Row],[tema]],Estructura!$G$4:$J$532,4,0)</f>
        <v>T-19</v>
      </c>
      <c r="Y211" s="18" t="str">
        <f>+VLOOKUP(Sitio_Publico[[#This Row],[contenido]],Estructura!$L$4:$O$473,4,0)</f>
        <v>C-8</v>
      </c>
      <c r="Z211" s="18" t="str">
        <f>+VLOOKUP(Sitio_Publico[[#This Row],[Filtro Integrado]],Estructura!$U$4:$W$529,3,0)</f>
        <v>FI-0</v>
      </c>
      <c r="AA211" s="18" t="str">
        <f>+VLOOKUP(Sitio_Publico[[#This Row],[Muestra]],Estructura!$Y$4:$AB$483,4,0)</f>
        <v>M-00075</v>
      </c>
    </row>
    <row r="212" spans="1:27" ht="51" x14ac:dyDescent="0.3">
      <c r="A212" s="16">
        <f t="shared" si="3"/>
        <v>211</v>
      </c>
      <c r="B212" s="47" t="s">
        <v>15118</v>
      </c>
      <c r="C212" s="13" t="s">
        <v>622</v>
      </c>
      <c r="D212" s="13" t="s">
        <v>623</v>
      </c>
      <c r="E212" s="44">
        <v>9101</v>
      </c>
      <c r="F212" s="13" t="s">
        <v>624</v>
      </c>
      <c r="G212" s="23" t="s">
        <v>625</v>
      </c>
      <c r="H212" s="42" t="s">
        <v>458</v>
      </c>
      <c r="I212" s="28" t="s">
        <v>216</v>
      </c>
      <c r="J212" s="12" t="s">
        <v>393</v>
      </c>
      <c r="K212" s="28" t="s">
        <v>626</v>
      </c>
      <c r="L212" s="12" t="s">
        <v>627</v>
      </c>
      <c r="M212" s="12" t="s">
        <v>628</v>
      </c>
      <c r="N212" s="12" t="s">
        <v>629</v>
      </c>
      <c r="O212" s="26" t="s">
        <v>1781</v>
      </c>
      <c r="P212" s="26" t="s">
        <v>1782</v>
      </c>
      <c r="Q212" s="25" t="s">
        <v>632</v>
      </c>
      <c r="R212" s="26" t="s">
        <v>1783</v>
      </c>
      <c r="S212" s="15" t="s">
        <v>1784</v>
      </c>
      <c r="T212" s="52">
        <v>0</v>
      </c>
      <c r="U212" s="22" t="s">
        <v>1785</v>
      </c>
      <c r="V212" s="18" t="str">
        <f>+Sitio_Publico[[#This Row],[idcoleccion]]&amp;"-"&amp;Sitio_Publico[[#This Row],[id]]</f>
        <v>000-211</v>
      </c>
      <c r="W212" s="18">
        <f>+VLOOKUP(Sitio_Publico[[#This Row],[territorio]],Estructura!$AE$4:$AH$1067,4,0)</f>
        <v>30009101</v>
      </c>
      <c r="X212" s="18" t="str">
        <f>+VLOOKUP(Sitio_Publico[[#This Row],[tema]],Estructura!$G$4:$J$532,4,0)</f>
        <v>T-13</v>
      </c>
      <c r="Y212" s="18" t="str">
        <f>+VLOOKUP(Sitio_Publico[[#This Row],[contenido]],Estructura!$L$4:$O$473,4,0)</f>
        <v>C-7</v>
      </c>
      <c r="Z212" s="18" t="str">
        <f>+VLOOKUP(Sitio_Publico[[#This Row],[Filtro Integrado]],Estructura!$U$4:$W$529,3,0)</f>
        <v>FI-0</v>
      </c>
      <c r="AA212" s="18" t="str">
        <f>+VLOOKUP(Sitio_Publico[[#This Row],[Muestra]],Estructura!$Y$4:$AB$483,4,0)</f>
        <v>M-00063</v>
      </c>
    </row>
    <row r="213" spans="1:27" ht="48" x14ac:dyDescent="0.3">
      <c r="A213" s="16">
        <f t="shared" si="3"/>
        <v>212</v>
      </c>
      <c r="B213" s="47" t="s">
        <v>15118</v>
      </c>
      <c r="C213" s="13" t="s">
        <v>622</v>
      </c>
      <c r="D213" s="13" t="s">
        <v>623</v>
      </c>
      <c r="E213" s="44">
        <v>5503</v>
      </c>
      <c r="F213" s="13" t="s">
        <v>688</v>
      </c>
      <c r="G213" s="23" t="s">
        <v>625</v>
      </c>
      <c r="H213" s="42" t="s">
        <v>458</v>
      </c>
      <c r="I213" s="28" t="s">
        <v>81</v>
      </c>
      <c r="J213" s="12" t="s">
        <v>393</v>
      </c>
      <c r="K213" s="28" t="s">
        <v>726</v>
      </c>
      <c r="L213" s="12" t="s">
        <v>627</v>
      </c>
      <c r="M213" s="12" t="s">
        <v>628</v>
      </c>
      <c r="N213" s="12" t="s">
        <v>629</v>
      </c>
      <c r="O213" s="26" t="s">
        <v>1786</v>
      </c>
      <c r="P213" s="26" t="s">
        <v>1787</v>
      </c>
      <c r="Q213" s="25" t="s">
        <v>646</v>
      </c>
      <c r="R213" s="26" t="s">
        <v>1788</v>
      </c>
      <c r="S213" s="15" t="s">
        <v>1789</v>
      </c>
      <c r="T213" s="52">
        <v>0</v>
      </c>
      <c r="U213" s="22" t="s">
        <v>1790</v>
      </c>
      <c r="V213" s="18" t="str">
        <f>+Sitio_Publico[[#This Row],[idcoleccion]]&amp;"-"&amp;Sitio_Publico[[#This Row],[id]]</f>
        <v>000-212</v>
      </c>
      <c r="W213" s="18">
        <f>+VLOOKUP(Sitio_Publico[[#This Row],[territorio]],Estructura!$AE$4:$AH$1067,4,0)</f>
        <v>30005503</v>
      </c>
      <c r="X213" s="18" t="str">
        <f>+VLOOKUP(Sitio_Publico[[#This Row],[tema]],Estructura!$G$4:$J$532,4,0)</f>
        <v>T-17</v>
      </c>
      <c r="Y213" s="18" t="str">
        <f>+VLOOKUP(Sitio_Publico[[#This Row],[contenido]],Estructura!$L$4:$O$473,4,0)</f>
        <v>C-7</v>
      </c>
      <c r="Z213" s="18" t="str">
        <f>+VLOOKUP(Sitio_Publico[[#This Row],[Filtro Integrado]],Estructura!$U$4:$W$529,3,0)</f>
        <v>FI-0</v>
      </c>
      <c r="AA213" s="18" t="str">
        <f>+VLOOKUP(Sitio_Publico[[#This Row],[Muestra]],Estructura!$Y$4:$AB$483,4,0)</f>
        <v>M-00071</v>
      </c>
    </row>
    <row r="214" spans="1:27" ht="48" x14ac:dyDescent="0.3">
      <c r="A214" s="16">
        <f t="shared" si="3"/>
        <v>213</v>
      </c>
      <c r="B214" s="47" t="s">
        <v>15118</v>
      </c>
      <c r="C214" s="13" t="s">
        <v>622</v>
      </c>
      <c r="D214" s="13" t="s">
        <v>623</v>
      </c>
      <c r="E214" s="44">
        <v>8205</v>
      </c>
      <c r="F214" s="13" t="s">
        <v>681</v>
      </c>
      <c r="G214" s="23" t="s">
        <v>639</v>
      </c>
      <c r="H214" s="42" t="s">
        <v>458</v>
      </c>
      <c r="I214" s="28" t="s">
        <v>178</v>
      </c>
      <c r="J214" s="12" t="s">
        <v>393</v>
      </c>
      <c r="K214" s="28" t="s">
        <v>841</v>
      </c>
      <c r="L214" s="12" t="s">
        <v>652</v>
      </c>
      <c r="M214" s="12" t="s">
        <v>704</v>
      </c>
      <c r="N214" s="12" t="s">
        <v>629</v>
      </c>
      <c r="O214" s="26" t="s">
        <v>1791</v>
      </c>
      <c r="P214" s="26" t="s">
        <v>1792</v>
      </c>
      <c r="Q214" s="25" t="s">
        <v>646</v>
      </c>
      <c r="R214" s="26" t="s">
        <v>1793</v>
      </c>
      <c r="S214" s="15" t="s">
        <v>1794</v>
      </c>
      <c r="T214" s="52">
        <v>0</v>
      </c>
      <c r="U214" s="22" t="s">
        <v>1795</v>
      </c>
      <c r="V214" s="18" t="str">
        <f>+Sitio_Publico[[#This Row],[idcoleccion]]&amp;"-"&amp;Sitio_Publico[[#This Row],[id]]</f>
        <v>000-213</v>
      </c>
      <c r="W214" s="18">
        <f>+VLOOKUP(Sitio_Publico[[#This Row],[territorio]],Estructura!$AE$4:$AH$1067,4,0)</f>
        <v>30008205</v>
      </c>
      <c r="X214" s="18" t="str">
        <f>+VLOOKUP(Sitio_Publico[[#This Row],[tema]],Estructura!$G$4:$J$532,4,0)</f>
        <v>T-16</v>
      </c>
      <c r="Y214" s="18" t="str">
        <f>+VLOOKUP(Sitio_Publico[[#This Row],[contenido]],Estructura!$L$4:$O$473,4,0)</f>
        <v>C-8</v>
      </c>
      <c r="Z214" s="18" t="str">
        <f>+VLOOKUP(Sitio_Publico[[#This Row],[Filtro Integrado]],Estructura!$U$4:$W$529,3,0)</f>
        <v>FI-0</v>
      </c>
      <c r="AA214" s="18" t="str">
        <f>+VLOOKUP(Sitio_Publico[[#This Row],[Muestra]],Estructura!$Y$4:$AB$483,4,0)</f>
        <v>M-00080</v>
      </c>
    </row>
    <row r="215" spans="1:27" ht="48" x14ac:dyDescent="0.3">
      <c r="A215" s="16">
        <f t="shared" si="3"/>
        <v>214</v>
      </c>
      <c r="B215" s="47" t="s">
        <v>15118</v>
      </c>
      <c r="C215" s="13" t="s">
        <v>622</v>
      </c>
      <c r="D215" s="13" t="s">
        <v>623</v>
      </c>
      <c r="E215" s="44">
        <v>1101</v>
      </c>
      <c r="F215" s="13" t="s">
        <v>767</v>
      </c>
      <c r="G215" s="23" t="s">
        <v>625</v>
      </c>
      <c r="H215" s="42" t="s">
        <v>458</v>
      </c>
      <c r="I215" s="28" t="s">
        <v>26</v>
      </c>
      <c r="J215" s="12" t="s">
        <v>393</v>
      </c>
      <c r="K215" s="28" t="s">
        <v>780</v>
      </c>
      <c r="L215" s="12" t="s">
        <v>627</v>
      </c>
      <c r="M215" s="12" t="s">
        <v>781</v>
      </c>
      <c r="N215" s="12" t="s">
        <v>629</v>
      </c>
      <c r="O215" s="26" t="s">
        <v>1796</v>
      </c>
      <c r="P215" s="26" t="s">
        <v>1797</v>
      </c>
      <c r="Q215" s="25" t="s">
        <v>646</v>
      </c>
      <c r="R215" s="26" t="s">
        <v>1798</v>
      </c>
      <c r="S215" s="15" t="s">
        <v>1799</v>
      </c>
      <c r="T215" s="52">
        <v>0</v>
      </c>
      <c r="U215" s="22" t="s">
        <v>1800</v>
      </c>
      <c r="V215" s="18" t="str">
        <f>+Sitio_Publico[[#This Row],[idcoleccion]]&amp;"-"&amp;Sitio_Publico[[#This Row],[id]]</f>
        <v>000-214</v>
      </c>
      <c r="W215" s="18">
        <f>+VLOOKUP(Sitio_Publico[[#This Row],[territorio]],Estructura!$AE$4:$AH$1067,4,0)</f>
        <v>30001101</v>
      </c>
      <c r="X215" s="18" t="str">
        <f>+VLOOKUP(Sitio_Publico[[#This Row],[tema]],Estructura!$G$4:$J$532,4,0)</f>
        <v>T-19</v>
      </c>
      <c r="Y215" s="18" t="str">
        <f>+VLOOKUP(Sitio_Publico[[#This Row],[contenido]],Estructura!$L$4:$O$473,4,0)</f>
        <v>C-7</v>
      </c>
      <c r="Z215" s="18" t="str">
        <f>+VLOOKUP(Sitio_Publico[[#This Row],[Filtro Integrado]],Estructura!$U$4:$W$529,3,0)</f>
        <v>FI-0</v>
      </c>
      <c r="AA215" s="18" t="str">
        <f>+VLOOKUP(Sitio_Publico[[#This Row],[Muestra]],Estructura!$Y$4:$AB$483,4,0)</f>
        <v>M-00076</v>
      </c>
    </row>
    <row r="216" spans="1:27" ht="40.799999999999997" x14ac:dyDescent="0.3">
      <c r="A216" s="16">
        <f t="shared" si="3"/>
        <v>215</v>
      </c>
      <c r="B216" s="47" t="s">
        <v>15118</v>
      </c>
      <c r="C216" s="13" t="s">
        <v>622</v>
      </c>
      <c r="D216" s="13" t="s">
        <v>623</v>
      </c>
      <c r="E216" s="44">
        <v>16</v>
      </c>
      <c r="F216" s="13" t="s">
        <v>466</v>
      </c>
      <c r="G216" s="23" t="s">
        <v>710</v>
      </c>
      <c r="H216" s="42" t="s">
        <v>457</v>
      </c>
      <c r="I216" s="28" t="s">
        <v>379</v>
      </c>
      <c r="J216" s="12" t="s">
        <v>393</v>
      </c>
      <c r="K216" s="28" t="s">
        <v>806</v>
      </c>
      <c r="L216" s="12" t="s">
        <v>712</v>
      </c>
      <c r="M216" s="12" t="s">
        <v>807</v>
      </c>
      <c r="N216" s="12" t="s">
        <v>714</v>
      </c>
      <c r="O216" s="26" t="s">
        <v>1801</v>
      </c>
      <c r="P216" s="26" t="s">
        <v>1802</v>
      </c>
      <c r="Q216" s="25" t="s">
        <v>646</v>
      </c>
      <c r="R216" s="26" t="s">
        <v>1803</v>
      </c>
      <c r="S216" s="15" t="s">
        <v>1804</v>
      </c>
      <c r="T216" s="52">
        <v>0</v>
      </c>
      <c r="U216" s="22" t="s">
        <v>1806</v>
      </c>
      <c r="V216" s="18" t="str">
        <f>+Sitio_Publico[[#This Row],[idcoleccion]]&amp;"-"&amp;Sitio_Publico[[#This Row],[id]]</f>
        <v>000-215</v>
      </c>
      <c r="W216" s="18">
        <f>+VLOOKUP(Sitio_Publico[[#This Row],[territorio]],Estructura!$AE$4:$AH$1067,4,0)</f>
        <v>20000016</v>
      </c>
      <c r="X216" s="18" t="str">
        <f>+VLOOKUP(Sitio_Publico[[#This Row],[tema]],Estructura!$G$4:$J$532,4,0)</f>
        <v>T-18</v>
      </c>
      <c r="Y216" s="18" t="str">
        <f>+VLOOKUP(Sitio_Publico[[#This Row],[contenido]],Estructura!$L$4:$O$473,4,0)</f>
        <v>C-9</v>
      </c>
      <c r="Z216" s="18" t="str">
        <f>+VLOOKUP(Sitio_Publico[[#This Row],[Filtro Integrado]],Estructura!$U$4:$W$529,3,0)</f>
        <v>FI-0</v>
      </c>
      <c r="AA216" s="18" t="str">
        <f>+VLOOKUP(Sitio_Publico[[#This Row],[Muestra]],Estructura!$Y$4:$AB$483,4,0)</f>
        <v>M-00078</v>
      </c>
    </row>
    <row r="217" spans="1:27" ht="48" x14ac:dyDescent="0.3">
      <c r="A217" s="16">
        <f t="shared" si="3"/>
        <v>216</v>
      </c>
      <c r="B217" s="47" t="s">
        <v>15118</v>
      </c>
      <c r="C217" s="13" t="s">
        <v>622</v>
      </c>
      <c r="D217" s="13" t="s">
        <v>623</v>
      </c>
      <c r="E217" s="44">
        <v>6307</v>
      </c>
      <c r="F217" s="13" t="s">
        <v>767</v>
      </c>
      <c r="G217" s="23" t="s">
        <v>639</v>
      </c>
      <c r="H217" s="42" t="s">
        <v>458</v>
      </c>
      <c r="I217" s="28" t="s">
        <v>129</v>
      </c>
      <c r="J217" s="12" t="s">
        <v>393</v>
      </c>
      <c r="K217" s="28" t="s">
        <v>780</v>
      </c>
      <c r="L217" s="12" t="s">
        <v>652</v>
      </c>
      <c r="M217" s="12" t="s">
        <v>781</v>
      </c>
      <c r="N217" s="12" t="s">
        <v>629</v>
      </c>
      <c r="O217" s="26" t="s">
        <v>1807</v>
      </c>
      <c r="P217" s="26" t="s">
        <v>1808</v>
      </c>
      <c r="Q217" s="25" t="s">
        <v>646</v>
      </c>
      <c r="R217" s="26" t="s">
        <v>1809</v>
      </c>
      <c r="S217" s="15" t="s">
        <v>1810</v>
      </c>
      <c r="T217" s="52">
        <v>0</v>
      </c>
      <c r="U217" s="22" t="s">
        <v>1811</v>
      </c>
      <c r="V217" s="18" t="str">
        <f>+Sitio_Publico[[#This Row],[idcoleccion]]&amp;"-"&amp;Sitio_Publico[[#This Row],[id]]</f>
        <v>000-216</v>
      </c>
      <c r="W217" s="18">
        <f>+VLOOKUP(Sitio_Publico[[#This Row],[territorio]],Estructura!$AE$4:$AH$1067,4,0)</f>
        <v>30006307</v>
      </c>
      <c r="X217" s="18" t="str">
        <f>+VLOOKUP(Sitio_Publico[[#This Row],[tema]],Estructura!$G$4:$J$532,4,0)</f>
        <v>T-19</v>
      </c>
      <c r="Y217" s="18" t="str">
        <f>+VLOOKUP(Sitio_Publico[[#This Row],[contenido]],Estructura!$L$4:$O$473,4,0)</f>
        <v>C-8</v>
      </c>
      <c r="Z217" s="18" t="str">
        <f>+VLOOKUP(Sitio_Publico[[#This Row],[Filtro Integrado]],Estructura!$U$4:$W$529,3,0)</f>
        <v>FI-0</v>
      </c>
      <c r="AA217" s="18" t="str">
        <f>+VLOOKUP(Sitio_Publico[[#This Row],[Muestra]],Estructura!$Y$4:$AB$483,4,0)</f>
        <v>M-00076</v>
      </c>
    </row>
    <row r="218" spans="1:27" ht="48" x14ac:dyDescent="0.3">
      <c r="A218" s="16">
        <f t="shared" si="3"/>
        <v>217</v>
      </c>
      <c r="B218" s="47" t="s">
        <v>15118</v>
      </c>
      <c r="C218" s="13" t="s">
        <v>622</v>
      </c>
      <c r="D218" s="13" t="s">
        <v>623</v>
      </c>
      <c r="E218" s="44">
        <v>8108</v>
      </c>
      <c r="F218" s="13" t="s">
        <v>666</v>
      </c>
      <c r="G218" s="23" t="s">
        <v>625</v>
      </c>
      <c r="H218" s="42" t="s">
        <v>458</v>
      </c>
      <c r="I218" s="28" t="s">
        <v>169</v>
      </c>
      <c r="J218" s="12" t="s">
        <v>393</v>
      </c>
      <c r="K218" s="28" t="s">
        <v>745</v>
      </c>
      <c r="L218" s="12" t="s">
        <v>627</v>
      </c>
      <c r="M218" s="12" t="s">
        <v>628</v>
      </c>
      <c r="N218" s="12" t="s">
        <v>629</v>
      </c>
      <c r="O218" s="26" t="s">
        <v>1812</v>
      </c>
      <c r="P218" s="26" t="s">
        <v>1813</v>
      </c>
      <c r="Q218" s="25" t="s">
        <v>646</v>
      </c>
      <c r="R218" s="26" t="s">
        <v>1814</v>
      </c>
      <c r="S218" s="15" t="s">
        <v>1815</v>
      </c>
      <c r="T218" s="52">
        <v>0</v>
      </c>
      <c r="U218" s="22" t="s">
        <v>1816</v>
      </c>
      <c r="V218" s="18" t="str">
        <f>+Sitio_Publico[[#This Row],[idcoleccion]]&amp;"-"&amp;Sitio_Publico[[#This Row],[id]]</f>
        <v>000-217</v>
      </c>
      <c r="W218" s="18">
        <f>+VLOOKUP(Sitio_Publico[[#This Row],[territorio]],Estructura!$AE$4:$AH$1067,4,0)</f>
        <v>30008108</v>
      </c>
      <c r="X218" s="18" t="str">
        <f>+VLOOKUP(Sitio_Publico[[#This Row],[tema]],Estructura!$G$4:$J$532,4,0)</f>
        <v>T-15</v>
      </c>
      <c r="Y218" s="18" t="str">
        <f>+VLOOKUP(Sitio_Publico[[#This Row],[contenido]],Estructura!$L$4:$O$473,4,0)</f>
        <v>C-7</v>
      </c>
      <c r="Z218" s="18" t="str">
        <f>+VLOOKUP(Sitio_Publico[[#This Row],[Filtro Integrado]],Estructura!$U$4:$W$529,3,0)</f>
        <v>FI-0</v>
      </c>
      <c r="AA218" s="18" t="str">
        <f>+VLOOKUP(Sitio_Publico[[#This Row],[Muestra]],Estructura!$Y$4:$AB$483,4,0)</f>
        <v>M-00074</v>
      </c>
    </row>
    <row r="219" spans="1:27" ht="48" x14ac:dyDescent="0.3">
      <c r="A219" s="16">
        <f t="shared" si="3"/>
        <v>218</v>
      </c>
      <c r="B219" s="47" t="s">
        <v>15118</v>
      </c>
      <c r="C219" s="13" t="s">
        <v>622</v>
      </c>
      <c r="D219" s="13" t="s">
        <v>623</v>
      </c>
      <c r="E219" s="44">
        <v>9112</v>
      </c>
      <c r="F219" s="13" t="s">
        <v>688</v>
      </c>
      <c r="G219" s="23" t="s">
        <v>625</v>
      </c>
      <c r="H219" s="42" t="s">
        <v>458</v>
      </c>
      <c r="I219" s="28" t="s">
        <v>227</v>
      </c>
      <c r="J219" s="12" t="s">
        <v>393</v>
      </c>
      <c r="K219" s="28" t="s">
        <v>689</v>
      </c>
      <c r="L219" s="12" t="s">
        <v>627</v>
      </c>
      <c r="M219" s="12" t="s">
        <v>690</v>
      </c>
      <c r="N219" s="12" t="s">
        <v>629</v>
      </c>
      <c r="O219" s="26" t="s">
        <v>1817</v>
      </c>
      <c r="P219" s="26" t="s">
        <v>1818</v>
      </c>
      <c r="Q219" s="25" t="s">
        <v>646</v>
      </c>
      <c r="R219" s="26" t="s">
        <v>1819</v>
      </c>
      <c r="S219" s="15" t="s">
        <v>1820</v>
      </c>
      <c r="T219" s="52">
        <v>0</v>
      </c>
      <c r="U219" s="22" t="s">
        <v>1821</v>
      </c>
      <c r="V219" s="18" t="str">
        <f>+Sitio_Publico[[#This Row],[idcoleccion]]&amp;"-"&amp;Sitio_Publico[[#This Row],[id]]</f>
        <v>000-218</v>
      </c>
      <c r="W219" s="18">
        <f>+VLOOKUP(Sitio_Publico[[#This Row],[territorio]],Estructura!$AE$4:$AH$1067,4,0)</f>
        <v>30009112</v>
      </c>
      <c r="X219" s="18" t="str">
        <f>+VLOOKUP(Sitio_Publico[[#This Row],[tema]],Estructura!$G$4:$J$532,4,0)</f>
        <v>T-17</v>
      </c>
      <c r="Y219" s="18" t="str">
        <f>+VLOOKUP(Sitio_Publico[[#This Row],[contenido]],Estructura!$L$4:$O$473,4,0)</f>
        <v>C-7</v>
      </c>
      <c r="Z219" s="18" t="str">
        <f>+VLOOKUP(Sitio_Publico[[#This Row],[Filtro Integrado]],Estructura!$U$4:$W$529,3,0)</f>
        <v>FI-0</v>
      </c>
      <c r="AA219" s="18" t="str">
        <f>+VLOOKUP(Sitio_Publico[[#This Row],[Muestra]],Estructura!$Y$4:$AB$483,4,0)</f>
        <v>M-00068</v>
      </c>
    </row>
    <row r="220" spans="1:27" ht="48" x14ac:dyDescent="0.3">
      <c r="A220" s="16">
        <f t="shared" si="3"/>
        <v>219</v>
      </c>
      <c r="B220" s="47" t="s">
        <v>15118</v>
      </c>
      <c r="C220" s="13" t="s">
        <v>622</v>
      </c>
      <c r="D220" s="13" t="s">
        <v>623</v>
      </c>
      <c r="E220" s="44">
        <v>8203</v>
      </c>
      <c r="F220" s="13" t="s">
        <v>688</v>
      </c>
      <c r="G220" s="23" t="s">
        <v>639</v>
      </c>
      <c r="H220" s="42" t="s">
        <v>458</v>
      </c>
      <c r="I220" s="28" t="s">
        <v>176</v>
      </c>
      <c r="J220" s="12" t="s">
        <v>393</v>
      </c>
      <c r="K220" s="28" t="s">
        <v>689</v>
      </c>
      <c r="L220" s="12" t="s">
        <v>652</v>
      </c>
      <c r="M220" s="12" t="s">
        <v>690</v>
      </c>
      <c r="N220" s="12" t="s">
        <v>629</v>
      </c>
      <c r="O220" s="26" t="s">
        <v>1822</v>
      </c>
      <c r="P220" s="26" t="s">
        <v>1823</v>
      </c>
      <c r="Q220" s="25" t="s">
        <v>646</v>
      </c>
      <c r="R220" s="26" t="s">
        <v>1824</v>
      </c>
      <c r="S220" s="15" t="s">
        <v>1825</v>
      </c>
      <c r="T220" s="52">
        <v>0</v>
      </c>
      <c r="U220" s="22" t="s">
        <v>1826</v>
      </c>
      <c r="V220" s="18" t="str">
        <f>+Sitio_Publico[[#This Row],[idcoleccion]]&amp;"-"&amp;Sitio_Publico[[#This Row],[id]]</f>
        <v>000-219</v>
      </c>
      <c r="W220" s="18">
        <f>+VLOOKUP(Sitio_Publico[[#This Row],[territorio]],Estructura!$AE$4:$AH$1067,4,0)</f>
        <v>30008203</v>
      </c>
      <c r="X220" s="18" t="str">
        <f>+VLOOKUP(Sitio_Publico[[#This Row],[tema]],Estructura!$G$4:$J$532,4,0)</f>
        <v>T-17</v>
      </c>
      <c r="Y220" s="18" t="str">
        <f>+VLOOKUP(Sitio_Publico[[#This Row],[contenido]],Estructura!$L$4:$O$473,4,0)</f>
        <v>C-8</v>
      </c>
      <c r="Z220" s="18" t="str">
        <f>+VLOOKUP(Sitio_Publico[[#This Row],[Filtro Integrado]],Estructura!$U$4:$W$529,3,0)</f>
        <v>FI-0</v>
      </c>
      <c r="AA220" s="18" t="str">
        <f>+VLOOKUP(Sitio_Publico[[#This Row],[Muestra]],Estructura!$Y$4:$AB$483,4,0)</f>
        <v>M-00068</v>
      </c>
    </row>
    <row r="221" spans="1:27" ht="48" x14ac:dyDescent="0.3">
      <c r="A221" s="16">
        <f t="shared" si="3"/>
        <v>220</v>
      </c>
      <c r="B221" s="47" t="s">
        <v>15118</v>
      </c>
      <c r="C221" s="13" t="s">
        <v>622</v>
      </c>
      <c r="D221" s="13" t="s">
        <v>623</v>
      </c>
      <c r="E221" s="44">
        <v>6305</v>
      </c>
      <c r="F221" s="13" t="s">
        <v>767</v>
      </c>
      <c r="G221" s="23" t="s">
        <v>639</v>
      </c>
      <c r="H221" s="42" t="s">
        <v>458</v>
      </c>
      <c r="I221" s="28" t="s">
        <v>127</v>
      </c>
      <c r="J221" s="12" t="s">
        <v>393</v>
      </c>
      <c r="K221" s="28" t="s">
        <v>780</v>
      </c>
      <c r="L221" s="12" t="s">
        <v>652</v>
      </c>
      <c r="M221" s="12" t="s">
        <v>781</v>
      </c>
      <c r="N221" s="12" t="s">
        <v>629</v>
      </c>
      <c r="O221" s="26" t="s">
        <v>1827</v>
      </c>
      <c r="P221" s="26" t="s">
        <v>1828</v>
      </c>
      <c r="Q221" s="25" t="s">
        <v>646</v>
      </c>
      <c r="R221" s="26" t="s">
        <v>1829</v>
      </c>
      <c r="S221" s="15" t="s">
        <v>1830</v>
      </c>
      <c r="T221" s="52">
        <v>0</v>
      </c>
      <c r="U221" s="22" t="s">
        <v>1831</v>
      </c>
      <c r="V221" s="18" t="str">
        <f>+Sitio_Publico[[#This Row],[idcoleccion]]&amp;"-"&amp;Sitio_Publico[[#This Row],[id]]</f>
        <v>000-220</v>
      </c>
      <c r="W221" s="18">
        <f>+VLOOKUP(Sitio_Publico[[#This Row],[territorio]],Estructura!$AE$4:$AH$1067,4,0)</f>
        <v>30006305</v>
      </c>
      <c r="X221" s="18" t="str">
        <f>+VLOOKUP(Sitio_Publico[[#This Row],[tema]],Estructura!$G$4:$J$532,4,0)</f>
        <v>T-19</v>
      </c>
      <c r="Y221" s="18" t="str">
        <f>+VLOOKUP(Sitio_Publico[[#This Row],[contenido]],Estructura!$L$4:$O$473,4,0)</f>
        <v>C-8</v>
      </c>
      <c r="Z221" s="18" t="str">
        <f>+VLOOKUP(Sitio_Publico[[#This Row],[Filtro Integrado]],Estructura!$U$4:$W$529,3,0)</f>
        <v>FI-0</v>
      </c>
      <c r="AA221" s="18" t="str">
        <f>+VLOOKUP(Sitio_Publico[[#This Row],[Muestra]],Estructura!$Y$4:$AB$483,4,0)</f>
        <v>M-00076</v>
      </c>
    </row>
    <row r="222" spans="1:27" ht="48" x14ac:dyDescent="0.3">
      <c r="A222" s="16">
        <f t="shared" si="3"/>
        <v>221</v>
      </c>
      <c r="B222" s="47" t="s">
        <v>15118</v>
      </c>
      <c r="C222" s="13" t="s">
        <v>622</v>
      </c>
      <c r="D222" s="13" t="s">
        <v>623</v>
      </c>
      <c r="E222" s="44">
        <v>6107</v>
      </c>
      <c r="F222" s="13" t="s">
        <v>688</v>
      </c>
      <c r="G222" s="23" t="s">
        <v>625</v>
      </c>
      <c r="H222" s="42" t="s">
        <v>458</v>
      </c>
      <c r="I222" s="28" t="s">
        <v>106</v>
      </c>
      <c r="J222" s="12" t="s">
        <v>393</v>
      </c>
      <c r="K222" s="28" t="s">
        <v>689</v>
      </c>
      <c r="L222" s="12" t="s">
        <v>627</v>
      </c>
      <c r="M222" s="12" t="s">
        <v>690</v>
      </c>
      <c r="N222" s="12" t="s">
        <v>629</v>
      </c>
      <c r="O222" s="26" t="s">
        <v>1832</v>
      </c>
      <c r="P222" s="26" t="s">
        <v>1833</v>
      </c>
      <c r="Q222" s="25" t="s">
        <v>646</v>
      </c>
      <c r="R222" s="26" t="s">
        <v>1834</v>
      </c>
      <c r="S222" s="15" t="s">
        <v>1835</v>
      </c>
      <c r="T222" s="52">
        <v>0</v>
      </c>
      <c r="U222" s="22" t="s">
        <v>1836</v>
      </c>
      <c r="V222" s="18" t="str">
        <f>+Sitio_Publico[[#This Row],[idcoleccion]]&amp;"-"&amp;Sitio_Publico[[#This Row],[id]]</f>
        <v>000-221</v>
      </c>
      <c r="W222" s="18">
        <f>+VLOOKUP(Sitio_Publico[[#This Row],[territorio]],Estructura!$AE$4:$AH$1067,4,0)</f>
        <v>30006107</v>
      </c>
      <c r="X222" s="18" t="str">
        <f>+VLOOKUP(Sitio_Publico[[#This Row],[tema]],Estructura!$G$4:$J$532,4,0)</f>
        <v>T-17</v>
      </c>
      <c r="Y222" s="18" t="str">
        <f>+VLOOKUP(Sitio_Publico[[#This Row],[contenido]],Estructura!$L$4:$O$473,4,0)</f>
        <v>C-7</v>
      </c>
      <c r="Z222" s="18" t="str">
        <f>+VLOOKUP(Sitio_Publico[[#This Row],[Filtro Integrado]],Estructura!$U$4:$W$529,3,0)</f>
        <v>FI-0</v>
      </c>
      <c r="AA222" s="18" t="str">
        <f>+VLOOKUP(Sitio_Publico[[#This Row],[Muestra]],Estructura!$Y$4:$AB$483,4,0)</f>
        <v>M-00068</v>
      </c>
    </row>
    <row r="223" spans="1:27" ht="48" x14ac:dyDescent="0.3">
      <c r="A223" s="16">
        <f t="shared" si="3"/>
        <v>222</v>
      </c>
      <c r="B223" s="47" t="s">
        <v>15118</v>
      </c>
      <c r="C223" s="13" t="s">
        <v>622</v>
      </c>
      <c r="D223" s="13" t="s">
        <v>623</v>
      </c>
      <c r="E223" s="44">
        <v>5703</v>
      </c>
      <c r="F223" s="13" t="s">
        <v>666</v>
      </c>
      <c r="G223" s="23" t="s">
        <v>625</v>
      </c>
      <c r="H223" s="42" t="s">
        <v>458</v>
      </c>
      <c r="I223" s="28" t="s">
        <v>92</v>
      </c>
      <c r="J223" s="12" t="s">
        <v>393</v>
      </c>
      <c r="K223" s="28" t="s">
        <v>667</v>
      </c>
      <c r="L223" s="12" t="s">
        <v>627</v>
      </c>
      <c r="M223" s="12" t="s">
        <v>668</v>
      </c>
      <c r="N223" s="12" t="s">
        <v>629</v>
      </c>
      <c r="O223" s="26" t="s">
        <v>1837</v>
      </c>
      <c r="P223" s="26" t="s">
        <v>1838</v>
      </c>
      <c r="Q223" s="25" t="s">
        <v>646</v>
      </c>
      <c r="R223" s="26" t="s">
        <v>1839</v>
      </c>
      <c r="S223" s="15" t="s">
        <v>1840</v>
      </c>
      <c r="T223" s="52">
        <v>0</v>
      </c>
      <c r="U223" s="22" t="s">
        <v>1841</v>
      </c>
      <c r="V223" s="18" t="str">
        <f>+Sitio_Publico[[#This Row],[idcoleccion]]&amp;"-"&amp;Sitio_Publico[[#This Row],[id]]</f>
        <v>000-222</v>
      </c>
      <c r="W223" s="18">
        <f>+VLOOKUP(Sitio_Publico[[#This Row],[territorio]],Estructura!$AE$4:$AH$1067,4,0)</f>
        <v>30005703</v>
      </c>
      <c r="X223" s="18" t="str">
        <f>+VLOOKUP(Sitio_Publico[[#This Row],[tema]],Estructura!$G$4:$J$532,4,0)</f>
        <v>T-15</v>
      </c>
      <c r="Y223" s="18" t="str">
        <f>+VLOOKUP(Sitio_Publico[[#This Row],[contenido]],Estructura!$L$4:$O$473,4,0)</f>
        <v>C-7</v>
      </c>
      <c r="Z223" s="18" t="str">
        <f>+VLOOKUP(Sitio_Publico[[#This Row],[Filtro Integrado]],Estructura!$U$4:$W$529,3,0)</f>
        <v>FI-0</v>
      </c>
      <c r="AA223" s="18" t="str">
        <f>+VLOOKUP(Sitio_Publico[[#This Row],[Muestra]],Estructura!$Y$4:$AB$483,4,0)</f>
        <v>M-00066</v>
      </c>
    </row>
    <row r="224" spans="1:27" ht="48" x14ac:dyDescent="0.3">
      <c r="A224" s="16">
        <f t="shared" si="3"/>
        <v>223</v>
      </c>
      <c r="B224" s="47" t="s">
        <v>15118</v>
      </c>
      <c r="C224" s="13" t="s">
        <v>622</v>
      </c>
      <c r="D224" s="13" t="s">
        <v>623</v>
      </c>
      <c r="E224" s="44">
        <v>13301</v>
      </c>
      <c r="F224" s="13" t="s">
        <v>681</v>
      </c>
      <c r="G224" s="23" t="s">
        <v>625</v>
      </c>
      <c r="H224" s="42" t="s">
        <v>458</v>
      </c>
      <c r="I224" s="28" t="s">
        <v>331</v>
      </c>
      <c r="J224" s="12" t="s">
        <v>393</v>
      </c>
      <c r="K224" s="28" t="s">
        <v>793</v>
      </c>
      <c r="L224" s="12" t="s">
        <v>627</v>
      </c>
      <c r="M224" s="12" t="s">
        <v>794</v>
      </c>
      <c r="N224" s="12" t="s">
        <v>629</v>
      </c>
      <c r="O224" s="26" t="s">
        <v>1842</v>
      </c>
      <c r="P224" s="26" t="s">
        <v>1843</v>
      </c>
      <c r="Q224" s="25" t="s">
        <v>646</v>
      </c>
      <c r="R224" s="26" t="s">
        <v>1844</v>
      </c>
      <c r="S224" s="15" t="s">
        <v>1845</v>
      </c>
      <c r="T224" s="52">
        <v>0</v>
      </c>
      <c r="U224" s="22" t="s">
        <v>1846</v>
      </c>
      <c r="V224" s="18" t="str">
        <f>+Sitio_Publico[[#This Row],[idcoleccion]]&amp;"-"&amp;Sitio_Publico[[#This Row],[id]]</f>
        <v>000-223</v>
      </c>
      <c r="W224" s="18">
        <f>+VLOOKUP(Sitio_Publico[[#This Row],[territorio]],Estructura!$AE$4:$AH$1067,4,0)</f>
        <v>30013301</v>
      </c>
      <c r="X224" s="18" t="str">
        <f>+VLOOKUP(Sitio_Publico[[#This Row],[tema]],Estructura!$G$4:$J$532,4,0)</f>
        <v>T-16</v>
      </c>
      <c r="Y224" s="18" t="str">
        <f>+VLOOKUP(Sitio_Publico[[#This Row],[contenido]],Estructura!$L$4:$O$473,4,0)</f>
        <v>C-7</v>
      </c>
      <c r="Z224" s="18" t="str">
        <f>+VLOOKUP(Sitio_Publico[[#This Row],[Filtro Integrado]],Estructura!$U$4:$W$529,3,0)</f>
        <v>FI-0</v>
      </c>
      <c r="AA224" s="18" t="str">
        <f>+VLOOKUP(Sitio_Publico[[#This Row],[Muestra]],Estructura!$Y$4:$AB$483,4,0)</f>
        <v>M-00077</v>
      </c>
    </row>
    <row r="225" spans="1:27" ht="36" x14ac:dyDescent="0.3">
      <c r="A225" s="16">
        <f t="shared" si="3"/>
        <v>224</v>
      </c>
      <c r="B225" s="47" t="s">
        <v>15118</v>
      </c>
      <c r="C225" s="13" t="s">
        <v>637</v>
      </c>
      <c r="D225" s="13" t="s">
        <v>623</v>
      </c>
      <c r="E225" s="44">
        <v>7</v>
      </c>
      <c r="F225" s="13" t="s">
        <v>638</v>
      </c>
      <c r="G225" s="23" t="s">
        <v>732</v>
      </c>
      <c r="H225" s="42" t="s">
        <v>457</v>
      </c>
      <c r="I225" s="28" t="s">
        <v>370</v>
      </c>
      <c r="J225" s="12" t="s">
        <v>393</v>
      </c>
      <c r="K225" s="28" t="s">
        <v>733</v>
      </c>
      <c r="L225" s="12" t="s">
        <v>641</v>
      </c>
      <c r="M225" s="12" t="s">
        <v>642</v>
      </c>
      <c r="N225" s="12" t="s">
        <v>643</v>
      </c>
      <c r="O225" s="26" t="s">
        <v>1847</v>
      </c>
      <c r="P225" s="26" t="s">
        <v>1848</v>
      </c>
      <c r="Q225" s="25" t="s">
        <v>646</v>
      </c>
      <c r="R225" s="26" t="s">
        <v>1849</v>
      </c>
      <c r="S225" s="15" t="s">
        <v>1850</v>
      </c>
      <c r="T225" s="52">
        <v>0</v>
      </c>
      <c r="U225" s="22" t="s">
        <v>1852</v>
      </c>
      <c r="V225" s="18" t="str">
        <f>+Sitio_Publico[[#This Row],[idcoleccion]]&amp;"-"&amp;Sitio_Publico[[#This Row],[id]]</f>
        <v>000-224</v>
      </c>
      <c r="W225" s="18">
        <f>+VLOOKUP(Sitio_Publico[[#This Row],[territorio]],Estructura!$AE$4:$AH$1067,4,0)</f>
        <v>20000007</v>
      </c>
      <c r="X225" s="18" t="str">
        <f>+VLOOKUP(Sitio_Publico[[#This Row],[tema]],Estructura!$G$4:$J$532,4,0)</f>
        <v>T-14</v>
      </c>
      <c r="Y225" s="18" t="str">
        <f>+VLOOKUP(Sitio_Publico[[#This Row],[contenido]],Estructura!$L$4:$O$473,4,0)</f>
        <v>C-10</v>
      </c>
      <c r="Z225" s="18" t="str">
        <f>+VLOOKUP(Sitio_Publico[[#This Row],[Filtro Integrado]],Estructura!$U$4:$W$529,3,0)</f>
        <v>FI-0</v>
      </c>
      <c r="AA225" s="18" t="str">
        <f>+VLOOKUP(Sitio_Publico[[#This Row],[Muestra]],Estructura!$Y$4:$AB$483,4,0)</f>
        <v>M-00072</v>
      </c>
    </row>
    <row r="226" spans="1:27" ht="40.799999999999997" x14ac:dyDescent="0.3">
      <c r="A226" s="16">
        <f t="shared" si="3"/>
        <v>225</v>
      </c>
      <c r="B226" s="47" t="s">
        <v>15118</v>
      </c>
      <c r="C226" s="13" t="s">
        <v>622</v>
      </c>
      <c r="D226" s="13" t="s">
        <v>623</v>
      </c>
      <c r="E226" s="44">
        <v>3</v>
      </c>
      <c r="F226" s="13" t="s">
        <v>466</v>
      </c>
      <c r="G226" s="23" t="s">
        <v>625</v>
      </c>
      <c r="H226" s="42" t="s">
        <v>457</v>
      </c>
      <c r="I226" s="28" t="s">
        <v>366</v>
      </c>
      <c r="J226" s="12" t="s">
        <v>393</v>
      </c>
      <c r="K226" s="28" t="s">
        <v>1853</v>
      </c>
      <c r="L226" s="12" t="s">
        <v>1854</v>
      </c>
      <c r="M226" s="12" t="s">
        <v>713</v>
      </c>
      <c r="N226" s="12" t="s">
        <v>1855</v>
      </c>
      <c r="O226" s="26" t="s">
        <v>1856</v>
      </c>
      <c r="P226" s="26" t="s">
        <v>1857</v>
      </c>
      <c r="Q226" s="25" t="s">
        <v>646</v>
      </c>
      <c r="R226" s="26" t="s">
        <v>1858</v>
      </c>
      <c r="S226" s="15" t="s">
        <v>1859</v>
      </c>
      <c r="T226" s="52">
        <v>0</v>
      </c>
      <c r="U226" s="22" t="s">
        <v>1860</v>
      </c>
      <c r="V226" s="18" t="str">
        <f>+Sitio_Publico[[#This Row],[idcoleccion]]&amp;"-"&amp;Sitio_Publico[[#This Row],[id]]</f>
        <v>000-225</v>
      </c>
      <c r="W226" s="18">
        <f>+VLOOKUP(Sitio_Publico[[#This Row],[territorio]],Estructura!$AE$4:$AH$1067,4,0)</f>
        <v>20000003</v>
      </c>
      <c r="X226" s="18" t="str">
        <f>+VLOOKUP(Sitio_Publico[[#This Row],[tema]],Estructura!$G$4:$J$532,4,0)</f>
        <v>T-18</v>
      </c>
      <c r="Y226" s="18" t="str">
        <f>+VLOOKUP(Sitio_Publico[[#This Row],[contenido]],Estructura!$L$4:$O$473,4,0)</f>
        <v>C-7</v>
      </c>
      <c r="Z226" s="18" t="str">
        <f>+VLOOKUP(Sitio_Publico[[#This Row],[Filtro Integrado]],Estructura!$U$4:$W$529,3,0)</f>
        <v>FI-0</v>
      </c>
      <c r="AA226" s="18" t="str">
        <f>+VLOOKUP(Sitio_Publico[[#This Row],[Muestra]],Estructura!$Y$4:$AB$483,4,0)</f>
        <v>M-000101</v>
      </c>
    </row>
    <row r="227" spans="1:27" ht="48" x14ac:dyDescent="0.3">
      <c r="A227" s="16">
        <f t="shared" si="3"/>
        <v>226</v>
      </c>
      <c r="B227" s="47" t="s">
        <v>15118</v>
      </c>
      <c r="C227" s="13" t="s">
        <v>622</v>
      </c>
      <c r="D227" s="13" t="s">
        <v>623</v>
      </c>
      <c r="E227" s="44">
        <v>8202</v>
      </c>
      <c r="F227" s="13" t="s">
        <v>688</v>
      </c>
      <c r="G227" s="23" t="s">
        <v>639</v>
      </c>
      <c r="H227" s="42" t="s">
        <v>458</v>
      </c>
      <c r="I227" s="28" t="s">
        <v>175</v>
      </c>
      <c r="J227" s="12" t="s">
        <v>393</v>
      </c>
      <c r="K227" s="28" t="s">
        <v>703</v>
      </c>
      <c r="L227" s="12" t="s">
        <v>652</v>
      </c>
      <c r="M227" s="12" t="s">
        <v>704</v>
      </c>
      <c r="N227" s="12" t="s">
        <v>629</v>
      </c>
      <c r="O227" s="26" t="s">
        <v>1861</v>
      </c>
      <c r="P227" s="26" t="s">
        <v>1862</v>
      </c>
      <c r="Q227" s="25" t="s">
        <v>646</v>
      </c>
      <c r="R227" s="26" t="s">
        <v>1863</v>
      </c>
      <c r="S227" s="15" t="s">
        <v>1864</v>
      </c>
      <c r="T227" s="52">
        <v>0</v>
      </c>
      <c r="U227" s="22" t="s">
        <v>1865</v>
      </c>
      <c r="V227" s="18" t="str">
        <f>+Sitio_Publico[[#This Row],[idcoleccion]]&amp;"-"&amp;Sitio_Publico[[#This Row],[id]]</f>
        <v>000-226</v>
      </c>
      <c r="W227" s="18">
        <f>+VLOOKUP(Sitio_Publico[[#This Row],[territorio]],Estructura!$AE$4:$AH$1067,4,0)</f>
        <v>30008202</v>
      </c>
      <c r="X227" s="18" t="str">
        <f>+VLOOKUP(Sitio_Publico[[#This Row],[tema]],Estructura!$G$4:$J$532,4,0)</f>
        <v>T-17</v>
      </c>
      <c r="Y227" s="18" t="str">
        <f>+VLOOKUP(Sitio_Publico[[#This Row],[contenido]],Estructura!$L$4:$O$473,4,0)</f>
        <v>C-8</v>
      </c>
      <c r="Z227" s="18" t="str">
        <f>+VLOOKUP(Sitio_Publico[[#This Row],[Filtro Integrado]],Estructura!$U$4:$W$529,3,0)</f>
        <v>FI-0</v>
      </c>
      <c r="AA227" s="18" t="str">
        <f>+VLOOKUP(Sitio_Publico[[#This Row],[Muestra]],Estructura!$Y$4:$AB$483,4,0)</f>
        <v>M-00069</v>
      </c>
    </row>
    <row r="228" spans="1:27" ht="51" x14ac:dyDescent="0.3">
      <c r="A228" s="16">
        <f t="shared" si="3"/>
        <v>227</v>
      </c>
      <c r="B228" s="47" t="s">
        <v>15118</v>
      </c>
      <c r="C228" s="13" t="s">
        <v>622</v>
      </c>
      <c r="D228" s="13" t="s">
        <v>623</v>
      </c>
      <c r="E228" s="44">
        <v>13505</v>
      </c>
      <c r="F228" s="13" t="s">
        <v>624</v>
      </c>
      <c r="G228" s="23" t="s">
        <v>625</v>
      </c>
      <c r="H228" s="42" t="s">
        <v>458</v>
      </c>
      <c r="I228" s="28" t="s">
        <v>342</v>
      </c>
      <c r="J228" s="12" t="s">
        <v>393</v>
      </c>
      <c r="K228" s="28" t="s">
        <v>626</v>
      </c>
      <c r="L228" s="12" t="s">
        <v>627</v>
      </c>
      <c r="M228" s="12" t="s">
        <v>628</v>
      </c>
      <c r="N228" s="12" t="s">
        <v>629</v>
      </c>
      <c r="O228" s="26" t="s">
        <v>1866</v>
      </c>
      <c r="P228" s="26" t="s">
        <v>1867</v>
      </c>
      <c r="Q228" s="25" t="s">
        <v>632</v>
      </c>
      <c r="R228" s="26" t="s">
        <v>1868</v>
      </c>
      <c r="S228" s="15" t="s">
        <v>1869</v>
      </c>
      <c r="T228" s="52">
        <v>0</v>
      </c>
      <c r="U228" s="22" t="s">
        <v>1870</v>
      </c>
      <c r="V228" s="18" t="str">
        <f>+Sitio_Publico[[#This Row],[idcoleccion]]&amp;"-"&amp;Sitio_Publico[[#This Row],[id]]</f>
        <v>000-227</v>
      </c>
      <c r="W228" s="18">
        <f>+VLOOKUP(Sitio_Publico[[#This Row],[territorio]],Estructura!$AE$4:$AH$1067,4,0)</f>
        <v>30013505</v>
      </c>
      <c r="X228" s="18" t="str">
        <f>+VLOOKUP(Sitio_Publico[[#This Row],[tema]],Estructura!$G$4:$J$532,4,0)</f>
        <v>T-13</v>
      </c>
      <c r="Y228" s="18" t="str">
        <f>+VLOOKUP(Sitio_Publico[[#This Row],[contenido]],Estructura!$L$4:$O$473,4,0)</f>
        <v>C-7</v>
      </c>
      <c r="Z228" s="18" t="str">
        <f>+VLOOKUP(Sitio_Publico[[#This Row],[Filtro Integrado]],Estructura!$U$4:$W$529,3,0)</f>
        <v>FI-0</v>
      </c>
      <c r="AA228" s="18" t="str">
        <f>+VLOOKUP(Sitio_Publico[[#This Row],[Muestra]],Estructura!$Y$4:$AB$483,4,0)</f>
        <v>M-00063</v>
      </c>
    </row>
    <row r="229" spans="1:27" ht="48" x14ac:dyDescent="0.3">
      <c r="A229" s="16">
        <f t="shared" si="3"/>
        <v>228</v>
      </c>
      <c r="B229" s="47" t="s">
        <v>15118</v>
      </c>
      <c r="C229" s="13" t="s">
        <v>622</v>
      </c>
      <c r="D229" s="13" t="s">
        <v>623</v>
      </c>
      <c r="E229" s="44">
        <v>13202</v>
      </c>
      <c r="F229" s="13" t="s">
        <v>688</v>
      </c>
      <c r="G229" s="23" t="s">
        <v>639</v>
      </c>
      <c r="H229" s="42" t="s">
        <v>458</v>
      </c>
      <c r="I229" s="28" t="s">
        <v>329</v>
      </c>
      <c r="J229" s="12" t="s">
        <v>393</v>
      </c>
      <c r="K229" s="28" t="s">
        <v>689</v>
      </c>
      <c r="L229" s="12" t="s">
        <v>652</v>
      </c>
      <c r="M229" s="12" t="s">
        <v>690</v>
      </c>
      <c r="N229" s="12" t="s">
        <v>629</v>
      </c>
      <c r="O229" s="26" t="s">
        <v>1871</v>
      </c>
      <c r="P229" s="26" t="s">
        <v>1872</v>
      </c>
      <c r="Q229" s="25" t="s">
        <v>646</v>
      </c>
      <c r="R229" s="26" t="s">
        <v>1873</v>
      </c>
      <c r="S229" s="15" t="s">
        <v>1874</v>
      </c>
      <c r="T229" s="52">
        <v>0</v>
      </c>
      <c r="U229" s="22" t="s">
        <v>1875</v>
      </c>
      <c r="V229" s="18" t="str">
        <f>+Sitio_Publico[[#This Row],[idcoleccion]]&amp;"-"&amp;Sitio_Publico[[#This Row],[id]]</f>
        <v>000-228</v>
      </c>
      <c r="W229" s="18">
        <f>+VLOOKUP(Sitio_Publico[[#This Row],[territorio]],Estructura!$AE$4:$AH$1067,4,0)</f>
        <v>30013202</v>
      </c>
      <c r="X229" s="18" t="str">
        <f>+VLOOKUP(Sitio_Publico[[#This Row],[tema]],Estructura!$G$4:$J$532,4,0)</f>
        <v>T-17</v>
      </c>
      <c r="Y229" s="18" t="str">
        <f>+VLOOKUP(Sitio_Publico[[#This Row],[contenido]],Estructura!$L$4:$O$473,4,0)</f>
        <v>C-8</v>
      </c>
      <c r="Z229" s="18" t="str">
        <f>+VLOOKUP(Sitio_Publico[[#This Row],[Filtro Integrado]],Estructura!$U$4:$W$529,3,0)</f>
        <v>FI-0</v>
      </c>
      <c r="AA229" s="18" t="str">
        <f>+VLOOKUP(Sitio_Publico[[#This Row],[Muestra]],Estructura!$Y$4:$AB$483,4,0)</f>
        <v>M-00068</v>
      </c>
    </row>
    <row r="230" spans="1:27" ht="40.799999999999997" x14ac:dyDescent="0.3">
      <c r="A230" s="16">
        <f t="shared" si="3"/>
        <v>229</v>
      </c>
      <c r="B230" s="47" t="s">
        <v>15118</v>
      </c>
      <c r="C230" s="13" t="s">
        <v>637</v>
      </c>
      <c r="D230" s="13" t="s">
        <v>623</v>
      </c>
      <c r="E230" s="44">
        <v>11</v>
      </c>
      <c r="F230" s="13" t="s">
        <v>638</v>
      </c>
      <c r="G230" s="23" t="s">
        <v>732</v>
      </c>
      <c r="H230" s="42" t="s">
        <v>458</v>
      </c>
      <c r="I230" s="28" t="s">
        <v>18</v>
      </c>
      <c r="J230" s="12" t="s">
        <v>393</v>
      </c>
      <c r="K230" s="28" t="s">
        <v>1315</v>
      </c>
      <c r="L230" s="12" t="s">
        <v>641</v>
      </c>
      <c r="M230" s="12" t="s">
        <v>642</v>
      </c>
      <c r="N230" s="12" t="s">
        <v>643</v>
      </c>
      <c r="O230" s="26" t="s">
        <v>1876</v>
      </c>
      <c r="P230" s="26" t="s">
        <v>1877</v>
      </c>
      <c r="Q230" s="25" t="s">
        <v>646</v>
      </c>
      <c r="R230" s="26" t="s">
        <v>1878</v>
      </c>
      <c r="S230" s="15" t="s">
        <v>1879</v>
      </c>
      <c r="T230" s="52">
        <v>0</v>
      </c>
      <c r="U230" s="22" t="s">
        <v>1880</v>
      </c>
      <c r="V230" s="18" t="str">
        <f>+Sitio_Publico[[#This Row],[idcoleccion]]&amp;"-"&amp;Sitio_Publico[[#This Row],[id]]</f>
        <v>000-229</v>
      </c>
      <c r="W230" s="18">
        <f>+VLOOKUP(Sitio_Publico[[#This Row],[territorio]],Estructura!$AE$4:$AH$1067,4,0)</f>
        <v>30004301</v>
      </c>
      <c r="X230" s="18" t="str">
        <f>+VLOOKUP(Sitio_Publico[[#This Row],[tema]],Estructura!$G$4:$J$532,4,0)</f>
        <v>T-14</v>
      </c>
      <c r="Y230" s="18" t="str">
        <f>+VLOOKUP(Sitio_Publico[[#This Row],[contenido]],Estructura!$L$4:$O$473,4,0)</f>
        <v>C-10</v>
      </c>
      <c r="Z230" s="18" t="str">
        <f>+VLOOKUP(Sitio_Publico[[#This Row],[Filtro Integrado]],Estructura!$U$4:$W$529,3,0)</f>
        <v>FI-0</v>
      </c>
      <c r="AA230" s="18" t="str">
        <f>+VLOOKUP(Sitio_Publico[[#This Row],[Muestra]],Estructura!$Y$4:$AB$483,4,0)</f>
        <v>M-00089</v>
      </c>
    </row>
    <row r="231" spans="1:27" ht="71.400000000000006" x14ac:dyDescent="0.3">
      <c r="A231" s="16">
        <f t="shared" si="3"/>
        <v>230</v>
      </c>
      <c r="B231" s="47" t="s">
        <v>15118</v>
      </c>
      <c r="C231" s="13" t="s">
        <v>637</v>
      </c>
      <c r="D231" s="13" t="s">
        <v>623</v>
      </c>
      <c r="E231" s="44">
        <v>52</v>
      </c>
      <c r="F231" s="13" t="s">
        <v>1591</v>
      </c>
      <c r="G231" s="23" t="s">
        <v>1394</v>
      </c>
      <c r="H231" s="42" t="s">
        <v>458</v>
      </c>
      <c r="I231" s="28" t="s">
        <v>235</v>
      </c>
      <c r="J231" s="12" t="s">
        <v>393</v>
      </c>
      <c r="K231" s="28" t="s">
        <v>1881</v>
      </c>
      <c r="L231" s="12" t="s">
        <v>641</v>
      </c>
      <c r="M231" s="12" t="s">
        <v>642</v>
      </c>
      <c r="N231" s="12" t="s">
        <v>643</v>
      </c>
      <c r="O231" s="26" t="s">
        <v>1882</v>
      </c>
      <c r="P231" s="26" t="s">
        <v>1883</v>
      </c>
      <c r="Q231" s="25" t="s">
        <v>646</v>
      </c>
      <c r="R231" s="26" t="s">
        <v>1723</v>
      </c>
      <c r="S231" s="15" t="s">
        <v>1884</v>
      </c>
      <c r="T231" s="52">
        <v>0</v>
      </c>
      <c r="U231" s="22" t="s">
        <v>1885</v>
      </c>
      <c r="V231" s="18" t="str">
        <f>+Sitio_Publico[[#This Row],[idcoleccion]]&amp;"-"&amp;Sitio_Publico[[#This Row],[id]]</f>
        <v>000-230</v>
      </c>
      <c r="W231" s="18">
        <f>+VLOOKUP(Sitio_Publico[[#This Row],[territorio]],Estructura!$AE$4:$AH$1067,4,0)</f>
        <v>30009120</v>
      </c>
      <c r="X231" s="18" t="str">
        <f>+VLOOKUP(Sitio_Publico[[#This Row],[tema]],Estructura!$G$4:$J$532,4,0)</f>
        <v>T-24</v>
      </c>
      <c r="Y231" s="18" t="str">
        <f>+VLOOKUP(Sitio_Publico[[#This Row],[contenido]],Estructura!$L$4:$O$473,4,0)</f>
        <v>C-12</v>
      </c>
      <c r="Z231" s="18" t="str">
        <f>+VLOOKUP(Sitio_Publico[[#This Row],[Filtro Integrado]],Estructura!$U$4:$W$529,3,0)</f>
        <v>FI-0</v>
      </c>
      <c r="AA231" s="18" t="str">
        <f>+VLOOKUP(Sitio_Publico[[#This Row],[Muestra]],Estructura!$Y$4:$AB$483,4,0)</f>
        <v>M-000102</v>
      </c>
    </row>
    <row r="232" spans="1:27" ht="48" x14ac:dyDescent="0.3">
      <c r="A232" s="16">
        <f t="shared" si="3"/>
        <v>231</v>
      </c>
      <c r="B232" s="47" t="s">
        <v>15118</v>
      </c>
      <c r="C232" s="13" t="s">
        <v>622</v>
      </c>
      <c r="D232" s="13" t="s">
        <v>623</v>
      </c>
      <c r="E232" s="44">
        <v>10304</v>
      </c>
      <c r="F232" s="13" t="s">
        <v>666</v>
      </c>
      <c r="G232" s="23" t="s">
        <v>639</v>
      </c>
      <c r="H232" s="42" t="s">
        <v>458</v>
      </c>
      <c r="I232" s="28" t="s">
        <v>270</v>
      </c>
      <c r="J232" s="12" t="s">
        <v>393</v>
      </c>
      <c r="K232" s="28" t="s">
        <v>888</v>
      </c>
      <c r="L232" s="12" t="s">
        <v>652</v>
      </c>
      <c r="M232" s="12" t="s">
        <v>704</v>
      </c>
      <c r="N232" s="12" t="s">
        <v>629</v>
      </c>
      <c r="O232" s="26" t="s">
        <v>1886</v>
      </c>
      <c r="P232" s="26" t="s">
        <v>1887</v>
      </c>
      <c r="Q232" s="25" t="s">
        <v>646</v>
      </c>
      <c r="R232" s="26" t="s">
        <v>1888</v>
      </c>
      <c r="S232" s="15" t="s">
        <v>1889</v>
      </c>
      <c r="T232" s="52">
        <v>0</v>
      </c>
      <c r="U232" s="22" t="s">
        <v>1890</v>
      </c>
      <c r="V232" s="18" t="str">
        <f>+Sitio_Publico[[#This Row],[idcoleccion]]&amp;"-"&amp;Sitio_Publico[[#This Row],[id]]</f>
        <v>000-231</v>
      </c>
      <c r="W232" s="18">
        <f>+VLOOKUP(Sitio_Publico[[#This Row],[territorio]],Estructura!$AE$4:$AH$1067,4,0)</f>
        <v>30010304</v>
      </c>
      <c r="X232" s="18" t="str">
        <f>+VLOOKUP(Sitio_Publico[[#This Row],[tema]],Estructura!$G$4:$J$532,4,0)</f>
        <v>T-15</v>
      </c>
      <c r="Y232" s="18" t="str">
        <f>+VLOOKUP(Sitio_Publico[[#This Row],[contenido]],Estructura!$L$4:$O$473,4,0)</f>
        <v>C-8</v>
      </c>
      <c r="Z232" s="18" t="str">
        <f>+VLOOKUP(Sitio_Publico[[#This Row],[Filtro Integrado]],Estructura!$U$4:$W$529,3,0)</f>
        <v>FI-0</v>
      </c>
      <c r="AA232" s="18" t="str">
        <f>+VLOOKUP(Sitio_Publico[[#This Row],[Muestra]],Estructura!$Y$4:$AB$483,4,0)</f>
        <v>M-00082</v>
      </c>
    </row>
    <row r="233" spans="1:27" ht="48" x14ac:dyDescent="0.3">
      <c r="A233" s="16">
        <f t="shared" si="3"/>
        <v>232</v>
      </c>
      <c r="B233" s="47" t="s">
        <v>15118</v>
      </c>
      <c r="C233" s="13" t="s">
        <v>622</v>
      </c>
      <c r="D233" s="13" t="s">
        <v>623</v>
      </c>
      <c r="E233" s="44">
        <v>5705</v>
      </c>
      <c r="F233" s="13" t="s">
        <v>666</v>
      </c>
      <c r="G233" s="23" t="s">
        <v>625</v>
      </c>
      <c r="H233" s="42" t="s">
        <v>458</v>
      </c>
      <c r="I233" s="28" t="s">
        <v>94</v>
      </c>
      <c r="J233" s="12" t="s">
        <v>393</v>
      </c>
      <c r="K233" s="28" t="s">
        <v>667</v>
      </c>
      <c r="L233" s="12" t="s">
        <v>627</v>
      </c>
      <c r="M233" s="12" t="s">
        <v>668</v>
      </c>
      <c r="N233" s="12" t="s">
        <v>629</v>
      </c>
      <c r="O233" s="26" t="s">
        <v>1891</v>
      </c>
      <c r="P233" s="26" t="s">
        <v>1892</v>
      </c>
      <c r="Q233" s="25" t="s">
        <v>646</v>
      </c>
      <c r="R233" s="26" t="s">
        <v>1893</v>
      </c>
      <c r="S233" s="15" t="s">
        <v>1894</v>
      </c>
      <c r="T233" s="52">
        <v>0</v>
      </c>
      <c r="U233" s="22" t="s">
        <v>1895</v>
      </c>
      <c r="V233" s="18" t="str">
        <f>+Sitio_Publico[[#This Row],[idcoleccion]]&amp;"-"&amp;Sitio_Publico[[#This Row],[id]]</f>
        <v>000-232</v>
      </c>
      <c r="W233" s="18">
        <f>+VLOOKUP(Sitio_Publico[[#This Row],[territorio]],Estructura!$AE$4:$AH$1067,4,0)</f>
        <v>30005705</v>
      </c>
      <c r="X233" s="18" t="str">
        <f>+VLOOKUP(Sitio_Publico[[#This Row],[tema]],Estructura!$G$4:$J$532,4,0)</f>
        <v>T-15</v>
      </c>
      <c r="Y233" s="18" t="str">
        <f>+VLOOKUP(Sitio_Publico[[#This Row],[contenido]],Estructura!$L$4:$O$473,4,0)</f>
        <v>C-7</v>
      </c>
      <c r="Z233" s="18" t="str">
        <f>+VLOOKUP(Sitio_Publico[[#This Row],[Filtro Integrado]],Estructura!$U$4:$W$529,3,0)</f>
        <v>FI-0</v>
      </c>
      <c r="AA233" s="18" t="str">
        <f>+VLOOKUP(Sitio_Publico[[#This Row],[Muestra]],Estructura!$Y$4:$AB$483,4,0)</f>
        <v>M-00066</v>
      </c>
    </row>
    <row r="234" spans="1:27" ht="40.799999999999997" x14ac:dyDescent="0.3">
      <c r="A234" s="16">
        <f t="shared" si="3"/>
        <v>233</v>
      </c>
      <c r="B234" s="47" t="s">
        <v>15118</v>
      </c>
      <c r="C234" s="13" t="s">
        <v>622</v>
      </c>
      <c r="D234" s="13" t="s">
        <v>623</v>
      </c>
      <c r="E234" s="44">
        <v>14107</v>
      </c>
      <c r="F234" s="13" t="s">
        <v>814</v>
      </c>
      <c r="G234" s="23" t="s">
        <v>710</v>
      </c>
      <c r="H234" s="42" t="s">
        <v>458</v>
      </c>
      <c r="I234" s="28" t="s">
        <v>353</v>
      </c>
      <c r="J234" s="12" t="s">
        <v>393</v>
      </c>
      <c r="K234" s="28" t="s">
        <v>815</v>
      </c>
      <c r="L234" s="12" t="s">
        <v>712</v>
      </c>
      <c r="M234" s="12" t="s">
        <v>713</v>
      </c>
      <c r="N234" s="12" t="s">
        <v>714</v>
      </c>
      <c r="O234" s="26" t="s">
        <v>1896</v>
      </c>
      <c r="P234" s="26" t="s">
        <v>1897</v>
      </c>
      <c r="Q234" s="25" t="s">
        <v>646</v>
      </c>
      <c r="R234" s="26" t="s">
        <v>1898</v>
      </c>
      <c r="S234" s="15" t="s">
        <v>1899</v>
      </c>
      <c r="T234" s="52">
        <v>0</v>
      </c>
      <c r="U234" s="22" t="s">
        <v>1900</v>
      </c>
      <c r="V234" s="18" t="str">
        <f>+Sitio_Publico[[#This Row],[idcoleccion]]&amp;"-"&amp;Sitio_Publico[[#This Row],[id]]</f>
        <v>000-233</v>
      </c>
      <c r="W234" s="18">
        <f>+VLOOKUP(Sitio_Publico[[#This Row],[territorio]],Estructura!$AE$4:$AH$1067,4,0)</f>
        <v>30014107</v>
      </c>
      <c r="X234" s="18" t="str">
        <f>+VLOOKUP(Sitio_Publico[[#This Row],[tema]],Estructura!$G$4:$J$532,4,0)</f>
        <v>T-20</v>
      </c>
      <c r="Y234" s="18" t="str">
        <f>+VLOOKUP(Sitio_Publico[[#This Row],[contenido]],Estructura!$L$4:$O$473,4,0)</f>
        <v>C-9</v>
      </c>
      <c r="Z234" s="18" t="str">
        <f>+VLOOKUP(Sitio_Publico[[#This Row],[Filtro Integrado]],Estructura!$U$4:$W$529,3,0)</f>
        <v>FI-0</v>
      </c>
      <c r="AA234" s="18" t="str">
        <f>+VLOOKUP(Sitio_Publico[[#This Row],[Muestra]],Estructura!$Y$4:$AB$483,4,0)</f>
        <v>M-00079</v>
      </c>
    </row>
    <row r="235" spans="1:27" ht="51" x14ac:dyDescent="0.3">
      <c r="A235" s="16">
        <f t="shared" si="3"/>
        <v>234</v>
      </c>
      <c r="B235" s="47" t="s">
        <v>15118</v>
      </c>
      <c r="C235" s="13" t="s">
        <v>622</v>
      </c>
      <c r="D235" s="13" t="s">
        <v>623</v>
      </c>
      <c r="E235" s="44">
        <v>11201</v>
      </c>
      <c r="F235" s="13" t="s">
        <v>624</v>
      </c>
      <c r="G235" s="23" t="s">
        <v>625</v>
      </c>
      <c r="H235" s="42" t="s">
        <v>458</v>
      </c>
      <c r="I235" s="28" t="s">
        <v>280</v>
      </c>
      <c r="J235" s="12" t="s">
        <v>393</v>
      </c>
      <c r="K235" s="28" t="s">
        <v>651</v>
      </c>
      <c r="L235" s="12" t="s">
        <v>627</v>
      </c>
      <c r="M235" s="12" t="s">
        <v>653</v>
      </c>
      <c r="N235" s="12" t="s">
        <v>629</v>
      </c>
      <c r="O235" s="26" t="s">
        <v>1901</v>
      </c>
      <c r="P235" s="26" t="s">
        <v>1902</v>
      </c>
      <c r="Q235" s="25" t="s">
        <v>646</v>
      </c>
      <c r="R235" s="26" t="s">
        <v>1903</v>
      </c>
      <c r="S235" s="15" t="s">
        <v>1904</v>
      </c>
      <c r="T235" s="52">
        <v>0</v>
      </c>
      <c r="U235" s="22" t="s">
        <v>1905</v>
      </c>
      <c r="V235" s="18" t="str">
        <f>+Sitio_Publico[[#This Row],[idcoleccion]]&amp;"-"&amp;Sitio_Publico[[#This Row],[id]]</f>
        <v>000-234</v>
      </c>
      <c r="W235" s="18">
        <f>+VLOOKUP(Sitio_Publico[[#This Row],[territorio]],Estructura!$AE$4:$AH$1067,4,0)</f>
        <v>30011201</v>
      </c>
      <c r="X235" s="18" t="str">
        <f>+VLOOKUP(Sitio_Publico[[#This Row],[tema]],Estructura!$G$4:$J$532,4,0)</f>
        <v>T-13</v>
      </c>
      <c r="Y235" s="18" t="str">
        <f>+VLOOKUP(Sitio_Publico[[#This Row],[contenido]],Estructura!$L$4:$O$473,4,0)</f>
        <v>C-7</v>
      </c>
      <c r="Z235" s="18" t="str">
        <f>+VLOOKUP(Sitio_Publico[[#This Row],[Filtro Integrado]],Estructura!$U$4:$W$529,3,0)</f>
        <v>FI-0</v>
      </c>
      <c r="AA235" s="18" t="str">
        <f>+VLOOKUP(Sitio_Publico[[#This Row],[Muestra]],Estructura!$Y$4:$AB$483,4,0)</f>
        <v>M-00065</v>
      </c>
    </row>
    <row r="236" spans="1:27" ht="48" x14ac:dyDescent="0.3">
      <c r="A236" s="16">
        <f t="shared" si="3"/>
        <v>235</v>
      </c>
      <c r="B236" s="47" t="s">
        <v>15118</v>
      </c>
      <c r="C236" s="13" t="s">
        <v>622</v>
      </c>
      <c r="D236" s="13" t="s">
        <v>623</v>
      </c>
      <c r="E236" s="44">
        <v>15202</v>
      </c>
      <c r="F236" s="13" t="s">
        <v>767</v>
      </c>
      <c r="G236" s="23" t="s">
        <v>639</v>
      </c>
      <c r="H236" s="42" t="s">
        <v>458</v>
      </c>
      <c r="I236" s="28" t="s">
        <v>362</v>
      </c>
      <c r="J236" s="12" t="s">
        <v>393</v>
      </c>
      <c r="K236" s="28" t="s">
        <v>768</v>
      </c>
      <c r="L236" s="12" t="s">
        <v>652</v>
      </c>
      <c r="M236" s="12" t="s">
        <v>653</v>
      </c>
      <c r="N236" s="12" t="s">
        <v>629</v>
      </c>
      <c r="O236" s="26" t="s">
        <v>1906</v>
      </c>
      <c r="P236" s="26" t="s">
        <v>1907</v>
      </c>
      <c r="Q236" s="25" t="s">
        <v>646</v>
      </c>
      <c r="R236" s="26" t="s">
        <v>1908</v>
      </c>
      <c r="S236" s="15" t="s">
        <v>1909</v>
      </c>
      <c r="T236" s="52">
        <v>0</v>
      </c>
      <c r="U236" s="22" t="s">
        <v>1910</v>
      </c>
      <c r="V236" s="18" t="str">
        <f>+Sitio_Publico[[#This Row],[idcoleccion]]&amp;"-"&amp;Sitio_Publico[[#This Row],[id]]</f>
        <v>000-235</v>
      </c>
      <c r="W236" s="18">
        <f>+VLOOKUP(Sitio_Publico[[#This Row],[territorio]],Estructura!$AE$4:$AH$1067,4,0)</f>
        <v>30015202</v>
      </c>
      <c r="X236" s="18" t="str">
        <f>+VLOOKUP(Sitio_Publico[[#This Row],[tema]],Estructura!$G$4:$J$532,4,0)</f>
        <v>T-19</v>
      </c>
      <c r="Y236" s="18" t="str">
        <f>+VLOOKUP(Sitio_Publico[[#This Row],[contenido]],Estructura!$L$4:$O$473,4,0)</f>
        <v>C-8</v>
      </c>
      <c r="Z236" s="18" t="str">
        <f>+VLOOKUP(Sitio_Publico[[#This Row],[Filtro Integrado]],Estructura!$U$4:$W$529,3,0)</f>
        <v>FI-0</v>
      </c>
      <c r="AA236" s="18" t="str">
        <f>+VLOOKUP(Sitio_Publico[[#This Row],[Muestra]],Estructura!$Y$4:$AB$483,4,0)</f>
        <v>M-00075</v>
      </c>
    </row>
    <row r="237" spans="1:27" ht="48" x14ac:dyDescent="0.3">
      <c r="A237" s="16">
        <f t="shared" si="3"/>
        <v>236</v>
      </c>
      <c r="B237" s="47" t="s">
        <v>15118</v>
      </c>
      <c r="C237" s="13" t="s">
        <v>622</v>
      </c>
      <c r="D237" s="13" t="s">
        <v>623</v>
      </c>
      <c r="E237" s="44">
        <v>6106</v>
      </c>
      <c r="F237" s="13" t="s">
        <v>624</v>
      </c>
      <c r="G237" s="23" t="s">
        <v>639</v>
      </c>
      <c r="H237" s="42" t="s">
        <v>458</v>
      </c>
      <c r="I237" s="28" t="s">
        <v>105</v>
      </c>
      <c r="J237" s="12" t="s">
        <v>393</v>
      </c>
      <c r="K237" s="28" t="s">
        <v>651</v>
      </c>
      <c r="L237" s="12" t="s">
        <v>652</v>
      </c>
      <c r="M237" s="12" t="s">
        <v>653</v>
      </c>
      <c r="N237" s="12" t="s">
        <v>629</v>
      </c>
      <c r="O237" s="26" t="s">
        <v>1911</v>
      </c>
      <c r="P237" s="26" t="s">
        <v>1912</v>
      </c>
      <c r="Q237" s="25" t="s">
        <v>646</v>
      </c>
      <c r="R237" s="26" t="s">
        <v>1913</v>
      </c>
      <c r="S237" s="15" t="s">
        <v>1914</v>
      </c>
      <c r="T237" s="52">
        <v>0</v>
      </c>
      <c r="U237" s="22" t="s">
        <v>1915</v>
      </c>
      <c r="V237" s="18" t="str">
        <f>+Sitio_Publico[[#This Row],[idcoleccion]]&amp;"-"&amp;Sitio_Publico[[#This Row],[id]]</f>
        <v>000-236</v>
      </c>
      <c r="W237" s="18">
        <f>+VLOOKUP(Sitio_Publico[[#This Row],[territorio]],Estructura!$AE$4:$AH$1067,4,0)</f>
        <v>30006106</v>
      </c>
      <c r="X237" s="18" t="str">
        <f>+VLOOKUP(Sitio_Publico[[#This Row],[tema]],Estructura!$G$4:$J$532,4,0)</f>
        <v>T-13</v>
      </c>
      <c r="Y237" s="18" t="str">
        <f>+VLOOKUP(Sitio_Publico[[#This Row],[contenido]],Estructura!$L$4:$O$473,4,0)</f>
        <v>C-8</v>
      </c>
      <c r="Z237" s="18" t="str">
        <f>+VLOOKUP(Sitio_Publico[[#This Row],[Filtro Integrado]],Estructura!$U$4:$W$529,3,0)</f>
        <v>FI-0</v>
      </c>
      <c r="AA237" s="18" t="str">
        <f>+VLOOKUP(Sitio_Publico[[#This Row],[Muestra]],Estructura!$Y$4:$AB$483,4,0)</f>
        <v>M-00065</v>
      </c>
    </row>
    <row r="238" spans="1:27" ht="48" x14ac:dyDescent="0.3">
      <c r="A238" s="16">
        <f t="shared" si="3"/>
        <v>237</v>
      </c>
      <c r="B238" s="47" t="s">
        <v>15118</v>
      </c>
      <c r="C238" s="13" t="s">
        <v>622</v>
      </c>
      <c r="D238" s="13" t="s">
        <v>623</v>
      </c>
      <c r="E238" s="44">
        <v>10307</v>
      </c>
      <c r="F238" s="13" t="s">
        <v>688</v>
      </c>
      <c r="G238" s="23" t="s">
        <v>625</v>
      </c>
      <c r="H238" s="42" t="s">
        <v>458</v>
      </c>
      <c r="I238" s="28" t="s">
        <v>273</v>
      </c>
      <c r="J238" s="12" t="s">
        <v>393</v>
      </c>
      <c r="K238" s="28" t="s">
        <v>689</v>
      </c>
      <c r="L238" s="12" t="s">
        <v>627</v>
      </c>
      <c r="M238" s="12" t="s">
        <v>690</v>
      </c>
      <c r="N238" s="12" t="s">
        <v>629</v>
      </c>
      <c r="O238" s="26" t="s">
        <v>1916</v>
      </c>
      <c r="P238" s="26" t="s">
        <v>1917</v>
      </c>
      <c r="Q238" s="25" t="s">
        <v>646</v>
      </c>
      <c r="R238" s="26" t="s">
        <v>1918</v>
      </c>
      <c r="S238" s="15" t="s">
        <v>1919</v>
      </c>
      <c r="T238" s="52">
        <v>0</v>
      </c>
      <c r="U238" s="22" t="s">
        <v>1920</v>
      </c>
      <c r="V238" s="18" t="str">
        <f>+Sitio_Publico[[#This Row],[idcoleccion]]&amp;"-"&amp;Sitio_Publico[[#This Row],[id]]</f>
        <v>000-237</v>
      </c>
      <c r="W238" s="18">
        <f>+VLOOKUP(Sitio_Publico[[#This Row],[territorio]],Estructura!$AE$4:$AH$1067,4,0)</f>
        <v>30010307</v>
      </c>
      <c r="X238" s="18" t="str">
        <f>+VLOOKUP(Sitio_Publico[[#This Row],[tema]],Estructura!$G$4:$J$532,4,0)</f>
        <v>T-17</v>
      </c>
      <c r="Y238" s="18" t="str">
        <f>+VLOOKUP(Sitio_Publico[[#This Row],[contenido]],Estructura!$L$4:$O$473,4,0)</f>
        <v>C-7</v>
      </c>
      <c r="Z238" s="18" t="str">
        <f>+VLOOKUP(Sitio_Publico[[#This Row],[Filtro Integrado]],Estructura!$U$4:$W$529,3,0)</f>
        <v>FI-0</v>
      </c>
      <c r="AA238" s="18" t="str">
        <f>+VLOOKUP(Sitio_Publico[[#This Row],[Muestra]],Estructura!$Y$4:$AB$483,4,0)</f>
        <v>M-00068</v>
      </c>
    </row>
    <row r="239" spans="1:27" ht="48" x14ac:dyDescent="0.3">
      <c r="A239" s="16">
        <f t="shared" si="3"/>
        <v>238</v>
      </c>
      <c r="B239" s="47" t="s">
        <v>15118</v>
      </c>
      <c r="C239" s="13" t="s">
        <v>622</v>
      </c>
      <c r="D239" s="13" t="s">
        <v>623</v>
      </c>
      <c r="E239" s="44">
        <v>16303</v>
      </c>
      <c r="F239" s="13" t="s">
        <v>681</v>
      </c>
      <c r="G239" s="23" t="s">
        <v>639</v>
      </c>
      <c r="H239" s="42" t="s">
        <v>458</v>
      </c>
      <c r="I239" s="28" t="s">
        <v>203</v>
      </c>
      <c r="J239" s="12" t="s">
        <v>393</v>
      </c>
      <c r="K239" s="28" t="s">
        <v>682</v>
      </c>
      <c r="L239" s="12" t="s">
        <v>652</v>
      </c>
      <c r="M239" s="12" t="s">
        <v>653</v>
      </c>
      <c r="N239" s="12" t="s">
        <v>629</v>
      </c>
      <c r="O239" s="26" t="s">
        <v>1921</v>
      </c>
      <c r="P239" s="26" t="s">
        <v>1922</v>
      </c>
      <c r="Q239" s="25" t="s">
        <v>646</v>
      </c>
      <c r="R239" s="26" t="s">
        <v>1923</v>
      </c>
      <c r="S239" s="15" t="s">
        <v>1924</v>
      </c>
      <c r="T239" s="52">
        <v>0</v>
      </c>
      <c r="U239" s="22" t="s">
        <v>1925</v>
      </c>
      <c r="V239" s="18" t="str">
        <f>+Sitio_Publico[[#This Row],[idcoleccion]]&amp;"-"&amp;Sitio_Publico[[#This Row],[id]]</f>
        <v>000-238</v>
      </c>
      <c r="W239" s="18">
        <f>+VLOOKUP(Sitio_Publico[[#This Row],[territorio]],Estructura!$AE$4:$AH$1067,4,0)</f>
        <v>30016303</v>
      </c>
      <c r="X239" s="18" t="str">
        <f>+VLOOKUP(Sitio_Publico[[#This Row],[tema]],Estructura!$G$4:$J$532,4,0)</f>
        <v>T-16</v>
      </c>
      <c r="Y239" s="18" t="str">
        <f>+VLOOKUP(Sitio_Publico[[#This Row],[contenido]],Estructura!$L$4:$O$473,4,0)</f>
        <v>C-8</v>
      </c>
      <c r="Z239" s="18" t="str">
        <f>+VLOOKUP(Sitio_Publico[[#This Row],[Filtro Integrado]],Estructura!$U$4:$W$529,3,0)</f>
        <v>FI-0</v>
      </c>
      <c r="AA239" s="18" t="str">
        <f>+VLOOKUP(Sitio_Publico[[#This Row],[Muestra]],Estructura!$Y$4:$AB$483,4,0)</f>
        <v>M-00067</v>
      </c>
    </row>
    <row r="240" spans="1:27" ht="48" x14ac:dyDescent="0.3">
      <c r="A240" s="16">
        <f t="shared" si="3"/>
        <v>239</v>
      </c>
      <c r="B240" s="47" t="s">
        <v>15118</v>
      </c>
      <c r="C240" s="13" t="s">
        <v>622</v>
      </c>
      <c r="D240" s="13" t="s">
        <v>623</v>
      </c>
      <c r="E240" s="44">
        <v>13118</v>
      </c>
      <c r="F240" s="13" t="s">
        <v>681</v>
      </c>
      <c r="G240" s="23" t="s">
        <v>639</v>
      </c>
      <c r="H240" s="42" t="s">
        <v>458</v>
      </c>
      <c r="I240" s="28" t="s">
        <v>314</v>
      </c>
      <c r="J240" s="12" t="s">
        <v>393</v>
      </c>
      <c r="K240" s="28" t="s">
        <v>793</v>
      </c>
      <c r="L240" s="12" t="s">
        <v>652</v>
      </c>
      <c r="M240" s="12" t="s">
        <v>794</v>
      </c>
      <c r="N240" s="12" t="s">
        <v>629</v>
      </c>
      <c r="O240" s="26" t="s">
        <v>1926</v>
      </c>
      <c r="P240" s="26" t="s">
        <v>1927</v>
      </c>
      <c r="Q240" s="25" t="s">
        <v>646</v>
      </c>
      <c r="R240" s="26" t="s">
        <v>1928</v>
      </c>
      <c r="S240" s="15" t="s">
        <v>1929</v>
      </c>
      <c r="T240" s="52">
        <v>0</v>
      </c>
      <c r="U240" s="22" t="s">
        <v>1930</v>
      </c>
      <c r="V240" s="18" t="str">
        <f>+Sitio_Publico[[#This Row],[idcoleccion]]&amp;"-"&amp;Sitio_Publico[[#This Row],[id]]</f>
        <v>000-239</v>
      </c>
      <c r="W240" s="18">
        <f>+VLOOKUP(Sitio_Publico[[#This Row],[territorio]],Estructura!$AE$4:$AH$1067,4,0)</f>
        <v>30013118</v>
      </c>
      <c r="X240" s="18" t="str">
        <f>+VLOOKUP(Sitio_Publico[[#This Row],[tema]],Estructura!$G$4:$J$532,4,0)</f>
        <v>T-16</v>
      </c>
      <c r="Y240" s="18" t="str">
        <f>+VLOOKUP(Sitio_Publico[[#This Row],[contenido]],Estructura!$L$4:$O$473,4,0)</f>
        <v>C-8</v>
      </c>
      <c r="Z240" s="18" t="str">
        <f>+VLOOKUP(Sitio_Publico[[#This Row],[Filtro Integrado]],Estructura!$U$4:$W$529,3,0)</f>
        <v>FI-0</v>
      </c>
      <c r="AA240" s="18" t="str">
        <f>+VLOOKUP(Sitio_Publico[[#This Row],[Muestra]],Estructura!$Y$4:$AB$483,4,0)</f>
        <v>M-00077</v>
      </c>
    </row>
    <row r="241" spans="1:27" ht="48" x14ac:dyDescent="0.3">
      <c r="A241" s="16">
        <f t="shared" si="3"/>
        <v>240</v>
      </c>
      <c r="B241" s="47" t="s">
        <v>15118</v>
      </c>
      <c r="C241" s="13" t="s">
        <v>622</v>
      </c>
      <c r="D241" s="13" t="s">
        <v>623</v>
      </c>
      <c r="E241" s="44">
        <v>13303</v>
      </c>
      <c r="F241" s="13" t="s">
        <v>688</v>
      </c>
      <c r="G241" s="23" t="s">
        <v>639</v>
      </c>
      <c r="H241" s="42" t="s">
        <v>458</v>
      </c>
      <c r="I241" s="28" t="s">
        <v>333</v>
      </c>
      <c r="J241" s="12" t="s">
        <v>393</v>
      </c>
      <c r="K241" s="28" t="s">
        <v>689</v>
      </c>
      <c r="L241" s="12" t="s">
        <v>652</v>
      </c>
      <c r="M241" s="12" t="s">
        <v>690</v>
      </c>
      <c r="N241" s="12" t="s">
        <v>629</v>
      </c>
      <c r="O241" s="26" t="s">
        <v>1931</v>
      </c>
      <c r="P241" s="26" t="s">
        <v>1932</v>
      </c>
      <c r="Q241" s="25" t="s">
        <v>646</v>
      </c>
      <c r="R241" s="26" t="s">
        <v>1933</v>
      </c>
      <c r="S241" s="15" t="s">
        <v>1934</v>
      </c>
      <c r="T241" s="52">
        <v>0</v>
      </c>
      <c r="U241" s="22" t="s">
        <v>1935</v>
      </c>
      <c r="V241" s="18" t="str">
        <f>+Sitio_Publico[[#This Row],[idcoleccion]]&amp;"-"&amp;Sitio_Publico[[#This Row],[id]]</f>
        <v>000-240</v>
      </c>
      <c r="W241" s="18">
        <f>+VLOOKUP(Sitio_Publico[[#This Row],[territorio]],Estructura!$AE$4:$AH$1067,4,0)</f>
        <v>30013303</v>
      </c>
      <c r="X241" s="18" t="str">
        <f>+VLOOKUP(Sitio_Publico[[#This Row],[tema]],Estructura!$G$4:$J$532,4,0)</f>
        <v>T-17</v>
      </c>
      <c r="Y241" s="18" t="str">
        <f>+VLOOKUP(Sitio_Publico[[#This Row],[contenido]],Estructura!$L$4:$O$473,4,0)</f>
        <v>C-8</v>
      </c>
      <c r="Z241" s="18" t="str">
        <f>+VLOOKUP(Sitio_Publico[[#This Row],[Filtro Integrado]],Estructura!$U$4:$W$529,3,0)</f>
        <v>FI-0</v>
      </c>
      <c r="AA241" s="18" t="str">
        <f>+VLOOKUP(Sitio_Publico[[#This Row],[Muestra]],Estructura!$Y$4:$AB$483,4,0)</f>
        <v>M-00068</v>
      </c>
    </row>
    <row r="242" spans="1:27" ht="48" x14ac:dyDescent="0.3">
      <c r="A242" s="16">
        <f t="shared" si="3"/>
        <v>241</v>
      </c>
      <c r="B242" s="47" t="s">
        <v>15118</v>
      </c>
      <c r="C242" s="13" t="s">
        <v>622</v>
      </c>
      <c r="D242" s="13" t="s">
        <v>623</v>
      </c>
      <c r="E242" s="44">
        <v>10210</v>
      </c>
      <c r="F242" s="13" t="s">
        <v>767</v>
      </c>
      <c r="G242" s="23" t="s">
        <v>639</v>
      </c>
      <c r="H242" s="42" t="s">
        <v>458</v>
      </c>
      <c r="I242" s="28" t="s">
        <v>266</v>
      </c>
      <c r="J242" s="12" t="s">
        <v>393</v>
      </c>
      <c r="K242" s="28" t="s">
        <v>768</v>
      </c>
      <c r="L242" s="12" t="s">
        <v>652</v>
      </c>
      <c r="M242" s="12" t="s">
        <v>653</v>
      </c>
      <c r="N242" s="12" t="s">
        <v>629</v>
      </c>
      <c r="O242" s="26" t="s">
        <v>1936</v>
      </c>
      <c r="P242" s="26" t="s">
        <v>1937</v>
      </c>
      <c r="Q242" s="25" t="s">
        <v>646</v>
      </c>
      <c r="R242" s="26" t="s">
        <v>1938</v>
      </c>
      <c r="S242" s="15" t="s">
        <v>1939</v>
      </c>
      <c r="T242" s="52">
        <v>0</v>
      </c>
      <c r="U242" s="22" t="s">
        <v>1940</v>
      </c>
      <c r="V242" s="18" t="str">
        <f>+Sitio_Publico[[#This Row],[idcoleccion]]&amp;"-"&amp;Sitio_Publico[[#This Row],[id]]</f>
        <v>000-241</v>
      </c>
      <c r="W242" s="18">
        <f>+VLOOKUP(Sitio_Publico[[#This Row],[territorio]],Estructura!$AE$4:$AH$1067,4,0)</f>
        <v>30010210</v>
      </c>
      <c r="X242" s="18" t="str">
        <f>+VLOOKUP(Sitio_Publico[[#This Row],[tema]],Estructura!$G$4:$J$532,4,0)</f>
        <v>T-19</v>
      </c>
      <c r="Y242" s="18" t="str">
        <f>+VLOOKUP(Sitio_Publico[[#This Row],[contenido]],Estructura!$L$4:$O$473,4,0)</f>
        <v>C-8</v>
      </c>
      <c r="Z242" s="18" t="str">
        <f>+VLOOKUP(Sitio_Publico[[#This Row],[Filtro Integrado]],Estructura!$U$4:$W$529,3,0)</f>
        <v>FI-0</v>
      </c>
      <c r="AA242" s="18" t="str">
        <f>+VLOOKUP(Sitio_Publico[[#This Row],[Muestra]],Estructura!$Y$4:$AB$483,4,0)</f>
        <v>M-00075</v>
      </c>
    </row>
    <row r="243" spans="1:27" ht="48" x14ac:dyDescent="0.3">
      <c r="A243" s="16">
        <f t="shared" si="3"/>
        <v>242</v>
      </c>
      <c r="B243" s="47" t="s">
        <v>15118</v>
      </c>
      <c r="C243" s="13" t="s">
        <v>622</v>
      </c>
      <c r="D243" s="13" t="s">
        <v>623</v>
      </c>
      <c r="E243" s="44">
        <v>11</v>
      </c>
      <c r="F243" s="13" t="s">
        <v>688</v>
      </c>
      <c r="G243" s="23" t="s">
        <v>639</v>
      </c>
      <c r="H243" s="42" t="s">
        <v>457</v>
      </c>
      <c r="I243" s="28" t="s">
        <v>374</v>
      </c>
      <c r="J243" s="12" t="s">
        <v>393</v>
      </c>
      <c r="K243" s="28" t="s">
        <v>1941</v>
      </c>
      <c r="L243" s="12" t="s">
        <v>652</v>
      </c>
      <c r="M243" s="12" t="s">
        <v>653</v>
      </c>
      <c r="N243" s="12" t="s">
        <v>629</v>
      </c>
      <c r="O243" s="26" t="s">
        <v>1942</v>
      </c>
      <c r="P243" s="26" t="s">
        <v>1943</v>
      </c>
      <c r="Q243" s="25" t="s">
        <v>646</v>
      </c>
      <c r="R243" s="26" t="s">
        <v>1944</v>
      </c>
      <c r="S243" s="15" t="s">
        <v>1945</v>
      </c>
      <c r="T243" s="52">
        <v>0</v>
      </c>
      <c r="U243" s="22" t="s">
        <v>1946</v>
      </c>
      <c r="V243" s="18" t="str">
        <f>+Sitio_Publico[[#This Row],[idcoleccion]]&amp;"-"&amp;Sitio_Publico[[#This Row],[id]]</f>
        <v>000-242</v>
      </c>
      <c r="W243" s="18">
        <f>+VLOOKUP(Sitio_Publico[[#This Row],[territorio]],Estructura!$AE$4:$AH$1067,4,0)</f>
        <v>20000011</v>
      </c>
      <c r="X243" s="18" t="str">
        <f>+VLOOKUP(Sitio_Publico[[#This Row],[tema]],Estructura!$G$4:$J$532,4,0)</f>
        <v>T-17</v>
      </c>
      <c r="Y243" s="18" t="str">
        <f>+VLOOKUP(Sitio_Publico[[#This Row],[contenido]],Estructura!$L$4:$O$473,4,0)</f>
        <v>C-8</v>
      </c>
      <c r="Z243" s="18" t="str">
        <f>+VLOOKUP(Sitio_Publico[[#This Row],[Filtro Integrado]],Estructura!$U$4:$W$529,3,0)</f>
        <v>FI-0</v>
      </c>
      <c r="AA243" s="18" t="str">
        <f>+VLOOKUP(Sitio_Publico[[#This Row],[Muestra]],Estructura!$Y$4:$AB$483,4,0)</f>
        <v>M-00071</v>
      </c>
    </row>
    <row r="244" spans="1:27" ht="72" x14ac:dyDescent="0.3">
      <c r="A244" s="16">
        <f t="shared" si="3"/>
        <v>243</v>
      </c>
      <c r="B244" s="47" t="s">
        <v>15118</v>
      </c>
      <c r="C244" s="13" t="s">
        <v>622</v>
      </c>
      <c r="D244" s="13" t="s">
        <v>623</v>
      </c>
      <c r="E244" s="44">
        <v>13404</v>
      </c>
      <c r="F244" s="13" t="s">
        <v>624</v>
      </c>
      <c r="G244" s="23" t="s">
        <v>639</v>
      </c>
      <c r="H244" s="42" t="s">
        <v>458</v>
      </c>
      <c r="I244" s="28" t="s">
        <v>337</v>
      </c>
      <c r="J244" s="12" t="s">
        <v>393</v>
      </c>
      <c r="K244" s="28" t="s">
        <v>626</v>
      </c>
      <c r="L244" s="12" t="s">
        <v>652</v>
      </c>
      <c r="M244" s="12" t="s">
        <v>1170</v>
      </c>
      <c r="N244" s="12" t="s">
        <v>629</v>
      </c>
      <c r="O244" s="26" t="s">
        <v>1947</v>
      </c>
      <c r="P244" s="26" t="s">
        <v>1948</v>
      </c>
      <c r="Q244" s="25" t="s">
        <v>646</v>
      </c>
      <c r="R244" s="26" t="s">
        <v>1949</v>
      </c>
      <c r="S244" s="15" t="s">
        <v>1950</v>
      </c>
      <c r="T244" s="52">
        <v>0</v>
      </c>
      <c r="U244" s="22" t="s">
        <v>1951</v>
      </c>
      <c r="V244" s="18" t="str">
        <f>+Sitio_Publico[[#This Row],[idcoleccion]]&amp;"-"&amp;Sitio_Publico[[#This Row],[id]]</f>
        <v>000-243</v>
      </c>
      <c r="W244" s="18">
        <f>+VLOOKUP(Sitio_Publico[[#This Row],[territorio]],Estructura!$AE$4:$AH$1067,4,0)</f>
        <v>30013404</v>
      </c>
      <c r="X244" s="18" t="str">
        <f>+VLOOKUP(Sitio_Publico[[#This Row],[tema]],Estructura!$G$4:$J$532,4,0)</f>
        <v>T-13</v>
      </c>
      <c r="Y244" s="18" t="str">
        <f>+VLOOKUP(Sitio_Publico[[#This Row],[contenido]],Estructura!$L$4:$O$473,4,0)</f>
        <v>C-8</v>
      </c>
      <c r="Z244" s="18" t="str">
        <f>+VLOOKUP(Sitio_Publico[[#This Row],[Filtro Integrado]],Estructura!$U$4:$W$529,3,0)</f>
        <v>FI-0</v>
      </c>
      <c r="AA244" s="18" t="str">
        <f>+VLOOKUP(Sitio_Publico[[#This Row],[Muestra]],Estructura!$Y$4:$AB$483,4,0)</f>
        <v>M-00063</v>
      </c>
    </row>
    <row r="245" spans="1:27" ht="40.799999999999997" x14ac:dyDescent="0.3">
      <c r="A245" s="16">
        <f t="shared" si="3"/>
        <v>244</v>
      </c>
      <c r="B245" s="47" t="s">
        <v>15118</v>
      </c>
      <c r="C245" s="13" t="s">
        <v>622</v>
      </c>
      <c r="D245" s="13" t="s">
        <v>623</v>
      </c>
      <c r="E245" s="44">
        <v>3304</v>
      </c>
      <c r="F245" s="13" t="s">
        <v>814</v>
      </c>
      <c r="G245" s="23" t="s">
        <v>710</v>
      </c>
      <c r="H245" s="42" t="s">
        <v>458</v>
      </c>
      <c r="I245" s="28" t="s">
        <v>49</v>
      </c>
      <c r="J245" s="12" t="s">
        <v>393</v>
      </c>
      <c r="K245" s="28" t="s">
        <v>815</v>
      </c>
      <c r="L245" s="12" t="s">
        <v>712</v>
      </c>
      <c r="M245" s="12" t="s">
        <v>713</v>
      </c>
      <c r="N245" s="12" t="s">
        <v>714</v>
      </c>
      <c r="O245" s="26" t="s">
        <v>1952</v>
      </c>
      <c r="P245" s="26" t="s">
        <v>1953</v>
      </c>
      <c r="Q245" s="25" t="s">
        <v>646</v>
      </c>
      <c r="R245" s="26" t="s">
        <v>1954</v>
      </c>
      <c r="S245" s="15" t="s">
        <v>1955</v>
      </c>
      <c r="T245" s="52">
        <v>0</v>
      </c>
      <c r="U245" s="22" t="s">
        <v>1956</v>
      </c>
      <c r="V245" s="18" t="str">
        <f>+Sitio_Publico[[#This Row],[idcoleccion]]&amp;"-"&amp;Sitio_Publico[[#This Row],[id]]</f>
        <v>000-244</v>
      </c>
      <c r="W245" s="18">
        <f>+VLOOKUP(Sitio_Publico[[#This Row],[territorio]],Estructura!$AE$4:$AH$1067,4,0)</f>
        <v>30003304</v>
      </c>
      <c r="X245" s="18" t="str">
        <f>+VLOOKUP(Sitio_Publico[[#This Row],[tema]],Estructura!$G$4:$J$532,4,0)</f>
        <v>T-20</v>
      </c>
      <c r="Y245" s="18" t="str">
        <f>+VLOOKUP(Sitio_Publico[[#This Row],[contenido]],Estructura!$L$4:$O$473,4,0)</f>
        <v>C-9</v>
      </c>
      <c r="Z245" s="18" t="str">
        <f>+VLOOKUP(Sitio_Publico[[#This Row],[Filtro Integrado]],Estructura!$U$4:$W$529,3,0)</f>
        <v>FI-0</v>
      </c>
      <c r="AA245" s="18" t="str">
        <f>+VLOOKUP(Sitio_Publico[[#This Row],[Muestra]],Estructura!$Y$4:$AB$483,4,0)</f>
        <v>M-00079</v>
      </c>
    </row>
    <row r="246" spans="1:27" ht="48" x14ac:dyDescent="0.3">
      <c r="A246" s="16">
        <f t="shared" si="3"/>
        <v>245</v>
      </c>
      <c r="B246" s="47" t="s">
        <v>15118</v>
      </c>
      <c r="C246" s="13" t="s">
        <v>622</v>
      </c>
      <c r="D246" s="13" t="s">
        <v>623</v>
      </c>
      <c r="E246" s="44">
        <v>5801</v>
      </c>
      <c r="F246" s="13" t="s">
        <v>666</v>
      </c>
      <c r="G246" s="23" t="s">
        <v>639</v>
      </c>
      <c r="H246" s="42" t="s">
        <v>458</v>
      </c>
      <c r="I246" s="28" t="s">
        <v>96</v>
      </c>
      <c r="J246" s="12" t="s">
        <v>393</v>
      </c>
      <c r="K246" s="28" t="s">
        <v>745</v>
      </c>
      <c r="L246" s="12" t="s">
        <v>652</v>
      </c>
      <c r="M246" s="12" t="s">
        <v>628</v>
      </c>
      <c r="N246" s="12" t="s">
        <v>629</v>
      </c>
      <c r="O246" s="26" t="s">
        <v>1957</v>
      </c>
      <c r="P246" s="26" t="s">
        <v>1958</v>
      </c>
      <c r="Q246" s="25" t="s">
        <v>646</v>
      </c>
      <c r="R246" s="26" t="s">
        <v>1959</v>
      </c>
      <c r="S246" s="15" t="s">
        <v>1960</v>
      </c>
      <c r="T246" s="52">
        <v>0</v>
      </c>
      <c r="U246" s="22" t="s">
        <v>1961</v>
      </c>
      <c r="V246" s="18" t="str">
        <f>+Sitio_Publico[[#This Row],[idcoleccion]]&amp;"-"&amp;Sitio_Publico[[#This Row],[id]]</f>
        <v>000-245</v>
      </c>
      <c r="W246" s="18">
        <f>+VLOOKUP(Sitio_Publico[[#This Row],[territorio]],Estructura!$AE$4:$AH$1067,4,0)</f>
        <v>30005801</v>
      </c>
      <c r="X246" s="18" t="str">
        <f>+VLOOKUP(Sitio_Publico[[#This Row],[tema]],Estructura!$G$4:$J$532,4,0)</f>
        <v>T-15</v>
      </c>
      <c r="Y246" s="18" t="str">
        <f>+VLOOKUP(Sitio_Publico[[#This Row],[contenido]],Estructura!$L$4:$O$473,4,0)</f>
        <v>C-8</v>
      </c>
      <c r="Z246" s="18" t="str">
        <f>+VLOOKUP(Sitio_Publico[[#This Row],[Filtro Integrado]],Estructura!$U$4:$W$529,3,0)</f>
        <v>FI-0</v>
      </c>
      <c r="AA246" s="18" t="str">
        <f>+VLOOKUP(Sitio_Publico[[#This Row],[Muestra]],Estructura!$Y$4:$AB$483,4,0)</f>
        <v>M-00074</v>
      </c>
    </row>
    <row r="247" spans="1:27" ht="48" x14ac:dyDescent="0.3">
      <c r="A247" s="16">
        <f t="shared" si="3"/>
        <v>246</v>
      </c>
      <c r="B247" s="47" t="s">
        <v>15118</v>
      </c>
      <c r="C247" s="13" t="s">
        <v>622</v>
      </c>
      <c r="D247" s="13" t="s">
        <v>623</v>
      </c>
      <c r="E247" s="44">
        <v>11202</v>
      </c>
      <c r="F247" s="13" t="s">
        <v>688</v>
      </c>
      <c r="G247" s="23" t="s">
        <v>639</v>
      </c>
      <c r="H247" s="42" t="s">
        <v>458</v>
      </c>
      <c r="I247" s="28" t="s">
        <v>281</v>
      </c>
      <c r="J247" s="12" t="s">
        <v>393</v>
      </c>
      <c r="K247" s="28" t="s">
        <v>689</v>
      </c>
      <c r="L247" s="12" t="s">
        <v>652</v>
      </c>
      <c r="M247" s="12" t="s">
        <v>690</v>
      </c>
      <c r="N247" s="12" t="s">
        <v>629</v>
      </c>
      <c r="O247" s="26" t="s">
        <v>1962</v>
      </c>
      <c r="P247" s="26" t="s">
        <v>1963</v>
      </c>
      <c r="Q247" s="25" t="s">
        <v>646</v>
      </c>
      <c r="R247" s="26" t="s">
        <v>1964</v>
      </c>
      <c r="S247" s="15" t="s">
        <v>1965</v>
      </c>
      <c r="T247" s="52">
        <v>0</v>
      </c>
      <c r="U247" s="22" t="s">
        <v>1966</v>
      </c>
      <c r="V247" s="18" t="str">
        <f>+Sitio_Publico[[#This Row],[idcoleccion]]&amp;"-"&amp;Sitio_Publico[[#This Row],[id]]</f>
        <v>000-246</v>
      </c>
      <c r="W247" s="18">
        <f>+VLOOKUP(Sitio_Publico[[#This Row],[territorio]],Estructura!$AE$4:$AH$1067,4,0)</f>
        <v>30011202</v>
      </c>
      <c r="X247" s="18" t="str">
        <f>+VLOOKUP(Sitio_Publico[[#This Row],[tema]],Estructura!$G$4:$J$532,4,0)</f>
        <v>T-17</v>
      </c>
      <c r="Y247" s="18" t="str">
        <f>+VLOOKUP(Sitio_Publico[[#This Row],[contenido]],Estructura!$L$4:$O$473,4,0)</f>
        <v>C-8</v>
      </c>
      <c r="Z247" s="18" t="str">
        <f>+VLOOKUP(Sitio_Publico[[#This Row],[Filtro Integrado]],Estructura!$U$4:$W$529,3,0)</f>
        <v>FI-0</v>
      </c>
      <c r="AA247" s="18" t="str">
        <f>+VLOOKUP(Sitio_Publico[[#This Row],[Muestra]],Estructura!$Y$4:$AB$483,4,0)</f>
        <v>M-00068</v>
      </c>
    </row>
    <row r="248" spans="1:27" ht="48" x14ac:dyDescent="0.3">
      <c r="A248" s="16">
        <f t="shared" si="3"/>
        <v>247</v>
      </c>
      <c r="B248" s="47" t="s">
        <v>15118</v>
      </c>
      <c r="C248" s="13" t="s">
        <v>622</v>
      </c>
      <c r="D248" s="13" t="s">
        <v>623</v>
      </c>
      <c r="E248" s="44">
        <v>5506</v>
      </c>
      <c r="F248" s="13" t="s">
        <v>688</v>
      </c>
      <c r="G248" s="23" t="s">
        <v>639</v>
      </c>
      <c r="H248" s="42" t="s">
        <v>458</v>
      </c>
      <c r="I248" s="28" t="s">
        <v>83</v>
      </c>
      <c r="J248" s="12" t="s">
        <v>393</v>
      </c>
      <c r="K248" s="28" t="s">
        <v>703</v>
      </c>
      <c r="L248" s="12" t="s">
        <v>652</v>
      </c>
      <c r="M248" s="12" t="s">
        <v>704</v>
      </c>
      <c r="N248" s="12" t="s">
        <v>629</v>
      </c>
      <c r="O248" s="26" t="s">
        <v>1967</v>
      </c>
      <c r="P248" s="26" t="s">
        <v>1968</v>
      </c>
      <c r="Q248" s="25" t="s">
        <v>646</v>
      </c>
      <c r="R248" s="26" t="s">
        <v>1969</v>
      </c>
      <c r="S248" s="15" t="s">
        <v>1970</v>
      </c>
      <c r="T248" s="52">
        <v>0</v>
      </c>
      <c r="U248" s="22" t="s">
        <v>1971</v>
      </c>
      <c r="V248" s="18" t="str">
        <f>+Sitio_Publico[[#This Row],[idcoleccion]]&amp;"-"&amp;Sitio_Publico[[#This Row],[id]]</f>
        <v>000-247</v>
      </c>
      <c r="W248" s="18">
        <f>+VLOOKUP(Sitio_Publico[[#This Row],[territorio]],Estructura!$AE$4:$AH$1067,4,0)</f>
        <v>30005506</v>
      </c>
      <c r="X248" s="18" t="str">
        <f>+VLOOKUP(Sitio_Publico[[#This Row],[tema]],Estructura!$G$4:$J$532,4,0)</f>
        <v>T-17</v>
      </c>
      <c r="Y248" s="18" t="str">
        <f>+VLOOKUP(Sitio_Publico[[#This Row],[contenido]],Estructura!$L$4:$O$473,4,0)</f>
        <v>C-8</v>
      </c>
      <c r="Z248" s="18" t="str">
        <f>+VLOOKUP(Sitio_Publico[[#This Row],[Filtro Integrado]],Estructura!$U$4:$W$529,3,0)</f>
        <v>FI-0</v>
      </c>
      <c r="AA248" s="18" t="str">
        <f>+VLOOKUP(Sitio_Publico[[#This Row],[Muestra]],Estructura!$Y$4:$AB$483,4,0)</f>
        <v>M-00069</v>
      </c>
    </row>
    <row r="249" spans="1:27" ht="48" x14ac:dyDescent="0.3">
      <c r="A249" s="16">
        <f t="shared" si="3"/>
        <v>248</v>
      </c>
      <c r="B249" s="47" t="s">
        <v>15118</v>
      </c>
      <c r="C249" s="13" t="s">
        <v>622</v>
      </c>
      <c r="D249" s="13" t="s">
        <v>623</v>
      </c>
      <c r="E249" s="44">
        <v>13</v>
      </c>
      <c r="F249" s="13" t="s">
        <v>666</v>
      </c>
      <c r="G249" s="23" t="s">
        <v>639</v>
      </c>
      <c r="H249" s="42" t="s">
        <v>457</v>
      </c>
      <c r="I249" s="28" t="s">
        <v>376</v>
      </c>
      <c r="J249" s="12" t="s">
        <v>393</v>
      </c>
      <c r="K249" s="28" t="s">
        <v>888</v>
      </c>
      <c r="L249" s="12" t="s">
        <v>652</v>
      </c>
      <c r="M249" s="12" t="s">
        <v>704</v>
      </c>
      <c r="N249" s="12" t="s">
        <v>629</v>
      </c>
      <c r="O249" s="26" t="s">
        <v>1972</v>
      </c>
      <c r="P249" s="26" t="s">
        <v>1973</v>
      </c>
      <c r="Q249" s="25" t="s">
        <v>646</v>
      </c>
      <c r="R249" s="26" t="s">
        <v>1974</v>
      </c>
      <c r="S249" s="15" t="s">
        <v>1975</v>
      </c>
      <c r="T249" s="52">
        <v>0</v>
      </c>
      <c r="U249" s="22" t="s">
        <v>1977</v>
      </c>
      <c r="V249" s="18" t="str">
        <f>+Sitio_Publico[[#This Row],[idcoleccion]]&amp;"-"&amp;Sitio_Publico[[#This Row],[id]]</f>
        <v>000-248</v>
      </c>
      <c r="W249" s="18">
        <f>+VLOOKUP(Sitio_Publico[[#This Row],[territorio]],Estructura!$AE$4:$AH$1067,4,0)</f>
        <v>20000013</v>
      </c>
      <c r="X249" s="18" t="str">
        <f>+VLOOKUP(Sitio_Publico[[#This Row],[tema]],Estructura!$G$4:$J$532,4,0)</f>
        <v>T-15</v>
      </c>
      <c r="Y249" s="18" t="str">
        <f>+VLOOKUP(Sitio_Publico[[#This Row],[contenido]],Estructura!$L$4:$O$473,4,0)</f>
        <v>C-8</v>
      </c>
      <c r="Z249" s="18" t="str">
        <f>+VLOOKUP(Sitio_Publico[[#This Row],[Filtro Integrado]],Estructura!$U$4:$W$529,3,0)</f>
        <v>FI-0</v>
      </c>
      <c r="AA249" s="18" t="str">
        <f>+VLOOKUP(Sitio_Publico[[#This Row],[Muestra]],Estructura!$Y$4:$AB$483,4,0)</f>
        <v>M-00082</v>
      </c>
    </row>
    <row r="250" spans="1:27" ht="48" x14ac:dyDescent="0.3">
      <c r="A250" s="16">
        <f t="shared" si="3"/>
        <v>249</v>
      </c>
      <c r="B250" s="47" t="s">
        <v>15118</v>
      </c>
      <c r="C250" s="13" t="s">
        <v>622</v>
      </c>
      <c r="D250" s="13" t="s">
        <v>623</v>
      </c>
      <c r="E250" s="44">
        <v>6</v>
      </c>
      <c r="F250" s="13" t="s">
        <v>666</v>
      </c>
      <c r="G250" s="23" t="s">
        <v>639</v>
      </c>
      <c r="H250" s="42" t="s">
        <v>457</v>
      </c>
      <c r="I250" s="28" t="s">
        <v>369</v>
      </c>
      <c r="J250" s="12" t="s">
        <v>393</v>
      </c>
      <c r="K250" s="28" t="s">
        <v>667</v>
      </c>
      <c r="L250" s="12" t="s">
        <v>652</v>
      </c>
      <c r="M250" s="12" t="s">
        <v>668</v>
      </c>
      <c r="N250" s="12" t="s">
        <v>629</v>
      </c>
      <c r="O250" s="26" t="s">
        <v>1978</v>
      </c>
      <c r="P250" s="26" t="s">
        <v>1979</v>
      </c>
      <c r="Q250" s="25" t="s">
        <v>646</v>
      </c>
      <c r="R250" s="26" t="s">
        <v>1980</v>
      </c>
      <c r="S250" s="15" t="s">
        <v>1981</v>
      </c>
      <c r="T250" s="52">
        <v>0</v>
      </c>
      <c r="U250" s="22" t="s">
        <v>1982</v>
      </c>
      <c r="V250" s="18" t="str">
        <f>+Sitio_Publico[[#This Row],[idcoleccion]]&amp;"-"&amp;Sitio_Publico[[#This Row],[id]]</f>
        <v>000-249</v>
      </c>
      <c r="W250" s="18">
        <f>+VLOOKUP(Sitio_Publico[[#This Row],[territorio]],Estructura!$AE$4:$AH$1067,4,0)</f>
        <v>20000006</v>
      </c>
      <c r="X250" s="18" t="str">
        <f>+VLOOKUP(Sitio_Publico[[#This Row],[tema]],Estructura!$G$4:$J$532,4,0)</f>
        <v>T-15</v>
      </c>
      <c r="Y250" s="18" t="str">
        <f>+VLOOKUP(Sitio_Publico[[#This Row],[contenido]],Estructura!$L$4:$O$473,4,0)</f>
        <v>C-8</v>
      </c>
      <c r="Z250" s="18" t="str">
        <f>+VLOOKUP(Sitio_Publico[[#This Row],[Filtro Integrado]],Estructura!$U$4:$W$529,3,0)</f>
        <v>FI-0</v>
      </c>
      <c r="AA250" s="18" t="str">
        <f>+VLOOKUP(Sitio_Publico[[#This Row],[Muestra]],Estructura!$Y$4:$AB$483,4,0)</f>
        <v>M-00066</v>
      </c>
    </row>
    <row r="251" spans="1:27" ht="48" x14ac:dyDescent="0.3">
      <c r="A251" s="16">
        <f t="shared" si="3"/>
        <v>250</v>
      </c>
      <c r="B251" s="47" t="s">
        <v>15118</v>
      </c>
      <c r="C251" s="13" t="s">
        <v>622</v>
      </c>
      <c r="D251" s="13" t="s">
        <v>623</v>
      </c>
      <c r="E251" s="44">
        <v>13503</v>
      </c>
      <c r="F251" s="13" t="s">
        <v>681</v>
      </c>
      <c r="G251" s="23" t="s">
        <v>625</v>
      </c>
      <c r="H251" s="42" t="s">
        <v>458</v>
      </c>
      <c r="I251" s="28" t="s">
        <v>340</v>
      </c>
      <c r="J251" s="12" t="s">
        <v>393</v>
      </c>
      <c r="K251" s="28" t="s">
        <v>682</v>
      </c>
      <c r="L251" s="12" t="s">
        <v>627</v>
      </c>
      <c r="M251" s="12" t="s">
        <v>628</v>
      </c>
      <c r="N251" s="12" t="s">
        <v>629</v>
      </c>
      <c r="O251" s="26" t="s">
        <v>1983</v>
      </c>
      <c r="P251" s="26" t="s">
        <v>1984</v>
      </c>
      <c r="Q251" s="25" t="s">
        <v>646</v>
      </c>
      <c r="R251" s="26" t="s">
        <v>1985</v>
      </c>
      <c r="S251" s="15" t="s">
        <v>1986</v>
      </c>
      <c r="T251" s="52">
        <v>0</v>
      </c>
      <c r="U251" s="22" t="s">
        <v>1987</v>
      </c>
      <c r="V251" s="18" t="str">
        <f>+Sitio_Publico[[#This Row],[idcoleccion]]&amp;"-"&amp;Sitio_Publico[[#This Row],[id]]</f>
        <v>000-250</v>
      </c>
      <c r="W251" s="18">
        <f>+VLOOKUP(Sitio_Publico[[#This Row],[territorio]],Estructura!$AE$4:$AH$1067,4,0)</f>
        <v>30013503</v>
      </c>
      <c r="X251" s="18" t="str">
        <f>+VLOOKUP(Sitio_Publico[[#This Row],[tema]],Estructura!$G$4:$J$532,4,0)</f>
        <v>T-16</v>
      </c>
      <c r="Y251" s="18" t="str">
        <f>+VLOOKUP(Sitio_Publico[[#This Row],[contenido]],Estructura!$L$4:$O$473,4,0)</f>
        <v>C-7</v>
      </c>
      <c r="Z251" s="18" t="str">
        <f>+VLOOKUP(Sitio_Publico[[#This Row],[Filtro Integrado]],Estructura!$U$4:$W$529,3,0)</f>
        <v>FI-0</v>
      </c>
      <c r="AA251" s="18" t="str">
        <f>+VLOOKUP(Sitio_Publico[[#This Row],[Muestra]],Estructura!$Y$4:$AB$483,4,0)</f>
        <v>M-00067</v>
      </c>
    </row>
    <row r="252" spans="1:27" ht="48" x14ac:dyDescent="0.3">
      <c r="A252" s="16">
        <f t="shared" si="3"/>
        <v>251</v>
      </c>
      <c r="B252" s="47" t="s">
        <v>15118</v>
      </c>
      <c r="C252" s="13" t="s">
        <v>622</v>
      </c>
      <c r="D252" s="13" t="s">
        <v>623</v>
      </c>
      <c r="E252" s="44">
        <v>9109</v>
      </c>
      <c r="F252" s="13" t="s">
        <v>767</v>
      </c>
      <c r="G252" s="23" t="s">
        <v>639</v>
      </c>
      <c r="H252" s="42" t="s">
        <v>458</v>
      </c>
      <c r="I252" s="28" t="s">
        <v>224</v>
      </c>
      <c r="J252" s="12" t="s">
        <v>393</v>
      </c>
      <c r="K252" s="28" t="s">
        <v>780</v>
      </c>
      <c r="L252" s="12" t="s">
        <v>652</v>
      </c>
      <c r="M252" s="12" t="s">
        <v>781</v>
      </c>
      <c r="N252" s="12" t="s">
        <v>629</v>
      </c>
      <c r="O252" s="26" t="s">
        <v>1988</v>
      </c>
      <c r="P252" s="26" t="s">
        <v>1989</v>
      </c>
      <c r="Q252" s="25" t="s">
        <v>646</v>
      </c>
      <c r="R252" s="26" t="s">
        <v>1990</v>
      </c>
      <c r="S252" s="15" t="s">
        <v>1991</v>
      </c>
      <c r="T252" s="52">
        <v>0</v>
      </c>
      <c r="U252" s="22" t="s">
        <v>1992</v>
      </c>
      <c r="V252" s="18" t="str">
        <f>+Sitio_Publico[[#This Row],[idcoleccion]]&amp;"-"&amp;Sitio_Publico[[#This Row],[id]]</f>
        <v>000-251</v>
      </c>
      <c r="W252" s="18">
        <f>+VLOOKUP(Sitio_Publico[[#This Row],[territorio]],Estructura!$AE$4:$AH$1067,4,0)</f>
        <v>30009109</v>
      </c>
      <c r="X252" s="18" t="str">
        <f>+VLOOKUP(Sitio_Publico[[#This Row],[tema]],Estructura!$G$4:$J$532,4,0)</f>
        <v>T-19</v>
      </c>
      <c r="Y252" s="18" t="str">
        <f>+VLOOKUP(Sitio_Publico[[#This Row],[contenido]],Estructura!$L$4:$O$473,4,0)</f>
        <v>C-8</v>
      </c>
      <c r="Z252" s="18" t="str">
        <f>+VLOOKUP(Sitio_Publico[[#This Row],[Filtro Integrado]],Estructura!$U$4:$W$529,3,0)</f>
        <v>FI-0</v>
      </c>
      <c r="AA252" s="18" t="str">
        <f>+VLOOKUP(Sitio_Publico[[#This Row],[Muestra]],Estructura!$Y$4:$AB$483,4,0)</f>
        <v>M-00076</v>
      </c>
    </row>
    <row r="253" spans="1:27" ht="48" x14ac:dyDescent="0.3">
      <c r="A253" s="16">
        <f t="shared" si="3"/>
        <v>252</v>
      </c>
      <c r="B253" s="47" t="s">
        <v>15118</v>
      </c>
      <c r="C253" s="13" t="s">
        <v>622</v>
      </c>
      <c r="D253" s="13" t="s">
        <v>623</v>
      </c>
      <c r="E253" s="44">
        <v>2201</v>
      </c>
      <c r="F253" s="13" t="s">
        <v>666</v>
      </c>
      <c r="G253" s="23" t="s">
        <v>639</v>
      </c>
      <c r="H253" s="42" t="s">
        <v>458</v>
      </c>
      <c r="I253" s="28" t="s">
        <v>36</v>
      </c>
      <c r="J253" s="12" t="s">
        <v>393</v>
      </c>
      <c r="K253" s="28" t="s">
        <v>745</v>
      </c>
      <c r="L253" s="12" t="s">
        <v>652</v>
      </c>
      <c r="M253" s="12" t="s">
        <v>628</v>
      </c>
      <c r="N253" s="12" t="s">
        <v>629</v>
      </c>
      <c r="O253" s="26" t="s">
        <v>1993</v>
      </c>
      <c r="P253" s="26" t="s">
        <v>1994</v>
      </c>
      <c r="Q253" s="25" t="s">
        <v>646</v>
      </c>
      <c r="R253" s="26" t="s">
        <v>1995</v>
      </c>
      <c r="S253" s="15" t="s">
        <v>1996</v>
      </c>
      <c r="T253" s="52">
        <v>0</v>
      </c>
      <c r="U253" s="22" t="s">
        <v>1997</v>
      </c>
      <c r="V253" s="18" t="str">
        <f>+Sitio_Publico[[#This Row],[idcoleccion]]&amp;"-"&amp;Sitio_Publico[[#This Row],[id]]</f>
        <v>000-252</v>
      </c>
      <c r="W253" s="18">
        <f>+VLOOKUP(Sitio_Publico[[#This Row],[territorio]],Estructura!$AE$4:$AH$1067,4,0)</f>
        <v>30002201</v>
      </c>
      <c r="X253" s="18" t="str">
        <f>+VLOOKUP(Sitio_Publico[[#This Row],[tema]],Estructura!$G$4:$J$532,4,0)</f>
        <v>T-15</v>
      </c>
      <c r="Y253" s="18" t="str">
        <f>+VLOOKUP(Sitio_Publico[[#This Row],[contenido]],Estructura!$L$4:$O$473,4,0)</f>
        <v>C-8</v>
      </c>
      <c r="Z253" s="18" t="str">
        <f>+VLOOKUP(Sitio_Publico[[#This Row],[Filtro Integrado]],Estructura!$U$4:$W$529,3,0)</f>
        <v>FI-0</v>
      </c>
      <c r="AA253" s="18" t="str">
        <f>+VLOOKUP(Sitio_Publico[[#This Row],[Muestra]],Estructura!$Y$4:$AB$483,4,0)</f>
        <v>M-00074</v>
      </c>
    </row>
    <row r="254" spans="1:27" ht="48" x14ac:dyDescent="0.3">
      <c r="A254" s="16">
        <f t="shared" si="3"/>
        <v>253</v>
      </c>
      <c r="B254" s="47" t="s">
        <v>15118</v>
      </c>
      <c r="C254" s="13" t="s">
        <v>622</v>
      </c>
      <c r="D254" s="13" t="s">
        <v>623</v>
      </c>
      <c r="E254" s="44">
        <v>9106</v>
      </c>
      <c r="F254" s="13" t="s">
        <v>688</v>
      </c>
      <c r="G254" s="23" t="s">
        <v>625</v>
      </c>
      <c r="H254" s="42" t="s">
        <v>458</v>
      </c>
      <c r="I254" s="28" t="s">
        <v>221</v>
      </c>
      <c r="J254" s="12" t="s">
        <v>393</v>
      </c>
      <c r="K254" s="28" t="s">
        <v>689</v>
      </c>
      <c r="L254" s="12" t="s">
        <v>627</v>
      </c>
      <c r="M254" s="12" t="s">
        <v>690</v>
      </c>
      <c r="N254" s="12" t="s">
        <v>629</v>
      </c>
      <c r="O254" s="26" t="s">
        <v>1998</v>
      </c>
      <c r="P254" s="26" t="s">
        <v>1999</v>
      </c>
      <c r="Q254" s="25" t="s">
        <v>646</v>
      </c>
      <c r="R254" s="26" t="s">
        <v>2000</v>
      </c>
      <c r="S254" s="15" t="s">
        <v>2001</v>
      </c>
      <c r="T254" s="52">
        <v>0</v>
      </c>
      <c r="U254" s="22" t="s">
        <v>2002</v>
      </c>
      <c r="V254" s="18" t="str">
        <f>+Sitio_Publico[[#This Row],[idcoleccion]]&amp;"-"&amp;Sitio_Publico[[#This Row],[id]]</f>
        <v>000-253</v>
      </c>
      <c r="W254" s="18">
        <f>+VLOOKUP(Sitio_Publico[[#This Row],[territorio]],Estructura!$AE$4:$AH$1067,4,0)</f>
        <v>30009106</v>
      </c>
      <c r="X254" s="18" t="str">
        <f>+VLOOKUP(Sitio_Publico[[#This Row],[tema]],Estructura!$G$4:$J$532,4,0)</f>
        <v>T-17</v>
      </c>
      <c r="Y254" s="18" t="str">
        <f>+VLOOKUP(Sitio_Publico[[#This Row],[contenido]],Estructura!$L$4:$O$473,4,0)</f>
        <v>C-7</v>
      </c>
      <c r="Z254" s="18" t="str">
        <f>+VLOOKUP(Sitio_Publico[[#This Row],[Filtro Integrado]],Estructura!$U$4:$W$529,3,0)</f>
        <v>FI-0</v>
      </c>
      <c r="AA254" s="18" t="str">
        <f>+VLOOKUP(Sitio_Publico[[#This Row],[Muestra]],Estructura!$Y$4:$AB$483,4,0)</f>
        <v>M-00068</v>
      </c>
    </row>
    <row r="255" spans="1:27" ht="48" x14ac:dyDescent="0.3">
      <c r="A255" s="16">
        <f t="shared" si="3"/>
        <v>254</v>
      </c>
      <c r="B255" s="47" t="s">
        <v>15118</v>
      </c>
      <c r="C255" s="13" t="s">
        <v>622</v>
      </c>
      <c r="D255" s="13" t="s">
        <v>623</v>
      </c>
      <c r="E255" s="44">
        <v>10304</v>
      </c>
      <c r="F255" s="13" t="s">
        <v>681</v>
      </c>
      <c r="G255" s="23" t="s">
        <v>625</v>
      </c>
      <c r="H255" s="42" t="s">
        <v>458</v>
      </c>
      <c r="I255" s="28" t="s">
        <v>270</v>
      </c>
      <c r="J255" s="12" t="s">
        <v>393</v>
      </c>
      <c r="K255" s="28" t="s">
        <v>793</v>
      </c>
      <c r="L255" s="12" t="s">
        <v>627</v>
      </c>
      <c r="M255" s="12" t="s">
        <v>794</v>
      </c>
      <c r="N255" s="12" t="s">
        <v>629</v>
      </c>
      <c r="O255" s="26" t="s">
        <v>2003</v>
      </c>
      <c r="P255" s="26" t="s">
        <v>2004</v>
      </c>
      <c r="Q255" s="25" t="s">
        <v>646</v>
      </c>
      <c r="R255" s="26" t="s">
        <v>2005</v>
      </c>
      <c r="S255" s="15" t="s">
        <v>2006</v>
      </c>
      <c r="T255" s="52">
        <v>0</v>
      </c>
      <c r="U255" s="22" t="s">
        <v>2007</v>
      </c>
      <c r="V255" s="18" t="str">
        <f>+Sitio_Publico[[#This Row],[idcoleccion]]&amp;"-"&amp;Sitio_Publico[[#This Row],[id]]</f>
        <v>000-254</v>
      </c>
      <c r="W255" s="18">
        <f>+VLOOKUP(Sitio_Publico[[#This Row],[territorio]],Estructura!$AE$4:$AH$1067,4,0)</f>
        <v>30010304</v>
      </c>
      <c r="X255" s="18" t="str">
        <f>+VLOOKUP(Sitio_Publico[[#This Row],[tema]],Estructura!$G$4:$J$532,4,0)</f>
        <v>T-16</v>
      </c>
      <c r="Y255" s="18" t="str">
        <f>+VLOOKUP(Sitio_Publico[[#This Row],[contenido]],Estructura!$L$4:$O$473,4,0)</f>
        <v>C-7</v>
      </c>
      <c r="Z255" s="18" t="str">
        <f>+VLOOKUP(Sitio_Publico[[#This Row],[Filtro Integrado]],Estructura!$U$4:$W$529,3,0)</f>
        <v>FI-0</v>
      </c>
      <c r="AA255" s="18" t="str">
        <f>+VLOOKUP(Sitio_Publico[[#This Row],[Muestra]],Estructura!$Y$4:$AB$483,4,0)</f>
        <v>M-00077</v>
      </c>
    </row>
    <row r="256" spans="1:27" ht="48" x14ac:dyDescent="0.3">
      <c r="A256" s="16">
        <f t="shared" si="3"/>
        <v>255</v>
      </c>
      <c r="B256" s="47" t="s">
        <v>15118</v>
      </c>
      <c r="C256" s="13" t="s">
        <v>622</v>
      </c>
      <c r="D256" s="13" t="s">
        <v>623</v>
      </c>
      <c r="E256" s="44">
        <v>6112</v>
      </c>
      <c r="F256" s="13" t="s">
        <v>681</v>
      </c>
      <c r="G256" s="23" t="s">
        <v>625</v>
      </c>
      <c r="H256" s="42" t="s">
        <v>458</v>
      </c>
      <c r="I256" s="28" t="s">
        <v>111</v>
      </c>
      <c r="J256" s="12" t="s">
        <v>393</v>
      </c>
      <c r="K256" s="28" t="s">
        <v>682</v>
      </c>
      <c r="L256" s="12" t="s">
        <v>627</v>
      </c>
      <c r="M256" s="12" t="s">
        <v>628</v>
      </c>
      <c r="N256" s="12" t="s">
        <v>629</v>
      </c>
      <c r="O256" s="26" t="s">
        <v>2008</v>
      </c>
      <c r="P256" s="26" t="s">
        <v>2009</v>
      </c>
      <c r="Q256" s="25" t="s">
        <v>646</v>
      </c>
      <c r="R256" s="26" t="s">
        <v>2010</v>
      </c>
      <c r="S256" s="15" t="s">
        <v>2011</v>
      </c>
      <c r="T256" s="52">
        <v>0</v>
      </c>
      <c r="U256" s="22" t="s">
        <v>2012</v>
      </c>
      <c r="V256" s="18" t="str">
        <f>+Sitio_Publico[[#This Row],[idcoleccion]]&amp;"-"&amp;Sitio_Publico[[#This Row],[id]]</f>
        <v>000-255</v>
      </c>
      <c r="W256" s="18">
        <f>+VLOOKUP(Sitio_Publico[[#This Row],[territorio]],Estructura!$AE$4:$AH$1067,4,0)</f>
        <v>30006112</v>
      </c>
      <c r="X256" s="18" t="str">
        <f>+VLOOKUP(Sitio_Publico[[#This Row],[tema]],Estructura!$G$4:$J$532,4,0)</f>
        <v>T-16</v>
      </c>
      <c r="Y256" s="18" t="str">
        <f>+VLOOKUP(Sitio_Publico[[#This Row],[contenido]],Estructura!$L$4:$O$473,4,0)</f>
        <v>C-7</v>
      </c>
      <c r="Z256" s="18" t="str">
        <f>+VLOOKUP(Sitio_Publico[[#This Row],[Filtro Integrado]],Estructura!$U$4:$W$529,3,0)</f>
        <v>FI-0</v>
      </c>
      <c r="AA256" s="18" t="str">
        <f>+VLOOKUP(Sitio_Publico[[#This Row],[Muestra]],Estructura!$Y$4:$AB$483,4,0)</f>
        <v>M-00067</v>
      </c>
    </row>
    <row r="257" spans="1:27" ht="48" x14ac:dyDescent="0.3">
      <c r="A257" s="16">
        <f t="shared" si="3"/>
        <v>256</v>
      </c>
      <c r="B257" s="47" t="s">
        <v>15118</v>
      </c>
      <c r="C257" s="13" t="s">
        <v>622</v>
      </c>
      <c r="D257" s="13" t="s">
        <v>623</v>
      </c>
      <c r="E257" s="44">
        <v>5702</v>
      </c>
      <c r="F257" s="13" t="s">
        <v>681</v>
      </c>
      <c r="G257" s="23" t="s">
        <v>625</v>
      </c>
      <c r="H257" s="42" t="s">
        <v>458</v>
      </c>
      <c r="I257" s="28" t="s">
        <v>91</v>
      </c>
      <c r="J257" s="12" t="s">
        <v>393</v>
      </c>
      <c r="K257" s="28" t="s">
        <v>793</v>
      </c>
      <c r="L257" s="12" t="s">
        <v>627</v>
      </c>
      <c r="M257" s="12" t="s">
        <v>794</v>
      </c>
      <c r="N257" s="12" t="s">
        <v>629</v>
      </c>
      <c r="O257" s="26" t="s">
        <v>2013</v>
      </c>
      <c r="P257" s="26" t="s">
        <v>2014</v>
      </c>
      <c r="Q257" s="25" t="s">
        <v>646</v>
      </c>
      <c r="R257" s="26" t="s">
        <v>2015</v>
      </c>
      <c r="S257" s="15" t="s">
        <v>2016</v>
      </c>
      <c r="T257" s="52">
        <v>0</v>
      </c>
      <c r="U257" s="22" t="s">
        <v>2017</v>
      </c>
      <c r="V257" s="18" t="str">
        <f>+Sitio_Publico[[#This Row],[idcoleccion]]&amp;"-"&amp;Sitio_Publico[[#This Row],[id]]</f>
        <v>000-256</v>
      </c>
      <c r="W257" s="18">
        <f>+VLOOKUP(Sitio_Publico[[#This Row],[territorio]],Estructura!$AE$4:$AH$1067,4,0)</f>
        <v>30005702</v>
      </c>
      <c r="X257" s="18" t="str">
        <f>+VLOOKUP(Sitio_Publico[[#This Row],[tema]],Estructura!$G$4:$J$532,4,0)</f>
        <v>T-16</v>
      </c>
      <c r="Y257" s="18" t="str">
        <f>+VLOOKUP(Sitio_Publico[[#This Row],[contenido]],Estructura!$L$4:$O$473,4,0)</f>
        <v>C-7</v>
      </c>
      <c r="Z257" s="18" t="str">
        <f>+VLOOKUP(Sitio_Publico[[#This Row],[Filtro Integrado]],Estructura!$U$4:$W$529,3,0)</f>
        <v>FI-0</v>
      </c>
      <c r="AA257" s="18" t="str">
        <f>+VLOOKUP(Sitio_Publico[[#This Row],[Muestra]],Estructura!$Y$4:$AB$483,4,0)</f>
        <v>M-00077</v>
      </c>
    </row>
    <row r="258" spans="1:27" ht="48" x14ac:dyDescent="0.3">
      <c r="A258" s="16">
        <f t="shared" si="3"/>
        <v>257</v>
      </c>
      <c r="B258" s="47" t="s">
        <v>15118</v>
      </c>
      <c r="C258" s="13" t="s">
        <v>622</v>
      </c>
      <c r="D258" s="13" t="s">
        <v>623</v>
      </c>
      <c r="E258" s="44">
        <v>14106</v>
      </c>
      <c r="F258" s="13" t="s">
        <v>666</v>
      </c>
      <c r="G258" s="23" t="s">
        <v>625</v>
      </c>
      <c r="H258" s="42" t="s">
        <v>458</v>
      </c>
      <c r="I258" s="28" t="s">
        <v>352</v>
      </c>
      <c r="J258" s="12" t="s">
        <v>393</v>
      </c>
      <c r="K258" s="28" t="s">
        <v>745</v>
      </c>
      <c r="L258" s="12" t="s">
        <v>627</v>
      </c>
      <c r="M258" s="12" t="s">
        <v>628</v>
      </c>
      <c r="N258" s="12" t="s">
        <v>629</v>
      </c>
      <c r="O258" s="26" t="s">
        <v>2018</v>
      </c>
      <c r="P258" s="26" t="s">
        <v>2019</v>
      </c>
      <c r="Q258" s="25" t="s">
        <v>646</v>
      </c>
      <c r="R258" s="26" t="s">
        <v>2020</v>
      </c>
      <c r="S258" s="15" t="s">
        <v>2021</v>
      </c>
      <c r="T258" s="52">
        <v>0</v>
      </c>
      <c r="U258" s="22" t="s">
        <v>2022</v>
      </c>
      <c r="V258" s="18" t="str">
        <f>+Sitio_Publico[[#This Row],[idcoleccion]]&amp;"-"&amp;Sitio_Publico[[#This Row],[id]]</f>
        <v>000-257</v>
      </c>
      <c r="W258" s="18">
        <f>+VLOOKUP(Sitio_Publico[[#This Row],[territorio]],Estructura!$AE$4:$AH$1067,4,0)</f>
        <v>30014106</v>
      </c>
      <c r="X258" s="18" t="str">
        <f>+VLOOKUP(Sitio_Publico[[#This Row],[tema]],Estructura!$G$4:$J$532,4,0)</f>
        <v>T-15</v>
      </c>
      <c r="Y258" s="18" t="str">
        <f>+VLOOKUP(Sitio_Publico[[#This Row],[contenido]],Estructura!$L$4:$O$473,4,0)</f>
        <v>C-7</v>
      </c>
      <c r="Z258" s="18" t="str">
        <f>+VLOOKUP(Sitio_Publico[[#This Row],[Filtro Integrado]],Estructura!$U$4:$W$529,3,0)</f>
        <v>FI-0</v>
      </c>
      <c r="AA258" s="18" t="str">
        <f>+VLOOKUP(Sitio_Publico[[#This Row],[Muestra]],Estructura!$Y$4:$AB$483,4,0)</f>
        <v>M-00074</v>
      </c>
    </row>
    <row r="259" spans="1:27" ht="48" x14ac:dyDescent="0.3">
      <c r="A259" s="16">
        <f t="shared" ref="A259:A322" si="4">+ROW()-1</f>
        <v>258</v>
      </c>
      <c r="B259" s="47" t="s">
        <v>15118</v>
      </c>
      <c r="C259" s="13" t="s">
        <v>622</v>
      </c>
      <c r="D259" s="13" t="s">
        <v>623</v>
      </c>
      <c r="E259" s="44">
        <v>8312</v>
      </c>
      <c r="F259" s="13" t="s">
        <v>767</v>
      </c>
      <c r="G259" s="23" t="s">
        <v>625</v>
      </c>
      <c r="H259" s="42" t="s">
        <v>458</v>
      </c>
      <c r="I259" s="28" t="s">
        <v>192</v>
      </c>
      <c r="J259" s="12" t="s">
        <v>393</v>
      </c>
      <c r="K259" s="28" t="s">
        <v>768</v>
      </c>
      <c r="L259" s="12" t="s">
        <v>627</v>
      </c>
      <c r="M259" s="12" t="s">
        <v>628</v>
      </c>
      <c r="N259" s="12" t="s">
        <v>629</v>
      </c>
      <c r="O259" s="26" t="s">
        <v>2023</v>
      </c>
      <c r="P259" s="26" t="s">
        <v>2024</v>
      </c>
      <c r="Q259" s="25" t="s">
        <v>646</v>
      </c>
      <c r="R259" s="26" t="s">
        <v>2025</v>
      </c>
      <c r="S259" s="15" t="s">
        <v>2026</v>
      </c>
      <c r="T259" s="52">
        <v>0</v>
      </c>
      <c r="U259" s="22" t="s">
        <v>2027</v>
      </c>
      <c r="V259" s="18" t="str">
        <f>+Sitio_Publico[[#This Row],[idcoleccion]]&amp;"-"&amp;Sitio_Publico[[#This Row],[id]]</f>
        <v>000-258</v>
      </c>
      <c r="W259" s="18">
        <f>+VLOOKUP(Sitio_Publico[[#This Row],[territorio]],Estructura!$AE$4:$AH$1067,4,0)</f>
        <v>30008312</v>
      </c>
      <c r="X259" s="18" t="str">
        <f>+VLOOKUP(Sitio_Publico[[#This Row],[tema]],Estructura!$G$4:$J$532,4,0)</f>
        <v>T-19</v>
      </c>
      <c r="Y259" s="18" t="str">
        <f>+VLOOKUP(Sitio_Publico[[#This Row],[contenido]],Estructura!$L$4:$O$473,4,0)</f>
        <v>C-7</v>
      </c>
      <c r="Z259" s="18" t="str">
        <f>+VLOOKUP(Sitio_Publico[[#This Row],[Filtro Integrado]],Estructura!$U$4:$W$529,3,0)</f>
        <v>FI-0</v>
      </c>
      <c r="AA259" s="18" t="str">
        <f>+VLOOKUP(Sitio_Publico[[#This Row],[Muestra]],Estructura!$Y$4:$AB$483,4,0)</f>
        <v>M-00075</v>
      </c>
    </row>
    <row r="260" spans="1:27" ht="48" x14ac:dyDescent="0.3">
      <c r="A260" s="16">
        <f t="shared" si="4"/>
        <v>259</v>
      </c>
      <c r="B260" s="47" t="s">
        <v>15118</v>
      </c>
      <c r="C260" s="13" t="s">
        <v>637</v>
      </c>
      <c r="D260" s="13" t="s">
        <v>623</v>
      </c>
      <c r="E260" s="44">
        <v>5</v>
      </c>
      <c r="F260" s="13" t="s">
        <v>2028</v>
      </c>
      <c r="G260" s="23" t="s">
        <v>2029</v>
      </c>
      <c r="H260" s="42" t="s">
        <v>457</v>
      </c>
      <c r="I260" s="28" t="s">
        <v>368</v>
      </c>
      <c r="J260" s="12" t="s">
        <v>393</v>
      </c>
      <c r="K260" s="28" t="s">
        <v>2030</v>
      </c>
      <c r="L260" s="12" t="s">
        <v>2031</v>
      </c>
      <c r="M260" s="12" t="s">
        <v>2032</v>
      </c>
      <c r="N260" s="12" t="s">
        <v>2033</v>
      </c>
      <c r="O260" s="26" t="s">
        <v>2034</v>
      </c>
      <c r="P260" s="26" t="s">
        <v>2035</v>
      </c>
      <c r="Q260" s="25" t="s">
        <v>646</v>
      </c>
      <c r="R260" s="26" t="s">
        <v>2036</v>
      </c>
      <c r="S260" s="15" t="s">
        <v>2037</v>
      </c>
      <c r="T260" s="52">
        <v>0</v>
      </c>
      <c r="U260" s="22" t="s">
        <v>2039</v>
      </c>
      <c r="V260" s="18" t="str">
        <f>+Sitio_Publico[[#This Row],[idcoleccion]]&amp;"-"&amp;Sitio_Publico[[#This Row],[id]]</f>
        <v>000-259</v>
      </c>
      <c r="W260" s="18">
        <f>+VLOOKUP(Sitio_Publico[[#This Row],[territorio]],Estructura!$AE$4:$AH$1067,4,0)</f>
        <v>20000005</v>
      </c>
      <c r="X260" s="18" t="str">
        <f>+VLOOKUP(Sitio_Publico[[#This Row],[tema]],Estructura!$G$4:$J$532,4,0)</f>
        <v>T-26</v>
      </c>
      <c r="Y260" s="18" t="str">
        <f>+VLOOKUP(Sitio_Publico[[#This Row],[contenido]],Estructura!$L$4:$O$473,4,0)</f>
        <v>C-14</v>
      </c>
      <c r="Z260" s="18" t="str">
        <f>+VLOOKUP(Sitio_Publico[[#This Row],[Filtro Integrado]],Estructura!$U$4:$W$529,3,0)</f>
        <v>FI-0</v>
      </c>
      <c r="AA260" s="18" t="str">
        <f>+VLOOKUP(Sitio_Publico[[#This Row],[Muestra]],Estructura!$Y$4:$AB$483,4,0)</f>
        <v>M-000103</v>
      </c>
    </row>
    <row r="261" spans="1:27" ht="48" x14ac:dyDescent="0.3">
      <c r="A261" s="16">
        <f t="shared" si="4"/>
        <v>260</v>
      </c>
      <c r="B261" s="47" t="s">
        <v>15118</v>
      </c>
      <c r="C261" s="13" t="s">
        <v>622</v>
      </c>
      <c r="D261" s="13" t="s">
        <v>623</v>
      </c>
      <c r="E261" s="44">
        <v>16107</v>
      </c>
      <c r="F261" s="13" t="s">
        <v>688</v>
      </c>
      <c r="G261" s="23" t="s">
        <v>625</v>
      </c>
      <c r="H261" s="42" t="s">
        <v>458</v>
      </c>
      <c r="I261" s="28" t="s">
        <v>207</v>
      </c>
      <c r="J261" s="12" t="s">
        <v>393</v>
      </c>
      <c r="K261" s="28" t="s">
        <v>726</v>
      </c>
      <c r="L261" s="12" t="s">
        <v>627</v>
      </c>
      <c r="M261" s="12" t="s">
        <v>628</v>
      </c>
      <c r="N261" s="12" t="s">
        <v>629</v>
      </c>
      <c r="O261" s="26" t="s">
        <v>2040</v>
      </c>
      <c r="P261" s="26" t="s">
        <v>2041</v>
      </c>
      <c r="Q261" s="25" t="s">
        <v>646</v>
      </c>
      <c r="R261" s="26" t="s">
        <v>2042</v>
      </c>
      <c r="S261" s="15" t="s">
        <v>2043</v>
      </c>
      <c r="T261" s="52">
        <v>0</v>
      </c>
      <c r="U261" s="22" t="s">
        <v>2044</v>
      </c>
      <c r="V261" s="18" t="str">
        <f>+Sitio_Publico[[#This Row],[idcoleccion]]&amp;"-"&amp;Sitio_Publico[[#This Row],[id]]</f>
        <v>000-260</v>
      </c>
      <c r="W261" s="18">
        <f>+VLOOKUP(Sitio_Publico[[#This Row],[territorio]],Estructura!$AE$4:$AH$1067,4,0)</f>
        <v>30016107</v>
      </c>
      <c r="X261" s="18" t="str">
        <f>+VLOOKUP(Sitio_Publico[[#This Row],[tema]],Estructura!$G$4:$J$532,4,0)</f>
        <v>T-17</v>
      </c>
      <c r="Y261" s="18" t="str">
        <f>+VLOOKUP(Sitio_Publico[[#This Row],[contenido]],Estructura!$L$4:$O$473,4,0)</f>
        <v>C-7</v>
      </c>
      <c r="Z261" s="18" t="str">
        <f>+VLOOKUP(Sitio_Publico[[#This Row],[Filtro Integrado]],Estructura!$U$4:$W$529,3,0)</f>
        <v>FI-0</v>
      </c>
      <c r="AA261" s="18" t="str">
        <f>+VLOOKUP(Sitio_Publico[[#This Row],[Muestra]],Estructura!$Y$4:$AB$483,4,0)</f>
        <v>M-00071</v>
      </c>
    </row>
    <row r="262" spans="1:27" ht="48" x14ac:dyDescent="0.3">
      <c r="A262" s="16">
        <f t="shared" si="4"/>
        <v>261</v>
      </c>
      <c r="B262" s="47" t="s">
        <v>15118</v>
      </c>
      <c r="C262" s="13" t="s">
        <v>622</v>
      </c>
      <c r="D262" s="13" t="s">
        <v>623</v>
      </c>
      <c r="E262" s="44">
        <v>6105</v>
      </c>
      <c r="F262" s="13" t="s">
        <v>767</v>
      </c>
      <c r="G262" s="23" t="s">
        <v>625</v>
      </c>
      <c r="H262" s="42" t="s">
        <v>458</v>
      </c>
      <c r="I262" s="28" t="s">
        <v>104</v>
      </c>
      <c r="J262" s="12" t="s">
        <v>393</v>
      </c>
      <c r="K262" s="28" t="s">
        <v>768</v>
      </c>
      <c r="L262" s="12" t="s">
        <v>627</v>
      </c>
      <c r="M262" s="12" t="s">
        <v>628</v>
      </c>
      <c r="N262" s="12" t="s">
        <v>629</v>
      </c>
      <c r="O262" s="26" t="s">
        <v>2045</v>
      </c>
      <c r="P262" s="26" t="s">
        <v>2046</v>
      </c>
      <c r="Q262" s="25" t="s">
        <v>646</v>
      </c>
      <c r="R262" s="26" t="s">
        <v>2047</v>
      </c>
      <c r="S262" s="15" t="s">
        <v>2048</v>
      </c>
      <c r="T262" s="52">
        <v>0</v>
      </c>
      <c r="U262" s="22" t="s">
        <v>2049</v>
      </c>
      <c r="V262" s="18" t="str">
        <f>+Sitio_Publico[[#This Row],[idcoleccion]]&amp;"-"&amp;Sitio_Publico[[#This Row],[id]]</f>
        <v>000-261</v>
      </c>
      <c r="W262" s="18">
        <f>+VLOOKUP(Sitio_Publico[[#This Row],[territorio]],Estructura!$AE$4:$AH$1067,4,0)</f>
        <v>30006105</v>
      </c>
      <c r="X262" s="18" t="str">
        <f>+VLOOKUP(Sitio_Publico[[#This Row],[tema]],Estructura!$G$4:$J$532,4,0)</f>
        <v>T-19</v>
      </c>
      <c r="Y262" s="18" t="str">
        <f>+VLOOKUP(Sitio_Publico[[#This Row],[contenido]],Estructura!$L$4:$O$473,4,0)</f>
        <v>C-7</v>
      </c>
      <c r="Z262" s="18" t="str">
        <f>+VLOOKUP(Sitio_Publico[[#This Row],[Filtro Integrado]],Estructura!$U$4:$W$529,3,0)</f>
        <v>FI-0</v>
      </c>
      <c r="AA262" s="18" t="str">
        <f>+VLOOKUP(Sitio_Publico[[#This Row],[Muestra]],Estructura!$Y$4:$AB$483,4,0)</f>
        <v>M-00075</v>
      </c>
    </row>
    <row r="263" spans="1:27" ht="48" x14ac:dyDescent="0.3">
      <c r="A263" s="16">
        <f t="shared" si="4"/>
        <v>262</v>
      </c>
      <c r="B263" s="47" t="s">
        <v>15118</v>
      </c>
      <c r="C263" s="13" t="s">
        <v>622</v>
      </c>
      <c r="D263" s="13" t="s">
        <v>623</v>
      </c>
      <c r="E263" s="44">
        <v>6107</v>
      </c>
      <c r="F263" s="13" t="s">
        <v>666</v>
      </c>
      <c r="G263" s="23" t="s">
        <v>625</v>
      </c>
      <c r="H263" s="42" t="s">
        <v>458</v>
      </c>
      <c r="I263" s="28" t="s">
        <v>106</v>
      </c>
      <c r="J263" s="12" t="s">
        <v>393</v>
      </c>
      <c r="K263" s="28" t="s">
        <v>667</v>
      </c>
      <c r="L263" s="12" t="s">
        <v>627</v>
      </c>
      <c r="M263" s="12" t="s">
        <v>668</v>
      </c>
      <c r="N263" s="12" t="s">
        <v>629</v>
      </c>
      <c r="O263" s="26" t="s">
        <v>2050</v>
      </c>
      <c r="P263" s="26" t="s">
        <v>2051</v>
      </c>
      <c r="Q263" s="25" t="s">
        <v>646</v>
      </c>
      <c r="R263" s="26" t="s">
        <v>2052</v>
      </c>
      <c r="S263" s="15" t="s">
        <v>2053</v>
      </c>
      <c r="T263" s="52">
        <v>0</v>
      </c>
      <c r="U263" s="22" t="s">
        <v>2054</v>
      </c>
      <c r="V263" s="18" t="str">
        <f>+Sitio_Publico[[#This Row],[idcoleccion]]&amp;"-"&amp;Sitio_Publico[[#This Row],[id]]</f>
        <v>000-262</v>
      </c>
      <c r="W263" s="18">
        <f>+VLOOKUP(Sitio_Publico[[#This Row],[territorio]],Estructura!$AE$4:$AH$1067,4,0)</f>
        <v>30006107</v>
      </c>
      <c r="X263" s="18" t="str">
        <f>+VLOOKUP(Sitio_Publico[[#This Row],[tema]],Estructura!$G$4:$J$532,4,0)</f>
        <v>T-15</v>
      </c>
      <c r="Y263" s="18" t="str">
        <f>+VLOOKUP(Sitio_Publico[[#This Row],[contenido]],Estructura!$L$4:$O$473,4,0)</f>
        <v>C-7</v>
      </c>
      <c r="Z263" s="18" t="str">
        <f>+VLOOKUP(Sitio_Publico[[#This Row],[Filtro Integrado]],Estructura!$U$4:$W$529,3,0)</f>
        <v>FI-0</v>
      </c>
      <c r="AA263" s="18" t="str">
        <f>+VLOOKUP(Sitio_Publico[[#This Row],[Muestra]],Estructura!$Y$4:$AB$483,4,0)</f>
        <v>M-00066</v>
      </c>
    </row>
    <row r="264" spans="1:27" ht="51" x14ac:dyDescent="0.3">
      <c r="A264" s="16">
        <f t="shared" si="4"/>
        <v>263</v>
      </c>
      <c r="B264" s="47" t="s">
        <v>15118</v>
      </c>
      <c r="C264" s="13" t="s">
        <v>622</v>
      </c>
      <c r="D264" s="13" t="s">
        <v>623</v>
      </c>
      <c r="E264" s="44">
        <v>10</v>
      </c>
      <c r="F264" s="13" t="s">
        <v>624</v>
      </c>
      <c r="G264" s="23" t="s">
        <v>639</v>
      </c>
      <c r="H264" s="42" t="s">
        <v>457</v>
      </c>
      <c r="I264" s="28" t="s">
        <v>373</v>
      </c>
      <c r="J264" s="12" t="s">
        <v>393</v>
      </c>
      <c r="K264" s="28" t="s">
        <v>739</v>
      </c>
      <c r="L264" s="12" t="s">
        <v>652</v>
      </c>
      <c r="M264" s="12" t="s">
        <v>704</v>
      </c>
      <c r="N264" s="12" t="s">
        <v>629</v>
      </c>
      <c r="O264" s="26" t="s">
        <v>2055</v>
      </c>
      <c r="P264" s="26" t="s">
        <v>2056</v>
      </c>
      <c r="Q264" s="25" t="s">
        <v>646</v>
      </c>
      <c r="R264" s="26" t="s">
        <v>2057</v>
      </c>
      <c r="S264" s="15" t="s">
        <v>2058</v>
      </c>
      <c r="T264" s="52">
        <v>0</v>
      </c>
      <c r="U264" s="22" t="s">
        <v>2059</v>
      </c>
      <c r="V264" s="18" t="str">
        <f>+Sitio_Publico[[#This Row],[idcoleccion]]&amp;"-"&amp;Sitio_Publico[[#This Row],[id]]</f>
        <v>000-263</v>
      </c>
      <c r="W264" s="18">
        <f>+VLOOKUP(Sitio_Publico[[#This Row],[territorio]],Estructura!$AE$4:$AH$1067,4,0)</f>
        <v>20000010</v>
      </c>
      <c r="X264" s="18" t="str">
        <f>+VLOOKUP(Sitio_Publico[[#This Row],[tema]],Estructura!$G$4:$J$532,4,0)</f>
        <v>T-13</v>
      </c>
      <c r="Y264" s="18" t="str">
        <f>+VLOOKUP(Sitio_Publico[[#This Row],[contenido]],Estructura!$L$4:$O$473,4,0)</f>
        <v>C-8</v>
      </c>
      <c r="Z264" s="18" t="str">
        <f>+VLOOKUP(Sitio_Publico[[#This Row],[Filtro Integrado]],Estructura!$U$4:$W$529,3,0)</f>
        <v>FI-0</v>
      </c>
      <c r="AA264" s="18" t="str">
        <f>+VLOOKUP(Sitio_Publico[[#This Row],[Muestra]],Estructura!$Y$4:$AB$483,4,0)</f>
        <v>M-00073</v>
      </c>
    </row>
    <row r="265" spans="1:27" ht="48" x14ac:dyDescent="0.3">
      <c r="A265" s="16">
        <f t="shared" si="4"/>
        <v>264</v>
      </c>
      <c r="B265" s="47" t="s">
        <v>15118</v>
      </c>
      <c r="C265" s="37" t="s">
        <v>622</v>
      </c>
      <c r="D265" s="37" t="s">
        <v>623</v>
      </c>
      <c r="E265" s="45">
        <v>16304</v>
      </c>
      <c r="F265" s="37" t="s">
        <v>767</v>
      </c>
      <c r="G265" s="38" t="s">
        <v>639</v>
      </c>
      <c r="H265" s="43" t="s">
        <v>458</v>
      </c>
      <c r="I265" s="46" t="s">
        <v>211</v>
      </c>
      <c r="J265" s="33" t="s">
        <v>393</v>
      </c>
      <c r="K265" s="46" t="s">
        <v>768</v>
      </c>
      <c r="L265" s="33" t="s">
        <v>652</v>
      </c>
      <c r="M265" s="33" t="s">
        <v>653</v>
      </c>
      <c r="N265" s="33" t="s">
        <v>629</v>
      </c>
      <c r="O265" s="34" t="s">
        <v>2060</v>
      </c>
      <c r="P265" s="34" t="s">
        <v>2061</v>
      </c>
      <c r="Q265" s="35" t="s">
        <v>646</v>
      </c>
      <c r="R265" s="34" t="s">
        <v>2062</v>
      </c>
      <c r="S265" s="36" t="s">
        <v>2063</v>
      </c>
      <c r="T265" s="52">
        <v>0</v>
      </c>
      <c r="U265" s="22" t="s">
        <v>2064</v>
      </c>
      <c r="V265" s="18" t="str">
        <f>+Sitio_Publico[[#This Row],[idcoleccion]]&amp;"-"&amp;Sitio_Publico[[#This Row],[id]]</f>
        <v>000-264</v>
      </c>
      <c r="W265" s="18">
        <f>+VLOOKUP(Sitio_Publico[[#This Row],[territorio]],Estructura!$AE$4:$AH$1067,4,0)</f>
        <v>30016304</v>
      </c>
      <c r="X265" s="18" t="str">
        <f>+VLOOKUP(Sitio_Publico[[#This Row],[tema]],Estructura!$G$4:$J$532,4,0)</f>
        <v>T-19</v>
      </c>
      <c r="Y265" s="18" t="str">
        <f>+VLOOKUP(Sitio_Publico[[#This Row],[contenido]],Estructura!$L$4:$O$473,4,0)</f>
        <v>C-8</v>
      </c>
      <c r="Z265" s="18" t="str">
        <f>+VLOOKUP(Sitio_Publico[[#This Row],[Filtro Integrado]],Estructura!$U$4:$W$529,3,0)</f>
        <v>FI-0</v>
      </c>
      <c r="AA265" s="18" t="str">
        <f>+VLOOKUP(Sitio_Publico[[#This Row],[Muestra]],Estructura!$Y$4:$AB$483,4,0)</f>
        <v>M-00075</v>
      </c>
    </row>
    <row r="266" spans="1:27" ht="48" x14ac:dyDescent="0.3">
      <c r="A266" s="16">
        <f t="shared" si="4"/>
        <v>265</v>
      </c>
      <c r="B266" s="47" t="s">
        <v>15118</v>
      </c>
      <c r="C266" s="13" t="s">
        <v>622</v>
      </c>
      <c r="D266" s="13" t="s">
        <v>623</v>
      </c>
      <c r="E266" s="44">
        <v>8202</v>
      </c>
      <c r="F266" s="13" t="s">
        <v>666</v>
      </c>
      <c r="G266" s="23" t="s">
        <v>639</v>
      </c>
      <c r="H266" s="42" t="s">
        <v>458</v>
      </c>
      <c r="I266" s="28" t="s">
        <v>175</v>
      </c>
      <c r="J266" s="12" t="s">
        <v>393</v>
      </c>
      <c r="K266" s="28" t="s">
        <v>745</v>
      </c>
      <c r="L266" s="12" t="s">
        <v>652</v>
      </c>
      <c r="M266" s="12" t="s">
        <v>628</v>
      </c>
      <c r="N266" s="12" t="s">
        <v>629</v>
      </c>
      <c r="O266" s="26" t="s">
        <v>2065</v>
      </c>
      <c r="P266" s="26" t="s">
        <v>2066</v>
      </c>
      <c r="Q266" s="25" t="s">
        <v>646</v>
      </c>
      <c r="R266" s="26" t="s">
        <v>2067</v>
      </c>
      <c r="S266" s="15" t="s">
        <v>2068</v>
      </c>
      <c r="T266" s="52">
        <v>0</v>
      </c>
      <c r="U266" s="22" t="s">
        <v>2069</v>
      </c>
      <c r="V266" s="18" t="str">
        <f>+Sitio_Publico[[#This Row],[idcoleccion]]&amp;"-"&amp;Sitio_Publico[[#This Row],[id]]</f>
        <v>000-265</v>
      </c>
      <c r="W266" s="18">
        <f>+VLOOKUP(Sitio_Publico[[#This Row],[territorio]],Estructura!$AE$4:$AH$1067,4,0)</f>
        <v>30008202</v>
      </c>
      <c r="X266" s="18" t="str">
        <f>+VLOOKUP(Sitio_Publico[[#This Row],[tema]],Estructura!$G$4:$J$532,4,0)</f>
        <v>T-15</v>
      </c>
      <c r="Y266" s="18" t="str">
        <f>+VLOOKUP(Sitio_Publico[[#This Row],[contenido]],Estructura!$L$4:$O$473,4,0)</f>
        <v>C-8</v>
      </c>
      <c r="Z266" s="18" t="str">
        <f>+VLOOKUP(Sitio_Publico[[#This Row],[Filtro Integrado]],Estructura!$U$4:$W$529,3,0)</f>
        <v>FI-0</v>
      </c>
      <c r="AA266" s="18" t="str">
        <f>+VLOOKUP(Sitio_Publico[[#This Row],[Muestra]],Estructura!$Y$4:$AB$483,4,0)</f>
        <v>M-00074</v>
      </c>
    </row>
    <row r="267" spans="1:27" ht="51" x14ac:dyDescent="0.3">
      <c r="A267" s="16">
        <f t="shared" si="4"/>
        <v>266</v>
      </c>
      <c r="B267" s="47" t="s">
        <v>15118</v>
      </c>
      <c r="C267" s="13" t="s">
        <v>622</v>
      </c>
      <c r="D267" s="13" t="s">
        <v>623</v>
      </c>
      <c r="E267" s="44">
        <v>5101</v>
      </c>
      <c r="F267" s="13" t="s">
        <v>624</v>
      </c>
      <c r="G267" s="23" t="s">
        <v>625</v>
      </c>
      <c r="H267" s="42" t="s">
        <v>458</v>
      </c>
      <c r="I267" s="28" t="s">
        <v>23</v>
      </c>
      <c r="J267" s="12" t="s">
        <v>393</v>
      </c>
      <c r="K267" s="28" t="s">
        <v>626</v>
      </c>
      <c r="L267" s="12" t="s">
        <v>627</v>
      </c>
      <c r="M267" s="12" t="s">
        <v>628</v>
      </c>
      <c r="N267" s="12" t="s">
        <v>629</v>
      </c>
      <c r="O267" s="26" t="s">
        <v>2070</v>
      </c>
      <c r="P267" s="26" t="s">
        <v>2071</v>
      </c>
      <c r="Q267" s="25" t="s">
        <v>632</v>
      </c>
      <c r="R267" s="26" t="s">
        <v>2072</v>
      </c>
      <c r="S267" s="15" t="s">
        <v>2073</v>
      </c>
      <c r="T267" s="52">
        <v>0</v>
      </c>
      <c r="U267" s="22" t="s">
        <v>2074</v>
      </c>
      <c r="V267" s="18" t="str">
        <f>+Sitio_Publico[[#This Row],[idcoleccion]]&amp;"-"&amp;Sitio_Publico[[#This Row],[id]]</f>
        <v>000-266</v>
      </c>
      <c r="W267" s="18">
        <f>+VLOOKUP(Sitio_Publico[[#This Row],[territorio]],Estructura!$AE$4:$AH$1067,4,0)</f>
        <v>30005101</v>
      </c>
      <c r="X267" s="18" t="str">
        <f>+VLOOKUP(Sitio_Publico[[#This Row],[tema]],Estructura!$G$4:$J$532,4,0)</f>
        <v>T-13</v>
      </c>
      <c r="Y267" s="18" t="str">
        <f>+VLOOKUP(Sitio_Publico[[#This Row],[contenido]],Estructura!$L$4:$O$473,4,0)</f>
        <v>C-7</v>
      </c>
      <c r="Z267" s="18" t="str">
        <f>+VLOOKUP(Sitio_Publico[[#This Row],[Filtro Integrado]],Estructura!$U$4:$W$529,3,0)</f>
        <v>FI-0</v>
      </c>
      <c r="AA267" s="18" t="str">
        <f>+VLOOKUP(Sitio_Publico[[#This Row],[Muestra]],Estructura!$Y$4:$AB$483,4,0)</f>
        <v>M-00063</v>
      </c>
    </row>
    <row r="268" spans="1:27" ht="51" x14ac:dyDescent="0.3">
      <c r="A268" s="16">
        <f t="shared" si="4"/>
        <v>267</v>
      </c>
      <c r="B268" s="47" t="s">
        <v>15118</v>
      </c>
      <c r="C268" s="13" t="s">
        <v>622</v>
      </c>
      <c r="D268" s="13" t="s">
        <v>623</v>
      </c>
      <c r="E268" s="44">
        <v>11303</v>
      </c>
      <c r="F268" s="13" t="s">
        <v>624</v>
      </c>
      <c r="G268" s="23" t="s">
        <v>625</v>
      </c>
      <c r="H268" s="42" t="s">
        <v>458</v>
      </c>
      <c r="I268" s="28" t="s">
        <v>284</v>
      </c>
      <c r="J268" s="12" t="s">
        <v>393</v>
      </c>
      <c r="K268" s="28" t="s">
        <v>626</v>
      </c>
      <c r="L268" s="12" t="s">
        <v>627</v>
      </c>
      <c r="M268" s="12" t="s">
        <v>628</v>
      </c>
      <c r="N268" s="12" t="s">
        <v>629</v>
      </c>
      <c r="O268" s="26" t="s">
        <v>2075</v>
      </c>
      <c r="P268" s="26" t="s">
        <v>2076</v>
      </c>
      <c r="Q268" s="25" t="s">
        <v>632</v>
      </c>
      <c r="R268" s="26" t="s">
        <v>2077</v>
      </c>
      <c r="S268" s="15" t="s">
        <v>2078</v>
      </c>
      <c r="T268" s="52">
        <v>0</v>
      </c>
      <c r="U268" s="22" t="s">
        <v>2079</v>
      </c>
      <c r="V268" s="18" t="str">
        <f>+Sitio_Publico[[#This Row],[idcoleccion]]&amp;"-"&amp;Sitio_Publico[[#This Row],[id]]</f>
        <v>000-267</v>
      </c>
      <c r="W268" s="18">
        <f>+VLOOKUP(Sitio_Publico[[#This Row],[territorio]],Estructura!$AE$4:$AH$1067,4,0)</f>
        <v>30011303</v>
      </c>
      <c r="X268" s="18" t="str">
        <f>+VLOOKUP(Sitio_Publico[[#This Row],[tema]],Estructura!$G$4:$J$532,4,0)</f>
        <v>T-13</v>
      </c>
      <c r="Y268" s="18" t="str">
        <f>+VLOOKUP(Sitio_Publico[[#This Row],[contenido]],Estructura!$L$4:$O$473,4,0)</f>
        <v>C-7</v>
      </c>
      <c r="Z268" s="18" t="str">
        <f>+VLOOKUP(Sitio_Publico[[#This Row],[Filtro Integrado]],Estructura!$U$4:$W$529,3,0)</f>
        <v>FI-0</v>
      </c>
      <c r="AA268" s="18" t="str">
        <f>+VLOOKUP(Sitio_Publico[[#This Row],[Muestra]],Estructura!$Y$4:$AB$483,4,0)</f>
        <v>M-00063</v>
      </c>
    </row>
    <row r="269" spans="1:27" ht="48" x14ac:dyDescent="0.3">
      <c r="A269" s="16">
        <f t="shared" si="4"/>
        <v>268</v>
      </c>
      <c r="B269" s="47" t="s">
        <v>15118</v>
      </c>
      <c r="C269" s="13" t="s">
        <v>622</v>
      </c>
      <c r="D269" s="13" t="s">
        <v>623</v>
      </c>
      <c r="E269" s="44">
        <v>13105</v>
      </c>
      <c r="F269" s="13" t="s">
        <v>767</v>
      </c>
      <c r="G269" s="23" t="s">
        <v>639</v>
      </c>
      <c r="H269" s="42" t="s">
        <v>458</v>
      </c>
      <c r="I269" s="28" t="s">
        <v>301</v>
      </c>
      <c r="J269" s="12" t="s">
        <v>393</v>
      </c>
      <c r="K269" s="28" t="s">
        <v>780</v>
      </c>
      <c r="L269" s="12" t="s">
        <v>652</v>
      </c>
      <c r="M269" s="12" t="s">
        <v>781</v>
      </c>
      <c r="N269" s="12" t="s">
        <v>629</v>
      </c>
      <c r="O269" s="26" t="s">
        <v>2080</v>
      </c>
      <c r="P269" s="26" t="s">
        <v>2081</v>
      </c>
      <c r="Q269" s="25" t="s">
        <v>646</v>
      </c>
      <c r="R269" s="26" t="s">
        <v>2082</v>
      </c>
      <c r="S269" s="15" t="s">
        <v>2083</v>
      </c>
      <c r="T269" s="52">
        <v>0</v>
      </c>
      <c r="U269" s="22" t="s">
        <v>2084</v>
      </c>
      <c r="V269" s="18" t="str">
        <f>+Sitio_Publico[[#This Row],[idcoleccion]]&amp;"-"&amp;Sitio_Publico[[#This Row],[id]]</f>
        <v>000-268</v>
      </c>
      <c r="W269" s="18">
        <f>+VLOOKUP(Sitio_Publico[[#This Row],[territorio]],Estructura!$AE$4:$AH$1067,4,0)</f>
        <v>30013105</v>
      </c>
      <c r="X269" s="18" t="str">
        <f>+VLOOKUP(Sitio_Publico[[#This Row],[tema]],Estructura!$G$4:$J$532,4,0)</f>
        <v>T-19</v>
      </c>
      <c r="Y269" s="18" t="str">
        <f>+VLOOKUP(Sitio_Publico[[#This Row],[contenido]],Estructura!$L$4:$O$473,4,0)</f>
        <v>C-8</v>
      </c>
      <c r="Z269" s="18" t="str">
        <f>+VLOOKUP(Sitio_Publico[[#This Row],[Filtro Integrado]],Estructura!$U$4:$W$529,3,0)</f>
        <v>FI-0</v>
      </c>
      <c r="AA269" s="18" t="str">
        <f>+VLOOKUP(Sitio_Publico[[#This Row],[Muestra]],Estructura!$Y$4:$AB$483,4,0)</f>
        <v>M-00076</v>
      </c>
    </row>
    <row r="270" spans="1:27" ht="48" x14ac:dyDescent="0.3">
      <c r="A270" s="16">
        <f t="shared" si="4"/>
        <v>269</v>
      </c>
      <c r="B270" s="47" t="s">
        <v>15118</v>
      </c>
      <c r="C270" s="13" t="s">
        <v>622</v>
      </c>
      <c r="D270" s="13" t="s">
        <v>623</v>
      </c>
      <c r="E270" s="44">
        <v>13127</v>
      </c>
      <c r="F270" s="13" t="s">
        <v>688</v>
      </c>
      <c r="G270" s="23" t="s">
        <v>625</v>
      </c>
      <c r="H270" s="42" t="s">
        <v>458</v>
      </c>
      <c r="I270" s="28" t="s">
        <v>16</v>
      </c>
      <c r="J270" s="12" t="s">
        <v>393</v>
      </c>
      <c r="K270" s="28" t="s">
        <v>726</v>
      </c>
      <c r="L270" s="12" t="s">
        <v>627</v>
      </c>
      <c r="M270" s="12" t="s">
        <v>628</v>
      </c>
      <c r="N270" s="12" t="s">
        <v>629</v>
      </c>
      <c r="O270" s="26" t="s">
        <v>2085</v>
      </c>
      <c r="P270" s="26" t="s">
        <v>2086</v>
      </c>
      <c r="Q270" s="25" t="s">
        <v>646</v>
      </c>
      <c r="R270" s="26" t="s">
        <v>2087</v>
      </c>
      <c r="S270" s="15" t="s">
        <v>2088</v>
      </c>
      <c r="T270" s="52">
        <v>0</v>
      </c>
      <c r="U270" s="22" t="s">
        <v>2089</v>
      </c>
      <c r="V270" s="18" t="str">
        <f>+Sitio_Publico[[#This Row],[idcoleccion]]&amp;"-"&amp;Sitio_Publico[[#This Row],[id]]</f>
        <v>000-269</v>
      </c>
      <c r="W270" s="18">
        <f>+VLOOKUP(Sitio_Publico[[#This Row],[territorio]],Estructura!$AE$4:$AH$1067,4,0)</f>
        <v>30013127</v>
      </c>
      <c r="X270" s="18" t="str">
        <f>+VLOOKUP(Sitio_Publico[[#This Row],[tema]],Estructura!$G$4:$J$532,4,0)</f>
        <v>T-17</v>
      </c>
      <c r="Y270" s="18" t="str">
        <f>+VLOOKUP(Sitio_Publico[[#This Row],[contenido]],Estructura!$L$4:$O$473,4,0)</f>
        <v>C-7</v>
      </c>
      <c r="Z270" s="18" t="str">
        <f>+VLOOKUP(Sitio_Publico[[#This Row],[Filtro Integrado]],Estructura!$U$4:$W$529,3,0)</f>
        <v>FI-0</v>
      </c>
      <c r="AA270" s="18" t="str">
        <f>+VLOOKUP(Sitio_Publico[[#This Row],[Muestra]],Estructura!$Y$4:$AB$483,4,0)</f>
        <v>M-00071</v>
      </c>
    </row>
    <row r="271" spans="1:27" ht="61.2" x14ac:dyDescent="0.3">
      <c r="A271" s="16">
        <f t="shared" si="4"/>
        <v>270</v>
      </c>
      <c r="B271" s="47" t="s">
        <v>15118</v>
      </c>
      <c r="C271" s="13" t="s">
        <v>637</v>
      </c>
      <c r="D271" s="13" t="s">
        <v>623</v>
      </c>
      <c r="E271" s="44">
        <v>41</v>
      </c>
      <c r="F271" s="13" t="s">
        <v>1591</v>
      </c>
      <c r="G271" s="23" t="s">
        <v>1394</v>
      </c>
      <c r="H271" s="42" t="s">
        <v>458</v>
      </c>
      <c r="I271" s="28" t="s">
        <v>163</v>
      </c>
      <c r="J271" s="12" t="s">
        <v>393</v>
      </c>
      <c r="K271" s="28" t="s">
        <v>2090</v>
      </c>
      <c r="L271" s="12" t="s">
        <v>641</v>
      </c>
      <c r="M271" s="12" t="s">
        <v>642</v>
      </c>
      <c r="N271" s="12" t="s">
        <v>643</v>
      </c>
      <c r="O271" s="26" t="s">
        <v>2091</v>
      </c>
      <c r="P271" s="26" t="s">
        <v>2092</v>
      </c>
      <c r="Q271" s="25" t="s">
        <v>646</v>
      </c>
      <c r="R271" s="26" t="s">
        <v>1595</v>
      </c>
      <c r="S271" s="15" t="s">
        <v>2093</v>
      </c>
      <c r="T271" s="52">
        <v>0</v>
      </c>
      <c r="U271" s="22" t="s">
        <v>2094</v>
      </c>
      <c r="V271" s="18" t="str">
        <f>+Sitio_Publico[[#This Row],[idcoleccion]]&amp;"-"&amp;Sitio_Publico[[#This Row],[id]]</f>
        <v>000-270</v>
      </c>
      <c r="W271" s="18">
        <f>+VLOOKUP(Sitio_Publico[[#This Row],[territorio]],Estructura!$AE$4:$AH$1067,4,0)</f>
        <v>30008102</v>
      </c>
      <c r="X271" s="18" t="str">
        <f>+VLOOKUP(Sitio_Publico[[#This Row],[tema]],Estructura!$G$4:$J$532,4,0)</f>
        <v>T-24</v>
      </c>
      <c r="Y271" s="18" t="str">
        <f>+VLOOKUP(Sitio_Publico[[#This Row],[contenido]],Estructura!$L$4:$O$473,4,0)</f>
        <v>C-12</v>
      </c>
      <c r="Z271" s="18" t="str">
        <f>+VLOOKUP(Sitio_Publico[[#This Row],[Filtro Integrado]],Estructura!$U$4:$W$529,3,0)</f>
        <v>FI-0</v>
      </c>
      <c r="AA271" s="18" t="str">
        <f>+VLOOKUP(Sitio_Publico[[#This Row],[Muestra]],Estructura!$Y$4:$AB$483,4,0)</f>
        <v>M-000104</v>
      </c>
    </row>
    <row r="272" spans="1:27" ht="48" x14ac:dyDescent="0.3">
      <c r="A272" s="16">
        <f t="shared" si="4"/>
        <v>271</v>
      </c>
      <c r="B272" s="47" t="s">
        <v>15118</v>
      </c>
      <c r="C272" s="13" t="s">
        <v>622</v>
      </c>
      <c r="D272" s="13" t="s">
        <v>623</v>
      </c>
      <c r="E272" s="44">
        <v>1101</v>
      </c>
      <c r="F272" s="13" t="s">
        <v>767</v>
      </c>
      <c r="G272" s="23" t="s">
        <v>639</v>
      </c>
      <c r="H272" s="42" t="s">
        <v>458</v>
      </c>
      <c r="I272" s="28" t="s">
        <v>26</v>
      </c>
      <c r="J272" s="12" t="s">
        <v>393</v>
      </c>
      <c r="K272" s="28" t="s">
        <v>780</v>
      </c>
      <c r="L272" s="12" t="s">
        <v>652</v>
      </c>
      <c r="M272" s="12" t="s">
        <v>781</v>
      </c>
      <c r="N272" s="12" t="s">
        <v>629</v>
      </c>
      <c r="O272" s="26" t="s">
        <v>2095</v>
      </c>
      <c r="P272" s="26" t="s">
        <v>2096</v>
      </c>
      <c r="Q272" s="25" t="s">
        <v>646</v>
      </c>
      <c r="R272" s="26" t="s">
        <v>2097</v>
      </c>
      <c r="S272" s="15" t="s">
        <v>2098</v>
      </c>
      <c r="T272" s="52">
        <v>0</v>
      </c>
      <c r="U272" s="22" t="s">
        <v>2099</v>
      </c>
      <c r="V272" s="18" t="str">
        <f>+Sitio_Publico[[#This Row],[idcoleccion]]&amp;"-"&amp;Sitio_Publico[[#This Row],[id]]</f>
        <v>000-271</v>
      </c>
      <c r="W272" s="18">
        <f>+VLOOKUP(Sitio_Publico[[#This Row],[territorio]],Estructura!$AE$4:$AH$1067,4,0)</f>
        <v>30001101</v>
      </c>
      <c r="X272" s="18" t="str">
        <f>+VLOOKUP(Sitio_Publico[[#This Row],[tema]],Estructura!$G$4:$J$532,4,0)</f>
        <v>T-19</v>
      </c>
      <c r="Y272" s="18" t="str">
        <f>+VLOOKUP(Sitio_Publico[[#This Row],[contenido]],Estructura!$L$4:$O$473,4,0)</f>
        <v>C-8</v>
      </c>
      <c r="Z272" s="18" t="str">
        <f>+VLOOKUP(Sitio_Publico[[#This Row],[Filtro Integrado]],Estructura!$U$4:$W$529,3,0)</f>
        <v>FI-0</v>
      </c>
      <c r="AA272" s="18" t="str">
        <f>+VLOOKUP(Sitio_Publico[[#This Row],[Muestra]],Estructura!$Y$4:$AB$483,4,0)</f>
        <v>M-00076</v>
      </c>
    </row>
    <row r="273" spans="1:27" ht="48" x14ac:dyDescent="0.3">
      <c r="A273" s="16">
        <f t="shared" si="4"/>
        <v>272</v>
      </c>
      <c r="B273" s="47" t="s">
        <v>15118</v>
      </c>
      <c r="C273" s="13" t="s">
        <v>622</v>
      </c>
      <c r="D273" s="13" t="s">
        <v>623</v>
      </c>
      <c r="E273" s="44">
        <v>8</v>
      </c>
      <c r="F273" s="13" t="s">
        <v>681</v>
      </c>
      <c r="G273" s="23" t="s">
        <v>639</v>
      </c>
      <c r="H273" s="42" t="s">
        <v>457</v>
      </c>
      <c r="I273" s="28" t="s">
        <v>371</v>
      </c>
      <c r="J273" s="12" t="s">
        <v>393</v>
      </c>
      <c r="K273" s="28" t="s">
        <v>841</v>
      </c>
      <c r="L273" s="12" t="s">
        <v>1299</v>
      </c>
      <c r="M273" s="12" t="s">
        <v>704</v>
      </c>
      <c r="N273" s="12" t="s">
        <v>629</v>
      </c>
      <c r="O273" s="26" t="s">
        <v>2100</v>
      </c>
      <c r="P273" s="26" t="s">
        <v>2101</v>
      </c>
      <c r="Q273" s="25" t="s">
        <v>1145</v>
      </c>
      <c r="R273" s="26" t="s">
        <v>2102</v>
      </c>
      <c r="S273" s="15" t="s">
        <v>2103</v>
      </c>
      <c r="T273" s="52">
        <v>0</v>
      </c>
      <c r="U273" s="22" t="s">
        <v>2104</v>
      </c>
      <c r="V273" s="18" t="str">
        <f>+Sitio_Publico[[#This Row],[idcoleccion]]&amp;"-"&amp;Sitio_Publico[[#This Row],[id]]</f>
        <v>000-272</v>
      </c>
      <c r="W273" s="18">
        <f>+VLOOKUP(Sitio_Publico[[#This Row],[territorio]],Estructura!$AE$4:$AH$1067,4,0)</f>
        <v>20000008</v>
      </c>
      <c r="X273" s="18" t="str">
        <f>+VLOOKUP(Sitio_Publico[[#This Row],[tema]],Estructura!$G$4:$J$532,4,0)</f>
        <v>T-16</v>
      </c>
      <c r="Y273" s="18" t="str">
        <f>+VLOOKUP(Sitio_Publico[[#This Row],[contenido]],Estructura!$L$4:$O$473,4,0)</f>
        <v>C-8</v>
      </c>
      <c r="Z273" s="18" t="str">
        <f>+VLOOKUP(Sitio_Publico[[#This Row],[Filtro Integrado]],Estructura!$U$4:$W$529,3,0)</f>
        <v>FI-0</v>
      </c>
      <c r="AA273" s="18" t="str">
        <f>+VLOOKUP(Sitio_Publico[[#This Row],[Muestra]],Estructura!$Y$4:$AB$483,4,0)</f>
        <v>M-00080</v>
      </c>
    </row>
    <row r="274" spans="1:27" ht="72" x14ac:dyDescent="0.3">
      <c r="A274" s="16">
        <f t="shared" si="4"/>
        <v>273</v>
      </c>
      <c r="B274" s="47" t="s">
        <v>15118</v>
      </c>
      <c r="C274" s="13" t="s">
        <v>622</v>
      </c>
      <c r="D274" s="13" t="s">
        <v>623</v>
      </c>
      <c r="E274" s="44">
        <v>7201</v>
      </c>
      <c r="F274" s="13" t="s">
        <v>624</v>
      </c>
      <c r="G274" s="23" t="s">
        <v>639</v>
      </c>
      <c r="H274" s="42" t="s">
        <v>458</v>
      </c>
      <c r="I274" s="28" t="s">
        <v>142</v>
      </c>
      <c r="J274" s="12" t="s">
        <v>393</v>
      </c>
      <c r="K274" s="28" t="s">
        <v>626</v>
      </c>
      <c r="L274" s="12" t="s">
        <v>652</v>
      </c>
      <c r="M274" s="12" t="s">
        <v>1170</v>
      </c>
      <c r="N274" s="12" t="s">
        <v>629</v>
      </c>
      <c r="O274" s="26" t="s">
        <v>2105</v>
      </c>
      <c r="P274" s="26" t="s">
        <v>2106</v>
      </c>
      <c r="Q274" s="25" t="s">
        <v>646</v>
      </c>
      <c r="R274" s="26" t="s">
        <v>2107</v>
      </c>
      <c r="S274" s="15" t="s">
        <v>2108</v>
      </c>
      <c r="T274" s="52">
        <v>0</v>
      </c>
      <c r="U274" s="22" t="s">
        <v>2109</v>
      </c>
      <c r="V274" s="18" t="str">
        <f>+Sitio_Publico[[#This Row],[idcoleccion]]&amp;"-"&amp;Sitio_Publico[[#This Row],[id]]</f>
        <v>000-273</v>
      </c>
      <c r="W274" s="18">
        <f>+VLOOKUP(Sitio_Publico[[#This Row],[territorio]],Estructura!$AE$4:$AH$1067,4,0)</f>
        <v>30007201</v>
      </c>
      <c r="X274" s="18" t="str">
        <f>+VLOOKUP(Sitio_Publico[[#This Row],[tema]],Estructura!$G$4:$J$532,4,0)</f>
        <v>T-13</v>
      </c>
      <c r="Y274" s="18" t="str">
        <f>+VLOOKUP(Sitio_Publico[[#This Row],[contenido]],Estructura!$L$4:$O$473,4,0)</f>
        <v>C-8</v>
      </c>
      <c r="Z274" s="18" t="str">
        <f>+VLOOKUP(Sitio_Publico[[#This Row],[Filtro Integrado]],Estructura!$U$4:$W$529,3,0)</f>
        <v>FI-0</v>
      </c>
      <c r="AA274" s="18" t="str">
        <f>+VLOOKUP(Sitio_Publico[[#This Row],[Muestra]],Estructura!$Y$4:$AB$483,4,0)</f>
        <v>M-00063</v>
      </c>
    </row>
    <row r="275" spans="1:27" ht="40.799999999999997" x14ac:dyDescent="0.3">
      <c r="A275" s="16">
        <f t="shared" si="4"/>
        <v>274</v>
      </c>
      <c r="B275" s="47" t="s">
        <v>15118</v>
      </c>
      <c r="C275" s="13" t="s">
        <v>637</v>
      </c>
      <c r="D275" s="13" t="s">
        <v>623</v>
      </c>
      <c r="E275" s="44">
        <v>270108</v>
      </c>
      <c r="F275" s="13" t="s">
        <v>1608</v>
      </c>
      <c r="G275" s="23" t="s">
        <v>1609</v>
      </c>
      <c r="H275" s="42" t="s">
        <v>455</v>
      </c>
      <c r="I275" s="28" t="s">
        <v>14</v>
      </c>
      <c r="J275" s="12" t="s">
        <v>393</v>
      </c>
      <c r="K275" s="28" t="s">
        <v>1608</v>
      </c>
      <c r="L275" s="12" t="s">
        <v>2110</v>
      </c>
      <c r="M275" s="12" t="s">
        <v>2032</v>
      </c>
      <c r="N275" s="12" t="s">
        <v>1613</v>
      </c>
      <c r="O275" s="26" t="s">
        <v>2111</v>
      </c>
      <c r="P275" s="26" t="s">
        <v>2112</v>
      </c>
      <c r="Q275" s="25" t="s">
        <v>632</v>
      </c>
      <c r="R275" s="26" t="s">
        <v>2113</v>
      </c>
      <c r="S275" s="15" t="s">
        <v>2114</v>
      </c>
      <c r="T275" s="52">
        <v>0</v>
      </c>
      <c r="U275" s="22" t="s">
        <v>2115</v>
      </c>
      <c r="V275" s="18" t="str">
        <f>+Sitio_Publico[[#This Row],[idcoleccion]]&amp;"-"&amp;Sitio_Publico[[#This Row],[id]]</f>
        <v>000-274</v>
      </c>
      <c r="W275" s="18">
        <f>+VLOOKUP(Sitio_Publico[[#This Row],[territorio]],Estructura!$AE$4:$AH$1067,4,0)</f>
        <v>10000000</v>
      </c>
      <c r="X275" s="18" t="str">
        <f>+VLOOKUP(Sitio_Publico[[#This Row],[tema]],Estructura!$G$4:$J$532,4,0)</f>
        <v>T-25</v>
      </c>
      <c r="Y275" s="18" t="str">
        <f>+VLOOKUP(Sitio_Publico[[#This Row],[contenido]],Estructura!$L$4:$O$473,4,0)</f>
        <v>C-13</v>
      </c>
      <c r="Z275" s="18" t="str">
        <f>+VLOOKUP(Sitio_Publico[[#This Row],[Filtro Integrado]],Estructura!$U$4:$W$529,3,0)</f>
        <v>FI-0</v>
      </c>
      <c r="AA275" s="18" t="str">
        <f>+VLOOKUP(Sitio_Publico[[#This Row],[Muestra]],Estructura!$Y$4:$AB$483,4,0)</f>
        <v>M-000105</v>
      </c>
    </row>
    <row r="276" spans="1:27" ht="51" x14ac:dyDescent="0.3">
      <c r="A276" s="16">
        <f t="shared" si="4"/>
        <v>275</v>
      </c>
      <c r="B276" s="47" t="s">
        <v>15118</v>
      </c>
      <c r="C276" s="13" t="s">
        <v>622</v>
      </c>
      <c r="D276" s="13" t="s">
        <v>623</v>
      </c>
      <c r="E276" s="44">
        <v>14203</v>
      </c>
      <c r="F276" s="13" t="s">
        <v>624</v>
      </c>
      <c r="G276" s="23" t="s">
        <v>639</v>
      </c>
      <c r="H276" s="42" t="s">
        <v>458</v>
      </c>
      <c r="I276" s="28" t="s">
        <v>357</v>
      </c>
      <c r="J276" s="12" t="s">
        <v>393</v>
      </c>
      <c r="K276" s="28" t="s">
        <v>739</v>
      </c>
      <c r="L276" s="12" t="s">
        <v>652</v>
      </c>
      <c r="M276" s="12" t="s">
        <v>704</v>
      </c>
      <c r="N276" s="12" t="s">
        <v>629</v>
      </c>
      <c r="O276" s="26" t="s">
        <v>2116</v>
      </c>
      <c r="P276" s="26" t="s">
        <v>2117</v>
      </c>
      <c r="Q276" s="25" t="s">
        <v>646</v>
      </c>
      <c r="R276" s="26" t="s">
        <v>2118</v>
      </c>
      <c r="S276" s="15" t="s">
        <v>2119</v>
      </c>
      <c r="T276" s="52">
        <v>0</v>
      </c>
      <c r="U276" s="22" t="s">
        <v>2120</v>
      </c>
      <c r="V276" s="18" t="str">
        <f>+Sitio_Publico[[#This Row],[idcoleccion]]&amp;"-"&amp;Sitio_Publico[[#This Row],[id]]</f>
        <v>000-275</v>
      </c>
      <c r="W276" s="18">
        <f>+VLOOKUP(Sitio_Publico[[#This Row],[territorio]],Estructura!$AE$4:$AH$1067,4,0)</f>
        <v>30014203</v>
      </c>
      <c r="X276" s="18" t="str">
        <f>+VLOOKUP(Sitio_Publico[[#This Row],[tema]],Estructura!$G$4:$J$532,4,0)</f>
        <v>T-13</v>
      </c>
      <c r="Y276" s="18" t="str">
        <f>+VLOOKUP(Sitio_Publico[[#This Row],[contenido]],Estructura!$L$4:$O$473,4,0)</f>
        <v>C-8</v>
      </c>
      <c r="Z276" s="18" t="str">
        <f>+VLOOKUP(Sitio_Publico[[#This Row],[Filtro Integrado]],Estructura!$U$4:$W$529,3,0)</f>
        <v>FI-0</v>
      </c>
      <c r="AA276" s="18" t="str">
        <f>+VLOOKUP(Sitio_Publico[[#This Row],[Muestra]],Estructura!$Y$4:$AB$483,4,0)</f>
        <v>M-00073</v>
      </c>
    </row>
    <row r="277" spans="1:27" ht="48" x14ac:dyDescent="0.3">
      <c r="A277" s="16">
        <f t="shared" si="4"/>
        <v>276</v>
      </c>
      <c r="B277" s="47" t="s">
        <v>15118</v>
      </c>
      <c r="C277" s="13" t="s">
        <v>622</v>
      </c>
      <c r="D277" s="13" t="s">
        <v>623</v>
      </c>
      <c r="E277" s="44">
        <v>8111</v>
      </c>
      <c r="F277" s="13" t="s">
        <v>666</v>
      </c>
      <c r="G277" s="23" t="s">
        <v>639</v>
      </c>
      <c r="H277" s="42" t="s">
        <v>458</v>
      </c>
      <c r="I277" s="28" t="s">
        <v>172</v>
      </c>
      <c r="J277" s="12" t="s">
        <v>393</v>
      </c>
      <c r="K277" s="28" t="s">
        <v>667</v>
      </c>
      <c r="L277" s="12" t="s">
        <v>652</v>
      </c>
      <c r="M277" s="12" t="s">
        <v>668</v>
      </c>
      <c r="N277" s="12" t="s">
        <v>629</v>
      </c>
      <c r="O277" s="26" t="s">
        <v>2121</v>
      </c>
      <c r="P277" s="26" t="s">
        <v>2122</v>
      </c>
      <c r="Q277" s="25" t="s">
        <v>646</v>
      </c>
      <c r="R277" s="26" t="s">
        <v>2123</v>
      </c>
      <c r="S277" s="15" t="s">
        <v>2124</v>
      </c>
      <c r="T277" s="52">
        <v>0</v>
      </c>
      <c r="U277" s="22" t="s">
        <v>2125</v>
      </c>
      <c r="V277" s="18" t="str">
        <f>+Sitio_Publico[[#This Row],[idcoleccion]]&amp;"-"&amp;Sitio_Publico[[#This Row],[id]]</f>
        <v>000-276</v>
      </c>
      <c r="W277" s="18">
        <f>+VLOOKUP(Sitio_Publico[[#This Row],[territorio]],Estructura!$AE$4:$AH$1067,4,0)</f>
        <v>30008111</v>
      </c>
      <c r="X277" s="18" t="str">
        <f>+VLOOKUP(Sitio_Publico[[#This Row],[tema]],Estructura!$G$4:$J$532,4,0)</f>
        <v>T-15</v>
      </c>
      <c r="Y277" s="18" t="str">
        <f>+VLOOKUP(Sitio_Publico[[#This Row],[contenido]],Estructura!$L$4:$O$473,4,0)</f>
        <v>C-8</v>
      </c>
      <c r="Z277" s="18" t="str">
        <f>+VLOOKUP(Sitio_Publico[[#This Row],[Filtro Integrado]],Estructura!$U$4:$W$529,3,0)</f>
        <v>FI-0</v>
      </c>
      <c r="AA277" s="18" t="str">
        <f>+VLOOKUP(Sitio_Publico[[#This Row],[Muestra]],Estructura!$Y$4:$AB$483,4,0)</f>
        <v>M-00066</v>
      </c>
    </row>
    <row r="278" spans="1:27" ht="48" x14ac:dyDescent="0.3">
      <c r="A278" s="16">
        <f t="shared" si="4"/>
        <v>277</v>
      </c>
      <c r="B278" s="47" t="s">
        <v>15118</v>
      </c>
      <c r="C278" s="13" t="s">
        <v>622</v>
      </c>
      <c r="D278" s="13" t="s">
        <v>623</v>
      </c>
      <c r="E278" s="44">
        <v>5104</v>
      </c>
      <c r="F278" s="13" t="s">
        <v>681</v>
      </c>
      <c r="G278" s="23" t="s">
        <v>639</v>
      </c>
      <c r="H278" s="42" t="s">
        <v>458</v>
      </c>
      <c r="I278" s="28" t="s">
        <v>65</v>
      </c>
      <c r="J278" s="12" t="s">
        <v>393</v>
      </c>
      <c r="K278" s="28" t="s">
        <v>841</v>
      </c>
      <c r="L278" s="12" t="s">
        <v>652</v>
      </c>
      <c r="M278" s="12" t="s">
        <v>704</v>
      </c>
      <c r="N278" s="12" t="s">
        <v>629</v>
      </c>
      <c r="O278" s="26" t="s">
        <v>2126</v>
      </c>
      <c r="P278" s="26" t="s">
        <v>2127</v>
      </c>
      <c r="Q278" s="25" t="s">
        <v>646</v>
      </c>
      <c r="R278" s="26" t="s">
        <v>2128</v>
      </c>
      <c r="S278" s="15" t="s">
        <v>2129</v>
      </c>
      <c r="T278" s="52">
        <v>0</v>
      </c>
      <c r="U278" s="22" t="s">
        <v>2130</v>
      </c>
      <c r="V278" s="18" t="str">
        <f>+Sitio_Publico[[#This Row],[idcoleccion]]&amp;"-"&amp;Sitio_Publico[[#This Row],[id]]</f>
        <v>000-277</v>
      </c>
      <c r="W278" s="18">
        <f>+VLOOKUP(Sitio_Publico[[#This Row],[territorio]],Estructura!$AE$4:$AH$1067,4,0)</f>
        <v>30005104</v>
      </c>
      <c r="X278" s="18" t="str">
        <f>+VLOOKUP(Sitio_Publico[[#This Row],[tema]],Estructura!$G$4:$J$532,4,0)</f>
        <v>T-16</v>
      </c>
      <c r="Y278" s="18" t="str">
        <f>+VLOOKUP(Sitio_Publico[[#This Row],[contenido]],Estructura!$L$4:$O$473,4,0)</f>
        <v>C-8</v>
      </c>
      <c r="Z278" s="18" t="str">
        <f>+VLOOKUP(Sitio_Publico[[#This Row],[Filtro Integrado]],Estructura!$U$4:$W$529,3,0)</f>
        <v>FI-0</v>
      </c>
      <c r="AA278" s="18" t="str">
        <f>+VLOOKUP(Sitio_Publico[[#This Row],[Muestra]],Estructura!$Y$4:$AB$483,4,0)</f>
        <v>M-00080</v>
      </c>
    </row>
    <row r="279" spans="1:27" ht="48" x14ac:dyDescent="0.3">
      <c r="A279" s="16">
        <f t="shared" si="4"/>
        <v>278</v>
      </c>
      <c r="B279" s="47" t="s">
        <v>15118</v>
      </c>
      <c r="C279" s="13" t="s">
        <v>622</v>
      </c>
      <c r="D279" s="13" t="s">
        <v>623</v>
      </c>
      <c r="E279" s="44">
        <v>6306</v>
      </c>
      <c r="F279" s="13" t="s">
        <v>681</v>
      </c>
      <c r="G279" s="23" t="s">
        <v>625</v>
      </c>
      <c r="H279" s="42" t="s">
        <v>458</v>
      </c>
      <c r="I279" s="28" t="s">
        <v>128</v>
      </c>
      <c r="J279" s="12" t="s">
        <v>393</v>
      </c>
      <c r="K279" s="28" t="s">
        <v>793</v>
      </c>
      <c r="L279" s="12" t="s">
        <v>627</v>
      </c>
      <c r="M279" s="12" t="s">
        <v>794</v>
      </c>
      <c r="N279" s="12" t="s">
        <v>629</v>
      </c>
      <c r="O279" s="26" t="s">
        <v>2131</v>
      </c>
      <c r="P279" s="26" t="s">
        <v>2132</v>
      </c>
      <c r="Q279" s="25" t="s">
        <v>646</v>
      </c>
      <c r="R279" s="26" t="s">
        <v>2133</v>
      </c>
      <c r="S279" s="15" t="s">
        <v>2134</v>
      </c>
      <c r="T279" s="52">
        <v>0</v>
      </c>
      <c r="U279" s="22" t="s">
        <v>2135</v>
      </c>
      <c r="V279" s="18" t="str">
        <f>+Sitio_Publico[[#This Row],[idcoleccion]]&amp;"-"&amp;Sitio_Publico[[#This Row],[id]]</f>
        <v>000-278</v>
      </c>
      <c r="W279" s="18">
        <f>+VLOOKUP(Sitio_Publico[[#This Row],[territorio]],Estructura!$AE$4:$AH$1067,4,0)</f>
        <v>30006306</v>
      </c>
      <c r="X279" s="18" t="str">
        <f>+VLOOKUP(Sitio_Publico[[#This Row],[tema]],Estructura!$G$4:$J$532,4,0)</f>
        <v>T-16</v>
      </c>
      <c r="Y279" s="18" t="str">
        <f>+VLOOKUP(Sitio_Publico[[#This Row],[contenido]],Estructura!$L$4:$O$473,4,0)</f>
        <v>C-7</v>
      </c>
      <c r="Z279" s="18" t="str">
        <f>+VLOOKUP(Sitio_Publico[[#This Row],[Filtro Integrado]],Estructura!$U$4:$W$529,3,0)</f>
        <v>FI-0</v>
      </c>
      <c r="AA279" s="18" t="str">
        <f>+VLOOKUP(Sitio_Publico[[#This Row],[Muestra]],Estructura!$Y$4:$AB$483,4,0)</f>
        <v>M-00077</v>
      </c>
    </row>
    <row r="280" spans="1:27" ht="48" x14ac:dyDescent="0.3">
      <c r="A280" s="16">
        <f t="shared" si="4"/>
        <v>279</v>
      </c>
      <c r="B280" s="47" t="s">
        <v>15118</v>
      </c>
      <c r="C280" s="13" t="s">
        <v>622</v>
      </c>
      <c r="D280" s="13" t="s">
        <v>623</v>
      </c>
      <c r="E280" s="44">
        <v>6104</v>
      </c>
      <c r="F280" s="13" t="s">
        <v>681</v>
      </c>
      <c r="G280" s="23" t="s">
        <v>639</v>
      </c>
      <c r="H280" s="42" t="s">
        <v>458</v>
      </c>
      <c r="I280" s="28" t="s">
        <v>103</v>
      </c>
      <c r="J280" s="12" t="s">
        <v>393</v>
      </c>
      <c r="K280" s="28" t="s">
        <v>793</v>
      </c>
      <c r="L280" s="12" t="s">
        <v>652</v>
      </c>
      <c r="M280" s="12" t="s">
        <v>794</v>
      </c>
      <c r="N280" s="12" t="s">
        <v>629</v>
      </c>
      <c r="O280" s="26" t="s">
        <v>2136</v>
      </c>
      <c r="P280" s="26" t="s">
        <v>2137</v>
      </c>
      <c r="Q280" s="25" t="s">
        <v>646</v>
      </c>
      <c r="R280" s="26" t="s">
        <v>2138</v>
      </c>
      <c r="S280" s="15" t="s">
        <v>2139</v>
      </c>
      <c r="T280" s="52">
        <v>0</v>
      </c>
      <c r="U280" s="22" t="s">
        <v>2140</v>
      </c>
      <c r="V280" s="18" t="str">
        <f>+Sitio_Publico[[#This Row],[idcoleccion]]&amp;"-"&amp;Sitio_Publico[[#This Row],[id]]</f>
        <v>000-279</v>
      </c>
      <c r="W280" s="18">
        <f>+VLOOKUP(Sitio_Publico[[#This Row],[territorio]],Estructura!$AE$4:$AH$1067,4,0)</f>
        <v>30006104</v>
      </c>
      <c r="X280" s="18" t="str">
        <f>+VLOOKUP(Sitio_Publico[[#This Row],[tema]],Estructura!$G$4:$J$532,4,0)</f>
        <v>T-16</v>
      </c>
      <c r="Y280" s="18" t="str">
        <f>+VLOOKUP(Sitio_Publico[[#This Row],[contenido]],Estructura!$L$4:$O$473,4,0)</f>
        <v>C-8</v>
      </c>
      <c r="Z280" s="18" t="str">
        <f>+VLOOKUP(Sitio_Publico[[#This Row],[Filtro Integrado]],Estructura!$U$4:$W$529,3,0)</f>
        <v>FI-0</v>
      </c>
      <c r="AA280" s="18" t="str">
        <f>+VLOOKUP(Sitio_Publico[[#This Row],[Muestra]],Estructura!$Y$4:$AB$483,4,0)</f>
        <v>M-00077</v>
      </c>
    </row>
    <row r="281" spans="1:27" ht="48" x14ac:dyDescent="0.3">
      <c r="A281" s="16">
        <f t="shared" si="4"/>
        <v>280</v>
      </c>
      <c r="B281" s="47" t="s">
        <v>15118</v>
      </c>
      <c r="C281" s="13" t="s">
        <v>622</v>
      </c>
      <c r="D281" s="13" t="s">
        <v>623</v>
      </c>
      <c r="E281" s="44">
        <v>5101</v>
      </c>
      <c r="F281" s="13" t="s">
        <v>688</v>
      </c>
      <c r="G281" s="23" t="s">
        <v>625</v>
      </c>
      <c r="H281" s="42" t="s">
        <v>458</v>
      </c>
      <c r="I281" s="28" t="s">
        <v>23</v>
      </c>
      <c r="J281" s="12" t="s">
        <v>393</v>
      </c>
      <c r="K281" s="28" t="s">
        <v>726</v>
      </c>
      <c r="L281" s="12" t="s">
        <v>627</v>
      </c>
      <c r="M281" s="12" t="s">
        <v>628</v>
      </c>
      <c r="N281" s="12" t="s">
        <v>629</v>
      </c>
      <c r="O281" s="26" t="s">
        <v>2141</v>
      </c>
      <c r="P281" s="26" t="s">
        <v>2142</v>
      </c>
      <c r="Q281" s="25" t="s">
        <v>646</v>
      </c>
      <c r="R281" s="26" t="s">
        <v>2143</v>
      </c>
      <c r="S281" s="15" t="s">
        <v>2144</v>
      </c>
      <c r="T281" s="52">
        <v>0</v>
      </c>
      <c r="U281" s="22" t="s">
        <v>2145</v>
      </c>
      <c r="V281" s="18" t="str">
        <f>+Sitio_Publico[[#This Row],[idcoleccion]]&amp;"-"&amp;Sitio_Publico[[#This Row],[id]]</f>
        <v>000-280</v>
      </c>
      <c r="W281" s="18">
        <f>+VLOOKUP(Sitio_Publico[[#This Row],[territorio]],Estructura!$AE$4:$AH$1067,4,0)</f>
        <v>30005101</v>
      </c>
      <c r="X281" s="18" t="str">
        <f>+VLOOKUP(Sitio_Publico[[#This Row],[tema]],Estructura!$G$4:$J$532,4,0)</f>
        <v>T-17</v>
      </c>
      <c r="Y281" s="18" t="str">
        <f>+VLOOKUP(Sitio_Publico[[#This Row],[contenido]],Estructura!$L$4:$O$473,4,0)</f>
        <v>C-7</v>
      </c>
      <c r="Z281" s="18" t="str">
        <f>+VLOOKUP(Sitio_Publico[[#This Row],[Filtro Integrado]],Estructura!$U$4:$W$529,3,0)</f>
        <v>FI-0</v>
      </c>
      <c r="AA281" s="18" t="str">
        <f>+VLOOKUP(Sitio_Publico[[#This Row],[Muestra]],Estructura!$Y$4:$AB$483,4,0)</f>
        <v>M-00071</v>
      </c>
    </row>
    <row r="282" spans="1:27" ht="60" x14ac:dyDescent="0.3">
      <c r="A282" s="16">
        <f t="shared" si="4"/>
        <v>281</v>
      </c>
      <c r="B282" s="47" t="s">
        <v>15118</v>
      </c>
      <c r="C282" s="13" t="s">
        <v>622</v>
      </c>
      <c r="D282" s="13" t="s">
        <v>623</v>
      </c>
      <c r="E282" s="44">
        <v>13132</v>
      </c>
      <c r="F282" s="13" t="s">
        <v>624</v>
      </c>
      <c r="G282" s="23" t="s">
        <v>639</v>
      </c>
      <c r="H282" s="42" t="s">
        <v>458</v>
      </c>
      <c r="I282" s="28" t="s">
        <v>327</v>
      </c>
      <c r="J282" s="12" t="s">
        <v>393</v>
      </c>
      <c r="K282" s="28" t="s">
        <v>904</v>
      </c>
      <c r="L282" s="12" t="s">
        <v>652</v>
      </c>
      <c r="M282" s="12" t="s">
        <v>653</v>
      </c>
      <c r="N282" s="12" t="s">
        <v>629</v>
      </c>
      <c r="O282" s="26" t="s">
        <v>2146</v>
      </c>
      <c r="P282" s="26" t="s">
        <v>2147</v>
      </c>
      <c r="Q282" s="25" t="s">
        <v>646</v>
      </c>
      <c r="R282" s="26" t="s">
        <v>2148</v>
      </c>
      <c r="S282" s="15" t="s">
        <v>2149</v>
      </c>
      <c r="T282" s="52">
        <v>0</v>
      </c>
      <c r="U282" s="22" t="s">
        <v>2150</v>
      </c>
      <c r="V282" s="18" t="str">
        <f>+Sitio_Publico[[#This Row],[idcoleccion]]&amp;"-"&amp;Sitio_Publico[[#This Row],[id]]</f>
        <v>000-281</v>
      </c>
      <c r="W282" s="18">
        <f>+VLOOKUP(Sitio_Publico[[#This Row],[territorio]],Estructura!$AE$4:$AH$1067,4,0)</f>
        <v>30013132</v>
      </c>
      <c r="X282" s="18" t="str">
        <f>+VLOOKUP(Sitio_Publico[[#This Row],[tema]],Estructura!$G$4:$J$532,4,0)</f>
        <v>T-13</v>
      </c>
      <c r="Y282" s="18" t="str">
        <f>+VLOOKUP(Sitio_Publico[[#This Row],[contenido]],Estructura!$L$4:$O$473,4,0)</f>
        <v>C-8</v>
      </c>
      <c r="Z282" s="18" t="str">
        <f>+VLOOKUP(Sitio_Publico[[#This Row],[Filtro Integrado]],Estructura!$U$4:$W$529,3,0)</f>
        <v>FI-0</v>
      </c>
      <c r="AA282" s="18" t="str">
        <f>+VLOOKUP(Sitio_Publico[[#This Row],[Muestra]],Estructura!$Y$4:$AB$483,4,0)</f>
        <v>M-00083</v>
      </c>
    </row>
    <row r="283" spans="1:27" ht="48" x14ac:dyDescent="0.3">
      <c r="A283" s="16">
        <f t="shared" si="4"/>
        <v>282</v>
      </c>
      <c r="B283" s="47" t="s">
        <v>15118</v>
      </c>
      <c r="C283" s="13" t="s">
        <v>637</v>
      </c>
      <c r="D283" s="13" t="s">
        <v>623</v>
      </c>
      <c r="E283" s="44">
        <v>4</v>
      </c>
      <c r="F283" s="13" t="s">
        <v>1591</v>
      </c>
      <c r="G283" s="23" t="s">
        <v>1394</v>
      </c>
      <c r="H283" s="42" t="s">
        <v>457</v>
      </c>
      <c r="I283" s="28" t="s">
        <v>367</v>
      </c>
      <c r="J283" s="12" t="s">
        <v>393</v>
      </c>
      <c r="K283" s="28" t="s">
        <v>2151</v>
      </c>
      <c r="L283" s="12" t="s">
        <v>641</v>
      </c>
      <c r="M283" s="12" t="s">
        <v>628</v>
      </c>
      <c r="N283" s="12" t="s">
        <v>643</v>
      </c>
      <c r="O283" s="26" t="s">
        <v>2152</v>
      </c>
      <c r="P283" s="26" t="s">
        <v>2153</v>
      </c>
      <c r="Q283" s="25" t="s">
        <v>646</v>
      </c>
      <c r="R283" s="26" t="s">
        <v>2154</v>
      </c>
      <c r="S283" s="15" t="s">
        <v>2155</v>
      </c>
      <c r="T283" s="52">
        <v>0</v>
      </c>
      <c r="U283" s="22" t="s">
        <v>2156</v>
      </c>
      <c r="V283" s="18" t="str">
        <f>+Sitio_Publico[[#This Row],[idcoleccion]]&amp;"-"&amp;Sitio_Publico[[#This Row],[id]]</f>
        <v>000-282</v>
      </c>
      <c r="W283" s="18">
        <f>+VLOOKUP(Sitio_Publico[[#This Row],[territorio]],Estructura!$AE$4:$AH$1067,4,0)</f>
        <v>20000004</v>
      </c>
      <c r="X283" s="18" t="str">
        <f>+VLOOKUP(Sitio_Publico[[#This Row],[tema]],Estructura!$G$4:$J$532,4,0)</f>
        <v>T-24</v>
      </c>
      <c r="Y283" s="18" t="str">
        <f>+VLOOKUP(Sitio_Publico[[#This Row],[contenido]],Estructura!$L$4:$O$473,4,0)</f>
        <v>C-12</v>
      </c>
      <c r="Z283" s="18" t="str">
        <f>+VLOOKUP(Sitio_Publico[[#This Row],[Filtro Integrado]],Estructura!$U$4:$W$529,3,0)</f>
        <v>FI-0</v>
      </c>
      <c r="AA283" s="18" t="str">
        <f>+VLOOKUP(Sitio_Publico[[#This Row],[Muestra]],Estructura!$Y$4:$AB$483,4,0)</f>
        <v>M-000106</v>
      </c>
    </row>
    <row r="284" spans="1:27" ht="48" x14ac:dyDescent="0.3">
      <c r="A284" s="16">
        <f t="shared" si="4"/>
        <v>283</v>
      </c>
      <c r="B284" s="47" t="s">
        <v>15118</v>
      </c>
      <c r="C284" s="13" t="s">
        <v>622</v>
      </c>
      <c r="D284" s="13" t="s">
        <v>623</v>
      </c>
      <c r="E284" s="44">
        <v>6117</v>
      </c>
      <c r="F284" s="13" t="s">
        <v>666</v>
      </c>
      <c r="G284" s="23" t="s">
        <v>639</v>
      </c>
      <c r="H284" s="42" t="s">
        <v>458</v>
      </c>
      <c r="I284" s="28" t="s">
        <v>116</v>
      </c>
      <c r="J284" s="12" t="s">
        <v>393</v>
      </c>
      <c r="K284" s="28" t="s">
        <v>888</v>
      </c>
      <c r="L284" s="12" t="s">
        <v>652</v>
      </c>
      <c r="M284" s="12" t="s">
        <v>704</v>
      </c>
      <c r="N284" s="12" t="s">
        <v>629</v>
      </c>
      <c r="O284" s="26" t="s">
        <v>2157</v>
      </c>
      <c r="P284" s="26" t="s">
        <v>2158</v>
      </c>
      <c r="Q284" s="25" t="s">
        <v>646</v>
      </c>
      <c r="R284" s="26" t="s">
        <v>2159</v>
      </c>
      <c r="S284" s="15" t="s">
        <v>2160</v>
      </c>
      <c r="T284" s="52">
        <v>0</v>
      </c>
      <c r="U284" s="22" t="s">
        <v>2161</v>
      </c>
      <c r="V284" s="18" t="str">
        <f>+Sitio_Publico[[#This Row],[idcoleccion]]&amp;"-"&amp;Sitio_Publico[[#This Row],[id]]</f>
        <v>000-283</v>
      </c>
      <c r="W284" s="18">
        <f>+VLOOKUP(Sitio_Publico[[#This Row],[territorio]],Estructura!$AE$4:$AH$1067,4,0)</f>
        <v>30006117</v>
      </c>
      <c r="X284" s="18" t="str">
        <f>+VLOOKUP(Sitio_Publico[[#This Row],[tema]],Estructura!$G$4:$J$532,4,0)</f>
        <v>T-15</v>
      </c>
      <c r="Y284" s="18" t="str">
        <f>+VLOOKUP(Sitio_Publico[[#This Row],[contenido]],Estructura!$L$4:$O$473,4,0)</f>
        <v>C-8</v>
      </c>
      <c r="Z284" s="18" t="str">
        <f>+VLOOKUP(Sitio_Publico[[#This Row],[Filtro Integrado]],Estructura!$U$4:$W$529,3,0)</f>
        <v>FI-0</v>
      </c>
      <c r="AA284" s="18" t="str">
        <f>+VLOOKUP(Sitio_Publico[[#This Row],[Muestra]],Estructura!$Y$4:$AB$483,4,0)</f>
        <v>M-00082</v>
      </c>
    </row>
    <row r="285" spans="1:27" ht="48" x14ac:dyDescent="0.3">
      <c r="A285" s="16">
        <f t="shared" si="4"/>
        <v>284</v>
      </c>
      <c r="B285" s="47" t="s">
        <v>15118</v>
      </c>
      <c r="C285" s="13" t="s">
        <v>622</v>
      </c>
      <c r="D285" s="13" t="s">
        <v>623</v>
      </c>
      <c r="E285" s="44">
        <v>15101</v>
      </c>
      <c r="F285" s="13" t="s">
        <v>681</v>
      </c>
      <c r="G285" s="23" t="s">
        <v>625</v>
      </c>
      <c r="H285" s="42" t="s">
        <v>458</v>
      </c>
      <c r="I285" s="28" t="s">
        <v>359</v>
      </c>
      <c r="J285" s="12" t="s">
        <v>393</v>
      </c>
      <c r="K285" s="28" t="s">
        <v>793</v>
      </c>
      <c r="L285" s="12" t="s">
        <v>627</v>
      </c>
      <c r="M285" s="12" t="s">
        <v>794</v>
      </c>
      <c r="N285" s="12" t="s">
        <v>629</v>
      </c>
      <c r="O285" s="26" t="s">
        <v>2162</v>
      </c>
      <c r="P285" s="26" t="s">
        <v>2163</v>
      </c>
      <c r="Q285" s="25" t="s">
        <v>646</v>
      </c>
      <c r="R285" s="26" t="s">
        <v>2164</v>
      </c>
      <c r="S285" s="15" t="s">
        <v>2165</v>
      </c>
      <c r="T285" s="52">
        <v>0</v>
      </c>
      <c r="U285" s="22" t="s">
        <v>2166</v>
      </c>
      <c r="V285" s="18" t="str">
        <f>+Sitio_Publico[[#This Row],[idcoleccion]]&amp;"-"&amp;Sitio_Publico[[#This Row],[id]]</f>
        <v>000-284</v>
      </c>
      <c r="W285" s="18">
        <f>+VLOOKUP(Sitio_Publico[[#This Row],[territorio]],Estructura!$AE$4:$AH$1067,4,0)</f>
        <v>30015101</v>
      </c>
      <c r="X285" s="18" t="str">
        <f>+VLOOKUP(Sitio_Publico[[#This Row],[tema]],Estructura!$G$4:$J$532,4,0)</f>
        <v>T-16</v>
      </c>
      <c r="Y285" s="18" t="str">
        <f>+VLOOKUP(Sitio_Publico[[#This Row],[contenido]],Estructura!$L$4:$O$473,4,0)</f>
        <v>C-7</v>
      </c>
      <c r="Z285" s="18" t="str">
        <f>+VLOOKUP(Sitio_Publico[[#This Row],[Filtro Integrado]],Estructura!$U$4:$W$529,3,0)</f>
        <v>FI-0</v>
      </c>
      <c r="AA285" s="18" t="str">
        <f>+VLOOKUP(Sitio_Publico[[#This Row],[Muestra]],Estructura!$Y$4:$AB$483,4,0)</f>
        <v>M-00077</v>
      </c>
    </row>
    <row r="286" spans="1:27" ht="51" x14ac:dyDescent="0.3">
      <c r="A286" s="16">
        <f t="shared" si="4"/>
        <v>285</v>
      </c>
      <c r="B286" s="47" t="s">
        <v>15118</v>
      </c>
      <c r="C286" s="13" t="s">
        <v>622</v>
      </c>
      <c r="D286" s="13" t="s">
        <v>623</v>
      </c>
      <c r="E286" s="44">
        <v>13116</v>
      </c>
      <c r="F286" s="13" t="s">
        <v>624</v>
      </c>
      <c r="G286" s="23" t="s">
        <v>625</v>
      </c>
      <c r="H286" s="42" t="s">
        <v>458</v>
      </c>
      <c r="I286" s="28" t="s">
        <v>312</v>
      </c>
      <c r="J286" s="12" t="s">
        <v>393</v>
      </c>
      <c r="K286" s="28" t="s">
        <v>651</v>
      </c>
      <c r="L286" s="12" t="s">
        <v>627</v>
      </c>
      <c r="M286" s="12" t="s">
        <v>653</v>
      </c>
      <c r="N286" s="12" t="s">
        <v>629</v>
      </c>
      <c r="O286" s="26" t="s">
        <v>2167</v>
      </c>
      <c r="P286" s="26" t="s">
        <v>2168</v>
      </c>
      <c r="Q286" s="25" t="s">
        <v>646</v>
      </c>
      <c r="R286" s="26" t="s">
        <v>2169</v>
      </c>
      <c r="S286" s="15" t="s">
        <v>2170</v>
      </c>
      <c r="T286" s="52">
        <v>0</v>
      </c>
      <c r="U286" s="22" t="s">
        <v>2171</v>
      </c>
      <c r="V286" s="18" t="str">
        <f>+Sitio_Publico[[#This Row],[idcoleccion]]&amp;"-"&amp;Sitio_Publico[[#This Row],[id]]</f>
        <v>000-285</v>
      </c>
      <c r="W286" s="18">
        <f>+VLOOKUP(Sitio_Publico[[#This Row],[territorio]],Estructura!$AE$4:$AH$1067,4,0)</f>
        <v>30013116</v>
      </c>
      <c r="X286" s="18" t="str">
        <f>+VLOOKUP(Sitio_Publico[[#This Row],[tema]],Estructura!$G$4:$J$532,4,0)</f>
        <v>T-13</v>
      </c>
      <c r="Y286" s="18" t="str">
        <f>+VLOOKUP(Sitio_Publico[[#This Row],[contenido]],Estructura!$L$4:$O$473,4,0)</f>
        <v>C-7</v>
      </c>
      <c r="Z286" s="18" t="str">
        <f>+VLOOKUP(Sitio_Publico[[#This Row],[Filtro Integrado]],Estructura!$U$4:$W$529,3,0)</f>
        <v>FI-0</v>
      </c>
      <c r="AA286" s="18" t="str">
        <f>+VLOOKUP(Sitio_Publico[[#This Row],[Muestra]],Estructura!$Y$4:$AB$483,4,0)</f>
        <v>M-00065</v>
      </c>
    </row>
    <row r="287" spans="1:27" ht="48" x14ac:dyDescent="0.3">
      <c r="A287" s="16">
        <f t="shared" si="4"/>
        <v>286</v>
      </c>
      <c r="B287" s="47" t="s">
        <v>15118</v>
      </c>
      <c r="C287" s="13" t="s">
        <v>622</v>
      </c>
      <c r="D287" s="13" t="s">
        <v>623</v>
      </c>
      <c r="E287" s="44">
        <v>4302</v>
      </c>
      <c r="F287" s="13" t="s">
        <v>767</v>
      </c>
      <c r="G287" s="23" t="s">
        <v>625</v>
      </c>
      <c r="H287" s="42" t="s">
        <v>458</v>
      </c>
      <c r="I287" s="28" t="s">
        <v>59</v>
      </c>
      <c r="J287" s="12" t="s">
        <v>393</v>
      </c>
      <c r="K287" s="28" t="s">
        <v>780</v>
      </c>
      <c r="L287" s="12" t="s">
        <v>627</v>
      </c>
      <c r="M287" s="12" t="s">
        <v>781</v>
      </c>
      <c r="N287" s="12" t="s">
        <v>629</v>
      </c>
      <c r="O287" s="26" t="s">
        <v>2172</v>
      </c>
      <c r="P287" s="26" t="s">
        <v>2173</v>
      </c>
      <c r="Q287" s="25" t="s">
        <v>646</v>
      </c>
      <c r="R287" s="26" t="s">
        <v>2174</v>
      </c>
      <c r="S287" s="15" t="s">
        <v>2175</v>
      </c>
      <c r="T287" s="52">
        <v>0</v>
      </c>
      <c r="U287" s="22" t="s">
        <v>2176</v>
      </c>
      <c r="V287" s="18" t="str">
        <f>+Sitio_Publico[[#This Row],[idcoleccion]]&amp;"-"&amp;Sitio_Publico[[#This Row],[id]]</f>
        <v>000-286</v>
      </c>
      <c r="W287" s="18">
        <f>+VLOOKUP(Sitio_Publico[[#This Row],[territorio]],Estructura!$AE$4:$AH$1067,4,0)</f>
        <v>30004302</v>
      </c>
      <c r="X287" s="18" t="str">
        <f>+VLOOKUP(Sitio_Publico[[#This Row],[tema]],Estructura!$G$4:$J$532,4,0)</f>
        <v>T-19</v>
      </c>
      <c r="Y287" s="18" t="str">
        <f>+VLOOKUP(Sitio_Publico[[#This Row],[contenido]],Estructura!$L$4:$O$473,4,0)</f>
        <v>C-7</v>
      </c>
      <c r="Z287" s="18" t="str">
        <f>+VLOOKUP(Sitio_Publico[[#This Row],[Filtro Integrado]],Estructura!$U$4:$W$529,3,0)</f>
        <v>FI-0</v>
      </c>
      <c r="AA287" s="18" t="str">
        <f>+VLOOKUP(Sitio_Publico[[#This Row],[Muestra]],Estructura!$Y$4:$AB$483,4,0)</f>
        <v>M-00076</v>
      </c>
    </row>
    <row r="288" spans="1:27" ht="51" x14ac:dyDescent="0.3">
      <c r="A288" s="16">
        <f t="shared" si="4"/>
        <v>287</v>
      </c>
      <c r="B288" s="47" t="s">
        <v>15118</v>
      </c>
      <c r="C288" s="13" t="s">
        <v>622</v>
      </c>
      <c r="D288" s="13" t="s">
        <v>623</v>
      </c>
      <c r="E288" s="44">
        <v>5109</v>
      </c>
      <c r="F288" s="13" t="s">
        <v>624</v>
      </c>
      <c r="G288" s="23" t="s">
        <v>625</v>
      </c>
      <c r="H288" s="42" t="s">
        <v>458</v>
      </c>
      <c r="I288" s="28" t="s">
        <v>68</v>
      </c>
      <c r="J288" s="12" t="s">
        <v>393</v>
      </c>
      <c r="K288" s="28" t="s">
        <v>651</v>
      </c>
      <c r="L288" s="12" t="s">
        <v>627</v>
      </c>
      <c r="M288" s="12" t="s">
        <v>653</v>
      </c>
      <c r="N288" s="12" t="s">
        <v>629</v>
      </c>
      <c r="O288" s="26" t="s">
        <v>2177</v>
      </c>
      <c r="P288" s="26" t="s">
        <v>2178</v>
      </c>
      <c r="Q288" s="25" t="s">
        <v>646</v>
      </c>
      <c r="R288" s="26" t="s">
        <v>2179</v>
      </c>
      <c r="S288" s="15" t="s">
        <v>2180</v>
      </c>
      <c r="T288" s="52">
        <v>0</v>
      </c>
      <c r="U288" s="22" t="s">
        <v>2181</v>
      </c>
      <c r="V288" s="18" t="str">
        <f>+Sitio_Publico[[#This Row],[idcoleccion]]&amp;"-"&amp;Sitio_Publico[[#This Row],[id]]</f>
        <v>000-287</v>
      </c>
      <c r="W288" s="18">
        <f>+VLOOKUP(Sitio_Publico[[#This Row],[territorio]],Estructura!$AE$4:$AH$1067,4,0)</f>
        <v>30005109</v>
      </c>
      <c r="X288" s="18" t="str">
        <f>+VLOOKUP(Sitio_Publico[[#This Row],[tema]],Estructura!$G$4:$J$532,4,0)</f>
        <v>T-13</v>
      </c>
      <c r="Y288" s="18" t="str">
        <f>+VLOOKUP(Sitio_Publico[[#This Row],[contenido]],Estructura!$L$4:$O$473,4,0)</f>
        <v>C-7</v>
      </c>
      <c r="Z288" s="18" t="str">
        <f>+VLOOKUP(Sitio_Publico[[#This Row],[Filtro Integrado]],Estructura!$U$4:$W$529,3,0)</f>
        <v>FI-0</v>
      </c>
      <c r="AA288" s="18" t="str">
        <f>+VLOOKUP(Sitio_Publico[[#This Row],[Muestra]],Estructura!$Y$4:$AB$483,4,0)</f>
        <v>M-00065</v>
      </c>
    </row>
    <row r="289" spans="1:27" ht="48" x14ac:dyDescent="0.3">
      <c r="A289" s="16">
        <f t="shared" si="4"/>
        <v>288</v>
      </c>
      <c r="B289" s="47" t="s">
        <v>15118</v>
      </c>
      <c r="C289" s="13" t="s">
        <v>622</v>
      </c>
      <c r="D289" s="13" t="s">
        <v>623</v>
      </c>
      <c r="E289" s="44">
        <v>8313</v>
      </c>
      <c r="F289" s="13" t="s">
        <v>688</v>
      </c>
      <c r="G289" s="23" t="s">
        <v>639</v>
      </c>
      <c r="H289" s="42" t="s">
        <v>458</v>
      </c>
      <c r="I289" s="28" t="s">
        <v>193</v>
      </c>
      <c r="J289" s="12" t="s">
        <v>393</v>
      </c>
      <c r="K289" s="28" t="s">
        <v>703</v>
      </c>
      <c r="L289" s="12" t="s">
        <v>652</v>
      </c>
      <c r="M289" s="12" t="s">
        <v>704</v>
      </c>
      <c r="N289" s="12" t="s">
        <v>629</v>
      </c>
      <c r="O289" s="26" t="s">
        <v>2182</v>
      </c>
      <c r="P289" s="26" t="s">
        <v>2183</v>
      </c>
      <c r="Q289" s="25" t="s">
        <v>646</v>
      </c>
      <c r="R289" s="26" t="s">
        <v>2184</v>
      </c>
      <c r="S289" s="15" t="s">
        <v>2185</v>
      </c>
      <c r="T289" s="52">
        <v>0</v>
      </c>
      <c r="U289" s="22" t="s">
        <v>2186</v>
      </c>
      <c r="V289" s="18" t="str">
        <f>+Sitio_Publico[[#This Row],[idcoleccion]]&amp;"-"&amp;Sitio_Publico[[#This Row],[id]]</f>
        <v>000-288</v>
      </c>
      <c r="W289" s="18">
        <f>+VLOOKUP(Sitio_Publico[[#This Row],[territorio]],Estructura!$AE$4:$AH$1067,4,0)</f>
        <v>30008313</v>
      </c>
      <c r="X289" s="18" t="str">
        <f>+VLOOKUP(Sitio_Publico[[#This Row],[tema]],Estructura!$G$4:$J$532,4,0)</f>
        <v>T-17</v>
      </c>
      <c r="Y289" s="18" t="str">
        <f>+VLOOKUP(Sitio_Publico[[#This Row],[contenido]],Estructura!$L$4:$O$473,4,0)</f>
        <v>C-8</v>
      </c>
      <c r="Z289" s="18" t="str">
        <f>+VLOOKUP(Sitio_Publico[[#This Row],[Filtro Integrado]],Estructura!$U$4:$W$529,3,0)</f>
        <v>FI-0</v>
      </c>
      <c r="AA289" s="18" t="str">
        <f>+VLOOKUP(Sitio_Publico[[#This Row],[Muestra]],Estructura!$Y$4:$AB$483,4,0)</f>
        <v>M-00069</v>
      </c>
    </row>
    <row r="290" spans="1:27" ht="72" x14ac:dyDescent="0.3">
      <c r="A290" s="16">
        <f t="shared" si="4"/>
        <v>289</v>
      </c>
      <c r="B290" s="47" t="s">
        <v>15118</v>
      </c>
      <c r="C290" s="13" t="s">
        <v>622</v>
      </c>
      <c r="D290" s="13" t="s">
        <v>623</v>
      </c>
      <c r="E290" s="44">
        <v>7407</v>
      </c>
      <c r="F290" s="13" t="s">
        <v>624</v>
      </c>
      <c r="G290" s="23" t="s">
        <v>639</v>
      </c>
      <c r="H290" s="42" t="s">
        <v>458</v>
      </c>
      <c r="I290" s="28" t="s">
        <v>160</v>
      </c>
      <c r="J290" s="12" t="s">
        <v>393</v>
      </c>
      <c r="K290" s="28" t="s">
        <v>626</v>
      </c>
      <c r="L290" s="12" t="s">
        <v>652</v>
      </c>
      <c r="M290" s="12" t="s">
        <v>1170</v>
      </c>
      <c r="N290" s="12" t="s">
        <v>629</v>
      </c>
      <c r="O290" s="26" t="s">
        <v>2187</v>
      </c>
      <c r="P290" s="26" t="s">
        <v>2188</v>
      </c>
      <c r="Q290" s="25" t="s">
        <v>646</v>
      </c>
      <c r="R290" s="26" t="s">
        <v>2189</v>
      </c>
      <c r="S290" s="15" t="s">
        <v>2190</v>
      </c>
      <c r="T290" s="52">
        <v>0</v>
      </c>
      <c r="U290" s="22" t="s">
        <v>2191</v>
      </c>
      <c r="V290" s="18" t="str">
        <f>+Sitio_Publico[[#This Row],[idcoleccion]]&amp;"-"&amp;Sitio_Publico[[#This Row],[id]]</f>
        <v>000-289</v>
      </c>
      <c r="W290" s="18">
        <f>+VLOOKUP(Sitio_Publico[[#This Row],[territorio]],Estructura!$AE$4:$AH$1067,4,0)</f>
        <v>30007407</v>
      </c>
      <c r="X290" s="18" t="str">
        <f>+VLOOKUP(Sitio_Publico[[#This Row],[tema]],Estructura!$G$4:$J$532,4,0)</f>
        <v>T-13</v>
      </c>
      <c r="Y290" s="18" t="str">
        <f>+VLOOKUP(Sitio_Publico[[#This Row],[contenido]],Estructura!$L$4:$O$473,4,0)</f>
        <v>C-8</v>
      </c>
      <c r="Z290" s="18" t="str">
        <f>+VLOOKUP(Sitio_Publico[[#This Row],[Filtro Integrado]],Estructura!$U$4:$W$529,3,0)</f>
        <v>FI-0</v>
      </c>
      <c r="AA290" s="18" t="str">
        <f>+VLOOKUP(Sitio_Publico[[#This Row],[Muestra]],Estructura!$Y$4:$AB$483,4,0)</f>
        <v>M-00063</v>
      </c>
    </row>
    <row r="291" spans="1:27" ht="60" x14ac:dyDescent="0.3">
      <c r="A291" s="16">
        <f t="shared" si="4"/>
        <v>290</v>
      </c>
      <c r="B291" s="47" t="s">
        <v>15118</v>
      </c>
      <c r="C291" s="13" t="s">
        <v>622</v>
      </c>
      <c r="D291" s="13" t="s">
        <v>623</v>
      </c>
      <c r="E291" s="44">
        <v>15201</v>
      </c>
      <c r="F291" s="13" t="s">
        <v>624</v>
      </c>
      <c r="G291" s="23" t="s">
        <v>639</v>
      </c>
      <c r="H291" s="42" t="s">
        <v>458</v>
      </c>
      <c r="I291" s="28" t="s">
        <v>361</v>
      </c>
      <c r="J291" s="12" t="s">
        <v>393</v>
      </c>
      <c r="K291" s="28" t="s">
        <v>904</v>
      </c>
      <c r="L291" s="12" t="s">
        <v>652</v>
      </c>
      <c r="M291" s="12" t="s">
        <v>653</v>
      </c>
      <c r="N291" s="12" t="s">
        <v>629</v>
      </c>
      <c r="O291" s="26" t="s">
        <v>2192</v>
      </c>
      <c r="P291" s="26" t="s">
        <v>2193</v>
      </c>
      <c r="Q291" s="25" t="s">
        <v>646</v>
      </c>
      <c r="R291" s="26" t="s">
        <v>2194</v>
      </c>
      <c r="S291" s="15" t="s">
        <v>2195</v>
      </c>
      <c r="T291" s="52">
        <v>0</v>
      </c>
      <c r="U291" s="22" t="s">
        <v>2196</v>
      </c>
      <c r="V291" s="18" t="str">
        <f>+Sitio_Publico[[#This Row],[idcoleccion]]&amp;"-"&amp;Sitio_Publico[[#This Row],[id]]</f>
        <v>000-290</v>
      </c>
      <c r="W291" s="18">
        <f>+VLOOKUP(Sitio_Publico[[#This Row],[territorio]],Estructura!$AE$4:$AH$1067,4,0)</f>
        <v>30015201</v>
      </c>
      <c r="X291" s="18" t="str">
        <f>+VLOOKUP(Sitio_Publico[[#This Row],[tema]],Estructura!$G$4:$J$532,4,0)</f>
        <v>T-13</v>
      </c>
      <c r="Y291" s="18" t="str">
        <f>+VLOOKUP(Sitio_Publico[[#This Row],[contenido]],Estructura!$L$4:$O$473,4,0)</f>
        <v>C-8</v>
      </c>
      <c r="Z291" s="18" t="str">
        <f>+VLOOKUP(Sitio_Publico[[#This Row],[Filtro Integrado]],Estructura!$U$4:$W$529,3,0)</f>
        <v>FI-0</v>
      </c>
      <c r="AA291" s="18" t="str">
        <f>+VLOOKUP(Sitio_Publico[[#This Row],[Muestra]],Estructura!$Y$4:$AB$483,4,0)</f>
        <v>M-00083</v>
      </c>
    </row>
    <row r="292" spans="1:27" ht="48" x14ac:dyDescent="0.3">
      <c r="A292" s="16">
        <f t="shared" si="4"/>
        <v>291</v>
      </c>
      <c r="B292" s="47" t="s">
        <v>15118</v>
      </c>
      <c r="C292" s="13" t="s">
        <v>622</v>
      </c>
      <c r="D292" s="13" t="s">
        <v>623</v>
      </c>
      <c r="E292" s="44">
        <v>13503</v>
      </c>
      <c r="F292" s="13" t="s">
        <v>681</v>
      </c>
      <c r="G292" s="23" t="s">
        <v>639</v>
      </c>
      <c r="H292" s="42" t="s">
        <v>458</v>
      </c>
      <c r="I292" s="28" t="s">
        <v>340</v>
      </c>
      <c r="J292" s="12" t="s">
        <v>393</v>
      </c>
      <c r="K292" s="28" t="s">
        <v>793</v>
      </c>
      <c r="L292" s="12" t="s">
        <v>652</v>
      </c>
      <c r="M292" s="12" t="s">
        <v>794</v>
      </c>
      <c r="N292" s="12" t="s">
        <v>629</v>
      </c>
      <c r="O292" s="26" t="s">
        <v>2197</v>
      </c>
      <c r="P292" s="26" t="s">
        <v>2198</v>
      </c>
      <c r="Q292" s="25" t="s">
        <v>646</v>
      </c>
      <c r="R292" s="26" t="s">
        <v>2199</v>
      </c>
      <c r="S292" s="15" t="s">
        <v>2200</v>
      </c>
      <c r="T292" s="52">
        <v>0</v>
      </c>
      <c r="U292" s="22" t="s">
        <v>2201</v>
      </c>
      <c r="V292" s="18" t="str">
        <f>+Sitio_Publico[[#This Row],[idcoleccion]]&amp;"-"&amp;Sitio_Publico[[#This Row],[id]]</f>
        <v>000-291</v>
      </c>
      <c r="W292" s="18">
        <f>+VLOOKUP(Sitio_Publico[[#This Row],[territorio]],Estructura!$AE$4:$AH$1067,4,0)</f>
        <v>30013503</v>
      </c>
      <c r="X292" s="18" t="str">
        <f>+VLOOKUP(Sitio_Publico[[#This Row],[tema]],Estructura!$G$4:$J$532,4,0)</f>
        <v>T-16</v>
      </c>
      <c r="Y292" s="18" t="str">
        <f>+VLOOKUP(Sitio_Publico[[#This Row],[contenido]],Estructura!$L$4:$O$473,4,0)</f>
        <v>C-8</v>
      </c>
      <c r="Z292" s="18" t="str">
        <f>+VLOOKUP(Sitio_Publico[[#This Row],[Filtro Integrado]],Estructura!$U$4:$W$529,3,0)</f>
        <v>FI-0</v>
      </c>
      <c r="AA292" s="18" t="str">
        <f>+VLOOKUP(Sitio_Publico[[#This Row],[Muestra]],Estructura!$Y$4:$AB$483,4,0)</f>
        <v>M-00077</v>
      </c>
    </row>
    <row r="293" spans="1:27" ht="48" x14ac:dyDescent="0.3">
      <c r="A293" s="16">
        <f t="shared" si="4"/>
        <v>292</v>
      </c>
      <c r="B293" s="47" t="s">
        <v>15118</v>
      </c>
      <c r="C293" s="13" t="s">
        <v>622</v>
      </c>
      <c r="D293" s="13" t="s">
        <v>623</v>
      </c>
      <c r="E293" s="44">
        <v>8304</v>
      </c>
      <c r="F293" s="13" t="s">
        <v>666</v>
      </c>
      <c r="G293" s="23" t="s">
        <v>625</v>
      </c>
      <c r="H293" s="42" t="s">
        <v>458</v>
      </c>
      <c r="I293" s="28" t="s">
        <v>184</v>
      </c>
      <c r="J293" s="12" t="s">
        <v>393</v>
      </c>
      <c r="K293" s="28" t="s">
        <v>745</v>
      </c>
      <c r="L293" s="12" t="s">
        <v>627</v>
      </c>
      <c r="M293" s="12" t="s">
        <v>628</v>
      </c>
      <c r="N293" s="12" t="s">
        <v>629</v>
      </c>
      <c r="O293" s="26" t="s">
        <v>2202</v>
      </c>
      <c r="P293" s="26" t="s">
        <v>2203</v>
      </c>
      <c r="Q293" s="25" t="s">
        <v>646</v>
      </c>
      <c r="R293" s="26" t="s">
        <v>2204</v>
      </c>
      <c r="S293" s="15" t="s">
        <v>2205</v>
      </c>
      <c r="T293" s="52">
        <v>0</v>
      </c>
      <c r="U293" s="22" t="s">
        <v>2206</v>
      </c>
      <c r="V293" s="18" t="str">
        <f>+Sitio_Publico[[#This Row],[idcoleccion]]&amp;"-"&amp;Sitio_Publico[[#This Row],[id]]</f>
        <v>000-292</v>
      </c>
      <c r="W293" s="18">
        <f>+VLOOKUP(Sitio_Publico[[#This Row],[territorio]],Estructura!$AE$4:$AH$1067,4,0)</f>
        <v>30008304</v>
      </c>
      <c r="X293" s="18" t="str">
        <f>+VLOOKUP(Sitio_Publico[[#This Row],[tema]],Estructura!$G$4:$J$532,4,0)</f>
        <v>T-15</v>
      </c>
      <c r="Y293" s="18" t="str">
        <f>+VLOOKUP(Sitio_Publico[[#This Row],[contenido]],Estructura!$L$4:$O$473,4,0)</f>
        <v>C-7</v>
      </c>
      <c r="Z293" s="18" t="str">
        <f>+VLOOKUP(Sitio_Publico[[#This Row],[Filtro Integrado]],Estructura!$U$4:$W$529,3,0)</f>
        <v>FI-0</v>
      </c>
      <c r="AA293" s="18" t="str">
        <f>+VLOOKUP(Sitio_Publico[[#This Row],[Muestra]],Estructura!$Y$4:$AB$483,4,0)</f>
        <v>M-00074</v>
      </c>
    </row>
    <row r="294" spans="1:27" ht="72" x14ac:dyDescent="0.3">
      <c r="A294" s="16">
        <f t="shared" si="4"/>
        <v>293</v>
      </c>
      <c r="B294" s="47" t="s">
        <v>15118</v>
      </c>
      <c r="C294" s="13" t="s">
        <v>622</v>
      </c>
      <c r="D294" s="13" t="s">
        <v>623</v>
      </c>
      <c r="E294" s="44">
        <v>8305</v>
      </c>
      <c r="F294" s="13" t="s">
        <v>624</v>
      </c>
      <c r="G294" s="23" t="s">
        <v>639</v>
      </c>
      <c r="H294" s="42" t="s">
        <v>458</v>
      </c>
      <c r="I294" s="28" t="s">
        <v>185</v>
      </c>
      <c r="J294" s="12" t="s">
        <v>393</v>
      </c>
      <c r="K294" s="28" t="s">
        <v>626</v>
      </c>
      <c r="L294" s="12" t="s">
        <v>652</v>
      </c>
      <c r="M294" s="12" t="s">
        <v>1170</v>
      </c>
      <c r="N294" s="12" t="s">
        <v>629</v>
      </c>
      <c r="O294" s="26" t="s">
        <v>2207</v>
      </c>
      <c r="P294" s="26" t="s">
        <v>2208</v>
      </c>
      <c r="Q294" s="25" t="s">
        <v>646</v>
      </c>
      <c r="R294" s="26" t="s">
        <v>2209</v>
      </c>
      <c r="S294" s="15" t="s">
        <v>2210</v>
      </c>
      <c r="T294" s="52">
        <v>0</v>
      </c>
      <c r="U294" s="22" t="s">
        <v>2211</v>
      </c>
      <c r="V294" s="18" t="str">
        <f>+Sitio_Publico[[#This Row],[idcoleccion]]&amp;"-"&amp;Sitio_Publico[[#This Row],[id]]</f>
        <v>000-293</v>
      </c>
      <c r="W294" s="18">
        <f>+VLOOKUP(Sitio_Publico[[#This Row],[territorio]],Estructura!$AE$4:$AH$1067,4,0)</f>
        <v>30008305</v>
      </c>
      <c r="X294" s="18" t="str">
        <f>+VLOOKUP(Sitio_Publico[[#This Row],[tema]],Estructura!$G$4:$J$532,4,0)</f>
        <v>T-13</v>
      </c>
      <c r="Y294" s="18" t="str">
        <f>+VLOOKUP(Sitio_Publico[[#This Row],[contenido]],Estructura!$L$4:$O$473,4,0)</f>
        <v>C-8</v>
      </c>
      <c r="Z294" s="18" t="str">
        <f>+VLOOKUP(Sitio_Publico[[#This Row],[Filtro Integrado]],Estructura!$U$4:$W$529,3,0)</f>
        <v>FI-0</v>
      </c>
      <c r="AA294" s="18" t="str">
        <f>+VLOOKUP(Sitio_Publico[[#This Row],[Muestra]],Estructura!$Y$4:$AB$483,4,0)</f>
        <v>M-00063</v>
      </c>
    </row>
    <row r="295" spans="1:27" ht="48" x14ac:dyDescent="0.3">
      <c r="A295" s="16">
        <f t="shared" si="4"/>
        <v>294</v>
      </c>
      <c r="B295" s="47" t="s">
        <v>15118</v>
      </c>
      <c r="C295" s="13" t="s">
        <v>622</v>
      </c>
      <c r="D295" s="13" t="s">
        <v>623</v>
      </c>
      <c r="E295" s="44">
        <v>7309</v>
      </c>
      <c r="F295" s="13" t="s">
        <v>681</v>
      </c>
      <c r="G295" s="23" t="s">
        <v>639</v>
      </c>
      <c r="H295" s="42" t="s">
        <v>458</v>
      </c>
      <c r="I295" s="28" t="s">
        <v>153</v>
      </c>
      <c r="J295" s="12" t="s">
        <v>393</v>
      </c>
      <c r="K295" s="28" t="s">
        <v>682</v>
      </c>
      <c r="L295" s="12" t="s">
        <v>652</v>
      </c>
      <c r="M295" s="12" t="s">
        <v>653</v>
      </c>
      <c r="N295" s="12" t="s">
        <v>629</v>
      </c>
      <c r="O295" s="26" t="s">
        <v>2212</v>
      </c>
      <c r="P295" s="26" t="s">
        <v>2213</v>
      </c>
      <c r="Q295" s="25" t="s">
        <v>646</v>
      </c>
      <c r="R295" s="26" t="s">
        <v>2214</v>
      </c>
      <c r="S295" s="15" t="s">
        <v>2215</v>
      </c>
      <c r="T295" s="52">
        <v>0</v>
      </c>
      <c r="U295" s="22" t="s">
        <v>2216</v>
      </c>
      <c r="V295" s="18" t="str">
        <f>+Sitio_Publico[[#This Row],[idcoleccion]]&amp;"-"&amp;Sitio_Publico[[#This Row],[id]]</f>
        <v>000-294</v>
      </c>
      <c r="W295" s="18">
        <f>+VLOOKUP(Sitio_Publico[[#This Row],[territorio]],Estructura!$AE$4:$AH$1067,4,0)</f>
        <v>30007309</v>
      </c>
      <c r="X295" s="18" t="str">
        <f>+VLOOKUP(Sitio_Publico[[#This Row],[tema]],Estructura!$G$4:$J$532,4,0)</f>
        <v>T-16</v>
      </c>
      <c r="Y295" s="18" t="str">
        <f>+VLOOKUP(Sitio_Publico[[#This Row],[contenido]],Estructura!$L$4:$O$473,4,0)</f>
        <v>C-8</v>
      </c>
      <c r="Z295" s="18" t="str">
        <f>+VLOOKUP(Sitio_Publico[[#This Row],[Filtro Integrado]],Estructura!$U$4:$W$529,3,0)</f>
        <v>FI-0</v>
      </c>
      <c r="AA295" s="18" t="str">
        <f>+VLOOKUP(Sitio_Publico[[#This Row],[Muestra]],Estructura!$Y$4:$AB$483,4,0)</f>
        <v>M-00067</v>
      </c>
    </row>
    <row r="296" spans="1:27" ht="48" x14ac:dyDescent="0.3">
      <c r="A296" s="16">
        <f t="shared" si="4"/>
        <v>295</v>
      </c>
      <c r="B296" s="47" t="s">
        <v>15118</v>
      </c>
      <c r="C296" s="13" t="s">
        <v>622</v>
      </c>
      <c r="D296" s="13" t="s">
        <v>623</v>
      </c>
      <c r="E296" s="44">
        <v>4204</v>
      </c>
      <c r="F296" s="13" t="s">
        <v>666</v>
      </c>
      <c r="G296" s="23" t="s">
        <v>625</v>
      </c>
      <c r="H296" s="42" t="s">
        <v>458</v>
      </c>
      <c r="I296" s="28" t="s">
        <v>58</v>
      </c>
      <c r="J296" s="12" t="s">
        <v>393</v>
      </c>
      <c r="K296" s="28" t="s">
        <v>745</v>
      </c>
      <c r="L296" s="12" t="s">
        <v>627</v>
      </c>
      <c r="M296" s="12" t="s">
        <v>628</v>
      </c>
      <c r="N296" s="12" t="s">
        <v>629</v>
      </c>
      <c r="O296" s="26" t="s">
        <v>2217</v>
      </c>
      <c r="P296" s="26" t="s">
        <v>2218</v>
      </c>
      <c r="Q296" s="25" t="s">
        <v>646</v>
      </c>
      <c r="R296" s="26" t="s">
        <v>2219</v>
      </c>
      <c r="S296" s="15" t="s">
        <v>2220</v>
      </c>
      <c r="T296" s="52">
        <v>0</v>
      </c>
      <c r="U296" s="22" t="s">
        <v>2221</v>
      </c>
      <c r="V296" s="18" t="str">
        <f>+Sitio_Publico[[#This Row],[idcoleccion]]&amp;"-"&amp;Sitio_Publico[[#This Row],[id]]</f>
        <v>000-295</v>
      </c>
      <c r="W296" s="18">
        <f>+VLOOKUP(Sitio_Publico[[#This Row],[territorio]],Estructura!$AE$4:$AH$1067,4,0)</f>
        <v>30004204</v>
      </c>
      <c r="X296" s="18" t="str">
        <f>+VLOOKUP(Sitio_Publico[[#This Row],[tema]],Estructura!$G$4:$J$532,4,0)</f>
        <v>T-15</v>
      </c>
      <c r="Y296" s="18" t="str">
        <f>+VLOOKUP(Sitio_Publico[[#This Row],[contenido]],Estructura!$L$4:$O$473,4,0)</f>
        <v>C-7</v>
      </c>
      <c r="Z296" s="18" t="str">
        <f>+VLOOKUP(Sitio_Publico[[#This Row],[Filtro Integrado]],Estructura!$U$4:$W$529,3,0)</f>
        <v>FI-0</v>
      </c>
      <c r="AA296" s="18" t="str">
        <f>+VLOOKUP(Sitio_Publico[[#This Row],[Muestra]],Estructura!$Y$4:$AB$483,4,0)</f>
        <v>M-00074</v>
      </c>
    </row>
    <row r="297" spans="1:27" ht="40.799999999999997" x14ac:dyDescent="0.3">
      <c r="A297" s="16">
        <f t="shared" si="4"/>
        <v>296</v>
      </c>
      <c r="B297" s="47" t="s">
        <v>15118</v>
      </c>
      <c r="C297" s="13" t="s">
        <v>622</v>
      </c>
      <c r="D297" s="13" t="s">
        <v>623</v>
      </c>
      <c r="E297" s="44">
        <v>13114</v>
      </c>
      <c r="F297" s="13" t="s">
        <v>814</v>
      </c>
      <c r="G297" s="23" t="s">
        <v>710</v>
      </c>
      <c r="H297" s="42" t="s">
        <v>458</v>
      </c>
      <c r="I297" s="28" t="s">
        <v>310</v>
      </c>
      <c r="J297" s="12" t="s">
        <v>393</v>
      </c>
      <c r="K297" s="28" t="s">
        <v>815</v>
      </c>
      <c r="L297" s="12" t="s">
        <v>712</v>
      </c>
      <c r="M297" s="12" t="s">
        <v>713</v>
      </c>
      <c r="N297" s="12" t="s">
        <v>714</v>
      </c>
      <c r="O297" s="26" t="s">
        <v>2222</v>
      </c>
      <c r="P297" s="26" t="s">
        <v>2223</v>
      </c>
      <c r="Q297" s="25" t="s">
        <v>646</v>
      </c>
      <c r="R297" s="26" t="s">
        <v>2224</v>
      </c>
      <c r="S297" s="15" t="s">
        <v>2225</v>
      </c>
      <c r="T297" s="52">
        <v>0</v>
      </c>
      <c r="U297" s="22" t="s">
        <v>2226</v>
      </c>
      <c r="V297" s="18" t="str">
        <f>+Sitio_Publico[[#This Row],[idcoleccion]]&amp;"-"&amp;Sitio_Publico[[#This Row],[id]]</f>
        <v>000-296</v>
      </c>
      <c r="W297" s="18">
        <f>+VLOOKUP(Sitio_Publico[[#This Row],[territorio]],Estructura!$AE$4:$AH$1067,4,0)</f>
        <v>30013114</v>
      </c>
      <c r="X297" s="18" t="str">
        <f>+VLOOKUP(Sitio_Publico[[#This Row],[tema]],Estructura!$G$4:$J$532,4,0)</f>
        <v>T-20</v>
      </c>
      <c r="Y297" s="18" t="str">
        <f>+VLOOKUP(Sitio_Publico[[#This Row],[contenido]],Estructura!$L$4:$O$473,4,0)</f>
        <v>C-9</v>
      </c>
      <c r="Z297" s="18" t="str">
        <f>+VLOOKUP(Sitio_Publico[[#This Row],[Filtro Integrado]],Estructura!$U$4:$W$529,3,0)</f>
        <v>FI-0</v>
      </c>
      <c r="AA297" s="18" t="str">
        <f>+VLOOKUP(Sitio_Publico[[#This Row],[Muestra]],Estructura!$Y$4:$AB$483,4,0)</f>
        <v>M-00079</v>
      </c>
    </row>
    <row r="298" spans="1:27" ht="48" x14ac:dyDescent="0.3">
      <c r="A298" s="16">
        <f t="shared" si="4"/>
        <v>297</v>
      </c>
      <c r="B298" s="47" t="s">
        <v>15118</v>
      </c>
      <c r="C298" s="13" t="s">
        <v>622</v>
      </c>
      <c r="D298" s="13" t="s">
        <v>623</v>
      </c>
      <c r="E298" s="44">
        <v>5101</v>
      </c>
      <c r="F298" s="13" t="s">
        <v>688</v>
      </c>
      <c r="G298" s="23" t="s">
        <v>639</v>
      </c>
      <c r="H298" s="42" t="s">
        <v>458</v>
      </c>
      <c r="I298" s="28" t="s">
        <v>23</v>
      </c>
      <c r="J298" s="12" t="s">
        <v>393</v>
      </c>
      <c r="K298" s="28" t="s">
        <v>703</v>
      </c>
      <c r="L298" s="12" t="s">
        <v>652</v>
      </c>
      <c r="M298" s="12" t="s">
        <v>704</v>
      </c>
      <c r="N298" s="12" t="s">
        <v>629</v>
      </c>
      <c r="O298" s="26" t="s">
        <v>2227</v>
      </c>
      <c r="P298" s="26" t="s">
        <v>2228</v>
      </c>
      <c r="Q298" s="25" t="s">
        <v>646</v>
      </c>
      <c r="R298" s="26" t="s">
        <v>2229</v>
      </c>
      <c r="S298" s="15" t="s">
        <v>2230</v>
      </c>
      <c r="T298" s="52">
        <v>0</v>
      </c>
      <c r="U298" s="22" t="s">
        <v>2231</v>
      </c>
      <c r="V298" s="18" t="str">
        <f>+Sitio_Publico[[#This Row],[idcoleccion]]&amp;"-"&amp;Sitio_Publico[[#This Row],[id]]</f>
        <v>000-297</v>
      </c>
      <c r="W298" s="18">
        <f>+VLOOKUP(Sitio_Publico[[#This Row],[territorio]],Estructura!$AE$4:$AH$1067,4,0)</f>
        <v>30005101</v>
      </c>
      <c r="X298" s="18" t="str">
        <f>+VLOOKUP(Sitio_Publico[[#This Row],[tema]],Estructura!$G$4:$J$532,4,0)</f>
        <v>T-17</v>
      </c>
      <c r="Y298" s="18" t="str">
        <f>+VLOOKUP(Sitio_Publico[[#This Row],[contenido]],Estructura!$L$4:$O$473,4,0)</f>
        <v>C-8</v>
      </c>
      <c r="Z298" s="18" t="str">
        <f>+VLOOKUP(Sitio_Publico[[#This Row],[Filtro Integrado]],Estructura!$U$4:$W$529,3,0)</f>
        <v>FI-0</v>
      </c>
      <c r="AA298" s="18" t="str">
        <f>+VLOOKUP(Sitio_Publico[[#This Row],[Muestra]],Estructura!$Y$4:$AB$483,4,0)</f>
        <v>M-00069</v>
      </c>
    </row>
    <row r="299" spans="1:27" ht="48" x14ac:dyDescent="0.3">
      <c r="A299" s="16">
        <f t="shared" si="4"/>
        <v>298</v>
      </c>
      <c r="B299" s="47" t="s">
        <v>15118</v>
      </c>
      <c r="C299" s="13" t="s">
        <v>622</v>
      </c>
      <c r="D299" s="13" t="s">
        <v>623</v>
      </c>
      <c r="E299" s="44">
        <v>9116</v>
      </c>
      <c r="F299" s="13" t="s">
        <v>624</v>
      </c>
      <c r="G299" s="23" t="s">
        <v>639</v>
      </c>
      <c r="H299" s="42" t="s">
        <v>458</v>
      </c>
      <c r="I299" s="28" t="s">
        <v>231</v>
      </c>
      <c r="J299" s="12" t="s">
        <v>393</v>
      </c>
      <c r="K299" s="28" t="s">
        <v>651</v>
      </c>
      <c r="L299" s="12" t="s">
        <v>652</v>
      </c>
      <c r="M299" s="12" t="s">
        <v>653</v>
      </c>
      <c r="N299" s="12" t="s">
        <v>629</v>
      </c>
      <c r="O299" s="26" t="s">
        <v>2232</v>
      </c>
      <c r="P299" s="26" t="s">
        <v>2233</v>
      </c>
      <c r="Q299" s="25" t="s">
        <v>646</v>
      </c>
      <c r="R299" s="26" t="s">
        <v>2234</v>
      </c>
      <c r="S299" s="15" t="s">
        <v>2235</v>
      </c>
      <c r="T299" s="52">
        <v>0</v>
      </c>
      <c r="U299" s="22" t="s">
        <v>2236</v>
      </c>
      <c r="V299" s="18" t="str">
        <f>+Sitio_Publico[[#This Row],[idcoleccion]]&amp;"-"&amp;Sitio_Publico[[#This Row],[id]]</f>
        <v>000-298</v>
      </c>
      <c r="W299" s="18">
        <f>+VLOOKUP(Sitio_Publico[[#This Row],[territorio]],Estructura!$AE$4:$AH$1067,4,0)</f>
        <v>30009116</v>
      </c>
      <c r="X299" s="18" t="str">
        <f>+VLOOKUP(Sitio_Publico[[#This Row],[tema]],Estructura!$G$4:$J$532,4,0)</f>
        <v>T-13</v>
      </c>
      <c r="Y299" s="18" t="str">
        <f>+VLOOKUP(Sitio_Publico[[#This Row],[contenido]],Estructura!$L$4:$O$473,4,0)</f>
        <v>C-8</v>
      </c>
      <c r="Z299" s="18" t="str">
        <f>+VLOOKUP(Sitio_Publico[[#This Row],[Filtro Integrado]],Estructura!$U$4:$W$529,3,0)</f>
        <v>FI-0</v>
      </c>
      <c r="AA299" s="18" t="str">
        <f>+VLOOKUP(Sitio_Publico[[#This Row],[Muestra]],Estructura!$Y$4:$AB$483,4,0)</f>
        <v>M-00065</v>
      </c>
    </row>
    <row r="300" spans="1:27" ht="40.799999999999997" x14ac:dyDescent="0.3">
      <c r="A300" s="16">
        <f t="shared" si="4"/>
        <v>299</v>
      </c>
      <c r="B300" s="47" t="s">
        <v>15118</v>
      </c>
      <c r="C300" s="13" t="s">
        <v>622</v>
      </c>
      <c r="D300" s="13" t="s">
        <v>623</v>
      </c>
      <c r="E300" s="44">
        <v>6203</v>
      </c>
      <c r="F300" s="13" t="s">
        <v>466</v>
      </c>
      <c r="G300" s="23" t="s">
        <v>710</v>
      </c>
      <c r="H300" s="42" t="s">
        <v>458</v>
      </c>
      <c r="I300" s="28" t="s">
        <v>119</v>
      </c>
      <c r="J300" s="12" t="s">
        <v>393</v>
      </c>
      <c r="K300" s="28" t="s">
        <v>711</v>
      </c>
      <c r="L300" s="12" t="s">
        <v>712</v>
      </c>
      <c r="M300" s="12" t="s">
        <v>713</v>
      </c>
      <c r="N300" s="12" t="s">
        <v>714</v>
      </c>
      <c r="O300" s="26" t="s">
        <v>2237</v>
      </c>
      <c r="P300" s="26" t="s">
        <v>2238</v>
      </c>
      <c r="Q300" s="25" t="s">
        <v>646</v>
      </c>
      <c r="R300" s="26" t="s">
        <v>2239</v>
      </c>
      <c r="S300" s="15" t="s">
        <v>2240</v>
      </c>
      <c r="T300" s="52">
        <v>0</v>
      </c>
      <c r="U300" s="22" t="s">
        <v>2241</v>
      </c>
      <c r="V300" s="18" t="str">
        <f>+Sitio_Publico[[#This Row],[idcoleccion]]&amp;"-"&amp;Sitio_Publico[[#This Row],[id]]</f>
        <v>000-299</v>
      </c>
      <c r="W300" s="18">
        <f>+VLOOKUP(Sitio_Publico[[#This Row],[territorio]],Estructura!$AE$4:$AH$1067,4,0)</f>
        <v>30006203</v>
      </c>
      <c r="X300" s="18" t="str">
        <f>+VLOOKUP(Sitio_Publico[[#This Row],[tema]],Estructura!$G$4:$J$532,4,0)</f>
        <v>T-18</v>
      </c>
      <c r="Y300" s="18" t="str">
        <f>+VLOOKUP(Sitio_Publico[[#This Row],[contenido]],Estructura!$L$4:$O$473,4,0)</f>
        <v>C-9</v>
      </c>
      <c r="Z300" s="18" t="str">
        <f>+VLOOKUP(Sitio_Publico[[#This Row],[Filtro Integrado]],Estructura!$U$4:$W$529,3,0)</f>
        <v>FI-0</v>
      </c>
      <c r="AA300" s="18" t="str">
        <f>+VLOOKUP(Sitio_Publico[[#This Row],[Muestra]],Estructura!$Y$4:$AB$483,4,0)</f>
        <v>M-00070</v>
      </c>
    </row>
    <row r="301" spans="1:27" ht="51" x14ac:dyDescent="0.3">
      <c r="A301" s="16">
        <f t="shared" si="4"/>
        <v>300</v>
      </c>
      <c r="B301" s="47" t="s">
        <v>15118</v>
      </c>
      <c r="C301" s="13" t="s">
        <v>622</v>
      </c>
      <c r="D301" s="13" t="s">
        <v>623</v>
      </c>
      <c r="E301" s="44">
        <v>10306</v>
      </c>
      <c r="F301" s="13" t="s">
        <v>624</v>
      </c>
      <c r="G301" s="23" t="s">
        <v>625</v>
      </c>
      <c r="H301" s="42" t="s">
        <v>458</v>
      </c>
      <c r="I301" s="28" t="s">
        <v>272</v>
      </c>
      <c r="J301" s="12" t="s">
        <v>393</v>
      </c>
      <c r="K301" s="28" t="s">
        <v>626</v>
      </c>
      <c r="L301" s="12" t="s">
        <v>627</v>
      </c>
      <c r="M301" s="12" t="s">
        <v>628</v>
      </c>
      <c r="N301" s="12" t="s">
        <v>629</v>
      </c>
      <c r="O301" s="26" t="s">
        <v>2242</v>
      </c>
      <c r="P301" s="26" t="s">
        <v>2243</v>
      </c>
      <c r="Q301" s="25" t="s">
        <v>632</v>
      </c>
      <c r="R301" s="26" t="s">
        <v>2244</v>
      </c>
      <c r="S301" s="15" t="s">
        <v>2245</v>
      </c>
      <c r="T301" s="52">
        <v>0</v>
      </c>
      <c r="U301" s="22" t="s">
        <v>2246</v>
      </c>
      <c r="V301" s="18" t="str">
        <f>+Sitio_Publico[[#This Row],[idcoleccion]]&amp;"-"&amp;Sitio_Publico[[#This Row],[id]]</f>
        <v>000-300</v>
      </c>
      <c r="W301" s="18">
        <f>+VLOOKUP(Sitio_Publico[[#This Row],[territorio]],Estructura!$AE$4:$AH$1067,4,0)</f>
        <v>30010306</v>
      </c>
      <c r="X301" s="18" t="str">
        <f>+VLOOKUP(Sitio_Publico[[#This Row],[tema]],Estructura!$G$4:$J$532,4,0)</f>
        <v>T-13</v>
      </c>
      <c r="Y301" s="18" t="str">
        <f>+VLOOKUP(Sitio_Publico[[#This Row],[contenido]],Estructura!$L$4:$O$473,4,0)</f>
        <v>C-7</v>
      </c>
      <c r="Z301" s="18" t="str">
        <f>+VLOOKUP(Sitio_Publico[[#This Row],[Filtro Integrado]],Estructura!$U$4:$W$529,3,0)</f>
        <v>FI-0</v>
      </c>
      <c r="AA301" s="18" t="str">
        <f>+VLOOKUP(Sitio_Publico[[#This Row],[Muestra]],Estructura!$Y$4:$AB$483,4,0)</f>
        <v>M-00063</v>
      </c>
    </row>
    <row r="302" spans="1:27" ht="36" x14ac:dyDescent="0.3">
      <c r="A302" s="16">
        <f t="shared" si="4"/>
        <v>301</v>
      </c>
      <c r="B302" s="47" t="s">
        <v>15118</v>
      </c>
      <c r="C302" s="13" t="s">
        <v>622</v>
      </c>
      <c r="D302" s="13" t="s">
        <v>623</v>
      </c>
      <c r="E302" s="44">
        <v>1</v>
      </c>
      <c r="F302" s="13" t="s">
        <v>2247</v>
      </c>
      <c r="G302" s="23" t="s">
        <v>1114</v>
      </c>
      <c r="H302" s="42" t="s">
        <v>457</v>
      </c>
      <c r="I302" s="28" t="s">
        <v>364</v>
      </c>
      <c r="J302" s="12" t="s">
        <v>393</v>
      </c>
      <c r="K302" s="28" t="s">
        <v>2248</v>
      </c>
      <c r="L302" s="12" t="s">
        <v>1116</v>
      </c>
      <c r="M302" s="12" t="s">
        <v>1117</v>
      </c>
      <c r="N302" s="12" t="s">
        <v>1118</v>
      </c>
      <c r="O302" s="26" t="s">
        <v>2249</v>
      </c>
      <c r="P302" s="26" t="s">
        <v>2250</v>
      </c>
      <c r="Q302" s="25" t="s">
        <v>646</v>
      </c>
      <c r="R302" s="26" t="s">
        <v>2251</v>
      </c>
      <c r="S302" s="15" t="s">
        <v>2252</v>
      </c>
      <c r="T302" s="52">
        <v>0</v>
      </c>
      <c r="U302" s="22" t="s">
        <v>2254</v>
      </c>
      <c r="V302" s="18" t="str">
        <f>+Sitio_Publico[[#This Row],[idcoleccion]]&amp;"-"&amp;Sitio_Publico[[#This Row],[id]]</f>
        <v>000-301</v>
      </c>
      <c r="W302" s="18">
        <f>+VLOOKUP(Sitio_Publico[[#This Row],[territorio]],Estructura!$AE$4:$AH$1067,4,0)</f>
        <v>20000001</v>
      </c>
      <c r="X302" s="18" t="str">
        <f>+VLOOKUP(Sitio_Publico[[#This Row],[tema]],Estructura!$G$4:$J$532,4,0)</f>
        <v>T-27</v>
      </c>
      <c r="Y302" s="18" t="str">
        <f>+VLOOKUP(Sitio_Publico[[#This Row],[contenido]],Estructura!$L$4:$O$473,4,0)</f>
        <v>C-11</v>
      </c>
      <c r="Z302" s="18" t="str">
        <f>+VLOOKUP(Sitio_Publico[[#This Row],[Filtro Integrado]],Estructura!$U$4:$W$529,3,0)</f>
        <v>FI-0</v>
      </c>
      <c r="AA302" s="18" t="str">
        <f>+VLOOKUP(Sitio_Publico[[#This Row],[Muestra]],Estructura!$Y$4:$AB$483,4,0)</f>
        <v>M-000107</v>
      </c>
    </row>
    <row r="303" spans="1:27" ht="51" x14ac:dyDescent="0.3">
      <c r="A303" s="16">
        <f t="shared" si="4"/>
        <v>302</v>
      </c>
      <c r="B303" s="47" t="s">
        <v>15118</v>
      </c>
      <c r="C303" s="13" t="s">
        <v>622</v>
      </c>
      <c r="D303" s="13" t="s">
        <v>623</v>
      </c>
      <c r="E303" s="44">
        <v>6102</v>
      </c>
      <c r="F303" s="13" t="s">
        <v>624</v>
      </c>
      <c r="G303" s="23" t="s">
        <v>625</v>
      </c>
      <c r="H303" s="42" t="s">
        <v>458</v>
      </c>
      <c r="I303" s="28" t="s">
        <v>101</v>
      </c>
      <c r="J303" s="12" t="s">
        <v>393</v>
      </c>
      <c r="K303" s="28" t="s">
        <v>626</v>
      </c>
      <c r="L303" s="12" t="s">
        <v>627</v>
      </c>
      <c r="M303" s="12" t="s">
        <v>628</v>
      </c>
      <c r="N303" s="12" t="s">
        <v>629</v>
      </c>
      <c r="O303" s="26" t="s">
        <v>2255</v>
      </c>
      <c r="P303" s="26" t="s">
        <v>2256</v>
      </c>
      <c r="Q303" s="25" t="s">
        <v>632</v>
      </c>
      <c r="R303" s="26" t="s">
        <v>2257</v>
      </c>
      <c r="S303" s="15" t="s">
        <v>2258</v>
      </c>
      <c r="T303" s="52">
        <v>0</v>
      </c>
      <c r="U303" s="22" t="s">
        <v>2259</v>
      </c>
      <c r="V303" s="18" t="str">
        <f>+Sitio_Publico[[#This Row],[idcoleccion]]&amp;"-"&amp;Sitio_Publico[[#This Row],[id]]</f>
        <v>000-302</v>
      </c>
      <c r="W303" s="18">
        <f>+VLOOKUP(Sitio_Publico[[#This Row],[territorio]],Estructura!$AE$4:$AH$1067,4,0)</f>
        <v>30006102</v>
      </c>
      <c r="X303" s="18" t="str">
        <f>+VLOOKUP(Sitio_Publico[[#This Row],[tema]],Estructura!$G$4:$J$532,4,0)</f>
        <v>T-13</v>
      </c>
      <c r="Y303" s="18" t="str">
        <f>+VLOOKUP(Sitio_Publico[[#This Row],[contenido]],Estructura!$L$4:$O$473,4,0)</f>
        <v>C-7</v>
      </c>
      <c r="Z303" s="18" t="str">
        <f>+VLOOKUP(Sitio_Publico[[#This Row],[Filtro Integrado]],Estructura!$U$4:$W$529,3,0)</f>
        <v>FI-0</v>
      </c>
      <c r="AA303" s="18" t="str">
        <f>+VLOOKUP(Sitio_Publico[[#This Row],[Muestra]],Estructura!$Y$4:$AB$483,4,0)</f>
        <v>M-00063</v>
      </c>
    </row>
    <row r="304" spans="1:27" ht="48" x14ac:dyDescent="0.3">
      <c r="A304" s="16">
        <f t="shared" si="4"/>
        <v>303</v>
      </c>
      <c r="B304" s="47" t="s">
        <v>15118</v>
      </c>
      <c r="C304" s="13" t="s">
        <v>622</v>
      </c>
      <c r="D304" s="13" t="s">
        <v>623</v>
      </c>
      <c r="E304" s="44">
        <v>10404</v>
      </c>
      <c r="F304" s="13" t="s">
        <v>666</v>
      </c>
      <c r="G304" s="23" t="s">
        <v>625</v>
      </c>
      <c r="H304" s="42" t="s">
        <v>458</v>
      </c>
      <c r="I304" s="28" t="s">
        <v>277</v>
      </c>
      <c r="J304" s="12" t="s">
        <v>393</v>
      </c>
      <c r="K304" s="28" t="s">
        <v>745</v>
      </c>
      <c r="L304" s="12" t="s">
        <v>627</v>
      </c>
      <c r="M304" s="12" t="s">
        <v>628</v>
      </c>
      <c r="N304" s="12" t="s">
        <v>629</v>
      </c>
      <c r="O304" s="26" t="s">
        <v>2260</v>
      </c>
      <c r="P304" s="26" t="s">
        <v>2261</v>
      </c>
      <c r="Q304" s="25" t="s">
        <v>646</v>
      </c>
      <c r="R304" s="26" t="s">
        <v>2262</v>
      </c>
      <c r="S304" s="15" t="s">
        <v>2263</v>
      </c>
      <c r="T304" s="52">
        <v>0</v>
      </c>
      <c r="U304" s="22" t="s">
        <v>2264</v>
      </c>
      <c r="V304" s="18" t="str">
        <f>+Sitio_Publico[[#This Row],[idcoleccion]]&amp;"-"&amp;Sitio_Publico[[#This Row],[id]]</f>
        <v>000-303</v>
      </c>
      <c r="W304" s="18">
        <f>+VLOOKUP(Sitio_Publico[[#This Row],[territorio]],Estructura!$AE$4:$AH$1067,4,0)</f>
        <v>30010404</v>
      </c>
      <c r="X304" s="18" t="str">
        <f>+VLOOKUP(Sitio_Publico[[#This Row],[tema]],Estructura!$G$4:$J$532,4,0)</f>
        <v>T-15</v>
      </c>
      <c r="Y304" s="18" t="str">
        <f>+VLOOKUP(Sitio_Publico[[#This Row],[contenido]],Estructura!$L$4:$O$473,4,0)</f>
        <v>C-7</v>
      </c>
      <c r="Z304" s="18" t="str">
        <f>+VLOOKUP(Sitio_Publico[[#This Row],[Filtro Integrado]],Estructura!$U$4:$W$529,3,0)</f>
        <v>FI-0</v>
      </c>
      <c r="AA304" s="18" t="str">
        <f>+VLOOKUP(Sitio_Publico[[#This Row],[Muestra]],Estructura!$Y$4:$AB$483,4,0)</f>
        <v>M-00074</v>
      </c>
    </row>
    <row r="305" spans="1:27" ht="40.799999999999997" x14ac:dyDescent="0.3">
      <c r="A305" s="16">
        <f t="shared" si="4"/>
        <v>304</v>
      </c>
      <c r="B305" s="47" t="s">
        <v>15118</v>
      </c>
      <c r="C305" s="13" t="s">
        <v>622</v>
      </c>
      <c r="D305" s="13" t="s">
        <v>623</v>
      </c>
      <c r="E305" s="44">
        <v>13</v>
      </c>
      <c r="F305" s="13" t="s">
        <v>466</v>
      </c>
      <c r="G305" s="23" t="s">
        <v>1114</v>
      </c>
      <c r="H305" s="42" t="s">
        <v>457</v>
      </c>
      <c r="I305" s="28" t="s">
        <v>376</v>
      </c>
      <c r="J305" s="12" t="s">
        <v>393</v>
      </c>
      <c r="K305" s="28" t="s">
        <v>2265</v>
      </c>
      <c r="L305" s="12" t="s">
        <v>1116</v>
      </c>
      <c r="M305" s="12" t="s">
        <v>628</v>
      </c>
      <c r="N305" s="12" t="s">
        <v>1118</v>
      </c>
      <c r="O305" s="26" t="s">
        <v>2266</v>
      </c>
      <c r="P305" s="26" t="s">
        <v>2267</v>
      </c>
      <c r="Q305" s="25" t="s">
        <v>646</v>
      </c>
      <c r="R305" s="26" t="s">
        <v>2268</v>
      </c>
      <c r="S305" s="15" t="s">
        <v>2269</v>
      </c>
      <c r="T305" s="52">
        <v>0</v>
      </c>
      <c r="U305" s="22" t="s">
        <v>2270</v>
      </c>
      <c r="V305" s="18" t="str">
        <f>+Sitio_Publico[[#This Row],[idcoleccion]]&amp;"-"&amp;Sitio_Publico[[#This Row],[id]]</f>
        <v>000-304</v>
      </c>
      <c r="W305" s="18">
        <f>+VLOOKUP(Sitio_Publico[[#This Row],[territorio]],Estructura!$AE$4:$AH$1067,4,0)</f>
        <v>20000013</v>
      </c>
      <c r="X305" s="18" t="str">
        <f>+VLOOKUP(Sitio_Publico[[#This Row],[tema]],Estructura!$G$4:$J$532,4,0)</f>
        <v>T-18</v>
      </c>
      <c r="Y305" s="18" t="str">
        <f>+VLOOKUP(Sitio_Publico[[#This Row],[contenido]],Estructura!$L$4:$O$473,4,0)</f>
        <v>C-11</v>
      </c>
      <c r="Z305" s="18" t="str">
        <f>+VLOOKUP(Sitio_Publico[[#This Row],[Filtro Integrado]],Estructura!$U$4:$W$529,3,0)</f>
        <v>FI-0</v>
      </c>
      <c r="AA305" s="18" t="str">
        <f>+VLOOKUP(Sitio_Publico[[#This Row],[Muestra]],Estructura!$Y$4:$AB$483,4,0)</f>
        <v>M-000108</v>
      </c>
    </row>
    <row r="306" spans="1:27" ht="40.799999999999997" x14ac:dyDescent="0.3">
      <c r="A306" s="16">
        <f t="shared" si="4"/>
        <v>305</v>
      </c>
      <c r="B306" s="47" t="s">
        <v>15118</v>
      </c>
      <c r="C306" s="13" t="s">
        <v>622</v>
      </c>
      <c r="D306" s="13" t="s">
        <v>623</v>
      </c>
      <c r="E306" s="44">
        <v>16</v>
      </c>
      <c r="F306" s="13" t="s">
        <v>466</v>
      </c>
      <c r="G306" s="23" t="s">
        <v>1114</v>
      </c>
      <c r="H306" s="42" t="s">
        <v>457</v>
      </c>
      <c r="I306" s="28" t="s">
        <v>379</v>
      </c>
      <c r="J306" s="12" t="s">
        <v>393</v>
      </c>
      <c r="K306" s="28" t="s">
        <v>2265</v>
      </c>
      <c r="L306" s="12" t="s">
        <v>1116</v>
      </c>
      <c r="M306" s="12" t="s">
        <v>628</v>
      </c>
      <c r="N306" s="12" t="s">
        <v>1118</v>
      </c>
      <c r="O306" s="26" t="s">
        <v>2271</v>
      </c>
      <c r="P306" s="26" t="s">
        <v>2272</v>
      </c>
      <c r="Q306" s="25" t="s">
        <v>646</v>
      </c>
      <c r="R306" s="26" t="s">
        <v>2273</v>
      </c>
      <c r="S306" s="15" t="s">
        <v>2274</v>
      </c>
      <c r="T306" s="52">
        <v>0</v>
      </c>
      <c r="U306" s="22" t="s">
        <v>2275</v>
      </c>
      <c r="V306" s="18" t="str">
        <f>+Sitio_Publico[[#This Row],[idcoleccion]]&amp;"-"&amp;Sitio_Publico[[#This Row],[id]]</f>
        <v>000-305</v>
      </c>
      <c r="W306" s="18">
        <f>+VLOOKUP(Sitio_Publico[[#This Row],[territorio]],Estructura!$AE$4:$AH$1067,4,0)</f>
        <v>20000016</v>
      </c>
      <c r="X306" s="18" t="str">
        <f>+VLOOKUP(Sitio_Publico[[#This Row],[tema]],Estructura!$G$4:$J$532,4,0)</f>
        <v>T-18</v>
      </c>
      <c r="Y306" s="18" t="str">
        <f>+VLOOKUP(Sitio_Publico[[#This Row],[contenido]],Estructura!$L$4:$O$473,4,0)</f>
        <v>C-11</v>
      </c>
      <c r="Z306" s="18" t="str">
        <f>+VLOOKUP(Sitio_Publico[[#This Row],[Filtro Integrado]],Estructura!$U$4:$W$529,3,0)</f>
        <v>FI-0</v>
      </c>
      <c r="AA306" s="18" t="str">
        <f>+VLOOKUP(Sitio_Publico[[#This Row],[Muestra]],Estructura!$Y$4:$AB$483,4,0)</f>
        <v>M-000108</v>
      </c>
    </row>
    <row r="307" spans="1:27" ht="48" x14ac:dyDescent="0.3">
      <c r="A307" s="16">
        <f t="shared" si="4"/>
        <v>306</v>
      </c>
      <c r="B307" s="47" t="s">
        <v>15118</v>
      </c>
      <c r="C307" s="13" t="s">
        <v>622</v>
      </c>
      <c r="D307" s="13" t="s">
        <v>623</v>
      </c>
      <c r="E307" s="44">
        <v>9207</v>
      </c>
      <c r="F307" s="13" t="s">
        <v>767</v>
      </c>
      <c r="G307" s="23" t="s">
        <v>639</v>
      </c>
      <c r="H307" s="42" t="s">
        <v>458</v>
      </c>
      <c r="I307" s="28" t="s">
        <v>243</v>
      </c>
      <c r="J307" s="12" t="s">
        <v>393</v>
      </c>
      <c r="K307" s="28" t="s">
        <v>768</v>
      </c>
      <c r="L307" s="12" t="s">
        <v>652</v>
      </c>
      <c r="M307" s="12" t="s">
        <v>653</v>
      </c>
      <c r="N307" s="12" t="s">
        <v>629</v>
      </c>
      <c r="O307" s="26" t="s">
        <v>2276</v>
      </c>
      <c r="P307" s="26" t="s">
        <v>2277</v>
      </c>
      <c r="Q307" s="25" t="s">
        <v>646</v>
      </c>
      <c r="R307" s="26" t="s">
        <v>2278</v>
      </c>
      <c r="S307" s="15" t="s">
        <v>2279</v>
      </c>
      <c r="T307" s="52">
        <v>0</v>
      </c>
      <c r="U307" s="22" t="s">
        <v>2280</v>
      </c>
      <c r="V307" s="18" t="str">
        <f>+Sitio_Publico[[#This Row],[idcoleccion]]&amp;"-"&amp;Sitio_Publico[[#This Row],[id]]</f>
        <v>000-306</v>
      </c>
      <c r="W307" s="18">
        <f>+VLOOKUP(Sitio_Publico[[#This Row],[territorio]],Estructura!$AE$4:$AH$1067,4,0)</f>
        <v>30009207</v>
      </c>
      <c r="X307" s="18" t="str">
        <f>+VLOOKUP(Sitio_Publico[[#This Row],[tema]],Estructura!$G$4:$J$532,4,0)</f>
        <v>T-19</v>
      </c>
      <c r="Y307" s="18" t="str">
        <f>+VLOOKUP(Sitio_Publico[[#This Row],[contenido]],Estructura!$L$4:$O$473,4,0)</f>
        <v>C-8</v>
      </c>
      <c r="Z307" s="18" t="str">
        <f>+VLOOKUP(Sitio_Publico[[#This Row],[Filtro Integrado]],Estructura!$U$4:$W$529,3,0)</f>
        <v>FI-0</v>
      </c>
      <c r="AA307" s="18" t="str">
        <f>+VLOOKUP(Sitio_Publico[[#This Row],[Muestra]],Estructura!$Y$4:$AB$483,4,0)</f>
        <v>M-00075</v>
      </c>
    </row>
    <row r="308" spans="1:27" ht="48" x14ac:dyDescent="0.3">
      <c r="A308" s="16">
        <f t="shared" si="4"/>
        <v>307</v>
      </c>
      <c r="B308" s="47" t="s">
        <v>15118</v>
      </c>
      <c r="C308" s="13" t="s">
        <v>622</v>
      </c>
      <c r="D308" s="13" t="s">
        <v>623</v>
      </c>
      <c r="E308" s="44">
        <v>16107</v>
      </c>
      <c r="F308" s="13" t="s">
        <v>681</v>
      </c>
      <c r="G308" s="23" t="s">
        <v>639</v>
      </c>
      <c r="H308" s="42" t="s">
        <v>458</v>
      </c>
      <c r="I308" s="28" t="s">
        <v>207</v>
      </c>
      <c r="J308" s="12" t="s">
        <v>393</v>
      </c>
      <c r="K308" s="28" t="s">
        <v>682</v>
      </c>
      <c r="L308" s="12" t="s">
        <v>652</v>
      </c>
      <c r="M308" s="12" t="s">
        <v>653</v>
      </c>
      <c r="N308" s="12" t="s">
        <v>629</v>
      </c>
      <c r="O308" s="26" t="s">
        <v>2281</v>
      </c>
      <c r="P308" s="26" t="s">
        <v>2282</v>
      </c>
      <c r="Q308" s="25" t="s">
        <v>646</v>
      </c>
      <c r="R308" s="26" t="s">
        <v>2283</v>
      </c>
      <c r="S308" s="15" t="s">
        <v>2284</v>
      </c>
      <c r="T308" s="52">
        <v>0</v>
      </c>
      <c r="U308" s="22" t="s">
        <v>2285</v>
      </c>
      <c r="V308" s="18" t="str">
        <f>+Sitio_Publico[[#This Row],[idcoleccion]]&amp;"-"&amp;Sitio_Publico[[#This Row],[id]]</f>
        <v>000-307</v>
      </c>
      <c r="W308" s="18">
        <f>+VLOOKUP(Sitio_Publico[[#This Row],[territorio]],Estructura!$AE$4:$AH$1067,4,0)</f>
        <v>30016107</v>
      </c>
      <c r="X308" s="18" t="str">
        <f>+VLOOKUP(Sitio_Publico[[#This Row],[tema]],Estructura!$G$4:$J$532,4,0)</f>
        <v>T-16</v>
      </c>
      <c r="Y308" s="18" t="str">
        <f>+VLOOKUP(Sitio_Publico[[#This Row],[contenido]],Estructura!$L$4:$O$473,4,0)</f>
        <v>C-8</v>
      </c>
      <c r="Z308" s="18" t="str">
        <f>+VLOOKUP(Sitio_Publico[[#This Row],[Filtro Integrado]],Estructura!$U$4:$W$529,3,0)</f>
        <v>FI-0</v>
      </c>
      <c r="AA308" s="18" t="str">
        <f>+VLOOKUP(Sitio_Publico[[#This Row],[Muestra]],Estructura!$Y$4:$AB$483,4,0)</f>
        <v>M-00067</v>
      </c>
    </row>
    <row r="309" spans="1:27" ht="48" x14ac:dyDescent="0.3">
      <c r="A309" s="16">
        <f t="shared" si="4"/>
        <v>308</v>
      </c>
      <c r="B309" s="47" t="s">
        <v>15118</v>
      </c>
      <c r="C309" s="13" t="s">
        <v>622</v>
      </c>
      <c r="D309" s="13" t="s">
        <v>623</v>
      </c>
      <c r="E309" s="44">
        <v>0</v>
      </c>
      <c r="F309" s="13" t="s">
        <v>688</v>
      </c>
      <c r="G309" s="23" t="s">
        <v>639</v>
      </c>
      <c r="H309" s="42" t="s">
        <v>455</v>
      </c>
      <c r="I309" s="28" t="s">
        <v>14</v>
      </c>
      <c r="J309" s="12" t="s">
        <v>393</v>
      </c>
      <c r="K309" s="28" t="s">
        <v>689</v>
      </c>
      <c r="L309" s="12" t="s">
        <v>652</v>
      </c>
      <c r="M309" s="12" t="s">
        <v>690</v>
      </c>
      <c r="N309" s="12" t="s">
        <v>629</v>
      </c>
      <c r="O309" s="26" t="s">
        <v>2286</v>
      </c>
      <c r="P309" s="26" t="s">
        <v>2287</v>
      </c>
      <c r="Q309" s="25" t="s">
        <v>646</v>
      </c>
      <c r="R309" s="26" t="s">
        <v>2288</v>
      </c>
      <c r="S309" s="15" t="s">
        <v>2289</v>
      </c>
      <c r="T309" s="52">
        <v>0</v>
      </c>
      <c r="U309" s="22" t="s">
        <v>2290</v>
      </c>
      <c r="V309" s="18" t="str">
        <f>+Sitio_Publico[[#This Row],[idcoleccion]]&amp;"-"&amp;Sitio_Publico[[#This Row],[id]]</f>
        <v>000-308</v>
      </c>
      <c r="W309" s="18">
        <f>+VLOOKUP(Sitio_Publico[[#This Row],[territorio]],Estructura!$AE$4:$AH$1067,4,0)</f>
        <v>10000000</v>
      </c>
      <c r="X309" s="18" t="str">
        <f>+VLOOKUP(Sitio_Publico[[#This Row],[tema]],Estructura!$G$4:$J$532,4,0)</f>
        <v>T-17</v>
      </c>
      <c r="Y309" s="18" t="str">
        <f>+VLOOKUP(Sitio_Publico[[#This Row],[contenido]],Estructura!$L$4:$O$473,4,0)</f>
        <v>C-8</v>
      </c>
      <c r="Z309" s="18" t="str">
        <f>+VLOOKUP(Sitio_Publico[[#This Row],[Filtro Integrado]],Estructura!$U$4:$W$529,3,0)</f>
        <v>FI-0</v>
      </c>
      <c r="AA309" s="18" t="str">
        <f>+VLOOKUP(Sitio_Publico[[#This Row],[Muestra]],Estructura!$Y$4:$AB$483,4,0)</f>
        <v>M-00068</v>
      </c>
    </row>
    <row r="310" spans="1:27" ht="48" x14ac:dyDescent="0.3">
      <c r="A310" s="16">
        <f t="shared" si="4"/>
        <v>309</v>
      </c>
      <c r="B310" s="47" t="s">
        <v>15118</v>
      </c>
      <c r="C310" s="13" t="s">
        <v>622</v>
      </c>
      <c r="D310" s="13" t="s">
        <v>623</v>
      </c>
      <c r="E310" s="44">
        <v>8308</v>
      </c>
      <c r="F310" s="13" t="s">
        <v>767</v>
      </c>
      <c r="G310" s="23" t="s">
        <v>639</v>
      </c>
      <c r="H310" s="42" t="s">
        <v>458</v>
      </c>
      <c r="I310" s="28" t="s">
        <v>188</v>
      </c>
      <c r="J310" s="12" t="s">
        <v>393</v>
      </c>
      <c r="K310" s="28" t="s">
        <v>768</v>
      </c>
      <c r="L310" s="12" t="s">
        <v>652</v>
      </c>
      <c r="M310" s="12" t="s">
        <v>653</v>
      </c>
      <c r="N310" s="12" t="s">
        <v>629</v>
      </c>
      <c r="O310" s="26" t="s">
        <v>2291</v>
      </c>
      <c r="P310" s="26" t="s">
        <v>2292</v>
      </c>
      <c r="Q310" s="25" t="s">
        <v>646</v>
      </c>
      <c r="R310" s="26" t="s">
        <v>2293</v>
      </c>
      <c r="S310" s="15" t="s">
        <v>2294</v>
      </c>
      <c r="T310" s="52">
        <v>0</v>
      </c>
      <c r="U310" s="22" t="s">
        <v>2295</v>
      </c>
      <c r="V310" s="18" t="str">
        <f>+Sitio_Publico[[#This Row],[idcoleccion]]&amp;"-"&amp;Sitio_Publico[[#This Row],[id]]</f>
        <v>000-309</v>
      </c>
      <c r="W310" s="18">
        <f>+VLOOKUP(Sitio_Publico[[#This Row],[territorio]],Estructura!$AE$4:$AH$1067,4,0)</f>
        <v>30008308</v>
      </c>
      <c r="X310" s="18" t="str">
        <f>+VLOOKUP(Sitio_Publico[[#This Row],[tema]],Estructura!$G$4:$J$532,4,0)</f>
        <v>T-19</v>
      </c>
      <c r="Y310" s="18" t="str">
        <f>+VLOOKUP(Sitio_Publico[[#This Row],[contenido]],Estructura!$L$4:$O$473,4,0)</f>
        <v>C-8</v>
      </c>
      <c r="Z310" s="18" t="str">
        <f>+VLOOKUP(Sitio_Publico[[#This Row],[Filtro Integrado]],Estructura!$U$4:$W$529,3,0)</f>
        <v>FI-0</v>
      </c>
      <c r="AA310" s="18" t="str">
        <f>+VLOOKUP(Sitio_Publico[[#This Row],[Muestra]],Estructura!$Y$4:$AB$483,4,0)</f>
        <v>M-00075</v>
      </c>
    </row>
    <row r="311" spans="1:27" ht="36" x14ac:dyDescent="0.3">
      <c r="A311" s="16">
        <f t="shared" si="4"/>
        <v>310</v>
      </c>
      <c r="B311" s="47" t="s">
        <v>15118</v>
      </c>
      <c r="C311" s="13" t="s">
        <v>622</v>
      </c>
      <c r="D311" s="13" t="s">
        <v>623</v>
      </c>
      <c r="E311" s="44">
        <v>8</v>
      </c>
      <c r="F311" s="13" t="s">
        <v>466</v>
      </c>
      <c r="G311" s="23" t="s">
        <v>625</v>
      </c>
      <c r="H311" s="42" t="s">
        <v>457</v>
      </c>
      <c r="I311" s="28" t="s">
        <v>371</v>
      </c>
      <c r="J311" s="12" t="s">
        <v>393</v>
      </c>
      <c r="K311" s="28" t="s">
        <v>2296</v>
      </c>
      <c r="L311" s="12" t="s">
        <v>1854</v>
      </c>
      <c r="M311" s="12" t="s">
        <v>713</v>
      </c>
      <c r="N311" s="12" t="s">
        <v>1855</v>
      </c>
      <c r="O311" s="26" t="s">
        <v>2297</v>
      </c>
      <c r="P311" s="26" t="s">
        <v>2298</v>
      </c>
      <c r="Q311" s="25" t="s">
        <v>632</v>
      </c>
      <c r="R311" s="26" t="s">
        <v>2299</v>
      </c>
      <c r="S311" s="15" t="s">
        <v>2300</v>
      </c>
      <c r="T311" s="52">
        <v>0</v>
      </c>
      <c r="U311" s="22" t="s">
        <v>2302</v>
      </c>
      <c r="V311" s="18" t="str">
        <f>+Sitio_Publico[[#This Row],[idcoleccion]]&amp;"-"&amp;Sitio_Publico[[#This Row],[id]]</f>
        <v>000-310</v>
      </c>
      <c r="W311" s="18">
        <f>+VLOOKUP(Sitio_Publico[[#This Row],[territorio]],Estructura!$AE$4:$AH$1067,4,0)</f>
        <v>20000008</v>
      </c>
      <c r="X311" s="18" t="str">
        <f>+VLOOKUP(Sitio_Publico[[#This Row],[tema]],Estructura!$G$4:$J$532,4,0)</f>
        <v>T-18</v>
      </c>
      <c r="Y311" s="18" t="str">
        <f>+VLOOKUP(Sitio_Publico[[#This Row],[contenido]],Estructura!$L$4:$O$473,4,0)</f>
        <v>C-7</v>
      </c>
      <c r="Z311" s="18" t="str">
        <f>+VLOOKUP(Sitio_Publico[[#This Row],[Filtro Integrado]],Estructura!$U$4:$W$529,3,0)</f>
        <v>FI-0</v>
      </c>
      <c r="AA311" s="18" t="str">
        <f>+VLOOKUP(Sitio_Publico[[#This Row],[Muestra]],Estructura!$Y$4:$AB$483,4,0)</f>
        <v>M-000109</v>
      </c>
    </row>
    <row r="312" spans="1:27" ht="36" x14ac:dyDescent="0.3">
      <c r="A312" s="16">
        <f t="shared" si="4"/>
        <v>311</v>
      </c>
      <c r="B312" s="47" t="s">
        <v>15118</v>
      </c>
      <c r="C312" s="13" t="s">
        <v>637</v>
      </c>
      <c r="D312" s="13" t="s">
        <v>623</v>
      </c>
      <c r="E312" s="44">
        <v>4</v>
      </c>
      <c r="F312" s="13" t="s">
        <v>1608</v>
      </c>
      <c r="G312" s="23" t="s">
        <v>1609</v>
      </c>
      <c r="H312" s="42" t="s">
        <v>457</v>
      </c>
      <c r="I312" s="28" t="s">
        <v>367</v>
      </c>
      <c r="J312" s="12" t="s">
        <v>393</v>
      </c>
      <c r="K312" s="28" t="s">
        <v>1610</v>
      </c>
      <c r="L312" s="12" t="s">
        <v>1611</v>
      </c>
      <c r="M312" s="12" t="s">
        <v>1612</v>
      </c>
      <c r="N312" s="12" t="s">
        <v>1613</v>
      </c>
      <c r="O312" s="26" t="s">
        <v>2303</v>
      </c>
      <c r="P312" s="26" t="s">
        <v>2304</v>
      </c>
      <c r="Q312" s="25" t="s">
        <v>632</v>
      </c>
      <c r="R312" s="26" t="s">
        <v>2305</v>
      </c>
      <c r="S312" s="15" t="s">
        <v>2306</v>
      </c>
      <c r="T312" s="52">
        <v>0</v>
      </c>
      <c r="U312" s="22" t="s">
        <v>2307</v>
      </c>
      <c r="V312" s="18" t="str">
        <f>+Sitio_Publico[[#This Row],[idcoleccion]]&amp;"-"&amp;Sitio_Publico[[#This Row],[id]]</f>
        <v>000-311</v>
      </c>
      <c r="W312" s="18">
        <f>+VLOOKUP(Sitio_Publico[[#This Row],[territorio]],Estructura!$AE$4:$AH$1067,4,0)</f>
        <v>20000004</v>
      </c>
      <c r="X312" s="18" t="str">
        <f>+VLOOKUP(Sitio_Publico[[#This Row],[tema]],Estructura!$G$4:$J$532,4,0)</f>
        <v>T-25</v>
      </c>
      <c r="Y312" s="18" t="str">
        <f>+VLOOKUP(Sitio_Publico[[#This Row],[contenido]],Estructura!$L$4:$O$473,4,0)</f>
        <v>C-13</v>
      </c>
      <c r="Z312" s="18" t="str">
        <f>+VLOOKUP(Sitio_Publico[[#This Row],[Filtro Integrado]],Estructura!$U$4:$W$529,3,0)</f>
        <v>FI-0</v>
      </c>
      <c r="AA312" s="18" t="str">
        <f>+VLOOKUP(Sitio_Publico[[#This Row],[Muestra]],Estructura!$Y$4:$AB$483,4,0)</f>
        <v>M-00097</v>
      </c>
    </row>
    <row r="313" spans="1:27" ht="60" x14ac:dyDescent="0.3">
      <c r="A313" s="16">
        <f t="shared" si="4"/>
        <v>312</v>
      </c>
      <c r="B313" s="47" t="s">
        <v>15118</v>
      </c>
      <c r="C313" s="13" t="s">
        <v>622</v>
      </c>
      <c r="D313" s="13" t="s">
        <v>623</v>
      </c>
      <c r="E313" s="44">
        <v>6310</v>
      </c>
      <c r="F313" s="13" t="s">
        <v>624</v>
      </c>
      <c r="G313" s="23" t="s">
        <v>639</v>
      </c>
      <c r="H313" s="42" t="s">
        <v>458</v>
      </c>
      <c r="I313" s="28" t="s">
        <v>132</v>
      </c>
      <c r="J313" s="12" t="s">
        <v>393</v>
      </c>
      <c r="K313" s="28" t="s">
        <v>904</v>
      </c>
      <c r="L313" s="12" t="s">
        <v>652</v>
      </c>
      <c r="M313" s="12" t="s">
        <v>653</v>
      </c>
      <c r="N313" s="12" t="s">
        <v>629</v>
      </c>
      <c r="O313" s="26" t="s">
        <v>2308</v>
      </c>
      <c r="P313" s="26" t="s">
        <v>2309</v>
      </c>
      <c r="Q313" s="25" t="s">
        <v>646</v>
      </c>
      <c r="R313" s="26" t="s">
        <v>2310</v>
      </c>
      <c r="S313" s="15" t="s">
        <v>2311</v>
      </c>
      <c r="T313" s="52">
        <v>0</v>
      </c>
      <c r="U313" s="22" t="s">
        <v>2312</v>
      </c>
      <c r="V313" s="18" t="str">
        <f>+Sitio_Publico[[#This Row],[idcoleccion]]&amp;"-"&amp;Sitio_Publico[[#This Row],[id]]</f>
        <v>000-312</v>
      </c>
      <c r="W313" s="18">
        <f>+VLOOKUP(Sitio_Publico[[#This Row],[territorio]],Estructura!$AE$4:$AH$1067,4,0)</f>
        <v>30006310</v>
      </c>
      <c r="X313" s="18" t="str">
        <f>+VLOOKUP(Sitio_Publico[[#This Row],[tema]],Estructura!$G$4:$J$532,4,0)</f>
        <v>T-13</v>
      </c>
      <c r="Y313" s="18" t="str">
        <f>+VLOOKUP(Sitio_Publico[[#This Row],[contenido]],Estructura!$L$4:$O$473,4,0)</f>
        <v>C-8</v>
      </c>
      <c r="Z313" s="18" t="str">
        <f>+VLOOKUP(Sitio_Publico[[#This Row],[Filtro Integrado]],Estructura!$U$4:$W$529,3,0)</f>
        <v>FI-0</v>
      </c>
      <c r="AA313" s="18" t="str">
        <f>+VLOOKUP(Sitio_Publico[[#This Row],[Muestra]],Estructura!$Y$4:$AB$483,4,0)</f>
        <v>M-00083</v>
      </c>
    </row>
    <row r="314" spans="1:27" ht="48" x14ac:dyDescent="0.3">
      <c r="A314" s="16">
        <f t="shared" si="4"/>
        <v>313</v>
      </c>
      <c r="B314" s="47" t="s">
        <v>15118</v>
      </c>
      <c r="C314" s="13" t="s">
        <v>622</v>
      </c>
      <c r="D314" s="13" t="s">
        <v>623</v>
      </c>
      <c r="E314" s="44">
        <v>7308</v>
      </c>
      <c r="F314" s="13" t="s">
        <v>666</v>
      </c>
      <c r="G314" s="23" t="s">
        <v>625</v>
      </c>
      <c r="H314" s="42" t="s">
        <v>458</v>
      </c>
      <c r="I314" s="28" t="s">
        <v>152</v>
      </c>
      <c r="J314" s="12" t="s">
        <v>393</v>
      </c>
      <c r="K314" s="28" t="s">
        <v>745</v>
      </c>
      <c r="L314" s="12" t="s">
        <v>627</v>
      </c>
      <c r="M314" s="12" t="s">
        <v>628</v>
      </c>
      <c r="N314" s="12" t="s">
        <v>629</v>
      </c>
      <c r="O314" s="26" t="s">
        <v>2313</v>
      </c>
      <c r="P314" s="26" t="s">
        <v>2314</v>
      </c>
      <c r="Q314" s="25" t="s">
        <v>646</v>
      </c>
      <c r="R314" s="26" t="s">
        <v>2315</v>
      </c>
      <c r="S314" s="15" t="s">
        <v>2316</v>
      </c>
      <c r="T314" s="52">
        <v>0</v>
      </c>
      <c r="U314" s="22" t="s">
        <v>2317</v>
      </c>
      <c r="V314" s="18" t="str">
        <f>+Sitio_Publico[[#This Row],[idcoleccion]]&amp;"-"&amp;Sitio_Publico[[#This Row],[id]]</f>
        <v>000-313</v>
      </c>
      <c r="W314" s="18">
        <f>+VLOOKUP(Sitio_Publico[[#This Row],[territorio]],Estructura!$AE$4:$AH$1067,4,0)</f>
        <v>30007308</v>
      </c>
      <c r="X314" s="18" t="str">
        <f>+VLOOKUP(Sitio_Publico[[#This Row],[tema]],Estructura!$G$4:$J$532,4,0)</f>
        <v>T-15</v>
      </c>
      <c r="Y314" s="18" t="str">
        <f>+VLOOKUP(Sitio_Publico[[#This Row],[contenido]],Estructura!$L$4:$O$473,4,0)</f>
        <v>C-7</v>
      </c>
      <c r="Z314" s="18" t="str">
        <f>+VLOOKUP(Sitio_Publico[[#This Row],[Filtro Integrado]],Estructura!$U$4:$W$529,3,0)</f>
        <v>FI-0</v>
      </c>
      <c r="AA314" s="18" t="str">
        <f>+VLOOKUP(Sitio_Publico[[#This Row],[Muestra]],Estructura!$Y$4:$AB$483,4,0)</f>
        <v>M-00074</v>
      </c>
    </row>
    <row r="315" spans="1:27" ht="48" x14ac:dyDescent="0.3">
      <c r="A315" s="16">
        <f t="shared" si="4"/>
        <v>314</v>
      </c>
      <c r="B315" s="47" t="s">
        <v>15118</v>
      </c>
      <c r="C315" s="13" t="s">
        <v>622</v>
      </c>
      <c r="D315" s="13" t="s">
        <v>623</v>
      </c>
      <c r="E315" s="44">
        <v>6303</v>
      </c>
      <c r="F315" s="13" t="s">
        <v>688</v>
      </c>
      <c r="G315" s="23" t="s">
        <v>639</v>
      </c>
      <c r="H315" s="42" t="s">
        <v>458</v>
      </c>
      <c r="I315" s="28" t="s">
        <v>125</v>
      </c>
      <c r="J315" s="12" t="s">
        <v>393</v>
      </c>
      <c r="K315" s="28" t="s">
        <v>689</v>
      </c>
      <c r="L315" s="12" t="s">
        <v>652</v>
      </c>
      <c r="M315" s="12" t="s">
        <v>690</v>
      </c>
      <c r="N315" s="12" t="s">
        <v>629</v>
      </c>
      <c r="O315" s="26" t="s">
        <v>2318</v>
      </c>
      <c r="P315" s="26" t="s">
        <v>2319</v>
      </c>
      <c r="Q315" s="25" t="s">
        <v>646</v>
      </c>
      <c r="R315" s="26" t="s">
        <v>2320</v>
      </c>
      <c r="S315" s="15" t="s">
        <v>2321</v>
      </c>
      <c r="T315" s="52">
        <v>0</v>
      </c>
      <c r="U315" s="22" t="s">
        <v>2322</v>
      </c>
      <c r="V315" s="18" t="str">
        <f>+Sitio_Publico[[#This Row],[idcoleccion]]&amp;"-"&amp;Sitio_Publico[[#This Row],[id]]</f>
        <v>000-314</v>
      </c>
      <c r="W315" s="18">
        <f>+VLOOKUP(Sitio_Publico[[#This Row],[territorio]],Estructura!$AE$4:$AH$1067,4,0)</f>
        <v>30006303</v>
      </c>
      <c r="X315" s="18" t="str">
        <f>+VLOOKUP(Sitio_Publico[[#This Row],[tema]],Estructura!$G$4:$J$532,4,0)</f>
        <v>T-17</v>
      </c>
      <c r="Y315" s="18" t="str">
        <f>+VLOOKUP(Sitio_Publico[[#This Row],[contenido]],Estructura!$L$4:$O$473,4,0)</f>
        <v>C-8</v>
      </c>
      <c r="Z315" s="18" t="str">
        <f>+VLOOKUP(Sitio_Publico[[#This Row],[Filtro Integrado]],Estructura!$U$4:$W$529,3,0)</f>
        <v>FI-0</v>
      </c>
      <c r="AA315" s="18" t="str">
        <f>+VLOOKUP(Sitio_Publico[[#This Row],[Muestra]],Estructura!$Y$4:$AB$483,4,0)</f>
        <v>M-00068</v>
      </c>
    </row>
    <row r="316" spans="1:27" ht="48" x14ac:dyDescent="0.3">
      <c r="A316" s="16">
        <f t="shared" si="4"/>
        <v>315</v>
      </c>
      <c r="B316" s="47" t="s">
        <v>15118</v>
      </c>
      <c r="C316" s="13" t="s">
        <v>622</v>
      </c>
      <c r="D316" s="13" t="s">
        <v>623</v>
      </c>
      <c r="E316" s="44">
        <v>13105</v>
      </c>
      <c r="F316" s="13" t="s">
        <v>624</v>
      </c>
      <c r="G316" s="23" t="s">
        <v>639</v>
      </c>
      <c r="H316" s="42" t="s">
        <v>458</v>
      </c>
      <c r="I316" s="28" t="s">
        <v>301</v>
      </c>
      <c r="J316" s="12" t="s">
        <v>393</v>
      </c>
      <c r="K316" s="28" t="s">
        <v>651</v>
      </c>
      <c r="L316" s="12" t="s">
        <v>652</v>
      </c>
      <c r="M316" s="12" t="s">
        <v>653</v>
      </c>
      <c r="N316" s="12" t="s">
        <v>629</v>
      </c>
      <c r="O316" s="26" t="s">
        <v>2323</v>
      </c>
      <c r="P316" s="26" t="s">
        <v>2324</v>
      </c>
      <c r="Q316" s="25" t="s">
        <v>646</v>
      </c>
      <c r="R316" s="26" t="s">
        <v>2325</v>
      </c>
      <c r="S316" s="15" t="s">
        <v>2326</v>
      </c>
      <c r="T316" s="52">
        <v>0</v>
      </c>
      <c r="U316" s="22" t="s">
        <v>2327</v>
      </c>
      <c r="V316" s="18" t="str">
        <f>+Sitio_Publico[[#This Row],[idcoleccion]]&amp;"-"&amp;Sitio_Publico[[#This Row],[id]]</f>
        <v>000-315</v>
      </c>
      <c r="W316" s="18">
        <f>+VLOOKUP(Sitio_Publico[[#This Row],[territorio]],Estructura!$AE$4:$AH$1067,4,0)</f>
        <v>30013105</v>
      </c>
      <c r="X316" s="18" t="str">
        <f>+VLOOKUP(Sitio_Publico[[#This Row],[tema]],Estructura!$G$4:$J$532,4,0)</f>
        <v>T-13</v>
      </c>
      <c r="Y316" s="18" t="str">
        <f>+VLOOKUP(Sitio_Publico[[#This Row],[contenido]],Estructura!$L$4:$O$473,4,0)</f>
        <v>C-8</v>
      </c>
      <c r="Z316" s="18" t="str">
        <f>+VLOOKUP(Sitio_Publico[[#This Row],[Filtro Integrado]],Estructura!$U$4:$W$529,3,0)</f>
        <v>FI-0</v>
      </c>
      <c r="AA316" s="18" t="str">
        <f>+VLOOKUP(Sitio_Publico[[#This Row],[Muestra]],Estructura!$Y$4:$AB$483,4,0)</f>
        <v>M-00065</v>
      </c>
    </row>
    <row r="317" spans="1:27" ht="48" x14ac:dyDescent="0.3">
      <c r="A317" s="16">
        <f t="shared" si="4"/>
        <v>316</v>
      </c>
      <c r="B317" s="47" t="s">
        <v>15118</v>
      </c>
      <c r="C317" s="13" t="s">
        <v>622</v>
      </c>
      <c r="D317" s="13" t="s">
        <v>623</v>
      </c>
      <c r="E317" s="44">
        <v>5502</v>
      </c>
      <c r="F317" s="13" t="s">
        <v>767</v>
      </c>
      <c r="G317" s="23" t="s">
        <v>639</v>
      </c>
      <c r="H317" s="42" t="s">
        <v>458</v>
      </c>
      <c r="I317" s="28" t="s">
        <v>80</v>
      </c>
      <c r="J317" s="12" t="s">
        <v>393</v>
      </c>
      <c r="K317" s="28" t="s">
        <v>857</v>
      </c>
      <c r="L317" s="12" t="s">
        <v>652</v>
      </c>
      <c r="M317" s="12" t="s">
        <v>704</v>
      </c>
      <c r="N317" s="12" t="s">
        <v>629</v>
      </c>
      <c r="O317" s="26" t="s">
        <v>2328</v>
      </c>
      <c r="P317" s="26" t="s">
        <v>2329</v>
      </c>
      <c r="Q317" s="25" t="s">
        <v>646</v>
      </c>
      <c r="R317" s="26" t="s">
        <v>2330</v>
      </c>
      <c r="S317" s="15" t="s">
        <v>2331</v>
      </c>
      <c r="T317" s="52">
        <v>0</v>
      </c>
      <c r="U317" s="22" t="s">
        <v>2332</v>
      </c>
      <c r="V317" s="18" t="str">
        <f>+Sitio_Publico[[#This Row],[idcoleccion]]&amp;"-"&amp;Sitio_Publico[[#This Row],[id]]</f>
        <v>000-316</v>
      </c>
      <c r="W317" s="18">
        <f>+VLOOKUP(Sitio_Publico[[#This Row],[territorio]],Estructura!$AE$4:$AH$1067,4,0)</f>
        <v>30005502</v>
      </c>
      <c r="X317" s="18" t="str">
        <f>+VLOOKUP(Sitio_Publico[[#This Row],[tema]],Estructura!$G$4:$J$532,4,0)</f>
        <v>T-19</v>
      </c>
      <c r="Y317" s="18" t="str">
        <f>+VLOOKUP(Sitio_Publico[[#This Row],[contenido]],Estructura!$L$4:$O$473,4,0)</f>
        <v>C-8</v>
      </c>
      <c r="Z317" s="18" t="str">
        <f>+VLOOKUP(Sitio_Publico[[#This Row],[Filtro Integrado]],Estructura!$U$4:$W$529,3,0)</f>
        <v>FI-0</v>
      </c>
      <c r="AA317" s="18" t="str">
        <f>+VLOOKUP(Sitio_Publico[[#This Row],[Muestra]],Estructura!$Y$4:$AB$483,4,0)</f>
        <v>M-00081</v>
      </c>
    </row>
    <row r="318" spans="1:27" ht="48" x14ac:dyDescent="0.3">
      <c r="A318" s="16">
        <f t="shared" si="4"/>
        <v>317</v>
      </c>
      <c r="B318" s="47" t="s">
        <v>15118</v>
      </c>
      <c r="C318" s="13" t="s">
        <v>622</v>
      </c>
      <c r="D318" s="13" t="s">
        <v>623</v>
      </c>
      <c r="E318" s="44">
        <v>5101</v>
      </c>
      <c r="F318" s="13" t="s">
        <v>767</v>
      </c>
      <c r="G318" s="23" t="s">
        <v>639</v>
      </c>
      <c r="H318" s="42" t="s">
        <v>458</v>
      </c>
      <c r="I318" s="28" t="s">
        <v>23</v>
      </c>
      <c r="J318" s="12" t="s">
        <v>393</v>
      </c>
      <c r="K318" s="28" t="s">
        <v>780</v>
      </c>
      <c r="L318" s="12" t="s">
        <v>652</v>
      </c>
      <c r="M318" s="12" t="s">
        <v>781</v>
      </c>
      <c r="N318" s="12" t="s">
        <v>629</v>
      </c>
      <c r="O318" s="26" t="s">
        <v>2333</v>
      </c>
      <c r="P318" s="26" t="s">
        <v>2334</v>
      </c>
      <c r="Q318" s="25" t="s">
        <v>646</v>
      </c>
      <c r="R318" s="26" t="s">
        <v>2335</v>
      </c>
      <c r="S318" s="15" t="s">
        <v>2336</v>
      </c>
      <c r="T318" s="52">
        <v>0</v>
      </c>
      <c r="U318" s="22" t="s">
        <v>2337</v>
      </c>
      <c r="V318" s="18" t="str">
        <f>+Sitio_Publico[[#This Row],[idcoleccion]]&amp;"-"&amp;Sitio_Publico[[#This Row],[id]]</f>
        <v>000-317</v>
      </c>
      <c r="W318" s="18">
        <f>+VLOOKUP(Sitio_Publico[[#This Row],[territorio]],Estructura!$AE$4:$AH$1067,4,0)</f>
        <v>30005101</v>
      </c>
      <c r="X318" s="18" t="str">
        <f>+VLOOKUP(Sitio_Publico[[#This Row],[tema]],Estructura!$G$4:$J$532,4,0)</f>
        <v>T-19</v>
      </c>
      <c r="Y318" s="18" t="str">
        <f>+VLOOKUP(Sitio_Publico[[#This Row],[contenido]],Estructura!$L$4:$O$473,4,0)</f>
        <v>C-8</v>
      </c>
      <c r="Z318" s="18" t="str">
        <f>+VLOOKUP(Sitio_Publico[[#This Row],[Filtro Integrado]],Estructura!$U$4:$W$529,3,0)</f>
        <v>FI-0</v>
      </c>
      <c r="AA318" s="18" t="str">
        <f>+VLOOKUP(Sitio_Publico[[#This Row],[Muestra]],Estructura!$Y$4:$AB$483,4,0)</f>
        <v>M-00076</v>
      </c>
    </row>
    <row r="319" spans="1:27" ht="51" x14ac:dyDescent="0.3">
      <c r="A319" s="16">
        <f t="shared" si="4"/>
        <v>318</v>
      </c>
      <c r="B319" s="47" t="s">
        <v>15118</v>
      </c>
      <c r="C319" s="13" t="s">
        <v>622</v>
      </c>
      <c r="D319" s="13" t="s">
        <v>623</v>
      </c>
      <c r="E319" s="44">
        <v>2101</v>
      </c>
      <c r="F319" s="13" t="s">
        <v>624</v>
      </c>
      <c r="G319" s="23" t="s">
        <v>625</v>
      </c>
      <c r="H319" s="42" t="s">
        <v>458</v>
      </c>
      <c r="I319" s="28" t="s">
        <v>15</v>
      </c>
      <c r="J319" s="12" t="s">
        <v>393</v>
      </c>
      <c r="K319" s="28" t="s">
        <v>626</v>
      </c>
      <c r="L319" s="12" t="s">
        <v>627</v>
      </c>
      <c r="M319" s="12" t="s">
        <v>628</v>
      </c>
      <c r="N319" s="12" t="s">
        <v>629</v>
      </c>
      <c r="O319" s="26" t="s">
        <v>2338</v>
      </c>
      <c r="P319" s="26" t="s">
        <v>2339</v>
      </c>
      <c r="Q319" s="25" t="s">
        <v>632</v>
      </c>
      <c r="R319" s="26" t="s">
        <v>2340</v>
      </c>
      <c r="S319" s="15" t="s">
        <v>2341</v>
      </c>
      <c r="T319" s="52">
        <v>0</v>
      </c>
      <c r="U319" s="22" t="s">
        <v>2342</v>
      </c>
      <c r="V319" s="18" t="str">
        <f>+Sitio_Publico[[#This Row],[idcoleccion]]&amp;"-"&amp;Sitio_Publico[[#This Row],[id]]</f>
        <v>000-318</v>
      </c>
      <c r="W319" s="18">
        <f>+VLOOKUP(Sitio_Publico[[#This Row],[territorio]],Estructura!$AE$4:$AH$1067,4,0)</f>
        <v>30002101</v>
      </c>
      <c r="X319" s="18" t="str">
        <f>+VLOOKUP(Sitio_Publico[[#This Row],[tema]],Estructura!$G$4:$J$532,4,0)</f>
        <v>T-13</v>
      </c>
      <c r="Y319" s="18" t="str">
        <f>+VLOOKUP(Sitio_Publico[[#This Row],[contenido]],Estructura!$L$4:$O$473,4,0)</f>
        <v>C-7</v>
      </c>
      <c r="Z319" s="18" t="str">
        <f>+VLOOKUP(Sitio_Publico[[#This Row],[Filtro Integrado]],Estructura!$U$4:$W$529,3,0)</f>
        <v>FI-0</v>
      </c>
      <c r="AA319" s="18" t="str">
        <f>+VLOOKUP(Sitio_Publico[[#This Row],[Muestra]],Estructura!$Y$4:$AB$483,4,0)</f>
        <v>M-00063</v>
      </c>
    </row>
    <row r="320" spans="1:27" ht="61.2" x14ac:dyDescent="0.3">
      <c r="A320" s="16">
        <f t="shared" si="4"/>
        <v>319</v>
      </c>
      <c r="B320" s="47" t="s">
        <v>15118</v>
      </c>
      <c r="C320" s="13" t="s">
        <v>637</v>
      </c>
      <c r="D320" s="13" t="s">
        <v>623</v>
      </c>
      <c r="E320" s="44">
        <v>62</v>
      </c>
      <c r="F320" s="13" t="s">
        <v>1591</v>
      </c>
      <c r="G320" s="23" t="s">
        <v>1394</v>
      </c>
      <c r="H320" s="42" t="s">
        <v>458</v>
      </c>
      <c r="I320" s="28" t="s">
        <v>297</v>
      </c>
      <c r="J320" s="12" t="s">
        <v>393</v>
      </c>
      <c r="K320" s="28" t="s">
        <v>1448</v>
      </c>
      <c r="L320" s="12" t="s">
        <v>641</v>
      </c>
      <c r="M320" s="12" t="s">
        <v>642</v>
      </c>
      <c r="N320" s="12" t="s">
        <v>643</v>
      </c>
      <c r="O320" s="26" t="s">
        <v>2343</v>
      </c>
      <c r="P320" s="26" t="s">
        <v>2344</v>
      </c>
      <c r="Q320" s="25" t="s">
        <v>646</v>
      </c>
      <c r="R320" s="26" t="s">
        <v>1595</v>
      </c>
      <c r="S320" s="15" t="s">
        <v>2345</v>
      </c>
      <c r="T320" s="52">
        <v>0</v>
      </c>
      <c r="U320" s="22" t="s">
        <v>2346</v>
      </c>
      <c r="V320" s="18" t="str">
        <f>+Sitio_Publico[[#This Row],[idcoleccion]]&amp;"-"&amp;Sitio_Publico[[#This Row],[id]]</f>
        <v>000-319</v>
      </c>
      <c r="W320" s="18">
        <f>+VLOOKUP(Sitio_Publico[[#This Row],[territorio]],Estructura!$AE$4:$AH$1067,4,0)</f>
        <v>30013101</v>
      </c>
      <c r="X320" s="18" t="str">
        <f>+VLOOKUP(Sitio_Publico[[#This Row],[tema]],Estructura!$G$4:$J$532,4,0)</f>
        <v>T-24</v>
      </c>
      <c r="Y320" s="18" t="str">
        <f>+VLOOKUP(Sitio_Publico[[#This Row],[contenido]],Estructura!$L$4:$O$473,4,0)</f>
        <v>C-12</v>
      </c>
      <c r="Z320" s="18" t="str">
        <f>+VLOOKUP(Sitio_Publico[[#This Row],[Filtro Integrado]],Estructura!$U$4:$W$529,3,0)</f>
        <v>FI-0</v>
      </c>
      <c r="AA320" s="18" t="str">
        <f>+VLOOKUP(Sitio_Publico[[#This Row],[Muestra]],Estructura!$Y$4:$AB$483,4,0)</f>
        <v>M-00093</v>
      </c>
    </row>
    <row r="321" spans="1:27" ht="48" x14ac:dyDescent="0.3">
      <c r="A321" s="16">
        <f t="shared" si="4"/>
        <v>320</v>
      </c>
      <c r="B321" s="47" t="s">
        <v>15118</v>
      </c>
      <c r="C321" s="13" t="s">
        <v>637</v>
      </c>
      <c r="D321" s="13" t="s">
        <v>623</v>
      </c>
      <c r="E321" s="44">
        <v>3</v>
      </c>
      <c r="F321" s="13" t="s">
        <v>2347</v>
      </c>
      <c r="G321" s="23" t="s">
        <v>1394</v>
      </c>
      <c r="H321" s="42" t="s">
        <v>457</v>
      </c>
      <c r="I321" s="28" t="s">
        <v>366</v>
      </c>
      <c r="J321" s="12" t="s">
        <v>393</v>
      </c>
      <c r="K321" s="28" t="s">
        <v>2151</v>
      </c>
      <c r="L321" s="12" t="s">
        <v>641</v>
      </c>
      <c r="M321" s="12" t="s">
        <v>628</v>
      </c>
      <c r="N321" s="12" t="s">
        <v>643</v>
      </c>
      <c r="O321" s="26" t="s">
        <v>2348</v>
      </c>
      <c r="P321" s="26" t="s">
        <v>2349</v>
      </c>
      <c r="Q321" s="25" t="s">
        <v>646</v>
      </c>
      <c r="R321" s="26" t="s">
        <v>2350</v>
      </c>
      <c r="S321" s="15" t="s">
        <v>2351</v>
      </c>
      <c r="T321" s="52">
        <v>0</v>
      </c>
      <c r="U321" s="22" t="s">
        <v>2352</v>
      </c>
      <c r="V321" s="18" t="str">
        <f>+Sitio_Publico[[#This Row],[idcoleccion]]&amp;"-"&amp;Sitio_Publico[[#This Row],[id]]</f>
        <v>000-320</v>
      </c>
      <c r="W321" s="18">
        <f>+VLOOKUP(Sitio_Publico[[#This Row],[territorio]],Estructura!$AE$4:$AH$1067,4,0)</f>
        <v>20000003</v>
      </c>
      <c r="X321" s="18" t="str">
        <f>+VLOOKUP(Sitio_Publico[[#This Row],[tema]],Estructura!$G$4:$J$532,4,0)</f>
        <v>T-28</v>
      </c>
      <c r="Y321" s="18" t="str">
        <f>+VLOOKUP(Sitio_Publico[[#This Row],[contenido]],Estructura!$L$4:$O$473,4,0)</f>
        <v>C-12</v>
      </c>
      <c r="Z321" s="18" t="str">
        <f>+VLOOKUP(Sitio_Publico[[#This Row],[Filtro Integrado]],Estructura!$U$4:$W$529,3,0)</f>
        <v>FI-0</v>
      </c>
      <c r="AA321" s="18" t="str">
        <f>+VLOOKUP(Sitio_Publico[[#This Row],[Muestra]],Estructura!$Y$4:$AB$483,4,0)</f>
        <v>M-000106</v>
      </c>
    </row>
    <row r="322" spans="1:27" ht="48" x14ac:dyDescent="0.3">
      <c r="A322" s="16">
        <f t="shared" si="4"/>
        <v>321</v>
      </c>
      <c r="B322" s="47" t="s">
        <v>15118</v>
      </c>
      <c r="C322" s="13" t="s">
        <v>622</v>
      </c>
      <c r="D322" s="13" t="s">
        <v>623</v>
      </c>
      <c r="E322" s="44">
        <v>13602</v>
      </c>
      <c r="F322" s="13" t="s">
        <v>624</v>
      </c>
      <c r="G322" s="23" t="s">
        <v>639</v>
      </c>
      <c r="H322" s="42" t="s">
        <v>458</v>
      </c>
      <c r="I322" s="28" t="s">
        <v>344</v>
      </c>
      <c r="J322" s="12" t="s">
        <v>393</v>
      </c>
      <c r="K322" s="28" t="s">
        <v>739</v>
      </c>
      <c r="L322" s="12" t="s">
        <v>652</v>
      </c>
      <c r="M322" s="12" t="s">
        <v>704</v>
      </c>
      <c r="N322" s="12" t="s">
        <v>629</v>
      </c>
      <c r="O322" s="26" t="s">
        <v>2353</v>
      </c>
      <c r="P322" s="26" t="s">
        <v>2354</v>
      </c>
      <c r="Q322" s="25" t="s">
        <v>646</v>
      </c>
      <c r="R322" s="26" t="s">
        <v>2355</v>
      </c>
      <c r="S322" s="15" t="s">
        <v>2356</v>
      </c>
      <c r="T322" s="52">
        <v>0</v>
      </c>
      <c r="U322" s="22" t="s">
        <v>2357</v>
      </c>
      <c r="V322" s="18" t="str">
        <f>+Sitio_Publico[[#This Row],[idcoleccion]]&amp;"-"&amp;Sitio_Publico[[#This Row],[id]]</f>
        <v>000-321</v>
      </c>
      <c r="W322" s="18">
        <f>+VLOOKUP(Sitio_Publico[[#This Row],[territorio]],Estructura!$AE$4:$AH$1067,4,0)</f>
        <v>30013602</v>
      </c>
      <c r="X322" s="18" t="str">
        <f>+VLOOKUP(Sitio_Publico[[#This Row],[tema]],Estructura!$G$4:$J$532,4,0)</f>
        <v>T-13</v>
      </c>
      <c r="Y322" s="18" t="str">
        <f>+VLOOKUP(Sitio_Publico[[#This Row],[contenido]],Estructura!$L$4:$O$473,4,0)</f>
        <v>C-8</v>
      </c>
      <c r="Z322" s="18" t="str">
        <f>+VLOOKUP(Sitio_Publico[[#This Row],[Filtro Integrado]],Estructura!$U$4:$W$529,3,0)</f>
        <v>FI-0</v>
      </c>
      <c r="AA322" s="18" t="str">
        <f>+VLOOKUP(Sitio_Publico[[#This Row],[Muestra]],Estructura!$Y$4:$AB$483,4,0)</f>
        <v>M-00073</v>
      </c>
    </row>
    <row r="323" spans="1:27" ht="40.799999999999997" x14ac:dyDescent="0.3">
      <c r="A323" s="16">
        <f t="shared" ref="A323:A386" si="5">+ROW()-1</f>
        <v>322</v>
      </c>
      <c r="B323" s="47" t="s">
        <v>15118</v>
      </c>
      <c r="C323" s="13" t="s">
        <v>637</v>
      </c>
      <c r="D323" s="13" t="s">
        <v>623</v>
      </c>
      <c r="E323" s="44">
        <v>13</v>
      </c>
      <c r="F323" s="13" t="s">
        <v>638</v>
      </c>
      <c r="G323" s="23" t="s">
        <v>732</v>
      </c>
      <c r="H323" s="42" t="s">
        <v>458</v>
      </c>
      <c r="I323" s="28" t="s">
        <v>80</v>
      </c>
      <c r="J323" s="12" t="s">
        <v>393</v>
      </c>
      <c r="K323" s="28" t="s">
        <v>1624</v>
      </c>
      <c r="L323" s="12" t="s">
        <v>641</v>
      </c>
      <c r="M323" s="12" t="s">
        <v>642</v>
      </c>
      <c r="N323" s="12" t="s">
        <v>643</v>
      </c>
      <c r="O323" s="26" t="s">
        <v>2358</v>
      </c>
      <c r="P323" s="26" t="s">
        <v>2359</v>
      </c>
      <c r="Q323" s="25" t="s">
        <v>646</v>
      </c>
      <c r="R323" s="26" t="s">
        <v>2360</v>
      </c>
      <c r="S323" s="15" t="s">
        <v>2361</v>
      </c>
      <c r="T323" s="52">
        <v>0</v>
      </c>
      <c r="U323" s="22" t="s">
        <v>2362</v>
      </c>
      <c r="V323" s="18" t="str">
        <f>+Sitio_Publico[[#This Row],[idcoleccion]]&amp;"-"&amp;Sitio_Publico[[#This Row],[id]]</f>
        <v>000-322</v>
      </c>
      <c r="W323" s="18">
        <f>+VLOOKUP(Sitio_Publico[[#This Row],[territorio]],Estructura!$AE$4:$AH$1067,4,0)</f>
        <v>30005502</v>
      </c>
      <c r="X323" s="18" t="str">
        <f>+VLOOKUP(Sitio_Publico[[#This Row],[tema]],Estructura!$G$4:$J$532,4,0)</f>
        <v>T-14</v>
      </c>
      <c r="Y323" s="18" t="str">
        <f>+VLOOKUP(Sitio_Publico[[#This Row],[contenido]],Estructura!$L$4:$O$473,4,0)</f>
        <v>C-10</v>
      </c>
      <c r="Z323" s="18" t="str">
        <f>+VLOOKUP(Sitio_Publico[[#This Row],[Filtro Integrado]],Estructura!$U$4:$W$529,3,0)</f>
        <v>FI-0</v>
      </c>
      <c r="AA323" s="18" t="str">
        <f>+VLOOKUP(Sitio_Publico[[#This Row],[Muestra]],Estructura!$Y$4:$AB$483,4,0)</f>
        <v>M-00098</v>
      </c>
    </row>
    <row r="324" spans="1:27" ht="48" x14ac:dyDescent="0.3">
      <c r="A324" s="16">
        <f t="shared" si="5"/>
        <v>323</v>
      </c>
      <c r="B324" s="47" t="s">
        <v>15118</v>
      </c>
      <c r="C324" s="13" t="s">
        <v>622</v>
      </c>
      <c r="D324" s="13" t="s">
        <v>623</v>
      </c>
      <c r="E324" s="44">
        <v>8308</v>
      </c>
      <c r="F324" s="13" t="s">
        <v>681</v>
      </c>
      <c r="G324" s="23" t="s">
        <v>639</v>
      </c>
      <c r="H324" s="42" t="s">
        <v>458</v>
      </c>
      <c r="I324" s="28" t="s">
        <v>188</v>
      </c>
      <c r="J324" s="12" t="s">
        <v>393</v>
      </c>
      <c r="K324" s="28" t="s">
        <v>793</v>
      </c>
      <c r="L324" s="12" t="s">
        <v>652</v>
      </c>
      <c r="M324" s="12" t="s">
        <v>794</v>
      </c>
      <c r="N324" s="12" t="s">
        <v>629</v>
      </c>
      <c r="O324" s="26" t="s">
        <v>2363</v>
      </c>
      <c r="P324" s="26" t="s">
        <v>2364</v>
      </c>
      <c r="Q324" s="25" t="s">
        <v>646</v>
      </c>
      <c r="R324" s="26" t="s">
        <v>2365</v>
      </c>
      <c r="S324" s="15" t="s">
        <v>2366</v>
      </c>
      <c r="T324" s="52">
        <v>0</v>
      </c>
      <c r="U324" s="22" t="s">
        <v>2367</v>
      </c>
      <c r="V324" s="18" t="str">
        <f>+Sitio_Publico[[#This Row],[idcoleccion]]&amp;"-"&amp;Sitio_Publico[[#This Row],[id]]</f>
        <v>000-323</v>
      </c>
      <c r="W324" s="18">
        <f>+VLOOKUP(Sitio_Publico[[#This Row],[territorio]],Estructura!$AE$4:$AH$1067,4,0)</f>
        <v>30008308</v>
      </c>
      <c r="X324" s="18" t="str">
        <f>+VLOOKUP(Sitio_Publico[[#This Row],[tema]],Estructura!$G$4:$J$532,4,0)</f>
        <v>T-16</v>
      </c>
      <c r="Y324" s="18" t="str">
        <f>+VLOOKUP(Sitio_Publico[[#This Row],[contenido]],Estructura!$L$4:$O$473,4,0)</f>
        <v>C-8</v>
      </c>
      <c r="Z324" s="18" t="str">
        <f>+VLOOKUP(Sitio_Publico[[#This Row],[Filtro Integrado]],Estructura!$U$4:$W$529,3,0)</f>
        <v>FI-0</v>
      </c>
      <c r="AA324" s="18" t="str">
        <f>+VLOOKUP(Sitio_Publico[[#This Row],[Muestra]],Estructura!$Y$4:$AB$483,4,0)</f>
        <v>M-00077</v>
      </c>
    </row>
    <row r="325" spans="1:27" ht="48" x14ac:dyDescent="0.3">
      <c r="A325" s="16">
        <f t="shared" si="5"/>
        <v>324</v>
      </c>
      <c r="B325" s="47" t="s">
        <v>15118</v>
      </c>
      <c r="C325" s="13" t="s">
        <v>622</v>
      </c>
      <c r="D325" s="13" t="s">
        <v>623</v>
      </c>
      <c r="E325" s="44">
        <v>13125</v>
      </c>
      <c r="F325" s="13" t="s">
        <v>767</v>
      </c>
      <c r="G325" s="23" t="s">
        <v>625</v>
      </c>
      <c r="H325" s="42" t="s">
        <v>458</v>
      </c>
      <c r="I325" s="28" t="s">
        <v>321</v>
      </c>
      <c r="J325" s="12" t="s">
        <v>393</v>
      </c>
      <c r="K325" s="28" t="s">
        <v>768</v>
      </c>
      <c r="L325" s="12" t="s">
        <v>627</v>
      </c>
      <c r="M325" s="12" t="s">
        <v>628</v>
      </c>
      <c r="N325" s="12" t="s">
        <v>629</v>
      </c>
      <c r="O325" s="26" t="s">
        <v>2368</v>
      </c>
      <c r="P325" s="26" t="s">
        <v>2369</v>
      </c>
      <c r="Q325" s="25" t="s">
        <v>646</v>
      </c>
      <c r="R325" s="26" t="s">
        <v>2370</v>
      </c>
      <c r="S325" s="15" t="s">
        <v>2371</v>
      </c>
      <c r="T325" s="52">
        <v>0</v>
      </c>
      <c r="U325" s="22" t="s">
        <v>2372</v>
      </c>
      <c r="V325" s="18" t="str">
        <f>+Sitio_Publico[[#This Row],[idcoleccion]]&amp;"-"&amp;Sitio_Publico[[#This Row],[id]]</f>
        <v>000-324</v>
      </c>
      <c r="W325" s="18">
        <f>+VLOOKUP(Sitio_Publico[[#This Row],[territorio]],Estructura!$AE$4:$AH$1067,4,0)</f>
        <v>30013125</v>
      </c>
      <c r="X325" s="18" t="str">
        <f>+VLOOKUP(Sitio_Publico[[#This Row],[tema]],Estructura!$G$4:$J$532,4,0)</f>
        <v>T-19</v>
      </c>
      <c r="Y325" s="18" t="str">
        <f>+VLOOKUP(Sitio_Publico[[#This Row],[contenido]],Estructura!$L$4:$O$473,4,0)</f>
        <v>C-7</v>
      </c>
      <c r="Z325" s="18" t="str">
        <f>+VLOOKUP(Sitio_Publico[[#This Row],[Filtro Integrado]],Estructura!$U$4:$W$529,3,0)</f>
        <v>FI-0</v>
      </c>
      <c r="AA325" s="18" t="str">
        <f>+VLOOKUP(Sitio_Publico[[#This Row],[Muestra]],Estructura!$Y$4:$AB$483,4,0)</f>
        <v>M-00075</v>
      </c>
    </row>
    <row r="326" spans="1:27" ht="48" x14ac:dyDescent="0.3">
      <c r="A326" s="16">
        <f t="shared" si="5"/>
        <v>325</v>
      </c>
      <c r="B326" s="47" t="s">
        <v>15118</v>
      </c>
      <c r="C326" s="13" t="s">
        <v>622</v>
      </c>
      <c r="D326" s="13" t="s">
        <v>623</v>
      </c>
      <c r="E326" s="44">
        <v>0</v>
      </c>
      <c r="F326" s="13" t="s">
        <v>688</v>
      </c>
      <c r="G326" s="23" t="s">
        <v>639</v>
      </c>
      <c r="H326" s="42" t="s">
        <v>455</v>
      </c>
      <c r="I326" s="28" t="s">
        <v>14</v>
      </c>
      <c r="J326" s="12" t="s">
        <v>393</v>
      </c>
      <c r="K326" s="28" t="s">
        <v>703</v>
      </c>
      <c r="L326" s="12" t="s">
        <v>1299</v>
      </c>
      <c r="M326" s="12" t="s">
        <v>704</v>
      </c>
      <c r="N326" s="12" t="s">
        <v>629</v>
      </c>
      <c r="O326" s="26" t="s">
        <v>2373</v>
      </c>
      <c r="P326" s="26" t="s">
        <v>2374</v>
      </c>
      <c r="Q326" s="25" t="s">
        <v>1145</v>
      </c>
      <c r="R326" s="26" t="s">
        <v>2375</v>
      </c>
      <c r="S326" s="15" t="s">
        <v>2376</v>
      </c>
      <c r="T326" s="52">
        <v>0</v>
      </c>
      <c r="U326" s="22" t="s">
        <v>2377</v>
      </c>
      <c r="V326" s="18" t="str">
        <f>+Sitio_Publico[[#This Row],[idcoleccion]]&amp;"-"&amp;Sitio_Publico[[#This Row],[id]]</f>
        <v>000-325</v>
      </c>
      <c r="W326" s="18">
        <f>+VLOOKUP(Sitio_Publico[[#This Row],[territorio]],Estructura!$AE$4:$AH$1067,4,0)</f>
        <v>10000000</v>
      </c>
      <c r="X326" s="18" t="str">
        <f>+VLOOKUP(Sitio_Publico[[#This Row],[tema]],Estructura!$G$4:$J$532,4,0)</f>
        <v>T-17</v>
      </c>
      <c r="Y326" s="18" t="str">
        <f>+VLOOKUP(Sitio_Publico[[#This Row],[contenido]],Estructura!$L$4:$O$473,4,0)</f>
        <v>C-8</v>
      </c>
      <c r="Z326" s="18" t="str">
        <f>+VLOOKUP(Sitio_Publico[[#This Row],[Filtro Integrado]],Estructura!$U$4:$W$529,3,0)</f>
        <v>FI-0</v>
      </c>
      <c r="AA326" s="18" t="str">
        <f>+VLOOKUP(Sitio_Publico[[#This Row],[Muestra]],Estructura!$Y$4:$AB$483,4,0)</f>
        <v>M-00069</v>
      </c>
    </row>
    <row r="327" spans="1:27" ht="48" x14ac:dyDescent="0.3">
      <c r="A327" s="16">
        <f t="shared" si="5"/>
        <v>326</v>
      </c>
      <c r="B327" s="47" t="s">
        <v>15118</v>
      </c>
      <c r="C327" s="13" t="s">
        <v>622</v>
      </c>
      <c r="D327" s="13" t="s">
        <v>623</v>
      </c>
      <c r="E327" s="44">
        <v>4</v>
      </c>
      <c r="F327" s="13" t="s">
        <v>681</v>
      </c>
      <c r="G327" s="23" t="s">
        <v>639</v>
      </c>
      <c r="H327" s="42" t="s">
        <v>457</v>
      </c>
      <c r="I327" s="28" t="s">
        <v>367</v>
      </c>
      <c r="J327" s="12" t="s">
        <v>393</v>
      </c>
      <c r="K327" s="28" t="s">
        <v>841</v>
      </c>
      <c r="L327" s="12" t="s">
        <v>652</v>
      </c>
      <c r="M327" s="12" t="s">
        <v>704</v>
      </c>
      <c r="N327" s="12" t="s">
        <v>629</v>
      </c>
      <c r="O327" s="26" t="s">
        <v>2378</v>
      </c>
      <c r="P327" s="26" t="s">
        <v>2379</v>
      </c>
      <c r="Q327" s="25" t="s">
        <v>646</v>
      </c>
      <c r="R327" s="26" t="s">
        <v>2380</v>
      </c>
      <c r="S327" s="15" t="s">
        <v>2381</v>
      </c>
      <c r="T327" s="52">
        <v>0</v>
      </c>
      <c r="U327" s="22" t="s">
        <v>2382</v>
      </c>
      <c r="V327" s="18" t="str">
        <f>+Sitio_Publico[[#This Row],[idcoleccion]]&amp;"-"&amp;Sitio_Publico[[#This Row],[id]]</f>
        <v>000-326</v>
      </c>
      <c r="W327" s="18">
        <f>+VLOOKUP(Sitio_Publico[[#This Row],[territorio]],Estructura!$AE$4:$AH$1067,4,0)</f>
        <v>20000004</v>
      </c>
      <c r="X327" s="18" t="str">
        <f>+VLOOKUP(Sitio_Publico[[#This Row],[tema]],Estructura!$G$4:$J$532,4,0)</f>
        <v>T-16</v>
      </c>
      <c r="Y327" s="18" t="str">
        <f>+VLOOKUP(Sitio_Publico[[#This Row],[contenido]],Estructura!$L$4:$O$473,4,0)</f>
        <v>C-8</v>
      </c>
      <c r="Z327" s="18" t="str">
        <f>+VLOOKUP(Sitio_Publico[[#This Row],[Filtro Integrado]],Estructura!$U$4:$W$529,3,0)</f>
        <v>FI-0</v>
      </c>
      <c r="AA327" s="18" t="str">
        <f>+VLOOKUP(Sitio_Publico[[#This Row],[Muestra]],Estructura!$Y$4:$AB$483,4,0)</f>
        <v>M-00080</v>
      </c>
    </row>
    <row r="328" spans="1:27" ht="48" x14ac:dyDescent="0.3">
      <c r="A328" s="16">
        <f t="shared" si="5"/>
        <v>327</v>
      </c>
      <c r="B328" s="47" t="s">
        <v>15118</v>
      </c>
      <c r="C328" s="13" t="s">
        <v>622</v>
      </c>
      <c r="D328" s="13" t="s">
        <v>623</v>
      </c>
      <c r="E328" s="44">
        <v>10209</v>
      </c>
      <c r="F328" s="13" t="s">
        <v>681</v>
      </c>
      <c r="G328" s="23" t="s">
        <v>639</v>
      </c>
      <c r="H328" s="42" t="s">
        <v>458</v>
      </c>
      <c r="I328" s="28" t="s">
        <v>265</v>
      </c>
      <c r="J328" s="12" t="s">
        <v>393</v>
      </c>
      <c r="K328" s="28" t="s">
        <v>682</v>
      </c>
      <c r="L328" s="12" t="s">
        <v>652</v>
      </c>
      <c r="M328" s="12" t="s">
        <v>653</v>
      </c>
      <c r="N328" s="12" t="s">
        <v>629</v>
      </c>
      <c r="O328" s="26" t="s">
        <v>2383</v>
      </c>
      <c r="P328" s="26" t="s">
        <v>2384</v>
      </c>
      <c r="Q328" s="25" t="s">
        <v>646</v>
      </c>
      <c r="R328" s="26" t="s">
        <v>2385</v>
      </c>
      <c r="S328" s="15" t="s">
        <v>2386</v>
      </c>
      <c r="T328" s="52">
        <v>0</v>
      </c>
      <c r="U328" s="22" t="s">
        <v>2387</v>
      </c>
      <c r="V328" s="18" t="str">
        <f>+Sitio_Publico[[#This Row],[idcoleccion]]&amp;"-"&amp;Sitio_Publico[[#This Row],[id]]</f>
        <v>000-327</v>
      </c>
      <c r="W328" s="18">
        <f>+VLOOKUP(Sitio_Publico[[#This Row],[territorio]],Estructura!$AE$4:$AH$1067,4,0)</f>
        <v>30010209</v>
      </c>
      <c r="X328" s="18" t="str">
        <f>+VLOOKUP(Sitio_Publico[[#This Row],[tema]],Estructura!$G$4:$J$532,4,0)</f>
        <v>T-16</v>
      </c>
      <c r="Y328" s="18" t="str">
        <f>+VLOOKUP(Sitio_Publico[[#This Row],[contenido]],Estructura!$L$4:$O$473,4,0)</f>
        <v>C-8</v>
      </c>
      <c r="Z328" s="18" t="str">
        <f>+VLOOKUP(Sitio_Publico[[#This Row],[Filtro Integrado]],Estructura!$U$4:$W$529,3,0)</f>
        <v>FI-0</v>
      </c>
      <c r="AA328" s="18" t="str">
        <f>+VLOOKUP(Sitio_Publico[[#This Row],[Muestra]],Estructura!$Y$4:$AB$483,4,0)</f>
        <v>M-00067</v>
      </c>
    </row>
    <row r="329" spans="1:27" ht="48" x14ac:dyDescent="0.3">
      <c r="A329" s="16">
        <f t="shared" si="5"/>
        <v>328</v>
      </c>
      <c r="B329" s="47" t="s">
        <v>15118</v>
      </c>
      <c r="C329" s="13" t="s">
        <v>622</v>
      </c>
      <c r="D329" s="13" t="s">
        <v>623</v>
      </c>
      <c r="E329" s="44">
        <v>13129</v>
      </c>
      <c r="F329" s="13" t="s">
        <v>767</v>
      </c>
      <c r="G329" s="23" t="s">
        <v>639</v>
      </c>
      <c r="H329" s="42" t="s">
        <v>458</v>
      </c>
      <c r="I329" s="28" t="s">
        <v>324</v>
      </c>
      <c r="J329" s="12" t="s">
        <v>393</v>
      </c>
      <c r="K329" s="28" t="s">
        <v>857</v>
      </c>
      <c r="L329" s="12" t="s">
        <v>652</v>
      </c>
      <c r="M329" s="12" t="s">
        <v>704</v>
      </c>
      <c r="N329" s="12" t="s">
        <v>629</v>
      </c>
      <c r="O329" s="26" t="s">
        <v>2388</v>
      </c>
      <c r="P329" s="26" t="s">
        <v>2389</v>
      </c>
      <c r="Q329" s="25" t="s">
        <v>646</v>
      </c>
      <c r="R329" s="26" t="s">
        <v>2390</v>
      </c>
      <c r="S329" s="15" t="s">
        <v>2391</v>
      </c>
      <c r="T329" s="52">
        <v>0</v>
      </c>
      <c r="U329" s="22" t="s">
        <v>2392</v>
      </c>
      <c r="V329" s="18" t="str">
        <f>+Sitio_Publico[[#This Row],[idcoleccion]]&amp;"-"&amp;Sitio_Publico[[#This Row],[id]]</f>
        <v>000-328</v>
      </c>
      <c r="W329" s="18">
        <f>+VLOOKUP(Sitio_Publico[[#This Row],[territorio]],Estructura!$AE$4:$AH$1067,4,0)</f>
        <v>30013129</v>
      </c>
      <c r="X329" s="18" t="str">
        <f>+VLOOKUP(Sitio_Publico[[#This Row],[tema]],Estructura!$G$4:$J$532,4,0)</f>
        <v>T-19</v>
      </c>
      <c r="Y329" s="18" t="str">
        <f>+VLOOKUP(Sitio_Publico[[#This Row],[contenido]],Estructura!$L$4:$O$473,4,0)</f>
        <v>C-8</v>
      </c>
      <c r="Z329" s="18" t="str">
        <f>+VLOOKUP(Sitio_Publico[[#This Row],[Filtro Integrado]],Estructura!$U$4:$W$529,3,0)</f>
        <v>FI-0</v>
      </c>
      <c r="AA329" s="18" t="str">
        <f>+VLOOKUP(Sitio_Publico[[#This Row],[Muestra]],Estructura!$Y$4:$AB$483,4,0)</f>
        <v>M-00081</v>
      </c>
    </row>
    <row r="330" spans="1:27" ht="48" x14ac:dyDescent="0.3">
      <c r="A330" s="16">
        <f t="shared" si="5"/>
        <v>329</v>
      </c>
      <c r="B330" s="47" t="s">
        <v>15118</v>
      </c>
      <c r="C330" s="13" t="s">
        <v>622</v>
      </c>
      <c r="D330" s="13" t="s">
        <v>623</v>
      </c>
      <c r="E330" s="44">
        <v>9121</v>
      </c>
      <c r="F330" s="13" t="s">
        <v>688</v>
      </c>
      <c r="G330" s="23" t="s">
        <v>639</v>
      </c>
      <c r="H330" s="42" t="s">
        <v>458</v>
      </c>
      <c r="I330" s="28" t="s">
        <v>236</v>
      </c>
      <c r="J330" s="12" t="s">
        <v>393</v>
      </c>
      <c r="K330" s="28" t="s">
        <v>703</v>
      </c>
      <c r="L330" s="12" t="s">
        <v>652</v>
      </c>
      <c r="M330" s="12" t="s">
        <v>704</v>
      </c>
      <c r="N330" s="12" t="s">
        <v>629</v>
      </c>
      <c r="O330" s="26" t="s">
        <v>2393</v>
      </c>
      <c r="P330" s="26" t="s">
        <v>2394</v>
      </c>
      <c r="Q330" s="25" t="s">
        <v>646</v>
      </c>
      <c r="R330" s="26" t="s">
        <v>2395</v>
      </c>
      <c r="S330" s="15" t="s">
        <v>2396</v>
      </c>
      <c r="T330" s="52">
        <v>0</v>
      </c>
      <c r="U330" s="22" t="s">
        <v>2397</v>
      </c>
      <c r="V330" s="18" t="str">
        <f>+Sitio_Publico[[#This Row],[idcoleccion]]&amp;"-"&amp;Sitio_Publico[[#This Row],[id]]</f>
        <v>000-329</v>
      </c>
      <c r="W330" s="18">
        <f>+VLOOKUP(Sitio_Publico[[#This Row],[territorio]],Estructura!$AE$4:$AH$1067,4,0)</f>
        <v>30009121</v>
      </c>
      <c r="X330" s="18" t="str">
        <f>+VLOOKUP(Sitio_Publico[[#This Row],[tema]],Estructura!$G$4:$J$532,4,0)</f>
        <v>T-17</v>
      </c>
      <c r="Y330" s="18" t="str">
        <f>+VLOOKUP(Sitio_Publico[[#This Row],[contenido]],Estructura!$L$4:$O$473,4,0)</f>
        <v>C-8</v>
      </c>
      <c r="Z330" s="18" t="str">
        <f>+VLOOKUP(Sitio_Publico[[#This Row],[Filtro Integrado]],Estructura!$U$4:$W$529,3,0)</f>
        <v>FI-0</v>
      </c>
      <c r="AA330" s="18" t="str">
        <f>+VLOOKUP(Sitio_Publico[[#This Row],[Muestra]],Estructura!$Y$4:$AB$483,4,0)</f>
        <v>M-00069</v>
      </c>
    </row>
    <row r="331" spans="1:27" ht="48" x14ac:dyDescent="0.3">
      <c r="A331" s="16">
        <f t="shared" si="5"/>
        <v>330</v>
      </c>
      <c r="B331" s="47" t="s">
        <v>15118</v>
      </c>
      <c r="C331" s="13" t="s">
        <v>622</v>
      </c>
      <c r="D331" s="13" t="s">
        <v>623</v>
      </c>
      <c r="E331" s="44">
        <v>15202</v>
      </c>
      <c r="F331" s="13" t="s">
        <v>688</v>
      </c>
      <c r="G331" s="23" t="s">
        <v>625</v>
      </c>
      <c r="H331" s="42" t="s">
        <v>458</v>
      </c>
      <c r="I331" s="28" t="s">
        <v>362</v>
      </c>
      <c r="J331" s="12" t="s">
        <v>393</v>
      </c>
      <c r="K331" s="28" t="s">
        <v>689</v>
      </c>
      <c r="L331" s="12" t="s">
        <v>627</v>
      </c>
      <c r="M331" s="12" t="s">
        <v>690</v>
      </c>
      <c r="N331" s="12" t="s">
        <v>629</v>
      </c>
      <c r="O331" s="26" t="s">
        <v>2398</v>
      </c>
      <c r="P331" s="26" t="s">
        <v>2399</v>
      </c>
      <c r="Q331" s="25" t="s">
        <v>646</v>
      </c>
      <c r="R331" s="26" t="s">
        <v>2400</v>
      </c>
      <c r="S331" s="15" t="s">
        <v>2401</v>
      </c>
      <c r="T331" s="52">
        <v>0</v>
      </c>
      <c r="U331" s="22" t="s">
        <v>2402</v>
      </c>
      <c r="V331" s="18" t="str">
        <f>+Sitio_Publico[[#This Row],[idcoleccion]]&amp;"-"&amp;Sitio_Publico[[#This Row],[id]]</f>
        <v>000-330</v>
      </c>
      <c r="W331" s="18">
        <f>+VLOOKUP(Sitio_Publico[[#This Row],[territorio]],Estructura!$AE$4:$AH$1067,4,0)</f>
        <v>30015202</v>
      </c>
      <c r="X331" s="18" t="str">
        <f>+VLOOKUP(Sitio_Publico[[#This Row],[tema]],Estructura!$G$4:$J$532,4,0)</f>
        <v>T-17</v>
      </c>
      <c r="Y331" s="18" t="str">
        <f>+VLOOKUP(Sitio_Publico[[#This Row],[contenido]],Estructura!$L$4:$O$473,4,0)</f>
        <v>C-7</v>
      </c>
      <c r="Z331" s="18" t="str">
        <f>+VLOOKUP(Sitio_Publico[[#This Row],[Filtro Integrado]],Estructura!$U$4:$W$529,3,0)</f>
        <v>FI-0</v>
      </c>
      <c r="AA331" s="18" t="str">
        <f>+VLOOKUP(Sitio_Publico[[#This Row],[Muestra]],Estructura!$Y$4:$AB$483,4,0)</f>
        <v>M-00068</v>
      </c>
    </row>
    <row r="332" spans="1:27" ht="51" x14ac:dyDescent="0.3">
      <c r="A332" s="16">
        <f t="shared" si="5"/>
        <v>331</v>
      </c>
      <c r="B332" s="47" t="s">
        <v>15118</v>
      </c>
      <c r="C332" s="13" t="s">
        <v>622</v>
      </c>
      <c r="D332" s="13" t="s">
        <v>623</v>
      </c>
      <c r="E332" s="44">
        <v>14108</v>
      </c>
      <c r="F332" s="13" t="s">
        <v>624</v>
      </c>
      <c r="G332" s="23" t="s">
        <v>639</v>
      </c>
      <c r="H332" s="42" t="s">
        <v>458</v>
      </c>
      <c r="I332" s="28" t="s">
        <v>354</v>
      </c>
      <c r="J332" s="12" t="s">
        <v>393</v>
      </c>
      <c r="K332" s="28" t="s">
        <v>739</v>
      </c>
      <c r="L332" s="12" t="s">
        <v>652</v>
      </c>
      <c r="M332" s="12" t="s">
        <v>704</v>
      </c>
      <c r="N332" s="12" t="s">
        <v>629</v>
      </c>
      <c r="O332" s="26" t="s">
        <v>2403</v>
      </c>
      <c r="P332" s="26" t="s">
        <v>2404</v>
      </c>
      <c r="Q332" s="25" t="s">
        <v>646</v>
      </c>
      <c r="R332" s="26" t="s">
        <v>2405</v>
      </c>
      <c r="S332" s="15" t="s">
        <v>2406</v>
      </c>
      <c r="T332" s="52">
        <v>0</v>
      </c>
      <c r="U332" s="22" t="s">
        <v>2407</v>
      </c>
      <c r="V332" s="18" t="str">
        <f>+Sitio_Publico[[#This Row],[idcoleccion]]&amp;"-"&amp;Sitio_Publico[[#This Row],[id]]</f>
        <v>000-331</v>
      </c>
      <c r="W332" s="18">
        <f>+VLOOKUP(Sitio_Publico[[#This Row],[territorio]],Estructura!$AE$4:$AH$1067,4,0)</f>
        <v>30014108</v>
      </c>
      <c r="X332" s="18" t="str">
        <f>+VLOOKUP(Sitio_Publico[[#This Row],[tema]],Estructura!$G$4:$J$532,4,0)</f>
        <v>T-13</v>
      </c>
      <c r="Y332" s="18" t="str">
        <f>+VLOOKUP(Sitio_Publico[[#This Row],[contenido]],Estructura!$L$4:$O$473,4,0)</f>
        <v>C-8</v>
      </c>
      <c r="Z332" s="18" t="str">
        <f>+VLOOKUP(Sitio_Publico[[#This Row],[Filtro Integrado]],Estructura!$U$4:$W$529,3,0)</f>
        <v>FI-0</v>
      </c>
      <c r="AA332" s="18" t="str">
        <f>+VLOOKUP(Sitio_Publico[[#This Row],[Muestra]],Estructura!$Y$4:$AB$483,4,0)</f>
        <v>M-00073</v>
      </c>
    </row>
    <row r="333" spans="1:27" ht="48" x14ac:dyDescent="0.3">
      <c r="A333" s="16">
        <f t="shared" si="5"/>
        <v>332</v>
      </c>
      <c r="B333" s="47" t="s">
        <v>15118</v>
      </c>
      <c r="C333" s="13" t="s">
        <v>622</v>
      </c>
      <c r="D333" s="13" t="s">
        <v>623</v>
      </c>
      <c r="E333" s="44">
        <v>4101</v>
      </c>
      <c r="F333" s="13" t="s">
        <v>767</v>
      </c>
      <c r="G333" s="23" t="s">
        <v>639</v>
      </c>
      <c r="H333" s="42" t="s">
        <v>458</v>
      </c>
      <c r="I333" s="28" t="s">
        <v>50</v>
      </c>
      <c r="J333" s="12" t="s">
        <v>393</v>
      </c>
      <c r="K333" s="28" t="s">
        <v>780</v>
      </c>
      <c r="L333" s="12" t="s">
        <v>652</v>
      </c>
      <c r="M333" s="12" t="s">
        <v>781</v>
      </c>
      <c r="N333" s="12" t="s">
        <v>629</v>
      </c>
      <c r="O333" s="26" t="s">
        <v>2408</v>
      </c>
      <c r="P333" s="26" t="s">
        <v>2409</v>
      </c>
      <c r="Q333" s="25" t="s">
        <v>646</v>
      </c>
      <c r="R333" s="26" t="s">
        <v>2410</v>
      </c>
      <c r="S333" s="15" t="s">
        <v>2411</v>
      </c>
      <c r="T333" s="52">
        <v>0</v>
      </c>
      <c r="U333" s="22" t="s">
        <v>2412</v>
      </c>
      <c r="V333" s="18" t="str">
        <f>+Sitio_Publico[[#This Row],[idcoleccion]]&amp;"-"&amp;Sitio_Publico[[#This Row],[id]]</f>
        <v>000-332</v>
      </c>
      <c r="W333" s="18">
        <f>+VLOOKUP(Sitio_Publico[[#This Row],[territorio]],Estructura!$AE$4:$AH$1067,4,0)</f>
        <v>30004101</v>
      </c>
      <c r="X333" s="18" t="str">
        <f>+VLOOKUP(Sitio_Publico[[#This Row],[tema]],Estructura!$G$4:$J$532,4,0)</f>
        <v>T-19</v>
      </c>
      <c r="Y333" s="18" t="str">
        <f>+VLOOKUP(Sitio_Publico[[#This Row],[contenido]],Estructura!$L$4:$O$473,4,0)</f>
        <v>C-8</v>
      </c>
      <c r="Z333" s="18" t="str">
        <f>+VLOOKUP(Sitio_Publico[[#This Row],[Filtro Integrado]],Estructura!$U$4:$W$529,3,0)</f>
        <v>FI-0</v>
      </c>
      <c r="AA333" s="18" t="str">
        <f>+VLOOKUP(Sitio_Publico[[#This Row],[Muestra]],Estructura!$Y$4:$AB$483,4,0)</f>
        <v>M-00076</v>
      </c>
    </row>
    <row r="334" spans="1:27" ht="48" x14ac:dyDescent="0.3">
      <c r="A334" s="16">
        <f t="shared" si="5"/>
        <v>333</v>
      </c>
      <c r="B334" s="47" t="s">
        <v>15118</v>
      </c>
      <c r="C334" s="13" t="s">
        <v>622</v>
      </c>
      <c r="D334" s="13" t="s">
        <v>623</v>
      </c>
      <c r="E334" s="44">
        <v>5303</v>
      </c>
      <c r="F334" s="13" t="s">
        <v>681</v>
      </c>
      <c r="G334" s="23" t="s">
        <v>625</v>
      </c>
      <c r="H334" s="42" t="s">
        <v>458</v>
      </c>
      <c r="I334" s="28" t="s">
        <v>72</v>
      </c>
      <c r="J334" s="12" t="s">
        <v>393</v>
      </c>
      <c r="K334" s="28" t="s">
        <v>793</v>
      </c>
      <c r="L334" s="12" t="s">
        <v>627</v>
      </c>
      <c r="M334" s="12" t="s">
        <v>794</v>
      </c>
      <c r="N334" s="12" t="s">
        <v>629</v>
      </c>
      <c r="O334" s="26" t="s">
        <v>2413</v>
      </c>
      <c r="P334" s="26" t="s">
        <v>2414</v>
      </c>
      <c r="Q334" s="25" t="s">
        <v>646</v>
      </c>
      <c r="R334" s="26" t="s">
        <v>2415</v>
      </c>
      <c r="S334" s="15" t="s">
        <v>2416</v>
      </c>
      <c r="T334" s="52">
        <v>0</v>
      </c>
      <c r="U334" s="22" t="s">
        <v>2417</v>
      </c>
      <c r="V334" s="18" t="str">
        <f>+Sitio_Publico[[#This Row],[idcoleccion]]&amp;"-"&amp;Sitio_Publico[[#This Row],[id]]</f>
        <v>000-333</v>
      </c>
      <c r="W334" s="18">
        <f>+VLOOKUP(Sitio_Publico[[#This Row],[territorio]],Estructura!$AE$4:$AH$1067,4,0)</f>
        <v>30005303</v>
      </c>
      <c r="X334" s="18" t="str">
        <f>+VLOOKUP(Sitio_Publico[[#This Row],[tema]],Estructura!$G$4:$J$532,4,0)</f>
        <v>T-16</v>
      </c>
      <c r="Y334" s="18" t="str">
        <f>+VLOOKUP(Sitio_Publico[[#This Row],[contenido]],Estructura!$L$4:$O$473,4,0)</f>
        <v>C-7</v>
      </c>
      <c r="Z334" s="18" t="str">
        <f>+VLOOKUP(Sitio_Publico[[#This Row],[Filtro Integrado]],Estructura!$U$4:$W$529,3,0)</f>
        <v>FI-0</v>
      </c>
      <c r="AA334" s="18" t="str">
        <f>+VLOOKUP(Sitio_Publico[[#This Row],[Muestra]],Estructura!$Y$4:$AB$483,4,0)</f>
        <v>M-00077</v>
      </c>
    </row>
    <row r="335" spans="1:27" ht="48" x14ac:dyDescent="0.3">
      <c r="A335" s="16">
        <f t="shared" si="5"/>
        <v>334</v>
      </c>
      <c r="B335" s="47" t="s">
        <v>15118</v>
      </c>
      <c r="C335" s="13" t="s">
        <v>622</v>
      </c>
      <c r="D335" s="13" t="s">
        <v>623</v>
      </c>
      <c r="E335" s="44">
        <v>13127</v>
      </c>
      <c r="F335" s="13" t="s">
        <v>688</v>
      </c>
      <c r="G335" s="23" t="s">
        <v>639</v>
      </c>
      <c r="H335" s="42" t="s">
        <v>458</v>
      </c>
      <c r="I335" s="28" t="s">
        <v>16</v>
      </c>
      <c r="J335" s="12" t="s">
        <v>393</v>
      </c>
      <c r="K335" s="28" t="s">
        <v>703</v>
      </c>
      <c r="L335" s="12" t="s">
        <v>652</v>
      </c>
      <c r="M335" s="12" t="s">
        <v>704</v>
      </c>
      <c r="N335" s="12" t="s">
        <v>629</v>
      </c>
      <c r="O335" s="26" t="s">
        <v>2418</v>
      </c>
      <c r="P335" s="26" t="s">
        <v>2419</v>
      </c>
      <c r="Q335" s="25" t="s">
        <v>646</v>
      </c>
      <c r="R335" s="26" t="s">
        <v>2420</v>
      </c>
      <c r="S335" s="15" t="s">
        <v>2421</v>
      </c>
      <c r="T335" s="52">
        <v>0</v>
      </c>
      <c r="U335" s="22" t="s">
        <v>2422</v>
      </c>
      <c r="V335" s="18" t="str">
        <f>+Sitio_Publico[[#This Row],[idcoleccion]]&amp;"-"&amp;Sitio_Publico[[#This Row],[id]]</f>
        <v>000-334</v>
      </c>
      <c r="W335" s="18">
        <f>+VLOOKUP(Sitio_Publico[[#This Row],[territorio]],Estructura!$AE$4:$AH$1067,4,0)</f>
        <v>30013127</v>
      </c>
      <c r="X335" s="18" t="str">
        <f>+VLOOKUP(Sitio_Publico[[#This Row],[tema]],Estructura!$G$4:$J$532,4,0)</f>
        <v>T-17</v>
      </c>
      <c r="Y335" s="18" t="str">
        <f>+VLOOKUP(Sitio_Publico[[#This Row],[contenido]],Estructura!$L$4:$O$473,4,0)</f>
        <v>C-8</v>
      </c>
      <c r="Z335" s="18" t="str">
        <f>+VLOOKUP(Sitio_Publico[[#This Row],[Filtro Integrado]],Estructura!$U$4:$W$529,3,0)</f>
        <v>FI-0</v>
      </c>
      <c r="AA335" s="18" t="str">
        <f>+VLOOKUP(Sitio_Publico[[#This Row],[Muestra]],Estructura!$Y$4:$AB$483,4,0)</f>
        <v>M-00069</v>
      </c>
    </row>
    <row r="336" spans="1:27" ht="51" x14ac:dyDescent="0.3">
      <c r="A336" s="16">
        <f t="shared" si="5"/>
        <v>335</v>
      </c>
      <c r="B336" s="47" t="s">
        <v>15118</v>
      </c>
      <c r="C336" s="13" t="s">
        <v>622</v>
      </c>
      <c r="D336" s="13" t="s">
        <v>623</v>
      </c>
      <c r="E336" s="44">
        <v>16101</v>
      </c>
      <c r="F336" s="13" t="s">
        <v>624</v>
      </c>
      <c r="G336" s="23" t="s">
        <v>625</v>
      </c>
      <c r="H336" s="42" t="s">
        <v>458</v>
      </c>
      <c r="I336" s="28" t="s">
        <v>195</v>
      </c>
      <c r="J336" s="12" t="s">
        <v>393</v>
      </c>
      <c r="K336" s="28" t="s">
        <v>626</v>
      </c>
      <c r="L336" s="12" t="s">
        <v>627</v>
      </c>
      <c r="M336" s="12" t="s">
        <v>628</v>
      </c>
      <c r="N336" s="12" t="s">
        <v>629</v>
      </c>
      <c r="O336" s="26" t="s">
        <v>2423</v>
      </c>
      <c r="P336" s="26" t="s">
        <v>2424</v>
      </c>
      <c r="Q336" s="25" t="s">
        <v>632</v>
      </c>
      <c r="R336" s="26" t="s">
        <v>2425</v>
      </c>
      <c r="S336" s="15" t="s">
        <v>2426</v>
      </c>
      <c r="T336" s="52">
        <v>0</v>
      </c>
      <c r="U336" s="22" t="s">
        <v>2427</v>
      </c>
      <c r="V336" s="18" t="str">
        <f>+Sitio_Publico[[#This Row],[idcoleccion]]&amp;"-"&amp;Sitio_Publico[[#This Row],[id]]</f>
        <v>000-335</v>
      </c>
      <c r="W336" s="18">
        <f>+VLOOKUP(Sitio_Publico[[#This Row],[territorio]],Estructura!$AE$4:$AH$1067,4,0)</f>
        <v>30016101</v>
      </c>
      <c r="X336" s="18" t="str">
        <f>+VLOOKUP(Sitio_Publico[[#This Row],[tema]],Estructura!$G$4:$J$532,4,0)</f>
        <v>T-13</v>
      </c>
      <c r="Y336" s="18" t="str">
        <f>+VLOOKUP(Sitio_Publico[[#This Row],[contenido]],Estructura!$L$4:$O$473,4,0)</f>
        <v>C-7</v>
      </c>
      <c r="Z336" s="18" t="str">
        <f>+VLOOKUP(Sitio_Publico[[#This Row],[Filtro Integrado]],Estructura!$U$4:$W$529,3,0)</f>
        <v>FI-0</v>
      </c>
      <c r="AA336" s="18" t="str">
        <f>+VLOOKUP(Sitio_Publico[[#This Row],[Muestra]],Estructura!$Y$4:$AB$483,4,0)</f>
        <v>M-00063</v>
      </c>
    </row>
    <row r="337" spans="1:27" ht="48" x14ac:dyDescent="0.3">
      <c r="A337" s="16">
        <f t="shared" si="5"/>
        <v>336</v>
      </c>
      <c r="B337" s="47" t="s">
        <v>15118</v>
      </c>
      <c r="C337" s="13" t="s">
        <v>622</v>
      </c>
      <c r="D337" s="13" t="s">
        <v>623</v>
      </c>
      <c r="E337" s="44">
        <v>13303</v>
      </c>
      <c r="F337" s="13" t="s">
        <v>767</v>
      </c>
      <c r="G337" s="23" t="s">
        <v>625</v>
      </c>
      <c r="H337" s="42" t="s">
        <v>458</v>
      </c>
      <c r="I337" s="28" t="s">
        <v>333</v>
      </c>
      <c r="J337" s="12" t="s">
        <v>393</v>
      </c>
      <c r="K337" s="28" t="s">
        <v>780</v>
      </c>
      <c r="L337" s="12" t="s">
        <v>627</v>
      </c>
      <c r="M337" s="12" t="s">
        <v>781</v>
      </c>
      <c r="N337" s="12" t="s">
        <v>629</v>
      </c>
      <c r="O337" s="26" t="s">
        <v>2428</v>
      </c>
      <c r="P337" s="26" t="s">
        <v>2429</v>
      </c>
      <c r="Q337" s="25" t="s">
        <v>646</v>
      </c>
      <c r="R337" s="26" t="s">
        <v>2430</v>
      </c>
      <c r="S337" s="15" t="s">
        <v>2431</v>
      </c>
      <c r="T337" s="52">
        <v>0</v>
      </c>
      <c r="U337" s="22" t="s">
        <v>2432</v>
      </c>
      <c r="V337" s="18" t="str">
        <f>+Sitio_Publico[[#This Row],[idcoleccion]]&amp;"-"&amp;Sitio_Publico[[#This Row],[id]]</f>
        <v>000-336</v>
      </c>
      <c r="W337" s="18">
        <f>+VLOOKUP(Sitio_Publico[[#This Row],[territorio]],Estructura!$AE$4:$AH$1067,4,0)</f>
        <v>30013303</v>
      </c>
      <c r="X337" s="18" t="str">
        <f>+VLOOKUP(Sitio_Publico[[#This Row],[tema]],Estructura!$G$4:$J$532,4,0)</f>
        <v>T-19</v>
      </c>
      <c r="Y337" s="18" t="str">
        <f>+VLOOKUP(Sitio_Publico[[#This Row],[contenido]],Estructura!$L$4:$O$473,4,0)</f>
        <v>C-7</v>
      </c>
      <c r="Z337" s="18" t="str">
        <f>+VLOOKUP(Sitio_Publico[[#This Row],[Filtro Integrado]],Estructura!$U$4:$W$529,3,0)</f>
        <v>FI-0</v>
      </c>
      <c r="AA337" s="18" t="str">
        <f>+VLOOKUP(Sitio_Publico[[#This Row],[Muestra]],Estructura!$Y$4:$AB$483,4,0)</f>
        <v>M-00076</v>
      </c>
    </row>
    <row r="338" spans="1:27" ht="60" x14ac:dyDescent="0.3">
      <c r="A338" s="16">
        <f t="shared" si="5"/>
        <v>337</v>
      </c>
      <c r="B338" s="47" t="s">
        <v>15118</v>
      </c>
      <c r="C338" s="13" t="s">
        <v>622</v>
      </c>
      <c r="D338" s="13" t="s">
        <v>623</v>
      </c>
      <c r="E338" s="44">
        <v>5503</v>
      </c>
      <c r="F338" s="13" t="s">
        <v>624</v>
      </c>
      <c r="G338" s="23" t="s">
        <v>639</v>
      </c>
      <c r="H338" s="42" t="s">
        <v>458</v>
      </c>
      <c r="I338" s="28" t="s">
        <v>81</v>
      </c>
      <c r="J338" s="12" t="s">
        <v>393</v>
      </c>
      <c r="K338" s="28" t="s">
        <v>904</v>
      </c>
      <c r="L338" s="12" t="s">
        <v>652</v>
      </c>
      <c r="M338" s="12" t="s">
        <v>653</v>
      </c>
      <c r="N338" s="12" t="s">
        <v>629</v>
      </c>
      <c r="O338" s="26" t="s">
        <v>2433</v>
      </c>
      <c r="P338" s="26" t="s">
        <v>2434</v>
      </c>
      <c r="Q338" s="25" t="s">
        <v>646</v>
      </c>
      <c r="R338" s="26" t="s">
        <v>2435</v>
      </c>
      <c r="S338" s="15" t="s">
        <v>2436</v>
      </c>
      <c r="T338" s="52">
        <v>0</v>
      </c>
      <c r="U338" s="22" t="s">
        <v>2437</v>
      </c>
      <c r="V338" s="18" t="str">
        <f>+Sitio_Publico[[#This Row],[idcoleccion]]&amp;"-"&amp;Sitio_Publico[[#This Row],[id]]</f>
        <v>000-337</v>
      </c>
      <c r="W338" s="18">
        <f>+VLOOKUP(Sitio_Publico[[#This Row],[territorio]],Estructura!$AE$4:$AH$1067,4,0)</f>
        <v>30005503</v>
      </c>
      <c r="X338" s="18" t="str">
        <f>+VLOOKUP(Sitio_Publico[[#This Row],[tema]],Estructura!$G$4:$J$532,4,0)</f>
        <v>T-13</v>
      </c>
      <c r="Y338" s="18" t="str">
        <f>+VLOOKUP(Sitio_Publico[[#This Row],[contenido]],Estructura!$L$4:$O$473,4,0)</f>
        <v>C-8</v>
      </c>
      <c r="Z338" s="18" t="str">
        <f>+VLOOKUP(Sitio_Publico[[#This Row],[Filtro Integrado]],Estructura!$U$4:$W$529,3,0)</f>
        <v>FI-0</v>
      </c>
      <c r="AA338" s="18" t="str">
        <f>+VLOOKUP(Sitio_Publico[[#This Row],[Muestra]],Estructura!$Y$4:$AB$483,4,0)</f>
        <v>M-00083</v>
      </c>
    </row>
    <row r="339" spans="1:27" ht="40.799999999999997" x14ac:dyDescent="0.3">
      <c r="A339" s="16">
        <f t="shared" si="5"/>
        <v>338</v>
      </c>
      <c r="B339" s="47" t="s">
        <v>15118</v>
      </c>
      <c r="C339" s="13" t="s">
        <v>637</v>
      </c>
      <c r="D339" s="13" t="s">
        <v>623</v>
      </c>
      <c r="E339" s="44">
        <v>15</v>
      </c>
      <c r="F339" s="13" t="s">
        <v>638</v>
      </c>
      <c r="G339" s="23" t="s">
        <v>639</v>
      </c>
      <c r="H339" s="42" t="s">
        <v>457</v>
      </c>
      <c r="I339" s="28" t="s">
        <v>378</v>
      </c>
      <c r="J339" s="12" t="s">
        <v>393</v>
      </c>
      <c r="K339" s="28" t="s">
        <v>640</v>
      </c>
      <c r="L339" s="12" t="s">
        <v>641</v>
      </c>
      <c r="M339" s="12" t="s">
        <v>642</v>
      </c>
      <c r="N339" s="12" t="s">
        <v>643</v>
      </c>
      <c r="O339" s="26" t="s">
        <v>2438</v>
      </c>
      <c r="P339" s="26" t="s">
        <v>2439</v>
      </c>
      <c r="Q339" s="25" t="s">
        <v>646</v>
      </c>
      <c r="R339" s="26" t="s">
        <v>2440</v>
      </c>
      <c r="S339" s="15" t="s">
        <v>2441</v>
      </c>
      <c r="T339" s="52">
        <v>0</v>
      </c>
      <c r="U339" s="22" t="s">
        <v>2443</v>
      </c>
      <c r="V339" s="18" t="str">
        <f>+Sitio_Publico[[#This Row],[idcoleccion]]&amp;"-"&amp;Sitio_Publico[[#This Row],[id]]</f>
        <v>000-338</v>
      </c>
      <c r="W339" s="18">
        <f>+VLOOKUP(Sitio_Publico[[#This Row],[territorio]],Estructura!$AE$4:$AH$1067,4,0)</f>
        <v>20000015</v>
      </c>
      <c r="X339" s="18" t="str">
        <f>+VLOOKUP(Sitio_Publico[[#This Row],[tema]],Estructura!$G$4:$J$532,4,0)</f>
        <v>T-14</v>
      </c>
      <c r="Y339" s="18" t="str">
        <f>+VLOOKUP(Sitio_Publico[[#This Row],[contenido]],Estructura!$L$4:$O$473,4,0)</f>
        <v>C-8</v>
      </c>
      <c r="Z339" s="18" t="str">
        <f>+VLOOKUP(Sitio_Publico[[#This Row],[Filtro Integrado]],Estructura!$U$4:$W$529,3,0)</f>
        <v>FI-0</v>
      </c>
      <c r="AA339" s="18" t="str">
        <f>+VLOOKUP(Sitio_Publico[[#This Row],[Muestra]],Estructura!$Y$4:$AB$483,4,0)</f>
        <v>M-00064</v>
      </c>
    </row>
    <row r="340" spans="1:27" ht="48" x14ac:dyDescent="0.3">
      <c r="A340" s="16">
        <f t="shared" si="5"/>
        <v>339</v>
      </c>
      <c r="B340" s="47" t="s">
        <v>15118</v>
      </c>
      <c r="C340" s="13" t="s">
        <v>622</v>
      </c>
      <c r="D340" s="13" t="s">
        <v>623</v>
      </c>
      <c r="E340" s="44">
        <v>13120</v>
      </c>
      <c r="F340" s="13" t="s">
        <v>666</v>
      </c>
      <c r="G340" s="23" t="s">
        <v>625</v>
      </c>
      <c r="H340" s="42" t="s">
        <v>458</v>
      </c>
      <c r="I340" s="28" t="s">
        <v>316</v>
      </c>
      <c r="J340" s="12" t="s">
        <v>393</v>
      </c>
      <c r="K340" s="28" t="s">
        <v>667</v>
      </c>
      <c r="L340" s="12" t="s">
        <v>627</v>
      </c>
      <c r="M340" s="12" t="s">
        <v>668</v>
      </c>
      <c r="N340" s="12" t="s">
        <v>629</v>
      </c>
      <c r="O340" s="26" t="s">
        <v>2444</v>
      </c>
      <c r="P340" s="26" t="s">
        <v>2445</v>
      </c>
      <c r="Q340" s="25" t="s">
        <v>646</v>
      </c>
      <c r="R340" s="26" t="s">
        <v>2446</v>
      </c>
      <c r="S340" s="15" t="s">
        <v>2447</v>
      </c>
      <c r="T340" s="52">
        <v>0</v>
      </c>
      <c r="U340" s="22" t="s">
        <v>2448</v>
      </c>
      <c r="V340" s="18" t="str">
        <f>+Sitio_Publico[[#This Row],[idcoleccion]]&amp;"-"&amp;Sitio_Publico[[#This Row],[id]]</f>
        <v>000-339</v>
      </c>
      <c r="W340" s="18">
        <f>+VLOOKUP(Sitio_Publico[[#This Row],[territorio]],Estructura!$AE$4:$AH$1067,4,0)</f>
        <v>30013120</v>
      </c>
      <c r="X340" s="18" t="str">
        <f>+VLOOKUP(Sitio_Publico[[#This Row],[tema]],Estructura!$G$4:$J$532,4,0)</f>
        <v>T-15</v>
      </c>
      <c r="Y340" s="18" t="str">
        <f>+VLOOKUP(Sitio_Publico[[#This Row],[contenido]],Estructura!$L$4:$O$473,4,0)</f>
        <v>C-7</v>
      </c>
      <c r="Z340" s="18" t="str">
        <f>+VLOOKUP(Sitio_Publico[[#This Row],[Filtro Integrado]],Estructura!$U$4:$W$529,3,0)</f>
        <v>FI-0</v>
      </c>
      <c r="AA340" s="18" t="str">
        <f>+VLOOKUP(Sitio_Publico[[#This Row],[Muestra]],Estructura!$Y$4:$AB$483,4,0)</f>
        <v>M-00066</v>
      </c>
    </row>
    <row r="341" spans="1:27" ht="48" x14ac:dyDescent="0.3">
      <c r="A341" s="16">
        <f t="shared" si="5"/>
        <v>340</v>
      </c>
      <c r="B341" s="47" t="s">
        <v>15118</v>
      </c>
      <c r="C341" s="13" t="s">
        <v>622</v>
      </c>
      <c r="D341" s="13" t="s">
        <v>623</v>
      </c>
      <c r="E341" s="44">
        <v>11401</v>
      </c>
      <c r="F341" s="13" t="s">
        <v>624</v>
      </c>
      <c r="G341" s="23" t="s">
        <v>639</v>
      </c>
      <c r="H341" s="42" t="s">
        <v>458</v>
      </c>
      <c r="I341" s="28" t="s">
        <v>285</v>
      </c>
      <c r="J341" s="12" t="s">
        <v>393</v>
      </c>
      <c r="K341" s="28" t="s">
        <v>651</v>
      </c>
      <c r="L341" s="12" t="s">
        <v>652</v>
      </c>
      <c r="M341" s="12" t="s">
        <v>653</v>
      </c>
      <c r="N341" s="12" t="s">
        <v>629</v>
      </c>
      <c r="O341" s="26" t="s">
        <v>2449</v>
      </c>
      <c r="P341" s="26" t="s">
        <v>2450</v>
      </c>
      <c r="Q341" s="25" t="s">
        <v>646</v>
      </c>
      <c r="R341" s="26" t="s">
        <v>2451</v>
      </c>
      <c r="S341" s="15" t="s">
        <v>2452</v>
      </c>
      <c r="T341" s="52">
        <v>0</v>
      </c>
      <c r="U341" s="22" t="s">
        <v>2453</v>
      </c>
      <c r="V341" s="18" t="str">
        <f>+Sitio_Publico[[#This Row],[idcoleccion]]&amp;"-"&amp;Sitio_Publico[[#This Row],[id]]</f>
        <v>000-340</v>
      </c>
      <c r="W341" s="18">
        <f>+VLOOKUP(Sitio_Publico[[#This Row],[territorio]],Estructura!$AE$4:$AH$1067,4,0)</f>
        <v>30011401</v>
      </c>
      <c r="X341" s="18" t="str">
        <f>+VLOOKUP(Sitio_Publico[[#This Row],[tema]],Estructura!$G$4:$J$532,4,0)</f>
        <v>T-13</v>
      </c>
      <c r="Y341" s="18" t="str">
        <f>+VLOOKUP(Sitio_Publico[[#This Row],[contenido]],Estructura!$L$4:$O$473,4,0)</f>
        <v>C-8</v>
      </c>
      <c r="Z341" s="18" t="str">
        <f>+VLOOKUP(Sitio_Publico[[#This Row],[Filtro Integrado]],Estructura!$U$4:$W$529,3,0)</f>
        <v>FI-0</v>
      </c>
      <c r="AA341" s="18" t="str">
        <f>+VLOOKUP(Sitio_Publico[[#This Row],[Muestra]],Estructura!$Y$4:$AB$483,4,0)</f>
        <v>M-00065</v>
      </c>
    </row>
    <row r="342" spans="1:27" ht="72" x14ac:dyDescent="0.3">
      <c r="A342" s="16">
        <f t="shared" si="5"/>
        <v>341</v>
      </c>
      <c r="B342" s="47" t="s">
        <v>15118</v>
      </c>
      <c r="C342" s="13" t="s">
        <v>622</v>
      </c>
      <c r="D342" s="13" t="s">
        <v>623</v>
      </c>
      <c r="E342" s="44">
        <v>5405</v>
      </c>
      <c r="F342" s="13" t="s">
        <v>624</v>
      </c>
      <c r="G342" s="23" t="s">
        <v>639</v>
      </c>
      <c r="H342" s="42" t="s">
        <v>458</v>
      </c>
      <c r="I342" s="28" t="s">
        <v>78</v>
      </c>
      <c r="J342" s="12" t="s">
        <v>393</v>
      </c>
      <c r="K342" s="28" t="s">
        <v>626</v>
      </c>
      <c r="L342" s="12" t="s">
        <v>652</v>
      </c>
      <c r="M342" s="12" t="s">
        <v>1170</v>
      </c>
      <c r="N342" s="12" t="s">
        <v>629</v>
      </c>
      <c r="O342" s="26" t="s">
        <v>2454</v>
      </c>
      <c r="P342" s="26" t="s">
        <v>2455</v>
      </c>
      <c r="Q342" s="25" t="s">
        <v>646</v>
      </c>
      <c r="R342" s="26" t="s">
        <v>2456</v>
      </c>
      <c r="S342" s="15" t="s">
        <v>2457</v>
      </c>
      <c r="T342" s="52">
        <v>0</v>
      </c>
      <c r="U342" s="22" t="s">
        <v>2458</v>
      </c>
      <c r="V342" s="18" t="str">
        <f>+Sitio_Publico[[#This Row],[idcoleccion]]&amp;"-"&amp;Sitio_Publico[[#This Row],[id]]</f>
        <v>000-341</v>
      </c>
      <c r="W342" s="18">
        <f>+VLOOKUP(Sitio_Publico[[#This Row],[territorio]],Estructura!$AE$4:$AH$1067,4,0)</f>
        <v>30005405</v>
      </c>
      <c r="X342" s="18" t="str">
        <f>+VLOOKUP(Sitio_Publico[[#This Row],[tema]],Estructura!$G$4:$J$532,4,0)</f>
        <v>T-13</v>
      </c>
      <c r="Y342" s="18" t="str">
        <f>+VLOOKUP(Sitio_Publico[[#This Row],[contenido]],Estructura!$L$4:$O$473,4,0)</f>
        <v>C-8</v>
      </c>
      <c r="Z342" s="18" t="str">
        <f>+VLOOKUP(Sitio_Publico[[#This Row],[Filtro Integrado]],Estructura!$U$4:$W$529,3,0)</f>
        <v>FI-0</v>
      </c>
      <c r="AA342" s="18" t="str">
        <f>+VLOOKUP(Sitio_Publico[[#This Row],[Muestra]],Estructura!$Y$4:$AB$483,4,0)</f>
        <v>M-00063</v>
      </c>
    </row>
    <row r="343" spans="1:27" ht="48" x14ac:dyDescent="0.3">
      <c r="A343" s="16">
        <f t="shared" si="5"/>
        <v>342</v>
      </c>
      <c r="B343" s="47" t="s">
        <v>15118</v>
      </c>
      <c r="C343" s="13" t="s">
        <v>622</v>
      </c>
      <c r="D343" s="13" t="s">
        <v>623</v>
      </c>
      <c r="E343" s="44">
        <v>10107</v>
      </c>
      <c r="F343" s="13" t="s">
        <v>681</v>
      </c>
      <c r="G343" s="23" t="s">
        <v>639</v>
      </c>
      <c r="H343" s="42" t="s">
        <v>458</v>
      </c>
      <c r="I343" s="28" t="s">
        <v>254</v>
      </c>
      <c r="J343" s="12" t="s">
        <v>393</v>
      </c>
      <c r="K343" s="28" t="s">
        <v>682</v>
      </c>
      <c r="L343" s="12" t="s">
        <v>652</v>
      </c>
      <c r="M343" s="12" t="s">
        <v>653</v>
      </c>
      <c r="N343" s="12" t="s">
        <v>629</v>
      </c>
      <c r="O343" s="26" t="s">
        <v>2459</v>
      </c>
      <c r="P343" s="26" t="s">
        <v>2460</v>
      </c>
      <c r="Q343" s="25" t="s">
        <v>646</v>
      </c>
      <c r="R343" s="26" t="s">
        <v>2461</v>
      </c>
      <c r="S343" s="15" t="s">
        <v>2462</v>
      </c>
      <c r="T343" s="52">
        <v>0</v>
      </c>
      <c r="U343" s="22" t="s">
        <v>2463</v>
      </c>
      <c r="V343" s="18" t="str">
        <f>+Sitio_Publico[[#This Row],[idcoleccion]]&amp;"-"&amp;Sitio_Publico[[#This Row],[id]]</f>
        <v>000-342</v>
      </c>
      <c r="W343" s="18">
        <f>+VLOOKUP(Sitio_Publico[[#This Row],[territorio]],Estructura!$AE$4:$AH$1067,4,0)</f>
        <v>30010107</v>
      </c>
      <c r="X343" s="18" t="str">
        <f>+VLOOKUP(Sitio_Publico[[#This Row],[tema]],Estructura!$G$4:$J$532,4,0)</f>
        <v>T-16</v>
      </c>
      <c r="Y343" s="18" t="str">
        <f>+VLOOKUP(Sitio_Publico[[#This Row],[contenido]],Estructura!$L$4:$O$473,4,0)</f>
        <v>C-8</v>
      </c>
      <c r="Z343" s="18" t="str">
        <f>+VLOOKUP(Sitio_Publico[[#This Row],[Filtro Integrado]],Estructura!$U$4:$W$529,3,0)</f>
        <v>FI-0</v>
      </c>
      <c r="AA343" s="18" t="str">
        <f>+VLOOKUP(Sitio_Publico[[#This Row],[Muestra]],Estructura!$Y$4:$AB$483,4,0)</f>
        <v>M-00067</v>
      </c>
    </row>
    <row r="344" spans="1:27" ht="48" x14ac:dyDescent="0.3">
      <c r="A344" s="16">
        <f t="shared" si="5"/>
        <v>343</v>
      </c>
      <c r="B344" s="47" t="s">
        <v>15118</v>
      </c>
      <c r="C344" s="13" t="s">
        <v>622</v>
      </c>
      <c r="D344" s="13" t="s">
        <v>623</v>
      </c>
      <c r="E344" s="44">
        <v>7201</v>
      </c>
      <c r="F344" s="13" t="s">
        <v>666</v>
      </c>
      <c r="G344" s="23" t="s">
        <v>639</v>
      </c>
      <c r="H344" s="42" t="s">
        <v>458</v>
      </c>
      <c r="I344" s="28" t="s">
        <v>142</v>
      </c>
      <c r="J344" s="12" t="s">
        <v>393</v>
      </c>
      <c r="K344" s="28" t="s">
        <v>888</v>
      </c>
      <c r="L344" s="12" t="s">
        <v>652</v>
      </c>
      <c r="M344" s="12" t="s">
        <v>704</v>
      </c>
      <c r="N344" s="12" t="s">
        <v>629</v>
      </c>
      <c r="O344" s="26" t="s">
        <v>2464</v>
      </c>
      <c r="P344" s="26" t="s">
        <v>2465</v>
      </c>
      <c r="Q344" s="25" t="s">
        <v>646</v>
      </c>
      <c r="R344" s="26" t="s">
        <v>2466</v>
      </c>
      <c r="S344" s="15" t="s">
        <v>2467</v>
      </c>
      <c r="T344" s="52">
        <v>0</v>
      </c>
      <c r="U344" s="22" t="s">
        <v>2468</v>
      </c>
      <c r="V344" s="18" t="str">
        <f>+Sitio_Publico[[#This Row],[idcoleccion]]&amp;"-"&amp;Sitio_Publico[[#This Row],[id]]</f>
        <v>000-343</v>
      </c>
      <c r="W344" s="18">
        <f>+VLOOKUP(Sitio_Publico[[#This Row],[territorio]],Estructura!$AE$4:$AH$1067,4,0)</f>
        <v>30007201</v>
      </c>
      <c r="X344" s="18" t="str">
        <f>+VLOOKUP(Sitio_Publico[[#This Row],[tema]],Estructura!$G$4:$J$532,4,0)</f>
        <v>T-15</v>
      </c>
      <c r="Y344" s="18" t="str">
        <f>+VLOOKUP(Sitio_Publico[[#This Row],[contenido]],Estructura!$L$4:$O$473,4,0)</f>
        <v>C-8</v>
      </c>
      <c r="Z344" s="18" t="str">
        <f>+VLOOKUP(Sitio_Publico[[#This Row],[Filtro Integrado]],Estructura!$U$4:$W$529,3,0)</f>
        <v>FI-0</v>
      </c>
      <c r="AA344" s="18" t="str">
        <f>+VLOOKUP(Sitio_Publico[[#This Row],[Muestra]],Estructura!$Y$4:$AB$483,4,0)</f>
        <v>M-00082</v>
      </c>
    </row>
    <row r="345" spans="1:27" ht="48" x14ac:dyDescent="0.3">
      <c r="A345" s="16">
        <f t="shared" si="5"/>
        <v>344</v>
      </c>
      <c r="B345" s="47" t="s">
        <v>15118</v>
      </c>
      <c r="C345" s="13" t="s">
        <v>622</v>
      </c>
      <c r="D345" s="13" t="s">
        <v>623</v>
      </c>
      <c r="E345" s="44">
        <v>7401</v>
      </c>
      <c r="F345" s="13" t="s">
        <v>624</v>
      </c>
      <c r="G345" s="23" t="s">
        <v>639</v>
      </c>
      <c r="H345" s="42" t="s">
        <v>458</v>
      </c>
      <c r="I345" s="28" t="s">
        <v>154</v>
      </c>
      <c r="J345" s="12" t="s">
        <v>393</v>
      </c>
      <c r="K345" s="28" t="s">
        <v>739</v>
      </c>
      <c r="L345" s="12" t="s">
        <v>652</v>
      </c>
      <c r="M345" s="12" t="s">
        <v>704</v>
      </c>
      <c r="N345" s="12" t="s">
        <v>629</v>
      </c>
      <c r="O345" s="26" t="s">
        <v>2469</v>
      </c>
      <c r="P345" s="26" t="s">
        <v>2470</v>
      </c>
      <c r="Q345" s="25" t="s">
        <v>646</v>
      </c>
      <c r="R345" s="26" t="s">
        <v>2471</v>
      </c>
      <c r="S345" s="15" t="s">
        <v>2472</v>
      </c>
      <c r="T345" s="52">
        <v>0</v>
      </c>
      <c r="U345" s="22" t="s">
        <v>2473</v>
      </c>
      <c r="V345" s="18" t="str">
        <f>+Sitio_Publico[[#This Row],[idcoleccion]]&amp;"-"&amp;Sitio_Publico[[#This Row],[id]]</f>
        <v>000-344</v>
      </c>
      <c r="W345" s="18">
        <f>+VLOOKUP(Sitio_Publico[[#This Row],[territorio]],Estructura!$AE$4:$AH$1067,4,0)</f>
        <v>30007401</v>
      </c>
      <c r="X345" s="18" t="str">
        <f>+VLOOKUP(Sitio_Publico[[#This Row],[tema]],Estructura!$G$4:$J$532,4,0)</f>
        <v>T-13</v>
      </c>
      <c r="Y345" s="18" t="str">
        <f>+VLOOKUP(Sitio_Publico[[#This Row],[contenido]],Estructura!$L$4:$O$473,4,0)</f>
        <v>C-8</v>
      </c>
      <c r="Z345" s="18" t="str">
        <f>+VLOOKUP(Sitio_Publico[[#This Row],[Filtro Integrado]],Estructura!$U$4:$W$529,3,0)</f>
        <v>FI-0</v>
      </c>
      <c r="AA345" s="18" t="str">
        <f>+VLOOKUP(Sitio_Publico[[#This Row],[Muestra]],Estructura!$Y$4:$AB$483,4,0)</f>
        <v>M-00073</v>
      </c>
    </row>
    <row r="346" spans="1:27" ht="48" x14ac:dyDescent="0.3">
      <c r="A346" s="16">
        <f t="shared" si="5"/>
        <v>345</v>
      </c>
      <c r="B346" s="47" t="s">
        <v>15118</v>
      </c>
      <c r="C346" s="13" t="s">
        <v>622</v>
      </c>
      <c r="D346" s="13" t="s">
        <v>623</v>
      </c>
      <c r="E346" s="44">
        <v>1405</v>
      </c>
      <c r="F346" s="13" t="s">
        <v>767</v>
      </c>
      <c r="G346" s="23" t="s">
        <v>639</v>
      </c>
      <c r="H346" s="42" t="s">
        <v>458</v>
      </c>
      <c r="I346" s="28" t="s">
        <v>32</v>
      </c>
      <c r="J346" s="12" t="s">
        <v>393</v>
      </c>
      <c r="K346" s="28" t="s">
        <v>780</v>
      </c>
      <c r="L346" s="12" t="s">
        <v>652</v>
      </c>
      <c r="M346" s="12" t="s">
        <v>781</v>
      </c>
      <c r="N346" s="12" t="s">
        <v>629</v>
      </c>
      <c r="O346" s="26" t="s">
        <v>2474</v>
      </c>
      <c r="P346" s="26" t="s">
        <v>2475</v>
      </c>
      <c r="Q346" s="25" t="s">
        <v>646</v>
      </c>
      <c r="R346" s="26" t="s">
        <v>2476</v>
      </c>
      <c r="S346" s="15" t="s">
        <v>2477</v>
      </c>
      <c r="T346" s="52">
        <v>0</v>
      </c>
      <c r="U346" s="22" t="s">
        <v>2478</v>
      </c>
      <c r="V346" s="18" t="str">
        <f>+Sitio_Publico[[#This Row],[idcoleccion]]&amp;"-"&amp;Sitio_Publico[[#This Row],[id]]</f>
        <v>000-345</v>
      </c>
      <c r="W346" s="18">
        <f>+VLOOKUP(Sitio_Publico[[#This Row],[territorio]],Estructura!$AE$4:$AH$1067,4,0)</f>
        <v>30001405</v>
      </c>
      <c r="X346" s="18" t="str">
        <f>+VLOOKUP(Sitio_Publico[[#This Row],[tema]],Estructura!$G$4:$J$532,4,0)</f>
        <v>T-19</v>
      </c>
      <c r="Y346" s="18" t="str">
        <f>+VLOOKUP(Sitio_Publico[[#This Row],[contenido]],Estructura!$L$4:$O$473,4,0)</f>
        <v>C-8</v>
      </c>
      <c r="Z346" s="18" t="str">
        <f>+VLOOKUP(Sitio_Publico[[#This Row],[Filtro Integrado]],Estructura!$U$4:$W$529,3,0)</f>
        <v>FI-0</v>
      </c>
      <c r="AA346" s="18" t="str">
        <f>+VLOOKUP(Sitio_Publico[[#This Row],[Muestra]],Estructura!$Y$4:$AB$483,4,0)</f>
        <v>M-00076</v>
      </c>
    </row>
    <row r="347" spans="1:27" ht="48" x14ac:dyDescent="0.3">
      <c r="A347" s="16">
        <f t="shared" si="5"/>
        <v>346</v>
      </c>
      <c r="B347" s="47" t="s">
        <v>15118</v>
      </c>
      <c r="C347" s="13" t="s">
        <v>622</v>
      </c>
      <c r="D347" s="13" t="s">
        <v>623</v>
      </c>
      <c r="E347" s="44">
        <v>13113</v>
      </c>
      <c r="F347" s="13" t="s">
        <v>681</v>
      </c>
      <c r="G347" s="23" t="s">
        <v>625</v>
      </c>
      <c r="H347" s="42" t="s">
        <v>458</v>
      </c>
      <c r="I347" s="28" t="s">
        <v>309</v>
      </c>
      <c r="J347" s="12" t="s">
        <v>393</v>
      </c>
      <c r="K347" s="28" t="s">
        <v>682</v>
      </c>
      <c r="L347" s="12" t="s">
        <v>627</v>
      </c>
      <c r="M347" s="12" t="s">
        <v>628</v>
      </c>
      <c r="N347" s="12" t="s">
        <v>629</v>
      </c>
      <c r="O347" s="26" t="s">
        <v>2479</v>
      </c>
      <c r="P347" s="26" t="s">
        <v>2480</v>
      </c>
      <c r="Q347" s="25" t="s">
        <v>646</v>
      </c>
      <c r="R347" s="26" t="s">
        <v>2481</v>
      </c>
      <c r="S347" s="15" t="s">
        <v>2482</v>
      </c>
      <c r="T347" s="52">
        <v>0</v>
      </c>
      <c r="U347" s="22" t="s">
        <v>2483</v>
      </c>
      <c r="V347" s="18" t="str">
        <f>+Sitio_Publico[[#This Row],[idcoleccion]]&amp;"-"&amp;Sitio_Publico[[#This Row],[id]]</f>
        <v>000-346</v>
      </c>
      <c r="W347" s="18">
        <f>+VLOOKUP(Sitio_Publico[[#This Row],[territorio]],Estructura!$AE$4:$AH$1067,4,0)</f>
        <v>30013113</v>
      </c>
      <c r="X347" s="18" t="str">
        <f>+VLOOKUP(Sitio_Publico[[#This Row],[tema]],Estructura!$G$4:$J$532,4,0)</f>
        <v>T-16</v>
      </c>
      <c r="Y347" s="18" t="str">
        <f>+VLOOKUP(Sitio_Publico[[#This Row],[contenido]],Estructura!$L$4:$O$473,4,0)</f>
        <v>C-7</v>
      </c>
      <c r="Z347" s="18" t="str">
        <f>+VLOOKUP(Sitio_Publico[[#This Row],[Filtro Integrado]],Estructura!$U$4:$W$529,3,0)</f>
        <v>FI-0</v>
      </c>
      <c r="AA347" s="18" t="str">
        <f>+VLOOKUP(Sitio_Publico[[#This Row],[Muestra]],Estructura!$Y$4:$AB$483,4,0)</f>
        <v>M-00067</v>
      </c>
    </row>
    <row r="348" spans="1:27" ht="48" x14ac:dyDescent="0.3">
      <c r="A348" s="16">
        <f t="shared" si="5"/>
        <v>347</v>
      </c>
      <c r="B348" s="47" t="s">
        <v>15118</v>
      </c>
      <c r="C348" s="13" t="s">
        <v>622</v>
      </c>
      <c r="D348" s="13" t="s">
        <v>623</v>
      </c>
      <c r="E348" s="44">
        <v>3202</v>
      </c>
      <c r="F348" s="13" t="s">
        <v>688</v>
      </c>
      <c r="G348" s="23" t="s">
        <v>625</v>
      </c>
      <c r="H348" s="42" t="s">
        <v>458</v>
      </c>
      <c r="I348" s="28" t="s">
        <v>45</v>
      </c>
      <c r="J348" s="12" t="s">
        <v>393</v>
      </c>
      <c r="K348" s="28" t="s">
        <v>726</v>
      </c>
      <c r="L348" s="12" t="s">
        <v>627</v>
      </c>
      <c r="M348" s="12" t="s">
        <v>628</v>
      </c>
      <c r="N348" s="12" t="s">
        <v>629</v>
      </c>
      <c r="O348" s="26" t="s">
        <v>2484</v>
      </c>
      <c r="P348" s="26" t="s">
        <v>2485</v>
      </c>
      <c r="Q348" s="25" t="s">
        <v>646</v>
      </c>
      <c r="R348" s="26" t="s">
        <v>2486</v>
      </c>
      <c r="S348" s="15" t="s">
        <v>2487</v>
      </c>
      <c r="T348" s="52">
        <v>0</v>
      </c>
      <c r="U348" s="22" t="s">
        <v>2488</v>
      </c>
      <c r="V348" s="18" t="str">
        <f>+Sitio_Publico[[#This Row],[idcoleccion]]&amp;"-"&amp;Sitio_Publico[[#This Row],[id]]</f>
        <v>000-347</v>
      </c>
      <c r="W348" s="18">
        <f>+VLOOKUP(Sitio_Publico[[#This Row],[territorio]],Estructura!$AE$4:$AH$1067,4,0)</f>
        <v>30003202</v>
      </c>
      <c r="X348" s="18" t="str">
        <f>+VLOOKUP(Sitio_Publico[[#This Row],[tema]],Estructura!$G$4:$J$532,4,0)</f>
        <v>T-17</v>
      </c>
      <c r="Y348" s="18" t="str">
        <f>+VLOOKUP(Sitio_Publico[[#This Row],[contenido]],Estructura!$L$4:$O$473,4,0)</f>
        <v>C-7</v>
      </c>
      <c r="Z348" s="18" t="str">
        <f>+VLOOKUP(Sitio_Publico[[#This Row],[Filtro Integrado]],Estructura!$U$4:$W$529,3,0)</f>
        <v>FI-0</v>
      </c>
      <c r="AA348" s="18" t="str">
        <f>+VLOOKUP(Sitio_Publico[[#This Row],[Muestra]],Estructura!$Y$4:$AB$483,4,0)</f>
        <v>M-00071</v>
      </c>
    </row>
    <row r="349" spans="1:27" ht="48" x14ac:dyDescent="0.3">
      <c r="A349" s="16">
        <f t="shared" si="5"/>
        <v>348</v>
      </c>
      <c r="B349" s="47" t="s">
        <v>15118</v>
      </c>
      <c r="C349" s="13" t="s">
        <v>622</v>
      </c>
      <c r="D349" s="13" t="s">
        <v>623</v>
      </c>
      <c r="E349" s="44">
        <v>15202</v>
      </c>
      <c r="F349" s="13" t="s">
        <v>767</v>
      </c>
      <c r="G349" s="23" t="s">
        <v>639</v>
      </c>
      <c r="H349" s="42" t="s">
        <v>458</v>
      </c>
      <c r="I349" s="28" t="s">
        <v>362</v>
      </c>
      <c r="J349" s="12" t="s">
        <v>393</v>
      </c>
      <c r="K349" s="28" t="s">
        <v>780</v>
      </c>
      <c r="L349" s="12" t="s">
        <v>652</v>
      </c>
      <c r="M349" s="12" t="s">
        <v>781</v>
      </c>
      <c r="N349" s="12" t="s">
        <v>629</v>
      </c>
      <c r="O349" s="26" t="s">
        <v>2489</v>
      </c>
      <c r="P349" s="26" t="s">
        <v>2490</v>
      </c>
      <c r="Q349" s="25" t="s">
        <v>646</v>
      </c>
      <c r="R349" s="26" t="s">
        <v>2491</v>
      </c>
      <c r="S349" s="15" t="s">
        <v>2492</v>
      </c>
      <c r="T349" s="52">
        <v>0</v>
      </c>
      <c r="U349" s="22" t="s">
        <v>2493</v>
      </c>
      <c r="V349" s="18" t="str">
        <f>+Sitio_Publico[[#This Row],[idcoleccion]]&amp;"-"&amp;Sitio_Publico[[#This Row],[id]]</f>
        <v>000-348</v>
      </c>
      <c r="W349" s="18">
        <f>+VLOOKUP(Sitio_Publico[[#This Row],[territorio]],Estructura!$AE$4:$AH$1067,4,0)</f>
        <v>30015202</v>
      </c>
      <c r="X349" s="18" t="str">
        <f>+VLOOKUP(Sitio_Publico[[#This Row],[tema]],Estructura!$G$4:$J$532,4,0)</f>
        <v>T-19</v>
      </c>
      <c r="Y349" s="18" t="str">
        <f>+VLOOKUP(Sitio_Publico[[#This Row],[contenido]],Estructura!$L$4:$O$473,4,0)</f>
        <v>C-8</v>
      </c>
      <c r="Z349" s="18" t="str">
        <f>+VLOOKUP(Sitio_Publico[[#This Row],[Filtro Integrado]],Estructura!$U$4:$W$529,3,0)</f>
        <v>FI-0</v>
      </c>
      <c r="AA349" s="18" t="str">
        <f>+VLOOKUP(Sitio_Publico[[#This Row],[Muestra]],Estructura!$Y$4:$AB$483,4,0)</f>
        <v>M-00076</v>
      </c>
    </row>
    <row r="350" spans="1:27" ht="40.799999999999997" x14ac:dyDescent="0.3">
      <c r="A350" s="16">
        <f t="shared" si="5"/>
        <v>349</v>
      </c>
      <c r="B350" s="47" t="s">
        <v>15118</v>
      </c>
      <c r="C350" s="13" t="s">
        <v>622</v>
      </c>
      <c r="D350" s="13" t="s">
        <v>623</v>
      </c>
      <c r="E350" s="44">
        <v>13103</v>
      </c>
      <c r="F350" s="13" t="s">
        <v>814</v>
      </c>
      <c r="G350" s="23" t="s">
        <v>710</v>
      </c>
      <c r="H350" s="42" t="s">
        <v>458</v>
      </c>
      <c r="I350" s="28" t="s">
        <v>299</v>
      </c>
      <c r="J350" s="12" t="s">
        <v>393</v>
      </c>
      <c r="K350" s="28" t="s">
        <v>815</v>
      </c>
      <c r="L350" s="12" t="s">
        <v>712</v>
      </c>
      <c r="M350" s="12" t="s">
        <v>713</v>
      </c>
      <c r="N350" s="12" t="s">
        <v>714</v>
      </c>
      <c r="O350" s="26" t="s">
        <v>2494</v>
      </c>
      <c r="P350" s="26" t="s">
        <v>2495</v>
      </c>
      <c r="Q350" s="25" t="s">
        <v>646</v>
      </c>
      <c r="R350" s="26" t="s">
        <v>2496</v>
      </c>
      <c r="S350" s="15" t="s">
        <v>2497</v>
      </c>
      <c r="T350" s="52">
        <v>0</v>
      </c>
      <c r="U350" s="22" t="s">
        <v>2498</v>
      </c>
      <c r="V350" s="18" t="str">
        <f>+Sitio_Publico[[#This Row],[idcoleccion]]&amp;"-"&amp;Sitio_Publico[[#This Row],[id]]</f>
        <v>000-349</v>
      </c>
      <c r="W350" s="18">
        <f>+VLOOKUP(Sitio_Publico[[#This Row],[territorio]],Estructura!$AE$4:$AH$1067,4,0)</f>
        <v>30013103</v>
      </c>
      <c r="X350" s="18" t="str">
        <f>+VLOOKUP(Sitio_Publico[[#This Row],[tema]],Estructura!$G$4:$J$532,4,0)</f>
        <v>T-20</v>
      </c>
      <c r="Y350" s="18" t="str">
        <f>+VLOOKUP(Sitio_Publico[[#This Row],[contenido]],Estructura!$L$4:$O$473,4,0)</f>
        <v>C-9</v>
      </c>
      <c r="Z350" s="18" t="str">
        <f>+VLOOKUP(Sitio_Publico[[#This Row],[Filtro Integrado]],Estructura!$U$4:$W$529,3,0)</f>
        <v>FI-0</v>
      </c>
      <c r="AA350" s="18" t="str">
        <f>+VLOOKUP(Sitio_Publico[[#This Row],[Muestra]],Estructura!$Y$4:$AB$483,4,0)</f>
        <v>M-00079</v>
      </c>
    </row>
    <row r="351" spans="1:27" ht="48" x14ac:dyDescent="0.3">
      <c r="A351" s="16">
        <f t="shared" si="5"/>
        <v>350</v>
      </c>
      <c r="B351" s="47" t="s">
        <v>15118</v>
      </c>
      <c r="C351" s="13" t="s">
        <v>622</v>
      </c>
      <c r="D351" s="13" t="s">
        <v>623</v>
      </c>
      <c r="E351" s="44">
        <v>5303</v>
      </c>
      <c r="F351" s="13" t="s">
        <v>681</v>
      </c>
      <c r="G351" s="23" t="s">
        <v>639</v>
      </c>
      <c r="H351" s="42" t="s">
        <v>458</v>
      </c>
      <c r="I351" s="28" t="s">
        <v>72</v>
      </c>
      <c r="J351" s="12" t="s">
        <v>393</v>
      </c>
      <c r="K351" s="28" t="s">
        <v>682</v>
      </c>
      <c r="L351" s="12" t="s">
        <v>652</v>
      </c>
      <c r="M351" s="12" t="s">
        <v>653</v>
      </c>
      <c r="N351" s="12" t="s">
        <v>629</v>
      </c>
      <c r="O351" s="26" t="s">
        <v>2499</v>
      </c>
      <c r="P351" s="26" t="s">
        <v>2500</v>
      </c>
      <c r="Q351" s="25" t="s">
        <v>646</v>
      </c>
      <c r="R351" s="26" t="s">
        <v>2501</v>
      </c>
      <c r="S351" s="15" t="s">
        <v>2502</v>
      </c>
      <c r="T351" s="52">
        <v>0</v>
      </c>
      <c r="U351" s="22" t="s">
        <v>2503</v>
      </c>
      <c r="V351" s="18" t="str">
        <f>+Sitio_Publico[[#This Row],[idcoleccion]]&amp;"-"&amp;Sitio_Publico[[#This Row],[id]]</f>
        <v>000-350</v>
      </c>
      <c r="W351" s="18">
        <f>+VLOOKUP(Sitio_Publico[[#This Row],[territorio]],Estructura!$AE$4:$AH$1067,4,0)</f>
        <v>30005303</v>
      </c>
      <c r="X351" s="18" t="str">
        <f>+VLOOKUP(Sitio_Publico[[#This Row],[tema]],Estructura!$G$4:$J$532,4,0)</f>
        <v>T-16</v>
      </c>
      <c r="Y351" s="18" t="str">
        <f>+VLOOKUP(Sitio_Publico[[#This Row],[contenido]],Estructura!$L$4:$O$473,4,0)</f>
        <v>C-8</v>
      </c>
      <c r="Z351" s="18" t="str">
        <f>+VLOOKUP(Sitio_Publico[[#This Row],[Filtro Integrado]],Estructura!$U$4:$W$529,3,0)</f>
        <v>FI-0</v>
      </c>
      <c r="AA351" s="18" t="str">
        <f>+VLOOKUP(Sitio_Publico[[#This Row],[Muestra]],Estructura!$Y$4:$AB$483,4,0)</f>
        <v>M-00067</v>
      </c>
    </row>
    <row r="352" spans="1:27" ht="48" x14ac:dyDescent="0.3">
      <c r="A352" s="16">
        <f t="shared" si="5"/>
        <v>351</v>
      </c>
      <c r="B352" s="47" t="s">
        <v>15118</v>
      </c>
      <c r="C352" s="13" t="s">
        <v>622</v>
      </c>
      <c r="D352" s="13" t="s">
        <v>623</v>
      </c>
      <c r="E352" s="44">
        <v>13120</v>
      </c>
      <c r="F352" s="13" t="s">
        <v>681</v>
      </c>
      <c r="G352" s="23" t="s">
        <v>639</v>
      </c>
      <c r="H352" s="42" t="s">
        <v>458</v>
      </c>
      <c r="I352" s="28" t="s">
        <v>316</v>
      </c>
      <c r="J352" s="12" t="s">
        <v>393</v>
      </c>
      <c r="K352" s="28" t="s">
        <v>841</v>
      </c>
      <c r="L352" s="12" t="s">
        <v>652</v>
      </c>
      <c r="M352" s="12" t="s">
        <v>704</v>
      </c>
      <c r="N352" s="12" t="s">
        <v>629</v>
      </c>
      <c r="O352" s="26" t="s">
        <v>2504</v>
      </c>
      <c r="P352" s="26" t="s">
        <v>2505</v>
      </c>
      <c r="Q352" s="25" t="s">
        <v>646</v>
      </c>
      <c r="R352" s="26" t="s">
        <v>2506</v>
      </c>
      <c r="S352" s="15" t="s">
        <v>2507</v>
      </c>
      <c r="T352" s="52">
        <v>0</v>
      </c>
      <c r="U352" s="22" t="s">
        <v>2508</v>
      </c>
      <c r="V352" s="18" t="str">
        <f>+Sitio_Publico[[#This Row],[idcoleccion]]&amp;"-"&amp;Sitio_Publico[[#This Row],[id]]</f>
        <v>000-351</v>
      </c>
      <c r="W352" s="18">
        <f>+VLOOKUP(Sitio_Publico[[#This Row],[territorio]],Estructura!$AE$4:$AH$1067,4,0)</f>
        <v>30013120</v>
      </c>
      <c r="X352" s="18" t="str">
        <f>+VLOOKUP(Sitio_Publico[[#This Row],[tema]],Estructura!$G$4:$J$532,4,0)</f>
        <v>T-16</v>
      </c>
      <c r="Y352" s="18" t="str">
        <f>+VLOOKUP(Sitio_Publico[[#This Row],[contenido]],Estructura!$L$4:$O$473,4,0)</f>
        <v>C-8</v>
      </c>
      <c r="Z352" s="18" t="str">
        <f>+VLOOKUP(Sitio_Publico[[#This Row],[Filtro Integrado]],Estructura!$U$4:$W$529,3,0)</f>
        <v>FI-0</v>
      </c>
      <c r="AA352" s="18" t="str">
        <f>+VLOOKUP(Sitio_Publico[[#This Row],[Muestra]],Estructura!$Y$4:$AB$483,4,0)</f>
        <v>M-00080</v>
      </c>
    </row>
    <row r="353" spans="1:27" ht="48" x14ac:dyDescent="0.3">
      <c r="A353" s="16">
        <f t="shared" si="5"/>
        <v>352</v>
      </c>
      <c r="B353" s="47" t="s">
        <v>15118</v>
      </c>
      <c r="C353" s="13" t="s">
        <v>622</v>
      </c>
      <c r="D353" s="13" t="s">
        <v>623</v>
      </c>
      <c r="E353" s="44">
        <v>5</v>
      </c>
      <c r="F353" s="13" t="s">
        <v>666</v>
      </c>
      <c r="G353" s="23" t="s">
        <v>639</v>
      </c>
      <c r="H353" s="42" t="s">
        <v>457</v>
      </c>
      <c r="I353" s="28" t="s">
        <v>368</v>
      </c>
      <c r="J353" s="12" t="s">
        <v>393</v>
      </c>
      <c r="K353" s="28" t="s">
        <v>888</v>
      </c>
      <c r="L353" s="12" t="s">
        <v>652</v>
      </c>
      <c r="M353" s="12" t="s">
        <v>704</v>
      </c>
      <c r="N353" s="12" t="s">
        <v>629</v>
      </c>
      <c r="O353" s="26" t="s">
        <v>2509</v>
      </c>
      <c r="P353" s="26" t="s">
        <v>2510</v>
      </c>
      <c r="Q353" s="25" t="s">
        <v>646</v>
      </c>
      <c r="R353" s="26" t="s">
        <v>2511</v>
      </c>
      <c r="S353" s="15" t="s">
        <v>2512</v>
      </c>
      <c r="T353" s="52">
        <v>0</v>
      </c>
      <c r="U353" s="22" t="s">
        <v>2513</v>
      </c>
      <c r="V353" s="18" t="str">
        <f>+Sitio_Publico[[#This Row],[idcoleccion]]&amp;"-"&amp;Sitio_Publico[[#This Row],[id]]</f>
        <v>000-352</v>
      </c>
      <c r="W353" s="18">
        <f>+VLOOKUP(Sitio_Publico[[#This Row],[territorio]],Estructura!$AE$4:$AH$1067,4,0)</f>
        <v>20000005</v>
      </c>
      <c r="X353" s="18" t="str">
        <f>+VLOOKUP(Sitio_Publico[[#This Row],[tema]],Estructura!$G$4:$J$532,4,0)</f>
        <v>T-15</v>
      </c>
      <c r="Y353" s="18" t="str">
        <f>+VLOOKUP(Sitio_Publico[[#This Row],[contenido]],Estructura!$L$4:$O$473,4,0)</f>
        <v>C-8</v>
      </c>
      <c r="Z353" s="18" t="str">
        <f>+VLOOKUP(Sitio_Publico[[#This Row],[Filtro Integrado]],Estructura!$U$4:$W$529,3,0)</f>
        <v>FI-0</v>
      </c>
      <c r="AA353" s="18" t="str">
        <f>+VLOOKUP(Sitio_Publico[[#This Row],[Muestra]],Estructura!$Y$4:$AB$483,4,0)</f>
        <v>M-00082</v>
      </c>
    </row>
    <row r="354" spans="1:27" ht="48" x14ac:dyDescent="0.3">
      <c r="A354" s="16">
        <f t="shared" si="5"/>
        <v>353</v>
      </c>
      <c r="B354" s="47" t="s">
        <v>15118</v>
      </c>
      <c r="C354" s="13" t="s">
        <v>622</v>
      </c>
      <c r="D354" s="13" t="s">
        <v>623</v>
      </c>
      <c r="E354" s="44">
        <v>5401</v>
      </c>
      <c r="F354" s="13" t="s">
        <v>666</v>
      </c>
      <c r="G354" s="23" t="s">
        <v>625</v>
      </c>
      <c r="H354" s="42" t="s">
        <v>458</v>
      </c>
      <c r="I354" s="28" t="s">
        <v>74</v>
      </c>
      <c r="J354" s="12" t="s">
        <v>393</v>
      </c>
      <c r="K354" s="28" t="s">
        <v>667</v>
      </c>
      <c r="L354" s="12" t="s">
        <v>627</v>
      </c>
      <c r="M354" s="12" t="s">
        <v>668</v>
      </c>
      <c r="N354" s="12" t="s">
        <v>629</v>
      </c>
      <c r="O354" s="26" t="s">
        <v>2514</v>
      </c>
      <c r="P354" s="26" t="s">
        <v>2515</v>
      </c>
      <c r="Q354" s="25" t="s">
        <v>646</v>
      </c>
      <c r="R354" s="26" t="s">
        <v>2516</v>
      </c>
      <c r="S354" s="15" t="s">
        <v>2517</v>
      </c>
      <c r="T354" s="52">
        <v>0</v>
      </c>
      <c r="U354" s="22" t="s">
        <v>2518</v>
      </c>
      <c r="V354" s="18" t="str">
        <f>+Sitio_Publico[[#This Row],[idcoleccion]]&amp;"-"&amp;Sitio_Publico[[#This Row],[id]]</f>
        <v>000-353</v>
      </c>
      <c r="W354" s="18">
        <f>+VLOOKUP(Sitio_Publico[[#This Row],[territorio]],Estructura!$AE$4:$AH$1067,4,0)</f>
        <v>30005401</v>
      </c>
      <c r="X354" s="18" t="str">
        <f>+VLOOKUP(Sitio_Publico[[#This Row],[tema]],Estructura!$G$4:$J$532,4,0)</f>
        <v>T-15</v>
      </c>
      <c r="Y354" s="18" t="str">
        <f>+VLOOKUP(Sitio_Publico[[#This Row],[contenido]],Estructura!$L$4:$O$473,4,0)</f>
        <v>C-7</v>
      </c>
      <c r="Z354" s="18" t="str">
        <f>+VLOOKUP(Sitio_Publico[[#This Row],[Filtro Integrado]],Estructura!$U$4:$W$529,3,0)</f>
        <v>FI-0</v>
      </c>
      <c r="AA354" s="18" t="str">
        <f>+VLOOKUP(Sitio_Publico[[#This Row],[Muestra]],Estructura!$Y$4:$AB$483,4,0)</f>
        <v>M-00066</v>
      </c>
    </row>
    <row r="355" spans="1:27" ht="48" x14ac:dyDescent="0.3">
      <c r="A355" s="16">
        <f t="shared" si="5"/>
        <v>354</v>
      </c>
      <c r="B355" s="47" t="s">
        <v>15118</v>
      </c>
      <c r="C355" s="13" t="s">
        <v>622</v>
      </c>
      <c r="D355" s="13" t="s">
        <v>623</v>
      </c>
      <c r="E355" s="44">
        <v>5504</v>
      </c>
      <c r="F355" s="13" t="s">
        <v>767</v>
      </c>
      <c r="G355" s="23" t="s">
        <v>639</v>
      </c>
      <c r="H355" s="42" t="s">
        <v>458</v>
      </c>
      <c r="I355" s="28" t="s">
        <v>82</v>
      </c>
      <c r="J355" s="12" t="s">
        <v>393</v>
      </c>
      <c r="K355" s="28" t="s">
        <v>780</v>
      </c>
      <c r="L355" s="12" t="s">
        <v>652</v>
      </c>
      <c r="M355" s="12" t="s">
        <v>781</v>
      </c>
      <c r="N355" s="12" t="s">
        <v>629</v>
      </c>
      <c r="O355" s="26" t="s">
        <v>2519</v>
      </c>
      <c r="P355" s="26" t="s">
        <v>2520</v>
      </c>
      <c r="Q355" s="25" t="s">
        <v>646</v>
      </c>
      <c r="R355" s="26" t="s">
        <v>2521</v>
      </c>
      <c r="S355" s="15" t="s">
        <v>2522</v>
      </c>
      <c r="T355" s="52">
        <v>0</v>
      </c>
      <c r="U355" s="22" t="s">
        <v>2523</v>
      </c>
      <c r="V355" s="18" t="str">
        <f>+Sitio_Publico[[#This Row],[idcoleccion]]&amp;"-"&amp;Sitio_Publico[[#This Row],[id]]</f>
        <v>000-354</v>
      </c>
      <c r="W355" s="18">
        <f>+VLOOKUP(Sitio_Publico[[#This Row],[territorio]],Estructura!$AE$4:$AH$1067,4,0)</f>
        <v>30005504</v>
      </c>
      <c r="X355" s="18" t="str">
        <f>+VLOOKUP(Sitio_Publico[[#This Row],[tema]],Estructura!$G$4:$J$532,4,0)</f>
        <v>T-19</v>
      </c>
      <c r="Y355" s="18" t="str">
        <f>+VLOOKUP(Sitio_Publico[[#This Row],[contenido]],Estructura!$L$4:$O$473,4,0)</f>
        <v>C-8</v>
      </c>
      <c r="Z355" s="18" t="str">
        <f>+VLOOKUP(Sitio_Publico[[#This Row],[Filtro Integrado]],Estructura!$U$4:$W$529,3,0)</f>
        <v>FI-0</v>
      </c>
      <c r="AA355" s="18" t="str">
        <f>+VLOOKUP(Sitio_Publico[[#This Row],[Muestra]],Estructura!$Y$4:$AB$483,4,0)</f>
        <v>M-00076</v>
      </c>
    </row>
    <row r="356" spans="1:27" ht="48" x14ac:dyDescent="0.3">
      <c r="A356" s="16">
        <f t="shared" si="5"/>
        <v>355</v>
      </c>
      <c r="B356" s="47" t="s">
        <v>15118</v>
      </c>
      <c r="C356" s="13" t="s">
        <v>622</v>
      </c>
      <c r="D356" s="13" t="s">
        <v>623</v>
      </c>
      <c r="E356" s="44">
        <v>13105</v>
      </c>
      <c r="F356" s="13" t="s">
        <v>767</v>
      </c>
      <c r="G356" s="23" t="s">
        <v>625</v>
      </c>
      <c r="H356" s="42" t="s">
        <v>458</v>
      </c>
      <c r="I356" s="28" t="s">
        <v>301</v>
      </c>
      <c r="J356" s="12" t="s">
        <v>393</v>
      </c>
      <c r="K356" s="28" t="s">
        <v>780</v>
      </c>
      <c r="L356" s="12" t="s">
        <v>627</v>
      </c>
      <c r="M356" s="12" t="s">
        <v>781</v>
      </c>
      <c r="N356" s="12" t="s">
        <v>629</v>
      </c>
      <c r="O356" s="26" t="s">
        <v>2524</v>
      </c>
      <c r="P356" s="26" t="s">
        <v>2525</v>
      </c>
      <c r="Q356" s="25" t="s">
        <v>646</v>
      </c>
      <c r="R356" s="26" t="s">
        <v>2526</v>
      </c>
      <c r="S356" s="15" t="s">
        <v>2527</v>
      </c>
      <c r="T356" s="52">
        <v>0</v>
      </c>
      <c r="U356" s="22" t="s">
        <v>2528</v>
      </c>
      <c r="V356" s="18" t="str">
        <f>+Sitio_Publico[[#This Row],[idcoleccion]]&amp;"-"&amp;Sitio_Publico[[#This Row],[id]]</f>
        <v>000-355</v>
      </c>
      <c r="W356" s="18">
        <f>+VLOOKUP(Sitio_Publico[[#This Row],[territorio]],Estructura!$AE$4:$AH$1067,4,0)</f>
        <v>30013105</v>
      </c>
      <c r="X356" s="18" t="str">
        <f>+VLOOKUP(Sitio_Publico[[#This Row],[tema]],Estructura!$G$4:$J$532,4,0)</f>
        <v>T-19</v>
      </c>
      <c r="Y356" s="18" t="str">
        <f>+VLOOKUP(Sitio_Publico[[#This Row],[contenido]],Estructura!$L$4:$O$473,4,0)</f>
        <v>C-7</v>
      </c>
      <c r="Z356" s="18" t="str">
        <f>+VLOOKUP(Sitio_Publico[[#This Row],[Filtro Integrado]],Estructura!$U$4:$W$529,3,0)</f>
        <v>FI-0</v>
      </c>
      <c r="AA356" s="18" t="str">
        <f>+VLOOKUP(Sitio_Publico[[#This Row],[Muestra]],Estructura!$Y$4:$AB$483,4,0)</f>
        <v>M-00076</v>
      </c>
    </row>
    <row r="357" spans="1:27" ht="48" x14ac:dyDescent="0.3">
      <c r="A357" s="16">
        <f t="shared" si="5"/>
        <v>356</v>
      </c>
      <c r="B357" s="47" t="s">
        <v>15118</v>
      </c>
      <c r="C357" s="13" t="s">
        <v>622</v>
      </c>
      <c r="D357" s="13" t="s">
        <v>623</v>
      </c>
      <c r="E357" s="44">
        <v>6109</v>
      </c>
      <c r="F357" s="13" t="s">
        <v>688</v>
      </c>
      <c r="G357" s="23" t="s">
        <v>639</v>
      </c>
      <c r="H357" s="42" t="s">
        <v>458</v>
      </c>
      <c r="I357" s="28" t="s">
        <v>108</v>
      </c>
      <c r="J357" s="12" t="s">
        <v>393</v>
      </c>
      <c r="K357" s="28" t="s">
        <v>689</v>
      </c>
      <c r="L357" s="12" t="s">
        <v>652</v>
      </c>
      <c r="M357" s="12" t="s">
        <v>690</v>
      </c>
      <c r="N357" s="12" t="s">
        <v>629</v>
      </c>
      <c r="O357" s="26" t="s">
        <v>2529</v>
      </c>
      <c r="P357" s="26" t="s">
        <v>2530</v>
      </c>
      <c r="Q357" s="25" t="s">
        <v>646</v>
      </c>
      <c r="R357" s="26" t="s">
        <v>2531</v>
      </c>
      <c r="S357" s="15" t="s">
        <v>2532</v>
      </c>
      <c r="T357" s="52">
        <v>0</v>
      </c>
      <c r="U357" s="22" t="s">
        <v>2533</v>
      </c>
      <c r="V357" s="18" t="str">
        <f>+Sitio_Publico[[#This Row],[idcoleccion]]&amp;"-"&amp;Sitio_Publico[[#This Row],[id]]</f>
        <v>000-356</v>
      </c>
      <c r="W357" s="18">
        <f>+VLOOKUP(Sitio_Publico[[#This Row],[territorio]],Estructura!$AE$4:$AH$1067,4,0)</f>
        <v>30006109</v>
      </c>
      <c r="X357" s="18" t="str">
        <f>+VLOOKUP(Sitio_Publico[[#This Row],[tema]],Estructura!$G$4:$J$532,4,0)</f>
        <v>T-17</v>
      </c>
      <c r="Y357" s="18" t="str">
        <f>+VLOOKUP(Sitio_Publico[[#This Row],[contenido]],Estructura!$L$4:$O$473,4,0)</f>
        <v>C-8</v>
      </c>
      <c r="Z357" s="18" t="str">
        <f>+VLOOKUP(Sitio_Publico[[#This Row],[Filtro Integrado]],Estructura!$U$4:$W$529,3,0)</f>
        <v>FI-0</v>
      </c>
      <c r="AA357" s="18" t="str">
        <f>+VLOOKUP(Sitio_Publico[[#This Row],[Muestra]],Estructura!$Y$4:$AB$483,4,0)</f>
        <v>M-00068</v>
      </c>
    </row>
    <row r="358" spans="1:27" ht="48" x14ac:dyDescent="0.3">
      <c r="A358" s="16">
        <f t="shared" si="5"/>
        <v>357</v>
      </c>
      <c r="B358" s="47" t="s">
        <v>15118</v>
      </c>
      <c r="C358" s="13" t="s">
        <v>622</v>
      </c>
      <c r="D358" s="13" t="s">
        <v>623</v>
      </c>
      <c r="E358" s="44">
        <v>14</v>
      </c>
      <c r="F358" s="13" t="s">
        <v>666</v>
      </c>
      <c r="G358" s="23" t="s">
        <v>639</v>
      </c>
      <c r="H358" s="42" t="s">
        <v>457</v>
      </c>
      <c r="I358" s="28" t="s">
        <v>377</v>
      </c>
      <c r="J358" s="12" t="s">
        <v>393</v>
      </c>
      <c r="K358" s="28" t="s">
        <v>667</v>
      </c>
      <c r="L358" s="12" t="s">
        <v>1299</v>
      </c>
      <c r="M358" s="12" t="s">
        <v>668</v>
      </c>
      <c r="N358" s="12" t="s">
        <v>629</v>
      </c>
      <c r="O358" s="26" t="s">
        <v>2534</v>
      </c>
      <c r="P358" s="26" t="s">
        <v>2535</v>
      </c>
      <c r="Q358" s="25" t="s">
        <v>1359</v>
      </c>
      <c r="R358" s="26" t="s">
        <v>2536</v>
      </c>
      <c r="S358" s="15" t="s">
        <v>2537</v>
      </c>
      <c r="T358" s="52">
        <v>0</v>
      </c>
      <c r="U358" s="22" t="s">
        <v>2538</v>
      </c>
      <c r="V358" s="18" t="str">
        <f>+Sitio_Publico[[#This Row],[idcoleccion]]&amp;"-"&amp;Sitio_Publico[[#This Row],[id]]</f>
        <v>000-357</v>
      </c>
      <c r="W358" s="18">
        <f>+VLOOKUP(Sitio_Publico[[#This Row],[territorio]],Estructura!$AE$4:$AH$1067,4,0)</f>
        <v>20000014</v>
      </c>
      <c r="X358" s="18" t="str">
        <f>+VLOOKUP(Sitio_Publico[[#This Row],[tema]],Estructura!$G$4:$J$532,4,0)</f>
        <v>T-15</v>
      </c>
      <c r="Y358" s="18" t="str">
        <f>+VLOOKUP(Sitio_Publico[[#This Row],[contenido]],Estructura!$L$4:$O$473,4,0)</f>
        <v>C-8</v>
      </c>
      <c r="Z358" s="18" t="str">
        <f>+VLOOKUP(Sitio_Publico[[#This Row],[Filtro Integrado]],Estructura!$U$4:$W$529,3,0)</f>
        <v>FI-0</v>
      </c>
      <c r="AA358" s="18" t="str">
        <f>+VLOOKUP(Sitio_Publico[[#This Row],[Muestra]],Estructura!$Y$4:$AB$483,4,0)</f>
        <v>M-00066</v>
      </c>
    </row>
    <row r="359" spans="1:27" ht="48" x14ac:dyDescent="0.3">
      <c r="A359" s="16">
        <f t="shared" si="5"/>
        <v>358</v>
      </c>
      <c r="B359" s="47" t="s">
        <v>15118</v>
      </c>
      <c r="C359" s="13" t="s">
        <v>622</v>
      </c>
      <c r="D359" s="13" t="s">
        <v>623</v>
      </c>
      <c r="E359" s="44">
        <v>9105</v>
      </c>
      <c r="F359" s="13" t="s">
        <v>666</v>
      </c>
      <c r="G359" s="23" t="s">
        <v>625</v>
      </c>
      <c r="H359" s="42" t="s">
        <v>458</v>
      </c>
      <c r="I359" s="28" t="s">
        <v>220</v>
      </c>
      <c r="J359" s="12" t="s">
        <v>393</v>
      </c>
      <c r="K359" s="28" t="s">
        <v>745</v>
      </c>
      <c r="L359" s="12" t="s">
        <v>627</v>
      </c>
      <c r="M359" s="12" t="s">
        <v>628</v>
      </c>
      <c r="N359" s="12" t="s">
        <v>629</v>
      </c>
      <c r="O359" s="26" t="s">
        <v>2539</v>
      </c>
      <c r="P359" s="26" t="s">
        <v>2540</v>
      </c>
      <c r="Q359" s="25" t="s">
        <v>646</v>
      </c>
      <c r="R359" s="26" t="s">
        <v>2541</v>
      </c>
      <c r="S359" s="15" t="s">
        <v>2542</v>
      </c>
      <c r="T359" s="52">
        <v>0</v>
      </c>
      <c r="U359" s="22" t="s">
        <v>2543</v>
      </c>
      <c r="V359" s="18" t="str">
        <f>+Sitio_Publico[[#This Row],[idcoleccion]]&amp;"-"&amp;Sitio_Publico[[#This Row],[id]]</f>
        <v>000-358</v>
      </c>
      <c r="W359" s="18">
        <f>+VLOOKUP(Sitio_Publico[[#This Row],[territorio]],Estructura!$AE$4:$AH$1067,4,0)</f>
        <v>30009105</v>
      </c>
      <c r="X359" s="18" t="str">
        <f>+VLOOKUP(Sitio_Publico[[#This Row],[tema]],Estructura!$G$4:$J$532,4,0)</f>
        <v>T-15</v>
      </c>
      <c r="Y359" s="18" t="str">
        <f>+VLOOKUP(Sitio_Publico[[#This Row],[contenido]],Estructura!$L$4:$O$473,4,0)</f>
        <v>C-7</v>
      </c>
      <c r="Z359" s="18" t="str">
        <f>+VLOOKUP(Sitio_Publico[[#This Row],[Filtro Integrado]],Estructura!$U$4:$W$529,3,0)</f>
        <v>FI-0</v>
      </c>
      <c r="AA359" s="18" t="str">
        <f>+VLOOKUP(Sitio_Publico[[#This Row],[Muestra]],Estructura!$Y$4:$AB$483,4,0)</f>
        <v>M-00074</v>
      </c>
    </row>
    <row r="360" spans="1:27" ht="51" x14ac:dyDescent="0.3">
      <c r="A360" s="16">
        <f t="shared" si="5"/>
        <v>359</v>
      </c>
      <c r="B360" s="47" t="s">
        <v>15118</v>
      </c>
      <c r="C360" s="13" t="s">
        <v>622</v>
      </c>
      <c r="D360" s="13" t="s">
        <v>623</v>
      </c>
      <c r="E360" s="44">
        <v>10106</v>
      </c>
      <c r="F360" s="13" t="s">
        <v>624</v>
      </c>
      <c r="G360" s="23" t="s">
        <v>625</v>
      </c>
      <c r="H360" s="42" t="s">
        <v>458</v>
      </c>
      <c r="I360" s="28" t="s">
        <v>253</v>
      </c>
      <c r="J360" s="12" t="s">
        <v>393</v>
      </c>
      <c r="K360" s="28" t="s">
        <v>626</v>
      </c>
      <c r="L360" s="12" t="s">
        <v>627</v>
      </c>
      <c r="M360" s="12" t="s">
        <v>628</v>
      </c>
      <c r="N360" s="12" t="s">
        <v>629</v>
      </c>
      <c r="O360" s="26" t="s">
        <v>2544</v>
      </c>
      <c r="P360" s="26" t="s">
        <v>2545</v>
      </c>
      <c r="Q360" s="25" t="s">
        <v>632</v>
      </c>
      <c r="R360" s="26" t="s">
        <v>2546</v>
      </c>
      <c r="S360" s="15" t="s">
        <v>2547</v>
      </c>
      <c r="T360" s="52">
        <v>0</v>
      </c>
      <c r="U360" s="22" t="s">
        <v>2548</v>
      </c>
      <c r="V360" s="18" t="str">
        <f>+Sitio_Publico[[#This Row],[idcoleccion]]&amp;"-"&amp;Sitio_Publico[[#This Row],[id]]</f>
        <v>000-359</v>
      </c>
      <c r="W360" s="18">
        <f>+VLOOKUP(Sitio_Publico[[#This Row],[territorio]],Estructura!$AE$4:$AH$1067,4,0)</f>
        <v>30010106</v>
      </c>
      <c r="X360" s="18" t="str">
        <f>+VLOOKUP(Sitio_Publico[[#This Row],[tema]],Estructura!$G$4:$J$532,4,0)</f>
        <v>T-13</v>
      </c>
      <c r="Y360" s="18" t="str">
        <f>+VLOOKUP(Sitio_Publico[[#This Row],[contenido]],Estructura!$L$4:$O$473,4,0)</f>
        <v>C-7</v>
      </c>
      <c r="Z360" s="18" t="str">
        <f>+VLOOKUP(Sitio_Publico[[#This Row],[Filtro Integrado]],Estructura!$U$4:$W$529,3,0)</f>
        <v>FI-0</v>
      </c>
      <c r="AA360" s="18" t="str">
        <f>+VLOOKUP(Sitio_Publico[[#This Row],[Muestra]],Estructura!$Y$4:$AB$483,4,0)</f>
        <v>M-00063</v>
      </c>
    </row>
    <row r="361" spans="1:27" ht="72" x14ac:dyDescent="0.3">
      <c r="A361" s="16">
        <f t="shared" si="5"/>
        <v>360</v>
      </c>
      <c r="B361" s="47" t="s">
        <v>15118</v>
      </c>
      <c r="C361" s="13" t="s">
        <v>622</v>
      </c>
      <c r="D361" s="13" t="s">
        <v>623</v>
      </c>
      <c r="E361" s="44">
        <v>10202</v>
      </c>
      <c r="F361" s="13" t="s">
        <v>624</v>
      </c>
      <c r="G361" s="23" t="s">
        <v>639</v>
      </c>
      <c r="H361" s="42" t="s">
        <v>458</v>
      </c>
      <c r="I361" s="28" t="s">
        <v>258</v>
      </c>
      <c r="J361" s="12" t="s">
        <v>393</v>
      </c>
      <c r="K361" s="28" t="s">
        <v>626</v>
      </c>
      <c r="L361" s="12" t="s">
        <v>652</v>
      </c>
      <c r="M361" s="12" t="s">
        <v>1170</v>
      </c>
      <c r="N361" s="12" t="s">
        <v>629</v>
      </c>
      <c r="O361" s="26" t="s">
        <v>2549</v>
      </c>
      <c r="P361" s="26" t="s">
        <v>2550</v>
      </c>
      <c r="Q361" s="25" t="s">
        <v>646</v>
      </c>
      <c r="R361" s="26" t="s">
        <v>2551</v>
      </c>
      <c r="S361" s="15" t="s">
        <v>2552</v>
      </c>
      <c r="T361" s="52">
        <v>0</v>
      </c>
      <c r="U361" s="22" t="s">
        <v>2553</v>
      </c>
      <c r="V361" s="18" t="str">
        <f>+Sitio_Publico[[#This Row],[idcoleccion]]&amp;"-"&amp;Sitio_Publico[[#This Row],[id]]</f>
        <v>000-360</v>
      </c>
      <c r="W361" s="18">
        <f>+VLOOKUP(Sitio_Publico[[#This Row],[territorio]],Estructura!$AE$4:$AH$1067,4,0)</f>
        <v>30010202</v>
      </c>
      <c r="X361" s="18" t="str">
        <f>+VLOOKUP(Sitio_Publico[[#This Row],[tema]],Estructura!$G$4:$J$532,4,0)</f>
        <v>T-13</v>
      </c>
      <c r="Y361" s="18" t="str">
        <f>+VLOOKUP(Sitio_Publico[[#This Row],[contenido]],Estructura!$L$4:$O$473,4,0)</f>
        <v>C-8</v>
      </c>
      <c r="Z361" s="18" t="str">
        <f>+VLOOKUP(Sitio_Publico[[#This Row],[Filtro Integrado]],Estructura!$U$4:$W$529,3,0)</f>
        <v>FI-0</v>
      </c>
      <c r="AA361" s="18" t="str">
        <f>+VLOOKUP(Sitio_Publico[[#This Row],[Muestra]],Estructura!$Y$4:$AB$483,4,0)</f>
        <v>M-00063</v>
      </c>
    </row>
    <row r="362" spans="1:27" ht="48" x14ac:dyDescent="0.3">
      <c r="A362" s="16">
        <f t="shared" si="5"/>
        <v>361</v>
      </c>
      <c r="B362" s="47" t="s">
        <v>15118</v>
      </c>
      <c r="C362" s="13" t="s">
        <v>622</v>
      </c>
      <c r="D362" s="13" t="s">
        <v>623</v>
      </c>
      <c r="E362" s="44">
        <v>16107</v>
      </c>
      <c r="F362" s="13" t="s">
        <v>666</v>
      </c>
      <c r="G362" s="23" t="s">
        <v>625</v>
      </c>
      <c r="H362" s="42" t="s">
        <v>458</v>
      </c>
      <c r="I362" s="28" t="s">
        <v>207</v>
      </c>
      <c r="J362" s="12" t="s">
        <v>393</v>
      </c>
      <c r="K362" s="28" t="s">
        <v>745</v>
      </c>
      <c r="L362" s="12" t="s">
        <v>627</v>
      </c>
      <c r="M362" s="12" t="s">
        <v>628</v>
      </c>
      <c r="N362" s="12" t="s">
        <v>629</v>
      </c>
      <c r="O362" s="26" t="s">
        <v>2554</v>
      </c>
      <c r="P362" s="26" t="s">
        <v>2555</v>
      </c>
      <c r="Q362" s="25" t="s">
        <v>646</v>
      </c>
      <c r="R362" s="26" t="s">
        <v>2556</v>
      </c>
      <c r="S362" s="15" t="s">
        <v>2557</v>
      </c>
      <c r="T362" s="52">
        <v>0</v>
      </c>
      <c r="U362" s="22" t="s">
        <v>2558</v>
      </c>
      <c r="V362" s="18" t="str">
        <f>+Sitio_Publico[[#This Row],[idcoleccion]]&amp;"-"&amp;Sitio_Publico[[#This Row],[id]]</f>
        <v>000-361</v>
      </c>
      <c r="W362" s="18">
        <f>+VLOOKUP(Sitio_Publico[[#This Row],[territorio]],Estructura!$AE$4:$AH$1067,4,0)</f>
        <v>30016107</v>
      </c>
      <c r="X362" s="18" t="str">
        <f>+VLOOKUP(Sitio_Publico[[#This Row],[tema]],Estructura!$G$4:$J$532,4,0)</f>
        <v>T-15</v>
      </c>
      <c r="Y362" s="18" t="str">
        <f>+VLOOKUP(Sitio_Publico[[#This Row],[contenido]],Estructura!$L$4:$O$473,4,0)</f>
        <v>C-7</v>
      </c>
      <c r="Z362" s="18" t="str">
        <f>+VLOOKUP(Sitio_Publico[[#This Row],[Filtro Integrado]],Estructura!$U$4:$W$529,3,0)</f>
        <v>FI-0</v>
      </c>
      <c r="AA362" s="18" t="str">
        <f>+VLOOKUP(Sitio_Publico[[#This Row],[Muestra]],Estructura!$Y$4:$AB$483,4,0)</f>
        <v>M-00074</v>
      </c>
    </row>
    <row r="363" spans="1:27" ht="48" x14ac:dyDescent="0.3">
      <c r="A363" s="16">
        <f t="shared" si="5"/>
        <v>362</v>
      </c>
      <c r="B363" s="47" t="s">
        <v>15118</v>
      </c>
      <c r="C363" s="13" t="s">
        <v>622</v>
      </c>
      <c r="D363" s="13" t="s">
        <v>623</v>
      </c>
      <c r="E363" s="44">
        <v>5702</v>
      </c>
      <c r="F363" s="13" t="s">
        <v>767</v>
      </c>
      <c r="G363" s="23" t="s">
        <v>625</v>
      </c>
      <c r="H363" s="42" t="s">
        <v>458</v>
      </c>
      <c r="I363" s="28" t="s">
        <v>91</v>
      </c>
      <c r="J363" s="12" t="s">
        <v>393</v>
      </c>
      <c r="K363" s="28" t="s">
        <v>780</v>
      </c>
      <c r="L363" s="12" t="s">
        <v>627</v>
      </c>
      <c r="M363" s="12" t="s">
        <v>781</v>
      </c>
      <c r="N363" s="12" t="s">
        <v>629</v>
      </c>
      <c r="O363" s="26" t="s">
        <v>2559</v>
      </c>
      <c r="P363" s="26" t="s">
        <v>2560</v>
      </c>
      <c r="Q363" s="25" t="s">
        <v>646</v>
      </c>
      <c r="R363" s="26" t="s">
        <v>2561</v>
      </c>
      <c r="S363" s="15" t="s">
        <v>2562</v>
      </c>
      <c r="T363" s="52">
        <v>0</v>
      </c>
      <c r="U363" s="22" t="s">
        <v>2563</v>
      </c>
      <c r="V363" s="18" t="str">
        <f>+Sitio_Publico[[#This Row],[idcoleccion]]&amp;"-"&amp;Sitio_Publico[[#This Row],[id]]</f>
        <v>000-362</v>
      </c>
      <c r="W363" s="18">
        <f>+VLOOKUP(Sitio_Publico[[#This Row],[territorio]],Estructura!$AE$4:$AH$1067,4,0)</f>
        <v>30005702</v>
      </c>
      <c r="X363" s="18" t="str">
        <f>+VLOOKUP(Sitio_Publico[[#This Row],[tema]],Estructura!$G$4:$J$532,4,0)</f>
        <v>T-19</v>
      </c>
      <c r="Y363" s="18" t="str">
        <f>+VLOOKUP(Sitio_Publico[[#This Row],[contenido]],Estructura!$L$4:$O$473,4,0)</f>
        <v>C-7</v>
      </c>
      <c r="Z363" s="18" t="str">
        <f>+VLOOKUP(Sitio_Publico[[#This Row],[Filtro Integrado]],Estructura!$U$4:$W$529,3,0)</f>
        <v>FI-0</v>
      </c>
      <c r="AA363" s="18" t="str">
        <f>+VLOOKUP(Sitio_Publico[[#This Row],[Muestra]],Estructura!$Y$4:$AB$483,4,0)</f>
        <v>M-00076</v>
      </c>
    </row>
    <row r="364" spans="1:27" ht="48" x14ac:dyDescent="0.3">
      <c r="A364" s="16">
        <f t="shared" si="5"/>
        <v>363</v>
      </c>
      <c r="B364" s="47" t="s">
        <v>15118</v>
      </c>
      <c r="C364" s="13" t="s">
        <v>622</v>
      </c>
      <c r="D364" s="13" t="s">
        <v>623</v>
      </c>
      <c r="E364" s="44">
        <v>5301</v>
      </c>
      <c r="F364" s="13" t="s">
        <v>688</v>
      </c>
      <c r="G364" s="23" t="s">
        <v>639</v>
      </c>
      <c r="H364" s="42" t="s">
        <v>458</v>
      </c>
      <c r="I364" s="28" t="s">
        <v>70</v>
      </c>
      <c r="J364" s="12" t="s">
        <v>393</v>
      </c>
      <c r="K364" s="28" t="s">
        <v>726</v>
      </c>
      <c r="L364" s="12" t="s">
        <v>652</v>
      </c>
      <c r="M364" s="12" t="s">
        <v>653</v>
      </c>
      <c r="N364" s="12" t="s">
        <v>629</v>
      </c>
      <c r="O364" s="26" t="s">
        <v>2564</v>
      </c>
      <c r="P364" s="26" t="s">
        <v>2565</v>
      </c>
      <c r="Q364" s="25" t="s">
        <v>646</v>
      </c>
      <c r="R364" s="26" t="s">
        <v>2566</v>
      </c>
      <c r="S364" s="15" t="s">
        <v>2567</v>
      </c>
      <c r="T364" s="52">
        <v>0</v>
      </c>
      <c r="U364" s="22" t="s">
        <v>2568</v>
      </c>
      <c r="V364" s="18" t="str">
        <f>+Sitio_Publico[[#This Row],[idcoleccion]]&amp;"-"&amp;Sitio_Publico[[#This Row],[id]]</f>
        <v>000-363</v>
      </c>
      <c r="W364" s="18">
        <f>+VLOOKUP(Sitio_Publico[[#This Row],[territorio]],Estructura!$AE$4:$AH$1067,4,0)</f>
        <v>30005301</v>
      </c>
      <c r="X364" s="18" t="str">
        <f>+VLOOKUP(Sitio_Publico[[#This Row],[tema]],Estructura!$G$4:$J$532,4,0)</f>
        <v>T-17</v>
      </c>
      <c r="Y364" s="18" t="str">
        <f>+VLOOKUP(Sitio_Publico[[#This Row],[contenido]],Estructura!$L$4:$O$473,4,0)</f>
        <v>C-8</v>
      </c>
      <c r="Z364" s="18" t="str">
        <f>+VLOOKUP(Sitio_Publico[[#This Row],[Filtro Integrado]],Estructura!$U$4:$W$529,3,0)</f>
        <v>FI-0</v>
      </c>
      <c r="AA364" s="18" t="str">
        <f>+VLOOKUP(Sitio_Publico[[#This Row],[Muestra]],Estructura!$Y$4:$AB$483,4,0)</f>
        <v>M-00071</v>
      </c>
    </row>
    <row r="365" spans="1:27" ht="51" x14ac:dyDescent="0.3">
      <c r="A365" s="16">
        <f t="shared" si="5"/>
        <v>364</v>
      </c>
      <c r="B365" s="47" t="s">
        <v>15118</v>
      </c>
      <c r="C365" s="13" t="s">
        <v>622</v>
      </c>
      <c r="D365" s="13" t="s">
        <v>623</v>
      </c>
      <c r="E365" s="44">
        <v>13129</v>
      </c>
      <c r="F365" s="13" t="s">
        <v>624</v>
      </c>
      <c r="G365" s="23" t="s">
        <v>625</v>
      </c>
      <c r="H365" s="42" t="s">
        <v>458</v>
      </c>
      <c r="I365" s="28" t="s">
        <v>324</v>
      </c>
      <c r="J365" s="12" t="s">
        <v>393</v>
      </c>
      <c r="K365" s="28" t="s">
        <v>651</v>
      </c>
      <c r="L365" s="12" t="s">
        <v>627</v>
      </c>
      <c r="M365" s="12" t="s">
        <v>653</v>
      </c>
      <c r="N365" s="12" t="s">
        <v>629</v>
      </c>
      <c r="O365" s="26" t="s">
        <v>2569</v>
      </c>
      <c r="P365" s="26" t="s">
        <v>2570</v>
      </c>
      <c r="Q365" s="25" t="s">
        <v>646</v>
      </c>
      <c r="R365" s="26" t="s">
        <v>2571</v>
      </c>
      <c r="S365" s="15" t="s">
        <v>2572</v>
      </c>
      <c r="T365" s="52">
        <v>0</v>
      </c>
      <c r="U365" s="22" t="s">
        <v>2573</v>
      </c>
      <c r="V365" s="18" t="str">
        <f>+Sitio_Publico[[#This Row],[idcoleccion]]&amp;"-"&amp;Sitio_Publico[[#This Row],[id]]</f>
        <v>000-364</v>
      </c>
      <c r="W365" s="18">
        <f>+VLOOKUP(Sitio_Publico[[#This Row],[territorio]],Estructura!$AE$4:$AH$1067,4,0)</f>
        <v>30013129</v>
      </c>
      <c r="X365" s="18" t="str">
        <f>+VLOOKUP(Sitio_Publico[[#This Row],[tema]],Estructura!$G$4:$J$532,4,0)</f>
        <v>T-13</v>
      </c>
      <c r="Y365" s="18" t="str">
        <f>+VLOOKUP(Sitio_Publico[[#This Row],[contenido]],Estructura!$L$4:$O$473,4,0)</f>
        <v>C-7</v>
      </c>
      <c r="Z365" s="18" t="str">
        <f>+VLOOKUP(Sitio_Publico[[#This Row],[Filtro Integrado]],Estructura!$U$4:$W$529,3,0)</f>
        <v>FI-0</v>
      </c>
      <c r="AA365" s="18" t="str">
        <f>+VLOOKUP(Sitio_Publico[[#This Row],[Muestra]],Estructura!$Y$4:$AB$483,4,0)</f>
        <v>M-00065</v>
      </c>
    </row>
    <row r="366" spans="1:27" ht="48" x14ac:dyDescent="0.3">
      <c r="A366" s="16">
        <f t="shared" si="5"/>
        <v>365</v>
      </c>
      <c r="B366" s="47" t="s">
        <v>15118</v>
      </c>
      <c r="C366" s="13" t="s">
        <v>622</v>
      </c>
      <c r="D366" s="13" t="s">
        <v>623</v>
      </c>
      <c r="E366" s="44">
        <v>14105</v>
      </c>
      <c r="F366" s="13" t="s">
        <v>666</v>
      </c>
      <c r="G366" s="23" t="s">
        <v>639</v>
      </c>
      <c r="H366" s="42" t="s">
        <v>458</v>
      </c>
      <c r="I366" s="28" t="s">
        <v>351</v>
      </c>
      <c r="J366" s="12" t="s">
        <v>393</v>
      </c>
      <c r="K366" s="28" t="s">
        <v>888</v>
      </c>
      <c r="L366" s="12" t="s">
        <v>652</v>
      </c>
      <c r="M366" s="12" t="s">
        <v>704</v>
      </c>
      <c r="N366" s="12" t="s">
        <v>629</v>
      </c>
      <c r="O366" s="26" t="s">
        <v>2574</v>
      </c>
      <c r="P366" s="26" t="s">
        <v>2575</v>
      </c>
      <c r="Q366" s="25" t="s">
        <v>646</v>
      </c>
      <c r="R366" s="26" t="s">
        <v>2576</v>
      </c>
      <c r="S366" s="15" t="s">
        <v>2577</v>
      </c>
      <c r="T366" s="52">
        <v>0</v>
      </c>
      <c r="U366" s="22" t="s">
        <v>2578</v>
      </c>
      <c r="V366" s="18" t="str">
        <f>+Sitio_Publico[[#This Row],[idcoleccion]]&amp;"-"&amp;Sitio_Publico[[#This Row],[id]]</f>
        <v>000-365</v>
      </c>
      <c r="W366" s="18">
        <f>+VLOOKUP(Sitio_Publico[[#This Row],[territorio]],Estructura!$AE$4:$AH$1067,4,0)</f>
        <v>30014105</v>
      </c>
      <c r="X366" s="18" t="str">
        <f>+VLOOKUP(Sitio_Publico[[#This Row],[tema]],Estructura!$G$4:$J$532,4,0)</f>
        <v>T-15</v>
      </c>
      <c r="Y366" s="18" t="str">
        <f>+VLOOKUP(Sitio_Publico[[#This Row],[contenido]],Estructura!$L$4:$O$473,4,0)</f>
        <v>C-8</v>
      </c>
      <c r="Z366" s="18" t="str">
        <f>+VLOOKUP(Sitio_Publico[[#This Row],[Filtro Integrado]],Estructura!$U$4:$W$529,3,0)</f>
        <v>FI-0</v>
      </c>
      <c r="AA366" s="18" t="str">
        <f>+VLOOKUP(Sitio_Publico[[#This Row],[Muestra]],Estructura!$Y$4:$AB$483,4,0)</f>
        <v>M-00082</v>
      </c>
    </row>
    <row r="367" spans="1:27" ht="48" x14ac:dyDescent="0.3">
      <c r="A367" s="16">
        <f t="shared" si="5"/>
        <v>366</v>
      </c>
      <c r="B367" s="47" t="s">
        <v>15118</v>
      </c>
      <c r="C367" s="13" t="s">
        <v>622</v>
      </c>
      <c r="D367" s="13" t="s">
        <v>623</v>
      </c>
      <c r="E367" s="44">
        <v>13125</v>
      </c>
      <c r="F367" s="13" t="s">
        <v>688</v>
      </c>
      <c r="G367" s="23" t="s">
        <v>625</v>
      </c>
      <c r="H367" s="42" t="s">
        <v>458</v>
      </c>
      <c r="I367" s="28" t="s">
        <v>321</v>
      </c>
      <c r="J367" s="12" t="s">
        <v>393</v>
      </c>
      <c r="K367" s="28" t="s">
        <v>726</v>
      </c>
      <c r="L367" s="12" t="s">
        <v>627</v>
      </c>
      <c r="M367" s="12" t="s">
        <v>628</v>
      </c>
      <c r="N367" s="12" t="s">
        <v>629</v>
      </c>
      <c r="O367" s="26" t="s">
        <v>2579</v>
      </c>
      <c r="P367" s="26" t="s">
        <v>2580</v>
      </c>
      <c r="Q367" s="25" t="s">
        <v>646</v>
      </c>
      <c r="R367" s="26" t="s">
        <v>2581</v>
      </c>
      <c r="S367" s="15" t="s">
        <v>2582</v>
      </c>
      <c r="T367" s="52">
        <v>0</v>
      </c>
      <c r="U367" s="22" t="s">
        <v>2583</v>
      </c>
      <c r="V367" s="18" t="str">
        <f>+Sitio_Publico[[#This Row],[idcoleccion]]&amp;"-"&amp;Sitio_Publico[[#This Row],[id]]</f>
        <v>000-366</v>
      </c>
      <c r="W367" s="18">
        <f>+VLOOKUP(Sitio_Publico[[#This Row],[territorio]],Estructura!$AE$4:$AH$1067,4,0)</f>
        <v>30013125</v>
      </c>
      <c r="X367" s="18" t="str">
        <f>+VLOOKUP(Sitio_Publico[[#This Row],[tema]],Estructura!$G$4:$J$532,4,0)</f>
        <v>T-17</v>
      </c>
      <c r="Y367" s="18" t="str">
        <f>+VLOOKUP(Sitio_Publico[[#This Row],[contenido]],Estructura!$L$4:$O$473,4,0)</f>
        <v>C-7</v>
      </c>
      <c r="Z367" s="18" t="str">
        <f>+VLOOKUP(Sitio_Publico[[#This Row],[Filtro Integrado]],Estructura!$U$4:$W$529,3,0)</f>
        <v>FI-0</v>
      </c>
      <c r="AA367" s="18" t="str">
        <f>+VLOOKUP(Sitio_Publico[[#This Row],[Muestra]],Estructura!$Y$4:$AB$483,4,0)</f>
        <v>M-00071</v>
      </c>
    </row>
    <row r="368" spans="1:27" ht="48" x14ac:dyDescent="0.3">
      <c r="A368" s="16">
        <f t="shared" si="5"/>
        <v>367</v>
      </c>
      <c r="B368" s="47" t="s">
        <v>15118</v>
      </c>
      <c r="C368" s="13" t="s">
        <v>622</v>
      </c>
      <c r="D368" s="13" t="s">
        <v>623</v>
      </c>
      <c r="E368" s="44">
        <v>5401</v>
      </c>
      <c r="F368" s="13" t="s">
        <v>688</v>
      </c>
      <c r="G368" s="23" t="s">
        <v>639</v>
      </c>
      <c r="H368" s="42" t="s">
        <v>458</v>
      </c>
      <c r="I368" s="28" t="s">
        <v>74</v>
      </c>
      <c r="J368" s="12" t="s">
        <v>393</v>
      </c>
      <c r="K368" s="28" t="s">
        <v>726</v>
      </c>
      <c r="L368" s="12" t="s">
        <v>652</v>
      </c>
      <c r="M368" s="12" t="s">
        <v>653</v>
      </c>
      <c r="N368" s="12" t="s">
        <v>629</v>
      </c>
      <c r="O368" s="26" t="s">
        <v>2584</v>
      </c>
      <c r="P368" s="26" t="s">
        <v>2585</v>
      </c>
      <c r="Q368" s="25" t="s">
        <v>646</v>
      </c>
      <c r="R368" s="26" t="s">
        <v>2586</v>
      </c>
      <c r="S368" s="15" t="s">
        <v>2587</v>
      </c>
      <c r="T368" s="52">
        <v>0</v>
      </c>
      <c r="U368" s="22" t="s">
        <v>2588</v>
      </c>
      <c r="V368" s="18" t="str">
        <f>+Sitio_Publico[[#This Row],[idcoleccion]]&amp;"-"&amp;Sitio_Publico[[#This Row],[id]]</f>
        <v>000-367</v>
      </c>
      <c r="W368" s="18">
        <f>+VLOOKUP(Sitio_Publico[[#This Row],[territorio]],Estructura!$AE$4:$AH$1067,4,0)</f>
        <v>30005401</v>
      </c>
      <c r="X368" s="18" t="str">
        <f>+VLOOKUP(Sitio_Publico[[#This Row],[tema]],Estructura!$G$4:$J$532,4,0)</f>
        <v>T-17</v>
      </c>
      <c r="Y368" s="18" t="str">
        <f>+VLOOKUP(Sitio_Publico[[#This Row],[contenido]],Estructura!$L$4:$O$473,4,0)</f>
        <v>C-8</v>
      </c>
      <c r="Z368" s="18" t="str">
        <f>+VLOOKUP(Sitio_Publico[[#This Row],[Filtro Integrado]],Estructura!$U$4:$W$529,3,0)</f>
        <v>FI-0</v>
      </c>
      <c r="AA368" s="18" t="str">
        <f>+VLOOKUP(Sitio_Publico[[#This Row],[Muestra]],Estructura!$Y$4:$AB$483,4,0)</f>
        <v>M-00071</v>
      </c>
    </row>
    <row r="369" spans="1:27" ht="48" x14ac:dyDescent="0.3">
      <c r="A369" s="16">
        <f t="shared" si="5"/>
        <v>368</v>
      </c>
      <c r="B369" s="47" t="s">
        <v>15118</v>
      </c>
      <c r="C369" s="13" t="s">
        <v>622</v>
      </c>
      <c r="D369" s="13" t="s">
        <v>623</v>
      </c>
      <c r="E369" s="44">
        <v>13126</v>
      </c>
      <c r="F369" s="13" t="s">
        <v>666</v>
      </c>
      <c r="G369" s="23" t="s">
        <v>625</v>
      </c>
      <c r="H369" s="42" t="s">
        <v>458</v>
      </c>
      <c r="I369" s="28" t="s">
        <v>322</v>
      </c>
      <c r="J369" s="12" t="s">
        <v>393</v>
      </c>
      <c r="K369" s="28" t="s">
        <v>667</v>
      </c>
      <c r="L369" s="12" t="s">
        <v>627</v>
      </c>
      <c r="M369" s="12" t="s">
        <v>668</v>
      </c>
      <c r="N369" s="12" t="s">
        <v>629</v>
      </c>
      <c r="O369" s="26" t="s">
        <v>2589</v>
      </c>
      <c r="P369" s="26" t="s">
        <v>2590</v>
      </c>
      <c r="Q369" s="25" t="s">
        <v>646</v>
      </c>
      <c r="R369" s="26" t="s">
        <v>2591</v>
      </c>
      <c r="S369" s="15" t="s">
        <v>2592</v>
      </c>
      <c r="T369" s="52">
        <v>0</v>
      </c>
      <c r="U369" s="22" t="s">
        <v>2593</v>
      </c>
      <c r="V369" s="18" t="str">
        <f>+Sitio_Publico[[#This Row],[idcoleccion]]&amp;"-"&amp;Sitio_Publico[[#This Row],[id]]</f>
        <v>000-368</v>
      </c>
      <c r="W369" s="18">
        <f>+VLOOKUP(Sitio_Publico[[#This Row],[territorio]],Estructura!$AE$4:$AH$1067,4,0)</f>
        <v>30013126</v>
      </c>
      <c r="X369" s="18" t="str">
        <f>+VLOOKUP(Sitio_Publico[[#This Row],[tema]],Estructura!$G$4:$J$532,4,0)</f>
        <v>T-15</v>
      </c>
      <c r="Y369" s="18" t="str">
        <f>+VLOOKUP(Sitio_Publico[[#This Row],[contenido]],Estructura!$L$4:$O$473,4,0)</f>
        <v>C-7</v>
      </c>
      <c r="Z369" s="18" t="str">
        <f>+VLOOKUP(Sitio_Publico[[#This Row],[Filtro Integrado]],Estructura!$U$4:$W$529,3,0)</f>
        <v>FI-0</v>
      </c>
      <c r="AA369" s="18" t="str">
        <f>+VLOOKUP(Sitio_Publico[[#This Row],[Muestra]],Estructura!$Y$4:$AB$483,4,0)</f>
        <v>M-00066</v>
      </c>
    </row>
    <row r="370" spans="1:27" ht="48" x14ac:dyDescent="0.3">
      <c r="A370" s="16">
        <f t="shared" si="5"/>
        <v>369</v>
      </c>
      <c r="B370" s="47" t="s">
        <v>15118</v>
      </c>
      <c r="C370" s="13" t="s">
        <v>637</v>
      </c>
      <c r="D370" s="13" t="s">
        <v>623</v>
      </c>
      <c r="E370" s="44">
        <v>270103003</v>
      </c>
      <c r="F370" s="13" t="s">
        <v>1393</v>
      </c>
      <c r="G370" s="23" t="s">
        <v>1394</v>
      </c>
      <c r="H370" s="42" t="s">
        <v>455</v>
      </c>
      <c r="I370" s="28" t="s">
        <v>14</v>
      </c>
      <c r="J370" s="12" t="s">
        <v>393</v>
      </c>
      <c r="K370" s="28" t="s">
        <v>1395</v>
      </c>
      <c r="L370" s="12" t="s">
        <v>641</v>
      </c>
      <c r="M370" s="12" t="s">
        <v>642</v>
      </c>
      <c r="N370" s="12" t="s">
        <v>643</v>
      </c>
      <c r="O370" s="26" t="s">
        <v>2594</v>
      </c>
      <c r="P370" s="26" t="s">
        <v>2595</v>
      </c>
      <c r="Q370" s="25" t="s">
        <v>646</v>
      </c>
      <c r="R370" s="26" t="s">
        <v>2596</v>
      </c>
      <c r="S370" s="15" t="s">
        <v>2597</v>
      </c>
      <c r="T370" s="52">
        <v>0</v>
      </c>
      <c r="U370" s="22" t="s">
        <v>2598</v>
      </c>
      <c r="V370" s="18" t="str">
        <f>+Sitio_Publico[[#This Row],[idcoleccion]]&amp;"-"&amp;Sitio_Publico[[#This Row],[id]]</f>
        <v>000-369</v>
      </c>
      <c r="W370" s="18">
        <f>+VLOOKUP(Sitio_Publico[[#This Row],[territorio]],Estructura!$AE$4:$AH$1067,4,0)</f>
        <v>10000000</v>
      </c>
      <c r="X370" s="18" t="str">
        <f>+VLOOKUP(Sitio_Publico[[#This Row],[tema]],Estructura!$G$4:$J$532,4,0)</f>
        <v>T-22</v>
      </c>
      <c r="Y370" s="18" t="str">
        <f>+VLOOKUP(Sitio_Publico[[#This Row],[contenido]],Estructura!$L$4:$O$473,4,0)</f>
        <v>C-12</v>
      </c>
      <c r="Z370" s="18" t="str">
        <f>+VLOOKUP(Sitio_Publico[[#This Row],[Filtro Integrado]],Estructura!$U$4:$W$529,3,0)</f>
        <v>FI-0</v>
      </c>
      <c r="AA370" s="18" t="str">
        <f>+VLOOKUP(Sitio_Publico[[#This Row],[Muestra]],Estructura!$Y$4:$AB$483,4,0)</f>
        <v>M-00091</v>
      </c>
    </row>
    <row r="371" spans="1:27" ht="72" x14ac:dyDescent="0.3">
      <c r="A371" s="16">
        <f t="shared" si="5"/>
        <v>370</v>
      </c>
      <c r="B371" s="47" t="s">
        <v>15118</v>
      </c>
      <c r="C371" s="13" t="s">
        <v>622</v>
      </c>
      <c r="D371" s="13" t="s">
        <v>623</v>
      </c>
      <c r="E371" s="44">
        <v>7307</v>
      </c>
      <c r="F371" s="13" t="s">
        <v>624</v>
      </c>
      <c r="G371" s="23" t="s">
        <v>639</v>
      </c>
      <c r="H371" s="42" t="s">
        <v>458</v>
      </c>
      <c r="I371" s="28" t="s">
        <v>151</v>
      </c>
      <c r="J371" s="12" t="s">
        <v>393</v>
      </c>
      <c r="K371" s="28" t="s">
        <v>626</v>
      </c>
      <c r="L371" s="12" t="s">
        <v>652</v>
      </c>
      <c r="M371" s="12" t="s">
        <v>1170</v>
      </c>
      <c r="N371" s="12" t="s">
        <v>629</v>
      </c>
      <c r="O371" s="26" t="s">
        <v>2599</v>
      </c>
      <c r="P371" s="26" t="s">
        <v>2600</v>
      </c>
      <c r="Q371" s="25" t="s">
        <v>646</v>
      </c>
      <c r="R371" s="26" t="s">
        <v>2601</v>
      </c>
      <c r="S371" s="15" t="s">
        <v>2602</v>
      </c>
      <c r="T371" s="52">
        <v>0</v>
      </c>
      <c r="U371" s="22" t="s">
        <v>2603</v>
      </c>
      <c r="V371" s="18" t="str">
        <f>+Sitio_Publico[[#This Row],[idcoleccion]]&amp;"-"&amp;Sitio_Publico[[#This Row],[id]]</f>
        <v>000-370</v>
      </c>
      <c r="W371" s="18">
        <f>+VLOOKUP(Sitio_Publico[[#This Row],[territorio]],Estructura!$AE$4:$AH$1067,4,0)</f>
        <v>30007307</v>
      </c>
      <c r="X371" s="18" t="str">
        <f>+VLOOKUP(Sitio_Publico[[#This Row],[tema]],Estructura!$G$4:$J$532,4,0)</f>
        <v>T-13</v>
      </c>
      <c r="Y371" s="18" t="str">
        <f>+VLOOKUP(Sitio_Publico[[#This Row],[contenido]],Estructura!$L$4:$O$473,4,0)</f>
        <v>C-8</v>
      </c>
      <c r="Z371" s="18" t="str">
        <f>+VLOOKUP(Sitio_Publico[[#This Row],[Filtro Integrado]],Estructura!$U$4:$W$529,3,0)</f>
        <v>FI-0</v>
      </c>
      <c r="AA371" s="18" t="str">
        <f>+VLOOKUP(Sitio_Publico[[#This Row],[Muestra]],Estructura!$Y$4:$AB$483,4,0)</f>
        <v>M-00063</v>
      </c>
    </row>
    <row r="372" spans="1:27" ht="40.799999999999997" x14ac:dyDescent="0.3">
      <c r="A372" s="16">
        <f t="shared" si="5"/>
        <v>371</v>
      </c>
      <c r="B372" s="47" t="s">
        <v>15118</v>
      </c>
      <c r="C372" s="13" t="s">
        <v>637</v>
      </c>
      <c r="D372" s="13" t="s">
        <v>623</v>
      </c>
      <c r="E372" s="44">
        <v>17</v>
      </c>
      <c r="F372" s="13" t="s">
        <v>638</v>
      </c>
      <c r="G372" s="23" t="s">
        <v>732</v>
      </c>
      <c r="H372" s="42" t="s">
        <v>458</v>
      </c>
      <c r="I372" s="28" t="s">
        <v>79</v>
      </c>
      <c r="J372" s="12" t="s">
        <v>393</v>
      </c>
      <c r="K372" s="28" t="s">
        <v>966</v>
      </c>
      <c r="L372" s="12" t="s">
        <v>641</v>
      </c>
      <c r="M372" s="12" t="s">
        <v>642</v>
      </c>
      <c r="N372" s="12" t="s">
        <v>643</v>
      </c>
      <c r="O372" s="26" t="s">
        <v>2604</v>
      </c>
      <c r="P372" s="26" t="s">
        <v>2605</v>
      </c>
      <c r="Q372" s="25" t="s">
        <v>646</v>
      </c>
      <c r="R372" s="26" t="s">
        <v>969</v>
      </c>
      <c r="S372" s="15" t="s">
        <v>2606</v>
      </c>
      <c r="T372" s="52">
        <v>0</v>
      </c>
      <c r="U372" s="22" t="s">
        <v>2607</v>
      </c>
      <c r="V372" s="18" t="str">
        <f>+Sitio_Publico[[#This Row],[idcoleccion]]&amp;"-"&amp;Sitio_Publico[[#This Row],[id]]</f>
        <v>000-371</v>
      </c>
      <c r="W372" s="18">
        <f>+VLOOKUP(Sitio_Publico[[#This Row],[territorio]],Estructura!$AE$4:$AH$1067,4,0)</f>
        <v>30005501</v>
      </c>
      <c r="X372" s="18" t="str">
        <f>+VLOOKUP(Sitio_Publico[[#This Row],[tema]],Estructura!$G$4:$J$532,4,0)</f>
        <v>T-14</v>
      </c>
      <c r="Y372" s="18" t="str">
        <f>+VLOOKUP(Sitio_Publico[[#This Row],[contenido]],Estructura!$L$4:$O$473,4,0)</f>
        <v>C-10</v>
      </c>
      <c r="Z372" s="18" t="str">
        <f>+VLOOKUP(Sitio_Publico[[#This Row],[Filtro Integrado]],Estructura!$U$4:$W$529,3,0)</f>
        <v>FI-0</v>
      </c>
      <c r="AA372" s="18" t="str">
        <f>+VLOOKUP(Sitio_Publico[[#This Row],[Muestra]],Estructura!$Y$4:$AB$483,4,0)</f>
        <v>M-00084</v>
      </c>
    </row>
    <row r="373" spans="1:27" ht="48" x14ac:dyDescent="0.3">
      <c r="A373" s="16">
        <f t="shared" si="5"/>
        <v>372</v>
      </c>
      <c r="B373" s="47" t="s">
        <v>15118</v>
      </c>
      <c r="C373" s="13" t="s">
        <v>622</v>
      </c>
      <c r="D373" s="13" t="s">
        <v>623</v>
      </c>
      <c r="E373" s="44">
        <v>2104</v>
      </c>
      <c r="F373" s="13" t="s">
        <v>688</v>
      </c>
      <c r="G373" s="23" t="s">
        <v>639</v>
      </c>
      <c r="H373" s="42" t="s">
        <v>458</v>
      </c>
      <c r="I373" s="28" t="s">
        <v>35</v>
      </c>
      <c r="J373" s="12" t="s">
        <v>393</v>
      </c>
      <c r="K373" s="28" t="s">
        <v>726</v>
      </c>
      <c r="L373" s="12" t="s">
        <v>652</v>
      </c>
      <c r="M373" s="12" t="s">
        <v>653</v>
      </c>
      <c r="N373" s="12" t="s">
        <v>629</v>
      </c>
      <c r="O373" s="26" t="s">
        <v>2608</v>
      </c>
      <c r="P373" s="26" t="s">
        <v>2609</v>
      </c>
      <c r="Q373" s="25" t="s">
        <v>646</v>
      </c>
      <c r="R373" s="26" t="s">
        <v>2610</v>
      </c>
      <c r="S373" s="15" t="s">
        <v>2611</v>
      </c>
      <c r="T373" s="52">
        <v>0</v>
      </c>
      <c r="U373" s="22" t="s">
        <v>2612</v>
      </c>
      <c r="V373" s="18" t="str">
        <f>+Sitio_Publico[[#This Row],[idcoleccion]]&amp;"-"&amp;Sitio_Publico[[#This Row],[id]]</f>
        <v>000-372</v>
      </c>
      <c r="W373" s="18">
        <f>+VLOOKUP(Sitio_Publico[[#This Row],[territorio]],Estructura!$AE$4:$AH$1067,4,0)</f>
        <v>30002104</v>
      </c>
      <c r="X373" s="18" t="str">
        <f>+VLOOKUP(Sitio_Publico[[#This Row],[tema]],Estructura!$G$4:$J$532,4,0)</f>
        <v>T-17</v>
      </c>
      <c r="Y373" s="18" t="str">
        <f>+VLOOKUP(Sitio_Publico[[#This Row],[contenido]],Estructura!$L$4:$O$473,4,0)</f>
        <v>C-8</v>
      </c>
      <c r="Z373" s="18" t="str">
        <f>+VLOOKUP(Sitio_Publico[[#This Row],[Filtro Integrado]],Estructura!$U$4:$W$529,3,0)</f>
        <v>FI-0</v>
      </c>
      <c r="AA373" s="18" t="str">
        <f>+VLOOKUP(Sitio_Publico[[#This Row],[Muestra]],Estructura!$Y$4:$AB$483,4,0)</f>
        <v>M-00071</v>
      </c>
    </row>
    <row r="374" spans="1:27" ht="40.799999999999997" x14ac:dyDescent="0.3">
      <c r="A374" s="16">
        <f t="shared" si="5"/>
        <v>373</v>
      </c>
      <c r="B374" s="47" t="s">
        <v>15118</v>
      </c>
      <c r="C374" s="13" t="s">
        <v>637</v>
      </c>
      <c r="D374" s="13" t="s">
        <v>623</v>
      </c>
      <c r="E374" s="44">
        <v>69</v>
      </c>
      <c r="F374" s="13" t="s">
        <v>638</v>
      </c>
      <c r="G374" s="23" t="s">
        <v>732</v>
      </c>
      <c r="H374" s="42" t="s">
        <v>458</v>
      </c>
      <c r="I374" s="28" t="s">
        <v>297</v>
      </c>
      <c r="J374" s="12" t="s">
        <v>393</v>
      </c>
      <c r="K374" s="28" t="s">
        <v>2613</v>
      </c>
      <c r="L374" s="12" t="s">
        <v>641</v>
      </c>
      <c r="M374" s="12" t="s">
        <v>642</v>
      </c>
      <c r="N374" s="12" t="s">
        <v>643</v>
      </c>
      <c r="O374" s="26" t="s">
        <v>2614</v>
      </c>
      <c r="P374" s="26" t="s">
        <v>2615</v>
      </c>
      <c r="Q374" s="25" t="s">
        <v>646</v>
      </c>
      <c r="R374" s="26" t="s">
        <v>1451</v>
      </c>
      <c r="S374" s="15" t="s">
        <v>2616</v>
      </c>
      <c r="T374" s="52">
        <v>0</v>
      </c>
      <c r="U374" s="22" t="s">
        <v>2617</v>
      </c>
      <c r="V374" s="18" t="str">
        <f>+Sitio_Publico[[#This Row],[idcoleccion]]&amp;"-"&amp;Sitio_Publico[[#This Row],[id]]</f>
        <v>000-373</v>
      </c>
      <c r="W374" s="18">
        <f>+VLOOKUP(Sitio_Publico[[#This Row],[territorio]],Estructura!$AE$4:$AH$1067,4,0)</f>
        <v>30013101</v>
      </c>
      <c r="X374" s="18" t="str">
        <f>+VLOOKUP(Sitio_Publico[[#This Row],[tema]],Estructura!$G$4:$J$532,4,0)</f>
        <v>T-14</v>
      </c>
      <c r="Y374" s="18" t="str">
        <f>+VLOOKUP(Sitio_Publico[[#This Row],[contenido]],Estructura!$L$4:$O$473,4,0)</f>
        <v>C-10</v>
      </c>
      <c r="Z374" s="18" t="str">
        <f>+VLOOKUP(Sitio_Publico[[#This Row],[Filtro Integrado]],Estructura!$U$4:$W$529,3,0)</f>
        <v>FI-0</v>
      </c>
      <c r="AA374" s="18" t="str">
        <f>+VLOOKUP(Sitio_Publico[[#This Row],[Muestra]],Estructura!$Y$4:$AB$483,4,0)</f>
        <v>M-000110</v>
      </c>
    </row>
    <row r="375" spans="1:27" ht="48" x14ac:dyDescent="0.3">
      <c r="A375" s="16">
        <f t="shared" si="5"/>
        <v>374</v>
      </c>
      <c r="B375" s="47" t="s">
        <v>15118</v>
      </c>
      <c r="C375" s="13" t="s">
        <v>622</v>
      </c>
      <c r="D375" s="13" t="s">
        <v>623</v>
      </c>
      <c r="E375" s="44">
        <v>6104</v>
      </c>
      <c r="F375" s="13" t="s">
        <v>681</v>
      </c>
      <c r="G375" s="23" t="s">
        <v>625</v>
      </c>
      <c r="H375" s="42" t="s">
        <v>458</v>
      </c>
      <c r="I375" s="28" t="s">
        <v>103</v>
      </c>
      <c r="J375" s="12" t="s">
        <v>393</v>
      </c>
      <c r="K375" s="28" t="s">
        <v>682</v>
      </c>
      <c r="L375" s="12" t="s">
        <v>627</v>
      </c>
      <c r="M375" s="12" t="s">
        <v>628</v>
      </c>
      <c r="N375" s="12" t="s">
        <v>629</v>
      </c>
      <c r="O375" s="26" t="s">
        <v>2618</v>
      </c>
      <c r="P375" s="26" t="s">
        <v>2619</v>
      </c>
      <c r="Q375" s="25" t="s">
        <v>646</v>
      </c>
      <c r="R375" s="26" t="s">
        <v>2620</v>
      </c>
      <c r="S375" s="15" t="s">
        <v>2621</v>
      </c>
      <c r="T375" s="52">
        <v>0</v>
      </c>
      <c r="U375" s="22" t="s">
        <v>2622</v>
      </c>
      <c r="V375" s="18" t="str">
        <f>+Sitio_Publico[[#This Row],[idcoleccion]]&amp;"-"&amp;Sitio_Publico[[#This Row],[id]]</f>
        <v>000-374</v>
      </c>
      <c r="W375" s="18">
        <f>+VLOOKUP(Sitio_Publico[[#This Row],[territorio]],Estructura!$AE$4:$AH$1067,4,0)</f>
        <v>30006104</v>
      </c>
      <c r="X375" s="18" t="str">
        <f>+VLOOKUP(Sitio_Publico[[#This Row],[tema]],Estructura!$G$4:$J$532,4,0)</f>
        <v>T-16</v>
      </c>
      <c r="Y375" s="18" t="str">
        <f>+VLOOKUP(Sitio_Publico[[#This Row],[contenido]],Estructura!$L$4:$O$473,4,0)</f>
        <v>C-7</v>
      </c>
      <c r="Z375" s="18" t="str">
        <f>+VLOOKUP(Sitio_Publico[[#This Row],[Filtro Integrado]],Estructura!$U$4:$W$529,3,0)</f>
        <v>FI-0</v>
      </c>
      <c r="AA375" s="18" t="str">
        <f>+VLOOKUP(Sitio_Publico[[#This Row],[Muestra]],Estructura!$Y$4:$AB$483,4,0)</f>
        <v>M-00067</v>
      </c>
    </row>
    <row r="376" spans="1:27" ht="48" x14ac:dyDescent="0.3">
      <c r="A376" s="16">
        <f t="shared" si="5"/>
        <v>375</v>
      </c>
      <c r="B376" s="47" t="s">
        <v>15118</v>
      </c>
      <c r="C376" s="13" t="s">
        <v>622</v>
      </c>
      <c r="D376" s="13" t="s">
        <v>623</v>
      </c>
      <c r="E376" s="44">
        <v>3201</v>
      </c>
      <c r="F376" s="13" t="s">
        <v>688</v>
      </c>
      <c r="G376" s="23" t="s">
        <v>625</v>
      </c>
      <c r="H376" s="42" t="s">
        <v>458</v>
      </c>
      <c r="I376" s="28" t="s">
        <v>44</v>
      </c>
      <c r="J376" s="12" t="s">
        <v>393</v>
      </c>
      <c r="K376" s="28" t="s">
        <v>689</v>
      </c>
      <c r="L376" s="12" t="s">
        <v>627</v>
      </c>
      <c r="M376" s="12" t="s">
        <v>690</v>
      </c>
      <c r="N376" s="12" t="s">
        <v>629</v>
      </c>
      <c r="O376" s="26" t="s">
        <v>2623</v>
      </c>
      <c r="P376" s="26" t="s">
        <v>2624</v>
      </c>
      <c r="Q376" s="25" t="s">
        <v>646</v>
      </c>
      <c r="R376" s="26" t="s">
        <v>2625</v>
      </c>
      <c r="S376" s="15" t="s">
        <v>2626</v>
      </c>
      <c r="T376" s="52">
        <v>0</v>
      </c>
      <c r="U376" s="22" t="s">
        <v>2627</v>
      </c>
      <c r="V376" s="18" t="str">
        <f>+Sitio_Publico[[#This Row],[idcoleccion]]&amp;"-"&amp;Sitio_Publico[[#This Row],[id]]</f>
        <v>000-375</v>
      </c>
      <c r="W376" s="18">
        <f>+VLOOKUP(Sitio_Publico[[#This Row],[territorio]],Estructura!$AE$4:$AH$1067,4,0)</f>
        <v>30003201</v>
      </c>
      <c r="X376" s="18" t="str">
        <f>+VLOOKUP(Sitio_Publico[[#This Row],[tema]],Estructura!$G$4:$J$532,4,0)</f>
        <v>T-17</v>
      </c>
      <c r="Y376" s="18" t="str">
        <f>+VLOOKUP(Sitio_Publico[[#This Row],[contenido]],Estructura!$L$4:$O$473,4,0)</f>
        <v>C-7</v>
      </c>
      <c r="Z376" s="18" t="str">
        <f>+VLOOKUP(Sitio_Publico[[#This Row],[Filtro Integrado]],Estructura!$U$4:$W$529,3,0)</f>
        <v>FI-0</v>
      </c>
      <c r="AA376" s="18" t="str">
        <f>+VLOOKUP(Sitio_Publico[[#This Row],[Muestra]],Estructura!$Y$4:$AB$483,4,0)</f>
        <v>M-00068</v>
      </c>
    </row>
    <row r="377" spans="1:27" ht="48" x14ac:dyDescent="0.3">
      <c r="A377" s="16">
        <f t="shared" si="5"/>
        <v>376</v>
      </c>
      <c r="B377" s="47" t="s">
        <v>15118</v>
      </c>
      <c r="C377" s="13" t="s">
        <v>622</v>
      </c>
      <c r="D377" s="13" t="s">
        <v>623</v>
      </c>
      <c r="E377" s="44">
        <v>1403</v>
      </c>
      <c r="F377" s="13" t="s">
        <v>767</v>
      </c>
      <c r="G377" s="23" t="s">
        <v>625</v>
      </c>
      <c r="H377" s="42" t="s">
        <v>458</v>
      </c>
      <c r="I377" s="28" t="s">
        <v>30</v>
      </c>
      <c r="J377" s="12" t="s">
        <v>393</v>
      </c>
      <c r="K377" s="28" t="s">
        <v>780</v>
      </c>
      <c r="L377" s="12" t="s">
        <v>627</v>
      </c>
      <c r="M377" s="12" t="s">
        <v>781</v>
      </c>
      <c r="N377" s="12" t="s">
        <v>629</v>
      </c>
      <c r="O377" s="26" t="s">
        <v>2628</v>
      </c>
      <c r="P377" s="26" t="s">
        <v>2629</v>
      </c>
      <c r="Q377" s="25" t="s">
        <v>646</v>
      </c>
      <c r="R377" s="26" t="s">
        <v>2630</v>
      </c>
      <c r="S377" s="15" t="s">
        <v>2631</v>
      </c>
      <c r="T377" s="52">
        <v>0</v>
      </c>
      <c r="U377" s="22" t="s">
        <v>2632</v>
      </c>
      <c r="V377" s="18" t="str">
        <f>+Sitio_Publico[[#This Row],[idcoleccion]]&amp;"-"&amp;Sitio_Publico[[#This Row],[id]]</f>
        <v>000-376</v>
      </c>
      <c r="W377" s="18">
        <f>+VLOOKUP(Sitio_Publico[[#This Row],[territorio]],Estructura!$AE$4:$AH$1067,4,0)</f>
        <v>30001403</v>
      </c>
      <c r="X377" s="18" t="str">
        <f>+VLOOKUP(Sitio_Publico[[#This Row],[tema]],Estructura!$G$4:$J$532,4,0)</f>
        <v>T-19</v>
      </c>
      <c r="Y377" s="18" t="str">
        <f>+VLOOKUP(Sitio_Publico[[#This Row],[contenido]],Estructura!$L$4:$O$473,4,0)</f>
        <v>C-7</v>
      </c>
      <c r="Z377" s="18" t="str">
        <f>+VLOOKUP(Sitio_Publico[[#This Row],[Filtro Integrado]],Estructura!$U$4:$W$529,3,0)</f>
        <v>FI-0</v>
      </c>
      <c r="AA377" s="18" t="str">
        <f>+VLOOKUP(Sitio_Publico[[#This Row],[Muestra]],Estructura!$Y$4:$AB$483,4,0)</f>
        <v>M-00076</v>
      </c>
    </row>
    <row r="378" spans="1:27" ht="40.799999999999997" x14ac:dyDescent="0.3">
      <c r="A378" s="16">
        <f t="shared" si="5"/>
        <v>377</v>
      </c>
      <c r="B378" s="47" t="s">
        <v>15118</v>
      </c>
      <c r="C378" s="13" t="s">
        <v>622</v>
      </c>
      <c r="D378" s="13" t="s">
        <v>623</v>
      </c>
      <c r="E378" s="44">
        <v>5</v>
      </c>
      <c r="F378" s="13" t="s">
        <v>466</v>
      </c>
      <c r="G378" s="23" t="s">
        <v>625</v>
      </c>
      <c r="H378" s="42" t="s">
        <v>457</v>
      </c>
      <c r="I378" s="28" t="s">
        <v>368</v>
      </c>
      <c r="J378" s="12" t="s">
        <v>393</v>
      </c>
      <c r="K378" s="28" t="s">
        <v>1853</v>
      </c>
      <c r="L378" s="12" t="s">
        <v>1854</v>
      </c>
      <c r="M378" s="12" t="s">
        <v>713</v>
      </c>
      <c r="N378" s="12" t="s">
        <v>1855</v>
      </c>
      <c r="O378" s="26" t="s">
        <v>2633</v>
      </c>
      <c r="P378" s="26" t="s">
        <v>2634</v>
      </c>
      <c r="Q378" s="25" t="s">
        <v>646</v>
      </c>
      <c r="R378" s="26" t="s">
        <v>2635</v>
      </c>
      <c r="S378" s="15" t="s">
        <v>2636</v>
      </c>
      <c r="T378" s="52">
        <v>0</v>
      </c>
      <c r="U378" s="22" t="s">
        <v>2637</v>
      </c>
      <c r="V378" s="18" t="str">
        <f>+Sitio_Publico[[#This Row],[idcoleccion]]&amp;"-"&amp;Sitio_Publico[[#This Row],[id]]</f>
        <v>000-377</v>
      </c>
      <c r="W378" s="18">
        <f>+VLOOKUP(Sitio_Publico[[#This Row],[territorio]],Estructura!$AE$4:$AH$1067,4,0)</f>
        <v>20000005</v>
      </c>
      <c r="X378" s="18" t="str">
        <f>+VLOOKUP(Sitio_Publico[[#This Row],[tema]],Estructura!$G$4:$J$532,4,0)</f>
        <v>T-18</v>
      </c>
      <c r="Y378" s="18" t="str">
        <f>+VLOOKUP(Sitio_Publico[[#This Row],[contenido]],Estructura!$L$4:$O$473,4,0)</f>
        <v>C-7</v>
      </c>
      <c r="Z378" s="18" t="str">
        <f>+VLOOKUP(Sitio_Publico[[#This Row],[Filtro Integrado]],Estructura!$U$4:$W$529,3,0)</f>
        <v>FI-0</v>
      </c>
      <c r="AA378" s="18" t="str">
        <f>+VLOOKUP(Sitio_Publico[[#This Row],[Muestra]],Estructura!$Y$4:$AB$483,4,0)</f>
        <v>M-000101</v>
      </c>
    </row>
    <row r="379" spans="1:27" ht="72" x14ac:dyDescent="0.3">
      <c r="A379" s="16">
        <f t="shared" si="5"/>
        <v>378</v>
      </c>
      <c r="B379" s="47" t="s">
        <v>15118</v>
      </c>
      <c r="C379" s="13" t="s">
        <v>622</v>
      </c>
      <c r="D379" s="13" t="s">
        <v>623</v>
      </c>
      <c r="E379" s="44">
        <v>8106</v>
      </c>
      <c r="F379" s="13" t="s">
        <v>624</v>
      </c>
      <c r="G379" s="23" t="s">
        <v>639</v>
      </c>
      <c r="H379" s="42" t="s">
        <v>458</v>
      </c>
      <c r="I379" s="28" t="s">
        <v>167</v>
      </c>
      <c r="J379" s="12" t="s">
        <v>393</v>
      </c>
      <c r="K379" s="28" t="s">
        <v>626</v>
      </c>
      <c r="L379" s="12" t="s">
        <v>652</v>
      </c>
      <c r="M379" s="12" t="s">
        <v>1170</v>
      </c>
      <c r="N379" s="12" t="s">
        <v>629</v>
      </c>
      <c r="O379" s="26" t="s">
        <v>2638</v>
      </c>
      <c r="P379" s="26" t="s">
        <v>2639</v>
      </c>
      <c r="Q379" s="25" t="s">
        <v>646</v>
      </c>
      <c r="R379" s="26" t="s">
        <v>2640</v>
      </c>
      <c r="S379" s="15" t="s">
        <v>2641</v>
      </c>
      <c r="T379" s="52">
        <v>0</v>
      </c>
      <c r="U379" s="22" t="s">
        <v>2642</v>
      </c>
      <c r="V379" s="18" t="str">
        <f>+Sitio_Publico[[#This Row],[idcoleccion]]&amp;"-"&amp;Sitio_Publico[[#This Row],[id]]</f>
        <v>000-378</v>
      </c>
      <c r="W379" s="18">
        <f>+VLOOKUP(Sitio_Publico[[#This Row],[territorio]],Estructura!$AE$4:$AH$1067,4,0)</f>
        <v>30008106</v>
      </c>
      <c r="X379" s="18" t="str">
        <f>+VLOOKUP(Sitio_Publico[[#This Row],[tema]],Estructura!$G$4:$J$532,4,0)</f>
        <v>T-13</v>
      </c>
      <c r="Y379" s="18" t="str">
        <f>+VLOOKUP(Sitio_Publico[[#This Row],[contenido]],Estructura!$L$4:$O$473,4,0)</f>
        <v>C-8</v>
      </c>
      <c r="Z379" s="18" t="str">
        <f>+VLOOKUP(Sitio_Publico[[#This Row],[Filtro Integrado]],Estructura!$U$4:$W$529,3,0)</f>
        <v>FI-0</v>
      </c>
      <c r="AA379" s="18" t="str">
        <f>+VLOOKUP(Sitio_Publico[[#This Row],[Muestra]],Estructura!$Y$4:$AB$483,4,0)</f>
        <v>M-00063</v>
      </c>
    </row>
    <row r="380" spans="1:27" ht="48" x14ac:dyDescent="0.3">
      <c r="A380" s="16">
        <f t="shared" si="5"/>
        <v>379</v>
      </c>
      <c r="B380" s="47" t="s">
        <v>15118</v>
      </c>
      <c r="C380" s="13" t="s">
        <v>622</v>
      </c>
      <c r="D380" s="13" t="s">
        <v>623</v>
      </c>
      <c r="E380" s="44">
        <v>7102</v>
      </c>
      <c r="F380" s="13" t="s">
        <v>666</v>
      </c>
      <c r="G380" s="23" t="s">
        <v>639</v>
      </c>
      <c r="H380" s="42" t="s">
        <v>458</v>
      </c>
      <c r="I380" s="28" t="s">
        <v>134</v>
      </c>
      <c r="J380" s="12" t="s">
        <v>393</v>
      </c>
      <c r="K380" s="28" t="s">
        <v>667</v>
      </c>
      <c r="L380" s="12" t="s">
        <v>652</v>
      </c>
      <c r="M380" s="12" t="s">
        <v>668</v>
      </c>
      <c r="N380" s="12" t="s">
        <v>629</v>
      </c>
      <c r="O380" s="26" t="s">
        <v>2643</v>
      </c>
      <c r="P380" s="26" t="s">
        <v>2644</v>
      </c>
      <c r="Q380" s="25" t="s">
        <v>646</v>
      </c>
      <c r="R380" s="26" t="s">
        <v>2645</v>
      </c>
      <c r="S380" s="15" t="s">
        <v>2646</v>
      </c>
      <c r="T380" s="52">
        <v>0</v>
      </c>
      <c r="U380" s="22" t="s">
        <v>2647</v>
      </c>
      <c r="V380" s="18" t="str">
        <f>+Sitio_Publico[[#This Row],[idcoleccion]]&amp;"-"&amp;Sitio_Publico[[#This Row],[id]]</f>
        <v>000-379</v>
      </c>
      <c r="W380" s="18">
        <f>+VLOOKUP(Sitio_Publico[[#This Row],[territorio]],Estructura!$AE$4:$AH$1067,4,0)</f>
        <v>30007102</v>
      </c>
      <c r="X380" s="18" t="str">
        <f>+VLOOKUP(Sitio_Publico[[#This Row],[tema]],Estructura!$G$4:$J$532,4,0)</f>
        <v>T-15</v>
      </c>
      <c r="Y380" s="18" t="str">
        <f>+VLOOKUP(Sitio_Publico[[#This Row],[contenido]],Estructura!$L$4:$O$473,4,0)</f>
        <v>C-8</v>
      </c>
      <c r="Z380" s="18" t="str">
        <f>+VLOOKUP(Sitio_Publico[[#This Row],[Filtro Integrado]],Estructura!$U$4:$W$529,3,0)</f>
        <v>FI-0</v>
      </c>
      <c r="AA380" s="18" t="str">
        <f>+VLOOKUP(Sitio_Publico[[#This Row],[Muestra]],Estructura!$Y$4:$AB$483,4,0)</f>
        <v>M-00066</v>
      </c>
    </row>
    <row r="381" spans="1:27" ht="51" x14ac:dyDescent="0.3">
      <c r="A381" s="16">
        <f t="shared" si="5"/>
        <v>380</v>
      </c>
      <c r="B381" s="47" t="s">
        <v>15118</v>
      </c>
      <c r="C381" s="13" t="s">
        <v>622</v>
      </c>
      <c r="D381" s="13" t="s">
        <v>623</v>
      </c>
      <c r="E381" s="44">
        <v>16104</v>
      </c>
      <c r="F381" s="13" t="s">
        <v>624</v>
      </c>
      <c r="G381" s="23" t="s">
        <v>625</v>
      </c>
      <c r="H381" s="42" t="s">
        <v>458</v>
      </c>
      <c r="I381" s="28" t="s">
        <v>201</v>
      </c>
      <c r="J381" s="12" t="s">
        <v>393</v>
      </c>
      <c r="K381" s="28" t="s">
        <v>651</v>
      </c>
      <c r="L381" s="12" t="s">
        <v>627</v>
      </c>
      <c r="M381" s="12" t="s">
        <v>653</v>
      </c>
      <c r="N381" s="12" t="s">
        <v>629</v>
      </c>
      <c r="O381" s="26" t="s">
        <v>2648</v>
      </c>
      <c r="P381" s="26" t="s">
        <v>2649</v>
      </c>
      <c r="Q381" s="25" t="s">
        <v>646</v>
      </c>
      <c r="R381" s="26" t="s">
        <v>2650</v>
      </c>
      <c r="S381" s="15" t="s">
        <v>2651</v>
      </c>
      <c r="T381" s="52">
        <v>0</v>
      </c>
      <c r="U381" s="22" t="s">
        <v>2652</v>
      </c>
      <c r="V381" s="18" t="str">
        <f>+Sitio_Publico[[#This Row],[idcoleccion]]&amp;"-"&amp;Sitio_Publico[[#This Row],[id]]</f>
        <v>000-380</v>
      </c>
      <c r="W381" s="18">
        <f>+VLOOKUP(Sitio_Publico[[#This Row],[territorio]],Estructura!$AE$4:$AH$1067,4,0)</f>
        <v>30016104</v>
      </c>
      <c r="X381" s="18" t="str">
        <f>+VLOOKUP(Sitio_Publico[[#This Row],[tema]],Estructura!$G$4:$J$532,4,0)</f>
        <v>T-13</v>
      </c>
      <c r="Y381" s="18" t="str">
        <f>+VLOOKUP(Sitio_Publico[[#This Row],[contenido]],Estructura!$L$4:$O$473,4,0)</f>
        <v>C-7</v>
      </c>
      <c r="Z381" s="18" t="str">
        <f>+VLOOKUP(Sitio_Publico[[#This Row],[Filtro Integrado]],Estructura!$U$4:$W$529,3,0)</f>
        <v>FI-0</v>
      </c>
      <c r="AA381" s="18" t="str">
        <f>+VLOOKUP(Sitio_Publico[[#This Row],[Muestra]],Estructura!$Y$4:$AB$483,4,0)</f>
        <v>M-00065</v>
      </c>
    </row>
    <row r="382" spans="1:27" ht="48" x14ac:dyDescent="0.3">
      <c r="A382" s="16">
        <f t="shared" si="5"/>
        <v>381</v>
      </c>
      <c r="B382" s="47" t="s">
        <v>15118</v>
      </c>
      <c r="C382" s="13" t="s">
        <v>622</v>
      </c>
      <c r="D382" s="13" t="s">
        <v>623</v>
      </c>
      <c r="E382" s="44">
        <v>10402</v>
      </c>
      <c r="F382" s="13" t="s">
        <v>767</v>
      </c>
      <c r="G382" s="23" t="s">
        <v>639</v>
      </c>
      <c r="H382" s="42" t="s">
        <v>458</v>
      </c>
      <c r="I382" s="28" t="s">
        <v>275</v>
      </c>
      <c r="J382" s="12" t="s">
        <v>393</v>
      </c>
      <c r="K382" s="28" t="s">
        <v>768</v>
      </c>
      <c r="L382" s="12" t="s">
        <v>652</v>
      </c>
      <c r="M382" s="12" t="s">
        <v>653</v>
      </c>
      <c r="N382" s="12" t="s">
        <v>629</v>
      </c>
      <c r="O382" s="26" t="s">
        <v>2653</v>
      </c>
      <c r="P382" s="26" t="s">
        <v>2654</v>
      </c>
      <c r="Q382" s="25" t="s">
        <v>646</v>
      </c>
      <c r="R382" s="26" t="s">
        <v>2655</v>
      </c>
      <c r="S382" s="15" t="s">
        <v>2656</v>
      </c>
      <c r="T382" s="52">
        <v>0</v>
      </c>
      <c r="U382" s="22" t="s">
        <v>2657</v>
      </c>
      <c r="V382" s="18" t="str">
        <f>+Sitio_Publico[[#This Row],[idcoleccion]]&amp;"-"&amp;Sitio_Publico[[#This Row],[id]]</f>
        <v>000-381</v>
      </c>
      <c r="W382" s="18">
        <f>+VLOOKUP(Sitio_Publico[[#This Row],[territorio]],Estructura!$AE$4:$AH$1067,4,0)</f>
        <v>30010402</v>
      </c>
      <c r="X382" s="18" t="str">
        <f>+VLOOKUP(Sitio_Publico[[#This Row],[tema]],Estructura!$G$4:$J$532,4,0)</f>
        <v>T-19</v>
      </c>
      <c r="Y382" s="18" t="str">
        <f>+VLOOKUP(Sitio_Publico[[#This Row],[contenido]],Estructura!$L$4:$O$473,4,0)</f>
        <v>C-8</v>
      </c>
      <c r="Z382" s="18" t="str">
        <f>+VLOOKUP(Sitio_Publico[[#This Row],[Filtro Integrado]],Estructura!$U$4:$W$529,3,0)</f>
        <v>FI-0</v>
      </c>
      <c r="AA382" s="18" t="str">
        <f>+VLOOKUP(Sitio_Publico[[#This Row],[Muestra]],Estructura!$Y$4:$AB$483,4,0)</f>
        <v>M-00075</v>
      </c>
    </row>
    <row r="383" spans="1:27" ht="48" x14ac:dyDescent="0.3">
      <c r="A383" s="16">
        <f t="shared" si="5"/>
        <v>382</v>
      </c>
      <c r="B383" s="47" t="s">
        <v>15118</v>
      </c>
      <c r="C383" s="13" t="s">
        <v>622</v>
      </c>
      <c r="D383" s="13" t="s">
        <v>623</v>
      </c>
      <c r="E383" s="44">
        <v>7405</v>
      </c>
      <c r="F383" s="13" t="s">
        <v>624</v>
      </c>
      <c r="G383" s="23" t="s">
        <v>639</v>
      </c>
      <c r="H383" s="42" t="s">
        <v>458</v>
      </c>
      <c r="I383" s="28" t="s">
        <v>158</v>
      </c>
      <c r="J383" s="12" t="s">
        <v>393</v>
      </c>
      <c r="K383" s="28" t="s">
        <v>651</v>
      </c>
      <c r="L383" s="12" t="s">
        <v>652</v>
      </c>
      <c r="M383" s="12" t="s">
        <v>653</v>
      </c>
      <c r="N383" s="12" t="s">
        <v>629</v>
      </c>
      <c r="O383" s="26" t="s">
        <v>2658</v>
      </c>
      <c r="P383" s="26" t="s">
        <v>2659</v>
      </c>
      <c r="Q383" s="25" t="s">
        <v>646</v>
      </c>
      <c r="R383" s="26" t="s">
        <v>2660</v>
      </c>
      <c r="S383" s="15" t="s">
        <v>2661</v>
      </c>
      <c r="T383" s="52">
        <v>0</v>
      </c>
      <c r="U383" s="22" t="s">
        <v>2662</v>
      </c>
      <c r="V383" s="18" t="str">
        <f>+Sitio_Publico[[#This Row],[idcoleccion]]&amp;"-"&amp;Sitio_Publico[[#This Row],[id]]</f>
        <v>000-382</v>
      </c>
      <c r="W383" s="18">
        <f>+VLOOKUP(Sitio_Publico[[#This Row],[territorio]],Estructura!$AE$4:$AH$1067,4,0)</f>
        <v>30007405</v>
      </c>
      <c r="X383" s="18" t="str">
        <f>+VLOOKUP(Sitio_Publico[[#This Row],[tema]],Estructura!$G$4:$J$532,4,0)</f>
        <v>T-13</v>
      </c>
      <c r="Y383" s="18" t="str">
        <f>+VLOOKUP(Sitio_Publico[[#This Row],[contenido]],Estructura!$L$4:$O$473,4,0)</f>
        <v>C-8</v>
      </c>
      <c r="Z383" s="18" t="str">
        <f>+VLOOKUP(Sitio_Publico[[#This Row],[Filtro Integrado]],Estructura!$U$4:$W$529,3,0)</f>
        <v>FI-0</v>
      </c>
      <c r="AA383" s="18" t="str">
        <f>+VLOOKUP(Sitio_Publico[[#This Row],[Muestra]],Estructura!$Y$4:$AB$483,4,0)</f>
        <v>M-00065</v>
      </c>
    </row>
    <row r="384" spans="1:27" ht="48" x14ac:dyDescent="0.3">
      <c r="A384" s="16">
        <f t="shared" si="5"/>
        <v>383</v>
      </c>
      <c r="B384" s="47" t="s">
        <v>15118</v>
      </c>
      <c r="C384" s="13" t="s">
        <v>622</v>
      </c>
      <c r="D384" s="13" t="s">
        <v>623</v>
      </c>
      <c r="E384" s="44">
        <v>14105</v>
      </c>
      <c r="F384" s="13" t="s">
        <v>681</v>
      </c>
      <c r="G384" s="23" t="s">
        <v>625</v>
      </c>
      <c r="H384" s="42" t="s">
        <v>458</v>
      </c>
      <c r="I384" s="28" t="s">
        <v>351</v>
      </c>
      <c r="J384" s="12" t="s">
        <v>393</v>
      </c>
      <c r="K384" s="28" t="s">
        <v>682</v>
      </c>
      <c r="L384" s="12" t="s">
        <v>627</v>
      </c>
      <c r="M384" s="12" t="s">
        <v>628</v>
      </c>
      <c r="N384" s="12" t="s">
        <v>629</v>
      </c>
      <c r="O384" s="26" t="s">
        <v>2663</v>
      </c>
      <c r="P384" s="26" t="s">
        <v>2664</v>
      </c>
      <c r="Q384" s="25" t="s">
        <v>646</v>
      </c>
      <c r="R384" s="26" t="s">
        <v>2665</v>
      </c>
      <c r="S384" s="15" t="s">
        <v>2666</v>
      </c>
      <c r="T384" s="52">
        <v>0</v>
      </c>
      <c r="U384" s="22" t="s">
        <v>2667</v>
      </c>
      <c r="V384" s="18" t="str">
        <f>+Sitio_Publico[[#This Row],[idcoleccion]]&amp;"-"&amp;Sitio_Publico[[#This Row],[id]]</f>
        <v>000-383</v>
      </c>
      <c r="W384" s="18">
        <f>+VLOOKUP(Sitio_Publico[[#This Row],[territorio]],Estructura!$AE$4:$AH$1067,4,0)</f>
        <v>30014105</v>
      </c>
      <c r="X384" s="18" t="str">
        <f>+VLOOKUP(Sitio_Publico[[#This Row],[tema]],Estructura!$G$4:$J$532,4,0)</f>
        <v>T-16</v>
      </c>
      <c r="Y384" s="18" t="str">
        <f>+VLOOKUP(Sitio_Publico[[#This Row],[contenido]],Estructura!$L$4:$O$473,4,0)</f>
        <v>C-7</v>
      </c>
      <c r="Z384" s="18" t="str">
        <f>+VLOOKUP(Sitio_Publico[[#This Row],[Filtro Integrado]],Estructura!$U$4:$W$529,3,0)</f>
        <v>FI-0</v>
      </c>
      <c r="AA384" s="18" t="str">
        <f>+VLOOKUP(Sitio_Publico[[#This Row],[Muestra]],Estructura!$Y$4:$AB$483,4,0)</f>
        <v>M-00067</v>
      </c>
    </row>
    <row r="385" spans="1:27" ht="48" x14ac:dyDescent="0.3">
      <c r="A385" s="16">
        <f t="shared" si="5"/>
        <v>384</v>
      </c>
      <c r="B385" s="47" t="s">
        <v>15118</v>
      </c>
      <c r="C385" s="13" t="s">
        <v>622</v>
      </c>
      <c r="D385" s="13" t="s">
        <v>623</v>
      </c>
      <c r="E385" s="44">
        <v>9203</v>
      </c>
      <c r="F385" s="13" t="s">
        <v>666</v>
      </c>
      <c r="G385" s="23" t="s">
        <v>625</v>
      </c>
      <c r="H385" s="42" t="s">
        <v>458</v>
      </c>
      <c r="I385" s="28" t="s">
        <v>239</v>
      </c>
      <c r="J385" s="12" t="s">
        <v>393</v>
      </c>
      <c r="K385" s="28" t="s">
        <v>745</v>
      </c>
      <c r="L385" s="12" t="s">
        <v>627</v>
      </c>
      <c r="M385" s="12" t="s">
        <v>628</v>
      </c>
      <c r="N385" s="12" t="s">
        <v>629</v>
      </c>
      <c r="O385" s="26" t="s">
        <v>2668</v>
      </c>
      <c r="P385" s="26" t="s">
        <v>2669</v>
      </c>
      <c r="Q385" s="25" t="s">
        <v>646</v>
      </c>
      <c r="R385" s="26" t="s">
        <v>2670</v>
      </c>
      <c r="S385" s="15" t="s">
        <v>2671</v>
      </c>
      <c r="T385" s="52">
        <v>0</v>
      </c>
      <c r="U385" s="22" t="s">
        <v>2672</v>
      </c>
      <c r="V385" s="18" t="str">
        <f>+Sitio_Publico[[#This Row],[idcoleccion]]&amp;"-"&amp;Sitio_Publico[[#This Row],[id]]</f>
        <v>000-384</v>
      </c>
      <c r="W385" s="18">
        <f>+VLOOKUP(Sitio_Publico[[#This Row],[territorio]],Estructura!$AE$4:$AH$1067,4,0)</f>
        <v>30009203</v>
      </c>
      <c r="X385" s="18" t="str">
        <f>+VLOOKUP(Sitio_Publico[[#This Row],[tema]],Estructura!$G$4:$J$532,4,0)</f>
        <v>T-15</v>
      </c>
      <c r="Y385" s="18" t="str">
        <f>+VLOOKUP(Sitio_Publico[[#This Row],[contenido]],Estructura!$L$4:$O$473,4,0)</f>
        <v>C-7</v>
      </c>
      <c r="Z385" s="18" t="str">
        <f>+VLOOKUP(Sitio_Publico[[#This Row],[Filtro Integrado]],Estructura!$U$4:$W$529,3,0)</f>
        <v>FI-0</v>
      </c>
      <c r="AA385" s="18" t="str">
        <f>+VLOOKUP(Sitio_Publico[[#This Row],[Muestra]],Estructura!$Y$4:$AB$483,4,0)</f>
        <v>M-00074</v>
      </c>
    </row>
    <row r="386" spans="1:27" ht="40.799999999999997" x14ac:dyDescent="0.3">
      <c r="A386" s="16">
        <f t="shared" si="5"/>
        <v>385</v>
      </c>
      <c r="B386" s="47" t="s">
        <v>15118</v>
      </c>
      <c r="C386" s="13" t="s">
        <v>637</v>
      </c>
      <c r="D386" s="13" t="s">
        <v>623</v>
      </c>
      <c r="E386" s="44">
        <v>8</v>
      </c>
      <c r="F386" s="13" t="s">
        <v>638</v>
      </c>
      <c r="G386" s="23" t="s">
        <v>639</v>
      </c>
      <c r="H386" s="42" t="s">
        <v>457</v>
      </c>
      <c r="I386" s="28" t="s">
        <v>371</v>
      </c>
      <c r="J386" s="12" t="s">
        <v>393</v>
      </c>
      <c r="K386" s="28" t="s">
        <v>1660</v>
      </c>
      <c r="L386" s="12" t="s">
        <v>641</v>
      </c>
      <c r="M386" s="12" t="s">
        <v>628</v>
      </c>
      <c r="N386" s="12" t="s">
        <v>643</v>
      </c>
      <c r="O386" s="26" t="s">
        <v>2673</v>
      </c>
      <c r="P386" s="26" t="s">
        <v>2674</v>
      </c>
      <c r="Q386" s="25" t="s">
        <v>646</v>
      </c>
      <c r="R386" s="26" t="s">
        <v>2675</v>
      </c>
      <c r="S386" s="15" t="s">
        <v>2676</v>
      </c>
      <c r="T386" s="52">
        <v>0</v>
      </c>
      <c r="U386" s="22" t="s">
        <v>2677</v>
      </c>
      <c r="V386" s="18" t="str">
        <f>+Sitio_Publico[[#This Row],[idcoleccion]]&amp;"-"&amp;Sitio_Publico[[#This Row],[id]]</f>
        <v>000-385</v>
      </c>
      <c r="W386" s="18">
        <f>+VLOOKUP(Sitio_Publico[[#This Row],[territorio]],Estructura!$AE$4:$AH$1067,4,0)</f>
        <v>20000008</v>
      </c>
      <c r="X386" s="18" t="str">
        <f>+VLOOKUP(Sitio_Publico[[#This Row],[tema]],Estructura!$G$4:$J$532,4,0)</f>
        <v>T-14</v>
      </c>
      <c r="Y386" s="18" t="str">
        <f>+VLOOKUP(Sitio_Publico[[#This Row],[contenido]],Estructura!$L$4:$O$473,4,0)</f>
        <v>C-8</v>
      </c>
      <c r="Z386" s="18" t="str">
        <f>+VLOOKUP(Sitio_Publico[[#This Row],[Filtro Integrado]],Estructura!$U$4:$W$529,3,0)</f>
        <v>FI-0</v>
      </c>
      <c r="AA386" s="18" t="str">
        <f>+VLOOKUP(Sitio_Publico[[#This Row],[Muestra]],Estructura!$Y$4:$AB$483,4,0)</f>
        <v>M-00099</v>
      </c>
    </row>
    <row r="387" spans="1:27" ht="40.799999999999997" x14ac:dyDescent="0.3">
      <c r="A387" s="16">
        <f t="shared" ref="A387:A450" si="6">+ROW()-1</f>
        <v>386</v>
      </c>
      <c r="B387" s="47" t="s">
        <v>15118</v>
      </c>
      <c r="C387" s="13" t="s">
        <v>622</v>
      </c>
      <c r="D387" s="13" t="s">
        <v>623</v>
      </c>
      <c r="E387" s="44">
        <v>16102</v>
      </c>
      <c r="F387" s="13" t="s">
        <v>814</v>
      </c>
      <c r="G387" s="23" t="s">
        <v>710</v>
      </c>
      <c r="H387" s="42" t="s">
        <v>458</v>
      </c>
      <c r="I387" s="28" t="s">
        <v>196</v>
      </c>
      <c r="J387" s="12" t="s">
        <v>393</v>
      </c>
      <c r="K387" s="28" t="s">
        <v>815</v>
      </c>
      <c r="L387" s="12" t="s">
        <v>712</v>
      </c>
      <c r="M387" s="12" t="s">
        <v>713</v>
      </c>
      <c r="N387" s="12" t="s">
        <v>714</v>
      </c>
      <c r="O387" s="26" t="s">
        <v>2678</v>
      </c>
      <c r="P387" s="26" t="s">
        <v>2679</v>
      </c>
      <c r="Q387" s="25" t="s">
        <v>646</v>
      </c>
      <c r="R387" s="26" t="s">
        <v>2680</v>
      </c>
      <c r="S387" s="15" t="s">
        <v>2681</v>
      </c>
      <c r="T387" s="52">
        <v>0</v>
      </c>
      <c r="U387" s="22" t="s">
        <v>2682</v>
      </c>
      <c r="V387" s="18" t="str">
        <f>+Sitio_Publico[[#This Row],[idcoleccion]]&amp;"-"&amp;Sitio_Publico[[#This Row],[id]]</f>
        <v>000-386</v>
      </c>
      <c r="W387" s="18">
        <f>+VLOOKUP(Sitio_Publico[[#This Row],[territorio]],Estructura!$AE$4:$AH$1067,4,0)</f>
        <v>30016102</v>
      </c>
      <c r="X387" s="18" t="str">
        <f>+VLOOKUP(Sitio_Publico[[#This Row],[tema]],Estructura!$G$4:$J$532,4,0)</f>
        <v>T-20</v>
      </c>
      <c r="Y387" s="18" t="str">
        <f>+VLOOKUP(Sitio_Publico[[#This Row],[contenido]],Estructura!$L$4:$O$473,4,0)</f>
        <v>C-9</v>
      </c>
      <c r="Z387" s="18" t="str">
        <f>+VLOOKUP(Sitio_Publico[[#This Row],[Filtro Integrado]],Estructura!$U$4:$W$529,3,0)</f>
        <v>FI-0</v>
      </c>
      <c r="AA387" s="18" t="str">
        <f>+VLOOKUP(Sitio_Publico[[#This Row],[Muestra]],Estructura!$Y$4:$AB$483,4,0)</f>
        <v>M-00079</v>
      </c>
    </row>
    <row r="388" spans="1:27" ht="48" x14ac:dyDescent="0.3">
      <c r="A388" s="16">
        <f t="shared" si="6"/>
        <v>387</v>
      </c>
      <c r="B388" s="47" t="s">
        <v>15118</v>
      </c>
      <c r="C388" s="13" t="s">
        <v>622</v>
      </c>
      <c r="D388" s="13" t="s">
        <v>623</v>
      </c>
      <c r="E388" s="44">
        <v>7203</v>
      </c>
      <c r="F388" s="13" t="s">
        <v>666</v>
      </c>
      <c r="G388" s="23" t="s">
        <v>639</v>
      </c>
      <c r="H388" s="42" t="s">
        <v>458</v>
      </c>
      <c r="I388" s="28" t="s">
        <v>144</v>
      </c>
      <c r="J388" s="12" t="s">
        <v>393</v>
      </c>
      <c r="K388" s="28" t="s">
        <v>667</v>
      </c>
      <c r="L388" s="12" t="s">
        <v>652</v>
      </c>
      <c r="M388" s="12" t="s">
        <v>668</v>
      </c>
      <c r="N388" s="12" t="s">
        <v>629</v>
      </c>
      <c r="O388" s="26" t="s">
        <v>2683</v>
      </c>
      <c r="P388" s="26" t="s">
        <v>2684</v>
      </c>
      <c r="Q388" s="25" t="s">
        <v>646</v>
      </c>
      <c r="R388" s="26" t="s">
        <v>2685</v>
      </c>
      <c r="S388" s="15" t="s">
        <v>2686</v>
      </c>
      <c r="T388" s="52">
        <v>0</v>
      </c>
      <c r="U388" s="22" t="s">
        <v>2687</v>
      </c>
      <c r="V388" s="18" t="str">
        <f>+Sitio_Publico[[#This Row],[idcoleccion]]&amp;"-"&amp;Sitio_Publico[[#This Row],[id]]</f>
        <v>000-387</v>
      </c>
      <c r="W388" s="18">
        <f>+VLOOKUP(Sitio_Publico[[#This Row],[territorio]],Estructura!$AE$4:$AH$1067,4,0)</f>
        <v>30007203</v>
      </c>
      <c r="X388" s="18" t="str">
        <f>+VLOOKUP(Sitio_Publico[[#This Row],[tema]],Estructura!$G$4:$J$532,4,0)</f>
        <v>T-15</v>
      </c>
      <c r="Y388" s="18" t="str">
        <f>+VLOOKUP(Sitio_Publico[[#This Row],[contenido]],Estructura!$L$4:$O$473,4,0)</f>
        <v>C-8</v>
      </c>
      <c r="Z388" s="18" t="str">
        <f>+VLOOKUP(Sitio_Publico[[#This Row],[Filtro Integrado]],Estructura!$U$4:$W$529,3,0)</f>
        <v>FI-0</v>
      </c>
      <c r="AA388" s="18" t="str">
        <f>+VLOOKUP(Sitio_Publico[[#This Row],[Muestra]],Estructura!$Y$4:$AB$483,4,0)</f>
        <v>M-00066</v>
      </c>
    </row>
    <row r="389" spans="1:27" ht="61.2" x14ac:dyDescent="0.3">
      <c r="A389" s="16">
        <f t="shared" si="6"/>
        <v>388</v>
      </c>
      <c r="B389" s="47" t="s">
        <v>15118</v>
      </c>
      <c r="C389" s="13" t="s">
        <v>637</v>
      </c>
      <c r="D389" s="13" t="s">
        <v>623</v>
      </c>
      <c r="E389" s="44">
        <v>52</v>
      </c>
      <c r="F389" s="13" t="s">
        <v>1591</v>
      </c>
      <c r="G389" s="23" t="s">
        <v>1394</v>
      </c>
      <c r="H389" s="42" t="s">
        <v>458</v>
      </c>
      <c r="I389" s="28" t="s">
        <v>235</v>
      </c>
      <c r="J389" s="12" t="s">
        <v>393</v>
      </c>
      <c r="K389" s="28" t="s">
        <v>1881</v>
      </c>
      <c r="L389" s="12" t="s">
        <v>641</v>
      </c>
      <c r="M389" s="12" t="s">
        <v>642</v>
      </c>
      <c r="N389" s="12" t="s">
        <v>643</v>
      </c>
      <c r="O389" s="26" t="s">
        <v>2688</v>
      </c>
      <c r="P389" s="26" t="s">
        <v>2689</v>
      </c>
      <c r="Q389" s="25" t="s">
        <v>646</v>
      </c>
      <c r="R389" s="26" t="s">
        <v>1595</v>
      </c>
      <c r="S389" s="15" t="s">
        <v>2690</v>
      </c>
      <c r="T389" s="52">
        <v>0</v>
      </c>
      <c r="U389" s="22" t="s">
        <v>2691</v>
      </c>
      <c r="V389" s="18" t="str">
        <f>+Sitio_Publico[[#This Row],[idcoleccion]]&amp;"-"&amp;Sitio_Publico[[#This Row],[id]]</f>
        <v>000-388</v>
      </c>
      <c r="W389" s="18">
        <f>+VLOOKUP(Sitio_Publico[[#This Row],[territorio]],Estructura!$AE$4:$AH$1067,4,0)</f>
        <v>30009120</v>
      </c>
      <c r="X389" s="18" t="str">
        <f>+VLOOKUP(Sitio_Publico[[#This Row],[tema]],Estructura!$G$4:$J$532,4,0)</f>
        <v>T-24</v>
      </c>
      <c r="Y389" s="18" t="str">
        <f>+VLOOKUP(Sitio_Publico[[#This Row],[contenido]],Estructura!$L$4:$O$473,4,0)</f>
        <v>C-12</v>
      </c>
      <c r="Z389" s="18" t="str">
        <f>+VLOOKUP(Sitio_Publico[[#This Row],[Filtro Integrado]],Estructura!$U$4:$W$529,3,0)</f>
        <v>FI-0</v>
      </c>
      <c r="AA389" s="18" t="str">
        <f>+VLOOKUP(Sitio_Publico[[#This Row],[Muestra]],Estructura!$Y$4:$AB$483,4,0)</f>
        <v>M-000102</v>
      </c>
    </row>
    <row r="390" spans="1:27" ht="40.799999999999997" x14ac:dyDescent="0.3">
      <c r="A390" s="16">
        <f t="shared" si="6"/>
        <v>389</v>
      </c>
      <c r="B390" s="47" t="s">
        <v>15118</v>
      </c>
      <c r="C390" s="13" t="s">
        <v>637</v>
      </c>
      <c r="D390" s="13" t="s">
        <v>623</v>
      </c>
      <c r="E390" s="44">
        <v>71</v>
      </c>
      <c r="F390" s="13" t="s">
        <v>638</v>
      </c>
      <c r="G390" s="23" t="s">
        <v>732</v>
      </c>
      <c r="H390" s="42" t="s">
        <v>458</v>
      </c>
      <c r="I390" s="28" t="s">
        <v>297</v>
      </c>
      <c r="J390" s="12" t="s">
        <v>393</v>
      </c>
      <c r="K390" s="28" t="s">
        <v>2692</v>
      </c>
      <c r="L390" s="12" t="s">
        <v>641</v>
      </c>
      <c r="M390" s="12" t="s">
        <v>642</v>
      </c>
      <c r="N390" s="12" t="s">
        <v>643</v>
      </c>
      <c r="O390" s="26" t="s">
        <v>2693</v>
      </c>
      <c r="P390" s="26" t="s">
        <v>2694</v>
      </c>
      <c r="Q390" s="25" t="s">
        <v>646</v>
      </c>
      <c r="R390" s="26" t="s">
        <v>1451</v>
      </c>
      <c r="S390" s="15" t="s">
        <v>2695</v>
      </c>
      <c r="T390" s="52">
        <v>0</v>
      </c>
      <c r="U390" s="22" t="s">
        <v>2696</v>
      </c>
      <c r="V390" s="18" t="str">
        <f>+Sitio_Publico[[#This Row],[idcoleccion]]&amp;"-"&amp;Sitio_Publico[[#This Row],[id]]</f>
        <v>000-389</v>
      </c>
      <c r="W390" s="18">
        <f>+VLOOKUP(Sitio_Publico[[#This Row],[territorio]],Estructura!$AE$4:$AH$1067,4,0)</f>
        <v>30013101</v>
      </c>
      <c r="X390" s="18" t="str">
        <f>+VLOOKUP(Sitio_Publico[[#This Row],[tema]],Estructura!$G$4:$J$532,4,0)</f>
        <v>T-14</v>
      </c>
      <c r="Y390" s="18" t="str">
        <f>+VLOOKUP(Sitio_Publico[[#This Row],[contenido]],Estructura!$L$4:$O$473,4,0)</f>
        <v>C-10</v>
      </c>
      <c r="Z390" s="18" t="str">
        <f>+VLOOKUP(Sitio_Publico[[#This Row],[Filtro Integrado]],Estructura!$U$4:$W$529,3,0)</f>
        <v>FI-0</v>
      </c>
      <c r="AA390" s="18" t="str">
        <f>+VLOOKUP(Sitio_Publico[[#This Row],[Muestra]],Estructura!$Y$4:$AB$483,4,0)</f>
        <v>M-000111</v>
      </c>
    </row>
    <row r="391" spans="1:27" ht="48" x14ac:dyDescent="0.3">
      <c r="A391" s="16">
        <f t="shared" si="6"/>
        <v>390</v>
      </c>
      <c r="B391" s="47" t="s">
        <v>15118</v>
      </c>
      <c r="C391" s="13" t="s">
        <v>622</v>
      </c>
      <c r="D391" s="13" t="s">
        <v>623</v>
      </c>
      <c r="E391" s="44">
        <v>12303</v>
      </c>
      <c r="F391" s="13" t="s">
        <v>767</v>
      </c>
      <c r="G391" s="23" t="s">
        <v>625</v>
      </c>
      <c r="H391" s="42" t="s">
        <v>458</v>
      </c>
      <c r="I391" s="28" t="s">
        <v>294</v>
      </c>
      <c r="J391" s="12" t="s">
        <v>393</v>
      </c>
      <c r="K391" s="28" t="s">
        <v>780</v>
      </c>
      <c r="L391" s="12" t="s">
        <v>627</v>
      </c>
      <c r="M391" s="12" t="s">
        <v>781</v>
      </c>
      <c r="N391" s="12" t="s">
        <v>629</v>
      </c>
      <c r="O391" s="26" t="s">
        <v>2697</v>
      </c>
      <c r="P391" s="26" t="s">
        <v>2698</v>
      </c>
      <c r="Q391" s="25" t="s">
        <v>646</v>
      </c>
      <c r="R391" s="26" t="s">
        <v>2699</v>
      </c>
      <c r="S391" s="15" t="s">
        <v>2700</v>
      </c>
      <c r="T391" s="52">
        <v>0</v>
      </c>
      <c r="U391" s="22" t="s">
        <v>2701</v>
      </c>
      <c r="V391" s="18" t="str">
        <f>+Sitio_Publico[[#This Row],[idcoleccion]]&amp;"-"&amp;Sitio_Publico[[#This Row],[id]]</f>
        <v>000-390</v>
      </c>
      <c r="W391" s="18">
        <f>+VLOOKUP(Sitio_Publico[[#This Row],[territorio]],Estructura!$AE$4:$AH$1067,4,0)</f>
        <v>30012303</v>
      </c>
      <c r="X391" s="18" t="str">
        <f>+VLOOKUP(Sitio_Publico[[#This Row],[tema]],Estructura!$G$4:$J$532,4,0)</f>
        <v>T-19</v>
      </c>
      <c r="Y391" s="18" t="str">
        <f>+VLOOKUP(Sitio_Publico[[#This Row],[contenido]],Estructura!$L$4:$O$473,4,0)</f>
        <v>C-7</v>
      </c>
      <c r="Z391" s="18" t="str">
        <f>+VLOOKUP(Sitio_Publico[[#This Row],[Filtro Integrado]],Estructura!$U$4:$W$529,3,0)</f>
        <v>FI-0</v>
      </c>
      <c r="AA391" s="18" t="str">
        <f>+VLOOKUP(Sitio_Publico[[#This Row],[Muestra]],Estructura!$Y$4:$AB$483,4,0)</f>
        <v>M-00076</v>
      </c>
    </row>
    <row r="392" spans="1:27" ht="48" x14ac:dyDescent="0.3">
      <c r="A392" s="16">
        <f t="shared" si="6"/>
        <v>391</v>
      </c>
      <c r="B392" s="47" t="s">
        <v>15118</v>
      </c>
      <c r="C392" s="13" t="s">
        <v>622</v>
      </c>
      <c r="D392" s="13" t="s">
        <v>623</v>
      </c>
      <c r="E392" s="44">
        <v>13129</v>
      </c>
      <c r="F392" s="13" t="s">
        <v>666</v>
      </c>
      <c r="G392" s="23" t="s">
        <v>625</v>
      </c>
      <c r="H392" s="42" t="s">
        <v>458</v>
      </c>
      <c r="I392" s="28" t="s">
        <v>324</v>
      </c>
      <c r="J392" s="12" t="s">
        <v>393</v>
      </c>
      <c r="K392" s="28" t="s">
        <v>667</v>
      </c>
      <c r="L392" s="12" t="s">
        <v>627</v>
      </c>
      <c r="M392" s="12" t="s">
        <v>668</v>
      </c>
      <c r="N392" s="12" t="s">
        <v>629</v>
      </c>
      <c r="O392" s="26" t="s">
        <v>2702</v>
      </c>
      <c r="P392" s="26" t="s">
        <v>2703</v>
      </c>
      <c r="Q392" s="25" t="s">
        <v>646</v>
      </c>
      <c r="R392" s="26" t="s">
        <v>2704</v>
      </c>
      <c r="S392" s="15" t="s">
        <v>2705</v>
      </c>
      <c r="T392" s="52">
        <v>0</v>
      </c>
      <c r="U392" s="22" t="s">
        <v>2706</v>
      </c>
      <c r="V392" s="18" t="str">
        <f>+Sitio_Publico[[#This Row],[idcoleccion]]&amp;"-"&amp;Sitio_Publico[[#This Row],[id]]</f>
        <v>000-391</v>
      </c>
      <c r="W392" s="18">
        <f>+VLOOKUP(Sitio_Publico[[#This Row],[territorio]],Estructura!$AE$4:$AH$1067,4,0)</f>
        <v>30013129</v>
      </c>
      <c r="X392" s="18" t="str">
        <f>+VLOOKUP(Sitio_Publico[[#This Row],[tema]],Estructura!$G$4:$J$532,4,0)</f>
        <v>T-15</v>
      </c>
      <c r="Y392" s="18" t="str">
        <f>+VLOOKUP(Sitio_Publico[[#This Row],[contenido]],Estructura!$L$4:$O$473,4,0)</f>
        <v>C-7</v>
      </c>
      <c r="Z392" s="18" t="str">
        <f>+VLOOKUP(Sitio_Publico[[#This Row],[Filtro Integrado]],Estructura!$U$4:$W$529,3,0)</f>
        <v>FI-0</v>
      </c>
      <c r="AA392" s="18" t="str">
        <f>+VLOOKUP(Sitio_Publico[[#This Row],[Muestra]],Estructura!$Y$4:$AB$483,4,0)</f>
        <v>M-00066</v>
      </c>
    </row>
    <row r="393" spans="1:27" ht="48" x14ac:dyDescent="0.3">
      <c r="A393" s="16">
        <f t="shared" si="6"/>
        <v>392</v>
      </c>
      <c r="B393" s="47" t="s">
        <v>15118</v>
      </c>
      <c r="C393" s="13" t="s">
        <v>622</v>
      </c>
      <c r="D393" s="13" t="s">
        <v>623</v>
      </c>
      <c r="E393" s="44">
        <v>13117</v>
      </c>
      <c r="F393" s="13" t="s">
        <v>688</v>
      </c>
      <c r="G393" s="23" t="s">
        <v>625</v>
      </c>
      <c r="H393" s="42" t="s">
        <v>458</v>
      </c>
      <c r="I393" s="28" t="s">
        <v>313</v>
      </c>
      <c r="J393" s="12" t="s">
        <v>393</v>
      </c>
      <c r="K393" s="28" t="s">
        <v>726</v>
      </c>
      <c r="L393" s="12" t="s">
        <v>627</v>
      </c>
      <c r="M393" s="12" t="s">
        <v>628</v>
      </c>
      <c r="N393" s="12" t="s">
        <v>629</v>
      </c>
      <c r="O393" s="26" t="s">
        <v>2707</v>
      </c>
      <c r="P393" s="26" t="s">
        <v>2708</v>
      </c>
      <c r="Q393" s="25" t="s">
        <v>646</v>
      </c>
      <c r="R393" s="26" t="s">
        <v>2709</v>
      </c>
      <c r="S393" s="15" t="s">
        <v>2710</v>
      </c>
      <c r="T393" s="52">
        <v>0</v>
      </c>
      <c r="U393" s="22" t="s">
        <v>2711</v>
      </c>
      <c r="V393" s="18" t="str">
        <f>+Sitio_Publico[[#This Row],[idcoleccion]]&amp;"-"&amp;Sitio_Publico[[#This Row],[id]]</f>
        <v>000-392</v>
      </c>
      <c r="W393" s="18">
        <f>+VLOOKUP(Sitio_Publico[[#This Row],[territorio]],Estructura!$AE$4:$AH$1067,4,0)</f>
        <v>30013117</v>
      </c>
      <c r="X393" s="18" t="str">
        <f>+VLOOKUP(Sitio_Publico[[#This Row],[tema]],Estructura!$G$4:$J$532,4,0)</f>
        <v>T-17</v>
      </c>
      <c r="Y393" s="18" t="str">
        <f>+VLOOKUP(Sitio_Publico[[#This Row],[contenido]],Estructura!$L$4:$O$473,4,0)</f>
        <v>C-7</v>
      </c>
      <c r="Z393" s="18" t="str">
        <f>+VLOOKUP(Sitio_Publico[[#This Row],[Filtro Integrado]],Estructura!$U$4:$W$529,3,0)</f>
        <v>FI-0</v>
      </c>
      <c r="AA393" s="18" t="str">
        <f>+VLOOKUP(Sitio_Publico[[#This Row],[Muestra]],Estructura!$Y$4:$AB$483,4,0)</f>
        <v>M-00071</v>
      </c>
    </row>
    <row r="394" spans="1:27" ht="48" x14ac:dyDescent="0.3">
      <c r="A394" s="16">
        <f t="shared" si="6"/>
        <v>393</v>
      </c>
      <c r="B394" s="47" t="s">
        <v>15118</v>
      </c>
      <c r="C394" s="13" t="s">
        <v>622</v>
      </c>
      <c r="D394" s="13" t="s">
        <v>623</v>
      </c>
      <c r="E394" s="44">
        <v>9209</v>
      </c>
      <c r="F394" s="13" t="s">
        <v>666</v>
      </c>
      <c r="G394" s="23" t="s">
        <v>625</v>
      </c>
      <c r="H394" s="42" t="s">
        <v>458</v>
      </c>
      <c r="I394" s="28" t="s">
        <v>245</v>
      </c>
      <c r="J394" s="12" t="s">
        <v>393</v>
      </c>
      <c r="K394" s="28" t="s">
        <v>667</v>
      </c>
      <c r="L394" s="12" t="s">
        <v>627</v>
      </c>
      <c r="M394" s="12" t="s">
        <v>668</v>
      </c>
      <c r="N394" s="12" t="s">
        <v>629</v>
      </c>
      <c r="O394" s="26" t="s">
        <v>2712</v>
      </c>
      <c r="P394" s="26" t="s">
        <v>2713</v>
      </c>
      <c r="Q394" s="25" t="s">
        <v>646</v>
      </c>
      <c r="R394" s="26" t="s">
        <v>2714</v>
      </c>
      <c r="S394" s="15" t="s">
        <v>2715</v>
      </c>
      <c r="T394" s="52">
        <v>0</v>
      </c>
      <c r="U394" s="22" t="s">
        <v>2716</v>
      </c>
      <c r="V394" s="18" t="str">
        <f>+Sitio_Publico[[#This Row],[idcoleccion]]&amp;"-"&amp;Sitio_Publico[[#This Row],[id]]</f>
        <v>000-393</v>
      </c>
      <c r="W394" s="18">
        <f>+VLOOKUP(Sitio_Publico[[#This Row],[territorio]],Estructura!$AE$4:$AH$1067,4,0)</f>
        <v>30009209</v>
      </c>
      <c r="X394" s="18" t="str">
        <f>+VLOOKUP(Sitio_Publico[[#This Row],[tema]],Estructura!$G$4:$J$532,4,0)</f>
        <v>T-15</v>
      </c>
      <c r="Y394" s="18" t="str">
        <f>+VLOOKUP(Sitio_Publico[[#This Row],[contenido]],Estructura!$L$4:$O$473,4,0)</f>
        <v>C-7</v>
      </c>
      <c r="Z394" s="18" t="str">
        <f>+VLOOKUP(Sitio_Publico[[#This Row],[Filtro Integrado]],Estructura!$U$4:$W$529,3,0)</f>
        <v>FI-0</v>
      </c>
      <c r="AA394" s="18" t="str">
        <f>+VLOOKUP(Sitio_Publico[[#This Row],[Muestra]],Estructura!$Y$4:$AB$483,4,0)</f>
        <v>M-00066</v>
      </c>
    </row>
    <row r="395" spans="1:27" ht="48" x14ac:dyDescent="0.3">
      <c r="A395" s="16">
        <f t="shared" si="6"/>
        <v>394</v>
      </c>
      <c r="B395" s="47" t="s">
        <v>15118</v>
      </c>
      <c r="C395" s="13" t="s">
        <v>622</v>
      </c>
      <c r="D395" s="13" t="s">
        <v>623</v>
      </c>
      <c r="E395" s="44">
        <v>4101</v>
      </c>
      <c r="F395" s="13" t="s">
        <v>624</v>
      </c>
      <c r="G395" s="23" t="s">
        <v>639</v>
      </c>
      <c r="H395" s="42" t="s">
        <v>458</v>
      </c>
      <c r="I395" s="28" t="s">
        <v>50</v>
      </c>
      <c r="J395" s="12" t="s">
        <v>393</v>
      </c>
      <c r="K395" s="28" t="s">
        <v>651</v>
      </c>
      <c r="L395" s="12" t="s">
        <v>652</v>
      </c>
      <c r="M395" s="12" t="s">
        <v>653</v>
      </c>
      <c r="N395" s="12" t="s">
        <v>629</v>
      </c>
      <c r="O395" s="26" t="s">
        <v>2717</v>
      </c>
      <c r="P395" s="26" t="s">
        <v>2718</v>
      </c>
      <c r="Q395" s="25" t="s">
        <v>646</v>
      </c>
      <c r="R395" s="26" t="s">
        <v>2719</v>
      </c>
      <c r="S395" s="15" t="s">
        <v>2720</v>
      </c>
      <c r="T395" s="52">
        <v>0</v>
      </c>
      <c r="U395" s="22" t="s">
        <v>2721</v>
      </c>
      <c r="V395" s="18" t="str">
        <f>+Sitio_Publico[[#This Row],[idcoleccion]]&amp;"-"&amp;Sitio_Publico[[#This Row],[id]]</f>
        <v>000-394</v>
      </c>
      <c r="W395" s="18">
        <f>+VLOOKUP(Sitio_Publico[[#This Row],[territorio]],Estructura!$AE$4:$AH$1067,4,0)</f>
        <v>30004101</v>
      </c>
      <c r="X395" s="18" t="str">
        <f>+VLOOKUP(Sitio_Publico[[#This Row],[tema]],Estructura!$G$4:$J$532,4,0)</f>
        <v>T-13</v>
      </c>
      <c r="Y395" s="18" t="str">
        <f>+VLOOKUP(Sitio_Publico[[#This Row],[contenido]],Estructura!$L$4:$O$473,4,0)</f>
        <v>C-8</v>
      </c>
      <c r="Z395" s="18" t="str">
        <f>+VLOOKUP(Sitio_Publico[[#This Row],[Filtro Integrado]],Estructura!$U$4:$W$529,3,0)</f>
        <v>FI-0</v>
      </c>
      <c r="AA395" s="18" t="str">
        <f>+VLOOKUP(Sitio_Publico[[#This Row],[Muestra]],Estructura!$Y$4:$AB$483,4,0)</f>
        <v>M-00065</v>
      </c>
    </row>
    <row r="396" spans="1:27" ht="48" x14ac:dyDescent="0.3">
      <c r="A396" s="16">
        <f t="shared" si="6"/>
        <v>395</v>
      </c>
      <c r="B396" s="47" t="s">
        <v>15118</v>
      </c>
      <c r="C396" s="13" t="s">
        <v>622</v>
      </c>
      <c r="D396" s="13" t="s">
        <v>623</v>
      </c>
      <c r="E396" s="44">
        <v>4202</v>
      </c>
      <c r="F396" s="13" t="s">
        <v>681</v>
      </c>
      <c r="G396" s="23" t="s">
        <v>639</v>
      </c>
      <c r="H396" s="42" t="s">
        <v>458</v>
      </c>
      <c r="I396" s="28" t="s">
        <v>56</v>
      </c>
      <c r="J396" s="12" t="s">
        <v>393</v>
      </c>
      <c r="K396" s="28" t="s">
        <v>841</v>
      </c>
      <c r="L396" s="12" t="s">
        <v>652</v>
      </c>
      <c r="M396" s="12" t="s">
        <v>704</v>
      </c>
      <c r="N396" s="12" t="s">
        <v>629</v>
      </c>
      <c r="O396" s="26" t="s">
        <v>2722</v>
      </c>
      <c r="P396" s="26" t="s">
        <v>2723</v>
      </c>
      <c r="Q396" s="25" t="s">
        <v>646</v>
      </c>
      <c r="R396" s="26" t="s">
        <v>2724</v>
      </c>
      <c r="S396" s="15" t="s">
        <v>2725</v>
      </c>
      <c r="T396" s="52">
        <v>0</v>
      </c>
      <c r="U396" s="22" t="s">
        <v>2726</v>
      </c>
      <c r="V396" s="18" t="str">
        <f>+Sitio_Publico[[#This Row],[idcoleccion]]&amp;"-"&amp;Sitio_Publico[[#This Row],[id]]</f>
        <v>000-395</v>
      </c>
      <c r="W396" s="18">
        <f>+VLOOKUP(Sitio_Publico[[#This Row],[territorio]],Estructura!$AE$4:$AH$1067,4,0)</f>
        <v>30004202</v>
      </c>
      <c r="X396" s="18" t="str">
        <f>+VLOOKUP(Sitio_Publico[[#This Row],[tema]],Estructura!$G$4:$J$532,4,0)</f>
        <v>T-16</v>
      </c>
      <c r="Y396" s="18" t="str">
        <f>+VLOOKUP(Sitio_Publico[[#This Row],[contenido]],Estructura!$L$4:$O$473,4,0)</f>
        <v>C-8</v>
      </c>
      <c r="Z396" s="18" t="str">
        <f>+VLOOKUP(Sitio_Publico[[#This Row],[Filtro Integrado]],Estructura!$U$4:$W$529,3,0)</f>
        <v>FI-0</v>
      </c>
      <c r="AA396" s="18" t="str">
        <f>+VLOOKUP(Sitio_Publico[[#This Row],[Muestra]],Estructura!$Y$4:$AB$483,4,0)</f>
        <v>M-00080</v>
      </c>
    </row>
    <row r="397" spans="1:27" ht="48" x14ac:dyDescent="0.3">
      <c r="A397" s="16">
        <f t="shared" si="6"/>
        <v>396</v>
      </c>
      <c r="B397" s="47" t="s">
        <v>15118</v>
      </c>
      <c r="C397" s="13" t="s">
        <v>622</v>
      </c>
      <c r="D397" s="13" t="s">
        <v>623</v>
      </c>
      <c r="E397" s="44">
        <v>8313</v>
      </c>
      <c r="F397" s="13" t="s">
        <v>666</v>
      </c>
      <c r="G397" s="23" t="s">
        <v>639</v>
      </c>
      <c r="H397" s="42" t="s">
        <v>458</v>
      </c>
      <c r="I397" s="28" t="s">
        <v>193</v>
      </c>
      <c r="J397" s="12" t="s">
        <v>393</v>
      </c>
      <c r="K397" s="28" t="s">
        <v>667</v>
      </c>
      <c r="L397" s="12" t="s">
        <v>652</v>
      </c>
      <c r="M397" s="12" t="s">
        <v>668</v>
      </c>
      <c r="N397" s="12" t="s">
        <v>629</v>
      </c>
      <c r="O397" s="26" t="s">
        <v>2727</v>
      </c>
      <c r="P397" s="26" t="s">
        <v>2728</v>
      </c>
      <c r="Q397" s="25" t="s">
        <v>646</v>
      </c>
      <c r="R397" s="26" t="s">
        <v>2729</v>
      </c>
      <c r="S397" s="15" t="s">
        <v>2730</v>
      </c>
      <c r="T397" s="52">
        <v>0</v>
      </c>
      <c r="U397" s="22" t="s">
        <v>2731</v>
      </c>
      <c r="V397" s="18" t="str">
        <f>+Sitio_Publico[[#This Row],[idcoleccion]]&amp;"-"&amp;Sitio_Publico[[#This Row],[id]]</f>
        <v>000-396</v>
      </c>
      <c r="W397" s="18">
        <f>+VLOOKUP(Sitio_Publico[[#This Row],[territorio]],Estructura!$AE$4:$AH$1067,4,0)</f>
        <v>30008313</v>
      </c>
      <c r="X397" s="18" t="str">
        <f>+VLOOKUP(Sitio_Publico[[#This Row],[tema]],Estructura!$G$4:$J$532,4,0)</f>
        <v>T-15</v>
      </c>
      <c r="Y397" s="18" t="str">
        <f>+VLOOKUP(Sitio_Publico[[#This Row],[contenido]],Estructura!$L$4:$O$473,4,0)</f>
        <v>C-8</v>
      </c>
      <c r="Z397" s="18" t="str">
        <f>+VLOOKUP(Sitio_Publico[[#This Row],[Filtro Integrado]],Estructura!$U$4:$W$529,3,0)</f>
        <v>FI-0</v>
      </c>
      <c r="AA397" s="18" t="str">
        <f>+VLOOKUP(Sitio_Publico[[#This Row],[Muestra]],Estructura!$Y$4:$AB$483,4,0)</f>
        <v>M-00066</v>
      </c>
    </row>
    <row r="398" spans="1:27" ht="48" x14ac:dyDescent="0.3">
      <c r="A398" s="16">
        <f t="shared" si="6"/>
        <v>397</v>
      </c>
      <c r="B398" s="47" t="s">
        <v>15118</v>
      </c>
      <c r="C398" s="13" t="s">
        <v>622</v>
      </c>
      <c r="D398" s="13" t="s">
        <v>623</v>
      </c>
      <c r="E398" s="44">
        <v>16201</v>
      </c>
      <c r="F398" s="13" t="s">
        <v>767</v>
      </c>
      <c r="G398" s="23" t="s">
        <v>639</v>
      </c>
      <c r="H398" s="42" t="s">
        <v>458</v>
      </c>
      <c r="I398" s="28" t="s">
        <v>208</v>
      </c>
      <c r="J398" s="12" t="s">
        <v>393</v>
      </c>
      <c r="K398" s="28" t="s">
        <v>768</v>
      </c>
      <c r="L398" s="12" t="s">
        <v>652</v>
      </c>
      <c r="M398" s="12" t="s">
        <v>653</v>
      </c>
      <c r="N398" s="12" t="s">
        <v>629</v>
      </c>
      <c r="O398" s="26" t="s">
        <v>2732</v>
      </c>
      <c r="P398" s="26" t="s">
        <v>2733</v>
      </c>
      <c r="Q398" s="25" t="s">
        <v>646</v>
      </c>
      <c r="R398" s="26" t="s">
        <v>2734</v>
      </c>
      <c r="S398" s="15" t="s">
        <v>2735</v>
      </c>
      <c r="T398" s="52">
        <v>0</v>
      </c>
      <c r="U398" s="22" t="s">
        <v>2736</v>
      </c>
      <c r="V398" s="18" t="str">
        <f>+Sitio_Publico[[#This Row],[idcoleccion]]&amp;"-"&amp;Sitio_Publico[[#This Row],[id]]</f>
        <v>000-397</v>
      </c>
      <c r="W398" s="18">
        <f>+VLOOKUP(Sitio_Publico[[#This Row],[territorio]],Estructura!$AE$4:$AH$1067,4,0)</f>
        <v>30016201</v>
      </c>
      <c r="X398" s="18" t="str">
        <f>+VLOOKUP(Sitio_Publico[[#This Row],[tema]],Estructura!$G$4:$J$532,4,0)</f>
        <v>T-19</v>
      </c>
      <c r="Y398" s="18" t="str">
        <f>+VLOOKUP(Sitio_Publico[[#This Row],[contenido]],Estructura!$L$4:$O$473,4,0)</f>
        <v>C-8</v>
      </c>
      <c r="Z398" s="18" t="str">
        <f>+VLOOKUP(Sitio_Publico[[#This Row],[Filtro Integrado]],Estructura!$U$4:$W$529,3,0)</f>
        <v>FI-0</v>
      </c>
      <c r="AA398" s="18" t="str">
        <f>+VLOOKUP(Sitio_Publico[[#This Row],[Muestra]],Estructura!$Y$4:$AB$483,4,0)</f>
        <v>M-00075</v>
      </c>
    </row>
    <row r="399" spans="1:27" ht="48" x14ac:dyDescent="0.3">
      <c r="A399" s="16">
        <f t="shared" si="6"/>
        <v>398</v>
      </c>
      <c r="B399" s="47" t="s">
        <v>15118</v>
      </c>
      <c r="C399" s="13" t="s">
        <v>622</v>
      </c>
      <c r="D399" s="13" t="s">
        <v>623</v>
      </c>
      <c r="E399" s="44">
        <v>4</v>
      </c>
      <c r="F399" s="13" t="s">
        <v>688</v>
      </c>
      <c r="G399" s="23" t="s">
        <v>639</v>
      </c>
      <c r="H399" s="42" t="s">
        <v>457</v>
      </c>
      <c r="I399" s="28" t="s">
        <v>367</v>
      </c>
      <c r="J399" s="12" t="s">
        <v>393</v>
      </c>
      <c r="K399" s="28" t="s">
        <v>1941</v>
      </c>
      <c r="L399" s="12" t="s">
        <v>652</v>
      </c>
      <c r="M399" s="12" t="s">
        <v>653</v>
      </c>
      <c r="N399" s="12" t="s">
        <v>629</v>
      </c>
      <c r="O399" s="26" t="s">
        <v>2737</v>
      </c>
      <c r="P399" s="26" t="s">
        <v>2738</v>
      </c>
      <c r="Q399" s="25" t="s">
        <v>646</v>
      </c>
      <c r="R399" s="26" t="s">
        <v>2739</v>
      </c>
      <c r="S399" s="15" t="s">
        <v>2740</v>
      </c>
      <c r="T399" s="52">
        <v>0</v>
      </c>
      <c r="U399" s="22" t="s">
        <v>2741</v>
      </c>
      <c r="V399" s="18" t="str">
        <f>+Sitio_Publico[[#This Row],[idcoleccion]]&amp;"-"&amp;Sitio_Publico[[#This Row],[id]]</f>
        <v>000-398</v>
      </c>
      <c r="W399" s="18">
        <f>+VLOOKUP(Sitio_Publico[[#This Row],[territorio]],Estructura!$AE$4:$AH$1067,4,0)</f>
        <v>20000004</v>
      </c>
      <c r="X399" s="18" t="str">
        <f>+VLOOKUP(Sitio_Publico[[#This Row],[tema]],Estructura!$G$4:$J$532,4,0)</f>
        <v>T-17</v>
      </c>
      <c r="Y399" s="18" t="str">
        <f>+VLOOKUP(Sitio_Publico[[#This Row],[contenido]],Estructura!$L$4:$O$473,4,0)</f>
        <v>C-8</v>
      </c>
      <c r="Z399" s="18" t="str">
        <f>+VLOOKUP(Sitio_Publico[[#This Row],[Filtro Integrado]],Estructura!$U$4:$W$529,3,0)</f>
        <v>FI-0</v>
      </c>
      <c r="AA399" s="18" t="str">
        <f>+VLOOKUP(Sitio_Publico[[#This Row],[Muestra]],Estructura!$Y$4:$AB$483,4,0)</f>
        <v>M-00071</v>
      </c>
    </row>
    <row r="400" spans="1:27" ht="48" x14ac:dyDescent="0.3">
      <c r="A400" s="16">
        <f t="shared" si="6"/>
        <v>399</v>
      </c>
      <c r="B400" s="47" t="s">
        <v>15118</v>
      </c>
      <c r="C400" s="13" t="s">
        <v>622</v>
      </c>
      <c r="D400" s="13" t="s">
        <v>623</v>
      </c>
      <c r="E400" s="44">
        <v>8308</v>
      </c>
      <c r="F400" s="13" t="s">
        <v>666</v>
      </c>
      <c r="G400" s="23" t="s">
        <v>625</v>
      </c>
      <c r="H400" s="42" t="s">
        <v>458</v>
      </c>
      <c r="I400" s="28" t="s">
        <v>188</v>
      </c>
      <c r="J400" s="12" t="s">
        <v>393</v>
      </c>
      <c r="K400" s="28" t="s">
        <v>667</v>
      </c>
      <c r="L400" s="12" t="s">
        <v>627</v>
      </c>
      <c r="M400" s="12" t="s">
        <v>668</v>
      </c>
      <c r="N400" s="12" t="s">
        <v>629</v>
      </c>
      <c r="O400" s="26" t="s">
        <v>2742</v>
      </c>
      <c r="P400" s="26" t="s">
        <v>2743</v>
      </c>
      <c r="Q400" s="25" t="s">
        <v>646</v>
      </c>
      <c r="R400" s="26" t="s">
        <v>2744</v>
      </c>
      <c r="S400" s="15" t="s">
        <v>2745</v>
      </c>
      <c r="T400" s="52">
        <v>0</v>
      </c>
      <c r="U400" s="22" t="s">
        <v>2746</v>
      </c>
      <c r="V400" s="18" t="str">
        <f>+Sitio_Publico[[#This Row],[idcoleccion]]&amp;"-"&amp;Sitio_Publico[[#This Row],[id]]</f>
        <v>000-399</v>
      </c>
      <c r="W400" s="18">
        <f>+VLOOKUP(Sitio_Publico[[#This Row],[territorio]],Estructura!$AE$4:$AH$1067,4,0)</f>
        <v>30008308</v>
      </c>
      <c r="X400" s="18" t="str">
        <f>+VLOOKUP(Sitio_Publico[[#This Row],[tema]],Estructura!$G$4:$J$532,4,0)</f>
        <v>T-15</v>
      </c>
      <c r="Y400" s="18" t="str">
        <f>+VLOOKUP(Sitio_Publico[[#This Row],[contenido]],Estructura!$L$4:$O$473,4,0)</f>
        <v>C-7</v>
      </c>
      <c r="Z400" s="18" t="str">
        <f>+VLOOKUP(Sitio_Publico[[#This Row],[Filtro Integrado]],Estructura!$U$4:$W$529,3,0)</f>
        <v>FI-0</v>
      </c>
      <c r="AA400" s="18" t="str">
        <f>+VLOOKUP(Sitio_Publico[[#This Row],[Muestra]],Estructura!$Y$4:$AB$483,4,0)</f>
        <v>M-00066</v>
      </c>
    </row>
    <row r="401" spans="1:27" ht="48" x14ac:dyDescent="0.3">
      <c r="A401" s="16">
        <f t="shared" si="6"/>
        <v>400</v>
      </c>
      <c r="B401" s="47" t="s">
        <v>15118</v>
      </c>
      <c r="C401" s="13" t="s">
        <v>622</v>
      </c>
      <c r="D401" s="13" t="s">
        <v>623</v>
      </c>
      <c r="E401" s="44">
        <v>15202</v>
      </c>
      <c r="F401" s="13" t="s">
        <v>767</v>
      </c>
      <c r="G401" s="23" t="s">
        <v>625</v>
      </c>
      <c r="H401" s="42" t="s">
        <v>458</v>
      </c>
      <c r="I401" s="28" t="s">
        <v>362</v>
      </c>
      <c r="J401" s="12" t="s">
        <v>393</v>
      </c>
      <c r="K401" s="28" t="s">
        <v>780</v>
      </c>
      <c r="L401" s="12" t="s">
        <v>627</v>
      </c>
      <c r="M401" s="12" t="s">
        <v>781</v>
      </c>
      <c r="N401" s="12" t="s">
        <v>629</v>
      </c>
      <c r="O401" s="26" t="s">
        <v>2747</v>
      </c>
      <c r="P401" s="26" t="s">
        <v>2748</v>
      </c>
      <c r="Q401" s="25" t="s">
        <v>646</v>
      </c>
      <c r="R401" s="26" t="s">
        <v>2749</v>
      </c>
      <c r="S401" s="15" t="s">
        <v>2750</v>
      </c>
      <c r="T401" s="52">
        <v>0</v>
      </c>
      <c r="U401" s="22" t="s">
        <v>2751</v>
      </c>
      <c r="V401" s="18" t="str">
        <f>+Sitio_Publico[[#This Row],[idcoleccion]]&amp;"-"&amp;Sitio_Publico[[#This Row],[id]]</f>
        <v>000-400</v>
      </c>
      <c r="W401" s="18">
        <f>+VLOOKUP(Sitio_Publico[[#This Row],[territorio]],Estructura!$AE$4:$AH$1067,4,0)</f>
        <v>30015202</v>
      </c>
      <c r="X401" s="18" t="str">
        <f>+VLOOKUP(Sitio_Publico[[#This Row],[tema]],Estructura!$G$4:$J$532,4,0)</f>
        <v>T-19</v>
      </c>
      <c r="Y401" s="18" t="str">
        <f>+VLOOKUP(Sitio_Publico[[#This Row],[contenido]],Estructura!$L$4:$O$473,4,0)</f>
        <v>C-7</v>
      </c>
      <c r="Z401" s="18" t="str">
        <f>+VLOOKUP(Sitio_Publico[[#This Row],[Filtro Integrado]],Estructura!$U$4:$W$529,3,0)</f>
        <v>FI-0</v>
      </c>
      <c r="AA401" s="18" t="str">
        <f>+VLOOKUP(Sitio_Publico[[#This Row],[Muestra]],Estructura!$Y$4:$AB$483,4,0)</f>
        <v>M-00076</v>
      </c>
    </row>
    <row r="402" spans="1:27" ht="48" x14ac:dyDescent="0.3">
      <c r="A402" s="16">
        <f t="shared" si="6"/>
        <v>401</v>
      </c>
      <c r="B402" s="47" t="s">
        <v>15118</v>
      </c>
      <c r="C402" s="13" t="s">
        <v>622</v>
      </c>
      <c r="D402" s="13" t="s">
        <v>623</v>
      </c>
      <c r="E402" s="44">
        <v>5109</v>
      </c>
      <c r="F402" s="13" t="s">
        <v>681</v>
      </c>
      <c r="G402" s="23" t="s">
        <v>639</v>
      </c>
      <c r="H402" s="42" t="s">
        <v>458</v>
      </c>
      <c r="I402" s="28" t="s">
        <v>68</v>
      </c>
      <c r="J402" s="12" t="s">
        <v>393</v>
      </c>
      <c r="K402" s="28" t="s">
        <v>682</v>
      </c>
      <c r="L402" s="12" t="s">
        <v>652</v>
      </c>
      <c r="M402" s="12" t="s">
        <v>653</v>
      </c>
      <c r="N402" s="12" t="s">
        <v>629</v>
      </c>
      <c r="O402" s="26" t="s">
        <v>2752</v>
      </c>
      <c r="P402" s="26" t="s">
        <v>2753</v>
      </c>
      <c r="Q402" s="25" t="s">
        <v>646</v>
      </c>
      <c r="R402" s="26" t="s">
        <v>2754</v>
      </c>
      <c r="S402" s="15" t="s">
        <v>2755</v>
      </c>
      <c r="T402" s="52">
        <v>0</v>
      </c>
      <c r="U402" s="22" t="s">
        <v>2756</v>
      </c>
      <c r="V402" s="18" t="str">
        <f>+Sitio_Publico[[#This Row],[idcoleccion]]&amp;"-"&amp;Sitio_Publico[[#This Row],[id]]</f>
        <v>000-401</v>
      </c>
      <c r="W402" s="18">
        <f>+VLOOKUP(Sitio_Publico[[#This Row],[territorio]],Estructura!$AE$4:$AH$1067,4,0)</f>
        <v>30005109</v>
      </c>
      <c r="X402" s="18" t="str">
        <f>+VLOOKUP(Sitio_Publico[[#This Row],[tema]],Estructura!$G$4:$J$532,4,0)</f>
        <v>T-16</v>
      </c>
      <c r="Y402" s="18" t="str">
        <f>+VLOOKUP(Sitio_Publico[[#This Row],[contenido]],Estructura!$L$4:$O$473,4,0)</f>
        <v>C-8</v>
      </c>
      <c r="Z402" s="18" t="str">
        <f>+VLOOKUP(Sitio_Publico[[#This Row],[Filtro Integrado]],Estructura!$U$4:$W$529,3,0)</f>
        <v>FI-0</v>
      </c>
      <c r="AA402" s="18" t="str">
        <f>+VLOOKUP(Sitio_Publico[[#This Row],[Muestra]],Estructura!$Y$4:$AB$483,4,0)</f>
        <v>M-00067</v>
      </c>
    </row>
    <row r="403" spans="1:27" ht="40.799999999999997" x14ac:dyDescent="0.3">
      <c r="A403" s="16">
        <f t="shared" si="6"/>
        <v>402</v>
      </c>
      <c r="B403" s="47" t="s">
        <v>15118</v>
      </c>
      <c r="C403" s="13" t="s">
        <v>622</v>
      </c>
      <c r="D403" s="13" t="s">
        <v>623</v>
      </c>
      <c r="E403" s="44">
        <v>13603</v>
      </c>
      <c r="F403" s="13" t="s">
        <v>814</v>
      </c>
      <c r="G403" s="23" t="s">
        <v>710</v>
      </c>
      <c r="H403" s="42" t="s">
        <v>458</v>
      </c>
      <c r="I403" s="28" t="s">
        <v>345</v>
      </c>
      <c r="J403" s="12" t="s">
        <v>393</v>
      </c>
      <c r="K403" s="28" t="s">
        <v>815</v>
      </c>
      <c r="L403" s="12" t="s">
        <v>712</v>
      </c>
      <c r="M403" s="12" t="s">
        <v>713</v>
      </c>
      <c r="N403" s="12" t="s">
        <v>714</v>
      </c>
      <c r="O403" s="26" t="s">
        <v>2757</v>
      </c>
      <c r="P403" s="26" t="s">
        <v>2758</v>
      </c>
      <c r="Q403" s="25" t="s">
        <v>646</v>
      </c>
      <c r="R403" s="26" t="s">
        <v>2759</v>
      </c>
      <c r="S403" s="15" t="s">
        <v>2760</v>
      </c>
      <c r="T403" s="52">
        <v>0</v>
      </c>
      <c r="U403" s="22" t="s">
        <v>2761</v>
      </c>
      <c r="V403" s="18" t="str">
        <f>+Sitio_Publico[[#This Row],[idcoleccion]]&amp;"-"&amp;Sitio_Publico[[#This Row],[id]]</f>
        <v>000-402</v>
      </c>
      <c r="W403" s="18">
        <f>+VLOOKUP(Sitio_Publico[[#This Row],[territorio]],Estructura!$AE$4:$AH$1067,4,0)</f>
        <v>30013603</v>
      </c>
      <c r="X403" s="18" t="str">
        <f>+VLOOKUP(Sitio_Publico[[#This Row],[tema]],Estructura!$G$4:$J$532,4,0)</f>
        <v>T-20</v>
      </c>
      <c r="Y403" s="18" t="str">
        <f>+VLOOKUP(Sitio_Publico[[#This Row],[contenido]],Estructura!$L$4:$O$473,4,0)</f>
        <v>C-9</v>
      </c>
      <c r="Z403" s="18" t="str">
        <f>+VLOOKUP(Sitio_Publico[[#This Row],[Filtro Integrado]],Estructura!$U$4:$W$529,3,0)</f>
        <v>FI-0</v>
      </c>
      <c r="AA403" s="18" t="str">
        <f>+VLOOKUP(Sitio_Publico[[#This Row],[Muestra]],Estructura!$Y$4:$AB$483,4,0)</f>
        <v>M-00079</v>
      </c>
    </row>
    <row r="404" spans="1:27" ht="48" x14ac:dyDescent="0.3">
      <c r="A404" s="16">
        <f t="shared" si="6"/>
        <v>403</v>
      </c>
      <c r="B404" s="47" t="s">
        <v>15118</v>
      </c>
      <c r="C404" s="13" t="s">
        <v>622</v>
      </c>
      <c r="D404" s="13" t="s">
        <v>623</v>
      </c>
      <c r="E404" s="44">
        <v>6102</v>
      </c>
      <c r="F404" s="13" t="s">
        <v>767</v>
      </c>
      <c r="G404" s="23" t="s">
        <v>625</v>
      </c>
      <c r="H404" s="42" t="s">
        <v>458</v>
      </c>
      <c r="I404" s="28" t="s">
        <v>101</v>
      </c>
      <c r="J404" s="12" t="s">
        <v>393</v>
      </c>
      <c r="K404" s="28" t="s">
        <v>780</v>
      </c>
      <c r="L404" s="12" t="s">
        <v>627</v>
      </c>
      <c r="M404" s="12" t="s">
        <v>781</v>
      </c>
      <c r="N404" s="12" t="s">
        <v>629</v>
      </c>
      <c r="O404" s="26" t="s">
        <v>2762</v>
      </c>
      <c r="P404" s="26" t="s">
        <v>2763</v>
      </c>
      <c r="Q404" s="25" t="s">
        <v>646</v>
      </c>
      <c r="R404" s="26" t="s">
        <v>2764</v>
      </c>
      <c r="S404" s="15" t="s">
        <v>2765</v>
      </c>
      <c r="T404" s="52">
        <v>0</v>
      </c>
      <c r="U404" s="22" t="s">
        <v>2766</v>
      </c>
      <c r="V404" s="18" t="str">
        <f>+Sitio_Publico[[#This Row],[idcoleccion]]&amp;"-"&amp;Sitio_Publico[[#This Row],[id]]</f>
        <v>000-403</v>
      </c>
      <c r="W404" s="18">
        <f>+VLOOKUP(Sitio_Publico[[#This Row],[territorio]],Estructura!$AE$4:$AH$1067,4,0)</f>
        <v>30006102</v>
      </c>
      <c r="X404" s="18" t="str">
        <f>+VLOOKUP(Sitio_Publico[[#This Row],[tema]],Estructura!$G$4:$J$532,4,0)</f>
        <v>T-19</v>
      </c>
      <c r="Y404" s="18" t="str">
        <f>+VLOOKUP(Sitio_Publico[[#This Row],[contenido]],Estructura!$L$4:$O$473,4,0)</f>
        <v>C-7</v>
      </c>
      <c r="Z404" s="18" t="str">
        <f>+VLOOKUP(Sitio_Publico[[#This Row],[Filtro Integrado]],Estructura!$U$4:$W$529,3,0)</f>
        <v>FI-0</v>
      </c>
      <c r="AA404" s="18" t="str">
        <f>+VLOOKUP(Sitio_Publico[[#This Row],[Muestra]],Estructura!$Y$4:$AB$483,4,0)</f>
        <v>M-00076</v>
      </c>
    </row>
    <row r="405" spans="1:27" ht="48" x14ac:dyDescent="0.3">
      <c r="A405" s="16">
        <f t="shared" si="6"/>
        <v>404</v>
      </c>
      <c r="B405" s="47" t="s">
        <v>15118</v>
      </c>
      <c r="C405" s="13" t="s">
        <v>622</v>
      </c>
      <c r="D405" s="13" t="s">
        <v>623</v>
      </c>
      <c r="E405" s="44">
        <v>1405</v>
      </c>
      <c r="F405" s="13" t="s">
        <v>767</v>
      </c>
      <c r="G405" s="23" t="s">
        <v>639</v>
      </c>
      <c r="H405" s="42" t="s">
        <v>458</v>
      </c>
      <c r="I405" s="28" t="s">
        <v>32</v>
      </c>
      <c r="J405" s="12" t="s">
        <v>393</v>
      </c>
      <c r="K405" s="28" t="s">
        <v>768</v>
      </c>
      <c r="L405" s="12" t="s">
        <v>652</v>
      </c>
      <c r="M405" s="12" t="s">
        <v>653</v>
      </c>
      <c r="N405" s="12" t="s">
        <v>629</v>
      </c>
      <c r="O405" s="26" t="s">
        <v>2767</v>
      </c>
      <c r="P405" s="26" t="s">
        <v>2768</v>
      </c>
      <c r="Q405" s="25" t="s">
        <v>646</v>
      </c>
      <c r="R405" s="26" t="s">
        <v>2769</v>
      </c>
      <c r="S405" s="15" t="s">
        <v>2770</v>
      </c>
      <c r="T405" s="52">
        <v>0</v>
      </c>
      <c r="U405" s="22" t="s">
        <v>2771</v>
      </c>
      <c r="V405" s="18" t="str">
        <f>+Sitio_Publico[[#This Row],[idcoleccion]]&amp;"-"&amp;Sitio_Publico[[#This Row],[id]]</f>
        <v>000-404</v>
      </c>
      <c r="W405" s="18">
        <f>+VLOOKUP(Sitio_Publico[[#This Row],[territorio]],Estructura!$AE$4:$AH$1067,4,0)</f>
        <v>30001405</v>
      </c>
      <c r="X405" s="18" t="str">
        <f>+VLOOKUP(Sitio_Publico[[#This Row],[tema]],Estructura!$G$4:$J$532,4,0)</f>
        <v>T-19</v>
      </c>
      <c r="Y405" s="18" t="str">
        <f>+VLOOKUP(Sitio_Publico[[#This Row],[contenido]],Estructura!$L$4:$O$473,4,0)</f>
        <v>C-8</v>
      </c>
      <c r="Z405" s="18" t="str">
        <f>+VLOOKUP(Sitio_Publico[[#This Row],[Filtro Integrado]],Estructura!$U$4:$W$529,3,0)</f>
        <v>FI-0</v>
      </c>
      <c r="AA405" s="18" t="str">
        <f>+VLOOKUP(Sitio_Publico[[#This Row],[Muestra]],Estructura!$Y$4:$AB$483,4,0)</f>
        <v>M-00075</v>
      </c>
    </row>
    <row r="406" spans="1:27" ht="72" x14ac:dyDescent="0.3">
      <c r="A406" s="16">
        <f t="shared" si="6"/>
        <v>405</v>
      </c>
      <c r="B406" s="47" t="s">
        <v>15118</v>
      </c>
      <c r="C406" s="13" t="s">
        <v>622</v>
      </c>
      <c r="D406" s="13" t="s">
        <v>623</v>
      </c>
      <c r="E406" s="44">
        <v>6203</v>
      </c>
      <c r="F406" s="13" t="s">
        <v>624</v>
      </c>
      <c r="G406" s="23" t="s">
        <v>639</v>
      </c>
      <c r="H406" s="42" t="s">
        <v>458</v>
      </c>
      <c r="I406" s="28" t="s">
        <v>119</v>
      </c>
      <c r="J406" s="12" t="s">
        <v>393</v>
      </c>
      <c r="K406" s="28" t="s">
        <v>626</v>
      </c>
      <c r="L406" s="12" t="s">
        <v>652</v>
      </c>
      <c r="M406" s="12" t="s">
        <v>1170</v>
      </c>
      <c r="N406" s="12" t="s">
        <v>629</v>
      </c>
      <c r="O406" s="26" t="s">
        <v>2772</v>
      </c>
      <c r="P406" s="26" t="s">
        <v>2773</v>
      </c>
      <c r="Q406" s="25" t="s">
        <v>646</v>
      </c>
      <c r="R406" s="26" t="s">
        <v>2774</v>
      </c>
      <c r="S406" s="15" t="s">
        <v>2775</v>
      </c>
      <c r="T406" s="52">
        <v>0</v>
      </c>
      <c r="U406" s="22" t="s">
        <v>2776</v>
      </c>
      <c r="V406" s="18" t="str">
        <f>+Sitio_Publico[[#This Row],[idcoleccion]]&amp;"-"&amp;Sitio_Publico[[#This Row],[id]]</f>
        <v>000-405</v>
      </c>
      <c r="W406" s="18">
        <f>+VLOOKUP(Sitio_Publico[[#This Row],[territorio]],Estructura!$AE$4:$AH$1067,4,0)</f>
        <v>30006203</v>
      </c>
      <c r="X406" s="18" t="str">
        <f>+VLOOKUP(Sitio_Publico[[#This Row],[tema]],Estructura!$G$4:$J$532,4,0)</f>
        <v>T-13</v>
      </c>
      <c r="Y406" s="18" t="str">
        <f>+VLOOKUP(Sitio_Publico[[#This Row],[contenido]],Estructura!$L$4:$O$473,4,0)</f>
        <v>C-8</v>
      </c>
      <c r="Z406" s="18" t="str">
        <f>+VLOOKUP(Sitio_Publico[[#This Row],[Filtro Integrado]],Estructura!$U$4:$W$529,3,0)</f>
        <v>FI-0</v>
      </c>
      <c r="AA406" s="18" t="str">
        <f>+VLOOKUP(Sitio_Publico[[#This Row],[Muestra]],Estructura!$Y$4:$AB$483,4,0)</f>
        <v>M-00063</v>
      </c>
    </row>
    <row r="407" spans="1:27" ht="48" x14ac:dyDescent="0.3">
      <c r="A407" s="16">
        <f t="shared" si="6"/>
        <v>406</v>
      </c>
      <c r="B407" s="47" t="s">
        <v>15118</v>
      </c>
      <c r="C407" s="13" t="s">
        <v>622</v>
      </c>
      <c r="D407" s="13" t="s">
        <v>623</v>
      </c>
      <c r="E407" s="44">
        <v>8305</v>
      </c>
      <c r="F407" s="13" t="s">
        <v>624</v>
      </c>
      <c r="G407" s="23" t="s">
        <v>639</v>
      </c>
      <c r="H407" s="42" t="s">
        <v>458</v>
      </c>
      <c r="I407" s="28" t="s">
        <v>185</v>
      </c>
      <c r="J407" s="12" t="s">
        <v>393</v>
      </c>
      <c r="K407" s="28" t="s">
        <v>651</v>
      </c>
      <c r="L407" s="12" t="s">
        <v>652</v>
      </c>
      <c r="M407" s="12" t="s">
        <v>653</v>
      </c>
      <c r="N407" s="12" t="s">
        <v>629</v>
      </c>
      <c r="O407" s="26" t="s">
        <v>2777</v>
      </c>
      <c r="P407" s="26" t="s">
        <v>2778</v>
      </c>
      <c r="Q407" s="25" t="s">
        <v>646</v>
      </c>
      <c r="R407" s="26" t="s">
        <v>2779</v>
      </c>
      <c r="S407" s="15" t="s">
        <v>2780</v>
      </c>
      <c r="T407" s="52">
        <v>0</v>
      </c>
      <c r="U407" s="22" t="s">
        <v>2781</v>
      </c>
      <c r="V407" s="18" t="str">
        <f>+Sitio_Publico[[#This Row],[idcoleccion]]&amp;"-"&amp;Sitio_Publico[[#This Row],[id]]</f>
        <v>000-406</v>
      </c>
      <c r="W407" s="18">
        <f>+VLOOKUP(Sitio_Publico[[#This Row],[territorio]],Estructura!$AE$4:$AH$1067,4,0)</f>
        <v>30008305</v>
      </c>
      <c r="X407" s="18" t="str">
        <f>+VLOOKUP(Sitio_Publico[[#This Row],[tema]],Estructura!$G$4:$J$532,4,0)</f>
        <v>T-13</v>
      </c>
      <c r="Y407" s="18" t="str">
        <f>+VLOOKUP(Sitio_Publico[[#This Row],[contenido]],Estructura!$L$4:$O$473,4,0)</f>
        <v>C-8</v>
      </c>
      <c r="Z407" s="18" t="str">
        <f>+VLOOKUP(Sitio_Publico[[#This Row],[Filtro Integrado]],Estructura!$U$4:$W$529,3,0)</f>
        <v>FI-0</v>
      </c>
      <c r="AA407" s="18" t="str">
        <f>+VLOOKUP(Sitio_Publico[[#This Row],[Muestra]],Estructura!$Y$4:$AB$483,4,0)</f>
        <v>M-00065</v>
      </c>
    </row>
    <row r="408" spans="1:27" ht="48" x14ac:dyDescent="0.3">
      <c r="A408" s="16">
        <f t="shared" si="6"/>
        <v>407</v>
      </c>
      <c r="B408" s="47" t="s">
        <v>15118</v>
      </c>
      <c r="C408" s="13" t="s">
        <v>622</v>
      </c>
      <c r="D408" s="13" t="s">
        <v>623</v>
      </c>
      <c r="E408" s="44">
        <v>16202</v>
      </c>
      <c r="F408" s="13" t="s">
        <v>681</v>
      </c>
      <c r="G408" s="23" t="s">
        <v>639</v>
      </c>
      <c r="H408" s="42" t="s">
        <v>458</v>
      </c>
      <c r="I408" s="28" t="s">
        <v>197</v>
      </c>
      <c r="J408" s="12" t="s">
        <v>393</v>
      </c>
      <c r="K408" s="28" t="s">
        <v>682</v>
      </c>
      <c r="L408" s="12" t="s">
        <v>652</v>
      </c>
      <c r="M408" s="12" t="s">
        <v>653</v>
      </c>
      <c r="N408" s="12" t="s">
        <v>629</v>
      </c>
      <c r="O408" s="26" t="s">
        <v>2782</v>
      </c>
      <c r="P408" s="26" t="s">
        <v>2783</v>
      </c>
      <c r="Q408" s="25" t="s">
        <v>646</v>
      </c>
      <c r="R408" s="26" t="s">
        <v>2784</v>
      </c>
      <c r="S408" s="15" t="s">
        <v>2785</v>
      </c>
      <c r="T408" s="52">
        <v>0</v>
      </c>
      <c r="U408" s="22" t="s">
        <v>2786</v>
      </c>
      <c r="V408" s="18" t="str">
        <f>+Sitio_Publico[[#This Row],[idcoleccion]]&amp;"-"&amp;Sitio_Publico[[#This Row],[id]]</f>
        <v>000-407</v>
      </c>
      <c r="W408" s="18">
        <f>+VLOOKUP(Sitio_Publico[[#This Row],[territorio]],Estructura!$AE$4:$AH$1067,4,0)</f>
        <v>30016202</v>
      </c>
      <c r="X408" s="18" t="str">
        <f>+VLOOKUP(Sitio_Publico[[#This Row],[tema]],Estructura!$G$4:$J$532,4,0)</f>
        <v>T-16</v>
      </c>
      <c r="Y408" s="18" t="str">
        <f>+VLOOKUP(Sitio_Publico[[#This Row],[contenido]],Estructura!$L$4:$O$473,4,0)</f>
        <v>C-8</v>
      </c>
      <c r="Z408" s="18" t="str">
        <f>+VLOOKUP(Sitio_Publico[[#This Row],[Filtro Integrado]],Estructura!$U$4:$W$529,3,0)</f>
        <v>FI-0</v>
      </c>
      <c r="AA408" s="18" t="str">
        <f>+VLOOKUP(Sitio_Publico[[#This Row],[Muestra]],Estructura!$Y$4:$AB$483,4,0)</f>
        <v>M-00067</v>
      </c>
    </row>
    <row r="409" spans="1:27" ht="51" x14ac:dyDescent="0.3">
      <c r="A409" s="16">
        <f t="shared" si="6"/>
        <v>408</v>
      </c>
      <c r="B409" s="47" t="s">
        <v>15118</v>
      </c>
      <c r="C409" s="13" t="s">
        <v>622</v>
      </c>
      <c r="D409" s="13" t="s">
        <v>623</v>
      </c>
      <c r="E409" s="44">
        <v>6307</v>
      </c>
      <c r="F409" s="13" t="s">
        <v>624</v>
      </c>
      <c r="G409" s="23" t="s">
        <v>625</v>
      </c>
      <c r="H409" s="42" t="s">
        <v>458</v>
      </c>
      <c r="I409" s="28" t="s">
        <v>129</v>
      </c>
      <c r="J409" s="12" t="s">
        <v>393</v>
      </c>
      <c r="K409" s="28" t="s">
        <v>626</v>
      </c>
      <c r="L409" s="12" t="s">
        <v>627</v>
      </c>
      <c r="M409" s="12" t="s">
        <v>628</v>
      </c>
      <c r="N409" s="12" t="s">
        <v>629</v>
      </c>
      <c r="O409" s="26" t="s">
        <v>2787</v>
      </c>
      <c r="P409" s="26" t="s">
        <v>2788</v>
      </c>
      <c r="Q409" s="25" t="s">
        <v>632</v>
      </c>
      <c r="R409" s="26" t="s">
        <v>2789</v>
      </c>
      <c r="S409" s="15" t="s">
        <v>2790</v>
      </c>
      <c r="T409" s="52">
        <v>0</v>
      </c>
      <c r="U409" s="22" t="s">
        <v>2791</v>
      </c>
      <c r="V409" s="18" t="str">
        <f>+Sitio_Publico[[#This Row],[idcoleccion]]&amp;"-"&amp;Sitio_Publico[[#This Row],[id]]</f>
        <v>000-408</v>
      </c>
      <c r="W409" s="18">
        <f>+VLOOKUP(Sitio_Publico[[#This Row],[territorio]],Estructura!$AE$4:$AH$1067,4,0)</f>
        <v>30006307</v>
      </c>
      <c r="X409" s="18" t="str">
        <f>+VLOOKUP(Sitio_Publico[[#This Row],[tema]],Estructura!$G$4:$J$532,4,0)</f>
        <v>T-13</v>
      </c>
      <c r="Y409" s="18" t="str">
        <f>+VLOOKUP(Sitio_Publico[[#This Row],[contenido]],Estructura!$L$4:$O$473,4,0)</f>
        <v>C-7</v>
      </c>
      <c r="Z409" s="18" t="str">
        <f>+VLOOKUP(Sitio_Publico[[#This Row],[Filtro Integrado]],Estructura!$U$4:$W$529,3,0)</f>
        <v>FI-0</v>
      </c>
      <c r="AA409" s="18" t="str">
        <f>+VLOOKUP(Sitio_Publico[[#This Row],[Muestra]],Estructura!$Y$4:$AB$483,4,0)</f>
        <v>M-00063</v>
      </c>
    </row>
    <row r="410" spans="1:27" ht="48" x14ac:dyDescent="0.3">
      <c r="A410" s="16">
        <f t="shared" si="6"/>
        <v>409</v>
      </c>
      <c r="B410" s="47" t="s">
        <v>15118</v>
      </c>
      <c r="C410" s="13" t="s">
        <v>622</v>
      </c>
      <c r="D410" s="13" t="s">
        <v>623</v>
      </c>
      <c r="E410" s="44">
        <v>5801</v>
      </c>
      <c r="F410" s="13" t="s">
        <v>624</v>
      </c>
      <c r="G410" s="23" t="s">
        <v>639</v>
      </c>
      <c r="H410" s="42" t="s">
        <v>458</v>
      </c>
      <c r="I410" s="28" t="s">
        <v>96</v>
      </c>
      <c r="J410" s="12" t="s">
        <v>393</v>
      </c>
      <c r="K410" s="28" t="s">
        <v>651</v>
      </c>
      <c r="L410" s="12" t="s">
        <v>652</v>
      </c>
      <c r="M410" s="12" t="s">
        <v>653</v>
      </c>
      <c r="N410" s="12" t="s">
        <v>629</v>
      </c>
      <c r="O410" s="26" t="s">
        <v>2792</v>
      </c>
      <c r="P410" s="26" t="s">
        <v>2793</v>
      </c>
      <c r="Q410" s="25" t="s">
        <v>646</v>
      </c>
      <c r="R410" s="26" t="s">
        <v>2794</v>
      </c>
      <c r="S410" s="15" t="s">
        <v>2795</v>
      </c>
      <c r="T410" s="52">
        <v>0</v>
      </c>
      <c r="U410" s="22" t="s">
        <v>2796</v>
      </c>
      <c r="V410" s="18" t="str">
        <f>+Sitio_Publico[[#This Row],[idcoleccion]]&amp;"-"&amp;Sitio_Publico[[#This Row],[id]]</f>
        <v>000-409</v>
      </c>
      <c r="W410" s="18">
        <f>+VLOOKUP(Sitio_Publico[[#This Row],[territorio]],Estructura!$AE$4:$AH$1067,4,0)</f>
        <v>30005801</v>
      </c>
      <c r="X410" s="18" t="str">
        <f>+VLOOKUP(Sitio_Publico[[#This Row],[tema]],Estructura!$G$4:$J$532,4,0)</f>
        <v>T-13</v>
      </c>
      <c r="Y410" s="18" t="str">
        <f>+VLOOKUP(Sitio_Publico[[#This Row],[contenido]],Estructura!$L$4:$O$473,4,0)</f>
        <v>C-8</v>
      </c>
      <c r="Z410" s="18" t="str">
        <f>+VLOOKUP(Sitio_Publico[[#This Row],[Filtro Integrado]],Estructura!$U$4:$W$529,3,0)</f>
        <v>FI-0</v>
      </c>
      <c r="AA410" s="18" t="str">
        <f>+VLOOKUP(Sitio_Publico[[#This Row],[Muestra]],Estructura!$Y$4:$AB$483,4,0)</f>
        <v>M-00065</v>
      </c>
    </row>
    <row r="411" spans="1:27" ht="48" x14ac:dyDescent="0.3">
      <c r="A411" s="16">
        <f t="shared" si="6"/>
        <v>410</v>
      </c>
      <c r="B411" s="47" t="s">
        <v>15118</v>
      </c>
      <c r="C411" s="13" t="s">
        <v>622</v>
      </c>
      <c r="D411" s="13" t="s">
        <v>623</v>
      </c>
      <c r="E411" s="44">
        <v>13116</v>
      </c>
      <c r="F411" s="13" t="s">
        <v>681</v>
      </c>
      <c r="G411" s="23" t="s">
        <v>625</v>
      </c>
      <c r="H411" s="42" t="s">
        <v>458</v>
      </c>
      <c r="I411" s="28" t="s">
        <v>312</v>
      </c>
      <c r="J411" s="12" t="s">
        <v>393</v>
      </c>
      <c r="K411" s="28" t="s">
        <v>682</v>
      </c>
      <c r="L411" s="12" t="s">
        <v>627</v>
      </c>
      <c r="M411" s="12" t="s">
        <v>628</v>
      </c>
      <c r="N411" s="12" t="s">
        <v>629</v>
      </c>
      <c r="O411" s="26" t="s">
        <v>2797</v>
      </c>
      <c r="P411" s="26" t="s">
        <v>2798</v>
      </c>
      <c r="Q411" s="25" t="s">
        <v>646</v>
      </c>
      <c r="R411" s="26" t="s">
        <v>2799</v>
      </c>
      <c r="S411" s="15" t="s">
        <v>2800</v>
      </c>
      <c r="T411" s="52">
        <v>0</v>
      </c>
      <c r="U411" s="22" t="s">
        <v>2801</v>
      </c>
      <c r="V411" s="18" t="str">
        <f>+Sitio_Publico[[#This Row],[idcoleccion]]&amp;"-"&amp;Sitio_Publico[[#This Row],[id]]</f>
        <v>000-410</v>
      </c>
      <c r="W411" s="18">
        <f>+VLOOKUP(Sitio_Publico[[#This Row],[territorio]],Estructura!$AE$4:$AH$1067,4,0)</f>
        <v>30013116</v>
      </c>
      <c r="X411" s="18" t="str">
        <f>+VLOOKUP(Sitio_Publico[[#This Row],[tema]],Estructura!$G$4:$J$532,4,0)</f>
        <v>T-16</v>
      </c>
      <c r="Y411" s="18" t="str">
        <f>+VLOOKUP(Sitio_Publico[[#This Row],[contenido]],Estructura!$L$4:$O$473,4,0)</f>
        <v>C-7</v>
      </c>
      <c r="Z411" s="18" t="str">
        <f>+VLOOKUP(Sitio_Publico[[#This Row],[Filtro Integrado]],Estructura!$U$4:$W$529,3,0)</f>
        <v>FI-0</v>
      </c>
      <c r="AA411" s="18" t="str">
        <f>+VLOOKUP(Sitio_Publico[[#This Row],[Muestra]],Estructura!$Y$4:$AB$483,4,0)</f>
        <v>M-00067</v>
      </c>
    </row>
    <row r="412" spans="1:27" ht="40.799999999999997" x14ac:dyDescent="0.3">
      <c r="A412" s="16">
        <f t="shared" si="6"/>
        <v>411</v>
      </c>
      <c r="B412" s="47" t="s">
        <v>15118</v>
      </c>
      <c r="C412" s="13" t="s">
        <v>622</v>
      </c>
      <c r="D412" s="13" t="s">
        <v>623</v>
      </c>
      <c r="E412" s="44">
        <v>4</v>
      </c>
      <c r="F412" s="13" t="s">
        <v>466</v>
      </c>
      <c r="G412" s="23" t="s">
        <v>710</v>
      </c>
      <c r="H412" s="42" t="s">
        <v>457</v>
      </c>
      <c r="I412" s="28" t="s">
        <v>367</v>
      </c>
      <c r="J412" s="12" t="s">
        <v>2802</v>
      </c>
      <c r="K412" s="28" t="s">
        <v>2803</v>
      </c>
      <c r="L412" s="12" t="s">
        <v>712</v>
      </c>
      <c r="M412" s="12" t="s">
        <v>628</v>
      </c>
      <c r="N412" s="12" t="s">
        <v>714</v>
      </c>
      <c r="O412" s="26" t="s">
        <v>2804</v>
      </c>
      <c r="P412" s="26" t="s">
        <v>2805</v>
      </c>
      <c r="Q412" s="25" t="s">
        <v>2806</v>
      </c>
      <c r="R412" s="26" t="s">
        <v>2807</v>
      </c>
      <c r="S412" s="15" t="s">
        <v>2808</v>
      </c>
      <c r="T412" s="52">
        <v>0</v>
      </c>
      <c r="U412" s="22" t="s">
        <v>2809</v>
      </c>
      <c r="V412" s="18" t="str">
        <f>+Sitio_Publico[[#This Row],[idcoleccion]]&amp;"-"&amp;Sitio_Publico[[#This Row],[id]]</f>
        <v>000-411</v>
      </c>
      <c r="W412" s="18">
        <f>+VLOOKUP(Sitio_Publico[[#This Row],[territorio]],Estructura!$AE$4:$AH$1067,4,0)</f>
        <v>20000004</v>
      </c>
      <c r="X412" s="18" t="str">
        <f>+VLOOKUP(Sitio_Publico[[#This Row],[tema]],Estructura!$G$4:$J$532,4,0)</f>
        <v>T-18</v>
      </c>
      <c r="Y412" s="18" t="str">
        <f>+VLOOKUP(Sitio_Publico[[#This Row],[contenido]],Estructura!$L$4:$O$473,4,0)</f>
        <v>C-9</v>
      </c>
      <c r="Z412" s="18" t="str">
        <f>+VLOOKUP(Sitio_Publico[[#This Row],[Filtro Integrado]],Estructura!$U$4:$W$529,3,0)</f>
        <v>FI-2</v>
      </c>
      <c r="AA412" s="18" t="str">
        <f>+VLOOKUP(Sitio_Publico[[#This Row],[Muestra]],Estructura!$Y$4:$AB$483,4,0)</f>
        <v>M-000112</v>
      </c>
    </row>
    <row r="413" spans="1:27" ht="48" x14ac:dyDescent="0.3">
      <c r="A413" s="16">
        <f t="shared" si="6"/>
        <v>412</v>
      </c>
      <c r="B413" s="47" t="s">
        <v>15118</v>
      </c>
      <c r="C413" s="13" t="s">
        <v>622</v>
      </c>
      <c r="D413" s="13" t="s">
        <v>623</v>
      </c>
      <c r="E413" s="44">
        <v>8207</v>
      </c>
      <c r="F413" s="13" t="s">
        <v>688</v>
      </c>
      <c r="G413" s="23" t="s">
        <v>639</v>
      </c>
      <c r="H413" s="42" t="s">
        <v>458</v>
      </c>
      <c r="I413" s="28" t="s">
        <v>180</v>
      </c>
      <c r="J413" s="12" t="s">
        <v>393</v>
      </c>
      <c r="K413" s="28" t="s">
        <v>689</v>
      </c>
      <c r="L413" s="12" t="s">
        <v>652</v>
      </c>
      <c r="M413" s="12" t="s">
        <v>690</v>
      </c>
      <c r="N413" s="12" t="s">
        <v>629</v>
      </c>
      <c r="O413" s="26" t="s">
        <v>2810</v>
      </c>
      <c r="P413" s="26" t="s">
        <v>2811</v>
      </c>
      <c r="Q413" s="25" t="s">
        <v>646</v>
      </c>
      <c r="R413" s="26" t="s">
        <v>2812</v>
      </c>
      <c r="S413" s="15" t="s">
        <v>2813</v>
      </c>
      <c r="T413" s="52">
        <v>0</v>
      </c>
      <c r="U413" s="22" t="s">
        <v>2814</v>
      </c>
      <c r="V413" s="18" t="str">
        <f>+Sitio_Publico[[#This Row],[idcoleccion]]&amp;"-"&amp;Sitio_Publico[[#This Row],[id]]</f>
        <v>000-412</v>
      </c>
      <c r="W413" s="18">
        <f>+VLOOKUP(Sitio_Publico[[#This Row],[territorio]],Estructura!$AE$4:$AH$1067,4,0)</f>
        <v>30008207</v>
      </c>
      <c r="X413" s="18" t="str">
        <f>+VLOOKUP(Sitio_Publico[[#This Row],[tema]],Estructura!$G$4:$J$532,4,0)</f>
        <v>T-17</v>
      </c>
      <c r="Y413" s="18" t="str">
        <f>+VLOOKUP(Sitio_Publico[[#This Row],[contenido]],Estructura!$L$4:$O$473,4,0)</f>
        <v>C-8</v>
      </c>
      <c r="Z413" s="18" t="str">
        <f>+VLOOKUP(Sitio_Publico[[#This Row],[Filtro Integrado]],Estructura!$U$4:$W$529,3,0)</f>
        <v>FI-0</v>
      </c>
      <c r="AA413" s="18" t="str">
        <f>+VLOOKUP(Sitio_Publico[[#This Row],[Muestra]],Estructura!$Y$4:$AB$483,4,0)</f>
        <v>M-00068</v>
      </c>
    </row>
    <row r="414" spans="1:27" ht="48" x14ac:dyDescent="0.3">
      <c r="A414" s="16">
        <f t="shared" si="6"/>
        <v>413</v>
      </c>
      <c r="B414" s="47" t="s">
        <v>15118</v>
      </c>
      <c r="C414" s="13" t="s">
        <v>622</v>
      </c>
      <c r="D414" s="13" t="s">
        <v>623</v>
      </c>
      <c r="E414" s="44">
        <v>5304</v>
      </c>
      <c r="F414" s="13" t="s">
        <v>666</v>
      </c>
      <c r="G414" s="23" t="s">
        <v>639</v>
      </c>
      <c r="H414" s="42" t="s">
        <v>458</v>
      </c>
      <c r="I414" s="28" t="s">
        <v>73</v>
      </c>
      <c r="J414" s="12" t="s">
        <v>393</v>
      </c>
      <c r="K414" s="28" t="s">
        <v>888</v>
      </c>
      <c r="L414" s="12" t="s">
        <v>652</v>
      </c>
      <c r="M414" s="12" t="s">
        <v>704</v>
      </c>
      <c r="N414" s="12" t="s">
        <v>629</v>
      </c>
      <c r="O414" s="26" t="s">
        <v>2815</v>
      </c>
      <c r="P414" s="26" t="s">
        <v>2816</v>
      </c>
      <c r="Q414" s="25" t="s">
        <v>646</v>
      </c>
      <c r="R414" s="26" t="s">
        <v>2817</v>
      </c>
      <c r="S414" s="15" t="s">
        <v>2818</v>
      </c>
      <c r="T414" s="52">
        <v>0</v>
      </c>
      <c r="U414" s="22" t="s">
        <v>2819</v>
      </c>
      <c r="V414" s="18" t="str">
        <f>+Sitio_Publico[[#This Row],[idcoleccion]]&amp;"-"&amp;Sitio_Publico[[#This Row],[id]]</f>
        <v>000-413</v>
      </c>
      <c r="W414" s="18">
        <f>+VLOOKUP(Sitio_Publico[[#This Row],[territorio]],Estructura!$AE$4:$AH$1067,4,0)</f>
        <v>30005304</v>
      </c>
      <c r="X414" s="18" t="str">
        <f>+VLOOKUP(Sitio_Publico[[#This Row],[tema]],Estructura!$G$4:$J$532,4,0)</f>
        <v>T-15</v>
      </c>
      <c r="Y414" s="18" t="str">
        <f>+VLOOKUP(Sitio_Publico[[#This Row],[contenido]],Estructura!$L$4:$O$473,4,0)</f>
        <v>C-8</v>
      </c>
      <c r="Z414" s="18" t="str">
        <f>+VLOOKUP(Sitio_Publico[[#This Row],[Filtro Integrado]],Estructura!$U$4:$W$529,3,0)</f>
        <v>FI-0</v>
      </c>
      <c r="AA414" s="18" t="str">
        <f>+VLOOKUP(Sitio_Publico[[#This Row],[Muestra]],Estructura!$Y$4:$AB$483,4,0)</f>
        <v>M-00082</v>
      </c>
    </row>
    <row r="415" spans="1:27" ht="40.799999999999997" x14ac:dyDescent="0.3">
      <c r="A415" s="16">
        <f t="shared" si="6"/>
        <v>414</v>
      </c>
      <c r="B415" s="47" t="s">
        <v>15118</v>
      </c>
      <c r="C415" s="13" t="s">
        <v>622</v>
      </c>
      <c r="D415" s="13" t="s">
        <v>623</v>
      </c>
      <c r="E415" s="44">
        <v>5703</v>
      </c>
      <c r="F415" s="13" t="s">
        <v>814</v>
      </c>
      <c r="G415" s="23" t="s">
        <v>710</v>
      </c>
      <c r="H415" s="42" t="s">
        <v>458</v>
      </c>
      <c r="I415" s="28" t="s">
        <v>92</v>
      </c>
      <c r="J415" s="12" t="s">
        <v>393</v>
      </c>
      <c r="K415" s="28" t="s">
        <v>815</v>
      </c>
      <c r="L415" s="12" t="s">
        <v>712</v>
      </c>
      <c r="M415" s="12" t="s">
        <v>713</v>
      </c>
      <c r="N415" s="12" t="s">
        <v>714</v>
      </c>
      <c r="O415" s="26" t="s">
        <v>2820</v>
      </c>
      <c r="P415" s="26" t="s">
        <v>2821</v>
      </c>
      <c r="Q415" s="25" t="s">
        <v>646</v>
      </c>
      <c r="R415" s="26" t="s">
        <v>2822</v>
      </c>
      <c r="S415" s="15" t="s">
        <v>2823</v>
      </c>
      <c r="T415" s="52">
        <v>0</v>
      </c>
      <c r="U415" s="22" t="s">
        <v>2824</v>
      </c>
      <c r="V415" s="18" t="str">
        <f>+Sitio_Publico[[#This Row],[idcoleccion]]&amp;"-"&amp;Sitio_Publico[[#This Row],[id]]</f>
        <v>000-414</v>
      </c>
      <c r="W415" s="18">
        <f>+VLOOKUP(Sitio_Publico[[#This Row],[territorio]],Estructura!$AE$4:$AH$1067,4,0)</f>
        <v>30005703</v>
      </c>
      <c r="X415" s="18" t="str">
        <f>+VLOOKUP(Sitio_Publico[[#This Row],[tema]],Estructura!$G$4:$J$532,4,0)</f>
        <v>T-20</v>
      </c>
      <c r="Y415" s="18" t="str">
        <f>+VLOOKUP(Sitio_Publico[[#This Row],[contenido]],Estructura!$L$4:$O$473,4,0)</f>
        <v>C-9</v>
      </c>
      <c r="Z415" s="18" t="str">
        <f>+VLOOKUP(Sitio_Publico[[#This Row],[Filtro Integrado]],Estructura!$U$4:$W$529,3,0)</f>
        <v>FI-0</v>
      </c>
      <c r="AA415" s="18" t="str">
        <f>+VLOOKUP(Sitio_Publico[[#This Row],[Muestra]],Estructura!$Y$4:$AB$483,4,0)</f>
        <v>M-00079</v>
      </c>
    </row>
    <row r="416" spans="1:27" ht="48" x14ac:dyDescent="0.3">
      <c r="A416" s="16">
        <f t="shared" si="6"/>
        <v>415</v>
      </c>
      <c r="B416" s="47" t="s">
        <v>15118</v>
      </c>
      <c r="C416" s="13" t="s">
        <v>622</v>
      </c>
      <c r="D416" s="13" t="s">
        <v>623</v>
      </c>
      <c r="E416" s="44">
        <v>13121</v>
      </c>
      <c r="F416" s="13" t="s">
        <v>681</v>
      </c>
      <c r="G416" s="23" t="s">
        <v>639</v>
      </c>
      <c r="H416" s="42" t="s">
        <v>458</v>
      </c>
      <c r="I416" s="28" t="s">
        <v>317</v>
      </c>
      <c r="J416" s="12" t="s">
        <v>393</v>
      </c>
      <c r="K416" s="28" t="s">
        <v>793</v>
      </c>
      <c r="L416" s="12" t="s">
        <v>652</v>
      </c>
      <c r="M416" s="12" t="s">
        <v>794</v>
      </c>
      <c r="N416" s="12" t="s">
        <v>629</v>
      </c>
      <c r="O416" s="26" t="s">
        <v>2825</v>
      </c>
      <c r="P416" s="26" t="s">
        <v>2826</v>
      </c>
      <c r="Q416" s="25" t="s">
        <v>646</v>
      </c>
      <c r="R416" s="26" t="s">
        <v>2827</v>
      </c>
      <c r="S416" s="15" t="s">
        <v>2828</v>
      </c>
      <c r="T416" s="52">
        <v>0</v>
      </c>
      <c r="U416" s="22" t="s">
        <v>2829</v>
      </c>
      <c r="V416" s="18" t="str">
        <f>+Sitio_Publico[[#This Row],[idcoleccion]]&amp;"-"&amp;Sitio_Publico[[#This Row],[id]]</f>
        <v>000-415</v>
      </c>
      <c r="W416" s="18">
        <f>+VLOOKUP(Sitio_Publico[[#This Row],[territorio]],Estructura!$AE$4:$AH$1067,4,0)</f>
        <v>30013121</v>
      </c>
      <c r="X416" s="18" t="str">
        <f>+VLOOKUP(Sitio_Publico[[#This Row],[tema]],Estructura!$G$4:$J$532,4,0)</f>
        <v>T-16</v>
      </c>
      <c r="Y416" s="18" t="str">
        <f>+VLOOKUP(Sitio_Publico[[#This Row],[contenido]],Estructura!$L$4:$O$473,4,0)</f>
        <v>C-8</v>
      </c>
      <c r="Z416" s="18" t="str">
        <f>+VLOOKUP(Sitio_Publico[[#This Row],[Filtro Integrado]],Estructura!$U$4:$W$529,3,0)</f>
        <v>FI-0</v>
      </c>
      <c r="AA416" s="18" t="str">
        <f>+VLOOKUP(Sitio_Publico[[#This Row],[Muestra]],Estructura!$Y$4:$AB$483,4,0)</f>
        <v>M-00077</v>
      </c>
    </row>
    <row r="417" spans="1:27" ht="48" x14ac:dyDescent="0.3">
      <c r="A417" s="16">
        <f t="shared" si="6"/>
        <v>416</v>
      </c>
      <c r="B417" s="47" t="s">
        <v>15118</v>
      </c>
      <c r="C417" s="13" t="s">
        <v>622</v>
      </c>
      <c r="D417" s="13" t="s">
        <v>623</v>
      </c>
      <c r="E417" s="44">
        <v>8304</v>
      </c>
      <c r="F417" s="13" t="s">
        <v>767</v>
      </c>
      <c r="G417" s="23" t="s">
        <v>639</v>
      </c>
      <c r="H417" s="42" t="s">
        <v>458</v>
      </c>
      <c r="I417" s="28" t="s">
        <v>184</v>
      </c>
      <c r="J417" s="12" t="s">
        <v>393</v>
      </c>
      <c r="K417" s="28" t="s">
        <v>768</v>
      </c>
      <c r="L417" s="12" t="s">
        <v>652</v>
      </c>
      <c r="M417" s="12" t="s">
        <v>653</v>
      </c>
      <c r="N417" s="12" t="s">
        <v>629</v>
      </c>
      <c r="O417" s="26" t="s">
        <v>2830</v>
      </c>
      <c r="P417" s="26" t="s">
        <v>2831</v>
      </c>
      <c r="Q417" s="25" t="s">
        <v>646</v>
      </c>
      <c r="R417" s="26" t="s">
        <v>2832</v>
      </c>
      <c r="S417" s="15" t="s">
        <v>2833</v>
      </c>
      <c r="T417" s="52">
        <v>0</v>
      </c>
      <c r="U417" s="22" t="s">
        <v>2834</v>
      </c>
      <c r="V417" s="18" t="str">
        <f>+Sitio_Publico[[#This Row],[idcoleccion]]&amp;"-"&amp;Sitio_Publico[[#This Row],[id]]</f>
        <v>000-416</v>
      </c>
      <c r="W417" s="18">
        <f>+VLOOKUP(Sitio_Publico[[#This Row],[territorio]],Estructura!$AE$4:$AH$1067,4,0)</f>
        <v>30008304</v>
      </c>
      <c r="X417" s="18" t="str">
        <f>+VLOOKUP(Sitio_Publico[[#This Row],[tema]],Estructura!$G$4:$J$532,4,0)</f>
        <v>T-19</v>
      </c>
      <c r="Y417" s="18" t="str">
        <f>+VLOOKUP(Sitio_Publico[[#This Row],[contenido]],Estructura!$L$4:$O$473,4,0)</f>
        <v>C-8</v>
      </c>
      <c r="Z417" s="18" t="str">
        <f>+VLOOKUP(Sitio_Publico[[#This Row],[Filtro Integrado]],Estructura!$U$4:$W$529,3,0)</f>
        <v>FI-0</v>
      </c>
      <c r="AA417" s="18" t="str">
        <f>+VLOOKUP(Sitio_Publico[[#This Row],[Muestra]],Estructura!$Y$4:$AB$483,4,0)</f>
        <v>M-00075</v>
      </c>
    </row>
    <row r="418" spans="1:27" ht="48" x14ac:dyDescent="0.3">
      <c r="A418" s="16">
        <f t="shared" si="6"/>
        <v>417</v>
      </c>
      <c r="B418" s="47" t="s">
        <v>15118</v>
      </c>
      <c r="C418" s="13" t="s">
        <v>622</v>
      </c>
      <c r="D418" s="13" t="s">
        <v>623</v>
      </c>
      <c r="E418" s="44">
        <v>13131</v>
      </c>
      <c r="F418" s="13" t="s">
        <v>681</v>
      </c>
      <c r="G418" s="23" t="s">
        <v>639</v>
      </c>
      <c r="H418" s="42" t="s">
        <v>458</v>
      </c>
      <c r="I418" s="28" t="s">
        <v>326</v>
      </c>
      <c r="J418" s="12" t="s">
        <v>393</v>
      </c>
      <c r="K418" s="28" t="s">
        <v>841</v>
      </c>
      <c r="L418" s="12" t="s">
        <v>652</v>
      </c>
      <c r="M418" s="12" t="s">
        <v>704</v>
      </c>
      <c r="N418" s="12" t="s">
        <v>629</v>
      </c>
      <c r="O418" s="26" t="s">
        <v>2835</v>
      </c>
      <c r="P418" s="26" t="s">
        <v>2836</v>
      </c>
      <c r="Q418" s="25" t="s">
        <v>646</v>
      </c>
      <c r="R418" s="26" t="s">
        <v>2837</v>
      </c>
      <c r="S418" s="15" t="s">
        <v>2838</v>
      </c>
      <c r="T418" s="52">
        <v>0</v>
      </c>
      <c r="U418" s="22" t="s">
        <v>2839</v>
      </c>
      <c r="V418" s="18" t="str">
        <f>+Sitio_Publico[[#This Row],[idcoleccion]]&amp;"-"&amp;Sitio_Publico[[#This Row],[id]]</f>
        <v>000-417</v>
      </c>
      <c r="W418" s="18">
        <f>+VLOOKUP(Sitio_Publico[[#This Row],[territorio]],Estructura!$AE$4:$AH$1067,4,0)</f>
        <v>30013131</v>
      </c>
      <c r="X418" s="18" t="str">
        <f>+VLOOKUP(Sitio_Publico[[#This Row],[tema]],Estructura!$G$4:$J$532,4,0)</f>
        <v>T-16</v>
      </c>
      <c r="Y418" s="18" t="str">
        <f>+VLOOKUP(Sitio_Publico[[#This Row],[contenido]],Estructura!$L$4:$O$473,4,0)</f>
        <v>C-8</v>
      </c>
      <c r="Z418" s="18" t="str">
        <f>+VLOOKUP(Sitio_Publico[[#This Row],[Filtro Integrado]],Estructura!$U$4:$W$529,3,0)</f>
        <v>FI-0</v>
      </c>
      <c r="AA418" s="18" t="str">
        <f>+VLOOKUP(Sitio_Publico[[#This Row],[Muestra]],Estructura!$Y$4:$AB$483,4,0)</f>
        <v>M-00080</v>
      </c>
    </row>
    <row r="419" spans="1:27" ht="48" x14ac:dyDescent="0.3">
      <c r="A419" s="16">
        <f t="shared" si="6"/>
        <v>418</v>
      </c>
      <c r="B419" s="47" t="s">
        <v>15118</v>
      </c>
      <c r="C419" s="13" t="s">
        <v>622</v>
      </c>
      <c r="D419" s="13" t="s">
        <v>623</v>
      </c>
      <c r="E419" s="44">
        <v>4305</v>
      </c>
      <c r="F419" s="13" t="s">
        <v>688</v>
      </c>
      <c r="G419" s="23" t="s">
        <v>625</v>
      </c>
      <c r="H419" s="42" t="s">
        <v>458</v>
      </c>
      <c r="I419" s="28" t="s">
        <v>62</v>
      </c>
      <c r="J419" s="12" t="s">
        <v>393</v>
      </c>
      <c r="K419" s="28" t="s">
        <v>726</v>
      </c>
      <c r="L419" s="12" t="s">
        <v>627</v>
      </c>
      <c r="M419" s="12" t="s">
        <v>628</v>
      </c>
      <c r="N419" s="12" t="s">
        <v>629</v>
      </c>
      <c r="O419" s="26" t="s">
        <v>2840</v>
      </c>
      <c r="P419" s="26" t="s">
        <v>2841</v>
      </c>
      <c r="Q419" s="25" t="s">
        <v>646</v>
      </c>
      <c r="R419" s="26" t="s">
        <v>2842</v>
      </c>
      <c r="S419" s="15" t="s">
        <v>2843</v>
      </c>
      <c r="T419" s="52">
        <v>0</v>
      </c>
      <c r="U419" s="22" t="s">
        <v>2844</v>
      </c>
      <c r="V419" s="18" t="str">
        <f>+Sitio_Publico[[#This Row],[idcoleccion]]&amp;"-"&amp;Sitio_Publico[[#This Row],[id]]</f>
        <v>000-418</v>
      </c>
      <c r="W419" s="18">
        <f>+VLOOKUP(Sitio_Publico[[#This Row],[territorio]],Estructura!$AE$4:$AH$1067,4,0)</f>
        <v>30004305</v>
      </c>
      <c r="X419" s="18" t="str">
        <f>+VLOOKUP(Sitio_Publico[[#This Row],[tema]],Estructura!$G$4:$J$532,4,0)</f>
        <v>T-17</v>
      </c>
      <c r="Y419" s="18" t="str">
        <f>+VLOOKUP(Sitio_Publico[[#This Row],[contenido]],Estructura!$L$4:$O$473,4,0)</f>
        <v>C-7</v>
      </c>
      <c r="Z419" s="18" t="str">
        <f>+VLOOKUP(Sitio_Publico[[#This Row],[Filtro Integrado]],Estructura!$U$4:$W$529,3,0)</f>
        <v>FI-0</v>
      </c>
      <c r="AA419" s="18" t="str">
        <f>+VLOOKUP(Sitio_Publico[[#This Row],[Muestra]],Estructura!$Y$4:$AB$483,4,0)</f>
        <v>M-00071</v>
      </c>
    </row>
    <row r="420" spans="1:27" ht="40.799999999999997" x14ac:dyDescent="0.3">
      <c r="A420" s="16">
        <f t="shared" si="6"/>
        <v>419</v>
      </c>
      <c r="B420" s="47" t="s">
        <v>15118</v>
      </c>
      <c r="C420" s="13" t="s">
        <v>622</v>
      </c>
      <c r="D420" s="13" t="s">
        <v>623</v>
      </c>
      <c r="E420" s="44">
        <v>12101</v>
      </c>
      <c r="F420" s="13" t="s">
        <v>466</v>
      </c>
      <c r="G420" s="23" t="s">
        <v>710</v>
      </c>
      <c r="H420" s="42" t="s">
        <v>458</v>
      </c>
      <c r="I420" s="28" t="s">
        <v>287</v>
      </c>
      <c r="J420" s="12" t="s">
        <v>393</v>
      </c>
      <c r="K420" s="28" t="s">
        <v>711</v>
      </c>
      <c r="L420" s="12" t="s">
        <v>712</v>
      </c>
      <c r="M420" s="12" t="s">
        <v>713</v>
      </c>
      <c r="N420" s="12" t="s">
        <v>714</v>
      </c>
      <c r="O420" s="26" t="s">
        <v>2845</v>
      </c>
      <c r="P420" s="26" t="s">
        <v>2846</v>
      </c>
      <c r="Q420" s="25" t="s">
        <v>646</v>
      </c>
      <c r="R420" s="26" t="s">
        <v>2847</v>
      </c>
      <c r="S420" s="15" t="s">
        <v>2848</v>
      </c>
      <c r="T420" s="52">
        <v>0</v>
      </c>
      <c r="U420" s="22" t="s">
        <v>2849</v>
      </c>
      <c r="V420" s="18" t="str">
        <f>+Sitio_Publico[[#This Row],[idcoleccion]]&amp;"-"&amp;Sitio_Publico[[#This Row],[id]]</f>
        <v>000-419</v>
      </c>
      <c r="W420" s="18">
        <f>+VLOOKUP(Sitio_Publico[[#This Row],[territorio]],Estructura!$AE$4:$AH$1067,4,0)</f>
        <v>30012101</v>
      </c>
      <c r="X420" s="18" t="str">
        <f>+VLOOKUP(Sitio_Publico[[#This Row],[tema]],Estructura!$G$4:$J$532,4,0)</f>
        <v>T-18</v>
      </c>
      <c r="Y420" s="18" t="str">
        <f>+VLOOKUP(Sitio_Publico[[#This Row],[contenido]],Estructura!$L$4:$O$473,4,0)</f>
        <v>C-9</v>
      </c>
      <c r="Z420" s="18" t="str">
        <f>+VLOOKUP(Sitio_Publico[[#This Row],[Filtro Integrado]],Estructura!$U$4:$W$529,3,0)</f>
        <v>FI-0</v>
      </c>
      <c r="AA420" s="18" t="str">
        <f>+VLOOKUP(Sitio_Publico[[#This Row],[Muestra]],Estructura!$Y$4:$AB$483,4,0)</f>
        <v>M-00070</v>
      </c>
    </row>
    <row r="421" spans="1:27" ht="51" x14ac:dyDescent="0.3">
      <c r="A421" s="16">
        <f t="shared" si="6"/>
        <v>420</v>
      </c>
      <c r="B421" s="47" t="s">
        <v>15118</v>
      </c>
      <c r="C421" s="13" t="s">
        <v>622</v>
      </c>
      <c r="D421" s="13" t="s">
        <v>623</v>
      </c>
      <c r="E421" s="44">
        <v>10210</v>
      </c>
      <c r="F421" s="13" t="s">
        <v>624</v>
      </c>
      <c r="G421" s="23" t="s">
        <v>625</v>
      </c>
      <c r="H421" s="42" t="s">
        <v>458</v>
      </c>
      <c r="I421" s="28" t="s">
        <v>266</v>
      </c>
      <c r="J421" s="12" t="s">
        <v>393</v>
      </c>
      <c r="K421" s="28" t="s">
        <v>651</v>
      </c>
      <c r="L421" s="12" t="s">
        <v>627</v>
      </c>
      <c r="M421" s="12" t="s">
        <v>653</v>
      </c>
      <c r="N421" s="12" t="s">
        <v>629</v>
      </c>
      <c r="O421" s="26" t="s">
        <v>2850</v>
      </c>
      <c r="P421" s="26" t="s">
        <v>2851</v>
      </c>
      <c r="Q421" s="25" t="s">
        <v>646</v>
      </c>
      <c r="R421" s="26" t="s">
        <v>2852</v>
      </c>
      <c r="S421" s="15" t="s">
        <v>2853</v>
      </c>
      <c r="T421" s="52">
        <v>0</v>
      </c>
      <c r="U421" s="22" t="s">
        <v>2854</v>
      </c>
      <c r="V421" s="18" t="str">
        <f>+Sitio_Publico[[#This Row],[idcoleccion]]&amp;"-"&amp;Sitio_Publico[[#This Row],[id]]</f>
        <v>000-420</v>
      </c>
      <c r="W421" s="18">
        <f>+VLOOKUP(Sitio_Publico[[#This Row],[territorio]],Estructura!$AE$4:$AH$1067,4,0)</f>
        <v>30010210</v>
      </c>
      <c r="X421" s="18" t="str">
        <f>+VLOOKUP(Sitio_Publico[[#This Row],[tema]],Estructura!$G$4:$J$532,4,0)</f>
        <v>T-13</v>
      </c>
      <c r="Y421" s="18" t="str">
        <f>+VLOOKUP(Sitio_Publico[[#This Row],[contenido]],Estructura!$L$4:$O$473,4,0)</f>
        <v>C-7</v>
      </c>
      <c r="Z421" s="18" t="str">
        <f>+VLOOKUP(Sitio_Publico[[#This Row],[Filtro Integrado]],Estructura!$U$4:$W$529,3,0)</f>
        <v>FI-0</v>
      </c>
      <c r="AA421" s="18" t="str">
        <f>+VLOOKUP(Sitio_Publico[[#This Row],[Muestra]],Estructura!$Y$4:$AB$483,4,0)</f>
        <v>M-00065</v>
      </c>
    </row>
    <row r="422" spans="1:27" ht="48" x14ac:dyDescent="0.3">
      <c r="A422" s="16">
        <f t="shared" si="6"/>
        <v>421</v>
      </c>
      <c r="B422" s="47" t="s">
        <v>15118</v>
      </c>
      <c r="C422" s="13" t="s">
        <v>622</v>
      </c>
      <c r="D422" s="13" t="s">
        <v>623</v>
      </c>
      <c r="E422" s="44">
        <v>5201</v>
      </c>
      <c r="F422" s="13" t="s">
        <v>681</v>
      </c>
      <c r="G422" s="23" t="s">
        <v>639</v>
      </c>
      <c r="H422" s="42" t="s">
        <v>458</v>
      </c>
      <c r="I422" s="28" t="s">
        <v>69</v>
      </c>
      <c r="J422" s="12" t="s">
        <v>393</v>
      </c>
      <c r="K422" s="28" t="s">
        <v>793</v>
      </c>
      <c r="L422" s="12" t="s">
        <v>652</v>
      </c>
      <c r="M422" s="12" t="s">
        <v>794</v>
      </c>
      <c r="N422" s="12" t="s">
        <v>629</v>
      </c>
      <c r="O422" s="26" t="s">
        <v>2855</v>
      </c>
      <c r="P422" s="26" t="s">
        <v>2856</v>
      </c>
      <c r="Q422" s="25" t="s">
        <v>646</v>
      </c>
      <c r="R422" s="26" t="s">
        <v>2857</v>
      </c>
      <c r="S422" s="15" t="s">
        <v>2858</v>
      </c>
      <c r="T422" s="52">
        <v>0</v>
      </c>
      <c r="U422" s="22" t="s">
        <v>2859</v>
      </c>
      <c r="V422" s="18" t="str">
        <f>+Sitio_Publico[[#This Row],[idcoleccion]]&amp;"-"&amp;Sitio_Publico[[#This Row],[id]]</f>
        <v>000-421</v>
      </c>
      <c r="W422" s="18">
        <f>+VLOOKUP(Sitio_Publico[[#This Row],[territorio]],Estructura!$AE$4:$AH$1067,4,0)</f>
        <v>30005201</v>
      </c>
      <c r="X422" s="18" t="str">
        <f>+VLOOKUP(Sitio_Publico[[#This Row],[tema]],Estructura!$G$4:$J$532,4,0)</f>
        <v>T-16</v>
      </c>
      <c r="Y422" s="18" t="str">
        <f>+VLOOKUP(Sitio_Publico[[#This Row],[contenido]],Estructura!$L$4:$O$473,4,0)</f>
        <v>C-8</v>
      </c>
      <c r="Z422" s="18" t="str">
        <f>+VLOOKUP(Sitio_Publico[[#This Row],[Filtro Integrado]],Estructura!$U$4:$W$529,3,0)</f>
        <v>FI-0</v>
      </c>
      <c r="AA422" s="18" t="str">
        <f>+VLOOKUP(Sitio_Publico[[#This Row],[Muestra]],Estructura!$Y$4:$AB$483,4,0)</f>
        <v>M-00077</v>
      </c>
    </row>
    <row r="423" spans="1:27" ht="48" x14ac:dyDescent="0.3">
      <c r="A423" s="16">
        <f t="shared" si="6"/>
        <v>422</v>
      </c>
      <c r="B423" s="47" t="s">
        <v>15118</v>
      </c>
      <c r="C423" s="13" t="s">
        <v>622</v>
      </c>
      <c r="D423" s="13" t="s">
        <v>623</v>
      </c>
      <c r="E423" s="44">
        <v>7407</v>
      </c>
      <c r="F423" s="13" t="s">
        <v>681</v>
      </c>
      <c r="G423" s="23" t="s">
        <v>639</v>
      </c>
      <c r="H423" s="42" t="s">
        <v>458</v>
      </c>
      <c r="I423" s="28" t="s">
        <v>160</v>
      </c>
      <c r="J423" s="12" t="s">
        <v>393</v>
      </c>
      <c r="K423" s="28" t="s">
        <v>793</v>
      </c>
      <c r="L423" s="12" t="s">
        <v>652</v>
      </c>
      <c r="M423" s="12" t="s">
        <v>794</v>
      </c>
      <c r="N423" s="12" t="s">
        <v>629</v>
      </c>
      <c r="O423" s="26" t="s">
        <v>2860</v>
      </c>
      <c r="P423" s="26" t="s">
        <v>2861</v>
      </c>
      <c r="Q423" s="25" t="s">
        <v>646</v>
      </c>
      <c r="R423" s="26" t="s">
        <v>2862</v>
      </c>
      <c r="S423" s="15" t="s">
        <v>2863</v>
      </c>
      <c r="T423" s="52">
        <v>0</v>
      </c>
      <c r="U423" s="22" t="s">
        <v>2864</v>
      </c>
      <c r="V423" s="18" t="str">
        <f>+Sitio_Publico[[#This Row],[idcoleccion]]&amp;"-"&amp;Sitio_Publico[[#This Row],[id]]</f>
        <v>000-422</v>
      </c>
      <c r="W423" s="18">
        <f>+VLOOKUP(Sitio_Publico[[#This Row],[territorio]],Estructura!$AE$4:$AH$1067,4,0)</f>
        <v>30007407</v>
      </c>
      <c r="X423" s="18" t="str">
        <f>+VLOOKUP(Sitio_Publico[[#This Row],[tema]],Estructura!$G$4:$J$532,4,0)</f>
        <v>T-16</v>
      </c>
      <c r="Y423" s="18" t="str">
        <f>+VLOOKUP(Sitio_Publico[[#This Row],[contenido]],Estructura!$L$4:$O$473,4,0)</f>
        <v>C-8</v>
      </c>
      <c r="Z423" s="18" t="str">
        <f>+VLOOKUP(Sitio_Publico[[#This Row],[Filtro Integrado]],Estructura!$U$4:$W$529,3,0)</f>
        <v>FI-0</v>
      </c>
      <c r="AA423" s="18" t="str">
        <f>+VLOOKUP(Sitio_Publico[[#This Row],[Muestra]],Estructura!$Y$4:$AB$483,4,0)</f>
        <v>M-00077</v>
      </c>
    </row>
    <row r="424" spans="1:27" ht="48" x14ac:dyDescent="0.3">
      <c r="A424" s="16">
        <f t="shared" si="6"/>
        <v>423</v>
      </c>
      <c r="B424" s="47" t="s">
        <v>15118</v>
      </c>
      <c r="C424" s="13" t="s">
        <v>622</v>
      </c>
      <c r="D424" s="13" t="s">
        <v>623</v>
      </c>
      <c r="E424" s="44">
        <v>7405</v>
      </c>
      <c r="F424" s="13" t="s">
        <v>681</v>
      </c>
      <c r="G424" s="23" t="s">
        <v>625</v>
      </c>
      <c r="H424" s="42" t="s">
        <v>458</v>
      </c>
      <c r="I424" s="28" t="s">
        <v>158</v>
      </c>
      <c r="J424" s="12" t="s">
        <v>393</v>
      </c>
      <c r="K424" s="28" t="s">
        <v>682</v>
      </c>
      <c r="L424" s="12" t="s">
        <v>627</v>
      </c>
      <c r="M424" s="12" t="s">
        <v>628</v>
      </c>
      <c r="N424" s="12" t="s">
        <v>629</v>
      </c>
      <c r="O424" s="26" t="s">
        <v>2865</v>
      </c>
      <c r="P424" s="26" t="s">
        <v>2866</v>
      </c>
      <c r="Q424" s="25" t="s">
        <v>646</v>
      </c>
      <c r="R424" s="26" t="s">
        <v>2867</v>
      </c>
      <c r="S424" s="15" t="s">
        <v>2868</v>
      </c>
      <c r="T424" s="52">
        <v>0</v>
      </c>
      <c r="U424" s="22" t="s">
        <v>2869</v>
      </c>
      <c r="V424" s="18" t="str">
        <f>+Sitio_Publico[[#This Row],[idcoleccion]]&amp;"-"&amp;Sitio_Publico[[#This Row],[id]]</f>
        <v>000-423</v>
      </c>
      <c r="W424" s="18">
        <f>+VLOOKUP(Sitio_Publico[[#This Row],[territorio]],Estructura!$AE$4:$AH$1067,4,0)</f>
        <v>30007405</v>
      </c>
      <c r="X424" s="18" t="str">
        <f>+VLOOKUP(Sitio_Publico[[#This Row],[tema]],Estructura!$G$4:$J$532,4,0)</f>
        <v>T-16</v>
      </c>
      <c r="Y424" s="18" t="str">
        <f>+VLOOKUP(Sitio_Publico[[#This Row],[contenido]],Estructura!$L$4:$O$473,4,0)</f>
        <v>C-7</v>
      </c>
      <c r="Z424" s="18" t="str">
        <f>+VLOOKUP(Sitio_Publico[[#This Row],[Filtro Integrado]],Estructura!$U$4:$W$529,3,0)</f>
        <v>FI-0</v>
      </c>
      <c r="AA424" s="18" t="str">
        <f>+VLOOKUP(Sitio_Publico[[#This Row],[Muestra]],Estructura!$Y$4:$AB$483,4,0)</f>
        <v>M-00067</v>
      </c>
    </row>
    <row r="425" spans="1:27" ht="40.799999999999997" x14ac:dyDescent="0.3">
      <c r="A425" s="16">
        <f t="shared" si="6"/>
        <v>424</v>
      </c>
      <c r="B425" s="47" t="s">
        <v>15118</v>
      </c>
      <c r="C425" s="13" t="s">
        <v>622</v>
      </c>
      <c r="D425" s="13" t="s">
        <v>623</v>
      </c>
      <c r="E425" s="44">
        <v>8</v>
      </c>
      <c r="F425" s="13" t="s">
        <v>466</v>
      </c>
      <c r="G425" s="23" t="s">
        <v>1114</v>
      </c>
      <c r="H425" s="42" t="s">
        <v>457</v>
      </c>
      <c r="I425" s="28" t="s">
        <v>371</v>
      </c>
      <c r="J425" s="12" t="s">
        <v>393</v>
      </c>
      <c r="K425" s="28" t="s">
        <v>1114</v>
      </c>
      <c r="L425" s="12" t="s">
        <v>465</v>
      </c>
      <c r="M425" s="12" t="s">
        <v>2870</v>
      </c>
      <c r="N425" s="12" t="s">
        <v>1118</v>
      </c>
      <c r="O425" s="26" t="s">
        <v>2871</v>
      </c>
      <c r="P425" s="26" t="s">
        <v>2872</v>
      </c>
      <c r="Q425" s="25" t="s">
        <v>632</v>
      </c>
      <c r="R425" s="26" t="s">
        <v>2873</v>
      </c>
      <c r="S425" s="15" t="s">
        <v>2874</v>
      </c>
      <c r="T425" s="52">
        <v>0</v>
      </c>
      <c r="U425" s="22" t="s">
        <v>2875</v>
      </c>
      <c r="V425" s="18" t="str">
        <f>+Sitio_Publico[[#This Row],[idcoleccion]]&amp;"-"&amp;Sitio_Publico[[#This Row],[id]]</f>
        <v>000-424</v>
      </c>
      <c r="W425" s="18">
        <f>+VLOOKUP(Sitio_Publico[[#This Row],[territorio]],Estructura!$AE$4:$AH$1067,4,0)</f>
        <v>20000008</v>
      </c>
      <c r="X425" s="18" t="str">
        <f>+VLOOKUP(Sitio_Publico[[#This Row],[tema]],Estructura!$G$4:$J$532,4,0)</f>
        <v>T-18</v>
      </c>
      <c r="Y425" s="18" t="str">
        <f>+VLOOKUP(Sitio_Publico[[#This Row],[contenido]],Estructura!$L$4:$O$473,4,0)</f>
        <v>C-11</v>
      </c>
      <c r="Z425" s="18" t="str">
        <f>+VLOOKUP(Sitio_Publico[[#This Row],[Filtro Integrado]],Estructura!$U$4:$W$529,3,0)</f>
        <v>FI-0</v>
      </c>
      <c r="AA425" s="18" t="str">
        <f>+VLOOKUP(Sitio_Publico[[#This Row],[Muestra]],Estructura!$Y$4:$AB$483,4,0)</f>
        <v>M-000113</v>
      </c>
    </row>
    <row r="426" spans="1:27" ht="48" x14ac:dyDescent="0.3">
      <c r="A426" s="16">
        <f t="shared" si="6"/>
        <v>425</v>
      </c>
      <c r="B426" s="47" t="s">
        <v>15118</v>
      </c>
      <c r="C426" s="13" t="s">
        <v>622</v>
      </c>
      <c r="D426" s="13" t="s">
        <v>623</v>
      </c>
      <c r="E426" s="44">
        <v>6102</v>
      </c>
      <c r="F426" s="13" t="s">
        <v>681</v>
      </c>
      <c r="G426" s="23" t="s">
        <v>639</v>
      </c>
      <c r="H426" s="42" t="s">
        <v>458</v>
      </c>
      <c r="I426" s="28" t="s">
        <v>101</v>
      </c>
      <c r="J426" s="12" t="s">
        <v>393</v>
      </c>
      <c r="K426" s="28" t="s">
        <v>793</v>
      </c>
      <c r="L426" s="12" t="s">
        <v>652</v>
      </c>
      <c r="M426" s="12" t="s">
        <v>794</v>
      </c>
      <c r="N426" s="12" t="s">
        <v>629</v>
      </c>
      <c r="O426" s="26" t="s">
        <v>2876</v>
      </c>
      <c r="P426" s="26" t="s">
        <v>2877</v>
      </c>
      <c r="Q426" s="25" t="s">
        <v>646</v>
      </c>
      <c r="R426" s="26" t="s">
        <v>2878</v>
      </c>
      <c r="S426" s="15" t="s">
        <v>2879</v>
      </c>
      <c r="T426" s="52">
        <v>0</v>
      </c>
      <c r="U426" s="22" t="s">
        <v>2880</v>
      </c>
      <c r="V426" s="18" t="str">
        <f>+Sitio_Publico[[#This Row],[idcoleccion]]&amp;"-"&amp;Sitio_Publico[[#This Row],[id]]</f>
        <v>000-425</v>
      </c>
      <c r="W426" s="18">
        <f>+VLOOKUP(Sitio_Publico[[#This Row],[territorio]],Estructura!$AE$4:$AH$1067,4,0)</f>
        <v>30006102</v>
      </c>
      <c r="X426" s="18" t="str">
        <f>+VLOOKUP(Sitio_Publico[[#This Row],[tema]],Estructura!$G$4:$J$532,4,0)</f>
        <v>T-16</v>
      </c>
      <c r="Y426" s="18" t="str">
        <f>+VLOOKUP(Sitio_Publico[[#This Row],[contenido]],Estructura!$L$4:$O$473,4,0)</f>
        <v>C-8</v>
      </c>
      <c r="Z426" s="18" t="str">
        <f>+VLOOKUP(Sitio_Publico[[#This Row],[Filtro Integrado]],Estructura!$U$4:$W$529,3,0)</f>
        <v>FI-0</v>
      </c>
      <c r="AA426" s="18" t="str">
        <f>+VLOOKUP(Sitio_Publico[[#This Row],[Muestra]],Estructura!$Y$4:$AB$483,4,0)</f>
        <v>M-00077</v>
      </c>
    </row>
    <row r="427" spans="1:27" ht="51" x14ac:dyDescent="0.3">
      <c r="A427" s="16">
        <f t="shared" si="6"/>
        <v>426</v>
      </c>
      <c r="B427" s="47" t="s">
        <v>15118</v>
      </c>
      <c r="C427" s="13" t="s">
        <v>622</v>
      </c>
      <c r="D427" s="13" t="s">
        <v>623</v>
      </c>
      <c r="E427" s="44">
        <v>5402</v>
      </c>
      <c r="F427" s="13" t="s">
        <v>624</v>
      </c>
      <c r="G427" s="23" t="s">
        <v>625</v>
      </c>
      <c r="H427" s="42" t="s">
        <v>458</v>
      </c>
      <c r="I427" s="28" t="s">
        <v>75</v>
      </c>
      <c r="J427" s="12" t="s">
        <v>393</v>
      </c>
      <c r="K427" s="28" t="s">
        <v>651</v>
      </c>
      <c r="L427" s="12" t="s">
        <v>627</v>
      </c>
      <c r="M427" s="12" t="s">
        <v>653</v>
      </c>
      <c r="N427" s="12" t="s">
        <v>629</v>
      </c>
      <c r="O427" s="26" t="s">
        <v>2881</v>
      </c>
      <c r="P427" s="26" t="s">
        <v>2882</v>
      </c>
      <c r="Q427" s="25" t="s">
        <v>646</v>
      </c>
      <c r="R427" s="26" t="s">
        <v>2883</v>
      </c>
      <c r="S427" s="15" t="s">
        <v>2884</v>
      </c>
      <c r="T427" s="52">
        <v>0</v>
      </c>
      <c r="U427" s="22" t="s">
        <v>2885</v>
      </c>
      <c r="V427" s="18" t="str">
        <f>+Sitio_Publico[[#This Row],[idcoleccion]]&amp;"-"&amp;Sitio_Publico[[#This Row],[id]]</f>
        <v>000-426</v>
      </c>
      <c r="W427" s="18">
        <f>+VLOOKUP(Sitio_Publico[[#This Row],[territorio]],Estructura!$AE$4:$AH$1067,4,0)</f>
        <v>30005402</v>
      </c>
      <c r="X427" s="18" t="str">
        <f>+VLOOKUP(Sitio_Publico[[#This Row],[tema]],Estructura!$G$4:$J$532,4,0)</f>
        <v>T-13</v>
      </c>
      <c r="Y427" s="18" t="str">
        <f>+VLOOKUP(Sitio_Publico[[#This Row],[contenido]],Estructura!$L$4:$O$473,4,0)</f>
        <v>C-7</v>
      </c>
      <c r="Z427" s="18" t="str">
        <f>+VLOOKUP(Sitio_Publico[[#This Row],[Filtro Integrado]],Estructura!$U$4:$W$529,3,0)</f>
        <v>FI-0</v>
      </c>
      <c r="AA427" s="18" t="str">
        <f>+VLOOKUP(Sitio_Publico[[#This Row],[Muestra]],Estructura!$Y$4:$AB$483,4,0)</f>
        <v>M-00065</v>
      </c>
    </row>
    <row r="428" spans="1:27" ht="48" x14ac:dyDescent="0.3">
      <c r="A428" s="16">
        <f t="shared" si="6"/>
        <v>427</v>
      </c>
      <c r="B428" s="47" t="s">
        <v>15118</v>
      </c>
      <c r="C428" s="13" t="s">
        <v>622</v>
      </c>
      <c r="D428" s="13" t="s">
        <v>623</v>
      </c>
      <c r="E428" s="44">
        <v>2102</v>
      </c>
      <c r="F428" s="13" t="s">
        <v>624</v>
      </c>
      <c r="G428" s="23" t="s">
        <v>639</v>
      </c>
      <c r="H428" s="42" t="s">
        <v>458</v>
      </c>
      <c r="I428" s="28" t="s">
        <v>33</v>
      </c>
      <c r="J428" s="12" t="s">
        <v>393</v>
      </c>
      <c r="K428" s="28" t="s">
        <v>651</v>
      </c>
      <c r="L428" s="12" t="s">
        <v>652</v>
      </c>
      <c r="M428" s="12" t="s">
        <v>653</v>
      </c>
      <c r="N428" s="12" t="s">
        <v>629</v>
      </c>
      <c r="O428" s="26" t="s">
        <v>2886</v>
      </c>
      <c r="P428" s="26" t="s">
        <v>2887</v>
      </c>
      <c r="Q428" s="25" t="s">
        <v>646</v>
      </c>
      <c r="R428" s="26" t="s">
        <v>2888</v>
      </c>
      <c r="S428" s="15" t="s">
        <v>2889</v>
      </c>
      <c r="T428" s="52">
        <v>0</v>
      </c>
      <c r="U428" s="22" t="s">
        <v>2890</v>
      </c>
      <c r="V428" s="18" t="str">
        <f>+Sitio_Publico[[#This Row],[idcoleccion]]&amp;"-"&amp;Sitio_Publico[[#This Row],[id]]</f>
        <v>000-427</v>
      </c>
      <c r="W428" s="18">
        <f>+VLOOKUP(Sitio_Publico[[#This Row],[territorio]],Estructura!$AE$4:$AH$1067,4,0)</f>
        <v>30002102</v>
      </c>
      <c r="X428" s="18" t="str">
        <f>+VLOOKUP(Sitio_Publico[[#This Row],[tema]],Estructura!$G$4:$J$532,4,0)</f>
        <v>T-13</v>
      </c>
      <c r="Y428" s="18" t="str">
        <f>+VLOOKUP(Sitio_Publico[[#This Row],[contenido]],Estructura!$L$4:$O$473,4,0)</f>
        <v>C-8</v>
      </c>
      <c r="Z428" s="18" t="str">
        <f>+VLOOKUP(Sitio_Publico[[#This Row],[Filtro Integrado]],Estructura!$U$4:$W$529,3,0)</f>
        <v>FI-0</v>
      </c>
      <c r="AA428" s="18" t="str">
        <f>+VLOOKUP(Sitio_Publico[[#This Row],[Muestra]],Estructura!$Y$4:$AB$483,4,0)</f>
        <v>M-00065</v>
      </c>
    </row>
    <row r="429" spans="1:27" ht="48" x14ac:dyDescent="0.3">
      <c r="A429" s="16">
        <f t="shared" si="6"/>
        <v>428</v>
      </c>
      <c r="B429" s="47" t="s">
        <v>15118</v>
      </c>
      <c r="C429" s="13" t="s">
        <v>622</v>
      </c>
      <c r="D429" s="13" t="s">
        <v>623</v>
      </c>
      <c r="E429" s="44">
        <v>2302</v>
      </c>
      <c r="F429" s="13" t="s">
        <v>767</v>
      </c>
      <c r="G429" s="23" t="s">
        <v>639</v>
      </c>
      <c r="H429" s="42" t="s">
        <v>458</v>
      </c>
      <c r="I429" s="28" t="s">
        <v>40</v>
      </c>
      <c r="J429" s="12" t="s">
        <v>393</v>
      </c>
      <c r="K429" s="28" t="s">
        <v>857</v>
      </c>
      <c r="L429" s="12" t="s">
        <v>652</v>
      </c>
      <c r="M429" s="12" t="s">
        <v>704</v>
      </c>
      <c r="N429" s="12" t="s">
        <v>629</v>
      </c>
      <c r="O429" s="26" t="s">
        <v>2891</v>
      </c>
      <c r="P429" s="26" t="s">
        <v>2892</v>
      </c>
      <c r="Q429" s="25" t="s">
        <v>646</v>
      </c>
      <c r="R429" s="26" t="s">
        <v>2893</v>
      </c>
      <c r="S429" s="15" t="s">
        <v>2894</v>
      </c>
      <c r="T429" s="52">
        <v>0</v>
      </c>
      <c r="U429" s="22" t="s">
        <v>2895</v>
      </c>
      <c r="V429" s="18" t="str">
        <f>+Sitio_Publico[[#This Row],[idcoleccion]]&amp;"-"&amp;Sitio_Publico[[#This Row],[id]]</f>
        <v>000-428</v>
      </c>
      <c r="W429" s="18">
        <f>+VLOOKUP(Sitio_Publico[[#This Row],[territorio]],Estructura!$AE$4:$AH$1067,4,0)</f>
        <v>30002302</v>
      </c>
      <c r="X429" s="18" t="str">
        <f>+VLOOKUP(Sitio_Publico[[#This Row],[tema]],Estructura!$G$4:$J$532,4,0)</f>
        <v>T-19</v>
      </c>
      <c r="Y429" s="18" t="str">
        <f>+VLOOKUP(Sitio_Publico[[#This Row],[contenido]],Estructura!$L$4:$O$473,4,0)</f>
        <v>C-8</v>
      </c>
      <c r="Z429" s="18" t="str">
        <f>+VLOOKUP(Sitio_Publico[[#This Row],[Filtro Integrado]],Estructura!$U$4:$W$529,3,0)</f>
        <v>FI-0</v>
      </c>
      <c r="AA429" s="18" t="str">
        <f>+VLOOKUP(Sitio_Publico[[#This Row],[Muestra]],Estructura!$Y$4:$AB$483,4,0)</f>
        <v>M-00081</v>
      </c>
    </row>
    <row r="430" spans="1:27" ht="48" x14ac:dyDescent="0.3">
      <c r="A430" s="16">
        <f t="shared" si="6"/>
        <v>429</v>
      </c>
      <c r="B430" s="47" t="s">
        <v>15118</v>
      </c>
      <c r="C430" s="13" t="s">
        <v>622</v>
      </c>
      <c r="D430" s="13" t="s">
        <v>623</v>
      </c>
      <c r="E430" s="44">
        <v>5303</v>
      </c>
      <c r="F430" s="13" t="s">
        <v>666</v>
      </c>
      <c r="G430" s="23" t="s">
        <v>639</v>
      </c>
      <c r="H430" s="42" t="s">
        <v>458</v>
      </c>
      <c r="I430" s="28" t="s">
        <v>72</v>
      </c>
      <c r="J430" s="12" t="s">
        <v>393</v>
      </c>
      <c r="K430" s="28" t="s">
        <v>888</v>
      </c>
      <c r="L430" s="12" t="s">
        <v>652</v>
      </c>
      <c r="M430" s="12" t="s">
        <v>704</v>
      </c>
      <c r="N430" s="12" t="s">
        <v>629</v>
      </c>
      <c r="O430" s="26" t="s">
        <v>2896</v>
      </c>
      <c r="P430" s="26" t="s">
        <v>2897</v>
      </c>
      <c r="Q430" s="25" t="s">
        <v>646</v>
      </c>
      <c r="R430" s="26" t="s">
        <v>2898</v>
      </c>
      <c r="S430" s="15" t="s">
        <v>2899</v>
      </c>
      <c r="T430" s="52">
        <v>0</v>
      </c>
      <c r="U430" s="22" t="s">
        <v>2900</v>
      </c>
      <c r="V430" s="18" t="str">
        <f>+Sitio_Publico[[#This Row],[idcoleccion]]&amp;"-"&amp;Sitio_Publico[[#This Row],[id]]</f>
        <v>000-429</v>
      </c>
      <c r="W430" s="18">
        <f>+VLOOKUP(Sitio_Publico[[#This Row],[territorio]],Estructura!$AE$4:$AH$1067,4,0)</f>
        <v>30005303</v>
      </c>
      <c r="X430" s="18" t="str">
        <f>+VLOOKUP(Sitio_Publico[[#This Row],[tema]],Estructura!$G$4:$J$532,4,0)</f>
        <v>T-15</v>
      </c>
      <c r="Y430" s="18" t="str">
        <f>+VLOOKUP(Sitio_Publico[[#This Row],[contenido]],Estructura!$L$4:$O$473,4,0)</f>
        <v>C-8</v>
      </c>
      <c r="Z430" s="18" t="str">
        <f>+VLOOKUP(Sitio_Publico[[#This Row],[Filtro Integrado]],Estructura!$U$4:$W$529,3,0)</f>
        <v>FI-0</v>
      </c>
      <c r="AA430" s="18" t="str">
        <f>+VLOOKUP(Sitio_Publico[[#This Row],[Muestra]],Estructura!$Y$4:$AB$483,4,0)</f>
        <v>M-00082</v>
      </c>
    </row>
    <row r="431" spans="1:27" ht="40.799999999999997" x14ac:dyDescent="0.3">
      <c r="A431" s="16">
        <f t="shared" si="6"/>
        <v>430</v>
      </c>
      <c r="B431" s="47" t="s">
        <v>15118</v>
      </c>
      <c r="C431" s="13" t="s">
        <v>622</v>
      </c>
      <c r="D431" s="13" t="s">
        <v>623</v>
      </c>
      <c r="E431" s="44">
        <v>13301</v>
      </c>
      <c r="F431" s="13" t="s">
        <v>466</v>
      </c>
      <c r="G431" s="23" t="s">
        <v>710</v>
      </c>
      <c r="H431" s="42" t="s">
        <v>458</v>
      </c>
      <c r="I431" s="28" t="s">
        <v>331</v>
      </c>
      <c r="J431" s="12" t="s">
        <v>393</v>
      </c>
      <c r="K431" s="28" t="s">
        <v>711</v>
      </c>
      <c r="L431" s="12" t="s">
        <v>712</v>
      </c>
      <c r="M431" s="12" t="s">
        <v>713</v>
      </c>
      <c r="N431" s="12" t="s">
        <v>714</v>
      </c>
      <c r="O431" s="26" t="s">
        <v>2901</v>
      </c>
      <c r="P431" s="26" t="s">
        <v>2902</v>
      </c>
      <c r="Q431" s="25" t="s">
        <v>646</v>
      </c>
      <c r="R431" s="26" t="s">
        <v>2903</v>
      </c>
      <c r="S431" s="15" t="s">
        <v>2904</v>
      </c>
      <c r="T431" s="52">
        <v>0</v>
      </c>
      <c r="U431" s="22" t="s">
        <v>2905</v>
      </c>
      <c r="V431" s="18" t="str">
        <f>+Sitio_Publico[[#This Row],[idcoleccion]]&amp;"-"&amp;Sitio_Publico[[#This Row],[id]]</f>
        <v>000-430</v>
      </c>
      <c r="W431" s="18">
        <f>+VLOOKUP(Sitio_Publico[[#This Row],[territorio]],Estructura!$AE$4:$AH$1067,4,0)</f>
        <v>30013301</v>
      </c>
      <c r="X431" s="18" t="str">
        <f>+VLOOKUP(Sitio_Publico[[#This Row],[tema]],Estructura!$G$4:$J$532,4,0)</f>
        <v>T-18</v>
      </c>
      <c r="Y431" s="18" t="str">
        <f>+VLOOKUP(Sitio_Publico[[#This Row],[contenido]],Estructura!$L$4:$O$473,4,0)</f>
        <v>C-9</v>
      </c>
      <c r="Z431" s="18" t="str">
        <f>+VLOOKUP(Sitio_Publico[[#This Row],[Filtro Integrado]],Estructura!$U$4:$W$529,3,0)</f>
        <v>FI-0</v>
      </c>
      <c r="AA431" s="18" t="str">
        <f>+VLOOKUP(Sitio_Publico[[#This Row],[Muestra]],Estructura!$Y$4:$AB$483,4,0)</f>
        <v>M-00070</v>
      </c>
    </row>
    <row r="432" spans="1:27" ht="48" x14ac:dyDescent="0.3">
      <c r="A432" s="16">
        <f t="shared" si="6"/>
        <v>431</v>
      </c>
      <c r="B432" s="47" t="s">
        <v>15118</v>
      </c>
      <c r="C432" s="13" t="s">
        <v>622</v>
      </c>
      <c r="D432" s="13" t="s">
        <v>623</v>
      </c>
      <c r="E432" s="44">
        <v>11401</v>
      </c>
      <c r="F432" s="13" t="s">
        <v>767</v>
      </c>
      <c r="G432" s="23" t="s">
        <v>639</v>
      </c>
      <c r="H432" s="42" t="s">
        <v>458</v>
      </c>
      <c r="I432" s="28" t="s">
        <v>285</v>
      </c>
      <c r="J432" s="12" t="s">
        <v>393</v>
      </c>
      <c r="K432" s="28" t="s">
        <v>857</v>
      </c>
      <c r="L432" s="12" t="s">
        <v>652</v>
      </c>
      <c r="M432" s="12" t="s">
        <v>704</v>
      </c>
      <c r="N432" s="12" t="s">
        <v>629</v>
      </c>
      <c r="O432" s="26" t="s">
        <v>2906</v>
      </c>
      <c r="P432" s="26" t="s">
        <v>2907</v>
      </c>
      <c r="Q432" s="25" t="s">
        <v>646</v>
      </c>
      <c r="R432" s="26" t="s">
        <v>2908</v>
      </c>
      <c r="S432" s="15" t="s">
        <v>2909</v>
      </c>
      <c r="T432" s="52">
        <v>0</v>
      </c>
      <c r="U432" s="22" t="s">
        <v>2910</v>
      </c>
      <c r="V432" s="18" t="str">
        <f>+Sitio_Publico[[#This Row],[idcoleccion]]&amp;"-"&amp;Sitio_Publico[[#This Row],[id]]</f>
        <v>000-431</v>
      </c>
      <c r="W432" s="18">
        <f>+VLOOKUP(Sitio_Publico[[#This Row],[territorio]],Estructura!$AE$4:$AH$1067,4,0)</f>
        <v>30011401</v>
      </c>
      <c r="X432" s="18" t="str">
        <f>+VLOOKUP(Sitio_Publico[[#This Row],[tema]],Estructura!$G$4:$J$532,4,0)</f>
        <v>T-19</v>
      </c>
      <c r="Y432" s="18" t="str">
        <f>+VLOOKUP(Sitio_Publico[[#This Row],[contenido]],Estructura!$L$4:$O$473,4,0)</f>
        <v>C-8</v>
      </c>
      <c r="Z432" s="18" t="str">
        <f>+VLOOKUP(Sitio_Publico[[#This Row],[Filtro Integrado]],Estructura!$U$4:$W$529,3,0)</f>
        <v>FI-0</v>
      </c>
      <c r="AA432" s="18" t="str">
        <f>+VLOOKUP(Sitio_Publico[[#This Row],[Muestra]],Estructura!$Y$4:$AB$483,4,0)</f>
        <v>M-00081</v>
      </c>
    </row>
    <row r="433" spans="1:27" ht="48" x14ac:dyDescent="0.3">
      <c r="A433" s="16">
        <f t="shared" si="6"/>
        <v>432</v>
      </c>
      <c r="B433" s="47" t="s">
        <v>15118</v>
      </c>
      <c r="C433" s="13" t="s">
        <v>622</v>
      </c>
      <c r="D433" s="13" t="s">
        <v>623</v>
      </c>
      <c r="E433" s="44">
        <v>10301</v>
      </c>
      <c r="F433" s="13" t="s">
        <v>688</v>
      </c>
      <c r="G433" s="23" t="s">
        <v>625</v>
      </c>
      <c r="H433" s="42" t="s">
        <v>458</v>
      </c>
      <c r="I433" s="28" t="s">
        <v>267</v>
      </c>
      <c r="J433" s="12" t="s">
        <v>393</v>
      </c>
      <c r="K433" s="28" t="s">
        <v>726</v>
      </c>
      <c r="L433" s="12" t="s">
        <v>627</v>
      </c>
      <c r="M433" s="12" t="s">
        <v>628</v>
      </c>
      <c r="N433" s="12" t="s">
        <v>629</v>
      </c>
      <c r="O433" s="26" t="s">
        <v>2911</v>
      </c>
      <c r="P433" s="26" t="s">
        <v>2912</v>
      </c>
      <c r="Q433" s="25" t="s">
        <v>646</v>
      </c>
      <c r="R433" s="26" t="s">
        <v>2913</v>
      </c>
      <c r="S433" s="15" t="s">
        <v>2914</v>
      </c>
      <c r="T433" s="52">
        <v>0</v>
      </c>
      <c r="U433" s="22" t="s">
        <v>2915</v>
      </c>
      <c r="V433" s="18" t="str">
        <f>+Sitio_Publico[[#This Row],[idcoleccion]]&amp;"-"&amp;Sitio_Publico[[#This Row],[id]]</f>
        <v>000-432</v>
      </c>
      <c r="W433" s="18">
        <f>+VLOOKUP(Sitio_Publico[[#This Row],[territorio]],Estructura!$AE$4:$AH$1067,4,0)</f>
        <v>30010301</v>
      </c>
      <c r="X433" s="18" t="str">
        <f>+VLOOKUP(Sitio_Publico[[#This Row],[tema]],Estructura!$G$4:$J$532,4,0)</f>
        <v>T-17</v>
      </c>
      <c r="Y433" s="18" t="str">
        <f>+VLOOKUP(Sitio_Publico[[#This Row],[contenido]],Estructura!$L$4:$O$473,4,0)</f>
        <v>C-7</v>
      </c>
      <c r="Z433" s="18" t="str">
        <f>+VLOOKUP(Sitio_Publico[[#This Row],[Filtro Integrado]],Estructura!$U$4:$W$529,3,0)</f>
        <v>FI-0</v>
      </c>
      <c r="AA433" s="18" t="str">
        <f>+VLOOKUP(Sitio_Publico[[#This Row],[Muestra]],Estructura!$Y$4:$AB$483,4,0)</f>
        <v>M-00071</v>
      </c>
    </row>
    <row r="434" spans="1:27" ht="48" x14ac:dyDescent="0.3">
      <c r="A434" s="16">
        <f t="shared" si="6"/>
        <v>433</v>
      </c>
      <c r="B434" s="47" t="s">
        <v>15118</v>
      </c>
      <c r="C434" s="13" t="s">
        <v>622</v>
      </c>
      <c r="D434" s="13" t="s">
        <v>623</v>
      </c>
      <c r="E434" s="44">
        <v>3304</v>
      </c>
      <c r="F434" s="13" t="s">
        <v>767</v>
      </c>
      <c r="G434" s="23" t="s">
        <v>639</v>
      </c>
      <c r="H434" s="42" t="s">
        <v>458</v>
      </c>
      <c r="I434" s="28" t="s">
        <v>49</v>
      </c>
      <c r="J434" s="12" t="s">
        <v>393</v>
      </c>
      <c r="K434" s="28" t="s">
        <v>768</v>
      </c>
      <c r="L434" s="12" t="s">
        <v>652</v>
      </c>
      <c r="M434" s="12" t="s">
        <v>653</v>
      </c>
      <c r="N434" s="12" t="s">
        <v>629</v>
      </c>
      <c r="O434" s="26" t="s">
        <v>2916</v>
      </c>
      <c r="P434" s="26" t="s">
        <v>2917</v>
      </c>
      <c r="Q434" s="25" t="s">
        <v>646</v>
      </c>
      <c r="R434" s="26" t="s">
        <v>2918</v>
      </c>
      <c r="S434" s="15" t="s">
        <v>2919</v>
      </c>
      <c r="T434" s="52">
        <v>0</v>
      </c>
      <c r="U434" s="22" t="s">
        <v>2920</v>
      </c>
      <c r="V434" s="18" t="str">
        <f>+Sitio_Publico[[#This Row],[idcoleccion]]&amp;"-"&amp;Sitio_Publico[[#This Row],[id]]</f>
        <v>000-433</v>
      </c>
      <c r="W434" s="18">
        <f>+VLOOKUP(Sitio_Publico[[#This Row],[territorio]],Estructura!$AE$4:$AH$1067,4,0)</f>
        <v>30003304</v>
      </c>
      <c r="X434" s="18" t="str">
        <f>+VLOOKUP(Sitio_Publico[[#This Row],[tema]],Estructura!$G$4:$J$532,4,0)</f>
        <v>T-19</v>
      </c>
      <c r="Y434" s="18" t="str">
        <f>+VLOOKUP(Sitio_Publico[[#This Row],[contenido]],Estructura!$L$4:$O$473,4,0)</f>
        <v>C-8</v>
      </c>
      <c r="Z434" s="18" t="str">
        <f>+VLOOKUP(Sitio_Publico[[#This Row],[Filtro Integrado]],Estructura!$U$4:$W$529,3,0)</f>
        <v>FI-0</v>
      </c>
      <c r="AA434" s="18" t="str">
        <f>+VLOOKUP(Sitio_Publico[[#This Row],[Muestra]],Estructura!$Y$4:$AB$483,4,0)</f>
        <v>M-00075</v>
      </c>
    </row>
    <row r="435" spans="1:27" ht="40.799999999999997" x14ac:dyDescent="0.3">
      <c r="A435" s="16">
        <f t="shared" si="6"/>
        <v>434</v>
      </c>
      <c r="B435" s="47" t="s">
        <v>15118</v>
      </c>
      <c r="C435" s="13" t="s">
        <v>637</v>
      </c>
      <c r="D435" s="13" t="s">
        <v>623</v>
      </c>
      <c r="E435" s="44">
        <v>74</v>
      </c>
      <c r="F435" s="13" t="s">
        <v>638</v>
      </c>
      <c r="G435" s="23" t="s">
        <v>639</v>
      </c>
      <c r="H435" s="42" t="s">
        <v>458</v>
      </c>
      <c r="I435" s="28" t="s">
        <v>297</v>
      </c>
      <c r="J435" s="12" t="s">
        <v>393</v>
      </c>
      <c r="K435" s="28" t="s">
        <v>2921</v>
      </c>
      <c r="L435" s="12" t="s">
        <v>641</v>
      </c>
      <c r="M435" s="12" t="s">
        <v>642</v>
      </c>
      <c r="N435" s="12" t="s">
        <v>643</v>
      </c>
      <c r="O435" s="26" t="s">
        <v>2922</v>
      </c>
      <c r="P435" s="26" t="s">
        <v>2923</v>
      </c>
      <c r="Q435" s="25" t="s">
        <v>646</v>
      </c>
      <c r="R435" s="26" t="s">
        <v>2924</v>
      </c>
      <c r="S435" s="15" t="s">
        <v>2925</v>
      </c>
      <c r="T435" s="52">
        <v>0</v>
      </c>
      <c r="U435" s="22" t="s">
        <v>2926</v>
      </c>
      <c r="V435" s="18" t="str">
        <f>+Sitio_Publico[[#This Row],[idcoleccion]]&amp;"-"&amp;Sitio_Publico[[#This Row],[id]]</f>
        <v>000-434</v>
      </c>
      <c r="W435" s="18">
        <f>+VLOOKUP(Sitio_Publico[[#This Row],[territorio]],Estructura!$AE$4:$AH$1067,4,0)</f>
        <v>30013101</v>
      </c>
      <c r="X435" s="18" t="str">
        <f>+VLOOKUP(Sitio_Publico[[#This Row],[tema]],Estructura!$G$4:$J$532,4,0)</f>
        <v>T-14</v>
      </c>
      <c r="Y435" s="18" t="str">
        <f>+VLOOKUP(Sitio_Publico[[#This Row],[contenido]],Estructura!$L$4:$O$473,4,0)</f>
        <v>C-8</v>
      </c>
      <c r="Z435" s="18" t="str">
        <f>+VLOOKUP(Sitio_Publico[[#This Row],[Filtro Integrado]],Estructura!$U$4:$W$529,3,0)</f>
        <v>FI-0</v>
      </c>
      <c r="AA435" s="18" t="str">
        <f>+VLOOKUP(Sitio_Publico[[#This Row],[Muestra]],Estructura!$Y$4:$AB$483,4,0)</f>
        <v>M-000114</v>
      </c>
    </row>
    <row r="436" spans="1:27" ht="48" x14ac:dyDescent="0.3">
      <c r="A436" s="16">
        <f t="shared" si="6"/>
        <v>435</v>
      </c>
      <c r="B436" s="47" t="s">
        <v>15118</v>
      </c>
      <c r="C436" s="13" t="s">
        <v>622</v>
      </c>
      <c r="D436" s="13" t="s">
        <v>623</v>
      </c>
      <c r="E436" s="44">
        <v>9118</v>
      </c>
      <c r="F436" s="13" t="s">
        <v>767</v>
      </c>
      <c r="G436" s="23" t="s">
        <v>639</v>
      </c>
      <c r="H436" s="42" t="s">
        <v>458</v>
      </c>
      <c r="I436" s="28" t="s">
        <v>233</v>
      </c>
      <c r="J436" s="12" t="s">
        <v>393</v>
      </c>
      <c r="K436" s="28" t="s">
        <v>780</v>
      </c>
      <c r="L436" s="12" t="s">
        <v>652</v>
      </c>
      <c r="M436" s="12" t="s">
        <v>781</v>
      </c>
      <c r="N436" s="12" t="s">
        <v>629</v>
      </c>
      <c r="O436" s="26" t="s">
        <v>2927</v>
      </c>
      <c r="P436" s="26" t="s">
        <v>2928</v>
      </c>
      <c r="Q436" s="25" t="s">
        <v>646</v>
      </c>
      <c r="R436" s="26" t="s">
        <v>2929</v>
      </c>
      <c r="S436" s="15" t="s">
        <v>2930</v>
      </c>
      <c r="T436" s="52">
        <v>0</v>
      </c>
      <c r="U436" s="22" t="s">
        <v>2931</v>
      </c>
      <c r="V436" s="18" t="str">
        <f>+Sitio_Publico[[#This Row],[idcoleccion]]&amp;"-"&amp;Sitio_Publico[[#This Row],[id]]</f>
        <v>000-435</v>
      </c>
      <c r="W436" s="18">
        <f>+VLOOKUP(Sitio_Publico[[#This Row],[territorio]],Estructura!$AE$4:$AH$1067,4,0)</f>
        <v>30009118</v>
      </c>
      <c r="X436" s="18" t="str">
        <f>+VLOOKUP(Sitio_Publico[[#This Row],[tema]],Estructura!$G$4:$J$532,4,0)</f>
        <v>T-19</v>
      </c>
      <c r="Y436" s="18" t="str">
        <f>+VLOOKUP(Sitio_Publico[[#This Row],[contenido]],Estructura!$L$4:$O$473,4,0)</f>
        <v>C-8</v>
      </c>
      <c r="Z436" s="18" t="str">
        <f>+VLOOKUP(Sitio_Publico[[#This Row],[Filtro Integrado]],Estructura!$U$4:$W$529,3,0)</f>
        <v>FI-0</v>
      </c>
      <c r="AA436" s="18" t="str">
        <f>+VLOOKUP(Sitio_Publico[[#This Row],[Muestra]],Estructura!$Y$4:$AB$483,4,0)</f>
        <v>M-00076</v>
      </c>
    </row>
    <row r="437" spans="1:27" ht="51" x14ac:dyDescent="0.3">
      <c r="A437" s="16">
        <f t="shared" si="6"/>
        <v>436</v>
      </c>
      <c r="B437" s="47" t="s">
        <v>15118</v>
      </c>
      <c r="C437" s="13" t="s">
        <v>622</v>
      </c>
      <c r="D437" s="13" t="s">
        <v>623</v>
      </c>
      <c r="E437" s="44">
        <v>6104</v>
      </c>
      <c r="F437" s="13" t="s">
        <v>624</v>
      </c>
      <c r="G437" s="23" t="s">
        <v>639</v>
      </c>
      <c r="H437" s="42" t="s">
        <v>458</v>
      </c>
      <c r="I437" s="28" t="s">
        <v>103</v>
      </c>
      <c r="J437" s="12" t="s">
        <v>393</v>
      </c>
      <c r="K437" s="28" t="s">
        <v>739</v>
      </c>
      <c r="L437" s="12" t="s">
        <v>652</v>
      </c>
      <c r="M437" s="12" t="s">
        <v>704</v>
      </c>
      <c r="N437" s="12" t="s">
        <v>629</v>
      </c>
      <c r="O437" s="26" t="s">
        <v>2932</v>
      </c>
      <c r="P437" s="26" t="s">
        <v>2933</v>
      </c>
      <c r="Q437" s="25" t="s">
        <v>646</v>
      </c>
      <c r="R437" s="26" t="s">
        <v>2934</v>
      </c>
      <c r="S437" s="15" t="s">
        <v>2935</v>
      </c>
      <c r="T437" s="52">
        <v>0</v>
      </c>
      <c r="U437" s="22" t="s">
        <v>2936</v>
      </c>
      <c r="V437" s="18" t="str">
        <f>+Sitio_Publico[[#This Row],[idcoleccion]]&amp;"-"&amp;Sitio_Publico[[#This Row],[id]]</f>
        <v>000-436</v>
      </c>
      <c r="W437" s="18">
        <f>+VLOOKUP(Sitio_Publico[[#This Row],[territorio]],Estructura!$AE$4:$AH$1067,4,0)</f>
        <v>30006104</v>
      </c>
      <c r="X437" s="18" t="str">
        <f>+VLOOKUP(Sitio_Publico[[#This Row],[tema]],Estructura!$G$4:$J$532,4,0)</f>
        <v>T-13</v>
      </c>
      <c r="Y437" s="18" t="str">
        <f>+VLOOKUP(Sitio_Publico[[#This Row],[contenido]],Estructura!$L$4:$O$473,4,0)</f>
        <v>C-8</v>
      </c>
      <c r="Z437" s="18" t="str">
        <f>+VLOOKUP(Sitio_Publico[[#This Row],[Filtro Integrado]],Estructura!$U$4:$W$529,3,0)</f>
        <v>FI-0</v>
      </c>
      <c r="AA437" s="18" t="str">
        <f>+VLOOKUP(Sitio_Publico[[#This Row],[Muestra]],Estructura!$Y$4:$AB$483,4,0)</f>
        <v>M-00073</v>
      </c>
    </row>
    <row r="438" spans="1:27" ht="48" x14ac:dyDescent="0.3">
      <c r="A438" s="16">
        <f t="shared" si="6"/>
        <v>437</v>
      </c>
      <c r="B438" s="47" t="s">
        <v>15118</v>
      </c>
      <c r="C438" s="13" t="s">
        <v>622</v>
      </c>
      <c r="D438" s="13" t="s">
        <v>623</v>
      </c>
      <c r="E438" s="44">
        <v>14105</v>
      </c>
      <c r="F438" s="13" t="s">
        <v>767</v>
      </c>
      <c r="G438" s="23" t="s">
        <v>639</v>
      </c>
      <c r="H438" s="42" t="s">
        <v>458</v>
      </c>
      <c r="I438" s="28" t="s">
        <v>351</v>
      </c>
      <c r="J438" s="12" t="s">
        <v>393</v>
      </c>
      <c r="K438" s="28" t="s">
        <v>780</v>
      </c>
      <c r="L438" s="12" t="s">
        <v>652</v>
      </c>
      <c r="M438" s="12" t="s">
        <v>781</v>
      </c>
      <c r="N438" s="12" t="s">
        <v>629</v>
      </c>
      <c r="O438" s="26" t="s">
        <v>2937</v>
      </c>
      <c r="P438" s="26" t="s">
        <v>2938</v>
      </c>
      <c r="Q438" s="25" t="s">
        <v>646</v>
      </c>
      <c r="R438" s="26" t="s">
        <v>2939</v>
      </c>
      <c r="S438" s="15" t="s">
        <v>2940</v>
      </c>
      <c r="T438" s="52">
        <v>0</v>
      </c>
      <c r="U438" s="22" t="s">
        <v>2941</v>
      </c>
      <c r="V438" s="18" t="str">
        <f>+Sitio_Publico[[#This Row],[idcoleccion]]&amp;"-"&amp;Sitio_Publico[[#This Row],[id]]</f>
        <v>000-437</v>
      </c>
      <c r="W438" s="18">
        <f>+VLOOKUP(Sitio_Publico[[#This Row],[territorio]],Estructura!$AE$4:$AH$1067,4,0)</f>
        <v>30014105</v>
      </c>
      <c r="X438" s="18" t="str">
        <f>+VLOOKUP(Sitio_Publico[[#This Row],[tema]],Estructura!$G$4:$J$532,4,0)</f>
        <v>T-19</v>
      </c>
      <c r="Y438" s="18" t="str">
        <f>+VLOOKUP(Sitio_Publico[[#This Row],[contenido]],Estructura!$L$4:$O$473,4,0)</f>
        <v>C-8</v>
      </c>
      <c r="Z438" s="18" t="str">
        <f>+VLOOKUP(Sitio_Publico[[#This Row],[Filtro Integrado]],Estructura!$U$4:$W$529,3,0)</f>
        <v>FI-0</v>
      </c>
      <c r="AA438" s="18" t="str">
        <f>+VLOOKUP(Sitio_Publico[[#This Row],[Muestra]],Estructura!$Y$4:$AB$483,4,0)</f>
        <v>M-00076</v>
      </c>
    </row>
    <row r="439" spans="1:27" ht="48" x14ac:dyDescent="0.3">
      <c r="A439" s="16">
        <f t="shared" si="6"/>
        <v>438</v>
      </c>
      <c r="B439" s="47" t="s">
        <v>15118</v>
      </c>
      <c r="C439" s="13" t="s">
        <v>622</v>
      </c>
      <c r="D439" s="13" t="s">
        <v>623</v>
      </c>
      <c r="E439" s="44">
        <v>4104</v>
      </c>
      <c r="F439" s="13" t="s">
        <v>666</v>
      </c>
      <c r="G439" s="23" t="s">
        <v>625</v>
      </c>
      <c r="H439" s="42" t="s">
        <v>458</v>
      </c>
      <c r="I439" s="28" t="s">
        <v>52</v>
      </c>
      <c r="J439" s="12" t="s">
        <v>393</v>
      </c>
      <c r="K439" s="28" t="s">
        <v>745</v>
      </c>
      <c r="L439" s="12" t="s">
        <v>627</v>
      </c>
      <c r="M439" s="12" t="s">
        <v>628</v>
      </c>
      <c r="N439" s="12" t="s">
        <v>629</v>
      </c>
      <c r="O439" s="26" t="s">
        <v>2942</v>
      </c>
      <c r="P439" s="26" t="s">
        <v>2943</v>
      </c>
      <c r="Q439" s="25" t="s">
        <v>646</v>
      </c>
      <c r="R439" s="26" t="s">
        <v>2944</v>
      </c>
      <c r="S439" s="15" t="s">
        <v>2945</v>
      </c>
      <c r="T439" s="52">
        <v>0</v>
      </c>
      <c r="U439" s="22" t="s">
        <v>2946</v>
      </c>
      <c r="V439" s="18" t="str">
        <f>+Sitio_Publico[[#This Row],[idcoleccion]]&amp;"-"&amp;Sitio_Publico[[#This Row],[id]]</f>
        <v>000-438</v>
      </c>
      <c r="W439" s="18">
        <f>+VLOOKUP(Sitio_Publico[[#This Row],[territorio]],Estructura!$AE$4:$AH$1067,4,0)</f>
        <v>30004104</v>
      </c>
      <c r="X439" s="18" t="str">
        <f>+VLOOKUP(Sitio_Publico[[#This Row],[tema]],Estructura!$G$4:$J$532,4,0)</f>
        <v>T-15</v>
      </c>
      <c r="Y439" s="18" t="str">
        <f>+VLOOKUP(Sitio_Publico[[#This Row],[contenido]],Estructura!$L$4:$O$473,4,0)</f>
        <v>C-7</v>
      </c>
      <c r="Z439" s="18" t="str">
        <f>+VLOOKUP(Sitio_Publico[[#This Row],[Filtro Integrado]],Estructura!$U$4:$W$529,3,0)</f>
        <v>FI-0</v>
      </c>
      <c r="AA439" s="18" t="str">
        <f>+VLOOKUP(Sitio_Publico[[#This Row],[Muestra]],Estructura!$Y$4:$AB$483,4,0)</f>
        <v>M-00074</v>
      </c>
    </row>
    <row r="440" spans="1:27" ht="48" x14ac:dyDescent="0.3">
      <c r="A440" s="16">
        <f t="shared" si="6"/>
        <v>439</v>
      </c>
      <c r="B440" s="47" t="s">
        <v>15118</v>
      </c>
      <c r="C440" s="13" t="s">
        <v>622</v>
      </c>
      <c r="D440" s="13" t="s">
        <v>623</v>
      </c>
      <c r="E440" s="44">
        <v>12201</v>
      </c>
      <c r="F440" s="13" t="s">
        <v>767</v>
      </c>
      <c r="G440" s="23" t="s">
        <v>625</v>
      </c>
      <c r="H440" s="42" t="s">
        <v>458</v>
      </c>
      <c r="I440" s="28" t="s">
        <v>291</v>
      </c>
      <c r="J440" s="12" t="s">
        <v>393</v>
      </c>
      <c r="K440" s="28" t="s">
        <v>780</v>
      </c>
      <c r="L440" s="12" t="s">
        <v>627</v>
      </c>
      <c r="M440" s="12" t="s">
        <v>781</v>
      </c>
      <c r="N440" s="12" t="s">
        <v>629</v>
      </c>
      <c r="O440" s="26" t="s">
        <v>2947</v>
      </c>
      <c r="P440" s="26" t="s">
        <v>2948</v>
      </c>
      <c r="Q440" s="25" t="s">
        <v>646</v>
      </c>
      <c r="R440" s="26" t="s">
        <v>2949</v>
      </c>
      <c r="S440" s="15" t="s">
        <v>2950</v>
      </c>
      <c r="T440" s="52">
        <v>0</v>
      </c>
      <c r="U440" s="22" t="s">
        <v>2951</v>
      </c>
      <c r="V440" s="18" t="str">
        <f>+Sitio_Publico[[#This Row],[idcoleccion]]&amp;"-"&amp;Sitio_Publico[[#This Row],[id]]</f>
        <v>000-439</v>
      </c>
      <c r="W440" s="18">
        <f>+VLOOKUP(Sitio_Publico[[#This Row],[territorio]],Estructura!$AE$4:$AH$1067,4,0)</f>
        <v>30012201</v>
      </c>
      <c r="X440" s="18" t="str">
        <f>+VLOOKUP(Sitio_Publico[[#This Row],[tema]],Estructura!$G$4:$J$532,4,0)</f>
        <v>T-19</v>
      </c>
      <c r="Y440" s="18" t="str">
        <f>+VLOOKUP(Sitio_Publico[[#This Row],[contenido]],Estructura!$L$4:$O$473,4,0)</f>
        <v>C-7</v>
      </c>
      <c r="Z440" s="18" t="str">
        <f>+VLOOKUP(Sitio_Publico[[#This Row],[Filtro Integrado]],Estructura!$U$4:$W$529,3,0)</f>
        <v>FI-0</v>
      </c>
      <c r="AA440" s="18" t="str">
        <f>+VLOOKUP(Sitio_Publico[[#This Row],[Muestra]],Estructura!$Y$4:$AB$483,4,0)</f>
        <v>M-00076</v>
      </c>
    </row>
    <row r="441" spans="1:27" ht="72" x14ac:dyDescent="0.3">
      <c r="A441" s="16">
        <f t="shared" si="6"/>
        <v>440</v>
      </c>
      <c r="B441" s="47" t="s">
        <v>15118</v>
      </c>
      <c r="C441" s="13" t="s">
        <v>622</v>
      </c>
      <c r="D441" s="13" t="s">
        <v>623</v>
      </c>
      <c r="E441" s="44">
        <v>7103</v>
      </c>
      <c r="F441" s="13" t="s">
        <v>624</v>
      </c>
      <c r="G441" s="23" t="s">
        <v>639</v>
      </c>
      <c r="H441" s="42" t="s">
        <v>458</v>
      </c>
      <c r="I441" s="28" t="s">
        <v>135</v>
      </c>
      <c r="J441" s="12" t="s">
        <v>393</v>
      </c>
      <c r="K441" s="28" t="s">
        <v>626</v>
      </c>
      <c r="L441" s="12" t="s">
        <v>652</v>
      </c>
      <c r="M441" s="12" t="s">
        <v>1170</v>
      </c>
      <c r="N441" s="12" t="s">
        <v>629</v>
      </c>
      <c r="O441" s="26" t="s">
        <v>2952</v>
      </c>
      <c r="P441" s="26" t="s">
        <v>2953</v>
      </c>
      <c r="Q441" s="25" t="s">
        <v>646</v>
      </c>
      <c r="R441" s="26" t="s">
        <v>2954</v>
      </c>
      <c r="S441" s="15" t="s">
        <v>2955</v>
      </c>
      <c r="T441" s="52">
        <v>0</v>
      </c>
      <c r="U441" s="22" t="s">
        <v>2956</v>
      </c>
      <c r="V441" s="18" t="str">
        <f>+Sitio_Publico[[#This Row],[idcoleccion]]&amp;"-"&amp;Sitio_Publico[[#This Row],[id]]</f>
        <v>000-440</v>
      </c>
      <c r="W441" s="18">
        <f>+VLOOKUP(Sitio_Publico[[#This Row],[territorio]],Estructura!$AE$4:$AH$1067,4,0)</f>
        <v>30007103</v>
      </c>
      <c r="X441" s="18" t="str">
        <f>+VLOOKUP(Sitio_Publico[[#This Row],[tema]],Estructura!$G$4:$J$532,4,0)</f>
        <v>T-13</v>
      </c>
      <c r="Y441" s="18" t="str">
        <f>+VLOOKUP(Sitio_Publico[[#This Row],[contenido]],Estructura!$L$4:$O$473,4,0)</f>
        <v>C-8</v>
      </c>
      <c r="Z441" s="18" t="str">
        <f>+VLOOKUP(Sitio_Publico[[#This Row],[Filtro Integrado]],Estructura!$U$4:$W$529,3,0)</f>
        <v>FI-0</v>
      </c>
      <c r="AA441" s="18" t="str">
        <f>+VLOOKUP(Sitio_Publico[[#This Row],[Muestra]],Estructura!$Y$4:$AB$483,4,0)</f>
        <v>M-00063</v>
      </c>
    </row>
    <row r="442" spans="1:27" s="27" customFormat="1" ht="48" x14ac:dyDescent="0.3">
      <c r="A442" s="16">
        <f t="shared" si="6"/>
        <v>441</v>
      </c>
      <c r="B442" s="47" t="s">
        <v>15118</v>
      </c>
      <c r="C442" s="23" t="s">
        <v>637</v>
      </c>
      <c r="D442" s="23" t="s">
        <v>623</v>
      </c>
      <c r="E442" s="44">
        <v>3</v>
      </c>
      <c r="F442" s="23" t="s">
        <v>1591</v>
      </c>
      <c r="G442" s="23" t="s">
        <v>1394</v>
      </c>
      <c r="H442" s="42" t="s">
        <v>457</v>
      </c>
      <c r="I442" s="28" t="s">
        <v>366</v>
      </c>
      <c r="J442" s="28" t="s">
        <v>393</v>
      </c>
      <c r="K442" s="28" t="s">
        <v>2957</v>
      </c>
      <c r="L442" s="28" t="s">
        <v>641</v>
      </c>
      <c r="M442" s="28" t="s">
        <v>642</v>
      </c>
      <c r="N442" s="28" t="s">
        <v>643</v>
      </c>
      <c r="O442" s="29" t="s">
        <v>2958</v>
      </c>
      <c r="P442" s="29" t="s">
        <v>2959</v>
      </c>
      <c r="Q442" s="30" t="s">
        <v>646</v>
      </c>
      <c r="R442" s="29" t="s">
        <v>2350</v>
      </c>
      <c r="S442" s="48" t="s">
        <v>2960</v>
      </c>
      <c r="T442" s="52">
        <v>0</v>
      </c>
      <c r="U442" s="22" t="s">
        <v>2961</v>
      </c>
      <c r="V442" s="18" t="str">
        <f>+Sitio_Publico[[#This Row],[idcoleccion]]&amp;"-"&amp;Sitio_Publico[[#This Row],[id]]</f>
        <v>000-441</v>
      </c>
      <c r="W442" s="18">
        <f>+VLOOKUP(Sitio_Publico[[#This Row],[territorio]],Estructura!$AE$4:$AH$1067,4,0)</f>
        <v>20000003</v>
      </c>
      <c r="X442" s="18" t="str">
        <f>+VLOOKUP(Sitio_Publico[[#This Row],[tema]],Estructura!$G$4:$J$532,4,0)</f>
        <v>T-24</v>
      </c>
      <c r="Y442" s="18" t="str">
        <f>+VLOOKUP(Sitio_Publico[[#This Row],[contenido]],Estructura!$L$4:$O$473,4,0)</f>
        <v>C-12</v>
      </c>
      <c r="Z442" s="18" t="str">
        <f>+VLOOKUP(Sitio_Publico[[#This Row],[Filtro Integrado]],Estructura!$U$4:$W$529,3,0)</f>
        <v>FI-0</v>
      </c>
      <c r="AA442" s="18" t="str">
        <f>+VLOOKUP(Sitio_Publico[[#This Row],[Muestra]],Estructura!$Y$4:$AB$483,4,0)</f>
        <v>M-000115</v>
      </c>
    </row>
    <row r="443" spans="1:27" ht="40.799999999999997" x14ac:dyDescent="0.3">
      <c r="A443" s="16">
        <f t="shared" si="6"/>
        <v>442</v>
      </c>
      <c r="B443" s="47" t="s">
        <v>15118</v>
      </c>
      <c r="C443" s="13" t="s">
        <v>637</v>
      </c>
      <c r="D443" s="13" t="s">
        <v>623</v>
      </c>
      <c r="E443" s="44">
        <v>24</v>
      </c>
      <c r="F443" s="13" t="s">
        <v>638</v>
      </c>
      <c r="G443" s="23" t="s">
        <v>732</v>
      </c>
      <c r="H443" s="42" t="s">
        <v>458</v>
      </c>
      <c r="I443" s="28" t="s">
        <v>100</v>
      </c>
      <c r="J443" s="12" t="s">
        <v>393</v>
      </c>
      <c r="K443" s="28" t="s">
        <v>2962</v>
      </c>
      <c r="L443" s="12" t="s">
        <v>641</v>
      </c>
      <c r="M443" s="12" t="s">
        <v>642</v>
      </c>
      <c r="N443" s="12" t="s">
        <v>643</v>
      </c>
      <c r="O443" s="26" t="s">
        <v>2963</v>
      </c>
      <c r="P443" s="26" t="s">
        <v>2964</v>
      </c>
      <c r="Q443" s="25" t="s">
        <v>646</v>
      </c>
      <c r="R443" s="26" t="s">
        <v>2965</v>
      </c>
      <c r="S443" s="15" t="s">
        <v>2966</v>
      </c>
      <c r="T443" s="52">
        <v>0</v>
      </c>
      <c r="U443" s="22" t="s">
        <v>2967</v>
      </c>
      <c r="V443" s="18" t="str">
        <f>+Sitio_Publico[[#This Row],[idcoleccion]]&amp;"-"&amp;Sitio_Publico[[#This Row],[id]]</f>
        <v>000-442</v>
      </c>
      <c r="W443" s="18">
        <f>+VLOOKUP(Sitio_Publico[[#This Row],[territorio]],Estructura!$AE$4:$AH$1067,4,0)</f>
        <v>30006101</v>
      </c>
      <c r="X443" s="18" t="str">
        <f>+VLOOKUP(Sitio_Publico[[#This Row],[tema]],Estructura!$G$4:$J$532,4,0)</f>
        <v>T-14</v>
      </c>
      <c r="Y443" s="18" t="str">
        <f>+VLOOKUP(Sitio_Publico[[#This Row],[contenido]],Estructura!$L$4:$O$473,4,0)</f>
        <v>C-10</v>
      </c>
      <c r="Z443" s="18" t="str">
        <f>+VLOOKUP(Sitio_Publico[[#This Row],[Filtro Integrado]],Estructura!$U$4:$W$529,3,0)</f>
        <v>FI-0</v>
      </c>
      <c r="AA443" s="18" t="str">
        <f>+VLOOKUP(Sitio_Publico[[#This Row],[Muestra]],Estructura!$Y$4:$AB$483,4,0)</f>
        <v>M-000116</v>
      </c>
    </row>
    <row r="444" spans="1:27" ht="51" x14ac:dyDescent="0.3">
      <c r="A444" s="16">
        <f t="shared" si="6"/>
        <v>443</v>
      </c>
      <c r="B444" s="47" t="s">
        <v>15118</v>
      </c>
      <c r="C444" s="13" t="s">
        <v>622</v>
      </c>
      <c r="D444" s="13" t="s">
        <v>623</v>
      </c>
      <c r="E444" s="44">
        <v>6206</v>
      </c>
      <c r="F444" s="13" t="s">
        <v>624</v>
      </c>
      <c r="G444" s="23" t="s">
        <v>625</v>
      </c>
      <c r="H444" s="42" t="s">
        <v>458</v>
      </c>
      <c r="I444" s="28" t="s">
        <v>122</v>
      </c>
      <c r="J444" s="12" t="s">
        <v>393</v>
      </c>
      <c r="K444" s="28" t="s">
        <v>626</v>
      </c>
      <c r="L444" s="12" t="s">
        <v>627</v>
      </c>
      <c r="M444" s="12" t="s">
        <v>628</v>
      </c>
      <c r="N444" s="12" t="s">
        <v>629</v>
      </c>
      <c r="O444" s="26" t="s">
        <v>2968</v>
      </c>
      <c r="P444" s="26" t="s">
        <v>2969</v>
      </c>
      <c r="Q444" s="25" t="s">
        <v>632</v>
      </c>
      <c r="R444" s="26" t="s">
        <v>2970</v>
      </c>
      <c r="S444" s="15" t="s">
        <v>2971</v>
      </c>
      <c r="T444" s="52">
        <v>0</v>
      </c>
      <c r="U444" s="22" t="s">
        <v>2972</v>
      </c>
      <c r="V444" s="18" t="str">
        <f>+Sitio_Publico[[#This Row],[idcoleccion]]&amp;"-"&amp;Sitio_Publico[[#This Row],[id]]</f>
        <v>000-443</v>
      </c>
      <c r="W444" s="18">
        <f>+VLOOKUP(Sitio_Publico[[#This Row],[territorio]],Estructura!$AE$4:$AH$1067,4,0)</f>
        <v>30006206</v>
      </c>
      <c r="X444" s="18" t="str">
        <f>+VLOOKUP(Sitio_Publico[[#This Row],[tema]],Estructura!$G$4:$J$532,4,0)</f>
        <v>T-13</v>
      </c>
      <c r="Y444" s="18" t="str">
        <f>+VLOOKUP(Sitio_Publico[[#This Row],[contenido]],Estructura!$L$4:$O$473,4,0)</f>
        <v>C-7</v>
      </c>
      <c r="Z444" s="18" t="str">
        <f>+VLOOKUP(Sitio_Publico[[#This Row],[Filtro Integrado]],Estructura!$U$4:$W$529,3,0)</f>
        <v>FI-0</v>
      </c>
      <c r="AA444" s="18" t="str">
        <f>+VLOOKUP(Sitio_Publico[[#This Row],[Muestra]],Estructura!$Y$4:$AB$483,4,0)</f>
        <v>M-00063</v>
      </c>
    </row>
    <row r="445" spans="1:27" ht="48" x14ac:dyDescent="0.3">
      <c r="A445" s="16">
        <f t="shared" si="6"/>
        <v>444</v>
      </c>
      <c r="B445" s="47" t="s">
        <v>15118</v>
      </c>
      <c r="C445" s="13" t="s">
        <v>622</v>
      </c>
      <c r="D445" s="13" t="s">
        <v>623</v>
      </c>
      <c r="E445" s="44">
        <v>12103</v>
      </c>
      <c r="F445" s="13" t="s">
        <v>681</v>
      </c>
      <c r="G445" s="23" t="s">
        <v>625</v>
      </c>
      <c r="H445" s="42" t="s">
        <v>458</v>
      </c>
      <c r="I445" s="28" t="s">
        <v>289</v>
      </c>
      <c r="J445" s="12" t="s">
        <v>393</v>
      </c>
      <c r="K445" s="28" t="s">
        <v>793</v>
      </c>
      <c r="L445" s="12" t="s">
        <v>627</v>
      </c>
      <c r="M445" s="12" t="s">
        <v>794</v>
      </c>
      <c r="N445" s="12" t="s">
        <v>629</v>
      </c>
      <c r="O445" s="26" t="s">
        <v>2973</v>
      </c>
      <c r="P445" s="26" t="s">
        <v>2974</v>
      </c>
      <c r="Q445" s="25" t="s">
        <v>646</v>
      </c>
      <c r="R445" s="26" t="s">
        <v>2975</v>
      </c>
      <c r="S445" s="15" t="s">
        <v>2976</v>
      </c>
      <c r="T445" s="52">
        <v>0</v>
      </c>
      <c r="U445" s="22" t="s">
        <v>2977</v>
      </c>
      <c r="V445" s="18" t="str">
        <f>+Sitio_Publico[[#This Row],[idcoleccion]]&amp;"-"&amp;Sitio_Publico[[#This Row],[id]]</f>
        <v>000-444</v>
      </c>
      <c r="W445" s="18">
        <f>+VLOOKUP(Sitio_Publico[[#This Row],[territorio]],Estructura!$AE$4:$AH$1067,4,0)</f>
        <v>30012103</v>
      </c>
      <c r="X445" s="18" t="str">
        <f>+VLOOKUP(Sitio_Publico[[#This Row],[tema]],Estructura!$G$4:$J$532,4,0)</f>
        <v>T-16</v>
      </c>
      <c r="Y445" s="18" t="str">
        <f>+VLOOKUP(Sitio_Publico[[#This Row],[contenido]],Estructura!$L$4:$O$473,4,0)</f>
        <v>C-7</v>
      </c>
      <c r="Z445" s="18" t="str">
        <f>+VLOOKUP(Sitio_Publico[[#This Row],[Filtro Integrado]],Estructura!$U$4:$W$529,3,0)</f>
        <v>FI-0</v>
      </c>
      <c r="AA445" s="18" t="str">
        <f>+VLOOKUP(Sitio_Publico[[#This Row],[Muestra]],Estructura!$Y$4:$AB$483,4,0)</f>
        <v>M-00077</v>
      </c>
    </row>
    <row r="446" spans="1:27" ht="40.799999999999997" x14ac:dyDescent="0.3">
      <c r="A446" s="16">
        <f t="shared" si="6"/>
        <v>445</v>
      </c>
      <c r="B446" s="47" t="s">
        <v>15118</v>
      </c>
      <c r="C446" s="13" t="s">
        <v>637</v>
      </c>
      <c r="D446" s="13" t="s">
        <v>623</v>
      </c>
      <c r="E446" s="44">
        <v>33</v>
      </c>
      <c r="F446" s="13" t="s">
        <v>638</v>
      </c>
      <c r="G446" s="23" t="s">
        <v>732</v>
      </c>
      <c r="H446" s="42" t="s">
        <v>458</v>
      </c>
      <c r="I446" s="28" t="s">
        <v>148</v>
      </c>
      <c r="J446" s="12" t="s">
        <v>393</v>
      </c>
      <c r="K446" s="28" t="s">
        <v>2978</v>
      </c>
      <c r="L446" s="12" t="s">
        <v>641</v>
      </c>
      <c r="M446" s="12" t="s">
        <v>642</v>
      </c>
      <c r="N446" s="12" t="s">
        <v>643</v>
      </c>
      <c r="O446" s="26" t="s">
        <v>2979</v>
      </c>
      <c r="P446" s="26" t="s">
        <v>2980</v>
      </c>
      <c r="Q446" s="25" t="s">
        <v>646</v>
      </c>
      <c r="R446" s="26" t="s">
        <v>2981</v>
      </c>
      <c r="S446" s="15" t="s">
        <v>2982</v>
      </c>
      <c r="T446" s="52">
        <v>0</v>
      </c>
      <c r="U446" s="22" t="s">
        <v>2983</v>
      </c>
      <c r="V446" s="18" t="str">
        <f>+Sitio_Publico[[#This Row],[idcoleccion]]&amp;"-"&amp;Sitio_Publico[[#This Row],[id]]</f>
        <v>000-445</v>
      </c>
      <c r="W446" s="18">
        <f>+VLOOKUP(Sitio_Publico[[#This Row],[territorio]],Estructura!$AE$4:$AH$1067,4,0)</f>
        <v>30007304</v>
      </c>
      <c r="X446" s="18" t="str">
        <f>+VLOOKUP(Sitio_Publico[[#This Row],[tema]],Estructura!$G$4:$J$532,4,0)</f>
        <v>T-14</v>
      </c>
      <c r="Y446" s="18" t="str">
        <f>+VLOOKUP(Sitio_Publico[[#This Row],[contenido]],Estructura!$L$4:$O$473,4,0)</f>
        <v>C-10</v>
      </c>
      <c r="Z446" s="18" t="str">
        <f>+VLOOKUP(Sitio_Publico[[#This Row],[Filtro Integrado]],Estructura!$U$4:$W$529,3,0)</f>
        <v>FI-0</v>
      </c>
      <c r="AA446" s="18" t="str">
        <f>+VLOOKUP(Sitio_Publico[[#This Row],[Muestra]],Estructura!$Y$4:$AB$483,4,0)</f>
        <v>M-000117</v>
      </c>
    </row>
    <row r="447" spans="1:27" ht="51" x14ac:dyDescent="0.3">
      <c r="A447" s="16">
        <f t="shared" si="6"/>
        <v>446</v>
      </c>
      <c r="B447" s="47" t="s">
        <v>15118</v>
      </c>
      <c r="C447" s="13" t="s">
        <v>622</v>
      </c>
      <c r="D447" s="13" t="s">
        <v>623</v>
      </c>
      <c r="E447" s="44">
        <v>7402</v>
      </c>
      <c r="F447" s="13" t="s">
        <v>624</v>
      </c>
      <c r="G447" s="23" t="s">
        <v>625</v>
      </c>
      <c r="H447" s="42" t="s">
        <v>458</v>
      </c>
      <c r="I447" s="28" t="s">
        <v>155</v>
      </c>
      <c r="J447" s="12" t="s">
        <v>393</v>
      </c>
      <c r="K447" s="28" t="s">
        <v>651</v>
      </c>
      <c r="L447" s="12" t="s">
        <v>627</v>
      </c>
      <c r="M447" s="12" t="s">
        <v>653</v>
      </c>
      <c r="N447" s="12" t="s">
        <v>629</v>
      </c>
      <c r="O447" s="26" t="s">
        <v>2984</v>
      </c>
      <c r="P447" s="26" t="s">
        <v>2985</v>
      </c>
      <c r="Q447" s="25" t="s">
        <v>646</v>
      </c>
      <c r="R447" s="26" t="s">
        <v>2986</v>
      </c>
      <c r="S447" s="15" t="s">
        <v>2987</v>
      </c>
      <c r="T447" s="52">
        <v>0</v>
      </c>
      <c r="U447" s="22" t="s">
        <v>2988</v>
      </c>
      <c r="V447" s="18" t="str">
        <f>+Sitio_Publico[[#This Row],[idcoleccion]]&amp;"-"&amp;Sitio_Publico[[#This Row],[id]]</f>
        <v>000-446</v>
      </c>
      <c r="W447" s="18">
        <f>+VLOOKUP(Sitio_Publico[[#This Row],[territorio]],Estructura!$AE$4:$AH$1067,4,0)</f>
        <v>30007402</v>
      </c>
      <c r="X447" s="18" t="str">
        <f>+VLOOKUP(Sitio_Publico[[#This Row],[tema]],Estructura!$G$4:$J$532,4,0)</f>
        <v>T-13</v>
      </c>
      <c r="Y447" s="18" t="str">
        <f>+VLOOKUP(Sitio_Publico[[#This Row],[contenido]],Estructura!$L$4:$O$473,4,0)</f>
        <v>C-7</v>
      </c>
      <c r="Z447" s="18" t="str">
        <f>+VLOOKUP(Sitio_Publico[[#This Row],[Filtro Integrado]],Estructura!$U$4:$W$529,3,0)</f>
        <v>FI-0</v>
      </c>
      <c r="AA447" s="18" t="str">
        <f>+VLOOKUP(Sitio_Publico[[#This Row],[Muestra]],Estructura!$Y$4:$AB$483,4,0)</f>
        <v>M-00065</v>
      </c>
    </row>
    <row r="448" spans="1:27" ht="60" x14ac:dyDescent="0.3">
      <c r="A448" s="16">
        <f t="shared" si="6"/>
        <v>447</v>
      </c>
      <c r="B448" s="47" t="s">
        <v>15118</v>
      </c>
      <c r="C448" s="13" t="s">
        <v>622</v>
      </c>
      <c r="D448" s="13" t="s">
        <v>623</v>
      </c>
      <c r="E448" s="44">
        <v>13203</v>
      </c>
      <c r="F448" s="13" t="s">
        <v>624</v>
      </c>
      <c r="G448" s="23" t="s">
        <v>639</v>
      </c>
      <c r="H448" s="42" t="s">
        <v>458</v>
      </c>
      <c r="I448" s="28" t="s">
        <v>330</v>
      </c>
      <c r="J448" s="12" t="s">
        <v>393</v>
      </c>
      <c r="K448" s="28" t="s">
        <v>904</v>
      </c>
      <c r="L448" s="12" t="s">
        <v>652</v>
      </c>
      <c r="M448" s="12" t="s">
        <v>653</v>
      </c>
      <c r="N448" s="12" t="s">
        <v>629</v>
      </c>
      <c r="O448" s="26" t="s">
        <v>2989</v>
      </c>
      <c r="P448" s="26" t="s">
        <v>2990</v>
      </c>
      <c r="Q448" s="25" t="s">
        <v>646</v>
      </c>
      <c r="R448" s="26" t="s">
        <v>2991</v>
      </c>
      <c r="S448" s="15" t="s">
        <v>2992</v>
      </c>
      <c r="T448" s="52">
        <v>0</v>
      </c>
      <c r="U448" s="22" t="s">
        <v>2993</v>
      </c>
      <c r="V448" s="18" t="str">
        <f>+Sitio_Publico[[#This Row],[idcoleccion]]&amp;"-"&amp;Sitio_Publico[[#This Row],[id]]</f>
        <v>000-447</v>
      </c>
      <c r="W448" s="18">
        <f>+VLOOKUP(Sitio_Publico[[#This Row],[territorio]],Estructura!$AE$4:$AH$1067,4,0)</f>
        <v>30013203</v>
      </c>
      <c r="X448" s="18" t="str">
        <f>+VLOOKUP(Sitio_Publico[[#This Row],[tema]],Estructura!$G$4:$J$532,4,0)</f>
        <v>T-13</v>
      </c>
      <c r="Y448" s="18" t="str">
        <f>+VLOOKUP(Sitio_Publico[[#This Row],[contenido]],Estructura!$L$4:$O$473,4,0)</f>
        <v>C-8</v>
      </c>
      <c r="Z448" s="18" t="str">
        <f>+VLOOKUP(Sitio_Publico[[#This Row],[Filtro Integrado]],Estructura!$U$4:$W$529,3,0)</f>
        <v>FI-0</v>
      </c>
      <c r="AA448" s="18" t="str">
        <f>+VLOOKUP(Sitio_Publico[[#This Row],[Muestra]],Estructura!$Y$4:$AB$483,4,0)</f>
        <v>M-00083</v>
      </c>
    </row>
    <row r="449" spans="1:27" ht="48" x14ac:dyDescent="0.3">
      <c r="A449" s="16">
        <f t="shared" si="6"/>
        <v>448</v>
      </c>
      <c r="B449" s="47" t="s">
        <v>15118</v>
      </c>
      <c r="C449" s="13" t="s">
        <v>622</v>
      </c>
      <c r="D449" s="13" t="s">
        <v>623</v>
      </c>
      <c r="E449" s="44">
        <v>13203</v>
      </c>
      <c r="F449" s="13" t="s">
        <v>688</v>
      </c>
      <c r="G449" s="23" t="s">
        <v>639</v>
      </c>
      <c r="H449" s="42" t="s">
        <v>458</v>
      </c>
      <c r="I449" s="28" t="s">
        <v>330</v>
      </c>
      <c r="J449" s="12" t="s">
        <v>393</v>
      </c>
      <c r="K449" s="28" t="s">
        <v>703</v>
      </c>
      <c r="L449" s="12" t="s">
        <v>652</v>
      </c>
      <c r="M449" s="12" t="s">
        <v>704</v>
      </c>
      <c r="N449" s="12" t="s">
        <v>629</v>
      </c>
      <c r="O449" s="26" t="s">
        <v>2994</v>
      </c>
      <c r="P449" s="26" t="s">
        <v>2995</v>
      </c>
      <c r="Q449" s="25" t="s">
        <v>646</v>
      </c>
      <c r="R449" s="26" t="s">
        <v>2996</v>
      </c>
      <c r="S449" s="15" t="s">
        <v>2997</v>
      </c>
      <c r="T449" s="52">
        <v>0</v>
      </c>
      <c r="U449" s="22" t="s">
        <v>2998</v>
      </c>
      <c r="V449" s="18" t="str">
        <f>+Sitio_Publico[[#This Row],[idcoleccion]]&amp;"-"&amp;Sitio_Publico[[#This Row],[id]]</f>
        <v>000-448</v>
      </c>
      <c r="W449" s="18">
        <f>+VLOOKUP(Sitio_Publico[[#This Row],[territorio]],Estructura!$AE$4:$AH$1067,4,0)</f>
        <v>30013203</v>
      </c>
      <c r="X449" s="18" t="str">
        <f>+VLOOKUP(Sitio_Publico[[#This Row],[tema]],Estructura!$G$4:$J$532,4,0)</f>
        <v>T-17</v>
      </c>
      <c r="Y449" s="18" t="str">
        <f>+VLOOKUP(Sitio_Publico[[#This Row],[contenido]],Estructura!$L$4:$O$473,4,0)</f>
        <v>C-8</v>
      </c>
      <c r="Z449" s="18" t="str">
        <f>+VLOOKUP(Sitio_Publico[[#This Row],[Filtro Integrado]],Estructura!$U$4:$W$529,3,0)</f>
        <v>FI-0</v>
      </c>
      <c r="AA449" s="18" t="str">
        <f>+VLOOKUP(Sitio_Publico[[#This Row],[Muestra]],Estructura!$Y$4:$AB$483,4,0)</f>
        <v>M-00069</v>
      </c>
    </row>
    <row r="450" spans="1:27" ht="48" x14ac:dyDescent="0.3">
      <c r="A450" s="16">
        <f t="shared" si="6"/>
        <v>449</v>
      </c>
      <c r="B450" s="47" t="s">
        <v>15118</v>
      </c>
      <c r="C450" s="13" t="s">
        <v>622</v>
      </c>
      <c r="D450" s="13" t="s">
        <v>623</v>
      </c>
      <c r="E450" s="44">
        <v>9119</v>
      </c>
      <c r="F450" s="13" t="s">
        <v>767</v>
      </c>
      <c r="G450" s="23" t="s">
        <v>625</v>
      </c>
      <c r="H450" s="42" t="s">
        <v>458</v>
      </c>
      <c r="I450" s="28" t="s">
        <v>234</v>
      </c>
      <c r="J450" s="12" t="s">
        <v>393</v>
      </c>
      <c r="K450" s="28" t="s">
        <v>780</v>
      </c>
      <c r="L450" s="12" t="s">
        <v>627</v>
      </c>
      <c r="M450" s="12" t="s">
        <v>781</v>
      </c>
      <c r="N450" s="12" t="s">
        <v>629</v>
      </c>
      <c r="O450" s="26" t="s">
        <v>2999</v>
      </c>
      <c r="P450" s="26" t="s">
        <v>3000</v>
      </c>
      <c r="Q450" s="25" t="s">
        <v>646</v>
      </c>
      <c r="R450" s="26" t="s">
        <v>3001</v>
      </c>
      <c r="S450" s="15" t="s">
        <v>3002</v>
      </c>
      <c r="T450" s="52">
        <v>0</v>
      </c>
      <c r="U450" s="22" t="s">
        <v>3003</v>
      </c>
      <c r="V450" s="18" t="str">
        <f>+Sitio_Publico[[#This Row],[idcoleccion]]&amp;"-"&amp;Sitio_Publico[[#This Row],[id]]</f>
        <v>000-449</v>
      </c>
      <c r="W450" s="18">
        <f>+VLOOKUP(Sitio_Publico[[#This Row],[territorio]],Estructura!$AE$4:$AH$1067,4,0)</f>
        <v>30009119</v>
      </c>
      <c r="X450" s="18" t="str">
        <f>+VLOOKUP(Sitio_Publico[[#This Row],[tema]],Estructura!$G$4:$J$532,4,0)</f>
        <v>T-19</v>
      </c>
      <c r="Y450" s="18" t="str">
        <f>+VLOOKUP(Sitio_Publico[[#This Row],[contenido]],Estructura!$L$4:$O$473,4,0)</f>
        <v>C-7</v>
      </c>
      <c r="Z450" s="18" t="str">
        <f>+VLOOKUP(Sitio_Publico[[#This Row],[Filtro Integrado]],Estructura!$U$4:$W$529,3,0)</f>
        <v>FI-0</v>
      </c>
      <c r="AA450" s="18" t="str">
        <f>+VLOOKUP(Sitio_Publico[[#This Row],[Muestra]],Estructura!$Y$4:$AB$483,4,0)</f>
        <v>M-00076</v>
      </c>
    </row>
    <row r="451" spans="1:27" ht="48" x14ac:dyDescent="0.3">
      <c r="A451" s="16">
        <f t="shared" ref="A451:A514" si="7">+ROW()-1</f>
        <v>450</v>
      </c>
      <c r="B451" s="47" t="s">
        <v>15118</v>
      </c>
      <c r="C451" s="13" t="s">
        <v>622</v>
      </c>
      <c r="D451" s="13" t="s">
        <v>623</v>
      </c>
      <c r="E451" s="44">
        <v>13119</v>
      </c>
      <c r="F451" s="13" t="s">
        <v>666</v>
      </c>
      <c r="G451" s="23" t="s">
        <v>625</v>
      </c>
      <c r="H451" s="42" t="s">
        <v>458</v>
      </c>
      <c r="I451" s="28" t="s">
        <v>315</v>
      </c>
      <c r="J451" s="12" t="s">
        <v>393</v>
      </c>
      <c r="K451" s="28" t="s">
        <v>667</v>
      </c>
      <c r="L451" s="12" t="s">
        <v>627</v>
      </c>
      <c r="M451" s="12" t="s">
        <v>668</v>
      </c>
      <c r="N451" s="12" t="s">
        <v>629</v>
      </c>
      <c r="O451" s="26" t="s">
        <v>3004</v>
      </c>
      <c r="P451" s="26" t="s">
        <v>3005</v>
      </c>
      <c r="Q451" s="25" t="s">
        <v>646</v>
      </c>
      <c r="R451" s="26" t="s">
        <v>3006</v>
      </c>
      <c r="S451" s="15" t="s">
        <v>3007</v>
      </c>
      <c r="T451" s="52">
        <v>0</v>
      </c>
      <c r="U451" s="22" t="s">
        <v>3008</v>
      </c>
      <c r="V451" s="18" t="str">
        <f>+Sitio_Publico[[#This Row],[idcoleccion]]&amp;"-"&amp;Sitio_Publico[[#This Row],[id]]</f>
        <v>000-450</v>
      </c>
      <c r="W451" s="18">
        <f>+VLOOKUP(Sitio_Publico[[#This Row],[territorio]],Estructura!$AE$4:$AH$1067,4,0)</f>
        <v>30013119</v>
      </c>
      <c r="X451" s="18" t="str">
        <f>+VLOOKUP(Sitio_Publico[[#This Row],[tema]],Estructura!$G$4:$J$532,4,0)</f>
        <v>T-15</v>
      </c>
      <c r="Y451" s="18" t="str">
        <f>+VLOOKUP(Sitio_Publico[[#This Row],[contenido]],Estructura!$L$4:$O$473,4,0)</f>
        <v>C-7</v>
      </c>
      <c r="Z451" s="18" t="str">
        <f>+VLOOKUP(Sitio_Publico[[#This Row],[Filtro Integrado]],Estructura!$U$4:$W$529,3,0)</f>
        <v>FI-0</v>
      </c>
      <c r="AA451" s="18" t="str">
        <f>+VLOOKUP(Sitio_Publico[[#This Row],[Muestra]],Estructura!$Y$4:$AB$483,4,0)</f>
        <v>M-00066</v>
      </c>
    </row>
    <row r="452" spans="1:27" ht="48" x14ac:dyDescent="0.3">
      <c r="A452" s="16">
        <f t="shared" si="7"/>
        <v>451</v>
      </c>
      <c r="B452" s="47" t="s">
        <v>15118</v>
      </c>
      <c r="C452" s="13" t="s">
        <v>622</v>
      </c>
      <c r="D452" s="13" t="s">
        <v>623</v>
      </c>
      <c r="E452" s="44">
        <v>7403</v>
      </c>
      <c r="F452" s="13" t="s">
        <v>767</v>
      </c>
      <c r="G452" s="23" t="s">
        <v>625</v>
      </c>
      <c r="H452" s="42" t="s">
        <v>458</v>
      </c>
      <c r="I452" s="28" t="s">
        <v>156</v>
      </c>
      <c r="J452" s="12" t="s">
        <v>393</v>
      </c>
      <c r="K452" s="28" t="s">
        <v>780</v>
      </c>
      <c r="L452" s="12" t="s">
        <v>627</v>
      </c>
      <c r="M452" s="12" t="s">
        <v>781</v>
      </c>
      <c r="N452" s="12" t="s">
        <v>629</v>
      </c>
      <c r="O452" s="26" t="s">
        <v>3009</v>
      </c>
      <c r="P452" s="26" t="s">
        <v>3010</v>
      </c>
      <c r="Q452" s="25" t="s">
        <v>646</v>
      </c>
      <c r="R452" s="26" t="s">
        <v>3011</v>
      </c>
      <c r="S452" s="15" t="s">
        <v>3012</v>
      </c>
      <c r="T452" s="52">
        <v>0</v>
      </c>
      <c r="U452" s="22" t="s">
        <v>3013</v>
      </c>
      <c r="V452" s="18" t="str">
        <f>+Sitio_Publico[[#This Row],[idcoleccion]]&amp;"-"&amp;Sitio_Publico[[#This Row],[id]]</f>
        <v>000-451</v>
      </c>
      <c r="W452" s="18">
        <f>+VLOOKUP(Sitio_Publico[[#This Row],[territorio]],Estructura!$AE$4:$AH$1067,4,0)</f>
        <v>30007403</v>
      </c>
      <c r="X452" s="18" t="str">
        <f>+VLOOKUP(Sitio_Publico[[#This Row],[tema]],Estructura!$G$4:$J$532,4,0)</f>
        <v>T-19</v>
      </c>
      <c r="Y452" s="18" t="str">
        <f>+VLOOKUP(Sitio_Publico[[#This Row],[contenido]],Estructura!$L$4:$O$473,4,0)</f>
        <v>C-7</v>
      </c>
      <c r="Z452" s="18" t="str">
        <f>+VLOOKUP(Sitio_Publico[[#This Row],[Filtro Integrado]],Estructura!$U$4:$W$529,3,0)</f>
        <v>FI-0</v>
      </c>
      <c r="AA452" s="18" t="str">
        <f>+VLOOKUP(Sitio_Publico[[#This Row],[Muestra]],Estructura!$Y$4:$AB$483,4,0)</f>
        <v>M-00076</v>
      </c>
    </row>
    <row r="453" spans="1:27" ht="48" x14ac:dyDescent="0.3">
      <c r="A453" s="16">
        <f t="shared" si="7"/>
        <v>452</v>
      </c>
      <c r="B453" s="47" t="s">
        <v>15118</v>
      </c>
      <c r="C453" s="13" t="s">
        <v>622</v>
      </c>
      <c r="D453" s="13" t="s">
        <v>623</v>
      </c>
      <c r="E453" s="44">
        <v>13107</v>
      </c>
      <c r="F453" s="13" t="s">
        <v>666</v>
      </c>
      <c r="G453" s="23" t="s">
        <v>625</v>
      </c>
      <c r="H453" s="42" t="s">
        <v>458</v>
      </c>
      <c r="I453" s="28" t="s">
        <v>303</v>
      </c>
      <c r="J453" s="12" t="s">
        <v>393</v>
      </c>
      <c r="K453" s="28" t="s">
        <v>745</v>
      </c>
      <c r="L453" s="12" t="s">
        <v>627</v>
      </c>
      <c r="M453" s="12" t="s">
        <v>628</v>
      </c>
      <c r="N453" s="12" t="s">
        <v>629</v>
      </c>
      <c r="O453" s="26" t="s">
        <v>3014</v>
      </c>
      <c r="P453" s="26" t="s">
        <v>3015</v>
      </c>
      <c r="Q453" s="25" t="s">
        <v>646</v>
      </c>
      <c r="R453" s="26" t="s">
        <v>3016</v>
      </c>
      <c r="S453" s="15" t="s">
        <v>3017</v>
      </c>
      <c r="T453" s="52">
        <v>0</v>
      </c>
      <c r="U453" s="22" t="s">
        <v>3018</v>
      </c>
      <c r="V453" s="18" t="str">
        <f>+Sitio_Publico[[#This Row],[idcoleccion]]&amp;"-"&amp;Sitio_Publico[[#This Row],[id]]</f>
        <v>000-452</v>
      </c>
      <c r="W453" s="18">
        <f>+VLOOKUP(Sitio_Publico[[#This Row],[territorio]],Estructura!$AE$4:$AH$1067,4,0)</f>
        <v>30013107</v>
      </c>
      <c r="X453" s="18" t="str">
        <f>+VLOOKUP(Sitio_Publico[[#This Row],[tema]],Estructura!$G$4:$J$532,4,0)</f>
        <v>T-15</v>
      </c>
      <c r="Y453" s="18" t="str">
        <f>+VLOOKUP(Sitio_Publico[[#This Row],[contenido]],Estructura!$L$4:$O$473,4,0)</f>
        <v>C-7</v>
      </c>
      <c r="Z453" s="18" t="str">
        <f>+VLOOKUP(Sitio_Publico[[#This Row],[Filtro Integrado]],Estructura!$U$4:$W$529,3,0)</f>
        <v>FI-0</v>
      </c>
      <c r="AA453" s="18" t="str">
        <f>+VLOOKUP(Sitio_Publico[[#This Row],[Muestra]],Estructura!$Y$4:$AB$483,4,0)</f>
        <v>M-00074</v>
      </c>
    </row>
    <row r="454" spans="1:27" ht="48" x14ac:dyDescent="0.3">
      <c r="A454" s="16">
        <f t="shared" si="7"/>
        <v>453</v>
      </c>
      <c r="B454" s="47" t="s">
        <v>15118</v>
      </c>
      <c r="C454" s="13" t="s">
        <v>622</v>
      </c>
      <c r="D454" s="13" t="s">
        <v>623</v>
      </c>
      <c r="E454" s="44">
        <v>14108</v>
      </c>
      <c r="F454" s="13" t="s">
        <v>767</v>
      </c>
      <c r="G454" s="23" t="s">
        <v>639</v>
      </c>
      <c r="H454" s="42" t="s">
        <v>458</v>
      </c>
      <c r="I454" s="28" t="s">
        <v>354</v>
      </c>
      <c r="J454" s="12" t="s">
        <v>393</v>
      </c>
      <c r="K454" s="28" t="s">
        <v>768</v>
      </c>
      <c r="L454" s="12" t="s">
        <v>652</v>
      </c>
      <c r="M454" s="12" t="s">
        <v>653</v>
      </c>
      <c r="N454" s="12" t="s">
        <v>629</v>
      </c>
      <c r="O454" s="26" t="s">
        <v>3019</v>
      </c>
      <c r="P454" s="26" t="s">
        <v>3020</v>
      </c>
      <c r="Q454" s="25" t="s">
        <v>646</v>
      </c>
      <c r="R454" s="26" t="s">
        <v>3021</v>
      </c>
      <c r="S454" s="15" t="s">
        <v>3022</v>
      </c>
      <c r="T454" s="52">
        <v>0</v>
      </c>
      <c r="U454" s="22" t="s">
        <v>3023</v>
      </c>
      <c r="V454" s="18" t="str">
        <f>+Sitio_Publico[[#This Row],[idcoleccion]]&amp;"-"&amp;Sitio_Publico[[#This Row],[id]]</f>
        <v>000-453</v>
      </c>
      <c r="W454" s="18">
        <f>+VLOOKUP(Sitio_Publico[[#This Row],[territorio]],Estructura!$AE$4:$AH$1067,4,0)</f>
        <v>30014108</v>
      </c>
      <c r="X454" s="18" t="str">
        <f>+VLOOKUP(Sitio_Publico[[#This Row],[tema]],Estructura!$G$4:$J$532,4,0)</f>
        <v>T-19</v>
      </c>
      <c r="Y454" s="18" t="str">
        <f>+VLOOKUP(Sitio_Publico[[#This Row],[contenido]],Estructura!$L$4:$O$473,4,0)</f>
        <v>C-8</v>
      </c>
      <c r="Z454" s="18" t="str">
        <f>+VLOOKUP(Sitio_Publico[[#This Row],[Filtro Integrado]],Estructura!$U$4:$W$529,3,0)</f>
        <v>FI-0</v>
      </c>
      <c r="AA454" s="18" t="str">
        <f>+VLOOKUP(Sitio_Publico[[#This Row],[Muestra]],Estructura!$Y$4:$AB$483,4,0)</f>
        <v>M-00075</v>
      </c>
    </row>
    <row r="455" spans="1:27" ht="48" x14ac:dyDescent="0.3">
      <c r="A455" s="16">
        <f t="shared" si="7"/>
        <v>454</v>
      </c>
      <c r="B455" s="47" t="s">
        <v>15118</v>
      </c>
      <c r="C455" s="13" t="s">
        <v>622</v>
      </c>
      <c r="D455" s="13" t="s">
        <v>623</v>
      </c>
      <c r="E455" s="44">
        <v>7104</v>
      </c>
      <c r="F455" s="13" t="s">
        <v>767</v>
      </c>
      <c r="G455" s="23" t="s">
        <v>625</v>
      </c>
      <c r="H455" s="42" t="s">
        <v>458</v>
      </c>
      <c r="I455" s="28" t="s">
        <v>136</v>
      </c>
      <c r="J455" s="12" t="s">
        <v>393</v>
      </c>
      <c r="K455" s="28" t="s">
        <v>780</v>
      </c>
      <c r="L455" s="12" t="s">
        <v>627</v>
      </c>
      <c r="M455" s="12" t="s">
        <v>781</v>
      </c>
      <c r="N455" s="12" t="s">
        <v>629</v>
      </c>
      <c r="O455" s="26" t="s">
        <v>3024</v>
      </c>
      <c r="P455" s="26" t="s">
        <v>3025</v>
      </c>
      <c r="Q455" s="25" t="s">
        <v>646</v>
      </c>
      <c r="R455" s="26" t="s">
        <v>3026</v>
      </c>
      <c r="S455" s="15" t="s">
        <v>3027</v>
      </c>
      <c r="T455" s="52">
        <v>0</v>
      </c>
      <c r="U455" s="22" t="s">
        <v>3028</v>
      </c>
      <c r="V455" s="18" t="str">
        <f>+Sitio_Publico[[#This Row],[idcoleccion]]&amp;"-"&amp;Sitio_Publico[[#This Row],[id]]</f>
        <v>000-454</v>
      </c>
      <c r="W455" s="18">
        <f>+VLOOKUP(Sitio_Publico[[#This Row],[territorio]],Estructura!$AE$4:$AH$1067,4,0)</f>
        <v>30007104</v>
      </c>
      <c r="X455" s="18" t="str">
        <f>+VLOOKUP(Sitio_Publico[[#This Row],[tema]],Estructura!$G$4:$J$532,4,0)</f>
        <v>T-19</v>
      </c>
      <c r="Y455" s="18" t="str">
        <f>+VLOOKUP(Sitio_Publico[[#This Row],[contenido]],Estructura!$L$4:$O$473,4,0)</f>
        <v>C-7</v>
      </c>
      <c r="Z455" s="18" t="str">
        <f>+VLOOKUP(Sitio_Publico[[#This Row],[Filtro Integrado]],Estructura!$U$4:$W$529,3,0)</f>
        <v>FI-0</v>
      </c>
      <c r="AA455" s="18" t="str">
        <f>+VLOOKUP(Sitio_Publico[[#This Row],[Muestra]],Estructura!$Y$4:$AB$483,4,0)</f>
        <v>M-00076</v>
      </c>
    </row>
    <row r="456" spans="1:27" ht="36" x14ac:dyDescent="0.3">
      <c r="A456" s="16">
        <f t="shared" si="7"/>
        <v>455</v>
      </c>
      <c r="B456" s="47" t="s">
        <v>15118</v>
      </c>
      <c r="C456" s="13" t="s">
        <v>622</v>
      </c>
      <c r="D456" s="13" t="s">
        <v>623</v>
      </c>
      <c r="E456" s="44">
        <v>8</v>
      </c>
      <c r="F456" s="13" t="s">
        <v>1113</v>
      </c>
      <c r="G456" s="23" t="s">
        <v>1114</v>
      </c>
      <c r="H456" s="42" t="s">
        <v>457</v>
      </c>
      <c r="I456" s="28" t="s">
        <v>371</v>
      </c>
      <c r="J456" s="12" t="s">
        <v>393</v>
      </c>
      <c r="K456" s="28" t="s">
        <v>1115</v>
      </c>
      <c r="L456" s="12" t="s">
        <v>1116</v>
      </c>
      <c r="M456" s="12" t="s">
        <v>1117</v>
      </c>
      <c r="N456" s="12" t="s">
        <v>1118</v>
      </c>
      <c r="O456" s="26" t="s">
        <v>3029</v>
      </c>
      <c r="P456" s="26" t="s">
        <v>3030</v>
      </c>
      <c r="Q456" s="25" t="s">
        <v>646</v>
      </c>
      <c r="R456" s="26" t="s">
        <v>3031</v>
      </c>
      <c r="S456" s="15" t="s">
        <v>3032</v>
      </c>
      <c r="T456" s="52">
        <v>0</v>
      </c>
      <c r="U456" s="22" t="s">
        <v>3033</v>
      </c>
      <c r="V456" s="18" t="str">
        <f>+Sitio_Publico[[#This Row],[idcoleccion]]&amp;"-"&amp;Sitio_Publico[[#This Row],[id]]</f>
        <v>000-455</v>
      </c>
      <c r="W456" s="18">
        <f>+VLOOKUP(Sitio_Publico[[#This Row],[territorio]],Estructura!$AE$4:$AH$1067,4,0)</f>
        <v>20000008</v>
      </c>
      <c r="X456" s="18" t="str">
        <f>+VLOOKUP(Sitio_Publico[[#This Row],[tema]],Estructura!$G$4:$J$532,4,0)</f>
        <v>T-21</v>
      </c>
      <c r="Y456" s="18" t="str">
        <f>+VLOOKUP(Sitio_Publico[[#This Row],[contenido]],Estructura!$L$4:$O$473,4,0)</f>
        <v>C-11</v>
      </c>
      <c r="Z456" s="18" t="str">
        <f>+VLOOKUP(Sitio_Publico[[#This Row],[Filtro Integrado]],Estructura!$U$4:$W$529,3,0)</f>
        <v>FI-0</v>
      </c>
      <c r="AA456" s="18" t="str">
        <f>+VLOOKUP(Sitio_Publico[[#This Row],[Muestra]],Estructura!$Y$4:$AB$483,4,0)</f>
        <v>M-00086</v>
      </c>
    </row>
    <row r="457" spans="1:27" ht="48" x14ac:dyDescent="0.3">
      <c r="A457" s="16">
        <f t="shared" si="7"/>
        <v>456</v>
      </c>
      <c r="B457" s="47" t="s">
        <v>15118</v>
      </c>
      <c r="C457" s="13" t="s">
        <v>622</v>
      </c>
      <c r="D457" s="13" t="s">
        <v>623</v>
      </c>
      <c r="E457" s="44">
        <v>1405</v>
      </c>
      <c r="F457" s="13" t="s">
        <v>681</v>
      </c>
      <c r="G457" s="23" t="s">
        <v>625</v>
      </c>
      <c r="H457" s="42" t="s">
        <v>458</v>
      </c>
      <c r="I457" s="28" t="s">
        <v>32</v>
      </c>
      <c r="J457" s="12" t="s">
        <v>393</v>
      </c>
      <c r="K457" s="28" t="s">
        <v>682</v>
      </c>
      <c r="L457" s="12" t="s">
        <v>627</v>
      </c>
      <c r="M457" s="12" t="s">
        <v>628</v>
      </c>
      <c r="N457" s="12" t="s">
        <v>629</v>
      </c>
      <c r="O457" s="26" t="s">
        <v>3034</v>
      </c>
      <c r="P457" s="26" t="s">
        <v>3035</v>
      </c>
      <c r="Q457" s="25" t="s">
        <v>646</v>
      </c>
      <c r="R457" s="26" t="s">
        <v>3036</v>
      </c>
      <c r="S457" s="15" t="s">
        <v>3037</v>
      </c>
      <c r="T457" s="52">
        <v>0</v>
      </c>
      <c r="U457" s="22" t="s">
        <v>3038</v>
      </c>
      <c r="V457" s="18" t="str">
        <f>+Sitio_Publico[[#This Row],[idcoleccion]]&amp;"-"&amp;Sitio_Publico[[#This Row],[id]]</f>
        <v>000-456</v>
      </c>
      <c r="W457" s="18">
        <f>+VLOOKUP(Sitio_Publico[[#This Row],[territorio]],Estructura!$AE$4:$AH$1067,4,0)</f>
        <v>30001405</v>
      </c>
      <c r="X457" s="18" t="str">
        <f>+VLOOKUP(Sitio_Publico[[#This Row],[tema]],Estructura!$G$4:$J$532,4,0)</f>
        <v>T-16</v>
      </c>
      <c r="Y457" s="18" t="str">
        <f>+VLOOKUP(Sitio_Publico[[#This Row],[contenido]],Estructura!$L$4:$O$473,4,0)</f>
        <v>C-7</v>
      </c>
      <c r="Z457" s="18" t="str">
        <f>+VLOOKUP(Sitio_Publico[[#This Row],[Filtro Integrado]],Estructura!$U$4:$W$529,3,0)</f>
        <v>FI-0</v>
      </c>
      <c r="AA457" s="18" t="str">
        <f>+VLOOKUP(Sitio_Publico[[#This Row],[Muestra]],Estructura!$Y$4:$AB$483,4,0)</f>
        <v>M-00067</v>
      </c>
    </row>
    <row r="458" spans="1:27" ht="48" x14ac:dyDescent="0.3">
      <c r="A458" s="16">
        <f t="shared" si="7"/>
        <v>457</v>
      </c>
      <c r="B458" s="47" t="s">
        <v>15118</v>
      </c>
      <c r="C458" s="13" t="s">
        <v>622</v>
      </c>
      <c r="D458" s="13" t="s">
        <v>623</v>
      </c>
      <c r="E458" s="44">
        <v>13104</v>
      </c>
      <c r="F458" s="13" t="s">
        <v>681</v>
      </c>
      <c r="G458" s="23" t="s">
        <v>625</v>
      </c>
      <c r="H458" s="42" t="s">
        <v>458</v>
      </c>
      <c r="I458" s="28" t="s">
        <v>300</v>
      </c>
      <c r="J458" s="12" t="s">
        <v>393</v>
      </c>
      <c r="K458" s="28" t="s">
        <v>793</v>
      </c>
      <c r="L458" s="12" t="s">
        <v>627</v>
      </c>
      <c r="M458" s="12" t="s">
        <v>794</v>
      </c>
      <c r="N458" s="12" t="s">
        <v>629</v>
      </c>
      <c r="O458" s="26" t="s">
        <v>3039</v>
      </c>
      <c r="P458" s="26" t="s">
        <v>3040</v>
      </c>
      <c r="Q458" s="25" t="s">
        <v>646</v>
      </c>
      <c r="R458" s="26" t="s">
        <v>3041</v>
      </c>
      <c r="S458" s="15" t="s">
        <v>3042</v>
      </c>
      <c r="T458" s="52">
        <v>0</v>
      </c>
      <c r="U458" s="22" t="s">
        <v>3043</v>
      </c>
      <c r="V458" s="18" t="str">
        <f>+Sitio_Publico[[#This Row],[idcoleccion]]&amp;"-"&amp;Sitio_Publico[[#This Row],[id]]</f>
        <v>000-457</v>
      </c>
      <c r="W458" s="18">
        <f>+VLOOKUP(Sitio_Publico[[#This Row],[territorio]],Estructura!$AE$4:$AH$1067,4,0)</f>
        <v>30013104</v>
      </c>
      <c r="X458" s="18" t="str">
        <f>+VLOOKUP(Sitio_Publico[[#This Row],[tema]],Estructura!$G$4:$J$532,4,0)</f>
        <v>T-16</v>
      </c>
      <c r="Y458" s="18" t="str">
        <f>+VLOOKUP(Sitio_Publico[[#This Row],[contenido]],Estructura!$L$4:$O$473,4,0)</f>
        <v>C-7</v>
      </c>
      <c r="Z458" s="18" t="str">
        <f>+VLOOKUP(Sitio_Publico[[#This Row],[Filtro Integrado]],Estructura!$U$4:$W$529,3,0)</f>
        <v>FI-0</v>
      </c>
      <c r="AA458" s="18" t="str">
        <f>+VLOOKUP(Sitio_Publico[[#This Row],[Muestra]],Estructura!$Y$4:$AB$483,4,0)</f>
        <v>M-00077</v>
      </c>
    </row>
    <row r="459" spans="1:27" ht="51" x14ac:dyDescent="0.3">
      <c r="A459" s="16">
        <f t="shared" si="7"/>
        <v>458</v>
      </c>
      <c r="B459" s="47" t="s">
        <v>15118</v>
      </c>
      <c r="C459" s="13" t="s">
        <v>622</v>
      </c>
      <c r="D459" s="13" t="s">
        <v>623</v>
      </c>
      <c r="E459" s="44">
        <v>7406</v>
      </c>
      <c r="F459" s="13" t="s">
        <v>624</v>
      </c>
      <c r="G459" s="23" t="s">
        <v>625</v>
      </c>
      <c r="H459" s="42" t="s">
        <v>458</v>
      </c>
      <c r="I459" s="28" t="s">
        <v>159</v>
      </c>
      <c r="J459" s="12" t="s">
        <v>393</v>
      </c>
      <c r="K459" s="28" t="s">
        <v>626</v>
      </c>
      <c r="L459" s="12" t="s">
        <v>627</v>
      </c>
      <c r="M459" s="12" t="s">
        <v>628</v>
      </c>
      <c r="N459" s="12" t="s">
        <v>629</v>
      </c>
      <c r="O459" s="26" t="s">
        <v>3044</v>
      </c>
      <c r="P459" s="26" t="s">
        <v>3045</v>
      </c>
      <c r="Q459" s="25" t="s">
        <v>632</v>
      </c>
      <c r="R459" s="26" t="s">
        <v>3046</v>
      </c>
      <c r="S459" s="15" t="s">
        <v>3047</v>
      </c>
      <c r="T459" s="52">
        <v>0</v>
      </c>
      <c r="U459" s="22" t="s">
        <v>3048</v>
      </c>
      <c r="V459" s="18" t="str">
        <f>+Sitio_Publico[[#This Row],[idcoleccion]]&amp;"-"&amp;Sitio_Publico[[#This Row],[id]]</f>
        <v>000-458</v>
      </c>
      <c r="W459" s="18">
        <f>+VLOOKUP(Sitio_Publico[[#This Row],[territorio]],Estructura!$AE$4:$AH$1067,4,0)</f>
        <v>30007406</v>
      </c>
      <c r="X459" s="18" t="str">
        <f>+VLOOKUP(Sitio_Publico[[#This Row],[tema]],Estructura!$G$4:$J$532,4,0)</f>
        <v>T-13</v>
      </c>
      <c r="Y459" s="18" t="str">
        <f>+VLOOKUP(Sitio_Publico[[#This Row],[contenido]],Estructura!$L$4:$O$473,4,0)</f>
        <v>C-7</v>
      </c>
      <c r="Z459" s="18" t="str">
        <f>+VLOOKUP(Sitio_Publico[[#This Row],[Filtro Integrado]],Estructura!$U$4:$W$529,3,0)</f>
        <v>FI-0</v>
      </c>
      <c r="AA459" s="18" t="str">
        <f>+VLOOKUP(Sitio_Publico[[#This Row],[Muestra]],Estructura!$Y$4:$AB$483,4,0)</f>
        <v>M-00063</v>
      </c>
    </row>
    <row r="460" spans="1:27" ht="48" x14ac:dyDescent="0.3">
      <c r="A460" s="16">
        <f t="shared" si="7"/>
        <v>459</v>
      </c>
      <c r="B460" s="47" t="s">
        <v>15118</v>
      </c>
      <c r="C460" s="13" t="s">
        <v>622</v>
      </c>
      <c r="D460" s="13" t="s">
        <v>623</v>
      </c>
      <c r="E460" s="44">
        <v>8201</v>
      </c>
      <c r="F460" s="13" t="s">
        <v>681</v>
      </c>
      <c r="G460" s="23" t="s">
        <v>639</v>
      </c>
      <c r="H460" s="42" t="s">
        <v>458</v>
      </c>
      <c r="I460" s="28" t="s">
        <v>174</v>
      </c>
      <c r="J460" s="12" t="s">
        <v>393</v>
      </c>
      <c r="K460" s="28" t="s">
        <v>682</v>
      </c>
      <c r="L460" s="12" t="s">
        <v>652</v>
      </c>
      <c r="M460" s="12" t="s">
        <v>653</v>
      </c>
      <c r="N460" s="12" t="s">
        <v>629</v>
      </c>
      <c r="O460" s="26" t="s">
        <v>3049</v>
      </c>
      <c r="P460" s="26" t="s">
        <v>3050</v>
      </c>
      <c r="Q460" s="25" t="s">
        <v>646</v>
      </c>
      <c r="R460" s="26" t="s">
        <v>3051</v>
      </c>
      <c r="S460" s="15" t="s">
        <v>3052</v>
      </c>
      <c r="T460" s="52">
        <v>0</v>
      </c>
      <c r="U460" s="22" t="s">
        <v>3053</v>
      </c>
      <c r="V460" s="18" t="str">
        <f>+Sitio_Publico[[#This Row],[idcoleccion]]&amp;"-"&amp;Sitio_Publico[[#This Row],[id]]</f>
        <v>000-459</v>
      </c>
      <c r="W460" s="18">
        <f>+VLOOKUP(Sitio_Publico[[#This Row],[territorio]],Estructura!$AE$4:$AH$1067,4,0)</f>
        <v>30008201</v>
      </c>
      <c r="X460" s="18" t="str">
        <f>+VLOOKUP(Sitio_Publico[[#This Row],[tema]],Estructura!$G$4:$J$532,4,0)</f>
        <v>T-16</v>
      </c>
      <c r="Y460" s="18" t="str">
        <f>+VLOOKUP(Sitio_Publico[[#This Row],[contenido]],Estructura!$L$4:$O$473,4,0)</f>
        <v>C-8</v>
      </c>
      <c r="Z460" s="18" t="str">
        <f>+VLOOKUP(Sitio_Publico[[#This Row],[Filtro Integrado]],Estructura!$U$4:$W$529,3,0)</f>
        <v>FI-0</v>
      </c>
      <c r="AA460" s="18" t="str">
        <f>+VLOOKUP(Sitio_Publico[[#This Row],[Muestra]],Estructura!$Y$4:$AB$483,4,0)</f>
        <v>M-00067</v>
      </c>
    </row>
    <row r="461" spans="1:27" ht="48" x14ac:dyDescent="0.3">
      <c r="A461" s="16">
        <f t="shared" si="7"/>
        <v>460</v>
      </c>
      <c r="B461" s="47" t="s">
        <v>15118</v>
      </c>
      <c r="C461" s="13" t="s">
        <v>622</v>
      </c>
      <c r="D461" s="13" t="s">
        <v>623</v>
      </c>
      <c r="E461" s="44">
        <v>9116</v>
      </c>
      <c r="F461" s="13" t="s">
        <v>767</v>
      </c>
      <c r="G461" s="23" t="s">
        <v>625</v>
      </c>
      <c r="H461" s="42" t="s">
        <v>458</v>
      </c>
      <c r="I461" s="28" t="s">
        <v>231</v>
      </c>
      <c r="J461" s="12" t="s">
        <v>393</v>
      </c>
      <c r="K461" s="28" t="s">
        <v>768</v>
      </c>
      <c r="L461" s="12" t="s">
        <v>627</v>
      </c>
      <c r="M461" s="12" t="s">
        <v>628</v>
      </c>
      <c r="N461" s="12" t="s">
        <v>629</v>
      </c>
      <c r="O461" s="26" t="s">
        <v>3054</v>
      </c>
      <c r="P461" s="26" t="s">
        <v>3055</v>
      </c>
      <c r="Q461" s="25" t="s">
        <v>646</v>
      </c>
      <c r="R461" s="26" t="s">
        <v>3056</v>
      </c>
      <c r="S461" s="15" t="s">
        <v>3057</v>
      </c>
      <c r="T461" s="52">
        <v>0</v>
      </c>
      <c r="U461" s="22" t="s">
        <v>3058</v>
      </c>
      <c r="V461" s="18" t="str">
        <f>+Sitio_Publico[[#This Row],[idcoleccion]]&amp;"-"&amp;Sitio_Publico[[#This Row],[id]]</f>
        <v>000-460</v>
      </c>
      <c r="W461" s="18">
        <f>+VLOOKUP(Sitio_Publico[[#This Row],[territorio]],Estructura!$AE$4:$AH$1067,4,0)</f>
        <v>30009116</v>
      </c>
      <c r="X461" s="18" t="str">
        <f>+VLOOKUP(Sitio_Publico[[#This Row],[tema]],Estructura!$G$4:$J$532,4,0)</f>
        <v>T-19</v>
      </c>
      <c r="Y461" s="18" t="str">
        <f>+VLOOKUP(Sitio_Publico[[#This Row],[contenido]],Estructura!$L$4:$O$473,4,0)</f>
        <v>C-7</v>
      </c>
      <c r="Z461" s="18" t="str">
        <f>+VLOOKUP(Sitio_Publico[[#This Row],[Filtro Integrado]],Estructura!$U$4:$W$529,3,0)</f>
        <v>FI-0</v>
      </c>
      <c r="AA461" s="18" t="str">
        <f>+VLOOKUP(Sitio_Publico[[#This Row],[Muestra]],Estructura!$Y$4:$AB$483,4,0)</f>
        <v>M-00075</v>
      </c>
    </row>
    <row r="462" spans="1:27" ht="48" x14ac:dyDescent="0.3">
      <c r="A462" s="16">
        <f t="shared" si="7"/>
        <v>461</v>
      </c>
      <c r="B462" s="47" t="s">
        <v>15118</v>
      </c>
      <c r="C462" s="13" t="s">
        <v>622</v>
      </c>
      <c r="D462" s="13" t="s">
        <v>623</v>
      </c>
      <c r="E462" s="44">
        <v>9210</v>
      </c>
      <c r="F462" s="13" t="s">
        <v>666</v>
      </c>
      <c r="G462" s="23" t="s">
        <v>639</v>
      </c>
      <c r="H462" s="42" t="s">
        <v>458</v>
      </c>
      <c r="I462" s="28" t="s">
        <v>246</v>
      </c>
      <c r="J462" s="12" t="s">
        <v>393</v>
      </c>
      <c r="K462" s="28" t="s">
        <v>745</v>
      </c>
      <c r="L462" s="12" t="s">
        <v>652</v>
      </c>
      <c r="M462" s="12" t="s">
        <v>628</v>
      </c>
      <c r="N462" s="12" t="s">
        <v>629</v>
      </c>
      <c r="O462" s="26" t="s">
        <v>3059</v>
      </c>
      <c r="P462" s="26" t="s">
        <v>3060</v>
      </c>
      <c r="Q462" s="25" t="s">
        <v>646</v>
      </c>
      <c r="R462" s="26" t="s">
        <v>3061</v>
      </c>
      <c r="S462" s="15" t="s">
        <v>3062</v>
      </c>
      <c r="T462" s="52">
        <v>0</v>
      </c>
      <c r="U462" s="22" t="s">
        <v>3063</v>
      </c>
      <c r="V462" s="18" t="str">
        <f>+Sitio_Publico[[#This Row],[idcoleccion]]&amp;"-"&amp;Sitio_Publico[[#This Row],[id]]</f>
        <v>000-461</v>
      </c>
      <c r="W462" s="18">
        <f>+VLOOKUP(Sitio_Publico[[#This Row],[territorio]],Estructura!$AE$4:$AH$1067,4,0)</f>
        <v>30009210</v>
      </c>
      <c r="X462" s="18" t="str">
        <f>+VLOOKUP(Sitio_Publico[[#This Row],[tema]],Estructura!$G$4:$J$532,4,0)</f>
        <v>T-15</v>
      </c>
      <c r="Y462" s="18" t="str">
        <f>+VLOOKUP(Sitio_Publico[[#This Row],[contenido]],Estructura!$L$4:$O$473,4,0)</f>
        <v>C-8</v>
      </c>
      <c r="Z462" s="18" t="str">
        <f>+VLOOKUP(Sitio_Publico[[#This Row],[Filtro Integrado]],Estructura!$U$4:$W$529,3,0)</f>
        <v>FI-0</v>
      </c>
      <c r="AA462" s="18" t="str">
        <f>+VLOOKUP(Sitio_Publico[[#This Row],[Muestra]],Estructura!$Y$4:$AB$483,4,0)</f>
        <v>M-00074</v>
      </c>
    </row>
    <row r="463" spans="1:27" ht="48" x14ac:dyDescent="0.3">
      <c r="A463" s="16">
        <f t="shared" si="7"/>
        <v>462</v>
      </c>
      <c r="B463" s="47" t="s">
        <v>15118</v>
      </c>
      <c r="C463" s="13" t="s">
        <v>622</v>
      </c>
      <c r="D463" s="13" t="s">
        <v>623</v>
      </c>
      <c r="E463" s="44">
        <v>5</v>
      </c>
      <c r="F463" s="13" t="s">
        <v>767</v>
      </c>
      <c r="G463" s="23" t="s">
        <v>625</v>
      </c>
      <c r="H463" s="42" t="s">
        <v>457</v>
      </c>
      <c r="I463" s="28" t="s">
        <v>368</v>
      </c>
      <c r="J463" s="12" t="s">
        <v>393</v>
      </c>
      <c r="K463" s="28" t="s">
        <v>780</v>
      </c>
      <c r="L463" s="12" t="s">
        <v>627</v>
      </c>
      <c r="M463" s="12" t="s">
        <v>781</v>
      </c>
      <c r="N463" s="12" t="s">
        <v>629</v>
      </c>
      <c r="O463" s="26" t="s">
        <v>3064</v>
      </c>
      <c r="P463" s="26" t="s">
        <v>3065</v>
      </c>
      <c r="Q463" s="25" t="s">
        <v>646</v>
      </c>
      <c r="R463" s="26" t="s">
        <v>3066</v>
      </c>
      <c r="S463" s="15" t="s">
        <v>3067</v>
      </c>
      <c r="T463" s="52">
        <v>0</v>
      </c>
      <c r="U463" s="22" t="s">
        <v>3068</v>
      </c>
      <c r="V463" s="18" t="str">
        <f>+Sitio_Publico[[#This Row],[idcoleccion]]&amp;"-"&amp;Sitio_Publico[[#This Row],[id]]</f>
        <v>000-462</v>
      </c>
      <c r="W463" s="18">
        <f>+VLOOKUP(Sitio_Publico[[#This Row],[territorio]],Estructura!$AE$4:$AH$1067,4,0)</f>
        <v>20000005</v>
      </c>
      <c r="X463" s="18" t="str">
        <f>+VLOOKUP(Sitio_Publico[[#This Row],[tema]],Estructura!$G$4:$J$532,4,0)</f>
        <v>T-19</v>
      </c>
      <c r="Y463" s="18" t="str">
        <f>+VLOOKUP(Sitio_Publico[[#This Row],[contenido]],Estructura!$L$4:$O$473,4,0)</f>
        <v>C-7</v>
      </c>
      <c r="Z463" s="18" t="str">
        <f>+VLOOKUP(Sitio_Publico[[#This Row],[Filtro Integrado]],Estructura!$U$4:$W$529,3,0)</f>
        <v>FI-0</v>
      </c>
      <c r="AA463" s="18" t="str">
        <f>+VLOOKUP(Sitio_Publico[[#This Row],[Muestra]],Estructura!$Y$4:$AB$483,4,0)</f>
        <v>M-00076</v>
      </c>
    </row>
    <row r="464" spans="1:27" ht="72" x14ac:dyDescent="0.3">
      <c r="A464" s="16">
        <f t="shared" si="7"/>
        <v>463</v>
      </c>
      <c r="B464" s="47" t="s">
        <v>15118</v>
      </c>
      <c r="C464" s="13" t="s">
        <v>622</v>
      </c>
      <c r="D464" s="13" t="s">
        <v>623</v>
      </c>
      <c r="E464" s="44">
        <v>13119</v>
      </c>
      <c r="F464" s="13" t="s">
        <v>624</v>
      </c>
      <c r="G464" s="23" t="s">
        <v>639</v>
      </c>
      <c r="H464" s="42" t="s">
        <v>458</v>
      </c>
      <c r="I464" s="28" t="s">
        <v>315</v>
      </c>
      <c r="J464" s="12" t="s">
        <v>393</v>
      </c>
      <c r="K464" s="28" t="s">
        <v>626</v>
      </c>
      <c r="L464" s="12" t="s">
        <v>652</v>
      </c>
      <c r="M464" s="12" t="s">
        <v>1170</v>
      </c>
      <c r="N464" s="12" t="s">
        <v>629</v>
      </c>
      <c r="O464" s="26" t="s">
        <v>3069</v>
      </c>
      <c r="P464" s="26" t="s">
        <v>3070</v>
      </c>
      <c r="Q464" s="25" t="s">
        <v>646</v>
      </c>
      <c r="R464" s="26" t="s">
        <v>3071</v>
      </c>
      <c r="S464" s="15" t="s">
        <v>3072</v>
      </c>
      <c r="T464" s="52">
        <v>0</v>
      </c>
      <c r="U464" s="22" t="s">
        <v>3073</v>
      </c>
      <c r="V464" s="18" t="str">
        <f>+Sitio_Publico[[#This Row],[idcoleccion]]&amp;"-"&amp;Sitio_Publico[[#This Row],[id]]</f>
        <v>000-463</v>
      </c>
      <c r="W464" s="18">
        <f>+VLOOKUP(Sitio_Publico[[#This Row],[territorio]],Estructura!$AE$4:$AH$1067,4,0)</f>
        <v>30013119</v>
      </c>
      <c r="X464" s="18" t="str">
        <f>+VLOOKUP(Sitio_Publico[[#This Row],[tema]],Estructura!$G$4:$J$532,4,0)</f>
        <v>T-13</v>
      </c>
      <c r="Y464" s="18" t="str">
        <f>+VLOOKUP(Sitio_Publico[[#This Row],[contenido]],Estructura!$L$4:$O$473,4,0)</f>
        <v>C-8</v>
      </c>
      <c r="Z464" s="18" t="str">
        <f>+VLOOKUP(Sitio_Publico[[#This Row],[Filtro Integrado]],Estructura!$U$4:$W$529,3,0)</f>
        <v>FI-0</v>
      </c>
      <c r="AA464" s="18" t="str">
        <f>+VLOOKUP(Sitio_Publico[[#This Row],[Muestra]],Estructura!$Y$4:$AB$483,4,0)</f>
        <v>M-00063</v>
      </c>
    </row>
    <row r="465" spans="1:27" ht="48" x14ac:dyDescent="0.3">
      <c r="A465" s="16">
        <f t="shared" si="7"/>
        <v>464</v>
      </c>
      <c r="B465" s="47" t="s">
        <v>15118</v>
      </c>
      <c r="C465" s="13" t="s">
        <v>622</v>
      </c>
      <c r="D465" s="13" t="s">
        <v>623</v>
      </c>
      <c r="E465" s="44">
        <v>8302</v>
      </c>
      <c r="F465" s="13" t="s">
        <v>666</v>
      </c>
      <c r="G465" s="23" t="s">
        <v>625</v>
      </c>
      <c r="H465" s="42" t="s">
        <v>458</v>
      </c>
      <c r="I465" s="28" t="s">
        <v>182</v>
      </c>
      <c r="J465" s="12" t="s">
        <v>393</v>
      </c>
      <c r="K465" s="28" t="s">
        <v>667</v>
      </c>
      <c r="L465" s="12" t="s">
        <v>627</v>
      </c>
      <c r="M465" s="12" t="s">
        <v>668</v>
      </c>
      <c r="N465" s="12" t="s">
        <v>629</v>
      </c>
      <c r="O465" s="26" t="s">
        <v>3074</v>
      </c>
      <c r="P465" s="26" t="s">
        <v>3075</v>
      </c>
      <c r="Q465" s="25" t="s">
        <v>646</v>
      </c>
      <c r="R465" s="26" t="s">
        <v>3076</v>
      </c>
      <c r="S465" s="15" t="s">
        <v>3077</v>
      </c>
      <c r="T465" s="52">
        <v>0</v>
      </c>
      <c r="U465" s="22" t="s">
        <v>3078</v>
      </c>
      <c r="V465" s="18" t="str">
        <f>+Sitio_Publico[[#This Row],[idcoleccion]]&amp;"-"&amp;Sitio_Publico[[#This Row],[id]]</f>
        <v>000-464</v>
      </c>
      <c r="W465" s="18">
        <f>+VLOOKUP(Sitio_Publico[[#This Row],[territorio]],Estructura!$AE$4:$AH$1067,4,0)</f>
        <v>30008302</v>
      </c>
      <c r="X465" s="18" t="str">
        <f>+VLOOKUP(Sitio_Publico[[#This Row],[tema]],Estructura!$G$4:$J$532,4,0)</f>
        <v>T-15</v>
      </c>
      <c r="Y465" s="18" t="str">
        <f>+VLOOKUP(Sitio_Publico[[#This Row],[contenido]],Estructura!$L$4:$O$473,4,0)</f>
        <v>C-7</v>
      </c>
      <c r="Z465" s="18" t="str">
        <f>+VLOOKUP(Sitio_Publico[[#This Row],[Filtro Integrado]],Estructura!$U$4:$W$529,3,0)</f>
        <v>FI-0</v>
      </c>
      <c r="AA465" s="18" t="str">
        <f>+VLOOKUP(Sitio_Publico[[#This Row],[Muestra]],Estructura!$Y$4:$AB$483,4,0)</f>
        <v>M-00066</v>
      </c>
    </row>
    <row r="466" spans="1:27" ht="48" x14ac:dyDescent="0.3">
      <c r="A466" s="16">
        <f t="shared" si="7"/>
        <v>465</v>
      </c>
      <c r="B466" s="47" t="s">
        <v>15118</v>
      </c>
      <c r="C466" s="13" t="s">
        <v>622</v>
      </c>
      <c r="D466" s="13" t="s">
        <v>623</v>
      </c>
      <c r="E466" s="44">
        <v>10402</v>
      </c>
      <c r="F466" s="13" t="s">
        <v>688</v>
      </c>
      <c r="G466" s="23" t="s">
        <v>639</v>
      </c>
      <c r="H466" s="42" t="s">
        <v>458</v>
      </c>
      <c r="I466" s="28" t="s">
        <v>275</v>
      </c>
      <c r="J466" s="12" t="s">
        <v>393</v>
      </c>
      <c r="K466" s="28" t="s">
        <v>689</v>
      </c>
      <c r="L466" s="12" t="s">
        <v>652</v>
      </c>
      <c r="M466" s="12" t="s">
        <v>690</v>
      </c>
      <c r="N466" s="12" t="s">
        <v>629</v>
      </c>
      <c r="O466" s="26" t="s">
        <v>3079</v>
      </c>
      <c r="P466" s="26" t="s">
        <v>3080</v>
      </c>
      <c r="Q466" s="25" t="s">
        <v>646</v>
      </c>
      <c r="R466" s="26" t="s">
        <v>3081</v>
      </c>
      <c r="S466" s="15" t="s">
        <v>3082</v>
      </c>
      <c r="T466" s="52">
        <v>0</v>
      </c>
      <c r="U466" s="22" t="s">
        <v>3083</v>
      </c>
      <c r="V466" s="18" t="str">
        <f>+Sitio_Publico[[#This Row],[idcoleccion]]&amp;"-"&amp;Sitio_Publico[[#This Row],[id]]</f>
        <v>000-465</v>
      </c>
      <c r="W466" s="18">
        <f>+VLOOKUP(Sitio_Publico[[#This Row],[territorio]],Estructura!$AE$4:$AH$1067,4,0)</f>
        <v>30010402</v>
      </c>
      <c r="X466" s="18" t="str">
        <f>+VLOOKUP(Sitio_Publico[[#This Row],[tema]],Estructura!$G$4:$J$532,4,0)</f>
        <v>T-17</v>
      </c>
      <c r="Y466" s="18" t="str">
        <f>+VLOOKUP(Sitio_Publico[[#This Row],[contenido]],Estructura!$L$4:$O$473,4,0)</f>
        <v>C-8</v>
      </c>
      <c r="Z466" s="18" t="str">
        <f>+VLOOKUP(Sitio_Publico[[#This Row],[Filtro Integrado]],Estructura!$U$4:$W$529,3,0)</f>
        <v>FI-0</v>
      </c>
      <c r="AA466" s="18" t="str">
        <f>+VLOOKUP(Sitio_Publico[[#This Row],[Muestra]],Estructura!$Y$4:$AB$483,4,0)</f>
        <v>M-00068</v>
      </c>
    </row>
    <row r="467" spans="1:27" ht="48" x14ac:dyDescent="0.3">
      <c r="A467" s="16">
        <f t="shared" si="7"/>
        <v>466</v>
      </c>
      <c r="B467" s="47" t="s">
        <v>15118</v>
      </c>
      <c r="C467" s="13" t="s">
        <v>622</v>
      </c>
      <c r="D467" s="13" t="s">
        <v>623</v>
      </c>
      <c r="E467" s="44">
        <v>10105</v>
      </c>
      <c r="F467" s="13" t="s">
        <v>767</v>
      </c>
      <c r="G467" s="23" t="s">
        <v>625</v>
      </c>
      <c r="H467" s="42" t="s">
        <v>458</v>
      </c>
      <c r="I467" s="28" t="s">
        <v>252</v>
      </c>
      <c r="J467" s="12" t="s">
        <v>393</v>
      </c>
      <c r="K467" s="28" t="s">
        <v>780</v>
      </c>
      <c r="L467" s="12" t="s">
        <v>627</v>
      </c>
      <c r="M467" s="12" t="s">
        <v>781</v>
      </c>
      <c r="N467" s="12" t="s">
        <v>629</v>
      </c>
      <c r="O467" s="26" t="s">
        <v>3084</v>
      </c>
      <c r="P467" s="26" t="s">
        <v>3085</v>
      </c>
      <c r="Q467" s="25" t="s">
        <v>646</v>
      </c>
      <c r="R467" s="26" t="s">
        <v>3086</v>
      </c>
      <c r="S467" s="15" t="s">
        <v>3087</v>
      </c>
      <c r="T467" s="52">
        <v>0</v>
      </c>
      <c r="U467" s="22" t="s">
        <v>3088</v>
      </c>
      <c r="V467" s="18" t="str">
        <f>+Sitio_Publico[[#This Row],[idcoleccion]]&amp;"-"&amp;Sitio_Publico[[#This Row],[id]]</f>
        <v>000-466</v>
      </c>
      <c r="W467" s="18">
        <f>+VLOOKUP(Sitio_Publico[[#This Row],[territorio]],Estructura!$AE$4:$AH$1067,4,0)</f>
        <v>30010105</v>
      </c>
      <c r="X467" s="18" t="str">
        <f>+VLOOKUP(Sitio_Publico[[#This Row],[tema]],Estructura!$G$4:$J$532,4,0)</f>
        <v>T-19</v>
      </c>
      <c r="Y467" s="18" t="str">
        <f>+VLOOKUP(Sitio_Publico[[#This Row],[contenido]],Estructura!$L$4:$O$473,4,0)</f>
        <v>C-7</v>
      </c>
      <c r="Z467" s="18" t="str">
        <f>+VLOOKUP(Sitio_Publico[[#This Row],[Filtro Integrado]],Estructura!$U$4:$W$529,3,0)</f>
        <v>FI-0</v>
      </c>
      <c r="AA467" s="18" t="str">
        <f>+VLOOKUP(Sitio_Publico[[#This Row],[Muestra]],Estructura!$Y$4:$AB$483,4,0)</f>
        <v>M-00076</v>
      </c>
    </row>
    <row r="468" spans="1:27" ht="48" x14ac:dyDescent="0.3">
      <c r="A468" s="16">
        <f t="shared" si="7"/>
        <v>467</v>
      </c>
      <c r="B468" s="47" t="s">
        <v>15118</v>
      </c>
      <c r="C468" s="13" t="s">
        <v>622</v>
      </c>
      <c r="D468" s="13" t="s">
        <v>623</v>
      </c>
      <c r="E468" s="44">
        <v>7202</v>
      </c>
      <c r="F468" s="13" t="s">
        <v>688</v>
      </c>
      <c r="G468" s="23" t="s">
        <v>625</v>
      </c>
      <c r="H468" s="42" t="s">
        <v>458</v>
      </c>
      <c r="I468" s="28" t="s">
        <v>143</v>
      </c>
      <c r="J468" s="12" t="s">
        <v>393</v>
      </c>
      <c r="K468" s="28" t="s">
        <v>689</v>
      </c>
      <c r="L468" s="12" t="s">
        <v>627</v>
      </c>
      <c r="M468" s="12" t="s">
        <v>690</v>
      </c>
      <c r="N468" s="12" t="s">
        <v>629</v>
      </c>
      <c r="O468" s="26" t="s">
        <v>3089</v>
      </c>
      <c r="P468" s="26" t="s">
        <v>3090</v>
      </c>
      <c r="Q468" s="25" t="s">
        <v>646</v>
      </c>
      <c r="R468" s="26" t="s">
        <v>3091</v>
      </c>
      <c r="S468" s="15" t="s">
        <v>3092</v>
      </c>
      <c r="T468" s="52">
        <v>0</v>
      </c>
      <c r="U468" s="22" t="s">
        <v>3093</v>
      </c>
      <c r="V468" s="18" t="str">
        <f>+Sitio_Publico[[#This Row],[idcoleccion]]&amp;"-"&amp;Sitio_Publico[[#This Row],[id]]</f>
        <v>000-467</v>
      </c>
      <c r="W468" s="18">
        <f>+VLOOKUP(Sitio_Publico[[#This Row],[territorio]],Estructura!$AE$4:$AH$1067,4,0)</f>
        <v>30007202</v>
      </c>
      <c r="X468" s="18" t="str">
        <f>+VLOOKUP(Sitio_Publico[[#This Row],[tema]],Estructura!$G$4:$J$532,4,0)</f>
        <v>T-17</v>
      </c>
      <c r="Y468" s="18" t="str">
        <f>+VLOOKUP(Sitio_Publico[[#This Row],[contenido]],Estructura!$L$4:$O$473,4,0)</f>
        <v>C-7</v>
      </c>
      <c r="Z468" s="18" t="str">
        <f>+VLOOKUP(Sitio_Publico[[#This Row],[Filtro Integrado]],Estructura!$U$4:$W$529,3,0)</f>
        <v>FI-0</v>
      </c>
      <c r="AA468" s="18" t="str">
        <f>+VLOOKUP(Sitio_Publico[[#This Row],[Muestra]],Estructura!$Y$4:$AB$483,4,0)</f>
        <v>M-00068</v>
      </c>
    </row>
    <row r="469" spans="1:27" ht="48" x14ac:dyDescent="0.3">
      <c r="A469" s="16">
        <f t="shared" si="7"/>
        <v>468</v>
      </c>
      <c r="B469" s="47" t="s">
        <v>15118</v>
      </c>
      <c r="C469" s="13" t="s">
        <v>622</v>
      </c>
      <c r="D469" s="13" t="s">
        <v>623</v>
      </c>
      <c r="E469" s="44">
        <v>8104</v>
      </c>
      <c r="F469" s="13" t="s">
        <v>681</v>
      </c>
      <c r="G469" s="23" t="s">
        <v>639</v>
      </c>
      <c r="H469" s="42" t="s">
        <v>458</v>
      </c>
      <c r="I469" s="28" t="s">
        <v>165</v>
      </c>
      <c r="J469" s="12" t="s">
        <v>393</v>
      </c>
      <c r="K469" s="28" t="s">
        <v>841</v>
      </c>
      <c r="L469" s="12" t="s">
        <v>652</v>
      </c>
      <c r="M469" s="12" t="s">
        <v>704</v>
      </c>
      <c r="N469" s="12" t="s">
        <v>629</v>
      </c>
      <c r="O469" s="26" t="s">
        <v>3094</v>
      </c>
      <c r="P469" s="26" t="s">
        <v>3095</v>
      </c>
      <c r="Q469" s="25" t="s">
        <v>646</v>
      </c>
      <c r="R469" s="26" t="s">
        <v>3096</v>
      </c>
      <c r="S469" s="15" t="s">
        <v>3097</v>
      </c>
      <c r="T469" s="52">
        <v>0</v>
      </c>
      <c r="U469" s="22" t="s">
        <v>3098</v>
      </c>
      <c r="V469" s="18" t="str">
        <f>+Sitio_Publico[[#This Row],[idcoleccion]]&amp;"-"&amp;Sitio_Publico[[#This Row],[id]]</f>
        <v>000-468</v>
      </c>
      <c r="W469" s="18">
        <f>+VLOOKUP(Sitio_Publico[[#This Row],[territorio]],Estructura!$AE$4:$AH$1067,4,0)</f>
        <v>30008104</v>
      </c>
      <c r="X469" s="18" t="str">
        <f>+VLOOKUP(Sitio_Publico[[#This Row],[tema]],Estructura!$G$4:$J$532,4,0)</f>
        <v>T-16</v>
      </c>
      <c r="Y469" s="18" t="str">
        <f>+VLOOKUP(Sitio_Publico[[#This Row],[contenido]],Estructura!$L$4:$O$473,4,0)</f>
        <v>C-8</v>
      </c>
      <c r="Z469" s="18" t="str">
        <f>+VLOOKUP(Sitio_Publico[[#This Row],[Filtro Integrado]],Estructura!$U$4:$W$529,3,0)</f>
        <v>FI-0</v>
      </c>
      <c r="AA469" s="18" t="str">
        <f>+VLOOKUP(Sitio_Publico[[#This Row],[Muestra]],Estructura!$Y$4:$AB$483,4,0)</f>
        <v>M-00080</v>
      </c>
    </row>
    <row r="470" spans="1:27" ht="48" x14ac:dyDescent="0.3">
      <c r="A470" s="16">
        <f t="shared" si="7"/>
        <v>469</v>
      </c>
      <c r="B470" s="47" t="s">
        <v>15118</v>
      </c>
      <c r="C470" s="13" t="s">
        <v>622</v>
      </c>
      <c r="D470" s="13" t="s">
        <v>623</v>
      </c>
      <c r="E470" s="44">
        <v>6302</v>
      </c>
      <c r="F470" s="13" t="s">
        <v>624</v>
      </c>
      <c r="G470" s="23" t="s">
        <v>639</v>
      </c>
      <c r="H470" s="42" t="s">
        <v>458</v>
      </c>
      <c r="I470" s="28" t="s">
        <v>124</v>
      </c>
      <c r="J470" s="12" t="s">
        <v>393</v>
      </c>
      <c r="K470" s="28" t="s">
        <v>739</v>
      </c>
      <c r="L470" s="12" t="s">
        <v>652</v>
      </c>
      <c r="M470" s="12" t="s">
        <v>704</v>
      </c>
      <c r="N470" s="12" t="s">
        <v>629</v>
      </c>
      <c r="O470" s="26" t="s">
        <v>3099</v>
      </c>
      <c r="P470" s="26" t="s">
        <v>3100</v>
      </c>
      <c r="Q470" s="25" t="s">
        <v>646</v>
      </c>
      <c r="R470" s="26" t="s">
        <v>3101</v>
      </c>
      <c r="S470" s="15" t="s">
        <v>3102</v>
      </c>
      <c r="T470" s="52">
        <v>0</v>
      </c>
      <c r="U470" s="22" t="s">
        <v>3103</v>
      </c>
      <c r="V470" s="18" t="str">
        <f>+Sitio_Publico[[#This Row],[idcoleccion]]&amp;"-"&amp;Sitio_Publico[[#This Row],[id]]</f>
        <v>000-469</v>
      </c>
      <c r="W470" s="18">
        <f>+VLOOKUP(Sitio_Publico[[#This Row],[territorio]],Estructura!$AE$4:$AH$1067,4,0)</f>
        <v>30006302</v>
      </c>
      <c r="X470" s="18" t="str">
        <f>+VLOOKUP(Sitio_Publico[[#This Row],[tema]],Estructura!$G$4:$J$532,4,0)</f>
        <v>T-13</v>
      </c>
      <c r="Y470" s="18" t="str">
        <f>+VLOOKUP(Sitio_Publico[[#This Row],[contenido]],Estructura!$L$4:$O$473,4,0)</f>
        <v>C-8</v>
      </c>
      <c r="Z470" s="18" t="str">
        <f>+VLOOKUP(Sitio_Publico[[#This Row],[Filtro Integrado]],Estructura!$U$4:$W$529,3,0)</f>
        <v>FI-0</v>
      </c>
      <c r="AA470" s="18" t="str">
        <f>+VLOOKUP(Sitio_Publico[[#This Row],[Muestra]],Estructura!$Y$4:$AB$483,4,0)</f>
        <v>M-00073</v>
      </c>
    </row>
    <row r="471" spans="1:27" ht="48" x14ac:dyDescent="0.3">
      <c r="A471" s="16">
        <f t="shared" si="7"/>
        <v>470</v>
      </c>
      <c r="B471" s="47" t="s">
        <v>15118</v>
      </c>
      <c r="C471" s="13" t="s">
        <v>622</v>
      </c>
      <c r="D471" s="13" t="s">
        <v>623</v>
      </c>
      <c r="E471" s="44">
        <v>9204</v>
      </c>
      <c r="F471" s="13" t="s">
        <v>767</v>
      </c>
      <c r="G471" s="23" t="s">
        <v>639</v>
      </c>
      <c r="H471" s="42" t="s">
        <v>458</v>
      </c>
      <c r="I471" s="28" t="s">
        <v>240</v>
      </c>
      <c r="J471" s="12" t="s">
        <v>393</v>
      </c>
      <c r="K471" s="28" t="s">
        <v>780</v>
      </c>
      <c r="L471" s="12" t="s">
        <v>652</v>
      </c>
      <c r="M471" s="12" t="s">
        <v>781</v>
      </c>
      <c r="N471" s="12" t="s">
        <v>629</v>
      </c>
      <c r="O471" s="26" t="s">
        <v>3104</v>
      </c>
      <c r="P471" s="26" t="s">
        <v>3105</v>
      </c>
      <c r="Q471" s="25" t="s">
        <v>646</v>
      </c>
      <c r="R471" s="26" t="s">
        <v>3106</v>
      </c>
      <c r="S471" s="15" t="s">
        <v>3107</v>
      </c>
      <c r="T471" s="52">
        <v>0</v>
      </c>
      <c r="U471" s="22" t="s">
        <v>3108</v>
      </c>
      <c r="V471" s="18" t="str">
        <f>+Sitio_Publico[[#This Row],[idcoleccion]]&amp;"-"&amp;Sitio_Publico[[#This Row],[id]]</f>
        <v>000-470</v>
      </c>
      <c r="W471" s="18">
        <f>+VLOOKUP(Sitio_Publico[[#This Row],[territorio]],Estructura!$AE$4:$AH$1067,4,0)</f>
        <v>30009204</v>
      </c>
      <c r="X471" s="18" t="str">
        <f>+VLOOKUP(Sitio_Publico[[#This Row],[tema]],Estructura!$G$4:$J$532,4,0)</f>
        <v>T-19</v>
      </c>
      <c r="Y471" s="18" t="str">
        <f>+VLOOKUP(Sitio_Publico[[#This Row],[contenido]],Estructura!$L$4:$O$473,4,0)</f>
        <v>C-8</v>
      </c>
      <c r="Z471" s="18" t="str">
        <f>+VLOOKUP(Sitio_Publico[[#This Row],[Filtro Integrado]],Estructura!$U$4:$W$529,3,0)</f>
        <v>FI-0</v>
      </c>
      <c r="AA471" s="18" t="str">
        <f>+VLOOKUP(Sitio_Publico[[#This Row],[Muestra]],Estructura!$Y$4:$AB$483,4,0)</f>
        <v>M-00076</v>
      </c>
    </row>
    <row r="472" spans="1:27" ht="36" x14ac:dyDescent="0.3">
      <c r="A472" s="16">
        <f t="shared" si="7"/>
        <v>471</v>
      </c>
      <c r="B472" s="47" t="s">
        <v>15118</v>
      </c>
      <c r="C472" s="13" t="s">
        <v>622</v>
      </c>
      <c r="D472" s="13" t="s">
        <v>623</v>
      </c>
      <c r="E472" s="44">
        <v>0</v>
      </c>
      <c r="F472" s="13" t="s">
        <v>466</v>
      </c>
      <c r="G472" s="23" t="s">
        <v>625</v>
      </c>
      <c r="H472" s="42" t="s">
        <v>455</v>
      </c>
      <c r="I472" s="28" t="s">
        <v>14</v>
      </c>
      <c r="J472" s="12" t="s">
        <v>393</v>
      </c>
      <c r="K472" s="28" t="s">
        <v>2296</v>
      </c>
      <c r="L472" s="12" t="s">
        <v>1854</v>
      </c>
      <c r="M472" s="12" t="s">
        <v>713</v>
      </c>
      <c r="N472" s="12" t="s">
        <v>1855</v>
      </c>
      <c r="O472" s="26" t="s">
        <v>3109</v>
      </c>
      <c r="P472" s="26" t="s">
        <v>3110</v>
      </c>
      <c r="Q472" s="25" t="s">
        <v>632</v>
      </c>
      <c r="R472" s="26" t="s">
        <v>3111</v>
      </c>
      <c r="S472" s="15" t="s">
        <v>3112</v>
      </c>
      <c r="T472" s="52">
        <v>0</v>
      </c>
      <c r="U472" s="22" t="s">
        <v>3113</v>
      </c>
      <c r="V472" s="18" t="str">
        <f>+Sitio_Publico[[#This Row],[idcoleccion]]&amp;"-"&amp;Sitio_Publico[[#This Row],[id]]</f>
        <v>000-471</v>
      </c>
      <c r="W472" s="18">
        <f>+VLOOKUP(Sitio_Publico[[#This Row],[territorio]],Estructura!$AE$4:$AH$1067,4,0)</f>
        <v>10000000</v>
      </c>
      <c r="X472" s="18" t="str">
        <f>+VLOOKUP(Sitio_Publico[[#This Row],[tema]],Estructura!$G$4:$J$532,4,0)</f>
        <v>T-18</v>
      </c>
      <c r="Y472" s="18" t="str">
        <f>+VLOOKUP(Sitio_Publico[[#This Row],[contenido]],Estructura!$L$4:$O$473,4,0)</f>
        <v>C-7</v>
      </c>
      <c r="Z472" s="18" t="str">
        <f>+VLOOKUP(Sitio_Publico[[#This Row],[Filtro Integrado]],Estructura!$U$4:$W$529,3,0)</f>
        <v>FI-0</v>
      </c>
      <c r="AA472" s="18" t="str">
        <f>+VLOOKUP(Sitio_Publico[[#This Row],[Muestra]],Estructura!$Y$4:$AB$483,4,0)</f>
        <v>M-000109</v>
      </c>
    </row>
    <row r="473" spans="1:27" ht="48" x14ac:dyDescent="0.3">
      <c r="A473" s="16">
        <f t="shared" si="7"/>
        <v>472</v>
      </c>
      <c r="B473" s="47" t="s">
        <v>15118</v>
      </c>
      <c r="C473" s="13" t="s">
        <v>622</v>
      </c>
      <c r="D473" s="13" t="s">
        <v>623</v>
      </c>
      <c r="E473" s="44">
        <v>13101</v>
      </c>
      <c r="F473" s="13" t="s">
        <v>767</v>
      </c>
      <c r="G473" s="23" t="s">
        <v>639</v>
      </c>
      <c r="H473" s="42" t="s">
        <v>458</v>
      </c>
      <c r="I473" s="28" t="s">
        <v>297</v>
      </c>
      <c r="J473" s="12" t="s">
        <v>393</v>
      </c>
      <c r="K473" s="28" t="s">
        <v>857</v>
      </c>
      <c r="L473" s="12" t="s">
        <v>652</v>
      </c>
      <c r="M473" s="12" t="s">
        <v>704</v>
      </c>
      <c r="N473" s="12" t="s">
        <v>629</v>
      </c>
      <c r="O473" s="26" t="s">
        <v>3114</v>
      </c>
      <c r="P473" s="26" t="s">
        <v>3115</v>
      </c>
      <c r="Q473" s="25" t="s">
        <v>646</v>
      </c>
      <c r="R473" s="26" t="s">
        <v>3116</v>
      </c>
      <c r="S473" s="15" t="s">
        <v>3117</v>
      </c>
      <c r="T473" s="52">
        <v>0</v>
      </c>
      <c r="U473" s="22" t="s">
        <v>3118</v>
      </c>
      <c r="V473" s="18" t="str">
        <f>+Sitio_Publico[[#This Row],[idcoleccion]]&amp;"-"&amp;Sitio_Publico[[#This Row],[id]]</f>
        <v>000-472</v>
      </c>
      <c r="W473" s="18">
        <f>+VLOOKUP(Sitio_Publico[[#This Row],[territorio]],Estructura!$AE$4:$AH$1067,4,0)</f>
        <v>30013101</v>
      </c>
      <c r="X473" s="18" t="str">
        <f>+VLOOKUP(Sitio_Publico[[#This Row],[tema]],Estructura!$G$4:$J$532,4,0)</f>
        <v>T-19</v>
      </c>
      <c r="Y473" s="18" t="str">
        <f>+VLOOKUP(Sitio_Publico[[#This Row],[contenido]],Estructura!$L$4:$O$473,4,0)</f>
        <v>C-8</v>
      </c>
      <c r="Z473" s="18" t="str">
        <f>+VLOOKUP(Sitio_Publico[[#This Row],[Filtro Integrado]],Estructura!$U$4:$W$529,3,0)</f>
        <v>FI-0</v>
      </c>
      <c r="AA473" s="18" t="str">
        <f>+VLOOKUP(Sitio_Publico[[#This Row],[Muestra]],Estructura!$Y$4:$AB$483,4,0)</f>
        <v>M-00081</v>
      </c>
    </row>
    <row r="474" spans="1:27" ht="48" x14ac:dyDescent="0.3">
      <c r="A474" s="16">
        <f t="shared" si="7"/>
        <v>473</v>
      </c>
      <c r="B474" s="47" t="s">
        <v>15118</v>
      </c>
      <c r="C474" s="13" t="s">
        <v>622</v>
      </c>
      <c r="D474" s="13" t="s">
        <v>623</v>
      </c>
      <c r="E474" s="44">
        <v>5103</v>
      </c>
      <c r="F474" s="13" t="s">
        <v>624</v>
      </c>
      <c r="G474" s="23" t="s">
        <v>639</v>
      </c>
      <c r="H474" s="42" t="s">
        <v>458</v>
      </c>
      <c r="I474" s="28" t="s">
        <v>64</v>
      </c>
      <c r="J474" s="12" t="s">
        <v>393</v>
      </c>
      <c r="K474" s="28" t="s">
        <v>651</v>
      </c>
      <c r="L474" s="12" t="s">
        <v>652</v>
      </c>
      <c r="M474" s="12" t="s">
        <v>653</v>
      </c>
      <c r="N474" s="12" t="s">
        <v>629</v>
      </c>
      <c r="O474" s="26" t="s">
        <v>3119</v>
      </c>
      <c r="P474" s="26" t="s">
        <v>3120</v>
      </c>
      <c r="Q474" s="25" t="s">
        <v>646</v>
      </c>
      <c r="R474" s="26" t="s">
        <v>3121</v>
      </c>
      <c r="S474" s="15" t="s">
        <v>3122</v>
      </c>
      <c r="T474" s="52">
        <v>0</v>
      </c>
      <c r="U474" s="22" t="s">
        <v>3123</v>
      </c>
      <c r="V474" s="18" t="str">
        <f>+Sitio_Publico[[#This Row],[idcoleccion]]&amp;"-"&amp;Sitio_Publico[[#This Row],[id]]</f>
        <v>000-473</v>
      </c>
      <c r="W474" s="18">
        <f>+VLOOKUP(Sitio_Publico[[#This Row],[territorio]],Estructura!$AE$4:$AH$1067,4,0)</f>
        <v>30005103</v>
      </c>
      <c r="X474" s="18" t="str">
        <f>+VLOOKUP(Sitio_Publico[[#This Row],[tema]],Estructura!$G$4:$J$532,4,0)</f>
        <v>T-13</v>
      </c>
      <c r="Y474" s="18" t="str">
        <f>+VLOOKUP(Sitio_Publico[[#This Row],[contenido]],Estructura!$L$4:$O$473,4,0)</f>
        <v>C-8</v>
      </c>
      <c r="Z474" s="18" t="str">
        <f>+VLOOKUP(Sitio_Publico[[#This Row],[Filtro Integrado]],Estructura!$U$4:$W$529,3,0)</f>
        <v>FI-0</v>
      </c>
      <c r="AA474" s="18" t="str">
        <f>+VLOOKUP(Sitio_Publico[[#This Row],[Muestra]],Estructura!$Y$4:$AB$483,4,0)</f>
        <v>M-00065</v>
      </c>
    </row>
    <row r="475" spans="1:27" ht="48" x14ac:dyDescent="0.3">
      <c r="A475" s="16">
        <f t="shared" si="7"/>
        <v>474</v>
      </c>
      <c r="B475" s="47" t="s">
        <v>15118</v>
      </c>
      <c r="C475" s="13" t="s">
        <v>622</v>
      </c>
      <c r="D475" s="13" t="s">
        <v>623</v>
      </c>
      <c r="E475" s="44">
        <v>13115</v>
      </c>
      <c r="F475" s="13" t="s">
        <v>666</v>
      </c>
      <c r="G475" s="23" t="s">
        <v>639</v>
      </c>
      <c r="H475" s="42" t="s">
        <v>458</v>
      </c>
      <c r="I475" s="28" t="s">
        <v>311</v>
      </c>
      <c r="J475" s="12" t="s">
        <v>393</v>
      </c>
      <c r="K475" s="28" t="s">
        <v>745</v>
      </c>
      <c r="L475" s="12" t="s">
        <v>652</v>
      </c>
      <c r="M475" s="12" t="s">
        <v>628</v>
      </c>
      <c r="N475" s="12" t="s">
        <v>629</v>
      </c>
      <c r="O475" s="26" t="s">
        <v>3124</v>
      </c>
      <c r="P475" s="26" t="s">
        <v>3125</v>
      </c>
      <c r="Q475" s="25" t="s">
        <v>646</v>
      </c>
      <c r="R475" s="26" t="s">
        <v>3126</v>
      </c>
      <c r="S475" s="15" t="s">
        <v>3127</v>
      </c>
      <c r="T475" s="52">
        <v>0</v>
      </c>
      <c r="U475" s="22" t="s">
        <v>3128</v>
      </c>
      <c r="V475" s="18" t="str">
        <f>+Sitio_Publico[[#This Row],[idcoleccion]]&amp;"-"&amp;Sitio_Publico[[#This Row],[id]]</f>
        <v>000-474</v>
      </c>
      <c r="W475" s="18">
        <f>+VLOOKUP(Sitio_Publico[[#This Row],[territorio]],Estructura!$AE$4:$AH$1067,4,0)</f>
        <v>30013115</v>
      </c>
      <c r="X475" s="18" t="str">
        <f>+VLOOKUP(Sitio_Publico[[#This Row],[tema]],Estructura!$G$4:$J$532,4,0)</f>
        <v>T-15</v>
      </c>
      <c r="Y475" s="18" t="str">
        <f>+VLOOKUP(Sitio_Publico[[#This Row],[contenido]],Estructura!$L$4:$O$473,4,0)</f>
        <v>C-8</v>
      </c>
      <c r="Z475" s="18" t="str">
        <f>+VLOOKUP(Sitio_Publico[[#This Row],[Filtro Integrado]],Estructura!$U$4:$W$529,3,0)</f>
        <v>FI-0</v>
      </c>
      <c r="AA475" s="18" t="str">
        <f>+VLOOKUP(Sitio_Publico[[#This Row],[Muestra]],Estructura!$Y$4:$AB$483,4,0)</f>
        <v>M-00074</v>
      </c>
    </row>
    <row r="476" spans="1:27" ht="48" x14ac:dyDescent="0.3">
      <c r="A476" s="16">
        <f t="shared" si="7"/>
        <v>475</v>
      </c>
      <c r="B476" s="47" t="s">
        <v>15118</v>
      </c>
      <c r="C476" s="13" t="s">
        <v>622</v>
      </c>
      <c r="D476" s="13" t="s">
        <v>623</v>
      </c>
      <c r="E476" s="44">
        <v>6303</v>
      </c>
      <c r="F476" s="13" t="s">
        <v>767</v>
      </c>
      <c r="G476" s="23" t="s">
        <v>639</v>
      </c>
      <c r="H476" s="42" t="s">
        <v>458</v>
      </c>
      <c r="I476" s="28" t="s">
        <v>125</v>
      </c>
      <c r="J476" s="12" t="s">
        <v>393</v>
      </c>
      <c r="K476" s="28" t="s">
        <v>768</v>
      </c>
      <c r="L476" s="12" t="s">
        <v>652</v>
      </c>
      <c r="M476" s="12" t="s">
        <v>653</v>
      </c>
      <c r="N476" s="12" t="s">
        <v>629</v>
      </c>
      <c r="O476" s="26" t="s">
        <v>3129</v>
      </c>
      <c r="P476" s="26" t="s">
        <v>3130</v>
      </c>
      <c r="Q476" s="25" t="s">
        <v>646</v>
      </c>
      <c r="R476" s="26" t="s">
        <v>3131</v>
      </c>
      <c r="S476" s="15" t="s">
        <v>3132</v>
      </c>
      <c r="T476" s="52">
        <v>0</v>
      </c>
      <c r="U476" s="22" t="s">
        <v>3133</v>
      </c>
      <c r="V476" s="18" t="str">
        <f>+Sitio_Publico[[#This Row],[idcoleccion]]&amp;"-"&amp;Sitio_Publico[[#This Row],[id]]</f>
        <v>000-475</v>
      </c>
      <c r="W476" s="18">
        <f>+VLOOKUP(Sitio_Publico[[#This Row],[territorio]],Estructura!$AE$4:$AH$1067,4,0)</f>
        <v>30006303</v>
      </c>
      <c r="X476" s="18" t="str">
        <f>+VLOOKUP(Sitio_Publico[[#This Row],[tema]],Estructura!$G$4:$J$532,4,0)</f>
        <v>T-19</v>
      </c>
      <c r="Y476" s="18" t="str">
        <f>+VLOOKUP(Sitio_Publico[[#This Row],[contenido]],Estructura!$L$4:$O$473,4,0)</f>
        <v>C-8</v>
      </c>
      <c r="Z476" s="18" t="str">
        <f>+VLOOKUP(Sitio_Publico[[#This Row],[Filtro Integrado]],Estructura!$U$4:$W$529,3,0)</f>
        <v>FI-0</v>
      </c>
      <c r="AA476" s="18" t="str">
        <f>+VLOOKUP(Sitio_Publico[[#This Row],[Muestra]],Estructura!$Y$4:$AB$483,4,0)</f>
        <v>M-00075</v>
      </c>
    </row>
    <row r="477" spans="1:27" ht="48" x14ac:dyDescent="0.3">
      <c r="A477" s="16">
        <f t="shared" si="7"/>
        <v>476</v>
      </c>
      <c r="B477" s="47" t="s">
        <v>15118</v>
      </c>
      <c r="C477" s="13" t="s">
        <v>622</v>
      </c>
      <c r="D477" s="13" t="s">
        <v>623</v>
      </c>
      <c r="E477" s="44">
        <v>2102</v>
      </c>
      <c r="F477" s="13" t="s">
        <v>688</v>
      </c>
      <c r="G477" s="23" t="s">
        <v>639</v>
      </c>
      <c r="H477" s="42" t="s">
        <v>458</v>
      </c>
      <c r="I477" s="28" t="s">
        <v>33</v>
      </c>
      <c r="J477" s="12" t="s">
        <v>393</v>
      </c>
      <c r="K477" s="28" t="s">
        <v>689</v>
      </c>
      <c r="L477" s="12" t="s">
        <v>652</v>
      </c>
      <c r="M477" s="12" t="s">
        <v>690</v>
      </c>
      <c r="N477" s="12" t="s">
        <v>629</v>
      </c>
      <c r="O477" s="26" t="s">
        <v>3134</v>
      </c>
      <c r="P477" s="26" t="s">
        <v>3135</v>
      </c>
      <c r="Q477" s="25" t="s">
        <v>646</v>
      </c>
      <c r="R477" s="26" t="s">
        <v>3136</v>
      </c>
      <c r="S477" s="15" t="s">
        <v>3137</v>
      </c>
      <c r="T477" s="52">
        <v>0</v>
      </c>
      <c r="U477" s="22" t="s">
        <v>3138</v>
      </c>
      <c r="V477" s="18" t="str">
        <f>+Sitio_Publico[[#This Row],[idcoleccion]]&amp;"-"&amp;Sitio_Publico[[#This Row],[id]]</f>
        <v>000-476</v>
      </c>
      <c r="W477" s="18">
        <f>+VLOOKUP(Sitio_Publico[[#This Row],[territorio]],Estructura!$AE$4:$AH$1067,4,0)</f>
        <v>30002102</v>
      </c>
      <c r="X477" s="18" t="str">
        <f>+VLOOKUP(Sitio_Publico[[#This Row],[tema]],Estructura!$G$4:$J$532,4,0)</f>
        <v>T-17</v>
      </c>
      <c r="Y477" s="18" t="str">
        <f>+VLOOKUP(Sitio_Publico[[#This Row],[contenido]],Estructura!$L$4:$O$473,4,0)</f>
        <v>C-8</v>
      </c>
      <c r="Z477" s="18" t="str">
        <f>+VLOOKUP(Sitio_Publico[[#This Row],[Filtro Integrado]],Estructura!$U$4:$W$529,3,0)</f>
        <v>FI-0</v>
      </c>
      <c r="AA477" s="18" t="str">
        <f>+VLOOKUP(Sitio_Publico[[#This Row],[Muestra]],Estructura!$Y$4:$AB$483,4,0)</f>
        <v>M-00068</v>
      </c>
    </row>
    <row r="478" spans="1:27" ht="48" x14ac:dyDescent="0.3">
      <c r="A478" s="16">
        <f t="shared" si="7"/>
        <v>477</v>
      </c>
      <c r="B478" s="47" t="s">
        <v>15118</v>
      </c>
      <c r="C478" s="13" t="s">
        <v>622</v>
      </c>
      <c r="D478" s="13" t="s">
        <v>623</v>
      </c>
      <c r="E478" s="44">
        <v>10107</v>
      </c>
      <c r="F478" s="13" t="s">
        <v>681</v>
      </c>
      <c r="G478" s="23" t="s">
        <v>639</v>
      </c>
      <c r="H478" s="42" t="s">
        <v>458</v>
      </c>
      <c r="I478" s="28" t="s">
        <v>254</v>
      </c>
      <c r="J478" s="12" t="s">
        <v>393</v>
      </c>
      <c r="K478" s="28" t="s">
        <v>793</v>
      </c>
      <c r="L478" s="12" t="s">
        <v>652</v>
      </c>
      <c r="M478" s="12" t="s">
        <v>794</v>
      </c>
      <c r="N478" s="12" t="s">
        <v>629</v>
      </c>
      <c r="O478" s="26" t="s">
        <v>3139</v>
      </c>
      <c r="P478" s="26" t="s">
        <v>3140</v>
      </c>
      <c r="Q478" s="25" t="s">
        <v>646</v>
      </c>
      <c r="R478" s="26" t="s">
        <v>3141</v>
      </c>
      <c r="S478" s="15" t="s">
        <v>3142</v>
      </c>
      <c r="T478" s="52">
        <v>0</v>
      </c>
      <c r="U478" s="22" t="s">
        <v>3143</v>
      </c>
      <c r="V478" s="18" t="str">
        <f>+Sitio_Publico[[#This Row],[idcoleccion]]&amp;"-"&amp;Sitio_Publico[[#This Row],[id]]</f>
        <v>000-477</v>
      </c>
      <c r="W478" s="18">
        <f>+VLOOKUP(Sitio_Publico[[#This Row],[territorio]],Estructura!$AE$4:$AH$1067,4,0)</f>
        <v>30010107</v>
      </c>
      <c r="X478" s="18" t="str">
        <f>+VLOOKUP(Sitio_Publico[[#This Row],[tema]],Estructura!$G$4:$J$532,4,0)</f>
        <v>T-16</v>
      </c>
      <c r="Y478" s="18" t="str">
        <f>+VLOOKUP(Sitio_Publico[[#This Row],[contenido]],Estructura!$L$4:$O$473,4,0)</f>
        <v>C-8</v>
      </c>
      <c r="Z478" s="18" t="str">
        <f>+VLOOKUP(Sitio_Publico[[#This Row],[Filtro Integrado]],Estructura!$U$4:$W$529,3,0)</f>
        <v>FI-0</v>
      </c>
      <c r="AA478" s="18" t="str">
        <f>+VLOOKUP(Sitio_Publico[[#This Row],[Muestra]],Estructura!$Y$4:$AB$483,4,0)</f>
        <v>M-00077</v>
      </c>
    </row>
    <row r="479" spans="1:27" ht="48" x14ac:dyDescent="0.3">
      <c r="A479" s="16">
        <f t="shared" si="7"/>
        <v>478</v>
      </c>
      <c r="B479" s="47" t="s">
        <v>15118</v>
      </c>
      <c r="C479" s="13" t="s">
        <v>622</v>
      </c>
      <c r="D479" s="13" t="s">
        <v>623</v>
      </c>
      <c r="E479" s="44">
        <v>13108</v>
      </c>
      <c r="F479" s="13" t="s">
        <v>666</v>
      </c>
      <c r="G479" s="23" t="s">
        <v>639</v>
      </c>
      <c r="H479" s="42" t="s">
        <v>458</v>
      </c>
      <c r="I479" s="28" t="s">
        <v>304</v>
      </c>
      <c r="J479" s="12" t="s">
        <v>393</v>
      </c>
      <c r="K479" s="28" t="s">
        <v>667</v>
      </c>
      <c r="L479" s="12" t="s">
        <v>652</v>
      </c>
      <c r="M479" s="12" t="s">
        <v>668</v>
      </c>
      <c r="N479" s="12" t="s">
        <v>629</v>
      </c>
      <c r="O479" s="26" t="s">
        <v>3144</v>
      </c>
      <c r="P479" s="26" t="s">
        <v>3145</v>
      </c>
      <c r="Q479" s="25" t="s">
        <v>646</v>
      </c>
      <c r="R479" s="26" t="s">
        <v>3146</v>
      </c>
      <c r="S479" s="15" t="s">
        <v>3147</v>
      </c>
      <c r="T479" s="52">
        <v>0</v>
      </c>
      <c r="U479" s="22" t="s">
        <v>3148</v>
      </c>
      <c r="V479" s="18" t="str">
        <f>+Sitio_Publico[[#This Row],[idcoleccion]]&amp;"-"&amp;Sitio_Publico[[#This Row],[id]]</f>
        <v>000-478</v>
      </c>
      <c r="W479" s="18">
        <f>+VLOOKUP(Sitio_Publico[[#This Row],[territorio]],Estructura!$AE$4:$AH$1067,4,0)</f>
        <v>30013108</v>
      </c>
      <c r="X479" s="18" t="str">
        <f>+VLOOKUP(Sitio_Publico[[#This Row],[tema]],Estructura!$G$4:$J$532,4,0)</f>
        <v>T-15</v>
      </c>
      <c r="Y479" s="18" t="str">
        <f>+VLOOKUP(Sitio_Publico[[#This Row],[contenido]],Estructura!$L$4:$O$473,4,0)</f>
        <v>C-8</v>
      </c>
      <c r="Z479" s="18" t="str">
        <f>+VLOOKUP(Sitio_Publico[[#This Row],[Filtro Integrado]],Estructura!$U$4:$W$529,3,0)</f>
        <v>FI-0</v>
      </c>
      <c r="AA479" s="18" t="str">
        <f>+VLOOKUP(Sitio_Publico[[#This Row],[Muestra]],Estructura!$Y$4:$AB$483,4,0)</f>
        <v>M-00066</v>
      </c>
    </row>
    <row r="480" spans="1:27" ht="48" x14ac:dyDescent="0.3">
      <c r="A480" s="16">
        <f t="shared" si="7"/>
        <v>479</v>
      </c>
      <c r="B480" s="47" t="s">
        <v>15118</v>
      </c>
      <c r="C480" s="13" t="s">
        <v>622</v>
      </c>
      <c r="D480" s="13" t="s">
        <v>623</v>
      </c>
      <c r="E480" s="44">
        <v>5302</v>
      </c>
      <c r="F480" s="13" t="s">
        <v>666</v>
      </c>
      <c r="G480" s="23" t="s">
        <v>639</v>
      </c>
      <c r="H480" s="42" t="s">
        <v>458</v>
      </c>
      <c r="I480" s="28" t="s">
        <v>71</v>
      </c>
      <c r="J480" s="12" t="s">
        <v>393</v>
      </c>
      <c r="K480" s="28" t="s">
        <v>745</v>
      </c>
      <c r="L480" s="12" t="s">
        <v>652</v>
      </c>
      <c r="M480" s="12" t="s">
        <v>628</v>
      </c>
      <c r="N480" s="12" t="s">
        <v>629</v>
      </c>
      <c r="O480" s="26" t="s">
        <v>3149</v>
      </c>
      <c r="P480" s="26" t="s">
        <v>3150</v>
      </c>
      <c r="Q480" s="25" t="s">
        <v>646</v>
      </c>
      <c r="R480" s="26" t="s">
        <v>3151</v>
      </c>
      <c r="S480" s="15" t="s">
        <v>3152</v>
      </c>
      <c r="T480" s="52">
        <v>0</v>
      </c>
      <c r="U480" s="22" t="s">
        <v>3153</v>
      </c>
      <c r="V480" s="18" t="str">
        <f>+Sitio_Publico[[#This Row],[idcoleccion]]&amp;"-"&amp;Sitio_Publico[[#This Row],[id]]</f>
        <v>000-479</v>
      </c>
      <c r="W480" s="18">
        <f>+VLOOKUP(Sitio_Publico[[#This Row],[territorio]],Estructura!$AE$4:$AH$1067,4,0)</f>
        <v>30005302</v>
      </c>
      <c r="X480" s="18" t="str">
        <f>+VLOOKUP(Sitio_Publico[[#This Row],[tema]],Estructura!$G$4:$J$532,4,0)</f>
        <v>T-15</v>
      </c>
      <c r="Y480" s="18" t="str">
        <f>+VLOOKUP(Sitio_Publico[[#This Row],[contenido]],Estructura!$L$4:$O$473,4,0)</f>
        <v>C-8</v>
      </c>
      <c r="Z480" s="18" t="str">
        <f>+VLOOKUP(Sitio_Publico[[#This Row],[Filtro Integrado]],Estructura!$U$4:$W$529,3,0)</f>
        <v>FI-0</v>
      </c>
      <c r="AA480" s="18" t="str">
        <f>+VLOOKUP(Sitio_Publico[[#This Row],[Muestra]],Estructura!$Y$4:$AB$483,4,0)</f>
        <v>M-00074</v>
      </c>
    </row>
    <row r="481" spans="1:27" ht="48" x14ac:dyDescent="0.3">
      <c r="A481" s="16">
        <f t="shared" si="7"/>
        <v>480</v>
      </c>
      <c r="B481" s="47" t="s">
        <v>15118</v>
      </c>
      <c r="C481" s="13" t="s">
        <v>637</v>
      </c>
      <c r="D481" s="13" t="s">
        <v>623</v>
      </c>
      <c r="E481" s="44">
        <v>270103005</v>
      </c>
      <c r="F481" s="13" t="s">
        <v>1393</v>
      </c>
      <c r="G481" s="23" t="s">
        <v>1394</v>
      </c>
      <c r="H481" s="42" t="s">
        <v>455</v>
      </c>
      <c r="I481" s="28" t="s">
        <v>14</v>
      </c>
      <c r="J481" s="12" t="s">
        <v>393</v>
      </c>
      <c r="K481" s="28" t="s">
        <v>3154</v>
      </c>
      <c r="L481" s="12" t="s">
        <v>641</v>
      </c>
      <c r="M481" s="12" t="s">
        <v>628</v>
      </c>
      <c r="N481" s="12" t="s">
        <v>643</v>
      </c>
      <c r="O481" s="26" t="s">
        <v>3155</v>
      </c>
      <c r="P481" s="26" t="s">
        <v>3156</v>
      </c>
      <c r="Q481" s="25" t="s">
        <v>646</v>
      </c>
      <c r="R481" s="26" t="s">
        <v>3157</v>
      </c>
      <c r="S481" s="15" t="s">
        <v>3158</v>
      </c>
      <c r="T481" s="52">
        <v>0</v>
      </c>
      <c r="U481" s="22" t="s">
        <v>3159</v>
      </c>
      <c r="V481" s="18" t="str">
        <f>+Sitio_Publico[[#This Row],[idcoleccion]]&amp;"-"&amp;Sitio_Publico[[#This Row],[id]]</f>
        <v>000-480</v>
      </c>
      <c r="W481" s="18">
        <f>+VLOOKUP(Sitio_Publico[[#This Row],[territorio]],Estructura!$AE$4:$AH$1067,4,0)</f>
        <v>10000000</v>
      </c>
      <c r="X481" s="18" t="str">
        <f>+VLOOKUP(Sitio_Publico[[#This Row],[tema]],Estructura!$G$4:$J$532,4,0)</f>
        <v>T-22</v>
      </c>
      <c r="Y481" s="18" t="str">
        <f>+VLOOKUP(Sitio_Publico[[#This Row],[contenido]],Estructura!$L$4:$O$473,4,0)</f>
        <v>C-12</v>
      </c>
      <c r="Z481" s="18" t="str">
        <f>+VLOOKUP(Sitio_Publico[[#This Row],[Filtro Integrado]],Estructura!$U$4:$W$529,3,0)</f>
        <v>FI-0</v>
      </c>
      <c r="AA481" s="18" t="str">
        <f>+VLOOKUP(Sitio_Publico[[#This Row],[Muestra]],Estructura!$Y$4:$AB$483,4,0)</f>
        <v>M-000118</v>
      </c>
    </row>
    <row r="482" spans="1:27" ht="48" x14ac:dyDescent="0.3">
      <c r="A482" s="16">
        <f t="shared" si="7"/>
        <v>481</v>
      </c>
      <c r="B482" s="47" t="s">
        <v>15118</v>
      </c>
      <c r="C482" s="13" t="s">
        <v>622</v>
      </c>
      <c r="D482" s="13" t="s">
        <v>623</v>
      </c>
      <c r="E482" s="44">
        <v>5402</v>
      </c>
      <c r="F482" s="13" t="s">
        <v>681</v>
      </c>
      <c r="G482" s="23" t="s">
        <v>625</v>
      </c>
      <c r="H482" s="42" t="s">
        <v>458</v>
      </c>
      <c r="I482" s="28" t="s">
        <v>75</v>
      </c>
      <c r="J482" s="12" t="s">
        <v>393</v>
      </c>
      <c r="K482" s="28" t="s">
        <v>793</v>
      </c>
      <c r="L482" s="12" t="s">
        <v>627</v>
      </c>
      <c r="M482" s="12" t="s">
        <v>794</v>
      </c>
      <c r="N482" s="12" t="s">
        <v>629</v>
      </c>
      <c r="O482" s="26" t="s">
        <v>3160</v>
      </c>
      <c r="P482" s="26" t="s">
        <v>3161</v>
      </c>
      <c r="Q482" s="25" t="s">
        <v>646</v>
      </c>
      <c r="R482" s="26" t="s">
        <v>3162</v>
      </c>
      <c r="S482" s="15" t="s">
        <v>3163</v>
      </c>
      <c r="T482" s="52">
        <v>0</v>
      </c>
      <c r="U482" s="22" t="s">
        <v>3164</v>
      </c>
      <c r="V482" s="18" t="str">
        <f>+Sitio_Publico[[#This Row],[idcoleccion]]&amp;"-"&amp;Sitio_Publico[[#This Row],[id]]</f>
        <v>000-481</v>
      </c>
      <c r="W482" s="18">
        <f>+VLOOKUP(Sitio_Publico[[#This Row],[territorio]],Estructura!$AE$4:$AH$1067,4,0)</f>
        <v>30005402</v>
      </c>
      <c r="X482" s="18" t="str">
        <f>+VLOOKUP(Sitio_Publico[[#This Row],[tema]],Estructura!$G$4:$J$532,4,0)</f>
        <v>T-16</v>
      </c>
      <c r="Y482" s="18" t="str">
        <f>+VLOOKUP(Sitio_Publico[[#This Row],[contenido]],Estructura!$L$4:$O$473,4,0)</f>
        <v>C-7</v>
      </c>
      <c r="Z482" s="18" t="str">
        <f>+VLOOKUP(Sitio_Publico[[#This Row],[Filtro Integrado]],Estructura!$U$4:$W$529,3,0)</f>
        <v>FI-0</v>
      </c>
      <c r="AA482" s="18" t="str">
        <f>+VLOOKUP(Sitio_Publico[[#This Row],[Muestra]],Estructura!$Y$4:$AB$483,4,0)</f>
        <v>M-00077</v>
      </c>
    </row>
    <row r="483" spans="1:27" ht="48" x14ac:dyDescent="0.3">
      <c r="A483" s="16">
        <f t="shared" si="7"/>
        <v>482</v>
      </c>
      <c r="B483" s="47" t="s">
        <v>15118</v>
      </c>
      <c r="C483" s="13" t="s">
        <v>622</v>
      </c>
      <c r="D483" s="13" t="s">
        <v>623</v>
      </c>
      <c r="E483" s="44">
        <v>13113</v>
      </c>
      <c r="F483" s="13" t="s">
        <v>688</v>
      </c>
      <c r="G483" s="23" t="s">
        <v>625</v>
      </c>
      <c r="H483" s="42" t="s">
        <v>458</v>
      </c>
      <c r="I483" s="28" t="s">
        <v>309</v>
      </c>
      <c r="J483" s="12" t="s">
        <v>393</v>
      </c>
      <c r="K483" s="28" t="s">
        <v>689</v>
      </c>
      <c r="L483" s="12" t="s">
        <v>627</v>
      </c>
      <c r="M483" s="12" t="s">
        <v>690</v>
      </c>
      <c r="N483" s="12" t="s">
        <v>629</v>
      </c>
      <c r="O483" s="26" t="s">
        <v>3165</v>
      </c>
      <c r="P483" s="26" t="s">
        <v>3166</v>
      </c>
      <c r="Q483" s="25" t="s">
        <v>646</v>
      </c>
      <c r="R483" s="26" t="s">
        <v>3167</v>
      </c>
      <c r="S483" s="15" t="s">
        <v>3168</v>
      </c>
      <c r="T483" s="52">
        <v>0</v>
      </c>
      <c r="U483" s="22" t="s">
        <v>3169</v>
      </c>
      <c r="V483" s="18" t="str">
        <f>+Sitio_Publico[[#This Row],[idcoleccion]]&amp;"-"&amp;Sitio_Publico[[#This Row],[id]]</f>
        <v>000-482</v>
      </c>
      <c r="W483" s="18">
        <f>+VLOOKUP(Sitio_Publico[[#This Row],[territorio]],Estructura!$AE$4:$AH$1067,4,0)</f>
        <v>30013113</v>
      </c>
      <c r="X483" s="18" t="str">
        <f>+VLOOKUP(Sitio_Publico[[#This Row],[tema]],Estructura!$G$4:$J$532,4,0)</f>
        <v>T-17</v>
      </c>
      <c r="Y483" s="18" t="str">
        <f>+VLOOKUP(Sitio_Publico[[#This Row],[contenido]],Estructura!$L$4:$O$473,4,0)</f>
        <v>C-7</v>
      </c>
      <c r="Z483" s="18" t="str">
        <f>+VLOOKUP(Sitio_Publico[[#This Row],[Filtro Integrado]],Estructura!$U$4:$W$529,3,0)</f>
        <v>FI-0</v>
      </c>
      <c r="AA483" s="18" t="str">
        <f>+VLOOKUP(Sitio_Publico[[#This Row],[Muestra]],Estructura!$Y$4:$AB$483,4,0)</f>
        <v>M-00068</v>
      </c>
    </row>
    <row r="484" spans="1:27" ht="48" x14ac:dyDescent="0.3">
      <c r="A484" s="16">
        <f t="shared" si="7"/>
        <v>483</v>
      </c>
      <c r="B484" s="47" t="s">
        <v>15118</v>
      </c>
      <c r="C484" s="13" t="s">
        <v>622</v>
      </c>
      <c r="D484" s="13" t="s">
        <v>623</v>
      </c>
      <c r="E484" s="44">
        <v>2102</v>
      </c>
      <c r="F484" s="13" t="s">
        <v>681</v>
      </c>
      <c r="G484" s="23" t="s">
        <v>625</v>
      </c>
      <c r="H484" s="42" t="s">
        <v>458</v>
      </c>
      <c r="I484" s="28" t="s">
        <v>33</v>
      </c>
      <c r="J484" s="12" t="s">
        <v>393</v>
      </c>
      <c r="K484" s="28" t="s">
        <v>793</v>
      </c>
      <c r="L484" s="12" t="s">
        <v>627</v>
      </c>
      <c r="M484" s="12" t="s">
        <v>794</v>
      </c>
      <c r="N484" s="12" t="s">
        <v>629</v>
      </c>
      <c r="O484" s="26" t="s">
        <v>3170</v>
      </c>
      <c r="P484" s="26" t="s">
        <v>3171</v>
      </c>
      <c r="Q484" s="25" t="s">
        <v>646</v>
      </c>
      <c r="R484" s="26" t="s">
        <v>3172</v>
      </c>
      <c r="S484" s="15" t="s">
        <v>3173</v>
      </c>
      <c r="T484" s="52">
        <v>0</v>
      </c>
      <c r="U484" s="22" t="s">
        <v>3174</v>
      </c>
      <c r="V484" s="18" t="str">
        <f>+Sitio_Publico[[#This Row],[idcoleccion]]&amp;"-"&amp;Sitio_Publico[[#This Row],[id]]</f>
        <v>000-483</v>
      </c>
      <c r="W484" s="18">
        <f>+VLOOKUP(Sitio_Publico[[#This Row],[territorio]],Estructura!$AE$4:$AH$1067,4,0)</f>
        <v>30002102</v>
      </c>
      <c r="X484" s="18" t="str">
        <f>+VLOOKUP(Sitio_Publico[[#This Row],[tema]],Estructura!$G$4:$J$532,4,0)</f>
        <v>T-16</v>
      </c>
      <c r="Y484" s="18" t="str">
        <f>+VLOOKUP(Sitio_Publico[[#This Row],[contenido]],Estructura!$L$4:$O$473,4,0)</f>
        <v>C-7</v>
      </c>
      <c r="Z484" s="18" t="str">
        <f>+VLOOKUP(Sitio_Publico[[#This Row],[Filtro Integrado]],Estructura!$U$4:$W$529,3,0)</f>
        <v>FI-0</v>
      </c>
      <c r="AA484" s="18" t="str">
        <f>+VLOOKUP(Sitio_Publico[[#This Row],[Muestra]],Estructura!$Y$4:$AB$483,4,0)</f>
        <v>M-00077</v>
      </c>
    </row>
    <row r="485" spans="1:27" ht="72" x14ac:dyDescent="0.3">
      <c r="A485" s="16">
        <f t="shared" si="7"/>
        <v>484</v>
      </c>
      <c r="B485" s="47" t="s">
        <v>15118</v>
      </c>
      <c r="C485" s="13" t="s">
        <v>622</v>
      </c>
      <c r="D485" s="13" t="s">
        <v>623</v>
      </c>
      <c r="E485" s="44">
        <v>5304</v>
      </c>
      <c r="F485" s="13" t="s">
        <v>624</v>
      </c>
      <c r="G485" s="23" t="s">
        <v>639</v>
      </c>
      <c r="H485" s="42" t="s">
        <v>458</v>
      </c>
      <c r="I485" s="28" t="s">
        <v>73</v>
      </c>
      <c r="J485" s="12" t="s">
        <v>393</v>
      </c>
      <c r="K485" s="28" t="s">
        <v>626</v>
      </c>
      <c r="L485" s="12" t="s">
        <v>652</v>
      </c>
      <c r="M485" s="12" t="s">
        <v>1170</v>
      </c>
      <c r="N485" s="12" t="s">
        <v>629</v>
      </c>
      <c r="O485" s="26" t="s">
        <v>3175</v>
      </c>
      <c r="P485" s="26" t="s">
        <v>3176</v>
      </c>
      <c r="Q485" s="25" t="s">
        <v>646</v>
      </c>
      <c r="R485" s="26" t="s">
        <v>3177</v>
      </c>
      <c r="S485" s="15" t="s">
        <v>3178</v>
      </c>
      <c r="T485" s="52">
        <v>0</v>
      </c>
      <c r="U485" s="22" t="s">
        <v>3179</v>
      </c>
      <c r="V485" s="18" t="str">
        <f>+Sitio_Publico[[#This Row],[idcoleccion]]&amp;"-"&amp;Sitio_Publico[[#This Row],[id]]</f>
        <v>000-484</v>
      </c>
      <c r="W485" s="18">
        <f>+VLOOKUP(Sitio_Publico[[#This Row],[territorio]],Estructura!$AE$4:$AH$1067,4,0)</f>
        <v>30005304</v>
      </c>
      <c r="X485" s="18" t="str">
        <f>+VLOOKUP(Sitio_Publico[[#This Row],[tema]],Estructura!$G$4:$J$532,4,0)</f>
        <v>T-13</v>
      </c>
      <c r="Y485" s="18" t="str">
        <f>+VLOOKUP(Sitio_Publico[[#This Row],[contenido]],Estructura!$L$4:$O$473,4,0)</f>
        <v>C-8</v>
      </c>
      <c r="Z485" s="18" t="str">
        <f>+VLOOKUP(Sitio_Publico[[#This Row],[Filtro Integrado]],Estructura!$U$4:$W$529,3,0)</f>
        <v>FI-0</v>
      </c>
      <c r="AA485" s="18" t="str">
        <f>+VLOOKUP(Sitio_Publico[[#This Row],[Muestra]],Estructura!$Y$4:$AB$483,4,0)</f>
        <v>M-00063</v>
      </c>
    </row>
    <row r="486" spans="1:27" ht="48" x14ac:dyDescent="0.3">
      <c r="A486" s="16">
        <f t="shared" si="7"/>
        <v>485</v>
      </c>
      <c r="B486" s="47" t="s">
        <v>15118</v>
      </c>
      <c r="C486" s="13" t="s">
        <v>622</v>
      </c>
      <c r="D486" s="13" t="s">
        <v>623</v>
      </c>
      <c r="E486" s="44">
        <v>9210</v>
      </c>
      <c r="F486" s="13" t="s">
        <v>688</v>
      </c>
      <c r="G486" s="23" t="s">
        <v>639</v>
      </c>
      <c r="H486" s="42" t="s">
        <v>458</v>
      </c>
      <c r="I486" s="28" t="s">
        <v>246</v>
      </c>
      <c r="J486" s="12" t="s">
        <v>393</v>
      </c>
      <c r="K486" s="28" t="s">
        <v>689</v>
      </c>
      <c r="L486" s="12" t="s">
        <v>652</v>
      </c>
      <c r="M486" s="12" t="s">
        <v>690</v>
      </c>
      <c r="N486" s="12" t="s">
        <v>629</v>
      </c>
      <c r="O486" s="26" t="s">
        <v>3180</v>
      </c>
      <c r="P486" s="26" t="s">
        <v>3181</v>
      </c>
      <c r="Q486" s="25" t="s">
        <v>646</v>
      </c>
      <c r="R486" s="26" t="s">
        <v>3182</v>
      </c>
      <c r="S486" s="15" t="s">
        <v>3183</v>
      </c>
      <c r="T486" s="52">
        <v>0</v>
      </c>
      <c r="U486" s="22" t="s">
        <v>3184</v>
      </c>
      <c r="V486" s="18" t="str">
        <f>+Sitio_Publico[[#This Row],[idcoleccion]]&amp;"-"&amp;Sitio_Publico[[#This Row],[id]]</f>
        <v>000-485</v>
      </c>
      <c r="W486" s="18">
        <f>+VLOOKUP(Sitio_Publico[[#This Row],[territorio]],Estructura!$AE$4:$AH$1067,4,0)</f>
        <v>30009210</v>
      </c>
      <c r="X486" s="18" t="str">
        <f>+VLOOKUP(Sitio_Publico[[#This Row],[tema]],Estructura!$G$4:$J$532,4,0)</f>
        <v>T-17</v>
      </c>
      <c r="Y486" s="18" t="str">
        <f>+VLOOKUP(Sitio_Publico[[#This Row],[contenido]],Estructura!$L$4:$O$473,4,0)</f>
        <v>C-8</v>
      </c>
      <c r="Z486" s="18" t="str">
        <f>+VLOOKUP(Sitio_Publico[[#This Row],[Filtro Integrado]],Estructura!$U$4:$W$529,3,0)</f>
        <v>FI-0</v>
      </c>
      <c r="AA486" s="18" t="str">
        <f>+VLOOKUP(Sitio_Publico[[#This Row],[Muestra]],Estructura!$Y$4:$AB$483,4,0)</f>
        <v>M-00068</v>
      </c>
    </row>
    <row r="487" spans="1:27" ht="48" x14ac:dyDescent="0.3">
      <c r="A487" s="16">
        <f t="shared" si="7"/>
        <v>486</v>
      </c>
      <c r="B487" s="47" t="s">
        <v>15118</v>
      </c>
      <c r="C487" s="13" t="s">
        <v>622</v>
      </c>
      <c r="D487" s="13" t="s">
        <v>623</v>
      </c>
      <c r="E487" s="44">
        <v>13127</v>
      </c>
      <c r="F487" s="13" t="s">
        <v>681</v>
      </c>
      <c r="G487" s="23" t="s">
        <v>625</v>
      </c>
      <c r="H487" s="42" t="s">
        <v>458</v>
      </c>
      <c r="I487" s="28" t="s">
        <v>16</v>
      </c>
      <c r="J487" s="12" t="s">
        <v>393</v>
      </c>
      <c r="K487" s="28" t="s">
        <v>793</v>
      </c>
      <c r="L487" s="12" t="s">
        <v>627</v>
      </c>
      <c r="M487" s="12" t="s">
        <v>794</v>
      </c>
      <c r="N487" s="12" t="s">
        <v>629</v>
      </c>
      <c r="O487" s="26" t="s">
        <v>3185</v>
      </c>
      <c r="P487" s="26" t="s">
        <v>3186</v>
      </c>
      <c r="Q487" s="25" t="s">
        <v>646</v>
      </c>
      <c r="R487" s="26" t="s">
        <v>3187</v>
      </c>
      <c r="S487" s="15" t="s">
        <v>3188</v>
      </c>
      <c r="T487" s="52">
        <v>0</v>
      </c>
      <c r="U487" s="22" t="s">
        <v>3189</v>
      </c>
      <c r="V487" s="18" t="str">
        <f>+Sitio_Publico[[#This Row],[idcoleccion]]&amp;"-"&amp;Sitio_Publico[[#This Row],[id]]</f>
        <v>000-486</v>
      </c>
      <c r="W487" s="18">
        <f>+VLOOKUP(Sitio_Publico[[#This Row],[territorio]],Estructura!$AE$4:$AH$1067,4,0)</f>
        <v>30013127</v>
      </c>
      <c r="X487" s="18" t="str">
        <f>+VLOOKUP(Sitio_Publico[[#This Row],[tema]],Estructura!$G$4:$J$532,4,0)</f>
        <v>T-16</v>
      </c>
      <c r="Y487" s="18" t="str">
        <f>+VLOOKUP(Sitio_Publico[[#This Row],[contenido]],Estructura!$L$4:$O$473,4,0)</f>
        <v>C-7</v>
      </c>
      <c r="Z487" s="18" t="str">
        <f>+VLOOKUP(Sitio_Publico[[#This Row],[Filtro Integrado]],Estructura!$U$4:$W$529,3,0)</f>
        <v>FI-0</v>
      </c>
      <c r="AA487" s="18" t="str">
        <f>+VLOOKUP(Sitio_Publico[[#This Row],[Muestra]],Estructura!$Y$4:$AB$483,4,0)</f>
        <v>M-00077</v>
      </c>
    </row>
    <row r="488" spans="1:27" ht="48" x14ac:dyDescent="0.3">
      <c r="A488" s="16">
        <f t="shared" si="7"/>
        <v>487</v>
      </c>
      <c r="B488" s="47" t="s">
        <v>15118</v>
      </c>
      <c r="C488" s="13" t="s">
        <v>622</v>
      </c>
      <c r="D488" s="13" t="s">
        <v>623</v>
      </c>
      <c r="E488" s="44">
        <v>7103</v>
      </c>
      <c r="F488" s="13" t="s">
        <v>681</v>
      </c>
      <c r="G488" s="23" t="s">
        <v>639</v>
      </c>
      <c r="H488" s="42" t="s">
        <v>458</v>
      </c>
      <c r="I488" s="28" t="s">
        <v>135</v>
      </c>
      <c r="J488" s="12" t="s">
        <v>393</v>
      </c>
      <c r="K488" s="28" t="s">
        <v>793</v>
      </c>
      <c r="L488" s="12" t="s">
        <v>652</v>
      </c>
      <c r="M488" s="12" t="s">
        <v>794</v>
      </c>
      <c r="N488" s="12" t="s">
        <v>629</v>
      </c>
      <c r="O488" s="26" t="s">
        <v>3190</v>
      </c>
      <c r="P488" s="26" t="s">
        <v>3191</v>
      </c>
      <c r="Q488" s="25" t="s">
        <v>646</v>
      </c>
      <c r="R488" s="26" t="s">
        <v>3192</v>
      </c>
      <c r="S488" s="15" t="s">
        <v>3193</v>
      </c>
      <c r="T488" s="52">
        <v>0</v>
      </c>
      <c r="U488" s="22" t="s">
        <v>3194</v>
      </c>
      <c r="V488" s="18" t="str">
        <f>+Sitio_Publico[[#This Row],[idcoleccion]]&amp;"-"&amp;Sitio_Publico[[#This Row],[id]]</f>
        <v>000-487</v>
      </c>
      <c r="W488" s="18">
        <f>+VLOOKUP(Sitio_Publico[[#This Row],[territorio]],Estructura!$AE$4:$AH$1067,4,0)</f>
        <v>30007103</v>
      </c>
      <c r="X488" s="18" t="str">
        <f>+VLOOKUP(Sitio_Publico[[#This Row],[tema]],Estructura!$G$4:$J$532,4,0)</f>
        <v>T-16</v>
      </c>
      <c r="Y488" s="18" t="str">
        <f>+VLOOKUP(Sitio_Publico[[#This Row],[contenido]],Estructura!$L$4:$O$473,4,0)</f>
        <v>C-8</v>
      </c>
      <c r="Z488" s="18" t="str">
        <f>+VLOOKUP(Sitio_Publico[[#This Row],[Filtro Integrado]],Estructura!$U$4:$W$529,3,0)</f>
        <v>FI-0</v>
      </c>
      <c r="AA488" s="18" t="str">
        <f>+VLOOKUP(Sitio_Publico[[#This Row],[Muestra]],Estructura!$Y$4:$AB$483,4,0)</f>
        <v>M-00077</v>
      </c>
    </row>
    <row r="489" spans="1:27" ht="48" x14ac:dyDescent="0.3">
      <c r="A489" s="16">
        <f t="shared" si="7"/>
        <v>488</v>
      </c>
      <c r="B489" s="47" t="s">
        <v>15118</v>
      </c>
      <c r="C489" s="13" t="s">
        <v>622</v>
      </c>
      <c r="D489" s="13" t="s">
        <v>623</v>
      </c>
      <c r="E489" s="44">
        <v>12101</v>
      </c>
      <c r="F489" s="13" t="s">
        <v>767</v>
      </c>
      <c r="G489" s="23" t="s">
        <v>639</v>
      </c>
      <c r="H489" s="42" t="s">
        <v>458</v>
      </c>
      <c r="I489" s="28" t="s">
        <v>287</v>
      </c>
      <c r="J489" s="12" t="s">
        <v>393</v>
      </c>
      <c r="K489" s="28" t="s">
        <v>857</v>
      </c>
      <c r="L489" s="12" t="s">
        <v>652</v>
      </c>
      <c r="M489" s="12" t="s">
        <v>704</v>
      </c>
      <c r="N489" s="12" t="s">
        <v>629</v>
      </c>
      <c r="O489" s="26" t="s">
        <v>3195</v>
      </c>
      <c r="P489" s="26" t="s">
        <v>3196</v>
      </c>
      <c r="Q489" s="25" t="s">
        <v>646</v>
      </c>
      <c r="R489" s="26" t="s">
        <v>3197</v>
      </c>
      <c r="S489" s="15" t="s">
        <v>3198</v>
      </c>
      <c r="T489" s="52">
        <v>0</v>
      </c>
      <c r="U489" s="22" t="s">
        <v>3199</v>
      </c>
      <c r="V489" s="18" t="str">
        <f>+Sitio_Publico[[#This Row],[idcoleccion]]&amp;"-"&amp;Sitio_Publico[[#This Row],[id]]</f>
        <v>000-488</v>
      </c>
      <c r="W489" s="18">
        <f>+VLOOKUP(Sitio_Publico[[#This Row],[territorio]],Estructura!$AE$4:$AH$1067,4,0)</f>
        <v>30012101</v>
      </c>
      <c r="X489" s="18" t="str">
        <f>+VLOOKUP(Sitio_Publico[[#This Row],[tema]],Estructura!$G$4:$J$532,4,0)</f>
        <v>T-19</v>
      </c>
      <c r="Y489" s="18" t="str">
        <f>+VLOOKUP(Sitio_Publico[[#This Row],[contenido]],Estructura!$L$4:$O$473,4,0)</f>
        <v>C-8</v>
      </c>
      <c r="Z489" s="18" t="str">
        <f>+VLOOKUP(Sitio_Publico[[#This Row],[Filtro Integrado]],Estructura!$U$4:$W$529,3,0)</f>
        <v>FI-0</v>
      </c>
      <c r="AA489" s="18" t="str">
        <f>+VLOOKUP(Sitio_Publico[[#This Row],[Muestra]],Estructura!$Y$4:$AB$483,4,0)</f>
        <v>M-00081</v>
      </c>
    </row>
    <row r="490" spans="1:27" ht="48" x14ac:dyDescent="0.3">
      <c r="A490" s="16">
        <f t="shared" si="7"/>
        <v>489</v>
      </c>
      <c r="B490" s="47" t="s">
        <v>15118</v>
      </c>
      <c r="C490" s="13" t="s">
        <v>622</v>
      </c>
      <c r="D490" s="13" t="s">
        <v>623</v>
      </c>
      <c r="E490" s="44">
        <v>8111</v>
      </c>
      <c r="F490" s="13" t="s">
        <v>767</v>
      </c>
      <c r="G490" s="23" t="s">
        <v>639</v>
      </c>
      <c r="H490" s="42" t="s">
        <v>458</v>
      </c>
      <c r="I490" s="28" t="s">
        <v>172</v>
      </c>
      <c r="J490" s="12" t="s">
        <v>393</v>
      </c>
      <c r="K490" s="28" t="s">
        <v>857</v>
      </c>
      <c r="L490" s="12" t="s">
        <v>652</v>
      </c>
      <c r="M490" s="12" t="s">
        <v>704</v>
      </c>
      <c r="N490" s="12" t="s">
        <v>629</v>
      </c>
      <c r="O490" s="26" t="s">
        <v>3200</v>
      </c>
      <c r="P490" s="26" t="s">
        <v>3201</v>
      </c>
      <c r="Q490" s="25" t="s">
        <v>646</v>
      </c>
      <c r="R490" s="26" t="s">
        <v>3202</v>
      </c>
      <c r="S490" s="15" t="s">
        <v>3203</v>
      </c>
      <c r="T490" s="52">
        <v>0</v>
      </c>
      <c r="U490" s="22" t="s">
        <v>3204</v>
      </c>
      <c r="V490" s="18" t="str">
        <f>+Sitio_Publico[[#This Row],[idcoleccion]]&amp;"-"&amp;Sitio_Publico[[#This Row],[id]]</f>
        <v>000-489</v>
      </c>
      <c r="W490" s="18">
        <f>+VLOOKUP(Sitio_Publico[[#This Row],[territorio]],Estructura!$AE$4:$AH$1067,4,0)</f>
        <v>30008111</v>
      </c>
      <c r="X490" s="18" t="str">
        <f>+VLOOKUP(Sitio_Publico[[#This Row],[tema]],Estructura!$G$4:$J$532,4,0)</f>
        <v>T-19</v>
      </c>
      <c r="Y490" s="18" t="str">
        <f>+VLOOKUP(Sitio_Publico[[#This Row],[contenido]],Estructura!$L$4:$O$473,4,0)</f>
        <v>C-8</v>
      </c>
      <c r="Z490" s="18" t="str">
        <f>+VLOOKUP(Sitio_Publico[[#This Row],[Filtro Integrado]],Estructura!$U$4:$W$529,3,0)</f>
        <v>FI-0</v>
      </c>
      <c r="AA490" s="18" t="str">
        <f>+VLOOKUP(Sitio_Publico[[#This Row],[Muestra]],Estructura!$Y$4:$AB$483,4,0)</f>
        <v>M-00081</v>
      </c>
    </row>
    <row r="491" spans="1:27" ht="48" x14ac:dyDescent="0.3">
      <c r="A491" s="16">
        <f t="shared" si="7"/>
        <v>490</v>
      </c>
      <c r="B491" s="47" t="s">
        <v>15118</v>
      </c>
      <c r="C491" s="13" t="s">
        <v>622</v>
      </c>
      <c r="D491" s="13" t="s">
        <v>623</v>
      </c>
      <c r="E491" s="44">
        <v>5402</v>
      </c>
      <c r="F491" s="13" t="s">
        <v>681</v>
      </c>
      <c r="G491" s="23" t="s">
        <v>625</v>
      </c>
      <c r="H491" s="42" t="s">
        <v>458</v>
      </c>
      <c r="I491" s="28" t="s">
        <v>75</v>
      </c>
      <c r="J491" s="12" t="s">
        <v>393</v>
      </c>
      <c r="K491" s="28" t="s">
        <v>682</v>
      </c>
      <c r="L491" s="12" t="s">
        <v>627</v>
      </c>
      <c r="M491" s="12" t="s">
        <v>628</v>
      </c>
      <c r="N491" s="12" t="s">
        <v>629</v>
      </c>
      <c r="O491" s="26" t="s">
        <v>3205</v>
      </c>
      <c r="P491" s="26" t="s">
        <v>3206</v>
      </c>
      <c r="Q491" s="25" t="s">
        <v>646</v>
      </c>
      <c r="R491" s="26" t="s">
        <v>3207</v>
      </c>
      <c r="S491" s="15" t="s">
        <v>3208</v>
      </c>
      <c r="T491" s="52">
        <v>0</v>
      </c>
      <c r="U491" s="22" t="s">
        <v>3209</v>
      </c>
      <c r="V491" s="18" t="str">
        <f>+Sitio_Publico[[#This Row],[idcoleccion]]&amp;"-"&amp;Sitio_Publico[[#This Row],[id]]</f>
        <v>000-490</v>
      </c>
      <c r="W491" s="18">
        <f>+VLOOKUP(Sitio_Publico[[#This Row],[territorio]],Estructura!$AE$4:$AH$1067,4,0)</f>
        <v>30005402</v>
      </c>
      <c r="X491" s="18" t="str">
        <f>+VLOOKUP(Sitio_Publico[[#This Row],[tema]],Estructura!$G$4:$J$532,4,0)</f>
        <v>T-16</v>
      </c>
      <c r="Y491" s="18" t="str">
        <f>+VLOOKUP(Sitio_Publico[[#This Row],[contenido]],Estructura!$L$4:$O$473,4,0)</f>
        <v>C-7</v>
      </c>
      <c r="Z491" s="18" t="str">
        <f>+VLOOKUP(Sitio_Publico[[#This Row],[Filtro Integrado]],Estructura!$U$4:$W$529,3,0)</f>
        <v>FI-0</v>
      </c>
      <c r="AA491" s="18" t="str">
        <f>+VLOOKUP(Sitio_Publico[[#This Row],[Muestra]],Estructura!$Y$4:$AB$483,4,0)</f>
        <v>M-00067</v>
      </c>
    </row>
    <row r="492" spans="1:27" ht="48" x14ac:dyDescent="0.3">
      <c r="A492" s="16">
        <f t="shared" si="7"/>
        <v>491</v>
      </c>
      <c r="B492" s="47" t="s">
        <v>15118</v>
      </c>
      <c r="C492" s="13" t="s">
        <v>622</v>
      </c>
      <c r="D492" s="13" t="s">
        <v>623</v>
      </c>
      <c r="E492" s="44">
        <v>14108</v>
      </c>
      <c r="F492" s="13" t="s">
        <v>688</v>
      </c>
      <c r="G492" s="23" t="s">
        <v>639</v>
      </c>
      <c r="H492" s="42" t="s">
        <v>458</v>
      </c>
      <c r="I492" s="28" t="s">
        <v>354</v>
      </c>
      <c r="J492" s="12" t="s">
        <v>393</v>
      </c>
      <c r="K492" s="28" t="s">
        <v>726</v>
      </c>
      <c r="L492" s="12" t="s">
        <v>652</v>
      </c>
      <c r="M492" s="12" t="s">
        <v>653</v>
      </c>
      <c r="N492" s="12" t="s">
        <v>629</v>
      </c>
      <c r="O492" s="26" t="s">
        <v>3210</v>
      </c>
      <c r="P492" s="26" t="s">
        <v>3211</v>
      </c>
      <c r="Q492" s="25" t="s">
        <v>646</v>
      </c>
      <c r="R492" s="26" t="s">
        <v>3212</v>
      </c>
      <c r="S492" s="15" t="s">
        <v>3213</v>
      </c>
      <c r="T492" s="52">
        <v>0</v>
      </c>
      <c r="U492" s="22" t="s">
        <v>3214</v>
      </c>
      <c r="V492" s="18" t="str">
        <f>+Sitio_Publico[[#This Row],[idcoleccion]]&amp;"-"&amp;Sitio_Publico[[#This Row],[id]]</f>
        <v>000-491</v>
      </c>
      <c r="W492" s="18">
        <f>+VLOOKUP(Sitio_Publico[[#This Row],[territorio]],Estructura!$AE$4:$AH$1067,4,0)</f>
        <v>30014108</v>
      </c>
      <c r="X492" s="18" t="str">
        <f>+VLOOKUP(Sitio_Publico[[#This Row],[tema]],Estructura!$G$4:$J$532,4,0)</f>
        <v>T-17</v>
      </c>
      <c r="Y492" s="18" t="str">
        <f>+VLOOKUP(Sitio_Publico[[#This Row],[contenido]],Estructura!$L$4:$O$473,4,0)</f>
        <v>C-8</v>
      </c>
      <c r="Z492" s="18" t="str">
        <f>+VLOOKUP(Sitio_Publico[[#This Row],[Filtro Integrado]],Estructura!$U$4:$W$529,3,0)</f>
        <v>FI-0</v>
      </c>
      <c r="AA492" s="18" t="str">
        <f>+VLOOKUP(Sitio_Publico[[#This Row],[Muestra]],Estructura!$Y$4:$AB$483,4,0)</f>
        <v>M-00071</v>
      </c>
    </row>
    <row r="493" spans="1:27" ht="48" x14ac:dyDescent="0.3">
      <c r="A493" s="16">
        <f t="shared" si="7"/>
        <v>492</v>
      </c>
      <c r="B493" s="47" t="s">
        <v>15118</v>
      </c>
      <c r="C493" s="13" t="s">
        <v>622</v>
      </c>
      <c r="D493" s="13" t="s">
        <v>623</v>
      </c>
      <c r="E493" s="44">
        <v>5102</v>
      </c>
      <c r="F493" s="13" t="s">
        <v>681</v>
      </c>
      <c r="G493" s="23" t="s">
        <v>639</v>
      </c>
      <c r="H493" s="42" t="s">
        <v>458</v>
      </c>
      <c r="I493" s="28" t="s">
        <v>63</v>
      </c>
      <c r="J493" s="12" t="s">
        <v>393</v>
      </c>
      <c r="K493" s="28" t="s">
        <v>682</v>
      </c>
      <c r="L493" s="12" t="s">
        <v>652</v>
      </c>
      <c r="M493" s="12" t="s">
        <v>653</v>
      </c>
      <c r="N493" s="12" t="s">
        <v>629</v>
      </c>
      <c r="O493" s="26" t="s">
        <v>3215</v>
      </c>
      <c r="P493" s="26" t="s">
        <v>3216</v>
      </c>
      <c r="Q493" s="25" t="s">
        <v>646</v>
      </c>
      <c r="R493" s="26" t="s">
        <v>3217</v>
      </c>
      <c r="S493" s="15" t="s">
        <v>3218</v>
      </c>
      <c r="T493" s="52">
        <v>0</v>
      </c>
      <c r="U493" s="22" t="s">
        <v>3219</v>
      </c>
      <c r="V493" s="18" t="str">
        <f>+Sitio_Publico[[#This Row],[idcoleccion]]&amp;"-"&amp;Sitio_Publico[[#This Row],[id]]</f>
        <v>000-492</v>
      </c>
      <c r="W493" s="18">
        <f>+VLOOKUP(Sitio_Publico[[#This Row],[territorio]],Estructura!$AE$4:$AH$1067,4,0)</f>
        <v>30005102</v>
      </c>
      <c r="X493" s="18" t="str">
        <f>+VLOOKUP(Sitio_Publico[[#This Row],[tema]],Estructura!$G$4:$J$532,4,0)</f>
        <v>T-16</v>
      </c>
      <c r="Y493" s="18" t="str">
        <f>+VLOOKUP(Sitio_Publico[[#This Row],[contenido]],Estructura!$L$4:$O$473,4,0)</f>
        <v>C-8</v>
      </c>
      <c r="Z493" s="18" t="str">
        <f>+VLOOKUP(Sitio_Publico[[#This Row],[Filtro Integrado]],Estructura!$U$4:$W$529,3,0)</f>
        <v>FI-0</v>
      </c>
      <c r="AA493" s="18" t="str">
        <f>+VLOOKUP(Sitio_Publico[[#This Row],[Muestra]],Estructura!$Y$4:$AB$483,4,0)</f>
        <v>M-00067</v>
      </c>
    </row>
    <row r="494" spans="1:27" ht="72" x14ac:dyDescent="0.3">
      <c r="A494" s="16">
        <f t="shared" si="7"/>
        <v>493</v>
      </c>
      <c r="B494" s="47" t="s">
        <v>15118</v>
      </c>
      <c r="C494" s="13" t="s">
        <v>622</v>
      </c>
      <c r="D494" s="13" t="s">
        <v>623</v>
      </c>
      <c r="E494" s="44">
        <v>13127</v>
      </c>
      <c r="F494" s="13" t="s">
        <v>624</v>
      </c>
      <c r="G494" s="23" t="s">
        <v>639</v>
      </c>
      <c r="H494" s="42" t="s">
        <v>458</v>
      </c>
      <c r="I494" s="28" t="s">
        <v>16</v>
      </c>
      <c r="J494" s="12" t="s">
        <v>393</v>
      </c>
      <c r="K494" s="28" t="s">
        <v>626</v>
      </c>
      <c r="L494" s="12" t="s">
        <v>652</v>
      </c>
      <c r="M494" s="12" t="s">
        <v>1170</v>
      </c>
      <c r="N494" s="12" t="s">
        <v>629</v>
      </c>
      <c r="O494" s="26" t="s">
        <v>3220</v>
      </c>
      <c r="P494" s="26" t="s">
        <v>3221</v>
      </c>
      <c r="Q494" s="25" t="s">
        <v>646</v>
      </c>
      <c r="R494" s="26" t="s">
        <v>3222</v>
      </c>
      <c r="S494" s="15" t="s">
        <v>3223</v>
      </c>
      <c r="T494" s="52">
        <v>0</v>
      </c>
      <c r="U494" s="22" t="s">
        <v>3224</v>
      </c>
      <c r="V494" s="18" t="str">
        <f>+Sitio_Publico[[#This Row],[idcoleccion]]&amp;"-"&amp;Sitio_Publico[[#This Row],[id]]</f>
        <v>000-493</v>
      </c>
      <c r="W494" s="18">
        <f>+VLOOKUP(Sitio_Publico[[#This Row],[territorio]],Estructura!$AE$4:$AH$1067,4,0)</f>
        <v>30013127</v>
      </c>
      <c r="X494" s="18" t="str">
        <f>+VLOOKUP(Sitio_Publico[[#This Row],[tema]],Estructura!$G$4:$J$532,4,0)</f>
        <v>T-13</v>
      </c>
      <c r="Y494" s="18" t="str">
        <f>+VLOOKUP(Sitio_Publico[[#This Row],[contenido]],Estructura!$L$4:$O$473,4,0)</f>
        <v>C-8</v>
      </c>
      <c r="Z494" s="18" t="str">
        <f>+VLOOKUP(Sitio_Publico[[#This Row],[Filtro Integrado]],Estructura!$U$4:$W$529,3,0)</f>
        <v>FI-0</v>
      </c>
      <c r="AA494" s="18" t="str">
        <f>+VLOOKUP(Sitio_Publico[[#This Row],[Muestra]],Estructura!$Y$4:$AB$483,4,0)</f>
        <v>M-00063</v>
      </c>
    </row>
    <row r="495" spans="1:27" ht="40.799999999999997" x14ac:dyDescent="0.3">
      <c r="A495" s="16">
        <f t="shared" si="7"/>
        <v>494</v>
      </c>
      <c r="B495" s="47" t="s">
        <v>15118</v>
      </c>
      <c r="C495" s="13" t="s">
        <v>637</v>
      </c>
      <c r="D495" s="13" t="s">
        <v>623</v>
      </c>
      <c r="E495" s="44">
        <v>8</v>
      </c>
      <c r="F495" s="13" t="s">
        <v>638</v>
      </c>
      <c r="G495" s="23" t="s">
        <v>639</v>
      </c>
      <c r="H495" s="42" t="s">
        <v>457</v>
      </c>
      <c r="I495" s="28" t="s">
        <v>371</v>
      </c>
      <c r="J495" s="12" t="s">
        <v>393</v>
      </c>
      <c r="K495" s="28" t="s">
        <v>1660</v>
      </c>
      <c r="L495" s="12" t="s">
        <v>641</v>
      </c>
      <c r="M495" s="12" t="s">
        <v>628</v>
      </c>
      <c r="N495" s="12" t="s">
        <v>643</v>
      </c>
      <c r="O495" s="26" t="s">
        <v>2673</v>
      </c>
      <c r="P495" s="26" t="s">
        <v>2674</v>
      </c>
      <c r="Q495" s="25" t="s">
        <v>646</v>
      </c>
      <c r="R495" s="26" t="s">
        <v>2675</v>
      </c>
      <c r="S495" s="15" t="s">
        <v>2676</v>
      </c>
      <c r="T495" s="52">
        <v>0</v>
      </c>
      <c r="U495" s="22" t="s">
        <v>2677</v>
      </c>
      <c r="V495" s="18" t="str">
        <f>+Sitio_Publico[[#This Row],[idcoleccion]]&amp;"-"&amp;Sitio_Publico[[#This Row],[id]]</f>
        <v>000-494</v>
      </c>
      <c r="W495" s="18">
        <f>+VLOOKUP(Sitio_Publico[[#This Row],[territorio]],Estructura!$AE$4:$AH$1067,4,0)</f>
        <v>20000008</v>
      </c>
      <c r="X495" s="18" t="str">
        <f>+VLOOKUP(Sitio_Publico[[#This Row],[tema]],Estructura!$G$4:$J$532,4,0)</f>
        <v>T-14</v>
      </c>
      <c r="Y495" s="18" t="str">
        <f>+VLOOKUP(Sitio_Publico[[#This Row],[contenido]],Estructura!$L$4:$O$473,4,0)</f>
        <v>C-8</v>
      </c>
      <c r="Z495" s="18" t="str">
        <f>+VLOOKUP(Sitio_Publico[[#This Row],[Filtro Integrado]],Estructura!$U$4:$W$529,3,0)</f>
        <v>FI-0</v>
      </c>
      <c r="AA495" s="18" t="str">
        <f>+VLOOKUP(Sitio_Publico[[#This Row],[Muestra]],Estructura!$Y$4:$AB$483,4,0)</f>
        <v>M-00099</v>
      </c>
    </row>
    <row r="496" spans="1:27" ht="40.799999999999997" x14ac:dyDescent="0.3">
      <c r="A496" s="16">
        <f t="shared" si="7"/>
        <v>495</v>
      </c>
      <c r="B496" s="47" t="s">
        <v>15118</v>
      </c>
      <c r="C496" s="13" t="s">
        <v>622</v>
      </c>
      <c r="D496" s="13" t="s">
        <v>623</v>
      </c>
      <c r="E496" s="44">
        <v>1</v>
      </c>
      <c r="F496" s="13" t="s">
        <v>466</v>
      </c>
      <c r="G496" s="23" t="s">
        <v>625</v>
      </c>
      <c r="H496" s="42" t="s">
        <v>457</v>
      </c>
      <c r="I496" s="28" t="s">
        <v>364</v>
      </c>
      <c r="J496" s="12" t="s">
        <v>393</v>
      </c>
      <c r="K496" s="28" t="s">
        <v>1853</v>
      </c>
      <c r="L496" s="12" t="s">
        <v>1854</v>
      </c>
      <c r="M496" s="12" t="s">
        <v>713</v>
      </c>
      <c r="N496" s="12" t="s">
        <v>1855</v>
      </c>
      <c r="O496" s="26" t="s">
        <v>3225</v>
      </c>
      <c r="P496" s="26" t="s">
        <v>3226</v>
      </c>
      <c r="Q496" s="25" t="s">
        <v>646</v>
      </c>
      <c r="R496" s="26" t="s">
        <v>3227</v>
      </c>
      <c r="S496" s="15" t="s">
        <v>3228</v>
      </c>
      <c r="T496" s="52">
        <v>0</v>
      </c>
      <c r="U496" s="22" t="s">
        <v>3229</v>
      </c>
      <c r="V496" s="18" t="str">
        <f>+Sitio_Publico[[#This Row],[idcoleccion]]&amp;"-"&amp;Sitio_Publico[[#This Row],[id]]</f>
        <v>000-495</v>
      </c>
      <c r="W496" s="18">
        <f>+VLOOKUP(Sitio_Publico[[#This Row],[territorio]],Estructura!$AE$4:$AH$1067,4,0)</f>
        <v>20000001</v>
      </c>
      <c r="X496" s="18" t="str">
        <f>+VLOOKUP(Sitio_Publico[[#This Row],[tema]],Estructura!$G$4:$J$532,4,0)</f>
        <v>T-18</v>
      </c>
      <c r="Y496" s="18" t="str">
        <f>+VLOOKUP(Sitio_Publico[[#This Row],[contenido]],Estructura!$L$4:$O$473,4,0)</f>
        <v>C-7</v>
      </c>
      <c r="Z496" s="18" t="str">
        <f>+VLOOKUP(Sitio_Publico[[#This Row],[Filtro Integrado]],Estructura!$U$4:$W$529,3,0)</f>
        <v>FI-0</v>
      </c>
      <c r="AA496" s="18" t="str">
        <f>+VLOOKUP(Sitio_Publico[[#This Row],[Muestra]],Estructura!$Y$4:$AB$483,4,0)</f>
        <v>M-000101</v>
      </c>
    </row>
    <row r="497" spans="1:27" ht="36" x14ac:dyDescent="0.3">
      <c r="A497" s="16">
        <f t="shared" si="7"/>
        <v>496</v>
      </c>
      <c r="B497" s="47" t="s">
        <v>15118</v>
      </c>
      <c r="C497" s="13" t="s">
        <v>637</v>
      </c>
      <c r="D497" s="13" t="s">
        <v>623</v>
      </c>
      <c r="E497" s="44">
        <v>16</v>
      </c>
      <c r="F497" s="13" t="s">
        <v>1608</v>
      </c>
      <c r="G497" s="23" t="s">
        <v>1609</v>
      </c>
      <c r="H497" s="42" t="s">
        <v>457</v>
      </c>
      <c r="I497" s="28" t="s">
        <v>379</v>
      </c>
      <c r="J497" s="12" t="s">
        <v>393</v>
      </c>
      <c r="K497" s="28" t="s">
        <v>1610</v>
      </c>
      <c r="L497" s="12" t="s">
        <v>1611</v>
      </c>
      <c r="M497" s="12" t="s">
        <v>1612</v>
      </c>
      <c r="N497" s="12" t="s">
        <v>1613</v>
      </c>
      <c r="O497" s="26" t="s">
        <v>3230</v>
      </c>
      <c r="P497" s="26" t="s">
        <v>3231</v>
      </c>
      <c r="Q497" s="25" t="s">
        <v>632</v>
      </c>
      <c r="R497" s="26" t="s">
        <v>3232</v>
      </c>
      <c r="S497" s="15" t="s">
        <v>3233</v>
      </c>
      <c r="T497" s="52">
        <v>0</v>
      </c>
      <c r="U497" s="22" t="s">
        <v>3234</v>
      </c>
      <c r="V497" s="18" t="str">
        <f>+Sitio_Publico[[#This Row],[idcoleccion]]&amp;"-"&amp;Sitio_Publico[[#This Row],[id]]</f>
        <v>000-496</v>
      </c>
      <c r="W497" s="18">
        <f>+VLOOKUP(Sitio_Publico[[#This Row],[territorio]],Estructura!$AE$4:$AH$1067,4,0)</f>
        <v>20000016</v>
      </c>
      <c r="X497" s="18" t="str">
        <f>+VLOOKUP(Sitio_Publico[[#This Row],[tema]],Estructura!$G$4:$J$532,4,0)</f>
        <v>T-25</v>
      </c>
      <c r="Y497" s="18" t="str">
        <f>+VLOOKUP(Sitio_Publico[[#This Row],[contenido]],Estructura!$L$4:$O$473,4,0)</f>
        <v>C-13</v>
      </c>
      <c r="Z497" s="18" t="str">
        <f>+VLOOKUP(Sitio_Publico[[#This Row],[Filtro Integrado]],Estructura!$U$4:$W$529,3,0)</f>
        <v>FI-0</v>
      </c>
      <c r="AA497" s="18" t="str">
        <f>+VLOOKUP(Sitio_Publico[[#This Row],[Muestra]],Estructura!$Y$4:$AB$483,4,0)</f>
        <v>M-00097</v>
      </c>
    </row>
    <row r="498" spans="1:27" ht="48" x14ac:dyDescent="0.3">
      <c r="A498" s="16">
        <f t="shared" si="7"/>
        <v>497</v>
      </c>
      <c r="B498" s="47" t="s">
        <v>15118</v>
      </c>
      <c r="C498" s="13" t="s">
        <v>622</v>
      </c>
      <c r="D498" s="13" t="s">
        <v>623</v>
      </c>
      <c r="E498" s="44">
        <v>9107</v>
      </c>
      <c r="F498" s="13" t="s">
        <v>688</v>
      </c>
      <c r="G498" s="23" t="s">
        <v>625</v>
      </c>
      <c r="H498" s="42" t="s">
        <v>458</v>
      </c>
      <c r="I498" s="28" t="s">
        <v>222</v>
      </c>
      <c r="J498" s="12" t="s">
        <v>393</v>
      </c>
      <c r="K498" s="28" t="s">
        <v>689</v>
      </c>
      <c r="L498" s="12" t="s">
        <v>627</v>
      </c>
      <c r="M498" s="12" t="s">
        <v>690</v>
      </c>
      <c r="N498" s="12" t="s">
        <v>629</v>
      </c>
      <c r="O498" s="26" t="s">
        <v>3235</v>
      </c>
      <c r="P498" s="26" t="s">
        <v>3236</v>
      </c>
      <c r="Q498" s="25" t="s">
        <v>646</v>
      </c>
      <c r="R498" s="26" t="s">
        <v>3237</v>
      </c>
      <c r="S498" s="15" t="s">
        <v>3238</v>
      </c>
      <c r="T498" s="52">
        <v>0</v>
      </c>
      <c r="U498" s="22" t="s">
        <v>3239</v>
      </c>
      <c r="V498" s="18" t="str">
        <f>+Sitio_Publico[[#This Row],[idcoleccion]]&amp;"-"&amp;Sitio_Publico[[#This Row],[id]]</f>
        <v>000-497</v>
      </c>
      <c r="W498" s="18">
        <f>+VLOOKUP(Sitio_Publico[[#This Row],[territorio]],Estructura!$AE$4:$AH$1067,4,0)</f>
        <v>30009107</v>
      </c>
      <c r="X498" s="18" t="str">
        <f>+VLOOKUP(Sitio_Publico[[#This Row],[tema]],Estructura!$G$4:$J$532,4,0)</f>
        <v>T-17</v>
      </c>
      <c r="Y498" s="18" t="str">
        <f>+VLOOKUP(Sitio_Publico[[#This Row],[contenido]],Estructura!$L$4:$O$473,4,0)</f>
        <v>C-7</v>
      </c>
      <c r="Z498" s="18" t="str">
        <f>+VLOOKUP(Sitio_Publico[[#This Row],[Filtro Integrado]],Estructura!$U$4:$W$529,3,0)</f>
        <v>FI-0</v>
      </c>
      <c r="AA498" s="18" t="str">
        <f>+VLOOKUP(Sitio_Publico[[#This Row],[Muestra]],Estructura!$Y$4:$AB$483,4,0)</f>
        <v>M-00068</v>
      </c>
    </row>
    <row r="499" spans="1:27" ht="48" x14ac:dyDescent="0.3">
      <c r="A499" s="16">
        <f t="shared" si="7"/>
        <v>498</v>
      </c>
      <c r="B499" s="47" t="s">
        <v>15118</v>
      </c>
      <c r="C499" s="13" t="s">
        <v>622</v>
      </c>
      <c r="D499" s="13" t="s">
        <v>623</v>
      </c>
      <c r="E499" s="44">
        <v>13302</v>
      </c>
      <c r="F499" s="13" t="s">
        <v>688</v>
      </c>
      <c r="G499" s="23" t="s">
        <v>639</v>
      </c>
      <c r="H499" s="42" t="s">
        <v>458</v>
      </c>
      <c r="I499" s="28" t="s">
        <v>332</v>
      </c>
      <c r="J499" s="12" t="s">
        <v>393</v>
      </c>
      <c r="K499" s="28" t="s">
        <v>726</v>
      </c>
      <c r="L499" s="12" t="s">
        <v>652</v>
      </c>
      <c r="M499" s="12" t="s">
        <v>653</v>
      </c>
      <c r="N499" s="12" t="s">
        <v>629</v>
      </c>
      <c r="O499" s="26" t="s">
        <v>3240</v>
      </c>
      <c r="P499" s="26" t="s">
        <v>3241</v>
      </c>
      <c r="Q499" s="25" t="s">
        <v>646</v>
      </c>
      <c r="R499" s="26" t="s">
        <v>3242</v>
      </c>
      <c r="S499" s="15" t="s">
        <v>3243</v>
      </c>
      <c r="T499" s="52">
        <v>0</v>
      </c>
      <c r="U499" s="22" t="s">
        <v>3244</v>
      </c>
      <c r="V499" s="18" t="str">
        <f>+Sitio_Publico[[#This Row],[idcoleccion]]&amp;"-"&amp;Sitio_Publico[[#This Row],[id]]</f>
        <v>000-498</v>
      </c>
      <c r="W499" s="18">
        <f>+VLOOKUP(Sitio_Publico[[#This Row],[territorio]],Estructura!$AE$4:$AH$1067,4,0)</f>
        <v>30013302</v>
      </c>
      <c r="X499" s="18" t="str">
        <f>+VLOOKUP(Sitio_Publico[[#This Row],[tema]],Estructura!$G$4:$J$532,4,0)</f>
        <v>T-17</v>
      </c>
      <c r="Y499" s="18" t="str">
        <f>+VLOOKUP(Sitio_Publico[[#This Row],[contenido]],Estructura!$L$4:$O$473,4,0)</f>
        <v>C-8</v>
      </c>
      <c r="Z499" s="18" t="str">
        <f>+VLOOKUP(Sitio_Publico[[#This Row],[Filtro Integrado]],Estructura!$U$4:$W$529,3,0)</f>
        <v>FI-0</v>
      </c>
      <c r="AA499" s="18" t="str">
        <f>+VLOOKUP(Sitio_Publico[[#This Row],[Muestra]],Estructura!$Y$4:$AB$483,4,0)</f>
        <v>M-00071</v>
      </c>
    </row>
    <row r="500" spans="1:27" ht="48" x14ac:dyDescent="0.3">
      <c r="A500" s="16">
        <f t="shared" si="7"/>
        <v>499</v>
      </c>
      <c r="B500" s="47" t="s">
        <v>15118</v>
      </c>
      <c r="C500" s="13" t="s">
        <v>622</v>
      </c>
      <c r="D500" s="13" t="s">
        <v>623</v>
      </c>
      <c r="E500" s="44">
        <v>11401</v>
      </c>
      <c r="F500" s="13" t="s">
        <v>681</v>
      </c>
      <c r="G500" s="23" t="s">
        <v>639</v>
      </c>
      <c r="H500" s="42" t="s">
        <v>458</v>
      </c>
      <c r="I500" s="28" t="s">
        <v>285</v>
      </c>
      <c r="J500" s="12" t="s">
        <v>393</v>
      </c>
      <c r="K500" s="28" t="s">
        <v>793</v>
      </c>
      <c r="L500" s="12" t="s">
        <v>652</v>
      </c>
      <c r="M500" s="12" t="s">
        <v>794</v>
      </c>
      <c r="N500" s="12" t="s">
        <v>629</v>
      </c>
      <c r="O500" s="26" t="s">
        <v>3245</v>
      </c>
      <c r="P500" s="26" t="s">
        <v>3246</v>
      </c>
      <c r="Q500" s="25" t="s">
        <v>646</v>
      </c>
      <c r="R500" s="26" t="s">
        <v>3247</v>
      </c>
      <c r="S500" s="15" t="s">
        <v>3248</v>
      </c>
      <c r="T500" s="52">
        <v>0</v>
      </c>
      <c r="U500" s="22" t="s">
        <v>3249</v>
      </c>
      <c r="V500" s="18" t="str">
        <f>+Sitio_Publico[[#This Row],[idcoleccion]]&amp;"-"&amp;Sitio_Publico[[#This Row],[id]]</f>
        <v>000-499</v>
      </c>
      <c r="W500" s="18">
        <f>+VLOOKUP(Sitio_Publico[[#This Row],[territorio]],Estructura!$AE$4:$AH$1067,4,0)</f>
        <v>30011401</v>
      </c>
      <c r="X500" s="18" t="str">
        <f>+VLOOKUP(Sitio_Publico[[#This Row],[tema]],Estructura!$G$4:$J$532,4,0)</f>
        <v>T-16</v>
      </c>
      <c r="Y500" s="18" t="str">
        <f>+VLOOKUP(Sitio_Publico[[#This Row],[contenido]],Estructura!$L$4:$O$473,4,0)</f>
        <v>C-8</v>
      </c>
      <c r="Z500" s="18" t="str">
        <f>+VLOOKUP(Sitio_Publico[[#This Row],[Filtro Integrado]],Estructura!$U$4:$W$529,3,0)</f>
        <v>FI-0</v>
      </c>
      <c r="AA500" s="18" t="str">
        <f>+VLOOKUP(Sitio_Publico[[#This Row],[Muestra]],Estructura!$Y$4:$AB$483,4,0)</f>
        <v>M-00077</v>
      </c>
    </row>
    <row r="501" spans="1:27" ht="48" x14ac:dyDescent="0.3">
      <c r="A501" s="16">
        <f t="shared" si="7"/>
        <v>500</v>
      </c>
      <c r="B501" s="47" t="s">
        <v>15118</v>
      </c>
      <c r="C501" s="13" t="s">
        <v>622</v>
      </c>
      <c r="D501" s="13" t="s">
        <v>623</v>
      </c>
      <c r="E501" s="44">
        <v>8301</v>
      </c>
      <c r="F501" s="13" t="s">
        <v>666</v>
      </c>
      <c r="G501" s="23" t="s">
        <v>639</v>
      </c>
      <c r="H501" s="42" t="s">
        <v>458</v>
      </c>
      <c r="I501" s="28" t="s">
        <v>181</v>
      </c>
      <c r="J501" s="12" t="s">
        <v>393</v>
      </c>
      <c r="K501" s="28" t="s">
        <v>667</v>
      </c>
      <c r="L501" s="12" t="s">
        <v>652</v>
      </c>
      <c r="M501" s="12" t="s">
        <v>668</v>
      </c>
      <c r="N501" s="12" t="s">
        <v>629</v>
      </c>
      <c r="O501" s="26" t="s">
        <v>3250</v>
      </c>
      <c r="P501" s="26" t="s">
        <v>3251</v>
      </c>
      <c r="Q501" s="25" t="s">
        <v>646</v>
      </c>
      <c r="R501" s="26" t="s">
        <v>3252</v>
      </c>
      <c r="S501" s="15" t="s">
        <v>3253</v>
      </c>
      <c r="T501" s="52">
        <v>0</v>
      </c>
      <c r="U501" s="22" t="s">
        <v>3254</v>
      </c>
      <c r="V501" s="18" t="str">
        <f>+Sitio_Publico[[#This Row],[idcoleccion]]&amp;"-"&amp;Sitio_Publico[[#This Row],[id]]</f>
        <v>000-500</v>
      </c>
      <c r="W501" s="18">
        <f>+VLOOKUP(Sitio_Publico[[#This Row],[territorio]],Estructura!$AE$4:$AH$1067,4,0)</f>
        <v>30008301</v>
      </c>
      <c r="X501" s="18" t="str">
        <f>+VLOOKUP(Sitio_Publico[[#This Row],[tema]],Estructura!$G$4:$J$532,4,0)</f>
        <v>T-15</v>
      </c>
      <c r="Y501" s="18" t="str">
        <f>+VLOOKUP(Sitio_Publico[[#This Row],[contenido]],Estructura!$L$4:$O$473,4,0)</f>
        <v>C-8</v>
      </c>
      <c r="Z501" s="18" t="str">
        <f>+VLOOKUP(Sitio_Publico[[#This Row],[Filtro Integrado]],Estructura!$U$4:$W$529,3,0)</f>
        <v>FI-0</v>
      </c>
      <c r="AA501" s="18" t="str">
        <f>+VLOOKUP(Sitio_Publico[[#This Row],[Muestra]],Estructura!$Y$4:$AB$483,4,0)</f>
        <v>M-00066</v>
      </c>
    </row>
    <row r="502" spans="1:27" ht="48" x14ac:dyDescent="0.3">
      <c r="A502" s="16">
        <f t="shared" si="7"/>
        <v>501</v>
      </c>
      <c r="B502" s="47" t="s">
        <v>15118</v>
      </c>
      <c r="C502" s="13" t="s">
        <v>622</v>
      </c>
      <c r="D502" s="13" t="s">
        <v>623</v>
      </c>
      <c r="E502" s="44">
        <v>9105</v>
      </c>
      <c r="F502" s="13" t="s">
        <v>767</v>
      </c>
      <c r="G502" s="23" t="s">
        <v>639</v>
      </c>
      <c r="H502" s="42" t="s">
        <v>458</v>
      </c>
      <c r="I502" s="28" t="s">
        <v>220</v>
      </c>
      <c r="J502" s="12" t="s">
        <v>393</v>
      </c>
      <c r="K502" s="28" t="s">
        <v>780</v>
      </c>
      <c r="L502" s="12" t="s">
        <v>652</v>
      </c>
      <c r="M502" s="12" t="s">
        <v>781</v>
      </c>
      <c r="N502" s="12" t="s">
        <v>629</v>
      </c>
      <c r="O502" s="26" t="s">
        <v>3255</v>
      </c>
      <c r="P502" s="26" t="s">
        <v>3256</v>
      </c>
      <c r="Q502" s="25" t="s">
        <v>646</v>
      </c>
      <c r="R502" s="26" t="s">
        <v>3257</v>
      </c>
      <c r="S502" s="15" t="s">
        <v>3258</v>
      </c>
      <c r="T502" s="52">
        <v>0</v>
      </c>
      <c r="U502" s="22" t="s">
        <v>3259</v>
      </c>
      <c r="V502" s="18" t="str">
        <f>+Sitio_Publico[[#This Row],[idcoleccion]]&amp;"-"&amp;Sitio_Publico[[#This Row],[id]]</f>
        <v>000-501</v>
      </c>
      <c r="W502" s="18">
        <f>+VLOOKUP(Sitio_Publico[[#This Row],[territorio]],Estructura!$AE$4:$AH$1067,4,0)</f>
        <v>30009105</v>
      </c>
      <c r="X502" s="18" t="str">
        <f>+VLOOKUP(Sitio_Publico[[#This Row],[tema]],Estructura!$G$4:$J$532,4,0)</f>
        <v>T-19</v>
      </c>
      <c r="Y502" s="18" t="str">
        <f>+VLOOKUP(Sitio_Publico[[#This Row],[contenido]],Estructura!$L$4:$O$473,4,0)</f>
        <v>C-8</v>
      </c>
      <c r="Z502" s="18" t="str">
        <f>+VLOOKUP(Sitio_Publico[[#This Row],[Filtro Integrado]],Estructura!$U$4:$W$529,3,0)</f>
        <v>FI-0</v>
      </c>
      <c r="AA502" s="18" t="str">
        <f>+VLOOKUP(Sitio_Publico[[#This Row],[Muestra]],Estructura!$Y$4:$AB$483,4,0)</f>
        <v>M-00076</v>
      </c>
    </row>
    <row r="503" spans="1:27" ht="48" x14ac:dyDescent="0.3">
      <c r="A503" s="16">
        <f t="shared" si="7"/>
        <v>502</v>
      </c>
      <c r="B503" s="47" t="s">
        <v>15118</v>
      </c>
      <c r="C503" s="13" t="s">
        <v>622</v>
      </c>
      <c r="D503" s="13" t="s">
        <v>623</v>
      </c>
      <c r="E503" s="44">
        <v>7301</v>
      </c>
      <c r="F503" s="13" t="s">
        <v>767</v>
      </c>
      <c r="G503" s="23" t="s">
        <v>625</v>
      </c>
      <c r="H503" s="42" t="s">
        <v>458</v>
      </c>
      <c r="I503" s="28" t="s">
        <v>145</v>
      </c>
      <c r="J503" s="12" t="s">
        <v>393</v>
      </c>
      <c r="K503" s="28" t="s">
        <v>780</v>
      </c>
      <c r="L503" s="12" t="s">
        <v>627</v>
      </c>
      <c r="M503" s="12" t="s">
        <v>781</v>
      </c>
      <c r="N503" s="12" t="s">
        <v>629</v>
      </c>
      <c r="O503" s="26" t="s">
        <v>3260</v>
      </c>
      <c r="P503" s="26" t="s">
        <v>3261</v>
      </c>
      <c r="Q503" s="25" t="s">
        <v>646</v>
      </c>
      <c r="R503" s="26" t="s">
        <v>3262</v>
      </c>
      <c r="S503" s="15" t="s">
        <v>3263</v>
      </c>
      <c r="T503" s="52">
        <v>0</v>
      </c>
      <c r="U503" s="22" t="s">
        <v>3264</v>
      </c>
      <c r="V503" s="18" t="str">
        <f>+Sitio_Publico[[#This Row],[idcoleccion]]&amp;"-"&amp;Sitio_Publico[[#This Row],[id]]</f>
        <v>000-502</v>
      </c>
      <c r="W503" s="18">
        <f>+VLOOKUP(Sitio_Publico[[#This Row],[territorio]],Estructura!$AE$4:$AH$1067,4,0)</f>
        <v>30007301</v>
      </c>
      <c r="X503" s="18" t="str">
        <f>+VLOOKUP(Sitio_Publico[[#This Row],[tema]],Estructura!$G$4:$J$532,4,0)</f>
        <v>T-19</v>
      </c>
      <c r="Y503" s="18" t="str">
        <f>+VLOOKUP(Sitio_Publico[[#This Row],[contenido]],Estructura!$L$4:$O$473,4,0)</f>
        <v>C-7</v>
      </c>
      <c r="Z503" s="18" t="str">
        <f>+VLOOKUP(Sitio_Publico[[#This Row],[Filtro Integrado]],Estructura!$U$4:$W$529,3,0)</f>
        <v>FI-0</v>
      </c>
      <c r="AA503" s="18" t="str">
        <f>+VLOOKUP(Sitio_Publico[[#This Row],[Muestra]],Estructura!$Y$4:$AB$483,4,0)</f>
        <v>M-00076</v>
      </c>
    </row>
    <row r="504" spans="1:27" ht="48" x14ac:dyDescent="0.3">
      <c r="A504" s="16">
        <f t="shared" si="7"/>
        <v>503</v>
      </c>
      <c r="B504" s="47" t="s">
        <v>15118</v>
      </c>
      <c r="C504" s="13" t="s">
        <v>622</v>
      </c>
      <c r="D504" s="13" t="s">
        <v>623</v>
      </c>
      <c r="E504" s="44">
        <v>1401</v>
      </c>
      <c r="F504" s="13" t="s">
        <v>767</v>
      </c>
      <c r="G504" s="23" t="s">
        <v>639</v>
      </c>
      <c r="H504" s="42" t="s">
        <v>458</v>
      </c>
      <c r="I504" s="28" t="s">
        <v>28</v>
      </c>
      <c r="J504" s="12" t="s">
        <v>393</v>
      </c>
      <c r="K504" s="28" t="s">
        <v>857</v>
      </c>
      <c r="L504" s="12" t="s">
        <v>652</v>
      </c>
      <c r="M504" s="12" t="s">
        <v>704</v>
      </c>
      <c r="N504" s="12" t="s">
        <v>629</v>
      </c>
      <c r="O504" s="26" t="s">
        <v>3265</v>
      </c>
      <c r="P504" s="26" t="s">
        <v>3266</v>
      </c>
      <c r="Q504" s="25" t="s">
        <v>646</v>
      </c>
      <c r="R504" s="26" t="s">
        <v>3267</v>
      </c>
      <c r="S504" s="15" t="s">
        <v>3268</v>
      </c>
      <c r="T504" s="52">
        <v>0</v>
      </c>
      <c r="U504" s="22" t="s">
        <v>3269</v>
      </c>
      <c r="V504" s="18" t="str">
        <f>+Sitio_Publico[[#This Row],[idcoleccion]]&amp;"-"&amp;Sitio_Publico[[#This Row],[id]]</f>
        <v>000-503</v>
      </c>
      <c r="W504" s="18">
        <f>+VLOOKUP(Sitio_Publico[[#This Row],[territorio]],Estructura!$AE$4:$AH$1067,4,0)</f>
        <v>30001401</v>
      </c>
      <c r="X504" s="18" t="str">
        <f>+VLOOKUP(Sitio_Publico[[#This Row],[tema]],Estructura!$G$4:$J$532,4,0)</f>
        <v>T-19</v>
      </c>
      <c r="Y504" s="18" t="str">
        <f>+VLOOKUP(Sitio_Publico[[#This Row],[contenido]],Estructura!$L$4:$O$473,4,0)</f>
        <v>C-8</v>
      </c>
      <c r="Z504" s="18" t="str">
        <f>+VLOOKUP(Sitio_Publico[[#This Row],[Filtro Integrado]],Estructura!$U$4:$W$529,3,0)</f>
        <v>FI-0</v>
      </c>
      <c r="AA504" s="18" t="str">
        <f>+VLOOKUP(Sitio_Publico[[#This Row],[Muestra]],Estructura!$Y$4:$AB$483,4,0)</f>
        <v>M-00081</v>
      </c>
    </row>
    <row r="505" spans="1:27" ht="48" x14ac:dyDescent="0.3">
      <c r="A505" s="16">
        <f t="shared" si="7"/>
        <v>504</v>
      </c>
      <c r="B505" s="47" t="s">
        <v>15118</v>
      </c>
      <c r="C505" s="13" t="s">
        <v>622</v>
      </c>
      <c r="D505" s="13" t="s">
        <v>623</v>
      </c>
      <c r="E505" s="44">
        <v>13124</v>
      </c>
      <c r="F505" s="13" t="s">
        <v>688</v>
      </c>
      <c r="G505" s="23" t="s">
        <v>625</v>
      </c>
      <c r="H505" s="42" t="s">
        <v>458</v>
      </c>
      <c r="I505" s="28" t="s">
        <v>320</v>
      </c>
      <c r="J505" s="12" t="s">
        <v>393</v>
      </c>
      <c r="K505" s="28" t="s">
        <v>689</v>
      </c>
      <c r="L505" s="12" t="s">
        <v>627</v>
      </c>
      <c r="M505" s="12" t="s">
        <v>690</v>
      </c>
      <c r="N505" s="12" t="s">
        <v>629</v>
      </c>
      <c r="O505" s="26" t="s">
        <v>3270</v>
      </c>
      <c r="P505" s="26" t="s">
        <v>3271</v>
      </c>
      <c r="Q505" s="25" t="s">
        <v>646</v>
      </c>
      <c r="R505" s="26" t="s">
        <v>3272</v>
      </c>
      <c r="S505" s="15" t="s">
        <v>3273</v>
      </c>
      <c r="T505" s="52">
        <v>0</v>
      </c>
      <c r="U505" s="22" t="s">
        <v>3274</v>
      </c>
      <c r="V505" s="18" t="str">
        <f>+Sitio_Publico[[#This Row],[idcoleccion]]&amp;"-"&amp;Sitio_Publico[[#This Row],[id]]</f>
        <v>000-504</v>
      </c>
      <c r="W505" s="18">
        <f>+VLOOKUP(Sitio_Publico[[#This Row],[territorio]],Estructura!$AE$4:$AH$1067,4,0)</f>
        <v>30013124</v>
      </c>
      <c r="X505" s="18" t="str">
        <f>+VLOOKUP(Sitio_Publico[[#This Row],[tema]],Estructura!$G$4:$J$532,4,0)</f>
        <v>T-17</v>
      </c>
      <c r="Y505" s="18" t="str">
        <f>+VLOOKUP(Sitio_Publico[[#This Row],[contenido]],Estructura!$L$4:$O$473,4,0)</f>
        <v>C-7</v>
      </c>
      <c r="Z505" s="18" t="str">
        <f>+VLOOKUP(Sitio_Publico[[#This Row],[Filtro Integrado]],Estructura!$U$4:$W$529,3,0)</f>
        <v>FI-0</v>
      </c>
      <c r="AA505" s="18" t="str">
        <f>+VLOOKUP(Sitio_Publico[[#This Row],[Muestra]],Estructura!$Y$4:$AB$483,4,0)</f>
        <v>M-00068</v>
      </c>
    </row>
    <row r="506" spans="1:27" ht="48" x14ac:dyDescent="0.3">
      <c r="A506" s="16">
        <f t="shared" si="7"/>
        <v>505</v>
      </c>
      <c r="B506" s="47" t="s">
        <v>15118</v>
      </c>
      <c r="C506" s="13" t="s">
        <v>622</v>
      </c>
      <c r="D506" s="13" t="s">
        <v>623</v>
      </c>
      <c r="E506" s="44">
        <v>14203</v>
      </c>
      <c r="F506" s="13" t="s">
        <v>681</v>
      </c>
      <c r="G506" s="23" t="s">
        <v>639</v>
      </c>
      <c r="H506" s="42" t="s">
        <v>458</v>
      </c>
      <c r="I506" s="28" t="s">
        <v>357</v>
      </c>
      <c r="J506" s="12" t="s">
        <v>393</v>
      </c>
      <c r="K506" s="28" t="s">
        <v>793</v>
      </c>
      <c r="L506" s="12" t="s">
        <v>652</v>
      </c>
      <c r="M506" s="12" t="s">
        <v>794</v>
      </c>
      <c r="N506" s="12" t="s">
        <v>629</v>
      </c>
      <c r="O506" s="26" t="s">
        <v>3275</v>
      </c>
      <c r="P506" s="26" t="s">
        <v>3276</v>
      </c>
      <c r="Q506" s="25" t="s">
        <v>646</v>
      </c>
      <c r="R506" s="26" t="s">
        <v>3277</v>
      </c>
      <c r="S506" s="15" t="s">
        <v>3278</v>
      </c>
      <c r="T506" s="52">
        <v>0</v>
      </c>
      <c r="U506" s="22" t="s">
        <v>3279</v>
      </c>
      <c r="V506" s="18" t="str">
        <f>+Sitio_Publico[[#This Row],[idcoleccion]]&amp;"-"&amp;Sitio_Publico[[#This Row],[id]]</f>
        <v>000-505</v>
      </c>
      <c r="W506" s="18">
        <f>+VLOOKUP(Sitio_Publico[[#This Row],[territorio]],Estructura!$AE$4:$AH$1067,4,0)</f>
        <v>30014203</v>
      </c>
      <c r="X506" s="18" t="str">
        <f>+VLOOKUP(Sitio_Publico[[#This Row],[tema]],Estructura!$G$4:$J$532,4,0)</f>
        <v>T-16</v>
      </c>
      <c r="Y506" s="18" t="str">
        <f>+VLOOKUP(Sitio_Publico[[#This Row],[contenido]],Estructura!$L$4:$O$473,4,0)</f>
        <v>C-8</v>
      </c>
      <c r="Z506" s="18" t="str">
        <f>+VLOOKUP(Sitio_Publico[[#This Row],[Filtro Integrado]],Estructura!$U$4:$W$529,3,0)</f>
        <v>FI-0</v>
      </c>
      <c r="AA506" s="18" t="str">
        <f>+VLOOKUP(Sitio_Publico[[#This Row],[Muestra]],Estructura!$Y$4:$AB$483,4,0)</f>
        <v>M-00077</v>
      </c>
    </row>
    <row r="507" spans="1:27" ht="48" x14ac:dyDescent="0.3">
      <c r="A507" s="16">
        <f t="shared" si="7"/>
        <v>506</v>
      </c>
      <c r="B507" s="47" t="s">
        <v>15118</v>
      </c>
      <c r="C507" s="13" t="s">
        <v>622</v>
      </c>
      <c r="D507" s="13" t="s">
        <v>623</v>
      </c>
      <c r="E507" s="44">
        <v>10106</v>
      </c>
      <c r="F507" s="13" t="s">
        <v>767</v>
      </c>
      <c r="G507" s="23" t="s">
        <v>625</v>
      </c>
      <c r="H507" s="42" t="s">
        <v>458</v>
      </c>
      <c r="I507" s="28" t="s">
        <v>253</v>
      </c>
      <c r="J507" s="12" t="s">
        <v>393</v>
      </c>
      <c r="K507" s="28" t="s">
        <v>780</v>
      </c>
      <c r="L507" s="12" t="s">
        <v>627</v>
      </c>
      <c r="M507" s="12" t="s">
        <v>781</v>
      </c>
      <c r="N507" s="12" t="s">
        <v>629</v>
      </c>
      <c r="O507" s="26" t="s">
        <v>3280</v>
      </c>
      <c r="P507" s="26" t="s">
        <v>3281</v>
      </c>
      <c r="Q507" s="25" t="s">
        <v>646</v>
      </c>
      <c r="R507" s="26" t="s">
        <v>3282</v>
      </c>
      <c r="S507" s="15" t="s">
        <v>3283</v>
      </c>
      <c r="T507" s="52">
        <v>0</v>
      </c>
      <c r="U507" s="22" t="s">
        <v>3284</v>
      </c>
      <c r="V507" s="18" t="str">
        <f>+Sitio_Publico[[#This Row],[idcoleccion]]&amp;"-"&amp;Sitio_Publico[[#This Row],[id]]</f>
        <v>000-506</v>
      </c>
      <c r="W507" s="18">
        <f>+VLOOKUP(Sitio_Publico[[#This Row],[territorio]],Estructura!$AE$4:$AH$1067,4,0)</f>
        <v>30010106</v>
      </c>
      <c r="X507" s="18" t="str">
        <f>+VLOOKUP(Sitio_Publico[[#This Row],[tema]],Estructura!$G$4:$J$532,4,0)</f>
        <v>T-19</v>
      </c>
      <c r="Y507" s="18" t="str">
        <f>+VLOOKUP(Sitio_Publico[[#This Row],[contenido]],Estructura!$L$4:$O$473,4,0)</f>
        <v>C-7</v>
      </c>
      <c r="Z507" s="18" t="str">
        <f>+VLOOKUP(Sitio_Publico[[#This Row],[Filtro Integrado]],Estructura!$U$4:$W$529,3,0)</f>
        <v>FI-0</v>
      </c>
      <c r="AA507" s="18" t="str">
        <f>+VLOOKUP(Sitio_Publico[[#This Row],[Muestra]],Estructura!$Y$4:$AB$483,4,0)</f>
        <v>M-00076</v>
      </c>
    </row>
    <row r="508" spans="1:27" ht="48" x14ac:dyDescent="0.3">
      <c r="A508" s="16">
        <f t="shared" si="7"/>
        <v>507</v>
      </c>
      <c r="B508" s="47" t="s">
        <v>15118</v>
      </c>
      <c r="C508" s="13" t="s">
        <v>622</v>
      </c>
      <c r="D508" s="13" t="s">
        <v>623</v>
      </c>
      <c r="E508" s="44">
        <v>9211</v>
      </c>
      <c r="F508" s="13" t="s">
        <v>681</v>
      </c>
      <c r="G508" s="23" t="s">
        <v>625</v>
      </c>
      <c r="H508" s="42" t="s">
        <v>458</v>
      </c>
      <c r="I508" s="28" t="s">
        <v>247</v>
      </c>
      <c r="J508" s="12" t="s">
        <v>393</v>
      </c>
      <c r="K508" s="28" t="s">
        <v>793</v>
      </c>
      <c r="L508" s="12" t="s">
        <v>627</v>
      </c>
      <c r="M508" s="12" t="s">
        <v>794</v>
      </c>
      <c r="N508" s="12" t="s">
        <v>629</v>
      </c>
      <c r="O508" s="26" t="s">
        <v>3285</v>
      </c>
      <c r="P508" s="26" t="s">
        <v>3286</v>
      </c>
      <c r="Q508" s="25" t="s">
        <v>646</v>
      </c>
      <c r="R508" s="26" t="s">
        <v>3287</v>
      </c>
      <c r="S508" s="15" t="s">
        <v>3288</v>
      </c>
      <c r="T508" s="52">
        <v>0</v>
      </c>
      <c r="U508" s="22" t="s">
        <v>3289</v>
      </c>
      <c r="V508" s="18" t="str">
        <f>+Sitio_Publico[[#This Row],[idcoleccion]]&amp;"-"&amp;Sitio_Publico[[#This Row],[id]]</f>
        <v>000-507</v>
      </c>
      <c r="W508" s="18">
        <f>+VLOOKUP(Sitio_Publico[[#This Row],[territorio]],Estructura!$AE$4:$AH$1067,4,0)</f>
        <v>30009211</v>
      </c>
      <c r="X508" s="18" t="str">
        <f>+VLOOKUP(Sitio_Publico[[#This Row],[tema]],Estructura!$G$4:$J$532,4,0)</f>
        <v>T-16</v>
      </c>
      <c r="Y508" s="18" t="str">
        <f>+VLOOKUP(Sitio_Publico[[#This Row],[contenido]],Estructura!$L$4:$O$473,4,0)</f>
        <v>C-7</v>
      </c>
      <c r="Z508" s="18" t="str">
        <f>+VLOOKUP(Sitio_Publico[[#This Row],[Filtro Integrado]],Estructura!$U$4:$W$529,3,0)</f>
        <v>FI-0</v>
      </c>
      <c r="AA508" s="18" t="str">
        <f>+VLOOKUP(Sitio_Publico[[#This Row],[Muestra]],Estructura!$Y$4:$AB$483,4,0)</f>
        <v>M-00077</v>
      </c>
    </row>
    <row r="509" spans="1:27" ht="48" x14ac:dyDescent="0.3">
      <c r="A509" s="16">
        <f t="shared" si="7"/>
        <v>508</v>
      </c>
      <c r="B509" s="47" t="s">
        <v>15118</v>
      </c>
      <c r="C509" s="13" t="s">
        <v>622</v>
      </c>
      <c r="D509" s="13" t="s">
        <v>623</v>
      </c>
      <c r="E509" s="44">
        <v>13201</v>
      </c>
      <c r="F509" s="13" t="s">
        <v>681</v>
      </c>
      <c r="G509" s="23" t="s">
        <v>639</v>
      </c>
      <c r="H509" s="42" t="s">
        <v>458</v>
      </c>
      <c r="I509" s="28" t="s">
        <v>328</v>
      </c>
      <c r="J509" s="12" t="s">
        <v>393</v>
      </c>
      <c r="K509" s="28" t="s">
        <v>841</v>
      </c>
      <c r="L509" s="12" t="s">
        <v>652</v>
      </c>
      <c r="M509" s="12" t="s">
        <v>704</v>
      </c>
      <c r="N509" s="12" t="s">
        <v>629</v>
      </c>
      <c r="O509" s="26" t="s">
        <v>3290</v>
      </c>
      <c r="P509" s="26" t="s">
        <v>3291</v>
      </c>
      <c r="Q509" s="25" t="s">
        <v>646</v>
      </c>
      <c r="R509" s="26" t="s">
        <v>3292</v>
      </c>
      <c r="S509" s="15" t="s">
        <v>3293</v>
      </c>
      <c r="T509" s="52">
        <v>0</v>
      </c>
      <c r="U509" s="22" t="s">
        <v>3294</v>
      </c>
      <c r="V509" s="18" t="str">
        <f>+Sitio_Publico[[#This Row],[idcoleccion]]&amp;"-"&amp;Sitio_Publico[[#This Row],[id]]</f>
        <v>000-508</v>
      </c>
      <c r="W509" s="18">
        <f>+VLOOKUP(Sitio_Publico[[#This Row],[territorio]],Estructura!$AE$4:$AH$1067,4,0)</f>
        <v>30013201</v>
      </c>
      <c r="X509" s="18" t="str">
        <f>+VLOOKUP(Sitio_Publico[[#This Row],[tema]],Estructura!$G$4:$J$532,4,0)</f>
        <v>T-16</v>
      </c>
      <c r="Y509" s="18" t="str">
        <f>+VLOOKUP(Sitio_Publico[[#This Row],[contenido]],Estructura!$L$4:$O$473,4,0)</f>
        <v>C-8</v>
      </c>
      <c r="Z509" s="18" t="str">
        <f>+VLOOKUP(Sitio_Publico[[#This Row],[Filtro Integrado]],Estructura!$U$4:$W$529,3,0)</f>
        <v>FI-0</v>
      </c>
      <c r="AA509" s="18" t="str">
        <f>+VLOOKUP(Sitio_Publico[[#This Row],[Muestra]],Estructura!$Y$4:$AB$483,4,0)</f>
        <v>M-00080</v>
      </c>
    </row>
    <row r="510" spans="1:27" ht="51" x14ac:dyDescent="0.3">
      <c r="A510" s="16">
        <f t="shared" si="7"/>
        <v>509</v>
      </c>
      <c r="B510" s="47" t="s">
        <v>15118</v>
      </c>
      <c r="C510" s="13" t="s">
        <v>622</v>
      </c>
      <c r="D510" s="13" t="s">
        <v>623</v>
      </c>
      <c r="E510" s="44">
        <v>13111</v>
      </c>
      <c r="F510" s="13" t="s">
        <v>624</v>
      </c>
      <c r="G510" s="23" t="s">
        <v>625</v>
      </c>
      <c r="H510" s="42" t="s">
        <v>458</v>
      </c>
      <c r="I510" s="28" t="s">
        <v>307</v>
      </c>
      <c r="J510" s="12" t="s">
        <v>393</v>
      </c>
      <c r="K510" s="28" t="s">
        <v>651</v>
      </c>
      <c r="L510" s="12" t="s">
        <v>627</v>
      </c>
      <c r="M510" s="12" t="s">
        <v>653</v>
      </c>
      <c r="N510" s="12" t="s">
        <v>629</v>
      </c>
      <c r="O510" s="26" t="s">
        <v>3295</v>
      </c>
      <c r="P510" s="26" t="s">
        <v>3296</v>
      </c>
      <c r="Q510" s="25" t="s">
        <v>646</v>
      </c>
      <c r="R510" s="26" t="s">
        <v>3297</v>
      </c>
      <c r="S510" s="15" t="s">
        <v>3298</v>
      </c>
      <c r="T510" s="52">
        <v>0</v>
      </c>
      <c r="U510" s="22" t="s">
        <v>3299</v>
      </c>
      <c r="V510" s="18" t="str">
        <f>+Sitio_Publico[[#This Row],[idcoleccion]]&amp;"-"&amp;Sitio_Publico[[#This Row],[id]]</f>
        <v>000-509</v>
      </c>
      <c r="W510" s="18">
        <f>+VLOOKUP(Sitio_Publico[[#This Row],[territorio]],Estructura!$AE$4:$AH$1067,4,0)</f>
        <v>30013111</v>
      </c>
      <c r="X510" s="18" t="str">
        <f>+VLOOKUP(Sitio_Publico[[#This Row],[tema]],Estructura!$G$4:$J$532,4,0)</f>
        <v>T-13</v>
      </c>
      <c r="Y510" s="18" t="str">
        <f>+VLOOKUP(Sitio_Publico[[#This Row],[contenido]],Estructura!$L$4:$O$473,4,0)</f>
        <v>C-7</v>
      </c>
      <c r="Z510" s="18" t="str">
        <f>+VLOOKUP(Sitio_Publico[[#This Row],[Filtro Integrado]],Estructura!$U$4:$W$529,3,0)</f>
        <v>FI-0</v>
      </c>
      <c r="AA510" s="18" t="str">
        <f>+VLOOKUP(Sitio_Publico[[#This Row],[Muestra]],Estructura!$Y$4:$AB$483,4,0)</f>
        <v>M-00065</v>
      </c>
    </row>
    <row r="511" spans="1:27" ht="48" x14ac:dyDescent="0.3">
      <c r="A511" s="16">
        <f t="shared" si="7"/>
        <v>510</v>
      </c>
      <c r="B511" s="47" t="s">
        <v>15118</v>
      </c>
      <c r="C511" s="13" t="s">
        <v>622</v>
      </c>
      <c r="D511" s="13" t="s">
        <v>623</v>
      </c>
      <c r="E511" s="44">
        <v>8205</v>
      </c>
      <c r="F511" s="13" t="s">
        <v>681</v>
      </c>
      <c r="G511" s="23" t="s">
        <v>639</v>
      </c>
      <c r="H511" s="42" t="s">
        <v>458</v>
      </c>
      <c r="I511" s="28" t="s">
        <v>178</v>
      </c>
      <c r="J511" s="12" t="s">
        <v>393</v>
      </c>
      <c r="K511" s="28" t="s">
        <v>682</v>
      </c>
      <c r="L511" s="12" t="s">
        <v>652</v>
      </c>
      <c r="M511" s="12" t="s">
        <v>653</v>
      </c>
      <c r="N511" s="12" t="s">
        <v>629</v>
      </c>
      <c r="O511" s="26" t="s">
        <v>3300</v>
      </c>
      <c r="P511" s="26" t="s">
        <v>3301</v>
      </c>
      <c r="Q511" s="25" t="s">
        <v>646</v>
      </c>
      <c r="R511" s="26" t="s">
        <v>3302</v>
      </c>
      <c r="S511" s="15" t="s">
        <v>3303</v>
      </c>
      <c r="T511" s="52">
        <v>0</v>
      </c>
      <c r="U511" s="22" t="s">
        <v>3304</v>
      </c>
      <c r="V511" s="18" t="str">
        <f>+Sitio_Publico[[#This Row],[idcoleccion]]&amp;"-"&amp;Sitio_Publico[[#This Row],[id]]</f>
        <v>000-510</v>
      </c>
      <c r="W511" s="18">
        <f>+VLOOKUP(Sitio_Publico[[#This Row],[territorio]],Estructura!$AE$4:$AH$1067,4,0)</f>
        <v>30008205</v>
      </c>
      <c r="X511" s="18" t="str">
        <f>+VLOOKUP(Sitio_Publico[[#This Row],[tema]],Estructura!$G$4:$J$532,4,0)</f>
        <v>T-16</v>
      </c>
      <c r="Y511" s="18" t="str">
        <f>+VLOOKUP(Sitio_Publico[[#This Row],[contenido]],Estructura!$L$4:$O$473,4,0)</f>
        <v>C-8</v>
      </c>
      <c r="Z511" s="18" t="str">
        <f>+VLOOKUP(Sitio_Publico[[#This Row],[Filtro Integrado]],Estructura!$U$4:$W$529,3,0)</f>
        <v>FI-0</v>
      </c>
      <c r="AA511" s="18" t="str">
        <f>+VLOOKUP(Sitio_Publico[[#This Row],[Muestra]],Estructura!$Y$4:$AB$483,4,0)</f>
        <v>M-00067</v>
      </c>
    </row>
    <row r="512" spans="1:27" ht="48" x14ac:dyDescent="0.3">
      <c r="A512" s="16">
        <f t="shared" si="7"/>
        <v>511</v>
      </c>
      <c r="B512" s="47" t="s">
        <v>15118</v>
      </c>
      <c r="C512" s="13" t="s">
        <v>622</v>
      </c>
      <c r="D512" s="13" t="s">
        <v>623</v>
      </c>
      <c r="E512" s="44">
        <v>13129</v>
      </c>
      <c r="F512" s="13" t="s">
        <v>681</v>
      </c>
      <c r="G512" s="23" t="s">
        <v>625</v>
      </c>
      <c r="H512" s="42" t="s">
        <v>458</v>
      </c>
      <c r="I512" s="28" t="s">
        <v>324</v>
      </c>
      <c r="J512" s="12" t="s">
        <v>393</v>
      </c>
      <c r="K512" s="28" t="s">
        <v>682</v>
      </c>
      <c r="L512" s="12" t="s">
        <v>627</v>
      </c>
      <c r="M512" s="12" t="s">
        <v>628</v>
      </c>
      <c r="N512" s="12" t="s">
        <v>629</v>
      </c>
      <c r="O512" s="26" t="s">
        <v>3305</v>
      </c>
      <c r="P512" s="26" t="s">
        <v>3306</v>
      </c>
      <c r="Q512" s="25" t="s">
        <v>646</v>
      </c>
      <c r="R512" s="26" t="s">
        <v>3307</v>
      </c>
      <c r="S512" s="15" t="s">
        <v>3308</v>
      </c>
      <c r="T512" s="52">
        <v>0</v>
      </c>
      <c r="U512" s="22" t="s">
        <v>3309</v>
      </c>
      <c r="V512" s="18" t="str">
        <f>+Sitio_Publico[[#This Row],[idcoleccion]]&amp;"-"&amp;Sitio_Publico[[#This Row],[id]]</f>
        <v>000-511</v>
      </c>
      <c r="W512" s="18">
        <f>+VLOOKUP(Sitio_Publico[[#This Row],[territorio]],Estructura!$AE$4:$AH$1067,4,0)</f>
        <v>30013129</v>
      </c>
      <c r="X512" s="18" t="str">
        <f>+VLOOKUP(Sitio_Publico[[#This Row],[tema]],Estructura!$G$4:$J$532,4,0)</f>
        <v>T-16</v>
      </c>
      <c r="Y512" s="18" t="str">
        <f>+VLOOKUP(Sitio_Publico[[#This Row],[contenido]],Estructura!$L$4:$O$473,4,0)</f>
        <v>C-7</v>
      </c>
      <c r="Z512" s="18" t="str">
        <f>+VLOOKUP(Sitio_Publico[[#This Row],[Filtro Integrado]],Estructura!$U$4:$W$529,3,0)</f>
        <v>FI-0</v>
      </c>
      <c r="AA512" s="18" t="str">
        <f>+VLOOKUP(Sitio_Publico[[#This Row],[Muestra]],Estructura!$Y$4:$AB$483,4,0)</f>
        <v>M-00067</v>
      </c>
    </row>
    <row r="513" spans="1:27" ht="48" x14ac:dyDescent="0.3">
      <c r="A513" s="16">
        <f t="shared" si="7"/>
        <v>512</v>
      </c>
      <c r="B513" s="47" t="s">
        <v>15118</v>
      </c>
      <c r="C513" s="13" t="s">
        <v>622</v>
      </c>
      <c r="D513" s="13" t="s">
        <v>623</v>
      </c>
      <c r="E513" s="44">
        <v>10104</v>
      </c>
      <c r="F513" s="13" t="s">
        <v>624</v>
      </c>
      <c r="G513" s="23" t="s">
        <v>639</v>
      </c>
      <c r="H513" s="42" t="s">
        <v>458</v>
      </c>
      <c r="I513" s="28" t="s">
        <v>251</v>
      </c>
      <c r="J513" s="12" t="s">
        <v>393</v>
      </c>
      <c r="K513" s="28" t="s">
        <v>651</v>
      </c>
      <c r="L513" s="12" t="s">
        <v>652</v>
      </c>
      <c r="M513" s="12" t="s">
        <v>653</v>
      </c>
      <c r="N513" s="12" t="s">
        <v>629</v>
      </c>
      <c r="O513" s="26" t="s">
        <v>3310</v>
      </c>
      <c r="P513" s="26" t="s">
        <v>3311</v>
      </c>
      <c r="Q513" s="25" t="s">
        <v>646</v>
      </c>
      <c r="R513" s="26" t="s">
        <v>3312</v>
      </c>
      <c r="S513" s="15" t="s">
        <v>3313</v>
      </c>
      <c r="T513" s="52">
        <v>0</v>
      </c>
      <c r="U513" s="22" t="s">
        <v>3314</v>
      </c>
      <c r="V513" s="18" t="str">
        <f>+Sitio_Publico[[#This Row],[idcoleccion]]&amp;"-"&amp;Sitio_Publico[[#This Row],[id]]</f>
        <v>000-512</v>
      </c>
      <c r="W513" s="18">
        <f>+VLOOKUP(Sitio_Publico[[#This Row],[territorio]],Estructura!$AE$4:$AH$1067,4,0)</f>
        <v>30010104</v>
      </c>
      <c r="X513" s="18" t="str">
        <f>+VLOOKUP(Sitio_Publico[[#This Row],[tema]],Estructura!$G$4:$J$532,4,0)</f>
        <v>T-13</v>
      </c>
      <c r="Y513" s="18" t="str">
        <f>+VLOOKUP(Sitio_Publico[[#This Row],[contenido]],Estructura!$L$4:$O$473,4,0)</f>
        <v>C-8</v>
      </c>
      <c r="Z513" s="18" t="str">
        <f>+VLOOKUP(Sitio_Publico[[#This Row],[Filtro Integrado]],Estructura!$U$4:$W$529,3,0)</f>
        <v>FI-0</v>
      </c>
      <c r="AA513" s="18" t="str">
        <f>+VLOOKUP(Sitio_Publico[[#This Row],[Muestra]],Estructura!$Y$4:$AB$483,4,0)</f>
        <v>M-00065</v>
      </c>
    </row>
    <row r="514" spans="1:27" ht="40.799999999999997" x14ac:dyDescent="0.3">
      <c r="A514" s="16">
        <f t="shared" si="7"/>
        <v>513</v>
      </c>
      <c r="B514" s="47" t="s">
        <v>15118</v>
      </c>
      <c r="C514" s="13" t="s">
        <v>622</v>
      </c>
      <c r="D514" s="13" t="s">
        <v>623</v>
      </c>
      <c r="E514" s="44">
        <v>11101</v>
      </c>
      <c r="F514" s="13" t="s">
        <v>814</v>
      </c>
      <c r="G514" s="23" t="s">
        <v>710</v>
      </c>
      <c r="H514" s="42" t="s">
        <v>458</v>
      </c>
      <c r="I514" s="28" t="s">
        <v>278</v>
      </c>
      <c r="J514" s="12" t="s">
        <v>393</v>
      </c>
      <c r="K514" s="28" t="s">
        <v>815</v>
      </c>
      <c r="L514" s="12" t="s">
        <v>712</v>
      </c>
      <c r="M514" s="12" t="s">
        <v>713</v>
      </c>
      <c r="N514" s="12" t="s">
        <v>714</v>
      </c>
      <c r="O514" s="26" t="s">
        <v>3315</v>
      </c>
      <c r="P514" s="26" t="s">
        <v>3316</v>
      </c>
      <c r="Q514" s="25" t="s">
        <v>646</v>
      </c>
      <c r="R514" s="26" t="s">
        <v>3317</v>
      </c>
      <c r="S514" s="15" t="s">
        <v>3318</v>
      </c>
      <c r="T514" s="52">
        <v>0</v>
      </c>
      <c r="U514" s="22" t="s">
        <v>3319</v>
      </c>
      <c r="V514" s="18" t="str">
        <f>+Sitio_Publico[[#This Row],[idcoleccion]]&amp;"-"&amp;Sitio_Publico[[#This Row],[id]]</f>
        <v>000-513</v>
      </c>
      <c r="W514" s="18">
        <f>+VLOOKUP(Sitio_Publico[[#This Row],[territorio]],Estructura!$AE$4:$AH$1067,4,0)</f>
        <v>30011101</v>
      </c>
      <c r="X514" s="18" t="str">
        <f>+VLOOKUP(Sitio_Publico[[#This Row],[tema]],Estructura!$G$4:$J$532,4,0)</f>
        <v>T-20</v>
      </c>
      <c r="Y514" s="18" t="str">
        <f>+VLOOKUP(Sitio_Publico[[#This Row],[contenido]],Estructura!$L$4:$O$473,4,0)</f>
        <v>C-9</v>
      </c>
      <c r="Z514" s="18" t="str">
        <f>+VLOOKUP(Sitio_Publico[[#This Row],[Filtro Integrado]],Estructura!$U$4:$W$529,3,0)</f>
        <v>FI-0</v>
      </c>
      <c r="AA514" s="18" t="str">
        <f>+VLOOKUP(Sitio_Publico[[#This Row],[Muestra]],Estructura!$Y$4:$AB$483,4,0)</f>
        <v>M-00079</v>
      </c>
    </row>
    <row r="515" spans="1:27" ht="60" x14ac:dyDescent="0.3">
      <c r="A515" s="16">
        <f t="shared" ref="A515:A578" si="8">+ROW()-1</f>
        <v>514</v>
      </c>
      <c r="B515" s="47" t="s">
        <v>15118</v>
      </c>
      <c r="C515" s="13" t="s">
        <v>622</v>
      </c>
      <c r="D515" s="13" t="s">
        <v>623</v>
      </c>
      <c r="E515" s="44">
        <v>10206</v>
      </c>
      <c r="F515" s="13" t="s">
        <v>624</v>
      </c>
      <c r="G515" s="23" t="s">
        <v>639</v>
      </c>
      <c r="H515" s="42" t="s">
        <v>458</v>
      </c>
      <c r="I515" s="28" t="s">
        <v>262</v>
      </c>
      <c r="J515" s="12" t="s">
        <v>393</v>
      </c>
      <c r="K515" s="28" t="s">
        <v>904</v>
      </c>
      <c r="L515" s="12" t="s">
        <v>652</v>
      </c>
      <c r="M515" s="12" t="s">
        <v>653</v>
      </c>
      <c r="N515" s="12" t="s">
        <v>629</v>
      </c>
      <c r="O515" s="26" t="s">
        <v>3320</v>
      </c>
      <c r="P515" s="26" t="s">
        <v>3321</v>
      </c>
      <c r="Q515" s="25" t="s">
        <v>646</v>
      </c>
      <c r="R515" s="26" t="s">
        <v>3322</v>
      </c>
      <c r="S515" s="15" t="s">
        <v>3323</v>
      </c>
      <c r="T515" s="52">
        <v>0</v>
      </c>
      <c r="U515" s="22" t="s">
        <v>3324</v>
      </c>
      <c r="V515" s="18" t="str">
        <f>+Sitio_Publico[[#This Row],[idcoleccion]]&amp;"-"&amp;Sitio_Publico[[#This Row],[id]]</f>
        <v>000-514</v>
      </c>
      <c r="W515" s="18">
        <f>+VLOOKUP(Sitio_Publico[[#This Row],[territorio]],Estructura!$AE$4:$AH$1067,4,0)</f>
        <v>30010206</v>
      </c>
      <c r="X515" s="18" t="str">
        <f>+VLOOKUP(Sitio_Publico[[#This Row],[tema]],Estructura!$G$4:$J$532,4,0)</f>
        <v>T-13</v>
      </c>
      <c r="Y515" s="18" t="str">
        <f>+VLOOKUP(Sitio_Publico[[#This Row],[contenido]],Estructura!$L$4:$O$473,4,0)</f>
        <v>C-8</v>
      </c>
      <c r="Z515" s="18" t="str">
        <f>+VLOOKUP(Sitio_Publico[[#This Row],[Filtro Integrado]],Estructura!$U$4:$W$529,3,0)</f>
        <v>FI-0</v>
      </c>
      <c r="AA515" s="18" t="str">
        <f>+VLOOKUP(Sitio_Publico[[#This Row],[Muestra]],Estructura!$Y$4:$AB$483,4,0)</f>
        <v>M-00083</v>
      </c>
    </row>
    <row r="516" spans="1:27" ht="48" x14ac:dyDescent="0.3">
      <c r="A516" s="16">
        <f t="shared" si="8"/>
        <v>515</v>
      </c>
      <c r="B516" s="47" t="s">
        <v>15118</v>
      </c>
      <c r="C516" s="13" t="s">
        <v>622</v>
      </c>
      <c r="D516" s="13" t="s">
        <v>623</v>
      </c>
      <c r="E516" s="44">
        <v>8206</v>
      </c>
      <c r="F516" s="13" t="s">
        <v>767</v>
      </c>
      <c r="G516" s="23" t="s">
        <v>625</v>
      </c>
      <c r="H516" s="42" t="s">
        <v>458</v>
      </c>
      <c r="I516" s="28" t="s">
        <v>179</v>
      </c>
      <c r="J516" s="12" t="s">
        <v>393</v>
      </c>
      <c r="K516" s="28" t="s">
        <v>780</v>
      </c>
      <c r="L516" s="12" t="s">
        <v>627</v>
      </c>
      <c r="M516" s="12" t="s">
        <v>781</v>
      </c>
      <c r="N516" s="12" t="s">
        <v>629</v>
      </c>
      <c r="O516" s="26" t="s">
        <v>3325</v>
      </c>
      <c r="P516" s="26" t="s">
        <v>3326</v>
      </c>
      <c r="Q516" s="25" t="s">
        <v>646</v>
      </c>
      <c r="R516" s="26" t="s">
        <v>3327</v>
      </c>
      <c r="S516" s="15" t="s">
        <v>3328</v>
      </c>
      <c r="T516" s="52">
        <v>0</v>
      </c>
      <c r="U516" s="22" t="s">
        <v>3329</v>
      </c>
      <c r="V516" s="18" t="str">
        <f>+Sitio_Publico[[#This Row],[idcoleccion]]&amp;"-"&amp;Sitio_Publico[[#This Row],[id]]</f>
        <v>000-515</v>
      </c>
      <c r="W516" s="18">
        <f>+VLOOKUP(Sitio_Publico[[#This Row],[territorio]],Estructura!$AE$4:$AH$1067,4,0)</f>
        <v>30008206</v>
      </c>
      <c r="X516" s="18" t="str">
        <f>+VLOOKUP(Sitio_Publico[[#This Row],[tema]],Estructura!$G$4:$J$532,4,0)</f>
        <v>T-19</v>
      </c>
      <c r="Y516" s="18" t="str">
        <f>+VLOOKUP(Sitio_Publico[[#This Row],[contenido]],Estructura!$L$4:$O$473,4,0)</f>
        <v>C-7</v>
      </c>
      <c r="Z516" s="18" t="str">
        <f>+VLOOKUP(Sitio_Publico[[#This Row],[Filtro Integrado]],Estructura!$U$4:$W$529,3,0)</f>
        <v>FI-0</v>
      </c>
      <c r="AA516" s="18" t="str">
        <f>+VLOOKUP(Sitio_Publico[[#This Row],[Muestra]],Estructura!$Y$4:$AB$483,4,0)</f>
        <v>M-00076</v>
      </c>
    </row>
    <row r="517" spans="1:27" ht="48" x14ac:dyDescent="0.3">
      <c r="A517" s="16">
        <f t="shared" si="8"/>
        <v>516</v>
      </c>
      <c r="B517" s="47" t="s">
        <v>15118</v>
      </c>
      <c r="C517" s="13" t="s">
        <v>622</v>
      </c>
      <c r="D517" s="13" t="s">
        <v>623</v>
      </c>
      <c r="E517" s="44">
        <v>7308</v>
      </c>
      <c r="F517" s="13" t="s">
        <v>688</v>
      </c>
      <c r="G517" s="23" t="s">
        <v>625</v>
      </c>
      <c r="H517" s="42" t="s">
        <v>458</v>
      </c>
      <c r="I517" s="28" t="s">
        <v>152</v>
      </c>
      <c r="J517" s="12" t="s">
        <v>393</v>
      </c>
      <c r="K517" s="28" t="s">
        <v>689</v>
      </c>
      <c r="L517" s="12" t="s">
        <v>627</v>
      </c>
      <c r="M517" s="12" t="s">
        <v>690</v>
      </c>
      <c r="N517" s="12" t="s">
        <v>629</v>
      </c>
      <c r="O517" s="26" t="s">
        <v>3330</v>
      </c>
      <c r="P517" s="26" t="s">
        <v>3331</v>
      </c>
      <c r="Q517" s="25" t="s">
        <v>646</v>
      </c>
      <c r="R517" s="26" t="s">
        <v>3332</v>
      </c>
      <c r="S517" s="15" t="s">
        <v>3333</v>
      </c>
      <c r="T517" s="52">
        <v>0</v>
      </c>
      <c r="U517" s="22" t="s">
        <v>3334</v>
      </c>
      <c r="V517" s="18" t="str">
        <f>+Sitio_Publico[[#This Row],[idcoleccion]]&amp;"-"&amp;Sitio_Publico[[#This Row],[id]]</f>
        <v>000-516</v>
      </c>
      <c r="W517" s="18">
        <f>+VLOOKUP(Sitio_Publico[[#This Row],[territorio]],Estructura!$AE$4:$AH$1067,4,0)</f>
        <v>30007308</v>
      </c>
      <c r="X517" s="18" t="str">
        <f>+VLOOKUP(Sitio_Publico[[#This Row],[tema]],Estructura!$G$4:$J$532,4,0)</f>
        <v>T-17</v>
      </c>
      <c r="Y517" s="18" t="str">
        <f>+VLOOKUP(Sitio_Publico[[#This Row],[contenido]],Estructura!$L$4:$O$473,4,0)</f>
        <v>C-7</v>
      </c>
      <c r="Z517" s="18" t="str">
        <f>+VLOOKUP(Sitio_Publico[[#This Row],[Filtro Integrado]],Estructura!$U$4:$W$529,3,0)</f>
        <v>FI-0</v>
      </c>
      <c r="AA517" s="18" t="str">
        <f>+VLOOKUP(Sitio_Publico[[#This Row],[Muestra]],Estructura!$Y$4:$AB$483,4,0)</f>
        <v>M-00068</v>
      </c>
    </row>
    <row r="518" spans="1:27" ht="48" x14ac:dyDescent="0.3">
      <c r="A518" s="16">
        <f t="shared" si="8"/>
        <v>517</v>
      </c>
      <c r="B518" s="47" t="s">
        <v>15118</v>
      </c>
      <c r="C518" s="13" t="s">
        <v>622</v>
      </c>
      <c r="D518" s="13" t="s">
        <v>623</v>
      </c>
      <c r="E518" s="44">
        <v>13302</v>
      </c>
      <c r="F518" s="13" t="s">
        <v>767</v>
      </c>
      <c r="G518" s="23" t="s">
        <v>625</v>
      </c>
      <c r="H518" s="42" t="s">
        <v>458</v>
      </c>
      <c r="I518" s="28" t="s">
        <v>332</v>
      </c>
      <c r="J518" s="12" t="s">
        <v>393</v>
      </c>
      <c r="K518" s="28" t="s">
        <v>768</v>
      </c>
      <c r="L518" s="12" t="s">
        <v>627</v>
      </c>
      <c r="M518" s="12" t="s">
        <v>628</v>
      </c>
      <c r="N518" s="12" t="s">
        <v>629</v>
      </c>
      <c r="O518" s="26" t="s">
        <v>3335</v>
      </c>
      <c r="P518" s="26" t="s">
        <v>3336</v>
      </c>
      <c r="Q518" s="25" t="s">
        <v>646</v>
      </c>
      <c r="R518" s="26" t="s">
        <v>3337</v>
      </c>
      <c r="S518" s="15" t="s">
        <v>3338</v>
      </c>
      <c r="T518" s="52">
        <v>0</v>
      </c>
      <c r="U518" s="22" t="s">
        <v>3339</v>
      </c>
      <c r="V518" s="18" t="str">
        <f>+Sitio_Publico[[#This Row],[idcoleccion]]&amp;"-"&amp;Sitio_Publico[[#This Row],[id]]</f>
        <v>000-517</v>
      </c>
      <c r="W518" s="18">
        <f>+VLOOKUP(Sitio_Publico[[#This Row],[territorio]],Estructura!$AE$4:$AH$1067,4,0)</f>
        <v>30013302</v>
      </c>
      <c r="X518" s="18" t="str">
        <f>+VLOOKUP(Sitio_Publico[[#This Row],[tema]],Estructura!$G$4:$J$532,4,0)</f>
        <v>T-19</v>
      </c>
      <c r="Y518" s="18" t="str">
        <f>+VLOOKUP(Sitio_Publico[[#This Row],[contenido]],Estructura!$L$4:$O$473,4,0)</f>
        <v>C-7</v>
      </c>
      <c r="Z518" s="18" t="str">
        <f>+VLOOKUP(Sitio_Publico[[#This Row],[Filtro Integrado]],Estructura!$U$4:$W$529,3,0)</f>
        <v>FI-0</v>
      </c>
      <c r="AA518" s="18" t="str">
        <f>+VLOOKUP(Sitio_Publico[[#This Row],[Muestra]],Estructura!$Y$4:$AB$483,4,0)</f>
        <v>M-00075</v>
      </c>
    </row>
    <row r="519" spans="1:27" ht="48" x14ac:dyDescent="0.3">
      <c r="A519" s="16">
        <f t="shared" si="8"/>
        <v>518</v>
      </c>
      <c r="B519" s="47" t="s">
        <v>15118</v>
      </c>
      <c r="C519" s="13" t="s">
        <v>622</v>
      </c>
      <c r="D519" s="13" t="s">
        <v>623</v>
      </c>
      <c r="E519" s="44">
        <v>9104</v>
      </c>
      <c r="F519" s="13" t="s">
        <v>688</v>
      </c>
      <c r="G519" s="23" t="s">
        <v>625</v>
      </c>
      <c r="H519" s="42" t="s">
        <v>458</v>
      </c>
      <c r="I519" s="28" t="s">
        <v>219</v>
      </c>
      <c r="J519" s="12" t="s">
        <v>393</v>
      </c>
      <c r="K519" s="28" t="s">
        <v>689</v>
      </c>
      <c r="L519" s="12" t="s">
        <v>627</v>
      </c>
      <c r="M519" s="12" t="s">
        <v>690</v>
      </c>
      <c r="N519" s="12" t="s">
        <v>629</v>
      </c>
      <c r="O519" s="26" t="s">
        <v>3340</v>
      </c>
      <c r="P519" s="26" t="s">
        <v>3341</v>
      </c>
      <c r="Q519" s="25" t="s">
        <v>646</v>
      </c>
      <c r="R519" s="26" t="s">
        <v>3342</v>
      </c>
      <c r="S519" s="15" t="s">
        <v>3343</v>
      </c>
      <c r="T519" s="52">
        <v>0</v>
      </c>
      <c r="U519" s="22" t="s">
        <v>3344</v>
      </c>
      <c r="V519" s="18" t="str">
        <f>+Sitio_Publico[[#This Row],[idcoleccion]]&amp;"-"&amp;Sitio_Publico[[#This Row],[id]]</f>
        <v>000-518</v>
      </c>
      <c r="W519" s="18">
        <f>+VLOOKUP(Sitio_Publico[[#This Row],[territorio]],Estructura!$AE$4:$AH$1067,4,0)</f>
        <v>30009104</v>
      </c>
      <c r="X519" s="18" t="str">
        <f>+VLOOKUP(Sitio_Publico[[#This Row],[tema]],Estructura!$G$4:$J$532,4,0)</f>
        <v>T-17</v>
      </c>
      <c r="Y519" s="18" t="str">
        <f>+VLOOKUP(Sitio_Publico[[#This Row],[contenido]],Estructura!$L$4:$O$473,4,0)</f>
        <v>C-7</v>
      </c>
      <c r="Z519" s="18" t="str">
        <f>+VLOOKUP(Sitio_Publico[[#This Row],[Filtro Integrado]],Estructura!$U$4:$W$529,3,0)</f>
        <v>FI-0</v>
      </c>
      <c r="AA519" s="18" t="str">
        <f>+VLOOKUP(Sitio_Publico[[#This Row],[Muestra]],Estructura!$Y$4:$AB$483,4,0)</f>
        <v>M-00068</v>
      </c>
    </row>
    <row r="520" spans="1:27" ht="48" x14ac:dyDescent="0.3">
      <c r="A520" s="16">
        <f t="shared" si="8"/>
        <v>519</v>
      </c>
      <c r="B520" s="47" t="s">
        <v>15118</v>
      </c>
      <c r="C520" s="13" t="s">
        <v>622</v>
      </c>
      <c r="D520" s="13" t="s">
        <v>623</v>
      </c>
      <c r="E520" s="44">
        <v>15102</v>
      </c>
      <c r="F520" s="13" t="s">
        <v>666</v>
      </c>
      <c r="G520" s="23" t="s">
        <v>639</v>
      </c>
      <c r="H520" s="42" t="s">
        <v>458</v>
      </c>
      <c r="I520" s="28" t="s">
        <v>360</v>
      </c>
      <c r="J520" s="12" t="s">
        <v>393</v>
      </c>
      <c r="K520" s="28" t="s">
        <v>888</v>
      </c>
      <c r="L520" s="12" t="s">
        <v>652</v>
      </c>
      <c r="M520" s="12" t="s">
        <v>704</v>
      </c>
      <c r="N520" s="12" t="s">
        <v>629</v>
      </c>
      <c r="O520" s="26" t="s">
        <v>3345</v>
      </c>
      <c r="P520" s="26" t="s">
        <v>3346</v>
      </c>
      <c r="Q520" s="25" t="s">
        <v>646</v>
      </c>
      <c r="R520" s="26" t="s">
        <v>3347</v>
      </c>
      <c r="S520" s="15" t="s">
        <v>3348</v>
      </c>
      <c r="T520" s="52">
        <v>0</v>
      </c>
      <c r="U520" s="22" t="s">
        <v>3349</v>
      </c>
      <c r="V520" s="18" t="str">
        <f>+Sitio_Publico[[#This Row],[idcoleccion]]&amp;"-"&amp;Sitio_Publico[[#This Row],[id]]</f>
        <v>000-519</v>
      </c>
      <c r="W520" s="18">
        <f>+VLOOKUP(Sitio_Publico[[#This Row],[territorio]],Estructura!$AE$4:$AH$1067,4,0)</f>
        <v>30015102</v>
      </c>
      <c r="X520" s="18" t="str">
        <f>+VLOOKUP(Sitio_Publico[[#This Row],[tema]],Estructura!$G$4:$J$532,4,0)</f>
        <v>T-15</v>
      </c>
      <c r="Y520" s="18" t="str">
        <f>+VLOOKUP(Sitio_Publico[[#This Row],[contenido]],Estructura!$L$4:$O$473,4,0)</f>
        <v>C-8</v>
      </c>
      <c r="Z520" s="18" t="str">
        <f>+VLOOKUP(Sitio_Publico[[#This Row],[Filtro Integrado]],Estructura!$U$4:$W$529,3,0)</f>
        <v>FI-0</v>
      </c>
      <c r="AA520" s="18" t="str">
        <f>+VLOOKUP(Sitio_Publico[[#This Row],[Muestra]],Estructura!$Y$4:$AB$483,4,0)</f>
        <v>M-00082</v>
      </c>
    </row>
    <row r="521" spans="1:27" ht="48" x14ac:dyDescent="0.3">
      <c r="A521" s="16">
        <f t="shared" si="8"/>
        <v>520</v>
      </c>
      <c r="B521" s="47" t="s">
        <v>15118</v>
      </c>
      <c r="C521" s="13" t="s">
        <v>622</v>
      </c>
      <c r="D521" s="13" t="s">
        <v>623</v>
      </c>
      <c r="E521" s="44">
        <v>16304</v>
      </c>
      <c r="F521" s="13" t="s">
        <v>688</v>
      </c>
      <c r="G521" s="23" t="s">
        <v>625</v>
      </c>
      <c r="H521" s="42" t="s">
        <v>458</v>
      </c>
      <c r="I521" s="28" t="s">
        <v>211</v>
      </c>
      <c r="J521" s="12" t="s">
        <v>393</v>
      </c>
      <c r="K521" s="28" t="s">
        <v>726</v>
      </c>
      <c r="L521" s="12" t="s">
        <v>627</v>
      </c>
      <c r="M521" s="12" t="s">
        <v>628</v>
      </c>
      <c r="N521" s="12" t="s">
        <v>629</v>
      </c>
      <c r="O521" s="26" t="s">
        <v>3350</v>
      </c>
      <c r="P521" s="26" t="s">
        <v>3351</v>
      </c>
      <c r="Q521" s="25" t="s">
        <v>646</v>
      </c>
      <c r="R521" s="26" t="s">
        <v>3352</v>
      </c>
      <c r="S521" s="15" t="s">
        <v>3353</v>
      </c>
      <c r="T521" s="52">
        <v>0</v>
      </c>
      <c r="U521" s="22" t="s">
        <v>3354</v>
      </c>
      <c r="V521" s="18" t="str">
        <f>+Sitio_Publico[[#This Row],[idcoleccion]]&amp;"-"&amp;Sitio_Publico[[#This Row],[id]]</f>
        <v>000-520</v>
      </c>
      <c r="W521" s="18">
        <f>+VLOOKUP(Sitio_Publico[[#This Row],[territorio]],Estructura!$AE$4:$AH$1067,4,0)</f>
        <v>30016304</v>
      </c>
      <c r="X521" s="18" t="str">
        <f>+VLOOKUP(Sitio_Publico[[#This Row],[tema]],Estructura!$G$4:$J$532,4,0)</f>
        <v>T-17</v>
      </c>
      <c r="Y521" s="18" t="str">
        <f>+VLOOKUP(Sitio_Publico[[#This Row],[contenido]],Estructura!$L$4:$O$473,4,0)</f>
        <v>C-7</v>
      </c>
      <c r="Z521" s="18" t="str">
        <f>+VLOOKUP(Sitio_Publico[[#This Row],[Filtro Integrado]],Estructura!$U$4:$W$529,3,0)</f>
        <v>FI-0</v>
      </c>
      <c r="AA521" s="18" t="str">
        <f>+VLOOKUP(Sitio_Publico[[#This Row],[Muestra]],Estructura!$Y$4:$AB$483,4,0)</f>
        <v>M-00071</v>
      </c>
    </row>
    <row r="522" spans="1:27" ht="48" x14ac:dyDescent="0.3">
      <c r="A522" s="16">
        <f t="shared" si="8"/>
        <v>521</v>
      </c>
      <c r="B522" s="47" t="s">
        <v>15118</v>
      </c>
      <c r="C522" s="13" t="s">
        <v>622</v>
      </c>
      <c r="D522" s="13" t="s">
        <v>623</v>
      </c>
      <c r="E522" s="44">
        <v>5104</v>
      </c>
      <c r="F522" s="13" t="s">
        <v>767</v>
      </c>
      <c r="G522" s="23" t="s">
        <v>639</v>
      </c>
      <c r="H522" s="42" t="s">
        <v>458</v>
      </c>
      <c r="I522" s="28" t="s">
        <v>65</v>
      </c>
      <c r="J522" s="12" t="s">
        <v>393</v>
      </c>
      <c r="K522" s="28" t="s">
        <v>857</v>
      </c>
      <c r="L522" s="12" t="s">
        <v>652</v>
      </c>
      <c r="M522" s="12" t="s">
        <v>704</v>
      </c>
      <c r="N522" s="12" t="s">
        <v>629</v>
      </c>
      <c r="O522" s="26" t="s">
        <v>3355</v>
      </c>
      <c r="P522" s="26" t="s">
        <v>3356</v>
      </c>
      <c r="Q522" s="25" t="s">
        <v>646</v>
      </c>
      <c r="R522" s="26" t="s">
        <v>3357</v>
      </c>
      <c r="S522" s="15" t="s">
        <v>3358</v>
      </c>
      <c r="T522" s="52">
        <v>0</v>
      </c>
      <c r="U522" s="22" t="s">
        <v>3359</v>
      </c>
      <c r="V522" s="18" t="str">
        <f>+Sitio_Publico[[#This Row],[idcoleccion]]&amp;"-"&amp;Sitio_Publico[[#This Row],[id]]</f>
        <v>000-521</v>
      </c>
      <c r="W522" s="18">
        <f>+VLOOKUP(Sitio_Publico[[#This Row],[territorio]],Estructura!$AE$4:$AH$1067,4,0)</f>
        <v>30005104</v>
      </c>
      <c r="X522" s="18" t="str">
        <f>+VLOOKUP(Sitio_Publico[[#This Row],[tema]],Estructura!$G$4:$J$532,4,0)</f>
        <v>T-19</v>
      </c>
      <c r="Y522" s="18" t="str">
        <f>+VLOOKUP(Sitio_Publico[[#This Row],[contenido]],Estructura!$L$4:$O$473,4,0)</f>
        <v>C-8</v>
      </c>
      <c r="Z522" s="18" t="str">
        <f>+VLOOKUP(Sitio_Publico[[#This Row],[Filtro Integrado]],Estructura!$U$4:$W$529,3,0)</f>
        <v>FI-0</v>
      </c>
      <c r="AA522" s="18" t="str">
        <f>+VLOOKUP(Sitio_Publico[[#This Row],[Muestra]],Estructura!$Y$4:$AB$483,4,0)</f>
        <v>M-00081</v>
      </c>
    </row>
    <row r="523" spans="1:27" ht="48" x14ac:dyDescent="0.3">
      <c r="A523" s="16">
        <f t="shared" si="8"/>
        <v>522</v>
      </c>
      <c r="B523" s="47" t="s">
        <v>15118</v>
      </c>
      <c r="C523" s="13" t="s">
        <v>622</v>
      </c>
      <c r="D523" s="13" t="s">
        <v>623</v>
      </c>
      <c r="E523" s="44">
        <v>8108</v>
      </c>
      <c r="F523" s="13" t="s">
        <v>688</v>
      </c>
      <c r="G523" s="23" t="s">
        <v>625</v>
      </c>
      <c r="H523" s="42" t="s">
        <v>458</v>
      </c>
      <c r="I523" s="28" t="s">
        <v>169</v>
      </c>
      <c r="J523" s="12" t="s">
        <v>393</v>
      </c>
      <c r="K523" s="28" t="s">
        <v>726</v>
      </c>
      <c r="L523" s="12" t="s">
        <v>627</v>
      </c>
      <c r="M523" s="12" t="s">
        <v>628</v>
      </c>
      <c r="N523" s="12" t="s">
        <v>629</v>
      </c>
      <c r="O523" s="26" t="s">
        <v>3360</v>
      </c>
      <c r="P523" s="26" t="s">
        <v>3361</v>
      </c>
      <c r="Q523" s="25" t="s">
        <v>646</v>
      </c>
      <c r="R523" s="26" t="s">
        <v>3362</v>
      </c>
      <c r="S523" s="15" t="s">
        <v>3363</v>
      </c>
      <c r="T523" s="52">
        <v>0</v>
      </c>
      <c r="U523" s="22" t="s">
        <v>3364</v>
      </c>
      <c r="V523" s="18" t="str">
        <f>+Sitio_Publico[[#This Row],[idcoleccion]]&amp;"-"&amp;Sitio_Publico[[#This Row],[id]]</f>
        <v>000-522</v>
      </c>
      <c r="W523" s="18">
        <f>+VLOOKUP(Sitio_Publico[[#This Row],[territorio]],Estructura!$AE$4:$AH$1067,4,0)</f>
        <v>30008108</v>
      </c>
      <c r="X523" s="18" t="str">
        <f>+VLOOKUP(Sitio_Publico[[#This Row],[tema]],Estructura!$G$4:$J$532,4,0)</f>
        <v>T-17</v>
      </c>
      <c r="Y523" s="18" t="str">
        <f>+VLOOKUP(Sitio_Publico[[#This Row],[contenido]],Estructura!$L$4:$O$473,4,0)</f>
        <v>C-7</v>
      </c>
      <c r="Z523" s="18" t="str">
        <f>+VLOOKUP(Sitio_Publico[[#This Row],[Filtro Integrado]],Estructura!$U$4:$W$529,3,0)</f>
        <v>FI-0</v>
      </c>
      <c r="AA523" s="18" t="str">
        <f>+VLOOKUP(Sitio_Publico[[#This Row],[Muestra]],Estructura!$Y$4:$AB$483,4,0)</f>
        <v>M-00071</v>
      </c>
    </row>
    <row r="524" spans="1:27" ht="40.799999999999997" x14ac:dyDescent="0.3">
      <c r="A524" s="16">
        <f t="shared" si="8"/>
        <v>523</v>
      </c>
      <c r="B524" s="47" t="s">
        <v>15118</v>
      </c>
      <c r="C524" s="13" t="s">
        <v>622</v>
      </c>
      <c r="D524" s="13" t="s">
        <v>623</v>
      </c>
      <c r="E524" s="44">
        <v>13</v>
      </c>
      <c r="F524" s="13" t="s">
        <v>466</v>
      </c>
      <c r="G524" s="23" t="s">
        <v>1114</v>
      </c>
      <c r="H524" s="42" t="s">
        <v>457</v>
      </c>
      <c r="I524" s="28" t="s">
        <v>376</v>
      </c>
      <c r="J524" s="12" t="s">
        <v>393</v>
      </c>
      <c r="K524" s="28" t="s">
        <v>3365</v>
      </c>
      <c r="L524" s="12" t="s">
        <v>1116</v>
      </c>
      <c r="M524" s="12" t="s">
        <v>2870</v>
      </c>
      <c r="N524" s="12" t="s">
        <v>1118</v>
      </c>
      <c r="O524" s="26" t="s">
        <v>3366</v>
      </c>
      <c r="P524" s="26" t="s">
        <v>3367</v>
      </c>
      <c r="Q524" s="25" t="s">
        <v>1359</v>
      </c>
      <c r="R524" s="26" t="s">
        <v>3368</v>
      </c>
      <c r="S524" s="15" t="s">
        <v>3369</v>
      </c>
      <c r="T524" s="52">
        <v>0</v>
      </c>
      <c r="U524" s="22" t="s">
        <v>3370</v>
      </c>
      <c r="V524" s="18" t="str">
        <f>+Sitio_Publico[[#This Row],[idcoleccion]]&amp;"-"&amp;Sitio_Publico[[#This Row],[id]]</f>
        <v>000-523</v>
      </c>
      <c r="W524" s="18">
        <f>+VLOOKUP(Sitio_Publico[[#This Row],[territorio]],Estructura!$AE$4:$AH$1067,4,0)</f>
        <v>20000013</v>
      </c>
      <c r="X524" s="18" t="str">
        <f>+VLOOKUP(Sitio_Publico[[#This Row],[tema]],Estructura!$G$4:$J$532,4,0)</f>
        <v>T-18</v>
      </c>
      <c r="Y524" s="18" t="str">
        <f>+VLOOKUP(Sitio_Publico[[#This Row],[contenido]],Estructura!$L$4:$O$473,4,0)</f>
        <v>C-11</v>
      </c>
      <c r="Z524" s="18" t="str">
        <f>+VLOOKUP(Sitio_Publico[[#This Row],[Filtro Integrado]],Estructura!$U$4:$W$529,3,0)</f>
        <v>FI-0</v>
      </c>
      <c r="AA524" s="18" t="str">
        <f>+VLOOKUP(Sitio_Publico[[#This Row],[Muestra]],Estructura!$Y$4:$AB$483,4,0)</f>
        <v>M-000119</v>
      </c>
    </row>
    <row r="525" spans="1:27" ht="48" x14ac:dyDescent="0.3">
      <c r="A525" s="16">
        <f t="shared" si="8"/>
        <v>524</v>
      </c>
      <c r="B525" s="47" t="s">
        <v>15118</v>
      </c>
      <c r="C525" s="13" t="s">
        <v>622</v>
      </c>
      <c r="D525" s="13" t="s">
        <v>623</v>
      </c>
      <c r="E525" s="44">
        <v>16103</v>
      </c>
      <c r="F525" s="13" t="s">
        <v>681</v>
      </c>
      <c r="G525" s="23" t="s">
        <v>639</v>
      </c>
      <c r="H525" s="42" t="s">
        <v>458</v>
      </c>
      <c r="I525" s="28" t="s">
        <v>200</v>
      </c>
      <c r="J525" s="12" t="s">
        <v>393</v>
      </c>
      <c r="K525" s="28" t="s">
        <v>682</v>
      </c>
      <c r="L525" s="12" t="s">
        <v>652</v>
      </c>
      <c r="M525" s="12" t="s">
        <v>653</v>
      </c>
      <c r="N525" s="12" t="s">
        <v>629</v>
      </c>
      <c r="O525" s="26" t="s">
        <v>3371</v>
      </c>
      <c r="P525" s="26" t="s">
        <v>3372</v>
      </c>
      <c r="Q525" s="25" t="s">
        <v>646</v>
      </c>
      <c r="R525" s="26" t="s">
        <v>3373</v>
      </c>
      <c r="S525" s="15" t="s">
        <v>3374</v>
      </c>
      <c r="T525" s="52">
        <v>0</v>
      </c>
      <c r="U525" s="22" t="s">
        <v>3375</v>
      </c>
      <c r="V525" s="18" t="str">
        <f>+Sitio_Publico[[#This Row],[idcoleccion]]&amp;"-"&amp;Sitio_Publico[[#This Row],[id]]</f>
        <v>000-524</v>
      </c>
      <c r="W525" s="18">
        <f>+VLOOKUP(Sitio_Publico[[#This Row],[territorio]],Estructura!$AE$4:$AH$1067,4,0)</f>
        <v>30016103</v>
      </c>
      <c r="X525" s="18" t="str">
        <f>+VLOOKUP(Sitio_Publico[[#This Row],[tema]],Estructura!$G$4:$J$532,4,0)</f>
        <v>T-16</v>
      </c>
      <c r="Y525" s="18" t="str">
        <f>+VLOOKUP(Sitio_Publico[[#This Row],[contenido]],Estructura!$L$4:$O$473,4,0)</f>
        <v>C-8</v>
      </c>
      <c r="Z525" s="18" t="str">
        <f>+VLOOKUP(Sitio_Publico[[#This Row],[Filtro Integrado]],Estructura!$U$4:$W$529,3,0)</f>
        <v>FI-0</v>
      </c>
      <c r="AA525" s="18" t="str">
        <f>+VLOOKUP(Sitio_Publico[[#This Row],[Muestra]],Estructura!$Y$4:$AB$483,4,0)</f>
        <v>M-00067</v>
      </c>
    </row>
    <row r="526" spans="1:27" ht="48" x14ac:dyDescent="0.3">
      <c r="A526" s="16">
        <f t="shared" si="8"/>
        <v>525</v>
      </c>
      <c r="B526" s="47" t="s">
        <v>15118</v>
      </c>
      <c r="C526" s="13" t="s">
        <v>622</v>
      </c>
      <c r="D526" s="13" t="s">
        <v>623</v>
      </c>
      <c r="E526" s="44">
        <v>0</v>
      </c>
      <c r="F526" s="13" t="s">
        <v>767</v>
      </c>
      <c r="G526" s="23" t="s">
        <v>625</v>
      </c>
      <c r="H526" s="42" t="s">
        <v>455</v>
      </c>
      <c r="I526" s="28" t="s">
        <v>14</v>
      </c>
      <c r="J526" s="12" t="s">
        <v>393</v>
      </c>
      <c r="K526" s="28" t="s">
        <v>3376</v>
      </c>
      <c r="L526" s="12" t="s">
        <v>465</v>
      </c>
      <c r="M526" s="12" t="s">
        <v>781</v>
      </c>
      <c r="N526" s="12" t="s">
        <v>629</v>
      </c>
      <c r="O526" s="26" t="s">
        <v>3377</v>
      </c>
      <c r="P526" s="26" t="s">
        <v>3378</v>
      </c>
      <c r="Q526" s="25" t="s">
        <v>1145</v>
      </c>
      <c r="R526" s="26" t="s">
        <v>3379</v>
      </c>
      <c r="S526" s="15" t="s">
        <v>3380</v>
      </c>
      <c r="T526" s="52">
        <v>0</v>
      </c>
      <c r="U526" s="22" t="s">
        <v>3381</v>
      </c>
      <c r="V526" s="18" t="str">
        <f>+Sitio_Publico[[#This Row],[idcoleccion]]&amp;"-"&amp;Sitio_Publico[[#This Row],[id]]</f>
        <v>000-525</v>
      </c>
      <c r="W526" s="18">
        <f>+VLOOKUP(Sitio_Publico[[#This Row],[territorio]],Estructura!$AE$4:$AH$1067,4,0)</f>
        <v>10000000</v>
      </c>
      <c r="X526" s="18" t="str">
        <f>+VLOOKUP(Sitio_Publico[[#This Row],[tema]],Estructura!$G$4:$J$532,4,0)</f>
        <v>T-19</v>
      </c>
      <c r="Y526" s="18" t="str">
        <f>+VLOOKUP(Sitio_Publico[[#This Row],[contenido]],Estructura!$L$4:$O$473,4,0)</f>
        <v>C-7</v>
      </c>
      <c r="Z526" s="18" t="str">
        <f>+VLOOKUP(Sitio_Publico[[#This Row],[Filtro Integrado]],Estructura!$U$4:$W$529,3,0)</f>
        <v>FI-0</v>
      </c>
      <c r="AA526" s="18" t="str">
        <f>+VLOOKUP(Sitio_Publico[[#This Row],[Muestra]],Estructura!$Y$4:$AB$483,4,0)</f>
        <v>M-000120</v>
      </c>
    </row>
    <row r="527" spans="1:27" ht="48" x14ac:dyDescent="0.3">
      <c r="A527" s="16">
        <f t="shared" si="8"/>
        <v>526</v>
      </c>
      <c r="B527" s="47" t="s">
        <v>15118</v>
      </c>
      <c r="C527" s="13" t="s">
        <v>622</v>
      </c>
      <c r="D527" s="13" t="s">
        <v>623</v>
      </c>
      <c r="E527" s="44">
        <v>7110</v>
      </c>
      <c r="F527" s="13" t="s">
        <v>767</v>
      </c>
      <c r="G527" s="23" t="s">
        <v>639</v>
      </c>
      <c r="H527" s="42" t="s">
        <v>458</v>
      </c>
      <c r="I527" s="28" t="s">
        <v>141</v>
      </c>
      <c r="J527" s="12" t="s">
        <v>393</v>
      </c>
      <c r="K527" s="28" t="s">
        <v>857</v>
      </c>
      <c r="L527" s="12" t="s">
        <v>652</v>
      </c>
      <c r="M527" s="12" t="s">
        <v>704</v>
      </c>
      <c r="N527" s="12" t="s">
        <v>629</v>
      </c>
      <c r="O527" s="26" t="s">
        <v>3382</v>
      </c>
      <c r="P527" s="26" t="s">
        <v>3383</v>
      </c>
      <c r="Q527" s="25" t="s">
        <v>646</v>
      </c>
      <c r="R527" s="26" t="s">
        <v>3384</v>
      </c>
      <c r="S527" s="15" t="s">
        <v>3385</v>
      </c>
      <c r="T527" s="52">
        <v>0</v>
      </c>
      <c r="U527" s="22" t="s">
        <v>3386</v>
      </c>
      <c r="V527" s="18" t="str">
        <f>+Sitio_Publico[[#This Row],[idcoleccion]]&amp;"-"&amp;Sitio_Publico[[#This Row],[id]]</f>
        <v>000-526</v>
      </c>
      <c r="W527" s="18">
        <f>+VLOOKUP(Sitio_Publico[[#This Row],[territorio]],Estructura!$AE$4:$AH$1067,4,0)</f>
        <v>30007110</v>
      </c>
      <c r="X527" s="18" t="str">
        <f>+VLOOKUP(Sitio_Publico[[#This Row],[tema]],Estructura!$G$4:$J$532,4,0)</f>
        <v>T-19</v>
      </c>
      <c r="Y527" s="18" t="str">
        <f>+VLOOKUP(Sitio_Publico[[#This Row],[contenido]],Estructura!$L$4:$O$473,4,0)</f>
        <v>C-8</v>
      </c>
      <c r="Z527" s="18" t="str">
        <f>+VLOOKUP(Sitio_Publico[[#This Row],[Filtro Integrado]],Estructura!$U$4:$W$529,3,0)</f>
        <v>FI-0</v>
      </c>
      <c r="AA527" s="18" t="str">
        <f>+VLOOKUP(Sitio_Publico[[#This Row],[Muestra]],Estructura!$Y$4:$AB$483,4,0)</f>
        <v>M-00081</v>
      </c>
    </row>
    <row r="528" spans="1:27" ht="72" x14ac:dyDescent="0.3">
      <c r="A528" s="16">
        <f t="shared" si="8"/>
        <v>527</v>
      </c>
      <c r="B528" s="47" t="s">
        <v>15118</v>
      </c>
      <c r="C528" s="13" t="s">
        <v>622</v>
      </c>
      <c r="D528" s="13" t="s">
        <v>623</v>
      </c>
      <c r="E528" s="44">
        <v>9116</v>
      </c>
      <c r="F528" s="13" t="s">
        <v>624</v>
      </c>
      <c r="G528" s="23" t="s">
        <v>639</v>
      </c>
      <c r="H528" s="42" t="s">
        <v>458</v>
      </c>
      <c r="I528" s="28" t="s">
        <v>231</v>
      </c>
      <c r="J528" s="12" t="s">
        <v>393</v>
      </c>
      <c r="K528" s="28" t="s">
        <v>626</v>
      </c>
      <c r="L528" s="12" t="s">
        <v>652</v>
      </c>
      <c r="M528" s="12" t="s">
        <v>1170</v>
      </c>
      <c r="N528" s="12" t="s">
        <v>629</v>
      </c>
      <c r="O528" s="26" t="s">
        <v>3387</v>
      </c>
      <c r="P528" s="26" t="s">
        <v>3388</v>
      </c>
      <c r="Q528" s="25" t="s">
        <v>646</v>
      </c>
      <c r="R528" s="26" t="s">
        <v>3389</v>
      </c>
      <c r="S528" s="15" t="s">
        <v>3390</v>
      </c>
      <c r="T528" s="52">
        <v>0</v>
      </c>
      <c r="U528" s="22" t="s">
        <v>3391</v>
      </c>
      <c r="V528" s="18" t="str">
        <f>+Sitio_Publico[[#This Row],[idcoleccion]]&amp;"-"&amp;Sitio_Publico[[#This Row],[id]]</f>
        <v>000-527</v>
      </c>
      <c r="W528" s="18">
        <f>+VLOOKUP(Sitio_Publico[[#This Row],[territorio]],Estructura!$AE$4:$AH$1067,4,0)</f>
        <v>30009116</v>
      </c>
      <c r="X528" s="18" t="str">
        <f>+VLOOKUP(Sitio_Publico[[#This Row],[tema]],Estructura!$G$4:$J$532,4,0)</f>
        <v>T-13</v>
      </c>
      <c r="Y528" s="18" t="str">
        <f>+VLOOKUP(Sitio_Publico[[#This Row],[contenido]],Estructura!$L$4:$O$473,4,0)</f>
        <v>C-8</v>
      </c>
      <c r="Z528" s="18" t="str">
        <f>+VLOOKUP(Sitio_Publico[[#This Row],[Filtro Integrado]],Estructura!$U$4:$W$529,3,0)</f>
        <v>FI-0</v>
      </c>
      <c r="AA528" s="18" t="str">
        <f>+VLOOKUP(Sitio_Publico[[#This Row],[Muestra]],Estructura!$Y$4:$AB$483,4,0)</f>
        <v>M-00063</v>
      </c>
    </row>
    <row r="529" spans="1:27" ht="48" x14ac:dyDescent="0.3">
      <c r="A529" s="16">
        <f t="shared" si="8"/>
        <v>528</v>
      </c>
      <c r="B529" s="47" t="s">
        <v>15118</v>
      </c>
      <c r="C529" s="13" t="s">
        <v>622</v>
      </c>
      <c r="D529" s="13" t="s">
        <v>623</v>
      </c>
      <c r="E529" s="44">
        <v>13128</v>
      </c>
      <c r="F529" s="13" t="s">
        <v>666</v>
      </c>
      <c r="G529" s="23" t="s">
        <v>639</v>
      </c>
      <c r="H529" s="42" t="s">
        <v>458</v>
      </c>
      <c r="I529" s="28" t="s">
        <v>323</v>
      </c>
      <c r="J529" s="12" t="s">
        <v>393</v>
      </c>
      <c r="K529" s="28" t="s">
        <v>667</v>
      </c>
      <c r="L529" s="12" t="s">
        <v>652</v>
      </c>
      <c r="M529" s="12" t="s">
        <v>668</v>
      </c>
      <c r="N529" s="12" t="s">
        <v>629</v>
      </c>
      <c r="O529" s="26" t="s">
        <v>3392</v>
      </c>
      <c r="P529" s="26" t="s">
        <v>3393</v>
      </c>
      <c r="Q529" s="25" t="s">
        <v>646</v>
      </c>
      <c r="R529" s="26" t="s">
        <v>3394</v>
      </c>
      <c r="S529" s="15" t="s">
        <v>3395</v>
      </c>
      <c r="T529" s="52">
        <v>0</v>
      </c>
      <c r="U529" s="22" t="s">
        <v>3396</v>
      </c>
      <c r="V529" s="18" t="str">
        <f>+Sitio_Publico[[#This Row],[idcoleccion]]&amp;"-"&amp;Sitio_Publico[[#This Row],[id]]</f>
        <v>000-528</v>
      </c>
      <c r="W529" s="18">
        <f>+VLOOKUP(Sitio_Publico[[#This Row],[territorio]],Estructura!$AE$4:$AH$1067,4,0)</f>
        <v>30013128</v>
      </c>
      <c r="X529" s="18" t="str">
        <f>+VLOOKUP(Sitio_Publico[[#This Row],[tema]],Estructura!$G$4:$J$532,4,0)</f>
        <v>T-15</v>
      </c>
      <c r="Y529" s="18" t="str">
        <f>+VLOOKUP(Sitio_Publico[[#This Row],[contenido]],Estructura!$L$4:$O$473,4,0)</f>
        <v>C-8</v>
      </c>
      <c r="Z529" s="18" t="str">
        <f>+VLOOKUP(Sitio_Publico[[#This Row],[Filtro Integrado]],Estructura!$U$4:$W$529,3,0)</f>
        <v>FI-0</v>
      </c>
      <c r="AA529" s="18" t="str">
        <f>+VLOOKUP(Sitio_Publico[[#This Row],[Muestra]],Estructura!$Y$4:$AB$483,4,0)</f>
        <v>M-00066</v>
      </c>
    </row>
    <row r="530" spans="1:27" ht="48" x14ac:dyDescent="0.3">
      <c r="A530" s="16">
        <f t="shared" si="8"/>
        <v>529</v>
      </c>
      <c r="B530" s="47" t="s">
        <v>15118</v>
      </c>
      <c r="C530" s="13" t="s">
        <v>622</v>
      </c>
      <c r="D530" s="13" t="s">
        <v>623</v>
      </c>
      <c r="E530" s="44">
        <v>10101</v>
      </c>
      <c r="F530" s="13" t="s">
        <v>688</v>
      </c>
      <c r="G530" s="23" t="s">
        <v>639</v>
      </c>
      <c r="H530" s="42" t="s">
        <v>458</v>
      </c>
      <c r="I530" s="28" t="s">
        <v>248</v>
      </c>
      <c r="J530" s="12" t="s">
        <v>393</v>
      </c>
      <c r="K530" s="28" t="s">
        <v>689</v>
      </c>
      <c r="L530" s="12" t="s">
        <v>652</v>
      </c>
      <c r="M530" s="12" t="s">
        <v>690</v>
      </c>
      <c r="N530" s="12" t="s">
        <v>629</v>
      </c>
      <c r="O530" s="26" t="s">
        <v>1540</v>
      </c>
      <c r="P530" s="26" t="s">
        <v>1541</v>
      </c>
      <c r="Q530" s="25" t="s">
        <v>646</v>
      </c>
      <c r="R530" s="26" t="s">
        <v>1542</v>
      </c>
      <c r="S530" s="15" t="s">
        <v>1543</v>
      </c>
      <c r="T530" s="52">
        <v>0</v>
      </c>
      <c r="U530" s="22" t="s">
        <v>1544</v>
      </c>
      <c r="V530" s="18" t="str">
        <f>+Sitio_Publico[[#This Row],[idcoleccion]]&amp;"-"&amp;Sitio_Publico[[#This Row],[id]]</f>
        <v>000-529</v>
      </c>
      <c r="W530" s="18">
        <f>+VLOOKUP(Sitio_Publico[[#This Row],[territorio]],Estructura!$AE$4:$AH$1067,4,0)</f>
        <v>30010101</v>
      </c>
      <c r="X530" s="18" t="str">
        <f>+VLOOKUP(Sitio_Publico[[#This Row],[tema]],Estructura!$G$4:$J$532,4,0)</f>
        <v>T-17</v>
      </c>
      <c r="Y530" s="18" t="str">
        <f>+VLOOKUP(Sitio_Publico[[#This Row],[contenido]],Estructura!$L$4:$O$473,4,0)</f>
        <v>C-8</v>
      </c>
      <c r="Z530" s="18" t="str">
        <f>+VLOOKUP(Sitio_Publico[[#This Row],[Filtro Integrado]],Estructura!$U$4:$W$529,3,0)</f>
        <v>FI-0</v>
      </c>
      <c r="AA530" s="18" t="str">
        <f>+VLOOKUP(Sitio_Publico[[#This Row],[Muestra]],Estructura!$Y$4:$AB$483,4,0)</f>
        <v>M-00068</v>
      </c>
    </row>
    <row r="531" spans="1:27" ht="48" x14ac:dyDescent="0.3">
      <c r="A531" s="16">
        <f t="shared" si="8"/>
        <v>530</v>
      </c>
      <c r="B531" s="47" t="s">
        <v>15118</v>
      </c>
      <c r="C531" s="13" t="s">
        <v>637</v>
      </c>
      <c r="D531" s="13" t="s">
        <v>623</v>
      </c>
      <c r="E531" s="44">
        <v>270103005</v>
      </c>
      <c r="F531" s="13" t="s">
        <v>1393</v>
      </c>
      <c r="G531" s="23" t="s">
        <v>1394</v>
      </c>
      <c r="H531" s="42" t="s">
        <v>455</v>
      </c>
      <c r="I531" s="28" t="s">
        <v>14</v>
      </c>
      <c r="J531" s="12" t="s">
        <v>393</v>
      </c>
      <c r="K531" s="28" t="s">
        <v>3154</v>
      </c>
      <c r="L531" s="12" t="s">
        <v>641</v>
      </c>
      <c r="M531" s="12" t="s">
        <v>628</v>
      </c>
      <c r="N531" s="12" t="s">
        <v>643</v>
      </c>
      <c r="O531" s="26" t="s">
        <v>3155</v>
      </c>
      <c r="P531" s="26" t="s">
        <v>3156</v>
      </c>
      <c r="Q531" s="25" t="s">
        <v>646</v>
      </c>
      <c r="R531" s="26" t="s">
        <v>3157</v>
      </c>
      <c r="S531" s="15" t="s">
        <v>3158</v>
      </c>
      <c r="T531" s="52">
        <v>0</v>
      </c>
      <c r="U531" s="22" t="s">
        <v>3159</v>
      </c>
      <c r="V531" s="18" t="str">
        <f>+Sitio_Publico[[#This Row],[idcoleccion]]&amp;"-"&amp;Sitio_Publico[[#This Row],[id]]</f>
        <v>000-530</v>
      </c>
      <c r="W531" s="18">
        <f>+VLOOKUP(Sitio_Publico[[#This Row],[territorio]],Estructura!$AE$4:$AH$1067,4,0)</f>
        <v>10000000</v>
      </c>
      <c r="X531" s="18" t="str">
        <f>+VLOOKUP(Sitio_Publico[[#This Row],[tema]],Estructura!$G$4:$J$532,4,0)</f>
        <v>T-22</v>
      </c>
      <c r="Y531" s="18" t="str">
        <f>+VLOOKUP(Sitio_Publico[[#This Row],[contenido]],Estructura!$L$4:$O$473,4,0)</f>
        <v>C-12</v>
      </c>
      <c r="Z531" s="18" t="str">
        <f>+VLOOKUP(Sitio_Publico[[#This Row],[Filtro Integrado]],Estructura!$U$4:$W$529,3,0)</f>
        <v>FI-0</v>
      </c>
      <c r="AA531" s="18" t="str">
        <f>+VLOOKUP(Sitio_Publico[[#This Row],[Muestra]],Estructura!$Y$4:$AB$483,4,0)</f>
        <v>M-000118</v>
      </c>
    </row>
    <row r="532" spans="1:27" ht="48" x14ac:dyDescent="0.3">
      <c r="A532" s="16">
        <f t="shared" si="8"/>
        <v>531</v>
      </c>
      <c r="B532" s="47" t="s">
        <v>15118</v>
      </c>
      <c r="C532" s="13" t="s">
        <v>622</v>
      </c>
      <c r="D532" s="13" t="s">
        <v>623</v>
      </c>
      <c r="E532" s="44">
        <v>8309</v>
      </c>
      <c r="F532" s="13" t="s">
        <v>681</v>
      </c>
      <c r="G532" s="23" t="s">
        <v>625</v>
      </c>
      <c r="H532" s="42" t="s">
        <v>458</v>
      </c>
      <c r="I532" s="28" t="s">
        <v>189</v>
      </c>
      <c r="J532" s="12" t="s">
        <v>393</v>
      </c>
      <c r="K532" s="28" t="s">
        <v>793</v>
      </c>
      <c r="L532" s="12" t="s">
        <v>627</v>
      </c>
      <c r="M532" s="12" t="s">
        <v>794</v>
      </c>
      <c r="N532" s="12" t="s">
        <v>629</v>
      </c>
      <c r="O532" s="26" t="s">
        <v>3397</v>
      </c>
      <c r="P532" s="26" t="s">
        <v>3398</v>
      </c>
      <c r="Q532" s="25" t="s">
        <v>646</v>
      </c>
      <c r="R532" s="26" t="s">
        <v>3399</v>
      </c>
      <c r="S532" s="15" t="s">
        <v>3400</v>
      </c>
      <c r="T532" s="52">
        <v>0</v>
      </c>
      <c r="U532" s="22" t="s">
        <v>3401</v>
      </c>
      <c r="V532" s="18" t="str">
        <f>+Sitio_Publico[[#This Row],[idcoleccion]]&amp;"-"&amp;Sitio_Publico[[#This Row],[id]]</f>
        <v>000-531</v>
      </c>
      <c r="W532" s="18">
        <f>+VLOOKUP(Sitio_Publico[[#This Row],[territorio]],Estructura!$AE$4:$AH$1067,4,0)</f>
        <v>30008309</v>
      </c>
      <c r="X532" s="18" t="str">
        <f>+VLOOKUP(Sitio_Publico[[#This Row],[tema]],Estructura!$G$4:$J$532,4,0)</f>
        <v>T-16</v>
      </c>
      <c r="Y532" s="18" t="str">
        <f>+VLOOKUP(Sitio_Publico[[#This Row],[contenido]],Estructura!$L$4:$O$473,4,0)</f>
        <v>C-7</v>
      </c>
      <c r="Z532" s="18" t="str">
        <f>+VLOOKUP(Sitio_Publico[[#This Row],[Filtro Integrado]],Estructura!$U$4:$W$529,3,0)</f>
        <v>FI-0</v>
      </c>
      <c r="AA532" s="18" t="str">
        <f>+VLOOKUP(Sitio_Publico[[#This Row],[Muestra]],Estructura!$Y$4:$AB$483,4,0)</f>
        <v>M-00077</v>
      </c>
    </row>
    <row r="533" spans="1:27" ht="48" x14ac:dyDescent="0.3">
      <c r="A533" s="16">
        <f t="shared" si="8"/>
        <v>532</v>
      </c>
      <c r="B533" s="47" t="s">
        <v>15118</v>
      </c>
      <c r="C533" s="13" t="s">
        <v>622</v>
      </c>
      <c r="D533" s="13" t="s">
        <v>623</v>
      </c>
      <c r="E533" s="44">
        <v>10206</v>
      </c>
      <c r="F533" s="13" t="s">
        <v>767</v>
      </c>
      <c r="G533" s="23" t="s">
        <v>639</v>
      </c>
      <c r="H533" s="42" t="s">
        <v>458</v>
      </c>
      <c r="I533" s="28" t="s">
        <v>262</v>
      </c>
      <c r="J533" s="12" t="s">
        <v>393</v>
      </c>
      <c r="K533" s="28" t="s">
        <v>857</v>
      </c>
      <c r="L533" s="12" t="s">
        <v>652</v>
      </c>
      <c r="M533" s="12" t="s">
        <v>704</v>
      </c>
      <c r="N533" s="12" t="s">
        <v>629</v>
      </c>
      <c r="O533" s="26" t="s">
        <v>3402</v>
      </c>
      <c r="P533" s="26" t="s">
        <v>3403</v>
      </c>
      <c r="Q533" s="25" t="s">
        <v>646</v>
      </c>
      <c r="R533" s="26" t="s">
        <v>3404</v>
      </c>
      <c r="S533" s="15" t="s">
        <v>3405</v>
      </c>
      <c r="T533" s="52">
        <v>0</v>
      </c>
      <c r="U533" s="22" t="s">
        <v>3406</v>
      </c>
      <c r="V533" s="18" t="str">
        <f>+Sitio_Publico[[#This Row],[idcoleccion]]&amp;"-"&amp;Sitio_Publico[[#This Row],[id]]</f>
        <v>000-532</v>
      </c>
      <c r="W533" s="18">
        <f>+VLOOKUP(Sitio_Publico[[#This Row],[territorio]],Estructura!$AE$4:$AH$1067,4,0)</f>
        <v>30010206</v>
      </c>
      <c r="X533" s="18" t="str">
        <f>+VLOOKUP(Sitio_Publico[[#This Row],[tema]],Estructura!$G$4:$J$532,4,0)</f>
        <v>T-19</v>
      </c>
      <c r="Y533" s="18" t="str">
        <f>+VLOOKUP(Sitio_Publico[[#This Row],[contenido]],Estructura!$L$4:$O$473,4,0)</f>
        <v>C-8</v>
      </c>
      <c r="Z533" s="18" t="str">
        <f>+VLOOKUP(Sitio_Publico[[#This Row],[Filtro Integrado]],Estructura!$U$4:$W$529,3,0)</f>
        <v>FI-0</v>
      </c>
      <c r="AA533" s="18" t="str">
        <f>+VLOOKUP(Sitio_Publico[[#This Row],[Muestra]],Estructura!$Y$4:$AB$483,4,0)</f>
        <v>M-00081</v>
      </c>
    </row>
    <row r="534" spans="1:27" ht="48" x14ac:dyDescent="0.3">
      <c r="A534" s="16">
        <f t="shared" si="8"/>
        <v>533</v>
      </c>
      <c r="B534" s="47" t="s">
        <v>15118</v>
      </c>
      <c r="C534" s="13" t="s">
        <v>622</v>
      </c>
      <c r="D534" s="13" t="s">
        <v>623</v>
      </c>
      <c r="E534" s="44">
        <v>4305</v>
      </c>
      <c r="F534" s="13" t="s">
        <v>666</v>
      </c>
      <c r="G534" s="23" t="s">
        <v>625</v>
      </c>
      <c r="H534" s="42" t="s">
        <v>458</v>
      </c>
      <c r="I534" s="28" t="s">
        <v>62</v>
      </c>
      <c r="J534" s="12" t="s">
        <v>393</v>
      </c>
      <c r="K534" s="28" t="s">
        <v>667</v>
      </c>
      <c r="L534" s="12" t="s">
        <v>627</v>
      </c>
      <c r="M534" s="12" t="s">
        <v>668</v>
      </c>
      <c r="N534" s="12" t="s">
        <v>629</v>
      </c>
      <c r="O534" s="26" t="s">
        <v>3407</v>
      </c>
      <c r="P534" s="26" t="s">
        <v>3408</v>
      </c>
      <c r="Q534" s="25" t="s">
        <v>646</v>
      </c>
      <c r="R534" s="26" t="s">
        <v>3409</v>
      </c>
      <c r="S534" s="15" t="s">
        <v>3410</v>
      </c>
      <c r="T534" s="52">
        <v>0</v>
      </c>
      <c r="U534" s="22" t="s">
        <v>3411</v>
      </c>
      <c r="V534" s="18" t="str">
        <f>+Sitio_Publico[[#This Row],[idcoleccion]]&amp;"-"&amp;Sitio_Publico[[#This Row],[id]]</f>
        <v>000-533</v>
      </c>
      <c r="W534" s="18">
        <f>+VLOOKUP(Sitio_Publico[[#This Row],[territorio]],Estructura!$AE$4:$AH$1067,4,0)</f>
        <v>30004305</v>
      </c>
      <c r="X534" s="18" t="str">
        <f>+VLOOKUP(Sitio_Publico[[#This Row],[tema]],Estructura!$G$4:$J$532,4,0)</f>
        <v>T-15</v>
      </c>
      <c r="Y534" s="18" t="str">
        <f>+VLOOKUP(Sitio_Publico[[#This Row],[contenido]],Estructura!$L$4:$O$473,4,0)</f>
        <v>C-7</v>
      </c>
      <c r="Z534" s="18" t="str">
        <f>+VLOOKUP(Sitio_Publico[[#This Row],[Filtro Integrado]],Estructura!$U$4:$W$529,3,0)</f>
        <v>FI-0</v>
      </c>
      <c r="AA534" s="18" t="str">
        <f>+VLOOKUP(Sitio_Publico[[#This Row],[Muestra]],Estructura!$Y$4:$AB$483,4,0)</f>
        <v>M-00066</v>
      </c>
    </row>
    <row r="535" spans="1:27" ht="48" x14ac:dyDescent="0.3">
      <c r="A535" s="16">
        <f t="shared" si="8"/>
        <v>534</v>
      </c>
      <c r="B535" s="47" t="s">
        <v>15118</v>
      </c>
      <c r="C535" s="13" t="s">
        <v>622</v>
      </c>
      <c r="D535" s="13" t="s">
        <v>623</v>
      </c>
      <c r="E535" s="44">
        <v>10208</v>
      </c>
      <c r="F535" s="13" t="s">
        <v>624</v>
      </c>
      <c r="G535" s="23" t="s">
        <v>639</v>
      </c>
      <c r="H535" s="42" t="s">
        <v>458</v>
      </c>
      <c r="I535" s="28" t="s">
        <v>264</v>
      </c>
      <c r="J535" s="12" t="s">
        <v>393</v>
      </c>
      <c r="K535" s="28" t="s">
        <v>739</v>
      </c>
      <c r="L535" s="12" t="s">
        <v>652</v>
      </c>
      <c r="M535" s="12" t="s">
        <v>704</v>
      </c>
      <c r="N535" s="12" t="s">
        <v>629</v>
      </c>
      <c r="O535" s="26" t="s">
        <v>3412</v>
      </c>
      <c r="P535" s="26" t="s">
        <v>3413</v>
      </c>
      <c r="Q535" s="25" t="s">
        <v>646</v>
      </c>
      <c r="R535" s="26" t="s">
        <v>3414</v>
      </c>
      <c r="S535" s="15" t="s">
        <v>3415</v>
      </c>
      <c r="T535" s="52">
        <v>0</v>
      </c>
      <c r="U535" s="22" t="s">
        <v>3416</v>
      </c>
      <c r="V535" s="18" t="str">
        <f>+Sitio_Publico[[#This Row],[idcoleccion]]&amp;"-"&amp;Sitio_Publico[[#This Row],[id]]</f>
        <v>000-534</v>
      </c>
      <c r="W535" s="18">
        <f>+VLOOKUP(Sitio_Publico[[#This Row],[territorio]],Estructura!$AE$4:$AH$1067,4,0)</f>
        <v>30010208</v>
      </c>
      <c r="X535" s="18" t="str">
        <f>+VLOOKUP(Sitio_Publico[[#This Row],[tema]],Estructura!$G$4:$J$532,4,0)</f>
        <v>T-13</v>
      </c>
      <c r="Y535" s="18" t="str">
        <f>+VLOOKUP(Sitio_Publico[[#This Row],[contenido]],Estructura!$L$4:$O$473,4,0)</f>
        <v>C-8</v>
      </c>
      <c r="Z535" s="18" t="str">
        <f>+VLOOKUP(Sitio_Publico[[#This Row],[Filtro Integrado]],Estructura!$U$4:$W$529,3,0)</f>
        <v>FI-0</v>
      </c>
      <c r="AA535" s="18" t="str">
        <f>+VLOOKUP(Sitio_Publico[[#This Row],[Muestra]],Estructura!$Y$4:$AB$483,4,0)</f>
        <v>M-00073</v>
      </c>
    </row>
    <row r="536" spans="1:27" ht="48" x14ac:dyDescent="0.3">
      <c r="A536" s="16">
        <f t="shared" si="8"/>
        <v>535</v>
      </c>
      <c r="B536" s="47" t="s">
        <v>15118</v>
      </c>
      <c r="C536" s="13" t="s">
        <v>622</v>
      </c>
      <c r="D536" s="13" t="s">
        <v>623</v>
      </c>
      <c r="E536" s="44">
        <v>6110</v>
      </c>
      <c r="F536" s="13" t="s">
        <v>688</v>
      </c>
      <c r="G536" s="23" t="s">
        <v>639</v>
      </c>
      <c r="H536" s="42" t="s">
        <v>458</v>
      </c>
      <c r="I536" s="28" t="s">
        <v>109</v>
      </c>
      <c r="J536" s="12" t="s">
        <v>393</v>
      </c>
      <c r="K536" s="28" t="s">
        <v>726</v>
      </c>
      <c r="L536" s="12" t="s">
        <v>652</v>
      </c>
      <c r="M536" s="12" t="s">
        <v>653</v>
      </c>
      <c r="N536" s="12" t="s">
        <v>629</v>
      </c>
      <c r="O536" s="26" t="s">
        <v>3417</v>
      </c>
      <c r="P536" s="26" t="s">
        <v>3418</v>
      </c>
      <c r="Q536" s="25" t="s">
        <v>646</v>
      </c>
      <c r="R536" s="26" t="s">
        <v>3419</v>
      </c>
      <c r="S536" s="15" t="s">
        <v>3420</v>
      </c>
      <c r="T536" s="52">
        <v>0</v>
      </c>
      <c r="U536" s="22" t="s">
        <v>3421</v>
      </c>
      <c r="V536" s="18" t="str">
        <f>+Sitio_Publico[[#This Row],[idcoleccion]]&amp;"-"&amp;Sitio_Publico[[#This Row],[id]]</f>
        <v>000-535</v>
      </c>
      <c r="W536" s="18">
        <f>+VLOOKUP(Sitio_Publico[[#This Row],[territorio]],Estructura!$AE$4:$AH$1067,4,0)</f>
        <v>30006110</v>
      </c>
      <c r="X536" s="18" t="str">
        <f>+VLOOKUP(Sitio_Publico[[#This Row],[tema]],Estructura!$G$4:$J$532,4,0)</f>
        <v>T-17</v>
      </c>
      <c r="Y536" s="18" t="str">
        <f>+VLOOKUP(Sitio_Publico[[#This Row],[contenido]],Estructura!$L$4:$O$473,4,0)</f>
        <v>C-8</v>
      </c>
      <c r="Z536" s="18" t="str">
        <f>+VLOOKUP(Sitio_Publico[[#This Row],[Filtro Integrado]],Estructura!$U$4:$W$529,3,0)</f>
        <v>FI-0</v>
      </c>
      <c r="AA536" s="18" t="str">
        <f>+VLOOKUP(Sitio_Publico[[#This Row],[Muestra]],Estructura!$Y$4:$AB$483,4,0)</f>
        <v>M-00071</v>
      </c>
    </row>
    <row r="537" spans="1:27" ht="48" x14ac:dyDescent="0.3">
      <c r="A537" s="16">
        <f t="shared" si="8"/>
        <v>536</v>
      </c>
      <c r="B537" s="47" t="s">
        <v>15118</v>
      </c>
      <c r="C537" s="13" t="s">
        <v>622</v>
      </c>
      <c r="D537" s="13" t="s">
        <v>623</v>
      </c>
      <c r="E537" s="44">
        <v>8314</v>
      </c>
      <c r="F537" s="13" t="s">
        <v>767</v>
      </c>
      <c r="G537" s="23" t="s">
        <v>639</v>
      </c>
      <c r="H537" s="42" t="s">
        <v>458</v>
      </c>
      <c r="I537" s="28" t="s">
        <v>194</v>
      </c>
      <c r="J537" s="12" t="s">
        <v>393</v>
      </c>
      <c r="K537" s="28" t="s">
        <v>768</v>
      </c>
      <c r="L537" s="12" t="s">
        <v>652</v>
      </c>
      <c r="M537" s="12" t="s">
        <v>653</v>
      </c>
      <c r="N537" s="12" t="s">
        <v>629</v>
      </c>
      <c r="O537" s="26" t="s">
        <v>3422</v>
      </c>
      <c r="P537" s="26" t="s">
        <v>3423</v>
      </c>
      <c r="Q537" s="25" t="s">
        <v>646</v>
      </c>
      <c r="R537" s="26" t="s">
        <v>3424</v>
      </c>
      <c r="S537" s="15" t="s">
        <v>3425</v>
      </c>
      <c r="T537" s="52">
        <v>0</v>
      </c>
      <c r="U537" s="22" t="s">
        <v>3426</v>
      </c>
      <c r="V537" s="18" t="str">
        <f>+Sitio_Publico[[#This Row],[idcoleccion]]&amp;"-"&amp;Sitio_Publico[[#This Row],[id]]</f>
        <v>000-536</v>
      </c>
      <c r="W537" s="18">
        <f>+VLOOKUP(Sitio_Publico[[#This Row],[territorio]],Estructura!$AE$4:$AH$1067,4,0)</f>
        <v>30008314</v>
      </c>
      <c r="X537" s="18" t="str">
        <f>+VLOOKUP(Sitio_Publico[[#This Row],[tema]],Estructura!$G$4:$J$532,4,0)</f>
        <v>T-19</v>
      </c>
      <c r="Y537" s="18" t="str">
        <f>+VLOOKUP(Sitio_Publico[[#This Row],[contenido]],Estructura!$L$4:$O$473,4,0)</f>
        <v>C-8</v>
      </c>
      <c r="Z537" s="18" t="str">
        <f>+VLOOKUP(Sitio_Publico[[#This Row],[Filtro Integrado]],Estructura!$U$4:$W$529,3,0)</f>
        <v>FI-0</v>
      </c>
      <c r="AA537" s="18" t="str">
        <f>+VLOOKUP(Sitio_Publico[[#This Row],[Muestra]],Estructura!$Y$4:$AB$483,4,0)</f>
        <v>M-00075</v>
      </c>
    </row>
    <row r="538" spans="1:27" ht="40.799999999999997" x14ac:dyDescent="0.3">
      <c r="A538" s="16">
        <f t="shared" si="8"/>
        <v>537</v>
      </c>
      <c r="B538" s="47" t="s">
        <v>15118</v>
      </c>
      <c r="C538" s="13" t="s">
        <v>637</v>
      </c>
      <c r="D538" s="13" t="s">
        <v>623</v>
      </c>
      <c r="E538" s="44">
        <v>38</v>
      </c>
      <c r="F538" s="13" t="s">
        <v>638</v>
      </c>
      <c r="G538" s="23" t="s">
        <v>732</v>
      </c>
      <c r="H538" s="42" t="s">
        <v>458</v>
      </c>
      <c r="I538" s="28" t="s">
        <v>176</v>
      </c>
      <c r="J538" s="12" t="s">
        <v>393</v>
      </c>
      <c r="K538" s="28" t="s">
        <v>3427</v>
      </c>
      <c r="L538" s="12" t="s">
        <v>641</v>
      </c>
      <c r="M538" s="12" t="s">
        <v>642</v>
      </c>
      <c r="N538" s="12" t="s">
        <v>643</v>
      </c>
      <c r="O538" s="26" t="s">
        <v>3428</v>
      </c>
      <c r="P538" s="26" t="s">
        <v>3429</v>
      </c>
      <c r="Q538" s="25" t="s">
        <v>646</v>
      </c>
      <c r="R538" s="26" t="s">
        <v>3430</v>
      </c>
      <c r="S538" s="15" t="s">
        <v>3431</v>
      </c>
      <c r="T538" s="52">
        <v>0</v>
      </c>
      <c r="U538" s="22" t="s">
        <v>3432</v>
      </c>
      <c r="V538" s="18" t="str">
        <f>+Sitio_Publico[[#This Row],[idcoleccion]]&amp;"-"&amp;Sitio_Publico[[#This Row],[id]]</f>
        <v>000-537</v>
      </c>
      <c r="W538" s="18">
        <f>+VLOOKUP(Sitio_Publico[[#This Row],[territorio]],Estructura!$AE$4:$AH$1067,4,0)</f>
        <v>30008203</v>
      </c>
      <c r="X538" s="18" t="str">
        <f>+VLOOKUP(Sitio_Publico[[#This Row],[tema]],Estructura!$G$4:$J$532,4,0)</f>
        <v>T-14</v>
      </c>
      <c r="Y538" s="18" t="str">
        <f>+VLOOKUP(Sitio_Publico[[#This Row],[contenido]],Estructura!$L$4:$O$473,4,0)</f>
        <v>C-10</v>
      </c>
      <c r="Z538" s="18" t="str">
        <f>+VLOOKUP(Sitio_Publico[[#This Row],[Filtro Integrado]],Estructura!$U$4:$W$529,3,0)</f>
        <v>FI-0</v>
      </c>
      <c r="AA538" s="18" t="str">
        <f>+VLOOKUP(Sitio_Publico[[#This Row],[Muestra]],Estructura!$Y$4:$AB$483,4,0)</f>
        <v>M-000121</v>
      </c>
    </row>
    <row r="539" spans="1:27" ht="40.799999999999997" x14ac:dyDescent="0.3">
      <c r="A539" s="16">
        <f t="shared" si="8"/>
        <v>538</v>
      </c>
      <c r="B539" s="47" t="s">
        <v>15118</v>
      </c>
      <c r="C539" s="13" t="s">
        <v>622</v>
      </c>
      <c r="D539" s="13" t="s">
        <v>623</v>
      </c>
      <c r="E539" s="44">
        <v>5502</v>
      </c>
      <c r="F539" s="13" t="s">
        <v>466</v>
      </c>
      <c r="G539" s="23" t="s">
        <v>710</v>
      </c>
      <c r="H539" s="42" t="s">
        <v>458</v>
      </c>
      <c r="I539" s="28" t="s">
        <v>80</v>
      </c>
      <c r="J539" s="12" t="s">
        <v>2802</v>
      </c>
      <c r="K539" s="28" t="s">
        <v>3433</v>
      </c>
      <c r="L539" s="12" t="s">
        <v>712</v>
      </c>
      <c r="M539" s="12" t="s">
        <v>628</v>
      </c>
      <c r="N539" s="12" t="s">
        <v>714</v>
      </c>
      <c r="O539" s="26" t="s">
        <v>3434</v>
      </c>
      <c r="P539" s="26" t="s">
        <v>3435</v>
      </c>
      <c r="Q539" s="25" t="s">
        <v>632</v>
      </c>
      <c r="R539" s="26" t="s">
        <v>3436</v>
      </c>
      <c r="S539" s="15" t="s">
        <v>3437</v>
      </c>
      <c r="T539" s="52">
        <v>0</v>
      </c>
      <c r="U539" s="22" t="s">
        <v>3438</v>
      </c>
      <c r="V539" s="18" t="str">
        <f>+Sitio_Publico[[#This Row],[idcoleccion]]&amp;"-"&amp;Sitio_Publico[[#This Row],[id]]</f>
        <v>000-538</v>
      </c>
      <c r="W539" s="18">
        <f>+VLOOKUP(Sitio_Publico[[#This Row],[territorio]],Estructura!$AE$4:$AH$1067,4,0)</f>
        <v>30005502</v>
      </c>
      <c r="X539" s="18" t="str">
        <f>+VLOOKUP(Sitio_Publico[[#This Row],[tema]],Estructura!$G$4:$J$532,4,0)</f>
        <v>T-18</v>
      </c>
      <c r="Y539" s="18" t="str">
        <f>+VLOOKUP(Sitio_Publico[[#This Row],[contenido]],Estructura!$L$4:$O$473,4,0)</f>
        <v>C-9</v>
      </c>
      <c r="Z539" s="18" t="str">
        <f>+VLOOKUP(Sitio_Publico[[#This Row],[Filtro Integrado]],Estructura!$U$4:$W$529,3,0)</f>
        <v>FI-2</v>
      </c>
      <c r="AA539" s="18" t="str">
        <f>+VLOOKUP(Sitio_Publico[[#This Row],[Muestra]],Estructura!$Y$4:$AB$483,4,0)</f>
        <v>M-000122</v>
      </c>
    </row>
    <row r="540" spans="1:27" ht="48" x14ac:dyDescent="0.3">
      <c r="A540" s="16">
        <f t="shared" si="8"/>
        <v>539</v>
      </c>
      <c r="B540" s="47" t="s">
        <v>15118</v>
      </c>
      <c r="C540" s="13" t="s">
        <v>637</v>
      </c>
      <c r="D540" s="13" t="s">
        <v>623</v>
      </c>
      <c r="E540" s="44">
        <v>9</v>
      </c>
      <c r="F540" s="13" t="s">
        <v>3439</v>
      </c>
      <c r="G540" s="23" t="s">
        <v>2029</v>
      </c>
      <c r="H540" s="42" t="s">
        <v>457</v>
      </c>
      <c r="I540" s="28" t="s">
        <v>372</v>
      </c>
      <c r="J540" s="12" t="s">
        <v>393</v>
      </c>
      <c r="K540" s="28" t="s">
        <v>2030</v>
      </c>
      <c r="L540" s="12" t="s">
        <v>2031</v>
      </c>
      <c r="M540" s="12" t="s">
        <v>2032</v>
      </c>
      <c r="N540" s="12" t="s">
        <v>2033</v>
      </c>
      <c r="O540" s="26" t="s">
        <v>3440</v>
      </c>
      <c r="P540" s="26" t="s">
        <v>3441</v>
      </c>
      <c r="Q540" s="25" t="s">
        <v>646</v>
      </c>
      <c r="R540" s="26" t="s">
        <v>3442</v>
      </c>
      <c r="S540" s="15" t="s">
        <v>3443</v>
      </c>
      <c r="T540" s="52">
        <v>0</v>
      </c>
      <c r="U540" s="22" t="s">
        <v>3445</v>
      </c>
      <c r="V540" s="18" t="str">
        <f>+Sitio_Publico[[#This Row],[idcoleccion]]&amp;"-"&amp;Sitio_Publico[[#This Row],[id]]</f>
        <v>000-539</v>
      </c>
      <c r="W540" s="18">
        <f>+VLOOKUP(Sitio_Publico[[#This Row],[territorio]],Estructura!$AE$4:$AH$1067,4,0)</f>
        <v>20000009</v>
      </c>
      <c r="X540" s="18" t="str">
        <f>+VLOOKUP(Sitio_Publico[[#This Row],[tema]],Estructura!$G$4:$J$532,4,0)</f>
        <v>T-29</v>
      </c>
      <c r="Y540" s="18" t="str">
        <f>+VLOOKUP(Sitio_Publico[[#This Row],[contenido]],Estructura!$L$4:$O$473,4,0)</f>
        <v>C-14</v>
      </c>
      <c r="Z540" s="18" t="str">
        <f>+VLOOKUP(Sitio_Publico[[#This Row],[Filtro Integrado]],Estructura!$U$4:$W$529,3,0)</f>
        <v>FI-0</v>
      </c>
      <c r="AA540" s="18" t="str">
        <f>+VLOOKUP(Sitio_Publico[[#This Row],[Muestra]],Estructura!$Y$4:$AB$483,4,0)</f>
        <v>M-000103</v>
      </c>
    </row>
    <row r="541" spans="1:27" ht="51" x14ac:dyDescent="0.3">
      <c r="A541" s="16">
        <f t="shared" si="8"/>
        <v>540</v>
      </c>
      <c r="B541" s="47" t="s">
        <v>15118</v>
      </c>
      <c r="C541" s="13" t="s">
        <v>622</v>
      </c>
      <c r="D541" s="13" t="s">
        <v>623</v>
      </c>
      <c r="E541" s="44">
        <v>9103</v>
      </c>
      <c r="F541" s="13" t="s">
        <v>624</v>
      </c>
      <c r="G541" s="23" t="s">
        <v>625</v>
      </c>
      <c r="H541" s="42" t="s">
        <v>458</v>
      </c>
      <c r="I541" s="28" t="s">
        <v>218</v>
      </c>
      <c r="J541" s="12" t="s">
        <v>393</v>
      </c>
      <c r="K541" s="28" t="s">
        <v>651</v>
      </c>
      <c r="L541" s="12" t="s">
        <v>627</v>
      </c>
      <c r="M541" s="12" t="s">
        <v>653</v>
      </c>
      <c r="N541" s="12" t="s">
        <v>629</v>
      </c>
      <c r="O541" s="26" t="s">
        <v>3446</v>
      </c>
      <c r="P541" s="26" t="s">
        <v>3447</v>
      </c>
      <c r="Q541" s="25" t="s">
        <v>646</v>
      </c>
      <c r="R541" s="26" t="s">
        <v>3448</v>
      </c>
      <c r="S541" s="15" t="s">
        <v>3449</v>
      </c>
      <c r="T541" s="52">
        <v>0</v>
      </c>
      <c r="U541" s="22" t="s">
        <v>3450</v>
      </c>
      <c r="V541" s="18" t="str">
        <f>+Sitio_Publico[[#This Row],[idcoleccion]]&amp;"-"&amp;Sitio_Publico[[#This Row],[id]]</f>
        <v>000-540</v>
      </c>
      <c r="W541" s="18">
        <f>+VLOOKUP(Sitio_Publico[[#This Row],[territorio]],Estructura!$AE$4:$AH$1067,4,0)</f>
        <v>30009103</v>
      </c>
      <c r="X541" s="18" t="str">
        <f>+VLOOKUP(Sitio_Publico[[#This Row],[tema]],Estructura!$G$4:$J$532,4,0)</f>
        <v>T-13</v>
      </c>
      <c r="Y541" s="18" t="str">
        <f>+VLOOKUP(Sitio_Publico[[#This Row],[contenido]],Estructura!$L$4:$O$473,4,0)</f>
        <v>C-7</v>
      </c>
      <c r="Z541" s="18" t="str">
        <f>+VLOOKUP(Sitio_Publico[[#This Row],[Filtro Integrado]],Estructura!$U$4:$W$529,3,0)</f>
        <v>FI-0</v>
      </c>
      <c r="AA541" s="18" t="str">
        <f>+VLOOKUP(Sitio_Publico[[#This Row],[Muestra]],Estructura!$Y$4:$AB$483,4,0)</f>
        <v>M-00065</v>
      </c>
    </row>
    <row r="542" spans="1:27" ht="40.799999999999997" x14ac:dyDescent="0.3">
      <c r="A542" s="16">
        <f t="shared" si="8"/>
        <v>541</v>
      </c>
      <c r="B542" s="47" t="s">
        <v>15118</v>
      </c>
      <c r="C542" s="13" t="s">
        <v>622</v>
      </c>
      <c r="D542" s="13" t="s">
        <v>623</v>
      </c>
      <c r="E542" s="44">
        <v>13130</v>
      </c>
      <c r="F542" s="13" t="s">
        <v>814</v>
      </c>
      <c r="G542" s="23" t="s">
        <v>710</v>
      </c>
      <c r="H542" s="42" t="s">
        <v>458</v>
      </c>
      <c r="I542" s="28" t="s">
        <v>325</v>
      </c>
      <c r="J542" s="12" t="s">
        <v>393</v>
      </c>
      <c r="K542" s="28" t="s">
        <v>815</v>
      </c>
      <c r="L542" s="12" t="s">
        <v>712</v>
      </c>
      <c r="M542" s="12" t="s">
        <v>713</v>
      </c>
      <c r="N542" s="12" t="s">
        <v>714</v>
      </c>
      <c r="O542" s="26" t="s">
        <v>3451</v>
      </c>
      <c r="P542" s="26" t="s">
        <v>3452</v>
      </c>
      <c r="Q542" s="25" t="s">
        <v>646</v>
      </c>
      <c r="R542" s="26" t="s">
        <v>3453</v>
      </c>
      <c r="S542" s="15" t="s">
        <v>3454</v>
      </c>
      <c r="T542" s="52">
        <v>0</v>
      </c>
      <c r="U542" s="22" t="s">
        <v>3455</v>
      </c>
      <c r="V542" s="18" t="str">
        <f>+Sitio_Publico[[#This Row],[idcoleccion]]&amp;"-"&amp;Sitio_Publico[[#This Row],[id]]</f>
        <v>000-541</v>
      </c>
      <c r="W542" s="18">
        <f>+VLOOKUP(Sitio_Publico[[#This Row],[territorio]],Estructura!$AE$4:$AH$1067,4,0)</f>
        <v>30013130</v>
      </c>
      <c r="X542" s="18" t="str">
        <f>+VLOOKUP(Sitio_Publico[[#This Row],[tema]],Estructura!$G$4:$J$532,4,0)</f>
        <v>T-20</v>
      </c>
      <c r="Y542" s="18" t="str">
        <f>+VLOOKUP(Sitio_Publico[[#This Row],[contenido]],Estructura!$L$4:$O$473,4,0)</f>
        <v>C-9</v>
      </c>
      <c r="Z542" s="18" t="str">
        <f>+VLOOKUP(Sitio_Publico[[#This Row],[Filtro Integrado]],Estructura!$U$4:$W$529,3,0)</f>
        <v>FI-0</v>
      </c>
      <c r="AA542" s="18" t="str">
        <f>+VLOOKUP(Sitio_Publico[[#This Row],[Muestra]],Estructura!$Y$4:$AB$483,4,0)</f>
        <v>M-00079</v>
      </c>
    </row>
    <row r="543" spans="1:27" ht="48" x14ac:dyDescent="0.3">
      <c r="A543" s="16">
        <f t="shared" si="8"/>
        <v>542</v>
      </c>
      <c r="B543" s="47" t="s">
        <v>15118</v>
      </c>
      <c r="C543" s="13" t="s">
        <v>622</v>
      </c>
      <c r="D543" s="13" t="s">
        <v>623</v>
      </c>
      <c r="E543" s="44">
        <v>6117</v>
      </c>
      <c r="F543" s="13" t="s">
        <v>688</v>
      </c>
      <c r="G543" s="23" t="s">
        <v>625</v>
      </c>
      <c r="H543" s="42" t="s">
        <v>458</v>
      </c>
      <c r="I543" s="28" t="s">
        <v>116</v>
      </c>
      <c r="J543" s="12" t="s">
        <v>393</v>
      </c>
      <c r="K543" s="28" t="s">
        <v>689</v>
      </c>
      <c r="L543" s="12" t="s">
        <v>627</v>
      </c>
      <c r="M543" s="12" t="s">
        <v>690</v>
      </c>
      <c r="N543" s="12" t="s">
        <v>629</v>
      </c>
      <c r="O543" s="26" t="s">
        <v>3456</v>
      </c>
      <c r="P543" s="26" t="s">
        <v>3457</v>
      </c>
      <c r="Q543" s="25" t="s">
        <v>646</v>
      </c>
      <c r="R543" s="26" t="s">
        <v>3458</v>
      </c>
      <c r="S543" s="15" t="s">
        <v>3459</v>
      </c>
      <c r="T543" s="52">
        <v>0</v>
      </c>
      <c r="U543" s="22" t="s">
        <v>3460</v>
      </c>
      <c r="V543" s="18" t="str">
        <f>+Sitio_Publico[[#This Row],[idcoleccion]]&amp;"-"&amp;Sitio_Publico[[#This Row],[id]]</f>
        <v>000-542</v>
      </c>
      <c r="W543" s="18">
        <f>+VLOOKUP(Sitio_Publico[[#This Row],[territorio]],Estructura!$AE$4:$AH$1067,4,0)</f>
        <v>30006117</v>
      </c>
      <c r="X543" s="18" t="str">
        <f>+VLOOKUP(Sitio_Publico[[#This Row],[tema]],Estructura!$G$4:$J$532,4,0)</f>
        <v>T-17</v>
      </c>
      <c r="Y543" s="18" t="str">
        <f>+VLOOKUP(Sitio_Publico[[#This Row],[contenido]],Estructura!$L$4:$O$473,4,0)</f>
        <v>C-7</v>
      </c>
      <c r="Z543" s="18" t="str">
        <f>+VLOOKUP(Sitio_Publico[[#This Row],[Filtro Integrado]],Estructura!$U$4:$W$529,3,0)</f>
        <v>FI-0</v>
      </c>
      <c r="AA543" s="18" t="str">
        <f>+VLOOKUP(Sitio_Publico[[#This Row],[Muestra]],Estructura!$Y$4:$AB$483,4,0)</f>
        <v>M-00068</v>
      </c>
    </row>
    <row r="544" spans="1:27" ht="48" x14ac:dyDescent="0.3">
      <c r="A544" s="16">
        <f t="shared" si="8"/>
        <v>543</v>
      </c>
      <c r="B544" s="47" t="s">
        <v>15118</v>
      </c>
      <c r="C544" s="13" t="s">
        <v>622</v>
      </c>
      <c r="D544" s="13" t="s">
        <v>623</v>
      </c>
      <c r="E544" s="44">
        <v>8104</v>
      </c>
      <c r="F544" s="13" t="s">
        <v>666</v>
      </c>
      <c r="G544" s="23" t="s">
        <v>625</v>
      </c>
      <c r="H544" s="42" t="s">
        <v>458</v>
      </c>
      <c r="I544" s="28" t="s">
        <v>165</v>
      </c>
      <c r="J544" s="12" t="s">
        <v>393</v>
      </c>
      <c r="K544" s="28" t="s">
        <v>667</v>
      </c>
      <c r="L544" s="12" t="s">
        <v>627</v>
      </c>
      <c r="M544" s="12" t="s">
        <v>668</v>
      </c>
      <c r="N544" s="12" t="s">
        <v>629</v>
      </c>
      <c r="O544" s="26" t="s">
        <v>3461</v>
      </c>
      <c r="P544" s="26" t="s">
        <v>3462</v>
      </c>
      <c r="Q544" s="25" t="s">
        <v>646</v>
      </c>
      <c r="R544" s="26" t="s">
        <v>3463</v>
      </c>
      <c r="S544" s="15" t="s">
        <v>3464</v>
      </c>
      <c r="T544" s="52">
        <v>0</v>
      </c>
      <c r="U544" s="22" t="s">
        <v>3465</v>
      </c>
      <c r="V544" s="18" t="str">
        <f>+Sitio_Publico[[#This Row],[idcoleccion]]&amp;"-"&amp;Sitio_Publico[[#This Row],[id]]</f>
        <v>000-543</v>
      </c>
      <c r="W544" s="18">
        <f>+VLOOKUP(Sitio_Publico[[#This Row],[territorio]],Estructura!$AE$4:$AH$1067,4,0)</f>
        <v>30008104</v>
      </c>
      <c r="X544" s="18" t="str">
        <f>+VLOOKUP(Sitio_Publico[[#This Row],[tema]],Estructura!$G$4:$J$532,4,0)</f>
        <v>T-15</v>
      </c>
      <c r="Y544" s="18" t="str">
        <f>+VLOOKUP(Sitio_Publico[[#This Row],[contenido]],Estructura!$L$4:$O$473,4,0)</f>
        <v>C-7</v>
      </c>
      <c r="Z544" s="18" t="str">
        <f>+VLOOKUP(Sitio_Publico[[#This Row],[Filtro Integrado]],Estructura!$U$4:$W$529,3,0)</f>
        <v>FI-0</v>
      </c>
      <c r="AA544" s="18" t="str">
        <f>+VLOOKUP(Sitio_Publico[[#This Row],[Muestra]],Estructura!$Y$4:$AB$483,4,0)</f>
        <v>M-00066</v>
      </c>
    </row>
    <row r="545" spans="1:27" ht="72" x14ac:dyDescent="0.3">
      <c r="A545" s="16">
        <f t="shared" si="8"/>
        <v>544</v>
      </c>
      <c r="B545" s="47" t="s">
        <v>15118</v>
      </c>
      <c r="C545" s="13" t="s">
        <v>622</v>
      </c>
      <c r="D545" s="13" t="s">
        <v>623</v>
      </c>
      <c r="E545" s="44">
        <v>9110</v>
      </c>
      <c r="F545" s="13" t="s">
        <v>624</v>
      </c>
      <c r="G545" s="23" t="s">
        <v>639</v>
      </c>
      <c r="H545" s="42" t="s">
        <v>458</v>
      </c>
      <c r="I545" s="28" t="s">
        <v>225</v>
      </c>
      <c r="J545" s="12" t="s">
        <v>393</v>
      </c>
      <c r="K545" s="28" t="s">
        <v>626</v>
      </c>
      <c r="L545" s="12" t="s">
        <v>652</v>
      </c>
      <c r="M545" s="12" t="s">
        <v>1170</v>
      </c>
      <c r="N545" s="12" t="s">
        <v>629</v>
      </c>
      <c r="O545" s="26" t="s">
        <v>3466</v>
      </c>
      <c r="P545" s="26" t="s">
        <v>3467</v>
      </c>
      <c r="Q545" s="25" t="s">
        <v>646</v>
      </c>
      <c r="R545" s="26" t="s">
        <v>3468</v>
      </c>
      <c r="S545" s="15" t="s">
        <v>3469</v>
      </c>
      <c r="T545" s="52">
        <v>0</v>
      </c>
      <c r="U545" s="22" t="s">
        <v>3470</v>
      </c>
      <c r="V545" s="18" t="str">
        <f>+Sitio_Publico[[#This Row],[idcoleccion]]&amp;"-"&amp;Sitio_Publico[[#This Row],[id]]</f>
        <v>000-544</v>
      </c>
      <c r="W545" s="18">
        <f>+VLOOKUP(Sitio_Publico[[#This Row],[territorio]],Estructura!$AE$4:$AH$1067,4,0)</f>
        <v>30009110</v>
      </c>
      <c r="X545" s="18" t="str">
        <f>+VLOOKUP(Sitio_Publico[[#This Row],[tema]],Estructura!$G$4:$J$532,4,0)</f>
        <v>T-13</v>
      </c>
      <c r="Y545" s="18" t="str">
        <f>+VLOOKUP(Sitio_Publico[[#This Row],[contenido]],Estructura!$L$4:$O$473,4,0)</f>
        <v>C-8</v>
      </c>
      <c r="Z545" s="18" t="str">
        <f>+VLOOKUP(Sitio_Publico[[#This Row],[Filtro Integrado]],Estructura!$U$4:$W$529,3,0)</f>
        <v>FI-0</v>
      </c>
      <c r="AA545" s="18" t="str">
        <f>+VLOOKUP(Sitio_Publico[[#This Row],[Muestra]],Estructura!$Y$4:$AB$483,4,0)</f>
        <v>M-00063</v>
      </c>
    </row>
    <row r="546" spans="1:27" ht="48" x14ac:dyDescent="0.3">
      <c r="A546" s="16">
        <f t="shared" si="8"/>
        <v>545</v>
      </c>
      <c r="B546" s="47" t="s">
        <v>15118</v>
      </c>
      <c r="C546" s="13" t="s">
        <v>622</v>
      </c>
      <c r="D546" s="13" t="s">
        <v>623</v>
      </c>
      <c r="E546" s="44">
        <v>13130</v>
      </c>
      <c r="F546" s="13" t="s">
        <v>688</v>
      </c>
      <c r="G546" s="23" t="s">
        <v>639</v>
      </c>
      <c r="H546" s="42" t="s">
        <v>458</v>
      </c>
      <c r="I546" s="28" t="s">
        <v>325</v>
      </c>
      <c r="J546" s="12" t="s">
        <v>393</v>
      </c>
      <c r="K546" s="28" t="s">
        <v>726</v>
      </c>
      <c r="L546" s="12" t="s">
        <v>652</v>
      </c>
      <c r="M546" s="12" t="s">
        <v>653</v>
      </c>
      <c r="N546" s="12" t="s">
        <v>629</v>
      </c>
      <c r="O546" s="26" t="s">
        <v>3471</v>
      </c>
      <c r="P546" s="26" t="s">
        <v>3472</v>
      </c>
      <c r="Q546" s="25" t="s">
        <v>646</v>
      </c>
      <c r="R546" s="26" t="s">
        <v>3473</v>
      </c>
      <c r="S546" s="15" t="s">
        <v>3474</v>
      </c>
      <c r="T546" s="52">
        <v>0</v>
      </c>
      <c r="U546" s="22" t="s">
        <v>3475</v>
      </c>
      <c r="V546" s="18" t="str">
        <f>+Sitio_Publico[[#This Row],[idcoleccion]]&amp;"-"&amp;Sitio_Publico[[#This Row],[id]]</f>
        <v>000-545</v>
      </c>
      <c r="W546" s="18">
        <f>+VLOOKUP(Sitio_Publico[[#This Row],[territorio]],Estructura!$AE$4:$AH$1067,4,0)</f>
        <v>30013130</v>
      </c>
      <c r="X546" s="18" t="str">
        <f>+VLOOKUP(Sitio_Publico[[#This Row],[tema]],Estructura!$G$4:$J$532,4,0)</f>
        <v>T-17</v>
      </c>
      <c r="Y546" s="18" t="str">
        <f>+VLOOKUP(Sitio_Publico[[#This Row],[contenido]],Estructura!$L$4:$O$473,4,0)</f>
        <v>C-8</v>
      </c>
      <c r="Z546" s="18" t="str">
        <f>+VLOOKUP(Sitio_Publico[[#This Row],[Filtro Integrado]],Estructura!$U$4:$W$529,3,0)</f>
        <v>FI-0</v>
      </c>
      <c r="AA546" s="18" t="str">
        <f>+VLOOKUP(Sitio_Publico[[#This Row],[Muestra]],Estructura!$Y$4:$AB$483,4,0)</f>
        <v>M-00071</v>
      </c>
    </row>
    <row r="547" spans="1:27" ht="48" x14ac:dyDescent="0.3">
      <c r="A547" s="16">
        <f t="shared" si="8"/>
        <v>546</v>
      </c>
      <c r="B547" s="47" t="s">
        <v>15118</v>
      </c>
      <c r="C547" s="13" t="s">
        <v>622</v>
      </c>
      <c r="D547" s="13" t="s">
        <v>623</v>
      </c>
      <c r="E547" s="44">
        <v>6303</v>
      </c>
      <c r="F547" s="13" t="s">
        <v>681</v>
      </c>
      <c r="G547" s="23" t="s">
        <v>625</v>
      </c>
      <c r="H547" s="42" t="s">
        <v>458</v>
      </c>
      <c r="I547" s="28" t="s">
        <v>125</v>
      </c>
      <c r="J547" s="12" t="s">
        <v>393</v>
      </c>
      <c r="K547" s="28" t="s">
        <v>793</v>
      </c>
      <c r="L547" s="12" t="s">
        <v>627</v>
      </c>
      <c r="M547" s="12" t="s">
        <v>794</v>
      </c>
      <c r="N547" s="12" t="s">
        <v>629</v>
      </c>
      <c r="O547" s="26" t="s">
        <v>3476</v>
      </c>
      <c r="P547" s="26" t="s">
        <v>3477</v>
      </c>
      <c r="Q547" s="25" t="s">
        <v>646</v>
      </c>
      <c r="R547" s="26" t="s">
        <v>3478</v>
      </c>
      <c r="S547" s="15" t="s">
        <v>3479</v>
      </c>
      <c r="T547" s="52">
        <v>0</v>
      </c>
      <c r="U547" s="22" t="s">
        <v>3480</v>
      </c>
      <c r="V547" s="18" t="str">
        <f>+Sitio_Publico[[#This Row],[idcoleccion]]&amp;"-"&amp;Sitio_Publico[[#This Row],[id]]</f>
        <v>000-546</v>
      </c>
      <c r="W547" s="18">
        <f>+VLOOKUP(Sitio_Publico[[#This Row],[territorio]],Estructura!$AE$4:$AH$1067,4,0)</f>
        <v>30006303</v>
      </c>
      <c r="X547" s="18" t="str">
        <f>+VLOOKUP(Sitio_Publico[[#This Row],[tema]],Estructura!$G$4:$J$532,4,0)</f>
        <v>T-16</v>
      </c>
      <c r="Y547" s="18" t="str">
        <f>+VLOOKUP(Sitio_Publico[[#This Row],[contenido]],Estructura!$L$4:$O$473,4,0)</f>
        <v>C-7</v>
      </c>
      <c r="Z547" s="18" t="str">
        <f>+VLOOKUP(Sitio_Publico[[#This Row],[Filtro Integrado]],Estructura!$U$4:$W$529,3,0)</f>
        <v>FI-0</v>
      </c>
      <c r="AA547" s="18" t="str">
        <f>+VLOOKUP(Sitio_Publico[[#This Row],[Muestra]],Estructura!$Y$4:$AB$483,4,0)</f>
        <v>M-00077</v>
      </c>
    </row>
    <row r="548" spans="1:27" ht="48" x14ac:dyDescent="0.3">
      <c r="A548" s="16">
        <f t="shared" si="8"/>
        <v>547</v>
      </c>
      <c r="B548" s="47" t="s">
        <v>15118</v>
      </c>
      <c r="C548" s="13" t="s">
        <v>622</v>
      </c>
      <c r="D548" s="13" t="s">
        <v>623</v>
      </c>
      <c r="E548" s="44">
        <v>10207</v>
      </c>
      <c r="F548" s="13" t="s">
        <v>688</v>
      </c>
      <c r="G548" s="23" t="s">
        <v>639</v>
      </c>
      <c r="H548" s="42" t="s">
        <v>458</v>
      </c>
      <c r="I548" s="28" t="s">
        <v>263</v>
      </c>
      <c r="J548" s="12" t="s">
        <v>393</v>
      </c>
      <c r="K548" s="28" t="s">
        <v>689</v>
      </c>
      <c r="L548" s="12" t="s">
        <v>652</v>
      </c>
      <c r="M548" s="12" t="s">
        <v>690</v>
      </c>
      <c r="N548" s="12" t="s">
        <v>629</v>
      </c>
      <c r="O548" s="26" t="s">
        <v>3481</v>
      </c>
      <c r="P548" s="26" t="s">
        <v>3482</v>
      </c>
      <c r="Q548" s="25" t="s">
        <v>646</v>
      </c>
      <c r="R548" s="26" t="s">
        <v>3483</v>
      </c>
      <c r="S548" s="15" t="s">
        <v>3484</v>
      </c>
      <c r="T548" s="52">
        <v>0</v>
      </c>
      <c r="U548" s="22" t="s">
        <v>3485</v>
      </c>
      <c r="V548" s="18" t="str">
        <f>+Sitio_Publico[[#This Row],[idcoleccion]]&amp;"-"&amp;Sitio_Publico[[#This Row],[id]]</f>
        <v>000-547</v>
      </c>
      <c r="W548" s="18">
        <f>+VLOOKUP(Sitio_Publico[[#This Row],[territorio]],Estructura!$AE$4:$AH$1067,4,0)</f>
        <v>30010207</v>
      </c>
      <c r="X548" s="18" t="str">
        <f>+VLOOKUP(Sitio_Publico[[#This Row],[tema]],Estructura!$G$4:$J$532,4,0)</f>
        <v>T-17</v>
      </c>
      <c r="Y548" s="18" t="str">
        <f>+VLOOKUP(Sitio_Publico[[#This Row],[contenido]],Estructura!$L$4:$O$473,4,0)</f>
        <v>C-8</v>
      </c>
      <c r="Z548" s="18" t="str">
        <f>+VLOOKUP(Sitio_Publico[[#This Row],[Filtro Integrado]],Estructura!$U$4:$W$529,3,0)</f>
        <v>FI-0</v>
      </c>
      <c r="AA548" s="18" t="str">
        <f>+VLOOKUP(Sitio_Publico[[#This Row],[Muestra]],Estructura!$Y$4:$AB$483,4,0)</f>
        <v>M-00068</v>
      </c>
    </row>
    <row r="549" spans="1:27" ht="40.799999999999997" x14ac:dyDescent="0.3">
      <c r="A549" s="16">
        <f t="shared" si="8"/>
        <v>548</v>
      </c>
      <c r="B549" s="47" t="s">
        <v>15118</v>
      </c>
      <c r="C549" s="13" t="s">
        <v>622</v>
      </c>
      <c r="D549" s="13" t="s">
        <v>623</v>
      </c>
      <c r="E549" s="44">
        <v>5603</v>
      </c>
      <c r="F549" s="13" t="s">
        <v>466</v>
      </c>
      <c r="G549" s="23" t="s">
        <v>710</v>
      </c>
      <c r="H549" s="42" t="s">
        <v>458</v>
      </c>
      <c r="I549" s="28" t="s">
        <v>86</v>
      </c>
      <c r="J549" s="12" t="s">
        <v>393</v>
      </c>
      <c r="K549" s="28" t="s">
        <v>711</v>
      </c>
      <c r="L549" s="12" t="s">
        <v>712</v>
      </c>
      <c r="M549" s="12" t="s">
        <v>713</v>
      </c>
      <c r="N549" s="12" t="s">
        <v>714</v>
      </c>
      <c r="O549" s="26" t="s">
        <v>3486</v>
      </c>
      <c r="P549" s="26" t="s">
        <v>3487</v>
      </c>
      <c r="Q549" s="25" t="s">
        <v>646</v>
      </c>
      <c r="R549" s="26" t="s">
        <v>3488</v>
      </c>
      <c r="S549" s="15" t="s">
        <v>3489</v>
      </c>
      <c r="T549" s="52">
        <v>0</v>
      </c>
      <c r="U549" s="22" t="s">
        <v>3490</v>
      </c>
      <c r="V549" s="18" t="str">
        <f>+Sitio_Publico[[#This Row],[idcoleccion]]&amp;"-"&amp;Sitio_Publico[[#This Row],[id]]</f>
        <v>000-548</v>
      </c>
      <c r="W549" s="18">
        <f>+VLOOKUP(Sitio_Publico[[#This Row],[territorio]],Estructura!$AE$4:$AH$1067,4,0)</f>
        <v>30005603</v>
      </c>
      <c r="X549" s="18" t="str">
        <f>+VLOOKUP(Sitio_Publico[[#This Row],[tema]],Estructura!$G$4:$J$532,4,0)</f>
        <v>T-18</v>
      </c>
      <c r="Y549" s="18" t="str">
        <f>+VLOOKUP(Sitio_Publico[[#This Row],[contenido]],Estructura!$L$4:$O$473,4,0)</f>
        <v>C-9</v>
      </c>
      <c r="Z549" s="18" t="str">
        <f>+VLOOKUP(Sitio_Publico[[#This Row],[Filtro Integrado]],Estructura!$U$4:$W$529,3,0)</f>
        <v>FI-0</v>
      </c>
      <c r="AA549" s="18" t="str">
        <f>+VLOOKUP(Sitio_Publico[[#This Row],[Muestra]],Estructura!$Y$4:$AB$483,4,0)</f>
        <v>M-00070</v>
      </c>
    </row>
    <row r="550" spans="1:27" ht="48" x14ac:dyDescent="0.3">
      <c r="A550" s="16">
        <f t="shared" si="8"/>
        <v>549</v>
      </c>
      <c r="B550" s="47" t="s">
        <v>15118</v>
      </c>
      <c r="C550" s="13" t="s">
        <v>622</v>
      </c>
      <c r="D550" s="13" t="s">
        <v>623</v>
      </c>
      <c r="E550" s="44">
        <v>5501</v>
      </c>
      <c r="F550" s="13" t="s">
        <v>688</v>
      </c>
      <c r="G550" s="23" t="s">
        <v>639</v>
      </c>
      <c r="H550" s="42" t="s">
        <v>458</v>
      </c>
      <c r="I550" s="28" t="s">
        <v>79</v>
      </c>
      <c r="J550" s="12" t="s">
        <v>393</v>
      </c>
      <c r="K550" s="28" t="s">
        <v>726</v>
      </c>
      <c r="L550" s="12" t="s">
        <v>652</v>
      </c>
      <c r="M550" s="12" t="s">
        <v>653</v>
      </c>
      <c r="N550" s="12" t="s">
        <v>629</v>
      </c>
      <c r="O550" s="26" t="s">
        <v>3491</v>
      </c>
      <c r="P550" s="26" t="s">
        <v>3492</v>
      </c>
      <c r="Q550" s="25" t="s">
        <v>646</v>
      </c>
      <c r="R550" s="26" t="s">
        <v>3493</v>
      </c>
      <c r="S550" s="15" t="s">
        <v>3494</v>
      </c>
      <c r="T550" s="52">
        <v>0</v>
      </c>
      <c r="U550" s="22" t="s">
        <v>3495</v>
      </c>
      <c r="V550" s="18" t="str">
        <f>+Sitio_Publico[[#This Row],[idcoleccion]]&amp;"-"&amp;Sitio_Publico[[#This Row],[id]]</f>
        <v>000-549</v>
      </c>
      <c r="W550" s="18">
        <f>+VLOOKUP(Sitio_Publico[[#This Row],[territorio]],Estructura!$AE$4:$AH$1067,4,0)</f>
        <v>30005501</v>
      </c>
      <c r="X550" s="18" t="str">
        <f>+VLOOKUP(Sitio_Publico[[#This Row],[tema]],Estructura!$G$4:$J$532,4,0)</f>
        <v>T-17</v>
      </c>
      <c r="Y550" s="18" t="str">
        <f>+VLOOKUP(Sitio_Publico[[#This Row],[contenido]],Estructura!$L$4:$O$473,4,0)</f>
        <v>C-8</v>
      </c>
      <c r="Z550" s="18" t="str">
        <f>+VLOOKUP(Sitio_Publico[[#This Row],[Filtro Integrado]],Estructura!$U$4:$W$529,3,0)</f>
        <v>FI-0</v>
      </c>
      <c r="AA550" s="18" t="str">
        <f>+VLOOKUP(Sitio_Publico[[#This Row],[Muestra]],Estructura!$Y$4:$AB$483,4,0)</f>
        <v>M-00071</v>
      </c>
    </row>
    <row r="551" spans="1:27" ht="48" x14ac:dyDescent="0.3">
      <c r="A551" s="16">
        <f t="shared" si="8"/>
        <v>550</v>
      </c>
      <c r="B551" s="47" t="s">
        <v>15118</v>
      </c>
      <c r="C551" s="13" t="s">
        <v>622</v>
      </c>
      <c r="D551" s="13" t="s">
        <v>623</v>
      </c>
      <c r="E551" s="44">
        <v>14108</v>
      </c>
      <c r="F551" s="13" t="s">
        <v>767</v>
      </c>
      <c r="G551" s="23" t="s">
        <v>639</v>
      </c>
      <c r="H551" s="42" t="s">
        <v>458</v>
      </c>
      <c r="I551" s="28" t="s">
        <v>354</v>
      </c>
      <c r="J551" s="12" t="s">
        <v>393</v>
      </c>
      <c r="K551" s="28" t="s">
        <v>857</v>
      </c>
      <c r="L551" s="12" t="s">
        <v>652</v>
      </c>
      <c r="M551" s="12" t="s">
        <v>704</v>
      </c>
      <c r="N551" s="12" t="s">
        <v>629</v>
      </c>
      <c r="O551" s="26" t="s">
        <v>3496</v>
      </c>
      <c r="P551" s="26" t="s">
        <v>3497</v>
      </c>
      <c r="Q551" s="25" t="s">
        <v>646</v>
      </c>
      <c r="R551" s="26" t="s">
        <v>3498</v>
      </c>
      <c r="S551" s="15" t="s">
        <v>3499</v>
      </c>
      <c r="T551" s="52">
        <v>0</v>
      </c>
      <c r="U551" s="22" t="s">
        <v>3500</v>
      </c>
      <c r="V551" s="18" t="str">
        <f>+Sitio_Publico[[#This Row],[idcoleccion]]&amp;"-"&amp;Sitio_Publico[[#This Row],[id]]</f>
        <v>000-550</v>
      </c>
      <c r="W551" s="18">
        <f>+VLOOKUP(Sitio_Publico[[#This Row],[territorio]],Estructura!$AE$4:$AH$1067,4,0)</f>
        <v>30014108</v>
      </c>
      <c r="X551" s="18" t="str">
        <f>+VLOOKUP(Sitio_Publico[[#This Row],[tema]],Estructura!$G$4:$J$532,4,0)</f>
        <v>T-19</v>
      </c>
      <c r="Y551" s="18" t="str">
        <f>+VLOOKUP(Sitio_Publico[[#This Row],[contenido]],Estructura!$L$4:$O$473,4,0)</f>
        <v>C-8</v>
      </c>
      <c r="Z551" s="18" t="str">
        <f>+VLOOKUP(Sitio_Publico[[#This Row],[Filtro Integrado]],Estructura!$U$4:$W$529,3,0)</f>
        <v>FI-0</v>
      </c>
      <c r="AA551" s="18" t="str">
        <f>+VLOOKUP(Sitio_Publico[[#This Row],[Muestra]],Estructura!$Y$4:$AB$483,4,0)</f>
        <v>M-00081</v>
      </c>
    </row>
    <row r="552" spans="1:27" ht="48" x14ac:dyDescent="0.3">
      <c r="A552" s="16">
        <f t="shared" si="8"/>
        <v>551</v>
      </c>
      <c r="B552" s="47" t="s">
        <v>15118</v>
      </c>
      <c r="C552" s="13" t="s">
        <v>622</v>
      </c>
      <c r="D552" s="13" t="s">
        <v>623</v>
      </c>
      <c r="E552" s="44">
        <v>16303</v>
      </c>
      <c r="F552" s="13" t="s">
        <v>681</v>
      </c>
      <c r="G552" s="23" t="s">
        <v>625</v>
      </c>
      <c r="H552" s="42" t="s">
        <v>458</v>
      </c>
      <c r="I552" s="28" t="s">
        <v>203</v>
      </c>
      <c r="J552" s="12" t="s">
        <v>393</v>
      </c>
      <c r="K552" s="28" t="s">
        <v>682</v>
      </c>
      <c r="L552" s="12" t="s">
        <v>627</v>
      </c>
      <c r="M552" s="12" t="s">
        <v>628</v>
      </c>
      <c r="N552" s="12" t="s">
        <v>629</v>
      </c>
      <c r="O552" s="26" t="s">
        <v>3501</v>
      </c>
      <c r="P552" s="26" t="s">
        <v>3502</v>
      </c>
      <c r="Q552" s="25" t="s">
        <v>646</v>
      </c>
      <c r="R552" s="26" t="s">
        <v>3503</v>
      </c>
      <c r="S552" s="15" t="s">
        <v>3504</v>
      </c>
      <c r="T552" s="52">
        <v>0</v>
      </c>
      <c r="U552" s="22" t="s">
        <v>3505</v>
      </c>
      <c r="V552" s="18" t="str">
        <f>+Sitio_Publico[[#This Row],[idcoleccion]]&amp;"-"&amp;Sitio_Publico[[#This Row],[id]]</f>
        <v>000-551</v>
      </c>
      <c r="W552" s="18">
        <f>+VLOOKUP(Sitio_Publico[[#This Row],[territorio]],Estructura!$AE$4:$AH$1067,4,0)</f>
        <v>30016303</v>
      </c>
      <c r="X552" s="18" t="str">
        <f>+VLOOKUP(Sitio_Publico[[#This Row],[tema]],Estructura!$G$4:$J$532,4,0)</f>
        <v>T-16</v>
      </c>
      <c r="Y552" s="18" t="str">
        <f>+VLOOKUP(Sitio_Publico[[#This Row],[contenido]],Estructura!$L$4:$O$473,4,0)</f>
        <v>C-7</v>
      </c>
      <c r="Z552" s="18" t="str">
        <f>+VLOOKUP(Sitio_Publico[[#This Row],[Filtro Integrado]],Estructura!$U$4:$W$529,3,0)</f>
        <v>FI-0</v>
      </c>
      <c r="AA552" s="18" t="str">
        <f>+VLOOKUP(Sitio_Publico[[#This Row],[Muestra]],Estructura!$Y$4:$AB$483,4,0)</f>
        <v>M-00067</v>
      </c>
    </row>
    <row r="553" spans="1:27" ht="48" x14ac:dyDescent="0.3">
      <c r="A553" s="16">
        <f t="shared" si="8"/>
        <v>552</v>
      </c>
      <c r="B553" s="47" t="s">
        <v>15118</v>
      </c>
      <c r="C553" s="13" t="s">
        <v>622</v>
      </c>
      <c r="D553" s="13" t="s">
        <v>623</v>
      </c>
      <c r="E553" s="44">
        <v>7102</v>
      </c>
      <c r="F553" s="13" t="s">
        <v>681</v>
      </c>
      <c r="G553" s="23" t="s">
        <v>639</v>
      </c>
      <c r="H553" s="42" t="s">
        <v>458</v>
      </c>
      <c r="I553" s="28" t="s">
        <v>134</v>
      </c>
      <c r="J553" s="12" t="s">
        <v>393</v>
      </c>
      <c r="K553" s="28" t="s">
        <v>793</v>
      </c>
      <c r="L553" s="12" t="s">
        <v>652</v>
      </c>
      <c r="M553" s="12" t="s">
        <v>794</v>
      </c>
      <c r="N553" s="12" t="s">
        <v>629</v>
      </c>
      <c r="O553" s="26" t="s">
        <v>3506</v>
      </c>
      <c r="P553" s="26" t="s">
        <v>3507</v>
      </c>
      <c r="Q553" s="25" t="s">
        <v>646</v>
      </c>
      <c r="R553" s="26" t="s">
        <v>3508</v>
      </c>
      <c r="S553" s="15" t="s">
        <v>3509</v>
      </c>
      <c r="T553" s="52">
        <v>0</v>
      </c>
      <c r="U553" s="22" t="s">
        <v>3510</v>
      </c>
      <c r="V553" s="18" t="str">
        <f>+Sitio_Publico[[#This Row],[idcoleccion]]&amp;"-"&amp;Sitio_Publico[[#This Row],[id]]</f>
        <v>000-552</v>
      </c>
      <c r="W553" s="18">
        <f>+VLOOKUP(Sitio_Publico[[#This Row],[territorio]],Estructura!$AE$4:$AH$1067,4,0)</f>
        <v>30007102</v>
      </c>
      <c r="X553" s="18" t="str">
        <f>+VLOOKUP(Sitio_Publico[[#This Row],[tema]],Estructura!$G$4:$J$532,4,0)</f>
        <v>T-16</v>
      </c>
      <c r="Y553" s="18" t="str">
        <f>+VLOOKUP(Sitio_Publico[[#This Row],[contenido]],Estructura!$L$4:$O$473,4,0)</f>
        <v>C-8</v>
      </c>
      <c r="Z553" s="18" t="str">
        <f>+VLOOKUP(Sitio_Publico[[#This Row],[Filtro Integrado]],Estructura!$U$4:$W$529,3,0)</f>
        <v>FI-0</v>
      </c>
      <c r="AA553" s="18" t="str">
        <f>+VLOOKUP(Sitio_Publico[[#This Row],[Muestra]],Estructura!$Y$4:$AB$483,4,0)</f>
        <v>M-00077</v>
      </c>
    </row>
    <row r="554" spans="1:27" ht="48" x14ac:dyDescent="0.3">
      <c r="A554" s="16">
        <f t="shared" si="8"/>
        <v>553</v>
      </c>
      <c r="B554" s="47" t="s">
        <v>15118</v>
      </c>
      <c r="C554" s="13" t="s">
        <v>622</v>
      </c>
      <c r="D554" s="13" t="s">
        <v>623</v>
      </c>
      <c r="E554" s="44">
        <v>4301</v>
      </c>
      <c r="F554" s="13" t="s">
        <v>666</v>
      </c>
      <c r="G554" s="23" t="s">
        <v>639</v>
      </c>
      <c r="H554" s="42" t="s">
        <v>458</v>
      </c>
      <c r="I554" s="28" t="s">
        <v>18</v>
      </c>
      <c r="J554" s="12" t="s">
        <v>393</v>
      </c>
      <c r="K554" s="28" t="s">
        <v>667</v>
      </c>
      <c r="L554" s="12" t="s">
        <v>652</v>
      </c>
      <c r="M554" s="12" t="s">
        <v>668</v>
      </c>
      <c r="N554" s="12" t="s">
        <v>629</v>
      </c>
      <c r="O554" s="26" t="s">
        <v>3511</v>
      </c>
      <c r="P554" s="26" t="s">
        <v>3512</v>
      </c>
      <c r="Q554" s="25" t="s">
        <v>646</v>
      </c>
      <c r="R554" s="26" t="s">
        <v>3513</v>
      </c>
      <c r="S554" s="15" t="s">
        <v>3514</v>
      </c>
      <c r="T554" s="52">
        <v>0</v>
      </c>
      <c r="U554" s="22" t="s">
        <v>3515</v>
      </c>
      <c r="V554" s="18" t="str">
        <f>+Sitio_Publico[[#This Row],[idcoleccion]]&amp;"-"&amp;Sitio_Publico[[#This Row],[id]]</f>
        <v>000-553</v>
      </c>
      <c r="W554" s="18">
        <f>+VLOOKUP(Sitio_Publico[[#This Row],[territorio]],Estructura!$AE$4:$AH$1067,4,0)</f>
        <v>30004301</v>
      </c>
      <c r="X554" s="18" t="str">
        <f>+VLOOKUP(Sitio_Publico[[#This Row],[tema]],Estructura!$G$4:$J$532,4,0)</f>
        <v>T-15</v>
      </c>
      <c r="Y554" s="18" t="str">
        <f>+VLOOKUP(Sitio_Publico[[#This Row],[contenido]],Estructura!$L$4:$O$473,4,0)</f>
        <v>C-8</v>
      </c>
      <c r="Z554" s="18" t="str">
        <f>+VLOOKUP(Sitio_Publico[[#This Row],[Filtro Integrado]],Estructura!$U$4:$W$529,3,0)</f>
        <v>FI-0</v>
      </c>
      <c r="AA554" s="18" t="str">
        <f>+VLOOKUP(Sitio_Publico[[#This Row],[Muestra]],Estructura!$Y$4:$AB$483,4,0)</f>
        <v>M-00066</v>
      </c>
    </row>
    <row r="555" spans="1:27" ht="51" x14ac:dyDescent="0.3">
      <c r="A555" s="16">
        <f t="shared" si="8"/>
        <v>554</v>
      </c>
      <c r="B555" s="47" t="s">
        <v>15118</v>
      </c>
      <c r="C555" s="13" t="s">
        <v>622</v>
      </c>
      <c r="D555" s="13" t="s">
        <v>623</v>
      </c>
      <c r="E555" s="44">
        <v>8304</v>
      </c>
      <c r="F555" s="13" t="s">
        <v>624</v>
      </c>
      <c r="G555" s="23" t="s">
        <v>625</v>
      </c>
      <c r="H555" s="42" t="s">
        <v>458</v>
      </c>
      <c r="I555" s="28" t="s">
        <v>184</v>
      </c>
      <c r="J555" s="12" t="s">
        <v>393</v>
      </c>
      <c r="K555" s="28" t="s">
        <v>626</v>
      </c>
      <c r="L555" s="12" t="s">
        <v>627</v>
      </c>
      <c r="M555" s="12" t="s">
        <v>628</v>
      </c>
      <c r="N555" s="12" t="s">
        <v>629</v>
      </c>
      <c r="O555" s="26" t="s">
        <v>3516</v>
      </c>
      <c r="P555" s="26" t="s">
        <v>3517</v>
      </c>
      <c r="Q555" s="25" t="s">
        <v>632</v>
      </c>
      <c r="R555" s="26" t="s">
        <v>3518</v>
      </c>
      <c r="S555" s="15" t="s">
        <v>3519</v>
      </c>
      <c r="T555" s="52">
        <v>0</v>
      </c>
      <c r="U555" s="22" t="s">
        <v>3520</v>
      </c>
      <c r="V555" s="18" t="str">
        <f>+Sitio_Publico[[#This Row],[idcoleccion]]&amp;"-"&amp;Sitio_Publico[[#This Row],[id]]</f>
        <v>000-554</v>
      </c>
      <c r="W555" s="18">
        <f>+VLOOKUP(Sitio_Publico[[#This Row],[territorio]],Estructura!$AE$4:$AH$1067,4,0)</f>
        <v>30008304</v>
      </c>
      <c r="X555" s="18" t="str">
        <f>+VLOOKUP(Sitio_Publico[[#This Row],[tema]],Estructura!$G$4:$J$532,4,0)</f>
        <v>T-13</v>
      </c>
      <c r="Y555" s="18" t="str">
        <f>+VLOOKUP(Sitio_Publico[[#This Row],[contenido]],Estructura!$L$4:$O$473,4,0)</f>
        <v>C-7</v>
      </c>
      <c r="Z555" s="18" t="str">
        <f>+VLOOKUP(Sitio_Publico[[#This Row],[Filtro Integrado]],Estructura!$U$4:$W$529,3,0)</f>
        <v>FI-0</v>
      </c>
      <c r="AA555" s="18" t="str">
        <f>+VLOOKUP(Sitio_Publico[[#This Row],[Muestra]],Estructura!$Y$4:$AB$483,4,0)</f>
        <v>M-00063</v>
      </c>
    </row>
    <row r="556" spans="1:27" ht="72" x14ac:dyDescent="0.3">
      <c r="A556" s="16">
        <f t="shared" si="8"/>
        <v>555</v>
      </c>
      <c r="B556" s="47" t="s">
        <v>15118</v>
      </c>
      <c r="C556" s="13" t="s">
        <v>622</v>
      </c>
      <c r="D556" s="13" t="s">
        <v>623</v>
      </c>
      <c r="E556" s="44">
        <v>6201</v>
      </c>
      <c r="F556" s="13" t="s">
        <v>624</v>
      </c>
      <c r="G556" s="23" t="s">
        <v>639</v>
      </c>
      <c r="H556" s="42" t="s">
        <v>458</v>
      </c>
      <c r="I556" s="28" t="s">
        <v>117</v>
      </c>
      <c r="J556" s="12" t="s">
        <v>393</v>
      </c>
      <c r="K556" s="28" t="s">
        <v>626</v>
      </c>
      <c r="L556" s="12" t="s">
        <v>652</v>
      </c>
      <c r="M556" s="12" t="s">
        <v>1170</v>
      </c>
      <c r="N556" s="12" t="s">
        <v>629</v>
      </c>
      <c r="O556" s="26" t="s">
        <v>3521</v>
      </c>
      <c r="P556" s="26" t="s">
        <v>3522</v>
      </c>
      <c r="Q556" s="25" t="s">
        <v>646</v>
      </c>
      <c r="R556" s="26" t="s">
        <v>3523</v>
      </c>
      <c r="S556" s="15" t="s">
        <v>3524</v>
      </c>
      <c r="T556" s="52">
        <v>0</v>
      </c>
      <c r="U556" s="22" t="s">
        <v>3525</v>
      </c>
      <c r="V556" s="18" t="str">
        <f>+Sitio_Publico[[#This Row],[idcoleccion]]&amp;"-"&amp;Sitio_Publico[[#This Row],[id]]</f>
        <v>000-555</v>
      </c>
      <c r="W556" s="18">
        <f>+VLOOKUP(Sitio_Publico[[#This Row],[territorio]],Estructura!$AE$4:$AH$1067,4,0)</f>
        <v>30006201</v>
      </c>
      <c r="X556" s="18" t="str">
        <f>+VLOOKUP(Sitio_Publico[[#This Row],[tema]],Estructura!$G$4:$J$532,4,0)</f>
        <v>T-13</v>
      </c>
      <c r="Y556" s="18" t="str">
        <f>+VLOOKUP(Sitio_Publico[[#This Row],[contenido]],Estructura!$L$4:$O$473,4,0)</f>
        <v>C-8</v>
      </c>
      <c r="Z556" s="18" t="str">
        <f>+VLOOKUP(Sitio_Publico[[#This Row],[Filtro Integrado]],Estructura!$U$4:$W$529,3,0)</f>
        <v>FI-0</v>
      </c>
      <c r="AA556" s="18" t="str">
        <f>+VLOOKUP(Sitio_Publico[[#This Row],[Muestra]],Estructura!$Y$4:$AB$483,4,0)</f>
        <v>M-00063</v>
      </c>
    </row>
    <row r="557" spans="1:27" ht="48" x14ac:dyDescent="0.3">
      <c r="A557" s="16">
        <f t="shared" si="8"/>
        <v>556</v>
      </c>
      <c r="B557" s="47" t="s">
        <v>15118</v>
      </c>
      <c r="C557" s="13" t="s">
        <v>622</v>
      </c>
      <c r="D557" s="13" t="s">
        <v>623</v>
      </c>
      <c r="E557" s="44">
        <v>12101</v>
      </c>
      <c r="F557" s="13" t="s">
        <v>688</v>
      </c>
      <c r="G557" s="23" t="s">
        <v>639</v>
      </c>
      <c r="H557" s="42" t="s">
        <v>458</v>
      </c>
      <c r="I557" s="28" t="s">
        <v>287</v>
      </c>
      <c r="J557" s="12" t="s">
        <v>393</v>
      </c>
      <c r="K557" s="28" t="s">
        <v>703</v>
      </c>
      <c r="L557" s="12" t="s">
        <v>652</v>
      </c>
      <c r="M557" s="12" t="s">
        <v>704</v>
      </c>
      <c r="N557" s="12" t="s">
        <v>629</v>
      </c>
      <c r="O557" s="26" t="s">
        <v>3526</v>
      </c>
      <c r="P557" s="26" t="s">
        <v>3527</v>
      </c>
      <c r="Q557" s="25" t="s">
        <v>646</v>
      </c>
      <c r="R557" s="26" t="s">
        <v>3528</v>
      </c>
      <c r="S557" s="15" t="s">
        <v>3529</v>
      </c>
      <c r="T557" s="52">
        <v>0</v>
      </c>
      <c r="U557" s="22" t="s">
        <v>3530</v>
      </c>
      <c r="V557" s="18" t="str">
        <f>+Sitio_Publico[[#This Row],[idcoleccion]]&amp;"-"&amp;Sitio_Publico[[#This Row],[id]]</f>
        <v>000-556</v>
      </c>
      <c r="W557" s="18">
        <f>+VLOOKUP(Sitio_Publico[[#This Row],[territorio]],Estructura!$AE$4:$AH$1067,4,0)</f>
        <v>30012101</v>
      </c>
      <c r="X557" s="18" t="str">
        <f>+VLOOKUP(Sitio_Publico[[#This Row],[tema]],Estructura!$G$4:$J$532,4,0)</f>
        <v>T-17</v>
      </c>
      <c r="Y557" s="18" t="str">
        <f>+VLOOKUP(Sitio_Publico[[#This Row],[contenido]],Estructura!$L$4:$O$473,4,0)</f>
        <v>C-8</v>
      </c>
      <c r="Z557" s="18" t="str">
        <f>+VLOOKUP(Sitio_Publico[[#This Row],[Filtro Integrado]],Estructura!$U$4:$W$529,3,0)</f>
        <v>FI-0</v>
      </c>
      <c r="AA557" s="18" t="str">
        <f>+VLOOKUP(Sitio_Publico[[#This Row],[Muestra]],Estructura!$Y$4:$AB$483,4,0)</f>
        <v>M-00069</v>
      </c>
    </row>
    <row r="558" spans="1:27" ht="48" x14ac:dyDescent="0.3">
      <c r="A558" s="16">
        <f t="shared" si="8"/>
        <v>557</v>
      </c>
      <c r="B558" s="47" t="s">
        <v>15118</v>
      </c>
      <c r="C558" s="13" t="s">
        <v>622</v>
      </c>
      <c r="D558" s="13" t="s">
        <v>623</v>
      </c>
      <c r="E558" s="44">
        <v>13101</v>
      </c>
      <c r="F558" s="13" t="s">
        <v>681</v>
      </c>
      <c r="G558" s="23" t="s">
        <v>639</v>
      </c>
      <c r="H558" s="42" t="s">
        <v>458</v>
      </c>
      <c r="I558" s="28" t="s">
        <v>297</v>
      </c>
      <c r="J558" s="12" t="s">
        <v>393</v>
      </c>
      <c r="K558" s="28" t="s">
        <v>682</v>
      </c>
      <c r="L558" s="12" t="s">
        <v>652</v>
      </c>
      <c r="M558" s="12" t="s">
        <v>653</v>
      </c>
      <c r="N558" s="12" t="s">
        <v>629</v>
      </c>
      <c r="O558" s="26" t="s">
        <v>3531</v>
      </c>
      <c r="P558" s="26" t="s">
        <v>3532</v>
      </c>
      <c r="Q558" s="25" t="s">
        <v>646</v>
      </c>
      <c r="R558" s="26" t="s">
        <v>3533</v>
      </c>
      <c r="S558" s="15" t="s">
        <v>3534</v>
      </c>
      <c r="T558" s="52">
        <v>0</v>
      </c>
      <c r="U558" s="22" t="s">
        <v>3535</v>
      </c>
      <c r="V558" s="18" t="str">
        <f>+Sitio_Publico[[#This Row],[idcoleccion]]&amp;"-"&amp;Sitio_Publico[[#This Row],[id]]</f>
        <v>000-557</v>
      </c>
      <c r="W558" s="18">
        <f>+VLOOKUP(Sitio_Publico[[#This Row],[territorio]],Estructura!$AE$4:$AH$1067,4,0)</f>
        <v>30013101</v>
      </c>
      <c r="X558" s="18" t="str">
        <f>+VLOOKUP(Sitio_Publico[[#This Row],[tema]],Estructura!$G$4:$J$532,4,0)</f>
        <v>T-16</v>
      </c>
      <c r="Y558" s="18" t="str">
        <f>+VLOOKUP(Sitio_Publico[[#This Row],[contenido]],Estructura!$L$4:$O$473,4,0)</f>
        <v>C-8</v>
      </c>
      <c r="Z558" s="18" t="str">
        <f>+VLOOKUP(Sitio_Publico[[#This Row],[Filtro Integrado]],Estructura!$U$4:$W$529,3,0)</f>
        <v>FI-0</v>
      </c>
      <c r="AA558" s="18" t="str">
        <f>+VLOOKUP(Sitio_Publico[[#This Row],[Muestra]],Estructura!$Y$4:$AB$483,4,0)</f>
        <v>M-00067</v>
      </c>
    </row>
    <row r="559" spans="1:27" ht="48" x14ac:dyDescent="0.3">
      <c r="A559" s="16">
        <f t="shared" si="8"/>
        <v>558</v>
      </c>
      <c r="B559" s="47" t="s">
        <v>15118</v>
      </c>
      <c r="C559" s="13" t="s">
        <v>622</v>
      </c>
      <c r="D559" s="13" t="s">
        <v>623</v>
      </c>
      <c r="E559" s="44">
        <v>13122</v>
      </c>
      <c r="F559" s="13" t="s">
        <v>767</v>
      </c>
      <c r="G559" s="23" t="s">
        <v>639</v>
      </c>
      <c r="H559" s="42" t="s">
        <v>458</v>
      </c>
      <c r="I559" s="28" t="s">
        <v>318</v>
      </c>
      <c r="J559" s="12" t="s">
        <v>393</v>
      </c>
      <c r="K559" s="28" t="s">
        <v>857</v>
      </c>
      <c r="L559" s="12" t="s">
        <v>652</v>
      </c>
      <c r="M559" s="12" t="s">
        <v>704</v>
      </c>
      <c r="N559" s="12" t="s">
        <v>629</v>
      </c>
      <c r="O559" s="26" t="s">
        <v>3536</v>
      </c>
      <c r="P559" s="26" t="s">
        <v>3537</v>
      </c>
      <c r="Q559" s="25" t="s">
        <v>646</v>
      </c>
      <c r="R559" s="26" t="s">
        <v>3538</v>
      </c>
      <c r="S559" s="15" t="s">
        <v>3539</v>
      </c>
      <c r="T559" s="52">
        <v>0</v>
      </c>
      <c r="U559" s="22" t="s">
        <v>3540</v>
      </c>
      <c r="V559" s="18" t="str">
        <f>+Sitio_Publico[[#This Row],[idcoleccion]]&amp;"-"&amp;Sitio_Publico[[#This Row],[id]]</f>
        <v>000-558</v>
      </c>
      <c r="W559" s="18">
        <f>+VLOOKUP(Sitio_Publico[[#This Row],[territorio]],Estructura!$AE$4:$AH$1067,4,0)</f>
        <v>30013122</v>
      </c>
      <c r="X559" s="18" t="str">
        <f>+VLOOKUP(Sitio_Publico[[#This Row],[tema]],Estructura!$G$4:$J$532,4,0)</f>
        <v>T-19</v>
      </c>
      <c r="Y559" s="18" t="str">
        <f>+VLOOKUP(Sitio_Publico[[#This Row],[contenido]],Estructura!$L$4:$O$473,4,0)</f>
        <v>C-8</v>
      </c>
      <c r="Z559" s="18" t="str">
        <f>+VLOOKUP(Sitio_Publico[[#This Row],[Filtro Integrado]],Estructura!$U$4:$W$529,3,0)</f>
        <v>FI-0</v>
      </c>
      <c r="AA559" s="18" t="str">
        <f>+VLOOKUP(Sitio_Publico[[#This Row],[Muestra]],Estructura!$Y$4:$AB$483,4,0)</f>
        <v>M-00081</v>
      </c>
    </row>
    <row r="560" spans="1:27" ht="48" x14ac:dyDescent="0.3">
      <c r="A560" s="16">
        <f t="shared" si="8"/>
        <v>559</v>
      </c>
      <c r="B560" s="47" t="s">
        <v>15118</v>
      </c>
      <c r="C560" s="13" t="s">
        <v>622</v>
      </c>
      <c r="D560" s="13" t="s">
        <v>623</v>
      </c>
      <c r="E560" s="44">
        <v>3101</v>
      </c>
      <c r="F560" s="13" t="s">
        <v>666</v>
      </c>
      <c r="G560" s="23" t="s">
        <v>639</v>
      </c>
      <c r="H560" s="42" t="s">
        <v>458</v>
      </c>
      <c r="I560" s="28" t="s">
        <v>41</v>
      </c>
      <c r="J560" s="12" t="s">
        <v>393</v>
      </c>
      <c r="K560" s="28" t="s">
        <v>745</v>
      </c>
      <c r="L560" s="12" t="s">
        <v>652</v>
      </c>
      <c r="M560" s="12" t="s">
        <v>628</v>
      </c>
      <c r="N560" s="12" t="s">
        <v>629</v>
      </c>
      <c r="O560" s="26" t="s">
        <v>3541</v>
      </c>
      <c r="P560" s="26" t="s">
        <v>3542</v>
      </c>
      <c r="Q560" s="25" t="s">
        <v>646</v>
      </c>
      <c r="R560" s="26" t="s">
        <v>3543</v>
      </c>
      <c r="S560" s="15" t="s">
        <v>3544</v>
      </c>
      <c r="T560" s="52">
        <v>0</v>
      </c>
      <c r="U560" s="22" t="s">
        <v>3545</v>
      </c>
      <c r="V560" s="18" t="str">
        <f>+Sitio_Publico[[#This Row],[idcoleccion]]&amp;"-"&amp;Sitio_Publico[[#This Row],[id]]</f>
        <v>000-559</v>
      </c>
      <c r="W560" s="18">
        <f>+VLOOKUP(Sitio_Publico[[#This Row],[territorio]],Estructura!$AE$4:$AH$1067,4,0)</f>
        <v>30003101</v>
      </c>
      <c r="X560" s="18" t="str">
        <f>+VLOOKUP(Sitio_Publico[[#This Row],[tema]],Estructura!$G$4:$J$532,4,0)</f>
        <v>T-15</v>
      </c>
      <c r="Y560" s="18" t="str">
        <f>+VLOOKUP(Sitio_Publico[[#This Row],[contenido]],Estructura!$L$4:$O$473,4,0)</f>
        <v>C-8</v>
      </c>
      <c r="Z560" s="18" t="str">
        <f>+VLOOKUP(Sitio_Publico[[#This Row],[Filtro Integrado]],Estructura!$U$4:$W$529,3,0)</f>
        <v>FI-0</v>
      </c>
      <c r="AA560" s="18" t="str">
        <f>+VLOOKUP(Sitio_Publico[[#This Row],[Muestra]],Estructura!$Y$4:$AB$483,4,0)</f>
        <v>M-00074</v>
      </c>
    </row>
    <row r="561" spans="1:27" ht="48" x14ac:dyDescent="0.3">
      <c r="A561" s="16">
        <f t="shared" si="8"/>
        <v>560</v>
      </c>
      <c r="B561" s="47" t="s">
        <v>15118</v>
      </c>
      <c r="C561" s="13" t="s">
        <v>622</v>
      </c>
      <c r="D561" s="13" t="s">
        <v>623</v>
      </c>
      <c r="E561" s="44">
        <v>4103</v>
      </c>
      <c r="F561" s="13" t="s">
        <v>767</v>
      </c>
      <c r="G561" s="23" t="s">
        <v>625</v>
      </c>
      <c r="H561" s="42" t="s">
        <v>458</v>
      </c>
      <c r="I561" s="28" t="s">
        <v>51</v>
      </c>
      <c r="J561" s="12" t="s">
        <v>393</v>
      </c>
      <c r="K561" s="28" t="s">
        <v>768</v>
      </c>
      <c r="L561" s="12" t="s">
        <v>627</v>
      </c>
      <c r="M561" s="12" t="s">
        <v>628</v>
      </c>
      <c r="N561" s="12" t="s">
        <v>629</v>
      </c>
      <c r="O561" s="26" t="s">
        <v>3546</v>
      </c>
      <c r="P561" s="26" t="s">
        <v>3547</v>
      </c>
      <c r="Q561" s="25" t="s">
        <v>646</v>
      </c>
      <c r="R561" s="26" t="s">
        <v>3548</v>
      </c>
      <c r="S561" s="15" t="s">
        <v>3549</v>
      </c>
      <c r="T561" s="52">
        <v>0</v>
      </c>
      <c r="U561" s="22" t="s">
        <v>3550</v>
      </c>
      <c r="V561" s="18" t="str">
        <f>+Sitio_Publico[[#This Row],[idcoleccion]]&amp;"-"&amp;Sitio_Publico[[#This Row],[id]]</f>
        <v>000-560</v>
      </c>
      <c r="W561" s="18">
        <f>+VLOOKUP(Sitio_Publico[[#This Row],[territorio]],Estructura!$AE$4:$AH$1067,4,0)</f>
        <v>30004103</v>
      </c>
      <c r="X561" s="18" t="str">
        <f>+VLOOKUP(Sitio_Publico[[#This Row],[tema]],Estructura!$G$4:$J$532,4,0)</f>
        <v>T-19</v>
      </c>
      <c r="Y561" s="18" t="str">
        <f>+VLOOKUP(Sitio_Publico[[#This Row],[contenido]],Estructura!$L$4:$O$473,4,0)</f>
        <v>C-7</v>
      </c>
      <c r="Z561" s="18" t="str">
        <f>+VLOOKUP(Sitio_Publico[[#This Row],[Filtro Integrado]],Estructura!$U$4:$W$529,3,0)</f>
        <v>FI-0</v>
      </c>
      <c r="AA561" s="18" t="str">
        <f>+VLOOKUP(Sitio_Publico[[#This Row],[Muestra]],Estructura!$Y$4:$AB$483,4,0)</f>
        <v>M-00075</v>
      </c>
    </row>
    <row r="562" spans="1:27" ht="48" x14ac:dyDescent="0.3">
      <c r="A562" s="16">
        <f t="shared" si="8"/>
        <v>561</v>
      </c>
      <c r="B562" s="47" t="s">
        <v>15118</v>
      </c>
      <c r="C562" s="13" t="s">
        <v>622</v>
      </c>
      <c r="D562" s="13" t="s">
        <v>623</v>
      </c>
      <c r="E562" s="44">
        <v>10401</v>
      </c>
      <c r="F562" s="13" t="s">
        <v>666</v>
      </c>
      <c r="G562" s="23" t="s">
        <v>625</v>
      </c>
      <c r="H562" s="42" t="s">
        <v>458</v>
      </c>
      <c r="I562" s="28" t="s">
        <v>274</v>
      </c>
      <c r="J562" s="12" t="s">
        <v>393</v>
      </c>
      <c r="K562" s="28" t="s">
        <v>745</v>
      </c>
      <c r="L562" s="12" t="s">
        <v>627</v>
      </c>
      <c r="M562" s="12" t="s">
        <v>628</v>
      </c>
      <c r="N562" s="12" t="s">
        <v>629</v>
      </c>
      <c r="O562" s="26" t="s">
        <v>3551</v>
      </c>
      <c r="P562" s="26" t="s">
        <v>3552</v>
      </c>
      <c r="Q562" s="25" t="s">
        <v>646</v>
      </c>
      <c r="R562" s="26" t="s">
        <v>3553</v>
      </c>
      <c r="S562" s="15" t="s">
        <v>3554</v>
      </c>
      <c r="T562" s="52">
        <v>0</v>
      </c>
      <c r="U562" s="22" t="s">
        <v>3555</v>
      </c>
      <c r="V562" s="18" t="str">
        <f>+Sitio_Publico[[#This Row],[idcoleccion]]&amp;"-"&amp;Sitio_Publico[[#This Row],[id]]</f>
        <v>000-561</v>
      </c>
      <c r="W562" s="18">
        <f>+VLOOKUP(Sitio_Publico[[#This Row],[territorio]],Estructura!$AE$4:$AH$1067,4,0)</f>
        <v>30010401</v>
      </c>
      <c r="X562" s="18" t="str">
        <f>+VLOOKUP(Sitio_Publico[[#This Row],[tema]],Estructura!$G$4:$J$532,4,0)</f>
        <v>T-15</v>
      </c>
      <c r="Y562" s="18" t="str">
        <f>+VLOOKUP(Sitio_Publico[[#This Row],[contenido]],Estructura!$L$4:$O$473,4,0)</f>
        <v>C-7</v>
      </c>
      <c r="Z562" s="18" t="str">
        <f>+VLOOKUP(Sitio_Publico[[#This Row],[Filtro Integrado]],Estructura!$U$4:$W$529,3,0)</f>
        <v>FI-0</v>
      </c>
      <c r="AA562" s="18" t="str">
        <f>+VLOOKUP(Sitio_Publico[[#This Row],[Muestra]],Estructura!$Y$4:$AB$483,4,0)</f>
        <v>M-00074</v>
      </c>
    </row>
    <row r="563" spans="1:27" ht="48" x14ac:dyDescent="0.3">
      <c r="A563" s="16">
        <f t="shared" si="8"/>
        <v>562</v>
      </c>
      <c r="B563" s="47" t="s">
        <v>15118</v>
      </c>
      <c r="C563" s="13" t="s">
        <v>622</v>
      </c>
      <c r="D563" s="13" t="s">
        <v>623</v>
      </c>
      <c r="E563" s="44">
        <v>10304</v>
      </c>
      <c r="F563" s="13" t="s">
        <v>688</v>
      </c>
      <c r="G563" s="23" t="s">
        <v>639</v>
      </c>
      <c r="H563" s="42" t="s">
        <v>458</v>
      </c>
      <c r="I563" s="28" t="s">
        <v>270</v>
      </c>
      <c r="J563" s="12" t="s">
        <v>393</v>
      </c>
      <c r="K563" s="28" t="s">
        <v>703</v>
      </c>
      <c r="L563" s="12" t="s">
        <v>652</v>
      </c>
      <c r="M563" s="12" t="s">
        <v>704</v>
      </c>
      <c r="N563" s="12" t="s">
        <v>629</v>
      </c>
      <c r="O563" s="26" t="s">
        <v>3556</v>
      </c>
      <c r="P563" s="26" t="s">
        <v>3557</v>
      </c>
      <c r="Q563" s="25" t="s">
        <v>646</v>
      </c>
      <c r="R563" s="26" t="s">
        <v>3558</v>
      </c>
      <c r="S563" s="15" t="s">
        <v>3559</v>
      </c>
      <c r="T563" s="52">
        <v>0</v>
      </c>
      <c r="U563" s="22" t="s">
        <v>3560</v>
      </c>
      <c r="V563" s="18" t="str">
        <f>+Sitio_Publico[[#This Row],[idcoleccion]]&amp;"-"&amp;Sitio_Publico[[#This Row],[id]]</f>
        <v>000-562</v>
      </c>
      <c r="W563" s="18">
        <f>+VLOOKUP(Sitio_Publico[[#This Row],[territorio]],Estructura!$AE$4:$AH$1067,4,0)</f>
        <v>30010304</v>
      </c>
      <c r="X563" s="18" t="str">
        <f>+VLOOKUP(Sitio_Publico[[#This Row],[tema]],Estructura!$G$4:$J$532,4,0)</f>
        <v>T-17</v>
      </c>
      <c r="Y563" s="18" t="str">
        <f>+VLOOKUP(Sitio_Publico[[#This Row],[contenido]],Estructura!$L$4:$O$473,4,0)</f>
        <v>C-8</v>
      </c>
      <c r="Z563" s="18" t="str">
        <f>+VLOOKUP(Sitio_Publico[[#This Row],[Filtro Integrado]],Estructura!$U$4:$W$529,3,0)</f>
        <v>FI-0</v>
      </c>
      <c r="AA563" s="18" t="str">
        <f>+VLOOKUP(Sitio_Publico[[#This Row],[Muestra]],Estructura!$Y$4:$AB$483,4,0)</f>
        <v>M-00069</v>
      </c>
    </row>
    <row r="564" spans="1:27" ht="48" x14ac:dyDescent="0.3">
      <c r="A564" s="16">
        <f t="shared" si="8"/>
        <v>563</v>
      </c>
      <c r="B564" s="47" t="s">
        <v>15118</v>
      </c>
      <c r="C564" s="13" t="s">
        <v>622</v>
      </c>
      <c r="D564" s="13" t="s">
        <v>623</v>
      </c>
      <c r="E564" s="44">
        <v>13103</v>
      </c>
      <c r="F564" s="13" t="s">
        <v>666</v>
      </c>
      <c r="G564" s="23" t="s">
        <v>625</v>
      </c>
      <c r="H564" s="42" t="s">
        <v>458</v>
      </c>
      <c r="I564" s="28" t="s">
        <v>299</v>
      </c>
      <c r="J564" s="12" t="s">
        <v>393</v>
      </c>
      <c r="K564" s="28" t="s">
        <v>745</v>
      </c>
      <c r="L564" s="12" t="s">
        <v>627</v>
      </c>
      <c r="M564" s="12" t="s">
        <v>628</v>
      </c>
      <c r="N564" s="12" t="s">
        <v>629</v>
      </c>
      <c r="O564" s="26" t="s">
        <v>3561</v>
      </c>
      <c r="P564" s="26" t="s">
        <v>3562</v>
      </c>
      <c r="Q564" s="25" t="s">
        <v>646</v>
      </c>
      <c r="R564" s="26" t="s">
        <v>3563</v>
      </c>
      <c r="S564" s="15" t="s">
        <v>3564</v>
      </c>
      <c r="T564" s="52">
        <v>0</v>
      </c>
      <c r="U564" s="22" t="s">
        <v>3565</v>
      </c>
      <c r="V564" s="18" t="str">
        <f>+Sitio_Publico[[#This Row],[idcoleccion]]&amp;"-"&amp;Sitio_Publico[[#This Row],[id]]</f>
        <v>000-563</v>
      </c>
      <c r="W564" s="18">
        <f>+VLOOKUP(Sitio_Publico[[#This Row],[territorio]],Estructura!$AE$4:$AH$1067,4,0)</f>
        <v>30013103</v>
      </c>
      <c r="X564" s="18" t="str">
        <f>+VLOOKUP(Sitio_Publico[[#This Row],[tema]],Estructura!$G$4:$J$532,4,0)</f>
        <v>T-15</v>
      </c>
      <c r="Y564" s="18" t="str">
        <f>+VLOOKUP(Sitio_Publico[[#This Row],[contenido]],Estructura!$L$4:$O$473,4,0)</f>
        <v>C-7</v>
      </c>
      <c r="Z564" s="18" t="str">
        <f>+VLOOKUP(Sitio_Publico[[#This Row],[Filtro Integrado]],Estructura!$U$4:$W$529,3,0)</f>
        <v>FI-0</v>
      </c>
      <c r="AA564" s="18" t="str">
        <f>+VLOOKUP(Sitio_Publico[[#This Row],[Muestra]],Estructura!$Y$4:$AB$483,4,0)</f>
        <v>M-00074</v>
      </c>
    </row>
    <row r="565" spans="1:27" ht="36" x14ac:dyDescent="0.3">
      <c r="A565" s="16">
        <f t="shared" si="8"/>
        <v>564</v>
      </c>
      <c r="B565" s="47" t="s">
        <v>15118</v>
      </c>
      <c r="C565" s="13" t="s">
        <v>637</v>
      </c>
      <c r="D565" s="13" t="s">
        <v>623</v>
      </c>
      <c r="E565" s="44">
        <v>5</v>
      </c>
      <c r="F565" s="13" t="s">
        <v>638</v>
      </c>
      <c r="G565" s="23" t="s">
        <v>732</v>
      </c>
      <c r="H565" s="42" t="s">
        <v>457</v>
      </c>
      <c r="I565" s="28" t="s">
        <v>368</v>
      </c>
      <c r="J565" s="12" t="s">
        <v>393</v>
      </c>
      <c r="K565" s="28" t="s">
        <v>733</v>
      </c>
      <c r="L565" s="12" t="s">
        <v>641</v>
      </c>
      <c r="M565" s="12" t="s">
        <v>642</v>
      </c>
      <c r="N565" s="12" t="s">
        <v>643</v>
      </c>
      <c r="O565" s="26" t="s">
        <v>3566</v>
      </c>
      <c r="P565" s="26" t="s">
        <v>3567</v>
      </c>
      <c r="Q565" s="25" t="s">
        <v>646</v>
      </c>
      <c r="R565" s="26" t="s">
        <v>3568</v>
      </c>
      <c r="S565" s="15" t="s">
        <v>3569</v>
      </c>
      <c r="T565" s="52">
        <v>0</v>
      </c>
      <c r="U565" s="22" t="s">
        <v>3570</v>
      </c>
      <c r="V565" s="18" t="str">
        <f>+Sitio_Publico[[#This Row],[idcoleccion]]&amp;"-"&amp;Sitio_Publico[[#This Row],[id]]</f>
        <v>000-564</v>
      </c>
      <c r="W565" s="18">
        <f>+VLOOKUP(Sitio_Publico[[#This Row],[territorio]],Estructura!$AE$4:$AH$1067,4,0)</f>
        <v>20000005</v>
      </c>
      <c r="X565" s="18" t="str">
        <f>+VLOOKUP(Sitio_Publico[[#This Row],[tema]],Estructura!$G$4:$J$532,4,0)</f>
        <v>T-14</v>
      </c>
      <c r="Y565" s="18" t="str">
        <f>+VLOOKUP(Sitio_Publico[[#This Row],[contenido]],Estructura!$L$4:$O$473,4,0)</f>
        <v>C-10</v>
      </c>
      <c r="Z565" s="18" t="str">
        <f>+VLOOKUP(Sitio_Publico[[#This Row],[Filtro Integrado]],Estructura!$U$4:$W$529,3,0)</f>
        <v>FI-0</v>
      </c>
      <c r="AA565" s="18" t="str">
        <f>+VLOOKUP(Sitio_Publico[[#This Row],[Muestra]],Estructura!$Y$4:$AB$483,4,0)</f>
        <v>M-00072</v>
      </c>
    </row>
    <row r="566" spans="1:27" ht="60" x14ac:dyDescent="0.3">
      <c r="A566" s="16">
        <f t="shared" si="8"/>
        <v>565</v>
      </c>
      <c r="B566" s="47" t="s">
        <v>15118</v>
      </c>
      <c r="C566" s="13" t="s">
        <v>622</v>
      </c>
      <c r="D566" s="13" t="s">
        <v>623</v>
      </c>
      <c r="E566" s="44">
        <v>5706</v>
      </c>
      <c r="F566" s="13" t="s">
        <v>624</v>
      </c>
      <c r="G566" s="23" t="s">
        <v>639</v>
      </c>
      <c r="H566" s="42" t="s">
        <v>458</v>
      </c>
      <c r="I566" s="28" t="s">
        <v>95</v>
      </c>
      <c r="J566" s="12" t="s">
        <v>393</v>
      </c>
      <c r="K566" s="28" t="s">
        <v>904</v>
      </c>
      <c r="L566" s="12" t="s">
        <v>652</v>
      </c>
      <c r="M566" s="12" t="s">
        <v>653</v>
      </c>
      <c r="N566" s="12" t="s">
        <v>629</v>
      </c>
      <c r="O566" s="26" t="s">
        <v>3571</v>
      </c>
      <c r="P566" s="26" t="s">
        <v>3572</v>
      </c>
      <c r="Q566" s="25" t="s">
        <v>646</v>
      </c>
      <c r="R566" s="26" t="s">
        <v>3573</v>
      </c>
      <c r="S566" s="15" t="s">
        <v>3574</v>
      </c>
      <c r="T566" s="52">
        <v>0</v>
      </c>
      <c r="U566" s="22" t="s">
        <v>3575</v>
      </c>
      <c r="V566" s="18" t="str">
        <f>+Sitio_Publico[[#This Row],[idcoleccion]]&amp;"-"&amp;Sitio_Publico[[#This Row],[id]]</f>
        <v>000-565</v>
      </c>
      <c r="W566" s="18">
        <f>+VLOOKUP(Sitio_Publico[[#This Row],[territorio]],Estructura!$AE$4:$AH$1067,4,0)</f>
        <v>30005706</v>
      </c>
      <c r="X566" s="18" t="str">
        <f>+VLOOKUP(Sitio_Publico[[#This Row],[tema]],Estructura!$G$4:$J$532,4,0)</f>
        <v>T-13</v>
      </c>
      <c r="Y566" s="18" t="str">
        <f>+VLOOKUP(Sitio_Publico[[#This Row],[contenido]],Estructura!$L$4:$O$473,4,0)</f>
        <v>C-8</v>
      </c>
      <c r="Z566" s="18" t="str">
        <f>+VLOOKUP(Sitio_Publico[[#This Row],[Filtro Integrado]],Estructura!$U$4:$W$529,3,0)</f>
        <v>FI-0</v>
      </c>
      <c r="AA566" s="18" t="str">
        <f>+VLOOKUP(Sitio_Publico[[#This Row],[Muestra]],Estructura!$Y$4:$AB$483,4,0)</f>
        <v>M-00083</v>
      </c>
    </row>
    <row r="567" spans="1:27" ht="48" x14ac:dyDescent="0.3">
      <c r="A567" s="16">
        <f t="shared" si="8"/>
        <v>566</v>
      </c>
      <c r="B567" s="47" t="s">
        <v>15118</v>
      </c>
      <c r="C567" s="13" t="s">
        <v>622</v>
      </c>
      <c r="D567" s="13" t="s">
        <v>623</v>
      </c>
      <c r="E567" s="44">
        <v>16202</v>
      </c>
      <c r="F567" s="13" t="s">
        <v>681</v>
      </c>
      <c r="G567" s="23" t="s">
        <v>625</v>
      </c>
      <c r="H567" s="42" t="s">
        <v>458</v>
      </c>
      <c r="I567" s="28" t="s">
        <v>197</v>
      </c>
      <c r="J567" s="12" t="s">
        <v>393</v>
      </c>
      <c r="K567" s="28" t="s">
        <v>682</v>
      </c>
      <c r="L567" s="12" t="s">
        <v>627</v>
      </c>
      <c r="M567" s="12" t="s">
        <v>628</v>
      </c>
      <c r="N567" s="12" t="s">
        <v>629</v>
      </c>
      <c r="O567" s="26" t="s">
        <v>3576</v>
      </c>
      <c r="P567" s="26" t="s">
        <v>3577</v>
      </c>
      <c r="Q567" s="25" t="s">
        <v>646</v>
      </c>
      <c r="R567" s="26" t="s">
        <v>3578</v>
      </c>
      <c r="S567" s="15" t="s">
        <v>3579</v>
      </c>
      <c r="T567" s="52">
        <v>0</v>
      </c>
      <c r="U567" s="22" t="s">
        <v>3580</v>
      </c>
      <c r="V567" s="18" t="str">
        <f>+Sitio_Publico[[#This Row],[idcoleccion]]&amp;"-"&amp;Sitio_Publico[[#This Row],[id]]</f>
        <v>000-566</v>
      </c>
      <c r="W567" s="18">
        <f>+VLOOKUP(Sitio_Publico[[#This Row],[territorio]],Estructura!$AE$4:$AH$1067,4,0)</f>
        <v>30016202</v>
      </c>
      <c r="X567" s="18" t="str">
        <f>+VLOOKUP(Sitio_Publico[[#This Row],[tema]],Estructura!$G$4:$J$532,4,0)</f>
        <v>T-16</v>
      </c>
      <c r="Y567" s="18" t="str">
        <f>+VLOOKUP(Sitio_Publico[[#This Row],[contenido]],Estructura!$L$4:$O$473,4,0)</f>
        <v>C-7</v>
      </c>
      <c r="Z567" s="18" t="str">
        <f>+VLOOKUP(Sitio_Publico[[#This Row],[Filtro Integrado]],Estructura!$U$4:$W$529,3,0)</f>
        <v>FI-0</v>
      </c>
      <c r="AA567" s="18" t="str">
        <f>+VLOOKUP(Sitio_Publico[[#This Row],[Muestra]],Estructura!$Y$4:$AB$483,4,0)</f>
        <v>M-00067</v>
      </c>
    </row>
    <row r="568" spans="1:27" ht="60" x14ac:dyDescent="0.3">
      <c r="A568" s="16">
        <f t="shared" si="8"/>
        <v>567</v>
      </c>
      <c r="B568" s="47" t="s">
        <v>15118</v>
      </c>
      <c r="C568" s="13" t="s">
        <v>622</v>
      </c>
      <c r="D568" s="13" t="s">
        <v>623</v>
      </c>
      <c r="E568" s="44">
        <v>9114</v>
      </c>
      <c r="F568" s="13" t="s">
        <v>624</v>
      </c>
      <c r="G568" s="23" t="s">
        <v>639</v>
      </c>
      <c r="H568" s="42" t="s">
        <v>458</v>
      </c>
      <c r="I568" s="28" t="s">
        <v>229</v>
      </c>
      <c r="J568" s="12" t="s">
        <v>393</v>
      </c>
      <c r="K568" s="28" t="s">
        <v>904</v>
      </c>
      <c r="L568" s="12" t="s">
        <v>652</v>
      </c>
      <c r="M568" s="12" t="s">
        <v>653</v>
      </c>
      <c r="N568" s="12" t="s">
        <v>629</v>
      </c>
      <c r="O568" s="26" t="s">
        <v>3581</v>
      </c>
      <c r="P568" s="26" t="s">
        <v>3582</v>
      </c>
      <c r="Q568" s="25" t="s">
        <v>646</v>
      </c>
      <c r="R568" s="26" t="s">
        <v>3583</v>
      </c>
      <c r="S568" s="15" t="s">
        <v>3584</v>
      </c>
      <c r="T568" s="52">
        <v>0</v>
      </c>
      <c r="U568" s="22" t="s">
        <v>3585</v>
      </c>
      <c r="V568" s="18" t="str">
        <f>+Sitio_Publico[[#This Row],[idcoleccion]]&amp;"-"&amp;Sitio_Publico[[#This Row],[id]]</f>
        <v>000-567</v>
      </c>
      <c r="W568" s="18">
        <f>+VLOOKUP(Sitio_Publico[[#This Row],[territorio]],Estructura!$AE$4:$AH$1067,4,0)</f>
        <v>30009114</v>
      </c>
      <c r="X568" s="18" t="str">
        <f>+VLOOKUP(Sitio_Publico[[#This Row],[tema]],Estructura!$G$4:$J$532,4,0)</f>
        <v>T-13</v>
      </c>
      <c r="Y568" s="18" t="str">
        <f>+VLOOKUP(Sitio_Publico[[#This Row],[contenido]],Estructura!$L$4:$O$473,4,0)</f>
        <v>C-8</v>
      </c>
      <c r="Z568" s="18" t="str">
        <f>+VLOOKUP(Sitio_Publico[[#This Row],[Filtro Integrado]],Estructura!$U$4:$W$529,3,0)</f>
        <v>FI-0</v>
      </c>
      <c r="AA568" s="18" t="str">
        <f>+VLOOKUP(Sitio_Publico[[#This Row],[Muestra]],Estructura!$Y$4:$AB$483,4,0)</f>
        <v>M-00083</v>
      </c>
    </row>
    <row r="569" spans="1:27" ht="60" x14ac:dyDescent="0.3">
      <c r="A569" s="16">
        <f t="shared" si="8"/>
        <v>568</v>
      </c>
      <c r="B569" s="47" t="s">
        <v>15118</v>
      </c>
      <c r="C569" s="13" t="s">
        <v>622</v>
      </c>
      <c r="D569" s="13" t="s">
        <v>623</v>
      </c>
      <c r="E569" s="44">
        <v>5802</v>
      </c>
      <c r="F569" s="13" t="s">
        <v>624</v>
      </c>
      <c r="G569" s="23" t="s">
        <v>639</v>
      </c>
      <c r="H569" s="42" t="s">
        <v>458</v>
      </c>
      <c r="I569" s="28" t="s">
        <v>97</v>
      </c>
      <c r="J569" s="12" t="s">
        <v>393</v>
      </c>
      <c r="K569" s="28" t="s">
        <v>904</v>
      </c>
      <c r="L569" s="12" t="s">
        <v>652</v>
      </c>
      <c r="M569" s="12" t="s">
        <v>653</v>
      </c>
      <c r="N569" s="12" t="s">
        <v>629</v>
      </c>
      <c r="O569" s="26" t="s">
        <v>3586</v>
      </c>
      <c r="P569" s="26" t="s">
        <v>3587</v>
      </c>
      <c r="Q569" s="25" t="s">
        <v>646</v>
      </c>
      <c r="R569" s="26" t="s">
        <v>3588</v>
      </c>
      <c r="S569" s="15" t="s">
        <v>3589</v>
      </c>
      <c r="T569" s="52">
        <v>0</v>
      </c>
      <c r="U569" s="22" t="s">
        <v>3590</v>
      </c>
      <c r="V569" s="18" t="str">
        <f>+Sitio_Publico[[#This Row],[idcoleccion]]&amp;"-"&amp;Sitio_Publico[[#This Row],[id]]</f>
        <v>000-568</v>
      </c>
      <c r="W569" s="18">
        <f>+VLOOKUP(Sitio_Publico[[#This Row],[territorio]],Estructura!$AE$4:$AH$1067,4,0)</f>
        <v>30005802</v>
      </c>
      <c r="X569" s="18" t="str">
        <f>+VLOOKUP(Sitio_Publico[[#This Row],[tema]],Estructura!$G$4:$J$532,4,0)</f>
        <v>T-13</v>
      </c>
      <c r="Y569" s="18" t="str">
        <f>+VLOOKUP(Sitio_Publico[[#This Row],[contenido]],Estructura!$L$4:$O$473,4,0)</f>
        <v>C-8</v>
      </c>
      <c r="Z569" s="18" t="str">
        <f>+VLOOKUP(Sitio_Publico[[#This Row],[Filtro Integrado]],Estructura!$U$4:$W$529,3,0)</f>
        <v>FI-0</v>
      </c>
      <c r="AA569" s="18" t="str">
        <f>+VLOOKUP(Sitio_Publico[[#This Row],[Muestra]],Estructura!$Y$4:$AB$483,4,0)</f>
        <v>M-00083</v>
      </c>
    </row>
    <row r="570" spans="1:27" ht="48" x14ac:dyDescent="0.3">
      <c r="A570" s="16">
        <f t="shared" si="8"/>
        <v>569</v>
      </c>
      <c r="B570" s="47" t="s">
        <v>15118</v>
      </c>
      <c r="C570" s="13" t="s">
        <v>622</v>
      </c>
      <c r="D570" s="13" t="s">
        <v>623</v>
      </c>
      <c r="E570" s="44">
        <v>9203</v>
      </c>
      <c r="F570" s="13" t="s">
        <v>767</v>
      </c>
      <c r="G570" s="23" t="s">
        <v>625</v>
      </c>
      <c r="H570" s="42" t="s">
        <v>458</v>
      </c>
      <c r="I570" s="28" t="s">
        <v>239</v>
      </c>
      <c r="J570" s="12" t="s">
        <v>393</v>
      </c>
      <c r="K570" s="28" t="s">
        <v>768</v>
      </c>
      <c r="L570" s="12" t="s">
        <v>627</v>
      </c>
      <c r="M570" s="12" t="s">
        <v>628</v>
      </c>
      <c r="N570" s="12" t="s">
        <v>629</v>
      </c>
      <c r="O570" s="26" t="s">
        <v>3591</v>
      </c>
      <c r="P570" s="26" t="s">
        <v>3592</v>
      </c>
      <c r="Q570" s="25" t="s">
        <v>646</v>
      </c>
      <c r="R570" s="26" t="s">
        <v>3593</v>
      </c>
      <c r="S570" s="15" t="s">
        <v>3594</v>
      </c>
      <c r="T570" s="52">
        <v>0</v>
      </c>
      <c r="U570" s="22" t="s">
        <v>3595</v>
      </c>
      <c r="V570" s="18" t="str">
        <f>+Sitio_Publico[[#This Row],[idcoleccion]]&amp;"-"&amp;Sitio_Publico[[#This Row],[id]]</f>
        <v>000-569</v>
      </c>
      <c r="W570" s="18">
        <f>+VLOOKUP(Sitio_Publico[[#This Row],[territorio]],Estructura!$AE$4:$AH$1067,4,0)</f>
        <v>30009203</v>
      </c>
      <c r="X570" s="18" t="str">
        <f>+VLOOKUP(Sitio_Publico[[#This Row],[tema]],Estructura!$G$4:$J$532,4,0)</f>
        <v>T-19</v>
      </c>
      <c r="Y570" s="18" t="str">
        <f>+VLOOKUP(Sitio_Publico[[#This Row],[contenido]],Estructura!$L$4:$O$473,4,0)</f>
        <v>C-7</v>
      </c>
      <c r="Z570" s="18" t="str">
        <f>+VLOOKUP(Sitio_Publico[[#This Row],[Filtro Integrado]],Estructura!$U$4:$W$529,3,0)</f>
        <v>FI-0</v>
      </c>
      <c r="AA570" s="18" t="str">
        <f>+VLOOKUP(Sitio_Publico[[#This Row],[Muestra]],Estructura!$Y$4:$AB$483,4,0)</f>
        <v>M-00075</v>
      </c>
    </row>
    <row r="571" spans="1:27" ht="48" x14ac:dyDescent="0.3">
      <c r="A571" s="16">
        <f t="shared" si="8"/>
        <v>570</v>
      </c>
      <c r="B571" s="47" t="s">
        <v>15118</v>
      </c>
      <c r="C571" s="13" t="s">
        <v>622</v>
      </c>
      <c r="D571" s="13" t="s">
        <v>623</v>
      </c>
      <c r="E571" s="44">
        <v>10210</v>
      </c>
      <c r="F571" s="13" t="s">
        <v>666</v>
      </c>
      <c r="G571" s="23" t="s">
        <v>625</v>
      </c>
      <c r="H571" s="42" t="s">
        <v>458</v>
      </c>
      <c r="I571" s="28" t="s">
        <v>266</v>
      </c>
      <c r="J571" s="12" t="s">
        <v>393</v>
      </c>
      <c r="K571" s="28" t="s">
        <v>667</v>
      </c>
      <c r="L571" s="12" t="s">
        <v>627</v>
      </c>
      <c r="M571" s="12" t="s">
        <v>668</v>
      </c>
      <c r="N571" s="12" t="s">
        <v>629</v>
      </c>
      <c r="O571" s="26" t="s">
        <v>3596</v>
      </c>
      <c r="P571" s="26" t="s">
        <v>3597</v>
      </c>
      <c r="Q571" s="25" t="s">
        <v>646</v>
      </c>
      <c r="R571" s="26" t="s">
        <v>3598</v>
      </c>
      <c r="S571" s="15" t="s">
        <v>3599</v>
      </c>
      <c r="T571" s="52">
        <v>0</v>
      </c>
      <c r="U571" s="22" t="s">
        <v>3600</v>
      </c>
      <c r="V571" s="18" t="str">
        <f>+Sitio_Publico[[#This Row],[idcoleccion]]&amp;"-"&amp;Sitio_Publico[[#This Row],[id]]</f>
        <v>000-570</v>
      </c>
      <c r="W571" s="18">
        <f>+VLOOKUP(Sitio_Publico[[#This Row],[territorio]],Estructura!$AE$4:$AH$1067,4,0)</f>
        <v>30010210</v>
      </c>
      <c r="X571" s="18" t="str">
        <f>+VLOOKUP(Sitio_Publico[[#This Row],[tema]],Estructura!$G$4:$J$532,4,0)</f>
        <v>T-15</v>
      </c>
      <c r="Y571" s="18" t="str">
        <f>+VLOOKUP(Sitio_Publico[[#This Row],[contenido]],Estructura!$L$4:$O$473,4,0)</f>
        <v>C-7</v>
      </c>
      <c r="Z571" s="18" t="str">
        <f>+VLOOKUP(Sitio_Publico[[#This Row],[Filtro Integrado]],Estructura!$U$4:$W$529,3,0)</f>
        <v>FI-0</v>
      </c>
      <c r="AA571" s="18" t="str">
        <f>+VLOOKUP(Sitio_Publico[[#This Row],[Muestra]],Estructura!$Y$4:$AB$483,4,0)</f>
        <v>M-00066</v>
      </c>
    </row>
    <row r="572" spans="1:27" ht="48" x14ac:dyDescent="0.3">
      <c r="A572" s="16">
        <f t="shared" si="8"/>
        <v>571</v>
      </c>
      <c r="B572" s="47" t="s">
        <v>15118</v>
      </c>
      <c r="C572" s="13" t="s">
        <v>622</v>
      </c>
      <c r="D572" s="13" t="s">
        <v>623</v>
      </c>
      <c r="E572" s="44">
        <v>13111</v>
      </c>
      <c r="F572" s="13" t="s">
        <v>688</v>
      </c>
      <c r="G572" s="23" t="s">
        <v>639</v>
      </c>
      <c r="H572" s="42" t="s">
        <v>458</v>
      </c>
      <c r="I572" s="28" t="s">
        <v>307</v>
      </c>
      <c r="J572" s="12" t="s">
        <v>393</v>
      </c>
      <c r="K572" s="28" t="s">
        <v>726</v>
      </c>
      <c r="L572" s="12" t="s">
        <v>652</v>
      </c>
      <c r="M572" s="12" t="s">
        <v>653</v>
      </c>
      <c r="N572" s="12" t="s">
        <v>629</v>
      </c>
      <c r="O572" s="26" t="s">
        <v>3601</v>
      </c>
      <c r="P572" s="26" t="s">
        <v>3602</v>
      </c>
      <c r="Q572" s="25" t="s">
        <v>646</v>
      </c>
      <c r="R572" s="26" t="s">
        <v>3603</v>
      </c>
      <c r="S572" s="15" t="s">
        <v>3604</v>
      </c>
      <c r="T572" s="52">
        <v>0</v>
      </c>
      <c r="U572" s="22" t="s">
        <v>3605</v>
      </c>
      <c r="V572" s="18" t="str">
        <f>+Sitio_Publico[[#This Row],[idcoleccion]]&amp;"-"&amp;Sitio_Publico[[#This Row],[id]]</f>
        <v>000-571</v>
      </c>
      <c r="W572" s="18">
        <f>+VLOOKUP(Sitio_Publico[[#This Row],[territorio]],Estructura!$AE$4:$AH$1067,4,0)</f>
        <v>30013111</v>
      </c>
      <c r="X572" s="18" t="str">
        <f>+VLOOKUP(Sitio_Publico[[#This Row],[tema]],Estructura!$G$4:$J$532,4,0)</f>
        <v>T-17</v>
      </c>
      <c r="Y572" s="18" t="str">
        <f>+VLOOKUP(Sitio_Publico[[#This Row],[contenido]],Estructura!$L$4:$O$473,4,0)</f>
        <v>C-8</v>
      </c>
      <c r="Z572" s="18" t="str">
        <f>+VLOOKUP(Sitio_Publico[[#This Row],[Filtro Integrado]],Estructura!$U$4:$W$529,3,0)</f>
        <v>FI-0</v>
      </c>
      <c r="AA572" s="18" t="str">
        <f>+VLOOKUP(Sitio_Publico[[#This Row],[Muestra]],Estructura!$Y$4:$AB$483,4,0)</f>
        <v>M-00071</v>
      </c>
    </row>
    <row r="573" spans="1:27" ht="60" x14ac:dyDescent="0.3">
      <c r="A573" s="16">
        <f t="shared" si="8"/>
        <v>572</v>
      </c>
      <c r="B573" s="47" t="s">
        <v>15118</v>
      </c>
      <c r="C573" s="13" t="s">
        <v>622</v>
      </c>
      <c r="D573" s="13" t="s">
        <v>623</v>
      </c>
      <c r="E573" s="44">
        <v>7308</v>
      </c>
      <c r="F573" s="13" t="s">
        <v>624</v>
      </c>
      <c r="G573" s="23" t="s">
        <v>639</v>
      </c>
      <c r="H573" s="42" t="s">
        <v>458</v>
      </c>
      <c r="I573" s="28" t="s">
        <v>152</v>
      </c>
      <c r="J573" s="12" t="s">
        <v>393</v>
      </c>
      <c r="K573" s="28" t="s">
        <v>904</v>
      </c>
      <c r="L573" s="12" t="s">
        <v>652</v>
      </c>
      <c r="M573" s="12" t="s">
        <v>653</v>
      </c>
      <c r="N573" s="12" t="s">
        <v>629</v>
      </c>
      <c r="O573" s="26" t="s">
        <v>3606</v>
      </c>
      <c r="P573" s="26" t="s">
        <v>3607</v>
      </c>
      <c r="Q573" s="25" t="s">
        <v>646</v>
      </c>
      <c r="R573" s="26" t="s">
        <v>3608</v>
      </c>
      <c r="S573" s="15" t="s">
        <v>3609</v>
      </c>
      <c r="T573" s="52">
        <v>0</v>
      </c>
      <c r="U573" s="22" t="s">
        <v>3610</v>
      </c>
      <c r="V573" s="18" t="str">
        <f>+Sitio_Publico[[#This Row],[idcoleccion]]&amp;"-"&amp;Sitio_Publico[[#This Row],[id]]</f>
        <v>000-572</v>
      </c>
      <c r="W573" s="18">
        <f>+VLOOKUP(Sitio_Publico[[#This Row],[territorio]],Estructura!$AE$4:$AH$1067,4,0)</f>
        <v>30007308</v>
      </c>
      <c r="X573" s="18" t="str">
        <f>+VLOOKUP(Sitio_Publico[[#This Row],[tema]],Estructura!$G$4:$J$532,4,0)</f>
        <v>T-13</v>
      </c>
      <c r="Y573" s="18" t="str">
        <f>+VLOOKUP(Sitio_Publico[[#This Row],[contenido]],Estructura!$L$4:$O$473,4,0)</f>
        <v>C-8</v>
      </c>
      <c r="Z573" s="18" t="str">
        <f>+VLOOKUP(Sitio_Publico[[#This Row],[Filtro Integrado]],Estructura!$U$4:$W$529,3,0)</f>
        <v>FI-0</v>
      </c>
      <c r="AA573" s="18" t="str">
        <f>+VLOOKUP(Sitio_Publico[[#This Row],[Muestra]],Estructura!$Y$4:$AB$483,4,0)</f>
        <v>M-00083</v>
      </c>
    </row>
    <row r="574" spans="1:27" ht="48" x14ac:dyDescent="0.3">
      <c r="A574" s="16">
        <f t="shared" si="8"/>
        <v>573</v>
      </c>
      <c r="B574" s="47" t="s">
        <v>15118</v>
      </c>
      <c r="C574" s="13" t="s">
        <v>622</v>
      </c>
      <c r="D574" s="13" t="s">
        <v>623</v>
      </c>
      <c r="E574" s="44">
        <v>13122</v>
      </c>
      <c r="F574" s="13" t="s">
        <v>767</v>
      </c>
      <c r="G574" s="23" t="s">
        <v>639</v>
      </c>
      <c r="H574" s="42" t="s">
        <v>458</v>
      </c>
      <c r="I574" s="28" t="s">
        <v>318</v>
      </c>
      <c r="J574" s="12" t="s">
        <v>393</v>
      </c>
      <c r="K574" s="28" t="s">
        <v>780</v>
      </c>
      <c r="L574" s="12" t="s">
        <v>652</v>
      </c>
      <c r="M574" s="12" t="s">
        <v>781</v>
      </c>
      <c r="N574" s="12" t="s">
        <v>629</v>
      </c>
      <c r="O574" s="26" t="s">
        <v>3611</v>
      </c>
      <c r="P574" s="26" t="s">
        <v>3612</v>
      </c>
      <c r="Q574" s="25" t="s">
        <v>646</v>
      </c>
      <c r="R574" s="26" t="s">
        <v>3613</v>
      </c>
      <c r="S574" s="15" t="s">
        <v>3614</v>
      </c>
      <c r="T574" s="52">
        <v>0</v>
      </c>
      <c r="U574" s="22" t="s">
        <v>3615</v>
      </c>
      <c r="V574" s="18" t="str">
        <f>+Sitio_Publico[[#This Row],[idcoleccion]]&amp;"-"&amp;Sitio_Publico[[#This Row],[id]]</f>
        <v>000-573</v>
      </c>
      <c r="W574" s="18">
        <f>+VLOOKUP(Sitio_Publico[[#This Row],[territorio]],Estructura!$AE$4:$AH$1067,4,0)</f>
        <v>30013122</v>
      </c>
      <c r="X574" s="18" t="str">
        <f>+VLOOKUP(Sitio_Publico[[#This Row],[tema]],Estructura!$G$4:$J$532,4,0)</f>
        <v>T-19</v>
      </c>
      <c r="Y574" s="18" t="str">
        <f>+VLOOKUP(Sitio_Publico[[#This Row],[contenido]],Estructura!$L$4:$O$473,4,0)</f>
        <v>C-8</v>
      </c>
      <c r="Z574" s="18" t="str">
        <f>+VLOOKUP(Sitio_Publico[[#This Row],[Filtro Integrado]],Estructura!$U$4:$W$529,3,0)</f>
        <v>FI-0</v>
      </c>
      <c r="AA574" s="18" t="str">
        <f>+VLOOKUP(Sitio_Publico[[#This Row],[Muestra]],Estructura!$Y$4:$AB$483,4,0)</f>
        <v>M-00076</v>
      </c>
    </row>
    <row r="575" spans="1:27" ht="48" x14ac:dyDescent="0.3">
      <c r="A575" s="16">
        <f t="shared" si="8"/>
        <v>574</v>
      </c>
      <c r="B575" s="47" t="s">
        <v>15118</v>
      </c>
      <c r="C575" s="13" t="s">
        <v>622</v>
      </c>
      <c r="D575" s="13" t="s">
        <v>623</v>
      </c>
      <c r="E575" s="44">
        <v>8104</v>
      </c>
      <c r="F575" s="13" t="s">
        <v>688</v>
      </c>
      <c r="G575" s="23" t="s">
        <v>639</v>
      </c>
      <c r="H575" s="42" t="s">
        <v>458</v>
      </c>
      <c r="I575" s="28" t="s">
        <v>165</v>
      </c>
      <c r="J575" s="12" t="s">
        <v>393</v>
      </c>
      <c r="K575" s="28" t="s">
        <v>689</v>
      </c>
      <c r="L575" s="12" t="s">
        <v>652</v>
      </c>
      <c r="M575" s="12" t="s">
        <v>690</v>
      </c>
      <c r="N575" s="12" t="s">
        <v>629</v>
      </c>
      <c r="O575" s="26" t="s">
        <v>3616</v>
      </c>
      <c r="P575" s="26" t="s">
        <v>3617</v>
      </c>
      <c r="Q575" s="25" t="s">
        <v>646</v>
      </c>
      <c r="R575" s="26" t="s">
        <v>3618</v>
      </c>
      <c r="S575" s="15" t="s">
        <v>3619</v>
      </c>
      <c r="T575" s="52">
        <v>0</v>
      </c>
      <c r="U575" s="22" t="s">
        <v>3620</v>
      </c>
      <c r="V575" s="18" t="str">
        <f>+Sitio_Publico[[#This Row],[idcoleccion]]&amp;"-"&amp;Sitio_Publico[[#This Row],[id]]</f>
        <v>000-574</v>
      </c>
      <c r="W575" s="18">
        <f>+VLOOKUP(Sitio_Publico[[#This Row],[territorio]],Estructura!$AE$4:$AH$1067,4,0)</f>
        <v>30008104</v>
      </c>
      <c r="X575" s="18" t="str">
        <f>+VLOOKUP(Sitio_Publico[[#This Row],[tema]],Estructura!$G$4:$J$532,4,0)</f>
        <v>T-17</v>
      </c>
      <c r="Y575" s="18" t="str">
        <f>+VLOOKUP(Sitio_Publico[[#This Row],[contenido]],Estructura!$L$4:$O$473,4,0)</f>
        <v>C-8</v>
      </c>
      <c r="Z575" s="18" t="str">
        <f>+VLOOKUP(Sitio_Publico[[#This Row],[Filtro Integrado]],Estructura!$U$4:$W$529,3,0)</f>
        <v>FI-0</v>
      </c>
      <c r="AA575" s="18" t="str">
        <f>+VLOOKUP(Sitio_Publico[[#This Row],[Muestra]],Estructura!$Y$4:$AB$483,4,0)</f>
        <v>M-00068</v>
      </c>
    </row>
    <row r="576" spans="1:27" ht="48" x14ac:dyDescent="0.3">
      <c r="A576" s="16">
        <f t="shared" si="8"/>
        <v>575</v>
      </c>
      <c r="B576" s="47" t="s">
        <v>15118</v>
      </c>
      <c r="C576" s="13" t="s">
        <v>622</v>
      </c>
      <c r="D576" s="13" t="s">
        <v>623</v>
      </c>
      <c r="E576" s="44">
        <v>5702</v>
      </c>
      <c r="F576" s="13" t="s">
        <v>624</v>
      </c>
      <c r="G576" s="23" t="s">
        <v>639</v>
      </c>
      <c r="H576" s="42" t="s">
        <v>458</v>
      </c>
      <c r="I576" s="28" t="s">
        <v>91</v>
      </c>
      <c r="J576" s="12" t="s">
        <v>393</v>
      </c>
      <c r="K576" s="28" t="s">
        <v>651</v>
      </c>
      <c r="L576" s="12" t="s">
        <v>652</v>
      </c>
      <c r="M576" s="12" t="s">
        <v>653</v>
      </c>
      <c r="N576" s="12" t="s">
        <v>629</v>
      </c>
      <c r="O576" s="26" t="s">
        <v>3621</v>
      </c>
      <c r="P576" s="26" t="s">
        <v>3622</v>
      </c>
      <c r="Q576" s="25" t="s">
        <v>646</v>
      </c>
      <c r="R576" s="26" t="s">
        <v>3623</v>
      </c>
      <c r="S576" s="15" t="s">
        <v>3624</v>
      </c>
      <c r="T576" s="52">
        <v>0</v>
      </c>
      <c r="U576" s="22" t="s">
        <v>3625</v>
      </c>
      <c r="V576" s="18" t="str">
        <f>+Sitio_Publico[[#This Row],[idcoleccion]]&amp;"-"&amp;Sitio_Publico[[#This Row],[id]]</f>
        <v>000-575</v>
      </c>
      <c r="W576" s="18">
        <f>+VLOOKUP(Sitio_Publico[[#This Row],[territorio]],Estructura!$AE$4:$AH$1067,4,0)</f>
        <v>30005702</v>
      </c>
      <c r="X576" s="18" t="str">
        <f>+VLOOKUP(Sitio_Publico[[#This Row],[tema]],Estructura!$G$4:$J$532,4,0)</f>
        <v>T-13</v>
      </c>
      <c r="Y576" s="18" t="str">
        <f>+VLOOKUP(Sitio_Publico[[#This Row],[contenido]],Estructura!$L$4:$O$473,4,0)</f>
        <v>C-8</v>
      </c>
      <c r="Z576" s="18" t="str">
        <f>+VLOOKUP(Sitio_Publico[[#This Row],[Filtro Integrado]],Estructura!$U$4:$W$529,3,0)</f>
        <v>FI-0</v>
      </c>
      <c r="AA576" s="18" t="str">
        <f>+VLOOKUP(Sitio_Publico[[#This Row],[Muestra]],Estructura!$Y$4:$AB$483,4,0)</f>
        <v>M-00065</v>
      </c>
    </row>
    <row r="577" spans="1:27" ht="48" x14ac:dyDescent="0.3">
      <c r="A577" s="16">
        <f t="shared" si="8"/>
        <v>576</v>
      </c>
      <c r="B577" s="47" t="s">
        <v>15118</v>
      </c>
      <c r="C577" s="13" t="s">
        <v>622</v>
      </c>
      <c r="D577" s="13" t="s">
        <v>623</v>
      </c>
      <c r="E577" s="44">
        <v>8303</v>
      </c>
      <c r="F577" s="13" t="s">
        <v>688</v>
      </c>
      <c r="G577" s="23" t="s">
        <v>625</v>
      </c>
      <c r="H577" s="42" t="s">
        <v>458</v>
      </c>
      <c r="I577" s="28" t="s">
        <v>183</v>
      </c>
      <c r="J577" s="12" t="s">
        <v>393</v>
      </c>
      <c r="K577" s="28" t="s">
        <v>726</v>
      </c>
      <c r="L577" s="12" t="s">
        <v>627</v>
      </c>
      <c r="M577" s="12" t="s">
        <v>628</v>
      </c>
      <c r="N577" s="12" t="s">
        <v>629</v>
      </c>
      <c r="O577" s="26" t="s">
        <v>3626</v>
      </c>
      <c r="P577" s="26" t="s">
        <v>3627</v>
      </c>
      <c r="Q577" s="25" t="s">
        <v>646</v>
      </c>
      <c r="R577" s="26" t="s">
        <v>3628</v>
      </c>
      <c r="S577" s="15" t="s">
        <v>3629</v>
      </c>
      <c r="T577" s="52">
        <v>0</v>
      </c>
      <c r="U577" s="22" t="s">
        <v>3630</v>
      </c>
      <c r="V577" s="18" t="str">
        <f>+Sitio_Publico[[#This Row],[idcoleccion]]&amp;"-"&amp;Sitio_Publico[[#This Row],[id]]</f>
        <v>000-576</v>
      </c>
      <c r="W577" s="18">
        <f>+VLOOKUP(Sitio_Publico[[#This Row],[territorio]],Estructura!$AE$4:$AH$1067,4,0)</f>
        <v>30008303</v>
      </c>
      <c r="X577" s="18" t="str">
        <f>+VLOOKUP(Sitio_Publico[[#This Row],[tema]],Estructura!$G$4:$J$532,4,0)</f>
        <v>T-17</v>
      </c>
      <c r="Y577" s="18" t="str">
        <f>+VLOOKUP(Sitio_Publico[[#This Row],[contenido]],Estructura!$L$4:$O$473,4,0)</f>
        <v>C-7</v>
      </c>
      <c r="Z577" s="18" t="str">
        <f>+VLOOKUP(Sitio_Publico[[#This Row],[Filtro Integrado]],Estructura!$U$4:$W$529,3,0)</f>
        <v>FI-0</v>
      </c>
      <c r="AA577" s="18" t="str">
        <f>+VLOOKUP(Sitio_Publico[[#This Row],[Muestra]],Estructura!$Y$4:$AB$483,4,0)</f>
        <v>M-00071</v>
      </c>
    </row>
    <row r="578" spans="1:27" ht="48" x14ac:dyDescent="0.3">
      <c r="A578" s="16">
        <f t="shared" si="8"/>
        <v>577</v>
      </c>
      <c r="B578" s="47" t="s">
        <v>15118</v>
      </c>
      <c r="C578" s="13" t="s">
        <v>622</v>
      </c>
      <c r="D578" s="13" t="s">
        <v>623</v>
      </c>
      <c r="E578" s="44">
        <v>10403</v>
      </c>
      <c r="F578" s="13" t="s">
        <v>681</v>
      </c>
      <c r="G578" s="23" t="s">
        <v>625</v>
      </c>
      <c r="H578" s="42" t="s">
        <v>458</v>
      </c>
      <c r="I578" s="28" t="s">
        <v>276</v>
      </c>
      <c r="J578" s="12" t="s">
        <v>393</v>
      </c>
      <c r="K578" s="28" t="s">
        <v>793</v>
      </c>
      <c r="L578" s="12" t="s">
        <v>627</v>
      </c>
      <c r="M578" s="12" t="s">
        <v>794</v>
      </c>
      <c r="N578" s="12" t="s">
        <v>629</v>
      </c>
      <c r="O578" s="26" t="s">
        <v>3631</v>
      </c>
      <c r="P578" s="26" t="s">
        <v>3632</v>
      </c>
      <c r="Q578" s="25" t="s">
        <v>646</v>
      </c>
      <c r="R578" s="26" t="s">
        <v>3633</v>
      </c>
      <c r="S578" s="15" t="s">
        <v>3634</v>
      </c>
      <c r="T578" s="52">
        <v>0</v>
      </c>
      <c r="U578" s="22" t="s">
        <v>3635</v>
      </c>
      <c r="V578" s="18" t="str">
        <f>+Sitio_Publico[[#This Row],[idcoleccion]]&amp;"-"&amp;Sitio_Publico[[#This Row],[id]]</f>
        <v>000-577</v>
      </c>
      <c r="W578" s="18">
        <f>+VLOOKUP(Sitio_Publico[[#This Row],[territorio]],Estructura!$AE$4:$AH$1067,4,0)</f>
        <v>30010403</v>
      </c>
      <c r="X578" s="18" t="str">
        <f>+VLOOKUP(Sitio_Publico[[#This Row],[tema]],Estructura!$G$4:$J$532,4,0)</f>
        <v>T-16</v>
      </c>
      <c r="Y578" s="18" t="str">
        <f>+VLOOKUP(Sitio_Publico[[#This Row],[contenido]],Estructura!$L$4:$O$473,4,0)</f>
        <v>C-7</v>
      </c>
      <c r="Z578" s="18" t="str">
        <f>+VLOOKUP(Sitio_Publico[[#This Row],[Filtro Integrado]],Estructura!$U$4:$W$529,3,0)</f>
        <v>FI-0</v>
      </c>
      <c r="AA578" s="18" t="str">
        <f>+VLOOKUP(Sitio_Publico[[#This Row],[Muestra]],Estructura!$Y$4:$AB$483,4,0)</f>
        <v>M-00077</v>
      </c>
    </row>
    <row r="579" spans="1:27" ht="48" x14ac:dyDescent="0.3">
      <c r="A579" s="16">
        <f t="shared" ref="A579:A642" si="9">+ROW()-1</f>
        <v>578</v>
      </c>
      <c r="B579" s="47" t="s">
        <v>15118</v>
      </c>
      <c r="C579" s="13" t="s">
        <v>622</v>
      </c>
      <c r="D579" s="13" t="s">
        <v>623</v>
      </c>
      <c r="E579" s="44">
        <v>6</v>
      </c>
      <c r="F579" s="13" t="s">
        <v>688</v>
      </c>
      <c r="G579" s="23" t="s">
        <v>639</v>
      </c>
      <c r="H579" s="42" t="s">
        <v>457</v>
      </c>
      <c r="I579" s="28" t="s">
        <v>369</v>
      </c>
      <c r="J579" s="12" t="s">
        <v>393</v>
      </c>
      <c r="K579" s="28" t="s">
        <v>1941</v>
      </c>
      <c r="L579" s="12" t="s">
        <v>652</v>
      </c>
      <c r="M579" s="12" t="s">
        <v>653</v>
      </c>
      <c r="N579" s="12" t="s">
        <v>629</v>
      </c>
      <c r="O579" s="26" t="s">
        <v>3636</v>
      </c>
      <c r="P579" s="26" t="s">
        <v>3637</v>
      </c>
      <c r="Q579" s="25" t="s">
        <v>646</v>
      </c>
      <c r="R579" s="26" t="s">
        <v>3638</v>
      </c>
      <c r="S579" s="15" t="s">
        <v>3639</v>
      </c>
      <c r="T579" s="52">
        <v>0</v>
      </c>
      <c r="U579" s="22" t="s">
        <v>3641</v>
      </c>
      <c r="V579" s="18" t="str">
        <f>+Sitio_Publico[[#This Row],[idcoleccion]]&amp;"-"&amp;Sitio_Publico[[#This Row],[id]]</f>
        <v>000-578</v>
      </c>
      <c r="W579" s="18">
        <f>+VLOOKUP(Sitio_Publico[[#This Row],[territorio]],Estructura!$AE$4:$AH$1067,4,0)</f>
        <v>20000006</v>
      </c>
      <c r="X579" s="18" t="str">
        <f>+VLOOKUP(Sitio_Publico[[#This Row],[tema]],Estructura!$G$4:$J$532,4,0)</f>
        <v>T-17</v>
      </c>
      <c r="Y579" s="18" t="str">
        <f>+VLOOKUP(Sitio_Publico[[#This Row],[contenido]],Estructura!$L$4:$O$473,4,0)</f>
        <v>C-8</v>
      </c>
      <c r="Z579" s="18" t="str">
        <f>+VLOOKUP(Sitio_Publico[[#This Row],[Filtro Integrado]],Estructura!$U$4:$W$529,3,0)</f>
        <v>FI-0</v>
      </c>
      <c r="AA579" s="18" t="str">
        <f>+VLOOKUP(Sitio_Publico[[#This Row],[Muestra]],Estructura!$Y$4:$AB$483,4,0)</f>
        <v>M-00071</v>
      </c>
    </row>
    <row r="580" spans="1:27" ht="48" x14ac:dyDescent="0.3">
      <c r="A580" s="16">
        <f t="shared" si="9"/>
        <v>579</v>
      </c>
      <c r="B580" s="47" t="s">
        <v>15118</v>
      </c>
      <c r="C580" s="13" t="s">
        <v>622</v>
      </c>
      <c r="D580" s="13" t="s">
        <v>623</v>
      </c>
      <c r="E580" s="44">
        <v>9113</v>
      </c>
      <c r="F580" s="13" t="s">
        <v>767</v>
      </c>
      <c r="G580" s="23" t="s">
        <v>639</v>
      </c>
      <c r="H580" s="42" t="s">
        <v>458</v>
      </c>
      <c r="I580" s="28" t="s">
        <v>228</v>
      </c>
      <c r="J580" s="12" t="s">
        <v>393</v>
      </c>
      <c r="K580" s="28" t="s">
        <v>780</v>
      </c>
      <c r="L580" s="12" t="s">
        <v>652</v>
      </c>
      <c r="M580" s="12" t="s">
        <v>781</v>
      </c>
      <c r="N580" s="12" t="s">
        <v>629</v>
      </c>
      <c r="O580" s="26" t="s">
        <v>3642</v>
      </c>
      <c r="P580" s="26" t="s">
        <v>3643</v>
      </c>
      <c r="Q580" s="25" t="s">
        <v>646</v>
      </c>
      <c r="R580" s="26" t="s">
        <v>3644</v>
      </c>
      <c r="S580" s="15" t="s">
        <v>3645</v>
      </c>
      <c r="T580" s="52">
        <v>0</v>
      </c>
      <c r="U580" s="22" t="s">
        <v>3646</v>
      </c>
      <c r="V580" s="18" t="str">
        <f>+Sitio_Publico[[#This Row],[idcoleccion]]&amp;"-"&amp;Sitio_Publico[[#This Row],[id]]</f>
        <v>000-579</v>
      </c>
      <c r="W580" s="18">
        <f>+VLOOKUP(Sitio_Publico[[#This Row],[territorio]],Estructura!$AE$4:$AH$1067,4,0)</f>
        <v>30009113</v>
      </c>
      <c r="X580" s="18" t="str">
        <f>+VLOOKUP(Sitio_Publico[[#This Row],[tema]],Estructura!$G$4:$J$532,4,0)</f>
        <v>T-19</v>
      </c>
      <c r="Y580" s="18" t="str">
        <f>+VLOOKUP(Sitio_Publico[[#This Row],[contenido]],Estructura!$L$4:$O$473,4,0)</f>
        <v>C-8</v>
      </c>
      <c r="Z580" s="18" t="str">
        <f>+VLOOKUP(Sitio_Publico[[#This Row],[Filtro Integrado]],Estructura!$U$4:$W$529,3,0)</f>
        <v>FI-0</v>
      </c>
      <c r="AA580" s="18" t="str">
        <f>+VLOOKUP(Sitio_Publico[[#This Row],[Muestra]],Estructura!$Y$4:$AB$483,4,0)</f>
        <v>M-00076</v>
      </c>
    </row>
    <row r="581" spans="1:27" ht="48" x14ac:dyDescent="0.3">
      <c r="A581" s="16">
        <f t="shared" si="9"/>
        <v>580</v>
      </c>
      <c r="B581" s="47" t="s">
        <v>15118</v>
      </c>
      <c r="C581" s="13" t="s">
        <v>622</v>
      </c>
      <c r="D581" s="13" t="s">
        <v>623</v>
      </c>
      <c r="E581" s="44">
        <v>8205</v>
      </c>
      <c r="F581" s="13" t="s">
        <v>666</v>
      </c>
      <c r="G581" s="23" t="s">
        <v>625</v>
      </c>
      <c r="H581" s="42" t="s">
        <v>458</v>
      </c>
      <c r="I581" s="28" t="s">
        <v>178</v>
      </c>
      <c r="J581" s="12" t="s">
        <v>393</v>
      </c>
      <c r="K581" s="28" t="s">
        <v>667</v>
      </c>
      <c r="L581" s="12" t="s">
        <v>627</v>
      </c>
      <c r="M581" s="12" t="s">
        <v>668</v>
      </c>
      <c r="N581" s="12" t="s">
        <v>629</v>
      </c>
      <c r="O581" s="26" t="s">
        <v>3647</v>
      </c>
      <c r="P581" s="26" t="s">
        <v>3648</v>
      </c>
      <c r="Q581" s="25" t="s">
        <v>646</v>
      </c>
      <c r="R581" s="26" t="s">
        <v>3649</v>
      </c>
      <c r="S581" s="15" t="s">
        <v>3650</v>
      </c>
      <c r="T581" s="52">
        <v>0</v>
      </c>
      <c r="U581" s="22" t="s">
        <v>3651</v>
      </c>
      <c r="V581" s="18" t="str">
        <f>+Sitio_Publico[[#This Row],[idcoleccion]]&amp;"-"&amp;Sitio_Publico[[#This Row],[id]]</f>
        <v>000-580</v>
      </c>
      <c r="W581" s="18">
        <f>+VLOOKUP(Sitio_Publico[[#This Row],[territorio]],Estructura!$AE$4:$AH$1067,4,0)</f>
        <v>30008205</v>
      </c>
      <c r="X581" s="18" t="str">
        <f>+VLOOKUP(Sitio_Publico[[#This Row],[tema]],Estructura!$G$4:$J$532,4,0)</f>
        <v>T-15</v>
      </c>
      <c r="Y581" s="18" t="str">
        <f>+VLOOKUP(Sitio_Publico[[#This Row],[contenido]],Estructura!$L$4:$O$473,4,0)</f>
        <v>C-7</v>
      </c>
      <c r="Z581" s="18" t="str">
        <f>+VLOOKUP(Sitio_Publico[[#This Row],[Filtro Integrado]],Estructura!$U$4:$W$529,3,0)</f>
        <v>FI-0</v>
      </c>
      <c r="AA581" s="18" t="str">
        <f>+VLOOKUP(Sitio_Publico[[#This Row],[Muestra]],Estructura!$Y$4:$AB$483,4,0)</f>
        <v>M-00066</v>
      </c>
    </row>
    <row r="582" spans="1:27" ht="48" x14ac:dyDescent="0.3">
      <c r="A582" s="16">
        <f t="shared" si="9"/>
        <v>581</v>
      </c>
      <c r="B582" s="47" t="s">
        <v>15118</v>
      </c>
      <c r="C582" s="13" t="s">
        <v>622</v>
      </c>
      <c r="D582" s="13" t="s">
        <v>623</v>
      </c>
      <c r="E582" s="44">
        <v>10210</v>
      </c>
      <c r="F582" s="13" t="s">
        <v>681</v>
      </c>
      <c r="G582" s="23" t="s">
        <v>625</v>
      </c>
      <c r="H582" s="42" t="s">
        <v>458</v>
      </c>
      <c r="I582" s="28" t="s">
        <v>266</v>
      </c>
      <c r="J582" s="12" t="s">
        <v>393</v>
      </c>
      <c r="K582" s="28" t="s">
        <v>682</v>
      </c>
      <c r="L582" s="12" t="s">
        <v>627</v>
      </c>
      <c r="M582" s="12" t="s">
        <v>628</v>
      </c>
      <c r="N582" s="12" t="s">
        <v>629</v>
      </c>
      <c r="O582" s="26" t="s">
        <v>3652</v>
      </c>
      <c r="P582" s="26" t="s">
        <v>3653</v>
      </c>
      <c r="Q582" s="25" t="s">
        <v>646</v>
      </c>
      <c r="R582" s="26" t="s">
        <v>3654</v>
      </c>
      <c r="S582" s="15" t="s">
        <v>3655</v>
      </c>
      <c r="T582" s="52">
        <v>0</v>
      </c>
      <c r="U582" s="22" t="s">
        <v>3656</v>
      </c>
      <c r="V582" s="18" t="str">
        <f>+Sitio_Publico[[#This Row],[idcoleccion]]&amp;"-"&amp;Sitio_Publico[[#This Row],[id]]</f>
        <v>000-581</v>
      </c>
      <c r="W582" s="18">
        <f>+VLOOKUP(Sitio_Publico[[#This Row],[territorio]],Estructura!$AE$4:$AH$1067,4,0)</f>
        <v>30010210</v>
      </c>
      <c r="X582" s="18" t="str">
        <f>+VLOOKUP(Sitio_Publico[[#This Row],[tema]],Estructura!$G$4:$J$532,4,0)</f>
        <v>T-16</v>
      </c>
      <c r="Y582" s="18" t="str">
        <f>+VLOOKUP(Sitio_Publico[[#This Row],[contenido]],Estructura!$L$4:$O$473,4,0)</f>
        <v>C-7</v>
      </c>
      <c r="Z582" s="18" t="str">
        <f>+VLOOKUP(Sitio_Publico[[#This Row],[Filtro Integrado]],Estructura!$U$4:$W$529,3,0)</f>
        <v>FI-0</v>
      </c>
      <c r="AA582" s="18" t="str">
        <f>+VLOOKUP(Sitio_Publico[[#This Row],[Muestra]],Estructura!$Y$4:$AB$483,4,0)</f>
        <v>M-00067</v>
      </c>
    </row>
    <row r="583" spans="1:27" ht="48" x14ac:dyDescent="0.3">
      <c r="A583" s="16">
        <f t="shared" si="9"/>
        <v>582</v>
      </c>
      <c r="B583" s="47" t="s">
        <v>15118</v>
      </c>
      <c r="C583" s="13" t="s">
        <v>622</v>
      </c>
      <c r="D583" s="13" t="s">
        <v>623</v>
      </c>
      <c r="E583" s="44">
        <v>6308</v>
      </c>
      <c r="F583" s="13" t="s">
        <v>681</v>
      </c>
      <c r="G583" s="23" t="s">
        <v>625</v>
      </c>
      <c r="H583" s="42" t="s">
        <v>458</v>
      </c>
      <c r="I583" s="28" t="s">
        <v>130</v>
      </c>
      <c r="J583" s="12" t="s">
        <v>393</v>
      </c>
      <c r="K583" s="28" t="s">
        <v>682</v>
      </c>
      <c r="L583" s="12" t="s">
        <v>627</v>
      </c>
      <c r="M583" s="12" t="s">
        <v>628</v>
      </c>
      <c r="N583" s="12" t="s">
        <v>629</v>
      </c>
      <c r="O583" s="26" t="s">
        <v>1078</v>
      </c>
      <c r="P583" s="26" t="s">
        <v>1079</v>
      </c>
      <c r="Q583" s="25" t="s">
        <v>646</v>
      </c>
      <c r="R583" s="26" t="s">
        <v>1080</v>
      </c>
      <c r="S583" s="15" t="s">
        <v>1081</v>
      </c>
      <c r="T583" s="52">
        <v>0</v>
      </c>
      <c r="U583" s="22" t="s">
        <v>1082</v>
      </c>
      <c r="V583" s="18" t="str">
        <f>+Sitio_Publico[[#This Row],[idcoleccion]]&amp;"-"&amp;Sitio_Publico[[#This Row],[id]]</f>
        <v>000-582</v>
      </c>
      <c r="W583" s="18">
        <f>+VLOOKUP(Sitio_Publico[[#This Row],[territorio]],Estructura!$AE$4:$AH$1067,4,0)</f>
        <v>30006308</v>
      </c>
      <c r="X583" s="18" t="str">
        <f>+VLOOKUP(Sitio_Publico[[#This Row],[tema]],Estructura!$G$4:$J$532,4,0)</f>
        <v>T-16</v>
      </c>
      <c r="Y583" s="18" t="str">
        <f>+VLOOKUP(Sitio_Publico[[#This Row],[contenido]],Estructura!$L$4:$O$473,4,0)</f>
        <v>C-7</v>
      </c>
      <c r="Z583" s="18" t="str">
        <f>+VLOOKUP(Sitio_Publico[[#This Row],[Filtro Integrado]],Estructura!$U$4:$W$529,3,0)</f>
        <v>FI-0</v>
      </c>
      <c r="AA583" s="18" t="str">
        <f>+VLOOKUP(Sitio_Publico[[#This Row],[Muestra]],Estructura!$Y$4:$AB$483,4,0)</f>
        <v>M-00067</v>
      </c>
    </row>
    <row r="584" spans="1:27" ht="48" x14ac:dyDescent="0.3">
      <c r="A584" s="16">
        <f t="shared" si="9"/>
        <v>583</v>
      </c>
      <c r="B584" s="47" t="s">
        <v>15118</v>
      </c>
      <c r="C584" s="13" t="s">
        <v>622</v>
      </c>
      <c r="D584" s="13" t="s">
        <v>623</v>
      </c>
      <c r="E584" s="44">
        <v>16102</v>
      </c>
      <c r="F584" s="13" t="s">
        <v>666</v>
      </c>
      <c r="G584" s="23" t="s">
        <v>625</v>
      </c>
      <c r="H584" s="42" t="s">
        <v>458</v>
      </c>
      <c r="I584" s="28" t="s">
        <v>196</v>
      </c>
      <c r="J584" s="12" t="s">
        <v>393</v>
      </c>
      <c r="K584" s="28" t="s">
        <v>667</v>
      </c>
      <c r="L584" s="12" t="s">
        <v>627</v>
      </c>
      <c r="M584" s="12" t="s">
        <v>668</v>
      </c>
      <c r="N584" s="12" t="s">
        <v>629</v>
      </c>
      <c r="O584" s="26" t="s">
        <v>3657</v>
      </c>
      <c r="P584" s="26" t="s">
        <v>3658</v>
      </c>
      <c r="Q584" s="25" t="s">
        <v>646</v>
      </c>
      <c r="R584" s="26" t="s">
        <v>3659</v>
      </c>
      <c r="S584" s="15" t="s">
        <v>3660</v>
      </c>
      <c r="T584" s="52">
        <v>0</v>
      </c>
      <c r="U584" s="22" t="s">
        <v>3661</v>
      </c>
      <c r="V584" s="18" t="str">
        <f>+Sitio_Publico[[#This Row],[idcoleccion]]&amp;"-"&amp;Sitio_Publico[[#This Row],[id]]</f>
        <v>000-583</v>
      </c>
      <c r="W584" s="18">
        <f>+VLOOKUP(Sitio_Publico[[#This Row],[territorio]],Estructura!$AE$4:$AH$1067,4,0)</f>
        <v>30016102</v>
      </c>
      <c r="X584" s="18" t="str">
        <f>+VLOOKUP(Sitio_Publico[[#This Row],[tema]],Estructura!$G$4:$J$532,4,0)</f>
        <v>T-15</v>
      </c>
      <c r="Y584" s="18" t="str">
        <f>+VLOOKUP(Sitio_Publico[[#This Row],[contenido]],Estructura!$L$4:$O$473,4,0)</f>
        <v>C-7</v>
      </c>
      <c r="Z584" s="18" t="str">
        <f>+VLOOKUP(Sitio_Publico[[#This Row],[Filtro Integrado]],Estructura!$U$4:$W$529,3,0)</f>
        <v>FI-0</v>
      </c>
      <c r="AA584" s="18" t="str">
        <f>+VLOOKUP(Sitio_Publico[[#This Row],[Muestra]],Estructura!$Y$4:$AB$483,4,0)</f>
        <v>M-00066</v>
      </c>
    </row>
    <row r="585" spans="1:27" ht="48" x14ac:dyDescent="0.3">
      <c r="A585" s="16">
        <f t="shared" si="9"/>
        <v>584</v>
      </c>
      <c r="B585" s="47" t="s">
        <v>15118</v>
      </c>
      <c r="C585" s="13" t="s">
        <v>622</v>
      </c>
      <c r="D585" s="13" t="s">
        <v>623</v>
      </c>
      <c r="E585" s="44">
        <v>6</v>
      </c>
      <c r="F585" s="13" t="s">
        <v>767</v>
      </c>
      <c r="G585" s="23" t="s">
        <v>625</v>
      </c>
      <c r="H585" s="42" t="s">
        <v>457</v>
      </c>
      <c r="I585" s="28" t="s">
        <v>369</v>
      </c>
      <c r="J585" s="12" t="s">
        <v>393</v>
      </c>
      <c r="K585" s="28" t="s">
        <v>3376</v>
      </c>
      <c r="L585" s="12" t="s">
        <v>465</v>
      </c>
      <c r="M585" s="12" t="s">
        <v>781</v>
      </c>
      <c r="N585" s="12" t="s">
        <v>629</v>
      </c>
      <c r="O585" s="26" t="s">
        <v>3662</v>
      </c>
      <c r="P585" s="26" t="s">
        <v>3663</v>
      </c>
      <c r="Q585" s="25" t="s">
        <v>1145</v>
      </c>
      <c r="R585" s="26" t="s">
        <v>3664</v>
      </c>
      <c r="S585" s="15" t="s">
        <v>3665</v>
      </c>
      <c r="T585" s="52">
        <v>0</v>
      </c>
      <c r="U585" s="22" t="s">
        <v>3666</v>
      </c>
      <c r="V585" s="18" t="str">
        <f>+Sitio_Publico[[#This Row],[idcoleccion]]&amp;"-"&amp;Sitio_Publico[[#This Row],[id]]</f>
        <v>000-584</v>
      </c>
      <c r="W585" s="18">
        <f>+VLOOKUP(Sitio_Publico[[#This Row],[territorio]],Estructura!$AE$4:$AH$1067,4,0)</f>
        <v>20000006</v>
      </c>
      <c r="X585" s="18" t="str">
        <f>+VLOOKUP(Sitio_Publico[[#This Row],[tema]],Estructura!$G$4:$J$532,4,0)</f>
        <v>T-19</v>
      </c>
      <c r="Y585" s="18" t="str">
        <f>+VLOOKUP(Sitio_Publico[[#This Row],[contenido]],Estructura!$L$4:$O$473,4,0)</f>
        <v>C-7</v>
      </c>
      <c r="Z585" s="18" t="str">
        <f>+VLOOKUP(Sitio_Publico[[#This Row],[Filtro Integrado]],Estructura!$U$4:$W$529,3,0)</f>
        <v>FI-0</v>
      </c>
      <c r="AA585" s="18" t="str">
        <f>+VLOOKUP(Sitio_Publico[[#This Row],[Muestra]],Estructura!$Y$4:$AB$483,4,0)</f>
        <v>M-000120</v>
      </c>
    </row>
    <row r="586" spans="1:27" ht="48" x14ac:dyDescent="0.3">
      <c r="A586" s="16">
        <f t="shared" si="9"/>
        <v>585</v>
      </c>
      <c r="B586" s="47" t="s">
        <v>15118</v>
      </c>
      <c r="C586" s="13" t="s">
        <v>622</v>
      </c>
      <c r="D586" s="13" t="s">
        <v>623</v>
      </c>
      <c r="E586" s="44">
        <v>6301</v>
      </c>
      <c r="F586" s="13" t="s">
        <v>681</v>
      </c>
      <c r="G586" s="23" t="s">
        <v>639</v>
      </c>
      <c r="H586" s="42" t="s">
        <v>458</v>
      </c>
      <c r="I586" s="28" t="s">
        <v>123</v>
      </c>
      <c r="J586" s="12" t="s">
        <v>393</v>
      </c>
      <c r="K586" s="28" t="s">
        <v>841</v>
      </c>
      <c r="L586" s="12" t="s">
        <v>652</v>
      </c>
      <c r="M586" s="12" t="s">
        <v>704</v>
      </c>
      <c r="N586" s="12" t="s">
        <v>629</v>
      </c>
      <c r="O586" s="26" t="s">
        <v>3667</v>
      </c>
      <c r="P586" s="26" t="s">
        <v>3668</v>
      </c>
      <c r="Q586" s="25" t="s">
        <v>646</v>
      </c>
      <c r="R586" s="26" t="s">
        <v>3669</v>
      </c>
      <c r="S586" s="15" t="s">
        <v>3670</v>
      </c>
      <c r="T586" s="52">
        <v>0</v>
      </c>
      <c r="U586" s="22" t="s">
        <v>3671</v>
      </c>
      <c r="V586" s="18" t="str">
        <f>+Sitio_Publico[[#This Row],[idcoleccion]]&amp;"-"&amp;Sitio_Publico[[#This Row],[id]]</f>
        <v>000-585</v>
      </c>
      <c r="W586" s="18">
        <f>+VLOOKUP(Sitio_Publico[[#This Row],[territorio]],Estructura!$AE$4:$AH$1067,4,0)</f>
        <v>30006301</v>
      </c>
      <c r="X586" s="18" t="str">
        <f>+VLOOKUP(Sitio_Publico[[#This Row],[tema]],Estructura!$G$4:$J$532,4,0)</f>
        <v>T-16</v>
      </c>
      <c r="Y586" s="18" t="str">
        <f>+VLOOKUP(Sitio_Publico[[#This Row],[contenido]],Estructura!$L$4:$O$473,4,0)</f>
        <v>C-8</v>
      </c>
      <c r="Z586" s="18" t="str">
        <f>+VLOOKUP(Sitio_Publico[[#This Row],[Filtro Integrado]],Estructura!$U$4:$W$529,3,0)</f>
        <v>FI-0</v>
      </c>
      <c r="AA586" s="18" t="str">
        <f>+VLOOKUP(Sitio_Publico[[#This Row],[Muestra]],Estructura!$Y$4:$AB$483,4,0)</f>
        <v>M-00080</v>
      </c>
    </row>
    <row r="587" spans="1:27" ht="48" x14ac:dyDescent="0.3">
      <c r="A587" s="16">
        <f t="shared" si="9"/>
        <v>586</v>
      </c>
      <c r="B587" s="47" t="s">
        <v>15118</v>
      </c>
      <c r="C587" s="13" t="s">
        <v>622</v>
      </c>
      <c r="D587" s="13" t="s">
        <v>623</v>
      </c>
      <c r="E587" s="44">
        <v>13101</v>
      </c>
      <c r="F587" s="13" t="s">
        <v>767</v>
      </c>
      <c r="G587" s="23" t="s">
        <v>639</v>
      </c>
      <c r="H587" s="42" t="s">
        <v>458</v>
      </c>
      <c r="I587" s="28" t="s">
        <v>297</v>
      </c>
      <c r="J587" s="12" t="s">
        <v>393</v>
      </c>
      <c r="K587" s="28" t="s">
        <v>857</v>
      </c>
      <c r="L587" s="12" t="s">
        <v>652</v>
      </c>
      <c r="M587" s="12" t="s">
        <v>704</v>
      </c>
      <c r="N587" s="12" t="s">
        <v>629</v>
      </c>
      <c r="O587" s="26" t="s">
        <v>3114</v>
      </c>
      <c r="P587" s="26" t="s">
        <v>3115</v>
      </c>
      <c r="Q587" s="25" t="s">
        <v>646</v>
      </c>
      <c r="R587" s="26" t="s">
        <v>3116</v>
      </c>
      <c r="S587" s="15" t="s">
        <v>3117</v>
      </c>
      <c r="T587" s="52">
        <v>0</v>
      </c>
      <c r="U587" s="22" t="s">
        <v>3118</v>
      </c>
      <c r="V587" s="18" t="str">
        <f>+Sitio_Publico[[#This Row],[idcoleccion]]&amp;"-"&amp;Sitio_Publico[[#This Row],[id]]</f>
        <v>000-586</v>
      </c>
      <c r="W587" s="18">
        <f>+VLOOKUP(Sitio_Publico[[#This Row],[territorio]],Estructura!$AE$4:$AH$1067,4,0)</f>
        <v>30013101</v>
      </c>
      <c r="X587" s="18" t="str">
        <f>+VLOOKUP(Sitio_Publico[[#This Row],[tema]],Estructura!$G$4:$J$532,4,0)</f>
        <v>T-19</v>
      </c>
      <c r="Y587" s="18" t="str">
        <f>+VLOOKUP(Sitio_Publico[[#This Row],[contenido]],Estructura!$L$4:$O$473,4,0)</f>
        <v>C-8</v>
      </c>
      <c r="Z587" s="18" t="str">
        <f>+VLOOKUP(Sitio_Publico[[#This Row],[Filtro Integrado]],Estructura!$U$4:$W$529,3,0)</f>
        <v>FI-0</v>
      </c>
      <c r="AA587" s="18" t="str">
        <f>+VLOOKUP(Sitio_Publico[[#This Row],[Muestra]],Estructura!$Y$4:$AB$483,4,0)</f>
        <v>M-00081</v>
      </c>
    </row>
    <row r="588" spans="1:27" ht="48" x14ac:dyDescent="0.3">
      <c r="A588" s="16">
        <f t="shared" si="9"/>
        <v>587</v>
      </c>
      <c r="B588" s="47" t="s">
        <v>15118</v>
      </c>
      <c r="C588" s="13" t="s">
        <v>622</v>
      </c>
      <c r="D588" s="13" t="s">
        <v>623</v>
      </c>
      <c r="E588" s="44">
        <v>14202</v>
      </c>
      <c r="F588" s="13" t="s">
        <v>624</v>
      </c>
      <c r="G588" s="23" t="s">
        <v>639</v>
      </c>
      <c r="H588" s="42" t="s">
        <v>458</v>
      </c>
      <c r="I588" s="28" t="s">
        <v>356</v>
      </c>
      <c r="J588" s="12" t="s">
        <v>393</v>
      </c>
      <c r="K588" s="28" t="s">
        <v>739</v>
      </c>
      <c r="L588" s="12" t="s">
        <v>652</v>
      </c>
      <c r="M588" s="12" t="s">
        <v>704</v>
      </c>
      <c r="N588" s="12" t="s">
        <v>629</v>
      </c>
      <c r="O588" s="26" t="s">
        <v>3672</v>
      </c>
      <c r="P588" s="26" t="s">
        <v>3673</v>
      </c>
      <c r="Q588" s="25" t="s">
        <v>646</v>
      </c>
      <c r="R588" s="26" t="s">
        <v>3674</v>
      </c>
      <c r="S588" s="15" t="s">
        <v>3675</v>
      </c>
      <c r="T588" s="52">
        <v>0</v>
      </c>
      <c r="U588" s="22" t="s">
        <v>3676</v>
      </c>
      <c r="V588" s="18" t="str">
        <f>+Sitio_Publico[[#This Row],[idcoleccion]]&amp;"-"&amp;Sitio_Publico[[#This Row],[id]]</f>
        <v>000-587</v>
      </c>
      <c r="W588" s="18">
        <f>+VLOOKUP(Sitio_Publico[[#This Row],[territorio]],Estructura!$AE$4:$AH$1067,4,0)</f>
        <v>30014202</v>
      </c>
      <c r="X588" s="18" t="str">
        <f>+VLOOKUP(Sitio_Publico[[#This Row],[tema]],Estructura!$G$4:$J$532,4,0)</f>
        <v>T-13</v>
      </c>
      <c r="Y588" s="18" t="str">
        <f>+VLOOKUP(Sitio_Publico[[#This Row],[contenido]],Estructura!$L$4:$O$473,4,0)</f>
        <v>C-8</v>
      </c>
      <c r="Z588" s="18" t="str">
        <f>+VLOOKUP(Sitio_Publico[[#This Row],[Filtro Integrado]],Estructura!$U$4:$W$529,3,0)</f>
        <v>FI-0</v>
      </c>
      <c r="AA588" s="18" t="str">
        <f>+VLOOKUP(Sitio_Publico[[#This Row],[Muestra]],Estructura!$Y$4:$AB$483,4,0)</f>
        <v>M-00073</v>
      </c>
    </row>
    <row r="589" spans="1:27" ht="48" x14ac:dyDescent="0.3">
      <c r="A589" s="16">
        <f t="shared" si="9"/>
        <v>588</v>
      </c>
      <c r="B589" s="47" t="s">
        <v>15118</v>
      </c>
      <c r="C589" s="13" t="s">
        <v>622</v>
      </c>
      <c r="D589" s="13" t="s">
        <v>623</v>
      </c>
      <c r="E589" s="44">
        <v>7104</v>
      </c>
      <c r="F589" s="13" t="s">
        <v>767</v>
      </c>
      <c r="G589" s="23" t="s">
        <v>639</v>
      </c>
      <c r="H589" s="42" t="s">
        <v>458</v>
      </c>
      <c r="I589" s="28" t="s">
        <v>136</v>
      </c>
      <c r="J589" s="12" t="s">
        <v>393</v>
      </c>
      <c r="K589" s="28" t="s">
        <v>780</v>
      </c>
      <c r="L589" s="12" t="s">
        <v>652</v>
      </c>
      <c r="M589" s="12" t="s">
        <v>781</v>
      </c>
      <c r="N589" s="12" t="s">
        <v>629</v>
      </c>
      <c r="O589" s="26" t="s">
        <v>3677</v>
      </c>
      <c r="P589" s="26" t="s">
        <v>3678</v>
      </c>
      <c r="Q589" s="25" t="s">
        <v>646</v>
      </c>
      <c r="R589" s="26" t="s">
        <v>3679</v>
      </c>
      <c r="S589" s="15" t="s">
        <v>3680</v>
      </c>
      <c r="T589" s="52">
        <v>0</v>
      </c>
      <c r="U589" s="22" t="s">
        <v>3681</v>
      </c>
      <c r="V589" s="18" t="str">
        <f>+Sitio_Publico[[#This Row],[idcoleccion]]&amp;"-"&amp;Sitio_Publico[[#This Row],[id]]</f>
        <v>000-588</v>
      </c>
      <c r="W589" s="18">
        <f>+VLOOKUP(Sitio_Publico[[#This Row],[territorio]],Estructura!$AE$4:$AH$1067,4,0)</f>
        <v>30007104</v>
      </c>
      <c r="X589" s="18" t="str">
        <f>+VLOOKUP(Sitio_Publico[[#This Row],[tema]],Estructura!$G$4:$J$532,4,0)</f>
        <v>T-19</v>
      </c>
      <c r="Y589" s="18" t="str">
        <f>+VLOOKUP(Sitio_Publico[[#This Row],[contenido]],Estructura!$L$4:$O$473,4,0)</f>
        <v>C-8</v>
      </c>
      <c r="Z589" s="18" t="str">
        <f>+VLOOKUP(Sitio_Publico[[#This Row],[Filtro Integrado]],Estructura!$U$4:$W$529,3,0)</f>
        <v>FI-0</v>
      </c>
      <c r="AA589" s="18" t="str">
        <f>+VLOOKUP(Sitio_Publico[[#This Row],[Muestra]],Estructura!$Y$4:$AB$483,4,0)</f>
        <v>M-00076</v>
      </c>
    </row>
    <row r="590" spans="1:27" ht="40.799999999999997" x14ac:dyDescent="0.3">
      <c r="A590" s="16">
        <f t="shared" si="9"/>
        <v>589</v>
      </c>
      <c r="B590" s="47" t="s">
        <v>15118</v>
      </c>
      <c r="C590" s="13" t="s">
        <v>637</v>
      </c>
      <c r="D590" s="13" t="s">
        <v>623</v>
      </c>
      <c r="E590" s="44">
        <v>9</v>
      </c>
      <c r="F590" s="13" t="s">
        <v>638</v>
      </c>
      <c r="G590" s="23" t="s">
        <v>732</v>
      </c>
      <c r="H590" s="42" t="s">
        <v>457</v>
      </c>
      <c r="I590" s="28" t="s">
        <v>372</v>
      </c>
      <c r="J590" s="12" t="s">
        <v>393</v>
      </c>
      <c r="K590" s="28" t="s">
        <v>3682</v>
      </c>
      <c r="L590" s="12" t="s">
        <v>641</v>
      </c>
      <c r="M590" s="12" t="s">
        <v>628</v>
      </c>
      <c r="N590" s="12" t="s">
        <v>643</v>
      </c>
      <c r="O590" s="26" t="s">
        <v>3683</v>
      </c>
      <c r="P590" s="26" t="s">
        <v>3684</v>
      </c>
      <c r="Q590" s="25" t="s">
        <v>646</v>
      </c>
      <c r="R590" s="26" t="s">
        <v>3685</v>
      </c>
      <c r="S590" s="15" t="s">
        <v>3686</v>
      </c>
      <c r="T590" s="52">
        <v>0</v>
      </c>
      <c r="U590" s="22" t="s">
        <v>3687</v>
      </c>
      <c r="V590" s="18" t="str">
        <f>+Sitio_Publico[[#This Row],[idcoleccion]]&amp;"-"&amp;Sitio_Publico[[#This Row],[id]]</f>
        <v>000-589</v>
      </c>
      <c r="W590" s="18">
        <f>+VLOOKUP(Sitio_Publico[[#This Row],[territorio]],Estructura!$AE$4:$AH$1067,4,0)</f>
        <v>20000009</v>
      </c>
      <c r="X590" s="18" t="str">
        <f>+VLOOKUP(Sitio_Publico[[#This Row],[tema]],Estructura!$G$4:$J$532,4,0)</f>
        <v>T-14</v>
      </c>
      <c r="Y590" s="18" t="str">
        <f>+VLOOKUP(Sitio_Publico[[#This Row],[contenido]],Estructura!$L$4:$O$473,4,0)</f>
        <v>C-10</v>
      </c>
      <c r="Z590" s="18" t="str">
        <f>+VLOOKUP(Sitio_Publico[[#This Row],[Filtro Integrado]],Estructura!$U$4:$W$529,3,0)</f>
        <v>FI-0</v>
      </c>
      <c r="AA590" s="18" t="str">
        <f>+VLOOKUP(Sitio_Publico[[#This Row],[Muestra]],Estructura!$Y$4:$AB$483,4,0)</f>
        <v>M-000123</v>
      </c>
    </row>
    <row r="591" spans="1:27" ht="48" x14ac:dyDescent="0.3">
      <c r="A591" s="16">
        <f t="shared" si="9"/>
        <v>590</v>
      </c>
      <c r="B591" s="47" t="s">
        <v>15118</v>
      </c>
      <c r="C591" s="13" t="s">
        <v>622</v>
      </c>
      <c r="D591" s="13" t="s">
        <v>623</v>
      </c>
      <c r="E591" s="44">
        <v>2104</v>
      </c>
      <c r="F591" s="13" t="s">
        <v>681</v>
      </c>
      <c r="G591" s="23" t="s">
        <v>625</v>
      </c>
      <c r="H591" s="42" t="s">
        <v>458</v>
      </c>
      <c r="I591" s="28" t="s">
        <v>35</v>
      </c>
      <c r="J591" s="12" t="s">
        <v>393</v>
      </c>
      <c r="K591" s="28" t="s">
        <v>793</v>
      </c>
      <c r="L591" s="12" t="s">
        <v>627</v>
      </c>
      <c r="M591" s="12" t="s">
        <v>794</v>
      </c>
      <c r="N591" s="12" t="s">
        <v>629</v>
      </c>
      <c r="O591" s="26" t="s">
        <v>3688</v>
      </c>
      <c r="P591" s="26" t="s">
        <v>3689</v>
      </c>
      <c r="Q591" s="25" t="s">
        <v>646</v>
      </c>
      <c r="R591" s="26" t="s">
        <v>3690</v>
      </c>
      <c r="S591" s="15" t="s">
        <v>3691</v>
      </c>
      <c r="T591" s="52">
        <v>0</v>
      </c>
      <c r="U591" s="22" t="s">
        <v>3692</v>
      </c>
      <c r="V591" s="18" t="str">
        <f>+Sitio_Publico[[#This Row],[idcoleccion]]&amp;"-"&amp;Sitio_Publico[[#This Row],[id]]</f>
        <v>000-590</v>
      </c>
      <c r="W591" s="18">
        <f>+VLOOKUP(Sitio_Publico[[#This Row],[territorio]],Estructura!$AE$4:$AH$1067,4,0)</f>
        <v>30002104</v>
      </c>
      <c r="X591" s="18" t="str">
        <f>+VLOOKUP(Sitio_Publico[[#This Row],[tema]],Estructura!$G$4:$J$532,4,0)</f>
        <v>T-16</v>
      </c>
      <c r="Y591" s="18" t="str">
        <f>+VLOOKUP(Sitio_Publico[[#This Row],[contenido]],Estructura!$L$4:$O$473,4,0)</f>
        <v>C-7</v>
      </c>
      <c r="Z591" s="18" t="str">
        <f>+VLOOKUP(Sitio_Publico[[#This Row],[Filtro Integrado]],Estructura!$U$4:$W$529,3,0)</f>
        <v>FI-0</v>
      </c>
      <c r="AA591" s="18" t="str">
        <f>+VLOOKUP(Sitio_Publico[[#This Row],[Muestra]],Estructura!$Y$4:$AB$483,4,0)</f>
        <v>M-00077</v>
      </c>
    </row>
    <row r="592" spans="1:27" ht="40.799999999999997" x14ac:dyDescent="0.3">
      <c r="A592" s="16">
        <f t="shared" si="9"/>
        <v>591</v>
      </c>
      <c r="B592" s="47" t="s">
        <v>15118</v>
      </c>
      <c r="C592" s="13" t="s">
        <v>622</v>
      </c>
      <c r="D592" s="13" t="s">
        <v>623</v>
      </c>
      <c r="E592" s="44">
        <v>3301</v>
      </c>
      <c r="F592" s="13" t="s">
        <v>814</v>
      </c>
      <c r="G592" s="23" t="s">
        <v>710</v>
      </c>
      <c r="H592" s="42" t="s">
        <v>458</v>
      </c>
      <c r="I592" s="28" t="s">
        <v>46</v>
      </c>
      <c r="J592" s="12" t="s">
        <v>393</v>
      </c>
      <c r="K592" s="28" t="s">
        <v>815</v>
      </c>
      <c r="L592" s="12" t="s">
        <v>712</v>
      </c>
      <c r="M592" s="12" t="s">
        <v>713</v>
      </c>
      <c r="N592" s="12" t="s">
        <v>714</v>
      </c>
      <c r="O592" s="26" t="s">
        <v>3693</v>
      </c>
      <c r="P592" s="26" t="s">
        <v>3694</v>
      </c>
      <c r="Q592" s="25" t="s">
        <v>646</v>
      </c>
      <c r="R592" s="26" t="s">
        <v>3695</v>
      </c>
      <c r="S592" s="15" t="s">
        <v>3696</v>
      </c>
      <c r="T592" s="52">
        <v>0</v>
      </c>
      <c r="U592" s="22" t="s">
        <v>3697</v>
      </c>
      <c r="V592" s="18" t="str">
        <f>+Sitio_Publico[[#This Row],[idcoleccion]]&amp;"-"&amp;Sitio_Publico[[#This Row],[id]]</f>
        <v>000-591</v>
      </c>
      <c r="W592" s="18">
        <f>+VLOOKUP(Sitio_Publico[[#This Row],[territorio]],Estructura!$AE$4:$AH$1067,4,0)</f>
        <v>30003301</v>
      </c>
      <c r="X592" s="18" t="str">
        <f>+VLOOKUP(Sitio_Publico[[#This Row],[tema]],Estructura!$G$4:$J$532,4,0)</f>
        <v>T-20</v>
      </c>
      <c r="Y592" s="18" t="str">
        <f>+VLOOKUP(Sitio_Publico[[#This Row],[contenido]],Estructura!$L$4:$O$473,4,0)</f>
        <v>C-9</v>
      </c>
      <c r="Z592" s="18" t="str">
        <f>+VLOOKUP(Sitio_Publico[[#This Row],[Filtro Integrado]],Estructura!$U$4:$W$529,3,0)</f>
        <v>FI-0</v>
      </c>
      <c r="AA592" s="18" t="str">
        <f>+VLOOKUP(Sitio_Publico[[#This Row],[Muestra]],Estructura!$Y$4:$AB$483,4,0)</f>
        <v>M-00079</v>
      </c>
    </row>
    <row r="593" spans="1:27" ht="48" x14ac:dyDescent="0.3">
      <c r="A593" s="16">
        <f t="shared" si="9"/>
        <v>592</v>
      </c>
      <c r="B593" s="47" t="s">
        <v>15118</v>
      </c>
      <c r="C593" s="13" t="s">
        <v>622</v>
      </c>
      <c r="D593" s="13" t="s">
        <v>623</v>
      </c>
      <c r="E593" s="44">
        <v>5102</v>
      </c>
      <c r="F593" s="13" t="s">
        <v>624</v>
      </c>
      <c r="G593" s="23" t="s">
        <v>639</v>
      </c>
      <c r="H593" s="42" t="s">
        <v>458</v>
      </c>
      <c r="I593" s="28" t="s">
        <v>63</v>
      </c>
      <c r="J593" s="12" t="s">
        <v>393</v>
      </c>
      <c r="K593" s="28" t="s">
        <v>651</v>
      </c>
      <c r="L593" s="12" t="s">
        <v>652</v>
      </c>
      <c r="M593" s="12" t="s">
        <v>653</v>
      </c>
      <c r="N593" s="12" t="s">
        <v>629</v>
      </c>
      <c r="O593" s="26" t="s">
        <v>3698</v>
      </c>
      <c r="P593" s="26" t="s">
        <v>3699</v>
      </c>
      <c r="Q593" s="25" t="s">
        <v>646</v>
      </c>
      <c r="R593" s="26" t="s">
        <v>3700</v>
      </c>
      <c r="S593" s="15" t="s">
        <v>3701</v>
      </c>
      <c r="T593" s="52">
        <v>0</v>
      </c>
      <c r="U593" s="22" t="s">
        <v>3702</v>
      </c>
      <c r="V593" s="18" t="str">
        <f>+Sitio_Publico[[#This Row],[idcoleccion]]&amp;"-"&amp;Sitio_Publico[[#This Row],[id]]</f>
        <v>000-592</v>
      </c>
      <c r="W593" s="18">
        <f>+VLOOKUP(Sitio_Publico[[#This Row],[territorio]],Estructura!$AE$4:$AH$1067,4,0)</f>
        <v>30005102</v>
      </c>
      <c r="X593" s="18" t="str">
        <f>+VLOOKUP(Sitio_Publico[[#This Row],[tema]],Estructura!$G$4:$J$532,4,0)</f>
        <v>T-13</v>
      </c>
      <c r="Y593" s="18" t="str">
        <f>+VLOOKUP(Sitio_Publico[[#This Row],[contenido]],Estructura!$L$4:$O$473,4,0)</f>
        <v>C-8</v>
      </c>
      <c r="Z593" s="18" t="str">
        <f>+VLOOKUP(Sitio_Publico[[#This Row],[Filtro Integrado]],Estructura!$U$4:$W$529,3,0)</f>
        <v>FI-0</v>
      </c>
      <c r="AA593" s="18" t="str">
        <f>+VLOOKUP(Sitio_Publico[[#This Row],[Muestra]],Estructura!$Y$4:$AB$483,4,0)</f>
        <v>M-00065</v>
      </c>
    </row>
    <row r="594" spans="1:27" ht="72" x14ac:dyDescent="0.3">
      <c r="A594" s="16">
        <f t="shared" si="9"/>
        <v>593</v>
      </c>
      <c r="B594" s="47" t="s">
        <v>15118</v>
      </c>
      <c r="C594" s="13" t="s">
        <v>622</v>
      </c>
      <c r="D594" s="13" t="s">
        <v>623</v>
      </c>
      <c r="E594" s="44">
        <v>7304</v>
      </c>
      <c r="F594" s="13" t="s">
        <v>624</v>
      </c>
      <c r="G594" s="23" t="s">
        <v>639</v>
      </c>
      <c r="H594" s="42" t="s">
        <v>458</v>
      </c>
      <c r="I594" s="28" t="s">
        <v>148</v>
      </c>
      <c r="J594" s="12" t="s">
        <v>393</v>
      </c>
      <c r="K594" s="28" t="s">
        <v>626</v>
      </c>
      <c r="L594" s="12" t="s">
        <v>652</v>
      </c>
      <c r="M594" s="12" t="s">
        <v>1170</v>
      </c>
      <c r="N594" s="12" t="s">
        <v>629</v>
      </c>
      <c r="O594" s="26" t="s">
        <v>3703</v>
      </c>
      <c r="P594" s="26" t="s">
        <v>3704</v>
      </c>
      <c r="Q594" s="25" t="s">
        <v>646</v>
      </c>
      <c r="R594" s="26" t="s">
        <v>3705</v>
      </c>
      <c r="S594" s="15" t="s">
        <v>3706</v>
      </c>
      <c r="T594" s="52">
        <v>0</v>
      </c>
      <c r="U594" s="22" t="s">
        <v>3707</v>
      </c>
      <c r="V594" s="18" t="str">
        <f>+Sitio_Publico[[#This Row],[idcoleccion]]&amp;"-"&amp;Sitio_Publico[[#This Row],[id]]</f>
        <v>000-593</v>
      </c>
      <c r="W594" s="18">
        <f>+VLOOKUP(Sitio_Publico[[#This Row],[territorio]],Estructura!$AE$4:$AH$1067,4,0)</f>
        <v>30007304</v>
      </c>
      <c r="X594" s="18" t="str">
        <f>+VLOOKUP(Sitio_Publico[[#This Row],[tema]],Estructura!$G$4:$J$532,4,0)</f>
        <v>T-13</v>
      </c>
      <c r="Y594" s="18" t="str">
        <f>+VLOOKUP(Sitio_Publico[[#This Row],[contenido]],Estructura!$L$4:$O$473,4,0)</f>
        <v>C-8</v>
      </c>
      <c r="Z594" s="18" t="str">
        <f>+VLOOKUP(Sitio_Publico[[#This Row],[Filtro Integrado]],Estructura!$U$4:$W$529,3,0)</f>
        <v>FI-0</v>
      </c>
      <c r="AA594" s="18" t="str">
        <f>+VLOOKUP(Sitio_Publico[[#This Row],[Muestra]],Estructura!$Y$4:$AB$483,4,0)</f>
        <v>M-00063</v>
      </c>
    </row>
    <row r="595" spans="1:27" ht="51" x14ac:dyDescent="0.3">
      <c r="A595" s="16">
        <f t="shared" si="9"/>
        <v>594</v>
      </c>
      <c r="B595" s="47" t="s">
        <v>15118</v>
      </c>
      <c r="C595" s="13" t="s">
        <v>622</v>
      </c>
      <c r="D595" s="13" t="s">
        <v>623</v>
      </c>
      <c r="E595" s="44">
        <v>5102</v>
      </c>
      <c r="F595" s="13" t="s">
        <v>624</v>
      </c>
      <c r="G595" s="23" t="s">
        <v>625</v>
      </c>
      <c r="H595" s="42" t="s">
        <v>458</v>
      </c>
      <c r="I595" s="28" t="s">
        <v>63</v>
      </c>
      <c r="J595" s="12" t="s">
        <v>393</v>
      </c>
      <c r="K595" s="28" t="s">
        <v>651</v>
      </c>
      <c r="L595" s="12" t="s">
        <v>627</v>
      </c>
      <c r="M595" s="12" t="s">
        <v>653</v>
      </c>
      <c r="N595" s="12" t="s">
        <v>629</v>
      </c>
      <c r="O595" s="26" t="s">
        <v>3708</v>
      </c>
      <c r="P595" s="26" t="s">
        <v>3709</v>
      </c>
      <c r="Q595" s="25" t="s">
        <v>646</v>
      </c>
      <c r="R595" s="26" t="s">
        <v>3710</v>
      </c>
      <c r="S595" s="15" t="s">
        <v>3711</v>
      </c>
      <c r="T595" s="52">
        <v>0</v>
      </c>
      <c r="U595" s="22" t="s">
        <v>3712</v>
      </c>
      <c r="V595" s="18" t="str">
        <f>+Sitio_Publico[[#This Row],[idcoleccion]]&amp;"-"&amp;Sitio_Publico[[#This Row],[id]]</f>
        <v>000-594</v>
      </c>
      <c r="W595" s="18">
        <f>+VLOOKUP(Sitio_Publico[[#This Row],[territorio]],Estructura!$AE$4:$AH$1067,4,0)</f>
        <v>30005102</v>
      </c>
      <c r="X595" s="18" t="str">
        <f>+VLOOKUP(Sitio_Publico[[#This Row],[tema]],Estructura!$G$4:$J$532,4,0)</f>
        <v>T-13</v>
      </c>
      <c r="Y595" s="18" t="str">
        <f>+VLOOKUP(Sitio_Publico[[#This Row],[contenido]],Estructura!$L$4:$O$473,4,0)</f>
        <v>C-7</v>
      </c>
      <c r="Z595" s="18" t="str">
        <f>+VLOOKUP(Sitio_Publico[[#This Row],[Filtro Integrado]],Estructura!$U$4:$W$529,3,0)</f>
        <v>FI-0</v>
      </c>
      <c r="AA595" s="18" t="str">
        <f>+VLOOKUP(Sitio_Publico[[#This Row],[Muestra]],Estructura!$Y$4:$AB$483,4,0)</f>
        <v>M-00065</v>
      </c>
    </row>
    <row r="596" spans="1:27" ht="51" x14ac:dyDescent="0.3">
      <c r="A596" s="16">
        <f t="shared" si="9"/>
        <v>595</v>
      </c>
      <c r="B596" s="47" t="s">
        <v>15118</v>
      </c>
      <c r="C596" s="13" t="s">
        <v>622</v>
      </c>
      <c r="D596" s="13" t="s">
        <v>623</v>
      </c>
      <c r="E596" s="44">
        <v>9115</v>
      </c>
      <c r="F596" s="13" t="s">
        <v>624</v>
      </c>
      <c r="G596" s="23" t="s">
        <v>625</v>
      </c>
      <c r="H596" s="42" t="s">
        <v>458</v>
      </c>
      <c r="I596" s="28" t="s">
        <v>230</v>
      </c>
      <c r="J596" s="12" t="s">
        <v>393</v>
      </c>
      <c r="K596" s="28" t="s">
        <v>651</v>
      </c>
      <c r="L596" s="12" t="s">
        <v>627</v>
      </c>
      <c r="M596" s="12" t="s">
        <v>653</v>
      </c>
      <c r="N596" s="12" t="s">
        <v>629</v>
      </c>
      <c r="O596" s="26" t="s">
        <v>3713</v>
      </c>
      <c r="P596" s="26" t="s">
        <v>3714</v>
      </c>
      <c r="Q596" s="25" t="s">
        <v>646</v>
      </c>
      <c r="R596" s="26" t="s">
        <v>3715</v>
      </c>
      <c r="S596" s="15" t="s">
        <v>3716</v>
      </c>
      <c r="T596" s="52">
        <v>0</v>
      </c>
      <c r="U596" s="22" t="s">
        <v>3717</v>
      </c>
      <c r="V596" s="18" t="str">
        <f>+Sitio_Publico[[#This Row],[idcoleccion]]&amp;"-"&amp;Sitio_Publico[[#This Row],[id]]</f>
        <v>000-595</v>
      </c>
      <c r="W596" s="18">
        <f>+VLOOKUP(Sitio_Publico[[#This Row],[territorio]],Estructura!$AE$4:$AH$1067,4,0)</f>
        <v>30009115</v>
      </c>
      <c r="X596" s="18" t="str">
        <f>+VLOOKUP(Sitio_Publico[[#This Row],[tema]],Estructura!$G$4:$J$532,4,0)</f>
        <v>T-13</v>
      </c>
      <c r="Y596" s="18" t="str">
        <f>+VLOOKUP(Sitio_Publico[[#This Row],[contenido]],Estructura!$L$4:$O$473,4,0)</f>
        <v>C-7</v>
      </c>
      <c r="Z596" s="18" t="str">
        <f>+VLOOKUP(Sitio_Publico[[#This Row],[Filtro Integrado]],Estructura!$U$4:$W$529,3,0)</f>
        <v>FI-0</v>
      </c>
      <c r="AA596" s="18" t="str">
        <f>+VLOOKUP(Sitio_Publico[[#This Row],[Muestra]],Estructura!$Y$4:$AB$483,4,0)</f>
        <v>M-00065</v>
      </c>
    </row>
    <row r="597" spans="1:27" ht="48" x14ac:dyDescent="0.3">
      <c r="A597" s="16">
        <f t="shared" si="9"/>
        <v>596</v>
      </c>
      <c r="B597" s="47" t="s">
        <v>15118</v>
      </c>
      <c r="C597" s="13" t="s">
        <v>622</v>
      </c>
      <c r="D597" s="13" t="s">
        <v>623</v>
      </c>
      <c r="E597" s="44">
        <v>7404</v>
      </c>
      <c r="F597" s="13" t="s">
        <v>666</v>
      </c>
      <c r="G597" s="23" t="s">
        <v>639</v>
      </c>
      <c r="H597" s="42" t="s">
        <v>458</v>
      </c>
      <c r="I597" s="28" t="s">
        <v>157</v>
      </c>
      <c r="J597" s="12" t="s">
        <v>393</v>
      </c>
      <c r="K597" s="28" t="s">
        <v>745</v>
      </c>
      <c r="L597" s="12" t="s">
        <v>652</v>
      </c>
      <c r="M597" s="12" t="s">
        <v>628</v>
      </c>
      <c r="N597" s="12" t="s">
        <v>629</v>
      </c>
      <c r="O597" s="26" t="s">
        <v>3718</v>
      </c>
      <c r="P597" s="26" t="s">
        <v>3719</v>
      </c>
      <c r="Q597" s="25" t="s">
        <v>646</v>
      </c>
      <c r="R597" s="26" t="s">
        <v>3720</v>
      </c>
      <c r="S597" s="15" t="s">
        <v>3721</v>
      </c>
      <c r="T597" s="52">
        <v>0</v>
      </c>
      <c r="U597" s="22" t="s">
        <v>3722</v>
      </c>
      <c r="V597" s="18" t="str">
        <f>+Sitio_Publico[[#This Row],[idcoleccion]]&amp;"-"&amp;Sitio_Publico[[#This Row],[id]]</f>
        <v>000-596</v>
      </c>
      <c r="W597" s="18">
        <f>+VLOOKUP(Sitio_Publico[[#This Row],[territorio]],Estructura!$AE$4:$AH$1067,4,0)</f>
        <v>30007404</v>
      </c>
      <c r="X597" s="18" t="str">
        <f>+VLOOKUP(Sitio_Publico[[#This Row],[tema]],Estructura!$G$4:$J$532,4,0)</f>
        <v>T-15</v>
      </c>
      <c r="Y597" s="18" t="str">
        <f>+VLOOKUP(Sitio_Publico[[#This Row],[contenido]],Estructura!$L$4:$O$473,4,0)</f>
        <v>C-8</v>
      </c>
      <c r="Z597" s="18" t="str">
        <f>+VLOOKUP(Sitio_Publico[[#This Row],[Filtro Integrado]],Estructura!$U$4:$W$529,3,0)</f>
        <v>FI-0</v>
      </c>
      <c r="AA597" s="18" t="str">
        <f>+VLOOKUP(Sitio_Publico[[#This Row],[Muestra]],Estructura!$Y$4:$AB$483,4,0)</f>
        <v>M-00074</v>
      </c>
    </row>
    <row r="598" spans="1:27" ht="48" x14ac:dyDescent="0.3">
      <c r="A598" s="16">
        <f t="shared" si="9"/>
        <v>597</v>
      </c>
      <c r="B598" s="47" t="s">
        <v>15118</v>
      </c>
      <c r="C598" s="13" t="s">
        <v>622</v>
      </c>
      <c r="D598" s="13" t="s">
        <v>623</v>
      </c>
      <c r="E598" s="44">
        <v>13111</v>
      </c>
      <c r="F598" s="13" t="s">
        <v>688</v>
      </c>
      <c r="G598" s="23" t="s">
        <v>625</v>
      </c>
      <c r="H598" s="42" t="s">
        <v>458</v>
      </c>
      <c r="I598" s="28" t="s">
        <v>307</v>
      </c>
      <c r="J598" s="12" t="s">
        <v>393</v>
      </c>
      <c r="K598" s="28" t="s">
        <v>726</v>
      </c>
      <c r="L598" s="12" t="s">
        <v>627</v>
      </c>
      <c r="M598" s="12" t="s">
        <v>628</v>
      </c>
      <c r="N598" s="12" t="s">
        <v>629</v>
      </c>
      <c r="O598" s="26" t="s">
        <v>3723</v>
      </c>
      <c r="P598" s="26" t="s">
        <v>3724</v>
      </c>
      <c r="Q598" s="25" t="s">
        <v>646</v>
      </c>
      <c r="R598" s="26" t="s">
        <v>3725</v>
      </c>
      <c r="S598" s="15" t="s">
        <v>3726</v>
      </c>
      <c r="T598" s="52">
        <v>0</v>
      </c>
      <c r="U598" s="22" t="s">
        <v>3727</v>
      </c>
      <c r="V598" s="18" t="str">
        <f>+Sitio_Publico[[#This Row],[idcoleccion]]&amp;"-"&amp;Sitio_Publico[[#This Row],[id]]</f>
        <v>000-597</v>
      </c>
      <c r="W598" s="18">
        <f>+VLOOKUP(Sitio_Publico[[#This Row],[territorio]],Estructura!$AE$4:$AH$1067,4,0)</f>
        <v>30013111</v>
      </c>
      <c r="X598" s="18" t="str">
        <f>+VLOOKUP(Sitio_Publico[[#This Row],[tema]],Estructura!$G$4:$J$532,4,0)</f>
        <v>T-17</v>
      </c>
      <c r="Y598" s="18" t="str">
        <f>+VLOOKUP(Sitio_Publico[[#This Row],[contenido]],Estructura!$L$4:$O$473,4,0)</f>
        <v>C-7</v>
      </c>
      <c r="Z598" s="18" t="str">
        <f>+VLOOKUP(Sitio_Publico[[#This Row],[Filtro Integrado]],Estructura!$U$4:$W$529,3,0)</f>
        <v>FI-0</v>
      </c>
      <c r="AA598" s="18" t="str">
        <f>+VLOOKUP(Sitio_Publico[[#This Row],[Muestra]],Estructura!$Y$4:$AB$483,4,0)</f>
        <v>M-00071</v>
      </c>
    </row>
    <row r="599" spans="1:27" ht="48" x14ac:dyDescent="0.3">
      <c r="A599" s="16">
        <f t="shared" si="9"/>
        <v>598</v>
      </c>
      <c r="B599" s="47" t="s">
        <v>15118</v>
      </c>
      <c r="C599" s="13" t="s">
        <v>622</v>
      </c>
      <c r="D599" s="13" t="s">
        <v>623</v>
      </c>
      <c r="E599" s="44">
        <v>10404</v>
      </c>
      <c r="F599" s="13" t="s">
        <v>688</v>
      </c>
      <c r="G599" s="23" t="s">
        <v>625</v>
      </c>
      <c r="H599" s="42" t="s">
        <v>458</v>
      </c>
      <c r="I599" s="28" t="s">
        <v>277</v>
      </c>
      <c r="J599" s="12" t="s">
        <v>393</v>
      </c>
      <c r="K599" s="28" t="s">
        <v>726</v>
      </c>
      <c r="L599" s="12" t="s">
        <v>627</v>
      </c>
      <c r="M599" s="12" t="s">
        <v>628</v>
      </c>
      <c r="N599" s="12" t="s">
        <v>629</v>
      </c>
      <c r="O599" s="26" t="s">
        <v>3728</v>
      </c>
      <c r="P599" s="26" t="s">
        <v>3729</v>
      </c>
      <c r="Q599" s="25" t="s">
        <v>646</v>
      </c>
      <c r="R599" s="26" t="s">
        <v>3730</v>
      </c>
      <c r="S599" s="15" t="s">
        <v>3731</v>
      </c>
      <c r="T599" s="52">
        <v>0</v>
      </c>
      <c r="U599" s="22" t="s">
        <v>3732</v>
      </c>
      <c r="V599" s="18" t="str">
        <f>+Sitio_Publico[[#This Row],[idcoleccion]]&amp;"-"&amp;Sitio_Publico[[#This Row],[id]]</f>
        <v>000-598</v>
      </c>
      <c r="W599" s="18">
        <f>+VLOOKUP(Sitio_Publico[[#This Row],[territorio]],Estructura!$AE$4:$AH$1067,4,0)</f>
        <v>30010404</v>
      </c>
      <c r="X599" s="18" t="str">
        <f>+VLOOKUP(Sitio_Publico[[#This Row],[tema]],Estructura!$G$4:$J$532,4,0)</f>
        <v>T-17</v>
      </c>
      <c r="Y599" s="18" t="str">
        <f>+VLOOKUP(Sitio_Publico[[#This Row],[contenido]],Estructura!$L$4:$O$473,4,0)</f>
        <v>C-7</v>
      </c>
      <c r="Z599" s="18" t="str">
        <f>+VLOOKUP(Sitio_Publico[[#This Row],[Filtro Integrado]],Estructura!$U$4:$W$529,3,0)</f>
        <v>FI-0</v>
      </c>
      <c r="AA599" s="18" t="str">
        <f>+VLOOKUP(Sitio_Publico[[#This Row],[Muestra]],Estructura!$Y$4:$AB$483,4,0)</f>
        <v>M-00071</v>
      </c>
    </row>
    <row r="600" spans="1:27" ht="48" x14ac:dyDescent="0.3">
      <c r="A600" s="16">
        <f t="shared" si="9"/>
        <v>599</v>
      </c>
      <c r="B600" s="47" t="s">
        <v>15118</v>
      </c>
      <c r="C600" s="13" t="s">
        <v>622</v>
      </c>
      <c r="D600" s="13" t="s">
        <v>623</v>
      </c>
      <c r="E600" s="44">
        <v>13601</v>
      </c>
      <c r="F600" s="13" t="s">
        <v>681</v>
      </c>
      <c r="G600" s="23" t="s">
        <v>625</v>
      </c>
      <c r="H600" s="42" t="s">
        <v>458</v>
      </c>
      <c r="I600" s="28" t="s">
        <v>343</v>
      </c>
      <c r="J600" s="12" t="s">
        <v>393</v>
      </c>
      <c r="K600" s="28" t="s">
        <v>793</v>
      </c>
      <c r="L600" s="12" t="s">
        <v>627</v>
      </c>
      <c r="M600" s="12" t="s">
        <v>794</v>
      </c>
      <c r="N600" s="12" t="s">
        <v>629</v>
      </c>
      <c r="O600" s="26" t="s">
        <v>3733</v>
      </c>
      <c r="P600" s="26" t="s">
        <v>3734</v>
      </c>
      <c r="Q600" s="25" t="s">
        <v>646</v>
      </c>
      <c r="R600" s="26" t="s">
        <v>3735</v>
      </c>
      <c r="S600" s="15" t="s">
        <v>3736</v>
      </c>
      <c r="T600" s="52">
        <v>0</v>
      </c>
      <c r="U600" s="22" t="s">
        <v>3737</v>
      </c>
      <c r="V600" s="18" t="str">
        <f>+Sitio_Publico[[#This Row],[idcoleccion]]&amp;"-"&amp;Sitio_Publico[[#This Row],[id]]</f>
        <v>000-599</v>
      </c>
      <c r="W600" s="18">
        <f>+VLOOKUP(Sitio_Publico[[#This Row],[territorio]],Estructura!$AE$4:$AH$1067,4,0)</f>
        <v>30013601</v>
      </c>
      <c r="X600" s="18" t="str">
        <f>+VLOOKUP(Sitio_Publico[[#This Row],[tema]],Estructura!$G$4:$J$532,4,0)</f>
        <v>T-16</v>
      </c>
      <c r="Y600" s="18" t="str">
        <f>+VLOOKUP(Sitio_Publico[[#This Row],[contenido]],Estructura!$L$4:$O$473,4,0)</f>
        <v>C-7</v>
      </c>
      <c r="Z600" s="18" t="str">
        <f>+VLOOKUP(Sitio_Publico[[#This Row],[Filtro Integrado]],Estructura!$U$4:$W$529,3,0)</f>
        <v>FI-0</v>
      </c>
      <c r="AA600" s="18" t="str">
        <f>+VLOOKUP(Sitio_Publico[[#This Row],[Muestra]],Estructura!$Y$4:$AB$483,4,0)</f>
        <v>M-00077</v>
      </c>
    </row>
    <row r="601" spans="1:27" ht="48" x14ac:dyDescent="0.3">
      <c r="A601" s="16">
        <f t="shared" si="9"/>
        <v>600</v>
      </c>
      <c r="B601" s="47" t="s">
        <v>15118</v>
      </c>
      <c r="C601" s="13" t="s">
        <v>622</v>
      </c>
      <c r="D601" s="13" t="s">
        <v>623</v>
      </c>
      <c r="E601" s="44">
        <v>6106</v>
      </c>
      <c r="F601" s="13" t="s">
        <v>681</v>
      </c>
      <c r="G601" s="23" t="s">
        <v>639</v>
      </c>
      <c r="H601" s="42" t="s">
        <v>458</v>
      </c>
      <c r="I601" s="28" t="s">
        <v>105</v>
      </c>
      <c r="J601" s="12" t="s">
        <v>393</v>
      </c>
      <c r="K601" s="28" t="s">
        <v>841</v>
      </c>
      <c r="L601" s="12" t="s">
        <v>652</v>
      </c>
      <c r="M601" s="12" t="s">
        <v>704</v>
      </c>
      <c r="N601" s="12" t="s">
        <v>629</v>
      </c>
      <c r="O601" s="26" t="s">
        <v>3738</v>
      </c>
      <c r="P601" s="26" t="s">
        <v>3739</v>
      </c>
      <c r="Q601" s="25" t="s">
        <v>646</v>
      </c>
      <c r="R601" s="26" t="s">
        <v>3740</v>
      </c>
      <c r="S601" s="15" t="s">
        <v>3741</v>
      </c>
      <c r="T601" s="52">
        <v>0</v>
      </c>
      <c r="U601" s="22" t="s">
        <v>3742</v>
      </c>
      <c r="V601" s="18" t="str">
        <f>+Sitio_Publico[[#This Row],[idcoleccion]]&amp;"-"&amp;Sitio_Publico[[#This Row],[id]]</f>
        <v>000-600</v>
      </c>
      <c r="W601" s="18">
        <f>+VLOOKUP(Sitio_Publico[[#This Row],[territorio]],Estructura!$AE$4:$AH$1067,4,0)</f>
        <v>30006106</v>
      </c>
      <c r="X601" s="18" t="str">
        <f>+VLOOKUP(Sitio_Publico[[#This Row],[tema]],Estructura!$G$4:$J$532,4,0)</f>
        <v>T-16</v>
      </c>
      <c r="Y601" s="18" t="str">
        <f>+VLOOKUP(Sitio_Publico[[#This Row],[contenido]],Estructura!$L$4:$O$473,4,0)</f>
        <v>C-8</v>
      </c>
      <c r="Z601" s="18" t="str">
        <f>+VLOOKUP(Sitio_Publico[[#This Row],[Filtro Integrado]],Estructura!$U$4:$W$529,3,0)</f>
        <v>FI-0</v>
      </c>
      <c r="AA601" s="18" t="str">
        <f>+VLOOKUP(Sitio_Publico[[#This Row],[Muestra]],Estructura!$Y$4:$AB$483,4,0)</f>
        <v>M-00080</v>
      </c>
    </row>
    <row r="602" spans="1:27" ht="48" x14ac:dyDescent="0.3">
      <c r="A602" s="16">
        <f t="shared" si="9"/>
        <v>601</v>
      </c>
      <c r="B602" s="47" t="s">
        <v>15118</v>
      </c>
      <c r="C602" s="13" t="s">
        <v>622</v>
      </c>
      <c r="D602" s="13" t="s">
        <v>623</v>
      </c>
      <c r="E602" s="44">
        <v>9203</v>
      </c>
      <c r="F602" s="13" t="s">
        <v>767</v>
      </c>
      <c r="G602" s="23" t="s">
        <v>639</v>
      </c>
      <c r="H602" s="42" t="s">
        <v>458</v>
      </c>
      <c r="I602" s="28" t="s">
        <v>239</v>
      </c>
      <c r="J602" s="12" t="s">
        <v>393</v>
      </c>
      <c r="K602" s="28" t="s">
        <v>768</v>
      </c>
      <c r="L602" s="12" t="s">
        <v>652</v>
      </c>
      <c r="M602" s="12" t="s">
        <v>653</v>
      </c>
      <c r="N602" s="12" t="s">
        <v>629</v>
      </c>
      <c r="O602" s="26" t="s">
        <v>3743</v>
      </c>
      <c r="P602" s="26" t="s">
        <v>3744</v>
      </c>
      <c r="Q602" s="25" t="s">
        <v>646</v>
      </c>
      <c r="R602" s="26" t="s">
        <v>3745</v>
      </c>
      <c r="S602" s="15" t="s">
        <v>3746</v>
      </c>
      <c r="T602" s="52">
        <v>0</v>
      </c>
      <c r="U602" s="22" t="s">
        <v>3747</v>
      </c>
      <c r="V602" s="18" t="str">
        <f>+Sitio_Publico[[#This Row],[idcoleccion]]&amp;"-"&amp;Sitio_Publico[[#This Row],[id]]</f>
        <v>000-601</v>
      </c>
      <c r="W602" s="18">
        <f>+VLOOKUP(Sitio_Publico[[#This Row],[territorio]],Estructura!$AE$4:$AH$1067,4,0)</f>
        <v>30009203</v>
      </c>
      <c r="X602" s="18" t="str">
        <f>+VLOOKUP(Sitio_Publico[[#This Row],[tema]],Estructura!$G$4:$J$532,4,0)</f>
        <v>T-19</v>
      </c>
      <c r="Y602" s="18" t="str">
        <f>+VLOOKUP(Sitio_Publico[[#This Row],[contenido]],Estructura!$L$4:$O$473,4,0)</f>
        <v>C-8</v>
      </c>
      <c r="Z602" s="18" t="str">
        <f>+VLOOKUP(Sitio_Publico[[#This Row],[Filtro Integrado]],Estructura!$U$4:$W$529,3,0)</f>
        <v>FI-0</v>
      </c>
      <c r="AA602" s="18" t="str">
        <f>+VLOOKUP(Sitio_Publico[[#This Row],[Muestra]],Estructura!$Y$4:$AB$483,4,0)</f>
        <v>M-00075</v>
      </c>
    </row>
    <row r="603" spans="1:27" ht="51" x14ac:dyDescent="0.3">
      <c r="A603" s="16">
        <f t="shared" si="9"/>
        <v>602</v>
      </c>
      <c r="B603" s="47" t="s">
        <v>15118</v>
      </c>
      <c r="C603" s="13" t="s">
        <v>622</v>
      </c>
      <c r="D603" s="13" t="s">
        <v>623</v>
      </c>
      <c r="E603" s="44">
        <v>5403</v>
      </c>
      <c r="F603" s="13" t="s">
        <v>624</v>
      </c>
      <c r="G603" s="23" t="s">
        <v>625</v>
      </c>
      <c r="H603" s="42" t="s">
        <v>458</v>
      </c>
      <c r="I603" s="28" t="s">
        <v>76</v>
      </c>
      <c r="J603" s="12" t="s">
        <v>393</v>
      </c>
      <c r="K603" s="28" t="s">
        <v>626</v>
      </c>
      <c r="L603" s="12" t="s">
        <v>627</v>
      </c>
      <c r="M603" s="12" t="s">
        <v>628</v>
      </c>
      <c r="N603" s="12" t="s">
        <v>629</v>
      </c>
      <c r="O603" s="26" t="s">
        <v>3748</v>
      </c>
      <c r="P603" s="26" t="s">
        <v>3749</v>
      </c>
      <c r="Q603" s="25" t="s">
        <v>632</v>
      </c>
      <c r="R603" s="26" t="s">
        <v>3750</v>
      </c>
      <c r="S603" s="15" t="s">
        <v>3751</v>
      </c>
      <c r="T603" s="52">
        <v>0</v>
      </c>
      <c r="U603" s="22" t="s">
        <v>3752</v>
      </c>
      <c r="V603" s="18" t="str">
        <f>+Sitio_Publico[[#This Row],[idcoleccion]]&amp;"-"&amp;Sitio_Publico[[#This Row],[id]]</f>
        <v>000-602</v>
      </c>
      <c r="W603" s="18">
        <f>+VLOOKUP(Sitio_Publico[[#This Row],[territorio]],Estructura!$AE$4:$AH$1067,4,0)</f>
        <v>30005403</v>
      </c>
      <c r="X603" s="18" t="str">
        <f>+VLOOKUP(Sitio_Publico[[#This Row],[tema]],Estructura!$G$4:$J$532,4,0)</f>
        <v>T-13</v>
      </c>
      <c r="Y603" s="18" t="str">
        <f>+VLOOKUP(Sitio_Publico[[#This Row],[contenido]],Estructura!$L$4:$O$473,4,0)</f>
        <v>C-7</v>
      </c>
      <c r="Z603" s="18" t="str">
        <f>+VLOOKUP(Sitio_Publico[[#This Row],[Filtro Integrado]],Estructura!$U$4:$W$529,3,0)</f>
        <v>FI-0</v>
      </c>
      <c r="AA603" s="18" t="str">
        <f>+VLOOKUP(Sitio_Publico[[#This Row],[Muestra]],Estructura!$Y$4:$AB$483,4,0)</f>
        <v>M-00063</v>
      </c>
    </row>
    <row r="604" spans="1:27" ht="48" x14ac:dyDescent="0.3">
      <c r="A604" s="16">
        <f t="shared" si="9"/>
        <v>603</v>
      </c>
      <c r="B604" s="47" t="s">
        <v>15118</v>
      </c>
      <c r="C604" s="13" t="s">
        <v>622</v>
      </c>
      <c r="D604" s="13" t="s">
        <v>623</v>
      </c>
      <c r="E604" s="44">
        <v>6109</v>
      </c>
      <c r="F604" s="13" t="s">
        <v>688</v>
      </c>
      <c r="G604" s="23" t="s">
        <v>625</v>
      </c>
      <c r="H604" s="42" t="s">
        <v>458</v>
      </c>
      <c r="I604" s="28" t="s">
        <v>108</v>
      </c>
      <c r="J604" s="12" t="s">
        <v>393</v>
      </c>
      <c r="K604" s="28" t="s">
        <v>726</v>
      </c>
      <c r="L604" s="12" t="s">
        <v>627</v>
      </c>
      <c r="M604" s="12" t="s">
        <v>628</v>
      </c>
      <c r="N604" s="12" t="s">
        <v>629</v>
      </c>
      <c r="O604" s="26" t="s">
        <v>3753</v>
      </c>
      <c r="P604" s="26" t="s">
        <v>3754</v>
      </c>
      <c r="Q604" s="25" t="s">
        <v>646</v>
      </c>
      <c r="R604" s="26" t="s">
        <v>3755</v>
      </c>
      <c r="S604" s="15" t="s">
        <v>3756</v>
      </c>
      <c r="T604" s="52">
        <v>0</v>
      </c>
      <c r="U604" s="22" t="s">
        <v>3757</v>
      </c>
      <c r="V604" s="18" t="str">
        <f>+Sitio_Publico[[#This Row],[idcoleccion]]&amp;"-"&amp;Sitio_Publico[[#This Row],[id]]</f>
        <v>000-603</v>
      </c>
      <c r="W604" s="18">
        <f>+VLOOKUP(Sitio_Publico[[#This Row],[territorio]],Estructura!$AE$4:$AH$1067,4,0)</f>
        <v>30006109</v>
      </c>
      <c r="X604" s="18" t="str">
        <f>+VLOOKUP(Sitio_Publico[[#This Row],[tema]],Estructura!$G$4:$J$532,4,0)</f>
        <v>T-17</v>
      </c>
      <c r="Y604" s="18" t="str">
        <f>+VLOOKUP(Sitio_Publico[[#This Row],[contenido]],Estructura!$L$4:$O$473,4,0)</f>
        <v>C-7</v>
      </c>
      <c r="Z604" s="18" t="str">
        <f>+VLOOKUP(Sitio_Publico[[#This Row],[Filtro Integrado]],Estructura!$U$4:$W$529,3,0)</f>
        <v>FI-0</v>
      </c>
      <c r="AA604" s="18" t="str">
        <f>+VLOOKUP(Sitio_Publico[[#This Row],[Muestra]],Estructura!$Y$4:$AB$483,4,0)</f>
        <v>M-00071</v>
      </c>
    </row>
    <row r="605" spans="1:27" ht="48" x14ac:dyDescent="0.3">
      <c r="A605" s="16">
        <f t="shared" si="9"/>
        <v>604</v>
      </c>
      <c r="B605" s="47" t="s">
        <v>15118</v>
      </c>
      <c r="C605" s="13" t="s">
        <v>622</v>
      </c>
      <c r="D605" s="13" t="s">
        <v>623</v>
      </c>
      <c r="E605" s="44">
        <v>5302</v>
      </c>
      <c r="F605" s="13" t="s">
        <v>681</v>
      </c>
      <c r="G605" s="23" t="s">
        <v>639</v>
      </c>
      <c r="H605" s="42" t="s">
        <v>458</v>
      </c>
      <c r="I605" s="28" t="s">
        <v>71</v>
      </c>
      <c r="J605" s="12" t="s">
        <v>393</v>
      </c>
      <c r="K605" s="28" t="s">
        <v>682</v>
      </c>
      <c r="L605" s="12" t="s">
        <v>652</v>
      </c>
      <c r="M605" s="12" t="s">
        <v>653</v>
      </c>
      <c r="N605" s="12" t="s">
        <v>629</v>
      </c>
      <c r="O605" s="26" t="s">
        <v>3758</v>
      </c>
      <c r="P605" s="26" t="s">
        <v>3759</v>
      </c>
      <c r="Q605" s="25" t="s">
        <v>646</v>
      </c>
      <c r="R605" s="26" t="s">
        <v>3760</v>
      </c>
      <c r="S605" s="15" t="s">
        <v>3761</v>
      </c>
      <c r="T605" s="52">
        <v>0</v>
      </c>
      <c r="U605" s="22" t="s">
        <v>3762</v>
      </c>
      <c r="V605" s="18" t="str">
        <f>+Sitio_Publico[[#This Row],[idcoleccion]]&amp;"-"&amp;Sitio_Publico[[#This Row],[id]]</f>
        <v>000-604</v>
      </c>
      <c r="W605" s="18">
        <f>+VLOOKUP(Sitio_Publico[[#This Row],[territorio]],Estructura!$AE$4:$AH$1067,4,0)</f>
        <v>30005302</v>
      </c>
      <c r="X605" s="18" t="str">
        <f>+VLOOKUP(Sitio_Publico[[#This Row],[tema]],Estructura!$G$4:$J$532,4,0)</f>
        <v>T-16</v>
      </c>
      <c r="Y605" s="18" t="str">
        <f>+VLOOKUP(Sitio_Publico[[#This Row],[contenido]],Estructura!$L$4:$O$473,4,0)</f>
        <v>C-8</v>
      </c>
      <c r="Z605" s="18" t="str">
        <f>+VLOOKUP(Sitio_Publico[[#This Row],[Filtro Integrado]],Estructura!$U$4:$W$529,3,0)</f>
        <v>FI-0</v>
      </c>
      <c r="AA605" s="18" t="str">
        <f>+VLOOKUP(Sitio_Publico[[#This Row],[Muestra]],Estructura!$Y$4:$AB$483,4,0)</f>
        <v>M-00067</v>
      </c>
    </row>
    <row r="606" spans="1:27" ht="48" x14ac:dyDescent="0.3">
      <c r="A606" s="16">
        <f t="shared" si="9"/>
        <v>605</v>
      </c>
      <c r="B606" s="47" t="s">
        <v>15118</v>
      </c>
      <c r="C606" s="13" t="s">
        <v>622</v>
      </c>
      <c r="D606" s="13" t="s">
        <v>623</v>
      </c>
      <c r="E606" s="44">
        <v>13126</v>
      </c>
      <c r="F606" s="13" t="s">
        <v>666</v>
      </c>
      <c r="G606" s="23" t="s">
        <v>639</v>
      </c>
      <c r="H606" s="42" t="s">
        <v>458</v>
      </c>
      <c r="I606" s="28" t="s">
        <v>322</v>
      </c>
      <c r="J606" s="12" t="s">
        <v>393</v>
      </c>
      <c r="K606" s="28" t="s">
        <v>745</v>
      </c>
      <c r="L606" s="12" t="s">
        <v>652</v>
      </c>
      <c r="M606" s="12" t="s">
        <v>628</v>
      </c>
      <c r="N606" s="12" t="s">
        <v>629</v>
      </c>
      <c r="O606" s="26" t="s">
        <v>3763</v>
      </c>
      <c r="P606" s="26" t="s">
        <v>3764</v>
      </c>
      <c r="Q606" s="25" t="s">
        <v>646</v>
      </c>
      <c r="R606" s="26" t="s">
        <v>3765</v>
      </c>
      <c r="S606" s="15" t="s">
        <v>3766</v>
      </c>
      <c r="T606" s="52">
        <v>0</v>
      </c>
      <c r="U606" s="22" t="s">
        <v>3767</v>
      </c>
      <c r="V606" s="18" t="str">
        <f>+Sitio_Publico[[#This Row],[idcoleccion]]&amp;"-"&amp;Sitio_Publico[[#This Row],[id]]</f>
        <v>000-605</v>
      </c>
      <c r="W606" s="18">
        <f>+VLOOKUP(Sitio_Publico[[#This Row],[territorio]],Estructura!$AE$4:$AH$1067,4,0)</f>
        <v>30013126</v>
      </c>
      <c r="X606" s="18" t="str">
        <f>+VLOOKUP(Sitio_Publico[[#This Row],[tema]],Estructura!$G$4:$J$532,4,0)</f>
        <v>T-15</v>
      </c>
      <c r="Y606" s="18" t="str">
        <f>+VLOOKUP(Sitio_Publico[[#This Row],[contenido]],Estructura!$L$4:$O$473,4,0)</f>
        <v>C-8</v>
      </c>
      <c r="Z606" s="18" t="str">
        <f>+VLOOKUP(Sitio_Publico[[#This Row],[Filtro Integrado]],Estructura!$U$4:$W$529,3,0)</f>
        <v>FI-0</v>
      </c>
      <c r="AA606" s="18" t="str">
        <f>+VLOOKUP(Sitio_Publico[[#This Row],[Muestra]],Estructura!$Y$4:$AB$483,4,0)</f>
        <v>M-00074</v>
      </c>
    </row>
    <row r="607" spans="1:27" ht="60" x14ac:dyDescent="0.3">
      <c r="A607" s="16">
        <f t="shared" si="9"/>
        <v>606</v>
      </c>
      <c r="B607" s="47" t="s">
        <v>15118</v>
      </c>
      <c r="C607" s="13" t="s">
        <v>622</v>
      </c>
      <c r="D607" s="13" t="s">
        <v>623</v>
      </c>
      <c r="E607" s="44">
        <v>7104</v>
      </c>
      <c r="F607" s="13" t="s">
        <v>624</v>
      </c>
      <c r="G607" s="23" t="s">
        <v>639</v>
      </c>
      <c r="H607" s="42" t="s">
        <v>458</v>
      </c>
      <c r="I607" s="28" t="s">
        <v>136</v>
      </c>
      <c r="J607" s="12" t="s">
        <v>393</v>
      </c>
      <c r="K607" s="28" t="s">
        <v>904</v>
      </c>
      <c r="L607" s="12" t="s">
        <v>652</v>
      </c>
      <c r="M607" s="12" t="s">
        <v>653</v>
      </c>
      <c r="N607" s="12" t="s">
        <v>629</v>
      </c>
      <c r="O607" s="26" t="s">
        <v>3768</v>
      </c>
      <c r="P607" s="26" t="s">
        <v>3769</v>
      </c>
      <c r="Q607" s="25" t="s">
        <v>646</v>
      </c>
      <c r="R607" s="26" t="s">
        <v>3770</v>
      </c>
      <c r="S607" s="15" t="s">
        <v>3771</v>
      </c>
      <c r="T607" s="52">
        <v>0</v>
      </c>
      <c r="U607" s="22" t="s">
        <v>3772</v>
      </c>
      <c r="V607" s="18" t="str">
        <f>+Sitio_Publico[[#This Row],[idcoleccion]]&amp;"-"&amp;Sitio_Publico[[#This Row],[id]]</f>
        <v>000-606</v>
      </c>
      <c r="W607" s="18">
        <f>+VLOOKUP(Sitio_Publico[[#This Row],[territorio]],Estructura!$AE$4:$AH$1067,4,0)</f>
        <v>30007104</v>
      </c>
      <c r="X607" s="18" t="str">
        <f>+VLOOKUP(Sitio_Publico[[#This Row],[tema]],Estructura!$G$4:$J$532,4,0)</f>
        <v>T-13</v>
      </c>
      <c r="Y607" s="18" t="str">
        <f>+VLOOKUP(Sitio_Publico[[#This Row],[contenido]],Estructura!$L$4:$O$473,4,0)</f>
        <v>C-8</v>
      </c>
      <c r="Z607" s="18" t="str">
        <f>+VLOOKUP(Sitio_Publico[[#This Row],[Filtro Integrado]],Estructura!$U$4:$W$529,3,0)</f>
        <v>FI-0</v>
      </c>
      <c r="AA607" s="18" t="str">
        <f>+VLOOKUP(Sitio_Publico[[#This Row],[Muestra]],Estructura!$Y$4:$AB$483,4,0)</f>
        <v>M-00083</v>
      </c>
    </row>
    <row r="608" spans="1:27" ht="48" x14ac:dyDescent="0.3">
      <c r="A608" s="16">
        <f t="shared" si="9"/>
        <v>607</v>
      </c>
      <c r="B608" s="47" t="s">
        <v>15118</v>
      </c>
      <c r="C608" s="13" t="s">
        <v>622</v>
      </c>
      <c r="D608" s="13" t="s">
        <v>623</v>
      </c>
      <c r="E608" s="44">
        <v>1</v>
      </c>
      <c r="F608" s="13" t="s">
        <v>688</v>
      </c>
      <c r="G608" s="23" t="s">
        <v>639</v>
      </c>
      <c r="H608" s="42" t="s">
        <v>457</v>
      </c>
      <c r="I608" s="28" t="s">
        <v>364</v>
      </c>
      <c r="J608" s="12" t="s">
        <v>393</v>
      </c>
      <c r="K608" s="28" t="s">
        <v>703</v>
      </c>
      <c r="L608" s="12" t="s">
        <v>652</v>
      </c>
      <c r="M608" s="12" t="s">
        <v>704</v>
      </c>
      <c r="N608" s="12" t="s">
        <v>629</v>
      </c>
      <c r="O608" s="26" t="s">
        <v>3773</v>
      </c>
      <c r="P608" s="26" t="s">
        <v>3774</v>
      </c>
      <c r="Q608" s="25" t="s">
        <v>646</v>
      </c>
      <c r="R608" s="26" t="s">
        <v>3775</v>
      </c>
      <c r="S608" s="15" t="s">
        <v>3776</v>
      </c>
      <c r="T608" s="52">
        <v>0</v>
      </c>
      <c r="U608" s="22" t="s">
        <v>3777</v>
      </c>
      <c r="V608" s="18" t="str">
        <f>+Sitio_Publico[[#This Row],[idcoleccion]]&amp;"-"&amp;Sitio_Publico[[#This Row],[id]]</f>
        <v>000-607</v>
      </c>
      <c r="W608" s="18">
        <f>+VLOOKUP(Sitio_Publico[[#This Row],[territorio]],Estructura!$AE$4:$AH$1067,4,0)</f>
        <v>20000001</v>
      </c>
      <c r="X608" s="18" t="str">
        <f>+VLOOKUP(Sitio_Publico[[#This Row],[tema]],Estructura!$G$4:$J$532,4,0)</f>
        <v>T-17</v>
      </c>
      <c r="Y608" s="18" t="str">
        <f>+VLOOKUP(Sitio_Publico[[#This Row],[contenido]],Estructura!$L$4:$O$473,4,0)</f>
        <v>C-8</v>
      </c>
      <c r="Z608" s="18" t="str">
        <f>+VLOOKUP(Sitio_Publico[[#This Row],[Filtro Integrado]],Estructura!$U$4:$W$529,3,0)</f>
        <v>FI-0</v>
      </c>
      <c r="AA608" s="18" t="str">
        <f>+VLOOKUP(Sitio_Publico[[#This Row],[Muestra]],Estructura!$Y$4:$AB$483,4,0)</f>
        <v>M-00069</v>
      </c>
    </row>
    <row r="609" spans="1:27" ht="48" x14ac:dyDescent="0.3">
      <c r="A609" s="16">
        <f t="shared" si="9"/>
        <v>608</v>
      </c>
      <c r="B609" s="47" t="s">
        <v>15118</v>
      </c>
      <c r="C609" s="13" t="s">
        <v>622</v>
      </c>
      <c r="D609" s="13" t="s">
        <v>623</v>
      </c>
      <c r="E609" s="44">
        <v>9208</v>
      </c>
      <c r="F609" s="13" t="s">
        <v>666</v>
      </c>
      <c r="G609" s="23" t="s">
        <v>639</v>
      </c>
      <c r="H609" s="42" t="s">
        <v>458</v>
      </c>
      <c r="I609" s="28" t="s">
        <v>244</v>
      </c>
      <c r="J609" s="12" t="s">
        <v>393</v>
      </c>
      <c r="K609" s="28" t="s">
        <v>667</v>
      </c>
      <c r="L609" s="12" t="s">
        <v>652</v>
      </c>
      <c r="M609" s="12" t="s">
        <v>668</v>
      </c>
      <c r="N609" s="12" t="s">
        <v>629</v>
      </c>
      <c r="O609" s="26" t="s">
        <v>3778</v>
      </c>
      <c r="P609" s="26" t="s">
        <v>3779</v>
      </c>
      <c r="Q609" s="25" t="s">
        <v>646</v>
      </c>
      <c r="R609" s="26" t="s">
        <v>3780</v>
      </c>
      <c r="S609" s="15" t="s">
        <v>3781</v>
      </c>
      <c r="T609" s="52">
        <v>0</v>
      </c>
      <c r="U609" s="22" t="s">
        <v>3782</v>
      </c>
      <c r="V609" s="18" t="str">
        <f>+Sitio_Publico[[#This Row],[idcoleccion]]&amp;"-"&amp;Sitio_Publico[[#This Row],[id]]</f>
        <v>000-608</v>
      </c>
      <c r="W609" s="18">
        <f>+VLOOKUP(Sitio_Publico[[#This Row],[territorio]],Estructura!$AE$4:$AH$1067,4,0)</f>
        <v>30009208</v>
      </c>
      <c r="X609" s="18" t="str">
        <f>+VLOOKUP(Sitio_Publico[[#This Row],[tema]],Estructura!$G$4:$J$532,4,0)</f>
        <v>T-15</v>
      </c>
      <c r="Y609" s="18" t="str">
        <f>+VLOOKUP(Sitio_Publico[[#This Row],[contenido]],Estructura!$L$4:$O$473,4,0)</f>
        <v>C-8</v>
      </c>
      <c r="Z609" s="18" t="str">
        <f>+VLOOKUP(Sitio_Publico[[#This Row],[Filtro Integrado]],Estructura!$U$4:$W$529,3,0)</f>
        <v>FI-0</v>
      </c>
      <c r="AA609" s="18" t="str">
        <f>+VLOOKUP(Sitio_Publico[[#This Row],[Muestra]],Estructura!$Y$4:$AB$483,4,0)</f>
        <v>M-00066</v>
      </c>
    </row>
    <row r="610" spans="1:27" ht="48" x14ac:dyDescent="0.3">
      <c r="A610" s="16">
        <f t="shared" si="9"/>
        <v>609</v>
      </c>
      <c r="B610" s="47" t="s">
        <v>15118</v>
      </c>
      <c r="C610" s="13" t="s">
        <v>622</v>
      </c>
      <c r="D610" s="13" t="s">
        <v>623</v>
      </c>
      <c r="E610" s="44">
        <v>16101</v>
      </c>
      <c r="F610" s="13" t="s">
        <v>666</v>
      </c>
      <c r="G610" s="23" t="s">
        <v>639</v>
      </c>
      <c r="H610" s="42" t="s">
        <v>458</v>
      </c>
      <c r="I610" s="28" t="s">
        <v>195</v>
      </c>
      <c r="J610" s="12" t="s">
        <v>393</v>
      </c>
      <c r="K610" s="28" t="s">
        <v>888</v>
      </c>
      <c r="L610" s="12" t="s">
        <v>652</v>
      </c>
      <c r="M610" s="12" t="s">
        <v>704</v>
      </c>
      <c r="N610" s="12" t="s">
        <v>629</v>
      </c>
      <c r="O610" s="26" t="s">
        <v>3783</v>
      </c>
      <c r="P610" s="26" t="s">
        <v>3784</v>
      </c>
      <c r="Q610" s="25" t="s">
        <v>646</v>
      </c>
      <c r="R610" s="26" t="s">
        <v>3785</v>
      </c>
      <c r="S610" s="15" t="s">
        <v>3786</v>
      </c>
      <c r="T610" s="52">
        <v>0</v>
      </c>
      <c r="U610" s="22" t="s">
        <v>3787</v>
      </c>
      <c r="V610" s="18" t="str">
        <f>+Sitio_Publico[[#This Row],[idcoleccion]]&amp;"-"&amp;Sitio_Publico[[#This Row],[id]]</f>
        <v>000-609</v>
      </c>
      <c r="W610" s="18">
        <f>+VLOOKUP(Sitio_Publico[[#This Row],[territorio]],Estructura!$AE$4:$AH$1067,4,0)</f>
        <v>30016101</v>
      </c>
      <c r="X610" s="18" t="str">
        <f>+VLOOKUP(Sitio_Publico[[#This Row],[tema]],Estructura!$G$4:$J$532,4,0)</f>
        <v>T-15</v>
      </c>
      <c r="Y610" s="18" t="str">
        <f>+VLOOKUP(Sitio_Publico[[#This Row],[contenido]],Estructura!$L$4:$O$473,4,0)</f>
        <v>C-8</v>
      </c>
      <c r="Z610" s="18" t="str">
        <f>+VLOOKUP(Sitio_Publico[[#This Row],[Filtro Integrado]],Estructura!$U$4:$W$529,3,0)</f>
        <v>FI-0</v>
      </c>
      <c r="AA610" s="18" t="str">
        <f>+VLOOKUP(Sitio_Publico[[#This Row],[Muestra]],Estructura!$Y$4:$AB$483,4,0)</f>
        <v>M-00082</v>
      </c>
    </row>
    <row r="611" spans="1:27" ht="48" x14ac:dyDescent="0.3">
      <c r="A611" s="16">
        <f t="shared" si="9"/>
        <v>610</v>
      </c>
      <c r="B611" s="47" t="s">
        <v>15118</v>
      </c>
      <c r="C611" s="13" t="s">
        <v>622</v>
      </c>
      <c r="D611" s="13" t="s">
        <v>623</v>
      </c>
      <c r="E611" s="44">
        <v>7402</v>
      </c>
      <c r="F611" s="13" t="s">
        <v>681</v>
      </c>
      <c r="G611" s="23" t="s">
        <v>625</v>
      </c>
      <c r="H611" s="42" t="s">
        <v>458</v>
      </c>
      <c r="I611" s="28" t="s">
        <v>155</v>
      </c>
      <c r="J611" s="12" t="s">
        <v>393</v>
      </c>
      <c r="K611" s="28" t="s">
        <v>793</v>
      </c>
      <c r="L611" s="12" t="s">
        <v>627</v>
      </c>
      <c r="M611" s="12" t="s">
        <v>794</v>
      </c>
      <c r="N611" s="12" t="s">
        <v>629</v>
      </c>
      <c r="O611" s="26" t="s">
        <v>3788</v>
      </c>
      <c r="P611" s="26" t="s">
        <v>3789</v>
      </c>
      <c r="Q611" s="25" t="s">
        <v>646</v>
      </c>
      <c r="R611" s="26" t="s">
        <v>3790</v>
      </c>
      <c r="S611" s="15" t="s">
        <v>3791</v>
      </c>
      <c r="T611" s="52">
        <v>0</v>
      </c>
      <c r="U611" s="22" t="s">
        <v>3792</v>
      </c>
      <c r="V611" s="18" t="str">
        <f>+Sitio_Publico[[#This Row],[idcoleccion]]&amp;"-"&amp;Sitio_Publico[[#This Row],[id]]</f>
        <v>000-610</v>
      </c>
      <c r="W611" s="18">
        <f>+VLOOKUP(Sitio_Publico[[#This Row],[territorio]],Estructura!$AE$4:$AH$1067,4,0)</f>
        <v>30007402</v>
      </c>
      <c r="X611" s="18" t="str">
        <f>+VLOOKUP(Sitio_Publico[[#This Row],[tema]],Estructura!$G$4:$J$532,4,0)</f>
        <v>T-16</v>
      </c>
      <c r="Y611" s="18" t="str">
        <f>+VLOOKUP(Sitio_Publico[[#This Row],[contenido]],Estructura!$L$4:$O$473,4,0)</f>
        <v>C-7</v>
      </c>
      <c r="Z611" s="18" t="str">
        <f>+VLOOKUP(Sitio_Publico[[#This Row],[Filtro Integrado]],Estructura!$U$4:$W$529,3,0)</f>
        <v>FI-0</v>
      </c>
      <c r="AA611" s="18" t="str">
        <f>+VLOOKUP(Sitio_Publico[[#This Row],[Muestra]],Estructura!$Y$4:$AB$483,4,0)</f>
        <v>M-00077</v>
      </c>
    </row>
    <row r="612" spans="1:27" ht="48" x14ac:dyDescent="0.3">
      <c r="A612" s="16">
        <f t="shared" si="9"/>
        <v>611</v>
      </c>
      <c r="B612" s="47" t="s">
        <v>15118</v>
      </c>
      <c r="C612" s="13" t="s">
        <v>622</v>
      </c>
      <c r="D612" s="13" t="s">
        <v>623</v>
      </c>
      <c r="E612" s="44">
        <v>6206</v>
      </c>
      <c r="F612" s="13" t="s">
        <v>767</v>
      </c>
      <c r="G612" s="23" t="s">
        <v>639</v>
      </c>
      <c r="H612" s="42" t="s">
        <v>458</v>
      </c>
      <c r="I612" s="28" t="s">
        <v>122</v>
      </c>
      <c r="J612" s="12" t="s">
        <v>393</v>
      </c>
      <c r="K612" s="28" t="s">
        <v>768</v>
      </c>
      <c r="L612" s="12" t="s">
        <v>652</v>
      </c>
      <c r="M612" s="12" t="s">
        <v>653</v>
      </c>
      <c r="N612" s="12" t="s">
        <v>629</v>
      </c>
      <c r="O612" s="26" t="s">
        <v>3793</v>
      </c>
      <c r="P612" s="26" t="s">
        <v>3794</v>
      </c>
      <c r="Q612" s="25" t="s">
        <v>646</v>
      </c>
      <c r="R612" s="26" t="s">
        <v>3795</v>
      </c>
      <c r="S612" s="15" t="s">
        <v>3796</v>
      </c>
      <c r="T612" s="52">
        <v>0</v>
      </c>
      <c r="U612" s="22" t="s">
        <v>3797</v>
      </c>
      <c r="V612" s="18" t="str">
        <f>+Sitio_Publico[[#This Row],[idcoleccion]]&amp;"-"&amp;Sitio_Publico[[#This Row],[id]]</f>
        <v>000-611</v>
      </c>
      <c r="W612" s="18">
        <f>+VLOOKUP(Sitio_Publico[[#This Row],[territorio]],Estructura!$AE$4:$AH$1067,4,0)</f>
        <v>30006206</v>
      </c>
      <c r="X612" s="18" t="str">
        <f>+VLOOKUP(Sitio_Publico[[#This Row],[tema]],Estructura!$G$4:$J$532,4,0)</f>
        <v>T-19</v>
      </c>
      <c r="Y612" s="18" t="str">
        <f>+VLOOKUP(Sitio_Publico[[#This Row],[contenido]],Estructura!$L$4:$O$473,4,0)</f>
        <v>C-8</v>
      </c>
      <c r="Z612" s="18" t="str">
        <f>+VLOOKUP(Sitio_Publico[[#This Row],[Filtro Integrado]],Estructura!$U$4:$W$529,3,0)</f>
        <v>FI-0</v>
      </c>
      <c r="AA612" s="18" t="str">
        <f>+VLOOKUP(Sitio_Publico[[#This Row],[Muestra]],Estructura!$Y$4:$AB$483,4,0)</f>
        <v>M-00075</v>
      </c>
    </row>
    <row r="613" spans="1:27" ht="48" x14ac:dyDescent="0.3">
      <c r="A613" s="16">
        <f t="shared" si="9"/>
        <v>612</v>
      </c>
      <c r="B613" s="47" t="s">
        <v>15118</v>
      </c>
      <c r="C613" s="13" t="s">
        <v>622</v>
      </c>
      <c r="D613" s="13" t="s">
        <v>623</v>
      </c>
      <c r="E613" s="44">
        <v>13112</v>
      </c>
      <c r="F613" s="13" t="s">
        <v>767</v>
      </c>
      <c r="G613" s="23" t="s">
        <v>625</v>
      </c>
      <c r="H613" s="42" t="s">
        <v>458</v>
      </c>
      <c r="I613" s="28" t="s">
        <v>308</v>
      </c>
      <c r="J613" s="12" t="s">
        <v>393</v>
      </c>
      <c r="K613" s="28" t="s">
        <v>780</v>
      </c>
      <c r="L613" s="12" t="s">
        <v>627</v>
      </c>
      <c r="M613" s="12" t="s">
        <v>781</v>
      </c>
      <c r="N613" s="12" t="s">
        <v>629</v>
      </c>
      <c r="O613" s="26" t="s">
        <v>3798</v>
      </c>
      <c r="P613" s="26" t="s">
        <v>3799</v>
      </c>
      <c r="Q613" s="25" t="s">
        <v>646</v>
      </c>
      <c r="R613" s="26" t="s">
        <v>3800</v>
      </c>
      <c r="S613" s="15" t="s">
        <v>3801</v>
      </c>
      <c r="T613" s="52">
        <v>0</v>
      </c>
      <c r="U613" s="22" t="s">
        <v>3802</v>
      </c>
      <c r="V613" s="18" t="str">
        <f>+Sitio_Publico[[#This Row],[idcoleccion]]&amp;"-"&amp;Sitio_Publico[[#This Row],[id]]</f>
        <v>000-612</v>
      </c>
      <c r="W613" s="18">
        <f>+VLOOKUP(Sitio_Publico[[#This Row],[territorio]],Estructura!$AE$4:$AH$1067,4,0)</f>
        <v>30013112</v>
      </c>
      <c r="X613" s="18" t="str">
        <f>+VLOOKUP(Sitio_Publico[[#This Row],[tema]],Estructura!$G$4:$J$532,4,0)</f>
        <v>T-19</v>
      </c>
      <c r="Y613" s="18" t="str">
        <f>+VLOOKUP(Sitio_Publico[[#This Row],[contenido]],Estructura!$L$4:$O$473,4,0)</f>
        <v>C-7</v>
      </c>
      <c r="Z613" s="18" t="str">
        <f>+VLOOKUP(Sitio_Publico[[#This Row],[Filtro Integrado]],Estructura!$U$4:$W$529,3,0)</f>
        <v>FI-0</v>
      </c>
      <c r="AA613" s="18" t="str">
        <f>+VLOOKUP(Sitio_Publico[[#This Row],[Muestra]],Estructura!$Y$4:$AB$483,4,0)</f>
        <v>M-00076</v>
      </c>
    </row>
    <row r="614" spans="1:27" ht="48" x14ac:dyDescent="0.3">
      <c r="A614" s="16">
        <f t="shared" si="9"/>
        <v>613</v>
      </c>
      <c r="B614" s="47" t="s">
        <v>15118</v>
      </c>
      <c r="C614" s="13" t="s">
        <v>622</v>
      </c>
      <c r="D614" s="13" t="s">
        <v>623</v>
      </c>
      <c r="E614" s="44">
        <v>6301</v>
      </c>
      <c r="F614" s="13" t="s">
        <v>666</v>
      </c>
      <c r="G614" s="23" t="s">
        <v>639</v>
      </c>
      <c r="H614" s="42" t="s">
        <v>458</v>
      </c>
      <c r="I614" s="28" t="s">
        <v>123</v>
      </c>
      <c r="J614" s="12" t="s">
        <v>393</v>
      </c>
      <c r="K614" s="28" t="s">
        <v>667</v>
      </c>
      <c r="L614" s="12" t="s">
        <v>652</v>
      </c>
      <c r="M614" s="12" t="s">
        <v>668</v>
      </c>
      <c r="N614" s="12" t="s">
        <v>629</v>
      </c>
      <c r="O614" s="26" t="s">
        <v>3803</v>
      </c>
      <c r="P614" s="26" t="s">
        <v>3804</v>
      </c>
      <c r="Q614" s="25" t="s">
        <v>646</v>
      </c>
      <c r="R614" s="26" t="s">
        <v>3805</v>
      </c>
      <c r="S614" s="15" t="s">
        <v>3806</v>
      </c>
      <c r="T614" s="52">
        <v>0</v>
      </c>
      <c r="U614" s="22" t="s">
        <v>3807</v>
      </c>
      <c r="V614" s="18" t="str">
        <f>+Sitio_Publico[[#This Row],[idcoleccion]]&amp;"-"&amp;Sitio_Publico[[#This Row],[id]]</f>
        <v>000-613</v>
      </c>
      <c r="W614" s="18">
        <f>+VLOOKUP(Sitio_Publico[[#This Row],[territorio]],Estructura!$AE$4:$AH$1067,4,0)</f>
        <v>30006301</v>
      </c>
      <c r="X614" s="18" t="str">
        <f>+VLOOKUP(Sitio_Publico[[#This Row],[tema]],Estructura!$G$4:$J$532,4,0)</f>
        <v>T-15</v>
      </c>
      <c r="Y614" s="18" t="str">
        <f>+VLOOKUP(Sitio_Publico[[#This Row],[contenido]],Estructura!$L$4:$O$473,4,0)</f>
        <v>C-8</v>
      </c>
      <c r="Z614" s="18" t="str">
        <f>+VLOOKUP(Sitio_Publico[[#This Row],[Filtro Integrado]],Estructura!$U$4:$W$529,3,0)</f>
        <v>FI-0</v>
      </c>
      <c r="AA614" s="18" t="str">
        <f>+VLOOKUP(Sitio_Publico[[#This Row],[Muestra]],Estructura!$Y$4:$AB$483,4,0)</f>
        <v>M-00066</v>
      </c>
    </row>
    <row r="615" spans="1:27" ht="40.799999999999997" x14ac:dyDescent="0.3">
      <c r="A615" s="16">
        <f t="shared" si="9"/>
        <v>614</v>
      </c>
      <c r="B615" s="47" t="s">
        <v>15118</v>
      </c>
      <c r="C615" s="13" t="s">
        <v>622</v>
      </c>
      <c r="D615" s="13" t="s">
        <v>623</v>
      </c>
      <c r="E615" s="44">
        <v>4301</v>
      </c>
      <c r="F615" s="13" t="s">
        <v>466</v>
      </c>
      <c r="G615" s="23" t="s">
        <v>710</v>
      </c>
      <c r="H615" s="42" t="s">
        <v>458</v>
      </c>
      <c r="I615" s="28" t="s">
        <v>18</v>
      </c>
      <c r="J615" s="12" t="s">
        <v>393</v>
      </c>
      <c r="K615" s="28" t="s">
        <v>711</v>
      </c>
      <c r="L615" s="12" t="s">
        <v>712</v>
      </c>
      <c r="M615" s="12" t="s">
        <v>713</v>
      </c>
      <c r="N615" s="12" t="s">
        <v>714</v>
      </c>
      <c r="O615" s="26" t="s">
        <v>3808</v>
      </c>
      <c r="P615" s="26" t="s">
        <v>3809</v>
      </c>
      <c r="Q615" s="25" t="s">
        <v>646</v>
      </c>
      <c r="R615" s="26" t="s">
        <v>3810</v>
      </c>
      <c r="S615" s="15" t="s">
        <v>3811</v>
      </c>
      <c r="T615" s="52">
        <v>0</v>
      </c>
      <c r="U615" s="22" t="s">
        <v>3812</v>
      </c>
      <c r="V615" s="18" t="str">
        <f>+Sitio_Publico[[#This Row],[idcoleccion]]&amp;"-"&amp;Sitio_Publico[[#This Row],[id]]</f>
        <v>000-614</v>
      </c>
      <c r="W615" s="18">
        <f>+VLOOKUP(Sitio_Publico[[#This Row],[territorio]],Estructura!$AE$4:$AH$1067,4,0)</f>
        <v>30004301</v>
      </c>
      <c r="X615" s="18" t="str">
        <f>+VLOOKUP(Sitio_Publico[[#This Row],[tema]],Estructura!$G$4:$J$532,4,0)</f>
        <v>T-18</v>
      </c>
      <c r="Y615" s="18" t="str">
        <f>+VLOOKUP(Sitio_Publico[[#This Row],[contenido]],Estructura!$L$4:$O$473,4,0)</f>
        <v>C-9</v>
      </c>
      <c r="Z615" s="18" t="str">
        <f>+VLOOKUP(Sitio_Publico[[#This Row],[Filtro Integrado]],Estructura!$U$4:$W$529,3,0)</f>
        <v>FI-0</v>
      </c>
      <c r="AA615" s="18" t="str">
        <f>+VLOOKUP(Sitio_Publico[[#This Row],[Muestra]],Estructura!$Y$4:$AB$483,4,0)</f>
        <v>M-00070</v>
      </c>
    </row>
    <row r="616" spans="1:27" ht="40.799999999999997" x14ac:dyDescent="0.3">
      <c r="A616" s="16">
        <f t="shared" si="9"/>
        <v>615</v>
      </c>
      <c r="B616" s="47" t="s">
        <v>15118</v>
      </c>
      <c r="C616" s="13" t="s">
        <v>622</v>
      </c>
      <c r="D616" s="13" t="s">
        <v>623</v>
      </c>
      <c r="E616" s="44">
        <v>6116</v>
      </c>
      <c r="F616" s="13" t="s">
        <v>814</v>
      </c>
      <c r="G616" s="23" t="s">
        <v>710</v>
      </c>
      <c r="H616" s="42" t="s">
        <v>458</v>
      </c>
      <c r="I616" s="28" t="s">
        <v>115</v>
      </c>
      <c r="J616" s="12" t="s">
        <v>393</v>
      </c>
      <c r="K616" s="28" t="s">
        <v>815</v>
      </c>
      <c r="L616" s="12" t="s">
        <v>712</v>
      </c>
      <c r="M616" s="12" t="s">
        <v>713</v>
      </c>
      <c r="N616" s="12" t="s">
        <v>714</v>
      </c>
      <c r="O616" s="26" t="s">
        <v>3813</v>
      </c>
      <c r="P616" s="26" t="s">
        <v>3814</v>
      </c>
      <c r="Q616" s="25" t="s">
        <v>646</v>
      </c>
      <c r="R616" s="26" t="s">
        <v>3815</v>
      </c>
      <c r="S616" s="15" t="s">
        <v>3816</v>
      </c>
      <c r="T616" s="52">
        <v>0</v>
      </c>
      <c r="U616" s="22" t="s">
        <v>3817</v>
      </c>
      <c r="V616" s="18" t="str">
        <f>+Sitio_Publico[[#This Row],[idcoleccion]]&amp;"-"&amp;Sitio_Publico[[#This Row],[id]]</f>
        <v>000-615</v>
      </c>
      <c r="W616" s="18">
        <f>+VLOOKUP(Sitio_Publico[[#This Row],[territorio]],Estructura!$AE$4:$AH$1067,4,0)</f>
        <v>30006116</v>
      </c>
      <c r="X616" s="18" t="str">
        <f>+VLOOKUP(Sitio_Publico[[#This Row],[tema]],Estructura!$G$4:$J$532,4,0)</f>
        <v>T-20</v>
      </c>
      <c r="Y616" s="18" t="str">
        <f>+VLOOKUP(Sitio_Publico[[#This Row],[contenido]],Estructura!$L$4:$O$473,4,0)</f>
        <v>C-9</v>
      </c>
      <c r="Z616" s="18" t="str">
        <f>+VLOOKUP(Sitio_Publico[[#This Row],[Filtro Integrado]],Estructura!$U$4:$W$529,3,0)</f>
        <v>FI-0</v>
      </c>
      <c r="AA616" s="18" t="str">
        <f>+VLOOKUP(Sitio_Publico[[#This Row],[Muestra]],Estructura!$Y$4:$AB$483,4,0)</f>
        <v>M-00079</v>
      </c>
    </row>
    <row r="617" spans="1:27" ht="48" x14ac:dyDescent="0.3">
      <c r="A617" s="16">
        <f t="shared" si="9"/>
        <v>616</v>
      </c>
      <c r="B617" s="47" t="s">
        <v>15118</v>
      </c>
      <c r="C617" s="13" t="s">
        <v>622</v>
      </c>
      <c r="D617" s="13" t="s">
        <v>623</v>
      </c>
      <c r="E617" s="44">
        <v>5703</v>
      </c>
      <c r="F617" s="13" t="s">
        <v>681</v>
      </c>
      <c r="G617" s="23" t="s">
        <v>639</v>
      </c>
      <c r="H617" s="42" t="s">
        <v>458</v>
      </c>
      <c r="I617" s="28" t="s">
        <v>92</v>
      </c>
      <c r="J617" s="12" t="s">
        <v>393</v>
      </c>
      <c r="K617" s="28" t="s">
        <v>682</v>
      </c>
      <c r="L617" s="12" t="s">
        <v>652</v>
      </c>
      <c r="M617" s="12" t="s">
        <v>653</v>
      </c>
      <c r="N617" s="12" t="s">
        <v>629</v>
      </c>
      <c r="O617" s="26" t="s">
        <v>3818</v>
      </c>
      <c r="P617" s="26" t="s">
        <v>3819</v>
      </c>
      <c r="Q617" s="25" t="s">
        <v>646</v>
      </c>
      <c r="R617" s="26" t="s">
        <v>3820</v>
      </c>
      <c r="S617" s="15" t="s">
        <v>3821</v>
      </c>
      <c r="T617" s="52">
        <v>0</v>
      </c>
      <c r="U617" s="22" t="s">
        <v>3822</v>
      </c>
      <c r="V617" s="18" t="str">
        <f>+Sitio_Publico[[#This Row],[idcoleccion]]&amp;"-"&amp;Sitio_Publico[[#This Row],[id]]</f>
        <v>000-616</v>
      </c>
      <c r="W617" s="18">
        <f>+VLOOKUP(Sitio_Publico[[#This Row],[territorio]],Estructura!$AE$4:$AH$1067,4,0)</f>
        <v>30005703</v>
      </c>
      <c r="X617" s="18" t="str">
        <f>+VLOOKUP(Sitio_Publico[[#This Row],[tema]],Estructura!$G$4:$J$532,4,0)</f>
        <v>T-16</v>
      </c>
      <c r="Y617" s="18" t="str">
        <f>+VLOOKUP(Sitio_Publico[[#This Row],[contenido]],Estructura!$L$4:$O$473,4,0)</f>
        <v>C-8</v>
      </c>
      <c r="Z617" s="18" t="str">
        <f>+VLOOKUP(Sitio_Publico[[#This Row],[Filtro Integrado]],Estructura!$U$4:$W$529,3,0)</f>
        <v>FI-0</v>
      </c>
      <c r="AA617" s="18" t="str">
        <f>+VLOOKUP(Sitio_Publico[[#This Row],[Muestra]],Estructura!$Y$4:$AB$483,4,0)</f>
        <v>M-00067</v>
      </c>
    </row>
    <row r="618" spans="1:27" ht="48" x14ac:dyDescent="0.3">
      <c r="A618" s="16">
        <f t="shared" si="9"/>
        <v>617</v>
      </c>
      <c r="B618" s="47" t="s">
        <v>15118</v>
      </c>
      <c r="C618" s="13" t="s">
        <v>622</v>
      </c>
      <c r="D618" s="13" t="s">
        <v>623</v>
      </c>
      <c r="E618" s="44">
        <v>6101</v>
      </c>
      <c r="F618" s="13" t="s">
        <v>688</v>
      </c>
      <c r="G618" s="23" t="s">
        <v>625</v>
      </c>
      <c r="H618" s="42" t="s">
        <v>458</v>
      </c>
      <c r="I618" s="28" t="s">
        <v>100</v>
      </c>
      <c r="J618" s="12" t="s">
        <v>393</v>
      </c>
      <c r="K618" s="28" t="s">
        <v>726</v>
      </c>
      <c r="L618" s="12" t="s">
        <v>627</v>
      </c>
      <c r="M618" s="12" t="s">
        <v>628</v>
      </c>
      <c r="N618" s="12" t="s">
        <v>629</v>
      </c>
      <c r="O618" s="26" t="s">
        <v>3823</v>
      </c>
      <c r="P618" s="26" t="s">
        <v>3824</v>
      </c>
      <c r="Q618" s="25" t="s">
        <v>646</v>
      </c>
      <c r="R618" s="26" t="s">
        <v>3825</v>
      </c>
      <c r="S618" s="15" t="s">
        <v>3826</v>
      </c>
      <c r="T618" s="52">
        <v>0</v>
      </c>
      <c r="U618" s="22" t="s">
        <v>3827</v>
      </c>
      <c r="V618" s="18" t="str">
        <f>+Sitio_Publico[[#This Row],[idcoleccion]]&amp;"-"&amp;Sitio_Publico[[#This Row],[id]]</f>
        <v>000-617</v>
      </c>
      <c r="W618" s="18">
        <f>+VLOOKUP(Sitio_Publico[[#This Row],[territorio]],Estructura!$AE$4:$AH$1067,4,0)</f>
        <v>30006101</v>
      </c>
      <c r="X618" s="18" t="str">
        <f>+VLOOKUP(Sitio_Publico[[#This Row],[tema]],Estructura!$G$4:$J$532,4,0)</f>
        <v>T-17</v>
      </c>
      <c r="Y618" s="18" t="str">
        <f>+VLOOKUP(Sitio_Publico[[#This Row],[contenido]],Estructura!$L$4:$O$473,4,0)</f>
        <v>C-7</v>
      </c>
      <c r="Z618" s="18" t="str">
        <f>+VLOOKUP(Sitio_Publico[[#This Row],[Filtro Integrado]],Estructura!$U$4:$W$529,3,0)</f>
        <v>FI-0</v>
      </c>
      <c r="AA618" s="18" t="str">
        <f>+VLOOKUP(Sitio_Publico[[#This Row],[Muestra]],Estructura!$Y$4:$AB$483,4,0)</f>
        <v>M-00071</v>
      </c>
    </row>
    <row r="619" spans="1:27" ht="48" x14ac:dyDescent="0.3">
      <c r="A619" s="16">
        <f t="shared" si="9"/>
        <v>618</v>
      </c>
      <c r="B619" s="47" t="s">
        <v>15118</v>
      </c>
      <c r="C619" s="13" t="s">
        <v>622</v>
      </c>
      <c r="D619" s="13" t="s">
        <v>623</v>
      </c>
      <c r="E619" s="44">
        <v>13104</v>
      </c>
      <c r="F619" s="13" t="s">
        <v>681</v>
      </c>
      <c r="G619" s="23" t="s">
        <v>639</v>
      </c>
      <c r="H619" s="42" t="s">
        <v>458</v>
      </c>
      <c r="I619" s="28" t="s">
        <v>300</v>
      </c>
      <c r="J619" s="12" t="s">
        <v>393</v>
      </c>
      <c r="K619" s="28" t="s">
        <v>841</v>
      </c>
      <c r="L619" s="12" t="s">
        <v>652</v>
      </c>
      <c r="M619" s="12" t="s">
        <v>704</v>
      </c>
      <c r="N619" s="12" t="s">
        <v>629</v>
      </c>
      <c r="O619" s="26" t="s">
        <v>3828</v>
      </c>
      <c r="P619" s="26" t="s">
        <v>3829</v>
      </c>
      <c r="Q619" s="25" t="s">
        <v>646</v>
      </c>
      <c r="R619" s="26" t="s">
        <v>3830</v>
      </c>
      <c r="S619" s="15" t="s">
        <v>3831</v>
      </c>
      <c r="T619" s="52">
        <v>0</v>
      </c>
      <c r="U619" s="22" t="s">
        <v>3832</v>
      </c>
      <c r="V619" s="18" t="str">
        <f>+Sitio_Publico[[#This Row],[idcoleccion]]&amp;"-"&amp;Sitio_Publico[[#This Row],[id]]</f>
        <v>000-618</v>
      </c>
      <c r="W619" s="18">
        <f>+VLOOKUP(Sitio_Publico[[#This Row],[territorio]],Estructura!$AE$4:$AH$1067,4,0)</f>
        <v>30013104</v>
      </c>
      <c r="X619" s="18" t="str">
        <f>+VLOOKUP(Sitio_Publico[[#This Row],[tema]],Estructura!$G$4:$J$532,4,0)</f>
        <v>T-16</v>
      </c>
      <c r="Y619" s="18" t="str">
        <f>+VLOOKUP(Sitio_Publico[[#This Row],[contenido]],Estructura!$L$4:$O$473,4,0)</f>
        <v>C-8</v>
      </c>
      <c r="Z619" s="18" t="str">
        <f>+VLOOKUP(Sitio_Publico[[#This Row],[Filtro Integrado]],Estructura!$U$4:$W$529,3,0)</f>
        <v>FI-0</v>
      </c>
      <c r="AA619" s="18" t="str">
        <f>+VLOOKUP(Sitio_Publico[[#This Row],[Muestra]],Estructura!$Y$4:$AB$483,4,0)</f>
        <v>M-00080</v>
      </c>
    </row>
    <row r="620" spans="1:27" ht="48" x14ac:dyDescent="0.3">
      <c r="A620" s="16">
        <f t="shared" si="9"/>
        <v>619</v>
      </c>
      <c r="B620" s="47" t="s">
        <v>15118</v>
      </c>
      <c r="C620" s="13" t="s">
        <v>622</v>
      </c>
      <c r="D620" s="13" t="s">
        <v>623</v>
      </c>
      <c r="E620" s="44">
        <v>16102</v>
      </c>
      <c r="F620" s="13" t="s">
        <v>666</v>
      </c>
      <c r="G620" s="23" t="s">
        <v>639</v>
      </c>
      <c r="H620" s="42" t="s">
        <v>458</v>
      </c>
      <c r="I620" s="28" t="s">
        <v>196</v>
      </c>
      <c r="J620" s="12" t="s">
        <v>393</v>
      </c>
      <c r="K620" s="28" t="s">
        <v>667</v>
      </c>
      <c r="L620" s="12" t="s">
        <v>652</v>
      </c>
      <c r="M620" s="12" t="s">
        <v>668</v>
      </c>
      <c r="N620" s="12" t="s">
        <v>629</v>
      </c>
      <c r="O620" s="26" t="s">
        <v>3833</v>
      </c>
      <c r="P620" s="26" t="s">
        <v>3834</v>
      </c>
      <c r="Q620" s="25" t="s">
        <v>646</v>
      </c>
      <c r="R620" s="26" t="s">
        <v>3835</v>
      </c>
      <c r="S620" s="15" t="s">
        <v>3836</v>
      </c>
      <c r="T620" s="52">
        <v>0</v>
      </c>
      <c r="U620" s="22" t="s">
        <v>3837</v>
      </c>
      <c r="V620" s="18" t="str">
        <f>+Sitio_Publico[[#This Row],[idcoleccion]]&amp;"-"&amp;Sitio_Publico[[#This Row],[id]]</f>
        <v>000-619</v>
      </c>
      <c r="W620" s="18">
        <f>+VLOOKUP(Sitio_Publico[[#This Row],[territorio]],Estructura!$AE$4:$AH$1067,4,0)</f>
        <v>30016102</v>
      </c>
      <c r="X620" s="18" t="str">
        <f>+VLOOKUP(Sitio_Publico[[#This Row],[tema]],Estructura!$G$4:$J$532,4,0)</f>
        <v>T-15</v>
      </c>
      <c r="Y620" s="18" t="str">
        <f>+VLOOKUP(Sitio_Publico[[#This Row],[contenido]],Estructura!$L$4:$O$473,4,0)</f>
        <v>C-8</v>
      </c>
      <c r="Z620" s="18" t="str">
        <f>+VLOOKUP(Sitio_Publico[[#This Row],[Filtro Integrado]],Estructura!$U$4:$W$529,3,0)</f>
        <v>FI-0</v>
      </c>
      <c r="AA620" s="18" t="str">
        <f>+VLOOKUP(Sitio_Publico[[#This Row],[Muestra]],Estructura!$Y$4:$AB$483,4,0)</f>
        <v>M-00066</v>
      </c>
    </row>
    <row r="621" spans="1:27" ht="48" x14ac:dyDescent="0.3">
      <c r="A621" s="16">
        <f t="shared" si="9"/>
        <v>620</v>
      </c>
      <c r="B621" s="47" t="s">
        <v>15118</v>
      </c>
      <c r="C621" s="13" t="s">
        <v>622</v>
      </c>
      <c r="D621" s="13" t="s">
        <v>623</v>
      </c>
      <c r="E621" s="44">
        <v>13105</v>
      </c>
      <c r="F621" s="13" t="s">
        <v>688</v>
      </c>
      <c r="G621" s="23" t="s">
        <v>639</v>
      </c>
      <c r="H621" s="42" t="s">
        <v>458</v>
      </c>
      <c r="I621" s="28" t="s">
        <v>301</v>
      </c>
      <c r="J621" s="12" t="s">
        <v>393</v>
      </c>
      <c r="K621" s="28" t="s">
        <v>726</v>
      </c>
      <c r="L621" s="12" t="s">
        <v>652</v>
      </c>
      <c r="M621" s="12" t="s">
        <v>653</v>
      </c>
      <c r="N621" s="12" t="s">
        <v>629</v>
      </c>
      <c r="O621" s="26" t="s">
        <v>3838</v>
      </c>
      <c r="P621" s="26" t="s">
        <v>3839</v>
      </c>
      <c r="Q621" s="25" t="s">
        <v>646</v>
      </c>
      <c r="R621" s="26" t="s">
        <v>3840</v>
      </c>
      <c r="S621" s="15" t="s">
        <v>3841</v>
      </c>
      <c r="T621" s="52">
        <v>0</v>
      </c>
      <c r="U621" s="22" t="s">
        <v>3842</v>
      </c>
      <c r="V621" s="18" t="str">
        <f>+Sitio_Publico[[#This Row],[idcoleccion]]&amp;"-"&amp;Sitio_Publico[[#This Row],[id]]</f>
        <v>000-620</v>
      </c>
      <c r="W621" s="18">
        <f>+VLOOKUP(Sitio_Publico[[#This Row],[territorio]],Estructura!$AE$4:$AH$1067,4,0)</f>
        <v>30013105</v>
      </c>
      <c r="X621" s="18" t="str">
        <f>+VLOOKUP(Sitio_Publico[[#This Row],[tema]],Estructura!$G$4:$J$532,4,0)</f>
        <v>T-17</v>
      </c>
      <c r="Y621" s="18" t="str">
        <f>+VLOOKUP(Sitio_Publico[[#This Row],[contenido]],Estructura!$L$4:$O$473,4,0)</f>
        <v>C-8</v>
      </c>
      <c r="Z621" s="18" t="str">
        <f>+VLOOKUP(Sitio_Publico[[#This Row],[Filtro Integrado]],Estructura!$U$4:$W$529,3,0)</f>
        <v>FI-0</v>
      </c>
      <c r="AA621" s="18" t="str">
        <f>+VLOOKUP(Sitio_Publico[[#This Row],[Muestra]],Estructura!$Y$4:$AB$483,4,0)</f>
        <v>M-00071</v>
      </c>
    </row>
    <row r="622" spans="1:27" ht="48" x14ac:dyDescent="0.3">
      <c r="A622" s="16">
        <f t="shared" si="9"/>
        <v>621</v>
      </c>
      <c r="B622" s="47" t="s">
        <v>15118</v>
      </c>
      <c r="C622" s="13" t="s">
        <v>622</v>
      </c>
      <c r="D622" s="13" t="s">
        <v>623</v>
      </c>
      <c r="E622" s="44">
        <v>7106</v>
      </c>
      <c r="F622" s="13" t="s">
        <v>688</v>
      </c>
      <c r="G622" s="23" t="s">
        <v>639</v>
      </c>
      <c r="H622" s="42" t="s">
        <v>458</v>
      </c>
      <c r="I622" s="28" t="s">
        <v>137</v>
      </c>
      <c r="J622" s="12" t="s">
        <v>393</v>
      </c>
      <c r="K622" s="28" t="s">
        <v>703</v>
      </c>
      <c r="L622" s="12" t="s">
        <v>652</v>
      </c>
      <c r="M622" s="12" t="s">
        <v>704</v>
      </c>
      <c r="N622" s="12" t="s">
        <v>629</v>
      </c>
      <c r="O622" s="26" t="s">
        <v>3843</v>
      </c>
      <c r="P622" s="26" t="s">
        <v>3844</v>
      </c>
      <c r="Q622" s="25" t="s">
        <v>646</v>
      </c>
      <c r="R622" s="26" t="s">
        <v>3845</v>
      </c>
      <c r="S622" s="15" t="s">
        <v>3846</v>
      </c>
      <c r="T622" s="52">
        <v>0</v>
      </c>
      <c r="U622" s="22" t="s">
        <v>3847</v>
      </c>
      <c r="V622" s="18" t="str">
        <f>+Sitio_Publico[[#This Row],[idcoleccion]]&amp;"-"&amp;Sitio_Publico[[#This Row],[id]]</f>
        <v>000-621</v>
      </c>
      <c r="W622" s="18">
        <f>+VLOOKUP(Sitio_Publico[[#This Row],[territorio]],Estructura!$AE$4:$AH$1067,4,0)</f>
        <v>30007106</v>
      </c>
      <c r="X622" s="18" t="str">
        <f>+VLOOKUP(Sitio_Publico[[#This Row],[tema]],Estructura!$G$4:$J$532,4,0)</f>
        <v>T-17</v>
      </c>
      <c r="Y622" s="18" t="str">
        <f>+VLOOKUP(Sitio_Publico[[#This Row],[contenido]],Estructura!$L$4:$O$473,4,0)</f>
        <v>C-8</v>
      </c>
      <c r="Z622" s="18" t="str">
        <f>+VLOOKUP(Sitio_Publico[[#This Row],[Filtro Integrado]],Estructura!$U$4:$W$529,3,0)</f>
        <v>FI-0</v>
      </c>
      <c r="AA622" s="18" t="str">
        <f>+VLOOKUP(Sitio_Publico[[#This Row],[Muestra]],Estructura!$Y$4:$AB$483,4,0)</f>
        <v>M-00069</v>
      </c>
    </row>
    <row r="623" spans="1:27" ht="48" x14ac:dyDescent="0.3">
      <c r="A623" s="16">
        <f t="shared" si="9"/>
        <v>622</v>
      </c>
      <c r="B623" s="47" t="s">
        <v>15118</v>
      </c>
      <c r="C623" s="13" t="s">
        <v>622</v>
      </c>
      <c r="D623" s="13" t="s">
        <v>623</v>
      </c>
      <c r="E623" s="44">
        <v>2302</v>
      </c>
      <c r="F623" s="13" t="s">
        <v>666</v>
      </c>
      <c r="G623" s="23" t="s">
        <v>625</v>
      </c>
      <c r="H623" s="42" t="s">
        <v>458</v>
      </c>
      <c r="I623" s="28" t="s">
        <v>40</v>
      </c>
      <c r="J623" s="12" t="s">
        <v>393</v>
      </c>
      <c r="K623" s="28" t="s">
        <v>745</v>
      </c>
      <c r="L623" s="12" t="s">
        <v>627</v>
      </c>
      <c r="M623" s="12" t="s">
        <v>628</v>
      </c>
      <c r="N623" s="12" t="s">
        <v>629</v>
      </c>
      <c r="O623" s="26" t="s">
        <v>3848</v>
      </c>
      <c r="P623" s="26" t="s">
        <v>3849</v>
      </c>
      <c r="Q623" s="25" t="s">
        <v>646</v>
      </c>
      <c r="R623" s="26" t="s">
        <v>3850</v>
      </c>
      <c r="S623" s="15" t="s">
        <v>3851</v>
      </c>
      <c r="T623" s="52">
        <v>0</v>
      </c>
      <c r="U623" s="22" t="s">
        <v>3852</v>
      </c>
      <c r="V623" s="18" t="str">
        <f>+Sitio_Publico[[#This Row],[idcoleccion]]&amp;"-"&amp;Sitio_Publico[[#This Row],[id]]</f>
        <v>000-622</v>
      </c>
      <c r="W623" s="18">
        <f>+VLOOKUP(Sitio_Publico[[#This Row],[territorio]],Estructura!$AE$4:$AH$1067,4,0)</f>
        <v>30002302</v>
      </c>
      <c r="X623" s="18" t="str">
        <f>+VLOOKUP(Sitio_Publico[[#This Row],[tema]],Estructura!$G$4:$J$532,4,0)</f>
        <v>T-15</v>
      </c>
      <c r="Y623" s="18" t="str">
        <f>+VLOOKUP(Sitio_Publico[[#This Row],[contenido]],Estructura!$L$4:$O$473,4,0)</f>
        <v>C-7</v>
      </c>
      <c r="Z623" s="18" t="str">
        <f>+VLOOKUP(Sitio_Publico[[#This Row],[Filtro Integrado]],Estructura!$U$4:$W$529,3,0)</f>
        <v>FI-0</v>
      </c>
      <c r="AA623" s="18" t="str">
        <f>+VLOOKUP(Sitio_Publico[[#This Row],[Muestra]],Estructura!$Y$4:$AB$483,4,0)</f>
        <v>M-00074</v>
      </c>
    </row>
    <row r="624" spans="1:27" ht="48" x14ac:dyDescent="0.3">
      <c r="A624" s="16">
        <f t="shared" si="9"/>
        <v>623</v>
      </c>
      <c r="B624" s="47" t="s">
        <v>15118</v>
      </c>
      <c r="C624" s="13" t="s">
        <v>622</v>
      </c>
      <c r="D624" s="13" t="s">
        <v>623</v>
      </c>
      <c r="E624" s="44">
        <v>8111</v>
      </c>
      <c r="F624" s="13" t="s">
        <v>624</v>
      </c>
      <c r="G624" s="23" t="s">
        <v>639</v>
      </c>
      <c r="H624" s="42" t="s">
        <v>458</v>
      </c>
      <c r="I624" s="28" t="s">
        <v>172</v>
      </c>
      <c r="J624" s="12" t="s">
        <v>393</v>
      </c>
      <c r="K624" s="28" t="s">
        <v>739</v>
      </c>
      <c r="L624" s="12" t="s">
        <v>652</v>
      </c>
      <c r="M624" s="12" t="s">
        <v>704</v>
      </c>
      <c r="N624" s="12" t="s">
        <v>629</v>
      </c>
      <c r="O624" s="26" t="s">
        <v>3853</v>
      </c>
      <c r="P624" s="26" t="s">
        <v>3854</v>
      </c>
      <c r="Q624" s="25" t="s">
        <v>646</v>
      </c>
      <c r="R624" s="26" t="s">
        <v>3855</v>
      </c>
      <c r="S624" s="15" t="s">
        <v>3856</v>
      </c>
      <c r="T624" s="52">
        <v>0</v>
      </c>
      <c r="U624" s="22" t="s">
        <v>3857</v>
      </c>
      <c r="V624" s="18" t="str">
        <f>+Sitio_Publico[[#This Row],[idcoleccion]]&amp;"-"&amp;Sitio_Publico[[#This Row],[id]]</f>
        <v>000-623</v>
      </c>
      <c r="W624" s="18">
        <f>+VLOOKUP(Sitio_Publico[[#This Row],[territorio]],Estructura!$AE$4:$AH$1067,4,0)</f>
        <v>30008111</v>
      </c>
      <c r="X624" s="18" t="str">
        <f>+VLOOKUP(Sitio_Publico[[#This Row],[tema]],Estructura!$G$4:$J$532,4,0)</f>
        <v>T-13</v>
      </c>
      <c r="Y624" s="18" t="str">
        <f>+VLOOKUP(Sitio_Publico[[#This Row],[contenido]],Estructura!$L$4:$O$473,4,0)</f>
        <v>C-8</v>
      </c>
      <c r="Z624" s="18" t="str">
        <f>+VLOOKUP(Sitio_Publico[[#This Row],[Filtro Integrado]],Estructura!$U$4:$W$529,3,0)</f>
        <v>FI-0</v>
      </c>
      <c r="AA624" s="18" t="str">
        <f>+VLOOKUP(Sitio_Publico[[#This Row],[Muestra]],Estructura!$Y$4:$AB$483,4,0)</f>
        <v>M-00073</v>
      </c>
    </row>
    <row r="625" spans="1:27" ht="48" x14ac:dyDescent="0.3">
      <c r="A625" s="16">
        <f t="shared" si="9"/>
        <v>624</v>
      </c>
      <c r="B625" s="47" t="s">
        <v>15118</v>
      </c>
      <c r="C625" s="13" t="s">
        <v>622</v>
      </c>
      <c r="D625" s="13" t="s">
        <v>623</v>
      </c>
      <c r="E625" s="44">
        <v>16303</v>
      </c>
      <c r="F625" s="13" t="s">
        <v>688</v>
      </c>
      <c r="G625" s="23" t="s">
        <v>639</v>
      </c>
      <c r="H625" s="42" t="s">
        <v>458</v>
      </c>
      <c r="I625" s="28" t="s">
        <v>203</v>
      </c>
      <c r="J625" s="12" t="s">
        <v>393</v>
      </c>
      <c r="K625" s="28" t="s">
        <v>703</v>
      </c>
      <c r="L625" s="12" t="s">
        <v>652</v>
      </c>
      <c r="M625" s="12" t="s">
        <v>704</v>
      </c>
      <c r="N625" s="12" t="s">
        <v>629</v>
      </c>
      <c r="O625" s="26" t="s">
        <v>3858</v>
      </c>
      <c r="P625" s="26" t="s">
        <v>3859</v>
      </c>
      <c r="Q625" s="25" t="s">
        <v>646</v>
      </c>
      <c r="R625" s="26" t="s">
        <v>3860</v>
      </c>
      <c r="S625" s="15" t="s">
        <v>3861</v>
      </c>
      <c r="T625" s="52">
        <v>0</v>
      </c>
      <c r="U625" s="22" t="s">
        <v>3862</v>
      </c>
      <c r="V625" s="18" t="str">
        <f>+Sitio_Publico[[#This Row],[idcoleccion]]&amp;"-"&amp;Sitio_Publico[[#This Row],[id]]</f>
        <v>000-624</v>
      </c>
      <c r="W625" s="18">
        <f>+VLOOKUP(Sitio_Publico[[#This Row],[territorio]],Estructura!$AE$4:$AH$1067,4,0)</f>
        <v>30016303</v>
      </c>
      <c r="X625" s="18" t="str">
        <f>+VLOOKUP(Sitio_Publico[[#This Row],[tema]],Estructura!$G$4:$J$532,4,0)</f>
        <v>T-17</v>
      </c>
      <c r="Y625" s="18" t="str">
        <f>+VLOOKUP(Sitio_Publico[[#This Row],[contenido]],Estructura!$L$4:$O$473,4,0)</f>
        <v>C-8</v>
      </c>
      <c r="Z625" s="18" t="str">
        <f>+VLOOKUP(Sitio_Publico[[#This Row],[Filtro Integrado]],Estructura!$U$4:$W$529,3,0)</f>
        <v>FI-0</v>
      </c>
      <c r="AA625" s="18" t="str">
        <f>+VLOOKUP(Sitio_Publico[[#This Row],[Muestra]],Estructura!$Y$4:$AB$483,4,0)</f>
        <v>M-00069</v>
      </c>
    </row>
    <row r="626" spans="1:27" ht="48" x14ac:dyDescent="0.3">
      <c r="A626" s="16">
        <f t="shared" si="9"/>
        <v>625</v>
      </c>
      <c r="B626" s="47" t="s">
        <v>15118</v>
      </c>
      <c r="C626" s="13" t="s">
        <v>622</v>
      </c>
      <c r="D626" s="13" t="s">
        <v>623</v>
      </c>
      <c r="E626" s="44">
        <v>5702</v>
      </c>
      <c r="F626" s="13" t="s">
        <v>666</v>
      </c>
      <c r="G626" s="23" t="s">
        <v>639</v>
      </c>
      <c r="H626" s="42" t="s">
        <v>458</v>
      </c>
      <c r="I626" s="28" t="s">
        <v>91</v>
      </c>
      <c r="J626" s="12" t="s">
        <v>393</v>
      </c>
      <c r="K626" s="28" t="s">
        <v>888</v>
      </c>
      <c r="L626" s="12" t="s">
        <v>652</v>
      </c>
      <c r="M626" s="12" t="s">
        <v>704</v>
      </c>
      <c r="N626" s="12" t="s">
        <v>629</v>
      </c>
      <c r="O626" s="26" t="s">
        <v>3863</v>
      </c>
      <c r="P626" s="26" t="s">
        <v>3864</v>
      </c>
      <c r="Q626" s="25" t="s">
        <v>646</v>
      </c>
      <c r="R626" s="26" t="s">
        <v>3865</v>
      </c>
      <c r="S626" s="15" t="s">
        <v>3866</v>
      </c>
      <c r="T626" s="52">
        <v>0</v>
      </c>
      <c r="U626" s="22" t="s">
        <v>3867</v>
      </c>
      <c r="V626" s="18" t="str">
        <f>+Sitio_Publico[[#This Row],[idcoleccion]]&amp;"-"&amp;Sitio_Publico[[#This Row],[id]]</f>
        <v>000-625</v>
      </c>
      <c r="W626" s="18">
        <f>+VLOOKUP(Sitio_Publico[[#This Row],[territorio]],Estructura!$AE$4:$AH$1067,4,0)</f>
        <v>30005702</v>
      </c>
      <c r="X626" s="18" t="str">
        <f>+VLOOKUP(Sitio_Publico[[#This Row],[tema]],Estructura!$G$4:$J$532,4,0)</f>
        <v>T-15</v>
      </c>
      <c r="Y626" s="18" t="str">
        <f>+VLOOKUP(Sitio_Publico[[#This Row],[contenido]],Estructura!$L$4:$O$473,4,0)</f>
        <v>C-8</v>
      </c>
      <c r="Z626" s="18" t="str">
        <f>+VLOOKUP(Sitio_Publico[[#This Row],[Filtro Integrado]],Estructura!$U$4:$W$529,3,0)</f>
        <v>FI-0</v>
      </c>
      <c r="AA626" s="18" t="str">
        <f>+VLOOKUP(Sitio_Publico[[#This Row],[Muestra]],Estructura!$Y$4:$AB$483,4,0)</f>
        <v>M-00082</v>
      </c>
    </row>
    <row r="627" spans="1:27" ht="48" x14ac:dyDescent="0.3">
      <c r="A627" s="16">
        <f t="shared" si="9"/>
        <v>626</v>
      </c>
      <c r="B627" s="47" t="s">
        <v>15118</v>
      </c>
      <c r="C627" s="13" t="s">
        <v>622</v>
      </c>
      <c r="D627" s="13" t="s">
        <v>623</v>
      </c>
      <c r="E627" s="44">
        <v>13125</v>
      </c>
      <c r="F627" s="13" t="s">
        <v>666</v>
      </c>
      <c r="G627" s="23" t="s">
        <v>639</v>
      </c>
      <c r="H627" s="42" t="s">
        <v>458</v>
      </c>
      <c r="I627" s="28" t="s">
        <v>321</v>
      </c>
      <c r="J627" s="12" t="s">
        <v>393</v>
      </c>
      <c r="K627" s="28" t="s">
        <v>745</v>
      </c>
      <c r="L627" s="12" t="s">
        <v>652</v>
      </c>
      <c r="M627" s="12" t="s">
        <v>628</v>
      </c>
      <c r="N627" s="12" t="s">
        <v>629</v>
      </c>
      <c r="O627" s="26" t="s">
        <v>3868</v>
      </c>
      <c r="P627" s="26" t="s">
        <v>3869</v>
      </c>
      <c r="Q627" s="25" t="s">
        <v>646</v>
      </c>
      <c r="R627" s="26" t="s">
        <v>3870</v>
      </c>
      <c r="S627" s="15" t="s">
        <v>3871</v>
      </c>
      <c r="T627" s="52">
        <v>0</v>
      </c>
      <c r="U627" s="22" t="s">
        <v>3872</v>
      </c>
      <c r="V627" s="18" t="str">
        <f>+Sitio_Publico[[#This Row],[idcoleccion]]&amp;"-"&amp;Sitio_Publico[[#This Row],[id]]</f>
        <v>000-626</v>
      </c>
      <c r="W627" s="18">
        <f>+VLOOKUP(Sitio_Publico[[#This Row],[territorio]],Estructura!$AE$4:$AH$1067,4,0)</f>
        <v>30013125</v>
      </c>
      <c r="X627" s="18" t="str">
        <f>+VLOOKUP(Sitio_Publico[[#This Row],[tema]],Estructura!$G$4:$J$532,4,0)</f>
        <v>T-15</v>
      </c>
      <c r="Y627" s="18" t="str">
        <f>+VLOOKUP(Sitio_Publico[[#This Row],[contenido]],Estructura!$L$4:$O$473,4,0)</f>
        <v>C-8</v>
      </c>
      <c r="Z627" s="18" t="str">
        <f>+VLOOKUP(Sitio_Publico[[#This Row],[Filtro Integrado]],Estructura!$U$4:$W$529,3,0)</f>
        <v>FI-0</v>
      </c>
      <c r="AA627" s="18" t="str">
        <f>+VLOOKUP(Sitio_Publico[[#This Row],[Muestra]],Estructura!$Y$4:$AB$483,4,0)</f>
        <v>M-00074</v>
      </c>
    </row>
    <row r="628" spans="1:27" ht="48" x14ac:dyDescent="0.3">
      <c r="A628" s="16">
        <f t="shared" si="9"/>
        <v>627</v>
      </c>
      <c r="B628" s="47" t="s">
        <v>15118</v>
      </c>
      <c r="C628" s="13" t="s">
        <v>622</v>
      </c>
      <c r="D628" s="13" t="s">
        <v>623</v>
      </c>
      <c r="E628" s="44">
        <v>13107</v>
      </c>
      <c r="F628" s="13" t="s">
        <v>767</v>
      </c>
      <c r="G628" s="23" t="s">
        <v>639</v>
      </c>
      <c r="H628" s="42" t="s">
        <v>458</v>
      </c>
      <c r="I628" s="28" t="s">
        <v>303</v>
      </c>
      <c r="J628" s="12" t="s">
        <v>393</v>
      </c>
      <c r="K628" s="28" t="s">
        <v>857</v>
      </c>
      <c r="L628" s="12" t="s">
        <v>652</v>
      </c>
      <c r="M628" s="12" t="s">
        <v>704</v>
      </c>
      <c r="N628" s="12" t="s">
        <v>629</v>
      </c>
      <c r="O628" s="26" t="s">
        <v>3873</v>
      </c>
      <c r="P628" s="26" t="s">
        <v>3874</v>
      </c>
      <c r="Q628" s="25" t="s">
        <v>646</v>
      </c>
      <c r="R628" s="26" t="s">
        <v>3875</v>
      </c>
      <c r="S628" s="15" t="s">
        <v>3876</v>
      </c>
      <c r="T628" s="52">
        <v>0</v>
      </c>
      <c r="U628" s="22" t="s">
        <v>3877</v>
      </c>
      <c r="V628" s="18" t="str">
        <f>+Sitio_Publico[[#This Row],[idcoleccion]]&amp;"-"&amp;Sitio_Publico[[#This Row],[id]]</f>
        <v>000-627</v>
      </c>
      <c r="W628" s="18">
        <f>+VLOOKUP(Sitio_Publico[[#This Row],[territorio]],Estructura!$AE$4:$AH$1067,4,0)</f>
        <v>30013107</v>
      </c>
      <c r="X628" s="18" t="str">
        <f>+VLOOKUP(Sitio_Publico[[#This Row],[tema]],Estructura!$G$4:$J$532,4,0)</f>
        <v>T-19</v>
      </c>
      <c r="Y628" s="18" t="str">
        <f>+VLOOKUP(Sitio_Publico[[#This Row],[contenido]],Estructura!$L$4:$O$473,4,0)</f>
        <v>C-8</v>
      </c>
      <c r="Z628" s="18" t="str">
        <f>+VLOOKUP(Sitio_Publico[[#This Row],[Filtro Integrado]],Estructura!$U$4:$W$529,3,0)</f>
        <v>FI-0</v>
      </c>
      <c r="AA628" s="18" t="str">
        <f>+VLOOKUP(Sitio_Publico[[#This Row],[Muestra]],Estructura!$Y$4:$AB$483,4,0)</f>
        <v>M-00081</v>
      </c>
    </row>
    <row r="629" spans="1:27" ht="48" x14ac:dyDescent="0.3">
      <c r="A629" s="16">
        <f t="shared" si="9"/>
        <v>628</v>
      </c>
      <c r="B629" s="47" t="s">
        <v>15118</v>
      </c>
      <c r="C629" s="13" t="s">
        <v>622</v>
      </c>
      <c r="D629" s="13" t="s">
        <v>623</v>
      </c>
      <c r="E629" s="44">
        <v>8205</v>
      </c>
      <c r="F629" s="13" t="s">
        <v>767</v>
      </c>
      <c r="G629" s="23" t="s">
        <v>639</v>
      </c>
      <c r="H629" s="42" t="s">
        <v>458</v>
      </c>
      <c r="I629" s="28" t="s">
        <v>178</v>
      </c>
      <c r="J629" s="12" t="s">
        <v>393</v>
      </c>
      <c r="K629" s="28" t="s">
        <v>768</v>
      </c>
      <c r="L629" s="12" t="s">
        <v>652</v>
      </c>
      <c r="M629" s="12" t="s">
        <v>653</v>
      </c>
      <c r="N629" s="12" t="s">
        <v>629</v>
      </c>
      <c r="O629" s="26" t="s">
        <v>3878</v>
      </c>
      <c r="P629" s="26" t="s">
        <v>3879</v>
      </c>
      <c r="Q629" s="25" t="s">
        <v>646</v>
      </c>
      <c r="R629" s="26" t="s">
        <v>3880</v>
      </c>
      <c r="S629" s="15" t="s">
        <v>3881</v>
      </c>
      <c r="T629" s="52">
        <v>0</v>
      </c>
      <c r="U629" s="22" t="s">
        <v>3882</v>
      </c>
      <c r="V629" s="18" t="str">
        <f>+Sitio_Publico[[#This Row],[idcoleccion]]&amp;"-"&amp;Sitio_Publico[[#This Row],[id]]</f>
        <v>000-628</v>
      </c>
      <c r="W629" s="18">
        <f>+VLOOKUP(Sitio_Publico[[#This Row],[territorio]],Estructura!$AE$4:$AH$1067,4,0)</f>
        <v>30008205</v>
      </c>
      <c r="X629" s="18" t="str">
        <f>+VLOOKUP(Sitio_Publico[[#This Row],[tema]],Estructura!$G$4:$J$532,4,0)</f>
        <v>T-19</v>
      </c>
      <c r="Y629" s="18" t="str">
        <f>+VLOOKUP(Sitio_Publico[[#This Row],[contenido]],Estructura!$L$4:$O$473,4,0)</f>
        <v>C-8</v>
      </c>
      <c r="Z629" s="18" t="str">
        <f>+VLOOKUP(Sitio_Publico[[#This Row],[Filtro Integrado]],Estructura!$U$4:$W$529,3,0)</f>
        <v>FI-0</v>
      </c>
      <c r="AA629" s="18" t="str">
        <f>+VLOOKUP(Sitio_Publico[[#This Row],[Muestra]],Estructura!$Y$4:$AB$483,4,0)</f>
        <v>M-00075</v>
      </c>
    </row>
    <row r="630" spans="1:27" ht="48" x14ac:dyDescent="0.3">
      <c r="A630" s="16">
        <f t="shared" si="9"/>
        <v>629</v>
      </c>
      <c r="B630" s="47" t="s">
        <v>15118</v>
      </c>
      <c r="C630" s="13" t="s">
        <v>622</v>
      </c>
      <c r="D630" s="13" t="s">
        <v>623</v>
      </c>
      <c r="E630" s="44">
        <v>9118</v>
      </c>
      <c r="F630" s="13" t="s">
        <v>688</v>
      </c>
      <c r="G630" s="23" t="s">
        <v>639</v>
      </c>
      <c r="H630" s="42" t="s">
        <v>458</v>
      </c>
      <c r="I630" s="28" t="s">
        <v>233</v>
      </c>
      <c r="J630" s="12" t="s">
        <v>393</v>
      </c>
      <c r="K630" s="28" t="s">
        <v>689</v>
      </c>
      <c r="L630" s="12" t="s">
        <v>652</v>
      </c>
      <c r="M630" s="12" t="s">
        <v>690</v>
      </c>
      <c r="N630" s="12" t="s">
        <v>629</v>
      </c>
      <c r="O630" s="26" t="s">
        <v>3883</v>
      </c>
      <c r="P630" s="26" t="s">
        <v>3884</v>
      </c>
      <c r="Q630" s="25" t="s">
        <v>646</v>
      </c>
      <c r="R630" s="26" t="s">
        <v>3885</v>
      </c>
      <c r="S630" s="15" t="s">
        <v>3886</v>
      </c>
      <c r="T630" s="52">
        <v>0</v>
      </c>
      <c r="U630" s="22" t="s">
        <v>3887</v>
      </c>
      <c r="V630" s="18" t="str">
        <f>+Sitio_Publico[[#This Row],[idcoleccion]]&amp;"-"&amp;Sitio_Publico[[#This Row],[id]]</f>
        <v>000-629</v>
      </c>
      <c r="W630" s="18">
        <f>+VLOOKUP(Sitio_Publico[[#This Row],[territorio]],Estructura!$AE$4:$AH$1067,4,0)</f>
        <v>30009118</v>
      </c>
      <c r="X630" s="18" t="str">
        <f>+VLOOKUP(Sitio_Publico[[#This Row],[tema]],Estructura!$G$4:$J$532,4,0)</f>
        <v>T-17</v>
      </c>
      <c r="Y630" s="18" t="str">
        <f>+VLOOKUP(Sitio_Publico[[#This Row],[contenido]],Estructura!$L$4:$O$473,4,0)</f>
        <v>C-8</v>
      </c>
      <c r="Z630" s="18" t="str">
        <f>+VLOOKUP(Sitio_Publico[[#This Row],[Filtro Integrado]],Estructura!$U$4:$W$529,3,0)</f>
        <v>FI-0</v>
      </c>
      <c r="AA630" s="18" t="str">
        <f>+VLOOKUP(Sitio_Publico[[#This Row],[Muestra]],Estructura!$Y$4:$AB$483,4,0)</f>
        <v>M-00068</v>
      </c>
    </row>
    <row r="631" spans="1:27" ht="48" x14ac:dyDescent="0.3">
      <c r="A631" s="16">
        <f t="shared" si="9"/>
        <v>630</v>
      </c>
      <c r="B631" s="47" t="s">
        <v>15118</v>
      </c>
      <c r="C631" s="13" t="s">
        <v>622</v>
      </c>
      <c r="D631" s="13" t="s">
        <v>623</v>
      </c>
      <c r="E631" s="44">
        <v>5506</v>
      </c>
      <c r="F631" s="13" t="s">
        <v>666</v>
      </c>
      <c r="G631" s="23" t="s">
        <v>625</v>
      </c>
      <c r="H631" s="42" t="s">
        <v>458</v>
      </c>
      <c r="I631" s="28" t="s">
        <v>83</v>
      </c>
      <c r="J631" s="12" t="s">
        <v>393</v>
      </c>
      <c r="K631" s="28" t="s">
        <v>667</v>
      </c>
      <c r="L631" s="12" t="s">
        <v>627</v>
      </c>
      <c r="M631" s="12" t="s">
        <v>668</v>
      </c>
      <c r="N631" s="12" t="s">
        <v>629</v>
      </c>
      <c r="O631" s="26" t="s">
        <v>3888</v>
      </c>
      <c r="P631" s="26" t="s">
        <v>3889</v>
      </c>
      <c r="Q631" s="25" t="s">
        <v>646</v>
      </c>
      <c r="R631" s="26" t="s">
        <v>3890</v>
      </c>
      <c r="S631" s="15" t="s">
        <v>3891</v>
      </c>
      <c r="T631" s="52">
        <v>0</v>
      </c>
      <c r="U631" s="22" t="s">
        <v>3892</v>
      </c>
      <c r="V631" s="18" t="str">
        <f>+Sitio_Publico[[#This Row],[idcoleccion]]&amp;"-"&amp;Sitio_Publico[[#This Row],[id]]</f>
        <v>000-630</v>
      </c>
      <c r="W631" s="18">
        <f>+VLOOKUP(Sitio_Publico[[#This Row],[territorio]],Estructura!$AE$4:$AH$1067,4,0)</f>
        <v>30005506</v>
      </c>
      <c r="X631" s="18" t="str">
        <f>+VLOOKUP(Sitio_Publico[[#This Row],[tema]],Estructura!$G$4:$J$532,4,0)</f>
        <v>T-15</v>
      </c>
      <c r="Y631" s="18" t="str">
        <f>+VLOOKUP(Sitio_Publico[[#This Row],[contenido]],Estructura!$L$4:$O$473,4,0)</f>
        <v>C-7</v>
      </c>
      <c r="Z631" s="18" t="str">
        <f>+VLOOKUP(Sitio_Publico[[#This Row],[Filtro Integrado]],Estructura!$U$4:$W$529,3,0)</f>
        <v>FI-0</v>
      </c>
      <c r="AA631" s="18" t="str">
        <f>+VLOOKUP(Sitio_Publico[[#This Row],[Muestra]],Estructura!$Y$4:$AB$483,4,0)</f>
        <v>M-00066</v>
      </c>
    </row>
    <row r="632" spans="1:27" ht="48" x14ac:dyDescent="0.3">
      <c r="A632" s="16">
        <f t="shared" si="9"/>
        <v>631</v>
      </c>
      <c r="B632" s="47" t="s">
        <v>15118</v>
      </c>
      <c r="C632" s="13" t="s">
        <v>637</v>
      </c>
      <c r="D632" s="13" t="s">
        <v>623</v>
      </c>
      <c r="E632" s="44">
        <v>13</v>
      </c>
      <c r="F632" s="13" t="s">
        <v>1591</v>
      </c>
      <c r="G632" s="23" t="s">
        <v>1394</v>
      </c>
      <c r="H632" s="42" t="s">
        <v>457</v>
      </c>
      <c r="I632" s="28" t="s">
        <v>376</v>
      </c>
      <c r="J632" s="12" t="s">
        <v>393</v>
      </c>
      <c r="K632" s="28" t="s">
        <v>2957</v>
      </c>
      <c r="L632" s="12" t="s">
        <v>641</v>
      </c>
      <c r="M632" s="12" t="s">
        <v>642</v>
      </c>
      <c r="N632" s="12" t="s">
        <v>643</v>
      </c>
      <c r="O632" s="26" t="s">
        <v>3893</v>
      </c>
      <c r="P632" s="26" t="s">
        <v>3894</v>
      </c>
      <c r="Q632" s="25" t="s">
        <v>646</v>
      </c>
      <c r="R632" s="26" t="s">
        <v>3895</v>
      </c>
      <c r="S632" s="15" t="s">
        <v>3896</v>
      </c>
      <c r="T632" s="52">
        <v>0</v>
      </c>
      <c r="U632" s="22" t="s">
        <v>3897</v>
      </c>
      <c r="V632" s="18" t="str">
        <f>+Sitio_Publico[[#This Row],[idcoleccion]]&amp;"-"&amp;Sitio_Publico[[#This Row],[id]]</f>
        <v>000-631</v>
      </c>
      <c r="W632" s="18">
        <f>+VLOOKUP(Sitio_Publico[[#This Row],[territorio]],Estructura!$AE$4:$AH$1067,4,0)</f>
        <v>20000013</v>
      </c>
      <c r="X632" s="18" t="str">
        <f>+VLOOKUP(Sitio_Publico[[#This Row],[tema]],Estructura!$G$4:$J$532,4,0)</f>
        <v>T-24</v>
      </c>
      <c r="Y632" s="18" t="str">
        <f>+VLOOKUP(Sitio_Publico[[#This Row],[contenido]],Estructura!$L$4:$O$473,4,0)</f>
        <v>C-12</v>
      </c>
      <c r="Z632" s="18" t="str">
        <f>+VLOOKUP(Sitio_Publico[[#This Row],[Filtro Integrado]],Estructura!$U$4:$W$529,3,0)</f>
        <v>FI-0</v>
      </c>
      <c r="AA632" s="18" t="str">
        <f>+VLOOKUP(Sitio_Publico[[#This Row],[Muestra]],Estructura!$Y$4:$AB$483,4,0)</f>
        <v>M-000115</v>
      </c>
    </row>
    <row r="633" spans="1:27" ht="40.799999999999997" x14ac:dyDescent="0.3">
      <c r="A633" s="16">
        <f t="shared" si="9"/>
        <v>632</v>
      </c>
      <c r="B633" s="47" t="s">
        <v>15118</v>
      </c>
      <c r="C633" s="13" t="s">
        <v>622</v>
      </c>
      <c r="D633" s="13" t="s">
        <v>623</v>
      </c>
      <c r="E633" s="44">
        <v>6111</v>
      </c>
      <c r="F633" s="13" t="s">
        <v>814</v>
      </c>
      <c r="G633" s="23" t="s">
        <v>710</v>
      </c>
      <c r="H633" s="42" t="s">
        <v>458</v>
      </c>
      <c r="I633" s="28" t="s">
        <v>110</v>
      </c>
      <c r="J633" s="12" t="s">
        <v>393</v>
      </c>
      <c r="K633" s="28" t="s">
        <v>815</v>
      </c>
      <c r="L633" s="12" t="s">
        <v>712</v>
      </c>
      <c r="M633" s="12" t="s">
        <v>713</v>
      </c>
      <c r="N633" s="12" t="s">
        <v>714</v>
      </c>
      <c r="O633" s="26" t="s">
        <v>3898</v>
      </c>
      <c r="P633" s="26" t="s">
        <v>3899</v>
      </c>
      <c r="Q633" s="25" t="s">
        <v>646</v>
      </c>
      <c r="R633" s="26" t="s">
        <v>3900</v>
      </c>
      <c r="S633" s="15" t="s">
        <v>3901</v>
      </c>
      <c r="T633" s="52">
        <v>0</v>
      </c>
      <c r="U633" s="22" t="s">
        <v>3902</v>
      </c>
      <c r="V633" s="18" t="str">
        <f>+Sitio_Publico[[#This Row],[idcoleccion]]&amp;"-"&amp;Sitio_Publico[[#This Row],[id]]</f>
        <v>000-632</v>
      </c>
      <c r="W633" s="18">
        <f>+VLOOKUP(Sitio_Publico[[#This Row],[territorio]],Estructura!$AE$4:$AH$1067,4,0)</f>
        <v>30006111</v>
      </c>
      <c r="X633" s="18" t="str">
        <f>+VLOOKUP(Sitio_Publico[[#This Row],[tema]],Estructura!$G$4:$J$532,4,0)</f>
        <v>T-20</v>
      </c>
      <c r="Y633" s="18" t="str">
        <f>+VLOOKUP(Sitio_Publico[[#This Row],[contenido]],Estructura!$L$4:$O$473,4,0)</f>
        <v>C-9</v>
      </c>
      <c r="Z633" s="18" t="str">
        <f>+VLOOKUP(Sitio_Publico[[#This Row],[Filtro Integrado]],Estructura!$U$4:$W$529,3,0)</f>
        <v>FI-0</v>
      </c>
      <c r="AA633" s="18" t="str">
        <f>+VLOOKUP(Sitio_Publico[[#This Row],[Muestra]],Estructura!$Y$4:$AB$483,4,0)</f>
        <v>M-00079</v>
      </c>
    </row>
    <row r="634" spans="1:27" ht="40.799999999999997" x14ac:dyDescent="0.3">
      <c r="A634" s="16">
        <f t="shared" si="9"/>
        <v>633</v>
      </c>
      <c r="B634" s="47" t="s">
        <v>15118</v>
      </c>
      <c r="C634" s="13" t="s">
        <v>622</v>
      </c>
      <c r="D634" s="13" t="s">
        <v>623</v>
      </c>
      <c r="E634" s="44">
        <v>10201</v>
      </c>
      <c r="F634" s="13" t="s">
        <v>466</v>
      </c>
      <c r="G634" s="23" t="s">
        <v>710</v>
      </c>
      <c r="H634" s="42" t="s">
        <v>458</v>
      </c>
      <c r="I634" s="28" t="s">
        <v>257</v>
      </c>
      <c r="J634" s="12" t="s">
        <v>2802</v>
      </c>
      <c r="K634" s="28" t="s">
        <v>3433</v>
      </c>
      <c r="L634" s="12" t="s">
        <v>712</v>
      </c>
      <c r="M634" s="12" t="s">
        <v>628</v>
      </c>
      <c r="N634" s="12" t="s">
        <v>714</v>
      </c>
      <c r="O634" s="26" t="s">
        <v>3903</v>
      </c>
      <c r="P634" s="26" t="s">
        <v>3904</v>
      </c>
      <c r="Q634" s="25" t="s">
        <v>632</v>
      </c>
      <c r="R634" s="26" t="s">
        <v>3905</v>
      </c>
      <c r="S634" s="15" t="s">
        <v>3906</v>
      </c>
      <c r="T634" s="52">
        <v>0</v>
      </c>
      <c r="U634" s="22" t="s">
        <v>3907</v>
      </c>
      <c r="V634" s="18" t="str">
        <f>+Sitio_Publico[[#This Row],[idcoleccion]]&amp;"-"&amp;Sitio_Publico[[#This Row],[id]]</f>
        <v>000-633</v>
      </c>
      <c r="W634" s="18">
        <f>+VLOOKUP(Sitio_Publico[[#This Row],[territorio]],Estructura!$AE$4:$AH$1067,4,0)</f>
        <v>30010201</v>
      </c>
      <c r="X634" s="18" t="str">
        <f>+VLOOKUP(Sitio_Publico[[#This Row],[tema]],Estructura!$G$4:$J$532,4,0)</f>
        <v>T-18</v>
      </c>
      <c r="Y634" s="18" t="str">
        <f>+VLOOKUP(Sitio_Publico[[#This Row],[contenido]],Estructura!$L$4:$O$473,4,0)</f>
        <v>C-9</v>
      </c>
      <c r="Z634" s="18" t="str">
        <f>+VLOOKUP(Sitio_Publico[[#This Row],[Filtro Integrado]],Estructura!$U$4:$W$529,3,0)</f>
        <v>FI-2</v>
      </c>
      <c r="AA634" s="18" t="str">
        <f>+VLOOKUP(Sitio_Publico[[#This Row],[Muestra]],Estructura!$Y$4:$AB$483,4,0)</f>
        <v>M-000122</v>
      </c>
    </row>
    <row r="635" spans="1:27" ht="48" x14ac:dyDescent="0.3">
      <c r="A635" s="16">
        <f t="shared" si="9"/>
        <v>634</v>
      </c>
      <c r="B635" s="47" t="s">
        <v>15118</v>
      </c>
      <c r="C635" s="13" t="s">
        <v>622</v>
      </c>
      <c r="D635" s="13" t="s">
        <v>623</v>
      </c>
      <c r="E635" s="44">
        <v>13601</v>
      </c>
      <c r="F635" s="13" t="s">
        <v>767</v>
      </c>
      <c r="G635" s="23" t="s">
        <v>625</v>
      </c>
      <c r="H635" s="42" t="s">
        <v>458</v>
      </c>
      <c r="I635" s="28" t="s">
        <v>343</v>
      </c>
      <c r="J635" s="12" t="s">
        <v>393</v>
      </c>
      <c r="K635" s="28" t="s">
        <v>780</v>
      </c>
      <c r="L635" s="12" t="s">
        <v>627</v>
      </c>
      <c r="M635" s="12" t="s">
        <v>781</v>
      </c>
      <c r="N635" s="12" t="s">
        <v>629</v>
      </c>
      <c r="O635" s="26" t="s">
        <v>3908</v>
      </c>
      <c r="P635" s="26" t="s">
        <v>3909</v>
      </c>
      <c r="Q635" s="25" t="s">
        <v>646</v>
      </c>
      <c r="R635" s="26" t="s">
        <v>3910</v>
      </c>
      <c r="S635" s="15" t="s">
        <v>3911</v>
      </c>
      <c r="T635" s="52">
        <v>0</v>
      </c>
      <c r="U635" s="22" t="s">
        <v>3912</v>
      </c>
      <c r="V635" s="18" t="str">
        <f>+Sitio_Publico[[#This Row],[idcoleccion]]&amp;"-"&amp;Sitio_Publico[[#This Row],[id]]</f>
        <v>000-634</v>
      </c>
      <c r="W635" s="18">
        <f>+VLOOKUP(Sitio_Publico[[#This Row],[territorio]],Estructura!$AE$4:$AH$1067,4,0)</f>
        <v>30013601</v>
      </c>
      <c r="X635" s="18" t="str">
        <f>+VLOOKUP(Sitio_Publico[[#This Row],[tema]],Estructura!$G$4:$J$532,4,0)</f>
        <v>T-19</v>
      </c>
      <c r="Y635" s="18" t="str">
        <f>+VLOOKUP(Sitio_Publico[[#This Row],[contenido]],Estructura!$L$4:$O$473,4,0)</f>
        <v>C-7</v>
      </c>
      <c r="Z635" s="18" t="str">
        <f>+VLOOKUP(Sitio_Publico[[#This Row],[Filtro Integrado]],Estructura!$U$4:$W$529,3,0)</f>
        <v>FI-0</v>
      </c>
      <c r="AA635" s="18" t="str">
        <f>+VLOOKUP(Sitio_Publico[[#This Row],[Muestra]],Estructura!$Y$4:$AB$483,4,0)</f>
        <v>M-00076</v>
      </c>
    </row>
    <row r="636" spans="1:27" ht="48" x14ac:dyDescent="0.3">
      <c r="A636" s="16">
        <f t="shared" si="9"/>
        <v>635</v>
      </c>
      <c r="B636" s="47" t="s">
        <v>15118</v>
      </c>
      <c r="C636" s="13" t="s">
        <v>622</v>
      </c>
      <c r="D636" s="13" t="s">
        <v>623</v>
      </c>
      <c r="E636" s="44">
        <v>6112</v>
      </c>
      <c r="F636" s="13" t="s">
        <v>624</v>
      </c>
      <c r="G636" s="23" t="s">
        <v>639</v>
      </c>
      <c r="H636" s="42" t="s">
        <v>458</v>
      </c>
      <c r="I636" s="28" t="s">
        <v>111</v>
      </c>
      <c r="J636" s="12" t="s">
        <v>393</v>
      </c>
      <c r="K636" s="28" t="s">
        <v>651</v>
      </c>
      <c r="L636" s="12" t="s">
        <v>652</v>
      </c>
      <c r="M636" s="12" t="s">
        <v>653</v>
      </c>
      <c r="N636" s="12" t="s">
        <v>629</v>
      </c>
      <c r="O636" s="26" t="s">
        <v>3913</v>
      </c>
      <c r="P636" s="26" t="s">
        <v>3914</v>
      </c>
      <c r="Q636" s="25" t="s">
        <v>646</v>
      </c>
      <c r="R636" s="26" t="s">
        <v>3915</v>
      </c>
      <c r="S636" s="15" t="s">
        <v>3916</v>
      </c>
      <c r="T636" s="52">
        <v>0</v>
      </c>
      <c r="U636" s="22" t="s">
        <v>3917</v>
      </c>
      <c r="V636" s="18" t="str">
        <f>+Sitio_Publico[[#This Row],[idcoleccion]]&amp;"-"&amp;Sitio_Publico[[#This Row],[id]]</f>
        <v>000-635</v>
      </c>
      <c r="W636" s="18">
        <f>+VLOOKUP(Sitio_Publico[[#This Row],[territorio]],Estructura!$AE$4:$AH$1067,4,0)</f>
        <v>30006112</v>
      </c>
      <c r="X636" s="18" t="str">
        <f>+VLOOKUP(Sitio_Publico[[#This Row],[tema]],Estructura!$G$4:$J$532,4,0)</f>
        <v>T-13</v>
      </c>
      <c r="Y636" s="18" t="str">
        <f>+VLOOKUP(Sitio_Publico[[#This Row],[contenido]],Estructura!$L$4:$O$473,4,0)</f>
        <v>C-8</v>
      </c>
      <c r="Z636" s="18" t="str">
        <f>+VLOOKUP(Sitio_Publico[[#This Row],[Filtro Integrado]],Estructura!$U$4:$W$529,3,0)</f>
        <v>FI-0</v>
      </c>
      <c r="AA636" s="18" t="str">
        <f>+VLOOKUP(Sitio_Publico[[#This Row],[Muestra]],Estructura!$Y$4:$AB$483,4,0)</f>
        <v>M-00065</v>
      </c>
    </row>
    <row r="637" spans="1:27" ht="48" x14ac:dyDescent="0.3">
      <c r="A637" s="16">
        <f t="shared" si="9"/>
        <v>636</v>
      </c>
      <c r="B637" s="47" t="s">
        <v>15118</v>
      </c>
      <c r="C637" s="13" t="s">
        <v>622</v>
      </c>
      <c r="D637" s="13" t="s">
        <v>623</v>
      </c>
      <c r="E637" s="44">
        <v>6203</v>
      </c>
      <c r="F637" s="13" t="s">
        <v>767</v>
      </c>
      <c r="G637" s="23" t="s">
        <v>639</v>
      </c>
      <c r="H637" s="42" t="s">
        <v>458</v>
      </c>
      <c r="I637" s="28" t="s">
        <v>119</v>
      </c>
      <c r="J637" s="12" t="s">
        <v>393</v>
      </c>
      <c r="K637" s="28" t="s">
        <v>857</v>
      </c>
      <c r="L637" s="12" t="s">
        <v>652</v>
      </c>
      <c r="M637" s="12" t="s">
        <v>704</v>
      </c>
      <c r="N637" s="12" t="s">
        <v>629</v>
      </c>
      <c r="O637" s="26" t="s">
        <v>3918</v>
      </c>
      <c r="P637" s="26" t="s">
        <v>3919</v>
      </c>
      <c r="Q637" s="25" t="s">
        <v>646</v>
      </c>
      <c r="R637" s="26" t="s">
        <v>3920</v>
      </c>
      <c r="S637" s="15" t="s">
        <v>3921</v>
      </c>
      <c r="T637" s="52">
        <v>0</v>
      </c>
      <c r="U637" s="22" t="s">
        <v>3922</v>
      </c>
      <c r="V637" s="18" t="str">
        <f>+Sitio_Publico[[#This Row],[idcoleccion]]&amp;"-"&amp;Sitio_Publico[[#This Row],[id]]</f>
        <v>000-636</v>
      </c>
      <c r="W637" s="18">
        <f>+VLOOKUP(Sitio_Publico[[#This Row],[territorio]],Estructura!$AE$4:$AH$1067,4,0)</f>
        <v>30006203</v>
      </c>
      <c r="X637" s="18" t="str">
        <f>+VLOOKUP(Sitio_Publico[[#This Row],[tema]],Estructura!$G$4:$J$532,4,0)</f>
        <v>T-19</v>
      </c>
      <c r="Y637" s="18" t="str">
        <f>+VLOOKUP(Sitio_Publico[[#This Row],[contenido]],Estructura!$L$4:$O$473,4,0)</f>
        <v>C-8</v>
      </c>
      <c r="Z637" s="18" t="str">
        <f>+VLOOKUP(Sitio_Publico[[#This Row],[Filtro Integrado]],Estructura!$U$4:$W$529,3,0)</f>
        <v>FI-0</v>
      </c>
      <c r="AA637" s="18" t="str">
        <f>+VLOOKUP(Sitio_Publico[[#This Row],[Muestra]],Estructura!$Y$4:$AB$483,4,0)</f>
        <v>M-00081</v>
      </c>
    </row>
    <row r="638" spans="1:27" ht="48" x14ac:dyDescent="0.3">
      <c r="A638" s="16">
        <f t="shared" si="9"/>
        <v>637</v>
      </c>
      <c r="B638" s="47" t="s">
        <v>15118</v>
      </c>
      <c r="C638" s="13" t="s">
        <v>622</v>
      </c>
      <c r="D638" s="13" t="s">
        <v>623</v>
      </c>
      <c r="E638" s="44">
        <v>13117</v>
      </c>
      <c r="F638" s="13" t="s">
        <v>688</v>
      </c>
      <c r="G638" s="23" t="s">
        <v>639</v>
      </c>
      <c r="H638" s="42" t="s">
        <v>458</v>
      </c>
      <c r="I638" s="28" t="s">
        <v>313</v>
      </c>
      <c r="J638" s="12" t="s">
        <v>393</v>
      </c>
      <c r="K638" s="28" t="s">
        <v>726</v>
      </c>
      <c r="L638" s="12" t="s">
        <v>652</v>
      </c>
      <c r="M638" s="12" t="s">
        <v>653</v>
      </c>
      <c r="N638" s="12" t="s">
        <v>629</v>
      </c>
      <c r="O638" s="26" t="s">
        <v>3923</v>
      </c>
      <c r="P638" s="26" t="s">
        <v>3924</v>
      </c>
      <c r="Q638" s="25" t="s">
        <v>646</v>
      </c>
      <c r="R638" s="26" t="s">
        <v>3925</v>
      </c>
      <c r="S638" s="15" t="s">
        <v>3926</v>
      </c>
      <c r="T638" s="52">
        <v>0</v>
      </c>
      <c r="U638" s="22" t="s">
        <v>3927</v>
      </c>
      <c r="V638" s="18" t="str">
        <f>+Sitio_Publico[[#This Row],[idcoleccion]]&amp;"-"&amp;Sitio_Publico[[#This Row],[id]]</f>
        <v>000-637</v>
      </c>
      <c r="W638" s="18">
        <f>+VLOOKUP(Sitio_Publico[[#This Row],[territorio]],Estructura!$AE$4:$AH$1067,4,0)</f>
        <v>30013117</v>
      </c>
      <c r="X638" s="18" t="str">
        <f>+VLOOKUP(Sitio_Publico[[#This Row],[tema]],Estructura!$G$4:$J$532,4,0)</f>
        <v>T-17</v>
      </c>
      <c r="Y638" s="18" t="str">
        <f>+VLOOKUP(Sitio_Publico[[#This Row],[contenido]],Estructura!$L$4:$O$473,4,0)</f>
        <v>C-8</v>
      </c>
      <c r="Z638" s="18" t="str">
        <f>+VLOOKUP(Sitio_Publico[[#This Row],[Filtro Integrado]],Estructura!$U$4:$W$529,3,0)</f>
        <v>FI-0</v>
      </c>
      <c r="AA638" s="18" t="str">
        <f>+VLOOKUP(Sitio_Publico[[#This Row],[Muestra]],Estructura!$Y$4:$AB$483,4,0)</f>
        <v>M-00071</v>
      </c>
    </row>
    <row r="639" spans="1:27" ht="48" x14ac:dyDescent="0.3">
      <c r="A639" s="16">
        <f t="shared" si="9"/>
        <v>638</v>
      </c>
      <c r="B639" s="47" t="s">
        <v>15118</v>
      </c>
      <c r="C639" s="13" t="s">
        <v>622</v>
      </c>
      <c r="D639" s="13" t="s">
        <v>623</v>
      </c>
      <c r="E639" s="44">
        <v>13117</v>
      </c>
      <c r="F639" s="13" t="s">
        <v>681</v>
      </c>
      <c r="G639" s="23" t="s">
        <v>639</v>
      </c>
      <c r="H639" s="42" t="s">
        <v>458</v>
      </c>
      <c r="I639" s="28" t="s">
        <v>313</v>
      </c>
      <c r="J639" s="12" t="s">
        <v>393</v>
      </c>
      <c r="K639" s="28" t="s">
        <v>841</v>
      </c>
      <c r="L639" s="12" t="s">
        <v>652</v>
      </c>
      <c r="M639" s="12" t="s">
        <v>704</v>
      </c>
      <c r="N639" s="12" t="s">
        <v>629</v>
      </c>
      <c r="O639" s="26" t="s">
        <v>3928</v>
      </c>
      <c r="P639" s="26" t="s">
        <v>3929</v>
      </c>
      <c r="Q639" s="25" t="s">
        <v>646</v>
      </c>
      <c r="R639" s="26" t="s">
        <v>3930</v>
      </c>
      <c r="S639" s="15" t="s">
        <v>3931</v>
      </c>
      <c r="T639" s="52">
        <v>0</v>
      </c>
      <c r="U639" s="22" t="s">
        <v>3932</v>
      </c>
      <c r="V639" s="18" t="str">
        <f>+Sitio_Publico[[#This Row],[idcoleccion]]&amp;"-"&amp;Sitio_Publico[[#This Row],[id]]</f>
        <v>000-638</v>
      </c>
      <c r="W639" s="18">
        <f>+VLOOKUP(Sitio_Publico[[#This Row],[territorio]],Estructura!$AE$4:$AH$1067,4,0)</f>
        <v>30013117</v>
      </c>
      <c r="X639" s="18" t="str">
        <f>+VLOOKUP(Sitio_Publico[[#This Row],[tema]],Estructura!$G$4:$J$532,4,0)</f>
        <v>T-16</v>
      </c>
      <c r="Y639" s="18" t="str">
        <f>+VLOOKUP(Sitio_Publico[[#This Row],[contenido]],Estructura!$L$4:$O$473,4,0)</f>
        <v>C-8</v>
      </c>
      <c r="Z639" s="18" t="str">
        <f>+VLOOKUP(Sitio_Publico[[#This Row],[Filtro Integrado]],Estructura!$U$4:$W$529,3,0)</f>
        <v>FI-0</v>
      </c>
      <c r="AA639" s="18" t="str">
        <f>+VLOOKUP(Sitio_Publico[[#This Row],[Muestra]],Estructura!$Y$4:$AB$483,4,0)</f>
        <v>M-00080</v>
      </c>
    </row>
    <row r="640" spans="1:27" ht="48" x14ac:dyDescent="0.3">
      <c r="A640" s="16">
        <f t="shared" si="9"/>
        <v>639</v>
      </c>
      <c r="B640" s="47" t="s">
        <v>15118</v>
      </c>
      <c r="C640" s="13" t="s">
        <v>622</v>
      </c>
      <c r="D640" s="13" t="s">
        <v>623</v>
      </c>
      <c r="E640" s="44">
        <v>14203</v>
      </c>
      <c r="F640" s="13" t="s">
        <v>666</v>
      </c>
      <c r="G640" s="23" t="s">
        <v>625</v>
      </c>
      <c r="H640" s="42" t="s">
        <v>458</v>
      </c>
      <c r="I640" s="28" t="s">
        <v>357</v>
      </c>
      <c r="J640" s="12" t="s">
        <v>393</v>
      </c>
      <c r="K640" s="28" t="s">
        <v>745</v>
      </c>
      <c r="L640" s="12" t="s">
        <v>627</v>
      </c>
      <c r="M640" s="12" t="s">
        <v>628</v>
      </c>
      <c r="N640" s="12" t="s">
        <v>629</v>
      </c>
      <c r="O640" s="26" t="s">
        <v>3933</v>
      </c>
      <c r="P640" s="26" t="s">
        <v>3934</v>
      </c>
      <c r="Q640" s="25" t="s">
        <v>646</v>
      </c>
      <c r="R640" s="26" t="s">
        <v>3935</v>
      </c>
      <c r="S640" s="15" t="s">
        <v>3936</v>
      </c>
      <c r="T640" s="52">
        <v>0</v>
      </c>
      <c r="U640" s="22" t="s">
        <v>3937</v>
      </c>
      <c r="V640" s="18" t="str">
        <f>+Sitio_Publico[[#This Row],[idcoleccion]]&amp;"-"&amp;Sitio_Publico[[#This Row],[id]]</f>
        <v>000-639</v>
      </c>
      <c r="W640" s="18">
        <f>+VLOOKUP(Sitio_Publico[[#This Row],[territorio]],Estructura!$AE$4:$AH$1067,4,0)</f>
        <v>30014203</v>
      </c>
      <c r="X640" s="18" t="str">
        <f>+VLOOKUP(Sitio_Publico[[#This Row],[tema]],Estructura!$G$4:$J$532,4,0)</f>
        <v>T-15</v>
      </c>
      <c r="Y640" s="18" t="str">
        <f>+VLOOKUP(Sitio_Publico[[#This Row],[contenido]],Estructura!$L$4:$O$473,4,0)</f>
        <v>C-7</v>
      </c>
      <c r="Z640" s="18" t="str">
        <f>+VLOOKUP(Sitio_Publico[[#This Row],[Filtro Integrado]],Estructura!$U$4:$W$529,3,0)</f>
        <v>FI-0</v>
      </c>
      <c r="AA640" s="18" t="str">
        <f>+VLOOKUP(Sitio_Publico[[#This Row],[Muestra]],Estructura!$Y$4:$AB$483,4,0)</f>
        <v>M-00074</v>
      </c>
    </row>
    <row r="641" spans="1:27" ht="40.799999999999997" x14ac:dyDescent="0.3">
      <c r="A641" s="16">
        <f t="shared" si="9"/>
        <v>640</v>
      </c>
      <c r="B641" s="47" t="s">
        <v>15118</v>
      </c>
      <c r="C641" s="13" t="s">
        <v>622</v>
      </c>
      <c r="D641" s="13" t="s">
        <v>623</v>
      </c>
      <c r="E641" s="44">
        <v>13109</v>
      </c>
      <c r="F641" s="13" t="s">
        <v>466</v>
      </c>
      <c r="G641" s="23" t="s">
        <v>710</v>
      </c>
      <c r="H641" s="42" t="s">
        <v>458</v>
      </c>
      <c r="I641" s="28" t="s">
        <v>305</v>
      </c>
      <c r="J641" s="12" t="s">
        <v>393</v>
      </c>
      <c r="K641" s="28" t="s">
        <v>711</v>
      </c>
      <c r="L641" s="12" t="s">
        <v>712</v>
      </c>
      <c r="M641" s="12" t="s">
        <v>713</v>
      </c>
      <c r="N641" s="12" t="s">
        <v>714</v>
      </c>
      <c r="O641" s="26" t="s">
        <v>3938</v>
      </c>
      <c r="P641" s="26" t="s">
        <v>3939</v>
      </c>
      <c r="Q641" s="25" t="s">
        <v>646</v>
      </c>
      <c r="R641" s="26" t="s">
        <v>3940</v>
      </c>
      <c r="S641" s="15" t="s">
        <v>3941</v>
      </c>
      <c r="T641" s="52">
        <v>0</v>
      </c>
      <c r="U641" s="22" t="s">
        <v>3942</v>
      </c>
      <c r="V641" s="18" t="str">
        <f>+Sitio_Publico[[#This Row],[idcoleccion]]&amp;"-"&amp;Sitio_Publico[[#This Row],[id]]</f>
        <v>000-640</v>
      </c>
      <c r="W641" s="18">
        <f>+VLOOKUP(Sitio_Publico[[#This Row],[territorio]],Estructura!$AE$4:$AH$1067,4,0)</f>
        <v>30013109</v>
      </c>
      <c r="X641" s="18" t="str">
        <f>+VLOOKUP(Sitio_Publico[[#This Row],[tema]],Estructura!$G$4:$J$532,4,0)</f>
        <v>T-18</v>
      </c>
      <c r="Y641" s="18" t="str">
        <f>+VLOOKUP(Sitio_Publico[[#This Row],[contenido]],Estructura!$L$4:$O$473,4,0)</f>
        <v>C-9</v>
      </c>
      <c r="Z641" s="18" t="str">
        <f>+VLOOKUP(Sitio_Publico[[#This Row],[Filtro Integrado]],Estructura!$U$4:$W$529,3,0)</f>
        <v>FI-0</v>
      </c>
      <c r="AA641" s="18" t="str">
        <f>+VLOOKUP(Sitio_Publico[[#This Row],[Muestra]],Estructura!$Y$4:$AB$483,4,0)</f>
        <v>M-00070</v>
      </c>
    </row>
    <row r="642" spans="1:27" ht="48" x14ac:dyDescent="0.3">
      <c r="A642" s="16">
        <f t="shared" si="9"/>
        <v>641</v>
      </c>
      <c r="B642" s="47" t="s">
        <v>15118</v>
      </c>
      <c r="C642" s="13" t="s">
        <v>622</v>
      </c>
      <c r="D642" s="13" t="s">
        <v>623</v>
      </c>
      <c r="E642" s="44">
        <v>8313</v>
      </c>
      <c r="F642" s="13" t="s">
        <v>624</v>
      </c>
      <c r="G642" s="23" t="s">
        <v>639</v>
      </c>
      <c r="H642" s="42" t="s">
        <v>458</v>
      </c>
      <c r="I642" s="28" t="s">
        <v>193</v>
      </c>
      <c r="J642" s="12" t="s">
        <v>393</v>
      </c>
      <c r="K642" s="28" t="s">
        <v>739</v>
      </c>
      <c r="L642" s="12" t="s">
        <v>652</v>
      </c>
      <c r="M642" s="12" t="s">
        <v>704</v>
      </c>
      <c r="N642" s="12" t="s">
        <v>629</v>
      </c>
      <c r="O642" s="26" t="s">
        <v>3943</v>
      </c>
      <c r="P642" s="26" t="s">
        <v>3944</v>
      </c>
      <c r="Q642" s="25" t="s">
        <v>646</v>
      </c>
      <c r="R642" s="26" t="s">
        <v>3945</v>
      </c>
      <c r="S642" s="15" t="s">
        <v>3946</v>
      </c>
      <c r="T642" s="52">
        <v>0</v>
      </c>
      <c r="U642" s="22" t="s">
        <v>3947</v>
      </c>
      <c r="V642" s="18" t="str">
        <f>+Sitio_Publico[[#This Row],[idcoleccion]]&amp;"-"&amp;Sitio_Publico[[#This Row],[id]]</f>
        <v>000-641</v>
      </c>
      <c r="W642" s="18">
        <f>+VLOOKUP(Sitio_Publico[[#This Row],[territorio]],Estructura!$AE$4:$AH$1067,4,0)</f>
        <v>30008313</v>
      </c>
      <c r="X642" s="18" t="str">
        <f>+VLOOKUP(Sitio_Publico[[#This Row],[tema]],Estructura!$G$4:$J$532,4,0)</f>
        <v>T-13</v>
      </c>
      <c r="Y642" s="18" t="str">
        <f>+VLOOKUP(Sitio_Publico[[#This Row],[contenido]],Estructura!$L$4:$O$473,4,0)</f>
        <v>C-8</v>
      </c>
      <c r="Z642" s="18" t="str">
        <f>+VLOOKUP(Sitio_Publico[[#This Row],[Filtro Integrado]],Estructura!$U$4:$W$529,3,0)</f>
        <v>FI-0</v>
      </c>
      <c r="AA642" s="18" t="str">
        <f>+VLOOKUP(Sitio_Publico[[#This Row],[Muestra]],Estructura!$Y$4:$AB$483,4,0)</f>
        <v>M-00073</v>
      </c>
    </row>
    <row r="643" spans="1:27" ht="40.799999999999997" x14ac:dyDescent="0.3">
      <c r="A643" s="16">
        <f t="shared" ref="A643:A706" si="10">+ROW()-1</f>
        <v>642</v>
      </c>
      <c r="B643" s="47" t="s">
        <v>15118</v>
      </c>
      <c r="C643" s="13" t="s">
        <v>622</v>
      </c>
      <c r="D643" s="13" t="s">
        <v>623</v>
      </c>
      <c r="E643" s="44">
        <v>10104</v>
      </c>
      <c r="F643" s="13" t="s">
        <v>814</v>
      </c>
      <c r="G643" s="23" t="s">
        <v>710</v>
      </c>
      <c r="H643" s="42" t="s">
        <v>458</v>
      </c>
      <c r="I643" s="28" t="s">
        <v>251</v>
      </c>
      <c r="J643" s="12" t="s">
        <v>393</v>
      </c>
      <c r="K643" s="28" t="s">
        <v>815</v>
      </c>
      <c r="L643" s="12" t="s">
        <v>712</v>
      </c>
      <c r="M643" s="12" t="s">
        <v>713</v>
      </c>
      <c r="N643" s="12" t="s">
        <v>714</v>
      </c>
      <c r="O643" s="26" t="s">
        <v>3948</v>
      </c>
      <c r="P643" s="26" t="s">
        <v>3949</v>
      </c>
      <c r="Q643" s="25" t="s">
        <v>646</v>
      </c>
      <c r="R643" s="26" t="s">
        <v>3950</v>
      </c>
      <c r="S643" s="15" t="s">
        <v>3951</v>
      </c>
      <c r="T643" s="52">
        <v>0</v>
      </c>
      <c r="U643" s="22" t="s">
        <v>3952</v>
      </c>
      <c r="V643" s="18" t="str">
        <f>+Sitio_Publico[[#This Row],[idcoleccion]]&amp;"-"&amp;Sitio_Publico[[#This Row],[id]]</f>
        <v>000-642</v>
      </c>
      <c r="W643" s="18">
        <f>+VLOOKUP(Sitio_Publico[[#This Row],[territorio]],Estructura!$AE$4:$AH$1067,4,0)</f>
        <v>30010104</v>
      </c>
      <c r="X643" s="18" t="str">
        <f>+VLOOKUP(Sitio_Publico[[#This Row],[tema]],Estructura!$G$4:$J$532,4,0)</f>
        <v>T-20</v>
      </c>
      <c r="Y643" s="18" t="str">
        <f>+VLOOKUP(Sitio_Publico[[#This Row],[contenido]],Estructura!$L$4:$O$473,4,0)</f>
        <v>C-9</v>
      </c>
      <c r="Z643" s="18" t="str">
        <f>+VLOOKUP(Sitio_Publico[[#This Row],[Filtro Integrado]],Estructura!$U$4:$W$529,3,0)</f>
        <v>FI-0</v>
      </c>
      <c r="AA643" s="18" t="str">
        <f>+VLOOKUP(Sitio_Publico[[#This Row],[Muestra]],Estructura!$Y$4:$AB$483,4,0)</f>
        <v>M-00079</v>
      </c>
    </row>
    <row r="644" spans="1:27" ht="48" x14ac:dyDescent="0.3">
      <c r="A644" s="16">
        <f t="shared" si="10"/>
        <v>643</v>
      </c>
      <c r="B644" s="47" t="s">
        <v>15118</v>
      </c>
      <c r="C644" s="13" t="s">
        <v>622</v>
      </c>
      <c r="D644" s="13" t="s">
        <v>623</v>
      </c>
      <c r="E644" s="44">
        <v>7407</v>
      </c>
      <c r="F644" s="13" t="s">
        <v>681</v>
      </c>
      <c r="G644" s="23" t="s">
        <v>639</v>
      </c>
      <c r="H644" s="42" t="s">
        <v>458</v>
      </c>
      <c r="I644" s="28" t="s">
        <v>160</v>
      </c>
      <c r="J644" s="12" t="s">
        <v>393</v>
      </c>
      <c r="K644" s="28" t="s">
        <v>841</v>
      </c>
      <c r="L644" s="12" t="s">
        <v>652</v>
      </c>
      <c r="M644" s="12" t="s">
        <v>704</v>
      </c>
      <c r="N644" s="12" t="s">
        <v>629</v>
      </c>
      <c r="O644" s="26" t="s">
        <v>3953</v>
      </c>
      <c r="P644" s="26" t="s">
        <v>3954</v>
      </c>
      <c r="Q644" s="25" t="s">
        <v>646</v>
      </c>
      <c r="R644" s="26" t="s">
        <v>3955</v>
      </c>
      <c r="S644" s="15" t="s">
        <v>3956</v>
      </c>
      <c r="T644" s="52">
        <v>0</v>
      </c>
      <c r="U644" s="22" t="s">
        <v>3957</v>
      </c>
      <c r="V644" s="18" t="str">
        <f>+Sitio_Publico[[#This Row],[idcoleccion]]&amp;"-"&amp;Sitio_Publico[[#This Row],[id]]</f>
        <v>000-643</v>
      </c>
      <c r="W644" s="18">
        <f>+VLOOKUP(Sitio_Publico[[#This Row],[territorio]],Estructura!$AE$4:$AH$1067,4,0)</f>
        <v>30007407</v>
      </c>
      <c r="X644" s="18" t="str">
        <f>+VLOOKUP(Sitio_Publico[[#This Row],[tema]],Estructura!$G$4:$J$532,4,0)</f>
        <v>T-16</v>
      </c>
      <c r="Y644" s="18" t="str">
        <f>+VLOOKUP(Sitio_Publico[[#This Row],[contenido]],Estructura!$L$4:$O$473,4,0)</f>
        <v>C-8</v>
      </c>
      <c r="Z644" s="18" t="str">
        <f>+VLOOKUP(Sitio_Publico[[#This Row],[Filtro Integrado]],Estructura!$U$4:$W$529,3,0)</f>
        <v>FI-0</v>
      </c>
      <c r="AA644" s="18" t="str">
        <f>+VLOOKUP(Sitio_Publico[[#This Row],[Muestra]],Estructura!$Y$4:$AB$483,4,0)</f>
        <v>M-00080</v>
      </c>
    </row>
    <row r="645" spans="1:27" ht="48" x14ac:dyDescent="0.3">
      <c r="A645" s="16">
        <f t="shared" si="10"/>
        <v>644</v>
      </c>
      <c r="B645" s="47" t="s">
        <v>15118</v>
      </c>
      <c r="C645" s="13" t="s">
        <v>622</v>
      </c>
      <c r="D645" s="13" t="s">
        <v>623</v>
      </c>
      <c r="E645" s="44">
        <v>16305</v>
      </c>
      <c r="F645" s="13" t="s">
        <v>666</v>
      </c>
      <c r="G645" s="23" t="s">
        <v>639</v>
      </c>
      <c r="H645" s="42" t="s">
        <v>458</v>
      </c>
      <c r="I645" s="28" t="s">
        <v>213</v>
      </c>
      <c r="J645" s="12" t="s">
        <v>393</v>
      </c>
      <c r="K645" s="28" t="s">
        <v>888</v>
      </c>
      <c r="L645" s="12" t="s">
        <v>652</v>
      </c>
      <c r="M645" s="12" t="s">
        <v>704</v>
      </c>
      <c r="N645" s="12" t="s">
        <v>629</v>
      </c>
      <c r="O645" s="26" t="s">
        <v>3958</v>
      </c>
      <c r="P645" s="26" t="s">
        <v>3959</v>
      </c>
      <c r="Q645" s="25" t="s">
        <v>646</v>
      </c>
      <c r="R645" s="26" t="s">
        <v>3960</v>
      </c>
      <c r="S645" s="15" t="s">
        <v>3961</v>
      </c>
      <c r="T645" s="52">
        <v>0</v>
      </c>
      <c r="U645" s="22" t="s">
        <v>3962</v>
      </c>
      <c r="V645" s="18" t="str">
        <f>+Sitio_Publico[[#This Row],[idcoleccion]]&amp;"-"&amp;Sitio_Publico[[#This Row],[id]]</f>
        <v>000-644</v>
      </c>
      <c r="W645" s="18">
        <f>+VLOOKUP(Sitio_Publico[[#This Row],[territorio]],Estructura!$AE$4:$AH$1067,4,0)</f>
        <v>30016305</v>
      </c>
      <c r="X645" s="18" t="str">
        <f>+VLOOKUP(Sitio_Publico[[#This Row],[tema]],Estructura!$G$4:$J$532,4,0)</f>
        <v>T-15</v>
      </c>
      <c r="Y645" s="18" t="str">
        <f>+VLOOKUP(Sitio_Publico[[#This Row],[contenido]],Estructura!$L$4:$O$473,4,0)</f>
        <v>C-8</v>
      </c>
      <c r="Z645" s="18" t="str">
        <f>+VLOOKUP(Sitio_Publico[[#This Row],[Filtro Integrado]],Estructura!$U$4:$W$529,3,0)</f>
        <v>FI-0</v>
      </c>
      <c r="AA645" s="18" t="str">
        <f>+VLOOKUP(Sitio_Publico[[#This Row],[Muestra]],Estructura!$Y$4:$AB$483,4,0)</f>
        <v>M-00082</v>
      </c>
    </row>
    <row r="646" spans="1:27" ht="48" x14ac:dyDescent="0.3">
      <c r="A646" s="16">
        <f t="shared" si="10"/>
        <v>645</v>
      </c>
      <c r="B646" s="47" t="s">
        <v>15118</v>
      </c>
      <c r="C646" s="13" t="s">
        <v>622</v>
      </c>
      <c r="D646" s="13" t="s">
        <v>623</v>
      </c>
      <c r="E646" s="44">
        <v>6110</v>
      </c>
      <c r="F646" s="13" t="s">
        <v>688</v>
      </c>
      <c r="G646" s="23" t="s">
        <v>639</v>
      </c>
      <c r="H646" s="42" t="s">
        <v>458</v>
      </c>
      <c r="I646" s="28" t="s">
        <v>109</v>
      </c>
      <c r="J646" s="12" t="s">
        <v>393</v>
      </c>
      <c r="K646" s="28" t="s">
        <v>689</v>
      </c>
      <c r="L646" s="12" t="s">
        <v>652</v>
      </c>
      <c r="M646" s="12" t="s">
        <v>690</v>
      </c>
      <c r="N646" s="12" t="s">
        <v>629</v>
      </c>
      <c r="O646" s="26" t="s">
        <v>3963</v>
      </c>
      <c r="P646" s="26" t="s">
        <v>3964</v>
      </c>
      <c r="Q646" s="25" t="s">
        <v>646</v>
      </c>
      <c r="R646" s="26" t="s">
        <v>3965</v>
      </c>
      <c r="S646" s="15" t="s">
        <v>3966</v>
      </c>
      <c r="T646" s="52">
        <v>0</v>
      </c>
      <c r="U646" s="22" t="s">
        <v>3967</v>
      </c>
      <c r="V646" s="18" t="str">
        <f>+Sitio_Publico[[#This Row],[idcoleccion]]&amp;"-"&amp;Sitio_Publico[[#This Row],[id]]</f>
        <v>000-645</v>
      </c>
      <c r="W646" s="18">
        <f>+VLOOKUP(Sitio_Publico[[#This Row],[territorio]],Estructura!$AE$4:$AH$1067,4,0)</f>
        <v>30006110</v>
      </c>
      <c r="X646" s="18" t="str">
        <f>+VLOOKUP(Sitio_Publico[[#This Row],[tema]],Estructura!$G$4:$J$532,4,0)</f>
        <v>T-17</v>
      </c>
      <c r="Y646" s="18" t="str">
        <f>+VLOOKUP(Sitio_Publico[[#This Row],[contenido]],Estructura!$L$4:$O$473,4,0)</f>
        <v>C-8</v>
      </c>
      <c r="Z646" s="18" t="str">
        <f>+VLOOKUP(Sitio_Publico[[#This Row],[Filtro Integrado]],Estructura!$U$4:$W$529,3,0)</f>
        <v>FI-0</v>
      </c>
      <c r="AA646" s="18" t="str">
        <f>+VLOOKUP(Sitio_Publico[[#This Row],[Muestra]],Estructura!$Y$4:$AB$483,4,0)</f>
        <v>M-00068</v>
      </c>
    </row>
    <row r="647" spans="1:27" ht="48" x14ac:dyDescent="0.3">
      <c r="A647" s="16">
        <f t="shared" si="10"/>
        <v>646</v>
      </c>
      <c r="B647" s="47" t="s">
        <v>15118</v>
      </c>
      <c r="C647" s="13" t="s">
        <v>622</v>
      </c>
      <c r="D647" s="13" t="s">
        <v>623</v>
      </c>
      <c r="E647" s="44">
        <v>8303</v>
      </c>
      <c r="F647" s="13" t="s">
        <v>688</v>
      </c>
      <c r="G647" s="23" t="s">
        <v>639</v>
      </c>
      <c r="H647" s="42" t="s">
        <v>458</v>
      </c>
      <c r="I647" s="28" t="s">
        <v>183</v>
      </c>
      <c r="J647" s="12" t="s">
        <v>393</v>
      </c>
      <c r="K647" s="28" t="s">
        <v>703</v>
      </c>
      <c r="L647" s="12" t="s">
        <v>652</v>
      </c>
      <c r="M647" s="12" t="s">
        <v>704</v>
      </c>
      <c r="N647" s="12" t="s">
        <v>629</v>
      </c>
      <c r="O647" s="26" t="s">
        <v>3968</v>
      </c>
      <c r="P647" s="26" t="s">
        <v>3969</v>
      </c>
      <c r="Q647" s="25" t="s">
        <v>646</v>
      </c>
      <c r="R647" s="26" t="s">
        <v>3970</v>
      </c>
      <c r="S647" s="15" t="s">
        <v>3971</v>
      </c>
      <c r="T647" s="52">
        <v>0</v>
      </c>
      <c r="U647" s="22" t="s">
        <v>3972</v>
      </c>
      <c r="V647" s="18" t="str">
        <f>+Sitio_Publico[[#This Row],[idcoleccion]]&amp;"-"&amp;Sitio_Publico[[#This Row],[id]]</f>
        <v>000-646</v>
      </c>
      <c r="W647" s="18">
        <f>+VLOOKUP(Sitio_Publico[[#This Row],[territorio]],Estructura!$AE$4:$AH$1067,4,0)</f>
        <v>30008303</v>
      </c>
      <c r="X647" s="18" t="str">
        <f>+VLOOKUP(Sitio_Publico[[#This Row],[tema]],Estructura!$G$4:$J$532,4,0)</f>
        <v>T-17</v>
      </c>
      <c r="Y647" s="18" t="str">
        <f>+VLOOKUP(Sitio_Publico[[#This Row],[contenido]],Estructura!$L$4:$O$473,4,0)</f>
        <v>C-8</v>
      </c>
      <c r="Z647" s="18" t="str">
        <f>+VLOOKUP(Sitio_Publico[[#This Row],[Filtro Integrado]],Estructura!$U$4:$W$529,3,0)</f>
        <v>FI-0</v>
      </c>
      <c r="AA647" s="18" t="str">
        <f>+VLOOKUP(Sitio_Publico[[#This Row],[Muestra]],Estructura!$Y$4:$AB$483,4,0)</f>
        <v>M-00069</v>
      </c>
    </row>
    <row r="648" spans="1:27" ht="48" x14ac:dyDescent="0.3">
      <c r="A648" s="16">
        <f t="shared" si="10"/>
        <v>647</v>
      </c>
      <c r="B648" s="47" t="s">
        <v>15118</v>
      </c>
      <c r="C648" s="13" t="s">
        <v>622</v>
      </c>
      <c r="D648" s="13" t="s">
        <v>623</v>
      </c>
      <c r="E648" s="44">
        <v>14104</v>
      </c>
      <c r="F648" s="13" t="s">
        <v>767</v>
      </c>
      <c r="G648" s="23" t="s">
        <v>625</v>
      </c>
      <c r="H648" s="42" t="s">
        <v>458</v>
      </c>
      <c r="I648" s="28" t="s">
        <v>25</v>
      </c>
      <c r="J648" s="12" t="s">
        <v>393</v>
      </c>
      <c r="K648" s="28" t="s">
        <v>780</v>
      </c>
      <c r="L648" s="12" t="s">
        <v>627</v>
      </c>
      <c r="M648" s="12" t="s">
        <v>781</v>
      </c>
      <c r="N648" s="12" t="s">
        <v>629</v>
      </c>
      <c r="O648" s="26" t="s">
        <v>3973</v>
      </c>
      <c r="P648" s="26" t="s">
        <v>3974</v>
      </c>
      <c r="Q648" s="25" t="s">
        <v>646</v>
      </c>
      <c r="R648" s="26" t="s">
        <v>3975</v>
      </c>
      <c r="S648" s="15" t="s">
        <v>3976</v>
      </c>
      <c r="T648" s="52">
        <v>0</v>
      </c>
      <c r="U648" s="22" t="s">
        <v>3977</v>
      </c>
      <c r="V648" s="18" t="str">
        <f>+Sitio_Publico[[#This Row],[idcoleccion]]&amp;"-"&amp;Sitio_Publico[[#This Row],[id]]</f>
        <v>000-647</v>
      </c>
      <c r="W648" s="18">
        <f>+VLOOKUP(Sitio_Publico[[#This Row],[territorio]],Estructura!$AE$4:$AH$1067,4,0)</f>
        <v>30014104</v>
      </c>
      <c r="X648" s="18" t="str">
        <f>+VLOOKUP(Sitio_Publico[[#This Row],[tema]],Estructura!$G$4:$J$532,4,0)</f>
        <v>T-19</v>
      </c>
      <c r="Y648" s="18" t="str">
        <f>+VLOOKUP(Sitio_Publico[[#This Row],[contenido]],Estructura!$L$4:$O$473,4,0)</f>
        <v>C-7</v>
      </c>
      <c r="Z648" s="18" t="str">
        <f>+VLOOKUP(Sitio_Publico[[#This Row],[Filtro Integrado]],Estructura!$U$4:$W$529,3,0)</f>
        <v>FI-0</v>
      </c>
      <c r="AA648" s="18" t="str">
        <f>+VLOOKUP(Sitio_Publico[[#This Row],[Muestra]],Estructura!$Y$4:$AB$483,4,0)</f>
        <v>M-00076</v>
      </c>
    </row>
    <row r="649" spans="1:27" ht="48" x14ac:dyDescent="0.3">
      <c r="A649" s="16">
        <f t="shared" si="10"/>
        <v>648</v>
      </c>
      <c r="B649" s="47" t="s">
        <v>15118</v>
      </c>
      <c r="C649" s="13" t="s">
        <v>622</v>
      </c>
      <c r="D649" s="13" t="s">
        <v>623</v>
      </c>
      <c r="E649" s="44">
        <v>7105</v>
      </c>
      <c r="F649" s="13" t="s">
        <v>767</v>
      </c>
      <c r="G649" s="23" t="s">
        <v>639</v>
      </c>
      <c r="H649" s="42" t="s">
        <v>458</v>
      </c>
      <c r="I649" s="28" t="s">
        <v>24</v>
      </c>
      <c r="J649" s="12" t="s">
        <v>393</v>
      </c>
      <c r="K649" s="28" t="s">
        <v>768</v>
      </c>
      <c r="L649" s="12" t="s">
        <v>652</v>
      </c>
      <c r="M649" s="12" t="s">
        <v>653</v>
      </c>
      <c r="N649" s="12" t="s">
        <v>629</v>
      </c>
      <c r="O649" s="26" t="s">
        <v>3978</v>
      </c>
      <c r="P649" s="26" t="s">
        <v>3979</v>
      </c>
      <c r="Q649" s="25" t="s">
        <v>646</v>
      </c>
      <c r="R649" s="26" t="s">
        <v>3980</v>
      </c>
      <c r="S649" s="15" t="s">
        <v>3981</v>
      </c>
      <c r="T649" s="52">
        <v>0</v>
      </c>
      <c r="U649" s="22" t="s">
        <v>3982</v>
      </c>
      <c r="V649" s="18" t="str">
        <f>+Sitio_Publico[[#This Row],[idcoleccion]]&amp;"-"&amp;Sitio_Publico[[#This Row],[id]]</f>
        <v>000-648</v>
      </c>
      <c r="W649" s="18">
        <f>+VLOOKUP(Sitio_Publico[[#This Row],[territorio]],Estructura!$AE$4:$AH$1067,4,0)</f>
        <v>30007105</v>
      </c>
      <c r="X649" s="18" t="str">
        <f>+VLOOKUP(Sitio_Publico[[#This Row],[tema]],Estructura!$G$4:$J$532,4,0)</f>
        <v>T-19</v>
      </c>
      <c r="Y649" s="18" t="str">
        <f>+VLOOKUP(Sitio_Publico[[#This Row],[contenido]],Estructura!$L$4:$O$473,4,0)</f>
        <v>C-8</v>
      </c>
      <c r="Z649" s="18" t="str">
        <f>+VLOOKUP(Sitio_Publico[[#This Row],[Filtro Integrado]],Estructura!$U$4:$W$529,3,0)</f>
        <v>FI-0</v>
      </c>
      <c r="AA649" s="18" t="str">
        <f>+VLOOKUP(Sitio_Publico[[#This Row],[Muestra]],Estructura!$Y$4:$AB$483,4,0)</f>
        <v>M-00075</v>
      </c>
    </row>
    <row r="650" spans="1:27" ht="48" x14ac:dyDescent="0.3">
      <c r="A650" s="16">
        <f t="shared" si="10"/>
        <v>649</v>
      </c>
      <c r="B650" s="47" t="s">
        <v>15118</v>
      </c>
      <c r="C650" s="13" t="s">
        <v>622</v>
      </c>
      <c r="D650" s="13" t="s">
        <v>623</v>
      </c>
      <c r="E650" s="44">
        <v>13</v>
      </c>
      <c r="F650" s="13" t="s">
        <v>681</v>
      </c>
      <c r="G650" s="23" t="s">
        <v>639</v>
      </c>
      <c r="H650" s="42" t="s">
        <v>457</v>
      </c>
      <c r="I650" s="28" t="s">
        <v>376</v>
      </c>
      <c r="J650" s="12" t="s">
        <v>393</v>
      </c>
      <c r="K650" s="28" t="s">
        <v>3983</v>
      </c>
      <c r="L650" s="12" t="s">
        <v>652</v>
      </c>
      <c r="M650" s="12" t="s">
        <v>653</v>
      </c>
      <c r="N650" s="12" t="s">
        <v>629</v>
      </c>
      <c r="O650" s="26" t="s">
        <v>3984</v>
      </c>
      <c r="P650" s="26" t="s">
        <v>3985</v>
      </c>
      <c r="Q650" s="25" t="s">
        <v>646</v>
      </c>
      <c r="R650" s="26" t="s">
        <v>3986</v>
      </c>
      <c r="S650" s="15" t="s">
        <v>3987</v>
      </c>
      <c r="T650" s="52">
        <v>0</v>
      </c>
      <c r="U650" s="22" t="s">
        <v>3988</v>
      </c>
      <c r="V650" s="18" t="str">
        <f>+Sitio_Publico[[#This Row],[idcoleccion]]&amp;"-"&amp;Sitio_Publico[[#This Row],[id]]</f>
        <v>000-649</v>
      </c>
      <c r="W650" s="18">
        <f>+VLOOKUP(Sitio_Publico[[#This Row],[territorio]],Estructura!$AE$4:$AH$1067,4,0)</f>
        <v>20000013</v>
      </c>
      <c r="X650" s="18" t="str">
        <f>+VLOOKUP(Sitio_Publico[[#This Row],[tema]],Estructura!$G$4:$J$532,4,0)</f>
        <v>T-16</v>
      </c>
      <c r="Y650" s="18" t="str">
        <f>+VLOOKUP(Sitio_Publico[[#This Row],[contenido]],Estructura!$L$4:$O$473,4,0)</f>
        <v>C-8</v>
      </c>
      <c r="Z650" s="18" t="str">
        <f>+VLOOKUP(Sitio_Publico[[#This Row],[Filtro Integrado]],Estructura!$U$4:$W$529,3,0)</f>
        <v>FI-0</v>
      </c>
      <c r="AA650" s="18" t="str">
        <f>+VLOOKUP(Sitio_Publico[[#This Row],[Muestra]],Estructura!$Y$4:$AB$483,4,0)</f>
        <v>M-00067</v>
      </c>
    </row>
    <row r="651" spans="1:27" ht="48" x14ac:dyDescent="0.3">
      <c r="A651" s="16">
        <f t="shared" si="10"/>
        <v>650</v>
      </c>
      <c r="B651" s="47" t="s">
        <v>15118</v>
      </c>
      <c r="C651" s="13" t="s">
        <v>622</v>
      </c>
      <c r="D651" s="13" t="s">
        <v>623</v>
      </c>
      <c r="E651" s="44">
        <v>16102</v>
      </c>
      <c r="F651" s="13" t="s">
        <v>666</v>
      </c>
      <c r="G651" s="23" t="s">
        <v>625</v>
      </c>
      <c r="H651" s="42" t="s">
        <v>458</v>
      </c>
      <c r="I651" s="28" t="s">
        <v>196</v>
      </c>
      <c r="J651" s="12" t="s">
        <v>393</v>
      </c>
      <c r="K651" s="28" t="s">
        <v>667</v>
      </c>
      <c r="L651" s="12" t="s">
        <v>627</v>
      </c>
      <c r="M651" s="12" t="s">
        <v>668</v>
      </c>
      <c r="N651" s="12" t="s">
        <v>629</v>
      </c>
      <c r="O651" s="26" t="s">
        <v>3657</v>
      </c>
      <c r="P651" s="26" t="s">
        <v>3658</v>
      </c>
      <c r="Q651" s="25" t="s">
        <v>646</v>
      </c>
      <c r="R651" s="26" t="s">
        <v>3659</v>
      </c>
      <c r="S651" s="15" t="s">
        <v>3660</v>
      </c>
      <c r="T651" s="52">
        <v>0</v>
      </c>
      <c r="U651" s="22" t="s">
        <v>3661</v>
      </c>
      <c r="V651" s="18" t="str">
        <f>+Sitio_Publico[[#This Row],[idcoleccion]]&amp;"-"&amp;Sitio_Publico[[#This Row],[id]]</f>
        <v>000-650</v>
      </c>
      <c r="W651" s="18">
        <f>+VLOOKUP(Sitio_Publico[[#This Row],[territorio]],Estructura!$AE$4:$AH$1067,4,0)</f>
        <v>30016102</v>
      </c>
      <c r="X651" s="18" t="str">
        <f>+VLOOKUP(Sitio_Publico[[#This Row],[tema]],Estructura!$G$4:$J$532,4,0)</f>
        <v>T-15</v>
      </c>
      <c r="Y651" s="18" t="str">
        <f>+VLOOKUP(Sitio_Publico[[#This Row],[contenido]],Estructura!$L$4:$O$473,4,0)</f>
        <v>C-7</v>
      </c>
      <c r="Z651" s="18" t="str">
        <f>+VLOOKUP(Sitio_Publico[[#This Row],[Filtro Integrado]],Estructura!$U$4:$W$529,3,0)</f>
        <v>FI-0</v>
      </c>
      <c r="AA651" s="18" t="str">
        <f>+VLOOKUP(Sitio_Publico[[#This Row],[Muestra]],Estructura!$Y$4:$AB$483,4,0)</f>
        <v>M-00066</v>
      </c>
    </row>
    <row r="652" spans="1:27" ht="48" x14ac:dyDescent="0.3">
      <c r="A652" s="16">
        <f t="shared" si="10"/>
        <v>651</v>
      </c>
      <c r="B652" s="47" t="s">
        <v>15118</v>
      </c>
      <c r="C652" s="13" t="s">
        <v>622</v>
      </c>
      <c r="D652" s="13" t="s">
        <v>623</v>
      </c>
      <c r="E652" s="44">
        <v>12302</v>
      </c>
      <c r="F652" s="13" t="s">
        <v>624</v>
      </c>
      <c r="G652" s="23" t="s">
        <v>639</v>
      </c>
      <c r="H652" s="42" t="s">
        <v>458</v>
      </c>
      <c r="I652" s="28" t="s">
        <v>293</v>
      </c>
      <c r="J652" s="12" t="s">
        <v>393</v>
      </c>
      <c r="K652" s="28" t="s">
        <v>651</v>
      </c>
      <c r="L652" s="12" t="s">
        <v>652</v>
      </c>
      <c r="M652" s="12" t="s">
        <v>653</v>
      </c>
      <c r="N652" s="12" t="s">
        <v>629</v>
      </c>
      <c r="O652" s="26" t="s">
        <v>3989</v>
      </c>
      <c r="P652" s="26" t="s">
        <v>3990</v>
      </c>
      <c r="Q652" s="25" t="s">
        <v>646</v>
      </c>
      <c r="R652" s="26" t="s">
        <v>3991</v>
      </c>
      <c r="S652" s="15" t="s">
        <v>3992</v>
      </c>
      <c r="T652" s="52">
        <v>0</v>
      </c>
      <c r="U652" s="22" t="s">
        <v>3993</v>
      </c>
      <c r="V652" s="18" t="str">
        <f>+Sitio_Publico[[#This Row],[idcoleccion]]&amp;"-"&amp;Sitio_Publico[[#This Row],[id]]</f>
        <v>000-651</v>
      </c>
      <c r="W652" s="18">
        <f>+VLOOKUP(Sitio_Publico[[#This Row],[territorio]],Estructura!$AE$4:$AH$1067,4,0)</f>
        <v>30012302</v>
      </c>
      <c r="X652" s="18" t="str">
        <f>+VLOOKUP(Sitio_Publico[[#This Row],[tema]],Estructura!$G$4:$J$532,4,0)</f>
        <v>T-13</v>
      </c>
      <c r="Y652" s="18" t="str">
        <f>+VLOOKUP(Sitio_Publico[[#This Row],[contenido]],Estructura!$L$4:$O$473,4,0)</f>
        <v>C-8</v>
      </c>
      <c r="Z652" s="18" t="str">
        <f>+VLOOKUP(Sitio_Publico[[#This Row],[Filtro Integrado]],Estructura!$U$4:$W$529,3,0)</f>
        <v>FI-0</v>
      </c>
      <c r="AA652" s="18" t="str">
        <f>+VLOOKUP(Sitio_Publico[[#This Row],[Muestra]],Estructura!$Y$4:$AB$483,4,0)</f>
        <v>M-00065</v>
      </c>
    </row>
    <row r="653" spans="1:27" ht="72" x14ac:dyDescent="0.3">
      <c r="A653" s="16">
        <f t="shared" si="10"/>
        <v>652</v>
      </c>
      <c r="B653" s="47" t="s">
        <v>15118</v>
      </c>
      <c r="C653" s="13" t="s">
        <v>622</v>
      </c>
      <c r="D653" s="13" t="s">
        <v>623</v>
      </c>
      <c r="E653" s="44">
        <v>10307</v>
      </c>
      <c r="F653" s="13" t="s">
        <v>624</v>
      </c>
      <c r="G653" s="23" t="s">
        <v>639</v>
      </c>
      <c r="H653" s="42" t="s">
        <v>458</v>
      </c>
      <c r="I653" s="28" t="s">
        <v>273</v>
      </c>
      <c r="J653" s="12" t="s">
        <v>393</v>
      </c>
      <c r="K653" s="28" t="s">
        <v>626</v>
      </c>
      <c r="L653" s="12" t="s">
        <v>652</v>
      </c>
      <c r="M653" s="12" t="s">
        <v>1170</v>
      </c>
      <c r="N653" s="12" t="s">
        <v>629</v>
      </c>
      <c r="O653" s="26" t="s">
        <v>3994</v>
      </c>
      <c r="P653" s="26" t="s">
        <v>3995</v>
      </c>
      <c r="Q653" s="25" t="s">
        <v>646</v>
      </c>
      <c r="R653" s="26" t="s">
        <v>3996</v>
      </c>
      <c r="S653" s="15" t="s">
        <v>3997</v>
      </c>
      <c r="T653" s="52">
        <v>0</v>
      </c>
      <c r="U653" s="22" t="s">
        <v>3998</v>
      </c>
      <c r="V653" s="18" t="str">
        <f>+Sitio_Publico[[#This Row],[idcoleccion]]&amp;"-"&amp;Sitio_Publico[[#This Row],[id]]</f>
        <v>000-652</v>
      </c>
      <c r="W653" s="18">
        <f>+VLOOKUP(Sitio_Publico[[#This Row],[territorio]],Estructura!$AE$4:$AH$1067,4,0)</f>
        <v>30010307</v>
      </c>
      <c r="X653" s="18" t="str">
        <f>+VLOOKUP(Sitio_Publico[[#This Row],[tema]],Estructura!$G$4:$J$532,4,0)</f>
        <v>T-13</v>
      </c>
      <c r="Y653" s="18" t="str">
        <f>+VLOOKUP(Sitio_Publico[[#This Row],[contenido]],Estructura!$L$4:$O$473,4,0)</f>
        <v>C-8</v>
      </c>
      <c r="Z653" s="18" t="str">
        <f>+VLOOKUP(Sitio_Publico[[#This Row],[Filtro Integrado]],Estructura!$U$4:$W$529,3,0)</f>
        <v>FI-0</v>
      </c>
      <c r="AA653" s="18" t="str">
        <f>+VLOOKUP(Sitio_Publico[[#This Row],[Muestra]],Estructura!$Y$4:$AB$483,4,0)</f>
        <v>M-00063</v>
      </c>
    </row>
    <row r="654" spans="1:27" ht="48" x14ac:dyDescent="0.3">
      <c r="A654" s="16">
        <f t="shared" si="10"/>
        <v>653</v>
      </c>
      <c r="B654" s="47" t="s">
        <v>15118</v>
      </c>
      <c r="C654" s="13" t="s">
        <v>622</v>
      </c>
      <c r="D654" s="13" t="s">
        <v>623</v>
      </c>
      <c r="E654" s="44">
        <v>6109</v>
      </c>
      <c r="F654" s="13" t="s">
        <v>767</v>
      </c>
      <c r="G654" s="23" t="s">
        <v>625</v>
      </c>
      <c r="H654" s="42" t="s">
        <v>458</v>
      </c>
      <c r="I654" s="28" t="s">
        <v>108</v>
      </c>
      <c r="J654" s="12" t="s">
        <v>393</v>
      </c>
      <c r="K654" s="28" t="s">
        <v>780</v>
      </c>
      <c r="L654" s="12" t="s">
        <v>627</v>
      </c>
      <c r="M654" s="12" t="s">
        <v>781</v>
      </c>
      <c r="N654" s="12" t="s">
        <v>629</v>
      </c>
      <c r="O654" s="26" t="s">
        <v>3999</v>
      </c>
      <c r="P654" s="26" t="s">
        <v>4000</v>
      </c>
      <c r="Q654" s="25" t="s">
        <v>646</v>
      </c>
      <c r="R654" s="26" t="s">
        <v>4001</v>
      </c>
      <c r="S654" s="15" t="s">
        <v>4002</v>
      </c>
      <c r="T654" s="52">
        <v>0</v>
      </c>
      <c r="U654" s="22" t="s">
        <v>4003</v>
      </c>
      <c r="V654" s="18" t="str">
        <f>+Sitio_Publico[[#This Row],[idcoleccion]]&amp;"-"&amp;Sitio_Publico[[#This Row],[id]]</f>
        <v>000-653</v>
      </c>
      <c r="W654" s="18">
        <f>+VLOOKUP(Sitio_Publico[[#This Row],[territorio]],Estructura!$AE$4:$AH$1067,4,0)</f>
        <v>30006109</v>
      </c>
      <c r="X654" s="18" t="str">
        <f>+VLOOKUP(Sitio_Publico[[#This Row],[tema]],Estructura!$G$4:$J$532,4,0)</f>
        <v>T-19</v>
      </c>
      <c r="Y654" s="18" t="str">
        <f>+VLOOKUP(Sitio_Publico[[#This Row],[contenido]],Estructura!$L$4:$O$473,4,0)</f>
        <v>C-7</v>
      </c>
      <c r="Z654" s="18" t="str">
        <f>+VLOOKUP(Sitio_Publico[[#This Row],[Filtro Integrado]],Estructura!$U$4:$W$529,3,0)</f>
        <v>FI-0</v>
      </c>
      <c r="AA654" s="18" t="str">
        <f>+VLOOKUP(Sitio_Publico[[#This Row],[Muestra]],Estructura!$Y$4:$AB$483,4,0)</f>
        <v>M-00076</v>
      </c>
    </row>
    <row r="655" spans="1:27" ht="48" x14ac:dyDescent="0.3">
      <c r="A655" s="16">
        <f t="shared" si="10"/>
        <v>654</v>
      </c>
      <c r="B655" s="47" t="s">
        <v>15118</v>
      </c>
      <c r="C655" s="13" t="s">
        <v>622</v>
      </c>
      <c r="D655" s="13" t="s">
        <v>623</v>
      </c>
      <c r="E655" s="44">
        <v>4201</v>
      </c>
      <c r="F655" s="13" t="s">
        <v>666</v>
      </c>
      <c r="G655" s="23" t="s">
        <v>639</v>
      </c>
      <c r="H655" s="42" t="s">
        <v>458</v>
      </c>
      <c r="I655" s="28" t="s">
        <v>55</v>
      </c>
      <c r="J655" s="12" t="s">
        <v>393</v>
      </c>
      <c r="K655" s="28" t="s">
        <v>888</v>
      </c>
      <c r="L655" s="12" t="s">
        <v>652</v>
      </c>
      <c r="M655" s="12" t="s">
        <v>704</v>
      </c>
      <c r="N655" s="12" t="s">
        <v>629</v>
      </c>
      <c r="O655" s="26" t="s">
        <v>4004</v>
      </c>
      <c r="P655" s="26" t="s">
        <v>4005</v>
      </c>
      <c r="Q655" s="25" t="s">
        <v>646</v>
      </c>
      <c r="R655" s="26" t="s">
        <v>4006</v>
      </c>
      <c r="S655" s="15" t="s">
        <v>4007</v>
      </c>
      <c r="T655" s="52">
        <v>0</v>
      </c>
      <c r="U655" s="22" t="s">
        <v>4008</v>
      </c>
      <c r="V655" s="18" t="str">
        <f>+Sitio_Publico[[#This Row],[idcoleccion]]&amp;"-"&amp;Sitio_Publico[[#This Row],[id]]</f>
        <v>000-654</v>
      </c>
      <c r="W655" s="18">
        <f>+VLOOKUP(Sitio_Publico[[#This Row],[territorio]],Estructura!$AE$4:$AH$1067,4,0)</f>
        <v>30004201</v>
      </c>
      <c r="X655" s="18" t="str">
        <f>+VLOOKUP(Sitio_Publico[[#This Row],[tema]],Estructura!$G$4:$J$532,4,0)</f>
        <v>T-15</v>
      </c>
      <c r="Y655" s="18" t="str">
        <f>+VLOOKUP(Sitio_Publico[[#This Row],[contenido]],Estructura!$L$4:$O$473,4,0)</f>
        <v>C-8</v>
      </c>
      <c r="Z655" s="18" t="str">
        <f>+VLOOKUP(Sitio_Publico[[#This Row],[Filtro Integrado]],Estructura!$U$4:$W$529,3,0)</f>
        <v>FI-0</v>
      </c>
      <c r="AA655" s="18" t="str">
        <f>+VLOOKUP(Sitio_Publico[[#This Row],[Muestra]],Estructura!$Y$4:$AB$483,4,0)</f>
        <v>M-00082</v>
      </c>
    </row>
    <row r="656" spans="1:27" ht="48" x14ac:dyDescent="0.3">
      <c r="A656" s="16">
        <f t="shared" si="10"/>
        <v>655</v>
      </c>
      <c r="B656" s="47" t="s">
        <v>15118</v>
      </c>
      <c r="C656" s="13" t="s">
        <v>622</v>
      </c>
      <c r="D656" s="13" t="s">
        <v>623</v>
      </c>
      <c r="E656" s="44">
        <v>9111</v>
      </c>
      <c r="F656" s="13" t="s">
        <v>688</v>
      </c>
      <c r="G656" s="23" t="s">
        <v>639</v>
      </c>
      <c r="H656" s="42" t="s">
        <v>458</v>
      </c>
      <c r="I656" s="28" t="s">
        <v>226</v>
      </c>
      <c r="J656" s="12" t="s">
        <v>393</v>
      </c>
      <c r="K656" s="28" t="s">
        <v>703</v>
      </c>
      <c r="L656" s="12" t="s">
        <v>652</v>
      </c>
      <c r="M656" s="12" t="s">
        <v>704</v>
      </c>
      <c r="N656" s="12" t="s">
        <v>629</v>
      </c>
      <c r="O656" s="26" t="s">
        <v>4009</v>
      </c>
      <c r="P656" s="26" t="s">
        <v>4010</v>
      </c>
      <c r="Q656" s="25" t="s">
        <v>646</v>
      </c>
      <c r="R656" s="26" t="s">
        <v>4011</v>
      </c>
      <c r="S656" s="15" t="s">
        <v>4012</v>
      </c>
      <c r="T656" s="52">
        <v>0</v>
      </c>
      <c r="U656" s="22" t="s">
        <v>4013</v>
      </c>
      <c r="V656" s="18" t="str">
        <f>+Sitio_Publico[[#This Row],[idcoleccion]]&amp;"-"&amp;Sitio_Publico[[#This Row],[id]]</f>
        <v>000-655</v>
      </c>
      <c r="W656" s="18">
        <f>+VLOOKUP(Sitio_Publico[[#This Row],[territorio]],Estructura!$AE$4:$AH$1067,4,0)</f>
        <v>30009111</v>
      </c>
      <c r="X656" s="18" t="str">
        <f>+VLOOKUP(Sitio_Publico[[#This Row],[tema]],Estructura!$G$4:$J$532,4,0)</f>
        <v>T-17</v>
      </c>
      <c r="Y656" s="18" t="str">
        <f>+VLOOKUP(Sitio_Publico[[#This Row],[contenido]],Estructura!$L$4:$O$473,4,0)</f>
        <v>C-8</v>
      </c>
      <c r="Z656" s="18" t="str">
        <f>+VLOOKUP(Sitio_Publico[[#This Row],[Filtro Integrado]],Estructura!$U$4:$W$529,3,0)</f>
        <v>FI-0</v>
      </c>
      <c r="AA656" s="18" t="str">
        <f>+VLOOKUP(Sitio_Publico[[#This Row],[Muestra]],Estructura!$Y$4:$AB$483,4,0)</f>
        <v>M-00069</v>
      </c>
    </row>
    <row r="657" spans="1:27" ht="48" x14ac:dyDescent="0.3">
      <c r="A657" s="16">
        <f t="shared" si="10"/>
        <v>656</v>
      </c>
      <c r="B657" s="47" t="s">
        <v>15118</v>
      </c>
      <c r="C657" s="13" t="s">
        <v>622</v>
      </c>
      <c r="D657" s="13" t="s">
        <v>623</v>
      </c>
      <c r="E657" s="44">
        <v>7202</v>
      </c>
      <c r="F657" s="13" t="s">
        <v>767</v>
      </c>
      <c r="G657" s="23" t="s">
        <v>639</v>
      </c>
      <c r="H657" s="42" t="s">
        <v>458</v>
      </c>
      <c r="I657" s="28" t="s">
        <v>143</v>
      </c>
      <c r="J657" s="12" t="s">
        <v>393</v>
      </c>
      <c r="K657" s="28" t="s">
        <v>857</v>
      </c>
      <c r="L657" s="12" t="s">
        <v>652</v>
      </c>
      <c r="M657" s="12" t="s">
        <v>704</v>
      </c>
      <c r="N657" s="12" t="s">
        <v>629</v>
      </c>
      <c r="O657" s="26" t="s">
        <v>4014</v>
      </c>
      <c r="P657" s="26" t="s">
        <v>4015</v>
      </c>
      <c r="Q657" s="25" t="s">
        <v>646</v>
      </c>
      <c r="R657" s="26" t="s">
        <v>4016</v>
      </c>
      <c r="S657" s="15" t="s">
        <v>4017</v>
      </c>
      <c r="T657" s="52">
        <v>0</v>
      </c>
      <c r="U657" s="22" t="s">
        <v>4018</v>
      </c>
      <c r="V657" s="18" t="str">
        <f>+Sitio_Publico[[#This Row],[idcoleccion]]&amp;"-"&amp;Sitio_Publico[[#This Row],[id]]</f>
        <v>000-656</v>
      </c>
      <c r="W657" s="18">
        <f>+VLOOKUP(Sitio_Publico[[#This Row],[territorio]],Estructura!$AE$4:$AH$1067,4,0)</f>
        <v>30007202</v>
      </c>
      <c r="X657" s="18" t="str">
        <f>+VLOOKUP(Sitio_Publico[[#This Row],[tema]],Estructura!$G$4:$J$532,4,0)</f>
        <v>T-19</v>
      </c>
      <c r="Y657" s="18" t="str">
        <f>+VLOOKUP(Sitio_Publico[[#This Row],[contenido]],Estructura!$L$4:$O$473,4,0)</f>
        <v>C-8</v>
      </c>
      <c r="Z657" s="18" t="str">
        <f>+VLOOKUP(Sitio_Publico[[#This Row],[Filtro Integrado]],Estructura!$U$4:$W$529,3,0)</f>
        <v>FI-0</v>
      </c>
      <c r="AA657" s="18" t="str">
        <f>+VLOOKUP(Sitio_Publico[[#This Row],[Muestra]],Estructura!$Y$4:$AB$483,4,0)</f>
        <v>M-00081</v>
      </c>
    </row>
    <row r="658" spans="1:27" ht="48" x14ac:dyDescent="0.3">
      <c r="A658" s="16">
        <f t="shared" si="10"/>
        <v>657</v>
      </c>
      <c r="B658" s="47" t="s">
        <v>15118</v>
      </c>
      <c r="C658" s="13" t="s">
        <v>622</v>
      </c>
      <c r="D658" s="13" t="s">
        <v>623</v>
      </c>
      <c r="E658" s="44">
        <v>13123</v>
      </c>
      <c r="F658" s="13" t="s">
        <v>681</v>
      </c>
      <c r="G658" s="23" t="s">
        <v>639</v>
      </c>
      <c r="H658" s="42" t="s">
        <v>458</v>
      </c>
      <c r="I658" s="28" t="s">
        <v>319</v>
      </c>
      <c r="J658" s="12" t="s">
        <v>393</v>
      </c>
      <c r="K658" s="28" t="s">
        <v>793</v>
      </c>
      <c r="L658" s="12" t="s">
        <v>652</v>
      </c>
      <c r="M658" s="12" t="s">
        <v>794</v>
      </c>
      <c r="N658" s="12" t="s">
        <v>629</v>
      </c>
      <c r="O658" s="26" t="s">
        <v>4019</v>
      </c>
      <c r="P658" s="26" t="s">
        <v>4020</v>
      </c>
      <c r="Q658" s="25" t="s">
        <v>646</v>
      </c>
      <c r="R658" s="26" t="s">
        <v>4021</v>
      </c>
      <c r="S658" s="15" t="s">
        <v>4022</v>
      </c>
      <c r="T658" s="52">
        <v>0</v>
      </c>
      <c r="U658" s="22" t="s">
        <v>4023</v>
      </c>
      <c r="V658" s="18" t="str">
        <f>+Sitio_Publico[[#This Row],[idcoleccion]]&amp;"-"&amp;Sitio_Publico[[#This Row],[id]]</f>
        <v>000-657</v>
      </c>
      <c r="W658" s="18">
        <f>+VLOOKUP(Sitio_Publico[[#This Row],[territorio]],Estructura!$AE$4:$AH$1067,4,0)</f>
        <v>30013123</v>
      </c>
      <c r="X658" s="18" t="str">
        <f>+VLOOKUP(Sitio_Publico[[#This Row],[tema]],Estructura!$G$4:$J$532,4,0)</f>
        <v>T-16</v>
      </c>
      <c r="Y658" s="18" t="str">
        <f>+VLOOKUP(Sitio_Publico[[#This Row],[contenido]],Estructura!$L$4:$O$473,4,0)</f>
        <v>C-8</v>
      </c>
      <c r="Z658" s="18" t="str">
        <f>+VLOOKUP(Sitio_Publico[[#This Row],[Filtro Integrado]],Estructura!$U$4:$W$529,3,0)</f>
        <v>FI-0</v>
      </c>
      <c r="AA658" s="18" t="str">
        <f>+VLOOKUP(Sitio_Publico[[#This Row],[Muestra]],Estructura!$Y$4:$AB$483,4,0)</f>
        <v>M-00077</v>
      </c>
    </row>
    <row r="659" spans="1:27" ht="48" x14ac:dyDescent="0.3">
      <c r="A659" s="16">
        <f t="shared" si="10"/>
        <v>658</v>
      </c>
      <c r="B659" s="47" t="s">
        <v>15118</v>
      </c>
      <c r="C659" s="13" t="s">
        <v>622</v>
      </c>
      <c r="D659" s="13" t="s">
        <v>623</v>
      </c>
      <c r="E659" s="44">
        <v>6304</v>
      </c>
      <c r="F659" s="13" t="s">
        <v>681</v>
      </c>
      <c r="G659" s="23" t="s">
        <v>639</v>
      </c>
      <c r="H659" s="42" t="s">
        <v>458</v>
      </c>
      <c r="I659" s="28" t="s">
        <v>126</v>
      </c>
      <c r="J659" s="12" t="s">
        <v>393</v>
      </c>
      <c r="K659" s="28" t="s">
        <v>793</v>
      </c>
      <c r="L659" s="12" t="s">
        <v>652</v>
      </c>
      <c r="M659" s="12" t="s">
        <v>794</v>
      </c>
      <c r="N659" s="12" t="s">
        <v>629</v>
      </c>
      <c r="O659" s="26" t="s">
        <v>4024</v>
      </c>
      <c r="P659" s="26" t="s">
        <v>4025</v>
      </c>
      <c r="Q659" s="25" t="s">
        <v>646</v>
      </c>
      <c r="R659" s="26" t="s">
        <v>4026</v>
      </c>
      <c r="S659" s="15" t="s">
        <v>4027</v>
      </c>
      <c r="T659" s="52">
        <v>0</v>
      </c>
      <c r="U659" s="22" t="s">
        <v>4028</v>
      </c>
      <c r="V659" s="18" t="str">
        <f>+Sitio_Publico[[#This Row],[idcoleccion]]&amp;"-"&amp;Sitio_Publico[[#This Row],[id]]</f>
        <v>000-658</v>
      </c>
      <c r="W659" s="18">
        <f>+VLOOKUP(Sitio_Publico[[#This Row],[territorio]],Estructura!$AE$4:$AH$1067,4,0)</f>
        <v>30006304</v>
      </c>
      <c r="X659" s="18" t="str">
        <f>+VLOOKUP(Sitio_Publico[[#This Row],[tema]],Estructura!$G$4:$J$532,4,0)</f>
        <v>T-16</v>
      </c>
      <c r="Y659" s="18" t="str">
        <f>+VLOOKUP(Sitio_Publico[[#This Row],[contenido]],Estructura!$L$4:$O$473,4,0)</f>
        <v>C-8</v>
      </c>
      <c r="Z659" s="18" t="str">
        <f>+VLOOKUP(Sitio_Publico[[#This Row],[Filtro Integrado]],Estructura!$U$4:$W$529,3,0)</f>
        <v>FI-0</v>
      </c>
      <c r="AA659" s="18" t="str">
        <f>+VLOOKUP(Sitio_Publico[[#This Row],[Muestra]],Estructura!$Y$4:$AB$483,4,0)</f>
        <v>M-00077</v>
      </c>
    </row>
    <row r="660" spans="1:27" ht="48" x14ac:dyDescent="0.3">
      <c r="A660" s="16">
        <f t="shared" si="10"/>
        <v>659</v>
      </c>
      <c r="B660" s="47" t="s">
        <v>15118</v>
      </c>
      <c r="C660" s="13" t="s">
        <v>622</v>
      </c>
      <c r="D660" s="13" t="s">
        <v>623</v>
      </c>
      <c r="E660" s="44">
        <v>9121</v>
      </c>
      <c r="F660" s="13" t="s">
        <v>688</v>
      </c>
      <c r="G660" s="23" t="s">
        <v>625</v>
      </c>
      <c r="H660" s="42" t="s">
        <v>458</v>
      </c>
      <c r="I660" s="28" t="s">
        <v>236</v>
      </c>
      <c r="J660" s="12" t="s">
        <v>393</v>
      </c>
      <c r="K660" s="28" t="s">
        <v>689</v>
      </c>
      <c r="L660" s="12" t="s">
        <v>627</v>
      </c>
      <c r="M660" s="12" t="s">
        <v>690</v>
      </c>
      <c r="N660" s="12" t="s">
        <v>629</v>
      </c>
      <c r="O660" s="26" t="s">
        <v>4029</v>
      </c>
      <c r="P660" s="26" t="s">
        <v>4030</v>
      </c>
      <c r="Q660" s="25" t="s">
        <v>646</v>
      </c>
      <c r="R660" s="26" t="s">
        <v>4031</v>
      </c>
      <c r="S660" s="15" t="s">
        <v>4032</v>
      </c>
      <c r="T660" s="52">
        <v>0</v>
      </c>
      <c r="U660" s="22" t="s">
        <v>4033</v>
      </c>
      <c r="V660" s="18" t="str">
        <f>+Sitio_Publico[[#This Row],[idcoleccion]]&amp;"-"&amp;Sitio_Publico[[#This Row],[id]]</f>
        <v>000-659</v>
      </c>
      <c r="W660" s="18">
        <f>+VLOOKUP(Sitio_Publico[[#This Row],[territorio]],Estructura!$AE$4:$AH$1067,4,0)</f>
        <v>30009121</v>
      </c>
      <c r="X660" s="18" t="str">
        <f>+VLOOKUP(Sitio_Publico[[#This Row],[tema]],Estructura!$G$4:$J$532,4,0)</f>
        <v>T-17</v>
      </c>
      <c r="Y660" s="18" t="str">
        <f>+VLOOKUP(Sitio_Publico[[#This Row],[contenido]],Estructura!$L$4:$O$473,4,0)</f>
        <v>C-7</v>
      </c>
      <c r="Z660" s="18" t="str">
        <f>+VLOOKUP(Sitio_Publico[[#This Row],[Filtro Integrado]],Estructura!$U$4:$W$529,3,0)</f>
        <v>FI-0</v>
      </c>
      <c r="AA660" s="18" t="str">
        <f>+VLOOKUP(Sitio_Publico[[#This Row],[Muestra]],Estructura!$Y$4:$AB$483,4,0)</f>
        <v>M-00068</v>
      </c>
    </row>
    <row r="661" spans="1:27" ht="48" x14ac:dyDescent="0.3">
      <c r="A661" s="16">
        <f t="shared" si="10"/>
        <v>660</v>
      </c>
      <c r="B661" s="47" t="s">
        <v>15118</v>
      </c>
      <c r="C661" s="13" t="s">
        <v>622</v>
      </c>
      <c r="D661" s="13" t="s">
        <v>623</v>
      </c>
      <c r="E661" s="44">
        <v>16202</v>
      </c>
      <c r="F661" s="13" t="s">
        <v>767</v>
      </c>
      <c r="G661" s="23" t="s">
        <v>639</v>
      </c>
      <c r="H661" s="42" t="s">
        <v>458</v>
      </c>
      <c r="I661" s="28" t="s">
        <v>197</v>
      </c>
      <c r="J661" s="12" t="s">
        <v>393</v>
      </c>
      <c r="K661" s="28" t="s">
        <v>780</v>
      </c>
      <c r="L661" s="12" t="s">
        <v>652</v>
      </c>
      <c r="M661" s="12" t="s">
        <v>781</v>
      </c>
      <c r="N661" s="12" t="s">
        <v>629</v>
      </c>
      <c r="O661" s="26" t="s">
        <v>4034</v>
      </c>
      <c r="P661" s="26" t="s">
        <v>4035</v>
      </c>
      <c r="Q661" s="25" t="s">
        <v>646</v>
      </c>
      <c r="R661" s="26" t="s">
        <v>4036</v>
      </c>
      <c r="S661" s="15" t="s">
        <v>4037</v>
      </c>
      <c r="T661" s="52">
        <v>0</v>
      </c>
      <c r="U661" s="22" t="s">
        <v>4038</v>
      </c>
      <c r="V661" s="18" t="str">
        <f>+Sitio_Publico[[#This Row],[idcoleccion]]&amp;"-"&amp;Sitio_Publico[[#This Row],[id]]</f>
        <v>000-660</v>
      </c>
      <c r="W661" s="18">
        <f>+VLOOKUP(Sitio_Publico[[#This Row],[territorio]],Estructura!$AE$4:$AH$1067,4,0)</f>
        <v>30016202</v>
      </c>
      <c r="X661" s="18" t="str">
        <f>+VLOOKUP(Sitio_Publico[[#This Row],[tema]],Estructura!$G$4:$J$532,4,0)</f>
        <v>T-19</v>
      </c>
      <c r="Y661" s="18" t="str">
        <f>+VLOOKUP(Sitio_Publico[[#This Row],[contenido]],Estructura!$L$4:$O$473,4,0)</f>
        <v>C-8</v>
      </c>
      <c r="Z661" s="18" t="str">
        <f>+VLOOKUP(Sitio_Publico[[#This Row],[Filtro Integrado]],Estructura!$U$4:$W$529,3,0)</f>
        <v>FI-0</v>
      </c>
      <c r="AA661" s="18" t="str">
        <f>+VLOOKUP(Sitio_Publico[[#This Row],[Muestra]],Estructura!$Y$4:$AB$483,4,0)</f>
        <v>M-00076</v>
      </c>
    </row>
    <row r="662" spans="1:27" ht="48" x14ac:dyDescent="0.3">
      <c r="A662" s="16">
        <f t="shared" si="10"/>
        <v>661</v>
      </c>
      <c r="B662" s="47" t="s">
        <v>15118</v>
      </c>
      <c r="C662" s="13" t="s">
        <v>622</v>
      </c>
      <c r="D662" s="13" t="s">
        <v>623</v>
      </c>
      <c r="E662" s="44">
        <v>8313</v>
      </c>
      <c r="F662" s="13" t="s">
        <v>666</v>
      </c>
      <c r="G662" s="23" t="s">
        <v>625</v>
      </c>
      <c r="H662" s="42" t="s">
        <v>458</v>
      </c>
      <c r="I662" s="28" t="s">
        <v>193</v>
      </c>
      <c r="J662" s="12" t="s">
        <v>393</v>
      </c>
      <c r="K662" s="28" t="s">
        <v>745</v>
      </c>
      <c r="L662" s="12" t="s">
        <v>627</v>
      </c>
      <c r="M662" s="12" t="s">
        <v>628</v>
      </c>
      <c r="N662" s="12" t="s">
        <v>629</v>
      </c>
      <c r="O662" s="26" t="s">
        <v>4039</v>
      </c>
      <c r="P662" s="26" t="s">
        <v>4040</v>
      </c>
      <c r="Q662" s="25" t="s">
        <v>646</v>
      </c>
      <c r="R662" s="26" t="s">
        <v>4041</v>
      </c>
      <c r="S662" s="15" t="s">
        <v>4042</v>
      </c>
      <c r="T662" s="52">
        <v>0</v>
      </c>
      <c r="U662" s="22" t="s">
        <v>4043</v>
      </c>
      <c r="V662" s="18" t="str">
        <f>+Sitio_Publico[[#This Row],[idcoleccion]]&amp;"-"&amp;Sitio_Publico[[#This Row],[id]]</f>
        <v>000-661</v>
      </c>
      <c r="W662" s="18">
        <f>+VLOOKUP(Sitio_Publico[[#This Row],[territorio]],Estructura!$AE$4:$AH$1067,4,0)</f>
        <v>30008313</v>
      </c>
      <c r="X662" s="18" t="str">
        <f>+VLOOKUP(Sitio_Publico[[#This Row],[tema]],Estructura!$G$4:$J$532,4,0)</f>
        <v>T-15</v>
      </c>
      <c r="Y662" s="18" t="str">
        <f>+VLOOKUP(Sitio_Publico[[#This Row],[contenido]],Estructura!$L$4:$O$473,4,0)</f>
        <v>C-7</v>
      </c>
      <c r="Z662" s="18" t="str">
        <f>+VLOOKUP(Sitio_Publico[[#This Row],[Filtro Integrado]],Estructura!$U$4:$W$529,3,0)</f>
        <v>FI-0</v>
      </c>
      <c r="AA662" s="18" t="str">
        <f>+VLOOKUP(Sitio_Publico[[#This Row],[Muestra]],Estructura!$Y$4:$AB$483,4,0)</f>
        <v>M-00074</v>
      </c>
    </row>
    <row r="663" spans="1:27" ht="71.400000000000006" x14ac:dyDescent="0.3">
      <c r="A663" s="16">
        <f t="shared" si="10"/>
        <v>662</v>
      </c>
      <c r="B663" s="47" t="s">
        <v>15118</v>
      </c>
      <c r="C663" s="13" t="s">
        <v>637</v>
      </c>
      <c r="D663" s="13" t="s">
        <v>623</v>
      </c>
      <c r="E663" s="44">
        <v>66</v>
      </c>
      <c r="F663" s="13" t="s">
        <v>1591</v>
      </c>
      <c r="G663" s="23" t="s">
        <v>1394</v>
      </c>
      <c r="H663" s="42" t="s">
        <v>458</v>
      </c>
      <c r="I663" s="28" t="s">
        <v>297</v>
      </c>
      <c r="J663" s="12" t="s">
        <v>393</v>
      </c>
      <c r="K663" s="28" t="s">
        <v>4044</v>
      </c>
      <c r="L663" s="12" t="s">
        <v>641</v>
      </c>
      <c r="M663" s="12" t="s">
        <v>642</v>
      </c>
      <c r="N663" s="12" t="s">
        <v>643</v>
      </c>
      <c r="O663" s="26" t="s">
        <v>4045</v>
      </c>
      <c r="P663" s="26" t="s">
        <v>4046</v>
      </c>
      <c r="Q663" s="25" t="s">
        <v>646</v>
      </c>
      <c r="R663" s="26" t="s">
        <v>1723</v>
      </c>
      <c r="S663" s="15" t="s">
        <v>4047</v>
      </c>
      <c r="T663" s="52">
        <v>0</v>
      </c>
      <c r="U663" s="22" t="s">
        <v>4048</v>
      </c>
      <c r="V663" s="18" t="str">
        <f>+Sitio_Publico[[#This Row],[idcoleccion]]&amp;"-"&amp;Sitio_Publico[[#This Row],[id]]</f>
        <v>000-662</v>
      </c>
      <c r="W663" s="18">
        <f>+VLOOKUP(Sitio_Publico[[#This Row],[territorio]],Estructura!$AE$4:$AH$1067,4,0)</f>
        <v>30013101</v>
      </c>
      <c r="X663" s="18" t="str">
        <f>+VLOOKUP(Sitio_Publico[[#This Row],[tema]],Estructura!$G$4:$J$532,4,0)</f>
        <v>T-24</v>
      </c>
      <c r="Y663" s="18" t="str">
        <f>+VLOOKUP(Sitio_Publico[[#This Row],[contenido]],Estructura!$L$4:$O$473,4,0)</f>
        <v>C-12</v>
      </c>
      <c r="Z663" s="18" t="str">
        <f>+VLOOKUP(Sitio_Publico[[#This Row],[Filtro Integrado]],Estructura!$U$4:$W$529,3,0)</f>
        <v>FI-0</v>
      </c>
      <c r="AA663" s="18" t="str">
        <f>+VLOOKUP(Sitio_Publico[[#This Row],[Muestra]],Estructura!$Y$4:$AB$483,4,0)</f>
        <v>M-000124</v>
      </c>
    </row>
    <row r="664" spans="1:27" ht="48" x14ac:dyDescent="0.3">
      <c r="A664" s="16">
        <f t="shared" si="10"/>
        <v>663</v>
      </c>
      <c r="B664" s="47" t="s">
        <v>15118</v>
      </c>
      <c r="C664" s="13" t="s">
        <v>622</v>
      </c>
      <c r="D664" s="13" t="s">
        <v>623</v>
      </c>
      <c r="E664" s="44">
        <v>13</v>
      </c>
      <c r="F664" s="13" t="s">
        <v>767</v>
      </c>
      <c r="G664" s="23" t="s">
        <v>639</v>
      </c>
      <c r="H664" s="42" t="s">
        <v>457</v>
      </c>
      <c r="I664" s="28" t="s">
        <v>376</v>
      </c>
      <c r="J664" s="12" t="s">
        <v>393</v>
      </c>
      <c r="K664" s="28" t="s">
        <v>857</v>
      </c>
      <c r="L664" s="12" t="s">
        <v>1299</v>
      </c>
      <c r="M664" s="12" t="s">
        <v>704</v>
      </c>
      <c r="N664" s="12" t="s">
        <v>629</v>
      </c>
      <c r="O664" s="26" t="s">
        <v>4049</v>
      </c>
      <c r="P664" s="26" t="s">
        <v>4050</v>
      </c>
      <c r="Q664" s="25" t="s">
        <v>1145</v>
      </c>
      <c r="R664" s="26" t="s">
        <v>4051</v>
      </c>
      <c r="S664" s="15" t="s">
        <v>4052</v>
      </c>
      <c r="T664" s="52">
        <v>0</v>
      </c>
      <c r="U664" s="22" t="s">
        <v>4053</v>
      </c>
      <c r="V664" s="18" t="str">
        <f>+Sitio_Publico[[#This Row],[idcoleccion]]&amp;"-"&amp;Sitio_Publico[[#This Row],[id]]</f>
        <v>000-663</v>
      </c>
      <c r="W664" s="18">
        <f>+VLOOKUP(Sitio_Publico[[#This Row],[territorio]],Estructura!$AE$4:$AH$1067,4,0)</f>
        <v>20000013</v>
      </c>
      <c r="X664" s="18" t="str">
        <f>+VLOOKUP(Sitio_Publico[[#This Row],[tema]],Estructura!$G$4:$J$532,4,0)</f>
        <v>T-19</v>
      </c>
      <c r="Y664" s="18" t="str">
        <f>+VLOOKUP(Sitio_Publico[[#This Row],[contenido]],Estructura!$L$4:$O$473,4,0)</f>
        <v>C-8</v>
      </c>
      <c r="Z664" s="18" t="str">
        <f>+VLOOKUP(Sitio_Publico[[#This Row],[Filtro Integrado]],Estructura!$U$4:$W$529,3,0)</f>
        <v>FI-0</v>
      </c>
      <c r="AA664" s="18" t="str">
        <f>+VLOOKUP(Sitio_Publico[[#This Row],[Muestra]],Estructura!$Y$4:$AB$483,4,0)</f>
        <v>M-00081</v>
      </c>
    </row>
    <row r="665" spans="1:27" ht="51" x14ac:dyDescent="0.3">
      <c r="A665" s="16">
        <f t="shared" si="10"/>
        <v>664</v>
      </c>
      <c r="B665" s="47" t="s">
        <v>15118</v>
      </c>
      <c r="C665" s="13" t="s">
        <v>622</v>
      </c>
      <c r="D665" s="13" t="s">
        <v>623</v>
      </c>
      <c r="E665" s="44">
        <v>9209</v>
      </c>
      <c r="F665" s="13" t="s">
        <v>624</v>
      </c>
      <c r="G665" s="23" t="s">
        <v>625</v>
      </c>
      <c r="H665" s="42" t="s">
        <v>458</v>
      </c>
      <c r="I665" s="28" t="s">
        <v>245</v>
      </c>
      <c r="J665" s="12" t="s">
        <v>393</v>
      </c>
      <c r="K665" s="28" t="s">
        <v>651</v>
      </c>
      <c r="L665" s="12" t="s">
        <v>627</v>
      </c>
      <c r="M665" s="12" t="s">
        <v>653</v>
      </c>
      <c r="N665" s="12" t="s">
        <v>629</v>
      </c>
      <c r="O665" s="26" t="s">
        <v>4054</v>
      </c>
      <c r="P665" s="26" t="s">
        <v>4055</v>
      </c>
      <c r="Q665" s="25" t="s">
        <v>646</v>
      </c>
      <c r="R665" s="26" t="s">
        <v>4056</v>
      </c>
      <c r="S665" s="15" t="s">
        <v>4057</v>
      </c>
      <c r="T665" s="52">
        <v>0</v>
      </c>
      <c r="U665" s="22" t="s">
        <v>4058</v>
      </c>
      <c r="V665" s="18" t="str">
        <f>+Sitio_Publico[[#This Row],[idcoleccion]]&amp;"-"&amp;Sitio_Publico[[#This Row],[id]]</f>
        <v>000-664</v>
      </c>
      <c r="W665" s="18">
        <f>+VLOOKUP(Sitio_Publico[[#This Row],[territorio]],Estructura!$AE$4:$AH$1067,4,0)</f>
        <v>30009209</v>
      </c>
      <c r="X665" s="18" t="str">
        <f>+VLOOKUP(Sitio_Publico[[#This Row],[tema]],Estructura!$G$4:$J$532,4,0)</f>
        <v>T-13</v>
      </c>
      <c r="Y665" s="18" t="str">
        <f>+VLOOKUP(Sitio_Publico[[#This Row],[contenido]],Estructura!$L$4:$O$473,4,0)</f>
        <v>C-7</v>
      </c>
      <c r="Z665" s="18" t="str">
        <f>+VLOOKUP(Sitio_Publico[[#This Row],[Filtro Integrado]],Estructura!$U$4:$W$529,3,0)</f>
        <v>FI-0</v>
      </c>
      <c r="AA665" s="18" t="str">
        <f>+VLOOKUP(Sitio_Publico[[#This Row],[Muestra]],Estructura!$Y$4:$AB$483,4,0)</f>
        <v>M-00065</v>
      </c>
    </row>
    <row r="666" spans="1:27" ht="48" x14ac:dyDescent="0.3">
      <c r="A666" s="16">
        <f t="shared" si="10"/>
        <v>665</v>
      </c>
      <c r="B666" s="47" t="s">
        <v>15118</v>
      </c>
      <c r="C666" s="13" t="s">
        <v>622</v>
      </c>
      <c r="D666" s="13" t="s">
        <v>623</v>
      </c>
      <c r="E666" s="44">
        <v>12302</v>
      </c>
      <c r="F666" s="13" t="s">
        <v>688</v>
      </c>
      <c r="G666" s="23" t="s">
        <v>625</v>
      </c>
      <c r="H666" s="42" t="s">
        <v>458</v>
      </c>
      <c r="I666" s="28" t="s">
        <v>293</v>
      </c>
      <c r="J666" s="12" t="s">
        <v>393</v>
      </c>
      <c r="K666" s="28" t="s">
        <v>726</v>
      </c>
      <c r="L666" s="12" t="s">
        <v>627</v>
      </c>
      <c r="M666" s="12" t="s">
        <v>628</v>
      </c>
      <c r="N666" s="12" t="s">
        <v>629</v>
      </c>
      <c r="O666" s="26" t="s">
        <v>4059</v>
      </c>
      <c r="P666" s="26" t="s">
        <v>4060</v>
      </c>
      <c r="Q666" s="25" t="s">
        <v>646</v>
      </c>
      <c r="R666" s="26" t="s">
        <v>4061</v>
      </c>
      <c r="S666" s="15" t="s">
        <v>4062</v>
      </c>
      <c r="T666" s="52">
        <v>0</v>
      </c>
      <c r="U666" s="22" t="s">
        <v>4063</v>
      </c>
      <c r="V666" s="18" t="str">
        <f>+Sitio_Publico[[#This Row],[idcoleccion]]&amp;"-"&amp;Sitio_Publico[[#This Row],[id]]</f>
        <v>000-665</v>
      </c>
      <c r="W666" s="18">
        <f>+VLOOKUP(Sitio_Publico[[#This Row],[territorio]],Estructura!$AE$4:$AH$1067,4,0)</f>
        <v>30012302</v>
      </c>
      <c r="X666" s="18" t="str">
        <f>+VLOOKUP(Sitio_Publico[[#This Row],[tema]],Estructura!$G$4:$J$532,4,0)</f>
        <v>T-17</v>
      </c>
      <c r="Y666" s="18" t="str">
        <f>+VLOOKUP(Sitio_Publico[[#This Row],[contenido]],Estructura!$L$4:$O$473,4,0)</f>
        <v>C-7</v>
      </c>
      <c r="Z666" s="18" t="str">
        <f>+VLOOKUP(Sitio_Publico[[#This Row],[Filtro Integrado]],Estructura!$U$4:$W$529,3,0)</f>
        <v>FI-0</v>
      </c>
      <c r="AA666" s="18" t="str">
        <f>+VLOOKUP(Sitio_Publico[[#This Row],[Muestra]],Estructura!$Y$4:$AB$483,4,0)</f>
        <v>M-00071</v>
      </c>
    </row>
    <row r="667" spans="1:27" ht="48" x14ac:dyDescent="0.3">
      <c r="A667" s="16">
        <f t="shared" si="10"/>
        <v>666</v>
      </c>
      <c r="B667" s="47" t="s">
        <v>15118</v>
      </c>
      <c r="C667" s="13" t="s">
        <v>622</v>
      </c>
      <c r="D667" s="13" t="s">
        <v>623</v>
      </c>
      <c r="E667" s="44">
        <v>12301</v>
      </c>
      <c r="F667" s="13" t="s">
        <v>666</v>
      </c>
      <c r="G667" s="23" t="s">
        <v>625</v>
      </c>
      <c r="H667" s="42" t="s">
        <v>458</v>
      </c>
      <c r="I667" s="28" t="s">
        <v>292</v>
      </c>
      <c r="J667" s="12" t="s">
        <v>393</v>
      </c>
      <c r="K667" s="28" t="s">
        <v>745</v>
      </c>
      <c r="L667" s="12" t="s">
        <v>627</v>
      </c>
      <c r="M667" s="12" t="s">
        <v>628</v>
      </c>
      <c r="N667" s="12" t="s">
        <v>629</v>
      </c>
      <c r="O667" s="26" t="s">
        <v>4064</v>
      </c>
      <c r="P667" s="26" t="s">
        <v>4065</v>
      </c>
      <c r="Q667" s="25" t="s">
        <v>646</v>
      </c>
      <c r="R667" s="26" t="s">
        <v>4066</v>
      </c>
      <c r="S667" s="15" t="s">
        <v>4067</v>
      </c>
      <c r="T667" s="52">
        <v>0</v>
      </c>
      <c r="U667" s="22" t="s">
        <v>4068</v>
      </c>
      <c r="V667" s="18" t="str">
        <f>+Sitio_Publico[[#This Row],[idcoleccion]]&amp;"-"&amp;Sitio_Publico[[#This Row],[id]]</f>
        <v>000-666</v>
      </c>
      <c r="W667" s="18">
        <f>+VLOOKUP(Sitio_Publico[[#This Row],[territorio]],Estructura!$AE$4:$AH$1067,4,0)</f>
        <v>30012301</v>
      </c>
      <c r="X667" s="18" t="str">
        <f>+VLOOKUP(Sitio_Publico[[#This Row],[tema]],Estructura!$G$4:$J$532,4,0)</f>
        <v>T-15</v>
      </c>
      <c r="Y667" s="18" t="str">
        <f>+VLOOKUP(Sitio_Publico[[#This Row],[contenido]],Estructura!$L$4:$O$473,4,0)</f>
        <v>C-7</v>
      </c>
      <c r="Z667" s="18" t="str">
        <f>+VLOOKUP(Sitio_Publico[[#This Row],[Filtro Integrado]],Estructura!$U$4:$W$529,3,0)</f>
        <v>FI-0</v>
      </c>
      <c r="AA667" s="18" t="str">
        <f>+VLOOKUP(Sitio_Publico[[#This Row],[Muestra]],Estructura!$Y$4:$AB$483,4,0)</f>
        <v>M-00074</v>
      </c>
    </row>
    <row r="668" spans="1:27" ht="48" x14ac:dyDescent="0.3">
      <c r="A668" s="16">
        <f t="shared" si="10"/>
        <v>667</v>
      </c>
      <c r="B668" s="47" t="s">
        <v>15118</v>
      </c>
      <c r="C668" s="13" t="s">
        <v>622</v>
      </c>
      <c r="D668" s="13" t="s">
        <v>623</v>
      </c>
      <c r="E668" s="44">
        <v>15202</v>
      </c>
      <c r="F668" s="13" t="s">
        <v>681</v>
      </c>
      <c r="G668" s="23" t="s">
        <v>625</v>
      </c>
      <c r="H668" s="42" t="s">
        <v>458</v>
      </c>
      <c r="I668" s="28" t="s">
        <v>362</v>
      </c>
      <c r="J668" s="12" t="s">
        <v>393</v>
      </c>
      <c r="K668" s="28" t="s">
        <v>682</v>
      </c>
      <c r="L668" s="12" t="s">
        <v>627</v>
      </c>
      <c r="M668" s="12" t="s">
        <v>628</v>
      </c>
      <c r="N668" s="12" t="s">
        <v>629</v>
      </c>
      <c r="O668" s="26" t="s">
        <v>4069</v>
      </c>
      <c r="P668" s="26" t="s">
        <v>4070</v>
      </c>
      <c r="Q668" s="25" t="s">
        <v>646</v>
      </c>
      <c r="R668" s="26" t="s">
        <v>4071</v>
      </c>
      <c r="S668" s="15" t="s">
        <v>4072</v>
      </c>
      <c r="T668" s="52">
        <v>0</v>
      </c>
      <c r="U668" s="22" t="s">
        <v>4073</v>
      </c>
      <c r="V668" s="18" t="str">
        <f>+Sitio_Publico[[#This Row],[idcoleccion]]&amp;"-"&amp;Sitio_Publico[[#This Row],[id]]</f>
        <v>000-667</v>
      </c>
      <c r="W668" s="18">
        <f>+VLOOKUP(Sitio_Publico[[#This Row],[territorio]],Estructura!$AE$4:$AH$1067,4,0)</f>
        <v>30015202</v>
      </c>
      <c r="X668" s="18" t="str">
        <f>+VLOOKUP(Sitio_Publico[[#This Row],[tema]],Estructura!$G$4:$J$532,4,0)</f>
        <v>T-16</v>
      </c>
      <c r="Y668" s="18" t="str">
        <f>+VLOOKUP(Sitio_Publico[[#This Row],[contenido]],Estructura!$L$4:$O$473,4,0)</f>
        <v>C-7</v>
      </c>
      <c r="Z668" s="18" t="str">
        <f>+VLOOKUP(Sitio_Publico[[#This Row],[Filtro Integrado]],Estructura!$U$4:$W$529,3,0)</f>
        <v>FI-0</v>
      </c>
      <c r="AA668" s="18" t="str">
        <f>+VLOOKUP(Sitio_Publico[[#This Row],[Muestra]],Estructura!$Y$4:$AB$483,4,0)</f>
        <v>M-00067</v>
      </c>
    </row>
    <row r="669" spans="1:27" ht="51" x14ac:dyDescent="0.3">
      <c r="A669" s="16">
        <f t="shared" si="10"/>
        <v>668</v>
      </c>
      <c r="B669" s="47" t="s">
        <v>15118</v>
      </c>
      <c r="C669" s="13" t="s">
        <v>622</v>
      </c>
      <c r="D669" s="13" t="s">
        <v>623</v>
      </c>
      <c r="E669" s="44">
        <v>6101</v>
      </c>
      <c r="F669" s="13" t="s">
        <v>624</v>
      </c>
      <c r="G669" s="23" t="s">
        <v>625</v>
      </c>
      <c r="H669" s="42" t="s">
        <v>458</v>
      </c>
      <c r="I669" s="28" t="s">
        <v>100</v>
      </c>
      <c r="J669" s="12" t="s">
        <v>393</v>
      </c>
      <c r="K669" s="28" t="s">
        <v>626</v>
      </c>
      <c r="L669" s="12" t="s">
        <v>627</v>
      </c>
      <c r="M669" s="12" t="s">
        <v>628</v>
      </c>
      <c r="N669" s="12" t="s">
        <v>629</v>
      </c>
      <c r="O669" s="26" t="s">
        <v>4074</v>
      </c>
      <c r="P669" s="26" t="s">
        <v>4075</v>
      </c>
      <c r="Q669" s="25" t="s">
        <v>632</v>
      </c>
      <c r="R669" s="26" t="s">
        <v>4076</v>
      </c>
      <c r="S669" s="15" t="s">
        <v>4077</v>
      </c>
      <c r="T669" s="52">
        <v>0</v>
      </c>
      <c r="U669" s="22" t="s">
        <v>4078</v>
      </c>
      <c r="V669" s="18" t="str">
        <f>+Sitio_Publico[[#This Row],[idcoleccion]]&amp;"-"&amp;Sitio_Publico[[#This Row],[id]]</f>
        <v>000-668</v>
      </c>
      <c r="W669" s="18">
        <f>+VLOOKUP(Sitio_Publico[[#This Row],[territorio]],Estructura!$AE$4:$AH$1067,4,0)</f>
        <v>30006101</v>
      </c>
      <c r="X669" s="18" t="str">
        <f>+VLOOKUP(Sitio_Publico[[#This Row],[tema]],Estructura!$G$4:$J$532,4,0)</f>
        <v>T-13</v>
      </c>
      <c r="Y669" s="18" t="str">
        <f>+VLOOKUP(Sitio_Publico[[#This Row],[contenido]],Estructura!$L$4:$O$473,4,0)</f>
        <v>C-7</v>
      </c>
      <c r="Z669" s="18" t="str">
        <f>+VLOOKUP(Sitio_Publico[[#This Row],[Filtro Integrado]],Estructura!$U$4:$W$529,3,0)</f>
        <v>FI-0</v>
      </c>
      <c r="AA669" s="18" t="str">
        <f>+VLOOKUP(Sitio_Publico[[#This Row],[Muestra]],Estructura!$Y$4:$AB$483,4,0)</f>
        <v>M-00063</v>
      </c>
    </row>
    <row r="670" spans="1:27" ht="48" x14ac:dyDescent="0.3">
      <c r="A670" s="16">
        <f t="shared" si="10"/>
        <v>669</v>
      </c>
      <c r="B670" s="47" t="s">
        <v>15118</v>
      </c>
      <c r="C670" s="13" t="s">
        <v>622</v>
      </c>
      <c r="D670" s="13" t="s">
        <v>623</v>
      </c>
      <c r="E670" s="44">
        <v>8304</v>
      </c>
      <c r="F670" s="13" t="s">
        <v>624</v>
      </c>
      <c r="G670" s="23" t="s">
        <v>639</v>
      </c>
      <c r="H670" s="42" t="s">
        <v>458</v>
      </c>
      <c r="I670" s="28" t="s">
        <v>184</v>
      </c>
      <c r="J670" s="12" t="s">
        <v>393</v>
      </c>
      <c r="K670" s="28" t="s">
        <v>651</v>
      </c>
      <c r="L670" s="12" t="s">
        <v>652</v>
      </c>
      <c r="M670" s="12" t="s">
        <v>653</v>
      </c>
      <c r="N670" s="12" t="s">
        <v>629</v>
      </c>
      <c r="O670" s="26" t="s">
        <v>4079</v>
      </c>
      <c r="P670" s="26" t="s">
        <v>4080</v>
      </c>
      <c r="Q670" s="25" t="s">
        <v>646</v>
      </c>
      <c r="R670" s="26" t="s">
        <v>4081</v>
      </c>
      <c r="S670" s="15" t="s">
        <v>4082</v>
      </c>
      <c r="T670" s="52">
        <v>0</v>
      </c>
      <c r="U670" s="22" t="s">
        <v>4083</v>
      </c>
      <c r="V670" s="18" t="str">
        <f>+Sitio_Publico[[#This Row],[idcoleccion]]&amp;"-"&amp;Sitio_Publico[[#This Row],[id]]</f>
        <v>000-669</v>
      </c>
      <c r="W670" s="18">
        <f>+VLOOKUP(Sitio_Publico[[#This Row],[territorio]],Estructura!$AE$4:$AH$1067,4,0)</f>
        <v>30008304</v>
      </c>
      <c r="X670" s="18" t="str">
        <f>+VLOOKUP(Sitio_Publico[[#This Row],[tema]],Estructura!$G$4:$J$532,4,0)</f>
        <v>T-13</v>
      </c>
      <c r="Y670" s="18" t="str">
        <f>+VLOOKUP(Sitio_Publico[[#This Row],[contenido]],Estructura!$L$4:$O$473,4,0)</f>
        <v>C-8</v>
      </c>
      <c r="Z670" s="18" t="str">
        <f>+VLOOKUP(Sitio_Publico[[#This Row],[Filtro Integrado]],Estructura!$U$4:$W$529,3,0)</f>
        <v>FI-0</v>
      </c>
      <c r="AA670" s="18" t="str">
        <f>+VLOOKUP(Sitio_Publico[[#This Row],[Muestra]],Estructura!$Y$4:$AB$483,4,0)</f>
        <v>M-00065</v>
      </c>
    </row>
    <row r="671" spans="1:27" ht="40.799999999999997" x14ac:dyDescent="0.3">
      <c r="A671" s="16">
        <f t="shared" si="10"/>
        <v>670</v>
      </c>
      <c r="B671" s="47" t="s">
        <v>15118</v>
      </c>
      <c r="C671" s="13" t="s">
        <v>637</v>
      </c>
      <c r="D671" s="13" t="s">
        <v>623</v>
      </c>
      <c r="E671" s="44">
        <v>6</v>
      </c>
      <c r="F671" s="13" t="s">
        <v>638</v>
      </c>
      <c r="G671" s="23" t="s">
        <v>732</v>
      </c>
      <c r="H671" s="42" t="s">
        <v>457</v>
      </c>
      <c r="I671" s="28" t="s">
        <v>369</v>
      </c>
      <c r="J671" s="12" t="s">
        <v>393</v>
      </c>
      <c r="K671" s="28" t="s">
        <v>733</v>
      </c>
      <c r="L671" s="12" t="s">
        <v>641</v>
      </c>
      <c r="M671" s="12" t="s">
        <v>642</v>
      </c>
      <c r="N671" s="12" t="s">
        <v>643</v>
      </c>
      <c r="O671" s="26" t="s">
        <v>4084</v>
      </c>
      <c r="P671" s="26" t="s">
        <v>4085</v>
      </c>
      <c r="Q671" s="25" t="s">
        <v>646</v>
      </c>
      <c r="R671" s="26" t="s">
        <v>4086</v>
      </c>
      <c r="S671" s="15" t="s">
        <v>4087</v>
      </c>
      <c r="T671" s="52">
        <v>0</v>
      </c>
      <c r="U671" s="22" t="s">
        <v>4088</v>
      </c>
      <c r="V671" s="18" t="str">
        <f>+Sitio_Publico[[#This Row],[idcoleccion]]&amp;"-"&amp;Sitio_Publico[[#This Row],[id]]</f>
        <v>000-670</v>
      </c>
      <c r="W671" s="18">
        <f>+VLOOKUP(Sitio_Publico[[#This Row],[territorio]],Estructura!$AE$4:$AH$1067,4,0)</f>
        <v>20000006</v>
      </c>
      <c r="X671" s="18" t="str">
        <f>+VLOOKUP(Sitio_Publico[[#This Row],[tema]],Estructura!$G$4:$J$532,4,0)</f>
        <v>T-14</v>
      </c>
      <c r="Y671" s="18" t="str">
        <f>+VLOOKUP(Sitio_Publico[[#This Row],[contenido]],Estructura!$L$4:$O$473,4,0)</f>
        <v>C-10</v>
      </c>
      <c r="Z671" s="18" t="str">
        <f>+VLOOKUP(Sitio_Publico[[#This Row],[Filtro Integrado]],Estructura!$U$4:$W$529,3,0)</f>
        <v>FI-0</v>
      </c>
      <c r="AA671" s="18" t="str">
        <f>+VLOOKUP(Sitio_Publico[[#This Row],[Muestra]],Estructura!$Y$4:$AB$483,4,0)</f>
        <v>M-00072</v>
      </c>
    </row>
    <row r="672" spans="1:27" ht="48" x14ac:dyDescent="0.3">
      <c r="A672" s="16">
        <f t="shared" si="10"/>
        <v>671</v>
      </c>
      <c r="B672" s="47" t="s">
        <v>15118</v>
      </c>
      <c r="C672" s="13" t="s">
        <v>622</v>
      </c>
      <c r="D672" s="13" t="s">
        <v>623</v>
      </c>
      <c r="E672" s="44">
        <v>5704</v>
      </c>
      <c r="F672" s="13" t="s">
        <v>767</v>
      </c>
      <c r="G672" s="23" t="s">
        <v>625</v>
      </c>
      <c r="H672" s="42" t="s">
        <v>458</v>
      </c>
      <c r="I672" s="28" t="s">
        <v>93</v>
      </c>
      <c r="J672" s="12" t="s">
        <v>393</v>
      </c>
      <c r="K672" s="28" t="s">
        <v>768</v>
      </c>
      <c r="L672" s="12" t="s">
        <v>627</v>
      </c>
      <c r="M672" s="12" t="s">
        <v>628</v>
      </c>
      <c r="N672" s="12" t="s">
        <v>629</v>
      </c>
      <c r="O672" s="26" t="s">
        <v>4089</v>
      </c>
      <c r="P672" s="26" t="s">
        <v>4090</v>
      </c>
      <c r="Q672" s="25" t="s">
        <v>646</v>
      </c>
      <c r="R672" s="26" t="s">
        <v>4091</v>
      </c>
      <c r="S672" s="15" t="s">
        <v>4092</v>
      </c>
      <c r="T672" s="52">
        <v>0</v>
      </c>
      <c r="U672" s="22" t="s">
        <v>4093</v>
      </c>
      <c r="V672" s="18" t="str">
        <f>+Sitio_Publico[[#This Row],[idcoleccion]]&amp;"-"&amp;Sitio_Publico[[#This Row],[id]]</f>
        <v>000-671</v>
      </c>
      <c r="W672" s="18">
        <f>+VLOOKUP(Sitio_Publico[[#This Row],[territorio]],Estructura!$AE$4:$AH$1067,4,0)</f>
        <v>30005704</v>
      </c>
      <c r="X672" s="18" t="str">
        <f>+VLOOKUP(Sitio_Publico[[#This Row],[tema]],Estructura!$G$4:$J$532,4,0)</f>
        <v>T-19</v>
      </c>
      <c r="Y672" s="18" t="str">
        <f>+VLOOKUP(Sitio_Publico[[#This Row],[contenido]],Estructura!$L$4:$O$473,4,0)</f>
        <v>C-7</v>
      </c>
      <c r="Z672" s="18" t="str">
        <f>+VLOOKUP(Sitio_Publico[[#This Row],[Filtro Integrado]],Estructura!$U$4:$W$529,3,0)</f>
        <v>FI-0</v>
      </c>
      <c r="AA672" s="18" t="str">
        <f>+VLOOKUP(Sitio_Publico[[#This Row],[Muestra]],Estructura!$Y$4:$AB$483,4,0)</f>
        <v>M-00075</v>
      </c>
    </row>
    <row r="673" spans="1:27" ht="51" x14ac:dyDescent="0.3">
      <c r="A673" s="16">
        <f t="shared" si="10"/>
        <v>672</v>
      </c>
      <c r="B673" s="47" t="s">
        <v>15118</v>
      </c>
      <c r="C673" s="13" t="s">
        <v>622</v>
      </c>
      <c r="D673" s="13" t="s">
        <v>623</v>
      </c>
      <c r="E673" s="44">
        <v>7407</v>
      </c>
      <c r="F673" s="13" t="s">
        <v>624</v>
      </c>
      <c r="G673" s="23" t="s">
        <v>625</v>
      </c>
      <c r="H673" s="42" t="s">
        <v>458</v>
      </c>
      <c r="I673" s="28" t="s">
        <v>160</v>
      </c>
      <c r="J673" s="12" t="s">
        <v>393</v>
      </c>
      <c r="K673" s="28" t="s">
        <v>626</v>
      </c>
      <c r="L673" s="12" t="s">
        <v>627</v>
      </c>
      <c r="M673" s="12" t="s">
        <v>628</v>
      </c>
      <c r="N673" s="12" t="s">
        <v>629</v>
      </c>
      <c r="O673" s="26" t="s">
        <v>4094</v>
      </c>
      <c r="P673" s="26" t="s">
        <v>4095</v>
      </c>
      <c r="Q673" s="25" t="s">
        <v>632</v>
      </c>
      <c r="R673" s="26" t="s">
        <v>4096</v>
      </c>
      <c r="S673" s="15" t="s">
        <v>4097</v>
      </c>
      <c r="T673" s="52">
        <v>0</v>
      </c>
      <c r="U673" s="22" t="s">
        <v>4098</v>
      </c>
      <c r="V673" s="18" t="str">
        <f>+Sitio_Publico[[#This Row],[idcoleccion]]&amp;"-"&amp;Sitio_Publico[[#This Row],[id]]</f>
        <v>000-672</v>
      </c>
      <c r="W673" s="18">
        <f>+VLOOKUP(Sitio_Publico[[#This Row],[territorio]],Estructura!$AE$4:$AH$1067,4,0)</f>
        <v>30007407</v>
      </c>
      <c r="X673" s="18" t="str">
        <f>+VLOOKUP(Sitio_Publico[[#This Row],[tema]],Estructura!$G$4:$J$532,4,0)</f>
        <v>T-13</v>
      </c>
      <c r="Y673" s="18" t="str">
        <f>+VLOOKUP(Sitio_Publico[[#This Row],[contenido]],Estructura!$L$4:$O$473,4,0)</f>
        <v>C-7</v>
      </c>
      <c r="Z673" s="18" t="str">
        <f>+VLOOKUP(Sitio_Publico[[#This Row],[Filtro Integrado]],Estructura!$U$4:$W$529,3,0)</f>
        <v>FI-0</v>
      </c>
      <c r="AA673" s="18" t="str">
        <f>+VLOOKUP(Sitio_Publico[[#This Row],[Muestra]],Estructura!$Y$4:$AB$483,4,0)</f>
        <v>M-00063</v>
      </c>
    </row>
    <row r="674" spans="1:27" ht="40.799999999999997" x14ac:dyDescent="0.3">
      <c r="A674" s="16">
        <f t="shared" si="10"/>
        <v>673</v>
      </c>
      <c r="B674" s="47" t="s">
        <v>15118</v>
      </c>
      <c r="C674" s="13" t="s">
        <v>637</v>
      </c>
      <c r="D674" s="13" t="s">
        <v>623</v>
      </c>
      <c r="E674" s="44">
        <v>71</v>
      </c>
      <c r="F674" s="13" t="s">
        <v>638</v>
      </c>
      <c r="G674" s="23" t="s">
        <v>639</v>
      </c>
      <c r="H674" s="42" t="s">
        <v>458</v>
      </c>
      <c r="I674" s="28" t="s">
        <v>297</v>
      </c>
      <c r="J674" s="12" t="s">
        <v>393</v>
      </c>
      <c r="K674" s="28" t="s">
        <v>2692</v>
      </c>
      <c r="L674" s="12" t="s">
        <v>641</v>
      </c>
      <c r="M674" s="12" t="s">
        <v>642</v>
      </c>
      <c r="N674" s="12" t="s">
        <v>643</v>
      </c>
      <c r="O674" s="26" t="s">
        <v>4099</v>
      </c>
      <c r="P674" s="26" t="s">
        <v>4100</v>
      </c>
      <c r="Q674" s="25" t="s">
        <v>646</v>
      </c>
      <c r="R674" s="26" t="s">
        <v>4101</v>
      </c>
      <c r="S674" s="15" t="s">
        <v>4102</v>
      </c>
      <c r="T674" s="52">
        <v>0</v>
      </c>
      <c r="U674" s="22" t="s">
        <v>4103</v>
      </c>
      <c r="V674" s="18" t="str">
        <f>+Sitio_Publico[[#This Row],[idcoleccion]]&amp;"-"&amp;Sitio_Publico[[#This Row],[id]]</f>
        <v>000-673</v>
      </c>
      <c r="W674" s="18">
        <f>+VLOOKUP(Sitio_Publico[[#This Row],[territorio]],Estructura!$AE$4:$AH$1067,4,0)</f>
        <v>30013101</v>
      </c>
      <c r="X674" s="18" t="str">
        <f>+VLOOKUP(Sitio_Publico[[#This Row],[tema]],Estructura!$G$4:$J$532,4,0)</f>
        <v>T-14</v>
      </c>
      <c r="Y674" s="18" t="str">
        <f>+VLOOKUP(Sitio_Publico[[#This Row],[contenido]],Estructura!$L$4:$O$473,4,0)</f>
        <v>C-8</v>
      </c>
      <c r="Z674" s="18" t="str">
        <f>+VLOOKUP(Sitio_Publico[[#This Row],[Filtro Integrado]],Estructura!$U$4:$W$529,3,0)</f>
        <v>FI-0</v>
      </c>
      <c r="AA674" s="18" t="str">
        <f>+VLOOKUP(Sitio_Publico[[#This Row],[Muestra]],Estructura!$Y$4:$AB$483,4,0)</f>
        <v>M-000111</v>
      </c>
    </row>
    <row r="675" spans="1:27" ht="40.799999999999997" x14ac:dyDescent="0.3">
      <c r="A675" s="16">
        <f t="shared" si="10"/>
        <v>674</v>
      </c>
      <c r="B675" s="47" t="s">
        <v>15118</v>
      </c>
      <c r="C675" s="13" t="s">
        <v>622</v>
      </c>
      <c r="D675" s="13" t="s">
        <v>623</v>
      </c>
      <c r="E675" s="44">
        <v>14</v>
      </c>
      <c r="F675" s="13" t="s">
        <v>466</v>
      </c>
      <c r="G675" s="23" t="s">
        <v>1114</v>
      </c>
      <c r="H675" s="42" t="s">
        <v>457</v>
      </c>
      <c r="I675" s="28" t="s">
        <v>377</v>
      </c>
      <c r="J675" s="12" t="s">
        <v>393</v>
      </c>
      <c r="K675" s="28" t="s">
        <v>3365</v>
      </c>
      <c r="L675" s="12" t="s">
        <v>1116</v>
      </c>
      <c r="M675" s="12" t="s">
        <v>2870</v>
      </c>
      <c r="N675" s="12" t="s">
        <v>1118</v>
      </c>
      <c r="O675" s="26" t="s">
        <v>4104</v>
      </c>
      <c r="P675" s="26" t="s">
        <v>4105</v>
      </c>
      <c r="Q675" s="25" t="s">
        <v>1359</v>
      </c>
      <c r="R675" s="26" t="s">
        <v>4106</v>
      </c>
      <c r="S675" s="15" t="s">
        <v>4107</v>
      </c>
      <c r="T675" s="52">
        <v>0</v>
      </c>
      <c r="U675" s="22" t="s">
        <v>4108</v>
      </c>
      <c r="V675" s="18" t="str">
        <f>+Sitio_Publico[[#This Row],[idcoleccion]]&amp;"-"&amp;Sitio_Publico[[#This Row],[id]]</f>
        <v>000-674</v>
      </c>
      <c r="W675" s="18">
        <f>+VLOOKUP(Sitio_Publico[[#This Row],[territorio]],Estructura!$AE$4:$AH$1067,4,0)</f>
        <v>20000014</v>
      </c>
      <c r="X675" s="18" t="str">
        <f>+VLOOKUP(Sitio_Publico[[#This Row],[tema]],Estructura!$G$4:$J$532,4,0)</f>
        <v>T-18</v>
      </c>
      <c r="Y675" s="18" t="str">
        <f>+VLOOKUP(Sitio_Publico[[#This Row],[contenido]],Estructura!$L$4:$O$473,4,0)</f>
        <v>C-11</v>
      </c>
      <c r="Z675" s="18" t="str">
        <f>+VLOOKUP(Sitio_Publico[[#This Row],[Filtro Integrado]],Estructura!$U$4:$W$529,3,0)</f>
        <v>FI-0</v>
      </c>
      <c r="AA675" s="18" t="str">
        <f>+VLOOKUP(Sitio_Publico[[#This Row],[Muestra]],Estructura!$Y$4:$AB$483,4,0)</f>
        <v>M-000119</v>
      </c>
    </row>
    <row r="676" spans="1:27" ht="51" x14ac:dyDescent="0.3">
      <c r="A676" s="16">
        <f t="shared" si="10"/>
        <v>675</v>
      </c>
      <c r="B676" s="47" t="s">
        <v>15118</v>
      </c>
      <c r="C676" s="13" t="s">
        <v>622</v>
      </c>
      <c r="D676" s="13" t="s">
        <v>623</v>
      </c>
      <c r="E676" s="44">
        <v>10203</v>
      </c>
      <c r="F676" s="13" t="s">
        <v>624</v>
      </c>
      <c r="G676" s="23" t="s">
        <v>625</v>
      </c>
      <c r="H676" s="42" t="s">
        <v>458</v>
      </c>
      <c r="I676" s="28" t="s">
        <v>259</v>
      </c>
      <c r="J676" s="12" t="s">
        <v>393</v>
      </c>
      <c r="K676" s="28" t="s">
        <v>651</v>
      </c>
      <c r="L676" s="12" t="s">
        <v>627</v>
      </c>
      <c r="M676" s="12" t="s">
        <v>653</v>
      </c>
      <c r="N676" s="12" t="s">
        <v>629</v>
      </c>
      <c r="O676" s="26" t="s">
        <v>4109</v>
      </c>
      <c r="P676" s="26" t="s">
        <v>4110</v>
      </c>
      <c r="Q676" s="25" t="s">
        <v>646</v>
      </c>
      <c r="R676" s="26" t="s">
        <v>4111</v>
      </c>
      <c r="S676" s="15" t="s">
        <v>4112</v>
      </c>
      <c r="T676" s="52">
        <v>0</v>
      </c>
      <c r="U676" s="22" t="s">
        <v>4113</v>
      </c>
      <c r="V676" s="18" t="str">
        <f>+Sitio_Publico[[#This Row],[idcoleccion]]&amp;"-"&amp;Sitio_Publico[[#This Row],[id]]</f>
        <v>000-675</v>
      </c>
      <c r="W676" s="18">
        <f>+VLOOKUP(Sitio_Publico[[#This Row],[territorio]],Estructura!$AE$4:$AH$1067,4,0)</f>
        <v>30010203</v>
      </c>
      <c r="X676" s="18" t="str">
        <f>+VLOOKUP(Sitio_Publico[[#This Row],[tema]],Estructura!$G$4:$J$532,4,0)</f>
        <v>T-13</v>
      </c>
      <c r="Y676" s="18" t="str">
        <f>+VLOOKUP(Sitio_Publico[[#This Row],[contenido]],Estructura!$L$4:$O$473,4,0)</f>
        <v>C-7</v>
      </c>
      <c r="Z676" s="18" t="str">
        <f>+VLOOKUP(Sitio_Publico[[#This Row],[Filtro Integrado]],Estructura!$U$4:$W$529,3,0)</f>
        <v>FI-0</v>
      </c>
      <c r="AA676" s="18" t="str">
        <f>+VLOOKUP(Sitio_Publico[[#This Row],[Muestra]],Estructura!$Y$4:$AB$483,4,0)</f>
        <v>M-00065</v>
      </c>
    </row>
    <row r="677" spans="1:27" ht="48" x14ac:dyDescent="0.3">
      <c r="A677" s="16">
        <f t="shared" si="10"/>
        <v>676</v>
      </c>
      <c r="B677" s="47" t="s">
        <v>15118</v>
      </c>
      <c r="C677" s="13" t="s">
        <v>622</v>
      </c>
      <c r="D677" s="13" t="s">
        <v>623</v>
      </c>
      <c r="E677" s="44">
        <v>6115</v>
      </c>
      <c r="F677" s="13" t="s">
        <v>688</v>
      </c>
      <c r="G677" s="23" t="s">
        <v>639</v>
      </c>
      <c r="H677" s="42" t="s">
        <v>458</v>
      </c>
      <c r="I677" s="28" t="s">
        <v>114</v>
      </c>
      <c r="J677" s="12" t="s">
        <v>393</v>
      </c>
      <c r="K677" s="28" t="s">
        <v>726</v>
      </c>
      <c r="L677" s="12" t="s">
        <v>652</v>
      </c>
      <c r="M677" s="12" t="s">
        <v>653</v>
      </c>
      <c r="N677" s="12" t="s">
        <v>629</v>
      </c>
      <c r="O677" s="26" t="s">
        <v>4114</v>
      </c>
      <c r="P677" s="26" t="s">
        <v>4115</v>
      </c>
      <c r="Q677" s="25" t="s">
        <v>646</v>
      </c>
      <c r="R677" s="26" t="s">
        <v>4116</v>
      </c>
      <c r="S677" s="15" t="s">
        <v>4117</v>
      </c>
      <c r="T677" s="52">
        <v>0</v>
      </c>
      <c r="U677" s="22" t="s">
        <v>4118</v>
      </c>
      <c r="V677" s="18" t="str">
        <f>+Sitio_Publico[[#This Row],[idcoleccion]]&amp;"-"&amp;Sitio_Publico[[#This Row],[id]]</f>
        <v>000-676</v>
      </c>
      <c r="W677" s="18">
        <f>+VLOOKUP(Sitio_Publico[[#This Row],[territorio]],Estructura!$AE$4:$AH$1067,4,0)</f>
        <v>30006115</v>
      </c>
      <c r="X677" s="18" t="str">
        <f>+VLOOKUP(Sitio_Publico[[#This Row],[tema]],Estructura!$G$4:$J$532,4,0)</f>
        <v>T-17</v>
      </c>
      <c r="Y677" s="18" t="str">
        <f>+VLOOKUP(Sitio_Publico[[#This Row],[contenido]],Estructura!$L$4:$O$473,4,0)</f>
        <v>C-8</v>
      </c>
      <c r="Z677" s="18" t="str">
        <f>+VLOOKUP(Sitio_Publico[[#This Row],[Filtro Integrado]],Estructura!$U$4:$W$529,3,0)</f>
        <v>FI-0</v>
      </c>
      <c r="AA677" s="18" t="str">
        <f>+VLOOKUP(Sitio_Publico[[#This Row],[Muestra]],Estructura!$Y$4:$AB$483,4,0)</f>
        <v>M-00071</v>
      </c>
    </row>
    <row r="678" spans="1:27" ht="48" x14ac:dyDescent="0.3">
      <c r="A678" s="16">
        <f t="shared" si="10"/>
        <v>677</v>
      </c>
      <c r="B678" s="47" t="s">
        <v>15118</v>
      </c>
      <c r="C678" s="13" t="s">
        <v>622</v>
      </c>
      <c r="D678" s="13" t="s">
        <v>623</v>
      </c>
      <c r="E678" s="44">
        <v>7407</v>
      </c>
      <c r="F678" s="13" t="s">
        <v>767</v>
      </c>
      <c r="G678" s="23" t="s">
        <v>625</v>
      </c>
      <c r="H678" s="42" t="s">
        <v>458</v>
      </c>
      <c r="I678" s="28" t="s">
        <v>160</v>
      </c>
      <c r="J678" s="12" t="s">
        <v>393</v>
      </c>
      <c r="K678" s="28" t="s">
        <v>768</v>
      </c>
      <c r="L678" s="12" t="s">
        <v>627</v>
      </c>
      <c r="M678" s="12" t="s">
        <v>628</v>
      </c>
      <c r="N678" s="12" t="s">
        <v>629</v>
      </c>
      <c r="O678" s="26" t="s">
        <v>4119</v>
      </c>
      <c r="P678" s="26" t="s">
        <v>4120</v>
      </c>
      <c r="Q678" s="25" t="s">
        <v>646</v>
      </c>
      <c r="R678" s="26" t="s">
        <v>4121</v>
      </c>
      <c r="S678" s="15" t="s">
        <v>4122</v>
      </c>
      <c r="T678" s="52">
        <v>0</v>
      </c>
      <c r="U678" s="22" t="s">
        <v>4123</v>
      </c>
      <c r="V678" s="18" t="str">
        <f>+Sitio_Publico[[#This Row],[idcoleccion]]&amp;"-"&amp;Sitio_Publico[[#This Row],[id]]</f>
        <v>000-677</v>
      </c>
      <c r="W678" s="18">
        <f>+VLOOKUP(Sitio_Publico[[#This Row],[territorio]],Estructura!$AE$4:$AH$1067,4,0)</f>
        <v>30007407</v>
      </c>
      <c r="X678" s="18" t="str">
        <f>+VLOOKUP(Sitio_Publico[[#This Row],[tema]],Estructura!$G$4:$J$532,4,0)</f>
        <v>T-19</v>
      </c>
      <c r="Y678" s="18" t="str">
        <f>+VLOOKUP(Sitio_Publico[[#This Row],[contenido]],Estructura!$L$4:$O$473,4,0)</f>
        <v>C-7</v>
      </c>
      <c r="Z678" s="18" t="str">
        <f>+VLOOKUP(Sitio_Publico[[#This Row],[Filtro Integrado]],Estructura!$U$4:$W$529,3,0)</f>
        <v>FI-0</v>
      </c>
      <c r="AA678" s="18" t="str">
        <f>+VLOOKUP(Sitio_Publico[[#This Row],[Muestra]],Estructura!$Y$4:$AB$483,4,0)</f>
        <v>M-00075</v>
      </c>
    </row>
    <row r="679" spans="1:27" ht="51" x14ac:dyDescent="0.3">
      <c r="A679" s="16">
        <f t="shared" si="10"/>
        <v>678</v>
      </c>
      <c r="B679" s="47" t="s">
        <v>15118</v>
      </c>
      <c r="C679" s="13" t="s">
        <v>622</v>
      </c>
      <c r="D679" s="13" t="s">
        <v>623</v>
      </c>
      <c r="E679" s="44">
        <v>8204</v>
      </c>
      <c r="F679" s="13" t="s">
        <v>624</v>
      </c>
      <c r="G679" s="23" t="s">
        <v>625</v>
      </c>
      <c r="H679" s="42" t="s">
        <v>458</v>
      </c>
      <c r="I679" s="28" t="s">
        <v>177</v>
      </c>
      <c r="J679" s="12" t="s">
        <v>393</v>
      </c>
      <c r="K679" s="28" t="s">
        <v>626</v>
      </c>
      <c r="L679" s="12" t="s">
        <v>627</v>
      </c>
      <c r="M679" s="12" t="s">
        <v>628</v>
      </c>
      <c r="N679" s="12" t="s">
        <v>629</v>
      </c>
      <c r="O679" s="26" t="s">
        <v>4124</v>
      </c>
      <c r="P679" s="26" t="s">
        <v>4125</v>
      </c>
      <c r="Q679" s="25" t="s">
        <v>632</v>
      </c>
      <c r="R679" s="26" t="s">
        <v>4126</v>
      </c>
      <c r="S679" s="15" t="s">
        <v>4127</v>
      </c>
      <c r="T679" s="52">
        <v>0</v>
      </c>
      <c r="U679" s="22" t="s">
        <v>4128</v>
      </c>
      <c r="V679" s="18" t="str">
        <f>+Sitio_Publico[[#This Row],[idcoleccion]]&amp;"-"&amp;Sitio_Publico[[#This Row],[id]]</f>
        <v>000-678</v>
      </c>
      <c r="W679" s="18">
        <f>+VLOOKUP(Sitio_Publico[[#This Row],[territorio]],Estructura!$AE$4:$AH$1067,4,0)</f>
        <v>30008204</v>
      </c>
      <c r="X679" s="18" t="str">
        <f>+VLOOKUP(Sitio_Publico[[#This Row],[tema]],Estructura!$G$4:$J$532,4,0)</f>
        <v>T-13</v>
      </c>
      <c r="Y679" s="18" t="str">
        <f>+VLOOKUP(Sitio_Publico[[#This Row],[contenido]],Estructura!$L$4:$O$473,4,0)</f>
        <v>C-7</v>
      </c>
      <c r="Z679" s="18" t="str">
        <f>+VLOOKUP(Sitio_Publico[[#This Row],[Filtro Integrado]],Estructura!$U$4:$W$529,3,0)</f>
        <v>FI-0</v>
      </c>
      <c r="AA679" s="18" t="str">
        <f>+VLOOKUP(Sitio_Publico[[#This Row],[Muestra]],Estructura!$Y$4:$AB$483,4,0)</f>
        <v>M-00063</v>
      </c>
    </row>
    <row r="680" spans="1:27" ht="48" x14ac:dyDescent="0.3">
      <c r="A680" s="16">
        <f t="shared" si="10"/>
        <v>679</v>
      </c>
      <c r="B680" s="47" t="s">
        <v>15118</v>
      </c>
      <c r="C680" s="13" t="s">
        <v>622</v>
      </c>
      <c r="D680" s="13" t="s">
        <v>623</v>
      </c>
      <c r="E680" s="44">
        <v>13604</v>
      </c>
      <c r="F680" s="13" t="s">
        <v>681</v>
      </c>
      <c r="G680" s="23" t="s">
        <v>639</v>
      </c>
      <c r="H680" s="42" t="s">
        <v>458</v>
      </c>
      <c r="I680" s="28" t="s">
        <v>346</v>
      </c>
      <c r="J680" s="12" t="s">
        <v>393</v>
      </c>
      <c r="K680" s="28" t="s">
        <v>793</v>
      </c>
      <c r="L680" s="12" t="s">
        <v>652</v>
      </c>
      <c r="M680" s="12" t="s">
        <v>794</v>
      </c>
      <c r="N680" s="12" t="s">
        <v>629</v>
      </c>
      <c r="O680" s="26" t="s">
        <v>4129</v>
      </c>
      <c r="P680" s="26" t="s">
        <v>4130</v>
      </c>
      <c r="Q680" s="25" t="s">
        <v>646</v>
      </c>
      <c r="R680" s="26" t="s">
        <v>4131</v>
      </c>
      <c r="S680" s="15" t="s">
        <v>4132</v>
      </c>
      <c r="T680" s="52">
        <v>0</v>
      </c>
      <c r="U680" s="22" t="s">
        <v>4133</v>
      </c>
      <c r="V680" s="18" t="str">
        <f>+Sitio_Publico[[#This Row],[idcoleccion]]&amp;"-"&amp;Sitio_Publico[[#This Row],[id]]</f>
        <v>000-679</v>
      </c>
      <c r="W680" s="18">
        <f>+VLOOKUP(Sitio_Publico[[#This Row],[territorio]],Estructura!$AE$4:$AH$1067,4,0)</f>
        <v>30013604</v>
      </c>
      <c r="X680" s="18" t="str">
        <f>+VLOOKUP(Sitio_Publico[[#This Row],[tema]],Estructura!$G$4:$J$532,4,0)</f>
        <v>T-16</v>
      </c>
      <c r="Y680" s="18" t="str">
        <f>+VLOOKUP(Sitio_Publico[[#This Row],[contenido]],Estructura!$L$4:$O$473,4,0)</f>
        <v>C-8</v>
      </c>
      <c r="Z680" s="18" t="str">
        <f>+VLOOKUP(Sitio_Publico[[#This Row],[Filtro Integrado]],Estructura!$U$4:$W$529,3,0)</f>
        <v>FI-0</v>
      </c>
      <c r="AA680" s="18" t="str">
        <f>+VLOOKUP(Sitio_Publico[[#This Row],[Muestra]],Estructura!$Y$4:$AB$483,4,0)</f>
        <v>M-00077</v>
      </c>
    </row>
    <row r="681" spans="1:27" ht="48" x14ac:dyDescent="0.3">
      <c r="A681" s="16">
        <f t="shared" si="10"/>
        <v>680</v>
      </c>
      <c r="B681" s="47" t="s">
        <v>15118</v>
      </c>
      <c r="C681" s="13" t="s">
        <v>622</v>
      </c>
      <c r="D681" s="13" t="s">
        <v>623</v>
      </c>
      <c r="E681" s="44">
        <v>1404</v>
      </c>
      <c r="F681" s="13" t="s">
        <v>688</v>
      </c>
      <c r="G681" s="23" t="s">
        <v>625</v>
      </c>
      <c r="H681" s="42" t="s">
        <v>458</v>
      </c>
      <c r="I681" s="28" t="s">
        <v>31</v>
      </c>
      <c r="J681" s="12" t="s">
        <v>393</v>
      </c>
      <c r="K681" s="28" t="s">
        <v>689</v>
      </c>
      <c r="L681" s="12" t="s">
        <v>627</v>
      </c>
      <c r="M681" s="12" t="s">
        <v>690</v>
      </c>
      <c r="N681" s="12" t="s">
        <v>629</v>
      </c>
      <c r="O681" s="26" t="s">
        <v>4134</v>
      </c>
      <c r="P681" s="26" t="s">
        <v>4135</v>
      </c>
      <c r="Q681" s="25" t="s">
        <v>646</v>
      </c>
      <c r="R681" s="26" t="s">
        <v>4136</v>
      </c>
      <c r="S681" s="15" t="s">
        <v>4137</v>
      </c>
      <c r="T681" s="52">
        <v>0</v>
      </c>
      <c r="U681" s="22" t="s">
        <v>4138</v>
      </c>
      <c r="V681" s="18" t="str">
        <f>+Sitio_Publico[[#This Row],[idcoleccion]]&amp;"-"&amp;Sitio_Publico[[#This Row],[id]]</f>
        <v>000-680</v>
      </c>
      <c r="W681" s="18">
        <f>+VLOOKUP(Sitio_Publico[[#This Row],[territorio]],Estructura!$AE$4:$AH$1067,4,0)</f>
        <v>30001404</v>
      </c>
      <c r="X681" s="18" t="str">
        <f>+VLOOKUP(Sitio_Publico[[#This Row],[tema]],Estructura!$G$4:$J$532,4,0)</f>
        <v>T-17</v>
      </c>
      <c r="Y681" s="18" t="str">
        <f>+VLOOKUP(Sitio_Publico[[#This Row],[contenido]],Estructura!$L$4:$O$473,4,0)</f>
        <v>C-7</v>
      </c>
      <c r="Z681" s="18" t="str">
        <f>+VLOOKUP(Sitio_Publico[[#This Row],[Filtro Integrado]],Estructura!$U$4:$W$529,3,0)</f>
        <v>FI-0</v>
      </c>
      <c r="AA681" s="18" t="str">
        <f>+VLOOKUP(Sitio_Publico[[#This Row],[Muestra]],Estructura!$Y$4:$AB$483,4,0)</f>
        <v>M-00068</v>
      </c>
    </row>
    <row r="682" spans="1:27" ht="48" x14ac:dyDescent="0.3">
      <c r="A682" s="16">
        <f t="shared" si="10"/>
        <v>681</v>
      </c>
      <c r="B682" s="47" t="s">
        <v>15118</v>
      </c>
      <c r="C682" s="13" t="s">
        <v>622</v>
      </c>
      <c r="D682" s="13" t="s">
        <v>623</v>
      </c>
      <c r="E682" s="44">
        <v>10108</v>
      </c>
      <c r="F682" s="13" t="s">
        <v>681</v>
      </c>
      <c r="G682" s="23" t="s">
        <v>625</v>
      </c>
      <c r="H682" s="42" t="s">
        <v>458</v>
      </c>
      <c r="I682" s="28" t="s">
        <v>255</v>
      </c>
      <c r="J682" s="12" t="s">
        <v>393</v>
      </c>
      <c r="K682" s="28" t="s">
        <v>682</v>
      </c>
      <c r="L682" s="12" t="s">
        <v>627</v>
      </c>
      <c r="M682" s="12" t="s">
        <v>628</v>
      </c>
      <c r="N682" s="12" t="s">
        <v>629</v>
      </c>
      <c r="O682" s="26" t="s">
        <v>4139</v>
      </c>
      <c r="P682" s="26" t="s">
        <v>4140</v>
      </c>
      <c r="Q682" s="25" t="s">
        <v>646</v>
      </c>
      <c r="R682" s="26" t="s">
        <v>4141</v>
      </c>
      <c r="S682" s="15" t="s">
        <v>4142</v>
      </c>
      <c r="T682" s="52">
        <v>0</v>
      </c>
      <c r="U682" s="22" t="s">
        <v>4143</v>
      </c>
      <c r="V682" s="18" t="str">
        <f>+Sitio_Publico[[#This Row],[idcoleccion]]&amp;"-"&amp;Sitio_Publico[[#This Row],[id]]</f>
        <v>000-681</v>
      </c>
      <c r="W682" s="18">
        <f>+VLOOKUP(Sitio_Publico[[#This Row],[territorio]],Estructura!$AE$4:$AH$1067,4,0)</f>
        <v>30010108</v>
      </c>
      <c r="X682" s="18" t="str">
        <f>+VLOOKUP(Sitio_Publico[[#This Row],[tema]],Estructura!$G$4:$J$532,4,0)</f>
        <v>T-16</v>
      </c>
      <c r="Y682" s="18" t="str">
        <f>+VLOOKUP(Sitio_Publico[[#This Row],[contenido]],Estructura!$L$4:$O$473,4,0)</f>
        <v>C-7</v>
      </c>
      <c r="Z682" s="18" t="str">
        <f>+VLOOKUP(Sitio_Publico[[#This Row],[Filtro Integrado]],Estructura!$U$4:$W$529,3,0)</f>
        <v>FI-0</v>
      </c>
      <c r="AA682" s="18" t="str">
        <f>+VLOOKUP(Sitio_Publico[[#This Row],[Muestra]],Estructura!$Y$4:$AB$483,4,0)</f>
        <v>M-00067</v>
      </c>
    </row>
    <row r="683" spans="1:27" ht="48" x14ac:dyDescent="0.3">
      <c r="A683" s="16">
        <f t="shared" si="10"/>
        <v>682</v>
      </c>
      <c r="B683" s="47" t="s">
        <v>15118</v>
      </c>
      <c r="C683" s="13" t="s">
        <v>622</v>
      </c>
      <c r="D683" s="13" t="s">
        <v>623</v>
      </c>
      <c r="E683" s="44">
        <v>5405</v>
      </c>
      <c r="F683" s="13" t="s">
        <v>767</v>
      </c>
      <c r="G683" s="23" t="s">
        <v>639</v>
      </c>
      <c r="H683" s="42" t="s">
        <v>458</v>
      </c>
      <c r="I683" s="28" t="s">
        <v>78</v>
      </c>
      <c r="J683" s="12" t="s">
        <v>393</v>
      </c>
      <c r="K683" s="28" t="s">
        <v>768</v>
      </c>
      <c r="L683" s="12" t="s">
        <v>652</v>
      </c>
      <c r="M683" s="12" t="s">
        <v>653</v>
      </c>
      <c r="N683" s="12" t="s">
        <v>629</v>
      </c>
      <c r="O683" s="26" t="s">
        <v>4144</v>
      </c>
      <c r="P683" s="26" t="s">
        <v>4145</v>
      </c>
      <c r="Q683" s="25" t="s">
        <v>646</v>
      </c>
      <c r="R683" s="26" t="s">
        <v>4146</v>
      </c>
      <c r="S683" s="15" t="s">
        <v>4147</v>
      </c>
      <c r="T683" s="52">
        <v>0</v>
      </c>
      <c r="U683" s="22" t="s">
        <v>4148</v>
      </c>
      <c r="V683" s="18" t="str">
        <f>+Sitio_Publico[[#This Row],[idcoleccion]]&amp;"-"&amp;Sitio_Publico[[#This Row],[id]]</f>
        <v>000-682</v>
      </c>
      <c r="W683" s="18">
        <f>+VLOOKUP(Sitio_Publico[[#This Row],[territorio]],Estructura!$AE$4:$AH$1067,4,0)</f>
        <v>30005405</v>
      </c>
      <c r="X683" s="18" t="str">
        <f>+VLOOKUP(Sitio_Publico[[#This Row],[tema]],Estructura!$G$4:$J$532,4,0)</f>
        <v>T-19</v>
      </c>
      <c r="Y683" s="18" t="str">
        <f>+VLOOKUP(Sitio_Publico[[#This Row],[contenido]],Estructura!$L$4:$O$473,4,0)</f>
        <v>C-8</v>
      </c>
      <c r="Z683" s="18" t="str">
        <f>+VLOOKUP(Sitio_Publico[[#This Row],[Filtro Integrado]],Estructura!$U$4:$W$529,3,0)</f>
        <v>FI-0</v>
      </c>
      <c r="AA683" s="18" t="str">
        <f>+VLOOKUP(Sitio_Publico[[#This Row],[Muestra]],Estructura!$Y$4:$AB$483,4,0)</f>
        <v>M-00075</v>
      </c>
    </row>
    <row r="684" spans="1:27" ht="48" x14ac:dyDescent="0.3">
      <c r="A684" s="16">
        <f t="shared" si="10"/>
        <v>683</v>
      </c>
      <c r="B684" s="47" t="s">
        <v>15118</v>
      </c>
      <c r="C684" s="13" t="s">
        <v>622</v>
      </c>
      <c r="D684" s="13" t="s">
        <v>623</v>
      </c>
      <c r="E684" s="44">
        <v>16108</v>
      </c>
      <c r="F684" s="13" t="s">
        <v>666</v>
      </c>
      <c r="G684" s="23" t="s">
        <v>639</v>
      </c>
      <c r="H684" s="42" t="s">
        <v>458</v>
      </c>
      <c r="I684" s="28" t="s">
        <v>212</v>
      </c>
      <c r="J684" s="12" t="s">
        <v>393</v>
      </c>
      <c r="K684" s="28" t="s">
        <v>745</v>
      </c>
      <c r="L684" s="12" t="s">
        <v>652</v>
      </c>
      <c r="M684" s="12" t="s">
        <v>628</v>
      </c>
      <c r="N684" s="12" t="s">
        <v>629</v>
      </c>
      <c r="O684" s="26" t="s">
        <v>4149</v>
      </c>
      <c r="P684" s="26" t="s">
        <v>4150</v>
      </c>
      <c r="Q684" s="25" t="s">
        <v>646</v>
      </c>
      <c r="R684" s="26" t="s">
        <v>4151</v>
      </c>
      <c r="S684" s="15" t="s">
        <v>4152</v>
      </c>
      <c r="T684" s="52">
        <v>0</v>
      </c>
      <c r="U684" s="22" t="s">
        <v>4153</v>
      </c>
      <c r="V684" s="18" t="str">
        <f>+Sitio_Publico[[#This Row],[idcoleccion]]&amp;"-"&amp;Sitio_Publico[[#This Row],[id]]</f>
        <v>000-683</v>
      </c>
      <c r="W684" s="18">
        <f>+VLOOKUP(Sitio_Publico[[#This Row],[territorio]],Estructura!$AE$4:$AH$1067,4,0)</f>
        <v>30016108</v>
      </c>
      <c r="X684" s="18" t="str">
        <f>+VLOOKUP(Sitio_Publico[[#This Row],[tema]],Estructura!$G$4:$J$532,4,0)</f>
        <v>T-15</v>
      </c>
      <c r="Y684" s="18" t="str">
        <f>+VLOOKUP(Sitio_Publico[[#This Row],[contenido]],Estructura!$L$4:$O$473,4,0)</f>
        <v>C-8</v>
      </c>
      <c r="Z684" s="18" t="str">
        <f>+VLOOKUP(Sitio_Publico[[#This Row],[Filtro Integrado]],Estructura!$U$4:$W$529,3,0)</f>
        <v>FI-0</v>
      </c>
      <c r="AA684" s="18" t="str">
        <f>+VLOOKUP(Sitio_Publico[[#This Row],[Muestra]],Estructura!$Y$4:$AB$483,4,0)</f>
        <v>M-00074</v>
      </c>
    </row>
    <row r="685" spans="1:27" ht="48" x14ac:dyDescent="0.3">
      <c r="A685" s="16">
        <f t="shared" si="10"/>
        <v>684</v>
      </c>
      <c r="B685" s="47" t="s">
        <v>15118</v>
      </c>
      <c r="C685" s="13" t="s">
        <v>622</v>
      </c>
      <c r="D685" s="13" t="s">
        <v>623</v>
      </c>
      <c r="E685" s="44">
        <v>13113</v>
      </c>
      <c r="F685" s="13" t="s">
        <v>688</v>
      </c>
      <c r="G685" s="23" t="s">
        <v>639</v>
      </c>
      <c r="H685" s="42" t="s">
        <v>458</v>
      </c>
      <c r="I685" s="28" t="s">
        <v>309</v>
      </c>
      <c r="J685" s="12" t="s">
        <v>393</v>
      </c>
      <c r="K685" s="28" t="s">
        <v>703</v>
      </c>
      <c r="L685" s="12" t="s">
        <v>652</v>
      </c>
      <c r="M685" s="12" t="s">
        <v>704</v>
      </c>
      <c r="N685" s="12" t="s">
        <v>629</v>
      </c>
      <c r="O685" s="26" t="s">
        <v>4154</v>
      </c>
      <c r="P685" s="26" t="s">
        <v>4155</v>
      </c>
      <c r="Q685" s="25" t="s">
        <v>646</v>
      </c>
      <c r="R685" s="26" t="s">
        <v>4156</v>
      </c>
      <c r="S685" s="15" t="s">
        <v>4157</v>
      </c>
      <c r="T685" s="52">
        <v>0</v>
      </c>
      <c r="U685" s="22" t="s">
        <v>4158</v>
      </c>
      <c r="V685" s="18" t="str">
        <f>+Sitio_Publico[[#This Row],[idcoleccion]]&amp;"-"&amp;Sitio_Publico[[#This Row],[id]]</f>
        <v>000-684</v>
      </c>
      <c r="W685" s="18">
        <f>+VLOOKUP(Sitio_Publico[[#This Row],[territorio]],Estructura!$AE$4:$AH$1067,4,0)</f>
        <v>30013113</v>
      </c>
      <c r="X685" s="18" t="str">
        <f>+VLOOKUP(Sitio_Publico[[#This Row],[tema]],Estructura!$G$4:$J$532,4,0)</f>
        <v>T-17</v>
      </c>
      <c r="Y685" s="18" t="str">
        <f>+VLOOKUP(Sitio_Publico[[#This Row],[contenido]],Estructura!$L$4:$O$473,4,0)</f>
        <v>C-8</v>
      </c>
      <c r="Z685" s="18" t="str">
        <f>+VLOOKUP(Sitio_Publico[[#This Row],[Filtro Integrado]],Estructura!$U$4:$W$529,3,0)</f>
        <v>FI-0</v>
      </c>
      <c r="AA685" s="18" t="str">
        <f>+VLOOKUP(Sitio_Publico[[#This Row],[Muestra]],Estructura!$Y$4:$AB$483,4,0)</f>
        <v>M-00069</v>
      </c>
    </row>
    <row r="686" spans="1:27" ht="51" x14ac:dyDescent="0.3">
      <c r="A686" s="16">
        <f t="shared" si="10"/>
        <v>685</v>
      </c>
      <c r="B686" s="47" t="s">
        <v>15118</v>
      </c>
      <c r="C686" s="13" t="s">
        <v>622</v>
      </c>
      <c r="D686" s="13" t="s">
        <v>623</v>
      </c>
      <c r="E686" s="44">
        <v>9113</v>
      </c>
      <c r="F686" s="13" t="s">
        <v>624</v>
      </c>
      <c r="G686" s="23" t="s">
        <v>639</v>
      </c>
      <c r="H686" s="42" t="s">
        <v>458</v>
      </c>
      <c r="I686" s="28" t="s">
        <v>228</v>
      </c>
      <c r="J686" s="12" t="s">
        <v>393</v>
      </c>
      <c r="K686" s="28" t="s">
        <v>739</v>
      </c>
      <c r="L686" s="12" t="s">
        <v>652</v>
      </c>
      <c r="M686" s="12" t="s">
        <v>704</v>
      </c>
      <c r="N686" s="12" t="s">
        <v>629</v>
      </c>
      <c r="O686" s="26" t="s">
        <v>4159</v>
      </c>
      <c r="P686" s="26" t="s">
        <v>4160</v>
      </c>
      <c r="Q686" s="25" t="s">
        <v>646</v>
      </c>
      <c r="R686" s="26" t="s">
        <v>4161</v>
      </c>
      <c r="S686" s="15" t="s">
        <v>4162</v>
      </c>
      <c r="T686" s="52">
        <v>0</v>
      </c>
      <c r="U686" s="22" t="s">
        <v>4163</v>
      </c>
      <c r="V686" s="18" t="str">
        <f>+Sitio_Publico[[#This Row],[idcoleccion]]&amp;"-"&amp;Sitio_Publico[[#This Row],[id]]</f>
        <v>000-685</v>
      </c>
      <c r="W686" s="18">
        <f>+VLOOKUP(Sitio_Publico[[#This Row],[territorio]],Estructura!$AE$4:$AH$1067,4,0)</f>
        <v>30009113</v>
      </c>
      <c r="X686" s="18" t="str">
        <f>+VLOOKUP(Sitio_Publico[[#This Row],[tema]],Estructura!$G$4:$J$532,4,0)</f>
        <v>T-13</v>
      </c>
      <c r="Y686" s="18" t="str">
        <f>+VLOOKUP(Sitio_Publico[[#This Row],[contenido]],Estructura!$L$4:$O$473,4,0)</f>
        <v>C-8</v>
      </c>
      <c r="Z686" s="18" t="str">
        <f>+VLOOKUP(Sitio_Publico[[#This Row],[Filtro Integrado]],Estructura!$U$4:$W$529,3,0)</f>
        <v>FI-0</v>
      </c>
      <c r="AA686" s="18" t="str">
        <f>+VLOOKUP(Sitio_Publico[[#This Row],[Muestra]],Estructura!$Y$4:$AB$483,4,0)</f>
        <v>M-00073</v>
      </c>
    </row>
    <row r="687" spans="1:27" ht="48" x14ac:dyDescent="0.3">
      <c r="A687" s="16">
        <f t="shared" si="10"/>
        <v>686</v>
      </c>
      <c r="B687" s="47" t="s">
        <v>15118</v>
      </c>
      <c r="C687" s="13" t="s">
        <v>622</v>
      </c>
      <c r="D687" s="13" t="s">
        <v>623</v>
      </c>
      <c r="E687" s="44">
        <v>4102</v>
      </c>
      <c r="F687" s="13" t="s">
        <v>688</v>
      </c>
      <c r="G687" s="23" t="s">
        <v>625</v>
      </c>
      <c r="H687" s="42" t="s">
        <v>458</v>
      </c>
      <c r="I687" s="28" t="s">
        <v>22</v>
      </c>
      <c r="J687" s="12" t="s">
        <v>393</v>
      </c>
      <c r="K687" s="28" t="s">
        <v>689</v>
      </c>
      <c r="L687" s="12" t="s">
        <v>627</v>
      </c>
      <c r="M687" s="12" t="s">
        <v>690</v>
      </c>
      <c r="N687" s="12" t="s">
        <v>629</v>
      </c>
      <c r="O687" s="26" t="s">
        <v>4164</v>
      </c>
      <c r="P687" s="26" t="s">
        <v>4165</v>
      </c>
      <c r="Q687" s="25" t="s">
        <v>646</v>
      </c>
      <c r="R687" s="26" t="s">
        <v>4166</v>
      </c>
      <c r="S687" s="15" t="s">
        <v>4167</v>
      </c>
      <c r="T687" s="52">
        <v>0</v>
      </c>
      <c r="U687" s="22" t="s">
        <v>4168</v>
      </c>
      <c r="V687" s="18" t="str">
        <f>+Sitio_Publico[[#This Row],[idcoleccion]]&amp;"-"&amp;Sitio_Publico[[#This Row],[id]]</f>
        <v>000-686</v>
      </c>
      <c r="W687" s="18">
        <f>+VLOOKUP(Sitio_Publico[[#This Row],[territorio]],Estructura!$AE$4:$AH$1067,4,0)</f>
        <v>30004102</v>
      </c>
      <c r="X687" s="18" t="str">
        <f>+VLOOKUP(Sitio_Publico[[#This Row],[tema]],Estructura!$G$4:$J$532,4,0)</f>
        <v>T-17</v>
      </c>
      <c r="Y687" s="18" t="str">
        <f>+VLOOKUP(Sitio_Publico[[#This Row],[contenido]],Estructura!$L$4:$O$473,4,0)</f>
        <v>C-7</v>
      </c>
      <c r="Z687" s="18" t="str">
        <f>+VLOOKUP(Sitio_Publico[[#This Row],[Filtro Integrado]],Estructura!$U$4:$W$529,3,0)</f>
        <v>FI-0</v>
      </c>
      <c r="AA687" s="18" t="str">
        <f>+VLOOKUP(Sitio_Publico[[#This Row],[Muestra]],Estructura!$Y$4:$AB$483,4,0)</f>
        <v>M-00068</v>
      </c>
    </row>
    <row r="688" spans="1:27" ht="48" x14ac:dyDescent="0.3">
      <c r="A688" s="16">
        <f t="shared" si="10"/>
        <v>687</v>
      </c>
      <c r="B688" s="47" t="s">
        <v>15118</v>
      </c>
      <c r="C688" s="13" t="s">
        <v>622</v>
      </c>
      <c r="D688" s="13" t="s">
        <v>623</v>
      </c>
      <c r="E688" s="44">
        <v>10208</v>
      </c>
      <c r="F688" s="13" t="s">
        <v>681</v>
      </c>
      <c r="G688" s="23" t="s">
        <v>639</v>
      </c>
      <c r="H688" s="42" t="s">
        <v>458</v>
      </c>
      <c r="I688" s="28" t="s">
        <v>264</v>
      </c>
      <c r="J688" s="12" t="s">
        <v>393</v>
      </c>
      <c r="K688" s="28" t="s">
        <v>793</v>
      </c>
      <c r="L688" s="12" t="s">
        <v>652</v>
      </c>
      <c r="M688" s="12" t="s">
        <v>794</v>
      </c>
      <c r="N688" s="12" t="s">
        <v>629</v>
      </c>
      <c r="O688" s="26" t="s">
        <v>4169</v>
      </c>
      <c r="P688" s="26" t="s">
        <v>4170</v>
      </c>
      <c r="Q688" s="25" t="s">
        <v>646</v>
      </c>
      <c r="R688" s="26" t="s">
        <v>4171</v>
      </c>
      <c r="S688" s="15" t="s">
        <v>4172</v>
      </c>
      <c r="T688" s="52">
        <v>0</v>
      </c>
      <c r="U688" s="22" t="s">
        <v>4173</v>
      </c>
      <c r="V688" s="18" t="str">
        <f>+Sitio_Publico[[#This Row],[idcoleccion]]&amp;"-"&amp;Sitio_Publico[[#This Row],[id]]</f>
        <v>000-687</v>
      </c>
      <c r="W688" s="18">
        <f>+VLOOKUP(Sitio_Publico[[#This Row],[territorio]],Estructura!$AE$4:$AH$1067,4,0)</f>
        <v>30010208</v>
      </c>
      <c r="X688" s="18" t="str">
        <f>+VLOOKUP(Sitio_Publico[[#This Row],[tema]],Estructura!$G$4:$J$532,4,0)</f>
        <v>T-16</v>
      </c>
      <c r="Y688" s="18" t="str">
        <f>+VLOOKUP(Sitio_Publico[[#This Row],[contenido]],Estructura!$L$4:$O$473,4,0)</f>
        <v>C-8</v>
      </c>
      <c r="Z688" s="18" t="str">
        <f>+VLOOKUP(Sitio_Publico[[#This Row],[Filtro Integrado]],Estructura!$U$4:$W$529,3,0)</f>
        <v>FI-0</v>
      </c>
      <c r="AA688" s="18" t="str">
        <f>+VLOOKUP(Sitio_Publico[[#This Row],[Muestra]],Estructura!$Y$4:$AB$483,4,0)</f>
        <v>M-00077</v>
      </c>
    </row>
    <row r="689" spans="1:27" ht="51" x14ac:dyDescent="0.3">
      <c r="A689" s="16">
        <f t="shared" si="10"/>
        <v>688</v>
      </c>
      <c r="B689" s="47" t="s">
        <v>15118</v>
      </c>
      <c r="C689" s="13" t="s">
        <v>622</v>
      </c>
      <c r="D689" s="13" t="s">
        <v>623</v>
      </c>
      <c r="E689" s="44">
        <v>12303</v>
      </c>
      <c r="F689" s="13" t="s">
        <v>624</v>
      </c>
      <c r="G689" s="23" t="s">
        <v>625</v>
      </c>
      <c r="H689" s="42" t="s">
        <v>458</v>
      </c>
      <c r="I689" s="28" t="s">
        <v>294</v>
      </c>
      <c r="J689" s="12" t="s">
        <v>393</v>
      </c>
      <c r="K689" s="28" t="s">
        <v>626</v>
      </c>
      <c r="L689" s="12" t="s">
        <v>627</v>
      </c>
      <c r="M689" s="12" t="s">
        <v>628</v>
      </c>
      <c r="N689" s="12" t="s">
        <v>629</v>
      </c>
      <c r="O689" s="26" t="s">
        <v>4174</v>
      </c>
      <c r="P689" s="26" t="s">
        <v>4175</v>
      </c>
      <c r="Q689" s="25" t="s">
        <v>632</v>
      </c>
      <c r="R689" s="26" t="s">
        <v>4176</v>
      </c>
      <c r="S689" s="15" t="s">
        <v>4177</v>
      </c>
      <c r="T689" s="52">
        <v>0</v>
      </c>
      <c r="U689" s="22" t="s">
        <v>4178</v>
      </c>
      <c r="V689" s="18" t="str">
        <f>+Sitio_Publico[[#This Row],[idcoleccion]]&amp;"-"&amp;Sitio_Publico[[#This Row],[id]]</f>
        <v>000-688</v>
      </c>
      <c r="W689" s="18">
        <f>+VLOOKUP(Sitio_Publico[[#This Row],[territorio]],Estructura!$AE$4:$AH$1067,4,0)</f>
        <v>30012303</v>
      </c>
      <c r="X689" s="18" t="str">
        <f>+VLOOKUP(Sitio_Publico[[#This Row],[tema]],Estructura!$G$4:$J$532,4,0)</f>
        <v>T-13</v>
      </c>
      <c r="Y689" s="18" t="str">
        <f>+VLOOKUP(Sitio_Publico[[#This Row],[contenido]],Estructura!$L$4:$O$473,4,0)</f>
        <v>C-7</v>
      </c>
      <c r="Z689" s="18" t="str">
        <f>+VLOOKUP(Sitio_Publico[[#This Row],[Filtro Integrado]],Estructura!$U$4:$W$529,3,0)</f>
        <v>FI-0</v>
      </c>
      <c r="AA689" s="18" t="str">
        <f>+VLOOKUP(Sitio_Publico[[#This Row],[Muestra]],Estructura!$Y$4:$AB$483,4,0)</f>
        <v>M-00063</v>
      </c>
    </row>
    <row r="690" spans="1:27" ht="48" x14ac:dyDescent="0.3">
      <c r="A690" s="16">
        <f t="shared" si="10"/>
        <v>689</v>
      </c>
      <c r="B690" s="47" t="s">
        <v>15118</v>
      </c>
      <c r="C690" s="13" t="s">
        <v>622</v>
      </c>
      <c r="D690" s="13" t="s">
        <v>623</v>
      </c>
      <c r="E690" s="44">
        <v>13503</v>
      </c>
      <c r="F690" s="13" t="s">
        <v>767</v>
      </c>
      <c r="G690" s="23" t="s">
        <v>639</v>
      </c>
      <c r="H690" s="42" t="s">
        <v>458</v>
      </c>
      <c r="I690" s="28" t="s">
        <v>340</v>
      </c>
      <c r="J690" s="12" t="s">
        <v>393</v>
      </c>
      <c r="K690" s="28" t="s">
        <v>857</v>
      </c>
      <c r="L690" s="12" t="s">
        <v>652</v>
      </c>
      <c r="M690" s="12" t="s">
        <v>704</v>
      </c>
      <c r="N690" s="12" t="s">
        <v>629</v>
      </c>
      <c r="O690" s="26" t="s">
        <v>4179</v>
      </c>
      <c r="P690" s="26" t="s">
        <v>4180</v>
      </c>
      <c r="Q690" s="25" t="s">
        <v>646</v>
      </c>
      <c r="R690" s="26" t="s">
        <v>4181</v>
      </c>
      <c r="S690" s="15" t="s">
        <v>4182</v>
      </c>
      <c r="T690" s="52">
        <v>0</v>
      </c>
      <c r="U690" s="22" t="s">
        <v>4183</v>
      </c>
      <c r="V690" s="18" t="str">
        <f>+Sitio_Publico[[#This Row],[idcoleccion]]&amp;"-"&amp;Sitio_Publico[[#This Row],[id]]</f>
        <v>000-689</v>
      </c>
      <c r="W690" s="18">
        <f>+VLOOKUP(Sitio_Publico[[#This Row],[territorio]],Estructura!$AE$4:$AH$1067,4,0)</f>
        <v>30013503</v>
      </c>
      <c r="X690" s="18" t="str">
        <f>+VLOOKUP(Sitio_Publico[[#This Row],[tema]],Estructura!$G$4:$J$532,4,0)</f>
        <v>T-19</v>
      </c>
      <c r="Y690" s="18" t="str">
        <f>+VLOOKUP(Sitio_Publico[[#This Row],[contenido]],Estructura!$L$4:$O$473,4,0)</f>
        <v>C-8</v>
      </c>
      <c r="Z690" s="18" t="str">
        <f>+VLOOKUP(Sitio_Publico[[#This Row],[Filtro Integrado]],Estructura!$U$4:$W$529,3,0)</f>
        <v>FI-0</v>
      </c>
      <c r="AA690" s="18" t="str">
        <f>+VLOOKUP(Sitio_Publico[[#This Row],[Muestra]],Estructura!$Y$4:$AB$483,4,0)</f>
        <v>M-00081</v>
      </c>
    </row>
    <row r="691" spans="1:27" ht="40.799999999999997" x14ac:dyDescent="0.3">
      <c r="A691" s="16">
        <f t="shared" si="10"/>
        <v>690</v>
      </c>
      <c r="B691" s="47" t="s">
        <v>15118</v>
      </c>
      <c r="C691" s="13" t="s">
        <v>622</v>
      </c>
      <c r="D691" s="13" t="s">
        <v>623</v>
      </c>
      <c r="E691" s="44">
        <v>5504</v>
      </c>
      <c r="F691" s="13" t="s">
        <v>466</v>
      </c>
      <c r="G691" s="23" t="s">
        <v>710</v>
      </c>
      <c r="H691" s="42" t="s">
        <v>458</v>
      </c>
      <c r="I691" s="28" t="s">
        <v>82</v>
      </c>
      <c r="J691" s="12" t="s">
        <v>393</v>
      </c>
      <c r="K691" s="28" t="s">
        <v>711</v>
      </c>
      <c r="L691" s="12" t="s">
        <v>712</v>
      </c>
      <c r="M691" s="12" t="s">
        <v>713</v>
      </c>
      <c r="N691" s="12" t="s">
        <v>714</v>
      </c>
      <c r="O691" s="26" t="s">
        <v>4184</v>
      </c>
      <c r="P691" s="26" t="s">
        <v>4185</v>
      </c>
      <c r="Q691" s="25" t="s">
        <v>646</v>
      </c>
      <c r="R691" s="26" t="s">
        <v>4186</v>
      </c>
      <c r="S691" s="15" t="s">
        <v>4187</v>
      </c>
      <c r="T691" s="52">
        <v>0</v>
      </c>
      <c r="U691" s="22" t="s">
        <v>4188</v>
      </c>
      <c r="V691" s="18" t="str">
        <f>+Sitio_Publico[[#This Row],[idcoleccion]]&amp;"-"&amp;Sitio_Publico[[#This Row],[id]]</f>
        <v>000-690</v>
      </c>
      <c r="W691" s="18">
        <f>+VLOOKUP(Sitio_Publico[[#This Row],[territorio]],Estructura!$AE$4:$AH$1067,4,0)</f>
        <v>30005504</v>
      </c>
      <c r="X691" s="18" t="str">
        <f>+VLOOKUP(Sitio_Publico[[#This Row],[tema]],Estructura!$G$4:$J$532,4,0)</f>
        <v>T-18</v>
      </c>
      <c r="Y691" s="18" t="str">
        <f>+VLOOKUP(Sitio_Publico[[#This Row],[contenido]],Estructura!$L$4:$O$473,4,0)</f>
        <v>C-9</v>
      </c>
      <c r="Z691" s="18" t="str">
        <f>+VLOOKUP(Sitio_Publico[[#This Row],[Filtro Integrado]],Estructura!$U$4:$W$529,3,0)</f>
        <v>FI-0</v>
      </c>
      <c r="AA691" s="18" t="str">
        <f>+VLOOKUP(Sitio_Publico[[#This Row],[Muestra]],Estructura!$Y$4:$AB$483,4,0)</f>
        <v>M-00070</v>
      </c>
    </row>
    <row r="692" spans="1:27" ht="48" x14ac:dyDescent="0.3">
      <c r="A692" s="16">
        <f t="shared" si="10"/>
        <v>691</v>
      </c>
      <c r="B692" s="47" t="s">
        <v>15118</v>
      </c>
      <c r="C692" s="13" t="s">
        <v>637</v>
      </c>
      <c r="D692" s="13" t="s">
        <v>623</v>
      </c>
      <c r="E692" s="44">
        <v>13</v>
      </c>
      <c r="F692" s="13" t="s">
        <v>2347</v>
      </c>
      <c r="G692" s="23" t="s">
        <v>1394</v>
      </c>
      <c r="H692" s="42" t="s">
        <v>457</v>
      </c>
      <c r="I692" s="28" t="s">
        <v>376</v>
      </c>
      <c r="J692" s="12" t="s">
        <v>393</v>
      </c>
      <c r="K692" s="28" t="s">
        <v>2151</v>
      </c>
      <c r="L692" s="12" t="s">
        <v>641</v>
      </c>
      <c r="M692" s="12" t="s">
        <v>628</v>
      </c>
      <c r="N692" s="12" t="s">
        <v>643</v>
      </c>
      <c r="O692" s="26" t="s">
        <v>4189</v>
      </c>
      <c r="P692" s="26" t="s">
        <v>4190</v>
      </c>
      <c r="Q692" s="25" t="s">
        <v>646</v>
      </c>
      <c r="R692" s="26" t="s">
        <v>4191</v>
      </c>
      <c r="S692" s="15" t="s">
        <v>4192</v>
      </c>
      <c r="T692" s="52">
        <v>0</v>
      </c>
      <c r="U692" s="22" t="s">
        <v>4193</v>
      </c>
      <c r="V692" s="18" t="str">
        <f>+Sitio_Publico[[#This Row],[idcoleccion]]&amp;"-"&amp;Sitio_Publico[[#This Row],[id]]</f>
        <v>000-691</v>
      </c>
      <c r="W692" s="18">
        <f>+VLOOKUP(Sitio_Publico[[#This Row],[territorio]],Estructura!$AE$4:$AH$1067,4,0)</f>
        <v>20000013</v>
      </c>
      <c r="X692" s="18" t="str">
        <f>+VLOOKUP(Sitio_Publico[[#This Row],[tema]],Estructura!$G$4:$J$532,4,0)</f>
        <v>T-28</v>
      </c>
      <c r="Y692" s="18" t="str">
        <f>+VLOOKUP(Sitio_Publico[[#This Row],[contenido]],Estructura!$L$4:$O$473,4,0)</f>
        <v>C-12</v>
      </c>
      <c r="Z692" s="18" t="str">
        <f>+VLOOKUP(Sitio_Publico[[#This Row],[Filtro Integrado]],Estructura!$U$4:$W$529,3,0)</f>
        <v>FI-0</v>
      </c>
      <c r="AA692" s="18" t="str">
        <f>+VLOOKUP(Sitio_Publico[[#This Row],[Muestra]],Estructura!$Y$4:$AB$483,4,0)</f>
        <v>M-000106</v>
      </c>
    </row>
    <row r="693" spans="1:27" ht="48" x14ac:dyDescent="0.3">
      <c r="A693" s="16">
        <f t="shared" si="10"/>
        <v>692</v>
      </c>
      <c r="B693" s="47" t="s">
        <v>15118</v>
      </c>
      <c r="C693" s="13" t="s">
        <v>622</v>
      </c>
      <c r="D693" s="13" t="s">
        <v>623</v>
      </c>
      <c r="E693" s="44">
        <v>13120</v>
      </c>
      <c r="F693" s="13" t="s">
        <v>688</v>
      </c>
      <c r="G693" s="23" t="s">
        <v>639</v>
      </c>
      <c r="H693" s="42" t="s">
        <v>458</v>
      </c>
      <c r="I693" s="28" t="s">
        <v>316</v>
      </c>
      <c r="J693" s="12" t="s">
        <v>393</v>
      </c>
      <c r="K693" s="28" t="s">
        <v>726</v>
      </c>
      <c r="L693" s="12" t="s">
        <v>652</v>
      </c>
      <c r="M693" s="12" t="s">
        <v>653</v>
      </c>
      <c r="N693" s="12" t="s">
        <v>629</v>
      </c>
      <c r="O693" s="26" t="s">
        <v>4194</v>
      </c>
      <c r="P693" s="26" t="s">
        <v>4195</v>
      </c>
      <c r="Q693" s="25" t="s">
        <v>646</v>
      </c>
      <c r="R693" s="26" t="s">
        <v>4196</v>
      </c>
      <c r="S693" s="15" t="s">
        <v>4197</v>
      </c>
      <c r="T693" s="52">
        <v>0</v>
      </c>
      <c r="U693" s="22" t="s">
        <v>4198</v>
      </c>
      <c r="V693" s="18" t="str">
        <f>+Sitio_Publico[[#This Row],[idcoleccion]]&amp;"-"&amp;Sitio_Publico[[#This Row],[id]]</f>
        <v>000-692</v>
      </c>
      <c r="W693" s="18">
        <f>+VLOOKUP(Sitio_Publico[[#This Row],[territorio]],Estructura!$AE$4:$AH$1067,4,0)</f>
        <v>30013120</v>
      </c>
      <c r="X693" s="18" t="str">
        <f>+VLOOKUP(Sitio_Publico[[#This Row],[tema]],Estructura!$G$4:$J$532,4,0)</f>
        <v>T-17</v>
      </c>
      <c r="Y693" s="18" t="str">
        <f>+VLOOKUP(Sitio_Publico[[#This Row],[contenido]],Estructura!$L$4:$O$473,4,0)</f>
        <v>C-8</v>
      </c>
      <c r="Z693" s="18" t="str">
        <f>+VLOOKUP(Sitio_Publico[[#This Row],[Filtro Integrado]],Estructura!$U$4:$W$529,3,0)</f>
        <v>FI-0</v>
      </c>
      <c r="AA693" s="18" t="str">
        <f>+VLOOKUP(Sitio_Publico[[#This Row],[Muestra]],Estructura!$Y$4:$AB$483,4,0)</f>
        <v>M-00071</v>
      </c>
    </row>
    <row r="694" spans="1:27" ht="48" x14ac:dyDescent="0.3">
      <c r="A694" s="16">
        <f t="shared" si="10"/>
        <v>693</v>
      </c>
      <c r="B694" s="47" t="s">
        <v>15118</v>
      </c>
      <c r="C694" s="13" t="s">
        <v>622</v>
      </c>
      <c r="D694" s="13" t="s">
        <v>623</v>
      </c>
      <c r="E694" s="44">
        <v>16106</v>
      </c>
      <c r="F694" s="13" t="s">
        <v>688</v>
      </c>
      <c r="G694" s="23" t="s">
        <v>625</v>
      </c>
      <c r="H694" s="42" t="s">
        <v>458</v>
      </c>
      <c r="I694" s="28" t="s">
        <v>205</v>
      </c>
      <c r="J694" s="12" t="s">
        <v>393</v>
      </c>
      <c r="K694" s="28" t="s">
        <v>689</v>
      </c>
      <c r="L694" s="12" t="s">
        <v>627</v>
      </c>
      <c r="M694" s="12" t="s">
        <v>690</v>
      </c>
      <c r="N694" s="12" t="s">
        <v>629</v>
      </c>
      <c r="O694" s="26" t="s">
        <v>4199</v>
      </c>
      <c r="P694" s="26" t="s">
        <v>4200</v>
      </c>
      <c r="Q694" s="25" t="s">
        <v>646</v>
      </c>
      <c r="R694" s="26" t="s">
        <v>4201</v>
      </c>
      <c r="S694" s="15" t="s">
        <v>4202</v>
      </c>
      <c r="T694" s="52">
        <v>0</v>
      </c>
      <c r="U694" s="22" t="s">
        <v>4203</v>
      </c>
      <c r="V694" s="18" t="str">
        <f>+Sitio_Publico[[#This Row],[idcoleccion]]&amp;"-"&amp;Sitio_Publico[[#This Row],[id]]</f>
        <v>000-693</v>
      </c>
      <c r="W694" s="18">
        <f>+VLOOKUP(Sitio_Publico[[#This Row],[territorio]],Estructura!$AE$4:$AH$1067,4,0)</f>
        <v>30016106</v>
      </c>
      <c r="X694" s="18" t="str">
        <f>+VLOOKUP(Sitio_Publico[[#This Row],[tema]],Estructura!$G$4:$J$532,4,0)</f>
        <v>T-17</v>
      </c>
      <c r="Y694" s="18" t="str">
        <f>+VLOOKUP(Sitio_Publico[[#This Row],[contenido]],Estructura!$L$4:$O$473,4,0)</f>
        <v>C-7</v>
      </c>
      <c r="Z694" s="18" t="str">
        <f>+VLOOKUP(Sitio_Publico[[#This Row],[Filtro Integrado]],Estructura!$U$4:$W$529,3,0)</f>
        <v>FI-0</v>
      </c>
      <c r="AA694" s="18" t="str">
        <f>+VLOOKUP(Sitio_Publico[[#This Row],[Muestra]],Estructura!$Y$4:$AB$483,4,0)</f>
        <v>M-00068</v>
      </c>
    </row>
    <row r="695" spans="1:27" ht="48" x14ac:dyDescent="0.3">
      <c r="A695" s="16">
        <f t="shared" si="10"/>
        <v>694</v>
      </c>
      <c r="B695" s="47" t="s">
        <v>15118</v>
      </c>
      <c r="C695" s="13" t="s">
        <v>622</v>
      </c>
      <c r="D695" s="13" t="s">
        <v>623</v>
      </c>
      <c r="E695" s="44">
        <v>7307</v>
      </c>
      <c r="F695" s="13" t="s">
        <v>767</v>
      </c>
      <c r="G695" s="23" t="s">
        <v>639</v>
      </c>
      <c r="H695" s="42" t="s">
        <v>458</v>
      </c>
      <c r="I695" s="28" t="s">
        <v>151</v>
      </c>
      <c r="J695" s="12" t="s">
        <v>393</v>
      </c>
      <c r="K695" s="28" t="s">
        <v>768</v>
      </c>
      <c r="L695" s="12" t="s">
        <v>652</v>
      </c>
      <c r="M695" s="12" t="s">
        <v>653</v>
      </c>
      <c r="N695" s="12" t="s">
        <v>629</v>
      </c>
      <c r="O695" s="26" t="s">
        <v>4204</v>
      </c>
      <c r="P695" s="26" t="s">
        <v>4205</v>
      </c>
      <c r="Q695" s="25" t="s">
        <v>646</v>
      </c>
      <c r="R695" s="26" t="s">
        <v>4206</v>
      </c>
      <c r="S695" s="15" t="s">
        <v>4207</v>
      </c>
      <c r="T695" s="52">
        <v>0</v>
      </c>
      <c r="U695" s="22" t="s">
        <v>4208</v>
      </c>
      <c r="V695" s="18" t="str">
        <f>+Sitio_Publico[[#This Row],[idcoleccion]]&amp;"-"&amp;Sitio_Publico[[#This Row],[id]]</f>
        <v>000-694</v>
      </c>
      <c r="W695" s="18">
        <f>+VLOOKUP(Sitio_Publico[[#This Row],[territorio]],Estructura!$AE$4:$AH$1067,4,0)</f>
        <v>30007307</v>
      </c>
      <c r="X695" s="18" t="str">
        <f>+VLOOKUP(Sitio_Publico[[#This Row],[tema]],Estructura!$G$4:$J$532,4,0)</f>
        <v>T-19</v>
      </c>
      <c r="Y695" s="18" t="str">
        <f>+VLOOKUP(Sitio_Publico[[#This Row],[contenido]],Estructura!$L$4:$O$473,4,0)</f>
        <v>C-8</v>
      </c>
      <c r="Z695" s="18" t="str">
        <f>+VLOOKUP(Sitio_Publico[[#This Row],[Filtro Integrado]],Estructura!$U$4:$W$529,3,0)</f>
        <v>FI-0</v>
      </c>
      <c r="AA695" s="18" t="str">
        <f>+VLOOKUP(Sitio_Publico[[#This Row],[Muestra]],Estructura!$Y$4:$AB$483,4,0)</f>
        <v>M-00075</v>
      </c>
    </row>
    <row r="696" spans="1:27" ht="48" x14ac:dyDescent="0.3">
      <c r="A696" s="16">
        <f t="shared" si="10"/>
        <v>695</v>
      </c>
      <c r="B696" s="47" t="s">
        <v>15118</v>
      </c>
      <c r="C696" s="13" t="s">
        <v>622</v>
      </c>
      <c r="D696" s="13" t="s">
        <v>623</v>
      </c>
      <c r="E696" s="44">
        <v>13119</v>
      </c>
      <c r="F696" s="13" t="s">
        <v>688</v>
      </c>
      <c r="G696" s="23" t="s">
        <v>625</v>
      </c>
      <c r="H696" s="42" t="s">
        <v>458</v>
      </c>
      <c r="I696" s="28" t="s">
        <v>315</v>
      </c>
      <c r="J696" s="12" t="s">
        <v>393</v>
      </c>
      <c r="K696" s="28" t="s">
        <v>726</v>
      </c>
      <c r="L696" s="12" t="s">
        <v>627</v>
      </c>
      <c r="M696" s="12" t="s">
        <v>628</v>
      </c>
      <c r="N696" s="12" t="s">
        <v>629</v>
      </c>
      <c r="O696" s="26" t="s">
        <v>4209</v>
      </c>
      <c r="P696" s="26" t="s">
        <v>4210</v>
      </c>
      <c r="Q696" s="25" t="s">
        <v>646</v>
      </c>
      <c r="R696" s="26" t="s">
        <v>4211</v>
      </c>
      <c r="S696" s="15" t="s">
        <v>4212</v>
      </c>
      <c r="T696" s="52">
        <v>0</v>
      </c>
      <c r="U696" s="22" t="s">
        <v>4213</v>
      </c>
      <c r="V696" s="18" t="str">
        <f>+Sitio_Publico[[#This Row],[idcoleccion]]&amp;"-"&amp;Sitio_Publico[[#This Row],[id]]</f>
        <v>000-695</v>
      </c>
      <c r="W696" s="18">
        <f>+VLOOKUP(Sitio_Publico[[#This Row],[territorio]],Estructura!$AE$4:$AH$1067,4,0)</f>
        <v>30013119</v>
      </c>
      <c r="X696" s="18" t="str">
        <f>+VLOOKUP(Sitio_Publico[[#This Row],[tema]],Estructura!$G$4:$J$532,4,0)</f>
        <v>T-17</v>
      </c>
      <c r="Y696" s="18" t="str">
        <f>+VLOOKUP(Sitio_Publico[[#This Row],[contenido]],Estructura!$L$4:$O$473,4,0)</f>
        <v>C-7</v>
      </c>
      <c r="Z696" s="18" t="str">
        <f>+VLOOKUP(Sitio_Publico[[#This Row],[Filtro Integrado]],Estructura!$U$4:$W$529,3,0)</f>
        <v>FI-0</v>
      </c>
      <c r="AA696" s="18" t="str">
        <f>+VLOOKUP(Sitio_Publico[[#This Row],[Muestra]],Estructura!$Y$4:$AB$483,4,0)</f>
        <v>M-00071</v>
      </c>
    </row>
    <row r="697" spans="1:27" ht="40.799999999999997" x14ac:dyDescent="0.3">
      <c r="A697" s="16">
        <f t="shared" si="10"/>
        <v>696</v>
      </c>
      <c r="B697" s="47" t="s">
        <v>15118</v>
      </c>
      <c r="C697" s="13" t="s">
        <v>622</v>
      </c>
      <c r="D697" s="13" t="s">
        <v>623</v>
      </c>
      <c r="E697" s="44">
        <v>5605</v>
      </c>
      <c r="F697" s="13" t="s">
        <v>814</v>
      </c>
      <c r="G697" s="23" t="s">
        <v>710</v>
      </c>
      <c r="H697" s="42" t="s">
        <v>458</v>
      </c>
      <c r="I697" s="28" t="s">
        <v>88</v>
      </c>
      <c r="J697" s="12" t="s">
        <v>393</v>
      </c>
      <c r="K697" s="28" t="s">
        <v>815</v>
      </c>
      <c r="L697" s="12" t="s">
        <v>712</v>
      </c>
      <c r="M697" s="12" t="s">
        <v>713</v>
      </c>
      <c r="N697" s="12" t="s">
        <v>714</v>
      </c>
      <c r="O697" s="26" t="s">
        <v>4214</v>
      </c>
      <c r="P697" s="26" t="s">
        <v>4215</v>
      </c>
      <c r="Q697" s="25" t="s">
        <v>646</v>
      </c>
      <c r="R697" s="26" t="s">
        <v>4216</v>
      </c>
      <c r="S697" s="15" t="s">
        <v>4217</v>
      </c>
      <c r="T697" s="52">
        <v>0</v>
      </c>
      <c r="U697" s="22" t="s">
        <v>4218</v>
      </c>
      <c r="V697" s="18" t="str">
        <f>+Sitio_Publico[[#This Row],[idcoleccion]]&amp;"-"&amp;Sitio_Publico[[#This Row],[id]]</f>
        <v>000-696</v>
      </c>
      <c r="W697" s="18">
        <f>+VLOOKUP(Sitio_Publico[[#This Row],[territorio]],Estructura!$AE$4:$AH$1067,4,0)</f>
        <v>30005605</v>
      </c>
      <c r="X697" s="18" t="str">
        <f>+VLOOKUP(Sitio_Publico[[#This Row],[tema]],Estructura!$G$4:$J$532,4,0)</f>
        <v>T-20</v>
      </c>
      <c r="Y697" s="18" t="str">
        <f>+VLOOKUP(Sitio_Publico[[#This Row],[contenido]],Estructura!$L$4:$O$473,4,0)</f>
        <v>C-9</v>
      </c>
      <c r="Z697" s="18" t="str">
        <f>+VLOOKUP(Sitio_Publico[[#This Row],[Filtro Integrado]],Estructura!$U$4:$W$529,3,0)</f>
        <v>FI-0</v>
      </c>
      <c r="AA697" s="18" t="str">
        <f>+VLOOKUP(Sitio_Publico[[#This Row],[Muestra]],Estructura!$Y$4:$AB$483,4,0)</f>
        <v>M-00079</v>
      </c>
    </row>
    <row r="698" spans="1:27" ht="48" x14ac:dyDescent="0.3">
      <c r="A698" s="16">
        <f t="shared" si="10"/>
        <v>697</v>
      </c>
      <c r="B698" s="47" t="s">
        <v>15118</v>
      </c>
      <c r="C698" s="13" t="s">
        <v>622</v>
      </c>
      <c r="D698" s="13" t="s">
        <v>623</v>
      </c>
      <c r="E698" s="44">
        <v>7106</v>
      </c>
      <c r="F698" s="13" t="s">
        <v>688</v>
      </c>
      <c r="G698" s="23" t="s">
        <v>639</v>
      </c>
      <c r="H698" s="42" t="s">
        <v>458</v>
      </c>
      <c r="I698" s="28" t="s">
        <v>137</v>
      </c>
      <c r="J698" s="12" t="s">
        <v>393</v>
      </c>
      <c r="K698" s="28" t="s">
        <v>689</v>
      </c>
      <c r="L698" s="12" t="s">
        <v>652</v>
      </c>
      <c r="M698" s="12" t="s">
        <v>690</v>
      </c>
      <c r="N698" s="12" t="s">
        <v>629</v>
      </c>
      <c r="O698" s="26" t="s">
        <v>4219</v>
      </c>
      <c r="P698" s="26" t="s">
        <v>4220</v>
      </c>
      <c r="Q698" s="25" t="s">
        <v>646</v>
      </c>
      <c r="R698" s="26" t="s">
        <v>4221</v>
      </c>
      <c r="S698" s="15" t="s">
        <v>4222</v>
      </c>
      <c r="T698" s="52">
        <v>0</v>
      </c>
      <c r="U698" s="22" t="s">
        <v>4223</v>
      </c>
      <c r="V698" s="18" t="str">
        <f>+Sitio_Publico[[#This Row],[idcoleccion]]&amp;"-"&amp;Sitio_Publico[[#This Row],[id]]</f>
        <v>000-697</v>
      </c>
      <c r="W698" s="18">
        <f>+VLOOKUP(Sitio_Publico[[#This Row],[territorio]],Estructura!$AE$4:$AH$1067,4,0)</f>
        <v>30007106</v>
      </c>
      <c r="X698" s="18" t="str">
        <f>+VLOOKUP(Sitio_Publico[[#This Row],[tema]],Estructura!$G$4:$J$532,4,0)</f>
        <v>T-17</v>
      </c>
      <c r="Y698" s="18" t="str">
        <f>+VLOOKUP(Sitio_Publico[[#This Row],[contenido]],Estructura!$L$4:$O$473,4,0)</f>
        <v>C-8</v>
      </c>
      <c r="Z698" s="18" t="str">
        <f>+VLOOKUP(Sitio_Publico[[#This Row],[Filtro Integrado]],Estructura!$U$4:$W$529,3,0)</f>
        <v>FI-0</v>
      </c>
      <c r="AA698" s="18" t="str">
        <f>+VLOOKUP(Sitio_Publico[[#This Row],[Muestra]],Estructura!$Y$4:$AB$483,4,0)</f>
        <v>M-00068</v>
      </c>
    </row>
    <row r="699" spans="1:27" ht="36" x14ac:dyDescent="0.3">
      <c r="A699" s="16">
        <f t="shared" si="10"/>
        <v>698</v>
      </c>
      <c r="B699" s="47" t="s">
        <v>15118</v>
      </c>
      <c r="C699" s="13" t="s">
        <v>637</v>
      </c>
      <c r="D699" s="13" t="s">
        <v>623</v>
      </c>
      <c r="E699" s="44">
        <v>13</v>
      </c>
      <c r="F699" s="13" t="s">
        <v>638</v>
      </c>
      <c r="G699" s="23" t="s">
        <v>639</v>
      </c>
      <c r="H699" s="42" t="s">
        <v>457</v>
      </c>
      <c r="I699" s="28" t="s">
        <v>376</v>
      </c>
      <c r="J699" s="12" t="s">
        <v>393</v>
      </c>
      <c r="K699" s="28" t="s">
        <v>1660</v>
      </c>
      <c r="L699" s="12" t="s">
        <v>641</v>
      </c>
      <c r="M699" s="12" t="s">
        <v>628</v>
      </c>
      <c r="N699" s="12" t="s">
        <v>643</v>
      </c>
      <c r="O699" s="26" t="s">
        <v>4224</v>
      </c>
      <c r="P699" s="26" t="s">
        <v>4225</v>
      </c>
      <c r="Q699" s="25" t="s">
        <v>646</v>
      </c>
      <c r="R699" s="26" t="s">
        <v>4226</v>
      </c>
      <c r="S699" s="15" t="s">
        <v>4227</v>
      </c>
      <c r="T699" s="52">
        <v>0</v>
      </c>
      <c r="U699" s="22" t="s">
        <v>4228</v>
      </c>
      <c r="V699" s="18" t="str">
        <f>+Sitio_Publico[[#This Row],[idcoleccion]]&amp;"-"&amp;Sitio_Publico[[#This Row],[id]]</f>
        <v>000-698</v>
      </c>
      <c r="W699" s="18">
        <f>+VLOOKUP(Sitio_Publico[[#This Row],[territorio]],Estructura!$AE$4:$AH$1067,4,0)</f>
        <v>20000013</v>
      </c>
      <c r="X699" s="18" t="str">
        <f>+VLOOKUP(Sitio_Publico[[#This Row],[tema]],Estructura!$G$4:$J$532,4,0)</f>
        <v>T-14</v>
      </c>
      <c r="Y699" s="18" t="str">
        <f>+VLOOKUP(Sitio_Publico[[#This Row],[contenido]],Estructura!$L$4:$O$473,4,0)</f>
        <v>C-8</v>
      </c>
      <c r="Z699" s="18" t="str">
        <f>+VLOOKUP(Sitio_Publico[[#This Row],[Filtro Integrado]],Estructura!$U$4:$W$529,3,0)</f>
        <v>FI-0</v>
      </c>
      <c r="AA699" s="18" t="str">
        <f>+VLOOKUP(Sitio_Publico[[#This Row],[Muestra]],Estructura!$Y$4:$AB$483,4,0)</f>
        <v>M-00099</v>
      </c>
    </row>
    <row r="700" spans="1:27" ht="48" x14ac:dyDescent="0.3">
      <c r="A700" s="16">
        <f t="shared" si="10"/>
        <v>699</v>
      </c>
      <c r="B700" s="47" t="s">
        <v>15118</v>
      </c>
      <c r="C700" s="13" t="s">
        <v>622</v>
      </c>
      <c r="D700" s="13" t="s">
        <v>623</v>
      </c>
      <c r="E700" s="44">
        <v>9103</v>
      </c>
      <c r="F700" s="13" t="s">
        <v>666</v>
      </c>
      <c r="G700" s="23" t="s">
        <v>625</v>
      </c>
      <c r="H700" s="42" t="s">
        <v>458</v>
      </c>
      <c r="I700" s="28" t="s">
        <v>218</v>
      </c>
      <c r="J700" s="12" t="s">
        <v>393</v>
      </c>
      <c r="K700" s="28" t="s">
        <v>745</v>
      </c>
      <c r="L700" s="12" t="s">
        <v>627</v>
      </c>
      <c r="M700" s="12" t="s">
        <v>628</v>
      </c>
      <c r="N700" s="12" t="s">
        <v>629</v>
      </c>
      <c r="O700" s="26" t="s">
        <v>4229</v>
      </c>
      <c r="P700" s="26" t="s">
        <v>4230</v>
      </c>
      <c r="Q700" s="25" t="s">
        <v>646</v>
      </c>
      <c r="R700" s="26" t="s">
        <v>4231</v>
      </c>
      <c r="S700" s="15" t="s">
        <v>4232</v>
      </c>
      <c r="T700" s="52">
        <v>0</v>
      </c>
      <c r="U700" s="22" t="s">
        <v>4233</v>
      </c>
      <c r="V700" s="18" t="str">
        <f>+Sitio_Publico[[#This Row],[idcoleccion]]&amp;"-"&amp;Sitio_Publico[[#This Row],[id]]</f>
        <v>000-699</v>
      </c>
      <c r="W700" s="18">
        <f>+VLOOKUP(Sitio_Publico[[#This Row],[territorio]],Estructura!$AE$4:$AH$1067,4,0)</f>
        <v>30009103</v>
      </c>
      <c r="X700" s="18" t="str">
        <f>+VLOOKUP(Sitio_Publico[[#This Row],[tema]],Estructura!$G$4:$J$532,4,0)</f>
        <v>T-15</v>
      </c>
      <c r="Y700" s="18" t="str">
        <f>+VLOOKUP(Sitio_Publico[[#This Row],[contenido]],Estructura!$L$4:$O$473,4,0)</f>
        <v>C-7</v>
      </c>
      <c r="Z700" s="18" t="str">
        <f>+VLOOKUP(Sitio_Publico[[#This Row],[Filtro Integrado]],Estructura!$U$4:$W$529,3,0)</f>
        <v>FI-0</v>
      </c>
      <c r="AA700" s="18" t="str">
        <f>+VLOOKUP(Sitio_Publico[[#This Row],[Muestra]],Estructura!$Y$4:$AB$483,4,0)</f>
        <v>M-00074</v>
      </c>
    </row>
    <row r="701" spans="1:27" ht="48" x14ac:dyDescent="0.3">
      <c r="A701" s="16">
        <f t="shared" si="10"/>
        <v>700</v>
      </c>
      <c r="B701" s="47" t="s">
        <v>15118</v>
      </c>
      <c r="C701" s="13" t="s">
        <v>622</v>
      </c>
      <c r="D701" s="13" t="s">
        <v>623</v>
      </c>
      <c r="E701" s="44">
        <v>7103</v>
      </c>
      <c r="F701" s="13" t="s">
        <v>688</v>
      </c>
      <c r="G701" s="23" t="s">
        <v>639</v>
      </c>
      <c r="H701" s="42" t="s">
        <v>458</v>
      </c>
      <c r="I701" s="28" t="s">
        <v>135</v>
      </c>
      <c r="J701" s="12" t="s">
        <v>393</v>
      </c>
      <c r="K701" s="28" t="s">
        <v>689</v>
      </c>
      <c r="L701" s="12" t="s">
        <v>652</v>
      </c>
      <c r="M701" s="12" t="s">
        <v>690</v>
      </c>
      <c r="N701" s="12" t="s">
        <v>629</v>
      </c>
      <c r="O701" s="26" t="s">
        <v>4234</v>
      </c>
      <c r="P701" s="26" t="s">
        <v>4235</v>
      </c>
      <c r="Q701" s="25" t="s">
        <v>646</v>
      </c>
      <c r="R701" s="26" t="s">
        <v>4236</v>
      </c>
      <c r="S701" s="15" t="s">
        <v>4237</v>
      </c>
      <c r="T701" s="52">
        <v>0</v>
      </c>
      <c r="U701" s="22" t="s">
        <v>4238</v>
      </c>
      <c r="V701" s="18" t="str">
        <f>+Sitio_Publico[[#This Row],[idcoleccion]]&amp;"-"&amp;Sitio_Publico[[#This Row],[id]]</f>
        <v>000-700</v>
      </c>
      <c r="W701" s="18">
        <f>+VLOOKUP(Sitio_Publico[[#This Row],[territorio]],Estructura!$AE$4:$AH$1067,4,0)</f>
        <v>30007103</v>
      </c>
      <c r="X701" s="18" t="str">
        <f>+VLOOKUP(Sitio_Publico[[#This Row],[tema]],Estructura!$G$4:$J$532,4,0)</f>
        <v>T-17</v>
      </c>
      <c r="Y701" s="18" t="str">
        <f>+VLOOKUP(Sitio_Publico[[#This Row],[contenido]],Estructura!$L$4:$O$473,4,0)</f>
        <v>C-8</v>
      </c>
      <c r="Z701" s="18" t="str">
        <f>+VLOOKUP(Sitio_Publico[[#This Row],[Filtro Integrado]],Estructura!$U$4:$W$529,3,0)</f>
        <v>FI-0</v>
      </c>
      <c r="AA701" s="18" t="str">
        <f>+VLOOKUP(Sitio_Publico[[#This Row],[Muestra]],Estructura!$Y$4:$AB$483,4,0)</f>
        <v>M-00068</v>
      </c>
    </row>
    <row r="702" spans="1:27" ht="48" x14ac:dyDescent="0.3">
      <c r="A702" s="16">
        <f t="shared" si="10"/>
        <v>701</v>
      </c>
      <c r="B702" s="47" t="s">
        <v>15118</v>
      </c>
      <c r="C702" s="13" t="s">
        <v>622</v>
      </c>
      <c r="D702" s="13" t="s">
        <v>623</v>
      </c>
      <c r="E702" s="44">
        <v>8205</v>
      </c>
      <c r="F702" s="13" t="s">
        <v>681</v>
      </c>
      <c r="G702" s="23" t="s">
        <v>625</v>
      </c>
      <c r="H702" s="42" t="s">
        <v>458</v>
      </c>
      <c r="I702" s="28" t="s">
        <v>178</v>
      </c>
      <c r="J702" s="12" t="s">
        <v>393</v>
      </c>
      <c r="K702" s="28" t="s">
        <v>682</v>
      </c>
      <c r="L702" s="12" t="s">
        <v>627</v>
      </c>
      <c r="M702" s="12" t="s">
        <v>628</v>
      </c>
      <c r="N702" s="12" t="s">
        <v>629</v>
      </c>
      <c r="O702" s="26" t="s">
        <v>4239</v>
      </c>
      <c r="P702" s="26" t="s">
        <v>4240</v>
      </c>
      <c r="Q702" s="25" t="s">
        <v>646</v>
      </c>
      <c r="R702" s="26" t="s">
        <v>4241</v>
      </c>
      <c r="S702" s="15" t="s">
        <v>4242</v>
      </c>
      <c r="T702" s="52">
        <v>0</v>
      </c>
      <c r="U702" s="22" t="s">
        <v>4243</v>
      </c>
      <c r="V702" s="18" t="str">
        <f>+Sitio_Publico[[#This Row],[idcoleccion]]&amp;"-"&amp;Sitio_Publico[[#This Row],[id]]</f>
        <v>000-701</v>
      </c>
      <c r="W702" s="18">
        <f>+VLOOKUP(Sitio_Publico[[#This Row],[territorio]],Estructura!$AE$4:$AH$1067,4,0)</f>
        <v>30008205</v>
      </c>
      <c r="X702" s="18" t="str">
        <f>+VLOOKUP(Sitio_Publico[[#This Row],[tema]],Estructura!$G$4:$J$532,4,0)</f>
        <v>T-16</v>
      </c>
      <c r="Y702" s="18" t="str">
        <f>+VLOOKUP(Sitio_Publico[[#This Row],[contenido]],Estructura!$L$4:$O$473,4,0)</f>
        <v>C-7</v>
      </c>
      <c r="Z702" s="18" t="str">
        <f>+VLOOKUP(Sitio_Publico[[#This Row],[Filtro Integrado]],Estructura!$U$4:$W$529,3,0)</f>
        <v>FI-0</v>
      </c>
      <c r="AA702" s="18" t="str">
        <f>+VLOOKUP(Sitio_Publico[[#This Row],[Muestra]],Estructura!$Y$4:$AB$483,4,0)</f>
        <v>M-00067</v>
      </c>
    </row>
    <row r="703" spans="1:27" ht="60" x14ac:dyDescent="0.3">
      <c r="A703" s="16">
        <f t="shared" si="10"/>
        <v>702</v>
      </c>
      <c r="B703" s="47" t="s">
        <v>15118</v>
      </c>
      <c r="C703" s="13" t="s">
        <v>622</v>
      </c>
      <c r="D703" s="13" t="s">
        <v>623</v>
      </c>
      <c r="E703" s="44">
        <v>13118</v>
      </c>
      <c r="F703" s="13" t="s">
        <v>624</v>
      </c>
      <c r="G703" s="23" t="s">
        <v>639</v>
      </c>
      <c r="H703" s="42" t="s">
        <v>458</v>
      </c>
      <c r="I703" s="28" t="s">
        <v>314</v>
      </c>
      <c r="J703" s="12" t="s">
        <v>393</v>
      </c>
      <c r="K703" s="28" t="s">
        <v>904</v>
      </c>
      <c r="L703" s="12" t="s">
        <v>652</v>
      </c>
      <c r="M703" s="12" t="s">
        <v>653</v>
      </c>
      <c r="N703" s="12" t="s">
        <v>629</v>
      </c>
      <c r="O703" s="26" t="s">
        <v>4244</v>
      </c>
      <c r="P703" s="26" t="s">
        <v>4245</v>
      </c>
      <c r="Q703" s="25" t="s">
        <v>646</v>
      </c>
      <c r="R703" s="26" t="s">
        <v>4246</v>
      </c>
      <c r="S703" s="15" t="s">
        <v>4247</v>
      </c>
      <c r="T703" s="52">
        <v>0</v>
      </c>
      <c r="U703" s="22" t="s">
        <v>4248</v>
      </c>
      <c r="V703" s="18" t="str">
        <f>+Sitio_Publico[[#This Row],[idcoleccion]]&amp;"-"&amp;Sitio_Publico[[#This Row],[id]]</f>
        <v>000-702</v>
      </c>
      <c r="W703" s="18">
        <f>+VLOOKUP(Sitio_Publico[[#This Row],[territorio]],Estructura!$AE$4:$AH$1067,4,0)</f>
        <v>30013118</v>
      </c>
      <c r="X703" s="18" t="str">
        <f>+VLOOKUP(Sitio_Publico[[#This Row],[tema]],Estructura!$G$4:$J$532,4,0)</f>
        <v>T-13</v>
      </c>
      <c r="Y703" s="18" t="str">
        <f>+VLOOKUP(Sitio_Publico[[#This Row],[contenido]],Estructura!$L$4:$O$473,4,0)</f>
        <v>C-8</v>
      </c>
      <c r="Z703" s="18" t="str">
        <f>+VLOOKUP(Sitio_Publico[[#This Row],[Filtro Integrado]],Estructura!$U$4:$W$529,3,0)</f>
        <v>FI-0</v>
      </c>
      <c r="AA703" s="18" t="str">
        <f>+VLOOKUP(Sitio_Publico[[#This Row],[Muestra]],Estructura!$Y$4:$AB$483,4,0)</f>
        <v>M-00083</v>
      </c>
    </row>
    <row r="704" spans="1:27" ht="48" x14ac:dyDescent="0.3">
      <c r="A704" s="16">
        <f t="shared" si="10"/>
        <v>703</v>
      </c>
      <c r="B704" s="47" t="s">
        <v>15118</v>
      </c>
      <c r="C704" s="13" t="s">
        <v>622</v>
      </c>
      <c r="D704" s="13" t="s">
        <v>623</v>
      </c>
      <c r="E704" s="44">
        <v>7103</v>
      </c>
      <c r="F704" s="13" t="s">
        <v>666</v>
      </c>
      <c r="G704" s="23" t="s">
        <v>639</v>
      </c>
      <c r="H704" s="42" t="s">
        <v>458</v>
      </c>
      <c r="I704" s="28" t="s">
        <v>135</v>
      </c>
      <c r="J704" s="12" t="s">
        <v>393</v>
      </c>
      <c r="K704" s="28" t="s">
        <v>667</v>
      </c>
      <c r="L704" s="12" t="s">
        <v>652</v>
      </c>
      <c r="M704" s="12" t="s">
        <v>668</v>
      </c>
      <c r="N704" s="12" t="s">
        <v>629</v>
      </c>
      <c r="O704" s="26" t="s">
        <v>4249</v>
      </c>
      <c r="P704" s="26" t="s">
        <v>4250</v>
      </c>
      <c r="Q704" s="25" t="s">
        <v>646</v>
      </c>
      <c r="R704" s="26" t="s">
        <v>4251</v>
      </c>
      <c r="S704" s="15" t="s">
        <v>4252</v>
      </c>
      <c r="T704" s="52">
        <v>0</v>
      </c>
      <c r="U704" s="22" t="s">
        <v>4253</v>
      </c>
      <c r="V704" s="18" t="str">
        <f>+Sitio_Publico[[#This Row],[idcoleccion]]&amp;"-"&amp;Sitio_Publico[[#This Row],[id]]</f>
        <v>000-703</v>
      </c>
      <c r="W704" s="18">
        <f>+VLOOKUP(Sitio_Publico[[#This Row],[territorio]],Estructura!$AE$4:$AH$1067,4,0)</f>
        <v>30007103</v>
      </c>
      <c r="X704" s="18" t="str">
        <f>+VLOOKUP(Sitio_Publico[[#This Row],[tema]],Estructura!$G$4:$J$532,4,0)</f>
        <v>T-15</v>
      </c>
      <c r="Y704" s="18" t="str">
        <f>+VLOOKUP(Sitio_Publico[[#This Row],[contenido]],Estructura!$L$4:$O$473,4,0)</f>
        <v>C-8</v>
      </c>
      <c r="Z704" s="18" t="str">
        <f>+VLOOKUP(Sitio_Publico[[#This Row],[Filtro Integrado]],Estructura!$U$4:$W$529,3,0)</f>
        <v>FI-0</v>
      </c>
      <c r="AA704" s="18" t="str">
        <f>+VLOOKUP(Sitio_Publico[[#This Row],[Muestra]],Estructura!$Y$4:$AB$483,4,0)</f>
        <v>M-00066</v>
      </c>
    </row>
    <row r="705" spans="1:27" ht="40.799999999999997" x14ac:dyDescent="0.3">
      <c r="A705" s="16">
        <f t="shared" si="10"/>
        <v>704</v>
      </c>
      <c r="B705" s="47" t="s">
        <v>15118</v>
      </c>
      <c r="C705" s="13" t="s">
        <v>622</v>
      </c>
      <c r="D705" s="13" t="s">
        <v>623</v>
      </c>
      <c r="E705" s="44">
        <v>5506</v>
      </c>
      <c r="F705" s="13" t="s">
        <v>814</v>
      </c>
      <c r="G705" s="23" t="s">
        <v>710</v>
      </c>
      <c r="H705" s="42" t="s">
        <v>458</v>
      </c>
      <c r="I705" s="28" t="s">
        <v>83</v>
      </c>
      <c r="J705" s="12" t="s">
        <v>393</v>
      </c>
      <c r="K705" s="28" t="s">
        <v>815</v>
      </c>
      <c r="L705" s="12" t="s">
        <v>712</v>
      </c>
      <c r="M705" s="12" t="s">
        <v>713</v>
      </c>
      <c r="N705" s="12" t="s">
        <v>714</v>
      </c>
      <c r="O705" s="26" t="s">
        <v>4254</v>
      </c>
      <c r="P705" s="26" t="s">
        <v>4255</v>
      </c>
      <c r="Q705" s="25" t="s">
        <v>646</v>
      </c>
      <c r="R705" s="26" t="s">
        <v>4256</v>
      </c>
      <c r="S705" s="15" t="s">
        <v>4257</v>
      </c>
      <c r="T705" s="52">
        <v>0</v>
      </c>
      <c r="U705" s="22" t="s">
        <v>4258</v>
      </c>
      <c r="V705" s="18" t="str">
        <f>+Sitio_Publico[[#This Row],[idcoleccion]]&amp;"-"&amp;Sitio_Publico[[#This Row],[id]]</f>
        <v>000-704</v>
      </c>
      <c r="W705" s="18">
        <f>+VLOOKUP(Sitio_Publico[[#This Row],[territorio]],Estructura!$AE$4:$AH$1067,4,0)</f>
        <v>30005506</v>
      </c>
      <c r="X705" s="18" t="str">
        <f>+VLOOKUP(Sitio_Publico[[#This Row],[tema]],Estructura!$G$4:$J$532,4,0)</f>
        <v>T-20</v>
      </c>
      <c r="Y705" s="18" t="str">
        <f>+VLOOKUP(Sitio_Publico[[#This Row],[contenido]],Estructura!$L$4:$O$473,4,0)</f>
        <v>C-9</v>
      </c>
      <c r="Z705" s="18" t="str">
        <f>+VLOOKUP(Sitio_Publico[[#This Row],[Filtro Integrado]],Estructura!$U$4:$W$529,3,0)</f>
        <v>FI-0</v>
      </c>
      <c r="AA705" s="18" t="str">
        <f>+VLOOKUP(Sitio_Publico[[#This Row],[Muestra]],Estructura!$Y$4:$AB$483,4,0)</f>
        <v>M-00079</v>
      </c>
    </row>
    <row r="706" spans="1:27" ht="48" x14ac:dyDescent="0.3">
      <c r="A706" s="16">
        <f t="shared" si="10"/>
        <v>705</v>
      </c>
      <c r="B706" s="47" t="s">
        <v>15118</v>
      </c>
      <c r="C706" s="13" t="s">
        <v>622</v>
      </c>
      <c r="D706" s="13" t="s">
        <v>623</v>
      </c>
      <c r="E706" s="44">
        <v>9118</v>
      </c>
      <c r="F706" s="13" t="s">
        <v>681</v>
      </c>
      <c r="G706" s="23" t="s">
        <v>639</v>
      </c>
      <c r="H706" s="42" t="s">
        <v>458</v>
      </c>
      <c r="I706" s="28" t="s">
        <v>233</v>
      </c>
      <c r="J706" s="12" t="s">
        <v>393</v>
      </c>
      <c r="K706" s="28" t="s">
        <v>793</v>
      </c>
      <c r="L706" s="12" t="s">
        <v>652</v>
      </c>
      <c r="M706" s="12" t="s">
        <v>794</v>
      </c>
      <c r="N706" s="12" t="s">
        <v>629</v>
      </c>
      <c r="O706" s="26" t="s">
        <v>4259</v>
      </c>
      <c r="P706" s="26" t="s">
        <v>4260</v>
      </c>
      <c r="Q706" s="25" t="s">
        <v>646</v>
      </c>
      <c r="R706" s="26" t="s">
        <v>4261</v>
      </c>
      <c r="S706" s="15" t="s">
        <v>4262</v>
      </c>
      <c r="T706" s="52">
        <v>0</v>
      </c>
      <c r="U706" s="22" t="s">
        <v>4263</v>
      </c>
      <c r="V706" s="18" t="str">
        <f>+Sitio_Publico[[#This Row],[idcoleccion]]&amp;"-"&amp;Sitio_Publico[[#This Row],[id]]</f>
        <v>000-705</v>
      </c>
      <c r="W706" s="18">
        <f>+VLOOKUP(Sitio_Publico[[#This Row],[territorio]],Estructura!$AE$4:$AH$1067,4,0)</f>
        <v>30009118</v>
      </c>
      <c r="X706" s="18" t="str">
        <f>+VLOOKUP(Sitio_Publico[[#This Row],[tema]],Estructura!$G$4:$J$532,4,0)</f>
        <v>T-16</v>
      </c>
      <c r="Y706" s="18" t="str">
        <f>+VLOOKUP(Sitio_Publico[[#This Row],[contenido]],Estructura!$L$4:$O$473,4,0)</f>
        <v>C-8</v>
      </c>
      <c r="Z706" s="18" t="str">
        <f>+VLOOKUP(Sitio_Publico[[#This Row],[Filtro Integrado]],Estructura!$U$4:$W$529,3,0)</f>
        <v>FI-0</v>
      </c>
      <c r="AA706" s="18" t="str">
        <f>+VLOOKUP(Sitio_Publico[[#This Row],[Muestra]],Estructura!$Y$4:$AB$483,4,0)</f>
        <v>M-00077</v>
      </c>
    </row>
    <row r="707" spans="1:27" ht="51" x14ac:dyDescent="0.3">
      <c r="A707" s="16">
        <f t="shared" ref="A707:A770" si="11">+ROW()-1</f>
        <v>706</v>
      </c>
      <c r="B707" s="47" t="s">
        <v>15118</v>
      </c>
      <c r="C707" s="13" t="s">
        <v>622</v>
      </c>
      <c r="D707" s="13" t="s">
        <v>623</v>
      </c>
      <c r="E707" s="44">
        <v>5701</v>
      </c>
      <c r="F707" s="13" t="s">
        <v>624</v>
      </c>
      <c r="G707" s="23" t="s">
        <v>639</v>
      </c>
      <c r="H707" s="42" t="s">
        <v>458</v>
      </c>
      <c r="I707" s="28" t="s">
        <v>90</v>
      </c>
      <c r="J707" s="12" t="s">
        <v>393</v>
      </c>
      <c r="K707" s="28" t="s">
        <v>739</v>
      </c>
      <c r="L707" s="12" t="s">
        <v>652</v>
      </c>
      <c r="M707" s="12" t="s">
        <v>704</v>
      </c>
      <c r="N707" s="12" t="s">
        <v>629</v>
      </c>
      <c r="O707" s="26" t="s">
        <v>4264</v>
      </c>
      <c r="P707" s="26" t="s">
        <v>4265</v>
      </c>
      <c r="Q707" s="25" t="s">
        <v>646</v>
      </c>
      <c r="R707" s="26" t="s">
        <v>4266</v>
      </c>
      <c r="S707" s="15" t="s">
        <v>4267</v>
      </c>
      <c r="T707" s="52">
        <v>0</v>
      </c>
      <c r="U707" s="22" t="s">
        <v>4268</v>
      </c>
      <c r="V707" s="18" t="str">
        <f>+Sitio_Publico[[#This Row],[idcoleccion]]&amp;"-"&amp;Sitio_Publico[[#This Row],[id]]</f>
        <v>000-706</v>
      </c>
      <c r="W707" s="18">
        <f>+VLOOKUP(Sitio_Publico[[#This Row],[territorio]],Estructura!$AE$4:$AH$1067,4,0)</f>
        <v>30005701</v>
      </c>
      <c r="X707" s="18" t="str">
        <f>+VLOOKUP(Sitio_Publico[[#This Row],[tema]],Estructura!$G$4:$J$532,4,0)</f>
        <v>T-13</v>
      </c>
      <c r="Y707" s="18" t="str">
        <f>+VLOOKUP(Sitio_Publico[[#This Row],[contenido]],Estructura!$L$4:$O$473,4,0)</f>
        <v>C-8</v>
      </c>
      <c r="Z707" s="18" t="str">
        <f>+VLOOKUP(Sitio_Publico[[#This Row],[Filtro Integrado]],Estructura!$U$4:$W$529,3,0)</f>
        <v>FI-0</v>
      </c>
      <c r="AA707" s="18" t="str">
        <f>+VLOOKUP(Sitio_Publico[[#This Row],[Muestra]],Estructura!$Y$4:$AB$483,4,0)</f>
        <v>M-00073</v>
      </c>
    </row>
    <row r="708" spans="1:27" ht="60" x14ac:dyDescent="0.3">
      <c r="A708" s="16">
        <f t="shared" si="11"/>
        <v>707</v>
      </c>
      <c r="B708" s="47" t="s">
        <v>15118</v>
      </c>
      <c r="C708" s="13" t="s">
        <v>622</v>
      </c>
      <c r="D708" s="13" t="s">
        <v>623</v>
      </c>
      <c r="E708" s="44">
        <v>14107</v>
      </c>
      <c r="F708" s="13" t="s">
        <v>624</v>
      </c>
      <c r="G708" s="23" t="s">
        <v>639</v>
      </c>
      <c r="H708" s="42" t="s">
        <v>458</v>
      </c>
      <c r="I708" s="28" t="s">
        <v>353</v>
      </c>
      <c r="J708" s="12" t="s">
        <v>393</v>
      </c>
      <c r="K708" s="28" t="s">
        <v>904</v>
      </c>
      <c r="L708" s="12" t="s">
        <v>652</v>
      </c>
      <c r="M708" s="12" t="s">
        <v>653</v>
      </c>
      <c r="N708" s="12" t="s">
        <v>629</v>
      </c>
      <c r="O708" s="26" t="s">
        <v>4269</v>
      </c>
      <c r="P708" s="26" t="s">
        <v>4270</v>
      </c>
      <c r="Q708" s="25" t="s">
        <v>646</v>
      </c>
      <c r="R708" s="26" t="s">
        <v>4271</v>
      </c>
      <c r="S708" s="15" t="s">
        <v>4272</v>
      </c>
      <c r="T708" s="52">
        <v>0</v>
      </c>
      <c r="U708" s="22" t="s">
        <v>4273</v>
      </c>
      <c r="V708" s="18" t="str">
        <f>+Sitio_Publico[[#This Row],[idcoleccion]]&amp;"-"&amp;Sitio_Publico[[#This Row],[id]]</f>
        <v>000-707</v>
      </c>
      <c r="W708" s="18">
        <f>+VLOOKUP(Sitio_Publico[[#This Row],[territorio]],Estructura!$AE$4:$AH$1067,4,0)</f>
        <v>30014107</v>
      </c>
      <c r="X708" s="18" t="str">
        <f>+VLOOKUP(Sitio_Publico[[#This Row],[tema]],Estructura!$G$4:$J$532,4,0)</f>
        <v>T-13</v>
      </c>
      <c r="Y708" s="18" t="str">
        <f>+VLOOKUP(Sitio_Publico[[#This Row],[contenido]],Estructura!$L$4:$O$473,4,0)</f>
        <v>C-8</v>
      </c>
      <c r="Z708" s="18" t="str">
        <f>+VLOOKUP(Sitio_Publico[[#This Row],[Filtro Integrado]],Estructura!$U$4:$W$529,3,0)</f>
        <v>FI-0</v>
      </c>
      <c r="AA708" s="18" t="str">
        <f>+VLOOKUP(Sitio_Publico[[#This Row],[Muestra]],Estructura!$Y$4:$AB$483,4,0)</f>
        <v>M-00083</v>
      </c>
    </row>
    <row r="709" spans="1:27" ht="48" x14ac:dyDescent="0.3">
      <c r="A709" s="16">
        <f t="shared" si="11"/>
        <v>708</v>
      </c>
      <c r="B709" s="47" t="s">
        <v>15118</v>
      </c>
      <c r="C709" s="13" t="s">
        <v>622</v>
      </c>
      <c r="D709" s="13" t="s">
        <v>623</v>
      </c>
      <c r="E709" s="44">
        <v>16302</v>
      </c>
      <c r="F709" s="13" t="s">
        <v>688</v>
      </c>
      <c r="G709" s="23" t="s">
        <v>625</v>
      </c>
      <c r="H709" s="42" t="s">
        <v>458</v>
      </c>
      <c r="I709" s="28" t="s">
        <v>199</v>
      </c>
      <c r="J709" s="12" t="s">
        <v>393</v>
      </c>
      <c r="K709" s="28" t="s">
        <v>689</v>
      </c>
      <c r="L709" s="12" t="s">
        <v>627</v>
      </c>
      <c r="M709" s="12" t="s">
        <v>690</v>
      </c>
      <c r="N709" s="12" t="s">
        <v>629</v>
      </c>
      <c r="O709" s="26" t="s">
        <v>4274</v>
      </c>
      <c r="P709" s="26" t="s">
        <v>4275</v>
      </c>
      <c r="Q709" s="25" t="s">
        <v>646</v>
      </c>
      <c r="R709" s="26" t="s">
        <v>4276</v>
      </c>
      <c r="S709" s="15" t="s">
        <v>4277</v>
      </c>
      <c r="T709" s="52">
        <v>0</v>
      </c>
      <c r="U709" s="22" t="s">
        <v>4278</v>
      </c>
      <c r="V709" s="18" t="str">
        <f>+Sitio_Publico[[#This Row],[idcoleccion]]&amp;"-"&amp;Sitio_Publico[[#This Row],[id]]</f>
        <v>000-708</v>
      </c>
      <c r="W709" s="18">
        <f>+VLOOKUP(Sitio_Publico[[#This Row],[territorio]],Estructura!$AE$4:$AH$1067,4,0)</f>
        <v>30016302</v>
      </c>
      <c r="X709" s="18" t="str">
        <f>+VLOOKUP(Sitio_Publico[[#This Row],[tema]],Estructura!$G$4:$J$532,4,0)</f>
        <v>T-17</v>
      </c>
      <c r="Y709" s="18" t="str">
        <f>+VLOOKUP(Sitio_Publico[[#This Row],[contenido]],Estructura!$L$4:$O$473,4,0)</f>
        <v>C-7</v>
      </c>
      <c r="Z709" s="18" t="str">
        <f>+VLOOKUP(Sitio_Publico[[#This Row],[Filtro Integrado]],Estructura!$U$4:$W$529,3,0)</f>
        <v>FI-0</v>
      </c>
      <c r="AA709" s="18" t="str">
        <f>+VLOOKUP(Sitio_Publico[[#This Row],[Muestra]],Estructura!$Y$4:$AB$483,4,0)</f>
        <v>M-00068</v>
      </c>
    </row>
    <row r="710" spans="1:27" ht="36" x14ac:dyDescent="0.3">
      <c r="A710" s="16">
        <f t="shared" si="11"/>
        <v>709</v>
      </c>
      <c r="B710" s="47" t="s">
        <v>15118</v>
      </c>
      <c r="C710" s="13" t="s">
        <v>622</v>
      </c>
      <c r="D710" s="13" t="s">
        <v>623</v>
      </c>
      <c r="E710" s="44">
        <v>16</v>
      </c>
      <c r="F710" s="13" t="s">
        <v>466</v>
      </c>
      <c r="G710" s="23" t="s">
        <v>625</v>
      </c>
      <c r="H710" s="42" t="s">
        <v>457</v>
      </c>
      <c r="I710" s="28" t="s">
        <v>379</v>
      </c>
      <c r="J710" s="12" t="s">
        <v>393</v>
      </c>
      <c r="K710" s="28" t="s">
        <v>2296</v>
      </c>
      <c r="L710" s="12" t="s">
        <v>1854</v>
      </c>
      <c r="M710" s="12" t="s">
        <v>713</v>
      </c>
      <c r="N710" s="12" t="s">
        <v>1855</v>
      </c>
      <c r="O710" s="26" t="s">
        <v>4279</v>
      </c>
      <c r="P710" s="26" t="s">
        <v>4280</v>
      </c>
      <c r="Q710" s="25" t="s">
        <v>632</v>
      </c>
      <c r="R710" s="26" t="s">
        <v>4281</v>
      </c>
      <c r="S710" s="15" t="s">
        <v>4282</v>
      </c>
      <c r="T710" s="52">
        <v>0</v>
      </c>
      <c r="U710" s="22" t="s">
        <v>4283</v>
      </c>
      <c r="V710" s="18" t="str">
        <f>+Sitio_Publico[[#This Row],[idcoleccion]]&amp;"-"&amp;Sitio_Publico[[#This Row],[id]]</f>
        <v>000-709</v>
      </c>
      <c r="W710" s="18">
        <f>+VLOOKUP(Sitio_Publico[[#This Row],[territorio]],Estructura!$AE$4:$AH$1067,4,0)</f>
        <v>20000016</v>
      </c>
      <c r="X710" s="18" t="str">
        <f>+VLOOKUP(Sitio_Publico[[#This Row],[tema]],Estructura!$G$4:$J$532,4,0)</f>
        <v>T-18</v>
      </c>
      <c r="Y710" s="18" t="str">
        <f>+VLOOKUP(Sitio_Publico[[#This Row],[contenido]],Estructura!$L$4:$O$473,4,0)</f>
        <v>C-7</v>
      </c>
      <c r="Z710" s="18" t="str">
        <f>+VLOOKUP(Sitio_Publico[[#This Row],[Filtro Integrado]],Estructura!$U$4:$W$529,3,0)</f>
        <v>FI-0</v>
      </c>
      <c r="AA710" s="18" t="str">
        <f>+VLOOKUP(Sitio_Publico[[#This Row],[Muestra]],Estructura!$Y$4:$AB$483,4,0)</f>
        <v>M-000109</v>
      </c>
    </row>
    <row r="711" spans="1:27" ht="48" x14ac:dyDescent="0.3">
      <c r="A711" s="16">
        <f t="shared" si="11"/>
        <v>710</v>
      </c>
      <c r="B711" s="47" t="s">
        <v>15118</v>
      </c>
      <c r="C711" s="13" t="s">
        <v>622</v>
      </c>
      <c r="D711" s="13" t="s">
        <v>623</v>
      </c>
      <c r="E711" s="44">
        <v>14105</v>
      </c>
      <c r="F711" s="13" t="s">
        <v>767</v>
      </c>
      <c r="G711" s="23" t="s">
        <v>639</v>
      </c>
      <c r="H711" s="42" t="s">
        <v>458</v>
      </c>
      <c r="I711" s="28" t="s">
        <v>351</v>
      </c>
      <c r="J711" s="12" t="s">
        <v>393</v>
      </c>
      <c r="K711" s="28" t="s">
        <v>768</v>
      </c>
      <c r="L711" s="12" t="s">
        <v>652</v>
      </c>
      <c r="M711" s="12" t="s">
        <v>653</v>
      </c>
      <c r="N711" s="12" t="s">
        <v>629</v>
      </c>
      <c r="O711" s="26" t="s">
        <v>4284</v>
      </c>
      <c r="P711" s="26" t="s">
        <v>4285</v>
      </c>
      <c r="Q711" s="25" t="s">
        <v>646</v>
      </c>
      <c r="R711" s="26" t="s">
        <v>4286</v>
      </c>
      <c r="S711" s="15" t="s">
        <v>4287</v>
      </c>
      <c r="T711" s="52">
        <v>0</v>
      </c>
      <c r="U711" s="22" t="s">
        <v>4288</v>
      </c>
      <c r="V711" s="18" t="str">
        <f>+Sitio_Publico[[#This Row],[idcoleccion]]&amp;"-"&amp;Sitio_Publico[[#This Row],[id]]</f>
        <v>000-710</v>
      </c>
      <c r="W711" s="18">
        <f>+VLOOKUP(Sitio_Publico[[#This Row],[territorio]],Estructura!$AE$4:$AH$1067,4,0)</f>
        <v>30014105</v>
      </c>
      <c r="X711" s="18" t="str">
        <f>+VLOOKUP(Sitio_Publico[[#This Row],[tema]],Estructura!$G$4:$J$532,4,0)</f>
        <v>T-19</v>
      </c>
      <c r="Y711" s="18" t="str">
        <f>+VLOOKUP(Sitio_Publico[[#This Row],[contenido]],Estructura!$L$4:$O$473,4,0)</f>
        <v>C-8</v>
      </c>
      <c r="Z711" s="18" t="str">
        <f>+VLOOKUP(Sitio_Publico[[#This Row],[Filtro Integrado]],Estructura!$U$4:$W$529,3,0)</f>
        <v>FI-0</v>
      </c>
      <c r="AA711" s="18" t="str">
        <f>+VLOOKUP(Sitio_Publico[[#This Row],[Muestra]],Estructura!$Y$4:$AB$483,4,0)</f>
        <v>M-00075</v>
      </c>
    </row>
    <row r="712" spans="1:27" ht="61.2" x14ac:dyDescent="0.3">
      <c r="A712" s="16">
        <f t="shared" si="11"/>
        <v>711</v>
      </c>
      <c r="B712" s="47" t="s">
        <v>15118</v>
      </c>
      <c r="C712" s="13" t="s">
        <v>637</v>
      </c>
      <c r="D712" s="13" t="s">
        <v>623</v>
      </c>
      <c r="E712" s="44">
        <v>54</v>
      </c>
      <c r="F712" s="13" t="s">
        <v>1591</v>
      </c>
      <c r="G712" s="23" t="s">
        <v>1394</v>
      </c>
      <c r="H712" s="42" t="s">
        <v>458</v>
      </c>
      <c r="I712" s="28" t="s">
        <v>257</v>
      </c>
      <c r="J712" s="12" t="s">
        <v>393</v>
      </c>
      <c r="K712" s="28" t="s">
        <v>1720</v>
      </c>
      <c r="L712" s="12" t="s">
        <v>641</v>
      </c>
      <c r="M712" s="12" t="s">
        <v>642</v>
      </c>
      <c r="N712" s="12" t="s">
        <v>643</v>
      </c>
      <c r="O712" s="26" t="s">
        <v>4289</v>
      </c>
      <c r="P712" s="26" t="s">
        <v>4290</v>
      </c>
      <c r="Q712" s="25" t="s">
        <v>646</v>
      </c>
      <c r="R712" s="26" t="s">
        <v>1595</v>
      </c>
      <c r="S712" s="15" t="s">
        <v>4291</v>
      </c>
      <c r="T712" s="52">
        <v>0</v>
      </c>
      <c r="U712" s="22" t="s">
        <v>4292</v>
      </c>
      <c r="V712" s="18" t="str">
        <f>+Sitio_Publico[[#This Row],[idcoleccion]]&amp;"-"&amp;Sitio_Publico[[#This Row],[id]]</f>
        <v>000-711</v>
      </c>
      <c r="W712" s="18">
        <f>+VLOOKUP(Sitio_Publico[[#This Row],[territorio]],Estructura!$AE$4:$AH$1067,4,0)</f>
        <v>30010201</v>
      </c>
      <c r="X712" s="18" t="str">
        <f>+VLOOKUP(Sitio_Publico[[#This Row],[tema]],Estructura!$G$4:$J$532,4,0)</f>
        <v>T-24</v>
      </c>
      <c r="Y712" s="18" t="str">
        <f>+VLOOKUP(Sitio_Publico[[#This Row],[contenido]],Estructura!$L$4:$O$473,4,0)</f>
        <v>C-12</v>
      </c>
      <c r="Z712" s="18" t="str">
        <f>+VLOOKUP(Sitio_Publico[[#This Row],[Filtro Integrado]],Estructura!$U$4:$W$529,3,0)</f>
        <v>FI-0</v>
      </c>
      <c r="AA712" s="18" t="str">
        <f>+VLOOKUP(Sitio_Publico[[#This Row],[Muestra]],Estructura!$Y$4:$AB$483,4,0)</f>
        <v>M-000100</v>
      </c>
    </row>
    <row r="713" spans="1:27" ht="72" x14ac:dyDescent="0.3">
      <c r="A713" s="16">
        <f t="shared" si="11"/>
        <v>712</v>
      </c>
      <c r="B713" s="47" t="s">
        <v>15118</v>
      </c>
      <c r="C713" s="13" t="s">
        <v>622</v>
      </c>
      <c r="D713" s="13" t="s">
        <v>623</v>
      </c>
      <c r="E713" s="44">
        <v>10107</v>
      </c>
      <c r="F713" s="13" t="s">
        <v>624</v>
      </c>
      <c r="G713" s="23" t="s">
        <v>639</v>
      </c>
      <c r="H713" s="42" t="s">
        <v>458</v>
      </c>
      <c r="I713" s="28" t="s">
        <v>254</v>
      </c>
      <c r="J713" s="12" t="s">
        <v>393</v>
      </c>
      <c r="K713" s="28" t="s">
        <v>626</v>
      </c>
      <c r="L713" s="12" t="s">
        <v>652</v>
      </c>
      <c r="M713" s="12" t="s">
        <v>1170</v>
      </c>
      <c r="N713" s="12" t="s">
        <v>629</v>
      </c>
      <c r="O713" s="26" t="s">
        <v>4293</v>
      </c>
      <c r="P713" s="26" t="s">
        <v>4294</v>
      </c>
      <c r="Q713" s="25" t="s">
        <v>646</v>
      </c>
      <c r="R713" s="26" t="s">
        <v>4295</v>
      </c>
      <c r="S713" s="15" t="s">
        <v>4296</v>
      </c>
      <c r="T713" s="52">
        <v>0</v>
      </c>
      <c r="U713" s="22" t="s">
        <v>4297</v>
      </c>
      <c r="V713" s="18" t="str">
        <f>+Sitio_Publico[[#This Row],[idcoleccion]]&amp;"-"&amp;Sitio_Publico[[#This Row],[id]]</f>
        <v>000-712</v>
      </c>
      <c r="W713" s="18">
        <f>+VLOOKUP(Sitio_Publico[[#This Row],[territorio]],Estructura!$AE$4:$AH$1067,4,0)</f>
        <v>30010107</v>
      </c>
      <c r="X713" s="18" t="str">
        <f>+VLOOKUP(Sitio_Publico[[#This Row],[tema]],Estructura!$G$4:$J$532,4,0)</f>
        <v>T-13</v>
      </c>
      <c r="Y713" s="18" t="str">
        <f>+VLOOKUP(Sitio_Publico[[#This Row],[contenido]],Estructura!$L$4:$O$473,4,0)</f>
        <v>C-8</v>
      </c>
      <c r="Z713" s="18" t="str">
        <f>+VLOOKUP(Sitio_Publico[[#This Row],[Filtro Integrado]],Estructura!$U$4:$W$529,3,0)</f>
        <v>FI-0</v>
      </c>
      <c r="AA713" s="18" t="str">
        <f>+VLOOKUP(Sitio_Publico[[#This Row],[Muestra]],Estructura!$Y$4:$AB$483,4,0)</f>
        <v>M-00063</v>
      </c>
    </row>
    <row r="714" spans="1:27" ht="48" x14ac:dyDescent="0.3">
      <c r="A714" s="16">
        <f t="shared" si="11"/>
        <v>713</v>
      </c>
      <c r="B714" s="47" t="s">
        <v>15118</v>
      </c>
      <c r="C714" s="13" t="s">
        <v>622</v>
      </c>
      <c r="D714" s="13" t="s">
        <v>623</v>
      </c>
      <c r="E714" s="44">
        <v>8203</v>
      </c>
      <c r="F714" s="13" t="s">
        <v>688</v>
      </c>
      <c r="G714" s="23" t="s">
        <v>639</v>
      </c>
      <c r="H714" s="42" t="s">
        <v>458</v>
      </c>
      <c r="I714" s="28" t="s">
        <v>176</v>
      </c>
      <c r="J714" s="12" t="s">
        <v>393</v>
      </c>
      <c r="K714" s="28" t="s">
        <v>726</v>
      </c>
      <c r="L714" s="12" t="s">
        <v>652</v>
      </c>
      <c r="M714" s="12" t="s">
        <v>653</v>
      </c>
      <c r="N714" s="12" t="s">
        <v>629</v>
      </c>
      <c r="O714" s="26" t="s">
        <v>4298</v>
      </c>
      <c r="P714" s="26" t="s">
        <v>4299</v>
      </c>
      <c r="Q714" s="25" t="s">
        <v>646</v>
      </c>
      <c r="R714" s="26" t="s">
        <v>4300</v>
      </c>
      <c r="S714" s="15" t="s">
        <v>4301</v>
      </c>
      <c r="T714" s="52">
        <v>0</v>
      </c>
      <c r="U714" s="22" t="s">
        <v>4302</v>
      </c>
      <c r="V714" s="18" t="str">
        <f>+Sitio_Publico[[#This Row],[idcoleccion]]&amp;"-"&amp;Sitio_Publico[[#This Row],[id]]</f>
        <v>000-713</v>
      </c>
      <c r="W714" s="18">
        <f>+VLOOKUP(Sitio_Publico[[#This Row],[territorio]],Estructura!$AE$4:$AH$1067,4,0)</f>
        <v>30008203</v>
      </c>
      <c r="X714" s="18" t="str">
        <f>+VLOOKUP(Sitio_Publico[[#This Row],[tema]],Estructura!$G$4:$J$532,4,0)</f>
        <v>T-17</v>
      </c>
      <c r="Y714" s="18" t="str">
        <f>+VLOOKUP(Sitio_Publico[[#This Row],[contenido]],Estructura!$L$4:$O$473,4,0)</f>
        <v>C-8</v>
      </c>
      <c r="Z714" s="18" t="str">
        <f>+VLOOKUP(Sitio_Publico[[#This Row],[Filtro Integrado]],Estructura!$U$4:$W$529,3,0)</f>
        <v>FI-0</v>
      </c>
      <c r="AA714" s="18" t="str">
        <f>+VLOOKUP(Sitio_Publico[[#This Row],[Muestra]],Estructura!$Y$4:$AB$483,4,0)</f>
        <v>M-00071</v>
      </c>
    </row>
    <row r="715" spans="1:27" ht="48" x14ac:dyDescent="0.3">
      <c r="A715" s="16">
        <f t="shared" si="11"/>
        <v>714</v>
      </c>
      <c r="B715" s="47" t="s">
        <v>15118</v>
      </c>
      <c r="C715" s="13" t="s">
        <v>622</v>
      </c>
      <c r="D715" s="13" t="s">
        <v>623</v>
      </c>
      <c r="E715" s="44">
        <v>2101</v>
      </c>
      <c r="F715" s="13" t="s">
        <v>688</v>
      </c>
      <c r="G715" s="23" t="s">
        <v>639</v>
      </c>
      <c r="H715" s="42" t="s">
        <v>458</v>
      </c>
      <c r="I715" s="28" t="s">
        <v>15</v>
      </c>
      <c r="J715" s="12" t="s">
        <v>393</v>
      </c>
      <c r="K715" s="28" t="s">
        <v>703</v>
      </c>
      <c r="L715" s="12" t="s">
        <v>652</v>
      </c>
      <c r="M715" s="12" t="s">
        <v>704</v>
      </c>
      <c r="N715" s="12" t="s">
        <v>629</v>
      </c>
      <c r="O715" s="26" t="s">
        <v>4303</v>
      </c>
      <c r="P715" s="26" t="s">
        <v>4304</v>
      </c>
      <c r="Q715" s="25" t="s">
        <v>646</v>
      </c>
      <c r="R715" s="26" t="s">
        <v>4305</v>
      </c>
      <c r="S715" s="15" t="s">
        <v>4306</v>
      </c>
      <c r="T715" s="52">
        <v>0</v>
      </c>
      <c r="U715" s="22" t="s">
        <v>4307</v>
      </c>
      <c r="V715" s="18" t="str">
        <f>+Sitio_Publico[[#This Row],[idcoleccion]]&amp;"-"&amp;Sitio_Publico[[#This Row],[id]]</f>
        <v>000-714</v>
      </c>
      <c r="W715" s="18">
        <f>+VLOOKUP(Sitio_Publico[[#This Row],[territorio]],Estructura!$AE$4:$AH$1067,4,0)</f>
        <v>30002101</v>
      </c>
      <c r="X715" s="18" t="str">
        <f>+VLOOKUP(Sitio_Publico[[#This Row],[tema]],Estructura!$G$4:$J$532,4,0)</f>
        <v>T-17</v>
      </c>
      <c r="Y715" s="18" t="str">
        <f>+VLOOKUP(Sitio_Publico[[#This Row],[contenido]],Estructura!$L$4:$O$473,4,0)</f>
        <v>C-8</v>
      </c>
      <c r="Z715" s="18" t="str">
        <f>+VLOOKUP(Sitio_Publico[[#This Row],[Filtro Integrado]],Estructura!$U$4:$W$529,3,0)</f>
        <v>FI-0</v>
      </c>
      <c r="AA715" s="18" t="str">
        <f>+VLOOKUP(Sitio_Publico[[#This Row],[Muestra]],Estructura!$Y$4:$AB$483,4,0)</f>
        <v>M-00069</v>
      </c>
    </row>
    <row r="716" spans="1:27" ht="51" x14ac:dyDescent="0.3">
      <c r="A716" s="16">
        <f t="shared" si="11"/>
        <v>715</v>
      </c>
      <c r="B716" s="47" t="s">
        <v>15118</v>
      </c>
      <c r="C716" s="13" t="s">
        <v>622</v>
      </c>
      <c r="D716" s="13" t="s">
        <v>623</v>
      </c>
      <c r="E716" s="44">
        <v>13604</v>
      </c>
      <c r="F716" s="13" t="s">
        <v>624</v>
      </c>
      <c r="G716" s="23" t="s">
        <v>639</v>
      </c>
      <c r="H716" s="42" t="s">
        <v>458</v>
      </c>
      <c r="I716" s="28" t="s">
        <v>346</v>
      </c>
      <c r="J716" s="12" t="s">
        <v>393</v>
      </c>
      <c r="K716" s="28" t="s">
        <v>739</v>
      </c>
      <c r="L716" s="12" t="s">
        <v>652</v>
      </c>
      <c r="M716" s="12" t="s">
        <v>704</v>
      </c>
      <c r="N716" s="12" t="s">
        <v>629</v>
      </c>
      <c r="O716" s="26" t="s">
        <v>4308</v>
      </c>
      <c r="P716" s="26" t="s">
        <v>4309</v>
      </c>
      <c r="Q716" s="25" t="s">
        <v>646</v>
      </c>
      <c r="R716" s="26" t="s">
        <v>4310</v>
      </c>
      <c r="S716" s="15" t="s">
        <v>4311</v>
      </c>
      <c r="T716" s="52">
        <v>0</v>
      </c>
      <c r="U716" s="22" t="s">
        <v>4312</v>
      </c>
      <c r="V716" s="18" t="str">
        <f>+Sitio_Publico[[#This Row],[idcoleccion]]&amp;"-"&amp;Sitio_Publico[[#This Row],[id]]</f>
        <v>000-715</v>
      </c>
      <c r="W716" s="18">
        <f>+VLOOKUP(Sitio_Publico[[#This Row],[territorio]],Estructura!$AE$4:$AH$1067,4,0)</f>
        <v>30013604</v>
      </c>
      <c r="X716" s="18" t="str">
        <f>+VLOOKUP(Sitio_Publico[[#This Row],[tema]],Estructura!$G$4:$J$532,4,0)</f>
        <v>T-13</v>
      </c>
      <c r="Y716" s="18" t="str">
        <f>+VLOOKUP(Sitio_Publico[[#This Row],[contenido]],Estructura!$L$4:$O$473,4,0)</f>
        <v>C-8</v>
      </c>
      <c r="Z716" s="18" t="str">
        <f>+VLOOKUP(Sitio_Publico[[#This Row],[Filtro Integrado]],Estructura!$U$4:$W$529,3,0)</f>
        <v>FI-0</v>
      </c>
      <c r="AA716" s="18" t="str">
        <f>+VLOOKUP(Sitio_Publico[[#This Row],[Muestra]],Estructura!$Y$4:$AB$483,4,0)</f>
        <v>M-00073</v>
      </c>
    </row>
    <row r="717" spans="1:27" ht="48" x14ac:dyDescent="0.3">
      <c r="A717" s="16">
        <f t="shared" si="11"/>
        <v>716</v>
      </c>
      <c r="B717" s="47" t="s">
        <v>15118</v>
      </c>
      <c r="C717" s="13" t="s">
        <v>622</v>
      </c>
      <c r="D717" s="13" t="s">
        <v>623</v>
      </c>
      <c r="E717" s="44">
        <v>7</v>
      </c>
      <c r="F717" s="13" t="s">
        <v>767</v>
      </c>
      <c r="G717" s="23" t="s">
        <v>639</v>
      </c>
      <c r="H717" s="42" t="s">
        <v>457</v>
      </c>
      <c r="I717" s="28" t="s">
        <v>370</v>
      </c>
      <c r="J717" s="12" t="s">
        <v>393</v>
      </c>
      <c r="K717" s="28" t="s">
        <v>857</v>
      </c>
      <c r="L717" s="12" t="s">
        <v>652</v>
      </c>
      <c r="M717" s="12" t="s">
        <v>704</v>
      </c>
      <c r="N717" s="12" t="s">
        <v>629</v>
      </c>
      <c r="O717" s="26" t="s">
        <v>4313</v>
      </c>
      <c r="P717" s="26" t="s">
        <v>4314</v>
      </c>
      <c r="Q717" s="25" t="s">
        <v>646</v>
      </c>
      <c r="R717" s="26" t="s">
        <v>4315</v>
      </c>
      <c r="S717" s="15" t="s">
        <v>4316</v>
      </c>
      <c r="T717" s="52">
        <v>0</v>
      </c>
      <c r="U717" s="22" t="s">
        <v>4317</v>
      </c>
      <c r="V717" s="18" t="str">
        <f>+Sitio_Publico[[#This Row],[idcoleccion]]&amp;"-"&amp;Sitio_Publico[[#This Row],[id]]</f>
        <v>000-716</v>
      </c>
      <c r="W717" s="18">
        <f>+VLOOKUP(Sitio_Publico[[#This Row],[territorio]],Estructura!$AE$4:$AH$1067,4,0)</f>
        <v>20000007</v>
      </c>
      <c r="X717" s="18" t="str">
        <f>+VLOOKUP(Sitio_Publico[[#This Row],[tema]],Estructura!$G$4:$J$532,4,0)</f>
        <v>T-19</v>
      </c>
      <c r="Y717" s="18" t="str">
        <f>+VLOOKUP(Sitio_Publico[[#This Row],[contenido]],Estructura!$L$4:$O$473,4,0)</f>
        <v>C-8</v>
      </c>
      <c r="Z717" s="18" t="str">
        <f>+VLOOKUP(Sitio_Publico[[#This Row],[Filtro Integrado]],Estructura!$U$4:$W$529,3,0)</f>
        <v>FI-0</v>
      </c>
      <c r="AA717" s="18" t="str">
        <f>+VLOOKUP(Sitio_Publico[[#This Row],[Muestra]],Estructura!$Y$4:$AB$483,4,0)</f>
        <v>M-00081</v>
      </c>
    </row>
    <row r="718" spans="1:27" ht="71.400000000000006" x14ac:dyDescent="0.3">
      <c r="A718" s="16">
        <f t="shared" si="11"/>
        <v>717</v>
      </c>
      <c r="B718" s="47" t="s">
        <v>15118</v>
      </c>
      <c r="C718" s="13" t="s">
        <v>637</v>
      </c>
      <c r="D718" s="13" t="s">
        <v>623</v>
      </c>
      <c r="E718" s="44">
        <v>51</v>
      </c>
      <c r="F718" s="13" t="s">
        <v>1591</v>
      </c>
      <c r="G718" s="23" t="s">
        <v>1394</v>
      </c>
      <c r="H718" s="42" t="s">
        <v>458</v>
      </c>
      <c r="I718" s="28" t="s">
        <v>247</v>
      </c>
      <c r="J718" s="12" t="s">
        <v>393</v>
      </c>
      <c r="K718" s="28" t="s">
        <v>4318</v>
      </c>
      <c r="L718" s="12" t="s">
        <v>641</v>
      </c>
      <c r="M718" s="12" t="s">
        <v>642</v>
      </c>
      <c r="N718" s="12" t="s">
        <v>643</v>
      </c>
      <c r="O718" s="26" t="s">
        <v>4319</v>
      </c>
      <c r="P718" s="26" t="s">
        <v>4320</v>
      </c>
      <c r="Q718" s="25" t="s">
        <v>646</v>
      </c>
      <c r="R718" s="26" t="s">
        <v>1723</v>
      </c>
      <c r="S718" s="15" t="s">
        <v>4321</v>
      </c>
      <c r="T718" s="52">
        <v>0</v>
      </c>
      <c r="U718" s="22" t="s">
        <v>4322</v>
      </c>
      <c r="V718" s="18" t="str">
        <f>+Sitio_Publico[[#This Row],[idcoleccion]]&amp;"-"&amp;Sitio_Publico[[#This Row],[id]]</f>
        <v>000-717</v>
      </c>
      <c r="W718" s="18">
        <f>+VLOOKUP(Sitio_Publico[[#This Row],[territorio]],Estructura!$AE$4:$AH$1067,4,0)</f>
        <v>30009211</v>
      </c>
      <c r="X718" s="18" t="str">
        <f>+VLOOKUP(Sitio_Publico[[#This Row],[tema]],Estructura!$G$4:$J$532,4,0)</f>
        <v>T-24</v>
      </c>
      <c r="Y718" s="18" t="str">
        <f>+VLOOKUP(Sitio_Publico[[#This Row],[contenido]],Estructura!$L$4:$O$473,4,0)</f>
        <v>C-12</v>
      </c>
      <c r="Z718" s="18" t="str">
        <f>+VLOOKUP(Sitio_Publico[[#This Row],[Filtro Integrado]],Estructura!$U$4:$W$529,3,0)</f>
        <v>FI-0</v>
      </c>
      <c r="AA718" s="18" t="str">
        <f>+VLOOKUP(Sitio_Publico[[#This Row],[Muestra]],Estructura!$Y$4:$AB$483,4,0)</f>
        <v>M-000125</v>
      </c>
    </row>
    <row r="719" spans="1:27" ht="48" x14ac:dyDescent="0.3">
      <c r="A719" s="16">
        <f t="shared" si="11"/>
        <v>718</v>
      </c>
      <c r="B719" s="47" t="s">
        <v>15118</v>
      </c>
      <c r="C719" s="13" t="s">
        <v>637</v>
      </c>
      <c r="D719" s="13" t="s">
        <v>623</v>
      </c>
      <c r="E719" s="44">
        <v>14</v>
      </c>
      <c r="F719" s="13" t="s">
        <v>1591</v>
      </c>
      <c r="G719" s="23" t="s">
        <v>1394</v>
      </c>
      <c r="H719" s="42" t="s">
        <v>457</v>
      </c>
      <c r="I719" s="28" t="s">
        <v>377</v>
      </c>
      <c r="J719" s="12" t="s">
        <v>393</v>
      </c>
      <c r="K719" s="28" t="s">
        <v>2957</v>
      </c>
      <c r="L719" s="12" t="s">
        <v>641</v>
      </c>
      <c r="M719" s="12" t="s">
        <v>642</v>
      </c>
      <c r="N719" s="12" t="s">
        <v>643</v>
      </c>
      <c r="O719" s="26" t="s">
        <v>4323</v>
      </c>
      <c r="P719" s="26" t="s">
        <v>4324</v>
      </c>
      <c r="Q719" s="25" t="s">
        <v>646</v>
      </c>
      <c r="R719" s="26" t="s">
        <v>4325</v>
      </c>
      <c r="S719" s="15" t="s">
        <v>4326</v>
      </c>
      <c r="T719" s="52">
        <v>0</v>
      </c>
      <c r="U719" s="22" t="s">
        <v>4328</v>
      </c>
      <c r="V719" s="18" t="str">
        <f>+Sitio_Publico[[#This Row],[idcoleccion]]&amp;"-"&amp;Sitio_Publico[[#This Row],[id]]</f>
        <v>000-718</v>
      </c>
      <c r="W719" s="18">
        <f>+VLOOKUP(Sitio_Publico[[#This Row],[territorio]],Estructura!$AE$4:$AH$1067,4,0)</f>
        <v>20000014</v>
      </c>
      <c r="X719" s="18" t="str">
        <f>+VLOOKUP(Sitio_Publico[[#This Row],[tema]],Estructura!$G$4:$J$532,4,0)</f>
        <v>T-24</v>
      </c>
      <c r="Y719" s="18" t="str">
        <f>+VLOOKUP(Sitio_Publico[[#This Row],[contenido]],Estructura!$L$4:$O$473,4,0)</f>
        <v>C-12</v>
      </c>
      <c r="Z719" s="18" t="str">
        <f>+VLOOKUP(Sitio_Publico[[#This Row],[Filtro Integrado]],Estructura!$U$4:$W$529,3,0)</f>
        <v>FI-0</v>
      </c>
      <c r="AA719" s="18" t="str">
        <f>+VLOOKUP(Sitio_Publico[[#This Row],[Muestra]],Estructura!$Y$4:$AB$483,4,0)</f>
        <v>M-000115</v>
      </c>
    </row>
    <row r="720" spans="1:27" ht="48" x14ac:dyDescent="0.3">
      <c r="A720" s="16">
        <f t="shared" si="11"/>
        <v>719</v>
      </c>
      <c r="B720" s="47" t="s">
        <v>15118</v>
      </c>
      <c r="C720" s="13" t="s">
        <v>622</v>
      </c>
      <c r="D720" s="13" t="s">
        <v>623</v>
      </c>
      <c r="E720" s="44">
        <v>5604</v>
      </c>
      <c r="F720" s="13" t="s">
        <v>624</v>
      </c>
      <c r="G720" s="23" t="s">
        <v>639</v>
      </c>
      <c r="H720" s="42" t="s">
        <v>458</v>
      </c>
      <c r="I720" s="28" t="s">
        <v>87</v>
      </c>
      <c r="J720" s="12" t="s">
        <v>393</v>
      </c>
      <c r="K720" s="28" t="s">
        <v>651</v>
      </c>
      <c r="L720" s="12" t="s">
        <v>652</v>
      </c>
      <c r="M720" s="12" t="s">
        <v>653</v>
      </c>
      <c r="N720" s="12" t="s">
        <v>629</v>
      </c>
      <c r="O720" s="26" t="s">
        <v>4329</v>
      </c>
      <c r="P720" s="26" t="s">
        <v>4330</v>
      </c>
      <c r="Q720" s="25" t="s">
        <v>646</v>
      </c>
      <c r="R720" s="26" t="s">
        <v>4331</v>
      </c>
      <c r="S720" s="15" t="s">
        <v>4332</v>
      </c>
      <c r="T720" s="52">
        <v>0</v>
      </c>
      <c r="U720" s="22" t="s">
        <v>4333</v>
      </c>
      <c r="V720" s="18" t="str">
        <f>+Sitio_Publico[[#This Row],[idcoleccion]]&amp;"-"&amp;Sitio_Publico[[#This Row],[id]]</f>
        <v>000-719</v>
      </c>
      <c r="W720" s="18">
        <f>+VLOOKUP(Sitio_Publico[[#This Row],[territorio]],Estructura!$AE$4:$AH$1067,4,0)</f>
        <v>30005604</v>
      </c>
      <c r="X720" s="18" t="str">
        <f>+VLOOKUP(Sitio_Publico[[#This Row],[tema]],Estructura!$G$4:$J$532,4,0)</f>
        <v>T-13</v>
      </c>
      <c r="Y720" s="18" t="str">
        <f>+VLOOKUP(Sitio_Publico[[#This Row],[contenido]],Estructura!$L$4:$O$473,4,0)</f>
        <v>C-8</v>
      </c>
      <c r="Z720" s="18" t="str">
        <f>+VLOOKUP(Sitio_Publico[[#This Row],[Filtro Integrado]],Estructura!$U$4:$W$529,3,0)</f>
        <v>FI-0</v>
      </c>
      <c r="AA720" s="18" t="str">
        <f>+VLOOKUP(Sitio_Publico[[#This Row],[Muestra]],Estructura!$Y$4:$AB$483,4,0)</f>
        <v>M-00065</v>
      </c>
    </row>
    <row r="721" spans="1:27" ht="48" x14ac:dyDescent="0.3">
      <c r="A721" s="16">
        <f t="shared" si="11"/>
        <v>720</v>
      </c>
      <c r="B721" s="47" t="s">
        <v>15118</v>
      </c>
      <c r="C721" s="13" t="s">
        <v>622</v>
      </c>
      <c r="D721" s="13" t="s">
        <v>623</v>
      </c>
      <c r="E721" s="44">
        <v>5107</v>
      </c>
      <c r="F721" s="13" t="s">
        <v>666</v>
      </c>
      <c r="G721" s="23" t="s">
        <v>625</v>
      </c>
      <c r="H721" s="42" t="s">
        <v>458</v>
      </c>
      <c r="I721" s="28" t="s">
        <v>67</v>
      </c>
      <c r="J721" s="12" t="s">
        <v>393</v>
      </c>
      <c r="K721" s="28" t="s">
        <v>745</v>
      </c>
      <c r="L721" s="12" t="s">
        <v>627</v>
      </c>
      <c r="M721" s="12" t="s">
        <v>628</v>
      </c>
      <c r="N721" s="12" t="s">
        <v>629</v>
      </c>
      <c r="O721" s="26" t="s">
        <v>4334</v>
      </c>
      <c r="P721" s="26" t="s">
        <v>4335</v>
      </c>
      <c r="Q721" s="25" t="s">
        <v>646</v>
      </c>
      <c r="R721" s="26" t="s">
        <v>4336</v>
      </c>
      <c r="S721" s="15" t="s">
        <v>4337</v>
      </c>
      <c r="T721" s="52">
        <v>0</v>
      </c>
      <c r="U721" s="22" t="s">
        <v>4338</v>
      </c>
      <c r="V721" s="18" t="str">
        <f>+Sitio_Publico[[#This Row],[idcoleccion]]&amp;"-"&amp;Sitio_Publico[[#This Row],[id]]</f>
        <v>000-720</v>
      </c>
      <c r="W721" s="18">
        <f>+VLOOKUP(Sitio_Publico[[#This Row],[territorio]],Estructura!$AE$4:$AH$1067,4,0)</f>
        <v>30005107</v>
      </c>
      <c r="X721" s="18" t="str">
        <f>+VLOOKUP(Sitio_Publico[[#This Row],[tema]],Estructura!$G$4:$J$532,4,0)</f>
        <v>T-15</v>
      </c>
      <c r="Y721" s="18" t="str">
        <f>+VLOOKUP(Sitio_Publico[[#This Row],[contenido]],Estructura!$L$4:$O$473,4,0)</f>
        <v>C-7</v>
      </c>
      <c r="Z721" s="18" t="str">
        <f>+VLOOKUP(Sitio_Publico[[#This Row],[Filtro Integrado]],Estructura!$U$4:$W$529,3,0)</f>
        <v>FI-0</v>
      </c>
      <c r="AA721" s="18" t="str">
        <f>+VLOOKUP(Sitio_Publico[[#This Row],[Muestra]],Estructura!$Y$4:$AB$483,4,0)</f>
        <v>M-00074</v>
      </c>
    </row>
    <row r="722" spans="1:27" ht="48" x14ac:dyDescent="0.3">
      <c r="A722" s="16">
        <f t="shared" si="11"/>
        <v>721</v>
      </c>
      <c r="B722" s="47" t="s">
        <v>15118</v>
      </c>
      <c r="C722" s="13" t="s">
        <v>622</v>
      </c>
      <c r="D722" s="13" t="s">
        <v>623</v>
      </c>
      <c r="E722" s="44">
        <v>13403</v>
      </c>
      <c r="F722" s="13" t="s">
        <v>767</v>
      </c>
      <c r="G722" s="23" t="s">
        <v>625</v>
      </c>
      <c r="H722" s="42" t="s">
        <v>458</v>
      </c>
      <c r="I722" s="28" t="s">
        <v>336</v>
      </c>
      <c r="J722" s="12" t="s">
        <v>393</v>
      </c>
      <c r="K722" s="28" t="s">
        <v>780</v>
      </c>
      <c r="L722" s="12" t="s">
        <v>627</v>
      </c>
      <c r="M722" s="12" t="s">
        <v>781</v>
      </c>
      <c r="N722" s="12" t="s">
        <v>629</v>
      </c>
      <c r="O722" s="26" t="s">
        <v>4339</v>
      </c>
      <c r="P722" s="26" t="s">
        <v>4340</v>
      </c>
      <c r="Q722" s="25" t="s">
        <v>646</v>
      </c>
      <c r="R722" s="26" t="s">
        <v>4341</v>
      </c>
      <c r="S722" s="15" t="s">
        <v>4342</v>
      </c>
      <c r="T722" s="52">
        <v>0</v>
      </c>
      <c r="U722" s="22" t="s">
        <v>4343</v>
      </c>
      <c r="V722" s="18" t="str">
        <f>+Sitio_Publico[[#This Row],[idcoleccion]]&amp;"-"&amp;Sitio_Publico[[#This Row],[id]]</f>
        <v>000-721</v>
      </c>
      <c r="W722" s="18">
        <f>+VLOOKUP(Sitio_Publico[[#This Row],[territorio]],Estructura!$AE$4:$AH$1067,4,0)</f>
        <v>30013403</v>
      </c>
      <c r="X722" s="18" t="str">
        <f>+VLOOKUP(Sitio_Publico[[#This Row],[tema]],Estructura!$G$4:$J$532,4,0)</f>
        <v>T-19</v>
      </c>
      <c r="Y722" s="18" t="str">
        <f>+VLOOKUP(Sitio_Publico[[#This Row],[contenido]],Estructura!$L$4:$O$473,4,0)</f>
        <v>C-7</v>
      </c>
      <c r="Z722" s="18" t="str">
        <f>+VLOOKUP(Sitio_Publico[[#This Row],[Filtro Integrado]],Estructura!$U$4:$W$529,3,0)</f>
        <v>FI-0</v>
      </c>
      <c r="AA722" s="18" t="str">
        <f>+VLOOKUP(Sitio_Publico[[#This Row],[Muestra]],Estructura!$Y$4:$AB$483,4,0)</f>
        <v>M-00076</v>
      </c>
    </row>
    <row r="723" spans="1:27" ht="48" x14ac:dyDescent="0.3">
      <c r="A723" s="16">
        <f t="shared" si="11"/>
        <v>722</v>
      </c>
      <c r="B723" s="47" t="s">
        <v>15118</v>
      </c>
      <c r="C723" s="13" t="s">
        <v>622</v>
      </c>
      <c r="D723" s="13" t="s">
        <v>623</v>
      </c>
      <c r="E723" s="44">
        <v>11101</v>
      </c>
      <c r="F723" s="13" t="s">
        <v>767</v>
      </c>
      <c r="G723" s="23" t="s">
        <v>639</v>
      </c>
      <c r="H723" s="42" t="s">
        <v>458</v>
      </c>
      <c r="I723" s="28" t="s">
        <v>278</v>
      </c>
      <c r="J723" s="12" t="s">
        <v>393</v>
      </c>
      <c r="K723" s="28" t="s">
        <v>857</v>
      </c>
      <c r="L723" s="12" t="s">
        <v>652</v>
      </c>
      <c r="M723" s="12" t="s">
        <v>704</v>
      </c>
      <c r="N723" s="12" t="s">
        <v>629</v>
      </c>
      <c r="O723" s="26" t="s">
        <v>4344</v>
      </c>
      <c r="P723" s="26" t="s">
        <v>4345</v>
      </c>
      <c r="Q723" s="25" t="s">
        <v>646</v>
      </c>
      <c r="R723" s="26" t="s">
        <v>4346</v>
      </c>
      <c r="S723" s="15" t="s">
        <v>4347</v>
      </c>
      <c r="T723" s="52">
        <v>0</v>
      </c>
      <c r="U723" s="22" t="s">
        <v>4348</v>
      </c>
      <c r="V723" s="18" t="str">
        <f>+Sitio_Publico[[#This Row],[idcoleccion]]&amp;"-"&amp;Sitio_Publico[[#This Row],[id]]</f>
        <v>000-722</v>
      </c>
      <c r="W723" s="18">
        <f>+VLOOKUP(Sitio_Publico[[#This Row],[territorio]],Estructura!$AE$4:$AH$1067,4,0)</f>
        <v>30011101</v>
      </c>
      <c r="X723" s="18" t="str">
        <f>+VLOOKUP(Sitio_Publico[[#This Row],[tema]],Estructura!$G$4:$J$532,4,0)</f>
        <v>T-19</v>
      </c>
      <c r="Y723" s="18" t="str">
        <f>+VLOOKUP(Sitio_Publico[[#This Row],[contenido]],Estructura!$L$4:$O$473,4,0)</f>
        <v>C-8</v>
      </c>
      <c r="Z723" s="18" t="str">
        <f>+VLOOKUP(Sitio_Publico[[#This Row],[Filtro Integrado]],Estructura!$U$4:$W$529,3,0)</f>
        <v>FI-0</v>
      </c>
      <c r="AA723" s="18" t="str">
        <f>+VLOOKUP(Sitio_Publico[[#This Row],[Muestra]],Estructura!$Y$4:$AB$483,4,0)</f>
        <v>M-00081</v>
      </c>
    </row>
    <row r="724" spans="1:27" ht="51" x14ac:dyDescent="0.3">
      <c r="A724" s="16">
        <f t="shared" si="11"/>
        <v>723</v>
      </c>
      <c r="B724" s="47" t="s">
        <v>15118</v>
      </c>
      <c r="C724" s="13" t="s">
        <v>622</v>
      </c>
      <c r="D724" s="13" t="s">
        <v>623</v>
      </c>
      <c r="E724" s="44">
        <v>2201</v>
      </c>
      <c r="F724" s="13" t="s">
        <v>624</v>
      </c>
      <c r="G724" s="23" t="s">
        <v>625</v>
      </c>
      <c r="H724" s="42" t="s">
        <v>458</v>
      </c>
      <c r="I724" s="28" t="s">
        <v>36</v>
      </c>
      <c r="J724" s="12" t="s">
        <v>393</v>
      </c>
      <c r="K724" s="28" t="s">
        <v>651</v>
      </c>
      <c r="L724" s="12" t="s">
        <v>627</v>
      </c>
      <c r="M724" s="12" t="s">
        <v>653</v>
      </c>
      <c r="N724" s="12" t="s">
        <v>629</v>
      </c>
      <c r="O724" s="26" t="s">
        <v>4349</v>
      </c>
      <c r="P724" s="26" t="s">
        <v>4350</v>
      </c>
      <c r="Q724" s="25" t="s">
        <v>646</v>
      </c>
      <c r="R724" s="26" t="s">
        <v>4351</v>
      </c>
      <c r="S724" s="15" t="s">
        <v>4352</v>
      </c>
      <c r="T724" s="52">
        <v>0</v>
      </c>
      <c r="U724" s="22" t="s">
        <v>4353</v>
      </c>
      <c r="V724" s="18" t="str">
        <f>+Sitio_Publico[[#This Row],[idcoleccion]]&amp;"-"&amp;Sitio_Publico[[#This Row],[id]]</f>
        <v>000-723</v>
      </c>
      <c r="W724" s="18">
        <f>+VLOOKUP(Sitio_Publico[[#This Row],[territorio]],Estructura!$AE$4:$AH$1067,4,0)</f>
        <v>30002201</v>
      </c>
      <c r="X724" s="18" t="str">
        <f>+VLOOKUP(Sitio_Publico[[#This Row],[tema]],Estructura!$G$4:$J$532,4,0)</f>
        <v>T-13</v>
      </c>
      <c r="Y724" s="18" t="str">
        <f>+VLOOKUP(Sitio_Publico[[#This Row],[contenido]],Estructura!$L$4:$O$473,4,0)</f>
        <v>C-7</v>
      </c>
      <c r="Z724" s="18" t="str">
        <f>+VLOOKUP(Sitio_Publico[[#This Row],[Filtro Integrado]],Estructura!$U$4:$W$529,3,0)</f>
        <v>FI-0</v>
      </c>
      <c r="AA724" s="18" t="str">
        <f>+VLOOKUP(Sitio_Publico[[#This Row],[Muestra]],Estructura!$Y$4:$AB$483,4,0)</f>
        <v>M-00065</v>
      </c>
    </row>
    <row r="725" spans="1:27" ht="48" x14ac:dyDescent="0.3">
      <c r="A725" s="16">
        <f t="shared" si="11"/>
        <v>724</v>
      </c>
      <c r="B725" s="47" t="s">
        <v>15118</v>
      </c>
      <c r="C725" s="13" t="s">
        <v>622</v>
      </c>
      <c r="D725" s="13" t="s">
        <v>623</v>
      </c>
      <c r="E725" s="44">
        <v>13503</v>
      </c>
      <c r="F725" s="13" t="s">
        <v>688</v>
      </c>
      <c r="G725" s="23" t="s">
        <v>639</v>
      </c>
      <c r="H725" s="42" t="s">
        <v>458</v>
      </c>
      <c r="I725" s="28" t="s">
        <v>340</v>
      </c>
      <c r="J725" s="12" t="s">
        <v>393</v>
      </c>
      <c r="K725" s="28" t="s">
        <v>689</v>
      </c>
      <c r="L725" s="12" t="s">
        <v>652</v>
      </c>
      <c r="M725" s="12" t="s">
        <v>690</v>
      </c>
      <c r="N725" s="12" t="s">
        <v>629</v>
      </c>
      <c r="O725" s="26" t="s">
        <v>4354</v>
      </c>
      <c r="P725" s="26" t="s">
        <v>4355</v>
      </c>
      <c r="Q725" s="25" t="s">
        <v>646</v>
      </c>
      <c r="R725" s="26" t="s">
        <v>4356</v>
      </c>
      <c r="S725" s="15" t="s">
        <v>4357</v>
      </c>
      <c r="T725" s="52">
        <v>0</v>
      </c>
      <c r="U725" s="22" t="s">
        <v>4358</v>
      </c>
      <c r="V725" s="18" t="str">
        <f>+Sitio_Publico[[#This Row],[idcoleccion]]&amp;"-"&amp;Sitio_Publico[[#This Row],[id]]</f>
        <v>000-724</v>
      </c>
      <c r="W725" s="18">
        <f>+VLOOKUP(Sitio_Publico[[#This Row],[territorio]],Estructura!$AE$4:$AH$1067,4,0)</f>
        <v>30013503</v>
      </c>
      <c r="X725" s="18" t="str">
        <f>+VLOOKUP(Sitio_Publico[[#This Row],[tema]],Estructura!$G$4:$J$532,4,0)</f>
        <v>T-17</v>
      </c>
      <c r="Y725" s="18" t="str">
        <f>+VLOOKUP(Sitio_Publico[[#This Row],[contenido]],Estructura!$L$4:$O$473,4,0)</f>
        <v>C-8</v>
      </c>
      <c r="Z725" s="18" t="str">
        <f>+VLOOKUP(Sitio_Publico[[#This Row],[Filtro Integrado]],Estructura!$U$4:$W$529,3,0)</f>
        <v>FI-0</v>
      </c>
      <c r="AA725" s="18" t="str">
        <f>+VLOOKUP(Sitio_Publico[[#This Row],[Muestra]],Estructura!$Y$4:$AB$483,4,0)</f>
        <v>M-00068</v>
      </c>
    </row>
    <row r="726" spans="1:27" ht="48" x14ac:dyDescent="0.3">
      <c r="A726" s="16">
        <f t="shared" si="11"/>
        <v>725</v>
      </c>
      <c r="B726" s="47" t="s">
        <v>15118</v>
      </c>
      <c r="C726" s="13" t="s">
        <v>622</v>
      </c>
      <c r="D726" s="13" t="s">
        <v>623</v>
      </c>
      <c r="E726" s="44">
        <v>16204</v>
      </c>
      <c r="F726" s="13" t="s">
        <v>666</v>
      </c>
      <c r="G726" s="23" t="s">
        <v>639</v>
      </c>
      <c r="H726" s="42" t="s">
        <v>458</v>
      </c>
      <c r="I726" s="28" t="s">
        <v>202</v>
      </c>
      <c r="J726" s="12" t="s">
        <v>393</v>
      </c>
      <c r="K726" s="28" t="s">
        <v>745</v>
      </c>
      <c r="L726" s="12" t="s">
        <v>652</v>
      </c>
      <c r="M726" s="12" t="s">
        <v>628</v>
      </c>
      <c r="N726" s="12" t="s">
        <v>629</v>
      </c>
      <c r="O726" s="26" t="s">
        <v>4359</v>
      </c>
      <c r="P726" s="26" t="s">
        <v>4360</v>
      </c>
      <c r="Q726" s="25" t="s">
        <v>646</v>
      </c>
      <c r="R726" s="26" t="s">
        <v>4361</v>
      </c>
      <c r="S726" s="15" t="s">
        <v>4362</v>
      </c>
      <c r="T726" s="52">
        <v>0</v>
      </c>
      <c r="U726" s="22" t="s">
        <v>4363</v>
      </c>
      <c r="V726" s="18" t="str">
        <f>+Sitio_Publico[[#This Row],[idcoleccion]]&amp;"-"&amp;Sitio_Publico[[#This Row],[id]]</f>
        <v>000-725</v>
      </c>
      <c r="W726" s="18">
        <f>+VLOOKUP(Sitio_Publico[[#This Row],[territorio]],Estructura!$AE$4:$AH$1067,4,0)</f>
        <v>30016204</v>
      </c>
      <c r="X726" s="18" t="str">
        <f>+VLOOKUP(Sitio_Publico[[#This Row],[tema]],Estructura!$G$4:$J$532,4,0)</f>
        <v>T-15</v>
      </c>
      <c r="Y726" s="18" t="str">
        <f>+VLOOKUP(Sitio_Publico[[#This Row],[contenido]],Estructura!$L$4:$O$473,4,0)</f>
        <v>C-8</v>
      </c>
      <c r="Z726" s="18" t="str">
        <f>+VLOOKUP(Sitio_Publico[[#This Row],[Filtro Integrado]],Estructura!$U$4:$W$529,3,0)</f>
        <v>FI-0</v>
      </c>
      <c r="AA726" s="18" t="str">
        <f>+VLOOKUP(Sitio_Publico[[#This Row],[Muestra]],Estructura!$Y$4:$AB$483,4,0)</f>
        <v>M-00074</v>
      </c>
    </row>
    <row r="727" spans="1:27" ht="72" x14ac:dyDescent="0.3">
      <c r="A727" s="16">
        <f t="shared" si="11"/>
        <v>726</v>
      </c>
      <c r="B727" s="47" t="s">
        <v>15118</v>
      </c>
      <c r="C727" s="13" t="s">
        <v>622</v>
      </c>
      <c r="D727" s="13" t="s">
        <v>623</v>
      </c>
      <c r="E727" s="44">
        <v>8107</v>
      </c>
      <c r="F727" s="13" t="s">
        <v>624</v>
      </c>
      <c r="G727" s="23" t="s">
        <v>639</v>
      </c>
      <c r="H727" s="42" t="s">
        <v>458</v>
      </c>
      <c r="I727" s="28" t="s">
        <v>168</v>
      </c>
      <c r="J727" s="12" t="s">
        <v>393</v>
      </c>
      <c r="K727" s="28" t="s">
        <v>626</v>
      </c>
      <c r="L727" s="12" t="s">
        <v>652</v>
      </c>
      <c r="M727" s="12" t="s">
        <v>1170</v>
      </c>
      <c r="N727" s="12" t="s">
        <v>629</v>
      </c>
      <c r="O727" s="26" t="s">
        <v>4364</v>
      </c>
      <c r="P727" s="26" t="s">
        <v>4365</v>
      </c>
      <c r="Q727" s="25" t="s">
        <v>646</v>
      </c>
      <c r="R727" s="26" t="s">
        <v>4366</v>
      </c>
      <c r="S727" s="15" t="s">
        <v>4367</v>
      </c>
      <c r="T727" s="52">
        <v>0</v>
      </c>
      <c r="U727" s="22" t="s">
        <v>4368</v>
      </c>
      <c r="V727" s="18" t="str">
        <f>+Sitio_Publico[[#This Row],[idcoleccion]]&amp;"-"&amp;Sitio_Publico[[#This Row],[id]]</f>
        <v>000-726</v>
      </c>
      <c r="W727" s="18">
        <f>+VLOOKUP(Sitio_Publico[[#This Row],[territorio]],Estructura!$AE$4:$AH$1067,4,0)</f>
        <v>30008107</v>
      </c>
      <c r="X727" s="18" t="str">
        <f>+VLOOKUP(Sitio_Publico[[#This Row],[tema]],Estructura!$G$4:$J$532,4,0)</f>
        <v>T-13</v>
      </c>
      <c r="Y727" s="18" t="str">
        <f>+VLOOKUP(Sitio_Publico[[#This Row],[contenido]],Estructura!$L$4:$O$473,4,0)</f>
        <v>C-8</v>
      </c>
      <c r="Z727" s="18" t="str">
        <f>+VLOOKUP(Sitio_Publico[[#This Row],[Filtro Integrado]],Estructura!$U$4:$W$529,3,0)</f>
        <v>FI-0</v>
      </c>
      <c r="AA727" s="18" t="str">
        <f>+VLOOKUP(Sitio_Publico[[#This Row],[Muestra]],Estructura!$Y$4:$AB$483,4,0)</f>
        <v>M-00063</v>
      </c>
    </row>
    <row r="728" spans="1:27" ht="48" x14ac:dyDescent="0.3">
      <c r="A728" s="16">
        <f t="shared" si="11"/>
        <v>727</v>
      </c>
      <c r="B728" s="47" t="s">
        <v>15118</v>
      </c>
      <c r="C728" s="13" t="s">
        <v>622</v>
      </c>
      <c r="D728" s="13" t="s">
        <v>623</v>
      </c>
      <c r="E728" s="44">
        <v>9115</v>
      </c>
      <c r="F728" s="13" t="s">
        <v>688</v>
      </c>
      <c r="G728" s="23" t="s">
        <v>639</v>
      </c>
      <c r="H728" s="42" t="s">
        <v>458</v>
      </c>
      <c r="I728" s="28" t="s">
        <v>230</v>
      </c>
      <c r="J728" s="12" t="s">
        <v>393</v>
      </c>
      <c r="K728" s="28" t="s">
        <v>726</v>
      </c>
      <c r="L728" s="12" t="s">
        <v>652</v>
      </c>
      <c r="M728" s="12" t="s">
        <v>653</v>
      </c>
      <c r="N728" s="12" t="s">
        <v>629</v>
      </c>
      <c r="O728" s="26" t="s">
        <v>4369</v>
      </c>
      <c r="P728" s="26" t="s">
        <v>4370</v>
      </c>
      <c r="Q728" s="25" t="s">
        <v>646</v>
      </c>
      <c r="R728" s="26" t="s">
        <v>4371</v>
      </c>
      <c r="S728" s="15" t="s">
        <v>4372</v>
      </c>
      <c r="T728" s="52">
        <v>0</v>
      </c>
      <c r="U728" s="22" t="s">
        <v>4373</v>
      </c>
      <c r="V728" s="18" t="str">
        <f>+Sitio_Publico[[#This Row],[idcoleccion]]&amp;"-"&amp;Sitio_Publico[[#This Row],[id]]</f>
        <v>000-727</v>
      </c>
      <c r="W728" s="18">
        <f>+VLOOKUP(Sitio_Publico[[#This Row],[territorio]],Estructura!$AE$4:$AH$1067,4,0)</f>
        <v>30009115</v>
      </c>
      <c r="X728" s="18" t="str">
        <f>+VLOOKUP(Sitio_Publico[[#This Row],[tema]],Estructura!$G$4:$J$532,4,0)</f>
        <v>T-17</v>
      </c>
      <c r="Y728" s="18" t="str">
        <f>+VLOOKUP(Sitio_Publico[[#This Row],[contenido]],Estructura!$L$4:$O$473,4,0)</f>
        <v>C-8</v>
      </c>
      <c r="Z728" s="18" t="str">
        <f>+VLOOKUP(Sitio_Publico[[#This Row],[Filtro Integrado]],Estructura!$U$4:$W$529,3,0)</f>
        <v>FI-0</v>
      </c>
      <c r="AA728" s="18" t="str">
        <f>+VLOOKUP(Sitio_Publico[[#This Row],[Muestra]],Estructura!$Y$4:$AB$483,4,0)</f>
        <v>M-00071</v>
      </c>
    </row>
    <row r="729" spans="1:27" ht="51" x14ac:dyDescent="0.3">
      <c r="A729" s="16">
        <f t="shared" si="11"/>
        <v>728</v>
      </c>
      <c r="B729" s="47" t="s">
        <v>15118</v>
      </c>
      <c r="C729" s="13" t="s">
        <v>622</v>
      </c>
      <c r="D729" s="13" t="s">
        <v>623</v>
      </c>
      <c r="E729" s="44">
        <v>13203</v>
      </c>
      <c r="F729" s="13" t="s">
        <v>624</v>
      </c>
      <c r="G729" s="23" t="s">
        <v>625</v>
      </c>
      <c r="H729" s="42" t="s">
        <v>458</v>
      </c>
      <c r="I729" s="28" t="s">
        <v>330</v>
      </c>
      <c r="J729" s="12" t="s">
        <v>393</v>
      </c>
      <c r="K729" s="28" t="s">
        <v>626</v>
      </c>
      <c r="L729" s="12" t="s">
        <v>627</v>
      </c>
      <c r="M729" s="12" t="s">
        <v>628</v>
      </c>
      <c r="N729" s="12" t="s">
        <v>629</v>
      </c>
      <c r="O729" s="26" t="s">
        <v>4374</v>
      </c>
      <c r="P729" s="26" t="s">
        <v>4375</v>
      </c>
      <c r="Q729" s="25" t="s">
        <v>632</v>
      </c>
      <c r="R729" s="26" t="s">
        <v>4376</v>
      </c>
      <c r="S729" s="15" t="s">
        <v>4377</v>
      </c>
      <c r="T729" s="52">
        <v>0</v>
      </c>
      <c r="U729" s="22" t="s">
        <v>4378</v>
      </c>
      <c r="V729" s="18" t="str">
        <f>+Sitio_Publico[[#This Row],[idcoleccion]]&amp;"-"&amp;Sitio_Publico[[#This Row],[id]]</f>
        <v>000-728</v>
      </c>
      <c r="W729" s="18">
        <f>+VLOOKUP(Sitio_Publico[[#This Row],[territorio]],Estructura!$AE$4:$AH$1067,4,0)</f>
        <v>30013203</v>
      </c>
      <c r="X729" s="18" t="str">
        <f>+VLOOKUP(Sitio_Publico[[#This Row],[tema]],Estructura!$G$4:$J$532,4,0)</f>
        <v>T-13</v>
      </c>
      <c r="Y729" s="18" t="str">
        <f>+VLOOKUP(Sitio_Publico[[#This Row],[contenido]],Estructura!$L$4:$O$473,4,0)</f>
        <v>C-7</v>
      </c>
      <c r="Z729" s="18" t="str">
        <f>+VLOOKUP(Sitio_Publico[[#This Row],[Filtro Integrado]],Estructura!$U$4:$W$529,3,0)</f>
        <v>FI-0</v>
      </c>
      <c r="AA729" s="18" t="str">
        <f>+VLOOKUP(Sitio_Publico[[#This Row],[Muestra]],Estructura!$Y$4:$AB$483,4,0)</f>
        <v>M-00063</v>
      </c>
    </row>
    <row r="730" spans="1:27" ht="48" x14ac:dyDescent="0.3">
      <c r="A730" s="16">
        <f t="shared" si="11"/>
        <v>729</v>
      </c>
      <c r="B730" s="47" t="s">
        <v>15118</v>
      </c>
      <c r="C730" s="13" t="s">
        <v>622</v>
      </c>
      <c r="D730" s="13" t="s">
        <v>623</v>
      </c>
      <c r="E730" s="44">
        <v>6301</v>
      </c>
      <c r="F730" s="13" t="s">
        <v>688</v>
      </c>
      <c r="G730" s="23" t="s">
        <v>625</v>
      </c>
      <c r="H730" s="42" t="s">
        <v>458</v>
      </c>
      <c r="I730" s="28" t="s">
        <v>123</v>
      </c>
      <c r="J730" s="12" t="s">
        <v>393</v>
      </c>
      <c r="K730" s="28" t="s">
        <v>689</v>
      </c>
      <c r="L730" s="12" t="s">
        <v>627</v>
      </c>
      <c r="M730" s="12" t="s">
        <v>690</v>
      </c>
      <c r="N730" s="12" t="s">
        <v>629</v>
      </c>
      <c r="O730" s="26" t="s">
        <v>4379</v>
      </c>
      <c r="P730" s="26" t="s">
        <v>4380</v>
      </c>
      <c r="Q730" s="25" t="s">
        <v>646</v>
      </c>
      <c r="R730" s="26" t="s">
        <v>4381</v>
      </c>
      <c r="S730" s="15" t="s">
        <v>4382</v>
      </c>
      <c r="T730" s="52">
        <v>0</v>
      </c>
      <c r="U730" s="22" t="s">
        <v>4383</v>
      </c>
      <c r="V730" s="18" t="str">
        <f>+Sitio_Publico[[#This Row],[idcoleccion]]&amp;"-"&amp;Sitio_Publico[[#This Row],[id]]</f>
        <v>000-729</v>
      </c>
      <c r="W730" s="18">
        <f>+VLOOKUP(Sitio_Publico[[#This Row],[territorio]],Estructura!$AE$4:$AH$1067,4,0)</f>
        <v>30006301</v>
      </c>
      <c r="X730" s="18" t="str">
        <f>+VLOOKUP(Sitio_Publico[[#This Row],[tema]],Estructura!$G$4:$J$532,4,0)</f>
        <v>T-17</v>
      </c>
      <c r="Y730" s="18" t="str">
        <f>+VLOOKUP(Sitio_Publico[[#This Row],[contenido]],Estructura!$L$4:$O$473,4,0)</f>
        <v>C-7</v>
      </c>
      <c r="Z730" s="18" t="str">
        <f>+VLOOKUP(Sitio_Publico[[#This Row],[Filtro Integrado]],Estructura!$U$4:$W$529,3,0)</f>
        <v>FI-0</v>
      </c>
      <c r="AA730" s="18" t="str">
        <f>+VLOOKUP(Sitio_Publico[[#This Row],[Muestra]],Estructura!$Y$4:$AB$483,4,0)</f>
        <v>M-00068</v>
      </c>
    </row>
    <row r="731" spans="1:27" ht="48" x14ac:dyDescent="0.3">
      <c r="A731" s="16">
        <f t="shared" si="11"/>
        <v>730</v>
      </c>
      <c r="B731" s="47" t="s">
        <v>15118</v>
      </c>
      <c r="C731" s="13" t="s">
        <v>622</v>
      </c>
      <c r="D731" s="13" t="s">
        <v>623</v>
      </c>
      <c r="E731" s="44">
        <v>13202</v>
      </c>
      <c r="F731" s="13" t="s">
        <v>666</v>
      </c>
      <c r="G731" s="23" t="s">
        <v>625</v>
      </c>
      <c r="H731" s="42" t="s">
        <v>458</v>
      </c>
      <c r="I731" s="28" t="s">
        <v>329</v>
      </c>
      <c r="J731" s="12" t="s">
        <v>393</v>
      </c>
      <c r="K731" s="28" t="s">
        <v>745</v>
      </c>
      <c r="L731" s="12" t="s">
        <v>627</v>
      </c>
      <c r="M731" s="12" t="s">
        <v>628</v>
      </c>
      <c r="N731" s="12" t="s">
        <v>629</v>
      </c>
      <c r="O731" s="26" t="s">
        <v>4384</v>
      </c>
      <c r="P731" s="26" t="s">
        <v>4385</v>
      </c>
      <c r="Q731" s="25" t="s">
        <v>646</v>
      </c>
      <c r="R731" s="26" t="s">
        <v>4386</v>
      </c>
      <c r="S731" s="15" t="s">
        <v>4387</v>
      </c>
      <c r="T731" s="52">
        <v>0</v>
      </c>
      <c r="U731" s="22" t="s">
        <v>4388</v>
      </c>
      <c r="V731" s="18" t="str">
        <f>+Sitio_Publico[[#This Row],[idcoleccion]]&amp;"-"&amp;Sitio_Publico[[#This Row],[id]]</f>
        <v>000-730</v>
      </c>
      <c r="W731" s="18">
        <f>+VLOOKUP(Sitio_Publico[[#This Row],[territorio]],Estructura!$AE$4:$AH$1067,4,0)</f>
        <v>30013202</v>
      </c>
      <c r="X731" s="18" t="str">
        <f>+VLOOKUP(Sitio_Publico[[#This Row],[tema]],Estructura!$G$4:$J$532,4,0)</f>
        <v>T-15</v>
      </c>
      <c r="Y731" s="18" t="str">
        <f>+VLOOKUP(Sitio_Publico[[#This Row],[contenido]],Estructura!$L$4:$O$473,4,0)</f>
        <v>C-7</v>
      </c>
      <c r="Z731" s="18" t="str">
        <f>+VLOOKUP(Sitio_Publico[[#This Row],[Filtro Integrado]],Estructura!$U$4:$W$529,3,0)</f>
        <v>FI-0</v>
      </c>
      <c r="AA731" s="18" t="str">
        <f>+VLOOKUP(Sitio_Publico[[#This Row],[Muestra]],Estructura!$Y$4:$AB$483,4,0)</f>
        <v>M-00074</v>
      </c>
    </row>
    <row r="732" spans="1:27" ht="48" x14ac:dyDescent="0.3">
      <c r="A732" s="16">
        <f t="shared" si="11"/>
        <v>731</v>
      </c>
      <c r="B732" s="47" t="s">
        <v>15118</v>
      </c>
      <c r="C732" s="13" t="s">
        <v>622</v>
      </c>
      <c r="D732" s="13" t="s">
        <v>623</v>
      </c>
      <c r="E732" s="44">
        <v>9203</v>
      </c>
      <c r="F732" s="13" t="s">
        <v>767</v>
      </c>
      <c r="G732" s="23" t="s">
        <v>639</v>
      </c>
      <c r="H732" s="42" t="s">
        <v>458</v>
      </c>
      <c r="I732" s="28" t="s">
        <v>239</v>
      </c>
      <c r="J732" s="12" t="s">
        <v>393</v>
      </c>
      <c r="K732" s="28" t="s">
        <v>857</v>
      </c>
      <c r="L732" s="12" t="s">
        <v>652</v>
      </c>
      <c r="M732" s="12" t="s">
        <v>704</v>
      </c>
      <c r="N732" s="12" t="s">
        <v>629</v>
      </c>
      <c r="O732" s="26" t="s">
        <v>4389</v>
      </c>
      <c r="P732" s="26" t="s">
        <v>4390</v>
      </c>
      <c r="Q732" s="25" t="s">
        <v>646</v>
      </c>
      <c r="R732" s="26" t="s">
        <v>4391</v>
      </c>
      <c r="S732" s="15" t="s">
        <v>4392</v>
      </c>
      <c r="T732" s="52">
        <v>0</v>
      </c>
      <c r="U732" s="22" t="s">
        <v>4393</v>
      </c>
      <c r="V732" s="18" t="str">
        <f>+Sitio_Publico[[#This Row],[idcoleccion]]&amp;"-"&amp;Sitio_Publico[[#This Row],[id]]</f>
        <v>000-731</v>
      </c>
      <c r="W732" s="18">
        <f>+VLOOKUP(Sitio_Publico[[#This Row],[territorio]],Estructura!$AE$4:$AH$1067,4,0)</f>
        <v>30009203</v>
      </c>
      <c r="X732" s="18" t="str">
        <f>+VLOOKUP(Sitio_Publico[[#This Row],[tema]],Estructura!$G$4:$J$532,4,0)</f>
        <v>T-19</v>
      </c>
      <c r="Y732" s="18" t="str">
        <f>+VLOOKUP(Sitio_Publico[[#This Row],[contenido]],Estructura!$L$4:$O$473,4,0)</f>
        <v>C-8</v>
      </c>
      <c r="Z732" s="18" t="str">
        <f>+VLOOKUP(Sitio_Publico[[#This Row],[Filtro Integrado]],Estructura!$U$4:$W$529,3,0)</f>
        <v>FI-0</v>
      </c>
      <c r="AA732" s="18" t="str">
        <f>+VLOOKUP(Sitio_Publico[[#This Row],[Muestra]],Estructura!$Y$4:$AB$483,4,0)</f>
        <v>M-00081</v>
      </c>
    </row>
    <row r="733" spans="1:27" ht="60" x14ac:dyDescent="0.3">
      <c r="A733" s="16">
        <f t="shared" si="11"/>
        <v>732</v>
      </c>
      <c r="B733" s="47" t="s">
        <v>15118</v>
      </c>
      <c r="C733" s="13" t="s">
        <v>622</v>
      </c>
      <c r="D733" s="13" t="s">
        <v>623</v>
      </c>
      <c r="E733" s="44">
        <v>15102</v>
      </c>
      <c r="F733" s="13" t="s">
        <v>624</v>
      </c>
      <c r="G733" s="23" t="s">
        <v>639</v>
      </c>
      <c r="H733" s="42" t="s">
        <v>458</v>
      </c>
      <c r="I733" s="28" t="s">
        <v>360</v>
      </c>
      <c r="J733" s="12" t="s">
        <v>393</v>
      </c>
      <c r="K733" s="28" t="s">
        <v>904</v>
      </c>
      <c r="L733" s="12" t="s">
        <v>652</v>
      </c>
      <c r="M733" s="12" t="s">
        <v>653</v>
      </c>
      <c r="N733" s="12" t="s">
        <v>629</v>
      </c>
      <c r="O733" s="26" t="s">
        <v>4394</v>
      </c>
      <c r="P733" s="26" t="s">
        <v>4395</v>
      </c>
      <c r="Q733" s="25" t="s">
        <v>646</v>
      </c>
      <c r="R733" s="26" t="s">
        <v>4396</v>
      </c>
      <c r="S733" s="15" t="s">
        <v>4397</v>
      </c>
      <c r="T733" s="52">
        <v>0</v>
      </c>
      <c r="U733" s="22" t="s">
        <v>4398</v>
      </c>
      <c r="V733" s="18" t="str">
        <f>+Sitio_Publico[[#This Row],[idcoleccion]]&amp;"-"&amp;Sitio_Publico[[#This Row],[id]]</f>
        <v>000-732</v>
      </c>
      <c r="W733" s="18">
        <f>+VLOOKUP(Sitio_Publico[[#This Row],[territorio]],Estructura!$AE$4:$AH$1067,4,0)</f>
        <v>30015102</v>
      </c>
      <c r="X733" s="18" t="str">
        <f>+VLOOKUP(Sitio_Publico[[#This Row],[tema]],Estructura!$G$4:$J$532,4,0)</f>
        <v>T-13</v>
      </c>
      <c r="Y733" s="18" t="str">
        <f>+VLOOKUP(Sitio_Publico[[#This Row],[contenido]],Estructura!$L$4:$O$473,4,0)</f>
        <v>C-8</v>
      </c>
      <c r="Z733" s="18" t="str">
        <f>+VLOOKUP(Sitio_Publico[[#This Row],[Filtro Integrado]],Estructura!$U$4:$W$529,3,0)</f>
        <v>FI-0</v>
      </c>
      <c r="AA733" s="18" t="str">
        <f>+VLOOKUP(Sitio_Publico[[#This Row],[Muestra]],Estructura!$Y$4:$AB$483,4,0)</f>
        <v>M-00083</v>
      </c>
    </row>
    <row r="734" spans="1:27" ht="48" x14ac:dyDescent="0.3">
      <c r="A734" s="16">
        <f t="shared" si="11"/>
        <v>733</v>
      </c>
      <c r="B734" s="47" t="s">
        <v>15118</v>
      </c>
      <c r="C734" s="13" t="s">
        <v>622</v>
      </c>
      <c r="D734" s="13" t="s">
        <v>623</v>
      </c>
      <c r="E734" s="44">
        <v>13116</v>
      </c>
      <c r="F734" s="13" t="s">
        <v>681</v>
      </c>
      <c r="G734" s="23" t="s">
        <v>625</v>
      </c>
      <c r="H734" s="42" t="s">
        <v>458</v>
      </c>
      <c r="I734" s="28" t="s">
        <v>312</v>
      </c>
      <c r="J734" s="12" t="s">
        <v>393</v>
      </c>
      <c r="K734" s="28" t="s">
        <v>793</v>
      </c>
      <c r="L734" s="12" t="s">
        <v>627</v>
      </c>
      <c r="M734" s="12" t="s">
        <v>794</v>
      </c>
      <c r="N734" s="12" t="s">
        <v>629</v>
      </c>
      <c r="O734" s="26" t="s">
        <v>4399</v>
      </c>
      <c r="P734" s="26" t="s">
        <v>4400</v>
      </c>
      <c r="Q734" s="25" t="s">
        <v>646</v>
      </c>
      <c r="R734" s="26" t="s">
        <v>4401</v>
      </c>
      <c r="S734" s="15" t="s">
        <v>4402</v>
      </c>
      <c r="T734" s="52">
        <v>0</v>
      </c>
      <c r="U734" s="22" t="s">
        <v>4403</v>
      </c>
      <c r="V734" s="18" t="str">
        <f>+Sitio_Publico[[#This Row],[idcoleccion]]&amp;"-"&amp;Sitio_Publico[[#This Row],[id]]</f>
        <v>000-733</v>
      </c>
      <c r="W734" s="18">
        <f>+VLOOKUP(Sitio_Publico[[#This Row],[territorio]],Estructura!$AE$4:$AH$1067,4,0)</f>
        <v>30013116</v>
      </c>
      <c r="X734" s="18" t="str">
        <f>+VLOOKUP(Sitio_Publico[[#This Row],[tema]],Estructura!$G$4:$J$532,4,0)</f>
        <v>T-16</v>
      </c>
      <c r="Y734" s="18" t="str">
        <f>+VLOOKUP(Sitio_Publico[[#This Row],[contenido]],Estructura!$L$4:$O$473,4,0)</f>
        <v>C-7</v>
      </c>
      <c r="Z734" s="18" t="str">
        <f>+VLOOKUP(Sitio_Publico[[#This Row],[Filtro Integrado]],Estructura!$U$4:$W$529,3,0)</f>
        <v>FI-0</v>
      </c>
      <c r="AA734" s="18" t="str">
        <f>+VLOOKUP(Sitio_Publico[[#This Row],[Muestra]],Estructura!$Y$4:$AB$483,4,0)</f>
        <v>M-00077</v>
      </c>
    </row>
    <row r="735" spans="1:27" ht="48" x14ac:dyDescent="0.3">
      <c r="A735" s="16">
        <f t="shared" si="11"/>
        <v>734</v>
      </c>
      <c r="B735" s="47" t="s">
        <v>15118</v>
      </c>
      <c r="C735" s="13" t="s">
        <v>622</v>
      </c>
      <c r="D735" s="13" t="s">
        <v>623</v>
      </c>
      <c r="E735" s="44">
        <v>6305</v>
      </c>
      <c r="F735" s="13" t="s">
        <v>767</v>
      </c>
      <c r="G735" s="23" t="s">
        <v>639</v>
      </c>
      <c r="H735" s="42" t="s">
        <v>458</v>
      </c>
      <c r="I735" s="28" t="s">
        <v>127</v>
      </c>
      <c r="J735" s="12" t="s">
        <v>393</v>
      </c>
      <c r="K735" s="28" t="s">
        <v>768</v>
      </c>
      <c r="L735" s="12" t="s">
        <v>652</v>
      </c>
      <c r="M735" s="12" t="s">
        <v>653</v>
      </c>
      <c r="N735" s="12" t="s">
        <v>629</v>
      </c>
      <c r="O735" s="26" t="s">
        <v>4404</v>
      </c>
      <c r="P735" s="26" t="s">
        <v>4405</v>
      </c>
      <c r="Q735" s="25" t="s">
        <v>646</v>
      </c>
      <c r="R735" s="26" t="s">
        <v>4406</v>
      </c>
      <c r="S735" s="15" t="s">
        <v>4407</v>
      </c>
      <c r="T735" s="52">
        <v>0</v>
      </c>
      <c r="U735" s="22" t="s">
        <v>4408</v>
      </c>
      <c r="V735" s="18" t="str">
        <f>+Sitio_Publico[[#This Row],[idcoleccion]]&amp;"-"&amp;Sitio_Publico[[#This Row],[id]]</f>
        <v>000-734</v>
      </c>
      <c r="W735" s="18">
        <f>+VLOOKUP(Sitio_Publico[[#This Row],[territorio]],Estructura!$AE$4:$AH$1067,4,0)</f>
        <v>30006305</v>
      </c>
      <c r="X735" s="18" t="str">
        <f>+VLOOKUP(Sitio_Publico[[#This Row],[tema]],Estructura!$G$4:$J$532,4,0)</f>
        <v>T-19</v>
      </c>
      <c r="Y735" s="18" t="str">
        <f>+VLOOKUP(Sitio_Publico[[#This Row],[contenido]],Estructura!$L$4:$O$473,4,0)</f>
        <v>C-8</v>
      </c>
      <c r="Z735" s="18" t="str">
        <f>+VLOOKUP(Sitio_Publico[[#This Row],[Filtro Integrado]],Estructura!$U$4:$W$529,3,0)</f>
        <v>FI-0</v>
      </c>
      <c r="AA735" s="18" t="str">
        <f>+VLOOKUP(Sitio_Publico[[#This Row],[Muestra]],Estructura!$Y$4:$AB$483,4,0)</f>
        <v>M-00075</v>
      </c>
    </row>
    <row r="736" spans="1:27" ht="48" x14ac:dyDescent="0.3">
      <c r="A736" s="16">
        <f t="shared" si="11"/>
        <v>735</v>
      </c>
      <c r="B736" s="47" t="s">
        <v>15118</v>
      </c>
      <c r="C736" s="13" t="s">
        <v>622</v>
      </c>
      <c r="D736" s="13" t="s">
        <v>623</v>
      </c>
      <c r="E736" s="44">
        <v>9210</v>
      </c>
      <c r="F736" s="13" t="s">
        <v>681</v>
      </c>
      <c r="G736" s="23" t="s">
        <v>639</v>
      </c>
      <c r="H736" s="42" t="s">
        <v>458</v>
      </c>
      <c r="I736" s="28" t="s">
        <v>246</v>
      </c>
      <c r="J736" s="12" t="s">
        <v>393</v>
      </c>
      <c r="K736" s="28" t="s">
        <v>841</v>
      </c>
      <c r="L736" s="12" t="s">
        <v>652</v>
      </c>
      <c r="M736" s="12" t="s">
        <v>704</v>
      </c>
      <c r="N736" s="12" t="s">
        <v>629</v>
      </c>
      <c r="O736" s="26" t="s">
        <v>4409</v>
      </c>
      <c r="P736" s="26" t="s">
        <v>4410</v>
      </c>
      <c r="Q736" s="25" t="s">
        <v>646</v>
      </c>
      <c r="R736" s="26" t="s">
        <v>4411</v>
      </c>
      <c r="S736" s="15" t="s">
        <v>4412</v>
      </c>
      <c r="T736" s="52">
        <v>0</v>
      </c>
      <c r="U736" s="22" t="s">
        <v>4413</v>
      </c>
      <c r="V736" s="18" t="str">
        <f>+Sitio_Publico[[#This Row],[idcoleccion]]&amp;"-"&amp;Sitio_Publico[[#This Row],[id]]</f>
        <v>000-735</v>
      </c>
      <c r="W736" s="18">
        <f>+VLOOKUP(Sitio_Publico[[#This Row],[territorio]],Estructura!$AE$4:$AH$1067,4,0)</f>
        <v>30009210</v>
      </c>
      <c r="X736" s="18" t="str">
        <f>+VLOOKUP(Sitio_Publico[[#This Row],[tema]],Estructura!$G$4:$J$532,4,0)</f>
        <v>T-16</v>
      </c>
      <c r="Y736" s="18" t="str">
        <f>+VLOOKUP(Sitio_Publico[[#This Row],[contenido]],Estructura!$L$4:$O$473,4,0)</f>
        <v>C-8</v>
      </c>
      <c r="Z736" s="18" t="str">
        <f>+VLOOKUP(Sitio_Publico[[#This Row],[Filtro Integrado]],Estructura!$U$4:$W$529,3,0)</f>
        <v>FI-0</v>
      </c>
      <c r="AA736" s="18" t="str">
        <f>+VLOOKUP(Sitio_Publico[[#This Row],[Muestra]],Estructura!$Y$4:$AB$483,4,0)</f>
        <v>M-00080</v>
      </c>
    </row>
    <row r="737" spans="1:27" ht="48" x14ac:dyDescent="0.3">
      <c r="A737" s="16">
        <f t="shared" si="11"/>
        <v>736</v>
      </c>
      <c r="B737" s="47" t="s">
        <v>15118</v>
      </c>
      <c r="C737" s="13" t="s">
        <v>622</v>
      </c>
      <c r="D737" s="13" t="s">
        <v>623</v>
      </c>
      <c r="E737" s="44">
        <v>7307</v>
      </c>
      <c r="F737" s="13" t="s">
        <v>681</v>
      </c>
      <c r="G737" s="23" t="s">
        <v>639</v>
      </c>
      <c r="H737" s="42" t="s">
        <v>458</v>
      </c>
      <c r="I737" s="28" t="s">
        <v>151</v>
      </c>
      <c r="J737" s="12" t="s">
        <v>393</v>
      </c>
      <c r="K737" s="28" t="s">
        <v>793</v>
      </c>
      <c r="L737" s="12" t="s">
        <v>652</v>
      </c>
      <c r="M737" s="12" t="s">
        <v>794</v>
      </c>
      <c r="N737" s="12" t="s">
        <v>629</v>
      </c>
      <c r="O737" s="26" t="s">
        <v>4414</v>
      </c>
      <c r="P737" s="26" t="s">
        <v>4415</v>
      </c>
      <c r="Q737" s="25" t="s">
        <v>646</v>
      </c>
      <c r="R737" s="26" t="s">
        <v>4416</v>
      </c>
      <c r="S737" s="15" t="s">
        <v>4417</v>
      </c>
      <c r="T737" s="52">
        <v>0</v>
      </c>
      <c r="U737" s="22" t="s">
        <v>4418</v>
      </c>
      <c r="V737" s="18" t="str">
        <f>+Sitio_Publico[[#This Row],[idcoleccion]]&amp;"-"&amp;Sitio_Publico[[#This Row],[id]]</f>
        <v>000-736</v>
      </c>
      <c r="W737" s="18">
        <f>+VLOOKUP(Sitio_Publico[[#This Row],[territorio]],Estructura!$AE$4:$AH$1067,4,0)</f>
        <v>30007307</v>
      </c>
      <c r="X737" s="18" t="str">
        <f>+VLOOKUP(Sitio_Publico[[#This Row],[tema]],Estructura!$G$4:$J$532,4,0)</f>
        <v>T-16</v>
      </c>
      <c r="Y737" s="18" t="str">
        <f>+VLOOKUP(Sitio_Publico[[#This Row],[contenido]],Estructura!$L$4:$O$473,4,0)</f>
        <v>C-8</v>
      </c>
      <c r="Z737" s="18" t="str">
        <f>+VLOOKUP(Sitio_Publico[[#This Row],[Filtro Integrado]],Estructura!$U$4:$W$529,3,0)</f>
        <v>FI-0</v>
      </c>
      <c r="AA737" s="18" t="str">
        <f>+VLOOKUP(Sitio_Publico[[#This Row],[Muestra]],Estructura!$Y$4:$AB$483,4,0)</f>
        <v>M-00077</v>
      </c>
    </row>
    <row r="738" spans="1:27" ht="40.799999999999997" x14ac:dyDescent="0.3">
      <c r="A738" s="16">
        <f t="shared" si="11"/>
        <v>737</v>
      </c>
      <c r="B738" s="47" t="s">
        <v>15118</v>
      </c>
      <c r="C738" s="13" t="s">
        <v>637</v>
      </c>
      <c r="D738" s="13" t="s">
        <v>623</v>
      </c>
      <c r="E738" s="44">
        <v>16</v>
      </c>
      <c r="F738" s="13" t="s">
        <v>638</v>
      </c>
      <c r="G738" s="23" t="s">
        <v>732</v>
      </c>
      <c r="H738" s="42" t="s">
        <v>458</v>
      </c>
      <c r="I738" s="28" t="s">
        <v>70</v>
      </c>
      <c r="J738" s="12" t="s">
        <v>393</v>
      </c>
      <c r="K738" s="28" t="s">
        <v>4419</v>
      </c>
      <c r="L738" s="12" t="s">
        <v>641</v>
      </c>
      <c r="M738" s="12" t="s">
        <v>642</v>
      </c>
      <c r="N738" s="12" t="s">
        <v>643</v>
      </c>
      <c r="O738" s="26" t="s">
        <v>4420</v>
      </c>
      <c r="P738" s="26" t="s">
        <v>4421</v>
      </c>
      <c r="Q738" s="25" t="s">
        <v>646</v>
      </c>
      <c r="R738" s="26" t="s">
        <v>4422</v>
      </c>
      <c r="S738" s="15" t="s">
        <v>4423</v>
      </c>
      <c r="T738" s="52">
        <v>0</v>
      </c>
      <c r="U738" s="22" t="s">
        <v>4424</v>
      </c>
      <c r="V738" s="18" t="str">
        <f>+Sitio_Publico[[#This Row],[idcoleccion]]&amp;"-"&amp;Sitio_Publico[[#This Row],[id]]</f>
        <v>000-737</v>
      </c>
      <c r="W738" s="18">
        <f>+VLOOKUP(Sitio_Publico[[#This Row],[territorio]],Estructura!$AE$4:$AH$1067,4,0)</f>
        <v>30005301</v>
      </c>
      <c r="X738" s="18" t="str">
        <f>+VLOOKUP(Sitio_Publico[[#This Row],[tema]],Estructura!$G$4:$J$532,4,0)</f>
        <v>T-14</v>
      </c>
      <c r="Y738" s="18" t="str">
        <f>+VLOOKUP(Sitio_Publico[[#This Row],[contenido]],Estructura!$L$4:$O$473,4,0)</f>
        <v>C-10</v>
      </c>
      <c r="Z738" s="18" t="str">
        <f>+VLOOKUP(Sitio_Publico[[#This Row],[Filtro Integrado]],Estructura!$U$4:$W$529,3,0)</f>
        <v>FI-0</v>
      </c>
      <c r="AA738" s="18" t="str">
        <f>+VLOOKUP(Sitio_Publico[[#This Row],[Muestra]],Estructura!$Y$4:$AB$483,4,0)</f>
        <v>M-000126</v>
      </c>
    </row>
    <row r="739" spans="1:27" ht="48" x14ac:dyDescent="0.3">
      <c r="A739" s="16">
        <f t="shared" si="11"/>
        <v>738</v>
      </c>
      <c r="B739" s="47" t="s">
        <v>15118</v>
      </c>
      <c r="C739" s="13" t="s">
        <v>622</v>
      </c>
      <c r="D739" s="13" t="s">
        <v>623</v>
      </c>
      <c r="E739" s="44">
        <v>10404</v>
      </c>
      <c r="F739" s="13" t="s">
        <v>666</v>
      </c>
      <c r="G739" s="23" t="s">
        <v>639</v>
      </c>
      <c r="H739" s="42" t="s">
        <v>458</v>
      </c>
      <c r="I739" s="28" t="s">
        <v>277</v>
      </c>
      <c r="J739" s="12" t="s">
        <v>393</v>
      </c>
      <c r="K739" s="28" t="s">
        <v>888</v>
      </c>
      <c r="L739" s="12" t="s">
        <v>652</v>
      </c>
      <c r="M739" s="12" t="s">
        <v>704</v>
      </c>
      <c r="N739" s="12" t="s">
        <v>629</v>
      </c>
      <c r="O739" s="26" t="s">
        <v>4425</v>
      </c>
      <c r="P739" s="26" t="s">
        <v>4426</v>
      </c>
      <c r="Q739" s="25" t="s">
        <v>646</v>
      </c>
      <c r="R739" s="26" t="s">
        <v>4427</v>
      </c>
      <c r="S739" s="15" t="s">
        <v>4428</v>
      </c>
      <c r="T739" s="52">
        <v>0</v>
      </c>
      <c r="U739" s="22" t="s">
        <v>4429</v>
      </c>
      <c r="V739" s="18" t="str">
        <f>+Sitio_Publico[[#This Row],[idcoleccion]]&amp;"-"&amp;Sitio_Publico[[#This Row],[id]]</f>
        <v>000-738</v>
      </c>
      <c r="W739" s="18">
        <f>+VLOOKUP(Sitio_Publico[[#This Row],[territorio]],Estructura!$AE$4:$AH$1067,4,0)</f>
        <v>30010404</v>
      </c>
      <c r="X739" s="18" t="str">
        <f>+VLOOKUP(Sitio_Publico[[#This Row],[tema]],Estructura!$G$4:$J$532,4,0)</f>
        <v>T-15</v>
      </c>
      <c r="Y739" s="18" t="str">
        <f>+VLOOKUP(Sitio_Publico[[#This Row],[contenido]],Estructura!$L$4:$O$473,4,0)</f>
        <v>C-8</v>
      </c>
      <c r="Z739" s="18" t="str">
        <f>+VLOOKUP(Sitio_Publico[[#This Row],[Filtro Integrado]],Estructura!$U$4:$W$529,3,0)</f>
        <v>FI-0</v>
      </c>
      <c r="AA739" s="18" t="str">
        <f>+VLOOKUP(Sitio_Publico[[#This Row],[Muestra]],Estructura!$Y$4:$AB$483,4,0)</f>
        <v>M-00082</v>
      </c>
    </row>
    <row r="740" spans="1:27" ht="40.799999999999997" x14ac:dyDescent="0.3">
      <c r="A740" s="16">
        <f t="shared" si="11"/>
        <v>739</v>
      </c>
      <c r="B740" s="47" t="s">
        <v>15118</v>
      </c>
      <c r="C740" s="13" t="s">
        <v>622</v>
      </c>
      <c r="D740" s="13" t="s">
        <v>623</v>
      </c>
      <c r="E740" s="44">
        <v>9101</v>
      </c>
      <c r="F740" s="13" t="s">
        <v>466</v>
      </c>
      <c r="G740" s="23" t="s">
        <v>710</v>
      </c>
      <c r="H740" s="42" t="s">
        <v>458</v>
      </c>
      <c r="I740" s="28" t="s">
        <v>216</v>
      </c>
      <c r="J740" s="12" t="s">
        <v>2802</v>
      </c>
      <c r="K740" s="28" t="s">
        <v>3433</v>
      </c>
      <c r="L740" s="12" t="s">
        <v>712</v>
      </c>
      <c r="M740" s="12" t="s">
        <v>628</v>
      </c>
      <c r="N740" s="12" t="s">
        <v>714</v>
      </c>
      <c r="O740" s="26" t="s">
        <v>4430</v>
      </c>
      <c r="P740" s="26" t="s">
        <v>4431</v>
      </c>
      <c r="Q740" s="25" t="s">
        <v>632</v>
      </c>
      <c r="R740" s="26" t="s">
        <v>4432</v>
      </c>
      <c r="S740" s="15" t="s">
        <v>4433</v>
      </c>
      <c r="T740" s="52">
        <v>0</v>
      </c>
      <c r="U740" s="22" t="s">
        <v>4434</v>
      </c>
      <c r="V740" s="18" t="str">
        <f>+Sitio_Publico[[#This Row],[idcoleccion]]&amp;"-"&amp;Sitio_Publico[[#This Row],[id]]</f>
        <v>000-739</v>
      </c>
      <c r="W740" s="18">
        <f>+VLOOKUP(Sitio_Publico[[#This Row],[territorio]],Estructura!$AE$4:$AH$1067,4,0)</f>
        <v>30009101</v>
      </c>
      <c r="X740" s="18" t="str">
        <f>+VLOOKUP(Sitio_Publico[[#This Row],[tema]],Estructura!$G$4:$J$532,4,0)</f>
        <v>T-18</v>
      </c>
      <c r="Y740" s="18" t="str">
        <f>+VLOOKUP(Sitio_Publico[[#This Row],[contenido]],Estructura!$L$4:$O$473,4,0)</f>
        <v>C-9</v>
      </c>
      <c r="Z740" s="18" t="str">
        <f>+VLOOKUP(Sitio_Publico[[#This Row],[Filtro Integrado]],Estructura!$U$4:$W$529,3,0)</f>
        <v>FI-2</v>
      </c>
      <c r="AA740" s="18" t="str">
        <f>+VLOOKUP(Sitio_Publico[[#This Row],[Muestra]],Estructura!$Y$4:$AB$483,4,0)</f>
        <v>M-000122</v>
      </c>
    </row>
    <row r="741" spans="1:27" ht="48" x14ac:dyDescent="0.3">
      <c r="A741" s="16">
        <f t="shared" si="11"/>
        <v>740</v>
      </c>
      <c r="B741" s="47" t="s">
        <v>15118</v>
      </c>
      <c r="C741" s="13" t="s">
        <v>622</v>
      </c>
      <c r="D741" s="13" t="s">
        <v>623</v>
      </c>
      <c r="E741" s="44">
        <v>8104</v>
      </c>
      <c r="F741" s="13" t="s">
        <v>624</v>
      </c>
      <c r="G741" s="23" t="s">
        <v>639</v>
      </c>
      <c r="H741" s="42" t="s">
        <v>458</v>
      </c>
      <c r="I741" s="28" t="s">
        <v>165</v>
      </c>
      <c r="J741" s="12" t="s">
        <v>393</v>
      </c>
      <c r="K741" s="28" t="s">
        <v>651</v>
      </c>
      <c r="L741" s="12" t="s">
        <v>652</v>
      </c>
      <c r="M741" s="12" t="s">
        <v>653</v>
      </c>
      <c r="N741" s="12" t="s">
        <v>629</v>
      </c>
      <c r="O741" s="26" t="s">
        <v>4435</v>
      </c>
      <c r="P741" s="26" t="s">
        <v>4436</v>
      </c>
      <c r="Q741" s="25" t="s">
        <v>646</v>
      </c>
      <c r="R741" s="26" t="s">
        <v>4437</v>
      </c>
      <c r="S741" s="15" t="s">
        <v>4438</v>
      </c>
      <c r="T741" s="52">
        <v>0</v>
      </c>
      <c r="U741" s="22" t="s">
        <v>4439</v>
      </c>
      <c r="V741" s="18" t="str">
        <f>+Sitio_Publico[[#This Row],[idcoleccion]]&amp;"-"&amp;Sitio_Publico[[#This Row],[id]]</f>
        <v>000-740</v>
      </c>
      <c r="W741" s="18">
        <f>+VLOOKUP(Sitio_Publico[[#This Row],[territorio]],Estructura!$AE$4:$AH$1067,4,0)</f>
        <v>30008104</v>
      </c>
      <c r="X741" s="18" t="str">
        <f>+VLOOKUP(Sitio_Publico[[#This Row],[tema]],Estructura!$G$4:$J$532,4,0)</f>
        <v>T-13</v>
      </c>
      <c r="Y741" s="18" t="str">
        <f>+VLOOKUP(Sitio_Publico[[#This Row],[contenido]],Estructura!$L$4:$O$473,4,0)</f>
        <v>C-8</v>
      </c>
      <c r="Z741" s="18" t="str">
        <f>+VLOOKUP(Sitio_Publico[[#This Row],[Filtro Integrado]],Estructura!$U$4:$W$529,3,0)</f>
        <v>FI-0</v>
      </c>
      <c r="AA741" s="18" t="str">
        <f>+VLOOKUP(Sitio_Publico[[#This Row],[Muestra]],Estructura!$Y$4:$AB$483,4,0)</f>
        <v>M-00065</v>
      </c>
    </row>
    <row r="742" spans="1:27" ht="48" x14ac:dyDescent="0.3">
      <c r="A742" s="16">
        <f t="shared" si="11"/>
        <v>741</v>
      </c>
      <c r="B742" s="47" t="s">
        <v>15118</v>
      </c>
      <c r="C742" s="13" t="s">
        <v>622</v>
      </c>
      <c r="D742" s="13" t="s">
        <v>623</v>
      </c>
      <c r="E742" s="44">
        <v>7301</v>
      </c>
      <c r="F742" s="13" t="s">
        <v>688</v>
      </c>
      <c r="G742" s="23" t="s">
        <v>639</v>
      </c>
      <c r="H742" s="42" t="s">
        <v>458</v>
      </c>
      <c r="I742" s="28" t="s">
        <v>145</v>
      </c>
      <c r="J742" s="12" t="s">
        <v>393</v>
      </c>
      <c r="K742" s="28" t="s">
        <v>703</v>
      </c>
      <c r="L742" s="12" t="s">
        <v>652</v>
      </c>
      <c r="M742" s="12" t="s">
        <v>704</v>
      </c>
      <c r="N742" s="12" t="s">
        <v>629</v>
      </c>
      <c r="O742" s="26" t="s">
        <v>4440</v>
      </c>
      <c r="P742" s="26" t="s">
        <v>4441</v>
      </c>
      <c r="Q742" s="25" t="s">
        <v>646</v>
      </c>
      <c r="R742" s="26" t="s">
        <v>4442</v>
      </c>
      <c r="S742" s="15" t="s">
        <v>4443</v>
      </c>
      <c r="T742" s="52">
        <v>0</v>
      </c>
      <c r="U742" s="22" t="s">
        <v>4444</v>
      </c>
      <c r="V742" s="18" t="str">
        <f>+Sitio_Publico[[#This Row],[idcoleccion]]&amp;"-"&amp;Sitio_Publico[[#This Row],[id]]</f>
        <v>000-741</v>
      </c>
      <c r="W742" s="18">
        <f>+VLOOKUP(Sitio_Publico[[#This Row],[territorio]],Estructura!$AE$4:$AH$1067,4,0)</f>
        <v>30007301</v>
      </c>
      <c r="X742" s="18" t="str">
        <f>+VLOOKUP(Sitio_Publico[[#This Row],[tema]],Estructura!$G$4:$J$532,4,0)</f>
        <v>T-17</v>
      </c>
      <c r="Y742" s="18" t="str">
        <f>+VLOOKUP(Sitio_Publico[[#This Row],[contenido]],Estructura!$L$4:$O$473,4,0)</f>
        <v>C-8</v>
      </c>
      <c r="Z742" s="18" t="str">
        <f>+VLOOKUP(Sitio_Publico[[#This Row],[Filtro Integrado]],Estructura!$U$4:$W$529,3,0)</f>
        <v>FI-0</v>
      </c>
      <c r="AA742" s="18" t="str">
        <f>+VLOOKUP(Sitio_Publico[[#This Row],[Muestra]],Estructura!$Y$4:$AB$483,4,0)</f>
        <v>M-00069</v>
      </c>
    </row>
    <row r="743" spans="1:27" ht="48" x14ac:dyDescent="0.3">
      <c r="A743" s="16">
        <f t="shared" si="11"/>
        <v>742</v>
      </c>
      <c r="B743" s="47" t="s">
        <v>15118</v>
      </c>
      <c r="C743" s="13" t="s">
        <v>622</v>
      </c>
      <c r="D743" s="13" t="s">
        <v>623</v>
      </c>
      <c r="E743" s="44">
        <v>4102</v>
      </c>
      <c r="F743" s="13" t="s">
        <v>681</v>
      </c>
      <c r="G743" s="23" t="s">
        <v>639</v>
      </c>
      <c r="H743" s="42" t="s">
        <v>458</v>
      </c>
      <c r="I743" s="28" t="s">
        <v>22</v>
      </c>
      <c r="J743" s="12" t="s">
        <v>393</v>
      </c>
      <c r="K743" s="28" t="s">
        <v>793</v>
      </c>
      <c r="L743" s="12" t="s">
        <v>652</v>
      </c>
      <c r="M743" s="12" t="s">
        <v>794</v>
      </c>
      <c r="N743" s="12" t="s">
        <v>629</v>
      </c>
      <c r="O743" s="26" t="s">
        <v>4445</v>
      </c>
      <c r="P743" s="26" t="s">
        <v>4446</v>
      </c>
      <c r="Q743" s="25" t="s">
        <v>646</v>
      </c>
      <c r="R743" s="26" t="s">
        <v>4447</v>
      </c>
      <c r="S743" s="15" t="s">
        <v>4448</v>
      </c>
      <c r="T743" s="52">
        <v>0</v>
      </c>
      <c r="U743" s="22" t="s">
        <v>4449</v>
      </c>
      <c r="V743" s="18" t="str">
        <f>+Sitio_Publico[[#This Row],[idcoleccion]]&amp;"-"&amp;Sitio_Publico[[#This Row],[id]]</f>
        <v>000-742</v>
      </c>
      <c r="W743" s="18">
        <f>+VLOOKUP(Sitio_Publico[[#This Row],[territorio]],Estructura!$AE$4:$AH$1067,4,0)</f>
        <v>30004102</v>
      </c>
      <c r="X743" s="18" t="str">
        <f>+VLOOKUP(Sitio_Publico[[#This Row],[tema]],Estructura!$G$4:$J$532,4,0)</f>
        <v>T-16</v>
      </c>
      <c r="Y743" s="18" t="str">
        <f>+VLOOKUP(Sitio_Publico[[#This Row],[contenido]],Estructura!$L$4:$O$473,4,0)</f>
        <v>C-8</v>
      </c>
      <c r="Z743" s="18" t="str">
        <f>+VLOOKUP(Sitio_Publico[[#This Row],[Filtro Integrado]],Estructura!$U$4:$W$529,3,0)</f>
        <v>FI-0</v>
      </c>
      <c r="AA743" s="18" t="str">
        <f>+VLOOKUP(Sitio_Publico[[#This Row],[Muestra]],Estructura!$Y$4:$AB$483,4,0)</f>
        <v>M-00077</v>
      </c>
    </row>
    <row r="744" spans="1:27" ht="51" x14ac:dyDescent="0.3">
      <c r="A744" s="16">
        <f t="shared" si="11"/>
        <v>743</v>
      </c>
      <c r="B744" s="47" t="s">
        <v>15118</v>
      </c>
      <c r="C744" s="13" t="s">
        <v>622</v>
      </c>
      <c r="D744" s="13" t="s">
        <v>623</v>
      </c>
      <c r="E744" s="44">
        <v>16203</v>
      </c>
      <c r="F744" s="13" t="s">
        <v>624</v>
      </c>
      <c r="G744" s="23" t="s">
        <v>625</v>
      </c>
      <c r="H744" s="42" t="s">
        <v>458</v>
      </c>
      <c r="I744" s="28" t="s">
        <v>198</v>
      </c>
      <c r="J744" s="12" t="s">
        <v>393</v>
      </c>
      <c r="K744" s="28" t="s">
        <v>626</v>
      </c>
      <c r="L744" s="12" t="s">
        <v>627</v>
      </c>
      <c r="M744" s="12" t="s">
        <v>628</v>
      </c>
      <c r="N744" s="12" t="s">
        <v>629</v>
      </c>
      <c r="O744" s="26" t="s">
        <v>4450</v>
      </c>
      <c r="P744" s="26" t="s">
        <v>4451</v>
      </c>
      <c r="Q744" s="25" t="s">
        <v>632</v>
      </c>
      <c r="R744" s="26" t="s">
        <v>4452</v>
      </c>
      <c r="S744" s="15" t="s">
        <v>4453</v>
      </c>
      <c r="T744" s="52">
        <v>0</v>
      </c>
      <c r="U744" s="22" t="s">
        <v>4454</v>
      </c>
      <c r="V744" s="18" t="str">
        <f>+Sitio_Publico[[#This Row],[idcoleccion]]&amp;"-"&amp;Sitio_Publico[[#This Row],[id]]</f>
        <v>000-743</v>
      </c>
      <c r="W744" s="18">
        <f>+VLOOKUP(Sitio_Publico[[#This Row],[territorio]],Estructura!$AE$4:$AH$1067,4,0)</f>
        <v>30016203</v>
      </c>
      <c r="X744" s="18" t="str">
        <f>+VLOOKUP(Sitio_Publico[[#This Row],[tema]],Estructura!$G$4:$J$532,4,0)</f>
        <v>T-13</v>
      </c>
      <c r="Y744" s="18" t="str">
        <f>+VLOOKUP(Sitio_Publico[[#This Row],[contenido]],Estructura!$L$4:$O$473,4,0)</f>
        <v>C-7</v>
      </c>
      <c r="Z744" s="18" t="str">
        <f>+VLOOKUP(Sitio_Publico[[#This Row],[Filtro Integrado]],Estructura!$U$4:$W$529,3,0)</f>
        <v>FI-0</v>
      </c>
      <c r="AA744" s="18" t="str">
        <f>+VLOOKUP(Sitio_Publico[[#This Row],[Muestra]],Estructura!$Y$4:$AB$483,4,0)</f>
        <v>M-00063</v>
      </c>
    </row>
    <row r="745" spans="1:27" ht="40.799999999999997" x14ac:dyDescent="0.3">
      <c r="A745" s="16">
        <f t="shared" si="11"/>
        <v>744</v>
      </c>
      <c r="B745" s="47" t="s">
        <v>15118</v>
      </c>
      <c r="C745" s="13" t="s">
        <v>622</v>
      </c>
      <c r="D745" s="13" t="s">
        <v>623</v>
      </c>
      <c r="E745" s="44">
        <v>7</v>
      </c>
      <c r="F745" s="13" t="s">
        <v>814</v>
      </c>
      <c r="G745" s="23" t="s">
        <v>710</v>
      </c>
      <c r="H745" s="42" t="s">
        <v>457</v>
      </c>
      <c r="I745" s="28" t="s">
        <v>370</v>
      </c>
      <c r="J745" s="12" t="s">
        <v>393</v>
      </c>
      <c r="K745" s="28" t="s">
        <v>814</v>
      </c>
      <c r="L745" s="12" t="s">
        <v>712</v>
      </c>
      <c r="M745" s="12" t="s">
        <v>4455</v>
      </c>
      <c r="N745" s="12" t="s">
        <v>714</v>
      </c>
      <c r="O745" s="26" t="s">
        <v>4456</v>
      </c>
      <c r="P745" s="26" t="s">
        <v>4457</v>
      </c>
      <c r="Q745" s="25" t="s">
        <v>646</v>
      </c>
      <c r="R745" s="26" t="s">
        <v>4458</v>
      </c>
      <c r="S745" s="15" t="s">
        <v>4459</v>
      </c>
      <c r="T745" s="52">
        <v>0</v>
      </c>
      <c r="U745" s="22" t="s">
        <v>4460</v>
      </c>
      <c r="V745" s="18" t="str">
        <f>+Sitio_Publico[[#This Row],[idcoleccion]]&amp;"-"&amp;Sitio_Publico[[#This Row],[id]]</f>
        <v>000-744</v>
      </c>
      <c r="W745" s="18">
        <f>+VLOOKUP(Sitio_Publico[[#This Row],[territorio]],Estructura!$AE$4:$AH$1067,4,0)</f>
        <v>20000007</v>
      </c>
      <c r="X745" s="18" t="str">
        <f>+VLOOKUP(Sitio_Publico[[#This Row],[tema]],Estructura!$G$4:$J$532,4,0)</f>
        <v>T-20</v>
      </c>
      <c r="Y745" s="18" t="str">
        <f>+VLOOKUP(Sitio_Publico[[#This Row],[contenido]],Estructura!$L$4:$O$473,4,0)</f>
        <v>C-9</v>
      </c>
      <c r="Z745" s="18" t="str">
        <f>+VLOOKUP(Sitio_Publico[[#This Row],[Filtro Integrado]],Estructura!$U$4:$W$529,3,0)</f>
        <v>FI-0</v>
      </c>
      <c r="AA745" s="18" t="str">
        <f>+VLOOKUP(Sitio_Publico[[#This Row],[Muestra]],Estructura!$Y$4:$AB$483,4,0)</f>
        <v>M-000127</v>
      </c>
    </row>
    <row r="746" spans="1:27" ht="51" x14ac:dyDescent="0.3">
      <c r="A746" s="16">
        <f t="shared" si="11"/>
        <v>745</v>
      </c>
      <c r="B746" s="47" t="s">
        <v>15118</v>
      </c>
      <c r="C746" s="13" t="s">
        <v>622</v>
      </c>
      <c r="D746" s="13" t="s">
        <v>623</v>
      </c>
      <c r="E746" s="44">
        <v>7102</v>
      </c>
      <c r="F746" s="13" t="s">
        <v>624</v>
      </c>
      <c r="G746" s="23" t="s">
        <v>639</v>
      </c>
      <c r="H746" s="42" t="s">
        <v>458</v>
      </c>
      <c r="I746" s="28" t="s">
        <v>134</v>
      </c>
      <c r="J746" s="12" t="s">
        <v>393</v>
      </c>
      <c r="K746" s="28" t="s">
        <v>739</v>
      </c>
      <c r="L746" s="12" t="s">
        <v>652</v>
      </c>
      <c r="M746" s="12" t="s">
        <v>704</v>
      </c>
      <c r="N746" s="12" t="s">
        <v>629</v>
      </c>
      <c r="O746" s="26" t="s">
        <v>4461</v>
      </c>
      <c r="P746" s="26" t="s">
        <v>4462</v>
      </c>
      <c r="Q746" s="25" t="s">
        <v>646</v>
      </c>
      <c r="R746" s="26" t="s">
        <v>4463</v>
      </c>
      <c r="S746" s="15" t="s">
        <v>4464</v>
      </c>
      <c r="T746" s="52">
        <v>0</v>
      </c>
      <c r="U746" s="22" t="s">
        <v>4465</v>
      </c>
      <c r="V746" s="18" t="str">
        <f>+Sitio_Publico[[#This Row],[idcoleccion]]&amp;"-"&amp;Sitio_Publico[[#This Row],[id]]</f>
        <v>000-745</v>
      </c>
      <c r="W746" s="18">
        <f>+VLOOKUP(Sitio_Publico[[#This Row],[territorio]],Estructura!$AE$4:$AH$1067,4,0)</f>
        <v>30007102</v>
      </c>
      <c r="X746" s="18" t="str">
        <f>+VLOOKUP(Sitio_Publico[[#This Row],[tema]],Estructura!$G$4:$J$532,4,0)</f>
        <v>T-13</v>
      </c>
      <c r="Y746" s="18" t="str">
        <f>+VLOOKUP(Sitio_Publico[[#This Row],[contenido]],Estructura!$L$4:$O$473,4,0)</f>
        <v>C-8</v>
      </c>
      <c r="Z746" s="18" t="str">
        <f>+VLOOKUP(Sitio_Publico[[#This Row],[Filtro Integrado]],Estructura!$U$4:$W$529,3,0)</f>
        <v>FI-0</v>
      </c>
      <c r="AA746" s="18" t="str">
        <f>+VLOOKUP(Sitio_Publico[[#This Row],[Muestra]],Estructura!$Y$4:$AB$483,4,0)</f>
        <v>M-00073</v>
      </c>
    </row>
    <row r="747" spans="1:27" ht="51" x14ac:dyDescent="0.3">
      <c r="A747" s="16">
        <f t="shared" si="11"/>
        <v>746</v>
      </c>
      <c r="B747" s="47" t="s">
        <v>15118</v>
      </c>
      <c r="C747" s="13" t="s">
        <v>622</v>
      </c>
      <c r="D747" s="13" t="s">
        <v>623</v>
      </c>
      <c r="E747" s="44">
        <v>13104</v>
      </c>
      <c r="F747" s="13" t="s">
        <v>624</v>
      </c>
      <c r="G747" s="23" t="s">
        <v>625</v>
      </c>
      <c r="H747" s="42" t="s">
        <v>458</v>
      </c>
      <c r="I747" s="28" t="s">
        <v>300</v>
      </c>
      <c r="J747" s="12" t="s">
        <v>393</v>
      </c>
      <c r="K747" s="28" t="s">
        <v>626</v>
      </c>
      <c r="L747" s="12" t="s">
        <v>627</v>
      </c>
      <c r="M747" s="12" t="s">
        <v>628</v>
      </c>
      <c r="N747" s="12" t="s">
        <v>629</v>
      </c>
      <c r="O747" s="26" t="s">
        <v>4466</v>
      </c>
      <c r="P747" s="26" t="s">
        <v>4467</v>
      </c>
      <c r="Q747" s="25" t="s">
        <v>632</v>
      </c>
      <c r="R747" s="26" t="s">
        <v>4468</v>
      </c>
      <c r="S747" s="15" t="s">
        <v>4469</v>
      </c>
      <c r="T747" s="52">
        <v>0</v>
      </c>
      <c r="U747" s="22" t="s">
        <v>4470</v>
      </c>
      <c r="V747" s="18" t="str">
        <f>+Sitio_Publico[[#This Row],[idcoleccion]]&amp;"-"&amp;Sitio_Publico[[#This Row],[id]]</f>
        <v>000-746</v>
      </c>
      <c r="W747" s="18">
        <f>+VLOOKUP(Sitio_Publico[[#This Row],[territorio]],Estructura!$AE$4:$AH$1067,4,0)</f>
        <v>30013104</v>
      </c>
      <c r="X747" s="18" t="str">
        <f>+VLOOKUP(Sitio_Publico[[#This Row],[tema]],Estructura!$G$4:$J$532,4,0)</f>
        <v>T-13</v>
      </c>
      <c r="Y747" s="18" t="str">
        <f>+VLOOKUP(Sitio_Publico[[#This Row],[contenido]],Estructura!$L$4:$O$473,4,0)</f>
        <v>C-7</v>
      </c>
      <c r="Z747" s="18" t="str">
        <f>+VLOOKUP(Sitio_Publico[[#This Row],[Filtro Integrado]],Estructura!$U$4:$W$529,3,0)</f>
        <v>FI-0</v>
      </c>
      <c r="AA747" s="18" t="str">
        <f>+VLOOKUP(Sitio_Publico[[#This Row],[Muestra]],Estructura!$Y$4:$AB$483,4,0)</f>
        <v>M-00063</v>
      </c>
    </row>
    <row r="748" spans="1:27" ht="51" x14ac:dyDescent="0.3">
      <c r="A748" s="16">
        <f t="shared" si="11"/>
        <v>747</v>
      </c>
      <c r="B748" s="47" t="s">
        <v>15118</v>
      </c>
      <c r="C748" s="13" t="s">
        <v>622</v>
      </c>
      <c r="D748" s="13" t="s">
        <v>623</v>
      </c>
      <c r="E748" s="44">
        <v>3302</v>
      </c>
      <c r="F748" s="13" t="s">
        <v>624</v>
      </c>
      <c r="G748" s="23" t="s">
        <v>625</v>
      </c>
      <c r="H748" s="42" t="s">
        <v>458</v>
      </c>
      <c r="I748" s="28" t="s">
        <v>47</v>
      </c>
      <c r="J748" s="12" t="s">
        <v>393</v>
      </c>
      <c r="K748" s="28" t="s">
        <v>626</v>
      </c>
      <c r="L748" s="12" t="s">
        <v>627</v>
      </c>
      <c r="M748" s="12" t="s">
        <v>628</v>
      </c>
      <c r="N748" s="12" t="s">
        <v>629</v>
      </c>
      <c r="O748" s="26" t="s">
        <v>4471</v>
      </c>
      <c r="P748" s="26" t="s">
        <v>4472</v>
      </c>
      <c r="Q748" s="25" t="s">
        <v>632</v>
      </c>
      <c r="R748" s="26" t="s">
        <v>4473</v>
      </c>
      <c r="S748" s="15" t="s">
        <v>4474</v>
      </c>
      <c r="T748" s="52">
        <v>0</v>
      </c>
      <c r="U748" s="22" t="s">
        <v>4475</v>
      </c>
      <c r="V748" s="18" t="str">
        <f>+Sitio_Publico[[#This Row],[idcoleccion]]&amp;"-"&amp;Sitio_Publico[[#This Row],[id]]</f>
        <v>000-747</v>
      </c>
      <c r="W748" s="18">
        <f>+VLOOKUP(Sitio_Publico[[#This Row],[territorio]],Estructura!$AE$4:$AH$1067,4,0)</f>
        <v>30003302</v>
      </c>
      <c r="X748" s="18" t="str">
        <f>+VLOOKUP(Sitio_Publico[[#This Row],[tema]],Estructura!$G$4:$J$532,4,0)</f>
        <v>T-13</v>
      </c>
      <c r="Y748" s="18" t="str">
        <f>+VLOOKUP(Sitio_Publico[[#This Row],[contenido]],Estructura!$L$4:$O$473,4,0)</f>
        <v>C-7</v>
      </c>
      <c r="Z748" s="18" t="str">
        <f>+VLOOKUP(Sitio_Publico[[#This Row],[Filtro Integrado]],Estructura!$U$4:$W$529,3,0)</f>
        <v>FI-0</v>
      </c>
      <c r="AA748" s="18" t="str">
        <f>+VLOOKUP(Sitio_Publico[[#This Row],[Muestra]],Estructura!$Y$4:$AB$483,4,0)</f>
        <v>M-00063</v>
      </c>
    </row>
    <row r="749" spans="1:27" ht="48" x14ac:dyDescent="0.3">
      <c r="A749" s="16">
        <f t="shared" si="11"/>
        <v>748</v>
      </c>
      <c r="B749" s="47" t="s">
        <v>15118</v>
      </c>
      <c r="C749" s="13" t="s">
        <v>622</v>
      </c>
      <c r="D749" s="13" t="s">
        <v>623</v>
      </c>
      <c r="E749" s="44">
        <v>5606</v>
      </c>
      <c r="F749" s="13" t="s">
        <v>681</v>
      </c>
      <c r="G749" s="23" t="s">
        <v>639</v>
      </c>
      <c r="H749" s="42" t="s">
        <v>458</v>
      </c>
      <c r="I749" s="28" t="s">
        <v>89</v>
      </c>
      <c r="J749" s="12" t="s">
        <v>393</v>
      </c>
      <c r="K749" s="28" t="s">
        <v>793</v>
      </c>
      <c r="L749" s="12" t="s">
        <v>652</v>
      </c>
      <c r="M749" s="12" t="s">
        <v>794</v>
      </c>
      <c r="N749" s="12" t="s">
        <v>629</v>
      </c>
      <c r="O749" s="26" t="s">
        <v>4476</v>
      </c>
      <c r="P749" s="26" t="s">
        <v>4477</v>
      </c>
      <c r="Q749" s="25" t="s">
        <v>646</v>
      </c>
      <c r="R749" s="26" t="s">
        <v>4478</v>
      </c>
      <c r="S749" s="15" t="s">
        <v>4479</v>
      </c>
      <c r="T749" s="52">
        <v>0</v>
      </c>
      <c r="U749" s="22" t="s">
        <v>4480</v>
      </c>
      <c r="V749" s="18" t="str">
        <f>+Sitio_Publico[[#This Row],[idcoleccion]]&amp;"-"&amp;Sitio_Publico[[#This Row],[id]]</f>
        <v>000-748</v>
      </c>
      <c r="W749" s="18">
        <f>+VLOOKUP(Sitio_Publico[[#This Row],[territorio]],Estructura!$AE$4:$AH$1067,4,0)</f>
        <v>30005606</v>
      </c>
      <c r="X749" s="18" t="str">
        <f>+VLOOKUP(Sitio_Publico[[#This Row],[tema]],Estructura!$G$4:$J$532,4,0)</f>
        <v>T-16</v>
      </c>
      <c r="Y749" s="18" t="str">
        <f>+VLOOKUP(Sitio_Publico[[#This Row],[contenido]],Estructura!$L$4:$O$473,4,0)</f>
        <v>C-8</v>
      </c>
      <c r="Z749" s="18" t="str">
        <f>+VLOOKUP(Sitio_Publico[[#This Row],[Filtro Integrado]],Estructura!$U$4:$W$529,3,0)</f>
        <v>FI-0</v>
      </c>
      <c r="AA749" s="18" t="str">
        <f>+VLOOKUP(Sitio_Publico[[#This Row],[Muestra]],Estructura!$Y$4:$AB$483,4,0)</f>
        <v>M-00077</v>
      </c>
    </row>
    <row r="750" spans="1:27" ht="48" x14ac:dyDescent="0.3">
      <c r="A750" s="16">
        <f t="shared" si="11"/>
        <v>749</v>
      </c>
      <c r="B750" s="47" t="s">
        <v>15118</v>
      </c>
      <c r="C750" s="13" t="s">
        <v>622</v>
      </c>
      <c r="D750" s="13" t="s">
        <v>623</v>
      </c>
      <c r="E750" s="44">
        <v>11203</v>
      </c>
      <c r="F750" s="13" t="s">
        <v>666</v>
      </c>
      <c r="G750" s="23" t="s">
        <v>625</v>
      </c>
      <c r="H750" s="42" t="s">
        <v>458</v>
      </c>
      <c r="I750" s="28" t="s">
        <v>282</v>
      </c>
      <c r="J750" s="12" t="s">
        <v>393</v>
      </c>
      <c r="K750" s="28" t="s">
        <v>667</v>
      </c>
      <c r="L750" s="12" t="s">
        <v>627</v>
      </c>
      <c r="M750" s="12" t="s">
        <v>668</v>
      </c>
      <c r="N750" s="12" t="s">
        <v>629</v>
      </c>
      <c r="O750" s="26" t="s">
        <v>4481</v>
      </c>
      <c r="P750" s="26" t="s">
        <v>4482</v>
      </c>
      <c r="Q750" s="25" t="s">
        <v>646</v>
      </c>
      <c r="R750" s="26" t="s">
        <v>4483</v>
      </c>
      <c r="S750" s="15" t="s">
        <v>4484</v>
      </c>
      <c r="T750" s="52">
        <v>0</v>
      </c>
      <c r="U750" s="22" t="s">
        <v>4485</v>
      </c>
      <c r="V750" s="18" t="str">
        <f>+Sitio_Publico[[#This Row],[idcoleccion]]&amp;"-"&amp;Sitio_Publico[[#This Row],[id]]</f>
        <v>000-749</v>
      </c>
      <c r="W750" s="18">
        <f>+VLOOKUP(Sitio_Publico[[#This Row],[territorio]],Estructura!$AE$4:$AH$1067,4,0)</f>
        <v>30011203</v>
      </c>
      <c r="X750" s="18" t="str">
        <f>+VLOOKUP(Sitio_Publico[[#This Row],[tema]],Estructura!$G$4:$J$532,4,0)</f>
        <v>T-15</v>
      </c>
      <c r="Y750" s="18" t="str">
        <f>+VLOOKUP(Sitio_Publico[[#This Row],[contenido]],Estructura!$L$4:$O$473,4,0)</f>
        <v>C-7</v>
      </c>
      <c r="Z750" s="18" t="str">
        <f>+VLOOKUP(Sitio_Publico[[#This Row],[Filtro Integrado]],Estructura!$U$4:$W$529,3,0)</f>
        <v>FI-0</v>
      </c>
      <c r="AA750" s="18" t="str">
        <f>+VLOOKUP(Sitio_Publico[[#This Row],[Muestra]],Estructura!$Y$4:$AB$483,4,0)</f>
        <v>M-00066</v>
      </c>
    </row>
    <row r="751" spans="1:27" ht="48" x14ac:dyDescent="0.3">
      <c r="A751" s="16">
        <f t="shared" si="11"/>
        <v>750</v>
      </c>
      <c r="B751" s="47" t="s">
        <v>15118</v>
      </c>
      <c r="C751" s="13" t="s">
        <v>622</v>
      </c>
      <c r="D751" s="13" t="s">
        <v>623</v>
      </c>
      <c r="E751" s="44">
        <v>16202</v>
      </c>
      <c r="F751" s="13" t="s">
        <v>681</v>
      </c>
      <c r="G751" s="23" t="s">
        <v>625</v>
      </c>
      <c r="H751" s="42" t="s">
        <v>458</v>
      </c>
      <c r="I751" s="28" t="s">
        <v>197</v>
      </c>
      <c r="J751" s="12" t="s">
        <v>393</v>
      </c>
      <c r="K751" s="28" t="s">
        <v>793</v>
      </c>
      <c r="L751" s="12" t="s">
        <v>627</v>
      </c>
      <c r="M751" s="12" t="s">
        <v>794</v>
      </c>
      <c r="N751" s="12" t="s">
        <v>629</v>
      </c>
      <c r="O751" s="26" t="s">
        <v>4486</v>
      </c>
      <c r="P751" s="26" t="s">
        <v>4487</v>
      </c>
      <c r="Q751" s="25" t="s">
        <v>646</v>
      </c>
      <c r="R751" s="26" t="s">
        <v>4488</v>
      </c>
      <c r="S751" s="15" t="s">
        <v>4489</v>
      </c>
      <c r="T751" s="52">
        <v>0</v>
      </c>
      <c r="U751" s="22" t="s">
        <v>4490</v>
      </c>
      <c r="V751" s="18" t="str">
        <f>+Sitio_Publico[[#This Row],[idcoleccion]]&amp;"-"&amp;Sitio_Publico[[#This Row],[id]]</f>
        <v>000-750</v>
      </c>
      <c r="W751" s="18">
        <f>+VLOOKUP(Sitio_Publico[[#This Row],[territorio]],Estructura!$AE$4:$AH$1067,4,0)</f>
        <v>30016202</v>
      </c>
      <c r="X751" s="18" t="str">
        <f>+VLOOKUP(Sitio_Publico[[#This Row],[tema]],Estructura!$G$4:$J$532,4,0)</f>
        <v>T-16</v>
      </c>
      <c r="Y751" s="18" t="str">
        <f>+VLOOKUP(Sitio_Publico[[#This Row],[contenido]],Estructura!$L$4:$O$473,4,0)</f>
        <v>C-7</v>
      </c>
      <c r="Z751" s="18" t="str">
        <f>+VLOOKUP(Sitio_Publico[[#This Row],[Filtro Integrado]],Estructura!$U$4:$W$529,3,0)</f>
        <v>FI-0</v>
      </c>
      <c r="AA751" s="18" t="str">
        <f>+VLOOKUP(Sitio_Publico[[#This Row],[Muestra]],Estructura!$Y$4:$AB$483,4,0)</f>
        <v>M-00077</v>
      </c>
    </row>
    <row r="752" spans="1:27" ht="48" x14ac:dyDescent="0.3">
      <c r="A752" s="16">
        <f t="shared" si="11"/>
        <v>751</v>
      </c>
      <c r="B752" s="47" t="s">
        <v>15118</v>
      </c>
      <c r="C752" s="13" t="s">
        <v>622</v>
      </c>
      <c r="D752" s="13" t="s">
        <v>623</v>
      </c>
      <c r="E752" s="44">
        <v>5</v>
      </c>
      <c r="F752" s="13" t="s">
        <v>681</v>
      </c>
      <c r="G752" s="23" t="s">
        <v>639</v>
      </c>
      <c r="H752" s="42" t="s">
        <v>457</v>
      </c>
      <c r="I752" s="28" t="s">
        <v>368</v>
      </c>
      <c r="J752" s="12" t="s">
        <v>393</v>
      </c>
      <c r="K752" s="28" t="s">
        <v>841</v>
      </c>
      <c r="L752" s="12" t="s">
        <v>1299</v>
      </c>
      <c r="M752" s="12" t="s">
        <v>704</v>
      </c>
      <c r="N752" s="12" t="s">
        <v>629</v>
      </c>
      <c r="O752" s="26" t="s">
        <v>4491</v>
      </c>
      <c r="P752" s="26" t="s">
        <v>4492</v>
      </c>
      <c r="Q752" s="25" t="s">
        <v>1145</v>
      </c>
      <c r="R752" s="26" t="s">
        <v>4493</v>
      </c>
      <c r="S752" s="15" t="s">
        <v>4494</v>
      </c>
      <c r="T752" s="52">
        <v>0</v>
      </c>
      <c r="U752" s="22" t="s">
        <v>4495</v>
      </c>
      <c r="V752" s="18" t="str">
        <f>+Sitio_Publico[[#This Row],[idcoleccion]]&amp;"-"&amp;Sitio_Publico[[#This Row],[id]]</f>
        <v>000-751</v>
      </c>
      <c r="W752" s="18">
        <f>+VLOOKUP(Sitio_Publico[[#This Row],[territorio]],Estructura!$AE$4:$AH$1067,4,0)</f>
        <v>20000005</v>
      </c>
      <c r="X752" s="18" t="str">
        <f>+VLOOKUP(Sitio_Publico[[#This Row],[tema]],Estructura!$G$4:$J$532,4,0)</f>
        <v>T-16</v>
      </c>
      <c r="Y752" s="18" t="str">
        <f>+VLOOKUP(Sitio_Publico[[#This Row],[contenido]],Estructura!$L$4:$O$473,4,0)</f>
        <v>C-8</v>
      </c>
      <c r="Z752" s="18" t="str">
        <f>+VLOOKUP(Sitio_Publico[[#This Row],[Filtro Integrado]],Estructura!$U$4:$W$529,3,0)</f>
        <v>FI-0</v>
      </c>
      <c r="AA752" s="18" t="str">
        <f>+VLOOKUP(Sitio_Publico[[#This Row],[Muestra]],Estructura!$Y$4:$AB$483,4,0)</f>
        <v>M-00080</v>
      </c>
    </row>
    <row r="753" spans="1:27" ht="48" x14ac:dyDescent="0.3">
      <c r="A753" s="16">
        <f t="shared" si="11"/>
        <v>752</v>
      </c>
      <c r="B753" s="47" t="s">
        <v>15118</v>
      </c>
      <c r="C753" s="13" t="s">
        <v>622</v>
      </c>
      <c r="D753" s="13" t="s">
        <v>623</v>
      </c>
      <c r="E753" s="44">
        <v>13129</v>
      </c>
      <c r="F753" s="13" t="s">
        <v>681</v>
      </c>
      <c r="G753" s="23" t="s">
        <v>639</v>
      </c>
      <c r="H753" s="42" t="s">
        <v>458</v>
      </c>
      <c r="I753" s="28" t="s">
        <v>324</v>
      </c>
      <c r="J753" s="12" t="s">
        <v>393</v>
      </c>
      <c r="K753" s="28" t="s">
        <v>682</v>
      </c>
      <c r="L753" s="12" t="s">
        <v>652</v>
      </c>
      <c r="M753" s="12" t="s">
        <v>653</v>
      </c>
      <c r="N753" s="12" t="s">
        <v>629</v>
      </c>
      <c r="O753" s="26" t="s">
        <v>4496</v>
      </c>
      <c r="P753" s="26" t="s">
        <v>4497</v>
      </c>
      <c r="Q753" s="25" t="s">
        <v>646</v>
      </c>
      <c r="R753" s="26" t="s">
        <v>4498</v>
      </c>
      <c r="S753" s="15" t="s">
        <v>4499</v>
      </c>
      <c r="T753" s="52">
        <v>0</v>
      </c>
      <c r="U753" s="22" t="s">
        <v>4500</v>
      </c>
      <c r="V753" s="18" t="str">
        <f>+Sitio_Publico[[#This Row],[idcoleccion]]&amp;"-"&amp;Sitio_Publico[[#This Row],[id]]</f>
        <v>000-752</v>
      </c>
      <c r="W753" s="18">
        <f>+VLOOKUP(Sitio_Publico[[#This Row],[territorio]],Estructura!$AE$4:$AH$1067,4,0)</f>
        <v>30013129</v>
      </c>
      <c r="X753" s="18" t="str">
        <f>+VLOOKUP(Sitio_Publico[[#This Row],[tema]],Estructura!$G$4:$J$532,4,0)</f>
        <v>T-16</v>
      </c>
      <c r="Y753" s="18" t="str">
        <f>+VLOOKUP(Sitio_Publico[[#This Row],[contenido]],Estructura!$L$4:$O$473,4,0)</f>
        <v>C-8</v>
      </c>
      <c r="Z753" s="18" t="str">
        <f>+VLOOKUP(Sitio_Publico[[#This Row],[Filtro Integrado]],Estructura!$U$4:$W$529,3,0)</f>
        <v>FI-0</v>
      </c>
      <c r="AA753" s="18" t="str">
        <f>+VLOOKUP(Sitio_Publico[[#This Row],[Muestra]],Estructura!$Y$4:$AB$483,4,0)</f>
        <v>M-00067</v>
      </c>
    </row>
    <row r="754" spans="1:27" ht="48" x14ac:dyDescent="0.3">
      <c r="A754" s="16">
        <f t="shared" si="11"/>
        <v>753</v>
      </c>
      <c r="B754" s="47" t="s">
        <v>15118</v>
      </c>
      <c r="C754" s="13" t="s">
        <v>622</v>
      </c>
      <c r="D754" s="13" t="s">
        <v>623</v>
      </c>
      <c r="E754" s="44">
        <v>7102</v>
      </c>
      <c r="F754" s="13" t="s">
        <v>767</v>
      </c>
      <c r="G754" s="23" t="s">
        <v>625</v>
      </c>
      <c r="H754" s="42" t="s">
        <v>458</v>
      </c>
      <c r="I754" s="28" t="s">
        <v>134</v>
      </c>
      <c r="J754" s="12" t="s">
        <v>393</v>
      </c>
      <c r="K754" s="28" t="s">
        <v>780</v>
      </c>
      <c r="L754" s="12" t="s">
        <v>627</v>
      </c>
      <c r="M754" s="12" t="s">
        <v>781</v>
      </c>
      <c r="N754" s="12" t="s">
        <v>629</v>
      </c>
      <c r="O754" s="26" t="s">
        <v>4501</v>
      </c>
      <c r="P754" s="26" t="s">
        <v>4502</v>
      </c>
      <c r="Q754" s="25" t="s">
        <v>646</v>
      </c>
      <c r="R754" s="26" t="s">
        <v>4503</v>
      </c>
      <c r="S754" s="15" t="s">
        <v>4504</v>
      </c>
      <c r="T754" s="52">
        <v>0</v>
      </c>
      <c r="U754" s="22" t="s">
        <v>4505</v>
      </c>
      <c r="V754" s="18" t="str">
        <f>+Sitio_Publico[[#This Row],[idcoleccion]]&amp;"-"&amp;Sitio_Publico[[#This Row],[id]]</f>
        <v>000-753</v>
      </c>
      <c r="W754" s="18">
        <f>+VLOOKUP(Sitio_Publico[[#This Row],[territorio]],Estructura!$AE$4:$AH$1067,4,0)</f>
        <v>30007102</v>
      </c>
      <c r="X754" s="18" t="str">
        <f>+VLOOKUP(Sitio_Publico[[#This Row],[tema]],Estructura!$G$4:$J$532,4,0)</f>
        <v>T-19</v>
      </c>
      <c r="Y754" s="18" t="str">
        <f>+VLOOKUP(Sitio_Publico[[#This Row],[contenido]],Estructura!$L$4:$O$473,4,0)</f>
        <v>C-7</v>
      </c>
      <c r="Z754" s="18" t="str">
        <f>+VLOOKUP(Sitio_Publico[[#This Row],[Filtro Integrado]],Estructura!$U$4:$W$529,3,0)</f>
        <v>FI-0</v>
      </c>
      <c r="AA754" s="18" t="str">
        <f>+VLOOKUP(Sitio_Publico[[#This Row],[Muestra]],Estructura!$Y$4:$AB$483,4,0)</f>
        <v>M-00076</v>
      </c>
    </row>
    <row r="755" spans="1:27" ht="48" x14ac:dyDescent="0.3">
      <c r="A755" s="16">
        <f t="shared" si="11"/>
        <v>754</v>
      </c>
      <c r="B755" s="47" t="s">
        <v>15118</v>
      </c>
      <c r="C755" s="13" t="s">
        <v>622</v>
      </c>
      <c r="D755" s="13" t="s">
        <v>623</v>
      </c>
      <c r="E755" s="44">
        <v>9118</v>
      </c>
      <c r="F755" s="13" t="s">
        <v>624</v>
      </c>
      <c r="G755" s="23" t="s">
        <v>639</v>
      </c>
      <c r="H755" s="42" t="s">
        <v>458</v>
      </c>
      <c r="I755" s="28" t="s">
        <v>233</v>
      </c>
      <c r="J755" s="12" t="s">
        <v>393</v>
      </c>
      <c r="K755" s="28" t="s">
        <v>651</v>
      </c>
      <c r="L755" s="12" t="s">
        <v>652</v>
      </c>
      <c r="M755" s="12" t="s">
        <v>653</v>
      </c>
      <c r="N755" s="12" t="s">
        <v>629</v>
      </c>
      <c r="O755" s="26" t="s">
        <v>4506</v>
      </c>
      <c r="P755" s="26" t="s">
        <v>4507</v>
      </c>
      <c r="Q755" s="25" t="s">
        <v>646</v>
      </c>
      <c r="R755" s="26" t="s">
        <v>4508</v>
      </c>
      <c r="S755" s="15" t="s">
        <v>4509</v>
      </c>
      <c r="T755" s="52">
        <v>0</v>
      </c>
      <c r="U755" s="22" t="s">
        <v>4510</v>
      </c>
      <c r="V755" s="18" t="str">
        <f>+Sitio_Publico[[#This Row],[idcoleccion]]&amp;"-"&amp;Sitio_Publico[[#This Row],[id]]</f>
        <v>000-754</v>
      </c>
      <c r="W755" s="18">
        <f>+VLOOKUP(Sitio_Publico[[#This Row],[territorio]],Estructura!$AE$4:$AH$1067,4,0)</f>
        <v>30009118</v>
      </c>
      <c r="X755" s="18" t="str">
        <f>+VLOOKUP(Sitio_Publico[[#This Row],[tema]],Estructura!$G$4:$J$532,4,0)</f>
        <v>T-13</v>
      </c>
      <c r="Y755" s="18" t="str">
        <f>+VLOOKUP(Sitio_Publico[[#This Row],[contenido]],Estructura!$L$4:$O$473,4,0)</f>
        <v>C-8</v>
      </c>
      <c r="Z755" s="18" t="str">
        <f>+VLOOKUP(Sitio_Publico[[#This Row],[Filtro Integrado]],Estructura!$U$4:$W$529,3,0)</f>
        <v>FI-0</v>
      </c>
      <c r="AA755" s="18" t="str">
        <f>+VLOOKUP(Sitio_Publico[[#This Row],[Muestra]],Estructura!$Y$4:$AB$483,4,0)</f>
        <v>M-00065</v>
      </c>
    </row>
    <row r="756" spans="1:27" ht="40.799999999999997" x14ac:dyDescent="0.3">
      <c r="A756" s="16">
        <f t="shared" si="11"/>
        <v>755</v>
      </c>
      <c r="B756" s="47" t="s">
        <v>15118</v>
      </c>
      <c r="C756" s="13" t="s">
        <v>622</v>
      </c>
      <c r="D756" s="13" t="s">
        <v>623</v>
      </c>
      <c r="E756" s="44">
        <v>16</v>
      </c>
      <c r="F756" s="13" t="s">
        <v>466</v>
      </c>
      <c r="G756" s="23" t="s">
        <v>710</v>
      </c>
      <c r="H756" s="42" t="s">
        <v>457</v>
      </c>
      <c r="I756" s="28" t="s">
        <v>379</v>
      </c>
      <c r="J756" s="12" t="s">
        <v>2802</v>
      </c>
      <c r="K756" s="28" t="s">
        <v>2803</v>
      </c>
      <c r="L756" s="12" t="s">
        <v>712</v>
      </c>
      <c r="M756" s="12" t="s">
        <v>628</v>
      </c>
      <c r="N756" s="12" t="s">
        <v>714</v>
      </c>
      <c r="O756" s="26" t="s">
        <v>4511</v>
      </c>
      <c r="P756" s="26" t="s">
        <v>4512</v>
      </c>
      <c r="Q756" s="25" t="s">
        <v>2806</v>
      </c>
      <c r="R756" s="26" t="s">
        <v>4513</v>
      </c>
      <c r="S756" s="15" t="s">
        <v>4514</v>
      </c>
      <c r="T756" s="52">
        <v>0</v>
      </c>
      <c r="U756" s="22" t="s">
        <v>4515</v>
      </c>
      <c r="V756" s="18" t="str">
        <f>+Sitio_Publico[[#This Row],[idcoleccion]]&amp;"-"&amp;Sitio_Publico[[#This Row],[id]]</f>
        <v>000-755</v>
      </c>
      <c r="W756" s="18">
        <f>+VLOOKUP(Sitio_Publico[[#This Row],[territorio]],Estructura!$AE$4:$AH$1067,4,0)</f>
        <v>20000016</v>
      </c>
      <c r="X756" s="18" t="str">
        <f>+VLOOKUP(Sitio_Publico[[#This Row],[tema]],Estructura!$G$4:$J$532,4,0)</f>
        <v>T-18</v>
      </c>
      <c r="Y756" s="18" t="str">
        <f>+VLOOKUP(Sitio_Publico[[#This Row],[contenido]],Estructura!$L$4:$O$473,4,0)</f>
        <v>C-9</v>
      </c>
      <c r="Z756" s="18" t="str">
        <f>+VLOOKUP(Sitio_Publico[[#This Row],[Filtro Integrado]],Estructura!$U$4:$W$529,3,0)</f>
        <v>FI-2</v>
      </c>
      <c r="AA756" s="18" t="str">
        <f>+VLOOKUP(Sitio_Publico[[#This Row],[Muestra]],Estructura!$Y$4:$AB$483,4,0)</f>
        <v>M-000112</v>
      </c>
    </row>
    <row r="757" spans="1:27" ht="48" x14ac:dyDescent="0.3">
      <c r="A757" s="16">
        <f t="shared" si="11"/>
        <v>756</v>
      </c>
      <c r="B757" s="47" t="s">
        <v>15118</v>
      </c>
      <c r="C757" s="13" t="s">
        <v>622</v>
      </c>
      <c r="D757" s="13" t="s">
        <v>623</v>
      </c>
      <c r="E757" s="44">
        <v>13403</v>
      </c>
      <c r="F757" s="13" t="s">
        <v>624</v>
      </c>
      <c r="G757" s="23" t="s">
        <v>639</v>
      </c>
      <c r="H757" s="42" t="s">
        <v>458</v>
      </c>
      <c r="I757" s="28" t="s">
        <v>336</v>
      </c>
      <c r="J757" s="12" t="s">
        <v>393</v>
      </c>
      <c r="K757" s="28" t="s">
        <v>651</v>
      </c>
      <c r="L757" s="12" t="s">
        <v>652</v>
      </c>
      <c r="M757" s="12" t="s">
        <v>653</v>
      </c>
      <c r="N757" s="12" t="s">
        <v>629</v>
      </c>
      <c r="O757" s="26" t="s">
        <v>4516</v>
      </c>
      <c r="P757" s="26" t="s">
        <v>4517</v>
      </c>
      <c r="Q757" s="25" t="s">
        <v>646</v>
      </c>
      <c r="R757" s="26" t="s">
        <v>4518</v>
      </c>
      <c r="S757" s="15" t="s">
        <v>4519</v>
      </c>
      <c r="T757" s="52">
        <v>0</v>
      </c>
      <c r="U757" s="22" t="s">
        <v>4520</v>
      </c>
      <c r="V757" s="18" t="str">
        <f>+Sitio_Publico[[#This Row],[idcoleccion]]&amp;"-"&amp;Sitio_Publico[[#This Row],[id]]</f>
        <v>000-756</v>
      </c>
      <c r="W757" s="18">
        <f>+VLOOKUP(Sitio_Publico[[#This Row],[territorio]],Estructura!$AE$4:$AH$1067,4,0)</f>
        <v>30013403</v>
      </c>
      <c r="X757" s="18" t="str">
        <f>+VLOOKUP(Sitio_Publico[[#This Row],[tema]],Estructura!$G$4:$J$532,4,0)</f>
        <v>T-13</v>
      </c>
      <c r="Y757" s="18" t="str">
        <f>+VLOOKUP(Sitio_Publico[[#This Row],[contenido]],Estructura!$L$4:$O$473,4,0)</f>
        <v>C-8</v>
      </c>
      <c r="Z757" s="18" t="str">
        <f>+VLOOKUP(Sitio_Publico[[#This Row],[Filtro Integrado]],Estructura!$U$4:$W$529,3,0)</f>
        <v>FI-0</v>
      </c>
      <c r="AA757" s="18" t="str">
        <f>+VLOOKUP(Sitio_Publico[[#This Row],[Muestra]],Estructura!$Y$4:$AB$483,4,0)</f>
        <v>M-00065</v>
      </c>
    </row>
    <row r="758" spans="1:27" ht="48" x14ac:dyDescent="0.3">
      <c r="A758" s="16">
        <f t="shared" si="11"/>
        <v>757</v>
      </c>
      <c r="B758" s="47" t="s">
        <v>15118</v>
      </c>
      <c r="C758" s="13" t="s">
        <v>622</v>
      </c>
      <c r="D758" s="13" t="s">
        <v>623</v>
      </c>
      <c r="E758" s="44">
        <v>4301</v>
      </c>
      <c r="F758" s="13" t="s">
        <v>681</v>
      </c>
      <c r="G758" s="23" t="s">
        <v>639</v>
      </c>
      <c r="H758" s="42" t="s">
        <v>458</v>
      </c>
      <c r="I758" s="28" t="s">
        <v>18</v>
      </c>
      <c r="J758" s="12" t="s">
        <v>393</v>
      </c>
      <c r="K758" s="28" t="s">
        <v>682</v>
      </c>
      <c r="L758" s="12" t="s">
        <v>652</v>
      </c>
      <c r="M758" s="12" t="s">
        <v>653</v>
      </c>
      <c r="N758" s="12" t="s">
        <v>629</v>
      </c>
      <c r="O758" s="26" t="s">
        <v>4521</v>
      </c>
      <c r="P758" s="26" t="s">
        <v>4522</v>
      </c>
      <c r="Q758" s="25" t="s">
        <v>646</v>
      </c>
      <c r="R758" s="26" t="s">
        <v>4523</v>
      </c>
      <c r="S758" s="15" t="s">
        <v>4524</v>
      </c>
      <c r="T758" s="52">
        <v>0</v>
      </c>
      <c r="U758" s="22" t="s">
        <v>4525</v>
      </c>
      <c r="V758" s="18" t="str">
        <f>+Sitio_Publico[[#This Row],[idcoleccion]]&amp;"-"&amp;Sitio_Publico[[#This Row],[id]]</f>
        <v>000-757</v>
      </c>
      <c r="W758" s="18">
        <f>+VLOOKUP(Sitio_Publico[[#This Row],[territorio]],Estructura!$AE$4:$AH$1067,4,0)</f>
        <v>30004301</v>
      </c>
      <c r="X758" s="18" t="str">
        <f>+VLOOKUP(Sitio_Publico[[#This Row],[tema]],Estructura!$G$4:$J$532,4,0)</f>
        <v>T-16</v>
      </c>
      <c r="Y758" s="18" t="str">
        <f>+VLOOKUP(Sitio_Publico[[#This Row],[contenido]],Estructura!$L$4:$O$473,4,0)</f>
        <v>C-8</v>
      </c>
      <c r="Z758" s="18" t="str">
        <f>+VLOOKUP(Sitio_Publico[[#This Row],[Filtro Integrado]],Estructura!$U$4:$W$529,3,0)</f>
        <v>FI-0</v>
      </c>
      <c r="AA758" s="18" t="str">
        <f>+VLOOKUP(Sitio_Publico[[#This Row],[Muestra]],Estructura!$Y$4:$AB$483,4,0)</f>
        <v>M-00067</v>
      </c>
    </row>
    <row r="759" spans="1:27" ht="48" x14ac:dyDescent="0.3">
      <c r="A759" s="16">
        <f t="shared" si="11"/>
        <v>758</v>
      </c>
      <c r="B759" s="47" t="s">
        <v>15118</v>
      </c>
      <c r="C759" s="13" t="s">
        <v>622</v>
      </c>
      <c r="D759" s="13" t="s">
        <v>623</v>
      </c>
      <c r="E759" s="44">
        <v>6302</v>
      </c>
      <c r="F759" s="13" t="s">
        <v>688</v>
      </c>
      <c r="G759" s="23" t="s">
        <v>639</v>
      </c>
      <c r="H759" s="42" t="s">
        <v>458</v>
      </c>
      <c r="I759" s="28" t="s">
        <v>124</v>
      </c>
      <c r="J759" s="12" t="s">
        <v>393</v>
      </c>
      <c r="K759" s="28" t="s">
        <v>703</v>
      </c>
      <c r="L759" s="12" t="s">
        <v>652</v>
      </c>
      <c r="M759" s="12" t="s">
        <v>704</v>
      </c>
      <c r="N759" s="12" t="s">
        <v>629</v>
      </c>
      <c r="O759" s="26" t="s">
        <v>4526</v>
      </c>
      <c r="P759" s="26" t="s">
        <v>4527</v>
      </c>
      <c r="Q759" s="25" t="s">
        <v>646</v>
      </c>
      <c r="R759" s="26" t="s">
        <v>4528</v>
      </c>
      <c r="S759" s="15" t="s">
        <v>4529</v>
      </c>
      <c r="T759" s="52">
        <v>0</v>
      </c>
      <c r="U759" s="22" t="s">
        <v>4530</v>
      </c>
      <c r="V759" s="18" t="str">
        <f>+Sitio_Publico[[#This Row],[idcoleccion]]&amp;"-"&amp;Sitio_Publico[[#This Row],[id]]</f>
        <v>000-758</v>
      </c>
      <c r="W759" s="18">
        <f>+VLOOKUP(Sitio_Publico[[#This Row],[territorio]],Estructura!$AE$4:$AH$1067,4,0)</f>
        <v>30006302</v>
      </c>
      <c r="X759" s="18" t="str">
        <f>+VLOOKUP(Sitio_Publico[[#This Row],[tema]],Estructura!$G$4:$J$532,4,0)</f>
        <v>T-17</v>
      </c>
      <c r="Y759" s="18" t="str">
        <f>+VLOOKUP(Sitio_Publico[[#This Row],[contenido]],Estructura!$L$4:$O$473,4,0)</f>
        <v>C-8</v>
      </c>
      <c r="Z759" s="18" t="str">
        <f>+VLOOKUP(Sitio_Publico[[#This Row],[Filtro Integrado]],Estructura!$U$4:$W$529,3,0)</f>
        <v>FI-0</v>
      </c>
      <c r="AA759" s="18" t="str">
        <f>+VLOOKUP(Sitio_Publico[[#This Row],[Muestra]],Estructura!$Y$4:$AB$483,4,0)</f>
        <v>M-00069</v>
      </c>
    </row>
    <row r="760" spans="1:27" ht="40.799999999999997" x14ac:dyDescent="0.3">
      <c r="A760" s="16">
        <f t="shared" si="11"/>
        <v>759</v>
      </c>
      <c r="B760" s="47" t="s">
        <v>15118</v>
      </c>
      <c r="C760" s="13" t="s">
        <v>622</v>
      </c>
      <c r="D760" s="13" t="s">
        <v>623</v>
      </c>
      <c r="E760" s="44">
        <v>11203</v>
      </c>
      <c r="F760" s="13" t="s">
        <v>466</v>
      </c>
      <c r="G760" s="23" t="s">
        <v>710</v>
      </c>
      <c r="H760" s="42" t="s">
        <v>458</v>
      </c>
      <c r="I760" s="28" t="s">
        <v>282</v>
      </c>
      <c r="J760" s="12" t="s">
        <v>393</v>
      </c>
      <c r="K760" s="28" t="s">
        <v>711</v>
      </c>
      <c r="L760" s="12" t="s">
        <v>712</v>
      </c>
      <c r="M760" s="12" t="s">
        <v>713</v>
      </c>
      <c r="N760" s="12" t="s">
        <v>714</v>
      </c>
      <c r="O760" s="26" t="s">
        <v>4531</v>
      </c>
      <c r="P760" s="26" t="s">
        <v>4532</v>
      </c>
      <c r="Q760" s="25" t="s">
        <v>646</v>
      </c>
      <c r="R760" s="26" t="s">
        <v>4533</v>
      </c>
      <c r="S760" s="15" t="s">
        <v>4534</v>
      </c>
      <c r="T760" s="52">
        <v>0</v>
      </c>
      <c r="U760" s="22" t="s">
        <v>4535</v>
      </c>
      <c r="V760" s="18" t="str">
        <f>+Sitio_Publico[[#This Row],[idcoleccion]]&amp;"-"&amp;Sitio_Publico[[#This Row],[id]]</f>
        <v>000-759</v>
      </c>
      <c r="W760" s="18">
        <f>+VLOOKUP(Sitio_Publico[[#This Row],[territorio]],Estructura!$AE$4:$AH$1067,4,0)</f>
        <v>30011203</v>
      </c>
      <c r="X760" s="18" t="str">
        <f>+VLOOKUP(Sitio_Publico[[#This Row],[tema]],Estructura!$G$4:$J$532,4,0)</f>
        <v>T-18</v>
      </c>
      <c r="Y760" s="18" t="str">
        <f>+VLOOKUP(Sitio_Publico[[#This Row],[contenido]],Estructura!$L$4:$O$473,4,0)</f>
        <v>C-9</v>
      </c>
      <c r="Z760" s="18" t="str">
        <f>+VLOOKUP(Sitio_Publico[[#This Row],[Filtro Integrado]],Estructura!$U$4:$W$529,3,0)</f>
        <v>FI-0</v>
      </c>
      <c r="AA760" s="18" t="str">
        <f>+VLOOKUP(Sitio_Publico[[#This Row],[Muestra]],Estructura!$Y$4:$AB$483,4,0)</f>
        <v>M-00070</v>
      </c>
    </row>
    <row r="761" spans="1:27" ht="48" x14ac:dyDescent="0.3">
      <c r="A761" s="16">
        <f t="shared" si="11"/>
        <v>760</v>
      </c>
      <c r="B761" s="47" t="s">
        <v>15118</v>
      </c>
      <c r="C761" s="13" t="s">
        <v>622</v>
      </c>
      <c r="D761" s="13" t="s">
        <v>623</v>
      </c>
      <c r="E761" s="44">
        <v>6303</v>
      </c>
      <c r="F761" s="13" t="s">
        <v>681</v>
      </c>
      <c r="G761" s="23" t="s">
        <v>625</v>
      </c>
      <c r="H761" s="42" t="s">
        <v>458</v>
      </c>
      <c r="I761" s="28" t="s">
        <v>125</v>
      </c>
      <c r="J761" s="12" t="s">
        <v>393</v>
      </c>
      <c r="K761" s="28" t="s">
        <v>793</v>
      </c>
      <c r="L761" s="12" t="s">
        <v>627</v>
      </c>
      <c r="M761" s="12" t="s">
        <v>794</v>
      </c>
      <c r="N761" s="12" t="s">
        <v>629</v>
      </c>
      <c r="O761" s="26" t="s">
        <v>3476</v>
      </c>
      <c r="P761" s="26" t="s">
        <v>3477</v>
      </c>
      <c r="Q761" s="25" t="s">
        <v>646</v>
      </c>
      <c r="R761" s="26" t="s">
        <v>3478</v>
      </c>
      <c r="S761" s="15" t="s">
        <v>3479</v>
      </c>
      <c r="T761" s="52">
        <v>0</v>
      </c>
      <c r="U761" s="22" t="s">
        <v>3480</v>
      </c>
      <c r="V761" s="18" t="str">
        <f>+Sitio_Publico[[#This Row],[idcoleccion]]&amp;"-"&amp;Sitio_Publico[[#This Row],[id]]</f>
        <v>000-760</v>
      </c>
      <c r="W761" s="18">
        <f>+VLOOKUP(Sitio_Publico[[#This Row],[territorio]],Estructura!$AE$4:$AH$1067,4,0)</f>
        <v>30006303</v>
      </c>
      <c r="X761" s="18" t="str">
        <f>+VLOOKUP(Sitio_Publico[[#This Row],[tema]],Estructura!$G$4:$J$532,4,0)</f>
        <v>T-16</v>
      </c>
      <c r="Y761" s="18" t="str">
        <f>+VLOOKUP(Sitio_Publico[[#This Row],[contenido]],Estructura!$L$4:$O$473,4,0)</f>
        <v>C-7</v>
      </c>
      <c r="Z761" s="18" t="str">
        <f>+VLOOKUP(Sitio_Publico[[#This Row],[Filtro Integrado]],Estructura!$U$4:$W$529,3,0)</f>
        <v>FI-0</v>
      </c>
      <c r="AA761" s="18" t="str">
        <f>+VLOOKUP(Sitio_Publico[[#This Row],[Muestra]],Estructura!$Y$4:$AB$483,4,0)</f>
        <v>M-00077</v>
      </c>
    </row>
    <row r="762" spans="1:27" ht="48" x14ac:dyDescent="0.3">
      <c r="A762" s="16">
        <f t="shared" si="11"/>
        <v>761</v>
      </c>
      <c r="B762" s="47" t="s">
        <v>15118</v>
      </c>
      <c r="C762" s="13" t="s">
        <v>622</v>
      </c>
      <c r="D762" s="13" t="s">
        <v>623</v>
      </c>
      <c r="E762" s="44">
        <v>10108</v>
      </c>
      <c r="F762" s="13" t="s">
        <v>666</v>
      </c>
      <c r="G762" s="23" t="s">
        <v>639</v>
      </c>
      <c r="H762" s="42" t="s">
        <v>458</v>
      </c>
      <c r="I762" s="28" t="s">
        <v>255</v>
      </c>
      <c r="J762" s="12" t="s">
        <v>393</v>
      </c>
      <c r="K762" s="28" t="s">
        <v>745</v>
      </c>
      <c r="L762" s="12" t="s">
        <v>652</v>
      </c>
      <c r="M762" s="12" t="s">
        <v>628</v>
      </c>
      <c r="N762" s="12" t="s">
        <v>629</v>
      </c>
      <c r="O762" s="26" t="s">
        <v>4536</v>
      </c>
      <c r="P762" s="26" t="s">
        <v>4537</v>
      </c>
      <c r="Q762" s="25" t="s">
        <v>646</v>
      </c>
      <c r="R762" s="26" t="s">
        <v>4538</v>
      </c>
      <c r="S762" s="15" t="s">
        <v>4539</v>
      </c>
      <c r="T762" s="52">
        <v>0</v>
      </c>
      <c r="U762" s="22" t="s">
        <v>4540</v>
      </c>
      <c r="V762" s="18" t="str">
        <f>+Sitio_Publico[[#This Row],[idcoleccion]]&amp;"-"&amp;Sitio_Publico[[#This Row],[id]]</f>
        <v>000-761</v>
      </c>
      <c r="W762" s="18">
        <f>+VLOOKUP(Sitio_Publico[[#This Row],[territorio]],Estructura!$AE$4:$AH$1067,4,0)</f>
        <v>30010108</v>
      </c>
      <c r="X762" s="18" t="str">
        <f>+VLOOKUP(Sitio_Publico[[#This Row],[tema]],Estructura!$G$4:$J$532,4,0)</f>
        <v>T-15</v>
      </c>
      <c r="Y762" s="18" t="str">
        <f>+VLOOKUP(Sitio_Publico[[#This Row],[contenido]],Estructura!$L$4:$O$473,4,0)</f>
        <v>C-8</v>
      </c>
      <c r="Z762" s="18" t="str">
        <f>+VLOOKUP(Sitio_Publico[[#This Row],[Filtro Integrado]],Estructura!$U$4:$W$529,3,0)</f>
        <v>FI-0</v>
      </c>
      <c r="AA762" s="18" t="str">
        <f>+VLOOKUP(Sitio_Publico[[#This Row],[Muestra]],Estructura!$Y$4:$AB$483,4,0)</f>
        <v>M-00074</v>
      </c>
    </row>
    <row r="763" spans="1:27" ht="51" x14ac:dyDescent="0.3">
      <c r="A763" s="16">
        <f t="shared" si="11"/>
        <v>762</v>
      </c>
      <c r="B763" s="47" t="s">
        <v>15118</v>
      </c>
      <c r="C763" s="13" t="s">
        <v>622</v>
      </c>
      <c r="D763" s="13" t="s">
        <v>623</v>
      </c>
      <c r="E763" s="44">
        <v>4301</v>
      </c>
      <c r="F763" s="13" t="s">
        <v>624</v>
      </c>
      <c r="G763" s="23" t="s">
        <v>625</v>
      </c>
      <c r="H763" s="42" t="s">
        <v>458</v>
      </c>
      <c r="I763" s="28" t="s">
        <v>18</v>
      </c>
      <c r="J763" s="12" t="s">
        <v>393</v>
      </c>
      <c r="K763" s="28" t="s">
        <v>626</v>
      </c>
      <c r="L763" s="12" t="s">
        <v>627</v>
      </c>
      <c r="M763" s="12" t="s">
        <v>628</v>
      </c>
      <c r="N763" s="12" t="s">
        <v>629</v>
      </c>
      <c r="O763" s="26" t="s">
        <v>4541</v>
      </c>
      <c r="P763" s="26" t="s">
        <v>4542</v>
      </c>
      <c r="Q763" s="25" t="s">
        <v>632</v>
      </c>
      <c r="R763" s="26" t="s">
        <v>4543</v>
      </c>
      <c r="S763" s="15" t="s">
        <v>4544</v>
      </c>
      <c r="T763" s="52">
        <v>0</v>
      </c>
      <c r="U763" s="22" t="s">
        <v>4545</v>
      </c>
      <c r="V763" s="18" t="str">
        <f>+Sitio_Publico[[#This Row],[idcoleccion]]&amp;"-"&amp;Sitio_Publico[[#This Row],[id]]</f>
        <v>000-762</v>
      </c>
      <c r="W763" s="18">
        <f>+VLOOKUP(Sitio_Publico[[#This Row],[territorio]],Estructura!$AE$4:$AH$1067,4,0)</f>
        <v>30004301</v>
      </c>
      <c r="X763" s="18" t="str">
        <f>+VLOOKUP(Sitio_Publico[[#This Row],[tema]],Estructura!$G$4:$J$532,4,0)</f>
        <v>T-13</v>
      </c>
      <c r="Y763" s="18" t="str">
        <f>+VLOOKUP(Sitio_Publico[[#This Row],[contenido]],Estructura!$L$4:$O$473,4,0)</f>
        <v>C-7</v>
      </c>
      <c r="Z763" s="18" t="str">
        <f>+VLOOKUP(Sitio_Publico[[#This Row],[Filtro Integrado]],Estructura!$U$4:$W$529,3,0)</f>
        <v>FI-0</v>
      </c>
      <c r="AA763" s="18" t="str">
        <f>+VLOOKUP(Sitio_Publico[[#This Row],[Muestra]],Estructura!$Y$4:$AB$483,4,0)</f>
        <v>M-00063</v>
      </c>
    </row>
    <row r="764" spans="1:27" ht="48" x14ac:dyDescent="0.3">
      <c r="A764" s="16">
        <f t="shared" si="11"/>
        <v>763</v>
      </c>
      <c r="B764" s="47" t="s">
        <v>15118</v>
      </c>
      <c r="C764" s="13" t="s">
        <v>622</v>
      </c>
      <c r="D764" s="13" t="s">
        <v>623</v>
      </c>
      <c r="E764" s="44">
        <v>5603</v>
      </c>
      <c r="F764" s="13" t="s">
        <v>767</v>
      </c>
      <c r="G764" s="23" t="s">
        <v>639</v>
      </c>
      <c r="H764" s="42" t="s">
        <v>458</v>
      </c>
      <c r="I764" s="28" t="s">
        <v>86</v>
      </c>
      <c r="J764" s="12" t="s">
        <v>393</v>
      </c>
      <c r="K764" s="28" t="s">
        <v>780</v>
      </c>
      <c r="L764" s="12" t="s">
        <v>652</v>
      </c>
      <c r="M764" s="12" t="s">
        <v>781</v>
      </c>
      <c r="N764" s="12" t="s">
        <v>629</v>
      </c>
      <c r="O764" s="26" t="s">
        <v>4546</v>
      </c>
      <c r="P764" s="26" t="s">
        <v>4547</v>
      </c>
      <c r="Q764" s="25" t="s">
        <v>646</v>
      </c>
      <c r="R764" s="26" t="s">
        <v>4548</v>
      </c>
      <c r="S764" s="15" t="s">
        <v>4549</v>
      </c>
      <c r="T764" s="52">
        <v>0</v>
      </c>
      <c r="U764" s="22" t="s">
        <v>4550</v>
      </c>
      <c r="V764" s="18" t="str">
        <f>+Sitio_Publico[[#This Row],[idcoleccion]]&amp;"-"&amp;Sitio_Publico[[#This Row],[id]]</f>
        <v>000-763</v>
      </c>
      <c r="W764" s="18">
        <f>+VLOOKUP(Sitio_Publico[[#This Row],[territorio]],Estructura!$AE$4:$AH$1067,4,0)</f>
        <v>30005603</v>
      </c>
      <c r="X764" s="18" t="str">
        <f>+VLOOKUP(Sitio_Publico[[#This Row],[tema]],Estructura!$G$4:$J$532,4,0)</f>
        <v>T-19</v>
      </c>
      <c r="Y764" s="18" t="str">
        <f>+VLOOKUP(Sitio_Publico[[#This Row],[contenido]],Estructura!$L$4:$O$473,4,0)</f>
        <v>C-8</v>
      </c>
      <c r="Z764" s="18" t="str">
        <f>+VLOOKUP(Sitio_Publico[[#This Row],[Filtro Integrado]],Estructura!$U$4:$W$529,3,0)</f>
        <v>FI-0</v>
      </c>
      <c r="AA764" s="18" t="str">
        <f>+VLOOKUP(Sitio_Publico[[#This Row],[Muestra]],Estructura!$Y$4:$AB$483,4,0)</f>
        <v>M-00076</v>
      </c>
    </row>
    <row r="765" spans="1:27" ht="48" x14ac:dyDescent="0.3">
      <c r="A765" s="16">
        <f t="shared" si="11"/>
        <v>764</v>
      </c>
      <c r="B765" s="47" t="s">
        <v>15118</v>
      </c>
      <c r="C765" s="13" t="s">
        <v>622</v>
      </c>
      <c r="D765" s="13" t="s">
        <v>623</v>
      </c>
      <c r="E765" s="44">
        <v>10104</v>
      </c>
      <c r="F765" s="13" t="s">
        <v>681</v>
      </c>
      <c r="G765" s="23" t="s">
        <v>639</v>
      </c>
      <c r="H765" s="42" t="s">
        <v>458</v>
      </c>
      <c r="I765" s="28" t="s">
        <v>251</v>
      </c>
      <c r="J765" s="12" t="s">
        <v>393</v>
      </c>
      <c r="K765" s="28" t="s">
        <v>841</v>
      </c>
      <c r="L765" s="12" t="s">
        <v>652</v>
      </c>
      <c r="M765" s="12" t="s">
        <v>704</v>
      </c>
      <c r="N765" s="12" t="s">
        <v>629</v>
      </c>
      <c r="O765" s="26" t="s">
        <v>4551</v>
      </c>
      <c r="P765" s="26" t="s">
        <v>4552</v>
      </c>
      <c r="Q765" s="25" t="s">
        <v>646</v>
      </c>
      <c r="R765" s="26" t="s">
        <v>4553</v>
      </c>
      <c r="S765" s="15" t="s">
        <v>4554</v>
      </c>
      <c r="T765" s="52">
        <v>0</v>
      </c>
      <c r="U765" s="22" t="s">
        <v>4555</v>
      </c>
      <c r="V765" s="18" t="str">
        <f>+Sitio_Publico[[#This Row],[idcoleccion]]&amp;"-"&amp;Sitio_Publico[[#This Row],[id]]</f>
        <v>000-764</v>
      </c>
      <c r="W765" s="18">
        <f>+VLOOKUP(Sitio_Publico[[#This Row],[territorio]],Estructura!$AE$4:$AH$1067,4,0)</f>
        <v>30010104</v>
      </c>
      <c r="X765" s="18" t="str">
        <f>+VLOOKUP(Sitio_Publico[[#This Row],[tema]],Estructura!$G$4:$J$532,4,0)</f>
        <v>T-16</v>
      </c>
      <c r="Y765" s="18" t="str">
        <f>+VLOOKUP(Sitio_Publico[[#This Row],[contenido]],Estructura!$L$4:$O$473,4,0)</f>
        <v>C-8</v>
      </c>
      <c r="Z765" s="18" t="str">
        <f>+VLOOKUP(Sitio_Publico[[#This Row],[Filtro Integrado]],Estructura!$U$4:$W$529,3,0)</f>
        <v>FI-0</v>
      </c>
      <c r="AA765" s="18" t="str">
        <f>+VLOOKUP(Sitio_Publico[[#This Row],[Muestra]],Estructura!$Y$4:$AB$483,4,0)</f>
        <v>M-00080</v>
      </c>
    </row>
    <row r="766" spans="1:27" ht="48" x14ac:dyDescent="0.3">
      <c r="A766" s="16">
        <f t="shared" si="11"/>
        <v>765</v>
      </c>
      <c r="B766" s="47" t="s">
        <v>15118</v>
      </c>
      <c r="C766" s="13" t="s">
        <v>622</v>
      </c>
      <c r="D766" s="13" t="s">
        <v>623</v>
      </c>
      <c r="E766" s="44">
        <v>15201</v>
      </c>
      <c r="F766" s="13" t="s">
        <v>624</v>
      </c>
      <c r="G766" s="23" t="s">
        <v>639</v>
      </c>
      <c r="H766" s="42" t="s">
        <v>458</v>
      </c>
      <c r="I766" s="28" t="s">
        <v>361</v>
      </c>
      <c r="J766" s="12" t="s">
        <v>393</v>
      </c>
      <c r="K766" s="28" t="s">
        <v>739</v>
      </c>
      <c r="L766" s="12" t="s">
        <v>652</v>
      </c>
      <c r="M766" s="12" t="s">
        <v>704</v>
      </c>
      <c r="N766" s="12" t="s">
        <v>629</v>
      </c>
      <c r="O766" s="26" t="s">
        <v>4556</v>
      </c>
      <c r="P766" s="26" t="s">
        <v>4557</v>
      </c>
      <c r="Q766" s="25" t="s">
        <v>646</v>
      </c>
      <c r="R766" s="26" t="s">
        <v>4558</v>
      </c>
      <c r="S766" s="15" t="s">
        <v>4559</v>
      </c>
      <c r="T766" s="52">
        <v>0</v>
      </c>
      <c r="U766" s="22" t="s">
        <v>4560</v>
      </c>
      <c r="V766" s="18" t="str">
        <f>+Sitio_Publico[[#This Row],[idcoleccion]]&amp;"-"&amp;Sitio_Publico[[#This Row],[id]]</f>
        <v>000-765</v>
      </c>
      <c r="W766" s="18">
        <f>+VLOOKUP(Sitio_Publico[[#This Row],[territorio]],Estructura!$AE$4:$AH$1067,4,0)</f>
        <v>30015201</v>
      </c>
      <c r="X766" s="18" t="str">
        <f>+VLOOKUP(Sitio_Publico[[#This Row],[tema]],Estructura!$G$4:$J$532,4,0)</f>
        <v>T-13</v>
      </c>
      <c r="Y766" s="18" t="str">
        <f>+VLOOKUP(Sitio_Publico[[#This Row],[contenido]],Estructura!$L$4:$O$473,4,0)</f>
        <v>C-8</v>
      </c>
      <c r="Z766" s="18" t="str">
        <f>+VLOOKUP(Sitio_Publico[[#This Row],[Filtro Integrado]],Estructura!$U$4:$W$529,3,0)</f>
        <v>FI-0</v>
      </c>
      <c r="AA766" s="18" t="str">
        <f>+VLOOKUP(Sitio_Publico[[#This Row],[Muestra]],Estructura!$Y$4:$AB$483,4,0)</f>
        <v>M-00073</v>
      </c>
    </row>
    <row r="767" spans="1:27" ht="36" x14ac:dyDescent="0.3">
      <c r="A767" s="16">
        <f t="shared" si="11"/>
        <v>766</v>
      </c>
      <c r="B767" s="47" t="s">
        <v>15118</v>
      </c>
      <c r="C767" s="13" t="s">
        <v>622</v>
      </c>
      <c r="D767" s="13" t="s">
        <v>623</v>
      </c>
      <c r="E767" s="44">
        <v>12</v>
      </c>
      <c r="F767" s="13" t="s">
        <v>2247</v>
      </c>
      <c r="G767" s="23" t="s">
        <v>1114</v>
      </c>
      <c r="H767" s="42" t="s">
        <v>457</v>
      </c>
      <c r="I767" s="28" t="s">
        <v>375</v>
      </c>
      <c r="J767" s="12" t="s">
        <v>393</v>
      </c>
      <c r="K767" s="28" t="s">
        <v>4561</v>
      </c>
      <c r="L767" s="12" t="s">
        <v>1116</v>
      </c>
      <c r="M767" s="12" t="s">
        <v>1117</v>
      </c>
      <c r="N767" s="12" t="s">
        <v>1118</v>
      </c>
      <c r="O767" s="26" t="s">
        <v>4562</v>
      </c>
      <c r="P767" s="26" t="s">
        <v>4563</v>
      </c>
      <c r="Q767" s="25" t="s">
        <v>646</v>
      </c>
      <c r="R767" s="26" t="s">
        <v>4564</v>
      </c>
      <c r="S767" s="15" t="s">
        <v>4565</v>
      </c>
      <c r="T767" s="52">
        <v>0</v>
      </c>
      <c r="U767" s="22" t="s">
        <v>4566</v>
      </c>
      <c r="V767" s="18" t="str">
        <f>+Sitio_Publico[[#This Row],[idcoleccion]]&amp;"-"&amp;Sitio_Publico[[#This Row],[id]]</f>
        <v>000-766</v>
      </c>
      <c r="W767" s="18">
        <f>+VLOOKUP(Sitio_Publico[[#This Row],[territorio]],Estructura!$AE$4:$AH$1067,4,0)</f>
        <v>20000012</v>
      </c>
      <c r="X767" s="18" t="str">
        <f>+VLOOKUP(Sitio_Publico[[#This Row],[tema]],Estructura!$G$4:$J$532,4,0)</f>
        <v>T-27</v>
      </c>
      <c r="Y767" s="18" t="str">
        <f>+VLOOKUP(Sitio_Publico[[#This Row],[contenido]],Estructura!$L$4:$O$473,4,0)</f>
        <v>C-11</v>
      </c>
      <c r="Z767" s="18" t="str">
        <f>+VLOOKUP(Sitio_Publico[[#This Row],[Filtro Integrado]],Estructura!$U$4:$W$529,3,0)</f>
        <v>FI-0</v>
      </c>
      <c r="AA767" s="18" t="str">
        <f>+VLOOKUP(Sitio_Publico[[#This Row],[Muestra]],Estructura!$Y$4:$AB$483,4,0)</f>
        <v>M-000128</v>
      </c>
    </row>
    <row r="768" spans="1:27" ht="40.799999999999997" x14ac:dyDescent="0.3">
      <c r="A768" s="16">
        <f t="shared" si="11"/>
        <v>767</v>
      </c>
      <c r="B768" s="47" t="s">
        <v>15118</v>
      </c>
      <c r="C768" s="13" t="s">
        <v>637</v>
      </c>
      <c r="D768" s="13" t="s">
        <v>623</v>
      </c>
      <c r="E768" s="44">
        <v>6</v>
      </c>
      <c r="F768" s="13" t="s">
        <v>638</v>
      </c>
      <c r="G768" s="23" t="s">
        <v>639</v>
      </c>
      <c r="H768" s="42" t="s">
        <v>457</v>
      </c>
      <c r="I768" s="28" t="s">
        <v>369</v>
      </c>
      <c r="J768" s="12" t="s">
        <v>393</v>
      </c>
      <c r="K768" s="28" t="s">
        <v>640</v>
      </c>
      <c r="L768" s="12" t="s">
        <v>641</v>
      </c>
      <c r="M768" s="12" t="s">
        <v>642</v>
      </c>
      <c r="N768" s="12" t="s">
        <v>643</v>
      </c>
      <c r="O768" s="26" t="s">
        <v>4567</v>
      </c>
      <c r="P768" s="26" t="s">
        <v>4568</v>
      </c>
      <c r="Q768" s="25" t="s">
        <v>646</v>
      </c>
      <c r="R768" s="26" t="s">
        <v>4569</v>
      </c>
      <c r="S768" s="15" t="s">
        <v>4570</v>
      </c>
      <c r="T768" s="52">
        <v>0</v>
      </c>
      <c r="U768" s="22" t="s">
        <v>4571</v>
      </c>
      <c r="V768" s="18" t="str">
        <f>+Sitio_Publico[[#This Row],[idcoleccion]]&amp;"-"&amp;Sitio_Publico[[#This Row],[id]]</f>
        <v>000-767</v>
      </c>
      <c r="W768" s="18">
        <f>+VLOOKUP(Sitio_Publico[[#This Row],[territorio]],Estructura!$AE$4:$AH$1067,4,0)</f>
        <v>20000006</v>
      </c>
      <c r="X768" s="18" t="str">
        <f>+VLOOKUP(Sitio_Publico[[#This Row],[tema]],Estructura!$G$4:$J$532,4,0)</f>
        <v>T-14</v>
      </c>
      <c r="Y768" s="18" t="str">
        <f>+VLOOKUP(Sitio_Publico[[#This Row],[contenido]],Estructura!$L$4:$O$473,4,0)</f>
        <v>C-8</v>
      </c>
      <c r="Z768" s="18" t="str">
        <f>+VLOOKUP(Sitio_Publico[[#This Row],[Filtro Integrado]],Estructura!$U$4:$W$529,3,0)</f>
        <v>FI-0</v>
      </c>
      <c r="AA768" s="18" t="str">
        <f>+VLOOKUP(Sitio_Publico[[#This Row],[Muestra]],Estructura!$Y$4:$AB$483,4,0)</f>
        <v>M-00064</v>
      </c>
    </row>
    <row r="769" spans="1:27" ht="36" x14ac:dyDescent="0.3">
      <c r="A769" s="16">
        <f t="shared" si="11"/>
        <v>768</v>
      </c>
      <c r="B769" s="47" t="s">
        <v>15118</v>
      </c>
      <c r="C769" s="13" t="s">
        <v>637</v>
      </c>
      <c r="D769" s="13" t="s">
        <v>623</v>
      </c>
      <c r="E769" s="44">
        <v>16</v>
      </c>
      <c r="F769" s="13" t="s">
        <v>638</v>
      </c>
      <c r="G769" s="23" t="s">
        <v>639</v>
      </c>
      <c r="H769" s="42" t="s">
        <v>457</v>
      </c>
      <c r="I769" s="28" t="s">
        <v>379</v>
      </c>
      <c r="J769" s="12" t="s">
        <v>393</v>
      </c>
      <c r="K769" s="28" t="s">
        <v>1660</v>
      </c>
      <c r="L769" s="12" t="s">
        <v>641</v>
      </c>
      <c r="M769" s="12" t="s">
        <v>628</v>
      </c>
      <c r="N769" s="12" t="s">
        <v>643</v>
      </c>
      <c r="O769" s="26" t="s">
        <v>4572</v>
      </c>
      <c r="P769" s="26" t="s">
        <v>4573</v>
      </c>
      <c r="Q769" s="25" t="s">
        <v>646</v>
      </c>
      <c r="R769" s="26" t="s">
        <v>4574</v>
      </c>
      <c r="S769" s="15" t="s">
        <v>4575</v>
      </c>
      <c r="T769" s="52">
        <v>0</v>
      </c>
      <c r="U769" s="22" t="s">
        <v>4576</v>
      </c>
      <c r="V769" s="18" t="str">
        <f>+Sitio_Publico[[#This Row],[idcoleccion]]&amp;"-"&amp;Sitio_Publico[[#This Row],[id]]</f>
        <v>000-768</v>
      </c>
      <c r="W769" s="18">
        <f>+VLOOKUP(Sitio_Publico[[#This Row],[territorio]],Estructura!$AE$4:$AH$1067,4,0)</f>
        <v>20000016</v>
      </c>
      <c r="X769" s="18" t="str">
        <f>+VLOOKUP(Sitio_Publico[[#This Row],[tema]],Estructura!$G$4:$J$532,4,0)</f>
        <v>T-14</v>
      </c>
      <c r="Y769" s="18" t="str">
        <f>+VLOOKUP(Sitio_Publico[[#This Row],[contenido]],Estructura!$L$4:$O$473,4,0)</f>
        <v>C-8</v>
      </c>
      <c r="Z769" s="18" t="str">
        <f>+VLOOKUP(Sitio_Publico[[#This Row],[Filtro Integrado]],Estructura!$U$4:$W$529,3,0)</f>
        <v>FI-0</v>
      </c>
      <c r="AA769" s="18" t="str">
        <f>+VLOOKUP(Sitio_Publico[[#This Row],[Muestra]],Estructura!$Y$4:$AB$483,4,0)</f>
        <v>M-00099</v>
      </c>
    </row>
    <row r="770" spans="1:27" ht="48" x14ac:dyDescent="0.3">
      <c r="A770" s="16">
        <f t="shared" si="11"/>
        <v>769</v>
      </c>
      <c r="B770" s="47" t="s">
        <v>15118</v>
      </c>
      <c r="C770" s="13" t="s">
        <v>622</v>
      </c>
      <c r="D770" s="13" t="s">
        <v>623</v>
      </c>
      <c r="E770" s="44">
        <v>3202</v>
      </c>
      <c r="F770" s="13" t="s">
        <v>681</v>
      </c>
      <c r="G770" s="23" t="s">
        <v>639</v>
      </c>
      <c r="H770" s="42" t="s">
        <v>458</v>
      </c>
      <c r="I770" s="28" t="s">
        <v>45</v>
      </c>
      <c r="J770" s="12" t="s">
        <v>393</v>
      </c>
      <c r="K770" s="28" t="s">
        <v>793</v>
      </c>
      <c r="L770" s="12" t="s">
        <v>652</v>
      </c>
      <c r="M770" s="12" t="s">
        <v>794</v>
      </c>
      <c r="N770" s="12" t="s">
        <v>629</v>
      </c>
      <c r="O770" s="26" t="s">
        <v>4577</v>
      </c>
      <c r="P770" s="26" t="s">
        <v>4578</v>
      </c>
      <c r="Q770" s="25" t="s">
        <v>646</v>
      </c>
      <c r="R770" s="26" t="s">
        <v>4579</v>
      </c>
      <c r="S770" s="15" t="s">
        <v>4580</v>
      </c>
      <c r="T770" s="52">
        <v>0</v>
      </c>
      <c r="U770" s="22" t="s">
        <v>4581</v>
      </c>
      <c r="V770" s="18" t="str">
        <f>+Sitio_Publico[[#This Row],[idcoleccion]]&amp;"-"&amp;Sitio_Publico[[#This Row],[id]]</f>
        <v>000-769</v>
      </c>
      <c r="W770" s="18">
        <f>+VLOOKUP(Sitio_Publico[[#This Row],[territorio]],Estructura!$AE$4:$AH$1067,4,0)</f>
        <v>30003202</v>
      </c>
      <c r="X770" s="18" t="str">
        <f>+VLOOKUP(Sitio_Publico[[#This Row],[tema]],Estructura!$G$4:$J$532,4,0)</f>
        <v>T-16</v>
      </c>
      <c r="Y770" s="18" t="str">
        <f>+VLOOKUP(Sitio_Publico[[#This Row],[contenido]],Estructura!$L$4:$O$473,4,0)</f>
        <v>C-8</v>
      </c>
      <c r="Z770" s="18" t="str">
        <f>+VLOOKUP(Sitio_Publico[[#This Row],[Filtro Integrado]],Estructura!$U$4:$W$529,3,0)</f>
        <v>FI-0</v>
      </c>
      <c r="AA770" s="18" t="str">
        <f>+VLOOKUP(Sitio_Publico[[#This Row],[Muestra]],Estructura!$Y$4:$AB$483,4,0)</f>
        <v>M-00077</v>
      </c>
    </row>
    <row r="771" spans="1:27" ht="48" x14ac:dyDescent="0.3">
      <c r="A771" s="16">
        <f t="shared" ref="A771:A834" si="12">+ROW()-1</f>
        <v>770</v>
      </c>
      <c r="B771" s="47" t="s">
        <v>15118</v>
      </c>
      <c r="C771" s="13" t="s">
        <v>622</v>
      </c>
      <c r="D771" s="13" t="s">
        <v>623</v>
      </c>
      <c r="E771" s="44">
        <v>16301</v>
      </c>
      <c r="F771" s="13" t="s">
        <v>681</v>
      </c>
      <c r="G771" s="23" t="s">
        <v>639</v>
      </c>
      <c r="H771" s="42" t="s">
        <v>458</v>
      </c>
      <c r="I771" s="28" t="s">
        <v>210</v>
      </c>
      <c r="J771" s="12" t="s">
        <v>393</v>
      </c>
      <c r="K771" s="28" t="s">
        <v>793</v>
      </c>
      <c r="L771" s="12" t="s">
        <v>652</v>
      </c>
      <c r="M771" s="12" t="s">
        <v>794</v>
      </c>
      <c r="N771" s="12" t="s">
        <v>629</v>
      </c>
      <c r="O771" s="26" t="s">
        <v>4582</v>
      </c>
      <c r="P771" s="26" t="s">
        <v>4583</v>
      </c>
      <c r="Q771" s="25" t="s">
        <v>646</v>
      </c>
      <c r="R771" s="26" t="s">
        <v>4584</v>
      </c>
      <c r="S771" s="15" t="s">
        <v>4585</v>
      </c>
      <c r="T771" s="52">
        <v>0</v>
      </c>
      <c r="U771" s="22" t="s">
        <v>4586</v>
      </c>
      <c r="V771" s="18" t="str">
        <f>+Sitio_Publico[[#This Row],[idcoleccion]]&amp;"-"&amp;Sitio_Publico[[#This Row],[id]]</f>
        <v>000-770</v>
      </c>
      <c r="W771" s="18">
        <f>+VLOOKUP(Sitio_Publico[[#This Row],[territorio]],Estructura!$AE$4:$AH$1067,4,0)</f>
        <v>30016301</v>
      </c>
      <c r="X771" s="18" t="str">
        <f>+VLOOKUP(Sitio_Publico[[#This Row],[tema]],Estructura!$G$4:$J$532,4,0)</f>
        <v>T-16</v>
      </c>
      <c r="Y771" s="18" t="str">
        <f>+VLOOKUP(Sitio_Publico[[#This Row],[contenido]],Estructura!$L$4:$O$473,4,0)</f>
        <v>C-8</v>
      </c>
      <c r="Z771" s="18" t="str">
        <f>+VLOOKUP(Sitio_Publico[[#This Row],[Filtro Integrado]],Estructura!$U$4:$W$529,3,0)</f>
        <v>FI-0</v>
      </c>
      <c r="AA771" s="18" t="str">
        <f>+VLOOKUP(Sitio_Publico[[#This Row],[Muestra]],Estructura!$Y$4:$AB$483,4,0)</f>
        <v>M-00077</v>
      </c>
    </row>
    <row r="772" spans="1:27" ht="48" x14ac:dyDescent="0.3">
      <c r="A772" s="16">
        <f t="shared" si="12"/>
        <v>771</v>
      </c>
      <c r="B772" s="47" t="s">
        <v>15118</v>
      </c>
      <c r="C772" s="13" t="s">
        <v>622</v>
      </c>
      <c r="D772" s="13" t="s">
        <v>623</v>
      </c>
      <c r="E772" s="44">
        <v>13111</v>
      </c>
      <c r="F772" s="13" t="s">
        <v>688</v>
      </c>
      <c r="G772" s="23" t="s">
        <v>639</v>
      </c>
      <c r="H772" s="42" t="s">
        <v>458</v>
      </c>
      <c r="I772" s="28" t="s">
        <v>307</v>
      </c>
      <c r="J772" s="12" t="s">
        <v>393</v>
      </c>
      <c r="K772" s="28" t="s">
        <v>689</v>
      </c>
      <c r="L772" s="12" t="s">
        <v>652</v>
      </c>
      <c r="M772" s="12" t="s">
        <v>690</v>
      </c>
      <c r="N772" s="12" t="s">
        <v>629</v>
      </c>
      <c r="O772" s="26" t="s">
        <v>4587</v>
      </c>
      <c r="P772" s="26" t="s">
        <v>4588</v>
      </c>
      <c r="Q772" s="25" t="s">
        <v>646</v>
      </c>
      <c r="R772" s="26" t="s">
        <v>4589</v>
      </c>
      <c r="S772" s="15" t="s">
        <v>4590</v>
      </c>
      <c r="T772" s="52">
        <v>0</v>
      </c>
      <c r="U772" s="22" t="s">
        <v>4591</v>
      </c>
      <c r="V772" s="18" t="str">
        <f>+Sitio_Publico[[#This Row],[idcoleccion]]&amp;"-"&amp;Sitio_Publico[[#This Row],[id]]</f>
        <v>000-771</v>
      </c>
      <c r="W772" s="18">
        <f>+VLOOKUP(Sitio_Publico[[#This Row],[territorio]],Estructura!$AE$4:$AH$1067,4,0)</f>
        <v>30013111</v>
      </c>
      <c r="X772" s="18" t="str">
        <f>+VLOOKUP(Sitio_Publico[[#This Row],[tema]],Estructura!$G$4:$J$532,4,0)</f>
        <v>T-17</v>
      </c>
      <c r="Y772" s="18" t="str">
        <f>+VLOOKUP(Sitio_Publico[[#This Row],[contenido]],Estructura!$L$4:$O$473,4,0)</f>
        <v>C-8</v>
      </c>
      <c r="Z772" s="18" t="str">
        <f>+VLOOKUP(Sitio_Publico[[#This Row],[Filtro Integrado]],Estructura!$U$4:$W$529,3,0)</f>
        <v>FI-0</v>
      </c>
      <c r="AA772" s="18" t="str">
        <f>+VLOOKUP(Sitio_Publico[[#This Row],[Muestra]],Estructura!$Y$4:$AB$483,4,0)</f>
        <v>M-00068</v>
      </c>
    </row>
    <row r="773" spans="1:27" ht="71.400000000000006" x14ac:dyDescent="0.3">
      <c r="A773" s="16">
        <f t="shared" si="12"/>
        <v>772</v>
      </c>
      <c r="B773" s="47" t="s">
        <v>15118</v>
      </c>
      <c r="C773" s="13" t="s">
        <v>637</v>
      </c>
      <c r="D773" s="13" t="s">
        <v>623</v>
      </c>
      <c r="E773" s="44">
        <v>15</v>
      </c>
      <c r="F773" s="13" t="s">
        <v>1591</v>
      </c>
      <c r="G773" s="23" t="s">
        <v>1394</v>
      </c>
      <c r="H773" s="42" t="s">
        <v>458</v>
      </c>
      <c r="I773" s="28" t="s">
        <v>97</v>
      </c>
      <c r="J773" s="12" t="s">
        <v>393</v>
      </c>
      <c r="K773" s="28" t="s">
        <v>4592</v>
      </c>
      <c r="L773" s="12" t="s">
        <v>641</v>
      </c>
      <c r="M773" s="12" t="s">
        <v>642</v>
      </c>
      <c r="N773" s="12" t="s">
        <v>643</v>
      </c>
      <c r="O773" s="26" t="s">
        <v>4593</v>
      </c>
      <c r="P773" s="26" t="s">
        <v>4594</v>
      </c>
      <c r="Q773" s="25" t="s">
        <v>646</v>
      </c>
      <c r="R773" s="26" t="s">
        <v>1723</v>
      </c>
      <c r="S773" s="15" t="s">
        <v>4595</v>
      </c>
      <c r="T773" s="52">
        <v>0</v>
      </c>
      <c r="U773" s="22" t="s">
        <v>4596</v>
      </c>
      <c r="V773" s="18" t="str">
        <f>+Sitio_Publico[[#This Row],[idcoleccion]]&amp;"-"&amp;Sitio_Publico[[#This Row],[id]]</f>
        <v>000-772</v>
      </c>
      <c r="W773" s="18">
        <f>+VLOOKUP(Sitio_Publico[[#This Row],[territorio]],Estructura!$AE$4:$AH$1067,4,0)</f>
        <v>30005802</v>
      </c>
      <c r="X773" s="18" t="str">
        <f>+VLOOKUP(Sitio_Publico[[#This Row],[tema]],Estructura!$G$4:$J$532,4,0)</f>
        <v>T-24</v>
      </c>
      <c r="Y773" s="18" t="str">
        <f>+VLOOKUP(Sitio_Publico[[#This Row],[contenido]],Estructura!$L$4:$O$473,4,0)</f>
        <v>C-12</v>
      </c>
      <c r="Z773" s="18" t="str">
        <f>+VLOOKUP(Sitio_Publico[[#This Row],[Filtro Integrado]],Estructura!$U$4:$W$529,3,0)</f>
        <v>FI-0</v>
      </c>
      <c r="AA773" s="18" t="str">
        <f>+VLOOKUP(Sitio_Publico[[#This Row],[Muestra]],Estructura!$Y$4:$AB$483,4,0)</f>
        <v>M-000129</v>
      </c>
    </row>
    <row r="774" spans="1:27" ht="48" x14ac:dyDescent="0.3">
      <c r="A774" s="16">
        <f t="shared" si="12"/>
        <v>773</v>
      </c>
      <c r="B774" s="47" t="s">
        <v>15118</v>
      </c>
      <c r="C774" s="13" t="s">
        <v>622</v>
      </c>
      <c r="D774" s="13" t="s">
        <v>623</v>
      </c>
      <c r="E774" s="44">
        <v>13120</v>
      </c>
      <c r="F774" s="13" t="s">
        <v>681</v>
      </c>
      <c r="G774" s="23" t="s">
        <v>625</v>
      </c>
      <c r="H774" s="42" t="s">
        <v>458</v>
      </c>
      <c r="I774" s="28" t="s">
        <v>316</v>
      </c>
      <c r="J774" s="12" t="s">
        <v>393</v>
      </c>
      <c r="K774" s="28" t="s">
        <v>793</v>
      </c>
      <c r="L774" s="12" t="s">
        <v>627</v>
      </c>
      <c r="M774" s="12" t="s">
        <v>794</v>
      </c>
      <c r="N774" s="12" t="s">
        <v>629</v>
      </c>
      <c r="O774" s="26" t="s">
        <v>4597</v>
      </c>
      <c r="P774" s="26" t="s">
        <v>4598</v>
      </c>
      <c r="Q774" s="25" t="s">
        <v>646</v>
      </c>
      <c r="R774" s="26" t="s">
        <v>4599</v>
      </c>
      <c r="S774" s="15" t="s">
        <v>4600</v>
      </c>
      <c r="T774" s="52">
        <v>0</v>
      </c>
      <c r="U774" s="22" t="s">
        <v>4601</v>
      </c>
      <c r="V774" s="18" t="str">
        <f>+Sitio_Publico[[#This Row],[idcoleccion]]&amp;"-"&amp;Sitio_Publico[[#This Row],[id]]</f>
        <v>000-773</v>
      </c>
      <c r="W774" s="18">
        <f>+VLOOKUP(Sitio_Publico[[#This Row],[territorio]],Estructura!$AE$4:$AH$1067,4,0)</f>
        <v>30013120</v>
      </c>
      <c r="X774" s="18" t="str">
        <f>+VLOOKUP(Sitio_Publico[[#This Row],[tema]],Estructura!$G$4:$J$532,4,0)</f>
        <v>T-16</v>
      </c>
      <c r="Y774" s="18" t="str">
        <f>+VLOOKUP(Sitio_Publico[[#This Row],[contenido]],Estructura!$L$4:$O$473,4,0)</f>
        <v>C-7</v>
      </c>
      <c r="Z774" s="18" t="str">
        <f>+VLOOKUP(Sitio_Publico[[#This Row],[Filtro Integrado]],Estructura!$U$4:$W$529,3,0)</f>
        <v>FI-0</v>
      </c>
      <c r="AA774" s="18" t="str">
        <f>+VLOOKUP(Sitio_Publico[[#This Row],[Muestra]],Estructura!$Y$4:$AB$483,4,0)</f>
        <v>M-00077</v>
      </c>
    </row>
    <row r="775" spans="1:27" ht="48" x14ac:dyDescent="0.3">
      <c r="A775" s="16">
        <f t="shared" si="12"/>
        <v>774</v>
      </c>
      <c r="B775" s="47" t="s">
        <v>15118</v>
      </c>
      <c r="C775" s="13" t="s">
        <v>622</v>
      </c>
      <c r="D775" s="13" t="s">
        <v>623</v>
      </c>
      <c r="E775" s="44">
        <v>1405</v>
      </c>
      <c r="F775" s="13" t="s">
        <v>767</v>
      </c>
      <c r="G775" s="23" t="s">
        <v>625</v>
      </c>
      <c r="H775" s="42" t="s">
        <v>458</v>
      </c>
      <c r="I775" s="28" t="s">
        <v>32</v>
      </c>
      <c r="J775" s="12" t="s">
        <v>393</v>
      </c>
      <c r="K775" s="28" t="s">
        <v>768</v>
      </c>
      <c r="L775" s="12" t="s">
        <v>627</v>
      </c>
      <c r="M775" s="12" t="s">
        <v>628</v>
      </c>
      <c r="N775" s="12" t="s">
        <v>629</v>
      </c>
      <c r="O775" s="26" t="s">
        <v>4602</v>
      </c>
      <c r="P775" s="26" t="s">
        <v>4603</v>
      </c>
      <c r="Q775" s="25" t="s">
        <v>646</v>
      </c>
      <c r="R775" s="26" t="s">
        <v>4604</v>
      </c>
      <c r="S775" s="15" t="s">
        <v>4605</v>
      </c>
      <c r="T775" s="52">
        <v>0</v>
      </c>
      <c r="U775" s="22" t="s">
        <v>4606</v>
      </c>
      <c r="V775" s="18" t="str">
        <f>+Sitio_Publico[[#This Row],[idcoleccion]]&amp;"-"&amp;Sitio_Publico[[#This Row],[id]]</f>
        <v>000-774</v>
      </c>
      <c r="W775" s="18">
        <f>+VLOOKUP(Sitio_Publico[[#This Row],[territorio]],Estructura!$AE$4:$AH$1067,4,0)</f>
        <v>30001405</v>
      </c>
      <c r="X775" s="18" t="str">
        <f>+VLOOKUP(Sitio_Publico[[#This Row],[tema]],Estructura!$G$4:$J$532,4,0)</f>
        <v>T-19</v>
      </c>
      <c r="Y775" s="18" t="str">
        <f>+VLOOKUP(Sitio_Publico[[#This Row],[contenido]],Estructura!$L$4:$O$473,4,0)</f>
        <v>C-7</v>
      </c>
      <c r="Z775" s="18" t="str">
        <f>+VLOOKUP(Sitio_Publico[[#This Row],[Filtro Integrado]],Estructura!$U$4:$W$529,3,0)</f>
        <v>FI-0</v>
      </c>
      <c r="AA775" s="18" t="str">
        <f>+VLOOKUP(Sitio_Publico[[#This Row],[Muestra]],Estructura!$Y$4:$AB$483,4,0)</f>
        <v>M-00075</v>
      </c>
    </row>
    <row r="776" spans="1:27" ht="48" x14ac:dyDescent="0.3">
      <c r="A776" s="16">
        <f t="shared" si="12"/>
        <v>775</v>
      </c>
      <c r="B776" s="47" t="s">
        <v>15118</v>
      </c>
      <c r="C776" s="13" t="s">
        <v>637</v>
      </c>
      <c r="D776" s="13" t="s">
        <v>623</v>
      </c>
      <c r="E776" s="44">
        <v>12</v>
      </c>
      <c r="F776" s="13" t="s">
        <v>1591</v>
      </c>
      <c r="G776" s="23" t="s">
        <v>1394</v>
      </c>
      <c r="H776" s="42" t="s">
        <v>457</v>
      </c>
      <c r="I776" s="28" t="s">
        <v>375</v>
      </c>
      <c r="J776" s="12" t="s">
        <v>393</v>
      </c>
      <c r="K776" s="28" t="s">
        <v>2957</v>
      </c>
      <c r="L776" s="12" t="s">
        <v>641</v>
      </c>
      <c r="M776" s="12" t="s">
        <v>642</v>
      </c>
      <c r="N776" s="12" t="s">
        <v>643</v>
      </c>
      <c r="O776" s="26" t="s">
        <v>4607</v>
      </c>
      <c r="P776" s="26" t="s">
        <v>4608</v>
      </c>
      <c r="Q776" s="25" t="s">
        <v>646</v>
      </c>
      <c r="R776" s="26" t="s">
        <v>4609</v>
      </c>
      <c r="S776" s="15" t="s">
        <v>4610</v>
      </c>
      <c r="T776" s="52">
        <v>0</v>
      </c>
      <c r="U776" s="22" t="s">
        <v>4611</v>
      </c>
      <c r="V776" s="18" t="str">
        <f>+Sitio_Publico[[#This Row],[idcoleccion]]&amp;"-"&amp;Sitio_Publico[[#This Row],[id]]</f>
        <v>000-775</v>
      </c>
      <c r="W776" s="18">
        <f>+VLOOKUP(Sitio_Publico[[#This Row],[territorio]],Estructura!$AE$4:$AH$1067,4,0)</f>
        <v>20000012</v>
      </c>
      <c r="X776" s="18" t="str">
        <f>+VLOOKUP(Sitio_Publico[[#This Row],[tema]],Estructura!$G$4:$J$532,4,0)</f>
        <v>T-24</v>
      </c>
      <c r="Y776" s="18" t="str">
        <f>+VLOOKUP(Sitio_Publico[[#This Row],[contenido]],Estructura!$L$4:$O$473,4,0)</f>
        <v>C-12</v>
      </c>
      <c r="Z776" s="18" t="str">
        <f>+VLOOKUP(Sitio_Publico[[#This Row],[Filtro Integrado]],Estructura!$U$4:$W$529,3,0)</f>
        <v>FI-0</v>
      </c>
      <c r="AA776" s="18" t="str">
        <f>+VLOOKUP(Sitio_Publico[[#This Row],[Muestra]],Estructura!$Y$4:$AB$483,4,0)</f>
        <v>M-000115</v>
      </c>
    </row>
    <row r="777" spans="1:27" ht="48" x14ac:dyDescent="0.3">
      <c r="A777" s="16">
        <f t="shared" si="12"/>
        <v>776</v>
      </c>
      <c r="B777" s="47" t="s">
        <v>15118</v>
      </c>
      <c r="C777" s="13" t="s">
        <v>622</v>
      </c>
      <c r="D777" s="13" t="s">
        <v>623</v>
      </c>
      <c r="E777" s="44">
        <v>13103</v>
      </c>
      <c r="F777" s="13" t="s">
        <v>681</v>
      </c>
      <c r="G777" s="23" t="s">
        <v>639</v>
      </c>
      <c r="H777" s="42" t="s">
        <v>458</v>
      </c>
      <c r="I777" s="28" t="s">
        <v>299</v>
      </c>
      <c r="J777" s="12" t="s">
        <v>393</v>
      </c>
      <c r="K777" s="28" t="s">
        <v>793</v>
      </c>
      <c r="L777" s="12" t="s">
        <v>652</v>
      </c>
      <c r="M777" s="12" t="s">
        <v>794</v>
      </c>
      <c r="N777" s="12" t="s">
        <v>629</v>
      </c>
      <c r="O777" s="26" t="s">
        <v>4612</v>
      </c>
      <c r="P777" s="26" t="s">
        <v>4613</v>
      </c>
      <c r="Q777" s="25" t="s">
        <v>646</v>
      </c>
      <c r="R777" s="26" t="s">
        <v>4614</v>
      </c>
      <c r="S777" s="15" t="s">
        <v>4615</v>
      </c>
      <c r="T777" s="52">
        <v>0</v>
      </c>
      <c r="U777" s="22" t="s">
        <v>4616</v>
      </c>
      <c r="V777" s="18" t="str">
        <f>+Sitio_Publico[[#This Row],[idcoleccion]]&amp;"-"&amp;Sitio_Publico[[#This Row],[id]]</f>
        <v>000-776</v>
      </c>
      <c r="W777" s="18">
        <f>+VLOOKUP(Sitio_Publico[[#This Row],[territorio]],Estructura!$AE$4:$AH$1067,4,0)</f>
        <v>30013103</v>
      </c>
      <c r="X777" s="18" t="str">
        <f>+VLOOKUP(Sitio_Publico[[#This Row],[tema]],Estructura!$G$4:$J$532,4,0)</f>
        <v>T-16</v>
      </c>
      <c r="Y777" s="18" t="str">
        <f>+VLOOKUP(Sitio_Publico[[#This Row],[contenido]],Estructura!$L$4:$O$473,4,0)</f>
        <v>C-8</v>
      </c>
      <c r="Z777" s="18" t="str">
        <f>+VLOOKUP(Sitio_Publico[[#This Row],[Filtro Integrado]],Estructura!$U$4:$W$529,3,0)</f>
        <v>FI-0</v>
      </c>
      <c r="AA777" s="18" t="str">
        <f>+VLOOKUP(Sitio_Publico[[#This Row],[Muestra]],Estructura!$Y$4:$AB$483,4,0)</f>
        <v>M-00077</v>
      </c>
    </row>
    <row r="778" spans="1:27" ht="40.799999999999997" x14ac:dyDescent="0.3">
      <c r="A778" s="16">
        <f t="shared" si="12"/>
        <v>777</v>
      </c>
      <c r="B778" s="47" t="s">
        <v>15118</v>
      </c>
      <c r="C778" s="13" t="s">
        <v>622</v>
      </c>
      <c r="D778" s="13" t="s">
        <v>623</v>
      </c>
      <c r="E778" s="44">
        <v>7</v>
      </c>
      <c r="F778" s="13" t="s">
        <v>466</v>
      </c>
      <c r="G778" s="23" t="s">
        <v>1114</v>
      </c>
      <c r="H778" s="42" t="s">
        <v>457</v>
      </c>
      <c r="I778" s="28" t="s">
        <v>370</v>
      </c>
      <c r="J778" s="12" t="s">
        <v>393</v>
      </c>
      <c r="K778" s="28" t="s">
        <v>1114</v>
      </c>
      <c r="L778" s="12" t="s">
        <v>465</v>
      </c>
      <c r="M778" s="12" t="s">
        <v>2870</v>
      </c>
      <c r="N778" s="12" t="s">
        <v>1118</v>
      </c>
      <c r="O778" s="26" t="s">
        <v>4617</v>
      </c>
      <c r="P778" s="26" t="s">
        <v>4618</v>
      </c>
      <c r="Q778" s="25" t="s">
        <v>632</v>
      </c>
      <c r="R778" s="26" t="s">
        <v>4619</v>
      </c>
      <c r="S778" s="15" t="s">
        <v>4620</v>
      </c>
      <c r="T778" s="52">
        <v>0</v>
      </c>
      <c r="U778" s="22" t="s">
        <v>4621</v>
      </c>
      <c r="V778" s="18" t="str">
        <f>+Sitio_Publico[[#This Row],[idcoleccion]]&amp;"-"&amp;Sitio_Publico[[#This Row],[id]]</f>
        <v>000-777</v>
      </c>
      <c r="W778" s="18">
        <f>+VLOOKUP(Sitio_Publico[[#This Row],[territorio]],Estructura!$AE$4:$AH$1067,4,0)</f>
        <v>20000007</v>
      </c>
      <c r="X778" s="18" t="str">
        <f>+VLOOKUP(Sitio_Publico[[#This Row],[tema]],Estructura!$G$4:$J$532,4,0)</f>
        <v>T-18</v>
      </c>
      <c r="Y778" s="18" t="str">
        <f>+VLOOKUP(Sitio_Publico[[#This Row],[contenido]],Estructura!$L$4:$O$473,4,0)</f>
        <v>C-11</v>
      </c>
      <c r="Z778" s="18" t="str">
        <f>+VLOOKUP(Sitio_Publico[[#This Row],[Filtro Integrado]],Estructura!$U$4:$W$529,3,0)</f>
        <v>FI-0</v>
      </c>
      <c r="AA778" s="18" t="str">
        <f>+VLOOKUP(Sitio_Publico[[#This Row],[Muestra]],Estructura!$Y$4:$AB$483,4,0)</f>
        <v>M-000113</v>
      </c>
    </row>
    <row r="779" spans="1:27" ht="51" x14ac:dyDescent="0.3">
      <c r="A779" s="16">
        <f t="shared" si="12"/>
        <v>778</v>
      </c>
      <c r="B779" s="47" t="s">
        <v>15118</v>
      </c>
      <c r="C779" s="13" t="s">
        <v>622</v>
      </c>
      <c r="D779" s="13" t="s">
        <v>623</v>
      </c>
      <c r="E779" s="44">
        <v>5404</v>
      </c>
      <c r="F779" s="13" t="s">
        <v>624</v>
      </c>
      <c r="G779" s="23" t="s">
        <v>625</v>
      </c>
      <c r="H779" s="42" t="s">
        <v>458</v>
      </c>
      <c r="I779" s="28" t="s">
        <v>77</v>
      </c>
      <c r="J779" s="12" t="s">
        <v>393</v>
      </c>
      <c r="K779" s="28" t="s">
        <v>651</v>
      </c>
      <c r="L779" s="12" t="s">
        <v>627</v>
      </c>
      <c r="M779" s="12" t="s">
        <v>653</v>
      </c>
      <c r="N779" s="12" t="s">
        <v>629</v>
      </c>
      <c r="O779" s="26" t="s">
        <v>4622</v>
      </c>
      <c r="P779" s="26" t="s">
        <v>4623</v>
      </c>
      <c r="Q779" s="25" t="s">
        <v>646</v>
      </c>
      <c r="R779" s="26" t="s">
        <v>4624</v>
      </c>
      <c r="S779" s="15" t="s">
        <v>4625</v>
      </c>
      <c r="T779" s="52">
        <v>0</v>
      </c>
      <c r="U779" s="22" t="s">
        <v>4626</v>
      </c>
      <c r="V779" s="18" t="str">
        <f>+Sitio_Publico[[#This Row],[idcoleccion]]&amp;"-"&amp;Sitio_Publico[[#This Row],[id]]</f>
        <v>000-778</v>
      </c>
      <c r="W779" s="18">
        <f>+VLOOKUP(Sitio_Publico[[#This Row],[territorio]],Estructura!$AE$4:$AH$1067,4,0)</f>
        <v>30005404</v>
      </c>
      <c r="X779" s="18" t="str">
        <f>+VLOOKUP(Sitio_Publico[[#This Row],[tema]],Estructura!$G$4:$J$532,4,0)</f>
        <v>T-13</v>
      </c>
      <c r="Y779" s="18" t="str">
        <f>+VLOOKUP(Sitio_Publico[[#This Row],[contenido]],Estructura!$L$4:$O$473,4,0)</f>
        <v>C-7</v>
      </c>
      <c r="Z779" s="18" t="str">
        <f>+VLOOKUP(Sitio_Publico[[#This Row],[Filtro Integrado]],Estructura!$U$4:$W$529,3,0)</f>
        <v>FI-0</v>
      </c>
      <c r="AA779" s="18" t="str">
        <f>+VLOOKUP(Sitio_Publico[[#This Row],[Muestra]],Estructura!$Y$4:$AB$483,4,0)</f>
        <v>M-00065</v>
      </c>
    </row>
    <row r="780" spans="1:27" ht="51" x14ac:dyDescent="0.3">
      <c r="A780" s="16">
        <f t="shared" si="12"/>
        <v>779</v>
      </c>
      <c r="B780" s="47" t="s">
        <v>15118</v>
      </c>
      <c r="C780" s="13" t="s">
        <v>622</v>
      </c>
      <c r="D780" s="13" t="s">
        <v>623</v>
      </c>
      <c r="E780" s="44">
        <v>4304</v>
      </c>
      <c r="F780" s="13" t="s">
        <v>624</v>
      </c>
      <c r="G780" s="23" t="s">
        <v>625</v>
      </c>
      <c r="H780" s="42" t="s">
        <v>458</v>
      </c>
      <c r="I780" s="28" t="s">
        <v>61</v>
      </c>
      <c r="J780" s="12" t="s">
        <v>393</v>
      </c>
      <c r="K780" s="28" t="s">
        <v>651</v>
      </c>
      <c r="L780" s="12" t="s">
        <v>627</v>
      </c>
      <c r="M780" s="12" t="s">
        <v>653</v>
      </c>
      <c r="N780" s="12" t="s">
        <v>629</v>
      </c>
      <c r="O780" s="26" t="s">
        <v>4627</v>
      </c>
      <c r="P780" s="26" t="s">
        <v>4628</v>
      </c>
      <c r="Q780" s="25" t="s">
        <v>646</v>
      </c>
      <c r="R780" s="26" t="s">
        <v>4629</v>
      </c>
      <c r="S780" s="15" t="s">
        <v>4630</v>
      </c>
      <c r="T780" s="52">
        <v>0</v>
      </c>
      <c r="U780" s="22" t="s">
        <v>4631</v>
      </c>
      <c r="V780" s="18" t="str">
        <f>+Sitio_Publico[[#This Row],[idcoleccion]]&amp;"-"&amp;Sitio_Publico[[#This Row],[id]]</f>
        <v>000-779</v>
      </c>
      <c r="W780" s="18">
        <f>+VLOOKUP(Sitio_Publico[[#This Row],[territorio]],Estructura!$AE$4:$AH$1067,4,0)</f>
        <v>30004304</v>
      </c>
      <c r="X780" s="18" t="str">
        <f>+VLOOKUP(Sitio_Publico[[#This Row],[tema]],Estructura!$G$4:$J$532,4,0)</f>
        <v>T-13</v>
      </c>
      <c r="Y780" s="18" t="str">
        <f>+VLOOKUP(Sitio_Publico[[#This Row],[contenido]],Estructura!$L$4:$O$473,4,0)</f>
        <v>C-7</v>
      </c>
      <c r="Z780" s="18" t="str">
        <f>+VLOOKUP(Sitio_Publico[[#This Row],[Filtro Integrado]],Estructura!$U$4:$W$529,3,0)</f>
        <v>FI-0</v>
      </c>
      <c r="AA780" s="18" t="str">
        <f>+VLOOKUP(Sitio_Publico[[#This Row],[Muestra]],Estructura!$Y$4:$AB$483,4,0)</f>
        <v>M-00065</v>
      </c>
    </row>
    <row r="781" spans="1:27" ht="60" x14ac:dyDescent="0.3">
      <c r="A781" s="16">
        <f t="shared" si="12"/>
        <v>780</v>
      </c>
      <c r="B781" s="47" t="s">
        <v>15118</v>
      </c>
      <c r="C781" s="13" t="s">
        <v>622</v>
      </c>
      <c r="D781" s="13" t="s">
        <v>623</v>
      </c>
      <c r="E781" s="44">
        <v>13301</v>
      </c>
      <c r="F781" s="13" t="s">
        <v>624</v>
      </c>
      <c r="G781" s="23" t="s">
        <v>639</v>
      </c>
      <c r="H781" s="42" t="s">
        <v>458</v>
      </c>
      <c r="I781" s="28" t="s">
        <v>331</v>
      </c>
      <c r="J781" s="12" t="s">
        <v>393</v>
      </c>
      <c r="K781" s="28" t="s">
        <v>904</v>
      </c>
      <c r="L781" s="12" t="s">
        <v>652</v>
      </c>
      <c r="M781" s="12" t="s">
        <v>653</v>
      </c>
      <c r="N781" s="12" t="s">
        <v>629</v>
      </c>
      <c r="O781" s="26" t="s">
        <v>4632</v>
      </c>
      <c r="P781" s="26" t="s">
        <v>4633</v>
      </c>
      <c r="Q781" s="25" t="s">
        <v>646</v>
      </c>
      <c r="R781" s="26" t="s">
        <v>4634</v>
      </c>
      <c r="S781" s="15" t="s">
        <v>4635</v>
      </c>
      <c r="T781" s="52">
        <v>0</v>
      </c>
      <c r="U781" s="22" t="s">
        <v>4636</v>
      </c>
      <c r="V781" s="18" t="str">
        <f>+Sitio_Publico[[#This Row],[idcoleccion]]&amp;"-"&amp;Sitio_Publico[[#This Row],[id]]</f>
        <v>000-780</v>
      </c>
      <c r="W781" s="18">
        <f>+VLOOKUP(Sitio_Publico[[#This Row],[territorio]],Estructura!$AE$4:$AH$1067,4,0)</f>
        <v>30013301</v>
      </c>
      <c r="X781" s="18" t="str">
        <f>+VLOOKUP(Sitio_Publico[[#This Row],[tema]],Estructura!$G$4:$J$532,4,0)</f>
        <v>T-13</v>
      </c>
      <c r="Y781" s="18" t="str">
        <f>+VLOOKUP(Sitio_Publico[[#This Row],[contenido]],Estructura!$L$4:$O$473,4,0)</f>
        <v>C-8</v>
      </c>
      <c r="Z781" s="18" t="str">
        <f>+VLOOKUP(Sitio_Publico[[#This Row],[Filtro Integrado]],Estructura!$U$4:$W$529,3,0)</f>
        <v>FI-0</v>
      </c>
      <c r="AA781" s="18" t="str">
        <f>+VLOOKUP(Sitio_Publico[[#This Row],[Muestra]],Estructura!$Y$4:$AB$483,4,0)</f>
        <v>M-00083</v>
      </c>
    </row>
    <row r="782" spans="1:27" ht="48" x14ac:dyDescent="0.3">
      <c r="A782" s="16">
        <f t="shared" si="12"/>
        <v>781</v>
      </c>
      <c r="B782" s="47" t="s">
        <v>15118</v>
      </c>
      <c r="C782" s="13" t="s">
        <v>622</v>
      </c>
      <c r="D782" s="13" t="s">
        <v>623</v>
      </c>
      <c r="E782" s="44">
        <v>13109</v>
      </c>
      <c r="F782" s="13" t="s">
        <v>666</v>
      </c>
      <c r="G782" s="23" t="s">
        <v>625</v>
      </c>
      <c r="H782" s="42" t="s">
        <v>458</v>
      </c>
      <c r="I782" s="28" t="s">
        <v>305</v>
      </c>
      <c r="J782" s="12" t="s">
        <v>393</v>
      </c>
      <c r="K782" s="28" t="s">
        <v>745</v>
      </c>
      <c r="L782" s="12" t="s">
        <v>627</v>
      </c>
      <c r="M782" s="12" t="s">
        <v>628</v>
      </c>
      <c r="N782" s="12" t="s">
        <v>629</v>
      </c>
      <c r="O782" s="26" t="s">
        <v>4637</v>
      </c>
      <c r="P782" s="26" t="s">
        <v>4638</v>
      </c>
      <c r="Q782" s="25" t="s">
        <v>646</v>
      </c>
      <c r="R782" s="26" t="s">
        <v>4639</v>
      </c>
      <c r="S782" s="15" t="s">
        <v>4640</v>
      </c>
      <c r="T782" s="52">
        <v>0</v>
      </c>
      <c r="U782" s="22" t="s">
        <v>4641</v>
      </c>
      <c r="V782" s="18" t="str">
        <f>+Sitio_Publico[[#This Row],[idcoleccion]]&amp;"-"&amp;Sitio_Publico[[#This Row],[id]]</f>
        <v>000-781</v>
      </c>
      <c r="W782" s="18">
        <f>+VLOOKUP(Sitio_Publico[[#This Row],[territorio]],Estructura!$AE$4:$AH$1067,4,0)</f>
        <v>30013109</v>
      </c>
      <c r="X782" s="18" t="str">
        <f>+VLOOKUP(Sitio_Publico[[#This Row],[tema]],Estructura!$G$4:$J$532,4,0)</f>
        <v>T-15</v>
      </c>
      <c r="Y782" s="18" t="str">
        <f>+VLOOKUP(Sitio_Publico[[#This Row],[contenido]],Estructura!$L$4:$O$473,4,0)</f>
        <v>C-7</v>
      </c>
      <c r="Z782" s="18" t="str">
        <f>+VLOOKUP(Sitio_Publico[[#This Row],[Filtro Integrado]],Estructura!$U$4:$W$529,3,0)</f>
        <v>FI-0</v>
      </c>
      <c r="AA782" s="18" t="str">
        <f>+VLOOKUP(Sitio_Publico[[#This Row],[Muestra]],Estructura!$Y$4:$AB$483,4,0)</f>
        <v>M-00074</v>
      </c>
    </row>
    <row r="783" spans="1:27" ht="48" x14ac:dyDescent="0.3">
      <c r="A783" s="16">
        <f t="shared" si="12"/>
        <v>782</v>
      </c>
      <c r="B783" s="47" t="s">
        <v>15118</v>
      </c>
      <c r="C783" s="13" t="s">
        <v>622</v>
      </c>
      <c r="D783" s="13" t="s">
        <v>623</v>
      </c>
      <c r="E783" s="44">
        <v>7407</v>
      </c>
      <c r="F783" s="13" t="s">
        <v>688</v>
      </c>
      <c r="G783" s="23" t="s">
        <v>639</v>
      </c>
      <c r="H783" s="42" t="s">
        <v>458</v>
      </c>
      <c r="I783" s="28" t="s">
        <v>160</v>
      </c>
      <c r="J783" s="12" t="s">
        <v>393</v>
      </c>
      <c r="K783" s="28" t="s">
        <v>726</v>
      </c>
      <c r="L783" s="12" t="s">
        <v>652</v>
      </c>
      <c r="M783" s="12" t="s">
        <v>653</v>
      </c>
      <c r="N783" s="12" t="s">
        <v>629</v>
      </c>
      <c r="O783" s="26" t="s">
        <v>4642</v>
      </c>
      <c r="P783" s="26" t="s">
        <v>4643</v>
      </c>
      <c r="Q783" s="25" t="s">
        <v>646</v>
      </c>
      <c r="R783" s="26" t="s">
        <v>4644</v>
      </c>
      <c r="S783" s="15" t="s">
        <v>4645</v>
      </c>
      <c r="T783" s="52">
        <v>0</v>
      </c>
      <c r="U783" s="22" t="s">
        <v>4646</v>
      </c>
      <c r="V783" s="18" t="str">
        <f>+Sitio_Publico[[#This Row],[idcoleccion]]&amp;"-"&amp;Sitio_Publico[[#This Row],[id]]</f>
        <v>000-782</v>
      </c>
      <c r="W783" s="18">
        <f>+VLOOKUP(Sitio_Publico[[#This Row],[territorio]],Estructura!$AE$4:$AH$1067,4,0)</f>
        <v>30007407</v>
      </c>
      <c r="X783" s="18" t="str">
        <f>+VLOOKUP(Sitio_Publico[[#This Row],[tema]],Estructura!$G$4:$J$532,4,0)</f>
        <v>T-17</v>
      </c>
      <c r="Y783" s="18" t="str">
        <f>+VLOOKUP(Sitio_Publico[[#This Row],[contenido]],Estructura!$L$4:$O$473,4,0)</f>
        <v>C-8</v>
      </c>
      <c r="Z783" s="18" t="str">
        <f>+VLOOKUP(Sitio_Publico[[#This Row],[Filtro Integrado]],Estructura!$U$4:$W$529,3,0)</f>
        <v>FI-0</v>
      </c>
      <c r="AA783" s="18" t="str">
        <f>+VLOOKUP(Sitio_Publico[[#This Row],[Muestra]],Estructura!$Y$4:$AB$483,4,0)</f>
        <v>M-00071</v>
      </c>
    </row>
    <row r="784" spans="1:27" ht="48" x14ac:dyDescent="0.3">
      <c r="A784" s="16">
        <f t="shared" si="12"/>
        <v>783</v>
      </c>
      <c r="B784" s="47" t="s">
        <v>15118</v>
      </c>
      <c r="C784" s="13" t="s">
        <v>622</v>
      </c>
      <c r="D784" s="13" t="s">
        <v>623</v>
      </c>
      <c r="E784" s="44">
        <v>6108</v>
      </c>
      <c r="F784" s="13" t="s">
        <v>688</v>
      </c>
      <c r="G784" s="23" t="s">
        <v>639</v>
      </c>
      <c r="H784" s="42" t="s">
        <v>458</v>
      </c>
      <c r="I784" s="28" t="s">
        <v>107</v>
      </c>
      <c r="J784" s="12" t="s">
        <v>393</v>
      </c>
      <c r="K784" s="28" t="s">
        <v>703</v>
      </c>
      <c r="L784" s="12" t="s">
        <v>652</v>
      </c>
      <c r="M784" s="12" t="s">
        <v>704</v>
      </c>
      <c r="N784" s="12" t="s">
        <v>629</v>
      </c>
      <c r="O784" s="26" t="s">
        <v>4647</v>
      </c>
      <c r="P784" s="26" t="s">
        <v>4648</v>
      </c>
      <c r="Q784" s="25" t="s">
        <v>646</v>
      </c>
      <c r="R784" s="26" t="s">
        <v>4649</v>
      </c>
      <c r="S784" s="15" t="s">
        <v>4650</v>
      </c>
      <c r="T784" s="52">
        <v>0</v>
      </c>
      <c r="U784" s="22" t="s">
        <v>4651</v>
      </c>
      <c r="V784" s="18" t="str">
        <f>+Sitio_Publico[[#This Row],[idcoleccion]]&amp;"-"&amp;Sitio_Publico[[#This Row],[id]]</f>
        <v>000-783</v>
      </c>
      <c r="W784" s="18">
        <f>+VLOOKUP(Sitio_Publico[[#This Row],[territorio]],Estructura!$AE$4:$AH$1067,4,0)</f>
        <v>30006108</v>
      </c>
      <c r="X784" s="18" t="str">
        <f>+VLOOKUP(Sitio_Publico[[#This Row],[tema]],Estructura!$G$4:$J$532,4,0)</f>
        <v>T-17</v>
      </c>
      <c r="Y784" s="18" t="str">
        <f>+VLOOKUP(Sitio_Publico[[#This Row],[contenido]],Estructura!$L$4:$O$473,4,0)</f>
        <v>C-8</v>
      </c>
      <c r="Z784" s="18" t="str">
        <f>+VLOOKUP(Sitio_Publico[[#This Row],[Filtro Integrado]],Estructura!$U$4:$W$529,3,0)</f>
        <v>FI-0</v>
      </c>
      <c r="AA784" s="18" t="str">
        <f>+VLOOKUP(Sitio_Publico[[#This Row],[Muestra]],Estructura!$Y$4:$AB$483,4,0)</f>
        <v>M-00069</v>
      </c>
    </row>
    <row r="785" spans="1:27" ht="48" x14ac:dyDescent="0.3">
      <c r="A785" s="16">
        <f t="shared" si="12"/>
        <v>784</v>
      </c>
      <c r="B785" s="47" t="s">
        <v>15118</v>
      </c>
      <c r="C785" s="13" t="s">
        <v>622</v>
      </c>
      <c r="D785" s="13" t="s">
        <v>623</v>
      </c>
      <c r="E785" s="44">
        <v>8301</v>
      </c>
      <c r="F785" s="13" t="s">
        <v>767</v>
      </c>
      <c r="G785" s="23" t="s">
        <v>625</v>
      </c>
      <c r="H785" s="42" t="s">
        <v>458</v>
      </c>
      <c r="I785" s="28" t="s">
        <v>181</v>
      </c>
      <c r="J785" s="12" t="s">
        <v>393</v>
      </c>
      <c r="K785" s="28" t="s">
        <v>768</v>
      </c>
      <c r="L785" s="12" t="s">
        <v>627</v>
      </c>
      <c r="M785" s="12" t="s">
        <v>628</v>
      </c>
      <c r="N785" s="12" t="s">
        <v>629</v>
      </c>
      <c r="O785" s="26" t="s">
        <v>4652</v>
      </c>
      <c r="P785" s="26" t="s">
        <v>4653</v>
      </c>
      <c r="Q785" s="25" t="s">
        <v>646</v>
      </c>
      <c r="R785" s="26" t="s">
        <v>4654</v>
      </c>
      <c r="S785" s="15" t="s">
        <v>4655</v>
      </c>
      <c r="T785" s="52">
        <v>0</v>
      </c>
      <c r="U785" s="22" t="s">
        <v>4656</v>
      </c>
      <c r="V785" s="18" t="str">
        <f>+Sitio_Publico[[#This Row],[idcoleccion]]&amp;"-"&amp;Sitio_Publico[[#This Row],[id]]</f>
        <v>000-784</v>
      </c>
      <c r="W785" s="18">
        <f>+VLOOKUP(Sitio_Publico[[#This Row],[territorio]],Estructura!$AE$4:$AH$1067,4,0)</f>
        <v>30008301</v>
      </c>
      <c r="X785" s="18" t="str">
        <f>+VLOOKUP(Sitio_Publico[[#This Row],[tema]],Estructura!$G$4:$J$532,4,0)</f>
        <v>T-19</v>
      </c>
      <c r="Y785" s="18" t="str">
        <f>+VLOOKUP(Sitio_Publico[[#This Row],[contenido]],Estructura!$L$4:$O$473,4,0)</f>
        <v>C-7</v>
      </c>
      <c r="Z785" s="18" t="str">
        <f>+VLOOKUP(Sitio_Publico[[#This Row],[Filtro Integrado]],Estructura!$U$4:$W$529,3,0)</f>
        <v>FI-0</v>
      </c>
      <c r="AA785" s="18" t="str">
        <f>+VLOOKUP(Sitio_Publico[[#This Row],[Muestra]],Estructura!$Y$4:$AB$483,4,0)</f>
        <v>M-00075</v>
      </c>
    </row>
    <row r="786" spans="1:27" ht="48" x14ac:dyDescent="0.3">
      <c r="A786" s="16">
        <f t="shared" si="12"/>
        <v>785</v>
      </c>
      <c r="B786" s="47" t="s">
        <v>15118</v>
      </c>
      <c r="C786" s="13" t="s">
        <v>622</v>
      </c>
      <c r="D786" s="13" t="s">
        <v>623</v>
      </c>
      <c r="E786" s="44">
        <v>5</v>
      </c>
      <c r="F786" s="13" t="s">
        <v>666</v>
      </c>
      <c r="G786" s="23" t="s">
        <v>639</v>
      </c>
      <c r="H786" s="42" t="s">
        <v>457</v>
      </c>
      <c r="I786" s="28" t="s">
        <v>368</v>
      </c>
      <c r="J786" s="12" t="s">
        <v>393</v>
      </c>
      <c r="K786" s="28" t="s">
        <v>888</v>
      </c>
      <c r="L786" s="12" t="s">
        <v>1299</v>
      </c>
      <c r="M786" s="12" t="s">
        <v>704</v>
      </c>
      <c r="N786" s="12" t="s">
        <v>629</v>
      </c>
      <c r="O786" s="26" t="s">
        <v>4657</v>
      </c>
      <c r="P786" s="26" t="s">
        <v>4658</v>
      </c>
      <c r="Q786" s="25" t="s">
        <v>1145</v>
      </c>
      <c r="R786" s="26" t="s">
        <v>4659</v>
      </c>
      <c r="S786" s="15" t="s">
        <v>4660</v>
      </c>
      <c r="T786" s="52">
        <v>0</v>
      </c>
      <c r="U786" s="22" t="s">
        <v>4661</v>
      </c>
      <c r="V786" s="18" t="str">
        <f>+Sitio_Publico[[#This Row],[idcoleccion]]&amp;"-"&amp;Sitio_Publico[[#This Row],[id]]</f>
        <v>000-785</v>
      </c>
      <c r="W786" s="18">
        <f>+VLOOKUP(Sitio_Publico[[#This Row],[territorio]],Estructura!$AE$4:$AH$1067,4,0)</f>
        <v>20000005</v>
      </c>
      <c r="X786" s="18" t="str">
        <f>+VLOOKUP(Sitio_Publico[[#This Row],[tema]],Estructura!$G$4:$J$532,4,0)</f>
        <v>T-15</v>
      </c>
      <c r="Y786" s="18" t="str">
        <f>+VLOOKUP(Sitio_Publico[[#This Row],[contenido]],Estructura!$L$4:$O$473,4,0)</f>
        <v>C-8</v>
      </c>
      <c r="Z786" s="18" t="str">
        <f>+VLOOKUP(Sitio_Publico[[#This Row],[Filtro Integrado]],Estructura!$U$4:$W$529,3,0)</f>
        <v>FI-0</v>
      </c>
      <c r="AA786" s="18" t="str">
        <f>+VLOOKUP(Sitio_Publico[[#This Row],[Muestra]],Estructura!$Y$4:$AB$483,4,0)</f>
        <v>M-00082</v>
      </c>
    </row>
    <row r="787" spans="1:27" ht="48" x14ac:dyDescent="0.3">
      <c r="A787" s="16">
        <f t="shared" si="12"/>
        <v>786</v>
      </c>
      <c r="B787" s="47" t="s">
        <v>15118</v>
      </c>
      <c r="C787" s="13" t="s">
        <v>622</v>
      </c>
      <c r="D787" s="13" t="s">
        <v>623</v>
      </c>
      <c r="E787" s="44">
        <v>8111</v>
      </c>
      <c r="F787" s="13" t="s">
        <v>681</v>
      </c>
      <c r="G787" s="23" t="s">
        <v>639</v>
      </c>
      <c r="H787" s="42" t="s">
        <v>458</v>
      </c>
      <c r="I787" s="28" t="s">
        <v>172</v>
      </c>
      <c r="J787" s="12" t="s">
        <v>393</v>
      </c>
      <c r="K787" s="28" t="s">
        <v>841</v>
      </c>
      <c r="L787" s="12" t="s">
        <v>652</v>
      </c>
      <c r="M787" s="12" t="s">
        <v>704</v>
      </c>
      <c r="N787" s="12" t="s">
        <v>629</v>
      </c>
      <c r="O787" s="26" t="s">
        <v>4662</v>
      </c>
      <c r="P787" s="26" t="s">
        <v>4663</v>
      </c>
      <c r="Q787" s="25" t="s">
        <v>646</v>
      </c>
      <c r="R787" s="26" t="s">
        <v>4664</v>
      </c>
      <c r="S787" s="15" t="s">
        <v>4665</v>
      </c>
      <c r="T787" s="52">
        <v>0</v>
      </c>
      <c r="U787" s="22" t="s">
        <v>4666</v>
      </c>
      <c r="V787" s="18" t="str">
        <f>+Sitio_Publico[[#This Row],[idcoleccion]]&amp;"-"&amp;Sitio_Publico[[#This Row],[id]]</f>
        <v>000-786</v>
      </c>
      <c r="W787" s="18">
        <f>+VLOOKUP(Sitio_Publico[[#This Row],[territorio]],Estructura!$AE$4:$AH$1067,4,0)</f>
        <v>30008111</v>
      </c>
      <c r="X787" s="18" t="str">
        <f>+VLOOKUP(Sitio_Publico[[#This Row],[tema]],Estructura!$G$4:$J$532,4,0)</f>
        <v>T-16</v>
      </c>
      <c r="Y787" s="18" t="str">
        <f>+VLOOKUP(Sitio_Publico[[#This Row],[contenido]],Estructura!$L$4:$O$473,4,0)</f>
        <v>C-8</v>
      </c>
      <c r="Z787" s="18" t="str">
        <f>+VLOOKUP(Sitio_Publico[[#This Row],[Filtro Integrado]],Estructura!$U$4:$W$529,3,0)</f>
        <v>FI-0</v>
      </c>
      <c r="AA787" s="18" t="str">
        <f>+VLOOKUP(Sitio_Publico[[#This Row],[Muestra]],Estructura!$Y$4:$AB$483,4,0)</f>
        <v>M-00080</v>
      </c>
    </row>
    <row r="788" spans="1:27" ht="72" x14ac:dyDescent="0.3">
      <c r="A788" s="16">
        <f t="shared" si="12"/>
        <v>787</v>
      </c>
      <c r="B788" s="47" t="s">
        <v>15118</v>
      </c>
      <c r="C788" s="13" t="s">
        <v>622</v>
      </c>
      <c r="D788" s="13" t="s">
        <v>623</v>
      </c>
      <c r="E788" s="44">
        <v>8310</v>
      </c>
      <c r="F788" s="13" t="s">
        <v>624</v>
      </c>
      <c r="G788" s="23" t="s">
        <v>639</v>
      </c>
      <c r="H788" s="42" t="s">
        <v>458</v>
      </c>
      <c r="I788" s="28" t="s">
        <v>190</v>
      </c>
      <c r="J788" s="12" t="s">
        <v>393</v>
      </c>
      <c r="K788" s="28" t="s">
        <v>626</v>
      </c>
      <c r="L788" s="12" t="s">
        <v>652</v>
      </c>
      <c r="M788" s="12" t="s">
        <v>1170</v>
      </c>
      <c r="N788" s="12" t="s">
        <v>629</v>
      </c>
      <c r="O788" s="26" t="s">
        <v>4667</v>
      </c>
      <c r="P788" s="26" t="s">
        <v>4668</v>
      </c>
      <c r="Q788" s="25" t="s">
        <v>646</v>
      </c>
      <c r="R788" s="26" t="s">
        <v>4669</v>
      </c>
      <c r="S788" s="15" t="s">
        <v>4670</v>
      </c>
      <c r="T788" s="52">
        <v>0</v>
      </c>
      <c r="U788" s="22" t="s">
        <v>4671</v>
      </c>
      <c r="V788" s="18" t="str">
        <f>+Sitio_Publico[[#This Row],[idcoleccion]]&amp;"-"&amp;Sitio_Publico[[#This Row],[id]]</f>
        <v>000-787</v>
      </c>
      <c r="W788" s="18">
        <f>+VLOOKUP(Sitio_Publico[[#This Row],[territorio]],Estructura!$AE$4:$AH$1067,4,0)</f>
        <v>30008310</v>
      </c>
      <c r="X788" s="18" t="str">
        <f>+VLOOKUP(Sitio_Publico[[#This Row],[tema]],Estructura!$G$4:$J$532,4,0)</f>
        <v>T-13</v>
      </c>
      <c r="Y788" s="18" t="str">
        <f>+VLOOKUP(Sitio_Publico[[#This Row],[contenido]],Estructura!$L$4:$O$473,4,0)</f>
        <v>C-8</v>
      </c>
      <c r="Z788" s="18" t="str">
        <f>+VLOOKUP(Sitio_Publico[[#This Row],[Filtro Integrado]],Estructura!$U$4:$W$529,3,0)</f>
        <v>FI-0</v>
      </c>
      <c r="AA788" s="18" t="str">
        <f>+VLOOKUP(Sitio_Publico[[#This Row],[Muestra]],Estructura!$Y$4:$AB$483,4,0)</f>
        <v>M-00063</v>
      </c>
    </row>
    <row r="789" spans="1:27" ht="48" x14ac:dyDescent="0.3">
      <c r="A789" s="16">
        <f t="shared" si="12"/>
        <v>788</v>
      </c>
      <c r="B789" s="47" t="s">
        <v>15118</v>
      </c>
      <c r="C789" s="13" t="s">
        <v>622</v>
      </c>
      <c r="D789" s="13" t="s">
        <v>623</v>
      </c>
      <c r="E789" s="44">
        <v>13112</v>
      </c>
      <c r="F789" s="13" t="s">
        <v>666</v>
      </c>
      <c r="G789" s="23" t="s">
        <v>639</v>
      </c>
      <c r="H789" s="42" t="s">
        <v>458</v>
      </c>
      <c r="I789" s="28" t="s">
        <v>308</v>
      </c>
      <c r="J789" s="12" t="s">
        <v>393</v>
      </c>
      <c r="K789" s="28" t="s">
        <v>888</v>
      </c>
      <c r="L789" s="12" t="s">
        <v>652</v>
      </c>
      <c r="M789" s="12" t="s">
        <v>704</v>
      </c>
      <c r="N789" s="12" t="s">
        <v>629</v>
      </c>
      <c r="O789" s="26" t="s">
        <v>4672</v>
      </c>
      <c r="P789" s="26" t="s">
        <v>4673</v>
      </c>
      <c r="Q789" s="25" t="s">
        <v>646</v>
      </c>
      <c r="R789" s="26" t="s">
        <v>4674</v>
      </c>
      <c r="S789" s="15" t="s">
        <v>4675</v>
      </c>
      <c r="T789" s="52">
        <v>0</v>
      </c>
      <c r="U789" s="22" t="s">
        <v>4676</v>
      </c>
      <c r="V789" s="18" t="str">
        <f>+Sitio_Publico[[#This Row],[idcoleccion]]&amp;"-"&amp;Sitio_Publico[[#This Row],[id]]</f>
        <v>000-788</v>
      </c>
      <c r="W789" s="18">
        <f>+VLOOKUP(Sitio_Publico[[#This Row],[territorio]],Estructura!$AE$4:$AH$1067,4,0)</f>
        <v>30013112</v>
      </c>
      <c r="X789" s="18" t="str">
        <f>+VLOOKUP(Sitio_Publico[[#This Row],[tema]],Estructura!$G$4:$J$532,4,0)</f>
        <v>T-15</v>
      </c>
      <c r="Y789" s="18" t="str">
        <f>+VLOOKUP(Sitio_Publico[[#This Row],[contenido]],Estructura!$L$4:$O$473,4,0)</f>
        <v>C-8</v>
      </c>
      <c r="Z789" s="18" t="str">
        <f>+VLOOKUP(Sitio_Publico[[#This Row],[Filtro Integrado]],Estructura!$U$4:$W$529,3,0)</f>
        <v>FI-0</v>
      </c>
      <c r="AA789" s="18" t="str">
        <f>+VLOOKUP(Sitio_Publico[[#This Row],[Muestra]],Estructura!$Y$4:$AB$483,4,0)</f>
        <v>M-00082</v>
      </c>
    </row>
    <row r="790" spans="1:27" ht="48" x14ac:dyDescent="0.3">
      <c r="A790" s="16">
        <f t="shared" si="12"/>
        <v>789</v>
      </c>
      <c r="B790" s="47" t="s">
        <v>15118</v>
      </c>
      <c r="C790" s="13" t="s">
        <v>622</v>
      </c>
      <c r="D790" s="13" t="s">
        <v>623</v>
      </c>
      <c r="E790" s="44">
        <v>10</v>
      </c>
      <c r="F790" s="13" t="s">
        <v>681</v>
      </c>
      <c r="G790" s="23" t="s">
        <v>639</v>
      </c>
      <c r="H790" s="42" t="s">
        <v>457</v>
      </c>
      <c r="I790" s="28" t="s">
        <v>373</v>
      </c>
      <c r="J790" s="12" t="s">
        <v>393</v>
      </c>
      <c r="K790" s="28" t="s">
        <v>793</v>
      </c>
      <c r="L790" s="12" t="s">
        <v>652</v>
      </c>
      <c r="M790" s="12" t="s">
        <v>794</v>
      </c>
      <c r="N790" s="12" t="s">
        <v>629</v>
      </c>
      <c r="O790" s="26" t="s">
        <v>4677</v>
      </c>
      <c r="P790" s="26" t="s">
        <v>4678</v>
      </c>
      <c r="Q790" s="25" t="s">
        <v>646</v>
      </c>
      <c r="R790" s="26" t="s">
        <v>4679</v>
      </c>
      <c r="S790" s="15" t="s">
        <v>4680</v>
      </c>
      <c r="T790" s="52">
        <v>0</v>
      </c>
      <c r="U790" s="22" t="s">
        <v>4681</v>
      </c>
      <c r="V790" s="18" t="str">
        <f>+Sitio_Publico[[#This Row],[idcoleccion]]&amp;"-"&amp;Sitio_Publico[[#This Row],[id]]</f>
        <v>000-789</v>
      </c>
      <c r="W790" s="18">
        <f>+VLOOKUP(Sitio_Publico[[#This Row],[territorio]],Estructura!$AE$4:$AH$1067,4,0)</f>
        <v>20000010</v>
      </c>
      <c r="X790" s="18" t="str">
        <f>+VLOOKUP(Sitio_Publico[[#This Row],[tema]],Estructura!$G$4:$J$532,4,0)</f>
        <v>T-16</v>
      </c>
      <c r="Y790" s="18" t="str">
        <f>+VLOOKUP(Sitio_Publico[[#This Row],[contenido]],Estructura!$L$4:$O$473,4,0)</f>
        <v>C-8</v>
      </c>
      <c r="Z790" s="18" t="str">
        <f>+VLOOKUP(Sitio_Publico[[#This Row],[Filtro Integrado]],Estructura!$U$4:$W$529,3,0)</f>
        <v>FI-0</v>
      </c>
      <c r="AA790" s="18" t="str">
        <f>+VLOOKUP(Sitio_Publico[[#This Row],[Muestra]],Estructura!$Y$4:$AB$483,4,0)</f>
        <v>M-00077</v>
      </c>
    </row>
    <row r="791" spans="1:27" ht="48" x14ac:dyDescent="0.3">
      <c r="A791" s="16">
        <f t="shared" si="12"/>
        <v>790</v>
      </c>
      <c r="B791" s="47" t="s">
        <v>15118</v>
      </c>
      <c r="C791" s="13" t="s">
        <v>622</v>
      </c>
      <c r="D791" s="13" t="s">
        <v>623</v>
      </c>
      <c r="E791" s="44">
        <v>9116</v>
      </c>
      <c r="F791" s="13" t="s">
        <v>688</v>
      </c>
      <c r="G791" s="23" t="s">
        <v>625</v>
      </c>
      <c r="H791" s="42" t="s">
        <v>458</v>
      </c>
      <c r="I791" s="28" t="s">
        <v>231</v>
      </c>
      <c r="J791" s="12" t="s">
        <v>393</v>
      </c>
      <c r="K791" s="28" t="s">
        <v>689</v>
      </c>
      <c r="L791" s="12" t="s">
        <v>627</v>
      </c>
      <c r="M791" s="12" t="s">
        <v>690</v>
      </c>
      <c r="N791" s="12" t="s">
        <v>629</v>
      </c>
      <c r="O791" s="26" t="s">
        <v>4682</v>
      </c>
      <c r="P791" s="26" t="s">
        <v>4683</v>
      </c>
      <c r="Q791" s="25" t="s">
        <v>646</v>
      </c>
      <c r="R791" s="26" t="s">
        <v>4684</v>
      </c>
      <c r="S791" s="15" t="s">
        <v>4685</v>
      </c>
      <c r="T791" s="52">
        <v>0</v>
      </c>
      <c r="U791" s="22" t="s">
        <v>4686</v>
      </c>
      <c r="V791" s="18" t="str">
        <f>+Sitio_Publico[[#This Row],[idcoleccion]]&amp;"-"&amp;Sitio_Publico[[#This Row],[id]]</f>
        <v>000-790</v>
      </c>
      <c r="W791" s="18">
        <f>+VLOOKUP(Sitio_Publico[[#This Row],[territorio]],Estructura!$AE$4:$AH$1067,4,0)</f>
        <v>30009116</v>
      </c>
      <c r="X791" s="18" t="str">
        <f>+VLOOKUP(Sitio_Publico[[#This Row],[tema]],Estructura!$G$4:$J$532,4,0)</f>
        <v>T-17</v>
      </c>
      <c r="Y791" s="18" t="str">
        <f>+VLOOKUP(Sitio_Publico[[#This Row],[contenido]],Estructura!$L$4:$O$473,4,0)</f>
        <v>C-7</v>
      </c>
      <c r="Z791" s="18" t="str">
        <f>+VLOOKUP(Sitio_Publico[[#This Row],[Filtro Integrado]],Estructura!$U$4:$W$529,3,0)</f>
        <v>FI-0</v>
      </c>
      <c r="AA791" s="18" t="str">
        <f>+VLOOKUP(Sitio_Publico[[#This Row],[Muestra]],Estructura!$Y$4:$AB$483,4,0)</f>
        <v>M-00068</v>
      </c>
    </row>
    <row r="792" spans="1:27" ht="40.799999999999997" x14ac:dyDescent="0.3">
      <c r="A792" s="16">
        <f t="shared" si="12"/>
        <v>791</v>
      </c>
      <c r="B792" s="47" t="s">
        <v>15118</v>
      </c>
      <c r="C792" s="13" t="s">
        <v>622</v>
      </c>
      <c r="D792" s="13" t="s">
        <v>623</v>
      </c>
      <c r="E792" s="44">
        <v>8</v>
      </c>
      <c r="F792" s="13" t="s">
        <v>466</v>
      </c>
      <c r="G792" s="23" t="s">
        <v>710</v>
      </c>
      <c r="H792" s="42" t="s">
        <v>457</v>
      </c>
      <c r="I792" s="28" t="s">
        <v>371</v>
      </c>
      <c r="J792" s="12" t="s">
        <v>2802</v>
      </c>
      <c r="K792" s="28" t="s">
        <v>2803</v>
      </c>
      <c r="L792" s="12" t="s">
        <v>712</v>
      </c>
      <c r="M792" s="12" t="s">
        <v>628</v>
      </c>
      <c r="N792" s="12" t="s">
        <v>714</v>
      </c>
      <c r="O792" s="26" t="s">
        <v>4687</v>
      </c>
      <c r="P792" s="26" t="s">
        <v>4688</v>
      </c>
      <c r="Q792" s="25" t="s">
        <v>2806</v>
      </c>
      <c r="R792" s="26" t="s">
        <v>4689</v>
      </c>
      <c r="S792" s="15" t="s">
        <v>4690</v>
      </c>
      <c r="T792" s="52">
        <v>0</v>
      </c>
      <c r="U792" s="22" t="s">
        <v>4691</v>
      </c>
      <c r="V792" s="18" t="str">
        <f>+Sitio_Publico[[#This Row],[idcoleccion]]&amp;"-"&amp;Sitio_Publico[[#This Row],[id]]</f>
        <v>000-791</v>
      </c>
      <c r="W792" s="18">
        <f>+VLOOKUP(Sitio_Publico[[#This Row],[territorio]],Estructura!$AE$4:$AH$1067,4,0)</f>
        <v>20000008</v>
      </c>
      <c r="X792" s="18" t="str">
        <f>+VLOOKUP(Sitio_Publico[[#This Row],[tema]],Estructura!$G$4:$J$532,4,0)</f>
        <v>T-18</v>
      </c>
      <c r="Y792" s="18" t="str">
        <f>+VLOOKUP(Sitio_Publico[[#This Row],[contenido]],Estructura!$L$4:$O$473,4,0)</f>
        <v>C-9</v>
      </c>
      <c r="Z792" s="18" t="str">
        <f>+VLOOKUP(Sitio_Publico[[#This Row],[Filtro Integrado]],Estructura!$U$4:$W$529,3,0)</f>
        <v>FI-2</v>
      </c>
      <c r="AA792" s="18" t="str">
        <f>+VLOOKUP(Sitio_Publico[[#This Row],[Muestra]],Estructura!$Y$4:$AB$483,4,0)</f>
        <v>M-000112</v>
      </c>
    </row>
    <row r="793" spans="1:27" ht="48" x14ac:dyDescent="0.3">
      <c r="A793" s="16">
        <f t="shared" si="12"/>
        <v>792</v>
      </c>
      <c r="B793" s="47" t="s">
        <v>15118</v>
      </c>
      <c r="C793" s="13" t="s">
        <v>622</v>
      </c>
      <c r="D793" s="13" t="s">
        <v>623</v>
      </c>
      <c r="E793" s="44">
        <v>1</v>
      </c>
      <c r="F793" s="13" t="s">
        <v>688</v>
      </c>
      <c r="G793" s="23" t="s">
        <v>639</v>
      </c>
      <c r="H793" s="42" t="s">
        <v>457</v>
      </c>
      <c r="I793" s="28" t="s">
        <v>364</v>
      </c>
      <c r="J793" s="12" t="s">
        <v>393</v>
      </c>
      <c r="K793" s="28" t="s">
        <v>703</v>
      </c>
      <c r="L793" s="12" t="s">
        <v>1299</v>
      </c>
      <c r="M793" s="12" t="s">
        <v>704</v>
      </c>
      <c r="N793" s="12" t="s">
        <v>629</v>
      </c>
      <c r="O793" s="26" t="s">
        <v>4692</v>
      </c>
      <c r="P793" s="26" t="s">
        <v>4693</v>
      </c>
      <c r="Q793" s="25" t="s">
        <v>1145</v>
      </c>
      <c r="R793" s="26" t="s">
        <v>4694</v>
      </c>
      <c r="S793" s="15" t="s">
        <v>4695</v>
      </c>
      <c r="T793" s="52">
        <v>0</v>
      </c>
      <c r="U793" s="22" t="s">
        <v>4696</v>
      </c>
      <c r="V793" s="18" t="str">
        <f>+Sitio_Publico[[#This Row],[idcoleccion]]&amp;"-"&amp;Sitio_Publico[[#This Row],[id]]</f>
        <v>000-792</v>
      </c>
      <c r="W793" s="18">
        <f>+VLOOKUP(Sitio_Publico[[#This Row],[territorio]],Estructura!$AE$4:$AH$1067,4,0)</f>
        <v>20000001</v>
      </c>
      <c r="X793" s="18" t="str">
        <f>+VLOOKUP(Sitio_Publico[[#This Row],[tema]],Estructura!$G$4:$J$532,4,0)</f>
        <v>T-17</v>
      </c>
      <c r="Y793" s="18" t="str">
        <f>+VLOOKUP(Sitio_Publico[[#This Row],[contenido]],Estructura!$L$4:$O$473,4,0)</f>
        <v>C-8</v>
      </c>
      <c r="Z793" s="18" t="str">
        <f>+VLOOKUP(Sitio_Publico[[#This Row],[Filtro Integrado]],Estructura!$U$4:$W$529,3,0)</f>
        <v>FI-0</v>
      </c>
      <c r="AA793" s="18" t="str">
        <f>+VLOOKUP(Sitio_Publico[[#This Row],[Muestra]],Estructura!$Y$4:$AB$483,4,0)</f>
        <v>M-00069</v>
      </c>
    </row>
    <row r="794" spans="1:27" ht="40.799999999999997" x14ac:dyDescent="0.3">
      <c r="A794" s="16">
        <f t="shared" si="12"/>
        <v>793</v>
      </c>
      <c r="B794" s="47" t="s">
        <v>15118</v>
      </c>
      <c r="C794" s="13" t="s">
        <v>637</v>
      </c>
      <c r="D794" s="13" t="s">
        <v>623</v>
      </c>
      <c r="E794" s="44">
        <v>72</v>
      </c>
      <c r="F794" s="13" t="s">
        <v>638</v>
      </c>
      <c r="G794" s="23" t="s">
        <v>732</v>
      </c>
      <c r="H794" s="42" t="s">
        <v>458</v>
      </c>
      <c r="I794" s="28" t="s">
        <v>297</v>
      </c>
      <c r="J794" s="12" t="s">
        <v>393</v>
      </c>
      <c r="K794" s="28" t="s">
        <v>4697</v>
      </c>
      <c r="L794" s="12" t="s">
        <v>641</v>
      </c>
      <c r="M794" s="12" t="s">
        <v>642</v>
      </c>
      <c r="N794" s="12" t="s">
        <v>643</v>
      </c>
      <c r="O794" s="26" t="s">
        <v>4698</v>
      </c>
      <c r="P794" s="26" t="s">
        <v>4699</v>
      </c>
      <c r="Q794" s="25" t="s">
        <v>646</v>
      </c>
      <c r="R794" s="26" t="s">
        <v>1451</v>
      </c>
      <c r="S794" s="15" t="s">
        <v>4700</v>
      </c>
      <c r="T794" s="52">
        <v>0</v>
      </c>
      <c r="U794" s="22" t="s">
        <v>4701</v>
      </c>
      <c r="V794" s="18" t="str">
        <f>+Sitio_Publico[[#This Row],[idcoleccion]]&amp;"-"&amp;Sitio_Publico[[#This Row],[id]]</f>
        <v>000-793</v>
      </c>
      <c r="W794" s="18">
        <f>+VLOOKUP(Sitio_Publico[[#This Row],[territorio]],Estructura!$AE$4:$AH$1067,4,0)</f>
        <v>30013101</v>
      </c>
      <c r="X794" s="18" t="str">
        <f>+VLOOKUP(Sitio_Publico[[#This Row],[tema]],Estructura!$G$4:$J$532,4,0)</f>
        <v>T-14</v>
      </c>
      <c r="Y794" s="18" t="str">
        <f>+VLOOKUP(Sitio_Publico[[#This Row],[contenido]],Estructura!$L$4:$O$473,4,0)</f>
        <v>C-10</v>
      </c>
      <c r="Z794" s="18" t="str">
        <f>+VLOOKUP(Sitio_Publico[[#This Row],[Filtro Integrado]],Estructura!$U$4:$W$529,3,0)</f>
        <v>FI-0</v>
      </c>
      <c r="AA794" s="18" t="str">
        <f>+VLOOKUP(Sitio_Publico[[#This Row],[Muestra]],Estructura!$Y$4:$AB$483,4,0)</f>
        <v>M-000130</v>
      </c>
    </row>
    <row r="795" spans="1:27" ht="48" x14ac:dyDescent="0.3">
      <c r="A795" s="16">
        <f t="shared" si="12"/>
        <v>794</v>
      </c>
      <c r="B795" s="47" t="s">
        <v>15118</v>
      </c>
      <c r="C795" s="13" t="s">
        <v>622</v>
      </c>
      <c r="D795" s="13" t="s">
        <v>623</v>
      </c>
      <c r="E795" s="44">
        <v>5803</v>
      </c>
      <c r="F795" s="13" t="s">
        <v>681</v>
      </c>
      <c r="G795" s="23" t="s">
        <v>625</v>
      </c>
      <c r="H795" s="42" t="s">
        <v>458</v>
      </c>
      <c r="I795" s="28" t="s">
        <v>98</v>
      </c>
      <c r="J795" s="12" t="s">
        <v>393</v>
      </c>
      <c r="K795" s="28" t="s">
        <v>793</v>
      </c>
      <c r="L795" s="12" t="s">
        <v>627</v>
      </c>
      <c r="M795" s="12" t="s">
        <v>794</v>
      </c>
      <c r="N795" s="12" t="s">
        <v>629</v>
      </c>
      <c r="O795" s="26" t="s">
        <v>4702</v>
      </c>
      <c r="P795" s="26" t="s">
        <v>4703</v>
      </c>
      <c r="Q795" s="25" t="s">
        <v>646</v>
      </c>
      <c r="R795" s="26" t="s">
        <v>4704</v>
      </c>
      <c r="S795" s="15" t="s">
        <v>4705</v>
      </c>
      <c r="T795" s="52">
        <v>0</v>
      </c>
      <c r="U795" s="22" t="s">
        <v>4706</v>
      </c>
      <c r="V795" s="18" t="str">
        <f>+Sitio_Publico[[#This Row],[idcoleccion]]&amp;"-"&amp;Sitio_Publico[[#This Row],[id]]</f>
        <v>000-794</v>
      </c>
      <c r="W795" s="18">
        <f>+VLOOKUP(Sitio_Publico[[#This Row],[territorio]],Estructura!$AE$4:$AH$1067,4,0)</f>
        <v>30005803</v>
      </c>
      <c r="X795" s="18" t="str">
        <f>+VLOOKUP(Sitio_Publico[[#This Row],[tema]],Estructura!$G$4:$J$532,4,0)</f>
        <v>T-16</v>
      </c>
      <c r="Y795" s="18" t="str">
        <f>+VLOOKUP(Sitio_Publico[[#This Row],[contenido]],Estructura!$L$4:$O$473,4,0)</f>
        <v>C-7</v>
      </c>
      <c r="Z795" s="18" t="str">
        <f>+VLOOKUP(Sitio_Publico[[#This Row],[Filtro Integrado]],Estructura!$U$4:$W$529,3,0)</f>
        <v>FI-0</v>
      </c>
      <c r="AA795" s="18" t="str">
        <f>+VLOOKUP(Sitio_Publico[[#This Row],[Muestra]],Estructura!$Y$4:$AB$483,4,0)</f>
        <v>M-00077</v>
      </c>
    </row>
    <row r="796" spans="1:27" ht="48" x14ac:dyDescent="0.3">
      <c r="A796" s="16">
        <f t="shared" si="12"/>
        <v>795</v>
      </c>
      <c r="B796" s="47" t="s">
        <v>15118</v>
      </c>
      <c r="C796" s="13" t="s">
        <v>622</v>
      </c>
      <c r="D796" s="13" t="s">
        <v>623</v>
      </c>
      <c r="E796" s="44">
        <v>6106</v>
      </c>
      <c r="F796" s="13" t="s">
        <v>767</v>
      </c>
      <c r="G796" s="23" t="s">
        <v>639</v>
      </c>
      <c r="H796" s="42" t="s">
        <v>458</v>
      </c>
      <c r="I796" s="28" t="s">
        <v>105</v>
      </c>
      <c r="J796" s="12" t="s">
        <v>393</v>
      </c>
      <c r="K796" s="28" t="s">
        <v>857</v>
      </c>
      <c r="L796" s="12" t="s">
        <v>652</v>
      </c>
      <c r="M796" s="12" t="s">
        <v>704</v>
      </c>
      <c r="N796" s="12" t="s">
        <v>629</v>
      </c>
      <c r="O796" s="26" t="s">
        <v>4707</v>
      </c>
      <c r="P796" s="26" t="s">
        <v>4708</v>
      </c>
      <c r="Q796" s="25" t="s">
        <v>646</v>
      </c>
      <c r="R796" s="26" t="s">
        <v>4709</v>
      </c>
      <c r="S796" s="15" t="s">
        <v>4710</v>
      </c>
      <c r="T796" s="52">
        <v>0</v>
      </c>
      <c r="U796" s="22" t="s">
        <v>4711</v>
      </c>
      <c r="V796" s="18" t="str">
        <f>+Sitio_Publico[[#This Row],[idcoleccion]]&amp;"-"&amp;Sitio_Publico[[#This Row],[id]]</f>
        <v>000-795</v>
      </c>
      <c r="W796" s="18">
        <f>+VLOOKUP(Sitio_Publico[[#This Row],[territorio]],Estructura!$AE$4:$AH$1067,4,0)</f>
        <v>30006106</v>
      </c>
      <c r="X796" s="18" t="str">
        <f>+VLOOKUP(Sitio_Publico[[#This Row],[tema]],Estructura!$G$4:$J$532,4,0)</f>
        <v>T-19</v>
      </c>
      <c r="Y796" s="18" t="str">
        <f>+VLOOKUP(Sitio_Publico[[#This Row],[contenido]],Estructura!$L$4:$O$473,4,0)</f>
        <v>C-8</v>
      </c>
      <c r="Z796" s="18" t="str">
        <f>+VLOOKUP(Sitio_Publico[[#This Row],[Filtro Integrado]],Estructura!$U$4:$W$529,3,0)</f>
        <v>FI-0</v>
      </c>
      <c r="AA796" s="18" t="str">
        <f>+VLOOKUP(Sitio_Publico[[#This Row],[Muestra]],Estructura!$Y$4:$AB$483,4,0)</f>
        <v>M-00081</v>
      </c>
    </row>
    <row r="797" spans="1:27" ht="48" x14ac:dyDescent="0.3">
      <c r="A797" s="16">
        <f t="shared" si="12"/>
        <v>796</v>
      </c>
      <c r="B797" s="47" t="s">
        <v>15118</v>
      </c>
      <c r="C797" s="13" t="s">
        <v>622</v>
      </c>
      <c r="D797" s="13" t="s">
        <v>623</v>
      </c>
      <c r="E797" s="44">
        <v>3</v>
      </c>
      <c r="F797" s="13" t="s">
        <v>688</v>
      </c>
      <c r="G797" s="23" t="s">
        <v>639</v>
      </c>
      <c r="H797" s="42" t="s">
        <v>457</v>
      </c>
      <c r="I797" s="28" t="s">
        <v>366</v>
      </c>
      <c r="J797" s="12" t="s">
        <v>393</v>
      </c>
      <c r="K797" s="28" t="s">
        <v>689</v>
      </c>
      <c r="L797" s="12" t="s">
        <v>652</v>
      </c>
      <c r="M797" s="12" t="s">
        <v>690</v>
      </c>
      <c r="N797" s="12" t="s">
        <v>629</v>
      </c>
      <c r="O797" s="26" t="s">
        <v>4712</v>
      </c>
      <c r="P797" s="26" t="s">
        <v>4713</v>
      </c>
      <c r="Q797" s="25" t="s">
        <v>646</v>
      </c>
      <c r="R797" s="26" t="s">
        <v>4714</v>
      </c>
      <c r="S797" s="15" t="s">
        <v>4715</v>
      </c>
      <c r="T797" s="52">
        <v>0</v>
      </c>
      <c r="U797" s="22" t="s">
        <v>4716</v>
      </c>
      <c r="V797" s="18" t="str">
        <f>+Sitio_Publico[[#This Row],[idcoleccion]]&amp;"-"&amp;Sitio_Publico[[#This Row],[id]]</f>
        <v>000-796</v>
      </c>
      <c r="W797" s="18">
        <f>+VLOOKUP(Sitio_Publico[[#This Row],[territorio]],Estructura!$AE$4:$AH$1067,4,0)</f>
        <v>20000003</v>
      </c>
      <c r="X797" s="18" t="str">
        <f>+VLOOKUP(Sitio_Publico[[#This Row],[tema]],Estructura!$G$4:$J$532,4,0)</f>
        <v>T-17</v>
      </c>
      <c r="Y797" s="18" t="str">
        <f>+VLOOKUP(Sitio_Publico[[#This Row],[contenido]],Estructura!$L$4:$O$473,4,0)</f>
        <v>C-8</v>
      </c>
      <c r="Z797" s="18" t="str">
        <f>+VLOOKUP(Sitio_Publico[[#This Row],[Filtro Integrado]],Estructura!$U$4:$W$529,3,0)</f>
        <v>FI-0</v>
      </c>
      <c r="AA797" s="18" t="str">
        <f>+VLOOKUP(Sitio_Publico[[#This Row],[Muestra]],Estructura!$Y$4:$AB$483,4,0)</f>
        <v>M-00068</v>
      </c>
    </row>
    <row r="798" spans="1:27" ht="40.799999999999997" x14ac:dyDescent="0.3">
      <c r="A798" s="16">
        <f t="shared" si="12"/>
        <v>797</v>
      </c>
      <c r="B798" s="47" t="s">
        <v>15118</v>
      </c>
      <c r="C798" s="13" t="s">
        <v>637</v>
      </c>
      <c r="D798" s="13" t="s">
        <v>623</v>
      </c>
      <c r="E798" s="44">
        <v>46</v>
      </c>
      <c r="F798" s="13" t="s">
        <v>638</v>
      </c>
      <c r="G798" s="23" t="s">
        <v>639</v>
      </c>
      <c r="H798" s="42" t="s">
        <v>458</v>
      </c>
      <c r="I798" s="28" t="s">
        <v>223</v>
      </c>
      <c r="J798" s="12" t="s">
        <v>393</v>
      </c>
      <c r="K798" s="28" t="s">
        <v>4717</v>
      </c>
      <c r="L798" s="12" t="s">
        <v>641</v>
      </c>
      <c r="M798" s="12" t="s">
        <v>642</v>
      </c>
      <c r="N798" s="12" t="s">
        <v>643</v>
      </c>
      <c r="O798" s="26" t="s">
        <v>4718</v>
      </c>
      <c r="P798" s="26" t="s">
        <v>4719</v>
      </c>
      <c r="Q798" s="25" t="s">
        <v>646</v>
      </c>
      <c r="R798" s="26" t="s">
        <v>4720</v>
      </c>
      <c r="S798" s="15" t="s">
        <v>4721</v>
      </c>
      <c r="T798" s="52">
        <v>0</v>
      </c>
      <c r="U798" s="22" t="s">
        <v>4722</v>
      </c>
      <c r="V798" s="18" t="str">
        <f>+Sitio_Publico[[#This Row],[idcoleccion]]&amp;"-"&amp;Sitio_Publico[[#This Row],[id]]</f>
        <v>000-797</v>
      </c>
      <c r="W798" s="18">
        <f>+VLOOKUP(Sitio_Publico[[#This Row],[territorio]],Estructura!$AE$4:$AH$1067,4,0)</f>
        <v>30009108</v>
      </c>
      <c r="X798" s="18" t="str">
        <f>+VLOOKUP(Sitio_Publico[[#This Row],[tema]],Estructura!$G$4:$J$532,4,0)</f>
        <v>T-14</v>
      </c>
      <c r="Y798" s="18" t="str">
        <f>+VLOOKUP(Sitio_Publico[[#This Row],[contenido]],Estructura!$L$4:$O$473,4,0)</f>
        <v>C-8</v>
      </c>
      <c r="Z798" s="18" t="str">
        <f>+VLOOKUP(Sitio_Publico[[#This Row],[Filtro Integrado]],Estructura!$U$4:$W$529,3,0)</f>
        <v>FI-0</v>
      </c>
      <c r="AA798" s="18" t="str">
        <f>+VLOOKUP(Sitio_Publico[[#This Row],[Muestra]],Estructura!$Y$4:$AB$483,4,0)</f>
        <v>M-000131</v>
      </c>
    </row>
    <row r="799" spans="1:27" ht="48" x14ac:dyDescent="0.3">
      <c r="A799" s="16">
        <f t="shared" si="12"/>
        <v>798</v>
      </c>
      <c r="B799" s="47" t="s">
        <v>15118</v>
      </c>
      <c r="C799" s="13" t="s">
        <v>622</v>
      </c>
      <c r="D799" s="13" t="s">
        <v>623</v>
      </c>
      <c r="E799" s="44">
        <v>9115</v>
      </c>
      <c r="F799" s="13" t="s">
        <v>688</v>
      </c>
      <c r="G799" s="23" t="s">
        <v>625</v>
      </c>
      <c r="H799" s="42" t="s">
        <v>458</v>
      </c>
      <c r="I799" s="28" t="s">
        <v>230</v>
      </c>
      <c r="J799" s="12" t="s">
        <v>393</v>
      </c>
      <c r="K799" s="28" t="s">
        <v>726</v>
      </c>
      <c r="L799" s="12" t="s">
        <v>627</v>
      </c>
      <c r="M799" s="12" t="s">
        <v>628</v>
      </c>
      <c r="N799" s="12" t="s">
        <v>629</v>
      </c>
      <c r="O799" s="26" t="s">
        <v>4723</v>
      </c>
      <c r="P799" s="26" t="s">
        <v>4724</v>
      </c>
      <c r="Q799" s="25" t="s">
        <v>646</v>
      </c>
      <c r="R799" s="26" t="s">
        <v>4725</v>
      </c>
      <c r="S799" s="15" t="s">
        <v>4726</v>
      </c>
      <c r="T799" s="52">
        <v>0</v>
      </c>
      <c r="U799" s="22" t="s">
        <v>4727</v>
      </c>
      <c r="V799" s="18" t="str">
        <f>+Sitio_Publico[[#This Row],[idcoleccion]]&amp;"-"&amp;Sitio_Publico[[#This Row],[id]]</f>
        <v>000-798</v>
      </c>
      <c r="W799" s="18">
        <f>+VLOOKUP(Sitio_Publico[[#This Row],[territorio]],Estructura!$AE$4:$AH$1067,4,0)</f>
        <v>30009115</v>
      </c>
      <c r="X799" s="18" t="str">
        <f>+VLOOKUP(Sitio_Publico[[#This Row],[tema]],Estructura!$G$4:$J$532,4,0)</f>
        <v>T-17</v>
      </c>
      <c r="Y799" s="18" t="str">
        <f>+VLOOKUP(Sitio_Publico[[#This Row],[contenido]],Estructura!$L$4:$O$473,4,0)</f>
        <v>C-7</v>
      </c>
      <c r="Z799" s="18" t="str">
        <f>+VLOOKUP(Sitio_Publico[[#This Row],[Filtro Integrado]],Estructura!$U$4:$W$529,3,0)</f>
        <v>FI-0</v>
      </c>
      <c r="AA799" s="18" t="str">
        <f>+VLOOKUP(Sitio_Publico[[#This Row],[Muestra]],Estructura!$Y$4:$AB$483,4,0)</f>
        <v>M-00071</v>
      </c>
    </row>
    <row r="800" spans="1:27" ht="48" x14ac:dyDescent="0.3">
      <c r="A800" s="16">
        <f t="shared" si="12"/>
        <v>799</v>
      </c>
      <c r="B800" s="47" t="s">
        <v>15118</v>
      </c>
      <c r="C800" s="13" t="s">
        <v>622</v>
      </c>
      <c r="D800" s="13" t="s">
        <v>623</v>
      </c>
      <c r="E800" s="44">
        <v>12</v>
      </c>
      <c r="F800" s="13" t="s">
        <v>681</v>
      </c>
      <c r="G800" s="23" t="s">
        <v>625</v>
      </c>
      <c r="H800" s="42" t="s">
        <v>457</v>
      </c>
      <c r="I800" s="28" t="s">
        <v>375</v>
      </c>
      <c r="J800" s="12" t="s">
        <v>393</v>
      </c>
      <c r="K800" s="28" t="s">
        <v>793</v>
      </c>
      <c r="L800" s="12" t="s">
        <v>627</v>
      </c>
      <c r="M800" s="12" t="s">
        <v>794</v>
      </c>
      <c r="N800" s="12" t="s">
        <v>629</v>
      </c>
      <c r="O800" s="26" t="s">
        <v>4728</v>
      </c>
      <c r="P800" s="26" t="s">
        <v>4729</v>
      </c>
      <c r="Q800" s="25" t="s">
        <v>646</v>
      </c>
      <c r="R800" s="26" t="s">
        <v>4730</v>
      </c>
      <c r="S800" s="15" t="s">
        <v>4731</v>
      </c>
      <c r="T800" s="52">
        <v>0</v>
      </c>
      <c r="U800" s="22" t="s">
        <v>4732</v>
      </c>
      <c r="V800" s="18" t="str">
        <f>+Sitio_Publico[[#This Row],[idcoleccion]]&amp;"-"&amp;Sitio_Publico[[#This Row],[id]]</f>
        <v>000-799</v>
      </c>
      <c r="W800" s="18">
        <f>+VLOOKUP(Sitio_Publico[[#This Row],[territorio]],Estructura!$AE$4:$AH$1067,4,0)</f>
        <v>20000012</v>
      </c>
      <c r="X800" s="18" t="str">
        <f>+VLOOKUP(Sitio_Publico[[#This Row],[tema]],Estructura!$G$4:$J$532,4,0)</f>
        <v>T-16</v>
      </c>
      <c r="Y800" s="18" t="str">
        <f>+VLOOKUP(Sitio_Publico[[#This Row],[contenido]],Estructura!$L$4:$O$473,4,0)</f>
        <v>C-7</v>
      </c>
      <c r="Z800" s="18" t="str">
        <f>+VLOOKUP(Sitio_Publico[[#This Row],[Filtro Integrado]],Estructura!$U$4:$W$529,3,0)</f>
        <v>FI-0</v>
      </c>
      <c r="AA800" s="18" t="str">
        <f>+VLOOKUP(Sitio_Publico[[#This Row],[Muestra]],Estructura!$Y$4:$AB$483,4,0)</f>
        <v>M-00077</v>
      </c>
    </row>
    <row r="801" spans="1:27" ht="61.2" x14ac:dyDescent="0.3">
      <c r="A801" s="16">
        <f t="shared" si="12"/>
        <v>800</v>
      </c>
      <c r="B801" s="47" t="s">
        <v>15118</v>
      </c>
      <c r="C801" s="13" t="s">
        <v>637</v>
      </c>
      <c r="D801" s="13" t="s">
        <v>623</v>
      </c>
      <c r="E801" s="44">
        <v>74</v>
      </c>
      <c r="F801" s="13" t="s">
        <v>1591</v>
      </c>
      <c r="G801" s="23" t="s">
        <v>1394</v>
      </c>
      <c r="H801" s="42" t="s">
        <v>458</v>
      </c>
      <c r="I801" s="28" t="s">
        <v>297</v>
      </c>
      <c r="J801" s="12" t="s">
        <v>393</v>
      </c>
      <c r="K801" s="28" t="s">
        <v>2921</v>
      </c>
      <c r="L801" s="12" t="s">
        <v>641</v>
      </c>
      <c r="M801" s="12" t="s">
        <v>642</v>
      </c>
      <c r="N801" s="12" t="s">
        <v>643</v>
      </c>
      <c r="O801" s="26" t="s">
        <v>2343</v>
      </c>
      <c r="P801" s="26" t="s">
        <v>2344</v>
      </c>
      <c r="Q801" s="25" t="s">
        <v>646</v>
      </c>
      <c r="R801" s="26" t="s">
        <v>1595</v>
      </c>
      <c r="S801" s="15" t="s">
        <v>4733</v>
      </c>
      <c r="T801" s="52">
        <v>0</v>
      </c>
      <c r="U801" s="22" t="s">
        <v>4734</v>
      </c>
      <c r="V801" s="18" t="str">
        <f>+Sitio_Publico[[#This Row],[idcoleccion]]&amp;"-"&amp;Sitio_Publico[[#This Row],[id]]</f>
        <v>000-800</v>
      </c>
      <c r="W801" s="18">
        <f>+VLOOKUP(Sitio_Publico[[#This Row],[territorio]],Estructura!$AE$4:$AH$1067,4,0)</f>
        <v>30013101</v>
      </c>
      <c r="X801" s="18" t="str">
        <f>+VLOOKUP(Sitio_Publico[[#This Row],[tema]],Estructura!$G$4:$J$532,4,0)</f>
        <v>T-24</v>
      </c>
      <c r="Y801" s="18" t="str">
        <f>+VLOOKUP(Sitio_Publico[[#This Row],[contenido]],Estructura!$L$4:$O$473,4,0)</f>
        <v>C-12</v>
      </c>
      <c r="Z801" s="18" t="str">
        <f>+VLOOKUP(Sitio_Publico[[#This Row],[Filtro Integrado]],Estructura!$U$4:$W$529,3,0)</f>
        <v>FI-0</v>
      </c>
      <c r="AA801" s="18" t="str">
        <f>+VLOOKUP(Sitio_Publico[[#This Row],[Muestra]],Estructura!$Y$4:$AB$483,4,0)</f>
        <v>M-000114</v>
      </c>
    </row>
    <row r="802" spans="1:27" ht="60" x14ac:dyDescent="0.3">
      <c r="A802" s="16">
        <f t="shared" si="12"/>
        <v>801</v>
      </c>
      <c r="B802" s="47" t="s">
        <v>15118</v>
      </c>
      <c r="C802" s="13" t="s">
        <v>622</v>
      </c>
      <c r="D802" s="13" t="s">
        <v>623</v>
      </c>
      <c r="E802" s="44">
        <v>3103</v>
      </c>
      <c r="F802" s="13" t="s">
        <v>624</v>
      </c>
      <c r="G802" s="23" t="s">
        <v>639</v>
      </c>
      <c r="H802" s="42" t="s">
        <v>458</v>
      </c>
      <c r="I802" s="28" t="s">
        <v>43</v>
      </c>
      <c r="J802" s="12" t="s">
        <v>393</v>
      </c>
      <c r="K802" s="28" t="s">
        <v>904</v>
      </c>
      <c r="L802" s="12" t="s">
        <v>652</v>
      </c>
      <c r="M802" s="12" t="s">
        <v>653</v>
      </c>
      <c r="N802" s="12" t="s">
        <v>629</v>
      </c>
      <c r="O802" s="26" t="s">
        <v>4735</v>
      </c>
      <c r="P802" s="26" t="s">
        <v>4736</v>
      </c>
      <c r="Q802" s="25" t="s">
        <v>646</v>
      </c>
      <c r="R802" s="26" t="s">
        <v>4737</v>
      </c>
      <c r="S802" s="15" t="s">
        <v>4738</v>
      </c>
      <c r="T802" s="52">
        <v>0</v>
      </c>
      <c r="U802" s="22" t="s">
        <v>4739</v>
      </c>
      <c r="V802" s="18" t="str">
        <f>+Sitio_Publico[[#This Row],[idcoleccion]]&amp;"-"&amp;Sitio_Publico[[#This Row],[id]]</f>
        <v>000-801</v>
      </c>
      <c r="W802" s="18">
        <f>+VLOOKUP(Sitio_Publico[[#This Row],[territorio]],Estructura!$AE$4:$AH$1067,4,0)</f>
        <v>30003103</v>
      </c>
      <c r="X802" s="18" t="str">
        <f>+VLOOKUP(Sitio_Publico[[#This Row],[tema]],Estructura!$G$4:$J$532,4,0)</f>
        <v>T-13</v>
      </c>
      <c r="Y802" s="18" t="str">
        <f>+VLOOKUP(Sitio_Publico[[#This Row],[contenido]],Estructura!$L$4:$O$473,4,0)</f>
        <v>C-8</v>
      </c>
      <c r="Z802" s="18" t="str">
        <f>+VLOOKUP(Sitio_Publico[[#This Row],[Filtro Integrado]],Estructura!$U$4:$W$529,3,0)</f>
        <v>FI-0</v>
      </c>
      <c r="AA802" s="18" t="str">
        <f>+VLOOKUP(Sitio_Publico[[#This Row],[Muestra]],Estructura!$Y$4:$AB$483,4,0)</f>
        <v>M-00083</v>
      </c>
    </row>
    <row r="803" spans="1:27" ht="48" x14ac:dyDescent="0.3">
      <c r="A803" s="16">
        <f t="shared" si="12"/>
        <v>802</v>
      </c>
      <c r="B803" s="47" t="s">
        <v>15118</v>
      </c>
      <c r="C803" s="13" t="s">
        <v>622</v>
      </c>
      <c r="D803" s="13" t="s">
        <v>623</v>
      </c>
      <c r="E803" s="44">
        <v>10202</v>
      </c>
      <c r="F803" s="13" t="s">
        <v>767</v>
      </c>
      <c r="G803" s="23" t="s">
        <v>639</v>
      </c>
      <c r="H803" s="42" t="s">
        <v>458</v>
      </c>
      <c r="I803" s="28" t="s">
        <v>258</v>
      </c>
      <c r="J803" s="12" t="s">
        <v>393</v>
      </c>
      <c r="K803" s="28" t="s">
        <v>768</v>
      </c>
      <c r="L803" s="12" t="s">
        <v>652</v>
      </c>
      <c r="M803" s="12" t="s">
        <v>653</v>
      </c>
      <c r="N803" s="12" t="s">
        <v>629</v>
      </c>
      <c r="O803" s="26" t="s">
        <v>4740</v>
      </c>
      <c r="P803" s="26" t="s">
        <v>4741</v>
      </c>
      <c r="Q803" s="25" t="s">
        <v>646</v>
      </c>
      <c r="R803" s="26" t="s">
        <v>4742</v>
      </c>
      <c r="S803" s="15" t="s">
        <v>4743</v>
      </c>
      <c r="T803" s="52">
        <v>0</v>
      </c>
      <c r="U803" s="22" t="s">
        <v>4744</v>
      </c>
      <c r="V803" s="18" t="str">
        <f>+Sitio_Publico[[#This Row],[idcoleccion]]&amp;"-"&amp;Sitio_Publico[[#This Row],[id]]</f>
        <v>000-802</v>
      </c>
      <c r="W803" s="18">
        <f>+VLOOKUP(Sitio_Publico[[#This Row],[territorio]],Estructura!$AE$4:$AH$1067,4,0)</f>
        <v>30010202</v>
      </c>
      <c r="X803" s="18" t="str">
        <f>+VLOOKUP(Sitio_Publico[[#This Row],[tema]],Estructura!$G$4:$J$532,4,0)</f>
        <v>T-19</v>
      </c>
      <c r="Y803" s="18" t="str">
        <f>+VLOOKUP(Sitio_Publico[[#This Row],[contenido]],Estructura!$L$4:$O$473,4,0)</f>
        <v>C-8</v>
      </c>
      <c r="Z803" s="18" t="str">
        <f>+VLOOKUP(Sitio_Publico[[#This Row],[Filtro Integrado]],Estructura!$U$4:$W$529,3,0)</f>
        <v>FI-0</v>
      </c>
      <c r="AA803" s="18" t="str">
        <f>+VLOOKUP(Sitio_Publico[[#This Row],[Muestra]],Estructura!$Y$4:$AB$483,4,0)</f>
        <v>M-00075</v>
      </c>
    </row>
    <row r="804" spans="1:27" ht="48" x14ac:dyDescent="0.3">
      <c r="A804" s="16">
        <f t="shared" si="12"/>
        <v>803</v>
      </c>
      <c r="B804" s="47" t="s">
        <v>15118</v>
      </c>
      <c r="C804" s="13" t="s">
        <v>622</v>
      </c>
      <c r="D804" s="13" t="s">
        <v>623</v>
      </c>
      <c r="E804" s="44">
        <v>5604</v>
      </c>
      <c r="F804" s="13" t="s">
        <v>767</v>
      </c>
      <c r="G804" s="23" t="s">
        <v>639</v>
      </c>
      <c r="H804" s="42" t="s">
        <v>458</v>
      </c>
      <c r="I804" s="28" t="s">
        <v>87</v>
      </c>
      <c r="J804" s="12" t="s">
        <v>393</v>
      </c>
      <c r="K804" s="28" t="s">
        <v>780</v>
      </c>
      <c r="L804" s="12" t="s">
        <v>652</v>
      </c>
      <c r="M804" s="12" t="s">
        <v>781</v>
      </c>
      <c r="N804" s="12" t="s">
        <v>629</v>
      </c>
      <c r="O804" s="26" t="s">
        <v>4745</v>
      </c>
      <c r="P804" s="26" t="s">
        <v>4746</v>
      </c>
      <c r="Q804" s="25" t="s">
        <v>646</v>
      </c>
      <c r="R804" s="26" t="s">
        <v>4747</v>
      </c>
      <c r="S804" s="15" t="s">
        <v>4748</v>
      </c>
      <c r="T804" s="52">
        <v>0</v>
      </c>
      <c r="U804" s="22" t="s">
        <v>4749</v>
      </c>
      <c r="V804" s="18" t="str">
        <f>+Sitio_Publico[[#This Row],[idcoleccion]]&amp;"-"&amp;Sitio_Publico[[#This Row],[id]]</f>
        <v>000-803</v>
      </c>
      <c r="W804" s="18">
        <f>+VLOOKUP(Sitio_Publico[[#This Row],[territorio]],Estructura!$AE$4:$AH$1067,4,0)</f>
        <v>30005604</v>
      </c>
      <c r="X804" s="18" t="str">
        <f>+VLOOKUP(Sitio_Publico[[#This Row],[tema]],Estructura!$G$4:$J$532,4,0)</f>
        <v>T-19</v>
      </c>
      <c r="Y804" s="18" t="str">
        <f>+VLOOKUP(Sitio_Publico[[#This Row],[contenido]],Estructura!$L$4:$O$473,4,0)</f>
        <v>C-8</v>
      </c>
      <c r="Z804" s="18" t="str">
        <f>+VLOOKUP(Sitio_Publico[[#This Row],[Filtro Integrado]],Estructura!$U$4:$W$529,3,0)</f>
        <v>FI-0</v>
      </c>
      <c r="AA804" s="18" t="str">
        <f>+VLOOKUP(Sitio_Publico[[#This Row],[Muestra]],Estructura!$Y$4:$AB$483,4,0)</f>
        <v>M-00076</v>
      </c>
    </row>
    <row r="805" spans="1:27" ht="48" x14ac:dyDescent="0.3">
      <c r="A805" s="16">
        <f t="shared" si="12"/>
        <v>804</v>
      </c>
      <c r="B805" s="47" t="s">
        <v>15118</v>
      </c>
      <c r="C805" s="13" t="s">
        <v>622</v>
      </c>
      <c r="D805" s="13" t="s">
        <v>623</v>
      </c>
      <c r="E805" s="44">
        <v>13203</v>
      </c>
      <c r="F805" s="13" t="s">
        <v>688</v>
      </c>
      <c r="G805" s="23" t="s">
        <v>639</v>
      </c>
      <c r="H805" s="42" t="s">
        <v>458</v>
      </c>
      <c r="I805" s="28" t="s">
        <v>330</v>
      </c>
      <c r="J805" s="12" t="s">
        <v>393</v>
      </c>
      <c r="K805" s="28" t="s">
        <v>689</v>
      </c>
      <c r="L805" s="12" t="s">
        <v>652</v>
      </c>
      <c r="M805" s="12" t="s">
        <v>690</v>
      </c>
      <c r="N805" s="12" t="s">
        <v>629</v>
      </c>
      <c r="O805" s="26" t="s">
        <v>4750</v>
      </c>
      <c r="P805" s="26" t="s">
        <v>4751</v>
      </c>
      <c r="Q805" s="25" t="s">
        <v>646</v>
      </c>
      <c r="R805" s="26" t="s">
        <v>4752</v>
      </c>
      <c r="S805" s="15" t="s">
        <v>4753</v>
      </c>
      <c r="T805" s="52">
        <v>0</v>
      </c>
      <c r="U805" s="22" t="s">
        <v>4754</v>
      </c>
      <c r="V805" s="18" t="str">
        <f>+Sitio_Publico[[#This Row],[idcoleccion]]&amp;"-"&amp;Sitio_Publico[[#This Row],[id]]</f>
        <v>000-804</v>
      </c>
      <c r="W805" s="18">
        <f>+VLOOKUP(Sitio_Publico[[#This Row],[territorio]],Estructura!$AE$4:$AH$1067,4,0)</f>
        <v>30013203</v>
      </c>
      <c r="X805" s="18" t="str">
        <f>+VLOOKUP(Sitio_Publico[[#This Row],[tema]],Estructura!$G$4:$J$532,4,0)</f>
        <v>T-17</v>
      </c>
      <c r="Y805" s="18" t="str">
        <f>+VLOOKUP(Sitio_Publico[[#This Row],[contenido]],Estructura!$L$4:$O$473,4,0)</f>
        <v>C-8</v>
      </c>
      <c r="Z805" s="18" t="str">
        <f>+VLOOKUP(Sitio_Publico[[#This Row],[Filtro Integrado]],Estructura!$U$4:$W$529,3,0)</f>
        <v>FI-0</v>
      </c>
      <c r="AA805" s="18" t="str">
        <f>+VLOOKUP(Sitio_Publico[[#This Row],[Muestra]],Estructura!$Y$4:$AB$483,4,0)</f>
        <v>M-00068</v>
      </c>
    </row>
    <row r="806" spans="1:27" ht="48" x14ac:dyDescent="0.3">
      <c r="A806" s="16">
        <f t="shared" si="12"/>
        <v>805</v>
      </c>
      <c r="B806" s="47" t="s">
        <v>15118</v>
      </c>
      <c r="C806" s="13" t="s">
        <v>622</v>
      </c>
      <c r="D806" s="13" t="s">
        <v>623</v>
      </c>
      <c r="E806" s="44">
        <v>5</v>
      </c>
      <c r="F806" s="13" t="s">
        <v>767</v>
      </c>
      <c r="G806" s="23" t="s">
        <v>639</v>
      </c>
      <c r="H806" s="42" t="s">
        <v>457</v>
      </c>
      <c r="I806" s="28" t="s">
        <v>368</v>
      </c>
      <c r="J806" s="12" t="s">
        <v>393</v>
      </c>
      <c r="K806" s="28" t="s">
        <v>780</v>
      </c>
      <c r="L806" s="12" t="s">
        <v>652</v>
      </c>
      <c r="M806" s="12" t="s">
        <v>781</v>
      </c>
      <c r="N806" s="12" t="s">
        <v>629</v>
      </c>
      <c r="O806" s="26" t="s">
        <v>4755</v>
      </c>
      <c r="P806" s="26" t="s">
        <v>4756</v>
      </c>
      <c r="Q806" s="25" t="s">
        <v>646</v>
      </c>
      <c r="R806" s="26" t="s">
        <v>4757</v>
      </c>
      <c r="S806" s="15" t="s">
        <v>4758</v>
      </c>
      <c r="T806" s="52">
        <v>0</v>
      </c>
      <c r="U806" s="22" t="s">
        <v>4759</v>
      </c>
      <c r="V806" s="18" t="str">
        <f>+Sitio_Publico[[#This Row],[idcoleccion]]&amp;"-"&amp;Sitio_Publico[[#This Row],[id]]</f>
        <v>000-805</v>
      </c>
      <c r="W806" s="18">
        <f>+VLOOKUP(Sitio_Publico[[#This Row],[territorio]],Estructura!$AE$4:$AH$1067,4,0)</f>
        <v>20000005</v>
      </c>
      <c r="X806" s="18" t="str">
        <f>+VLOOKUP(Sitio_Publico[[#This Row],[tema]],Estructura!$G$4:$J$532,4,0)</f>
        <v>T-19</v>
      </c>
      <c r="Y806" s="18" t="str">
        <f>+VLOOKUP(Sitio_Publico[[#This Row],[contenido]],Estructura!$L$4:$O$473,4,0)</f>
        <v>C-8</v>
      </c>
      <c r="Z806" s="18" t="str">
        <f>+VLOOKUP(Sitio_Publico[[#This Row],[Filtro Integrado]],Estructura!$U$4:$W$529,3,0)</f>
        <v>FI-0</v>
      </c>
      <c r="AA806" s="18" t="str">
        <f>+VLOOKUP(Sitio_Publico[[#This Row],[Muestra]],Estructura!$Y$4:$AB$483,4,0)</f>
        <v>M-00076</v>
      </c>
    </row>
    <row r="807" spans="1:27" ht="48" x14ac:dyDescent="0.3">
      <c r="A807" s="16">
        <f t="shared" si="12"/>
        <v>806</v>
      </c>
      <c r="B807" s="47" t="s">
        <v>15118</v>
      </c>
      <c r="C807" s="13" t="s">
        <v>622</v>
      </c>
      <c r="D807" s="13" t="s">
        <v>623</v>
      </c>
      <c r="E807" s="44">
        <v>7307</v>
      </c>
      <c r="F807" s="13" t="s">
        <v>666</v>
      </c>
      <c r="G807" s="23" t="s">
        <v>625</v>
      </c>
      <c r="H807" s="42" t="s">
        <v>458</v>
      </c>
      <c r="I807" s="28" t="s">
        <v>151</v>
      </c>
      <c r="J807" s="12" t="s">
        <v>393</v>
      </c>
      <c r="K807" s="28" t="s">
        <v>667</v>
      </c>
      <c r="L807" s="12" t="s">
        <v>627</v>
      </c>
      <c r="M807" s="12" t="s">
        <v>668</v>
      </c>
      <c r="N807" s="12" t="s">
        <v>629</v>
      </c>
      <c r="O807" s="26" t="s">
        <v>4760</v>
      </c>
      <c r="P807" s="26" t="s">
        <v>4761</v>
      </c>
      <c r="Q807" s="25" t="s">
        <v>646</v>
      </c>
      <c r="R807" s="26" t="s">
        <v>4762</v>
      </c>
      <c r="S807" s="15" t="s">
        <v>4763</v>
      </c>
      <c r="T807" s="52">
        <v>0</v>
      </c>
      <c r="U807" s="22" t="s">
        <v>4764</v>
      </c>
      <c r="V807" s="18" t="str">
        <f>+Sitio_Publico[[#This Row],[idcoleccion]]&amp;"-"&amp;Sitio_Publico[[#This Row],[id]]</f>
        <v>000-806</v>
      </c>
      <c r="W807" s="18">
        <f>+VLOOKUP(Sitio_Publico[[#This Row],[territorio]],Estructura!$AE$4:$AH$1067,4,0)</f>
        <v>30007307</v>
      </c>
      <c r="X807" s="18" t="str">
        <f>+VLOOKUP(Sitio_Publico[[#This Row],[tema]],Estructura!$G$4:$J$532,4,0)</f>
        <v>T-15</v>
      </c>
      <c r="Y807" s="18" t="str">
        <f>+VLOOKUP(Sitio_Publico[[#This Row],[contenido]],Estructura!$L$4:$O$473,4,0)</f>
        <v>C-7</v>
      </c>
      <c r="Z807" s="18" t="str">
        <f>+VLOOKUP(Sitio_Publico[[#This Row],[Filtro Integrado]],Estructura!$U$4:$W$529,3,0)</f>
        <v>FI-0</v>
      </c>
      <c r="AA807" s="18" t="str">
        <f>+VLOOKUP(Sitio_Publico[[#This Row],[Muestra]],Estructura!$Y$4:$AB$483,4,0)</f>
        <v>M-00066</v>
      </c>
    </row>
    <row r="808" spans="1:27" ht="48" x14ac:dyDescent="0.3">
      <c r="A808" s="16">
        <f t="shared" si="12"/>
        <v>807</v>
      </c>
      <c r="B808" s="47" t="s">
        <v>15118</v>
      </c>
      <c r="C808" s="13" t="s">
        <v>622</v>
      </c>
      <c r="D808" s="13" t="s">
        <v>623</v>
      </c>
      <c r="E808" s="44">
        <v>9110</v>
      </c>
      <c r="F808" s="13" t="s">
        <v>666</v>
      </c>
      <c r="G808" s="23" t="s">
        <v>639</v>
      </c>
      <c r="H808" s="42" t="s">
        <v>458</v>
      </c>
      <c r="I808" s="28" t="s">
        <v>225</v>
      </c>
      <c r="J808" s="12" t="s">
        <v>393</v>
      </c>
      <c r="K808" s="28" t="s">
        <v>667</v>
      </c>
      <c r="L808" s="12" t="s">
        <v>652</v>
      </c>
      <c r="M808" s="12" t="s">
        <v>668</v>
      </c>
      <c r="N808" s="12" t="s">
        <v>629</v>
      </c>
      <c r="O808" s="26" t="s">
        <v>4765</v>
      </c>
      <c r="P808" s="26" t="s">
        <v>4766</v>
      </c>
      <c r="Q808" s="25" t="s">
        <v>646</v>
      </c>
      <c r="R808" s="26" t="s">
        <v>4767</v>
      </c>
      <c r="S808" s="15" t="s">
        <v>4768</v>
      </c>
      <c r="T808" s="52">
        <v>0</v>
      </c>
      <c r="U808" s="22" t="s">
        <v>4769</v>
      </c>
      <c r="V808" s="18" t="str">
        <f>+Sitio_Publico[[#This Row],[idcoleccion]]&amp;"-"&amp;Sitio_Publico[[#This Row],[id]]</f>
        <v>000-807</v>
      </c>
      <c r="W808" s="18">
        <f>+VLOOKUP(Sitio_Publico[[#This Row],[territorio]],Estructura!$AE$4:$AH$1067,4,0)</f>
        <v>30009110</v>
      </c>
      <c r="X808" s="18" t="str">
        <f>+VLOOKUP(Sitio_Publico[[#This Row],[tema]],Estructura!$G$4:$J$532,4,0)</f>
        <v>T-15</v>
      </c>
      <c r="Y808" s="18" t="str">
        <f>+VLOOKUP(Sitio_Publico[[#This Row],[contenido]],Estructura!$L$4:$O$473,4,0)</f>
        <v>C-8</v>
      </c>
      <c r="Z808" s="18" t="str">
        <f>+VLOOKUP(Sitio_Publico[[#This Row],[Filtro Integrado]],Estructura!$U$4:$W$529,3,0)</f>
        <v>FI-0</v>
      </c>
      <c r="AA808" s="18" t="str">
        <f>+VLOOKUP(Sitio_Publico[[#This Row],[Muestra]],Estructura!$Y$4:$AB$483,4,0)</f>
        <v>M-00066</v>
      </c>
    </row>
    <row r="809" spans="1:27" ht="48" x14ac:dyDescent="0.3">
      <c r="A809" s="16">
        <f t="shared" si="12"/>
        <v>808</v>
      </c>
      <c r="B809" s="47" t="s">
        <v>15118</v>
      </c>
      <c r="C809" s="13" t="s">
        <v>622</v>
      </c>
      <c r="D809" s="13" t="s">
        <v>623</v>
      </c>
      <c r="E809" s="44">
        <v>13114</v>
      </c>
      <c r="F809" s="13" t="s">
        <v>688</v>
      </c>
      <c r="G809" s="23" t="s">
        <v>639</v>
      </c>
      <c r="H809" s="42" t="s">
        <v>458</v>
      </c>
      <c r="I809" s="28" t="s">
        <v>310</v>
      </c>
      <c r="J809" s="12" t="s">
        <v>393</v>
      </c>
      <c r="K809" s="28" t="s">
        <v>726</v>
      </c>
      <c r="L809" s="12" t="s">
        <v>652</v>
      </c>
      <c r="M809" s="12" t="s">
        <v>653</v>
      </c>
      <c r="N809" s="12" t="s">
        <v>629</v>
      </c>
      <c r="O809" s="26" t="s">
        <v>4770</v>
      </c>
      <c r="P809" s="26" t="s">
        <v>4771</v>
      </c>
      <c r="Q809" s="25" t="s">
        <v>646</v>
      </c>
      <c r="R809" s="26" t="s">
        <v>4772</v>
      </c>
      <c r="S809" s="15" t="s">
        <v>4773</v>
      </c>
      <c r="T809" s="52">
        <v>0</v>
      </c>
      <c r="U809" s="22" t="s">
        <v>4774</v>
      </c>
      <c r="V809" s="18" t="str">
        <f>+Sitio_Publico[[#This Row],[idcoleccion]]&amp;"-"&amp;Sitio_Publico[[#This Row],[id]]</f>
        <v>000-808</v>
      </c>
      <c r="W809" s="18">
        <f>+VLOOKUP(Sitio_Publico[[#This Row],[territorio]],Estructura!$AE$4:$AH$1067,4,0)</f>
        <v>30013114</v>
      </c>
      <c r="X809" s="18" t="str">
        <f>+VLOOKUP(Sitio_Publico[[#This Row],[tema]],Estructura!$G$4:$J$532,4,0)</f>
        <v>T-17</v>
      </c>
      <c r="Y809" s="18" t="str">
        <f>+VLOOKUP(Sitio_Publico[[#This Row],[contenido]],Estructura!$L$4:$O$473,4,0)</f>
        <v>C-8</v>
      </c>
      <c r="Z809" s="18" t="str">
        <f>+VLOOKUP(Sitio_Publico[[#This Row],[Filtro Integrado]],Estructura!$U$4:$W$529,3,0)</f>
        <v>FI-0</v>
      </c>
      <c r="AA809" s="18" t="str">
        <f>+VLOOKUP(Sitio_Publico[[#This Row],[Muestra]],Estructura!$Y$4:$AB$483,4,0)</f>
        <v>M-00071</v>
      </c>
    </row>
    <row r="810" spans="1:27" ht="48" x14ac:dyDescent="0.3">
      <c r="A810" s="16">
        <f t="shared" si="12"/>
        <v>809</v>
      </c>
      <c r="B810" s="47" t="s">
        <v>15118</v>
      </c>
      <c r="C810" s="13" t="s">
        <v>622</v>
      </c>
      <c r="D810" s="13" t="s">
        <v>623</v>
      </c>
      <c r="E810" s="44">
        <v>6302</v>
      </c>
      <c r="F810" s="13" t="s">
        <v>767</v>
      </c>
      <c r="G810" s="23" t="s">
        <v>639</v>
      </c>
      <c r="H810" s="42" t="s">
        <v>458</v>
      </c>
      <c r="I810" s="28" t="s">
        <v>124</v>
      </c>
      <c r="J810" s="12" t="s">
        <v>393</v>
      </c>
      <c r="K810" s="28" t="s">
        <v>857</v>
      </c>
      <c r="L810" s="12" t="s">
        <v>652</v>
      </c>
      <c r="M810" s="12" t="s">
        <v>704</v>
      </c>
      <c r="N810" s="12" t="s">
        <v>629</v>
      </c>
      <c r="O810" s="26" t="s">
        <v>4775</v>
      </c>
      <c r="P810" s="26" t="s">
        <v>4776</v>
      </c>
      <c r="Q810" s="25" t="s">
        <v>646</v>
      </c>
      <c r="R810" s="26" t="s">
        <v>4777</v>
      </c>
      <c r="S810" s="15" t="s">
        <v>4778</v>
      </c>
      <c r="T810" s="52">
        <v>0</v>
      </c>
      <c r="U810" s="22" t="s">
        <v>4779</v>
      </c>
      <c r="V810" s="18" t="str">
        <f>+Sitio_Publico[[#This Row],[idcoleccion]]&amp;"-"&amp;Sitio_Publico[[#This Row],[id]]</f>
        <v>000-809</v>
      </c>
      <c r="W810" s="18">
        <f>+VLOOKUP(Sitio_Publico[[#This Row],[territorio]],Estructura!$AE$4:$AH$1067,4,0)</f>
        <v>30006302</v>
      </c>
      <c r="X810" s="18" t="str">
        <f>+VLOOKUP(Sitio_Publico[[#This Row],[tema]],Estructura!$G$4:$J$532,4,0)</f>
        <v>T-19</v>
      </c>
      <c r="Y810" s="18" t="str">
        <f>+VLOOKUP(Sitio_Publico[[#This Row],[contenido]],Estructura!$L$4:$O$473,4,0)</f>
        <v>C-8</v>
      </c>
      <c r="Z810" s="18" t="str">
        <f>+VLOOKUP(Sitio_Publico[[#This Row],[Filtro Integrado]],Estructura!$U$4:$W$529,3,0)</f>
        <v>FI-0</v>
      </c>
      <c r="AA810" s="18" t="str">
        <f>+VLOOKUP(Sitio_Publico[[#This Row],[Muestra]],Estructura!$Y$4:$AB$483,4,0)</f>
        <v>M-00081</v>
      </c>
    </row>
    <row r="811" spans="1:27" ht="48" x14ac:dyDescent="0.3">
      <c r="A811" s="16">
        <f t="shared" si="12"/>
        <v>810</v>
      </c>
      <c r="B811" s="47" t="s">
        <v>15118</v>
      </c>
      <c r="C811" s="13" t="s">
        <v>622</v>
      </c>
      <c r="D811" s="13" t="s">
        <v>623</v>
      </c>
      <c r="E811" s="44">
        <v>1101</v>
      </c>
      <c r="F811" s="13" t="s">
        <v>666</v>
      </c>
      <c r="G811" s="23" t="s">
        <v>625</v>
      </c>
      <c r="H811" s="42" t="s">
        <v>458</v>
      </c>
      <c r="I811" s="28" t="s">
        <v>26</v>
      </c>
      <c r="J811" s="12" t="s">
        <v>393</v>
      </c>
      <c r="K811" s="28" t="s">
        <v>667</v>
      </c>
      <c r="L811" s="12" t="s">
        <v>627</v>
      </c>
      <c r="M811" s="12" t="s">
        <v>668</v>
      </c>
      <c r="N811" s="12" t="s">
        <v>629</v>
      </c>
      <c r="O811" s="26" t="s">
        <v>4780</v>
      </c>
      <c r="P811" s="26" t="s">
        <v>4781</v>
      </c>
      <c r="Q811" s="25" t="s">
        <v>646</v>
      </c>
      <c r="R811" s="26" t="s">
        <v>4782</v>
      </c>
      <c r="S811" s="15" t="s">
        <v>4783</v>
      </c>
      <c r="T811" s="52">
        <v>0</v>
      </c>
      <c r="U811" s="22" t="s">
        <v>4784</v>
      </c>
      <c r="V811" s="18" t="str">
        <f>+Sitio_Publico[[#This Row],[idcoleccion]]&amp;"-"&amp;Sitio_Publico[[#This Row],[id]]</f>
        <v>000-810</v>
      </c>
      <c r="W811" s="18">
        <f>+VLOOKUP(Sitio_Publico[[#This Row],[territorio]],Estructura!$AE$4:$AH$1067,4,0)</f>
        <v>30001101</v>
      </c>
      <c r="X811" s="18" t="str">
        <f>+VLOOKUP(Sitio_Publico[[#This Row],[tema]],Estructura!$G$4:$J$532,4,0)</f>
        <v>T-15</v>
      </c>
      <c r="Y811" s="18" t="str">
        <f>+VLOOKUP(Sitio_Publico[[#This Row],[contenido]],Estructura!$L$4:$O$473,4,0)</f>
        <v>C-7</v>
      </c>
      <c r="Z811" s="18" t="str">
        <f>+VLOOKUP(Sitio_Publico[[#This Row],[Filtro Integrado]],Estructura!$U$4:$W$529,3,0)</f>
        <v>FI-0</v>
      </c>
      <c r="AA811" s="18" t="str">
        <f>+VLOOKUP(Sitio_Publico[[#This Row],[Muestra]],Estructura!$Y$4:$AB$483,4,0)</f>
        <v>M-00066</v>
      </c>
    </row>
    <row r="812" spans="1:27" ht="51" x14ac:dyDescent="0.3">
      <c r="A812" s="16">
        <f t="shared" si="12"/>
        <v>811</v>
      </c>
      <c r="B812" s="47" t="s">
        <v>15118</v>
      </c>
      <c r="C812" s="13" t="s">
        <v>622</v>
      </c>
      <c r="D812" s="13" t="s">
        <v>623</v>
      </c>
      <c r="E812" s="44">
        <v>10204</v>
      </c>
      <c r="F812" s="13" t="s">
        <v>624</v>
      </c>
      <c r="G812" s="23" t="s">
        <v>625</v>
      </c>
      <c r="H812" s="42" t="s">
        <v>458</v>
      </c>
      <c r="I812" s="28" t="s">
        <v>260</v>
      </c>
      <c r="J812" s="12" t="s">
        <v>393</v>
      </c>
      <c r="K812" s="28" t="s">
        <v>626</v>
      </c>
      <c r="L812" s="12" t="s">
        <v>627</v>
      </c>
      <c r="M812" s="12" t="s">
        <v>628</v>
      </c>
      <c r="N812" s="12" t="s">
        <v>629</v>
      </c>
      <c r="O812" s="26" t="s">
        <v>4785</v>
      </c>
      <c r="P812" s="26" t="s">
        <v>4786</v>
      </c>
      <c r="Q812" s="25" t="s">
        <v>632</v>
      </c>
      <c r="R812" s="26" t="s">
        <v>4787</v>
      </c>
      <c r="S812" s="15" t="s">
        <v>4788</v>
      </c>
      <c r="T812" s="52">
        <v>0</v>
      </c>
      <c r="U812" s="22" t="s">
        <v>4789</v>
      </c>
      <c r="V812" s="18" t="str">
        <f>+Sitio_Publico[[#This Row],[idcoleccion]]&amp;"-"&amp;Sitio_Publico[[#This Row],[id]]</f>
        <v>000-811</v>
      </c>
      <c r="W812" s="18">
        <f>+VLOOKUP(Sitio_Publico[[#This Row],[territorio]],Estructura!$AE$4:$AH$1067,4,0)</f>
        <v>30010204</v>
      </c>
      <c r="X812" s="18" t="str">
        <f>+VLOOKUP(Sitio_Publico[[#This Row],[tema]],Estructura!$G$4:$J$532,4,0)</f>
        <v>T-13</v>
      </c>
      <c r="Y812" s="18" t="str">
        <f>+VLOOKUP(Sitio_Publico[[#This Row],[contenido]],Estructura!$L$4:$O$473,4,0)</f>
        <v>C-7</v>
      </c>
      <c r="Z812" s="18" t="str">
        <f>+VLOOKUP(Sitio_Publico[[#This Row],[Filtro Integrado]],Estructura!$U$4:$W$529,3,0)</f>
        <v>FI-0</v>
      </c>
      <c r="AA812" s="18" t="str">
        <f>+VLOOKUP(Sitio_Publico[[#This Row],[Muestra]],Estructura!$Y$4:$AB$483,4,0)</f>
        <v>M-00063</v>
      </c>
    </row>
    <row r="813" spans="1:27" ht="48" x14ac:dyDescent="0.3">
      <c r="A813" s="16">
        <f t="shared" si="12"/>
        <v>812</v>
      </c>
      <c r="B813" s="47" t="s">
        <v>15118</v>
      </c>
      <c r="C813" s="13" t="s">
        <v>622</v>
      </c>
      <c r="D813" s="13" t="s">
        <v>623</v>
      </c>
      <c r="E813" s="44">
        <v>6110</v>
      </c>
      <c r="F813" s="13" t="s">
        <v>666</v>
      </c>
      <c r="G813" s="23" t="s">
        <v>639</v>
      </c>
      <c r="H813" s="42" t="s">
        <v>458</v>
      </c>
      <c r="I813" s="28" t="s">
        <v>109</v>
      </c>
      <c r="J813" s="12" t="s">
        <v>393</v>
      </c>
      <c r="K813" s="28" t="s">
        <v>745</v>
      </c>
      <c r="L813" s="12" t="s">
        <v>652</v>
      </c>
      <c r="M813" s="12" t="s">
        <v>628</v>
      </c>
      <c r="N813" s="12" t="s">
        <v>629</v>
      </c>
      <c r="O813" s="26" t="s">
        <v>4790</v>
      </c>
      <c r="P813" s="26" t="s">
        <v>4791</v>
      </c>
      <c r="Q813" s="25" t="s">
        <v>646</v>
      </c>
      <c r="R813" s="26" t="s">
        <v>4792</v>
      </c>
      <c r="S813" s="15" t="s">
        <v>4793</v>
      </c>
      <c r="T813" s="52">
        <v>0</v>
      </c>
      <c r="U813" s="22" t="s">
        <v>4794</v>
      </c>
      <c r="V813" s="18" t="str">
        <f>+Sitio_Publico[[#This Row],[idcoleccion]]&amp;"-"&amp;Sitio_Publico[[#This Row],[id]]</f>
        <v>000-812</v>
      </c>
      <c r="W813" s="18">
        <f>+VLOOKUP(Sitio_Publico[[#This Row],[territorio]],Estructura!$AE$4:$AH$1067,4,0)</f>
        <v>30006110</v>
      </c>
      <c r="X813" s="18" t="str">
        <f>+VLOOKUP(Sitio_Publico[[#This Row],[tema]],Estructura!$G$4:$J$532,4,0)</f>
        <v>T-15</v>
      </c>
      <c r="Y813" s="18" t="str">
        <f>+VLOOKUP(Sitio_Publico[[#This Row],[contenido]],Estructura!$L$4:$O$473,4,0)</f>
        <v>C-8</v>
      </c>
      <c r="Z813" s="18" t="str">
        <f>+VLOOKUP(Sitio_Publico[[#This Row],[Filtro Integrado]],Estructura!$U$4:$W$529,3,0)</f>
        <v>FI-0</v>
      </c>
      <c r="AA813" s="18" t="str">
        <f>+VLOOKUP(Sitio_Publico[[#This Row],[Muestra]],Estructura!$Y$4:$AB$483,4,0)</f>
        <v>M-00074</v>
      </c>
    </row>
    <row r="814" spans="1:27" ht="48" x14ac:dyDescent="0.3">
      <c r="A814" s="16">
        <f t="shared" si="12"/>
        <v>813</v>
      </c>
      <c r="B814" s="47" t="s">
        <v>15118</v>
      </c>
      <c r="C814" s="13" t="s">
        <v>622</v>
      </c>
      <c r="D814" s="13" t="s">
        <v>623</v>
      </c>
      <c r="E814" s="44">
        <v>7104</v>
      </c>
      <c r="F814" s="13" t="s">
        <v>681</v>
      </c>
      <c r="G814" s="23" t="s">
        <v>625</v>
      </c>
      <c r="H814" s="42" t="s">
        <v>458</v>
      </c>
      <c r="I814" s="28" t="s">
        <v>136</v>
      </c>
      <c r="J814" s="12" t="s">
        <v>393</v>
      </c>
      <c r="K814" s="28" t="s">
        <v>682</v>
      </c>
      <c r="L814" s="12" t="s">
        <v>627</v>
      </c>
      <c r="M814" s="12" t="s">
        <v>628</v>
      </c>
      <c r="N814" s="12" t="s">
        <v>629</v>
      </c>
      <c r="O814" s="26" t="s">
        <v>4795</v>
      </c>
      <c r="P814" s="26" t="s">
        <v>4796</v>
      </c>
      <c r="Q814" s="25" t="s">
        <v>646</v>
      </c>
      <c r="R814" s="26" t="s">
        <v>4797</v>
      </c>
      <c r="S814" s="15" t="s">
        <v>4798</v>
      </c>
      <c r="T814" s="52">
        <v>0</v>
      </c>
      <c r="U814" s="22" t="s">
        <v>4799</v>
      </c>
      <c r="V814" s="18" t="str">
        <f>+Sitio_Publico[[#This Row],[idcoleccion]]&amp;"-"&amp;Sitio_Publico[[#This Row],[id]]</f>
        <v>000-813</v>
      </c>
      <c r="W814" s="18">
        <f>+VLOOKUP(Sitio_Publico[[#This Row],[territorio]],Estructura!$AE$4:$AH$1067,4,0)</f>
        <v>30007104</v>
      </c>
      <c r="X814" s="18" t="str">
        <f>+VLOOKUP(Sitio_Publico[[#This Row],[tema]],Estructura!$G$4:$J$532,4,0)</f>
        <v>T-16</v>
      </c>
      <c r="Y814" s="18" t="str">
        <f>+VLOOKUP(Sitio_Publico[[#This Row],[contenido]],Estructura!$L$4:$O$473,4,0)</f>
        <v>C-7</v>
      </c>
      <c r="Z814" s="18" t="str">
        <f>+VLOOKUP(Sitio_Publico[[#This Row],[Filtro Integrado]],Estructura!$U$4:$W$529,3,0)</f>
        <v>FI-0</v>
      </c>
      <c r="AA814" s="18" t="str">
        <f>+VLOOKUP(Sitio_Publico[[#This Row],[Muestra]],Estructura!$Y$4:$AB$483,4,0)</f>
        <v>M-00067</v>
      </c>
    </row>
    <row r="815" spans="1:27" ht="48" x14ac:dyDescent="0.3">
      <c r="A815" s="16">
        <f t="shared" si="12"/>
        <v>814</v>
      </c>
      <c r="B815" s="47" t="s">
        <v>15118</v>
      </c>
      <c r="C815" s="13" t="s">
        <v>622</v>
      </c>
      <c r="D815" s="13" t="s">
        <v>623</v>
      </c>
      <c r="E815" s="44">
        <v>8107</v>
      </c>
      <c r="F815" s="13" t="s">
        <v>688</v>
      </c>
      <c r="G815" s="23" t="s">
        <v>639</v>
      </c>
      <c r="H815" s="42" t="s">
        <v>458</v>
      </c>
      <c r="I815" s="28" t="s">
        <v>168</v>
      </c>
      <c r="J815" s="12" t="s">
        <v>393</v>
      </c>
      <c r="K815" s="28" t="s">
        <v>689</v>
      </c>
      <c r="L815" s="12" t="s">
        <v>652</v>
      </c>
      <c r="M815" s="12" t="s">
        <v>690</v>
      </c>
      <c r="N815" s="12" t="s">
        <v>629</v>
      </c>
      <c r="O815" s="26" t="s">
        <v>4800</v>
      </c>
      <c r="P815" s="26" t="s">
        <v>4801</v>
      </c>
      <c r="Q815" s="25" t="s">
        <v>646</v>
      </c>
      <c r="R815" s="26" t="s">
        <v>4802</v>
      </c>
      <c r="S815" s="15" t="s">
        <v>4803</v>
      </c>
      <c r="T815" s="52">
        <v>0</v>
      </c>
      <c r="U815" s="22" t="s">
        <v>4804</v>
      </c>
      <c r="V815" s="18" t="str">
        <f>+Sitio_Publico[[#This Row],[idcoleccion]]&amp;"-"&amp;Sitio_Publico[[#This Row],[id]]</f>
        <v>000-814</v>
      </c>
      <c r="W815" s="18">
        <f>+VLOOKUP(Sitio_Publico[[#This Row],[territorio]],Estructura!$AE$4:$AH$1067,4,0)</f>
        <v>30008107</v>
      </c>
      <c r="X815" s="18" t="str">
        <f>+VLOOKUP(Sitio_Publico[[#This Row],[tema]],Estructura!$G$4:$J$532,4,0)</f>
        <v>T-17</v>
      </c>
      <c r="Y815" s="18" t="str">
        <f>+VLOOKUP(Sitio_Publico[[#This Row],[contenido]],Estructura!$L$4:$O$473,4,0)</f>
        <v>C-8</v>
      </c>
      <c r="Z815" s="18" t="str">
        <f>+VLOOKUP(Sitio_Publico[[#This Row],[Filtro Integrado]],Estructura!$U$4:$W$529,3,0)</f>
        <v>FI-0</v>
      </c>
      <c r="AA815" s="18" t="str">
        <f>+VLOOKUP(Sitio_Publico[[#This Row],[Muestra]],Estructura!$Y$4:$AB$483,4,0)</f>
        <v>M-00068</v>
      </c>
    </row>
    <row r="816" spans="1:27" ht="72" x14ac:dyDescent="0.3">
      <c r="A816" s="16">
        <f t="shared" si="12"/>
        <v>815</v>
      </c>
      <c r="B816" s="47" t="s">
        <v>15118</v>
      </c>
      <c r="C816" s="13" t="s">
        <v>622</v>
      </c>
      <c r="D816" s="13" t="s">
        <v>623</v>
      </c>
      <c r="E816" s="44">
        <v>5105</v>
      </c>
      <c r="F816" s="13" t="s">
        <v>624</v>
      </c>
      <c r="G816" s="23" t="s">
        <v>639</v>
      </c>
      <c r="H816" s="42" t="s">
        <v>458</v>
      </c>
      <c r="I816" s="28" t="s">
        <v>66</v>
      </c>
      <c r="J816" s="12" t="s">
        <v>393</v>
      </c>
      <c r="K816" s="28" t="s">
        <v>626</v>
      </c>
      <c r="L816" s="12" t="s">
        <v>652</v>
      </c>
      <c r="M816" s="12" t="s">
        <v>1170</v>
      </c>
      <c r="N816" s="12" t="s">
        <v>629</v>
      </c>
      <c r="O816" s="26" t="s">
        <v>4805</v>
      </c>
      <c r="P816" s="26" t="s">
        <v>4806</v>
      </c>
      <c r="Q816" s="25" t="s">
        <v>646</v>
      </c>
      <c r="R816" s="26" t="s">
        <v>4807</v>
      </c>
      <c r="S816" s="15" t="s">
        <v>4808</v>
      </c>
      <c r="T816" s="52">
        <v>0</v>
      </c>
      <c r="U816" s="22" t="s">
        <v>4809</v>
      </c>
      <c r="V816" s="18" t="str">
        <f>+Sitio_Publico[[#This Row],[idcoleccion]]&amp;"-"&amp;Sitio_Publico[[#This Row],[id]]</f>
        <v>000-815</v>
      </c>
      <c r="W816" s="18">
        <f>+VLOOKUP(Sitio_Publico[[#This Row],[territorio]],Estructura!$AE$4:$AH$1067,4,0)</f>
        <v>30005105</v>
      </c>
      <c r="X816" s="18" t="str">
        <f>+VLOOKUP(Sitio_Publico[[#This Row],[tema]],Estructura!$G$4:$J$532,4,0)</f>
        <v>T-13</v>
      </c>
      <c r="Y816" s="18" t="str">
        <f>+VLOOKUP(Sitio_Publico[[#This Row],[contenido]],Estructura!$L$4:$O$473,4,0)</f>
        <v>C-8</v>
      </c>
      <c r="Z816" s="18" t="str">
        <f>+VLOOKUP(Sitio_Publico[[#This Row],[Filtro Integrado]],Estructura!$U$4:$W$529,3,0)</f>
        <v>FI-0</v>
      </c>
      <c r="AA816" s="18" t="str">
        <f>+VLOOKUP(Sitio_Publico[[#This Row],[Muestra]],Estructura!$Y$4:$AB$483,4,0)</f>
        <v>M-00063</v>
      </c>
    </row>
    <row r="817" spans="1:27" ht="40.799999999999997" x14ac:dyDescent="0.3">
      <c r="A817" s="16">
        <f t="shared" si="12"/>
        <v>816</v>
      </c>
      <c r="B817" s="47" t="s">
        <v>15118</v>
      </c>
      <c r="C817" s="13" t="s">
        <v>637</v>
      </c>
      <c r="D817" s="13" t="s">
        <v>623</v>
      </c>
      <c r="E817" s="44">
        <v>53</v>
      </c>
      <c r="F817" s="13" t="s">
        <v>638</v>
      </c>
      <c r="G817" s="23" t="s">
        <v>732</v>
      </c>
      <c r="H817" s="42" t="s">
        <v>458</v>
      </c>
      <c r="I817" s="28" t="s">
        <v>258</v>
      </c>
      <c r="J817" s="12" t="s">
        <v>393</v>
      </c>
      <c r="K817" s="28" t="s">
        <v>4810</v>
      </c>
      <c r="L817" s="12" t="s">
        <v>641</v>
      </c>
      <c r="M817" s="12" t="s">
        <v>642</v>
      </c>
      <c r="N817" s="12" t="s">
        <v>643</v>
      </c>
      <c r="O817" s="26" t="s">
        <v>4811</v>
      </c>
      <c r="P817" s="26" t="s">
        <v>4812</v>
      </c>
      <c r="Q817" s="25" t="s">
        <v>646</v>
      </c>
      <c r="R817" s="26" t="s">
        <v>4813</v>
      </c>
      <c r="S817" s="15" t="s">
        <v>4814</v>
      </c>
      <c r="T817" s="52">
        <v>0</v>
      </c>
      <c r="U817" s="22" t="s">
        <v>4815</v>
      </c>
      <c r="V817" s="18" t="str">
        <f>+Sitio_Publico[[#This Row],[idcoleccion]]&amp;"-"&amp;Sitio_Publico[[#This Row],[id]]</f>
        <v>000-816</v>
      </c>
      <c r="W817" s="18">
        <f>+VLOOKUP(Sitio_Publico[[#This Row],[territorio]],Estructura!$AE$4:$AH$1067,4,0)</f>
        <v>30010202</v>
      </c>
      <c r="X817" s="18" t="str">
        <f>+VLOOKUP(Sitio_Publico[[#This Row],[tema]],Estructura!$G$4:$J$532,4,0)</f>
        <v>T-14</v>
      </c>
      <c r="Y817" s="18" t="str">
        <f>+VLOOKUP(Sitio_Publico[[#This Row],[contenido]],Estructura!$L$4:$O$473,4,0)</f>
        <v>C-10</v>
      </c>
      <c r="Z817" s="18" t="str">
        <f>+VLOOKUP(Sitio_Publico[[#This Row],[Filtro Integrado]],Estructura!$U$4:$W$529,3,0)</f>
        <v>FI-0</v>
      </c>
      <c r="AA817" s="18" t="str">
        <f>+VLOOKUP(Sitio_Publico[[#This Row],[Muestra]],Estructura!$Y$4:$AB$483,4,0)</f>
        <v>M-000132</v>
      </c>
    </row>
    <row r="818" spans="1:27" ht="48" x14ac:dyDescent="0.3">
      <c r="A818" s="16">
        <f t="shared" si="12"/>
        <v>817</v>
      </c>
      <c r="B818" s="47" t="s">
        <v>15118</v>
      </c>
      <c r="C818" s="13" t="s">
        <v>622</v>
      </c>
      <c r="D818" s="13" t="s">
        <v>623</v>
      </c>
      <c r="E818" s="44">
        <v>13</v>
      </c>
      <c r="F818" s="13" t="s">
        <v>767</v>
      </c>
      <c r="G818" s="23" t="s">
        <v>639</v>
      </c>
      <c r="H818" s="42" t="s">
        <v>457</v>
      </c>
      <c r="I818" s="28" t="s">
        <v>376</v>
      </c>
      <c r="J818" s="12" t="s">
        <v>393</v>
      </c>
      <c r="K818" s="28" t="s">
        <v>4816</v>
      </c>
      <c r="L818" s="12" t="s">
        <v>652</v>
      </c>
      <c r="M818" s="12" t="s">
        <v>653</v>
      </c>
      <c r="N818" s="12" t="s">
        <v>629</v>
      </c>
      <c r="O818" s="26" t="s">
        <v>4817</v>
      </c>
      <c r="P818" s="26" t="s">
        <v>4818</v>
      </c>
      <c r="Q818" s="25" t="s">
        <v>646</v>
      </c>
      <c r="R818" s="26" t="s">
        <v>4819</v>
      </c>
      <c r="S818" s="15" t="s">
        <v>4820</v>
      </c>
      <c r="T818" s="52">
        <v>0</v>
      </c>
      <c r="U818" s="22" t="s">
        <v>4821</v>
      </c>
      <c r="V818" s="18" t="str">
        <f>+Sitio_Publico[[#This Row],[idcoleccion]]&amp;"-"&amp;Sitio_Publico[[#This Row],[id]]</f>
        <v>000-817</v>
      </c>
      <c r="W818" s="18">
        <f>+VLOOKUP(Sitio_Publico[[#This Row],[territorio]],Estructura!$AE$4:$AH$1067,4,0)</f>
        <v>20000013</v>
      </c>
      <c r="X818" s="18" t="str">
        <f>+VLOOKUP(Sitio_Publico[[#This Row],[tema]],Estructura!$G$4:$J$532,4,0)</f>
        <v>T-19</v>
      </c>
      <c r="Y818" s="18" t="str">
        <f>+VLOOKUP(Sitio_Publico[[#This Row],[contenido]],Estructura!$L$4:$O$473,4,0)</f>
        <v>C-8</v>
      </c>
      <c r="Z818" s="18" t="str">
        <f>+VLOOKUP(Sitio_Publico[[#This Row],[Filtro Integrado]],Estructura!$U$4:$W$529,3,0)</f>
        <v>FI-0</v>
      </c>
      <c r="AA818" s="18" t="str">
        <f>+VLOOKUP(Sitio_Publico[[#This Row],[Muestra]],Estructura!$Y$4:$AB$483,4,0)</f>
        <v>M-00075</v>
      </c>
    </row>
    <row r="819" spans="1:27" ht="40.799999999999997" x14ac:dyDescent="0.3">
      <c r="A819" s="16">
        <f t="shared" si="12"/>
        <v>818</v>
      </c>
      <c r="B819" s="47" t="s">
        <v>15118</v>
      </c>
      <c r="C819" s="13" t="s">
        <v>637</v>
      </c>
      <c r="D819" s="13" t="s">
        <v>623</v>
      </c>
      <c r="E819" s="44">
        <v>3</v>
      </c>
      <c r="F819" s="13" t="s">
        <v>638</v>
      </c>
      <c r="G819" s="23" t="s">
        <v>639</v>
      </c>
      <c r="H819" s="42" t="s">
        <v>457</v>
      </c>
      <c r="I819" s="28" t="s">
        <v>366</v>
      </c>
      <c r="J819" s="12" t="s">
        <v>393</v>
      </c>
      <c r="K819" s="28" t="s">
        <v>640</v>
      </c>
      <c r="L819" s="12" t="s">
        <v>641</v>
      </c>
      <c r="M819" s="12" t="s">
        <v>642</v>
      </c>
      <c r="N819" s="12" t="s">
        <v>643</v>
      </c>
      <c r="O819" s="26" t="s">
        <v>4822</v>
      </c>
      <c r="P819" s="26" t="s">
        <v>4823</v>
      </c>
      <c r="Q819" s="25" t="s">
        <v>646</v>
      </c>
      <c r="R819" s="26" t="s">
        <v>4824</v>
      </c>
      <c r="S819" s="15" t="s">
        <v>4825</v>
      </c>
      <c r="T819" s="52">
        <v>0</v>
      </c>
      <c r="U819" s="22" t="s">
        <v>4826</v>
      </c>
      <c r="V819" s="18" t="str">
        <f>+Sitio_Publico[[#This Row],[idcoleccion]]&amp;"-"&amp;Sitio_Publico[[#This Row],[id]]</f>
        <v>000-818</v>
      </c>
      <c r="W819" s="18">
        <f>+VLOOKUP(Sitio_Publico[[#This Row],[territorio]],Estructura!$AE$4:$AH$1067,4,0)</f>
        <v>20000003</v>
      </c>
      <c r="X819" s="18" t="str">
        <f>+VLOOKUP(Sitio_Publico[[#This Row],[tema]],Estructura!$G$4:$J$532,4,0)</f>
        <v>T-14</v>
      </c>
      <c r="Y819" s="18" t="str">
        <f>+VLOOKUP(Sitio_Publico[[#This Row],[contenido]],Estructura!$L$4:$O$473,4,0)</f>
        <v>C-8</v>
      </c>
      <c r="Z819" s="18" t="str">
        <f>+VLOOKUP(Sitio_Publico[[#This Row],[Filtro Integrado]],Estructura!$U$4:$W$529,3,0)</f>
        <v>FI-0</v>
      </c>
      <c r="AA819" s="18" t="str">
        <f>+VLOOKUP(Sitio_Publico[[#This Row],[Muestra]],Estructura!$Y$4:$AB$483,4,0)</f>
        <v>M-00064</v>
      </c>
    </row>
    <row r="820" spans="1:27" ht="48" x14ac:dyDescent="0.3">
      <c r="A820" s="16">
        <f t="shared" si="12"/>
        <v>819</v>
      </c>
      <c r="B820" s="47" t="s">
        <v>15118</v>
      </c>
      <c r="C820" s="13" t="s">
        <v>622</v>
      </c>
      <c r="D820" s="13" t="s">
        <v>623</v>
      </c>
      <c r="E820" s="44">
        <v>13120</v>
      </c>
      <c r="F820" s="13" t="s">
        <v>681</v>
      </c>
      <c r="G820" s="23" t="s">
        <v>639</v>
      </c>
      <c r="H820" s="42" t="s">
        <v>458</v>
      </c>
      <c r="I820" s="28" t="s">
        <v>316</v>
      </c>
      <c r="J820" s="12" t="s">
        <v>393</v>
      </c>
      <c r="K820" s="28" t="s">
        <v>793</v>
      </c>
      <c r="L820" s="12" t="s">
        <v>652</v>
      </c>
      <c r="M820" s="12" t="s">
        <v>794</v>
      </c>
      <c r="N820" s="12" t="s">
        <v>629</v>
      </c>
      <c r="O820" s="26" t="s">
        <v>4827</v>
      </c>
      <c r="P820" s="26" t="s">
        <v>4828</v>
      </c>
      <c r="Q820" s="25" t="s">
        <v>646</v>
      </c>
      <c r="R820" s="26" t="s">
        <v>4829</v>
      </c>
      <c r="S820" s="15" t="s">
        <v>4830</v>
      </c>
      <c r="T820" s="52">
        <v>0</v>
      </c>
      <c r="U820" s="22" t="s">
        <v>4831</v>
      </c>
      <c r="V820" s="18" t="str">
        <f>+Sitio_Publico[[#This Row],[idcoleccion]]&amp;"-"&amp;Sitio_Publico[[#This Row],[id]]</f>
        <v>000-819</v>
      </c>
      <c r="W820" s="18">
        <f>+VLOOKUP(Sitio_Publico[[#This Row],[territorio]],Estructura!$AE$4:$AH$1067,4,0)</f>
        <v>30013120</v>
      </c>
      <c r="X820" s="18" t="str">
        <f>+VLOOKUP(Sitio_Publico[[#This Row],[tema]],Estructura!$G$4:$J$532,4,0)</f>
        <v>T-16</v>
      </c>
      <c r="Y820" s="18" t="str">
        <f>+VLOOKUP(Sitio_Publico[[#This Row],[contenido]],Estructura!$L$4:$O$473,4,0)</f>
        <v>C-8</v>
      </c>
      <c r="Z820" s="18" t="str">
        <f>+VLOOKUP(Sitio_Publico[[#This Row],[Filtro Integrado]],Estructura!$U$4:$W$529,3,0)</f>
        <v>FI-0</v>
      </c>
      <c r="AA820" s="18" t="str">
        <f>+VLOOKUP(Sitio_Publico[[#This Row],[Muestra]],Estructura!$Y$4:$AB$483,4,0)</f>
        <v>M-00077</v>
      </c>
    </row>
    <row r="821" spans="1:27" ht="36" x14ac:dyDescent="0.3">
      <c r="A821" s="16">
        <f t="shared" si="12"/>
        <v>820</v>
      </c>
      <c r="B821" s="47" t="s">
        <v>15118</v>
      </c>
      <c r="C821" s="13" t="s">
        <v>622</v>
      </c>
      <c r="D821" s="13" t="s">
        <v>623</v>
      </c>
      <c r="E821" s="44">
        <v>0</v>
      </c>
      <c r="F821" s="13" t="s">
        <v>2247</v>
      </c>
      <c r="G821" s="23" t="s">
        <v>1114</v>
      </c>
      <c r="H821" s="42" t="s">
        <v>455</v>
      </c>
      <c r="I821" s="28" t="s">
        <v>14</v>
      </c>
      <c r="J821" s="12" t="s">
        <v>393</v>
      </c>
      <c r="K821" s="28" t="s">
        <v>4561</v>
      </c>
      <c r="L821" s="12" t="s">
        <v>1116</v>
      </c>
      <c r="M821" s="12" t="s">
        <v>1117</v>
      </c>
      <c r="N821" s="12" t="s">
        <v>1118</v>
      </c>
      <c r="O821" s="26" t="s">
        <v>4832</v>
      </c>
      <c r="P821" s="26" t="s">
        <v>4833</v>
      </c>
      <c r="Q821" s="25" t="s">
        <v>646</v>
      </c>
      <c r="R821" s="26" t="s">
        <v>4834</v>
      </c>
      <c r="S821" s="15" t="s">
        <v>4835</v>
      </c>
      <c r="T821" s="52">
        <v>0</v>
      </c>
      <c r="U821" s="22" t="s">
        <v>4836</v>
      </c>
      <c r="V821" s="18" t="str">
        <f>+Sitio_Publico[[#This Row],[idcoleccion]]&amp;"-"&amp;Sitio_Publico[[#This Row],[id]]</f>
        <v>000-820</v>
      </c>
      <c r="W821" s="18">
        <f>+VLOOKUP(Sitio_Publico[[#This Row],[territorio]],Estructura!$AE$4:$AH$1067,4,0)</f>
        <v>10000000</v>
      </c>
      <c r="X821" s="18" t="str">
        <f>+VLOOKUP(Sitio_Publico[[#This Row],[tema]],Estructura!$G$4:$J$532,4,0)</f>
        <v>T-27</v>
      </c>
      <c r="Y821" s="18" t="str">
        <f>+VLOOKUP(Sitio_Publico[[#This Row],[contenido]],Estructura!$L$4:$O$473,4,0)</f>
        <v>C-11</v>
      </c>
      <c r="Z821" s="18" t="str">
        <f>+VLOOKUP(Sitio_Publico[[#This Row],[Filtro Integrado]],Estructura!$U$4:$W$529,3,0)</f>
        <v>FI-0</v>
      </c>
      <c r="AA821" s="18" t="str">
        <f>+VLOOKUP(Sitio_Publico[[#This Row],[Muestra]],Estructura!$Y$4:$AB$483,4,0)</f>
        <v>M-000128</v>
      </c>
    </row>
    <row r="822" spans="1:27" ht="61.2" x14ac:dyDescent="0.3">
      <c r="A822" s="16">
        <f t="shared" si="12"/>
        <v>821</v>
      </c>
      <c r="B822" s="47" t="s">
        <v>15118</v>
      </c>
      <c r="C822" s="13" t="s">
        <v>637</v>
      </c>
      <c r="D822" s="13" t="s">
        <v>623</v>
      </c>
      <c r="E822" s="44">
        <v>32</v>
      </c>
      <c r="F822" s="13" t="s">
        <v>1591</v>
      </c>
      <c r="G822" s="23" t="s">
        <v>1394</v>
      </c>
      <c r="H822" s="42" t="s">
        <v>458</v>
      </c>
      <c r="I822" s="28" t="s">
        <v>154</v>
      </c>
      <c r="J822" s="12" t="s">
        <v>393</v>
      </c>
      <c r="K822" s="28" t="s">
        <v>4837</v>
      </c>
      <c r="L822" s="12" t="s">
        <v>641</v>
      </c>
      <c r="M822" s="12" t="s">
        <v>642</v>
      </c>
      <c r="N822" s="12" t="s">
        <v>643</v>
      </c>
      <c r="O822" s="26" t="s">
        <v>4838</v>
      </c>
      <c r="P822" s="26" t="s">
        <v>4839</v>
      </c>
      <c r="Q822" s="25" t="s">
        <v>646</v>
      </c>
      <c r="R822" s="26" t="s">
        <v>1595</v>
      </c>
      <c r="S822" s="15" t="s">
        <v>4840</v>
      </c>
      <c r="T822" s="52">
        <v>0</v>
      </c>
      <c r="U822" s="22" t="s">
        <v>4841</v>
      </c>
      <c r="V822" s="18" t="str">
        <f>+Sitio_Publico[[#This Row],[idcoleccion]]&amp;"-"&amp;Sitio_Publico[[#This Row],[id]]</f>
        <v>000-821</v>
      </c>
      <c r="W822" s="18">
        <f>+VLOOKUP(Sitio_Publico[[#This Row],[territorio]],Estructura!$AE$4:$AH$1067,4,0)</f>
        <v>30007401</v>
      </c>
      <c r="X822" s="18" t="str">
        <f>+VLOOKUP(Sitio_Publico[[#This Row],[tema]],Estructura!$G$4:$J$532,4,0)</f>
        <v>T-24</v>
      </c>
      <c r="Y822" s="18" t="str">
        <f>+VLOOKUP(Sitio_Publico[[#This Row],[contenido]],Estructura!$L$4:$O$473,4,0)</f>
        <v>C-12</v>
      </c>
      <c r="Z822" s="18" t="str">
        <f>+VLOOKUP(Sitio_Publico[[#This Row],[Filtro Integrado]],Estructura!$U$4:$W$529,3,0)</f>
        <v>FI-0</v>
      </c>
      <c r="AA822" s="18" t="str">
        <f>+VLOOKUP(Sitio_Publico[[#This Row],[Muestra]],Estructura!$Y$4:$AB$483,4,0)</f>
        <v>M-000133</v>
      </c>
    </row>
    <row r="823" spans="1:27" ht="40.799999999999997" x14ac:dyDescent="0.3">
      <c r="A823" s="16">
        <f t="shared" si="12"/>
        <v>822</v>
      </c>
      <c r="B823" s="47" t="s">
        <v>15118</v>
      </c>
      <c r="C823" s="13" t="s">
        <v>637</v>
      </c>
      <c r="D823" s="13" t="s">
        <v>623</v>
      </c>
      <c r="E823" s="44">
        <v>47</v>
      </c>
      <c r="F823" s="13" t="s">
        <v>638</v>
      </c>
      <c r="G823" s="23" t="s">
        <v>732</v>
      </c>
      <c r="H823" s="42" t="s">
        <v>458</v>
      </c>
      <c r="I823" s="28" t="s">
        <v>224</v>
      </c>
      <c r="J823" s="12" t="s">
        <v>393</v>
      </c>
      <c r="K823" s="28" t="s">
        <v>4842</v>
      </c>
      <c r="L823" s="12" t="s">
        <v>641</v>
      </c>
      <c r="M823" s="12" t="s">
        <v>642</v>
      </c>
      <c r="N823" s="12" t="s">
        <v>643</v>
      </c>
      <c r="O823" s="26" t="s">
        <v>4843</v>
      </c>
      <c r="P823" s="26" t="s">
        <v>4844</v>
      </c>
      <c r="Q823" s="25" t="s">
        <v>646</v>
      </c>
      <c r="R823" s="26" t="s">
        <v>4845</v>
      </c>
      <c r="S823" s="15" t="s">
        <v>4846</v>
      </c>
      <c r="T823" s="52">
        <v>0</v>
      </c>
      <c r="U823" s="22" t="s">
        <v>4847</v>
      </c>
      <c r="V823" s="18" t="str">
        <f>+Sitio_Publico[[#This Row],[idcoleccion]]&amp;"-"&amp;Sitio_Publico[[#This Row],[id]]</f>
        <v>000-822</v>
      </c>
      <c r="W823" s="18">
        <f>+VLOOKUP(Sitio_Publico[[#This Row],[territorio]],Estructura!$AE$4:$AH$1067,4,0)</f>
        <v>30009109</v>
      </c>
      <c r="X823" s="18" t="str">
        <f>+VLOOKUP(Sitio_Publico[[#This Row],[tema]],Estructura!$G$4:$J$532,4,0)</f>
        <v>T-14</v>
      </c>
      <c r="Y823" s="18" t="str">
        <f>+VLOOKUP(Sitio_Publico[[#This Row],[contenido]],Estructura!$L$4:$O$473,4,0)</f>
        <v>C-10</v>
      </c>
      <c r="Z823" s="18" t="str">
        <f>+VLOOKUP(Sitio_Publico[[#This Row],[Filtro Integrado]],Estructura!$U$4:$W$529,3,0)</f>
        <v>FI-0</v>
      </c>
      <c r="AA823" s="18" t="str">
        <f>+VLOOKUP(Sitio_Publico[[#This Row],[Muestra]],Estructura!$Y$4:$AB$483,4,0)</f>
        <v>M-000134</v>
      </c>
    </row>
    <row r="824" spans="1:27" ht="60" x14ac:dyDescent="0.3">
      <c r="A824" s="16">
        <f t="shared" si="12"/>
        <v>823</v>
      </c>
      <c r="B824" s="47" t="s">
        <v>15118</v>
      </c>
      <c r="C824" s="13" t="s">
        <v>622</v>
      </c>
      <c r="D824" s="13" t="s">
        <v>623</v>
      </c>
      <c r="E824" s="44">
        <v>11302</v>
      </c>
      <c r="F824" s="13" t="s">
        <v>624</v>
      </c>
      <c r="G824" s="23" t="s">
        <v>639</v>
      </c>
      <c r="H824" s="42" t="s">
        <v>458</v>
      </c>
      <c r="I824" s="28" t="s">
        <v>19</v>
      </c>
      <c r="J824" s="12" t="s">
        <v>393</v>
      </c>
      <c r="K824" s="28" t="s">
        <v>904</v>
      </c>
      <c r="L824" s="12" t="s">
        <v>652</v>
      </c>
      <c r="M824" s="12" t="s">
        <v>653</v>
      </c>
      <c r="N824" s="12" t="s">
        <v>629</v>
      </c>
      <c r="O824" s="26" t="s">
        <v>4848</v>
      </c>
      <c r="P824" s="26" t="s">
        <v>4849</v>
      </c>
      <c r="Q824" s="25" t="s">
        <v>646</v>
      </c>
      <c r="R824" s="26" t="s">
        <v>4850</v>
      </c>
      <c r="S824" s="15" t="s">
        <v>4851</v>
      </c>
      <c r="T824" s="52">
        <v>0</v>
      </c>
      <c r="U824" s="22" t="s">
        <v>4852</v>
      </c>
      <c r="V824" s="18" t="str">
        <f>+Sitio_Publico[[#This Row],[idcoleccion]]&amp;"-"&amp;Sitio_Publico[[#This Row],[id]]</f>
        <v>000-823</v>
      </c>
      <c r="W824" s="18">
        <f>+VLOOKUP(Sitio_Publico[[#This Row],[territorio]],Estructura!$AE$4:$AH$1067,4,0)</f>
        <v>30011302</v>
      </c>
      <c r="X824" s="18" t="str">
        <f>+VLOOKUP(Sitio_Publico[[#This Row],[tema]],Estructura!$G$4:$J$532,4,0)</f>
        <v>T-13</v>
      </c>
      <c r="Y824" s="18" t="str">
        <f>+VLOOKUP(Sitio_Publico[[#This Row],[contenido]],Estructura!$L$4:$O$473,4,0)</f>
        <v>C-8</v>
      </c>
      <c r="Z824" s="18" t="str">
        <f>+VLOOKUP(Sitio_Publico[[#This Row],[Filtro Integrado]],Estructura!$U$4:$W$529,3,0)</f>
        <v>FI-0</v>
      </c>
      <c r="AA824" s="18" t="str">
        <f>+VLOOKUP(Sitio_Publico[[#This Row],[Muestra]],Estructura!$Y$4:$AB$483,4,0)</f>
        <v>M-00083</v>
      </c>
    </row>
    <row r="825" spans="1:27" ht="51" x14ac:dyDescent="0.3">
      <c r="A825" s="16">
        <f t="shared" si="12"/>
        <v>824</v>
      </c>
      <c r="B825" s="47" t="s">
        <v>15118</v>
      </c>
      <c r="C825" s="13" t="s">
        <v>622</v>
      </c>
      <c r="D825" s="13" t="s">
        <v>623</v>
      </c>
      <c r="E825" s="44">
        <v>8305</v>
      </c>
      <c r="F825" s="13" t="s">
        <v>624</v>
      </c>
      <c r="G825" s="23" t="s">
        <v>625</v>
      </c>
      <c r="H825" s="42" t="s">
        <v>458</v>
      </c>
      <c r="I825" s="28" t="s">
        <v>185</v>
      </c>
      <c r="J825" s="12" t="s">
        <v>393</v>
      </c>
      <c r="K825" s="28" t="s">
        <v>626</v>
      </c>
      <c r="L825" s="12" t="s">
        <v>627</v>
      </c>
      <c r="M825" s="12" t="s">
        <v>628</v>
      </c>
      <c r="N825" s="12" t="s">
        <v>629</v>
      </c>
      <c r="O825" s="26" t="s">
        <v>4853</v>
      </c>
      <c r="P825" s="26" t="s">
        <v>4854</v>
      </c>
      <c r="Q825" s="25" t="s">
        <v>632</v>
      </c>
      <c r="R825" s="26" t="s">
        <v>4855</v>
      </c>
      <c r="S825" s="15" t="s">
        <v>4856</v>
      </c>
      <c r="T825" s="52">
        <v>0</v>
      </c>
      <c r="U825" s="22" t="s">
        <v>4857</v>
      </c>
      <c r="V825" s="18" t="str">
        <f>+Sitio_Publico[[#This Row],[idcoleccion]]&amp;"-"&amp;Sitio_Publico[[#This Row],[id]]</f>
        <v>000-824</v>
      </c>
      <c r="W825" s="18">
        <f>+VLOOKUP(Sitio_Publico[[#This Row],[territorio]],Estructura!$AE$4:$AH$1067,4,0)</f>
        <v>30008305</v>
      </c>
      <c r="X825" s="18" t="str">
        <f>+VLOOKUP(Sitio_Publico[[#This Row],[tema]],Estructura!$G$4:$J$532,4,0)</f>
        <v>T-13</v>
      </c>
      <c r="Y825" s="18" t="str">
        <f>+VLOOKUP(Sitio_Publico[[#This Row],[contenido]],Estructura!$L$4:$O$473,4,0)</f>
        <v>C-7</v>
      </c>
      <c r="Z825" s="18" t="str">
        <f>+VLOOKUP(Sitio_Publico[[#This Row],[Filtro Integrado]],Estructura!$U$4:$W$529,3,0)</f>
        <v>FI-0</v>
      </c>
      <c r="AA825" s="18" t="str">
        <f>+VLOOKUP(Sitio_Publico[[#This Row],[Muestra]],Estructura!$Y$4:$AB$483,4,0)</f>
        <v>M-00063</v>
      </c>
    </row>
    <row r="826" spans="1:27" ht="48" x14ac:dyDescent="0.3">
      <c r="A826" s="16">
        <f t="shared" si="12"/>
        <v>825</v>
      </c>
      <c r="B826" s="47" t="s">
        <v>15118</v>
      </c>
      <c r="C826" s="13" t="s">
        <v>622</v>
      </c>
      <c r="D826" s="13" t="s">
        <v>623</v>
      </c>
      <c r="E826" s="44">
        <v>10403</v>
      </c>
      <c r="F826" s="13" t="s">
        <v>688</v>
      </c>
      <c r="G826" s="23" t="s">
        <v>639</v>
      </c>
      <c r="H826" s="42" t="s">
        <v>458</v>
      </c>
      <c r="I826" s="28" t="s">
        <v>276</v>
      </c>
      <c r="J826" s="12" t="s">
        <v>393</v>
      </c>
      <c r="K826" s="28" t="s">
        <v>703</v>
      </c>
      <c r="L826" s="12" t="s">
        <v>652</v>
      </c>
      <c r="M826" s="12" t="s">
        <v>704</v>
      </c>
      <c r="N826" s="12" t="s">
        <v>629</v>
      </c>
      <c r="O826" s="26" t="s">
        <v>4858</v>
      </c>
      <c r="P826" s="26" t="s">
        <v>4859</v>
      </c>
      <c r="Q826" s="25" t="s">
        <v>646</v>
      </c>
      <c r="R826" s="26" t="s">
        <v>4860</v>
      </c>
      <c r="S826" s="15" t="s">
        <v>4861</v>
      </c>
      <c r="T826" s="52">
        <v>0</v>
      </c>
      <c r="U826" s="22" t="s">
        <v>4862</v>
      </c>
      <c r="V826" s="18" t="str">
        <f>+Sitio_Publico[[#This Row],[idcoleccion]]&amp;"-"&amp;Sitio_Publico[[#This Row],[id]]</f>
        <v>000-825</v>
      </c>
      <c r="W826" s="18">
        <f>+VLOOKUP(Sitio_Publico[[#This Row],[territorio]],Estructura!$AE$4:$AH$1067,4,0)</f>
        <v>30010403</v>
      </c>
      <c r="X826" s="18" t="str">
        <f>+VLOOKUP(Sitio_Publico[[#This Row],[tema]],Estructura!$G$4:$J$532,4,0)</f>
        <v>T-17</v>
      </c>
      <c r="Y826" s="18" t="str">
        <f>+VLOOKUP(Sitio_Publico[[#This Row],[contenido]],Estructura!$L$4:$O$473,4,0)</f>
        <v>C-8</v>
      </c>
      <c r="Z826" s="18" t="str">
        <f>+VLOOKUP(Sitio_Publico[[#This Row],[Filtro Integrado]],Estructura!$U$4:$W$529,3,0)</f>
        <v>FI-0</v>
      </c>
      <c r="AA826" s="18" t="str">
        <f>+VLOOKUP(Sitio_Publico[[#This Row],[Muestra]],Estructura!$Y$4:$AB$483,4,0)</f>
        <v>M-00069</v>
      </c>
    </row>
    <row r="827" spans="1:27" ht="51" x14ac:dyDescent="0.3">
      <c r="A827" s="16">
        <f t="shared" si="12"/>
        <v>826</v>
      </c>
      <c r="B827" s="47" t="s">
        <v>15118</v>
      </c>
      <c r="C827" s="13" t="s">
        <v>622</v>
      </c>
      <c r="D827" s="13" t="s">
        <v>623</v>
      </c>
      <c r="E827" s="44">
        <v>13121</v>
      </c>
      <c r="F827" s="13" t="s">
        <v>624</v>
      </c>
      <c r="G827" s="23" t="s">
        <v>625</v>
      </c>
      <c r="H827" s="42" t="s">
        <v>458</v>
      </c>
      <c r="I827" s="28" t="s">
        <v>317</v>
      </c>
      <c r="J827" s="12" t="s">
        <v>393</v>
      </c>
      <c r="K827" s="28" t="s">
        <v>651</v>
      </c>
      <c r="L827" s="12" t="s">
        <v>627</v>
      </c>
      <c r="M827" s="12" t="s">
        <v>653</v>
      </c>
      <c r="N827" s="12" t="s">
        <v>629</v>
      </c>
      <c r="O827" s="26" t="s">
        <v>4863</v>
      </c>
      <c r="P827" s="26" t="s">
        <v>4864</v>
      </c>
      <c r="Q827" s="25" t="s">
        <v>646</v>
      </c>
      <c r="R827" s="26" t="s">
        <v>4865</v>
      </c>
      <c r="S827" s="15" t="s">
        <v>4866</v>
      </c>
      <c r="T827" s="52">
        <v>0</v>
      </c>
      <c r="U827" s="22" t="s">
        <v>4867</v>
      </c>
      <c r="V827" s="18" t="str">
        <f>+Sitio_Publico[[#This Row],[idcoleccion]]&amp;"-"&amp;Sitio_Publico[[#This Row],[id]]</f>
        <v>000-826</v>
      </c>
      <c r="W827" s="18">
        <f>+VLOOKUP(Sitio_Publico[[#This Row],[territorio]],Estructura!$AE$4:$AH$1067,4,0)</f>
        <v>30013121</v>
      </c>
      <c r="X827" s="18" t="str">
        <f>+VLOOKUP(Sitio_Publico[[#This Row],[tema]],Estructura!$G$4:$J$532,4,0)</f>
        <v>T-13</v>
      </c>
      <c r="Y827" s="18" t="str">
        <f>+VLOOKUP(Sitio_Publico[[#This Row],[contenido]],Estructura!$L$4:$O$473,4,0)</f>
        <v>C-7</v>
      </c>
      <c r="Z827" s="18" t="str">
        <f>+VLOOKUP(Sitio_Publico[[#This Row],[Filtro Integrado]],Estructura!$U$4:$W$529,3,0)</f>
        <v>FI-0</v>
      </c>
      <c r="AA827" s="18" t="str">
        <f>+VLOOKUP(Sitio_Publico[[#This Row],[Muestra]],Estructura!$Y$4:$AB$483,4,0)</f>
        <v>M-00065</v>
      </c>
    </row>
    <row r="828" spans="1:27" ht="48" x14ac:dyDescent="0.3">
      <c r="A828" s="16">
        <f t="shared" si="12"/>
        <v>827</v>
      </c>
      <c r="B828" s="47" t="s">
        <v>15118</v>
      </c>
      <c r="C828" s="13" t="s">
        <v>622</v>
      </c>
      <c r="D828" s="13" t="s">
        <v>623</v>
      </c>
      <c r="E828" s="44">
        <v>4304</v>
      </c>
      <c r="F828" s="13" t="s">
        <v>688</v>
      </c>
      <c r="G828" s="23" t="s">
        <v>625</v>
      </c>
      <c r="H828" s="42" t="s">
        <v>458</v>
      </c>
      <c r="I828" s="28" t="s">
        <v>61</v>
      </c>
      <c r="J828" s="12" t="s">
        <v>393</v>
      </c>
      <c r="K828" s="28" t="s">
        <v>726</v>
      </c>
      <c r="L828" s="12" t="s">
        <v>627</v>
      </c>
      <c r="M828" s="12" t="s">
        <v>628</v>
      </c>
      <c r="N828" s="12" t="s">
        <v>629</v>
      </c>
      <c r="O828" s="26" t="s">
        <v>4868</v>
      </c>
      <c r="P828" s="26" t="s">
        <v>4869</v>
      </c>
      <c r="Q828" s="25" t="s">
        <v>646</v>
      </c>
      <c r="R828" s="26" t="s">
        <v>4870</v>
      </c>
      <c r="S828" s="15" t="s">
        <v>4871</v>
      </c>
      <c r="T828" s="52">
        <v>0</v>
      </c>
      <c r="U828" s="22" t="s">
        <v>4872</v>
      </c>
      <c r="V828" s="18" t="str">
        <f>+Sitio_Publico[[#This Row],[idcoleccion]]&amp;"-"&amp;Sitio_Publico[[#This Row],[id]]</f>
        <v>000-827</v>
      </c>
      <c r="W828" s="18">
        <f>+VLOOKUP(Sitio_Publico[[#This Row],[territorio]],Estructura!$AE$4:$AH$1067,4,0)</f>
        <v>30004304</v>
      </c>
      <c r="X828" s="18" t="str">
        <f>+VLOOKUP(Sitio_Publico[[#This Row],[tema]],Estructura!$G$4:$J$532,4,0)</f>
        <v>T-17</v>
      </c>
      <c r="Y828" s="18" t="str">
        <f>+VLOOKUP(Sitio_Publico[[#This Row],[contenido]],Estructura!$L$4:$O$473,4,0)</f>
        <v>C-7</v>
      </c>
      <c r="Z828" s="18" t="str">
        <f>+VLOOKUP(Sitio_Publico[[#This Row],[Filtro Integrado]],Estructura!$U$4:$W$529,3,0)</f>
        <v>FI-0</v>
      </c>
      <c r="AA828" s="18" t="str">
        <f>+VLOOKUP(Sitio_Publico[[#This Row],[Muestra]],Estructura!$Y$4:$AB$483,4,0)</f>
        <v>M-00071</v>
      </c>
    </row>
    <row r="829" spans="1:27" ht="48" x14ac:dyDescent="0.3">
      <c r="A829" s="16">
        <f t="shared" si="12"/>
        <v>828</v>
      </c>
      <c r="B829" s="47" t="s">
        <v>15118</v>
      </c>
      <c r="C829" s="13" t="s">
        <v>622</v>
      </c>
      <c r="D829" s="13" t="s">
        <v>623</v>
      </c>
      <c r="E829" s="44">
        <v>3</v>
      </c>
      <c r="F829" s="13" t="s">
        <v>767</v>
      </c>
      <c r="G829" s="23" t="s">
        <v>639</v>
      </c>
      <c r="H829" s="42" t="s">
        <v>457</v>
      </c>
      <c r="I829" s="28" t="s">
        <v>366</v>
      </c>
      <c r="J829" s="12" t="s">
        <v>393</v>
      </c>
      <c r="K829" s="28" t="s">
        <v>857</v>
      </c>
      <c r="L829" s="12" t="s">
        <v>652</v>
      </c>
      <c r="M829" s="12" t="s">
        <v>704</v>
      </c>
      <c r="N829" s="12" t="s">
        <v>629</v>
      </c>
      <c r="O829" s="26" t="s">
        <v>4873</v>
      </c>
      <c r="P829" s="26" t="s">
        <v>4874</v>
      </c>
      <c r="Q829" s="25" t="s">
        <v>646</v>
      </c>
      <c r="R829" s="26" t="s">
        <v>4875</v>
      </c>
      <c r="S829" s="15" t="s">
        <v>4876</v>
      </c>
      <c r="T829" s="52">
        <v>0</v>
      </c>
      <c r="U829" s="22" t="s">
        <v>4877</v>
      </c>
      <c r="V829" s="18" t="str">
        <f>+Sitio_Publico[[#This Row],[idcoleccion]]&amp;"-"&amp;Sitio_Publico[[#This Row],[id]]</f>
        <v>000-828</v>
      </c>
      <c r="W829" s="18">
        <f>+VLOOKUP(Sitio_Publico[[#This Row],[territorio]],Estructura!$AE$4:$AH$1067,4,0)</f>
        <v>20000003</v>
      </c>
      <c r="X829" s="18" t="str">
        <f>+VLOOKUP(Sitio_Publico[[#This Row],[tema]],Estructura!$G$4:$J$532,4,0)</f>
        <v>T-19</v>
      </c>
      <c r="Y829" s="18" t="str">
        <f>+VLOOKUP(Sitio_Publico[[#This Row],[contenido]],Estructura!$L$4:$O$473,4,0)</f>
        <v>C-8</v>
      </c>
      <c r="Z829" s="18" t="str">
        <f>+VLOOKUP(Sitio_Publico[[#This Row],[Filtro Integrado]],Estructura!$U$4:$W$529,3,0)</f>
        <v>FI-0</v>
      </c>
      <c r="AA829" s="18" t="str">
        <f>+VLOOKUP(Sitio_Publico[[#This Row],[Muestra]],Estructura!$Y$4:$AB$483,4,0)</f>
        <v>M-00081</v>
      </c>
    </row>
    <row r="830" spans="1:27" ht="48" x14ac:dyDescent="0.3">
      <c r="A830" s="16">
        <f t="shared" si="12"/>
        <v>829</v>
      </c>
      <c r="B830" s="47" t="s">
        <v>15118</v>
      </c>
      <c r="C830" s="13" t="s">
        <v>622</v>
      </c>
      <c r="D830" s="13" t="s">
        <v>623</v>
      </c>
      <c r="E830" s="44">
        <v>8203</v>
      </c>
      <c r="F830" s="13" t="s">
        <v>624</v>
      </c>
      <c r="G830" s="23" t="s">
        <v>639</v>
      </c>
      <c r="H830" s="42" t="s">
        <v>458</v>
      </c>
      <c r="I830" s="28" t="s">
        <v>176</v>
      </c>
      <c r="J830" s="12" t="s">
        <v>393</v>
      </c>
      <c r="K830" s="28" t="s">
        <v>651</v>
      </c>
      <c r="L830" s="12" t="s">
        <v>652</v>
      </c>
      <c r="M830" s="12" t="s">
        <v>653</v>
      </c>
      <c r="N830" s="12" t="s">
        <v>629</v>
      </c>
      <c r="O830" s="26" t="s">
        <v>4878</v>
      </c>
      <c r="P830" s="26" t="s">
        <v>4879</v>
      </c>
      <c r="Q830" s="25" t="s">
        <v>646</v>
      </c>
      <c r="R830" s="26" t="s">
        <v>4880</v>
      </c>
      <c r="S830" s="15" t="s">
        <v>4881</v>
      </c>
      <c r="T830" s="52">
        <v>0</v>
      </c>
      <c r="U830" s="22" t="s">
        <v>4882</v>
      </c>
      <c r="V830" s="18" t="str">
        <f>+Sitio_Publico[[#This Row],[idcoleccion]]&amp;"-"&amp;Sitio_Publico[[#This Row],[id]]</f>
        <v>000-829</v>
      </c>
      <c r="W830" s="18">
        <f>+VLOOKUP(Sitio_Publico[[#This Row],[territorio]],Estructura!$AE$4:$AH$1067,4,0)</f>
        <v>30008203</v>
      </c>
      <c r="X830" s="18" t="str">
        <f>+VLOOKUP(Sitio_Publico[[#This Row],[tema]],Estructura!$G$4:$J$532,4,0)</f>
        <v>T-13</v>
      </c>
      <c r="Y830" s="18" t="str">
        <f>+VLOOKUP(Sitio_Publico[[#This Row],[contenido]],Estructura!$L$4:$O$473,4,0)</f>
        <v>C-8</v>
      </c>
      <c r="Z830" s="18" t="str">
        <f>+VLOOKUP(Sitio_Publico[[#This Row],[Filtro Integrado]],Estructura!$U$4:$W$529,3,0)</f>
        <v>FI-0</v>
      </c>
      <c r="AA830" s="18" t="str">
        <f>+VLOOKUP(Sitio_Publico[[#This Row],[Muestra]],Estructura!$Y$4:$AB$483,4,0)</f>
        <v>M-00065</v>
      </c>
    </row>
    <row r="831" spans="1:27" ht="48" x14ac:dyDescent="0.3">
      <c r="A831" s="16">
        <f t="shared" si="12"/>
        <v>830</v>
      </c>
      <c r="B831" s="47" t="s">
        <v>15118</v>
      </c>
      <c r="C831" s="13" t="s">
        <v>622</v>
      </c>
      <c r="D831" s="13" t="s">
        <v>623</v>
      </c>
      <c r="E831" s="44">
        <v>5303</v>
      </c>
      <c r="F831" s="13" t="s">
        <v>688</v>
      </c>
      <c r="G831" s="23" t="s">
        <v>625</v>
      </c>
      <c r="H831" s="42" t="s">
        <v>458</v>
      </c>
      <c r="I831" s="28" t="s">
        <v>72</v>
      </c>
      <c r="J831" s="12" t="s">
        <v>393</v>
      </c>
      <c r="K831" s="28" t="s">
        <v>689</v>
      </c>
      <c r="L831" s="12" t="s">
        <v>627</v>
      </c>
      <c r="M831" s="12" t="s">
        <v>690</v>
      </c>
      <c r="N831" s="12" t="s">
        <v>629</v>
      </c>
      <c r="O831" s="26" t="s">
        <v>4883</v>
      </c>
      <c r="P831" s="26" t="s">
        <v>4884</v>
      </c>
      <c r="Q831" s="25" t="s">
        <v>646</v>
      </c>
      <c r="R831" s="26" t="s">
        <v>4885</v>
      </c>
      <c r="S831" s="15" t="s">
        <v>4886</v>
      </c>
      <c r="T831" s="52">
        <v>0</v>
      </c>
      <c r="U831" s="22" t="s">
        <v>4887</v>
      </c>
      <c r="V831" s="18" t="str">
        <f>+Sitio_Publico[[#This Row],[idcoleccion]]&amp;"-"&amp;Sitio_Publico[[#This Row],[id]]</f>
        <v>000-830</v>
      </c>
      <c r="W831" s="18">
        <f>+VLOOKUP(Sitio_Publico[[#This Row],[territorio]],Estructura!$AE$4:$AH$1067,4,0)</f>
        <v>30005303</v>
      </c>
      <c r="X831" s="18" t="str">
        <f>+VLOOKUP(Sitio_Publico[[#This Row],[tema]],Estructura!$G$4:$J$532,4,0)</f>
        <v>T-17</v>
      </c>
      <c r="Y831" s="18" t="str">
        <f>+VLOOKUP(Sitio_Publico[[#This Row],[contenido]],Estructura!$L$4:$O$473,4,0)</f>
        <v>C-7</v>
      </c>
      <c r="Z831" s="18" t="str">
        <f>+VLOOKUP(Sitio_Publico[[#This Row],[Filtro Integrado]],Estructura!$U$4:$W$529,3,0)</f>
        <v>FI-0</v>
      </c>
      <c r="AA831" s="18" t="str">
        <f>+VLOOKUP(Sitio_Publico[[#This Row],[Muestra]],Estructura!$Y$4:$AB$483,4,0)</f>
        <v>M-00068</v>
      </c>
    </row>
    <row r="832" spans="1:27" ht="51" x14ac:dyDescent="0.3">
      <c r="A832" s="16">
        <f t="shared" si="12"/>
        <v>831</v>
      </c>
      <c r="B832" s="47" t="s">
        <v>15118</v>
      </c>
      <c r="C832" s="13" t="s">
        <v>622</v>
      </c>
      <c r="D832" s="13" t="s">
        <v>623</v>
      </c>
      <c r="E832" s="44">
        <v>5504</v>
      </c>
      <c r="F832" s="13" t="s">
        <v>624</v>
      </c>
      <c r="G832" s="23" t="s">
        <v>625</v>
      </c>
      <c r="H832" s="42" t="s">
        <v>458</v>
      </c>
      <c r="I832" s="28" t="s">
        <v>82</v>
      </c>
      <c r="J832" s="12" t="s">
        <v>393</v>
      </c>
      <c r="K832" s="28" t="s">
        <v>626</v>
      </c>
      <c r="L832" s="12" t="s">
        <v>627</v>
      </c>
      <c r="M832" s="12" t="s">
        <v>628</v>
      </c>
      <c r="N832" s="12" t="s">
        <v>629</v>
      </c>
      <c r="O832" s="26" t="s">
        <v>4888</v>
      </c>
      <c r="P832" s="26" t="s">
        <v>4889</v>
      </c>
      <c r="Q832" s="25" t="s">
        <v>632</v>
      </c>
      <c r="R832" s="26" t="s">
        <v>4890</v>
      </c>
      <c r="S832" s="15" t="s">
        <v>4891</v>
      </c>
      <c r="T832" s="52">
        <v>0</v>
      </c>
      <c r="U832" s="22" t="s">
        <v>4892</v>
      </c>
      <c r="V832" s="18" t="str">
        <f>+Sitio_Publico[[#This Row],[idcoleccion]]&amp;"-"&amp;Sitio_Publico[[#This Row],[id]]</f>
        <v>000-831</v>
      </c>
      <c r="W832" s="18">
        <f>+VLOOKUP(Sitio_Publico[[#This Row],[territorio]],Estructura!$AE$4:$AH$1067,4,0)</f>
        <v>30005504</v>
      </c>
      <c r="X832" s="18" t="str">
        <f>+VLOOKUP(Sitio_Publico[[#This Row],[tema]],Estructura!$G$4:$J$532,4,0)</f>
        <v>T-13</v>
      </c>
      <c r="Y832" s="18" t="str">
        <f>+VLOOKUP(Sitio_Publico[[#This Row],[contenido]],Estructura!$L$4:$O$473,4,0)</f>
        <v>C-7</v>
      </c>
      <c r="Z832" s="18" t="str">
        <f>+VLOOKUP(Sitio_Publico[[#This Row],[Filtro Integrado]],Estructura!$U$4:$W$529,3,0)</f>
        <v>FI-0</v>
      </c>
      <c r="AA832" s="18" t="str">
        <f>+VLOOKUP(Sitio_Publico[[#This Row],[Muestra]],Estructura!$Y$4:$AB$483,4,0)</f>
        <v>M-00063</v>
      </c>
    </row>
    <row r="833" spans="1:27" ht="40.799999999999997" x14ac:dyDescent="0.3">
      <c r="A833" s="16">
        <f t="shared" si="12"/>
        <v>832</v>
      </c>
      <c r="B833" s="47" t="s">
        <v>15118</v>
      </c>
      <c r="C833" s="13" t="s">
        <v>622</v>
      </c>
      <c r="D833" s="13" t="s">
        <v>623</v>
      </c>
      <c r="E833" s="44">
        <v>9115</v>
      </c>
      <c r="F833" s="13" t="s">
        <v>466</v>
      </c>
      <c r="G833" s="23" t="s">
        <v>710</v>
      </c>
      <c r="H833" s="42" t="s">
        <v>458</v>
      </c>
      <c r="I833" s="28" t="s">
        <v>230</v>
      </c>
      <c r="J833" s="12" t="s">
        <v>393</v>
      </c>
      <c r="K833" s="28" t="s">
        <v>711</v>
      </c>
      <c r="L833" s="12" t="s">
        <v>712</v>
      </c>
      <c r="M833" s="12" t="s">
        <v>713</v>
      </c>
      <c r="N833" s="12" t="s">
        <v>714</v>
      </c>
      <c r="O833" s="26" t="s">
        <v>4893</v>
      </c>
      <c r="P833" s="26" t="s">
        <v>4894</v>
      </c>
      <c r="Q833" s="25" t="s">
        <v>646</v>
      </c>
      <c r="R833" s="26" t="s">
        <v>4895</v>
      </c>
      <c r="S833" s="15" t="s">
        <v>4896</v>
      </c>
      <c r="T833" s="52">
        <v>0</v>
      </c>
      <c r="U833" s="22" t="s">
        <v>4897</v>
      </c>
      <c r="V833" s="18" t="str">
        <f>+Sitio_Publico[[#This Row],[idcoleccion]]&amp;"-"&amp;Sitio_Publico[[#This Row],[id]]</f>
        <v>000-832</v>
      </c>
      <c r="W833" s="18">
        <f>+VLOOKUP(Sitio_Publico[[#This Row],[territorio]],Estructura!$AE$4:$AH$1067,4,0)</f>
        <v>30009115</v>
      </c>
      <c r="X833" s="18" t="str">
        <f>+VLOOKUP(Sitio_Publico[[#This Row],[tema]],Estructura!$G$4:$J$532,4,0)</f>
        <v>T-18</v>
      </c>
      <c r="Y833" s="18" t="str">
        <f>+VLOOKUP(Sitio_Publico[[#This Row],[contenido]],Estructura!$L$4:$O$473,4,0)</f>
        <v>C-9</v>
      </c>
      <c r="Z833" s="18" t="str">
        <f>+VLOOKUP(Sitio_Publico[[#This Row],[Filtro Integrado]],Estructura!$U$4:$W$529,3,0)</f>
        <v>FI-0</v>
      </c>
      <c r="AA833" s="18" t="str">
        <f>+VLOOKUP(Sitio_Publico[[#This Row],[Muestra]],Estructura!$Y$4:$AB$483,4,0)</f>
        <v>M-00070</v>
      </c>
    </row>
    <row r="834" spans="1:27" ht="48" x14ac:dyDescent="0.3">
      <c r="A834" s="16">
        <f t="shared" si="12"/>
        <v>833</v>
      </c>
      <c r="B834" s="47" t="s">
        <v>15118</v>
      </c>
      <c r="C834" s="13" t="s">
        <v>622</v>
      </c>
      <c r="D834" s="13" t="s">
        <v>623</v>
      </c>
      <c r="E834" s="44">
        <v>5503</v>
      </c>
      <c r="F834" s="13" t="s">
        <v>688</v>
      </c>
      <c r="G834" s="23" t="s">
        <v>625</v>
      </c>
      <c r="H834" s="42" t="s">
        <v>458</v>
      </c>
      <c r="I834" s="28" t="s">
        <v>81</v>
      </c>
      <c r="J834" s="12" t="s">
        <v>393</v>
      </c>
      <c r="K834" s="28" t="s">
        <v>689</v>
      </c>
      <c r="L834" s="12" t="s">
        <v>627</v>
      </c>
      <c r="M834" s="12" t="s">
        <v>690</v>
      </c>
      <c r="N834" s="12" t="s">
        <v>629</v>
      </c>
      <c r="O834" s="26" t="s">
        <v>4898</v>
      </c>
      <c r="P834" s="26" t="s">
        <v>4899</v>
      </c>
      <c r="Q834" s="25" t="s">
        <v>646</v>
      </c>
      <c r="R834" s="26" t="s">
        <v>4900</v>
      </c>
      <c r="S834" s="15" t="s">
        <v>4901</v>
      </c>
      <c r="T834" s="52">
        <v>0</v>
      </c>
      <c r="U834" s="22" t="s">
        <v>4902</v>
      </c>
      <c r="V834" s="18" t="str">
        <f>+Sitio_Publico[[#This Row],[idcoleccion]]&amp;"-"&amp;Sitio_Publico[[#This Row],[id]]</f>
        <v>000-833</v>
      </c>
      <c r="W834" s="18">
        <f>+VLOOKUP(Sitio_Publico[[#This Row],[territorio]],Estructura!$AE$4:$AH$1067,4,0)</f>
        <v>30005503</v>
      </c>
      <c r="X834" s="18" t="str">
        <f>+VLOOKUP(Sitio_Publico[[#This Row],[tema]],Estructura!$G$4:$J$532,4,0)</f>
        <v>T-17</v>
      </c>
      <c r="Y834" s="18" t="str">
        <f>+VLOOKUP(Sitio_Publico[[#This Row],[contenido]],Estructura!$L$4:$O$473,4,0)</f>
        <v>C-7</v>
      </c>
      <c r="Z834" s="18" t="str">
        <f>+VLOOKUP(Sitio_Publico[[#This Row],[Filtro Integrado]],Estructura!$U$4:$W$529,3,0)</f>
        <v>FI-0</v>
      </c>
      <c r="AA834" s="18" t="str">
        <f>+VLOOKUP(Sitio_Publico[[#This Row],[Muestra]],Estructura!$Y$4:$AB$483,4,0)</f>
        <v>M-00068</v>
      </c>
    </row>
    <row r="835" spans="1:27" ht="48" x14ac:dyDescent="0.3">
      <c r="A835" s="16">
        <f t="shared" ref="A835:A898" si="13">+ROW()-1</f>
        <v>834</v>
      </c>
      <c r="B835" s="47" t="s">
        <v>15118</v>
      </c>
      <c r="C835" s="13" t="s">
        <v>622</v>
      </c>
      <c r="D835" s="13" t="s">
        <v>623</v>
      </c>
      <c r="E835" s="44">
        <v>4101</v>
      </c>
      <c r="F835" s="13" t="s">
        <v>666</v>
      </c>
      <c r="G835" s="23" t="s">
        <v>625</v>
      </c>
      <c r="H835" s="42" t="s">
        <v>458</v>
      </c>
      <c r="I835" s="28" t="s">
        <v>50</v>
      </c>
      <c r="J835" s="12" t="s">
        <v>393</v>
      </c>
      <c r="K835" s="28" t="s">
        <v>667</v>
      </c>
      <c r="L835" s="12" t="s">
        <v>627</v>
      </c>
      <c r="M835" s="12" t="s">
        <v>668</v>
      </c>
      <c r="N835" s="12" t="s">
        <v>629</v>
      </c>
      <c r="O835" s="26" t="s">
        <v>4903</v>
      </c>
      <c r="P835" s="26" t="s">
        <v>4904</v>
      </c>
      <c r="Q835" s="25" t="s">
        <v>646</v>
      </c>
      <c r="R835" s="26" t="s">
        <v>4905</v>
      </c>
      <c r="S835" s="15" t="s">
        <v>4906</v>
      </c>
      <c r="T835" s="52">
        <v>0</v>
      </c>
      <c r="U835" s="22" t="s">
        <v>4907</v>
      </c>
      <c r="V835" s="18" t="str">
        <f>+Sitio_Publico[[#This Row],[idcoleccion]]&amp;"-"&amp;Sitio_Publico[[#This Row],[id]]</f>
        <v>000-834</v>
      </c>
      <c r="W835" s="18">
        <f>+VLOOKUP(Sitio_Publico[[#This Row],[territorio]],Estructura!$AE$4:$AH$1067,4,0)</f>
        <v>30004101</v>
      </c>
      <c r="X835" s="18" t="str">
        <f>+VLOOKUP(Sitio_Publico[[#This Row],[tema]],Estructura!$G$4:$J$532,4,0)</f>
        <v>T-15</v>
      </c>
      <c r="Y835" s="18" t="str">
        <f>+VLOOKUP(Sitio_Publico[[#This Row],[contenido]],Estructura!$L$4:$O$473,4,0)</f>
        <v>C-7</v>
      </c>
      <c r="Z835" s="18" t="str">
        <f>+VLOOKUP(Sitio_Publico[[#This Row],[Filtro Integrado]],Estructura!$U$4:$W$529,3,0)</f>
        <v>FI-0</v>
      </c>
      <c r="AA835" s="18" t="str">
        <f>+VLOOKUP(Sitio_Publico[[#This Row],[Muestra]],Estructura!$Y$4:$AB$483,4,0)</f>
        <v>M-00066</v>
      </c>
    </row>
    <row r="836" spans="1:27" ht="48" x14ac:dyDescent="0.3">
      <c r="A836" s="16">
        <f t="shared" si="13"/>
        <v>835</v>
      </c>
      <c r="B836" s="47" t="s">
        <v>15118</v>
      </c>
      <c r="C836" s="13" t="s">
        <v>622</v>
      </c>
      <c r="D836" s="13" t="s">
        <v>623</v>
      </c>
      <c r="E836" s="44">
        <v>13404</v>
      </c>
      <c r="F836" s="13" t="s">
        <v>681</v>
      </c>
      <c r="G836" s="23" t="s">
        <v>639</v>
      </c>
      <c r="H836" s="42" t="s">
        <v>458</v>
      </c>
      <c r="I836" s="28" t="s">
        <v>337</v>
      </c>
      <c r="J836" s="12" t="s">
        <v>393</v>
      </c>
      <c r="K836" s="28" t="s">
        <v>682</v>
      </c>
      <c r="L836" s="12" t="s">
        <v>652</v>
      </c>
      <c r="M836" s="12" t="s">
        <v>653</v>
      </c>
      <c r="N836" s="12" t="s">
        <v>629</v>
      </c>
      <c r="O836" s="26" t="s">
        <v>4908</v>
      </c>
      <c r="P836" s="26" t="s">
        <v>4909</v>
      </c>
      <c r="Q836" s="25" t="s">
        <v>646</v>
      </c>
      <c r="R836" s="26" t="s">
        <v>4910</v>
      </c>
      <c r="S836" s="15" t="s">
        <v>4911</v>
      </c>
      <c r="T836" s="52">
        <v>0</v>
      </c>
      <c r="U836" s="22" t="s">
        <v>4912</v>
      </c>
      <c r="V836" s="18" t="str">
        <f>+Sitio_Publico[[#This Row],[idcoleccion]]&amp;"-"&amp;Sitio_Publico[[#This Row],[id]]</f>
        <v>000-835</v>
      </c>
      <c r="W836" s="18">
        <f>+VLOOKUP(Sitio_Publico[[#This Row],[territorio]],Estructura!$AE$4:$AH$1067,4,0)</f>
        <v>30013404</v>
      </c>
      <c r="X836" s="18" t="str">
        <f>+VLOOKUP(Sitio_Publico[[#This Row],[tema]],Estructura!$G$4:$J$532,4,0)</f>
        <v>T-16</v>
      </c>
      <c r="Y836" s="18" t="str">
        <f>+VLOOKUP(Sitio_Publico[[#This Row],[contenido]],Estructura!$L$4:$O$473,4,0)</f>
        <v>C-8</v>
      </c>
      <c r="Z836" s="18" t="str">
        <f>+VLOOKUP(Sitio_Publico[[#This Row],[Filtro Integrado]],Estructura!$U$4:$W$529,3,0)</f>
        <v>FI-0</v>
      </c>
      <c r="AA836" s="18" t="str">
        <f>+VLOOKUP(Sitio_Publico[[#This Row],[Muestra]],Estructura!$Y$4:$AB$483,4,0)</f>
        <v>M-00067</v>
      </c>
    </row>
    <row r="837" spans="1:27" ht="48" x14ac:dyDescent="0.3">
      <c r="A837" s="16">
        <f t="shared" si="13"/>
        <v>836</v>
      </c>
      <c r="B837" s="47" t="s">
        <v>15118</v>
      </c>
      <c r="C837" s="13" t="s">
        <v>622</v>
      </c>
      <c r="D837" s="13" t="s">
        <v>623</v>
      </c>
      <c r="E837" s="44">
        <v>7108</v>
      </c>
      <c r="F837" s="13" t="s">
        <v>666</v>
      </c>
      <c r="G837" s="23" t="s">
        <v>625</v>
      </c>
      <c r="H837" s="42" t="s">
        <v>458</v>
      </c>
      <c r="I837" s="28" t="s">
        <v>139</v>
      </c>
      <c r="J837" s="12" t="s">
        <v>393</v>
      </c>
      <c r="K837" s="28" t="s">
        <v>745</v>
      </c>
      <c r="L837" s="12" t="s">
        <v>627</v>
      </c>
      <c r="M837" s="12" t="s">
        <v>628</v>
      </c>
      <c r="N837" s="12" t="s">
        <v>629</v>
      </c>
      <c r="O837" s="26" t="s">
        <v>4913</v>
      </c>
      <c r="P837" s="26" t="s">
        <v>4914</v>
      </c>
      <c r="Q837" s="25" t="s">
        <v>646</v>
      </c>
      <c r="R837" s="26" t="s">
        <v>4915</v>
      </c>
      <c r="S837" s="15" t="s">
        <v>4916</v>
      </c>
      <c r="T837" s="52">
        <v>0</v>
      </c>
      <c r="U837" s="22" t="s">
        <v>4917</v>
      </c>
      <c r="V837" s="18" t="str">
        <f>+Sitio_Publico[[#This Row],[idcoleccion]]&amp;"-"&amp;Sitio_Publico[[#This Row],[id]]</f>
        <v>000-836</v>
      </c>
      <c r="W837" s="18">
        <f>+VLOOKUP(Sitio_Publico[[#This Row],[territorio]],Estructura!$AE$4:$AH$1067,4,0)</f>
        <v>30007108</v>
      </c>
      <c r="X837" s="18" t="str">
        <f>+VLOOKUP(Sitio_Publico[[#This Row],[tema]],Estructura!$G$4:$J$532,4,0)</f>
        <v>T-15</v>
      </c>
      <c r="Y837" s="18" t="str">
        <f>+VLOOKUP(Sitio_Publico[[#This Row],[contenido]],Estructura!$L$4:$O$473,4,0)</f>
        <v>C-7</v>
      </c>
      <c r="Z837" s="18" t="str">
        <f>+VLOOKUP(Sitio_Publico[[#This Row],[Filtro Integrado]],Estructura!$U$4:$W$529,3,0)</f>
        <v>FI-0</v>
      </c>
      <c r="AA837" s="18" t="str">
        <f>+VLOOKUP(Sitio_Publico[[#This Row],[Muestra]],Estructura!$Y$4:$AB$483,4,0)</f>
        <v>M-00074</v>
      </c>
    </row>
    <row r="838" spans="1:27" ht="48" x14ac:dyDescent="0.3">
      <c r="A838" s="16">
        <f t="shared" si="13"/>
        <v>837</v>
      </c>
      <c r="B838" s="47" t="s">
        <v>15118</v>
      </c>
      <c r="C838" s="13" t="s">
        <v>622</v>
      </c>
      <c r="D838" s="13" t="s">
        <v>623</v>
      </c>
      <c r="E838" s="44">
        <v>10203</v>
      </c>
      <c r="F838" s="13" t="s">
        <v>666</v>
      </c>
      <c r="G838" s="23" t="s">
        <v>639</v>
      </c>
      <c r="H838" s="42" t="s">
        <v>458</v>
      </c>
      <c r="I838" s="28" t="s">
        <v>259</v>
      </c>
      <c r="J838" s="12" t="s">
        <v>393</v>
      </c>
      <c r="K838" s="28" t="s">
        <v>667</v>
      </c>
      <c r="L838" s="12" t="s">
        <v>652</v>
      </c>
      <c r="M838" s="12" t="s">
        <v>668</v>
      </c>
      <c r="N838" s="12" t="s">
        <v>629</v>
      </c>
      <c r="O838" s="26" t="s">
        <v>4918</v>
      </c>
      <c r="P838" s="26" t="s">
        <v>4919</v>
      </c>
      <c r="Q838" s="25" t="s">
        <v>646</v>
      </c>
      <c r="R838" s="26" t="s">
        <v>4920</v>
      </c>
      <c r="S838" s="15" t="s">
        <v>4921</v>
      </c>
      <c r="T838" s="52">
        <v>0</v>
      </c>
      <c r="U838" s="22" t="s">
        <v>4922</v>
      </c>
      <c r="V838" s="18" t="str">
        <f>+Sitio_Publico[[#This Row],[idcoleccion]]&amp;"-"&amp;Sitio_Publico[[#This Row],[id]]</f>
        <v>000-837</v>
      </c>
      <c r="W838" s="18">
        <f>+VLOOKUP(Sitio_Publico[[#This Row],[territorio]],Estructura!$AE$4:$AH$1067,4,0)</f>
        <v>30010203</v>
      </c>
      <c r="X838" s="18" t="str">
        <f>+VLOOKUP(Sitio_Publico[[#This Row],[tema]],Estructura!$G$4:$J$532,4,0)</f>
        <v>T-15</v>
      </c>
      <c r="Y838" s="18" t="str">
        <f>+VLOOKUP(Sitio_Publico[[#This Row],[contenido]],Estructura!$L$4:$O$473,4,0)</f>
        <v>C-8</v>
      </c>
      <c r="Z838" s="18" t="str">
        <f>+VLOOKUP(Sitio_Publico[[#This Row],[Filtro Integrado]],Estructura!$U$4:$W$529,3,0)</f>
        <v>FI-0</v>
      </c>
      <c r="AA838" s="18" t="str">
        <f>+VLOOKUP(Sitio_Publico[[#This Row],[Muestra]],Estructura!$Y$4:$AB$483,4,0)</f>
        <v>M-00066</v>
      </c>
    </row>
    <row r="839" spans="1:27" ht="51" x14ac:dyDescent="0.3">
      <c r="A839" s="16">
        <f t="shared" si="13"/>
        <v>838</v>
      </c>
      <c r="B839" s="47" t="s">
        <v>15118</v>
      </c>
      <c r="C839" s="13" t="s">
        <v>622</v>
      </c>
      <c r="D839" s="13" t="s">
        <v>623</v>
      </c>
      <c r="E839" s="44">
        <v>15102</v>
      </c>
      <c r="F839" s="13" t="s">
        <v>624</v>
      </c>
      <c r="G839" s="23" t="s">
        <v>639</v>
      </c>
      <c r="H839" s="42" t="s">
        <v>458</v>
      </c>
      <c r="I839" s="28" t="s">
        <v>360</v>
      </c>
      <c r="J839" s="12" t="s">
        <v>393</v>
      </c>
      <c r="K839" s="28" t="s">
        <v>739</v>
      </c>
      <c r="L839" s="12" t="s">
        <v>652</v>
      </c>
      <c r="M839" s="12" t="s">
        <v>704</v>
      </c>
      <c r="N839" s="12" t="s">
        <v>629</v>
      </c>
      <c r="O839" s="26" t="s">
        <v>4923</v>
      </c>
      <c r="P839" s="26" t="s">
        <v>4924</v>
      </c>
      <c r="Q839" s="25" t="s">
        <v>646</v>
      </c>
      <c r="R839" s="26" t="s">
        <v>4925</v>
      </c>
      <c r="S839" s="15" t="s">
        <v>4926</v>
      </c>
      <c r="T839" s="52">
        <v>0</v>
      </c>
      <c r="U839" s="22" t="s">
        <v>4927</v>
      </c>
      <c r="V839" s="18" t="str">
        <f>+Sitio_Publico[[#This Row],[idcoleccion]]&amp;"-"&amp;Sitio_Publico[[#This Row],[id]]</f>
        <v>000-838</v>
      </c>
      <c r="W839" s="18">
        <f>+VLOOKUP(Sitio_Publico[[#This Row],[territorio]],Estructura!$AE$4:$AH$1067,4,0)</f>
        <v>30015102</v>
      </c>
      <c r="X839" s="18" t="str">
        <f>+VLOOKUP(Sitio_Publico[[#This Row],[tema]],Estructura!$G$4:$J$532,4,0)</f>
        <v>T-13</v>
      </c>
      <c r="Y839" s="18" t="str">
        <f>+VLOOKUP(Sitio_Publico[[#This Row],[contenido]],Estructura!$L$4:$O$473,4,0)</f>
        <v>C-8</v>
      </c>
      <c r="Z839" s="18" t="str">
        <f>+VLOOKUP(Sitio_Publico[[#This Row],[Filtro Integrado]],Estructura!$U$4:$W$529,3,0)</f>
        <v>FI-0</v>
      </c>
      <c r="AA839" s="18" t="str">
        <f>+VLOOKUP(Sitio_Publico[[#This Row],[Muestra]],Estructura!$Y$4:$AB$483,4,0)</f>
        <v>M-00073</v>
      </c>
    </row>
    <row r="840" spans="1:27" ht="51" x14ac:dyDescent="0.3">
      <c r="A840" s="16">
        <f t="shared" si="13"/>
        <v>839</v>
      </c>
      <c r="B840" s="47" t="s">
        <v>15118</v>
      </c>
      <c r="C840" s="13" t="s">
        <v>622</v>
      </c>
      <c r="D840" s="13" t="s">
        <v>623</v>
      </c>
      <c r="E840" s="44">
        <v>3102</v>
      </c>
      <c r="F840" s="13" t="s">
        <v>624</v>
      </c>
      <c r="G840" s="23" t="s">
        <v>625</v>
      </c>
      <c r="H840" s="42" t="s">
        <v>458</v>
      </c>
      <c r="I840" s="28" t="s">
        <v>42</v>
      </c>
      <c r="J840" s="12" t="s">
        <v>393</v>
      </c>
      <c r="K840" s="28" t="s">
        <v>626</v>
      </c>
      <c r="L840" s="12" t="s">
        <v>627</v>
      </c>
      <c r="M840" s="12" t="s">
        <v>628</v>
      </c>
      <c r="N840" s="12" t="s">
        <v>629</v>
      </c>
      <c r="O840" s="26" t="s">
        <v>4928</v>
      </c>
      <c r="P840" s="26" t="s">
        <v>4929</v>
      </c>
      <c r="Q840" s="25" t="s">
        <v>632</v>
      </c>
      <c r="R840" s="26" t="s">
        <v>4930</v>
      </c>
      <c r="S840" s="15" t="s">
        <v>4931</v>
      </c>
      <c r="T840" s="52">
        <v>0</v>
      </c>
      <c r="U840" s="22" t="s">
        <v>4932</v>
      </c>
      <c r="V840" s="18" t="str">
        <f>+Sitio_Publico[[#This Row],[idcoleccion]]&amp;"-"&amp;Sitio_Publico[[#This Row],[id]]</f>
        <v>000-839</v>
      </c>
      <c r="W840" s="18">
        <f>+VLOOKUP(Sitio_Publico[[#This Row],[territorio]],Estructura!$AE$4:$AH$1067,4,0)</f>
        <v>30003102</v>
      </c>
      <c r="X840" s="18" t="str">
        <f>+VLOOKUP(Sitio_Publico[[#This Row],[tema]],Estructura!$G$4:$J$532,4,0)</f>
        <v>T-13</v>
      </c>
      <c r="Y840" s="18" t="str">
        <f>+VLOOKUP(Sitio_Publico[[#This Row],[contenido]],Estructura!$L$4:$O$473,4,0)</f>
        <v>C-7</v>
      </c>
      <c r="Z840" s="18" t="str">
        <f>+VLOOKUP(Sitio_Publico[[#This Row],[Filtro Integrado]],Estructura!$U$4:$W$529,3,0)</f>
        <v>FI-0</v>
      </c>
      <c r="AA840" s="18" t="str">
        <f>+VLOOKUP(Sitio_Publico[[#This Row],[Muestra]],Estructura!$Y$4:$AB$483,4,0)</f>
        <v>M-00063</v>
      </c>
    </row>
    <row r="841" spans="1:27" ht="40.799999999999997" x14ac:dyDescent="0.3">
      <c r="A841" s="16">
        <f t="shared" si="13"/>
        <v>840</v>
      </c>
      <c r="B841" s="47" t="s">
        <v>15118</v>
      </c>
      <c r="C841" s="13" t="s">
        <v>637</v>
      </c>
      <c r="D841" s="13" t="s">
        <v>623</v>
      </c>
      <c r="E841" s="44">
        <v>82</v>
      </c>
      <c r="F841" s="13" t="s">
        <v>638</v>
      </c>
      <c r="G841" s="23" t="s">
        <v>732</v>
      </c>
      <c r="H841" s="42" t="s">
        <v>458</v>
      </c>
      <c r="I841" s="28" t="s">
        <v>215</v>
      </c>
      <c r="J841" s="12" t="s">
        <v>393</v>
      </c>
      <c r="K841" s="28" t="s">
        <v>4933</v>
      </c>
      <c r="L841" s="12" t="s">
        <v>641</v>
      </c>
      <c r="M841" s="12" t="s">
        <v>642</v>
      </c>
      <c r="N841" s="12" t="s">
        <v>643</v>
      </c>
      <c r="O841" s="26" t="s">
        <v>4934</v>
      </c>
      <c r="P841" s="26" t="s">
        <v>4935</v>
      </c>
      <c r="Q841" s="25" t="s">
        <v>646</v>
      </c>
      <c r="R841" s="26" t="s">
        <v>4936</v>
      </c>
      <c r="S841" s="15" t="s">
        <v>4937</v>
      </c>
      <c r="T841" s="52">
        <v>0</v>
      </c>
      <c r="U841" s="22" t="s">
        <v>4938</v>
      </c>
      <c r="V841" s="18" t="str">
        <f>+Sitio_Publico[[#This Row],[idcoleccion]]&amp;"-"&amp;Sitio_Publico[[#This Row],[id]]</f>
        <v>000-840</v>
      </c>
      <c r="W841" s="18">
        <f>+VLOOKUP(Sitio_Publico[[#This Row],[territorio]],Estructura!$AE$4:$AH$1067,4,0)</f>
        <v>30016109</v>
      </c>
      <c r="X841" s="18" t="str">
        <f>+VLOOKUP(Sitio_Publico[[#This Row],[tema]],Estructura!$G$4:$J$532,4,0)</f>
        <v>T-14</v>
      </c>
      <c r="Y841" s="18" t="str">
        <f>+VLOOKUP(Sitio_Publico[[#This Row],[contenido]],Estructura!$L$4:$O$473,4,0)</f>
        <v>C-10</v>
      </c>
      <c r="Z841" s="18" t="str">
        <f>+VLOOKUP(Sitio_Publico[[#This Row],[Filtro Integrado]],Estructura!$U$4:$W$529,3,0)</f>
        <v>FI-0</v>
      </c>
      <c r="AA841" s="18" t="str">
        <f>+VLOOKUP(Sitio_Publico[[#This Row],[Muestra]],Estructura!$Y$4:$AB$483,4,0)</f>
        <v>M-000135</v>
      </c>
    </row>
    <row r="842" spans="1:27" ht="40.799999999999997" x14ac:dyDescent="0.3">
      <c r="A842" s="16">
        <f t="shared" si="13"/>
        <v>841</v>
      </c>
      <c r="B842" s="47" t="s">
        <v>15118</v>
      </c>
      <c r="C842" s="13" t="s">
        <v>637</v>
      </c>
      <c r="D842" s="13" t="s">
        <v>623</v>
      </c>
      <c r="E842" s="44">
        <v>77</v>
      </c>
      <c r="F842" s="13" t="s">
        <v>638</v>
      </c>
      <c r="G842" s="23" t="s">
        <v>732</v>
      </c>
      <c r="H842" s="42" t="s">
        <v>458</v>
      </c>
      <c r="I842" s="28" t="s">
        <v>352</v>
      </c>
      <c r="J842" s="12" t="s">
        <v>393</v>
      </c>
      <c r="K842" s="28" t="s">
        <v>4939</v>
      </c>
      <c r="L842" s="12" t="s">
        <v>641</v>
      </c>
      <c r="M842" s="12" t="s">
        <v>642</v>
      </c>
      <c r="N842" s="12" t="s">
        <v>643</v>
      </c>
      <c r="O842" s="26" t="s">
        <v>4940</v>
      </c>
      <c r="P842" s="26" t="s">
        <v>4941</v>
      </c>
      <c r="Q842" s="25" t="s">
        <v>646</v>
      </c>
      <c r="R842" s="26" t="s">
        <v>4942</v>
      </c>
      <c r="S842" s="15" t="s">
        <v>4943</v>
      </c>
      <c r="T842" s="52">
        <v>0</v>
      </c>
      <c r="U842" s="22" t="s">
        <v>4944</v>
      </c>
      <c r="V842" s="18" t="str">
        <f>+Sitio_Publico[[#This Row],[idcoleccion]]&amp;"-"&amp;Sitio_Publico[[#This Row],[id]]</f>
        <v>000-841</v>
      </c>
      <c r="W842" s="18">
        <f>+VLOOKUP(Sitio_Publico[[#This Row],[territorio]],Estructura!$AE$4:$AH$1067,4,0)</f>
        <v>30014106</v>
      </c>
      <c r="X842" s="18" t="str">
        <f>+VLOOKUP(Sitio_Publico[[#This Row],[tema]],Estructura!$G$4:$J$532,4,0)</f>
        <v>T-14</v>
      </c>
      <c r="Y842" s="18" t="str">
        <f>+VLOOKUP(Sitio_Publico[[#This Row],[contenido]],Estructura!$L$4:$O$473,4,0)</f>
        <v>C-10</v>
      </c>
      <c r="Z842" s="18" t="str">
        <f>+VLOOKUP(Sitio_Publico[[#This Row],[Filtro Integrado]],Estructura!$U$4:$W$529,3,0)</f>
        <v>FI-0</v>
      </c>
      <c r="AA842" s="18" t="str">
        <f>+VLOOKUP(Sitio_Publico[[#This Row],[Muestra]],Estructura!$Y$4:$AB$483,4,0)</f>
        <v>M-000136</v>
      </c>
    </row>
    <row r="843" spans="1:27" ht="48" x14ac:dyDescent="0.3">
      <c r="A843" s="16">
        <f t="shared" si="13"/>
        <v>842</v>
      </c>
      <c r="B843" s="47" t="s">
        <v>15118</v>
      </c>
      <c r="C843" s="13" t="s">
        <v>622</v>
      </c>
      <c r="D843" s="13" t="s">
        <v>623</v>
      </c>
      <c r="E843" s="44">
        <v>9102</v>
      </c>
      <c r="F843" s="13" t="s">
        <v>767</v>
      </c>
      <c r="G843" s="23" t="s">
        <v>639</v>
      </c>
      <c r="H843" s="42" t="s">
        <v>458</v>
      </c>
      <c r="I843" s="28" t="s">
        <v>217</v>
      </c>
      <c r="J843" s="12" t="s">
        <v>393</v>
      </c>
      <c r="K843" s="28" t="s">
        <v>857</v>
      </c>
      <c r="L843" s="12" t="s">
        <v>652</v>
      </c>
      <c r="M843" s="12" t="s">
        <v>704</v>
      </c>
      <c r="N843" s="12" t="s">
        <v>629</v>
      </c>
      <c r="O843" s="26" t="s">
        <v>4945</v>
      </c>
      <c r="P843" s="26" t="s">
        <v>4946</v>
      </c>
      <c r="Q843" s="25" t="s">
        <v>646</v>
      </c>
      <c r="R843" s="26" t="s">
        <v>4947</v>
      </c>
      <c r="S843" s="15" t="s">
        <v>4948</v>
      </c>
      <c r="T843" s="52">
        <v>0</v>
      </c>
      <c r="U843" s="22" t="s">
        <v>4949</v>
      </c>
      <c r="V843" s="18" t="str">
        <f>+Sitio_Publico[[#This Row],[idcoleccion]]&amp;"-"&amp;Sitio_Publico[[#This Row],[id]]</f>
        <v>000-842</v>
      </c>
      <c r="W843" s="18">
        <f>+VLOOKUP(Sitio_Publico[[#This Row],[territorio]],Estructura!$AE$4:$AH$1067,4,0)</f>
        <v>30009102</v>
      </c>
      <c r="X843" s="18" t="str">
        <f>+VLOOKUP(Sitio_Publico[[#This Row],[tema]],Estructura!$G$4:$J$532,4,0)</f>
        <v>T-19</v>
      </c>
      <c r="Y843" s="18" t="str">
        <f>+VLOOKUP(Sitio_Publico[[#This Row],[contenido]],Estructura!$L$4:$O$473,4,0)</f>
        <v>C-8</v>
      </c>
      <c r="Z843" s="18" t="str">
        <f>+VLOOKUP(Sitio_Publico[[#This Row],[Filtro Integrado]],Estructura!$U$4:$W$529,3,0)</f>
        <v>FI-0</v>
      </c>
      <c r="AA843" s="18" t="str">
        <f>+VLOOKUP(Sitio_Publico[[#This Row],[Muestra]],Estructura!$Y$4:$AB$483,4,0)</f>
        <v>M-00081</v>
      </c>
    </row>
    <row r="844" spans="1:27" ht="48" x14ac:dyDescent="0.3">
      <c r="A844" s="16">
        <f t="shared" si="13"/>
        <v>843</v>
      </c>
      <c r="B844" s="47" t="s">
        <v>15118</v>
      </c>
      <c r="C844" s="13" t="s">
        <v>622</v>
      </c>
      <c r="D844" s="13" t="s">
        <v>623</v>
      </c>
      <c r="E844" s="44">
        <v>4106</v>
      </c>
      <c r="F844" s="13" t="s">
        <v>688</v>
      </c>
      <c r="G844" s="23" t="s">
        <v>625</v>
      </c>
      <c r="H844" s="42" t="s">
        <v>458</v>
      </c>
      <c r="I844" s="28" t="s">
        <v>54</v>
      </c>
      <c r="J844" s="12" t="s">
        <v>393</v>
      </c>
      <c r="K844" s="28" t="s">
        <v>726</v>
      </c>
      <c r="L844" s="12" t="s">
        <v>627</v>
      </c>
      <c r="M844" s="12" t="s">
        <v>628</v>
      </c>
      <c r="N844" s="12" t="s">
        <v>629</v>
      </c>
      <c r="O844" s="26" t="s">
        <v>4950</v>
      </c>
      <c r="P844" s="26" t="s">
        <v>4951</v>
      </c>
      <c r="Q844" s="25" t="s">
        <v>646</v>
      </c>
      <c r="R844" s="26" t="s">
        <v>4952</v>
      </c>
      <c r="S844" s="15" t="s">
        <v>4953</v>
      </c>
      <c r="T844" s="52">
        <v>0</v>
      </c>
      <c r="U844" s="22" t="s">
        <v>4954</v>
      </c>
      <c r="V844" s="18" t="str">
        <f>+Sitio_Publico[[#This Row],[idcoleccion]]&amp;"-"&amp;Sitio_Publico[[#This Row],[id]]</f>
        <v>000-843</v>
      </c>
      <c r="W844" s="18">
        <f>+VLOOKUP(Sitio_Publico[[#This Row],[territorio]],Estructura!$AE$4:$AH$1067,4,0)</f>
        <v>30004106</v>
      </c>
      <c r="X844" s="18" t="str">
        <f>+VLOOKUP(Sitio_Publico[[#This Row],[tema]],Estructura!$G$4:$J$532,4,0)</f>
        <v>T-17</v>
      </c>
      <c r="Y844" s="18" t="str">
        <f>+VLOOKUP(Sitio_Publico[[#This Row],[contenido]],Estructura!$L$4:$O$473,4,0)</f>
        <v>C-7</v>
      </c>
      <c r="Z844" s="18" t="str">
        <f>+VLOOKUP(Sitio_Publico[[#This Row],[Filtro Integrado]],Estructura!$U$4:$W$529,3,0)</f>
        <v>FI-0</v>
      </c>
      <c r="AA844" s="18" t="str">
        <f>+VLOOKUP(Sitio_Publico[[#This Row],[Muestra]],Estructura!$Y$4:$AB$483,4,0)</f>
        <v>M-00071</v>
      </c>
    </row>
    <row r="845" spans="1:27" ht="48" x14ac:dyDescent="0.3">
      <c r="A845" s="16">
        <f t="shared" si="13"/>
        <v>844</v>
      </c>
      <c r="B845" s="47" t="s">
        <v>15118</v>
      </c>
      <c r="C845" s="13" t="s">
        <v>622</v>
      </c>
      <c r="D845" s="13" t="s">
        <v>623</v>
      </c>
      <c r="E845" s="44">
        <v>8203</v>
      </c>
      <c r="F845" s="13" t="s">
        <v>767</v>
      </c>
      <c r="G845" s="23" t="s">
        <v>625</v>
      </c>
      <c r="H845" s="42" t="s">
        <v>458</v>
      </c>
      <c r="I845" s="28" t="s">
        <v>176</v>
      </c>
      <c r="J845" s="12" t="s">
        <v>393</v>
      </c>
      <c r="K845" s="28" t="s">
        <v>768</v>
      </c>
      <c r="L845" s="12" t="s">
        <v>627</v>
      </c>
      <c r="M845" s="12" t="s">
        <v>628</v>
      </c>
      <c r="N845" s="12" t="s">
        <v>629</v>
      </c>
      <c r="O845" s="26" t="s">
        <v>4955</v>
      </c>
      <c r="P845" s="26" t="s">
        <v>4956</v>
      </c>
      <c r="Q845" s="25" t="s">
        <v>646</v>
      </c>
      <c r="R845" s="26" t="s">
        <v>4957</v>
      </c>
      <c r="S845" s="15" t="s">
        <v>4958</v>
      </c>
      <c r="T845" s="52">
        <v>0</v>
      </c>
      <c r="U845" s="22" t="s">
        <v>4959</v>
      </c>
      <c r="V845" s="18" t="str">
        <f>+Sitio_Publico[[#This Row],[idcoleccion]]&amp;"-"&amp;Sitio_Publico[[#This Row],[id]]</f>
        <v>000-844</v>
      </c>
      <c r="W845" s="18">
        <f>+VLOOKUP(Sitio_Publico[[#This Row],[territorio]],Estructura!$AE$4:$AH$1067,4,0)</f>
        <v>30008203</v>
      </c>
      <c r="X845" s="18" t="str">
        <f>+VLOOKUP(Sitio_Publico[[#This Row],[tema]],Estructura!$G$4:$J$532,4,0)</f>
        <v>T-19</v>
      </c>
      <c r="Y845" s="18" t="str">
        <f>+VLOOKUP(Sitio_Publico[[#This Row],[contenido]],Estructura!$L$4:$O$473,4,0)</f>
        <v>C-7</v>
      </c>
      <c r="Z845" s="18" t="str">
        <f>+VLOOKUP(Sitio_Publico[[#This Row],[Filtro Integrado]],Estructura!$U$4:$W$529,3,0)</f>
        <v>FI-0</v>
      </c>
      <c r="AA845" s="18" t="str">
        <f>+VLOOKUP(Sitio_Publico[[#This Row],[Muestra]],Estructura!$Y$4:$AB$483,4,0)</f>
        <v>M-00075</v>
      </c>
    </row>
    <row r="846" spans="1:27" ht="48" x14ac:dyDescent="0.3">
      <c r="A846" s="16">
        <f t="shared" si="13"/>
        <v>845</v>
      </c>
      <c r="B846" s="47" t="s">
        <v>15118</v>
      </c>
      <c r="C846" s="13" t="s">
        <v>622</v>
      </c>
      <c r="D846" s="13" t="s">
        <v>623</v>
      </c>
      <c r="E846" s="44">
        <v>4202</v>
      </c>
      <c r="F846" s="13" t="s">
        <v>681</v>
      </c>
      <c r="G846" s="23" t="s">
        <v>625</v>
      </c>
      <c r="H846" s="42" t="s">
        <v>458</v>
      </c>
      <c r="I846" s="28" t="s">
        <v>56</v>
      </c>
      <c r="J846" s="12" t="s">
        <v>393</v>
      </c>
      <c r="K846" s="28" t="s">
        <v>682</v>
      </c>
      <c r="L846" s="12" t="s">
        <v>627</v>
      </c>
      <c r="M846" s="12" t="s">
        <v>628</v>
      </c>
      <c r="N846" s="12" t="s">
        <v>629</v>
      </c>
      <c r="O846" s="26" t="s">
        <v>4960</v>
      </c>
      <c r="P846" s="26" t="s">
        <v>4961</v>
      </c>
      <c r="Q846" s="25" t="s">
        <v>646</v>
      </c>
      <c r="R846" s="26" t="s">
        <v>4962</v>
      </c>
      <c r="S846" s="15" t="s">
        <v>4963</v>
      </c>
      <c r="T846" s="52">
        <v>0</v>
      </c>
      <c r="U846" s="22" t="s">
        <v>4964</v>
      </c>
      <c r="V846" s="18" t="str">
        <f>+Sitio_Publico[[#This Row],[idcoleccion]]&amp;"-"&amp;Sitio_Publico[[#This Row],[id]]</f>
        <v>000-845</v>
      </c>
      <c r="W846" s="18">
        <f>+VLOOKUP(Sitio_Publico[[#This Row],[territorio]],Estructura!$AE$4:$AH$1067,4,0)</f>
        <v>30004202</v>
      </c>
      <c r="X846" s="18" t="str">
        <f>+VLOOKUP(Sitio_Publico[[#This Row],[tema]],Estructura!$G$4:$J$532,4,0)</f>
        <v>T-16</v>
      </c>
      <c r="Y846" s="18" t="str">
        <f>+VLOOKUP(Sitio_Publico[[#This Row],[contenido]],Estructura!$L$4:$O$473,4,0)</f>
        <v>C-7</v>
      </c>
      <c r="Z846" s="18" t="str">
        <f>+VLOOKUP(Sitio_Publico[[#This Row],[Filtro Integrado]],Estructura!$U$4:$W$529,3,0)</f>
        <v>FI-0</v>
      </c>
      <c r="AA846" s="18" t="str">
        <f>+VLOOKUP(Sitio_Publico[[#This Row],[Muestra]],Estructura!$Y$4:$AB$483,4,0)</f>
        <v>M-00067</v>
      </c>
    </row>
    <row r="847" spans="1:27" ht="48" x14ac:dyDescent="0.3">
      <c r="A847" s="16">
        <f t="shared" si="13"/>
        <v>846</v>
      </c>
      <c r="B847" s="47" t="s">
        <v>15118</v>
      </c>
      <c r="C847" s="13" t="s">
        <v>622</v>
      </c>
      <c r="D847" s="13" t="s">
        <v>623</v>
      </c>
      <c r="E847" s="44">
        <v>5404</v>
      </c>
      <c r="F847" s="13" t="s">
        <v>688</v>
      </c>
      <c r="G847" s="23" t="s">
        <v>625</v>
      </c>
      <c r="H847" s="42" t="s">
        <v>458</v>
      </c>
      <c r="I847" s="28" t="s">
        <v>77</v>
      </c>
      <c r="J847" s="12" t="s">
        <v>393</v>
      </c>
      <c r="K847" s="28" t="s">
        <v>726</v>
      </c>
      <c r="L847" s="12" t="s">
        <v>627</v>
      </c>
      <c r="M847" s="12" t="s">
        <v>628</v>
      </c>
      <c r="N847" s="12" t="s">
        <v>629</v>
      </c>
      <c r="O847" s="26" t="s">
        <v>4965</v>
      </c>
      <c r="P847" s="26" t="s">
        <v>4966</v>
      </c>
      <c r="Q847" s="25" t="s">
        <v>646</v>
      </c>
      <c r="R847" s="26" t="s">
        <v>4967</v>
      </c>
      <c r="S847" s="15" t="s">
        <v>4968</v>
      </c>
      <c r="T847" s="52">
        <v>0</v>
      </c>
      <c r="U847" s="22" t="s">
        <v>4969</v>
      </c>
      <c r="V847" s="18" t="str">
        <f>+Sitio_Publico[[#This Row],[idcoleccion]]&amp;"-"&amp;Sitio_Publico[[#This Row],[id]]</f>
        <v>000-846</v>
      </c>
      <c r="W847" s="18">
        <f>+VLOOKUP(Sitio_Publico[[#This Row],[territorio]],Estructura!$AE$4:$AH$1067,4,0)</f>
        <v>30005404</v>
      </c>
      <c r="X847" s="18" t="str">
        <f>+VLOOKUP(Sitio_Publico[[#This Row],[tema]],Estructura!$G$4:$J$532,4,0)</f>
        <v>T-17</v>
      </c>
      <c r="Y847" s="18" t="str">
        <f>+VLOOKUP(Sitio_Publico[[#This Row],[contenido]],Estructura!$L$4:$O$473,4,0)</f>
        <v>C-7</v>
      </c>
      <c r="Z847" s="18" t="str">
        <f>+VLOOKUP(Sitio_Publico[[#This Row],[Filtro Integrado]],Estructura!$U$4:$W$529,3,0)</f>
        <v>FI-0</v>
      </c>
      <c r="AA847" s="18" t="str">
        <f>+VLOOKUP(Sitio_Publico[[#This Row],[Muestra]],Estructura!$Y$4:$AB$483,4,0)</f>
        <v>M-00071</v>
      </c>
    </row>
    <row r="848" spans="1:27" ht="48" x14ac:dyDescent="0.3">
      <c r="A848" s="16">
        <f t="shared" si="13"/>
        <v>847</v>
      </c>
      <c r="B848" s="47" t="s">
        <v>15118</v>
      </c>
      <c r="C848" s="13" t="s">
        <v>622</v>
      </c>
      <c r="D848" s="13" t="s">
        <v>623</v>
      </c>
      <c r="E848" s="44">
        <v>13106</v>
      </c>
      <c r="F848" s="13" t="s">
        <v>681</v>
      </c>
      <c r="G848" s="23" t="s">
        <v>625</v>
      </c>
      <c r="H848" s="42" t="s">
        <v>458</v>
      </c>
      <c r="I848" s="28" t="s">
        <v>302</v>
      </c>
      <c r="J848" s="12" t="s">
        <v>393</v>
      </c>
      <c r="K848" s="28" t="s">
        <v>793</v>
      </c>
      <c r="L848" s="12" t="s">
        <v>627</v>
      </c>
      <c r="M848" s="12" t="s">
        <v>794</v>
      </c>
      <c r="N848" s="12" t="s">
        <v>629</v>
      </c>
      <c r="O848" s="26" t="s">
        <v>4970</v>
      </c>
      <c r="P848" s="26" t="s">
        <v>4971</v>
      </c>
      <c r="Q848" s="25" t="s">
        <v>646</v>
      </c>
      <c r="R848" s="26" t="s">
        <v>4972</v>
      </c>
      <c r="S848" s="15" t="s">
        <v>4973</v>
      </c>
      <c r="T848" s="52">
        <v>0</v>
      </c>
      <c r="U848" s="22" t="s">
        <v>4974</v>
      </c>
      <c r="V848" s="18" t="str">
        <f>+Sitio_Publico[[#This Row],[idcoleccion]]&amp;"-"&amp;Sitio_Publico[[#This Row],[id]]</f>
        <v>000-847</v>
      </c>
      <c r="W848" s="18">
        <f>+VLOOKUP(Sitio_Publico[[#This Row],[territorio]],Estructura!$AE$4:$AH$1067,4,0)</f>
        <v>30013106</v>
      </c>
      <c r="X848" s="18" t="str">
        <f>+VLOOKUP(Sitio_Publico[[#This Row],[tema]],Estructura!$G$4:$J$532,4,0)</f>
        <v>T-16</v>
      </c>
      <c r="Y848" s="18" t="str">
        <f>+VLOOKUP(Sitio_Publico[[#This Row],[contenido]],Estructura!$L$4:$O$473,4,0)</f>
        <v>C-7</v>
      </c>
      <c r="Z848" s="18" t="str">
        <f>+VLOOKUP(Sitio_Publico[[#This Row],[Filtro Integrado]],Estructura!$U$4:$W$529,3,0)</f>
        <v>FI-0</v>
      </c>
      <c r="AA848" s="18" t="str">
        <f>+VLOOKUP(Sitio_Publico[[#This Row],[Muestra]],Estructura!$Y$4:$AB$483,4,0)</f>
        <v>M-00077</v>
      </c>
    </row>
    <row r="849" spans="1:27" ht="48" x14ac:dyDescent="0.3">
      <c r="A849" s="16">
        <f t="shared" si="13"/>
        <v>848</v>
      </c>
      <c r="B849" s="47" t="s">
        <v>15118</v>
      </c>
      <c r="C849" s="13" t="s">
        <v>622</v>
      </c>
      <c r="D849" s="13" t="s">
        <v>623</v>
      </c>
      <c r="E849" s="44">
        <v>1</v>
      </c>
      <c r="F849" s="13" t="s">
        <v>666</v>
      </c>
      <c r="G849" s="23" t="s">
        <v>625</v>
      </c>
      <c r="H849" s="42" t="s">
        <v>457</v>
      </c>
      <c r="I849" s="28" t="s">
        <v>364</v>
      </c>
      <c r="J849" s="12" t="s">
        <v>393</v>
      </c>
      <c r="K849" s="28" t="s">
        <v>667</v>
      </c>
      <c r="L849" s="12" t="s">
        <v>627</v>
      </c>
      <c r="M849" s="12" t="s">
        <v>668</v>
      </c>
      <c r="N849" s="12" t="s">
        <v>629</v>
      </c>
      <c r="O849" s="26" t="s">
        <v>4975</v>
      </c>
      <c r="P849" s="26" t="s">
        <v>4976</v>
      </c>
      <c r="Q849" s="25" t="s">
        <v>646</v>
      </c>
      <c r="R849" s="26" t="s">
        <v>4977</v>
      </c>
      <c r="S849" s="15" t="s">
        <v>4978</v>
      </c>
      <c r="T849" s="52">
        <v>0</v>
      </c>
      <c r="U849" s="22" t="s">
        <v>4979</v>
      </c>
      <c r="V849" s="18" t="str">
        <f>+Sitio_Publico[[#This Row],[idcoleccion]]&amp;"-"&amp;Sitio_Publico[[#This Row],[id]]</f>
        <v>000-848</v>
      </c>
      <c r="W849" s="18">
        <f>+VLOOKUP(Sitio_Publico[[#This Row],[territorio]],Estructura!$AE$4:$AH$1067,4,0)</f>
        <v>20000001</v>
      </c>
      <c r="X849" s="18" t="str">
        <f>+VLOOKUP(Sitio_Publico[[#This Row],[tema]],Estructura!$G$4:$J$532,4,0)</f>
        <v>T-15</v>
      </c>
      <c r="Y849" s="18" t="str">
        <f>+VLOOKUP(Sitio_Publico[[#This Row],[contenido]],Estructura!$L$4:$O$473,4,0)</f>
        <v>C-7</v>
      </c>
      <c r="Z849" s="18" t="str">
        <f>+VLOOKUP(Sitio_Publico[[#This Row],[Filtro Integrado]],Estructura!$U$4:$W$529,3,0)</f>
        <v>FI-0</v>
      </c>
      <c r="AA849" s="18" t="str">
        <f>+VLOOKUP(Sitio_Publico[[#This Row],[Muestra]],Estructura!$Y$4:$AB$483,4,0)</f>
        <v>M-00066</v>
      </c>
    </row>
    <row r="850" spans="1:27" ht="60" x14ac:dyDescent="0.3">
      <c r="A850" s="16">
        <f t="shared" si="13"/>
        <v>849</v>
      </c>
      <c r="B850" s="47" t="s">
        <v>15118</v>
      </c>
      <c r="C850" s="13" t="s">
        <v>622</v>
      </c>
      <c r="D850" s="13" t="s">
        <v>623</v>
      </c>
      <c r="E850" s="44">
        <v>7309</v>
      </c>
      <c r="F850" s="13" t="s">
        <v>624</v>
      </c>
      <c r="G850" s="23" t="s">
        <v>639</v>
      </c>
      <c r="H850" s="42" t="s">
        <v>458</v>
      </c>
      <c r="I850" s="28" t="s">
        <v>153</v>
      </c>
      <c r="J850" s="12" t="s">
        <v>393</v>
      </c>
      <c r="K850" s="28" t="s">
        <v>904</v>
      </c>
      <c r="L850" s="12" t="s">
        <v>652</v>
      </c>
      <c r="M850" s="12" t="s">
        <v>653</v>
      </c>
      <c r="N850" s="12" t="s">
        <v>629</v>
      </c>
      <c r="O850" s="26" t="s">
        <v>4980</v>
      </c>
      <c r="P850" s="26" t="s">
        <v>4981</v>
      </c>
      <c r="Q850" s="25" t="s">
        <v>646</v>
      </c>
      <c r="R850" s="26" t="s">
        <v>4982</v>
      </c>
      <c r="S850" s="15" t="s">
        <v>4983</v>
      </c>
      <c r="T850" s="52">
        <v>0</v>
      </c>
      <c r="U850" s="22" t="s">
        <v>4984</v>
      </c>
      <c r="V850" s="18" t="str">
        <f>+Sitio_Publico[[#This Row],[idcoleccion]]&amp;"-"&amp;Sitio_Publico[[#This Row],[id]]</f>
        <v>000-849</v>
      </c>
      <c r="W850" s="18">
        <f>+VLOOKUP(Sitio_Publico[[#This Row],[territorio]],Estructura!$AE$4:$AH$1067,4,0)</f>
        <v>30007309</v>
      </c>
      <c r="X850" s="18" t="str">
        <f>+VLOOKUP(Sitio_Publico[[#This Row],[tema]],Estructura!$G$4:$J$532,4,0)</f>
        <v>T-13</v>
      </c>
      <c r="Y850" s="18" t="str">
        <f>+VLOOKUP(Sitio_Publico[[#This Row],[contenido]],Estructura!$L$4:$O$473,4,0)</f>
        <v>C-8</v>
      </c>
      <c r="Z850" s="18" t="str">
        <f>+VLOOKUP(Sitio_Publico[[#This Row],[Filtro Integrado]],Estructura!$U$4:$W$529,3,0)</f>
        <v>FI-0</v>
      </c>
      <c r="AA850" s="18" t="str">
        <f>+VLOOKUP(Sitio_Publico[[#This Row],[Muestra]],Estructura!$Y$4:$AB$483,4,0)</f>
        <v>M-00083</v>
      </c>
    </row>
    <row r="851" spans="1:27" ht="48" x14ac:dyDescent="0.3">
      <c r="A851" s="16">
        <f t="shared" si="13"/>
        <v>850</v>
      </c>
      <c r="B851" s="47" t="s">
        <v>15118</v>
      </c>
      <c r="C851" s="13" t="s">
        <v>622</v>
      </c>
      <c r="D851" s="13" t="s">
        <v>623</v>
      </c>
      <c r="E851" s="44">
        <v>5103</v>
      </c>
      <c r="F851" s="13" t="s">
        <v>767</v>
      </c>
      <c r="G851" s="23" t="s">
        <v>639</v>
      </c>
      <c r="H851" s="42" t="s">
        <v>458</v>
      </c>
      <c r="I851" s="28" t="s">
        <v>64</v>
      </c>
      <c r="J851" s="12" t="s">
        <v>393</v>
      </c>
      <c r="K851" s="28" t="s">
        <v>768</v>
      </c>
      <c r="L851" s="12" t="s">
        <v>652</v>
      </c>
      <c r="M851" s="12" t="s">
        <v>653</v>
      </c>
      <c r="N851" s="12" t="s">
        <v>629</v>
      </c>
      <c r="O851" s="26" t="s">
        <v>4985</v>
      </c>
      <c r="P851" s="26" t="s">
        <v>4986</v>
      </c>
      <c r="Q851" s="25" t="s">
        <v>646</v>
      </c>
      <c r="R851" s="26" t="s">
        <v>4987</v>
      </c>
      <c r="S851" s="15" t="s">
        <v>4988</v>
      </c>
      <c r="T851" s="52">
        <v>0</v>
      </c>
      <c r="U851" s="22" t="s">
        <v>4989</v>
      </c>
      <c r="V851" s="18" t="str">
        <f>+Sitio_Publico[[#This Row],[idcoleccion]]&amp;"-"&amp;Sitio_Publico[[#This Row],[id]]</f>
        <v>000-850</v>
      </c>
      <c r="W851" s="18">
        <f>+VLOOKUP(Sitio_Publico[[#This Row],[territorio]],Estructura!$AE$4:$AH$1067,4,0)</f>
        <v>30005103</v>
      </c>
      <c r="X851" s="18" t="str">
        <f>+VLOOKUP(Sitio_Publico[[#This Row],[tema]],Estructura!$G$4:$J$532,4,0)</f>
        <v>T-19</v>
      </c>
      <c r="Y851" s="18" t="str">
        <f>+VLOOKUP(Sitio_Publico[[#This Row],[contenido]],Estructura!$L$4:$O$473,4,0)</f>
        <v>C-8</v>
      </c>
      <c r="Z851" s="18" t="str">
        <f>+VLOOKUP(Sitio_Publico[[#This Row],[Filtro Integrado]],Estructura!$U$4:$W$529,3,0)</f>
        <v>FI-0</v>
      </c>
      <c r="AA851" s="18" t="str">
        <f>+VLOOKUP(Sitio_Publico[[#This Row],[Muestra]],Estructura!$Y$4:$AB$483,4,0)</f>
        <v>M-00075</v>
      </c>
    </row>
    <row r="852" spans="1:27" ht="48" x14ac:dyDescent="0.3">
      <c r="A852" s="16">
        <f t="shared" si="13"/>
        <v>851</v>
      </c>
      <c r="B852" s="47" t="s">
        <v>15118</v>
      </c>
      <c r="C852" s="13" t="s">
        <v>622</v>
      </c>
      <c r="D852" s="13" t="s">
        <v>623</v>
      </c>
      <c r="E852" s="44">
        <v>16305</v>
      </c>
      <c r="F852" s="13" t="s">
        <v>767</v>
      </c>
      <c r="G852" s="23" t="s">
        <v>639</v>
      </c>
      <c r="H852" s="42" t="s">
        <v>458</v>
      </c>
      <c r="I852" s="28" t="s">
        <v>213</v>
      </c>
      <c r="J852" s="12" t="s">
        <v>393</v>
      </c>
      <c r="K852" s="28" t="s">
        <v>768</v>
      </c>
      <c r="L852" s="12" t="s">
        <v>652</v>
      </c>
      <c r="M852" s="12" t="s">
        <v>653</v>
      </c>
      <c r="N852" s="12" t="s">
        <v>629</v>
      </c>
      <c r="O852" s="26" t="s">
        <v>4990</v>
      </c>
      <c r="P852" s="26" t="s">
        <v>4991</v>
      </c>
      <c r="Q852" s="25" t="s">
        <v>646</v>
      </c>
      <c r="R852" s="26" t="s">
        <v>4992</v>
      </c>
      <c r="S852" s="15" t="s">
        <v>4993</v>
      </c>
      <c r="T852" s="52">
        <v>0</v>
      </c>
      <c r="U852" s="22" t="s">
        <v>4994</v>
      </c>
      <c r="V852" s="18" t="str">
        <f>+Sitio_Publico[[#This Row],[idcoleccion]]&amp;"-"&amp;Sitio_Publico[[#This Row],[id]]</f>
        <v>000-851</v>
      </c>
      <c r="W852" s="18">
        <f>+VLOOKUP(Sitio_Publico[[#This Row],[territorio]],Estructura!$AE$4:$AH$1067,4,0)</f>
        <v>30016305</v>
      </c>
      <c r="X852" s="18" t="str">
        <f>+VLOOKUP(Sitio_Publico[[#This Row],[tema]],Estructura!$G$4:$J$532,4,0)</f>
        <v>T-19</v>
      </c>
      <c r="Y852" s="18" t="str">
        <f>+VLOOKUP(Sitio_Publico[[#This Row],[contenido]],Estructura!$L$4:$O$473,4,0)</f>
        <v>C-8</v>
      </c>
      <c r="Z852" s="18" t="str">
        <f>+VLOOKUP(Sitio_Publico[[#This Row],[Filtro Integrado]],Estructura!$U$4:$W$529,3,0)</f>
        <v>FI-0</v>
      </c>
      <c r="AA852" s="18" t="str">
        <f>+VLOOKUP(Sitio_Publico[[#This Row],[Muestra]],Estructura!$Y$4:$AB$483,4,0)</f>
        <v>M-00075</v>
      </c>
    </row>
    <row r="853" spans="1:27" ht="40.799999999999997" x14ac:dyDescent="0.3">
      <c r="A853" s="16">
        <f t="shared" si="13"/>
        <v>852</v>
      </c>
      <c r="B853" s="47" t="s">
        <v>15118</v>
      </c>
      <c r="C853" s="13" t="s">
        <v>637</v>
      </c>
      <c r="D853" s="13" t="s">
        <v>623</v>
      </c>
      <c r="E853" s="44">
        <v>25</v>
      </c>
      <c r="F853" s="13" t="s">
        <v>638</v>
      </c>
      <c r="G853" s="23" t="s">
        <v>732</v>
      </c>
      <c r="H853" s="42" t="s">
        <v>458</v>
      </c>
      <c r="I853" s="28" t="s">
        <v>114</v>
      </c>
      <c r="J853" s="12" t="s">
        <v>393</v>
      </c>
      <c r="K853" s="28" t="s">
        <v>4995</v>
      </c>
      <c r="L853" s="12" t="s">
        <v>641</v>
      </c>
      <c r="M853" s="12" t="s">
        <v>642</v>
      </c>
      <c r="N853" s="12" t="s">
        <v>643</v>
      </c>
      <c r="O853" s="26" t="s">
        <v>4996</v>
      </c>
      <c r="P853" s="26" t="s">
        <v>4997</v>
      </c>
      <c r="Q853" s="25" t="s">
        <v>646</v>
      </c>
      <c r="R853" s="26" t="s">
        <v>4998</v>
      </c>
      <c r="S853" s="15" t="s">
        <v>4999</v>
      </c>
      <c r="T853" s="52">
        <v>0</v>
      </c>
      <c r="U853" s="22" t="s">
        <v>5000</v>
      </c>
      <c r="V853" s="18" t="str">
        <f>+Sitio_Publico[[#This Row],[idcoleccion]]&amp;"-"&amp;Sitio_Publico[[#This Row],[id]]</f>
        <v>000-852</v>
      </c>
      <c r="W853" s="18">
        <f>+VLOOKUP(Sitio_Publico[[#This Row],[territorio]],Estructura!$AE$4:$AH$1067,4,0)</f>
        <v>30006115</v>
      </c>
      <c r="X853" s="18" t="str">
        <f>+VLOOKUP(Sitio_Publico[[#This Row],[tema]],Estructura!$G$4:$J$532,4,0)</f>
        <v>T-14</v>
      </c>
      <c r="Y853" s="18" t="str">
        <f>+VLOOKUP(Sitio_Publico[[#This Row],[contenido]],Estructura!$L$4:$O$473,4,0)</f>
        <v>C-10</v>
      </c>
      <c r="Z853" s="18" t="str">
        <f>+VLOOKUP(Sitio_Publico[[#This Row],[Filtro Integrado]],Estructura!$U$4:$W$529,3,0)</f>
        <v>FI-0</v>
      </c>
      <c r="AA853" s="18" t="str">
        <f>+VLOOKUP(Sitio_Publico[[#This Row],[Muestra]],Estructura!$Y$4:$AB$483,4,0)</f>
        <v>M-000137</v>
      </c>
    </row>
    <row r="854" spans="1:27" ht="40.799999999999997" x14ac:dyDescent="0.3">
      <c r="A854" s="16">
        <f t="shared" si="13"/>
        <v>853</v>
      </c>
      <c r="B854" s="47" t="s">
        <v>15118</v>
      </c>
      <c r="C854" s="13" t="s">
        <v>622</v>
      </c>
      <c r="D854" s="13" t="s">
        <v>623</v>
      </c>
      <c r="E854" s="44">
        <v>13124</v>
      </c>
      <c r="F854" s="13" t="s">
        <v>466</v>
      </c>
      <c r="G854" s="23" t="s">
        <v>710</v>
      </c>
      <c r="H854" s="42" t="s">
        <v>458</v>
      </c>
      <c r="I854" s="28" t="s">
        <v>320</v>
      </c>
      <c r="J854" s="12" t="s">
        <v>2802</v>
      </c>
      <c r="K854" s="28" t="s">
        <v>3433</v>
      </c>
      <c r="L854" s="12" t="s">
        <v>712</v>
      </c>
      <c r="M854" s="12" t="s">
        <v>628</v>
      </c>
      <c r="N854" s="12" t="s">
        <v>714</v>
      </c>
      <c r="O854" s="26" t="s">
        <v>5001</v>
      </c>
      <c r="P854" s="26" t="s">
        <v>5002</v>
      </c>
      <c r="Q854" s="25" t="s">
        <v>632</v>
      </c>
      <c r="R854" s="26" t="s">
        <v>5003</v>
      </c>
      <c r="S854" s="15" t="s">
        <v>5004</v>
      </c>
      <c r="T854" s="52">
        <v>0</v>
      </c>
      <c r="U854" s="22" t="s">
        <v>5005</v>
      </c>
      <c r="V854" s="18" t="str">
        <f>+Sitio_Publico[[#This Row],[idcoleccion]]&amp;"-"&amp;Sitio_Publico[[#This Row],[id]]</f>
        <v>000-853</v>
      </c>
      <c r="W854" s="18">
        <f>+VLOOKUP(Sitio_Publico[[#This Row],[territorio]],Estructura!$AE$4:$AH$1067,4,0)</f>
        <v>30013124</v>
      </c>
      <c r="X854" s="18" t="str">
        <f>+VLOOKUP(Sitio_Publico[[#This Row],[tema]],Estructura!$G$4:$J$532,4,0)</f>
        <v>T-18</v>
      </c>
      <c r="Y854" s="18" t="str">
        <f>+VLOOKUP(Sitio_Publico[[#This Row],[contenido]],Estructura!$L$4:$O$473,4,0)</f>
        <v>C-9</v>
      </c>
      <c r="Z854" s="18" t="str">
        <f>+VLOOKUP(Sitio_Publico[[#This Row],[Filtro Integrado]],Estructura!$U$4:$W$529,3,0)</f>
        <v>FI-2</v>
      </c>
      <c r="AA854" s="18" t="str">
        <f>+VLOOKUP(Sitio_Publico[[#This Row],[Muestra]],Estructura!$Y$4:$AB$483,4,0)</f>
        <v>M-000122</v>
      </c>
    </row>
    <row r="855" spans="1:27" ht="48" x14ac:dyDescent="0.3">
      <c r="A855" s="16">
        <f t="shared" si="13"/>
        <v>854</v>
      </c>
      <c r="B855" s="47" t="s">
        <v>15118</v>
      </c>
      <c r="C855" s="13" t="s">
        <v>622</v>
      </c>
      <c r="D855" s="13" t="s">
        <v>623</v>
      </c>
      <c r="E855" s="44">
        <v>10401</v>
      </c>
      <c r="F855" s="13" t="s">
        <v>681</v>
      </c>
      <c r="G855" s="23" t="s">
        <v>639</v>
      </c>
      <c r="H855" s="42" t="s">
        <v>458</v>
      </c>
      <c r="I855" s="28" t="s">
        <v>274</v>
      </c>
      <c r="J855" s="12" t="s">
        <v>393</v>
      </c>
      <c r="K855" s="28" t="s">
        <v>793</v>
      </c>
      <c r="L855" s="12" t="s">
        <v>652</v>
      </c>
      <c r="M855" s="12" t="s">
        <v>794</v>
      </c>
      <c r="N855" s="12" t="s">
        <v>629</v>
      </c>
      <c r="O855" s="26" t="s">
        <v>5006</v>
      </c>
      <c r="P855" s="26" t="s">
        <v>5007</v>
      </c>
      <c r="Q855" s="25" t="s">
        <v>646</v>
      </c>
      <c r="R855" s="26" t="s">
        <v>5008</v>
      </c>
      <c r="S855" s="15" t="s">
        <v>5009</v>
      </c>
      <c r="T855" s="52">
        <v>0</v>
      </c>
      <c r="U855" s="22" t="s">
        <v>5010</v>
      </c>
      <c r="V855" s="18" t="str">
        <f>+Sitio_Publico[[#This Row],[idcoleccion]]&amp;"-"&amp;Sitio_Publico[[#This Row],[id]]</f>
        <v>000-854</v>
      </c>
      <c r="W855" s="18">
        <f>+VLOOKUP(Sitio_Publico[[#This Row],[territorio]],Estructura!$AE$4:$AH$1067,4,0)</f>
        <v>30010401</v>
      </c>
      <c r="X855" s="18" t="str">
        <f>+VLOOKUP(Sitio_Publico[[#This Row],[tema]],Estructura!$G$4:$J$532,4,0)</f>
        <v>T-16</v>
      </c>
      <c r="Y855" s="18" t="str">
        <f>+VLOOKUP(Sitio_Publico[[#This Row],[contenido]],Estructura!$L$4:$O$473,4,0)</f>
        <v>C-8</v>
      </c>
      <c r="Z855" s="18" t="str">
        <f>+VLOOKUP(Sitio_Publico[[#This Row],[Filtro Integrado]],Estructura!$U$4:$W$529,3,0)</f>
        <v>FI-0</v>
      </c>
      <c r="AA855" s="18" t="str">
        <f>+VLOOKUP(Sitio_Publico[[#This Row],[Muestra]],Estructura!$Y$4:$AB$483,4,0)</f>
        <v>M-00077</v>
      </c>
    </row>
    <row r="856" spans="1:27" ht="36" x14ac:dyDescent="0.3">
      <c r="A856" s="16">
        <f t="shared" si="13"/>
        <v>855</v>
      </c>
      <c r="B856" s="47" t="s">
        <v>15118</v>
      </c>
      <c r="C856" s="13" t="s">
        <v>622</v>
      </c>
      <c r="D856" s="13" t="s">
        <v>623</v>
      </c>
      <c r="E856" s="44">
        <v>9</v>
      </c>
      <c r="F856" s="13" t="s">
        <v>466</v>
      </c>
      <c r="G856" s="23" t="s">
        <v>1114</v>
      </c>
      <c r="H856" s="42" t="s">
        <v>457</v>
      </c>
      <c r="I856" s="28" t="s">
        <v>372</v>
      </c>
      <c r="J856" s="12" t="s">
        <v>393</v>
      </c>
      <c r="K856" s="28" t="s">
        <v>5011</v>
      </c>
      <c r="L856" s="12" t="s">
        <v>5012</v>
      </c>
      <c r="M856" s="12" t="s">
        <v>5013</v>
      </c>
      <c r="N856" s="12" t="s">
        <v>1118</v>
      </c>
      <c r="O856" s="26" t="s">
        <v>5014</v>
      </c>
      <c r="P856" s="26" t="s">
        <v>5015</v>
      </c>
      <c r="Q856" s="25" t="s">
        <v>646</v>
      </c>
      <c r="R856" s="26" t="s">
        <v>5016</v>
      </c>
      <c r="S856" s="15" t="s">
        <v>5017</v>
      </c>
      <c r="T856" s="52">
        <v>0</v>
      </c>
      <c r="U856" s="22" t="s">
        <v>5018</v>
      </c>
      <c r="V856" s="18" t="str">
        <f>+Sitio_Publico[[#This Row],[idcoleccion]]&amp;"-"&amp;Sitio_Publico[[#This Row],[id]]</f>
        <v>000-855</v>
      </c>
      <c r="W856" s="18">
        <f>+VLOOKUP(Sitio_Publico[[#This Row],[territorio]],Estructura!$AE$4:$AH$1067,4,0)</f>
        <v>20000009</v>
      </c>
      <c r="X856" s="18" t="str">
        <f>+VLOOKUP(Sitio_Publico[[#This Row],[tema]],Estructura!$G$4:$J$532,4,0)</f>
        <v>T-18</v>
      </c>
      <c r="Y856" s="18" t="str">
        <f>+VLOOKUP(Sitio_Publico[[#This Row],[contenido]],Estructura!$L$4:$O$473,4,0)</f>
        <v>C-11</v>
      </c>
      <c r="Z856" s="18" t="str">
        <f>+VLOOKUP(Sitio_Publico[[#This Row],[Filtro Integrado]],Estructura!$U$4:$W$529,3,0)</f>
        <v>FI-0</v>
      </c>
      <c r="AA856" s="18" t="str">
        <f>+VLOOKUP(Sitio_Publico[[#This Row],[Muestra]],Estructura!$Y$4:$AB$483,4,0)</f>
        <v>M-000138</v>
      </c>
    </row>
    <row r="857" spans="1:27" ht="48" x14ac:dyDescent="0.3">
      <c r="A857" s="16">
        <f t="shared" si="13"/>
        <v>856</v>
      </c>
      <c r="B857" s="47" t="s">
        <v>15118</v>
      </c>
      <c r="C857" s="13" t="s">
        <v>622</v>
      </c>
      <c r="D857" s="13" t="s">
        <v>623</v>
      </c>
      <c r="E857" s="44">
        <v>14204</v>
      </c>
      <c r="F857" s="13" t="s">
        <v>688</v>
      </c>
      <c r="G857" s="23" t="s">
        <v>639</v>
      </c>
      <c r="H857" s="42" t="s">
        <v>458</v>
      </c>
      <c r="I857" s="28" t="s">
        <v>358</v>
      </c>
      <c r="J857" s="12" t="s">
        <v>393</v>
      </c>
      <c r="K857" s="28" t="s">
        <v>726</v>
      </c>
      <c r="L857" s="12" t="s">
        <v>652</v>
      </c>
      <c r="M857" s="12" t="s">
        <v>653</v>
      </c>
      <c r="N857" s="12" t="s">
        <v>629</v>
      </c>
      <c r="O857" s="26" t="s">
        <v>5019</v>
      </c>
      <c r="P857" s="26" t="s">
        <v>5020</v>
      </c>
      <c r="Q857" s="25" t="s">
        <v>646</v>
      </c>
      <c r="R857" s="26" t="s">
        <v>5021</v>
      </c>
      <c r="S857" s="15" t="s">
        <v>5022</v>
      </c>
      <c r="T857" s="52">
        <v>0</v>
      </c>
      <c r="U857" s="22" t="s">
        <v>5023</v>
      </c>
      <c r="V857" s="18" t="str">
        <f>+Sitio_Publico[[#This Row],[idcoleccion]]&amp;"-"&amp;Sitio_Publico[[#This Row],[id]]</f>
        <v>000-856</v>
      </c>
      <c r="W857" s="18">
        <f>+VLOOKUP(Sitio_Publico[[#This Row],[territorio]],Estructura!$AE$4:$AH$1067,4,0)</f>
        <v>30014204</v>
      </c>
      <c r="X857" s="18" t="str">
        <f>+VLOOKUP(Sitio_Publico[[#This Row],[tema]],Estructura!$G$4:$J$532,4,0)</f>
        <v>T-17</v>
      </c>
      <c r="Y857" s="18" t="str">
        <f>+VLOOKUP(Sitio_Publico[[#This Row],[contenido]],Estructura!$L$4:$O$473,4,0)</f>
        <v>C-8</v>
      </c>
      <c r="Z857" s="18" t="str">
        <f>+VLOOKUP(Sitio_Publico[[#This Row],[Filtro Integrado]],Estructura!$U$4:$W$529,3,0)</f>
        <v>FI-0</v>
      </c>
      <c r="AA857" s="18" t="str">
        <f>+VLOOKUP(Sitio_Publico[[#This Row],[Muestra]],Estructura!$Y$4:$AB$483,4,0)</f>
        <v>M-00071</v>
      </c>
    </row>
    <row r="858" spans="1:27" ht="36" x14ac:dyDescent="0.3">
      <c r="A858" s="16">
        <f t="shared" si="13"/>
        <v>857</v>
      </c>
      <c r="B858" s="47" t="s">
        <v>15118</v>
      </c>
      <c r="C858" s="13" t="s">
        <v>622</v>
      </c>
      <c r="D858" s="13" t="s">
        <v>623</v>
      </c>
      <c r="E858" s="44">
        <v>7</v>
      </c>
      <c r="F858" s="13" t="s">
        <v>1113</v>
      </c>
      <c r="G858" s="23" t="s">
        <v>1114</v>
      </c>
      <c r="H858" s="42" t="s">
        <v>457</v>
      </c>
      <c r="I858" s="28" t="s">
        <v>370</v>
      </c>
      <c r="J858" s="12" t="s">
        <v>393</v>
      </c>
      <c r="K858" s="28" t="s">
        <v>1115</v>
      </c>
      <c r="L858" s="12" t="s">
        <v>1116</v>
      </c>
      <c r="M858" s="12" t="s">
        <v>1117</v>
      </c>
      <c r="N858" s="12" t="s">
        <v>1118</v>
      </c>
      <c r="O858" s="26" t="s">
        <v>5024</v>
      </c>
      <c r="P858" s="26" t="s">
        <v>5025</v>
      </c>
      <c r="Q858" s="25" t="s">
        <v>646</v>
      </c>
      <c r="R858" s="26" t="s">
        <v>5026</v>
      </c>
      <c r="S858" s="15" t="s">
        <v>5027</v>
      </c>
      <c r="T858" s="52">
        <v>0</v>
      </c>
      <c r="U858" s="22" t="s">
        <v>5028</v>
      </c>
      <c r="V858" s="18" t="str">
        <f>+Sitio_Publico[[#This Row],[idcoleccion]]&amp;"-"&amp;Sitio_Publico[[#This Row],[id]]</f>
        <v>000-857</v>
      </c>
      <c r="W858" s="18">
        <f>+VLOOKUP(Sitio_Publico[[#This Row],[territorio]],Estructura!$AE$4:$AH$1067,4,0)</f>
        <v>20000007</v>
      </c>
      <c r="X858" s="18" t="str">
        <f>+VLOOKUP(Sitio_Publico[[#This Row],[tema]],Estructura!$G$4:$J$532,4,0)</f>
        <v>T-21</v>
      </c>
      <c r="Y858" s="18" t="str">
        <f>+VLOOKUP(Sitio_Publico[[#This Row],[contenido]],Estructura!$L$4:$O$473,4,0)</f>
        <v>C-11</v>
      </c>
      <c r="Z858" s="18" t="str">
        <f>+VLOOKUP(Sitio_Publico[[#This Row],[Filtro Integrado]],Estructura!$U$4:$W$529,3,0)</f>
        <v>FI-0</v>
      </c>
      <c r="AA858" s="18" t="str">
        <f>+VLOOKUP(Sitio_Publico[[#This Row],[Muestra]],Estructura!$Y$4:$AB$483,4,0)</f>
        <v>M-00086</v>
      </c>
    </row>
    <row r="859" spans="1:27" ht="51" x14ac:dyDescent="0.3">
      <c r="A859" s="16">
        <f t="shared" si="13"/>
        <v>858</v>
      </c>
      <c r="B859" s="47" t="s">
        <v>15118</v>
      </c>
      <c r="C859" s="13" t="s">
        <v>622</v>
      </c>
      <c r="D859" s="13" t="s">
        <v>623</v>
      </c>
      <c r="E859" s="44">
        <v>13121</v>
      </c>
      <c r="F859" s="13" t="s">
        <v>624</v>
      </c>
      <c r="G859" s="23" t="s">
        <v>625</v>
      </c>
      <c r="H859" s="42" t="s">
        <v>458</v>
      </c>
      <c r="I859" s="28" t="s">
        <v>317</v>
      </c>
      <c r="J859" s="12" t="s">
        <v>393</v>
      </c>
      <c r="K859" s="28" t="s">
        <v>626</v>
      </c>
      <c r="L859" s="12" t="s">
        <v>627</v>
      </c>
      <c r="M859" s="12" t="s">
        <v>628</v>
      </c>
      <c r="N859" s="12" t="s">
        <v>629</v>
      </c>
      <c r="O859" s="26" t="s">
        <v>5029</v>
      </c>
      <c r="P859" s="26" t="s">
        <v>5030</v>
      </c>
      <c r="Q859" s="25" t="s">
        <v>632</v>
      </c>
      <c r="R859" s="26" t="s">
        <v>5031</v>
      </c>
      <c r="S859" s="15" t="s">
        <v>5032</v>
      </c>
      <c r="T859" s="52">
        <v>0</v>
      </c>
      <c r="U859" s="22" t="s">
        <v>5033</v>
      </c>
      <c r="V859" s="18" t="str">
        <f>+Sitio_Publico[[#This Row],[idcoleccion]]&amp;"-"&amp;Sitio_Publico[[#This Row],[id]]</f>
        <v>000-858</v>
      </c>
      <c r="W859" s="18">
        <f>+VLOOKUP(Sitio_Publico[[#This Row],[territorio]],Estructura!$AE$4:$AH$1067,4,0)</f>
        <v>30013121</v>
      </c>
      <c r="X859" s="18" t="str">
        <f>+VLOOKUP(Sitio_Publico[[#This Row],[tema]],Estructura!$G$4:$J$532,4,0)</f>
        <v>T-13</v>
      </c>
      <c r="Y859" s="18" t="str">
        <f>+VLOOKUP(Sitio_Publico[[#This Row],[contenido]],Estructura!$L$4:$O$473,4,0)</f>
        <v>C-7</v>
      </c>
      <c r="Z859" s="18" t="str">
        <f>+VLOOKUP(Sitio_Publico[[#This Row],[Filtro Integrado]],Estructura!$U$4:$W$529,3,0)</f>
        <v>FI-0</v>
      </c>
      <c r="AA859" s="18" t="str">
        <f>+VLOOKUP(Sitio_Publico[[#This Row],[Muestra]],Estructura!$Y$4:$AB$483,4,0)</f>
        <v>M-00063</v>
      </c>
    </row>
    <row r="860" spans="1:27" ht="40.799999999999997" x14ac:dyDescent="0.3">
      <c r="A860" s="16">
        <f t="shared" si="13"/>
        <v>859</v>
      </c>
      <c r="B860" s="47" t="s">
        <v>15118</v>
      </c>
      <c r="C860" s="13" t="s">
        <v>637</v>
      </c>
      <c r="D860" s="13" t="s">
        <v>623</v>
      </c>
      <c r="E860" s="44">
        <v>34</v>
      </c>
      <c r="F860" s="13" t="s">
        <v>638</v>
      </c>
      <c r="G860" s="23" t="s">
        <v>732</v>
      </c>
      <c r="H860" s="42" t="s">
        <v>458</v>
      </c>
      <c r="I860" s="28" t="s">
        <v>157</v>
      </c>
      <c r="J860" s="12" t="s">
        <v>393</v>
      </c>
      <c r="K860" s="28" t="s">
        <v>5034</v>
      </c>
      <c r="L860" s="12" t="s">
        <v>641</v>
      </c>
      <c r="M860" s="12" t="s">
        <v>642</v>
      </c>
      <c r="N860" s="12" t="s">
        <v>643</v>
      </c>
      <c r="O860" s="26" t="s">
        <v>5035</v>
      </c>
      <c r="P860" s="26" t="s">
        <v>5036</v>
      </c>
      <c r="Q860" s="25" t="s">
        <v>646</v>
      </c>
      <c r="R860" s="26" t="s">
        <v>5037</v>
      </c>
      <c r="S860" s="15" t="s">
        <v>5038</v>
      </c>
      <c r="T860" s="52">
        <v>0</v>
      </c>
      <c r="U860" s="22" t="s">
        <v>5039</v>
      </c>
      <c r="V860" s="18" t="str">
        <f>+Sitio_Publico[[#This Row],[idcoleccion]]&amp;"-"&amp;Sitio_Publico[[#This Row],[id]]</f>
        <v>000-859</v>
      </c>
      <c r="W860" s="18">
        <f>+VLOOKUP(Sitio_Publico[[#This Row],[territorio]],Estructura!$AE$4:$AH$1067,4,0)</f>
        <v>30007404</v>
      </c>
      <c r="X860" s="18" t="str">
        <f>+VLOOKUP(Sitio_Publico[[#This Row],[tema]],Estructura!$G$4:$J$532,4,0)</f>
        <v>T-14</v>
      </c>
      <c r="Y860" s="18" t="str">
        <f>+VLOOKUP(Sitio_Publico[[#This Row],[contenido]],Estructura!$L$4:$O$473,4,0)</f>
        <v>C-10</v>
      </c>
      <c r="Z860" s="18" t="str">
        <f>+VLOOKUP(Sitio_Publico[[#This Row],[Filtro Integrado]],Estructura!$U$4:$W$529,3,0)</f>
        <v>FI-0</v>
      </c>
      <c r="AA860" s="18" t="str">
        <f>+VLOOKUP(Sitio_Publico[[#This Row],[Muestra]],Estructura!$Y$4:$AB$483,4,0)</f>
        <v>M-000139</v>
      </c>
    </row>
    <row r="861" spans="1:27" ht="48" x14ac:dyDescent="0.3">
      <c r="A861" s="16">
        <f t="shared" si="13"/>
        <v>860</v>
      </c>
      <c r="B861" s="47" t="s">
        <v>15118</v>
      </c>
      <c r="C861" s="13" t="s">
        <v>622</v>
      </c>
      <c r="D861" s="13" t="s">
        <v>623</v>
      </c>
      <c r="E861" s="44">
        <v>14104</v>
      </c>
      <c r="F861" s="13" t="s">
        <v>666</v>
      </c>
      <c r="G861" s="23" t="s">
        <v>639</v>
      </c>
      <c r="H861" s="42" t="s">
        <v>458</v>
      </c>
      <c r="I861" s="28" t="s">
        <v>25</v>
      </c>
      <c r="J861" s="12" t="s">
        <v>393</v>
      </c>
      <c r="K861" s="28" t="s">
        <v>667</v>
      </c>
      <c r="L861" s="12" t="s">
        <v>652</v>
      </c>
      <c r="M861" s="12" t="s">
        <v>668</v>
      </c>
      <c r="N861" s="12" t="s">
        <v>629</v>
      </c>
      <c r="O861" s="26" t="s">
        <v>5040</v>
      </c>
      <c r="P861" s="26" t="s">
        <v>5041</v>
      </c>
      <c r="Q861" s="25" t="s">
        <v>646</v>
      </c>
      <c r="R861" s="26" t="s">
        <v>5042</v>
      </c>
      <c r="S861" s="15" t="s">
        <v>5043</v>
      </c>
      <c r="T861" s="52">
        <v>0</v>
      </c>
      <c r="U861" s="22" t="s">
        <v>5044</v>
      </c>
      <c r="V861" s="18" t="str">
        <f>+Sitio_Publico[[#This Row],[idcoleccion]]&amp;"-"&amp;Sitio_Publico[[#This Row],[id]]</f>
        <v>000-860</v>
      </c>
      <c r="W861" s="18">
        <f>+VLOOKUP(Sitio_Publico[[#This Row],[territorio]],Estructura!$AE$4:$AH$1067,4,0)</f>
        <v>30014104</v>
      </c>
      <c r="X861" s="18" t="str">
        <f>+VLOOKUP(Sitio_Publico[[#This Row],[tema]],Estructura!$G$4:$J$532,4,0)</f>
        <v>T-15</v>
      </c>
      <c r="Y861" s="18" t="str">
        <f>+VLOOKUP(Sitio_Publico[[#This Row],[contenido]],Estructura!$L$4:$O$473,4,0)</f>
        <v>C-8</v>
      </c>
      <c r="Z861" s="18" t="str">
        <f>+VLOOKUP(Sitio_Publico[[#This Row],[Filtro Integrado]],Estructura!$U$4:$W$529,3,0)</f>
        <v>FI-0</v>
      </c>
      <c r="AA861" s="18" t="str">
        <f>+VLOOKUP(Sitio_Publico[[#This Row],[Muestra]],Estructura!$Y$4:$AB$483,4,0)</f>
        <v>M-00066</v>
      </c>
    </row>
    <row r="862" spans="1:27" ht="48" x14ac:dyDescent="0.3">
      <c r="A862" s="16">
        <f t="shared" si="13"/>
        <v>861</v>
      </c>
      <c r="B862" s="47" t="s">
        <v>15118</v>
      </c>
      <c r="C862" s="13" t="s">
        <v>622</v>
      </c>
      <c r="D862" s="13" t="s">
        <v>623</v>
      </c>
      <c r="E862" s="44">
        <v>6111</v>
      </c>
      <c r="F862" s="13" t="s">
        <v>688</v>
      </c>
      <c r="G862" s="23" t="s">
        <v>625</v>
      </c>
      <c r="H862" s="42" t="s">
        <v>458</v>
      </c>
      <c r="I862" s="28" t="s">
        <v>110</v>
      </c>
      <c r="J862" s="12" t="s">
        <v>393</v>
      </c>
      <c r="K862" s="28" t="s">
        <v>726</v>
      </c>
      <c r="L862" s="12" t="s">
        <v>627</v>
      </c>
      <c r="M862" s="12" t="s">
        <v>628</v>
      </c>
      <c r="N862" s="12" t="s">
        <v>629</v>
      </c>
      <c r="O862" s="26" t="s">
        <v>5045</v>
      </c>
      <c r="P862" s="26" t="s">
        <v>5046</v>
      </c>
      <c r="Q862" s="25" t="s">
        <v>646</v>
      </c>
      <c r="R862" s="26" t="s">
        <v>5047</v>
      </c>
      <c r="S862" s="15" t="s">
        <v>5048</v>
      </c>
      <c r="T862" s="52">
        <v>0</v>
      </c>
      <c r="U862" s="22" t="s">
        <v>5049</v>
      </c>
      <c r="V862" s="18" t="str">
        <f>+Sitio_Publico[[#This Row],[idcoleccion]]&amp;"-"&amp;Sitio_Publico[[#This Row],[id]]</f>
        <v>000-861</v>
      </c>
      <c r="W862" s="18">
        <f>+VLOOKUP(Sitio_Publico[[#This Row],[territorio]],Estructura!$AE$4:$AH$1067,4,0)</f>
        <v>30006111</v>
      </c>
      <c r="X862" s="18" t="str">
        <f>+VLOOKUP(Sitio_Publico[[#This Row],[tema]],Estructura!$G$4:$J$532,4,0)</f>
        <v>T-17</v>
      </c>
      <c r="Y862" s="18" t="str">
        <f>+VLOOKUP(Sitio_Publico[[#This Row],[contenido]],Estructura!$L$4:$O$473,4,0)</f>
        <v>C-7</v>
      </c>
      <c r="Z862" s="18" t="str">
        <f>+VLOOKUP(Sitio_Publico[[#This Row],[Filtro Integrado]],Estructura!$U$4:$W$529,3,0)</f>
        <v>FI-0</v>
      </c>
      <c r="AA862" s="18" t="str">
        <f>+VLOOKUP(Sitio_Publico[[#This Row],[Muestra]],Estructura!$Y$4:$AB$483,4,0)</f>
        <v>M-00071</v>
      </c>
    </row>
    <row r="863" spans="1:27" ht="48" x14ac:dyDescent="0.3">
      <c r="A863" s="16">
        <f t="shared" si="13"/>
        <v>862</v>
      </c>
      <c r="B863" s="47" t="s">
        <v>15118</v>
      </c>
      <c r="C863" s="13" t="s">
        <v>622</v>
      </c>
      <c r="D863" s="13" t="s">
        <v>623</v>
      </c>
      <c r="E863" s="44">
        <v>8308</v>
      </c>
      <c r="F863" s="13" t="s">
        <v>666</v>
      </c>
      <c r="G863" s="23" t="s">
        <v>639</v>
      </c>
      <c r="H863" s="42" t="s">
        <v>458</v>
      </c>
      <c r="I863" s="28" t="s">
        <v>188</v>
      </c>
      <c r="J863" s="12" t="s">
        <v>393</v>
      </c>
      <c r="K863" s="28" t="s">
        <v>745</v>
      </c>
      <c r="L863" s="12" t="s">
        <v>652</v>
      </c>
      <c r="M863" s="12" t="s">
        <v>628</v>
      </c>
      <c r="N863" s="12" t="s">
        <v>629</v>
      </c>
      <c r="O863" s="26" t="s">
        <v>5050</v>
      </c>
      <c r="P863" s="26" t="s">
        <v>5051</v>
      </c>
      <c r="Q863" s="25" t="s">
        <v>646</v>
      </c>
      <c r="R863" s="26" t="s">
        <v>5052</v>
      </c>
      <c r="S863" s="15" t="s">
        <v>5053</v>
      </c>
      <c r="T863" s="52">
        <v>0</v>
      </c>
      <c r="U863" s="22" t="s">
        <v>5054</v>
      </c>
      <c r="V863" s="18" t="str">
        <f>+Sitio_Publico[[#This Row],[idcoleccion]]&amp;"-"&amp;Sitio_Publico[[#This Row],[id]]</f>
        <v>000-862</v>
      </c>
      <c r="W863" s="18">
        <f>+VLOOKUP(Sitio_Publico[[#This Row],[territorio]],Estructura!$AE$4:$AH$1067,4,0)</f>
        <v>30008308</v>
      </c>
      <c r="X863" s="18" t="str">
        <f>+VLOOKUP(Sitio_Publico[[#This Row],[tema]],Estructura!$G$4:$J$532,4,0)</f>
        <v>T-15</v>
      </c>
      <c r="Y863" s="18" t="str">
        <f>+VLOOKUP(Sitio_Publico[[#This Row],[contenido]],Estructura!$L$4:$O$473,4,0)</f>
        <v>C-8</v>
      </c>
      <c r="Z863" s="18" t="str">
        <f>+VLOOKUP(Sitio_Publico[[#This Row],[Filtro Integrado]],Estructura!$U$4:$W$529,3,0)</f>
        <v>FI-0</v>
      </c>
      <c r="AA863" s="18" t="str">
        <f>+VLOOKUP(Sitio_Publico[[#This Row],[Muestra]],Estructura!$Y$4:$AB$483,4,0)</f>
        <v>M-00074</v>
      </c>
    </row>
    <row r="864" spans="1:27" ht="40.799999999999997" x14ac:dyDescent="0.3">
      <c r="A864" s="16">
        <f t="shared" si="13"/>
        <v>863</v>
      </c>
      <c r="B864" s="47" t="s">
        <v>15118</v>
      </c>
      <c r="C864" s="13" t="s">
        <v>622</v>
      </c>
      <c r="D864" s="13" t="s">
        <v>623</v>
      </c>
      <c r="E864" s="44">
        <v>6310</v>
      </c>
      <c r="F864" s="13" t="s">
        <v>466</v>
      </c>
      <c r="G864" s="23" t="s">
        <v>710</v>
      </c>
      <c r="H864" s="42" t="s">
        <v>458</v>
      </c>
      <c r="I864" s="28" t="s">
        <v>132</v>
      </c>
      <c r="J864" s="12" t="s">
        <v>2802</v>
      </c>
      <c r="K864" s="28" t="s">
        <v>3433</v>
      </c>
      <c r="L864" s="12" t="s">
        <v>712</v>
      </c>
      <c r="M864" s="12" t="s">
        <v>628</v>
      </c>
      <c r="N864" s="12" t="s">
        <v>714</v>
      </c>
      <c r="O864" s="26" t="s">
        <v>5055</v>
      </c>
      <c r="P864" s="26" t="s">
        <v>5056</v>
      </c>
      <c r="Q864" s="25" t="s">
        <v>632</v>
      </c>
      <c r="R864" s="26" t="s">
        <v>5057</v>
      </c>
      <c r="S864" s="15" t="s">
        <v>5058</v>
      </c>
      <c r="T864" s="52">
        <v>0</v>
      </c>
      <c r="U864" s="22" t="s">
        <v>5059</v>
      </c>
      <c r="V864" s="18" t="str">
        <f>+Sitio_Publico[[#This Row],[idcoleccion]]&amp;"-"&amp;Sitio_Publico[[#This Row],[id]]</f>
        <v>000-863</v>
      </c>
      <c r="W864" s="18">
        <f>+VLOOKUP(Sitio_Publico[[#This Row],[territorio]],Estructura!$AE$4:$AH$1067,4,0)</f>
        <v>30006310</v>
      </c>
      <c r="X864" s="18" t="str">
        <f>+VLOOKUP(Sitio_Publico[[#This Row],[tema]],Estructura!$G$4:$J$532,4,0)</f>
        <v>T-18</v>
      </c>
      <c r="Y864" s="18" t="str">
        <f>+VLOOKUP(Sitio_Publico[[#This Row],[contenido]],Estructura!$L$4:$O$473,4,0)</f>
        <v>C-9</v>
      </c>
      <c r="Z864" s="18" t="str">
        <f>+VLOOKUP(Sitio_Publico[[#This Row],[Filtro Integrado]],Estructura!$U$4:$W$529,3,0)</f>
        <v>FI-2</v>
      </c>
      <c r="AA864" s="18" t="str">
        <f>+VLOOKUP(Sitio_Publico[[#This Row],[Muestra]],Estructura!$Y$4:$AB$483,4,0)</f>
        <v>M-000122</v>
      </c>
    </row>
    <row r="865" spans="1:27" ht="48" x14ac:dyDescent="0.3">
      <c r="A865" s="16">
        <f t="shared" si="13"/>
        <v>864</v>
      </c>
      <c r="B865" s="47" t="s">
        <v>15118</v>
      </c>
      <c r="C865" s="13" t="s">
        <v>622</v>
      </c>
      <c r="D865" s="13" t="s">
        <v>623</v>
      </c>
      <c r="E865" s="44">
        <v>10109</v>
      </c>
      <c r="F865" s="13" t="s">
        <v>767</v>
      </c>
      <c r="G865" s="23" t="s">
        <v>625</v>
      </c>
      <c r="H865" s="42" t="s">
        <v>458</v>
      </c>
      <c r="I865" s="28" t="s">
        <v>256</v>
      </c>
      <c r="J865" s="12" t="s">
        <v>393</v>
      </c>
      <c r="K865" s="28" t="s">
        <v>768</v>
      </c>
      <c r="L865" s="12" t="s">
        <v>627</v>
      </c>
      <c r="M865" s="12" t="s">
        <v>628</v>
      </c>
      <c r="N865" s="12" t="s">
        <v>629</v>
      </c>
      <c r="O865" s="26" t="s">
        <v>5060</v>
      </c>
      <c r="P865" s="26" t="s">
        <v>5061</v>
      </c>
      <c r="Q865" s="25" t="s">
        <v>646</v>
      </c>
      <c r="R865" s="26" t="s">
        <v>5062</v>
      </c>
      <c r="S865" s="15" t="s">
        <v>5063</v>
      </c>
      <c r="T865" s="52">
        <v>0</v>
      </c>
      <c r="U865" s="22" t="s">
        <v>5064</v>
      </c>
      <c r="V865" s="18" t="str">
        <f>+Sitio_Publico[[#This Row],[idcoleccion]]&amp;"-"&amp;Sitio_Publico[[#This Row],[id]]</f>
        <v>000-864</v>
      </c>
      <c r="W865" s="18">
        <f>+VLOOKUP(Sitio_Publico[[#This Row],[territorio]],Estructura!$AE$4:$AH$1067,4,0)</f>
        <v>30010109</v>
      </c>
      <c r="X865" s="18" t="str">
        <f>+VLOOKUP(Sitio_Publico[[#This Row],[tema]],Estructura!$G$4:$J$532,4,0)</f>
        <v>T-19</v>
      </c>
      <c r="Y865" s="18" t="str">
        <f>+VLOOKUP(Sitio_Publico[[#This Row],[contenido]],Estructura!$L$4:$O$473,4,0)</f>
        <v>C-7</v>
      </c>
      <c r="Z865" s="18" t="str">
        <f>+VLOOKUP(Sitio_Publico[[#This Row],[Filtro Integrado]],Estructura!$U$4:$W$529,3,0)</f>
        <v>FI-0</v>
      </c>
      <c r="AA865" s="18" t="str">
        <f>+VLOOKUP(Sitio_Publico[[#This Row],[Muestra]],Estructura!$Y$4:$AB$483,4,0)</f>
        <v>M-00075</v>
      </c>
    </row>
    <row r="866" spans="1:27" ht="48" x14ac:dyDescent="0.3">
      <c r="A866" s="16">
        <f t="shared" si="13"/>
        <v>865</v>
      </c>
      <c r="B866" s="47" t="s">
        <v>15118</v>
      </c>
      <c r="C866" s="13" t="s">
        <v>622</v>
      </c>
      <c r="D866" s="13" t="s">
        <v>623</v>
      </c>
      <c r="E866" s="44">
        <v>6111</v>
      </c>
      <c r="F866" s="13" t="s">
        <v>688</v>
      </c>
      <c r="G866" s="23" t="s">
        <v>639</v>
      </c>
      <c r="H866" s="42" t="s">
        <v>458</v>
      </c>
      <c r="I866" s="28" t="s">
        <v>110</v>
      </c>
      <c r="J866" s="12" t="s">
        <v>393</v>
      </c>
      <c r="K866" s="28" t="s">
        <v>689</v>
      </c>
      <c r="L866" s="12" t="s">
        <v>652</v>
      </c>
      <c r="M866" s="12" t="s">
        <v>690</v>
      </c>
      <c r="N866" s="12" t="s">
        <v>629</v>
      </c>
      <c r="O866" s="26" t="s">
        <v>5065</v>
      </c>
      <c r="P866" s="26" t="s">
        <v>5066</v>
      </c>
      <c r="Q866" s="25" t="s">
        <v>646</v>
      </c>
      <c r="R866" s="26" t="s">
        <v>5067</v>
      </c>
      <c r="S866" s="15" t="s">
        <v>5068</v>
      </c>
      <c r="T866" s="52">
        <v>0</v>
      </c>
      <c r="U866" s="22" t="s">
        <v>5069</v>
      </c>
      <c r="V866" s="18" t="str">
        <f>+Sitio_Publico[[#This Row],[idcoleccion]]&amp;"-"&amp;Sitio_Publico[[#This Row],[id]]</f>
        <v>000-865</v>
      </c>
      <c r="W866" s="18">
        <f>+VLOOKUP(Sitio_Publico[[#This Row],[territorio]],Estructura!$AE$4:$AH$1067,4,0)</f>
        <v>30006111</v>
      </c>
      <c r="X866" s="18" t="str">
        <f>+VLOOKUP(Sitio_Publico[[#This Row],[tema]],Estructura!$G$4:$J$532,4,0)</f>
        <v>T-17</v>
      </c>
      <c r="Y866" s="18" t="str">
        <f>+VLOOKUP(Sitio_Publico[[#This Row],[contenido]],Estructura!$L$4:$O$473,4,0)</f>
        <v>C-8</v>
      </c>
      <c r="Z866" s="18" t="str">
        <f>+VLOOKUP(Sitio_Publico[[#This Row],[Filtro Integrado]],Estructura!$U$4:$W$529,3,0)</f>
        <v>FI-0</v>
      </c>
      <c r="AA866" s="18" t="str">
        <f>+VLOOKUP(Sitio_Publico[[#This Row],[Muestra]],Estructura!$Y$4:$AB$483,4,0)</f>
        <v>M-00068</v>
      </c>
    </row>
    <row r="867" spans="1:27" ht="48" x14ac:dyDescent="0.3">
      <c r="A867" s="16">
        <f t="shared" si="13"/>
        <v>866</v>
      </c>
      <c r="B867" s="47" t="s">
        <v>15118</v>
      </c>
      <c r="C867" s="13" t="s">
        <v>622</v>
      </c>
      <c r="D867" s="13" t="s">
        <v>623</v>
      </c>
      <c r="E867" s="44">
        <v>7109</v>
      </c>
      <c r="F867" s="13" t="s">
        <v>681</v>
      </c>
      <c r="G867" s="23" t="s">
        <v>639</v>
      </c>
      <c r="H867" s="42" t="s">
        <v>458</v>
      </c>
      <c r="I867" s="28" t="s">
        <v>140</v>
      </c>
      <c r="J867" s="12" t="s">
        <v>393</v>
      </c>
      <c r="K867" s="28" t="s">
        <v>793</v>
      </c>
      <c r="L867" s="12" t="s">
        <v>652</v>
      </c>
      <c r="M867" s="12" t="s">
        <v>794</v>
      </c>
      <c r="N867" s="12" t="s">
        <v>629</v>
      </c>
      <c r="O867" s="26" t="s">
        <v>5070</v>
      </c>
      <c r="P867" s="26" t="s">
        <v>5071</v>
      </c>
      <c r="Q867" s="25" t="s">
        <v>646</v>
      </c>
      <c r="R867" s="26" t="s">
        <v>5072</v>
      </c>
      <c r="S867" s="15" t="s">
        <v>5073</v>
      </c>
      <c r="T867" s="52">
        <v>0</v>
      </c>
      <c r="U867" s="22" t="s">
        <v>5074</v>
      </c>
      <c r="V867" s="18" t="str">
        <f>+Sitio_Publico[[#This Row],[idcoleccion]]&amp;"-"&amp;Sitio_Publico[[#This Row],[id]]</f>
        <v>000-866</v>
      </c>
      <c r="W867" s="18">
        <f>+VLOOKUP(Sitio_Publico[[#This Row],[territorio]],Estructura!$AE$4:$AH$1067,4,0)</f>
        <v>30007109</v>
      </c>
      <c r="X867" s="18" t="str">
        <f>+VLOOKUP(Sitio_Publico[[#This Row],[tema]],Estructura!$G$4:$J$532,4,0)</f>
        <v>T-16</v>
      </c>
      <c r="Y867" s="18" t="str">
        <f>+VLOOKUP(Sitio_Publico[[#This Row],[contenido]],Estructura!$L$4:$O$473,4,0)</f>
        <v>C-8</v>
      </c>
      <c r="Z867" s="18" t="str">
        <f>+VLOOKUP(Sitio_Publico[[#This Row],[Filtro Integrado]],Estructura!$U$4:$W$529,3,0)</f>
        <v>FI-0</v>
      </c>
      <c r="AA867" s="18" t="str">
        <f>+VLOOKUP(Sitio_Publico[[#This Row],[Muestra]],Estructura!$Y$4:$AB$483,4,0)</f>
        <v>M-00077</v>
      </c>
    </row>
    <row r="868" spans="1:27" ht="48" x14ac:dyDescent="0.3">
      <c r="A868" s="16">
        <f t="shared" si="13"/>
        <v>867</v>
      </c>
      <c r="B868" s="47" t="s">
        <v>15118</v>
      </c>
      <c r="C868" s="13" t="s">
        <v>622</v>
      </c>
      <c r="D868" s="13" t="s">
        <v>623</v>
      </c>
      <c r="E868" s="44">
        <v>10307</v>
      </c>
      <c r="F868" s="13" t="s">
        <v>666</v>
      </c>
      <c r="G868" s="23" t="s">
        <v>625</v>
      </c>
      <c r="H868" s="42" t="s">
        <v>458</v>
      </c>
      <c r="I868" s="28" t="s">
        <v>273</v>
      </c>
      <c r="J868" s="12" t="s">
        <v>393</v>
      </c>
      <c r="K868" s="28" t="s">
        <v>745</v>
      </c>
      <c r="L868" s="12" t="s">
        <v>627</v>
      </c>
      <c r="M868" s="12" t="s">
        <v>628</v>
      </c>
      <c r="N868" s="12" t="s">
        <v>629</v>
      </c>
      <c r="O868" s="26" t="s">
        <v>5075</v>
      </c>
      <c r="P868" s="26" t="s">
        <v>5076</v>
      </c>
      <c r="Q868" s="25" t="s">
        <v>646</v>
      </c>
      <c r="R868" s="26" t="s">
        <v>5077</v>
      </c>
      <c r="S868" s="15" t="s">
        <v>5078</v>
      </c>
      <c r="T868" s="52">
        <v>0</v>
      </c>
      <c r="U868" s="22" t="s">
        <v>5079</v>
      </c>
      <c r="V868" s="18" t="str">
        <f>+Sitio_Publico[[#This Row],[idcoleccion]]&amp;"-"&amp;Sitio_Publico[[#This Row],[id]]</f>
        <v>000-867</v>
      </c>
      <c r="W868" s="18">
        <f>+VLOOKUP(Sitio_Publico[[#This Row],[territorio]],Estructura!$AE$4:$AH$1067,4,0)</f>
        <v>30010307</v>
      </c>
      <c r="X868" s="18" t="str">
        <f>+VLOOKUP(Sitio_Publico[[#This Row],[tema]],Estructura!$G$4:$J$532,4,0)</f>
        <v>T-15</v>
      </c>
      <c r="Y868" s="18" t="str">
        <f>+VLOOKUP(Sitio_Publico[[#This Row],[contenido]],Estructura!$L$4:$O$473,4,0)</f>
        <v>C-7</v>
      </c>
      <c r="Z868" s="18" t="str">
        <f>+VLOOKUP(Sitio_Publico[[#This Row],[Filtro Integrado]],Estructura!$U$4:$W$529,3,0)</f>
        <v>FI-0</v>
      </c>
      <c r="AA868" s="18" t="str">
        <f>+VLOOKUP(Sitio_Publico[[#This Row],[Muestra]],Estructura!$Y$4:$AB$483,4,0)</f>
        <v>M-00074</v>
      </c>
    </row>
    <row r="869" spans="1:27" ht="48" x14ac:dyDescent="0.3">
      <c r="A869" s="16">
        <f t="shared" si="13"/>
        <v>868</v>
      </c>
      <c r="B869" s="47" t="s">
        <v>15118</v>
      </c>
      <c r="C869" s="13" t="s">
        <v>622</v>
      </c>
      <c r="D869" s="13" t="s">
        <v>623</v>
      </c>
      <c r="E869" s="44">
        <v>7406</v>
      </c>
      <c r="F869" s="13" t="s">
        <v>666</v>
      </c>
      <c r="G869" s="23" t="s">
        <v>639</v>
      </c>
      <c r="H869" s="42" t="s">
        <v>458</v>
      </c>
      <c r="I869" s="28" t="s">
        <v>159</v>
      </c>
      <c r="J869" s="12" t="s">
        <v>393</v>
      </c>
      <c r="K869" s="28" t="s">
        <v>888</v>
      </c>
      <c r="L869" s="12" t="s">
        <v>652</v>
      </c>
      <c r="M869" s="12" t="s">
        <v>704</v>
      </c>
      <c r="N869" s="12" t="s">
        <v>629</v>
      </c>
      <c r="O869" s="26" t="s">
        <v>5080</v>
      </c>
      <c r="P869" s="26" t="s">
        <v>5081</v>
      </c>
      <c r="Q869" s="25" t="s">
        <v>646</v>
      </c>
      <c r="R869" s="26" t="s">
        <v>5082</v>
      </c>
      <c r="S869" s="15" t="s">
        <v>5083</v>
      </c>
      <c r="T869" s="52">
        <v>0</v>
      </c>
      <c r="U869" s="22" t="s">
        <v>5084</v>
      </c>
      <c r="V869" s="18" t="str">
        <f>+Sitio_Publico[[#This Row],[idcoleccion]]&amp;"-"&amp;Sitio_Publico[[#This Row],[id]]</f>
        <v>000-868</v>
      </c>
      <c r="W869" s="18">
        <f>+VLOOKUP(Sitio_Publico[[#This Row],[territorio]],Estructura!$AE$4:$AH$1067,4,0)</f>
        <v>30007406</v>
      </c>
      <c r="X869" s="18" t="str">
        <f>+VLOOKUP(Sitio_Publico[[#This Row],[tema]],Estructura!$G$4:$J$532,4,0)</f>
        <v>T-15</v>
      </c>
      <c r="Y869" s="18" t="str">
        <f>+VLOOKUP(Sitio_Publico[[#This Row],[contenido]],Estructura!$L$4:$O$473,4,0)</f>
        <v>C-8</v>
      </c>
      <c r="Z869" s="18" t="str">
        <f>+VLOOKUP(Sitio_Publico[[#This Row],[Filtro Integrado]],Estructura!$U$4:$W$529,3,0)</f>
        <v>FI-0</v>
      </c>
      <c r="AA869" s="18" t="str">
        <f>+VLOOKUP(Sitio_Publico[[#This Row],[Muestra]],Estructura!$Y$4:$AB$483,4,0)</f>
        <v>M-00082</v>
      </c>
    </row>
    <row r="870" spans="1:27" ht="48" x14ac:dyDescent="0.3">
      <c r="A870" s="16">
        <f t="shared" si="13"/>
        <v>869</v>
      </c>
      <c r="B870" s="47" t="s">
        <v>15118</v>
      </c>
      <c r="C870" s="13" t="s">
        <v>622</v>
      </c>
      <c r="D870" s="13" t="s">
        <v>623</v>
      </c>
      <c r="E870" s="44">
        <v>13116</v>
      </c>
      <c r="F870" s="13" t="s">
        <v>767</v>
      </c>
      <c r="G870" s="23" t="s">
        <v>639</v>
      </c>
      <c r="H870" s="42" t="s">
        <v>458</v>
      </c>
      <c r="I870" s="28" t="s">
        <v>312</v>
      </c>
      <c r="J870" s="12" t="s">
        <v>393</v>
      </c>
      <c r="K870" s="28" t="s">
        <v>857</v>
      </c>
      <c r="L870" s="12" t="s">
        <v>652</v>
      </c>
      <c r="M870" s="12" t="s">
        <v>704</v>
      </c>
      <c r="N870" s="12" t="s">
        <v>629</v>
      </c>
      <c r="O870" s="26" t="s">
        <v>5085</v>
      </c>
      <c r="P870" s="26" t="s">
        <v>5086</v>
      </c>
      <c r="Q870" s="25" t="s">
        <v>646</v>
      </c>
      <c r="R870" s="26" t="s">
        <v>5087</v>
      </c>
      <c r="S870" s="15" t="s">
        <v>5088</v>
      </c>
      <c r="T870" s="52">
        <v>0</v>
      </c>
      <c r="U870" s="22" t="s">
        <v>5089</v>
      </c>
      <c r="V870" s="18" t="str">
        <f>+Sitio_Publico[[#This Row],[idcoleccion]]&amp;"-"&amp;Sitio_Publico[[#This Row],[id]]</f>
        <v>000-869</v>
      </c>
      <c r="W870" s="18">
        <f>+VLOOKUP(Sitio_Publico[[#This Row],[territorio]],Estructura!$AE$4:$AH$1067,4,0)</f>
        <v>30013116</v>
      </c>
      <c r="X870" s="18" t="str">
        <f>+VLOOKUP(Sitio_Publico[[#This Row],[tema]],Estructura!$G$4:$J$532,4,0)</f>
        <v>T-19</v>
      </c>
      <c r="Y870" s="18" t="str">
        <f>+VLOOKUP(Sitio_Publico[[#This Row],[contenido]],Estructura!$L$4:$O$473,4,0)</f>
        <v>C-8</v>
      </c>
      <c r="Z870" s="18" t="str">
        <f>+VLOOKUP(Sitio_Publico[[#This Row],[Filtro Integrado]],Estructura!$U$4:$W$529,3,0)</f>
        <v>FI-0</v>
      </c>
      <c r="AA870" s="18" t="str">
        <f>+VLOOKUP(Sitio_Publico[[#This Row],[Muestra]],Estructura!$Y$4:$AB$483,4,0)</f>
        <v>M-00081</v>
      </c>
    </row>
    <row r="871" spans="1:27" ht="40.799999999999997" x14ac:dyDescent="0.3">
      <c r="A871" s="16">
        <f t="shared" si="13"/>
        <v>870</v>
      </c>
      <c r="B871" s="47" t="s">
        <v>15118</v>
      </c>
      <c r="C871" s="13" t="s">
        <v>622</v>
      </c>
      <c r="D871" s="13" t="s">
        <v>623</v>
      </c>
      <c r="E871" s="44">
        <v>10</v>
      </c>
      <c r="F871" s="13" t="s">
        <v>814</v>
      </c>
      <c r="G871" s="23" t="s">
        <v>710</v>
      </c>
      <c r="H871" s="42" t="s">
        <v>457</v>
      </c>
      <c r="I871" s="28" t="s">
        <v>373</v>
      </c>
      <c r="J871" s="12" t="s">
        <v>393</v>
      </c>
      <c r="K871" s="28" t="s">
        <v>814</v>
      </c>
      <c r="L871" s="12" t="s">
        <v>712</v>
      </c>
      <c r="M871" s="12" t="s">
        <v>4455</v>
      </c>
      <c r="N871" s="12" t="s">
        <v>714</v>
      </c>
      <c r="O871" s="26" t="s">
        <v>5090</v>
      </c>
      <c r="P871" s="26" t="s">
        <v>5091</v>
      </c>
      <c r="Q871" s="25" t="s">
        <v>646</v>
      </c>
      <c r="R871" s="26" t="s">
        <v>5092</v>
      </c>
      <c r="S871" s="15" t="s">
        <v>5093</v>
      </c>
      <c r="T871" s="52">
        <v>0</v>
      </c>
      <c r="U871" s="22" t="s">
        <v>5094</v>
      </c>
      <c r="V871" s="18" t="str">
        <f>+Sitio_Publico[[#This Row],[idcoleccion]]&amp;"-"&amp;Sitio_Publico[[#This Row],[id]]</f>
        <v>000-870</v>
      </c>
      <c r="W871" s="18">
        <f>+VLOOKUP(Sitio_Publico[[#This Row],[territorio]],Estructura!$AE$4:$AH$1067,4,0)</f>
        <v>20000010</v>
      </c>
      <c r="X871" s="18" t="str">
        <f>+VLOOKUP(Sitio_Publico[[#This Row],[tema]],Estructura!$G$4:$J$532,4,0)</f>
        <v>T-20</v>
      </c>
      <c r="Y871" s="18" t="str">
        <f>+VLOOKUP(Sitio_Publico[[#This Row],[contenido]],Estructura!$L$4:$O$473,4,0)</f>
        <v>C-9</v>
      </c>
      <c r="Z871" s="18" t="str">
        <f>+VLOOKUP(Sitio_Publico[[#This Row],[Filtro Integrado]],Estructura!$U$4:$W$529,3,0)</f>
        <v>FI-0</v>
      </c>
      <c r="AA871" s="18" t="str">
        <f>+VLOOKUP(Sitio_Publico[[#This Row],[Muestra]],Estructura!$Y$4:$AB$483,4,0)</f>
        <v>M-000127</v>
      </c>
    </row>
    <row r="872" spans="1:27" ht="60" x14ac:dyDescent="0.3">
      <c r="A872" s="16">
        <f t="shared" si="13"/>
        <v>871</v>
      </c>
      <c r="B872" s="47" t="s">
        <v>15118</v>
      </c>
      <c r="C872" s="13" t="s">
        <v>622</v>
      </c>
      <c r="D872" s="13" t="s">
        <v>623</v>
      </c>
      <c r="E872" s="44">
        <v>8201</v>
      </c>
      <c r="F872" s="13" t="s">
        <v>624</v>
      </c>
      <c r="G872" s="23" t="s">
        <v>639</v>
      </c>
      <c r="H872" s="42" t="s">
        <v>458</v>
      </c>
      <c r="I872" s="28" t="s">
        <v>174</v>
      </c>
      <c r="J872" s="12" t="s">
        <v>393</v>
      </c>
      <c r="K872" s="28" t="s">
        <v>904</v>
      </c>
      <c r="L872" s="12" t="s">
        <v>652</v>
      </c>
      <c r="M872" s="12" t="s">
        <v>653</v>
      </c>
      <c r="N872" s="12" t="s">
        <v>629</v>
      </c>
      <c r="O872" s="26" t="s">
        <v>5095</v>
      </c>
      <c r="P872" s="26" t="s">
        <v>5096</v>
      </c>
      <c r="Q872" s="25" t="s">
        <v>646</v>
      </c>
      <c r="R872" s="26" t="s">
        <v>5097</v>
      </c>
      <c r="S872" s="15" t="s">
        <v>5098</v>
      </c>
      <c r="T872" s="52">
        <v>0</v>
      </c>
      <c r="U872" s="22" t="s">
        <v>5099</v>
      </c>
      <c r="V872" s="18" t="str">
        <f>+Sitio_Publico[[#This Row],[idcoleccion]]&amp;"-"&amp;Sitio_Publico[[#This Row],[id]]</f>
        <v>000-871</v>
      </c>
      <c r="W872" s="18">
        <f>+VLOOKUP(Sitio_Publico[[#This Row],[territorio]],Estructura!$AE$4:$AH$1067,4,0)</f>
        <v>30008201</v>
      </c>
      <c r="X872" s="18" t="str">
        <f>+VLOOKUP(Sitio_Publico[[#This Row],[tema]],Estructura!$G$4:$J$532,4,0)</f>
        <v>T-13</v>
      </c>
      <c r="Y872" s="18" t="str">
        <f>+VLOOKUP(Sitio_Publico[[#This Row],[contenido]],Estructura!$L$4:$O$473,4,0)</f>
        <v>C-8</v>
      </c>
      <c r="Z872" s="18" t="str">
        <f>+VLOOKUP(Sitio_Publico[[#This Row],[Filtro Integrado]],Estructura!$U$4:$W$529,3,0)</f>
        <v>FI-0</v>
      </c>
      <c r="AA872" s="18" t="str">
        <f>+VLOOKUP(Sitio_Publico[[#This Row],[Muestra]],Estructura!$Y$4:$AB$483,4,0)</f>
        <v>M-00083</v>
      </c>
    </row>
    <row r="873" spans="1:27" ht="48" x14ac:dyDescent="0.3">
      <c r="A873" s="16">
        <f t="shared" si="13"/>
        <v>872</v>
      </c>
      <c r="B873" s="47" t="s">
        <v>15118</v>
      </c>
      <c r="C873" s="13" t="s">
        <v>622</v>
      </c>
      <c r="D873" s="13" t="s">
        <v>623</v>
      </c>
      <c r="E873" s="44">
        <v>16206</v>
      </c>
      <c r="F873" s="13" t="s">
        <v>681</v>
      </c>
      <c r="G873" s="23" t="s">
        <v>639</v>
      </c>
      <c r="H873" s="42" t="s">
        <v>458</v>
      </c>
      <c r="I873" s="28" t="s">
        <v>209</v>
      </c>
      <c r="J873" s="12" t="s">
        <v>393</v>
      </c>
      <c r="K873" s="28" t="s">
        <v>682</v>
      </c>
      <c r="L873" s="12" t="s">
        <v>652</v>
      </c>
      <c r="M873" s="12" t="s">
        <v>653</v>
      </c>
      <c r="N873" s="12" t="s">
        <v>629</v>
      </c>
      <c r="O873" s="26" t="s">
        <v>5100</v>
      </c>
      <c r="P873" s="26" t="s">
        <v>5101</v>
      </c>
      <c r="Q873" s="25" t="s">
        <v>646</v>
      </c>
      <c r="R873" s="26" t="s">
        <v>5102</v>
      </c>
      <c r="S873" s="15" t="s">
        <v>5103</v>
      </c>
      <c r="T873" s="52">
        <v>0</v>
      </c>
      <c r="U873" s="22" t="s">
        <v>5104</v>
      </c>
      <c r="V873" s="18" t="str">
        <f>+Sitio_Publico[[#This Row],[idcoleccion]]&amp;"-"&amp;Sitio_Publico[[#This Row],[id]]</f>
        <v>000-872</v>
      </c>
      <c r="W873" s="18">
        <f>+VLOOKUP(Sitio_Publico[[#This Row],[territorio]],Estructura!$AE$4:$AH$1067,4,0)</f>
        <v>30016206</v>
      </c>
      <c r="X873" s="18" t="str">
        <f>+VLOOKUP(Sitio_Publico[[#This Row],[tema]],Estructura!$G$4:$J$532,4,0)</f>
        <v>T-16</v>
      </c>
      <c r="Y873" s="18" t="str">
        <f>+VLOOKUP(Sitio_Publico[[#This Row],[contenido]],Estructura!$L$4:$O$473,4,0)</f>
        <v>C-8</v>
      </c>
      <c r="Z873" s="18" t="str">
        <f>+VLOOKUP(Sitio_Publico[[#This Row],[Filtro Integrado]],Estructura!$U$4:$W$529,3,0)</f>
        <v>FI-0</v>
      </c>
      <c r="AA873" s="18" t="str">
        <f>+VLOOKUP(Sitio_Publico[[#This Row],[Muestra]],Estructura!$Y$4:$AB$483,4,0)</f>
        <v>M-00067</v>
      </c>
    </row>
    <row r="874" spans="1:27" ht="48" x14ac:dyDescent="0.3">
      <c r="A874" s="16">
        <f t="shared" si="13"/>
        <v>873</v>
      </c>
      <c r="B874" s="47" t="s">
        <v>15118</v>
      </c>
      <c r="C874" s="13" t="s">
        <v>622</v>
      </c>
      <c r="D874" s="13" t="s">
        <v>623</v>
      </c>
      <c r="E874" s="44">
        <v>9205</v>
      </c>
      <c r="F874" s="13" t="s">
        <v>624</v>
      </c>
      <c r="G874" s="23" t="s">
        <v>639</v>
      </c>
      <c r="H874" s="42" t="s">
        <v>458</v>
      </c>
      <c r="I874" s="28" t="s">
        <v>241</v>
      </c>
      <c r="J874" s="12" t="s">
        <v>393</v>
      </c>
      <c r="K874" s="28" t="s">
        <v>651</v>
      </c>
      <c r="L874" s="12" t="s">
        <v>652</v>
      </c>
      <c r="M874" s="12" t="s">
        <v>653</v>
      </c>
      <c r="N874" s="12" t="s">
        <v>629</v>
      </c>
      <c r="O874" s="26" t="s">
        <v>5105</v>
      </c>
      <c r="P874" s="26" t="s">
        <v>5106</v>
      </c>
      <c r="Q874" s="25" t="s">
        <v>646</v>
      </c>
      <c r="R874" s="26" t="s">
        <v>5107</v>
      </c>
      <c r="S874" s="15" t="s">
        <v>5108</v>
      </c>
      <c r="T874" s="52">
        <v>0</v>
      </c>
      <c r="U874" s="22" t="s">
        <v>5109</v>
      </c>
      <c r="V874" s="18" t="str">
        <f>+Sitio_Publico[[#This Row],[idcoleccion]]&amp;"-"&amp;Sitio_Publico[[#This Row],[id]]</f>
        <v>000-873</v>
      </c>
      <c r="W874" s="18">
        <f>+VLOOKUP(Sitio_Publico[[#This Row],[territorio]],Estructura!$AE$4:$AH$1067,4,0)</f>
        <v>30009205</v>
      </c>
      <c r="X874" s="18" t="str">
        <f>+VLOOKUP(Sitio_Publico[[#This Row],[tema]],Estructura!$G$4:$J$532,4,0)</f>
        <v>T-13</v>
      </c>
      <c r="Y874" s="18" t="str">
        <f>+VLOOKUP(Sitio_Publico[[#This Row],[contenido]],Estructura!$L$4:$O$473,4,0)</f>
        <v>C-8</v>
      </c>
      <c r="Z874" s="18" t="str">
        <f>+VLOOKUP(Sitio_Publico[[#This Row],[Filtro Integrado]],Estructura!$U$4:$W$529,3,0)</f>
        <v>FI-0</v>
      </c>
      <c r="AA874" s="18" t="str">
        <f>+VLOOKUP(Sitio_Publico[[#This Row],[Muestra]],Estructura!$Y$4:$AB$483,4,0)</f>
        <v>M-00065</v>
      </c>
    </row>
    <row r="875" spans="1:27" ht="40.799999999999997" x14ac:dyDescent="0.3">
      <c r="A875" s="16">
        <f t="shared" si="13"/>
        <v>874</v>
      </c>
      <c r="B875" s="47" t="s">
        <v>15118</v>
      </c>
      <c r="C875" s="13" t="s">
        <v>622</v>
      </c>
      <c r="D875" s="13" t="s">
        <v>623</v>
      </c>
      <c r="E875" s="44">
        <v>13112</v>
      </c>
      <c r="F875" s="13" t="s">
        <v>814</v>
      </c>
      <c r="G875" s="23" t="s">
        <v>710</v>
      </c>
      <c r="H875" s="42" t="s">
        <v>458</v>
      </c>
      <c r="I875" s="28" t="s">
        <v>308</v>
      </c>
      <c r="J875" s="12" t="s">
        <v>393</v>
      </c>
      <c r="K875" s="28" t="s">
        <v>815</v>
      </c>
      <c r="L875" s="12" t="s">
        <v>712</v>
      </c>
      <c r="M875" s="12" t="s">
        <v>713</v>
      </c>
      <c r="N875" s="12" t="s">
        <v>714</v>
      </c>
      <c r="O875" s="26" t="s">
        <v>5110</v>
      </c>
      <c r="P875" s="26" t="s">
        <v>5111</v>
      </c>
      <c r="Q875" s="25" t="s">
        <v>646</v>
      </c>
      <c r="R875" s="26" t="s">
        <v>5112</v>
      </c>
      <c r="S875" s="15" t="s">
        <v>5113</v>
      </c>
      <c r="T875" s="52">
        <v>0</v>
      </c>
      <c r="U875" s="22" t="s">
        <v>5114</v>
      </c>
      <c r="V875" s="18" t="str">
        <f>+Sitio_Publico[[#This Row],[idcoleccion]]&amp;"-"&amp;Sitio_Publico[[#This Row],[id]]</f>
        <v>000-874</v>
      </c>
      <c r="W875" s="18">
        <f>+VLOOKUP(Sitio_Publico[[#This Row],[territorio]],Estructura!$AE$4:$AH$1067,4,0)</f>
        <v>30013112</v>
      </c>
      <c r="X875" s="18" t="str">
        <f>+VLOOKUP(Sitio_Publico[[#This Row],[tema]],Estructura!$G$4:$J$532,4,0)</f>
        <v>T-20</v>
      </c>
      <c r="Y875" s="18" t="str">
        <f>+VLOOKUP(Sitio_Publico[[#This Row],[contenido]],Estructura!$L$4:$O$473,4,0)</f>
        <v>C-9</v>
      </c>
      <c r="Z875" s="18" t="str">
        <f>+VLOOKUP(Sitio_Publico[[#This Row],[Filtro Integrado]],Estructura!$U$4:$W$529,3,0)</f>
        <v>FI-0</v>
      </c>
      <c r="AA875" s="18" t="str">
        <f>+VLOOKUP(Sitio_Publico[[#This Row],[Muestra]],Estructura!$Y$4:$AB$483,4,0)</f>
        <v>M-00079</v>
      </c>
    </row>
    <row r="876" spans="1:27" ht="48" x14ac:dyDescent="0.3">
      <c r="A876" s="16">
        <f t="shared" si="13"/>
        <v>875</v>
      </c>
      <c r="B876" s="47" t="s">
        <v>15118</v>
      </c>
      <c r="C876" s="13" t="s">
        <v>622</v>
      </c>
      <c r="D876" s="13" t="s">
        <v>623</v>
      </c>
      <c r="E876" s="44">
        <v>13126</v>
      </c>
      <c r="F876" s="13" t="s">
        <v>681</v>
      </c>
      <c r="G876" s="23" t="s">
        <v>639</v>
      </c>
      <c r="H876" s="42" t="s">
        <v>458</v>
      </c>
      <c r="I876" s="28" t="s">
        <v>322</v>
      </c>
      <c r="J876" s="12" t="s">
        <v>393</v>
      </c>
      <c r="K876" s="28" t="s">
        <v>841</v>
      </c>
      <c r="L876" s="12" t="s">
        <v>652</v>
      </c>
      <c r="M876" s="12" t="s">
        <v>704</v>
      </c>
      <c r="N876" s="12" t="s">
        <v>629</v>
      </c>
      <c r="O876" s="26" t="s">
        <v>5115</v>
      </c>
      <c r="P876" s="26" t="s">
        <v>5116</v>
      </c>
      <c r="Q876" s="25" t="s">
        <v>646</v>
      </c>
      <c r="R876" s="26" t="s">
        <v>5117</v>
      </c>
      <c r="S876" s="15" t="s">
        <v>5118</v>
      </c>
      <c r="T876" s="52">
        <v>0</v>
      </c>
      <c r="U876" s="22" t="s">
        <v>5119</v>
      </c>
      <c r="V876" s="18" t="str">
        <f>+Sitio_Publico[[#This Row],[idcoleccion]]&amp;"-"&amp;Sitio_Publico[[#This Row],[id]]</f>
        <v>000-875</v>
      </c>
      <c r="W876" s="18">
        <f>+VLOOKUP(Sitio_Publico[[#This Row],[territorio]],Estructura!$AE$4:$AH$1067,4,0)</f>
        <v>30013126</v>
      </c>
      <c r="X876" s="18" t="str">
        <f>+VLOOKUP(Sitio_Publico[[#This Row],[tema]],Estructura!$G$4:$J$532,4,0)</f>
        <v>T-16</v>
      </c>
      <c r="Y876" s="18" t="str">
        <f>+VLOOKUP(Sitio_Publico[[#This Row],[contenido]],Estructura!$L$4:$O$473,4,0)</f>
        <v>C-8</v>
      </c>
      <c r="Z876" s="18" t="str">
        <f>+VLOOKUP(Sitio_Publico[[#This Row],[Filtro Integrado]],Estructura!$U$4:$W$529,3,0)</f>
        <v>FI-0</v>
      </c>
      <c r="AA876" s="18" t="str">
        <f>+VLOOKUP(Sitio_Publico[[#This Row],[Muestra]],Estructura!$Y$4:$AB$483,4,0)</f>
        <v>M-00080</v>
      </c>
    </row>
    <row r="877" spans="1:27" ht="48" x14ac:dyDescent="0.3">
      <c r="A877" s="16">
        <f t="shared" si="13"/>
        <v>876</v>
      </c>
      <c r="B877" s="47" t="s">
        <v>15118</v>
      </c>
      <c r="C877" s="13" t="s">
        <v>622</v>
      </c>
      <c r="D877" s="13" t="s">
        <v>623</v>
      </c>
      <c r="E877" s="44">
        <v>6105</v>
      </c>
      <c r="F877" s="13" t="s">
        <v>681</v>
      </c>
      <c r="G877" s="23" t="s">
        <v>625</v>
      </c>
      <c r="H877" s="42" t="s">
        <v>458</v>
      </c>
      <c r="I877" s="28" t="s">
        <v>104</v>
      </c>
      <c r="J877" s="12" t="s">
        <v>393</v>
      </c>
      <c r="K877" s="28" t="s">
        <v>793</v>
      </c>
      <c r="L877" s="12" t="s">
        <v>627</v>
      </c>
      <c r="M877" s="12" t="s">
        <v>794</v>
      </c>
      <c r="N877" s="12" t="s">
        <v>629</v>
      </c>
      <c r="O877" s="26" t="s">
        <v>5120</v>
      </c>
      <c r="P877" s="26" t="s">
        <v>5121</v>
      </c>
      <c r="Q877" s="25" t="s">
        <v>646</v>
      </c>
      <c r="R877" s="26" t="s">
        <v>5122</v>
      </c>
      <c r="S877" s="15" t="s">
        <v>5123</v>
      </c>
      <c r="T877" s="52">
        <v>0</v>
      </c>
      <c r="U877" s="22" t="s">
        <v>5124</v>
      </c>
      <c r="V877" s="18" t="str">
        <f>+Sitio_Publico[[#This Row],[idcoleccion]]&amp;"-"&amp;Sitio_Publico[[#This Row],[id]]</f>
        <v>000-876</v>
      </c>
      <c r="W877" s="18">
        <f>+VLOOKUP(Sitio_Publico[[#This Row],[territorio]],Estructura!$AE$4:$AH$1067,4,0)</f>
        <v>30006105</v>
      </c>
      <c r="X877" s="18" t="str">
        <f>+VLOOKUP(Sitio_Publico[[#This Row],[tema]],Estructura!$G$4:$J$532,4,0)</f>
        <v>T-16</v>
      </c>
      <c r="Y877" s="18" t="str">
        <f>+VLOOKUP(Sitio_Publico[[#This Row],[contenido]],Estructura!$L$4:$O$473,4,0)</f>
        <v>C-7</v>
      </c>
      <c r="Z877" s="18" t="str">
        <f>+VLOOKUP(Sitio_Publico[[#This Row],[Filtro Integrado]],Estructura!$U$4:$W$529,3,0)</f>
        <v>FI-0</v>
      </c>
      <c r="AA877" s="18" t="str">
        <f>+VLOOKUP(Sitio_Publico[[#This Row],[Muestra]],Estructura!$Y$4:$AB$483,4,0)</f>
        <v>M-00077</v>
      </c>
    </row>
    <row r="878" spans="1:27" ht="48" x14ac:dyDescent="0.3">
      <c r="A878" s="16">
        <f t="shared" si="13"/>
        <v>877</v>
      </c>
      <c r="B878" s="47" t="s">
        <v>15118</v>
      </c>
      <c r="C878" s="13" t="s">
        <v>622</v>
      </c>
      <c r="D878" s="13" t="s">
        <v>623</v>
      </c>
      <c r="E878" s="44">
        <v>9102</v>
      </c>
      <c r="F878" s="13" t="s">
        <v>688</v>
      </c>
      <c r="G878" s="23" t="s">
        <v>639</v>
      </c>
      <c r="H878" s="42" t="s">
        <v>458</v>
      </c>
      <c r="I878" s="28" t="s">
        <v>217</v>
      </c>
      <c r="J878" s="12" t="s">
        <v>393</v>
      </c>
      <c r="K878" s="28" t="s">
        <v>703</v>
      </c>
      <c r="L878" s="12" t="s">
        <v>652</v>
      </c>
      <c r="M878" s="12" t="s">
        <v>704</v>
      </c>
      <c r="N878" s="12" t="s">
        <v>629</v>
      </c>
      <c r="O878" s="26" t="s">
        <v>5125</v>
      </c>
      <c r="P878" s="26" t="s">
        <v>5126</v>
      </c>
      <c r="Q878" s="25" t="s">
        <v>646</v>
      </c>
      <c r="R878" s="26" t="s">
        <v>5127</v>
      </c>
      <c r="S878" s="15" t="s">
        <v>5128</v>
      </c>
      <c r="T878" s="52">
        <v>0</v>
      </c>
      <c r="U878" s="22" t="s">
        <v>5129</v>
      </c>
      <c r="V878" s="18" t="str">
        <f>+Sitio_Publico[[#This Row],[idcoleccion]]&amp;"-"&amp;Sitio_Publico[[#This Row],[id]]</f>
        <v>000-877</v>
      </c>
      <c r="W878" s="18">
        <f>+VLOOKUP(Sitio_Publico[[#This Row],[territorio]],Estructura!$AE$4:$AH$1067,4,0)</f>
        <v>30009102</v>
      </c>
      <c r="X878" s="18" t="str">
        <f>+VLOOKUP(Sitio_Publico[[#This Row],[tema]],Estructura!$G$4:$J$532,4,0)</f>
        <v>T-17</v>
      </c>
      <c r="Y878" s="18" t="str">
        <f>+VLOOKUP(Sitio_Publico[[#This Row],[contenido]],Estructura!$L$4:$O$473,4,0)</f>
        <v>C-8</v>
      </c>
      <c r="Z878" s="18" t="str">
        <f>+VLOOKUP(Sitio_Publico[[#This Row],[Filtro Integrado]],Estructura!$U$4:$W$529,3,0)</f>
        <v>FI-0</v>
      </c>
      <c r="AA878" s="18" t="str">
        <f>+VLOOKUP(Sitio_Publico[[#This Row],[Muestra]],Estructura!$Y$4:$AB$483,4,0)</f>
        <v>M-00069</v>
      </c>
    </row>
    <row r="879" spans="1:27" ht="48" x14ac:dyDescent="0.3">
      <c r="A879" s="16">
        <f t="shared" si="13"/>
        <v>878</v>
      </c>
      <c r="B879" s="47" t="s">
        <v>15118</v>
      </c>
      <c r="C879" s="13" t="s">
        <v>622</v>
      </c>
      <c r="D879" s="13" t="s">
        <v>623</v>
      </c>
      <c r="E879" s="44">
        <v>4302</v>
      </c>
      <c r="F879" s="13" t="s">
        <v>767</v>
      </c>
      <c r="G879" s="23" t="s">
        <v>639</v>
      </c>
      <c r="H879" s="42" t="s">
        <v>458</v>
      </c>
      <c r="I879" s="28" t="s">
        <v>59</v>
      </c>
      <c r="J879" s="12" t="s">
        <v>393</v>
      </c>
      <c r="K879" s="28" t="s">
        <v>857</v>
      </c>
      <c r="L879" s="12" t="s">
        <v>652</v>
      </c>
      <c r="M879" s="12" t="s">
        <v>704</v>
      </c>
      <c r="N879" s="12" t="s">
        <v>629</v>
      </c>
      <c r="O879" s="26" t="s">
        <v>5130</v>
      </c>
      <c r="P879" s="26" t="s">
        <v>5131</v>
      </c>
      <c r="Q879" s="25" t="s">
        <v>646</v>
      </c>
      <c r="R879" s="26" t="s">
        <v>5132</v>
      </c>
      <c r="S879" s="15" t="s">
        <v>5133</v>
      </c>
      <c r="T879" s="52">
        <v>0</v>
      </c>
      <c r="U879" s="22" t="s">
        <v>5134</v>
      </c>
      <c r="V879" s="18" t="str">
        <f>+Sitio_Publico[[#This Row],[idcoleccion]]&amp;"-"&amp;Sitio_Publico[[#This Row],[id]]</f>
        <v>000-878</v>
      </c>
      <c r="W879" s="18">
        <f>+VLOOKUP(Sitio_Publico[[#This Row],[territorio]],Estructura!$AE$4:$AH$1067,4,0)</f>
        <v>30004302</v>
      </c>
      <c r="X879" s="18" t="str">
        <f>+VLOOKUP(Sitio_Publico[[#This Row],[tema]],Estructura!$G$4:$J$532,4,0)</f>
        <v>T-19</v>
      </c>
      <c r="Y879" s="18" t="str">
        <f>+VLOOKUP(Sitio_Publico[[#This Row],[contenido]],Estructura!$L$4:$O$473,4,0)</f>
        <v>C-8</v>
      </c>
      <c r="Z879" s="18" t="str">
        <f>+VLOOKUP(Sitio_Publico[[#This Row],[Filtro Integrado]],Estructura!$U$4:$W$529,3,0)</f>
        <v>FI-0</v>
      </c>
      <c r="AA879" s="18" t="str">
        <f>+VLOOKUP(Sitio_Publico[[#This Row],[Muestra]],Estructura!$Y$4:$AB$483,4,0)</f>
        <v>M-00081</v>
      </c>
    </row>
    <row r="880" spans="1:27" ht="51" x14ac:dyDescent="0.3">
      <c r="A880" s="16">
        <f t="shared" si="13"/>
        <v>879</v>
      </c>
      <c r="B880" s="47" t="s">
        <v>15118</v>
      </c>
      <c r="C880" s="13" t="s">
        <v>622</v>
      </c>
      <c r="D880" s="13" t="s">
        <v>623</v>
      </c>
      <c r="E880" s="44">
        <v>5604</v>
      </c>
      <c r="F880" s="13" t="s">
        <v>624</v>
      </c>
      <c r="G880" s="23" t="s">
        <v>625</v>
      </c>
      <c r="H880" s="42" t="s">
        <v>458</v>
      </c>
      <c r="I880" s="28" t="s">
        <v>87</v>
      </c>
      <c r="J880" s="12" t="s">
        <v>393</v>
      </c>
      <c r="K880" s="28" t="s">
        <v>626</v>
      </c>
      <c r="L880" s="12" t="s">
        <v>627</v>
      </c>
      <c r="M880" s="12" t="s">
        <v>628</v>
      </c>
      <c r="N880" s="12" t="s">
        <v>629</v>
      </c>
      <c r="O880" s="26" t="s">
        <v>5135</v>
      </c>
      <c r="P880" s="26" t="s">
        <v>5136</v>
      </c>
      <c r="Q880" s="25" t="s">
        <v>632</v>
      </c>
      <c r="R880" s="26" t="s">
        <v>5137</v>
      </c>
      <c r="S880" s="15" t="s">
        <v>5138</v>
      </c>
      <c r="T880" s="52">
        <v>0</v>
      </c>
      <c r="U880" s="22" t="s">
        <v>5139</v>
      </c>
      <c r="V880" s="18" t="str">
        <f>+Sitio_Publico[[#This Row],[idcoleccion]]&amp;"-"&amp;Sitio_Publico[[#This Row],[id]]</f>
        <v>000-879</v>
      </c>
      <c r="W880" s="18">
        <f>+VLOOKUP(Sitio_Publico[[#This Row],[territorio]],Estructura!$AE$4:$AH$1067,4,0)</f>
        <v>30005604</v>
      </c>
      <c r="X880" s="18" t="str">
        <f>+VLOOKUP(Sitio_Publico[[#This Row],[tema]],Estructura!$G$4:$J$532,4,0)</f>
        <v>T-13</v>
      </c>
      <c r="Y880" s="18" t="str">
        <f>+VLOOKUP(Sitio_Publico[[#This Row],[contenido]],Estructura!$L$4:$O$473,4,0)</f>
        <v>C-7</v>
      </c>
      <c r="Z880" s="18" t="str">
        <f>+VLOOKUP(Sitio_Publico[[#This Row],[Filtro Integrado]],Estructura!$U$4:$W$529,3,0)</f>
        <v>FI-0</v>
      </c>
      <c r="AA880" s="18" t="str">
        <f>+VLOOKUP(Sitio_Publico[[#This Row],[Muestra]],Estructura!$Y$4:$AB$483,4,0)</f>
        <v>M-00063</v>
      </c>
    </row>
    <row r="881" spans="1:27" ht="48" x14ac:dyDescent="0.3">
      <c r="A881" s="16">
        <f t="shared" si="13"/>
        <v>880</v>
      </c>
      <c r="B881" s="47" t="s">
        <v>15118</v>
      </c>
      <c r="C881" s="13" t="s">
        <v>622</v>
      </c>
      <c r="D881" s="13" t="s">
        <v>623</v>
      </c>
      <c r="E881" s="44">
        <v>3201</v>
      </c>
      <c r="F881" s="13" t="s">
        <v>666</v>
      </c>
      <c r="G881" s="23" t="s">
        <v>639</v>
      </c>
      <c r="H881" s="42" t="s">
        <v>458</v>
      </c>
      <c r="I881" s="28" t="s">
        <v>44</v>
      </c>
      <c r="J881" s="12" t="s">
        <v>393</v>
      </c>
      <c r="K881" s="28" t="s">
        <v>888</v>
      </c>
      <c r="L881" s="12" t="s">
        <v>652</v>
      </c>
      <c r="M881" s="12" t="s">
        <v>704</v>
      </c>
      <c r="N881" s="12" t="s">
        <v>629</v>
      </c>
      <c r="O881" s="26" t="s">
        <v>5140</v>
      </c>
      <c r="P881" s="26" t="s">
        <v>5141</v>
      </c>
      <c r="Q881" s="25" t="s">
        <v>646</v>
      </c>
      <c r="R881" s="26" t="s">
        <v>5142</v>
      </c>
      <c r="S881" s="15" t="s">
        <v>5143</v>
      </c>
      <c r="T881" s="52">
        <v>0</v>
      </c>
      <c r="U881" s="22" t="s">
        <v>5144</v>
      </c>
      <c r="V881" s="18" t="str">
        <f>+Sitio_Publico[[#This Row],[idcoleccion]]&amp;"-"&amp;Sitio_Publico[[#This Row],[id]]</f>
        <v>000-880</v>
      </c>
      <c r="W881" s="18">
        <f>+VLOOKUP(Sitio_Publico[[#This Row],[territorio]],Estructura!$AE$4:$AH$1067,4,0)</f>
        <v>30003201</v>
      </c>
      <c r="X881" s="18" t="str">
        <f>+VLOOKUP(Sitio_Publico[[#This Row],[tema]],Estructura!$G$4:$J$532,4,0)</f>
        <v>T-15</v>
      </c>
      <c r="Y881" s="18" t="str">
        <f>+VLOOKUP(Sitio_Publico[[#This Row],[contenido]],Estructura!$L$4:$O$473,4,0)</f>
        <v>C-8</v>
      </c>
      <c r="Z881" s="18" t="str">
        <f>+VLOOKUP(Sitio_Publico[[#This Row],[Filtro Integrado]],Estructura!$U$4:$W$529,3,0)</f>
        <v>FI-0</v>
      </c>
      <c r="AA881" s="18" t="str">
        <f>+VLOOKUP(Sitio_Publico[[#This Row],[Muestra]],Estructura!$Y$4:$AB$483,4,0)</f>
        <v>M-00082</v>
      </c>
    </row>
    <row r="882" spans="1:27" ht="48" x14ac:dyDescent="0.3">
      <c r="A882" s="16">
        <f t="shared" si="13"/>
        <v>881</v>
      </c>
      <c r="B882" s="47" t="s">
        <v>15118</v>
      </c>
      <c r="C882" s="13" t="s">
        <v>622</v>
      </c>
      <c r="D882" s="13" t="s">
        <v>623</v>
      </c>
      <c r="E882" s="44">
        <v>6302</v>
      </c>
      <c r="F882" s="13" t="s">
        <v>666</v>
      </c>
      <c r="G882" s="23" t="s">
        <v>625</v>
      </c>
      <c r="H882" s="42" t="s">
        <v>458</v>
      </c>
      <c r="I882" s="28" t="s">
        <v>124</v>
      </c>
      <c r="J882" s="12" t="s">
        <v>393</v>
      </c>
      <c r="K882" s="28" t="s">
        <v>745</v>
      </c>
      <c r="L882" s="12" t="s">
        <v>627</v>
      </c>
      <c r="M882" s="12" t="s">
        <v>628</v>
      </c>
      <c r="N882" s="12" t="s">
        <v>629</v>
      </c>
      <c r="O882" s="26" t="s">
        <v>5145</v>
      </c>
      <c r="P882" s="26" t="s">
        <v>5146</v>
      </c>
      <c r="Q882" s="25" t="s">
        <v>646</v>
      </c>
      <c r="R882" s="26" t="s">
        <v>5147</v>
      </c>
      <c r="S882" s="15" t="s">
        <v>5148</v>
      </c>
      <c r="T882" s="52">
        <v>0</v>
      </c>
      <c r="U882" s="22" t="s">
        <v>5149</v>
      </c>
      <c r="V882" s="18" t="str">
        <f>+Sitio_Publico[[#This Row],[idcoleccion]]&amp;"-"&amp;Sitio_Publico[[#This Row],[id]]</f>
        <v>000-881</v>
      </c>
      <c r="W882" s="18">
        <f>+VLOOKUP(Sitio_Publico[[#This Row],[territorio]],Estructura!$AE$4:$AH$1067,4,0)</f>
        <v>30006302</v>
      </c>
      <c r="X882" s="18" t="str">
        <f>+VLOOKUP(Sitio_Publico[[#This Row],[tema]],Estructura!$G$4:$J$532,4,0)</f>
        <v>T-15</v>
      </c>
      <c r="Y882" s="18" t="str">
        <f>+VLOOKUP(Sitio_Publico[[#This Row],[contenido]],Estructura!$L$4:$O$473,4,0)</f>
        <v>C-7</v>
      </c>
      <c r="Z882" s="18" t="str">
        <f>+VLOOKUP(Sitio_Publico[[#This Row],[Filtro Integrado]],Estructura!$U$4:$W$529,3,0)</f>
        <v>FI-0</v>
      </c>
      <c r="AA882" s="18" t="str">
        <f>+VLOOKUP(Sitio_Publico[[#This Row],[Muestra]],Estructura!$Y$4:$AB$483,4,0)</f>
        <v>M-00074</v>
      </c>
    </row>
    <row r="883" spans="1:27" ht="48" x14ac:dyDescent="0.3">
      <c r="A883" s="16">
        <f t="shared" si="13"/>
        <v>882</v>
      </c>
      <c r="B883" s="47" t="s">
        <v>15118</v>
      </c>
      <c r="C883" s="13" t="s">
        <v>622</v>
      </c>
      <c r="D883" s="13" t="s">
        <v>623</v>
      </c>
      <c r="E883" s="44">
        <v>12301</v>
      </c>
      <c r="F883" s="13" t="s">
        <v>767</v>
      </c>
      <c r="G883" s="23" t="s">
        <v>625</v>
      </c>
      <c r="H883" s="42" t="s">
        <v>458</v>
      </c>
      <c r="I883" s="28" t="s">
        <v>292</v>
      </c>
      <c r="J883" s="12" t="s">
        <v>393</v>
      </c>
      <c r="K883" s="28" t="s">
        <v>780</v>
      </c>
      <c r="L883" s="12" t="s">
        <v>627</v>
      </c>
      <c r="M883" s="12" t="s">
        <v>781</v>
      </c>
      <c r="N883" s="12" t="s">
        <v>629</v>
      </c>
      <c r="O883" s="26" t="s">
        <v>5150</v>
      </c>
      <c r="P883" s="26" t="s">
        <v>5151</v>
      </c>
      <c r="Q883" s="25" t="s">
        <v>646</v>
      </c>
      <c r="R883" s="26" t="s">
        <v>5152</v>
      </c>
      <c r="S883" s="15" t="s">
        <v>5153</v>
      </c>
      <c r="T883" s="52">
        <v>0</v>
      </c>
      <c r="U883" s="22" t="s">
        <v>5154</v>
      </c>
      <c r="V883" s="18" t="str">
        <f>+Sitio_Publico[[#This Row],[idcoleccion]]&amp;"-"&amp;Sitio_Publico[[#This Row],[id]]</f>
        <v>000-882</v>
      </c>
      <c r="W883" s="18">
        <f>+VLOOKUP(Sitio_Publico[[#This Row],[territorio]],Estructura!$AE$4:$AH$1067,4,0)</f>
        <v>30012301</v>
      </c>
      <c r="X883" s="18" t="str">
        <f>+VLOOKUP(Sitio_Publico[[#This Row],[tema]],Estructura!$G$4:$J$532,4,0)</f>
        <v>T-19</v>
      </c>
      <c r="Y883" s="18" t="str">
        <f>+VLOOKUP(Sitio_Publico[[#This Row],[contenido]],Estructura!$L$4:$O$473,4,0)</f>
        <v>C-7</v>
      </c>
      <c r="Z883" s="18" t="str">
        <f>+VLOOKUP(Sitio_Publico[[#This Row],[Filtro Integrado]],Estructura!$U$4:$W$529,3,0)</f>
        <v>FI-0</v>
      </c>
      <c r="AA883" s="18" t="str">
        <f>+VLOOKUP(Sitio_Publico[[#This Row],[Muestra]],Estructura!$Y$4:$AB$483,4,0)</f>
        <v>M-00076</v>
      </c>
    </row>
    <row r="884" spans="1:27" ht="48" x14ac:dyDescent="0.3">
      <c r="A884" s="16">
        <f t="shared" si="13"/>
        <v>883</v>
      </c>
      <c r="B884" s="47" t="s">
        <v>15118</v>
      </c>
      <c r="C884" s="13" t="s">
        <v>622</v>
      </c>
      <c r="D884" s="13" t="s">
        <v>623</v>
      </c>
      <c r="E884" s="44">
        <v>7404</v>
      </c>
      <c r="F884" s="13" t="s">
        <v>688</v>
      </c>
      <c r="G884" s="23" t="s">
        <v>639</v>
      </c>
      <c r="H884" s="42" t="s">
        <v>458</v>
      </c>
      <c r="I884" s="28" t="s">
        <v>157</v>
      </c>
      <c r="J884" s="12" t="s">
        <v>393</v>
      </c>
      <c r="K884" s="28" t="s">
        <v>703</v>
      </c>
      <c r="L884" s="12" t="s">
        <v>652</v>
      </c>
      <c r="M884" s="12" t="s">
        <v>704</v>
      </c>
      <c r="N884" s="12" t="s">
        <v>629</v>
      </c>
      <c r="O884" s="26" t="s">
        <v>5155</v>
      </c>
      <c r="P884" s="26" t="s">
        <v>5156</v>
      </c>
      <c r="Q884" s="25" t="s">
        <v>646</v>
      </c>
      <c r="R884" s="26" t="s">
        <v>5157</v>
      </c>
      <c r="S884" s="15" t="s">
        <v>5158</v>
      </c>
      <c r="T884" s="52">
        <v>0</v>
      </c>
      <c r="U884" s="22" t="s">
        <v>5159</v>
      </c>
      <c r="V884" s="18" t="str">
        <f>+Sitio_Publico[[#This Row],[idcoleccion]]&amp;"-"&amp;Sitio_Publico[[#This Row],[id]]</f>
        <v>000-883</v>
      </c>
      <c r="W884" s="18">
        <f>+VLOOKUP(Sitio_Publico[[#This Row],[territorio]],Estructura!$AE$4:$AH$1067,4,0)</f>
        <v>30007404</v>
      </c>
      <c r="X884" s="18" t="str">
        <f>+VLOOKUP(Sitio_Publico[[#This Row],[tema]],Estructura!$G$4:$J$532,4,0)</f>
        <v>T-17</v>
      </c>
      <c r="Y884" s="18" t="str">
        <f>+VLOOKUP(Sitio_Publico[[#This Row],[contenido]],Estructura!$L$4:$O$473,4,0)</f>
        <v>C-8</v>
      </c>
      <c r="Z884" s="18" t="str">
        <f>+VLOOKUP(Sitio_Publico[[#This Row],[Filtro Integrado]],Estructura!$U$4:$W$529,3,0)</f>
        <v>FI-0</v>
      </c>
      <c r="AA884" s="18" t="str">
        <f>+VLOOKUP(Sitio_Publico[[#This Row],[Muestra]],Estructura!$Y$4:$AB$483,4,0)</f>
        <v>M-00069</v>
      </c>
    </row>
    <row r="885" spans="1:27" ht="48" x14ac:dyDescent="0.3">
      <c r="A885" s="16">
        <f t="shared" si="13"/>
        <v>884</v>
      </c>
      <c r="B885" s="47" t="s">
        <v>15118</v>
      </c>
      <c r="C885" s="13" t="s">
        <v>622</v>
      </c>
      <c r="D885" s="13" t="s">
        <v>623</v>
      </c>
      <c r="E885" s="44">
        <v>8206</v>
      </c>
      <c r="F885" s="13" t="s">
        <v>681</v>
      </c>
      <c r="G885" s="23" t="s">
        <v>639</v>
      </c>
      <c r="H885" s="42" t="s">
        <v>458</v>
      </c>
      <c r="I885" s="28" t="s">
        <v>179</v>
      </c>
      <c r="J885" s="12" t="s">
        <v>393</v>
      </c>
      <c r="K885" s="28" t="s">
        <v>793</v>
      </c>
      <c r="L885" s="12" t="s">
        <v>652</v>
      </c>
      <c r="M885" s="12" t="s">
        <v>794</v>
      </c>
      <c r="N885" s="12" t="s">
        <v>629</v>
      </c>
      <c r="O885" s="26" t="s">
        <v>5160</v>
      </c>
      <c r="P885" s="26" t="s">
        <v>5161</v>
      </c>
      <c r="Q885" s="25" t="s">
        <v>646</v>
      </c>
      <c r="R885" s="26" t="s">
        <v>5162</v>
      </c>
      <c r="S885" s="15" t="s">
        <v>5163</v>
      </c>
      <c r="T885" s="52">
        <v>0</v>
      </c>
      <c r="U885" s="22" t="s">
        <v>5164</v>
      </c>
      <c r="V885" s="18" t="str">
        <f>+Sitio_Publico[[#This Row],[idcoleccion]]&amp;"-"&amp;Sitio_Publico[[#This Row],[id]]</f>
        <v>000-884</v>
      </c>
      <c r="W885" s="18">
        <f>+VLOOKUP(Sitio_Publico[[#This Row],[territorio]],Estructura!$AE$4:$AH$1067,4,0)</f>
        <v>30008206</v>
      </c>
      <c r="X885" s="18" t="str">
        <f>+VLOOKUP(Sitio_Publico[[#This Row],[tema]],Estructura!$G$4:$J$532,4,0)</f>
        <v>T-16</v>
      </c>
      <c r="Y885" s="18" t="str">
        <f>+VLOOKUP(Sitio_Publico[[#This Row],[contenido]],Estructura!$L$4:$O$473,4,0)</f>
        <v>C-8</v>
      </c>
      <c r="Z885" s="18" t="str">
        <f>+VLOOKUP(Sitio_Publico[[#This Row],[Filtro Integrado]],Estructura!$U$4:$W$529,3,0)</f>
        <v>FI-0</v>
      </c>
      <c r="AA885" s="18" t="str">
        <f>+VLOOKUP(Sitio_Publico[[#This Row],[Muestra]],Estructura!$Y$4:$AB$483,4,0)</f>
        <v>M-00077</v>
      </c>
    </row>
    <row r="886" spans="1:27" ht="48" x14ac:dyDescent="0.3">
      <c r="A886" s="16">
        <f t="shared" si="13"/>
        <v>885</v>
      </c>
      <c r="B886" s="47" t="s">
        <v>15118</v>
      </c>
      <c r="C886" s="13" t="s">
        <v>622</v>
      </c>
      <c r="D886" s="13" t="s">
        <v>623</v>
      </c>
      <c r="E886" s="44">
        <v>6116</v>
      </c>
      <c r="F886" s="13" t="s">
        <v>624</v>
      </c>
      <c r="G886" s="23" t="s">
        <v>639</v>
      </c>
      <c r="H886" s="42" t="s">
        <v>458</v>
      </c>
      <c r="I886" s="28" t="s">
        <v>115</v>
      </c>
      <c r="J886" s="12" t="s">
        <v>393</v>
      </c>
      <c r="K886" s="28" t="s">
        <v>651</v>
      </c>
      <c r="L886" s="12" t="s">
        <v>652</v>
      </c>
      <c r="M886" s="12" t="s">
        <v>653</v>
      </c>
      <c r="N886" s="12" t="s">
        <v>629</v>
      </c>
      <c r="O886" s="26" t="s">
        <v>5165</v>
      </c>
      <c r="P886" s="26" t="s">
        <v>5166</v>
      </c>
      <c r="Q886" s="25" t="s">
        <v>646</v>
      </c>
      <c r="R886" s="26" t="s">
        <v>5167</v>
      </c>
      <c r="S886" s="15" t="s">
        <v>5168</v>
      </c>
      <c r="T886" s="52">
        <v>0</v>
      </c>
      <c r="U886" s="22" t="s">
        <v>5169</v>
      </c>
      <c r="V886" s="18" t="str">
        <f>+Sitio_Publico[[#This Row],[idcoleccion]]&amp;"-"&amp;Sitio_Publico[[#This Row],[id]]</f>
        <v>000-885</v>
      </c>
      <c r="W886" s="18">
        <f>+VLOOKUP(Sitio_Publico[[#This Row],[territorio]],Estructura!$AE$4:$AH$1067,4,0)</f>
        <v>30006116</v>
      </c>
      <c r="X886" s="18" t="str">
        <f>+VLOOKUP(Sitio_Publico[[#This Row],[tema]],Estructura!$G$4:$J$532,4,0)</f>
        <v>T-13</v>
      </c>
      <c r="Y886" s="18" t="str">
        <f>+VLOOKUP(Sitio_Publico[[#This Row],[contenido]],Estructura!$L$4:$O$473,4,0)</f>
        <v>C-8</v>
      </c>
      <c r="Z886" s="18" t="str">
        <f>+VLOOKUP(Sitio_Publico[[#This Row],[Filtro Integrado]],Estructura!$U$4:$W$529,3,0)</f>
        <v>FI-0</v>
      </c>
      <c r="AA886" s="18" t="str">
        <f>+VLOOKUP(Sitio_Publico[[#This Row],[Muestra]],Estructura!$Y$4:$AB$483,4,0)</f>
        <v>M-00065</v>
      </c>
    </row>
    <row r="887" spans="1:27" ht="48" x14ac:dyDescent="0.3">
      <c r="A887" s="16">
        <f t="shared" si="13"/>
        <v>886</v>
      </c>
      <c r="B887" s="47" t="s">
        <v>15118</v>
      </c>
      <c r="C887" s="13" t="s">
        <v>622</v>
      </c>
      <c r="D887" s="13" t="s">
        <v>623</v>
      </c>
      <c r="E887" s="44">
        <v>7101</v>
      </c>
      <c r="F887" s="13" t="s">
        <v>666</v>
      </c>
      <c r="G887" s="23" t="s">
        <v>639</v>
      </c>
      <c r="H887" s="42" t="s">
        <v>458</v>
      </c>
      <c r="I887" s="28" t="s">
        <v>133</v>
      </c>
      <c r="J887" s="12" t="s">
        <v>393</v>
      </c>
      <c r="K887" s="28" t="s">
        <v>745</v>
      </c>
      <c r="L887" s="12" t="s">
        <v>652</v>
      </c>
      <c r="M887" s="12" t="s">
        <v>628</v>
      </c>
      <c r="N887" s="12" t="s">
        <v>629</v>
      </c>
      <c r="O887" s="26" t="s">
        <v>5170</v>
      </c>
      <c r="P887" s="26" t="s">
        <v>5171</v>
      </c>
      <c r="Q887" s="25" t="s">
        <v>646</v>
      </c>
      <c r="R887" s="26" t="s">
        <v>5172</v>
      </c>
      <c r="S887" s="15" t="s">
        <v>5173</v>
      </c>
      <c r="T887" s="52">
        <v>0</v>
      </c>
      <c r="U887" s="22" t="s">
        <v>5174</v>
      </c>
      <c r="V887" s="18" t="str">
        <f>+Sitio_Publico[[#This Row],[idcoleccion]]&amp;"-"&amp;Sitio_Publico[[#This Row],[id]]</f>
        <v>000-886</v>
      </c>
      <c r="W887" s="18">
        <f>+VLOOKUP(Sitio_Publico[[#This Row],[territorio]],Estructura!$AE$4:$AH$1067,4,0)</f>
        <v>30007101</v>
      </c>
      <c r="X887" s="18" t="str">
        <f>+VLOOKUP(Sitio_Publico[[#This Row],[tema]],Estructura!$G$4:$J$532,4,0)</f>
        <v>T-15</v>
      </c>
      <c r="Y887" s="18" t="str">
        <f>+VLOOKUP(Sitio_Publico[[#This Row],[contenido]],Estructura!$L$4:$O$473,4,0)</f>
        <v>C-8</v>
      </c>
      <c r="Z887" s="18" t="str">
        <f>+VLOOKUP(Sitio_Publico[[#This Row],[Filtro Integrado]],Estructura!$U$4:$W$529,3,0)</f>
        <v>FI-0</v>
      </c>
      <c r="AA887" s="18" t="str">
        <f>+VLOOKUP(Sitio_Publico[[#This Row],[Muestra]],Estructura!$Y$4:$AB$483,4,0)</f>
        <v>M-00074</v>
      </c>
    </row>
    <row r="888" spans="1:27" ht="48" x14ac:dyDescent="0.3">
      <c r="A888" s="16">
        <f t="shared" si="13"/>
        <v>887</v>
      </c>
      <c r="B888" s="47" t="s">
        <v>15118</v>
      </c>
      <c r="C888" s="13" t="s">
        <v>622</v>
      </c>
      <c r="D888" s="13" t="s">
        <v>623</v>
      </c>
      <c r="E888" s="44">
        <v>13131</v>
      </c>
      <c r="F888" s="13" t="s">
        <v>666</v>
      </c>
      <c r="G888" s="23" t="s">
        <v>625</v>
      </c>
      <c r="H888" s="42" t="s">
        <v>458</v>
      </c>
      <c r="I888" s="28" t="s">
        <v>326</v>
      </c>
      <c r="J888" s="12" t="s">
        <v>393</v>
      </c>
      <c r="K888" s="28" t="s">
        <v>667</v>
      </c>
      <c r="L888" s="12" t="s">
        <v>627</v>
      </c>
      <c r="M888" s="12" t="s">
        <v>668</v>
      </c>
      <c r="N888" s="12" t="s">
        <v>629</v>
      </c>
      <c r="O888" s="26" t="s">
        <v>5175</v>
      </c>
      <c r="P888" s="26" t="s">
        <v>5176</v>
      </c>
      <c r="Q888" s="25" t="s">
        <v>646</v>
      </c>
      <c r="R888" s="26" t="s">
        <v>5177</v>
      </c>
      <c r="S888" s="15" t="s">
        <v>5178</v>
      </c>
      <c r="T888" s="52">
        <v>0</v>
      </c>
      <c r="U888" s="22" t="s">
        <v>5179</v>
      </c>
      <c r="V888" s="18" t="str">
        <f>+Sitio_Publico[[#This Row],[idcoleccion]]&amp;"-"&amp;Sitio_Publico[[#This Row],[id]]</f>
        <v>000-887</v>
      </c>
      <c r="W888" s="18">
        <f>+VLOOKUP(Sitio_Publico[[#This Row],[territorio]],Estructura!$AE$4:$AH$1067,4,0)</f>
        <v>30013131</v>
      </c>
      <c r="X888" s="18" t="str">
        <f>+VLOOKUP(Sitio_Publico[[#This Row],[tema]],Estructura!$G$4:$J$532,4,0)</f>
        <v>T-15</v>
      </c>
      <c r="Y888" s="18" t="str">
        <f>+VLOOKUP(Sitio_Publico[[#This Row],[contenido]],Estructura!$L$4:$O$473,4,0)</f>
        <v>C-7</v>
      </c>
      <c r="Z888" s="18" t="str">
        <f>+VLOOKUP(Sitio_Publico[[#This Row],[Filtro Integrado]],Estructura!$U$4:$W$529,3,0)</f>
        <v>FI-0</v>
      </c>
      <c r="AA888" s="18" t="str">
        <f>+VLOOKUP(Sitio_Publico[[#This Row],[Muestra]],Estructura!$Y$4:$AB$483,4,0)</f>
        <v>M-00066</v>
      </c>
    </row>
    <row r="889" spans="1:27" ht="48" x14ac:dyDescent="0.3">
      <c r="A889" s="16">
        <f t="shared" si="13"/>
        <v>888</v>
      </c>
      <c r="B889" s="47" t="s">
        <v>15118</v>
      </c>
      <c r="C889" s="13" t="s">
        <v>622</v>
      </c>
      <c r="D889" s="13" t="s">
        <v>623</v>
      </c>
      <c r="E889" s="44">
        <v>5504</v>
      </c>
      <c r="F889" s="13" t="s">
        <v>767</v>
      </c>
      <c r="G889" s="23" t="s">
        <v>639</v>
      </c>
      <c r="H889" s="42" t="s">
        <v>458</v>
      </c>
      <c r="I889" s="28" t="s">
        <v>82</v>
      </c>
      <c r="J889" s="12" t="s">
        <v>393</v>
      </c>
      <c r="K889" s="28" t="s">
        <v>768</v>
      </c>
      <c r="L889" s="12" t="s">
        <v>652</v>
      </c>
      <c r="M889" s="12" t="s">
        <v>653</v>
      </c>
      <c r="N889" s="12" t="s">
        <v>629</v>
      </c>
      <c r="O889" s="26" t="s">
        <v>5180</v>
      </c>
      <c r="P889" s="26" t="s">
        <v>5181</v>
      </c>
      <c r="Q889" s="25" t="s">
        <v>646</v>
      </c>
      <c r="R889" s="26" t="s">
        <v>5182</v>
      </c>
      <c r="S889" s="15" t="s">
        <v>5183</v>
      </c>
      <c r="T889" s="52">
        <v>0</v>
      </c>
      <c r="U889" s="22" t="s">
        <v>5184</v>
      </c>
      <c r="V889" s="18" t="str">
        <f>+Sitio_Publico[[#This Row],[idcoleccion]]&amp;"-"&amp;Sitio_Publico[[#This Row],[id]]</f>
        <v>000-888</v>
      </c>
      <c r="W889" s="18">
        <f>+VLOOKUP(Sitio_Publico[[#This Row],[territorio]],Estructura!$AE$4:$AH$1067,4,0)</f>
        <v>30005504</v>
      </c>
      <c r="X889" s="18" t="str">
        <f>+VLOOKUP(Sitio_Publico[[#This Row],[tema]],Estructura!$G$4:$J$532,4,0)</f>
        <v>T-19</v>
      </c>
      <c r="Y889" s="18" t="str">
        <f>+VLOOKUP(Sitio_Publico[[#This Row],[contenido]],Estructura!$L$4:$O$473,4,0)</f>
        <v>C-8</v>
      </c>
      <c r="Z889" s="18" t="str">
        <f>+VLOOKUP(Sitio_Publico[[#This Row],[Filtro Integrado]],Estructura!$U$4:$W$529,3,0)</f>
        <v>FI-0</v>
      </c>
      <c r="AA889" s="18" t="str">
        <f>+VLOOKUP(Sitio_Publico[[#This Row],[Muestra]],Estructura!$Y$4:$AB$483,4,0)</f>
        <v>M-00075</v>
      </c>
    </row>
    <row r="890" spans="1:27" ht="48" x14ac:dyDescent="0.3">
      <c r="A890" s="16">
        <f t="shared" si="13"/>
        <v>889</v>
      </c>
      <c r="B890" s="47" t="s">
        <v>15118</v>
      </c>
      <c r="C890" s="13" t="s">
        <v>622</v>
      </c>
      <c r="D890" s="13" t="s">
        <v>623</v>
      </c>
      <c r="E890" s="44">
        <v>8108</v>
      </c>
      <c r="F890" s="13" t="s">
        <v>767</v>
      </c>
      <c r="G890" s="23" t="s">
        <v>639</v>
      </c>
      <c r="H890" s="42" t="s">
        <v>458</v>
      </c>
      <c r="I890" s="28" t="s">
        <v>169</v>
      </c>
      <c r="J890" s="12" t="s">
        <v>393</v>
      </c>
      <c r="K890" s="28" t="s">
        <v>780</v>
      </c>
      <c r="L890" s="12" t="s">
        <v>652</v>
      </c>
      <c r="M890" s="12" t="s">
        <v>781</v>
      </c>
      <c r="N890" s="12" t="s">
        <v>629</v>
      </c>
      <c r="O890" s="26" t="s">
        <v>5185</v>
      </c>
      <c r="P890" s="26" t="s">
        <v>5186</v>
      </c>
      <c r="Q890" s="25" t="s">
        <v>646</v>
      </c>
      <c r="R890" s="26" t="s">
        <v>5187</v>
      </c>
      <c r="S890" s="15" t="s">
        <v>5188</v>
      </c>
      <c r="T890" s="52">
        <v>0</v>
      </c>
      <c r="U890" s="22" t="s">
        <v>5189</v>
      </c>
      <c r="V890" s="18" t="str">
        <f>+Sitio_Publico[[#This Row],[idcoleccion]]&amp;"-"&amp;Sitio_Publico[[#This Row],[id]]</f>
        <v>000-889</v>
      </c>
      <c r="W890" s="18">
        <f>+VLOOKUP(Sitio_Publico[[#This Row],[territorio]],Estructura!$AE$4:$AH$1067,4,0)</f>
        <v>30008108</v>
      </c>
      <c r="X890" s="18" t="str">
        <f>+VLOOKUP(Sitio_Publico[[#This Row],[tema]],Estructura!$G$4:$J$532,4,0)</f>
        <v>T-19</v>
      </c>
      <c r="Y890" s="18" t="str">
        <f>+VLOOKUP(Sitio_Publico[[#This Row],[contenido]],Estructura!$L$4:$O$473,4,0)</f>
        <v>C-8</v>
      </c>
      <c r="Z890" s="18" t="str">
        <f>+VLOOKUP(Sitio_Publico[[#This Row],[Filtro Integrado]],Estructura!$U$4:$W$529,3,0)</f>
        <v>FI-0</v>
      </c>
      <c r="AA890" s="18" t="str">
        <f>+VLOOKUP(Sitio_Publico[[#This Row],[Muestra]],Estructura!$Y$4:$AB$483,4,0)</f>
        <v>M-00076</v>
      </c>
    </row>
    <row r="891" spans="1:27" ht="48" x14ac:dyDescent="0.3">
      <c r="A891" s="16">
        <f t="shared" si="13"/>
        <v>890</v>
      </c>
      <c r="B891" s="47" t="s">
        <v>15118</v>
      </c>
      <c r="C891" s="13" t="s">
        <v>622</v>
      </c>
      <c r="D891" s="13" t="s">
        <v>623</v>
      </c>
      <c r="E891" s="44">
        <v>13604</v>
      </c>
      <c r="F891" s="13" t="s">
        <v>666</v>
      </c>
      <c r="G891" s="23" t="s">
        <v>639</v>
      </c>
      <c r="H891" s="42" t="s">
        <v>458</v>
      </c>
      <c r="I891" s="28" t="s">
        <v>346</v>
      </c>
      <c r="J891" s="12" t="s">
        <v>393</v>
      </c>
      <c r="K891" s="28" t="s">
        <v>745</v>
      </c>
      <c r="L891" s="12" t="s">
        <v>652</v>
      </c>
      <c r="M891" s="12" t="s">
        <v>628</v>
      </c>
      <c r="N891" s="12" t="s">
        <v>629</v>
      </c>
      <c r="O891" s="26" t="s">
        <v>5190</v>
      </c>
      <c r="P891" s="26" t="s">
        <v>5191</v>
      </c>
      <c r="Q891" s="25" t="s">
        <v>646</v>
      </c>
      <c r="R891" s="26" t="s">
        <v>5192</v>
      </c>
      <c r="S891" s="15" t="s">
        <v>5193</v>
      </c>
      <c r="T891" s="52">
        <v>0</v>
      </c>
      <c r="U891" s="22" t="s">
        <v>5194</v>
      </c>
      <c r="V891" s="18" t="str">
        <f>+Sitio_Publico[[#This Row],[idcoleccion]]&amp;"-"&amp;Sitio_Publico[[#This Row],[id]]</f>
        <v>000-890</v>
      </c>
      <c r="W891" s="18">
        <f>+VLOOKUP(Sitio_Publico[[#This Row],[territorio]],Estructura!$AE$4:$AH$1067,4,0)</f>
        <v>30013604</v>
      </c>
      <c r="X891" s="18" t="str">
        <f>+VLOOKUP(Sitio_Publico[[#This Row],[tema]],Estructura!$G$4:$J$532,4,0)</f>
        <v>T-15</v>
      </c>
      <c r="Y891" s="18" t="str">
        <f>+VLOOKUP(Sitio_Publico[[#This Row],[contenido]],Estructura!$L$4:$O$473,4,0)</f>
        <v>C-8</v>
      </c>
      <c r="Z891" s="18" t="str">
        <f>+VLOOKUP(Sitio_Publico[[#This Row],[Filtro Integrado]],Estructura!$U$4:$W$529,3,0)</f>
        <v>FI-0</v>
      </c>
      <c r="AA891" s="18" t="str">
        <f>+VLOOKUP(Sitio_Publico[[#This Row],[Muestra]],Estructura!$Y$4:$AB$483,4,0)</f>
        <v>M-00074</v>
      </c>
    </row>
    <row r="892" spans="1:27" ht="72" x14ac:dyDescent="0.3">
      <c r="A892" s="16">
        <f t="shared" si="13"/>
        <v>891</v>
      </c>
      <c r="B892" s="47" t="s">
        <v>15118</v>
      </c>
      <c r="C892" s="13" t="s">
        <v>622</v>
      </c>
      <c r="D892" s="13" t="s">
        <v>623</v>
      </c>
      <c r="E892" s="44">
        <v>8312</v>
      </c>
      <c r="F892" s="13" t="s">
        <v>624</v>
      </c>
      <c r="G892" s="23" t="s">
        <v>639</v>
      </c>
      <c r="H892" s="42" t="s">
        <v>458</v>
      </c>
      <c r="I892" s="28" t="s">
        <v>192</v>
      </c>
      <c r="J892" s="12" t="s">
        <v>393</v>
      </c>
      <c r="K892" s="28" t="s">
        <v>626</v>
      </c>
      <c r="L892" s="12" t="s">
        <v>652</v>
      </c>
      <c r="M892" s="12" t="s">
        <v>1170</v>
      </c>
      <c r="N892" s="12" t="s">
        <v>629</v>
      </c>
      <c r="O892" s="26" t="s">
        <v>5195</v>
      </c>
      <c r="P892" s="26" t="s">
        <v>5196</v>
      </c>
      <c r="Q892" s="25" t="s">
        <v>646</v>
      </c>
      <c r="R892" s="26" t="s">
        <v>5197</v>
      </c>
      <c r="S892" s="15" t="s">
        <v>5198</v>
      </c>
      <c r="T892" s="52">
        <v>0</v>
      </c>
      <c r="U892" s="22" t="s">
        <v>5199</v>
      </c>
      <c r="V892" s="18" t="str">
        <f>+Sitio_Publico[[#This Row],[idcoleccion]]&amp;"-"&amp;Sitio_Publico[[#This Row],[id]]</f>
        <v>000-891</v>
      </c>
      <c r="W892" s="18">
        <f>+VLOOKUP(Sitio_Publico[[#This Row],[territorio]],Estructura!$AE$4:$AH$1067,4,0)</f>
        <v>30008312</v>
      </c>
      <c r="X892" s="18" t="str">
        <f>+VLOOKUP(Sitio_Publico[[#This Row],[tema]],Estructura!$G$4:$J$532,4,0)</f>
        <v>T-13</v>
      </c>
      <c r="Y892" s="18" t="str">
        <f>+VLOOKUP(Sitio_Publico[[#This Row],[contenido]],Estructura!$L$4:$O$473,4,0)</f>
        <v>C-8</v>
      </c>
      <c r="Z892" s="18" t="str">
        <f>+VLOOKUP(Sitio_Publico[[#This Row],[Filtro Integrado]],Estructura!$U$4:$W$529,3,0)</f>
        <v>FI-0</v>
      </c>
      <c r="AA892" s="18" t="str">
        <f>+VLOOKUP(Sitio_Publico[[#This Row],[Muestra]],Estructura!$Y$4:$AB$483,4,0)</f>
        <v>M-00063</v>
      </c>
    </row>
    <row r="893" spans="1:27" ht="48" x14ac:dyDescent="0.3">
      <c r="A893" s="16">
        <f t="shared" si="13"/>
        <v>892</v>
      </c>
      <c r="B893" s="47" t="s">
        <v>15118</v>
      </c>
      <c r="C893" s="13" t="s">
        <v>622</v>
      </c>
      <c r="D893" s="13" t="s">
        <v>623</v>
      </c>
      <c r="E893" s="44">
        <v>9210</v>
      </c>
      <c r="F893" s="13" t="s">
        <v>767</v>
      </c>
      <c r="G893" s="23" t="s">
        <v>639</v>
      </c>
      <c r="H893" s="42" t="s">
        <v>458</v>
      </c>
      <c r="I893" s="28" t="s">
        <v>246</v>
      </c>
      <c r="J893" s="12" t="s">
        <v>393</v>
      </c>
      <c r="K893" s="28" t="s">
        <v>768</v>
      </c>
      <c r="L893" s="12" t="s">
        <v>652</v>
      </c>
      <c r="M893" s="12" t="s">
        <v>653</v>
      </c>
      <c r="N893" s="12" t="s">
        <v>629</v>
      </c>
      <c r="O893" s="26" t="s">
        <v>5200</v>
      </c>
      <c r="P893" s="26" t="s">
        <v>5201</v>
      </c>
      <c r="Q893" s="25" t="s">
        <v>646</v>
      </c>
      <c r="R893" s="26" t="s">
        <v>5202</v>
      </c>
      <c r="S893" s="15" t="s">
        <v>5203</v>
      </c>
      <c r="T893" s="52">
        <v>0</v>
      </c>
      <c r="U893" s="22" t="s">
        <v>5204</v>
      </c>
      <c r="V893" s="18" t="str">
        <f>+Sitio_Publico[[#This Row],[idcoleccion]]&amp;"-"&amp;Sitio_Publico[[#This Row],[id]]</f>
        <v>000-892</v>
      </c>
      <c r="W893" s="18">
        <f>+VLOOKUP(Sitio_Publico[[#This Row],[territorio]],Estructura!$AE$4:$AH$1067,4,0)</f>
        <v>30009210</v>
      </c>
      <c r="X893" s="18" t="str">
        <f>+VLOOKUP(Sitio_Publico[[#This Row],[tema]],Estructura!$G$4:$J$532,4,0)</f>
        <v>T-19</v>
      </c>
      <c r="Y893" s="18" t="str">
        <f>+VLOOKUP(Sitio_Publico[[#This Row],[contenido]],Estructura!$L$4:$O$473,4,0)</f>
        <v>C-8</v>
      </c>
      <c r="Z893" s="18" t="str">
        <f>+VLOOKUP(Sitio_Publico[[#This Row],[Filtro Integrado]],Estructura!$U$4:$W$529,3,0)</f>
        <v>FI-0</v>
      </c>
      <c r="AA893" s="18" t="str">
        <f>+VLOOKUP(Sitio_Publico[[#This Row],[Muestra]],Estructura!$Y$4:$AB$483,4,0)</f>
        <v>M-00075</v>
      </c>
    </row>
    <row r="894" spans="1:27" ht="48" x14ac:dyDescent="0.3">
      <c r="A894" s="16">
        <f t="shared" si="13"/>
        <v>893</v>
      </c>
      <c r="B894" s="47" t="s">
        <v>15118</v>
      </c>
      <c r="C894" s="13" t="s">
        <v>622</v>
      </c>
      <c r="D894" s="13" t="s">
        <v>623</v>
      </c>
      <c r="E894" s="44">
        <v>14108</v>
      </c>
      <c r="F894" s="13" t="s">
        <v>681</v>
      </c>
      <c r="G894" s="23" t="s">
        <v>625</v>
      </c>
      <c r="H894" s="42" t="s">
        <v>458</v>
      </c>
      <c r="I894" s="28" t="s">
        <v>354</v>
      </c>
      <c r="J894" s="12" t="s">
        <v>393</v>
      </c>
      <c r="K894" s="28" t="s">
        <v>682</v>
      </c>
      <c r="L894" s="12" t="s">
        <v>627</v>
      </c>
      <c r="M894" s="12" t="s">
        <v>628</v>
      </c>
      <c r="N894" s="12" t="s">
        <v>629</v>
      </c>
      <c r="O894" s="26" t="s">
        <v>5205</v>
      </c>
      <c r="P894" s="26" t="s">
        <v>5206</v>
      </c>
      <c r="Q894" s="25" t="s">
        <v>646</v>
      </c>
      <c r="R894" s="26" t="s">
        <v>5207</v>
      </c>
      <c r="S894" s="15" t="s">
        <v>5208</v>
      </c>
      <c r="T894" s="52">
        <v>0</v>
      </c>
      <c r="U894" s="22" t="s">
        <v>5209</v>
      </c>
      <c r="V894" s="18" t="str">
        <f>+Sitio_Publico[[#This Row],[idcoleccion]]&amp;"-"&amp;Sitio_Publico[[#This Row],[id]]</f>
        <v>000-893</v>
      </c>
      <c r="W894" s="18">
        <f>+VLOOKUP(Sitio_Publico[[#This Row],[territorio]],Estructura!$AE$4:$AH$1067,4,0)</f>
        <v>30014108</v>
      </c>
      <c r="X894" s="18" t="str">
        <f>+VLOOKUP(Sitio_Publico[[#This Row],[tema]],Estructura!$G$4:$J$532,4,0)</f>
        <v>T-16</v>
      </c>
      <c r="Y894" s="18" t="str">
        <f>+VLOOKUP(Sitio_Publico[[#This Row],[contenido]],Estructura!$L$4:$O$473,4,0)</f>
        <v>C-7</v>
      </c>
      <c r="Z894" s="18" t="str">
        <f>+VLOOKUP(Sitio_Publico[[#This Row],[Filtro Integrado]],Estructura!$U$4:$W$529,3,0)</f>
        <v>FI-0</v>
      </c>
      <c r="AA894" s="18" t="str">
        <f>+VLOOKUP(Sitio_Publico[[#This Row],[Muestra]],Estructura!$Y$4:$AB$483,4,0)</f>
        <v>M-00067</v>
      </c>
    </row>
    <row r="895" spans="1:27" ht="48" x14ac:dyDescent="0.3">
      <c r="A895" s="16">
        <f t="shared" si="13"/>
        <v>894</v>
      </c>
      <c r="B895" s="47" t="s">
        <v>15118</v>
      </c>
      <c r="C895" s="13" t="s">
        <v>622</v>
      </c>
      <c r="D895" s="13" t="s">
        <v>623</v>
      </c>
      <c r="E895" s="44">
        <v>5701</v>
      </c>
      <c r="F895" s="13" t="s">
        <v>688</v>
      </c>
      <c r="G895" s="23" t="s">
        <v>625</v>
      </c>
      <c r="H895" s="42" t="s">
        <v>458</v>
      </c>
      <c r="I895" s="28" t="s">
        <v>90</v>
      </c>
      <c r="J895" s="12" t="s">
        <v>393</v>
      </c>
      <c r="K895" s="28" t="s">
        <v>689</v>
      </c>
      <c r="L895" s="12" t="s">
        <v>627</v>
      </c>
      <c r="M895" s="12" t="s">
        <v>690</v>
      </c>
      <c r="N895" s="12" t="s">
        <v>629</v>
      </c>
      <c r="O895" s="26" t="s">
        <v>5210</v>
      </c>
      <c r="P895" s="26" t="s">
        <v>5211</v>
      </c>
      <c r="Q895" s="25" t="s">
        <v>646</v>
      </c>
      <c r="R895" s="26" t="s">
        <v>5212</v>
      </c>
      <c r="S895" s="15" t="s">
        <v>5213</v>
      </c>
      <c r="T895" s="52">
        <v>0</v>
      </c>
      <c r="U895" s="22" t="s">
        <v>5214</v>
      </c>
      <c r="V895" s="18" t="str">
        <f>+Sitio_Publico[[#This Row],[idcoleccion]]&amp;"-"&amp;Sitio_Publico[[#This Row],[id]]</f>
        <v>000-894</v>
      </c>
      <c r="W895" s="18">
        <f>+VLOOKUP(Sitio_Publico[[#This Row],[territorio]],Estructura!$AE$4:$AH$1067,4,0)</f>
        <v>30005701</v>
      </c>
      <c r="X895" s="18" t="str">
        <f>+VLOOKUP(Sitio_Publico[[#This Row],[tema]],Estructura!$G$4:$J$532,4,0)</f>
        <v>T-17</v>
      </c>
      <c r="Y895" s="18" t="str">
        <f>+VLOOKUP(Sitio_Publico[[#This Row],[contenido]],Estructura!$L$4:$O$473,4,0)</f>
        <v>C-7</v>
      </c>
      <c r="Z895" s="18" t="str">
        <f>+VLOOKUP(Sitio_Publico[[#This Row],[Filtro Integrado]],Estructura!$U$4:$W$529,3,0)</f>
        <v>FI-0</v>
      </c>
      <c r="AA895" s="18" t="str">
        <f>+VLOOKUP(Sitio_Publico[[#This Row],[Muestra]],Estructura!$Y$4:$AB$483,4,0)</f>
        <v>M-00068</v>
      </c>
    </row>
    <row r="896" spans="1:27" ht="51" x14ac:dyDescent="0.3">
      <c r="A896" s="16">
        <f t="shared" si="13"/>
        <v>895</v>
      </c>
      <c r="B896" s="47" t="s">
        <v>15118</v>
      </c>
      <c r="C896" s="13" t="s">
        <v>622</v>
      </c>
      <c r="D896" s="13" t="s">
        <v>623</v>
      </c>
      <c r="E896" s="44">
        <v>5803</v>
      </c>
      <c r="F896" s="13" t="s">
        <v>624</v>
      </c>
      <c r="G896" s="23" t="s">
        <v>625</v>
      </c>
      <c r="H896" s="42" t="s">
        <v>458</v>
      </c>
      <c r="I896" s="28" t="s">
        <v>98</v>
      </c>
      <c r="J896" s="12" t="s">
        <v>393</v>
      </c>
      <c r="K896" s="28" t="s">
        <v>626</v>
      </c>
      <c r="L896" s="12" t="s">
        <v>627</v>
      </c>
      <c r="M896" s="12" t="s">
        <v>628</v>
      </c>
      <c r="N896" s="12" t="s">
        <v>629</v>
      </c>
      <c r="O896" s="26" t="s">
        <v>5215</v>
      </c>
      <c r="P896" s="26" t="s">
        <v>5216</v>
      </c>
      <c r="Q896" s="25" t="s">
        <v>632</v>
      </c>
      <c r="R896" s="26" t="s">
        <v>5217</v>
      </c>
      <c r="S896" s="15" t="s">
        <v>5218</v>
      </c>
      <c r="T896" s="52">
        <v>0</v>
      </c>
      <c r="U896" s="22" t="s">
        <v>5219</v>
      </c>
      <c r="V896" s="18" t="str">
        <f>+Sitio_Publico[[#This Row],[idcoleccion]]&amp;"-"&amp;Sitio_Publico[[#This Row],[id]]</f>
        <v>000-895</v>
      </c>
      <c r="W896" s="18">
        <f>+VLOOKUP(Sitio_Publico[[#This Row],[territorio]],Estructura!$AE$4:$AH$1067,4,0)</f>
        <v>30005803</v>
      </c>
      <c r="X896" s="18" t="str">
        <f>+VLOOKUP(Sitio_Publico[[#This Row],[tema]],Estructura!$G$4:$J$532,4,0)</f>
        <v>T-13</v>
      </c>
      <c r="Y896" s="18" t="str">
        <f>+VLOOKUP(Sitio_Publico[[#This Row],[contenido]],Estructura!$L$4:$O$473,4,0)</f>
        <v>C-7</v>
      </c>
      <c r="Z896" s="18" t="str">
        <f>+VLOOKUP(Sitio_Publico[[#This Row],[Filtro Integrado]],Estructura!$U$4:$W$529,3,0)</f>
        <v>FI-0</v>
      </c>
      <c r="AA896" s="18" t="str">
        <f>+VLOOKUP(Sitio_Publico[[#This Row],[Muestra]],Estructura!$Y$4:$AB$483,4,0)</f>
        <v>M-00063</v>
      </c>
    </row>
    <row r="897" spans="1:27" ht="48" x14ac:dyDescent="0.3">
      <c r="A897" s="16">
        <f t="shared" si="13"/>
        <v>896</v>
      </c>
      <c r="B897" s="47" t="s">
        <v>15118</v>
      </c>
      <c r="C897" s="13" t="s">
        <v>622</v>
      </c>
      <c r="D897" s="13" t="s">
        <v>623</v>
      </c>
      <c r="E897" s="44">
        <v>5401</v>
      </c>
      <c r="F897" s="13" t="s">
        <v>681</v>
      </c>
      <c r="G897" s="23" t="s">
        <v>639</v>
      </c>
      <c r="H897" s="42" t="s">
        <v>458</v>
      </c>
      <c r="I897" s="28" t="s">
        <v>74</v>
      </c>
      <c r="J897" s="12" t="s">
        <v>393</v>
      </c>
      <c r="K897" s="28" t="s">
        <v>793</v>
      </c>
      <c r="L897" s="12" t="s">
        <v>652</v>
      </c>
      <c r="M897" s="12" t="s">
        <v>794</v>
      </c>
      <c r="N897" s="12" t="s">
        <v>629</v>
      </c>
      <c r="O897" s="26" t="s">
        <v>5220</v>
      </c>
      <c r="P897" s="26" t="s">
        <v>5221</v>
      </c>
      <c r="Q897" s="25" t="s">
        <v>646</v>
      </c>
      <c r="R897" s="26" t="s">
        <v>5222</v>
      </c>
      <c r="S897" s="15" t="s">
        <v>5223</v>
      </c>
      <c r="T897" s="52">
        <v>0</v>
      </c>
      <c r="U897" s="22" t="s">
        <v>5224</v>
      </c>
      <c r="V897" s="18" t="str">
        <f>+Sitio_Publico[[#This Row],[idcoleccion]]&amp;"-"&amp;Sitio_Publico[[#This Row],[id]]</f>
        <v>000-896</v>
      </c>
      <c r="W897" s="18">
        <f>+VLOOKUP(Sitio_Publico[[#This Row],[territorio]],Estructura!$AE$4:$AH$1067,4,0)</f>
        <v>30005401</v>
      </c>
      <c r="X897" s="18" t="str">
        <f>+VLOOKUP(Sitio_Publico[[#This Row],[tema]],Estructura!$G$4:$J$532,4,0)</f>
        <v>T-16</v>
      </c>
      <c r="Y897" s="18" t="str">
        <f>+VLOOKUP(Sitio_Publico[[#This Row],[contenido]],Estructura!$L$4:$O$473,4,0)</f>
        <v>C-8</v>
      </c>
      <c r="Z897" s="18" t="str">
        <f>+VLOOKUP(Sitio_Publico[[#This Row],[Filtro Integrado]],Estructura!$U$4:$W$529,3,0)</f>
        <v>FI-0</v>
      </c>
      <c r="AA897" s="18" t="str">
        <f>+VLOOKUP(Sitio_Publico[[#This Row],[Muestra]],Estructura!$Y$4:$AB$483,4,0)</f>
        <v>M-00077</v>
      </c>
    </row>
    <row r="898" spans="1:27" ht="48" x14ac:dyDescent="0.3">
      <c r="A898" s="16">
        <f t="shared" si="13"/>
        <v>897</v>
      </c>
      <c r="B898" s="47" t="s">
        <v>15118</v>
      </c>
      <c r="C898" s="13" t="s">
        <v>622</v>
      </c>
      <c r="D898" s="13" t="s">
        <v>623</v>
      </c>
      <c r="E898" s="44">
        <v>10404</v>
      </c>
      <c r="F898" s="13" t="s">
        <v>666</v>
      </c>
      <c r="G898" s="23" t="s">
        <v>625</v>
      </c>
      <c r="H898" s="42" t="s">
        <v>458</v>
      </c>
      <c r="I898" s="28" t="s">
        <v>277</v>
      </c>
      <c r="J898" s="12" t="s">
        <v>393</v>
      </c>
      <c r="K898" s="28" t="s">
        <v>667</v>
      </c>
      <c r="L898" s="12" t="s">
        <v>627</v>
      </c>
      <c r="M898" s="12" t="s">
        <v>668</v>
      </c>
      <c r="N898" s="12" t="s">
        <v>629</v>
      </c>
      <c r="O898" s="26" t="s">
        <v>5225</v>
      </c>
      <c r="P898" s="26" t="s">
        <v>5226</v>
      </c>
      <c r="Q898" s="25" t="s">
        <v>646</v>
      </c>
      <c r="R898" s="26" t="s">
        <v>5227</v>
      </c>
      <c r="S898" s="15" t="s">
        <v>5228</v>
      </c>
      <c r="T898" s="52">
        <v>0</v>
      </c>
      <c r="U898" s="22" t="s">
        <v>5229</v>
      </c>
      <c r="V898" s="18" t="str">
        <f>+Sitio_Publico[[#This Row],[idcoleccion]]&amp;"-"&amp;Sitio_Publico[[#This Row],[id]]</f>
        <v>000-897</v>
      </c>
      <c r="W898" s="18">
        <f>+VLOOKUP(Sitio_Publico[[#This Row],[territorio]],Estructura!$AE$4:$AH$1067,4,0)</f>
        <v>30010404</v>
      </c>
      <c r="X898" s="18" t="str">
        <f>+VLOOKUP(Sitio_Publico[[#This Row],[tema]],Estructura!$G$4:$J$532,4,0)</f>
        <v>T-15</v>
      </c>
      <c r="Y898" s="18" t="str">
        <f>+VLOOKUP(Sitio_Publico[[#This Row],[contenido]],Estructura!$L$4:$O$473,4,0)</f>
        <v>C-7</v>
      </c>
      <c r="Z898" s="18" t="str">
        <f>+VLOOKUP(Sitio_Publico[[#This Row],[Filtro Integrado]],Estructura!$U$4:$W$529,3,0)</f>
        <v>FI-0</v>
      </c>
      <c r="AA898" s="18" t="str">
        <f>+VLOOKUP(Sitio_Publico[[#This Row],[Muestra]],Estructura!$Y$4:$AB$483,4,0)</f>
        <v>M-00066</v>
      </c>
    </row>
    <row r="899" spans="1:27" ht="48" x14ac:dyDescent="0.3">
      <c r="A899" s="16">
        <f t="shared" ref="A899:A962" si="14">+ROW()-1</f>
        <v>898</v>
      </c>
      <c r="B899" s="47" t="s">
        <v>15118</v>
      </c>
      <c r="C899" s="13" t="s">
        <v>622</v>
      </c>
      <c r="D899" s="13" t="s">
        <v>623</v>
      </c>
      <c r="E899" s="44">
        <v>9</v>
      </c>
      <c r="F899" s="13" t="s">
        <v>767</v>
      </c>
      <c r="G899" s="23" t="s">
        <v>625</v>
      </c>
      <c r="H899" s="42" t="s">
        <v>457</v>
      </c>
      <c r="I899" s="28" t="s">
        <v>372</v>
      </c>
      <c r="J899" s="12" t="s">
        <v>393</v>
      </c>
      <c r="K899" s="28" t="s">
        <v>780</v>
      </c>
      <c r="L899" s="12" t="s">
        <v>627</v>
      </c>
      <c r="M899" s="12" t="s">
        <v>781</v>
      </c>
      <c r="N899" s="12" t="s">
        <v>629</v>
      </c>
      <c r="O899" s="26" t="s">
        <v>5230</v>
      </c>
      <c r="P899" s="26" t="s">
        <v>5231</v>
      </c>
      <c r="Q899" s="25" t="s">
        <v>646</v>
      </c>
      <c r="R899" s="26" t="s">
        <v>5232</v>
      </c>
      <c r="S899" s="15" t="s">
        <v>5233</v>
      </c>
      <c r="T899" s="52">
        <v>0</v>
      </c>
      <c r="U899" s="22" t="s">
        <v>5234</v>
      </c>
      <c r="V899" s="18" t="str">
        <f>+Sitio_Publico[[#This Row],[idcoleccion]]&amp;"-"&amp;Sitio_Publico[[#This Row],[id]]</f>
        <v>000-898</v>
      </c>
      <c r="W899" s="18">
        <f>+VLOOKUP(Sitio_Publico[[#This Row],[territorio]],Estructura!$AE$4:$AH$1067,4,0)</f>
        <v>20000009</v>
      </c>
      <c r="X899" s="18" t="str">
        <f>+VLOOKUP(Sitio_Publico[[#This Row],[tema]],Estructura!$G$4:$J$532,4,0)</f>
        <v>T-19</v>
      </c>
      <c r="Y899" s="18" t="str">
        <f>+VLOOKUP(Sitio_Publico[[#This Row],[contenido]],Estructura!$L$4:$O$473,4,0)</f>
        <v>C-7</v>
      </c>
      <c r="Z899" s="18" t="str">
        <f>+VLOOKUP(Sitio_Publico[[#This Row],[Filtro Integrado]],Estructura!$U$4:$W$529,3,0)</f>
        <v>FI-0</v>
      </c>
      <c r="AA899" s="18" t="str">
        <f>+VLOOKUP(Sitio_Publico[[#This Row],[Muestra]],Estructura!$Y$4:$AB$483,4,0)</f>
        <v>M-00076</v>
      </c>
    </row>
    <row r="900" spans="1:27" ht="72" x14ac:dyDescent="0.3">
      <c r="A900" s="16">
        <f t="shared" si="14"/>
        <v>899</v>
      </c>
      <c r="B900" s="47" t="s">
        <v>15118</v>
      </c>
      <c r="C900" s="13" t="s">
        <v>622</v>
      </c>
      <c r="D900" s="13" t="s">
        <v>623</v>
      </c>
      <c r="E900" s="44">
        <v>5605</v>
      </c>
      <c r="F900" s="13" t="s">
        <v>624</v>
      </c>
      <c r="G900" s="23" t="s">
        <v>639</v>
      </c>
      <c r="H900" s="42" t="s">
        <v>458</v>
      </c>
      <c r="I900" s="28" t="s">
        <v>88</v>
      </c>
      <c r="J900" s="12" t="s">
        <v>393</v>
      </c>
      <c r="K900" s="28" t="s">
        <v>626</v>
      </c>
      <c r="L900" s="12" t="s">
        <v>652</v>
      </c>
      <c r="M900" s="12" t="s">
        <v>1170</v>
      </c>
      <c r="N900" s="12" t="s">
        <v>629</v>
      </c>
      <c r="O900" s="26" t="s">
        <v>5235</v>
      </c>
      <c r="P900" s="26" t="s">
        <v>5236</v>
      </c>
      <c r="Q900" s="25" t="s">
        <v>646</v>
      </c>
      <c r="R900" s="26" t="s">
        <v>5237</v>
      </c>
      <c r="S900" s="15" t="s">
        <v>5238</v>
      </c>
      <c r="T900" s="52">
        <v>0</v>
      </c>
      <c r="U900" s="22" t="s">
        <v>5239</v>
      </c>
      <c r="V900" s="18" t="str">
        <f>+Sitio_Publico[[#This Row],[idcoleccion]]&amp;"-"&amp;Sitio_Publico[[#This Row],[id]]</f>
        <v>000-899</v>
      </c>
      <c r="W900" s="18">
        <f>+VLOOKUP(Sitio_Publico[[#This Row],[territorio]],Estructura!$AE$4:$AH$1067,4,0)</f>
        <v>30005605</v>
      </c>
      <c r="X900" s="18" t="str">
        <f>+VLOOKUP(Sitio_Publico[[#This Row],[tema]],Estructura!$G$4:$J$532,4,0)</f>
        <v>T-13</v>
      </c>
      <c r="Y900" s="18" t="str">
        <f>+VLOOKUP(Sitio_Publico[[#This Row],[contenido]],Estructura!$L$4:$O$473,4,0)</f>
        <v>C-8</v>
      </c>
      <c r="Z900" s="18" t="str">
        <f>+VLOOKUP(Sitio_Publico[[#This Row],[Filtro Integrado]],Estructura!$U$4:$W$529,3,0)</f>
        <v>FI-0</v>
      </c>
      <c r="AA900" s="18" t="str">
        <f>+VLOOKUP(Sitio_Publico[[#This Row],[Muestra]],Estructura!$Y$4:$AB$483,4,0)</f>
        <v>M-00063</v>
      </c>
    </row>
    <row r="901" spans="1:27" ht="48" x14ac:dyDescent="0.3">
      <c r="A901" s="16">
        <f t="shared" si="14"/>
        <v>900</v>
      </c>
      <c r="B901" s="47" t="s">
        <v>15118</v>
      </c>
      <c r="C901" s="13" t="s">
        <v>622</v>
      </c>
      <c r="D901" s="13" t="s">
        <v>623</v>
      </c>
      <c r="E901" s="44">
        <v>13127</v>
      </c>
      <c r="F901" s="13" t="s">
        <v>666</v>
      </c>
      <c r="G901" s="23" t="s">
        <v>625</v>
      </c>
      <c r="H901" s="42" t="s">
        <v>458</v>
      </c>
      <c r="I901" s="28" t="s">
        <v>16</v>
      </c>
      <c r="J901" s="12" t="s">
        <v>393</v>
      </c>
      <c r="K901" s="28" t="s">
        <v>667</v>
      </c>
      <c r="L901" s="12" t="s">
        <v>627</v>
      </c>
      <c r="M901" s="12" t="s">
        <v>668</v>
      </c>
      <c r="N901" s="12" t="s">
        <v>629</v>
      </c>
      <c r="O901" s="26" t="s">
        <v>5240</v>
      </c>
      <c r="P901" s="26" t="s">
        <v>5241</v>
      </c>
      <c r="Q901" s="25" t="s">
        <v>646</v>
      </c>
      <c r="R901" s="26" t="s">
        <v>5242</v>
      </c>
      <c r="S901" s="15" t="s">
        <v>5243</v>
      </c>
      <c r="T901" s="52">
        <v>0</v>
      </c>
      <c r="U901" s="22" t="s">
        <v>5244</v>
      </c>
      <c r="V901" s="18" t="str">
        <f>+Sitio_Publico[[#This Row],[idcoleccion]]&amp;"-"&amp;Sitio_Publico[[#This Row],[id]]</f>
        <v>000-900</v>
      </c>
      <c r="W901" s="18">
        <f>+VLOOKUP(Sitio_Publico[[#This Row],[territorio]],Estructura!$AE$4:$AH$1067,4,0)</f>
        <v>30013127</v>
      </c>
      <c r="X901" s="18" t="str">
        <f>+VLOOKUP(Sitio_Publico[[#This Row],[tema]],Estructura!$G$4:$J$532,4,0)</f>
        <v>T-15</v>
      </c>
      <c r="Y901" s="18" t="str">
        <f>+VLOOKUP(Sitio_Publico[[#This Row],[contenido]],Estructura!$L$4:$O$473,4,0)</f>
        <v>C-7</v>
      </c>
      <c r="Z901" s="18" t="str">
        <f>+VLOOKUP(Sitio_Publico[[#This Row],[Filtro Integrado]],Estructura!$U$4:$W$529,3,0)</f>
        <v>FI-0</v>
      </c>
      <c r="AA901" s="18" t="str">
        <f>+VLOOKUP(Sitio_Publico[[#This Row],[Muestra]],Estructura!$Y$4:$AB$483,4,0)</f>
        <v>M-00066</v>
      </c>
    </row>
    <row r="902" spans="1:27" ht="48" x14ac:dyDescent="0.3">
      <c r="A902" s="16">
        <f t="shared" si="14"/>
        <v>901</v>
      </c>
      <c r="B902" s="47" t="s">
        <v>15118</v>
      </c>
      <c r="C902" s="13" t="s">
        <v>622</v>
      </c>
      <c r="D902" s="13" t="s">
        <v>623</v>
      </c>
      <c r="E902" s="44">
        <v>5107</v>
      </c>
      <c r="F902" s="13" t="s">
        <v>666</v>
      </c>
      <c r="G902" s="23" t="s">
        <v>639</v>
      </c>
      <c r="H902" s="42" t="s">
        <v>458</v>
      </c>
      <c r="I902" s="28" t="s">
        <v>67</v>
      </c>
      <c r="J902" s="12" t="s">
        <v>393</v>
      </c>
      <c r="K902" s="28" t="s">
        <v>888</v>
      </c>
      <c r="L902" s="12" t="s">
        <v>652</v>
      </c>
      <c r="M902" s="12" t="s">
        <v>704</v>
      </c>
      <c r="N902" s="12" t="s">
        <v>629</v>
      </c>
      <c r="O902" s="26" t="s">
        <v>5245</v>
      </c>
      <c r="P902" s="26" t="s">
        <v>5246</v>
      </c>
      <c r="Q902" s="25" t="s">
        <v>646</v>
      </c>
      <c r="R902" s="26" t="s">
        <v>5247</v>
      </c>
      <c r="S902" s="15" t="s">
        <v>5248</v>
      </c>
      <c r="T902" s="52">
        <v>0</v>
      </c>
      <c r="U902" s="22" t="s">
        <v>5249</v>
      </c>
      <c r="V902" s="18" t="str">
        <f>+Sitio_Publico[[#This Row],[idcoleccion]]&amp;"-"&amp;Sitio_Publico[[#This Row],[id]]</f>
        <v>000-901</v>
      </c>
      <c r="W902" s="18">
        <f>+VLOOKUP(Sitio_Publico[[#This Row],[territorio]],Estructura!$AE$4:$AH$1067,4,0)</f>
        <v>30005107</v>
      </c>
      <c r="X902" s="18" t="str">
        <f>+VLOOKUP(Sitio_Publico[[#This Row],[tema]],Estructura!$G$4:$J$532,4,0)</f>
        <v>T-15</v>
      </c>
      <c r="Y902" s="18" t="str">
        <f>+VLOOKUP(Sitio_Publico[[#This Row],[contenido]],Estructura!$L$4:$O$473,4,0)</f>
        <v>C-8</v>
      </c>
      <c r="Z902" s="18" t="str">
        <f>+VLOOKUP(Sitio_Publico[[#This Row],[Filtro Integrado]],Estructura!$U$4:$W$529,3,0)</f>
        <v>FI-0</v>
      </c>
      <c r="AA902" s="18" t="str">
        <f>+VLOOKUP(Sitio_Publico[[#This Row],[Muestra]],Estructura!$Y$4:$AB$483,4,0)</f>
        <v>M-00082</v>
      </c>
    </row>
    <row r="903" spans="1:27" ht="48" x14ac:dyDescent="0.3">
      <c r="A903" s="16">
        <f t="shared" si="14"/>
        <v>902</v>
      </c>
      <c r="B903" s="47" t="s">
        <v>15118</v>
      </c>
      <c r="C903" s="13" t="s">
        <v>622</v>
      </c>
      <c r="D903" s="13" t="s">
        <v>623</v>
      </c>
      <c r="E903" s="44">
        <v>5109</v>
      </c>
      <c r="F903" s="13" t="s">
        <v>688</v>
      </c>
      <c r="G903" s="23" t="s">
        <v>625</v>
      </c>
      <c r="H903" s="42" t="s">
        <v>458</v>
      </c>
      <c r="I903" s="28" t="s">
        <v>68</v>
      </c>
      <c r="J903" s="12" t="s">
        <v>393</v>
      </c>
      <c r="K903" s="28" t="s">
        <v>726</v>
      </c>
      <c r="L903" s="12" t="s">
        <v>627</v>
      </c>
      <c r="M903" s="12" t="s">
        <v>628</v>
      </c>
      <c r="N903" s="12" t="s">
        <v>629</v>
      </c>
      <c r="O903" s="26" t="s">
        <v>5250</v>
      </c>
      <c r="P903" s="26" t="s">
        <v>5251</v>
      </c>
      <c r="Q903" s="25" t="s">
        <v>646</v>
      </c>
      <c r="R903" s="26" t="s">
        <v>5252</v>
      </c>
      <c r="S903" s="15" t="s">
        <v>5253</v>
      </c>
      <c r="T903" s="52">
        <v>0</v>
      </c>
      <c r="U903" s="22" t="s">
        <v>5254</v>
      </c>
      <c r="V903" s="18" t="str">
        <f>+Sitio_Publico[[#This Row],[idcoleccion]]&amp;"-"&amp;Sitio_Publico[[#This Row],[id]]</f>
        <v>000-902</v>
      </c>
      <c r="W903" s="18">
        <f>+VLOOKUP(Sitio_Publico[[#This Row],[territorio]],Estructura!$AE$4:$AH$1067,4,0)</f>
        <v>30005109</v>
      </c>
      <c r="X903" s="18" t="str">
        <f>+VLOOKUP(Sitio_Publico[[#This Row],[tema]],Estructura!$G$4:$J$532,4,0)</f>
        <v>T-17</v>
      </c>
      <c r="Y903" s="18" t="str">
        <f>+VLOOKUP(Sitio_Publico[[#This Row],[contenido]],Estructura!$L$4:$O$473,4,0)</f>
        <v>C-7</v>
      </c>
      <c r="Z903" s="18" t="str">
        <f>+VLOOKUP(Sitio_Publico[[#This Row],[Filtro Integrado]],Estructura!$U$4:$W$529,3,0)</f>
        <v>FI-0</v>
      </c>
      <c r="AA903" s="18" t="str">
        <f>+VLOOKUP(Sitio_Publico[[#This Row],[Muestra]],Estructura!$Y$4:$AB$483,4,0)</f>
        <v>M-00071</v>
      </c>
    </row>
    <row r="904" spans="1:27" ht="48" x14ac:dyDescent="0.3">
      <c r="A904" s="16">
        <f t="shared" si="14"/>
        <v>903</v>
      </c>
      <c r="B904" s="47" t="s">
        <v>15118</v>
      </c>
      <c r="C904" s="13" t="s">
        <v>622</v>
      </c>
      <c r="D904" s="13" t="s">
        <v>623</v>
      </c>
      <c r="E904" s="44">
        <v>14105</v>
      </c>
      <c r="F904" s="13" t="s">
        <v>681</v>
      </c>
      <c r="G904" s="23" t="s">
        <v>625</v>
      </c>
      <c r="H904" s="42" t="s">
        <v>458</v>
      </c>
      <c r="I904" s="28" t="s">
        <v>351</v>
      </c>
      <c r="J904" s="12" t="s">
        <v>393</v>
      </c>
      <c r="K904" s="28" t="s">
        <v>793</v>
      </c>
      <c r="L904" s="12" t="s">
        <v>627</v>
      </c>
      <c r="M904" s="12" t="s">
        <v>794</v>
      </c>
      <c r="N904" s="12" t="s">
        <v>629</v>
      </c>
      <c r="O904" s="26" t="s">
        <v>5255</v>
      </c>
      <c r="P904" s="26" t="s">
        <v>5256</v>
      </c>
      <c r="Q904" s="25" t="s">
        <v>646</v>
      </c>
      <c r="R904" s="26" t="s">
        <v>5257</v>
      </c>
      <c r="S904" s="15" t="s">
        <v>5258</v>
      </c>
      <c r="T904" s="52">
        <v>0</v>
      </c>
      <c r="U904" s="22" t="s">
        <v>5259</v>
      </c>
      <c r="V904" s="18" t="str">
        <f>+Sitio_Publico[[#This Row],[idcoleccion]]&amp;"-"&amp;Sitio_Publico[[#This Row],[id]]</f>
        <v>000-903</v>
      </c>
      <c r="W904" s="18">
        <f>+VLOOKUP(Sitio_Publico[[#This Row],[territorio]],Estructura!$AE$4:$AH$1067,4,0)</f>
        <v>30014105</v>
      </c>
      <c r="X904" s="18" t="str">
        <f>+VLOOKUP(Sitio_Publico[[#This Row],[tema]],Estructura!$G$4:$J$532,4,0)</f>
        <v>T-16</v>
      </c>
      <c r="Y904" s="18" t="str">
        <f>+VLOOKUP(Sitio_Publico[[#This Row],[contenido]],Estructura!$L$4:$O$473,4,0)</f>
        <v>C-7</v>
      </c>
      <c r="Z904" s="18" t="str">
        <f>+VLOOKUP(Sitio_Publico[[#This Row],[Filtro Integrado]],Estructura!$U$4:$W$529,3,0)</f>
        <v>FI-0</v>
      </c>
      <c r="AA904" s="18" t="str">
        <f>+VLOOKUP(Sitio_Publico[[#This Row],[Muestra]],Estructura!$Y$4:$AB$483,4,0)</f>
        <v>M-00077</v>
      </c>
    </row>
    <row r="905" spans="1:27" ht="51" x14ac:dyDescent="0.3">
      <c r="A905" s="16">
        <f t="shared" si="14"/>
        <v>904</v>
      </c>
      <c r="B905" s="47" t="s">
        <v>15118</v>
      </c>
      <c r="C905" s="13" t="s">
        <v>622</v>
      </c>
      <c r="D905" s="13" t="s">
        <v>623</v>
      </c>
      <c r="E905" s="44">
        <v>10205</v>
      </c>
      <c r="F905" s="13" t="s">
        <v>624</v>
      </c>
      <c r="G905" s="23" t="s">
        <v>625</v>
      </c>
      <c r="H905" s="42" t="s">
        <v>458</v>
      </c>
      <c r="I905" s="28" t="s">
        <v>261</v>
      </c>
      <c r="J905" s="12" t="s">
        <v>393</v>
      </c>
      <c r="K905" s="28" t="s">
        <v>651</v>
      </c>
      <c r="L905" s="12" t="s">
        <v>627</v>
      </c>
      <c r="M905" s="12" t="s">
        <v>653</v>
      </c>
      <c r="N905" s="12" t="s">
        <v>629</v>
      </c>
      <c r="O905" s="26" t="s">
        <v>5260</v>
      </c>
      <c r="P905" s="26" t="s">
        <v>5261</v>
      </c>
      <c r="Q905" s="25" t="s">
        <v>646</v>
      </c>
      <c r="R905" s="26" t="s">
        <v>5262</v>
      </c>
      <c r="S905" s="15" t="s">
        <v>5263</v>
      </c>
      <c r="T905" s="52">
        <v>0</v>
      </c>
      <c r="U905" s="22" t="s">
        <v>5264</v>
      </c>
      <c r="V905" s="18" t="str">
        <f>+Sitio_Publico[[#This Row],[idcoleccion]]&amp;"-"&amp;Sitio_Publico[[#This Row],[id]]</f>
        <v>000-904</v>
      </c>
      <c r="W905" s="18">
        <f>+VLOOKUP(Sitio_Publico[[#This Row],[territorio]],Estructura!$AE$4:$AH$1067,4,0)</f>
        <v>30010205</v>
      </c>
      <c r="X905" s="18" t="str">
        <f>+VLOOKUP(Sitio_Publico[[#This Row],[tema]],Estructura!$G$4:$J$532,4,0)</f>
        <v>T-13</v>
      </c>
      <c r="Y905" s="18" t="str">
        <f>+VLOOKUP(Sitio_Publico[[#This Row],[contenido]],Estructura!$L$4:$O$473,4,0)</f>
        <v>C-7</v>
      </c>
      <c r="Z905" s="18" t="str">
        <f>+VLOOKUP(Sitio_Publico[[#This Row],[Filtro Integrado]],Estructura!$U$4:$W$529,3,0)</f>
        <v>FI-0</v>
      </c>
      <c r="AA905" s="18" t="str">
        <f>+VLOOKUP(Sitio_Publico[[#This Row],[Muestra]],Estructura!$Y$4:$AB$483,4,0)</f>
        <v>M-00065</v>
      </c>
    </row>
    <row r="906" spans="1:27" ht="51" x14ac:dyDescent="0.3">
      <c r="A906" s="16">
        <f t="shared" si="14"/>
        <v>905</v>
      </c>
      <c r="B906" s="47" t="s">
        <v>15118</v>
      </c>
      <c r="C906" s="13" t="s">
        <v>622</v>
      </c>
      <c r="D906" s="13" t="s">
        <v>623</v>
      </c>
      <c r="E906" s="44">
        <v>13123</v>
      </c>
      <c r="F906" s="13" t="s">
        <v>624</v>
      </c>
      <c r="G906" s="23" t="s">
        <v>625</v>
      </c>
      <c r="H906" s="42" t="s">
        <v>458</v>
      </c>
      <c r="I906" s="28" t="s">
        <v>319</v>
      </c>
      <c r="J906" s="12" t="s">
        <v>393</v>
      </c>
      <c r="K906" s="28" t="s">
        <v>626</v>
      </c>
      <c r="L906" s="12" t="s">
        <v>627</v>
      </c>
      <c r="M906" s="12" t="s">
        <v>628</v>
      </c>
      <c r="N906" s="12" t="s">
        <v>629</v>
      </c>
      <c r="O906" s="26" t="s">
        <v>5265</v>
      </c>
      <c r="P906" s="26" t="s">
        <v>5266</v>
      </c>
      <c r="Q906" s="25" t="s">
        <v>632</v>
      </c>
      <c r="R906" s="26" t="s">
        <v>5267</v>
      </c>
      <c r="S906" s="15" t="s">
        <v>5268</v>
      </c>
      <c r="T906" s="52">
        <v>0</v>
      </c>
      <c r="U906" s="22" t="s">
        <v>5269</v>
      </c>
      <c r="V906" s="18" t="str">
        <f>+Sitio_Publico[[#This Row],[idcoleccion]]&amp;"-"&amp;Sitio_Publico[[#This Row],[id]]</f>
        <v>000-905</v>
      </c>
      <c r="W906" s="18">
        <f>+VLOOKUP(Sitio_Publico[[#This Row],[territorio]],Estructura!$AE$4:$AH$1067,4,0)</f>
        <v>30013123</v>
      </c>
      <c r="X906" s="18" t="str">
        <f>+VLOOKUP(Sitio_Publico[[#This Row],[tema]],Estructura!$G$4:$J$532,4,0)</f>
        <v>T-13</v>
      </c>
      <c r="Y906" s="18" t="str">
        <f>+VLOOKUP(Sitio_Publico[[#This Row],[contenido]],Estructura!$L$4:$O$473,4,0)</f>
        <v>C-7</v>
      </c>
      <c r="Z906" s="18" t="str">
        <f>+VLOOKUP(Sitio_Publico[[#This Row],[Filtro Integrado]],Estructura!$U$4:$W$529,3,0)</f>
        <v>FI-0</v>
      </c>
      <c r="AA906" s="18" t="str">
        <f>+VLOOKUP(Sitio_Publico[[#This Row],[Muestra]],Estructura!$Y$4:$AB$483,4,0)</f>
        <v>M-00063</v>
      </c>
    </row>
    <row r="907" spans="1:27" ht="48" x14ac:dyDescent="0.3">
      <c r="A907" s="16">
        <f t="shared" si="14"/>
        <v>906</v>
      </c>
      <c r="B907" s="47" t="s">
        <v>15118</v>
      </c>
      <c r="C907" s="13" t="s">
        <v>622</v>
      </c>
      <c r="D907" s="13" t="s">
        <v>623</v>
      </c>
      <c r="E907" s="44">
        <v>14108</v>
      </c>
      <c r="F907" s="13" t="s">
        <v>681</v>
      </c>
      <c r="G907" s="23" t="s">
        <v>639</v>
      </c>
      <c r="H907" s="42" t="s">
        <v>458</v>
      </c>
      <c r="I907" s="28" t="s">
        <v>354</v>
      </c>
      <c r="J907" s="12" t="s">
        <v>393</v>
      </c>
      <c r="K907" s="28" t="s">
        <v>793</v>
      </c>
      <c r="L907" s="12" t="s">
        <v>652</v>
      </c>
      <c r="M907" s="12" t="s">
        <v>794</v>
      </c>
      <c r="N907" s="12" t="s">
        <v>629</v>
      </c>
      <c r="O907" s="26" t="s">
        <v>5270</v>
      </c>
      <c r="P907" s="26" t="s">
        <v>5271</v>
      </c>
      <c r="Q907" s="25" t="s">
        <v>646</v>
      </c>
      <c r="R907" s="26" t="s">
        <v>5272</v>
      </c>
      <c r="S907" s="15" t="s">
        <v>5273</v>
      </c>
      <c r="T907" s="52">
        <v>0</v>
      </c>
      <c r="U907" s="22" t="s">
        <v>5274</v>
      </c>
      <c r="V907" s="18" t="str">
        <f>+Sitio_Publico[[#This Row],[idcoleccion]]&amp;"-"&amp;Sitio_Publico[[#This Row],[id]]</f>
        <v>000-906</v>
      </c>
      <c r="W907" s="18">
        <f>+VLOOKUP(Sitio_Publico[[#This Row],[territorio]],Estructura!$AE$4:$AH$1067,4,0)</f>
        <v>30014108</v>
      </c>
      <c r="X907" s="18" t="str">
        <f>+VLOOKUP(Sitio_Publico[[#This Row],[tema]],Estructura!$G$4:$J$532,4,0)</f>
        <v>T-16</v>
      </c>
      <c r="Y907" s="18" t="str">
        <f>+VLOOKUP(Sitio_Publico[[#This Row],[contenido]],Estructura!$L$4:$O$473,4,0)</f>
        <v>C-8</v>
      </c>
      <c r="Z907" s="18" t="str">
        <f>+VLOOKUP(Sitio_Publico[[#This Row],[Filtro Integrado]],Estructura!$U$4:$W$529,3,0)</f>
        <v>FI-0</v>
      </c>
      <c r="AA907" s="18" t="str">
        <f>+VLOOKUP(Sitio_Publico[[#This Row],[Muestra]],Estructura!$Y$4:$AB$483,4,0)</f>
        <v>M-00077</v>
      </c>
    </row>
    <row r="908" spans="1:27" ht="48" x14ac:dyDescent="0.3">
      <c r="A908" s="16">
        <f t="shared" si="14"/>
        <v>907</v>
      </c>
      <c r="B908" s="47" t="s">
        <v>15118</v>
      </c>
      <c r="C908" s="13" t="s">
        <v>622</v>
      </c>
      <c r="D908" s="13" t="s">
        <v>623</v>
      </c>
      <c r="E908" s="44">
        <v>6113</v>
      </c>
      <c r="F908" s="13" t="s">
        <v>666</v>
      </c>
      <c r="G908" s="23" t="s">
        <v>639</v>
      </c>
      <c r="H908" s="42" t="s">
        <v>458</v>
      </c>
      <c r="I908" s="28" t="s">
        <v>112</v>
      </c>
      <c r="J908" s="12" t="s">
        <v>393</v>
      </c>
      <c r="K908" s="28" t="s">
        <v>745</v>
      </c>
      <c r="L908" s="12" t="s">
        <v>652</v>
      </c>
      <c r="M908" s="12" t="s">
        <v>628</v>
      </c>
      <c r="N908" s="12" t="s">
        <v>629</v>
      </c>
      <c r="O908" s="26" t="s">
        <v>5275</v>
      </c>
      <c r="P908" s="26" t="s">
        <v>5276</v>
      </c>
      <c r="Q908" s="25" t="s">
        <v>646</v>
      </c>
      <c r="R908" s="26" t="s">
        <v>5277</v>
      </c>
      <c r="S908" s="15" t="s">
        <v>5278</v>
      </c>
      <c r="T908" s="52">
        <v>0</v>
      </c>
      <c r="U908" s="22" t="s">
        <v>5279</v>
      </c>
      <c r="V908" s="18" t="str">
        <f>+Sitio_Publico[[#This Row],[idcoleccion]]&amp;"-"&amp;Sitio_Publico[[#This Row],[id]]</f>
        <v>000-907</v>
      </c>
      <c r="W908" s="18">
        <f>+VLOOKUP(Sitio_Publico[[#This Row],[territorio]],Estructura!$AE$4:$AH$1067,4,0)</f>
        <v>30006113</v>
      </c>
      <c r="X908" s="18" t="str">
        <f>+VLOOKUP(Sitio_Publico[[#This Row],[tema]],Estructura!$G$4:$J$532,4,0)</f>
        <v>T-15</v>
      </c>
      <c r="Y908" s="18" t="str">
        <f>+VLOOKUP(Sitio_Publico[[#This Row],[contenido]],Estructura!$L$4:$O$473,4,0)</f>
        <v>C-8</v>
      </c>
      <c r="Z908" s="18" t="str">
        <f>+VLOOKUP(Sitio_Publico[[#This Row],[Filtro Integrado]],Estructura!$U$4:$W$529,3,0)</f>
        <v>FI-0</v>
      </c>
      <c r="AA908" s="18" t="str">
        <f>+VLOOKUP(Sitio_Publico[[#This Row],[Muestra]],Estructura!$Y$4:$AB$483,4,0)</f>
        <v>M-00074</v>
      </c>
    </row>
    <row r="909" spans="1:27" ht="40.799999999999997" x14ac:dyDescent="0.3">
      <c r="A909" s="16">
        <f t="shared" si="14"/>
        <v>908</v>
      </c>
      <c r="B909" s="47" t="s">
        <v>15118</v>
      </c>
      <c r="C909" s="13" t="s">
        <v>622</v>
      </c>
      <c r="D909" s="13" t="s">
        <v>623</v>
      </c>
      <c r="E909" s="44">
        <v>13117</v>
      </c>
      <c r="F909" s="13" t="s">
        <v>814</v>
      </c>
      <c r="G909" s="23" t="s">
        <v>710</v>
      </c>
      <c r="H909" s="42" t="s">
        <v>458</v>
      </c>
      <c r="I909" s="28" t="s">
        <v>313</v>
      </c>
      <c r="J909" s="12" t="s">
        <v>393</v>
      </c>
      <c r="K909" s="28" t="s">
        <v>815</v>
      </c>
      <c r="L909" s="12" t="s">
        <v>712</v>
      </c>
      <c r="M909" s="12" t="s">
        <v>713</v>
      </c>
      <c r="N909" s="12" t="s">
        <v>714</v>
      </c>
      <c r="O909" s="26" t="s">
        <v>5280</v>
      </c>
      <c r="P909" s="26" t="s">
        <v>5281</v>
      </c>
      <c r="Q909" s="25" t="s">
        <v>646</v>
      </c>
      <c r="R909" s="26" t="s">
        <v>5282</v>
      </c>
      <c r="S909" s="15" t="s">
        <v>5283</v>
      </c>
      <c r="T909" s="52">
        <v>0</v>
      </c>
      <c r="U909" s="22" t="s">
        <v>5284</v>
      </c>
      <c r="V909" s="18" t="str">
        <f>+Sitio_Publico[[#This Row],[idcoleccion]]&amp;"-"&amp;Sitio_Publico[[#This Row],[id]]</f>
        <v>000-908</v>
      </c>
      <c r="W909" s="18">
        <f>+VLOOKUP(Sitio_Publico[[#This Row],[territorio]],Estructura!$AE$4:$AH$1067,4,0)</f>
        <v>30013117</v>
      </c>
      <c r="X909" s="18" t="str">
        <f>+VLOOKUP(Sitio_Publico[[#This Row],[tema]],Estructura!$G$4:$J$532,4,0)</f>
        <v>T-20</v>
      </c>
      <c r="Y909" s="18" t="str">
        <f>+VLOOKUP(Sitio_Publico[[#This Row],[contenido]],Estructura!$L$4:$O$473,4,0)</f>
        <v>C-9</v>
      </c>
      <c r="Z909" s="18" t="str">
        <f>+VLOOKUP(Sitio_Publico[[#This Row],[Filtro Integrado]],Estructura!$U$4:$W$529,3,0)</f>
        <v>FI-0</v>
      </c>
      <c r="AA909" s="18" t="str">
        <f>+VLOOKUP(Sitio_Publico[[#This Row],[Muestra]],Estructura!$Y$4:$AB$483,4,0)</f>
        <v>M-00079</v>
      </c>
    </row>
    <row r="910" spans="1:27" ht="48" x14ac:dyDescent="0.3">
      <c r="A910" s="16">
        <f t="shared" si="14"/>
        <v>909</v>
      </c>
      <c r="B910" s="47" t="s">
        <v>15118</v>
      </c>
      <c r="C910" s="13" t="s">
        <v>622</v>
      </c>
      <c r="D910" s="13" t="s">
        <v>623</v>
      </c>
      <c r="E910" s="44">
        <v>9120</v>
      </c>
      <c r="F910" s="13" t="s">
        <v>767</v>
      </c>
      <c r="G910" s="23" t="s">
        <v>639</v>
      </c>
      <c r="H910" s="42" t="s">
        <v>458</v>
      </c>
      <c r="I910" s="28" t="s">
        <v>235</v>
      </c>
      <c r="J910" s="12" t="s">
        <v>393</v>
      </c>
      <c r="K910" s="28" t="s">
        <v>780</v>
      </c>
      <c r="L910" s="12" t="s">
        <v>652</v>
      </c>
      <c r="M910" s="12" t="s">
        <v>781</v>
      </c>
      <c r="N910" s="12" t="s">
        <v>629</v>
      </c>
      <c r="O910" s="26" t="s">
        <v>5285</v>
      </c>
      <c r="P910" s="26" t="s">
        <v>5286</v>
      </c>
      <c r="Q910" s="25" t="s">
        <v>646</v>
      </c>
      <c r="R910" s="26" t="s">
        <v>5287</v>
      </c>
      <c r="S910" s="15" t="s">
        <v>5288</v>
      </c>
      <c r="T910" s="52">
        <v>0</v>
      </c>
      <c r="U910" s="22" t="s">
        <v>5289</v>
      </c>
      <c r="V910" s="18" t="str">
        <f>+Sitio_Publico[[#This Row],[idcoleccion]]&amp;"-"&amp;Sitio_Publico[[#This Row],[id]]</f>
        <v>000-909</v>
      </c>
      <c r="W910" s="18">
        <f>+VLOOKUP(Sitio_Publico[[#This Row],[territorio]],Estructura!$AE$4:$AH$1067,4,0)</f>
        <v>30009120</v>
      </c>
      <c r="X910" s="18" t="str">
        <f>+VLOOKUP(Sitio_Publico[[#This Row],[tema]],Estructura!$G$4:$J$532,4,0)</f>
        <v>T-19</v>
      </c>
      <c r="Y910" s="18" t="str">
        <f>+VLOOKUP(Sitio_Publico[[#This Row],[contenido]],Estructura!$L$4:$O$473,4,0)</f>
        <v>C-8</v>
      </c>
      <c r="Z910" s="18" t="str">
        <f>+VLOOKUP(Sitio_Publico[[#This Row],[Filtro Integrado]],Estructura!$U$4:$W$529,3,0)</f>
        <v>FI-0</v>
      </c>
      <c r="AA910" s="18" t="str">
        <f>+VLOOKUP(Sitio_Publico[[#This Row],[Muestra]],Estructura!$Y$4:$AB$483,4,0)</f>
        <v>M-00076</v>
      </c>
    </row>
    <row r="911" spans="1:27" ht="48" x14ac:dyDescent="0.3">
      <c r="A911" s="16">
        <f t="shared" si="14"/>
        <v>910</v>
      </c>
      <c r="B911" s="47" t="s">
        <v>15118</v>
      </c>
      <c r="C911" s="13" t="s">
        <v>622</v>
      </c>
      <c r="D911" s="13" t="s">
        <v>623</v>
      </c>
      <c r="E911" s="44">
        <v>6</v>
      </c>
      <c r="F911" s="13" t="s">
        <v>767</v>
      </c>
      <c r="G911" s="23" t="s">
        <v>639</v>
      </c>
      <c r="H911" s="42" t="s">
        <v>457</v>
      </c>
      <c r="I911" s="28" t="s">
        <v>369</v>
      </c>
      <c r="J911" s="12" t="s">
        <v>393</v>
      </c>
      <c r="K911" s="28" t="s">
        <v>857</v>
      </c>
      <c r="L911" s="12" t="s">
        <v>1299</v>
      </c>
      <c r="M911" s="12" t="s">
        <v>704</v>
      </c>
      <c r="N911" s="12" t="s">
        <v>629</v>
      </c>
      <c r="O911" s="26" t="s">
        <v>5290</v>
      </c>
      <c r="P911" s="26" t="s">
        <v>5291</v>
      </c>
      <c r="Q911" s="25" t="s">
        <v>1145</v>
      </c>
      <c r="R911" s="26" t="s">
        <v>5292</v>
      </c>
      <c r="S911" s="15" t="s">
        <v>5293</v>
      </c>
      <c r="T911" s="52">
        <v>0</v>
      </c>
      <c r="U911" s="22" t="s">
        <v>5294</v>
      </c>
      <c r="V911" s="18" t="str">
        <f>+Sitio_Publico[[#This Row],[idcoleccion]]&amp;"-"&amp;Sitio_Publico[[#This Row],[id]]</f>
        <v>000-910</v>
      </c>
      <c r="W911" s="18">
        <f>+VLOOKUP(Sitio_Publico[[#This Row],[territorio]],Estructura!$AE$4:$AH$1067,4,0)</f>
        <v>20000006</v>
      </c>
      <c r="X911" s="18" t="str">
        <f>+VLOOKUP(Sitio_Publico[[#This Row],[tema]],Estructura!$G$4:$J$532,4,0)</f>
        <v>T-19</v>
      </c>
      <c r="Y911" s="18" t="str">
        <f>+VLOOKUP(Sitio_Publico[[#This Row],[contenido]],Estructura!$L$4:$O$473,4,0)</f>
        <v>C-8</v>
      </c>
      <c r="Z911" s="18" t="str">
        <f>+VLOOKUP(Sitio_Publico[[#This Row],[Filtro Integrado]],Estructura!$U$4:$W$529,3,0)</f>
        <v>FI-0</v>
      </c>
      <c r="AA911" s="18" t="str">
        <f>+VLOOKUP(Sitio_Publico[[#This Row],[Muestra]],Estructura!$Y$4:$AB$483,4,0)</f>
        <v>M-00081</v>
      </c>
    </row>
    <row r="912" spans="1:27" ht="48" x14ac:dyDescent="0.3">
      <c r="A912" s="16">
        <f t="shared" si="14"/>
        <v>911</v>
      </c>
      <c r="B912" s="47" t="s">
        <v>15118</v>
      </c>
      <c r="C912" s="13" t="s">
        <v>622</v>
      </c>
      <c r="D912" s="13" t="s">
        <v>623</v>
      </c>
      <c r="E912" s="44">
        <v>13404</v>
      </c>
      <c r="F912" s="13" t="s">
        <v>688</v>
      </c>
      <c r="G912" s="23" t="s">
        <v>639</v>
      </c>
      <c r="H912" s="42" t="s">
        <v>458</v>
      </c>
      <c r="I912" s="28" t="s">
        <v>337</v>
      </c>
      <c r="J912" s="12" t="s">
        <v>393</v>
      </c>
      <c r="K912" s="28" t="s">
        <v>703</v>
      </c>
      <c r="L912" s="12" t="s">
        <v>652</v>
      </c>
      <c r="M912" s="12" t="s">
        <v>704</v>
      </c>
      <c r="N912" s="12" t="s">
        <v>629</v>
      </c>
      <c r="O912" s="26" t="s">
        <v>5295</v>
      </c>
      <c r="P912" s="26" t="s">
        <v>5296</v>
      </c>
      <c r="Q912" s="25" t="s">
        <v>646</v>
      </c>
      <c r="R912" s="26" t="s">
        <v>5297</v>
      </c>
      <c r="S912" s="15" t="s">
        <v>5298</v>
      </c>
      <c r="T912" s="52">
        <v>0</v>
      </c>
      <c r="U912" s="22" t="s">
        <v>5299</v>
      </c>
      <c r="V912" s="18" t="str">
        <f>+Sitio_Publico[[#This Row],[idcoleccion]]&amp;"-"&amp;Sitio_Publico[[#This Row],[id]]</f>
        <v>000-911</v>
      </c>
      <c r="W912" s="18">
        <f>+VLOOKUP(Sitio_Publico[[#This Row],[territorio]],Estructura!$AE$4:$AH$1067,4,0)</f>
        <v>30013404</v>
      </c>
      <c r="X912" s="18" t="str">
        <f>+VLOOKUP(Sitio_Publico[[#This Row],[tema]],Estructura!$G$4:$J$532,4,0)</f>
        <v>T-17</v>
      </c>
      <c r="Y912" s="18" t="str">
        <f>+VLOOKUP(Sitio_Publico[[#This Row],[contenido]],Estructura!$L$4:$O$473,4,0)</f>
        <v>C-8</v>
      </c>
      <c r="Z912" s="18" t="str">
        <f>+VLOOKUP(Sitio_Publico[[#This Row],[Filtro Integrado]],Estructura!$U$4:$W$529,3,0)</f>
        <v>FI-0</v>
      </c>
      <c r="AA912" s="18" t="str">
        <f>+VLOOKUP(Sitio_Publico[[#This Row],[Muestra]],Estructura!$Y$4:$AB$483,4,0)</f>
        <v>M-00069</v>
      </c>
    </row>
    <row r="913" spans="1:27" ht="51" x14ac:dyDescent="0.3">
      <c r="A913" s="16">
        <f t="shared" si="14"/>
        <v>912</v>
      </c>
      <c r="B913" s="47" t="s">
        <v>15118</v>
      </c>
      <c r="C913" s="13" t="s">
        <v>622</v>
      </c>
      <c r="D913" s="13" t="s">
        <v>623</v>
      </c>
      <c r="E913" s="44">
        <v>5704</v>
      </c>
      <c r="F913" s="13" t="s">
        <v>624</v>
      </c>
      <c r="G913" s="23" t="s">
        <v>639</v>
      </c>
      <c r="H913" s="42" t="s">
        <v>458</v>
      </c>
      <c r="I913" s="28" t="s">
        <v>93</v>
      </c>
      <c r="J913" s="12" t="s">
        <v>393</v>
      </c>
      <c r="K913" s="28" t="s">
        <v>739</v>
      </c>
      <c r="L913" s="12" t="s">
        <v>652</v>
      </c>
      <c r="M913" s="12" t="s">
        <v>704</v>
      </c>
      <c r="N913" s="12" t="s">
        <v>629</v>
      </c>
      <c r="O913" s="26" t="s">
        <v>5300</v>
      </c>
      <c r="P913" s="26" t="s">
        <v>5301</v>
      </c>
      <c r="Q913" s="25" t="s">
        <v>646</v>
      </c>
      <c r="R913" s="26" t="s">
        <v>5302</v>
      </c>
      <c r="S913" s="15" t="s">
        <v>5303</v>
      </c>
      <c r="T913" s="52">
        <v>0</v>
      </c>
      <c r="U913" s="22" t="s">
        <v>5304</v>
      </c>
      <c r="V913" s="18" t="str">
        <f>+Sitio_Publico[[#This Row],[idcoleccion]]&amp;"-"&amp;Sitio_Publico[[#This Row],[id]]</f>
        <v>000-912</v>
      </c>
      <c r="W913" s="18">
        <f>+VLOOKUP(Sitio_Publico[[#This Row],[territorio]],Estructura!$AE$4:$AH$1067,4,0)</f>
        <v>30005704</v>
      </c>
      <c r="X913" s="18" t="str">
        <f>+VLOOKUP(Sitio_Publico[[#This Row],[tema]],Estructura!$G$4:$J$532,4,0)</f>
        <v>T-13</v>
      </c>
      <c r="Y913" s="18" t="str">
        <f>+VLOOKUP(Sitio_Publico[[#This Row],[contenido]],Estructura!$L$4:$O$473,4,0)</f>
        <v>C-8</v>
      </c>
      <c r="Z913" s="18" t="str">
        <f>+VLOOKUP(Sitio_Publico[[#This Row],[Filtro Integrado]],Estructura!$U$4:$W$529,3,0)</f>
        <v>FI-0</v>
      </c>
      <c r="AA913" s="18" t="str">
        <f>+VLOOKUP(Sitio_Publico[[#This Row],[Muestra]],Estructura!$Y$4:$AB$483,4,0)</f>
        <v>M-00073</v>
      </c>
    </row>
    <row r="914" spans="1:27" ht="51" x14ac:dyDescent="0.3">
      <c r="A914" s="16">
        <f t="shared" si="14"/>
        <v>913</v>
      </c>
      <c r="B914" s="47" t="s">
        <v>15118</v>
      </c>
      <c r="C914" s="13" t="s">
        <v>622</v>
      </c>
      <c r="D914" s="13" t="s">
        <v>623</v>
      </c>
      <c r="E914" s="44">
        <v>7102</v>
      </c>
      <c r="F914" s="13" t="s">
        <v>624</v>
      </c>
      <c r="G914" s="23" t="s">
        <v>625</v>
      </c>
      <c r="H914" s="42" t="s">
        <v>458</v>
      </c>
      <c r="I914" s="28" t="s">
        <v>134</v>
      </c>
      <c r="J914" s="12" t="s">
        <v>393</v>
      </c>
      <c r="K914" s="28" t="s">
        <v>651</v>
      </c>
      <c r="L914" s="12" t="s">
        <v>627</v>
      </c>
      <c r="M914" s="12" t="s">
        <v>653</v>
      </c>
      <c r="N914" s="12" t="s">
        <v>629</v>
      </c>
      <c r="O914" s="26" t="s">
        <v>5305</v>
      </c>
      <c r="P914" s="26" t="s">
        <v>5306</v>
      </c>
      <c r="Q914" s="25" t="s">
        <v>646</v>
      </c>
      <c r="R914" s="26" t="s">
        <v>5307</v>
      </c>
      <c r="S914" s="15" t="s">
        <v>5308</v>
      </c>
      <c r="T914" s="52">
        <v>0</v>
      </c>
      <c r="U914" s="22" t="s">
        <v>5309</v>
      </c>
      <c r="V914" s="18" t="str">
        <f>+Sitio_Publico[[#This Row],[idcoleccion]]&amp;"-"&amp;Sitio_Publico[[#This Row],[id]]</f>
        <v>000-913</v>
      </c>
      <c r="W914" s="18">
        <f>+VLOOKUP(Sitio_Publico[[#This Row],[territorio]],Estructura!$AE$4:$AH$1067,4,0)</f>
        <v>30007102</v>
      </c>
      <c r="X914" s="18" t="str">
        <f>+VLOOKUP(Sitio_Publico[[#This Row],[tema]],Estructura!$G$4:$J$532,4,0)</f>
        <v>T-13</v>
      </c>
      <c r="Y914" s="18" t="str">
        <f>+VLOOKUP(Sitio_Publico[[#This Row],[contenido]],Estructura!$L$4:$O$473,4,0)</f>
        <v>C-7</v>
      </c>
      <c r="Z914" s="18" t="str">
        <f>+VLOOKUP(Sitio_Publico[[#This Row],[Filtro Integrado]],Estructura!$U$4:$W$529,3,0)</f>
        <v>FI-0</v>
      </c>
      <c r="AA914" s="18" t="str">
        <f>+VLOOKUP(Sitio_Publico[[#This Row],[Muestra]],Estructura!$Y$4:$AB$483,4,0)</f>
        <v>M-00065</v>
      </c>
    </row>
    <row r="915" spans="1:27" ht="40.799999999999997" x14ac:dyDescent="0.3">
      <c r="A915" s="16">
        <f t="shared" si="14"/>
        <v>914</v>
      </c>
      <c r="B915" s="47" t="s">
        <v>15118</v>
      </c>
      <c r="C915" s="13" t="s">
        <v>622</v>
      </c>
      <c r="D915" s="13" t="s">
        <v>623</v>
      </c>
      <c r="E915" s="44">
        <v>4</v>
      </c>
      <c r="F915" s="13" t="s">
        <v>466</v>
      </c>
      <c r="G915" s="23" t="s">
        <v>710</v>
      </c>
      <c r="H915" s="42" t="s">
        <v>457</v>
      </c>
      <c r="I915" s="28" t="s">
        <v>367</v>
      </c>
      <c r="J915" s="12" t="s">
        <v>393</v>
      </c>
      <c r="K915" s="28" t="s">
        <v>806</v>
      </c>
      <c r="L915" s="12" t="s">
        <v>712</v>
      </c>
      <c r="M915" s="12" t="s">
        <v>807</v>
      </c>
      <c r="N915" s="12" t="s">
        <v>714</v>
      </c>
      <c r="O915" s="26" t="s">
        <v>5310</v>
      </c>
      <c r="P915" s="26" t="s">
        <v>5311</v>
      </c>
      <c r="Q915" s="25" t="s">
        <v>646</v>
      </c>
      <c r="R915" s="26" t="s">
        <v>5312</v>
      </c>
      <c r="S915" s="15" t="s">
        <v>5313</v>
      </c>
      <c r="T915" s="52">
        <v>0</v>
      </c>
      <c r="U915" s="22" t="s">
        <v>5314</v>
      </c>
      <c r="V915" s="18" t="str">
        <f>+Sitio_Publico[[#This Row],[idcoleccion]]&amp;"-"&amp;Sitio_Publico[[#This Row],[id]]</f>
        <v>000-914</v>
      </c>
      <c r="W915" s="18">
        <f>+VLOOKUP(Sitio_Publico[[#This Row],[territorio]],Estructura!$AE$4:$AH$1067,4,0)</f>
        <v>20000004</v>
      </c>
      <c r="X915" s="18" t="str">
        <f>+VLOOKUP(Sitio_Publico[[#This Row],[tema]],Estructura!$G$4:$J$532,4,0)</f>
        <v>T-18</v>
      </c>
      <c r="Y915" s="18" t="str">
        <f>+VLOOKUP(Sitio_Publico[[#This Row],[contenido]],Estructura!$L$4:$O$473,4,0)</f>
        <v>C-9</v>
      </c>
      <c r="Z915" s="18" t="str">
        <f>+VLOOKUP(Sitio_Publico[[#This Row],[Filtro Integrado]],Estructura!$U$4:$W$529,3,0)</f>
        <v>FI-0</v>
      </c>
      <c r="AA915" s="18" t="str">
        <f>+VLOOKUP(Sitio_Publico[[#This Row],[Muestra]],Estructura!$Y$4:$AB$483,4,0)</f>
        <v>M-00078</v>
      </c>
    </row>
    <row r="916" spans="1:27" ht="48" x14ac:dyDescent="0.3">
      <c r="A916" s="16">
        <f t="shared" si="14"/>
        <v>915</v>
      </c>
      <c r="B916" s="47" t="s">
        <v>15118</v>
      </c>
      <c r="C916" s="13" t="s">
        <v>622</v>
      </c>
      <c r="D916" s="13" t="s">
        <v>623</v>
      </c>
      <c r="E916" s="44">
        <v>9</v>
      </c>
      <c r="F916" s="13" t="s">
        <v>666</v>
      </c>
      <c r="G916" s="23" t="s">
        <v>639</v>
      </c>
      <c r="H916" s="42" t="s">
        <v>457</v>
      </c>
      <c r="I916" s="28" t="s">
        <v>372</v>
      </c>
      <c r="J916" s="12" t="s">
        <v>393</v>
      </c>
      <c r="K916" s="28" t="s">
        <v>5315</v>
      </c>
      <c r="L916" s="12" t="s">
        <v>652</v>
      </c>
      <c r="M916" s="12" t="s">
        <v>628</v>
      </c>
      <c r="N916" s="12" t="s">
        <v>629</v>
      </c>
      <c r="O916" s="26" t="s">
        <v>5316</v>
      </c>
      <c r="P916" s="26" t="s">
        <v>5317</v>
      </c>
      <c r="Q916" s="25" t="s">
        <v>646</v>
      </c>
      <c r="R916" s="26" t="s">
        <v>5318</v>
      </c>
      <c r="S916" s="15" t="s">
        <v>5319</v>
      </c>
      <c r="T916" s="52">
        <v>0</v>
      </c>
      <c r="U916" s="22" t="s">
        <v>5320</v>
      </c>
      <c r="V916" s="18" t="str">
        <f>+Sitio_Publico[[#This Row],[idcoleccion]]&amp;"-"&amp;Sitio_Publico[[#This Row],[id]]</f>
        <v>000-915</v>
      </c>
      <c r="W916" s="18">
        <f>+VLOOKUP(Sitio_Publico[[#This Row],[territorio]],Estructura!$AE$4:$AH$1067,4,0)</f>
        <v>20000009</v>
      </c>
      <c r="X916" s="18" t="str">
        <f>+VLOOKUP(Sitio_Publico[[#This Row],[tema]],Estructura!$G$4:$J$532,4,0)</f>
        <v>T-15</v>
      </c>
      <c r="Y916" s="18" t="str">
        <f>+VLOOKUP(Sitio_Publico[[#This Row],[contenido]],Estructura!$L$4:$O$473,4,0)</f>
        <v>C-8</v>
      </c>
      <c r="Z916" s="18" t="str">
        <f>+VLOOKUP(Sitio_Publico[[#This Row],[Filtro Integrado]],Estructura!$U$4:$W$529,3,0)</f>
        <v>FI-0</v>
      </c>
      <c r="AA916" s="18" t="str">
        <f>+VLOOKUP(Sitio_Publico[[#This Row],[Muestra]],Estructura!$Y$4:$AB$483,4,0)</f>
        <v>M-00074</v>
      </c>
    </row>
    <row r="917" spans="1:27" ht="48" x14ac:dyDescent="0.3">
      <c r="A917" s="16">
        <f t="shared" si="14"/>
        <v>916</v>
      </c>
      <c r="B917" s="47" t="s">
        <v>15118</v>
      </c>
      <c r="C917" s="13" t="s">
        <v>622</v>
      </c>
      <c r="D917" s="13" t="s">
        <v>623</v>
      </c>
      <c r="E917" s="44">
        <v>7</v>
      </c>
      <c r="F917" s="13" t="s">
        <v>688</v>
      </c>
      <c r="G917" s="23" t="s">
        <v>639</v>
      </c>
      <c r="H917" s="42" t="s">
        <v>457</v>
      </c>
      <c r="I917" s="28" t="s">
        <v>370</v>
      </c>
      <c r="J917" s="12" t="s">
        <v>393</v>
      </c>
      <c r="K917" s="28" t="s">
        <v>1941</v>
      </c>
      <c r="L917" s="12" t="s">
        <v>652</v>
      </c>
      <c r="M917" s="12" t="s">
        <v>653</v>
      </c>
      <c r="N917" s="12" t="s">
        <v>629</v>
      </c>
      <c r="O917" s="26" t="s">
        <v>5321</v>
      </c>
      <c r="P917" s="26" t="s">
        <v>5322</v>
      </c>
      <c r="Q917" s="25" t="s">
        <v>646</v>
      </c>
      <c r="R917" s="26" t="s">
        <v>5323</v>
      </c>
      <c r="S917" s="15" t="s">
        <v>5324</v>
      </c>
      <c r="T917" s="52">
        <v>0</v>
      </c>
      <c r="U917" s="22" t="s">
        <v>5325</v>
      </c>
      <c r="V917" s="18" t="str">
        <f>+Sitio_Publico[[#This Row],[idcoleccion]]&amp;"-"&amp;Sitio_Publico[[#This Row],[id]]</f>
        <v>000-916</v>
      </c>
      <c r="W917" s="18">
        <f>+VLOOKUP(Sitio_Publico[[#This Row],[territorio]],Estructura!$AE$4:$AH$1067,4,0)</f>
        <v>20000007</v>
      </c>
      <c r="X917" s="18" t="str">
        <f>+VLOOKUP(Sitio_Publico[[#This Row],[tema]],Estructura!$G$4:$J$532,4,0)</f>
        <v>T-17</v>
      </c>
      <c r="Y917" s="18" t="str">
        <f>+VLOOKUP(Sitio_Publico[[#This Row],[contenido]],Estructura!$L$4:$O$473,4,0)</f>
        <v>C-8</v>
      </c>
      <c r="Z917" s="18" t="str">
        <f>+VLOOKUP(Sitio_Publico[[#This Row],[Filtro Integrado]],Estructura!$U$4:$W$529,3,0)</f>
        <v>FI-0</v>
      </c>
      <c r="AA917" s="18" t="str">
        <f>+VLOOKUP(Sitio_Publico[[#This Row],[Muestra]],Estructura!$Y$4:$AB$483,4,0)</f>
        <v>M-00071</v>
      </c>
    </row>
    <row r="918" spans="1:27" ht="48" x14ac:dyDescent="0.3">
      <c r="A918" s="16">
        <f t="shared" si="14"/>
        <v>917</v>
      </c>
      <c r="B918" s="47" t="s">
        <v>15118</v>
      </c>
      <c r="C918" s="13" t="s">
        <v>622</v>
      </c>
      <c r="D918" s="13" t="s">
        <v>623</v>
      </c>
      <c r="E918" s="44">
        <v>7402</v>
      </c>
      <c r="F918" s="13" t="s">
        <v>767</v>
      </c>
      <c r="G918" s="23" t="s">
        <v>639</v>
      </c>
      <c r="H918" s="42" t="s">
        <v>458</v>
      </c>
      <c r="I918" s="28" t="s">
        <v>155</v>
      </c>
      <c r="J918" s="12" t="s">
        <v>393</v>
      </c>
      <c r="K918" s="28" t="s">
        <v>768</v>
      </c>
      <c r="L918" s="12" t="s">
        <v>652</v>
      </c>
      <c r="M918" s="12" t="s">
        <v>653</v>
      </c>
      <c r="N918" s="12" t="s">
        <v>629</v>
      </c>
      <c r="O918" s="26" t="s">
        <v>5326</v>
      </c>
      <c r="P918" s="26" t="s">
        <v>5327</v>
      </c>
      <c r="Q918" s="25" t="s">
        <v>646</v>
      </c>
      <c r="R918" s="26" t="s">
        <v>5328</v>
      </c>
      <c r="S918" s="15" t="s">
        <v>5329</v>
      </c>
      <c r="T918" s="52">
        <v>0</v>
      </c>
      <c r="U918" s="22" t="s">
        <v>5330</v>
      </c>
      <c r="V918" s="18" t="str">
        <f>+Sitio_Publico[[#This Row],[idcoleccion]]&amp;"-"&amp;Sitio_Publico[[#This Row],[id]]</f>
        <v>000-917</v>
      </c>
      <c r="W918" s="18">
        <f>+VLOOKUP(Sitio_Publico[[#This Row],[territorio]],Estructura!$AE$4:$AH$1067,4,0)</f>
        <v>30007402</v>
      </c>
      <c r="X918" s="18" t="str">
        <f>+VLOOKUP(Sitio_Publico[[#This Row],[tema]],Estructura!$G$4:$J$532,4,0)</f>
        <v>T-19</v>
      </c>
      <c r="Y918" s="18" t="str">
        <f>+VLOOKUP(Sitio_Publico[[#This Row],[contenido]],Estructura!$L$4:$O$473,4,0)</f>
        <v>C-8</v>
      </c>
      <c r="Z918" s="18" t="str">
        <f>+VLOOKUP(Sitio_Publico[[#This Row],[Filtro Integrado]],Estructura!$U$4:$W$529,3,0)</f>
        <v>FI-0</v>
      </c>
      <c r="AA918" s="18" t="str">
        <f>+VLOOKUP(Sitio_Publico[[#This Row],[Muestra]],Estructura!$Y$4:$AB$483,4,0)</f>
        <v>M-00075</v>
      </c>
    </row>
    <row r="919" spans="1:27" ht="51" x14ac:dyDescent="0.3">
      <c r="A919" s="16">
        <f t="shared" si="14"/>
        <v>918</v>
      </c>
      <c r="B919" s="47" t="s">
        <v>15118</v>
      </c>
      <c r="C919" s="13" t="s">
        <v>622</v>
      </c>
      <c r="D919" s="13" t="s">
        <v>623</v>
      </c>
      <c r="E919" s="44">
        <v>6202</v>
      </c>
      <c r="F919" s="13" t="s">
        <v>624</v>
      </c>
      <c r="G919" s="23" t="s">
        <v>625</v>
      </c>
      <c r="H919" s="42" t="s">
        <v>458</v>
      </c>
      <c r="I919" s="28" t="s">
        <v>118</v>
      </c>
      <c r="J919" s="12" t="s">
        <v>393</v>
      </c>
      <c r="K919" s="28" t="s">
        <v>651</v>
      </c>
      <c r="L919" s="12" t="s">
        <v>627</v>
      </c>
      <c r="M919" s="12" t="s">
        <v>653</v>
      </c>
      <c r="N919" s="12" t="s">
        <v>629</v>
      </c>
      <c r="O919" s="26" t="s">
        <v>5331</v>
      </c>
      <c r="P919" s="26" t="s">
        <v>5332</v>
      </c>
      <c r="Q919" s="25" t="s">
        <v>646</v>
      </c>
      <c r="R919" s="26" t="s">
        <v>5333</v>
      </c>
      <c r="S919" s="15" t="s">
        <v>5334</v>
      </c>
      <c r="T919" s="52">
        <v>0</v>
      </c>
      <c r="U919" s="22" t="s">
        <v>5335</v>
      </c>
      <c r="V919" s="18" t="str">
        <f>+Sitio_Publico[[#This Row],[idcoleccion]]&amp;"-"&amp;Sitio_Publico[[#This Row],[id]]</f>
        <v>000-918</v>
      </c>
      <c r="W919" s="18">
        <f>+VLOOKUP(Sitio_Publico[[#This Row],[territorio]],Estructura!$AE$4:$AH$1067,4,0)</f>
        <v>30006202</v>
      </c>
      <c r="X919" s="18" t="str">
        <f>+VLOOKUP(Sitio_Publico[[#This Row],[tema]],Estructura!$G$4:$J$532,4,0)</f>
        <v>T-13</v>
      </c>
      <c r="Y919" s="18" t="str">
        <f>+VLOOKUP(Sitio_Publico[[#This Row],[contenido]],Estructura!$L$4:$O$473,4,0)</f>
        <v>C-7</v>
      </c>
      <c r="Z919" s="18" t="str">
        <f>+VLOOKUP(Sitio_Publico[[#This Row],[Filtro Integrado]],Estructura!$U$4:$W$529,3,0)</f>
        <v>FI-0</v>
      </c>
      <c r="AA919" s="18" t="str">
        <f>+VLOOKUP(Sitio_Publico[[#This Row],[Muestra]],Estructura!$Y$4:$AB$483,4,0)</f>
        <v>M-00065</v>
      </c>
    </row>
    <row r="920" spans="1:27" ht="48" x14ac:dyDescent="0.3">
      <c r="A920" s="16">
        <f t="shared" si="14"/>
        <v>919</v>
      </c>
      <c r="B920" s="47" t="s">
        <v>15118</v>
      </c>
      <c r="C920" s="13" t="s">
        <v>622</v>
      </c>
      <c r="D920" s="13" t="s">
        <v>623</v>
      </c>
      <c r="E920" s="44">
        <v>11301</v>
      </c>
      <c r="F920" s="13" t="s">
        <v>666</v>
      </c>
      <c r="G920" s="23" t="s">
        <v>639</v>
      </c>
      <c r="H920" s="42" t="s">
        <v>458</v>
      </c>
      <c r="I920" s="28" t="s">
        <v>283</v>
      </c>
      <c r="J920" s="12" t="s">
        <v>393</v>
      </c>
      <c r="K920" s="28" t="s">
        <v>745</v>
      </c>
      <c r="L920" s="12" t="s">
        <v>652</v>
      </c>
      <c r="M920" s="12" t="s">
        <v>628</v>
      </c>
      <c r="N920" s="12" t="s">
        <v>629</v>
      </c>
      <c r="O920" s="26" t="s">
        <v>5336</v>
      </c>
      <c r="P920" s="26" t="s">
        <v>5337</v>
      </c>
      <c r="Q920" s="25" t="s">
        <v>646</v>
      </c>
      <c r="R920" s="26" t="s">
        <v>5338</v>
      </c>
      <c r="S920" s="15" t="s">
        <v>5339</v>
      </c>
      <c r="T920" s="52">
        <v>0</v>
      </c>
      <c r="U920" s="22" t="s">
        <v>5340</v>
      </c>
      <c r="V920" s="18" t="str">
        <f>+Sitio_Publico[[#This Row],[idcoleccion]]&amp;"-"&amp;Sitio_Publico[[#This Row],[id]]</f>
        <v>000-919</v>
      </c>
      <c r="W920" s="18">
        <f>+VLOOKUP(Sitio_Publico[[#This Row],[territorio]],Estructura!$AE$4:$AH$1067,4,0)</f>
        <v>30011301</v>
      </c>
      <c r="X920" s="18" t="str">
        <f>+VLOOKUP(Sitio_Publico[[#This Row],[tema]],Estructura!$G$4:$J$532,4,0)</f>
        <v>T-15</v>
      </c>
      <c r="Y920" s="18" t="str">
        <f>+VLOOKUP(Sitio_Publico[[#This Row],[contenido]],Estructura!$L$4:$O$473,4,0)</f>
        <v>C-8</v>
      </c>
      <c r="Z920" s="18" t="str">
        <f>+VLOOKUP(Sitio_Publico[[#This Row],[Filtro Integrado]],Estructura!$U$4:$W$529,3,0)</f>
        <v>FI-0</v>
      </c>
      <c r="AA920" s="18" t="str">
        <f>+VLOOKUP(Sitio_Publico[[#This Row],[Muestra]],Estructura!$Y$4:$AB$483,4,0)</f>
        <v>M-00074</v>
      </c>
    </row>
    <row r="921" spans="1:27" ht="40.799999999999997" x14ac:dyDescent="0.3">
      <c r="A921" s="16">
        <f t="shared" si="14"/>
        <v>920</v>
      </c>
      <c r="B921" s="47" t="s">
        <v>15118</v>
      </c>
      <c r="C921" s="13" t="s">
        <v>622</v>
      </c>
      <c r="D921" s="13" t="s">
        <v>623</v>
      </c>
      <c r="E921" s="44">
        <v>5</v>
      </c>
      <c r="F921" s="13" t="s">
        <v>466</v>
      </c>
      <c r="G921" s="23" t="s">
        <v>710</v>
      </c>
      <c r="H921" s="42" t="s">
        <v>457</v>
      </c>
      <c r="I921" s="28" t="s">
        <v>368</v>
      </c>
      <c r="J921" s="12" t="s">
        <v>393</v>
      </c>
      <c r="K921" s="28" t="s">
        <v>806</v>
      </c>
      <c r="L921" s="12" t="s">
        <v>712</v>
      </c>
      <c r="M921" s="12" t="s">
        <v>807</v>
      </c>
      <c r="N921" s="12" t="s">
        <v>714</v>
      </c>
      <c r="O921" s="26" t="s">
        <v>5341</v>
      </c>
      <c r="P921" s="26" t="s">
        <v>5342</v>
      </c>
      <c r="Q921" s="25" t="s">
        <v>646</v>
      </c>
      <c r="R921" s="26" t="s">
        <v>5343</v>
      </c>
      <c r="S921" s="15" t="s">
        <v>5344</v>
      </c>
      <c r="T921" s="52">
        <v>0</v>
      </c>
      <c r="U921" s="22" t="s">
        <v>5345</v>
      </c>
      <c r="V921" s="18" t="str">
        <f>+Sitio_Publico[[#This Row],[idcoleccion]]&amp;"-"&amp;Sitio_Publico[[#This Row],[id]]</f>
        <v>000-920</v>
      </c>
      <c r="W921" s="18">
        <f>+VLOOKUP(Sitio_Publico[[#This Row],[territorio]],Estructura!$AE$4:$AH$1067,4,0)</f>
        <v>20000005</v>
      </c>
      <c r="X921" s="18" t="str">
        <f>+VLOOKUP(Sitio_Publico[[#This Row],[tema]],Estructura!$G$4:$J$532,4,0)</f>
        <v>T-18</v>
      </c>
      <c r="Y921" s="18" t="str">
        <f>+VLOOKUP(Sitio_Publico[[#This Row],[contenido]],Estructura!$L$4:$O$473,4,0)</f>
        <v>C-9</v>
      </c>
      <c r="Z921" s="18" t="str">
        <f>+VLOOKUP(Sitio_Publico[[#This Row],[Filtro Integrado]],Estructura!$U$4:$W$529,3,0)</f>
        <v>FI-0</v>
      </c>
      <c r="AA921" s="18" t="str">
        <f>+VLOOKUP(Sitio_Publico[[#This Row],[Muestra]],Estructura!$Y$4:$AB$483,4,0)</f>
        <v>M-00078</v>
      </c>
    </row>
    <row r="922" spans="1:27" ht="48" x14ac:dyDescent="0.3">
      <c r="A922" s="16">
        <f t="shared" si="14"/>
        <v>921</v>
      </c>
      <c r="B922" s="47" t="s">
        <v>15118</v>
      </c>
      <c r="C922" s="13" t="s">
        <v>622</v>
      </c>
      <c r="D922" s="13" t="s">
        <v>623</v>
      </c>
      <c r="E922" s="44">
        <v>13601</v>
      </c>
      <c r="F922" s="13" t="s">
        <v>666</v>
      </c>
      <c r="G922" s="23" t="s">
        <v>639</v>
      </c>
      <c r="H922" s="42" t="s">
        <v>458</v>
      </c>
      <c r="I922" s="28" t="s">
        <v>343</v>
      </c>
      <c r="J922" s="12" t="s">
        <v>393</v>
      </c>
      <c r="K922" s="28" t="s">
        <v>667</v>
      </c>
      <c r="L922" s="12" t="s">
        <v>652</v>
      </c>
      <c r="M922" s="12" t="s">
        <v>668</v>
      </c>
      <c r="N922" s="12" t="s">
        <v>629</v>
      </c>
      <c r="O922" s="26" t="s">
        <v>5346</v>
      </c>
      <c r="P922" s="26" t="s">
        <v>5347</v>
      </c>
      <c r="Q922" s="25" t="s">
        <v>646</v>
      </c>
      <c r="R922" s="26" t="s">
        <v>5348</v>
      </c>
      <c r="S922" s="15" t="s">
        <v>5349</v>
      </c>
      <c r="T922" s="52">
        <v>0</v>
      </c>
      <c r="U922" s="22" t="s">
        <v>5350</v>
      </c>
      <c r="V922" s="18" t="str">
        <f>+Sitio_Publico[[#This Row],[idcoleccion]]&amp;"-"&amp;Sitio_Publico[[#This Row],[id]]</f>
        <v>000-921</v>
      </c>
      <c r="W922" s="18">
        <f>+VLOOKUP(Sitio_Publico[[#This Row],[territorio]],Estructura!$AE$4:$AH$1067,4,0)</f>
        <v>30013601</v>
      </c>
      <c r="X922" s="18" t="str">
        <f>+VLOOKUP(Sitio_Publico[[#This Row],[tema]],Estructura!$G$4:$J$532,4,0)</f>
        <v>T-15</v>
      </c>
      <c r="Y922" s="18" t="str">
        <f>+VLOOKUP(Sitio_Publico[[#This Row],[contenido]],Estructura!$L$4:$O$473,4,0)</f>
        <v>C-8</v>
      </c>
      <c r="Z922" s="18" t="str">
        <f>+VLOOKUP(Sitio_Publico[[#This Row],[Filtro Integrado]],Estructura!$U$4:$W$529,3,0)</f>
        <v>FI-0</v>
      </c>
      <c r="AA922" s="18" t="str">
        <f>+VLOOKUP(Sitio_Publico[[#This Row],[Muestra]],Estructura!$Y$4:$AB$483,4,0)</f>
        <v>M-00066</v>
      </c>
    </row>
    <row r="923" spans="1:27" ht="48" x14ac:dyDescent="0.3">
      <c r="A923" s="16">
        <f t="shared" si="14"/>
        <v>922</v>
      </c>
      <c r="B923" s="47" t="s">
        <v>15118</v>
      </c>
      <c r="C923" s="13" t="s">
        <v>622</v>
      </c>
      <c r="D923" s="13" t="s">
        <v>623</v>
      </c>
      <c r="E923" s="44">
        <v>13108</v>
      </c>
      <c r="F923" s="13" t="s">
        <v>767</v>
      </c>
      <c r="G923" s="23" t="s">
        <v>639</v>
      </c>
      <c r="H923" s="42" t="s">
        <v>458</v>
      </c>
      <c r="I923" s="28" t="s">
        <v>304</v>
      </c>
      <c r="J923" s="12" t="s">
        <v>393</v>
      </c>
      <c r="K923" s="28" t="s">
        <v>768</v>
      </c>
      <c r="L923" s="12" t="s">
        <v>652</v>
      </c>
      <c r="M923" s="12" t="s">
        <v>653</v>
      </c>
      <c r="N923" s="12" t="s">
        <v>629</v>
      </c>
      <c r="O923" s="26" t="s">
        <v>5351</v>
      </c>
      <c r="P923" s="26" t="s">
        <v>5352</v>
      </c>
      <c r="Q923" s="25" t="s">
        <v>646</v>
      </c>
      <c r="R923" s="26" t="s">
        <v>5353</v>
      </c>
      <c r="S923" s="15" t="s">
        <v>5354</v>
      </c>
      <c r="T923" s="52">
        <v>0</v>
      </c>
      <c r="U923" s="22" t="s">
        <v>5355</v>
      </c>
      <c r="V923" s="18" t="str">
        <f>+Sitio_Publico[[#This Row],[idcoleccion]]&amp;"-"&amp;Sitio_Publico[[#This Row],[id]]</f>
        <v>000-922</v>
      </c>
      <c r="W923" s="18">
        <f>+VLOOKUP(Sitio_Publico[[#This Row],[territorio]],Estructura!$AE$4:$AH$1067,4,0)</f>
        <v>30013108</v>
      </c>
      <c r="X923" s="18" t="str">
        <f>+VLOOKUP(Sitio_Publico[[#This Row],[tema]],Estructura!$G$4:$J$532,4,0)</f>
        <v>T-19</v>
      </c>
      <c r="Y923" s="18" t="str">
        <f>+VLOOKUP(Sitio_Publico[[#This Row],[contenido]],Estructura!$L$4:$O$473,4,0)</f>
        <v>C-8</v>
      </c>
      <c r="Z923" s="18" t="str">
        <f>+VLOOKUP(Sitio_Publico[[#This Row],[Filtro Integrado]],Estructura!$U$4:$W$529,3,0)</f>
        <v>FI-0</v>
      </c>
      <c r="AA923" s="18" t="str">
        <f>+VLOOKUP(Sitio_Publico[[#This Row],[Muestra]],Estructura!$Y$4:$AB$483,4,0)</f>
        <v>M-00075</v>
      </c>
    </row>
    <row r="924" spans="1:27" ht="48" x14ac:dyDescent="0.3">
      <c r="A924" s="16">
        <f t="shared" si="14"/>
        <v>923</v>
      </c>
      <c r="B924" s="47" t="s">
        <v>15118</v>
      </c>
      <c r="C924" s="13" t="s">
        <v>622</v>
      </c>
      <c r="D924" s="13" t="s">
        <v>623</v>
      </c>
      <c r="E924" s="44">
        <v>7405</v>
      </c>
      <c r="F924" s="13" t="s">
        <v>767</v>
      </c>
      <c r="G924" s="23" t="s">
        <v>639</v>
      </c>
      <c r="H924" s="42" t="s">
        <v>458</v>
      </c>
      <c r="I924" s="28" t="s">
        <v>158</v>
      </c>
      <c r="J924" s="12" t="s">
        <v>393</v>
      </c>
      <c r="K924" s="28" t="s">
        <v>780</v>
      </c>
      <c r="L924" s="12" t="s">
        <v>652</v>
      </c>
      <c r="M924" s="12" t="s">
        <v>781</v>
      </c>
      <c r="N924" s="12" t="s">
        <v>629</v>
      </c>
      <c r="O924" s="26" t="s">
        <v>5356</v>
      </c>
      <c r="P924" s="26" t="s">
        <v>5357</v>
      </c>
      <c r="Q924" s="25" t="s">
        <v>646</v>
      </c>
      <c r="R924" s="26" t="s">
        <v>5358</v>
      </c>
      <c r="S924" s="15" t="s">
        <v>5359</v>
      </c>
      <c r="T924" s="52">
        <v>0</v>
      </c>
      <c r="U924" s="22" t="s">
        <v>5360</v>
      </c>
      <c r="V924" s="18" t="str">
        <f>+Sitio_Publico[[#This Row],[idcoleccion]]&amp;"-"&amp;Sitio_Publico[[#This Row],[id]]</f>
        <v>000-923</v>
      </c>
      <c r="W924" s="18">
        <f>+VLOOKUP(Sitio_Publico[[#This Row],[territorio]],Estructura!$AE$4:$AH$1067,4,0)</f>
        <v>30007405</v>
      </c>
      <c r="X924" s="18" t="str">
        <f>+VLOOKUP(Sitio_Publico[[#This Row],[tema]],Estructura!$G$4:$J$532,4,0)</f>
        <v>T-19</v>
      </c>
      <c r="Y924" s="18" t="str">
        <f>+VLOOKUP(Sitio_Publico[[#This Row],[contenido]],Estructura!$L$4:$O$473,4,0)</f>
        <v>C-8</v>
      </c>
      <c r="Z924" s="18" t="str">
        <f>+VLOOKUP(Sitio_Publico[[#This Row],[Filtro Integrado]],Estructura!$U$4:$W$529,3,0)</f>
        <v>FI-0</v>
      </c>
      <c r="AA924" s="18" t="str">
        <f>+VLOOKUP(Sitio_Publico[[#This Row],[Muestra]],Estructura!$Y$4:$AB$483,4,0)</f>
        <v>M-00076</v>
      </c>
    </row>
    <row r="925" spans="1:27" ht="48" x14ac:dyDescent="0.3">
      <c r="A925" s="16">
        <f t="shared" si="14"/>
        <v>924</v>
      </c>
      <c r="B925" s="47" t="s">
        <v>15118</v>
      </c>
      <c r="C925" s="13" t="s">
        <v>622</v>
      </c>
      <c r="D925" s="13" t="s">
        <v>623</v>
      </c>
      <c r="E925" s="44">
        <v>2104</v>
      </c>
      <c r="F925" s="13" t="s">
        <v>767</v>
      </c>
      <c r="G925" s="23" t="s">
        <v>625</v>
      </c>
      <c r="H925" s="42" t="s">
        <v>458</v>
      </c>
      <c r="I925" s="28" t="s">
        <v>35</v>
      </c>
      <c r="J925" s="12" t="s">
        <v>393</v>
      </c>
      <c r="K925" s="28" t="s">
        <v>768</v>
      </c>
      <c r="L925" s="12" t="s">
        <v>627</v>
      </c>
      <c r="M925" s="12" t="s">
        <v>628</v>
      </c>
      <c r="N925" s="12" t="s">
        <v>629</v>
      </c>
      <c r="O925" s="26" t="s">
        <v>5361</v>
      </c>
      <c r="P925" s="26" t="s">
        <v>5362</v>
      </c>
      <c r="Q925" s="25" t="s">
        <v>646</v>
      </c>
      <c r="R925" s="26" t="s">
        <v>5363</v>
      </c>
      <c r="S925" s="15" t="s">
        <v>5364</v>
      </c>
      <c r="T925" s="52">
        <v>0</v>
      </c>
      <c r="U925" s="22" t="s">
        <v>5365</v>
      </c>
      <c r="V925" s="18" t="str">
        <f>+Sitio_Publico[[#This Row],[idcoleccion]]&amp;"-"&amp;Sitio_Publico[[#This Row],[id]]</f>
        <v>000-924</v>
      </c>
      <c r="W925" s="18">
        <f>+VLOOKUP(Sitio_Publico[[#This Row],[territorio]],Estructura!$AE$4:$AH$1067,4,0)</f>
        <v>30002104</v>
      </c>
      <c r="X925" s="18" t="str">
        <f>+VLOOKUP(Sitio_Publico[[#This Row],[tema]],Estructura!$G$4:$J$532,4,0)</f>
        <v>T-19</v>
      </c>
      <c r="Y925" s="18" t="str">
        <f>+VLOOKUP(Sitio_Publico[[#This Row],[contenido]],Estructura!$L$4:$O$473,4,0)</f>
        <v>C-7</v>
      </c>
      <c r="Z925" s="18" t="str">
        <f>+VLOOKUP(Sitio_Publico[[#This Row],[Filtro Integrado]],Estructura!$U$4:$W$529,3,0)</f>
        <v>FI-0</v>
      </c>
      <c r="AA925" s="18" t="str">
        <f>+VLOOKUP(Sitio_Publico[[#This Row],[Muestra]],Estructura!$Y$4:$AB$483,4,0)</f>
        <v>M-00075</v>
      </c>
    </row>
    <row r="926" spans="1:27" ht="48" x14ac:dyDescent="0.3">
      <c r="A926" s="16">
        <f t="shared" si="14"/>
        <v>925</v>
      </c>
      <c r="B926" s="47" t="s">
        <v>15118</v>
      </c>
      <c r="C926" s="13" t="s">
        <v>622</v>
      </c>
      <c r="D926" s="13" t="s">
        <v>623</v>
      </c>
      <c r="E926" s="44">
        <v>13112</v>
      </c>
      <c r="F926" s="13" t="s">
        <v>666</v>
      </c>
      <c r="G926" s="23" t="s">
        <v>639</v>
      </c>
      <c r="H926" s="42" t="s">
        <v>458</v>
      </c>
      <c r="I926" s="28" t="s">
        <v>308</v>
      </c>
      <c r="J926" s="12" t="s">
        <v>393</v>
      </c>
      <c r="K926" s="28" t="s">
        <v>667</v>
      </c>
      <c r="L926" s="12" t="s">
        <v>652</v>
      </c>
      <c r="M926" s="12" t="s">
        <v>668</v>
      </c>
      <c r="N926" s="12" t="s">
        <v>629</v>
      </c>
      <c r="O926" s="26" t="s">
        <v>5366</v>
      </c>
      <c r="P926" s="26" t="s">
        <v>5367</v>
      </c>
      <c r="Q926" s="25" t="s">
        <v>646</v>
      </c>
      <c r="R926" s="26" t="s">
        <v>5368</v>
      </c>
      <c r="S926" s="15" t="s">
        <v>5369</v>
      </c>
      <c r="T926" s="52">
        <v>0</v>
      </c>
      <c r="U926" s="22" t="s">
        <v>5370</v>
      </c>
      <c r="V926" s="18" t="str">
        <f>+Sitio_Publico[[#This Row],[idcoleccion]]&amp;"-"&amp;Sitio_Publico[[#This Row],[id]]</f>
        <v>000-925</v>
      </c>
      <c r="W926" s="18">
        <f>+VLOOKUP(Sitio_Publico[[#This Row],[territorio]],Estructura!$AE$4:$AH$1067,4,0)</f>
        <v>30013112</v>
      </c>
      <c r="X926" s="18" t="str">
        <f>+VLOOKUP(Sitio_Publico[[#This Row],[tema]],Estructura!$G$4:$J$532,4,0)</f>
        <v>T-15</v>
      </c>
      <c r="Y926" s="18" t="str">
        <f>+VLOOKUP(Sitio_Publico[[#This Row],[contenido]],Estructura!$L$4:$O$473,4,0)</f>
        <v>C-8</v>
      </c>
      <c r="Z926" s="18" t="str">
        <f>+VLOOKUP(Sitio_Publico[[#This Row],[Filtro Integrado]],Estructura!$U$4:$W$529,3,0)</f>
        <v>FI-0</v>
      </c>
      <c r="AA926" s="18" t="str">
        <f>+VLOOKUP(Sitio_Publico[[#This Row],[Muestra]],Estructura!$Y$4:$AB$483,4,0)</f>
        <v>M-00066</v>
      </c>
    </row>
    <row r="927" spans="1:27" ht="48" x14ac:dyDescent="0.3">
      <c r="A927" s="16">
        <f t="shared" si="14"/>
        <v>926</v>
      </c>
      <c r="B927" s="47" t="s">
        <v>15118</v>
      </c>
      <c r="C927" s="13" t="s">
        <v>622</v>
      </c>
      <c r="D927" s="13" t="s">
        <v>623</v>
      </c>
      <c r="E927" s="44">
        <v>8108</v>
      </c>
      <c r="F927" s="13" t="s">
        <v>666</v>
      </c>
      <c r="G927" s="23" t="s">
        <v>625</v>
      </c>
      <c r="H927" s="42" t="s">
        <v>458</v>
      </c>
      <c r="I927" s="28" t="s">
        <v>169</v>
      </c>
      <c r="J927" s="12" t="s">
        <v>393</v>
      </c>
      <c r="K927" s="28" t="s">
        <v>667</v>
      </c>
      <c r="L927" s="12" t="s">
        <v>627</v>
      </c>
      <c r="M927" s="12" t="s">
        <v>668</v>
      </c>
      <c r="N927" s="12" t="s">
        <v>629</v>
      </c>
      <c r="O927" s="26" t="s">
        <v>5371</v>
      </c>
      <c r="P927" s="26" t="s">
        <v>5372</v>
      </c>
      <c r="Q927" s="25" t="s">
        <v>646</v>
      </c>
      <c r="R927" s="26" t="s">
        <v>5373</v>
      </c>
      <c r="S927" s="15" t="s">
        <v>5374</v>
      </c>
      <c r="T927" s="52">
        <v>0</v>
      </c>
      <c r="U927" s="22" t="s">
        <v>5375</v>
      </c>
      <c r="V927" s="18" t="str">
        <f>+Sitio_Publico[[#This Row],[idcoleccion]]&amp;"-"&amp;Sitio_Publico[[#This Row],[id]]</f>
        <v>000-926</v>
      </c>
      <c r="W927" s="18">
        <f>+VLOOKUP(Sitio_Publico[[#This Row],[territorio]],Estructura!$AE$4:$AH$1067,4,0)</f>
        <v>30008108</v>
      </c>
      <c r="X927" s="18" t="str">
        <f>+VLOOKUP(Sitio_Publico[[#This Row],[tema]],Estructura!$G$4:$J$532,4,0)</f>
        <v>T-15</v>
      </c>
      <c r="Y927" s="18" t="str">
        <f>+VLOOKUP(Sitio_Publico[[#This Row],[contenido]],Estructura!$L$4:$O$473,4,0)</f>
        <v>C-7</v>
      </c>
      <c r="Z927" s="18" t="str">
        <f>+VLOOKUP(Sitio_Publico[[#This Row],[Filtro Integrado]],Estructura!$U$4:$W$529,3,0)</f>
        <v>FI-0</v>
      </c>
      <c r="AA927" s="18" t="str">
        <f>+VLOOKUP(Sitio_Publico[[#This Row],[Muestra]],Estructura!$Y$4:$AB$483,4,0)</f>
        <v>M-00066</v>
      </c>
    </row>
    <row r="928" spans="1:27" ht="48" x14ac:dyDescent="0.3">
      <c r="A928" s="16">
        <f t="shared" si="14"/>
        <v>927</v>
      </c>
      <c r="B928" s="47" t="s">
        <v>15118</v>
      </c>
      <c r="C928" s="13" t="s">
        <v>622</v>
      </c>
      <c r="D928" s="13" t="s">
        <v>623</v>
      </c>
      <c r="E928" s="44">
        <v>5301</v>
      </c>
      <c r="F928" s="13" t="s">
        <v>688</v>
      </c>
      <c r="G928" s="23" t="s">
        <v>625</v>
      </c>
      <c r="H928" s="42" t="s">
        <v>458</v>
      </c>
      <c r="I928" s="28" t="s">
        <v>70</v>
      </c>
      <c r="J928" s="12" t="s">
        <v>393</v>
      </c>
      <c r="K928" s="28" t="s">
        <v>726</v>
      </c>
      <c r="L928" s="12" t="s">
        <v>627</v>
      </c>
      <c r="M928" s="12" t="s">
        <v>628</v>
      </c>
      <c r="N928" s="12" t="s">
        <v>629</v>
      </c>
      <c r="O928" s="26" t="s">
        <v>5376</v>
      </c>
      <c r="P928" s="26" t="s">
        <v>5377</v>
      </c>
      <c r="Q928" s="25" t="s">
        <v>646</v>
      </c>
      <c r="R928" s="26" t="s">
        <v>5378</v>
      </c>
      <c r="S928" s="15" t="s">
        <v>5379</v>
      </c>
      <c r="T928" s="52">
        <v>0</v>
      </c>
      <c r="U928" s="22" t="s">
        <v>5380</v>
      </c>
      <c r="V928" s="18" t="str">
        <f>+Sitio_Publico[[#This Row],[idcoleccion]]&amp;"-"&amp;Sitio_Publico[[#This Row],[id]]</f>
        <v>000-927</v>
      </c>
      <c r="W928" s="18">
        <f>+VLOOKUP(Sitio_Publico[[#This Row],[territorio]],Estructura!$AE$4:$AH$1067,4,0)</f>
        <v>30005301</v>
      </c>
      <c r="X928" s="18" t="str">
        <f>+VLOOKUP(Sitio_Publico[[#This Row],[tema]],Estructura!$G$4:$J$532,4,0)</f>
        <v>T-17</v>
      </c>
      <c r="Y928" s="18" t="str">
        <f>+VLOOKUP(Sitio_Publico[[#This Row],[contenido]],Estructura!$L$4:$O$473,4,0)</f>
        <v>C-7</v>
      </c>
      <c r="Z928" s="18" t="str">
        <f>+VLOOKUP(Sitio_Publico[[#This Row],[Filtro Integrado]],Estructura!$U$4:$W$529,3,0)</f>
        <v>FI-0</v>
      </c>
      <c r="AA928" s="18" t="str">
        <f>+VLOOKUP(Sitio_Publico[[#This Row],[Muestra]],Estructura!$Y$4:$AB$483,4,0)</f>
        <v>M-00071</v>
      </c>
    </row>
    <row r="929" spans="1:27" ht="48" x14ac:dyDescent="0.3">
      <c r="A929" s="16">
        <f t="shared" si="14"/>
        <v>928</v>
      </c>
      <c r="B929" s="47" t="s">
        <v>15118</v>
      </c>
      <c r="C929" s="13" t="s">
        <v>622</v>
      </c>
      <c r="D929" s="13" t="s">
        <v>623</v>
      </c>
      <c r="E929" s="44">
        <v>1101</v>
      </c>
      <c r="F929" s="13" t="s">
        <v>681</v>
      </c>
      <c r="G929" s="23" t="s">
        <v>639</v>
      </c>
      <c r="H929" s="42" t="s">
        <v>458</v>
      </c>
      <c r="I929" s="28" t="s">
        <v>26</v>
      </c>
      <c r="J929" s="12" t="s">
        <v>393</v>
      </c>
      <c r="K929" s="28" t="s">
        <v>682</v>
      </c>
      <c r="L929" s="12" t="s">
        <v>652</v>
      </c>
      <c r="M929" s="12" t="s">
        <v>653</v>
      </c>
      <c r="N929" s="12" t="s">
        <v>629</v>
      </c>
      <c r="O929" s="26" t="s">
        <v>5381</v>
      </c>
      <c r="P929" s="26" t="s">
        <v>5382</v>
      </c>
      <c r="Q929" s="25" t="s">
        <v>646</v>
      </c>
      <c r="R929" s="26" t="s">
        <v>5383</v>
      </c>
      <c r="S929" s="15" t="s">
        <v>5384</v>
      </c>
      <c r="T929" s="52">
        <v>0</v>
      </c>
      <c r="U929" s="22" t="s">
        <v>5385</v>
      </c>
      <c r="V929" s="18" t="str">
        <f>+Sitio_Publico[[#This Row],[idcoleccion]]&amp;"-"&amp;Sitio_Publico[[#This Row],[id]]</f>
        <v>000-928</v>
      </c>
      <c r="W929" s="18">
        <f>+VLOOKUP(Sitio_Publico[[#This Row],[territorio]],Estructura!$AE$4:$AH$1067,4,0)</f>
        <v>30001101</v>
      </c>
      <c r="X929" s="18" t="str">
        <f>+VLOOKUP(Sitio_Publico[[#This Row],[tema]],Estructura!$G$4:$J$532,4,0)</f>
        <v>T-16</v>
      </c>
      <c r="Y929" s="18" t="str">
        <f>+VLOOKUP(Sitio_Publico[[#This Row],[contenido]],Estructura!$L$4:$O$473,4,0)</f>
        <v>C-8</v>
      </c>
      <c r="Z929" s="18" t="str">
        <f>+VLOOKUP(Sitio_Publico[[#This Row],[Filtro Integrado]],Estructura!$U$4:$W$529,3,0)</f>
        <v>FI-0</v>
      </c>
      <c r="AA929" s="18" t="str">
        <f>+VLOOKUP(Sitio_Publico[[#This Row],[Muestra]],Estructura!$Y$4:$AB$483,4,0)</f>
        <v>M-00067</v>
      </c>
    </row>
    <row r="930" spans="1:27" ht="36" x14ac:dyDescent="0.3">
      <c r="A930" s="16">
        <f t="shared" si="14"/>
        <v>929</v>
      </c>
      <c r="B930" s="47" t="s">
        <v>15118</v>
      </c>
      <c r="C930" s="13" t="s">
        <v>622</v>
      </c>
      <c r="D930" s="13" t="s">
        <v>623</v>
      </c>
      <c r="E930" s="44">
        <v>0</v>
      </c>
      <c r="F930" s="13" t="s">
        <v>466</v>
      </c>
      <c r="G930" s="23" t="s">
        <v>625</v>
      </c>
      <c r="H930" s="42" t="s">
        <v>455</v>
      </c>
      <c r="I930" s="28" t="s">
        <v>14</v>
      </c>
      <c r="J930" s="12" t="s">
        <v>393</v>
      </c>
      <c r="K930" s="28" t="s">
        <v>2296</v>
      </c>
      <c r="L930" s="12" t="s">
        <v>1854</v>
      </c>
      <c r="M930" s="12" t="s">
        <v>628</v>
      </c>
      <c r="N930" s="12" t="s">
        <v>1855</v>
      </c>
      <c r="O930" s="26" t="s">
        <v>5386</v>
      </c>
      <c r="P930" s="26" t="s">
        <v>5387</v>
      </c>
      <c r="Q930" s="25" t="s">
        <v>632</v>
      </c>
      <c r="R930" s="26" t="s">
        <v>5388</v>
      </c>
      <c r="S930" s="15" t="s">
        <v>5389</v>
      </c>
      <c r="T930" s="52">
        <v>0</v>
      </c>
      <c r="U930" s="22" t="s">
        <v>5390</v>
      </c>
      <c r="V930" s="18" t="str">
        <f>+Sitio_Publico[[#This Row],[idcoleccion]]&amp;"-"&amp;Sitio_Publico[[#This Row],[id]]</f>
        <v>000-929</v>
      </c>
      <c r="W930" s="18">
        <f>+VLOOKUP(Sitio_Publico[[#This Row],[territorio]],Estructura!$AE$4:$AH$1067,4,0)</f>
        <v>10000000</v>
      </c>
      <c r="X930" s="18" t="str">
        <f>+VLOOKUP(Sitio_Publico[[#This Row],[tema]],Estructura!$G$4:$J$532,4,0)</f>
        <v>T-18</v>
      </c>
      <c r="Y930" s="18" t="str">
        <f>+VLOOKUP(Sitio_Publico[[#This Row],[contenido]],Estructura!$L$4:$O$473,4,0)</f>
        <v>C-7</v>
      </c>
      <c r="Z930" s="18" t="str">
        <f>+VLOOKUP(Sitio_Publico[[#This Row],[Filtro Integrado]],Estructura!$U$4:$W$529,3,0)</f>
        <v>FI-0</v>
      </c>
      <c r="AA930" s="18" t="str">
        <f>+VLOOKUP(Sitio_Publico[[#This Row],[Muestra]],Estructura!$Y$4:$AB$483,4,0)</f>
        <v>M-000109</v>
      </c>
    </row>
    <row r="931" spans="1:27" ht="48" x14ac:dyDescent="0.3">
      <c r="A931" s="16">
        <f t="shared" si="14"/>
        <v>930</v>
      </c>
      <c r="B931" s="47" t="s">
        <v>15118</v>
      </c>
      <c r="C931" s="13" t="s">
        <v>622</v>
      </c>
      <c r="D931" s="13" t="s">
        <v>623</v>
      </c>
      <c r="E931" s="44">
        <v>10208</v>
      </c>
      <c r="F931" s="13" t="s">
        <v>688</v>
      </c>
      <c r="G931" s="23" t="s">
        <v>639</v>
      </c>
      <c r="H931" s="42" t="s">
        <v>458</v>
      </c>
      <c r="I931" s="28" t="s">
        <v>264</v>
      </c>
      <c r="J931" s="12" t="s">
        <v>393</v>
      </c>
      <c r="K931" s="28" t="s">
        <v>726</v>
      </c>
      <c r="L931" s="12" t="s">
        <v>652</v>
      </c>
      <c r="M931" s="12" t="s">
        <v>653</v>
      </c>
      <c r="N931" s="12" t="s">
        <v>629</v>
      </c>
      <c r="O931" s="26" t="s">
        <v>5391</v>
      </c>
      <c r="P931" s="26" t="s">
        <v>5392</v>
      </c>
      <c r="Q931" s="25" t="s">
        <v>646</v>
      </c>
      <c r="R931" s="26" t="s">
        <v>5393</v>
      </c>
      <c r="S931" s="15" t="s">
        <v>5394</v>
      </c>
      <c r="T931" s="52">
        <v>0</v>
      </c>
      <c r="U931" s="22" t="s">
        <v>5395</v>
      </c>
      <c r="V931" s="18" t="str">
        <f>+Sitio_Publico[[#This Row],[idcoleccion]]&amp;"-"&amp;Sitio_Publico[[#This Row],[id]]</f>
        <v>000-930</v>
      </c>
      <c r="W931" s="18">
        <f>+VLOOKUP(Sitio_Publico[[#This Row],[territorio]],Estructura!$AE$4:$AH$1067,4,0)</f>
        <v>30010208</v>
      </c>
      <c r="X931" s="18" t="str">
        <f>+VLOOKUP(Sitio_Publico[[#This Row],[tema]],Estructura!$G$4:$J$532,4,0)</f>
        <v>T-17</v>
      </c>
      <c r="Y931" s="18" t="str">
        <f>+VLOOKUP(Sitio_Publico[[#This Row],[contenido]],Estructura!$L$4:$O$473,4,0)</f>
        <v>C-8</v>
      </c>
      <c r="Z931" s="18" t="str">
        <f>+VLOOKUP(Sitio_Publico[[#This Row],[Filtro Integrado]],Estructura!$U$4:$W$529,3,0)</f>
        <v>FI-0</v>
      </c>
      <c r="AA931" s="18" t="str">
        <f>+VLOOKUP(Sitio_Publico[[#This Row],[Muestra]],Estructura!$Y$4:$AB$483,4,0)</f>
        <v>M-00071</v>
      </c>
    </row>
    <row r="932" spans="1:27" ht="48" x14ac:dyDescent="0.3">
      <c r="A932" s="16">
        <f t="shared" si="14"/>
        <v>931</v>
      </c>
      <c r="B932" s="47" t="s">
        <v>15118</v>
      </c>
      <c r="C932" s="13" t="s">
        <v>622</v>
      </c>
      <c r="D932" s="13" t="s">
        <v>623</v>
      </c>
      <c r="E932" s="44">
        <v>5302</v>
      </c>
      <c r="F932" s="13" t="s">
        <v>666</v>
      </c>
      <c r="G932" s="23" t="s">
        <v>639</v>
      </c>
      <c r="H932" s="42" t="s">
        <v>458</v>
      </c>
      <c r="I932" s="28" t="s">
        <v>71</v>
      </c>
      <c r="J932" s="12" t="s">
        <v>393</v>
      </c>
      <c r="K932" s="28" t="s">
        <v>888</v>
      </c>
      <c r="L932" s="12" t="s">
        <v>652</v>
      </c>
      <c r="M932" s="12" t="s">
        <v>704</v>
      </c>
      <c r="N932" s="12" t="s">
        <v>629</v>
      </c>
      <c r="O932" s="26" t="s">
        <v>5396</v>
      </c>
      <c r="P932" s="26" t="s">
        <v>5397</v>
      </c>
      <c r="Q932" s="25" t="s">
        <v>646</v>
      </c>
      <c r="R932" s="26" t="s">
        <v>5398</v>
      </c>
      <c r="S932" s="15" t="s">
        <v>5399</v>
      </c>
      <c r="T932" s="52">
        <v>0</v>
      </c>
      <c r="U932" s="22" t="s">
        <v>5400</v>
      </c>
      <c r="V932" s="18" t="str">
        <f>+Sitio_Publico[[#This Row],[idcoleccion]]&amp;"-"&amp;Sitio_Publico[[#This Row],[id]]</f>
        <v>000-931</v>
      </c>
      <c r="W932" s="18">
        <f>+VLOOKUP(Sitio_Publico[[#This Row],[territorio]],Estructura!$AE$4:$AH$1067,4,0)</f>
        <v>30005302</v>
      </c>
      <c r="X932" s="18" t="str">
        <f>+VLOOKUP(Sitio_Publico[[#This Row],[tema]],Estructura!$G$4:$J$532,4,0)</f>
        <v>T-15</v>
      </c>
      <c r="Y932" s="18" t="str">
        <f>+VLOOKUP(Sitio_Publico[[#This Row],[contenido]],Estructura!$L$4:$O$473,4,0)</f>
        <v>C-8</v>
      </c>
      <c r="Z932" s="18" t="str">
        <f>+VLOOKUP(Sitio_Publico[[#This Row],[Filtro Integrado]],Estructura!$U$4:$W$529,3,0)</f>
        <v>FI-0</v>
      </c>
      <c r="AA932" s="18" t="str">
        <f>+VLOOKUP(Sitio_Publico[[#This Row],[Muestra]],Estructura!$Y$4:$AB$483,4,0)</f>
        <v>M-00082</v>
      </c>
    </row>
    <row r="933" spans="1:27" ht="48" x14ac:dyDescent="0.3">
      <c r="A933" s="16">
        <f t="shared" si="14"/>
        <v>932</v>
      </c>
      <c r="B933" s="47" t="s">
        <v>15118</v>
      </c>
      <c r="C933" s="13" t="s">
        <v>622</v>
      </c>
      <c r="D933" s="13" t="s">
        <v>623</v>
      </c>
      <c r="E933" s="44">
        <v>7401</v>
      </c>
      <c r="F933" s="13" t="s">
        <v>681</v>
      </c>
      <c r="G933" s="23" t="s">
        <v>625</v>
      </c>
      <c r="H933" s="42" t="s">
        <v>458</v>
      </c>
      <c r="I933" s="28" t="s">
        <v>154</v>
      </c>
      <c r="J933" s="12" t="s">
        <v>393</v>
      </c>
      <c r="K933" s="28" t="s">
        <v>793</v>
      </c>
      <c r="L933" s="12" t="s">
        <v>627</v>
      </c>
      <c r="M933" s="12" t="s">
        <v>794</v>
      </c>
      <c r="N933" s="12" t="s">
        <v>629</v>
      </c>
      <c r="O933" s="26" t="s">
        <v>5401</v>
      </c>
      <c r="P933" s="26" t="s">
        <v>5402</v>
      </c>
      <c r="Q933" s="25" t="s">
        <v>646</v>
      </c>
      <c r="R933" s="26" t="s">
        <v>5403</v>
      </c>
      <c r="S933" s="15" t="s">
        <v>5404</v>
      </c>
      <c r="T933" s="52">
        <v>0</v>
      </c>
      <c r="U933" s="22" t="s">
        <v>5405</v>
      </c>
      <c r="V933" s="18" t="str">
        <f>+Sitio_Publico[[#This Row],[idcoleccion]]&amp;"-"&amp;Sitio_Publico[[#This Row],[id]]</f>
        <v>000-932</v>
      </c>
      <c r="W933" s="18">
        <f>+VLOOKUP(Sitio_Publico[[#This Row],[territorio]],Estructura!$AE$4:$AH$1067,4,0)</f>
        <v>30007401</v>
      </c>
      <c r="X933" s="18" t="str">
        <f>+VLOOKUP(Sitio_Publico[[#This Row],[tema]],Estructura!$G$4:$J$532,4,0)</f>
        <v>T-16</v>
      </c>
      <c r="Y933" s="18" t="str">
        <f>+VLOOKUP(Sitio_Publico[[#This Row],[contenido]],Estructura!$L$4:$O$473,4,0)</f>
        <v>C-7</v>
      </c>
      <c r="Z933" s="18" t="str">
        <f>+VLOOKUP(Sitio_Publico[[#This Row],[Filtro Integrado]],Estructura!$U$4:$W$529,3,0)</f>
        <v>FI-0</v>
      </c>
      <c r="AA933" s="18" t="str">
        <f>+VLOOKUP(Sitio_Publico[[#This Row],[Muestra]],Estructura!$Y$4:$AB$483,4,0)</f>
        <v>M-00077</v>
      </c>
    </row>
    <row r="934" spans="1:27" ht="40.799999999999997" x14ac:dyDescent="0.3">
      <c r="A934" s="16">
        <f t="shared" si="14"/>
        <v>933</v>
      </c>
      <c r="B934" s="47" t="s">
        <v>15118</v>
      </c>
      <c r="C934" s="13" t="s">
        <v>637</v>
      </c>
      <c r="D934" s="13" t="s">
        <v>623</v>
      </c>
      <c r="E934" s="44">
        <v>76</v>
      </c>
      <c r="F934" s="13" t="s">
        <v>638</v>
      </c>
      <c r="G934" s="23" t="s">
        <v>639</v>
      </c>
      <c r="H934" s="42" t="s">
        <v>458</v>
      </c>
      <c r="I934" s="28" t="s">
        <v>25</v>
      </c>
      <c r="J934" s="12" t="s">
        <v>393</v>
      </c>
      <c r="K934" s="28" t="s">
        <v>1341</v>
      </c>
      <c r="L934" s="12" t="s">
        <v>641</v>
      </c>
      <c r="M934" s="12" t="s">
        <v>642</v>
      </c>
      <c r="N934" s="12" t="s">
        <v>643</v>
      </c>
      <c r="O934" s="26" t="s">
        <v>5406</v>
      </c>
      <c r="P934" s="26" t="s">
        <v>5407</v>
      </c>
      <c r="Q934" s="25" t="s">
        <v>646</v>
      </c>
      <c r="R934" s="26" t="s">
        <v>5408</v>
      </c>
      <c r="S934" s="15" t="s">
        <v>5409</v>
      </c>
      <c r="T934" s="52">
        <v>0</v>
      </c>
      <c r="U934" s="22" t="s">
        <v>5410</v>
      </c>
      <c r="V934" s="18" t="str">
        <f>+Sitio_Publico[[#This Row],[idcoleccion]]&amp;"-"&amp;Sitio_Publico[[#This Row],[id]]</f>
        <v>000-933</v>
      </c>
      <c r="W934" s="18">
        <f>+VLOOKUP(Sitio_Publico[[#This Row],[territorio]],Estructura!$AE$4:$AH$1067,4,0)</f>
        <v>30014104</v>
      </c>
      <c r="X934" s="18" t="str">
        <f>+VLOOKUP(Sitio_Publico[[#This Row],[tema]],Estructura!$G$4:$J$532,4,0)</f>
        <v>T-14</v>
      </c>
      <c r="Y934" s="18" t="str">
        <f>+VLOOKUP(Sitio_Publico[[#This Row],[contenido]],Estructura!$L$4:$O$473,4,0)</f>
        <v>C-8</v>
      </c>
      <c r="Z934" s="18" t="str">
        <f>+VLOOKUP(Sitio_Publico[[#This Row],[Filtro Integrado]],Estructura!$U$4:$W$529,3,0)</f>
        <v>FI-0</v>
      </c>
      <c r="AA934" s="18" t="str">
        <f>+VLOOKUP(Sitio_Publico[[#This Row],[Muestra]],Estructura!$Y$4:$AB$483,4,0)</f>
        <v>M-00090</v>
      </c>
    </row>
    <row r="935" spans="1:27" ht="40.799999999999997" x14ac:dyDescent="0.3">
      <c r="A935" s="16">
        <f t="shared" si="14"/>
        <v>934</v>
      </c>
      <c r="B935" s="47" t="s">
        <v>15118</v>
      </c>
      <c r="C935" s="13" t="s">
        <v>622</v>
      </c>
      <c r="D935" s="13" t="s">
        <v>623</v>
      </c>
      <c r="E935" s="44">
        <v>2</v>
      </c>
      <c r="F935" s="13" t="s">
        <v>466</v>
      </c>
      <c r="G935" s="23" t="s">
        <v>625</v>
      </c>
      <c r="H935" s="42" t="s">
        <v>457</v>
      </c>
      <c r="I935" s="28" t="s">
        <v>365</v>
      </c>
      <c r="J935" s="12" t="s">
        <v>393</v>
      </c>
      <c r="K935" s="28" t="s">
        <v>1853</v>
      </c>
      <c r="L935" s="12" t="s">
        <v>1854</v>
      </c>
      <c r="M935" s="12" t="s">
        <v>713</v>
      </c>
      <c r="N935" s="12" t="s">
        <v>1855</v>
      </c>
      <c r="O935" s="26" t="s">
        <v>5411</v>
      </c>
      <c r="P935" s="26" t="s">
        <v>5412</v>
      </c>
      <c r="Q935" s="25" t="s">
        <v>646</v>
      </c>
      <c r="R935" s="26" t="s">
        <v>5413</v>
      </c>
      <c r="S935" s="15" t="s">
        <v>5414</v>
      </c>
      <c r="T935" s="52">
        <v>0</v>
      </c>
      <c r="U935" s="22" t="s">
        <v>5415</v>
      </c>
      <c r="V935" s="18" t="str">
        <f>+Sitio_Publico[[#This Row],[idcoleccion]]&amp;"-"&amp;Sitio_Publico[[#This Row],[id]]</f>
        <v>000-934</v>
      </c>
      <c r="W935" s="18">
        <f>+VLOOKUP(Sitio_Publico[[#This Row],[territorio]],Estructura!$AE$4:$AH$1067,4,0)</f>
        <v>20000002</v>
      </c>
      <c r="X935" s="18" t="str">
        <f>+VLOOKUP(Sitio_Publico[[#This Row],[tema]],Estructura!$G$4:$J$532,4,0)</f>
        <v>T-18</v>
      </c>
      <c r="Y935" s="18" t="str">
        <f>+VLOOKUP(Sitio_Publico[[#This Row],[contenido]],Estructura!$L$4:$O$473,4,0)</f>
        <v>C-7</v>
      </c>
      <c r="Z935" s="18" t="str">
        <f>+VLOOKUP(Sitio_Publico[[#This Row],[Filtro Integrado]],Estructura!$U$4:$W$529,3,0)</f>
        <v>FI-0</v>
      </c>
      <c r="AA935" s="18" t="str">
        <f>+VLOOKUP(Sitio_Publico[[#This Row],[Muestra]],Estructura!$Y$4:$AB$483,4,0)</f>
        <v>M-000101</v>
      </c>
    </row>
    <row r="936" spans="1:27" ht="48" x14ac:dyDescent="0.3">
      <c r="A936" s="16">
        <f t="shared" si="14"/>
        <v>935</v>
      </c>
      <c r="B936" s="47" t="s">
        <v>15118</v>
      </c>
      <c r="C936" s="13" t="s">
        <v>622</v>
      </c>
      <c r="D936" s="13" t="s">
        <v>623</v>
      </c>
      <c r="E936" s="44">
        <v>8303</v>
      </c>
      <c r="F936" s="13" t="s">
        <v>688</v>
      </c>
      <c r="G936" s="23" t="s">
        <v>625</v>
      </c>
      <c r="H936" s="42" t="s">
        <v>458</v>
      </c>
      <c r="I936" s="28" t="s">
        <v>183</v>
      </c>
      <c r="J936" s="12" t="s">
        <v>393</v>
      </c>
      <c r="K936" s="28" t="s">
        <v>726</v>
      </c>
      <c r="L936" s="12" t="s">
        <v>627</v>
      </c>
      <c r="M936" s="12" t="s">
        <v>628</v>
      </c>
      <c r="N936" s="12" t="s">
        <v>629</v>
      </c>
      <c r="O936" s="26" t="s">
        <v>3626</v>
      </c>
      <c r="P936" s="26" t="s">
        <v>3627</v>
      </c>
      <c r="Q936" s="25" t="s">
        <v>646</v>
      </c>
      <c r="R936" s="26" t="s">
        <v>3628</v>
      </c>
      <c r="S936" s="15" t="s">
        <v>3629</v>
      </c>
      <c r="T936" s="52">
        <v>0</v>
      </c>
      <c r="U936" s="22" t="s">
        <v>3630</v>
      </c>
      <c r="V936" s="18" t="str">
        <f>+Sitio_Publico[[#This Row],[idcoleccion]]&amp;"-"&amp;Sitio_Publico[[#This Row],[id]]</f>
        <v>000-935</v>
      </c>
      <c r="W936" s="18">
        <f>+VLOOKUP(Sitio_Publico[[#This Row],[territorio]],Estructura!$AE$4:$AH$1067,4,0)</f>
        <v>30008303</v>
      </c>
      <c r="X936" s="18" t="str">
        <f>+VLOOKUP(Sitio_Publico[[#This Row],[tema]],Estructura!$G$4:$J$532,4,0)</f>
        <v>T-17</v>
      </c>
      <c r="Y936" s="18" t="str">
        <f>+VLOOKUP(Sitio_Publico[[#This Row],[contenido]],Estructura!$L$4:$O$473,4,0)</f>
        <v>C-7</v>
      </c>
      <c r="Z936" s="18" t="str">
        <f>+VLOOKUP(Sitio_Publico[[#This Row],[Filtro Integrado]],Estructura!$U$4:$W$529,3,0)</f>
        <v>FI-0</v>
      </c>
      <c r="AA936" s="18" t="str">
        <f>+VLOOKUP(Sitio_Publico[[#This Row],[Muestra]],Estructura!$Y$4:$AB$483,4,0)</f>
        <v>M-00071</v>
      </c>
    </row>
    <row r="937" spans="1:27" ht="48" x14ac:dyDescent="0.3">
      <c r="A937" s="16">
        <f t="shared" si="14"/>
        <v>936</v>
      </c>
      <c r="B937" s="47" t="s">
        <v>15118</v>
      </c>
      <c r="C937" s="13" t="s">
        <v>637</v>
      </c>
      <c r="D937" s="13" t="s">
        <v>623</v>
      </c>
      <c r="E937" s="44">
        <v>15</v>
      </c>
      <c r="F937" s="13" t="s">
        <v>2028</v>
      </c>
      <c r="G937" s="23" t="s">
        <v>2029</v>
      </c>
      <c r="H937" s="42" t="s">
        <v>457</v>
      </c>
      <c r="I937" s="28" t="s">
        <v>378</v>
      </c>
      <c r="J937" s="12" t="s">
        <v>393</v>
      </c>
      <c r="K937" s="28" t="s">
        <v>2030</v>
      </c>
      <c r="L937" s="12" t="s">
        <v>2031</v>
      </c>
      <c r="M937" s="12" t="s">
        <v>2032</v>
      </c>
      <c r="N937" s="12" t="s">
        <v>2033</v>
      </c>
      <c r="O937" s="26" t="s">
        <v>5416</v>
      </c>
      <c r="P937" s="26" t="s">
        <v>5417</v>
      </c>
      <c r="Q937" s="25" t="s">
        <v>646</v>
      </c>
      <c r="R937" s="26" t="s">
        <v>5418</v>
      </c>
      <c r="S937" s="15" t="s">
        <v>5419</v>
      </c>
      <c r="T937" s="52">
        <v>0</v>
      </c>
      <c r="U937" s="22" t="s">
        <v>5420</v>
      </c>
      <c r="V937" s="18" t="str">
        <f>+Sitio_Publico[[#This Row],[idcoleccion]]&amp;"-"&amp;Sitio_Publico[[#This Row],[id]]</f>
        <v>000-936</v>
      </c>
      <c r="W937" s="18">
        <f>+VLOOKUP(Sitio_Publico[[#This Row],[territorio]],Estructura!$AE$4:$AH$1067,4,0)</f>
        <v>20000015</v>
      </c>
      <c r="X937" s="18" t="str">
        <f>+VLOOKUP(Sitio_Publico[[#This Row],[tema]],Estructura!$G$4:$J$532,4,0)</f>
        <v>T-26</v>
      </c>
      <c r="Y937" s="18" t="str">
        <f>+VLOOKUP(Sitio_Publico[[#This Row],[contenido]],Estructura!$L$4:$O$473,4,0)</f>
        <v>C-14</v>
      </c>
      <c r="Z937" s="18" t="str">
        <f>+VLOOKUP(Sitio_Publico[[#This Row],[Filtro Integrado]],Estructura!$U$4:$W$529,3,0)</f>
        <v>FI-0</v>
      </c>
      <c r="AA937" s="18" t="str">
        <f>+VLOOKUP(Sitio_Publico[[#This Row],[Muestra]],Estructura!$Y$4:$AB$483,4,0)</f>
        <v>M-000103</v>
      </c>
    </row>
    <row r="938" spans="1:27" ht="48" x14ac:dyDescent="0.3">
      <c r="A938" s="16">
        <f t="shared" si="14"/>
        <v>937</v>
      </c>
      <c r="B938" s="47" t="s">
        <v>15118</v>
      </c>
      <c r="C938" s="13" t="s">
        <v>622</v>
      </c>
      <c r="D938" s="13" t="s">
        <v>623</v>
      </c>
      <c r="E938" s="44">
        <v>6105</v>
      </c>
      <c r="F938" s="13" t="s">
        <v>688</v>
      </c>
      <c r="G938" s="23" t="s">
        <v>639</v>
      </c>
      <c r="H938" s="42" t="s">
        <v>458</v>
      </c>
      <c r="I938" s="28" t="s">
        <v>104</v>
      </c>
      <c r="J938" s="12" t="s">
        <v>393</v>
      </c>
      <c r="K938" s="28" t="s">
        <v>703</v>
      </c>
      <c r="L938" s="12" t="s">
        <v>652</v>
      </c>
      <c r="M938" s="12" t="s">
        <v>704</v>
      </c>
      <c r="N938" s="12" t="s">
        <v>629</v>
      </c>
      <c r="O938" s="26" t="s">
        <v>5421</v>
      </c>
      <c r="P938" s="26" t="s">
        <v>5422</v>
      </c>
      <c r="Q938" s="25" t="s">
        <v>646</v>
      </c>
      <c r="R938" s="26" t="s">
        <v>5423</v>
      </c>
      <c r="S938" s="15" t="s">
        <v>5424</v>
      </c>
      <c r="T938" s="52">
        <v>0</v>
      </c>
      <c r="U938" s="22" t="s">
        <v>5425</v>
      </c>
      <c r="V938" s="18" t="str">
        <f>+Sitio_Publico[[#This Row],[idcoleccion]]&amp;"-"&amp;Sitio_Publico[[#This Row],[id]]</f>
        <v>000-937</v>
      </c>
      <c r="W938" s="18">
        <f>+VLOOKUP(Sitio_Publico[[#This Row],[territorio]],Estructura!$AE$4:$AH$1067,4,0)</f>
        <v>30006105</v>
      </c>
      <c r="X938" s="18" t="str">
        <f>+VLOOKUP(Sitio_Publico[[#This Row],[tema]],Estructura!$G$4:$J$532,4,0)</f>
        <v>T-17</v>
      </c>
      <c r="Y938" s="18" t="str">
        <f>+VLOOKUP(Sitio_Publico[[#This Row],[contenido]],Estructura!$L$4:$O$473,4,0)</f>
        <v>C-8</v>
      </c>
      <c r="Z938" s="18" t="str">
        <f>+VLOOKUP(Sitio_Publico[[#This Row],[Filtro Integrado]],Estructura!$U$4:$W$529,3,0)</f>
        <v>FI-0</v>
      </c>
      <c r="AA938" s="18" t="str">
        <f>+VLOOKUP(Sitio_Publico[[#This Row],[Muestra]],Estructura!$Y$4:$AB$483,4,0)</f>
        <v>M-00069</v>
      </c>
    </row>
    <row r="939" spans="1:27" ht="51" x14ac:dyDescent="0.3">
      <c r="A939" s="16">
        <f t="shared" si="14"/>
        <v>938</v>
      </c>
      <c r="B939" s="47" t="s">
        <v>15118</v>
      </c>
      <c r="C939" s="13" t="s">
        <v>622</v>
      </c>
      <c r="D939" s="13" t="s">
        <v>623</v>
      </c>
      <c r="E939" s="44">
        <v>13602</v>
      </c>
      <c r="F939" s="13" t="s">
        <v>624</v>
      </c>
      <c r="G939" s="23" t="s">
        <v>625</v>
      </c>
      <c r="H939" s="42" t="s">
        <v>458</v>
      </c>
      <c r="I939" s="28" t="s">
        <v>344</v>
      </c>
      <c r="J939" s="12" t="s">
        <v>393</v>
      </c>
      <c r="K939" s="28" t="s">
        <v>626</v>
      </c>
      <c r="L939" s="12" t="s">
        <v>627</v>
      </c>
      <c r="M939" s="12" t="s">
        <v>628</v>
      </c>
      <c r="N939" s="12" t="s">
        <v>629</v>
      </c>
      <c r="O939" s="26" t="s">
        <v>5426</v>
      </c>
      <c r="P939" s="26" t="s">
        <v>5427</v>
      </c>
      <c r="Q939" s="25" t="s">
        <v>632</v>
      </c>
      <c r="R939" s="26" t="s">
        <v>5428</v>
      </c>
      <c r="S939" s="15" t="s">
        <v>5429</v>
      </c>
      <c r="T939" s="52">
        <v>0</v>
      </c>
      <c r="U939" s="22" t="s">
        <v>5430</v>
      </c>
      <c r="V939" s="18" t="str">
        <f>+Sitio_Publico[[#This Row],[idcoleccion]]&amp;"-"&amp;Sitio_Publico[[#This Row],[id]]</f>
        <v>000-938</v>
      </c>
      <c r="W939" s="18">
        <f>+VLOOKUP(Sitio_Publico[[#This Row],[territorio]],Estructura!$AE$4:$AH$1067,4,0)</f>
        <v>30013602</v>
      </c>
      <c r="X939" s="18" t="str">
        <f>+VLOOKUP(Sitio_Publico[[#This Row],[tema]],Estructura!$G$4:$J$532,4,0)</f>
        <v>T-13</v>
      </c>
      <c r="Y939" s="18" t="str">
        <f>+VLOOKUP(Sitio_Publico[[#This Row],[contenido]],Estructura!$L$4:$O$473,4,0)</f>
        <v>C-7</v>
      </c>
      <c r="Z939" s="18" t="str">
        <f>+VLOOKUP(Sitio_Publico[[#This Row],[Filtro Integrado]],Estructura!$U$4:$W$529,3,0)</f>
        <v>FI-0</v>
      </c>
      <c r="AA939" s="18" t="str">
        <f>+VLOOKUP(Sitio_Publico[[#This Row],[Muestra]],Estructura!$Y$4:$AB$483,4,0)</f>
        <v>M-00063</v>
      </c>
    </row>
    <row r="940" spans="1:27" ht="40.799999999999997" x14ac:dyDescent="0.3">
      <c r="A940" s="16">
        <f t="shared" si="14"/>
        <v>939</v>
      </c>
      <c r="B940" s="47" t="s">
        <v>15118</v>
      </c>
      <c r="C940" s="13" t="s">
        <v>622</v>
      </c>
      <c r="D940" s="13" t="s">
        <v>623</v>
      </c>
      <c r="E940" s="44">
        <v>13101</v>
      </c>
      <c r="F940" s="13" t="s">
        <v>466</v>
      </c>
      <c r="G940" s="23" t="s">
        <v>710</v>
      </c>
      <c r="H940" s="42" t="s">
        <v>458</v>
      </c>
      <c r="I940" s="28" t="s">
        <v>297</v>
      </c>
      <c r="J940" s="12" t="s">
        <v>393</v>
      </c>
      <c r="K940" s="28" t="s">
        <v>711</v>
      </c>
      <c r="L940" s="12" t="s">
        <v>712</v>
      </c>
      <c r="M940" s="12" t="s">
        <v>713</v>
      </c>
      <c r="N940" s="12" t="s">
        <v>714</v>
      </c>
      <c r="O940" s="26" t="s">
        <v>5431</v>
      </c>
      <c r="P940" s="26" t="s">
        <v>5432</v>
      </c>
      <c r="Q940" s="25" t="s">
        <v>646</v>
      </c>
      <c r="R940" s="26" t="s">
        <v>5433</v>
      </c>
      <c r="S940" s="15" t="s">
        <v>5434</v>
      </c>
      <c r="T940" s="52">
        <v>0</v>
      </c>
      <c r="U940" s="22" t="s">
        <v>5435</v>
      </c>
      <c r="V940" s="18" t="str">
        <f>+Sitio_Publico[[#This Row],[idcoleccion]]&amp;"-"&amp;Sitio_Publico[[#This Row],[id]]</f>
        <v>000-939</v>
      </c>
      <c r="W940" s="18">
        <f>+VLOOKUP(Sitio_Publico[[#This Row],[territorio]],Estructura!$AE$4:$AH$1067,4,0)</f>
        <v>30013101</v>
      </c>
      <c r="X940" s="18" t="str">
        <f>+VLOOKUP(Sitio_Publico[[#This Row],[tema]],Estructura!$G$4:$J$532,4,0)</f>
        <v>T-18</v>
      </c>
      <c r="Y940" s="18" t="str">
        <f>+VLOOKUP(Sitio_Publico[[#This Row],[contenido]],Estructura!$L$4:$O$473,4,0)</f>
        <v>C-9</v>
      </c>
      <c r="Z940" s="18" t="str">
        <f>+VLOOKUP(Sitio_Publico[[#This Row],[Filtro Integrado]],Estructura!$U$4:$W$529,3,0)</f>
        <v>FI-0</v>
      </c>
      <c r="AA940" s="18" t="str">
        <f>+VLOOKUP(Sitio_Publico[[#This Row],[Muestra]],Estructura!$Y$4:$AB$483,4,0)</f>
        <v>M-00070</v>
      </c>
    </row>
    <row r="941" spans="1:27" ht="48" x14ac:dyDescent="0.3">
      <c r="A941" s="16">
        <f t="shared" si="14"/>
        <v>940</v>
      </c>
      <c r="B941" s="47" t="s">
        <v>15118</v>
      </c>
      <c r="C941" s="13" t="s">
        <v>622</v>
      </c>
      <c r="D941" s="13" t="s">
        <v>623</v>
      </c>
      <c r="E941" s="44">
        <v>1107</v>
      </c>
      <c r="F941" s="13" t="s">
        <v>666</v>
      </c>
      <c r="G941" s="23" t="s">
        <v>625</v>
      </c>
      <c r="H941" s="42" t="s">
        <v>458</v>
      </c>
      <c r="I941" s="28" t="s">
        <v>27</v>
      </c>
      <c r="J941" s="12" t="s">
        <v>393</v>
      </c>
      <c r="K941" s="28" t="s">
        <v>745</v>
      </c>
      <c r="L941" s="12" t="s">
        <v>627</v>
      </c>
      <c r="M941" s="12" t="s">
        <v>628</v>
      </c>
      <c r="N941" s="12" t="s">
        <v>629</v>
      </c>
      <c r="O941" s="26" t="s">
        <v>5436</v>
      </c>
      <c r="P941" s="26" t="s">
        <v>5437</v>
      </c>
      <c r="Q941" s="25" t="s">
        <v>646</v>
      </c>
      <c r="R941" s="26" t="s">
        <v>5438</v>
      </c>
      <c r="S941" s="15" t="s">
        <v>5439</v>
      </c>
      <c r="T941" s="52">
        <v>0</v>
      </c>
      <c r="U941" s="22" t="s">
        <v>5440</v>
      </c>
      <c r="V941" s="18" t="str">
        <f>+Sitio_Publico[[#This Row],[idcoleccion]]&amp;"-"&amp;Sitio_Publico[[#This Row],[id]]</f>
        <v>000-940</v>
      </c>
      <c r="W941" s="18">
        <f>+VLOOKUP(Sitio_Publico[[#This Row],[territorio]],Estructura!$AE$4:$AH$1067,4,0)</f>
        <v>30001107</v>
      </c>
      <c r="X941" s="18" t="str">
        <f>+VLOOKUP(Sitio_Publico[[#This Row],[tema]],Estructura!$G$4:$J$532,4,0)</f>
        <v>T-15</v>
      </c>
      <c r="Y941" s="18" t="str">
        <f>+VLOOKUP(Sitio_Publico[[#This Row],[contenido]],Estructura!$L$4:$O$473,4,0)</f>
        <v>C-7</v>
      </c>
      <c r="Z941" s="18" t="str">
        <f>+VLOOKUP(Sitio_Publico[[#This Row],[Filtro Integrado]],Estructura!$U$4:$W$529,3,0)</f>
        <v>FI-0</v>
      </c>
      <c r="AA941" s="18" t="str">
        <f>+VLOOKUP(Sitio_Publico[[#This Row],[Muestra]],Estructura!$Y$4:$AB$483,4,0)</f>
        <v>M-00074</v>
      </c>
    </row>
    <row r="942" spans="1:27" ht="48" x14ac:dyDescent="0.3">
      <c r="A942" s="16">
        <f t="shared" si="14"/>
        <v>941</v>
      </c>
      <c r="B942" s="47" t="s">
        <v>15118</v>
      </c>
      <c r="C942" s="13" t="s">
        <v>622</v>
      </c>
      <c r="D942" s="13" t="s">
        <v>623</v>
      </c>
      <c r="E942" s="44">
        <v>11301</v>
      </c>
      <c r="F942" s="13" t="s">
        <v>681</v>
      </c>
      <c r="G942" s="23" t="s">
        <v>625</v>
      </c>
      <c r="H942" s="42" t="s">
        <v>458</v>
      </c>
      <c r="I942" s="28" t="s">
        <v>283</v>
      </c>
      <c r="J942" s="12" t="s">
        <v>393</v>
      </c>
      <c r="K942" s="28" t="s">
        <v>682</v>
      </c>
      <c r="L942" s="12" t="s">
        <v>627</v>
      </c>
      <c r="M942" s="12" t="s">
        <v>628</v>
      </c>
      <c r="N942" s="12" t="s">
        <v>629</v>
      </c>
      <c r="O942" s="26" t="s">
        <v>5441</v>
      </c>
      <c r="P942" s="26" t="s">
        <v>5442</v>
      </c>
      <c r="Q942" s="25" t="s">
        <v>646</v>
      </c>
      <c r="R942" s="26" t="s">
        <v>5443</v>
      </c>
      <c r="S942" s="15" t="s">
        <v>5444</v>
      </c>
      <c r="T942" s="52">
        <v>0</v>
      </c>
      <c r="U942" s="22" t="s">
        <v>5445</v>
      </c>
      <c r="V942" s="18" t="str">
        <f>+Sitio_Publico[[#This Row],[idcoleccion]]&amp;"-"&amp;Sitio_Publico[[#This Row],[id]]</f>
        <v>000-941</v>
      </c>
      <c r="W942" s="18">
        <f>+VLOOKUP(Sitio_Publico[[#This Row],[territorio]],Estructura!$AE$4:$AH$1067,4,0)</f>
        <v>30011301</v>
      </c>
      <c r="X942" s="18" t="str">
        <f>+VLOOKUP(Sitio_Publico[[#This Row],[tema]],Estructura!$G$4:$J$532,4,0)</f>
        <v>T-16</v>
      </c>
      <c r="Y942" s="18" t="str">
        <f>+VLOOKUP(Sitio_Publico[[#This Row],[contenido]],Estructura!$L$4:$O$473,4,0)</f>
        <v>C-7</v>
      </c>
      <c r="Z942" s="18" t="str">
        <f>+VLOOKUP(Sitio_Publico[[#This Row],[Filtro Integrado]],Estructura!$U$4:$W$529,3,0)</f>
        <v>FI-0</v>
      </c>
      <c r="AA942" s="18" t="str">
        <f>+VLOOKUP(Sitio_Publico[[#This Row],[Muestra]],Estructura!$Y$4:$AB$483,4,0)</f>
        <v>M-00067</v>
      </c>
    </row>
    <row r="943" spans="1:27" ht="48" x14ac:dyDescent="0.3">
      <c r="A943" s="16">
        <f t="shared" si="14"/>
        <v>942</v>
      </c>
      <c r="B943" s="47" t="s">
        <v>15118</v>
      </c>
      <c r="C943" s="13" t="s">
        <v>622</v>
      </c>
      <c r="D943" s="13" t="s">
        <v>623</v>
      </c>
      <c r="E943" s="44">
        <v>16104</v>
      </c>
      <c r="F943" s="13" t="s">
        <v>681</v>
      </c>
      <c r="G943" s="23" t="s">
        <v>639</v>
      </c>
      <c r="H943" s="42" t="s">
        <v>458</v>
      </c>
      <c r="I943" s="28" t="s">
        <v>201</v>
      </c>
      <c r="J943" s="12" t="s">
        <v>393</v>
      </c>
      <c r="K943" s="28" t="s">
        <v>841</v>
      </c>
      <c r="L943" s="12" t="s">
        <v>652</v>
      </c>
      <c r="M943" s="12" t="s">
        <v>704</v>
      </c>
      <c r="N943" s="12" t="s">
        <v>629</v>
      </c>
      <c r="O943" s="26" t="s">
        <v>5446</v>
      </c>
      <c r="P943" s="26" t="s">
        <v>5447</v>
      </c>
      <c r="Q943" s="25" t="s">
        <v>646</v>
      </c>
      <c r="R943" s="26" t="s">
        <v>5448</v>
      </c>
      <c r="S943" s="15" t="s">
        <v>5449</v>
      </c>
      <c r="T943" s="52">
        <v>0</v>
      </c>
      <c r="U943" s="22" t="s">
        <v>5450</v>
      </c>
      <c r="V943" s="18" t="str">
        <f>+Sitio_Publico[[#This Row],[idcoleccion]]&amp;"-"&amp;Sitio_Publico[[#This Row],[id]]</f>
        <v>000-942</v>
      </c>
      <c r="W943" s="18">
        <f>+VLOOKUP(Sitio_Publico[[#This Row],[territorio]],Estructura!$AE$4:$AH$1067,4,0)</f>
        <v>30016104</v>
      </c>
      <c r="X943" s="18" t="str">
        <f>+VLOOKUP(Sitio_Publico[[#This Row],[tema]],Estructura!$G$4:$J$532,4,0)</f>
        <v>T-16</v>
      </c>
      <c r="Y943" s="18" t="str">
        <f>+VLOOKUP(Sitio_Publico[[#This Row],[contenido]],Estructura!$L$4:$O$473,4,0)</f>
        <v>C-8</v>
      </c>
      <c r="Z943" s="18" t="str">
        <f>+VLOOKUP(Sitio_Publico[[#This Row],[Filtro Integrado]],Estructura!$U$4:$W$529,3,0)</f>
        <v>FI-0</v>
      </c>
      <c r="AA943" s="18" t="str">
        <f>+VLOOKUP(Sitio_Publico[[#This Row],[Muestra]],Estructura!$Y$4:$AB$483,4,0)</f>
        <v>M-00080</v>
      </c>
    </row>
    <row r="944" spans="1:27" ht="48" x14ac:dyDescent="0.3">
      <c r="A944" s="16">
        <f t="shared" si="14"/>
        <v>943</v>
      </c>
      <c r="B944" s="47" t="s">
        <v>15118</v>
      </c>
      <c r="C944" s="13" t="s">
        <v>622</v>
      </c>
      <c r="D944" s="13" t="s">
        <v>623</v>
      </c>
      <c r="E944" s="44">
        <v>9111</v>
      </c>
      <c r="F944" s="13" t="s">
        <v>767</v>
      </c>
      <c r="G944" s="23" t="s">
        <v>639</v>
      </c>
      <c r="H944" s="42" t="s">
        <v>458</v>
      </c>
      <c r="I944" s="28" t="s">
        <v>226</v>
      </c>
      <c r="J944" s="12" t="s">
        <v>393</v>
      </c>
      <c r="K944" s="28" t="s">
        <v>857</v>
      </c>
      <c r="L944" s="12" t="s">
        <v>652</v>
      </c>
      <c r="M944" s="12" t="s">
        <v>704</v>
      </c>
      <c r="N944" s="12" t="s">
        <v>629</v>
      </c>
      <c r="O944" s="26" t="s">
        <v>5451</v>
      </c>
      <c r="P944" s="26" t="s">
        <v>5452</v>
      </c>
      <c r="Q944" s="25" t="s">
        <v>646</v>
      </c>
      <c r="R944" s="26" t="s">
        <v>5453</v>
      </c>
      <c r="S944" s="15" t="s">
        <v>5454</v>
      </c>
      <c r="T944" s="52">
        <v>0</v>
      </c>
      <c r="U944" s="22" t="s">
        <v>5455</v>
      </c>
      <c r="V944" s="18" t="str">
        <f>+Sitio_Publico[[#This Row],[idcoleccion]]&amp;"-"&amp;Sitio_Publico[[#This Row],[id]]</f>
        <v>000-943</v>
      </c>
      <c r="W944" s="18">
        <f>+VLOOKUP(Sitio_Publico[[#This Row],[territorio]],Estructura!$AE$4:$AH$1067,4,0)</f>
        <v>30009111</v>
      </c>
      <c r="X944" s="18" t="str">
        <f>+VLOOKUP(Sitio_Publico[[#This Row],[tema]],Estructura!$G$4:$J$532,4,0)</f>
        <v>T-19</v>
      </c>
      <c r="Y944" s="18" t="str">
        <f>+VLOOKUP(Sitio_Publico[[#This Row],[contenido]],Estructura!$L$4:$O$473,4,0)</f>
        <v>C-8</v>
      </c>
      <c r="Z944" s="18" t="str">
        <f>+VLOOKUP(Sitio_Publico[[#This Row],[Filtro Integrado]],Estructura!$U$4:$W$529,3,0)</f>
        <v>FI-0</v>
      </c>
      <c r="AA944" s="18" t="str">
        <f>+VLOOKUP(Sitio_Publico[[#This Row],[Muestra]],Estructura!$Y$4:$AB$483,4,0)</f>
        <v>M-00081</v>
      </c>
    </row>
    <row r="945" spans="1:27" ht="48" x14ac:dyDescent="0.3">
      <c r="A945" s="16">
        <f t="shared" si="14"/>
        <v>944</v>
      </c>
      <c r="B945" s="47" t="s">
        <v>15118</v>
      </c>
      <c r="C945" s="13" t="s">
        <v>622</v>
      </c>
      <c r="D945" s="13" t="s">
        <v>623</v>
      </c>
      <c r="E945" s="44">
        <v>13103</v>
      </c>
      <c r="F945" s="13" t="s">
        <v>681</v>
      </c>
      <c r="G945" s="23" t="s">
        <v>625</v>
      </c>
      <c r="H945" s="42" t="s">
        <v>458</v>
      </c>
      <c r="I945" s="28" t="s">
        <v>299</v>
      </c>
      <c r="J945" s="12" t="s">
        <v>393</v>
      </c>
      <c r="K945" s="28" t="s">
        <v>793</v>
      </c>
      <c r="L945" s="12" t="s">
        <v>627</v>
      </c>
      <c r="M945" s="12" t="s">
        <v>794</v>
      </c>
      <c r="N945" s="12" t="s">
        <v>629</v>
      </c>
      <c r="O945" s="26" t="s">
        <v>5456</v>
      </c>
      <c r="P945" s="26" t="s">
        <v>5457</v>
      </c>
      <c r="Q945" s="25" t="s">
        <v>646</v>
      </c>
      <c r="R945" s="26" t="s">
        <v>5458</v>
      </c>
      <c r="S945" s="15" t="s">
        <v>5459</v>
      </c>
      <c r="T945" s="52">
        <v>0</v>
      </c>
      <c r="U945" s="22" t="s">
        <v>5460</v>
      </c>
      <c r="V945" s="18" t="str">
        <f>+Sitio_Publico[[#This Row],[idcoleccion]]&amp;"-"&amp;Sitio_Publico[[#This Row],[id]]</f>
        <v>000-944</v>
      </c>
      <c r="W945" s="18">
        <f>+VLOOKUP(Sitio_Publico[[#This Row],[territorio]],Estructura!$AE$4:$AH$1067,4,0)</f>
        <v>30013103</v>
      </c>
      <c r="X945" s="18" t="str">
        <f>+VLOOKUP(Sitio_Publico[[#This Row],[tema]],Estructura!$G$4:$J$532,4,0)</f>
        <v>T-16</v>
      </c>
      <c r="Y945" s="18" t="str">
        <f>+VLOOKUP(Sitio_Publico[[#This Row],[contenido]],Estructura!$L$4:$O$473,4,0)</f>
        <v>C-7</v>
      </c>
      <c r="Z945" s="18" t="str">
        <f>+VLOOKUP(Sitio_Publico[[#This Row],[Filtro Integrado]],Estructura!$U$4:$W$529,3,0)</f>
        <v>FI-0</v>
      </c>
      <c r="AA945" s="18" t="str">
        <f>+VLOOKUP(Sitio_Publico[[#This Row],[Muestra]],Estructura!$Y$4:$AB$483,4,0)</f>
        <v>M-00077</v>
      </c>
    </row>
    <row r="946" spans="1:27" ht="48" x14ac:dyDescent="0.3">
      <c r="A946" s="16">
        <f t="shared" si="14"/>
        <v>945</v>
      </c>
      <c r="B946" s="47" t="s">
        <v>15118</v>
      </c>
      <c r="C946" s="13" t="s">
        <v>622</v>
      </c>
      <c r="D946" s="13" t="s">
        <v>623</v>
      </c>
      <c r="E946" s="44">
        <v>14201</v>
      </c>
      <c r="F946" s="13" t="s">
        <v>681</v>
      </c>
      <c r="G946" s="23" t="s">
        <v>639</v>
      </c>
      <c r="H946" s="42" t="s">
        <v>458</v>
      </c>
      <c r="I946" s="28" t="s">
        <v>355</v>
      </c>
      <c r="J946" s="12" t="s">
        <v>393</v>
      </c>
      <c r="K946" s="28" t="s">
        <v>841</v>
      </c>
      <c r="L946" s="12" t="s">
        <v>652</v>
      </c>
      <c r="M946" s="12" t="s">
        <v>704</v>
      </c>
      <c r="N946" s="12" t="s">
        <v>629</v>
      </c>
      <c r="O946" s="26" t="s">
        <v>5461</v>
      </c>
      <c r="P946" s="26" t="s">
        <v>5462</v>
      </c>
      <c r="Q946" s="25" t="s">
        <v>646</v>
      </c>
      <c r="R946" s="26" t="s">
        <v>5463</v>
      </c>
      <c r="S946" s="15" t="s">
        <v>5464</v>
      </c>
      <c r="T946" s="52">
        <v>0</v>
      </c>
      <c r="U946" s="22" t="s">
        <v>5465</v>
      </c>
      <c r="V946" s="18" t="str">
        <f>+Sitio_Publico[[#This Row],[idcoleccion]]&amp;"-"&amp;Sitio_Publico[[#This Row],[id]]</f>
        <v>000-945</v>
      </c>
      <c r="W946" s="18">
        <f>+VLOOKUP(Sitio_Publico[[#This Row],[territorio]],Estructura!$AE$4:$AH$1067,4,0)</f>
        <v>30014201</v>
      </c>
      <c r="X946" s="18" t="str">
        <f>+VLOOKUP(Sitio_Publico[[#This Row],[tema]],Estructura!$G$4:$J$532,4,0)</f>
        <v>T-16</v>
      </c>
      <c r="Y946" s="18" t="str">
        <f>+VLOOKUP(Sitio_Publico[[#This Row],[contenido]],Estructura!$L$4:$O$473,4,0)</f>
        <v>C-8</v>
      </c>
      <c r="Z946" s="18" t="str">
        <f>+VLOOKUP(Sitio_Publico[[#This Row],[Filtro Integrado]],Estructura!$U$4:$W$529,3,0)</f>
        <v>FI-0</v>
      </c>
      <c r="AA946" s="18" t="str">
        <f>+VLOOKUP(Sitio_Publico[[#This Row],[Muestra]],Estructura!$Y$4:$AB$483,4,0)</f>
        <v>M-00080</v>
      </c>
    </row>
    <row r="947" spans="1:27" ht="51" x14ac:dyDescent="0.3">
      <c r="A947" s="16">
        <f t="shared" si="14"/>
        <v>946</v>
      </c>
      <c r="B947" s="47" t="s">
        <v>15118</v>
      </c>
      <c r="C947" s="13" t="s">
        <v>622</v>
      </c>
      <c r="D947" s="13" t="s">
        <v>623</v>
      </c>
      <c r="E947" s="44">
        <v>13103</v>
      </c>
      <c r="F947" s="13" t="s">
        <v>624</v>
      </c>
      <c r="G947" s="23" t="s">
        <v>625</v>
      </c>
      <c r="H947" s="42" t="s">
        <v>458</v>
      </c>
      <c r="I947" s="28" t="s">
        <v>299</v>
      </c>
      <c r="J947" s="12" t="s">
        <v>393</v>
      </c>
      <c r="K947" s="28" t="s">
        <v>651</v>
      </c>
      <c r="L947" s="12" t="s">
        <v>627</v>
      </c>
      <c r="M947" s="12" t="s">
        <v>653</v>
      </c>
      <c r="N947" s="12" t="s">
        <v>629</v>
      </c>
      <c r="O947" s="26" t="s">
        <v>5466</v>
      </c>
      <c r="P947" s="26" t="s">
        <v>5467</v>
      </c>
      <c r="Q947" s="25" t="s">
        <v>646</v>
      </c>
      <c r="R947" s="26" t="s">
        <v>5468</v>
      </c>
      <c r="S947" s="15" t="s">
        <v>5469</v>
      </c>
      <c r="T947" s="52">
        <v>0</v>
      </c>
      <c r="U947" s="22" t="s">
        <v>5470</v>
      </c>
      <c r="V947" s="18" t="str">
        <f>+Sitio_Publico[[#This Row],[idcoleccion]]&amp;"-"&amp;Sitio_Publico[[#This Row],[id]]</f>
        <v>000-946</v>
      </c>
      <c r="W947" s="18">
        <f>+VLOOKUP(Sitio_Publico[[#This Row],[territorio]],Estructura!$AE$4:$AH$1067,4,0)</f>
        <v>30013103</v>
      </c>
      <c r="X947" s="18" t="str">
        <f>+VLOOKUP(Sitio_Publico[[#This Row],[tema]],Estructura!$G$4:$J$532,4,0)</f>
        <v>T-13</v>
      </c>
      <c r="Y947" s="18" t="str">
        <f>+VLOOKUP(Sitio_Publico[[#This Row],[contenido]],Estructura!$L$4:$O$473,4,0)</f>
        <v>C-7</v>
      </c>
      <c r="Z947" s="18" t="str">
        <f>+VLOOKUP(Sitio_Publico[[#This Row],[Filtro Integrado]],Estructura!$U$4:$W$529,3,0)</f>
        <v>FI-0</v>
      </c>
      <c r="AA947" s="18" t="str">
        <f>+VLOOKUP(Sitio_Publico[[#This Row],[Muestra]],Estructura!$Y$4:$AB$483,4,0)</f>
        <v>M-00065</v>
      </c>
    </row>
    <row r="948" spans="1:27" ht="48" x14ac:dyDescent="0.3">
      <c r="A948" s="16">
        <f t="shared" si="14"/>
        <v>947</v>
      </c>
      <c r="B948" s="47" t="s">
        <v>15118</v>
      </c>
      <c r="C948" s="13" t="s">
        <v>622</v>
      </c>
      <c r="D948" s="13" t="s">
        <v>623</v>
      </c>
      <c r="E948" s="44">
        <v>13505</v>
      </c>
      <c r="F948" s="13" t="s">
        <v>681</v>
      </c>
      <c r="G948" s="23" t="s">
        <v>625</v>
      </c>
      <c r="H948" s="42" t="s">
        <v>458</v>
      </c>
      <c r="I948" s="28" t="s">
        <v>342</v>
      </c>
      <c r="J948" s="12" t="s">
        <v>393</v>
      </c>
      <c r="K948" s="28" t="s">
        <v>793</v>
      </c>
      <c r="L948" s="12" t="s">
        <v>627</v>
      </c>
      <c r="M948" s="12" t="s">
        <v>794</v>
      </c>
      <c r="N948" s="12" t="s">
        <v>629</v>
      </c>
      <c r="O948" s="26" t="s">
        <v>5471</v>
      </c>
      <c r="P948" s="26" t="s">
        <v>5472</v>
      </c>
      <c r="Q948" s="25" t="s">
        <v>646</v>
      </c>
      <c r="R948" s="26" t="s">
        <v>5473</v>
      </c>
      <c r="S948" s="15" t="s">
        <v>5474</v>
      </c>
      <c r="T948" s="52">
        <v>0</v>
      </c>
      <c r="U948" s="22" t="s">
        <v>5475</v>
      </c>
      <c r="V948" s="18" t="str">
        <f>+Sitio_Publico[[#This Row],[idcoleccion]]&amp;"-"&amp;Sitio_Publico[[#This Row],[id]]</f>
        <v>000-947</v>
      </c>
      <c r="W948" s="18">
        <f>+VLOOKUP(Sitio_Publico[[#This Row],[territorio]],Estructura!$AE$4:$AH$1067,4,0)</f>
        <v>30013505</v>
      </c>
      <c r="X948" s="18" t="str">
        <f>+VLOOKUP(Sitio_Publico[[#This Row],[tema]],Estructura!$G$4:$J$532,4,0)</f>
        <v>T-16</v>
      </c>
      <c r="Y948" s="18" t="str">
        <f>+VLOOKUP(Sitio_Publico[[#This Row],[contenido]],Estructura!$L$4:$O$473,4,0)</f>
        <v>C-7</v>
      </c>
      <c r="Z948" s="18" t="str">
        <f>+VLOOKUP(Sitio_Publico[[#This Row],[Filtro Integrado]],Estructura!$U$4:$W$529,3,0)</f>
        <v>FI-0</v>
      </c>
      <c r="AA948" s="18" t="str">
        <f>+VLOOKUP(Sitio_Publico[[#This Row],[Muestra]],Estructura!$Y$4:$AB$483,4,0)</f>
        <v>M-00077</v>
      </c>
    </row>
    <row r="949" spans="1:27" ht="48" x14ac:dyDescent="0.3">
      <c r="A949" s="16">
        <f t="shared" si="14"/>
        <v>948</v>
      </c>
      <c r="B949" s="47" t="s">
        <v>15118</v>
      </c>
      <c r="C949" s="13" t="s">
        <v>622</v>
      </c>
      <c r="D949" s="13" t="s">
        <v>623</v>
      </c>
      <c r="E949" s="44">
        <v>13110</v>
      </c>
      <c r="F949" s="13" t="s">
        <v>666</v>
      </c>
      <c r="G949" s="23" t="s">
        <v>625</v>
      </c>
      <c r="H949" s="42" t="s">
        <v>458</v>
      </c>
      <c r="I949" s="28" t="s">
        <v>306</v>
      </c>
      <c r="J949" s="12" t="s">
        <v>393</v>
      </c>
      <c r="K949" s="28" t="s">
        <v>745</v>
      </c>
      <c r="L949" s="12" t="s">
        <v>627</v>
      </c>
      <c r="M949" s="12" t="s">
        <v>628</v>
      </c>
      <c r="N949" s="12" t="s">
        <v>629</v>
      </c>
      <c r="O949" s="26" t="s">
        <v>5476</v>
      </c>
      <c r="P949" s="26" t="s">
        <v>5477</v>
      </c>
      <c r="Q949" s="25" t="s">
        <v>646</v>
      </c>
      <c r="R949" s="26" t="s">
        <v>5478</v>
      </c>
      <c r="S949" s="15" t="s">
        <v>5479</v>
      </c>
      <c r="T949" s="52">
        <v>0</v>
      </c>
      <c r="U949" s="22" t="s">
        <v>5480</v>
      </c>
      <c r="V949" s="18" t="str">
        <f>+Sitio_Publico[[#This Row],[idcoleccion]]&amp;"-"&amp;Sitio_Publico[[#This Row],[id]]</f>
        <v>000-948</v>
      </c>
      <c r="W949" s="18">
        <f>+VLOOKUP(Sitio_Publico[[#This Row],[territorio]],Estructura!$AE$4:$AH$1067,4,0)</f>
        <v>30013110</v>
      </c>
      <c r="X949" s="18" t="str">
        <f>+VLOOKUP(Sitio_Publico[[#This Row],[tema]],Estructura!$G$4:$J$532,4,0)</f>
        <v>T-15</v>
      </c>
      <c r="Y949" s="18" t="str">
        <f>+VLOOKUP(Sitio_Publico[[#This Row],[contenido]],Estructura!$L$4:$O$473,4,0)</f>
        <v>C-7</v>
      </c>
      <c r="Z949" s="18" t="str">
        <f>+VLOOKUP(Sitio_Publico[[#This Row],[Filtro Integrado]],Estructura!$U$4:$W$529,3,0)</f>
        <v>FI-0</v>
      </c>
      <c r="AA949" s="18" t="str">
        <f>+VLOOKUP(Sitio_Publico[[#This Row],[Muestra]],Estructura!$Y$4:$AB$483,4,0)</f>
        <v>M-00074</v>
      </c>
    </row>
    <row r="950" spans="1:27" ht="48" x14ac:dyDescent="0.3">
      <c r="A950" s="16">
        <f t="shared" si="14"/>
        <v>949</v>
      </c>
      <c r="B950" s="47" t="s">
        <v>15118</v>
      </c>
      <c r="C950" s="13" t="s">
        <v>637</v>
      </c>
      <c r="D950" s="13" t="s">
        <v>623</v>
      </c>
      <c r="E950" s="44">
        <v>4</v>
      </c>
      <c r="F950" s="13" t="s">
        <v>5481</v>
      </c>
      <c r="G950" s="23" t="s">
        <v>2029</v>
      </c>
      <c r="H950" s="42" t="s">
        <v>457</v>
      </c>
      <c r="I950" s="28" t="s">
        <v>367</v>
      </c>
      <c r="J950" s="12" t="s">
        <v>393</v>
      </c>
      <c r="K950" s="28" t="s">
        <v>2030</v>
      </c>
      <c r="L950" s="12" t="s">
        <v>2031</v>
      </c>
      <c r="M950" s="12" t="s">
        <v>2032</v>
      </c>
      <c r="N950" s="12" t="s">
        <v>2033</v>
      </c>
      <c r="O950" s="26" t="s">
        <v>5482</v>
      </c>
      <c r="P950" s="26" t="s">
        <v>5483</v>
      </c>
      <c r="Q950" s="25" t="s">
        <v>646</v>
      </c>
      <c r="R950" s="26" t="s">
        <v>5484</v>
      </c>
      <c r="S950" s="15" t="s">
        <v>5485</v>
      </c>
      <c r="T950" s="52">
        <v>0</v>
      </c>
      <c r="U950" s="22" t="s">
        <v>5486</v>
      </c>
      <c r="V950" s="18" t="str">
        <f>+Sitio_Publico[[#This Row],[idcoleccion]]&amp;"-"&amp;Sitio_Publico[[#This Row],[id]]</f>
        <v>000-949</v>
      </c>
      <c r="W950" s="18">
        <f>+VLOOKUP(Sitio_Publico[[#This Row],[territorio]],Estructura!$AE$4:$AH$1067,4,0)</f>
        <v>20000004</v>
      </c>
      <c r="X950" s="18" t="str">
        <f>+VLOOKUP(Sitio_Publico[[#This Row],[tema]],Estructura!$G$4:$J$532,4,0)</f>
        <v>T-30</v>
      </c>
      <c r="Y950" s="18" t="str">
        <f>+VLOOKUP(Sitio_Publico[[#This Row],[contenido]],Estructura!$L$4:$O$473,4,0)</f>
        <v>C-14</v>
      </c>
      <c r="Z950" s="18" t="str">
        <f>+VLOOKUP(Sitio_Publico[[#This Row],[Filtro Integrado]],Estructura!$U$4:$W$529,3,0)</f>
        <v>FI-0</v>
      </c>
      <c r="AA950" s="18" t="str">
        <f>+VLOOKUP(Sitio_Publico[[#This Row],[Muestra]],Estructura!$Y$4:$AB$483,4,0)</f>
        <v>M-000103</v>
      </c>
    </row>
    <row r="951" spans="1:27" ht="48" x14ac:dyDescent="0.3">
      <c r="A951" s="16">
        <f t="shared" si="14"/>
        <v>950</v>
      </c>
      <c r="B951" s="47" t="s">
        <v>15118</v>
      </c>
      <c r="C951" s="13" t="s">
        <v>622</v>
      </c>
      <c r="D951" s="13" t="s">
        <v>623</v>
      </c>
      <c r="E951" s="44">
        <v>7304</v>
      </c>
      <c r="F951" s="13" t="s">
        <v>624</v>
      </c>
      <c r="G951" s="23" t="s">
        <v>639</v>
      </c>
      <c r="H951" s="42" t="s">
        <v>458</v>
      </c>
      <c r="I951" s="28" t="s">
        <v>148</v>
      </c>
      <c r="J951" s="12" t="s">
        <v>393</v>
      </c>
      <c r="K951" s="28" t="s">
        <v>651</v>
      </c>
      <c r="L951" s="12" t="s">
        <v>652</v>
      </c>
      <c r="M951" s="12" t="s">
        <v>653</v>
      </c>
      <c r="N951" s="12" t="s">
        <v>629</v>
      </c>
      <c r="O951" s="26" t="s">
        <v>5487</v>
      </c>
      <c r="P951" s="26" t="s">
        <v>5488</v>
      </c>
      <c r="Q951" s="25" t="s">
        <v>646</v>
      </c>
      <c r="R951" s="26" t="s">
        <v>5489</v>
      </c>
      <c r="S951" s="15" t="s">
        <v>5490</v>
      </c>
      <c r="T951" s="52">
        <v>0</v>
      </c>
      <c r="U951" s="22" t="s">
        <v>5491</v>
      </c>
      <c r="V951" s="18" t="str">
        <f>+Sitio_Publico[[#This Row],[idcoleccion]]&amp;"-"&amp;Sitio_Publico[[#This Row],[id]]</f>
        <v>000-950</v>
      </c>
      <c r="W951" s="18">
        <f>+VLOOKUP(Sitio_Publico[[#This Row],[territorio]],Estructura!$AE$4:$AH$1067,4,0)</f>
        <v>30007304</v>
      </c>
      <c r="X951" s="18" t="str">
        <f>+VLOOKUP(Sitio_Publico[[#This Row],[tema]],Estructura!$G$4:$J$532,4,0)</f>
        <v>T-13</v>
      </c>
      <c r="Y951" s="18" t="str">
        <f>+VLOOKUP(Sitio_Publico[[#This Row],[contenido]],Estructura!$L$4:$O$473,4,0)</f>
        <v>C-8</v>
      </c>
      <c r="Z951" s="18" t="str">
        <f>+VLOOKUP(Sitio_Publico[[#This Row],[Filtro Integrado]],Estructura!$U$4:$W$529,3,0)</f>
        <v>FI-0</v>
      </c>
      <c r="AA951" s="18" t="str">
        <f>+VLOOKUP(Sitio_Publico[[#This Row],[Muestra]],Estructura!$Y$4:$AB$483,4,0)</f>
        <v>M-00065</v>
      </c>
    </row>
    <row r="952" spans="1:27" ht="48" x14ac:dyDescent="0.3">
      <c r="A952" s="16">
        <f t="shared" si="14"/>
        <v>951</v>
      </c>
      <c r="B952" s="47" t="s">
        <v>15118</v>
      </c>
      <c r="C952" s="13" t="s">
        <v>622</v>
      </c>
      <c r="D952" s="13" t="s">
        <v>623</v>
      </c>
      <c r="E952" s="44">
        <v>10101</v>
      </c>
      <c r="F952" s="13" t="s">
        <v>767</v>
      </c>
      <c r="G952" s="23" t="s">
        <v>625</v>
      </c>
      <c r="H952" s="42" t="s">
        <v>458</v>
      </c>
      <c r="I952" s="28" t="s">
        <v>248</v>
      </c>
      <c r="J952" s="12" t="s">
        <v>393</v>
      </c>
      <c r="K952" s="28" t="s">
        <v>780</v>
      </c>
      <c r="L952" s="12" t="s">
        <v>627</v>
      </c>
      <c r="M952" s="12" t="s">
        <v>781</v>
      </c>
      <c r="N952" s="12" t="s">
        <v>629</v>
      </c>
      <c r="O952" s="26" t="s">
        <v>5492</v>
      </c>
      <c r="P952" s="26" t="s">
        <v>5493</v>
      </c>
      <c r="Q952" s="25" t="s">
        <v>646</v>
      </c>
      <c r="R952" s="26" t="s">
        <v>5494</v>
      </c>
      <c r="S952" s="15" t="s">
        <v>5495</v>
      </c>
      <c r="T952" s="52">
        <v>0</v>
      </c>
      <c r="U952" s="22" t="s">
        <v>5496</v>
      </c>
      <c r="V952" s="18" t="str">
        <f>+Sitio_Publico[[#This Row],[idcoleccion]]&amp;"-"&amp;Sitio_Publico[[#This Row],[id]]</f>
        <v>000-951</v>
      </c>
      <c r="W952" s="18">
        <f>+VLOOKUP(Sitio_Publico[[#This Row],[territorio]],Estructura!$AE$4:$AH$1067,4,0)</f>
        <v>30010101</v>
      </c>
      <c r="X952" s="18" t="str">
        <f>+VLOOKUP(Sitio_Publico[[#This Row],[tema]],Estructura!$G$4:$J$532,4,0)</f>
        <v>T-19</v>
      </c>
      <c r="Y952" s="18" t="str">
        <f>+VLOOKUP(Sitio_Publico[[#This Row],[contenido]],Estructura!$L$4:$O$473,4,0)</f>
        <v>C-7</v>
      </c>
      <c r="Z952" s="18" t="str">
        <f>+VLOOKUP(Sitio_Publico[[#This Row],[Filtro Integrado]],Estructura!$U$4:$W$529,3,0)</f>
        <v>FI-0</v>
      </c>
      <c r="AA952" s="18" t="str">
        <f>+VLOOKUP(Sitio_Publico[[#This Row],[Muestra]],Estructura!$Y$4:$AB$483,4,0)</f>
        <v>M-00076</v>
      </c>
    </row>
    <row r="953" spans="1:27" ht="48" x14ac:dyDescent="0.3">
      <c r="A953" s="16">
        <f t="shared" si="14"/>
        <v>952</v>
      </c>
      <c r="B953" s="47" t="s">
        <v>15118</v>
      </c>
      <c r="C953" s="13" t="s">
        <v>622</v>
      </c>
      <c r="D953" s="13" t="s">
        <v>623</v>
      </c>
      <c r="E953" s="44">
        <v>12401</v>
      </c>
      <c r="F953" s="13" t="s">
        <v>688</v>
      </c>
      <c r="G953" s="23" t="s">
        <v>639</v>
      </c>
      <c r="H953" s="42" t="s">
        <v>458</v>
      </c>
      <c r="I953" s="28" t="s">
        <v>295</v>
      </c>
      <c r="J953" s="12" t="s">
        <v>393</v>
      </c>
      <c r="K953" s="28" t="s">
        <v>726</v>
      </c>
      <c r="L953" s="12" t="s">
        <v>652</v>
      </c>
      <c r="M953" s="12" t="s">
        <v>653</v>
      </c>
      <c r="N953" s="12" t="s">
        <v>629</v>
      </c>
      <c r="O953" s="26" t="s">
        <v>5497</v>
      </c>
      <c r="P953" s="26" t="s">
        <v>5498</v>
      </c>
      <c r="Q953" s="25" t="s">
        <v>646</v>
      </c>
      <c r="R953" s="26" t="s">
        <v>5499</v>
      </c>
      <c r="S953" s="15" t="s">
        <v>5500</v>
      </c>
      <c r="T953" s="52">
        <v>0</v>
      </c>
      <c r="U953" s="22" t="s">
        <v>5501</v>
      </c>
      <c r="V953" s="18" t="str">
        <f>+Sitio_Publico[[#This Row],[idcoleccion]]&amp;"-"&amp;Sitio_Publico[[#This Row],[id]]</f>
        <v>000-952</v>
      </c>
      <c r="W953" s="18">
        <f>+VLOOKUP(Sitio_Publico[[#This Row],[territorio]],Estructura!$AE$4:$AH$1067,4,0)</f>
        <v>30012401</v>
      </c>
      <c r="X953" s="18" t="str">
        <f>+VLOOKUP(Sitio_Publico[[#This Row],[tema]],Estructura!$G$4:$J$532,4,0)</f>
        <v>T-17</v>
      </c>
      <c r="Y953" s="18" t="str">
        <f>+VLOOKUP(Sitio_Publico[[#This Row],[contenido]],Estructura!$L$4:$O$473,4,0)</f>
        <v>C-8</v>
      </c>
      <c r="Z953" s="18" t="str">
        <f>+VLOOKUP(Sitio_Publico[[#This Row],[Filtro Integrado]],Estructura!$U$4:$W$529,3,0)</f>
        <v>FI-0</v>
      </c>
      <c r="AA953" s="18" t="str">
        <f>+VLOOKUP(Sitio_Publico[[#This Row],[Muestra]],Estructura!$Y$4:$AB$483,4,0)</f>
        <v>M-00071</v>
      </c>
    </row>
    <row r="954" spans="1:27" ht="48" x14ac:dyDescent="0.3">
      <c r="A954" s="16">
        <f t="shared" si="14"/>
        <v>953</v>
      </c>
      <c r="B954" s="47" t="s">
        <v>15118</v>
      </c>
      <c r="C954" s="13" t="s">
        <v>622</v>
      </c>
      <c r="D954" s="13" t="s">
        <v>623</v>
      </c>
      <c r="E954" s="44">
        <v>13111</v>
      </c>
      <c r="F954" s="13" t="s">
        <v>767</v>
      </c>
      <c r="G954" s="23" t="s">
        <v>639</v>
      </c>
      <c r="H954" s="42" t="s">
        <v>458</v>
      </c>
      <c r="I954" s="28" t="s">
        <v>307</v>
      </c>
      <c r="J954" s="12" t="s">
        <v>393</v>
      </c>
      <c r="K954" s="28" t="s">
        <v>857</v>
      </c>
      <c r="L954" s="12" t="s">
        <v>652</v>
      </c>
      <c r="M954" s="12" t="s">
        <v>704</v>
      </c>
      <c r="N954" s="12" t="s">
        <v>629</v>
      </c>
      <c r="O954" s="26" t="s">
        <v>5502</v>
      </c>
      <c r="P954" s="26" t="s">
        <v>5503</v>
      </c>
      <c r="Q954" s="25" t="s">
        <v>646</v>
      </c>
      <c r="R954" s="26" t="s">
        <v>5504</v>
      </c>
      <c r="S954" s="15" t="s">
        <v>5505</v>
      </c>
      <c r="T954" s="52">
        <v>0</v>
      </c>
      <c r="U954" s="22" t="s">
        <v>5506</v>
      </c>
      <c r="V954" s="18" t="str">
        <f>+Sitio_Publico[[#This Row],[idcoleccion]]&amp;"-"&amp;Sitio_Publico[[#This Row],[id]]</f>
        <v>000-953</v>
      </c>
      <c r="W954" s="18">
        <f>+VLOOKUP(Sitio_Publico[[#This Row],[territorio]],Estructura!$AE$4:$AH$1067,4,0)</f>
        <v>30013111</v>
      </c>
      <c r="X954" s="18" t="str">
        <f>+VLOOKUP(Sitio_Publico[[#This Row],[tema]],Estructura!$G$4:$J$532,4,0)</f>
        <v>T-19</v>
      </c>
      <c r="Y954" s="18" t="str">
        <f>+VLOOKUP(Sitio_Publico[[#This Row],[contenido]],Estructura!$L$4:$O$473,4,0)</f>
        <v>C-8</v>
      </c>
      <c r="Z954" s="18" t="str">
        <f>+VLOOKUP(Sitio_Publico[[#This Row],[Filtro Integrado]],Estructura!$U$4:$W$529,3,0)</f>
        <v>FI-0</v>
      </c>
      <c r="AA954" s="18" t="str">
        <f>+VLOOKUP(Sitio_Publico[[#This Row],[Muestra]],Estructura!$Y$4:$AB$483,4,0)</f>
        <v>M-00081</v>
      </c>
    </row>
    <row r="955" spans="1:27" ht="48" x14ac:dyDescent="0.3">
      <c r="A955" s="16">
        <f t="shared" si="14"/>
        <v>954</v>
      </c>
      <c r="B955" s="47" t="s">
        <v>15118</v>
      </c>
      <c r="C955" s="13" t="s">
        <v>622</v>
      </c>
      <c r="D955" s="13" t="s">
        <v>623</v>
      </c>
      <c r="E955" s="44">
        <v>10203</v>
      </c>
      <c r="F955" s="13" t="s">
        <v>767</v>
      </c>
      <c r="G955" s="23" t="s">
        <v>625</v>
      </c>
      <c r="H955" s="42" t="s">
        <v>458</v>
      </c>
      <c r="I955" s="28" t="s">
        <v>259</v>
      </c>
      <c r="J955" s="12" t="s">
        <v>393</v>
      </c>
      <c r="K955" s="28" t="s">
        <v>768</v>
      </c>
      <c r="L955" s="12" t="s">
        <v>627</v>
      </c>
      <c r="M955" s="12" t="s">
        <v>628</v>
      </c>
      <c r="N955" s="12" t="s">
        <v>629</v>
      </c>
      <c r="O955" s="26" t="s">
        <v>5507</v>
      </c>
      <c r="P955" s="26" t="s">
        <v>5508</v>
      </c>
      <c r="Q955" s="25" t="s">
        <v>646</v>
      </c>
      <c r="R955" s="26" t="s">
        <v>5509</v>
      </c>
      <c r="S955" s="15" t="s">
        <v>5510</v>
      </c>
      <c r="T955" s="52">
        <v>0</v>
      </c>
      <c r="U955" s="22" t="s">
        <v>5511</v>
      </c>
      <c r="V955" s="18" t="str">
        <f>+Sitio_Publico[[#This Row],[idcoleccion]]&amp;"-"&amp;Sitio_Publico[[#This Row],[id]]</f>
        <v>000-954</v>
      </c>
      <c r="W955" s="18">
        <f>+VLOOKUP(Sitio_Publico[[#This Row],[territorio]],Estructura!$AE$4:$AH$1067,4,0)</f>
        <v>30010203</v>
      </c>
      <c r="X955" s="18" t="str">
        <f>+VLOOKUP(Sitio_Publico[[#This Row],[tema]],Estructura!$G$4:$J$532,4,0)</f>
        <v>T-19</v>
      </c>
      <c r="Y955" s="18" t="str">
        <f>+VLOOKUP(Sitio_Publico[[#This Row],[contenido]],Estructura!$L$4:$O$473,4,0)</f>
        <v>C-7</v>
      </c>
      <c r="Z955" s="18" t="str">
        <f>+VLOOKUP(Sitio_Publico[[#This Row],[Filtro Integrado]],Estructura!$U$4:$W$529,3,0)</f>
        <v>FI-0</v>
      </c>
      <c r="AA955" s="18" t="str">
        <f>+VLOOKUP(Sitio_Publico[[#This Row],[Muestra]],Estructura!$Y$4:$AB$483,4,0)</f>
        <v>M-00075</v>
      </c>
    </row>
    <row r="956" spans="1:27" ht="48" x14ac:dyDescent="0.3">
      <c r="A956" s="16">
        <f t="shared" si="14"/>
        <v>955</v>
      </c>
      <c r="B956" s="47" t="s">
        <v>15118</v>
      </c>
      <c r="C956" s="13" t="s">
        <v>622</v>
      </c>
      <c r="D956" s="13" t="s">
        <v>623</v>
      </c>
      <c r="E956" s="44">
        <v>2101</v>
      </c>
      <c r="F956" s="13" t="s">
        <v>688</v>
      </c>
      <c r="G956" s="23" t="s">
        <v>639</v>
      </c>
      <c r="H956" s="42" t="s">
        <v>458</v>
      </c>
      <c r="I956" s="28" t="s">
        <v>15</v>
      </c>
      <c r="J956" s="12" t="s">
        <v>393</v>
      </c>
      <c r="K956" s="28" t="s">
        <v>726</v>
      </c>
      <c r="L956" s="12" t="s">
        <v>652</v>
      </c>
      <c r="M956" s="12" t="s">
        <v>653</v>
      </c>
      <c r="N956" s="12" t="s">
        <v>629</v>
      </c>
      <c r="O956" s="26" t="s">
        <v>5512</v>
      </c>
      <c r="P956" s="26" t="s">
        <v>5513</v>
      </c>
      <c r="Q956" s="25" t="s">
        <v>646</v>
      </c>
      <c r="R956" s="26" t="s">
        <v>5514</v>
      </c>
      <c r="S956" s="15" t="s">
        <v>5515</v>
      </c>
      <c r="T956" s="52">
        <v>0</v>
      </c>
      <c r="U956" s="22" t="s">
        <v>5516</v>
      </c>
      <c r="V956" s="18" t="str">
        <f>+Sitio_Publico[[#This Row],[idcoleccion]]&amp;"-"&amp;Sitio_Publico[[#This Row],[id]]</f>
        <v>000-955</v>
      </c>
      <c r="W956" s="18">
        <f>+VLOOKUP(Sitio_Publico[[#This Row],[territorio]],Estructura!$AE$4:$AH$1067,4,0)</f>
        <v>30002101</v>
      </c>
      <c r="X956" s="18" t="str">
        <f>+VLOOKUP(Sitio_Publico[[#This Row],[tema]],Estructura!$G$4:$J$532,4,0)</f>
        <v>T-17</v>
      </c>
      <c r="Y956" s="18" t="str">
        <f>+VLOOKUP(Sitio_Publico[[#This Row],[contenido]],Estructura!$L$4:$O$473,4,0)</f>
        <v>C-8</v>
      </c>
      <c r="Z956" s="18" t="str">
        <f>+VLOOKUP(Sitio_Publico[[#This Row],[Filtro Integrado]],Estructura!$U$4:$W$529,3,0)</f>
        <v>FI-0</v>
      </c>
      <c r="AA956" s="18" t="str">
        <f>+VLOOKUP(Sitio_Publico[[#This Row],[Muestra]],Estructura!$Y$4:$AB$483,4,0)</f>
        <v>M-00071</v>
      </c>
    </row>
    <row r="957" spans="1:27" ht="60" x14ac:dyDescent="0.3">
      <c r="A957" s="16">
        <f t="shared" si="14"/>
        <v>956</v>
      </c>
      <c r="B957" s="47" t="s">
        <v>15118</v>
      </c>
      <c r="C957" s="13" t="s">
        <v>622</v>
      </c>
      <c r="D957" s="13" t="s">
        <v>623</v>
      </c>
      <c r="E957" s="44">
        <v>13402</v>
      </c>
      <c r="F957" s="13" t="s">
        <v>624</v>
      </c>
      <c r="G957" s="23" t="s">
        <v>639</v>
      </c>
      <c r="H957" s="42" t="s">
        <v>458</v>
      </c>
      <c r="I957" s="28" t="s">
        <v>335</v>
      </c>
      <c r="J957" s="12" t="s">
        <v>393</v>
      </c>
      <c r="K957" s="28" t="s">
        <v>904</v>
      </c>
      <c r="L957" s="12" t="s">
        <v>652</v>
      </c>
      <c r="M957" s="12" t="s">
        <v>653</v>
      </c>
      <c r="N957" s="12" t="s">
        <v>629</v>
      </c>
      <c r="O957" s="26" t="s">
        <v>5517</v>
      </c>
      <c r="P957" s="26" t="s">
        <v>5518</v>
      </c>
      <c r="Q957" s="25" t="s">
        <v>646</v>
      </c>
      <c r="R957" s="26" t="s">
        <v>5519</v>
      </c>
      <c r="S957" s="15" t="s">
        <v>5520</v>
      </c>
      <c r="T957" s="52">
        <v>0</v>
      </c>
      <c r="U957" s="22" t="s">
        <v>5521</v>
      </c>
      <c r="V957" s="18" t="str">
        <f>+Sitio_Publico[[#This Row],[idcoleccion]]&amp;"-"&amp;Sitio_Publico[[#This Row],[id]]</f>
        <v>000-956</v>
      </c>
      <c r="W957" s="18">
        <f>+VLOOKUP(Sitio_Publico[[#This Row],[territorio]],Estructura!$AE$4:$AH$1067,4,0)</f>
        <v>30013402</v>
      </c>
      <c r="X957" s="18" t="str">
        <f>+VLOOKUP(Sitio_Publico[[#This Row],[tema]],Estructura!$G$4:$J$532,4,0)</f>
        <v>T-13</v>
      </c>
      <c r="Y957" s="18" t="str">
        <f>+VLOOKUP(Sitio_Publico[[#This Row],[contenido]],Estructura!$L$4:$O$473,4,0)</f>
        <v>C-8</v>
      </c>
      <c r="Z957" s="18" t="str">
        <f>+VLOOKUP(Sitio_Publico[[#This Row],[Filtro Integrado]],Estructura!$U$4:$W$529,3,0)</f>
        <v>FI-0</v>
      </c>
      <c r="AA957" s="18" t="str">
        <f>+VLOOKUP(Sitio_Publico[[#This Row],[Muestra]],Estructura!$Y$4:$AB$483,4,0)</f>
        <v>M-00083</v>
      </c>
    </row>
    <row r="958" spans="1:27" ht="48" x14ac:dyDescent="0.3">
      <c r="A958" s="16">
        <f t="shared" si="14"/>
        <v>957</v>
      </c>
      <c r="B958" s="47" t="s">
        <v>15118</v>
      </c>
      <c r="C958" s="13" t="s">
        <v>622</v>
      </c>
      <c r="D958" s="13" t="s">
        <v>623</v>
      </c>
      <c r="E958" s="44">
        <v>10203</v>
      </c>
      <c r="F958" s="13" t="s">
        <v>767</v>
      </c>
      <c r="G958" s="23" t="s">
        <v>639</v>
      </c>
      <c r="H958" s="42" t="s">
        <v>458</v>
      </c>
      <c r="I958" s="28" t="s">
        <v>259</v>
      </c>
      <c r="J958" s="12" t="s">
        <v>393</v>
      </c>
      <c r="K958" s="28" t="s">
        <v>768</v>
      </c>
      <c r="L958" s="12" t="s">
        <v>652</v>
      </c>
      <c r="M958" s="12" t="s">
        <v>653</v>
      </c>
      <c r="N958" s="12" t="s">
        <v>629</v>
      </c>
      <c r="O958" s="26" t="s">
        <v>5522</v>
      </c>
      <c r="P958" s="26" t="s">
        <v>5523</v>
      </c>
      <c r="Q958" s="25" t="s">
        <v>646</v>
      </c>
      <c r="R958" s="26" t="s">
        <v>5524</v>
      </c>
      <c r="S958" s="15" t="s">
        <v>5525</v>
      </c>
      <c r="T958" s="52">
        <v>0</v>
      </c>
      <c r="U958" s="22" t="s">
        <v>5526</v>
      </c>
      <c r="V958" s="18" t="str">
        <f>+Sitio_Publico[[#This Row],[idcoleccion]]&amp;"-"&amp;Sitio_Publico[[#This Row],[id]]</f>
        <v>000-957</v>
      </c>
      <c r="W958" s="18">
        <f>+VLOOKUP(Sitio_Publico[[#This Row],[territorio]],Estructura!$AE$4:$AH$1067,4,0)</f>
        <v>30010203</v>
      </c>
      <c r="X958" s="18" t="str">
        <f>+VLOOKUP(Sitio_Publico[[#This Row],[tema]],Estructura!$G$4:$J$532,4,0)</f>
        <v>T-19</v>
      </c>
      <c r="Y958" s="18" t="str">
        <f>+VLOOKUP(Sitio_Publico[[#This Row],[contenido]],Estructura!$L$4:$O$473,4,0)</f>
        <v>C-8</v>
      </c>
      <c r="Z958" s="18" t="str">
        <f>+VLOOKUP(Sitio_Publico[[#This Row],[Filtro Integrado]],Estructura!$U$4:$W$529,3,0)</f>
        <v>FI-0</v>
      </c>
      <c r="AA958" s="18" t="str">
        <f>+VLOOKUP(Sitio_Publico[[#This Row],[Muestra]],Estructura!$Y$4:$AB$483,4,0)</f>
        <v>M-00075</v>
      </c>
    </row>
    <row r="959" spans="1:27" ht="48" x14ac:dyDescent="0.3">
      <c r="A959" s="16">
        <f t="shared" si="14"/>
        <v>958</v>
      </c>
      <c r="B959" s="47" t="s">
        <v>15118</v>
      </c>
      <c r="C959" s="13" t="s">
        <v>622</v>
      </c>
      <c r="D959" s="13" t="s">
        <v>623</v>
      </c>
      <c r="E959" s="44">
        <v>3201</v>
      </c>
      <c r="F959" s="13" t="s">
        <v>666</v>
      </c>
      <c r="G959" s="23" t="s">
        <v>625</v>
      </c>
      <c r="H959" s="42" t="s">
        <v>458</v>
      </c>
      <c r="I959" s="28" t="s">
        <v>44</v>
      </c>
      <c r="J959" s="12" t="s">
        <v>393</v>
      </c>
      <c r="K959" s="28" t="s">
        <v>667</v>
      </c>
      <c r="L959" s="12" t="s">
        <v>627</v>
      </c>
      <c r="M959" s="12" t="s">
        <v>668</v>
      </c>
      <c r="N959" s="12" t="s">
        <v>629</v>
      </c>
      <c r="O959" s="26" t="s">
        <v>5527</v>
      </c>
      <c r="P959" s="26" t="s">
        <v>5528</v>
      </c>
      <c r="Q959" s="25" t="s">
        <v>646</v>
      </c>
      <c r="R959" s="26" t="s">
        <v>5529</v>
      </c>
      <c r="S959" s="15" t="s">
        <v>5530</v>
      </c>
      <c r="T959" s="52">
        <v>0</v>
      </c>
      <c r="U959" s="22" t="s">
        <v>5531</v>
      </c>
      <c r="V959" s="18" t="str">
        <f>+Sitio_Publico[[#This Row],[idcoleccion]]&amp;"-"&amp;Sitio_Publico[[#This Row],[id]]</f>
        <v>000-958</v>
      </c>
      <c r="W959" s="18">
        <f>+VLOOKUP(Sitio_Publico[[#This Row],[territorio]],Estructura!$AE$4:$AH$1067,4,0)</f>
        <v>30003201</v>
      </c>
      <c r="X959" s="18" t="str">
        <f>+VLOOKUP(Sitio_Publico[[#This Row],[tema]],Estructura!$G$4:$J$532,4,0)</f>
        <v>T-15</v>
      </c>
      <c r="Y959" s="18" t="str">
        <f>+VLOOKUP(Sitio_Publico[[#This Row],[contenido]],Estructura!$L$4:$O$473,4,0)</f>
        <v>C-7</v>
      </c>
      <c r="Z959" s="18" t="str">
        <f>+VLOOKUP(Sitio_Publico[[#This Row],[Filtro Integrado]],Estructura!$U$4:$W$529,3,0)</f>
        <v>FI-0</v>
      </c>
      <c r="AA959" s="18" t="str">
        <f>+VLOOKUP(Sitio_Publico[[#This Row],[Muestra]],Estructura!$Y$4:$AB$483,4,0)</f>
        <v>M-00066</v>
      </c>
    </row>
    <row r="960" spans="1:27" ht="51" x14ac:dyDescent="0.3">
      <c r="A960" s="16">
        <f t="shared" si="14"/>
        <v>959</v>
      </c>
      <c r="B960" s="47" t="s">
        <v>15118</v>
      </c>
      <c r="C960" s="13" t="s">
        <v>622</v>
      </c>
      <c r="D960" s="13" t="s">
        <v>623</v>
      </c>
      <c r="E960" s="44">
        <v>4201</v>
      </c>
      <c r="F960" s="13" t="s">
        <v>624</v>
      </c>
      <c r="G960" s="23" t="s">
        <v>625</v>
      </c>
      <c r="H960" s="42" t="s">
        <v>458</v>
      </c>
      <c r="I960" s="28" t="s">
        <v>55</v>
      </c>
      <c r="J960" s="12" t="s">
        <v>393</v>
      </c>
      <c r="K960" s="28" t="s">
        <v>651</v>
      </c>
      <c r="L960" s="12" t="s">
        <v>627</v>
      </c>
      <c r="M960" s="12" t="s">
        <v>653</v>
      </c>
      <c r="N960" s="12" t="s">
        <v>629</v>
      </c>
      <c r="O960" s="26" t="s">
        <v>5532</v>
      </c>
      <c r="P960" s="26" t="s">
        <v>5533</v>
      </c>
      <c r="Q960" s="25" t="s">
        <v>646</v>
      </c>
      <c r="R960" s="26" t="s">
        <v>5534</v>
      </c>
      <c r="S960" s="15" t="s">
        <v>5535</v>
      </c>
      <c r="T960" s="52">
        <v>0</v>
      </c>
      <c r="U960" s="22" t="s">
        <v>5536</v>
      </c>
      <c r="V960" s="18" t="str">
        <f>+Sitio_Publico[[#This Row],[idcoleccion]]&amp;"-"&amp;Sitio_Publico[[#This Row],[id]]</f>
        <v>000-959</v>
      </c>
      <c r="W960" s="18">
        <f>+VLOOKUP(Sitio_Publico[[#This Row],[territorio]],Estructura!$AE$4:$AH$1067,4,0)</f>
        <v>30004201</v>
      </c>
      <c r="X960" s="18" t="str">
        <f>+VLOOKUP(Sitio_Publico[[#This Row],[tema]],Estructura!$G$4:$J$532,4,0)</f>
        <v>T-13</v>
      </c>
      <c r="Y960" s="18" t="str">
        <f>+VLOOKUP(Sitio_Publico[[#This Row],[contenido]],Estructura!$L$4:$O$473,4,0)</f>
        <v>C-7</v>
      </c>
      <c r="Z960" s="18" t="str">
        <f>+VLOOKUP(Sitio_Publico[[#This Row],[Filtro Integrado]],Estructura!$U$4:$W$529,3,0)</f>
        <v>FI-0</v>
      </c>
      <c r="AA960" s="18" t="str">
        <f>+VLOOKUP(Sitio_Publico[[#This Row],[Muestra]],Estructura!$Y$4:$AB$483,4,0)</f>
        <v>M-00065</v>
      </c>
    </row>
    <row r="961" spans="1:27" ht="48" x14ac:dyDescent="0.3">
      <c r="A961" s="16">
        <f t="shared" si="14"/>
        <v>960</v>
      </c>
      <c r="B961" s="47" t="s">
        <v>15118</v>
      </c>
      <c r="C961" s="13" t="s">
        <v>622</v>
      </c>
      <c r="D961" s="13" t="s">
        <v>623</v>
      </c>
      <c r="E961" s="44">
        <v>6108</v>
      </c>
      <c r="F961" s="13" t="s">
        <v>666</v>
      </c>
      <c r="G961" s="23" t="s">
        <v>639</v>
      </c>
      <c r="H961" s="42" t="s">
        <v>458</v>
      </c>
      <c r="I961" s="28" t="s">
        <v>107</v>
      </c>
      <c r="J961" s="12" t="s">
        <v>393</v>
      </c>
      <c r="K961" s="28" t="s">
        <v>745</v>
      </c>
      <c r="L961" s="12" t="s">
        <v>652</v>
      </c>
      <c r="M961" s="12" t="s">
        <v>628</v>
      </c>
      <c r="N961" s="12" t="s">
        <v>629</v>
      </c>
      <c r="O961" s="26" t="s">
        <v>5537</v>
      </c>
      <c r="P961" s="26" t="s">
        <v>5538</v>
      </c>
      <c r="Q961" s="25" t="s">
        <v>646</v>
      </c>
      <c r="R961" s="26" t="s">
        <v>5539</v>
      </c>
      <c r="S961" s="15" t="s">
        <v>5540</v>
      </c>
      <c r="T961" s="52">
        <v>0</v>
      </c>
      <c r="U961" s="22" t="s">
        <v>5541</v>
      </c>
      <c r="V961" s="18" t="str">
        <f>+Sitio_Publico[[#This Row],[idcoleccion]]&amp;"-"&amp;Sitio_Publico[[#This Row],[id]]</f>
        <v>000-960</v>
      </c>
      <c r="W961" s="18">
        <f>+VLOOKUP(Sitio_Publico[[#This Row],[territorio]],Estructura!$AE$4:$AH$1067,4,0)</f>
        <v>30006108</v>
      </c>
      <c r="X961" s="18" t="str">
        <f>+VLOOKUP(Sitio_Publico[[#This Row],[tema]],Estructura!$G$4:$J$532,4,0)</f>
        <v>T-15</v>
      </c>
      <c r="Y961" s="18" t="str">
        <f>+VLOOKUP(Sitio_Publico[[#This Row],[contenido]],Estructura!$L$4:$O$473,4,0)</f>
        <v>C-8</v>
      </c>
      <c r="Z961" s="18" t="str">
        <f>+VLOOKUP(Sitio_Publico[[#This Row],[Filtro Integrado]],Estructura!$U$4:$W$529,3,0)</f>
        <v>FI-0</v>
      </c>
      <c r="AA961" s="18" t="str">
        <f>+VLOOKUP(Sitio_Publico[[#This Row],[Muestra]],Estructura!$Y$4:$AB$483,4,0)</f>
        <v>M-00074</v>
      </c>
    </row>
    <row r="962" spans="1:27" ht="48" x14ac:dyDescent="0.3">
      <c r="A962" s="16">
        <f t="shared" si="14"/>
        <v>961</v>
      </c>
      <c r="B962" s="47" t="s">
        <v>15118</v>
      </c>
      <c r="C962" s="13" t="s">
        <v>622</v>
      </c>
      <c r="D962" s="13" t="s">
        <v>623</v>
      </c>
      <c r="E962" s="44">
        <v>9118</v>
      </c>
      <c r="F962" s="13" t="s">
        <v>681</v>
      </c>
      <c r="G962" s="23" t="s">
        <v>625</v>
      </c>
      <c r="H962" s="42" t="s">
        <v>458</v>
      </c>
      <c r="I962" s="28" t="s">
        <v>233</v>
      </c>
      <c r="J962" s="12" t="s">
        <v>393</v>
      </c>
      <c r="K962" s="28" t="s">
        <v>682</v>
      </c>
      <c r="L962" s="12" t="s">
        <v>627</v>
      </c>
      <c r="M962" s="12" t="s">
        <v>628</v>
      </c>
      <c r="N962" s="12" t="s">
        <v>629</v>
      </c>
      <c r="O962" s="26" t="s">
        <v>5542</v>
      </c>
      <c r="P962" s="26" t="s">
        <v>5543</v>
      </c>
      <c r="Q962" s="25" t="s">
        <v>646</v>
      </c>
      <c r="R962" s="26" t="s">
        <v>5544</v>
      </c>
      <c r="S962" s="15" t="s">
        <v>5545</v>
      </c>
      <c r="T962" s="52">
        <v>0</v>
      </c>
      <c r="U962" s="22" t="s">
        <v>5546</v>
      </c>
      <c r="V962" s="18" t="str">
        <f>+Sitio_Publico[[#This Row],[idcoleccion]]&amp;"-"&amp;Sitio_Publico[[#This Row],[id]]</f>
        <v>000-961</v>
      </c>
      <c r="W962" s="18">
        <f>+VLOOKUP(Sitio_Publico[[#This Row],[territorio]],Estructura!$AE$4:$AH$1067,4,0)</f>
        <v>30009118</v>
      </c>
      <c r="X962" s="18" t="str">
        <f>+VLOOKUP(Sitio_Publico[[#This Row],[tema]],Estructura!$G$4:$J$532,4,0)</f>
        <v>T-16</v>
      </c>
      <c r="Y962" s="18" t="str">
        <f>+VLOOKUP(Sitio_Publico[[#This Row],[contenido]],Estructura!$L$4:$O$473,4,0)</f>
        <v>C-7</v>
      </c>
      <c r="Z962" s="18" t="str">
        <f>+VLOOKUP(Sitio_Publico[[#This Row],[Filtro Integrado]],Estructura!$U$4:$W$529,3,0)</f>
        <v>FI-0</v>
      </c>
      <c r="AA962" s="18" t="str">
        <f>+VLOOKUP(Sitio_Publico[[#This Row],[Muestra]],Estructura!$Y$4:$AB$483,4,0)</f>
        <v>M-00067</v>
      </c>
    </row>
    <row r="963" spans="1:27" ht="40.799999999999997" x14ac:dyDescent="0.3">
      <c r="A963" s="16">
        <f t="shared" ref="A963:A1026" si="15">+ROW()-1</f>
        <v>962</v>
      </c>
      <c r="B963" s="47" t="s">
        <v>15118</v>
      </c>
      <c r="C963" s="13" t="s">
        <v>637</v>
      </c>
      <c r="D963" s="13" t="s">
        <v>623</v>
      </c>
      <c r="E963" s="44">
        <v>14</v>
      </c>
      <c r="F963" s="13" t="s">
        <v>638</v>
      </c>
      <c r="G963" s="23" t="s">
        <v>732</v>
      </c>
      <c r="H963" s="42" t="s">
        <v>457</v>
      </c>
      <c r="I963" s="28" t="s">
        <v>377</v>
      </c>
      <c r="J963" s="12" t="s">
        <v>393</v>
      </c>
      <c r="K963" s="28" t="s">
        <v>733</v>
      </c>
      <c r="L963" s="12" t="s">
        <v>641</v>
      </c>
      <c r="M963" s="12" t="s">
        <v>642</v>
      </c>
      <c r="N963" s="12" t="s">
        <v>643</v>
      </c>
      <c r="O963" s="26" t="s">
        <v>5547</v>
      </c>
      <c r="P963" s="26" t="s">
        <v>5548</v>
      </c>
      <c r="Q963" s="25" t="s">
        <v>646</v>
      </c>
      <c r="R963" s="26" t="s">
        <v>5549</v>
      </c>
      <c r="S963" s="15" t="s">
        <v>5550</v>
      </c>
      <c r="T963" s="52">
        <v>0</v>
      </c>
      <c r="U963" s="22" t="s">
        <v>5551</v>
      </c>
      <c r="V963" s="18" t="str">
        <f>+Sitio_Publico[[#This Row],[idcoleccion]]&amp;"-"&amp;Sitio_Publico[[#This Row],[id]]</f>
        <v>000-962</v>
      </c>
      <c r="W963" s="18">
        <f>+VLOOKUP(Sitio_Publico[[#This Row],[territorio]],Estructura!$AE$4:$AH$1067,4,0)</f>
        <v>20000014</v>
      </c>
      <c r="X963" s="18" t="str">
        <f>+VLOOKUP(Sitio_Publico[[#This Row],[tema]],Estructura!$G$4:$J$532,4,0)</f>
        <v>T-14</v>
      </c>
      <c r="Y963" s="18" t="str">
        <f>+VLOOKUP(Sitio_Publico[[#This Row],[contenido]],Estructura!$L$4:$O$473,4,0)</f>
        <v>C-10</v>
      </c>
      <c r="Z963" s="18" t="str">
        <f>+VLOOKUP(Sitio_Publico[[#This Row],[Filtro Integrado]],Estructura!$U$4:$W$529,3,0)</f>
        <v>FI-0</v>
      </c>
      <c r="AA963" s="18" t="str">
        <f>+VLOOKUP(Sitio_Publico[[#This Row],[Muestra]],Estructura!$Y$4:$AB$483,4,0)</f>
        <v>M-00072</v>
      </c>
    </row>
    <row r="964" spans="1:27" ht="60" x14ac:dyDescent="0.3">
      <c r="A964" s="16">
        <f t="shared" si="15"/>
        <v>963</v>
      </c>
      <c r="B964" s="47" t="s">
        <v>15118</v>
      </c>
      <c r="C964" s="13" t="s">
        <v>622</v>
      </c>
      <c r="D964" s="13" t="s">
        <v>623</v>
      </c>
      <c r="E964" s="44">
        <v>13102</v>
      </c>
      <c r="F964" s="13" t="s">
        <v>624</v>
      </c>
      <c r="G964" s="23" t="s">
        <v>639</v>
      </c>
      <c r="H964" s="42" t="s">
        <v>458</v>
      </c>
      <c r="I964" s="28" t="s">
        <v>298</v>
      </c>
      <c r="J964" s="12" t="s">
        <v>393</v>
      </c>
      <c r="K964" s="28" t="s">
        <v>904</v>
      </c>
      <c r="L964" s="12" t="s">
        <v>652</v>
      </c>
      <c r="M964" s="12" t="s">
        <v>653</v>
      </c>
      <c r="N964" s="12" t="s">
        <v>629</v>
      </c>
      <c r="O964" s="26" t="s">
        <v>5552</v>
      </c>
      <c r="P964" s="26" t="s">
        <v>5553</v>
      </c>
      <c r="Q964" s="25" t="s">
        <v>646</v>
      </c>
      <c r="R964" s="26" t="s">
        <v>5554</v>
      </c>
      <c r="S964" s="15" t="s">
        <v>5555</v>
      </c>
      <c r="T964" s="52">
        <v>0</v>
      </c>
      <c r="U964" s="22" t="s">
        <v>5556</v>
      </c>
      <c r="V964" s="18" t="str">
        <f>+Sitio_Publico[[#This Row],[idcoleccion]]&amp;"-"&amp;Sitio_Publico[[#This Row],[id]]</f>
        <v>000-963</v>
      </c>
      <c r="W964" s="18">
        <f>+VLOOKUP(Sitio_Publico[[#This Row],[territorio]],Estructura!$AE$4:$AH$1067,4,0)</f>
        <v>30013102</v>
      </c>
      <c r="X964" s="18" t="str">
        <f>+VLOOKUP(Sitio_Publico[[#This Row],[tema]],Estructura!$G$4:$J$532,4,0)</f>
        <v>T-13</v>
      </c>
      <c r="Y964" s="18" t="str">
        <f>+VLOOKUP(Sitio_Publico[[#This Row],[contenido]],Estructura!$L$4:$O$473,4,0)</f>
        <v>C-8</v>
      </c>
      <c r="Z964" s="18" t="str">
        <f>+VLOOKUP(Sitio_Publico[[#This Row],[Filtro Integrado]],Estructura!$U$4:$W$529,3,0)</f>
        <v>FI-0</v>
      </c>
      <c r="AA964" s="18" t="str">
        <f>+VLOOKUP(Sitio_Publico[[#This Row],[Muestra]],Estructura!$Y$4:$AB$483,4,0)</f>
        <v>M-00083</v>
      </c>
    </row>
    <row r="965" spans="1:27" ht="48" x14ac:dyDescent="0.3">
      <c r="A965" s="16">
        <f t="shared" si="15"/>
        <v>964</v>
      </c>
      <c r="B965" s="47" t="s">
        <v>15118</v>
      </c>
      <c r="C965" s="13" t="s">
        <v>622</v>
      </c>
      <c r="D965" s="13" t="s">
        <v>623</v>
      </c>
      <c r="E965" s="44">
        <v>13122</v>
      </c>
      <c r="F965" s="13" t="s">
        <v>666</v>
      </c>
      <c r="G965" s="23" t="s">
        <v>639</v>
      </c>
      <c r="H965" s="42" t="s">
        <v>458</v>
      </c>
      <c r="I965" s="28" t="s">
        <v>318</v>
      </c>
      <c r="J965" s="12" t="s">
        <v>393</v>
      </c>
      <c r="K965" s="28" t="s">
        <v>745</v>
      </c>
      <c r="L965" s="12" t="s">
        <v>652</v>
      </c>
      <c r="M965" s="12" t="s">
        <v>628</v>
      </c>
      <c r="N965" s="12" t="s">
        <v>629</v>
      </c>
      <c r="O965" s="26" t="s">
        <v>5557</v>
      </c>
      <c r="P965" s="26" t="s">
        <v>5558</v>
      </c>
      <c r="Q965" s="25" t="s">
        <v>646</v>
      </c>
      <c r="R965" s="26" t="s">
        <v>5559</v>
      </c>
      <c r="S965" s="15" t="s">
        <v>5560</v>
      </c>
      <c r="T965" s="52">
        <v>0</v>
      </c>
      <c r="U965" s="22" t="s">
        <v>5561</v>
      </c>
      <c r="V965" s="18" t="str">
        <f>+Sitio_Publico[[#This Row],[idcoleccion]]&amp;"-"&amp;Sitio_Publico[[#This Row],[id]]</f>
        <v>000-964</v>
      </c>
      <c r="W965" s="18">
        <f>+VLOOKUP(Sitio_Publico[[#This Row],[territorio]],Estructura!$AE$4:$AH$1067,4,0)</f>
        <v>30013122</v>
      </c>
      <c r="X965" s="18" t="str">
        <f>+VLOOKUP(Sitio_Publico[[#This Row],[tema]],Estructura!$G$4:$J$532,4,0)</f>
        <v>T-15</v>
      </c>
      <c r="Y965" s="18" t="str">
        <f>+VLOOKUP(Sitio_Publico[[#This Row],[contenido]],Estructura!$L$4:$O$473,4,0)</f>
        <v>C-8</v>
      </c>
      <c r="Z965" s="18" t="str">
        <f>+VLOOKUP(Sitio_Publico[[#This Row],[Filtro Integrado]],Estructura!$U$4:$W$529,3,0)</f>
        <v>FI-0</v>
      </c>
      <c r="AA965" s="18" t="str">
        <f>+VLOOKUP(Sitio_Publico[[#This Row],[Muestra]],Estructura!$Y$4:$AB$483,4,0)</f>
        <v>M-00074</v>
      </c>
    </row>
    <row r="966" spans="1:27" ht="48" x14ac:dyDescent="0.3">
      <c r="A966" s="16">
        <f t="shared" si="15"/>
        <v>965</v>
      </c>
      <c r="B966" s="47" t="s">
        <v>15118</v>
      </c>
      <c r="C966" s="13" t="s">
        <v>622</v>
      </c>
      <c r="D966" s="13" t="s">
        <v>623</v>
      </c>
      <c r="E966" s="44">
        <v>6304</v>
      </c>
      <c r="F966" s="13" t="s">
        <v>666</v>
      </c>
      <c r="G966" s="23" t="s">
        <v>625</v>
      </c>
      <c r="H966" s="42" t="s">
        <v>458</v>
      </c>
      <c r="I966" s="28" t="s">
        <v>126</v>
      </c>
      <c r="J966" s="12" t="s">
        <v>393</v>
      </c>
      <c r="K966" s="28" t="s">
        <v>745</v>
      </c>
      <c r="L966" s="12" t="s">
        <v>627</v>
      </c>
      <c r="M966" s="12" t="s">
        <v>628</v>
      </c>
      <c r="N966" s="12" t="s">
        <v>629</v>
      </c>
      <c r="O966" s="26" t="s">
        <v>5562</v>
      </c>
      <c r="P966" s="26" t="s">
        <v>5563</v>
      </c>
      <c r="Q966" s="25" t="s">
        <v>646</v>
      </c>
      <c r="R966" s="26" t="s">
        <v>5564</v>
      </c>
      <c r="S966" s="15" t="s">
        <v>5565</v>
      </c>
      <c r="T966" s="52">
        <v>0</v>
      </c>
      <c r="U966" s="22" t="s">
        <v>5566</v>
      </c>
      <c r="V966" s="18" t="str">
        <f>+Sitio_Publico[[#This Row],[idcoleccion]]&amp;"-"&amp;Sitio_Publico[[#This Row],[id]]</f>
        <v>000-965</v>
      </c>
      <c r="W966" s="18">
        <f>+VLOOKUP(Sitio_Publico[[#This Row],[territorio]],Estructura!$AE$4:$AH$1067,4,0)</f>
        <v>30006304</v>
      </c>
      <c r="X966" s="18" t="str">
        <f>+VLOOKUP(Sitio_Publico[[#This Row],[tema]],Estructura!$G$4:$J$532,4,0)</f>
        <v>T-15</v>
      </c>
      <c r="Y966" s="18" t="str">
        <f>+VLOOKUP(Sitio_Publico[[#This Row],[contenido]],Estructura!$L$4:$O$473,4,0)</f>
        <v>C-7</v>
      </c>
      <c r="Z966" s="18" t="str">
        <f>+VLOOKUP(Sitio_Publico[[#This Row],[Filtro Integrado]],Estructura!$U$4:$W$529,3,0)</f>
        <v>FI-0</v>
      </c>
      <c r="AA966" s="18" t="str">
        <f>+VLOOKUP(Sitio_Publico[[#This Row],[Muestra]],Estructura!$Y$4:$AB$483,4,0)</f>
        <v>M-00074</v>
      </c>
    </row>
    <row r="967" spans="1:27" ht="48" x14ac:dyDescent="0.3">
      <c r="A967" s="16">
        <f t="shared" si="15"/>
        <v>966</v>
      </c>
      <c r="B967" s="47" t="s">
        <v>15118</v>
      </c>
      <c r="C967" s="13" t="s">
        <v>622</v>
      </c>
      <c r="D967" s="13" t="s">
        <v>623</v>
      </c>
      <c r="E967" s="44">
        <v>4106</v>
      </c>
      <c r="F967" s="13" t="s">
        <v>767</v>
      </c>
      <c r="G967" s="23" t="s">
        <v>625</v>
      </c>
      <c r="H967" s="42" t="s">
        <v>458</v>
      </c>
      <c r="I967" s="28" t="s">
        <v>54</v>
      </c>
      <c r="J967" s="12" t="s">
        <v>393</v>
      </c>
      <c r="K967" s="28" t="s">
        <v>780</v>
      </c>
      <c r="L967" s="12" t="s">
        <v>627</v>
      </c>
      <c r="M967" s="12" t="s">
        <v>781</v>
      </c>
      <c r="N967" s="12" t="s">
        <v>629</v>
      </c>
      <c r="O967" s="26" t="s">
        <v>5567</v>
      </c>
      <c r="P967" s="26" t="s">
        <v>5568</v>
      </c>
      <c r="Q967" s="25" t="s">
        <v>646</v>
      </c>
      <c r="R967" s="26" t="s">
        <v>5569</v>
      </c>
      <c r="S967" s="15" t="s">
        <v>5570</v>
      </c>
      <c r="T967" s="52">
        <v>0</v>
      </c>
      <c r="U967" s="22" t="s">
        <v>5571</v>
      </c>
      <c r="V967" s="18" t="str">
        <f>+Sitio_Publico[[#This Row],[idcoleccion]]&amp;"-"&amp;Sitio_Publico[[#This Row],[id]]</f>
        <v>000-966</v>
      </c>
      <c r="W967" s="18">
        <f>+VLOOKUP(Sitio_Publico[[#This Row],[territorio]],Estructura!$AE$4:$AH$1067,4,0)</f>
        <v>30004106</v>
      </c>
      <c r="X967" s="18" t="str">
        <f>+VLOOKUP(Sitio_Publico[[#This Row],[tema]],Estructura!$G$4:$J$532,4,0)</f>
        <v>T-19</v>
      </c>
      <c r="Y967" s="18" t="str">
        <f>+VLOOKUP(Sitio_Publico[[#This Row],[contenido]],Estructura!$L$4:$O$473,4,0)</f>
        <v>C-7</v>
      </c>
      <c r="Z967" s="18" t="str">
        <f>+VLOOKUP(Sitio_Publico[[#This Row],[Filtro Integrado]],Estructura!$U$4:$W$529,3,0)</f>
        <v>FI-0</v>
      </c>
      <c r="AA967" s="18" t="str">
        <f>+VLOOKUP(Sitio_Publico[[#This Row],[Muestra]],Estructura!$Y$4:$AB$483,4,0)</f>
        <v>M-00076</v>
      </c>
    </row>
    <row r="968" spans="1:27" ht="48" x14ac:dyDescent="0.3">
      <c r="A968" s="16">
        <f t="shared" si="15"/>
        <v>967</v>
      </c>
      <c r="B968" s="47" t="s">
        <v>15118</v>
      </c>
      <c r="C968" s="13" t="s">
        <v>637</v>
      </c>
      <c r="D968" s="13" t="s">
        <v>623</v>
      </c>
      <c r="E968" s="44">
        <v>1</v>
      </c>
      <c r="F968" s="13" t="s">
        <v>1591</v>
      </c>
      <c r="G968" s="23" t="s">
        <v>1394</v>
      </c>
      <c r="H968" s="42" t="s">
        <v>457</v>
      </c>
      <c r="I968" s="28" t="s">
        <v>364</v>
      </c>
      <c r="J968" s="12" t="s">
        <v>393</v>
      </c>
      <c r="K968" s="28" t="s">
        <v>2957</v>
      </c>
      <c r="L968" s="12" t="s">
        <v>641</v>
      </c>
      <c r="M968" s="12" t="s">
        <v>642</v>
      </c>
      <c r="N968" s="12" t="s">
        <v>643</v>
      </c>
      <c r="O968" s="26" t="s">
        <v>5572</v>
      </c>
      <c r="P968" s="26" t="s">
        <v>5573</v>
      </c>
      <c r="Q968" s="25" t="s">
        <v>646</v>
      </c>
      <c r="R968" s="26" t="s">
        <v>5574</v>
      </c>
      <c r="S968" s="15" t="s">
        <v>5575</v>
      </c>
      <c r="T968" s="52">
        <v>0</v>
      </c>
      <c r="U968" s="22" t="s">
        <v>5576</v>
      </c>
      <c r="V968" s="18" t="str">
        <f>+Sitio_Publico[[#This Row],[idcoleccion]]&amp;"-"&amp;Sitio_Publico[[#This Row],[id]]</f>
        <v>000-967</v>
      </c>
      <c r="W968" s="18">
        <f>+VLOOKUP(Sitio_Publico[[#This Row],[territorio]],Estructura!$AE$4:$AH$1067,4,0)</f>
        <v>20000001</v>
      </c>
      <c r="X968" s="18" t="str">
        <f>+VLOOKUP(Sitio_Publico[[#This Row],[tema]],Estructura!$G$4:$J$532,4,0)</f>
        <v>T-24</v>
      </c>
      <c r="Y968" s="18" t="str">
        <f>+VLOOKUP(Sitio_Publico[[#This Row],[contenido]],Estructura!$L$4:$O$473,4,0)</f>
        <v>C-12</v>
      </c>
      <c r="Z968" s="18" t="str">
        <f>+VLOOKUP(Sitio_Publico[[#This Row],[Filtro Integrado]],Estructura!$U$4:$W$529,3,0)</f>
        <v>FI-0</v>
      </c>
      <c r="AA968" s="18" t="str">
        <f>+VLOOKUP(Sitio_Publico[[#This Row],[Muestra]],Estructura!$Y$4:$AB$483,4,0)</f>
        <v>M-000115</v>
      </c>
    </row>
    <row r="969" spans="1:27" ht="48" x14ac:dyDescent="0.3">
      <c r="A969" s="16">
        <f t="shared" si="15"/>
        <v>968</v>
      </c>
      <c r="B969" s="47" t="s">
        <v>15118</v>
      </c>
      <c r="C969" s="13" t="s">
        <v>622</v>
      </c>
      <c r="D969" s="13" t="s">
        <v>623</v>
      </c>
      <c r="E969" s="44">
        <v>8102</v>
      </c>
      <c r="F969" s="13" t="s">
        <v>688</v>
      </c>
      <c r="G969" s="23" t="s">
        <v>625</v>
      </c>
      <c r="H969" s="42" t="s">
        <v>458</v>
      </c>
      <c r="I969" s="28" t="s">
        <v>163</v>
      </c>
      <c r="J969" s="12" t="s">
        <v>393</v>
      </c>
      <c r="K969" s="28" t="s">
        <v>726</v>
      </c>
      <c r="L969" s="12" t="s">
        <v>627</v>
      </c>
      <c r="M969" s="12" t="s">
        <v>628</v>
      </c>
      <c r="N969" s="12" t="s">
        <v>629</v>
      </c>
      <c r="O969" s="26" t="s">
        <v>5577</v>
      </c>
      <c r="P969" s="26" t="s">
        <v>5578</v>
      </c>
      <c r="Q969" s="25" t="s">
        <v>646</v>
      </c>
      <c r="R969" s="26" t="s">
        <v>5579</v>
      </c>
      <c r="S969" s="15" t="s">
        <v>5580</v>
      </c>
      <c r="T969" s="52">
        <v>0</v>
      </c>
      <c r="U969" s="22" t="s">
        <v>5581</v>
      </c>
      <c r="V969" s="18" t="str">
        <f>+Sitio_Publico[[#This Row],[idcoleccion]]&amp;"-"&amp;Sitio_Publico[[#This Row],[id]]</f>
        <v>000-968</v>
      </c>
      <c r="W969" s="18">
        <f>+VLOOKUP(Sitio_Publico[[#This Row],[territorio]],Estructura!$AE$4:$AH$1067,4,0)</f>
        <v>30008102</v>
      </c>
      <c r="X969" s="18" t="str">
        <f>+VLOOKUP(Sitio_Publico[[#This Row],[tema]],Estructura!$G$4:$J$532,4,0)</f>
        <v>T-17</v>
      </c>
      <c r="Y969" s="18" t="str">
        <f>+VLOOKUP(Sitio_Publico[[#This Row],[contenido]],Estructura!$L$4:$O$473,4,0)</f>
        <v>C-7</v>
      </c>
      <c r="Z969" s="18" t="str">
        <f>+VLOOKUP(Sitio_Publico[[#This Row],[Filtro Integrado]],Estructura!$U$4:$W$529,3,0)</f>
        <v>FI-0</v>
      </c>
      <c r="AA969" s="18" t="str">
        <f>+VLOOKUP(Sitio_Publico[[#This Row],[Muestra]],Estructura!$Y$4:$AB$483,4,0)</f>
        <v>M-00071</v>
      </c>
    </row>
    <row r="970" spans="1:27" ht="48" x14ac:dyDescent="0.3">
      <c r="A970" s="16">
        <f t="shared" si="15"/>
        <v>969</v>
      </c>
      <c r="B970" s="47" t="s">
        <v>15118</v>
      </c>
      <c r="C970" s="13" t="s">
        <v>622</v>
      </c>
      <c r="D970" s="13" t="s">
        <v>623</v>
      </c>
      <c r="E970" s="44">
        <v>11401</v>
      </c>
      <c r="F970" s="13" t="s">
        <v>688</v>
      </c>
      <c r="G970" s="23" t="s">
        <v>639</v>
      </c>
      <c r="H970" s="42" t="s">
        <v>458</v>
      </c>
      <c r="I970" s="28" t="s">
        <v>285</v>
      </c>
      <c r="J970" s="12" t="s">
        <v>393</v>
      </c>
      <c r="K970" s="28" t="s">
        <v>703</v>
      </c>
      <c r="L970" s="12" t="s">
        <v>652</v>
      </c>
      <c r="M970" s="12" t="s">
        <v>704</v>
      </c>
      <c r="N970" s="12" t="s">
        <v>629</v>
      </c>
      <c r="O970" s="26" t="s">
        <v>5582</v>
      </c>
      <c r="P970" s="26" t="s">
        <v>5583</v>
      </c>
      <c r="Q970" s="25" t="s">
        <v>646</v>
      </c>
      <c r="R970" s="26" t="s">
        <v>5584</v>
      </c>
      <c r="S970" s="15" t="s">
        <v>5585</v>
      </c>
      <c r="T970" s="52">
        <v>0</v>
      </c>
      <c r="U970" s="22" t="s">
        <v>5586</v>
      </c>
      <c r="V970" s="18" t="str">
        <f>+Sitio_Publico[[#This Row],[idcoleccion]]&amp;"-"&amp;Sitio_Publico[[#This Row],[id]]</f>
        <v>000-969</v>
      </c>
      <c r="W970" s="18">
        <f>+VLOOKUP(Sitio_Publico[[#This Row],[territorio]],Estructura!$AE$4:$AH$1067,4,0)</f>
        <v>30011401</v>
      </c>
      <c r="X970" s="18" t="str">
        <f>+VLOOKUP(Sitio_Publico[[#This Row],[tema]],Estructura!$G$4:$J$532,4,0)</f>
        <v>T-17</v>
      </c>
      <c r="Y970" s="18" t="str">
        <f>+VLOOKUP(Sitio_Publico[[#This Row],[contenido]],Estructura!$L$4:$O$473,4,0)</f>
        <v>C-8</v>
      </c>
      <c r="Z970" s="18" t="str">
        <f>+VLOOKUP(Sitio_Publico[[#This Row],[Filtro Integrado]],Estructura!$U$4:$W$529,3,0)</f>
        <v>FI-0</v>
      </c>
      <c r="AA970" s="18" t="str">
        <f>+VLOOKUP(Sitio_Publico[[#This Row],[Muestra]],Estructura!$Y$4:$AB$483,4,0)</f>
        <v>M-00069</v>
      </c>
    </row>
    <row r="971" spans="1:27" ht="48" x14ac:dyDescent="0.3">
      <c r="A971" s="16">
        <f t="shared" si="15"/>
        <v>970</v>
      </c>
      <c r="B971" s="47" t="s">
        <v>15118</v>
      </c>
      <c r="C971" s="13" t="s">
        <v>622</v>
      </c>
      <c r="D971" s="13" t="s">
        <v>623</v>
      </c>
      <c r="E971" s="44">
        <v>9205</v>
      </c>
      <c r="F971" s="13" t="s">
        <v>688</v>
      </c>
      <c r="G971" s="23" t="s">
        <v>639</v>
      </c>
      <c r="H971" s="42" t="s">
        <v>458</v>
      </c>
      <c r="I971" s="28" t="s">
        <v>241</v>
      </c>
      <c r="J971" s="12" t="s">
        <v>393</v>
      </c>
      <c r="K971" s="28" t="s">
        <v>689</v>
      </c>
      <c r="L971" s="12" t="s">
        <v>652</v>
      </c>
      <c r="M971" s="12" t="s">
        <v>690</v>
      </c>
      <c r="N971" s="12" t="s">
        <v>629</v>
      </c>
      <c r="O971" s="26" t="s">
        <v>5587</v>
      </c>
      <c r="P971" s="26" t="s">
        <v>5588</v>
      </c>
      <c r="Q971" s="25" t="s">
        <v>646</v>
      </c>
      <c r="R971" s="26" t="s">
        <v>5589</v>
      </c>
      <c r="S971" s="15" t="s">
        <v>5590</v>
      </c>
      <c r="T971" s="52">
        <v>0</v>
      </c>
      <c r="U971" s="22" t="s">
        <v>5591</v>
      </c>
      <c r="V971" s="18" t="str">
        <f>+Sitio_Publico[[#This Row],[idcoleccion]]&amp;"-"&amp;Sitio_Publico[[#This Row],[id]]</f>
        <v>000-970</v>
      </c>
      <c r="W971" s="18">
        <f>+VLOOKUP(Sitio_Publico[[#This Row],[territorio]],Estructura!$AE$4:$AH$1067,4,0)</f>
        <v>30009205</v>
      </c>
      <c r="X971" s="18" t="str">
        <f>+VLOOKUP(Sitio_Publico[[#This Row],[tema]],Estructura!$G$4:$J$532,4,0)</f>
        <v>T-17</v>
      </c>
      <c r="Y971" s="18" t="str">
        <f>+VLOOKUP(Sitio_Publico[[#This Row],[contenido]],Estructura!$L$4:$O$473,4,0)</f>
        <v>C-8</v>
      </c>
      <c r="Z971" s="18" t="str">
        <f>+VLOOKUP(Sitio_Publico[[#This Row],[Filtro Integrado]],Estructura!$U$4:$W$529,3,0)</f>
        <v>FI-0</v>
      </c>
      <c r="AA971" s="18" t="str">
        <f>+VLOOKUP(Sitio_Publico[[#This Row],[Muestra]],Estructura!$Y$4:$AB$483,4,0)</f>
        <v>M-00068</v>
      </c>
    </row>
    <row r="972" spans="1:27" ht="48" x14ac:dyDescent="0.3">
      <c r="A972" s="16">
        <f t="shared" si="15"/>
        <v>971</v>
      </c>
      <c r="B972" s="47" t="s">
        <v>15118</v>
      </c>
      <c r="C972" s="13" t="s">
        <v>622</v>
      </c>
      <c r="D972" s="13" t="s">
        <v>623</v>
      </c>
      <c r="E972" s="44">
        <v>12101</v>
      </c>
      <c r="F972" s="13" t="s">
        <v>688</v>
      </c>
      <c r="G972" s="23" t="s">
        <v>639</v>
      </c>
      <c r="H972" s="42" t="s">
        <v>458</v>
      </c>
      <c r="I972" s="28" t="s">
        <v>287</v>
      </c>
      <c r="J972" s="12" t="s">
        <v>393</v>
      </c>
      <c r="K972" s="28" t="s">
        <v>689</v>
      </c>
      <c r="L972" s="12" t="s">
        <v>652</v>
      </c>
      <c r="M972" s="12" t="s">
        <v>690</v>
      </c>
      <c r="N972" s="12" t="s">
        <v>629</v>
      </c>
      <c r="O972" s="26" t="s">
        <v>5592</v>
      </c>
      <c r="P972" s="26" t="s">
        <v>5593</v>
      </c>
      <c r="Q972" s="25" t="s">
        <v>646</v>
      </c>
      <c r="R972" s="26" t="s">
        <v>5594</v>
      </c>
      <c r="S972" s="15" t="s">
        <v>5595</v>
      </c>
      <c r="T972" s="52">
        <v>0</v>
      </c>
      <c r="U972" s="22" t="s">
        <v>5596</v>
      </c>
      <c r="V972" s="18" t="str">
        <f>+Sitio_Publico[[#This Row],[idcoleccion]]&amp;"-"&amp;Sitio_Publico[[#This Row],[id]]</f>
        <v>000-971</v>
      </c>
      <c r="W972" s="18">
        <f>+VLOOKUP(Sitio_Publico[[#This Row],[territorio]],Estructura!$AE$4:$AH$1067,4,0)</f>
        <v>30012101</v>
      </c>
      <c r="X972" s="18" t="str">
        <f>+VLOOKUP(Sitio_Publico[[#This Row],[tema]],Estructura!$G$4:$J$532,4,0)</f>
        <v>T-17</v>
      </c>
      <c r="Y972" s="18" t="str">
        <f>+VLOOKUP(Sitio_Publico[[#This Row],[contenido]],Estructura!$L$4:$O$473,4,0)</f>
        <v>C-8</v>
      </c>
      <c r="Z972" s="18" t="str">
        <f>+VLOOKUP(Sitio_Publico[[#This Row],[Filtro Integrado]],Estructura!$U$4:$W$529,3,0)</f>
        <v>FI-0</v>
      </c>
      <c r="AA972" s="18" t="str">
        <f>+VLOOKUP(Sitio_Publico[[#This Row],[Muestra]],Estructura!$Y$4:$AB$483,4,0)</f>
        <v>M-00068</v>
      </c>
    </row>
    <row r="973" spans="1:27" ht="51" x14ac:dyDescent="0.3">
      <c r="A973" s="16">
        <f t="shared" si="15"/>
        <v>972</v>
      </c>
      <c r="B973" s="47" t="s">
        <v>15118</v>
      </c>
      <c r="C973" s="13" t="s">
        <v>622</v>
      </c>
      <c r="D973" s="13" t="s">
        <v>623</v>
      </c>
      <c r="E973" s="44">
        <v>13113</v>
      </c>
      <c r="F973" s="13" t="s">
        <v>624</v>
      </c>
      <c r="G973" s="23" t="s">
        <v>625</v>
      </c>
      <c r="H973" s="42" t="s">
        <v>458</v>
      </c>
      <c r="I973" s="28" t="s">
        <v>309</v>
      </c>
      <c r="J973" s="12" t="s">
        <v>393</v>
      </c>
      <c r="K973" s="28" t="s">
        <v>626</v>
      </c>
      <c r="L973" s="12" t="s">
        <v>627</v>
      </c>
      <c r="M973" s="12" t="s">
        <v>628</v>
      </c>
      <c r="N973" s="12" t="s">
        <v>629</v>
      </c>
      <c r="O973" s="26" t="s">
        <v>5597</v>
      </c>
      <c r="P973" s="26" t="s">
        <v>5598</v>
      </c>
      <c r="Q973" s="25" t="s">
        <v>632</v>
      </c>
      <c r="R973" s="26" t="s">
        <v>5599</v>
      </c>
      <c r="S973" s="15" t="s">
        <v>5600</v>
      </c>
      <c r="T973" s="52">
        <v>0</v>
      </c>
      <c r="U973" s="22" t="s">
        <v>5601</v>
      </c>
      <c r="V973" s="18" t="str">
        <f>+Sitio_Publico[[#This Row],[idcoleccion]]&amp;"-"&amp;Sitio_Publico[[#This Row],[id]]</f>
        <v>000-972</v>
      </c>
      <c r="W973" s="18">
        <f>+VLOOKUP(Sitio_Publico[[#This Row],[territorio]],Estructura!$AE$4:$AH$1067,4,0)</f>
        <v>30013113</v>
      </c>
      <c r="X973" s="18" t="str">
        <f>+VLOOKUP(Sitio_Publico[[#This Row],[tema]],Estructura!$G$4:$J$532,4,0)</f>
        <v>T-13</v>
      </c>
      <c r="Y973" s="18" t="str">
        <f>+VLOOKUP(Sitio_Publico[[#This Row],[contenido]],Estructura!$L$4:$O$473,4,0)</f>
        <v>C-7</v>
      </c>
      <c r="Z973" s="18" t="str">
        <f>+VLOOKUP(Sitio_Publico[[#This Row],[Filtro Integrado]],Estructura!$U$4:$W$529,3,0)</f>
        <v>FI-0</v>
      </c>
      <c r="AA973" s="18" t="str">
        <f>+VLOOKUP(Sitio_Publico[[#This Row],[Muestra]],Estructura!$Y$4:$AB$483,4,0)</f>
        <v>M-00063</v>
      </c>
    </row>
    <row r="974" spans="1:27" ht="48" x14ac:dyDescent="0.3">
      <c r="A974" s="16">
        <f t="shared" si="15"/>
        <v>973</v>
      </c>
      <c r="B974" s="47" t="s">
        <v>15118</v>
      </c>
      <c r="C974" s="13" t="s">
        <v>622</v>
      </c>
      <c r="D974" s="13" t="s">
        <v>623</v>
      </c>
      <c r="E974" s="44">
        <v>10</v>
      </c>
      <c r="F974" s="13" t="s">
        <v>681</v>
      </c>
      <c r="G974" s="23" t="s">
        <v>639</v>
      </c>
      <c r="H974" s="42" t="s">
        <v>457</v>
      </c>
      <c r="I974" s="28" t="s">
        <v>373</v>
      </c>
      <c r="J974" s="12" t="s">
        <v>393</v>
      </c>
      <c r="K974" s="28" t="s">
        <v>793</v>
      </c>
      <c r="L974" s="12" t="s">
        <v>1299</v>
      </c>
      <c r="M974" s="12" t="s">
        <v>794</v>
      </c>
      <c r="N974" s="12" t="s">
        <v>629</v>
      </c>
      <c r="O974" s="26" t="s">
        <v>5602</v>
      </c>
      <c r="P974" s="26" t="s">
        <v>5603</v>
      </c>
      <c r="Q974" s="25" t="s">
        <v>1359</v>
      </c>
      <c r="R974" s="26" t="s">
        <v>5604</v>
      </c>
      <c r="S974" s="15" t="s">
        <v>5605</v>
      </c>
      <c r="T974" s="52">
        <v>0</v>
      </c>
      <c r="U974" s="22" t="s">
        <v>5606</v>
      </c>
      <c r="V974" s="18" t="str">
        <f>+Sitio_Publico[[#This Row],[idcoleccion]]&amp;"-"&amp;Sitio_Publico[[#This Row],[id]]</f>
        <v>000-973</v>
      </c>
      <c r="W974" s="18">
        <f>+VLOOKUP(Sitio_Publico[[#This Row],[territorio]],Estructura!$AE$4:$AH$1067,4,0)</f>
        <v>20000010</v>
      </c>
      <c r="X974" s="18" t="str">
        <f>+VLOOKUP(Sitio_Publico[[#This Row],[tema]],Estructura!$G$4:$J$532,4,0)</f>
        <v>T-16</v>
      </c>
      <c r="Y974" s="18" t="str">
        <f>+VLOOKUP(Sitio_Publico[[#This Row],[contenido]],Estructura!$L$4:$O$473,4,0)</f>
        <v>C-8</v>
      </c>
      <c r="Z974" s="18" t="str">
        <f>+VLOOKUP(Sitio_Publico[[#This Row],[Filtro Integrado]],Estructura!$U$4:$W$529,3,0)</f>
        <v>FI-0</v>
      </c>
      <c r="AA974" s="18" t="str">
        <f>+VLOOKUP(Sitio_Publico[[#This Row],[Muestra]],Estructura!$Y$4:$AB$483,4,0)</f>
        <v>M-00077</v>
      </c>
    </row>
    <row r="975" spans="1:27" ht="48" x14ac:dyDescent="0.3">
      <c r="A975" s="16">
        <f t="shared" si="15"/>
        <v>974</v>
      </c>
      <c r="B975" s="47" t="s">
        <v>15118</v>
      </c>
      <c r="C975" s="13" t="s">
        <v>622</v>
      </c>
      <c r="D975" s="13" t="s">
        <v>623</v>
      </c>
      <c r="E975" s="44">
        <v>16207</v>
      </c>
      <c r="F975" s="13" t="s">
        <v>767</v>
      </c>
      <c r="G975" s="23" t="s">
        <v>625</v>
      </c>
      <c r="H975" s="42" t="s">
        <v>458</v>
      </c>
      <c r="I975" s="28" t="s">
        <v>214</v>
      </c>
      <c r="J975" s="12" t="s">
        <v>393</v>
      </c>
      <c r="K975" s="28" t="s">
        <v>768</v>
      </c>
      <c r="L975" s="12" t="s">
        <v>627</v>
      </c>
      <c r="M975" s="12" t="s">
        <v>628</v>
      </c>
      <c r="N975" s="12" t="s">
        <v>629</v>
      </c>
      <c r="O975" s="26" t="s">
        <v>5607</v>
      </c>
      <c r="P975" s="26" t="s">
        <v>5608</v>
      </c>
      <c r="Q975" s="25" t="s">
        <v>646</v>
      </c>
      <c r="R975" s="26" t="s">
        <v>5609</v>
      </c>
      <c r="S975" s="15" t="s">
        <v>5610</v>
      </c>
      <c r="T975" s="52">
        <v>0</v>
      </c>
      <c r="U975" s="22" t="s">
        <v>5611</v>
      </c>
      <c r="V975" s="18" t="str">
        <f>+Sitio_Publico[[#This Row],[idcoleccion]]&amp;"-"&amp;Sitio_Publico[[#This Row],[id]]</f>
        <v>000-974</v>
      </c>
      <c r="W975" s="18">
        <f>+VLOOKUP(Sitio_Publico[[#This Row],[territorio]],Estructura!$AE$4:$AH$1067,4,0)</f>
        <v>30016207</v>
      </c>
      <c r="X975" s="18" t="str">
        <f>+VLOOKUP(Sitio_Publico[[#This Row],[tema]],Estructura!$G$4:$J$532,4,0)</f>
        <v>T-19</v>
      </c>
      <c r="Y975" s="18" t="str">
        <f>+VLOOKUP(Sitio_Publico[[#This Row],[contenido]],Estructura!$L$4:$O$473,4,0)</f>
        <v>C-7</v>
      </c>
      <c r="Z975" s="18" t="str">
        <f>+VLOOKUP(Sitio_Publico[[#This Row],[Filtro Integrado]],Estructura!$U$4:$W$529,3,0)</f>
        <v>FI-0</v>
      </c>
      <c r="AA975" s="18" t="str">
        <f>+VLOOKUP(Sitio_Publico[[#This Row],[Muestra]],Estructura!$Y$4:$AB$483,4,0)</f>
        <v>M-00075</v>
      </c>
    </row>
    <row r="976" spans="1:27" ht="48" x14ac:dyDescent="0.3">
      <c r="A976" s="16">
        <f t="shared" si="15"/>
        <v>975</v>
      </c>
      <c r="B976" s="47" t="s">
        <v>15118</v>
      </c>
      <c r="C976" s="13" t="s">
        <v>622</v>
      </c>
      <c r="D976" s="13" t="s">
        <v>623</v>
      </c>
      <c r="E976" s="44">
        <v>16302</v>
      </c>
      <c r="F976" s="13" t="s">
        <v>681</v>
      </c>
      <c r="G976" s="23" t="s">
        <v>639</v>
      </c>
      <c r="H976" s="42" t="s">
        <v>458</v>
      </c>
      <c r="I976" s="28" t="s">
        <v>199</v>
      </c>
      <c r="J976" s="12" t="s">
        <v>393</v>
      </c>
      <c r="K976" s="28" t="s">
        <v>793</v>
      </c>
      <c r="L976" s="12" t="s">
        <v>652</v>
      </c>
      <c r="M976" s="12" t="s">
        <v>794</v>
      </c>
      <c r="N976" s="12" t="s">
        <v>629</v>
      </c>
      <c r="O976" s="26" t="s">
        <v>5612</v>
      </c>
      <c r="P976" s="26" t="s">
        <v>5613</v>
      </c>
      <c r="Q976" s="25" t="s">
        <v>646</v>
      </c>
      <c r="R976" s="26" t="s">
        <v>5614</v>
      </c>
      <c r="S976" s="15" t="s">
        <v>5615</v>
      </c>
      <c r="T976" s="52">
        <v>0</v>
      </c>
      <c r="U976" s="22" t="s">
        <v>5616</v>
      </c>
      <c r="V976" s="18" t="str">
        <f>+Sitio_Publico[[#This Row],[idcoleccion]]&amp;"-"&amp;Sitio_Publico[[#This Row],[id]]</f>
        <v>000-975</v>
      </c>
      <c r="W976" s="18">
        <f>+VLOOKUP(Sitio_Publico[[#This Row],[territorio]],Estructura!$AE$4:$AH$1067,4,0)</f>
        <v>30016302</v>
      </c>
      <c r="X976" s="18" t="str">
        <f>+VLOOKUP(Sitio_Publico[[#This Row],[tema]],Estructura!$G$4:$J$532,4,0)</f>
        <v>T-16</v>
      </c>
      <c r="Y976" s="18" t="str">
        <f>+VLOOKUP(Sitio_Publico[[#This Row],[contenido]],Estructura!$L$4:$O$473,4,0)</f>
        <v>C-8</v>
      </c>
      <c r="Z976" s="18" t="str">
        <f>+VLOOKUP(Sitio_Publico[[#This Row],[Filtro Integrado]],Estructura!$U$4:$W$529,3,0)</f>
        <v>FI-0</v>
      </c>
      <c r="AA976" s="18" t="str">
        <f>+VLOOKUP(Sitio_Publico[[#This Row],[Muestra]],Estructura!$Y$4:$AB$483,4,0)</f>
        <v>M-00077</v>
      </c>
    </row>
    <row r="977" spans="1:27" ht="48" x14ac:dyDescent="0.3">
      <c r="A977" s="16">
        <f t="shared" si="15"/>
        <v>976</v>
      </c>
      <c r="B977" s="47" t="s">
        <v>15118</v>
      </c>
      <c r="C977" s="13" t="s">
        <v>622</v>
      </c>
      <c r="D977" s="13" t="s">
        <v>623</v>
      </c>
      <c r="E977" s="44">
        <v>9113</v>
      </c>
      <c r="F977" s="13" t="s">
        <v>767</v>
      </c>
      <c r="G977" s="23" t="s">
        <v>625</v>
      </c>
      <c r="H977" s="42" t="s">
        <v>458</v>
      </c>
      <c r="I977" s="28" t="s">
        <v>228</v>
      </c>
      <c r="J977" s="12" t="s">
        <v>393</v>
      </c>
      <c r="K977" s="28" t="s">
        <v>768</v>
      </c>
      <c r="L977" s="12" t="s">
        <v>627</v>
      </c>
      <c r="M977" s="12" t="s">
        <v>628</v>
      </c>
      <c r="N977" s="12" t="s">
        <v>629</v>
      </c>
      <c r="O977" s="26" t="s">
        <v>5617</v>
      </c>
      <c r="P977" s="26" t="s">
        <v>5618</v>
      </c>
      <c r="Q977" s="25" t="s">
        <v>646</v>
      </c>
      <c r="R977" s="26" t="s">
        <v>5619</v>
      </c>
      <c r="S977" s="15" t="s">
        <v>5620</v>
      </c>
      <c r="T977" s="52">
        <v>0</v>
      </c>
      <c r="U977" s="22" t="s">
        <v>5621</v>
      </c>
      <c r="V977" s="18" t="str">
        <f>+Sitio_Publico[[#This Row],[idcoleccion]]&amp;"-"&amp;Sitio_Publico[[#This Row],[id]]</f>
        <v>000-976</v>
      </c>
      <c r="W977" s="18">
        <f>+VLOOKUP(Sitio_Publico[[#This Row],[territorio]],Estructura!$AE$4:$AH$1067,4,0)</f>
        <v>30009113</v>
      </c>
      <c r="X977" s="18" t="str">
        <f>+VLOOKUP(Sitio_Publico[[#This Row],[tema]],Estructura!$G$4:$J$532,4,0)</f>
        <v>T-19</v>
      </c>
      <c r="Y977" s="18" t="str">
        <f>+VLOOKUP(Sitio_Publico[[#This Row],[contenido]],Estructura!$L$4:$O$473,4,0)</f>
        <v>C-7</v>
      </c>
      <c r="Z977" s="18" t="str">
        <f>+VLOOKUP(Sitio_Publico[[#This Row],[Filtro Integrado]],Estructura!$U$4:$W$529,3,0)</f>
        <v>FI-0</v>
      </c>
      <c r="AA977" s="18" t="str">
        <f>+VLOOKUP(Sitio_Publico[[#This Row],[Muestra]],Estructura!$Y$4:$AB$483,4,0)</f>
        <v>M-00075</v>
      </c>
    </row>
    <row r="978" spans="1:27" ht="51" x14ac:dyDescent="0.3">
      <c r="A978" s="16">
        <f t="shared" si="15"/>
        <v>977</v>
      </c>
      <c r="B978" s="47" t="s">
        <v>15118</v>
      </c>
      <c r="C978" s="13" t="s">
        <v>622</v>
      </c>
      <c r="D978" s="13" t="s">
        <v>623</v>
      </c>
      <c r="E978" s="44">
        <v>5804</v>
      </c>
      <c r="F978" s="13" t="s">
        <v>624</v>
      </c>
      <c r="G978" s="23" t="s">
        <v>625</v>
      </c>
      <c r="H978" s="42" t="s">
        <v>458</v>
      </c>
      <c r="I978" s="28" t="s">
        <v>99</v>
      </c>
      <c r="J978" s="12" t="s">
        <v>393</v>
      </c>
      <c r="K978" s="28" t="s">
        <v>626</v>
      </c>
      <c r="L978" s="12" t="s">
        <v>627</v>
      </c>
      <c r="M978" s="12" t="s">
        <v>628</v>
      </c>
      <c r="N978" s="12" t="s">
        <v>629</v>
      </c>
      <c r="O978" s="26" t="s">
        <v>5622</v>
      </c>
      <c r="P978" s="26" t="s">
        <v>5623</v>
      </c>
      <c r="Q978" s="25" t="s">
        <v>632</v>
      </c>
      <c r="R978" s="26" t="s">
        <v>5624</v>
      </c>
      <c r="S978" s="15" t="s">
        <v>5625</v>
      </c>
      <c r="T978" s="52">
        <v>0</v>
      </c>
      <c r="U978" s="22" t="s">
        <v>5626</v>
      </c>
      <c r="V978" s="18" t="str">
        <f>+Sitio_Publico[[#This Row],[idcoleccion]]&amp;"-"&amp;Sitio_Publico[[#This Row],[id]]</f>
        <v>000-977</v>
      </c>
      <c r="W978" s="18">
        <f>+VLOOKUP(Sitio_Publico[[#This Row],[territorio]],Estructura!$AE$4:$AH$1067,4,0)</f>
        <v>30005804</v>
      </c>
      <c r="X978" s="18" t="str">
        <f>+VLOOKUP(Sitio_Publico[[#This Row],[tema]],Estructura!$G$4:$J$532,4,0)</f>
        <v>T-13</v>
      </c>
      <c r="Y978" s="18" t="str">
        <f>+VLOOKUP(Sitio_Publico[[#This Row],[contenido]],Estructura!$L$4:$O$473,4,0)</f>
        <v>C-7</v>
      </c>
      <c r="Z978" s="18" t="str">
        <f>+VLOOKUP(Sitio_Publico[[#This Row],[Filtro Integrado]],Estructura!$U$4:$W$529,3,0)</f>
        <v>FI-0</v>
      </c>
      <c r="AA978" s="18" t="str">
        <f>+VLOOKUP(Sitio_Publico[[#This Row],[Muestra]],Estructura!$Y$4:$AB$483,4,0)</f>
        <v>M-00063</v>
      </c>
    </row>
    <row r="979" spans="1:27" ht="48" x14ac:dyDescent="0.3">
      <c r="A979" s="16">
        <f t="shared" si="15"/>
        <v>978</v>
      </c>
      <c r="B979" s="47" t="s">
        <v>15118</v>
      </c>
      <c r="C979" s="13" t="s">
        <v>622</v>
      </c>
      <c r="D979" s="13" t="s">
        <v>623</v>
      </c>
      <c r="E979" s="44">
        <v>4303</v>
      </c>
      <c r="F979" s="13" t="s">
        <v>688</v>
      </c>
      <c r="G979" s="23" t="s">
        <v>625</v>
      </c>
      <c r="H979" s="42" t="s">
        <v>458</v>
      </c>
      <c r="I979" s="28" t="s">
        <v>60</v>
      </c>
      <c r="J979" s="12" t="s">
        <v>393</v>
      </c>
      <c r="K979" s="28" t="s">
        <v>689</v>
      </c>
      <c r="L979" s="12" t="s">
        <v>627</v>
      </c>
      <c r="M979" s="12" t="s">
        <v>690</v>
      </c>
      <c r="N979" s="12" t="s">
        <v>629</v>
      </c>
      <c r="O979" s="26" t="s">
        <v>5627</v>
      </c>
      <c r="P979" s="26" t="s">
        <v>5628</v>
      </c>
      <c r="Q979" s="25" t="s">
        <v>646</v>
      </c>
      <c r="R979" s="26" t="s">
        <v>5629</v>
      </c>
      <c r="S979" s="15" t="s">
        <v>5630</v>
      </c>
      <c r="T979" s="52">
        <v>0</v>
      </c>
      <c r="U979" s="22" t="s">
        <v>5631</v>
      </c>
      <c r="V979" s="18" t="str">
        <f>+Sitio_Publico[[#This Row],[idcoleccion]]&amp;"-"&amp;Sitio_Publico[[#This Row],[id]]</f>
        <v>000-978</v>
      </c>
      <c r="W979" s="18">
        <f>+VLOOKUP(Sitio_Publico[[#This Row],[territorio]],Estructura!$AE$4:$AH$1067,4,0)</f>
        <v>30004303</v>
      </c>
      <c r="X979" s="18" t="str">
        <f>+VLOOKUP(Sitio_Publico[[#This Row],[tema]],Estructura!$G$4:$J$532,4,0)</f>
        <v>T-17</v>
      </c>
      <c r="Y979" s="18" t="str">
        <f>+VLOOKUP(Sitio_Publico[[#This Row],[contenido]],Estructura!$L$4:$O$473,4,0)</f>
        <v>C-7</v>
      </c>
      <c r="Z979" s="18" t="str">
        <f>+VLOOKUP(Sitio_Publico[[#This Row],[Filtro Integrado]],Estructura!$U$4:$W$529,3,0)</f>
        <v>FI-0</v>
      </c>
      <c r="AA979" s="18" t="str">
        <f>+VLOOKUP(Sitio_Publico[[#This Row],[Muestra]],Estructura!$Y$4:$AB$483,4,0)</f>
        <v>M-00068</v>
      </c>
    </row>
    <row r="980" spans="1:27" ht="48" x14ac:dyDescent="0.3">
      <c r="A980" s="16">
        <f t="shared" si="15"/>
        <v>979</v>
      </c>
      <c r="B980" s="47" t="s">
        <v>15118</v>
      </c>
      <c r="C980" s="13" t="s">
        <v>622</v>
      </c>
      <c r="D980" s="13" t="s">
        <v>623</v>
      </c>
      <c r="E980" s="44">
        <v>10106</v>
      </c>
      <c r="F980" s="13" t="s">
        <v>688</v>
      </c>
      <c r="G980" s="23" t="s">
        <v>625</v>
      </c>
      <c r="H980" s="42" t="s">
        <v>458</v>
      </c>
      <c r="I980" s="28" t="s">
        <v>253</v>
      </c>
      <c r="J980" s="12" t="s">
        <v>393</v>
      </c>
      <c r="K980" s="28" t="s">
        <v>726</v>
      </c>
      <c r="L980" s="12" t="s">
        <v>627</v>
      </c>
      <c r="M980" s="12" t="s">
        <v>628</v>
      </c>
      <c r="N980" s="12" t="s">
        <v>629</v>
      </c>
      <c r="O980" s="26" t="s">
        <v>5632</v>
      </c>
      <c r="P980" s="26" t="s">
        <v>5633</v>
      </c>
      <c r="Q980" s="25" t="s">
        <v>646</v>
      </c>
      <c r="R980" s="26" t="s">
        <v>5634</v>
      </c>
      <c r="S980" s="15" t="s">
        <v>5635</v>
      </c>
      <c r="T980" s="52">
        <v>0</v>
      </c>
      <c r="U980" s="22" t="s">
        <v>5636</v>
      </c>
      <c r="V980" s="18" t="str">
        <f>+Sitio_Publico[[#This Row],[idcoleccion]]&amp;"-"&amp;Sitio_Publico[[#This Row],[id]]</f>
        <v>000-979</v>
      </c>
      <c r="W980" s="18">
        <f>+VLOOKUP(Sitio_Publico[[#This Row],[territorio]],Estructura!$AE$4:$AH$1067,4,0)</f>
        <v>30010106</v>
      </c>
      <c r="X980" s="18" t="str">
        <f>+VLOOKUP(Sitio_Publico[[#This Row],[tema]],Estructura!$G$4:$J$532,4,0)</f>
        <v>T-17</v>
      </c>
      <c r="Y980" s="18" t="str">
        <f>+VLOOKUP(Sitio_Publico[[#This Row],[contenido]],Estructura!$L$4:$O$473,4,0)</f>
        <v>C-7</v>
      </c>
      <c r="Z980" s="18" t="str">
        <f>+VLOOKUP(Sitio_Publico[[#This Row],[Filtro Integrado]],Estructura!$U$4:$W$529,3,0)</f>
        <v>FI-0</v>
      </c>
      <c r="AA980" s="18" t="str">
        <f>+VLOOKUP(Sitio_Publico[[#This Row],[Muestra]],Estructura!$Y$4:$AB$483,4,0)</f>
        <v>M-00071</v>
      </c>
    </row>
    <row r="981" spans="1:27" ht="48" x14ac:dyDescent="0.3">
      <c r="A981" s="16">
        <f t="shared" si="15"/>
        <v>980</v>
      </c>
      <c r="B981" s="47" t="s">
        <v>15118</v>
      </c>
      <c r="C981" s="13" t="s">
        <v>622</v>
      </c>
      <c r="D981" s="13" t="s">
        <v>623</v>
      </c>
      <c r="E981" s="44">
        <v>16205</v>
      </c>
      <c r="F981" s="13" t="s">
        <v>681</v>
      </c>
      <c r="G981" s="23" t="s">
        <v>639</v>
      </c>
      <c r="H981" s="42" t="s">
        <v>458</v>
      </c>
      <c r="I981" s="28" t="s">
        <v>206</v>
      </c>
      <c r="J981" s="12" t="s">
        <v>393</v>
      </c>
      <c r="K981" s="28" t="s">
        <v>682</v>
      </c>
      <c r="L981" s="12" t="s">
        <v>652</v>
      </c>
      <c r="M981" s="12" t="s">
        <v>653</v>
      </c>
      <c r="N981" s="12" t="s">
        <v>629</v>
      </c>
      <c r="O981" s="26" t="s">
        <v>5637</v>
      </c>
      <c r="P981" s="26" t="s">
        <v>5638</v>
      </c>
      <c r="Q981" s="25" t="s">
        <v>646</v>
      </c>
      <c r="R981" s="26" t="s">
        <v>5639</v>
      </c>
      <c r="S981" s="15" t="s">
        <v>5640</v>
      </c>
      <c r="T981" s="52">
        <v>0</v>
      </c>
      <c r="U981" s="22" t="s">
        <v>5641</v>
      </c>
      <c r="V981" s="18" t="str">
        <f>+Sitio_Publico[[#This Row],[idcoleccion]]&amp;"-"&amp;Sitio_Publico[[#This Row],[id]]</f>
        <v>000-980</v>
      </c>
      <c r="W981" s="18">
        <f>+VLOOKUP(Sitio_Publico[[#This Row],[territorio]],Estructura!$AE$4:$AH$1067,4,0)</f>
        <v>30016205</v>
      </c>
      <c r="X981" s="18" t="str">
        <f>+VLOOKUP(Sitio_Publico[[#This Row],[tema]],Estructura!$G$4:$J$532,4,0)</f>
        <v>T-16</v>
      </c>
      <c r="Y981" s="18" t="str">
        <f>+VLOOKUP(Sitio_Publico[[#This Row],[contenido]],Estructura!$L$4:$O$473,4,0)</f>
        <v>C-8</v>
      </c>
      <c r="Z981" s="18" t="str">
        <f>+VLOOKUP(Sitio_Publico[[#This Row],[Filtro Integrado]],Estructura!$U$4:$W$529,3,0)</f>
        <v>FI-0</v>
      </c>
      <c r="AA981" s="18" t="str">
        <f>+VLOOKUP(Sitio_Publico[[#This Row],[Muestra]],Estructura!$Y$4:$AB$483,4,0)</f>
        <v>M-00067</v>
      </c>
    </row>
    <row r="982" spans="1:27" ht="48" x14ac:dyDescent="0.3">
      <c r="A982" s="16">
        <f t="shared" si="15"/>
        <v>981</v>
      </c>
      <c r="B982" s="47" t="s">
        <v>15118</v>
      </c>
      <c r="C982" s="13" t="s">
        <v>622</v>
      </c>
      <c r="D982" s="13" t="s">
        <v>623</v>
      </c>
      <c r="E982" s="44">
        <v>8112</v>
      </c>
      <c r="F982" s="13" t="s">
        <v>681</v>
      </c>
      <c r="G982" s="23" t="s">
        <v>625</v>
      </c>
      <c r="H982" s="42" t="s">
        <v>458</v>
      </c>
      <c r="I982" s="28" t="s">
        <v>173</v>
      </c>
      <c r="J982" s="12" t="s">
        <v>393</v>
      </c>
      <c r="K982" s="28" t="s">
        <v>793</v>
      </c>
      <c r="L982" s="12" t="s">
        <v>627</v>
      </c>
      <c r="M982" s="12" t="s">
        <v>794</v>
      </c>
      <c r="N982" s="12" t="s">
        <v>629</v>
      </c>
      <c r="O982" s="26" t="s">
        <v>5642</v>
      </c>
      <c r="P982" s="26" t="s">
        <v>5643</v>
      </c>
      <c r="Q982" s="25" t="s">
        <v>646</v>
      </c>
      <c r="R982" s="26" t="s">
        <v>5644</v>
      </c>
      <c r="S982" s="15" t="s">
        <v>5645</v>
      </c>
      <c r="T982" s="52">
        <v>0</v>
      </c>
      <c r="U982" s="22" t="s">
        <v>5646</v>
      </c>
      <c r="V982" s="18" t="str">
        <f>+Sitio_Publico[[#This Row],[idcoleccion]]&amp;"-"&amp;Sitio_Publico[[#This Row],[id]]</f>
        <v>000-981</v>
      </c>
      <c r="W982" s="18">
        <f>+VLOOKUP(Sitio_Publico[[#This Row],[territorio]],Estructura!$AE$4:$AH$1067,4,0)</f>
        <v>30008112</v>
      </c>
      <c r="X982" s="18" t="str">
        <f>+VLOOKUP(Sitio_Publico[[#This Row],[tema]],Estructura!$G$4:$J$532,4,0)</f>
        <v>T-16</v>
      </c>
      <c r="Y982" s="18" t="str">
        <f>+VLOOKUP(Sitio_Publico[[#This Row],[contenido]],Estructura!$L$4:$O$473,4,0)</f>
        <v>C-7</v>
      </c>
      <c r="Z982" s="18" t="str">
        <f>+VLOOKUP(Sitio_Publico[[#This Row],[Filtro Integrado]],Estructura!$U$4:$W$529,3,0)</f>
        <v>FI-0</v>
      </c>
      <c r="AA982" s="18" t="str">
        <f>+VLOOKUP(Sitio_Publico[[#This Row],[Muestra]],Estructura!$Y$4:$AB$483,4,0)</f>
        <v>M-00077</v>
      </c>
    </row>
    <row r="983" spans="1:27" ht="48" x14ac:dyDescent="0.3">
      <c r="A983" s="16">
        <f t="shared" si="15"/>
        <v>982</v>
      </c>
      <c r="B983" s="47" t="s">
        <v>15118</v>
      </c>
      <c r="C983" s="13" t="s">
        <v>622</v>
      </c>
      <c r="D983" s="13" t="s">
        <v>623</v>
      </c>
      <c r="E983" s="44">
        <v>3302</v>
      </c>
      <c r="F983" s="13" t="s">
        <v>681</v>
      </c>
      <c r="G983" s="23" t="s">
        <v>625</v>
      </c>
      <c r="H983" s="42" t="s">
        <v>458</v>
      </c>
      <c r="I983" s="28" t="s">
        <v>47</v>
      </c>
      <c r="J983" s="12" t="s">
        <v>393</v>
      </c>
      <c r="K983" s="28" t="s">
        <v>793</v>
      </c>
      <c r="L983" s="12" t="s">
        <v>627</v>
      </c>
      <c r="M983" s="12" t="s">
        <v>794</v>
      </c>
      <c r="N983" s="12" t="s">
        <v>629</v>
      </c>
      <c r="O983" s="26" t="s">
        <v>5647</v>
      </c>
      <c r="P983" s="26" t="s">
        <v>5648</v>
      </c>
      <c r="Q983" s="25" t="s">
        <v>646</v>
      </c>
      <c r="R983" s="26" t="s">
        <v>5649</v>
      </c>
      <c r="S983" s="15" t="s">
        <v>5650</v>
      </c>
      <c r="T983" s="52">
        <v>0</v>
      </c>
      <c r="U983" s="22" t="s">
        <v>5651</v>
      </c>
      <c r="V983" s="18" t="str">
        <f>+Sitio_Publico[[#This Row],[idcoleccion]]&amp;"-"&amp;Sitio_Publico[[#This Row],[id]]</f>
        <v>000-982</v>
      </c>
      <c r="W983" s="18">
        <f>+VLOOKUP(Sitio_Publico[[#This Row],[territorio]],Estructura!$AE$4:$AH$1067,4,0)</f>
        <v>30003302</v>
      </c>
      <c r="X983" s="18" t="str">
        <f>+VLOOKUP(Sitio_Publico[[#This Row],[tema]],Estructura!$G$4:$J$532,4,0)</f>
        <v>T-16</v>
      </c>
      <c r="Y983" s="18" t="str">
        <f>+VLOOKUP(Sitio_Publico[[#This Row],[contenido]],Estructura!$L$4:$O$473,4,0)</f>
        <v>C-7</v>
      </c>
      <c r="Z983" s="18" t="str">
        <f>+VLOOKUP(Sitio_Publico[[#This Row],[Filtro Integrado]],Estructura!$U$4:$W$529,3,0)</f>
        <v>FI-0</v>
      </c>
      <c r="AA983" s="18" t="str">
        <f>+VLOOKUP(Sitio_Publico[[#This Row],[Muestra]],Estructura!$Y$4:$AB$483,4,0)</f>
        <v>M-00077</v>
      </c>
    </row>
    <row r="984" spans="1:27" ht="48" x14ac:dyDescent="0.3">
      <c r="A984" s="16">
        <f t="shared" si="15"/>
        <v>983</v>
      </c>
      <c r="B984" s="47" t="s">
        <v>15118</v>
      </c>
      <c r="C984" s="13" t="s">
        <v>622</v>
      </c>
      <c r="D984" s="13" t="s">
        <v>623</v>
      </c>
      <c r="E984" s="44">
        <v>3302</v>
      </c>
      <c r="F984" s="13" t="s">
        <v>688</v>
      </c>
      <c r="G984" s="23" t="s">
        <v>625</v>
      </c>
      <c r="H984" s="42" t="s">
        <v>458</v>
      </c>
      <c r="I984" s="28" t="s">
        <v>47</v>
      </c>
      <c r="J984" s="12" t="s">
        <v>393</v>
      </c>
      <c r="K984" s="28" t="s">
        <v>726</v>
      </c>
      <c r="L984" s="12" t="s">
        <v>627</v>
      </c>
      <c r="M984" s="12" t="s">
        <v>628</v>
      </c>
      <c r="N984" s="12" t="s">
        <v>629</v>
      </c>
      <c r="O984" s="26" t="s">
        <v>5652</v>
      </c>
      <c r="P984" s="26" t="s">
        <v>5653</v>
      </c>
      <c r="Q984" s="25" t="s">
        <v>646</v>
      </c>
      <c r="R984" s="26" t="s">
        <v>5654</v>
      </c>
      <c r="S984" s="15" t="s">
        <v>5655</v>
      </c>
      <c r="T984" s="52">
        <v>0</v>
      </c>
      <c r="U984" s="22" t="s">
        <v>5656</v>
      </c>
      <c r="V984" s="18" t="str">
        <f>+Sitio_Publico[[#This Row],[idcoleccion]]&amp;"-"&amp;Sitio_Publico[[#This Row],[id]]</f>
        <v>000-983</v>
      </c>
      <c r="W984" s="18">
        <f>+VLOOKUP(Sitio_Publico[[#This Row],[territorio]],Estructura!$AE$4:$AH$1067,4,0)</f>
        <v>30003302</v>
      </c>
      <c r="X984" s="18" t="str">
        <f>+VLOOKUP(Sitio_Publico[[#This Row],[tema]],Estructura!$G$4:$J$532,4,0)</f>
        <v>T-17</v>
      </c>
      <c r="Y984" s="18" t="str">
        <f>+VLOOKUP(Sitio_Publico[[#This Row],[contenido]],Estructura!$L$4:$O$473,4,0)</f>
        <v>C-7</v>
      </c>
      <c r="Z984" s="18" t="str">
        <f>+VLOOKUP(Sitio_Publico[[#This Row],[Filtro Integrado]],Estructura!$U$4:$W$529,3,0)</f>
        <v>FI-0</v>
      </c>
      <c r="AA984" s="18" t="str">
        <f>+VLOOKUP(Sitio_Publico[[#This Row],[Muestra]],Estructura!$Y$4:$AB$483,4,0)</f>
        <v>M-00071</v>
      </c>
    </row>
    <row r="985" spans="1:27" ht="51" x14ac:dyDescent="0.3">
      <c r="A985" s="16">
        <f t="shared" si="15"/>
        <v>984</v>
      </c>
      <c r="B985" s="47" t="s">
        <v>15118</v>
      </c>
      <c r="C985" s="13" t="s">
        <v>622</v>
      </c>
      <c r="D985" s="13" t="s">
        <v>623</v>
      </c>
      <c r="E985" s="44">
        <v>9113</v>
      </c>
      <c r="F985" s="13" t="s">
        <v>624</v>
      </c>
      <c r="G985" s="23" t="s">
        <v>625</v>
      </c>
      <c r="H985" s="42" t="s">
        <v>458</v>
      </c>
      <c r="I985" s="28" t="s">
        <v>228</v>
      </c>
      <c r="J985" s="12" t="s">
        <v>393</v>
      </c>
      <c r="K985" s="28" t="s">
        <v>651</v>
      </c>
      <c r="L985" s="12" t="s">
        <v>627</v>
      </c>
      <c r="M985" s="12" t="s">
        <v>653</v>
      </c>
      <c r="N985" s="12" t="s">
        <v>629</v>
      </c>
      <c r="O985" s="26" t="s">
        <v>5657</v>
      </c>
      <c r="P985" s="26" t="s">
        <v>5658</v>
      </c>
      <c r="Q985" s="25" t="s">
        <v>646</v>
      </c>
      <c r="R985" s="26" t="s">
        <v>5659</v>
      </c>
      <c r="S985" s="15" t="s">
        <v>5660</v>
      </c>
      <c r="T985" s="52">
        <v>0</v>
      </c>
      <c r="U985" s="22" t="s">
        <v>5661</v>
      </c>
      <c r="V985" s="18" t="str">
        <f>+Sitio_Publico[[#This Row],[idcoleccion]]&amp;"-"&amp;Sitio_Publico[[#This Row],[id]]</f>
        <v>000-984</v>
      </c>
      <c r="W985" s="18">
        <f>+VLOOKUP(Sitio_Publico[[#This Row],[territorio]],Estructura!$AE$4:$AH$1067,4,0)</f>
        <v>30009113</v>
      </c>
      <c r="X985" s="18" t="str">
        <f>+VLOOKUP(Sitio_Publico[[#This Row],[tema]],Estructura!$G$4:$J$532,4,0)</f>
        <v>T-13</v>
      </c>
      <c r="Y985" s="18" t="str">
        <f>+VLOOKUP(Sitio_Publico[[#This Row],[contenido]],Estructura!$L$4:$O$473,4,0)</f>
        <v>C-7</v>
      </c>
      <c r="Z985" s="18" t="str">
        <f>+VLOOKUP(Sitio_Publico[[#This Row],[Filtro Integrado]],Estructura!$U$4:$W$529,3,0)</f>
        <v>FI-0</v>
      </c>
      <c r="AA985" s="18" t="str">
        <f>+VLOOKUP(Sitio_Publico[[#This Row],[Muestra]],Estructura!$Y$4:$AB$483,4,0)</f>
        <v>M-00065</v>
      </c>
    </row>
    <row r="986" spans="1:27" ht="48" x14ac:dyDescent="0.3">
      <c r="A986" s="16">
        <f t="shared" si="15"/>
        <v>985</v>
      </c>
      <c r="B986" s="47" t="s">
        <v>15118</v>
      </c>
      <c r="C986" s="13" t="s">
        <v>622</v>
      </c>
      <c r="D986" s="13" t="s">
        <v>623</v>
      </c>
      <c r="E986" s="44">
        <v>6108</v>
      </c>
      <c r="F986" s="13" t="s">
        <v>681</v>
      </c>
      <c r="G986" s="23" t="s">
        <v>639</v>
      </c>
      <c r="H986" s="42" t="s">
        <v>458</v>
      </c>
      <c r="I986" s="28" t="s">
        <v>107</v>
      </c>
      <c r="J986" s="12" t="s">
        <v>393</v>
      </c>
      <c r="K986" s="28" t="s">
        <v>841</v>
      </c>
      <c r="L986" s="12" t="s">
        <v>652</v>
      </c>
      <c r="M986" s="12" t="s">
        <v>704</v>
      </c>
      <c r="N986" s="12" t="s">
        <v>629</v>
      </c>
      <c r="O986" s="26" t="s">
        <v>5662</v>
      </c>
      <c r="P986" s="26" t="s">
        <v>5663</v>
      </c>
      <c r="Q986" s="25" t="s">
        <v>646</v>
      </c>
      <c r="R986" s="26" t="s">
        <v>5664</v>
      </c>
      <c r="S986" s="15" t="s">
        <v>5665</v>
      </c>
      <c r="T986" s="52">
        <v>0</v>
      </c>
      <c r="U986" s="22" t="s">
        <v>5666</v>
      </c>
      <c r="V986" s="18" t="str">
        <f>+Sitio_Publico[[#This Row],[idcoleccion]]&amp;"-"&amp;Sitio_Publico[[#This Row],[id]]</f>
        <v>000-985</v>
      </c>
      <c r="W986" s="18">
        <f>+VLOOKUP(Sitio_Publico[[#This Row],[territorio]],Estructura!$AE$4:$AH$1067,4,0)</f>
        <v>30006108</v>
      </c>
      <c r="X986" s="18" t="str">
        <f>+VLOOKUP(Sitio_Publico[[#This Row],[tema]],Estructura!$G$4:$J$532,4,0)</f>
        <v>T-16</v>
      </c>
      <c r="Y986" s="18" t="str">
        <f>+VLOOKUP(Sitio_Publico[[#This Row],[contenido]],Estructura!$L$4:$O$473,4,0)</f>
        <v>C-8</v>
      </c>
      <c r="Z986" s="18" t="str">
        <f>+VLOOKUP(Sitio_Publico[[#This Row],[Filtro Integrado]],Estructura!$U$4:$W$529,3,0)</f>
        <v>FI-0</v>
      </c>
      <c r="AA986" s="18" t="str">
        <f>+VLOOKUP(Sitio_Publico[[#This Row],[Muestra]],Estructura!$Y$4:$AB$483,4,0)</f>
        <v>M-00080</v>
      </c>
    </row>
    <row r="987" spans="1:27" ht="48" x14ac:dyDescent="0.3">
      <c r="A987" s="16">
        <f t="shared" si="15"/>
        <v>986</v>
      </c>
      <c r="B987" s="47" t="s">
        <v>15118</v>
      </c>
      <c r="C987" s="13" t="s">
        <v>622</v>
      </c>
      <c r="D987" s="13" t="s">
        <v>623</v>
      </c>
      <c r="E987" s="44">
        <v>10106</v>
      </c>
      <c r="F987" s="13" t="s">
        <v>666</v>
      </c>
      <c r="G987" s="23" t="s">
        <v>639</v>
      </c>
      <c r="H987" s="42" t="s">
        <v>458</v>
      </c>
      <c r="I987" s="28" t="s">
        <v>253</v>
      </c>
      <c r="J987" s="12" t="s">
        <v>393</v>
      </c>
      <c r="K987" s="28" t="s">
        <v>745</v>
      </c>
      <c r="L987" s="12" t="s">
        <v>652</v>
      </c>
      <c r="M987" s="12" t="s">
        <v>628</v>
      </c>
      <c r="N987" s="12" t="s">
        <v>629</v>
      </c>
      <c r="O987" s="26" t="s">
        <v>5667</v>
      </c>
      <c r="P987" s="26" t="s">
        <v>5668</v>
      </c>
      <c r="Q987" s="25" t="s">
        <v>646</v>
      </c>
      <c r="R987" s="26" t="s">
        <v>5669</v>
      </c>
      <c r="S987" s="15" t="s">
        <v>5670</v>
      </c>
      <c r="T987" s="52">
        <v>0</v>
      </c>
      <c r="U987" s="22" t="s">
        <v>5671</v>
      </c>
      <c r="V987" s="18" t="str">
        <f>+Sitio_Publico[[#This Row],[idcoleccion]]&amp;"-"&amp;Sitio_Publico[[#This Row],[id]]</f>
        <v>000-986</v>
      </c>
      <c r="W987" s="18">
        <f>+VLOOKUP(Sitio_Publico[[#This Row],[territorio]],Estructura!$AE$4:$AH$1067,4,0)</f>
        <v>30010106</v>
      </c>
      <c r="X987" s="18" t="str">
        <f>+VLOOKUP(Sitio_Publico[[#This Row],[tema]],Estructura!$G$4:$J$532,4,0)</f>
        <v>T-15</v>
      </c>
      <c r="Y987" s="18" t="str">
        <f>+VLOOKUP(Sitio_Publico[[#This Row],[contenido]],Estructura!$L$4:$O$473,4,0)</f>
        <v>C-8</v>
      </c>
      <c r="Z987" s="18" t="str">
        <f>+VLOOKUP(Sitio_Publico[[#This Row],[Filtro Integrado]],Estructura!$U$4:$W$529,3,0)</f>
        <v>FI-0</v>
      </c>
      <c r="AA987" s="18" t="str">
        <f>+VLOOKUP(Sitio_Publico[[#This Row],[Muestra]],Estructura!$Y$4:$AB$483,4,0)</f>
        <v>M-00074</v>
      </c>
    </row>
    <row r="988" spans="1:27" ht="48" x14ac:dyDescent="0.3">
      <c r="A988" s="16">
        <f t="shared" si="15"/>
        <v>987</v>
      </c>
      <c r="B988" s="47" t="s">
        <v>15118</v>
      </c>
      <c r="C988" s="13" t="s">
        <v>622</v>
      </c>
      <c r="D988" s="13" t="s">
        <v>623</v>
      </c>
      <c r="E988" s="44">
        <v>14106</v>
      </c>
      <c r="F988" s="13" t="s">
        <v>767</v>
      </c>
      <c r="G988" s="23" t="s">
        <v>625</v>
      </c>
      <c r="H988" s="42" t="s">
        <v>458</v>
      </c>
      <c r="I988" s="28" t="s">
        <v>352</v>
      </c>
      <c r="J988" s="12" t="s">
        <v>393</v>
      </c>
      <c r="K988" s="28" t="s">
        <v>768</v>
      </c>
      <c r="L988" s="12" t="s">
        <v>627</v>
      </c>
      <c r="M988" s="12" t="s">
        <v>628</v>
      </c>
      <c r="N988" s="12" t="s">
        <v>629</v>
      </c>
      <c r="O988" s="26" t="s">
        <v>5672</v>
      </c>
      <c r="P988" s="26" t="s">
        <v>5673</v>
      </c>
      <c r="Q988" s="25" t="s">
        <v>646</v>
      </c>
      <c r="R988" s="26" t="s">
        <v>5674</v>
      </c>
      <c r="S988" s="15" t="s">
        <v>5675</v>
      </c>
      <c r="T988" s="52">
        <v>0</v>
      </c>
      <c r="U988" s="22" t="s">
        <v>5676</v>
      </c>
      <c r="V988" s="18" t="str">
        <f>+Sitio_Publico[[#This Row],[idcoleccion]]&amp;"-"&amp;Sitio_Publico[[#This Row],[id]]</f>
        <v>000-987</v>
      </c>
      <c r="W988" s="18">
        <f>+VLOOKUP(Sitio_Publico[[#This Row],[territorio]],Estructura!$AE$4:$AH$1067,4,0)</f>
        <v>30014106</v>
      </c>
      <c r="X988" s="18" t="str">
        <f>+VLOOKUP(Sitio_Publico[[#This Row],[tema]],Estructura!$G$4:$J$532,4,0)</f>
        <v>T-19</v>
      </c>
      <c r="Y988" s="18" t="str">
        <f>+VLOOKUP(Sitio_Publico[[#This Row],[contenido]],Estructura!$L$4:$O$473,4,0)</f>
        <v>C-7</v>
      </c>
      <c r="Z988" s="18" t="str">
        <f>+VLOOKUP(Sitio_Publico[[#This Row],[Filtro Integrado]],Estructura!$U$4:$W$529,3,0)</f>
        <v>FI-0</v>
      </c>
      <c r="AA988" s="18" t="str">
        <f>+VLOOKUP(Sitio_Publico[[#This Row],[Muestra]],Estructura!$Y$4:$AB$483,4,0)</f>
        <v>M-00075</v>
      </c>
    </row>
    <row r="989" spans="1:27" ht="48" x14ac:dyDescent="0.3">
      <c r="A989" s="16">
        <f t="shared" si="15"/>
        <v>988</v>
      </c>
      <c r="B989" s="47" t="s">
        <v>15118</v>
      </c>
      <c r="C989" s="13" t="s">
        <v>622</v>
      </c>
      <c r="D989" s="13" t="s">
        <v>623</v>
      </c>
      <c r="E989" s="44">
        <v>9117</v>
      </c>
      <c r="F989" s="13" t="s">
        <v>681</v>
      </c>
      <c r="G989" s="23" t="s">
        <v>639</v>
      </c>
      <c r="H989" s="42" t="s">
        <v>458</v>
      </c>
      <c r="I989" s="28" t="s">
        <v>232</v>
      </c>
      <c r="J989" s="12" t="s">
        <v>393</v>
      </c>
      <c r="K989" s="28" t="s">
        <v>793</v>
      </c>
      <c r="L989" s="12" t="s">
        <v>652</v>
      </c>
      <c r="M989" s="12" t="s">
        <v>794</v>
      </c>
      <c r="N989" s="12" t="s">
        <v>629</v>
      </c>
      <c r="O989" s="26" t="s">
        <v>5677</v>
      </c>
      <c r="P989" s="26" t="s">
        <v>5678</v>
      </c>
      <c r="Q989" s="25" t="s">
        <v>646</v>
      </c>
      <c r="R989" s="26" t="s">
        <v>5679</v>
      </c>
      <c r="S989" s="15" t="s">
        <v>5680</v>
      </c>
      <c r="T989" s="52">
        <v>0</v>
      </c>
      <c r="U989" s="22" t="s">
        <v>5681</v>
      </c>
      <c r="V989" s="18" t="str">
        <f>+Sitio_Publico[[#This Row],[idcoleccion]]&amp;"-"&amp;Sitio_Publico[[#This Row],[id]]</f>
        <v>000-988</v>
      </c>
      <c r="W989" s="18">
        <f>+VLOOKUP(Sitio_Publico[[#This Row],[territorio]],Estructura!$AE$4:$AH$1067,4,0)</f>
        <v>30009117</v>
      </c>
      <c r="X989" s="18" t="str">
        <f>+VLOOKUP(Sitio_Publico[[#This Row],[tema]],Estructura!$G$4:$J$532,4,0)</f>
        <v>T-16</v>
      </c>
      <c r="Y989" s="18" t="str">
        <f>+VLOOKUP(Sitio_Publico[[#This Row],[contenido]],Estructura!$L$4:$O$473,4,0)</f>
        <v>C-8</v>
      </c>
      <c r="Z989" s="18" t="str">
        <f>+VLOOKUP(Sitio_Publico[[#This Row],[Filtro Integrado]],Estructura!$U$4:$W$529,3,0)</f>
        <v>FI-0</v>
      </c>
      <c r="AA989" s="18" t="str">
        <f>+VLOOKUP(Sitio_Publico[[#This Row],[Muestra]],Estructura!$Y$4:$AB$483,4,0)</f>
        <v>M-00077</v>
      </c>
    </row>
    <row r="990" spans="1:27" ht="72" x14ac:dyDescent="0.3">
      <c r="A990" s="16">
        <f t="shared" si="15"/>
        <v>989</v>
      </c>
      <c r="B990" s="47" t="s">
        <v>15118</v>
      </c>
      <c r="C990" s="13" t="s">
        <v>622</v>
      </c>
      <c r="D990" s="13" t="s">
        <v>623</v>
      </c>
      <c r="E990" s="44">
        <v>12103</v>
      </c>
      <c r="F990" s="13" t="s">
        <v>624</v>
      </c>
      <c r="G990" s="23" t="s">
        <v>639</v>
      </c>
      <c r="H990" s="42" t="s">
        <v>458</v>
      </c>
      <c r="I990" s="28" t="s">
        <v>289</v>
      </c>
      <c r="J990" s="12" t="s">
        <v>393</v>
      </c>
      <c r="K990" s="28" t="s">
        <v>626</v>
      </c>
      <c r="L990" s="12" t="s">
        <v>652</v>
      </c>
      <c r="M990" s="12" t="s">
        <v>1170</v>
      </c>
      <c r="N990" s="12" t="s">
        <v>629</v>
      </c>
      <c r="O990" s="26" t="s">
        <v>5682</v>
      </c>
      <c r="P990" s="26" t="s">
        <v>5683</v>
      </c>
      <c r="Q990" s="25" t="s">
        <v>646</v>
      </c>
      <c r="R990" s="26" t="s">
        <v>5684</v>
      </c>
      <c r="S990" s="15" t="s">
        <v>5685</v>
      </c>
      <c r="T990" s="52">
        <v>0</v>
      </c>
      <c r="U990" s="22" t="s">
        <v>5686</v>
      </c>
      <c r="V990" s="18" t="str">
        <f>+Sitio_Publico[[#This Row],[idcoleccion]]&amp;"-"&amp;Sitio_Publico[[#This Row],[id]]</f>
        <v>000-989</v>
      </c>
      <c r="W990" s="18">
        <f>+VLOOKUP(Sitio_Publico[[#This Row],[territorio]],Estructura!$AE$4:$AH$1067,4,0)</f>
        <v>30012103</v>
      </c>
      <c r="X990" s="18" t="str">
        <f>+VLOOKUP(Sitio_Publico[[#This Row],[tema]],Estructura!$G$4:$J$532,4,0)</f>
        <v>T-13</v>
      </c>
      <c r="Y990" s="18" t="str">
        <f>+VLOOKUP(Sitio_Publico[[#This Row],[contenido]],Estructura!$L$4:$O$473,4,0)</f>
        <v>C-8</v>
      </c>
      <c r="Z990" s="18" t="str">
        <f>+VLOOKUP(Sitio_Publico[[#This Row],[Filtro Integrado]],Estructura!$U$4:$W$529,3,0)</f>
        <v>FI-0</v>
      </c>
      <c r="AA990" s="18" t="str">
        <f>+VLOOKUP(Sitio_Publico[[#This Row],[Muestra]],Estructura!$Y$4:$AB$483,4,0)</f>
        <v>M-00063</v>
      </c>
    </row>
    <row r="991" spans="1:27" ht="51" x14ac:dyDescent="0.3">
      <c r="A991" s="16">
        <f t="shared" si="15"/>
        <v>990</v>
      </c>
      <c r="B991" s="47" t="s">
        <v>15118</v>
      </c>
      <c r="C991" s="13" t="s">
        <v>622</v>
      </c>
      <c r="D991" s="13" t="s">
        <v>623</v>
      </c>
      <c r="E991" s="44">
        <v>13402</v>
      </c>
      <c r="F991" s="13" t="s">
        <v>624</v>
      </c>
      <c r="G991" s="23" t="s">
        <v>625</v>
      </c>
      <c r="H991" s="42" t="s">
        <v>458</v>
      </c>
      <c r="I991" s="28" t="s">
        <v>335</v>
      </c>
      <c r="J991" s="12" t="s">
        <v>393</v>
      </c>
      <c r="K991" s="28" t="s">
        <v>651</v>
      </c>
      <c r="L991" s="12" t="s">
        <v>627</v>
      </c>
      <c r="M991" s="12" t="s">
        <v>653</v>
      </c>
      <c r="N991" s="12" t="s">
        <v>629</v>
      </c>
      <c r="O991" s="26" t="s">
        <v>5687</v>
      </c>
      <c r="P991" s="26" t="s">
        <v>5688</v>
      </c>
      <c r="Q991" s="25" t="s">
        <v>646</v>
      </c>
      <c r="R991" s="26" t="s">
        <v>5689</v>
      </c>
      <c r="S991" s="15" t="s">
        <v>5690</v>
      </c>
      <c r="T991" s="52">
        <v>0</v>
      </c>
      <c r="U991" s="22" t="s">
        <v>5691</v>
      </c>
      <c r="V991" s="18" t="str">
        <f>+Sitio_Publico[[#This Row],[idcoleccion]]&amp;"-"&amp;Sitio_Publico[[#This Row],[id]]</f>
        <v>000-990</v>
      </c>
      <c r="W991" s="18">
        <f>+VLOOKUP(Sitio_Publico[[#This Row],[territorio]],Estructura!$AE$4:$AH$1067,4,0)</f>
        <v>30013402</v>
      </c>
      <c r="X991" s="18" t="str">
        <f>+VLOOKUP(Sitio_Publico[[#This Row],[tema]],Estructura!$G$4:$J$532,4,0)</f>
        <v>T-13</v>
      </c>
      <c r="Y991" s="18" t="str">
        <f>+VLOOKUP(Sitio_Publico[[#This Row],[contenido]],Estructura!$L$4:$O$473,4,0)</f>
        <v>C-7</v>
      </c>
      <c r="Z991" s="18" t="str">
        <f>+VLOOKUP(Sitio_Publico[[#This Row],[Filtro Integrado]],Estructura!$U$4:$W$529,3,0)</f>
        <v>FI-0</v>
      </c>
      <c r="AA991" s="18" t="str">
        <f>+VLOOKUP(Sitio_Publico[[#This Row],[Muestra]],Estructura!$Y$4:$AB$483,4,0)</f>
        <v>M-00065</v>
      </c>
    </row>
    <row r="992" spans="1:27" ht="72" x14ac:dyDescent="0.3">
      <c r="A992" s="16">
        <f t="shared" si="15"/>
        <v>991</v>
      </c>
      <c r="B992" s="47" t="s">
        <v>15118</v>
      </c>
      <c r="C992" s="13" t="s">
        <v>622</v>
      </c>
      <c r="D992" s="13" t="s">
        <v>623</v>
      </c>
      <c r="E992" s="44">
        <v>8309</v>
      </c>
      <c r="F992" s="13" t="s">
        <v>624</v>
      </c>
      <c r="G992" s="23" t="s">
        <v>639</v>
      </c>
      <c r="H992" s="42" t="s">
        <v>458</v>
      </c>
      <c r="I992" s="28" t="s">
        <v>189</v>
      </c>
      <c r="J992" s="12" t="s">
        <v>393</v>
      </c>
      <c r="K992" s="28" t="s">
        <v>626</v>
      </c>
      <c r="L992" s="12" t="s">
        <v>652</v>
      </c>
      <c r="M992" s="12" t="s">
        <v>1170</v>
      </c>
      <c r="N992" s="12" t="s">
        <v>629</v>
      </c>
      <c r="O992" s="26" t="s">
        <v>5692</v>
      </c>
      <c r="P992" s="26" t="s">
        <v>5693</v>
      </c>
      <c r="Q992" s="25" t="s">
        <v>646</v>
      </c>
      <c r="R992" s="26" t="s">
        <v>5694</v>
      </c>
      <c r="S992" s="15" t="s">
        <v>5695</v>
      </c>
      <c r="T992" s="52">
        <v>0</v>
      </c>
      <c r="U992" s="22" t="s">
        <v>5696</v>
      </c>
      <c r="V992" s="18" t="str">
        <f>+Sitio_Publico[[#This Row],[idcoleccion]]&amp;"-"&amp;Sitio_Publico[[#This Row],[id]]</f>
        <v>000-991</v>
      </c>
      <c r="W992" s="18">
        <f>+VLOOKUP(Sitio_Publico[[#This Row],[territorio]],Estructura!$AE$4:$AH$1067,4,0)</f>
        <v>30008309</v>
      </c>
      <c r="X992" s="18" t="str">
        <f>+VLOOKUP(Sitio_Publico[[#This Row],[tema]],Estructura!$G$4:$J$532,4,0)</f>
        <v>T-13</v>
      </c>
      <c r="Y992" s="18" t="str">
        <f>+VLOOKUP(Sitio_Publico[[#This Row],[contenido]],Estructura!$L$4:$O$473,4,0)</f>
        <v>C-8</v>
      </c>
      <c r="Z992" s="18" t="str">
        <f>+VLOOKUP(Sitio_Publico[[#This Row],[Filtro Integrado]],Estructura!$U$4:$W$529,3,0)</f>
        <v>FI-0</v>
      </c>
      <c r="AA992" s="18" t="str">
        <f>+VLOOKUP(Sitio_Publico[[#This Row],[Muestra]],Estructura!$Y$4:$AB$483,4,0)</f>
        <v>M-00063</v>
      </c>
    </row>
    <row r="993" spans="1:27" ht="48" x14ac:dyDescent="0.3">
      <c r="A993" s="16">
        <f t="shared" si="15"/>
        <v>992</v>
      </c>
      <c r="B993" s="47" t="s">
        <v>15118</v>
      </c>
      <c r="C993" s="13" t="s">
        <v>622</v>
      </c>
      <c r="D993" s="13" t="s">
        <v>623</v>
      </c>
      <c r="E993" s="44">
        <v>13203</v>
      </c>
      <c r="F993" s="13" t="s">
        <v>666</v>
      </c>
      <c r="G993" s="23" t="s">
        <v>625</v>
      </c>
      <c r="H993" s="42" t="s">
        <v>458</v>
      </c>
      <c r="I993" s="28" t="s">
        <v>330</v>
      </c>
      <c r="J993" s="12" t="s">
        <v>393</v>
      </c>
      <c r="K993" s="28" t="s">
        <v>667</v>
      </c>
      <c r="L993" s="12" t="s">
        <v>627</v>
      </c>
      <c r="M993" s="12" t="s">
        <v>668</v>
      </c>
      <c r="N993" s="12" t="s">
        <v>629</v>
      </c>
      <c r="O993" s="26" t="s">
        <v>5697</v>
      </c>
      <c r="P993" s="26" t="s">
        <v>5698</v>
      </c>
      <c r="Q993" s="25" t="s">
        <v>646</v>
      </c>
      <c r="R993" s="26" t="s">
        <v>5699</v>
      </c>
      <c r="S993" s="15" t="s">
        <v>5700</v>
      </c>
      <c r="T993" s="52">
        <v>0</v>
      </c>
      <c r="U993" s="22" t="s">
        <v>5701</v>
      </c>
      <c r="V993" s="18" t="str">
        <f>+Sitio_Publico[[#This Row],[idcoleccion]]&amp;"-"&amp;Sitio_Publico[[#This Row],[id]]</f>
        <v>000-992</v>
      </c>
      <c r="W993" s="18">
        <f>+VLOOKUP(Sitio_Publico[[#This Row],[territorio]],Estructura!$AE$4:$AH$1067,4,0)</f>
        <v>30013203</v>
      </c>
      <c r="X993" s="18" t="str">
        <f>+VLOOKUP(Sitio_Publico[[#This Row],[tema]],Estructura!$G$4:$J$532,4,0)</f>
        <v>T-15</v>
      </c>
      <c r="Y993" s="18" t="str">
        <f>+VLOOKUP(Sitio_Publico[[#This Row],[contenido]],Estructura!$L$4:$O$473,4,0)</f>
        <v>C-7</v>
      </c>
      <c r="Z993" s="18" t="str">
        <f>+VLOOKUP(Sitio_Publico[[#This Row],[Filtro Integrado]],Estructura!$U$4:$W$529,3,0)</f>
        <v>FI-0</v>
      </c>
      <c r="AA993" s="18" t="str">
        <f>+VLOOKUP(Sitio_Publico[[#This Row],[Muestra]],Estructura!$Y$4:$AB$483,4,0)</f>
        <v>M-00066</v>
      </c>
    </row>
    <row r="994" spans="1:27" ht="48" x14ac:dyDescent="0.3">
      <c r="A994" s="16">
        <f t="shared" si="15"/>
        <v>993</v>
      </c>
      <c r="B994" s="47" t="s">
        <v>15118</v>
      </c>
      <c r="C994" s="13" t="s">
        <v>622</v>
      </c>
      <c r="D994" s="13" t="s">
        <v>623</v>
      </c>
      <c r="E994" s="44">
        <v>8307</v>
      </c>
      <c r="F994" s="13" t="s">
        <v>688</v>
      </c>
      <c r="G994" s="23" t="s">
        <v>639</v>
      </c>
      <c r="H994" s="42" t="s">
        <v>458</v>
      </c>
      <c r="I994" s="28" t="s">
        <v>187</v>
      </c>
      <c r="J994" s="12" t="s">
        <v>393</v>
      </c>
      <c r="K994" s="28" t="s">
        <v>689</v>
      </c>
      <c r="L994" s="12" t="s">
        <v>652</v>
      </c>
      <c r="M994" s="12" t="s">
        <v>690</v>
      </c>
      <c r="N994" s="12" t="s">
        <v>629</v>
      </c>
      <c r="O994" s="26" t="s">
        <v>5702</v>
      </c>
      <c r="P994" s="26" t="s">
        <v>5703</v>
      </c>
      <c r="Q994" s="25" t="s">
        <v>646</v>
      </c>
      <c r="R994" s="26" t="s">
        <v>5704</v>
      </c>
      <c r="S994" s="15" t="s">
        <v>5705</v>
      </c>
      <c r="T994" s="52">
        <v>0</v>
      </c>
      <c r="U994" s="22" t="s">
        <v>5706</v>
      </c>
      <c r="V994" s="18" t="str">
        <f>+Sitio_Publico[[#This Row],[idcoleccion]]&amp;"-"&amp;Sitio_Publico[[#This Row],[id]]</f>
        <v>000-993</v>
      </c>
      <c r="W994" s="18">
        <f>+VLOOKUP(Sitio_Publico[[#This Row],[territorio]],Estructura!$AE$4:$AH$1067,4,0)</f>
        <v>30008307</v>
      </c>
      <c r="X994" s="18" t="str">
        <f>+VLOOKUP(Sitio_Publico[[#This Row],[tema]],Estructura!$G$4:$J$532,4,0)</f>
        <v>T-17</v>
      </c>
      <c r="Y994" s="18" t="str">
        <f>+VLOOKUP(Sitio_Publico[[#This Row],[contenido]],Estructura!$L$4:$O$473,4,0)</f>
        <v>C-8</v>
      </c>
      <c r="Z994" s="18" t="str">
        <f>+VLOOKUP(Sitio_Publico[[#This Row],[Filtro Integrado]],Estructura!$U$4:$W$529,3,0)</f>
        <v>FI-0</v>
      </c>
      <c r="AA994" s="18" t="str">
        <f>+VLOOKUP(Sitio_Publico[[#This Row],[Muestra]],Estructura!$Y$4:$AB$483,4,0)</f>
        <v>M-00068</v>
      </c>
    </row>
    <row r="995" spans="1:27" ht="48" x14ac:dyDescent="0.3">
      <c r="A995" s="16">
        <f t="shared" si="15"/>
        <v>994</v>
      </c>
      <c r="B995" s="47" t="s">
        <v>15118</v>
      </c>
      <c r="C995" s="13" t="s">
        <v>622</v>
      </c>
      <c r="D995" s="13" t="s">
        <v>623</v>
      </c>
      <c r="E995" s="44">
        <v>13118</v>
      </c>
      <c r="F995" s="13" t="s">
        <v>688</v>
      </c>
      <c r="G995" s="23" t="s">
        <v>639</v>
      </c>
      <c r="H995" s="42" t="s">
        <v>458</v>
      </c>
      <c r="I995" s="28" t="s">
        <v>314</v>
      </c>
      <c r="J995" s="12" t="s">
        <v>393</v>
      </c>
      <c r="K995" s="28" t="s">
        <v>689</v>
      </c>
      <c r="L995" s="12" t="s">
        <v>652</v>
      </c>
      <c r="M995" s="12" t="s">
        <v>690</v>
      </c>
      <c r="N995" s="12" t="s">
        <v>629</v>
      </c>
      <c r="O995" s="26" t="s">
        <v>5707</v>
      </c>
      <c r="P995" s="26" t="s">
        <v>5708</v>
      </c>
      <c r="Q995" s="25" t="s">
        <v>646</v>
      </c>
      <c r="R995" s="26" t="s">
        <v>5709</v>
      </c>
      <c r="S995" s="15" t="s">
        <v>5710</v>
      </c>
      <c r="T995" s="52">
        <v>0</v>
      </c>
      <c r="U995" s="22" t="s">
        <v>5711</v>
      </c>
      <c r="V995" s="18" t="str">
        <f>+Sitio_Publico[[#This Row],[idcoleccion]]&amp;"-"&amp;Sitio_Publico[[#This Row],[id]]</f>
        <v>000-994</v>
      </c>
      <c r="W995" s="18">
        <f>+VLOOKUP(Sitio_Publico[[#This Row],[territorio]],Estructura!$AE$4:$AH$1067,4,0)</f>
        <v>30013118</v>
      </c>
      <c r="X995" s="18" t="str">
        <f>+VLOOKUP(Sitio_Publico[[#This Row],[tema]],Estructura!$G$4:$J$532,4,0)</f>
        <v>T-17</v>
      </c>
      <c r="Y995" s="18" t="str">
        <f>+VLOOKUP(Sitio_Publico[[#This Row],[contenido]],Estructura!$L$4:$O$473,4,0)</f>
        <v>C-8</v>
      </c>
      <c r="Z995" s="18" t="str">
        <f>+VLOOKUP(Sitio_Publico[[#This Row],[Filtro Integrado]],Estructura!$U$4:$W$529,3,0)</f>
        <v>FI-0</v>
      </c>
      <c r="AA995" s="18" t="str">
        <f>+VLOOKUP(Sitio_Publico[[#This Row],[Muestra]],Estructura!$Y$4:$AB$483,4,0)</f>
        <v>M-00068</v>
      </c>
    </row>
    <row r="996" spans="1:27" ht="72" x14ac:dyDescent="0.3">
      <c r="A996" s="16">
        <f t="shared" si="15"/>
        <v>995</v>
      </c>
      <c r="B996" s="47" t="s">
        <v>15118</v>
      </c>
      <c r="C996" s="13" t="s">
        <v>622</v>
      </c>
      <c r="D996" s="13" t="s">
        <v>623</v>
      </c>
      <c r="E996" s="44">
        <v>5404</v>
      </c>
      <c r="F996" s="13" t="s">
        <v>624</v>
      </c>
      <c r="G996" s="23" t="s">
        <v>639</v>
      </c>
      <c r="H996" s="42" t="s">
        <v>458</v>
      </c>
      <c r="I996" s="28" t="s">
        <v>77</v>
      </c>
      <c r="J996" s="12" t="s">
        <v>393</v>
      </c>
      <c r="K996" s="28" t="s">
        <v>626</v>
      </c>
      <c r="L996" s="12" t="s">
        <v>652</v>
      </c>
      <c r="M996" s="12" t="s">
        <v>1170</v>
      </c>
      <c r="N996" s="12" t="s">
        <v>629</v>
      </c>
      <c r="O996" s="26" t="s">
        <v>5712</v>
      </c>
      <c r="P996" s="26" t="s">
        <v>5713</v>
      </c>
      <c r="Q996" s="25" t="s">
        <v>646</v>
      </c>
      <c r="R996" s="26" t="s">
        <v>5714</v>
      </c>
      <c r="S996" s="15" t="s">
        <v>5715</v>
      </c>
      <c r="T996" s="52">
        <v>0</v>
      </c>
      <c r="U996" s="22" t="s">
        <v>5716</v>
      </c>
      <c r="V996" s="18" t="str">
        <f>+Sitio_Publico[[#This Row],[idcoleccion]]&amp;"-"&amp;Sitio_Publico[[#This Row],[id]]</f>
        <v>000-995</v>
      </c>
      <c r="W996" s="18">
        <f>+VLOOKUP(Sitio_Publico[[#This Row],[territorio]],Estructura!$AE$4:$AH$1067,4,0)</f>
        <v>30005404</v>
      </c>
      <c r="X996" s="18" t="str">
        <f>+VLOOKUP(Sitio_Publico[[#This Row],[tema]],Estructura!$G$4:$J$532,4,0)</f>
        <v>T-13</v>
      </c>
      <c r="Y996" s="18" t="str">
        <f>+VLOOKUP(Sitio_Publico[[#This Row],[contenido]],Estructura!$L$4:$O$473,4,0)</f>
        <v>C-8</v>
      </c>
      <c r="Z996" s="18" t="str">
        <f>+VLOOKUP(Sitio_Publico[[#This Row],[Filtro Integrado]],Estructura!$U$4:$W$529,3,0)</f>
        <v>FI-0</v>
      </c>
      <c r="AA996" s="18" t="str">
        <f>+VLOOKUP(Sitio_Publico[[#This Row],[Muestra]],Estructura!$Y$4:$AB$483,4,0)</f>
        <v>M-00063</v>
      </c>
    </row>
    <row r="997" spans="1:27" ht="51" x14ac:dyDescent="0.3">
      <c r="A997" s="16">
        <f t="shared" si="15"/>
        <v>996</v>
      </c>
      <c r="B997" s="47" t="s">
        <v>15118</v>
      </c>
      <c r="C997" s="13" t="s">
        <v>622</v>
      </c>
      <c r="D997" s="13" t="s">
        <v>623</v>
      </c>
      <c r="E997" s="44">
        <v>8312</v>
      </c>
      <c r="F997" s="13" t="s">
        <v>624</v>
      </c>
      <c r="G997" s="23" t="s">
        <v>625</v>
      </c>
      <c r="H997" s="42" t="s">
        <v>458</v>
      </c>
      <c r="I997" s="28" t="s">
        <v>192</v>
      </c>
      <c r="J997" s="12" t="s">
        <v>393</v>
      </c>
      <c r="K997" s="28" t="s">
        <v>626</v>
      </c>
      <c r="L997" s="12" t="s">
        <v>627</v>
      </c>
      <c r="M997" s="12" t="s">
        <v>628</v>
      </c>
      <c r="N997" s="12" t="s">
        <v>629</v>
      </c>
      <c r="O997" s="26" t="s">
        <v>5717</v>
      </c>
      <c r="P997" s="26" t="s">
        <v>5718</v>
      </c>
      <c r="Q997" s="25" t="s">
        <v>632</v>
      </c>
      <c r="R997" s="26" t="s">
        <v>5719</v>
      </c>
      <c r="S997" s="15" t="s">
        <v>5720</v>
      </c>
      <c r="T997" s="52">
        <v>0</v>
      </c>
      <c r="U997" s="22" t="s">
        <v>5721</v>
      </c>
      <c r="V997" s="18" t="str">
        <f>+Sitio_Publico[[#This Row],[idcoleccion]]&amp;"-"&amp;Sitio_Publico[[#This Row],[id]]</f>
        <v>000-996</v>
      </c>
      <c r="W997" s="18">
        <f>+VLOOKUP(Sitio_Publico[[#This Row],[territorio]],Estructura!$AE$4:$AH$1067,4,0)</f>
        <v>30008312</v>
      </c>
      <c r="X997" s="18" t="str">
        <f>+VLOOKUP(Sitio_Publico[[#This Row],[tema]],Estructura!$G$4:$J$532,4,0)</f>
        <v>T-13</v>
      </c>
      <c r="Y997" s="18" t="str">
        <f>+VLOOKUP(Sitio_Publico[[#This Row],[contenido]],Estructura!$L$4:$O$473,4,0)</f>
        <v>C-7</v>
      </c>
      <c r="Z997" s="18" t="str">
        <f>+VLOOKUP(Sitio_Publico[[#This Row],[Filtro Integrado]],Estructura!$U$4:$W$529,3,0)</f>
        <v>FI-0</v>
      </c>
      <c r="AA997" s="18" t="str">
        <f>+VLOOKUP(Sitio_Publico[[#This Row],[Muestra]],Estructura!$Y$4:$AB$483,4,0)</f>
        <v>M-00063</v>
      </c>
    </row>
    <row r="998" spans="1:27" ht="48" x14ac:dyDescent="0.3">
      <c r="A998" s="16">
        <f t="shared" si="15"/>
        <v>997</v>
      </c>
      <c r="B998" s="47" t="s">
        <v>15118</v>
      </c>
      <c r="C998" s="13" t="s">
        <v>622</v>
      </c>
      <c r="D998" s="13" t="s">
        <v>623</v>
      </c>
      <c r="E998" s="44">
        <v>4102</v>
      </c>
      <c r="F998" s="13" t="s">
        <v>767</v>
      </c>
      <c r="G998" s="23" t="s">
        <v>639</v>
      </c>
      <c r="H998" s="42" t="s">
        <v>458</v>
      </c>
      <c r="I998" s="28" t="s">
        <v>22</v>
      </c>
      <c r="J998" s="12" t="s">
        <v>393</v>
      </c>
      <c r="K998" s="28" t="s">
        <v>768</v>
      </c>
      <c r="L998" s="12" t="s">
        <v>652</v>
      </c>
      <c r="M998" s="12" t="s">
        <v>653</v>
      </c>
      <c r="N998" s="12" t="s">
        <v>629</v>
      </c>
      <c r="O998" s="26" t="s">
        <v>5722</v>
      </c>
      <c r="P998" s="26" t="s">
        <v>5723</v>
      </c>
      <c r="Q998" s="25" t="s">
        <v>646</v>
      </c>
      <c r="R998" s="26" t="s">
        <v>5724</v>
      </c>
      <c r="S998" s="15" t="s">
        <v>5725</v>
      </c>
      <c r="T998" s="52">
        <v>0</v>
      </c>
      <c r="U998" s="22" t="s">
        <v>5726</v>
      </c>
      <c r="V998" s="18" t="str">
        <f>+Sitio_Publico[[#This Row],[idcoleccion]]&amp;"-"&amp;Sitio_Publico[[#This Row],[id]]</f>
        <v>000-997</v>
      </c>
      <c r="W998" s="18">
        <f>+VLOOKUP(Sitio_Publico[[#This Row],[territorio]],Estructura!$AE$4:$AH$1067,4,0)</f>
        <v>30004102</v>
      </c>
      <c r="X998" s="18" t="str">
        <f>+VLOOKUP(Sitio_Publico[[#This Row],[tema]],Estructura!$G$4:$J$532,4,0)</f>
        <v>T-19</v>
      </c>
      <c r="Y998" s="18" t="str">
        <f>+VLOOKUP(Sitio_Publico[[#This Row],[contenido]],Estructura!$L$4:$O$473,4,0)</f>
        <v>C-8</v>
      </c>
      <c r="Z998" s="18" t="str">
        <f>+VLOOKUP(Sitio_Publico[[#This Row],[Filtro Integrado]],Estructura!$U$4:$W$529,3,0)</f>
        <v>FI-0</v>
      </c>
      <c r="AA998" s="18" t="str">
        <f>+VLOOKUP(Sitio_Publico[[#This Row],[Muestra]],Estructura!$Y$4:$AB$483,4,0)</f>
        <v>M-00075</v>
      </c>
    </row>
    <row r="999" spans="1:27" ht="51" x14ac:dyDescent="0.3">
      <c r="A999" s="16">
        <f t="shared" si="15"/>
        <v>998</v>
      </c>
      <c r="B999" s="47" t="s">
        <v>15118</v>
      </c>
      <c r="C999" s="13" t="s">
        <v>622</v>
      </c>
      <c r="D999" s="13" t="s">
        <v>623</v>
      </c>
      <c r="E999" s="44">
        <v>9210</v>
      </c>
      <c r="F999" s="13" t="s">
        <v>624</v>
      </c>
      <c r="G999" s="23" t="s">
        <v>625</v>
      </c>
      <c r="H999" s="42" t="s">
        <v>458</v>
      </c>
      <c r="I999" s="28" t="s">
        <v>246</v>
      </c>
      <c r="J999" s="12" t="s">
        <v>393</v>
      </c>
      <c r="K999" s="28" t="s">
        <v>626</v>
      </c>
      <c r="L999" s="12" t="s">
        <v>627</v>
      </c>
      <c r="M999" s="12" t="s">
        <v>628</v>
      </c>
      <c r="N999" s="12" t="s">
        <v>629</v>
      </c>
      <c r="O999" s="26" t="s">
        <v>5727</v>
      </c>
      <c r="P999" s="26" t="s">
        <v>5728</v>
      </c>
      <c r="Q999" s="25" t="s">
        <v>632</v>
      </c>
      <c r="R999" s="26" t="s">
        <v>5729</v>
      </c>
      <c r="S999" s="15" t="s">
        <v>5730</v>
      </c>
      <c r="T999" s="52">
        <v>0</v>
      </c>
      <c r="U999" s="22" t="s">
        <v>5731</v>
      </c>
      <c r="V999" s="18" t="str">
        <f>+Sitio_Publico[[#This Row],[idcoleccion]]&amp;"-"&amp;Sitio_Publico[[#This Row],[id]]</f>
        <v>000-998</v>
      </c>
      <c r="W999" s="18">
        <f>+VLOOKUP(Sitio_Publico[[#This Row],[territorio]],Estructura!$AE$4:$AH$1067,4,0)</f>
        <v>30009210</v>
      </c>
      <c r="X999" s="18" t="str">
        <f>+VLOOKUP(Sitio_Publico[[#This Row],[tema]],Estructura!$G$4:$J$532,4,0)</f>
        <v>T-13</v>
      </c>
      <c r="Y999" s="18" t="str">
        <f>+VLOOKUP(Sitio_Publico[[#This Row],[contenido]],Estructura!$L$4:$O$473,4,0)</f>
        <v>C-7</v>
      </c>
      <c r="Z999" s="18" t="str">
        <f>+VLOOKUP(Sitio_Publico[[#This Row],[Filtro Integrado]],Estructura!$U$4:$W$529,3,0)</f>
        <v>FI-0</v>
      </c>
      <c r="AA999" s="18" t="str">
        <f>+VLOOKUP(Sitio_Publico[[#This Row],[Muestra]],Estructura!$Y$4:$AB$483,4,0)</f>
        <v>M-00063</v>
      </c>
    </row>
    <row r="1000" spans="1:27" ht="48" x14ac:dyDescent="0.3">
      <c r="A1000" s="16">
        <f t="shared" si="15"/>
        <v>999</v>
      </c>
      <c r="B1000" s="47" t="s">
        <v>15118</v>
      </c>
      <c r="C1000" s="13" t="s">
        <v>622</v>
      </c>
      <c r="D1000" s="13" t="s">
        <v>623</v>
      </c>
      <c r="E1000" s="44">
        <v>6110</v>
      </c>
      <c r="F1000" s="13" t="s">
        <v>666</v>
      </c>
      <c r="G1000" s="23" t="s">
        <v>625</v>
      </c>
      <c r="H1000" s="42" t="s">
        <v>458</v>
      </c>
      <c r="I1000" s="28" t="s">
        <v>109</v>
      </c>
      <c r="J1000" s="12" t="s">
        <v>393</v>
      </c>
      <c r="K1000" s="28" t="s">
        <v>667</v>
      </c>
      <c r="L1000" s="12" t="s">
        <v>627</v>
      </c>
      <c r="M1000" s="12" t="s">
        <v>668</v>
      </c>
      <c r="N1000" s="12" t="s">
        <v>629</v>
      </c>
      <c r="O1000" s="26" t="s">
        <v>5732</v>
      </c>
      <c r="P1000" s="26" t="s">
        <v>5733</v>
      </c>
      <c r="Q1000" s="25" t="s">
        <v>646</v>
      </c>
      <c r="R1000" s="26" t="s">
        <v>5734</v>
      </c>
      <c r="S1000" s="15" t="s">
        <v>5735</v>
      </c>
      <c r="T1000" s="52">
        <v>0</v>
      </c>
      <c r="U1000" s="22" t="s">
        <v>5736</v>
      </c>
      <c r="V1000" s="18" t="str">
        <f>+Sitio_Publico[[#This Row],[idcoleccion]]&amp;"-"&amp;Sitio_Publico[[#This Row],[id]]</f>
        <v>000-999</v>
      </c>
      <c r="W1000" s="18">
        <f>+VLOOKUP(Sitio_Publico[[#This Row],[territorio]],Estructura!$AE$4:$AH$1067,4,0)</f>
        <v>30006110</v>
      </c>
      <c r="X1000" s="18" t="str">
        <f>+VLOOKUP(Sitio_Publico[[#This Row],[tema]],Estructura!$G$4:$J$532,4,0)</f>
        <v>T-15</v>
      </c>
      <c r="Y1000" s="18" t="str">
        <f>+VLOOKUP(Sitio_Publico[[#This Row],[contenido]],Estructura!$L$4:$O$473,4,0)</f>
        <v>C-7</v>
      </c>
      <c r="Z1000" s="18" t="str">
        <f>+VLOOKUP(Sitio_Publico[[#This Row],[Filtro Integrado]],Estructura!$U$4:$W$529,3,0)</f>
        <v>FI-0</v>
      </c>
      <c r="AA1000" s="18" t="str">
        <f>+VLOOKUP(Sitio_Publico[[#This Row],[Muestra]],Estructura!$Y$4:$AB$483,4,0)</f>
        <v>M-00066</v>
      </c>
    </row>
    <row r="1001" spans="1:27" ht="48" x14ac:dyDescent="0.3">
      <c r="A1001" s="16">
        <f t="shared" si="15"/>
        <v>1000</v>
      </c>
      <c r="B1001" s="47" t="s">
        <v>15118</v>
      </c>
      <c r="C1001" s="13" t="s">
        <v>622</v>
      </c>
      <c r="D1001" s="13" t="s">
        <v>623</v>
      </c>
      <c r="E1001" s="44">
        <v>13605</v>
      </c>
      <c r="F1001" s="13" t="s">
        <v>681</v>
      </c>
      <c r="G1001" s="23" t="s">
        <v>639</v>
      </c>
      <c r="H1001" s="42" t="s">
        <v>458</v>
      </c>
      <c r="I1001" s="28" t="s">
        <v>347</v>
      </c>
      <c r="J1001" s="12" t="s">
        <v>393</v>
      </c>
      <c r="K1001" s="28" t="s">
        <v>841</v>
      </c>
      <c r="L1001" s="12" t="s">
        <v>652</v>
      </c>
      <c r="M1001" s="12" t="s">
        <v>704</v>
      </c>
      <c r="N1001" s="12" t="s">
        <v>629</v>
      </c>
      <c r="O1001" s="26" t="s">
        <v>5737</v>
      </c>
      <c r="P1001" s="26" t="s">
        <v>5738</v>
      </c>
      <c r="Q1001" s="25" t="s">
        <v>646</v>
      </c>
      <c r="R1001" s="26" t="s">
        <v>5739</v>
      </c>
      <c r="S1001" s="15" t="s">
        <v>5740</v>
      </c>
      <c r="T1001" s="52">
        <v>0</v>
      </c>
      <c r="U1001" s="22" t="s">
        <v>5741</v>
      </c>
      <c r="V1001" s="18" t="str">
        <f>+Sitio_Publico[[#This Row],[idcoleccion]]&amp;"-"&amp;Sitio_Publico[[#This Row],[id]]</f>
        <v>000-1000</v>
      </c>
      <c r="W1001" s="18">
        <f>+VLOOKUP(Sitio_Publico[[#This Row],[territorio]],Estructura!$AE$4:$AH$1067,4,0)</f>
        <v>30013605</v>
      </c>
      <c r="X1001" s="18" t="str">
        <f>+VLOOKUP(Sitio_Publico[[#This Row],[tema]],Estructura!$G$4:$J$532,4,0)</f>
        <v>T-16</v>
      </c>
      <c r="Y1001" s="18" t="str">
        <f>+VLOOKUP(Sitio_Publico[[#This Row],[contenido]],Estructura!$L$4:$O$473,4,0)</f>
        <v>C-8</v>
      </c>
      <c r="Z1001" s="18" t="str">
        <f>+VLOOKUP(Sitio_Publico[[#This Row],[Filtro Integrado]],Estructura!$U$4:$W$529,3,0)</f>
        <v>FI-0</v>
      </c>
      <c r="AA1001" s="18" t="str">
        <f>+VLOOKUP(Sitio_Publico[[#This Row],[Muestra]],Estructura!$Y$4:$AB$483,4,0)</f>
        <v>M-00080</v>
      </c>
    </row>
    <row r="1002" spans="1:27" ht="48" x14ac:dyDescent="0.3">
      <c r="A1002" s="16">
        <f t="shared" si="15"/>
        <v>1001</v>
      </c>
      <c r="B1002" s="47" t="s">
        <v>15118</v>
      </c>
      <c r="C1002" s="13" t="s">
        <v>622</v>
      </c>
      <c r="D1002" s="13" t="s">
        <v>623</v>
      </c>
      <c r="E1002" s="44">
        <v>2102</v>
      </c>
      <c r="F1002" s="13" t="s">
        <v>666</v>
      </c>
      <c r="G1002" s="23" t="s">
        <v>639</v>
      </c>
      <c r="H1002" s="42" t="s">
        <v>458</v>
      </c>
      <c r="I1002" s="28" t="s">
        <v>33</v>
      </c>
      <c r="J1002" s="12" t="s">
        <v>393</v>
      </c>
      <c r="K1002" s="28" t="s">
        <v>745</v>
      </c>
      <c r="L1002" s="12" t="s">
        <v>652</v>
      </c>
      <c r="M1002" s="12" t="s">
        <v>628</v>
      </c>
      <c r="N1002" s="12" t="s">
        <v>629</v>
      </c>
      <c r="O1002" s="26" t="s">
        <v>5742</v>
      </c>
      <c r="P1002" s="26" t="s">
        <v>5743</v>
      </c>
      <c r="Q1002" s="25" t="s">
        <v>646</v>
      </c>
      <c r="R1002" s="26" t="s">
        <v>5744</v>
      </c>
      <c r="S1002" s="15" t="s">
        <v>5745</v>
      </c>
      <c r="T1002" s="52">
        <v>0</v>
      </c>
      <c r="U1002" s="22" t="s">
        <v>5746</v>
      </c>
      <c r="V1002" s="18" t="str">
        <f>+Sitio_Publico[[#This Row],[idcoleccion]]&amp;"-"&amp;Sitio_Publico[[#This Row],[id]]</f>
        <v>000-1001</v>
      </c>
      <c r="W1002" s="18">
        <f>+VLOOKUP(Sitio_Publico[[#This Row],[territorio]],Estructura!$AE$4:$AH$1067,4,0)</f>
        <v>30002102</v>
      </c>
      <c r="X1002" s="18" t="str">
        <f>+VLOOKUP(Sitio_Publico[[#This Row],[tema]],Estructura!$G$4:$J$532,4,0)</f>
        <v>T-15</v>
      </c>
      <c r="Y1002" s="18" t="str">
        <f>+VLOOKUP(Sitio_Publico[[#This Row],[contenido]],Estructura!$L$4:$O$473,4,0)</f>
        <v>C-8</v>
      </c>
      <c r="Z1002" s="18" t="str">
        <f>+VLOOKUP(Sitio_Publico[[#This Row],[Filtro Integrado]],Estructura!$U$4:$W$529,3,0)</f>
        <v>FI-0</v>
      </c>
      <c r="AA1002" s="18" t="str">
        <f>+VLOOKUP(Sitio_Publico[[#This Row],[Muestra]],Estructura!$Y$4:$AB$483,4,0)</f>
        <v>M-00074</v>
      </c>
    </row>
    <row r="1003" spans="1:27" ht="48" x14ac:dyDescent="0.3">
      <c r="A1003" s="16">
        <f t="shared" si="15"/>
        <v>1002</v>
      </c>
      <c r="B1003" s="47" t="s">
        <v>15118</v>
      </c>
      <c r="C1003" s="13" t="s">
        <v>622</v>
      </c>
      <c r="D1003" s="13" t="s">
        <v>623</v>
      </c>
      <c r="E1003" s="44">
        <v>13402</v>
      </c>
      <c r="F1003" s="13" t="s">
        <v>688</v>
      </c>
      <c r="G1003" s="23" t="s">
        <v>625</v>
      </c>
      <c r="H1003" s="42" t="s">
        <v>458</v>
      </c>
      <c r="I1003" s="28" t="s">
        <v>335</v>
      </c>
      <c r="J1003" s="12" t="s">
        <v>393</v>
      </c>
      <c r="K1003" s="28" t="s">
        <v>689</v>
      </c>
      <c r="L1003" s="12" t="s">
        <v>627</v>
      </c>
      <c r="M1003" s="12" t="s">
        <v>690</v>
      </c>
      <c r="N1003" s="12" t="s">
        <v>629</v>
      </c>
      <c r="O1003" s="26" t="s">
        <v>5747</v>
      </c>
      <c r="P1003" s="26" t="s">
        <v>5748</v>
      </c>
      <c r="Q1003" s="25" t="s">
        <v>646</v>
      </c>
      <c r="R1003" s="26" t="s">
        <v>5749</v>
      </c>
      <c r="S1003" s="15" t="s">
        <v>5750</v>
      </c>
      <c r="T1003" s="52">
        <v>0</v>
      </c>
      <c r="U1003" s="22" t="s">
        <v>5751</v>
      </c>
      <c r="V1003" s="18" t="str">
        <f>+Sitio_Publico[[#This Row],[idcoleccion]]&amp;"-"&amp;Sitio_Publico[[#This Row],[id]]</f>
        <v>000-1002</v>
      </c>
      <c r="W1003" s="18">
        <f>+VLOOKUP(Sitio_Publico[[#This Row],[territorio]],Estructura!$AE$4:$AH$1067,4,0)</f>
        <v>30013402</v>
      </c>
      <c r="X1003" s="18" t="str">
        <f>+VLOOKUP(Sitio_Publico[[#This Row],[tema]],Estructura!$G$4:$J$532,4,0)</f>
        <v>T-17</v>
      </c>
      <c r="Y1003" s="18" t="str">
        <f>+VLOOKUP(Sitio_Publico[[#This Row],[contenido]],Estructura!$L$4:$O$473,4,0)</f>
        <v>C-7</v>
      </c>
      <c r="Z1003" s="18" t="str">
        <f>+VLOOKUP(Sitio_Publico[[#This Row],[Filtro Integrado]],Estructura!$U$4:$W$529,3,0)</f>
        <v>FI-0</v>
      </c>
      <c r="AA1003" s="18" t="str">
        <f>+VLOOKUP(Sitio_Publico[[#This Row],[Muestra]],Estructura!$Y$4:$AB$483,4,0)</f>
        <v>M-00068</v>
      </c>
    </row>
    <row r="1004" spans="1:27" ht="40.799999999999997" x14ac:dyDescent="0.3">
      <c r="A1004" s="16">
        <f t="shared" si="15"/>
        <v>1003</v>
      </c>
      <c r="B1004" s="47" t="s">
        <v>15118</v>
      </c>
      <c r="C1004" s="13" t="s">
        <v>622</v>
      </c>
      <c r="D1004" s="13" t="s">
        <v>623</v>
      </c>
      <c r="E1004" s="44">
        <v>10</v>
      </c>
      <c r="F1004" s="13" t="s">
        <v>466</v>
      </c>
      <c r="G1004" s="23" t="s">
        <v>1114</v>
      </c>
      <c r="H1004" s="42" t="s">
        <v>457</v>
      </c>
      <c r="I1004" s="28" t="s">
        <v>373</v>
      </c>
      <c r="J1004" s="12" t="s">
        <v>393</v>
      </c>
      <c r="K1004" s="28" t="s">
        <v>1114</v>
      </c>
      <c r="L1004" s="12" t="s">
        <v>465</v>
      </c>
      <c r="M1004" s="12" t="s">
        <v>2870</v>
      </c>
      <c r="N1004" s="12" t="s">
        <v>1118</v>
      </c>
      <c r="O1004" s="26" t="s">
        <v>5752</v>
      </c>
      <c r="P1004" s="26" t="s">
        <v>5753</v>
      </c>
      <c r="Q1004" s="25" t="s">
        <v>632</v>
      </c>
      <c r="R1004" s="26" t="s">
        <v>5754</v>
      </c>
      <c r="S1004" s="15" t="s">
        <v>5755</v>
      </c>
      <c r="T1004" s="52">
        <v>0</v>
      </c>
      <c r="U1004" s="22" t="s">
        <v>5756</v>
      </c>
      <c r="V1004" s="18" t="str">
        <f>+Sitio_Publico[[#This Row],[idcoleccion]]&amp;"-"&amp;Sitio_Publico[[#This Row],[id]]</f>
        <v>000-1003</v>
      </c>
      <c r="W1004" s="18">
        <f>+VLOOKUP(Sitio_Publico[[#This Row],[territorio]],Estructura!$AE$4:$AH$1067,4,0)</f>
        <v>20000010</v>
      </c>
      <c r="X1004" s="18" t="str">
        <f>+VLOOKUP(Sitio_Publico[[#This Row],[tema]],Estructura!$G$4:$J$532,4,0)</f>
        <v>T-18</v>
      </c>
      <c r="Y1004" s="18" t="str">
        <f>+VLOOKUP(Sitio_Publico[[#This Row],[contenido]],Estructura!$L$4:$O$473,4,0)</f>
        <v>C-11</v>
      </c>
      <c r="Z1004" s="18" t="str">
        <f>+VLOOKUP(Sitio_Publico[[#This Row],[Filtro Integrado]],Estructura!$U$4:$W$529,3,0)</f>
        <v>FI-0</v>
      </c>
      <c r="AA1004" s="18" t="str">
        <f>+VLOOKUP(Sitio_Publico[[#This Row],[Muestra]],Estructura!$Y$4:$AB$483,4,0)</f>
        <v>M-000113</v>
      </c>
    </row>
    <row r="1005" spans="1:27" ht="60" x14ac:dyDescent="0.3">
      <c r="A1005" s="16">
        <f t="shared" si="15"/>
        <v>1004</v>
      </c>
      <c r="B1005" s="47" t="s">
        <v>15118</v>
      </c>
      <c r="C1005" s="13" t="s">
        <v>622</v>
      </c>
      <c r="D1005" s="13" t="s">
        <v>623</v>
      </c>
      <c r="E1005" s="44">
        <v>5101</v>
      </c>
      <c r="F1005" s="13" t="s">
        <v>624</v>
      </c>
      <c r="G1005" s="23" t="s">
        <v>639</v>
      </c>
      <c r="H1005" s="42" t="s">
        <v>458</v>
      </c>
      <c r="I1005" s="28" t="s">
        <v>23</v>
      </c>
      <c r="J1005" s="12" t="s">
        <v>393</v>
      </c>
      <c r="K1005" s="28" t="s">
        <v>904</v>
      </c>
      <c r="L1005" s="12" t="s">
        <v>652</v>
      </c>
      <c r="M1005" s="12" t="s">
        <v>653</v>
      </c>
      <c r="N1005" s="12" t="s">
        <v>629</v>
      </c>
      <c r="O1005" s="26" t="s">
        <v>5757</v>
      </c>
      <c r="P1005" s="26" t="s">
        <v>5758</v>
      </c>
      <c r="Q1005" s="25" t="s">
        <v>646</v>
      </c>
      <c r="R1005" s="26" t="s">
        <v>5759</v>
      </c>
      <c r="S1005" s="15" t="s">
        <v>5760</v>
      </c>
      <c r="T1005" s="52">
        <v>0</v>
      </c>
      <c r="U1005" s="22" t="s">
        <v>5761</v>
      </c>
      <c r="V1005" s="18" t="str">
        <f>+Sitio_Publico[[#This Row],[idcoleccion]]&amp;"-"&amp;Sitio_Publico[[#This Row],[id]]</f>
        <v>000-1004</v>
      </c>
      <c r="W1005" s="18">
        <f>+VLOOKUP(Sitio_Publico[[#This Row],[territorio]],Estructura!$AE$4:$AH$1067,4,0)</f>
        <v>30005101</v>
      </c>
      <c r="X1005" s="18" t="str">
        <f>+VLOOKUP(Sitio_Publico[[#This Row],[tema]],Estructura!$G$4:$J$532,4,0)</f>
        <v>T-13</v>
      </c>
      <c r="Y1005" s="18" t="str">
        <f>+VLOOKUP(Sitio_Publico[[#This Row],[contenido]],Estructura!$L$4:$O$473,4,0)</f>
        <v>C-8</v>
      </c>
      <c r="Z1005" s="18" t="str">
        <f>+VLOOKUP(Sitio_Publico[[#This Row],[Filtro Integrado]],Estructura!$U$4:$W$529,3,0)</f>
        <v>FI-0</v>
      </c>
      <c r="AA1005" s="18" t="str">
        <f>+VLOOKUP(Sitio_Publico[[#This Row],[Muestra]],Estructura!$Y$4:$AB$483,4,0)</f>
        <v>M-00083</v>
      </c>
    </row>
    <row r="1006" spans="1:27" ht="48" x14ac:dyDescent="0.3">
      <c r="A1006" s="16">
        <f t="shared" si="15"/>
        <v>1005</v>
      </c>
      <c r="B1006" s="47" t="s">
        <v>15118</v>
      </c>
      <c r="C1006" s="13" t="s">
        <v>622</v>
      </c>
      <c r="D1006" s="13" t="s">
        <v>623</v>
      </c>
      <c r="E1006" s="44">
        <v>6</v>
      </c>
      <c r="F1006" s="13" t="s">
        <v>767</v>
      </c>
      <c r="G1006" s="23" t="s">
        <v>625</v>
      </c>
      <c r="H1006" s="42" t="s">
        <v>457</v>
      </c>
      <c r="I1006" s="28" t="s">
        <v>369</v>
      </c>
      <c r="J1006" s="12" t="s">
        <v>393</v>
      </c>
      <c r="K1006" s="28" t="s">
        <v>3376</v>
      </c>
      <c r="L1006" s="12" t="s">
        <v>465</v>
      </c>
      <c r="M1006" s="12" t="s">
        <v>781</v>
      </c>
      <c r="N1006" s="12" t="s">
        <v>629</v>
      </c>
      <c r="O1006" s="26" t="s">
        <v>3662</v>
      </c>
      <c r="P1006" s="26" t="s">
        <v>3663</v>
      </c>
      <c r="Q1006" s="25" t="s">
        <v>1145</v>
      </c>
      <c r="R1006" s="26" t="s">
        <v>3664</v>
      </c>
      <c r="S1006" s="15" t="s">
        <v>3665</v>
      </c>
      <c r="T1006" s="52">
        <v>0</v>
      </c>
      <c r="U1006" s="22" t="s">
        <v>3666</v>
      </c>
      <c r="V1006" s="18" t="str">
        <f>+Sitio_Publico[[#This Row],[idcoleccion]]&amp;"-"&amp;Sitio_Publico[[#This Row],[id]]</f>
        <v>000-1005</v>
      </c>
      <c r="W1006" s="18">
        <f>+VLOOKUP(Sitio_Publico[[#This Row],[territorio]],Estructura!$AE$4:$AH$1067,4,0)</f>
        <v>20000006</v>
      </c>
      <c r="X1006" s="18" t="str">
        <f>+VLOOKUP(Sitio_Publico[[#This Row],[tema]],Estructura!$G$4:$J$532,4,0)</f>
        <v>T-19</v>
      </c>
      <c r="Y1006" s="18" t="str">
        <f>+VLOOKUP(Sitio_Publico[[#This Row],[contenido]],Estructura!$L$4:$O$473,4,0)</f>
        <v>C-7</v>
      </c>
      <c r="Z1006" s="18" t="str">
        <f>+VLOOKUP(Sitio_Publico[[#This Row],[Filtro Integrado]],Estructura!$U$4:$W$529,3,0)</f>
        <v>FI-0</v>
      </c>
      <c r="AA1006" s="18" t="str">
        <f>+VLOOKUP(Sitio_Publico[[#This Row],[Muestra]],Estructura!$Y$4:$AB$483,4,0)</f>
        <v>M-000120</v>
      </c>
    </row>
    <row r="1007" spans="1:27" ht="40.799999999999997" x14ac:dyDescent="0.3">
      <c r="A1007" s="16">
        <f t="shared" si="15"/>
        <v>1006</v>
      </c>
      <c r="B1007" s="47" t="s">
        <v>15118</v>
      </c>
      <c r="C1007" s="13" t="s">
        <v>637</v>
      </c>
      <c r="D1007" s="13" t="s">
        <v>623</v>
      </c>
      <c r="E1007" s="44">
        <v>59</v>
      </c>
      <c r="F1007" s="13" t="s">
        <v>638</v>
      </c>
      <c r="G1007" s="23" t="s">
        <v>732</v>
      </c>
      <c r="H1007" s="42" t="s">
        <v>458</v>
      </c>
      <c r="I1007" s="28" t="s">
        <v>278</v>
      </c>
      <c r="J1007" s="12" t="s">
        <v>393</v>
      </c>
      <c r="K1007" s="28" t="s">
        <v>5762</v>
      </c>
      <c r="L1007" s="12" t="s">
        <v>641</v>
      </c>
      <c r="M1007" s="12" t="s">
        <v>642</v>
      </c>
      <c r="N1007" s="12" t="s">
        <v>643</v>
      </c>
      <c r="O1007" s="26" t="s">
        <v>5763</v>
      </c>
      <c r="P1007" s="26" t="s">
        <v>5764</v>
      </c>
      <c r="Q1007" s="25" t="s">
        <v>646</v>
      </c>
      <c r="R1007" s="26" t="s">
        <v>5765</v>
      </c>
      <c r="S1007" s="15" t="s">
        <v>5766</v>
      </c>
      <c r="T1007" s="52">
        <v>0</v>
      </c>
      <c r="U1007" s="22" t="s">
        <v>5767</v>
      </c>
      <c r="V1007" s="18" t="str">
        <f>+Sitio_Publico[[#This Row],[idcoleccion]]&amp;"-"&amp;Sitio_Publico[[#This Row],[id]]</f>
        <v>000-1006</v>
      </c>
      <c r="W1007" s="18">
        <f>+VLOOKUP(Sitio_Publico[[#This Row],[territorio]],Estructura!$AE$4:$AH$1067,4,0)</f>
        <v>30011101</v>
      </c>
      <c r="X1007" s="18" t="str">
        <f>+VLOOKUP(Sitio_Publico[[#This Row],[tema]],Estructura!$G$4:$J$532,4,0)</f>
        <v>T-14</v>
      </c>
      <c r="Y1007" s="18" t="str">
        <f>+VLOOKUP(Sitio_Publico[[#This Row],[contenido]],Estructura!$L$4:$O$473,4,0)</f>
        <v>C-10</v>
      </c>
      <c r="Z1007" s="18" t="str">
        <f>+VLOOKUP(Sitio_Publico[[#This Row],[Filtro Integrado]],Estructura!$U$4:$W$529,3,0)</f>
        <v>FI-0</v>
      </c>
      <c r="AA1007" s="18" t="str">
        <f>+VLOOKUP(Sitio_Publico[[#This Row],[Muestra]],Estructura!$Y$4:$AB$483,4,0)</f>
        <v>M-000140</v>
      </c>
    </row>
    <row r="1008" spans="1:27" ht="40.799999999999997" x14ac:dyDescent="0.3">
      <c r="A1008" s="16">
        <f t="shared" si="15"/>
        <v>1007</v>
      </c>
      <c r="B1008" s="47" t="s">
        <v>15118</v>
      </c>
      <c r="C1008" s="13" t="s">
        <v>622</v>
      </c>
      <c r="D1008" s="13" t="s">
        <v>623</v>
      </c>
      <c r="E1008" s="44">
        <v>13601</v>
      </c>
      <c r="F1008" s="13" t="s">
        <v>466</v>
      </c>
      <c r="G1008" s="23" t="s">
        <v>710</v>
      </c>
      <c r="H1008" s="42" t="s">
        <v>458</v>
      </c>
      <c r="I1008" s="28" t="s">
        <v>343</v>
      </c>
      <c r="J1008" s="12" t="s">
        <v>2802</v>
      </c>
      <c r="K1008" s="28" t="s">
        <v>3433</v>
      </c>
      <c r="L1008" s="12" t="s">
        <v>712</v>
      </c>
      <c r="M1008" s="12" t="s">
        <v>628</v>
      </c>
      <c r="N1008" s="12" t="s">
        <v>714</v>
      </c>
      <c r="O1008" s="26" t="s">
        <v>5768</v>
      </c>
      <c r="P1008" s="26" t="s">
        <v>5769</v>
      </c>
      <c r="Q1008" s="25" t="s">
        <v>632</v>
      </c>
      <c r="R1008" s="26" t="s">
        <v>5770</v>
      </c>
      <c r="S1008" s="15" t="s">
        <v>5771</v>
      </c>
      <c r="T1008" s="52">
        <v>0</v>
      </c>
      <c r="U1008" s="22" t="s">
        <v>5772</v>
      </c>
      <c r="V1008" s="18" t="str">
        <f>+Sitio_Publico[[#This Row],[idcoleccion]]&amp;"-"&amp;Sitio_Publico[[#This Row],[id]]</f>
        <v>000-1007</v>
      </c>
      <c r="W1008" s="18">
        <f>+VLOOKUP(Sitio_Publico[[#This Row],[territorio]],Estructura!$AE$4:$AH$1067,4,0)</f>
        <v>30013601</v>
      </c>
      <c r="X1008" s="18" t="str">
        <f>+VLOOKUP(Sitio_Publico[[#This Row],[tema]],Estructura!$G$4:$J$532,4,0)</f>
        <v>T-18</v>
      </c>
      <c r="Y1008" s="18" t="str">
        <f>+VLOOKUP(Sitio_Publico[[#This Row],[contenido]],Estructura!$L$4:$O$473,4,0)</f>
        <v>C-9</v>
      </c>
      <c r="Z1008" s="18" t="str">
        <f>+VLOOKUP(Sitio_Publico[[#This Row],[Filtro Integrado]],Estructura!$U$4:$W$529,3,0)</f>
        <v>FI-2</v>
      </c>
      <c r="AA1008" s="18" t="str">
        <f>+VLOOKUP(Sitio_Publico[[#This Row],[Muestra]],Estructura!$Y$4:$AB$483,4,0)</f>
        <v>M-000122</v>
      </c>
    </row>
    <row r="1009" spans="1:27" ht="48" x14ac:dyDescent="0.3">
      <c r="A1009" s="16">
        <f t="shared" si="15"/>
        <v>1008</v>
      </c>
      <c r="B1009" s="47" t="s">
        <v>15118</v>
      </c>
      <c r="C1009" s="13" t="s">
        <v>622</v>
      </c>
      <c r="D1009" s="13" t="s">
        <v>623</v>
      </c>
      <c r="E1009" s="44">
        <v>13121</v>
      </c>
      <c r="F1009" s="13" t="s">
        <v>688</v>
      </c>
      <c r="G1009" s="23" t="s">
        <v>625</v>
      </c>
      <c r="H1009" s="42" t="s">
        <v>458</v>
      </c>
      <c r="I1009" s="28" t="s">
        <v>317</v>
      </c>
      <c r="J1009" s="12" t="s">
        <v>393</v>
      </c>
      <c r="K1009" s="28" t="s">
        <v>689</v>
      </c>
      <c r="L1009" s="12" t="s">
        <v>627</v>
      </c>
      <c r="M1009" s="12" t="s">
        <v>690</v>
      </c>
      <c r="N1009" s="12" t="s">
        <v>629</v>
      </c>
      <c r="O1009" s="26" t="s">
        <v>5773</v>
      </c>
      <c r="P1009" s="26" t="s">
        <v>5774</v>
      </c>
      <c r="Q1009" s="25" t="s">
        <v>646</v>
      </c>
      <c r="R1009" s="26" t="s">
        <v>5775</v>
      </c>
      <c r="S1009" s="15" t="s">
        <v>5776</v>
      </c>
      <c r="T1009" s="52">
        <v>0</v>
      </c>
      <c r="U1009" s="22" t="s">
        <v>5777</v>
      </c>
      <c r="V1009" s="18" t="str">
        <f>+Sitio_Publico[[#This Row],[idcoleccion]]&amp;"-"&amp;Sitio_Publico[[#This Row],[id]]</f>
        <v>000-1008</v>
      </c>
      <c r="W1009" s="18">
        <f>+VLOOKUP(Sitio_Publico[[#This Row],[territorio]],Estructura!$AE$4:$AH$1067,4,0)</f>
        <v>30013121</v>
      </c>
      <c r="X1009" s="18" t="str">
        <f>+VLOOKUP(Sitio_Publico[[#This Row],[tema]],Estructura!$G$4:$J$532,4,0)</f>
        <v>T-17</v>
      </c>
      <c r="Y1009" s="18" t="str">
        <f>+VLOOKUP(Sitio_Publico[[#This Row],[contenido]],Estructura!$L$4:$O$473,4,0)</f>
        <v>C-7</v>
      </c>
      <c r="Z1009" s="18" t="str">
        <f>+VLOOKUP(Sitio_Publico[[#This Row],[Filtro Integrado]],Estructura!$U$4:$W$529,3,0)</f>
        <v>FI-0</v>
      </c>
      <c r="AA1009" s="18" t="str">
        <f>+VLOOKUP(Sitio_Publico[[#This Row],[Muestra]],Estructura!$Y$4:$AB$483,4,0)</f>
        <v>M-00068</v>
      </c>
    </row>
    <row r="1010" spans="1:27" ht="72" x14ac:dyDescent="0.3">
      <c r="A1010" s="16">
        <f t="shared" si="15"/>
        <v>1009</v>
      </c>
      <c r="B1010" s="47" t="s">
        <v>15118</v>
      </c>
      <c r="C1010" s="13" t="s">
        <v>622</v>
      </c>
      <c r="D1010" s="13" t="s">
        <v>623</v>
      </c>
      <c r="E1010" s="44">
        <v>8303</v>
      </c>
      <c r="F1010" s="13" t="s">
        <v>624</v>
      </c>
      <c r="G1010" s="23" t="s">
        <v>639</v>
      </c>
      <c r="H1010" s="42" t="s">
        <v>458</v>
      </c>
      <c r="I1010" s="28" t="s">
        <v>183</v>
      </c>
      <c r="J1010" s="12" t="s">
        <v>393</v>
      </c>
      <c r="K1010" s="28" t="s">
        <v>626</v>
      </c>
      <c r="L1010" s="12" t="s">
        <v>652</v>
      </c>
      <c r="M1010" s="12" t="s">
        <v>1170</v>
      </c>
      <c r="N1010" s="12" t="s">
        <v>629</v>
      </c>
      <c r="O1010" s="26" t="s">
        <v>5778</v>
      </c>
      <c r="P1010" s="26" t="s">
        <v>5779</v>
      </c>
      <c r="Q1010" s="25" t="s">
        <v>646</v>
      </c>
      <c r="R1010" s="26" t="s">
        <v>5780</v>
      </c>
      <c r="S1010" s="15" t="s">
        <v>5781</v>
      </c>
      <c r="T1010" s="52">
        <v>0</v>
      </c>
      <c r="U1010" s="22" t="s">
        <v>5782</v>
      </c>
      <c r="V1010" s="18" t="str">
        <f>+Sitio_Publico[[#This Row],[idcoleccion]]&amp;"-"&amp;Sitio_Publico[[#This Row],[id]]</f>
        <v>000-1009</v>
      </c>
      <c r="W1010" s="18">
        <f>+VLOOKUP(Sitio_Publico[[#This Row],[territorio]],Estructura!$AE$4:$AH$1067,4,0)</f>
        <v>30008303</v>
      </c>
      <c r="X1010" s="18" t="str">
        <f>+VLOOKUP(Sitio_Publico[[#This Row],[tema]],Estructura!$G$4:$J$532,4,0)</f>
        <v>T-13</v>
      </c>
      <c r="Y1010" s="18" t="str">
        <f>+VLOOKUP(Sitio_Publico[[#This Row],[contenido]],Estructura!$L$4:$O$473,4,0)</f>
        <v>C-8</v>
      </c>
      <c r="Z1010" s="18" t="str">
        <f>+VLOOKUP(Sitio_Publico[[#This Row],[Filtro Integrado]],Estructura!$U$4:$W$529,3,0)</f>
        <v>FI-0</v>
      </c>
      <c r="AA1010" s="18" t="str">
        <f>+VLOOKUP(Sitio_Publico[[#This Row],[Muestra]],Estructura!$Y$4:$AB$483,4,0)</f>
        <v>M-00063</v>
      </c>
    </row>
    <row r="1011" spans="1:27" ht="40.799999999999997" x14ac:dyDescent="0.3">
      <c r="A1011" s="16">
        <f t="shared" si="15"/>
        <v>1010</v>
      </c>
      <c r="B1011" s="47" t="s">
        <v>15118</v>
      </c>
      <c r="C1011" s="13" t="s">
        <v>637</v>
      </c>
      <c r="D1011" s="13" t="s">
        <v>623</v>
      </c>
      <c r="E1011" s="44">
        <v>60</v>
      </c>
      <c r="F1011" s="13" t="s">
        <v>638</v>
      </c>
      <c r="G1011" s="23" t="s">
        <v>732</v>
      </c>
      <c r="H1011" s="42" t="s">
        <v>458</v>
      </c>
      <c r="I1011" s="28" t="s">
        <v>287</v>
      </c>
      <c r="J1011" s="12" t="s">
        <v>393</v>
      </c>
      <c r="K1011" s="28" t="s">
        <v>5783</v>
      </c>
      <c r="L1011" s="12" t="s">
        <v>641</v>
      </c>
      <c r="M1011" s="12" t="s">
        <v>642</v>
      </c>
      <c r="N1011" s="12" t="s">
        <v>643</v>
      </c>
      <c r="O1011" s="26" t="s">
        <v>5784</v>
      </c>
      <c r="P1011" s="26" t="s">
        <v>5785</v>
      </c>
      <c r="Q1011" s="25" t="s">
        <v>646</v>
      </c>
      <c r="R1011" s="26" t="s">
        <v>5786</v>
      </c>
      <c r="S1011" s="15" t="s">
        <v>5787</v>
      </c>
      <c r="T1011" s="52">
        <v>0</v>
      </c>
      <c r="U1011" s="22" t="s">
        <v>5788</v>
      </c>
      <c r="V1011" s="18" t="str">
        <f>+Sitio_Publico[[#This Row],[idcoleccion]]&amp;"-"&amp;Sitio_Publico[[#This Row],[id]]</f>
        <v>000-1010</v>
      </c>
      <c r="W1011" s="18">
        <f>+VLOOKUP(Sitio_Publico[[#This Row],[territorio]],Estructura!$AE$4:$AH$1067,4,0)</f>
        <v>30012101</v>
      </c>
      <c r="X1011" s="18" t="str">
        <f>+VLOOKUP(Sitio_Publico[[#This Row],[tema]],Estructura!$G$4:$J$532,4,0)</f>
        <v>T-14</v>
      </c>
      <c r="Y1011" s="18" t="str">
        <f>+VLOOKUP(Sitio_Publico[[#This Row],[contenido]],Estructura!$L$4:$O$473,4,0)</f>
        <v>C-10</v>
      </c>
      <c r="Z1011" s="18" t="str">
        <f>+VLOOKUP(Sitio_Publico[[#This Row],[Filtro Integrado]],Estructura!$U$4:$W$529,3,0)</f>
        <v>FI-0</v>
      </c>
      <c r="AA1011" s="18" t="str">
        <f>+VLOOKUP(Sitio_Publico[[#This Row],[Muestra]],Estructura!$Y$4:$AB$483,4,0)</f>
        <v>M-000141</v>
      </c>
    </row>
    <row r="1012" spans="1:27" ht="48" x14ac:dyDescent="0.3">
      <c r="A1012" s="16">
        <f t="shared" si="15"/>
        <v>1011</v>
      </c>
      <c r="B1012" s="47" t="s">
        <v>15118</v>
      </c>
      <c r="C1012" s="13" t="s">
        <v>622</v>
      </c>
      <c r="D1012" s="13" t="s">
        <v>623</v>
      </c>
      <c r="E1012" s="44">
        <v>10204</v>
      </c>
      <c r="F1012" s="13" t="s">
        <v>767</v>
      </c>
      <c r="G1012" s="23" t="s">
        <v>625</v>
      </c>
      <c r="H1012" s="42" t="s">
        <v>458</v>
      </c>
      <c r="I1012" s="28" t="s">
        <v>260</v>
      </c>
      <c r="J1012" s="12" t="s">
        <v>393</v>
      </c>
      <c r="K1012" s="28" t="s">
        <v>768</v>
      </c>
      <c r="L1012" s="12" t="s">
        <v>627</v>
      </c>
      <c r="M1012" s="12" t="s">
        <v>628</v>
      </c>
      <c r="N1012" s="12" t="s">
        <v>629</v>
      </c>
      <c r="O1012" s="26" t="s">
        <v>5789</v>
      </c>
      <c r="P1012" s="26" t="s">
        <v>5790</v>
      </c>
      <c r="Q1012" s="25" t="s">
        <v>646</v>
      </c>
      <c r="R1012" s="26" t="s">
        <v>5791</v>
      </c>
      <c r="S1012" s="15" t="s">
        <v>5792</v>
      </c>
      <c r="T1012" s="52">
        <v>0</v>
      </c>
      <c r="U1012" s="22" t="s">
        <v>5793</v>
      </c>
      <c r="V1012" s="18" t="str">
        <f>+Sitio_Publico[[#This Row],[idcoleccion]]&amp;"-"&amp;Sitio_Publico[[#This Row],[id]]</f>
        <v>000-1011</v>
      </c>
      <c r="W1012" s="18">
        <f>+VLOOKUP(Sitio_Publico[[#This Row],[territorio]],Estructura!$AE$4:$AH$1067,4,0)</f>
        <v>30010204</v>
      </c>
      <c r="X1012" s="18" t="str">
        <f>+VLOOKUP(Sitio_Publico[[#This Row],[tema]],Estructura!$G$4:$J$532,4,0)</f>
        <v>T-19</v>
      </c>
      <c r="Y1012" s="18" t="str">
        <f>+VLOOKUP(Sitio_Publico[[#This Row],[contenido]],Estructura!$L$4:$O$473,4,0)</f>
        <v>C-7</v>
      </c>
      <c r="Z1012" s="18" t="str">
        <f>+VLOOKUP(Sitio_Publico[[#This Row],[Filtro Integrado]],Estructura!$U$4:$W$529,3,0)</f>
        <v>FI-0</v>
      </c>
      <c r="AA1012" s="18" t="str">
        <f>+VLOOKUP(Sitio_Publico[[#This Row],[Muestra]],Estructura!$Y$4:$AB$483,4,0)</f>
        <v>M-00075</v>
      </c>
    </row>
    <row r="1013" spans="1:27" ht="60" x14ac:dyDescent="0.3">
      <c r="A1013" s="16">
        <f t="shared" si="15"/>
        <v>1012</v>
      </c>
      <c r="B1013" s="47" t="s">
        <v>15118</v>
      </c>
      <c r="C1013" s="13" t="s">
        <v>622</v>
      </c>
      <c r="D1013" s="13" t="s">
        <v>623</v>
      </c>
      <c r="E1013" s="44">
        <v>6105</v>
      </c>
      <c r="F1013" s="13" t="s">
        <v>624</v>
      </c>
      <c r="G1013" s="23" t="s">
        <v>639</v>
      </c>
      <c r="H1013" s="42" t="s">
        <v>458</v>
      </c>
      <c r="I1013" s="28" t="s">
        <v>104</v>
      </c>
      <c r="J1013" s="12" t="s">
        <v>393</v>
      </c>
      <c r="K1013" s="28" t="s">
        <v>904</v>
      </c>
      <c r="L1013" s="12" t="s">
        <v>652</v>
      </c>
      <c r="M1013" s="12" t="s">
        <v>653</v>
      </c>
      <c r="N1013" s="12" t="s">
        <v>629</v>
      </c>
      <c r="O1013" s="26" t="s">
        <v>5794</v>
      </c>
      <c r="P1013" s="26" t="s">
        <v>5795</v>
      </c>
      <c r="Q1013" s="25" t="s">
        <v>646</v>
      </c>
      <c r="R1013" s="26" t="s">
        <v>5796</v>
      </c>
      <c r="S1013" s="15" t="s">
        <v>5797</v>
      </c>
      <c r="T1013" s="52">
        <v>0</v>
      </c>
      <c r="U1013" s="22" t="s">
        <v>5798</v>
      </c>
      <c r="V1013" s="18" t="str">
        <f>+Sitio_Publico[[#This Row],[idcoleccion]]&amp;"-"&amp;Sitio_Publico[[#This Row],[id]]</f>
        <v>000-1012</v>
      </c>
      <c r="W1013" s="18">
        <f>+VLOOKUP(Sitio_Publico[[#This Row],[territorio]],Estructura!$AE$4:$AH$1067,4,0)</f>
        <v>30006105</v>
      </c>
      <c r="X1013" s="18" t="str">
        <f>+VLOOKUP(Sitio_Publico[[#This Row],[tema]],Estructura!$G$4:$J$532,4,0)</f>
        <v>T-13</v>
      </c>
      <c r="Y1013" s="18" t="str">
        <f>+VLOOKUP(Sitio_Publico[[#This Row],[contenido]],Estructura!$L$4:$O$473,4,0)</f>
        <v>C-8</v>
      </c>
      <c r="Z1013" s="18" t="str">
        <f>+VLOOKUP(Sitio_Publico[[#This Row],[Filtro Integrado]],Estructura!$U$4:$W$529,3,0)</f>
        <v>FI-0</v>
      </c>
      <c r="AA1013" s="18" t="str">
        <f>+VLOOKUP(Sitio_Publico[[#This Row],[Muestra]],Estructura!$Y$4:$AB$483,4,0)</f>
        <v>M-00083</v>
      </c>
    </row>
    <row r="1014" spans="1:27" ht="48" x14ac:dyDescent="0.3">
      <c r="A1014" s="16">
        <f t="shared" si="15"/>
        <v>1013</v>
      </c>
      <c r="B1014" s="47" t="s">
        <v>15118</v>
      </c>
      <c r="C1014" s="13" t="s">
        <v>622</v>
      </c>
      <c r="D1014" s="13" t="s">
        <v>623</v>
      </c>
      <c r="E1014" s="44">
        <v>8204</v>
      </c>
      <c r="F1014" s="13" t="s">
        <v>666</v>
      </c>
      <c r="G1014" s="23" t="s">
        <v>625</v>
      </c>
      <c r="H1014" s="42" t="s">
        <v>458</v>
      </c>
      <c r="I1014" s="28" t="s">
        <v>177</v>
      </c>
      <c r="J1014" s="12" t="s">
        <v>393</v>
      </c>
      <c r="K1014" s="28" t="s">
        <v>745</v>
      </c>
      <c r="L1014" s="12" t="s">
        <v>627</v>
      </c>
      <c r="M1014" s="12" t="s">
        <v>628</v>
      </c>
      <c r="N1014" s="12" t="s">
        <v>629</v>
      </c>
      <c r="O1014" s="26" t="s">
        <v>5799</v>
      </c>
      <c r="P1014" s="26" t="s">
        <v>5800</v>
      </c>
      <c r="Q1014" s="25" t="s">
        <v>646</v>
      </c>
      <c r="R1014" s="26" t="s">
        <v>5801</v>
      </c>
      <c r="S1014" s="15" t="s">
        <v>5802</v>
      </c>
      <c r="T1014" s="52">
        <v>0</v>
      </c>
      <c r="U1014" s="22" t="s">
        <v>5803</v>
      </c>
      <c r="V1014" s="18" t="str">
        <f>+Sitio_Publico[[#This Row],[idcoleccion]]&amp;"-"&amp;Sitio_Publico[[#This Row],[id]]</f>
        <v>000-1013</v>
      </c>
      <c r="W1014" s="18">
        <f>+VLOOKUP(Sitio_Publico[[#This Row],[territorio]],Estructura!$AE$4:$AH$1067,4,0)</f>
        <v>30008204</v>
      </c>
      <c r="X1014" s="18" t="str">
        <f>+VLOOKUP(Sitio_Publico[[#This Row],[tema]],Estructura!$G$4:$J$532,4,0)</f>
        <v>T-15</v>
      </c>
      <c r="Y1014" s="18" t="str">
        <f>+VLOOKUP(Sitio_Publico[[#This Row],[contenido]],Estructura!$L$4:$O$473,4,0)</f>
        <v>C-7</v>
      </c>
      <c r="Z1014" s="18" t="str">
        <f>+VLOOKUP(Sitio_Publico[[#This Row],[Filtro Integrado]],Estructura!$U$4:$W$529,3,0)</f>
        <v>FI-0</v>
      </c>
      <c r="AA1014" s="18" t="str">
        <f>+VLOOKUP(Sitio_Publico[[#This Row],[Muestra]],Estructura!$Y$4:$AB$483,4,0)</f>
        <v>M-00074</v>
      </c>
    </row>
    <row r="1015" spans="1:27" ht="60" x14ac:dyDescent="0.3">
      <c r="A1015" s="16">
        <f t="shared" si="15"/>
        <v>1014</v>
      </c>
      <c r="B1015" s="47" t="s">
        <v>15118</v>
      </c>
      <c r="C1015" s="13" t="s">
        <v>622</v>
      </c>
      <c r="D1015" s="13" t="s">
        <v>623</v>
      </c>
      <c r="E1015" s="44">
        <v>7109</v>
      </c>
      <c r="F1015" s="13" t="s">
        <v>624</v>
      </c>
      <c r="G1015" s="23" t="s">
        <v>639</v>
      </c>
      <c r="H1015" s="42" t="s">
        <v>458</v>
      </c>
      <c r="I1015" s="28" t="s">
        <v>140</v>
      </c>
      <c r="J1015" s="12" t="s">
        <v>393</v>
      </c>
      <c r="K1015" s="28" t="s">
        <v>904</v>
      </c>
      <c r="L1015" s="12" t="s">
        <v>652</v>
      </c>
      <c r="M1015" s="12" t="s">
        <v>653</v>
      </c>
      <c r="N1015" s="12" t="s">
        <v>629</v>
      </c>
      <c r="O1015" s="26" t="s">
        <v>5804</v>
      </c>
      <c r="P1015" s="26" t="s">
        <v>5805</v>
      </c>
      <c r="Q1015" s="25" t="s">
        <v>646</v>
      </c>
      <c r="R1015" s="26" t="s">
        <v>5806</v>
      </c>
      <c r="S1015" s="15" t="s">
        <v>5807</v>
      </c>
      <c r="T1015" s="52">
        <v>0</v>
      </c>
      <c r="U1015" s="22" t="s">
        <v>5808</v>
      </c>
      <c r="V1015" s="18" t="str">
        <f>+Sitio_Publico[[#This Row],[idcoleccion]]&amp;"-"&amp;Sitio_Publico[[#This Row],[id]]</f>
        <v>000-1014</v>
      </c>
      <c r="W1015" s="18">
        <f>+VLOOKUP(Sitio_Publico[[#This Row],[territorio]],Estructura!$AE$4:$AH$1067,4,0)</f>
        <v>30007109</v>
      </c>
      <c r="X1015" s="18" t="str">
        <f>+VLOOKUP(Sitio_Publico[[#This Row],[tema]],Estructura!$G$4:$J$532,4,0)</f>
        <v>T-13</v>
      </c>
      <c r="Y1015" s="18" t="str">
        <f>+VLOOKUP(Sitio_Publico[[#This Row],[contenido]],Estructura!$L$4:$O$473,4,0)</f>
        <v>C-8</v>
      </c>
      <c r="Z1015" s="18" t="str">
        <f>+VLOOKUP(Sitio_Publico[[#This Row],[Filtro Integrado]],Estructura!$U$4:$W$529,3,0)</f>
        <v>FI-0</v>
      </c>
      <c r="AA1015" s="18" t="str">
        <f>+VLOOKUP(Sitio_Publico[[#This Row],[Muestra]],Estructura!$Y$4:$AB$483,4,0)</f>
        <v>M-00083</v>
      </c>
    </row>
    <row r="1016" spans="1:27" ht="72" x14ac:dyDescent="0.3">
      <c r="A1016" s="16">
        <f t="shared" si="15"/>
        <v>1015</v>
      </c>
      <c r="B1016" s="47" t="s">
        <v>15118</v>
      </c>
      <c r="C1016" s="13" t="s">
        <v>622</v>
      </c>
      <c r="D1016" s="13" t="s">
        <v>623</v>
      </c>
      <c r="E1016" s="44">
        <v>14101</v>
      </c>
      <c r="F1016" s="13" t="s">
        <v>624</v>
      </c>
      <c r="G1016" s="23" t="s">
        <v>639</v>
      </c>
      <c r="H1016" s="42" t="s">
        <v>458</v>
      </c>
      <c r="I1016" s="28" t="s">
        <v>348</v>
      </c>
      <c r="J1016" s="12" t="s">
        <v>393</v>
      </c>
      <c r="K1016" s="28" t="s">
        <v>626</v>
      </c>
      <c r="L1016" s="12" t="s">
        <v>652</v>
      </c>
      <c r="M1016" s="12" t="s">
        <v>1170</v>
      </c>
      <c r="N1016" s="12" t="s">
        <v>629</v>
      </c>
      <c r="O1016" s="26" t="s">
        <v>5809</v>
      </c>
      <c r="P1016" s="26" t="s">
        <v>5810</v>
      </c>
      <c r="Q1016" s="25" t="s">
        <v>646</v>
      </c>
      <c r="R1016" s="26" t="s">
        <v>5811</v>
      </c>
      <c r="S1016" s="15" t="s">
        <v>5812</v>
      </c>
      <c r="T1016" s="52">
        <v>0</v>
      </c>
      <c r="U1016" s="22" t="s">
        <v>5813</v>
      </c>
      <c r="V1016" s="18" t="str">
        <f>+Sitio_Publico[[#This Row],[idcoleccion]]&amp;"-"&amp;Sitio_Publico[[#This Row],[id]]</f>
        <v>000-1015</v>
      </c>
      <c r="W1016" s="18">
        <f>+VLOOKUP(Sitio_Publico[[#This Row],[territorio]],Estructura!$AE$4:$AH$1067,4,0)</f>
        <v>30014101</v>
      </c>
      <c r="X1016" s="18" t="str">
        <f>+VLOOKUP(Sitio_Publico[[#This Row],[tema]],Estructura!$G$4:$J$532,4,0)</f>
        <v>T-13</v>
      </c>
      <c r="Y1016" s="18" t="str">
        <f>+VLOOKUP(Sitio_Publico[[#This Row],[contenido]],Estructura!$L$4:$O$473,4,0)</f>
        <v>C-8</v>
      </c>
      <c r="Z1016" s="18" t="str">
        <f>+VLOOKUP(Sitio_Publico[[#This Row],[Filtro Integrado]],Estructura!$U$4:$W$529,3,0)</f>
        <v>FI-0</v>
      </c>
      <c r="AA1016" s="18" t="str">
        <f>+VLOOKUP(Sitio_Publico[[#This Row],[Muestra]],Estructura!$Y$4:$AB$483,4,0)</f>
        <v>M-00063</v>
      </c>
    </row>
    <row r="1017" spans="1:27" ht="51" x14ac:dyDescent="0.3">
      <c r="A1017" s="16">
        <f t="shared" si="15"/>
        <v>1016</v>
      </c>
      <c r="B1017" s="47" t="s">
        <v>15118</v>
      </c>
      <c r="C1017" s="13" t="s">
        <v>622</v>
      </c>
      <c r="D1017" s="13" t="s">
        <v>623</v>
      </c>
      <c r="E1017" s="44">
        <v>9107</v>
      </c>
      <c r="F1017" s="13" t="s">
        <v>624</v>
      </c>
      <c r="G1017" s="23" t="s">
        <v>625</v>
      </c>
      <c r="H1017" s="42" t="s">
        <v>458</v>
      </c>
      <c r="I1017" s="28" t="s">
        <v>222</v>
      </c>
      <c r="J1017" s="12" t="s">
        <v>393</v>
      </c>
      <c r="K1017" s="28" t="s">
        <v>651</v>
      </c>
      <c r="L1017" s="12" t="s">
        <v>627</v>
      </c>
      <c r="M1017" s="12" t="s">
        <v>653</v>
      </c>
      <c r="N1017" s="12" t="s">
        <v>629</v>
      </c>
      <c r="O1017" s="26" t="s">
        <v>5814</v>
      </c>
      <c r="P1017" s="26" t="s">
        <v>5815</v>
      </c>
      <c r="Q1017" s="25" t="s">
        <v>646</v>
      </c>
      <c r="R1017" s="26" t="s">
        <v>5816</v>
      </c>
      <c r="S1017" s="15" t="s">
        <v>5817</v>
      </c>
      <c r="T1017" s="52">
        <v>0</v>
      </c>
      <c r="U1017" s="22" t="s">
        <v>5818</v>
      </c>
      <c r="V1017" s="18" t="str">
        <f>+Sitio_Publico[[#This Row],[idcoleccion]]&amp;"-"&amp;Sitio_Publico[[#This Row],[id]]</f>
        <v>000-1016</v>
      </c>
      <c r="W1017" s="18">
        <f>+VLOOKUP(Sitio_Publico[[#This Row],[territorio]],Estructura!$AE$4:$AH$1067,4,0)</f>
        <v>30009107</v>
      </c>
      <c r="X1017" s="18" t="str">
        <f>+VLOOKUP(Sitio_Publico[[#This Row],[tema]],Estructura!$G$4:$J$532,4,0)</f>
        <v>T-13</v>
      </c>
      <c r="Y1017" s="18" t="str">
        <f>+VLOOKUP(Sitio_Publico[[#This Row],[contenido]],Estructura!$L$4:$O$473,4,0)</f>
        <v>C-7</v>
      </c>
      <c r="Z1017" s="18" t="str">
        <f>+VLOOKUP(Sitio_Publico[[#This Row],[Filtro Integrado]],Estructura!$U$4:$W$529,3,0)</f>
        <v>FI-0</v>
      </c>
      <c r="AA1017" s="18" t="str">
        <f>+VLOOKUP(Sitio_Publico[[#This Row],[Muestra]],Estructura!$Y$4:$AB$483,4,0)</f>
        <v>M-00065</v>
      </c>
    </row>
    <row r="1018" spans="1:27" ht="72" x14ac:dyDescent="0.3">
      <c r="A1018" s="16">
        <f t="shared" si="15"/>
        <v>1017</v>
      </c>
      <c r="B1018" s="47" t="s">
        <v>15118</v>
      </c>
      <c r="C1018" s="13" t="s">
        <v>622</v>
      </c>
      <c r="D1018" s="13" t="s">
        <v>623</v>
      </c>
      <c r="E1018" s="44">
        <v>8112</v>
      </c>
      <c r="F1018" s="13" t="s">
        <v>624</v>
      </c>
      <c r="G1018" s="23" t="s">
        <v>639</v>
      </c>
      <c r="H1018" s="42" t="s">
        <v>458</v>
      </c>
      <c r="I1018" s="28" t="s">
        <v>173</v>
      </c>
      <c r="J1018" s="12" t="s">
        <v>393</v>
      </c>
      <c r="K1018" s="28" t="s">
        <v>626</v>
      </c>
      <c r="L1018" s="12" t="s">
        <v>652</v>
      </c>
      <c r="M1018" s="12" t="s">
        <v>1170</v>
      </c>
      <c r="N1018" s="12" t="s">
        <v>629</v>
      </c>
      <c r="O1018" s="26" t="s">
        <v>5819</v>
      </c>
      <c r="P1018" s="26" t="s">
        <v>5820</v>
      </c>
      <c r="Q1018" s="25" t="s">
        <v>646</v>
      </c>
      <c r="R1018" s="26" t="s">
        <v>5821</v>
      </c>
      <c r="S1018" s="15" t="s">
        <v>5822</v>
      </c>
      <c r="T1018" s="52">
        <v>0</v>
      </c>
      <c r="U1018" s="22" t="s">
        <v>5823</v>
      </c>
      <c r="V1018" s="18" t="str">
        <f>+Sitio_Publico[[#This Row],[idcoleccion]]&amp;"-"&amp;Sitio_Publico[[#This Row],[id]]</f>
        <v>000-1017</v>
      </c>
      <c r="W1018" s="18">
        <f>+VLOOKUP(Sitio_Publico[[#This Row],[territorio]],Estructura!$AE$4:$AH$1067,4,0)</f>
        <v>30008112</v>
      </c>
      <c r="X1018" s="18" t="str">
        <f>+VLOOKUP(Sitio_Publico[[#This Row],[tema]],Estructura!$G$4:$J$532,4,0)</f>
        <v>T-13</v>
      </c>
      <c r="Y1018" s="18" t="str">
        <f>+VLOOKUP(Sitio_Publico[[#This Row],[contenido]],Estructura!$L$4:$O$473,4,0)</f>
        <v>C-8</v>
      </c>
      <c r="Z1018" s="18" t="str">
        <f>+VLOOKUP(Sitio_Publico[[#This Row],[Filtro Integrado]],Estructura!$U$4:$W$529,3,0)</f>
        <v>FI-0</v>
      </c>
      <c r="AA1018" s="18" t="str">
        <f>+VLOOKUP(Sitio_Publico[[#This Row],[Muestra]],Estructura!$Y$4:$AB$483,4,0)</f>
        <v>M-00063</v>
      </c>
    </row>
    <row r="1019" spans="1:27" ht="48" x14ac:dyDescent="0.3">
      <c r="A1019" s="16">
        <f t="shared" si="15"/>
        <v>1018</v>
      </c>
      <c r="B1019" s="47" t="s">
        <v>15118</v>
      </c>
      <c r="C1019" s="13" t="s">
        <v>622</v>
      </c>
      <c r="D1019" s="13" t="s">
        <v>623</v>
      </c>
      <c r="E1019" s="44">
        <v>3304</v>
      </c>
      <c r="F1019" s="13" t="s">
        <v>767</v>
      </c>
      <c r="G1019" s="23" t="s">
        <v>639</v>
      </c>
      <c r="H1019" s="42" t="s">
        <v>458</v>
      </c>
      <c r="I1019" s="28" t="s">
        <v>49</v>
      </c>
      <c r="J1019" s="12" t="s">
        <v>393</v>
      </c>
      <c r="K1019" s="28" t="s">
        <v>780</v>
      </c>
      <c r="L1019" s="12" t="s">
        <v>652</v>
      </c>
      <c r="M1019" s="12" t="s">
        <v>781</v>
      </c>
      <c r="N1019" s="12" t="s">
        <v>629</v>
      </c>
      <c r="O1019" s="26" t="s">
        <v>5824</v>
      </c>
      <c r="P1019" s="26" t="s">
        <v>5825</v>
      </c>
      <c r="Q1019" s="25" t="s">
        <v>646</v>
      </c>
      <c r="R1019" s="26" t="s">
        <v>5826</v>
      </c>
      <c r="S1019" s="15" t="s">
        <v>5827</v>
      </c>
      <c r="T1019" s="52">
        <v>0</v>
      </c>
      <c r="U1019" s="22" t="s">
        <v>5828</v>
      </c>
      <c r="V1019" s="18" t="str">
        <f>+Sitio_Publico[[#This Row],[idcoleccion]]&amp;"-"&amp;Sitio_Publico[[#This Row],[id]]</f>
        <v>000-1018</v>
      </c>
      <c r="W1019" s="18">
        <f>+VLOOKUP(Sitio_Publico[[#This Row],[territorio]],Estructura!$AE$4:$AH$1067,4,0)</f>
        <v>30003304</v>
      </c>
      <c r="X1019" s="18" t="str">
        <f>+VLOOKUP(Sitio_Publico[[#This Row],[tema]],Estructura!$G$4:$J$532,4,0)</f>
        <v>T-19</v>
      </c>
      <c r="Y1019" s="18" t="str">
        <f>+VLOOKUP(Sitio_Publico[[#This Row],[contenido]],Estructura!$L$4:$O$473,4,0)</f>
        <v>C-8</v>
      </c>
      <c r="Z1019" s="18" t="str">
        <f>+VLOOKUP(Sitio_Publico[[#This Row],[Filtro Integrado]],Estructura!$U$4:$W$529,3,0)</f>
        <v>FI-0</v>
      </c>
      <c r="AA1019" s="18" t="str">
        <f>+VLOOKUP(Sitio_Publico[[#This Row],[Muestra]],Estructura!$Y$4:$AB$483,4,0)</f>
        <v>M-00076</v>
      </c>
    </row>
    <row r="1020" spans="1:27" ht="48" x14ac:dyDescent="0.3">
      <c r="A1020" s="16">
        <f t="shared" si="15"/>
        <v>1019</v>
      </c>
      <c r="B1020" s="47" t="s">
        <v>15118</v>
      </c>
      <c r="C1020" s="13" t="s">
        <v>622</v>
      </c>
      <c r="D1020" s="13" t="s">
        <v>623</v>
      </c>
      <c r="E1020" s="44">
        <v>7303</v>
      </c>
      <c r="F1020" s="13" t="s">
        <v>666</v>
      </c>
      <c r="G1020" s="23" t="s">
        <v>639</v>
      </c>
      <c r="H1020" s="42" t="s">
        <v>458</v>
      </c>
      <c r="I1020" s="28" t="s">
        <v>147</v>
      </c>
      <c r="J1020" s="12" t="s">
        <v>393</v>
      </c>
      <c r="K1020" s="28" t="s">
        <v>745</v>
      </c>
      <c r="L1020" s="12" t="s">
        <v>652</v>
      </c>
      <c r="M1020" s="12" t="s">
        <v>628</v>
      </c>
      <c r="N1020" s="12" t="s">
        <v>629</v>
      </c>
      <c r="O1020" s="26" t="s">
        <v>5829</v>
      </c>
      <c r="P1020" s="26" t="s">
        <v>5830</v>
      </c>
      <c r="Q1020" s="25" t="s">
        <v>646</v>
      </c>
      <c r="R1020" s="26" t="s">
        <v>5831</v>
      </c>
      <c r="S1020" s="15" t="s">
        <v>5832</v>
      </c>
      <c r="T1020" s="52">
        <v>0</v>
      </c>
      <c r="U1020" s="22" t="s">
        <v>5833</v>
      </c>
      <c r="V1020" s="18" t="str">
        <f>+Sitio_Publico[[#This Row],[idcoleccion]]&amp;"-"&amp;Sitio_Publico[[#This Row],[id]]</f>
        <v>000-1019</v>
      </c>
      <c r="W1020" s="18">
        <f>+VLOOKUP(Sitio_Publico[[#This Row],[territorio]],Estructura!$AE$4:$AH$1067,4,0)</f>
        <v>30007303</v>
      </c>
      <c r="X1020" s="18" t="str">
        <f>+VLOOKUP(Sitio_Publico[[#This Row],[tema]],Estructura!$G$4:$J$532,4,0)</f>
        <v>T-15</v>
      </c>
      <c r="Y1020" s="18" t="str">
        <f>+VLOOKUP(Sitio_Publico[[#This Row],[contenido]],Estructura!$L$4:$O$473,4,0)</f>
        <v>C-8</v>
      </c>
      <c r="Z1020" s="18" t="str">
        <f>+VLOOKUP(Sitio_Publico[[#This Row],[Filtro Integrado]],Estructura!$U$4:$W$529,3,0)</f>
        <v>FI-0</v>
      </c>
      <c r="AA1020" s="18" t="str">
        <f>+VLOOKUP(Sitio_Publico[[#This Row],[Muestra]],Estructura!$Y$4:$AB$483,4,0)</f>
        <v>M-00074</v>
      </c>
    </row>
    <row r="1021" spans="1:27" ht="48" x14ac:dyDescent="0.3">
      <c r="A1021" s="16">
        <f t="shared" si="15"/>
        <v>1020</v>
      </c>
      <c r="B1021" s="47" t="s">
        <v>15118</v>
      </c>
      <c r="C1021" s="13" t="s">
        <v>622</v>
      </c>
      <c r="D1021" s="13" t="s">
        <v>623</v>
      </c>
      <c r="E1021" s="44">
        <v>4105</v>
      </c>
      <c r="F1021" s="13" t="s">
        <v>666</v>
      </c>
      <c r="G1021" s="23" t="s">
        <v>639</v>
      </c>
      <c r="H1021" s="42" t="s">
        <v>458</v>
      </c>
      <c r="I1021" s="28" t="s">
        <v>53</v>
      </c>
      <c r="J1021" s="12" t="s">
        <v>393</v>
      </c>
      <c r="K1021" s="28" t="s">
        <v>888</v>
      </c>
      <c r="L1021" s="12" t="s">
        <v>652</v>
      </c>
      <c r="M1021" s="12" t="s">
        <v>704</v>
      </c>
      <c r="N1021" s="12" t="s">
        <v>629</v>
      </c>
      <c r="O1021" s="26" t="s">
        <v>5834</v>
      </c>
      <c r="P1021" s="26" t="s">
        <v>5835</v>
      </c>
      <c r="Q1021" s="25" t="s">
        <v>646</v>
      </c>
      <c r="R1021" s="26" t="s">
        <v>5836</v>
      </c>
      <c r="S1021" s="15" t="s">
        <v>5837</v>
      </c>
      <c r="T1021" s="52">
        <v>0</v>
      </c>
      <c r="U1021" s="22" t="s">
        <v>5838</v>
      </c>
      <c r="V1021" s="18" t="str">
        <f>+Sitio_Publico[[#This Row],[idcoleccion]]&amp;"-"&amp;Sitio_Publico[[#This Row],[id]]</f>
        <v>000-1020</v>
      </c>
      <c r="W1021" s="18">
        <f>+VLOOKUP(Sitio_Publico[[#This Row],[territorio]],Estructura!$AE$4:$AH$1067,4,0)</f>
        <v>30004105</v>
      </c>
      <c r="X1021" s="18" t="str">
        <f>+VLOOKUP(Sitio_Publico[[#This Row],[tema]],Estructura!$G$4:$J$532,4,0)</f>
        <v>T-15</v>
      </c>
      <c r="Y1021" s="18" t="str">
        <f>+VLOOKUP(Sitio_Publico[[#This Row],[contenido]],Estructura!$L$4:$O$473,4,0)</f>
        <v>C-8</v>
      </c>
      <c r="Z1021" s="18" t="str">
        <f>+VLOOKUP(Sitio_Publico[[#This Row],[Filtro Integrado]],Estructura!$U$4:$W$529,3,0)</f>
        <v>FI-0</v>
      </c>
      <c r="AA1021" s="18" t="str">
        <f>+VLOOKUP(Sitio_Publico[[#This Row],[Muestra]],Estructura!$Y$4:$AB$483,4,0)</f>
        <v>M-00082</v>
      </c>
    </row>
    <row r="1022" spans="1:27" ht="51" x14ac:dyDescent="0.3">
      <c r="A1022" s="16">
        <f t="shared" si="15"/>
        <v>1021</v>
      </c>
      <c r="B1022" s="47" t="s">
        <v>15118</v>
      </c>
      <c r="C1022" s="13" t="s">
        <v>622</v>
      </c>
      <c r="D1022" s="13" t="s">
        <v>623</v>
      </c>
      <c r="E1022" s="44">
        <v>5301</v>
      </c>
      <c r="F1022" s="13" t="s">
        <v>624</v>
      </c>
      <c r="G1022" s="23" t="s">
        <v>639</v>
      </c>
      <c r="H1022" s="42" t="s">
        <v>458</v>
      </c>
      <c r="I1022" s="28" t="s">
        <v>70</v>
      </c>
      <c r="J1022" s="12" t="s">
        <v>393</v>
      </c>
      <c r="K1022" s="28" t="s">
        <v>739</v>
      </c>
      <c r="L1022" s="12" t="s">
        <v>652</v>
      </c>
      <c r="M1022" s="12" t="s">
        <v>704</v>
      </c>
      <c r="N1022" s="12" t="s">
        <v>629</v>
      </c>
      <c r="O1022" s="26" t="s">
        <v>5839</v>
      </c>
      <c r="P1022" s="26" t="s">
        <v>5840</v>
      </c>
      <c r="Q1022" s="25" t="s">
        <v>646</v>
      </c>
      <c r="R1022" s="26" t="s">
        <v>5841</v>
      </c>
      <c r="S1022" s="15" t="s">
        <v>5842</v>
      </c>
      <c r="T1022" s="52">
        <v>0</v>
      </c>
      <c r="U1022" s="22" t="s">
        <v>5843</v>
      </c>
      <c r="V1022" s="18" t="str">
        <f>+Sitio_Publico[[#This Row],[idcoleccion]]&amp;"-"&amp;Sitio_Publico[[#This Row],[id]]</f>
        <v>000-1021</v>
      </c>
      <c r="W1022" s="18">
        <f>+VLOOKUP(Sitio_Publico[[#This Row],[territorio]],Estructura!$AE$4:$AH$1067,4,0)</f>
        <v>30005301</v>
      </c>
      <c r="X1022" s="18" t="str">
        <f>+VLOOKUP(Sitio_Publico[[#This Row],[tema]],Estructura!$G$4:$J$532,4,0)</f>
        <v>T-13</v>
      </c>
      <c r="Y1022" s="18" t="str">
        <f>+VLOOKUP(Sitio_Publico[[#This Row],[contenido]],Estructura!$L$4:$O$473,4,0)</f>
        <v>C-8</v>
      </c>
      <c r="Z1022" s="18" t="str">
        <f>+VLOOKUP(Sitio_Publico[[#This Row],[Filtro Integrado]],Estructura!$U$4:$W$529,3,0)</f>
        <v>FI-0</v>
      </c>
      <c r="AA1022" s="18" t="str">
        <f>+VLOOKUP(Sitio_Publico[[#This Row],[Muestra]],Estructura!$Y$4:$AB$483,4,0)</f>
        <v>M-00073</v>
      </c>
    </row>
    <row r="1023" spans="1:27" ht="60" x14ac:dyDescent="0.3">
      <c r="A1023" s="16">
        <f t="shared" si="15"/>
        <v>1022</v>
      </c>
      <c r="B1023" s="47" t="s">
        <v>15118</v>
      </c>
      <c r="C1023" s="13" t="s">
        <v>622</v>
      </c>
      <c r="D1023" s="13" t="s">
        <v>623</v>
      </c>
      <c r="E1023" s="44">
        <v>10209</v>
      </c>
      <c r="F1023" s="13" t="s">
        <v>624</v>
      </c>
      <c r="G1023" s="23" t="s">
        <v>639</v>
      </c>
      <c r="H1023" s="42" t="s">
        <v>458</v>
      </c>
      <c r="I1023" s="28" t="s">
        <v>265</v>
      </c>
      <c r="J1023" s="12" t="s">
        <v>393</v>
      </c>
      <c r="K1023" s="28" t="s">
        <v>904</v>
      </c>
      <c r="L1023" s="12" t="s">
        <v>652</v>
      </c>
      <c r="M1023" s="12" t="s">
        <v>653</v>
      </c>
      <c r="N1023" s="12" t="s">
        <v>629</v>
      </c>
      <c r="O1023" s="26" t="s">
        <v>5844</v>
      </c>
      <c r="P1023" s="26" t="s">
        <v>5845</v>
      </c>
      <c r="Q1023" s="25" t="s">
        <v>646</v>
      </c>
      <c r="R1023" s="26" t="s">
        <v>5846</v>
      </c>
      <c r="S1023" s="15" t="s">
        <v>5847</v>
      </c>
      <c r="T1023" s="52">
        <v>0</v>
      </c>
      <c r="U1023" s="22" t="s">
        <v>5848</v>
      </c>
      <c r="V1023" s="18" t="str">
        <f>+Sitio_Publico[[#This Row],[idcoleccion]]&amp;"-"&amp;Sitio_Publico[[#This Row],[id]]</f>
        <v>000-1022</v>
      </c>
      <c r="W1023" s="18">
        <f>+VLOOKUP(Sitio_Publico[[#This Row],[territorio]],Estructura!$AE$4:$AH$1067,4,0)</f>
        <v>30010209</v>
      </c>
      <c r="X1023" s="18" t="str">
        <f>+VLOOKUP(Sitio_Publico[[#This Row],[tema]],Estructura!$G$4:$J$532,4,0)</f>
        <v>T-13</v>
      </c>
      <c r="Y1023" s="18" t="str">
        <f>+VLOOKUP(Sitio_Publico[[#This Row],[contenido]],Estructura!$L$4:$O$473,4,0)</f>
        <v>C-8</v>
      </c>
      <c r="Z1023" s="18" t="str">
        <f>+VLOOKUP(Sitio_Publico[[#This Row],[Filtro Integrado]],Estructura!$U$4:$W$529,3,0)</f>
        <v>FI-0</v>
      </c>
      <c r="AA1023" s="18" t="str">
        <f>+VLOOKUP(Sitio_Publico[[#This Row],[Muestra]],Estructura!$Y$4:$AB$483,4,0)</f>
        <v>M-00083</v>
      </c>
    </row>
    <row r="1024" spans="1:27" ht="48" x14ac:dyDescent="0.3">
      <c r="A1024" s="16">
        <f t="shared" si="15"/>
        <v>1023</v>
      </c>
      <c r="B1024" s="47" t="s">
        <v>15118</v>
      </c>
      <c r="C1024" s="13" t="s">
        <v>622</v>
      </c>
      <c r="D1024" s="13" t="s">
        <v>623</v>
      </c>
      <c r="E1024" s="44">
        <v>15102</v>
      </c>
      <c r="F1024" s="13" t="s">
        <v>767</v>
      </c>
      <c r="G1024" s="23" t="s">
        <v>639</v>
      </c>
      <c r="H1024" s="42" t="s">
        <v>458</v>
      </c>
      <c r="I1024" s="28" t="s">
        <v>360</v>
      </c>
      <c r="J1024" s="12" t="s">
        <v>393</v>
      </c>
      <c r="K1024" s="28" t="s">
        <v>768</v>
      </c>
      <c r="L1024" s="12" t="s">
        <v>652</v>
      </c>
      <c r="M1024" s="12" t="s">
        <v>653</v>
      </c>
      <c r="N1024" s="12" t="s">
        <v>629</v>
      </c>
      <c r="O1024" s="26" t="s">
        <v>5849</v>
      </c>
      <c r="P1024" s="26" t="s">
        <v>5850</v>
      </c>
      <c r="Q1024" s="25" t="s">
        <v>646</v>
      </c>
      <c r="R1024" s="26" t="s">
        <v>5851</v>
      </c>
      <c r="S1024" s="15" t="s">
        <v>5852</v>
      </c>
      <c r="T1024" s="52">
        <v>0</v>
      </c>
      <c r="U1024" s="22" t="s">
        <v>5853</v>
      </c>
      <c r="V1024" s="18" t="str">
        <f>+Sitio_Publico[[#This Row],[idcoleccion]]&amp;"-"&amp;Sitio_Publico[[#This Row],[id]]</f>
        <v>000-1023</v>
      </c>
      <c r="W1024" s="18">
        <f>+VLOOKUP(Sitio_Publico[[#This Row],[territorio]],Estructura!$AE$4:$AH$1067,4,0)</f>
        <v>30015102</v>
      </c>
      <c r="X1024" s="18" t="str">
        <f>+VLOOKUP(Sitio_Publico[[#This Row],[tema]],Estructura!$G$4:$J$532,4,0)</f>
        <v>T-19</v>
      </c>
      <c r="Y1024" s="18" t="str">
        <f>+VLOOKUP(Sitio_Publico[[#This Row],[contenido]],Estructura!$L$4:$O$473,4,0)</f>
        <v>C-8</v>
      </c>
      <c r="Z1024" s="18" t="str">
        <f>+VLOOKUP(Sitio_Publico[[#This Row],[Filtro Integrado]],Estructura!$U$4:$W$529,3,0)</f>
        <v>FI-0</v>
      </c>
      <c r="AA1024" s="18" t="str">
        <f>+VLOOKUP(Sitio_Publico[[#This Row],[Muestra]],Estructura!$Y$4:$AB$483,4,0)</f>
        <v>M-00075</v>
      </c>
    </row>
    <row r="1025" spans="1:27" ht="40.799999999999997" x14ac:dyDescent="0.3">
      <c r="A1025" s="16">
        <f t="shared" si="15"/>
        <v>1024</v>
      </c>
      <c r="B1025" s="47" t="s">
        <v>15118</v>
      </c>
      <c r="C1025" s="13" t="s">
        <v>622</v>
      </c>
      <c r="D1025" s="13" t="s">
        <v>623</v>
      </c>
      <c r="E1025" s="44">
        <v>5601</v>
      </c>
      <c r="F1025" s="13" t="s">
        <v>466</v>
      </c>
      <c r="G1025" s="23" t="s">
        <v>710</v>
      </c>
      <c r="H1025" s="42" t="s">
        <v>458</v>
      </c>
      <c r="I1025" s="28" t="s">
        <v>84</v>
      </c>
      <c r="J1025" s="12" t="s">
        <v>2802</v>
      </c>
      <c r="K1025" s="28" t="s">
        <v>3433</v>
      </c>
      <c r="L1025" s="12" t="s">
        <v>712</v>
      </c>
      <c r="M1025" s="12" t="s">
        <v>628</v>
      </c>
      <c r="N1025" s="12" t="s">
        <v>714</v>
      </c>
      <c r="O1025" s="26" t="s">
        <v>5854</v>
      </c>
      <c r="P1025" s="26" t="s">
        <v>5855</v>
      </c>
      <c r="Q1025" s="25" t="s">
        <v>632</v>
      </c>
      <c r="R1025" s="26" t="s">
        <v>5856</v>
      </c>
      <c r="S1025" s="15" t="s">
        <v>5857</v>
      </c>
      <c r="T1025" s="52">
        <v>0</v>
      </c>
      <c r="U1025" s="22" t="s">
        <v>5858</v>
      </c>
      <c r="V1025" s="18" t="str">
        <f>+Sitio_Publico[[#This Row],[idcoleccion]]&amp;"-"&amp;Sitio_Publico[[#This Row],[id]]</f>
        <v>000-1024</v>
      </c>
      <c r="W1025" s="18">
        <f>+VLOOKUP(Sitio_Publico[[#This Row],[territorio]],Estructura!$AE$4:$AH$1067,4,0)</f>
        <v>30005601</v>
      </c>
      <c r="X1025" s="18" t="str">
        <f>+VLOOKUP(Sitio_Publico[[#This Row],[tema]],Estructura!$G$4:$J$532,4,0)</f>
        <v>T-18</v>
      </c>
      <c r="Y1025" s="18" t="str">
        <f>+VLOOKUP(Sitio_Publico[[#This Row],[contenido]],Estructura!$L$4:$O$473,4,0)</f>
        <v>C-9</v>
      </c>
      <c r="Z1025" s="18" t="str">
        <f>+VLOOKUP(Sitio_Publico[[#This Row],[Filtro Integrado]],Estructura!$U$4:$W$529,3,0)</f>
        <v>FI-2</v>
      </c>
      <c r="AA1025" s="18" t="str">
        <f>+VLOOKUP(Sitio_Publico[[#This Row],[Muestra]],Estructura!$Y$4:$AB$483,4,0)</f>
        <v>M-000122</v>
      </c>
    </row>
    <row r="1026" spans="1:27" ht="48" x14ac:dyDescent="0.3">
      <c r="A1026" s="16">
        <f t="shared" si="15"/>
        <v>1025</v>
      </c>
      <c r="B1026" s="47" t="s">
        <v>15118</v>
      </c>
      <c r="C1026" s="13" t="s">
        <v>622</v>
      </c>
      <c r="D1026" s="13" t="s">
        <v>623</v>
      </c>
      <c r="E1026" s="44">
        <v>9201</v>
      </c>
      <c r="F1026" s="13" t="s">
        <v>688</v>
      </c>
      <c r="G1026" s="23" t="s">
        <v>639</v>
      </c>
      <c r="H1026" s="42" t="s">
        <v>458</v>
      </c>
      <c r="I1026" s="28" t="s">
        <v>237</v>
      </c>
      <c r="J1026" s="12" t="s">
        <v>393</v>
      </c>
      <c r="K1026" s="28" t="s">
        <v>703</v>
      </c>
      <c r="L1026" s="12" t="s">
        <v>652</v>
      </c>
      <c r="M1026" s="12" t="s">
        <v>704</v>
      </c>
      <c r="N1026" s="12" t="s">
        <v>629</v>
      </c>
      <c r="O1026" s="26" t="s">
        <v>5859</v>
      </c>
      <c r="P1026" s="26" t="s">
        <v>5860</v>
      </c>
      <c r="Q1026" s="25" t="s">
        <v>646</v>
      </c>
      <c r="R1026" s="26" t="s">
        <v>5861</v>
      </c>
      <c r="S1026" s="15" t="s">
        <v>5862</v>
      </c>
      <c r="T1026" s="52">
        <v>0</v>
      </c>
      <c r="U1026" s="22" t="s">
        <v>5863</v>
      </c>
      <c r="V1026" s="18" t="str">
        <f>+Sitio_Publico[[#This Row],[idcoleccion]]&amp;"-"&amp;Sitio_Publico[[#This Row],[id]]</f>
        <v>000-1025</v>
      </c>
      <c r="W1026" s="18">
        <f>+VLOOKUP(Sitio_Publico[[#This Row],[territorio]],Estructura!$AE$4:$AH$1067,4,0)</f>
        <v>30009201</v>
      </c>
      <c r="X1026" s="18" t="str">
        <f>+VLOOKUP(Sitio_Publico[[#This Row],[tema]],Estructura!$G$4:$J$532,4,0)</f>
        <v>T-17</v>
      </c>
      <c r="Y1026" s="18" t="str">
        <f>+VLOOKUP(Sitio_Publico[[#This Row],[contenido]],Estructura!$L$4:$O$473,4,0)</f>
        <v>C-8</v>
      </c>
      <c r="Z1026" s="18" t="str">
        <f>+VLOOKUP(Sitio_Publico[[#This Row],[Filtro Integrado]],Estructura!$U$4:$W$529,3,0)</f>
        <v>FI-0</v>
      </c>
      <c r="AA1026" s="18" t="str">
        <f>+VLOOKUP(Sitio_Publico[[#This Row],[Muestra]],Estructura!$Y$4:$AB$483,4,0)</f>
        <v>M-00069</v>
      </c>
    </row>
    <row r="1027" spans="1:27" ht="40.799999999999997" x14ac:dyDescent="0.3">
      <c r="A1027" s="16">
        <f t="shared" ref="A1027:A1090" si="16">+ROW()-1</f>
        <v>1026</v>
      </c>
      <c r="B1027" s="47" t="s">
        <v>15118</v>
      </c>
      <c r="C1027" s="13" t="s">
        <v>637</v>
      </c>
      <c r="D1027" s="13" t="s">
        <v>623</v>
      </c>
      <c r="E1027" s="44">
        <v>5</v>
      </c>
      <c r="F1027" s="13" t="s">
        <v>638</v>
      </c>
      <c r="G1027" s="23" t="s">
        <v>732</v>
      </c>
      <c r="H1027" s="42" t="s">
        <v>458</v>
      </c>
      <c r="I1027" s="28" t="s">
        <v>41</v>
      </c>
      <c r="J1027" s="12" t="s">
        <v>393</v>
      </c>
      <c r="K1027" s="28" t="s">
        <v>5864</v>
      </c>
      <c r="L1027" s="12" t="s">
        <v>641</v>
      </c>
      <c r="M1027" s="12" t="s">
        <v>642</v>
      </c>
      <c r="N1027" s="12" t="s">
        <v>643</v>
      </c>
      <c r="O1027" s="26" t="s">
        <v>5865</v>
      </c>
      <c r="P1027" s="26" t="s">
        <v>5866</v>
      </c>
      <c r="Q1027" s="25" t="s">
        <v>646</v>
      </c>
      <c r="R1027" s="26" t="s">
        <v>5867</v>
      </c>
      <c r="S1027" s="15" t="s">
        <v>5868</v>
      </c>
      <c r="T1027" s="52">
        <v>0</v>
      </c>
      <c r="U1027" s="22" t="s">
        <v>5869</v>
      </c>
      <c r="V1027" s="18" t="str">
        <f>+Sitio_Publico[[#This Row],[idcoleccion]]&amp;"-"&amp;Sitio_Publico[[#This Row],[id]]</f>
        <v>000-1026</v>
      </c>
      <c r="W1027" s="18">
        <f>+VLOOKUP(Sitio_Publico[[#This Row],[territorio]],Estructura!$AE$4:$AH$1067,4,0)</f>
        <v>30003101</v>
      </c>
      <c r="X1027" s="18" t="str">
        <f>+VLOOKUP(Sitio_Publico[[#This Row],[tema]],Estructura!$G$4:$J$532,4,0)</f>
        <v>T-14</v>
      </c>
      <c r="Y1027" s="18" t="str">
        <f>+VLOOKUP(Sitio_Publico[[#This Row],[contenido]],Estructura!$L$4:$O$473,4,0)</f>
        <v>C-10</v>
      </c>
      <c r="Z1027" s="18" t="str">
        <f>+VLOOKUP(Sitio_Publico[[#This Row],[Filtro Integrado]],Estructura!$U$4:$W$529,3,0)</f>
        <v>FI-0</v>
      </c>
      <c r="AA1027" s="18" t="str">
        <f>+VLOOKUP(Sitio_Publico[[#This Row],[Muestra]],Estructura!$Y$4:$AB$483,4,0)</f>
        <v>M-000142</v>
      </c>
    </row>
    <row r="1028" spans="1:27" ht="40.799999999999997" x14ac:dyDescent="0.3">
      <c r="A1028" s="16">
        <f t="shared" si="16"/>
        <v>1027</v>
      </c>
      <c r="B1028" s="47" t="s">
        <v>15118</v>
      </c>
      <c r="C1028" s="13" t="s">
        <v>637</v>
      </c>
      <c r="D1028" s="13" t="s">
        <v>623</v>
      </c>
      <c r="E1028" s="44">
        <v>26</v>
      </c>
      <c r="F1028" s="13" t="s">
        <v>638</v>
      </c>
      <c r="G1028" s="23" t="s">
        <v>732</v>
      </c>
      <c r="H1028" s="42" t="s">
        <v>458</v>
      </c>
      <c r="I1028" s="28" t="s">
        <v>123</v>
      </c>
      <c r="J1028" s="12" t="s">
        <v>393</v>
      </c>
      <c r="K1028" s="28" t="s">
        <v>1592</v>
      </c>
      <c r="L1028" s="12" t="s">
        <v>641</v>
      </c>
      <c r="M1028" s="12" t="s">
        <v>642</v>
      </c>
      <c r="N1028" s="12" t="s">
        <v>643</v>
      </c>
      <c r="O1028" s="26" t="s">
        <v>5870</v>
      </c>
      <c r="P1028" s="26" t="s">
        <v>5871</v>
      </c>
      <c r="Q1028" s="25" t="s">
        <v>646</v>
      </c>
      <c r="R1028" s="26" t="s">
        <v>5872</v>
      </c>
      <c r="S1028" s="15" t="s">
        <v>5873</v>
      </c>
      <c r="T1028" s="52">
        <v>0</v>
      </c>
      <c r="U1028" s="22" t="s">
        <v>5874</v>
      </c>
      <c r="V1028" s="18" t="str">
        <f>+Sitio_Publico[[#This Row],[idcoleccion]]&amp;"-"&amp;Sitio_Publico[[#This Row],[id]]</f>
        <v>000-1027</v>
      </c>
      <c r="W1028" s="18">
        <f>+VLOOKUP(Sitio_Publico[[#This Row],[territorio]],Estructura!$AE$4:$AH$1067,4,0)</f>
        <v>30006301</v>
      </c>
      <c r="X1028" s="18" t="str">
        <f>+VLOOKUP(Sitio_Publico[[#This Row],[tema]],Estructura!$G$4:$J$532,4,0)</f>
        <v>T-14</v>
      </c>
      <c r="Y1028" s="18" t="str">
        <f>+VLOOKUP(Sitio_Publico[[#This Row],[contenido]],Estructura!$L$4:$O$473,4,0)</f>
        <v>C-10</v>
      </c>
      <c r="Z1028" s="18" t="str">
        <f>+VLOOKUP(Sitio_Publico[[#This Row],[Filtro Integrado]],Estructura!$U$4:$W$529,3,0)</f>
        <v>FI-0</v>
      </c>
      <c r="AA1028" s="18" t="str">
        <f>+VLOOKUP(Sitio_Publico[[#This Row],[Muestra]],Estructura!$Y$4:$AB$483,4,0)</f>
        <v>M-00096</v>
      </c>
    </row>
    <row r="1029" spans="1:27" ht="48" x14ac:dyDescent="0.3">
      <c r="A1029" s="16">
        <f t="shared" si="16"/>
        <v>1028</v>
      </c>
      <c r="B1029" s="47" t="s">
        <v>15118</v>
      </c>
      <c r="C1029" s="13" t="s">
        <v>622</v>
      </c>
      <c r="D1029" s="13" t="s">
        <v>623</v>
      </c>
      <c r="E1029" s="44">
        <v>15</v>
      </c>
      <c r="F1029" s="13" t="s">
        <v>767</v>
      </c>
      <c r="G1029" s="23" t="s">
        <v>625</v>
      </c>
      <c r="H1029" s="42" t="s">
        <v>457</v>
      </c>
      <c r="I1029" s="28" t="s">
        <v>378</v>
      </c>
      <c r="J1029" s="12" t="s">
        <v>393</v>
      </c>
      <c r="K1029" s="28" t="s">
        <v>780</v>
      </c>
      <c r="L1029" s="12" t="s">
        <v>627</v>
      </c>
      <c r="M1029" s="12" t="s">
        <v>781</v>
      </c>
      <c r="N1029" s="12" t="s">
        <v>629</v>
      </c>
      <c r="O1029" s="26" t="s">
        <v>5875</v>
      </c>
      <c r="P1029" s="26" t="s">
        <v>5876</v>
      </c>
      <c r="Q1029" s="25" t="s">
        <v>646</v>
      </c>
      <c r="R1029" s="26" t="s">
        <v>5877</v>
      </c>
      <c r="S1029" s="15" t="s">
        <v>5878</v>
      </c>
      <c r="T1029" s="52">
        <v>0</v>
      </c>
      <c r="U1029" s="22" t="s">
        <v>5879</v>
      </c>
      <c r="V1029" s="18" t="str">
        <f>+Sitio_Publico[[#This Row],[idcoleccion]]&amp;"-"&amp;Sitio_Publico[[#This Row],[id]]</f>
        <v>000-1028</v>
      </c>
      <c r="W1029" s="18">
        <f>+VLOOKUP(Sitio_Publico[[#This Row],[territorio]],Estructura!$AE$4:$AH$1067,4,0)</f>
        <v>20000015</v>
      </c>
      <c r="X1029" s="18" t="str">
        <f>+VLOOKUP(Sitio_Publico[[#This Row],[tema]],Estructura!$G$4:$J$532,4,0)</f>
        <v>T-19</v>
      </c>
      <c r="Y1029" s="18" t="str">
        <f>+VLOOKUP(Sitio_Publico[[#This Row],[contenido]],Estructura!$L$4:$O$473,4,0)</f>
        <v>C-7</v>
      </c>
      <c r="Z1029" s="18" t="str">
        <f>+VLOOKUP(Sitio_Publico[[#This Row],[Filtro Integrado]],Estructura!$U$4:$W$529,3,0)</f>
        <v>FI-0</v>
      </c>
      <c r="AA1029" s="18" t="str">
        <f>+VLOOKUP(Sitio_Publico[[#This Row],[Muestra]],Estructura!$Y$4:$AB$483,4,0)</f>
        <v>M-00076</v>
      </c>
    </row>
    <row r="1030" spans="1:27" ht="48" x14ac:dyDescent="0.3">
      <c r="A1030" s="16">
        <f t="shared" si="16"/>
        <v>1029</v>
      </c>
      <c r="B1030" s="47" t="s">
        <v>15118</v>
      </c>
      <c r="C1030" s="13" t="s">
        <v>622</v>
      </c>
      <c r="D1030" s="13" t="s">
        <v>623</v>
      </c>
      <c r="E1030" s="44">
        <v>4301</v>
      </c>
      <c r="F1030" s="13" t="s">
        <v>666</v>
      </c>
      <c r="G1030" s="23" t="s">
        <v>625</v>
      </c>
      <c r="H1030" s="42" t="s">
        <v>458</v>
      </c>
      <c r="I1030" s="28" t="s">
        <v>18</v>
      </c>
      <c r="J1030" s="12" t="s">
        <v>393</v>
      </c>
      <c r="K1030" s="28" t="s">
        <v>745</v>
      </c>
      <c r="L1030" s="12" t="s">
        <v>627</v>
      </c>
      <c r="M1030" s="12" t="s">
        <v>628</v>
      </c>
      <c r="N1030" s="12" t="s">
        <v>629</v>
      </c>
      <c r="O1030" s="26" t="s">
        <v>5880</v>
      </c>
      <c r="P1030" s="26" t="s">
        <v>5881</v>
      </c>
      <c r="Q1030" s="25" t="s">
        <v>646</v>
      </c>
      <c r="R1030" s="26" t="s">
        <v>5882</v>
      </c>
      <c r="S1030" s="15" t="s">
        <v>5883</v>
      </c>
      <c r="T1030" s="52">
        <v>0</v>
      </c>
      <c r="U1030" s="22" t="s">
        <v>5884</v>
      </c>
      <c r="V1030" s="18" t="str">
        <f>+Sitio_Publico[[#This Row],[idcoleccion]]&amp;"-"&amp;Sitio_Publico[[#This Row],[id]]</f>
        <v>000-1029</v>
      </c>
      <c r="W1030" s="18">
        <f>+VLOOKUP(Sitio_Publico[[#This Row],[territorio]],Estructura!$AE$4:$AH$1067,4,0)</f>
        <v>30004301</v>
      </c>
      <c r="X1030" s="18" t="str">
        <f>+VLOOKUP(Sitio_Publico[[#This Row],[tema]],Estructura!$G$4:$J$532,4,0)</f>
        <v>T-15</v>
      </c>
      <c r="Y1030" s="18" t="str">
        <f>+VLOOKUP(Sitio_Publico[[#This Row],[contenido]],Estructura!$L$4:$O$473,4,0)</f>
        <v>C-7</v>
      </c>
      <c r="Z1030" s="18" t="str">
        <f>+VLOOKUP(Sitio_Publico[[#This Row],[Filtro Integrado]],Estructura!$U$4:$W$529,3,0)</f>
        <v>FI-0</v>
      </c>
      <c r="AA1030" s="18" t="str">
        <f>+VLOOKUP(Sitio_Publico[[#This Row],[Muestra]],Estructura!$Y$4:$AB$483,4,0)</f>
        <v>M-00074</v>
      </c>
    </row>
    <row r="1031" spans="1:27" ht="48" x14ac:dyDescent="0.3">
      <c r="A1031" s="16">
        <f t="shared" si="16"/>
        <v>1030</v>
      </c>
      <c r="B1031" s="47" t="s">
        <v>15118</v>
      </c>
      <c r="C1031" s="13" t="s">
        <v>622</v>
      </c>
      <c r="D1031" s="13" t="s">
        <v>623</v>
      </c>
      <c r="E1031" s="44">
        <v>7306</v>
      </c>
      <c r="F1031" s="13" t="s">
        <v>767</v>
      </c>
      <c r="G1031" s="23" t="s">
        <v>625</v>
      </c>
      <c r="H1031" s="42" t="s">
        <v>458</v>
      </c>
      <c r="I1031" s="28" t="s">
        <v>150</v>
      </c>
      <c r="J1031" s="12" t="s">
        <v>393</v>
      </c>
      <c r="K1031" s="28" t="s">
        <v>780</v>
      </c>
      <c r="L1031" s="12" t="s">
        <v>627</v>
      </c>
      <c r="M1031" s="12" t="s">
        <v>781</v>
      </c>
      <c r="N1031" s="12" t="s">
        <v>629</v>
      </c>
      <c r="O1031" s="26" t="s">
        <v>5885</v>
      </c>
      <c r="P1031" s="26" t="s">
        <v>5886</v>
      </c>
      <c r="Q1031" s="25" t="s">
        <v>646</v>
      </c>
      <c r="R1031" s="26" t="s">
        <v>5887</v>
      </c>
      <c r="S1031" s="15" t="s">
        <v>5888</v>
      </c>
      <c r="T1031" s="52">
        <v>0</v>
      </c>
      <c r="U1031" s="22" t="s">
        <v>5889</v>
      </c>
      <c r="V1031" s="18" t="str">
        <f>+Sitio_Publico[[#This Row],[idcoleccion]]&amp;"-"&amp;Sitio_Publico[[#This Row],[id]]</f>
        <v>000-1030</v>
      </c>
      <c r="W1031" s="18">
        <f>+VLOOKUP(Sitio_Publico[[#This Row],[territorio]],Estructura!$AE$4:$AH$1067,4,0)</f>
        <v>30007306</v>
      </c>
      <c r="X1031" s="18" t="str">
        <f>+VLOOKUP(Sitio_Publico[[#This Row],[tema]],Estructura!$G$4:$J$532,4,0)</f>
        <v>T-19</v>
      </c>
      <c r="Y1031" s="18" t="str">
        <f>+VLOOKUP(Sitio_Publico[[#This Row],[contenido]],Estructura!$L$4:$O$473,4,0)</f>
        <v>C-7</v>
      </c>
      <c r="Z1031" s="18" t="str">
        <f>+VLOOKUP(Sitio_Publico[[#This Row],[Filtro Integrado]],Estructura!$U$4:$W$529,3,0)</f>
        <v>FI-0</v>
      </c>
      <c r="AA1031" s="18" t="str">
        <f>+VLOOKUP(Sitio_Publico[[#This Row],[Muestra]],Estructura!$Y$4:$AB$483,4,0)</f>
        <v>M-00076</v>
      </c>
    </row>
    <row r="1032" spans="1:27" ht="48" x14ac:dyDescent="0.3">
      <c r="A1032" s="16">
        <f t="shared" si="16"/>
        <v>1031</v>
      </c>
      <c r="B1032" s="47" t="s">
        <v>15118</v>
      </c>
      <c r="C1032" s="13" t="s">
        <v>622</v>
      </c>
      <c r="D1032" s="13" t="s">
        <v>623</v>
      </c>
      <c r="E1032" s="44">
        <v>13605</v>
      </c>
      <c r="F1032" s="13" t="s">
        <v>681</v>
      </c>
      <c r="G1032" s="23" t="s">
        <v>625</v>
      </c>
      <c r="H1032" s="42" t="s">
        <v>458</v>
      </c>
      <c r="I1032" s="28" t="s">
        <v>347</v>
      </c>
      <c r="J1032" s="12" t="s">
        <v>393</v>
      </c>
      <c r="K1032" s="28" t="s">
        <v>793</v>
      </c>
      <c r="L1032" s="12" t="s">
        <v>627</v>
      </c>
      <c r="M1032" s="12" t="s">
        <v>794</v>
      </c>
      <c r="N1032" s="12" t="s">
        <v>629</v>
      </c>
      <c r="O1032" s="26" t="s">
        <v>5890</v>
      </c>
      <c r="P1032" s="26" t="s">
        <v>5891</v>
      </c>
      <c r="Q1032" s="25" t="s">
        <v>646</v>
      </c>
      <c r="R1032" s="26" t="s">
        <v>5892</v>
      </c>
      <c r="S1032" s="15" t="s">
        <v>5893</v>
      </c>
      <c r="T1032" s="52">
        <v>0</v>
      </c>
      <c r="U1032" s="22" t="s">
        <v>5894</v>
      </c>
      <c r="V1032" s="18" t="str">
        <f>+Sitio_Publico[[#This Row],[idcoleccion]]&amp;"-"&amp;Sitio_Publico[[#This Row],[id]]</f>
        <v>000-1031</v>
      </c>
      <c r="W1032" s="18">
        <f>+VLOOKUP(Sitio_Publico[[#This Row],[territorio]],Estructura!$AE$4:$AH$1067,4,0)</f>
        <v>30013605</v>
      </c>
      <c r="X1032" s="18" t="str">
        <f>+VLOOKUP(Sitio_Publico[[#This Row],[tema]],Estructura!$G$4:$J$532,4,0)</f>
        <v>T-16</v>
      </c>
      <c r="Y1032" s="18" t="str">
        <f>+VLOOKUP(Sitio_Publico[[#This Row],[contenido]],Estructura!$L$4:$O$473,4,0)</f>
        <v>C-7</v>
      </c>
      <c r="Z1032" s="18" t="str">
        <f>+VLOOKUP(Sitio_Publico[[#This Row],[Filtro Integrado]],Estructura!$U$4:$W$529,3,0)</f>
        <v>FI-0</v>
      </c>
      <c r="AA1032" s="18" t="str">
        <f>+VLOOKUP(Sitio_Publico[[#This Row],[Muestra]],Estructura!$Y$4:$AB$483,4,0)</f>
        <v>M-00077</v>
      </c>
    </row>
    <row r="1033" spans="1:27" ht="48" x14ac:dyDescent="0.3">
      <c r="A1033" s="16">
        <f t="shared" si="16"/>
        <v>1032</v>
      </c>
      <c r="B1033" s="47" t="s">
        <v>15118</v>
      </c>
      <c r="C1033" s="13" t="s">
        <v>622</v>
      </c>
      <c r="D1033" s="13" t="s">
        <v>623</v>
      </c>
      <c r="E1033" s="44">
        <v>5706</v>
      </c>
      <c r="F1033" s="13" t="s">
        <v>666</v>
      </c>
      <c r="G1033" s="23" t="s">
        <v>625</v>
      </c>
      <c r="H1033" s="42" t="s">
        <v>458</v>
      </c>
      <c r="I1033" s="28" t="s">
        <v>95</v>
      </c>
      <c r="J1033" s="12" t="s">
        <v>393</v>
      </c>
      <c r="K1033" s="28" t="s">
        <v>745</v>
      </c>
      <c r="L1033" s="12" t="s">
        <v>627</v>
      </c>
      <c r="M1033" s="12" t="s">
        <v>628</v>
      </c>
      <c r="N1033" s="12" t="s">
        <v>629</v>
      </c>
      <c r="O1033" s="26" t="s">
        <v>5895</v>
      </c>
      <c r="P1033" s="26" t="s">
        <v>5896</v>
      </c>
      <c r="Q1033" s="25" t="s">
        <v>646</v>
      </c>
      <c r="R1033" s="26" t="s">
        <v>5897</v>
      </c>
      <c r="S1033" s="15" t="s">
        <v>5898</v>
      </c>
      <c r="T1033" s="52">
        <v>0</v>
      </c>
      <c r="U1033" s="22" t="s">
        <v>5899</v>
      </c>
      <c r="V1033" s="18" t="str">
        <f>+Sitio_Publico[[#This Row],[idcoleccion]]&amp;"-"&amp;Sitio_Publico[[#This Row],[id]]</f>
        <v>000-1032</v>
      </c>
      <c r="W1033" s="18">
        <f>+VLOOKUP(Sitio_Publico[[#This Row],[territorio]],Estructura!$AE$4:$AH$1067,4,0)</f>
        <v>30005706</v>
      </c>
      <c r="X1033" s="18" t="str">
        <f>+VLOOKUP(Sitio_Publico[[#This Row],[tema]],Estructura!$G$4:$J$532,4,0)</f>
        <v>T-15</v>
      </c>
      <c r="Y1033" s="18" t="str">
        <f>+VLOOKUP(Sitio_Publico[[#This Row],[contenido]],Estructura!$L$4:$O$473,4,0)</f>
        <v>C-7</v>
      </c>
      <c r="Z1033" s="18" t="str">
        <f>+VLOOKUP(Sitio_Publico[[#This Row],[Filtro Integrado]],Estructura!$U$4:$W$529,3,0)</f>
        <v>FI-0</v>
      </c>
      <c r="AA1033" s="18" t="str">
        <f>+VLOOKUP(Sitio_Publico[[#This Row],[Muestra]],Estructura!$Y$4:$AB$483,4,0)</f>
        <v>M-00074</v>
      </c>
    </row>
    <row r="1034" spans="1:27" ht="48" x14ac:dyDescent="0.3">
      <c r="A1034" s="16">
        <f t="shared" si="16"/>
        <v>1033</v>
      </c>
      <c r="B1034" s="47" t="s">
        <v>15118</v>
      </c>
      <c r="C1034" s="13" t="s">
        <v>622</v>
      </c>
      <c r="D1034" s="13" t="s">
        <v>623</v>
      </c>
      <c r="E1034" s="44">
        <v>10207</v>
      </c>
      <c r="F1034" s="13" t="s">
        <v>767</v>
      </c>
      <c r="G1034" s="23" t="s">
        <v>639</v>
      </c>
      <c r="H1034" s="42" t="s">
        <v>458</v>
      </c>
      <c r="I1034" s="28" t="s">
        <v>263</v>
      </c>
      <c r="J1034" s="12" t="s">
        <v>393</v>
      </c>
      <c r="K1034" s="28" t="s">
        <v>780</v>
      </c>
      <c r="L1034" s="12" t="s">
        <v>652</v>
      </c>
      <c r="M1034" s="12" t="s">
        <v>781</v>
      </c>
      <c r="N1034" s="12" t="s">
        <v>629</v>
      </c>
      <c r="O1034" s="26" t="s">
        <v>5900</v>
      </c>
      <c r="P1034" s="26" t="s">
        <v>5901</v>
      </c>
      <c r="Q1034" s="25" t="s">
        <v>646</v>
      </c>
      <c r="R1034" s="26" t="s">
        <v>5902</v>
      </c>
      <c r="S1034" s="15" t="s">
        <v>5903</v>
      </c>
      <c r="T1034" s="52">
        <v>0</v>
      </c>
      <c r="U1034" s="22" t="s">
        <v>5904</v>
      </c>
      <c r="V1034" s="18" t="str">
        <f>+Sitio_Publico[[#This Row],[idcoleccion]]&amp;"-"&amp;Sitio_Publico[[#This Row],[id]]</f>
        <v>000-1033</v>
      </c>
      <c r="W1034" s="18">
        <f>+VLOOKUP(Sitio_Publico[[#This Row],[territorio]],Estructura!$AE$4:$AH$1067,4,0)</f>
        <v>30010207</v>
      </c>
      <c r="X1034" s="18" t="str">
        <f>+VLOOKUP(Sitio_Publico[[#This Row],[tema]],Estructura!$G$4:$J$532,4,0)</f>
        <v>T-19</v>
      </c>
      <c r="Y1034" s="18" t="str">
        <f>+VLOOKUP(Sitio_Publico[[#This Row],[contenido]],Estructura!$L$4:$O$473,4,0)</f>
        <v>C-8</v>
      </c>
      <c r="Z1034" s="18" t="str">
        <f>+VLOOKUP(Sitio_Publico[[#This Row],[Filtro Integrado]],Estructura!$U$4:$W$529,3,0)</f>
        <v>FI-0</v>
      </c>
      <c r="AA1034" s="18" t="str">
        <f>+VLOOKUP(Sitio_Publico[[#This Row],[Muestra]],Estructura!$Y$4:$AB$483,4,0)</f>
        <v>M-00076</v>
      </c>
    </row>
    <row r="1035" spans="1:27" ht="51" x14ac:dyDescent="0.3">
      <c r="A1035" s="16">
        <f t="shared" si="16"/>
        <v>1034</v>
      </c>
      <c r="B1035" s="47" t="s">
        <v>15118</v>
      </c>
      <c r="C1035" s="13" t="s">
        <v>622</v>
      </c>
      <c r="D1035" s="13" t="s">
        <v>623</v>
      </c>
      <c r="E1035" s="44">
        <v>16103</v>
      </c>
      <c r="F1035" s="13" t="s">
        <v>624</v>
      </c>
      <c r="G1035" s="23" t="s">
        <v>639</v>
      </c>
      <c r="H1035" s="42" t="s">
        <v>458</v>
      </c>
      <c r="I1035" s="28" t="s">
        <v>200</v>
      </c>
      <c r="J1035" s="12" t="s">
        <v>393</v>
      </c>
      <c r="K1035" s="28" t="s">
        <v>739</v>
      </c>
      <c r="L1035" s="12" t="s">
        <v>652</v>
      </c>
      <c r="M1035" s="12" t="s">
        <v>704</v>
      </c>
      <c r="N1035" s="12" t="s">
        <v>629</v>
      </c>
      <c r="O1035" s="26" t="s">
        <v>5905</v>
      </c>
      <c r="P1035" s="26" t="s">
        <v>5906</v>
      </c>
      <c r="Q1035" s="25" t="s">
        <v>646</v>
      </c>
      <c r="R1035" s="26" t="s">
        <v>5907</v>
      </c>
      <c r="S1035" s="15" t="s">
        <v>5908</v>
      </c>
      <c r="T1035" s="52">
        <v>0</v>
      </c>
      <c r="U1035" s="22" t="s">
        <v>5909</v>
      </c>
      <c r="V1035" s="18" t="str">
        <f>+Sitio_Publico[[#This Row],[idcoleccion]]&amp;"-"&amp;Sitio_Publico[[#This Row],[id]]</f>
        <v>000-1034</v>
      </c>
      <c r="W1035" s="18">
        <f>+VLOOKUP(Sitio_Publico[[#This Row],[territorio]],Estructura!$AE$4:$AH$1067,4,0)</f>
        <v>30016103</v>
      </c>
      <c r="X1035" s="18" t="str">
        <f>+VLOOKUP(Sitio_Publico[[#This Row],[tema]],Estructura!$G$4:$J$532,4,0)</f>
        <v>T-13</v>
      </c>
      <c r="Y1035" s="18" t="str">
        <f>+VLOOKUP(Sitio_Publico[[#This Row],[contenido]],Estructura!$L$4:$O$473,4,0)</f>
        <v>C-8</v>
      </c>
      <c r="Z1035" s="18" t="str">
        <f>+VLOOKUP(Sitio_Publico[[#This Row],[Filtro Integrado]],Estructura!$U$4:$W$529,3,0)</f>
        <v>FI-0</v>
      </c>
      <c r="AA1035" s="18" t="str">
        <f>+VLOOKUP(Sitio_Publico[[#This Row],[Muestra]],Estructura!$Y$4:$AB$483,4,0)</f>
        <v>M-00073</v>
      </c>
    </row>
    <row r="1036" spans="1:27" ht="36" x14ac:dyDescent="0.3">
      <c r="A1036" s="16">
        <f t="shared" si="16"/>
        <v>1035</v>
      </c>
      <c r="B1036" s="47" t="s">
        <v>15118</v>
      </c>
      <c r="C1036" s="13" t="s">
        <v>622</v>
      </c>
      <c r="D1036" s="13" t="s">
        <v>623</v>
      </c>
      <c r="E1036" s="44">
        <v>3</v>
      </c>
      <c r="F1036" s="13" t="s">
        <v>1113</v>
      </c>
      <c r="G1036" s="23" t="s">
        <v>1114</v>
      </c>
      <c r="H1036" s="42" t="s">
        <v>457</v>
      </c>
      <c r="I1036" s="28" t="s">
        <v>366</v>
      </c>
      <c r="J1036" s="12" t="s">
        <v>393</v>
      </c>
      <c r="K1036" s="28" t="s">
        <v>1115</v>
      </c>
      <c r="L1036" s="12" t="s">
        <v>1116</v>
      </c>
      <c r="M1036" s="12" t="s">
        <v>1117</v>
      </c>
      <c r="N1036" s="12" t="s">
        <v>1118</v>
      </c>
      <c r="O1036" s="26" t="s">
        <v>5910</v>
      </c>
      <c r="P1036" s="26" t="s">
        <v>5911</v>
      </c>
      <c r="Q1036" s="25" t="s">
        <v>1121</v>
      </c>
      <c r="R1036" s="26" t="s">
        <v>5912</v>
      </c>
      <c r="S1036" s="15" t="s">
        <v>5913</v>
      </c>
      <c r="T1036" s="52">
        <v>0</v>
      </c>
      <c r="U1036" s="22" t="s">
        <v>5914</v>
      </c>
      <c r="V1036" s="18" t="str">
        <f>+Sitio_Publico[[#This Row],[idcoleccion]]&amp;"-"&amp;Sitio_Publico[[#This Row],[id]]</f>
        <v>000-1035</v>
      </c>
      <c r="W1036" s="18">
        <f>+VLOOKUP(Sitio_Publico[[#This Row],[territorio]],Estructura!$AE$4:$AH$1067,4,0)</f>
        <v>20000003</v>
      </c>
      <c r="X1036" s="18" t="str">
        <f>+VLOOKUP(Sitio_Publico[[#This Row],[tema]],Estructura!$G$4:$J$532,4,0)</f>
        <v>T-21</v>
      </c>
      <c r="Y1036" s="18" t="str">
        <f>+VLOOKUP(Sitio_Publico[[#This Row],[contenido]],Estructura!$L$4:$O$473,4,0)</f>
        <v>C-11</v>
      </c>
      <c r="Z1036" s="18" t="str">
        <f>+VLOOKUP(Sitio_Publico[[#This Row],[Filtro Integrado]],Estructura!$U$4:$W$529,3,0)</f>
        <v>FI-0</v>
      </c>
      <c r="AA1036" s="18" t="str">
        <f>+VLOOKUP(Sitio_Publico[[#This Row],[Muestra]],Estructura!$Y$4:$AB$483,4,0)</f>
        <v>M-00086</v>
      </c>
    </row>
    <row r="1037" spans="1:27" ht="60" x14ac:dyDescent="0.3">
      <c r="A1037" s="16">
        <f t="shared" si="16"/>
        <v>1036</v>
      </c>
      <c r="B1037" s="47" t="s">
        <v>15118</v>
      </c>
      <c r="C1037" s="13" t="s">
        <v>622</v>
      </c>
      <c r="D1037" s="13" t="s">
        <v>623</v>
      </c>
      <c r="E1037" s="44">
        <v>2102</v>
      </c>
      <c r="F1037" s="13" t="s">
        <v>624</v>
      </c>
      <c r="G1037" s="23" t="s">
        <v>639</v>
      </c>
      <c r="H1037" s="42" t="s">
        <v>458</v>
      </c>
      <c r="I1037" s="28" t="s">
        <v>33</v>
      </c>
      <c r="J1037" s="12" t="s">
        <v>393</v>
      </c>
      <c r="K1037" s="28" t="s">
        <v>904</v>
      </c>
      <c r="L1037" s="12" t="s">
        <v>652</v>
      </c>
      <c r="M1037" s="12" t="s">
        <v>653</v>
      </c>
      <c r="N1037" s="12" t="s">
        <v>629</v>
      </c>
      <c r="O1037" s="26" t="s">
        <v>5915</v>
      </c>
      <c r="P1037" s="26" t="s">
        <v>5916</v>
      </c>
      <c r="Q1037" s="25" t="s">
        <v>646</v>
      </c>
      <c r="R1037" s="26" t="s">
        <v>5917</v>
      </c>
      <c r="S1037" s="15" t="s">
        <v>5918</v>
      </c>
      <c r="T1037" s="52">
        <v>0</v>
      </c>
      <c r="U1037" s="22" t="s">
        <v>5919</v>
      </c>
      <c r="V1037" s="18" t="str">
        <f>+Sitio_Publico[[#This Row],[idcoleccion]]&amp;"-"&amp;Sitio_Publico[[#This Row],[id]]</f>
        <v>000-1036</v>
      </c>
      <c r="W1037" s="18">
        <f>+VLOOKUP(Sitio_Publico[[#This Row],[territorio]],Estructura!$AE$4:$AH$1067,4,0)</f>
        <v>30002102</v>
      </c>
      <c r="X1037" s="18" t="str">
        <f>+VLOOKUP(Sitio_Publico[[#This Row],[tema]],Estructura!$G$4:$J$532,4,0)</f>
        <v>T-13</v>
      </c>
      <c r="Y1037" s="18" t="str">
        <f>+VLOOKUP(Sitio_Publico[[#This Row],[contenido]],Estructura!$L$4:$O$473,4,0)</f>
        <v>C-8</v>
      </c>
      <c r="Z1037" s="18" t="str">
        <f>+VLOOKUP(Sitio_Publico[[#This Row],[Filtro Integrado]],Estructura!$U$4:$W$529,3,0)</f>
        <v>FI-0</v>
      </c>
      <c r="AA1037" s="18" t="str">
        <f>+VLOOKUP(Sitio_Publico[[#This Row],[Muestra]],Estructura!$Y$4:$AB$483,4,0)</f>
        <v>M-00083</v>
      </c>
    </row>
    <row r="1038" spans="1:27" ht="72" x14ac:dyDescent="0.3">
      <c r="A1038" s="16">
        <f t="shared" si="16"/>
        <v>1037</v>
      </c>
      <c r="B1038" s="47" t="s">
        <v>15118</v>
      </c>
      <c r="C1038" s="13" t="s">
        <v>622</v>
      </c>
      <c r="D1038" s="13" t="s">
        <v>623</v>
      </c>
      <c r="E1038" s="44">
        <v>6305</v>
      </c>
      <c r="F1038" s="13" t="s">
        <v>624</v>
      </c>
      <c r="G1038" s="23" t="s">
        <v>639</v>
      </c>
      <c r="H1038" s="42" t="s">
        <v>458</v>
      </c>
      <c r="I1038" s="28" t="s">
        <v>127</v>
      </c>
      <c r="J1038" s="12" t="s">
        <v>393</v>
      </c>
      <c r="K1038" s="28" t="s">
        <v>626</v>
      </c>
      <c r="L1038" s="12" t="s">
        <v>652</v>
      </c>
      <c r="M1038" s="12" t="s">
        <v>1170</v>
      </c>
      <c r="N1038" s="12" t="s">
        <v>629</v>
      </c>
      <c r="O1038" s="26" t="s">
        <v>5920</v>
      </c>
      <c r="P1038" s="26" t="s">
        <v>5921</v>
      </c>
      <c r="Q1038" s="25" t="s">
        <v>646</v>
      </c>
      <c r="R1038" s="26" t="s">
        <v>5922</v>
      </c>
      <c r="S1038" s="15" t="s">
        <v>5923</v>
      </c>
      <c r="T1038" s="52">
        <v>0</v>
      </c>
      <c r="U1038" s="22" t="s">
        <v>5924</v>
      </c>
      <c r="V1038" s="18" t="str">
        <f>+Sitio_Publico[[#This Row],[idcoleccion]]&amp;"-"&amp;Sitio_Publico[[#This Row],[id]]</f>
        <v>000-1037</v>
      </c>
      <c r="W1038" s="18">
        <f>+VLOOKUP(Sitio_Publico[[#This Row],[territorio]],Estructura!$AE$4:$AH$1067,4,0)</f>
        <v>30006305</v>
      </c>
      <c r="X1038" s="18" t="str">
        <f>+VLOOKUP(Sitio_Publico[[#This Row],[tema]],Estructura!$G$4:$J$532,4,0)</f>
        <v>T-13</v>
      </c>
      <c r="Y1038" s="18" t="str">
        <f>+VLOOKUP(Sitio_Publico[[#This Row],[contenido]],Estructura!$L$4:$O$473,4,0)</f>
        <v>C-8</v>
      </c>
      <c r="Z1038" s="18" t="str">
        <f>+VLOOKUP(Sitio_Publico[[#This Row],[Filtro Integrado]],Estructura!$U$4:$W$529,3,0)</f>
        <v>FI-0</v>
      </c>
      <c r="AA1038" s="18" t="str">
        <f>+VLOOKUP(Sitio_Publico[[#This Row],[Muestra]],Estructura!$Y$4:$AB$483,4,0)</f>
        <v>M-00063</v>
      </c>
    </row>
    <row r="1039" spans="1:27" ht="48" x14ac:dyDescent="0.3">
      <c r="A1039" s="16">
        <f t="shared" si="16"/>
        <v>1038</v>
      </c>
      <c r="B1039" s="47" t="s">
        <v>15118</v>
      </c>
      <c r="C1039" s="13" t="s">
        <v>622</v>
      </c>
      <c r="D1039" s="13" t="s">
        <v>623</v>
      </c>
      <c r="E1039" s="44">
        <v>9112</v>
      </c>
      <c r="F1039" s="13" t="s">
        <v>767</v>
      </c>
      <c r="G1039" s="23" t="s">
        <v>639</v>
      </c>
      <c r="H1039" s="42" t="s">
        <v>458</v>
      </c>
      <c r="I1039" s="28" t="s">
        <v>227</v>
      </c>
      <c r="J1039" s="12" t="s">
        <v>393</v>
      </c>
      <c r="K1039" s="28" t="s">
        <v>857</v>
      </c>
      <c r="L1039" s="12" t="s">
        <v>652</v>
      </c>
      <c r="M1039" s="12" t="s">
        <v>704</v>
      </c>
      <c r="N1039" s="12" t="s">
        <v>629</v>
      </c>
      <c r="O1039" s="26" t="s">
        <v>5925</v>
      </c>
      <c r="P1039" s="26" t="s">
        <v>5926</v>
      </c>
      <c r="Q1039" s="25" t="s">
        <v>646</v>
      </c>
      <c r="R1039" s="26" t="s">
        <v>5927</v>
      </c>
      <c r="S1039" s="15" t="s">
        <v>5928</v>
      </c>
      <c r="T1039" s="52">
        <v>0</v>
      </c>
      <c r="U1039" s="22" t="s">
        <v>5929</v>
      </c>
      <c r="V1039" s="18" t="str">
        <f>+Sitio_Publico[[#This Row],[idcoleccion]]&amp;"-"&amp;Sitio_Publico[[#This Row],[id]]</f>
        <v>000-1038</v>
      </c>
      <c r="W1039" s="18">
        <f>+VLOOKUP(Sitio_Publico[[#This Row],[territorio]],Estructura!$AE$4:$AH$1067,4,0)</f>
        <v>30009112</v>
      </c>
      <c r="X1039" s="18" t="str">
        <f>+VLOOKUP(Sitio_Publico[[#This Row],[tema]],Estructura!$G$4:$J$532,4,0)</f>
        <v>T-19</v>
      </c>
      <c r="Y1039" s="18" t="str">
        <f>+VLOOKUP(Sitio_Publico[[#This Row],[contenido]],Estructura!$L$4:$O$473,4,0)</f>
        <v>C-8</v>
      </c>
      <c r="Z1039" s="18" t="str">
        <f>+VLOOKUP(Sitio_Publico[[#This Row],[Filtro Integrado]],Estructura!$U$4:$W$529,3,0)</f>
        <v>FI-0</v>
      </c>
      <c r="AA1039" s="18" t="str">
        <f>+VLOOKUP(Sitio_Publico[[#This Row],[Muestra]],Estructura!$Y$4:$AB$483,4,0)</f>
        <v>M-00081</v>
      </c>
    </row>
    <row r="1040" spans="1:27" ht="48" x14ac:dyDescent="0.3">
      <c r="A1040" s="16">
        <f t="shared" si="16"/>
        <v>1039</v>
      </c>
      <c r="B1040" s="47" t="s">
        <v>15118</v>
      </c>
      <c r="C1040" s="13" t="s">
        <v>622</v>
      </c>
      <c r="D1040" s="13" t="s">
        <v>623</v>
      </c>
      <c r="E1040" s="44">
        <v>5102</v>
      </c>
      <c r="F1040" s="13" t="s">
        <v>688</v>
      </c>
      <c r="G1040" s="23" t="s">
        <v>639</v>
      </c>
      <c r="H1040" s="42" t="s">
        <v>458</v>
      </c>
      <c r="I1040" s="28" t="s">
        <v>63</v>
      </c>
      <c r="J1040" s="12" t="s">
        <v>393</v>
      </c>
      <c r="K1040" s="28" t="s">
        <v>726</v>
      </c>
      <c r="L1040" s="12" t="s">
        <v>652</v>
      </c>
      <c r="M1040" s="12" t="s">
        <v>653</v>
      </c>
      <c r="N1040" s="12" t="s">
        <v>629</v>
      </c>
      <c r="O1040" s="26" t="s">
        <v>5930</v>
      </c>
      <c r="P1040" s="26" t="s">
        <v>5931</v>
      </c>
      <c r="Q1040" s="25" t="s">
        <v>646</v>
      </c>
      <c r="R1040" s="26" t="s">
        <v>5932</v>
      </c>
      <c r="S1040" s="15" t="s">
        <v>5933</v>
      </c>
      <c r="T1040" s="52">
        <v>0</v>
      </c>
      <c r="U1040" s="22" t="s">
        <v>5934</v>
      </c>
      <c r="V1040" s="18" t="str">
        <f>+Sitio_Publico[[#This Row],[idcoleccion]]&amp;"-"&amp;Sitio_Publico[[#This Row],[id]]</f>
        <v>000-1039</v>
      </c>
      <c r="W1040" s="18">
        <f>+VLOOKUP(Sitio_Publico[[#This Row],[territorio]],Estructura!$AE$4:$AH$1067,4,0)</f>
        <v>30005102</v>
      </c>
      <c r="X1040" s="18" t="str">
        <f>+VLOOKUP(Sitio_Publico[[#This Row],[tema]],Estructura!$G$4:$J$532,4,0)</f>
        <v>T-17</v>
      </c>
      <c r="Y1040" s="18" t="str">
        <f>+VLOOKUP(Sitio_Publico[[#This Row],[contenido]],Estructura!$L$4:$O$473,4,0)</f>
        <v>C-8</v>
      </c>
      <c r="Z1040" s="18" t="str">
        <f>+VLOOKUP(Sitio_Publico[[#This Row],[Filtro Integrado]],Estructura!$U$4:$W$529,3,0)</f>
        <v>FI-0</v>
      </c>
      <c r="AA1040" s="18" t="str">
        <f>+VLOOKUP(Sitio_Publico[[#This Row],[Muestra]],Estructura!$Y$4:$AB$483,4,0)</f>
        <v>M-00071</v>
      </c>
    </row>
    <row r="1041" spans="1:27" ht="48" x14ac:dyDescent="0.3">
      <c r="A1041" s="16">
        <f t="shared" si="16"/>
        <v>1040</v>
      </c>
      <c r="B1041" s="47" t="s">
        <v>15118</v>
      </c>
      <c r="C1041" s="13" t="s">
        <v>622</v>
      </c>
      <c r="D1041" s="13" t="s">
        <v>623</v>
      </c>
      <c r="E1041" s="44">
        <v>13202</v>
      </c>
      <c r="F1041" s="13" t="s">
        <v>666</v>
      </c>
      <c r="G1041" s="23" t="s">
        <v>625</v>
      </c>
      <c r="H1041" s="42" t="s">
        <v>458</v>
      </c>
      <c r="I1041" s="28" t="s">
        <v>329</v>
      </c>
      <c r="J1041" s="12" t="s">
        <v>393</v>
      </c>
      <c r="K1041" s="28" t="s">
        <v>667</v>
      </c>
      <c r="L1041" s="12" t="s">
        <v>627</v>
      </c>
      <c r="M1041" s="12" t="s">
        <v>668</v>
      </c>
      <c r="N1041" s="12" t="s">
        <v>629</v>
      </c>
      <c r="O1041" s="26" t="s">
        <v>5935</v>
      </c>
      <c r="P1041" s="26" t="s">
        <v>5936</v>
      </c>
      <c r="Q1041" s="25" t="s">
        <v>646</v>
      </c>
      <c r="R1041" s="26" t="s">
        <v>5937</v>
      </c>
      <c r="S1041" s="15" t="s">
        <v>5938</v>
      </c>
      <c r="T1041" s="52">
        <v>0</v>
      </c>
      <c r="U1041" s="22" t="s">
        <v>5939</v>
      </c>
      <c r="V1041" s="18" t="str">
        <f>+Sitio_Publico[[#This Row],[idcoleccion]]&amp;"-"&amp;Sitio_Publico[[#This Row],[id]]</f>
        <v>000-1040</v>
      </c>
      <c r="W1041" s="18">
        <f>+VLOOKUP(Sitio_Publico[[#This Row],[territorio]],Estructura!$AE$4:$AH$1067,4,0)</f>
        <v>30013202</v>
      </c>
      <c r="X1041" s="18" t="str">
        <f>+VLOOKUP(Sitio_Publico[[#This Row],[tema]],Estructura!$G$4:$J$532,4,0)</f>
        <v>T-15</v>
      </c>
      <c r="Y1041" s="18" t="str">
        <f>+VLOOKUP(Sitio_Publico[[#This Row],[contenido]],Estructura!$L$4:$O$473,4,0)</f>
        <v>C-7</v>
      </c>
      <c r="Z1041" s="18" t="str">
        <f>+VLOOKUP(Sitio_Publico[[#This Row],[Filtro Integrado]],Estructura!$U$4:$W$529,3,0)</f>
        <v>FI-0</v>
      </c>
      <c r="AA1041" s="18" t="str">
        <f>+VLOOKUP(Sitio_Publico[[#This Row],[Muestra]],Estructura!$Y$4:$AB$483,4,0)</f>
        <v>M-00066</v>
      </c>
    </row>
    <row r="1042" spans="1:27" ht="36" x14ac:dyDescent="0.3">
      <c r="A1042" s="16">
        <f t="shared" si="16"/>
        <v>1041</v>
      </c>
      <c r="B1042" s="47" t="s">
        <v>15118</v>
      </c>
      <c r="C1042" s="13" t="s">
        <v>637</v>
      </c>
      <c r="D1042" s="13" t="s">
        <v>623</v>
      </c>
      <c r="E1042" s="44">
        <v>1</v>
      </c>
      <c r="F1042" s="13" t="s">
        <v>1608</v>
      </c>
      <c r="G1042" s="23" t="s">
        <v>1609</v>
      </c>
      <c r="H1042" s="42" t="s">
        <v>457</v>
      </c>
      <c r="I1042" s="28" t="s">
        <v>364</v>
      </c>
      <c r="J1042" s="12" t="s">
        <v>393</v>
      </c>
      <c r="K1042" s="28" t="s">
        <v>1610</v>
      </c>
      <c r="L1042" s="12" t="s">
        <v>1611</v>
      </c>
      <c r="M1042" s="12" t="s">
        <v>1612</v>
      </c>
      <c r="N1042" s="12" t="s">
        <v>1613</v>
      </c>
      <c r="O1042" s="26" t="s">
        <v>5940</v>
      </c>
      <c r="P1042" s="26" t="s">
        <v>5941</v>
      </c>
      <c r="Q1042" s="25" t="s">
        <v>632</v>
      </c>
      <c r="R1042" s="26" t="s">
        <v>5942</v>
      </c>
      <c r="S1042" s="15" t="s">
        <v>5943</v>
      </c>
      <c r="T1042" s="52">
        <v>0</v>
      </c>
      <c r="U1042" s="22" t="s">
        <v>5944</v>
      </c>
      <c r="V1042" s="18" t="str">
        <f>+Sitio_Publico[[#This Row],[idcoleccion]]&amp;"-"&amp;Sitio_Publico[[#This Row],[id]]</f>
        <v>000-1041</v>
      </c>
      <c r="W1042" s="18">
        <f>+VLOOKUP(Sitio_Publico[[#This Row],[territorio]],Estructura!$AE$4:$AH$1067,4,0)</f>
        <v>20000001</v>
      </c>
      <c r="X1042" s="18" t="str">
        <f>+VLOOKUP(Sitio_Publico[[#This Row],[tema]],Estructura!$G$4:$J$532,4,0)</f>
        <v>T-25</v>
      </c>
      <c r="Y1042" s="18" t="str">
        <f>+VLOOKUP(Sitio_Publico[[#This Row],[contenido]],Estructura!$L$4:$O$473,4,0)</f>
        <v>C-13</v>
      </c>
      <c r="Z1042" s="18" t="str">
        <f>+VLOOKUP(Sitio_Publico[[#This Row],[Filtro Integrado]],Estructura!$U$4:$W$529,3,0)</f>
        <v>FI-0</v>
      </c>
      <c r="AA1042" s="18" t="str">
        <f>+VLOOKUP(Sitio_Publico[[#This Row],[Muestra]],Estructura!$Y$4:$AB$483,4,0)</f>
        <v>M-00097</v>
      </c>
    </row>
    <row r="1043" spans="1:27" ht="48" x14ac:dyDescent="0.3">
      <c r="A1043" s="16">
        <f t="shared" si="16"/>
        <v>1042</v>
      </c>
      <c r="B1043" s="47" t="s">
        <v>15118</v>
      </c>
      <c r="C1043" s="13" t="s">
        <v>622</v>
      </c>
      <c r="D1043" s="13" t="s">
        <v>623</v>
      </c>
      <c r="E1043" s="44">
        <v>5301</v>
      </c>
      <c r="F1043" s="13" t="s">
        <v>767</v>
      </c>
      <c r="G1043" s="23" t="s">
        <v>639</v>
      </c>
      <c r="H1043" s="42" t="s">
        <v>458</v>
      </c>
      <c r="I1043" s="28" t="s">
        <v>70</v>
      </c>
      <c r="J1043" s="12" t="s">
        <v>393</v>
      </c>
      <c r="K1043" s="28" t="s">
        <v>857</v>
      </c>
      <c r="L1043" s="12" t="s">
        <v>652</v>
      </c>
      <c r="M1043" s="12" t="s">
        <v>704</v>
      </c>
      <c r="N1043" s="12" t="s">
        <v>629</v>
      </c>
      <c r="O1043" s="26" t="s">
        <v>5945</v>
      </c>
      <c r="P1043" s="26" t="s">
        <v>5946</v>
      </c>
      <c r="Q1043" s="25" t="s">
        <v>646</v>
      </c>
      <c r="R1043" s="26" t="s">
        <v>5947</v>
      </c>
      <c r="S1043" s="15" t="s">
        <v>5948</v>
      </c>
      <c r="T1043" s="52">
        <v>0</v>
      </c>
      <c r="U1043" s="22" t="s">
        <v>5949</v>
      </c>
      <c r="V1043" s="18" t="str">
        <f>+Sitio_Publico[[#This Row],[idcoleccion]]&amp;"-"&amp;Sitio_Publico[[#This Row],[id]]</f>
        <v>000-1042</v>
      </c>
      <c r="W1043" s="18">
        <f>+VLOOKUP(Sitio_Publico[[#This Row],[territorio]],Estructura!$AE$4:$AH$1067,4,0)</f>
        <v>30005301</v>
      </c>
      <c r="X1043" s="18" t="str">
        <f>+VLOOKUP(Sitio_Publico[[#This Row],[tema]],Estructura!$G$4:$J$532,4,0)</f>
        <v>T-19</v>
      </c>
      <c r="Y1043" s="18" t="str">
        <f>+VLOOKUP(Sitio_Publico[[#This Row],[contenido]],Estructura!$L$4:$O$473,4,0)</f>
        <v>C-8</v>
      </c>
      <c r="Z1043" s="18" t="str">
        <f>+VLOOKUP(Sitio_Publico[[#This Row],[Filtro Integrado]],Estructura!$U$4:$W$529,3,0)</f>
        <v>FI-0</v>
      </c>
      <c r="AA1043" s="18" t="str">
        <f>+VLOOKUP(Sitio_Publico[[#This Row],[Muestra]],Estructura!$Y$4:$AB$483,4,0)</f>
        <v>M-00081</v>
      </c>
    </row>
    <row r="1044" spans="1:27" ht="48" x14ac:dyDescent="0.3">
      <c r="A1044" s="16">
        <f t="shared" si="16"/>
        <v>1043</v>
      </c>
      <c r="B1044" s="47" t="s">
        <v>15118</v>
      </c>
      <c r="C1044" s="13" t="s">
        <v>622</v>
      </c>
      <c r="D1044" s="13" t="s">
        <v>623</v>
      </c>
      <c r="E1044" s="44">
        <v>8309</v>
      </c>
      <c r="F1044" s="13" t="s">
        <v>767</v>
      </c>
      <c r="G1044" s="23" t="s">
        <v>625</v>
      </c>
      <c r="H1044" s="42" t="s">
        <v>458</v>
      </c>
      <c r="I1044" s="28" t="s">
        <v>189</v>
      </c>
      <c r="J1044" s="12" t="s">
        <v>393</v>
      </c>
      <c r="K1044" s="28" t="s">
        <v>780</v>
      </c>
      <c r="L1044" s="12" t="s">
        <v>627</v>
      </c>
      <c r="M1044" s="12" t="s">
        <v>781</v>
      </c>
      <c r="N1044" s="12" t="s">
        <v>629</v>
      </c>
      <c r="O1044" s="26" t="s">
        <v>5950</v>
      </c>
      <c r="P1044" s="26" t="s">
        <v>5951</v>
      </c>
      <c r="Q1044" s="25" t="s">
        <v>646</v>
      </c>
      <c r="R1044" s="26" t="s">
        <v>5952</v>
      </c>
      <c r="S1044" s="15" t="s">
        <v>5953</v>
      </c>
      <c r="T1044" s="52">
        <v>0</v>
      </c>
      <c r="U1044" s="22" t="s">
        <v>5954</v>
      </c>
      <c r="V1044" s="18" t="str">
        <f>+Sitio_Publico[[#This Row],[idcoleccion]]&amp;"-"&amp;Sitio_Publico[[#This Row],[id]]</f>
        <v>000-1043</v>
      </c>
      <c r="W1044" s="18">
        <f>+VLOOKUP(Sitio_Publico[[#This Row],[territorio]],Estructura!$AE$4:$AH$1067,4,0)</f>
        <v>30008309</v>
      </c>
      <c r="X1044" s="18" t="str">
        <f>+VLOOKUP(Sitio_Publico[[#This Row],[tema]],Estructura!$G$4:$J$532,4,0)</f>
        <v>T-19</v>
      </c>
      <c r="Y1044" s="18" t="str">
        <f>+VLOOKUP(Sitio_Publico[[#This Row],[contenido]],Estructura!$L$4:$O$473,4,0)</f>
        <v>C-7</v>
      </c>
      <c r="Z1044" s="18" t="str">
        <f>+VLOOKUP(Sitio_Publico[[#This Row],[Filtro Integrado]],Estructura!$U$4:$W$529,3,0)</f>
        <v>FI-0</v>
      </c>
      <c r="AA1044" s="18" t="str">
        <f>+VLOOKUP(Sitio_Publico[[#This Row],[Muestra]],Estructura!$Y$4:$AB$483,4,0)</f>
        <v>M-00076</v>
      </c>
    </row>
    <row r="1045" spans="1:27" ht="48" x14ac:dyDescent="0.3">
      <c r="A1045" s="16">
        <f t="shared" si="16"/>
        <v>1044</v>
      </c>
      <c r="B1045" s="47" t="s">
        <v>15118</v>
      </c>
      <c r="C1045" s="13" t="s">
        <v>622</v>
      </c>
      <c r="D1045" s="13" t="s">
        <v>623</v>
      </c>
      <c r="E1045" s="44">
        <v>3301</v>
      </c>
      <c r="F1045" s="13" t="s">
        <v>767</v>
      </c>
      <c r="G1045" s="23" t="s">
        <v>639</v>
      </c>
      <c r="H1045" s="42" t="s">
        <v>458</v>
      </c>
      <c r="I1045" s="28" t="s">
        <v>46</v>
      </c>
      <c r="J1045" s="12" t="s">
        <v>393</v>
      </c>
      <c r="K1045" s="28" t="s">
        <v>857</v>
      </c>
      <c r="L1045" s="12" t="s">
        <v>652</v>
      </c>
      <c r="M1045" s="12" t="s">
        <v>704</v>
      </c>
      <c r="N1045" s="12" t="s">
        <v>629</v>
      </c>
      <c r="O1045" s="26" t="s">
        <v>5955</v>
      </c>
      <c r="P1045" s="26" t="s">
        <v>5956</v>
      </c>
      <c r="Q1045" s="25" t="s">
        <v>646</v>
      </c>
      <c r="R1045" s="26" t="s">
        <v>5957</v>
      </c>
      <c r="S1045" s="15" t="s">
        <v>5958</v>
      </c>
      <c r="T1045" s="52">
        <v>0</v>
      </c>
      <c r="U1045" s="22" t="s">
        <v>5959</v>
      </c>
      <c r="V1045" s="18" t="str">
        <f>+Sitio_Publico[[#This Row],[idcoleccion]]&amp;"-"&amp;Sitio_Publico[[#This Row],[id]]</f>
        <v>000-1044</v>
      </c>
      <c r="W1045" s="18">
        <f>+VLOOKUP(Sitio_Publico[[#This Row],[territorio]],Estructura!$AE$4:$AH$1067,4,0)</f>
        <v>30003301</v>
      </c>
      <c r="X1045" s="18" t="str">
        <f>+VLOOKUP(Sitio_Publico[[#This Row],[tema]],Estructura!$G$4:$J$532,4,0)</f>
        <v>T-19</v>
      </c>
      <c r="Y1045" s="18" t="str">
        <f>+VLOOKUP(Sitio_Publico[[#This Row],[contenido]],Estructura!$L$4:$O$473,4,0)</f>
        <v>C-8</v>
      </c>
      <c r="Z1045" s="18" t="str">
        <f>+VLOOKUP(Sitio_Publico[[#This Row],[Filtro Integrado]],Estructura!$U$4:$W$529,3,0)</f>
        <v>FI-0</v>
      </c>
      <c r="AA1045" s="18" t="str">
        <f>+VLOOKUP(Sitio_Publico[[#This Row],[Muestra]],Estructura!$Y$4:$AB$483,4,0)</f>
        <v>M-00081</v>
      </c>
    </row>
    <row r="1046" spans="1:27" ht="61.2" x14ac:dyDescent="0.3">
      <c r="A1046" s="16">
        <f t="shared" si="16"/>
        <v>1045</v>
      </c>
      <c r="B1046" s="47" t="s">
        <v>15118</v>
      </c>
      <c r="C1046" s="13" t="s">
        <v>637</v>
      </c>
      <c r="D1046" s="13" t="s">
        <v>623</v>
      </c>
      <c r="E1046" s="44">
        <v>16</v>
      </c>
      <c r="F1046" s="13" t="s">
        <v>1591</v>
      </c>
      <c r="G1046" s="23" t="s">
        <v>1394</v>
      </c>
      <c r="H1046" s="42" t="s">
        <v>457</v>
      </c>
      <c r="I1046" s="28" t="s">
        <v>379</v>
      </c>
      <c r="J1046" s="12" t="s">
        <v>393</v>
      </c>
      <c r="K1046" s="28" t="s">
        <v>2151</v>
      </c>
      <c r="L1046" s="12" t="s">
        <v>641</v>
      </c>
      <c r="M1046" s="12" t="s">
        <v>628</v>
      </c>
      <c r="N1046" s="12" t="s">
        <v>643</v>
      </c>
      <c r="O1046" s="26" t="s">
        <v>5960</v>
      </c>
      <c r="P1046" s="26" t="s">
        <v>5961</v>
      </c>
      <c r="Q1046" s="25" t="s">
        <v>646</v>
      </c>
      <c r="R1046" s="26" t="s">
        <v>5962</v>
      </c>
      <c r="S1046" s="15" t="s">
        <v>5963</v>
      </c>
      <c r="T1046" s="52">
        <v>0</v>
      </c>
      <c r="U1046" s="22" t="s">
        <v>5964</v>
      </c>
      <c r="V1046" s="18" t="str">
        <f>+Sitio_Publico[[#This Row],[idcoleccion]]&amp;"-"&amp;Sitio_Publico[[#This Row],[id]]</f>
        <v>000-1045</v>
      </c>
      <c r="W1046" s="18">
        <f>+VLOOKUP(Sitio_Publico[[#This Row],[territorio]],Estructura!$AE$4:$AH$1067,4,0)</f>
        <v>20000016</v>
      </c>
      <c r="X1046" s="18" t="str">
        <f>+VLOOKUP(Sitio_Publico[[#This Row],[tema]],Estructura!$G$4:$J$532,4,0)</f>
        <v>T-24</v>
      </c>
      <c r="Y1046" s="18" t="str">
        <f>+VLOOKUP(Sitio_Publico[[#This Row],[contenido]],Estructura!$L$4:$O$473,4,0)</f>
        <v>C-12</v>
      </c>
      <c r="Z1046" s="18" t="str">
        <f>+VLOOKUP(Sitio_Publico[[#This Row],[Filtro Integrado]],Estructura!$U$4:$W$529,3,0)</f>
        <v>FI-0</v>
      </c>
      <c r="AA1046" s="18" t="str">
        <f>+VLOOKUP(Sitio_Publico[[#This Row],[Muestra]],Estructura!$Y$4:$AB$483,4,0)</f>
        <v>M-000106</v>
      </c>
    </row>
    <row r="1047" spans="1:27" ht="40.799999999999997" x14ac:dyDescent="0.3">
      <c r="A1047" s="16">
        <f t="shared" si="16"/>
        <v>1046</v>
      </c>
      <c r="B1047" s="47" t="s">
        <v>15118</v>
      </c>
      <c r="C1047" s="13" t="s">
        <v>637</v>
      </c>
      <c r="D1047" s="13" t="s">
        <v>623</v>
      </c>
      <c r="E1047" s="44">
        <v>65</v>
      </c>
      <c r="F1047" s="13" t="s">
        <v>638</v>
      </c>
      <c r="G1047" s="23" t="s">
        <v>732</v>
      </c>
      <c r="H1047" s="42" t="s">
        <v>458</v>
      </c>
      <c r="I1047" s="28" t="s">
        <v>297</v>
      </c>
      <c r="J1047" s="12" t="s">
        <v>393</v>
      </c>
      <c r="K1047" s="28" t="s">
        <v>5965</v>
      </c>
      <c r="L1047" s="12" t="s">
        <v>641</v>
      </c>
      <c r="M1047" s="12" t="s">
        <v>642</v>
      </c>
      <c r="N1047" s="12" t="s">
        <v>643</v>
      </c>
      <c r="O1047" s="26" t="s">
        <v>5966</v>
      </c>
      <c r="P1047" s="26" t="s">
        <v>5967</v>
      </c>
      <c r="Q1047" s="25" t="s">
        <v>646</v>
      </c>
      <c r="R1047" s="26" t="s">
        <v>1451</v>
      </c>
      <c r="S1047" s="15" t="s">
        <v>5968</v>
      </c>
      <c r="T1047" s="52">
        <v>0</v>
      </c>
      <c r="U1047" s="22" t="s">
        <v>5969</v>
      </c>
      <c r="V1047" s="18" t="str">
        <f>+Sitio_Publico[[#This Row],[idcoleccion]]&amp;"-"&amp;Sitio_Publico[[#This Row],[id]]</f>
        <v>000-1046</v>
      </c>
      <c r="W1047" s="18">
        <f>+VLOOKUP(Sitio_Publico[[#This Row],[territorio]],Estructura!$AE$4:$AH$1067,4,0)</f>
        <v>30013101</v>
      </c>
      <c r="X1047" s="18" t="str">
        <f>+VLOOKUP(Sitio_Publico[[#This Row],[tema]],Estructura!$G$4:$J$532,4,0)</f>
        <v>T-14</v>
      </c>
      <c r="Y1047" s="18" t="str">
        <f>+VLOOKUP(Sitio_Publico[[#This Row],[contenido]],Estructura!$L$4:$O$473,4,0)</f>
        <v>C-10</v>
      </c>
      <c r="Z1047" s="18" t="str">
        <f>+VLOOKUP(Sitio_Publico[[#This Row],[Filtro Integrado]],Estructura!$U$4:$W$529,3,0)</f>
        <v>FI-0</v>
      </c>
      <c r="AA1047" s="18" t="str">
        <f>+VLOOKUP(Sitio_Publico[[#This Row],[Muestra]],Estructura!$Y$4:$AB$483,4,0)</f>
        <v>M-000143</v>
      </c>
    </row>
    <row r="1048" spans="1:27" ht="48" x14ac:dyDescent="0.3">
      <c r="A1048" s="16">
        <f t="shared" si="16"/>
        <v>1047</v>
      </c>
      <c r="B1048" s="47" t="s">
        <v>15118</v>
      </c>
      <c r="C1048" s="13" t="s">
        <v>622</v>
      </c>
      <c r="D1048" s="13" t="s">
        <v>623</v>
      </c>
      <c r="E1048" s="44">
        <v>10302</v>
      </c>
      <c r="F1048" s="13" t="s">
        <v>688</v>
      </c>
      <c r="G1048" s="23" t="s">
        <v>625</v>
      </c>
      <c r="H1048" s="42" t="s">
        <v>458</v>
      </c>
      <c r="I1048" s="28" t="s">
        <v>268</v>
      </c>
      <c r="J1048" s="12" t="s">
        <v>393</v>
      </c>
      <c r="K1048" s="28" t="s">
        <v>726</v>
      </c>
      <c r="L1048" s="12" t="s">
        <v>627</v>
      </c>
      <c r="M1048" s="12" t="s">
        <v>628</v>
      </c>
      <c r="N1048" s="12" t="s">
        <v>629</v>
      </c>
      <c r="O1048" s="26" t="s">
        <v>5970</v>
      </c>
      <c r="P1048" s="26" t="s">
        <v>5971</v>
      </c>
      <c r="Q1048" s="25" t="s">
        <v>646</v>
      </c>
      <c r="R1048" s="26" t="s">
        <v>5972</v>
      </c>
      <c r="S1048" s="15" t="s">
        <v>5973</v>
      </c>
      <c r="T1048" s="52">
        <v>0</v>
      </c>
      <c r="U1048" s="22" t="s">
        <v>5974</v>
      </c>
      <c r="V1048" s="18" t="str">
        <f>+Sitio_Publico[[#This Row],[idcoleccion]]&amp;"-"&amp;Sitio_Publico[[#This Row],[id]]</f>
        <v>000-1047</v>
      </c>
      <c r="W1048" s="18">
        <f>+VLOOKUP(Sitio_Publico[[#This Row],[territorio]],Estructura!$AE$4:$AH$1067,4,0)</f>
        <v>30010302</v>
      </c>
      <c r="X1048" s="18" t="str">
        <f>+VLOOKUP(Sitio_Publico[[#This Row],[tema]],Estructura!$G$4:$J$532,4,0)</f>
        <v>T-17</v>
      </c>
      <c r="Y1048" s="18" t="str">
        <f>+VLOOKUP(Sitio_Publico[[#This Row],[contenido]],Estructura!$L$4:$O$473,4,0)</f>
        <v>C-7</v>
      </c>
      <c r="Z1048" s="18" t="str">
        <f>+VLOOKUP(Sitio_Publico[[#This Row],[Filtro Integrado]],Estructura!$U$4:$W$529,3,0)</f>
        <v>FI-0</v>
      </c>
      <c r="AA1048" s="18" t="str">
        <f>+VLOOKUP(Sitio_Publico[[#This Row],[Muestra]],Estructura!$Y$4:$AB$483,4,0)</f>
        <v>M-00071</v>
      </c>
    </row>
    <row r="1049" spans="1:27" ht="48" x14ac:dyDescent="0.3">
      <c r="A1049" s="16">
        <f t="shared" si="16"/>
        <v>1048</v>
      </c>
      <c r="B1049" s="47" t="s">
        <v>15118</v>
      </c>
      <c r="C1049" s="13" t="s">
        <v>622</v>
      </c>
      <c r="D1049" s="13" t="s">
        <v>623</v>
      </c>
      <c r="E1049" s="44">
        <v>9118</v>
      </c>
      <c r="F1049" s="13" t="s">
        <v>688</v>
      </c>
      <c r="G1049" s="23" t="s">
        <v>625</v>
      </c>
      <c r="H1049" s="42" t="s">
        <v>458</v>
      </c>
      <c r="I1049" s="28" t="s">
        <v>233</v>
      </c>
      <c r="J1049" s="12" t="s">
        <v>393</v>
      </c>
      <c r="K1049" s="28" t="s">
        <v>726</v>
      </c>
      <c r="L1049" s="12" t="s">
        <v>627</v>
      </c>
      <c r="M1049" s="12" t="s">
        <v>628</v>
      </c>
      <c r="N1049" s="12" t="s">
        <v>629</v>
      </c>
      <c r="O1049" s="26" t="s">
        <v>5975</v>
      </c>
      <c r="P1049" s="26" t="s">
        <v>5976</v>
      </c>
      <c r="Q1049" s="25" t="s">
        <v>646</v>
      </c>
      <c r="R1049" s="26" t="s">
        <v>5977</v>
      </c>
      <c r="S1049" s="15" t="s">
        <v>5978</v>
      </c>
      <c r="T1049" s="52">
        <v>0</v>
      </c>
      <c r="U1049" s="22" t="s">
        <v>5979</v>
      </c>
      <c r="V1049" s="18" t="str">
        <f>+Sitio_Publico[[#This Row],[idcoleccion]]&amp;"-"&amp;Sitio_Publico[[#This Row],[id]]</f>
        <v>000-1048</v>
      </c>
      <c r="W1049" s="18">
        <f>+VLOOKUP(Sitio_Publico[[#This Row],[territorio]],Estructura!$AE$4:$AH$1067,4,0)</f>
        <v>30009118</v>
      </c>
      <c r="X1049" s="18" t="str">
        <f>+VLOOKUP(Sitio_Publico[[#This Row],[tema]],Estructura!$G$4:$J$532,4,0)</f>
        <v>T-17</v>
      </c>
      <c r="Y1049" s="18" t="str">
        <f>+VLOOKUP(Sitio_Publico[[#This Row],[contenido]],Estructura!$L$4:$O$473,4,0)</f>
        <v>C-7</v>
      </c>
      <c r="Z1049" s="18" t="str">
        <f>+VLOOKUP(Sitio_Publico[[#This Row],[Filtro Integrado]],Estructura!$U$4:$W$529,3,0)</f>
        <v>FI-0</v>
      </c>
      <c r="AA1049" s="18" t="str">
        <f>+VLOOKUP(Sitio_Publico[[#This Row],[Muestra]],Estructura!$Y$4:$AB$483,4,0)</f>
        <v>M-00071</v>
      </c>
    </row>
    <row r="1050" spans="1:27" ht="40.799999999999997" x14ac:dyDescent="0.3">
      <c r="A1050" s="16">
        <f t="shared" si="16"/>
        <v>1049</v>
      </c>
      <c r="B1050" s="47" t="s">
        <v>15118</v>
      </c>
      <c r="C1050" s="13" t="s">
        <v>622</v>
      </c>
      <c r="D1050" s="13" t="s">
        <v>623</v>
      </c>
      <c r="E1050" s="44">
        <v>8306</v>
      </c>
      <c r="F1050" s="13" t="s">
        <v>814</v>
      </c>
      <c r="G1050" s="23" t="s">
        <v>710</v>
      </c>
      <c r="H1050" s="42" t="s">
        <v>458</v>
      </c>
      <c r="I1050" s="28" t="s">
        <v>186</v>
      </c>
      <c r="J1050" s="12" t="s">
        <v>393</v>
      </c>
      <c r="K1050" s="28" t="s">
        <v>815</v>
      </c>
      <c r="L1050" s="12" t="s">
        <v>712</v>
      </c>
      <c r="M1050" s="12" t="s">
        <v>713</v>
      </c>
      <c r="N1050" s="12" t="s">
        <v>714</v>
      </c>
      <c r="O1050" s="26" t="s">
        <v>5980</v>
      </c>
      <c r="P1050" s="26" t="s">
        <v>5981</v>
      </c>
      <c r="Q1050" s="25" t="s">
        <v>646</v>
      </c>
      <c r="R1050" s="26" t="s">
        <v>5982</v>
      </c>
      <c r="S1050" s="15" t="s">
        <v>5983</v>
      </c>
      <c r="T1050" s="52">
        <v>0</v>
      </c>
      <c r="U1050" s="22" t="s">
        <v>5984</v>
      </c>
      <c r="V1050" s="18" t="str">
        <f>+Sitio_Publico[[#This Row],[idcoleccion]]&amp;"-"&amp;Sitio_Publico[[#This Row],[id]]</f>
        <v>000-1049</v>
      </c>
      <c r="W1050" s="18">
        <f>+VLOOKUP(Sitio_Publico[[#This Row],[territorio]],Estructura!$AE$4:$AH$1067,4,0)</f>
        <v>30008306</v>
      </c>
      <c r="X1050" s="18" t="str">
        <f>+VLOOKUP(Sitio_Publico[[#This Row],[tema]],Estructura!$G$4:$J$532,4,0)</f>
        <v>T-20</v>
      </c>
      <c r="Y1050" s="18" t="str">
        <f>+VLOOKUP(Sitio_Publico[[#This Row],[contenido]],Estructura!$L$4:$O$473,4,0)</f>
        <v>C-9</v>
      </c>
      <c r="Z1050" s="18" t="str">
        <f>+VLOOKUP(Sitio_Publico[[#This Row],[Filtro Integrado]],Estructura!$U$4:$W$529,3,0)</f>
        <v>FI-0</v>
      </c>
      <c r="AA1050" s="18" t="str">
        <f>+VLOOKUP(Sitio_Publico[[#This Row],[Muestra]],Estructura!$Y$4:$AB$483,4,0)</f>
        <v>M-00079</v>
      </c>
    </row>
    <row r="1051" spans="1:27" ht="40.799999999999997" x14ac:dyDescent="0.3">
      <c r="A1051" s="16">
        <f t="shared" si="16"/>
        <v>1050</v>
      </c>
      <c r="B1051" s="47" t="s">
        <v>15118</v>
      </c>
      <c r="C1051" s="13" t="s">
        <v>622</v>
      </c>
      <c r="D1051" s="13" t="s">
        <v>623</v>
      </c>
      <c r="E1051" s="44">
        <v>6310</v>
      </c>
      <c r="F1051" s="13" t="s">
        <v>814</v>
      </c>
      <c r="G1051" s="23" t="s">
        <v>710</v>
      </c>
      <c r="H1051" s="42" t="s">
        <v>458</v>
      </c>
      <c r="I1051" s="28" t="s">
        <v>132</v>
      </c>
      <c r="J1051" s="12" t="s">
        <v>393</v>
      </c>
      <c r="K1051" s="28" t="s">
        <v>815</v>
      </c>
      <c r="L1051" s="12" t="s">
        <v>712</v>
      </c>
      <c r="M1051" s="12" t="s">
        <v>713</v>
      </c>
      <c r="N1051" s="12" t="s">
        <v>714</v>
      </c>
      <c r="O1051" s="26" t="s">
        <v>5985</v>
      </c>
      <c r="P1051" s="26" t="s">
        <v>5986</v>
      </c>
      <c r="Q1051" s="25" t="s">
        <v>646</v>
      </c>
      <c r="R1051" s="26" t="s">
        <v>5987</v>
      </c>
      <c r="S1051" s="15" t="s">
        <v>5988</v>
      </c>
      <c r="T1051" s="52">
        <v>0</v>
      </c>
      <c r="U1051" s="22" t="s">
        <v>5989</v>
      </c>
      <c r="V1051" s="18" t="str">
        <f>+Sitio_Publico[[#This Row],[idcoleccion]]&amp;"-"&amp;Sitio_Publico[[#This Row],[id]]</f>
        <v>000-1050</v>
      </c>
      <c r="W1051" s="18">
        <f>+VLOOKUP(Sitio_Publico[[#This Row],[territorio]],Estructura!$AE$4:$AH$1067,4,0)</f>
        <v>30006310</v>
      </c>
      <c r="X1051" s="18" t="str">
        <f>+VLOOKUP(Sitio_Publico[[#This Row],[tema]],Estructura!$G$4:$J$532,4,0)</f>
        <v>T-20</v>
      </c>
      <c r="Y1051" s="18" t="str">
        <f>+VLOOKUP(Sitio_Publico[[#This Row],[contenido]],Estructura!$L$4:$O$473,4,0)</f>
        <v>C-9</v>
      </c>
      <c r="Z1051" s="18" t="str">
        <f>+VLOOKUP(Sitio_Publico[[#This Row],[Filtro Integrado]],Estructura!$U$4:$W$529,3,0)</f>
        <v>FI-0</v>
      </c>
      <c r="AA1051" s="18" t="str">
        <f>+VLOOKUP(Sitio_Publico[[#This Row],[Muestra]],Estructura!$Y$4:$AB$483,4,0)</f>
        <v>M-00079</v>
      </c>
    </row>
    <row r="1052" spans="1:27" ht="40.799999999999997" x14ac:dyDescent="0.3">
      <c r="A1052" s="16">
        <f t="shared" si="16"/>
        <v>1051</v>
      </c>
      <c r="B1052" s="47" t="s">
        <v>15118</v>
      </c>
      <c r="C1052" s="13" t="s">
        <v>637</v>
      </c>
      <c r="D1052" s="13" t="s">
        <v>623</v>
      </c>
      <c r="E1052" s="44">
        <v>53</v>
      </c>
      <c r="F1052" s="13" t="s">
        <v>638</v>
      </c>
      <c r="G1052" s="23" t="s">
        <v>639</v>
      </c>
      <c r="H1052" s="42" t="s">
        <v>458</v>
      </c>
      <c r="I1052" s="28" t="s">
        <v>258</v>
      </c>
      <c r="J1052" s="12" t="s">
        <v>393</v>
      </c>
      <c r="K1052" s="28" t="s">
        <v>4810</v>
      </c>
      <c r="L1052" s="12" t="s">
        <v>641</v>
      </c>
      <c r="M1052" s="12" t="s">
        <v>642</v>
      </c>
      <c r="N1052" s="12" t="s">
        <v>643</v>
      </c>
      <c r="O1052" s="26" t="s">
        <v>5990</v>
      </c>
      <c r="P1052" s="26" t="s">
        <v>5991</v>
      </c>
      <c r="Q1052" s="25" t="s">
        <v>646</v>
      </c>
      <c r="R1052" s="26" t="s">
        <v>5992</v>
      </c>
      <c r="S1052" s="15" t="s">
        <v>5993</v>
      </c>
      <c r="T1052" s="52">
        <v>0</v>
      </c>
      <c r="U1052" s="22" t="s">
        <v>5994</v>
      </c>
      <c r="V1052" s="18" t="str">
        <f>+Sitio_Publico[[#This Row],[idcoleccion]]&amp;"-"&amp;Sitio_Publico[[#This Row],[id]]</f>
        <v>000-1051</v>
      </c>
      <c r="W1052" s="18">
        <f>+VLOOKUP(Sitio_Publico[[#This Row],[territorio]],Estructura!$AE$4:$AH$1067,4,0)</f>
        <v>30010202</v>
      </c>
      <c r="X1052" s="18" t="str">
        <f>+VLOOKUP(Sitio_Publico[[#This Row],[tema]],Estructura!$G$4:$J$532,4,0)</f>
        <v>T-14</v>
      </c>
      <c r="Y1052" s="18" t="str">
        <f>+VLOOKUP(Sitio_Publico[[#This Row],[contenido]],Estructura!$L$4:$O$473,4,0)</f>
        <v>C-8</v>
      </c>
      <c r="Z1052" s="18" t="str">
        <f>+VLOOKUP(Sitio_Publico[[#This Row],[Filtro Integrado]],Estructura!$U$4:$W$529,3,0)</f>
        <v>FI-0</v>
      </c>
      <c r="AA1052" s="18" t="str">
        <f>+VLOOKUP(Sitio_Publico[[#This Row],[Muestra]],Estructura!$Y$4:$AB$483,4,0)</f>
        <v>M-000132</v>
      </c>
    </row>
    <row r="1053" spans="1:27" ht="48" x14ac:dyDescent="0.3">
      <c r="A1053" s="16">
        <f t="shared" si="16"/>
        <v>1052</v>
      </c>
      <c r="B1053" s="47" t="s">
        <v>15118</v>
      </c>
      <c r="C1053" s="13" t="s">
        <v>622</v>
      </c>
      <c r="D1053" s="13" t="s">
        <v>623</v>
      </c>
      <c r="E1053" s="44">
        <v>6303</v>
      </c>
      <c r="F1053" s="13" t="s">
        <v>666</v>
      </c>
      <c r="G1053" s="23" t="s">
        <v>639</v>
      </c>
      <c r="H1053" s="42" t="s">
        <v>458</v>
      </c>
      <c r="I1053" s="28" t="s">
        <v>125</v>
      </c>
      <c r="J1053" s="12" t="s">
        <v>393</v>
      </c>
      <c r="K1053" s="28" t="s">
        <v>888</v>
      </c>
      <c r="L1053" s="12" t="s">
        <v>652</v>
      </c>
      <c r="M1053" s="12" t="s">
        <v>704</v>
      </c>
      <c r="N1053" s="12" t="s">
        <v>629</v>
      </c>
      <c r="O1053" s="26" t="s">
        <v>5995</v>
      </c>
      <c r="P1053" s="26" t="s">
        <v>5996</v>
      </c>
      <c r="Q1053" s="25" t="s">
        <v>646</v>
      </c>
      <c r="R1053" s="26" t="s">
        <v>5997</v>
      </c>
      <c r="S1053" s="15" t="s">
        <v>5998</v>
      </c>
      <c r="T1053" s="52">
        <v>0</v>
      </c>
      <c r="U1053" s="22" t="s">
        <v>5999</v>
      </c>
      <c r="V1053" s="18" t="str">
        <f>+Sitio_Publico[[#This Row],[idcoleccion]]&amp;"-"&amp;Sitio_Publico[[#This Row],[id]]</f>
        <v>000-1052</v>
      </c>
      <c r="W1053" s="18">
        <f>+VLOOKUP(Sitio_Publico[[#This Row],[territorio]],Estructura!$AE$4:$AH$1067,4,0)</f>
        <v>30006303</v>
      </c>
      <c r="X1053" s="18" t="str">
        <f>+VLOOKUP(Sitio_Publico[[#This Row],[tema]],Estructura!$G$4:$J$532,4,0)</f>
        <v>T-15</v>
      </c>
      <c r="Y1053" s="18" t="str">
        <f>+VLOOKUP(Sitio_Publico[[#This Row],[contenido]],Estructura!$L$4:$O$473,4,0)</f>
        <v>C-8</v>
      </c>
      <c r="Z1053" s="18" t="str">
        <f>+VLOOKUP(Sitio_Publico[[#This Row],[Filtro Integrado]],Estructura!$U$4:$W$529,3,0)</f>
        <v>FI-0</v>
      </c>
      <c r="AA1053" s="18" t="str">
        <f>+VLOOKUP(Sitio_Publico[[#This Row],[Muestra]],Estructura!$Y$4:$AB$483,4,0)</f>
        <v>M-00082</v>
      </c>
    </row>
    <row r="1054" spans="1:27" ht="40.799999999999997" x14ac:dyDescent="0.3">
      <c r="A1054" s="16">
        <f t="shared" si="16"/>
        <v>1053</v>
      </c>
      <c r="B1054" s="47" t="s">
        <v>15118</v>
      </c>
      <c r="C1054" s="13" t="s">
        <v>622</v>
      </c>
      <c r="D1054" s="13" t="s">
        <v>623</v>
      </c>
      <c r="E1054" s="44">
        <v>2</v>
      </c>
      <c r="F1054" s="13" t="s">
        <v>466</v>
      </c>
      <c r="G1054" s="23" t="s">
        <v>625</v>
      </c>
      <c r="H1054" s="42" t="s">
        <v>457</v>
      </c>
      <c r="I1054" s="28" t="s">
        <v>365</v>
      </c>
      <c r="J1054" s="12" t="s">
        <v>393</v>
      </c>
      <c r="K1054" s="28" t="s">
        <v>2296</v>
      </c>
      <c r="L1054" s="12" t="s">
        <v>1854</v>
      </c>
      <c r="M1054" s="12" t="s">
        <v>713</v>
      </c>
      <c r="N1054" s="12" t="s">
        <v>1855</v>
      </c>
      <c r="O1054" s="26" t="s">
        <v>6000</v>
      </c>
      <c r="P1054" s="26" t="s">
        <v>6001</v>
      </c>
      <c r="Q1054" s="25" t="s">
        <v>632</v>
      </c>
      <c r="R1054" s="26" t="s">
        <v>6002</v>
      </c>
      <c r="S1054" s="15" t="s">
        <v>6003</v>
      </c>
      <c r="T1054" s="52">
        <v>0</v>
      </c>
      <c r="U1054" s="22" t="s">
        <v>6004</v>
      </c>
      <c r="V1054" s="18" t="str">
        <f>+Sitio_Publico[[#This Row],[idcoleccion]]&amp;"-"&amp;Sitio_Publico[[#This Row],[id]]</f>
        <v>000-1053</v>
      </c>
      <c r="W1054" s="18">
        <f>+VLOOKUP(Sitio_Publico[[#This Row],[territorio]],Estructura!$AE$4:$AH$1067,4,0)</f>
        <v>20000002</v>
      </c>
      <c r="X1054" s="18" t="str">
        <f>+VLOOKUP(Sitio_Publico[[#This Row],[tema]],Estructura!$G$4:$J$532,4,0)</f>
        <v>T-18</v>
      </c>
      <c r="Y1054" s="18" t="str">
        <f>+VLOOKUP(Sitio_Publico[[#This Row],[contenido]],Estructura!$L$4:$O$473,4,0)</f>
        <v>C-7</v>
      </c>
      <c r="Z1054" s="18" t="str">
        <f>+VLOOKUP(Sitio_Publico[[#This Row],[Filtro Integrado]],Estructura!$U$4:$W$529,3,0)</f>
        <v>FI-0</v>
      </c>
      <c r="AA1054" s="18" t="str">
        <f>+VLOOKUP(Sitio_Publico[[#This Row],[Muestra]],Estructura!$Y$4:$AB$483,4,0)</f>
        <v>M-000109</v>
      </c>
    </row>
    <row r="1055" spans="1:27" ht="48" x14ac:dyDescent="0.3">
      <c r="A1055" s="16">
        <f t="shared" si="16"/>
        <v>1054</v>
      </c>
      <c r="B1055" s="47" t="s">
        <v>15118</v>
      </c>
      <c r="C1055" s="13" t="s">
        <v>622</v>
      </c>
      <c r="D1055" s="13" t="s">
        <v>623</v>
      </c>
      <c r="E1055" s="44">
        <v>13502</v>
      </c>
      <c r="F1055" s="13" t="s">
        <v>666</v>
      </c>
      <c r="G1055" s="23" t="s">
        <v>625</v>
      </c>
      <c r="H1055" s="42" t="s">
        <v>458</v>
      </c>
      <c r="I1055" s="28" t="s">
        <v>339</v>
      </c>
      <c r="J1055" s="12" t="s">
        <v>393</v>
      </c>
      <c r="K1055" s="28" t="s">
        <v>745</v>
      </c>
      <c r="L1055" s="12" t="s">
        <v>627</v>
      </c>
      <c r="M1055" s="12" t="s">
        <v>628</v>
      </c>
      <c r="N1055" s="12" t="s">
        <v>629</v>
      </c>
      <c r="O1055" s="26" t="s">
        <v>6005</v>
      </c>
      <c r="P1055" s="26" t="s">
        <v>6006</v>
      </c>
      <c r="Q1055" s="25" t="s">
        <v>646</v>
      </c>
      <c r="R1055" s="26" t="s">
        <v>6007</v>
      </c>
      <c r="S1055" s="15" t="s">
        <v>6008</v>
      </c>
      <c r="T1055" s="52">
        <v>0</v>
      </c>
      <c r="U1055" s="22" t="s">
        <v>6009</v>
      </c>
      <c r="V1055" s="18" t="str">
        <f>+Sitio_Publico[[#This Row],[idcoleccion]]&amp;"-"&amp;Sitio_Publico[[#This Row],[id]]</f>
        <v>000-1054</v>
      </c>
      <c r="W1055" s="18">
        <f>+VLOOKUP(Sitio_Publico[[#This Row],[territorio]],Estructura!$AE$4:$AH$1067,4,0)</f>
        <v>30013502</v>
      </c>
      <c r="X1055" s="18" t="str">
        <f>+VLOOKUP(Sitio_Publico[[#This Row],[tema]],Estructura!$G$4:$J$532,4,0)</f>
        <v>T-15</v>
      </c>
      <c r="Y1055" s="18" t="str">
        <f>+VLOOKUP(Sitio_Publico[[#This Row],[contenido]],Estructura!$L$4:$O$473,4,0)</f>
        <v>C-7</v>
      </c>
      <c r="Z1055" s="18" t="str">
        <f>+VLOOKUP(Sitio_Publico[[#This Row],[Filtro Integrado]],Estructura!$U$4:$W$529,3,0)</f>
        <v>FI-0</v>
      </c>
      <c r="AA1055" s="18" t="str">
        <f>+VLOOKUP(Sitio_Publico[[#This Row],[Muestra]],Estructura!$Y$4:$AB$483,4,0)</f>
        <v>M-00074</v>
      </c>
    </row>
    <row r="1056" spans="1:27" ht="48" x14ac:dyDescent="0.3">
      <c r="A1056" s="16">
        <f t="shared" si="16"/>
        <v>1055</v>
      </c>
      <c r="B1056" s="47" t="s">
        <v>15118</v>
      </c>
      <c r="C1056" s="13" t="s">
        <v>622</v>
      </c>
      <c r="D1056" s="13" t="s">
        <v>623</v>
      </c>
      <c r="E1056" s="44">
        <v>13403</v>
      </c>
      <c r="F1056" s="13" t="s">
        <v>681</v>
      </c>
      <c r="G1056" s="23" t="s">
        <v>625</v>
      </c>
      <c r="H1056" s="42" t="s">
        <v>458</v>
      </c>
      <c r="I1056" s="28" t="s">
        <v>336</v>
      </c>
      <c r="J1056" s="12" t="s">
        <v>393</v>
      </c>
      <c r="K1056" s="28" t="s">
        <v>793</v>
      </c>
      <c r="L1056" s="12" t="s">
        <v>627</v>
      </c>
      <c r="M1056" s="12" t="s">
        <v>794</v>
      </c>
      <c r="N1056" s="12" t="s">
        <v>629</v>
      </c>
      <c r="O1056" s="26" t="s">
        <v>6010</v>
      </c>
      <c r="P1056" s="26" t="s">
        <v>6011</v>
      </c>
      <c r="Q1056" s="25" t="s">
        <v>646</v>
      </c>
      <c r="R1056" s="26" t="s">
        <v>6012</v>
      </c>
      <c r="S1056" s="15" t="s">
        <v>6013</v>
      </c>
      <c r="T1056" s="52">
        <v>0</v>
      </c>
      <c r="U1056" s="22" t="s">
        <v>6014</v>
      </c>
      <c r="V1056" s="18" t="str">
        <f>+Sitio_Publico[[#This Row],[idcoleccion]]&amp;"-"&amp;Sitio_Publico[[#This Row],[id]]</f>
        <v>000-1055</v>
      </c>
      <c r="W1056" s="18">
        <f>+VLOOKUP(Sitio_Publico[[#This Row],[territorio]],Estructura!$AE$4:$AH$1067,4,0)</f>
        <v>30013403</v>
      </c>
      <c r="X1056" s="18" t="str">
        <f>+VLOOKUP(Sitio_Publico[[#This Row],[tema]],Estructura!$G$4:$J$532,4,0)</f>
        <v>T-16</v>
      </c>
      <c r="Y1056" s="18" t="str">
        <f>+VLOOKUP(Sitio_Publico[[#This Row],[contenido]],Estructura!$L$4:$O$473,4,0)</f>
        <v>C-7</v>
      </c>
      <c r="Z1056" s="18" t="str">
        <f>+VLOOKUP(Sitio_Publico[[#This Row],[Filtro Integrado]],Estructura!$U$4:$W$529,3,0)</f>
        <v>FI-0</v>
      </c>
      <c r="AA1056" s="18" t="str">
        <f>+VLOOKUP(Sitio_Publico[[#This Row],[Muestra]],Estructura!$Y$4:$AB$483,4,0)</f>
        <v>M-00077</v>
      </c>
    </row>
    <row r="1057" spans="1:27" ht="48" x14ac:dyDescent="0.3">
      <c r="A1057" s="16">
        <f t="shared" si="16"/>
        <v>1056</v>
      </c>
      <c r="B1057" s="47" t="s">
        <v>15118</v>
      </c>
      <c r="C1057" s="13" t="s">
        <v>622</v>
      </c>
      <c r="D1057" s="13" t="s">
        <v>623</v>
      </c>
      <c r="E1057" s="44">
        <v>10102</v>
      </c>
      <c r="F1057" s="13" t="s">
        <v>767</v>
      </c>
      <c r="G1057" s="23" t="s">
        <v>625</v>
      </c>
      <c r="H1057" s="42" t="s">
        <v>458</v>
      </c>
      <c r="I1057" s="28" t="s">
        <v>249</v>
      </c>
      <c r="J1057" s="12" t="s">
        <v>393</v>
      </c>
      <c r="K1057" s="28" t="s">
        <v>768</v>
      </c>
      <c r="L1057" s="12" t="s">
        <v>627</v>
      </c>
      <c r="M1057" s="12" t="s">
        <v>628</v>
      </c>
      <c r="N1057" s="12" t="s">
        <v>629</v>
      </c>
      <c r="O1057" s="26" t="s">
        <v>6015</v>
      </c>
      <c r="P1057" s="26" t="s">
        <v>6016</v>
      </c>
      <c r="Q1057" s="25" t="s">
        <v>646</v>
      </c>
      <c r="R1057" s="26" t="s">
        <v>6017</v>
      </c>
      <c r="S1057" s="15" t="s">
        <v>6018</v>
      </c>
      <c r="T1057" s="52">
        <v>0</v>
      </c>
      <c r="U1057" s="22" t="s">
        <v>6019</v>
      </c>
      <c r="V1057" s="18" t="str">
        <f>+Sitio_Publico[[#This Row],[idcoleccion]]&amp;"-"&amp;Sitio_Publico[[#This Row],[id]]</f>
        <v>000-1056</v>
      </c>
      <c r="W1057" s="18">
        <f>+VLOOKUP(Sitio_Publico[[#This Row],[territorio]],Estructura!$AE$4:$AH$1067,4,0)</f>
        <v>30010102</v>
      </c>
      <c r="X1057" s="18" t="str">
        <f>+VLOOKUP(Sitio_Publico[[#This Row],[tema]],Estructura!$G$4:$J$532,4,0)</f>
        <v>T-19</v>
      </c>
      <c r="Y1057" s="18" t="str">
        <f>+VLOOKUP(Sitio_Publico[[#This Row],[contenido]],Estructura!$L$4:$O$473,4,0)</f>
        <v>C-7</v>
      </c>
      <c r="Z1057" s="18" t="str">
        <f>+VLOOKUP(Sitio_Publico[[#This Row],[Filtro Integrado]],Estructura!$U$4:$W$529,3,0)</f>
        <v>FI-0</v>
      </c>
      <c r="AA1057" s="18" t="str">
        <f>+VLOOKUP(Sitio_Publico[[#This Row],[Muestra]],Estructura!$Y$4:$AB$483,4,0)</f>
        <v>M-00075</v>
      </c>
    </row>
    <row r="1058" spans="1:27" ht="51" x14ac:dyDescent="0.3">
      <c r="A1058" s="16">
        <f t="shared" si="16"/>
        <v>1057</v>
      </c>
      <c r="B1058" s="47" t="s">
        <v>15118</v>
      </c>
      <c r="C1058" s="13" t="s">
        <v>622</v>
      </c>
      <c r="D1058" s="13" t="s">
        <v>623</v>
      </c>
      <c r="E1058" s="44">
        <v>13126</v>
      </c>
      <c r="F1058" s="13" t="s">
        <v>624</v>
      </c>
      <c r="G1058" s="23" t="s">
        <v>625</v>
      </c>
      <c r="H1058" s="42" t="s">
        <v>458</v>
      </c>
      <c r="I1058" s="28" t="s">
        <v>322</v>
      </c>
      <c r="J1058" s="12" t="s">
        <v>393</v>
      </c>
      <c r="K1058" s="28" t="s">
        <v>626</v>
      </c>
      <c r="L1058" s="12" t="s">
        <v>627</v>
      </c>
      <c r="M1058" s="12" t="s">
        <v>628</v>
      </c>
      <c r="N1058" s="12" t="s">
        <v>629</v>
      </c>
      <c r="O1058" s="26" t="s">
        <v>6020</v>
      </c>
      <c r="P1058" s="26" t="s">
        <v>6021</v>
      </c>
      <c r="Q1058" s="25" t="s">
        <v>632</v>
      </c>
      <c r="R1058" s="26" t="s">
        <v>6022</v>
      </c>
      <c r="S1058" s="15" t="s">
        <v>6023</v>
      </c>
      <c r="T1058" s="52">
        <v>0</v>
      </c>
      <c r="U1058" s="22" t="s">
        <v>6024</v>
      </c>
      <c r="V1058" s="18" t="str">
        <f>+Sitio_Publico[[#This Row],[idcoleccion]]&amp;"-"&amp;Sitio_Publico[[#This Row],[id]]</f>
        <v>000-1057</v>
      </c>
      <c r="W1058" s="18">
        <f>+VLOOKUP(Sitio_Publico[[#This Row],[territorio]],Estructura!$AE$4:$AH$1067,4,0)</f>
        <v>30013126</v>
      </c>
      <c r="X1058" s="18" t="str">
        <f>+VLOOKUP(Sitio_Publico[[#This Row],[tema]],Estructura!$G$4:$J$532,4,0)</f>
        <v>T-13</v>
      </c>
      <c r="Y1058" s="18" t="str">
        <f>+VLOOKUP(Sitio_Publico[[#This Row],[contenido]],Estructura!$L$4:$O$473,4,0)</f>
        <v>C-7</v>
      </c>
      <c r="Z1058" s="18" t="str">
        <f>+VLOOKUP(Sitio_Publico[[#This Row],[Filtro Integrado]],Estructura!$U$4:$W$529,3,0)</f>
        <v>FI-0</v>
      </c>
      <c r="AA1058" s="18" t="str">
        <f>+VLOOKUP(Sitio_Publico[[#This Row],[Muestra]],Estructura!$Y$4:$AB$483,4,0)</f>
        <v>M-00063</v>
      </c>
    </row>
    <row r="1059" spans="1:27" ht="40.799999999999997" x14ac:dyDescent="0.3">
      <c r="A1059" s="16">
        <f t="shared" si="16"/>
        <v>1058</v>
      </c>
      <c r="B1059" s="47" t="s">
        <v>15118</v>
      </c>
      <c r="C1059" s="13" t="s">
        <v>622</v>
      </c>
      <c r="D1059" s="13" t="s">
        <v>623</v>
      </c>
      <c r="E1059" s="44">
        <v>9202</v>
      </c>
      <c r="F1059" s="13" t="s">
        <v>814</v>
      </c>
      <c r="G1059" s="23" t="s">
        <v>710</v>
      </c>
      <c r="H1059" s="42" t="s">
        <v>458</v>
      </c>
      <c r="I1059" s="28" t="s">
        <v>238</v>
      </c>
      <c r="J1059" s="12" t="s">
        <v>393</v>
      </c>
      <c r="K1059" s="28" t="s">
        <v>815</v>
      </c>
      <c r="L1059" s="12" t="s">
        <v>712</v>
      </c>
      <c r="M1059" s="12" t="s">
        <v>713</v>
      </c>
      <c r="N1059" s="12" t="s">
        <v>714</v>
      </c>
      <c r="O1059" s="26" t="s">
        <v>6025</v>
      </c>
      <c r="P1059" s="26" t="s">
        <v>6026</v>
      </c>
      <c r="Q1059" s="25" t="s">
        <v>646</v>
      </c>
      <c r="R1059" s="26" t="s">
        <v>6027</v>
      </c>
      <c r="S1059" s="15" t="s">
        <v>6028</v>
      </c>
      <c r="T1059" s="52">
        <v>0</v>
      </c>
      <c r="U1059" s="22" t="s">
        <v>6029</v>
      </c>
      <c r="V1059" s="18" t="str">
        <f>+Sitio_Publico[[#This Row],[idcoleccion]]&amp;"-"&amp;Sitio_Publico[[#This Row],[id]]</f>
        <v>000-1058</v>
      </c>
      <c r="W1059" s="18">
        <f>+VLOOKUP(Sitio_Publico[[#This Row],[territorio]],Estructura!$AE$4:$AH$1067,4,0)</f>
        <v>30009202</v>
      </c>
      <c r="X1059" s="18" t="str">
        <f>+VLOOKUP(Sitio_Publico[[#This Row],[tema]],Estructura!$G$4:$J$532,4,0)</f>
        <v>T-20</v>
      </c>
      <c r="Y1059" s="18" t="str">
        <f>+VLOOKUP(Sitio_Publico[[#This Row],[contenido]],Estructura!$L$4:$O$473,4,0)</f>
        <v>C-9</v>
      </c>
      <c r="Z1059" s="18" t="str">
        <f>+VLOOKUP(Sitio_Publico[[#This Row],[Filtro Integrado]],Estructura!$U$4:$W$529,3,0)</f>
        <v>FI-0</v>
      </c>
      <c r="AA1059" s="18" t="str">
        <f>+VLOOKUP(Sitio_Publico[[#This Row],[Muestra]],Estructura!$Y$4:$AB$483,4,0)</f>
        <v>M-00079</v>
      </c>
    </row>
    <row r="1060" spans="1:27" ht="48" x14ac:dyDescent="0.3">
      <c r="A1060" s="16">
        <f t="shared" si="16"/>
        <v>1059</v>
      </c>
      <c r="B1060" s="47" t="s">
        <v>15118</v>
      </c>
      <c r="C1060" s="13" t="s">
        <v>622</v>
      </c>
      <c r="D1060" s="13" t="s">
        <v>623</v>
      </c>
      <c r="E1060" s="44">
        <v>14201</v>
      </c>
      <c r="F1060" s="13" t="s">
        <v>688</v>
      </c>
      <c r="G1060" s="23" t="s">
        <v>625</v>
      </c>
      <c r="H1060" s="42" t="s">
        <v>458</v>
      </c>
      <c r="I1060" s="28" t="s">
        <v>355</v>
      </c>
      <c r="J1060" s="12" t="s">
        <v>393</v>
      </c>
      <c r="K1060" s="28" t="s">
        <v>726</v>
      </c>
      <c r="L1060" s="12" t="s">
        <v>627</v>
      </c>
      <c r="M1060" s="12" t="s">
        <v>628</v>
      </c>
      <c r="N1060" s="12" t="s">
        <v>629</v>
      </c>
      <c r="O1060" s="26" t="s">
        <v>6030</v>
      </c>
      <c r="P1060" s="26" t="s">
        <v>6031</v>
      </c>
      <c r="Q1060" s="25" t="s">
        <v>646</v>
      </c>
      <c r="R1060" s="26" t="s">
        <v>6032</v>
      </c>
      <c r="S1060" s="15" t="s">
        <v>6033</v>
      </c>
      <c r="T1060" s="52">
        <v>0</v>
      </c>
      <c r="U1060" s="22" t="s">
        <v>6034</v>
      </c>
      <c r="V1060" s="18" t="str">
        <f>+Sitio_Publico[[#This Row],[idcoleccion]]&amp;"-"&amp;Sitio_Publico[[#This Row],[id]]</f>
        <v>000-1059</v>
      </c>
      <c r="W1060" s="18">
        <f>+VLOOKUP(Sitio_Publico[[#This Row],[territorio]],Estructura!$AE$4:$AH$1067,4,0)</f>
        <v>30014201</v>
      </c>
      <c r="X1060" s="18" t="str">
        <f>+VLOOKUP(Sitio_Publico[[#This Row],[tema]],Estructura!$G$4:$J$532,4,0)</f>
        <v>T-17</v>
      </c>
      <c r="Y1060" s="18" t="str">
        <f>+VLOOKUP(Sitio_Publico[[#This Row],[contenido]],Estructura!$L$4:$O$473,4,0)</f>
        <v>C-7</v>
      </c>
      <c r="Z1060" s="18" t="str">
        <f>+VLOOKUP(Sitio_Publico[[#This Row],[Filtro Integrado]],Estructura!$U$4:$W$529,3,0)</f>
        <v>FI-0</v>
      </c>
      <c r="AA1060" s="18" t="str">
        <f>+VLOOKUP(Sitio_Publico[[#This Row],[Muestra]],Estructura!$Y$4:$AB$483,4,0)</f>
        <v>M-00071</v>
      </c>
    </row>
    <row r="1061" spans="1:27" ht="71.400000000000006" x14ac:dyDescent="0.3">
      <c r="A1061" s="16">
        <f t="shared" si="16"/>
        <v>1060</v>
      </c>
      <c r="B1061" s="47" t="s">
        <v>15118</v>
      </c>
      <c r="C1061" s="13" t="s">
        <v>637</v>
      </c>
      <c r="D1061" s="13" t="s">
        <v>623</v>
      </c>
      <c r="E1061" s="44">
        <v>27</v>
      </c>
      <c r="F1061" s="13" t="s">
        <v>1591</v>
      </c>
      <c r="G1061" s="23" t="s">
        <v>1394</v>
      </c>
      <c r="H1061" s="42" t="s">
        <v>458</v>
      </c>
      <c r="I1061" s="28" t="s">
        <v>116</v>
      </c>
      <c r="J1061" s="12" t="s">
        <v>393</v>
      </c>
      <c r="K1061" s="28" t="s">
        <v>6035</v>
      </c>
      <c r="L1061" s="12" t="s">
        <v>641</v>
      </c>
      <c r="M1061" s="12" t="s">
        <v>642</v>
      </c>
      <c r="N1061" s="12" t="s">
        <v>643</v>
      </c>
      <c r="O1061" s="26" t="s">
        <v>6036</v>
      </c>
      <c r="P1061" s="26" t="s">
        <v>6037</v>
      </c>
      <c r="Q1061" s="25" t="s">
        <v>646</v>
      </c>
      <c r="R1061" s="26" t="s">
        <v>1723</v>
      </c>
      <c r="S1061" s="15" t="s">
        <v>6038</v>
      </c>
      <c r="T1061" s="52">
        <v>0</v>
      </c>
      <c r="U1061" s="22" t="s">
        <v>6039</v>
      </c>
      <c r="V1061" s="18" t="str">
        <f>+Sitio_Publico[[#This Row],[idcoleccion]]&amp;"-"&amp;Sitio_Publico[[#This Row],[id]]</f>
        <v>000-1060</v>
      </c>
      <c r="W1061" s="18">
        <f>+VLOOKUP(Sitio_Publico[[#This Row],[territorio]],Estructura!$AE$4:$AH$1067,4,0)</f>
        <v>30006117</v>
      </c>
      <c r="X1061" s="18" t="str">
        <f>+VLOOKUP(Sitio_Publico[[#This Row],[tema]],Estructura!$G$4:$J$532,4,0)</f>
        <v>T-24</v>
      </c>
      <c r="Y1061" s="18" t="str">
        <f>+VLOOKUP(Sitio_Publico[[#This Row],[contenido]],Estructura!$L$4:$O$473,4,0)</f>
        <v>C-12</v>
      </c>
      <c r="Z1061" s="18" t="str">
        <f>+VLOOKUP(Sitio_Publico[[#This Row],[Filtro Integrado]],Estructura!$U$4:$W$529,3,0)</f>
        <v>FI-0</v>
      </c>
      <c r="AA1061" s="18" t="str">
        <f>+VLOOKUP(Sitio_Publico[[#This Row],[Muestra]],Estructura!$Y$4:$AB$483,4,0)</f>
        <v>M-000144</v>
      </c>
    </row>
    <row r="1062" spans="1:27" ht="48" x14ac:dyDescent="0.3">
      <c r="A1062" s="16">
        <f t="shared" si="16"/>
        <v>1061</v>
      </c>
      <c r="B1062" s="47" t="s">
        <v>15118</v>
      </c>
      <c r="C1062" s="13" t="s">
        <v>622</v>
      </c>
      <c r="D1062" s="13" t="s">
        <v>623</v>
      </c>
      <c r="E1062" s="44">
        <v>13103</v>
      </c>
      <c r="F1062" s="13" t="s">
        <v>767</v>
      </c>
      <c r="G1062" s="23" t="s">
        <v>639</v>
      </c>
      <c r="H1062" s="42" t="s">
        <v>458</v>
      </c>
      <c r="I1062" s="28" t="s">
        <v>299</v>
      </c>
      <c r="J1062" s="12" t="s">
        <v>393</v>
      </c>
      <c r="K1062" s="28" t="s">
        <v>780</v>
      </c>
      <c r="L1062" s="12" t="s">
        <v>652</v>
      </c>
      <c r="M1062" s="12" t="s">
        <v>781</v>
      </c>
      <c r="N1062" s="12" t="s">
        <v>629</v>
      </c>
      <c r="O1062" s="26" t="s">
        <v>6040</v>
      </c>
      <c r="P1062" s="26" t="s">
        <v>6041</v>
      </c>
      <c r="Q1062" s="25" t="s">
        <v>646</v>
      </c>
      <c r="R1062" s="26" t="s">
        <v>6042</v>
      </c>
      <c r="S1062" s="15" t="s">
        <v>6043</v>
      </c>
      <c r="T1062" s="52">
        <v>0</v>
      </c>
      <c r="U1062" s="22" t="s">
        <v>6044</v>
      </c>
      <c r="V1062" s="18" t="str">
        <f>+Sitio_Publico[[#This Row],[idcoleccion]]&amp;"-"&amp;Sitio_Publico[[#This Row],[id]]</f>
        <v>000-1061</v>
      </c>
      <c r="W1062" s="18">
        <f>+VLOOKUP(Sitio_Publico[[#This Row],[territorio]],Estructura!$AE$4:$AH$1067,4,0)</f>
        <v>30013103</v>
      </c>
      <c r="X1062" s="18" t="str">
        <f>+VLOOKUP(Sitio_Publico[[#This Row],[tema]],Estructura!$G$4:$J$532,4,0)</f>
        <v>T-19</v>
      </c>
      <c r="Y1062" s="18" t="str">
        <f>+VLOOKUP(Sitio_Publico[[#This Row],[contenido]],Estructura!$L$4:$O$473,4,0)</f>
        <v>C-8</v>
      </c>
      <c r="Z1062" s="18" t="str">
        <f>+VLOOKUP(Sitio_Publico[[#This Row],[Filtro Integrado]],Estructura!$U$4:$W$529,3,0)</f>
        <v>FI-0</v>
      </c>
      <c r="AA1062" s="18" t="str">
        <f>+VLOOKUP(Sitio_Publico[[#This Row],[Muestra]],Estructura!$Y$4:$AB$483,4,0)</f>
        <v>M-00076</v>
      </c>
    </row>
    <row r="1063" spans="1:27" ht="51" x14ac:dyDescent="0.3">
      <c r="A1063" s="16">
        <f t="shared" si="16"/>
        <v>1062</v>
      </c>
      <c r="B1063" s="47" t="s">
        <v>15118</v>
      </c>
      <c r="C1063" s="13" t="s">
        <v>622</v>
      </c>
      <c r="D1063" s="13" t="s">
        <v>623</v>
      </c>
      <c r="E1063" s="44">
        <v>13111</v>
      </c>
      <c r="F1063" s="13" t="s">
        <v>624</v>
      </c>
      <c r="G1063" s="23" t="s">
        <v>639</v>
      </c>
      <c r="H1063" s="42" t="s">
        <v>458</v>
      </c>
      <c r="I1063" s="28" t="s">
        <v>307</v>
      </c>
      <c r="J1063" s="12" t="s">
        <v>393</v>
      </c>
      <c r="K1063" s="28" t="s">
        <v>739</v>
      </c>
      <c r="L1063" s="12" t="s">
        <v>652</v>
      </c>
      <c r="M1063" s="12" t="s">
        <v>704</v>
      </c>
      <c r="N1063" s="12" t="s">
        <v>629</v>
      </c>
      <c r="O1063" s="26" t="s">
        <v>6045</v>
      </c>
      <c r="P1063" s="26" t="s">
        <v>6046</v>
      </c>
      <c r="Q1063" s="25" t="s">
        <v>646</v>
      </c>
      <c r="R1063" s="26" t="s">
        <v>6047</v>
      </c>
      <c r="S1063" s="15" t="s">
        <v>6048</v>
      </c>
      <c r="T1063" s="52">
        <v>0</v>
      </c>
      <c r="U1063" s="22" t="s">
        <v>6049</v>
      </c>
      <c r="V1063" s="18" t="str">
        <f>+Sitio_Publico[[#This Row],[idcoleccion]]&amp;"-"&amp;Sitio_Publico[[#This Row],[id]]</f>
        <v>000-1062</v>
      </c>
      <c r="W1063" s="18">
        <f>+VLOOKUP(Sitio_Publico[[#This Row],[territorio]],Estructura!$AE$4:$AH$1067,4,0)</f>
        <v>30013111</v>
      </c>
      <c r="X1063" s="18" t="str">
        <f>+VLOOKUP(Sitio_Publico[[#This Row],[tema]],Estructura!$G$4:$J$532,4,0)</f>
        <v>T-13</v>
      </c>
      <c r="Y1063" s="18" t="str">
        <f>+VLOOKUP(Sitio_Publico[[#This Row],[contenido]],Estructura!$L$4:$O$473,4,0)</f>
        <v>C-8</v>
      </c>
      <c r="Z1063" s="18" t="str">
        <f>+VLOOKUP(Sitio_Publico[[#This Row],[Filtro Integrado]],Estructura!$U$4:$W$529,3,0)</f>
        <v>FI-0</v>
      </c>
      <c r="AA1063" s="18" t="str">
        <f>+VLOOKUP(Sitio_Publico[[#This Row],[Muestra]],Estructura!$Y$4:$AB$483,4,0)</f>
        <v>M-00073</v>
      </c>
    </row>
    <row r="1064" spans="1:27" ht="48" x14ac:dyDescent="0.3">
      <c r="A1064" s="16">
        <f t="shared" si="16"/>
        <v>1063</v>
      </c>
      <c r="B1064" s="47" t="s">
        <v>15118</v>
      </c>
      <c r="C1064" s="13" t="s">
        <v>622</v>
      </c>
      <c r="D1064" s="13" t="s">
        <v>623</v>
      </c>
      <c r="E1064" s="44">
        <v>2103</v>
      </c>
      <c r="F1064" s="13" t="s">
        <v>681</v>
      </c>
      <c r="G1064" s="23" t="s">
        <v>639</v>
      </c>
      <c r="H1064" s="42" t="s">
        <v>458</v>
      </c>
      <c r="I1064" s="28" t="s">
        <v>34</v>
      </c>
      <c r="J1064" s="12" t="s">
        <v>393</v>
      </c>
      <c r="K1064" s="28" t="s">
        <v>682</v>
      </c>
      <c r="L1064" s="12" t="s">
        <v>652</v>
      </c>
      <c r="M1064" s="12" t="s">
        <v>653</v>
      </c>
      <c r="N1064" s="12" t="s">
        <v>629</v>
      </c>
      <c r="O1064" s="26" t="s">
        <v>6050</v>
      </c>
      <c r="P1064" s="26" t="s">
        <v>6051</v>
      </c>
      <c r="Q1064" s="25" t="s">
        <v>646</v>
      </c>
      <c r="R1064" s="26" t="s">
        <v>6052</v>
      </c>
      <c r="S1064" s="15" t="s">
        <v>6053</v>
      </c>
      <c r="T1064" s="52">
        <v>0</v>
      </c>
      <c r="U1064" s="22" t="s">
        <v>6054</v>
      </c>
      <c r="V1064" s="18" t="str">
        <f>+Sitio_Publico[[#This Row],[idcoleccion]]&amp;"-"&amp;Sitio_Publico[[#This Row],[id]]</f>
        <v>000-1063</v>
      </c>
      <c r="W1064" s="18">
        <f>+VLOOKUP(Sitio_Publico[[#This Row],[territorio]],Estructura!$AE$4:$AH$1067,4,0)</f>
        <v>30002103</v>
      </c>
      <c r="X1064" s="18" t="str">
        <f>+VLOOKUP(Sitio_Publico[[#This Row],[tema]],Estructura!$G$4:$J$532,4,0)</f>
        <v>T-16</v>
      </c>
      <c r="Y1064" s="18" t="str">
        <f>+VLOOKUP(Sitio_Publico[[#This Row],[contenido]],Estructura!$L$4:$O$473,4,0)</f>
        <v>C-8</v>
      </c>
      <c r="Z1064" s="18" t="str">
        <f>+VLOOKUP(Sitio_Publico[[#This Row],[Filtro Integrado]],Estructura!$U$4:$W$529,3,0)</f>
        <v>FI-0</v>
      </c>
      <c r="AA1064" s="18" t="str">
        <f>+VLOOKUP(Sitio_Publico[[#This Row],[Muestra]],Estructura!$Y$4:$AB$483,4,0)</f>
        <v>M-00067</v>
      </c>
    </row>
    <row r="1065" spans="1:27" ht="48" x14ac:dyDescent="0.3">
      <c r="A1065" s="16">
        <f t="shared" si="16"/>
        <v>1064</v>
      </c>
      <c r="B1065" s="47" t="s">
        <v>15118</v>
      </c>
      <c r="C1065" s="13" t="s">
        <v>622</v>
      </c>
      <c r="D1065" s="13" t="s">
        <v>623</v>
      </c>
      <c r="E1065" s="44">
        <v>7408</v>
      </c>
      <c r="F1065" s="13" t="s">
        <v>624</v>
      </c>
      <c r="G1065" s="23" t="s">
        <v>639</v>
      </c>
      <c r="H1065" s="42" t="s">
        <v>458</v>
      </c>
      <c r="I1065" s="28" t="s">
        <v>161</v>
      </c>
      <c r="J1065" s="12" t="s">
        <v>393</v>
      </c>
      <c r="K1065" s="28" t="s">
        <v>651</v>
      </c>
      <c r="L1065" s="12" t="s">
        <v>652</v>
      </c>
      <c r="M1065" s="12" t="s">
        <v>653</v>
      </c>
      <c r="N1065" s="12" t="s">
        <v>629</v>
      </c>
      <c r="O1065" s="26" t="s">
        <v>6055</v>
      </c>
      <c r="P1065" s="26" t="s">
        <v>6056</v>
      </c>
      <c r="Q1065" s="25" t="s">
        <v>646</v>
      </c>
      <c r="R1065" s="26" t="s">
        <v>6057</v>
      </c>
      <c r="S1065" s="15" t="s">
        <v>6058</v>
      </c>
      <c r="T1065" s="52">
        <v>0</v>
      </c>
      <c r="U1065" s="22" t="s">
        <v>6059</v>
      </c>
      <c r="V1065" s="18" t="str">
        <f>+Sitio_Publico[[#This Row],[idcoleccion]]&amp;"-"&amp;Sitio_Publico[[#This Row],[id]]</f>
        <v>000-1064</v>
      </c>
      <c r="W1065" s="18">
        <f>+VLOOKUP(Sitio_Publico[[#This Row],[territorio]],Estructura!$AE$4:$AH$1067,4,0)</f>
        <v>30007408</v>
      </c>
      <c r="X1065" s="18" t="str">
        <f>+VLOOKUP(Sitio_Publico[[#This Row],[tema]],Estructura!$G$4:$J$532,4,0)</f>
        <v>T-13</v>
      </c>
      <c r="Y1065" s="18" t="str">
        <f>+VLOOKUP(Sitio_Publico[[#This Row],[contenido]],Estructura!$L$4:$O$473,4,0)</f>
        <v>C-8</v>
      </c>
      <c r="Z1065" s="18" t="str">
        <f>+VLOOKUP(Sitio_Publico[[#This Row],[Filtro Integrado]],Estructura!$U$4:$W$529,3,0)</f>
        <v>FI-0</v>
      </c>
      <c r="AA1065" s="18" t="str">
        <f>+VLOOKUP(Sitio_Publico[[#This Row],[Muestra]],Estructura!$Y$4:$AB$483,4,0)</f>
        <v>M-00065</v>
      </c>
    </row>
    <row r="1066" spans="1:27" ht="40.799999999999997" x14ac:dyDescent="0.3">
      <c r="A1066" s="16">
        <f t="shared" si="16"/>
        <v>1065</v>
      </c>
      <c r="B1066" s="47" t="s">
        <v>15118</v>
      </c>
      <c r="C1066" s="13" t="s">
        <v>622</v>
      </c>
      <c r="D1066" s="13" t="s">
        <v>623</v>
      </c>
      <c r="E1066" s="44">
        <v>13122</v>
      </c>
      <c r="F1066" s="13" t="s">
        <v>466</v>
      </c>
      <c r="G1066" s="23" t="s">
        <v>710</v>
      </c>
      <c r="H1066" s="42" t="s">
        <v>458</v>
      </c>
      <c r="I1066" s="28" t="s">
        <v>318</v>
      </c>
      <c r="J1066" s="12" t="s">
        <v>393</v>
      </c>
      <c r="K1066" s="28" t="s">
        <v>711</v>
      </c>
      <c r="L1066" s="12" t="s">
        <v>712</v>
      </c>
      <c r="M1066" s="12" t="s">
        <v>713</v>
      </c>
      <c r="N1066" s="12" t="s">
        <v>714</v>
      </c>
      <c r="O1066" s="26" t="s">
        <v>6060</v>
      </c>
      <c r="P1066" s="26" t="s">
        <v>6061</v>
      </c>
      <c r="Q1066" s="25" t="s">
        <v>646</v>
      </c>
      <c r="R1066" s="26" t="s">
        <v>6062</v>
      </c>
      <c r="S1066" s="15" t="s">
        <v>6063</v>
      </c>
      <c r="T1066" s="52">
        <v>0</v>
      </c>
      <c r="U1066" s="22" t="s">
        <v>6064</v>
      </c>
      <c r="V1066" s="18" t="str">
        <f>+Sitio_Publico[[#This Row],[idcoleccion]]&amp;"-"&amp;Sitio_Publico[[#This Row],[id]]</f>
        <v>000-1065</v>
      </c>
      <c r="W1066" s="18">
        <f>+VLOOKUP(Sitio_Publico[[#This Row],[territorio]],Estructura!$AE$4:$AH$1067,4,0)</f>
        <v>30013122</v>
      </c>
      <c r="X1066" s="18" t="str">
        <f>+VLOOKUP(Sitio_Publico[[#This Row],[tema]],Estructura!$G$4:$J$532,4,0)</f>
        <v>T-18</v>
      </c>
      <c r="Y1066" s="18" t="str">
        <f>+VLOOKUP(Sitio_Publico[[#This Row],[contenido]],Estructura!$L$4:$O$473,4,0)</f>
        <v>C-9</v>
      </c>
      <c r="Z1066" s="18" t="str">
        <f>+VLOOKUP(Sitio_Publico[[#This Row],[Filtro Integrado]],Estructura!$U$4:$W$529,3,0)</f>
        <v>FI-0</v>
      </c>
      <c r="AA1066" s="18" t="str">
        <f>+VLOOKUP(Sitio_Publico[[#This Row],[Muestra]],Estructura!$Y$4:$AB$483,4,0)</f>
        <v>M-00070</v>
      </c>
    </row>
    <row r="1067" spans="1:27" ht="48" x14ac:dyDescent="0.3">
      <c r="A1067" s="16">
        <f t="shared" si="16"/>
        <v>1066</v>
      </c>
      <c r="B1067" s="47" t="s">
        <v>15118</v>
      </c>
      <c r="C1067" s="13" t="s">
        <v>622</v>
      </c>
      <c r="D1067" s="13" t="s">
        <v>623</v>
      </c>
      <c r="E1067" s="44">
        <v>7</v>
      </c>
      <c r="F1067" s="13" t="s">
        <v>767</v>
      </c>
      <c r="G1067" s="23" t="s">
        <v>639</v>
      </c>
      <c r="H1067" s="42" t="s">
        <v>457</v>
      </c>
      <c r="I1067" s="28" t="s">
        <v>370</v>
      </c>
      <c r="J1067" s="12" t="s">
        <v>393</v>
      </c>
      <c r="K1067" s="28" t="s">
        <v>857</v>
      </c>
      <c r="L1067" s="12" t="s">
        <v>1299</v>
      </c>
      <c r="M1067" s="12" t="s">
        <v>704</v>
      </c>
      <c r="N1067" s="12" t="s">
        <v>629</v>
      </c>
      <c r="O1067" s="26" t="s">
        <v>6065</v>
      </c>
      <c r="P1067" s="26" t="s">
        <v>6066</v>
      </c>
      <c r="Q1067" s="25" t="s">
        <v>1145</v>
      </c>
      <c r="R1067" s="26" t="s">
        <v>6067</v>
      </c>
      <c r="S1067" s="15" t="s">
        <v>6068</v>
      </c>
      <c r="T1067" s="52">
        <v>0</v>
      </c>
      <c r="U1067" s="22" t="s">
        <v>6069</v>
      </c>
      <c r="V1067" s="18" t="str">
        <f>+Sitio_Publico[[#This Row],[idcoleccion]]&amp;"-"&amp;Sitio_Publico[[#This Row],[id]]</f>
        <v>000-1066</v>
      </c>
      <c r="W1067" s="18">
        <f>+VLOOKUP(Sitio_Publico[[#This Row],[territorio]],Estructura!$AE$4:$AH$1067,4,0)</f>
        <v>20000007</v>
      </c>
      <c r="X1067" s="18" t="str">
        <f>+VLOOKUP(Sitio_Publico[[#This Row],[tema]],Estructura!$G$4:$J$532,4,0)</f>
        <v>T-19</v>
      </c>
      <c r="Y1067" s="18" t="str">
        <f>+VLOOKUP(Sitio_Publico[[#This Row],[contenido]],Estructura!$L$4:$O$473,4,0)</f>
        <v>C-8</v>
      </c>
      <c r="Z1067" s="18" t="str">
        <f>+VLOOKUP(Sitio_Publico[[#This Row],[Filtro Integrado]],Estructura!$U$4:$W$529,3,0)</f>
        <v>FI-0</v>
      </c>
      <c r="AA1067" s="18" t="str">
        <f>+VLOOKUP(Sitio_Publico[[#This Row],[Muestra]],Estructura!$Y$4:$AB$483,4,0)</f>
        <v>M-00081</v>
      </c>
    </row>
    <row r="1068" spans="1:27" ht="48" x14ac:dyDescent="0.3">
      <c r="A1068" s="16">
        <f t="shared" si="16"/>
        <v>1067</v>
      </c>
      <c r="B1068" s="47" t="s">
        <v>15118</v>
      </c>
      <c r="C1068" s="13" t="s">
        <v>622</v>
      </c>
      <c r="D1068" s="13" t="s">
        <v>623</v>
      </c>
      <c r="E1068" s="44">
        <v>13102</v>
      </c>
      <c r="F1068" s="13" t="s">
        <v>688</v>
      </c>
      <c r="G1068" s="23" t="s">
        <v>639</v>
      </c>
      <c r="H1068" s="42" t="s">
        <v>458</v>
      </c>
      <c r="I1068" s="28" t="s">
        <v>298</v>
      </c>
      <c r="J1068" s="12" t="s">
        <v>393</v>
      </c>
      <c r="K1068" s="28" t="s">
        <v>689</v>
      </c>
      <c r="L1068" s="12" t="s">
        <v>652</v>
      </c>
      <c r="M1068" s="12" t="s">
        <v>690</v>
      </c>
      <c r="N1068" s="12" t="s">
        <v>629</v>
      </c>
      <c r="O1068" s="26" t="s">
        <v>6070</v>
      </c>
      <c r="P1068" s="26" t="s">
        <v>6071</v>
      </c>
      <c r="Q1068" s="25" t="s">
        <v>646</v>
      </c>
      <c r="R1068" s="26" t="s">
        <v>6072</v>
      </c>
      <c r="S1068" s="15" t="s">
        <v>6073</v>
      </c>
      <c r="T1068" s="52">
        <v>0</v>
      </c>
      <c r="U1068" s="22" t="s">
        <v>6074</v>
      </c>
      <c r="V1068" s="18" t="str">
        <f>+Sitio_Publico[[#This Row],[idcoleccion]]&amp;"-"&amp;Sitio_Publico[[#This Row],[id]]</f>
        <v>000-1067</v>
      </c>
      <c r="W1068" s="18">
        <f>+VLOOKUP(Sitio_Publico[[#This Row],[territorio]],Estructura!$AE$4:$AH$1067,4,0)</f>
        <v>30013102</v>
      </c>
      <c r="X1068" s="18" t="str">
        <f>+VLOOKUP(Sitio_Publico[[#This Row],[tema]],Estructura!$G$4:$J$532,4,0)</f>
        <v>T-17</v>
      </c>
      <c r="Y1068" s="18" t="str">
        <f>+VLOOKUP(Sitio_Publico[[#This Row],[contenido]],Estructura!$L$4:$O$473,4,0)</f>
        <v>C-8</v>
      </c>
      <c r="Z1068" s="18" t="str">
        <f>+VLOOKUP(Sitio_Publico[[#This Row],[Filtro Integrado]],Estructura!$U$4:$W$529,3,0)</f>
        <v>FI-0</v>
      </c>
      <c r="AA1068" s="18" t="str">
        <f>+VLOOKUP(Sitio_Publico[[#This Row],[Muestra]],Estructura!$Y$4:$AB$483,4,0)</f>
        <v>M-00068</v>
      </c>
    </row>
    <row r="1069" spans="1:27" ht="48" x14ac:dyDescent="0.3">
      <c r="A1069" s="16">
        <f t="shared" si="16"/>
        <v>1068</v>
      </c>
      <c r="B1069" s="47" t="s">
        <v>15118</v>
      </c>
      <c r="C1069" s="13" t="s">
        <v>622</v>
      </c>
      <c r="D1069" s="13" t="s">
        <v>623</v>
      </c>
      <c r="E1069" s="44">
        <v>4204</v>
      </c>
      <c r="F1069" s="13" t="s">
        <v>688</v>
      </c>
      <c r="G1069" s="23" t="s">
        <v>625</v>
      </c>
      <c r="H1069" s="42" t="s">
        <v>458</v>
      </c>
      <c r="I1069" s="28" t="s">
        <v>58</v>
      </c>
      <c r="J1069" s="12" t="s">
        <v>393</v>
      </c>
      <c r="K1069" s="28" t="s">
        <v>689</v>
      </c>
      <c r="L1069" s="12" t="s">
        <v>627</v>
      </c>
      <c r="M1069" s="12" t="s">
        <v>690</v>
      </c>
      <c r="N1069" s="12" t="s">
        <v>629</v>
      </c>
      <c r="O1069" s="26" t="s">
        <v>6075</v>
      </c>
      <c r="P1069" s="26" t="s">
        <v>6076</v>
      </c>
      <c r="Q1069" s="25" t="s">
        <v>646</v>
      </c>
      <c r="R1069" s="26" t="s">
        <v>6077</v>
      </c>
      <c r="S1069" s="15" t="s">
        <v>6078</v>
      </c>
      <c r="T1069" s="52">
        <v>0</v>
      </c>
      <c r="U1069" s="22" t="s">
        <v>6079</v>
      </c>
      <c r="V1069" s="18" t="str">
        <f>+Sitio_Publico[[#This Row],[idcoleccion]]&amp;"-"&amp;Sitio_Publico[[#This Row],[id]]</f>
        <v>000-1068</v>
      </c>
      <c r="W1069" s="18">
        <f>+VLOOKUP(Sitio_Publico[[#This Row],[territorio]],Estructura!$AE$4:$AH$1067,4,0)</f>
        <v>30004204</v>
      </c>
      <c r="X1069" s="18" t="str">
        <f>+VLOOKUP(Sitio_Publico[[#This Row],[tema]],Estructura!$G$4:$J$532,4,0)</f>
        <v>T-17</v>
      </c>
      <c r="Y1069" s="18" t="str">
        <f>+VLOOKUP(Sitio_Publico[[#This Row],[contenido]],Estructura!$L$4:$O$473,4,0)</f>
        <v>C-7</v>
      </c>
      <c r="Z1069" s="18" t="str">
        <f>+VLOOKUP(Sitio_Publico[[#This Row],[Filtro Integrado]],Estructura!$U$4:$W$529,3,0)</f>
        <v>FI-0</v>
      </c>
      <c r="AA1069" s="18" t="str">
        <f>+VLOOKUP(Sitio_Publico[[#This Row],[Muestra]],Estructura!$Y$4:$AB$483,4,0)</f>
        <v>M-00068</v>
      </c>
    </row>
    <row r="1070" spans="1:27" ht="48" x14ac:dyDescent="0.3">
      <c r="A1070" s="16">
        <f t="shared" si="16"/>
        <v>1069</v>
      </c>
      <c r="B1070" s="47" t="s">
        <v>15118</v>
      </c>
      <c r="C1070" s="13" t="s">
        <v>622</v>
      </c>
      <c r="D1070" s="13" t="s">
        <v>623</v>
      </c>
      <c r="E1070" s="44">
        <v>13502</v>
      </c>
      <c r="F1070" s="13" t="s">
        <v>767</v>
      </c>
      <c r="G1070" s="23" t="s">
        <v>625</v>
      </c>
      <c r="H1070" s="42" t="s">
        <v>458</v>
      </c>
      <c r="I1070" s="28" t="s">
        <v>339</v>
      </c>
      <c r="J1070" s="12" t="s">
        <v>393</v>
      </c>
      <c r="K1070" s="28" t="s">
        <v>768</v>
      </c>
      <c r="L1070" s="12" t="s">
        <v>627</v>
      </c>
      <c r="M1070" s="12" t="s">
        <v>628</v>
      </c>
      <c r="N1070" s="12" t="s">
        <v>629</v>
      </c>
      <c r="O1070" s="26" t="s">
        <v>6080</v>
      </c>
      <c r="P1070" s="26" t="s">
        <v>6081</v>
      </c>
      <c r="Q1070" s="25" t="s">
        <v>646</v>
      </c>
      <c r="R1070" s="26" t="s">
        <v>6082</v>
      </c>
      <c r="S1070" s="15" t="s">
        <v>6083</v>
      </c>
      <c r="T1070" s="52">
        <v>0</v>
      </c>
      <c r="U1070" s="22" t="s">
        <v>6084</v>
      </c>
      <c r="V1070" s="18" t="str">
        <f>+Sitio_Publico[[#This Row],[idcoleccion]]&amp;"-"&amp;Sitio_Publico[[#This Row],[id]]</f>
        <v>000-1069</v>
      </c>
      <c r="W1070" s="18">
        <f>+VLOOKUP(Sitio_Publico[[#This Row],[territorio]],Estructura!$AE$4:$AH$1067,4,0)</f>
        <v>30013502</v>
      </c>
      <c r="X1070" s="18" t="str">
        <f>+VLOOKUP(Sitio_Publico[[#This Row],[tema]],Estructura!$G$4:$J$532,4,0)</f>
        <v>T-19</v>
      </c>
      <c r="Y1070" s="18" t="str">
        <f>+VLOOKUP(Sitio_Publico[[#This Row],[contenido]],Estructura!$L$4:$O$473,4,0)</f>
        <v>C-7</v>
      </c>
      <c r="Z1070" s="18" t="str">
        <f>+VLOOKUP(Sitio_Publico[[#This Row],[Filtro Integrado]],Estructura!$U$4:$W$529,3,0)</f>
        <v>FI-0</v>
      </c>
      <c r="AA1070" s="18" t="str">
        <f>+VLOOKUP(Sitio_Publico[[#This Row],[Muestra]],Estructura!$Y$4:$AB$483,4,0)</f>
        <v>M-00075</v>
      </c>
    </row>
    <row r="1071" spans="1:27" ht="48" x14ac:dyDescent="0.3">
      <c r="A1071" s="16">
        <f t="shared" si="16"/>
        <v>1070</v>
      </c>
      <c r="B1071" s="47" t="s">
        <v>15118</v>
      </c>
      <c r="C1071" s="13" t="s">
        <v>622</v>
      </c>
      <c r="D1071" s="13" t="s">
        <v>623</v>
      </c>
      <c r="E1071" s="44">
        <v>1403</v>
      </c>
      <c r="F1071" s="13" t="s">
        <v>767</v>
      </c>
      <c r="G1071" s="23" t="s">
        <v>639</v>
      </c>
      <c r="H1071" s="42" t="s">
        <v>458</v>
      </c>
      <c r="I1071" s="28" t="s">
        <v>30</v>
      </c>
      <c r="J1071" s="12" t="s">
        <v>393</v>
      </c>
      <c r="K1071" s="28" t="s">
        <v>780</v>
      </c>
      <c r="L1071" s="12" t="s">
        <v>652</v>
      </c>
      <c r="M1071" s="12" t="s">
        <v>781</v>
      </c>
      <c r="N1071" s="12" t="s">
        <v>629</v>
      </c>
      <c r="O1071" s="26" t="s">
        <v>6085</v>
      </c>
      <c r="P1071" s="26" t="s">
        <v>6086</v>
      </c>
      <c r="Q1071" s="25" t="s">
        <v>646</v>
      </c>
      <c r="R1071" s="26" t="s">
        <v>6087</v>
      </c>
      <c r="S1071" s="15" t="s">
        <v>6088</v>
      </c>
      <c r="T1071" s="52">
        <v>0</v>
      </c>
      <c r="U1071" s="22" t="s">
        <v>6089</v>
      </c>
      <c r="V1071" s="18" t="str">
        <f>+Sitio_Publico[[#This Row],[idcoleccion]]&amp;"-"&amp;Sitio_Publico[[#This Row],[id]]</f>
        <v>000-1070</v>
      </c>
      <c r="W1071" s="18">
        <f>+VLOOKUP(Sitio_Publico[[#This Row],[territorio]],Estructura!$AE$4:$AH$1067,4,0)</f>
        <v>30001403</v>
      </c>
      <c r="X1071" s="18" t="str">
        <f>+VLOOKUP(Sitio_Publico[[#This Row],[tema]],Estructura!$G$4:$J$532,4,0)</f>
        <v>T-19</v>
      </c>
      <c r="Y1071" s="18" t="str">
        <f>+VLOOKUP(Sitio_Publico[[#This Row],[contenido]],Estructura!$L$4:$O$473,4,0)</f>
        <v>C-8</v>
      </c>
      <c r="Z1071" s="18" t="str">
        <f>+VLOOKUP(Sitio_Publico[[#This Row],[Filtro Integrado]],Estructura!$U$4:$W$529,3,0)</f>
        <v>FI-0</v>
      </c>
      <c r="AA1071" s="18" t="str">
        <f>+VLOOKUP(Sitio_Publico[[#This Row],[Muestra]],Estructura!$Y$4:$AB$483,4,0)</f>
        <v>M-00076</v>
      </c>
    </row>
    <row r="1072" spans="1:27" ht="48" x14ac:dyDescent="0.3">
      <c r="A1072" s="16">
        <f t="shared" si="16"/>
        <v>1071</v>
      </c>
      <c r="B1072" s="47" t="s">
        <v>15118</v>
      </c>
      <c r="C1072" s="13" t="s">
        <v>622</v>
      </c>
      <c r="D1072" s="13" t="s">
        <v>623</v>
      </c>
      <c r="E1072" s="44">
        <v>6202</v>
      </c>
      <c r="F1072" s="13" t="s">
        <v>688</v>
      </c>
      <c r="G1072" s="23" t="s">
        <v>639</v>
      </c>
      <c r="H1072" s="42" t="s">
        <v>458</v>
      </c>
      <c r="I1072" s="28" t="s">
        <v>118</v>
      </c>
      <c r="J1072" s="12" t="s">
        <v>393</v>
      </c>
      <c r="K1072" s="28" t="s">
        <v>703</v>
      </c>
      <c r="L1072" s="12" t="s">
        <v>652</v>
      </c>
      <c r="M1072" s="12" t="s">
        <v>704</v>
      </c>
      <c r="N1072" s="12" t="s">
        <v>629</v>
      </c>
      <c r="O1072" s="26" t="s">
        <v>6090</v>
      </c>
      <c r="P1072" s="26" t="s">
        <v>6091</v>
      </c>
      <c r="Q1072" s="25" t="s">
        <v>646</v>
      </c>
      <c r="R1072" s="26" t="s">
        <v>6092</v>
      </c>
      <c r="S1072" s="15" t="s">
        <v>6093</v>
      </c>
      <c r="T1072" s="52">
        <v>0</v>
      </c>
      <c r="U1072" s="22" t="s">
        <v>6094</v>
      </c>
      <c r="V1072" s="18" t="str">
        <f>+Sitio_Publico[[#This Row],[idcoleccion]]&amp;"-"&amp;Sitio_Publico[[#This Row],[id]]</f>
        <v>000-1071</v>
      </c>
      <c r="W1072" s="18">
        <f>+VLOOKUP(Sitio_Publico[[#This Row],[territorio]],Estructura!$AE$4:$AH$1067,4,0)</f>
        <v>30006202</v>
      </c>
      <c r="X1072" s="18" t="str">
        <f>+VLOOKUP(Sitio_Publico[[#This Row],[tema]],Estructura!$G$4:$J$532,4,0)</f>
        <v>T-17</v>
      </c>
      <c r="Y1072" s="18" t="str">
        <f>+VLOOKUP(Sitio_Publico[[#This Row],[contenido]],Estructura!$L$4:$O$473,4,0)</f>
        <v>C-8</v>
      </c>
      <c r="Z1072" s="18" t="str">
        <f>+VLOOKUP(Sitio_Publico[[#This Row],[Filtro Integrado]],Estructura!$U$4:$W$529,3,0)</f>
        <v>FI-0</v>
      </c>
      <c r="AA1072" s="18" t="str">
        <f>+VLOOKUP(Sitio_Publico[[#This Row],[Muestra]],Estructura!$Y$4:$AB$483,4,0)</f>
        <v>M-00069</v>
      </c>
    </row>
    <row r="1073" spans="1:27" ht="40.799999999999997" x14ac:dyDescent="0.3">
      <c r="A1073" s="16">
        <f t="shared" si="16"/>
        <v>1072</v>
      </c>
      <c r="B1073" s="47" t="s">
        <v>15118</v>
      </c>
      <c r="C1073" s="13" t="s">
        <v>637</v>
      </c>
      <c r="D1073" s="13" t="s">
        <v>623</v>
      </c>
      <c r="E1073" s="44">
        <v>5</v>
      </c>
      <c r="F1073" s="13" t="s">
        <v>638</v>
      </c>
      <c r="G1073" s="23" t="s">
        <v>639</v>
      </c>
      <c r="H1073" s="42" t="s">
        <v>457</v>
      </c>
      <c r="I1073" s="28" t="s">
        <v>368</v>
      </c>
      <c r="J1073" s="12" t="s">
        <v>393</v>
      </c>
      <c r="K1073" s="28" t="s">
        <v>640</v>
      </c>
      <c r="L1073" s="12" t="s">
        <v>641</v>
      </c>
      <c r="M1073" s="12" t="s">
        <v>642</v>
      </c>
      <c r="N1073" s="12" t="s">
        <v>643</v>
      </c>
      <c r="O1073" s="26" t="s">
        <v>6095</v>
      </c>
      <c r="P1073" s="26" t="s">
        <v>6096</v>
      </c>
      <c r="Q1073" s="25" t="s">
        <v>646</v>
      </c>
      <c r="R1073" s="26" t="s">
        <v>6097</v>
      </c>
      <c r="S1073" s="15" t="s">
        <v>6098</v>
      </c>
      <c r="T1073" s="52">
        <v>0</v>
      </c>
      <c r="U1073" s="22" t="s">
        <v>6099</v>
      </c>
      <c r="V1073" s="18" t="str">
        <f>+Sitio_Publico[[#This Row],[idcoleccion]]&amp;"-"&amp;Sitio_Publico[[#This Row],[id]]</f>
        <v>000-1072</v>
      </c>
      <c r="W1073" s="18">
        <f>+VLOOKUP(Sitio_Publico[[#This Row],[territorio]],Estructura!$AE$4:$AH$1067,4,0)</f>
        <v>20000005</v>
      </c>
      <c r="X1073" s="18" t="str">
        <f>+VLOOKUP(Sitio_Publico[[#This Row],[tema]],Estructura!$G$4:$J$532,4,0)</f>
        <v>T-14</v>
      </c>
      <c r="Y1073" s="18" t="str">
        <f>+VLOOKUP(Sitio_Publico[[#This Row],[contenido]],Estructura!$L$4:$O$473,4,0)</f>
        <v>C-8</v>
      </c>
      <c r="Z1073" s="18" t="str">
        <f>+VLOOKUP(Sitio_Publico[[#This Row],[Filtro Integrado]],Estructura!$U$4:$W$529,3,0)</f>
        <v>FI-0</v>
      </c>
      <c r="AA1073" s="18" t="str">
        <f>+VLOOKUP(Sitio_Publico[[#This Row],[Muestra]],Estructura!$Y$4:$AB$483,4,0)</f>
        <v>M-00064</v>
      </c>
    </row>
    <row r="1074" spans="1:27" ht="40.799999999999997" x14ac:dyDescent="0.3">
      <c r="A1074" s="16">
        <f t="shared" si="16"/>
        <v>1073</v>
      </c>
      <c r="B1074" s="47" t="s">
        <v>15118</v>
      </c>
      <c r="C1074" s="13" t="s">
        <v>622</v>
      </c>
      <c r="D1074" s="13" t="s">
        <v>623</v>
      </c>
      <c r="E1074" s="44">
        <v>13104</v>
      </c>
      <c r="F1074" s="13" t="s">
        <v>814</v>
      </c>
      <c r="G1074" s="23" t="s">
        <v>710</v>
      </c>
      <c r="H1074" s="42" t="s">
        <v>458</v>
      </c>
      <c r="I1074" s="28" t="s">
        <v>300</v>
      </c>
      <c r="J1074" s="12" t="s">
        <v>393</v>
      </c>
      <c r="K1074" s="28" t="s">
        <v>815</v>
      </c>
      <c r="L1074" s="12" t="s">
        <v>712</v>
      </c>
      <c r="M1074" s="12" t="s">
        <v>713</v>
      </c>
      <c r="N1074" s="12" t="s">
        <v>714</v>
      </c>
      <c r="O1074" s="26" t="s">
        <v>6100</v>
      </c>
      <c r="P1074" s="26" t="s">
        <v>6101</v>
      </c>
      <c r="Q1074" s="25" t="s">
        <v>646</v>
      </c>
      <c r="R1074" s="26" t="s">
        <v>6102</v>
      </c>
      <c r="S1074" s="15" t="s">
        <v>6103</v>
      </c>
      <c r="T1074" s="52">
        <v>0</v>
      </c>
      <c r="U1074" s="22" t="s">
        <v>6104</v>
      </c>
      <c r="V1074" s="18" t="str">
        <f>+Sitio_Publico[[#This Row],[idcoleccion]]&amp;"-"&amp;Sitio_Publico[[#This Row],[id]]</f>
        <v>000-1073</v>
      </c>
      <c r="W1074" s="18">
        <f>+VLOOKUP(Sitio_Publico[[#This Row],[territorio]],Estructura!$AE$4:$AH$1067,4,0)</f>
        <v>30013104</v>
      </c>
      <c r="X1074" s="18" t="str">
        <f>+VLOOKUP(Sitio_Publico[[#This Row],[tema]],Estructura!$G$4:$J$532,4,0)</f>
        <v>T-20</v>
      </c>
      <c r="Y1074" s="18" t="str">
        <f>+VLOOKUP(Sitio_Publico[[#This Row],[contenido]],Estructura!$L$4:$O$473,4,0)</f>
        <v>C-9</v>
      </c>
      <c r="Z1074" s="18" t="str">
        <f>+VLOOKUP(Sitio_Publico[[#This Row],[Filtro Integrado]],Estructura!$U$4:$W$529,3,0)</f>
        <v>FI-0</v>
      </c>
      <c r="AA1074" s="18" t="str">
        <f>+VLOOKUP(Sitio_Publico[[#This Row],[Muestra]],Estructura!$Y$4:$AB$483,4,0)</f>
        <v>M-00079</v>
      </c>
    </row>
    <row r="1075" spans="1:27" ht="72" x14ac:dyDescent="0.3">
      <c r="A1075" s="16">
        <f t="shared" si="16"/>
        <v>1074</v>
      </c>
      <c r="B1075" s="47" t="s">
        <v>15118</v>
      </c>
      <c r="C1075" s="13" t="s">
        <v>622</v>
      </c>
      <c r="D1075" s="13" t="s">
        <v>623</v>
      </c>
      <c r="E1075" s="44">
        <v>7108</v>
      </c>
      <c r="F1075" s="13" t="s">
        <v>624</v>
      </c>
      <c r="G1075" s="23" t="s">
        <v>639</v>
      </c>
      <c r="H1075" s="42" t="s">
        <v>458</v>
      </c>
      <c r="I1075" s="28" t="s">
        <v>139</v>
      </c>
      <c r="J1075" s="12" t="s">
        <v>393</v>
      </c>
      <c r="K1075" s="28" t="s">
        <v>626</v>
      </c>
      <c r="L1075" s="12" t="s">
        <v>652</v>
      </c>
      <c r="M1075" s="12" t="s">
        <v>1170</v>
      </c>
      <c r="N1075" s="12" t="s">
        <v>629</v>
      </c>
      <c r="O1075" s="26" t="s">
        <v>6105</v>
      </c>
      <c r="P1075" s="26" t="s">
        <v>6106</v>
      </c>
      <c r="Q1075" s="25" t="s">
        <v>646</v>
      </c>
      <c r="R1075" s="26" t="s">
        <v>6107</v>
      </c>
      <c r="S1075" s="15" t="s">
        <v>6108</v>
      </c>
      <c r="T1075" s="52">
        <v>0</v>
      </c>
      <c r="U1075" s="22" t="s">
        <v>6109</v>
      </c>
      <c r="V1075" s="18" t="str">
        <f>+Sitio_Publico[[#This Row],[idcoleccion]]&amp;"-"&amp;Sitio_Publico[[#This Row],[id]]</f>
        <v>000-1074</v>
      </c>
      <c r="W1075" s="18">
        <f>+VLOOKUP(Sitio_Publico[[#This Row],[territorio]],Estructura!$AE$4:$AH$1067,4,0)</f>
        <v>30007108</v>
      </c>
      <c r="X1075" s="18" t="str">
        <f>+VLOOKUP(Sitio_Publico[[#This Row],[tema]],Estructura!$G$4:$J$532,4,0)</f>
        <v>T-13</v>
      </c>
      <c r="Y1075" s="18" t="str">
        <f>+VLOOKUP(Sitio_Publico[[#This Row],[contenido]],Estructura!$L$4:$O$473,4,0)</f>
        <v>C-8</v>
      </c>
      <c r="Z1075" s="18" t="str">
        <f>+VLOOKUP(Sitio_Publico[[#This Row],[Filtro Integrado]],Estructura!$U$4:$W$529,3,0)</f>
        <v>FI-0</v>
      </c>
      <c r="AA1075" s="18" t="str">
        <f>+VLOOKUP(Sitio_Publico[[#This Row],[Muestra]],Estructura!$Y$4:$AB$483,4,0)</f>
        <v>M-00063</v>
      </c>
    </row>
    <row r="1076" spans="1:27" ht="40.799999999999997" x14ac:dyDescent="0.3">
      <c r="A1076" s="16">
        <f t="shared" si="16"/>
        <v>1075</v>
      </c>
      <c r="B1076" s="47" t="s">
        <v>15118</v>
      </c>
      <c r="C1076" s="13" t="s">
        <v>622</v>
      </c>
      <c r="D1076" s="13" t="s">
        <v>623</v>
      </c>
      <c r="E1076" s="44">
        <v>13109</v>
      </c>
      <c r="F1076" s="13" t="s">
        <v>466</v>
      </c>
      <c r="G1076" s="23" t="s">
        <v>710</v>
      </c>
      <c r="H1076" s="42" t="s">
        <v>458</v>
      </c>
      <c r="I1076" s="28" t="s">
        <v>305</v>
      </c>
      <c r="J1076" s="12" t="s">
        <v>2802</v>
      </c>
      <c r="K1076" s="28" t="s">
        <v>3433</v>
      </c>
      <c r="L1076" s="12" t="s">
        <v>712</v>
      </c>
      <c r="M1076" s="12" t="s">
        <v>628</v>
      </c>
      <c r="N1076" s="12" t="s">
        <v>714</v>
      </c>
      <c r="O1076" s="26" t="s">
        <v>6110</v>
      </c>
      <c r="P1076" s="26" t="s">
        <v>6111</v>
      </c>
      <c r="Q1076" s="25" t="s">
        <v>632</v>
      </c>
      <c r="R1076" s="26" t="s">
        <v>6112</v>
      </c>
      <c r="S1076" s="15" t="s">
        <v>6113</v>
      </c>
      <c r="T1076" s="52">
        <v>0</v>
      </c>
      <c r="U1076" s="22" t="s">
        <v>6114</v>
      </c>
      <c r="V1076" s="18" t="str">
        <f>+Sitio_Publico[[#This Row],[idcoleccion]]&amp;"-"&amp;Sitio_Publico[[#This Row],[id]]</f>
        <v>000-1075</v>
      </c>
      <c r="W1076" s="18">
        <f>+VLOOKUP(Sitio_Publico[[#This Row],[territorio]],Estructura!$AE$4:$AH$1067,4,0)</f>
        <v>30013109</v>
      </c>
      <c r="X1076" s="18" t="str">
        <f>+VLOOKUP(Sitio_Publico[[#This Row],[tema]],Estructura!$G$4:$J$532,4,0)</f>
        <v>T-18</v>
      </c>
      <c r="Y1076" s="18" t="str">
        <f>+VLOOKUP(Sitio_Publico[[#This Row],[contenido]],Estructura!$L$4:$O$473,4,0)</f>
        <v>C-9</v>
      </c>
      <c r="Z1076" s="18" t="str">
        <f>+VLOOKUP(Sitio_Publico[[#This Row],[Filtro Integrado]],Estructura!$U$4:$W$529,3,0)</f>
        <v>FI-2</v>
      </c>
      <c r="AA1076" s="18" t="str">
        <f>+VLOOKUP(Sitio_Publico[[#This Row],[Muestra]],Estructura!$Y$4:$AB$483,4,0)</f>
        <v>M-000122</v>
      </c>
    </row>
    <row r="1077" spans="1:27" ht="48" x14ac:dyDescent="0.3">
      <c r="A1077" s="16">
        <f t="shared" si="16"/>
        <v>1076</v>
      </c>
      <c r="B1077" s="47" t="s">
        <v>15118</v>
      </c>
      <c r="C1077" s="13" t="s">
        <v>622</v>
      </c>
      <c r="D1077" s="13" t="s">
        <v>623</v>
      </c>
      <c r="E1077" s="44">
        <v>10403</v>
      </c>
      <c r="F1077" s="13" t="s">
        <v>767</v>
      </c>
      <c r="G1077" s="23" t="s">
        <v>639</v>
      </c>
      <c r="H1077" s="42" t="s">
        <v>458</v>
      </c>
      <c r="I1077" s="28" t="s">
        <v>276</v>
      </c>
      <c r="J1077" s="12" t="s">
        <v>393</v>
      </c>
      <c r="K1077" s="28" t="s">
        <v>857</v>
      </c>
      <c r="L1077" s="12" t="s">
        <v>652</v>
      </c>
      <c r="M1077" s="12" t="s">
        <v>704</v>
      </c>
      <c r="N1077" s="12" t="s">
        <v>629</v>
      </c>
      <c r="O1077" s="26" t="s">
        <v>6115</v>
      </c>
      <c r="P1077" s="26" t="s">
        <v>6116</v>
      </c>
      <c r="Q1077" s="25" t="s">
        <v>646</v>
      </c>
      <c r="R1077" s="26" t="s">
        <v>6117</v>
      </c>
      <c r="S1077" s="15" t="s">
        <v>6118</v>
      </c>
      <c r="T1077" s="52">
        <v>0</v>
      </c>
      <c r="U1077" s="22" t="s">
        <v>6119</v>
      </c>
      <c r="V1077" s="18" t="str">
        <f>+Sitio_Publico[[#This Row],[idcoleccion]]&amp;"-"&amp;Sitio_Publico[[#This Row],[id]]</f>
        <v>000-1076</v>
      </c>
      <c r="W1077" s="18">
        <f>+VLOOKUP(Sitio_Publico[[#This Row],[territorio]],Estructura!$AE$4:$AH$1067,4,0)</f>
        <v>30010403</v>
      </c>
      <c r="X1077" s="18" t="str">
        <f>+VLOOKUP(Sitio_Publico[[#This Row],[tema]],Estructura!$G$4:$J$532,4,0)</f>
        <v>T-19</v>
      </c>
      <c r="Y1077" s="18" t="str">
        <f>+VLOOKUP(Sitio_Publico[[#This Row],[contenido]],Estructura!$L$4:$O$473,4,0)</f>
        <v>C-8</v>
      </c>
      <c r="Z1077" s="18" t="str">
        <f>+VLOOKUP(Sitio_Publico[[#This Row],[Filtro Integrado]],Estructura!$U$4:$W$529,3,0)</f>
        <v>FI-0</v>
      </c>
      <c r="AA1077" s="18" t="str">
        <f>+VLOOKUP(Sitio_Publico[[#This Row],[Muestra]],Estructura!$Y$4:$AB$483,4,0)</f>
        <v>M-00081</v>
      </c>
    </row>
    <row r="1078" spans="1:27" ht="51" x14ac:dyDescent="0.3">
      <c r="A1078" s="16">
        <f t="shared" si="16"/>
        <v>1077</v>
      </c>
      <c r="B1078" s="47" t="s">
        <v>15118</v>
      </c>
      <c r="C1078" s="13" t="s">
        <v>622</v>
      </c>
      <c r="D1078" s="13" t="s">
        <v>623</v>
      </c>
      <c r="E1078" s="44">
        <v>8108</v>
      </c>
      <c r="F1078" s="13" t="s">
        <v>624</v>
      </c>
      <c r="G1078" s="23" t="s">
        <v>625</v>
      </c>
      <c r="H1078" s="42" t="s">
        <v>458</v>
      </c>
      <c r="I1078" s="28" t="s">
        <v>169</v>
      </c>
      <c r="J1078" s="12" t="s">
        <v>393</v>
      </c>
      <c r="K1078" s="28" t="s">
        <v>626</v>
      </c>
      <c r="L1078" s="12" t="s">
        <v>627</v>
      </c>
      <c r="M1078" s="12" t="s">
        <v>628</v>
      </c>
      <c r="N1078" s="12" t="s">
        <v>629</v>
      </c>
      <c r="O1078" s="26" t="s">
        <v>6120</v>
      </c>
      <c r="P1078" s="26" t="s">
        <v>6121</v>
      </c>
      <c r="Q1078" s="25" t="s">
        <v>632</v>
      </c>
      <c r="R1078" s="26" t="s">
        <v>6122</v>
      </c>
      <c r="S1078" s="15" t="s">
        <v>6123</v>
      </c>
      <c r="T1078" s="52">
        <v>0</v>
      </c>
      <c r="U1078" s="22" t="s">
        <v>6124</v>
      </c>
      <c r="V1078" s="18" t="str">
        <f>+Sitio_Publico[[#This Row],[idcoleccion]]&amp;"-"&amp;Sitio_Publico[[#This Row],[id]]</f>
        <v>000-1077</v>
      </c>
      <c r="W1078" s="18">
        <f>+VLOOKUP(Sitio_Publico[[#This Row],[territorio]],Estructura!$AE$4:$AH$1067,4,0)</f>
        <v>30008108</v>
      </c>
      <c r="X1078" s="18" t="str">
        <f>+VLOOKUP(Sitio_Publico[[#This Row],[tema]],Estructura!$G$4:$J$532,4,0)</f>
        <v>T-13</v>
      </c>
      <c r="Y1078" s="18" t="str">
        <f>+VLOOKUP(Sitio_Publico[[#This Row],[contenido]],Estructura!$L$4:$O$473,4,0)</f>
        <v>C-7</v>
      </c>
      <c r="Z1078" s="18" t="str">
        <f>+VLOOKUP(Sitio_Publico[[#This Row],[Filtro Integrado]],Estructura!$U$4:$W$529,3,0)</f>
        <v>FI-0</v>
      </c>
      <c r="AA1078" s="18" t="str">
        <f>+VLOOKUP(Sitio_Publico[[#This Row],[Muestra]],Estructura!$Y$4:$AB$483,4,0)</f>
        <v>M-00063</v>
      </c>
    </row>
    <row r="1079" spans="1:27" ht="40.799999999999997" x14ac:dyDescent="0.3">
      <c r="A1079" s="16">
        <f t="shared" si="16"/>
        <v>1078</v>
      </c>
      <c r="B1079" s="47" t="s">
        <v>15118</v>
      </c>
      <c r="C1079" s="13" t="s">
        <v>637</v>
      </c>
      <c r="D1079" s="13" t="s">
        <v>623</v>
      </c>
      <c r="E1079" s="44">
        <v>67</v>
      </c>
      <c r="F1079" s="13" t="s">
        <v>638</v>
      </c>
      <c r="G1079" s="23" t="s">
        <v>639</v>
      </c>
      <c r="H1079" s="42" t="s">
        <v>458</v>
      </c>
      <c r="I1079" s="28" t="s">
        <v>297</v>
      </c>
      <c r="J1079" s="12" t="s">
        <v>393</v>
      </c>
      <c r="K1079" s="28" t="s">
        <v>6125</v>
      </c>
      <c r="L1079" s="12" t="s">
        <v>641</v>
      </c>
      <c r="M1079" s="12" t="s">
        <v>642</v>
      </c>
      <c r="N1079" s="12" t="s">
        <v>643</v>
      </c>
      <c r="O1079" s="26" t="s">
        <v>6126</v>
      </c>
      <c r="P1079" s="26" t="s">
        <v>6127</v>
      </c>
      <c r="Q1079" s="25" t="s">
        <v>646</v>
      </c>
      <c r="R1079" s="26" t="s">
        <v>6128</v>
      </c>
      <c r="S1079" s="15" t="s">
        <v>6129</v>
      </c>
      <c r="T1079" s="52">
        <v>0</v>
      </c>
      <c r="U1079" s="22" t="s">
        <v>6130</v>
      </c>
      <c r="V1079" s="18" t="str">
        <f>+Sitio_Publico[[#This Row],[idcoleccion]]&amp;"-"&amp;Sitio_Publico[[#This Row],[id]]</f>
        <v>000-1078</v>
      </c>
      <c r="W1079" s="18">
        <f>+VLOOKUP(Sitio_Publico[[#This Row],[territorio]],Estructura!$AE$4:$AH$1067,4,0)</f>
        <v>30013101</v>
      </c>
      <c r="X1079" s="18" t="str">
        <f>+VLOOKUP(Sitio_Publico[[#This Row],[tema]],Estructura!$G$4:$J$532,4,0)</f>
        <v>T-14</v>
      </c>
      <c r="Y1079" s="18" t="str">
        <f>+VLOOKUP(Sitio_Publico[[#This Row],[contenido]],Estructura!$L$4:$O$473,4,0)</f>
        <v>C-8</v>
      </c>
      <c r="Z1079" s="18" t="str">
        <f>+VLOOKUP(Sitio_Publico[[#This Row],[Filtro Integrado]],Estructura!$U$4:$W$529,3,0)</f>
        <v>FI-0</v>
      </c>
      <c r="AA1079" s="18" t="str">
        <f>+VLOOKUP(Sitio_Publico[[#This Row],[Muestra]],Estructura!$Y$4:$AB$483,4,0)</f>
        <v>M-000145</v>
      </c>
    </row>
    <row r="1080" spans="1:27" ht="48" x14ac:dyDescent="0.3">
      <c r="A1080" s="16">
        <f t="shared" si="16"/>
        <v>1079</v>
      </c>
      <c r="B1080" s="47" t="s">
        <v>15118</v>
      </c>
      <c r="C1080" s="13" t="s">
        <v>622</v>
      </c>
      <c r="D1080" s="13" t="s">
        <v>623</v>
      </c>
      <c r="E1080" s="44">
        <v>2302</v>
      </c>
      <c r="F1080" s="13" t="s">
        <v>681</v>
      </c>
      <c r="G1080" s="23" t="s">
        <v>639</v>
      </c>
      <c r="H1080" s="42" t="s">
        <v>458</v>
      </c>
      <c r="I1080" s="28" t="s">
        <v>40</v>
      </c>
      <c r="J1080" s="12" t="s">
        <v>393</v>
      </c>
      <c r="K1080" s="28" t="s">
        <v>682</v>
      </c>
      <c r="L1080" s="12" t="s">
        <v>652</v>
      </c>
      <c r="M1080" s="12" t="s">
        <v>653</v>
      </c>
      <c r="N1080" s="12" t="s">
        <v>629</v>
      </c>
      <c r="O1080" s="26" t="s">
        <v>6131</v>
      </c>
      <c r="P1080" s="26" t="s">
        <v>6132</v>
      </c>
      <c r="Q1080" s="25" t="s">
        <v>646</v>
      </c>
      <c r="R1080" s="26" t="s">
        <v>6133</v>
      </c>
      <c r="S1080" s="15" t="s">
        <v>6134</v>
      </c>
      <c r="T1080" s="52">
        <v>0</v>
      </c>
      <c r="U1080" s="22" t="s">
        <v>6135</v>
      </c>
      <c r="V1080" s="18" t="str">
        <f>+Sitio_Publico[[#This Row],[idcoleccion]]&amp;"-"&amp;Sitio_Publico[[#This Row],[id]]</f>
        <v>000-1079</v>
      </c>
      <c r="W1080" s="18">
        <f>+VLOOKUP(Sitio_Publico[[#This Row],[territorio]],Estructura!$AE$4:$AH$1067,4,0)</f>
        <v>30002302</v>
      </c>
      <c r="X1080" s="18" t="str">
        <f>+VLOOKUP(Sitio_Publico[[#This Row],[tema]],Estructura!$G$4:$J$532,4,0)</f>
        <v>T-16</v>
      </c>
      <c r="Y1080" s="18" t="str">
        <f>+VLOOKUP(Sitio_Publico[[#This Row],[contenido]],Estructura!$L$4:$O$473,4,0)</f>
        <v>C-8</v>
      </c>
      <c r="Z1080" s="18" t="str">
        <f>+VLOOKUP(Sitio_Publico[[#This Row],[Filtro Integrado]],Estructura!$U$4:$W$529,3,0)</f>
        <v>FI-0</v>
      </c>
      <c r="AA1080" s="18" t="str">
        <f>+VLOOKUP(Sitio_Publico[[#This Row],[Muestra]],Estructura!$Y$4:$AB$483,4,0)</f>
        <v>M-00067</v>
      </c>
    </row>
    <row r="1081" spans="1:27" ht="48" x14ac:dyDescent="0.3">
      <c r="A1081" s="16">
        <f t="shared" si="16"/>
        <v>1080</v>
      </c>
      <c r="B1081" s="47" t="s">
        <v>15118</v>
      </c>
      <c r="C1081" s="13" t="s">
        <v>622</v>
      </c>
      <c r="D1081" s="13" t="s">
        <v>623</v>
      </c>
      <c r="E1081" s="44">
        <v>8106</v>
      </c>
      <c r="F1081" s="13" t="s">
        <v>681</v>
      </c>
      <c r="G1081" s="23" t="s">
        <v>625</v>
      </c>
      <c r="H1081" s="42" t="s">
        <v>458</v>
      </c>
      <c r="I1081" s="28" t="s">
        <v>167</v>
      </c>
      <c r="J1081" s="12" t="s">
        <v>393</v>
      </c>
      <c r="K1081" s="28" t="s">
        <v>682</v>
      </c>
      <c r="L1081" s="12" t="s">
        <v>627</v>
      </c>
      <c r="M1081" s="12" t="s">
        <v>628</v>
      </c>
      <c r="N1081" s="12" t="s">
        <v>629</v>
      </c>
      <c r="O1081" s="26" t="s">
        <v>6136</v>
      </c>
      <c r="P1081" s="26" t="s">
        <v>6137</v>
      </c>
      <c r="Q1081" s="25" t="s">
        <v>646</v>
      </c>
      <c r="R1081" s="26" t="s">
        <v>6138</v>
      </c>
      <c r="S1081" s="15" t="s">
        <v>6139</v>
      </c>
      <c r="T1081" s="52">
        <v>0</v>
      </c>
      <c r="U1081" s="22" t="s">
        <v>6140</v>
      </c>
      <c r="V1081" s="18" t="str">
        <f>+Sitio_Publico[[#This Row],[idcoleccion]]&amp;"-"&amp;Sitio_Publico[[#This Row],[id]]</f>
        <v>000-1080</v>
      </c>
      <c r="W1081" s="18">
        <f>+VLOOKUP(Sitio_Publico[[#This Row],[territorio]],Estructura!$AE$4:$AH$1067,4,0)</f>
        <v>30008106</v>
      </c>
      <c r="X1081" s="18" t="str">
        <f>+VLOOKUP(Sitio_Publico[[#This Row],[tema]],Estructura!$G$4:$J$532,4,0)</f>
        <v>T-16</v>
      </c>
      <c r="Y1081" s="18" t="str">
        <f>+VLOOKUP(Sitio_Publico[[#This Row],[contenido]],Estructura!$L$4:$O$473,4,0)</f>
        <v>C-7</v>
      </c>
      <c r="Z1081" s="18" t="str">
        <f>+VLOOKUP(Sitio_Publico[[#This Row],[Filtro Integrado]],Estructura!$U$4:$W$529,3,0)</f>
        <v>FI-0</v>
      </c>
      <c r="AA1081" s="18" t="str">
        <f>+VLOOKUP(Sitio_Publico[[#This Row],[Muestra]],Estructura!$Y$4:$AB$483,4,0)</f>
        <v>M-00067</v>
      </c>
    </row>
    <row r="1082" spans="1:27" ht="48" x14ac:dyDescent="0.3">
      <c r="A1082" s="16">
        <f t="shared" si="16"/>
        <v>1081</v>
      </c>
      <c r="B1082" s="47" t="s">
        <v>15118</v>
      </c>
      <c r="C1082" s="13" t="s">
        <v>622</v>
      </c>
      <c r="D1082" s="13" t="s">
        <v>623</v>
      </c>
      <c r="E1082" s="44">
        <v>5102</v>
      </c>
      <c r="F1082" s="13" t="s">
        <v>666</v>
      </c>
      <c r="G1082" s="23" t="s">
        <v>625</v>
      </c>
      <c r="H1082" s="42" t="s">
        <v>458</v>
      </c>
      <c r="I1082" s="28" t="s">
        <v>63</v>
      </c>
      <c r="J1082" s="12" t="s">
        <v>393</v>
      </c>
      <c r="K1082" s="28" t="s">
        <v>745</v>
      </c>
      <c r="L1082" s="12" t="s">
        <v>627</v>
      </c>
      <c r="M1082" s="12" t="s">
        <v>628</v>
      </c>
      <c r="N1082" s="12" t="s">
        <v>629</v>
      </c>
      <c r="O1082" s="26" t="s">
        <v>6141</v>
      </c>
      <c r="P1082" s="26" t="s">
        <v>6142</v>
      </c>
      <c r="Q1082" s="25" t="s">
        <v>646</v>
      </c>
      <c r="R1082" s="26" t="s">
        <v>6143</v>
      </c>
      <c r="S1082" s="15" t="s">
        <v>6144</v>
      </c>
      <c r="T1082" s="52">
        <v>0</v>
      </c>
      <c r="U1082" s="22" t="s">
        <v>6145</v>
      </c>
      <c r="V1082" s="18" t="str">
        <f>+Sitio_Publico[[#This Row],[idcoleccion]]&amp;"-"&amp;Sitio_Publico[[#This Row],[id]]</f>
        <v>000-1081</v>
      </c>
      <c r="W1082" s="18">
        <f>+VLOOKUP(Sitio_Publico[[#This Row],[territorio]],Estructura!$AE$4:$AH$1067,4,0)</f>
        <v>30005102</v>
      </c>
      <c r="X1082" s="18" t="str">
        <f>+VLOOKUP(Sitio_Publico[[#This Row],[tema]],Estructura!$G$4:$J$532,4,0)</f>
        <v>T-15</v>
      </c>
      <c r="Y1082" s="18" t="str">
        <f>+VLOOKUP(Sitio_Publico[[#This Row],[contenido]],Estructura!$L$4:$O$473,4,0)</f>
        <v>C-7</v>
      </c>
      <c r="Z1082" s="18" t="str">
        <f>+VLOOKUP(Sitio_Publico[[#This Row],[Filtro Integrado]],Estructura!$U$4:$W$529,3,0)</f>
        <v>FI-0</v>
      </c>
      <c r="AA1082" s="18" t="str">
        <f>+VLOOKUP(Sitio_Publico[[#This Row],[Muestra]],Estructura!$Y$4:$AB$483,4,0)</f>
        <v>M-00074</v>
      </c>
    </row>
    <row r="1083" spans="1:27" ht="72" x14ac:dyDescent="0.3">
      <c r="A1083" s="16">
        <f t="shared" si="16"/>
        <v>1082</v>
      </c>
      <c r="B1083" s="47" t="s">
        <v>15118</v>
      </c>
      <c r="C1083" s="13" t="s">
        <v>622</v>
      </c>
      <c r="D1083" s="13" t="s">
        <v>623</v>
      </c>
      <c r="E1083" s="44">
        <v>11101</v>
      </c>
      <c r="F1083" s="13" t="s">
        <v>624</v>
      </c>
      <c r="G1083" s="23" t="s">
        <v>639</v>
      </c>
      <c r="H1083" s="42" t="s">
        <v>458</v>
      </c>
      <c r="I1083" s="28" t="s">
        <v>278</v>
      </c>
      <c r="J1083" s="12" t="s">
        <v>393</v>
      </c>
      <c r="K1083" s="28" t="s">
        <v>626</v>
      </c>
      <c r="L1083" s="12" t="s">
        <v>652</v>
      </c>
      <c r="M1083" s="12" t="s">
        <v>1170</v>
      </c>
      <c r="N1083" s="12" t="s">
        <v>629</v>
      </c>
      <c r="O1083" s="26" t="s">
        <v>6146</v>
      </c>
      <c r="P1083" s="26" t="s">
        <v>6147</v>
      </c>
      <c r="Q1083" s="25" t="s">
        <v>646</v>
      </c>
      <c r="R1083" s="26" t="s">
        <v>6148</v>
      </c>
      <c r="S1083" s="15" t="s">
        <v>6149</v>
      </c>
      <c r="T1083" s="52">
        <v>0</v>
      </c>
      <c r="U1083" s="22" t="s">
        <v>6150</v>
      </c>
      <c r="V1083" s="18" t="str">
        <f>+Sitio_Publico[[#This Row],[idcoleccion]]&amp;"-"&amp;Sitio_Publico[[#This Row],[id]]</f>
        <v>000-1082</v>
      </c>
      <c r="W1083" s="18">
        <f>+VLOOKUP(Sitio_Publico[[#This Row],[territorio]],Estructura!$AE$4:$AH$1067,4,0)</f>
        <v>30011101</v>
      </c>
      <c r="X1083" s="18" t="str">
        <f>+VLOOKUP(Sitio_Publico[[#This Row],[tema]],Estructura!$G$4:$J$532,4,0)</f>
        <v>T-13</v>
      </c>
      <c r="Y1083" s="18" t="str">
        <f>+VLOOKUP(Sitio_Publico[[#This Row],[contenido]],Estructura!$L$4:$O$473,4,0)</f>
        <v>C-8</v>
      </c>
      <c r="Z1083" s="18" t="str">
        <f>+VLOOKUP(Sitio_Publico[[#This Row],[Filtro Integrado]],Estructura!$U$4:$W$529,3,0)</f>
        <v>FI-0</v>
      </c>
      <c r="AA1083" s="18" t="str">
        <f>+VLOOKUP(Sitio_Publico[[#This Row],[Muestra]],Estructura!$Y$4:$AB$483,4,0)</f>
        <v>M-00063</v>
      </c>
    </row>
    <row r="1084" spans="1:27" ht="48" x14ac:dyDescent="0.3">
      <c r="A1084" s="16">
        <f t="shared" si="16"/>
        <v>1083</v>
      </c>
      <c r="B1084" s="47" t="s">
        <v>15118</v>
      </c>
      <c r="C1084" s="13" t="s">
        <v>622</v>
      </c>
      <c r="D1084" s="13" t="s">
        <v>623</v>
      </c>
      <c r="E1084" s="44">
        <v>7408</v>
      </c>
      <c r="F1084" s="13" t="s">
        <v>688</v>
      </c>
      <c r="G1084" s="23" t="s">
        <v>639</v>
      </c>
      <c r="H1084" s="42" t="s">
        <v>458</v>
      </c>
      <c r="I1084" s="28" t="s">
        <v>161</v>
      </c>
      <c r="J1084" s="12" t="s">
        <v>393</v>
      </c>
      <c r="K1084" s="28" t="s">
        <v>689</v>
      </c>
      <c r="L1084" s="12" t="s">
        <v>652</v>
      </c>
      <c r="M1084" s="12" t="s">
        <v>690</v>
      </c>
      <c r="N1084" s="12" t="s">
        <v>629</v>
      </c>
      <c r="O1084" s="26" t="s">
        <v>6151</v>
      </c>
      <c r="P1084" s="26" t="s">
        <v>6152</v>
      </c>
      <c r="Q1084" s="25" t="s">
        <v>646</v>
      </c>
      <c r="R1084" s="26" t="s">
        <v>6153</v>
      </c>
      <c r="S1084" s="15" t="s">
        <v>6154</v>
      </c>
      <c r="T1084" s="52">
        <v>0</v>
      </c>
      <c r="U1084" s="22" t="s">
        <v>6155</v>
      </c>
      <c r="V1084" s="18" t="str">
        <f>+Sitio_Publico[[#This Row],[idcoleccion]]&amp;"-"&amp;Sitio_Publico[[#This Row],[id]]</f>
        <v>000-1083</v>
      </c>
      <c r="W1084" s="18">
        <f>+VLOOKUP(Sitio_Publico[[#This Row],[territorio]],Estructura!$AE$4:$AH$1067,4,0)</f>
        <v>30007408</v>
      </c>
      <c r="X1084" s="18" t="str">
        <f>+VLOOKUP(Sitio_Publico[[#This Row],[tema]],Estructura!$G$4:$J$532,4,0)</f>
        <v>T-17</v>
      </c>
      <c r="Y1084" s="18" t="str">
        <f>+VLOOKUP(Sitio_Publico[[#This Row],[contenido]],Estructura!$L$4:$O$473,4,0)</f>
        <v>C-8</v>
      </c>
      <c r="Z1084" s="18" t="str">
        <f>+VLOOKUP(Sitio_Publico[[#This Row],[Filtro Integrado]],Estructura!$U$4:$W$529,3,0)</f>
        <v>FI-0</v>
      </c>
      <c r="AA1084" s="18" t="str">
        <f>+VLOOKUP(Sitio_Publico[[#This Row],[Muestra]],Estructura!$Y$4:$AB$483,4,0)</f>
        <v>M-00068</v>
      </c>
    </row>
    <row r="1085" spans="1:27" ht="48" x14ac:dyDescent="0.3">
      <c r="A1085" s="16">
        <f t="shared" si="16"/>
        <v>1084</v>
      </c>
      <c r="B1085" s="47" t="s">
        <v>15118</v>
      </c>
      <c r="C1085" s="13" t="s">
        <v>622</v>
      </c>
      <c r="D1085" s="13" t="s">
        <v>623</v>
      </c>
      <c r="E1085" s="44">
        <v>10401</v>
      </c>
      <c r="F1085" s="13" t="s">
        <v>666</v>
      </c>
      <c r="G1085" s="23" t="s">
        <v>639</v>
      </c>
      <c r="H1085" s="42" t="s">
        <v>458</v>
      </c>
      <c r="I1085" s="28" t="s">
        <v>274</v>
      </c>
      <c r="J1085" s="12" t="s">
        <v>393</v>
      </c>
      <c r="K1085" s="28" t="s">
        <v>888</v>
      </c>
      <c r="L1085" s="12" t="s">
        <v>652</v>
      </c>
      <c r="M1085" s="12" t="s">
        <v>704</v>
      </c>
      <c r="N1085" s="12" t="s">
        <v>629</v>
      </c>
      <c r="O1085" s="26" t="s">
        <v>6156</v>
      </c>
      <c r="P1085" s="26" t="s">
        <v>6157</v>
      </c>
      <c r="Q1085" s="25" t="s">
        <v>646</v>
      </c>
      <c r="R1085" s="26" t="s">
        <v>6158</v>
      </c>
      <c r="S1085" s="15" t="s">
        <v>6159</v>
      </c>
      <c r="T1085" s="52">
        <v>0</v>
      </c>
      <c r="U1085" s="22" t="s">
        <v>6160</v>
      </c>
      <c r="V1085" s="18" t="str">
        <f>+Sitio_Publico[[#This Row],[idcoleccion]]&amp;"-"&amp;Sitio_Publico[[#This Row],[id]]</f>
        <v>000-1084</v>
      </c>
      <c r="W1085" s="18">
        <f>+VLOOKUP(Sitio_Publico[[#This Row],[territorio]],Estructura!$AE$4:$AH$1067,4,0)</f>
        <v>30010401</v>
      </c>
      <c r="X1085" s="18" t="str">
        <f>+VLOOKUP(Sitio_Publico[[#This Row],[tema]],Estructura!$G$4:$J$532,4,0)</f>
        <v>T-15</v>
      </c>
      <c r="Y1085" s="18" t="str">
        <f>+VLOOKUP(Sitio_Publico[[#This Row],[contenido]],Estructura!$L$4:$O$473,4,0)</f>
        <v>C-8</v>
      </c>
      <c r="Z1085" s="18" t="str">
        <f>+VLOOKUP(Sitio_Publico[[#This Row],[Filtro Integrado]],Estructura!$U$4:$W$529,3,0)</f>
        <v>FI-0</v>
      </c>
      <c r="AA1085" s="18" t="str">
        <f>+VLOOKUP(Sitio_Publico[[#This Row],[Muestra]],Estructura!$Y$4:$AB$483,4,0)</f>
        <v>M-00082</v>
      </c>
    </row>
    <row r="1086" spans="1:27" ht="48" x14ac:dyDescent="0.3">
      <c r="A1086" s="16">
        <f t="shared" si="16"/>
        <v>1085</v>
      </c>
      <c r="B1086" s="47" t="s">
        <v>15118</v>
      </c>
      <c r="C1086" s="13" t="s">
        <v>622</v>
      </c>
      <c r="D1086" s="13" t="s">
        <v>623</v>
      </c>
      <c r="E1086" s="44">
        <v>8201</v>
      </c>
      <c r="F1086" s="13" t="s">
        <v>666</v>
      </c>
      <c r="G1086" s="23" t="s">
        <v>625</v>
      </c>
      <c r="H1086" s="42" t="s">
        <v>458</v>
      </c>
      <c r="I1086" s="28" t="s">
        <v>174</v>
      </c>
      <c r="J1086" s="12" t="s">
        <v>393</v>
      </c>
      <c r="K1086" s="28" t="s">
        <v>667</v>
      </c>
      <c r="L1086" s="12" t="s">
        <v>627</v>
      </c>
      <c r="M1086" s="12" t="s">
        <v>668</v>
      </c>
      <c r="N1086" s="12" t="s">
        <v>629</v>
      </c>
      <c r="O1086" s="26" t="s">
        <v>6161</v>
      </c>
      <c r="P1086" s="26" t="s">
        <v>6162</v>
      </c>
      <c r="Q1086" s="25" t="s">
        <v>646</v>
      </c>
      <c r="R1086" s="26" t="s">
        <v>6163</v>
      </c>
      <c r="S1086" s="15" t="s">
        <v>6164</v>
      </c>
      <c r="T1086" s="52">
        <v>0</v>
      </c>
      <c r="U1086" s="22" t="s">
        <v>6165</v>
      </c>
      <c r="V1086" s="18" t="str">
        <f>+Sitio_Publico[[#This Row],[idcoleccion]]&amp;"-"&amp;Sitio_Publico[[#This Row],[id]]</f>
        <v>000-1085</v>
      </c>
      <c r="W1086" s="18">
        <f>+VLOOKUP(Sitio_Publico[[#This Row],[territorio]],Estructura!$AE$4:$AH$1067,4,0)</f>
        <v>30008201</v>
      </c>
      <c r="X1086" s="18" t="str">
        <f>+VLOOKUP(Sitio_Publico[[#This Row],[tema]],Estructura!$G$4:$J$532,4,0)</f>
        <v>T-15</v>
      </c>
      <c r="Y1086" s="18" t="str">
        <f>+VLOOKUP(Sitio_Publico[[#This Row],[contenido]],Estructura!$L$4:$O$473,4,0)</f>
        <v>C-7</v>
      </c>
      <c r="Z1086" s="18" t="str">
        <f>+VLOOKUP(Sitio_Publico[[#This Row],[Filtro Integrado]],Estructura!$U$4:$W$529,3,0)</f>
        <v>FI-0</v>
      </c>
      <c r="AA1086" s="18" t="str">
        <f>+VLOOKUP(Sitio_Publico[[#This Row],[Muestra]],Estructura!$Y$4:$AB$483,4,0)</f>
        <v>M-00066</v>
      </c>
    </row>
    <row r="1087" spans="1:27" ht="48" x14ac:dyDescent="0.3">
      <c r="A1087" s="16">
        <f t="shared" si="16"/>
        <v>1086</v>
      </c>
      <c r="B1087" s="47" t="s">
        <v>15118</v>
      </c>
      <c r="C1087" s="13" t="s">
        <v>622</v>
      </c>
      <c r="D1087" s="13" t="s">
        <v>623</v>
      </c>
      <c r="E1087" s="44">
        <v>13113</v>
      </c>
      <c r="F1087" s="13" t="s">
        <v>666</v>
      </c>
      <c r="G1087" s="23" t="s">
        <v>639</v>
      </c>
      <c r="H1087" s="42" t="s">
        <v>458</v>
      </c>
      <c r="I1087" s="28" t="s">
        <v>309</v>
      </c>
      <c r="J1087" s="12" t="s">
        <v>393</v>
      </c>
      <c r="K1087" s="28" t="s">
        <v>667</v>
      </c>
      <c r="L1087" s="12" t="s">
        <v>652</v>
      </c>
      <c r="M1087" s="12" t="s">
        <v>668</v>
      </c>
      <c r="N1087" s="12" t="s">
        <v>629</v>
      </c>
      <c r="O1087" s="26" t="s">
        <v>6166</v>
      </c>
      <c r="P1087" s="26" t="s">
        <v>6167</v>
      </c>
      <c r="Q1087" s="25" t="s">
        <v>646</v>
      </c>
      <c r="R1087" s="26" t="s">
        <v>6168</v>
      </c>
      <c r="S1087" s="15" t="s">
        <v>6169</v>
      </c>
      <c r="T1087" s="52">
        <v>0</v>
      </c>
      <c r="U1087" s="22" t="s">
        <v>6170</v>
      </c>
      <c r="V1087" s="18" t="str">
        <f>+Sitio_Publico[[#This Row],[idcoleccion]]&amp;"-"&amp;Sitio_Publico[[#This Row],[id]]</f>
        <v>000-1086</v>
      </c>
      <c r="W1087" s="18">
        <f>+VLOOKUP(Sitio_Publico[[#This Row],[territorio]],Estructura!$AE$4:$AH$1067,4,0)</f>
        <v>30013113</v>
      </c>
      <c r="X1087" s="18" t="str">
        <f>+VLOOKUP(Sitio_Publico[[#This Row],[tema]],Estructura!$G$4:$J$532,4,0)</f>
        <v>T-15</v>
      </c>
      <c r="Y1087" s="18" t="str">
        <f>+VLOOKUP(Sitio_Publico[[#This Row],[contenido]],Estructura!$L$4:$O$473,4,0)</f>
        <v>C-8</v>
      </c>
      <c r="Z1087" s="18" t="str">
        <f>+VLOOKUP(Sitio_Publico[[#This Row],[Filtro Integrado]],Estructura!$U$4:$W$529,3,0)</f>
        <v>FI-0</v>
      </c>
      <c r="AA1087" s="18" t="str">
        <f>+VLOOKUP(Sitio_Publico[[#This Row],[Muestra]],Estructura!$Y$4:$AB$483,4,0)</f>
        <v>M-00066</v>
      </c>
    </row>
    <row r="1088" spans="1:27" ht="48" x14ac:dyDescent="0.3">
      <c r="A1088" s="16">
        <f t="shared" si="16"/>
        <v>1087</v>
      </c>
      <c r="B1088" s="47" t="s">
        <v>15118</v>
      </c>
      <c r="C1088" s="13" t="s">
        <v>622</v>
      </c>
      <c r="D1088" s="13" t="s">
        <v>623</v>
      </c>
      <c r="E1088" s="44">
        <v>8103</v>
      </c>
      <c r="F1088" s="13" t="s">
        <v>666</v>
      </c>
      <c r="G1088" s="23" t="s">
        <v>625</v>
      </c>
      <c r="H1088" s="42" t="s">
        <v>458</v>
      </c>
      <c r="I1088" s="28" t="s">
        <v>164</v>
      </c>
      <c r="J1088" s="12" t="s">
        <v>393</v>
      </c>
      <c r="K1088" s="28" t="s">
        <v>667</v>
      </c>
      <c r="L1088" s="12" t="s">
        <v>627</v>
      </c>
      <c r="M1088" s="12" t="s">
        <v>668</v>
      </c>
      <c r="N1088" s="12" t="s">
        <v>629</v>
      </c>
      <c r="O1088" s="26" t="s">
        <v>6171</v>
      </c>
      <c r="P1088" s="26" t="s">
        <v>6172</v>
      </c>
      <c r="Q1088" s="25" t="s">
        <v>646</v>
      </c>
      <c r="R1088" s="26" t="s">
        <v>6173</v>
      </c>
      <c r="S1088" s="15" t="s">
        <v>6174</v>
      </c>
      <c r="T1088" s="52">
        <v>0</v>
      </c>
      <c r="U1088" s="22" t="s">
        <v>6175</v>
      </c>
      <c r="V1088" s="18" t="str">
        <f>+Sitio_Publico[[#This Row],[idcoleccion]]&amp;"-"&amp;Sitio_Publico[[#This Row],[id]]</f>
        <v>000-1087</v>
      </c>
      <c r="W1088" s="18">
        <f>+VLOOKUP(Sitio_Publico[[#This Row],[territorio]],Estructura!$AE$4:$AH$1067,4,0)</f>
        <v>30008103</v>
      </c>
      <c r="X1088" s="18" t="str">
        <f>+VLOOKUP(Sitio_Publico[[#This Row],[tema]],Estructura!$G$4:$J$532,4,0)</f>
        <v>T-15</v>
      </c>
      <c r="Y1088" s="18" t="str">
        <f>+VLOOKUP(Sitio_Publico[[#This Row],[contenido]],Estructura!$L$4:$O$473,4,0)</f>
        <v>C-7</v>
      </c>
      <c r="Z1088" s="18" t="str">
        <f>+VLOOKUP(Sitio_Publico[[#This Row],[Filtro Integrado]],Estructura!$U$4:$W$529,3,0)</f>
        <v>FI-0</v>
      </c>
      <c r="AA1088" s="18" t="str">
        <f>+VLOOKUP(Sitio_Publico[[#This Row],[Muestra]],Estructura!$Y$4:$AB$483,4,0)</f>
        <v>M-00066</v>
      </c>
    </row>
    <row r="1089" spans="1:27" ht="48" x14ac:dyDescent="0.3">
      <c r="A1089" s="16">
        <f t="shared" si="16"/>
        <v>1088</v>
      </c>
      <c r="B1089" s="47" t="s">
        <v>15118</v>
      </c>
      <c r="C1089" s="13" t="s">
        <v>622</v>
      </c>
      <c r="D1089" s="13" t="s">
        <v>623</v>
      </c>
      <c r="E1089" s="44">
        <v>14106</v>
      </c>
      <c r="F1089" s="13" t="s">
        <v>688</v>
      </c>
      <c r="G1089" s="23" t="s">
        <v>625</v>
      </c>
      <c r="H1089" s="42" t="s">
        <v>458</v>
      </c>
      <c r="I1089" s="28" t="s">
        <v>352</v>
      </c>
      <c r="J1089" s="12" t="s">
        <v>393</v>
      </c>
      <c r="K1089" s="28" t="s">
        <v>726</v>
      </c>
      <c r="L1089" s="12" t="s">
        <v>627</v>
      </c>
      <c r="M1089" s="12" t="s">
        <v>628</v>
      </c>
      <c r="N1089" s="12" t="s">
        <v>629</v>
      </c>
      <c r="O1089" s="26" t="s">
        <v>6176</v>
      </c>
      <c r="P1089" s="26" t="s">
        <v>6177</v>
      </c>
      <c r="Q1089" s="25" t="s">
        <v>646</v>
      </c>
      <c r="R1089" s="26" t="s">
        <v>6178</v>
      </c>
      <c r="S1089" s="15" t="s">
        <v>6179</v>
      </c>
      <c r="T1089" s="52">
        <v>0</v>
      </c>
      <c r="U1089" s="22" t="s">
        <v>6180</v>
      </c>
      <c r="V1089" s="18" t="str">
        <f>+Sitio_Publico[[#This Row],[idcoleccion]]&amp;"-"&amp;Sitio_Publico[[#This Row],[id]]</f>
        <v>000-1088</v>
      </c>
      <c r="W1089" s="18">
        <f>+VLOOKUP(Sitio_Publico[[#This Row],[territorio]],Estructura!$AE$4:$AH$1067,4,0)</f>
        <v>30014106</v>
      </c>
      <c r="X1089" s="18" t="str">
        <f>+VLOOKUP(Sitio_Publico[[#This Row],[tema]],Estructura!$G$4:$J$532,4,0)</f>
        <v>T-17</v>
      </c>
      <c r="Y1089" s="18" t="str">
        <f>+VLOOKUP(Sitio_Publico[[#This Row],[contenido]],Estructura!$L$4:$O$473,4,0)</f>
        <v>C-7</v>
      </c>
      <c r="Z1089" s="18" t="str">
        <f>+VLOOKUP(Sitio_Publico[[#This Row],[Filtro Integrado]],Estructura!$U$4:$W$529,3,0)</f>
        <v>FI-0</v>
      </c>
      <c r="AA1089" s="18" t="str">
        <f>+VLOOKUP(Sitio_Publico[[#This Row],[Muestra]],Estructura!$Y$4:$AB$483,4,0)</f>
        <v>M-00071</v>
      </c>
    </row>
    <row r="1090" spans="1:27" ht="51" x14ac:dyDescent="0.3">
      <c r="A1090" s="16">
        <f t="shared" si="16"/>
        <v>1089</v>
      </c>
      <c r="B1090" s="47" t="s">
        <v>15118</v>
      </c>
      <c r="C1090" s="13" t="s">
        <v>622</v>
      </c>
      <c r="D1090" s="13" t="s">
        <v>623</v>
      </c>
      <c r="E1090" s="44">
        <v>7105</v>
      </c>
      <c r="F1090" s="13" t="s">
        <v>624</v>
      </c>
      <c r="G1090" s="23" t="s">
        <v>625</v>
      </c>
      <c r="H1090" s="42" t="s">
        <v>458</v>
      </c>
      <c r="I1090" s="28" t="s">
        <v>24</v>
      </c>
      <c r="J1090" s="12" t="s">
        <v>393</v>
      </c>
      <c r="K1090" s="28" t="s">
        <v>626</v>
      </c>
      <c r="L1090" s="12" t="s">
        <v>627</v>
      </c>
      <c r="M1090" s="12" t="s">
        <v>628</v>
      </c>
      <c r="N1090" s="12" t="s">
        <v>629</v>
      </c>
      <c r="O1090" s="26" t="s">
        <v>6181</v>
      </c>
      <c r="P1090" s="26" t="s">
        <v>6182</v>
      </c>
      <c r="Q1090" s="25" t="s">
        <v>632</v>
      </c>
      <c r="R1090" s="26" t="s">
        <v>6183</v>
      </c>
      <c r="S1090" s="15" t="s">
        <v>6184</v>
      </c>
      <c r="T1090" s="52">
        <v>0</v>
      </c>
      <c r="U1090" s="22" t="s">
        <v>6185</v>
      </c>
      <c r="V1090" s="18" t="str">
        <f>+Sitio_Publico[[#This Row],[idcoleccion]]&amp;"-"&amp;Sitio_Publico[[#This Row],[id]]</f>
        <v>000-1089</v>
      </c>
      <c r="W1090" s="18">
        <f>+VLOOKUP(Sitio_Publico[[#This Row],[territorio]],Estructura!$AE$4:$AH$1067,4,0)</f>
        <v>30007105</v>
      </c>
      <c r="X1090" s="18" t="str">
        <f>+VLOOKUP(Sitio_Publico[[#This Row],[tema]],Estructura!$G$4:$J$532,4,0)</f>
        <v>T-13</v>
      </c>
      <c r="Y1090" s="18" t="str">
        <f>+VLOOKUP(Sitio_Publico[[#This Row],[contenido]],Estructura!$L$4:$O$473,4,0)</f>
        <v>C-7</v>
      </c>
      <c r="Z1090" s="18" t="str">
        <f>+VLOOKUP(Sitio_Publico[[#This Row],[Filtro Integrado]],Estructura!$U$4:$W$529,3,0)</f>
        <v>FI-0</v>
      </c>
      <c r="AA1090" s="18" t="str">
        <f>+VLOOKUP(Sitio_Publico[[#This Row],[Muestra]],Estructura!$Y$4:$AB$483,4,0)</f>
        <v>M-00063</v>
      </c>
    </row>
    <row r="1091" spans="1:27" ht="48" x14ac:dyDescent="0.3">
      <c r="A1091" s="16">
        <f t="shared" ref="A1091:A1154" si="17">+ROW()-1</f>
        <v>1090</v>
      </c>
      <c r="B1091" s="47" t="s">
        <v>15118</v>
      </c>
      <c r="C1091" s="13" t="s">
        <v>622</v>
      </c>
      <c r="D1091" s="13" t="s">
        <v>623</v>
      </c>
      <c r="E1091" s="44">
        <v>5605</v>
      </c>
      <c r="F1091" s="13" t="s">
        <v>666</v>
      </c>
      <c r="G1091" s="23" t="s">
        <v>639</v>
      </c>
      <c r="H1091" s="42" t="s">
        <v>458</v>
      </c>
      <c r="I1091" s="28" t="s">
        <v>88</v>
      </c>
      <c r="J1091" s="12" t="s">
        <v>393</v>
      </c>
      <c r="K1091" s="28" t="s">
        <v>888</v>
      </c>
      <c r="L1091" s="12" t="s">
        <v>652</v>
      </c>
      <c r="M1091" s="12" t="s">
        <v>704</v>
      </c>
      <c r="N1091" s="12" t="s">
        <v>629</v>
      </c>
      <c r="O1091" s="26" t="s">
        <v>6186</v>
      </c>
      <c r="P1091" s="26" t="s">
        <v>6187</v>
      </c>
      <c r="Q1091" s="25" t="s">
        <v>646</v>
      </c>
      <c r="R1091" s="26" t="s">
        <v>6188</v>
      </c>
      <c r="S1091" s="15" t="s">
        <v>6189</v>
      </c>
      <c r="T1091" s="52">
        <v>0</v>
      </c>
      <c r="U1091" s="22" t="s">
        <v>6190</v>
      </c>
      <c r="V1091" s="18" t="str">
        <f>+Sitio_Publico[[#This Row],[idcoleccion]]&amp;"-"&amp;Sitio_Publico[[#This Row],[id]]</f>
        <v>000-1090</v>
      </c>
      <c r="W1091" s="18">
        <f>+VLOOKUP(Sitio_Publico[[#This Row],[territorio]],Estructura!$AE$4:$AH$1067,4,0)</f>
        <v>30005605</v>
      </c>
      <c r="X1091" s="18" t="str">
        <f>+VLOOKUP(Sitio_Publico[[#This Row],[tema]],Estructura!$G$4:$J$532,4,0)</f>
        <v>T-15</v>
      </c>
      <c r="Y1091" s="18" t="str">
        <f>+VLOOKUP(Sitio_Publico[[#This Row],[contenido]],Estructura!$L$4:$O$473,4,0)</f>
        <v>C-8</v>
      </c>
      <c r="Z1091" s="18" t="str">
        <f>+VLOOKUP(Sitio_Publico[[#This Row],[Filtro Integrado]],Estructura!$U$4:$W$529,3,0)</f>
        <v>FI-0</v>
      </c>
      <c r="AA1091" s="18" t="str">
        <f>+VLOOKUP(Sitio_Publico[[#This Row],[Muestra]],Estructura!$Y$4:$AB$483,4,0)</f>
        <v>M-00082</v>
      </c>
    </row>
    <row r="1092" spans="1:27" ht="48" x14ac:dyDescent="0.3">
      <c r="A1092" s="16">
        <f t="shared" si="17"/>
        <v>1091</v>
      </c>
      <c r="B1092" s="47" t="s">
        <v>15118</v>
      </c>
      <c r="C1092" s="13" t="s">
        <v>622</v>
      </c>
      <c r="D1092" s="13" t="s">
        <v>623</v>
      </c>
      <c r="E1092" s="44">
        <v>2301</v>
      </c>
      <c r="F1092" s="13" t="s">
        <v>767</v>
      </c>
      <c r="G1092" s="23" t="s">
        <v>639</v>
      </c>
      <c r="H1092" s="42" t="s">
        <v>458</v>
      </c>
      <c r="I1092" s="28" t="s">
        <v>39</v>
      </c>
      <c r="J1092" s="12" t="s">
        <v>393</v>
      </c>
      <c r="K1092" s="28" t="s">
        <v>768</v>
      </c>
      <c r="L1092" s="12" t="s">
        <v>652</v>
      </c>
      <c r="M1092" s="12" t="s">
        <v>653</v>
      </c>
      <c r="N1092" s="12" t="s">
        <v>629</v>
      </c>
      <c r="O1092" s="26" t="s">
        <v>6191</v>
      </c>
      <c r="P1092" s="26" t="s">
        <v>6192</v>
      </c>
      <c r="Q1092" s="25" t="s">
        <v>646</v>
      </c>
      <c r="R1092" s="26" t="s">
        <v>6193</v>
      </c>
      <c r="S1092" s="15" t="s">
        <v>6194</v>
      </c>
      <c r="T1092" s="52">
        <v>0</v>
      </c>
      <c r="U1092" s="22" t="s">
        <v>6195</v>
      </c>
      <c r="V1092" s="18" t="str">
        <f>+Sitio_Publico[[#This Row],[idcoleccion]]&amp;"-"&amp;Sitio_Publico[[#This Row],[id]]</f>
        <v>000-1091</v>
      </c>
      <c r="W1092" s="18">
        <f>+VLOOKUP(Sitio_Publico[[#This Row],[territorio]],Estructura!$AE$4:$AH$1067,4,0)</f>
        <v>30002301</v>
      </c>
      <c r="X1092" s="18" t="str">
        <f>+VLOOKUP(Sitio_Publico[[#This Row],[tema]],Estructura!$G$4:$J$532,4,0)</f>
        <v>T-19</v>
      </c>
      <c r="Y1092" s="18" t="str">
        <f>+VLOOKUP(Sitio_Publico[[#This Row],[contenido]],Estructura!$L$4:$O$473,4,0)</f>
        <v>C-8</v>
      </c>
      <c r="Z1092" s="18" t="str">
        <f>+VLOOKUP(Sitio_Publico[[#This Row],[Filtro Integrado]],Estructura!$U$4:$W$529,3,0)</f>
        <v>FI-0</v>
      </c>
      <c r="AA1092" s="18" t="str">
        <f>+VLOOKUP(Sitio_Publico[[#This Row],[Muestra]],Estructura!$Y$4:$AB$483,4,0)</f>
        <v>M-00075</v>
      </c>
    </row>
    <row r="1093" spans="1:27" ht="61.2" x14ac:dyDescent="0.3">
      <c r="A1093" s="16">
        <f t="shared" si="17"/>
        <v>1092</v>
      </c>
      <c r="B1093" s="47" t="s">
        <v>15118</v>
      </c>
      <c r="C1093" s="13" t="s">
        <v>637</v>
      </c>
      <c r="D1093" s="13" t="s">
        <v>623</v>
      </c>
      <c r="E1093" s="44">
        <v>5</v>
      </c>
      <c r="F1093" s="13" t="s">
        <v>1591</v>
      </c>
      <c r="G1093" s="23" t="s">
        <v>1394</v>
      </c>
      <c r="H1093" s="42" t="s">
        <v>457</v>
      </c>
      <c r="I1093" s="28" t="s">
        <v>368</v>
      </c>
      <c r="J1093" s="12" t="s">
        <v>393</v>
      </c>
      <c r="K1093" s="28" t="s">
        <v>2151</v>
      </c>
      <c r="L1093" s="12" t="s">
        <v>641</v>
      </c>
      <c r="M1093" s="12" t="s">
        <v>628</v>
      </c>
      <c r="N1093" s="12" t="s">
        <v>643</v>
      </c>
      <c r="O1093" s="26" t="s">
        <v>6196</v>
      </c>
      <c r="P1093" s="26" t="s">
        <v>6197</v>
      </c>
      <c r="Q1093" s="25" t="s">
        <v>646</v>
      </c>
      <c r="R1093" s="26" t="s">
        <v>6198</v>
      </c>
      <c r="S1093" s="15" t="s">
        <v>6199</v>
      </c>
      <c r="T1093" s="52">
        <v>0</v>
      </c>
      <c r="U1093" s="22" t="s">
        <v>6200</v>
      </c>
      <c r="V1093" s="18" t="str">
        <f>+Sitio_Publico[[#This Row],[idcoleccion]]&amp;"-"&amp;Sitio_Publico[[#This Row],[id]]</f>
        <v>000-1092</v>
      </c>
      <c r="W1093" s="18">
        <f>+VLOOKUP(Sitio_Publico[[#This Row],[territorio]],Estructura!$AE$4:$AH$1067,4,0)</f>
        <v>20000005</v>
      </c>
      <c r="X1093" s="18" t="str">
        <f>+VLOOKUP(Sitio_Publico[[#This Row],[tema]],Estructura!$G$4:$J$532,4,0)</f>
        <v>T-24</v>
      </c>
      <c r="Y1093" s="18" t="str">
        <f>+VLOOKUP(Sitio_Publico[[#This Row],[contenido]],Estructura!$L$4:$O$473,4,0)</f>
        <v>C-12</v>
      </c>
      <c r="Z1093" s="18" t="str">
        <f>+VLOOKUP(Sitio_Publico[[#This Row],[Filtro Integrado]],Estructura!$U$4:$W$529,3,0)</f>
        <v>FI-0</v>
      </c>
      <c r="AA1093" s="18" t="str">
        <f>+VLOOKUP(Sitio_Publico[[#This Row],[Muestra]],Estructura!$Y$4:$AB$483,4,0)</f>
        <v>M-000106</v>
      </c>
    </row>
    <row r="1094" spans="1:27" ht="48" x14ac:dyDescent="0.3">
      <c r="A1094" s="16">
        <f t="shared" si="17"/>
        <v>1093</v>
      </c>
      <c r="B1094" s="47" t="s">
        <v>15118</v>
      </c>
      <c r="C1094" s="13" t="s">
        <v>622</v>
      </c>
      <c r="D1094" s="13" t="s">
        <v>623</v>
      </c>
      <c r="E1094" s="44">
        <v>5703</v>
      </c>
      <c r="F1094" s="13" t="s">
        <v>666</v>
      </c>
      <c r="G1094" s="23" t="s">
        <v>639</v>
      </c>
      <c r="H1094" s="42" t="s">
        <v>458</v>
      </c>
      <c r="I1094" s="28" t="s">
        <v>92</v>
      </c>
      <c r="J1094" s="12" t="s">
        <v>393</v>
      </c>
      <c r="K1094" s="28" t="s">
        <v>888</v>
      </c>
      <c r="L1094" s="12" t="s">
        <v>652</v>
      </c>
      <c r="M1094" s="12" t="s">
        <v>704</v>
      </c>
      <c r="N1094" s="12" t="s">
        <v>629</v>
      </c>
      <c r="O1094" s="26" t="s">
        <v>6201</v>
      </c>
      <c r="P1094" s="26" t="s">
        <v>6202</v>
      </c>
      <c r="Q1094" s="25" t="s">
        <v>646</v>
      </c>
      <c r="R1094" s="26" t="s">
        <v>6203</v>
      </c>
      <c r="S1094" s="15" t="s">
        <v>6204</v>
      </c>
      <c r="T1094" s="52">
        <v>0</v>
      </c>
      <c r="U1094" s="22" t="s">
        <v>6205</v>
      </c>
      <c r="V1094" s="18" t="str">
        <f>+Sitio_Publico[[#This Row],[idcoleccion]]&amp;"-"&amp;Sitio_Publico[[#This Row],[id]]</f>
        <v>000-1093</v>
      </c>
      <c r="W1094" s="18">
        <f>+VLOOKUP(Sitio_Publico[[#This Row],[territorio]],Estructura!$AE$4:$AH$1067,4,0)</f>
        <v>30005703</v>
      </c>
      <c r="X1094" s="18" t="str">
        <f>+VLOOKUP(Sitio_Publico[[#This Row],[tema]],Estructura!$G$4:$J$532,4,0)</f>
        <v>T-15</v>
      </c>
      <c r="Y1094" s="18" t="str">
        <f>+VLOOKUP(Sitio_Publico[[#This Row],[contenido]],Estructura!$L$4:$O$473,4,0)</f>
        <v>C-8</v>
      </c>
      <c r="Z1094" s="18" t="str">
        <f>+VLOOKUP(Sitio_Publico[[#This Row],[Filtro Integrado]],Estructura!$U$4:$W$529,3,0)</f>
        <v>FI-0</v>
      </c>
      <c r="AA1094" s="18" t="str">
        <f>+VLOOKUP(Sitio_Publico[[#This Row],[Muestra]],Estructura!$Y$4:$AB$483,4,0)</f>
        <v>M-00082</v>
      </c>
    </row>
    <row r="1095" spans="1:27" ht="48" x14ac:dyDescent="0.3">
      <c r="A1095" s="16">
        <f t="shared" si="17"/>
        <v>1094</v>
      </c>
      <c r="B1095" s="47" t="s">
        <v>15118</v>
      </c>
      <c r="C1095" s="13" t="s">
        <v>622</v>
      </c>
      <c r="D1095" s="13" t="s">
        <v>623</v>
      </c>
      <c r="E1095" s="44">
        <v>14203</v>
      </c>
      <c r="F1095" s="13" t="s">
        <v>681</v>
      </c>
      <c r="G1095" s="23" t="s">
        <v>639</v>
      </c>
      <c r="H1095" s="42" t="s">
        <v>458</v>
      </c>
      <c r="I1095" s="28" t="s">
        <v>357</v>
      </c>
      <c r="J1095" s="12" t="s">
        <v>393</v>
      </c>
      <c r="K1095" s="28" t="s">
        <v>682</v>
      </c>
      <c r="L1095" s="12" t="s">
        <v>652</v>
      </c>
      <c r="M1095" s="12" t="s">
        <v>653</v>
      </c>
      <c r="N1095" s="12" t="s">
        <v>629</v>
      </c>
      <c r="O1095" s="26" t="s">
        <v>6206</v>
      </c>
      <c r="P1095" s="26" t="s">
        <v>6207</v>
      </c>
      <c r="Q1095" s="25" t="s">
        <v>646</v>
      </c>
      <c r="R1095" s="26" t="s">
        <v>6208</v>
      </c>
      <c r="S1095" s="15" t="s">
        <v>6209</v>
      </c>
      <c r="T1095" s="52">
        <v>0</v>
      </c>
      <c r="U1095" s="22" t="s">
        <v>6210</v>
      </c>
      <c r="V1095" s="18" t="str">
        <f>+Sitio_Publico[[#This Row],[idcoleccion]]&amp;"-"&amp;Sitio_Publico[[#This Row],[id]]</f>
        <v>000-1094</v>
      </c>
      <c r="W1095" s="18">
        <f>+VLOOKUP(Sitio_Publico[[#This Row],[territorio]],Estructura!$AE$4:$AH$1067,4,0)</f>
        <v>30014203</v>
      </c>
      <c r="X1095" s="18" t="str">
        <f>+VLOOKUP(Sitio_Publico[[#This Row],[tema]],Estructura!$G$4:$J$532,4,0)</f>
        <v>T-16</v>
      </c>
      <c r="Y1095" s="18" t="str">
        <f>+VLOOKUP(Sitio_Publico[[#This Row],[contenido]],Estructura!$L$4:$O$473,4,0)</f>
        <v>C-8</v>
      </c>
      <c r="Z1095" s="18" t="str">
        <f>+VLOOKUP(Sitio_Publico[[#This Row],[Filtro Integrado]],Estructura!$U$4:$W$529,3,0)</f>
        <v>FI-0</v>
      </c>
      <c r="AA1095" s="18" t="str">
        <f>+VLOOKUP(Sitio_Publico[[#This Row],[Muestra]],Estructura!$Y$4:$AB$483,4,0)</f>
        <v>M-00067</v>
      </c>
    </row>
    <row r="1096" spans="1:27" ht="48" x14ac:dyDescent="0.3">
      <c r="A1096" s="16">
        <f t="shared" si="17"/>
        <v>1095</v>
      </c>
      <c r="B1096" s="47" t="s">
        <v>15118</v>
      </c>
      <c r="C1096" s="13" t="s">
        <v>622</v>
      </c>
      <c r="D1096" s="13" t="s">
        <v>623</v>
      </c>
      <c r="E1096" s="44">
        <v>13603</v>
      </c>
      <c r="F1096" s="13" t="s">
        <v>767</v>
      </c>
      <c r="G1096" s="23" t="s">
        <v>625</v>
      </c>
      <c r="H1096" s="42" t="s">
        <v>458</v>
      </c>
      <c r="I1096" s="28" t="s">
        <v>345</v>
      </c>
      <c r="J1096" s="12" t="s">
        <v>393</v>
      </c>
      <c r="K1096" s="28" t="s">
        <v>780</v>
      </c>
      <c r="L1096" s="12" t="s">
        <v>627</v>
      </c>
      <c r="M1096" s="12" t="s">
        <v>781</v>
      </c>
      <c r="N1096" s="12" t="s">
        <v>629</v>
      </c>
      <c r="O1096" s="26" t="s">
        <v>6211</v>
      </c>
      <c r="P1096" s="26" t="s">
        <v>6212</v>
      </c>
      <c r="Q1096" s="25" t="s">
        <v>646</v>
      </c>
      <c r="R1096" s="26" t="s">
        <v>6213</v>
      </c>
      <c r="S1096" s="15" t="s">
        <v>6214</v>
      </c>
      <c r="T1096" s="52">
        <v>0</v>
      </c>
      <c r="U1096" s="22" t="s">
        <v>6215</v>
      </c>
      <c r="V1096" s="18" t="str">
        <f>+Sitio_Publico[[#This Row],[idcoleccion]]&amp;"-"&amp;Sitio_Publico[[#This Row],[id]]</f>
        <v>000-1095</v>
      </c>
      <c r="W1096" s="18">
        <f>+VLOOKUP(Sitio_Publico[[#This Row],[territorio]],Estructura!$AE$4:$AH$1067,4,0)</f>
        <v>30013603</v>
      </c>
      <c r="X1096" s="18" t="str">
        <f>+VLOOKUP(Sitio_Publico[[#This Row],[tema]],Estructura!$G$4:$J$532,4,0)</f>
        <v>T-19</v>
      </c>
      <c r="Y1096" s="18" t="str">
        <f>+VLOOKUP(Sitio_Publico[[#This Row],[contenido]],Estructura!$L$4:$O$473,4,0)</f>
        <v>C-7</v>
      </c>
      <c r="Z1096" s="18" t="str">
        <f>+VLOOKUP(Sitio_Publico[[#This Row],[Filtro Integrado]],Estructura!$U$4:$W$529,3,0)</f>
        <v>FI-0</v>
      </c>
      <c r="AA1096" s="18" t="str">
        <f>+VLOOKUP(Sitio_Publico[[#This Row],[Muestra]],Estructura!$Y$4:$AB$483,4,0)</f>
        <v>M-00076</v>
      </c>
    </row>
    <row r="1097" spans="1:27" ht="48" x14ac:dyDescent="0.3">
      <c r="A1097" s="16">
        <f t="shared" si="17"/>
        <v>1096</v>
      </c>
      <c r="B1097" s="47" t="s">
        <v>15118</v>
      </c>
      <c r="C1097" s="13" t="s">
        <v>622</v>
      </c>
      <c r="D1097" s="13" t="s">
        <v>623</v>
      </c>
      <c r="E1097" s="44">
        <v>8303</v>
      </c>
      <c r="F1097" s="13" t="s">
        <v>767</v>
      </c>
      <c r="G1097" s="23" t="s">
        <v>639</v>
      </c>
      <c r="H1097" s="42" t="s">
        <v>458</v>
      </c>
      <c r="I1097" s="28" t="s">
        <v>183</v>
      </c>
      <c r="J1097" s="12" t="s">
        <v>393</v>
      </c>
      <c r="K1097" s="28" t="s">
        <v>768</v>
      </c>
      <c r="L1097" s="12" t="s">
        <v>652</v>
      </c>
      <c r="M1097" s="12" t="s">
        <v>653</v>
      </c>
      <c r="N1097" s="12" t="s">
        <v>629</v>
      </c>
      <c r="O1097" s="26" t="s">
        <v>6216</v>
      </c>
      <c r="P1097" s="26" t="s">
        <v>6217</v>
      </c>
      <c r="Q1097" s="25" t="s">
        <v>646</v>
      </c>
      <c r="R1097" s="26" t="s">
        <v>6218</v>
      </c>
      <c r="S1097" s="15" t="s">
        <v>6219</v>
      </c>
      <c r="T1097" s="52">
        <v>0</v>
      </c>
      <c r="U1097" s="22" t="s">
        <v>6220</v>
      </c>
      <c r="V1097" s="18" t="str">
        <f>+Sitio_Publico[[#This Row],[idcoleccion]]&amp;"-"&amp;Sitio_Publico[[#This Row],[id]]</f>
        <v>000-1096</v>
      </c>
      <c r="W1097" s="18">
        <f>+VLOOKUP(Sitio_Publico[[#This Row],[territorio]],Estructura!$AE$4:$AH$1067,4,0)</f>
        <v>30008303</v>
      </c>
      <c r="X1097" s="18" t="str">
        <f>+VLOOKUP(Sitio_Publico[[#This Row],[tema]],Estructura!$G$4:$J$532,4,0)</f>
        <v>T-19</v>
      </c>
      <c r="Y1097" s="18" t="str">
        <f>+VLOOKUP(Sitio_Publico[[#This Row],[contenido]],Estructura!$L$4:$O$473,4,0)</f>
        <v>C-8</v>
      </c>
      <c r="Z1097" s="18" t="str">
        <f>+VLOOKUP(Sitio_Publico[[#This Row],[Filtro Integrado]],Estructura!$U$4:$W$529,3,0)</f>
        <v>FI-0</v>
      </c>
      <c r="AA1097" s="18" t="str">
        <f>+VLOOKUP(Sitio_Publico[[#This Row],[Muestra]],Estructura!$Y$4:$AB$483,4,0)</f>
        <v>M-00075</v>
      </c>
    </row>
    <row r="1098" spans="1:27" ht="48" x14ac:dyDescent="0.3">
      <c r="A1098" s="16">
        <f t="shared" si="17"/>
        <v>1097</v>
      </c>
      <c r="B1098" s="47" t="s">
        <v>15118</v>
      </c>
      <c r="C1098" s="13" t="s">
        <v>622</v>
      </c>
      <c r="D1098" s="13" t="s">
        <v>623</v>
      </c>
      <c r="E1098" s="44">
        <v>9116</v>
      </c>
      <c r="F1098" s="13" t="s">
        <v>688</v>
      </c>
      <c r="G1098" s="23" t="s">
        <v>625</v>
      </c>
      <c r="H1098" s="42" t="s">
        <v>458</v>
      </c>
      <c r="I1098" s="28" t="s">
        <v>231</v>
      </c>
      <c r="J1098" s="12" t="s">
        <v>393</v>
      </c>
      <c r="K1098" s="28" t="s">
        <v>726</v>
      </c>
      <c r="L1098" s="12" t="s">
        <v>627</v>
      </c>
      <c r="M1098" s="12" t="s">
        <v>628</v>
      </c>
      <c r="N1098" s="12" t="s">
        <v>629</v>
      </c>
      <c r="O1098" s="26" t="s">
        <v>6221</v>
      </c>
      <c r="P1098" s="26" t="s">
        <v>6222</v>
      </c>
      <c r="Q1098" s="25" t="s">
        <v>646</v>
      </c>
      <c r="R1098" s="26" t="s">
        <v>6223</v>
      </c>
      <c r="S1098" s="15" t="s">
        <v>6224</v>
      </c>
      <c r="T1098" s="52">
        <v>0</v>
      </c>
      <c r="U1098" s="22" t="s">
        <v>6225</v>
      </c>
      <c r="V1098" s="18" t="str">
        <f>+Sitio_Publico[[#This Row],[idcoleccion]]&amp;"-"&amp;Sitio_Publico[[#This Row],[id]]</f>
        <v>000-1097</v>
      </c>
      <c r="W1098" s="18">
        <f>+VLOOKUP(Sitio_Publico[[#This Row],[territorio]],Estructura!$AE$4:$AH$1067,4,0)</f>
        <v>30009116</v>
      </c>
      <c r="X1098" s="18" t="str">
        <f>+VLOOKUP(Sitio_Publico[[#This Row],[tema]],Estructura!$G$4:$J$532,4,0)</f>
        <v>T-17</v>
      </c>
      <c r="Y1098" s="18" t="str">
        <f>+VLOOKUP(Sitio_Publico[[#This Row],[contenido]],Estructura!$L$4:$O$473,4,0)</f>
        <v>C-7</v>
      </c>
      <c r="Z1098" s="18" t="str">
        <f>+VLOOKUP(Sitio_Publico[[#This Row],[Filtro Integrado]],Estructura!$U$4:$W$529,3,0)</f>
        <v>FI-0</v>
      </c>
      <c r="AA1098" s="18" t="str">
        <f>+VLOOKUP(Sitio_Publico[[#This Row],[Muestra]],Estructura!$Y$4:$AB$483,4,0)</f>
        <v>M-00071</v>
      </c>
    </row>
    <row r="1099" spans="1:27" ht="48" x14ac:dyDescent="0.3">
      <c r="A1099" s="16">
        <f t="shared" si="17"/>
        <v>1098</v>
      </c>
      <c r="B1099" s="47" t="s">
        <v>15118</v>
      </c>
      <c r="C1099" s="13" t="s">
        <v>622</v>
      </c>
      <c r="D1099" s="13" t="s">
        <v>623</v>
      </c>
      <c r="E1099" s="44">
        <v>10106</v>
      </c>
      <c r="F1099" s="13" t="s">
        <v>666</v>
      </c>
      <c r="G1099" s="23" t="s">
        <v>639</v>
      </c>
      <c r="H1099" s="42" t="s">
        <v>458</v>
      </c>
      <c r="I1099" s="28" t="s">
        <v>253</v>
      </c>
      <c r="J1099" s="12" t="s">
        <v>393</v>
      </c>
      <c r="K1099" s="28" t="s">
        <v>667</v>
      </c>
      <c r="L1099" s="12" t="s">
        <v>652</v>
      </c>
      <c r="M1099" s="12" t="s">
        <v>668</v>
      </c>
      <c r="N1099" s="12" t="s">
        <v>629</v>
      </c>
      <c r="O1099" s="26" t="s">
        <v>6226</v>
      </c>
      <c r="P1099" s="26" t="s">
        <v>6227</v>
      </c>
      <c r="Q1099" s="25" t="s">
        <v>646</v>
      </c>
      <c r="R1099" s="26" t="s">
        <v>6228</v>
      </c>
      <c r="S1099" s="15" t="s">
        <v>6229</v>
      </c>
      <c r="T1099" s="52">
        <v>0</v>
      </c>
      <c r="U1099" s="22" t="s">
        <v>6230</v>
      </c>
      <c r="V1099" s="18" t="str">
        <f>+Sitio_Publico[[#This Row],[idcoleccion]]&amp;"-"&amp;Sitio_Publico[[#This Row],[id]]</f>
        <v>000-1098</v>
      </c>
      <c r="W1099" s="18">
        <f>+VLOOKUP(Sitio_Publico[[#This Row],[territorio]],Estructura!$AE$4:$AH$1067,4,0)</f>
        <v>30010106</v>
      </c>
      <c r="X1099" s="18" t="str">
        <f>+VLOOKUP(Sitio_Publico[[#This Row],[tema]],Estructura!$G$4:$J$532,4,0)</f>
        <v>T-15</v>
      </c>
      <c r="Y1099" s="18" t="str">
        <f>+VLOOKUP(Sitio_Publico[[#This Row],[contenido]],Estructura!$L$4:$O$473,4,0)</f>
        <v>C-8</v>
      </c>
      <c r="Z1099" s="18" t="str">
        <f>+VLOOKUP(Sitio_Publico[[#This Row],[Filtro Integrado]],Estructura!$U$4:$W$529,3,0)</f>
        <v>FI-0</v>
      </c>
      <c r="AA1099" s="18" t="str">
        <f>+VLOOKUP(Sitio_Publico[[#This Row],[Muestra]],Estructura!$Y$4:$AB$483,4,0)</f>
        <v>M-00066</v>
      </c>
    </row>
    <row r="1100" spans="1:27" ht="48" x14ac:dyDescent="0.3">
      <c r="A1100" s="16">
        <f t="shared" si="17"/>
        <v>1099</v>
      </c>
      <c r="B1100" s="47" t="s">
        <v>15118</v>
      </c>
      <c r="C1100" s="13" t="s">
        <v>622</v>
      </c>
      <c r="D1100" s="13" t="s">
        <v>623</v>
      </c>
      <c r="E1100" s="44">
        <v>6303</v>
      </c>
      <c r="F1100" s="13" t="s">
        <v>688</v>
      </c>
      <c r="G1100" s="23" t="s">
        <v>625</v>
      </c>
      <c r="H1100" s="42" t="s">
        <v>458</v>
      </c>
      <c r="I1100" s="28" t="s">
        <v>125</v>
      </c>
      <c r="J1100" s="12" t="s">
        <v>393</v>
      </c>
      <c r="K1100" s="28" t="s">
        <v>726</v>
      </c>
      <c r="L1100" s="12" t="s">
        <v>627</v>
      </c>
      <c r="M1100" s="12" t="s">
        <v>628</v>
      </c>
      <c r="N1100" s="12" t="s">
        <v>629</v>
      </c>
      <c r="O1100" s="26" t="s">
        <v>6231</v>
      </c>
      <c r="P1100" s="26" t="s">
        <v>6232</v>
      </c>
      <c r="Q1100" s="25" t="s">
        <v>646</v>
      </c>
      <c r="R1100" s="26" t="s">
        <v>6233</v>
      </c>
      <c r="S1100" s="15" t="s">
        <v>6234</v>
      </c>
      <c r="T1100" s="52">
        <v>0</v>
      </c>
      <c r="U1100" s="22" t="s">
        <v>6235</v>
      </c>
      <c r="V1100" s="18" t="str">
        <f>+Sitio_Publico[[#This Row],[idcoleccion]]&amp;"-"&amp;Sitio_Publico[[#This Row],[id]]</f>
        <v>000-1099</v>
      </c>
      <c r="W1100" s="18">
        <f>+VLOOKUP(Sitio_Publico[[#This Row],[territorio]],Estructura!$AE$4:$AH$1067,4,0)</f>
        <v>30006303</v>
      </c>
      <c r="X1100" s="18" t="str">
        <f>+VLOOKUP(Sitio_Publico[[#This Row],[tema]],Estructura!$G$4:$J$532,4,0)</f>
        <v>T-17</v>
      </c>
      <c r="Y1100" s="18" t="str">
        <f>+VLOOKUP(Sitio_Publico[[#This Row],[contenido]],Estructura!$L$4:$O$473,4,0)</f>
        <v>C-7</v>
      </c>
      <c r="Z1100" s="18" t="str">
        <f>+VLOOKUP(Sitio_Publico[[#This Row],[Filtro Integrado]],Estructura!$U$4:$W$529,3,0)</f>
        <v>FI-0</v>
      </c>
      <c r="AA1100" s="18" t="str">
        <f>+VLOOKUP(Sitio_Publico[[#This Row],[Muestra]],Estructura!$Y$4:$AB$483,4,0)</f>
        <v>M-00071</v>
      </c>
    </row>
    <row r="1101" spans="1:27" ht="48" x14ac:dyDescent="0.3">
      <c r="A1101" s="16">
        <f t="shared" si="17"/>
        <v>1100</v>
      </c>
      <c r="B1101" s="47" t="s">
        <v>15118</v>
      </c>
      <c r="C1101" s="13" t="s">
        <v>622</v>
      </c>
      <c r="D1101" s="13" t="s">
        <v>623</v>
      </c>
      <c r="E1101" s="44">
        <v>13203</v>
      </c>
      <c r="F1101" s="13" t="s">
        <v>666</v>
      </c>
      <c r="G1101" s="23" t="s">
        <v>639</v>
      </c>
      <c r="H1101" s="42" t="s">
        <v>458</v>
      </c>
      <c r="I1101" s="28" t="s">
        <v>330</v>
      </c>
      <c r="J1101" s="12" t="s">
        <v>393</v>
      </c>
      <c r="K1101" s="28" t="s">
        <v>667</v>
      </c>
      <c r="L1101" s="12" t="s">
        <v>652</v>
      </c>
      <c r="M1101" s="12" t="s">
        <v>668</v>
      </c>
      <c r="N1101" s="12" t="s">
        <v>629</v>
      </c>
      <c r="O1101" s="26" t="s">
        <v>6236</v>
      </c>
      <c r="P1101" s="26" t="s">
        <v>6237</v>
      </c>
      <c r="Q1101" s="25" t="s">
        <v>646</v>
      </c>
      <c r="R1101" s="26" t="s">
        <v>6238</v>
      </c>
      <c r="S1101" s="15" t="s">
        <v>6239</v>
      </c>
      <c r="T1101" s="52">
        <v>0</v>
      </c>
      <c r="U1101" s="22" t="s">
        <v>6240</v>
      </c>
      <c r="V1101" s="18" t="str">
        <f>+Sitio_Publico[[#This Row],[idcoleccion]]&amp;"-"&amp;Sitio_Publico[[#This Row],[id]]</f>
        <v>000-1100</v>
      </c>
      <c r="W1101" s="18">
        <f>+VLOOKUP(Sitio_Publico[[#This Row],[territorio]],Estructura!$AE$4:$AH$1067,4,0)</f>
        <v>30013203</v>
      </c>
      <c r="X1101" s="18" t="str">
        <f>+VLOOKUP(Sitio_Publico[[#This Row],[tema]],Estructura!$G$4:$J$532,4,0)</f>
        <v>T-15</v>
      </c>
      <c r="Y1101" s="18" t="str">
        <f>+VLOOKUP(Sitio_Publico[[#This Row],[contenido]],Estructura!$L$4:$O$473,4,0)</f>
        <v>C-8</v>
      </c>
      <c r="Z1101" s="18" t="str">
        <f>+VLOOKUP(Sitio_Publico[[#This Row],[Filtro Integrado]],Estructura!$U$4:$W$529,3,0)</f>
        <v>FI-0</v>
      </c>
      <c r="AA1101" s="18" t="str">
        <f>+VLOOKUP(Sitio_Publico[[#This Row],[Muestra]],Estructura!$Y$4:$AB$483,4,0)</f>
        <v>M-00066</v>
      </c>
    </row>
    <row r="1102" spans="1:27" ht="48" x14ac:dyDescent="0.3">
      <c r="A1102" s="16">
        <f t="shared" si="17"/>
        <v>1101</v>
      </c>
      <c r="B1102" s="47" t="s">
        <v>15118</v>
      </c>
      <c r="C1102" s="13" t="s">
        <v>622</v>
      </c>
      <c r="D1102" s="13" t="s">
        <v>623</v>
      </c>
      <c r="E1102" s="44">
        <v>4106</v>
      </c>
      <c r="F1102" s="13" t="s">
        <v>681</v>
      </c>
      <c r="G1102" s="23" t="s">
        <v>639</v>
      </c>
      <c r="H1102" s="42" t="s">
        <v>458</v>
      </c>
      <c r="I1102" s="28" t="s">
        <v>54</v>
      </c>
      <c r="J1102" s="12" t="s">
        <v>393</v>
      </c>
      <c r="K1102" s="28" t="s">
        <v>793</v>
      </c>
      <c r="L1102" s="12" t="s">
        <v>652</v>
      </c>
      <c r="M1102" s="12" t="s">
        <v>794</v>
      </c>
      <c r="N1102" s="12" t="s">
        <v>629</v>
      </c>
      <c r="O1102" s="26" t="s">
        <v>6241</v>
      </c>
      <c r="P1102" s="26" t="s">
        <v>6242</v>
      </c>
      <c r="Q1102" s="25" t="s">
        <v>646</v>
      </c>
      <c r="R1102" s="26" t="s">
        <v>6243</v>
      </c>
      <c r="S1102" s="15" t="s">
        <v>6244</v>
      </c>
      <c r="T1102" s="52">
        <v>0</v>
      </c>
      <c r="U1102" s="22" t="s">
        <v>6245</v>
      </c>
      <c r="V1102" s="18" t="str">
        <f>+Sitio_Publico[[#This Row],[idcoleccion]]&amp;"-"&amp;Sitio_Publico[[#This Row],[id]]</f>
        <v>000-1101</v>
      </c>
      <c r="W1102" s="18">
        <f>+VLOOKUP(Sitio_Publico[[#This Row],[territorio]],Estructura!$AE$4:$AH$1067,4,0)</f>
        <v>30004106</v>
      </c>
      <c r="X1102" s="18" t="str">
        <f>+VLOOKUP(Sitio_Publico[[#This Row],[tema]],Estructura!$G$4:$J$532,4,0)</f>
        <v>T-16</v>
      </c>
      <c r="Y1102" s="18" t="str">
        <f>+VLOOKUP(Sitio_Publico[[#This Row],[contenido]],Estructura!$L$4:$O$473,4,0)</f>
        <v>C-8</v>
      </c>
      <c r="Z1102" s="18" t="str">
        <f>+VLOOKUP(Sitio_Publico[[#This Row],[Filtro Integrado]],Estructura!$U$4:$W$529,3,0)</f>
        <v>FI-0</v>
      </c>
      <c r="AA1102" s="18" t="str">
        <f>+VLOOKUP(Sitio_Publico[[#This Row],[Muestra]],Estructura!$Y$4:$AB$483,4,0)</f>
        <v>M-00077</v>
      </c>
    </row>
    <row r="1103" spans="1:27" ht="48" x14ac:dyDescent="0.3">
      <c r="A1103" s="16">
        <f t="shared" si="17"/>
        <v>1102</v>
      </c>
      <c r="B1103" s="47" t="s">
        <v>15118</v>
      </c>
      <c r="C1103" s="13" t="s">
        <v>622</v>
      </c>
      <c r="D1103" s="13" t="s">
        <v>623</v>
      </c>
      <c r="E1103" s="44">
        <v>8205</v>
      </c>
      <c r="F1103" s="13" t="s">
        <v>666</v>
      </c>
      <c r="G1103" s="23" t="s">
        <v>639</v>
      </c>
      <c r="H1103" s="42" t="s">
        <v>458</v>
      </c>
      <c r="I1103" s="28" t="s">
        <v>178</v>
      </c>
      <c r="J1103" s="12" t="s">
        <v>393</v>
      </c>
      <c r="K1103" s="28" t="s">
        <v>745</v>
      </c>
      <c r="L1103" s="12" t="s">
        <v>652</v>
      </c>
      <c r="M1103" s="12" t="s">
        <v>628</v>
      </c>
      <c r="N1103" s="12" t="s">
        <v>629</v>
      </c>
      <c r="O1103" s="26" t="s">
        <v>6246</v>
      </c>
      <c r="P1103" s="26" t="s">
        <v>6247</v>
      </c>
      <c r="Q1103" s="25" t="s">
        <v>646</v>
      </c>
      <c r="R1103" s="26" t="s">
        <v>6248</v>
      </c>
      <c r="S1103" s="15" t="s">
        <v>6249</v>
      </c>
      <c r="T1103" s="52">
        <v>0</v>
      </c>
      <c r="U1103" s="22" t="s">
        <v>6250</v>
      </c>
      <c r="V1103" s="18" t="str">
        <f>+Sitio_Publico[[#This Row],[idcoleccion]]&amp;"-"&amp;Sitio_Publico[[#This Row],[id]]</f>
        <v>000-1102</v>
      </c>
      <c r="W1103" s="18">
        <f>+VLOOKUP(Sitio_Publico[[#This Row],[territorio]],Estructura!$AE$4:$AH$1067,4,0)</f>
        <v>30008205</v>
      </c>
      <c r="X1103" s="18" t="str">
        <f>+VLOOKUP(Sitio_Publico[[#This Row],[tema]],Estructura!$G$4:$J$532,4,0)</f>
        <v>T-15</v>
      </c>
      <c r="Y1103" s="18" t="str">
        <f>+VLOOKUP(Sitio_Publico[[#This Row],[contenido]],Estructura!$L$4:$O$473,4,0)</f>
        <v>C-8</v>
      </c>
      <c r="Z1103" s="18" t="str">
        <f>+VLOOKUP(Sitio_Publico[[#This Row],[Filtro Integrado]],Estructura!$U$4:$W$529,3,0)</f>
        <v>FI-0</v>
      </c>
      <c r="AA1103" s="18" t="str">
        <f>+VLOOKUP(Sitio_Publico[[#This Row],[Muestra]],Estructura!$Y$4:$AB$483,4,0)</f>
        <v>M-00074</v>
      </c>
    </row>
    <row r="1104" spans="1:27" ht="48" x14ac:dyDescent="0.3">
      <c r="A1104" s="16">
        <f t="shared" si="17"/>
        <v>1103</v>
      </c>
      <c r="B1104" s="47" t="s">
        <v>15118</v>
      </c>
      <c r="C1104" s="13" t="s">
        <v>622</v>
      </c>
      <c r="D1104" s="13" t="s">
        <v>623</v>
      </c>
      <c r="E1104" s="44">
        <v>14202</v>
      </c>
      <c r="F1104" s="13" t="s">
        <v>666</v>
      </c>
      <c r="G1104" s="23" t="s">
        <v>625</v>
      </c>
      <c r="H1104" s="42" t="s">
        <v>458</v>
      </c>
      <c r="I1104" s="28" t="s">
        <v>356</v>
      </c>
      <c r="J1104" s="12" t="s">
        <v>393</v>
      </c>
      <c r="K1104" s="28" t="s">
        <v>667</v>
      </c>
      <c r="L1104" s="12" t="s">
        <v>627</v>
      </c>
      <c r="M1104" s="12" t="s">
        <v>668</v>
      </c>
      <c r="N1104" s="12" t="s">
        <v>629</v>
      </c>
      <c r="O1104" s="26" t="s">
        <v>6251</v>
      </c>
      <c r="P1104" s="26" t="s">
        <v>6252</v>
      </c>
      <c r="Q1104" s="25" t="s">
        <v>646</v>
      </c>
      <c r="R1104" s="26" t="s">
        <v>6253</v>
      </c>
      <c r="S1104" s="15" t="s">
        <v>6254</v>
      </c>
      <c r="T1104" s="52">
        <v>0</v>
      </c>
      <c r="U1104" s="22" t="s">
        <v>6255</v>
      </c>
      <c r="V1104" s="18" t="str">
        <f>+Sitio_Publico[[#This Row],[idcoleccion]]&amp;"-"&amp;Sitio_Publico[[#This Row],[id]]</f>
        <v>000-1103</v>
      </c>
      <c r="W1104" s="18">
        <f>+VLOOKUP(Sitio_Publico[[#This Row],[territorio]],Estructura!$AE$4:$AH$1067,4,0)</f>
        <v>30014202</v>
      </c>
      <c r="X1104" s="18" t="str">
        <f>+VLOOKUP(Sitio_Publico[[#This Row],[tema]],Estructura!$G$4:$J$532,4,0)</f>
        <v>T-15</v>
      </c>
      <c r="Y1104" s="18" t="str">
        <f>+VLOOKUP(Sitio_Publico[[#This Row],[contenido]],Estructura!$L$4:$O$473,4,0)</f>
        <v>C-7</v>
      </c>
      <c r="Z1104" s="18" t="str">
        <f>+VLOOKUP(Sitio_Publico[[#This Row],[Filtro Integrado]],Estructura!$U$4:$W$529,3,0)</f>
        <v>FI-0</v>
      </c>
      <c r="AA1104" s="18" t="str">
        <f>+VLOOKUP(Sitio_Publico[[#This Row],[Muestra]],Estructura!$Y$4:$AB$483,4,0)</f>
        <v>M-00066</v>
      </c>
    </row>
    <row r="1105" spans="1:27" ht="51" x14ac:dyDescent="0.3">
      <c r="A1105" s="16">
        <f t="shared" si="17"/>
        <v>1104</v>
      </c>
      <c r="B1105" s="47" t="s">
        <v>15118</v>
      </c>
      <c r="C1105" s="13" t="s">
        <v>622</v>
      </c>
      <c r="D1105" s="13" t="s">
        <v>623</v>
      </c>
      <c r="E1105" s="44">
        <v>8110</v>
      </c>
      <c r="F1105" s="13" t="s">
        <v>624</v>
      </c>
      <c r="G1105" s="23" t="s">
        <v>625</v>
      </c>
      <c r="H1105" s="42" t="s">
        <v>458</v>
      </c>
      <c r="I1105" s="28" t="s">
        <v>171</v>
      </c>
      <c r="J1105" s="12" t="s">
        <v>393</v>
      </c>
      <c r="K1105" s="28" t="s">
        <v>626</v>
      </c>
      <c r="L1105" s="12" t="s">
        <v>627</v>
      </c>
      <c r="M1105" s="12" t="s">
        <v>628</v>
      </c>
      <c r="N1105" s="12" t="s">
        <v>629</v>
      </c>
      <c r="O1105" s="26" t="s">
        <v>6256</v>
      </c>
      <c r="P1105" s="26" t="s">
        <v>6257</v>
      </c>
      <c r="Q1105" s="25" t="s">
        <v>632</v>
      </c>
      <c r="R1105" s="26" t="s">
        <v>6258</v>
      </c>
      <c r="S1105" s="15" t="s">
        <v>6259</v>
      </c>
      <c r="T1105" s="52">
        <v>0</v>
      </c>
      <c r="U1105" s="22" t="s">
        <v>6260</v>
      </c>
      <c r="V1105" s="18" t="str">
        <f>+Sitio_Publico[[#This Row],[idcoleccion]]&amp;"-"&amp;Sitio_Publico[[#This Row],[id]]</f>
        <v>000-1104</v>
      </c>
      <c r="W1105" s="18">
        <f>+VLOOKUP(Sitio_Publico[[#This Row],[territorio]],Estructura!$AE$4:$AH$1067,4,0)</f>
        <v>30008110</v>
      </c>
      <c r="X1105" s="18" t="str">
        <f>+VLOOKUP(Sitio_Publico[[#This Row],[tema]],Estructura!$G$4:$J$532,4,0)</f>
        <v>T-13</v>
      </c>
      <c r="Y1105" s="18" t="str">
        <f>+VLOOKUP(Sitio_Publico[[#This Row],[contenido]],Estructura!$L$4:$O$473,4,0)</f>
        <v>C-7</v>
      </c>
      <c r="Z1105" s="18" t="str">
        <f>+VLOOKUP(Sitio_Publico[[#This Row],[Filtro Integrado]],Estructura!$U$4:$W$529,3,0)</f>
        <v>FI-0</v>
      </c>
      <c r="AA1105" s="18" t="str">
        <f>+VLOOKUP(Sitio_Publico[[#This Row],[Muestra]],Estructura!$Y$4:$AB$483,4,0)</f>
        <v>M-00063</v>
      </c>
    </row>
    <row r="1106" spans="1:27" ht="40.799999999999997" x14ac:dyDescent="0.3">
      <c r="A1106" s="16">
        <f t="shared" si="17"/>
        <v>1105</v>
      </c>
      <c r="B1106" s="47" t="s">
        <v>15118</v>
      </c>
      <c r="C1106" s="13" t="s">
        <v>622</v>
      </c>
      <c r="D1106" s="13" t="s">
        <v>623</v>
      </c>
      <c r="E1106" s="44">
        <v>15101</v>
      </c>
      <c r="F1106" s="13" t="s">
        <v>466</v>
      </c>
      <c r="G1106" s="23" t="s">
        <v>710</v>
      </c>
      <c r="H1106" s="42" t="s">
        <v>458</v>
      </c>
      <c r="I1106" s="28" t="s">
        <v>359</v>
      </c>
      <c r="J1106" s="12" t="s">
        <v>2802</v>
      </c>
      <c r="K1106" s="28" t="s">
        <v>3433</v>
      </c>
      <c r="L1106" s="12" t="s">
        <v>712</v>
      </c>
      <c r="M1106" s="12" t="s">
        <v>628</v>
      </c>
      <c r="N1106" s="12" t="s">
        <v>714</v>
      </c>
      <c r="O1106" s="26" t="s">
        <v>6261</v>
      </c>
      <c r="P1106" s="26" t="s">
        <v>6262</v>
      </c>
      <c r="Q1106" s="25" t="s">
        <v>632</v>
      </c>
      <c r="R1106" s="26" t="s">
        <v>6263</v>
      </c>
      <c r="S1106" s="15" t="s">
        <v>6264</v>
      </c>
      <c r="T1106" s="52">
        <v>0</v>
      </c>
      <c r="U1106" s="22" t="s">
        <v>6265</v>
      </c>
      <c r="V1106" s="18" t="str">
        <f>+Sitio_Publico[[#This Row],[idcoleccion]]&amp;"-"&amp;Sitio_Publico[[#This Row],[id]]</f>
        <v>000-1105</v>
      </c>
      <c r="W1106" s="18">
        <f>+VLOOKUP(Sitio_Publico[[#This Row],[territorio]],Estructura!$AE$4:$AH$1067,4,0)</f>
        <v>30015101</v>
      </c>
      <c r="X1106" s="18" t="str">
        <f>+VLOOKUP(Sitio_Publico[[#This Row],[tema]],Estructura!$G$4:$J$532,4,0)</f>
        <v>T-18</v>
      </c>
      <c r="Y1106" s="18" t="str">
        <f>+VLOOKUP(Sitio_Publico[[#This Row],[contenido]],Estructura!$L$4:$O$473,4,0)</f>
        <v>C-9</v>
      </c>
      <c r="Z1106" s="18" t="str">
        <f>+VLOOKUP(Sitio_Publico[[#This Row],[Filtro Integrado]],Estructura!$U$4:$W$529,3,0)</f>
        <v>FI-2</v>
      </c>
      <c r="AA1106" s="18" t="str">
        <f>+VLOOKUP(Sitio_Publico[[#This Row],[Muestra]],Estructura!$Y$4:$AB$483,4,0)</f>
        <v>M-000122</v>
      </c>
    </row>
    <row r="1107" spans="1:27" ht="36" x14ac:dyDescent="0.3">
      <c r="A1107" s="16">
        <f t="shared" si="17"/>
        <v>1106</v>
      </c>
      <c r="B1107" s="47" t="s">
        <v>15118</v>
      </c>
      <c r="C1107" s="13" t="s">
        <v>622</v>
      </c>
      <c r="D1107" s="13" t="s">
        <v>623</v>
      </c>
      <c r="E1107" s="44">
        <v>2</v>
      </c>
      <c r="F1107" s="13" t="s">
        <v>466</v>
      </c>
      <c r="G1107" s="23" t="s">
        <v>1114</v>
      </c>
      <c r="H1107" s="42" t="s">
        <v>457</v>
      </c>
      <c r="I1107" s="28" t="s">
        <v>365</v>
      </c>
      <c r="J1107" s="12" t="s">
        <v>393</v>
      </c>
      <c r="K1107" s="28" t="s">
        <v>6266</v>
      </c>
      <c r="L1107" s="12" t="s">
        <v>1116</v>
      </c>
      <c r="M1107" s="12" t="s">
        <v>628</v>
      </c>
      <c r="N1107" s="12" t="s">
        <v>1118</v>
      </c>
      <c r="O1107" s="26" t="s">
        <v>6267</v>
      </c>
      <c r="P1107" s="26" t="s">
        <v>6268</v>
      </c>
      <c r="Q1107" s="25" t="s">
        <v>646</v>
      </c>
      <c r="R1107" s="26" t="s">
        <v>6269</v>
      </c>
      <c r="S1107" s="15" t="s">
        <v>6270</v>
      </c>
      <c r="T1107" s="52">
        <v>0</v>
      </c>
      <c r="U1107" s="22" t="s">
        <v>6271</v>
      </c>
      <c r="V1107" s="18" t="str">
        <f>+Sitio_Publico[[#This Row],[idcoleccion]]&amp;"-"&amp;Sitio_Publico[[#This Row],[id]]</f>
        <v>000-1106</v>
      </c>
      <c r="W1107" s="18">
        <f>+VLOOKUP(Sitio_Publico[[#This Row],[territorio]],Estructura!$AE$4:$AH$1067,4,0)</f>
        <v>20000002</v>
      </c>
      <c r="X1107" s="18" t="str">
        <f>+VLOOKUP(Sitio_Publico[[#This Row],[tema]],Estructura!$G$4:$J$532,4,0)</f>
        <v>T-18</v>
      </c>
      <c r="Y1107" s="18" t="str">
        <f>+VLOOKUP(Sitio_Publico[[#This Row],[contenido]],Estructura!$L$4:$O$473,4,0)</f>
        <v>C-11</v>
      </c>
      <c r="Z1107" s="18" t="str">
        <f>+VLOOKUP(Sitio_Publico[[#This Row],[Filtro Integrado]],Estructura!$U$4:$W$529,3,0)</f>
        <v>FI-0</v>
      </c>
      <c r="AA1107" s="18" t="str">
        <f>+VLOOKUP(Sitio_Publico[[#This Row],[Muestra]],Estructura!$Y$4:$AB$483,4,0)</f>
        <v>M-000146</v>
      </c>
    </row>
    <row r="1108" spans="1:27" ht="48" x14ac:dyDescent="0.3">
      <c r="A1108" s="16">
        <f t="shared" si="17"/>
        <v>1107</v>
      </c>
      <c r="B1108" s="47" t="s">
        <v>15118</v>
      </c>
      <c r="C1108" s="13" t="s">
        <v>622</v>
      </c>
      <c r="D1108" s="13" t="s">
        <v>623</v>
      </c>
      <c r="E1108" s="44">
        <v>10305</v>
      </c>
      <c r="F1108" s="13" t="s">
        <v>688</v>
      </c>
      <c r="G1108" s="23" t="s">
        <v>639</v>
      </c>
      <c r="H1108" s="42" t="s">
        <v>458</v>
      </c>
      <c r="I1108" s="28" t="s">
        <v>271</v>
      </c>
      <c r="J1108" s="12" t="s">
        <v>393</v>
      </c>
      <c r="K1108" s="28" t="s">
        <v>689</v>
      </c>
      <c r="L1108" s="12" t="s">
        <v>652</v>
      </c>
      <c r="M1108" s="12" t="s">
        <v>690</v>
      </c>
      <c r="N1108" s="12" t="s">
        <v>629</v>
      </c>
      <c r="O1108" s="26" t="s">
        <v>6272</v>
      </c>
      <c r="P1108" s="26" t="s">
        <v>6273</v>
      </c>
      <c r="Q1108" s="25" t="s">
        <v>646</v>
      </c>
      <c r="R1108" s="26" t="s">
        <v>6274</v>
      </c>
      <c r="S1108" s="15" t="s">
        <v>6275</v>
      </c>
      <c r="T1108" s="52">
        <v>0</v>
      </c>
      <c r="U1108" s="22" t="s">
        <v>6276</v>
      </c>
      <c r="V1108" s="18" t="str">
        <f>+Sitio_Publico[[#This Row],[idcoleccion]]&amp;"-"&amp;Sitio_Publico[[#This Row],[id]]</f>
        <v>000-1107</v>
      </c>
      <c r="W1108" s="18">
        <f>+VLOOKUP(Sitio_Publico[[#This Row],[territorio]],Estructura!$AE$4:$AH$1067,4,0)</f>
        <v>30010305</v>
      </c>
      <c r="X1108" s="18" t="str">
        <f>+VLOOKUP(Sitio_Publico[[#This Row],[tema]],Estructura!$G$4:$J$532,4,0)</f>
        <v>T-17</v>
      </c>
      <c r="Y1108" s="18" t="str">
        <f>+VLOOKUP(Sitio_Publico[[#This Row],[contenido]],Estructura!$L$4:$O$473,4,0)</f>
        <v>C-8</v>
      </c>
      <c r="Z1108" s="18" t="str">
        <f>+VLOOKUP(Sitio_Publico[[#This Row],[Filtro Integrado]],Estructura!$U$4:$W$529,3,0)</f>
        <v>FI-0</v>
      </c>
      <c r="AA1108" s="18" t="str">
        <f>+VLOOKUP(Sitio_Publico[[#This Row],[Muestra]],Estructura!$Y$4:$AB$483,4,0)</f>
        <v>M-00068</v>
      </c>
    </row>
    <row r="1109" spans="1:27" ht="48" x14ac:dyDescent="0.3">
      <c r="A1109" s="16">
        <f t="shared" si="17"/>
        <v>1108</v>
      </c>
      <c r="B1109" s="47" t="s">
        <v>15118</v>
      </c>
      <c r="C1109" s="13" t="s">
        <v>622</v>
      </c>
      <c r="D1109" s="13" t="s">
        <v>623</v>
      </c>
      <c r="E1109" s="44">
        <v>9211</v>
      </c>
      <c r="F1109" s="13" t="s">
        <v>666</v>
      </c>
      <c r="G1109" s="23" t="s">
        <v>625</v>
      </c>
      <c r="H1109" s="42" t="s">
        <v>458</v>
      </c>
      <c r="I1109" s="28" t="s">
        <v>247</v>
      </c>
      <c r="J1109" s="12" t="s">
        <v>393</v>
      </c>
      <c r="K1109" s="28" t="s">
        <v>745</v>
      </c>
      <c r="L1109" s="12" t="s">
        <v>627</v>
      </c>
      <c r="M1109" s="12" t="s">
        <v>628</v>
      </c>
      <c r="N1109" s="12" t="s">
        <v>629</v>
      </c>
      <c r="O1109" s="26" t="s">
        <v>6277</v>
      </c>
      <c r="P1109" s="26" t="s">
        <v>6278</v>
      </c>
      <c r="Q1109" s="25" t="s">
        <v>646</v>
      </c>
      <c r="R1109" s="26" t="s">
        <v>6279</v>
      </c>
      <c r="S1109" s="15" t="s">
        <v>6280</v>
      </c>
      <c r="T1109" s="52">
        <v>0</v>
      </c>
      <c r="U1109" s="22" t="s">
        <v>6281</v>
      </c>
      <c r="V1109" s="18" t="str">
        <f>+Sitio_Publico[[#This Row],[idcoleccion]]&amp;"-"&amp;Sitio_Publico[[#This Row],[id]]</f>
        <v>000-1108</v>
      </c>
      <c r="W1109" s="18">
        <f>+VLOOKUP(Sitio_Publico[[#This Row],[territorio]],Estructura!$AE$4:$AH$1067,4,0)</f>
        <v>30009211</v>
      </c>
      <c r="X1109" s="18" t="str">
        <f>+VLOOKUP(Sitio_Publico[[#This Row],[tema]],Estructura!$G$4:$J$532,4,0)</f>
        <v>T-15</v>
      </c>
      <c r="Y1109" s="18" t="str">
        <f>+VLOOKUP(Sitio_Publico[[#This Row],[contenido]],Estructura!$L$4:$O$473,4,0)</f>
        <v>C-7</v>
      </c>
      <c r="Z1109" s="18" t="str">
        <f>+VLOOKUP(Sitio_Publico[[#This Row],[Filtro Integrado]],Estructura!$U$4:$W$529,3,0)</f>
        <v>FI-0</v>
      </c>
      <c r="AA1109" s="18" t="str">
        <f>+VLOOKUP(Sitio_Publico[[#This Row],[Muestra]],Estructura!$Y$4:$AB$483,4,0)</f>
        <v>M-00074</v>
      </c>
    </row>
    <row r="1110" spans="1:27" ht="48" x14ac:dyDescent="0.3">
      <c r="A1110" s="16">
        <f t="shared" si="17"/>
        <v>1109</v>
      </c>
      <c r="B1110" s="47" t="s">
        <v>15118</v>
      </c>
      <c r="C1110" s="13" t="s">
        <v>622</v>
      </c>
      <c r="D1110" s="13" t="s">
        <v>623</v>
      </c>
      <c r="E1110" s="44">
        <v>9109</v>
      </c>
      <c r="F1110" s="13" t="s">
        <v>681</v>
      </c>
      <c r="G1110" s="23" t="s">
        <v>625</v>
      </c>
      <c r="H1110" s="42" t="s">
        <v>458</v>
      </c>
      <c r="I1110" s="28" t="s">
        <v>224</v>
      </c>
      <c r="J1110" s="12" t="s">
        <v>393</v>
      </c>
      <c r="K1110" s="28" t="s">
        <v>793</v>
      </c>
      <c r="L1110" s="12" t="s">
        <v>627</v>
      </c>
      <c r="M1110" s="12" t="s">
        <v>794</v>
      </c>
      <c r="N1110" s="12" t="s">
        <v>629</v>
      </c>
      <c r="O1110" s="26" t="s">
        <v>6282</v>
      </c>
      <c r="P1110" s="26" t="s">
        <v>6283</v>
      </c>
      <c r="Q1110" s="25" t="s">
        <v>646</v>
      </c>
      <c r="R1110" s="26" t="s">
        <v>6284</v>
      </c>
      <c r="S1110" s="15" t="s">
        <v>6285</v>
      </c>
      <c r="T1110" s="52">
        <v>0</v>
      </c>
      <c r="U1110" s="22" t="s">
        <v>6286</v>
      </c>
      <c r="V1110" s="18" t="str">
        <f>+Sitio_Publico[[#This Row],[idcoleccion]]&amp;"-"&amp;Sitio_Publico[[#This Row],[id]]</f>
        <v>000-1109</v>
      </c>
      <c r="W1110" s="18">
        <f>+VLOOKUP(Sitio_Publico[[#This Row],[territorio]],Estructura!$AE$4:$AH$1067,4,0)</f>
        <v>30009109</v>
      </c>
      <c r="X1110" s="18" t="str">
        <f>+VLOOKUP(Sitio_Publico[[#This Row],[tema]],Estructura!$G$4:$J$532,4,0)</f>
        <v>T-16</v>
      </c>
      <c r="Y1110" s="18" t="str">
        <f>+VLOOKUP(Sitio_Publico[[#This Row],[contenido]],Estructura!$L$4:$O$473,4,0)</f>
        <v>C-7</v>
      </c>
      <c r="Z1110" s="18" t="str">
        <f>+VLOOKUP(Sitio_Publico[[#This Row],[Filtro Integrado]],Estructura!$U$4:$W$529,3,0)</f>
        <v>FI-0</v>
      </c>
      <c r="AA1110" s="18" t="str">
        <f>+VLOOKUP(Sitio_Publico[[#This Row],[Muestra]],Estructura!$Y$4:$AB$483,4,0)</f>
        <v>M-00077</v>
      </c>
    </row>
    <row r="1111" spans="1:27" ht="48" x14ac:dyDescent="0.3">
      <c r="A1111" s="16">
        <f t="shared" si="17"/>
        <v>1110</v>
      </c>
      <c r="B1111" s="47" t="s">
        <v>15118</v>
      </c>
      <c r="C1111" s="13" t="s">
        <v>622</v>
      </c>
      <c r="D1111" s="13" t="s">
        <v>623</v>
      </c>
      <c r="E1111" s="44">
        <v>5107</v>
      </c>
      <c r="F1111" s="13" t="s">
        <v>767</v>
      </c>
      <c r="G1111" s="23" t="s">
        <v>639</v>
      </c>
      <c r="H1111" s="42" t="s">
        <v>458</v>
      </c>
      <c r="I1111" s="28" t="s">
        <v>67</v>
      </c>
      <c r="J1111" s="12" t="s">
        <v>393</v>
      </c>
      <c r="K1111" s="28" t="s">
        <v>780</v>
      </c>
      <c r="L1111" s="12" t="s">
        <v>652</v>
      </c>
      <c r="M1111" s="12" t="s">
        <v>781</v>
      </c>
      <c r="N1111" s="12" t="s">
        <v>629</v>
      </c>
      <c r="O1111" s="26" t="s">
        <v>6287</v>
      </c>
      <c r="P1111" s="26" t="s">
        <v>6288</v>
      </c>
      <c r="Q1111" s="25" t="s">
        <v>646</v>
      </c>
      <c r="R1111" s="26" t="s">
        <v>6289</v>
      </c>
      <c r="S1111" s="15" t="s">
        <v>6290</v>
      </c>
      <c r="T1111" s="52">
        <v>0</v>
      </c>
      <c r="U1111" s="22" t="s">
        <v>6291</v>
      </c>
      <c r="V1111" s="18" t="str">
        <f>+Sitio_Publico[[#This Row],[idcoleccion]]&amp;"-"&amp;Sitio_Publico[[#This Row],[id]]</f>
        <v>000-1110</v>
      </c>
      <c r="W1111" s="18">
        <f>+VLOOKUP(Sitio_Publico[[#This Row],[territorio]],Estructura!$AE$4:$AH$1067,4,0)</f>
        <v>30005107</v>
      </c>
      <c r="X1111" s="18" t="str">
        <f>+VLOOKUP(Sitio_Publico[[#This Row],[tema]],Estructura!$G$4:$J$532,4,0)</f>
        <v>T-19</v>
      </c>
      <c r="Y1111" s="18" t="str">
        <f>+VLOOKUP(Sitio_Publico[[#This Row],[contenido]],Estructura!$L$4:$O$473,4,0)</f>
        <v>C-8</v>
      </c>
      <c r="Z1111" s="18" t="str">
        <f>+VLOOKUP(Sitio_Publico[[#This Row],[Filtro Integrado]],Estructura!$U$4:$W$529,3,0)</f>
        <v>FI-0</v>
      </c>
      <c r="AA1111" s="18" t="str">
        <f>+VLOOKUP(Sitio_Publico[[#This Row],[Muestra]],Estructura!$Y$4:$AB$483,4,0)</f>
        <v>M-00076</v>
      </c>
    </row>
    <row r="1112" spans="1:27" ht="60" x14ac:dyDescent="0.3">
      <c r="A1112" s="16">
        <f t="shared" si="17"/>
        <v>1111</v>
      </c>
      <c r="B1112" s="47" t="s">
        <v>15118</v>
      </c>
      <c r="C1112" s="13" t="s">
        <v>622</v>
      </c>
      <c r="D1112" s="13" t="s">
        <v>623</v>
      </c>
      <c r="E1112" s="44">
        <v>9202</v>
      </c>
      <c r="F1112" s="13" t="s">
        <v>624</v>
      </c>
      <c r="G1112" s="23" t="s">
        <v>639</v>
      </c>
      <c r="H1112" s="42" t="s">
        <v>458</v>
      </c>
      <c r="I1112" s="28" t="s">
        <v>238</v>
      </c>
      <c r="J1112" s="12" t="s">
        <v>393</v>
      </c>
      <c r="K1112" s="28" t="s">
        <v>904</v>
      </c>
      <c r="L1112" s="12" t="s">
        <v>652</v>
      </c>
      <c r="M1112" s="12" t="s">
        <v>653</v>
      </c>
      <c r="N1112" s="12" t="s">
        <v>629</v>
      </c>
      <c r="O1112" s="26" t="s">
        <v>6292</v>
      </c>
      <c r="P1112" s="26" t="s">
        <v>6293</v>
      </c>
      <c r="Q1112" s="25" t="s">
        <v>646</v>
      </c>
      <c r="R1112" s="26" t="s">
        <v>6294</v>
      </c>
      <c r="S1112" s="15" t="s">
        <v>6295</v>
      </c>
      <c r="T1112" s="52">
        <v>0</v>
      </c>
      <c r="U1112" s="22" t="s">
        <v>6296</v>
      </c>
      <c r="V1112" s="18" t="str">
        <f>+Sitio_Publico[[#This Row],[idcoleccion]]&amp;"-"&amp;Sitio_Publico[[#This Row],[id]]</f>
        <v>000-1111</v>
      </c>
      <c r="W1112" s="18">
        <f>+VLOOKUP(Sitio_Publico[[#This Row],[territorio]],Estructura!$AE$4:$AH$1067,4,0)</f>
        <v>30009202</v>
      </c>
      <c r="X1112" s="18" t="str">
        <f>+VLOOKUP(Sitio_Publico[[#This Row],[tema]],Estructura!$G$4:$J$532,4,0)</f>
        <v>T-13</v>
      </c>
      <c r="Y1112" s="18" t="str">
        <f>+VLOOKUP(Sitio_Publico[[#This Row],[contenido]],Estructura!$L$4:$O$473,4,0)</f>
        <v>C-8</v>
      </c>
      <c r="Z1112" s="18" t="str">
        <f>+VLOOKUP(Sitio_Publico[[#This Row],[Filtro Integrado]],Estructura!$U$4:$W$529,3,0)</f>
        <v>FI-0</v>
      </c>
      <c r="AA1112" s="18" t="str">
        <f>+VLOOKUP(Sitio_Publico[[#This Row],[Muestra]],Estructura!$Y$4:$AB$483,4,0)</f>
        <v>M-00083</v>
      </c>
    </row>
    <row r="1113" spans="1:27" ht="48" x14ac:dyDescent="0.3">
      <c r="A1113" s="16">
        <f t="shared" si="17"/>
        <v>1112</v>
      </c>
      <c r="B1113" s="47" t="s">
        <v>15118</v>
      </c>
      <c r="C1113" s="13" t="s">
        <v>622</v>
      </c>
      <c r="D1113" s="13" t="s">
        <v>623</v>
      </c>
      <c r="E1113" s="44">
        <v>6105</v>
      </c>
      <c r="F1113" s="13" t="s">
        <v>681</v>
      </c>
      <c r="G1113" s="23" t="s">
        <v>639</v>
      </c>
      <c r="H1113" s="42" t="s">
        <v>458</v>
      </c>
      <c r="I1113" s="28" t="s">
        <v>104</v>
      </c>
      <c r="J1113" s="12" t="s">
        <v>393</v>
      </c>
      <c r="K1113" s="28" t="s">
        <v>793</v>
      </c>
      <c r="L1113" s="12" t="s">
        <v>652</v>
      </c>
      <c r="M1113" s="12" t="s">
        <v>794</v>
      </c>
      <c r="N1113" s="12" t="s">
        <v>629</v>
      </c>
      <c r="O1113" s="26" t="s">
        <v>6297</v>
      </c>
      <c r="P1113" s="26" t="s">
        <v>6298</v>
      </c>
      <c r="Q1113" s="25" t="s">
        <v>646</v>
      </c>
      <c r="R1113" s="26" t="s">
        <v>6299</v>
      </c>
      <c r="S1113" s="15" t="s">
        <v>6300</v>
      </c>
      <c r="T1113" s="52">
        <v>0</v>
      </c>
      <c r="U1113" s="22" t="s">
        <v>6301</v>
      </c>
      <c r="V1113" s="18" t="str">
        <f>+Sitio_Publico[[#This Row],[idcoleccion]]&amp;"-"&amp;Sitio_Publico[[#This Row],[id]]</f>
        <v>000-1112</v>
      </c>
      <c r="W1113" s="18">
        <f>+VLOOKUP(Sitio_Publico[[#This Row],[territorio]],Estructura!$AE$4:$AH$1067,4,0)</f>
        <v>30006105</v>
      </c>
      <c r="X1113" s="18" t="str">
        <f>+VLOOKUP(Sitio_Publico[[#This Row],[tema]],Estructura!$G$4:$J$532,4,0)</f>
        <v>T-16</v>
      </c>
      <c r="Y1113" s="18" t="str">
        <f>+VLOOKUP(Sitio_Publico[[#This Row],[contenido]],Estructura!$L$4:$O$473,4,0)</f>
        <v>C-8</v>
      </c>
      <c r="Z1113" s="18" t="str">
        <f>+VLOOKUP(Sitio_Publico[[#This Row],[Filtro Integrado]],Estructura!$U$4:$W$529,3,0)</f>
        <v>FI-0</v>
      </c>
      <c r="AA1113" s="18" t="str">
        <f>+VLOOKUP(Sitio_Publico[[#This Row],[Muestra]],Estructura!$Y$4:$AB$483,4,0)</f>
        <v>M-00077</v>
      </c>
    </row>
    <row r="1114" spans="1:27" ht="51" x14ac:dyDescent="0.3">
      <c r="A1114" s="16">
        <f t="shared" si="17"/>
        <v>1113</v>
      </c>
      <c r="B1114" s="47" t="s">
        <v>15118</v>
      </c>
      <c r="C1114" s="13" t="s">
        <v>622</v>
      </c>
      <c r="D1114" s="13" t="s">
        <v>623</v>
      </c>
      <c r="E1114" s="44">
        <v>1107</v>
      </c>
      <c r="F1114" s="13" t="s">
        <v>624</v>
      </c>
      <c r="G1114" s="23" t="s">
        <v>639</v>
      </c>
      <c r="H1114" s="42" t="s">
        <v>458</v>
      </c>
      <c r="I1114" s="28" t="s">
        <v>27</v>
      </c>
      <c r="J1114" s="12" t="s">
        <v>393</v>
      </c>
      <c r="K1114" s="28" t="s">
        <v>739</v>
      </c>
      <c r="L1114" s="12" t="s">
        <v>652</v>
      </c>
      <c r="M1114" s="12" t="s">
        <v>704</v>
      </c>
      <c r="N1114" s="12" t="s">
        <v>629</v>
      </c>
      <c r="O1114" s="26" t="s">
        <v>6302</v>
      </c>
      <c r="P1114" s="26" t="s">
        <v>6303</v>
      </c>
      <c r="Q1114" s="25" t="s">
        <v>646</v>
      </c>
      <c r="R1114" s="26" t="s">
        <v>6304</v>
      </c>
      <c r="S1114" s="15" t="s">
        <v>6305</v>
      </c>
      <c r="T1114" s="52">
        <v>0</v>
      </c>
      <c r="U1114" s="22" t="s">
        <v>6306</v>
      </c>
      <c r="V1114" s="18" t="str">
        <f>+Sitio_Publico[[#This Row],[idcoleccion]]&amp;"-"&amp;Sitio_Publico[[#This Row],[id]]</f>
        <v>000-1113</v>
      </c>
      <c r="W1114" s="18">
        <f>+VLOOKUP(Sitio_Publico[[#This Row],[territorio]],Estructura!$AE$4:$AH$1067,4,0)</f>
        <v>30001107</v>
      </c>
      <c r="X1114" s="18" t="str">
        <f>+VLOOKUP(Sitio_Publico[[#This Row],[tema]],Estructura!$G$4:$J$532,4,0)</f>
        <v>T-13</v>
      </c>
      <c r="Y1114" s="18" t="str">
        <f>+VLOOKUP(Sitio_Publico[[#This Row],[contenido]],Estructura!$L$4:$O$473,4,0)</f>
        <v>C-8</v>
      </c>
      <c r="Z1114" s="18" t="str">
        <f>+VLOOKUP(Sitio_Publico[[#This Row],[Filtro Integrado]],Estructura!$U$4:$W$529,3,0)</f>
        <v>FI-0</v>
      </c>
      <c r="AA1114" s="18" t="str">
        <f>+VLOOKUP(Sitio_Publico[[#This Row],[Muestra]],Estructura!$Y$4:$AB$483,4,0)</f>
        <v>M-00073</v>
      </c>
    </row>
    <row r="1115" spans="1:27" ht="48" x14ac:dyDescent="0.3">
      <c r="A1115" s="16">
        <f t="shared" si="17"/>
        <v>1114</v>
      </c>
      <c r="B1115" s="47" t="s">
        <v>15118</v>
      </c>
      <c r="C1115" s="13" t="s">
        <v>637</v>
      </c>
      <c r="D1115" s="13" t="s">
        <v>623</v>
      </c>
      <c r="E1115" s="44">
        <v>8</v>
      </c>
      <c r="F1115" s="13" t="s">
        <v>3439</v>
      </c>
      <c r="G1115" s="23" t="s">
        <v>2029</v>
      </c>
      <c r="H1115" s="42" t="s">
        <v>457</v>
      </c>
      <c r="I1115" s="28" t="s">
        <v>371</v>
      </c>
      <c r="J1115" s="12" t="s">
        <v>393</v>
      </c>
      <c r="K1115" s="28" t="s">
        <v>2030</v>
      </c>
      <c r="L1115" s="12" t="s">
        <v>2031</v>
      </c>
      <c r="M1115" s="12" t="s">
        <v>2032</v>
      </c>
      <c r="N1115" s="12" t="s">
        <v>2033</v>
      </c>
      <c r="O1115" s="26" t="s">
        <v>6307</v>
      </c>
      <c r="P1115" s="26" t="s">
        <v>6308</v>
      </c>
      <c r="Q1115" s="25" t="s">
        <v>646</v>
      </c>
      <c r="R1115" s="26" t="s">
        <v>6309</v>
      </c>
      <c r="S1115" s="15" t="s">
        <v>6310</v>
      </c>
      <c r="T1115" s="52">
        <v>0</v>
      </c>
      <c r="U1115" s="22" t="s">
        <v>6311</v>
      </c>
      <c r="V1115" s="18" t="str">
        <f>+Sitio_Publico[[#This Row],[idcoleccion]]&amp;"-"&amp;Sitio_Publico[[#This Row],[id]]</f>
        <v>000-1114</v>
      </c>
      <c r="W1115" s="18">
        <f>+VLOOKUP(Sitio_Publico[[#This Row],[territorio]],Estructura!$AE$4:$AH$1067,4,0)</f>
        <v>20000008</v>
      </c>
      <c r="X1115" s="18" t="str">
        <f>+VLOOKUP(Sitio_Publico[[#This Row],[tema]],Estructura!$G$4:$J$532,4,0)</f>
        <v>T-29</v>
      </c>
      <c r="Y1115" s="18" t="str">
        <f>+VLOOKUP(Sitio_Publico[[#This Row],[contenido]],Estructura!$L$4:$O$473,4,0)</f>
        <v>C-14</v>
      </c>
      <c r="Z1115" s="18" t="str">
        <f>+VLOOKUP(Sitio_Publico[[#This Row],[Filtro Integrado]],Estructura!$U$4:$W$529,3,0)</f>
        <v>FI-0</v>
      </c>
      <c r="AA1115" s="18" t="str">
        <f>+VLOOKUP(Sitio_Publico[[#This Row],[Muestra]],Estructura!$Y$4:$AB$483,4,0)</f>
        <v>M-000103</v>
      </c>
    </row>
    <row r="1116" spans="1:27" ht="48" x14ac:dyDescent="0.3">
      <c r="A1116" s="16">
        <f t="shared" si="17"/>
        <v>1115</v>
      </c>
      <c r="B1116" s="47" t="s">
        <v>15118</v>
      </c>
      <c r="C1116" s="13" t="s">
        <v>622</v>
      </c>
      <c r="D1116" s="13" t="s">
        <v>623</v>
      </c>
      <c r="E1116" s="44">
        <v>5606</v>
      </c>
      <c r="F1116" s="13" t="s">
        <v>681</v>
      </c>
      <c r="G1116" s="23" t="s">
        <v>625</v>
      </c>
      <c r="H1116" s="42" t="s">
        <v>458</v>
      </c>
      <c r="I1116" s="28" t="s">
        <v>89</v>
      </c>
      <c r="J1116" s="12" t="s">
        <v>393</v>
      </c>
      <c r="K1116" s="28" t="s">
        <v>682</v>
      </c>
      <c r="L1116" s="12" t="s">
        <v>627</v>
      </c>
      <c r="M1116" s="12" t="s">
        <v>628</v>
      </c>
      <c r="N1116" s="12" t="s">
        <v>629</v>
      </c>
      <c r="O1116" s="26" t="s">
        <v>6312</v>
      </c>
      <c r="P1116" s="26" t="s">
        <v>6313</v>
      </c>
      <c r="Q1116" s="25" t="s">
        <v>646</v>
      </c>
      <c r="R1116" s="26" t="s">
        <v>6314</v>
      </c>
      <c r="S1116" s="15" t="s">
        <v>6315</v>
      </c>
      <c r="T1116" s="52">
        <v>0</v>
      </c>
      <c r="U1116" s="22" t="s">
        <v>6316</v>
      </c>
      <c r="V1116" s="18" t="str">
        <f>+Sitio_Publico[[#This Row],[idcoleccion]]&amp;"-"&amp;Sitio_Publico[[#This Row],[id]]</f>
        <v>000-1115</v>
      </c>
      <c r="W1116" s="18">
        <f>+VLOOKUP(Sitio_Publico[[#This Row],[territorio]],Estructura!$AE$4:$AH$1067,4,0)</f>
        <v>30005606</v>
      </c>
      <c r="X1116" s="18" t="str">
        <f>+VLOOKUP(Sitio_Publico[[#This Row],[tema]],Estructura!$G$4:$J$532,4,0)</f>
        <v>T-16</v>
      </c>
      <c r="Y1116" s="18" t="str">
        <f>+VLOOKUP(Sitio_Publico[[#This Row],[contenido]],Estructura!$L$4:$O$473,4,0)</f>
        <v>C-7</v>
      </c>
      <c r="Z1116" s="18" t="str">
        <f>+VLOOKUP(Sitio_Publico[[#This Row],[Filtro Integrado]],Estructura!$U$4:$W$529,3,0)</f>
        <v>FI-0</v>
      </c>
      <c r="AA1116" s="18" t="str">
        <f>+VLOOKUP(Sitio_Publico[[#This Row],[Muestra]],Estructura!$Y$4:$AB$483,4,0)</f>
        <v>M-00067</v>
      </c>
    </row>
    <row r="1117" spans="1:27" ht="48" x14ac:dyDescent="0.3">
      <c r="A1117" s="16">
        <f t="shared" si="17"/>
        <v>1116</v>
      </c>
      <c r="B1117" s="47" t="s">
        <v>15118</v>
      </c>
      <c r="C1117" s="13" t="s">
        <v>622</v>
      </c>
      <c r="D1117" s="13" t="s">
        <v>623</v>
      </c>
      <c r="E1117" s="44">
        <v>14</v>
      </c>
      <c r="F1117" s="13" t="s">
        <v>767</v>
      </c>
      <c r="G1117" s="23" t="s">
        <v>639</v>
      </c>
      <c r="H1117" s="42" t="s">
        <v>457</v>
      </c>
      <c r="I1117" s="28" t="s">
        <v>377</v>
      </c>
      <c r="J1117" s="12" t="s">
        <v>393</v>
      </c>
      <c r="K1117" s="28" t="s">
        <v>857</v>
      </c>
      <c r="L1117" s="12" t="s">
        <v>652</v>
      </c>
      <c r="M1117" s="12" t="s">
        <v>704</v>
      </c>
      <c r="N1117" s="12" t="s">
        <v>629</v>
      </c>
      <c r="O1117" s="26" t="s">
        <v>6317</v>
      </c>
      <c r="P1117" s="26" t="s">
        <v>6318</v>
      </c>
      <c r="Q1117" s="25" t="s">
        <v>646</v>
      </c>
      <c r="R1117" s="26" t="s">
        <v>6319</v>
      </c>
      <c r="S1117" s="15" t="s">
        <v>6320</v>
      </c>
      <c r="T1117" s="52">
        <v>0</v>
      </c>
      <c r="U1117" s="22" t="s">
        <v>6321</v>
      </c>
      <c r="V1117" s="18" t="str">
        <f>+Sitio_Publico[[#This Row],[idcoleccion]]&amp;"-"&amp;Sitio_Publico[[#This Row],[id]]</f>
        <v>000-1116</v>
      </c>
      <c r="W1117" s="18">
        <f>+VLOOKUP(Sitio_Publico[[#This Row],[territorio]],Estructura!$AE$4:$AH$1067,4,0)</f>
        <v>20000014</v>
      </c>
      <c r="X1117" s="18" t="str">
        <f>+VLOOKUP(Sitio_Publico[[#This Row],[tema]],Estructura!$G$4:$J$532,4,0)</f>
        <v>T-19</v>
      </c>
      <c r="Y1117" s="18" t="str">
        <f>+VLOOKUP(Sitio_Publico[[#This Row],[contenido]],Estructura!$L$4:$O$473,4,0)</f>
        <v>C-8</v>
      </c>
      <c r="Z1117" s="18" t="str">
        <f>+VLOOKUP(Sitio_Publico[[#This Row],[Filtro Integrado]],Estructura!$U$4:$W$529,3,0)</f>
        <v>FI-0</v>
      </c>
      <c r="AA1117" s="18" t="str">
        <f>+VLOOKUP(Sitio_Publico[[#This Row],[Muestra]],Estructura!$Y$4:$AB$483,4,0)</f>
        <v>M-00081</v>
      </c>
    </row>
    <row r="1118" spans="1:27" ht="48" x14ac:dyDescent="0.3">
      <c r="A1118" s="16">
        <f t="shared" si="17"/>
        <v>1117</v>
      </c>
      <c r="B1118" s="47" t="s">
        <v>15118</v>
      </c>
      <c r="C1118" s="13" t="s">
        <v>622</v>
      </c>
      <c r="D1118" s="13" t="s">
        <v>623</v>
      </c>
      <c r="E1118" s="44">
        <v>6</v>
      </c>
      <c r="F1118" s="13" t="s">
        <v>767</v>
      </c>
      <c r="G1118" s="23" t="s">
        <v>639</v>
      </c>
      <c r="H1118" s="42" t="s">
        <v>457</v>
      </c>
      <c r="I1118" s="28" t="s">
        <v>369</v>
      </c>
      <c r="J1118" s="12" t="s">
        <v>393</v>
      </c>
      <c r="K1118" s="28" t="s">
        <v>780</v>
      </c>
      <c r="L1118" s="12" t="s">
        <v>1299</v>
      </c>
      <c r="M1118" s="12" t="s">
        <v>781</v>
      </c>
      <c r="N1118" s="12" t="s">
        <v>629</v>
      </c>
      <c r="O1118" s="26" t="s">
        <v>6322</v>
      </c>
      <c r="P1118" s="26" t="s">
        <v>6323</v>
      </c>
      <c r="Q1118" s="25" t="s">
        <v>1359</v>
      </c>
      <c r="R1118" s="26" t="s">
        <v>6324</v>
      </c>
      <c r="S1118" s="15" t="s">
        <v>6325</v>
      </c>
      <c r="T1118" s="52">
        <v>0</v>
      </c>
      <c r="U1118" s="22" t="s">
        <v>6326</v>
      </c>
      <c r="V1118" s="18" t="str">
        <f>+Sitio_Publico[[#This Row],[idcoleccion]]&amp;"-"&amp;Sitio_Publico[[#This Row],[id]]</f>
        <v>000-1117</v>
      </c>
      <c r="W1118" s="18">
        <f>+VLOOKUP(Sitio_Publico[[#This Row],[territorio]],Estructura!$AE$4:$AH$1067,4,0)</f>
        <v>20000006</v>
      </c>
      <c r="X1118" s="18" t="str">
        <f>+VLOOKUP(Sitio_Publico[[#This Row],[tema]],Estructura!$G$4:$J$532,4,0)</f>
        <v>T-19</v>
      </c>
      <c r="Y1118" s="18" t="str">
        <f>+VLOOKUP(Sitio_Publico[[#This Row],[contenido]],Estructura!$L$4:$O$473,4,0)</f>
        <v>C-8</v>
      </c>
      <c r="Z1118" s="18" t="str">
        <f>+VLOOKUP(Sitio_Publico[[#This Row],[Filtro Integrado]],Estructura!$U$4:$W$529,3,0)</f>
        <v>FI-0</v>
      </c>
      <c r="AA1118" s="18" t="str">
        <f>+VLOOKUP(Sitio_Publico[[#This Row],[Muestra]],Estructura!$Y$4:$AB$483,4,0)</f>
        <v>M-00076</v>
      </c>
    </row>
    <row r="1119" spans="1:27" ht="48" x14ac:dyDescent="0.3">
      <c r="A1119" s="16">
        <f t="shared" si="17"/>
        <v>1118</v>
      </c>
      <c r="B1119" s="47" t="s">
        <v>15118</v>
      </c>
      <c r="C1119" s="13" t="s">
        <v>622</v>
      </c>
      <c r="D1119" s="13" t="s">
        <v>623</v>
      </c>
      <c r="E1119" s="44">
        <v>6112</v>
      </c>
      <c r="F1119" s="13" t="s">
        <v>688</v>
      </c>
      <c r="G1119" s="23" t="s">
        <v>625</v>
      </c>
      <c r="H1119" s="42" t="s">
        <v>458</v>
      </c>
      <c r="I1119" s="28" t="s">
        <v>111</v>
      </c>
      <c r="J1119" s="12" t="s">
        <v>393</v>
      </c>
      <c r="K1119" s="28" t="s">
        <v>689</v>
      </c>
      <c r="L1119" s="12" t="s">
        <v>627</v>
      </c>
      <c r="M1119" s="12" t="s">
        <v>690</v>
      </c>
      <c r="N1119" s="12" t="s">
        <v>629</v>
      </c>
      <c r="O1119" s="26" t="s">
        <v>6327</v>
      </c>
      <c r="P1119" s="26" t="s">
        <v>6328</v>
      </c>
      <c r="Q1119" s="25" t="s">
        <v>646</v>
      </c>
      <c r="R1119" s="26" t="s">
        <v>6329</v>
      </c>
      <c r="S1119" s="15" t="s">
        <v>6330</v>
      </c>
      <c r="T1119" s="52">
        <v>0</v>
      </c>
      <c r="U1119" s="22" t="s">
        <v>6331</v>
      </c>
      <c r="V1119" s="18" t="str">
        <f>+Sitio_Publico[[#This Row],[idcoleccion]]&amp;"-"&amp;Sitio_Publico[[#This Row],[id]]</f>
        <v>000-1118</v>
      </c>
      <c r="W1119" s="18">
        <f>+VLOOKUP(Sitio_Publico[[#This Row],[territorio]],Estructura!$AE$4:$AH$1067,4,0)</f>
        <v>30006112</v>
      </c>
      <c r="X1119" s="18" t="str">
        <f>+VLOOKUP(Sitio_Publico[[#This Row],[tema]],Estructura!$G$4:$J$532,4,0)</f>
        <v>T-17</v>
      </c>
      <c r="Y1119" s="18" t="str">
        <f>+VLOOKUP(Sitio_Publico[[#This Row],[contenido]],Estructura!$L$4:$O$473,4,0)</f>
        <v>C-7</v>
      </c>
      <c r="Z1119" s="18" t="str">
        <f>+VLOOKUP(Sitio_Publico[[#This Row],[Filtro Integrado]],Estructura!$U$4:$W$529,3,0)</f>
        <v>FI-0</v>
      </c>
      <c r="AA1119" s="18" t="str">
        <f>+VLOOKUP(Sitio_Publico[[#This Row],[Muestra]],Estructura!$Y$4:$AB$483,4,0)</f>
        <v>M-00068</v>
      </c>
    </row>
    <row r="1120" spans="1:27" ht="40.799999999999997" x14ac:dyDescent="0.3">
      <c r="A1120" s="16">
        <f t="shared" si="17"/>
        <v>1119</v>
      </c>
      <c r="B1120" s="47" t="s">
        <v>15118</v>
      </c>
      <c r="C1120" s="13" t="s">
        <v>637</v>
      </c>
      <c r="D1120" s="13" t="s">
        <v>623</v>
      </c>
      <c r="E1120" s="44">
        <v>43</v>
      </c>
      <c r="F1120" s="13" t="s">
        <v>638</v>
      </c>
      <c r="G1120" s="23" t="s">
        <v>732</v>
      </c>
      <c r="H1120" s="42" t="s">
        <v>458</v>
      </c>
      <c r="I1120" s="28" t="s">
        <v>171</v>
      </c>
      <c r="J1120" s="12" t="s">
        <v>393</v>
      </c>
      <c r="K1120" s="28" t="s">
        <v>6332</v>
      </c>
      <c r="L1120" s="12" t="s">
        <v>641</v>
      </c>
      <c r="M1120" s="12" t="s">
        <v>642</v>
      </c>
      <c r="N1120" s="12" t="s">
        <v>643</v>
      </c>
      <c r="O1120" s="26" t="s">
        <v>6333</v>
      </c>
      <c r="P1120" s="26" t="s">
        <v>6334</v>
      </c>
      <c r="Q1120" s="25" t="s">
        <v>646</v>
      </c>
      <c r="R1120" s="26" t="s">
        <v>6335</v>
      </c>
      <c r="S1120" s="15" t="s">
        <v>6336</v>
      </c>
      <c r="T1120" s="52">
        <v>0</v>
      </c>
      <c r="U1120" s="22" t="s">
        <v>6337</v>
      </c>
      <c r="V1120" s="18" t="str">
        <f>+Sitio_Publico[[#This Row],[idcoleccion]]&amp;"-"&amp;Sitio_Publico[[#This Row],[id]]</f>
        <v>000-1119</v>
      </c>
      <c r="W1120" s="18">
        <f>+VLOOKUP(Sitio_Publico[[#This Row],[territorio]],Estructura!$AE$4:$AH$1067,4,0)</f>
        <v>30008110</v>
      </c>
      <c r="X1120" s="18" t="str">
        <f>+VLOOKUP(Sitio_Publico[[#This Row],[tema]],Estructura!$G$4:$J$532,4,0)</f>
        <v>T-14</v>
      </c>
      <c r="Y1120" s="18" t="str">
        <f>+VLOOKUP(Sitio_Publico[[#This Row],[contenido]],Estructura!$L$4:$O$473,4,0)</f>
        <v>C-10</v>
      </c>
      <c r="Z1120" s="18" t="str">
        <f>+VLOOKUP(Sitio_Publico[[#This Row],[Filtro Integrado]],Estructura!$U$4:$W$529,3,0)</f>
        <v>FI-0</v>
      </c>
      <c r="AA1120" s="18" t="str">
        <f>+VLOOKUP(Sitio_Publico[[#This Row],[Muestra]],Estructura!$Y$4:$AB$483,4,0)</f>
        <v>M-000147</v>
      </c>
    </row>
    <row r="1121" spans="1:27" ht="48" x14ac:dyDescent="0.3">
      <c r="A1121" s="16">
        <f t="shared" si="17"/>
        <v>1120</v>
      </c>
      <c r="B1121" s="47" t="s">
        <v>15118</v>
      </c>
      <c r="C1121" s="13" t="s">
        <v>622</v>
      </c>
      <c r="D1121" s="13" t="s">
        <v>623</v>
      </c>
      <c r="E1121" s="44">
        <v>13</v>
      </c>
      <c r="F1121" s="13" t="s">
        <v>767</v>
      </c>
      <c r="G1121" s="23" t="s">
        <v>625</v>
      </c>
      <c r="H1121" s="42" t="s">
        <v>457</v>
      </c>
      <c r="I1121" s="28" t="s">
        <v>376</v>
      </c>
      <c r="J1121" s="12" t="s">
        <v>393</v>
      </c>
      <c r="K1121" s="28" t="s">
        <v>3376</v>
      </c>
      <c r="L1121" s="12" t="s">
        <v>465</v>
      </c>
      <c r="M1121" s="12" t="s">
        <v>781</v>
      </c>
      <c r="N1121" s="12" t="s">
        <v>629</v>
      </c>
      <c r="O1121" s="26" t="s">
        <v>6338</v>
      </c>
      <c r="P1121" s="26" t="s">
        <v>6339</v>
      </c>
      <c r="Q1121" s="25" t="s">
        <v>1145</v>
      </c>
      <c r="R1121" s="26" t="s">
        <v>6340</v>
      </c>
      <c r="S1121" s="15" t="s">
        <v>6341</v>
      </c>
      <c r="T1121" s="52">
        <v>0</v>
      </c>
      <c r="U1121" s="22" t="s">
        <v>6342</v>
      </c>
      <c r="V1121" s="18" t="str">
        <f>+Sitio_Publico[[#This Row],[idcoleccion]]&amp;"-"&amp;Sitio_Publico[[#This Row],[id]]</f>
        <v>000-1120</v>
      </c>
      <c r="W1121" s="18">
        <f>+VLOOKUP(Sitio_Publico[[#This Row],[territorio]],Estructura!$AE$4:$AH$1067,4,0)</f>
        <v>20000013</v>
      </c>
      <c r="X1121" s="18" t="str">
        <f>+VLOOKUP(Sitio_Publico[[#This Row],[tema]],Estructura!$G$4:$J$532,4,0)</f>
        <v>T-19</v>
      </c>
      <c r="Y1121" s="18" t="str">
        <f>+VLOOKUP(Sitio_Publico[[#This Row],[contenido]],Estructura!$L$4:$O$473,4,0)</f>
        <v>C-7</v>
      </c>
      <c r="Z1121" s="18" t="str">
        <f>+VLOOKUP(Sitio_Publico[[#This Row],[Filtro Integrado]],Estructura!$U$4:$W$529,3,0)</f>
        <v>FI-0</v>
      </c>
      <c r="AA1121" s="18" t="str">
        <f>+VLOOKUP(Sitio_Publico[[#This Row],[Muestra]],Estructura!$Y$4:$AB$483,4,0)</f>
        <v>M-000120</v>
      </c>
    </row>
    <row r="1122" spans="1:27" ht="48" x14ac:dyDescent="0.3">
      <c r="A1122" s="16">
        <f t="shared" si="17"/>
        <v>1121</v>
      </c>
      <c r="B1122" s="47" t="s">
        <v>15118</v>
      </c>
      <c r="C1122" s="13" t="s">
        <v>622</v>
      </c>
      <c r="D1122" s="13" t="s">
        <v>623</v>
      </c>
      <c r="E1122" s="44">
        <v>6108</v>
      </c>
      <c r="F1122" s="13" t="s">
        <v>681</v>
      </c>
      <c r="G1122" s="23" t="s">
        <v>639</v>
      </c>
      <c r="H1122" s="42" t="s">
        <v>458</v>
      </c>
      <c r="I1122" s="28" t="s">
        <v>107</v>
      </c>
      <c r="J1122" s="12" t="s">
        <v>393</v>
      </c>
      <c r="K1122" s="28" t="s">
        <v>793</v>
      </c>
      <c r="L1122" s="12" t="s">
        <v>652</v>
      </c>
      <c r="M1122" s="12" t="s">
        <v>794</v>
      </c>
      <c r="N1122" s="12" t="s">
        <v>629</v>
      </c>
      <c r="O1122" s="26" t="s">
        <v>6343</v>
      </c>
      <c r="P1122" s="26" t="s">
        <v>6344</v>
      </c>
      <c r="Q1122" s="25" t="s">
        <v>646</v>
      </c>
      <c r="R1122" s="26" t="s">
        <v>6345</v>
      </c>
      <c r="S1122" s="15" t="s">
        <v>6346</v>
      </c>
      <c r="T1122" s="52">
        <v>0</v>
      </c>
      <c r="U1122" s="22" t="s">
        <v>6347</v>
      </c>
      <c r="V1122" s="18" t="str">
        <f>+Sitio_Publico[[#This Row],[idcoleccion]]&amp;"-"&amp;Sitio_Publico[[#This Row],[id]]</f>
        <v>000-1121</v>
      </c>
      <c r="W1122" s="18">
        <f>+VLOOKUP(Sitio_Publico[[#This Row],[territorio]],Estructura!$AE$4:$AH$1067,4,0)</f>
        <v>30006108</v>
      </c>
      <c r="X1122" s="18" t="str">
        <f>+VLOOKUP(Sitio_Publico[[#This Row],[tema]],Estructura!$G$4:$J$532,4,0)</f>
        <v>T-16</v>
      </c>
      <c r="Y1122" s="18" t="str">
        <f>+VLOOKUP(Sitio_Publico[[#This Row],[contenido]],Estructura!$L$4:$O$473,4,0)</f>
        <v>C-8</v>
      </c>
      <c r="Z1122" s="18" t="str">
        <f>+VLOOKUP(Sitio_Publico[[#This Row],[Filtro Integrado]],Estructura!$U$4:$W$529,3,0)</f>
        <v>FI-0</v>
      </c>
      <c r="AA1122" s="18" t="str">
        <f>+VLOOKUP(Sitio_Publico[[#This Row],[Muestra]],Estructura!$Y$4:$AB$483,4,0)</f>
        <v>M-00077</v>
      </c>
    </row>
    <row r="1123" spans="1:27" ht="48" x14ac:dyDescent="0.3">
      <c r="A1123" s="16">
        <f t="shared" si="17"/>
        <v>1122</v>
      </c>
      <c r="B1123" s="47" t="s">
        <v>15118</v>
      </c>
      <c r="C1123" s="13" t="s">
        <v>622</v>
      </c>
      <c r="D1123" s="13" t="s">
        <v>623</v>
      </c>
      <c r="E1123" s="44">
        <v>6111</v>
      </c>
      <c r="F1123" s="13" t="s">
        <v>666</v>
      </c>
      <c r="G1123" s="23" t="s">
        <v>625</v>
      </c>
      <c r="H1123" s="42" t="s">
        <v>458</v>
      </c>
      <c r="I1123" s="28" t="s">
        <v>110</v>
      </c>
      <c r="J1123" s="12" t="s">
        <v>393</v>
      </c>
      <c r="K1123" s="28" t="s">
        <v>745</v>
      </c>
      <c r="L1123" s="12" t="s">
        <v>627</v>
      </c>
      <c r="M1123" s="12" t="s">
        <v>628</v>
      </c>
      <c r="N1123" s="12" t="s">
        <v>629</v>
      </c>
      <c r="O1123" s="26" t="s">
        <v>6348</v>
      </c>
      <c r="P1123" s="26" t="s">
        <v>6349</v>
      </c>
      <c r="Q1123" s="25" t="s">
        <v>646</v>
      </c>
      <c r="R1123" s="26" t="s">
        <v>6350</v>
      </c>
      <c r="S1123" s="15" t="s">
        <v>6351</v>
      </c>
      <c r="T1123" s="52">
        <v>0</v>
      </c>
      <c r="U1123" s="22" t="s">
        <v>6352</v>
      </c>
      <c r="V1123" s="18" t="str">
        <f>+Sitio_Publico[[#This Row],[idcoleccion]]&amp;"-"&amp;Sitio_Publico[[#This Row],[id]]</f>
        <v>000-1122</v>
      </c>
      <c r="W1123" s="18">
        <f>+VLOOKUP(Sitio_Publico[[#This Row],[territorio]],Estructura!$AE$4:$AH$1067,4,0)</f>
        <v>30006111</v>
      </c>
      <c r="X1123" s="18" t="str">
        <f>+VLOOKUP(Sitio_Publico[[#This Row],[tema]],Estructura!$G$4:$J$532,4,0)</f>
        <v>T-15</v>
      </c>
      <c r="Y1123" s="18" t="str">
        <f>+VLOOKUP(Sitio_Publico[[#This Row],[contenido]],Estructura!$L$4:$O$473,4,0)</f>
        <v>C-7</v>
      </c>
      <c r="Z1123" s="18" t="str">
        <f>+VLOOKUP(Sitio_Publico[[#This Row],[Filtro Integrado]],Estructura!$U$4:$W$529,3,0)</f>
        <v>FI-0</v>
      </c>
      <c r="AA1123" s="18" t="str">
        <f>+VLOOKUP(Sitio_Publico[[#This Row],[Muestra]],Estructura!$Y$4:$AB$483,4,0)</f>
        <v>M-00074</v>
      </c>
    </row>
    <row r="1124" spans="1:27" ht="48" x14ac:dyDescent="0.3">
      <c r="A1124" s="16">
        <f t="shared" si="17"/>
        <v>1123</v>
      </c>
      <c r="B1124" s="47" t="s">
        <v>15118</v>
      </c>
      <c r="C1124" s="13" t="s">
        <v>622</v>
      </c>
      <c r="D1124" s="13" t="s">
        <v>623</v>
      </c>
      <c r="E1124" s="44">
        <v>5605</v>
      </c>
      <c r="F1124" s="13" t="s">
        <v>681</v>
      </c>
      <c r="G1124" s="23" t="s">
        <v>639</v>
      </c>
      <c r="H1124" s="42" t="s">
        <v>458</v>
      </c>
      <c r="I1124" s="28" t="s">
        <v>88</v>
      </c>
      <c r="J1124" s="12" t="s">
        <v>393</v>
      </c>
      <c r="K1124" s="28" t="s">
        <v>793</v>
      </c>
      <c r="L1124" s="12" t="s">
        <v>652</v>
      </c>
      <c r="M1124" s="12" t="s">
        <v>794</v>
      </c>
      <c r="N1124" s="12" t="s">
        <v>629</v>
      </c>
      <c r="O1124" s="26" t="s">
        <v>6353</v>
      </c>
      <c r="P1124" s="26" t="s">
        <v>6354</v>
      </c>
      <c r="Q1124" s="25" t="s">
        <v>646</v>
      </c>
      <c r="R1124" s="26" t="s">
        <v>6355</v>
      </c>
      <c r="S1124" s="15" t="s">
        <v>6356</v>
      </c>
      <c r="T1124" s="52">
        <v>0</v>
      </c>
      <c r="U1124" s="22" t="s">
        <v>6357</v>
      </c>
      <c r="V1124" s="18" t="str">
        <f>+Sitio_Publico[[#This Row],[idcoleccion]]&amp;"-"&amp;Sitio_Publico[[#This Row],[id]]</f>
        <v>000-1123</v>
      </c>
      <c r="W1124" s="18">
        <f>+VLOOKUP(Sitio_Publico[[#This Row],[territorio]],Estructura!$AE$4:$AH$1067,4,0)</f>
        <v>30005605</v>
      </c>
      <c r="X1124" s="18" t="str">
        <f>+VLOOKUP(Sitio_Publico[[#This Row],[tema]],Estructura!$G$4:$J$532,4,0)</f>
        <v>T-16</v>
      </c>
      <c r="Y1124" s="18" t="str">
        <f>+VLOOKUP(Sitio_Publico[[#This Row],[contenido]],Estructura!$L$4:$O$473,4,0)</f>
        <v>C-8</v>
      </c>
      <c r="Z1124" s="18" t="str">
        <f>+VLOOKUP(Sitio_Publico[[#This Row],[Filtro Integrado]],Estructura!$U$4:$W$529,3,0)</f>
        <v>FI-0</v>
      </c>
      <c r="AA1124" s="18" t="str">
        <f>+VLOOKUP(Sitio_Publico[[#This Row],[Muestra]],Estructura!$Y$4:$AB$483,4,0)</f>
        <v>M-00077</v>
      </c>
    </row>
    <row r="1125" spans="1:27" ht="48" x14ac:dyDescent="0.3">
      <c r="A1125" s="16">
        <f t="shared" si="17"/>
        <v>1124</v>
      </c>
      <c r="B1125" s="47" t="s">
        <v>15118</v>
      </c>
      <c r="C1125" s="13" t="s">
        <v>622</v>
      </c>
      <c r="D1125" s="13" t="s">
        <v>623</v>
      </c>
      <c r="E1125" s="44">
        <v>4106</v>
      </c>
      <c r="F1125" s="13" t="s">
        <v>767</v>
      </c>
      <c r="G1125" s="23" t="s">
        <v>639</v>
      </c>
      <c r="H1125" s="42" t="s">
        <v>458</v>
      </c>
      <c r="I1125" s="28" t="s">
        <v>54</v>
      </c>
      <c r="J1125" s="12" t="s">
        <v>393</v>
      </c>
      <c r="K1125" s="28" t="s">
        <v>857</v>
      </c>
      <c r="L1125" s="12" t="s">
        <v>652</v>
      </c>
      <c r="M1125" s="12" t="s">
        <v>704</v>
      </c>
      <c r="N1125" s="12" t="s">
        <v>629</v>
      </c>
      <c r="O1125" s="26" t="s">
        <v>6358</v>
      </c>
      <c r="P1125" s="26" t="s">
        <v>6359</v>
      </c>
      <c r="Q1125" s="25" t="s">
        <v>646</v>
      </c>
      <c r="R1125" s="26" t="s">
        <v>6360</v>
      </c>
      <c r="S1125" s="15" t="s">
        <v>6361</v>
      </c>
      <c r="T1125" s="52">
        <v>0</v>
      </c>
      <c r="U1125" s="22" t="s">
        <v>6362</v>
      </c>
      <c r="V1125" s="18" t="str">
        <f>+Sitio_Publico[[#This Row],[idcoleccion]]&amp;"-"&amp;Sitio_Publico[[#This Row],[id]]</f>
        <v>000-1124</v>
      </c>
      <c r="W1125" s="18">
        <f>+VLOOKUP(Sitio_Publico[[#This Row],[territorio]],Estructura!$AE$4:$AH$1067,4,0)</f>
        <v>30004106</v>
      </c>
      <c r="X1125" s="18" t="str">
        <f>+VLOOKUP(Sitio_Publico[[#This Row],[tema]],Estructura!$G$4:$J$532,4,0)</f>
        <v>T-19</v>
      </c>
      <c r="Y1125" s="18" t="str">
        <f>+VLOOKUP(Sitio_Publico[[#This Row],[contenido]],Estructura!$L$4:$O$473,4,0)</f>
        <v>C-8</v>
      </c>
      <c r="Z1125" s="18" t="str">
        <f>+VLOOKUP(Sitio_Publico[[#This Row],[Filtro Integrado]],Estructura!$U$4:$W$529,3,0)</f>
        <v>FI-0</v>
      </c>
      <c r="AA1125" s="18" t="str">
        <f>+VLOOKUP(Sitio_Publico[[#This Row],[Muestra]],Estructura!$Y$4:$AB$483,4,0)</f>
        <v>M-00081</v>
      </c>
    </row>
    <row r="1126" spans="1:27" ht="48" x14ac:dyDescent="0.3">
      <c r="A1126" s="16">
        <f t="shared" si="17"/>
        <v>1125</v>
      </c>
      <c r="B1126" s="47" t="s">
        <v>15118</v>
      </c>
      <c r="C1126" s="13" t="s">
        <v>622</v>
      </c>
      <c r="D1126" s="13" t="s">
        <v>623</v>
      </c>
      <c r="E1126" s="44">
        <v>14201</v>
      </c>
      <c r="F1126" s="13" t="s">
        <v>688</v>
      </c>
      <c r="G1126" s="23" t="s">
        <v>639</v>
      </c>
      <c r="H1126" s="42" t="s">
        <v>458</v>
      </c>
      <c r="I1126" s="28" t="s">
        <v>355</v>
      </c>
      <c r="J1126" s="12" t="s">
        <v>393</v>
      </c>
      <c r="K1126" s="28" t="s">
        <v>689</v>
      </c>
      <c r="L1126" s="12" t="s">
        <v>652</v>
      </c>
      <c r="M1126" s="12" t="s">
        <v>690</v>
      </c>
      <c r="N1126" s="12" t="s">
        <v>629</v>
      </c>
      <c r="O1126" s="26" t="s">
        <v>6363</v>
      </c>
      <c r="P1126" s="26" t="s">
        <v>6364</v>
      </c>
      <c r="Q1126" s="25" t="s">
        <v>646</v>
      </c>
      <c r="R1126" s="26" t="s">
        <v>6365</v>
      </c>
      <c r="S1126" s="15" t="s">
        <v>6366</v>
      </c>
      <c r="T1126" s="52">
        <v>0</v>
      </c>
      <c r="U1126" s="22" t="s">
        <v>6367</v>
      </c>
      <c r="V1126" s="18" t="str">
        <f>+Sitio_Publico[[#This Row],[idcoleccion]]&amp;"-"&amp;Sitio_Publico[[#This Row],[id]]</f>
        <v>000-1125</v>
      </c>
      <c r="W1126" s="18">
        <f>+VLOOKUP(Sitio_Publico[[#This Row],[territorio]],Estructura!$AE$4:$AH$1067,4,0)</f>
        <v>30014201</v>
      </c>
      <c r="X1126" s="18" t="str">
        <f>+VLOOKUP(Sitio_Publico[[#This Row],[tema]],Estructura!$G$4:$J$532,4,0)</f>
        <v>T-17</v>
      </c>
      <c r="Y1126" s="18" t="str">
        <f>+VLOOKUP(Sitio_Publico[[#This Row],[contenido]],Estructura!$L$4:$O$473,4,0)</f>
        <v>C-8</v>
      </c>
      <c r="Z1126" s="18" t="str">
        <f>+VLOOKUP(Sitio_Publico[[#This Row],[Filtro Integrado]],Estructura!$U$4:$W$529,3,0)</f>
        <v>FI-0</v>
      </c>
      <c r="AA1126" s="18" t="str">
        <f>+VLOOKUP(Sitio_Publico[[#This Row],[Muestra]],Estructura!$Y$4:$AB$483,4,0)</f>
        <v>M-00068</v>
      </c>
    </row>
    <row r="1127" spans="1:27" ht="48" x14ac:dyDescent="0.3">
      <c r="A1127" s="16">
        <f t="shared" si="17"/>
        <v>1126</v>
      </c>
      <c r="B1127" s="47" t="s">
        <v>15118</v>
      </c>
      <c r="C1127" s="13" t="s">
        <v>622</v>
      </c>
      <c r="D1127" s="13" t="s">
        <v>623</v>
      </c>
      <c r="E1127" s="44">
        <v>12302</v>
      </c>
      <c r="F1127" s="13" t="s">
        <v>767</v>
      </c>
      <c r="G1127" s="23" t="s">
        <v>639</v>
      </c>
      <c r="H1127" s="42" t="s">
        <v>458</v>
      </c>
      <c r="I1127" s="28" t="s">
        <v>293</v>
      </c>
      <c r="J1127" s="12" t="s">
        <v>393</v>
      </c>
      <c r="K1127" s="28" t="s">
        <v>780</v>
      </c>
      <c r="L1127" s="12" t="s">
        <v>652</v>
      </c>
      <c r="M1127" s="12" t="s">
        <v>781</v>
      </c>
      <c r="N1127" s="12" t="s">
        <v>629</v>
      </c>
      <c r="O1127" s="26" t="s">
        <v>6368</v>
      </c>
      <c r="P1127" s="26" t="s">
        <v>6369</v>
      </c>
      <c r="Q1127" s="25" t="s">
        <v>646</v>
      </c>
      <c r="R1127" s="26" t="s">
        <v>6370</v>
      </c>
      <c r="S1127" s="15" t="s">
        <v>6371</v>
      </c>
      <c r="T1127" s="52">
        <v>0</v>
      </c>
      <c r="U1127" s="22" t="s">
        <v>6372</v>
      </c>
      <c r="V1127" s="18" t="str">
        <f>+Sitio_Publico[[#This Row],[idcoleccion]]&amp;"-"&amp;Sitio_Publico[[#This Row],[id]]</f>
        <v>000-1126</v>
      </c>
      <c r="W1127" s="18">
        <f>+VLOOKUP(Sitio_Publico[[#This Row],[territorio]],Estructura!$AE$4:$AH$1067,4,0)</f>
        <v>30012302</v>
      </c>
      <c r="X1127" s="18" t="str">
        <f>+VLOOKUP(Sitio_Publico[[#This Row],[tema]],Estructura!$G$4:$J$532,4,0)</f>
        <v>T-19</v>
      </c>
      <c r="Y1127" s="18" t="str">
        <f>+VLOOKUP(Sitio_Publico[[#This Row],[contenido]],Estructura!$L$4:$O$473,4,0)</f>
        <v>C-8</v>
      </c>
      <c r="Z1127" s="18" t="str">
        <f>+VLOOKUP(Sitio_Publico[[#This Row],[Filtro Integrado]],Estructura!$U$4:$W$529,3,0)</f>
        <v>FI-0</v>
      </c>
      <c r="AA1127" s="18" t="str">
        <f>+VLOOKUP(Sitio_Publico[[#This Row],[Muestra]],Estructura!$Y$4:$AB$483,4,0)</f>
        <v>M-00076</v>
      </c>
    </row>
    <row r="1128" spans="1:27" ht="48" x14ac:dyDescent="0.3">
      <c r="A1128" s="16">
        <f t="shared" si="17"/>
        <v>1127</v>
      </c>
      <c r="B1128" s="47" t="s">
        <v>15118</v>
      </c>
      <c r="C1128" s="13" t="s">
        <v>622</v>
      </c>
      <c r="D1128" s="13" t="s">
        <v>623</v>
      </c>
      <c r="E1128" s="44">
        <v>9103</v>
      </c>
      <c r="F1128" s="13" t="s">
        <v>767</v>
      </c>
      <c r="G1128" s="23" t="s">
        <v>639</v>
      </c>
      <c r="H1128" s="42" t="s">
        <v>458</v>
      </c>
      <c r="I1128" s="28" t="s">
        <v>218</v>
      </c>
      <c r="J1128" s="12" t="s">
        <v>393</v>
      </c>
      <c r="K1128" s="28" t="s">
        <v>780</v>
      </c>
      <c r="L1128" s="12" t="s">
        <v>652</v>
      </c>
      <c r="M1128" s="12" t="s">
        <v>781</v>
      </c>
      <c r="N1128" s="12" t="s">
        <v>629</v>
      </c>
      <c r="O1128" s="26" t="s">
        <v>6373</v>
      </c>
      <c r="P1128" s="26" t="s">
        <v>6374</v>
      </c>
      <c r="Q1128" s="25" t="s">
        <v>646</v>
      </c>
      <c r="R1128" s="26" t="s">
        <v>6375</v>
      </c>
      <c r="S1128" s="15" t="s">
        <v>6376</v>
      </c>
      <c r="T1128" s="52">
        <v>0</v>
      </c>
      <c r="U1128" s="22" t="s">
        <v>6377</v>
      </c>
      <c r="V1128" s="18" t="str">
        <f>+Sitio_Publico[[#This Row],[idcoleccion]]&amp;"-"&amp;Sitio_Publico[[#This Row],[id]]</f>
        <v>000-1127</v>
      </c>
      <c r="W1128" s="18">
        <f>+VLOOKUP(Sitio_Publico[[#This Row],[territorio]],Estructura!$AE$4:$AH$1067,4,0)</f>
        <v>30009103</v>
      </c>
      <c r="X1128" s="18" t="str">
        <f>+VLOOKUP(Sitio_Publico[[#This Row],[tema]],Estructura!$G$4:$J$532,4,0)</f>
        <v>T-19</v>
      </c>
      <c r="Y1128" s="18" t="str">
        <f>+VLOOKUP(Sitio_Publico[[#This Row],[contenido]],Estructura!$L$4:$O$473,4,0)</f>
        <v>C-8</v>
      </c>
      <c r="Z1128" s="18" t="str">
        <f>+VLOOKUP(Sitio_Publico[[#This Row],[Filtro Integrado]],Estructura!$U$4:$W$529,3,0)</f>
        <v>FI-0</v>
      </c>
      <c r="AA1128" s="18" t="str">
        <f>+VLOOKUP(Sitio_Publico[[#This Row],[Muestra]],Estructura!$Y$4:$AB$483,4,0)</f>
        <v>M-00076</v>
      </c>
    </row>
    <row r="1129" spans="1:27" ht="48" x14ac:dyDescent="0.3">
      <c r="A1129" s="16">
        <f t="shared" si="17"/>
        <v>1128</v>
      </c>
      <c r="B1129" s="47" t="s">
        <v>15118</v>
      </c>
      <c r="C1129" s="13" t="s">
        <v>622</v>
      </c>
      <c r="D1129" s="13" t="s">
        <v>623</v>
      </c>
      <c r="E1129" s="44">
        <v>9118</v>
      </c>
      <c r="F1129" s="13" t="s">
        <v>666</v>
      </c>
      <c r="G1129" s="23" t="s">
        <v>639</v>
      </c>
      <c r="H1129" s="42" t="s">
        <v>458</v>
      </c>
      <c r="I1129" s="28" t="s">
        <v>233</v>
      </c>
      <c r="J1129" s="12" t="s">
        <v>393</v>
      </c>
      <c r="K1129" s="28" t="s">
        <v>667</v>
      </c>
      <c r="L1129" s="12" t="s">
        <v>652</v>
      </c>
      <c r="M1129" s="12" t="s">
        <v>668</v>
      </c>
      <c r="N1129" s="12" t="s">
        <v>629</v>
      </c>
      <c r="O1129" s="26" t="s">
        <v>6378</v>
      </c>
      <c r="P1129" s="26" t="s">
        <v>6379</v>
      </c>
      <c r="Q1129" s="25" t="s">
        <v>646</v>
      </c>
      <c r="R1129" s="26" t="s">
        <v>6380</v>
      </c>
      <c r="S1129" s="15" t="s">
        <v>6381</v>
      </c>
      <c r="T1129" s="52">
        <v>0</v>
      </c>
      <c r="U1129" s="22" t="s">
        <v>6382</v>
      </c>
      <c r="V1129" s="18" t="str">
        <f>+Sitio_Publico[[#This Row],[idcoleccion]]&amp;"-"&amp;Sitio_Publico[[#This Row],[id]]</f>
        <v>000-1128</v>
      </c>
      <c r="W1129" s="18">
        <f>+VLOOKUP(Sitio_Publico[[#This Row],[territorio]],Estructura!$AE$4:$AH$1067,4,0)</f>
        <v>30009118</v>
      </c>
      <c r="X1129" s="18" t="str">
        <f>+VLOOKUP(Sitio_Publico[[#This Row],[tema]],Estructura!$G$4:$J$532,4,0)</f>
        <v>T-15</v>
      </c>
      <c r="Y1129" s="18" t="str">
        <f>+VLOOKUP(Sitio_Publico[[#This Row],[contenido]],Estructura!$L$4:$O$473,4,0)</f>
        <v>C-8</v>
      </c>
      <c r="Z1129" s="18" t="str">
        <f>+VLOOKUP(Sitio_Publico[[#This Row],[Filtro Integrado]],Estructura!$U$4:$W$529,3,0)</f>
        <v>FI-0</v>
      </c>
      <c r="AA1129" s="18" t="str">
        <f>+VLOOKUP(Sitio_Publico[[#This Row],[Muestra]],Estructura!$Y$4:$AB$483,4,0)</f>
        <v>M-00066</v>
      </c>
    </row>
    <row r="1130" spans="1:27" ht="48" x14ac:dyDescent="0.3">
      <c r="A1130" s="16">
        <f t="shared" si="17"/>
        <v>1129</v>
      </c>
      <c r="B1130" s="47" t="s">
        <v>15118</v>
      </c>
      <c r="C1130" s="13" t="s">
        <v>622</v>
      </c>
      <c r="D1130" s="13" t="s">
        <v>623</v>
      </c>
      <c r="E1130" s="44">
        <v>9113</v>
      </c>
      <c r="F1130" s="13" t="s">
        <v>681</v>
      </c>
      <c r="G1130" s="23" t="s">
        <v>625</v>
      </c>
      <c r="H1130" s="42" t="s">
        <v>458</v>
      </c>
      <c r="I1130" s="28" t="s">
        <v>228</v>
      </c>
      <c r="J1130" s="12" t="s">
        <v>393</v>
      </c>
      <c r="K1130" s="28" t="s">
        <v>682</v>
      </c>
      <c r="L1130" s="12" t="s">
        <v>627</v>
      </c>
      <c r="M1130" s="12" t="s">
        <v>628</v>
      </c>
      <c r="N1130" s="12" t="s">
        <v>629</v>
      </c>
      <c r="O1130" s="26" t="s">
        <v>6383</v>
      </c>
      <c r="P1130" s="26" t="s">
        <v>6384</v>
      </c>
      <c r="Q1130" s="25" t="s">
        <v>646</v>
      </c>
      <c r="R1130" s="26" t="s">
        <v>6385</v>
      </c>
      <c r="S1130" s="15" t="s">
        <v>6386</v>
      </c>
      <c r="T1130" s="52">
        <v>0</v>
      </c>
      <c r="U1130" s="22" t="s">
        <v>6387</v>
      </c>
      <c r="V1130" s="18" t="str">
        <f>+Sitio_Publico[[#This Row],[idcoleccion]]&amp;"-"&amp;Sitio_Publico[[#This Row],[id]]</f>
        <v>000-1129</v>
      </c>
      <c r="W1130" s="18">
        <f>+VLOOKUP(Sitio_Publico[[#This Row],[territorio]],Estructura!$AE$4:$AH$1067,4,0)</f>
        <v>30009113</v>
      </c>
      <c r="X1130" s="18" t="str">
        <f>+VLOOKUP(Sitio_Publico[[#This Row],[tema]],Estructura!$G$4:$J$532,4,0)</f>
        <v>T-16</v>
      </c>
      <c r="Y1130" s="18" t="str">
        <f>+VLOOKUP(Sitio_Publico[[#This Row],[contenido]],Estructura!$L$4:$O$473,4,0)</f>
        <v>C-7</v>
      </c>
      <c r="Z1130" s="18" t="str">
        <f>+VLOOKUP(Sitio_Publico[[#This Row],[Filtro Integrado]],Estructura!$U$4:$W$529,3,0)</f>
        <v>FI-0</v>
      </c>
      <c r="AA1130" s="18" t="str">
        <f>+VLOOKUP(Sitio_Publico[[#This Row],[Muestra]],Estructura!$Y$4:$AB$483,4,0)</f>
        <v>M-00067</v>
      </c>
    </row>
    <row r="1131" spans="1:27" ht="48" x14ac:dyDescent="0.3">
      <c r="A1131" s="16">
        <f t="shared" si="17"/>
        <v>1130</v>
      </c>
      <c r="B1131" s="47" t="s">
        <v>15118</v>
      </c>
      <c r="C1131" s="13" t="s">
        <v>622</v>
      </c>
      <c r="D1131" s="13" t="s">
        <v>623</v>
      </c>
      <c r="E1131" s="44">
        <v>8102</v>
      </c>
      <c r="F1131" s="13" t="s">
        <v>688</v>
      </c>
      <c r="G1131" s="23" t="s">
        <v>639</v>
      </c>
      <c r="H1131" s="42" t="s">
        <v>458</v>
      </c>
      <c r="I1131" s="28" t="s">
        <v>163</v>
      </c>
      <c r="J1131" s="12" t="s">
        <v>393</v>
      </c>
      <c r="K1131" s="28" t="s">
        <v>703</v>
      </c>
      <c r="L1131" s="12" t="s">
        <v>652</v>
      </c>
      <c r="M1131" s="12" t="s">
        <v>704</v>
      </c>
      <c r="N1131" s="12" t="s">
        <v>629</v>
      </c>
      <c r="O1131" s="26" t="s">
        <v>6388</v>
      </c>
      <c r="P1131" s="26" t="s">
        <v>6389</v>
      </c>
      <c r="Q1131" s="25" t="s">
        <v>646</v>
      </c>
      <c r="R1131" s="26" t="s">
        <v>6390</v>
      </c>
      <c r="S1131" s="15" t="s">
        <v>6391</v>
      </c>
      <c r="T1131" s="52">
        <v>0</v>
      </c>
      <c r="U1131" s="22" t="s">
        <v>6392</v>
      </c>
      <c r="V1131" s="18" t="str">
        <f>+Sitio_Publico[[#This Row],[idcoleccion]]&amp;"-"&amp;Sitio_Publico[[#This Row],[id]]</f>
        <v>000-1130</v>
      </c>
      <c r="W1131" s="18">
        <f>+VLOOKUP(Sitio_Publico[[#This Row],[territorio]],Estructura!$AE$4:$AH$1067,4,0)</f>
        <v>30008102</v>
      </c>
      <c r="X1131" s="18" t="str">
        <f>+VLOOKUP(Sitio_Publico[[#This Row],[tema]],Estructura!$G$4:$J$532,4,0)</f>
        <v>T-17</v>
      </c>
      <c r="Y1131" s="18" t="str">
        <f>+VLOOKUP(Sitio_Publico[[#This Row],[contenido]],Estructura!$L$4:$O$473,4,0)</f>
        <v>C-8</v>
      </c>
      <c r="Z1131" s="18" t="str">
        <f>+VLOOKUP(Sitio_Publico[[#This Row],[Filtro Integrado]],Estructura!$U$4:$W$529,3,0)</f>
        <v>FI-0</v>
      </c>
      <c r="AA1131" s="18" t="str">
        <f>+VLOOKUP(Sitio_Publico[[#This Row],[Muestra]],Estructura!$Y$4:$AB$483,4,0)</f>
        <v>M-00069</v>
      </c>
    </row>
    <row r="1132" spans="1:27" ht="48" x14ac:dyDescent="0.3">
      <c r="A1132" s="16">
        <f t="shared" si="17"/>
        <v>1131</v>
      </c>
      <c r="B1132" s="47" t="s">
        <v>15118</v>
      </c>
      <c r="C1132" s="13" t="s">
        <v>622</v>
      </c>
      <c r="D1132" s="13" t="s">
        <v>623</v>
      </c>
      <c r="E1132" s="44">
        <v>5604</v>
      </c>
      <c r="F1132" s="13" t="s">
        <v>767</v>
      </c>
      <c r="G1132" s="23" t="s">
        <v>639</v>
      </c>
      <c r="H1132" s="42" t="s">
        <v>458</v>
      </c>
      <c r="I1132" s="28" t="s">
        <v>87</v>
      </c>
      <c r="J1132" s="12" t="s">
        <v>393</v>
      </c>
      <c r="K1132" s="28" t="s">
        <v>768</v>
      </c>
      <c r="L1132" s="12" t="s">
        <v>652</v>
      </c>
      <c r="M1132" s="12" t="s">
        <v>653</v>
      </c>
      <c r="N1132" s="12" t="s">
        <v>629</v>
      </c>
      <c r="O1132" s="26" t="s">
        <v>6393</v>
      </c>
      <c r="P1132" s="26" t="s">
        <v>6394</v>
      </c>
      <c r="Q1132" s="25" t="s">
        <v>646</v>
      </c>
      <c r="R1132" s="26" t="s">
        <v>6395</v>
      </c>
      <c r="S1132" s="15" t="s">
        <v>6396</v>
      </c>
      <c r="T1132" s="52">
        <v>0</v>
      </c>
      <c r="U1132" s="22" t="s">
        <v>6397</v>
      </c>
      <c r="V1132" s="18" t="str">
        <f>+Sitio_Publico[[#This Row],[idcoleccion]]&amp;"-"&amp;Sitio_Publico[[#This Row],[id]]</f>
        <v>000-1131</v>
      </c>
      <c r="W1132" s="18">
        <f>+VLOOKUP(Sitio_Publico[[#This Row],[territorio]],Estructura!$AE$4:$AH$1067,4,0)</f>
        <v>30005604</v>
      </c>
      <c r="X1132" s="18" t="str">
        <f>+VLOOKUP(Sitio_Publico[[#This Row],[tema]],Estructura!$G$4:$J$532,4,0)</f>
        <v>T-19</v>
      </c>
      <c r="Y1132" s="18" t="str">
        <f>+VLOOKUP(Sitio_Publico[[#This Row],[contenido]],Estructura!$L$4:$O$473,4,0)</f>
        <v>C-8</v>
      </c>
      <c r="Z1132" s="18" t="str">
        <f>+VLOOKUP(Sitio_Publico[[#This Row],[Filtro Integrado]],Estructura!$U$4:$W$529,3,0)</f>
        <v>FI-0</v>
      </c>
      <c r="AA1132" s="18" t="str">
        <f>+VLOOKUP(Sitio_Publico[[#This Row],[Muestra]],Estructura!$Y$4:$AB$483,4,0)</f>
        <v>M-00075</v>
      </c>
    </row>
    <row r="1133" spans="1:27" ht="48" x14ac:dyDescent="0.3">
      <c r="A1133" s="16">
        <f t="shared" si="17"/>
        <v>1132</v>
      </c>
      <c r="B1133" s="47" t="s">
        <v>15118</v>
      </c>
      <c r="C1133" s="13" t="s">
        <v>622</v>
      </c>
      <c r="D1133" s="13" t="s">
        <v>623</v>
      </c>
      <c r="E1133" s="44">
        <v>7103</v>
      </c>
      <c r="F1133" s="13" t="s">
        <v>688</v>
      </c>
      <c r="G1133" s="23" t="s">
        <v>639</v>
      </c>
      <c r="H1133" s="42" t="s">
        <v>458</v>
      </c>
      <c r="I1133" s="28" t="s">
        <v>135</v>
      </c>
      <c r="J1133" s="12" t="s">
        <v>393</v>
      </c>
      <c r="K1133" s="28" t="s">
        <v>703</v>
      </c>
      <c r="L1133" s="12" t="s">
        <v>652</v>
      </c>
      <c r="M1133" s="12" t="s">
        <v>704</v>
      </c>
      <c r="N1133" s="12" t="s">
        <v>629</v>
      </c>
      <c r="O1133" s="26" t="s">
        <v>6398</v>
      </c>
      <c r="P1133" s="26" t="s">
        <v>6399</v>
      </c>
      <c r="Q1133" s="25" t="s">
        <v>646</v>
      </c>
      <c r="R1133" s="26" t="s">
        <v>6400</v>
      </c>
      <c r="S1133" s="15" t="s">
        <v>6401</v>
      </c>
      <c r="T1133" s="52">
        <v>0</v>
      </c>
      <c r="U1133" s="22" t="s">
        <v>6402</v>
      </c>
      <c r="V1133" s="18" t="str">
        <f>+Sitio_Publico[[#This Row],[idcoleccion]]&amp;"-"&amp;Sitio_Publico[[#This Row],[id]]</f>
        <v>000-1132</v>
      </c>
      <c r="W1133" s="18">
        <f>+VLOOKUP(Sitio_Publico[[#This Row],[territorio]],Estructura!$AE$4:$AH$1067,4,0)</f>
        <v>30007103</v>
      </c>
      <c r="X1133" s="18" t="str">
        <f>+VLOOKUP(Sitio_Publico[[#This Row],[tema]],Estructura!$G$4:$J$532,4,0)</f>
        <v>T-17</v>
      </c>
      <c r="Y1133" s="18" t="str">
        <f>+VLOOKUP(Sitio_Publico[[#This Row],[contenido]],Estructura!$L$4:$O$473,4,0)</f>
        <v>C-8</v>
      </c>
      <c r="Z1133" s="18" t="str">
        <f>+VLOOKUP(Sitio_Publico[[#This Row],[Filtro Integrado]],Estructura!$U$4:$W$529,3,0)</f>
        <v>FI-0</v>
      </c>
      <c r="AA1133" s="18" t="str">
        <f>+VLOOKUP(Sitio_Publico[[#This Row],[Muestra]],Estructura!$Y$4:$AB$483,4,0)</f>
        <v>M-00069</v>
      </c>
    </row>
    <row r="1134" spans="1:27" ht="48" x14ac:dyDescent="0.3">
      <c r="A1134" s="16">
        <f t="shared" si="17"/>
        <v>1133</v>
      </c>
      <c r="B1134" s="47" t="s">
        <v>15118</v>
      </c>
      <c r="C1134" s="13" t="s">
        <v>622</v>
      </c>
      <c r="D1134" s="13" t="s">
        <v>623</v>
      </c>
      <c r="E1134" s="44">
        <v>10105</v>
      </c>
      <c r="F1134" s="13" t="s">
        <v>681</v>
      </c>
      <c r="G1134" s="23" t="s">
        <v>625</v>
      </c>
      <c r="H1134" s="42" t="s">
        <v>458</v>
      </c>
      <c r="I1134" s="28" t="s">
        <v>252</v>
      </c>
      <c r="J1134" s="12" t="s">
        <v>393</v>
      </c>
      <c r="K1134" s="28" t="s">
        <v>793</v>
      </c>
      <c r="L1134" s="12" t="s">
        <v>627</v>
      </c>
      <c r="M1134" s="12" t="s">
        <v>794</v>
      </c>
      <c r="N1134" s="12" t="s">
        <v>629</v>
      </c>
      <c r="O1134" s="26" t="s">
        <v>6403</v>
      </c>
      <c r="P1134" s="26" t="s">
        <v>6404</v>
      </c>
      <c r="Q1134" s="25" t="s">
        <v>646</v>
      </c>
      <c r="R1134" s="26" t="s">
        <v>6405</v>
      </c>
      <c r="S1134" s="15" t="s">
        <v>6406</v>
      </c>
      <c r="T1134" s="52">
        <v>0</v>
      </c>
      <c r="U1134" s="22" t="s">
        <v>6407</v>
      </c>
      <c r="V1134" s="18" t="str">
        <f>+Sitio_Publico[[#This Row],[idcoleccion]]&amp;"-"&amp;Sitio_Publico[[#This Row],[id]]</f>
        <v>000-1133</v>
      </c>
      <c r="W1134" s="18">
        <f>+VLOOKUP(Sitio_Publico[[#This Row],[territorio]],Estructura!$AE$4:$AH$1067,4,0)</f>
        <v>30010105</v>
      </c>
      <c r="X1134" s="18" t="str">
        <f>+VLOOKUP(Sitio_Publico[[#This Row],[tema]],Estructura!$G$4:$J$532,4,0)</f>
        <v>T-16</v>
      </c>
      <c r="Y1134" s="18" t="str">
        <f>+VLOOKUP(Sitio_Publico[[#This Row],[contenido]],Estructura!$L$4:$O$473,4,0)</f>
        <v>C-7</v>
      </c>
      <c r="Z1134" s="18" t="str">
        <f>+VLOOKUP(Sitio_Publico[[#This Row],[Filtro Integrado]],Estructura!$U$4:$W$529,3,0)</f>
        <v>FI-0</v>
      </c>
      <c r="AA1134" s="18" t="str">
        <f>+VLOOKUP(Sitio_Publico[[#This Row],[Muestra]],Estructura!$Y$4:$AB$483,4,0)</f>
        <v>M-00077</v>
      </c>
    </row>
    <row r="1135" spans="1:27" ht="51" x14ac:dyDescent="0.3">
      <c r="A1135" s="16">
        <f t="shared" si="17"/>
        <v>1134</v>
      </c>
      <c r="B1135" s="47" t="s">
        <v>15118</v>
      </c>
      <c r="C1135" s="13" t="s">
        <v>622</v>
      </c>
      <c r="D1135" s="13" t="s">
        <v>623</v>
      </c>
      <c r="E1135" s="44">
        <v>9116</v>
      </c>
      <c r="F1135" s="13" t="s">
        <v>624</v>
      </c>
      <c r="G1135" s="23" t="s">
        <v>625</v>
      </c>
      <c r="H1135" s="42" t="s">
        <v>458</v>
      </c>
      <c r="I1135" s="28" t="s">
        <v>231</v>
      </c>
      <c r="J1135" s="12" t="s">
        <v>393</v>
      </c>
      <c r="K1135" s="28" t="s">
        <v>626</v>
      </c>
      <c r="L1135" s="12" t="s">
        <v>627</v>
      </c>
      <c r="M1135" s="12" t="s">
        <v>628</v>
      </c>
      <c r="N1135" s="12" t="s">
        <v>629</v>
      </c>
      <c r="O1135" s="26" t="s">
        <v>6408</v>
      </c>
      <c r="P1135" s="26" t="s">
        <v>6409</v>
      </c>
      <c r="Q1135" s="25" t="s">
        <v>632</v>
      </c>
      <c r="R1135" s="26" t="s">
        <v>6410</v>
      </c>
      <c r="S1135" s="15" t="s">
        <v>6411</v>
      </c>
      <c r="T1135" s="52">
        <v>0</v>
      </c>
      <c r="U1135" s="22" t="s">
        <v>6412</v>
      </c>
      <c r="V1135" s="18" t="str">
        <f>+Sitio_Publico[[#This Row],[idcoleccion]]&amp;"-"&amp;Sitio_Publico[[#This Row],[id]]</f>
        <v>000-1134</v>
      </c>
      <c r="W1135" s="18">
        <f>+VLOOKUP(Sitio_Publico[[#This Row],[territorio]],Estructura!$AE$4:$AH$1067,4,0)</f>
        <v>30009116</v>
      </c>
      <c r="X1135" s="18" t="str">
        <f>+VLOOKUP(Sitio_Publico[[#This Row],[tema]],Estructura!$G$4:$J$532,4,0)</f>
        <v>T-13</v>
      </c>
      <c r="Y1135" s="18" t="str">
        <f>+VLOOKUP(Sitio_Publico[[#This Row],[contenido]],Estructura!$L$4:$O$473,4,0)</f>
        <v>C-7</v>
      </c>
      <c r="Z1135" s="18" t="str">
        <f>+VLOOKUP(Sitio_Publico[[#This Row],[Filtro Integrado]],Estructura!$U$4:$W$529,3,0)</f>
        <v>FI-0</v>
      </c>
      <c r="AA1135" s="18" t="str">
        <f>+VLOOKUP(Sitio_Publico[[#This Row],[Muestra]],Estructura!$Y$4:$AB$483,4,0)</f>
        <v>M-00063</v>
      </c>
    </row>
    <row r="1136" spans="1:27" ht="51" x14ac:dyDescent="0.3">
      <c r="A1136" s="16">
        <f t="shared" si="17"/>
        <v>1135</v>
      </c>
      <c r="B1136" s="47" t="s">
        <v>15118</v>
      </c>
      <c r="C1136" s="13" t="s">
        <v>622</v>
      </c>
      <c r="D1136" s="13" t="s">
        <v>623</v>
      </c>
      <c r="E1136" s="44">
        <v>13129</v>
      </c>
      <c r="F1136" s="13" t="s">
        <v>624</v>
      </c>
      <c r="G1136" s="23" t="s">
        <v>625</v>
      </c>
      <c r="H1136" s="42" t="s">
        <v>458</v>
      </c>
      <c r="I1136" s="28" t="s">
        <v>324</v>
      </c>
      <c r="J1136" s="12" t="s">
        <v>393</v>
      </c>
      <c r="K1136" s="28" t="s">
        <v>626</v>
      </c>
      <c r="L1136" s="12" t="s">
        <v>627</v>
      </c>
      <c r="M1136" s="12" t="s">
        <v>628</v>
      </c>
      <c r="N1136" s="12" t="s">
        <v>629</v>
      </c>
      <c r="O1136" s="26" t="s">
        <v>6413</v>
      </c>
      <c r="P1136" s="26" t="s">
        <v>6414</v>
      </c>
      <c r="Q1136" s="25" t="s">
        <v>632</v>
      </c>
      <c r="R1136" s="26" t="s">
        <v>6415</v>
      </c>
      <c r="S1136" s="15" t="s">
        <v>6416</v>
      </c>
      <c r="T1136" s="52">
        <v>0</v>
      </c>
      <c r="U1136" s="22" t="s">
        <v>6417</v>
      </c>
      <c r="V1136" s="18" t="str">
        <f>+Sitio_Publico[[#This Row],[idcoleccion]]&amp;"-"&amp;Sitio_Publico[[#This Row],[id]]</f>
        <v>000-1135</v>
      </c>
      <c r="W1136" s="18">
        <f>+VLOOKUP(Sitio_Publico[[#This Row],[territorio]],Estructura!$AE$4:$AH$1067,4,0)</f>
        <v>30013129</v>
      </c>
      <c r="X1136" s="18" t="str">
        <f>+VLOOKUP(Sitio_Publico[[#This Row],[tema]],Estructura!$G$4:$J$532,4,0)</f>
        <v>T-13</v>
      </c>
      <c r="Y1136" s="18" t="str">
        <f>+VLOOKUP(Sitio_Publico[[#This Row],[contenido]],Estructura!$L$4:$O$473,4,0)</f>
        <v>C-7</v>
      </c>
      <c r="Z1136" s="18" t="str">
        <f>+VLOOKUP(Sitio_Publico[[#This Row],[Filtro Integrado]],Estructura!$U$4:$W$529,3,0)</f>
        <v>FI-0</v>
      </c>
      <c r="AA1136" s="18" t="str">
        <f>+VLOOKUP(Sitio_Publico[[#This Row],[Muestra]],Estructura!$Y$4:$AB$483,4,0)</f>
        <v>M-00063</v>
      </c>
    </row>
    <row r="1137" spans="1:27" ht="51" x14ac:dyDescent="0.3">
      <c r="A1137" s="16">
        <f t="shared" si="17"/>
        <v>1136</v>
      </c>
      <c r="B1137" s="47" t="s">
        <v>15118</v>
      </c>
      <c r="C1137" s="13" t="s">
        <v>622</v>
      </c>
      <c r="D1137" s="13" t="s">
        <v>623</v>
      </c>
      <c r="E1137" s="44">
        <v>3102</v>
      </c>
      <c r="F1137" s="13" t="s">
        <v>624</v>
      </c>
      <c r="G1137" s="23" t="s">
        <v>625</v>
      </c>
      <c r="H1137" s="42" t="s">
        <v>458</v>
      </c>
      <c r="I1137" s="28" t="s">
        <v>42</v>
      </c>
      <c r="J1137" s="12" t="s">
        <v>393</v>
      </c>
      <c r="K1137" s="28" t="s">
        <v>651</v>
      </c>
      <c r="L1137" s="12" t="s">
        <v>627</v>
      </c>
      <c r="M1137" s="12" t="s">
        <v>653</v>
      </c>
      <c r="N1137" s="12" t="s">
        <v>629</v>
      </c>
      <c r="O1137" s="26" t="s">
        <v>6418</v>
      </c>
      <c r="P1137" s="26" t="s">
        <v>6419</v>
      </c>
      <c r="Q1137" s="25" t="s">
        <v>646</v>
      </c>
      <c r="R1137" s="26" t="s">
        <v>6420</v>
      </c>
      <c r="S1137" s="15" t="s">
        <v>6421</v>
      </c>
      <c r="T1137" s="52">
        <v>0</v>
      </c>
      <c r="U1137" s="22" t="s">
        <v>6422</v>
      </c>
      <c r="V1137" s="18" t="str">
        <f>+Sitio_Publico[[#This Row],[idcoleccion]]&amp;"-"&amp;Sitio_Publico[[#This Row],[id]]</f>
        <v>000-1136</v>
      </c>
      <c r="W1137" s="18">
        <f>+VLOOKUP(Sitio_Publico[[#This Row],[territorio]],Estructura!$AE$4:$AH$1067,4,0)</f>
        <v>30003102</v>
      </c>
      <c r="X1137" s="18" t="str">
        <f>+VLOOKUP(Sitio_Publico[[#This Row],[tema]],Estructura!$G$4:$J$532,4,0)</f>
        <v>T-13</v>
      </c>
      <c r="Y1137" s="18" t="str">
        <f>+VLOOKUP(Sitio_Publico[[#This Row],[contenido]],Estructura!$L$4:$O$473,4,0)</f>
        <v>C-7</v>
      </c>
      <c r="Z1137" s="18" t="str">
        <f>+VLOOKUP(Sitio_Publico[[#This Row],[Filtro Integrado]],Estructura!$U$4:$W$529,3,0)</f>
        <v>FI-0</v>
      </c>
      <c r="AA1137" s="18" t="str">
        <f>+VLOOKUP(Sitio_Publico[[#This Row],[Muestra]],Estructura!$Y$4:$AB$483,4,0)</f>
        <v>M-00065</v>
      </c>
    </row>
    <row r="1138" spans="1:27" ht="48" x14ac:dyDescent="0.3">
      <c r="A1138" s="16">
        <f t="shared" si="17"/>
        <v>1137</v>
      </c>
      <c r="B1138" s="47" t="s">
        <v>15118</v>
      </c>
      <c r="C1138" s="13" t="s">
        <v>637</v>
      </c>
      <c r="D1138" s="13" t="s">
        <v>623</v>
      </c>
      <c r="E1138" s="44">
        <v>270105</v>
      </c>
      <c r="F1138" s="13" t="s">
        <v>1411</v>
      </c>
      <c r="G1138" s="23" t="s">
        <v>1394</v>
      </c>
      <c r="H1138" s="42" t="s">
        <v>455</v>
      </c>
      <c r="I1138" s="28" t="s">
        <v>14</v>
      </c>
      <c r="J1138" s="12" t="s">
        <v>393</v>
      </c>
      <c r="K1138" s="28" t="s">
        <v>1411</v>
      </c>
      <c r="L1138" s="12" t="s">
        <v>641</v>
      </c>
      <c r="M1138" s="12" t="s">
        <v>642</v>
      </c>
      <c r="N1138" s="12" t="s">
        <v>643</v>
      </c>
      <c r="O1138" s="26" t="s">
        <v>6423</v>
      </c>
      <c r="P1138" s="26" t="s">
        <v>6424</v>
      </c>
      <c r="Q1138" s="25" t="s">
        <v>646</v>
      </c>
      <c r="R1138" s="26" t="s">
        <v>6425</v>
      </c>
      <c r="S1138" s="15" t="s">
        <v>6426</v>
      </c>
      <c r="T1138" s="52">
        <v>0</v>
      </c>
      <c r="U1138" s="22" t="s">
        <v>6427</v>
      </c>
      <c r="V1138" s="18" t="str">
        <f>+Sitio_Publico[[#This Row],[idcoleccion]]&amp;"-"&amp;Sitio_Publico[[#This Row],[id]]</f>
        <v>000-1137</v>
      </c>
      <c r="W1138" s="18">
        <f>+VLOOKUP(Sitio_Publico[[#This Row],[territorio]],Estructura!$AE$4:$AH$1067,4,0)</f>
        <v>10000000</v>
      </c>
      <c r="X1138" s="18" t="str">
        <f>+VLOOKUP(Sitio_Publico[[#This Row],[tema]],Estructura!$G$4:$J$532,4,0)</f>
        <v>T-23</v>
      </c>
      <c r="Y1138" s="18" t="str">
        <f>+VLOOKUP(Sitio_Publico[[#This Row],[contenido]],Estructura!$L$4:$O$473,4,0)</f>
        <v>C-12</v>
      </c>
      <c r="Z1138" s="18" t="str">
        <f>+VLOOKUP(Sitio_Publico[[#This Row],[Filtro Integrado]],Estructura!$U$4:$W$529,3,0)</f>
        <v>FI-0</v>
      </c>
      <c r="AA1138" s="18" t="str">
        <f>+VLOOKUP(Sitio_Publico[[#This Row],[Muestra]],Estructura!$Y$4:$AB$483,4,0)</f>
        <v>M-000148</v>
      </c>
    </row>
    <row r="1139" spans="1:27" ht="36" x14ac:dyDescent="0.3">
      <c r="A1139" s="16">
        <f t="shared" si="17"/>
        <v>1138</v>
      </c>
      <c r="B1139" s="47" t="s">
        <v>15118</v>
      </c>
      <c r="C1139" s="13" t="s">
        <v>622</v>
      </c>
      <c r="D1139" s="13" t="s">
        <v>623</v>
      </c>
      <c r="E1139" s="44">
        <v>5</v>
      </c>
      <c r="F1139" s="13" t="s">
        <v>466</v>
      </c>
      <c r="G1139" s="23" t="s">
        <v>1114</v>
      </c>
      <c r="H1139" s="42" t="s">
        <v>457</v>
      </c>
      <c r="I1139" s="28" t="s">
        <v>368</v>
      </c>
      <c r="J1139" s="12" t="s">
        <v>393</v>
      </c>
      <c r="K1139" s="28" t="s">
        <v>6428</v>
      </c>
      <c r="L1139" s="12" t="s">
        <v>1116</v>
      </c>
      <c r="M1139" s="12" t="s">
        <v>1117</v>
      </c>
      <c r="N1139" s="12" t="s">
        <v>1118</v>
      </c>
      <c r="O1139" s="26" t="s">
        <v>6429</v>
      </c>
      <c r="P1139" s="26" t="s">
        <v>6430</v>
      </c>
      <c r="Q1139" s="25" t="s">
        <v>646</v>
      </c>
      <c r="R1139" s="26" t="s">
        <v>6431</v>
      </c>
      <c r="S1139" s="15" t="s">
        <v>6432</v>
      </c>
      <c r="T1139" s="52">
        <v>0</v>
      </c>
      <c r="U1139" s="22" t="s">
        <v>6433</v>
      </c>
      <c r="V1139" s="18" t="str">
        <f>+Sitio_Publico[[#This Row],[idcoleccion]]&amp;"-"&amp;Sitio_Publico[[#This Row],[id]]</f>
        <v>000-1138</v>
      </c>
      <c r="W1139" s="18">
        <f>+VLOOKUP(Sitio_Publico[[#This Row],[territorio]],Estructura!$AE$4:$AH$1067,4,0)</f>
        <v>20000005</v>
      </c>
      <c r="X1139" s="18" t="str">
        <f>+VLOOKUP(Sitio_Publico[[#This Row],[tema]],Estructura!$G$4:$J$532,4,0)</f>
        <v>T-18</v>
      </c>
      <c r="Y1139" s="18" t="str">
        <f>+VLOOKUP(Sitio_Publico[[#This Row],[contenido]],Estructura!$L$4:$O$473,4,0)</f>
        <v>C-11</v>
      </c>
      <c r="Z1139" s="18" t="str">
        <f>+VLOOKUP(Sitio_Publico[[#This Row],[Filtro Integrado]],Estructura!$U$4:$W$529,3,0)</f>
        <v>FI-0</v>
      </c>
      <c r="AA1139" s="18" t="str">
        <f>+VLOOKUP(Sitio_Publico[[#This Row],[Muestra]],Estructura!$Y$4:$AB$483,4,0)</f>
        <v>M-000149</v>
      </c>
    </row>
    <row r="1140" spans="1:27" ht="51" x14ac:dyDescent="0.3">
      <c r="A1140" s="16">
        <f t="shared" si="17"/>
        <v>1139</v>
      </c>
      <c r="B1140" s="47" t="s">
        <v>15118</v>
      </c>
      <c r="C1140" s="13" t="s">
        <v>622</v>
      </c>
      <c r="D1140" s="13" t="s">
        <v>623</v>
      </c>
      <c r="E1140" s="44">
        <v>13301</v>
      </c>
      <c r="F1140" s="13" t="s">
        <v>624</v>
      </c>
      <c r="G1140" s="23" t="s">
        <v>625</v>
      </c>
      <c r="H1140" s="42" t="s">
        <v>458</v>
      </c>
      <c r="I1140" s="28" t="s">
        <v>331</v>
      </c>
      <c r="J1140" s="12" t="s">
        <v>393</v>
      </c>
      <c r="K1140" s="28" t="s">
        <v>651</v>
      </c>
      <c r="L1140" s="12" t="s">
        <v>627</v>
      </c>
      <c r="M1140" s="12" t="s">
        <v>653</v>
      </c>
      <c r="N1140" s="12" t="s">
        <v>629</v>
      </c>
      <c r="O1140" s="26" t="s">
        <v>6434</v>
      </c>
      <c r="P1140" s="26" t="s">
        <v>6435</v>
      </c>
      <c r="Q1140" s="25" t="s">
        <v>646</v>
      </c>
      <c r="R1140" s="26" t="s">
        <v>6436</v>
      </c>
      <c r="S1140" s="15" t="s">
        <v>6437</v>
      </c>
      <c r="T1140" s="52">
        <v>0</v>
      </c>
      <c r="U1140" s="22" t="s">
        <v>6438</v>
      </c>
      <c r="V1140" s="18" t="str">
        <f>+Sitio_Publico[[#This Row],[idcoleccion]]&amp;"-"&amp;Sitio_Publico[[#This Row],[id]]</f>
        <v>000-1139</v>
      </c>
      <c r="W1140" s="18">
        <f>+VLOOKUP(Sitio_Publico[[#This Row],[territorio]],Estructura!$AE$4:$AH$1067,4,0)</f>
        <v>30013301</v>
      </c>
      <c r="X1140" s="18" t="str">
        <f>+VLOOKUP(Sitio_Publico[[#This Row],[tema]],Estructura!$G$4:$J$532,4,0)</f>
        <v>T-13</v>
      </c>
      <c r="Y1140" s="18" t="str">
        <f>+VLOOKUP(Sitio_Publico[[#This Row],[contenido]],Estructura!$L$4:$O$473,4,0)</f>
        <v>C-7</v>
      </c>
      <c r="Z1140" s="18" t="str">
        <f>+VLOOKUP(Sitio_Publico[[#This Row],[Filtro Integrado]],Estructura!$U$4:$W$529,3,0)</f>
        <v>FI-0</v>
      </c>
      <c r="AA1140" s="18" t="str">
        <f>+VLOOKUP(Sitio_Publico[[#This Row],[Muestra]],Estructura!$Y$4:$AB$483,4,0)</f>
        <v>M-00065</v>
      </c>
    </row>
    <row r="1141" spans="1:27" ht="48" x14ac:dyDescent="0.3">
      <c r="A1141" s="16">
        <f t="shared" si="17"/>
        <v>1140</v>
      </c>
      <c r="B1141" s="47" t="s">
        <v>15118</v>
      </c>
      <c r="C1141" s="13" t="s">
        <v>622</v>
      </c>
      <c r="D1141" s="13" t="s">
        <v>623</v>
      </c>
      <c r="E1141" s="44">
        <v>13114</v>
      </c>
      <c r="F1141" s="13" t="s">
        <v>681</v>
      </c>
      <c r="G1141" s="23" t="s">
        <v>625</v>
      </c>
      <c r="H1141" s="42" t="s">
        <v>458</v>
      </c>
      <c r="I1141" s="28" t="s">
        <v>310</v>
      </c>
      <c r="J1141" s="12" t="s">
        <v>393</v>
      </c>
      <c r="K1141" s="28" t="s">
        <v>682</v>
      </c>
      <c r="L1141" s="12" t="s">
        <v>627</v>
      </c>
      <c r="M1141" s="12" t="s">
        <v>628</v>
      </c>
      <c r="N1141" s="12" t="s">
        <v>629</v>
      </c>
      <c r="O1141" s="26" t="s">
        <v>6439</v>
      </c>
      <c r="P1141" s="26" t="s">
        <v>6440</v>
      </c>
      <c r="Q1141" s="25" t="s">
        <v>646</v>
      </c>
      <c r="R1141" s="26" t="s">
        <v>6441</v>
      </c>
      <c r="S1141" s="15" t="s">
        <v>6442</v>
      </c>
      <c r="T1141" s="52">
        <v>0</v>
      </c>
      <c r="U1141" s="22" t="s">
        <v>6443</v>
      </c>
      <c r="V1141" s="18" t="str">
        <f>+Sitio_Publico[[#This Row],[idcoleccion]]&amp;"-"&amp;Sitio_Publico[[#This Row],[id]]</f>
        <v>000-1140</v>
      </c>
      <c r="W1141" s="18">
        <f>+VLOOKUP(Sitio_Publico[[#This Row],[territorio]],Estructura!$AE$4:$AH$1067,4,0)</f>
        <v>30013114</v>
      </c>
      <c r="X1141" s="18" t="str">
        <f>+VLOOKUP(Sitio_Publico[[#This Row],[tema]],Estructura!$G$4:$J$532,4,0)</f>
        <v>T-16</v>
      </c>
      <c r="Y1141" s="18" t="str">
        <f>+VLOOKUP(Sitio_Publico[[#This Row],[contenido]],Estructura!$L$4:$O$473,4,0)</f>
        <v>C-7</v>
      </c>
      <c r="Z1141" s="18" t="str">
        <f>+VLOOKUP(Sitio_Publico[[#This Row],[Filtro Integrado]],Estructura!$U$4:$W$529,3,0)</f>
        <v>FI-0</v>
      </c>
      <c r="AA1141" s="18" t="str">
        <f>+VLOOKUP(Sitio_Publico[[#This Row],[Muestra]],Estructura!$Y$4:$AB$483,4,0)</f>
        <v>M-00067</v>
      </c>
    </row>
    <row r="1142" spans="1:27" ht="48" x14ac:dyDescent="0.3">
      <c r="A1142" s="16">
        <f t="shared" si="17"/>
        <v>1141</v>
      </c>
      <c r="B1142" s="47" t="s">
        <v>15118</v>
      </c>
      <c r="C1142" s="13" t="s">
        <v>622</v>
      </c>
      <c r="D1142" s="13" t="s">
        <v>623</v>
      </c>
      <c r="E1142" s="44">
        <v>8312</v>
      </c>
      <c r="F1142" s="13" t="s">
        <v>767</v>
      </c>
      <c r="G1142" s="23" t="s">
        <v>639</v>
      </c>
      <c r="H1142" s="42" t="s">
        <v>458</v>
      </c>
      <c r="I1142" s="28" t="s">
        <v>192</v>
      </c>
      <c r="J1142" s="12" t="s">
        <v>393</v>
      </c>
      <c r="K1142" s="28" t="s">
        <v>768</v>
      </c>
      <c r="L1142" s="12" t="s">
        <v>652</v>
      </c>
      <c r="M1142" s="12" t="s">
        <v>653</v>
      </c>
      <c r="N1142" s="12" t="s">
        <v>629</v>
      </c>
      <c r="O1142" s="26" t="s">
        <v>6444</v>
      </c>
      <c r="P1142" s="26" t="s">
        <v>6445</v>
      </c>
      <c r="Q1142" s="25" t="s">
        <v>646</v>
      </c>
      <c r="R1142" s="26" t="s">
        <v>6446</v>
      </c>
      <c r="S1142" s="15" t="s">
        <v>6447</v>
      </c>
      <c r="T1142" s="52">
        <v>0</v>
      </c>
      <c r="U1142" s="22" t="s">
        <v>6448</v>
      </c>
      <c r="V1142" s="18" t="str">
        <f>+Sitio_Publico[[#This Row],[idcoleccion]]&amp;"-"&amp;Sitio_Publico[[#This Row],[id]]</f>
        <v>000-1141</v>
      </c>
      <c r="W1142" s="18">
        <f>+VLOOKUP(Sitio_Publico[[#This Row],[territorio]],Estructura!$AE$4:$AH$1067,4,0)</f>
        <v>30008312</v>
      </c>
      <c r="X1142" s="18" t="str">
        <f>+VLOOKUP(Sitio_Publico[[#This Row],[tema]],Estructura!$G$4:$J$532,4,0)</f>
        <v>T-19</v>
      </c>
      <c r="Y1142" s="18" t="str">
        <f>+VLOOKUP(Sitio_Publico[[#This Row],[contenido]],Estructura!$L$4:$O$473,4,0)</f>
        <v>C-8</v>
      </c>
      <c r="Z1142" s="18" t="str">
        <f>+VLOOKUP(Sitio_Publico[[#This Row],[Filtro Integrado]],Estructura!$U$4:$W$529,3,0)</f>
        <v>FI-0</v>
      </c>
      <c r="AA1142" s="18" t="str">
        <f>+VLOOKUP(Sitio_Publico[[#This Row],[Muestra]],Estructura!$Y$4:$AB$483,4,0)</f>
        <v>M-00075</v>
      </c>
    </row>
    <row r="1143" spans="1:27" ht="48" x14ac:dyDescent="0.3">
      <c r="A1143" s="16">
        <f t="shared" si="17"/>
        <v>1142</v>
      </c>
      <c r="B1143" s="47" t="s">
        <v>15118</v>
      </c>
      <c r="C1143" s="13" t="s">
        <v>622</v>
      </c>
      <c r="D1143" s="13" t="s">
        <v>623</v>
      </c>
      <c r="E1143" s="44">
        <v>4203</v>
      </c>
      <c r="F1143" s="13" t="s">
        <v>666</v>
      </c>
      <c r="G1143" s="23" t="s">
        <v>639</v>
      </c>
      <c r="H1143" s="42" t="s">
        <v>458</v>
      </c>
      <c r="I1143" s="28" t="s">
        <v>57</v>
      </c>
      <c r="J1143" s="12" t="s">
        <v>393</v>
      </c>
      <c r="K1143" s="28" t="s">
        <v>888</v>
      </c>
      <c r="L1143" s="12" t="s">
        <v>652</v>
      </c>
      <c r="M1143" s="12" t="s">
        <v>704</v>
      </c>
      <c r="N1143" s="12" t="s">
        <v>629</v>
      </c>
      <c r="O1143" s="26" t="s">
        <v>6449</v>
      </c>
      <c r="P1143" s="26" t="s">
        <v>6450</v>
      </c>
      <c r="Q1143" s="25" t="s">
        <v>646</v>
      </c>
      <c r="R1143" s="26" t="s">
        <v>6451</v>
      </c>
      <c r="S1143" s="15" t="s">
        <v>6452</v>
      </c>
      <c r="T1143" s="52">
        <v>0</v>
      </c>
      <c r="U1143" s="22" t="s">
        <v>6453</v>
      </c>
      <c r="V1143" s="18" t="str">
        <f>+Sitio_Publico[[#This Row],[idcoleccion]]&amp;"-"&amp;Sitio_Publico[[#This Row],[id]]</f>
        <v>000-1142</v>
      </c>
      <c r="W1143" s="18">
        <f>+VLOOKUP(Sitio_Publico[[#This Row],[territorio]],Estructura!$AE$4:$AH$1067,4,0)</f>
        <v>30004203</v>
      </c>
      <c r="X1143" s="18" t="str">
        <f>+VLOOKUP(Sitio_Publico[[#This Row],[tema]],Estructura!$G$4:$J$532,4,0)</f>
        <v>T-15</v>
      </c>
      <c r="Y1143" s="18" t="str">
        <f>+VLOOKUP(Sitio_Publico[[#This Row],[contenido]],Estructura!$L$4:$O$473,4,0)</f>
        <v>C-8</v>
      </c>
      <c r="Z1143" s="18" t="str">
        <f>+VLOOKUP(Sitio_Publico[[#This Row],[Filtro Integrado]],Estructura!$U$4:$W$529,3,0)</f>
        <v>FI-0</v>
      </c>
      <c r="AA1143" s="18" t="str">
        <f>+VLOOKUP(Sitio_Publico[[#This Row],[Muestra]],Estructura!$Y$4:$AB$483,4,0)</f>
        <v>M-00082</v>
      </c>
    </row>
    <row r="1144" spans="1:27" ht="48" x14ac:dyDescent="0.3">
      <c r="A1144" s="16">
        <f t="shared" si="17"/>
        <v>1143</v>
      </c>
      <c r="B1144" s="47" t="s">
        <v>15118</v>
      </c>
      <c r="C1144" s="13" t="s">
        <v>622</v>
      </c>
      <c r="D1144" s="13" t="s">
        <v>623</v>
      </c>
      <c r="E1144" s="44">
        <v>7302</v>
      </c>
      <c r="F1144" s="13" t="s">
        <v>624</v>
      </c>
      <c r="G1144" s="23" t="s">
        <v>639</v>
      </c>
      <c r="H1144" s="42" t="s">
        <v>458</v>
      </c>
      <c r="I1144" s="28" t="s">
        <v>146</v>
      </c>
      <c r="J1144" s="12" t="s">
        <v>393</v>
      </c>
      <c r="K1144" s="28" t="s">
        <v>739</v>
      </c>
      <c r="L1144" s="12" t="s">
        <v>652</v>
      </c>
      <c r="M1144" s="12" t="s">
        <v>704</v>
      </c>
      <c r="N1144" s="12" t="s">
        <v>629</v>
      </c>
      <c r="O1144" s="26" t="s">
        <v>6454</v>
      </c>
      <c r="P1144" s="26" t="s">
        <v>6455</v>
      </c>
      <c r="Q1144" s="25" t="s">
        <v>646</v>
      </c>
      <c r="R1144" s="26" t="s">
        <v>6456</v>
      </c>
      <c r="S1144" s="15" t="s">
        <v>6457</v>
      </c>
      <c r="T1144" s="52">
        <v>0</v>
      </c>
      <c r="U1144" s="22" t="s">
        <v>6458</v>
      </c>
      <c r="V1144" s="18" t="str">
        <f>+Sitio_Publico[[#This Row],[idcoleccion]]&amp;"-"&amp;Sitio_Publico[[#This Row],[id]]</f>
        <v>000-1143</v>
      </c>
      <c r="W1144" s="18">
        <f>+VLOOKUP(Sitio_Publico[[#This Row],[territorio]],Estructura!$AE$4:$AH$1067,4,0)</f>
        <v>30007302</v>
      </c>
      <c r="X1144" s="18" t="str">
        <f>+VLOOKUP(Sitio_Publico[[#This Row],[tema]],Estructura!$G$4:$J$532,4,0)</f>
        <v>T-13</v>
      </c>
      <c r="Y1144" s="18" t="str">
        <f>+VLOOKUP(Sitio_Publico[[#This Row],[contenido]],Estructura!$L$4:$O$473,4,0)</f>
        <v>C-8</v>
      </c>
      <c r="Z1144" s="18" t="str">
        <f>+VLOOKUP(Sitio_Publico[[#This Row],[Filtro Integrado]],Estructura!$U$4:$W$529,3,0)</f>
        <v>FI-0</v>
      </c>
      <c r="AA1144" s="18" t="str">
        <f>+VLOOKUP(Sitio_Publico[[#This Row],[Muestra]],Estructura!$Y$4:$AB$483,4,0)</f>
        <v>M-00073</v>
      </c>
    </row>
    <row r="1145" spans="1:27" ht="51" x14ac:dyDescent="0.3">
      <c r="A1145" s="16">
        <f t="shared" si="17"/>
        <v>1144</v>
      </c>
      <c r="B1145" s="47" t="s">
        <v>15118</v>
      </c>
      <c r="C1145" s="13" t="s">
        <v>622</v>
      </c>
      <c r="D1145" s="13" t="s">
        <v>623</v>
      </c>
      <c r="E1145" s="44">
        <v>13503</v>
      </c>
      <c r="F1145" s="13" t="s">
        <v>624</v>
      </c>
      <c r="G1145" s="23" t="s">
        <v>625</v>
      </c>
      <c r="H1145" s="42" t="s">
        <v>458</v>
      </c>
      <c r="I1145" s="28" t="s">
        <v>340</v>
      </c>
      <c r="J1145" s="12" t="s">
        <v>393</v>
      </c>
      <c r="K1145" s="28" t="s">
        <v>626</v>
      </c>
      <c r="L1145" s="12" t="s">
        <v>627</v>
      </c>
      <c r="M1145" s="12" t="s">
        <v>628</v>
      </c>
      <c r="N1145" s="12" t="s">
        <v>629</v>
      </c>
      <c r="O1145" s="26" t="s">
        <v>6459</v>
      </c>
      <c r="P1145" s="26" t="s">
        <v>6460</v>
      </c>
      <c r="Q1145" s="25" t="s">
        <v>632</v>
      </c>
      <c r="R1145" s="26" t="s">
        <v>6461</v>
      </c>
      <c r="S1145" s="15" t="s">
        <v>6462</v>
      </c>
      <c r="T1145" s="52">
        <v>0</v>
      </c>
      <c r="U1145" s="22" t="s">
        <v>6463</v>
      </c>
      <c r="V1145" s="18" t="str">
        <f>+Sitio_Publico[[#This Row],[idcoleccion]]&amp;"-"&amp;Sitio_Publico[[#This Row],[id]]</f>
        <v>000-1144</v>
      </c>
      <c r="W1145" s="18">
        <f>+VLOOKUP(Sitio_Publico[[#This Row],[territorio]],Estructura!$AE$4:$AH$1067,4,0)</f>
        <v>30013503</v>
      </c>
      <c r="X1145" s="18" t="str">
        <f>+VLOOKUP(Sitio_Publico[[#This Row],[tema]],Estructura!$G$4:$J$532,4,0)</f>
        <v>T-13</v>
      </c>
      <c r="Y1145" s="18" t="str">
        <f>+VLOOKUP(Sitio_Publico[[#This Row],[contenido]],Estructura!$L$4:$O$473,4,0)</f>
        <v>C-7</v>
      </c>
      <c r="Z1145" s="18" t="str">
        <f>+VLOOKUP(Sitio_Publico[[#This Row],[Filtro Integrado]],Estructura!$U$4:$W$529,3,0)</f>
        <v>FI-0</v>
      </c>
      <c r="AA1145" s="18" t="str">
        <f>+VLOOKUP(Sitio_Publico[[#This Row],[Muestra]],Estructura!$Y$4:$AB$483,4,0)</f>
        <v>M-00063</v>
      </c>
    </row>
    <row r="1146" spans="1:27" ht="48" x14ac:dyDescent="0.3">
      <c r="A1146" s="16">
        <f t="shared" si="17"/>
        <v>1145</v>
      </c>
      <c r="B1146" s="47" t="s">
        <v>15118</v>
      </c>
      <c r="C1146" s="13" t="s">
        <v>622</v>
      </c>
      <c r="D1146" s="13" t="s">
        <v>623</v>
      </c>
      <c r="E1146" s="44">
        <v>6110</v>
      </c>
      <c r="F1146" s="13" t="s">
        <v>624</v>
      </c>
      <c r="G1146" s="23" t="s">
        <v>639</v>
      </c>
      <c r="H1146" s="42" t="s">
        <v>458</v>
      </c>
      <c r="I1146" s="28" t="s">
        <v>109</v>
      </c>
      <c r="J1146" s="12" t="s">
        <v>393</v>
      </c>
      <c r="K1146" s="28" t="s">
        <v>651</v>
      </c>
      <c r="L1146" s="12" t="s">
        <v>652</v>
      </c>
      <c r="M1146" s="12" t="s">
        <v>653</v>
      </c>
      <c r="N1146" s="12" t="s">
        <v>629</v>
      </c>
      <c r="O1146" s="26" t="s">
        <v>6464</v>
      </c>
      <c r="P1146" s="26" t="s">
        <v>6465</v>
      </c>
      <c r="Q1146" s="25" t="s">
        <v>646</v>
      </c>
      <c r="R1146" s="26" t="s">
        <v>6466</v>
      </c>
      <c r="S1146" s="15" t="s">
        <v>6467</v>
      </c>
      <c r="T1146" s="52">
        <v>0</v>
      </c>
      <c r="U1146" s="22" t="s">
        <v>6468</v>
      </c>
      <c r="V1146" s="18" t="str">
        <f>+Sitio_Publico[[#This Row],[idcoleccion]]&amp;"-"&amp;Sitio_Publico[[#This Row],[id]]</f>
        <v>000-1145</v>
      </c>
      <c r="W1146" s="18">
        <f>+VLOOKUP(Sitio_Publico[[#This Row],[territorio]],Estructura!$AE$4:$AH$1067,4,0)</f>
        <v>30006110</v>
      </c>
      <c r="X1146" s="18" t="str">
        <f>+VLOOKUP(Sitio_Publico[[#This Row],[tema]],Estructura!$G$4:$J$532,4,0)</f>
        <v>T-13</v>
      </c>
      <c r="Y1146" s="18" t="str">
        <f>+VLOOKUP(Sitio_Publico[[#This Row],[contenido]],Estructura!$L$4:$O$473,4,0)</f>
        <v>C-8</v>
      </c>
      <c r="Z1146" s="18" t="str">
        <f>+VLOOKUP(Sitio_Publico[[#This Row],[Filtro Integrado]],Estructura!$U$4:$W$529,3,0)</f>
        <v>FI-0</v>
      </c>
      <c r="AA1146" s="18" t="str">
        <f>+VLOOKUP(Sitio_Publico[[#This Row],[Muestra]],Estructura!$Y$4:$AB$483,4,0)</f>
        <v>M-00065</v>
      </c>
    </row>
    <row r="1147" spans="1:27" ht="48" x14ac:dyDescent="0.3">
      <c r="A1147" s="16">
        <f t="shared" si="17"/>
        <v>1146</v>
      </c>
      <c r="B1147" s="47" t="s">
        <v>15118</v>
      </c>
      <c r="C1147" s="13" t="s">
        <v>622</v>
      </c>
      <c r="D1147" s="13" t="s">
        <v>623</v>
      </c>
      <c r="E1147" s="44">
        <v>10304</v>
      </c>
      <c r="F1147" s="13" t="s">
        <v>688</v>
      </c>
      <c r="G1147" s="23" t="s">
        <v>625</v>
      </c>
      <c r="H1147" s="42" t="s">
        <v>458</v>
      </c>
      <c r="I1147" s="28" t="s">
        <v>270</v>
      </c>
      <c r="J1147" s="12" t="s">
        <v>393</v>
      </c>
      <c r="K1147" s="28" t="s">
        <v>689</v>
      </c>
      <c r="L1147" s="12" t="s">
        <v>627</v>
      </c>
      <c r="M1147" s="12" t="s">
        <v>690</v>
      </c>
      <c r="N1147" s="12" t="s">
        <v>629</v>
      </c>
      <c r="O1147" s="26" t="s">
        <v>6469</v>
      </c>
      <c r="P1147" s="26" t="s">
        <v>6470</v>
      </c>
      <c r="Q1147" s="25" t="s">
        <v>646</v>
      </c>
      <c r="R1147" s="26" t="s">
        <v>6471</v>
      </c>
      <c r="S1147" s="15" t="s">
        <v>6472</v>
      </c>
      <c r="T1147" s="52">
        <v>0</v>
      </c>
      <c r="U1147" s="22" t="s">
        <v>6473</v>
      </c>
      <c r="V1147" s="18" t="str">
        <f>+Sitio_Publico[[#This Row],[idcoleccion]]&amp;"-"&amp;Sitio_Publico[[#This Row],[id]]</f>
        <v>000-1146</v>
      </c>
      <c r="W1147" s="18">
        <f>+VLOOKUP(Sitio_Publico[[#This Row],[territorio]],Estructura!$AE$4:$AH$1067,4,0)</f>
        <v>30010304</v>
      </c>
      <c r="X1147" s="18" t="str">
        <f>+VLOOKUP(Sitio_Publico[[#This Row],[tema]],Estructura!$G$4:$J$532,4,0)</f>
        <v>T-17</v>
      </c>
      <c r="Y1147" s="18" t="str">
        <f>+VLOOKUP(Sitio_Publico[[#This Row],[contenido]],Estructura!$L$4:$O$473,4,0)</f>
        <v>C-7</v>
      </c>
      <c r="Z1147" s="18" t="str">
        <f>+VLOOKUP(Sitio_Publico[[#This Row],[Filtro Integrado]],Estructura!$U$4:$W$529,3,0)</f>
        <v>FI-0</v>
      </c>
      <c r="AA1147" s="18" t="str">
        <f>+VLOOKUP(Sitio_Publico[[#This Row],[Muestra]],Estructura!$Y$4:$AB$483,4,0)</f>
        <v>M-00068</v>
      </c>
    </row>
    <row r="1148" spans="1:27" ht="48" x14ac:dyDescent="0.3">
      <c r="A1148" s="16">
        <f t="shared" si="17"/>
        <v>1147</v>
      </c>
      <c r="B1148" s="47" t="s">
        <v>15118</v>
      </c>
      <c r="C1148" s="13" t="s">
        <v>622</v>
      </c>
      <c r="D1148" s="13" t="s">
        <v>623</v>
      </c>
      <c r="E1148" s="44">
        <v>5602</v>
      </c>
      <c r="F1148" s="13" t="s">
        <v>767</v>
      </c>
      <c r="G1148" s="23" t="s">
        <v>639</v>
      </c>
      <c r="H1148" s="42" t="s">
        <v>458</v>
      </c>
      <c r="I1148" s="28" t="s">
        <v>85</v>
      </c>
      <c r="J1148" s="12" t="s">
        <v>393</v>
      </c>
      <c r="K1148" s="28" t="s">
        <v>780</v>
      </c>
      <c r="L1148" s="12" t="s">
        <v>652</v>
      </c>
      <c r="M1148" s="12" t="s">
        <v>781</v>
      </c>
      <c r="N1148" s="12" t="s">
        <v>629</v>
      </c>
      <c r="O1148" s="26" t="s">
        <v>6474</v>
      </c>
      <c r="P1148" s="26" t="s">
        <v>6475</v>
      </c>
      <c r="Q1148" s="25" t="s">
        <v>646</v>
      </c>
      <c r="R1148" s="26" t="s">
        <v>6476</v>
      </c>
      <c r="S1148" s="15" t="s">
        <v>6477</v>
      </c>
      <c r="T1148" s="52">
        <v>0</v>
      </c>
      <c r="U1148" s="22" t="s">
        <v>6478</v>
      </c>
      <c r="V1148" s="18" t="str">
        <f>+Sitio_Publico[[#This Row],[idcoleccion]]&amp;"-"&amp;Sitio_Publico[[#This Row],[id]]</f>
        <v>000-1147</v>
      </c>
      <c r="W1148" s="18">
        <f>+VLOOKUP(Sitio_Publico[[#This Row],[territorio]],Estructura!$AE$4:$AH$1067,4,0)</f>
        <v>30005602</v>
      </c>
      <c r="X1148" s="18" t="str">
        <f>+VLOOKUP(Sitio_Publico[[#This Row],[tema]],Estructura!$G$4:$J$532,4,0)</f>
        <v>T-19</v>
      </c>
      <c r="Y1148" s="18" t="str">
        <f>+VLOOKUP(Sitio_Publico[[#This Row],[contenido]],Estructura!$L$4:$O$473,4,0)</f>
        <v>C-8</v>
      </c>
      <c r="Z1148" s="18" t="str">
        <f>+VLOOKUP(Sitio_Publico[[#This Row],[Filtro Integrado]],Estructura!$U$4:$W$529,3,0)</f>
        <v>FI-0</v>
      </c>
      <c r="AA1148" s="18" t="str">
        <f>+VLOOKUP(Sitio_Publico[[#This Row],[Muestra]],Estructura!$Y$4:$AB$483,4,0)</f>
        <v>M-00076</v>
      </c>
    </row>
    <row r="1149" spans="1:27" ht="48" x14ac:dyDescent="0.3">
      <c r="A1149" s="16">
        <f t="shared" si="17"/>
        <v>1148</v>
      </c>
      <c r="B1149" s="47" t="s">
        <v>15118</v>
      </c>
      <c r="C1149" s="13" t="s">
        <v>622</v>
      </c>
      <c r="D1149" s="13" t="s">
        <v>623</v>
      </c>
      <c r="E1149" s="44">
        <v>8111</v>
      </c>
      <c r="F1149" s="13" t="s">
        <v>666</v>
      </c>
      <c r="G1149" s="23" t="s">
        <v>625</v>
      </c>
      <c r="H1149" s="42" t="s">
        <v>458</v>
      </c>
      <c r="I1149" s="28" t="s">
        <v>172</v>
      </c>
      <c r="J1149" s="12" t="s">
        <v>393</v>
      </c>
      <c r="K1149" s="28" t="s">
        <v>667</v>
      </c>
      <c r="L1149" s="12" t="s">
        <v>627</v>
      </c>
      <c r="M1149" s="12" t="s">
        <v>668</v>
      </c>
      <c r="N1149" s="12" t="s">
        <v>629</v>
      </c>
      <c r="O1149" s="26" t="s">
        <v>6479</v>
      </c>
      <c r="P1149" s="26" t="s">
        <v>6480</v>
      </c>
      <c r="Q1149" s="25" t="s">
        <v>646</v>
      </c>
      <c r="R1149" s="26" t="s">
        <v>6481</v>
      </c>
      <c r="S1149" s="15" t="s">
        <v>6482</v>
      </c>
      <c r="T1149" s="52">
        <v>0</v>
      </c>
      <c r="U1149" s="22" t="s">
        <v>6483</v>
      </c>
      <c r="V1149" s="18" t="str">
        <f>+Sitio_Publico[[#This Row],[idcoleccion]]&amp;"-"&amp;Sitio_Publico[[#This Row],[id]]</f>
        <v>000-1148</v>
      </c>
      <c r="W1149" s="18">
        <f>+VLOOKUP(Sitio_Publico[[#This Row],[territorio]],Estructura!$AE$4:$AH$1067,4,0)</f>
        <v>30008111</v>
      </c>
      <c r="X1149" s="18" t="str">
        <f>+VLOOKUP(Sitio_Publico[[#This Row],[tema]],Estructura!$G$4:$J$532,4,0)</f>
        <v>T-15</v>
      </c>
      <c r="Y1149" s="18" t="str">
        <f>+VLOOKUP(Sitio_Publico[[#This Row],[contenido]],Estructura!$L$4:$O$473,4,0)</f>
        <v>C-7</v>
      </c>
      <c r="Z1149" s="18" t="str">
        <f>+VLOOKUP(Sitio_Publico[[#This Row],[Filtro Integrado]],Estructura!$U$4:$W$529,3,0)</f>
        <v>FI-0</v>
      </c>
      <c r="AA1149" s="18" t="str">
        <f>+VLOOKUP(Sitio_Publico[[#This Row],[Muestra]],Estructura!$Y$4:$AB$483,4,0)</f>
        <v>M-00066</v>
      </c>
    </row>
    <row r="1150" spans="1:27" ht="48" x14ac:dyDescent="0.3">
      <c r="A1150" s="16">
        <f t="shared" si="17"/>
        <v>1149</v>
      </c>
      <c r="B1150" s="47" t="s">
        <v>15118</v>
      </c>
      <c r="C1150" s="13" t="s">
        <v>622</v>
      </c>
      <c r="D1150" s="13" t="s">
        <v>623</v>
      </c>
      <c r="E1150" s="44">
        <v>10102</v>
      </c>
      <c r="F1150" s="13" t="s">
        <v>688</v>
      </c>
      <c r="G1150" s="23" t="s">
        <v>625</v>
      </c>
      <c r="H1150" s="42" t="s">
        <v>458</v>
      </c>
      <c r="I1150" s="28" t="s">
        <v>249</v>
      </c>
      <c r="J1150" s="12" t="s">
        <v>393</v>
      </c>
      <c r="K1150" s="28" t="s">
        <v>689</v>
      </c>
      <c r="L1150" s="12" t="s">
        <v>627</v>
      </c>
      <c r="M1150" s="12" t="s">
        <v>690</v>
      </c>
      <c r="N1150" s="12" t="s">
        <v>629</v>
      </c>
      <c r="O1150" s="26" t="s">
        <v>6484</v>
      </c>
      <c r="P1150" s="26" t="s">
        <v>6485</v>
      </c>
      <c r="Q1150" s="25" t="s">
        <v>646</v>
      </c>
      <c r="R1150" s="26" t="s">
        <v>6486</v>
      </c>
      <c r="S1150" s="15" t="s">
        <v>6487</v>
      </c>
      <c r="T1150" s="52">
        <v>0</v>
      </c>
      <c r="U1150" s="22" t="s">
        <v>6488</v>
      </c>
      <c r="V1150" s="18" t="str">
        <f>+Sitio_Publico[[#This Row],[idcoleccion]]&amp;"-"&amp;Sitio_Publico[[#This Row],[id]]</f>
        <v>000-1149</v>
      </c>
      <c r="W1150" s="18">
        <f>+VLOOKUP(Sitio_Publico[[#This Row],[territorio]],Estructura!$AE$4:$AH$1067,4,0)</f>
        <v>30010102</v>
      </c>
      <c r="X1150" s="18" t="str">
        <f>+VLOOKUP(Sitio_Publico[[#This Row],[tema]],Estructura!$G$4:$J$532,4,0)</f>
        <v>T-17</v>
      </c>
      <c r="Y1150" s="18" t="str">
        <f>+VLOOKUP(Sitio_Publico[[#This Row],[contenido]],Estructura!$L$4:$O$473,4,0)</f>
        <v>C-7</v>
      </c>
      <c r="Z1150" s="18" t="str">
        <f>+VLOOKUP(Sitio_Publico[[#This Row],[Filtro Integrado]],Estructura!$U$4:$W$529,3,0)</f>
        <v>FI-0</v>
      </c>
      <c r="AA1150" s="18" t="str">
        <f>+VLOOKUP(Sitio_Publico[[#This Row],[Muestra]],Estructura!$Y$4:$AB$483,4,0)</f>
        <v>M-00068</v>
      </c>
    </row>
    <row r="1151" spans="1:27" ht="48" x14ac:dyDescent="0.3">
      <c r="A1151" s="16">
        <f t="shared" si="17"/>
        <v>1150</v>
      </c>
      <c r="B1151" s="47" t="s">
        <v>15118</v>
      </c>
      <c r="C1151" s="13" t="s">
        <v>622</v>
      </c>
      <c r="D1151" s="13" t="s">
        <v>623</v>
      </c>
      <c r="E1151" s="44">
        <v>8302</v>
      </c>
      <c r="F1151" s="13" t="s">
        <v>767</v>
      </c>
      <c r="G1151" s="23" t="s">
        <v>625</v>
      </c>
      <c r="H1151" s="42" t="s">
        <v>458</v>
      </c>
      <c r="I1151" s="28" t="s">
        <v>182</v>
      </c>
      <c r="J1151" s="12" t="s">
        <v>393</v>
      </c>
      <c r="K1151" s="28" t="s">
        <v>768</v>
      </c>
      <c r="L1151" s="12" t="s">
        <v>627</v>
      </c>
      <c r="M1151" s="12" t="s">
        <v>628</v>
      </c>
      <c r="N1151" s="12" t="s">
        <v>629</v>
      </c>
      <c r="O1151" s="26" t="s">
        <v>6489</v>
      </c>
      <c r="P1151" s="26" t="s">
        <v>6490</v>
      </c>
      <c r="Q1151" s="25" t="s">
        <v>646</v>
      </c>
      <c r="R1151" s="26" t="s">
        <v>6491</v>
      </c>
      <c r="S1151" s="15" t="s">
        <v>6492</v>
      </c>
      <c r="T1151" s="52">
        <v>0</v>
      </c>
      <c r="U1151" s="22" t="s">
        <v>6493</v>
      </c>
      <c r="V1151" s="18" t="str">
        <f>+Sitio_Publico[[#This Row],[idcoleccion]]&amp;"-"&amp;Sitio_Publico[[#This Row],[id]]</f>
        <v>000-1150</v>
      </c>
      <c r="W1151" s="18">
        <f>+VLOOKUP(Sitio_Publico[[#This Row],[territorio]],Estructura!$AE$4:$AH$1067,4,0)</f>
        <v>30008302</v>
      </c>
      <c r="X1151" s="18" t="str">
        <f>+VLOOKUP(Sitio_Publico[[#This Row],[tema]],Estructura!$G$4:$J$532,4,0)</f>
        <v>T-19</v>
      </c>
      <c r="Y1151" s="18" t="str">
        <f>+VLOOKUP(Sitio_Publico[[#This Row],[contenido]],Estructura!$L$4:$O$473,4,0)</f>
        <v>C-7</v>
      </c>
      <c r="Z1151" s="18" t="str">
        <f>+VLOOKUP(Sitio_Publico[[#This Row],[Filtro Integrado]],Estructura!$U$4:$W$529,3,0)</f>
        <v>FI-0</v>
      </c>
      <c r="AA1151" s="18" t="str">
        <f>+VLOOKUP(Sitio_Publico[[#This Row],[Muestra]],Estructura!$Y$4:$AB$483,4,0)</f>
        <v>M-00075</v>
      </c>
    </row>
    <row r="1152" spans="1:27" ht="48" x14ac:dyDescent="0.3">
      <c r="A1152" s="16">
        <f t="shared" si="17"/>
        <v>1151</v>
      </c>
      <c r="B1152" s="47" t="s">
        <v>15118</v>
      </c>
      <c r="C1152" s="13" t="s">
        <v>622</v>
      </c>
      <c r="D1152" s="13" t="s">
        <v>623</v>
      </c>
      <c r="E1152" s="44">
        <v>13108</v>
      </c>
      <c r="F1152" s="13" t="s">
        <v>688</v>
      </c>
      <c r="G1152" s="23" t="s">
        <v>639</v>
      </c>
      <c r="H1152" s="42" t="s">
        <v>458</v>
      </c>
      <c r="I1152" s="28" t="s">
        <v>304</v>
      </c>
      <c r="J1152" s="12" t="s">
        <v>393</v>
      </c>
      <c r="K1152" s="28" t="s">
        <v>689</v>
      </c>
      <c r="L1152" s="12" t="s">
        <v>652</v>
      </c>
      <c r="M1152" s="12" t="s">
        <v>690</v>
      </c>
      <c r="N1152" s="12" t="s">
        <v>629</v>
      </c>
      <c r="O1152" s="26" t="s">
        <v>6494</v>
      </c>
      <c r="P1152" s="26" t="s">
        <v>6495</v>
      </c>
      <c r="Q1152" s="25" t="s">
        <v>646</v>
      </c>
      <c r="R1152" s="26" t="s">
        <v>6496</v>
      </c>
      <c r="S1152" s="15" t="s">
        <v>6497</v>
      </c>
      <c r="T1152" s="52">
        <v>0</v>
      </c>
      <c r="U1152" s="22" t="s">
        <v>6498</v>
      </c>
      <c r="V1152" s="18" t="str">
        <f>+Sitio_Publico[[#This Row],[idcoleccion]]&amp;"-"&amp;Sitio_Publico[[#This Row],[id]]</f>
        <v>000-1151</v>
      </c>
      <c r="W1152" s="18">
        <f>+VLOOKUP(Sitio_Publico[[#This Row],[territorio]],Estructura!$AE$4:$AH$1067,4,0)</f>
        <v>30013108</v>
      </c>
      <c r="X1152" s="18" t="str">
        <f>+VLOOKUP(Sitio_Publico[[#This Row],[tema]],Estructura!$G$4:$J$532,4,0)</f>
        <v>T-17</v>
      </c>
      <c r="Y1152" s="18" t="str">
        <f>+VLOOKUP(Sitio_Publico[[#This Row],[contenido]],Estructura!$L$4:$O$473,4,0)</f>
        <v>C-8</v>
      </c>
      <c r="Z1152" s="18" t="str">
        <f>+VLOOKUP(Sitio_Publico[[#This Row],[Filtro Integrado]],Estructura!$U$4:$W$529,3,0)</f>
        <v>FI-0</v>
      </c>
      <c r="AA1152" s="18" t="str">
        <f>+VLOOKUP(Sitio_Publico[[#This Row],[Muestra]],Estructura!$Y$4:$AB$483,4,0)</f>
        <v>M-00068</v>
      </c>
    </row>
    <row r="1153" spans="1:27" ht="51" x14ac:dyDescent="0.3">
      <c r="A1153" s="16">
        <f t="shared" si="17"/>
        <v>1152</v>
      </c>
      <c r="B1153" s="47" t="s">
        <v>15118</v>
      </c>
      <c r="C1153" s="13" t="s">
        <v>622</v>
      </c>
      <c r="D1153" s="13" t="s">
        <v>623</v>
      </c>
      <c r="E1153" s="44">
        <v>5103</v>
      </c>
      <c r="F1153" s="13" t="s">
        <v>624</v>
      </c>
      <c r="G1153" s="23" t="s">
        <v>625</v>
      </c>
      <c r="H1153" s="42" t="s">
        <v>458</v>
      </c>
      <c r="I1153" s="28" t="s">
        <v>64</v>
      </c>
      <c r="J1153" s="12" t="s">
        <v>393</v>
      </c>
      <c r="K1153" s="28" t="s">
        <v>651</v>
      </c>
      <c r="L1153" s="12" t="s">
        <v>627</v>
      </c>
      <c r="M1153" s="12" t="s">
        <v>653</v>
      </c>
      <c r="N1153" s="12" t="s">
        <v>629</v>
      </c>
      <c r="O1153" s="26" t="s">
        <v>6499</v>
      </c>
      <c r="P1153" s="26" t="s">
        <v>6500</v>
      </c>
      <c r="Q1153" s="25" t="s">
        <v>646</v>
      </c>
      <c r="R1153" s="26" t="s">
        <v>6501</v>
      </c>
      <c r="S1153" s="15" t="s">
        <v>6502</v>
      </c>
      <c r="T1153" s="52">
        <v>0</v>
      </c>
      <c r="U1153" s="22" t="s">
        <v>6503</v>
      </c>
      <c r="V1153" s="18" t="str">
        <f>+Sitio_Publico[[#This Row],[idcoleccion]]&amp;"-"&amp;Sitio_Publico[[#This Row],[id]]</f>
        <v>000-1152</v>
      </c>
      <c r="W1153" s="18">
        <f>+VLOOKUP(Sitio_Publico[[#This Row],[territorio]],Estructura!$AE$4:$AH$1067,4,0)</f>
        <v>30005103</v>
      </c>
      <c r="X1153" s="18" t="str">
        <f>+VLOOKUP(Sitio_Publico[[#This Row],[tema]],Estructura!$G$4:$J$532,4,0)</f>
        <v>T-13</v>
      </c>
      <c r="Y1153" s="18" t="str">
        <f>+VLOOKUP(Sitio_Publico[[#This Row],[contenido]],Estructura!$L$4:$O$473,4,0)</f>
        <v>C-7</v>
      </c>
      <c r="Z1153" s="18" t="str">
        <f>+VLOOKUP(Sitio_Publico[[#This Row],[Filtro Integrado]],Estructura!$U$4:$W$529,3,0)</f>
        <v>FI-0</v>
      </c>
      <c r="AA1153" s="18" t="str">
        <f>+VLOOKUP(Sitio_Publico[[#This Row],[Muestra]],Estructura!$Y$4:$AB$483,4,0)</f>
        <v>M-00065</v>
      </c>
    </row>
    <row r="1154" spans="1:27" ht="72" x14ac:dyDescent="0.3">
      <c r="A1154" s="16">
        <f t="shared" si="17"/>
        <v>1153</v>
      </c>
      <c r="B1154" s="47" t="s">
        <v>15118</v>
      </c>
      <c r="C1154" s="13" t="s">
        <v>622</v>
      </c>
      <c r="D1154" s="13" t="s">
        <v>623</v>
      </c>
      <c r="E1154" s="44">
        <v>7101</v>
      </c>
      <c r="F1154" s="13" t="s">
        <v>624</v>
      </c>
      <c r="G1154" s="23" t="s">
        <v>639</v>
      </c>
      <c r="H1154" s="42" t="s">
        <v>458</v>
      </c>
      <c r="I1154" s="28" t="s">
        <v>133</v>
      </c>
      <c r="J1154" s="12" t="s">
        <v>393</v>
      </c>
      <c r="K1154" s="28" t="s">
        <v>626</v>
      </c>
      <c r="L1154" s="12" t="s">
        <v>652</v>
      </c>
      <c r="M1154" s="12" t="s">
        <v>1170</v>
      </c>
      <c r="N1154" s="12" t="s">
        <v>629</v>
      </c>
      <c r="O1154" s="26" t="s">
        <v>6504</v>
      </c>
      <c r="P1154" s="26" t="s">
        <v>6505</v>
      </c>
      <c r="Q1154" s="25" t="s">
        <v>646</v>
      </c>
      <c r="R1154" s="26" t="s">
        <v>6506</v>
      </c>
      <c r="S1154" s="15" t="s">
        <v>6507</v>
      </c>
      <c r="T1154" s="52">
        <v>0</v>
      </c>
      <c r="U1154" s="22" t="s">
        <v>6508</v>
      </c>
      <c r="V1154" s="18" t="str">
        <f>+Sitio_Publico[[#This Row],[idcoleccion]]&amp;"-"&amp;Sitio_Publico[[#This Row],[id]]</f>
        <v>000-1153</v>
      </c>
      <c r="W1154" s="18">
        <f>+VLOOKUP(Sitio_Publico[[#This Row],[territorio]],Estructura!$AE$4:$AH$1067,4,0)</f>
        <v>30007101</v>
      </c>
      <c r="X1154" s="18" t="str">
        <f>+VLOOKUP(Sitio_Publico[[#This Row],[tema]],Estructura!$G$4:$J$532,4,0)</f>
        <v>T-13</v>
      </c>
      <c r="Y1154" s="18" t="str">
        <f>+VLOOKUP(Sitio_Publico[[#This Row],[contenido]],Estructura!$L$4:$O$473,4,0)</f>
        <v>C-8</v>
      </c>
      <c r="Z1154" s="18" t="str">
        <f>+VLOOKUP(Sitio_Publico[[#This Row],[Filtro Integrado]],Estructura!$U$4:$W$529,3,0)</f>
        <v>FI-0</v>
      </c>
      <c r="AA1154" s="18" t="str">
        <f>+VLOOKUP(Sitio_Publico[[#This Row],[Muestra]],Estructura!$Y$4:$AB$483,4,0)</f>
        <v>M-00063</v>
      </c>
    </row>
    <row r="1155" spans="1:27" ht="48" x14ac:dyDescent="0.3">
      <c r="A1155" s="16">
        <f t="shared" ref="A1155:A1218" si="18">+ROW()-1</f>
        <v>1154</v>
      </c>
      <c r="B1155" s="47" t="s">
        <v>15118</v>
      </c>
      <c r="C1155" s="13" t="s">
        <v>622</v>
      </c>
      <c r="D1155" s="13" t="s">
        <v>623</v>
      </c>
      <c r="E1155" s="44">
        <v>9113</v>
      </c>
      <c r="F1155" s="13" t="s">
        <v>666</v>
      </c>
      <c r="G1155" s="23" t="s">
        <v>625</v>
      </c>
      <c r="H1155" s="42" t="s">
        <v>458</v>
      </c>
      <c r="I1155" s="28" t="s">
        <v>228</v>
      </c>
      <c r="J1155" s="12" t="s">
        <v>393</v>
      </c>
      <c r="K1155" s="28" t="s">
        <v>745</v>
      </c>
      <c r="L1155" s="12" t="s">
        <v>627</v>
      </c>
      <c r="M1155" s="12" t="s">
        <v>628</v>
      </c>
      <c r="N1155" s="12" t="s">
        <v>629</v>
      </c>
      <c r="O1155" s="26" t="s">
        <v>6509</v>
      </c>
      <c r="P1155" s="26" t="s">
        <v>6510</v>
      </c>
      <c r="Q1155" s="25" t="s">
        <v>646</v>
      </c>
      <c r="R1155" s="26" t="s">
        <v>6511</v>
      </c>
      <c r="S1155" s="15" t="s">
        <v>6512</v>
      </c>
      <c r="T1155" s="52">
        <v>0</v>
      </c>
      <c r="U1155" s="22" t="s">
        <v>6513</v>
      </c>
      <c r="V1155" s="18" t="str">
        <f>+Sitio_Publico[[#This Row],[idcoleccion]]&amp;"-"&amp;Sitio_Publico[[#This Row],[id]]</f>
        <v>000-1154</v>
      </c>
      <c r="W1155" s="18">
        <f>+VLOOKUP(Sitio_Publico[[#This Row],[territorio]],Estructura!$AE$4:$AH$1067,4,0)</f>
        <v>30009113</v>
      </c>
      <c r="X1155" s="18" t="str">
        <f>+VLOOKUP(Sitio_Publico[[#This Row],[tema]],Estructura!$G$4:$J$532,4,0)</f>
        <v>T-15</v>
      </c>
      <c r="Y1155" s="18" t="str">
        <f>+VLOOKUP(Sitio_Publico[[#This Row],[contenido]],Estructura!$L$4:$O$473,4,0)</f>
        <v>C-7</v>
      </c>
      <c r="Z1155" s="18" t="str">
        <f>+VLOOKUP(Sitio_Publico[[#This Row],[Filtro Integrado]],Estructura!$U$4:$W$529,3,0)</f>
        <v>FI-0</v>
      </c>
      <c r="AA1155" s="18" t="str">
        <f>+VLOOKUP(Sitio_Publico[[#This Row],[Muestra]],Estructura!$Y$4:$AB$483,4,0)</f>
        <v>M-00074</v>
      </c>
    </row>
    <row r="1156" spans="1:27" ht="48" x14ac:dyDescent="0.3">
      <c r="A1156" s="16">
        <f t="shared" si="18"/>
        <v>1155</v>
      </c>
      <c r="B1156" s="47" t="s">
        <v>15118</v>
      </c>
      <c r="C1156" s="13" t="s">
        <v>622</v>
      </c>
      <c r="D1156" s="13" t="s">
        <v>623</v>
      </c>
      <c r="E1156" s="44">
        <v>4106</v>
      </c>
      <c r="F1156" s="13" t="s">
        <v>681</v>
      </c>
      <c r="G1156" s="23" t="s">
        <v>625</v>
      </c>
      <c r="H1156" s="42" t="s">
        <v>458</v>
      </c>
      <c r="I1156" s="28" t="s">
        <v>54</v>
      </c>
      <c r="J1156" s="12" t="s">
        <v>393</v>
      </c>
      <c r="K1156" s="28" t="s">
        <v>793</v>
      </c>
      <c r="L1156" s="12" t="s">
        <v>627</v>
      </c>
      <c r="M1156" s="12" t="s">
        <v>794</v>
      </c>
      <c r="N1156" s="12" t="s">
        <v>629</v>
      </c>
      <c r="O1156" s="26" t="s">
        <v>6514</v>
      </c>
      <c r="P1156" s="26" t="s">
        <v>6515</v>
      </c>
      <c r="Q1156" s="25" t="s">
        <v>646</v>
      </c>
      <c r="R1156" s="26" t="s">
        <v>6516</v>
      </c>
      <c r="S1156" s="15" t="s">
        <v>6517</v>
      </c>
      <c r="T1156" s="52">
        <v>0</v>
      </c>
      <c r="U1156" s="22" t="s">
        <v>6518</v>
      </c>
      <c r="V1156" s="18" t="str">
        <f>+Sitio_Publico[[#This Row],[idcoleccion]]&amp;"-"&amp;Sitio_Publico[[#This Row],[id]]</f>
        <v>000-1155</v>
      </c>
      <c r="W1156" s="18">
        <f>+VLOOKUP(Sitio_Publico[[#This Row],[territorio]],Estructura!$AE$4:$AH$1067,4,0)</f>
        <v>30004106</v>
      </c>
      <c r="X1156" s="18" t="str">
        <f>+VLOOKUP(Sitio_Publico[[#This Row],[tema]],Estructura!$G$4:$J$532,4,0)</f>
        <v>T-16</v>
      </c>
      <c r="Y1156" s="18" t="str">
        <f>+VLOOKUP(Sitio_Publico[[#This Row],[contenido]],Estructura!$L$4:$O$473,4,0)</f>
        <v>C-7</v>
      </c>
      <c r="Z1156" s="18" t="str">
        <f>+VLOOKUP(Sitio_Publico[[#This Row],[Filtro Integrado]],Estructura!$U$4:$W$529,3,0)</f>
        <v>FI-0</v>
      </c>
      <c r="AA1156" s="18" t="str">
        <f>+VLOOKUP(Sitio_Publico[[#This Row],[Muestra]],Estructura!$Y$4:$AB$483,4,0)</f>
        <v>M-00077</v>
      </c>
    </row>
    <row r="1157" spans="1:27" ht="60" x14ac:dyDescent="0.3">
      <c r="A1157" s="16">
        <f t="shared" si="18"/>
        <v>1156</v>
      </c>
      <c r="B1157" s="47" t="s">
        <v>15118</v>
      </c>
      <c r="C1157" s="13" t="s">
        <v>622</v>
      </c>
      <c r="D1157" s="13" t="s">
        <v>623</v>
      </c>
      <c r="E1157" s="44">
        <v>8312</v>
      </c>
      <c r="F1157" s="13" t="s">
        <v>624</v>
      </c>
      <c r="G1157" s="23" t="s">
        <v>639</v>
      </c>
      <c r="H1157" s="42" t="s">
        <v>458</v>
      </c>
      <c r="I1157" s="28" t="s">
        <v>192</v>
      </c>
      <c r="J1157" s="12" t="s">
        <v>393</v>
      </c>
      <c r="K1157" s="28" t="s">
        <v>904</v>
      </c>
      <c r="L1157" s="12" t="s">
        <v>652</v>
      </c>
      <c r="M1157" s="12" t="s">
        <v>653</v>
      </c>
      <c r="N1157" s="12" t="s">
        <v>629</v>
      </c>
      <c r="O1157" s="26" t="s">
        <v>6519</v>
      </c>
      <c r="P1157" s="26" t="s">
        <v>6520</v>
      </c>
      <c r="Q1157" s="25" t="s">
        <v>646</v>
      </c>
      <c r="R1157" s="26" t="s">
        <v>6521</v>
      </c>
      <c r="S1157" s="15" t="s">
        <v>6522</v>
      </c>
      <c r="T1157" s="52">
        <v>0</v>
      </c>
      <c r="U1157" s="22" t="s">
        <v>6523</v>
      </c>
      <c r="V1157" s="18" t="str">
        <f>+Sitio_Publico[[#This Row],[idcoleccion]]&amp;"-"&amp;Sitio_Publico[[#This Row],[id]]</f>
        <v>000-1156</v>
      </c>
      <c r="W1157" s="18">
        <f>+VLOOKUP(Sitio_Publico[[#This Row],[territorio]],Estructura!$AE$4:$AH$1067,4,0)</f>
        <v>30008312</v>
      </c>
      <c r="X1157" s="18" t="str">
        <f>+VLOOKUP(Sitio_Publico[[#This Row],[tema]],Estructura!$G$4:$J$532,4,0)</f>
        <v>T-13</v>
      </c>
      <c r="Y1157" s="18" t="str">
        <f>+VLOOKUP(Sitio_Publico[[#This Row],[contenido]],Estructura!$L$4:$O$473,4,0)</f>
        <v>C-8</v>
      </c>
      <c r="Z1157" s="18" t="str">
        <f>+VLOOKUP(Sitio_Publico[[#This Row],[Filtro Integrado]],Estructura!$U$4:$W$529,3,0)</f>
        <v>FI-0</v>
      </c>
      <c r="AA1157" s="18" t="str">
        <f>+VLOOKUP(Sitio_Publico[[#This Row],[Muestra]],Estructura!$Y$4:$AB$483,4,0)</f>
        <v>M-00083</v>
      </c>
    </row>
    <row r="1158" spans="1:27" ht="48" x14ac:dyDescent="0.3">
      <c r="A1158" s="16">
        <f t="shared" si="18"/>
        <v>1157</v>
      </c>
      <c r="B1158" s="47" t="s">
        <v>15118</v>
      </c>
      <c r="C1158" s="13" t="s">
        <v>622</v>
      </c>
      <c r="D1158" s="13" t="s">
        <v>623</v>
      </c>
      <c r="E1158" s="44">
        <v>3101</v>
      </c>
      <c r="F1158" s="13" t="s">
        <v>767</v>
      </c>
      <c r="G1158" s="23" t="s">
        <v>625</v>
      </c>
      <c r="H1158" s="42" t="s">
        <v>458</v>
      </c>
      <c r="I1158" s="28" t="s">
        <v>41</v>
      </c>
      <c r="J1158" s="12" t="s">
        <v>393</v>
      </c>
      <c r="K1158" s="28" t="s">
        <v>780</v>
      </c>
      <c r="L1158" s="12" t="s">
        <v>627</v>
      </c>
      <c r="M1158" s="12" t="s">
        <v>781</v>
      </c>
      <c r="N1158" s="12" t="s">
        <v>629</v>
      </c>
      <c r="O1158" s="26" t="s">
        <v>6524</v>
      </c>
      <c r="P1158" s="26" t="s">
        <v>6525</v>
      </c>
      <c r="Q1158" s="25" t="s">
        <v>646</v>
      </c>
      <c r="R1158" s="26" t="s">
        <v>6526</v>
      </c>
      <c r="S1158" s="15" t="s">
        <v>6527</v>
      </c>
      <c r="T1158" s="52">
        <v>0</v>
      </c>
      <c r="U1158" s="22" t="s">
        <v>6528</v>
      </c>
      <c r="V1158" s="18" t="str">
        <f>+Sitio_Publico[[#This Row],[idcoleccion]]&amp;"-"&amp;Sitio_Publico[[#This Row],[id]]</f>
        <v>000-1157</v>
      </c>
      <c r="W1158" s="18">
        <f>+VLOOKUP(Sitio_Publico[[#This Row],[territorio]],Estructura!$AE$4:$AH$1067,4,0)</f>
        <v>30003101</v>
      </c>
      <c r="X1158" s="18" t="str">
        <f>+VLOOKUP(Sitio_Publico[[#This Row],[tema]],Estructura!$G$4:$J$532,4,0)</f>
        <v>T-19</v>
      </c>
      <c r="Y1158" s="18" t="str">
        <f>+VLOOKUP(Sitio_Publico[[#This Row],[contenido]],Estructura!$L$4:$O$473,4,0)</f>
        <v>C-7</v>
      </c>
      <c r="Z1158" s="18" t="str">
        <f>+VLOOKUP(Sitio_Publico[[#This Row],[Filtro Integrado]],Estructura!$U$4:$W$529,3,0)</f>
        <v>FI-0</v>
      </c>
      <c r="AA1158" s="18" t="str">
        <f>+VLOOKUP(Sitio_Publico[[#This Row],[Muestra]],Estructura!$Y$4:$AB$483,4,0)</f>
        <v>M-00076</v>
      </c>
    </row>
    <row r="1159" spans="1:27" ht="40.799999999999997" x14ac:dyDescent="0.3">
      <c r="A1159" s="16">
        <f t="shared" si="18"/>
        <v>1158</v>
      </c>
      <c r="B1159" s="47" t="s">
        <v>15118</v>
      </c>
      <c r="C1159" s="13" t="s">
        <v>622</v>
      </c>
      <c r="D1159" s="13" t="s">
        <v>623</v>
      </c>
      <c r="E1159" s="44">
        <v>1</v>
      </c>
      <c r="F1159" s="13" t="s">
        <v>466</v>
      </c>
      <c r="G1159" s="23" t="s">
        <v>710</v>
      </c>
      <c r="H1159" s="42" t="s">
        <v>457</v>
      </c>
      <c r="I1159" s="28" t="s">
        <v>364</v>
      </c>
      <c r="J1159" s="12" t="s">
        <v>2802</v>
      </c>
      <c r="K1159" s="28" t="s">
        <v>2803</v>
      </c>
      <c r="L1159" s="12" t="s">
        <v>712</v>
      </c>
      <c r="M1159" s="12" t="s">
        <v>628</v>
      </c>
      <c r="N1159" s="12" t="s">
        <v>714</v>
      </c>
      <c r="O1159" s="26" t="s">
        <v>6529</v>
      </c>
      <c r="P1159" s="26" t="s">
        <v>6530</v>
      </c>
      <c r="Q1159" s="25" t="s">
        <v>2806</v>
      </c>
      <c r="R1159" s="26" t="s">
        <v>6531</v>
      </c>
      <c r="S1159" s="15" t="s">
        <v>6532</v>
      </c>
      <c r="T1159" s="52">
        <v>0</v>
      </c>
      <c r="U1159" s="22" t="s">
        <v>6533</v>
      </c>
      <c r="V1159" s="18" t="str">
        <f>+Sitio_Publico[[#This Row],[idcoleccion]]&amp;"-"&amp;Sitio_Publico[[#This Row],[id]]</f>
        <v>000-1158</v>
      </c>
      <c r="W1159" s="18">
        <f>+VLOOKUP(Sitio_Publico[[#This Row],[territorio]],Estructura!$AE$4:$AH$1067,4,0)</f>
        <v>20000001</v>
      </c>
      <c r="X1159" s="18" t="str">
        <f>+VLOOKUP(Sitio_Publico[[#This Row],[tema]],Estructura!$G$4:$J$532,4,0)</f>
        <v>T-18</v>
      </c>
      <c r="Y1159" s="18" t="str">
        <f>+VLOOKUP(Sitio_Publico[[#This Row],[contenido]],Estructura!$L$4:$O$473,4,0)</f>
        <v>C-9</v>
      </c>
      <c r="Z1159" s="18" t="str">
        <f>+VLOOKUP(Sitio_Publico[[#This Row],[Filtro Integrado]],Estructura!$U$4:$W$529,3,0)</f>
        <v>FI-2</v>
      </c>
      <c r="AA1159" s="18" t="str">
        <f>+VLOOKUP(Sitio_Publico[[#This Row],[Muestra]],Estructura!$Y$4:$AB$483,4,0)</f>
        <v>M-000112</v>
      </c>
    </row>
    <row r="1160" spans="1:27" ht="51" x14ac:dyDescent="0.3">
      <c r="A1160" s="16">
        <f t="shared" si="18"/>
        <v>1159</v>
      </c>
      <c r="B1160" s="47" t="s">
        <v>15118</v>
      </c>
      <c r="C1160" s="13" t="s">
        <v>622</v>
      </c>
      <c r="D1160" s="13" t="s">
        <v>623</v>
      </c>
      <c r="E1160" s="44">
        <v>9112</v>
      </c>
      <c r="F1160" s="13" t="s">
        <v>624</v>
      </c>
      <c r="G1160" s="23" t="s">
        <v>639</v>
      </c>
      <c r="H1160" s="42" t="s">
        <v>458</v>
      </c>
      <c r="I1160" s="28" t="s">
        <v>227</v>
      </c>
      <c r="J1160" s="12" t="s">
        <v>393</v>
      </c>
      <c r="K1160" s="28" t="s">
        <v>739</v>
      </c>
      <c r="L1160" s="12" t="s">
        <v>652</v>
      </c>
      <c r="M1160" s="12" t="s">
        <v>704</v>
      </c>
      <c r="N1160" s="12" t="s">
        <v>629</v>
      </c>
      <c r="O1160" s="26" t="s">
        <v>6534</v>
      </c>
      <c r="P1160" s="26" t="s">
        <v>6535</v>
      </c>
      <c r="Q1160" s="25" t="s">
        <v>646</v>
      </c>
      <c r="R1160" s="26" t="s">
        <v>6536</v>
      </c>
      <c r="S1160" s="15" t="s">
        <v>6537</v>
      </c>
      <c r="T1160" s="52">
        <v>0</v>
      </c>
      <c r="U1160" s="22" t="s">
        <v>6538</v>
      </c>
      <c r="V1160" s="18" t="str">
        <f>+Sitio_Publico[[#This Row],[idcoleccion]]&amp;"-"&amp;Sitio_Publico[[#This Row],[id]]</f>
        <v>000-1159</v>
      </c>
      <c r="W1160" s="18">
        <f>+VLOOKUP(Sitio_Publico[[#This Row],[territorio]],Estructura!$AE$4:$AH$1067,4,0)</f>
        <v>30009112</v>
      </c>
      <c r="X1160" s="18" t="str">
        <f>+VLOOKUP(Sitio_Publico[[#This Row],[tema]],Estructura!$G$4:$J$532,4,0)</f>
        <v>T-13</v>
      </c>
      <c r="Y1160" s="18" t="str">
        <f>+VLOOKUP(Sitio_Publico[[#This Row],[contenido]],Estructura!$L$4:$O$473,4,0)</f>
        <v>C-8</v>
      </c>
      <c r="Z1160" s="18" t="str">
        <f>+VLOOKUP(Sitio_Publico[[#This Row],[Filtro Integrado]],Estructura!$U$4:$W$529,3,0)</f>
        <v>FI-0</v>
      </c>
      <c r="AA1160" s="18" t="str">
        <f>+VLOOKUP(Sitio_Publico[[#This Row],[Muestra]],Estructura!$Y$4:$AB$483,4,0)</f>
        <v>M-00073</v>
      </c>
    </row>
    <row r="1161" spans="1:27" ht="48" x14ac:dyDescent="0.3">
      <c r="A1161" s="16">
        <f t="shared" si="18"/>
        <v>1160</v>
      </c>
      <c r="B1161" s="47" t="s">
        <v>15118</v>
      </c>
      <c r="C1161" s="13" t="s">
        <v>622</v>
      </c>
      <c r="D1161" s="13" t="s">
        <v>623</v>
      </c>
      <c r="E1161" s="44">
        <v>9111</v>
      </c>
      <c r="F1161" s="13" t="s">
        <v>666</v>
      </c>
      <c r="G1161" s="23" t="s">
        <v>639</v>
      </c>
      <c r="H1161" s="42" t="s">
        <v>458</v>
      </c>
      <c r="I1161" s="28" t="s">
        <v>226</v>
      </c>
      <c r="J1161" s="12" t="s">
        <v>393</v>
      </c>
      <c r="K1161" s="28" t="s">
        <v>667</v>
      </c>
      <c r="L1161" s="12" t="s">
        <v>652</v>
      </c>
      <c r="M1161" s="12" t="s">
        <v>668</v>
      </c>
      <c r="N1161" s="12" t="s">
        <v>629</v>
      </c>
      <c r="O1161" s="26" t="s">
        <v>6539</v>
      </c>
      <c r="P1161" s="26" t="s">
        <v>6540</v>
      </c>
      <c r="Q1161" s="25" t="s">
        <v>646</v>
      </c>
      <c r="R1161" s="26" t="s">
        <v>6541</v>
      </c>
      <c r="S1161" s="15" t="s">
        <v>6542</v>
      </c>
      <c r="T1161" s="52">
        <v>0</v>
      </c>
      <c r="U1161" s="22" t="s">
        <v>6543</v>
      </c>
      <c r="V1161" s="18" t="str">
        <f>+Sitio_Publico[[#This Row],[idcoleccion]]&amp;"-"&amp;Sitio_Publico[[#This Row],[id]]</f>
        <v>000-1160</v>
      </c>
      <c r="W1161" s="18">
        <f>+VLOOKUP(Sitio_Publico[[#This Row],[territorio]],Estructura!$AE$4:$AH$1067,4,0)</f>
        <v>30009111</v>
      </c>
      <c r="X1161" s="18" t="str">
        <f>+VLOOKUP(Sitio_Publico[[#This Row],[tema]],Estructura!$G$4:$J$532,4,0)</f>
        <v>T-15</v>
      </c>
      <c r="Y1161" s="18" t="str">
        <f>+VLOOKUP(Sitio_Publico[[#This Row],[contenido]],Estructura!$L$4:$O$473,4,0)</f>
        <v>C-8</v>
      </c>
      <c r="Z1161" s="18" t="str">
        <f>+VLOOKUP(Sitio_Publico[[#This Row],[Filtro Integrado]],Estructura!$U$4:$W$529,3,0)</f>
        <v>FI-0</v>
      </c>
      <c r="AA1161" s="18" t="str">
        <f>+VLOOKUP(Sitio_Publico[[#This Row],[Muestra]],Estructura!$Y$4:$AB$483,4,0)</f>
        <v>M-00066</v>
      </c>
    </row>
    <row r="1162" spans="1:27" ht="48" x14ac:dyDescent="0.3">
      <c r="A1162" s="16">
        <f t="shared" si="18"/>
        <v>1161</v>
      </c>
      <c r="B1162" s="47" t="s">
        <v>15118</v>
      </c>
      <c r="C1162" s="13" t="s">
        <v>622</v>
      </c>
      <c r="D1162" s="13" t="s">
        <v>623</v>
      </c>
      <c r="E1162" s="44">
        <v>6206</v>
      </c>
      <c r="F1162" s="13" t="s">
        <v>666</v>
      </c>
      <c r="G1162" s="23" t="s">
        <v>639</v>
      </c>
      <c r="H1162" s="42" t="s">
        <v>458</v>
      </c>
      <c r="I1162" s="28" t="s">
        <v>122</v>
      </c>
      <c r="J1162" s="12" t="s">
        <v>393</v>
      </c>
      <c r="K1162" s="28" t="s">
        <v>888</v>
      </c>
      <c r="L1162" s="12" t="s">
        <v>652</v>
      </c>
      <c r="M1162" s="12" t="s">
        <v>704</v>
      </c>
      <c r="N1162" s="12" t="s">
        <v>629</v>
      </c>
      <c r="O1162" s="26" t="s">
        <v>6544</v>
      </c>
      <c r="P1162" s="26" t="s">
        <v>6545</v>
      </c>
      <c r="Q1162" s="25" t="s">
        <v>646</v>
      </c>
      <c r="R1162" s="26" t="s">
        <v>6546</v>
      </c>
      <c r="S1162" s="15" t="s">
        <v>6547</v>
      </c>
      <c r="T1162" s="52">
        <v>0</v>
      </c>
      <c r="U1162" s="22" t="s">
        <v>6548</v>
      </c>
      <c r="V1162" s="18" t="str">
        <f>+Sitio_Publico[[#This Row],[idcoleccion]]&amp;"-"&amp;Sitio_Publico[[#This Row],[id]]</f>
        <v>000-1161</v>
      </c>
      <c r="W1162" s="18">
        <f>+VLOOKUP(Sitio_Publico[[#This Row],[territorio]],Estructura!$AE$4:$AH$1067,4,0)</f>
        <v>30006206</v>
      </c>
      <c r="X1162" s="18" t="str">
        <f>+VLOOKUP(Sitio_Publico[[#This Row],[tema]],Estructura!$G$4:$J$532,4,0)</f>
        <v>T-15</v>
      </c>
      <c r="Y1162" s="18" t="str">
        <f>+VLOOKUP(Sitio_Publico[[#This Row],[contenido]],Estructura!$L$4:$O$473,4,0)</f>
        <v>C-8</v>
      </c>
      <c r="Z1162" s="18" t="str">
        <f>+VLOOKUP(Sitio_Publico[[#This Row],[Filtro Integrado]],Estructura!$U$4:$W$529,3,0)</f>
        <v>FI-0</v>
      </c>
      <c r="AA1162" s="18" t="str">
        <f>+VLOOKUP(Sitio_Publico[[#This Row],[Muestra]],Estructura!$Y$4:$AB$483,4,0)</f>
        <v>M-00082</v>
      </c>
    </row>
    <row r="1163" spans="1:27" ht="48" x14ac:dyDescent="0.3">
      <c r="A1163" s="16">
        <f t="shared" si="18"/>
        <v>1162</v>
      </c>
      <c r="B1163" s="47" t="s">
        <v>15118</v>
      </c>
      <c r="C1163" s="13" t="s">
        <v>622</v>
      </c>
      <c r="D1163" s="13" t="s">
        <v>623</v>
      </c>
      <c r="E1163" s="44">
        <v>12301</v>
      </c>
      <c r="F1163" s="13" t="s">
        <v>624</v>
      </c>
      <c r="G1163" s="23" t="s">
        <v>639</v>
      </c>
      <c r="H1163" s="42" t="s">
        <v>458</v>
      </c>
      <c r="I1163" s="28" t="s">
        <v>292</v>
      </c>
      <c r="J1163" s="12" t="s">
        <v>393</v>
      </c>
      <c r="K1163" s="28" t="s">
        <v>739</v>
      </c>
      <c r="L1163" s="12" t="s">
        <v>652</v>
      </c>
      <c r="M1163" s="12" t="s">
        <v>704</v>
      </c>
      <c r="N1163" s="12" t="s">
        <v>629</v>
      </c>
      <c r="O1163" s="26" t="s">
        <v>6549</v>
      </c>
      <c r="P1163" s="26" t="s">
        <v>6550</v>
      </c>
      <c r="Q1163" s="25" t="s">
        <v>646</v>
      </c>
      <c r="R1163" s="26" t="s">
        <v>6551</v>
      </c>
      <c r="S1163" s="15" t="s">
        <v>6552</v>
      </c>
      <c r="T1163" s="52">
        <v>0</v>
      </c>
      <c r="U1163" s="22" t="s">
        <v>6553</v>
      </c>
      <c r="V1163" s="18" t="str">
        <f>+Sitio_Publico[[#This Row],[idcoleccion]]&amp;"-"&amp;Sitio_Publico[[#This Row],[id]]</f>
        <v>000-1162</v>
      </c>
      <c r="W1163" s="18">
        <f>+VLOOKUP(Sitio_Publico[[#This Row],[territorio]],Estructura!$AE$4:$AH$1067,4,0)</f>
        <v>30012301</v>
      </c>
      <c r="X1163" s="18" t="str">
        <f>+VLOOKUP(Sitio_Publico[[#This Row],[tema]],Estructura!$G$4:$J$532,4,0)</f>
        <v>T-13</v>
      </c>
      <c r="Y1163" s="18" t="str">
        <f>+VLOOKUP(Sitio_Publico[[#This Row],[contenido]],Estructura!$L$4:$O$473,4,0)</f>
        <v>C-8</v>
      </c>
      <c r="Z1163" s="18" t="str">
        <f>+VLOOKUP(Sitio_Publico[[#This Row],[Filtro Integrado]],Estructura!$U$4:$W$529,3,0)</f>
        <v>FI-0</v>
      </c>
      <c r="AA1163" s="18" t="str">
        <f>+VLOOKUP(Sitio_Publico[[#This Row],[Muestra]],Estructura!$Y$4:$AB$483,4,0)</f>
        <v>M-00073</v>
      </c>
    </row>
    <row r="1164" spans="1:27" ht="48" x14ac:dyDescent="0.3">
      <c r="A1164" s="16">
        <f t="shared" si="18"/>
        <v>1163</v>
      </c>
      <c r="B1164" s="47" t="s">
        <v>15118</v>
      </c>
      <c r="C1164" s="13" t="s">
        <v>622</v>
      </c>
      <c r="D1164" s="13" t="s">
        <v>623</v>
      </c>
      <c r="E1164" s="44">
        <v>14202</v>
      </c>
      <c r="F1164" s="13" t="s">
        <v>688</v>
      </c>
      <c r="G1164" s="23" t="s">
        <v>625</v>
      </c>
      <c r="H1164" s="42" t="s">
        <v>458</v>
      </c>
      <c r="I1164" s="28" t="s">
        <v>356</v>
      </c>
      <c r="J1164" s="12" t="s">
        <v>393</v>
      </c>
      <c r="K1164" s="28" t="s">
        <v>689</v>
      </c>
      <c r="L1164" s="12" t="s">
        <v>627</v>
      </c>
      <c r="M1164" s="12" t="s">
        <v>690</v>
      </c>
      <c r="N1164" s="12" t="s">
        <v>629</v>
      </c>
      <c r="O1164" s="26" t="s">
        <v>6554</v>
      </c>
      <c r="P1164" s="26" t="s">
        <v>6555</v>
      </c>
      <c r="Q1164" s="25" t="s">
        <v>646</v>
      </c>
      <c r="R1164" s="26" t="s">
        <v>6556</v>
      </c>
      <c r="S1164" s="15" t="s">
        <v>6557</v>
      </c>
      <c r="T1164" s="52">
        <v>0</v>
      </c>
      <c r="U1164" s="22" t="s">
        <v>6558</v>
      </c>
      <c r="V1164" s="18" t="str">
        <f>+Sitio_Publico[[#This Row],[idcoleccion]]&amp;"-"&amp;Sitio_Publico[[#This Row],[id]]</f>
        <v>000-1163</v>
      </c>
      <c r="W1164" s="18">
        <f>+VLOOKUP(Sitio_Publico[[#This Row],[territorio]],Estructura!$AE$4:$AH$1067,4,0)</f>
        <v>30014202</v>
      </c>
      <c r="X1164" s="18" t="str">
        <f>+VLOOKUP(Sitio_Publico[[#This Row],[tema]],Estructura!$G$4:$J$532,4,0)</f>
        <v>T-17</v>
      </c>
      <c r="Y1164" s="18" t="str">
        <f>+VLOOKUP(Sitio_Publico[[#This Row],[contenido]],Estructura!$L$4:$O$473,4,0)</f>
        <v>C-7</v>
      </c>
      <c r="Z1164" s="18" t="str">
        <f>+VLOOKUP(Sitio_Publico[[#This Row],[Filtro Integrado]],Estructura!$U$4:$W$529,3,0)</f>
        <v>FI-0</v>
      </c>
      <c r="AA1164" s="18" t="str">
        <f>+VLOOKUP(Sitio_Publico[[#This Row],[Muestra]],Estructura!$Y$4:$AB$483,4,0)</f>
        <v>M-00068</v>
      </c>
    </row>
    <row r="1165" spans="1:27" ht="48" x14ac:dyDescent="0.3">
      <c r="A1165" s="16">
        <f t="shared" si="18"/>
        <v>1164</v>
      </c>
      <c r="B1165" s="47" t="s">
        <v>15118</v>
      </c>
      <c r="C1165" s="13" t="s">
        <v>622</v>
      </c>
      <c r="D1165" s="13" t="s">
        <v>623</v>
      </c>
      <c r="E1165" s="44">
        <v>13122</v>
      </c>
      <c r="F1165" s="13" t="s">
        <v>767</v>
      </c>
      <c r="G1165" s="23" t="s">
        <v>639</v>
      </c>
      <c r="H1165" s="42" t="s">
        <v>458</v>
      </c>
      <c r="I1165" s="28" t="s">
        <v>318</v>
      </c>
      <c r="J1165" s="12" t="s">
        <v>393</v>
      </c>
      <c r="K1165" s="28" t="s">
        <v>857</v>
      </c>
      <c r="L1165" s="12" t="s">
        <v>652</v>
      </c>
      <c r="M1165" s="12" t="s">
        <v>704</v>
      </c>
      <c r="N1165" s="12" t="s">
        <v>629</v>
      </c>
      <c r="O1165" s="26" t="s">
        <v>3536</v>
      </c>
      <c r="P1165" s="26" t="s">
        <v>3537</v>
      </c>
      <c r="Q1165" s="25" t="s">
        <v>646</v>
      </c>
      <c r="R1165" s="26" t="s">
        <v>3538</v>
      </c>
      <c r="S1165" s="15" t="s">
        <v>3539</v>
      </c>
      <c r="T1165" s="52">
        <v>0</v>
      </c>
      <c r="U1165" s="22" t="s">
        <v>3540</v>
      </c>
      <c r="V1165" s="18" t="str">
        <f>+Sitio_Publico[[#This Row],[idcoleccion]]&amp;"-"&amp;Sitio_Publico[[#This Row],[id]]</f>
        <v>000-1164</v>
      </c>
      <c r="W1165" s="18">
        <f>+VLOOKUP(Sitio_Publico[[#This Row],[territorio]],Estructura!$AE$4:$AH$1067,4,0)</f>
        <v>30013122</v>
      </c>
      <c r="X1165" s="18" t="str">
        <f>+VLOOKUP(Sitio_Publico[[#This Row],[tema]],Estructura!$G$4:$J$532,4,0)</f>
        <v>T-19</v>
      </c>
      <c r="Y1165" s="18" t="str">
        <f>+VLOOKUP(Sitio_Publico[[#This Row],[contenido]],Estructura!$L$4:$O$473,4,0)</f>
        <v>C-8</v>
      </c>
      <c r="Z1165" s="18" t="str">
        <f>+VLOOKUP(Sitio_Publico[[#This Row],[Filtro Integrado]],Estructura!$U$4:$W$529,3,0)</f>
        <v>FI-0</v>
      </c>
      <c r="AA1165" s="18" t="str">
        <f>+VLOOKUP(Sitio_Publico[[#This Row],[Muestra]],Estructura!$Y$4:$AB$483,4,0)</f>
        <v>M-00081</v>
      </c>
    </row>
    <row r="1166" spans="1:27" ht="48" x14ac:dyDescent="0.3">
      <c r="A1166" s="16">
        <f t="shared" si="18"/>
        <v>1165</v>
      </c>
      <c r="B1166" s="47" t="s">
        <v>15118</v>
      </c>
      <c r="C1166" s="13" t="s">
        <v>622</v>
      </c>
      <c r="D1166" s="13" t="s">
        <v>623</v>
      </c>
      <c r="E1166" s="44">
        <v>13130</v>
      </c>
      <c r="F1166" s="13" t="s">
        <v>681</v>
      </c>
      <c r="G1166" s="23" t="s">
        <v>625</v>
      </c>
      <c r="H1166" s="42" t="s">
        <v>458</v>
      </c>
      <c r="I1166" s="28" t="s">
        <v>325</v>
      </c>
      <c r="J1166" s="12" t="s">
        <v>393</v>
      </c>
      <c r="K1166" s="28" t="s">
        <v>682</v>
      </c>
      <c r="L1166" s="12" t="s">
        <v>627</v>
      </c>
      <c r="M1166" s="12" t="s">
        <v>628</v>
      </c>
      <c r="N1166" s="12" t="s">
        <v>629</v>
      </c>
      <c r="O1166" s="26" t="s">
        <v>6559</v>
      </c>
      <c r="P1166" s="26" t="s">
        <v>6560</v>
      </c>
      <c r="Q1166" s="25" t="s">
        <v>646</v>
      </c>
      <c r="R1166" s="26" t="s">
        <v>6561</v>
      </c>
      <c r="S1166" s="15" t="s">
        <v>6562</v>
      </c>
      <c r="T1166" s="52">
        <v>0</v>
      </c>
      <c r="U1166" s="22" t="s">
        <v>6563</v>
      </c>
      <c r="V1166" s="18" t="str">
        <f>+Sitio_Publico[[#This Row],[idcoleccion]]&amp;"-"&amp;Sitio_Publico[[#This Row],[id]]</f>
        <v>000-1165</v>
      </c>
      <c r="W1166" s="18">
        <f>+VLOOKUP(Sitio_Publico[[#This Row],[territorio]],Estructura!$AE$4:$AH$1067,4,0)</f>
        <v>30013130</v>
      </c>
      <c r="X1166" s="18" t="str">
        <f>+VLOOKUP(Sitio_Publico[[#This Row],[tema]],Estructura!$G$4:$J$532,4,0)</f>
        <v>T-16</v>
      </c>
      <c r="Y1166" s="18" t="str">
        <f>+VLOOKUP(Sitio_Publico[[#This Row],[contenido]],Estructura!$L$4:$O$473,4,0)</f>
        <v>C-7</v>
      </c>
      <c r="Z1166" s="18" t="str">
        <f>+VLOOKUP(Sitio_Publico[[#This Row],[Filtro Integrado]],Estructura!$U$4:$W$529,3,0)</f>
        <v>FI-0</v>
      </c>
      <c r="AA1166" s="18" t="str">
        <f>+VLOOKUP(Sitio_Publico[[#This Row],[Muestra]],Estructura!$Y$4:$AB$483,4,0)</f>
        <v>M-00067</v>
      </c>
    </row>
    <row r="1167" spans="1:27" ht="48" x14ac:dyDescent="0.3">
      <c r="A1167" s="16">
        <f t="shared" si="18"/>
        <v>1166</v>
      </c>
      <c r="B1167" s="47" t="s">
        <v>15118</v>
      </c>
      <c r="C1167" s="13" t="s">
        <v>622</v>
      </c>
      <c r="D1167" s="13" t="s">
        <v>623</v>
      </c>
      <c r="E1167" s="44">
        <v>14103</v>
      </c>
      <c r="F1167" s="13" t="s">
        <v>666</v>
      </c>
      <c r="G1167" s="23" t="s">
        <v>639</v>
      </c>
      <c r="H1167" s="42" t="s">
        <v>458</v>
      </c>
      <c r="I1167" s="28" t="s">
        <v>350</v>
      </c>
      <c r="J1167" s="12" t="s">
        <v>393</v>
      </c>
      <c r="K1167" s="28" t="s">
        <v>888</v>
      </c>
      <c r="L1167" s="12" t="s">
        <v>652</v>
      </c>
      <c r="M1167" s="12" t="s">
        <v>704</v>
      </c>
      <c r="N1167" s="12" t="s">
        <v>629</v>
      </c>
      <c r="O1167" s="26" t="s">
        <v>6564</v>
      </c>
      <c r="P1167" s="26" t="s">
        <v>6565</v>
      </c>
      <c r="Q1167" s="25" t="s">
        <v>646</v>
      </c>
      <c r="R1167" s="26" t="s">
        <v>6566</v>
      </c>
      <c r="S1167" s="15" t="s">
        <v>6567</v>
      </c>
      <c r="T1167" s="52">
        <v>0</v>
      </c>
      <c r="U1167" s="22" t="s">
        <v>6568</v>
      </c>
      <c r="V1167" s="18" t="str">
        <f>+Sitio_Publico[[#This Row],[idcoleccion]]&amp;"-"&amp;Sitio_Publico[[#This Row],[id]]</f>
        <v>000-1166</v>
      </c>
      <c r="W1167" s="18">
        <f>+VLOOKUP(Sitio_Publico[[#This Row],[territorio]],Estructura!$AE$4:$AH$1067,4,0)</f>
        <v>30014103</v>
      </c>
      <c r="X1167" s="18" t="str">
        <f>+VLOOKUP(Sitio_Publico[[#This Row],[tema]],Estructura!$G$4:$J$532,4,0)</f>
        <v>T-15</v>
      </c>
      <c r="Y1167" s="18" t="str">
        <f>+VLOOKUP(Sitio_Publico[[#This Row],[contenido]],Estructura!$L$4:$O$473,4,0)</f>
        <v>C-8</v>
      </c>
      <c r="Z1167" s="18" t="str">
        <f>+VLOOKUP(Sitio_Publico[[#This Row],[Filtro Integrado]],Estructura!$U$4:$W$529,3,0)</f>
        <v>FI-0</v>
      </c>
      <c r="AA1167" s="18" t="str">
        <f>+VLOOKUP(Sitio_Publico[[#This Row],[Muestra]],Estructura!$Y$4:$AB$483,4,0)</f>
        <v>M-00082</v>
      </c>
    </row>
    <row r="1168" spans="1:27" ht="48" x14ac:dyDescent="0.3">
      <c r="A1168" s="16">
        <f t="shared" si="18"/>
        <v>1167</v>
      </c>
      <c r="B1168" s="47" t="s">
        <v>15118</v>
      </c>
      <c r="C1168" s="13" t="s">
        <v>622</v>
      </c>
      <c r="D1168" s="13" t="s">
        <v>623</v>
      </c>
      <c r="E1168" s="44">
        <v>9206</v>
      </c>
      <c r="F1168" s="13" t="s">
        <v>666</v>
      </c>
      <c r="G1168" s="23" t="s">
        <v>639</v>
      </c>
      <c r="H1168" s="42" t="s">
        <v>458</v>
      </c>
      <c r="I1168" s="28" t="s">
        <v>242</v>
      </c>
      <c r="J1168" s="12" t="s">
        <v>393</v>
      </c>
      <c r="K1168" s="28" t="s">
        <v>888</v>
      </c>
      <c r="L1168" s="12" t="s">
        <v>652</v>
      </c>
      <c r="M1168" s="12" t="s">
        <v>704</v>
      </c>
      <c r="N1168" s="12" t="s">
        <v>629</v>
      </c>
      <c r="O1168" s="26" t="s">
        <v>6569</v>
      </c>
      <c r="P1168" s="26" t="s">
        <v>6570</v>
      </c>
      <c r="Q1168" s="25" t="s">
        <v>646</v>
      </c>
      <c r="R1168" s="26" t="s">
        <v>6571</v>
      </c>
      <c r="S1168" s="15" t="s">
        <v>6572</v>
      </c>
      <c r="T1168" s="52">
        <v>0</v>
      </c>
      <c r="U1168" s="22" t="s">
        <v>6573</v>
      </c>
      <c r="V1168" s="18" t="str">
        <f>+Sitio_Publico[[#This Row],[idcoleccion]]&amp;"-"&amp;Sitio_Publico[[#This Row],[id]]</f>
        <v>000-1167</v>
      </c>
      <c r="W1168" s="18">
        <f>+VLOOKUP(Sitio_Publico[[#This Row],[territorio]],Estructura!$AE$4:$AH$1067,4,0)</f>
        <v>30009206</v>
      </c>
      <c r="X1168" s="18" t="str">
        <f>+VLOOKUP(Sitio_Publico[[#This Row],[tema]],Estructura!$G$4:$J$532,4,0)</f>
        <v>T-15</v>
      </c>
      <c r="Y1168" s="18" t="str">
        <f>+VLOOKUP(Sitio_Publico[[#This Row],[contenido]],Estructura!$L$4:$O$473,4,0)</f>
        <v>C-8</v>
      </c>
      <c r="Z1168" s="18" t="str">
        <f>+VLOOKUP(Sitio_Publico[[#This Row],[Filtro Integrado]],Estructura!$U$4:$W$529,3,0)</f>
        <v>FI-0</v>
      </c>
      <c r="AA1168" s="18" t="str">
        <f>+VLOOKUP(Sitio_Publico[[#This Row],[Muestra]],Estructura!$Y$4:$AB$483,4,0)</f>
        <v>M-00082</v>
      </c>
    </row>
    <row r="1169" spans="1:27" ht="48" x14ac:dyDescent="0.3">
      <c r="A1169" s="16">
        <f t="shared" si="18"/>
        <v>1168</v>
      </c>
      <c r="B1169" s="47" t="s">
        <v>15118</v>
      </c>
      <c r="C1169" s="13" t="s">
        <v>622</v>
      </c>
      <c r="D1169" s="13" t="s">
        <v>623</v>
      </c>
      <c r="E1169" s="44">
        <v>13117</v>
      </c>
      <c r="F1169" s="13" t="s">
        <v>624</v>
      </c>
      <c r="G1169" s="23" t="s">
        <v>639</v>
      </c>
      <c r="H1169" s="42" t="s">
        <v>458</v>
      </c>
      <c r="I1169" s="28" t="s">
        <v>313</v>
      </c>
      <c r="J1169" s="12" t="s">
        <v>393</v>
      </c>
      <c r="K1169" s="28" t="s">
        <v>651</v>
      </c>
      <c r="L1169" s="12" t="s">
        <v>652</v>
      </c>
      <c r="M1169" s="12" t="s">
        <v>653</v>
      </c>
      <c r="N1169" s="12" t="s">
        <v>629</v>
      </c>
      <c r="O1169" s="26" t="s">
        <v>6574</v>
      </c>
      <c r="P1169" s="26" t="s">
        <v>6575</v>
      </c>
      <c r="Q1169" s="25" t="s">
        <v>646</v>
      </c>
      <c r="R1169" s="26" t="s">
        <v>6576</v>
      </c>
      <c r="S1169" s="15" t="s">
        <v>6577</v>
      </c>
      <c r="T1169" s="52">
        <v>0</v>
      </c>
      <c r="U1169" s="22" t="s">
        <v>6578</v>
      </c>
      <c r="V1169" s="18" t="str">
        <f>+Sitio_Publico[[#This Row],[idcoleccion]]&amp;"-"&amp;Sitio_Publico[[#This Row],[id]]</f>
        <v>000-1168</v>
      </c>
      <c r="W1169" s="18">
        <f>+VLOOKUP(Sitio_Publico[[#This Row],[territorio]],Estructura!$AE$4:$AH$1067,4,0)</f>
        <v>30013117</v>
      </c>
      <c r="X1169" s="18" t="str">
        <f>+VLOOKUP(Sitio_Publico[[#This Row],[tema]],Estructura!$G$4:$J$532,4,0)</f>
        <v>T-13</v>
      </c>
      <c r="Y1169" s="18" t="str">
        <f>+VLOOKUP(Sitio_Publico[[#This Row],[contenido]],Estructura!$L$4:$O$473,4,0)</f>
        <v>C-8</v>
      </c>
      <c r="Z1169" s="18" t="str">
        <f>+VLOOKUP(Sitio_Publico[[#This Row],[Filtro Integrado]],Estructura!$U$4:$W$529,3,0)</f>
        <v>FI-0</v>
      </c>
      <c r="AA1169" s="18" t="str">
        <f>+VLOOKUP(Sitio_Publico[[#This Row],[Muestra]],Estructura!$Y$4:$AB$483,4,0)</f>
        <v>M-00065</v>
      </c>
    </row>
    <row r="1170" spans="1:27" ht="48" x14ac:dyDescent="0.3">
      <c r="A1170" s="16">
        <f t="shared" si="18"/>
        <v>1169</v>
      </c>
      <c r="B1170" s="47" t="s">
        <v>15118</v>
      </c>
      <c r="C1170" s="13" t="s">
        <v>622</v>
      </c>
      <c r="D1170" s="13" t="s">
        <v>623</v>
      </c>
      <c r="E1170" s="44">
        <v>11201</v>
      </c>
      <c r="F1170" s="13" t="s">
        <v>767</v>
      </c>
      <c r="G1170" s="23" t="s">
        <v>639</v>
      </c>
      <c r="H1170" s="42" t="s">
        <v>458</v>
      </c>
      <c r="I1170" s="28" t="s">
        <v>280</v>
      </c>
      <c r="J1170" s="12" t="s">
        <v>393</v>
      </c>
      <c r="K1170" s="28" t="s">
        <v>780</v>
      </c>
      <c r="L1170" s="12" t="s">
        <v>652</v>
      </c>
      <c r="M1170" s="12" t="s">
        <v>781</v>
      </c>
      <c r="N1170" s="12" t="s">
        <v>629</v>
      </c>
      <c r="O1170" s="26" t="s">
        <v>6579</v>
      </c>
      <c r="P1170" s="26" t="s">
        <v>6580</v>
      </c>
      <c r="Q1170" s="25" t="s">
        <v>646</v>
      </c>
      <c r="R1170" s="26" t="s">
        <v>6581</v>
      </c>
      <c r="S1170" s="15" t="s">
        <v>6582</v>
      </c>
      <c r="T1170" s="52">
        <v>0</v>
      </c>
      <c r="U1170" s="22" t="s">
        <v>6583</v>
      </c>
      <c r="V1170" s="18" t="str">
        <f>+Sitio_Publico[[#This Row],[idcoleccion]]&amp;"-"&amp;Sitio_Publico[[#This Row],[id]]</f>
        <v>000-1169</v>
      </c>
      <c r="W1170" s="18">
        <f>+VLOOKUP(Sitio_Publico[[#This Row],[territorio]],Estructura!$AE$4:$AH$1067,4,0)</f>
        <v>30011201</v>
      </c>
      <c r="X1170" s="18" t="str">
        <f>+VLOOKUP(Sitio_Publico[[#This Row],[tema]],Estructura!$G$4:$J$532,4,0)</f>
        <v>T-19</v>
      </c>
      <c r="Y1170" s="18" t="str">
        <f>+VLOOKUP(Sitio_Publico[[#This Row],[contenido]],Estructura!$L$4:$O$473,4,0)</f>
        <v>C-8</v>
      </c>
      <c r="Z1170" s="18" t="str">
        <f>+VLOOKUP(Sitio_Publico[[#This Row],[Filtro Integrado]],Estructura!$U$4:$W$529,3,0)</f>
        <v>FI-0</v>
      </c>
      <c r="AA1170" s="18" t="str">
        <f>+VLOOKUP(Sitio_Publico[[#This Row],[Muestra]],Estructura!$Y$4:$AB$483,4,0)</f>
        <v>M-00076</v>
      </c>
    </row>
    <row r="1171" spans="1:27" ht="48" x14ac:dyDescent="0.3">
      <c r="A1171" s="16">
        <f t="shared" si="18"/>
        <v>1170</v>
      </c>
      <c r="B1171" s="47" t="s">
        <v>15118</v>
      </c>
      <c r="C1171" s="13" t="s">
        <v>622</v>
      </c>
      <c r="D1171" s="13" t="s">
        <v>623</v>
      </c>
      <c r="E1171" s="44">
        <v>5803</v>
      </c>
      <c r="F1171" s="13" t="s">
        <v>688</v>
      </c>
      <c r="G1171" s="23" t="s">
        <v>625</v>
      </c>
      <c r="H1171" s="42" t="s">
        <v>458</v>
      </c>
      <c r="I1171" s="28" t="s">
        <v>98</v>
      </c>
      <c r="J1171" s="12" t="s">
        <v>393</v>
      </c>
      <c r="K1171" s="28" t="s">
        <v>689</v>
      </c>
      <c r="L1171" s="12" t="s">
        <v>627</v>
      </c>
      <c r="M1171" s="12" t="s">
        <v>690</v>
      </c>
      <c r="N1171" s="12" t="s">
        <v>629</v>
      </c>
      <c r="O1171" s="26" t="s">
        <v>6584</v>
      </c>
      <c r="P1171" s="26" t="s">
        <v>6585</v>
      </c>
      <c r="Q1171" s="25" t="s">
        <v>646</v>
      </c>
      <c r="R1171" s="26" t="s">
        <v>6586</v>
      </c>
      <c r="S1171" s="15" t="s">
        <v>6587</v>
      </c>
      <c r="T1171" s="52">
        <v>0</v>
      </c>
      <c r="U1171" s="22" t="s">
        <v>6588</v>
      </c>
      <c r="V1171" s="18" t="str">
        <f>+Sitio_Publico[[#This Row],[idcoleccion]]&amp;"-"&amp;Sitio_Publico[[#This Row],[id]]</f>
        <v>000-1170</v>
      </c>
      <c r="W1171" s="18">
        <f>+VLOOKUP(Sitio_Publico[[#This Row],[territorio]],Estructura!$AE$4:$AH$1067,4,0)</f>
        <v>30005803</v>
      </c>
      <c r="X1171" s="18" t="str">
        <f>+VLOOKUP(Sitio_Publico[[#This Row],[tema]],Estructura!$G$4:$J$532,4,0)</f>
        <v>T-17</v>
      </c>
      <c r="Y1171" s="18" t="str">
        <f>+VLOOKUP(Sitio_Publico[[#This Row],[contenido]],Estructura!$L$4:$O$473,4,0)</f>
        <v>C-7</v>
      </c>
      <c r="Z1171" s="18" t="str">
        <f>+VLOOKUP(Sitio_Publico[[#This Row],[Filtro Integrado]],Estructura!$U$4:$W$529,3,0)</f>
        <v>FI-0</v>
      </c>
      <c r="AA1171" s="18" t="str">
        <f>+VLOOKUP(Sitio_Publico[[#This Row],[Muestra]],Estructura!$Y$4:$AB$483,4,0)</f>
        <v>M-00068</v>
      </c>
    </row>
    <row r="1172" spans="1:27" ht="48" x14ac:dyDescent="0.3">
      <c r="A1172" s="16">
        <f t="shared" si="18"/>
        <v>1171</v>
      </c>
      <c r="B1172" s="47" t="s">
        <v>15118</v>
      </c>
      <c r="C1172" s="13" t="s">
        <v>637</v>
      </c>
      <c r="D1172" s="13" t="s">
        <v>623</v>
      </c>
      <c r="E1172" s="44">
        <v>270105002</v>
      </c>
      <c r="F1172" s="13" t="s">
        <v>1411</v>
      </c>
      <c r="G1172" s="23" t="s">
        <v>1394</v>
      </c>
      <c r="H1172" s="42" t="s">
        <v>455</v>
      </c>
      <c r="I1172" s="28" t="s">
        <v>14</v>
      </c>
      <c r="J1172" s="12" t="s">
        <v>393</v>
      </c>
      <c r="K1172" s="28" t="s">
        <v>6589</v>
      </c>
      <c r="L1172" s="12" t="s">
        <v>641</v>
      </c>
      <c r="M1172" s="12" t="s">
        <v>642</v>
      </c>
      <c r="N1172" s="12" t="s">
        <v>643</v>
      </c>
      <c r="O1172" s="26" t="s">
        <v>6590</v>
      </c>
      <c r="P1172" s="26" t="s">
        <v>6591</v>
      </c>
      <c r="Q1172" s="25" t="s">
        <v>646</v>
      </c>
      <c r="R1172" s="26" t="s">
        <v>6592</v>
      </c>
      <c r="S1172" s="15" t="s">
        <v>6593</v>
      </c>
      <c r="T1172" s="52">
        <v>0</v>
      </c>
      <c r="U1172" s="22" t="s">
        <v>6594</v>
      </c>
      <c r="V1172" s="18" t="str">
        <f>+Sitio_Publico[[#This Row],[idcoleccion]]&amp;"-"&amp;Sitio_Publico[[#This Row],[id]]</f>
        <v>000-1171</v>
      </c>
      <c r="W1172" s="18">
        <f>+VLOOKUP(Sitio_Publico[[#This Row],[territorio]],Estructura!$AE$4:$AH$1067,4,0)</f>
        <v>10000000</v>
      </c>
      <c r="X1172" s="18" t="str">
        <f>+VLOOKUP(Sitio_Publico[[#This Row],[tema]],Estructura!$G$4:$J$532,4,0)</f>
        <v>T-23</v>
      </c>
      <c r="Y1172" s="18" t="str">
        <f>+VLOOKUP(Sitio_Publico[[#This Row],[contenido]],Estructura!$L$4:$O$473,4,0)</f>
        <v>C-12</v>
      </c>
      <c r="Z1172" s="18" t="str">
        <f>+VLOOKUP(Sitio_Publico[[#This Row],[Filtro Integrado]],Estructura!$U$4:$W$529,3,0)</f>
        <v>FI-0</v>
      </c>
      <c r="AA1172" s="18" t="str">
        <f>+VLOOKUP(Sitio_Publico[[#This Row],[Muestra]],Estructura!$Y$4:$AB$483,4,0)</f>
        <v>M-000150</v>
      </c>
    </row>
    <row r="1173" spans="1:27" ht="48" x14ac:dyDescent="0.3">
      <c r="A1173" s="16">
        <f t="shared" si="18"/>
        <v>1172</v>
      </c>
      <c r="B1173" s="47" t="s">
        <v>15118</v>
      </c>
      <c r="C1173" s="13" t="s">
        <v>622</v>
      </c>
      <c r="D1173" s="13" t="s">
        <v>623</v>
      </c>
      <c r="E1173" s="44">
        <v>1402</v>
      </c>
      <c r="F1173" s="13" t="s">
        <v>767</v>
      </c>
      <c r="G1173" s="23" t="s">
        <v>639</v>
      </c>
      <c r="H1173" s="42" t="s">
        <v>458</v>
      </c>
      <c r="I1173" s="28" t="s">
        <v>29</v>
      </c>
      <c r="J1173" s="12" t="s">
        <v>393</v>
      </c>
      <c r="K1173" s="28" t="s">
        <v>768</v>
      </c>
      <c r="L1173" s="12" t="s">
        <v>652</v>
      </c>
      <c r="M1173" s="12" t="s">
        <v>653</v>
      </c>
      <c r="N1173" s="12" t="s">
        <v>629</v>
      </c>
      <c r="O1173" s="26" t="s">
        <v>6595</v>
      </c>
      <c r="P1173" s="26" t="s">
        <v>6596</v>
      </c>
      <c r="Q1173" s="25" t="s">
        <v>646</v>
      </c>
      <c r="R1173" s="26" t="s">
        <v>6597</v>
      </c>
      <c r="S1173" s="15" t="s">
        <v>6598</v>
      </c>
      <c r="T1173" s="52">
        <v>0</v>
      </c>
      <c r="U1173" s="22" t="s">
        <v>6599</v>
      </c>
      <c r="V1173" s="18" t="str">
        <f>+Sitio_Publico[[#This Row],[idcoleccion]]&amp;"-"&amp;Sitio_Publico[[#This Row],[id]]</f>
        <v>000-1172</v>
      </c>
      <c r="W1173" s="18">
        <f>+VLOOKUP(Sitio_Publico[[#This Row],[territorio]],Estructura!$AE$4:$AH$1067,4,0)</f>
        <v>30001402</v>
      </c>
      <c r="X1173" s="18" t="str">
        <f>+VLOOKUP(Sitio_Publico[[#This Row],[tema]],Estructura!$G$4:$J$532,4,0)</f>
        <v>T-19</v>
      </c>
      <c r="Y1173" s="18" t="str">
        <f>+VLOOKUP(Sitio_Publico[[#This Row],[contenido]],Estructura!$L$4:$O$473,4,0)</f>
        <v>C-8</v>
      </c>
      <c r="Z1173" s="18" t="str">
        <f>+VLOOKUP(Sitio_Publico[[#This Row],[Filtro Integrado]],Estructura!$U$4:$W$529,3,0)</f>
        <v>FI-0</v>
      </c>
      <c r="AA1173" s="18" t="str">
        <f>+VLOOKUP(Sitio_Publico[[#This Row],[Muestra]],Estructura!$Y$4:$AB$483,4,0)</f>
        <v>M-00075</v>
      </c>
    </row>
    <row r="1174" spans="1:27" ht="48" x14ac:dyDescent="0.3">
      <c r="A1174" s="16">
        <f t="shared" si="18"/>
        <v>1173</v>
      </c>
      <c r="B1174" s="47" t="s">
        <v>15118</v>
      </c>
      <c r="C1174" s="13" t="s">
        <v>622</v>
      </c>
      <c r="D1174" s="13" t="s">
        <v>623</v>
      </c>
      <c r="E1174" s="44">
        <v>11301</v>
      </c>
      <c r="F1174" s="13" t="s">
        <v>666</v>
      </c>
      <c r="G1174" s="23" t="s">
        <v>639</v>
      </c>
      <c r="H1174" s="42" t="s">
        <v>458</v>
      </c>
      <c r="I1174" s="28" t="s">
        <v>283</v>
      </c>
      <c r="J1174" s="12" t="s">
        <v>393</v>
      </c>
      <c r="K1174" s="28" t="s">
        <v>667</v>
      </c>
      <c r="L1174" s="12" t="s">
        <v>652</v>
      </c>
      <c r="M1174" s="12" t="s">
        <v>668</v>
      </c>
      <c r="N1174" s="12" t="s">
        <v>629</v>
      </c>
      <c r="O1174" s="26" t="s">
        <v>6600</v>
      </c>
      <c r="P1174" s="26" t="s">
        <v>6601</v>
      </c>
      <c r="Q1174" s="25" t="s">
        <v>646</v>
      </c>
      <c r="R1174" s="26" t="s">
        <v>6602</v>
      </c>
      <c r="S1174" s="15" t="s">
        <v>6603</v>
      </c>
      <c r="T1174" s="52">
        <v>0</v>
      </c>
      <c r="U1174" s="22" t="s">
        <v>6604</v>
      </c>
      <c r="V1174" s="18" t="str">
        <f>+Sitio_Publico[[#This Row],[idcoleccion]]&amp;"-"&amp;Sitio_Publico[[#This Row],[id]]</f>
        <v>000-1173</v>
      </c>
      <c r="W1174" s="18">
        <f>+VLOOKUP(Sitio_Publico[[#This Row],[territorio]],Estructura!$AE$4:$AH$1067,4,0)</f>
        <v>30011301</v>
      </c>
      <c r="X1174" s="18" t="str">
        <f>+VLOOKUP(Sitio_Publico[[#This Row],[tema]],Estructura!$G$4:$J$532,4,0)</f>
        <v>T-15</v>
      </c>
      <c r="Y1174" s="18" t="str">
        <f>+VLOOKUP(Sitio_Publico[[#This Row],[contenido]],Estructura!$L$4:$O$473,4,0)</f>
        <v>C-8</v>
      </c>
      <c r="Z1174" s="18" t="str">
        <f>+VLOOKUP(Sitio_Publico[[#This Row],[Filtro Integrado]],Estructura!$U$4:$W$529,3,0)</f>
        <v>FI-0</v>
      </c>
      <c r="AA1174" s="18" t="str">
        <f>+VLOOKUP(Sitio_Publico[[#This Row],[Muestra]],Estructura!$Y$4:$AB$483,4,0)</f>
        <v>M-00066</v>
      </c>
    </row>
    <row r="1175" spans="1:27" ht="40.799999999999997" x14ac:dyDescent="0.3">
      <c r="A1175" s="16">
        <f t="shared" si="18"/>
        <v>1174</v>
      </c>
      <c r="B1175" s="47" t="s">
        <v>15118</v>
      </c>
      <c r="C1175" s="13" t="s">
        <v>622</v>
      </c>
      <c r="D1175" s="13" t="s">
        <v>623</v>
      </c>
      <c r="E1175" s="44">
        <v>14</v>
      </c>
      <c r="F1175" s="13" t="s">
        <v>466</v>
      </c>
      <c r="G1175" s="23" t="s">
        <v>625</v>
      </c>
      <c r="H1175" s="42" t="s">
        <v>457</v>
      </c>
      <c r="I1175" s="28" t="s">
        <v>377</v>
      </c>
      <c r="J1175" s="12" t="s">
        <v>393</v>
      </c>
      <c r="K1175" s="28" t="s">
        <v>1853</v>
      </c>
      <c r="L1175" s="12" t="s">
        <v>1854</v>
      </c>
      <c r="M1175" s="12" t="s">
        <v>713</v>
      </c>
      <c r="N1175" s="12" t="s">
        <v>1855</v>
      </c>
      <c r="O1175" s="26" t="s">
        <v>6605</v>
      </c>
      <c r="P1175" s="26" t="s">
        <v>6606</v>
      </c>
      <c r="Q1175" s="25" t="s">
        <v>646</v>
      </c>
      <c r="R1175" s="26" t="s">
        <v>6607</v>
      </c>
      <c r="S1175" s="15" t="s">
        <v>6608</v>
      </c>
      <c r="T1175" s="52">
        <v>0</v>
      </c>
      <c r="U1175" s="22" t="s">
        <v>6609</v>
      </c>
      <c r="V1175" s="18" t="str">
        <f>+Sitio_Publico[[#This Row],[idcoleccion]]&amp;"-"&amp;Sitio_Publico[[#This Row],[id]]</f>
        <v>000-1174</v>
      </c>
      <c r="W1175" s="18">
        <f>+VLOOKUP(Sitio_Publico[[#This Row],[territorio]],Estructura!$AE$4:$AH$1067,4,0)</f>
        <v>20000014</v>
      </c>
      <c r="X1175" s="18" t="str">
        <f>+VLOOKUP(Sitio_Publico[[#This Row],[tema]],Estructura!$G$4:$J$532,4,0)</f>
        <v>T-18</v>
      </c>
      <c r="Y1175" s="18" t="str">
        <f>+VLOOKUP(Sitio_Publico[[#This Row],[contenido]],Estructura!$L$4:$O$473,4,0)</f>
        <v>C-7</v>
      </c>
      <c r="Z1175" s="18" t="str">
        <f>+VLOOKUP(Sitio_Publico[[#This Row],[Filtro Integrado]],Estructura!$U$4:$W$529,3,0)</f>
        <v>FI-0</v>
      </c>
      <c r="AA1175" s="18" t="str">
        <f>+VLOOKUP(Sitio_Publico[[#This Row],[Muestra]],Estructura!$Y$4:$AB$483,4,0)</f>
        <v>M-000101</v>
      </c>
    </row>
    <row r="1176" spans="1:27" ht="48" x14ac:dyDescent="0.3">
      <c r="A1176" s="16">
        <f t="shared" si="18"/>
        <v>1175</v>
      </c>
      <c r="B1176" s="47" t="s">
        <v>15118</v>
      </c>
      <c r="C1176" s="13" t="s">
        <v>622</v>
      </c>
      <c r="D1176" s="13" t="s">
        <v>623</v>
      </c>
      <c r="E1176" s="44">
        <v>9105</v>
      </c>
      <c r="F1176" s="13" t="s">
        <v>767</v>
      </c>
      <c r="G1176" s="23" t="s">
        <v>625</v>
      </c>
      <c r="H1176" s="42" t="s">
        <v>458</v>
      </c>
      <c r="I1176" s="28" t="s">
        <v>220</v>
      </c>
      <c r="J1176" s="12" t="s">
        <v>393</v>
      </c>
      <c r="K1176" s="28" t="s">
        <v>780</v>
      </c>
      <c r="L1176" s="12" t="s">
        <v>627</v>
      </c>
      <c r="M1176" s="12" t="s">
        <v>781</v>
      </c>
      <c r="N1176" s="12" t="s">
        <v>629</v>
      </c>
      <c r="O1176" s="26" t="s">
        <v>6610</v>
      </c>
      <c r="P1176" s="26" t="s">
        <v>6611</v>
      </c>
      <c r="Q1176" s="25" t="s">
        <v>646</v>
      </c>
      <c r="R1176" s="26" t="s">
        <v>6612</v>
      </c>
      <c r="S1176" s="15" t="s">
        <v>6613</v>
      </c>
      <c r="T1176" s="52">
        <v>0</v>
      </c>
      <c r="U1176" s="22" t="s">
        <v>6614</v>
      </c>
      <c r="V1176" s="18" t="str">
        <f>+Sitio_Publico[[#This Row],[idcoleccion]]&amp;"-"&amp;Sitio_Publico[[#This Row],[id]]</f>
        <v>000-1175</v>
      </c>
      <c r="W1176" s="18">
        <f>+VLOOKUP(Sitio_Publico[[#This Row],[territorio]],Estructura!$AE$4:$AH$1067,4,0)</f>
        <v>30009105</v>
      </c>
      <c r="X1176" s="18" t="str">
        <f>+VLOOKUP(Sitio_Publico[[#This Row],[tema]],Estructura!$G$4:$J$532,4,0)</f>
        <v>T-19</v>
      </c>
      <c r="Y1176" s="18" t="str">
        <f>+VLOOKUP(Sitio_Publico[[#This Row],[contenido]],Estructura!$L$4:$O$473,4,0)</f>
        <v>C-7</v>
      </c>
      <c r="Z1176" s="18" t="str">
        <f>+VLOOKUP(Sitio_Publico[[#This Row],[Filtro Integrado]],Estructura!$U$4:$W$529,3,0)</f>
        <v>FI-0</v>
      </c>
      <c r="AA1176" s="18" t="str">
        <f>+VLOOKUP(Sitio_Publico[[#This Row],[Muestra]],Estructura!$Y$4:$AB$483,4,0)</f>
        <v>M-00076</v>
      </c>
    </row>
    <row r="1177" spans="1:27" ht="48" x14ac:dyDescent="0.3">
      <c r="A1177" s="16">
        <f t="shared" si="18"/>
        <v>1176</v>
      </c>
      <c r="B1177" s="47" t="s">
        <v>15118</v>
      </c>
      <c r="C1177" s="13" t="s">
        <v>622</v>
      </c>
      <c r="D1177" s="13" t="s">
        <v>623</v>
      </c>
      <c r="E1177" s="44">
        <v>3303</v>
      </c>
      <c r="F1177" s="13" t="s">
        <v>767</v>
      </c>
      <c r="G1177" s="23" t="s">
        <v>625</v>
      </c>
      <c r="H1177" s="42" t="s">
        <v>458</v>
      </c>
      <c r="I1177" s="28" t="s">
        <v>48</v>
      </c>
      <c r="J1177" s="12" t="s">
        <v>393</v>
      </c>
      <c r="K1177" s="28" t="s">
        <v>780</v>
      </c>
      <c r="L1177" s="12" t="s">
        <v>627</v>
      </c>
      <c r="M1177" s="12" t="s">
        <v>781</v>
      </c>
      <c r="N1177" s="12" t="s">
        <v>629</v>
      </c>
      <c r="O1177" s="26" t="s">
        <v>6615</v>
      </c>
      <c r="P1177" s="26" t="s">
        <v>6616</v>
      </c>
      <c r="Q1177" s="25" t="s">
        <v>646</v>
      </c>
      <c r="R1177" s="26" t="s">
        <v>6617</v>
      </c>
      <c r="S1177" s="15" t="s">
        <v>6618</v>
      </c>
      <c r="T1177" s="52">
        <v>0</v>
      </c>
      <c r="U1177" s="22" t="s">
        <v>6619</v>
      </c>
      <c r="V1177" s="18" t="str">
        <f>+Sitio_Publico[[#This Row],[idcoleccion]]&amp;"-"&amp;Sitio_Publico[[#This Row],[id]]</f>
        <v>000-1176</v>
      </c>
      <c r="W1177" s="18">
        <f>+VLOOKUP(Sitio_Publico[[#This Row],[territorio]],Estructura!$AE$4:$AH$1067,4,0)</f>
        <v>30003303</v>
      </c>
      <c r="X1177" s="18" t="str">
        <f>+VLOOKUP(Sitio_Publico[[#This Row],[tema]],Estructura!$G$4:$J$532,4,0)</f>
        <v>T-19</v>
      </c>
      <c r="Y1177" s="18" t="str">
        <f>+VLOOKUP(Sitio_Publico[[#This Row],[contenido]],Estructura!$L$4:$O$473,4,0)</f>
        <v>C-7</v>
      </c>
      <c r="Z1177" s="18" t="str">
        <f>+VLOOKUP(Sitio_Publico[[#This Row],[Filtro Integrado]],Estructura!$U$4:$W$529,3,0)</f>
        <v>FI-0</v>
      </c>
      <c r="AA1177" s="18" t="str">
        <f>+VLOOKUP(Sitio_Publico[[#This Row],[Muestra]],Estructura!$Y$4:$AB$483,4,0)</f>
        <v>M-00076</v>
      </c>
    </row>
    <row r="1178" spans="1:27" ht="40.799999999999997" x14ac:dyDescent="0.3">
      <c r="A1178" s="16">
        <f t="shared" si="18"/>
        <v>1177</v>
      </c>
      <c r="B1178" s="47" t="s">
        <v>15118</v>
      </c>
      <c r="C1178" s="13" t="s">
        <v>622</v>
      </c>
      <c r="D1178" s="13" t="s">
        <v>623</v>
      </c>
      <c r="E1178" s="44">
        <v>12</v>
      </c>
      <c r="F1178" s="13" t="s">
        <v>466</v>
      </c>
      <c r="G1178" s="23" t="s">
        <v>1114</v>
      </c>
      <c r="H1178" s="42" t="s">
        <v>457</v>
      </c>
      <c r="I1178" s="28" t="s">
        <v>375</v>
      </c>
      <c r="J1178" s="12" t="s">
        <v>393</v>
      </c>
      <c r="K1178" s="28" t="s">
        <v>2265</v>
      </c>
      <c r="L1178" s="12" t="s">
        <v>1116</v>
      </c>
      <c r="M1178" s="12" t="s">
        <v>628</v>
      </c>
      <c r="N1178" s="12" t="s">
        <v>1118</v>
      </c>
      <c r="O1178" s="26" t="s">
        <v>6620</v>
      </c>
      <c r="P1178" s="26" t="s">
        <v>6621</v>
      </c>
      <c r="Q1178" s="25" t="s">
        <v>646</v>
      </c>
      <c r="R1178" s="26" t="s">
        <v>6622</v>
      </c>
      <c r="S1178" s="15" t="s">
        <v>6623</v>
      </c>
      <c r="T1178" s="52">
        <v>0</v>
      </c>
      <c r="U1178" s="22" t="s">
        <v>6624</v>
      </c>
      <c r="V1178" s="18" t="str">
        <f>+Sitio_Publico[[#This Row],[idcoleccion]]&amp;"-"&amp;Sitio_Publico[[#This Row],[id]]</f>
        <v>000-1177</v>
      </c>
      <c r="W1178" s="18">
        <f>+VLOOKUP(Sitio_Publico[[#This Row],[territorio]],Estructura!$AE$4:$AH$1067,4,0)</f>
        <v>20000012</v>
      </c>
      <c r="X1178" s="18" t="str">
        <f>+VLOOKUP(Sitio_Publico[[#This Row],[tema]],Estructura!$G$4:$J$532,4,0)</f>
        <v>T-18</v>
      </c>
      <c r="Y1178" s="18" t="str">
        <f>+VLOOKUP(Sitio_Publico[[#This Row],[contenido]],Estructura!$L$4:$O$473,4,0)</f>
        <v>C-11</v>
      </c>
      <c r="Z1178" s="18" t="str">
        <f>+VLOOKUP(Sitio_Publico[[#This Row],[Filtro Integrado]],Estructura!$U$4:$W$529,3,0)</f>
        <v>FI-0</v>
      </c>
      <c r="AA1178" s="18" t="str">
        <f>+VLOOKUP(Sitio_Publico[[#This Row],[Muestra]],Estructura!$Y$4:$AB$483,4,0)</f>
        <v>M-000108</v>
      </c>
    </row>
    <row r="1179" spans="1:27" ht="48" x14ac:dyDescent="0.3">
      <c r="A1179" s="16">
        <f t="shared" si="18"/>
        <v>1178</v>
      </c>
      <c r="B1179" s="47" t="s">
        <v>15118</v>
      </c>
      <c r="C1179" s="13" t="s">
        <v>622</v>
      </c>
      <c r="D1179" s="13" t="s">
        <v>623</v>
      </c>
      <c r="E1179" s="44">
        <v>16301</v>
      </c>
      <c r="F1179" s="13" t="s">
        <v>688</v>
      </c>
      <c r="G1179" s="23" t="s">
        <v>639</v>
      </c>
      <c r="H1179" s="42" t="s">
        <v>458</v>
      </c>
      <c r="I1179" s="28" t="s">
        <v>210</v>
      </c>
      <c r="J1179" s="12" t="s">
        <v>393</v>
      </c>
      <c r="K1179" s="28" t="s">
        <v>689</v>
      </c>
      <c r="L1179" s="12" t="s">
        <v>652</v>
      </c>
      <c r="M1179" s="12" t="s">
        <v>690</v>
      </c>
      <c r="N1179" s="12" t="s">
        <v>629</v>
      </c>
      <c r="O1179" s="26" t="s">
        <v>6625</v>
      </c>
      <c r="P1179" s="26" t="s">
        <v>6626</v>
      </c>
      <c r="Q1179" s="25" t="s">
        <v>646</v>
      </c>
      <c r="R1179" s="26" t="s">
        <v>6627</v>
      </c>
      <c r="S1179" s="15" t="s">
        <v>6628</v>
      </c>
      <c r="T1179" s="52">
        <v>0</v>
      </c>
      <c r="U1179" s="22" t="s">
        <v>6629</v>
      </c>
      <c r="V1179" s="18" t="str">
        <f>+Sitio_Publico[[#This Row],[idcoleccion]]&amp;"-"&amp;Sitio_Publico[[#This Row],[id]]</f>
        <v>000-1178</v>
      </c>
      <c r="W1179" s="18">
        <f>+VLOOKUP(Sitio_Publico[[#This Row],[territorio]],Estructura!$AE$4:$AH$1067,4,0)</f>
        <v>30016301</v>
      </c>
      <c r="X1179" s="18" t="str">
        <f>+VLOOKUP(Sitio_Publico[[#This Row],[tema]],Estructura!$G$4:$J$532,4,0)</f>
        <v>T-17</v>
      </c>
      <c r="Y1179" s="18" t="str">
        <f>+VLOOKUP(Sitio_Publico[[#This Row],[contenido]],Estructura!$L$4:$O$473,4,0)</f>
        <v>C-8</v>
      </c>
      <c r="Z1179" s="18" t="str">
        <f>+VLOOKUP(Sitio_Publico[[#This Row],[Filtro Integrado]],Estructura!$U$4:$W$529,3,0)</f>
        <v>FI-0</v>
      </c>
      <c r="AA1179" s="18" t="str">
        <f>+VLOOKUP(Sitio_Publico[[#This Row],[Muestra]],Estructura!$Y$4:$AB$483,4,0)</f>
        <v>M-00068</v>
      </c>
    </row>
    <row r="1180" spans="1:27" ht="60" x14ac:dyDescent="0.3">
      <c r="A1180" s="16">
        <f t="shared" si="18"/>
        <v>1179</v>
      </c>
      <c r="B1180" s="47" t="s">
        <v>15118</v>
      </c>
      <c r="C1180" s="13" t="s">
        <v>622</v>
      </c>
      <c r="D1180" s="13" t="s">
        <v>623</v>
      </c>
      <c r="E1180" s="44">
        <v>9208</v>
      </c>
      <c r="F1180" s="13" t="s">
        <v>624</v>
      </c>
      <c r="G1180" s="23" t="s">
        <v>639</v>
      </c>
      <c r="H1180" s="42" t="s">
        <v>458</v>
      </c>
      <c r="I1180" s="28" t="s">
        <v>244</v>
      </c>
      <c r="J1180" s="12" t="s">
        <v>393</v>
      </c>
      <c r="K1180" s="28" t="s">
        <v>904</v>
      </c>
      <c r="L1180" s="12" t="s">
        <v>652</v>
      </c>
      <c r="M1180" s="12" t="s">
        <v>653</v>
      </c>
      <c r="N1180" s="12" t="s">
        <v>629</v>
      </c>
      <c r="O1180" s="26" t="s">
        <v>6630</v>
      </c>
      <c r="P1180" s="26" t="s">
        <v>6631</v>
      </c>
      <c r="Q1180" s="25" t="s">
        <v>646</v>
      </c>
      <c r="R1180" s="26" t="s">
        <v>6632</v>
      </c>
      <c r="S1180" s="15" t="s">
        <v>6633</v>
      </c>
      <c r="T1180" s="52">
        <v>0</v>
      </c>
      <c r="U1180" s="22" t="s">
        <v>6634</v>
      </c>
      <c r="V1180" s="18" t="str">
        <f>+Sitio_Publico[[#This Row],[idcoleccion]]&amp;"-"&amp;Sitio_Publico[[#This Row],[id]]</f>
        <v>000-1179</v>
      </c>
      <c r="W1180" s="18">
        <f>+VLOOKUP(Sitio_Publico[[#This Row],[territorio]],Estructura!$AE$4:$AH$1067,4,0)</f>
        <v>30009208</v>
      </c>
      <c r="X1180" s="18" t="str">
        <f>+VLOOKUP(Sitio_Publico[[#This Row],[tema]],Estructura!$G$4:$J$532,4,0)</f>
        <v>T-13</v>
      </c>
      <c r="Y1180" s="18" t="str">
        <f>+VLOOKUP(Sitio_Publico[[#This Row],[contenido]],Estructura!$L$4:$O$473,4,0)</f>
        <v>C-8</v>
      </c>
      <c r="Z1180" s="18" t="str">
        <f>+VLOOKUP(Sitio_Publico[[#This Row],[Filtro Integrado]],Estructura!$U$4:$W$529,3,0)</f>
        <v>FI-0</v>
      </c>
      <c r="AA1180" s="18" t="str">
        <f>+VLOOKUP(Sitio_Publico[[#This Row],[Muestra]],Estructura!$Y$4:$AB$483,4,0)</f>
        <v>M-00083</v>
      </c>
    </row>
    <row r="1181" spans="1:27" ht="48" x14ac:dyDescent="0.3">
      <c r="A1181" s="16">
        <f t="shared" si="18"/>
        <v>1180</v>
      </c>
      <c r="B1181" s="47" t="s">
        <v>15118</v>
      </c>
      <c r="C1181" s="13" t="s">
        <v>622</v>
      </c>
      <c r="D1181" s="13" t="s">
        <v>623</v>
      </c>
      <c r="E1181" s="44">
        <v>7303</v>
      </c>
      <c r="F1181" s="13" t="s">
        <v>688</v>
      </c>
      <c r="G1181" s="23" t="s">
        <v>639</v>
      </c>
      <c r="H1181" s="42" t="s">
        <v>458</v>
      </c>
      <c r="I1181" s="28" t="s">
        <v>147</v>
      </c>
      <c r="J1181" s="12" t="s">
        <v>393</v>
      </c>
      <c r="K1181" s="28" t="s">
        <v>703</v>
      </c>
      <c r="L1181" s="12" t="s">
        <v>652</v>
      </c>
      <c r="M1181" s="12" t="s">
        <v>704</v>
      </c>
      <c r="N1181" s="12" t="s">
        <v>629</v>
      </c>
      <c r="O1181" s="26" t="s">
        <v>6635</v>
      </c>
      <c r="P1181" s="26" t="s">
        <v>6636</v>
      </c>
      <c r="Q1181" s="25" t="s">
        <v>646</v>
      </c>
      <c r="R1181" s="26" t="s">
        <v>6637</v>
      </c>
      <c r="S1181" s="15" t="s">
        <v>6638</v>
      </c>
      <c r="T1181" s="52">
        <v>0</v>
      </c>
      <c r="U1181" s="22" t="s">
        <v>6639</v>
      </c>
      <c r="V1181" s="18" t="str">
        <f>+Sitio_Publico[[#This Row],[idcoleccion]]&amp;"-"&amp;Sitio_Publico[[#This Row],[id]]</f>
        <v>000-1180</v>
      </c>
      <c r="W1181" s="18">
        <f>+VLOOKUP(Sitio_Publico[[#This Row],[territorio]],Estructura!$AE$4:$AH$1067,4,0)</f>
        <v>30007303</v>
      </c>
      <c r="X1181" s="18" t="str">
        <f>+VLOOKUP(Sitio_Publico[[#This Row],[tema]],Estructura!$G$4:$J$532,4,0)</f>
        <v>T-17</v>
      </c>
      <c r="Y1181" s="18" t="str">
        <f>+VLOOKUP(Sitio_Publico[[#This Row],[contenido]],Estructura!$L$4:$O$473,4,0)</f>
        <v>C-8</v>
      </c>
      <c r="Z1181" s="18" t="str">
        <f>+VLOOKUP(Sitio_Publico[[#This Row],[Filtro Integrado]],Estructura!$U$4:$W$529,3,0)</f>
        <v>FI-0</v>
      </c>
      <c r="AA1181" s="18" t="str">
        <f>+VLOOKUP(Sitio_Publico[[#This Row],[Muestra]],Estructura!$Y$4:$AB$483,4,0)</f>
        <v>M-00069</v>
      </c>
    </row>
    <row r="1182" spans="1:27" ht="48" x14ac:dyDescent="0.3">
      <c r="A1182" s="16">
        <f t="shared" si="18"/>
        <v>1181</v>
      </c>
      <c r="B1182" s="47" t="s">
        <v>15118</v>
      </c>
      <c r="C1182" s="13" t="s">
        <v>622</v>
      </c>
      <c r="D1182" s="13" t="s">
        <v>623</v>
      </c>
      <c r="E1182" s="44">
        <v>12104</v>
      </c>
      <c r="F1182" s="13" t="s">
        <v>681</v>
      </c>
      <c r="G1182" s="23" t="s">
        <v>639</v>
      </c>
      <c r="H1182" s="42" t="s">
        <v>458</v>
      </c>
      <c r="I1182" s="28" t="s">
        <v>290</v>
      </c>
      <c r="J1182" s="12" t="s">
        <v>393</v>
      </c>
      <c r="K1182" s="28" t="s">
        <v>841</v>
      </c>
      <c r="L1182" s="12" t="s">
        <v>652</v>
      </c>
      <c r="M1182" s="12" t="s">
        <v>704</v>
      </c>
      <c r="N1182" s="12" t="s">
        <v>629</v>
      </c>
      <c r="O1182" s="26" t="s">
        <v>6640</v>
      </c>
      <c r="P1182" s="26" t="s">
        <v>6641</v>
      </c>
      <c r="Q1182" s="25" t="s">
        <v>646</v>
      </c>
      <c r="R1182" s="26" t="s">
        <v>6642</v>
      </c>
      <c r="S1182" s="15" t="s">
        <v>6643</v>
      </c>
      <c r="T1182" s="52">
        <v>0</v>
      </c>
      <c r="U1182" s="22" t="s">
        <v>6644</v>
      </c>
      <c r="V1182" s="18" t="str">
        <f>+Sitio_Publico[[#This Row],[idcoleccion]]&amp;"-"&amp;Sitio_Publico[[#This Row],[id]]</f>
        <v>000-1181</v>
      </c>
      <c r="W1182" s="18">
        <f>+VLOOKUP(Sitio_Publico[[#This Row],[territorio]],Estructura!$AE$4:$AH$1067,4,0)</f>
        <v>30012104</v>
      </c>
      <c r="X1182" s="18" t="str">
        <f>+VLOOKUP(Sitio_Publico[[#This Row],[tema]],Estructura!$G$4:$J$532,4,0)</f>
        <v>T-16</v>
      </c>
      <c r="Y1182" s="18" t="str">
        <f>+VLOOKUP(Sitio_Publico[[#This Row],[contenido]],Estructura!$L$4:$O$473,4,0)</f>
        <v>C-8</v>
      </c>
      <c r="Z1182" s="18" t="str">
        <f>+VLOOKUP(Sitio_Publico[[#This Row],[Filtro Integrado]],Estructura!$U$4:$W$529,3,0)</f>
        <v>FI-0</v>
      </c>
      <c r="AA1182" s="18" t="str">
        <f>+VLOOKUP(Sitio_Publico[[#This Row],[Muestra]],Estructura!$Y$4:$AB$483,4,0)</f>
        <v>M-00080</v>
      </c>
    </row>
    <row r="1183" spans="1:27" ht="40.799999999999997" x14ac:dyDescent="0.3">
      <c r="A1183" s="16">
        <f t="shared" si="18"/>
        <v>1182</v>
      </c>
      <c r="B1183" s="47" t="s">
        <v>15118</v>
      </c>
      <c r="C1183" s="13" t="s">
        <v>622</v>
      </c>
      <c r="D1183" s="13" t="s">
        <v>623</v>
      </c>
      <c r="E1183" s="44">
        <v>16305</v>
      </c>
      <c r="F1183" s="13" t="s">
        <v>466</v>
      </c>
      <c r="G1183" s="23" t="s">
        <v>710</v>
      </c>
      <c r="H1183" s="42" t="s">
        <v>458</v>
      </c>
      <c r="I1183" s="28" t="s">
        <v>213</v>
      </c>
      <c r="J1183" s="12" t="s">
        <v>393</v>
      </c>
      <c r="K1183" s="28" t="s">
        <v>711</v>
      </c>
      <c r="L1183" s="12" t="s">
        <v>712</v>
      </c>
      <c r="M1183" s="12" t="s">
        <v>713</v>
      </c>
      <c r="N1183" s="12" t="s">
        <v>714</v>
      </c>
      <c r="O1183" s="26" t="s">
        <v>6645</v>
      </c>
      <c r="P1183" s="26" t="s">
        <v>6646</v>
      </c>
      <c r="Q1183" s="25" t="s">
        <v>646</v>
      </c>
      <c r="R1183" s="26" t="s">
        <v>6647</v>
      </c>
      <c r="S1183" s="15" t="s">
        <v>6648</v>
      </c>
      <c r="T1183" s="52">
        <v>0</v>
      </c>
      <c r="U1183" s="22" t="s">
        <v>6649</v>
      </c>
      <c r="V1183" s="18" t="str">
        <f>+Sitio_Publico[[#This Row],[idcoleccion]]&amp;"-"&amp;Sitio_Publico[[#This Row],[id]]</f>
        <v>000-1182</v>
      </c>
      <c r="W1183" s="18">
        <f>+VLOOKUP(Sitio_Publico[[#This Row],[territorio]],Estructura!$AE$4:$AH$1067,4,0)</f>
        <v>30016305</v>
      </c>
      <c r="X1183" s="18" t="str">
        <f>+VLOOKUP(Sitio_Publico[[#This Row],[tema]],Estructura!$G$4:$J$532,4,0)</f>
        <v>T-18</v>
      </c>
      <c r="Y1183" s="18" t="str">
        <f>+VLOOKUP(Sitio_Publico[[#This Row],[contenido]],Estructura!$L$4:$O$473,4,0)</f>
        <v>C-9</v>
      </c>
      <c r="Z1183" s="18" t="str">
        <f>+VLOOKUP(Sitio_Publico[[#This Row],[Filtro Integrado]],Estructura!$U$4:$W$529,3,0)</f>
        <v>FI-0</v>
      </c>
      <c r="AA1183" s="18" t="str">
        <f>+VLOOKUP(Sitio_Publico[[#This Row],[Muestra]],Estructura!$Y$4:$AB$483,4,0)</f>
        <v>M-00070</v>
      </c>
    </row>
    <row r="1184" spans="1:27" ht="51" x14ac:dyDescent="0.3">
      <c r="A1184" s="16">
        <f t="shared" si="18"/>
        <v>1183</v>
      </c>
      <c r="B1184" s="47" t="s">
        <v>15118</v>
      </c>
      <c r="C1184" s="13" t="s">
        <v>622</v>
      </c>
      <c r="D1184" s="13" t="s">
        <v>623</v>
      </c>
      <c r="E1184" s="44">
        <v>9115</v>
      </c>
      <c r="F1184" s="13" t="s">
        <v>624</v>
      </c>
      <c r="G1184" s="23" t="s">
        <v>625</v>
      </c>
      <c r="H1184" s="42" t="s">
        <v>458</v>
      </c>
      <c r="I1184" s="28" t="s">
        <v>230</v>
      </c>
      <c r="J1184" s="12" t="s">
        <v>393</v>
      </c>
      <c r="K1184" s="28" t="s">
        <v>626</v>
      </c>
      <c r="L1184" s="12" t="s">
        <v>627</v>
      </c>
      <c r="M1184" s="12" t="s">
        <v>628</v>
      </c>
      <c r="N1184" s="12" t="s">
        <v>629</v>
      </c>
      <c r="O1184" s="26" t="s">
        <v>6650</v>
      </c>
      <c r="P1184" s="26" t="s">
        <v>6651</v>
      </c>
      <c r="Q1184" s="25" t="s">
        <v>632</v>
      </c>
      <c r="R1184" s="26" t="s">
        <v>6652</v>
      </c>
      <c r="S1184" s="15" t="s">
        <v>6653</v>
      </c>
      <c r="T1184" s="52">
        <v>0</v>
      </c>
      <c r="U1184" s="22" t="s">
        <v>6654</v>
      </c>
      <c r="V1184" s="18" t="str">
        <f>+Sitio_Publico[[#This Row],[idcoleccion]]&amp;"-"&amp;Sitio_Publico[[#This Row],[id]]</f>
        <v>000-1183</v>
      </c>
      <c r="W1184" s="18">
        <f>+VLOOKUP(Sitio_Publico[[#This Row],[territorio]],Estructura!$AE$4:$AH$1067,4,0)</f>
        <v>30009115</v>
      </c>
      <c r="X1184" s="18" t="str">
        <f>+VLOOKUP(Sitio_Publico[[#This Row],[tema]],Estructura!$G$4:$J$532,4,0)</f>
        <v>T-13</v>
      </c>
      <c r="Y1184" s="18" t="str">
        <f>+VLOOKUP(Sitio_Publico[[#This Row],[contenido]],Estructura!$L$4:$O$473,4,0)</f>
        <v>C-7</v>
      </c>
      <c r="Z1184" s="18" t="str">
        <f>+VLOOKUP(Sitio_Publico[[#This Row],[Filtro Integrado]],Estructura!$U$4:$W$529,3,0)</f>
        <v>FI-0</v>
      </c>
      <c r="AA1184" s="18" t="str">
        <f>+VLOOKUP(Sitio_Publico[[#This Row],[Muestra]],Estructura!$Y$4:$AB$483,4,0)</f>
        <v>M-00063</v>
      </c>
    </row>
    <row r="1185" spans="1:27" ht="48" x14ac:dyDescent="0.3">
      <c r="A1185" s="16">
        <f t="shared" si="18"/>
        <v>1184</v>
      </c>
      <c r="B1185" s="47" t="s">
        <v>15118</v>
      </c>
      <c r="C1185" s="13" t="s">
        <v>622</v>
      </c>
      <c r="D1185" s="13" t="s">
        <v>623</v>
      </c>
      <c r="E1185" s="44">
        <v>7106</v>
      </c>
      <c r="F1185" s="13" t="s">
        <v>681</v>
      </c>
      <c r="G1185" s="23" t="s">
        <v>625</v>
      </c>
      <c r="H1185" s="42" t="s">
        <v>458</v>
      </c>
      <c r="I1185" s="28" t="s">
        <v>137</v>
      </c>
      <c r="J1185" s="12" t="s">
        <v>393</v>
      </c>
      <c r="K1185" s="28" t="s">
        <v>682</v>
      </c>
      <c r="L1185" s="12" t="s">
        <v>627</v>
      </c>
      <c r="M1185" s="12" t="s">
        <v>628</v>
      </c>
      <c r="N1185" s="12" t="s">
        <v>629</v>
      </c>
      <c r="O1185" s="26" t="s">
        <v>6655</v>
      </c>
      <c r="P1185" s="26" t="s">
        <v>6656</v>
      </c>
      <c r="Q1185" s="25" t="s">
        <v>646</v>
      </c>
      <c r="R1185" s="26" t="s">
        <v>6657</v>
      </c>
      <c r="S1185" s="15" t="s">
        <v>6658</v>
      </c>
      <c r="T1185" s="52">
        <v>0</v>
      </c>
      <c r="U1185" s="22" t="s">
        <v>6659</v>
      </c>
      <c r="V1185" s="18" t="str">
        <f>+Sitio_Publico[[#This Row],[idcoleccion]]&amp;"-"&amp;Sitio_Publico[[#This Row],[id]]</f>
        <v>000-1184</v>
      </c>
      <c r="W1185" s="18">
        <f>+VLOOKUP(Sitio_Publico[[#This Row],[territorio]],Estructura!$AE$4:$AH$1067,4,0)</f>
        <v>30007106</v>
      </c>
      <c r="X1185" s="18" t="str">
        <f>+VLOOKUP(Sitio_Publico[[#This Row],[tema]],Estructura!$G$4:$J$532,4,0)</f>
        <v>T-16</v>
      </c>
      <c r="Y1185" s="18" t="str">
        <f>+VLOOKUP(Sitio_Publico[[#This Row],[contenido]],Estructura!$L$4:$O$473,4,0)</f>
        <v>C-7</v>
      </c>
      <c r="Z1185" s="18" t="str">
        <f>+VLOOKUP(Sitio_Publico[[#This Row],[Filtro Integrado]],Estructura!$U$4:$W$529,3,0)</f>
        <v>FI-0</v>
      </c>
      <c r="AA1185" s="18" t="str">
        <f>+VLOOKUP(Sitio_Publico[[#This Row],[Muestra]],Estructura!$Y$4:$AB$483,4,0)</f>
        <v>M-00067</v>
      </c>
    </row>
    <row r="1186" spans="1:27" ht="48" x14ac:dyDescent="0.3">
      <c r="A1186" s="16">
        <f t="shared" si="18"/>
        <v>1185</v>
      </c>
      <c r="B1186" s="47" t="s">
        <v>15118</v>
      </c>
      <c r="C1186" s="13" t="s">
        <v>622</v>
      </c>
      <c r="D1186" s="13" t="s">
        <v>623</v>
      </c>
      <c r="E1186" s="44">
        <v>16304</v>
      </c>
      <c r="F1186" s="13" t="s">
        <v>681</v>
      </c>
      <c r="G1186" s="23" t="s">
        <v>639</v>
      </c>
      <c r="H1186" s="42" t="s">
        <v>458</v>
      </c>
      <c r="I1186" s="28" t="s">
        <v>211</v>
      </c>
      <c r="J1186" s="12" t="s">
        <v>393</v>
      </c>
      <c r="K1186" s="28" t="s">
        <v>841</v>
      </c>
      <c r="L1186" s="12" t="s">
        <v>652</v>
      </c>
      <c r="M1186" s="12" t="s">
        <v>704</v>
      </c>
      <c r="N1186" s="12" t="s">
        <v>629</v>
      </c>
      <c r="O1186" s="26" t="s">
        <v>6660</v>
      </c>
      <c r="P1186" s="26" t="s">
        <v>6661</v>
      </c>
      <c r="Q1186" s="25" t="s">
        <v>646</v>
      </c>
      <c r="R1186" s="26" t="s">
        <v>6662</v>
      </c>
      <c r="S1186" s="15" t="s">
        <v>6663</v>
      </c>
      <c r="T1186" s="52">
        <v>0</v>
      </c>
      <c r="U1186" s="22" t="s">
        <v>6664</v>
      </c>
      <c r="V1186" s="18" t="str">
        <f>+Sitio_Publico[[#This Row],[idcoleccion]]&amp;"-"&amp;Sitio_Publico[[#This Row],[id]]</f>
        <v>000-1185</v>
      </c>
      <c r="W1186" s="18">
        <f>+VLOOKUP(Sitio_Publico[[#This Row],[territorio]],Estructura!$AE$4:$AH$1067,4,0)</f>
        <v>30016304</v>
      </c>
      <c r="X1186" s="18" t="str">
        <f>+VLOOKUP(Sitio_Publico[[#This Row],[tema]],Estructura!$G$4:$J$532,4,0)</f>
        <v>T-16</v>
      </c>
      <c r="Y1186" s="18" t="str">
        <f>+VLOOKUP(Sitio_Publico[[#This Row],[contenido]],Estructura!$L$4:$O$473,4,0)</f>
        <v>C-8</v>
      </c>
      <c r="Z1186" s="18" t="str">
        <f>+VLOOKUP(Sitio_Publico[[#This Row],[Filtro Integrado]],Estructura!$U$4:$W$529,3,0)</f>
        <v>FI-0</v>
      </c>
      <c r="AA1186" s="18" t="str">
        <f>+VLOOKUP(Sitio_Publico[[#This Row],[Muestra]],Estructura!$Y$4:$AB$483,4,0)</f>
        <v>M-00080</v>
      </c>
    </row>
    <row r="1187" spans="1:27" ht="60" x14ac:dyDescent="0.3">
      <c r="A1187" s="16">
        <f t="shared" si="18"/>
        <v>1186</v>
      </c>
      <c r="B1187" s="47" t="s">
        <v>15118</v>
      </c>
      <c r="C1187" s="13" t="s">
        <v>622</v>
      </c>
      <c r="D1187" s="13" t="s">
        <v>623</v>
      </c>
      <c r="E1187" s="44">
        <v>7203</v>
      </c>
      <c r="F1187" s="13" t="s">
        <v>624</v>
      </c>
      <c r="G1187" s="23" t="s">
        <v>639</v>
      </c>
      <c r="H1187" s="42" t="s">
        <v>458</v>
      </c>
      <c r="I1187" s="28" t="s">
        <v>144</v>
      </c>
      <c r="J1187" s="12" t="s">
        <v>393</v>
      </c>
      <c r="K1187" s="28" t="s">
        <v>904</v>
      </c>
      <c r="L1187" s="12" t="s">
        <v>652</v>
      </c>
      <c r="M1187" s="12" t="s">
        <v>653</v>
      </c>
      <c r="N1187" s="12" t="s">
        <v>629</v>
      </c>
      <c r="O1187" s="26" t="s">
        <v>6665</v>
      </c>
      <c r="P1187" s="26" t="s">
        <v>6666</v>
      </c>
      <c r="Q1187" s="25" t="s">
        <v>646</v>
      </c>
      <c r="R1187" s="26" t="s">
        <v>6667</v>
      </c>
      <c r="S1187" s="15" t="s">
        <v>6668</v>
      </c>
      <c r="T1187" s="52">
        <v>0</v>
      </c>
      <c r="U1187" s="22" t="s">
        <v>6669</v>
      </c>
      <c r="V1187" s="18" t="str">
        <f>+Sitio_Publico[[#This Row],[idcoleccion]]&amp;"-"&amp;Sitio_Publico[[#This Row],[id]]</f>
        <v>000-1186</v>
      </c>
      <c r="W1187" s="18">
        <f>+VLOOKUP(Sitio_Publico[[#This Row],[territorio]],Estructura!$AE$4:$AH$1067,4,0)</f>
        <v>30007203</v>
      </c>
      <c r="X1187" s="18" t="str">
        <f>+VLOOKUP(Sitio_Publico[[#This Row],[tema]],Estructura!$G$4:$J$532,4,0)</f>
        <v>T-13</v>
      </c>
      <c r="Y1187" s="18" t="str">
        <f>+VLOOKUP(Sitio_Publico[[#This Row],[contenido]],Estructura!$L$4:$O$473,4,0)</f>
        <v>C-8</v>
      </c>
      <c r="Z1187" s="18" t="str">
        <f>+VLOOKUP(Sitio_Publico[[#This Row],[Filtro Integrado]],Estructura!$U$4:$W$529,3,0)</f>
        <v>FI-0</v>
      </c>
      <c r="AA1187" s="18" t="str">
        <f>+VLOOKUP(Sitio_Publico[[#This Row],[Muestra]],Estructura!$Y$4:$AB$483,4,0)</f>
        <v>M-00083</v>
      </c>
    </row>
    <row r="1188" spans="1:27" ht="48" x14ac:dyDescent="0.3">
      <c r="A1188" s="16">
        <f t="shared" si="18"/>
        <v>1187</v>
      </c>
      <c r="B1188" s="47" t="s">
        <v>15118</v>
      </c>
      <c r="C1188" s="13" t="s">
        <v>622</v>
      </c>
      <c r="D1188" s="13" t="s">
        <v>623</v>
      </c>
      <c r="E1188" s="44">
        <v>6</v>
      </c>
      <c r="F1188" s="13" t="s">
        <v>681</v>
      </c>
      <c r="G1188" s="23" t="s">
        <v>639</v>
      </c>
      <c r="H1188" s="42" t="s">
        <v>457</v>
      </c>
      <c r="I1188" s="28" t="s">
        <v>369</v>
      </c>
      <c r="J1188" s="12" t="s">
        <v>393</v>
      </c>
      <c r="K1188" s="28" t="s">
        <v>841</v>
      </c>
      <c r="L1188" s="12" t="s">
        <v>652</v>
      </c>
      <c r="M1188" s="12" t="s">
        <v>704</v>
      </c>
      <c r="N1188" s="12" t="s">
        <v>629</v>
      </c>
      <c r="O1188" s="26" t="s">
        <v>6670</v>
      </c>
      <c r="P1188" s="26" t="s">
        <v>6671</v>
      </c>
      <c r="Q1188" s="25" t="s">
        <v>646</v>
      </c>
      <c r="R1188" s="26" t="s">
        <v>6672</v>
      </c>
      <c r="S1188" s="15" t="s">
        <v>6673</v>
      </c>
      <c r="T1188" s="52">
        <v>0</v>
      </c>
      <c r="U1188" s="22" t="s">
        <v>6674</v>
      </c>
      <c r="V1188" s="18" t="str">
        <f>+Sitio_Publico[[#This Row],[idcoleccion]]&amp;"-"&amp;Sitio_Publico[[#This Row],[id]]</f>
        <v>000-1187</v>
      </c>
      <c r="W1188" s="18">
        <f>+VLOOKUP(Sitio_Publico[[#This Row],[territorio]],Estructura!$AE$4:$AH$1067,4,0)</f>
        <v>20000006</v>
      </c>
      <c r="X1188" s="18" t="str">
        <f>+VLOOKUP(Sitio_Publico[[#This Row],[tema]],Estructura!$G$4:$J$532,4,0)</f>
        <v>T-16</v>
      </c>
      <c r="Y1188" s="18" t="str">
        <f>+VLOOKUP(Sitio_Publico[[#This Row],[contenido]],Estructura!$L$4:$O$473,4,0)</f>
        <v>C-8</v>
      </c>
      <c r="Z1188" s="18" t="str">
        <f>+VLOOKUP(Sitio_Publico[[#This Row],[Filtro Integrado]],Estructura!$U$4:$W$529,3,0)</f>
        <v>FI-0</v>
      </c>
      <c r="AA1188" s="18" t="str">
        <f>+VLOOKUP(Sitio_Publico[[#This Row],[Muestra]],Estructura!$Y$4:$AB$483,4,0)</f>
        <v>M-00080</v>
      </c>
    </row>
    <row r="1189" spans="1:27" ht="40.799999999999997" x14ac:dyDescent="0.3">
      <c r="A1189" s="16">
        <f t="shared" si="18"/>
        <v>1188</v>
      </c>
      <c r="B1189" s="47" t="s">
        <v>15118</v>
      </c>
      <c r="C1189" s="13" t="s">
        <v>637</v>
      </c>
      <c r="D1189" s="13" t="s">
        <v>623</v>
      </c>
      <c r="E1189" s="44">
        <v>25</v>
      </c>
      <c r="F1189" s="13" t="s">
        <v>638</v>
      </c>
      <c r="G1189" s="23" t="s">
        <v>732</v>
      </c>
      <c r="H1189" s="42" t="s">
        <v>458</v>
      </c>
      <c r="I1189" s="28" t="s">
        <v>114</v>
      </c>
      <c r="J1189" s="12" t="s">
        <v>393</v>
      </c>
      <c r="K1189" s="28" t="s">
        <v>4995</v>
      </c>
      <c r="L1189" s="12" t="s">
        <v>641</v>
      </c>
      <c r="M1189" s="12" t="s">
        <v>642</v>
      </c>
      <c r="N1189" s="12" t="s">
        <v>643</v>
      </c>
      <c r="O1189" s="26" t="s">
        <v>6675</v>
      </c>
      <c r="P1189" s="26" t="s">
        <v>6676</v>
      </c>
      <c r="Q1189" s="25" t="s">
        <v>646</v>
      </c>
      <c r="R1189" s="26" t="s">
        <v>4998</v>
      </c>
      <c r="S1189" s="15" t="s">
        <v>6677</v>
      </c>
      <c r="T1189" s="52">
        <v>0</v>
      </c>
      <c r="U1189" s="22" t="s">
        <v>6678</v>
      </c>
      <c r="V1189" s="18" t="str">
        <f>+Sitio_Publico[[#This Row],[idcoleccion]]&amp;"-"&amp;Sitio_Publico[[#This Row],[id]]</f>
        <v>000-1188</v>
      </c>
      <c r="W1189" s="18">
        <f>+VLOOKUP(Sitio_Publico[[#This Row],[territorio]],Estructura!$AE$4:$AH$1067,4,0)</f>
        <v>30006115</v>
      </c>
      <c r="X1189" s="18" t="str">
        <f>+VLOOKUP(Sitio_Publico[[#This Row],[tema]],Estructura!$G$4:$J$532,4,0)</f>
        <v>T-14</v>
      </c>
      <c r="Y1189" s="18" t="str">
        <f>+VLOOKUP(Sitio_Publico[[#This Row],[contenido]],Estructura!$L$4:$O$473,4,0)</f>
        <v>C-10</v>
      </c>
      <c r="Z1189" s="18" t="str">
        <f>+VLOOKUP(Sitio_Publico[[#This Row],[Filtro Integrado]],Estructura!$U$4:$W$529,3,0)</f>
        <v>FI-0</v>
      </c>
      <c r="AA1189" s="18" t="str">
        <f>+VLOOKUP(Sitio_Publico[[#This Row],[Muestra]],Estructura!$Y$4:$AB$483,4,0)</f>
        <v>M-000137</v>
      </c>
    </row>
    <row r="1190" spans="1:27" ht="40.799999999999997" x14ac:dyDescent="0.3">
      <c r="A1190" s="16">
        <f t="shared" si="18"/>
        <v>1189</v>
      </c>
      <c r="B1190" s="47" t="s">
        <v>15118</v>
      </c>
      <c r="C1190" s="13" t="s">
        <v>622</v>
      </c>
      <c r="D1190" s="13" t="s">
        <v>623</v>
      </c>
      <c r="E1190" s="44">
        <v>5103</v>
      </c>
      <c r="F1190" s="13" t="s">
        <v>814</v>
      </c>
      <c r="G1190" s="23" t="s">
        <v>710</v>
      </c>
      <c r="H1190" s="42" t="s">
        <v>458</v>
      </c>
      <c r="I1190" s="28" t="s">
        <v>64</v>
      </c>
      <c r="J1190" s="12" t="s">
        <v>393</v>
      </c>
      <c r="K1190" s="28" t="s">
        <v>815</v>
      </c>
      <c r="L1190" s="12" t="s">
        <v>712</v>
      </c>
      <c r="M1190" s="12" t="s">
        <v>713</v>
      </c>
      <c r="N1190" s="12" t="s">
        <v>714</v>
      </c>
      <c r="O1190" s="26" t="s">
        <v>6679</v>
      </c>
      <c r="P1190" s="26" t="s">
        <v>6680</v>
      </c>
      <c r="Q1190" s="25" t="s">
        <v>646</v>
      </c>
      <c r="R1190" s="26" t="s">
        <v>6681</v>
      </c>
      <c r="S1190" s="15" t="s">
        <v>6682</v>
      </c>
      <c r="T1190" s="52">
        <v>0</v>
      </c>
      <c r="U1190" s="22" t="s">
        <v>6683</v>
      </c>
      <c r="V1190" s="18" t="str">
        <f>+Sitio_Publico[[#This Row],[idcoleccion]]&amp;"-"&amp;Sitio_Publico[[#This Row],[id]]</f>
        <v>000-1189</v>
      </c>
      <c r="W1190" s="18">
        <f>+VLOOKUP(Sitio_Publico[[#This Row],[territorio]],Estructura!$AE$4:$AH$1067,4,0)</f>
        <v>30005103</v>
      </c>
      <c r="X1190" s="18" t="str">
        <f>+VLOOKUP(Sitio_Publico[[#This Row],[tema]],Estructura!$G$4:$J$532,4,0)</f>
        <v>T-20</v>
      </c>
      <c r="Y1190" s="18" t="str">
        <f>+VLOOKUP(Sitio_Publico[[#This Row],[contenido]],Estructura!$L$4:$O$473,4,0)</f>
        <v>C-9</v>
      </c>
      <c r="Z1190" s="18" t="str">
        <f>+VLOOKUP(Sitio_Publico[[#This Row],[Filtro Integrado]],Estructura!$U$4:$W$529,3,0)</f>
        <v>FI-0</v>
      </c>
      <c r="AA1190" s="18" t="str">
        <f>+VLOOKUP(Sitio_Publico[[#This Row],[Muestra]],Estructura!$Y$4:$AB$483,4,0)</f>
        <v>M-00079</v>
      </c>
    </row>
    <row r="1191" spans="1:27" ht="48" x14ac:dyDescent="0.3">
      <c r="A1191" s="16">
        <f t="shared" si="18"/>
        <v>1190</v>
      </c>
      <c r="B1191" s="47" t="s">
        <v>15118</v>
      </c>
      <c r="C1191" s="13" t="s">
        <v>622</v>
      </c>
      <c r="D1191" s="13" t="s">
        <v>623</v>
      </c>
      <c r="E1191" s="44">
        <v>10207</v>
      </c>
      <c r="F1191" s="13" t="s">
        <v>681</v>
      </c>
      <c r="G1191" s="23" t="s">
        <v>625</v>
      </c>
      <c r="H1191" s="42" t="s">
        <v>458</v>
      </c>
      <c r="I1191" s="28" t="s">
        <v>263</v>
      </c>
      <c r="J1191" s="12" t="s">
        <v>393</v>
      </c>
      <c r="K1191" s="28" t="s">
        <v>682</v>
      </c>
      <c r="L1191" s="12" t="s">
        <v>627</v>
      </c>
      <c r="M1191" s="12" t="s">
        <v>628</v>
      </c>
      <c r="N1191" s="12" t="s">
        <v>629</v>
      </c>
      <c r="O1191" s="26" t="s">
        <v>6684</v>
      </c>
      <c r="P1191" s="26" t="s">
        <v>6685</v>
      </c>
      <c r="Q1191" s="25" t="s">
        <v>646</v>
      </c>
      <c r="R1191" s="26" t="s">
        <v>6686</v>
      </c>
      <c r="S1191" s="15" t="s">
        <v>6687</v>
      </c>
      <c r="T1191" s="52">
        <v>0</v>
      </c>
      <c r="U1191" s="22" t="s">
        <v>6688</v>
      </c>
      <c r="V1191" s="18" t="str">
        <f>+Sitio_Publico[[#This Row],[idcoleccion]]&amp;"-"&amp;Sitio_Publico[[#This Row],[id]]</f>
        <v>000-1190</v>
      </c>
      <c r="W1191" s="18">
        <f>+VLOOKUP(Sitio_Publico[[#This Row],[territorio]],Estructura!$AE$4:$AH$1067,4,0)</f>
        <v>30010207</v>
      </c>
      <c r="X1191" s="18" t="str">
        <f>+VLOOKUP(Sitio_Publico[[#This Row],[tema]],Estructura!$G$4:$J$532,4,0)</f>
        <v>T-16</v>
      </c>
      <c r="Y1191" s="18" t="str">
        <f>+VLOOKUP(Sitio_Publico[[#This Row],[contenido]],Estructura!$L$4:$O$473,4,0)</f>
        <v>C-7</v>
      </c>
      <c r="Z1191" s="18" t="str">
        <f>+VLOOKUP(Sitio_Publico[[#This Row],[Filtro Integrado]],Estructura!$U$4:$W$529,3,0)</f>
        <v>FI-0</v>
      </c>
      <c r="AA1191" s="18" t="str">
        <f>+VLOOKUP(Sitio_Publico[[#This Row],[Muestra]],Estructura!$Y$4:$AB$483,4,0)</f>
        <v>M-00067</v>
      </c>
    </row>
    <row r="1192" spans="1:27" ht="48" x14ac:dyDescent="0.3">
      <c r="A1192" s="16">
        <f t="shared" si="18"/>
        <v>1191</v>
      </c>
      <c r="B1192" s="47" t="s">
        <v>15118</v>
      </c>
      <c r="C1192" s="13" t="s">
        <v>622</v>
      </c>
      <c r="D1192" s="13" t="s">
        <v>623</v>
      </c>
      <c r="E1192" s="44">
        <v>4303</v>
      </c>
      <c r="F1192" s="13" t="s">
        <v>666</v>
      </c>
      <c r="G1192" s="23" t="s">
        <v>639</v>
      </c>
      <c r="H1192" s="42" t="s">
        <v>458</v>
      </c>
      <c r="I1192" s="28" t="s">
        <v>60</v>
      </c>
      <c r="J1192" s="12" t="s">
        <v>393</v>
      </c>
      <c r="K1192" s="28" t="s">
        <v>745</v>
      </c>
      <c r="L1192" s="12" t="s">
        <v>652</v>
      </c>
      <c r="M1192" s="12" t="s">
        <v>628</v>
      </c>
      <c r="N1192" s="12" t="s">
        <v>629</v>
      </c>
      <c r="O1192" s="26" t="s">
        <v>6689</v>
      </c>
      <c r="P1192" s="26" t="s">
        <v>6690</v>
      </c>
      <c r="Q1192" s="25" t="s">
        <v>646</v>
      </c>
      <c r="R1192" s="26" t="s">
        <v>6691</v>
      </c>
      <c r="S1192" s="15" t="s">
        <v>6692</v>
      </c>
      <c r="T1192" s="52">
        <v>0</v>
      </c>
      <c r="U1192" s="22" t="s">
        <v>6693</v>
      </c>
      <c r="V1192" s="18" t="str">
        <f>+Sitio_Publico[[#This Row],[idcoleccion]]&amp;"-"&amp;Sitio_Publico[[#This Row],[id]]</f>
        <v>000-1191</v>
      </c>
      <c r="W1192" s="18">
        <f>+VLOOKUP(Sitio_Publico[[#This Row],[territorio]],Estructura!$AE$4:$AH$1067,4,0)</f>
        <v>30004303</v>
      </c>
      <c r="X1192" s="18" t="str">
        <f>+VLOOKUP(Sitio_Publico[[#This Row],[tema]],Estructura!$G$4:$J$532,4,0)</f>
        <v>T-15</v>
      </c>
      <c r="Y1192" s="18" t="str">
        <f>+VLOOKUP(Sitio_Publico[[#This Row],[contenido]],Estructura!$L$4:$O$473,4,0)</f>
        <v>C-8</v>
      </c>
      <c r="Z1192" s="18" t="str">
        <f>+VLOOKUP(Sitio_Publico[[#This Row],[Filtro Integrado]],Estructura!$U$4:$W$529,3,0)</f>
        <v>FI-0</v>
      </c>
      <c r="AA1192" s="18" t="str">
        <f>+VLOOKUP(Sitio_Publico[[#This Row],[Muestra]],Estructura!$Y$4:$AB$483,4,0)</f>
        <v>M-00074</v>
      </c>
    </row>
    <row r="1193" spans="1:27" ht="48" x14ac:dyDescent="0.3">
      <c r="A1193" s="16">
        <f t="shared" si="18"/>
        <v>1192</v>
      </c>
      <c r="B1193" s="47" t="s">
        <v>15118</v>
      </c>
      <c r="C1193" s="13" t="s">
        <v>622</v>
      </c>
      <c r="D1193" s="13" t="s">
        <v>623</v>
      </c>
      <c r="E1193" s="44">
        <v>8301</v>
      </c>
      <c r="F1193" s="13" t="s">
        <v>688</v>
      </c>
      <c r="G1193" s="23" t="s">
        <v>639</v>
      </c>
      <c r="H1193" s="42" t="s">
        <v>458</v>
      </c>
      <c r="I1193" s="28" t="s">
        <v>181</v>
      </c>
      <c r="J1193" s="12" t="s">
        <v>393</v>
      </c>
      <c r="K1193" s="28" t="s">
        <v>703</v>
      </c>
      <c r="L1193" s="12" t="s">
        <v>652</v>
      </c>
      <c r="M1193" s="12" t="s">
        <v>704</v>
      </c>
      <c r="N1193" s="12" t="s">
        <v>629</v>
      </c>
      <c r="O1193" s="26" t="s">
        <v>6694</v>
      </c>
      <c r="P1193" s="26" t="s">
        <v>6695</v>
      </c>
      <c r="Q1193" s="25" t="s">
        <v>646</v>
      </c>
      <c r="R1193" s="26" t="s">
        <v>6696</v>
      </c>
      <c r="S1193" s="15" t="s">
        <v>6697</v>
      </c>
      <c r="T1193" s="52">
        <v>0</v>
      </c>
      <c r="U1193" s="22" t="s">
        <v>6698</v>
      </c>
      <c r="V1193" s="18" t="str">
        <f>+Sitio_Publico[[#This Row],[idcoleccion]]&amp;"-"&amp;Sitio_Publico[[#This Row],[id]]</f>
        <v>000-1192</v>
      </c>
      <c r="W1193" s="18">
        <f>+VLOOKUP(Sitio_Publico[[#This Row],[territorio]],Estructura!$AE$4:$AH$1067,4,0)</f>
        <v>30008301</v>
      </c>
      <c r="X1193" s="18" t="str">
        <f>+VLOOKUP(Sitio_Publico[[#This Row],[tema]],Estructura!$G$4:$J$532,4,0)</f>
        <v>T-17</v>
      </c>
      <c r="Y1193" s="18" t="str">
        <f>+VLOOKUP(Sitio_Publico[[#This Row],[contenido]],Estructura!$L$4:$O$473,4,0)</f>
        <v>C-8</v>
      </c>
      <c r="Z1193" s="18" t="str">
        <f>+VLOOKUP(Sitio_Publico[[#This Row],[Filtro Integrado]],Estructura!$U$4:$W$529,3,0)</f>
        <v>FI-0</v>
      </c>
      <c r="AA1193" s="18" t="str">
        <f>+VLOOKUP(Sitio_Publico[[#This Row],[Muestra]],Estructura!$Y$4:$AB$483,4,0)</f>
        <v>M-00069</v>
      </c>
    </row>
    <row r="1194" spans="1:27" ht="72" x14ac:dyDescent="0.3">
      <c r="A1194" s="16">
        <f t="shared" si="18"/>
        <v>1193</v>
      </c>
      <c r="B1194" s="47" t="s">
        <v>15118</v>
      </c>
      <c r="C1194" s="13" t="s">
        <v>622</v>
      </c>
      <c r="D1194" s="13" t="s">
        <v>623</v>
      </c>
      <c r="E1194" s="44">
        <v>13124</v>
      </c>
      <c r="F1194" s="13" t="s">
        <v>624</v>
      </c>
      <c r="G1194" s="23" t="s">
        <v>639</v>
      </c>
      <c r="H1194" s="42" t="s">
        <v>458</v>
      </c>
      <c r="I1194" s="28" t="s">
        <v>320</v>
      </c>
      <c r="J1194" s="12" t="s">
        <v>393</v>
      </c>
      <c r="K1194" s="28" t="s">
        <v>626</v>
      </c>
      <c r="L1194" s="12" t="s">
        <v>652</v>
      </c>
      <c r="M1194" s="12" t="s">
        <v>1170</v>
      </c>
      <c r="N1194" s="12" t="s">
        <v>629</v>
      </c>
      <c r="O1194" s="26" t="s">
        <v>6699</v>
      </c>
      <c r="P1194" s="26" t="s">
        <v>6700</v>
      </c>
      <c r="Q1194" s="25" t="s">
        <v>646</v>
      </c>
      <c r="R1194" s="26" t="s">
        <v>6701</v>
      </c>
      <c r="S1194" s="15" t="s">
        <v>6702</v>
      </c>
      <c r="T1194" s="52">
        <v>0</v>
      </c>
      <c r="U1194" s="22" t="s">
        <v>6703</v>
      </c>
      <c r="V1194" s="18" t="str">
        <f>+Sitio_Publico[[#This Row],[idcoleccion]]&amp;"-"&amp;Sitio_Publico[[#This Row],[id]]</f>
        <v>000-1193</v>
      </c>
      <c r="W1194" s="18">
        <f>+VLOOKUP(Sitio_Publico[[#This Row],[territorio]],Estructura!$AE$4:$AH$1067,4,0)</f>
        <v>30013124</v>
      </c>
      <c r="X1194" s="18" t="str">
        <f>+VLOOKUP(Sitio_Publico[[#This Row],[tema]],Estructura!$G$4:$J$532,4,0)</f>
        <v>T-13</v>
      </c>
      <c r="Y1194" s="18" t="str">
        <f>+VLOOKUP(Sitio_Publico[[#This Row],[contenido]],Estructura!$L$4:$O$473,4,0)</f>
        <v>C-8</v>
      </c>
      <c r="Z1194" s="18" t="str">
        <f>+VLOOKUP(Sitio_Publico[[#This Row],[Filtro Integrado]],Estructura!$U$4:$W$529,3,0)</f>
        <v>FI-0</v>
      </c>
      <c r="AA1194" s="18" t="str">
        <f>+VLOOKUP(Sitio_Publico[[#This Row],[Muestra]],Estructura!$Y$4:$AB$483,4,0)</f>
        <v>M-00063</v>
      </c>
    </row>
    <row r="1195" spans="1:27" ht="48" x14ac:dyDescent="0.3">
      <c r="A1195" s="16">
        <f t="shared" si="18"/>
        <v>1194</v>
      </c>
      <c r="B1195" s="47" t="s">
        <v>15118</v>
      </c>
      <c r="C1195" s="13" t="s">
        <v>622</v>
      </c>
      <c r="D1195" s="13" t="s">
        <v>623</v>
      </c>
      <c r="E1195" s="44">
        <v>13112</v>
      </c>
      <c r="F1195" s="13" t="s">
        <v>681</v>
      </c>
      <c r="G1195" s="23" t="s">
        <v>639</v>
      </c>
      <c r="H1195" s="42" t="s">
        <v>458</v>
      </c>
      <c r="I1195" s="28" t="s">
        <v>308</v>
      </c>
      <c r="J1195" s="12" t="s">
        <v>393</v>
      </c>
      <c r="K1195" s="28" t="s">
        <v>793</v>
      </c>
      <c r="L1195" s="12" t="s">
        <v>652</v>
      </c>
      <c r="M1195" s="12" t="s">
        <v>794</v>
      </c>
      <c r="N1195" s="12" t="s">
        <v>629</v>
      </c>
      <c r="O1195" s="26" t="s">
        <v>6704</v>
      </c>
      <c r="P1195" s="26" t="s">
        <v>6705</v>
      </c>
      <c r="Q1195" s="25" t="s">
        <v>646</v>
      </c>
      <c r="R1195" s="26" t="s">
        <v>6706</v>
      </c>
      <c r="S1195" s="15" t="s">
        <v>6707</v>
      </c>
      <c r="T1195" s="52">
        <v>0</v>
      </c>
      <c r="U1195" s="22" t="s">
        <v>6708</v>
      </c>
      <c r="V1195" s="18" t="str">
        <f>+Sitio_Publico[[#This Row],[idcoleccion]]&amp;"-"&amp;Sitio_Publico[[#This Row],[id]]</f>
        <v>000-1194</v>
      </c>
      <c r="W1195" s="18">
        <f>+VLOOKUP(Sitio_Publico[[#This Row],[territorio]],Estructura!$AE$4:$AH$1067,4,0)</f>
        <v>30013112</v>
      </c>
      <c r="X1195" s="18" t="str">
        <f>+VLOOKUP(Sitio_Publico[[#This Row],[tema]],Estructura!$G$4:$J$532,4,0)</f>
        <v>T-16</v>
      </c>
      <c r="Y1195" s="18" t="str">
        <f>+VLOOKUP(Sitio_Publico[[#This Row],[contenido]],Estructura!$L$4:$O$473,4,0)</f>
        <v>C-8</v>
      </c>
      <c r="Z1195" s="18" t="str">
        <f>+VLOOKUP(Sitio_Publico[[#This Row],[Filtro Integrado]],Estructura!$U$4:$W$529,3,0)</f>
        <v>FI-0</v>
      </c>
      <c r="AA1195" s="18" t="str">
        <f>+VLOOKUP(Sitio_Publico[[#This Row],[Muestra]],Estructura!$Y$4:$AB$483,4,0)</f>
        <v>M-00077</v>
      </c>
    </row>
    <row r="1196" spans="1:27" ht="51" x14ac:dyDescent="0.3">
      <c r="A1196" s="16">
        <f t="shared" si="18"/>
        <v>1195</v>
      </c>
      <c r="B1196" s="47" t="s">
        <v>15118</v>
      </c>
      <c r="C1196" s="13" t="s">
        <v>622</v>
      </c>
      <c r="D1196" s="13" t="s">
        <v>623</v>
      </c>
      <c r="E1196" s="44">
        <v>12104</v>
      </c>
      <c r="F1196" s="13" t="s">
        <v>624</v>
      </c>
      <c r="G1196" s="23" t="s">
        <v>625</v>
      </c>
      <c r="H1196" s="42" t="s">
        <v>458</v>
      </c>
      <c r="I1196" s="28" t="s">
        <v>290</v>
      </c>
      <c r="J1196" s="12" t="s">
        <v>393</v>
      </c>
      <c r="K1196" s="28" t="s">
        <v>626</v>
      </c>
      <c r="L1196" s="12" t="s">
        <v>627</v>
      </c>
      <c r="M1196" s="12" t="s">
        <v>628</v>
      </c>
      <c r="N1196" s="12" t="s">
        <v>629</v>
      </c>
      <c r="O1196" s="26" t="s">
        <v>6709</v>
      </c>
      <c r="P1196" s="26" t="s">
        <v>6710</v>
      </c>
      <c r="Q1196" s="25" t="s">
        <v>632</v>
      </c>
      <c r="R1196" s="26" t="s">
        <v>6711</v>
      </c>
      <c r="S1196" s="15" t="s">
        <v>6712</v>
      </c>
      <c r="T1196" s="52">
        <v>0</v>
      </c>
      <c r="U1196" s="22" t="s">
        <v>6713</v>
      </c>
      <c r="V1196" s="18" t="str">
        <f>+Sitio_Publico[[#This Row],[idcoleccion]]&amp;"-"&amp;Sitio_Publico[[#This Row],[id]]</f>
        <v>000-1195</v>
      </c>
      <c r="W1196" s="18">
        <f>+VLOOKUP(Sitio_Publico[[#This Row],[territorio]],Estructura!$AE$4:$AH$1067,4,0)</f>
        <v>30012104</v>
      </c>
      <c r="X1196" s="18" t="str">
        <f>+VLOOKUP(Sitio_Publico[[#This Row],[tema]],Estructura!$G$4:$J$532,4,0)</f>
        <v>T-13</v>
      </c>
      <c r="Y1196" s="18" t="str">
        <f>+VLOOKUP(Sitio_Publico[[#This Row],[contenido]],Estructura!$L$4:$O$473,4,0)</f>
        <v>C-7</v>
      </c>
      <c r="Z1196" s="18" t="str">
        <f>+VLOOKUP(Sitio_Publico[[#This Row],[Filtro Integrado]],Estructura!$U$4:$W$529,3,0)</f>
        <v>FI-0</v>
      </c>
      <c r="AA1196" s="18" t="str">
        <f>+VLOOKUP(Sitio_Publico[[#This Row],[Muestra]],Estructura!$Y$4:$AB$483,4,0)</f>
        <v>M-00063</v>
      </c>
    </row>
    <row r="1197" spans="1:27" ht="40.799999999999997" x14ac:dyDescent="0.3">
      <c r="A1197" s="16">
        <f t="shared" si="18"/>
        <v>1196</v>
      </c>
      <c r="B1197" s="47" t="s">
        <v>15118</v>
      </c>
      <c r="C1197" s="13" t="s">
        <v>637</v>
      </c>
      <c r="D1197" s="13" t="s">
        <v>623</v>
      </c>
      <c r="E1197" s="44">
        <v>270102008</v>
      </c>
      <c r="F1197" s="13" t="s">
        <v>638</v>
      </c>
      <c r="G1197" s="23" t="s">
        <v>732</v>
      </c>
      <c r="H1197" s="42" t="s">
        <v>455</v>
      </c>
      <c r="I1197" s="28" t="s">
        <v>14</v>
      </c>
      <c r="J1197" s="12" t="s">
        <v>393</v>
      </c>
      <c r="K1197" s="28" t="s">
        <v>6714</v>
      </c>
      <c r="L1197" s="12" t="s">
        <v>641</v>
      </c>
      <c r="M1197" s="12" t="s">
        <v>642</v>
      </c>
      <c r="N1197" s="12" t="s">
        <v>643</v>
      </c>
      <c r="O1197" s="26" t="s">
        <v>6715</v>
      </c>
      <c r="P1197" s="26" t="s">
        <v>6716</v>
      </c>
      <c r="Q1197" s="25" t="s">
        <v>646</v>
      </c>
      <c r="R1197" s="26" t="s">
        <v>6717</v>
      </c>
      <c r="S1197" s="15" t="s">
        <v>6718</v>
      </c>
      <c r="T1197" s="52">
        <v>0</v>
      </c>
      <c r="U1197" s="22" t="s">
        <v>6719</v>
      </c>
      <c r="V1197" s="18" t="str">
        <f>+Sitio_Publico[[#This Row],[idcoleccion]]&amp;"-"&amp;Sitio_Publico[[#This Row],[id]]</f>
        <v>000-1196</v>
      </c>
      <c r="W1197" s="18">
        <f>+VLOOKUP(Sitio_Publico[[#This Row],[territorio]],Estructura!$AE$4:$AH$1067,4,0)</f>
        <v>10000000</v>
      </c>
      <c r="X1197" s="18" t="str">
        <f>+VLOOKUP(Sitio_Publico[[#This Row],[tema]],Estructura!$G$4:$J$532,4,0)</f>
        <v>T-14</v>
      </c>
      <c r="Y1197" s="18" t="str">
        <f>+VLOOKUP(Sitio_Publico[[#This Row],[contenido]],Estructura!$L$4:$O$473,4,0)</f>
        <v>C-10</v>
      </c>
      <c r="Z1197" s="18" t="str">
        <f>+VLOOKUP(Sitio_Publico[[#This Row],[Filtro Integrado]],Estructura!$U$4:$W$529,3,0)</f>
        <v>FI-0</v>
      </c>
      <c r="AA1197" s="18" t="str">
        <f>+VLOOKUP(Sitio_Publico[[#This Row],[Muestra]],Estructura!$Y$4:$AB$483,4,0)</f>
        <v>M-000151</v>
      </c>
    </row>
    <row r="1198" spans="1:27" ht="48" x14ac:dyDescent="0.3">
      <c r="A1198" s="16">
        <f t="shared" si="18"/>
        <v>1197</v>
      </c>
      <c r="B1198" s="47" t="s">
        <v>15118</v>
      </c>
      <c r="C1198" s="13" t="s">
        <v>622</v>
      </c>
      <c r="D1198" s="13" t="s">
        <v>623</v>
      </c>
      <c r="E1198" s="44">
        <v>3302</v>
      </c>
      <c r="F1198" s="13" t="s">
        <v>624</v>
      </c>
      <c r="G1198" s="23" t="s">
        <v>639</v>
      </c>
      <c r="H1198" s="42" t="s">
        <v>458</v>
      </c>
      <c r="I1198" s="28" t="s">
        <v>47</v>
      </c>
      <c r="J1198" s="12" t="s">
        <v>393</v>
      </c>
      <c r="K1198" s="28" t="s">
        <v>651</v>
      </c>
      <c r="L1198" s="12" t="s">
        <v>652</v>
      </c>
      <c r="M1198" s="12" t="s">
        <v>653</v>
      </c>
      <c r="N1198" s="12" t="s">
        <v>629</v>
      </c>
      <c r="O1198" s="26" t="s">
        <v>6720</v>
      </c>
      <c r="P1198" s="26" t="s">
        <v>6721</v>
      </c>
      <c r="Q1198" s="25" t="s">
        <v>646</v>
      </c>
      <c r="R1198" s="26" t="s">
        <v>6722</v>
      </c>
      <c r="S1198" s="15" t="s">
        <v>6723</v>
      </c>
      <c r="T1198" s="52">
        <v>0</v>
      </c>
      <c r="U1198" s="22" t="s">
        <v>6724</v>
      </c>
      <c r="V1198" s="18" t="str">
        <f>+Sitio_Publico[[#This Row],[idcoleccion]]&amp;"-"&amp;Sitio_Publico[[#This Row],[id]]</f>
        <v>000-1197</v>
      </c>
      <c r="W1198" s="18">
        <f>+VLOOKUP(Sitio_Publico[[#This Row],[territorio]],Estructura!$AE$4:$AH$1067,4,0)</f>
        <v>30003302</v>
      </c>
      <c r="X1198" s="18" t="str">
        <f>+VLOOKUP(Sitio_Publico[[#This Row],[tema]],Estructura!$G$4:$J$532,4,0)</f>
        <v>T-13</v>
      </c>
      <c r="Y1198" s="18" t="str">
        <f>+VLOOKUP(Sitio_Publico[[#This Row],[contenido]],Estructura!$L$4:$O$473,4,0)</f>
        <v>C-8</v>
      </c>
      <c r="Z1198" s="18" t="str">
        <f>+VLOOKUP(Sitio_Publico[[#This Row],[Filtro Integrado]],Estructura!$U$4:$W$529,3,0)</f>
        <v>FI-0</v>
      </c>
      <c r="AA1198" s="18" t="str">
        <f>+VLOOKUP(Sitio_Publico[[#This Row],[Muestra]],Estructura!$Y$4:$AB$483,4,0)</f>
        <v>M-00065</v>
      </c>
    </row>
    <row r="1199" spans="1:27" ht="72" x14ac:dyDescent="0.3">
      <c r="A1199" s="16">
        <f t="shared" si="18"/>
        <v>1198</v>
      </c>
      <c r="B1199" s="47" t="s">
        <v>15118</v>
      </c>
      <c r="C1199" s="13" t="s">
        <v>622</v>
      </c>
      <c r="D1199" s="13" t="s">
        <v>623</v>
      </c>
      <c r="E1199" s="44">
        <v>11301</v>
      </c>
      <c r="F1199" s="13" t="s">
        <v>624</v>
      </c>
      <c r="G1199" s="23" t="s">
        <v>639</v>
      </c>
      <c r="H1199" s="42" t="s">
        <v>458</v>
      </c>
      <c r="I1199" s="28" t="s">
        <v>283</v>
      </c>
      <c r="J1199" s="12" t="s">
        <v>393</v>
      </c>
      <c r="K1199" s="28" t="s">
        <v>626</v>
      </c>
      <c r="L1199" s="12" t="s">
        <v>652</v>
      </c>
      <c r="M1199" s="12" t="s">
        <v>1170</v>
      </c>
      <c r="N1199" s="12" t="s">
        <v>629</v>
      </c>
      <c r="O1199" s="26" t="s">
        <v>6725</v>
      </c>
      <c r="P1199" s="26" t="s">
        <v>6726</v>
      </c>
      <c r="Q1199" s="25" t="s">
        <v>646</v>
      </c>
      <c r="R1199" s="26" t="s">
        <v>6727</v>
      </c>
      <c r="S1199" s="15" t="s">
        <v>6728</v>
      </c>
      <c r="T1199" s="52">
        <v>0</v>
      </c>
      <c r="U1199" s="22" t="s">
        <v>6729</v>
      </c>
      <c r="V1199" s="18" t="str">
        <f>+Sitio_Publico[[#This Row],[idcoleccion]]&amp;"-"&amp;Sitio_Publico[[#This Row],[id]]</f>
        <v>000-1198</v>
      </c>
      <c r="W1199" s="18">
        <f>+VLOOKUP(Sitio_Publico[[#This Row],[territorio]],Estructura!$AE$4:$AH$1067,4,0)</f>
        <v>30011301</v>
      </c>
      <c r="X1199" s="18" t="str">
        <f>+VLOOKUP(Sitio_Publico[[#This Row],[tema]],Estructura!$G$4:$J$532,4,0)</f>
        <v>T-13</v>
      </c>
      <c r="Y1199" s="18" t="str">
        <f>+VLOOKUP(Sitio_Publico[[#This Row],[contenido]],Estructura!$L$4:$O$473,4,0)</f>
        <v>C-8</v>
      </c>
      <c r="Z1199" s="18" t="str">
        <f>+VLOOKUP(Sitio_Publico[[#This Row],[Filtro Integrado]],Estructura!$U$4:$W$529,3,0)</f>
        <v>FI-0</v>
      </c>
      <c r="AA1199" s="18" t="str">
        <f>+VLOOKUP(Sitio_Publico[[#This Row],[Muestra]],Estructura!$Y$4:$AB$483,4,0)</f>
        <v>M-00063</v>
      </c>
    </row>
    <row r="1200" spans="1:27" ht="36" x14ac:dyDescent="0.3">
      <c r="A1200" s="16">
        <f t="shared" si="18"/>
        <v>1199</v>
      </c>
      <c r="B1200" s="47" t="s">
        <v>15118</v>
      </c>
      <c r="C1200" s="13" t="s">
        <v>637</v>
      </c>
      <c r="D1200" s="13" t="s">
        <v>623</v>
      </c>
      <c r="E1200" s="44">
        <v>8</v>
      </c>
      <c r="F1200" s="13" t="s">
        <v>1608</v>
      </c>
      <c r="G1200" s="23" t="s">
        <v>1609</v>
      </c>
      <c r="H1200" s="42" t="s">
        <v>457</v>
      </c>
      <c r="I1200" s="28" t="s">
        <v>371</v>
      </c>
      <c r="J1200" s="12" t="s">
        <v>393</v>
      </c>
      <c r="K1200" s="28" t="s">
        <v>1610</v>
      </c>
      <c r="L1200" s="12" t="s">
        <v>1611</v>
      </c>
      <c r="M1200" s="12" t="s">
        <v>1612</v>
      </c>
      <c r="N1200" s="12" t="s">
        <v>1613</v>
      </c>
      <c r="O1200" s="26" t="s">
        <v>6730</v>
      </c>
      <c r="P1200" s="26" t="s">
        <v>6731</v>
      </c>
      <c r="Q1200" s="25" t="s">
        <v>632</v>
      </c>
      <c r="R1200" s="26" t="s">
        <v>6732</v>
      </c>
      <c r="S1200" s="15" t="s">
        <v>6733</v>
      </c>
      <c r="T1200" s="52">
        <v>0</v>
      </c>
      <c r="U1200" s="22" t="s">
        <v>6734</v>
      </c>
      <c r="V1200" s="18" t="str">
        <f>+Sitio_Publico[[#This Row],[idcoleccion]]&amp;"-"&amp;Sitio_Publico[[#This Row],[id]]</f>
        <v>000-1199</v>
      </c>
      <c r="W1200" s="18">
        <f>+VLOOKUP(Sitio_Publico[[#This Row],[territorio]],Estructura!$AE$4:$AH$1067,4,0)</f>
        <v>20000008</v>
      </c>
      <c r="X1200" s="18" t="str">
        <f>+VLOOKUP(Sitio_Publico[[#This Row],[tema]],Estructura!$G$4:$J$532,4,0)</f>
        <v>T-25</v>
      </c>
      <c r="Y1200" s="18" t="str">
        <f>+VLOOKUP(Sitio_Publico[[#This Row],[contenido]],Estructura!$L$4:$O$473,4,0)</f>
        <v>C-13</v>
      </c>
      <c r="Z1200" s="18" t="str">
        <f>+VLOOKUP(Sitio_Publico[[#This Row],[Filtro Integrado]],Estructura!$U$4:$W$529,3,0)</f>
        <v>FI-0</v>
      </c>
      <c r="AA1200" s="18" t="str">
        <f>+VLOOKUP(Sitio_Publico[[#This Row],[Muestra]],Estructura!$Y$4:$AB$483,4,0)</f>
        <v>M-00097</v>
      </c>
    </row>
    <row r="1201" spans="1:27" ht="48" x14ac:dyDescent="0.3">
      <c r="A1201" s="16">
        <f t="shared" si="18"/>
        <v>1200</v>
      </c>
      <c r="B1201" s="47" t="s">
        <v>15118</v>
      </c>
      <c r="C1201" s="13" t="s">
        <v>622</v>
      </c>
      <c r="D1201" s="13" t="s">
        <v>623</v>
      </c>
      <c r="E1201" s="44">
        <v>8301</v>
      </c>
      <c r="F1201" s="13" t="s">
        <v>666</v>
      </c>
      <c r="G1201" s="23" t="s">
        <v>625</v>
      </c>
      <c r="H1201" s="42" t="s">
        <v>458</v>
      </c>
      <c r="I1201" s="28" t="s">
        <v>181</v>
      </c>
      <c r="J1201" s="12" t="s">
        <v>393</v>
      </c>
      <c r="K1201" s="28" t="s">
        <v>667</v>
      </c>
      <c r="L1201" s="12" t="s">
        <v>627</v>
      </c>
      <c r="M1201" s="12" t="s">
        <v>668</v>
      </c>
      <c r="N1201" s="12" t="s">
        <v>629</v>
      </c>
      <c r="O1201" s="26" t="s">
        <v>6735</v>
      </c>
      <c r="P1201" s="26" t="s">
        <v>6736</v>
      </c>
      <c r="Q1201" s="25" t="s">
        <v>646</v>
      </c>
      <c r="R1201" s="26" t="s">
        <v>6737</v>
      </c>
      <c r="S1201" s="15" t="s">
        <v>6738</v>
      </c>
      <c r="T1201" s="52">
        <v>0</v>
      </c>
      <c r="U1201" s="22" t="s">
        <v>6739</v>
      </c>
      <c r="V1201" s="18" t="str">
        <f>+Sitio_Publico[[#This Row],[idcoleccion]]&amp;"-"&amp;Sitio_Publico[[#This Row],[id]]</f>
        <v>000-1200</v>
      </c>
      <c r="W1201" s="18">
        <f>+VLOOKUP(Sitio_Publico[[#This Row],[territorio]],Estructura!$AE$4:$AH$1067,4,0)</f>
        <v>30008301</v>
      </c>
      <c r="X1201" s="18" t="str">
        <f>+VLOOKUP(Sitio_Publico[[#This Row],[tema]],Estructura!$G$4:$J$532,4,0)</f>
        <v>T-15</v>
      </c>
      <c r="Y1201" s="18" t="str">
        <f>+VLOOKUP(Sitio_Publico[[#This Row],[contenido]],Estructura!$L$4:$O$473,4,0)</f>
        <v>C-7</v>
      </c>
      <c r="Z1201" s="18" t="str">
        <f>+VLOOKUP(Sitio_Publico[[#This Row],[Filtro Integrado]],Estructura!$U$4:$W$529,3,0)</f>
        <v>FI-0</v>
      </c>
      <c r="AA1201" s="18" t="str">
        <f>+VLOOKUP(Sitio_Publico[[#This Row],[Muestra]],Estructura!$Y$4:$AB$483,4,0)</f>
        <v>M-00066</v>
      </c>
    </row>
    <row r="1202" spans="1:27" ht="48" x14ac:dyDescent="0.3">
      <c r="A1202" s="16">
        <f t="shared" si="18"/>
        <v>1201</v>
      </c>
      <c r="B1202" s="47" t="s">
        <v>15118</v>
      </c>
      <c r="C1202" s="13" t="s">
        <v>622</v>
      </c>
      <c r="D1202" s="13" t="s">
        <v>623</v>
      </c>
      <c r="E1202" s="44">
        <v>13127</v>
      </c>
      <c r="F1202" s="13" t="s">
        <v>681</v>
      </c>
      <c r="G1202" s="23" t="s">
        <v>625</v>
      </c>
      <c r="H1202" s="42" t="s">
        <v>458</v>
      </c>
      <c r="I1202" s="28" t="s">
        <v>16</v>
      </c>
      <c r="J1202" s="12" t="s">
        <v>393</v>
      </c>
      <c r="K1202" s="28" t="s">
        <v>682</v>
      </c>
      <c r="L1202" s="12" t="s">
        <v>627</v>
      </c>
      <c r="M1202" s="12" t="s">
        <v>628</v>
      </c>
      <c r="N1202" s="12" t="s">
        <v>629</v>
      </c>
      <c r="O1202" s="26" t="s">
        <v>6740</v>
      </c>
      <c r="P1202" s="26" t="s">
        <v>6741</v>
      </c>
      <c r="Q1202" s="25" t="s">
        <v>646</v>
      </c>
      <c r="R1202" s="26" t="s">
        <v>6742</v>
      </c>
      <c r="S1202" s="15" t="s">
        <v>6743</v>
      </c>
      <c r="T1202" s="52">
        <v>0</v>
      </c>
      <c r="U1202" s="22" t="s">
        <v>6744</v>
      </c>
      <c r="V1202" s="18" t="str">
        <f>+Sitio_Publico[[#This Row],[idcoleccion]]&amp;"-"&amp;Sitio_Publico[[#This Row],[id]]</f>
        <v>000-1201</v>
      </c>
      <c r="W1202" s="18">
        <f>+VLOOKUP(Sitio_Publico[[#This Row],[territorio]],Estructura!$AE$4:$AH$1067,4,0)</f>
        <v>30013127</v>
      </c>
      <c r="X1202" s="18" t="str">
        <f>+VLOOKUP(Sitio_Publico[[#This Row],[tema]],Estructura!$G$4:$J$532,4,0)</f>
        <v>T-16</v>
      </c>
      <c r="Y1202" s="18" t="str">
        <f>+VLOOKUP(Sitio_Publico[[#This Row],[contenido]],Estructura!$L$4:$O$473,4,0)</f>
        <v>C-7</v>
      </c>
      <c r="Z1202" s="18" t="str">
        <f>+VLOOKUP(Sitio_Publico[[#This Row],[Filtro Integrado]],Estructura!$U$4:$W$529,3,0)</f>
        <v>FI-0</v>
      </c>
      <c r="AA1202" s="18" t="str">
        <f>+VLOOKUP(Sitio_Publico[[#This Row],[Muestra]],Estructura!$Y$4:$AB$483,4,0)</f>
        <v>M-00067</v>
      </c>
    </row>
    <row r="1203" spans="1:27" ht="48" x14ac:dyDescent="0.3">
      <c r="A1203" s="16">
        <f t="shared" si="18"/>
        <v>1202</v>
      </c>
      <c r="B1203" s="47" t="s">
        <v>15118</v>
      </c>
      <c r="C1203" s="13" t="s">
        <v>622</v>
      </c>
      <c r="D1203" s="13" t="s">
        <v>623</v>
      </c>
      <c r="E1203" s="44">
        <v>7305</v>
      </c>
      <c r="F1203" s="13" t="s">
        <v>681</v>
      </c>
      <c r="G1203" s="23" t="s">
        <v>625</v>
      </c>
      <c r="H1203" s="42" t="s">
        <v>458</v>
      </c>
      <c r="I1203" s="28" t="s">
        <v>149</v>
      </c>
      <c r="J1203" s="12" t="s">
        <v>393</v>
      </c>
      <c r="K1203" s="28" t="s">
        <v>682</v>
      </c>
      <c r="L1203" s="12" t="s">
        <v>627</v>
      </c>
      <c r="M1203" s="12" t="s">
        <v>628</v>
      </c>
      <c r="N1203" s="12" t="s">
        <v>629</v>
      </c>
      <c r="O1203" s="26" t="s">
        <v>6745</v>
      </c>
      <c r="P1203" s="26" t="s">
        <v>6746</v>
      </c>
      <c r="Q1203" s="25" t="s">
        <v>646</v>
      </c>
      <c r="R1203" s="26" t="s">
        <v>6747</v>
      </c>
      <c r="S1203" s="15" t="s">
        <v>6748</v>
      </c>
      <c r="T1203" s="52">
        <v>0</v>
      </c>
      <c r="U1203" s="22" t="s">
        <v>6749</v>
      </c>
      <c r="V1203" s="18" t="str">
        <f>+Sitio_Publico[[#This Row],[idcoleccion]]&amp;"-"&amp;Sitio_Publico[[#This Row],[id]]</f>
        <v>000-1202</v>
      </c>
      <c r="W1203" s="18">
        <f>+VLOOKUP(Sitio_Publico[[#This Row],[territorio]],Estructura!$AE$4:$AH$1067,4,0)</f>
        <v>30007305</v>
      </c>
      <c r="X1203" s="18" t="str">
        <f>+VLOOKUP(Sitio_Publico[[#This Row],[tema]],Estructura!$G$4:$J$532,4,0)</f>
        <v>T-16</v>
      </c>
      <c r="Y1203" s="18" t="str">
        <f>+VLOOKUP(Sitio_Publico[[#This Row],[contenido]],Estructura!$L$4:$O$473,4,0)</f>
        <v>C-7</v>
      </c>
      <c r="Z1203" s="18" t="str">
        <f>+VLOOKUP(Sitio_Publico[[#This Row],[Filtro Integrado]],Estructura!$U$4:$W$529,3,0)</f>
        <v>FI-0</v>
      </c>
      <c r="AA1203" s="18" t="str">
        <f>+VLOOKUP(Sitio_Publico[[#This Row],[Muestra]],Estructura!$Y$4:$AB$483,4,0)</f>
        <v>M-00067</v>
      </c>
    </row>
    <row r="1204" spans="1:27" ht="48" x14ac:dyDescent="0.3">
      <c r="A1204" s="16">
        <f t="shared" si="18"/>
        <v>1203</v>
      </c>
      <c r="B1204" s="47" t="s">
        <v>15118</v>
      </c>
      <c r="C1204" s="13" t="s">
        <v>622</v>
      </c>
      <c r="D1204" s="13" t="s">
        <v>623</v>
      </c>
      <c r="E1204" s="44">
        <v>5501</v>
      </c>
      <c r="F1204" s="13" t="s">
        <v>666</v>
      </c>
      <c r="G1204" s="23" t="s">
        <v>639</v>
      </c>
      <c r="H1204" s="42" t="s">
        <v>458</v>
      </c>
      <c r="I1204" s="28" t="s">
        <v>79</v>
      </c>
      <c r="J1204" s="12" t="s">
        <v>393</v>
      </c>
      <c r="K1204" s="28" t="s">
        <v>667</v>
      </c>
      <c r="L1204" s="12" t="s">
        <v>652</v>
      </c>
      <c r="M1204" s="12" t="s">
        <v>668</v>
      </c>
      <c r="N1204" s="12" t="s">
        <v>629</v>
      </c>
      <c r="O1204" s="26" t="s">
        <v>6750</v>
      </c>
      <c r="P1204" s="26" t="s">
        <v>6751</v>
      </c>
      <c r="Q1204" s="25" t="s">
        <v>646</v>
      </c>
      <c r="R1204" s="26" t="s">
        <v>6752</v>
      </c>
      <c r="S1204" s="15" t="s">
        <v>6753</v>
      </c>
      <c r="T1204" s="52">
        <v>0</v>
      </c>
      <c r="U1204" s="22" t="s">
        <v>6754</v>
      </c>
      <c r="V1204" s="18" t="str">
        <f>+Sitio_Publico[[#This Row],[idcoleccion]]&amp;"-"&amp;Sitio_Publico[[#This Row],[id]]</f>
        <v>000-1203</v>
      </c>
      <c r="W1204" s="18">
        <f>+VLOOKUP(Sitio_Publico[[#This Row],[territorio]],Estructura!$AE$4:$AH$1067,4,0)</f>
        <v>30005501</v>
      </c>
      <c r="X1204" s="18" t="str">
        <f>+VLOOKUP(Sitio_Publico[[#This Row],[tema]],Estructura!$G$4:$J$532,4,0)</f>
        <v>T-15</v>
      </c>
      <c r="Y1204" s="18" t="str">
        <f>+VLOOKUP(Sitio_Publico[[#This Row],[contenido]],Estructura!$L$4:$O$473,4,0)</f>
        <v>C-8</v>
      </c>
      <c r="Z1204" s="18" t="str">
        <f>+VLOOKUP(Sitio_Publico[[#This Row],[Filtro Integrado]],Estructura!$U$4:$W$529,3,0)</f>
        <v>FI-0</v>
      </c>
      <c r="AA1204" s="18" t="str">
        <f>+VLOOKUP(Sitio_Publico[[#This Row],[Muestra]],Estructura!$Y$4:$AB$483,4,0)</f>
        <v>M-00066</v>
      </c>
    </row>
    <row r="1205" spans="1:27" ht="48" x14ac:dyDescent="0.3">
      <c r="A1205" s="16">
        <f t="shared" si="18"/>
        <v>1204</v>
      </c>
      <c r="B1205" s="47" t="s">
        <v>15118</v>
      </c>
      <c r="C1205" s="13" t="s">
        <v>622</v>
      </c>
      <c r="D1205" s="13" t="s">
        <v>623</v>
      </c>
      <c r="E1205" s="44">
        <v>6103</v>
      </c>
      <c r="F1205" s="13" t="s">
        <v>666</v>
      </c>
      <c r="G1205" s="23" t="s">
        <v>639</v>
      </c>
      <c r="H1205" s="42" t="s">
        <v>458</v>
      </c>
      <c r="I1205" s="28" t="s">
        <v>102</v>
      </c>
      <c r="J1205" s="12" t="s">
        <v>393</v>
      </c>
      <c r="K1205" s="28" t="s">
        <v>667</v>
      </c>
      <c r="L1205" s="12" t="s">
        <v>652</v>
      </c>
      <c r="M1205" s="12" t="s">
        <v>668</v>
      </c>
      <c r="N1205" s="12" t="s">
        <v>629</v>
      </c>
      <c r="O1205" s="26" t="s">
        <v>6755</v>
      </c>
      <c r="P1205" s="26" t="s">
        <v>6756</v>
      </c>
      <c r="Q1205" s="25" t="s">
        <v>646</v>
      </c>
      <c r="R1205" s="26" t="s">
        <v>6757</v>
      </c>
      <c r="S1205" s="15" t="s">
        <v>6758</v>
      </c>
      <c r="T1205" s="52">
        <v>0</v>
      </c>
      <c r="U1205" s="22" t="s">
        <v>6759</v>
      </c>
      <c r="V1205" s="18" t="str">
        <f>+Sitio_Publico[[#This Row],[idcoleccion]]&amp;"-"&amp;Sitio_Publico[[#This Row],[id]]</f>
        <v>000-1204</v>
      </c>
      <c r="W1205" s="18">
        <f>+VLOOKUP(Sitio_Publico[[#This Row],[territorio]],Estructura!$AE$4:$AH$1067,4,0)</f>
        <v>30006103</v>
      </c>
      <c r="X1205" s="18" t="str">
        <f>+VLOOKUP(Sitio_Publico[[#This Row],[tema]],Estructura!$G$4:$J$532,4,0)</f>
        <v>T-15</v>
      </c>
      <c r="Y1205" s="18" t="str">
        <f>+VLOOKUP(Sitio_Publico[[#This Row],[contenido]],Estructura!$L$4:$O$473,4,0)</f>
        <v>C-8</v>
      </c>
      <c r="Z1205" s="18" t="str">
        <f>+VLOOKUP(Sitio_Publico[[#This Row],[Filtro Integrado]],Estructura!$U$4:$W$529,3,0)</f>
        <v>FI-0</v>
      </c>
      <c r="AA1205" s="18" t="str">
        <f>+VLOOKUP(Sitio_Publico[[#This Row],[Muestra]],Estructura!$Y$4:$AB$483,4,0)</f>
        <v>M-00066</v>
      </c>
    </row>
    <row r="1206" spans="1:27" ht="48" x14ac:dyDescent="0.3">
      <c r="A1206" s="16">
        <f t="shared" si="18"/>
        <v>1205</v>
      </c>
      <c r="B1206" s="47" t="s">
        <v>15118</v>
      </c>
      <c r="C1206" s="13" t="s">
        <v>622</v>
      </c>
      <c r="D1206" s="13" t="s">
        <v>623</v>
      </c>
      <c r="E1206" s="44">
        <v>5706</v>
      </c>
      <c r="F1206" s="13" t="s">
        <v>666</v>
      </c>
      <c r="G1206" s="23" t="s">
        <v>639</v>
      </c>
      <c r="H1206" s="42" t="s">
        <v>458</v>
      </c>
      <c r="I1206" s="28" t="s">
        <v>95</v>
      </c>
      <c r="J1206" s="12" t="s">
        <v>393</v>
      </c>
      <c r="K1206" s="28" t="s">
        <v>745</v>
      </c>
      <c r="L1206" s="12" t="s">
        <v>652</v>
      </c>
      <c r="M1206" s="12" t="s">
        <v>628</v>
      </c>
      <c r="N1206" s="12" t="s">
        <v>629</v>
      </c>
      <c r="O1206" s="26" t="s">
        <v>6760</v>
      </c>
      <c r="P1206" s="26" t="s">
        <v>6761</v>
      </c>
      <c r="Q1206" s="25" t="s">
        <v>646</v>
      </c>
      <c r="R1206" s="26" t="s">
        <v>6762</v>
      </c>
      <c r="S1206" s="15" t="s">
        <v>6763</v>
      </c>
      <c r="T1206" s="52">
        <v>0</v>
      </c>
      <c r="U1206" s="22" t="s">
        <v>6764</v>
      </c>
      <c r="V1206" s="18" t="str">
        <f>+Sitio_Publico[[#This Row],[idcoleccion]]&amp;"-"&amp;Sitio_Publico[[#This Row],[id]]</f>
        <v>000-1205</v>
      </c>
      <c r="W1206" s="18">
        <f>+VLOOKUP(Sitio_Publico[[#This Row],[territorio]],Estructura!$AE$4:$AH$1067,4,0)</f>
        <v>30005706</v>
      </c>
      <c r="X1206" s="18" t="str">
        <f>+VLOOKUP(Sitio_Publico[[#This Row],[tema]],Estructura!$G$4:$J$532,4,0)</f>
        <v>T-15</v>
      </c>
      <c r="Y1206" s="18" t="str">
        <f>+VLOOKUP(Sitio_Publico[[#This Row],[contenido]],Estructura!$L$4:$O$473,4,0)</f>
        <v>C-8</v>
      </c>
      <c r="Z1206" s="18" t="str">
        <f>+VLOOKUP(Sitio_Publico[[#This Row],[Filtro Integrado]],Estructura!$U$4:$W$529,3,0)</f>
        <v>FI-0</v>
      </c>
      <c r="AA1206" s="18" t="str">
        <f>+VLOOKUP(Sitio_Publico[[#This Row],[Muestra]],Estructura!$Y$4:$AB$483,4,0)</f>
        <v>M-00074</v>
      </c>
    </row>
    <row r="1207" spans="1:27" ht="48" x14ac:dyDescent="0.3">
      <c r="A1207" s="16">
        <f t="shared" si="18"/>
        <v>1206</v>
      </c>
      <c r="B1207" s="47" t="s">
        <v>15118</v>
      </c>
      <c r="C1207" s="13" t="s">
        <v>622</v>
      </c>
      <c r="D1207" s="13" t="s">
        <v>623</v>
      </c>
      <c r="E1207" s="44">
        <v>6</v>
      </c>
      <c r="F1207" s="13" t="s">
        <v>688</v>
      </c>
      <c r="G1207" s="23" t="s">
        <v>639</v>
      </c>
      <c r="H1207" s="42" t="s">
        <v>457</v>
      </c>
      <c r="I1207" s="28" t="s">
        <v>369</v>
      </c>
      <c r="J1207" s="12" t="s">
        <v>393</v>
      </c>
      <c r="K1207" s="28" t="s">
        <v>689</v>
      </c>
      <c r="L1207" s="12" t="s">
        <v>652</v>
      </c>
      <c r="M1207" s="12" t="s">
        <v>690</v>
      </c>
      <c r="N1207" s="12" t="s">
        <v>629</v>
      </c>
      <c r="O1207" s="26" t="s">
        <v>6765</v>
      </c>
      <c r="P1207" s="26" t="s">
        <v>6766</v>
      </c>
      <c r="Q1207" s="25" t="s">
        <v>646</v>
      </c>
      <c r="R1207" s="26" t="s">
        <v>6767</v>
      </c>
      <c r="S1207" s="15" t="s">
        <v>6768</v>
      </c>
      <c r="T1207" s="52">
        <v>0</v>
      </c>
      <c r="U1207" s="22" t="s">
        <v>6769</v>
      </c>
      <c r="V1207" s="18" t="str">
        <f>+Sitio_Publico[[#This Row],[idcoleccion]]&amp;"-"&amp;Sitio_Publico[[#This Row],[id]]</f>
        <v>000-1206</v>
      </c>
      <c r="W1207" s="18">
        <f>+VLOOKUP(Sitio_Publico[[#This Row],[territorio]],Estructura!$AE$4:$AH$1067,4,0)</f>
        <v>20000006</v>
      </c>
      <c r="X1207" s="18" t="str">
        <f>+VLOOKUP(Sitio_Publico[[#This Row],[tema]],Estructura!$G$4:$J$532,4,0)</f>
        <v>T-17</v>
      </c>
      <c r="Y1207" s="18" t="str">
        <f>+VLOOKUP(Sitio_Publico[[#This Row],[contenido]],Estructura!$L$4:$O$473,4,0)</f>
        <v>C-8</v>
      </c>
      <c r="Z1207" s="18" t="str">
        <f>+VLOOKUP(Sitio_Publico[[#This Row],[Filtro Integrado]],Estructura!$U$4:$W$529,3,0)</f>
        <v>FI-0</v>
      </c>
      <c r="AA1207" s="18" t="str">
        <f>+VLOOKUP(Sitio_Publico[[#This Row],[Muestra]],Estructura!$Y$4:$AB$483,4,0)</f>
        <v>M-00068</v>
      </c>
    </row>
    <row r="1208" spans="1:27" ht="51" x14ac:dyDescent="0.3">
      <c r="A1208" s="16">
        <f t="shared" si="18"/>
        <v>1207</v>
      </c>
      <c r="B1208" s="47" t="s">
        <v>15118</v>
      </c>
      <c r="C1208" s="13" t="s">
        <v>622</v>
      </c>
      <c r="D1208" s="13" t="s">
        <v>623</v>
      </c>
      <c r="E1208" s="44">
        <v>6302</v>
      </c>
      <c r="F1208" s="13" t="s">
        <v>624</v>
      </c>
      <c r="G1208" s="23" t="s">
        <v>625</v>
      </c>
      <c r="H1208" s="42" t="s">
        <v>458</v>
      </c>
      <c r="I1208" s="28" t="s">
        <v>124</v>
      </c>
      <c r="J1208" s="12" t="s">
        <v>393</v>
      </c>
      <c r="K1208" s="28" t="s">
        <v>651</v>
      </c>
      <c r="L1208" s="12" t="s">
        <v>627</v>
      </c>
      <c r="M1208" s="12" t="s">
        <v>653</v>
      </c>
      <c r="N1208" s="12" t="s">
        <v>629</v>
      </c>
      <c r="O1208" s="26" t="s">
        <v>6770</v>
      </c>
      <c r="P1208" s="26" t="s">
        <v>6771</v>
      </c>
      <c r="Q1208" s="25" t="s">
        <v>646</v>
      </c>
      <c r="R1208" s="26" t="s">
        <v>6772</v>
      </c>
      <c r="S1208" s="15" t="s">
        <v>6773</v>
      </c>
      <c r="T1208" s="52">
        <v>0</v>
      </c>
      <c r="U1208" s="22" t="s">
        <v>6774</v>
      </c>
      <c r="V1208" s="18" t="str">
        <f>+Sitio_Publico[[#This Row],[idcoleccion]]&amp;"-"&amp;Sitio_Publico[[#This Row],[id]]</f>
        <v>000-1207</v>
      </c>
      <c r="W1208" s="18">
        <f>+VLOOKUP(Sitio_Publico[[#This Row],[territorio]],Estructura!$AE$4:$AH$1067,4,0)</f>
        <v>30006302</v>
      </c>
      <c r="X1208" s="18" t="str">
        <f>+VLOOKUP(Sitio_Publico[[#This Row],[tema]],Estructura!$G$4:$J$532,4,0)</f>
        <v>T-13</v>
      </c>
      <c r="Y1208" s="18" t="str">
        <f>+VLOOKUP(Sitio_Publico[[#This Row],[contenido]],Estructura!$L$4:$O$473,4,0)</f>
        <v>C-7</v>
      </c>
      <c r="Z1208" s="18" t="str">
        <f>+VLOOKUP(Sitio_Publico[[#This Row],[Filtro Integrado]],Estructura!$U$4:$W$529,3,0)</f>
        <v>FI-0</v>
      </c>
      <c r="AA1208" s="18" t="str">
        <f>+VLOOKUP(Sitio_Publico[[#This Row],[Muestra]],Estructura!$Y$4:$AB$483,4,0)</f>
        <v>M-00065</v>
      </c>
    </row>
    <row r="1209" spans="1:27" ht="48" x14ac:dyDescent="0.3">
      <c r="A1209" s="16">
        <f t="shared" si="18"/>
        <v>1208</v>
      </c>
      <c r="B1209" s="47" t="s">
        <v>15118</v>
      </c>
      <c r="C1209" s="13" t="s">
        <v>622</v>
      </c>
      <c r="D1209" s="13" t="s">
        <v>623</v>
      </c>
      <c r="E1209" s="44">
        <v>5603</v>
      </c>
      <c r="F1209" s="13" t="s">
        <v>681</v>
      </c>
      <c r="G1209" s="23" t="s">
        <v>639</v>
      </c>
      <c r="H1209" s="42" t="s">
        <v>458</v>
      </c>
      <c r="I1209" s="28" t="s">
        <v>86</v>
      </c>
      <c r="J1209" s="12" t="s">
        <v>393</v>
      </c>
      <c r="K1209" s="28" t="s">
        <v>682</v>
      </c>
      <c r="L1209" s="12" t="s">
        <v>652</v>
      </c>
      <c r="M1209" s="12" t="s">
        <v>653</v>
      </c>
      <c r="N1209" s="12" t="s">
        <v>629</v>
      </c>
      <c r="O1209" s="26" t="s">
        <v>6775</v>
      </c>
      <c r="P1209" s="26" t="s">
        <v>6776</v>
      </c>
      <c r="Q1209" s="25" t="s">
        <v>646</v>
      </c>
      <c r="R1209" s="26" t="s">
        <v>6777</v>
      </c>
      <c r="S1209" s="15" t="s">
        <v>6778</v>
      </c>
      <c r="T1209" s="52">
        <v>0</v>
      </c>
      <c r="U1209" s="22" t="s">
        <v>6779</v>
      </c>
      <c r="V1209" s="18" t="str">
        <f>+Sitio_Publico[[#This Row],[idcoleccion]]&amp;"-"&amp;Sitio_Publico[[#This Row],[id]]</f>
        <v>000-1208</v>
      </c>
      <c r="W1209" s="18">
        <f>+VLOOKUP(Sitio_Publico[[#This Row],[territorio]],Estructura!$AE$4:$AH$1067,4,0)</f>
        <v>30005603</v>
      </c>
      <c r="X1209" s="18" t="str">
        <f>+VLOOKUP(Sitio_Publico[[#This Row],[tema]],Estructura!$G$4:$J$532,4,0)</f>
        <v>T-16</v>
      </c>
      <c r="Y1209" s="18" t="str">
        <f>+VLOOKUP(Sitio_Publico[[#This Row],[contenido]],Estructura!$L$4:$O$473,4,0)</f>
        <v>C-8</v>
      </c>
      <c r="Z1209" s="18" t="str">
        <f>+VLOOKUP(Sitio_Publico[[#This Row],[Filtro Integrado]],Estructura!$U$4:$W$529,3,0)</f>
        <v>FI-0</v>
      </c>
      <c r="AA1209" s="18" t="str">
        <f>+VLOOKUP(Sitio_Publico[[#This Row],[Muestra]],Estructura!$Y$4:$AB$483,4,0)</f>
        <v>M-00067</v>
      </c>
    </row>
    <row r="1210" spans="1:27" ht="48" x14ac:dyDescent="0.3">
      <c r="A1210" s="16">
        <f t="shared" si="18"/>
        <v>1209</v>
      </c>
      <c r="B1210" s="47" t="s">
        <v>15118</v>
      </c>
      <c r="C1210" s="13" t="s">
        <v>622</v>
      </c>
      <c r="D1210" s="13" t="s">
        <v>623</v>
      </c>
      <c r="E1210" s="44">
        <v>6109</v>
      </c>
      <c r="F1210" s="13" t="s">
        <v>666</v>
      </c>
      <c r="G1210" s="23" t="s">
        <v>625</v>
      </c>
      <c r="H1210" s="42" t="s">
        <v>458</v>
      </c>
      <c r="I1210" s="28" t="s">
        <v>108</v>
      </c>
      <c r="J1210" s="12" t="s">
        <v>393</v>
      </c>
      <c r="K1210" s="28" t="s">
        <v>667</v>
      </c>
      <c r="L1210" s="12" t="s">
        <v>627</v>
      </c>
      <c r="M1210" s="12" t="s">
        <v>668</v>
      </c>
      <c r="N1210" s="12" t="s">
        <v>629</v>
      </c>
      <c r="O1210" s="26" t="s">
        <v>6780</v>
      </c>
      <c r="P1210" s="26" t="s">
        <v>6781</v>
      </c>
      <c r="Q1210" s="25" t="s">
        <v>646</v>
      </c>
      <c r="R1210" s="26" t="s">
        <v>6782</v>
      </c>
      <c r="S1210" s="15" t="s">
        <v>6783</v>
      </c>
      <c r="T1210" s="52">
        <v>0</v>
      </c>
      <c r="U1210" s="22" t="s">
        <v>6784</v>
      </c>
      <c r="V1210" s="18" t="str">
        <f>+Sitio_Publico[[#This Row],[idcoleccion]]&amp;"-"&amp;Sitio_Publico[[#This Row],[id]]</f>
        <v>000-1209</v>
      </c>
      <c r="W1210" s="18">
        <f>+VLOOKUP(Sitio_Publico[[#This Row],[territorio]],Estructura!$AE$4:$AH$1067,4,0)</f>
        <v>30006109</v>
      </c>
      <c r="X1210" s="18" t="str">
        <f>+VLOOKUP(Sitio_Publico[[#This Row],[tema]],Estructura!$G$4:$J$532,4,0)</f>
        <v>T-15</v>
      </c>
      <c r="Y1210" s="18" t="str">
        <f>+VLOOKUP(Sitio_Publico[[#This Row],[contenido]],Estructura!$L$4:$O$473,4,0)</f>
        <v>C-7</v>
      </c>
      <c r="Z1210" s="18" t="str">
        <f>+VLOOKUP(Sitio_Publico[[#This Row],[Filtro Integrado]],Estructura!$U$4:$W$529,3,0)</f>
        <v>FI-0</v>
      </c>
      <c r="AA1210" s="18" t="str">
        <f>+VLOOKUP(Sitio_Publico[[#This Row],[Muestra]],Estructura!$Y$4:$AB$483,4,0)</f>
        <v>M-00066</v>
      </c>
    </row>
    <row r="1211" spans="1:27" ht="48" x14ac:dyDescent="0.3">
      <c r="A1211" s="16">
        <f t="shared" si="18"/>
        <v>1210</v>
      </c>
      <c r="B1211" s="47" t="s">
        <v>15118</v>
      </c>
      <c r="C1211" s="13" t="s">
        <v>622</v>
      </c>
      <c r="D1211" s="13" t="s">
        <v>623</v>
      </c>
      <c r="E1211" s="44">
        <v>7203</v>
      </c>
      <c r="F1211" s="13" t="s">
        <v>688</v>
      </c>
      <c r="G1211" s="23" t="s">
        <v>639</v>
      </c>
      <c r="H1211" s="42" t="s">
        <v>458</v>
      </c>
      <c r="I1211" s="28" t="s">
        <v>144</v>
      </c>
      <c r="J1211" s="12" t="s">
        <v>393</v>
      </c>
      <c r="K1211" s="28" t="s">
        <v>726</v>
      </c>
      <c r="L1211" s="12" t="s">
        <v>652</v>
      </c>
      <c r="M1211" s="12" t="s">
        <v>653</v>
      </c>
      <c r="N1211" s="12" t="s">
        <v>629</v>
      </c>
      <c r="O1211" s="26" t="s">
        <v>6785</v>
      </c>
      <c r="P1211" s="26" t="s">
        <v>6786</v>
      </c>
      <c r="Q1211" s="25" t="s">
        <v>646</v>
      </c>
      <c r="R1211" s="26" t="s">
        <v>6787</v>
      </c>
      <c r="S1211" s="15" t="s">
        <v>6788</v>
      </c>
      <c r="T1211" s="52">
        <v>0</v>
      </c>
      <c r="U1211" s="22" t="s">
        <v>6789</v>
      </c>
      <c r="V1211" s="18" t="str">
        <f>+Sitio_Publico[[#This Row],[idcoleccion]]&amp;"-"&amp;Sitio_Publico[[#This Row],[id]]</f>
        <v>000-1210</v>
      </c>
      <c r="W1211" s="18">
        <f>+VLOOKUP(Sitio_Publico[[#This Row],[territorio]],Estructura!$AE$4:$AH$1067,4,0)</f>
        <v>30007203</v>
      </c>
      <c r="X1211" s="18" t="str">
        <f>+VLOOKUP(Sitio_Publico[[#This Row],[tema]],Estructura!$G$4:$J$532,4,0)</f>
        <v>T-17</v>
      </c>
      <c r="Y1211" s="18" t="str">
        <f>+VLOOKUP(Sitio_Publico[[#This Row],[contenido]],Estructura!$L$4:$O$473,4,0)</f>
        <v>C-8</v>
      </c>
      <c r="Z1211" s="18" t="str">
        <f>+VLOOKUP(Sitio_Publico[[#This Row],[Filtro Integrado]],Estructura!$U$4:$W$529,3,0)</f>
        <v>FI-0</v>
      </c>
      <c r="AA1211" s="18" t="str">
        <f>+VLOOKUP(Sitio_Publico[[#This Row],[Muestra]],Estructura!$Y$4:$AB$483,4,0)</f>
        <v>M-00071</v>
      </c>
    </row>
    <row r="1212" spans="1:27" ht="48" x14ac:dyDescent="0.3">
      <c r="A1212" s="16">
        <f t="shared" si="18"/>
        <v>1211</v>
      </c>
      <c r="B1212" s="47" t="s">
        <v>15118</v>
      </c>
      <c r="C1212" s="13" t="s">
        <v>622</v>
      </c>
      <c r="D1212" s="13" t="s">
        <v>623</v>
      </c>
      <c r="E1212" s="44">
        <v>6204</v>
      </c>
      <c r="F1212" s="13" t="s">
        <v>666</v>
      </c>
      <c r="G1212" s="23" t="s">
        <v>625</v>
      </c>
      <c r="H1212" s="42" t="s">
        <v>458</v>
      </c>
      <c r="I1212" s="28" t="s">
        <v>120</v>
      </c>
      <c r="J1212" s="12" t="s">
        <v>393</v>
      </c>
      <c r="K1212" s="28" t="s">
        <v>667</v>
      </c>
      <c r="L1212" s="12" t="s">
        <v>627</v>
      </c>
      <c r="M1212" s="12" t="s">
        <v>668</v>
      </c>
      <c r="N1212" s="12" t="s">
        <v>629</v>
      </c>
      <c r="O1212" s="26" t="s">
        <v>6790</v>
      </c>
      <c r="P1212" s="26" t="s">
        <v>6791</v>
      </c>
      <c r="Q1212" s="25" t="s">
        <v>646</v>
      </c>
      <c r="R1212" s="26" t="s">
        <v>6792</v>
      </c>
      <c r="S1212" s="15" t="s">
        <v>6793</v>
      </c>
      <c r="T1212" s="52">
        <v>0</v>
      </c>
      <c r="U1212" s="22" t="s">
        <v>6794</v>
      </c>
      <c r="V1212" s="18" t="str">
        <f>+Sitio_Publico[[#This Row],[idcoleccion]]&amp;"-"&amp;Sitio_Publico[[#This Row],[id]]</f>
        <v>000-1211</v>
      </c>
      <c r="W1212" s="18">
        <f>+VLOOKUP(Sitio_Publico[[#This Row],[territorio]],Estructura!$AE$4:$AH$1067,4,0)</f>
        <v>30006204</v>
      </c>
      <c r="X1212" s="18" t="str">
        <f>+VLOOKUP(Sitio_Publico[[#This Row],[tema]],Estructura!$G$4:$J$532,4,0)</f>
        <v>T-15</v>
      </c>
      <c r="Y1212" s="18" t="str">
        <f>+VLOOKUP(Sitio_Publico[[#This Row],[contenido]],Estructura!$L$4:$O$473,4,0)</f>
        <v>C-7</v>
      </c>
      <c r="Z1212" s="18" t="str">
        <f>+VLOOKUP(Sitio_Publico[[#This Row],[Filtro Integrado]],Estructura!$U$4:$W$529,3,0)</f>
        <v>FI-0</v>
      </c>
      <c r="AA1212" s="18" t="str">
        <f>+VLOOKUP(Sitio_Publico[[#This Row],[Muestra]],Estructura!$Y$4:$AB$483,4,0)</f>
        <v>M-00066</v>
      </c>
    </row>
    <row r="1213" spans="1:27" ht="48" x14ac:dyDescent="0.3">
      <c r="A1213" s="16">
        <f t="shared" si="18"/>
        <v>1212</v>
      </c>
      <c r="B1213" s="47" t="s">
        <v>15118</v>
      </c>
      <c r="C1213" s="13" t="s">
        <v>622</v>
      </c>
      <c r="D1213" s="13" t="s">
        <v>623</v>
      </c>
      <c r="E1213" s="44">
        <v>16104</v>
      </c>
      <c r="F1213" s="13" t="s">
        <v>624</v>
      </c>
      <c r="G1213" s="23" t="s">
        <v>639</v>
      </c>
      <c r="H1213" s="42" t="s">
        <v>458</v>
      </c>
      <c r="I1213" s="28" t="s">
        <v>201</v>
      </c>
      <c r="J1213" s="12" t="s">
        <v>393</v>
      </c>
      <c r="K1213" s="28" t="s">
        <v>651</v>
      </c>
      <c r="L1213" s="12" t="s">
        <v>652</v>
      </c>
      <c r="M1213" s="12" t="s">
        <v>653</v>
      </c>
      <c r="N1213" s="12" t="s">
        <v>629</v>
      </c>
      <c r="O1213" s="26" t="s">
        <v>6795</v>
      </c>
      <c r="P1213" s="26" t="s">
        <v>6796</v>
      </c>
      <c r="Q1213" s="25" t="s">
        <v>646</v>
      </c>
      <c r="R1213" s="26" t="s">
        <v>6797</v>
      </c>
      <c r="S1213" s="15" t="s">
        <v>6798</v>
      </c>
      <c r="T1213" s="52">
        <v>0</v>
      </c>
      <c r="U1213" s="22" t="s">
        <v>6799</v>
      </c>
      <c r="V1213" s="18" t="str">
        <f>+Sitio_Publico[[#This Row],[idcoleccion]]&amp;"-"&amp;Sitio_Publico[[#This Row],[id]]</f>
        <v>000-1212</v>
      </c>
      <c r="W1213" s="18">
        <f>+VLOOKUP(Sitio_Publico[[#This Row],[territorio]],Estructura!$AE$4:$AH$1067,4,0)</f>
        <v>30016104</v>
      </c>
      <c r="X1213" s="18" t="str">
        <f>+VLOOKUP(Sitio_Publico[[#This Row],[tema]],Estructura!$G$4:$J$532,4,0)</f>
        <v>T-13</v>
      </c>
      <c r="Y1213" s="18" t="str">
        <f>+VLOOKUP(Sitio_Publico[[#This Row],[contenido]],Estructura!$L$4:$O$473,4,0)</f>
        <v>C-8</v>
      </c>
      <c r="Z1213" s="18" t="str">
        <f>+VLOOKUP(Sitio_Publico[[#This Row],[Filtro Integrado]],Estructura!$U$4:$W$529,3,0)</f>
        <v>FI-0</v>
      </c>
      <c r="AA1213" s="18" t="str">
        <f>+VLOOKUP(Sitio_Publico[[#This Row],[Muestra]],Estructura!$Y$4:$AB$483,4,0)</f>
        <v>M-00065</v>
      </c>
    </row>
    <row r="1214" spans="1:27" ht="48" x14ac:dyDescent="0.3">
      <c r="A1214" s="16">
        <f t="shared" si="18"/>
        <v>1213</v>
      </c>
      <c r="B1214" s="47" t="s">
        <v>15118</v>
      </c>
      <c r="C1214" s="13" t="s">
        <v>622</v>
      </c>
      <c r="D1214" s="13" t="s">
        <v>623</v>
      </c>
      <c r="E1214" s="44">
        <v>16301</v>
      </c>
      <c r="F1214" s="13" t="s">
        <v>666</v>
      </c>
      <c r="G1214" s="23" t="s">
        <v>639</v>
      </c>
      <c r="H1214" s="42" t="s">
        <v>458</v>
      </c>
      <c r="I1214" s="28" t="s">
        <v>210</v>
      </c>
      <c r="J1214" s="12" t="s">
        <v>393</v>
      </c>
      <c r="K1214" s="28" t="s">
        <v>745</v>
      </c>
      <c r="L1214" s="12" t="s">
        <v>652</v>
      </c>
      <c r="M1214" s="12" t="s">
        <v>628</v>
      </c>
      <c r="N1214" s="12" t="s">
        <v>629</v>
      </c>
      <c r="O1214" s="26" t="s">
        <v>6800</v>
      </c>
      <c r="P1214" s="26" t="s">
        <v>6801</v>
      </c>
      <c r="Q1214" s="25" t="s">
        <v>646</v>
      </c>
      <c r="R1214" s="26" t="s">
        <v>6802</v>
      </c>
      <c r="S1214" s="15" t="s">
        <v>6803</v>
      </c>
      <c r="T1214" s="52">
        <v>0</v>
      </c>
      <c r="U1214" s="22" t="s">
        <v>6804</v>
      </c>
      <c r="V1214" s="18" t="str">
        <f>+Sitio_Publico[[#This Row],[idcoleccion]]&amp;"-"&amp;Sitio_Publico[[#This Row],[id]]</f>
        <v>000-1213</v>
      </c>
      <c r="W1214" s="18">
        <f>+VLOOKUP(Sitio_Publico[[#This Row],[territorio]],Estructura!$AE$4:$AH$1067,4,0)</f>
        <v>30016301</v>
      </c>
      <c r="X1214" s="18" t="str">
        <f>+VLOOKUP(Sitio_Publico[[#This Row],[tema]],Estructura!$G$4:$J$532,4,0)</f>
        <v>T-15</v>
      </c>
      <c r="Y1214" s="18" t="str">
        <f>+VLOOKUP(Sitio_Publico[[#This Row],[contenido]],Estructura!$L$4:$O$473,4,0)</f>
        <v>C-8</v>
      </c>
      <c r="Z1214" s="18" t="str">
        <f>+VLOOKUP(Sitio_Publico[[#This Row],[Filtro Integrado]],Estructura!$U$4:$W$529,3,0)</f>
        <v>FI-0</v>
      </c>
      <c r="AA1214" s="18" t="str">
        <f>+VLOOKUP(Sitio_Publico[[#This Row],[Muestra]],Estructura!$Y$4:$AB$483,4,0)</f>
        <v>M-00074</v>
      </c>
    </row>
    <row r="1215" spans="1:27" ht="48" x14ac:dyDescent="0.3">
      <c r="A1215" s="16">
        <f t="shared" si="18"/>
        <v>1214</v>
      </c>
      <c r="B1215" s="47" t="s">
        <v>15118</v>
      </c>
      <c r="C1215" s="13" t="s">
        <v>622</v>
      </c>
      <c r="D1215" s="13" t="s">
        <v>623</v>
      </c>
      <c r="E1215" s="44">
        <v>5601</v>
      </c>
      <c r="F1215" s="13" t="s">
        <v>666</v>
      </c>
      <c r="G1215" s="23" t="s">
        <v>639</v>
      </c>
      <c r="H1215" s="42" t="s">
        <v>458</v>
      </c>
      <c r="I1215" s="28" t="s">
        <v>84</v>
      </c>
      <c r="J1215" s="12" t="s">
        <v>393</v>
      </c>
      <c r="K1215" s="28" t="s">
        <v>888</v>
      </c>
      <c r="L1215" s="12" t="s">
        <v>652</v>
      </c>
      <c r="M1215" s="12" t="s">
        <v>704</v>
      </c>
      <c r="N1215" s="12" t="s">
        <v>629</v>
      </c>
      <c r="O1215" s="26" t="s">
        <v>6805</v>
      </c>
      <c r="P1215" s="26" t="s">
        <v>6806</v>
      </c>
      <c r="Q1215" s="25" t="s">
        <v>646</v>
      </c>
      <c r="R1215" s="26" t="s">
        <v>6807</v>
      </c>
      <c r="S1215" s="15" t="s">
        <v>6808</v>
      </c>
      <c r="T1215" s="52">
        <v>0</v>
      </c>
      <c r="U1215" s="22" t="s">
        <v>6809</v>
      </c>
      <c r="V1215" s="18" t="str">
        <f>+Sitio_Publico[[#This Row],[idcoleccion]]&amp;"-"&amp;Sitio_Publico[[#This Row],[id]]</f>
        <v>000-1214</v>
      </c>
      <c r="W1215" s="18">
        <f>+VLOOKUP(Sitio_Publico[[#This Row],[territorio]],Estructura!$AE$4:$AH$1067,4,0)</f>
        <v>30005601</v>
      </c>
      <c r="X1215" s="18" t="str">
        <f>+VLOOKUP(Sitio_Publico[[#This Row],[tema]],Estructura!$G$4:$J$532,4,0)</f>
        <v>T-15</v>
      </c>
      <c r="Y1215" s="18" t="str">
        <f>+VLOOKUP(Sitio_Publico[[#This Row],[contenido]],Estructura!$L$4:$O$473,4,0)</f>
        <v>C-8</v>
      </c>
      <c r="Z1215" s="18" t="str">
        <f>+VLOOKUP(Sitio_Publico[[#This Row],[Filtro Integrado]],Estructura!$U$4:$W$529,3,0)</f>
        <v>FI-0</v>
      </c>
      <c r="AA1215" s="18" t="str">
        <f>+VLOOKUP(Sitio_Publico[[#This Row],[Muestra]],Estructura!$Y$4:$AB$483,4,0)</f>
        <v>M-00082</v>
      </c>
    </row>
    <row r="1216" spans="1:27" ht="48" x14ac:dyDescent="0.3">
      <c r="A1216" s="16">
        <f t="shared" si="18"/>
        <v>1215</v>
      </c>
      <c r="B1216" s="47" t="s">
        <v>15118</v>
      </c>
      <c r="C1216" s="13" t="s">
        <v>622</v>
      </c>
      <c r="D1216" s="13" t="s">
        <v>623</v>
      </c>
      <c r="E1216" s="44">
        <v>12201</v>
      </c>
      <c r="F1216" s="13" t="s">
        <v>681</v>
      </c>
      <c r="G1216" s="23" t="s">
        <v>639</v>
      </c>
      <c r="H1216" s="42" t="s">
        <v>458</v>
      </c>
      <c r="I1216" s="28" t="s">
        <v>291</v>
      </c>
      <c r="J1216" s="12" t="s">
        <v>393</v>
      </c>
      <c r="K1216" s="28" t="s">
        <v>841</v>
      </c>
      <c r="L1216" s="12" t="s">
        <v>652</v>
      </c>
      <c r="M1216" s="12" t="s">
        <v>704</v>
      </c>
      <c r="N1216" s="12" t="s">
        <v>629</v>
      </c>
      <c r="O1216" s="26" t="s">
        <v>6810</v>
      </c>
      <c r="P1216" s="26" t="s">
        <v>6811</v>
      </c>
      <c r="Q1216" s="25" t="s">
        <v>646</v>
      </c>
      <c r="R1216" s="26" t="s">
        <v>6812</v>
      </c>
      <c r="S1216" s="15" t="s">
        <v>6813</v>
      </c>
      <c r="T1216" s="52">
        <v>0</v>
      </c>
      <c r="U1216" s="22" t="s">
        <v>6814</v>
      </c>
      <c r="V1216" s="18" t="str">
        <f>+Sitio_Publico[[#This Row],[idcoleccion]]&amp;"-"&amp;Sitio_Publico[[#This Row],[id]]</f>
        <v>000-1215</v>
      </c>
      <c r="W1216" s="18">
        <f>+VLOOKUP(Sitio_Publico[[#This Row],[territorio]],Estructura!$AE$4:$AH$1067,4,0)</f>
        <v>30012201</v>
      </c>
      <c r="X1216" s="18" t="str">
        <f>+VLOOKUP(Sitio_Publico[[#This Row],[tema]],Estructura!$G$4:$J$532,4,0)</f>
        <v>T-16</v>
      </c>
      <c r="Y1216" s="18" t="str">
        <f>+VLOOKUP(Sitio_Publico[[#This Row],[contenido]],Estructura!$L$4:$O$473,4,0)</f>
        <v>C-8</v>
      </c>
      <c r="Z1216" s="18" t="str">
        <f>+VLOOKUP(Sitio_Publico[[#This Row],[Filtro Integrado]],Estructura!$U$4:$W$529,3,0)</f>
        <v>FI-0</v>
      </c>
      <c r="AA1216" s="18" t="str">
        <f>+VLOOKUP(Sitio_Publico[[#This Row],[Muestra]],Estructura!$Y$4:$AB$483,4,0)</f>
        <v>M-00080</v>
      </c>
    </row>
    <row r="1217" spans="1:27" ht="48" x14ac:dyDescent="0.3">
      <c r="A1217" s="16">
        <f t="shared" si="18"/>
        <v>1216</v>
      </c>
      <c r="B1217" s="47" t="s">
        <v>15118</v>
      </c>
      <c r="C1217" s="13" t="s">
        <v>622</v>
      </c>
      <c r="D1217" s="13" t="s">
        <v>623</v>
      </c>
      <c r="E1217" s="44">
        <v>13501</v>
      </c>
      <c r="F1217" s="13" t="s">
        <v>624</v>
      </c>
      <c r="G1217" s="23" t="s">
        <v>639</v>
      </c>
      <c r="H1217" s="42" t="s">
        <v>458</v>
      </c>
      <c r="I1217" s="28" t="s">
        <v>338</v>
      </c>
      <c r="J1217" s="12" t="s">
        <v>393</v>
      </c>
      <c r="K1217" s="28" t="s">
        <v>651</v>
      </c>
      <c r="L1217" s="12" t="s">
        <v>652</v>
      </c>
      <c r="M1217" s="12" t="s">
        <v>653</v>
      </c>
      <c r="N1217" s="12" t="s">
        <v>629</v>
      </c>
      <c r="O1217" s="26" t="s">
        <v>6815</v>
      </c>
      <c r="P1217" s="26" t="s">
        <v>6816</v>
      </c>
      <c r="Q1217" s="25" t="s">
        <v>646</v>
      </c>
      <c r="R1217" s="26" t="s">
        <v>6817</v>
      </c>
      <c r="S1217" s="15" t="s">
        <v>6818</v>
      </c>
      <c r="T1217" s="52">
        <v>0</v>
      </c>
      <c r="U1217" s="22" t="s">
        <v>6819</v>
      </c>
      <c r="V1217" s="18" t="str">
        <f>+Sitio_Publico[[#This Row],[idcoleccion]]&amp;"-"&amp;Sitio_Publico[[#This Row],[id]]</f>
        <v>000-1216</v>
      </c>
      <c r="W1217" s="18">
        <f>+VLOOKUP(Sitio_Publico[[#This Row],[territorio]],Estructura!$AE$4:$AH$1067,4,0)</f>
        <v>30013501</v>
      </c>
      <c r="X1217" s="18" t="str">
        <f>+VLOOKUP(Sitio_Publico[[#This Row],[tema]],Estructura!$G$4:$J$532,4,0)</f>
        <v>T-13</v>
      </c>
      <c r="Y1217" s="18" t="str">
        <f>+VLOOKUP(Sitio_Publico[[#This Row],[contenido]],Estructura!$L$4:$O$473,4,0)</f>
        <v>C-8</v>
      </c>
      <c r="Z1217" s="18" t="str">
        <f>+VLOOKUP(Sitio_Publico[[#This Row],[Filtro Integrado]],Estructura!$U$4:$W$529,3,0)</f>
        <v>FI-0</v>
      </c>
      <c r="AA1217" s="18" t="str">
        <f>+VLOOKUP(Sitio_Publico[[#This Row],[Muestra]],Estructura!$Y$4:$AB$483,4,0)</f>
        <v>M-00065</v>
      </c>
    </row>
    <row r="1218" spans="1:27" ht="48" x14ac:dyDescent="0.3">
      <c r="A1218" s="16">
        <f t="shared" si="18"/>
        <v>1217</v>
      </c>
      <c r="B1218" s="47" t="s">
        <v>15118</v>
      </c>
      <c r="C1218" s="13" t="s">
        <v>622</v>
      </c>
      <c r="D1218" s="13" t="s">
        <v>623</v>
      </c>
      <c r="E1218" s="44">
        <v>10104</v>
      </c>
      <c r="F1218" s="13" t="s">
        <v>681</v>
      </c>
      <c r="G1218" s="23" t="s">
        <v>639</v>
      </c>
      <c r="H1218" s="42" t="s">
        <v>458</v>
      </c>
      <c r="I1218" s="28" t="s">
        <v>251</v>
      </c>
      <c r="J1218" s="12" t="s">
        <v>393</v>
      </c>
      <c r="K1218" s="28" t="s">
        <v>682</v>
      </c>
      <c r="L1218" s="12" t="s">
        <v>652</v>
      </c>
      <c r="M1218" s="12" t="s">
        <v>653</v>
      </c>
      <c r="N1218" s="12" t="s">
        <v>629</v>
      </c>
      <c r="O1218" s="26" t="s">
        <v>6820</v>
      </c>
      <c r="P1218" s="26" t="s">
        <v>6821</v>
      </c>
      <c r="Q1218" s="25" t="s">
        <v>646</v>
      </c>
      <c r="R1218" s="26" t="s">
        <v>6822</v>
      </c>
      <c r="S1218" s="15" t="s">
        <v>6823</v>
      </c>
      <c r="T1218" s="52">
        <v>0</v>
      </c>
      <c r="U1218" s="22" t="s">
        <v>6824</v>
      </c>
      <c r="V1218" s="18" t="str">
        <f>+Sitio_Publico[[#This Row],[idcoleccion]]&amp;"-"&amp;Sitio_Publico[[#This Row],[id]]</f>
        <v>000-1217</v>
      </c>
      <c r="W1218" s="18">
        <f>+VLOOKUP(Sitio_Publico[[#This Row],[territorio]],Estructura!$AE$4:$AH$1067,4,0)</f>
        <v>30010104</v>
      </c>
      <c r="X1218" s="18" t="str">
        <f>+VLOOKUP(Sitio_Publico[[#This Row],[tema]],Estructura!$G$4:$J$532,4,0)</f>
        <v>T-16</v>
      </c>
      <c r="Y1218" s="18" t="str">
        <f>+VLOOKUP(Sitio_Publico[[#This Row],[contenido]],Estructura!$L$4:$O$473,4,0)</f>
        <v>C-8</v>
      </c>
      <c r="Z1218" s="18" t="str">
        <f>+VLOOKUP(Sitio_Publico[[#This Row],[Filtro Integrado]],Estructura!$U$4:$W$529,3,0)</f>
        <v>FI-0</v>
      </c>
      <c r="AA1218" s="18" t="str">
        <f>+VLOOKUP(Sitio_Publico[[#This Row],[Muestra]],Estructura!$Y$4:$AB$483,4,0)</f>
        <v>M-00067</v>
      </c>
    </row>
    <row r="1219" spans="1:27" ht="48" x14ac:dyDescent="0.3">
      <c r="A1219" s="16">
        <f t="shared" ref="A1219:A1282" si="19">+ROW()-1</f>
        <v>1218</v>
      </c>
      <c r="B1219" s="47" t="s">
        <v>15118</v>
      </c>
      <c r="C1219" s="13" t="s">
        <v>622</v>
      </c>
      <c r="D1219" s="13" t="s">
        <v>623</v>
      </c>
      <c r="E1219" s="44">
        <v>5109</v>
      </c>
      <c r="F1219" s="13" t="s">
        <v>681</v>
      </c>
      <c r="G1219" s="23" t="s">
        <v>625</v>
      </c>
      <c r="H1219" s="42" t="s">
        <v>458</v>
      </c>
      <c r="I1219" s="28" t="s">
        <v>68</v>
      </c>
      <c r="J1219" s="12" t="s">
        <v>393</v>
      </c>
      <c r="K1219" s="28" t="s">
        <v>793</v>
      </c>
      <c r="L1219" s="12" t="s">
        <v>627</v>
      </c>
      <c r="M1219" s="12" t="s">
        <v>794</v>
      </c>
      <c r="N1219" s="12" t="s">
        <v>629</v>
      </c>
      <c r="O1219" s="26" t="s">
        <v>6825</v>
      </c>
      <c r="P1219" s="26" t="s">
        <v>6826</v>
      </c>
      <c r="Q1219" s="25" t="s">
        <v>646</v>
      </c>
      <c r="R1219" s="26" t="s">
        <v>6827</v>
      </c>
      <c r="S1219" s="15" t="s">
        <v>6828</v>
      </c>
      <c r="T1219" s="52">
        <v>0</v>
      </c>
      <c r="U1219" s="22" t="s">
        <v>6829</v>
      </c>
      <c r="V1219" s="18" t="str">
        <f>+Sitio_Publico[[#This Row],[idcoleccion]]&amp;"-"&amp;Sitio_Publico[[#This Row],[id]]</f>
        <v>000-1218</v>
      </c>
      <c r="W1219" s="18">
        <f>+VLOOKUP(Sitio_Publico[[#This Row],[territorio]],Estructura!$AE$4:$AH$1067,4,0)</f>
        <v>30005109</v>
      </c>
      <c r="X1219" s="18" t="str">
        <f>+VLOOKUP(Sitio_Publico[[#This Row],[tema]],Estructura!$G$4:$J$532,4,0)</f>
        <v>T-16</v>
      </c>
      <c r="Y1219" s="18" t="str">
        <f>+VLOOKUP(Sitio_Publico[[#This Row],[contenido]],Estructura!$L$4:$O$473,4,0)</f>
        <v>C-7</v>
      </c>
      <c r="Z1219" s="18" t="str">
        <f>+VLOOKUP(Sitio_Publico[[#This Row],[Filtro Integrado]],Estructura!$U$4:$W$529,3,0)</f>
        <v>FI-0</v>
      </c>
      <c r="AA1219" s="18" t="str">
        <f>+VLOOKUP(Sitio_Publico[[#This Row],[Muestra]],Estructura!$Y$4:$AB$483,4,0)</f>
        <v>M-00077</v>
      </c>
    </row>
    <row r="1220" spans="1:27" ht="48" x14ac:dyDescent="0.3">
      <c r="A1220" s="16">
        <f t="shared" si="19"/>
        <v>1219</v>
      </c>
      <c r="B1220" s="47" t="s">
        <v>15118</v>
      </c>
      <c r="C1220" s="13" t="s">
        <v>622</v>
      </c>
      <c r="D1220" s="13" t="s">
        <v>623</v>
      </c>
      <c r="E1220" s="44">
        <v>9</v>
      </c>
      <c r="F1220" s="13" t="s">
        <v>688</v>
      </c>
      <c r="G1220" s="23" t="s">
        <v>625</v>
      </c>
      <c r="H1220" s="42" t="s">
        <v>457</v>
      </c>
      <c r="I1220" s="28" t="s">
        <v>372</v>
      </c>
      <c r="J1220" s="12" t="s">
        <v>393</v>
      </c>
      <c r="K1220" s="28" t="s">
        <v>689</v>
      </c>
      <c r="L1220" s="12" t="s">
        <v>627</v>
      </c>
      <c r="M1220" s="12" t="s">
        <v>690</v>
      </c>
      <c r="N1220" s="12" t="s">
        <v>629</v>
      </c>
      <c r="O1220" s="26" t="s">
        <v>6830</v>
      </c>
      <c r="P1220" s="26" t="s">
        <v>6831</v>
      </c>
      <c r="Q1220" s="25" t="s">
        <v>646</v>
      </c>
      <c r="R1220" s="26" t="s">
        <v>6832</v>
      </c>
      <c r="S1220" s="15" t="s">
        <v>6833</v>
      </c>
      <c r="T1220" s="52">
        <v>0</v>
      </c>
      <c r="U1220" s="22" t="s">
        <v>6834</v>
      </c>
      <c r="V1220" s="18" t="str">
        <f>+Sitio_Publico[[#This Row],[idcoleccion]]&amp;"-"&amp;Sitio_Publico[[#This Row],[id]]</f>
        <v>000-1219</v>
      </c>
      <c r="W1220" s="18">
        <f>+VLOOKUP(Sitio_Publico[[#This Row],[territorio]],Estructura!$AE$4:$AH$1067,4,0)</f>
        <v>20000009</v>
      </c>
      <c r="X1220" s="18" t="str">
        <f>+VLOOKUP(Sitio_Publico[[#This Row],[tema]],Estructura!$G$4:$J$532,4,0)</f>
        <v>T-17</v>
      </c>
      <c r="Y1220" s="18" t="str">
        <f>+VLOOKUP(Sitio_Publico[[#This Row],[contenido]],Estructura!$L$4:$O$473,4,0)</f>
        <v>C-7</v>
      </c>
      <c r="Z1220" s="18" t="str">
        <f>+VLOOKUP(Sitio_Publico[[#This Row],[Filtro Integrado]],Estructura!$U$4:$W$529,3,0)</f>
        <v>FI-0</v>
      </c>
      <c r="AA1220" s="18" t="str">
        <f>+VLOOKUP(Sitio_Publico[[#This Row],[Muestra]],Estructura!$Y$4:$AB$483,4,0)</f>
        <v>M-00068</v>
      </c>
    </row>
    <row r="1221" spans="1:27" ht="48" x14ac:dyDescent="0.3">
      <c r="A1221" s="16">
        <f t="shared" si="19"/>
        <v>1220</v>
      </c>
      <c r="B1221" s="47" t="s">
        <v>15118</v>
      </c>
      <c r="C1221" s="13" t="s">
        <v>622</v>
      </c>
      <c r="D1221" s="13" t="s">
        <v>623</v>
      </c>
      <c r="E1221" s="44">
        <v>13602</v>
      </c>
      <c r="F1221" s="13" t="s">
        <v>681</v>
      </c>
      <c r="G1221" s="23" t="s">
        <v>639</v>
      </c>
      <c r="H1221" s="42" t="s">
        <v>458</v>
      </c>
      <c r="I1221" s="28" t="s">
        <v>344</v>
      </c>
      <c r="J1221" s="12" t="s">
        <v>393</v>
      </c>
      <c r="K1221" s="28" t="s">
        <v>793</v>
      </c>
      <c r="L1221" s="12" t="s">
        <v>652</v>
      </c>
      <c r="M1221" s="12" t="s">
        <v>794</v>
      </c>
      <c r="N1221" s="12" t="s">
        <v>629</v>
      </c>
      <c r="O1221" s="26" t="s">
        <v>6835</v>
      </c>
      <c r="P1221" s="26" t="s">
        <v>6836</v>
      </c>
      <c r="Q1221" s="25" t="s">
        <v>646</v>
      </c>
      <c r="R1221" s="26" t="s">
        <v>6837</v>
      </c>
      <c r="S1221" s="15" t="s">
        <v>6838</v>
      </c>
      <c r="T1221" s="52">
        <v>0</v>
      </c>
      <c r="U1221" s="22" t="s">
        <v>6839</v>
      </c>
      <c r="V1221" s="18" t="str">
        <f>+Sitio_Publico[[#This Row],[idcoleccion]]&amp;"-"&amp;Sitio_Publico[[#This Row],[id]]</f>
        <v>000-1220</v>
      </c>
      <c r="W1221" s="18">
        <f>+VLOOKUP(Sitio_Publico[[#This Row],[territorio]],Estructura!$AE$4:$AH$1067,4,0)</f>
        <v>30013602</v>
      </c>
      <c r="X1221" s="18" t="str">
        <f>+VLOOKUP(Sitio_Publico[[#This Row],[tema]],Estructura!$G$4:$J$532,4,0)</f>
        <v>T-16</v>
      </c>
      <c r="Y1221" s="18" t="str">
        <f>+VLOOKUP(Sitio_Publico[[#This Row],[contenido]],Estructura!$L$4:$O$473,4,0)</f>
        <v>C-8</v>
      </c>
      <c r="Z1221" s="18" t="str">
        <f>+VLOOKUP(Sitio_Publico[[#This Row],[Filtro Integrado]],Estructura!$U$4:$W$529,3,0)</f>
        <v>FI-0</v>
      </c>
      <c r="AA1221" s="18" t="str">
        <f>+VLOOKUP(Sitio_Publico[[#This Row],[Muestra]],Estructura!$Y$4:$AB$483,4,0)</f>
        <v>M-00077</v>
      </c>
    </row>
    <row r="1222" spans="1:27" ht="40.799999999999997" x14ac:dyDescent="0.3">
      <c r="A1222" s="16">
        <f t="shared" si="19"/>
        <v>1221</v>
      </c>
      <c r="B1222" s="47" t="s">
        <v>15118</v>
      </c>
      <c r="C1222" s="13" t="s">
        <v>637</v>
      </c>
      <c r="D1222" s="13" t="s">
        <v>623</v>
      </c>
      <c r="E1222" s="44">
        <v>5</v>
      </c>
      <c r="F1222" s="13" t="s">
        <v>638</v>
      </c>
      <c r="G1222" s="23" t="s">
        <v>732</v>
      </c>
      <c r="H1222" s="42" t="s">
        <v>457</v>
      </c>
      <c r="I1222" s="28" t="s">
        <v>368</v>
      </c>
      <c r="J1222" s="12" t="s">
        <v>393</v>
      </c>
      <c r="K1222" s="28" t="s">
        <v>733</v>
      </c>
      <c r="L1222" s="12" t="s">
        <v>641</v>
      </c>
      <c r="M1222" s="12" t="s">
        <v>642</v>
      </c>
      <c r="N1222" s="12" t="s">
        <v>643</v>
      </c>
      <c r="O1222" s="26" t="s">
        <v>6840</v>
      </c>
      <c r="P1222" s="26" t="s">
        <v>6841</v>
      </c>
      <c r="Q1222" s="25" t="s">
        <v>646</v>
      </c>
      <c r="R1222" s="26" t="s">
        <v>3568</v>
      </c>
      <c r="S1222" s="15" t="s">
        <v>6842</v>
      </c>
      <c r="T1222" s="52">
        <v>0</v>
      </c>
      <c r="U1222" s="22" t="s">
        <v>6843</v>
      </c>
      <c r="V1222" s="18" t="str">
        <f>+Sitio_Publico[[#This Row],[idcoleccion]]&amp;"-"&amp;Sitio_Publico[[#This Row],[id]]</f>
        <v>000-1221</v>
      </c>
      <c r="W1222" s="18">
        <f>+VLOOKUP(Sitio_Publico[[#This Row],[territorio]],Estructura!$AE$4:$AH$1067,4,0)</f>
        <v>20000005</v>
      </c>
      <c r="X1222" s="18" t="str">
        <f>+VLOOKUP(Sitio_Publico[[#This Row],[tema]],Estructura!$G$4:$J$532,4,0)</f>
        <v>T-14</v>
      </c>
      <c r="Y1222" s="18" t="str">
        <f>+VLOOKUP(Sitio_Publico[[#This Row],[contenido]],Estructura!$L$4:$O$473,4,0)</f>
        <v>C-10</v>
      </c>
      <c r="Z1222" s="18" t="str">
        <f>+VLOOKUP(Sitio_Publico[[#This Row],[Filtro Integrado]],Estructura!$U$4:$W$529,3,0)</f>
        <v>FI-0</v>
      </c>
      <c r="AA1222" s="18" t="str">
        <f>+VLOOKUP(Sitio_Publico[[#This Row],[Muestra]],Estructura!$Y$4:$AB$483,4,0)</f>
        <v>M-00072</v>
      </c>
    </row>
    <row r="1223" spans="1:27" ht="48" x14ac:dyDescent="0.3">
      <c r="A1223" s="16">
        <f t="shared" si="19"/>
        <v>1222</v>
      </c>
      <c r="B1223" s="47" t="s">
        <v>15118</v>
      </c>
      <c r="C1223" s="13" t="s">
        <v>622</v>
      </c>
      <c r="D1223" s="13" t="s">
        <v>623</v>
      </c>
      <c r="E1223" s="44">
        <v>16303</v>
      </c>
      <c r="F1223" s="13" t="s">
        <v>624</v>
      </c>
      <c r="G1223" s="23" t="s">
        <v>639</v>
      </c>
      <c r="H1223" s="42" t="s">
        <v>458</v>
      </c>
      <c r="I1223" s="28" t="s">
        <v>203</v>
      </c>
      <c r="J1223" s="12" t="s">
        <v>393</v>
      </c>
      <c r="K1223" s="28" t="s">
        <v>651</v>
      </c>
      <c r="L1223" s="12" t="s">
        <v>652</v>
      </c>
      <c r="M1223" s="12" t="s">
        <v>653</v>
      </c>
      <c r="N1223" s="12" t="s">
        <v>629</v>
      </c>
      <c r="O1223" s="26" t="s">
        <v>6844</v>
      </c>
      <c r="P1223" s="26" t="s">
        <v>6845</v>
      </c>
      <c r="Q1223" s="25" t="s">
        <v>646</v>
      </c>
      <c r="R1223" s="26" t="s">
        <v>6846</v>
      </c>
      <c r="S1223" s="15" t="s">
        <v>6847</v>
      </c>
      <c r="T1223" s="52">
        <v>0</v>
      </c>
      <c r="U1223" s="22" t="s">
        <v>6848</v>
      </c>
      <c r="V1223" s="18" t="str">
        <f>+Sitio_Publico[[#This Row],[idcoleccion]]&amp;"-"&amp;Sitio_Publico[[#This Row],[id]]</f>
        <v>000-1222</v>
      </c>
      <c r="W1223" s="18">
        <f>+VLOOKUP(Sitio_Publico[[#This Row],[territorio]],Estructura!$AE$4:$AH$1067,4,0)</f>
        <v>30016303</v>
      </c>
      <c r="X1223" s="18" t="str">
        <f>+VLOOKUP(Sitio_Publico[[#This Row],[tema]],Estructura!$G$4:$J$532,4,0)</f>
        <v>T-13</v>
      </c>
      <c r="Y1223" s="18" t="str">
        <f>+VLOOKUP(Sitio_Publico[[#This Row],[contenido]],Estructura!$L$4:$O$473,4,0)</f>
        <v>C-8</v>
      </c>
      <c r="Z1223" s="18" t="str">
        <f>+VLOOKUP(Sitio_Publico[[#This Row],[Filtro Integrado]],Estructura!$U$4:$W$529,3,0)</f>
        <v>FI-0</v>
      </c>
      <c r="AA1223" s="18" t="str">
        <f>+VLOOKUP(Sitio_Publico[[#This Row],[Muestra]],Estructura!$Y$4:$AB$483,4,0)</f>
        <v>M-00065</v>
      </c>
    </row>
    <row r="1224" spans="1:27" ht="60" x14ac:dyDescent="0.3">
      <c r="A1224" s="16">
        <f t="shared" si="19"/>
        <v>1223</v>
      </c>
      <c r="B1224" s="47" t="s">
        <v>15118</v>
      </c>
      <c r="C1224" s="13" t="s">
        <v>622</v>
      </c>
      <c r="D1224" s="13" t="s">
        <v>623</v>
      </c>
      <c r="E1224" s="44">
        <v>5706</v>
      </c>
      <c r="F1224" s="13" t="s">
        <v>624</v>
      </c>
      <c r="G1224" s="23" t="s">
        <v>639</v>
      </c>
      <c r="H1224" s="42" t="s">
        <v>458</v>
      </c>
      <c r="I1224" s="28" t="s">
        <v>95</v>
      </c>
      <c r="J1224" s="12" t="s">
        <v>393</v>
      </c>
      <c r="K1224" s="28" t="s">
        <v>904</v>
      </c>
      <c r="L1224" s="12" t="s">
        <v>652</v>
      </c>
      <c r="M1224" s="12" t="s">
        <v>653</v>
      </c>
      <c r="N1224" s="12" t="s">
        <v>629</v>
      </c>
      <c r="O1224" s="26" t="s">
        <v>3571</v>
      </c>
      <c r="P1224" s="26" t="s">
        <v>3572</v>
      </c>
      <c r="Q1224" s="25" t="s">
        <v>646</v>
      </c>
      <c r="R1224" s="26" t="s">
        <v>3573</v>
      </c>
      <c r="S1224" s="15" t="s">
        <v>3574</v>
      </c>
      <c r="T1224" s="52">
        <v>0</v>
      </c>
      <c r="U1224" s="22" t="s">
        <v>3575</v>
      </c>
      <c r="V1224" s="18" t="str">
        <f>+Sitio_Publico[[#This Row],[idcoleccion]]&amp;"-"&amp;Sitio_Publico[[#This Row],[id]]</f>
        <v>000-1223</v>
      </c>
      <c r="W1224" s="18">
        <f>+VLOOKUP(Sitio_Publico[[#This Row],[territorio]],Estructura!$AE$4:$AH$1067,4,0)</f>
        <v>30005706</v>
      </c>
      <c r="X1224" s="18" t="str">
        <f>+VLOOKUP(Sitio_Publico[[#This Row],[tema]],Estructura!$G$4:$J$532,4,0)</f>
        <v>T-13</v>
      </c>
      <c r="Y1224" s="18" t="str">
        <f>+VLOOKUP(Sitio_Publico[[#This Row],[contenido]],Estructura!$L$4:$O$473,4,0)</f>
        <v>C-8</v>
      </c>
      <c r="Z1224" s="18" t="str">
        <f>+VLOOKUP(Sitio_Publico[[#This Row],[Filtro Integrado]],Estructura!$U$4:$W$529,3,0)</f>
        <v>FI-0</v>
      </c>
      <c r="AA1224" s="18" t="str">
        <f>+VLOOKUP(Sitio_Publico[[#This Row],[Muestra]],Estructura!$Y$4:$AB$483,4,0)</f>
        <v>M-00083</v>
      </c>
    </row>
    <row r="1225" spans="1:27" ht="48" x14ac:dyDescent="0.3">
      <c r="A1225" s="16">
        <f t="shared" si="19"/>
        <v>1224</v>
      </c>
      <c r="B1225" s="47" t="s">
        <v>15118</v>
      </c>
      <c r="C1225" s="13" t="s">
        <v>622</v>
      </c>
      <c r="D1225" s="13" t="s">
        <v>623</v>
      </c>
      <c r="E1225" s="44">
        <v>8306</v>
      </c>
      <c r="F1225" s="13" t="s">
        <v>666</v>
      </c>
      <c r="G1225" s="23" t="s">
        <v>639</v>
      </c>
      <c r="H1225" s="42" t="s">
        <v>458</v>
      </c>
      <c r="I1225" s="28" t="s">
        <v>186</v>
      </c>
      <c r="J1225" s="12" t="s">
        <v>393</v>
      </c>
      <c r="K1225" s="28" t="s">
        <v>745</v>
      </c>
      <c r="L1225" s="12" t="s">
        <v>652</v>
      </c>
      <c r="M1225" s="12" t="s">
        <v>628</v>
      </c>
      <c r="N1225" s="12" t="s">
        <v>629</v>
      </c>
      <c r="O1225" s="26" t="s">
        <v>6849</v>
      </c>
      <c r="P1225" s="26" t="s">
        <v>6850</v>
      </c>
      <c r="Q1225" s="25" t="s">
        <v>646</v>
      </c>
      <c r="R1225" s="26" t="s">
        <v>6851</v>
      </c>
      <c r="S1225" s="15" t="s">
        <v>6852</v>
      </c>
      <c r="T1225" s="52">
        <v>0</v>
      </c>
      <c r="U1225" s="22" t="s">
        <v>6853</v>
      </c>
      <c r="V1225" s="18" t="str">
        <f>+Sitio_Publico[[#This Row],[idcoleccion]]&amp;"-"&amp;Sitio_Publico[[#This Row],[id]]</f>
        <v>000-1224</v>
      </c>
      <c r="W1225" s="18">
        <f>+VLOOKUP(Sitio_Publico[[#This Row],[territorio]],Estructura!$AE$4:$AH$1067,4,0)</f>
        <v>30008306</v>
      </c>
      <c r="X1225" s="18" t="str">
        <f>+VLOOKUP(Sitio_Publico[[#This Row],[tema]],Estructura!$G$4:$J$532,4,0)</f>
        <v>T-15</v>
      </c>
      <c r="Y1225" s="18" t="str">
        <f>+VLOOKUP(Sitio_Publico[[#This Row],[contenido]],Estructura!$L$4:$O$473,4,0)</f>
        <v>C-8</v>
      </c>
      <c r="Z1225" s="18" t="str">
        <f>+VLOOKUP(Sitio_Publico[[#This Row],[Filtro Integrado]],Estructura!$U$4:$W$529,3,0)</f>
        <v>FI-0</v>
      </c>
      <c r="AA1225" s="18" t="str">
        <f>+VLOOKUP(Sitio_Publico[[#This Row],[Muestra]],Estructura!$Y$4:$AB$483,4,0)</f>
        <v>M-00074</v>
      </c>
    </row>
    <row r="1226" spans="1:27" ht="48" x14ac:dyDescent="0.3">
      <c r="A1226" s="16">
        <f t="shared" si="19"/>
        <v>1225</v>
      </c>
      <c r="B1226" s="47" t="s">
        <v>15118</v>
      </c>
      <c r="C1226" s="13" t="s">
        <v>622</v>
      </c>
      <c r="D1226" s="13" t="s">
        <v>623</v>
      </c>
      <c r="E1226" s="44">
        <v>4202</v>
      </c>
      <c r="F1226" s="13" t="s">
        <v>688</v>
      </c>
      <c r="G1226" s="23" t="s">
        <v>625</v>
      </c>
      <c r="H1226" s="42" t="s">
        <v>458</v>
      </c>
      <c r="I1226" s="28" t="s">
        <v>56</v>
      </c>
      <c r="J1226" s="12" t="s">
        <v>393</v>
      </c>
      <c r="K1226" s="28" t="s">
        <v>689</v>
      </c>
      <c r="L1226" s="12" t="s">
        <v>627</v>
      </c>
      <c r="M1226" s="12" t="s">
        <v>690</v>
      </c>
      <c r="N1226" s="12" t="s">
        <v>629</v>
      </c>
      <c r="O1226" s="26" t="s">
        <v>6854</v>
      </c>
      <c r="P1226" s="26" t="s">
        <v>6855</v>
      </c>
      <c r="Q1226" s="25" t="s">
        <v>646</v>
      </c>
      <c r="R1226" s="26" t="s">
        <v>6856</v>
      </c>
      <c r="S1226" s="15" t="s">
        <v>6857</v>
      </c>
      <c r="T1226" s="52">
        <v>0</v>
      </c>
      <c r="U1226" s="22" t="s">
        <v>6858</v>
      </c>
      <c r="V1226" s="18" t="str">
        <f>+Sitio_Publico[[#This Row],[idcoleccion]]&amp;"-"&amp;Sitio_Publico[[#This Row],[id]]</f>
        <v>000-1225</v>
      </c>
      <c r="W1226" s="18">
        <f>+VLOOKUP(Sitio_Publico[[#This Row],[territorio]],Estructura!$AE$4:$AH$1067,4,0)</f>
        <v>30004202</v>
      </c>
      <c r="X1226" s="18" t="str">
        <f>+VLOOKUP(Sitio_Publico[[#This Row],[tema]],Estructura!$G$4:$J$532,4,0)</f>
        <v>T-17</v>
      </c>
      <c r="Y1226" s="18" t="str">
        <f>+VLOOKUP(Sitio_Publico[[#This Row],[contenido]],Estructura!$L$4:$O$473,4,0)</f>
        <v>C-7</v>
      </c>
      <c r="Z1226" s="18" t="str">
        <f>+VLOOKUP(Sitio_Publico[[#This Row],[Filtro Integrado]],Estructura!$U$4:$W$529,3,0)</f>
        <v>FI-0</v>
      </c>
      <c r="AA1226" s="18" t="str">
        <f>+VLOOKUP(Sitio_Publico[[#This Row],[Muestra]],Estructura!$Y$4:$AB$483,4,0)</f>
        <v>M-00068</v>
      </c>
    </row>
    <row r="1227" spans="1:27" ht="48" x14ac:dyDescent="0.3">
      <c r="A1227" s="16">
        <f t="shared" si="19"/>
        <v>1226</v>
      </c>
      <c r="B1227" s="47" t="s">
        <v>15118</v>
      </c>
      <c r="C1227" s="13" t="s">
        <v>622</v>
      </c>
      <c r="D1227" s="13" t="s">
        <v>623</v>
      </c>
      <c r="E1227" s="44">
        <v>16203</v>
      </c>
      <c r="F1227" s="13" t="s">
        <v>624</v>
      </c>
      <c r="G1227" s="23" t="s">
        <v>639</v>
      </c>
      <c r="H1227" s="42" t="s">
        <v>458</v>
      </c>
      <c r="I1227" s="28" t="s">
        <v>198</v>
      </c>
      <c r="J1227" s="12" t="s">
        <v>393</v>
      </c>
      <c r="K1227" s="28" t="s">
        <v>739</v>
      </c>
      <c r="L1227" s="12" t="s">
        <v>652</v>
      </c>
      <c r="M1227" s="12" t="s">
        <v>704</v>
      </c>
      <c r="N1227" s="12" t="s">
        <v>629</v>
      </c>
      <c r="O1227" s="26" t="s">
        <v>6859</v>
      </c>
      <c r="P1227" s="26" t="s">
        <v>6860</v>
      </c>
      <c r="Q1227" s="25" t="s">
        <v>646</v>
      </c>
      <c r="R1227" s="26" t="s">
        <v>6861</v>
      </c>
      <c r="S1227" s="15" t="s">
        <v>6862</v>
      </c>
      <c r="T1227" s="52">
        <v>0</v>
      </c>
      <c r="U1227" s="22" t="s">
        <v>6863</v>
      </c>
      <c r="V1227" s="18" t="str">
        <f>+Sitio_Publico[[#This Row],[idcoleccion]]&amp;"-"&amp;Sitio_Publico[[#This Row],[id]]</f>
        <v>000-1226</v>
      </c>
      <c r="W1227" s="18">
        <f>+VLOOKUP(Sitio_Publico[[#This Row],[territorio]],Estructura!$AE$4:$AH$1067,4,0)</f>
        <v>30016203</v>
      </c>
      <c r="X1227" s="18" t="str">
        <f>+VLOOKUP(Sitio_Publico[[#This Row],[tema]],Estructura!$G$4:$J$532,4,0)</f>
        <v>T-13</v>
      </c>
      <c r="Y1227" s="18" t="str">
        <f>+VLOOKUP(Sitio_Publico[[#This Row],[contenido]],Estructura!$L$4:$O$473,4,0)</f>
        <v>C-8</v>
      </c>
      <c r="Z1227" s="18" t="str">
        <f>+VLOOKUP(Sitio_Publico[[#This Row],[Filtro Integrado]],Estructura!$U$4:$W$529,3,0)</f>
        <v>FI-0</v>
      </c>
      <c r="AA1227" s="18" t="str">
        <f>+VLOOKUP(Sitio_Publico[[#This Row],[Muestra]],Estructura!$Y$4:$AB$483,4,0)</f>
        <v>M-00073</v>
      </c>
    </row>
    <row r="1228" spans="1:27" ht="40.799999999999997" x14ac:dyDescent="0.3">
      <c r="A1228" s="16">
        <f t="shared" si="19"/>
        <v>1227</v>
      </c>
      <c r="B1228" s="47" t="s">
        <v>15118</v>
      </c>
      <c r="C1228" s="13" t="s">
        <v>622</v>
      </c>
      <c r="D1228" s="13" t="s">
        <v>623</v>
      </c>
      <c r="E1228" s="44">
        <v>13101</v>
      </c>
      <c r="F1228" s="13" t="s">
        <v>814</v>
      </c>
      <c r="G1228" s="23" t="s">
        <v>710</v>
      </c>
      <c r="H1228" s="42" t="s">
        <v>458</v>
      </c>
      <c r="I1228" s="28" t="s">
        <v>297</v>
      </c>
      <c r="J1228" s="12" t="s">
        <v>393</v>
      </c>
      <c r="K1228" s="28" t="s">
        <v>815</v>
      </c>
      <c r="L1228" s="12" t="s">
        <v>712</v>
      </c>
      <c r="M1228" s="12" t="s">
        <v>713</v>
      </c>
      <c r="N1228" s="12" t="s">
        <v>714</v>
      </c>
      <c r="O1228" s="26" t="s">
        <v>6864</v>
      </c>
      <c r="P1228" s="26" t="s">
        <v>6865</v>
      </c>
      <c r="Q1228" s="25" t="s">
        <v>646</v>
      </c>
      <c r="R1228" s="26" t="s">
        <v>6866</v>
      </c>
      <c r="S1228" s="15" t="s">
        <v>6867</v>
      </c>
      <c r="T1228" s="52">
        <v>0</v>
      </c>
      <c r="U1228" s="22" t="s">
        <v>6868</v>
      </c>
      <c r="V1228" s="18" t="str">
        <f>+Sitio_Publico[[#This Row],[idcoleccion]]&amp;"-"&amp;Sitio_Publico[[#This Row],[id]]</f>
        <v>000-1227</v>
      </c>
      <c r="W1228" s="18">
        <f>+VLOOKUP(Sitio_Publico[[#This Row],[territorio]],Estructura!$AE$4:$AH$1067,4,0)</f>
        <v>30013101</v>
      </c>
      <c r="X1228" s="18" t="str">
        <f>+VLOOKUP(Sitio_Publico[[#This Row],[tema]],Estructura!$G$4:$J$532,4,0)</f>
        <v>T-20</v>
      </c>
      <c r="Y1228" s="18" t="str">
        <f>+VLOOKUP(Sitio_Publico[[#This Row],[contenido]],Estructura!$L$4:$O$473,4,0)</f>
        <v>C-9</v>
      </c>
      <c r="Z1228" s="18" t="str">
        <f>+VLOOKUP(Sitio_Publico[[#This Row],[Filtro Integrado]],Estructura!$U$4:$W$529,3,0)</f>
        <v>FI-0</v>
      </c>
      <c r="AA1228" s="18" t="str">
        <f>+VLOOKUP(Sitio_Publico[[#This Row],[Muestra]],Estructura!$Y$4:$AB$483,4,0)</f>
        <v>M-00079</v>
      </c>
    </row>
    <row r="1229" spans="1:27" ht="51" x14ac:dyDescent="0.3">
      <c r="A1229" s="16">
        <f t="shared" si="19"/>
        <v>1228</v>
      </c>
      <c r="B1229" s="47" t="s">
        <v>15118</v>
      </c>
      <c r="C1229" s="13" t="s">
        <v>622</v>
      </c>
      <c r="D1229" s="13" t="s">
        <v>623</v>
      </c>
      <c r="E1229" s="44">
        <v>13124</v>
      </c>
      <c r="F1229" s="13" t="s">
        <v>624</v>
      </c>
      <c r="G1229" s="23" t="s">
        <v>625</v>
      </c>
      <c r="H1229" s="42" t="s">
        <v>458</v>
      </c>
      <c r="I1229" s="28" t="s">
        <v>320</v>
      </c>
      <c r="J1229" s="12" t="s">
        <v>393</v>
      </c>
      <c r="K1229" s="28" t="s">
        <v>626</v>
      </c>
      <c r="L1229" s="12" t="s">
        <v>627</v>
      </c>
      <c r="M1229" s="12" t="s">
        <v>628</v>
      </c>
      <c r="N1229" s="12" t="s">
        <v>629</v>
      </c>
      <c r="O1229" s="26" t="s">
        <v>6869</v>
      </c>
      <c r="P1229" s="26" t="s">
        <v>6870</v>
      </c>
      <c r="Q1229" s="25" t="s">
        <v>632</v>
      </c>
      <c r="R1229" s="26" t="s">
        <v>6871</v>
      </c>
      <c r="S1229" s="15" t="s">
        <v>6872</v>
      </c>
      <c r="T1229" s="52">
        <v>0</v>
      </c>
      <c r="U1229" s="22" t="s">
        <v>6873</v>
      </c>
      <c r="V1229" s="18" t="str">
        <f>+Sitio_Publico[[#This Row],[idcoleccion]]&amp;"-"&amp;Sitio_Publico[[#This Row],[id]]</f>
        <v>000-1228</v>
      </c>
      <c r="W1229" s="18">
        <f>+VLOOKUP(Sitio_Publico[[#This Row],[territorio]],Estructura!$AE$4:$AH$1067,4,0)</f>
        <v>30013124</v>
      </c>
      <c r="X1229" s="18" t="str">
        <f>+VLOOKUP(Sitio_Publico[[#This Row],[tema]],Estructura!$G$4:$J$532,4,0)</f>
        <v>T-13</v>
      </c>
      <c r="Y1229" s="18" t="str">
        <f>+VLOOKUP(Sitio_Publico[[#This Row],[contenido]],Estructura!$L$4:$O$473,4,0)</f>
        <v>C-7</v>
      </c>
      <c r="Z1229" s="18" t="str">
        <f>+VLOOKUP(Sitio_Publico[[#This Row],[Filtro Integrado]],Estructura!$U$4:$W$529,3,0)</f>
        <v>FI-0</v>
      </c>
      <c r="AA1229" s="18" t="str">
        <f>+VLOOKUP(Sitio_Publico[[#This Row],[Muestra]],Estructura!$Y$4:$AB$483,4,0)</f>
        <v>M-00063</v>
      </c>
    </row>
    <row r="1230" spans="1:27" ht="48" x14ac:dyDescent="0.3">
      <c r="A1230" s="16">
        <f t="shared" si="19"/>
        <v>1229</v>
      </c>
      <c r="B1230" s="47" t="s">
        <v>15118</v>
      </c>
      <c r="C1230" s="13" t="s">
        <v>622</v>
      </c>
      <c r="D1230" s="13" t="s">
        <v>623</v>
      </c>
      <c r="E1230" s="44">
        <v>14</v>
      </c>
      <c r="F1230" s="13" t="s">
        <v>666</v>
      </c>
      <c r="G1230" s="23" t="s">
        <v>625</v>
      </c>
      <c r="H1230" s="42" t="s">
        <v>457</v>
      </c>
      <c r="I1230" s="28" t="s">
        <v>377</v>
      </c>
      <c r="J1230" s="12" t="s">
        <v>393</v>
      </c>
      <c r="K1230" s="28" t="s">
        <v>667</v>
      </c>
      <c r="L1230" s="12" t="s">
        <v>627</v>
      </c>
      <c r="M1230" s="12" t="s">
        <v>668</v>
      </c>
      <c r="N1230" s="12" t="s">
        <v>629</v>
      </c>
      <c r="O1230" s="26" t="s">
        <v>6874</v>
      </c>
      <c r="P1230" s="26" t="s">
        <v>6875</v>
      </c>
      <c r="Q1230" s="25" t="s">
        <v>646</v>
      </c>
      <c r="R1230" s="26" t="s">
        <v>6876</v>
      </c>
      <c r="S1230" s="15" t="s">
        <v>6877</v>
      </c>
      <c r="T1230" s="52">
        <v>0</v>
      </c>
      <c r="U1230" s="22" t="s">
        <v>6878</v>
      </c>
      <c r="V1230" s="18" t="str">
        <f>+Sitio_Publico[[#This Row],[idcoleccion]]&amp;"-"&amp;Sitio_Publico[[#This Row],[id]]</f>
        <v>000-1229</v>
      </c>
      <c r="W1230" s="18">
        <f>+VLOOKUP(Sitio_Publico[[#This Row],[territorio]],Estructura!$AE$4:$AH$1067,4,0)</f>
        <v>20000014</v>
      </c>
      <c r="X1230" s="18" t="str">
        <f>+VLOOKUP(Sitio_Publico[[#This Row],[tema]],Estructura!$G$4:$J$532,4,0)</f>
        <v>T-15</v>
      </c>
      <c r="Y1230" s="18" t="str">
        <f>+VLOOKUP(Sitio_Publico[[#This Row],[contenido]],Estructura!$L$4:$O$473,4,0)</f>
        <v>C-7</v>
      </c>
      <c r="Z1230" s="18" t="str">
        <f>+VLOOKUP(Sitio_Publico[[#This Row],[Filtro Integrado]],Estructura!$U$4:$W$529,3,0)</f>
        <v>FI-0</v>
      </c>
      <c r="AA1230" s="18" t="str">
        <f>+VLOOKUP(Sitio_Publico[[#This Row],[Muestra]],Estructura!$Y$4:$AB$483,4,0)</f>
        <v>M-00066</v>
      </c>
    </row>
    <row r="1231" spans="1:27" ht="48" x14ac:dyDescent="0.3">
      <c r="A1231" s="16">
        <f t="shared" si="19"/>
        <v>1230</v>
      </c>
      <c r="B1231" s="47" t="s">
        <v>15118</v>
      </c>
      <c r="C1231" s="13" t="s">
        <v>622</v>
      </c>
      <c r="D1231" s="13" t="s">
        <v>623</v>
      </c>
      <c r="E1231" s="44">
        <v>13127</v>
      </c>
      <c r="F1231" s="13" t="s">
        <v>767</v>
      </c>
      <c r="G1231" s="23" t="s">
        <v>639</v>
      </c>
      <c r="H1231" s="42" t="s">
        <v>458</v>
      </c>
      <c r="I1231" s="28" t="s">
        <v>16</v>
      </c>
      <c r="J1231" s="12" t="s">
        <v>393</v>
      </c>
      <c r="K1231" s="28" t="s">
        <v>768</v>
      </c>
      <c r="L1231" s="12" t="s">
        <v>652</v>
      </c>
      <c r="M1231" s="12" t="s">
        <v>653</v>
      </c>
      <c r="N1231" s="12" t="s">
        <v>629</v>
      </c>
      <c r="O1231" s="26" t="s">
        <v>6879</v>
      </c>
      <c r="P1231" s="26" t="s">
        <v>6880</v>
      </c>
      <c r="Q1231" s="25" t="s">
        <v>646</v>
      </c>
      <c r="R1231" s="26" t="s">
        <v>6881</v>
      </c>
      <c r="S1231" s="15" t="s">
        <v>6882</v>
      </c>
      <c r="T1231" s="52">
        <v>0</v>
      </c>
      <c r="U1231" s="22" t="s">
        <v>6883</v>
      </c>
      <c r="V1231" s="18" t="str">
        <f>+Sitio_Publico[[#This Row],[idcoleccion]]&amp;"-"&amp;Sitio_Publico[[#This Row],[id]]</f>
        <v>000-1230</v>
      </c>
      <c r="W1231" s="18">
        <f>+VLOOKUP(Sitio_Publico[[#This Row],[territorio]],Estructura!$AE$4:$AH$1067,4,0)</f>
        <v>30013127</v>
      </c>
      <c r="X1231" s="18" t="str">
        <f>+VLOOKUP(Sitio_Publico[[#This Row],[tema]],Estructura!$G$4:$J$532,4,0)</f>
        <v>T-19</v>
      </c>
      <c r="Y1231" s="18" t="str">
        <f>+VLOOKUP(Sitio_Publico[[#This Row],[contenido]],Estructura!$L$4:$O$473,4,0)</f>
        <v>C-8</v>
      </c>
      <c r="Z1231" s="18" t="str">
        <f>+VLOOKUP(Sitio_Publico[[#This Row],[Filtro Integrado]],Estructura!$U$4:$W$529,3,0)</f>
        <v>FI-0</v>
      </c>
      <c r="AA1231" s="18" t="str">
        <f>+VLOOKUP(Sitio_Publico[[#This Row],[Muestra]],Estructura!$Y$4:$AB$483,4,0)</f>
        <v>M-00075</v>
      </c>
    </row>
    <row r="1232" spans="1:27" ht="48" x14ac:dyDescent="0.3">
      <c r="A1232" s="16">
        <f t="shared" si="19"/>
        <v>1231</v>
      </c>
      <c r="B1232" s="47" t="s">
        <v>15118</v>
      </c>
      <c r="C1232" s="13" t="s">
        <v>622</v>
      </c>
      <c r="D1232" s="13" t="s">
        <v>623</v>
      </c>
      <c r="E1232" s="44">
        <v>9202</v>
      </c>
      <c r="F1232" s="13" t="s">
        <v>666</v>
      </c>
      <c r="G1232" s="23" t="s">
        <v>639</v>
      </c>
      <c r="H1232" s="42" t="s">
        <v>458</v>
      </c>
      <c r="I1232" s="28" t="s">
        <v>238</v>
      </c>
      <c r="J1232" s="12" t="s">
        <v>393</v>
      </c>
      <c r="K1232" s="28" t="s">
        <v>888</v>
      </c>
      <c r="L1232" s="12" t="s">
        <v>652</v>
      </c>
      <c r="M1232" s="12" t="s">
        <v>704</v>
      </c>
      <c r="N1232" s="12" t="s">
        <v>629</v>
      </c>
      <c r="O1232" s="26" t="s">
        <v>6884</v>
      </c>
      <c r="P1232" s="26" t="s">
        <v>6885</v>
      </c>
      <c r="Q1232" s="25" t="s">
        <v>646</v>
      </c>
      <c r="R1232" s="26" t="s">
        <v>6886</v>
      </c>
      <c r="S1232" s="15" t="s">
        <v>6887</v>
      </c>
      <c r="T1232" s="52">
        <v>0</v>
      </c>
      <c r="U1232" s="22" t="s">
        <v>6888</v>
      </c>
      <c r="V1232" s="18" t="str">
        <f>+Sitio_Publico[[#This Row],[idcoleccion]]&amp;"-"&amp;Sitio_Publico[[#This Row],[id]]</f>
        <v>000-1231</v>
      </c>
      <c r="W1232" s="18">
        <f>+VLOOKUP(Sitio_Publico[[#This Row],[territorio]],Estructura!$AE$4:$AH$1067,4,0)</f>
        <v>30009202</v>
      </c>
      <c r="X1232" s="18" t="str">
        <f>+VLOOKUP(Sitio_Publico[[#This Row],[tema]],Estructura!$G$4:$J$532,4,0)</f>
        <v>T-15</v>
      </c>
      <c r="Y1232" s="18" t="str">
        <f>+VLOOKUP(Sitio_Publico[[#This Row],[contenido]],Estructura!$L$4:$O$473,4,0)</f>
        <v>C-8</v>
      </c>
      <c r="Z1232" s="18" t="str">
        <f>+VLOOKUP(Sitio_Publico[[#This Row],[Filtro Integrado]],Estructura!$U$4:$W$529,3,0)</f>
        <v>FI-0</v>
      </c>
      <c r="AA1232" s="18" t="str">
        <f>+VLOOKUP(Sitio_Publico[[#This Row],[Muestra]],Estructura!$Y$4:$AB$483,4,0)</f>
        <v>M-00082</v>
      </c>
    </row>
    <row r="1233" spans="1:27" ht="40.799999999999997" x14ac:dyDescent="0.3">
      <c r="A1233" s="16">
        <f t="shared" si="19"/>
        <v>1232</v>
      </c>
      <c r="B1233" s="47" t="s">
        <v>15118</v>
      </c>
      <c r="C1233" s="13" t="s">
        <v>622</v>
      </c>
      <c r="D1233" s="13" t="s">
        <v>623</v>
      </c>
      <c r="E1233" s="44">
        <v>3</v>
      </c>
      <c r="F1233" s="13" t="s">
        <v>466</v>
      </c>
      <c r="G1233" s="23" t="s">
        <v>625</v>
      </c>
      <c r="H1233" s="42" t="s">
        <v>457</v>
      </c>
      <c r="I1233" s="28" t="s">
        <v>366</v>
      </c>
      <c r="J1233" s="12" t="s">
        <v>393</v>
      </c>
      <c r="K1233" s="28" t="s">
        <v>1853</v>
      </c>
      <c r="L1233" s="12" t="s">
        <v>1854</v>
      </c>
      <c r="M1233" s="12" t="s">
        <v>713</v>
      </c>
      <c r="N1233" s="12" t="s">
        <v>1855</v>
      </c>
      <c r="O1233" s="26" t="s">
        <v>6889</v>
      </c>
      <c r="P1233" s="26" t="s">
        <v>6890</v>
      </c>
      <c r="Q1233" s="25" t="s">
        <v>646</v>
      </c>
      <c r="R1233" s="26" t="s">
        <v>6891</v>
      </c>
      <c r="S1233" s="15" t="s">
        <v>6892</v>
      </c>
      <c r="T1233" s="52">
        <v>0</v>
      </c>
      <c r="U1233" s="22" t="s">
        <v>6893</v>
      </c>
      <c r="V1233" s="18" t="str">
        <f>+Sitio_Publico[[#This Row],[idcoleccion]]&amp;"-"&amp;Sitio_Publico[[#This Row],[id]]</f>
        <v>000-1232</v>
      </c>
      <c r="W1233" s="18">
        <f>+VLOOKUP(Sitio_Publico[[#This Row],[territorio]],Estructura!$AE$4:$AH$1067,4,0)</f>
        <v>20000003</v>
      </c>
      <c r="X1233" s="18" t="str">
        <f>+VLOOKUP(Sitio_Publico[[#This Row],[tema]],Estructura!$G$4:$J$532,4,0)</f>
        <v>T-18</v>
      </c>
      <c r="Y1233" s="18" t="str">
        <f>+VLOOKUP(Sitio_Publico[[#This Row],[contenido]],Estructura!$L$4:$O$473,4,0)</f>
        <v>C-7</v>
      </c>
      <c r="Z1233" s="18" t="str">
        <f>+VLOOKUP(Sitio_Publico[[#This Row],[Filtro Integrado]],Estructura!$U$4:$W$529,3,0)</f>
        <v>FI-0</v>
      </c>
      <c r="AA1233" s="18" t="str">
        <f>+VLOOKUP(Sitio_Publico[[#This Row],[Muestra]],Estructura!$Y$4:$AB$483,4,0)</f>
        <v>M-000101</v>
      </c>
    </row>
    <row r="1234" spans="1:27" ht="48" x14ac:dyDescent="0.3">
      <c r="A1234" s="16">
        <f t="shared" si="19"/>
        <v>1233</v>
      </c>
      <c r="B1234" s="47" t="s">
        <v>15118</v>
      </c>
      <c r="C1234" s="13" t="s">
        <v>622</v>
      </c>
      <c r="D1234" s="13" t="s">
        <v>623</v>
      </c>
      <c r="E1234" s="44">
        <v>4204</v>
      </c>
      <c r="F1234" s="13" t="s">
        <v>767</v>
      </c>
      <c r="G1234" s="23" t="s">
        <v>625</v>
      </c>
      <c r="H1234" s="42" t="s">
        <v>458</v>
      </c>
      <c r="I1234" s="28" t="s">
        <v>58</v>
      </c>
      <c r="J1234" s="12" t="s">
        <v>393</v>
      </c>
      <c r="K1234" s="28" t="s">
        <v>780</v>
      </c>
      <c r="L1234" s="12" t="s">
        <v>627</v>
      </c>
      <c r="M1234" s="12" t="s">
        <v>781</v>
      </c>
      <c r="N1234" s="12" t="s">
        <v>629</v>
      </c>
      <c r="O1234" s="26" t="s">
        <v>6894</v>
      </c>
      <c r="P1234" s="26" t="s">
        <v>6895</v>
      </c>
      <c r="Q1234" s="25" t="s">
        <v>646</v>
      </c>
      <c r="R1234" s="26" t="s">
        <v>6896</v>
      </c>
      <c r="S1234" s="15" t="s">
        <v>6897</v>
      </c>
      <c r="T1234" s="52">
        <v>0</v>
      </c>
      <c r="U1234" s="22" t="s">
        <v>6898</v>
      </c>
      <c r="V1234" s="18" t="str">
        <f>+Sitio_Publico[[#This Row],[idcoleccion]]&amp;"-"&amp;Sitio_Publico[[#This Row],[id]]</f>
        <v>000-1233</v>
      </c>
      <c r="W1234" s="18">
        <f>+VLOOKUP(Sitio_Publico[[#This Row],[territorio]],Estructura!$AE$4:$AH$1067,4,0)</f>
        <v>30004204</v>
      </c>
      <c r="X1234" s="18" t="str">
        <f>+VLOOKUP(Sitio_Publico[[#This Row],[tema]],Estructura!$G$4:$J$532,4,0)</f>
        <v>T-19</v>
      </c>
      <c r="Y1234" s="18" t="str">
        <f>+VLOOKUP(Sitio_Publico[[#This Row],[contenido]],Estructura!$L$4:$O$473,4,0)</f>
        <v>C-7</v>
      </c>
      <c r="Z1234" s="18" t="str">
        <f>+VLOOKUP(Sitio_Publico[[#This Row],[Filtro Integrado]],Estructura!$U$4:$W$529,3,0)</f>
        <v>FI-0</v>
      </c>
      <c r="AA1234" s="18" t="str">
        <f>+VLOOKUP(Sitio_Publico[[#This Row],[Muestra]],Estructura!$Y$4:$AB$483,4,0)</f>
        <v>M-00076</v>
      </c>
    </row>
    <row r="1235" spans="1:27" ht="48" x14ac:dyDescent="0.3">
      <c r="A1235" s="16">
        <f t="shared" si="19"/>
        <v>1234</v>
      </c>
      <c r="B1235" s="47" t="s">
        <v>15118</v>
      </c>
      <c r="C1235" s="13" t="s">
        <v>622</v>
      </c>
      <c r="D1235" s="13" t="s">
        <v>623</v>
      </c>
      <c r="E1235" s="44">
        <v>7403</v>
      </c>
      <c r="F1235" s="13" t="s">
        <v>666</v>
      </c>
      <c r="G1235" s="23" t="s">
        <v>639</v>
      </c>
      <c r="H1235" s="42" t="s">
        <v>458</v>
      </c>
      <c r="I1235" s="28" t="s">
        <v>156</v>
      </c>
      <c r="J1235" s="12" t="s">
        <v>393</v>
      </c>
      <c r="K1235" s="28" t="s">
        <v>667</v>
      </c>
      <c r="L1235" s="12" t="s">
        <v>652</v>
      </c>
      <c r="M1235" s="12" t="s">
        <v>668</v>
      </c>
      <c r="N1235" s="12" t="s">
        <v>629</v>
      </c>
      <c r="O1235" s="26" t="s">
        <v>6899</v>
      </c>
      <c r="P1235" s="26" t="s">
        <v>6900</v>
      </c>
      <c r="Q1235" s="25" t="s">
        <v>646</v>
      </c>
      <c r="R1235" s="26" t="s">
        <v>6901</v>
      </c>
      <c r="S1235" s="15" t="s">
        <v>6902</v>
      </c>
      <c r="T1235" s="52">
        <v>0</v>
      </c>
      <c r="U1235" s="22" t="s">
        <v>6903</v>
      </c>
      <c r="V1235" s="18" t="str">
        <f>+Sitio_Publico[[#This Row],[idcoleccion]]&amp;"-"&amp;Sitio_Publico[[#This Row],[id]]</f>
        <v>000-1234</v>
      </c>
      <c r="W1235" s="18">
        <f>+VLOOKUP(Sitio_Publico[[#This Row],[territorio]],Estructura!$AE$4:$AH$1067,4,0)</f>
        <v>30007403</v>
      </c>
      <c r="X1235" s="18" t="str">
        <f>+VLOOKUP(Sitio_Publico[[#This Row],[tema]],Estructura!$G$4:$J$532,4,0)</f>
        <v>T-15</v>
      </c>
      <c r="Y1235" s="18" t="str">
        <f>+VLOOKUP(Sitio_Publico[[#This Row],[contenido]],Estructura!$L$4:$O$473,4,0)</f>
        <v>C-8</v>
      </c>
      <c r="Z1235" s="18" t="str">
        <f>+VLOOKUP(Sitio_Publico[[#This Row],[Filtro Integrado]],Estructura!$U$4:$W$529,3,0)</f>
        <v>FI-0</v>
      </c>
      <c r="AA1235" s="18" t="str">
        <f>+VLOOKUP(Sitio_Publico[[#This Row],[Muestra]],Estructura!$Y$4:$AB$483,4,0)</f>
        <v>M-00066</v>
      </c>
    </row>
    <row r="1236" spans="1:27" ht="51" x14ac:dyDescent="0.3">
      <c r="A1236" s="16">
        <f t="shared" si="19"/>
        <v>1235</v>
      </c>
      <c r="B1236" s="47" t="s">
        <v>15118</v>
      </c>
      <c r="C1236" s="13" t="s">
        <v>622</v>
      </c>
      <c r="D1236" s="13" t="s">
        <v>623</v>
      </c>
      <c r="E1236" s="44">
        <v>7306</v>
      </c>
      <c r="F1236" s="13" t="s">
        <v>624</v>
      </c>
      <c r="G1236" s="23" t="s">
        <v>625</v>
      </c>
      <c r="H1236" s="42" t="s">
        <v>458</v>
      </c>
      <c r="I1236" s="28" t="s">
        <v>150</v>
      </c>
      <c r="J1236" s="12" t="s">
        <v>393</v>
      </c>
      <c r="K1236" s="28" t="s">
        <v>651</v>
      </c>
      <c r="L1236" s="12" t="s">
        <v>627</v>
      </c>
      <c r="M1236" s="12" t="s">
        <v>653</v>
      </c>
      <c r="N1236" s="12" t="s">
        <v>629</v>
      </c>
      <c r="O1236" s="26" t="s">
        <v>6904</v>
      </c>
      <c r="P1236" s="26" t="s">
        <v>6905</v>
      </c>
      <c r="Q1236" s="25" t="s">
        <v>646</v>
      </c>
      <c r="R1236" s="26" t="s">
        <v>6906</v>
      </c>
      <c r="S1236" s="15" t="s">
        <v>6907</v>
      </c>
      <c r="T1236" s="52">
        <v>0</v>
      </c>
      <c r="U1236" s="22" t="s">
        <v>6908</v>
      </c>
      <c r="V1236" s="18" t="str">
        <f>+Sitio_Publico[[#This Row],[idcoleccion]]&amp;"-"&amp;Sitio_Publico[[#This Row],[id]]</f>
        <v>000-1235</v>
      </c>
      <c r="W1236" s="18">
        <f>+VLOOKUP(Sitio_Publico[[#This Row],[territorio]],Estructura!$AE$4:$AH$1067,4,0)</f>
        <v>30007306</v>
      </c>
      <c r="X1236" s="18" t="str">
        <f>+VLOOKUP(Sitio_Publico[[#This Row],[tema]],Estructura!$G$4:$J$532,4,0)</f>
        <v>T-13</v>
      </c>
      <c r="Y1236" s="18" t="str">
        <f>+VLOOKUP(Sitio_Publico[[#This Row],[contenido]],Estructura!$L$4:$O$473,4,0)</f>
        <v>C-7</v>
      </c>
      <c r="Z1236" s="18" t="str">
        <f>+VLOOKUP(Sitio_Publico[[#This Row],[Filtro Integrado]],Estructura!$U$4:$W$529,3,0)</f>
        <v>FI-0</v>
      </c>
      <c r="AA1236" s="18" t="str">
        <f>+VLOOKUP(Sitio_Publico[[#This Row],[Muestra]],Estructura!$Y$4:$AB$483,4,0)</f>
        <v>M-00065</v>
      </c>
    </row>
    <row r="1237" spans="1:27" ht="36" x14ac:dyDescent="0.3">
      <c r="A1237" s="16">
        <f t="shared" si="19"/>
        <v>1236</v>
      </c>
      <c r="B1237" s="47" t="s">
        <v>15118</v>
      </c>
      <c r="C1237" s="13" t="s">
        <v>622</v>
      </c>
      <c r="D1237" s="13" t="s">
        <v>623</v>
      </c>
      <c r="E1237" s="44">
        <v>7</v>
      </c>
      <c r="F1237" s="13" t="s">
        <v>466</v>
      </c>
      <c r="G1237" s="23" t="s">
        <v>625</v>
      </c>
      <c r="H1237" s="42" t="s">
        <v>457</v>
      </c>
      <c r="I1237" s="28" t="s">
        <v>370</v>
      </c>
      <c r="J1237" s="12" t="s">
        <v>393</v>
      </c>
      <c r="K1237" s="28" t="s">
        <v>2296</v>
      </c>
      <c r="L1237" s="12" t="s">
        <v>1854</v>
      </c>
      <c r="M1237" s="12" t="s">
        <v>713</v>
      </c>
      <c r="N1237" s="12" t="s">
        <v>1855</v>
      </c>
      <c r="O1237" s="26" t="s">
        <v>6909</v>
      </c>
      <c r="P1237" s="26" t="s">
        <v>6910</v>
      </c>
      <c r="Q1237" s="25" t="s">
        <v>632</v>
      </c>
      <c r="R1237" s="26" t="s">
        <v>6911</v>
      </c>
      <c r="S1237" s="15" t="s">
        <v>6912</v>
      </c>
      <c r="T1237" s="52">
        <v>0</v>
      </c>
      <c r="U1237" s="22" t="s">
        <v>6913</v>
      </c>
      <c r="V1237" s="18" t="str">
        <f>+Sitio_Publico[[#This Row],[idcoleccion]]&amp;"-"&amp;Sitio_Publico[[#This Row],[id]]</f>
        <v>000-1236</v>
      </c>
      <c r="W1237" s="18">
        <f>+VLOOKUP(Sitio_Publico[[#This Row],[territorio]],Estructura!$AE$4:$AH$1067,4,0)</f>
        <v>20000007</v>
      </c>
      <c r="X1237" s="18" t="str">
        <f>+VLOOKUP(Sitio_Publico[[#This Row],[tema]],Estructura!$G$4:$J$532,4,0)</f>
        <v>T-18</v>
      </c>
      <c r="Y1237" s="18" t="str">
        <f>+VLOOKUP(Sitio_Publico[[#This Row],[contenido]],Estructura!$L$4:$O$473,4,0)</f>
        <v>C-7</v>
      </c>
      <c r="Z1237" s="18" t="str">
        <f>+VLOOKUP(Sitio_Publico[[#This Row],[Filtro Integrado]],Estructura!$U$4:$W$529,3,0)</f>
        <v>FI-0</v>
      </c>
      <c r="AA1237" s="18" t="str">
        <f>+VLOOKUP(Sitio_Publico[[#This Row],[Muestra]],Estructura!$Y$4:$AB$483,4,0)</f>
        <v>M-000109</v>
      </c>
    </row>
    <row r="1238" spans="1:27" ht="48" x14ac:dyDescent="0.3">
      <c r="A1238" s="16">
        <f t="shared" si="19"/>
        <v>1237</v>
      </c>
      <c r="B1238" s="47" t="s">
        <v>15118</v>
      </c>
      <c r="C1238" s="13" t="s">
        <v>622</v>
      </c>
      <c r="D1238" s="13" t="s">
        <v>623</v>
      </c>
      <c r="E1238" s="44">
        <v>6305</v>
      </c>
      <c r="F1238" s="13" t="s">
        <v>624</v>
      </c>
      <c r="G1238" s="23" t="s">
        <v>639</v>
      </c>
      <c r="H1238" s="42" t="s">
        <v>458</v>
      </c>
      <c r="I1238" s="28" t="s">
        <v>127</v>
      </c>
      <c r="J1238" s="12" t="s">
        <v>393</v>
      </c>
      <c r="K1238" s="28" t="s">
        <v>651</v>
      </c>
      <c r="L1238" s="12" t="s">
        <v>652</v>
      </c>
      <c r="M1238" s="12" t="s">
        <v>653</v>
      </c>
      <c r="N1238" s="12" t="s">
        <v>629</v>
      </c>
      <c r="O1238" s="26" t="s">
        <v>6914</v>
      </c>
      <c r="P1238" s="26" t="s">
        <v>6915</v>
      </c>
      <c r="Q1238" s="25" t="s">
        <v>646</v>
      </c>
      <c r="R1238" s="26" t="s">
        <v>6916</v>
      </c>
      <c r="S1238" s="15" t="s">
        <v>6917</v>
      </c>
      <c r="T1238" s="52">
        <v>0</v>
      </c>
      <c r="U1238" s="22" t="s">
        <v>6918</v>
      </c>
      <c r="V1238" s="18" t="str">
        <f>+Sitio_Publico[[#This Row],[idcoleccion]]&amp;"-"&amp;Sitio_Publico[[#This Row],[id]]</f>
        <v>000-1237</v>
      </c>
      <c r="W1238" s="18">
        <f>+VLOOKUP(Sitio_Publico[[#This Row],[territorio]],Estructura!$AE$4:$AH$1067,4,0)</f>
        <v>30006305</v>
      </c>
      <c r="X1238" s="18" t="str">
        <f>+VLOOKUP(Sitio_Publico[[#This Row],[tema]],Estructura!$G$4:$J$532,4,0)</f>
        <v>T-13</v>
      </c>
      <c r="Y1238" s="18" t="str">
        <f>+VLOOKUP(Sitio_Publico[[#This Row],[contenido]],Estructura!$L$4:$O$473,4,0)</f>
        <v>C-8</v>
      </c>
      <c r="Z1238" s="18" t="str">
        <f>+VLOOKUP(Sitio_Publico[[#This Row],[Filtro Integrado]],Estructura!$U$4:$W$529,3,0)</f>
        <v>FI-0</v>
      </c>
      <c r="AA1238" s="18" t="str">
        <f>+VLOOKUP(Sitio_Publico[[#This Row],[Muestra]],Estructura!$Y$4:$AB$483,4,0)</f>
        <v>M-00065</v>
      </c>
    </row>
    <row r="1239" spans="1:27" ht="61.2" x14ac:dyDescent="0.3">
      <c r="A1239" s="16">
        <f t="shared" si="19"/>
        <v>1238</v>
      </c>
      <c r="B1239" s="47" t="s">
        <v>15118</v>
      </c>
      <c r="C1239" s="13" t="s">
        <v>637</v>
      </c>
      <c r="D1239" s="13" t="s">
        <v>623</v>
      </c>
      <c r="E1239" s="44">
        <v>43</v>
      </c>
      <c r="F1239" s="13" t="s">
        <v>1591</v>
      </c>
      <c r="G1239" s="23" t="s">
        <v>1394</v>
      </c>
      <c r="H1239" s="42" t="s">
        <v>458</v>
      </c>
      <c r="I1239" s="28" t="s">
        <v>171</v>
      </c>
      <c r="J1239" s="12" t="s">
        <v>393</v>
      </c>
      <c r="K1239" s="28" t="s">
        <v>6332</v>
      </c>
      <c r="L1239" s="12" t="s">
        <v>641</v>
      </c>
      <c r="M1239" s="12" t="s">
        <v>642</v>
      </c>
      <c r="N1239" s="12" t="s">
        <v>643</v>
      </c>
      <c r="O1239" s="26" t="s">
        <v>6919</v>
      </c>
      <c r="P1239" s="26" t="s">
        <v>6920</v>
      </c>
      <c r="Q1239" s="25" t="s">
        <v>646</v>
      </c>
      <c r="R1239" s="26" t="s">
        <v>1595</v>
      </c>
      <c r="S1239" s="15" t="s">
        <v>6921</v>
      </c>
      <c r="T1239" s="52">
        <v>0</v>
      </c>
      <c r="U1239" s="22" t="s">
        <v>6922</v>
      </c>
      <c r="V1239" s="18" t="str">
        <f>+Sitio_Publico[[#This Row],[idcoleccion]]&amp;"-"&amp;Sitio_Publico[[#This Row],[id]]</f>
        <v>000-1238</v>
      </c>
      <c r="W1239" s="18">
        <f>+VLOOKUP(Sitio_Publico[[#This Row],[territorio]],Estructura!$AE$4:$AH$1067,4,0)</f>
        <v>30008110</v>
      </c>
      <c r="X1239" s="18" t="str">
        <f>+VLOOKUP(Sitio_Publico[[#This Row],[tema]],Estructura!$G$4:$J$532,4,0)</f>
        <v>T-24</v>
      </c>
      <c r="Y1239" s="18" t="str">
        <f>+VLOOKUP(Sitio_Publico[[#This Row],[contenido]],Estructura!$L$4:$O$473,4,0)</f>
        <v>C-12</v>
      </c>
      <c r="Z1239" s="18" t="str">
        <f>+VLOOKUP(Sitio_Publico[[#This Row],[Filtro Integrado]],Estructura!$U$4:$W$529,3,0)</f>
        <v>FI-0</v>
      </c>
      <c r="AA1239" s="18" t="str">
        <f>+VLOOKUP(Sitio_Publico[[#This Row],[Muestra]],Estructura!$Y$4:$AB$483,4,0)</f>
        <v>M-000147</v>
      </c>
    </row>
    <row r="1240" spans="1:27" ht="48" x14ac:dyDescent="0.3">
      <c r="A1240" s="16">
        <f t="shared" si="19"/>
        <v>1239</v>
      </c>
      <c r="B1240" s="47" t="s">
        <v>15118</v>
      </c>
      <c r="C1240" s="13" t="s">
        <v>622</v>
      </c>
      <c r="D1240" s="13" t="s">
        <v>623</v>
      </c>
      <c r="E1240" s="44">
        <v>5301</v>
      </c>
      <c r="F1240" s="13" t="s">
        <v>767</v>
      </c>
      <c r="G1240" s="23" t="s">
        <v>625</v>
      </c>
      <c r="H1240" s="42" t="s">
        <v>458</v>
      </c>
      <c r="I1240" s="28" t="s">
        <v>70</v>
      </c>
      <c r="J1240" s="12" t="s">
        <v>393</v>
      </c>
      <c r="K1240" s="28" t="s">
        <v>768</v>
      </c>
      <c r="L1240" s="12" t="s">
        <v>627</v>
      </c>
      <c r="M1240" s="12" t="s">
        <v>628</v>
      </c>
      <c r="N1240" s="12" t="s">
        <v>629</v>
      </c>
      <c r="O1240" s="26" t="s">
        <v>6923</v>
      </c>
      <c r="P1240" s="26" t="s">
        <v>6924</v>
      </c>
      <c r="Q1240" s="25" t="s">
        <v>646</v>
      </c>
      <c r="R1240" s="26" t="s">
        <v>6925</v>
      </c>
      <c r="S1240" s="15" t="s">
        <v>6926</v>
      </c>
      <c r="T1240" s="52">
        <v>0</v>
      </c>
      <c r="U1240" s="22" t="s">
        <v>6927</v>
      </c>
      <c r="V1240" s="18" t="str">
        <f>+Sitio_Publico[[#This Row],[idcoleccion]]&amp;"-"&amp;Sitio_Publico[[#This Row],[id]]</f>
        <v>000-1239</v>
      </c>
      <c r="W1240" s="18">
        <f>+VLOOKUP(Sitio_Publico[[#This Row],[territorio]],Estructura!$AE$4:$AH$1067,4,0)</f>
        <v>30005301</v>
      </c>
      <c r="X1240" s="18" t="str">
        <f>+VLOOKUP(Sitio_Publico[[#This Row],[tema]],Estructura!$G$4:$J$532,4,0)</f>
        <v>T-19</v>
      </c>
      <c r="Y1240" s="18" t="str">
        <f>+VLOOKUP(Sitio_Publico[[#This Row],[contenido]],Estructura!$L$4:$O$473,4,0)</f>
        <v>C-7</v>
      </c>
      <c r="Z1240" s="18" t="str">
        <f>+VLOOKUP(Sitio_Publico[[#This Row],[Filtro Integrado]],Estructura!$U$4:$W$529,3,0)</f>
        <v>FI-0</v>
      </c>
      <c r="AA1240" s="18" t="str">
        <f>+VLOOKUP(Sitio_Publico[[#This Row],[Muestra]],Estructura!$Y$4:$AB$483,4,0)</f>
        <v>M-00075</v>
      </c>
    </row>
    <row r="1241" spans="1:27" ht="48" x14ac:dyDescent="0.3">
      <c r="A1241" s="16">
        <f t="shared" si="19"/>
        <v>1240</v>
      </c>
      <c r="B1241" s="47" t="s">
        <v>15118</v>
      </c>
      <c r="C1241" s="13" t="s">
        <v>622</v>
      </c>
      <c r="D1241" s="13" t="s">
        <v>623</v>
      </c>
      <c r="E1241" s="44">
        <v>4</v>
      </c>
      <c r="F1241" s="13" t="s">
        <v>666</v>
      </c>
      <c r="G1241" s="23" t="s">
        <v>639</v>
      </c>
      <c r="H1241" s="42" t="s">
        <v>457</v>
      </c>
      <c r="I1241" s="28" t="s">
        <v>367</v>
      </c>
      <c r="J1241" s="12" t="s">
        <v>393</v>
      </c>
      <c r="K1241" s="28" t="s">
        <v>888</v>
      </c>
      <c r="L1241" s="12" t="s">
        <v>652</v>
      </c>
      <c r="M1241" s="12" t="s">
        <v>704</v>
      </c>
      <c r="N1241" s="12" t="s">
        <v>629</v>
      </c>
      <c r="O1241" s="26" t="s">
        <v>6928</v>
      </c>
      <c r="P1241" s="26" t="s">
        <v>6929</v>
      </c>
      <c r="Q1241" s="25" t="s">
        <v>646</v>
      </c>
      <c r="R1241" s="26" t="s">
        <v>6930</v>
      </c>
      <c r="S1241" s="15" t="s">
        <v>6931</v>
      </c>
      <c r="T1241" s="52">
        <v>0</v>
      </c>
      <c r="U1241" s="22" t="s">
        <v>6932</v>
      </c>
      <c r="V1241" s="18" t="str">
        <f>+Sitio_Publico[[#This Row],[idcoleccion]]&amp;"-"&amp;Sitio_Publico[[#This Row],[id]]</f>
        <v>000-1240</v>
      </c>
      <c r="W1241" s="18">
        <f>+VLOOKUP(Sitio_Publico[[#This Row],[territorio]],Estructura!$AE$4:$AH$1067,4,0)</f>
        <v>20000004</v>
      </c>
      <c r="X1241" s="18" t="str">
        <f>+VLOOKUP(Sitio_Publico[[#This Row],[tema]],Estructura!$G$4:$J$532,4,0)</f>
        <v>T-15</v>
      </c>
      <c r="Y1241" s="18" t="str">
        <f>+VLOOKUP(Sitio_Publico[[#This Row],[contenido]],Estructura!$L$4:$O$473,4,0)</f>
        <v>C-8</v>
      </c>
      <c r="Z1241" s="18" t="str">
        <f>+VLOOKUP(Sitio_Publico[[#This Row],[Filtro Integrado]],Estructura!$U$4:$W$529,3,0)</f>
        <v>FI-0</v>
      </c>
      <c r="AA1241" s="18" t="str">
        <f>+VLOOKUP(Sitio_Publico[[#This Row],[Muestra]],Estructura!$Y$4:$AB$483,4,0)</f>
        <v>M-00082</v>
      </c>
    </row>
    <row r="1242" spans="1:27" ht="48" x14ac:dyDescent="0.3">
      <c r="A1242" s="16">
        <f t="shared" si="19"/>
        <v>1241</v>
      </c>
      <c r="B1242" s="47" t="s">
        <v>15118</v>
      </c>
      <c r="C1242" s="13" t="s">
        <v>622</v>
      </c>
      <c r="D1242" s="13" t="s">
        <v>623</v>
      </c>
      <c r="E1242" s="44">
        <v>6204</v>
      </c>
      <c r="F1242" s="13" t="s">
        <v>666</v>
      </c>
      <c r="G1242" s="23" t="s">
        <v>625</v>
      </c>
      <c r="H1242" s="42" t="s">
        <v>458</v>
      </c>
      <c r="I1242" s="28" t="s">
        <v>120</v>
      </c>
      <c r="J1242" s="12" t="s">
        <v>393</v>
      </c>
      <c r="K1242" s="28" t="s">
        <v>745</v>
      </c>
      <c r="L1242" s="12" t="s">
        <v>627</v>
      </c>
      <c r="M1242" s="12" t="s">
        <v>628</v>
      </c>
      <c r="N1242" s="12" t="s">
        <v>629</v>
      </c>
      <c r="O1242" s="26" t="s">
        <v>6933</v>
      </c>
      <c r="P1242" s="26" t="s">
        <v>6934</v>
      </c>
      <c r="Q1242" s="25" t="s">
        <v>646</v>
      </c>
      <c r="R1242" s="26" t="s">
        <v>6935</v>
      </c>
      <c r="S1242" s="15" t="s">
        <v>6936</v>
      </c>
      <c r="T1242" s="52">
        <v>0</v>
      </c>
      <c r="U1242" s="22" t="s">
        <v>6937</v>
      </c>
      <c r="V1242" s="18" t="str">
        <f>+Sitio_Publico[[#This Row],[idcoleccion]]&amp;"-"&amp;Sitio_Publico[[#This Row],[id]]</f>
        <v>000-1241</v>
      </c>
      <c r="W1242" s="18">
        <f>+VLOOKUP(Sitio_Publico[[#This Row],[territorio]],Estructura!$AE$4:$AH$1067,4,0)</f>
        <v>30006204</v>
      </c>
      <c r="X1242" s="18" t="str">
        <f>+VLOOKUP(Sitio_Publico[[#This Row],[tema]],Estructura!$G$4:$J$532,4,0)</f>
        <v>T-15</v>
      </c>
      <c r="Y1242" s="18" t="str">
        <f>+VLOOKUP(Sitio_Publico[[#This Row],[contenido]],Estructura!$L$4:$O$473,4,0)</f>
        <v>C-7</v>
      </c>
      <c r="Z1242" s="18" t="str">
        <f>+VLOOKUP(Sitio_Publico[[#This Row],[Filtro Integrado]],Estructura!$U$4:$W$529,3,0)</f>
        <v>FI-0</v>
      </c>
      <c r="AA1242" s="18" t="str">
        <f>+VLOOKUP(Sitio_Publico[[#This Row],[Muestra]],Estructura!$Y$4:$AB$483,4,0)</f>
        <v>M-00074</v>
      </c>
    </row>
    <row r="1243" spans="1:27" ht="51" x14ac:dyDescent="0.3">
      <c r="A1243" s="16">
        <f t="shared" si="19"/>
        <v>1242</v>
      </c>
      <c r="B1243" s="47" t="s">
        <v>15118</v>
      </c>
      <c r="C1243" s="13" t="s">
        <v>622</v>
      </c>
      <c r="D1243" s="13" t="s">
        <v>623</v>
      </c>
      <c r="E1243" s="44">
        <v>5502</v>
      </c>
      <c r="F1243" s="13" t="s">
        <v>624</v>
      </c>
      <c r="G1243" s="23" t="s">
        <v>625</v>
      </c>
      <c r="H1243" s="42" t="s">
        <v>458</v>
      </c>
      <c r="I1243" s="28" t="s">
        <v>80</v>
      </c>
      <c r="J1243" s="12" t="s">
        <v>393</v>
      </c>
      <c r="K1243" s="28" t="s">
        <v>651</v>
      </c>
      <c r="L1243" s="12" t="s">
        <v>627</v>
      </c>
      <c r="M1243" s="12" t="s">
        <v>653</v>
      </c>
      <c r="N1243" s="12" t="s">
        <v>629</v>
      </c>
      <c r="O1243" s="26" t="s">
        <v>6938</v>
      </c>
      <c r="P1243" s="26" t="s">
        <v>6939</v>
      </c>
      <c r="Q1243" s="25" t="s">
        <v>646</v>
      </c>
      <c r="R1243" s="26" t="s">
        <v>6940</v>
      </c>
      <c r="S1243" s="15" t="s">
        <v>6941</v>
      </c>
      <c r="T1243" s="52">
        <v>0</v>
      </c>
      <c r="U1243" s="22" t="s">
        <v>6942</v>
      </c>
      <c r="V1243" s="18" t="str">
        <f>+Sitio_Publico[[#This Row],[idcoleccion]]&amp;"-"&amp;Sitio_Publico[[#This Row],[id]]</f>
        <v>000-1242</v>
      </c>
      <c r="W1243" s="18">
        <f>+VLOOKUP(Sitio_Publico[[#This Row],[territorio]],Estructura!$AE$4:$AH$1067,4,0)</f>
        <v>30005502</v>
      </c>
      <c r="X1243" s="18" t="str">
        <f>+VLOOKUP(Sitio_Publico[[#This Row],[tema]],Estructura!$G$4:$J$532,4,0)</f>
        <v>T-13</v>
      </c>
      <c r="Y1243" s="18" t="str">
        <f>+VLOOKUP(Sitio_Publico[[#This Row],[contenido]],Estructura!$L$4:$O$473,4,0)</f>
        <v>C-7</v>
      </c>
      <c r="Z1243" s="18" t="str">
        <f>+VLOOKUP(Sitio_Publico[[#This Row],[Filtro Integrado]],Estructura!$U$4:$W$529,3,0)</f>
        <v>FI-0</v>
      </c>
      <c r="AA1243" s="18" t="str">
        <f>+VLOOKUP(Sitio_Publico[[#This Row],[Muestra]],Estructura!$Y$4:$AB$483,4,0)</f>
        <v>M-00065</v>
      </c>
    </row>
    <row r="1244" spans="1:27" ht="48" x14ac:dyDescent="0.3">
      <c r="A1244" s="16">
        <f t="shared" si="19"/>
        <v>1243</v>
      </c>
      <c r="B1244" s="47" t="s">
        <v>15118</v>
      </c>
      <c r="C1244" s="13" t="s">
        <v>622</v>
      </c>
      <c r="D1244" s="13" t="s">
        <v>623</v>
      </c>
      <c r="E1244" s="44">
        <v>12104</v>
      </c>
      <c r="F1244" s="13" t="s">
        <v>666</v>
      </c>
      <c r="G1244" s="23" t="s">
        <v>625</v>
      </c>
      <c r="H1244" s="42" t="s">
        <v>458</v>
      </c>
      <c r="I1244" s="28" t="s">
        <v>290</v>
      </c>
      <c r="J1244" s="12" t="s">
        <v>393</v>
      </c>
      <c r="K1244" s="28" t="s">
        <v>667</v>
      </c>
      <c r="L1244" s="12" t="s">
        <v>627</v>
      </c>
      <c r="M1244" s="12" t="s">
        <v>668</v>
      </c>
      <c r="N1244" s="12" t="s">
        <v>629</v>
      </c>
      <c r="O1244" s="26" t="s">
        <v>6943</v>
      </c>
      <c r="P1244" s="26" t="s">
        <v>6944</v>
      </c>
      <c r="Q1244" s="25" t="s">
        <v>646</v>
      </c>
      <c r="R1244" s="26" t="s">
        <v>6945</v>
      </c>
      <c r="S1244" s="15" t="s">
        <v>6946</v>
      </c>
      <c r="T1244" s="52">
        <v>0</v>
      </c>
      <c r="U1244" s="22" t="s">
        <v>6947</v>
      </c>
      <c r="V1244" s="18" t="str">
        <f>+Sitio_Publico[[#This Row],[idcoleccion]]&amp;"-"&amp;Sitio_Publico[[#This Row],[id]]</f>
        <v>000-1243</v>
      </c>
      <c r="W1244" s="18">
        <f>+VLOOKUP(Sitio_Publico[[#This Row],[territorio]],Estructura!$AE$4:$AH$1067,4,0)</f>
        <v>30012104</v>
      </c>
      <c r="X1244" s="18" t="str">
        <f>+VLOOKUP(Sitio_Publico[[#This Row],[tema]],Estructura!$G$4:$J$532,4,0)</f>
        <v>T-15</v>
      </c>
      <c r="Y1244" s="18" t="str">
        <f>+VLOOKUP(Sitio_Publico[[#This Row],[contenido]],Estructura!$L$4:$O$473,4,0)</f>
        <v>C-7</v>
      </c>
      <c r="Z1244" s="18" t="str">
        <f>+VLOOKUP(Sitio_Publico[[#This Row],[Filtro Integrado]],Estructura!$U$4:$W$529,3,0)</f>
        <v>FI-0</v>
      </c>
      <c r="AA1244" s="18" t="str">
        <f>+VLOOKUP(Sitio_Publico[[#This Row],[Muestra]],Estructura!$Y$4:$AB$483,4,0)</f>
        <v>M-00066</v>
      </c>
    </row>
    <row r="1245" spans="1:27" ht="40.799999999999997" x14ac:dyDescent="0.3">
      <c r="A1245" s="16">
        <f t="shared" si="19"/>
        <v>1244</v>
      </c>
      <c r="B1245" s="47" t="s">
        <v>15118</v>
      </c>
      <c r="C1245" s="13" t="s">
        <v>637</v>
      </c>
      <c r="D1245" s="13" t="s">
        <v>623</v>
      </c>
      <c r="E1245" s="44">
        <v>75</v>
      </c>
      <c r="F1245" s="13" t="s">
        <v>638</v>
      </c>
      <c r="G1245" s="23" t="s">
        <v>732</v>
      </c>
      <c r="H1245" s="42" t="s">
        <v>458</v>
      </c>
      <c r="I1245" s="28" t="s">
        <v>297</v>
      </c>
      <c r="J1245" s="12" t="s">
        <v>393</v>
      </c>
      <c r="K1245" s="28" t="s">
        <v>6948</v>
      </c>
      <c r="L1245" s="12" t="s">
        <v>641</v>
      </c>
      <c r="M1245" s="12" t="s">
        <v>642</v>
      </c>
      <c r="N1245" s="12" t="s">
        <v>643</v>
      </c>
      <c r="O1245" s="26" t="s">
        <v>6949</v>
      </c>
      <c r="P1245" s="26" t="s">
        <v>6950</v>
      </c>
      <c r="Q1245" s="25" t="s">
        <v>646</v>
      </c>
      <c r="R1245" s="26" t="s">
        <v>1451</v>
      </c>
      <c r="S1245" s="15" t="s">
        <v>6951</v>
      </c>
      <c r="T1245" s="52">
        <v>0</v>
      </c>
      <c r="U1245" s="22" t="s">
        <v>6952</v>
      </c>
      <c r="V1245" s="18" t="str">
        <f>+Sitio_Publico[[#This Row],[idcoleccion]]&amp;"-"&amp;Sitio_Publico[[#This Row],[id]]</f>
        <v>000-1244</v>
      </c>
      <c r="W1245" s="18">
        <f>+VLOOKUP(Sitio_Publico[[#This Row],[territorio]],Estructura!$AE$4:$AH$1067,4,0)</f>
        <v>30013101</v>
      </c>
      <c r="X1245" s="18" t="str">
        <f>+VLOOKUP(Sitio_Publico[[#This Row],[tema]],Estructura!$G$4:$J$532,4,0)</f>
        <v>T-14</v>
      </c>
      <c r="Y1245" s="18" t="str">
        <f>+VLOOKUP(Sitio_Publico[[#This Row],[contenido]],Estructura!$L$4:$O$473,4,0)</f>
        <v>C-10</v>
      </c>
      <c r="Z1245" s="18" t="str">
        <f>+VLOOKUP(Sitio_Publico[[#This Row],[Filtro Integrado]],Estructura!$U$4:$W$529,3,0)</f>
        <v>FI-0</v>
      </c>
      <c r="AA1245" s="18" t="str">
        <f>+VLOOKUP(Sitio_Publico[[#This Row],[Muestra]],Estructura!$Y$4:$AB$483,4,0)</f>
        <v>M-000152</v>
      </c>
    </row>
    <row r="1246" spans="1:27" ht="40.799999999999997" x14ac:dyDescent="0.3">
      <c r="A1246" s="16">
        <f t="shared" si="19"/>
        <v>1245</v>
      </c>
      <c r="B1246" s="47" t="s">
        <v>15118</v>
      </c>
      <c r="C1246" s="13" t="s">
        <v>622</v>
      </c>
      <c r="D1246" s="13" t="s">
        <v>623</v>
      </c>
      <c r="E1246" s="44">
        <v>6306</v>
      </c>
      <c r="F1246" s="13" t="s">
        <v>466</v>
      </c>
      <c r="G1246" s="23" t="s">
        <v>710</v>
      </c>
      <c r="H1246" s="42" t="s">
        <v>458</v>
      </c>
      <c r="I1246" s="28" t="s">
        <v>128</v>
      </c>
      <c r="J1246" s="12" t="s">
        <v>393</v>
      </c>
      <c r="K1246" s="28" t="s">
        <v>711</v>
      </c>
      <c r="L1246" s="12" t="s">
        <v>712</v>
      </c>
      <c r="M1246" s="12" t="s">
        <v>713</v>
      </c>
      <c r="N1246" s="12" t="s">
        <v>714</v>
      </c>
      <c r="O1246" s="26" t="s">
        <v>6953</v>
      </c>
      <c r="P1246" s="26" t="s">
        <v>6954</v>
      </c>
      <c r="Q1246" s="25" t="s">
        <v>646</v>
      </c>
      <c r="R1246" s="26" t="s">
        <v>6955</v>
      </c>
      <c r="S1246" s="15" t="s">
        <v>6956</v>
      </c>
      <c r="T1246" s="52">
        <v>0</v>
      </c>
      <c r="U1246" s="22" t="s">
        <v>6957</v>
      </c>
      <c r="V1246" s="18" t="str">
        <f>+Sitio_Publico[[#This Row],[idcoleccion]]&amp;"-"&amp;Sitio_Publico[[#This Row],[id]]</f>
        <v>000-1245</v>
      </c>
      <c r="W1246" s="18">
        <f>+VLOOKUP(Sitio_Publico[[#This Row],[territorio]],Estructura!$AE$4:$AH$1067,4,0)</f>
        <v>30006306</v>
      </c>
      <c r="X1246" s="18" t="str">
        <f>+VLOOKUP(Sitio_Publico[[#This Row],[tema]],Estructura!$G$4:$J$532,4,0)</f>
        <v>T-18</v>
      </c>
      <c r="Y1246" s="18" t="str">
        <f>+VLOOKUP(Sitio_Publico[[#This Row],[contenido]],Estructura!$L$4:$O$473,4,0)</f>
        <v>C-9</v>
      </c>
      <c r="Z1246" s="18" t="str">
        <f>+VLOOKUP(Sitio_Publico[[#This Row],[Filtro Integrado]],Estructura!$U$4:$W$529,3,0)</f>
        <v>FI-0</v>
      </c>
      <c r="AA1246" s="18" t="str">
        <f>+VLOOKUP(Sitio_Publico[[#This Row],[Muestra]],Estructura!$Y$4:$AB$483,4,0)</f>
        <v>M-00070</v>
      </c>
    </row>
    <row r="1247" spans="1:27" ht="48" x14ac:dyDescent="0.3">
      <c r="A1247" s="16">
        <f t="shared" si="19"/>
        <v>1246</v>
      </c>
      <c r="B1247" s="47" t="s">
        <v>15118</v>
      </c>
      <c r="C1247" s="13" t="s">
        <v>622</v>
      </c>
      <c r="D1247" s="13" t="s">
        <v>623</v>
      </c>
      <c r="E1247" s="44">
        <v>11302</v>
      </c>
      <c r="F1247" s="13" t="s">
        <v>767</v>
      </c>
      <c r="G1247" s="23" t="s">
        <v>625</v>
      </c>
      <c r="H1247" s="42" t="s">
        <v>458</v>
      </c>
      <c r="I1247" s="28" t="s">
        <v>19</v>
      </c>
      <c r="J1247" s="12" t="s">
        <v>393</v>
      </c>
      <c r="K1247" s="28" t="s">
        <v>768</v>
      </c>
      <c r="L1247" s="12" t="s">
        <v>627</v>
      </c>
      <c r="M1247" s="12" t="s">
        <v>628</v>
      </c>
      <c r="N1247" s="12" t="s">
        <v>629</v>
      </c>
      <c r="O1247" s="26" t="s">
        <v>6958</v>
      </c>
      <c r="P1247" s="26" t="s">
        <v>6959</v>
      </c>
      <c r="Q1247" s="25" t="s">
        <v>646</v>
      </c>
      <c r="R1247" s="26" t="s">
        <v>6960</v>
      </c>
      <c r="S1247" s="15" t="s">
        <v>6961</v>
      </c>
      <c r="T1247" s="52">
        <v>0</v>
      </c>
      <c r="U1247" s="22" t="s">
        <v>6962</v>
      </c>
      <c r="V1247" s="18" t="str">
        <f>+Sitio_Publico[[#This Row],[idcoleccion]]&amp;"-"&amp;Sitio_Publico[[#This Row],[id]]</f>
        <v>000-1246</v>
      </c>
      <c r="W1247" s="18">
        <f>+VLOOKUP(Sitio_Publico[[#This Row],[territorio]],Estructura!$AE$4:$AH$1067,4,0)</f>
        <v>30011302</v>
      </c>
      <c r="X1247" s="18" t="str">
        <f>+VLOOKUP(Sitio_Publico[[#This Row],[tema]],Estructura!$G$4:$J$532,4,0)</f>
        <v>T-19</v>
      </c>
      <c r="Y1247" s="18" t="str">
        <f>+VLOOKUP(Sitio_Publico[[#This Row],[contenido]],Estructura!$L$4:$O$473,4,0)</f>
        <v>C-7</v>
      </c>
      <c r="Z1247" s="18" t="str">
        <f>+VLOOKUP(Sitio_Publico[[#This Row],[Filtro Integrado]],Estructura!$U$4:$W$529,3,0)</f>
        <v>FI-0</v>
      </c>
      <c r="AA1247" s="18" t="str">
        <f>+VLOOKUP(Sitio_Publico[[#This Row],[Muestra]],Estructura!$Y$4:$AB$483,4,0)</f>
        <v>M-00075</v>
      </c>
    </row>
    <row r="1248" spans="1:27" ht="40.799999999999997" x14ac:dyDescent="0.3">
      <c r="A1248" s="16">
        <f t="shared" si="19"/>
        <v>1247</v>
      </c>
      <c r="B1248" s="47" t="s">
        <v>15118</v>
      </c>
      <c r="C1248" s="13" t="s">
        <v>637</v>
      </c>
      <c r="D1248" s="13" t="s">
        <v>623</v>
      </c>
      <c r="E1248" s="44">
        <v>11</v>
      </c>
      <c r="F1248" s="13" t="s">
        <v>638</v>
      </c>
      <c r="G1248" s="23" t="s">
        <v>639</v>
      </c>
      <c r="H1248" s="42" t="s">
        <v>457</v>
      </c>
      <c r="I1248" s="28" t="s">
        <v>374</v>
      </c>
      <c r="J1248" s="12" t="s">
        <v>393</v>
      </c>
      <c r="K1248" s="28" t="s">
        <v>640</v>
      </c>
      <c r="L1248" s="12" t="s">
        <v>641</v>
      </c>
      <c r="M1248" s="12" t="s">
        <v>642</v>
      </c>
      <c r="N1248" s="12" t="s">
        <v>643</v>
      </c>
      <c r="O1248" s="26" t="s">
        <v>6963</v>
      </c>
      <c r="P1248" s="26" t="s">
        <v>6964</v>
      </c>
      <c r="Q1248" s="25" t="s">
        <v>646</v>
      </c>
      <c r="R1248" s="26" t="s">
        <v>6965</v>
      </c>
      <c r="S1248" s="15" t="s">
        <v>6966</v>
      </c>
      <c r="T1248" s="52">
        <v>0</v>
      </c>
      <c r="U1248" s="22" t="s">
        <v>6967</v>
      </c>
      <c r="V1248" s="18" t="str">
        <f>+Sitio_Publico[[#This Row],[idcoleccion]]&amp;"-"&amp;Sitio_Publico[[#This Row],[id]]</f>
        <v>000-1247</v>
      </c>
      <c r="W1248" s="18">
        <f>+VLOOKUP(Sitio_Publico[[#This Row],[territorio]],Estructura!$AE$4:$AH$1067,4,0)</f>
        <v>20000011</v>
      </c>
      <c r="X1248" s="18" t="str">
        <f>+VLOOKUP(Sitio_Publico[[#This Row],[tema]],Estructura!$G$4:$J$532,4,0)</f>
        <v>T-14</v>
      </c>
      <c r="Y1248" s="18" t="str">
        <f>+VLOOKUP(Sitio_Publico[[#This Row],[contenido]],Estructura!$L$4:$O$473,4,0)</f>
        <v>C-8</v>
      </c>
      <c r="Z1248" s="18" t="str">
        <f>+VLOOKUP(Sitio_Publico[[#This Row],[Filtro Integrado]],Estructura!$U$4:$W$529,3,0)</f>
        <v>FI-0</v>
      </c>
      <c r="AA1248" s="18" t="str">
        <f>+VLOOKUP(Sitio_Publico[[#This Row],[Muestra]],Estructura!$Y$4:$AB$483,4,0)</f>
        <v>M-00064</v>
      </c>
    </row>
    <row r="1249" spans="1:27" ht="48" x14ac:dyDescent="0.3">
      <c r="A1249" s="16">
        <f t="shared" si="19"/>
        <v>1248</v>
      </c>
      <c r="B1249" s="47" t="s">
        <v>15118</v>
      </c>
      <c r="C1249" s="13" t="s">
        <v>622</v>
      </c>
      <c r="D1249" s="13" t="s">
        <v>623</v>
      </c>
      <c r="E1249" s="44">
        <v>8205</v>
      </c>
      <c r="F1249" s="13" t="s">
        <v>681</v>
      </c>
      <c r="G1249" s="23" t="s">
        <v>625</v>
      </c>
      <c r="H1249" s="42" t="s">
        <v>458</v>
      </c>
      <c r="I1249" s="28" t="s">
        <v>178</v>
      </c>
      <c r="J1249" s="12" t="s">
        <v>393</v>
      </c>
      <c r="K1249" s="28" t="s">
        <v>793</v>
      </c>
      <c r="L1249" s="12" t="s">
        <v>627</v>
      </c>
      <c r="M1249" s="12" t="s">
        <v>794</v>
      </c>
      <c r="N1249" s="12" t="s">
        <v>629</v>
      </c>
      <c r="O1249" s="26" t="s">
        <v>6968</v>
      </c>
      <c r="P1249" s="26" t="s">
        <v>6969</v>
      </c>
      <c r="Q1249" s="25" t="s">
        <v>646</v>
      </c>
      <c r="R1249" s="26" t="s">
        <v>6970</v>
      </c>
      <c r="S1249" s="15" t="s">
        <v>6971</v>
      </c>
      <c r="T1249" s="52">
        <v>0</v>
      </c>
      <c r="U1249" s="22" t="s">
        <v>6972</v>
      </c>
      <c r="V1249" s="18" t="str">
        <f>+Sitio_Publico[[#This Row],[idcoleccion]]&amp;"-"&amp;Sitio_Publico[[#This Row],[id]]</f>
        <v>000-1248</v>
      </c>
      <c r="W1249" s="18">
        <f>+VLOOKUP(Sitio_Publico[[#This Row],[territorio]],Estructura!$AE$4:$AH$1067,4,0)</f>
        <v>30008205</v>
      </c>
      <c r="X1249" s="18" t="str">
        <f>+VLOOKUP(Sitio_Publico[[#This Row],[tema]],Estructura!$G$4:$J$532,4,0)</f>
        <v>T-16</v>
      </c>
      <c r="Y1249" s="18" t="str">
        <f>+VLOOKUP(Sitio_Publico[[#This Row],[contenido]],Estructura!$L$4:$O$473,4,0)</f>
        <v>C-7</v>
      </c>
      <c r="Z1249" s="18" t="str">
        <f>+VLOOKUP(Sitio_Publico[[#This Row],[Filtro Integrado]],Estructura!$U$4:$W$529,3,0)</f>
        <v>FI-0</v>
      </c>
      <c r="AA1249" s="18" t="str">
        <f>+VLOOKUP(Sitio_Publico[[#This Row],[Muestra]],Estructura!$Y$4:$AB$483,4,0)</f>
        <v>M-00077</v>
      </c>
    </row>
    <row r="1250" spans="1:27" ht="48" x14ac:dyDescent="0.3">
      <c r="A1250" s="16">
        <f t="shared" si="19"/>
        <v>1249</v>
      </c>
      <c r="B1250" s="47" t="s">
        <v>15118</v>
      </c>
      <c r="C1250" s="13" t="s">
        <v>622</v>
      </c>
      <c r="D1250" s="13" t="s">
        <v>623</v>
      </c>
      <c r="E1250" s="44">
        <v>13504</v>
      </c>
      <c r="F1250" s="13" t="s">
        <v>767</v>
      </c>
      <c r="G1250" s="23" t="s">
        <v>625</v>
      </c>
      <c r="H1250" s="42" t="s">
        <v>458</v>
      </c>
      <c r="I1250" s="28" t="s">
        <v>341</v>
      </c>
      <c r="J1250" s="12" t="s">
        <v>393</v>
      </c>
      <c r="K1250" s="28" t="s">
        <v>768</v>
      </c>
      <c r="L1250" s="12" t="s">
        <v>627</v>
      </c>
      <c r="M1250" s="12" t="s">
        <v>628</v>
      </c>
      <c r="N1250" s="12" t="s">
        <v>629</v>
      </c>
      <c r="O1250" s="26" t="s">
        <v>6973</v>
      </c>
      <c r="P1250" s="26" t="s">
        <v>6974</v>
      </c>
      <c r="Q1250" s="25" t="s">
        <v>646</v>
      </c>
      <c r="R1250" s="26" t="s">
        <v>6975</v>
      </c>
      <c r="S1250" s="15" t="s">
        <v>6976</v>
      </c>
      <c r="T1250" s="52">
        <v>0</v>
      </c>
      <c r="U1250" s="22" t="s">
        <v>6977</v>
      </c>
      <c r="V1250" s="18" t="str">
        <f>+Sitio_Publico[[#This Row],[idcoleccion]]&amp;"-"&amp;Sitio_Publico[[#This Row],[id]]</f>
        <v>000-1249</v>
      </c>
      <c r="W1250" s="18">
        <f>+VLOOKUP(Sitio_Publico[[#This Row],[territorio]],Estructura!$AE$4:$AH$1067,4,0)</f>
        <v>30013504</v>
      </c>
      <c r="X1250" s="18" t="str">
        <f>+VLOOKUP(Sitio_Publico[[#This Row],[tema]],Estructura!$G$4:$J$532,4,0)</f>
        <v>T-19</v>
      </c>
      <c r="Y1250" s="18" t="str">
        <f>+VLOOKUP(Sitio_Publico[[#This Row],[contenido]],Estructura!$L$4:$O$473,4,0)</f>
        <v>C-7</v>
      </c>
      <c r="Z1250" s="18" t="str">
        <f>+VLOOKUP(Sitio_Publico[[#This Row],[Filtro Integrado]],Estructura!$U$4:$W$529,3,0)</f>
        <v>FI-0</v>
      </c>
      <c r="AA1250" s="18" t="str">
        <f>+VLOOKUP(Sitio_Publico[[#This Row],[Muestra]],Estructura!$Y$4:$AB$483,4,0)</f>
        <v>M-00075</v>
      </c>
    </row>
    <row r="1251" spans="1:27" ht="48" x14ac:dyDescent="0.3">
      <c r="A1251" s="16">
        <f t="shared" si="19"/>
        <v>1250</v>
      </c>
      <c r="B1251" s="47" t="s">
        <v>15118</v>
      </c>
      <c r="C1251" s="13" t="s">
        <v>622</v>
      </c>
      <c r="D1251" s="13" t="s">
        <v>623</v>
      </c>
      <c r="E1251" s="44">
        <v>13132</v>
      </c>
      <c r="F1251" s="13" t="s">
        <v>688</v>
      </c>
      <c r="G1251" s="23" t="s">
        <v>625</v>
      </c>
      <c r="H1251" s="42" t="s">
        <v>458</v>
      </c>
      <c r="I1251" s="28" t="s">
        <v>327</v>
      </c>
      <c r="J1251" s="12" t="s">
        <v>393</v>
      </c>
      <c r="K1251" s="28" t="s">
        <v>726</v>
      </c>
      <c r="L1251" s="12" t="s">
        <v>627</v>
      </c>
      <c r="M1251" s="12" t="s">
        <v>628</v>
      </c>
      <c r="N1251" s="12" t="s">
        <v>629</v>
      </c>
      <c r="O1251" s="26" t="s">
        <v>6978</v>
      </c>
      <c r="P1251" s="26" t="s">
        <v>6979</v>
      </c>
      <c r="Q1251" s="25" t="s">
        <v>646</v>
      </c>
      <c r="R1251" s="26" t="s">
        <v>6980</v>
      </c>
      <c r="S1251" s="15" t="s">
        <v>6981</v>
      </c>
      <c r="T1251" s="52">
        <v>0</v>
      </c>
      <c r="U1251" s="22" t="s">
        <v>6982</v>
      </c>
      <c r="V1251" s="18" t="str">
        <f>+Sitio_Publico[[#This Row],[idcoleccion]]&amp;"-"&amp;Sitio_Publico[[#This Row],[id]]</f>
        <v>000-1250</v>
      </c>
      <c r="W1251" s="18">
        <f>+VLOOKUP(Sitio_Publico[[#This Row],[territorio]],Estructura!$AE$4:$AH$1067,4,0)</f>
        <v>30013132</v>
      </c>
      <c r="X1251" s="18" t="str">
        <f>+VLOOKUP(Sitio_Publico[[#This Row],[tema]],Estructura!$G$4:$J$532,4,0)</f>
        <v>T-17</v>
      </c>
      <c r="Y1251" s="18" t="str">
        <f>+VLOOKUP(Sitio_Publico[[#This Row],[contenido]],Estructura!$L$4:$O$473,4,0)</f>
        <v>C-7</v>
      </c>
      <c r="Z1251" s="18" t="str">
        <f>+VLOOKUP(Sitio_Publico[[#This Row],[Filtro Integrado]],Estructura!$U$4:$W$529,3,0)</f>
        <v>FI-0</v>
      </c>
      <c r="AA1251" s="18" t="str">
        <f>+VLOOKUP(Sitio_Publico[[#This Row],[Muestra]],Estructura!$Y$4:$AB$483,4,0)</f>
        <v>M-00071</v>
      </c>
    </row>
    <row r="1252" spans="1:27" ht="36" x14ac:dyDescent="0.3">
      <c r="A1252" s="16">
        <f t="shared" si="19"/>
        <v>1251</v>
      </c>
      <c r="B1252" s="47" t="s">
        <v>15118</v>
      </c>
      <c r="C1252" s="13" t="s">
        <v>637</v>
      </c>
      <c r="D1252" s="13" t="s">
        <v>623</v>
      </c>
      <c r="E1252" s="44">
        <v>7</v>
      </c>
      <c r="F1252" s="13" t="s">
        <v>638</v>
      </c>
      <c r="G1252" s="23" t="s">
        <v>732</v>
      </c>
      <c r="H1252" s="42" t="s">
        <v>457</v>
      </c>
      <c r="I1252" s="28" t="s">
        <v>370</v>
      </c>
      <c r="J1252" s="12" t="s">
        <v>393</v>
      </c>
      <c r="K1252" s="28" t="s">
        <v>3682</v>
      </c>
      <c r="L1252" s="12" t="s">
        <v>641</v>
      </c>
      <c r="M1252" s="12" t="s">
        <v>628</v>
      </c>
      <c r="N1252" s="12" t="s">
        <v>643</v>
      </c>
      <c r="O1252" s="26" t="s">
        <v>6983</v>
      </c>
      <c r="P1252" s="26" t="s">
        <v>6984</v>
      </c>
      <c r="Q1252" s="25" t="s">
        <v>646</v>
      </c>
      <c r="R1252" s="26" t="s">
        <v>1849</v>
      </c>
      <c r="S1252" s="15" t="s">
        <v>6985</v>
      </c>
      <c r="T1252" s="52">
        <v>0</v>
      </c>
      <c r="U1252" s="22" t="s">
        <v>6986</v>
      </c>
      <c r="V1252" s="18" t="str">
        <f>+Sitio_Publico[[#This Row],[idcoleccion]]&amp;"-"&amp;Sitio_Publico[[#This Row],[id]]</f>
        <v>000-1251</v>
      </c>
      <c r="W1252" s="18">
        <f>+VLOOKUP(Sitio_Publico[[#This Row],[territorio]],Estructura!$AE$4:$AH$1067,4,0)</f>
        <v>20000007</v>
      </c>
      <c r="X1252" s="18" t="str">
        <f>+VLOOKUP(Sitio_Publico[[#This Row],[tema]],Estructura!$G$4:$J$532,4,0)</f>
        <v>T-14</v>
      </c>
      <c r="Y1252" s="18" t="str">
        <f>+VLOOKUP(Sitio_Publico[[#This Row],[contenido]],Estructura!$L$4:$O$473,4,0)</f>
        <v>C-10</v>
      </c>
      <c r="Z1252" s="18" t="str">
        <f>+VLOOKUP(Sitio_Publico[[#This Row],[Filtro Integrado]],Estructura!$U$4:$W$529,3,0)</f>
        <v>FI-0</v>
      </c>
      <c r="AA1252" s="18" t="str">
        <f>+VLOOKUP(Sitio_Publico[[#This Row],[Muestra]],Estructura!$Y$4:$AB$483,4,0)</f>
        <v>M-000123</v>
      </c>
    </row>
    <row r="1253" spans="1:27" ht="48" x14ac:dyDescent="0.3">
      <c r="A1253" s="16">
        <f t="shared" si="19"/>
        <v>1252</v>
      </c>
      <c r="B1253" s="47" t="s">
        <v>15118</v>
      </c>
      <c r="C1253" s="13" t="s">
        <v>622</v>
      </c>
      <c r="D1253" s="13" t="s">
        <v>623</v>
      </c>
      <c r="E1253" s="44">
        <v>10207</v>
      </c>
      <c r="F1253" s="13" t="s">
        <v>624</v>
      </c>
      <c r="G1253" s="23" t="s">
        <v>639</v>
      </c>
      <c r="H1253" s="42" t="s">
        <v>458</v>
      </c>
      <c r="I1253" s="28" t="s">
        <v>263</v>
      </c>
      <c r="J1253" s="12" t="s">
        <v>393</v>
      </c>
      <c r="K1253" s="28" t="s">
        <v>739</v>
      </c>
      <c r="L1253" s="12" t="s">
        <v>652</v>
      </c>
      <c r="M1253" s="12" t="s">
        <v>704</v>
      </c>
      <c r="N1253" s="12" t="s">
        <v>629</v>
      </c>
      <c r="O1253" s="26" t="s">
        <v>6987</v>
      </c>
      <c r="P1253" s="26" t="s">
        <v>6988</v>
      </c>
      <c r="Q1253" s="25" t="s">
        <v>646</v>
      </c>
      <c r="R1253" s="26" t="s">
        <v>6989</v>
      </c>
      <c r="S1253" s="15" t="s">
        <v>6990</v>
      </c>
      <c r="T1253" s="52">
        <v>0</v>
      </c>
      <c r="U1253" s="22" t="s">
        <v>6991</v>
      </c>
      <c r="V1253" s="18" t="str">
        <f>+Sitio_Publico[[#This Row],[idcoleccion]]&amp;"-"&amp;Sitio_Publico[[#This Row],[id]]</f>
        <v>000-1252</v>
      </c>
      <c r="W1253" s="18">
        <f>+VLOOKUP(Sitio_Publico[[#This Row],[territorio]],Estructura!$AE$4:$AH$1067,4,0)</f>
        <v>30010207</v>
      </c>
      <c r="X1253" s="18" t="str">
        <f>+VLOOKUP(Sitio_Publico[[#This Row],[tema]],Estructura!$G$4:$J$532,4,0)</f>
        <v>T-13</v>
      </c>
      <c r="Y1253" s="18" t="str">
        <f>+VLOOKUP(Sitio_Publico[[#This Row],[contenido]],Estructura!$L$4:$O$473,4,0)</f>
        <v>C-8</v>
      </c>
      <c r="Z1253" s="18" t="str">
        <f>+VLOOKUP(Sitio_Publico[[#This Row],[Filtro Integrado]],Estructura!$U$4:$W$529,3,0)</f>
        <v>FI-0</v>
      </c>
      <c r="AA1253" s="18" t="str">
        <f>+VLOOKUP(Sitio_Publico[[#This Row],[Muestra]],Estructura!$Y$4:$AB$483,4,0)</f>
        <v>M-00073</v>
      </c>
    </row>
    <row r="1254" spans="1:27" ht="51" x14ac:dyDescent="0.3">
      <c r="A1254" s="16">
        <f t="shared" si="19"/>
        <v>1253</v>
      </c>
      <c r="B1254" s="47" t="s">
        <v>15118</v>
      </c>
      <c r="C1254" s="13" t="s">
        <v>622</v>
      </c>
      <c r="D1254" s="13" t="s">
        <v>623</v>
      </c>
      <c r="E1254" s="44">
        <v>8207</v>
      </c>
      <c r="F1254" s="13" t="s">
        <v>624</v>
      </c>
      <c r="G1254" s="23" t="s">
        <v>625</v>
      </c>
      <c r="H1254" s="42" t="s">
        <v>458</v>
      </c>
      <c r="I1254" s="28" t="s">
        <v>180</v>
      </c>
      <c r="J1254" s="12" t="s">
        <v>393</v>
      </c>
      <c r="K1254" s="28" t="s">
        <v>651</v>
      </c>
      <c r="L1254" s="12" t="s">
        <v>627</v>
      </c>
      <c r="M1254" s="12" t="s">
        <v>653</v>
      </c>
      <c r="N1254" s="12" t="s">
        <v>629</v>
      </c>
      <c r="O1254" s="26" t="s">
        <v>6992</v>
      </c>
      <c r="P1254" s="26" t="s">
        <v>6993</v>
      </c>
      <c r="Q1254" s="25" t="s">
        <v>646</v>
      </c>
      <c r="R1254" s="26" t="s">
        <v>6994</v>
      </c>
      <c r="S1254" s="15" t="s">
        <v>6995</v>
      </c>
      <c r="T1254" s="52">
        <v>0</v>
      </c>
      <c r="U1254" s="22" t="s">
        <v>6996</v>
      </c>
      <c r="V1254" s="18" t="str">
        <f>+Sitio_Publico[[#This Row],[idcoleccion]]&amp;"-"&amp;Sitio_Publico[[#This Row],[id]]</f>
        <v>000-1253</v>
      </c>
      <c r="W1254" s="18">
        <f>+VLOOKUP(Sitio_Publico[[#This Row],[territorio]],Estructura!$AE$4:$AH$1067,4,0)</f>
        <v>30008207</v>
      </c>
      <c r="X1254" s="18" t="str">
        <f>+VLOOKUP(Sitio_Publico[[#This Row],[tema]],Estructura!$G$4:$J$532,4,0)</f>
        <v>T-13</v>
      </c>
      <c r="Y1254" s="18" t="str">
        <f>+VLOOKUP(Sitio_Publico[[#This Row],[contenido]],Estructura!$L$4:$O$473,4,0)</f>
        <v>C-7</v>
      </c>
      <c r="Z1254" s="18" t="str">
        <f>+VLOOKUP(Sitio_Publico[[#This Row],[Filtro Integrado]],Estructura!$U$4:$W$529,3,0)</f>
        <v>FI-0</v>
      </c>
      <c r="AA1254" s="18" t="str">
        <f>+VLOOKUP(Sitio_Publico[[#This Row],[Muestra]],Estructura!$Y$4:$AB$483,4,0)</f>
        <v>M-00065</v>
      </c>
    </row>
    <row r="1255" spans="1:27" ht="48" x14ac:dyDescent="0.3">
      <c r="A1255" s="16">
        <f t="shared" si="19"/>
        <v>1254</v>
      </c>
      <c r="B1255" s="47" t="s">
        <v>15118</v>
      </c>
      <c r="C1255" s="13" t="s">
        <v>622</v>
      </c>
      <c r="D1255" s="13" t="s">
        <v>623</v>
      </c>
      <c r="E1255" s="44">
        <v>13102</v>
      </c>
      <c r="F1255" s="13" t="s">
        <v>666</v>
      </c>
      <c r="G1255" s="23" t="s">
        <v>639</v>
      </c>
      <c r="H1255" s="42" t="s">
        <v>458</v>
      </c>
      <c r="I1255" s="28" t="s">
        <v>298</v>
      </c>
      <c r="J1255" s="12" t="s">
        <v>393</v>
      </c>
      <c r="K1255" s="28" t="s">
        <v>745</v>
      </c>
      <c r="L1255" s="12" t="s">
        <v>652</v>
      </c>
      <c r="M1255" s="12" t="s">
        <v>628</v>
      </c>
      <c r="N1255" s="12" t="s">
        <v>629</v>
      </c>
      <c r="O1255" s="26" t="s">
        <v>6997</v>
      </c>
      <c r="P1255" s="26" t="s">
        <v>6998</v>
      </c>
      <c r="Q1255" s="25" t="s">
        <v>646</v>
      </c>
      <c r="R1255" s="26" t="s">
        <v>6999</v>
      </c>
      <c r="S1255" s="15" t="s">
        <v>7000</v>
      </c>
      <c r="T1255" s="52">
        <v>0</v>
      </c>
      <c r="U1255" s="22" t="s">
        <v>7001</v>
      </c>
      <c r="V1255" s="18" t="str">
        <f>+Sitio_Publico[[#This Row],[idcoleccion]]&amp;"-"&amp;Sitio_Publico[[#This Row],[id]]</f>
        <v>000-1254</v>
      </c>
      <c r="W1255" s="18">
        <f>+VLOOKUP(Sitio_Publico[[#This Row],[territorio]],Estructura!$AE$4:$AH$1067,4,0)</f>
        <v>30013102</v>
      </c>
      <c r="X1255" s="18" t="str">
        <f>+VLOOKUP(Sitio_Publico[[#This Row],[tema]],Estructura!$G$4:$J$532,4,0)</f>
        <v>T-15</v>
      </c>
      <c r="Y1255" s="18" t="str">
        <f>+VLOOKUP(Sitio_Publico[[#This Row],[contenido]],Estructura!$L$4:$O$473,4,0)</f>
        <v>C-8</v>
      </c>
      <c r="Z1255" s="18" t="str">
        <f>+VLOOKUP(Sitio_Publico[[#This Row],[Filtro Integrado]],Estructura!$U$4:$W$529,3,0)</f>
        <v>FI-0</v>
      </c>
      <c r="AA1255" s="18" t="str">
        <f>+VLOOKUP(Sitio_Publico[[#This Row],[Muestra]],Estructura!$Y$4:$AB$483,4,0)</f>
        <v>M-00074</v>
      </c>
    </row>
    <row r="1256" spans="1:27" ht="48" x14ac:dyDescent="0.3">
      <c r="A1256" s="16">
        <f t="shared" si="19"/>
        <v>1255</v>
      </c>
      <c r="B1256" s="47" t="s">
        <v>15118</v>
      </c>
      <c r="C1256" s="13" t="s">
        <v>622</v>
      </c>
      <c r="D1256" s="13" t="s">
        <v>623</v>
      </c>
      <c r="E1256" s="44">
        <v>3302</v>
      </c>
      <c r="F1256" s="13" t="s">
        <v>767</v>
      </c>
      <c r="G1256" s="23" t="s">
        <v>639</v>
      </c>
      <c r="H1256" s="42" t="s">
        <v>458</v>
      </c>
      <c r="I1256" s="28" t="s">
        <v>47</v>
      </c>
      <c r="J1256" s="12" t="s">
        <v>393</v>
      </c>
      <c r="K1256" s="28" t="s">
        <v>857</v>
      </c>
      <c r="L1256" s="12" t="s">
        <v>652</v>
      </c>
      <c r="M1256" s="12" t="s">
        <v>704</v>
      </c>
      <c r="N1256" s="12" t="s">
        <v>629</v>
      </c>
      <c r="O1256" s="26" t="s">
        <v>7002</v>
      </c>
      <c r="P1256" s="26" t="s">
        <v>7003</v>
      </c>
      <c r="Q1256" s="25" t="s">
        <v>646</v>
      </c>
      <c r="R1256" s="26" t="s">
        <v>7004</v>
      </c>
      <c r="S1256" s="15" t="s">
        <v>7005</v>
      </c>
      <c r="T1256" s="52">
        <v>0</v>
      </c>
      <c r="U1256" s="22" t="s">
        <v>7006</v>
      </c>
      <c r="V1256" s="18" t="str">
        <f>+Sitio_Publico[[#This Row],[idcoleccion]]&amp;"-"&amp;Sitio_Publico[[#This Row],[id]]</f>
        <v>000-1255</v>
      </c>
      <c r="W1256" s="18">
        <f>+VLOOKUP(Sitio_Publico[[#This Row],[territorio]],Estructura!$AE$4:$AH$1067,4,0)</f>
        <v>30003302</v>
      </c>
      <c r="X1256" s="18" t="str">
        <f>+VLOOKUP(Sitio_Publico[[#This Row],[tema]],Estructura!$G$4:$J$532,4,0)</f>
        <v>T-19</v>
      </c>
      <c r="Y1256" s="18" t="str">
        <f>+VLOOKUP(Sitio_Publico[[#This Row],[contenido]],Estructura!$L$4:$O$473,4,0)</f>
        <v>C-8</v>
      </c>
      <c r="Z1256" s="18" t="str">
        <f>+VLOOKUP(Sitio_Publico[[#This Row],[Filtro Integrado]],Estructura!$U$4:$W$529,3,0)</f>
        <v>FI-0</v>
      </c>
      <c r="AA1256" s="18" t="str">
        <f>+VLOOKUP(Sitio_Publico[[#This Row],[Muestra]],Estructura!$Y$4:$AB$483,4,0)</f>
        <v>M-00081</v>
      </c>
    </row>
    <row r="1257" spans="1:27" ht="60" x14ac:dyDescent="0.3">
      <c r="A1257" s="16">
        <f t="shared" si="19"/>
        <v>1256</v>
      </c>
      <c r="B1257" s="47" t="s">
        <v>15118</v>
      </c>
      <c r="C1257" s="13" t="s">
        <v>622</v>
      </c>
      <c r="D1257" s="13" t="s">
        <v>623</v>
      </c>
      <c r="E1257" s="44">
        <v>9210</v>
      </c>
      <c r="F1257" s="13" t="s">
        <v>624</v>
      </c>
      <c r="G1257" s="23" t="s">
        <v>639</v>
      </c>
      <c r="H1257" s="42" t="s">
        <v>458</v>
      </c>
      <c r="I1257" s="28" t="s">
        <v>246</v>
      </c>
      <c r="J1257" s="12" t="s">
        <v>393</v>
      </c>
      <c r="K1257" s="28" t="s">
        <v>904</v>
      </c>
      <c r="L1257" s="12" t="s">
        <v>652</v>
      </c>
      <c r="M1257" s="12" t="s">
        <v>653</v>
      </c>
      <c r="N1257" s="12" t="s">
        <v>629</v>
      </c>
      <c r="O1257" s="26" t="s">
        <v>7007</v>
      </c>
      <c r="P1257" s="26" t="s">
        <v>7008</v>
      </c>
      <c r="Q1257" s="25" t="s">
        <v>646</v>
      </c>
      <c r="R1257" s="26" t="s">
        <v>7009</v>
      </c>
      <c r="S1257" s="15" t="s">
        <v>7010</v>
      </c>
      <c r="T1257" s="52">
        <v>0</v>
      </c>
      <c r="U1257" s="22" t="s">
        <v>7011</v>
      </c>
      <c r="V1257" s="18" t="str">
        <f>+Sitio_Publico[[#This Row],[idcoleccion]]&amp;"-"&amp;Sitio_Publico[[#This Row],[id]]</f>
        <v>000-1256</v>
      </c>
      <c r="W1257" s="18">
        <f>+VLOOKUP(Sitio_Publico[[#This Row],[territorio]],Estructura!$AE$4:$AH$1067,4,0)</f>
        <v>30009210</v>
      </c>
      <c r="X1257" s="18" t="str">
        <f>+VLOOKUP(Sitio_Publico[[#This Row],[tema]],Estructura!$G$4:$J$532,4,0)</f>
        <v>T-13</v>
      </c>
      <c r="Y1257" s="18" t="str">
        <f>+VLOOKUP(Sitio_Publico[[#This Row],[contenido]],Estructura!$L$4:$O$473,4,0)</f>
        <v>C-8</v>
      </c>
      <c r="Z1257" s="18" t="str">
        <f>+VLOOKUP(Sitio_Publico[[#This Row],[Filtro Integrado]],Estructura!$U$4:$W$529,3,0)</f>
        <v>FI-0</v>
      </c>
      <c r="AA1257" s="18" t="str">
        <f>+VLOOKUP(Sitio_Publico[[#This Row],[Muestra]],Estructura!$Y$4:$AB$483,4,0)</f>
        <v>M-00083</v>
      </c>
    </row>
    <row r="1258" spans="1:27" ht="48" x14ac:dyDescent="0.3">
      <c r="A1258" s="16">
        <f t="shared" si="19"/>
        <v>1257</v>
      </c>
      <c r="B1258" s="47" t="s">
        <v>15118</v>
      </c>
      <c r="C1258" s="13" t="s">
        <v>622</v>
      </c>
      <c r="D1258" s="13" t="s">
        <v>623</v>
      </c>
      <c r="E1258" s="44">
        <v>13105</v>
      </c>
      <c r="F1258" s="13" t="s">
        <v>666</v>
      </c>
      <c r="G1258" s="23" t="s">
        <v>639</v>
      </c>
      <c r="H1258" s="42" t="s">
        <v>458</v>
      </c>
      <c r="I1258" s="28" t="s">
        <v>301</v>
      </c>
      <c r="J1258" s="12" t="s">
        <v>393</v>
      </c>
      <c r="K1258" s="28" t="s">
        <v>667</v>
      </c>
      <c r="L1258" s="12" t="s">
        <v>652</v>
      </c>
      <c r="M1258" s="12" t="s">
        <v>668</v>
      </c>
      <c r="N1258" s="12" t="s">
        <v>629</v>
      </c>
      <c r="O1258" s="26" t="s">
        <v>7012</v>
      </c>
      <c r="P1258" s="26" t="s">
        <v>7013</v>
      </c>
      <c r="Q1258" s="25" t="s">
        <v>646</v>
      </c>
      <c r="R1258" s="26" t="s">
        <v>7014</v>
      </c>
      <c r="S1258" s="15" t="s">
        <v>7015</v>
      </c>
      <c r="T1258" s="52">
        <v>0</v>
      </c>
      <c r="U1258" s="22" t="s">
        <v>7016</v>
      </c>
      <c r="V1258" s="18" t="str">
        <f>+Sitio_Publico[[#This Row],[idcoleccion]]&amp;"-"&amp;Sitio_Publico[[#This Row],[id]]</f>
        <v>000-1257</v>
      </c>
      <c r="W1258" s="18">
        <f>+VLOOKUP(Sitio_Publico[[#This Row],[territorio]],Estructura!$AE$4:$AH$1067,4,0)</f>
        <v>30013105</v>
      </c>
      <c r="X1258" s="18" t="str">
        <f>+VLOOKUP(Sitio_Publico[[#This Row],[tema]],Estructura!$G$4:$J$532,4,0)</f>
        <v>T-15</v>
      </c>
      <c r="Y1258" s="18" t="str">
        <f>+VLOOKUP(Sitio_Publico[[#This Row],[contenido]],Estructura!$L$4:$O$473,4,0)</f>
        <v>C-8</v>
      </c>
      <c r="Z1258" s="18" t="str">
        <f>+VLOOKUP(Sitio_Publico[[#This Row],[Filtro Integrado]],Estructura!$U$4:$W$529,3,0)</f>
        <v>FI-0</v>
      </c>
      <c r="AA1258" s="18" t="str">
        <f>+VLOOKUP(Sitio_Publico[[#This Row],[Muestra]],Estructura!$Y$4:$AB$483,4,0)</f>
        <v>M-00066</v>
      </c>
    </row>
    <row r="1259" spans="1:27" ht="51" x14ac:dyDescent="0.3">
      <c r="A1259" s="16">
        <f t="shared" si="19"/>
        <v>1258</v>
      </c>
      <c r="B1259" s="47" t="s">
        <v>15118</v>
      </c>
      <c r="C1259" s="13" t="s">
        <v>622</v>
      </c>
      <c r="D1259" s="13" t="s">
        <v>623</v>
      </c>
      <c r="E1259" s="44">
        <v>6304</v>
      </c>
      <c r="F1259" s="13" t="s">
        <v>624</v>
      </c>
      <c r="G1259" s="23" t="s">
        <v>625</v>
      </c>
      <c r="H1259" s="42" t="s">
        <v>458</v>
      </c>
      <c r="I1259" s="28" t="s">
        <v>126</v>
      </c>
      <c r="J1259" s="12" t="s">
        <v>393</v>
      </c>
      <c r="K1259" s="28" t="s">
        <v>651</v>
      </c>
      <c r="L1259" s="12" t="s">
        <v>627</v>
      </c>
      <c r="M1259" s="12" t="s">
        <v>653</v>
      </c>
      <c r="N1259" s="12" t="s">
        <v>629</v>
      </c>
      <c r="O1259" s="26" t="s">
        <v>7017</v>
      </c>
      <c r="P1259" s="26" t="s">
        <v>7018</v>
      </c>
      <c r="Q1259" s="25" t="s">
        <v>646</v>
      </c>
      <c r="R1259" s="26" t="s">
        <v>7019</v>
      </c>
      <c r="S1259" s="15" t="s">
        <v>7020</v>
      </c>
      <c r="T1259" s="52">
        <v>0</v>
      </c>
      <c r="U1259" s="22" t="s">
        <v>7021</v>
      </c>
      <c r="V1259" s="18" t="str">
        <f>+Sitio_Publico[[#This Row],[idcoleccion]]&amp;"-"&amp;Sitio_Publico[[#This Row],[id]]</f>
        <v>000-1258</v>
      </c>
      <c r="W1259" s="18">
        <f>+VLOOKUP(Sitio_Publico[[#This Row],[territorio]],Estructura!$AE$4:$AH$1067,4,0)</f>
        <v>30006304</v>
      </c>
      <c r="X1259" s="18" t="str">
        <f>+VLOOKUP(Sitio_Publico[[#This Row],[tema]],Estructura!$G$4:$J$532,4,0)</f>
        <v>T-13</v>
      </c>
      <c r="Y1259" s="18" t="str">
        <f>+VLOOKUP(Sitio_Publico[[#This Row],[contenido]],Estructura!$L$4:$O$473,4,0)</f>
        <v>C-7</v>
      </c>
      <c r="Z1259" s="18" t="str">
        <f>+VLOOKUP(Sitio_Publico[[#This Row],[Filtro Integrado]],Estructura!$U$4:$W$529,3,0)</f>
        <v>FI-0</v>
      </c>
      <c r="AA1259" s="18" t="str">
        <f>+VLOOKUP(Sitio_Publico[[#This Row],[Muestra]],Estructura!$Y$4:$AB$483,4,0)</f>
        <v>M-00065</v>
      </c>
    </row>
    <row r="1260" spans="1:27" ht="48" x14ac:dyDescent="0.3">
      <c r="A1260" s="16">
        <f t="shared" si="19"/>
        <v>1259</v>
      </c>
      <c r="B1260" s="47" t="s">
        <v>15118</v>
      </c>
      <c r="C1260" s="13" t="s">
        <v>622</v>
      </c>
      <c r="D1260" s="13" t="s">
        <v>623</v>
      </c>
      <c r="E1260" s="44">
        <v>3202</v>
      </c>
      <c r="F1260" s="13" t="s">
        <v>767</v>
      </c>
      <c r="G1260" s="23" t="s">
        <v>639</v>
      </c>
      <c r="H1260" s="42" t="s">
        <v>458</v>
      </c>
      <c r="I1260" s="28" t="s">
        <v>45</v>
      </c>
      <c r="J1260" s="12" t="s">
        <v>393</v>
      </c>
      <c r="K1260" s="28" t="s">
        <v>780</v>
      </c>
      <c r="L1260" s="12" t="s">
        <v>652</v>
      </c>
      <c r="M1260" s="12" t="s">
        <v>781</v>
      </c>
      <c r="N1260" s="12" t="s">
        <v>629</v>
      </c>
      <c r="O1260" s="26" t="s">
        <v>7022</v>
      </c>
      <c r="P1260" s="26" t="s">
        <v>7023</v>
      </c>
      <c r="Q1260" s="25" t="s">
        <v>646</v>
      </c>
      <c r="R1260" s="26" t="s">
        <v>7024</v>
      </c>
      <c r="S1260" s="15" t="s">
        <v>7025</v>
      </c>
      <c r="T1260" s="52">
        <v>0</v>
      </c>
      <c r="U1260" s="22" t="s">
        <v>7026</v>
      </c>
      <c r="V1260" s="18" t="str">
        <f>+Sitio_Publico[[#This Row],[idcoleccion]]&amp;"-"&amp;Sitio_Publico[[#This Row],[id]]</f>
        <v>000-1259</v>
      </c>
      <c r="W1260" s="18">
        <f>+VLOOKUP(Sitio_Publico[[#This Row],[territorio]],Estructura!$AE$4:$AH$1067,4,0)</f>
        <v>30003202</v>
      </c>
      <c r="X1260" s="18" t="str">
        <f>+VLOOKUP(Sitio_Publico[[#This Row],[tema]],Estructura!$G$4:$J$532,4,0)</f>
        <v>T-19</v>
      </c>
      <c r="Y1260" s="18" t="str">
        <f>+VLOOKUP(Sitio_Publico[[#This Row],[contenido]],Estructura!$L$4:$O$473,4,0)</f>
        <v>C-8</v>
      </c>
      <c r="Z1260" s="18" t="str">
        <f>+VLOOKUP(Sitio_Publico[[#This Row],[Filtro Integrado]],Estructura!$U$4:$W$529,3,0)</f>
        <v>FI-0</v>
      </c>
      <c r="AA1260" s="18" t="str">
        <f>+VLOOKUP(Sitio_Publico[[#This Row],[Muestra]],Estructura!$Y$4:$AB$483,4,0)</f>
        <v>M-00076</v>
      </c>
    </row>
    <row r="1261" spans="1:27" ht="48" x14ac:dyDescent="0.3">
      <c r="A1261" s="16">
        <f t="shared" si="19"/>
        <v>1260</v>
      </c>
      <c r="B1261" s="47" t="s">
        <v>15118</v>
      </c>
      <c r="C1261" s="13" t="s">
        <v>622</v>
      </c>
      <c r="D1261" s="13" t="s">
        <v>623</v>
      </c>
      <c r="E1261" s="44">
        <v>5602</v>
      </c>
      <c r="F1261" s="13" t="s">
        <v>666</v>
      </c>
      <c r="G1261" s="23" t="s">
        <v>625</v>
      </c>
      <c r="H1261" s="42" t="s">
        <v>458</v>
      </c>
      <c r="I1261" s="28" t="s">
        <v>85</v>
      </c>
      <c r="J1261" s="12" t="s">
        <v>393</v>
      </c>
      <c r="K1261" s="28" t="s">
        <v>667</v>
      </c>
      <c r="L1261" s="12" t="s">
        <v>627</v>
      </c>
      <c r="M1261" s="12" t="s">
        <v>668</v>
      </c>
      <c r="N1261" s="12" t="s">
        <v>629</v>
      </c>
      <c r="O1261" s="26" t="s">
        <v>7027</v>
      </c>
      <c r="P1261" s="26" t="s">
        <v>7028</v>
      </c>
      <c r="Q1261" s="25" t="s">
        <v>646</v>
      </c>
      <c r="R1261" s="26" t="s">
        <v>7029</v>
      </c>
      <c r="S1261" s="15" t="s">
        <v>7030</v>
      </c>
      <c r="T1261" s="52">
        <v>0</v>
      </c>
      <c r="U1261" s="22" t="s">
        <v>7031</v>
      </c>
      <c r="V1261" s="18" t="str">
        <f>+Sitio_Publico[[#This Row],[idcoleccion]]&amp;"-"&amp;Sitio_Publico[[#This Row],[id]]</f>
        <v>000-1260</v>
      </c>
      <c r="W1261" s="18">
        <f>+VLOOKUP(Sitio_Publico[[#This Row],[territorio]],Estructura!$AE$4:$AH$1067,4,0)</f>
        <v>30005602</v>
      </c>
      <c r="X1261" s="18" t="str">
        <f>+VLOOKUP(Sitio_Publico[[#This Row],[tema]],Estructura!$G$4:$J$532,4,0)</f>
        <v>T-15</v>
      </c>
      <c r="Y1261" s="18" t="str">
        <f>+VLOOKUP(Sitio_Publico[[#This Row],[contenido]],Estructura!$L$4:$O$473,4,0)</f>
        <v>C-7</v>
      </c>
      <c r="Z1261" s="18" t="str">
        <f>+VLOOKUP(Sitio_Publico[[#This Row],[Filtro Integrado]],Estructura!$U$4:$W$529,3,0)</f>
        <v>FI-0</v>
      </c>
      <c r="AA1261" s="18" t="str">
        <f>+VLOOKUP(Sitio_Publico[[#This Row],[Muestra]],Estructura!$Y$4:$AB$483,4,0)</f>
        <v>M-00066</v>
      </c>
    </row>
    <row r="1262" spans="1:27" ht="48" x14ac:dyDescent="0.3">
      <c r="A1262" s="16">
        <f t="shared" si="19"/>
        <v>1261</v>
      </c>
      <c r="B1262" s="47" t="s">
        <v>15118</v>
      </c>
      <c r="C1262" s="13" t="s">
        <v>622</v>
      </c>
      <c r="D1262" s="13" t="s">
        <v>623</v>
      </c>
      <c r="E1262" s="44">
        <v>8309</v>
      </c>
      <c r="F1262" s="13" t="s">
        <v>688</v>
      </c>
      <c r="G1262" s="23" t="s">
        <v>625</v>
      </c>
      <c r="H1262" s="42" t="s">
        <v>458</v>
      </c>
      <c r="I1262" s="28" t="s">
        <v>189</v>
      </c>
      <c r="J1262" s="12" t="s">
        <v>393</v>
      </c>
      <c r="K1262" s="28" t="s">
        <v>726</v>
      </c>
      <c r="L1262" s="12" t="s">
        <v>627</v>
      </c>
      <c r="M1262" s="12" t="s">
        <v>628</v>
      </c>
      <c r="N1262" s="12" t="s">
        <v>629</v>
      </c>
      <c r="O1262" s="26" t="s">
        <v>7032</v>
      </c>
      <c r="P1262" s="26" t="s">
        <v>7033</v>
      </c>
      <c r="Q1262" s="25" t="s">
        <v>646</v>
      </c>
      <c r="R1262" s="26" t="s">
        <v>7034</v>
      </c>
      <c r="S1262" s="15" t="s">
        <v>7035</v>
      </c>
      <c r="T1262" s="52">
        <v>0</v>
      </c>
      <c r="U1262" s="22" t="s">
        <v>7036</v>
      </c>
      <c r="V1262" s="18" t="str">
        <f>+Sitio_Publico[[#This Row],[idcoleccion]]&amp;"-"&amp;Sitio_Publico[[#This Row],[id]]</f>
        <v>000-1261</v>
      </c>
      <c r="W1262" s="18">
        <f>+VLOOKUP(Sitio_Publico[[#This Row],[territorio]],Estructura!$AE$4:$AH$1067,4,0)</f>
        <v>30008309</v>
      </c>
      <c r="X1262" s="18" t="str">
        <f>+VLOOKUP(Sitio_Publico[[#This Row],[tema]],Estructura!$G$4:$J$532,4,0)</f>
        <v>T-17</v>
      </c>
      <c r="Y1262" s="18" t="str">
        <f>+VLOOKUP(Sitio_Publico[[#This Row],[contenido]],Estructura!$L$4:$O$473,4,0)</f>
        <v>C-7</v>
      </c>
      <c r="Z1262" s="18" t="str">
        <f>+VLOOKUP(Sitio_Publico[[#This Row],[Filtro Integrado]],Estructura!$U$4:$W$529,3,0)</f>
        <v>FI-0</v>
      </c>
      <c r="AA1262" s="18" t="str">
        <f>+VLOOKUP(Sitio_Publico[[#This Row],[Muestra]],Estructura!$Y$4:$AB$483,4,0)</f>
        <v>M-00071</v>
      </c>
    </row>
    <row r="1263" spans="1:27" ht="48" x14ac:dyDescent="0.3">
      <c r="A1263" s="16">
        <f t="shared" si="19"/>
        <v>1262</v>
      </c>
      <c r="B1263" s="47" t="s">
        <v>15118</v>
      </c>
      <c r="C1263" s="13" t="s">
        <v>622</v>
      </c>
      <c r="D1263" s="13" t="s">
        <v>623</v>
      </c>
      <c r="E1263" s="44">
        <v>11302</v>
      </c>
      <c r="F1263" s="13" t="s">
        <v>688</v>
      </c>
      <c r="G1263" s="23" t="s">
        <v>625</v>
      </c>
      <c r="H1263" s="42" t="s">
        <v>458</v>
      </c>
      <c r="I1263" s="28" t="s">
        <v>19</v>
      </c>
      <c r="J1263" s="12" t="s">
        <v>393</v>
      </c>
      <c r="K1263" s="28" t="s">
        <v>689</v>
      </c>
      <c r="L1263" s="12" t="s">
        <v>627</v>
      </c>
      <c r="M1263" s="12" t="s">
        <v>690</v>
      </c>
      <c r="N1263" s="12" t="s">
        <v>629</v>
      </c>
      <c r="O1263" s="26" t="s">
        <v>7037</v>
      </c>
      <c r="P1263" s="26" t="s">
        <v>7038</v>
      </c>
      <c r="Q1263" s="25" t="s">
        <v>646</v>
      </c>
      <c r="R1263" s="26" t="s">
        <v>7039</v>
      </c>
      <c r="S1263" s="15" t="s">
        <v>7040</v>
      </c>
      <c r="T1263" s="52">
        <v>0</v>
      </c>
      <c r="U1263" s="22" t="s">
        <v>7041</v>
      </c>
      <c r="V1263" s="18" t="str">
        <f>+Sitio_Publico[[#This Row],[idcoleccion]]&amp;"-"&amp;Sitio_Publico[[#This Row],[id]]</f>
        <v>000-1262</v>
      </c>
      <c r="W1263" s="18">
        <f>+VLOOKUP(Sitio_Publico[[#This Row],[territorio]],Estructura!$AE$4:$AH$1067,4,0)</f>
        <v>30011302</v>
      </c>
      <c r="X1263" s="18" t="str">
        <f>+VLOOKUP(Sitio_Publico[[#This Row],[tema]],Estructura!$G$4:$J$532,4,0)</f>
        <v>T-17</v>
      </c>
      <c r="Y1263" s="18" t="str">
        <f>+VLOOKUP(Sitio_Publico[[#This Row],[contenido]],Estructura!$L$4:$O$473,4,0)</f>
        <v>C-7</v>
      </c>
      <c r="Z1263" s="18" t="str">
        <f>+VLOOKUP(Sitio_Publico[[#This Row],[Filtro Integrado]],Estructura!$U$4:$W$529,3,0)</f>
        <v>FI-0</v>
      </c>
      <c r="AA1263" s="18" t="str">
        <f>+VLOOKUP(Sitio_Publico[[#This Row],[Muestra]],Estructura!$Y$4:$AB$483,4,0)</f>
        <v>M-00068</v>
      </c>
    </row>
    <row r="1264" spans="1:27" ht="48" x14ac:dyDescent="0.3">
      <c r="A1264" s="16">
        <f t="shared" si="19"/>
        <v>1263</v>
      </c>
      <c r="B1264" s="47" t="s">
        <v>15118</v>
      </c>
      <c r="C1264" s="13" t="s">
        <v>622</v>
      </c>
      <c r="D1264" s="13" t="s">
        <v>623</v>
      </c>
      <c r="E1264" s="44">
        <v>4</v>
      </c>
      <c r="F1264" s="13" t="s">
        <v>666</v>
      </c>
      <c r="G1264" s="23" t="s">
        <v>625</v>
      </c>
      <c r="H1264" s="42" t="s">
        <v>457</v>
      </c>
      <c r="I1264" s="28" t="s">
        <v>367</v>
      </c>
      <c r="J1264" s="12" t="s">
        <v>393</v>
      </c>
      <c r="K1264" s="28" t="s">
        <v>667</v>
      </c>
      <c r="L1264" s="12" t="s">
        <v>627</v>
      </c>
      <c r="M1264" s="12" t="s">
        <v>668</v>
      </c>
      <c r="N1264" s="12" t="s">
        <v>629</v>
      </c>
      <c r="O1264" s="26" t="s">
        <v>7042</v>
      </c>
      <c r="P1264" s="26" t="s">
        <v>7043</v>
      </c>
      <c r="Q1264" s="25" t="s">
        <v>646</v>
      </c>
      <c r="R1264" s="26" t="s">
        <v>7044</v>
      </c>
      <c r="S1264" s="15" t="s">
        <v>7045</v>
      </c>
      <c r="T1264" s="52">
        <v>0</v>
      </c>
      <c r="U1264" s="22" t="s">
        <v>7046</v>
      </c>
      <c r="V1264" s="18" t="str">
        <f>+Sitio_Publico[[#This Row],[idcoleccion]]&amp;"-"&amp;Sitio_Publico[[#This Row],[id]]</f>
        <v>000-1263</v>
      </c>
      <c r="W1264" s="18">
        <f>+VLOOKUP(Sitio_Publico[[#This Row],[territorio]],Estructura!$AE$4:$AH$1067,4,0)</f>
        <v>20000004</v>
      </c>
      <c r="X1264" s="18" t="str">
        <f>+VLOOKUP(Sitio_Publico[[#This Row],[tema]],Estructura!$G$4:$J$532,4,0)</f>
        <v>T-15</v>
      </c>
      <c r="Y1264" s="18" t="str">
        <f>+VLOOKUP(Sitio_Publico[[#This Row],[contenido]],Estructura!$L$4:$O$473,4,0)</f>
        <v>C-7</v>
      </c>
      <c r="Z1264" s="18" t="str">
        <f>+VLOOKUP(Sitio_Publico[[#This Row],[Filtro Integrado]],Estructura!$U$4:$W$529,3,0)</f>
        <v>FI-0</v>
      </c>
      <c r="AA1264" s="18" t="str">
        <f>+VLOOKUP(Sitio_Publico[[#This Row],[Muestra]],Estructura!$Y$4:$AB$483,4,0)</f>
        <v>M-00066</v>
      </c>
    </row>
    <row r="1265" spans="1:27" ht="40.799999999999997" x14ac:dyDescent="0.3">
      <c r="A1265" s="16">
        <f t="shared" si="19"/>
        <v>1264</v>
      </c>
      <c r="B1265" s="47" t="s">
        <v>15118</v>
      </c>
      <c r="C1265" s="13" t="s">
        <v>622</v>
      </c>
      <c r="D1265" s="13" t="s">
        <v>623</v>
      </c>
      <c r="E1265" s="44">
        <v>4202</v>
      </c>
      <c r="F1265" s="13" t="s">
        <v>466</v>
      </c>
      <c r="G1265" s="23" t="s">
        <v>710</v>
      </c>
      <c r="H1265" s="42" t="s">
        <v>458</v>
      </c>
      <c r="I1265" s="28" t="s">
        <v>56</v>
      </c>
      <c r="J1265" s="12" t="s">
        <v>2802</v>
      </c>
      <c r="K1265" s="28" t="s">
        <v>3433</v>
      </c>
      <c r="L1265" s="12" t="s">
        <v>712</v>
      </c>
      <c r="M1265" s="12" t="s">
        <v>628</v>
      </c>
      <c r="N1265" s="12" t="s">
        <v>714</v>
      </c>
      <c r="O1265" s="26" t="s">
        <v>7047</v>
      </c>
      <c r="P1265" s="26" t="s">
        <v>7048</v>
      </c>
      <c r="Q1265" s="25" t="s">
        <v>632</v>
      </c>
      <c r="R1265" s="26" t="s">
        <v>7049</v>
      </c>
      <c r="S1265" s="15" t="s">
        <v>7050</v>
      </c>
      <c r="T1265" s="52">
        <v>0</v>
      </c>
      <c r="U1265" s="22" t="s">
        <v>7051</v>
      </c>
      <c r="V1265" s="18" t="str">
        <f>+Sitio_Publico[[#This Row],[idcoleccion]]&amp;"-"&amp;Sitio_Publico[[#This Row],[id]]</f>
        <v>000-1264</v>
      </c>
      <c r="W1265" s="18">
        <f>+VLOOKUP(Sitio_Publico[[#This Row],[territorio]],Estructura!$AE$4:$AH$1067,4,0)</f>
        <v>30004202</v>
      </c>
      <c r="X1265" s="18" t="str">
        <f>+VLOOKUP(Sitio_Publico[[#This Row],[tema]],Estructura!$G$4:$J$532,4,0)</f>
        <v>T-18</v>
      </c>
      <c r="Y1265" s="18" t="str">
        <f>+VLOOKUP(Sitio_Publico[[#This Row],[contenido]],Estructura!$L$4:$O$473,4,0)</f>
        <v>C-9</v>
      </c>
      <c r="Z1265" s="18" t="str">
        <f>+VLOOKUP(Sitio_Publico[[#This Row],[Filtro Integrado]],Estructura!$U$4:$W$529,3,0)</f>
        <v>FI-2</v>
      </c>
      <c r="AA1265" s="18" t="str">
        <f>+VLOOKUP(Sitio_Publico[[#This Row],[Muestra]],Estructura!$Y$4:$AB$483,4,0)</f>
        <v>M-000122</v>
      </c>
    </row>
    <row r="1266" spans="1:27" ht="48" x14ac:dyDescent="0.3">
      <c r="A1266" s="16">
        <f t="shared" si="19"/>
        <v>1265</v>
      </c>
      <c r="B1266" s="47" t="s">
        <v>15118</v>
      </c>
      <c r="C1266" s="13" t="s">
        <v>622</v>
      </c>
      <c r="D1266" s="13" t="s">
        <v>623</v>
      </c>
      <c r="E1266" s="44">
        <v>15</v>
      </c>
      <c r="F1266" s="13" t="s">
        <v>767</v>
      </c>
      <c r="G1266" s="23" t="s">
        <v>625</v>
      </c>
      <c r="H1266" s="42" t="s">
        <v>457</v>
      </c>
      <c r="I1266" s="28" t="s">
        <v>378</v>
      </c>
      <c r="J1266" s="12" t="s">
        <v>393</v>
      </c>
      <c r="K1266" s="28" t="s">
        <v>3376</v>
      </c>
      <c r="L1266" s="12" t="s">
        <v>465</v>
      </c>
      <c r="M1266" s="12" t="s">
        <v>781</v>
      </c>
      <c r="N1266" s="12" t="s">
        <v>629</v>
      </c>
      <c r="O1266" s="26" t="s">
        <v>7052</v>
      </c>
      <c r="P1266" s="26" t="s">
        <v>7053</v>
      </c>
      <c r="Q1266" s="25" t="s">
        <v>1145</v>
      </c>
      <c r="R1266" s="26" t="s">
        <v>7054</v>
      </c>
      <c r="S1266" s="15" t="s">
        <v>7055</v>
      </c>
      <c r="T1266" s="52">
        <v>0</v>
      </c>
      <c r="U1266" s="22" t="s">
        <v>7056</v>
      </c>
      <c r="V1266" s="18" t="str">
        <f>+Sitio_Publico[[#This Row],[idcoleccion]]&amp;"-"&amp;Sitio_Publico[[#This Row],[id]]</f>
        <v>000-1265</v>
      </c>
      <c r="W1266" s="18">
        <f>+VLOOKUP(Sitio_Publico[[#This Row],[territorio]],Estructura!$AE$4:$AH$1067,4,0)</f>
        <v>20000015</v>
      </c>
      <c r="X1266" s="18" t="str">
        <f>+VLOOKUP(Sitio_Publico[[#This Row],[tema]],Estructura!$G$4:$J$532,4,0)</f>
        <v>T-19</v>
      </c>
      <c r="Y1266" s="18" t="str">
        <f>+VLOOKUP(Sitio_Publico[[#This Row],[contenido]],Estructura!$L$4:$O$473,4,0)</f>
        <v>C-7</v>
      </c>
      <c r="Z1266" s="18" t="str">
        <f>+VLOOKUP(Sitio_Publico[[#This Row],[Filtro Integrado]],Estructura!$U$4:$W$529,3,0)</f>
        <v>FI-0</v>
      </c>
      <c r="AA1266" s="18" t="str">
        <f>+VLOOKUP(Sitio_Publico[[#This Row],[Muestra]],Estructura!$Y$4:$AB$483,4,0)</f>
        <v>M-000120</v>
      </c>
    </row>
    <row r="1267" spans="1:27" ht="48" x14ac:dyDescent="0.3">
      <c r="A1267" s="16">
        <f t="shared" si="19"/>
        <v>1266</v>
      </c>
      <c r="B1267" s="47" t="s">
        <v>15118</v>
      </c>
      <c r="C1267" s="13" t="s">
        <v>622</v>
      </c>
      <c r="D1267" s="13" t="s">
        <v>623</v>
      </c>
      <c r="E1267" s="44">
        <v>6115</v>
      </c>
      <c r="F1267" s="13" t="s">
        <v>666</v>
      </c>
      <c r="G1267" s="23" t="s">
        <v>625</v>
      </c>
      <c r="H1267" s="42" t="s">
        <v>458</v>
      </c>
      <c r="I1267" s="28" t="s">
        <v>114</v>
      </c>
      <c r="J1267" s="12" t="s">
        <v>393</v>
      </c>
      <c r="K1267" s="28" t="s">
        <v>745</v>
      </c>
      <c r="L1267" s="12" t="s">
        <v>627</v>
      </c>
      <c r="M1267" s="12" t="s">
        <v>628</v>
      </c>
      <c r="N1267" s="12" t="s">
        <v>629</v>
      </c>
      <c r="O1267" s="26" t="s">
        <v>7057</v>
      </c>
      <c r="P1267" s="26" t="s">
        <v>7058</v>
      </c>
      <c r="Q1267" s="25" t="s">
        <v>646</v>
      </c>
      <c r="R1267" s="26" t="s">
        <v>7059</v>
      </c>
      <c r="S1267" s="15" t="s">
        <v>7060</v>
      </c>
      <c r="T1267" s="52">
        <v>0</v>
      </c>
      <c r="U1267" s="22" t="s">
        <v>7061</v>
      </c>
      <c r="V1267" s="18" t="str">
        <f>+Sitio_Publico[[#This Row],[idcoleccion]]&amp;"-"&amp;Sitio_Publico[[#This Row],[id]]</f>
        <v>000-1266</v>
      </c>
      <c r="W1267" s="18">
        <f>+VLOOKUP(Sitio_Publico[[#This Row],[territorio]],Estructura!$AE$4:$AH$1067,4,0)</f>
        <v>30006115</v>
      </c>
      <c r="X1267" s="18" t="str">
        <f>+VLOOKUP(Sitio_Publico[[#This Row],[tema]],Estructura!$G$4:$J$532,4,0)</f>
        <v>T-15</v>
      </c>
      <c r="Y1267" s="18" t="str">
        <f>+VLOOKUP(Sitio_Publico[[#This Row],[contenido]],Estructura!$L$4:$O$473,4,0)</f>
        <v>C-7</v>
      </c>
      <c r="Z1267" s="18" t="str">
        <f>+VLOOKUP(Sitio_Publico[[#This Row],[Filtro Integrado]],Estructura!$U$4:$W$529,3,0)</f>
        <v>FI-0</v>
      </c>
      <c r="AA1267" s="18" t="str">
        <f>+VLOOKUP(Sitio_Publico[[#This Row],[Muestra]],Estructura!$Y$4:$AB$483,4,0)</f>
        <v>M-00074</v>
      </c>
    </row>
    <row r="1268" spans="1:27" ht="48" x14ac:dyDescent="0.3">
      <c r="A1268" s="16">
        <f t="shared" si="19"/>
        <v>1267</v>
      </c>
      <c r="B1268" s="47" t="s">
        <v>15118</v>
      </c>
      <c r="C1268" s="13" t="s">
        <v>622</v>
      </c>
      <c r="D1268" s="13" t="s">
        <v>623</v>
      </c>
      <c r="E1268" s="44">
        <v>8207</v>
      </c>
      <c r="F1268" s="13" t="s">
        <v>666</v>
      </c>
      <c r="G1268" s="23" t="s">
        <v>639</v>
      </c>
      <c r="H1268" s="42" t="s">
        <v>458</v>
      </c>
      <c r="I1268" s="28" t="s">
        <v>180</v>
      </c>
      <c r="J1268" s="12" t="s">
        <v>393</v>
      </c>
      <c r="K1268" s="28" t="s">
        <v>888</v>
      </c>
      <c r="L1268" s="12" t="s">
        <v>652</v>
      </c>
      <c r="M1268" s="12" t="s">
        <v>704</v>
      </c>
      <c r="N1268" s="12" t="s">
        <v>629</v>
      </c>
      <c r="O1268" s="26" t="s">
        <v>7062</v>
      </c>
      <c r="P1268" s="26" t="s">
        <v>7063</v>
      </c>
      <c r="Q1268" s="25" t="s">
        <v>646</v>
      </c>
      <c r="R1268" s="26" t="s">
        <v>7064</v>
      </c>
      <c r="S1268" s="15" t="s">
        <v>7065</v>
      </c>
      <c r="T1268" s="52">
        <v>0</v>
      </c>
      <c r="U1268" s="22" t="s">
        <v>7066</v>
      </c>
      <c r="V1268" s="18" t="str">
        <f>+Sitio_Publico[[#This Row],[idcoleccion]]&amp;"-"&amp;Sitio_Publico[[#This Row],[id]]</f>
        <v>000-1267</v>
      </c>
      <c r="W1268" s="18">
        <f>+VLOOKUP(Sitio_Publico[[#This Row],[territorio]],Estructura!$AE$4:$AH$1067,4,0)</f>
        <v>30008207</v>
      </c>
      <c r="X1268" s="18" t="str">
        <f>+VLOOKUP(Sitio_Publico[[#This Row],[tema]],Estructura!$G$4:$J$532,4,0)</f>
        <v>T-15</v>
      </c>
      <c r="Y1268" s="18" t="str">
        <f>+VLOOKUP(Sitio_Publico[[#This Row],[contenido]],Estructura!$L$4:$O$473,4,0)</f>
        <v>C-8</v>
      </c>
      <c r="Z1268" s="18" t="str">
        <f>+VLOOKUP(Sitio_Publico[[#This Row],[Filtro Integrado]],Estructura!$U$4:$W$529,3,0)</f>
        <v>FI-0</v>
      </c>
      <c r="AA1268" s="18" t="str">
        <f>+VLOOKUP(Sitio_Publico[[#This Row],[Muestra]],Estructura!$Y$4:$AB$483,4,0)</f>
        <v>M-00082</v>
      </c>
    </row>
    <row r="1269" spans="1:27" ht="51" x14ac:dyDescent="0.3">
      <c r="A1269" s="16">
        <f t="shared" si="19"/>
        <v>1268</v>
      </c>
      <c r="B1269" s="47" t="s">
        <v>15118</v>
      </c>
      <c r="C1269" s="13" t="s">
        <v>622</v>
      </c>
      <c r="D1269" s="13" t="s">
        <v>623</v>
      </c>
      <c r="E1269" s="44">
        <v>5603</v>
      </c>
      <c r="F1269" s="13" t="s">
        <v>624</v>
      </c>
      <c r="G1269" s="23" t="s">
        <v>639</v>
      </c>
      <c r="H1269" s="42" t="s">
        <v>458</v>
      </c>
      <c r="I1269" s="28" t="s">
        <v>86</v>
      </c>
      <c r="J1269" s="12" t="s">
        <v>393</v>
      </c>
      <c r="K1269" s="28" t="s">
        <v>739</v>
      </c>
      <c r="L1269" s="12" t="s">
        <v>652</v>
      </c>
      <c r="M1269" s="12" t="s">
        <v>704</v>
      </c>
      <c r="N1269" s="12" t="s">
        <v>629</v>
      </c>
      <c r="O1269" s="26" t="s">
        <v>7067</v>
      </c>
      <c r="P1269" s="26" t="s">
        <v>7068</v>
      </c>
      <c r="Q1269" s="25" t="s">
        <v>646</v>
      </c>
      <c r="R1269" s="26" t="s">
        <v>7069</v>
      </c>
      <c r="S1269" s="15" t="s">
        <v>7070</v>
      </c>
      <c r="T1269" s="52">
        <v>0</v>
      </c>
      <c r="U1269" s="22" t="s">
        <v>7071</v>
      </c>
      <c r="V1269" s="18" t="str">
        <f>+Sitio_Publico[[#This Row],[idcoleccion]]&amp;"-"&amp;Sitio_Publico[[#This Row],[id]]</f>
        <v>000-1268</v>
      </c>
      <c r="W1269" s="18">
        <f>+VLOOKUP(Sitio_Publico[[#This Row],[territorio]],Estructura!$AE$4:$AH$1067,4,0)</f>
        <v>30005603</v>
      </c>
      <c r="X1269" s="18" t="str">
        <f>+VLOOKUP(Sitio_Publico[[#This Row],[tema]],Estructura!$G$4:$J$532,4,0)</f>
        <v>T-13</v>
      </c>
      <c r="Y1269" s="18" t="str">
        <f>+VLOOKUP(Sitio_Publico[[#This Row],[contenido]],Estructura!$L$4:$O$473,4,0)</f>
        <v>C-8</v>
      </c>
      <c r="Z1269" s="18" t="str">
        <f>+VLOOKUP(Sitio_Publico[[#This Row],[Filtro Integrado]],Estructura!$U$4:$W$529,3,0)</f>
        <v>FI-0</v>
      </c>
      <c r="AA1269" s="18" t="str">
        <f>+VLOOKUP(Sitio_Publico[[#This Row],[Muestra]],Estructura!$Y$4:$AB$483,4,0)</f>
        <v>M-00073</v>
      </c>
    </row>
    <row r="1270" spans="1:27" ht="48" x14ac:dyDescent="0.3">
      <c r="A1270" s="16">
        <f t="shared" si="19"/>
        <v>1269</v>
      </c>
      <c r="B1270" s="47" t="s">
        <v>15118</v>
      </c>
      <c r="C1270" s="13" t="s">
        <v>622</v>
      </c>
      <c r="D1270" s="13" t="s">
        <v>623</v>
      </c>
      <c r="E1270" s="44">
        <v>4302</v>
      </c>
      <c r="F1270" s="13" t="s">
        <v>666</v>
      </c>
      <c r="G1270" s="23" t="s">
        <v>625</v>
      </c>
      <c r="H1270" s="42" t="s">
        <v>458</v>
      </c>
      <c r="I1270" s="28" t="s">
        <v>59</v>
      </c>
      <c r="J1270" s="12" t="s">
        <v>393</v>
      </c>
      <c r="K1270" s="28" t="s">
        <v>745</v>
      </c>
      <c r="L1270" s="12" t="s">
        <v>627</v>
      </c>
      <c r="M1270" s="12" t="s">
        <v>628</v>
      </c>
      <c r="N1270" s="12" t="s">
        <v>629</v>
      </c>
      <c r="O1270" s="26" t="s">
        <v>7072</v>
      </c>
      <c r="P1270" s="26" t="s">
        <v>7073</v>
      </c>
      <c r="Q1270" s="25" t="s">
        <v>646</v>
      </c>
      <c r="R1270" s="26" t="s">
        <v>7074</v>
      </c>
      <c r="S1270" s="15" t="s">
        <v>7075</v>
      </c>
      <c r="T1270" s="52">
        <v>0</v>
      </c>
      <c r="U1270" s="22" t="s">
        <v>7076</v>
      </c>
      <c r="V1270" s="18" t="str">
        <f>+Sitio_Publico[[#This Row],[idcoleccion]]&amp;"-"&amp;Sitio_Publico[[#This Row],[id]]</f>
        <v>000-1269</v>
      </c>
      <c r="W1270" s="18">
        <f>+VLOOKUP(Sitio_Publico[[#This Row],[territorio]],Estructura!$AE$4:$AH$1067,4,0)</f>
        <v>30004302</v>
      </c>
      <c r="X1270" s="18" t="str">
        <f>+VLOOKUP(Sitio_Publico[[#This Row],[tema]],Estructura!$G$4:$J$532,4,0)</f>
        <v>T-15</v>
      </c>
      <c r="Y1270" s="18" t="str">
        <f>+VLOOKUP(Sitio_Publico[[#This Row],[contenido]],Estructura!$L$4:$O$473,4,0)</f>
        <v>C-7</v>
      </c>
      <c r="Z1270" s="18" t="str">
        <f>+VLOOKUP(Sitio_Publico[[#This Row],[Filtro Integrado]],Estructura!$U$4:$W$529,3,0)</f>
        <v>FI-0</v>
      </c>
      <c r="AA1270" s="18" t="str">
        <f>+VLOOKUP(Sitio_Publico[[#This Row],[Muestra]],Estructura!$Y$4:$AB$483,4,0)</f>
        <v>M-00074</v>
      </c>
    </row>
    <row r="1271" spans="1:27" ht="48" x14ac:dyDescent="0.3">
      <c r="A1271" s="16">
        <f t="shared" si="19"/>
        <v>1270</v>
      </c>
      <c r="B1271" s="47" t="s">
        <v>15118</v>
      </c>
      <c r="C1271" s="13" t="s">
        <v>622</v>
      </c>
      <c r="D1271" s="13" t="s">
        <v>623</v>
      </c>
      <c r="E1271" s="44">
        <v>14101</v>
      </c>
      <c r="F1271" s="13" t="s">
        <v>681</v>
      </c>
      <c r="G1271" s="23" t="s">
        <v>639</v>
      </c>
      <c r="H1271" s="42" t="s">
        <v>458</v>
      </c>
      <c r="I1271" s="28" t="s">
        <v>348</v>
      </c>
      <c r="J1271" s="12" t="s">
        <v>393</v>
      </c>
      <c r="K1271" s="28" t="s">
        <v>682</v>
      </c>
      <c r="L1271" s="12" t="s">
        <v>652</v>
      </c>
      <c r="M1271" s="12" t="s">
        <v>653</v>
      </c>
      <c r="N1271" s="12" t="s">
        <v>629</v>
      </c>
      <c r="O1271" s="26" t="s">
        <v>7077</v>
      </c>
      <c r="P1271" s="26" t="s">
        <v>7078</v>
      </c>
      <c r="Q1271" s="25" t="s">
        <v>646</v>
      </c>
      <c r="R1271" s="26" t="s">
        <v>7079</v>
      </c>
      <c r="S1271" s="15" t="s">
        <v>7080</v>
      </c>
      <c r="T1271" s="52">
        <v>0</v>
      </c>
      <c r="U1271" s="22" t="s">
        <v>7081</v>
      </c>
      <c r="V1271" s="18" t="str">
        <f>+Sitio_Publico[[#This Row],[idcoleccion]]&amp;"-"&amp;Sitio_Publico[[#This Row],[id]]</f>
        <v>000-1270</v>
      </c>
      <c r="W1271" s="18">
        <f>+VLOOKUP(Sitio_Publico[[#This Row],[territorio]],Estructura!$AE$4:$AH$1067,4,0)</f>
        <v>30014101</v>
      </c>
      <c r="X1271" s="18" t="str">
        <f>+VLOOKUP(Sitio_Publico[[#This Row],[tema]],Estructura!$G$4:$J$532,4,0)</f>
        <v>T-16</v>
      </c>
      <c r="Y1271" s="18" t="str">
        <f>+VLOOKUP(Sitio_Publico[[#This Row],[contenido]],Estructura!$L$4:$O$473,4,0)</f>
        <v>C-8</v>
      </c>
      <c r="Z1271" s="18" t="str">
        <f>+VLOOKUP(Sitio_Publico[[#This Row],[Filtro Integrado]],Estructura!$U$4:$W$529,3,0)</f>
        <v>FI-0</v>
      </c>
      <c r="AA1271" s="18" t="str">
        <f>+VLOOKUP(Sitio_Publico[[#This Row],[Muestra]],Estructura!$Y$4:$AB$483,4,0)</f>
        <v>M-00067</v>
      </c>
    </row>
    <row r="1272" spans="1:27" ht="48" x14ac:dyDescent="0.3">
      <c r="A1272" s="16">
        <f t="shared" si="19"/>
        <v>1271</v>
      </c>
      <c r="B1272" s="47" t="s">
        <v>15118</v>
      </c>
      <c r="C1272" s="13" t="s">
        <v>622</v>
      </c>
      <c r="D1272" s="13" t="s">
        <v>623</v>
      </c>
      <c r="E1272" s="44">
        <v>1404</v>
      </c>
      <c r="F1272" s="13" t="s">
        <v>666</v>
      </c>
      <c r="G1272" s="23" t="s">
        <v>625</v>
      </c>
      <c r="H1272" s="42" t="s">
        <v>458</v>
      </c>
      <c r="I1272" s="28" t="s">
        <v>31</v>
      </c>
      <c r="J1272" s="12" t="s">
        <v>393</v>
      </c>
      <c r="K1272" s="28" t="s">
        <v>667</v>
      </c>
      <c r="L1272" s="12" t="s">
        <v>627</v>
      </c>
      <c r="M1272" s="12" t="s">
        <v>668</v>
      </c>
      <c r="N1272" s="12" t="s">
        <v>629</v>
      </c>
      <c r="O1272" s="26" t="s">
        <v>7082</v>
      </c>
      <c r="P1272" s="26" t="s">
        <v>7083</v>
      </c>
      <c r="Q1272" s="25" t="s">
        <v>646</v>
      </c>
      <c r="R1272" s="26" t="s">
        <v>7084</v>
      </c>
      <c r="S1272" s="15" t="s">
        <v>7085</v>
      </c>
      <c r="T1272" s="52">
        <v>0</v>
      </c>
      <c r="U1272" s="22" t="s">
        <v>7086</v>
      </c>
      <c r="V1272" s="18" t="str">
        <f>+Sitio_Publico[[#This Row],[idcoleccion]]&amp;"-"&amp;Sitio_Publico[[#This Row],[id]]</f>
        <v>000-1271</v>
      </c>
      <c r="W1272" s="18">
        <f>+VLOOKUP(Sitio_Publico[[#This Row],[territorio]],Estructura!$AE$4:$AH$1067,4,0)</f>
        <v>30001404</v>
      </c>
      <c r="X1272" s="18" t="str">
        <f>+VLOOKUP(Sitio_Publico[[#This Row],[tema]],Estructura!$G$4:$J$532,4,0)</f>
        <v>T-15</v>
      </c>
      <c r="Y1272" s="18" t="str">
        <f>+VLOOKUP(Sitio_Publico[[#This Row],[contenido]],Estructura!$L$4:$O$473,4,0)</f>
        <v>C-7</v>
      </c>
      <c r="Z1272" s="18" t="str">
        <f>+VLOOKUP(Sitio_Publico[[#This Row],[Filtro Integrado]],Estructura!$U$4:$W$529,3,0)</f>
        <v>FI-0</v>
      </c>
      <c r="AA1272" s="18" t="str">
        <f>+VLOOKUP(Sitio_Publico[[#This Row],[Muestra]],Estructura!$Y$4:$AB$483,4,0)</f>
        <v>M-00066</v>
      </c>
    </row>
    <row r="1273" spans="1:27" ht="40.799999999999997" x14ac:dyDescent="0.3">
      <c r="A1273" s="16">
        <f t="shared" si="19"/>
        <v>1272</v>
      </c>
      <c r="B1273" s="47" t="s">
        <v>15118</v>
      </c>
      <c r="C1273" s="13" t="s">
        <v>622</v>
      </c>
      <c r="D1273" s="13" t="s">
        <v>623</v>
      </c>
      <c r="E1273" s="44">
        <v>9201</v>
      </c>
      <c r="F1273" s="13" t="s">
        <v>466</v>
      </c>
      <c r="G1273" s="23" t="s">
        <v>710</v>
      </c>
      <c r="H1273" s="42" t="s">
        <v>458</v>
      </c>
      <c r="I1273" s="28" t="s">
        <v>237</v>
      </c>
      <c r="J1273" s="12" t="s">
        <v>393</v>
      </c>
      <c r="K1273" s="28" t="s">
        <v>711</v>
      </c>
      <c r="L1273" s="12" t="s">
        <v>712</v>
      </c>
      <c r="M1273" s="12" t="s">
        <v>713</v>
      </c>
      <c r="N1273" s="12" t="s">
        <v>714</v>
      </c>
      <c r="O1273" s="26" t="s">
        <v>7087</v>
      </c>
      <c r="P1273" s="26" t="s">
        <v>7088</v>
      </c>
      <c r="Q1273" s="25" t="s">
        <v>646</v>
      </c>
      <c r="R1273" s="26" t="s">
        <v>7089</v>
      </c>
      <c r="S1273" s="15" t="s">
        <v>7090</v>
      </c>
      <c r="T1273" s="52">
        <v>0</v>
      </c>
      <c r="U1273" s="22" t="s">
        <v>7091</v>
      </c>
      <c r="V1273" s="18" t="str">
        <f>+Sitio_Publico[[#This Row],[idcoleccion]]&amp;"-"&amp;Sitio_Publico[[#This Row],[id]]</f>
        <v>000-1272</v>
      </c>
      <c r="W1273" s="18">
        <f>+VLOOKUP(Sitio_Publico[[#This Row],[territorio]],Estructura!$AE$4:$AH$1067,4,0)</f>
        <v>30009201</v>
      </c>
      <c r="X1273" s="18" t="str">
        <f>+VLOOKUP(Sitio_Publico[[#This Row],[tema]],Estructura!$G$4:$J$532,4,0)</f>
        <v>T-18</v>
      </c>
      <c r="Y1273" s="18" t="str">
        <f>+VLOOKUP(Sitio_Publico[[#This Row],[contenido]],Estructura!$L$4:$O$473,4,0)</f>
        <v>C-9</v>
      </c>
      <c r="Z1273" s="18" t="str">
        <f>+VLOOKUP(Sitio_Publico[[#This Row],[Filtro Integrado]],Estructura!$U$4:$W$529,3,0)</f>
        <v>FI-0</v>
      </c>
      <c r="AA1273" s="18" t="str">
        <f>+VLOOKUP(Sitio_Publico[[#This Row],[Muestra]],Estructura!$Y$4:$AB$483,4,0)</f>
        <v>M-00070</v>
      </c>
    </row>
    <row r="1274" spans="1:27" ht="51" x14ac:dyDescent="0.3">
      <c r="A1274" s="16">
        <f t="shared" si="19"/>
        <v>1273</v>
      </c>
      <c r="B1274" s="47" t="s">
        <v>15118</v>
      </c>
      <c r="C1274" s="13" t="s">
        <v>622</v>
      </c>
      <c r="D1274" s="13" t="s">
        <v>623</v>
      </c>
      <c r="E1274" s="44">
        <v>8303</v>
      </c>
      <c r="F1274" s="13" t="s">
        <v>624</v>
      </c>
      <c r="G1274" s="23" t="s">
        <v>625</v>
      </c>
      <c r="H1274" s="42" t="s">
        <v>458</v>
      </c>
      <c r="I1274" s="28" t="s">
        <v>183</v>
      </c>
      <c r="J1274" s="12" t="s">
        <v>393</v>
      </c>
      <c r="K1274" s="28" t="s">
        <v>651</v>
      </c>
      <c r="L1274" s="12" t="s">
        <v>627</v>
      </c>
      <c r="M1274" s="12" t="s">
        <v>653</v>
      </c>
      <c r="N1274" s="12" t="s">
        <v>629</v>
      </c>
      <c r="O1274" s="26" t="s">
        <v>7092</v>
      </c>
      <c r="P1274" s="26" t="s">
        <v>7093</v>
      </c>
      <c r="Q1274" s="25" t="s">
        <v>646</v>
      </c>
      <c r="R1274" s="26" t="s">
        <v>7094</v>
      </c>
      <c r="S1274" s="15" t="s">
        <v>7095</v>
      </c>
      <c r="T1274" s="52">
        <v>0</v>
      </c>
      <c r="U1274" s="22" t="s">
        <v>7096</v>
      </c>
      <c r="V1274" s="18" t="str">
        <f>+Sitio_Publico[[#This Row],[idcoleccion]]&amp;"-"&amp;Sitio_Publico[[#This Row],[id]]</f>
        <v>000-1273</v>
      </c>
      <c r="W1274" s="18">
        <f>+VLOOKUP(Sitio_Publico[[#This Row],[territorio]],Estructura!$AE$4:$AH$1067,4,0)</f>
        <v>30008303</v>
      </c>
      <c r="X1274" s="18" t="str">
        <f>+VLOOKUP(Sitio_Publico[[#This Row],[tema]],Estructura!$G$4:$J$532,4,0)</f>
        <v>T-13</v>
      </c>
      <c r="Y1274" s="18" t="str">
        <f>+VLOOKUP(Sitio_Publico[[#This Row],[contenido]],Estructura!$L$4:$O$473,4,0)</f>
        <v>C-7</v>
      </c>
      <c r="Z1274" s="18" t="str">
        <f>+VLOOKUP(Sitio_Publico[[#This Row],[Filtro Integrado]],Estructura!$U$4:$W$529,3,0)</f>
        <v>FI-0</v>
      </c>
      <c r="AA1274" s="18" t="str">
        <f>+VLOOKUP(Sitio_Publico[[#This Row],[Muestra]],Estructura!$Y$4:$AB$483,4,0)</f>
        <v>M-00065</v>
      </c>
    </row>
    <row r="1275" spans="1:27" ht="48" x14ac:dyDescent="0.3">
      <c r="A1275" s="16">
        <f t="shared" si="19"/>
        <v>1274</v>
      </c>
      <c r="B1275" s="47" t="s">
        <v>15118</v>
      </c>
      <c r="C1275" s="13" t="s">
        <v>622</v>
      </c>
      <c r="D1275" s="13" t="s">
        <v>623</v>
      </c>
      <c r="E1275" s="44">
        <v>2201</v>
      </c>
      <c r="F1275" s="13" t="s">
        <v>666</v>
      </c>
      <c r="G1275" s="23" t="s">
        <v>639</v>
      </c>
      <c r="H1275" s="42" t="s">
        <v>458</v>
      </c>
      <c r="I1275" s="28" t="s">
        <v>36</v>
      </c>
      <c r="J1275" s="12" t="s">
        <v>393</v>
      </c>
      <c r="K1275" s="28" t="s">
        <v>888</v>
      </c>
      <c r="L1275" s="12" t="s">
        <v>652</v>
      </c>
      <c r="M1275" s="12" t="s">
        <v>704</v>
      </c>
      <c r="N1275" s="12" t="s">
        <v>629</v>
      </c>
      <c r="O1275" s="26" t="s">
        <v>7097</v>
      </c>
      <c r="P1275" s="26" t="s">
        <v>7098</v>
      </c>
      <c r="Q1275" s="25" t="s">
        <v>646</v>
      </c>
      <c r="R1275" s="26" t="s">
        <v>7099</v>
      </c>
      <c r="S1275" s="15" t="s">
        <v>7100</v>
      </c>
      <c r="T1275" s="52">
        <v>0</v>
      </c>
      <c r="U1275" s="22" t="s">
        <v>7101</v>
      </c>
      <c r="V1275" s="18" t="str">
        <f>+Sitio_Publico[[#This Row],[idcoleccion]]&amp;"-"&amp;Sitio_Publico[[#This Row],[id]]</f>
        <v>000-1274</v>
      </c>
      <c r="W1275" s="18">
        <f>+VLOOKUP(Sitio_Publico[[#This Row],[territorio]],Estructura!$AE$4:$AH$1067,4,0)</f>
        <v>30002201</v>
      </c>
      <c r="X1275" s="18" t="str">
        <f>+VLOOKUP(Sitio_Publico[[#This Row],[tema]],Estructura!$G$4:$J$532,4,0)</f>
        <v>T-15</v>
      </c>
      <c r="Y1275" s="18" t="str">
        <f>+VLOOKUP(Sitio_Publico[[#This Row],[contenido]],Estructura!$L$4:$O$473,4,0)</f>
        <v>C-8</v>
      </c>
      <c r="Z1275" s="18" t="str">
        <f>+VLOOKUP(Sitio_Publico[[#This Row],[Filtro Integrado]],Estructura!$U$4:$W$529,3,0)</f>
        <v>FI-0</v>
      </c>
      <c r="AA1275" s="18" t="str">
        <f>+VLOOKUP(Sitio_Publico[[#This Row],[Muestra]],Estructura!$Y$4:$AB$483,4,0)</f>
        <v>M-00082</v>
      </c>
    </row>
    <row r="1276" spans="1:27" ht="48" x14ac:dyDescent="0.3">
      <c r="A1276" s="16">
        <f t="shared" si="19"/>
        <v>1275</v>
      </c>
      <c r="B1276" s="47" t="s">
        <v>15118</v>
      </c>
      <c r="C1276" s="13" t="s">
        <v>622</v>
      </c>
      <c r="D1276" s="13" t="s">
        <v>623</v>
      </c>
      <c r="E1276" s="44">
        <v>11201</v>
      </c>
      <c r="F1276" s="13" t="s">
        <v>666</v>
      </c>
      <c r="G1276" s="23" t="s">
        <v>625</v>
      </c>
      <c r="H1276" s="42" t="s">
        <v>458</v>
      </c>
      <c r="I1276" s="28" t="s">
        <v>280</v>
      </c>
      <c r="J1276" s="12" t="s">
        <v>393</v>
      </c>
      <c r="K1276" s="28" t="s">
        <v>745</v>
      </c>
      <c r="L1276" s="12" t="s">
        <v>627</v>
      </c>
      <c r="M1276" s="12" t="s">
        <v>628</v>
      </c>
      <c r="N1276" s="12" t="s">
        <v>629</v>
      </c>
      <c r="O1276" s="26" t="s">
        <v>7102</v>
      </c>
      <c r="P1276" s="26" t="s">
        <v>7103</v>
      </c>
      <c r="Q1276" s="25" t="s">
        <v>646</v>
      </c>
      <c r="R1276" s="26" t="s">
        <v>7104</v>
      </c>
      <c r="S1276" s="15" t="s">
        <v>7105</v>
      </c>
      <c r="T1276" s="52">
        <v>0</v>
      </c>
      <c r="U1276" s="22" t="s">
        <v>7106</v>
      </c>
      <c r="V1276" s="18" t="str">
        <f>+Sitio_Publico[[#This Row],[idcoleccion]]&amp;"-"&amp;Sitio_Publico[[#This Row],[id]]</f>
        <v>000-1275</v>
      </c>
      <c r="W1276" s="18">
        <f>+VLOOKUP(Sitio_Publico[[#This Row],[territorio]],Estructura!$AE$4:$AH$1067,4,0)</f>
        <v>30011201</v>
      </c>
      <c r="X1276" s="18" t="str">
        <f>+VLOOKUP(Sitio_Publico[[#This Row],[tema]],Estructura!$G$4:$J$532,4,0)</f>
        <v>T-15</v>
      </c>
      <c r="Y1276" s="18" t="str">
        <f>+VLOOKUP(Sitio_Publico[[#This Row],[contenido]],Estructura!$L$4:$O$473,4,0)</f>
        <v>C-7</v>
      </c>
      <c r="Z1276" s="18" t="str">
        <f>+VLOOKUP(Sitio_Publico[[#This Row],[Filtro Integrado]],Estructura!$U$4:$W$529,3,0)</f>
        <v>FI-0</v>
      </c>
      <c r="AA1276" s="18" t="str">
        <f>+VLOOKUP(Sitio_Publico[[#This Row],[Muestra]],Estructura!$Y$4:$AB$483,4,0)</f>
        <v>M-00074</v>
      </c>
    </row>
    <row r="1277" spans="1:27" ht="48" x14ac:dyDescent="0.3">
      <c r="A1277" s="16">
        <f t="shared" si="19"/>
        <v>1276</v>
      </c>
      <c r="B1277" s="47" t="s">
        <v>15118</v>
      </c>
      <c r="C1277" s="13" t="s">
        <v>637</v>
      </c>
      <c r="D1277" s="13" t="s">
        <v>623</v>
      </c>
      <c r="E1277" s="44">
        <v>9</v>
      </c>
      <c r="F1277" s="13" t="s">
        <v>1591</v>
      </c>
      <c r="G1277" s="23" t="s">
        <v>1394</v>
      </c>
      <c r="H1277" s="42" t="s">
        <v>457</v>
      </c>
      <c r="I1277" s="28" t="s">
        <v>372</v>
      </c>
      <c r="J1277" s="12" t="s">
        <v>393</v>
      </c>
      <c r="K1277" s="28" t="s">
        <v>2957</v>
      </c>
      <c r="L1277" s="12" t="s">
        <v>641</v>
      </c>
      <c r="M1277" s="12" t="s">
        <v>642</v>
      </c>
      <c r="N1277" s="12" t="s">
        <v>643</v>
      </c>
      <c r="O1277" s="26" t="s">
        <v>7107</v>
      </c>
      <c r="P1277" s="26" t="s">
        <v>7108</v>
      </c>
      <c r="Q1277" s="25" t="s">
        <v>646</v>
      </c>
      <c r="R1277" s="26" t="s">
        <v>7109</v>
      </c>
      <c r="S1277" s="15" t="s">
        <v>7110</v>
      </c>
      <c r="T1277" s="52">
        <v>0</v>
      </c>
      <c r="U1277" s="22" t="s">
        <v>7111</v>
      </c>
      <c r="V1277" s="18" t="str">
        <f>+Sitio_Publico[[#This Row],[idcoleccion]]&amp;"-"&amp;Sitio_Publico[[#This Row],[id]]</f>
        <v>000-1276</v>
      </c>
      <c r="W1277" s="18">
        <f>+VLOOKUP(Sitio_Publico[[#This Row],[territorio]],Estructura!$AE$4:$AH$1067,4,0)</f>
        <v>20000009</v>
      </c>
      <c r="X1277" s="18" t="str">
        <f>+VLOOKUP(Sitio_Publico[[#This Row],[tema]],Estructura!$G$4:$J$532,4,0)</f>
        <v>T-24</v>
      </c>
      <c r="Y1277" s="18" t="str">
        <f>+VLOOKUP(Sitio_Publico[[#This Row],[contenido]],Estructura!$L$4:$O$473,4,0)</f>
        <v>C-12</v>
      </c>
      <c r="Z1277" s="18" t="str">
        <f>+VLOOKUP(Sitio_Publico[[#This Row],[Filtro Integrado]],Estructura!$U$4:$W$529,3,0)</f>
        <v>FI-0</v>
      </c>
      <c r="AA1277" s="18" t="str">
        <f>+VLOOKUP(Sitio_Publico[[#This Row],[Muestra]],Estructura!$Y$4:$AB$483,4,0)</f>
        <v>M-000115</v>
      </c>
    </row>
    <row r="1278" spans="1:27" ht="48" x14ac:dyDescent="0.3">
      <c r="A1278" s="16">
        <f t="shared" si="19"/>
        <v>1277</v>
      </c>
      <c r="B1278" s="47" t="s">
        <v>15118</v>
      </c>
      <c r="C1278" s="13" t="s">
        <v>622</v>
      </c>
      <c r="D1278" s="13" t="s">
        <v>623</v>
      </c>
      <c r="E1278" s="44">
        <v>10106</v>
      </c>
      <c r="F1278" s="13" t="s">
        <v>767</v>
      </c>
      <c r="G1278" s="23" t="s">
        <v>639</v>
      </c>
      <c r="H1278" s="42" t="s">
        <v>458</v>
      </c>
      <c r="I1278" s="28" t="s">
        <v>253</v>
      </c>
      <c r="J1278" s="12" t="s">
        <v>393</v>
      </c>
      <c r="K1278" s="28" t="s">
        <v>857</v>
      </c>
      <c r="L1278" s="12" t="s">
        <v>652</v>
      </c>
      <c r="M1278" s="12" t="s">
        <v>704</v>
      </c>
      <c r="N1278" s="12" t="s">
        <v>629</v>
      </c>
      <c r="O1278" s="26" t="s">
        <v>7112</v>
      </c>
      <c r="P1278" s="26" t="s">
        <v>7113</v>
      </c>
      <c r="Q1278" s="25" t="s">
        <v>646</v>
      </c>
      <c r="R1278" s="26" t="s">
        <v>7114</v>
      </c>
      <c r="S1278" s="15" t="s">
        <v>7115</v>
      </c>
      <c r="T1278" s="52">
        <v>0</v>
      </c>
      <c r="U1278" s="22" t="s">
        <v>7116</v>
      </c>
      <c r="V1278" s="18" t="str">
        <f>+Sitio_Publico[[#This Row],[idcoleccion]]&amp;"-"&amp;Sitio_Publico[[#This Row],[id]]</f>
        <v>000-1277</v>
      </c>
      <c r="W1278" s="18">
        <f>+VLOOKUP(Sitio_Publico[[#This Row],[territorio]],Estructura!$AE$4:$AH$1067,4,0)</f>
        <v>30010106</v>
      </c>
      <c r="X1278" s="18" t="str">
        <f>+VLOOKUP(Sitio_Publico[[#This Row],[tema]],Estructura!$G$4:$J$532,4,0)</f>
        <v>T-19</v>
      </c>
      <c r="Y1278" s="18" t="str">
        <f>+VLOOKUP(Sitio_Publico[[#This Row],[contenido]],Estructura!$L$4:$O$473,4,0)</f>
        <v>C-8</v>
      </c>
      <c r="Z1278" s="18" t="str">
        <f>+VLOOKUP(Sitio_Publico[[#This Row],[Filtro Integrado]],Estructura!$U$4:$W$529,3,0)</f>
        <v>FI-0</v>
      </c>
      <c r="AA1278" s="18" t="str">
        <f>+VLOOKUP(Sitio_Publico[[#This Row],[Muestra]],Estructura!$Y$4:$AB$483,4,0)</f>
        <v>M-00081</v>
      </c>
    </row>
    <row r="1279" spans="1:27" ht="51" x14ac:dyDescent="0.3">
      <c r="A1279" s="16">
        <f t="shared" si="19"/>
        <v>1278</v>
      </c>
      <c r="B1279" s="47" t="s">
        <v>15118</v>
      </c>
      <c r="C1279" s="13" t="s">
        <v>622</v>
      </c>
      <c r="D1279" s="13" t="s">
        <v>623</v>
      </c>
      <c r="E1279" s="44">
        <v>14202</v>
      </c>
      <c r="F1279" s="13" t="s">
        <v>624</v>
      </c>
      <c r="G1279" s="23" t="s">
        <v>625</v>
      </c>
      <c r="H1279" s="42" t="s">
        <v>458</v>
      </c>
      <c r="I1279" s="28" t="s">
        <v>356</v>
      </c>
      <c r="J1279" s="12" t="s">
        <v>393</v>
      </c>
      <c r="K1279" s="28" t="s">
        <v>626</v>
      </c>
      <c r="L1279" s="12" t="s">
        <v>627</v>
      </c>
      <c r="M1279" s="12" t="s">
        <v>628</v>
      </c>
      <c r="N1279" s="12" t="s">
        <v>629</v>
      </c>
      <c r="O1279" s="26" t="s">
        <v>7117</v>
      </c>
      <c r="P1279" s="26" t="s">
        <v>7118</v>
      </c>
      <c r="Q1279" s="25" t="s">
        <v>632</v>
      </c>
      <c r="R1279" s="26" t="s">
        <v>7119</v>
      </c>
      <c r="S1279" s="15" t="s">
        <v>7120</v>
      </c>
      <c r="T1279" s="52">
        <v>0</v>
      </c>
      <c r="U1279" s="22" t="s">
        <v>7121</v>
      </c>
      <c r="V1279" s="18" t="str">
        <f>+Sitio_Publico[[#This Row],[idcoleccion]]&amp;"-"&amp;Sitio_Publico[[#This Row],[id]]</f>
        <v>000-1278</v>
      </c>
      <c r="W1279" s="18">
        <f>+VLOOKUP(Sitio_Publico[[#This Row],[territorio]],Estructura!$AE$4:$AH$1067,4,0)</f>
        <v>30014202</v>
      </c>
      <c r="X1279" s="18" t="str">
        <f>+VLOOKUP(Sitio_Publico[[#This Row],[tema]],Estructura!$G$4:$J$532,4,0)</f>
        <v>T-13</v>
      </c>
      <c r="Y1279" s="18" t="str">
        <f>+VLOOKUP(Sitio_Publico[[#This Row],[contenido]],Estructura!$L$4:$O$473,4,0)</f>
        <v>C-7</v>
      </c>
      <c r="Z1279" s="18" t="str">
        <f>+VLOOKUP(Sitio_Publico[[#This Row],[Filtro Integrado]],Estructura!$U$4:$W$529,3,0)</f>
        <v>FI-0</v>
      </c>
      <c r="AA1279" s="18" t="str">
        <f>+VLOOKUP(Sitio_Publico[[#This Row],[Muestra]],Estructura!$Y$4:$AB$483,4,0)</f>
        <v>M-00063</v>
      </c>
    </row>
    <row r="1280" spans="1:27" ht="48" x14ac:dyDescent="0.3">
      <c r="A1280" s="16">
        <f t="shared" si="19"/>
        <v>1279</v>
      </c>
      <c r="B1280" s="47" t="s">
        <v>15118</v>
      </c>
      <c r="C1280" s="13" t="s">
        <v>622</v>
      </c>
      <c r="D1280" s="13" t="s">
        <v>623</v>
      </c>
      <c r="E1280" s="44">
        <v>1401</v>
      </c>
      <c r="F1280" s="13" t="s">
        <v>688</v>
      </c>
      <c r="G1280" s="23" t="s">
        <v>625</v>
      </c>
      <c r="H1280" s="42" t="s">
        <v>458</v>
      </c>
      <c r="I1280" s="28" t="s">
        <v>28</v>
      </c>
      <c r="J1280" s="12" t="s">
        <v>393</v>
      </c>
      <c r="K1280" s="28" t="s">
        <v>689</v>
      </c>
      <c r="L1280" s="12" t="s">
        <v>627</v>
      </c>
      <c r="M1280" s="12" t="s">
        <v>690</v>
      </c>
      <c r="N1280" s="12" t="s">
        <v>629</v>
      </c>
      <c r="O1280" s="26" t="s">
        <v>7122</v>
      </c>
      <c r="P1280" s="26" t="s">
        <v>7123</v>
      </c>
      <c r="Q1280" s="25" t="s">
        <v>646</v>
      </c>
      <c r="R1280" s="26" t="s">
        <v>7124</v>
      </c>
      <c r="S1280" s="15" t="s">
        <v>7125</v>
      </c>
      <c r="T1280" s="52">
        <v>0</v>
      </c>
      <c r="U1280" s="22" t="s">
        <v>7126</v>
      </c>
      <c r="V1280" s="18" t="str">
        <f>+Sitio_Publico[[#This Row],[idcoleccion]]&amp;"-"&amp;Sitio_Publico[[#This Row],[id]]</f>
        <v>000-1279</v>
      </c>
      <c r="W1280" s="18">
        <f>+VLOOKUP(Sitio_Publico[[#This Row],[territorio]],Estructura!$AE$4:$AH$1067,4,0)</f>
        <v>30001401</v>
      </c>
      <c r="X1280" s="18" t="str">
        <f>+VLOOKUP(Sitio_Publico[[#This Row],[tema]],Estructura!$G$4:$J$532,4,0)</f>
        <v>T-17</v>
      </c>
      <c r="Y1280" s="18" t="str">
        <f>+VLOOKUP(Sitio_Publico[[#This Row],[contenido]],Estructura!$L$4:$O$473,4,0)</f>
        <v>C-7</v>
      </c>
      <c r="Z1280" s="18" t="str">
        <f>+VLOOKUP(Sitio_Publico[[#This Row],[Filtro Integrado]],Estructura!$U$4:$W$529,3,0)</f>
        <v>FI-0</v>
      </c>
      <c r="AA1280" s="18" t="str">
        <f>+VLOOKUP(Sitio_Publico[[#This Row],[Muestra]],Estructura!$Y$4:$AB$483,4,0)</f>
        <v>M-00068</v>
      </c>
    </row>
    <row r="1281" spans="1:27" ht="48" x14ac:dyDescent="0.3">
      <c r="A1281" s="16">
        <f t="shared" si="19"/>
        <v>1280</v>
      </c>
      <c r="B1281" s="47" t="s">
        <v>15118</v>
      </c>
      <c r="C1281" s="13" t="s">
        <v>622</v>
      </c>
      <c r="D1281" s="13" t="s">
        <v>623</v>
      </c>
      <c r="E1281" s="44">
        <v>9110</v>
      </c>
      <c r="F1281" s="13" t="s">
        <v>666</v>
      </c>
      <c r="G1281" s="23" t="s">
        <v>639</v>
      </c>
      <c r="H1281" s="42" t="s">
        <v>458</v>
      </c>
      <c r="I1281" s="28" t="s">
        <v>225</v>
      </c>
      <c r="J1281" s="12" t="s">
        <v>393</v>
      </c>
      <c r="K1281" s="28" t="s">
        <v>745</v>
      </c>
      <c r="L1281" s="12" t="s">
        <v>652</v>
      </c>
      <c r="M1281" s="12" t="s">
        <v>628</v>
      </c>
      <c r="N1281" s="12" t="s">
        <v>629</v>
      </c>
      <c r="O1281" s="26" t="s">
        <v>7127</v>
      </c>
      <c r="P1281" s="26" t="s">
        <v>7128</v>
      </c>
      <c r="Q1281" s="25" t="s">
        <v>646</v>
      </c>
      <c r="R1281" s="26" t="s">
        <v>7129</v>
      </c>
      <c r="S1281" s="15" t="s">
        <v>7130</v>
      </c>
      <c r="T1281" s="52">
        <v>0</v>
      </c>
      <c r="U1281" s="22" t="s">
        <v>7131</v>
      </c>
      <c r="V1281" s="18" t="str">
        <f>+Sitio_Publico[[#This Row],[idcoleccion]]&amp;"-"&amp;Sitio_Publico[[#This Row],[id]]</f>
        <v>000-1280</v>
      </c>
      <c r="W1281" s="18">
        <f>+VLOOKUP(Sitio_Publico[[#This Row],[territorio]],Estructura!$AE$4:$AH$1067,4,0)</f>
        <v>30009110</v>
      </c>
      <c r="X1281" s="18" t="str">
        <f>+VLOOKUP(Sitio_Publico[[#This Row],[tema]],Estructura!$G$4:$J$532,4,0)</f>
        <v>T-15</v>
      </c>
      <c r="Y1281" s="18" t="str">
        <f>+VLOOKUP(Sitio_Publico[[#This Row],[contenido]],Estructura!$L$4:$O$473,4,0)</f>
        <v>C-8</v>
      </c>
      <c r="Z1281" s="18" t="str">
        <f>+VLOOKUP(Sitio_Publico[[#This Row],[Filtro Integrado]],Estructura!$U$4:$W$529,3,0)</f>
        <v>FI-0</v>
      </c>
      <c r="AA1281" s="18" t="str">
        <f>+VLOOKUP(Sitio_Publico[[#This Row],[Muestra]],Estructura!$Y$4:$AB$483,4,0)</f>
        <v>M-00074</v>
      </c>
    </row>
    <row r="1282" spans="1:27" ht="48" x14ac:dyDescent="0.3">
      <c r="A1282" s="16">
        <f t="shared" si="19"/>
        <v>1281</v>
      </c>
      <c r="B1282" s="47" t="s">
        <v>15118</v>
      </c>
      <c r="C1282" s="13" t="s">
        <v>622</v>
      </c>
      <c r="D1282" s="13" t="s">
        <v>623</v>
      </c>
      <c r="E1282" s="44">
        <v>6101</v>
      </c>
      <c r="F1282" s="13" t="s">
        <v>767</v>
      </c>
      <c r="G1282" s="23" t="s">
        <v>625</v>
      </c>
      <c r="H1282" s="42" t="s">
        <v>458</v>
      </c>
      <c r="I1282" s="28" t="s">
        <v>100</v>
      </c>
      <c r="J1282" s="12" t="s">
        <v>393</v>
      </c>
      <c r="K1282" s="28" t="s">
        <v>780</v>
      </c>
      <c r="L1282" s="12" t="s">
        <v>627</v>
      </c>
      <c r="M1282" s="12" t="s">
        <v>781</v>
      </c>
      <c r="N1282" s="12" t="s">
        <v>629</v>
      </c>
      <c r="O1282" s="26" t="s">
        <v>7132</v>
      </c>
      <c r="P1282" s="26" t="s">
        <v>7133</v>
      </c>
      <c r="Q1282" s="25" t="s">
        <v>646</v>
      </c>
      <c r="R1282" s="26" t="s">
        <v>7134</v>
      </c>
      <c r="S1282" s="15" t="s">
        <v>7135</v>
      </c>
      <c r="T1282" s="52">
        <v>0</v>
      </c>
      <c r="U1282" s="22" t="s">
        <v>7136</v>
      </c>
      <c r="V1282" s="18" t="str">
        <f>+Sitio_Publico[[#This Row],[idcoleccion]]&amp;"-"&amp;Sitio_Publico[[#This Row],[id]]</f>
        <v>000-1281</v>
      </c>
      <c r="W1282" s="18">
        <f>+VLOOKUP(Sitio_Publico[[#This Row],[territorio]],Estructura!$AE$4:$AH$1067,4,0)</f>
        <v>30006101</v>
      </c>
      <c r="X1282" s="18" t="str">
        <f>+VLOOKUP(Sitio_Publico[[#This Row],[tema]],Estructura!$G$4:$J$532,4,0)</f>
        <v>T-19</v>
      </c>
      <c r="Y1282" s="18" t="str">
        <f>+VLOOKUP(Sitio_Publico[[#This Row],[contenido]],Estructura!$L$4:$O$473,4,0)</f>
        <v>C-7</v>
      </c>
      <c r="Z1282" s="18" t="str">
        <f>+VLOOKUP(Sitio_Publico[[#This Row],[Filtro Integrado]],Estructura!$U$4:$W$529,3,0)</f>
        <v>FI-0</v>
      </c>
      <c r="AA1282" s="18" t="str">
        <f>+VLOOKUP(Sitio_Publico[[#This Row],[Muestra]],Estructura!$Y$4:$AB$483,4,0)</f>
        <v>M-00076</v>
      </c>
    </row>
    <row r="1283" spans="1:27" ht="48" x14ac:dyDescent="0.3">
      <c r="A1283" s="16">
        <f t="shared" ref="A1283:A1346" si="20">+ROW()-1</f>
        <v>1282</v>
      </c>
      <c r="B1283" s="47" t="s">
        <v>15118</v>
      </c>
      <c r="C1283" s="13" t="s">
        <v>622</v>
      </c>
      <c r="D1283" s="13" t="s">
        <v>623</v>
      </c>
      <c r="E1283" s="44">
        <v>9201</v>
      </c>
      <c r="F1283" s="13" t="s">
        <v>666</v>
      </c>
      <c r="G1283" s="23" t="s">
        <v>639</v>
      </c>
      <c r="H1283" s="42" t="s">
        <v>458</v>
      </c>
      <c r="I1283" s="28" t="s">
        <v>237</v>
      </c>
      <c r="J1283" s="12" t="s">
        <v>393</v>
      </c>
      <c r="K1283" s="28" t="s">
        <v>667</v>
      </c>
      <c r="L1283" s="12" t="s">
        <v>652</v>
      </c>
      <c r="M1283" s="12" t="s">
        <v>668</v>
      </c>
      <c r="N1283" s="12" t="s">
        <v>629</v>
      </c>
      <c r="O1283" s="26" t="s">
        <v>7137</v>
      </c>
      <c r="P1283" s="26" t="s">
        <v>7138</v>
      </c>
      <c r="Q1283" s="25" t="s">
        <v>646</v>
      </c>
      <c r="R1283" s="26" t="s">
        <v>7139</v>
      </c>
      <c r="S1283" s="15" t="s">
        <v>7140</v>
      </c>
      <c r="T1283" s="52">
        <v>0</v>
      </c>
      <c r="U1283" s="22" t="s">
        <v>7141</v>
      </c>
      <c r="V1283" s="18" t="str">
        <f>+Sitio_Publico[[#This Row],[idcoleccion]]&amp;"-"&amp;Sitio_Publico[[#This Row],[id]]</f>
        <v>000-1282</v>
      </c>
      <c r="W1283" s="18">
        <f>+VLOOKUP(Sitio_Publico[[#This Row],[territorio]],Estructura!$AE$4:$AH$1067,4,0)</f>
        <v>30009201</v>
      </c>
      <c r="X1283" s="18" t="str">
        <f>+VLOOKUP(Sitio_Publico[[#This Row],[tema]],Estructura!$G$4:$J$532,4,0)</f>
        <v>T-15</v>
      </c>
      <c r="Y1283" s="18" t="str">
        <f>+VLOOKUP(Sitio_Publico[[#This Row],[contenido]],Estructura!$L$4:$O$473,4,0)</f>
        <v>C-8</v>
      </c>
      <c r="Z1283" s="18" t="str">
        <f>+VLOOKUP(Sitio_Publico[[#This Row],[Filtro Integrado]],Estructura!$U$4:$W$529,3,0)</f>
        <v>FI-0</v>
      </c>
      <c r="AA1283" s="18" t="str">
        <f>+VLOOKUP(Sitio_Publico[[#This Row],[Muestra]],Estructura!$Y$4:$AB$483,4,0)</f>
        <v>M-00066</v>
      </c>
    </row>
    <row r="1284" spans="1:27" ht="48" x14ac:dyDescent="0.3">
      <c r="A1284" s="16">
        <f t="shared" si="20"/>
        <v>1283</v>
      </c>
      <c r="B1284" s="47" t="s">
        <v>15118</v>
      </c>
      <c r="C1284" s="13" t="s">
        <v>622</v>
      </c>
      <c r="D1284" s="13" t="s">
        <v>623</v>
      </c>
      <c r="E1284" s="44">
        <v>8201</v>
      </c>
      <c r="F1284" s="13" t="s">
        <v>666</v>
      </c>
      <c r="G1284" s="23" t="s">
        <v>639</v>
      </c>
      <c r="H1284" s="42" t="s">
        <v>458</v>
      </c>
      <c r="I1284" s="28" t="s">
        <v>174</v>
      </c>
      <c r="J1284" s="12" t="s">
        <v>393</v>
      </c>
      <c r="K1284" s="28" t="s">
        <v>667</v>
      </c>
      <c r="L1284" s="12" t="s">
        <v>652</v>
      </c>
      <c r="M1284" s="12" t="s">
        <v>668</v>
      </c>
      <c r="N1284" s="12" t="s">
        <v>629</v>
      </c>
      <c r="O1284" s="26" t="s">
        <v>7142</v>
      </c>
      <c r="P1284" s="26" t="s">
        <v>7143</v>
      </c>
      <c r="Q1284" s="25" t="s">
        <v>646</v>
      </c>
      <c r="R1284" s="26" t="s">
        <v>7144</v>
      </c>
      <c r="S1284" s="15" t="s">
        <v>7145</v>
      </c>
      <c r="T1284" s="52">
        <v>0</v>
      </c>
      <c r="U1284" s="22" t="s">
        <v>7146</v>
      </c>
      <c r="V1284" s="18" t="str">
        <f>+Sitio_Publico[[#This Row],[idcoleccion]]&amp;"-"&amp;Sitio_Publico[[#This Row],[id]]</f>
        <v>000-1283</v>
      </c>
      <c r="W1284" s="18">
        <f>+VLOOKUP(Sitio_Publico[[#This Row],[territorio]],Estructura!$AE$4:$AH$1067,4,0)</f>
        <v>30008201</v>
      </c>
      <c r="X1284" s="18" t="str">
        <f>+VLOOKUP(Sitio_Publico[[#This Row],[tema]],Estructura!$G$4:$J$532,4,0)</f>
        <v>T-15</v>
      </c>
      <c r="Y1284" s="18" t="str">
        <f>+VLOOKUP(Sitio_Publico[[#This Row],[contenido]],Estructura!$L$4:$O$473,4,0)</f>
        <v>C-8</v>
      </c>
      <c r="Z1284" s="18" t="str">
        <f>+VLOOKUP(Sitio_Publico[[#This Row],[Filtro Integrado]],Estructura!$U$4:$W$529,3,0)</f>
        <v>FI-0</v>
      </c>
      <c r="AA1284" s="18" t="str">
        <f>+VLOOKUP(Sitio_Publico[[#This Row],[Muestra]],Estructura!$Y$4:$AB$483,4,0)</f>
        <v>M-00066</v>
      </c>
    </row>
    <row r="1285" spans="1:27" ht="48" x14ac:dyDescent="0.3">
      <c r="A1285" s="16">
        <f t="shared" si="20"/>
        <v>1284</v>
      </c>
      <c r="B1285" s="47" t="s">
        <v>15118</v>
      </c>
      <c r="C1285" s="13" t="s">
        <v>622</v>
      </c>
      <c r="D1285" s="13" t="s">
        <v>623</v>
      </c>
      <c r="E1285" s="44">
        <v>7309</v>
      </c>
      <c r="F1285" s="13" t="s">
        <v>767</v>
      </c>
      <c r="G1285" s="23" t="s">
        <v>639</v>
      </c>
      <c r="H1285" s="42" t="s">
        <v>458</v>
      </c>
      <c r="I1285" s="28" t="s">
        <v>153</v>
      </c>
      <c r="J1285" s="12" t="s">
        <v>393</v>
      </c>
      <c r="K1285" s="28" t="s">
        <v>768</v>
      </c>
      <c r="L1285" s="12" t="s">
        <v>652</v>
      </c>
      <c r="M1285" s="12" t="s">
        <v>653</v>
      </c>
      <c r="N1285" s="12" t="s">
        <v>629</v>
      </c>
      <c r="O1285" s="26" t="s">
        <v>7147</v>
      </c>
      <c r="P1285" s="26" t="s">
        <v>7148</v>
      </c>
      <c r="Q1285" s="25" t="s">
        <v>646</v>
      </c>
      <c r="R1285" s="26" t="s">
        <v>7149</v>
      </c>
      <c r="S1285" s="15" t="s">
        <v>7150</v>
      </c>
      <c r="T1285" s="52">
        <v>0</v>
      </c>
      <c r="U1285" s="22" t="s">
        <v>7151</v>
      </c>
      <c r="V1285" s="18" t="str">
        <f>+Sitio_Publico[[#This Row],[idcoleccion]]&amp;"-"&amp;Sitio_Publico[[#This Row],[id]]</f>
        <v>000-1284</v>
      </c>
      <c r="W1285" s="18">
        <f>+VLOOKUP(Sitio_Publico[[#This Row],[territorio]],Estructura!$AE$4:$AH$1067,4,0)</f>
        <v>30007309</v>
      </c>
      <c r="X1285" s="18" t="str">
        <f>+VLOOKUP(Sitio_Publico[[#This Row],[tema]],Estructura!$G$4:$J$532,4,0)</f>
        <v>T-19</v>
      </c>
      <c r="Y1285" s="18" t="str">
        <f>+VLOOKUP(Sitio_Publico[[#This Row],[contenido]],Estructura!$L$4:$O$473,4,0)</f>
        <v>C-8</v>
      </c>
      <c r="Z1285" s="18" t="str">
        <f>+VLOOKUP(Sitio_Publico[[#This Row],[Filtro Integrado]],Estructura!$U$4:$W$529,3,0)</f>
        <v>FI-0</v>
      </c>
      <c r="AA1285" s="18" t="str">
        <f>+VLOOKUP(Sitio_Publico[[#This Row],[Muestra]],Estructura!$Y$4:$AB$483,4,0)</f>
        <v>M-00075</v>
      </c>
    </row>
    <row r="1286" spans="1:27" ht="48" x14ac:dyDescent="0.3">
      <c r="A1286" s="16">
        <f t="shared" si="20"/>
        <v>1285</v>
      </c>
      <c r="B1286" s="47" t="s">
        <v>15118</v>
      </c>
      <c r="C1286" s="13" t="s">
        <v>622</v>
      </c>
      <c r="D1286" s="13" t="s">
        <v>623</v>
      </c>
      <c r="E1286" s="44">
        <v>6105</v>
      </c>
      <c r="F1286" s="13" t="s">
        <v>666</v>
      </c>
      <c r="G1286" s="23" t="s">
        <v>639</v>
      </c>
      <c r="H1286" s="42" t="s">
        <v>458</v>
      </c>
      <c r="I1286" s="28" t="s">
        <v>104</v>
      </c>
      <c r="J1286" s="12" t="s">
        <v>393</v>
      </c>
      <c r="K1286" s="28" t="s">
        <v>667</v>
      </c>
      <c r="L1286" s="12" t="s">
        <v>652</v>
      </c>
      <c r="M1286" s="12" t="s">
        <v>668</v>
      </c>
      <c r="N1286" s="12" t="s">
        <v>629</v>
      </c>
      <c r="O1286" s="26" t="s">
        <v>7152</v>
      </c>
      <c r="P1286" s="26" t="s">
        <v>7153</v>
      </c>
      <c r="Q1286" s="25" t="s">
        <v>646</v>
      </c>
      <c r="R1286" s="26" t="s">
        <v>7154</v>
      </c>
      <c r="S1286" s="15" t="s">
        <v>7155</v>
      </c>
      <c r="T1286" s="52">
        <v>0</v>
      </c>
      <c r="U1286" s="22" t="s">
        <v>7156</v>
      </c>
      <c r="V1286" s="18" t="str">
        <f>+Sitio_Publico[[#This Row],[idcoleccion]]&amp;"-"&amp;Sitio_Publico[[#This Row],[id]]</f>
        <v>000-1285</v>
      </c>
      <c r="W1286" s="18">
        <f>+VLOOKUP(Sitio_Publico[[#This Row],[territorio]],Estructura!$AE$4:$AH$1067,4,0)</f>
        <v>30006105</v>
      </c>
      <c r="X1286" s="18" t="str">
        <f>+VLOOKUP(Sitio_Publico[[#This Row],[tema]],Estructura!$G$4:$J$532,4,0)</f>
        <v>T-15</v>
      </c>
      <c r="Y1286" s="18" t="str">
        <f>+VLOOKUP(Sitio_Publico[[#This Row],[contenido]],Estructura!$L$4:$O$473,4,0)</f>
        <v>C-8</v>
      </c>
      <c r="Z1286" s="18" t="str">
        <f>+VLOOKUP(Sitio_Publico[[#This Row],[Filtro Integrado]],Estructura!$U$4:$W$529,3,0)</f>
        <v>FI-0</v>
      </c>
      <c r="AA1286" s="18" t="str">
        <f>+VLOOKUP(Sitio_Publico[[#This Row],[Muestra]],Estructura!$Y$4:$AB$483,4,0)</f>
        <v>M-00066</v>
      </c>
    </row>
    <row r="1287" spans="1:27" ht="48" x14ac:dyDescent="0.3">
      <c r="A1287" s="16">
        <f t="shared" si="20"/>
        <v>1286</v>
      </c>
      <c r="B1287" s="47" t="s">
        <v>15118</v>
      </c>
      <c r="C1287" s="13" t="s">
        <v>622</v>
      </c>
      <c r="D1287" s="13" t="s">
        <v>623</v>
      </c>
      <c r="E1287" s="44">
        <v>16301</v>
      </c>
      <c r="F1287" s="13" t="s">
        <v>666</v>
      </c>
      <c r="G1287" s="23" t="s">
        <v>625</v>
      </c>
      <c r="H1287" s="42" t="s">
        <v>458</v>
      </c>
      <c r="I1287" s="28" t="s">
        <v>210</v>
      </c>
      <c r="J1287" s="12" t="s">
        <v>393</v>
      </c>
      <c r="K1287" s="28" t="s">
        <v>667</v>
      </c>
      <c r="L1287" s="12" t="s">
        <v>627</v>
      </c>
      <c r="M1287" s="12" t="s">
        <v>668</v>
      </c>
      <c r="N1287" s="12" t="s">
        <v>629</v>
      </c>
      <c r="O1287" s="26" t="s">
        <v>7157</v>
      </c>
      <c r="P1287" s="26" t="s">
        <v>7158</v>
      </c>
      <c r="Q1287" s="25" t="s">
        <v>646</v>
      </c>
      <c r="R1287" s="26" t="s">
        <v>7159</v>
      </c>
      <c r="S1287" s="15" t="s">
        <v>7160</v>
      </c>
      <c r="T1287" s="52">
        <v>0</v>
      </c>
      <c r="U1287" s="22" t="s">
        <v>7161</v>
      </c>
      <c r="V1287" s="18" t="str">
        <f>+Sitio_Publico[[#This Row],[idcoleccion]]&amp;"-"&amp;Sitio_Publico[[#This Row],[id]]</f>
        <v>000-1286</v>
      </c>
      <c r="W1287" s="18">
        <f>+VLOOKUP(Sitio_Publico[[#This Row],[territorio]],Estructura!$AE$4:$AH$1067,4,0)</f>
        <v>30016301</v>
      </c>
      <c r="X1287" s="18" t="str">
        <f>+VLOOKUP(Sitio_Publico[[#This Row],[tema]],Estructura!$G$4:$J$532,4,0)</f>
        <v>T-15</v>
      </c>
      <c r="Y1287" s="18" t="str">
        <f>+VLOOKUP(Sitio_Publico[[#This Row],[contenido]],Estructura!$L$4:$O$473,4,0)</f>
        <v>C-7</v>
      </c>
      <c r="Z1287" s="18" t="str">
        <f>+VLOOKUP(Sitio_Publico[[#This Row],[Filtro Integrado]],Estructura!$U$4:$W$529,3,0)</f>
        <v>FI-0</v>
      </c>
      <c r="AA1287" s="18" t="str">
        <f>+VLOOKUP(Sitio_Publico[[#This Row],[Muestra]],Estructura!$Y$4:$AB$483,4,0)</f>
        <v>M-00066</v>
      </c>
    </row>
    <row r="1288" spans="1:27" ht="40.799999999999997" x14ac:dyDescent="0.3">
      <c r="A1288" s="16">
        <f t="shared" si="20"/>
        <v>1287</v>
      </c>
      <c r="B1288" s="47" t="s">
        <v>15118</v>
      </c>
      <c r="C1288" s="13" t="s">
        <v>622</v>
      </c>
      <c r="D1288" s="13" t="s">
        <v>623</v>
      </c>
      <c r="E1288" s="44">
        <v>12</v>
      </c>
      <c r="F1288" s="13" t="s">
        <v>466</v>
      </c>
      <c r="G1288" s="23" t="s">
        <v>710</v>
      </c>
      <c r="H1288" s="42" t="s">
        <v>457</v>
      </c>
      <c r="I1288" s="28" t="s">
        <v>375</v>
      </c>
      <c r="J1288" s="12" t="s">
        <v>2802</v>
      </c>
      <c r="K1288" s="28" t="s">
        <v>2803</v>
      </c>
      <c r="L1288" s="12" t="s">
        <v>712</v>
      </c>
      <c r="M1288" s="12" t="s">
        <v>628</v>
      </c>
      <c r="N1288" s="12" t="s">
        <v>714</v>
      </c>
      <c r="O1288" s="26" t="s">
        <v>7162</v>
      </c>
      <c r="P1288" s="26" t="s">
        <v>7163</v>
      </c>
      <c r="Q1288" s="25" t="s">
        <v>2806</v>
      </c>
      <c r="R1288" s="26" t="s">
        <v>7164</v>
      </c>
      <c r="S1288" s="15" t="s">
        <v>7165</v>
      </c>
      <c r="T1288" s="52">
        <v>0</v>
      </c>
      <c r="U1288" s="22" t="s">
        <v>7166</v>
      </c>
      <c r="V1288" s="18" t="str">
        <f>+Sitio_Publico[[#This Row],[idcoleccion]]&amp;"-"&amp;Sitio_Publico[[#This Row],[id]]</f>
        <v>000-1287</v>
      </c>
      <c r="W1288" s="18">
        <f>+VLOOKUP(Sitio_Publico[[#This Row],[territorio]],Estructura!$AE$4:$AH$1067,4,0)</f>
        <v>20000012</v>
      </c>
      <c r="X1288" s="18" t="str">
        <f>+VLOOKUP(Sitio_Publico[[#This Row],[tema]],Estructura!$G$4:$J$532,4,0)</f>
        <v>T-18</v>
      </c>
      <c r="Y1288" s="18" t="str">
        <f>+VLOOKUP(Sitio_Publico[[#This Row],[contenido]],Estructura!$L$4:$O$473,4,0)</f>
        <v>C-9</v>
      </c>
      <c r="Z1288" s="18" t="str">
        <f>+VLOOKUP(Sitio_Publico[[#This Row],[Filtro Integrado]],Estructura!$U$4:$W$529,3,0)</f>
        <v>FI-2</v>
      </c>
      <c r="AA1288" s="18" t="str">
        <f>+VLOOKUP(Sitio_Publico[[#This Row],[Muestra]],Estructura!$Y$4:$AB$483,4,0)</f>
        <v>M-000112</v>
      </c>
    </row>
    <row r="1289" spans="1:27" ht="48" x14ac:dyDescent="0.3">
      <c r="A1289" s="16">
        <f t="shared" si="20"/>
        <v>1288</v>
      </c>
      <c r="B1289" s="47" t="s">
        <v>15118</v>
      </c>
      <c r="C1289" s="13" t="s">
        <v>622</v>
      </c>
      <c r="D1289" s="13" t="s">
        <v>623</v>
      </c>
      <c r="E1289" s="44">
        <v>6303</v>
      </c>
      <c r="F1289" s="13" t="s">
        <v>666</v>
      </c>
      <c r="G1289" s="23" t="s">
        <v>625</v>
      </c>
      <c r="H1289" s="42" t="s">
        <v>458</v>
      </c>
      <c r="I1289" s="28" t="s">
        <v>125</v>
      </c>
      <c r="J1289" s="12" t="s">
        <v>393</v>
      </c>
      <c r="K1289" s="28" t="s">
        <v>745</v>
      </c>
      <c r="L1289" s="12" t="s">
        <v>627</v>
      </c>
      <c r="M1289" s="12" t="s">
        <v>628</v>
      </c>
      <c r="N1289" s="12" t="s">
        <v>629</v>
      </c>
      <c r="O1289" s="26" t="s">
        <v>7167</v>
      </c>
      <c r="P1289" s="26" t="s">
        <v>7168</v>
      </c>
      <c r="Q1289" s="25" t="s">
        <v>646</v>
      </c>
      <c r="R1289" s="26" t="s">
        <v>7169</v>
      </c>
      <c r="S1289" s="15" t="s">
        <v>7170</v>
      </c>
      <c r="T1289" s="52">
        <v>0</v>
      </c>
      <c r="U1289" s="22" t="s">
        <v>7171</v>
      </c>
      <c r="V1289" s="18" t="str">
        <f>+Sitio_Publico[[#This Row],[idcoleccion]]&amp;"-"&amp;Sitio_Publico[[#This Row],[id]]</f>
        <v>000-1288</v>
      </c>
      <c r="W1289" s="18">
        <f>+VLOOKUP(Sitio_Publico[[#This Row],[territorio]],Estructura!$AE$4:$AH$1067,4,0)</f>
        <v>30006303</v>
      </c>
      <c r="X1289" s="18" t="str">
        <f>+VLOOKUP(Sitio_Publico[[#This Row],[tema]],Estructura!$G$4:$J$532,4,0)</f>
        <v>T-15</v>
      </c>
      <c r="Y1289" s="18" t="str">
        <f>+VLOOKUP(Sitio_Publico[[#This Row],[contenido]],Estructura!$L$4:$O$473,4,0)</f>
        <v>C-7</v>
      </c>
      <c r="Z1289" s="18" t="str">
        <f>+VLOOKUP(Sitio_Publico[[#This Row],[Filtro Integrado]],Estructura!$U$4:$W$529,3,0)</f>
        <v>FI-0</v>
      </c>
      <c r="AA1289" s="18" t="str">
        <f>+VLOOKUP(Sitio_Publico[[#This Row],[Muestra]],Estructura!$Y$4:$AB$483,4,0)</f>
        <v>M-00074</v>
      </c>
    </row>
    <row r="1290" spans="1:27" ht="48" x14ac:dyDescent="0.3">
      <c r="A1290" s="16">
        <f t="shared" si="20"/>
        <v>1289</v>
      </c>
      <c r="B1290" s="47" t="s">
        <v>15118</v>
      </c>
      <c r="C1290" s="13" t="s">
        <v>622</v>
      </c>
      <c r="D1290" s="13" t="s">
        <v>623</v>
      </c>
      <c r="E1290" s="44">
        <v>2302</v>
      </c>
      <c r="F1290" s="13" t="s">
        <v>767</v>
      </c>
      <c r="G1290" s="23" t="s">
        <v>639</v>
      </c>
      <c r="H1290" s="42" t="s">
        <v>458</v>
      </c>
      <c r="I1290" s="28" t="s">
        <v>40</v>
      </c>
      <c r="J1290" s="12" t="s">
        <v>393</v>
      </c>
      <c r="K1290" s="28" t="s">
        <v>780</v>
      </c>
      <c r="L1290" s="12" t="s">
        <v>652</v>
      </c>
      <c r="M1290" s="12" t="s">
        <v>781</v>
      </c>
      <c r="N1290" s="12" t="s">
        <v>629</v>
      </c>
      <c r="O1290" s="26" t="s">
        <v>7172</v>
      </c>
      <c r="P1290" s="26" t="s">
        <v>7173</v>
      </c>
      <c r="Q1290" s="25" t="s">
        <v>646</v>
      </c>
      <c r="R1290" s="26" t="s">
        <v>7174</v>
      </c>
      <c r="S1290" s="15" t="s">
        <v>7175</v>
      </c>
      <c r="T1290" s="52">
        <v>0</v>
      </c>
      <c r="U1290" s="22" t="s">
        <v>7176</v>
      </c>
      <c r="V1290" s="18" t="str">
        <f>+Sitio_Publico[[#This Row],[idcoleccion]]&amp;"-"&amp;Sitio_Publico[[#This Row],[id]]</f>
        <v>000-1289</v>
      </c>
      <c r="W1290" s="18">
        <f>+VLOOKUP(Sitio_Publico[[#This Row],[territorio]],Estructura!$AE$4:$AH$1067,4,0)</f>
        <v>30002302</v>
      </c>
      <c r="X1290" s="18" t="str">
        <f>+VLOOKUP(Sitio_Publico[[#This Row],[tema]],Estructura!$G$4:$J$532,4,0)</f>
        <v>T-19</v>
      </c>
      <c r="Y1290" s="18" t="str">
        <f>+VLOOKUP(Sitio_Publico[[#This Row],[contenido]],Estructura!$L$4:$O$473,4,0)</f>
        <v>C-8</v>
      </c>
      <c r="Z1290" s="18" t="str">
        <f>+VLOOKUP(Sitio_Publico[[#This Row],[Filtro Integrado]],Estructura!$U$4:$W$529,3,0)</f>
        <v>FI-0</v>
      </c>
      <c r="AA1290" s="18" t="str">
        <f>+VLOOKUP(Sitio_Publico[[#This Row],[Muestra]],Estructura!$Y$4:$AB$483,4,0)</f>
        <v>M-00076</v>
      </c>
    </row>
    <row r="1291" spans="1:27" ht="48" x14ac:dyDescent="0.3">
      <c r="A1291" s="16">
        <f t="shared" si="20"/>
        <v>1290</v>
      </c>
      <c r="B1291" s="47" t="s">
        <v>15118</v>
      </c>
      <c r="C1291" s="13" t="s">
        <v>622</v>
      </c>
      <c r="D1291" s="13" t="s">
        <v>623</v>
      </c>
      <c r="E1291" s="44">
        <v>7103</v>
      </c>
      <c r="F1291" s="13" t="s">
        <v>666</v>
      </c>
      <c r="G1291" s="23" t="s">
        <v>625</v>
      </c>
      <c r="H1291" s="42" t="s">
        <v>458</v>
      </c>
      <c r="I1291" s="28" t="s">
        <v>135</v>
      </c>
      <c r="J1291" s="12" t="s">
        <v>393</v>
      </c>
      <c r="K1291" s="28" t="s">
        <v>667</v>
      </c>
      <c r="L1291" s="12" t="s">
        <v>627</v>
      </c>
      <c r="M1291" s="12" t="s">
        <v>668</v>
      </c>
      <c r="N1291" s="12" t="s">
        <v>629</v>
      </c>
      <c r="O1291" s="26" t="s">
        <v>7177</v>
      </c>
      <c r="P1291" s="26" t="s">
        <v>7178</v>
      </c>
      <c r="Q1291" s="25" t="s">
        <v>646</v>
      </c>
      <c r="R1291" s="26" t="s">
        <v>7179</v>
      </c>
      <c r="S1291" s="15" t="s">
        <v>7180</v>
      </c>
      <c r="T1291" s="52">
        <v>0</v>
      </c>
      <c r="U1291" s="22" t="s">
        <v>7181</v>
      </c>
      <c r="V1291" s="18" t="str">
        <f>+Sitio_Publico[[#This Row],[idcoleccion]]&amp;"-"&amp;Sitio_Publico[[#This Row],[id]]</f>
        <v>000-1290</v>
      </c>
      <c r="W1291" s="18">
        <f>+VLOOKUP(Sitio_Publico[[#This Row],[territorio]],Estructura!$AE$4:$AH$1067,4,0)</f>
        <v>30007103</v>
      </c>
      <c r="X1291" s="18" t="str">
        <f>+VLOOKUP(Sitio_Publico[[#This Row],[tema]],Estructura!$G$4:$J$532,4,0)</f>
        <v>T-15</v>
      </c>
      <c r="Y1291" s="18" t="str">
        <f>+VLOOKUP(Sitio_Publico[[#This Row],[contenido]],Estructura!$L$4:$O$473,4,0)</f>
        <v>C-7</v>
      </c>
      <c r="Z1291" s="18" t="str">
        <f>+VLOOKUP(Sitio_Publico[[#This Row],[Filtro Integrado]],Estructura!$U$4:$W$529,3,0)</f>
        <v>FI-0</v>
      </c>
      <c r="AA1291" s="18" t="str">
        <f>+VLOOKUP(Sitio_Publico[[#This Row],[Muestra]],Estructura!$Y$4:$AB$483,4,0)</f>
        <v>M-00066</v>
      </c>
    </row>
    <row r="1292" spans="1:27" ht="48" x14ac:dyDescent="0.3">
      <c r="A1292" s="16">
        <f t="shared" si="20"/>
        <v>1291</v>
      </c>
      <c r="B1292" s="47" t="s">
        <v>15118</v>
      </c>
      <c r="C1292" s="13" t="s">
        <v>622</v>
      </c>
      <c r="D1292" s="13" t="s">
        <v>623</v>
      </c>
      <c r="E1292" s="44">
        <v>4102</v>
      </c>
      <c r="F1292" s="13" t="s">
        <v>688</v>
      </c>
      <c r="G1292" s="23" t="s">
        <v>639</v>
      </c>
      <c r="H1292" s="42" t="s">
        <v>458</v>
      </c>
      <c r="I1292" s="28" t="s">
        <v>22</v>
      </c>
      <c r="J1292" s="12" t="s">
        <v>393</v>
      </c>
      <c r="K1292" s="28" t="s">
        <v>689</v>
      </c>
      <c r="L1292" s="12" t="s">
        <v>652</v>
      </c>
      <c r="M1292" s="12" t="s">
        <v>690</v>
      </c>
      <c r="N1292" s="12" t="s">
        <v>629</v>
      </c>
      <c r="O1292" s="26" t="s">
        <v>7182</v>
      </c>
      <c r="P1292" s="26" t="s">
        <v>7183</v>
      </c>
      <c r="Q1292" s="25" t="s">
        <v>646</v>
      </c>
      <c r="R1292" s="26" t="s">
        <v>7184</v>
      </c>
      <c r="S1292" s="15" t="s">
        <v>7185</v>
      </c>
      <c r="T1292" s="52">
        <v>0</v>
      </c>
      <c r="U1292" s="22" t="s">
        <v>7186</v>
      </c>
      <c r="V1292" s="18" t="str">
        <f>+Sitio_Publico[[#This Row],[idcoleccion]]&amp;"-"&amp;Sitio_Publico[[#This Row],[id]]</f>
        <v>000-1291</v>
      </c>
      <c r="W1292" s="18">
        <f>+VLOOKUP(Sitio_Publico[[#This Row],[territorio]],Estructura!$AE$4:$AH$1067,4,0)</f>
        <v>30004102</v>
      </c>
      <c r="X1292" s="18" t="str">
        <f>+VLOOKUP(Sitio_Publico[[#This Row],[tema]],Estructura!$G$4:$J$532,4,0)</f>
        <v>T-17</v>
      </c>
      <c r="Y1292" s="18" t="str">
        <f>+VLOOKUP(Sitio_Publico[[#This Row],[contenido]],Estructura!$L$4:$O$473,4,0)</f>
        <v>C-8</v>
      </c>
      <c r="Z1292" s="18" t="str">
        <f>+VLOOKUP(Sitio_Publico[[#This Row],[Filtro Integrado]],Estructura!$U$4:$W$529,3,0)</f>
        <v>FI-0</v>
      </c>
      <c r="AA1292" s="18" t="str">
        <f>+VLOOKUP(Sitio_Publico[[#This Row],[Muestra]],Estructura!$Y$4:$AB$483,4,0)</f>
        <v>M-00068</v>
      </c>
    </row>
    <row r="1293" spans="1:27" ht="48" x14ac:dyDescent="0.3">
      <c r="A1293" s="16">
        <f t="shared" si="20"/>
        <v>1292</v>
      </c>
      <c r="B1293" s="47" t="s">
        <v>15118</v>
      </c>
      <c r="C1293" s="13" t="s">
        <v>622</v>
      </c>
      <c r="D1293" s="13" t="s">
        <v>623</v>
      </c>
      <c r="E1293" s="44">
        <v>5201</v>
      </c>
      <c r="F1293" s="13" t="s">
        <v>624</v>
      </c>
      <c r="G1293" s="23" t="s">
        <v>639</v>
      </c>
      <c r="H1293" s="42" t="s">
        <v>458</v>
      </c>
      <c r="I1293" s="28" t="s">
        <v>69</v>
      </c>
      <c r="J1293" s="12" t="s">
        <v>393</v>
      </c>
      <c r="K1293" s="28" t="s">
        <v>651</v>
      </c>
      <c r="L1293" s="12" t="s">
        <v>652</v>
      </c>
      <c r="M1293" s="12" t="s">
        <v>653</v>
      </c>
      <c r="N1293" s="12" t="s">
        <v>629</v>
      </c>
      <c r="O1293" s="26" t="s">
        <v>7187</v>
      </c>
      <c r="P1293" s="26" t="s">
        <v>7188</v>
      </c>
      <c r="Q1293" s="25" t="s">
        <v>646</v>
      </c>
      <c r="R1293" s="26" t="s">
        <v>7189</v>
      </c>
      <c r="S1293" s="15" t="s">
        <v>7190</v>
      </c>
      <c r="T1293" s="52">
        <v>0</v>
      </c>
      <c r="U1293" s="22" t="s">
        <v>7191</v>
      </c>
      <c r="V1293" s="18" t="str">
        <f>+Sitio_Publico[[#This Row],[idcoleccion]]&amp;"-"&amp;Sitio_Publico[[#This Row],[id]]</f>
        <v>000-1292</v>
      </c>
      <c r="W1293" s="18">
        <f>+VLOOKUP(Sitio_Publico[[#This Row],[territorio]],Estructura!$AE$4:$AH$1067,4,0)</f>
        <v>30005201</v>
      </c>
      <c r="X1293" s="18" t="str">
        <f>+VLOOKUP(Sitio_Publico[[#This Row],[tema]],Estructura!$G$4:$J$532,4,0)</f>
        <v>T-13</v>
      </c>
      <c r="Y1293" s="18" t="str">
        <f>+VLOOKUP(Sitio_Publico[[#This Row],[contenido]],Estructura!$L$4:$O$473,4,0)</f>
        <v>C-8</v>
      </c>
      <c r="Z1293" s="18" t="str">
        <f>+VLOOKUP(Sitio_Publico[[#This Row],[Filtro Integrado]],Estructura!$U$4:$W$529,3,0)</f>
        <v>FI-0</v>
      </c>
      <c r="AA1293" s="18" t="str">
        <f>+VLOOKUP(Sitio_Publico[[#This Row],[Muestra]],Estructura!$Y$4:$AB$483,4,0)</f>
        <v>M-00065</v>
      </c>
    </row>
    <row r="1294" spans="1:27" ht="48" x14ac:dyDescent="0.3">
      <c r="A1294" s="16">
        <f t="shared" si="20"/>
        <v>1293</v>
      </c>
      <c r="B1294" s="47" t="s">
        <v>15118</v>
      </c>
      <c r="C1294" s="13" t="s">
        <v>622</v>
      </c>
      <c r="D1294" s="13" t="s">
        <v>623</v>
      </c>
      <c r="E1294" s="44">
        <v>13303</v>
      </c>
      <c r="F1294" s="13" t="s">
        <v>666</v>
      </c>
      <c r="G1294" s="23" t="s">
        <v>625</v>
      </c>
      <c r="H1294" s="42" t="s">
        <v>458</v>
      </c>
      <c r="I1294" s="28" t="s">
        <v>333</v>
      </c>
      <c r="J1294" s="12" t="s">
        <v>393</v>
      </c>
      <c r="K1294" s="28" t="s">
        <v>667</v>
      </c>
      <c r="L1294" s="12" t="s">
        <v>627</v>
      </c>
      <c r="M1294" s="12" t="s">
        <v>668</v>
      </c>
      <c r="N1294" s="12" t="s">
        <v>629</v>
      </c>
      <c r="O1294" s="26" t="s">
        <v>7192</v>
      </c>
      <c r="P1294" s="26" t="s">
        <v>7193</v>
      </c>
      <c r="Q1294" s="25" t="s">
        <v>646</v>
      </c>
      <c r="R1294" s="26" t="s">
        <v>7194</v>
      </c>
      <c r="S1294" s="15" t="s">
        <v>7195</v>
      </c>
      <c r="T1294" s="52">
        <v>0</v>
      </c>
      <c r="U1294" s="22" t="s">
        <v>7196</v>
      </c>
      <c r="V1294" s="18" t="str">
        <f>+Sitio_Publico[[#This Row],[idcoleccion]]&amp;"-"&amp;Sitio_Publico[[#This Row],[id]]</f>
        <v>000-1293</v>
      </c>
      <c r="W1294" s="18">
        <f>+VLOOKUP(Sitio_Publico[[#This Row],[territorio]],Estructura!$AE$4:$AH$1067,4,0)</f>
        <v>30013303</v>
      </c>
      <c r="X1294" s="18" t="str">
        <f>+VLOOKUP(Sitio_Publico[[#This Row],[tema]],Estructura!$G$4:$J$532,4,0)</f>
        <v>T-15</v>
      </c>
      <c r="Y1294" s="18" t="str">
        <f>+VLOOKUP(Sitio_Publico[[#This Row],[contenido]],Estructura!$L$4:$O$473,4,0)</f>
        <v>C-7</v>
      </c>
      <c r="Z1294" s="18" t="str">
        <f>+VLOOKUP(Sitio_Publico[[#This Row],[Filtro Integrado]],Estructura!$U$4:$W$529,3,0)</f>
        <v>FI-0</v>
      </c>
      <c r="AA1294" s="18" t="str">
        <f>+VLOOKUP(Sitio_Publico[[#This Row],[Muestra]],Estructura!$Y$4:$AB$483,4,0)</f>
        <v>M-00066</v>
      </c>
    </row>
    <row r="1295" spans="1:27" ht="48" x14ac:dyDescent="0.3">
      <c r="A1295" s="16">
        <f t="shared" si="20"/>
        <v>1294</v>
      </c>
      <c r="B1295" s="47" t="s">
        <v>15118</v>
      </c>
      <c r="C1295" s="13" t="s">
        <v>622</v>
      </c>
      <c r="D1295" s="13" t="s">
        <v>623</v>
      </c>
      <c r="E1295" s="44">
        <v>16303</v>
      </c>
      <c r="F1295" s="13" t="s">
        <v>666</v>
      </c>
      <c r="G1295" s="23" t="s">
        <v>625</v>
      </c>
      <c r="H1295" s="42" t="s">
        <v>458</v>
      </c>
      <c r="I1295" s="28" t="s">
        <v>203</v>
      </c>
      <c r="J1295" s="12" t="s">
        <v>393</v>
      </c>
      <c r="K1295" s="28" t="s">
        <v>745</v>
      </c>
      <c r="L1295" s="12" t="s">
        <v>627</v>
      </c>
      <c r="M1295" s="12" t="s">
        <v>628</v>
      </c>
      <c r="N1295" s="12" t="s">
        <v>629</v>
      </c>
      <c r="O1295" s="26" t="s">
        <v>7197</v>
      </c>
      <c r="P1295" s="26" t="s">
        <v>7198</v>
      </c>
      <c r="Q1295" s="25" t="s">
        <v>646</v>
      </c>
      <c r="R1295" s="26" t="s">
        <v>7199</v>
      </c>
      <c r="S1295" s="15" t="s">
        <v>7200</v>
      </c>
      <c r="T1295" s="52">
        <v>0</v>
      </c>
      <c r="U1295" s="22" t="s">
        <v>7201</v>
      </c>
      <c r="V1295" s="18" t="str">
        <f>+Sitio_Publico[[#This Row],[idcoleccion]]&amp;"-"&amp;Sitio_Publico[[#This Row],[id]]</f>
        <v>000-1294</v>
      </c>
      <c r="W1295" s="18">
        <f>+VLOOKUP(Sitio_Publico[[#This Row],[territorio]],Estructura!$AE$4:$AH$1067,4,0)</f>
        <v>30016303</v>
      </c>
      <c r="X1295" s="18" t="str">
        <f>+VLOOKUP(Sitio_Publico[[#This Row],[tema]],Estructura!$G$4:$J$532,4,0)</f>
        <v>T-15</v>
      </c>
      <c r="Y1295" s="18" t="str">
        <f>+VLOOKUP(Sitio_Publico[[#This Row],[contenido]],Estructura!$L$4:$O$473,4,0)</f>
        <v>C-7</v>
      </c>
      <c r="Z1295" s="18" t="str">
        <f>+VLOOKUP(Sitio_Publico[[#This Row],[Filtro Integrado]],Estructura!$U$4:$W$529,3,0)</f>
        <v>FI-0</v>
      </c>
      <c r="AA1295" s="18" t="str">
        <f>+VLOOKUP(Sitio_Publico[[#This Row],[Muestra]],Estructura!$Y$4:$AB$483,4,0)</f>
        <v>M-00074</v>
      </c>
    </row>
    <row r="1296" spans="1:27" ht="48" x14ac:dyDescent="0.3">
      <c r="A1296" s="16">
        <f t="shared" si="20"/>
        <v>1295</v>
      </c>
      <c r="B1296" s="47" t="s">
        <v>15118</v>
      </c>
      <c r="C1296" s="13" t="s">
        <v>622</v>
      </c>
      <c r="D1296" s="13" t="s">
        <v>623</v>
      </c>
      <c r="E1296" s="44">
        <v>8206</v>
      </c>
      <c r="F1296" s="13" t="s">
        <v>767</v>
      </c>
      <c r="G1296" s="23" t="s">
        <v>625</v>
      </c>
      <c r="H1296" s="42" t="s">
        <v>458</v>
      </c>
      <c r="I1296" s="28" t="s">
        <v>179</v>
      </c>
      <c r="J1296" s="12" t="s">
        <v>393</v>
      </c>
      <c r="K1296" s="28" t="s">
        <v>768</v>
      </c>
      <c r="L1296" s="12" t="s">
        <v>627</v>
      </c>
      <c r="M1296" s="12" t="s">
        <v>628</v>
      </c>
      <c r="N1296" s="12" t="s">
        <v>629</v>
      </c>
      <c r="O1296" s="26" t="s">
        <v>7202</v>
      </c>
      <c r="P1296" s="26" t="s">
        <v>7203</v>
      </c>
      <c r="Q1296" s="25" t="s">
        <v>646</v>
      </c>
      <c r="R1296" s="26" t="s">
        <v>7204</v>
      </c>
      <c r="S1296" s="15" t="s">
        <v>7205</v>
      </c>
      <c r="T1296" s="52">
        <v>0</v>
      </c>
      <c r="U1296" s="22" t="s">
        <v>7206</v>
      </c>
      <c r="V1296" s="18" t="str">
        <f>+Sitio_Publico[[#This Row],[idcoleccion]]&amp;"-"&amp;Sitio_Publico[[#This Row],[id]]</f>
        <v>000-1295</v>
      </c>
      <c r="W1296" s="18">
        <f>+VLOOKUP(Sitio_Publico[[#This Row],[territorio]],Estructura!$AE$4:$AH$1067,4,0)</f>
        <v>30008206</v>
      </c>
      <c r="X1296" s="18" t="str">
        <f>+VLOOKUP(Sitio_Publico[[#This Row],[tema]],Estructura!$G$4:$J$532,4,0)</f>
        <v>T-19</v>
      </c>
      <c r="Y1296" s="18" t="str">
        <f>+VLOOKUP(Sitio_Publico[[#This Row],[contenido]],Estructura!$L$4:$O$473,4,0)</f>
        <v>C-7</v>
      </c>
      <c r="Z1296" s="18" t="str">
        <f>+VLOOKUP(Sitio_Publico[[#This Row],[Filtro Integrado]],Estructura!$U$4:$W$529,3,0)</f>
        <v>FI-0</v>
      </c>
      <c r="AA1296" s="18" t="str">
        <f>+VLOOKUP(Sitio_Publico[[#This Row],[Muestra]],Estructura!$Y$4:$AB$483,4,0)</f>
        <v>M-00075</v>
      </c>
    </row>
    <row r="1297" spans="1:27" ht="48" x14ac:dyDescent="0.3">
      <c r="A1297" s="16">
        <f t="shared" si="20"/>
        <v>1296</v>
      </c>
      <c r="B1297" s="47" t="s">
        <v>15118</v>
      </c>
      <c r="C1297" s="13" t="s">
        <v>622</v>
      </c>
      <c r="D1297" s="13" t="s">
        <v>623</v>
      </c>
      <c r="E1297" s="44">
        <v>11301</v>
      </c>
      <c r="F1297" s="13" t="s">
        <v>666</v>
      </c>
      <c r="G1297" s="23" t="s">
        <v>625</v>
      </c>
      <c r="H1297" s="42" t="s">
        <v>458</v>
      </c>
      <c r="I1297" s="28" t="s">
        <v>283</v>
      </c>
      <c r="J1297" s="12" t="s">
        <v>393</v>
      </c>
      <c r="K1297" s="28" t="s">
        <v>667</v>
      </c>
      <c r="L1297" s="12" t="s">
        <v>627</v>
      </c>
      <c r="M1297" s="12" t="s">
        <v>668</v>
      </c>
      <c r="N1297" s="12" t="s">
        <v>629</v>
      </c>
      <c r="O1297" s="26" t="s">
        <v>7207</v>
      </c>
      <c r="P1297" s="26" t="s">
        <v>7208</v>
      </c>
      <c r="Q1297" s="25" t="s">
        <v>646</v>
      </c>
      <c r="R1297" s="26" t="s">
        <v>7209</v>
      </c>
      <c r="S1297" s="15" t="s">
        <v>7210</v>
      </c>
      <c r="T1297" s="52">
        <v>0</v>
      </c>
      <c r="U1297" s="22" t="s">
        <v>7211</v>
      </c>
      <c r="V1297" s="18" t="str">
        <f>+Sitio_Publico[[#This Row],[idcoleccion]]&amp;"-"&amp;Sitio_Publico[[#This Row],[id]]</f>
        <v>000-1296</v>
      </c>
      <c r="W1297" s="18">
        <f>+VLOOKUP(Sitio_Publico[[#This Row],[territorio]],Estructura!$AE$4:$AH$1067,4,0)</f>
        <v>30011301</v>
      </c>
      <c r="X1297" s="18" t="str">
        <f>+VLOOKUP(Sitio_Publico[[#This Row],[tema]],Estructura!$G$4:$J$532,4,0)</f>
        <v>T-15</v>
      </c>
      <c r="Y1297" s="18" t="str">
        <f>+VLOOKUP(Sitio_Publico[[#This Row],[contenido]],Estructura!$L$4:$O$473,4,0)</f>
        <v>C-7</v>
      </c>
      <c r="Z1297" s="18" t="str">
        <f>+VLOOKUP(Sitio_Publico[[#This Row],[Filtro Integrado]],Estructura!$U$4:$W$529,3,0)</f>
        <v>FI-0</v>
      </c>
      <c r="AA1297" s="18" t="str">
        <f>+VLOOKUP(Sitio_Publico[[#This Row],[Muestra]],Estructura!$Y$4:$AB$483,4,0)</f>
        <v>M-00066</v>
      </c>
    </row>
    <row r="1298" spans="1:27" ht="48" x14ac:dyDescent="0.3">
      <c r="A1298" s="16">
        <f t="shared" si="20"/>
        <v>1297</v>
      </c>
      <c r="B1298" s="47" t="s">
        <v>15118</v>
      </c>
      <c r="C1298" s="13" t="s">
        <v>622</v>
      </c>
      <c r="D1298" s="13" t="s">
        <v>623</v>
      </c>
      <c r="E1298" s="44">
        <v>5605</v>
      </c>
      <c r="F1298" s="13" t="s">
        <v>666</v>
      </c>
      <c r="G1298" s="23" t="s">
        <v>639</v>
      </c>
      <c r="H1298" s="42" t="s">
        <v>458</v>
      </c>
      <c r="I1298" s="28" t="s">
        <v>88</v>
      </c>
      <c r="J1298" s="12" t="s">
        <v>393</v>
      </c>
      <c r="K1298" s="28" t="s">
        <v>745</v>
      </c>
      <c r="L1298" s="12" t="s">
        <v>652</v>
      </c>
      <c r="M1298" s="12" t="s">
        <v>628</v>
      </c>
      <c r="N1298" s="12" t="s">
        <v>629</v>
      </c>
      <c r="O1298" s="26" t="s">
        <v>7212</v>
      </c>
      <c r="P1298" s="26" t="s">
        <v>7213</v>
      </c>
      <c r="Q1298" s="25" t="s">
        <v>646</v>
      </c>
      <c r="R1298" s="26" t="s">
        <v>7214</v>
      </c>
      <c r="S1298" s="15" t="s">
        <v>7215</v>
      </c>
      <c r="T1298" s="52">
        <v>0</v>
      </c>
      <c r="U1298" s="22" t="s">
        <v>7216</v>
      </c>
      <c r="V1298" s="18" t="str">
        <f>+Sitio_Publico[[#This Row],[idcoleccion]]&amp;"-"&amp;Sitio_Publico[[#This Row],[id]]</f>
        <v>000-1297</v>
      </c>
      <c r="W1298" s="18">
        <f>+VLOOKUP(Sitio_Publico[[#This Row],[territorio]],Estructura!$AE$4:$AH$1067,4,0)</f>
        <v>30005605</v>
      </c>
      <c r="X1298" s="18" t="str">
        <f>+VLOOKUP(Sitio_Publico[[#This Row],[tema]],Estructura!$G$4:$J$532,4,0)</f>
        <v>T-15</v>
      </c>
      <c r="Y1298" s="18" t="str">
        <f>+VLOOKUP(Sitio_Publico[[#This Row],[contenido]],Estructura!$L$4:$O$473,4,0)</f>
        <v>C-8</v>
      </c>
      <c r="Z1298" s="18" t="str">
        <f>+VLOOKUP(Sitio_Publico[[#This Row],[Filtro Integrado]],Estructura!$U$4:$W$529,3,0)</f>
        <v>FI-0</v>
      </c>
      <c r="AA1298" s="18" t="str">
        <f>+VLOOKUP(Sitio_Publico[[#This Row],[Muestra]],Estructura!$Y$4:$AB$483,4,0)</f>
        <v>M-00074</v>
      </c>
    </row>
    <row r="1299" spans="1:27" ht="48" x14ac:dyDescent="0.3">
      <c r="A1299" s="16">
        <f t="shared" si="20"/>
        <v>1298</v>
      </c>
      <c r="B1299" s="47" t="s">
        <v>15118</v>
      </c>
      <c r="C1299" s="13" t="s">
        <v>622</v>
      </c>
      <c r="D1299" s="13" t="s">
        <v>623</v>
      </c>
      <c r="E1299" s="44">
        <v>13603</v>
      </c>
      <c r="F1299" s="13" t="s">
        <v>681</v>
      </c>
      <c r="G1299" s="23" t="s">
        <v>639</v>
      </c>
      <c r="H1299" s="42" t="s">
        <v>458</v>
      </c>
      <c r="I1299" s="28" t="s">
        <v>345</v>
      </c>
      <c r="J1299" s="12" t="s">
        <v>393</v>
      </c>
      <c r="K1299" s="28" t="s">
        <v>793</v>
      </c>
      <c r="L1299" s="12" t="s">
        <v>652</v>
      </c>
      <c r="M1299" s="12" t="s">
        <v>794</v>
      </c>
      <c r="N1299" s="12" t="s">
        <v>629</v>
      </c>
      <c r="O1299" s="26" t="s">
        <v>7217</v>
      </c>
      <c r="P1299" s="26" t="s">
        <v>7218</v>
      </c>
      <c r="Q1299" s="25" t="s">
        <v>646</v>
      </c>
      <c r="R1299" s="26" t="s">
        <v>7219</v>
      </c>
      <c r="S1299" s="15" t="s">
        <v>7220</v>
      </c>
      <c r="T1299" s="52">
        <v>0</v>
      </c>
      <c r="U1299" s="22" t="s">
        <v>7221</v>
      </c>
      <c r="V1299" s="18" t="str">
        <f>+Sitio_Publico[[#This Row],[idcoleccion]]&amp;"-"&amp;Sitio_Publico[[#This Row],[id]]</f>
        <v>000-1298</v>
      </c>
      <c r="W1299" s="18">
        <f>+VLOOKUP(Sitio_Publico[[#This Row],[territorio]],Estructura!$AE$4:$AH$1067,4,0)</f>
        <v>30013603</v>
      </c>
      <c r="X1299" s="18" t="str">
        <f>+VLOOKUP(Sitio_Publico[[#This Row],[tema]],Estructura!$G$4:$J$532,4,0)</f>
        <v>T-16</v>
      </c>
      <c r="Y1299" s="18" t="str">
        <f>+VLOOKUP(Sitio_Publico[[#This Row],[contenido]],Estructura!$L$4:$O$473,4,0)</f>
        <v>C-8</v>
      </c>
      <c r="Z1299" s="18" t="str">
        <f>+VLOOKUP(Sitio_Publico[[#This Row],[Filtro Integrado]],Estructura!$U$4:$W$529,3,0)</f>
        <v>FI-0</v>
      </c>
      <c r="AA1299" s="18" t="str">
        <f>+VLOOKUP(Sitio_Publico[[#This Row],[Muestra]],Estructura!$Y$4:$AB$483,4,0)</f>
        <v>M-00077</v>
      </c>
    </row>
    <row r="1300" spans="1:27" ht="40.799999999999997" x14ac:dyDescent="0.3">
      <c r="A1300" s="16">
        <f t="shared" si="20"/>
        <v>1299</v>
      </c>
      <c r="B1300" s="47" t="s">
        <v>15118</v>
      </c>
      <c r="C1300" s="13" t="s">
        <v>622</v>
      </c>
      <c r="D1300" s="13" t="s">
        <v>623</v>
      </c>
      <c r="E1300" s="44">
        <v>9118</v>
      </c>
      <c r="F1300" s="13" t="s">
        <v>466</v>
      </c>
      <c r="G1300" s="23" t="s">
        <v>710</v>
      </c>
      <c r="H1300" s="42" t="s">
        <v>458</v>
      </c>
      <c r="I1300" s="28" t="s">
        <v>233</v>
      </c>
      <c r="J1300" s="12" t="s">
        <v>2802</v>
      </c>
      <c r="K1300" s="28" t="s">
        <v>3433</v>
      </c>
      <c r="L1300" s="12" t="s">
        <v>712</v>
      </c>
      <c r="M1300" s="12" t="s">
        <v>628</v>
      </c>
      <c r="N1300" s="12" t="s">
        <v>714</v>
      </c>
      <c r="O1300" s="26" t="s">
        <v>7222</v>
      </c>
      <c r="P1300" s="26" t="s">
        <v>7223</v>
      </c>
      <c r="Q1300" s="25" t="s">
        <v>632</v>
      </c>
      <c r="R1300" s="26" t="s">
        <v>7224</v>
      </c>
      <c r="S1300" s="15" t="s">
        <v>7225</v>
      </c>
      <c r="T1300" s="52">
        <v>0</v>
      </c>
      <c r="U1300" s="22" t="s">
        <v>7226</v>
      </c>
      <c r="V1300" s="18" t="str">
        <f>+Sitio_Publico[[#This Row],[idcoleccion]]&amp;"-"&amp;Sitio_Publico[[#This Row],[id]]</f>
        <v>000-1299</v>
      </c>
      <c r="W1300" s="18">
        <f>+VLOOKUP(Sitio_Publico[[#This Row],[territorio]],Estructura!$AE$4:$AH$1067,4,0)</f>
        <v>30009118</v>
      </c>
      <c r="X1300" s="18" t="str">
        <f>+VLOOKUP(Sitio_Publico[[#This Row],[tema]],Estructura!$G$4:$J$532,4,0)</f>
        <v>T-18</v>
      </c>
      <c r="Y1300" s="18" t="str">
        <f>+VLOOKUP(Sitio_Publico[[#This Row],[contenido]],Estructura!$L$4:$O$473,4,0)</f>
        <v>C-9</v>
      </c>
      <c r="Z1300" s="18" t="str">
        <f>+VLOOKUP(Sitio_Publico[[#This Row],[Filtro Integrado]],Estructura!$U$4:$W$529,3,0)</f>
        <v>FI-2</v>
      </c>
      <c r="AA1300" s="18" t="str">
        <f>+VLOOKUP(Sitio_Publico[[#This Row],[Muestra]],Estructura!$Y$4:$AB$483,4,0)</f>
        <v>M-000122</v>
      </c>
    </row>
    <row r="1301" spans="1:27" ht="48" x14ac:dyDescent="0.3">
      <c r="A1301" s="16">
        <f t="shared" si="20"/>
        <v>1300</v>
      </c>
      <c r="B1301" s="47" t="s">
        <v>15118</v>
      </c>
      <c r="C1301" s="13" t="s">
        <v>622</v>
      </c>
      <c r="D1301" s="13" t="s">
        <v>623</v>
      </c>
      <c r="E1301" s="44">
        <v>16202</v>
      </c>
      <c r="F1301" s="13" t="s">
        <v>681</v>
      </c>
      <c r="G1301" s="23" t="s">
        <v>625</v>
      </c>
      <c r="H1301" s="42" t="s">
        <v>458</v>
      </c>
      <c r="I1301" s="28" t="s">
        <v>197</v>
      </c>
      <c r="J1301" s="12" t="s">
        <v>393</v>
      </c>
      <c r="K1301" s="28" t="s">
        <v>682</v>
      </c>
      <c r="L1301" s="12" t="s">
        <v>627</v>
      </c>
      <c r="M1301" s="12" t="s">
        <v>628</v>
      </c>
      <c r="N1301" s="12" t="s">
        <v>629</v>
      </c>
      <c r="O1301" s="26" t="s">
        <v>3576</v>
      </c>
      <c r="P1301" s="26" t="s">
        <v>3577</v>
      </c>
      <c r="Q1301" s="25" t="s">
        <v>646</v>
      </c>
      <c r="R1301" s="26" t="s">
        <v>3578</v>
      </c>
      <c r="S1301" s="15" t="s">
        <v>3579</v>
      </c>
      <c r="T1301" s="52">
        <v>0</v>
      </c>
      <c r="U1301" s="22" t="s">
        <v>3580</v>
      </c>
      <c r="V1301" s="18" t="str">
        <f>+Sitio_Publico[[#This Row],[idcoleccion]]&amp;"-"&amp;Sitio_Publico[[#This Row],[id]]</f>
        <v>000-1300</v>
      </c>
      <c r="W1301" s="18">
        <f>+VLOOKUP(Sitio_Publico[[#This Row],[territorio]],Estructura!$AE$4:$AH$1067,4,0)</f>
        <v>30016202</v>
      </c>
      <c r="X1301" s="18" t="str">
        <f>+VLOOKUP(Sitio_Publico[[#This Row],[tema]],Estructura!$G$4:$J$532,4,0)</f>
        <v>T-16</v>
      </c>
      <c r="Y1301" s="18" t="str">
        <f>+VLOOKUP(Sitio_Publico[[#This Row],[contenido]],Estructura!$L$4:$O$473,4,0)</f>
        <v>C-7</v>
      </c>
      <c r="Z1301" s="18" t="str">
        <f>+VLOOKUP(Sitio_Publico[[#This Row],[Filtro Integrado]],Estructura!$U$4:$W$529,3,0)</f>
        <v>FI-0</v>
      </c>
      <c r="AA1301" s="18" t="str">
        <f>+VLOOKUP(Sitio_Publico[[#This Row],[Muestra]],Estructura!$Y$4:$AB$483,4,0)</f>
        <v>M-00067</v>
      </c>
    </row>
    <row r="1302" spans="1:27" ht="48" x14ac:dyDescent="0.3">
      <c r="A1302" s="16">
        <f t="shared" si="20"/>
        <v>1301</v>
      </c>
      <c r="B1302" s="47" t="s">
        <v>15118</v>
      </c>
      <c r="C1302" s="13" t="s">
        <v>622</v>
      </c>
      <c r="D1302" s="13" t="s">
        <v>623</v>
      </c>
      <c r="E1302" s="44">
        <v>16107</v>
      </c>
      <c r="F1302" s="13" t="s">
        <v>624</v>
      </c>
      <c r="G1302" s="23" t="s">
        <v>639</v>
      </c>
      <c r="H1302" s="42" t="s">
        <v>458</v>
      </c>
      <c r="I1302" s="28" t="s">
        <v>207</v>
      </c>
      <c r="J1302" s="12" t="s">
        <v>393</v>
      </c>
      <c r="K1302" s="28" t="s">
        <v>651</v>
      </c>
      <c r="L1302" s="12" t="s">
        <v>652</v>
      </c>
      <c r="M1302" s="12" t="s">
        <v>653</v>
      </c>
      <c r="N1302" s="12" t="s">
        <v>629</v>
      </c>
      <c r="O1302" s="26" t="s">
        <v>7227</v>
      </c>
      <c r="P1302" s="26" t="s">
        <v>7228</v>
      </c>
      <c r="Q1302" s="25" t="s">
        <v>646</v>
      </c>
      <c r="R1302" s="26" t="s">
        <v>7229</v>
      </c>
      <c r="S1302" s="15" t="s">
        <v>7230</v>
      </c>
      <c r="T1302" s="52">
        <v>0</v>
      </c>
      <c r="U1302" s="22" t="s">
        <v>7231</v>
      </c>
      <c r="V1302" s="18" t="str">
        <f>+Sitio_Publico[[#This Row],[idcoleccion]]&amp;"-"&amp;Sitio_Publico[[#This Row],[id]]</f>
        <v>000-1301</v>
      </c>
      <c r="W1302" s="18">
        <f>+VLOOKUP(Sitio_Publico[[#This Row],[territorio]],Estructura!$AE$4:$AH$1067,4,0)</f>
        <v>30016107</v>
      </c>
      <c r="X1302" s="18" t="str">
        <f>+VLOOKUP(Sitio_Publico[[#This Row],[tema]],Estructura!$G$4:$J$532,4,0)</f>
        <v>T-13</v>
      </c>
      <c r="Y1302" s="18" t="str">
        <f>+VLOOKUP(Sitio_Publico[[#This Row],[contenido]],Estructura!$L$4:$O$473,4,0)</f>
        <v>C-8</v>
      </c>
      <c r="Z1302" s="18" t="str">
        <f>+VLOOKUP(Sitio_Publico[[#This Row],[Filtro Integrado]],Estructura!$U$4:$W$529,3,0)</f>
        <v>FI-0</v>
      </c>
      <c r="AA1302" s="18" t="str">
        <f>+VLOOKUP(Sitio_Publico[[#This Row],[Muestra]],Estructura!$Y$4:$AB$483,4,0)</f>
        <v>M-00065</v>
      </c>
    </row>
    <row r="1303" spans="1:27" ht="48" x14ac:dyDescent="0.3">
      <c r="A1303" s="16">
        <f t="shared" si="20"/>
        <v>1302</v>
      </c>
      <c r="B1303" s="47" t="s">
        <v>15118</v>
      </c>
      <c r="C1303" s="13" t="s">
        <v>622</v>
      </c>
      <c r="D1303" s="13" t="s">
        <v>623</v>
      </c>
      <c r="E1303" s="44">
        <v>14104</v>
      </c>
      <c r="F1303" s="13" t="s">
        <v>688</v>
      </c>
      <c r="G1303" s="23" t="s">
        <v>625</v>
      </c>
      <c r="H1303" s="42" t="s">
        <v>458</v>
      </c>
      <c r="I1303" s="28" t="s">
        <v>25</v>
      </c>
      <c r="J1303" s="12" t="s">
        <v>393</v>
      </c>
      <c r="K1303" s="28" t="s">
        <v>689</v>
      </c>
      <c r="L1303" s="12" t="s">
        <v>627</v>
      </c>
      <c r="M1303" s="12" t="s">
        <v>690</v>
      </c>
      <c r="N1303" s="12" t="s">
        <v>629</v>
      </c>
      <c r="O1303" s="26" t="s">
        <v>7232</v>
      </c>
      <c r="P1303" s="26" t="s">
        <v>7233</v>
      </c>
      <c r="Q1303" s="25" t="s">
        <v>646</v>
      </c>
      <c r="R1303" s="26" t="s">
        <v>7234</v>
      </c>
      <c r="S1303" s="15" t="s">
        <v>7235</v>
      </c>
      <c r="T1303" s="52">
        <v>0</v>
      </c>
      <c r="U1303" s="22" t="s">
        <v>7236</v>
      </c>
      <c r="V1303" s="18" t="str">
        <f>+Sitio_Publico[[#This Row],[idcoleccion]]&amp;"-"&amp;Sitio_Publico[[#This Row],[id]]</f>
        <v>000-1302</v>
      </c>
      <c r="W1303" s="18">
        <f>+VLOOKUP(Sitio_Publico[[#This Row],[territorio]],Estructura!$AE$4:$AH$1067,4,0)</f>
        <v>30014104</v>
      </c>
      <c r="X1303" s="18" t="str">
        <f>+VLOOKUP(Sitio_Publico[[#This Row],[tema]],Estructura!$G$4:$J$532,4,0)</f>
        <v>T-17</v>
      </c>
      <c r="Y1303" s="18" t="str">
        <f>+VLOOKUP(Sitio_Publico[[#This Row],[contenido]],Estructura!$L$4:$O$473,4,0)</f>
        <v>C-7</v>
      </c>
      <c r="Z1303" s="18" t="str">
        <f>+VLOOKUP(Sitio_Publico[[#This Row],[Filtro Integrado]],Estructura!$U$4:$W$529,3,0)</f>
        <v>FI-0</v>
      </c>
      <c r="AA1303" s="18" t="str">
        <f>+VLOOKUP(Sitio_Publico[[#This Row],[Muestra]],Estructura!$Y$4:$AB$483,4,0)</f>
        <v>M-00068</v>
      </c>
    </row>
    <row r="1304" spans="1:27" ht="48" x14ac:dyDescent="0.3">
      <c r="A1304" s="16">
        <f t="shared" si="20"/>
        <v>1303</v>
      </c>
      <c r="B1304" s="47" t="s">
        <v>15118</v>
      </c>
      <c r="C1304" s="13" t="s">
        <v>622</v>
      </c>
      <c r="D1304" s="13" t="s">
        <v>623</v>
      </c>
      <c r="E1304" s="44">
        <v>5201</v>
      </c>
      <c r="F1304" s="13" t="s">
        <v>688</v>
      </c>
      <c r="G1304" s="23" t="s">
        <v>625</v>
      </c>
      <c r="H1304" s="42" t="s">
        <v>458</v>
      </c>
      <c r="I1304" s="28" t="s">
        <v>69</v>
      </c>
      <c r="J1304" s="12" t="s">
        <v>393</v>
      </c>
      <c r="K1304" s="28" t="s">
        <v>726</v>
      </c>
      <c r="L1304" s="12" t="s">
        <v>627</v>
      </c>
      <c r="M1304" s="12" t="s">
        <v>628</v>
      </c>
      <c r="N1304" s="12" t="s">
        <v>629</v>
      </c>
      <c r="O1304" s="26" t="s">
        <v>7237</v>
      </c>
      <c r="P1304" s="26" t="s">
        <v>7238</v>
      </c>
      <c r="Q1304" s="25" t="s">
        <v>646</v>
      </c>
      <c r="R1304" s="26" t="s">
        <v>7239</v>
      </c>
      <c r="S1304" s="15" t="s">
        <v>7240</v>
      </c>
      <c r="T1304" s="52">
        <v>0</v>
      </c>
      <c r="U1304" s="22" t="s">
        <v>7241</v>
      </c>
      <c r="V1304" s="18" t="str">
        <f>+Sitio_Publico[[#This Row],[idcoleccion]]&amp;"-"&amp;Sitio_Publico[[#This Row],[id]]</f>
        <v>000-1303</v>
      </c>
      <c r="W1304" s="18">
        <f>+VLOOKUP(Sitio_Publico[[#This Row],[territorio]],Estructura!$AE$4:$AH$1067,4,0)</f>
        <v>30005201</v>
      </c>
      <c r="X1304" s="18" t="str">
        <f>+VLOOKUP(Sitio_Publico[[#This Row],[tema]],Estructura!$G$4:$J$532,4,0)</f>
        <v>T-17</v>
      </c>
      <c r="Y1304" s="18" t="str">
        <f>+VLOOKUP(Sitio_Publico[[#This Row],[contenido]],Estructura!$L$4:$O$473,4,0)</f>
        <v>C-7</v>
      </c>
      <c r="Z1304" s="18" t="str">
        <f>+VLOOKUP(Sitio_Publico[[#This Row],[Filtro Integrado]],Estructura!$U$4:$W$529,3,0)</f>
        <v>FI-0</v>
      </c>
      <c r="AA1304" s="18" t="str">
        <f>+VLOOKUP(Sitio_Publico[[#This Row],[Muestra]],Estructura!$Y$4:$AB$483,4,0)</f>
        <v>M-00071</v>
      </c>
    </row>
    <row r="1305" spans="1:27" ht="40.799999999999997" x14ac:dyDescent="0.3">
      <c r="A1305" s="16">
        <f t="shared" si="20"/>
        <v>1304</v>
      </c>
      <c r="B1305" s="47" t="s">
        <v>15118</v>
      </c>
      <c r="C1305" s="13" t="s">
        <v>637</v>
      </c>
      <c r="D1305" s="13" t="s">
        <v>623</v>
      </c>
      <c r="E1305" s="44">
        <v>82</v>
      </c>
      <c r="F1305" s="13" t="s">
        <v>638</v>
      </c>
      <c r="G1305" s="23" t="s">
        <v>639</v>
      </c>
      <c r="H1305" s="42" t="s">
        <v>458</v>
      </c>
      <c r="I1305" s="28" t="s">
        <v>215</v>
      </c>
      <c r="J1305" s="12" t="s">
        <v>393</v>
      </c>
      <c r="K1305" s="28" t="s">
        <v>4933</v>
      </c>
      <c r="L1305" s="12" t="s">
        <v>641</v>
      </c>
      <c r="M1305" s="12" t="s">
        <v>642</v>
      </c>
      <c r="N1305" s="12" t="s">
        <v>643</v>
      </c>
      <c r="O1305" s="26" t="s">
        <v>7242</v>
      </c>
      <c r="P1305" s="26" t="s">
        <v>7243</v>
      </c>
      <c r="Q1305" s="25" t="s">
        <v>646</v>
      </c>
      <c r="R1305" s="26" t="s">
        <v>7244</v>
      </c>
      <c r="S1305" s="15" t="s">
        <v>7245</v>
      </c>
      <c r="T1305" s="52">
        <v>0</v>
      </c>
      <c r="U1305" s="22" t="s">
        <v>7246</v>
      </c>
      <c r="V1305" s="18" t="str">
        <f>+Sitio_Publico[[#This Row],[idcoleccion]]&amp;"-"&amp;Sitio_Publico[[#This Row],[id]]</f>
        <v>000-1304</v>
      </c>
      <c r="W1305" s="18">
        <f>+VLOOKUP(Sitio_Publico[[#This Row],[territorio]],Estructura!$AE$4:$AH$1067,4,0)</f>
        <v>30016109</v>
      </c>
      <c r="X1305" s="18" t="str">
        <f>+VLOOKUP(Sitio_Publico[[#This Row],[tema]],Estructura!$G$4:$J$532,4,0)</f>
        <v>T-14</v>
      </c>
      <c r="Y1305" s="18" t="str">
        <f>+VLOOKUP(Sitio_Publico[[#This Row],[contenido]],Estructura!$L$4:$O$473,4,0)</f>
        <v>C-8</v>
      </c>
      <c r="Z1305" s="18" t="str">
        <f>+VLOOKUP(Sitio_Publico[[#This Row],[Filtro Integrado]],Estructura!$U$4:$W$529,3,0)</f>
        <v>FI-0</v>
      </c>
      <c r="AA1305" s="18" t="str">
        <f>+VLOOKUP(Sitio_Publico[[#This Row],[Muestra]],Estructura!$Y$4:$AB$483,4,0)</f>
        <v>M-000135</v>
      </c>
    </row>
    <row r="1306" spans="1:27" ht="48" x14ac:dyDescent="0.3">
      <c r="A1306" s="16">
        <f t="shared" si="20"/>
        <v>1305</v>
      </c>
      <c r="B1306" s="47" t="s">
        <v>15118</v>
      </c>
      <c r="C1306" s="13" t="s">
        <v>622</v>
      </c>
      <c r="D1306" s="13" t="s">
        <v>623</v>
      </c>
      <c r="E1306" s="44">
        <v>6101</v>
      </c>
      <c r="F1306" s="13" t="s">
        <v>767</v>
      </c>
      <c r="G1306" s="23" t="s">
        <v>625</v>
      </c>
      <c r="H1306" s="42" t="s">
        <v>458</v>
      </c>
      <c r="I1306" s="28" t="s">
        <v>100</v>
      </c>
      <c r="J1306" s="12" t="s">
        <v>393</v>
      </c>
      <c r="K1306" s="28" t="s">
        <v>768</v>
      </c>
      <c r="L1306" s="12" t="s">
        <v>627</v>
      </c>
      <c r="M1306" s="12" t="s">
        <v>628</v>
      </c>
      <c r="N1306" s="12" t="s">
        <v>629</v>
      </c>
      <c r="O1306" s="26" t="s">
        <v>7247</v>
      </c>
      <c r="P1306" s="26" t="s">
        <v>7248</v>
      </c>
      <c r="Q1306" s="25" t="s">
        <v>646</v>
      </c>
      <c r="R1306" s="26" t="s">
        <v>7249</v>
      </c>
      <c r="S1306" s="15" t="s">
        <v>7250</v>
      </c>
      <c r="T1306" s="52">
        <v>0</v>
      </c>
      <c r="U1306" s="22" t="s">
        <v>7251</v>
      </c>
      <c r="V1306" s="18" t="str">
        <f>+Sitio_Publico[[#This Row],[idcoleccion]]&amp;"-"&amp;Sitio_Publico[[#This Row],[id]]</f>
        <v>000-1305</v>
      </c>
      <c r="W1306" s="18">
        <f>+VLOOKUP(Sitio_Publico[[#This Row],[territorio]],Estructura!$AE$4:$AH$1067,4,0)</f>
        <v>30006101</v>
      </c>
      <c r="X1306" s="18" t="str">
        <f>+VLOOKUP(Sitio_Publico[[#This Row],[tema]],Estructura!$G$4:$J$532,4,0)</f>
        <v>T-19</v>
      </c>
      <c r="Y1306" s="18" t="str">
        <f>+VLOOKUP(Sitio_Publico[[#This Row],[contenido]],Estructura!$L$4:$O$473,4,0)</f>
        <v>C-7</v>
      </c>
      <c r="Z1306" s="18" t="str">
        <f>+VLOOKUP(Sitio_Publico[[#This Row],[Filtro Integrado]],Estructura!$U$4:$W$529,3,0)</f>
        <v>FI-0</v>
      </c>
      <c r="AA1306" s="18" t="str">
        <f>+VLOOKUP(Sitio_Publico[[#This Row],[Muestra]],Estructura!$Y$4:$AB$483,4,0)</f>
        <v>M-00075</v>
      </c>
    </row>
    <row r="1307" spans="1:27" ht="48" x14ac:dyDescent="0.3">
      <c r="A1307" s="16">
        <f t="shared" si="20"/>
        <v>1306</v>
      </c>
      <c r="B1307" s="47" t="s">
        <v>15118</v>
      </c>
      <c r="C1307" s="13" t="s">
        <v>622</v>
      </c>
      <c r="D1307" s="13" t="s">
        <v>623</v>
      </c>
      <c r="E1307" s="44">
        <v>16102</v>
      </c>
      <c r="F1307" s="13" t="s">
        <v>666</v>
      </c>
      <c r="G1307" s="23" t="s">
        <v>639</v>
      </c>
      <c r="H1307" s="42" t="s">
        <v>458</v>
      </c>
      <c r="I1307" s="28" t="s">
        <v>196</v>
      </c>
      <c r="J1307" s="12" t="s">
        <v>393</v>
      </c>
      <c r="K1307" s="28" t="s">
        <v>745</v>
      </c>
      <c r="L1307" s="12" t="s">
        <v>652</v>
      </c>
      <c r="M1307" s="12" t="s">
        <v>628</v>
      </c>
      <c r="N1307" s="12" t="s">
        <v>629</v>
      </c>
      <c r="O1307" s="26" t="s">
        <v>7252</v>
      </c>
      <c r="P1307" s="26" t="s">
        <v>7253</v>
      </c>
      <c r="Q1307" s="25" t="s">
        <v>646</v>
      </c>
      <c r="R1307" s="26" t="s">
        <v>7254</v>
      </c>
      <c r="S1307" s="15" t="s">
        <v>7255</v>
      </c>
      <c r="T1307" s="52">
        <v>0</v>
      </c>
      <c r="U1307" s="22" t="s">
        <v>7256</v>
      </c>
      <c r="V1307" s="18" t="str">
        <f>+Sitio_Publico[[#This Row],[idcoleccion]]&amp;"-"&amp;Sitio_Publico[[#This Row],[id]]</f>
        <v>000-1306</v>
      </c>
      <c r="W1307" s="18">
        <f>+VLOOKUP(Sitio_Publico[[#This Row],[territorio]],Estructura!$AE$4:$AH$1067,4,0)</f>
        <v>30016102</v>
      </c>
      <c r="X1307" s="18" t="str">
        <f>+VLOOKUP(Sitio_Publico[[#This Row],[tema]],Estructura!$G$4:$J$532,4,0)</f>
        <v>T-15</v>
      </c>
      <c r="Y1307" s="18" t="str">
        <f>+VLOOKUP(Sitio_Publico[[#This Row],[contenido]],Estructura!$L$4:$O$473,4,0)</f>
        <v>C-8</v>
      </c>
      <c r="Z1307" s="18" t="str">
        <f>+VLOOKUP(Sitio_Publico[[#This Row],[Filtro Integrado]],Estructura!$U$4:$W$529,3,0)</f>
        <v>FI-0</v>
      </c>
      <c r="AA1307" s="18" t="str">
        <f>+VLOOKUP(Sitio_Publico[[#This Row],[Muestra]],Estructura!$Y$4:$AB$483,4,0)</f>
        <v>M-00074</v>
      </c>
    </row>
    <row r="1308" spans="1:27" ht="48" x14ac:dyDescent="0.3">
      <c r="A1308" s="16">
        <f t="shared" si="20"/>
        <v>1307</v>
      </c>
      <c r="B1308" s="47" t="s">
        <v>15118</v>
      </c>
      <c r="C1308" s="13" t="s">
        <v>622</v>
      </c>
      <c r="D1308" s="13" t="s">
        <v>623</v>
      </c>
      <c r="E1308" s="44">
        <v>10305</v>
      </c>
      <c r="F1308" s="13" t="s">
        <v>666</v>
      </c>
      <c r="G1308" s="23" t="s">
        <v>625</v>
      </c>
      <c r="H1308" s="42" t="s">
        <v>458</v>
      </c>
      <c r="I1308" s="28" t="s">
        <v>271</v>
      </c>
      <c r="J1308" s="12" t="s">
        <v>393</v>
      </c>
      <c r="K1308" s="28" t="s">
        <v>667</v>
      </c>
      <c r="L1308" s="12" t="s">
        <v>627</v>
      </c>
      <c r="M1308" s="12" t="s">
        <v>668</v>
      </c>
      <c r="N1308" s="12" t="s">
        <v>629</v>
      </c>
      <c r="O1308" s="26" t="s">
        <v>7257</v>
      </c>
      <c r="P1308" s="26" t="s">
        <v>7258</v>
      </c>
      <c r="Q1308" s="25" t="s">
        <v>646</v>
      </c>
      <c r="R1308" s="26" t="s">
        <v>7259</v>
      </c>
      <c r="S1308" s="15" t="s">
        <v>7260</v>
      </c>
      <c r="T1308" s="52">
        <v>0</v>
      </c>
      <c r="U1308" s="22" t="s">
        <v>7261</v>
      </c>
      <c r="V1308" s="18" t="str">
        <f>+Sitio_Publico[[#This Row],[idcoleccion]]&amp;"-"&amp;Sitio_Publico[[#This Row],[id]]</f>
        <v>000-1307</v>
      </c>
      <c r="W1308" s="18">
        <f>+VLOOKUP(Sitio_Publico[[#This Row],[territorio]],Estructura!$AE$4:$AH$1067,4,0)</f>
        <v>30010305</v>
      </c>
      <c r="X1308" s="18" t="str">
        <f>+VLOOKUP(Sitio_Publico[[#This Row],[tema]],Estructura!$G$4:$J$532,4,0)</f>
        <v>T-15</v>
      </c>
      <c r="Y1308" s="18" t="str">
        <f>+VLOOKUP(Sitio_Publico[[#This Row],[contenido]],Estructura!$L$4:$O$473,4,0)</f>
        <v>C-7</v>
      </c>
      <c r="Z1308" s="18" t="str">
        <f>+VLOOKUP(Sitio_Publico[[#This Row],[Filtro Integrado]],Estructura!$U$4:$W$529,3,0)</f>
        <v>FI-0</v>
      </c>
      <c r="AA1308" s="18" t="str">
        <f>+VLOOKUP(Sitio_Publico[[#This Row],[Muestra]],Estructura!$Y$4:$AB$483,4,0)</f>
        <v>M-00066</v>
      </c>
    </row>
    <row r="1309" spans="1:27" ht="48" x14ac:dyDescent="0.3">
      <c r="A1309" s="16">
        <f t="shared" si="20"/>
        <v>1308</v>
      </c>
      <c r="B1309" s="47" t="s">
        <v>15118</v>
      </c>
      <c r="C1309" s="13" t="s">
        <v>622</v>
      </c>
      <c r="D1309" s="13" t="s">
        <v>623</v>
      </c>
      <c r="E1309" s="44">
        <v>8106</v>
      </c>
      <c r="F1309" s="13" t="s">
        <v>666</v>
      </c>
      <c r="G1309" s="23" t="s">
        <v>639</v>
      </c>
      <c r="H1309" s="42" t="s">
        <v>458</v>
      </c>
      <c r="I1309" s="28" t="s">
        <v>167</v>
      </c>
      <c r="J1309" s="12" t="s">
        <v>393</v>
      </c>
      <c r="K1309" s="28" t="s">
        <v>745</v>
      </c>
      <c r="L1309" s="12" t="s">
        <v>652</v>
      </c>
      <c r="M1309" s="12" t="s">
        <v>628</v>
      </c>
      <c r="N1309" s="12" t="s">
        <v>629</v>
      </c>
      <c r="O1309" s="26" t="s">
        <v>7262</v>
      </c>
      <c r="P1309" s="26" t="s">
        <v>7263</v>
      </c>
      <c r="Q1309" s="25" t="s">
        <v>646</v>
      </c>
      <c r="R1309" s="26" t="s">
        <v>7264</v>
      </c>
      <c r="S1309" s="15" t="s">
        <v>7265</v>
      </c>
      <c r="T1309" s="52">
        <v>0</v>
      </c>
      <c r="U1309" s="22" t="s">
        <v>7266</v>
      </c>
      <c r="V1309" s="18" t="str">
        <f>+Sitio_Publico[[#This Row],[idcoleccion]]&amp;"-"&amp;Sitio_Publico[[#This Row],[id]]</f>
        <v>000-1308</v>
      </c>
      <c r="W1309" s="18">
        <f>+VLOOKUP(Sitio_Publico[[#This Row],[territorio]],Estructura!$AE$4:$AH$1067,4,0)</f>
        <v>30008106</v>
      </c>
      <c r="X1309" s="18" t="str">
        <f>+VLOOKUP(Sitio_Publico[[#This Row],[tema]],Estructura!$G$4:$J$532,4,0)</f>
        <v>T-15</v>
      </c>
      <c r="Y1309" s="18" t="str">
        <f>+VLOOKUP(Sitio_Publico[[#This Row],[contenido]],Estructura!$L$4:$O$473,4,0)</f>
        <v>C-8</v>
      </c>
      <c r="Z1309" s="18" t="str">
        <f>+VLOOKUP(Sitio_Publico[[#This Row],[Filtro Integrado]],Estructura!$U$4:$W$529,3,0)</f>
        <v>FI-0</v>
      </c>
      <c r="AA1309" s="18" t="str">
        <f>+VLOOKUP(Sitio_Publico[[#This Row],[Muestra]],Estructura!$Y$4:$AB$483,4,0)</f>
        <v>M-00074</v>
      </c>
    </row>
    <row r="1310" spans="1:27" ht="48" x14ac:dyDescent="0.3">
      <c r="A1310" s="16">
        <f t="shared" si="20"/>
        <v>1309</v>
      </c>
      <c r="B1310" s="47" t="s">
        <v>15118</v>
      </c>
      <c r="C1310" s="13" t="s">
        <v>622</v>
      </c>
      <c r="D1310" s="13" t="s">
        <v>623</v>
      </c>
      <c r="E1310" s="44">
        <v>14201</v>
      </c>
      <c r="F1310" s="13" t="s">
        <v>767</v>
      </c>
      <c r="G1310" s="23" t="s">
        <v>639</v>
      </c>
      <c r="H1310" s="42" t="s">
        <v>458</v>
      </c>
      <c r="I1310" s="28" t="s">
        <v>355</v>
      </c>
      <c r="J1310" s="12" t="s">
        <v>393</v>
      </c>
      <c r="K1310" s="28" t="s">
        <v>780</v>
      </c>
      <c r="L1310" s="12" t="s">
        <v>652</v>
      </c>
      <c r="M1310" s="12" t="s">
        <v>781</v>
      </c>
      <c r="N1310" s="12" t="s">
        <v>629</v>
      </c>
      <c r="O1310" s="26" t="s">
        <v>7267</v>
      </c>
      <c r="P1310" s="26" t="s">
        <v>7268</v>
      </c>
      <c r="Q1310" s="25" t="s">
        <v>646</v>
      </c>
      <c r="R1310" s="26" t="s">
        <v>7269</v>
      </c>
      <c r="S1310" s="15" t="s">
        <v>7270</v>
      </c>
      <c r="T1310" s="52">
        <v>0</v>
      </c>
      <c r="U1310" s="22" t="s">
        <v>7271</v>
      </c>
      <c r="V1310" s="18" t="str">
        <f>+Sitio_Publico[[#This Row],[idcoleccion]]&amp;"-"&amp;Sitio_Publico[[#This Row],[id]]</f>
        <v>000-1309</v>
      </c>
      <c r="W1310" s="18">
        <f>+VLOOKUP(Sitio_Publico[[#This Row],[territorio]],Estructura!$AE$4:$AH$1067,4,0)</f>
        <v>30014201</v>
      </c>
      <c r="X1310" s="18" t="str">
        <f>+VLOOKUP(Sitio_Publico[[#This Row],[tema]],Estructura!$G$4:$J$532,4,0)</f>
        <v>T-19</v>
      </c>
      <c r="Y1310" s="18" t="str">
        <f>+VLOOKUP(Sitio_Publico[[#This Row],[contenido]],Estructura!$L$4:$O$473,4,0)</f>
        <v>C-8</v>
      </c>
      <c r="Z1310" s="18" t="str">
        <f>+VLOOKUP(Sitio_Publico[[#This Row],[Filtro Integrado]],Estructura!$U$4:$W$529,3,0)</f>
        <v>FI-0</v>
      </c>
      <c r="AA1310" s="18" t="str">
        <f>+VLOOKUP(Sitio_Publico[[#This Row],[Muestra]],Estructura!$Y$4:$AB$483,4,0)</f>
        <v>M-00076</v>
      </c>
    </row>
    <row r="1311" spans="1:27" ht="48" x14ac:dyDescent="0.3">
      <c r="A1311" s="16">
        <f t="shared" si="20"/>
        <v>1310</v>
      </c>
      <c r="B1311" s="47" t="s">
        <v>15118</v>
      </c>
      <c r="C1311" s="13" t="s">
        <v>622</v>
      </c>
      <c r="D1311" s="13" t="s">
        <v>623</v>
      </c>
      <c r="E1311" s="44">
        <v>8303</v>
      </c>
      <c r="F1311" s="13" t="s">
        <v>666</v>
      </c>
      <c r="G1311" s="23" t="s">
        <v>639</v>
      </c>
      <c r="H1311" s="42" t="s">
        <v>458</v>
      </c>
      <c r="I1311" s="28" t="s">
        <v>183</v>
      </c>
      <c r="J1311" s="12" t="s">
        <v>393</v>
      </c>
      <c r="K1311" s="28" t="s">
        <v>745</v>
      </c>
      <c r="L1311" s="12" t="s">
        <v>652</v>
      </c>
      <c r="M1311" s="12" t="s">
        <v>628</v>
      </c>
      <c r="N1311" s="12" t="s">
        <v>629</v>
      </c>
      <c r="O1311" s="26" t="s">
        <v>7272</v>
      </c>
      <c r="P1311" s="26" t="s">
        <v>7273</v>
      </c>
      <c r="Q1311" s="25" t="s">
        <v>646</v>
      </c>
      <c r="R1311" s="26" t="s">
        <v>7274</v>
      </c>
      <c r="S1311" s="15" t="s">
        <v>7275</v>
      </c>
      <c r="T1311" s="52">
        <v>0</v>
      </c>
      <c r="U1311" s="22" t="s">
        <v>7276</v>
      </c>
      <c r="V1311" s="18" t="str">
        <f>+Sitio_Publico[[#This Row],[idcoleccion]]&amp;"-"&amp;Sitio_Publico[[#This Row],[id]]</f>
        <v>000-1310</v>
      </c>
      <c r="W1311" s="18">
        <f>+VLOOKUP(Sitio_Publico[[#This Row],[territorio]],Estructura!$AE$4:$AH$1067,4,0)</f>
        <v>30008303</v>
      </c>
      <c r="X1311" s="18" t="str">
        <f>+VLOOKUP(Sitio_Publico[[#This Row],[tema]],Estructura!$G$4:$J$532,4,0)</f>
        <v>T-15</v>
      </c>
      <c r="Y1311" s="18" t="str">
        <f>+VLOOKUP(Sitio_Publico[[#This Row],[contenido]],Estructura!$L$4:$O$473,4,0)</f>
        <v>C-8</v>
      </c>
      <c r="Z1311" s="18" t="str">
        <f>+VLOOKUP(Sitio_Publico[[#This Row],[Filtro Integrado]],Estructura!$U$4:$W$529,3,0)</f>
        <v>FI-0</v>
      </c>
      <c r="AA1311" s="18" t="str">
        <f>+VLOOKUP(Sitio_Publico[[#This Row],[Muestra]],Estructura!$Y$4:$AB$483,4,0)</f>
        <v>M-00074</v>
      </c>
    </row>
    <row r="1312" spans="1:27" ht="51" x14ac:dyDescent="0.3">
      <c r="A1312" s="16">
        <f t="shared" si="20"/>
        <v>1311</v>
      </c>
      <c r="B1312" s="47" t="s">
        <v>15118</v>
      </c>
      <c r="C1312" s="13" t="s">
        <v>622</v>
      </c>
      <c r="D1312" s="13" t="s">
        <v>623</v>
      </c>
      <c r="E1312" s="44">
        <v>13124</v>
      </c>
      <c r="F1312" s="13" t="s">
        <v>624</v>
      </c>
      <c r="G1312" s="23" t="s">
        <v>625</v>
      </c>
      <c r="H1312" s="42" t="s">
        <v>458</v>
      </c>
      <c r="I1312" s="28" t="s">
        <v>320</v>
      </c>
      <c r="J1312" s="12" t="s">
        <v>393</v>
      </c>
      <c r="K1312" s="28" t="s">
        <v>651</v>
      </c>
      <c r="L1312" s="12" t="s">
        <v>627</v>
      </c>
      <c r="M1312" s="12" t="s">
        <v>653</v>
      </c>
      <c r="N1312" s="12" t="s">
        <v>629</v>
      </c>
      <c r="O1312" s="26" t="s">
        <v>7277</v>
      </c>
      <c r="P1312" s="26" t="s">
        <v>7278</v>
      </c>
      <c r="Q1312" s="25" t="s">
        <v>646</v>
      </c>
      <c r="R1312" s="26" t="s">
        <v>7279</v>
      </c>
      <c r="S1312" s="15" t="s">
        <v>7280</v>
      </c>
      <c r="T1312" s="52">
        <v>0</v>
      </c>
      <c r="U1312" s="22" t="s">
        <v>7281</v>
      </c>
      <c r="V1312" s="18" t="str">
        <f>+Sitio_Publico[[#This Row],[idcoleccion]]&amp;"-"&amp;Sitio_Publico[[#This Row],[id]]</f>
        <v>000-1311</v>
      </c>
      <c r="W1312" s="18">
        <f>+VLOOKUP(Sitio_Publico[[#This Row],[territorio]],Estructura!$AE$4:$AH$1067,4,0)</f>
        <v>30013124</v>
      </c>
      <c r="X1312" s="18" t="str">
        <f>+VLOOKUP(Sitio_Publico[[#This Row],[tema]],Estructura!$G$4:$J$532,4,0)</f>
        <v>T-13</v>
      </c>
      <c r="Y1312" s="18" t="str">
        <f>+VLOOKUP(Sitio_Publico[[#This Row],[contenido]],Estructura!$L$4:$O$473,4,0)</f>
        <v>C-7</v>
      </c>
      <c r="Z1312" s="18" t="str">
        <f>+VLOOKUP(Sitio_Publico[[#This Row],[Filtro Integrado]],Estructura!$U$4:$W$529,3,0)</f>
        <v>FI-0</v>
      </c>
      <c r="AA1312" s="18" t="str">
        <f>+VLOOKUP(Sitio_Publico[[#This Row],[Muestra]],Estructura!$Y$4:$AB$483,4,0)</f>
        <v>M-00065</v>
      </c>
    </row>
    <row r="1313" spans="1:27" ht="48" x14ac:dyDescent="0.3">
      <c r="A1313" s="16">
        <f t="shared" si="20"/>
        <v>1312</v>
      </c>
      <c r="B1313" s="47" t="s">
        <v>15118</v>
      </c>
      <c r="C1313" s="13" t="s">
        <v>622</v>
      </c>
      <c r="D1313" s="13" t="s">
        <v>623</v>
      </c>
      <c r="E1313" s="44">
        <v>14106</v>
      </c>
      <c r="F1313" s="13" t="s">
        <v>681</v>
      </c>
      <c r="G1313" s="23" t="s">
        <v>625</v>
      </c>
      <c r="H1313" s="42" t="s">
        <v>458</v>
      </c>
      <c r="I1313" s="28" t="s">
        <v>352</v>
      </c>
      <c r="J1313" s="12" t="s">
        <v>393</v>
      </c>
      <c r="K1313" s="28" t="s">
        <v>682</v>
      </c>
      <c r="L1313" s="12" t="s">
        <v>627</v>
      </c>
      <c r="M1313" s="12" t="s">
        <v>628</v>
      </c>
      <c r="N1313" s="12" t="s">
        <v>629</v>
      </c>
      <c r="O1313" s="26" t="s">
        <v>7282</v>
      </c>
      <c r="P1313" s="26" t="s">
        <v>7283</v>
      </c>
      <c r="Q1313" s="25" t="s">
        <v>646</v>
      </c>
      <c r="R1313" s="26" t="s">
        <v>7284</v>
      </c>
      <c r="S1313" s="15" t="s">
        <v>7285</v>
      </c>
      <c r="T1313" s="52">
        <v>0</v>
      </c>
      <c r="U1313" s="22" t="s">
        <v>7286</v>
      </c>
      <c r="V1313" s="18" t="str">
        <f>+Sitio_Publico[[#This Row],[idcoleccion]]&amp;"-"&amp;Sitio_Publico[[#This Row],[id]]</f>
        <v>000-1312</v>
      </c>
      <c r="W1313" s="18">
        <f>+VLOOKUP(Sitio_Publico[[#This Row],[territorio]],Estructura!$AE$4:$AH$1067,4,0)</f>
        <v>30014106</v>
      </c>
      <c r="X1313" s="18" t="str">
        <f>+VLOOKUP(Sitio_Publico[[#This Row],[tema]],Estructura!$G$4:$J$532,4,0)</f>
        <v>T-16</v>
      </c>
      <c r="Y1313" s="18" t="str">
        <f>+VLOOKUP(Sitio_Publico[[#This Row],[contenido]],Estructura!$L$4:$O$473,4,0)</f>
        <v>C-7</v>
      </c>
      <c r="Z1313" s="18" t="str">
        <f>+VLOOKUP(Sitio_Publico[[#This Row],[Filtro Integrado]],Estructura!$U$4:$W$529,3,0)</f>
        <v>FI-0</v>
      </c>
      <c r="AA1313" s="18" t="str">
        <f>+VLOOKUP(Sitio_Publico[[#This Row],[Muestra]],Estructura!$Y$4:$AB$483,4,0)</f>
        <v>M-00067</v>
      </c>
    </row>
    <row r="1314" spans="1:27" ht="48" x14ac:dyDescent="0.3">
      <c r="A1314" s="16">
        <f t="shared" si="20"/>
        <v>1313</v>
      </c>
      <c r="B1314" s="47" t="s">
        <v>15118</v>
      </c>
      <c r="C1314" s="13" t="s">
        <v>622</v>
      </c>
      <c r="D1314" s="13" t="s">
        <v>623</v>
      </c>
      <c r="E1314" s="44">
        <v>4105</v>
      </c>
      <c r="F1314" s="13" t="s">
        <v>681</v>
      </c>
      <c r="G1314" s="23" t="s">
        <v>625</v>
      </c>
      <c r="H1314" s="42" t="s">
        <v>458</v>
      </c>
      <c r="I1314" s="28" t="s">
        <v>53</v>
      </c>
      <c r="J1314" s="12" t="s">
        <v>393</v>
      </c>
      <c r="K1314" s="28" t="s">
        <v>682</v>
      </c>
      <c r="L1314" s="12" t="s">
        <v>627</v>
      </c>
      <c r="M1314" s="12" t="s">
        <v>628</v>
      </c>
      <c r="N1314" s="12" t="s">
        <v>629</v>
      </c>
      <c r="O1314" s="26" t="s">
        <v>7287</v>
      </c>
      <c r="P1314" s="26" t="s">
        <v>7288</v>
      </c>
      <c r="Q1314" s="25" t="s">
        <v>646</v>
      </c>
      <c r="R1314" s="26" t="s">
        <v>7289</v>
      </c>
      <c r="S1314" s="15" t="s">
        <v>7290</v>
      </c>
      <c r="T1314" s="52">
        <v>0</v>
      </c>
      <c r="U1314" s="22" t="s">
        <v>7291</v>
      </c>
      <c r="V1314" s="18" t="str">
        <f>+Sitio_Publico[[#This Row],[idcoleccion]]&amp;"-"&amp;Sitio_Publico[[#This Row],[id]]</f>
        <v>000-1313</v>
      </c>
      <c r="W1314" s="18">
        <f>+VLOOKUP(Sitio_Publico[[#This Row],[territorio]],Estructura!$AE$4:$AH$1067,4,0)</f>
        <v>30004105</v>
      </c>
      <c r="X1314" s="18" t="str">
        <f>+VLOOKUP(Sitio_Publico[[#This Row],[tema]],Estructura!$G$4:$J$532,4,0)</f>
        <v>T-16</v>
      </c>
      <c r="Y1314" s="18" t="str">
        <f>+VLOOKUP(Sitio_Publico[[#This Row],[contenido]],Estructura!$L$4:$O$473,4,0)</f>
        <v>C-7</v>
      </c>
      <c r="Z1314" s="18" t="str">
        <f>+VLOOKUP(Sitio_Publico[[#This Row],[Filtro Integrado]],Estructura!$U$4:$W$529,3,0)</f>
        <v>FI-0</v>
      </c>
      <c r="AA1314" s="18" t="str">
        <f>+VLOOKUP(Sitio_Publico[[#This Row],[Muestra]],Estructura!$Y$4:$AB$483,4,0)</f>
        <v>M-00067</v>
      </c>
    </row>
    <row r="1315" spans="1:27" ht="48" x14ac:dyDescent="0.3">
      <c r="A1315" s="16">
        <f t="shared" si="20"/>
        <v>1314</v>
      </c>
      <c r="B1315" s="47" t="s">
        <v>15118</v>
      </c>
      <c r="C1315" s="13" t="s">
        <v>622</v>
      </c>
      <c r="D1315" s="13" t="s">
        <v>623</v>
      </c>
      <c r="E1315" s="44">
        <v>8312</v>
      </c>
      <c r="F1315" s="13" t="s">
        <v>624</v>
      </c>
      <c r="G1315" s="23" t="s">
        <v>639</v>
      </c>
      <c r="H1315" s="42" t="s">
        <v>458</v>
      </c>
      <c r="I1315" s="28" t="s">
        <v>192</v>
      </c>
      <c r="J1315" s="12" t="s">
        <v>393</v>
      </c>
      <c r="K1315" s="28" t="s">
        <v>739</v>
      </c>
      <c r="L1315" s="12" t="s">
        <v>652</v>
      </c>
      <c r="M1315" s="12" t="s">
        <v>704</v>
      </c>
      <c r="N1315" s="12" t="s">
        <v>629</v>
      </c>
      <c r="O1315" s="26" t="s">
        <v>7292</v>
      </c>
      <c r="P1315" s="26" t="s">
        <v>7293</v>
      </c>
      <c r="Q1315" s="25" t="s">
        <v>646</v>
      </c>
      <c r="R1315" s="26" t="s">
        <v>7294</v>
      </c>
      <c r="S1315" s="15" t="s">
        <v>7295</v>
      </c>
      <c r="T1315" s="52">
        <v>0</v>
      </c>
      <c r="U1315" s="22" t="s">
        <v>7296</v>
      </c>
      <c r="V1315" s="18" t="str">
        <f>+Sitio_Publico[[#This Row],[idcoleccion]]&amp;"-"&amp;Sitio_Publico[[#This Row],[id]]</f>
        <v>000-1314</v>
      </c>
      <c r="W1315" s="18">
        <f>+VLOOKUP(Sitio_Publico[[#This Row],[territorio]],Estructura!$AE$4:$AH$1067,4,0)</f>
        <v>30008312</v>
      </c>
      <c r="X1315" s="18" t="str">
        <f>+VLOOKUP(Sitio_Publico[[#This Row],[tema]],Estructura!$G$4:$J$532,4,0)</f>
        <v>T-13</v>
      </c>
      <c r="Y1315" s="18" t="str">
        <f>+VLOOKUP(Sitio_Publico[[#This Row],[contenido]],Estructura!$L$4:$O$473,4,0)</f>
        <v>C-8</v>
      </c>
      <c r="Z1315" s="18" t="str">
        <f>+VLOOKUP(Sitio_Publico[[#This Row],[Filtro Integrado]],Estructura!$U$4:$W$529,3,0)</f>
        <v>FI-0</v>
      </c>
      <c r="AA1315" s="18" t="str">
        <f>+VLOOKUP(Sitio_Publico[[#This Row],[Muestra]],Estructura!$Y$4:$AB$483,4,0)</f>
        <v>M-00073</v>
      </c>
    </row>
    <row r="1316" spans="1:27" ht="48" x14ac:dyDescent="0.3">
      <c r="A1316" s="16">
        <f t="shared" si="20"/>
        <v>1315</v>
      </c>
      <c r="B1316" s="47" t="s">
        <v>15118</v>
      </c>
      <c r="C1316" s="13" t="s">
        <v>622</v>
      </c>
      <c r="D1316" s="13" t="s">
        <v>623</v>
      </c>
      <c r="E1316" s="44">
        <v>10202</v>
      </c>
      <c r="F1316" s="13" t="s">
        <v>666</v>
      </c>
      <c r="G1316" s="23" t="s">
        <v>625</v>
      </c>
      <c r="H1316" s="42" t="s">
        <v>458</v>
      </c>
      <c r="I1316" s="28" t="s">
        <v>258</v>
      </c>
      <c r="J1316" s="12" t="s">
        <v>393</v>
      </c>
      <c r="K1316" s="28" t="s">
        <v>667</v>
      </c>
      <c r="L1316" s="12" t="s">
        <v>627</v>
      </c>
      <c r="M1316" s="12" t="s">
        <v>668</v>
      </c>
      <c r="N1316" s="12" t="s">
        <v>629</v>
      </c>
      <c r="O1316" s="26" t="s">
        <v>7297</v>
      </c>
      <c r="P1316" s="26" t="s">
        <v>7298</v>
      </c>
      <c r="Q1316" s="25" t="s">
        <v>646</v>
      </c>
      <c r="R1316" s="26" t="s">
        <v>7299</v>
      </c>
      <c r="S1316" s="15" t="s">
        <v>7300</v>
      </c>
      <c r="T1316" s="52">
        <v>0</v>
      </c>
      <c r="U1316" s="22" t="s">
        <v>7301</v>
      </c>
      <c r="V1316" s="18" t="str">
        <f>+Sitio_Publico[[#This Row],[idcoleccion]]&amp;"-"&amp;Sitio_Publico[[#This Row],[id]]</f>
        <v>000-1315</v>
      </c>
      <c r="W1316" s="18">
        <f>+VLOOKUP(Sitio_Publico[[#This Row],[territorio]],Estructura!$AE$4:$AH$1067,4,0)</f>
        <v>30010202</v>
      </c>
      <c r="X1316" s="18" t="str">
        <f>+VLOOKUP(Sitio_Publico[[#This Row],[tema]],Estructura!$G$4:$J$532,4,0)</f>
        <v>T-15</v>
      </c>
      <c r="Y1316" s="18" t="str">
        <f>+VLOOKUP(Sitio_Publico[[#This Row],[contenido]],Estructura!$L$4:$O$473,4,0)</f>
        <v>C-7</v>
      </c>
      <c r="Z1316" s="18" t="str">
        <f>+VLOOKUP(Sitio_Publico[[#This Row],[Filtro Integrado]],Estructura!$U$4:$W$529,3,0)</f>
        <v>FI-0</v>
      </c>
      <c r="AA1316" s="18" t="str">
        <f>+VLOOKUP(Sitio_Publico[[#This Row],[Muestra]],Estructura!$Y$4:$AB$483,4,0)</f>
        <v>M-00066</v>
      </c>
    </row>
    <row r="1317" spans="1:27" ht="48" x14ac:dyDescent="0.3">
      <c r="A1317" s="16">
        <f t="shared" si="20"/>
        <v>1316</v>
      </c>
      <c r="B1317" s="47" t="s">
        <v>15118</v>
      </c>
      <c r="C1317" s="13" t="s">
        <v>622</v>
      </c>
      <c r="D1317" s="13" t="s">
        <v>623</v>
      </c>
      <c r="E1317" s="44">
        <v>15</v>
      </c>
      <c r="F1317" s="13" t="s">
        <v>688</v>
      </c>
      <c r="G1317" s="23" t="s">
        <v>639</v>
      </c>
      <c r="H1317" s="42" t="s">
        <v>457</v>
      </c>
      <c r="I1317" s="28" t="s">
        <v>378</v>
      </c>
      <c r="J1317" s="12" t="s">
        <v>393</v>
      </c>
      <c r="K1317" s="28" t="s">
        <v>689</v>
      </c>
      <c r="L1317" s="12" t="s">
        <v>1299</v>
      </c>
      <c r="M1317" s="12" t="s">
        <v>690</v>
      </c>
      <c r="N1317" s="12" t="s">
        <v>629</v>
      </c>
      <c r="O1317" s="26" t="s">
        <v>7302</v>
      </c>
      <c r="P1317" s="26" t="s">
        <v>7303</v>
      </c>
      <c r="Q1317" s="25" t="s">
        <v>1359</v>
      </c>
      <c r="R1317" s="26" t="s">
        <v>7304</v>
      </c>
      <c r="S1317" s="15" t="s">
        <v>7305</v>
      </c>
      <c r="T1317" s="52">
        <v>0</v>
      </c>
      <c r="U1317" s="22" t="s">
        <v>7306</v>
      </c>
      <c r="V1317" s="18" t="str">
        <f>+Sitio_Publico[[#This Row],[idcoleccion]]&amp;"-"&amp;Sitio_Publico[[#This Row],[id]]</f>
        <v>000-1316</v>
      </c>
      <c r="W1317" s="18">
        <f>+VLOOKUP(Sitio_Publico[[#This Row],[territorio]],Estructura!$AE$4:$AH$1067,4,0)</f>
        <v>20000015</v>
      </c>
      <c r="X1317" s="18" t="str">
        <f>+VLOOKUP(Sitio_Publico[[#This Row],[tema]],Estructura!$G$4:$J$532,4,0)</f>
        <v>T-17</v>
      </c>
      <c r="Y1317" s="18" t="str">
        <f>+VLOOKUP(Sitio_Publico[[#This Row],[contenido]],Estructura!$L$4:$O$473,4,0)</f>
        <v>C-8</v>
      </c>
      <c r="Z1317" s="18" t="str">
        <f>+VLOOKUP(Sitio_Publico[[#This Row],[Filtro Integrado]],Estructura!$U$4:$W$529,3,0)</f>
        <v>FI-0</v>
      </c>
      <c r="AA1317" s="18" t="str">
        <f>+VLOOKUP(Sitio_Publico[[#This Row],[Muestra]],Estructura!$Y$4:$AB$483,4,0)</f>
        <v>M-00068</v>
      </c>
    </row>
    <row r="1318" spans="1:27" ht="48" x14ac:dyDescent="0.3">
      <c r="A1318" s="16">
        <f t="shared" si="20"/>
        <v>1317</v>
      </c>
      <c r="B1318" s="47" t="s">
        <v>15118</v>
      </c>
      <c r="C1318" s="13" t="s">
        <v>622</v>
      </c>
      <c r="D1318" s="13" t="s">
        <v>623</v>
      </c>
      <c r="E1318" s="44">
        <v>10101</v>
      </c>
      <c r="F1318" s="13" t="s">
        <v>688</v>
      </c>
      <c r="G1318" s="23" t="s">
        <v>639</v>
      </c>
      <c r="H1318" s="42" t="s">
        <v>458</v>
      </c>
      <c r="I1318" s="28" t="s">
        <v>248</v>
      </c>
      <c r="J1318" s="12" t="s">
        <v>393</v>
      </c>
      <c r="K1318" s="28" t="s">
        <v>703</v>
      </c>
      <c r="L1318" s="12" t="s">
        <v>652</v>
      </c>
      <c r="M1318" s="12" t="s">
        <v>704</v>
      </c>
      <c r="N1318" s="12" t="s">
        <v>629</v>
      </c>
      <c r="O1318" s="26" t="s">
        <v>7307</v>
      </c>
      <c r="P1318" s="26" t="s">
        <v>7308</v>
      </c>
      <c r="Q1318" s="25" t="s">
        <v>646</v>
      </c>
      <c r="R1318" s="26" t="s">
        <v>7309</v>
      </c>
      <c r="S1318" s="15" t="s">
        <v>7310</v>
      </c>
      <c r="T1318" s="52">
        <v>0</v>
      </c>
      <c r="U1318" s="22" t="s">
        <v>7311</v>
      </c>
      <c r="V1318" s="18" t="str">
        <f>+Sitio_Publico[[#This Row],[idcoleccion]]&amp;"-"&amp;Sitio_Publico[[#This Row],[id]]</f>
        <v>000-1317</v>
      </c>
      <c r="W1318" s="18">
        <f>+VLOOKUP(Sitio_Publico[[#This Row],[territorio]],Estructura!$AE$4:$AH$1067,4,0)</f>
        <v>30010101</v>
      </c>
      <c r="X1318" s="18" t="str">
        <f>+VLOOKUP(Sitio_Publico[[#This Row],[tema]],Estructura!$G$4:$J$532,4,0)</f>
        <v>T-17</v>
      </c>
      <c r="Y1318" s="18" t="str">
        <f>+VLOOKUP(Sitio_Publico[[#This Row],[contenido]],Estructura!$L$4:$O$473,4,0)</f>
        <v>C-8</v>
      </c>
      <c r="Z1318" s="18" t="str">
        <f>+VLOOKUP(Sitio_Publico[[#This Row],[Filtro Integrado]],Estructura!$U$4:$W$529,3,0)</f>
        <v>FI-0</v>
      </c>
      <c r="AA1318" s="18" t="str">
        <f>+VLOOKUP(Sitio_Publico[[#This Row],[Muestra]],Estructura!$Y$4:$AB$483,4,0)</f>
        <v>M-00069</v>
      </c>
    </row>
    <row r="1319" spans="1:27" ht="48" x14ac:dyDescent="0.3">
      <c r="A1319" s="16">
        <f t="shared" si="20"/>
        <v>1318</v>
      </c>
      <c r="B1319" s="47" t="s">
        <v>15118</v>
      </c>
      <c r="C1319" s="13" t="s">
        <v>622</v>
      </c>
      <c r="D1319" s="13" t="s">
        <v>623</v>
      </c>
      <c r="E1319" s="44">
        <v>10102</v>
      </c>
      <c r="F1319" s="13" t="s">
        <v>681</v>
      </c>
      <c r="G1319" s="23" t="s">
        <v>639</v>
      </c>
      <c r="H1319" s="42" t="s">
        <v>458</v>
      </c>
      <c r="I1319" s="28" t="s">
        <v>249</v>
      </c>
      <c r="J1319" s="12" t="s">
        <v>393</v>
      </c>
      <c r="K1319" s="28" t="s">
        <v>841</v>
      </c>
      <c r="L1319" s="12" t="s">
        <v>652</v>
      </c>
      <c r="M1319" s="12" t="s">
        <v>704</v>
      </c>
      <c r="N1319" s="12" t="s">
        <v>629</v>
      </c>
      <c r="O1319" s="26" t="s">
        <v>7312</v>
      </c>
      <c r="P1319" s="26" t="s">
        <v>7313</v>
      </c>
      <c r="Q1319" s="25" t="s">
        <v>646</v>
      </c>
      <c r="R1319" s="26" t="s">
        <v>7314</v>
      </c>
      <c r="S1319" s="15" t="s">
        <v>7315</v>
      </c>
      <c r="T1319" s="52">
        <v>0</v>
      </c>
      <c r="U1319" s="22" t="s">
        <v>7316</v>
      </c>
      <c r="V1319" s="18" t="str">
        <f>+Sitio_Publico[[#This Row],[idcoleccion]]&amp;"-"&amp;Sitio_Publico[[#This Row],[id]]</f>
        <v>000-1318</v>
      </c>
      <c r="W1319" s="18">
        <f>+VLOOKUP(Sitio_Publico[[#This Row],[territorio]],Estructura!$AE$4:$AH$1067,4,0)</f>
        <v>30010102</v>
      </c>
      <c r="X1319" s="18" t="str">
        <f>+VLOOKUP(Sitio_Publico[[#This Row],[tema]],Estructura!$G$4:$J$532,4,0)</f>
        <v>T-16</v>
      </c>
      <c r="Y1319" s="18" t="str">
        <f>+VLOOKUP(Sitio_Publico[[#This Row],[contenido]],Estructura!$L$4:$O$473,4,0)</f>
        <v>C-8</v>
      </c>
      <c r="Z1319" s="18" t="str">
        <f>+VLOOKUP(Sitio_Publico[[#This Row],[Filtro Integrado]],Estructura!$U$4:$W$529,3,0)</f>
        <v>FI-0</v>
      </c>
      <c r="AA1319" s="18" t="str">
        <f>+VLOOKUP(Sitio_Publico[[#This Row],[Muestra]],Estructura!$Y$4:$AB$483,4,0)</f>
        <v>M-00080</v>
      </c>
    </row>
    <row r="1320" spans="1:27" ht="71.400000000000006" x14ac:dyDescent="0.3">
      <c r="A1320" s="16">
        <f t="shared" si="20"/>
        <v>1319</v>
      </c>
      <c r="B1320" s="47" t="s">
        <v>15118</v>
      </c>
      <c r="C1320" s="13" t="s">
        <v>637</v>
      </c>
      <c r="D1320" s="13" t="s">
        <v>623</v>
      </c>
      <c r="E1320" s="44">
        <v>11</v>
      </c>
      <c r="F1320" s="13" t="s">
        <v>1591</v>
      </c>
      <c r="G1320" s="23" t="s">
        <v>1394</v>
      </c>
      <c r="H1320" s="42" t="s">
        <v>457</v>
      </c>
      <c r="I1320" s="28" t="s">
        <v>374</v>
      </c>
      <c r="J1320" s="12" t="s">
        <v>393</v>
      </c>
      <c r="K1320" s="28" t="s">
        <v>2957</v>
      </c>
      <c r="L1320" s="12" t="s">
        <v>641</v>
      </c>
      <c r="M1320" s="12" t="s">
        <v>642</v>
      </c>
      <c r="N1320" s="12" t="s">
        <v>643</v>
      </c>
      <c r="O1320" s="26" t="s">
        <v>7317</v>
      </c>
      <c r="P1320" s="26" t="s">
        <v>7318</v>
      </c>
      <c r="Q1320" s="25" t="s">
        <v>646</v>
      </c>
      <c r="R1320" s="26" t="s">
        <v>7319</v>
      </c>
      <c r="S1320" s="15" t="s">
        <v>7320</v>
      </c>
      <c r="T1320" s="52">
        <v>0</v>
      </c>
      <c r="U1320" s="22" t="s">
        <v>7321</v>
      </c>
      <c r="V1320" s="18" t="str">
        <f>+Sitio_Publico[[#This Row],[idcoleccion]]&amp;"-"&amp;Sitio_Publico[[#This Row],[id]]</f>
        <v>000-1319</v>
      </c>
      <c r="W1320" s="18">
        <f>+VLOOKUP(Sitio_Publico[[#This Row],[territorio]],Estructura!$AE$4:$AH$1067,4,0)</f>
        <v>20000011</v>
      </c>
      <c r="X1320" s="18" t="str">
        <f>+VLOOKUP(Sitio_Publico[[#This Row],[tema]],Estructura!$G$4:$J$532,4,0)</f>
        <v>T-24</v>
      </c>
      <c r="Y1320" s="18" t="str">
        <f>+VLOOKUP(Sitio_Publico[[#This Row],[contenido]],Estructura!$L$4:$O$473,4,0)</f>
        <v>C-12</v>
      </c>
      <c r="Z1320" s="18" t="str">
        <f>+VLOOKUP(Sitio_Publico[[#This Row],[Filtro Integrado]],Estructura!$U$4:$W$529,3,0)</f>
        <v>FI-0</v>
      </c>
      <c r="AA1320" s="18" t="str">
        <f>+VLOOKUP(Sitio_Publico[[#This Row],[Muestra]],Estructura!$Y$4:$AB$483,4,0)</f>
        <v>M-000115</v>
      </c>
    </row>
    <row r="1321" spans="1:27" ht="48" x14ac:dyDescent="0.3">
      <c r="A1321" s="16">
        <f t="shared" si="20"/>
        <v>1320</v>
      </c>
      <c r="B1321" s="47" t="s">
        <v>15118</v>
      </c>
      <c r="C1321" s="13" t="s">
        <v>622</v>
      </c>
      <c r="D1321" s="13" t="s">
        <v>623</v>
      </c>
      <c r="E1321" s="44">
        <v>3304</v>
      </c>
      <c r="F1321" s="13" t="s">
        <v>666</v>
      </c>
      <c r="G1321" s="23" t="s">
        <v>625</v>
      </c>
      <c r="H1321" s="42" t="s">
        <v>458</v>
      </c>
      <c r="I1321" s="28" t="s">
        <v>49</v>
      </c>
      <c r="J1321" s="12" t="s">
        <v>393</v>
      </c>
      <c r="K1321" s="28" t="s">
        <v>667</v>
      </c>
      <c r="L1321" s="12" t="s">
        <v>627</v>
      </c>
      <c r="M1321" s="12" t="s">
        <v>668</v>
      </c>
      <c r="N1321" s="12" t="s">
        <v>629</v>
      </c>
      <c r="O1321" s="26" t="s">
        <v>7322</v>
      </c>
      <c r="P1321" s="26" t="s">
        <v>7323</v>
      </c>
      <c r="Q1321" s="25" t="s">
        <v>646</v>
      </c>
      <c r="R1321" s="26" t="s">
        <v>7324</v>
      </c>
      <c r="S1321" s="15" t="s">
        <v>7325</v>
      </c>
      <c r="T1321" s="52">
        <v>0</v>
      </c>
      <c r="U1321" s="22" t="s">
        <v>7326</v>
      </c>
      <c r="V1321" s="18" t="str">
        <f>+Sitio_Publico[[#This Row],[idcoleccion]]&amp;"-"&amp;Sitio_Publico[[#This Row],[id]]</f>
        <v>000-1320</v>
      </c>
      <c r="W1321" s="18">
        <f>+VLOOKUP(Sitio_Publico[[#This Row],[territorio]],Estructura!$AE$4:$AH$1067,4,0)</f>
        <v>30003304</v>
      </c>
      <c r="X1321" s="18" t="str">
        <f>+VLOOKUP(Sitio_Publico[[#This Row],[tema]],Estructura!$G$4:$J$532,4,0)</f>
        <v>T-15</v>
      </c>
      <c r="Y1321" s="18" t="str">
        <f>+VLOOKUP(Sitio_Publico[[#This Row],[contenido]],Estructura!$L$4:$O$473,4,0)</f>
        <v>C-7</v>
      </c>
      <c r="Z1321" s="18" t="str">
        <f>+VLOOKUP(Sitio_Publico[[#This Row],[Filtro Integrado]],Estructura!$U$4:$W$529,3,0)</f>
        <v>FI-0</v>
      </c>
      <c r="AA1321" s="18" t="str">
        <f>+VLOOKUP(Sitio_Publico[[#This Row],[Muestra]],Estructura!$Y$4:$AB$483,4,0)</f>
        <v>M-00066</v>
      </c>
    </row>
    <row r="1322" spans="1:27" ht="48" x14ac:dyDescent="0.3">
      <c r="A1322" s="16">
        <f t="shared" si="20"/>
        <v>1321</v>
      </c>
      <c r="B1322" s="47" t="s">
        <v>15118</v>
      </c>
      <c r="C1322" s="13" t="s">
        <v>622</v>
      </c>
      <c r="D1322" s="13" t="s">
        <v>623</v>
      </c>
      <c r="E1322" s="44">
        <v>11</v>
      </c>
      <c r="F1322" s="13" t="s">
        <v>666</v>
      </c>
      <c r="G1322" s="23" t="s">
        <v>639</v>
      </c>
      <c r="H1322" s="42" t="s">
        <v>457</v>
      </c>
      <c r="I1322" s="28" t="s">
        <v>374</v>
      </c>
      <c r="J1322" s="12" t="s">
        <v>393</v>
      </c>
      <c r="K1322" s="28" t="s">
        <v>888</v>
      </c>
      <c r="L1322" s="12" t="s">
        <v>1299</v>
      </c>
      <c r="M1322" s="12" t="s">
        <v>704</v>
      </c>
      <c r="N1322" s="12" t="s">
        <v>629</v>
      </c>
      <c r="O1322" s="26" t="s">
        <v>7327</v>
      </c>
      <c r="P1322" s="26" t="s">
        <v>7328</v>
      </c>
      <c r="Q1322" s="25" t="s">
        <v>1145</v>
      </c>
      <c r="R1322" s="26" t="s">
        <v>7329</v>
      </c>
      <c r="S1322" s="15" t="s">
        <v>7330</v>
      </c>
      <c r="T1322" s="52">
        <v>0</v>
      </c>
      <c r="U1322" s="22" t="s">
        <v>7331</v>
      </c>
      <c r="V1322" s="18" t="str">
        <f>+Sitio_Publico[[#This Row],[idcoleccion]]&amp;"-"&amp;Sitio_Publico[[#This Row],[id]]</f>
        <v>000-1321</v>
      </c>
      <c r="W1322" s="18">
        <f>+VLOOKUP(Sitio_Publico[[#This Row],[territorio]],Estructura!$AE$4:$AH$1067,4,0)</f>
        <v>20000011</v>
      </c>
      <c r="X1322" s="18" t="str">
        <f>+VLOOKUP(Sitio_Publico[[#This Row],[tema]],Estructura!$G$4:$J$532,4,0)</f>
        <v>T-15</v>
      </c>
      <c r="Y1322" s="18" t="str">
        <f>+VLOOKUP(Sitio_Publico[[#This Row],[contenido]],Estructura!$L$4:$O$473,4,0)</f>
        <v>C-8</v>
      </c>
      <c r="Z1322" s="18" t="str">
        <f>+VLOOKUP(Sitio_Publico[[#This Row],[Filtro Integrado]],Estructura!$U$4:$W$529,3,0)</f>
        <v>FI-0</v>
      </c>
      <c r="AA1322" s="18" t="str">
        <f>+VLOOKUP(Sitio_Publico[[#This Row],[Muestra]],Estructura!$Y$4:$AB$483,4,0)</f>
        <v>M-00082</v>
      </c>
    </row>
    <row r="1323" spans="1:27" ht="48" x14ac:dyDescent="0.3">
      <c r="A1323" s="16">
        <f t="shared" si="20"/>
        <v>1322</v>
      </c>
      <c r="B1323" s="47" t="s">
        <v>15118</v>
      </c>
      <c r="C1323" s="13" t="s">
        <v>622</v>
      </c>
      <c r="D1323" s="13" t="s">
        <v>623</v>
      </c>
      <c r="E1323" s="44">
        <v>16304</v>
      </c>
      <c r="F1323" s="13" t="s">
        <v>681</v>
      </c>
      <c r="G1323" s="23" t="s">
        <v>625</v>
      </c>
      <c r="H1323" s="42" t="s">
        <v>458</v>
      </c>
      <c r="I1323" s="28" t="s">
        <v>211</v>
      </c>
      <c r="J1323" s="12" t="s">
        <v>393</v>
      </c>
      <c r="K1323" s="28" t="s">
        <v>682</v>
      </c>
      <c r="L1323" s="12" t="s">
        <v>627</v>
      </c>
      <c r="M1323" s="12" t="s">
        <v>628</v>
      </c>
      <c r="N1323" s="12" t="s">
        <v>629</v>
      </c>
      <c r="O1323" s="26" t="s">
        <v>7332</v>
      </c>
      <c r="P1323" s="26" t="s">
        <v>7333</v>
      </c>
      <c r="Q1323" s="25" t="s">
        <v>646</v>
      </c>
      <c r="R1323" s="26" t="s">
        <v>7334</v>
      </c>
      <c r="S1323" s="15" t="s">
        <v>7335</v>
      </c>
      <c r="T1323" s="52">
        <v>0</v>
      </c>
      <c r="U1323" s="22" t="s">
        <v>7336</v>
      </c>
      <c r="V1323" s="18" t="str">
        <f>+Sitio_Publico[[#This Row],[idcoleccion]]&amp;"-"&amp;Sitio_Publico[[#This Row],[id]]</f>
        <v>000-1322</v>
      </c>
      <c r="W1323" s="18">
        <f>+VLOOKUP(Sitio_Publico[[#This Row],[territorio]],Estructura!$AE$4:$AH$1067,4,0)</f>
        <v>30016304</v>
      </c>
      <c r="X1323" s="18" t="str">
        <f>+VLOOKUP(Sitio_Publico[[#This Row],[tema]],Estructura!$G$4:$J$532,4,0)</f>
        <v>T-16</v>
      </c>
      <c r="Y1323" s="18" t="str">
        <f>+VLOOKUP(Sitio_Publico[[#This Row],[contenido]],Estructura!$L$4:$O$473,4,0)</f>
        <v>C-7</v>
      </c>
      <c r="Z1323" s="18" t="str">
        <f>+VLOOKUP(Sitio_Publico[[#This Row],[Filtro Integrado]],Estructura!$U$4:$W$529,3,0)</f>
        <v>FI-0</v>
      </c>
      <c r="AA1323" s="18" t="str">
        <f>+VLOOKUP(Sitio_Publico[[#This Row],[Muestra]],Estructura!$Y$4:$AB$483,4,0)</f>
        <v>M-00067</v>
      </c>
    </row>
    <row r="1324" spans="1:27" ht="48" x14ac:dyDescent="0.3">
      <c r="A1324" s="16">
        <f t="shared" si="20"/>
        <v>1323</v>
      </c>
      <c r="B1324" s="47" t="s">
        <v>15118</v>
      </c>
      <c r="C1324" s="13" t="s">
        <v>622</v>
      </c>
      <c r="D1324" s="13" t="s">
        <v>623</v>
      </c>
      <c r="E1324" s="44">
        <v>13127</v>
      </c>
      <c r="F1324" s="13" t="s">
        <v>767</v>
      </c>
      <c r="G1324" s="23" t="s">
        <v>625</v>
      </c>
      <c r="H1324" s="42" t="s">
        <v>458</v>
      </c>
      <c r="I1324" s="28" t="s">
        <v>16</v>
      </c>
      <c r="J1324" s="12" t="s">
        <v>393</v>
      </c>
      <c r="K1324" s="28" t="s">
        <v>768</v>
      </c>
      <c r="L1324" s="12" t="s">
        <v>627</v>
      </c>
      <c r="M1324" s="12" t="s">
        <v>628</v>
      </c>
      <c r="N1324" s="12" t="s">
        <v>629</v>
      </c>
      <c r="O1324" s="26" t="s">
        <v>7337</v>
      </c>
      <c r="P1324" s="26" t="s">
        <v>7338</v>
      </c>
      <c r="Q1324" s="25" t="s">
        <v>646</v>
      </c>
      <c r="R1324" s="26" t="s">
        <v>7339</v>
      </c>
      <c r="S1324" s="15" t="s">
        <v>7340</v>
      </c>
      <c r="T1324" s="52">
        <v>0</v>
      </c>
      <c r="U1324" s="22" t="s">
        <v>7341</v>
      </c>
      <c r="V1324" s="18" t="str">
        <f>+Sitio_Publico[[#This Row],[idcoleccion]]&amp;"-"&amp;Sitio_Publico[[#This Row],[id]]</f>
        <v>000-1323</v>
      </c>
      <c r="W1324" s="18">
        <f>+VLOOKUP(Sitio_Publico[[#This Row],[territorio]],Estructura!$AE$4:$AH$1067,4,0)</f>
        <v>30013127</v>
      </c>
      <c r="X1324" s="18" t="str">
        <f>+VLOOKUP(Sitio_Publico[[#This Row],[tema]],Estructura!$G$4:$J$532,4,0)</f>
        <v>T-19</v>
      </c>
      <c r="Y1324" s="18" t="str">
        <f>+VLOOKUP(Sitio_Publico[[#This Row],[contenido]],Estructura!$L$4:$O$473,4,0)</f>
        <v>C-7</v>
      </c>
      <c r="Z1324" s="18" t="str">
        <f>+VLOOKUP(Sitio_Publico[[#This Row],[Filtro Integrado]],Estructura!$U$4:$W$529,3,0)</f>
        <v>FI-0</v>
      </c>
      <c r="AA1324" s="18" t="str">
        <f>+VLOOKUP(Sitio_Publico[[#This Row],[Muestra]],Estructura!$Y$4:$AB$483,4,0)</f>
        <v>M-00075</v>
      </c>
    </row>
    <row r="1325" spans="1:27" ht="48" x14ac:dyDescent="0.3">
      <c r="A1325" s="16">
        <f t="shared" si="20"/>
        <v>1324</v>
      </c>
      <c r="B1325" s="47" t="s">
        <v>15118</v>
      </c>
      <c r="C1325" s="13" t="s">
        <v>622</v>
      </c>
      <c r="D1325" s="13" t="s">
        <v>623</v>
      </c>
      <c r="E1325" s="44">
        <v>8206</v>
      </c>
      <c r="F1325" s="13" t="s">
        <v>666</v>
      </c>
      <c r="G1325" s="23" t="s">
        <v>639</v>
      </c>
      <c r="H1325" s="42" t="s">
        <v>458</v>
      </c>
      <c r="I1325" s="28" t="s">
        <v>179</v>
      </c>
      <c r="J1325" s="12" t="s">
        <v>393</v>
      </c>
      <c r="K1325" s="28" t="s">
        <v>667</v>
      </c>
      <c r="L1325" s="12" t="s">
        <v>652</v>
      </c>
      <c r="M1325" s="12" t="s">
        <v>668</v>
      </c>
      <c r="N1325" s="12" t="s">
        <v>629</v>
      </c>
      <c r="O1325" s="26" t="s">
        <v>7342</v>
      </c>
      <c r="P1325" s="26" t="s">
        <v>7343</v>
      </c>
      <c r="Q1325" s="25" t="s">
        <v>646</v>
      </c>
      <c r="R1325" s="26" t="s">
        <v>7344</v>
      </c>
      <c r="S1325" s="15" t="s">
        <v>7345</v>
      </c>
      <c r="T1325" s="52">
        <v>0</v>
      </c>
      <c r="U1325" s="22" t="s">
        <v>7346</v>
      </c>
      <c r="V1325" s="18" t="str">
        <f>+Sitio_Publico[[#This Row],[idcoleccion]]&amp;"-"&amp;Sitio_Publico[[#This Row],[id]]</f>
        <v>000-1324</v>
      </c>
      <c r="W1325" s="18">
        <f>+VLOOKUP(Sitio_Publico[[#This Row],[territorio]],Estructura!$AE$4:$AH$1067,4,0)</f>
        <v>30008206</v>
      </c>
      <c r="X1325" s="18" t="str">
        <f>+VLOOKUP(Sitio_Publico[[#This Row],[tema]],Estructura!$G$4:$J$532,4,0)</f>
        <v>T-15</v>
      </c>
      <c r="Y1325" s="18" t="str">
        <f>+VLOOKUP(Sitio_Publico[[#This Row],[contenido]],Estructura!$L$4:$O$473,4,0)</f>
        <v>C-8</v>
      </c>
      <c r="Z1325" s="18" t="str">
        <f>+VLOOKUP(Sitio_Publico[[#This Row],[Filtro Integrado]],Estructura!$U$4:$W$529,3,0)</f>
        <v>FI-0</v>
      </c>
      <c r="AA1325" s="18" t="str">
        <f>+VLOOKUP(Sitio_Publico[[#This Row],[Muestra]],Estructura!$Y$4:$AB$483,4,0)</f>
        <v>M-00066</v>
      </c>
    </row>
    <row r="1326" spans="1:27" ht="48" x14ac:dyDescent="0.3">
      <c r="A1326" s="16">
        <f t="shared" si="20"/>
        <v>1325</v>
      </c>
      <c r="B1326" s="47" t="s">
        <v>15118</v>
      </c>
      <c r="C1326" s="13" t="s">
        <v>637</v>
      </c>
      <c r="D1326" s="13" t="s">
        <v>623</v>
      </c>
      <c r="E1326" s="44">
        <v>1</v>
      </c>
      <c r="F1326" s="13" t="s">
        <v>2347</v>
      </c>
      <c r="G1326" s="23" t="s">
        <v>1394</v>
      </c>
      <c r="H1326" s="42" t="s">
        <v>457</v>
      </c>
      <c r="I1326" s="28" t="s">
        <v>364</v>
      </c>
      <c r="J1326" s="12" t="s">
        <v>393</v>
      </c>
      <c r="K1326" s="28" t="s">
        <v>2151</v>
      </c>
      <c r="L1326" s="12" t="s">
        <v>641</v>
      </c>
      <c r="M1326" s="12" t="s">
        <v>628</v>
      </c>
      <c r="N1326" s="12" t="s">
        <v>643</v>
      </c>
      <c r="O1326" s="26" t="s">
        <v>7347</v>
      </c>
      <c r="P1326" s="26" t="s">
        <v>7348</v>
      </c>
      <c r="Q1326" s="25" t="s">
        <v>646</v>
      </c>
      <c r="R1326" s="26" t="s">
        <v>5574</v>
      </c>
      <c r="S1326" s="15" t="s">
        <v>7349</v>
      </c>
      <c r="T1326" s="52">
        <v>0</v>
      </c>
      <c r="U1326" s="22" t="s">
        <v>7350</v>
      </c>
      <c r="V1326" s="18" t="str">
        <f>+Sitio_Publico[[#This Row],[idcoleccion]]&amp;"-"&amp;Sitio_Publico[[#This Row],[id]]</f>
        <v>000-1325</v>
      </c>
      <c r="W1326" s="18">
        <f>+VLOOKUP(Sitio_Publico[[#This Row],[territorio]],Estructura!$AE$4:$AH$1067,4,0)</f>
        <v>20000001</v>
      </c>
      <c r="X1326" s="18" t="str">
        <f>+VLOOKUP(Sitio_Publico[[#This Row],[tema]],Estructura!$G$4:$J$532,4,0)</f>
        <v>T-28</v>
      </c>
      <c r="Y1326" s="18" t="str">
        <f>+VLOOKUP(Sitio_Publico[[#This Row],[contenido]],Estructura!$L$4:$O$473,4,0)</f>
        <v>C-12</v>
      </c>
      <c r="Z1326" s="18" t="str">
        <f>+VLOOKUP(Sitio_Publico[[#This Row],[Filtro Integrado]],Estructura!$U$4:$W$529,3,0)</f>
        <v>FI-0</v>
      </c>
      <c r="AA1326" s="18" t="str">
        <f>+VLOOKUP(Sitio_Publico[[#This Row],[Muestra]],Estructura!$Y$4:$AB$483,4,0)</f>
        <v>M-000106</v>
      </c>
    </row>
    <row r="1327" spans="1:27" ht="48" x14ac:dyDescent="0.3">
      <c r="A1327" s="16">
        <f t="shared" si="20"/>
        <v>1326</v>
      </c>
      <c r="B1327" s="47" t="s">
        <v>15118</v>
      </c>
      <c r="C1327" s="13" t="s">
        <v>622</v>
      </c>
      <c r="D1327" s="13" t="s">
        <v>623</v>
      </c>
      <c r="E1327" s="44">
        <v>16104</v>
      </c>
      <c r="F1327" s="13" t="s">
        <v>681</v>
      </c>
      <c r="G1327" s="23" t="s">
        <v>625</v>
      </c>
      <c r="H1327" s="42" t="s">
        <v>458</v>
      </c>
      <c r="I1327" s="28" t="s">
        <v>201</v>
      </c>
      <c r="J1327" s="12" t="s">
        <v>393</v>
      </c>
      <c r="K1327" s="28" t="s">
        <v>682</v>
      </c>
      <c r="L1327" s="12" t="s">
        <v>627</v>
      </c>
      <c r="M1327" s="12" t="s">
        <v>628</v>
      </c>
      <c r="N1327" s="12" t="s">
        <v>629</v>
      </c>
      <c r="O1327" s="26" t="s">
        <v>7351</v>
      </c>
      <c r="P1327" s="26" t="s">
        <v>7352</v>
      </c>
      <c r="Q1327" s="25" t="s">
        <v>646</v>
      </c>
      <c r="R1327" s="26" t="s">
        <v>7353</v>
      </c>
      <c r="S1327" s="15" t="s">
        <v>7354</v>
      </c>
      <c r="T1327" s="52">
        <v>0</v>
      </c>
      <c r="U1327" s="22" t="s">
        <v>7355</v>
      </c>
      <c r="V1327" s="18" t="str">
        <f>+Sitio_Publico[[#This Row],[idcoleccion]]&amp;"-"&amp;Sitio_Publico[[#This Row],[id]]</f>
        <v>000-1326</v>
      </c>
      <c r="W1327" s="18">
        <f>+VLOOKUP(Sitio_Publico[[#This Row],[territorio]],Estructura!$AE$4:$AH$1067,4,0)</f>
        <v>30016104</v>
      </c>
      <c r="X1327" s="18" t="str">
        <f>+VLOOKUP(Sitio_Publico[[#This Row],[tema]],Estructura!$G$4:$J$532,4,0)</f>
        <v>T-16</v>
      </c>
      <c r="Y1327" s="18" t="str">
        <f>+VLOOKUP(Sitio_Publico[[#This Row],[contenido]],Estructura!$L$4:$O$473,4,0)</f>
        <v>C-7</v>
      </c>
      <c r="Z1327" s="18" t="str">
        <f>+VLOOKUP(Sitio_Publico[[#This Row],[Filtro Integrado]],Estructura!$U$4:$W$529,3,0)</f>
        <v>FI-0</v>
      </c>
      <c r="AA1327" s="18" t="str">
        <f>+VLOOKUP(Sitio_Publico[[#This Row],[Muestra]],Estructura!$Y$4:$AB$483,4,0)</f>
        <v>M-00067</v>
      </c>
    </row>
    <row r="1328" spans="1:27" ht="48" x14ac:dyDescent="0.3">
      <c r="A1328" s="16">
        <f t="shared" si="20"/>
        <v>1327</v>
      </c>
      <c r="B1328" s="47" t="s">
        <v>15118</v>
      </c>
      <c r="C1328" s="13" t="s">
        <v>622</v>
      </c>
      <c r="D1328" s="13" t="s">
        <v>623</v>
      </c>
      <c r="E1328" s="44">
        <v>7301</v>
      </c>
      <c r="F1328" s="13" t="s">
        <v>767</v>
      </c>
      <c r="G1328" s="23" t="s">
        <v>625</v>
      </c>
      <c r="H1328" s="42" t="s">
        <v>458</v>
      </c>
      <c r="I1328" s="28" t="s">
        <v>145</v>
      </c>
      <c r="J1328" s="12" t="s">
        <v>393</v>
      </c>
      <c r="K1328" s="28" t="s">
        <v>768</v>
      </c>
      <c r="L1328" s="12" t="s">
        <v>627</v>
      </c>
      <c r="M1328" s="12" t="s">
        <v>628</v>
      </c>
      <c r="N1328" s="12" t="s">
        <v>629</v>
      </c>
      <c r="O1328" s="26" t="s">
        <v>7356</v>
      </c>
      <c r="P1328" s="26" t="s">
        <v>7357</v>
      </c>
      <c r="Q1328" s="25" t="s">
        <v>646</v>
      </c>
      <c r="R1328" s="26" t="s">
        <v>7358</v>
      </c>
      <c r="S1328" s="15" t="s">
        <v>7359</v>
      </c>
      <c r="T1328" s="52">
        <v>0</v>
      </c>
      <c r="U1328" s="22" t="s">
        <v>7360</v>
      </c>
      <c r="V1328" s="18" t="str">
        <f>+Sitio_Publico[[#This Row],[idcoleccion]]&amp;"-"&amp;Sitio_Publico[[#This Row],[id]]</f>
        <v>000-1327</v>
      </c>
      <c r="W1328" s="18">
        <f>+VLOOKUP(Sitio_Publico[[#This Row],[territorio]],Estructura!$AE$4:$AH$1067,4,0)</f>
        <v>30007301</v>
      </c>
      <c r="X1328" s="18" t="str">
        <f>+VLOOKUP(Sitio_Publico[[#This Row],[tema]],Estructura!$G$4:$J$532,4,0)</f>
        <v>T-19</v>
      </c>
      <c r="Y1328" s="18" t="str">
        <f>+VLOOKUP(Sitio_Publico[[#This Row],[contenido]],Estructura!$L$4:$O$473,4,0)</f>
        <v>C-7</v>
      </c>
      <c r="Z1328" s="18" t="str">
        <f>+VLOOKUP(Sitio_Publico[[#This Row],[Filtro Integrado]],Estructura!$U$4:$W$529,3,0)</f>
        <v>FI-0</v>
      </c>
      <c r="AA1328" s="18" t="str">
        <f>+VLOOKUP(Sitio_Publico[[#This Row],[Muestra]],Estructura!$Y$4:$AB$483,4,0)</f>
        <v>M-00075</v>
      </c>
    </row>
    <row r="1329" spans="1:27" ht="48" x14ac:dyDescent="0.3">
      <c r="A1329" s="16">
        <f t="shared" si="20"/>
        <v>1328</v>
      </c>
      <c r="B1329" s="47" t="s">
        <v>15118</v>
      </c>
      <c r="C1329" s="13" t="s">
        <v>622</v>
      </c>
      <c r="D1329" s="13" t="s">
        <v>623</v>
      </c>
      <c r="E1329" s="44">
        <v>5502</v>
      </c>
      <c r="F1329" s="13" t="s">
        <v>688</v>
      </c>
      <c r="G1329" s="23" t="s">
        <v>639</v>
      </c>
      <c r="H1329" s="42" t="s">
        <v>458</v>
      </c>
      <c r="I1329" s="28" t="s">
        <v>80</v>
      </c>
      <c r="J1329" s="12" t="s">
        <v>393</v>
      </c>
      <c r="K1329" s="28" t="s">
        <v>703</v>
      </c>
      <c r="L1329" s="12" t="s">
        <v>652</v>
      </c>
      <c r="M1329" s="12" t="s">
        <v>704</v>
      </c>
      <c r="N1329" s="12" t="s">
        <v>629</v>
      </c>
      <c r="O1329" s="26" t="s">
        <v>7361</v>
      </c>
      <c r="P1329" s="26" t="s">
        <v>7362</v>
      </c>
      <c r="Q1329" s="25" t="s">
        <v>646</v>
      </c>
      <c r="R1329" s="26" t="s">
        <v>7363</v>
      </c>
      <c r="S1329" s="15" t="s">
        <v>7364</v>
      </c>
      <c r="T1329" s="52">
        <v>0</v>
      </c>
      <c r="U1329" s="22" t="s">
        <v>7365</v>
      </c>
      <c r="V1329" s="18" t="str">
        <f>+Sitio_Publico[[#This Row],[idcoleccion]]&amp;"-"&amp;Sitio_Publico[[#This Row],[id]]</f>
        <v>000-1328</v>
      </c>
      <c r="W1329" s="18">
        <f>+VLOOKUP(Sitio_Publico[[#This Row],[territorio]],Estructura!$AE$4:$AH$1067,4,0)</f>
        <v>30005502</v>
      </c>
      <c r="X1329" s="18" t="str">
        <f>+VLOOKUP(Sitio_Publico[[#This Row],[tema]],Estructura!$G$4:$J$532,4,0)</f>
        <v>T-17</v>
      </c>
      <c r="Y1329" s="18" t="str">
        <f>+VLOOKUP(Sitio_Publico[[#This Row],[contenido]],Estructura!$L$4:$O$473,4,0)</f>
        <v>C-8</v>
      </c>
      <c r="Z1329" s="18" t="str">
        <f>+VLOOKUP(Sitio_Publico[[#This Row],[Filtro Integrado]],Estructura!$U$4:$W$529,3,0)</f>
        <v>FI-0</v>
      </c>
      <c r="AA1329" s="18" t="str">
        <f>+VLOOKUP(Sitio_Publico[[#This Row],[Muestra]],Estructura!$Y$4:$AB$483,4,0)</f>
        <v>M-00069</v>
      </c>
    </row>
    <row r="1330" spans="1:27" ht="48" x14ac:dyDescent="0.3">
      <c r="A1330" s="16">
        <f t="shared" si="20"/>
        <v>1329</v>
      </c>
      <c r="B1330" s="47" t="s">
        <v>15118</v>
      </c>
      <c r="C1330" s="13" t="s">
        <v>622</v>
      </c>
      <c r="D1330" s="13" t="s">
        <v>623</v>
      </c>
      <c r="E1330" s="44">
        <v>5403</v>
      </c>
      <c r="F1330" s="13" t="s">
        <v>767</v>
      </c>
      <c r="G1330" s="23" t="s">
        <v>625</v>
      </c>
      <c r="H1330" s="42" t="s">
        <v>458</v>
      </c>
      <c r="I1330" s="28" t="s">
        <v>76</v>
      </c>
      <c r="J1330" s="12" t="s">
        <v>393</v>
      </c>
      <c r="K1330" s="28" t="s">
        <v>768</v>
      </c>
      <c r="L1330" s="12" t="s">
        <v>627</v>
      </c>
      <c r="M1330" s="12" t="s">
        <v>628</v>
      </c>
      <c r="N1330" s="12" t="s">
        <v>629</v>
      </c>
      <c r="O1330" s="26" t="s">
        <v>7366</v>
      </c>
      <c r="P1330" s="26" t="s">
        <v>7367</v>
      </c>
      <c r="Q1330" s="25" t="s">
        <v>646</v>
      </c>
      <c r="R1330" s="26" t="s">
        <v>7368</v>
      </c>
      <c r="S1330" s="15" t="s">
        <v>7369</v>
      </c>
      <c r="T1330" s="52">
        <v>0</v>
      </c>
      <c r="U1330" s="22" t="s">
        <v>7370</v>
      </c>
      <c r="V1330" s="18" t="str">
        <f>+Sitio_Publico[[#This Row],[idcoleccion]]&amp;"-"&amp;Sitio_Publico[[#This Row],[id]]</f>
        <v>000-1329</v>
      </c>
      <c r="W1330" s="18">
        <f>+VLOOKUP(Sitio_Publico[[#This Row],[territorio]],Estructura!$AE$4:$AH$1067,4,0)</f>
        <v>30005403</v>
      </c>
      <c r="X1330" s="18" t="str">
        <f>+VLOOKUP(Sitio_Publico[[#This Row],[tema]],Estructura!$G$4:$J$532,4,0)</f>
        <v>T-19</v>
      </c>
      <c r="Y1330" s="18" t="str">
        <f>+VLOOKUP(Sitio_Publico[[#This Row],[contenido]],Estructura!$L$4:$O$473,4,0)</f>
        <v>C-7</v>
      </c>
      <c r="Z1330" s="18" t="str">
        <f>+VLOOKUP(Sitio_Publico[[#This Row],[Filtro Integrado]],Estructura!$U$4:$W$529,3,0)</f>
        <v>FI-0</v>
      </c>
      <c r="AA1330" s="18" t="str">
        <f>+VLOOKUP(Sitio_Publico[[#This Row],[Muestra]],Estructura!$Y$4:$AB$483,4,0)</f>
        <v>M-00075</v>
      </c>
    </row>
    <row r="1331" spans="1:27" ht="51" x14ac:dyDescent="0.3">
      <c r="A1331" s="16">
        <f t="shared" si="20"/>
        <v>1330</v>
      </c>
      <c r="B1331" s="47" t="s">
        <v>15118</v>
      </c>
      <c r="C1331" s="13" t="s">
        <v>622</v>
      </c>
      <c r="D1331" s="13" t="s">
        <v>623</v>
      </c>
      <c r="E1331" s="44">
        <v>7405</v>
      </c>
      <c r="F1331" s="13" t="s">
        <v>624</v>
      </c>
      <c r="G1331" s="23" t="s">
        <v>625</v>
      </c>
      <c r="H1331" s="42" t="s">
        <v>458</v>
      </c>
      <c r="I1331" s="28" t="s">
        <v>158</v>
      </c>
      <c r="J1331" s="12" t="s">
        <v>393</v>
      </c>
      <c r="K1331" s="28" t="s">
        <v>626</v>
      </c>
      <c r="L1331" s="12" t="s">
        <v>627</v>
      </c>
      <c r="M1331" s="12" t="s">
        <v>628</v>
      </c>
      <c r="N1331" s="12" t="s">
        <v>629</v>
      </c>
      <c r="O1331" s="26" t="s">
        <v>7371</v>
      </c>
      <c r="P1331" s="26" t="s">
        <v>7372</v>
      </c>
      <c r="Q1331" s="25" t="s">
        <v>632</v>
      </c>
      <c r="R1331" s="26" t="s">
        <v>7373</v>
      </c>
      <c r="S1331" s="15" t="s">
        <v>7374</v>
      </c>
      <c r="T1331" s="52">
        <v>0</v>
      </c>
      <c r="U1331" s="22" t="s">
        <v>7375</v>
      </c>
      <c r="V1331" s="18" t="str">
        <f>+Sitio_Publico[[#This Row],[idcoleccion]]&amp;"-"&amp;Sitio_Publico[[#This Row],[id]]</f>
        <v>000-1330</v>
      </c>
      <c r="W1331" s="18">
        <f>+VLOOKUP(Sitio_Publico[[#This Row],[territorio]],Estructura!$AE$4:$AH$1067,4,0)</f>
        <v>30007405</v>
      </c>
      <c r="X1331" s="18" t="str">
        <f>+VLOOKUP(Sitio_Publico[[#This Row],[tema]],Estructura!$G$4:$J$532,4,0)</f>
        <v>T-13</v>
      </c>
      <c r="Y1331" s="18" t="str">
        <f>+VLOOKUP(Sitio_Publico[[#This Row],[contenido]],Estructura!$L$4:$O$473,4,0)</f>
        <v>C-7</v>
      </c>
      <c r="Z1331" s="18" t="str">
        <f>+VLOOKUP(Sitio_Publico[[#This Row],[Filtro Integrado]],Estructura!$U$4:$W$529,3,0)</f>
        <v>FI-0</v>
      </c>
      <c r="AA1331" s="18" t="str">
        <f>+VLOOKUP(Sitio_Publico[[#This Row],[Muestra]],Estructura!$Y$4:$AB$483,4,0)</f>
        <v>M-00063</v>
      </c>
    </row>
    <row r="1332" spans="1:27" ht="48" x14ac:dyDescent="0.3">
      <c r="A1332" s="16">
        <f t="shared" si="20"/>
        <v>1331</v>
      </c>
      <c r="B1332" s="47" t="s">
        <v>15118</v>
      </c>
      <c r="C1332" s="13" t="s">
        <v>622</v>
      </c>
      <c r="D1332" s="13" t="s">
        <v>623</v>
      </c>
      <c r="E1332" s="44">
        <v>13201</v>
      </c>
      <c r="F1332" s="13" t="s">
        <v>666</v>
      </c>
      <c r="G1332" s="23" t="s">
        <v>639</v>
      </c>
      <c r="H1332" s="42" t="s">
        <v>458</v>
      </c>
      <c r="I1332" s="28" t="s">
        <v>328</v>
      </c>
      <c r="J1332" s="12" t="s">
        <v>393</v>
      </c>
      <c r="K1332" s="28" t="s">
        <v>888</v>
      </c>
      <c r="L1332" s="12" t="s">
        <v>652</v>
      </c>
      <c r="M1332" s="12" t="s">
        <v>704</v>
      </c>
      <c r="N1332" s="12" t="s">
        <v>629</v>
      </c>
      <c r="O1332" s="26" t="s">
        <v>7376</v>
      </c>
      <c r="P1332" s="26" t="s">
        <v>7377</v>
      </c>
      <c r="Q1332" s="25" t="s">
        <v>646</v>
      </c>
      <c r="R1332" s="26" t="s">
        <v>7378</v>
      </c>
      <c r="S1332" s="15" t="s">
        <v>7379</v>
      </c>
      <c r="T1332" s="52">
        <v>0</v>
      </c>
      <c r="U1332" s="22" t="s">
        <v>7380</v>
      </c>
      <c r="V1332" s="18" t="str">
        <f>+Sitio_Publico[[#This Row],[idcoleccion]]&amp;"-"&amp;Sitio_Publico[[#This Row],[id]]</f>
        <v>000-1331</v>
      </c>
      <c r="W1332" s="18">
        <f>+VLOOKUP(Sitio_Publico[[#This Row],[territorio]],Estructura!$AE$4:$AH$1067,4,0)</f>
        <v>30013201</v>
      </c>
      <c r="X1332" s="18" t="str">
        <f>+VLOOKUP(Sitio_Publico[[#This Row],[tema]],Estructura!$G$4:$J$532,4,0)</f>
        <v>T-15</v>
      </c>
      <c r="Y1332" s="18" t="str">
        <f>+VLOOKUP(Sitio_Publico[[#This Row],[contenido]],Estructura!$L$4:$O$473,4,0)</f>
        <v>C-8</v>
      </c>
      <c r="Z1332" s="18" t="str">
        <f>+VLOOKUP(Sitio_Publico[[#This Row],[Filtro Integrado]],Estructura!$U$4:$W$529,3,0)</f>
        <v>FI-0</v>
      </c>
      <c r="AA1332" s="18" t="str">
        <f>+VLOOKUP(Sitio_Publico[[#This Row],[Muestra]],Estructura!$Y$4:$AB$483,4,0)</f>
        <v>M-00082</v>
      </c>
    </row>
    <row r="1333" spans="1:27" ht="48" x14ac:dyDescent="0.3">
      <c r="A1333" s="16">
        <f t="shared" si="20"/>
        <v>1332</v>
      </c>
      <c r="B1333" s="47" t="s">
        <v>15118</v>
      </c>
      <c r="C1333" s="13" t="s">
        <v>622</v>
      </c>
      <c r="D1333" s="13" t="s">
        <v>623</v>
      </c>
      <c r="E1333" s="44">
        <v>8101</v>
      </c>
      <c r="F1333" s="13" t="s">
        <v>767</v>
      </c>
      <c r="G1333" s="23" t="s">
        <v>639</v>
      </c>
      <c r="H1333" s="42" t="s">
        <v>458</v>
      </c>
      <c r="I1333" s="28" t="s">
        <v>162</v>
      </c>
      <c r="J1333" s="12" t="s">
        <v>393</v>
      </c>
      <c r="K1333" s="28" t="s">
        <v>768</v>
      </c>
      <c r="L1333" s="12" t="s">
        <v>652</v>
      </c>
      <c r="M1333" s="12" t="s">
        <v>653</v>
      </c>
      <c r="N1333" s="12" t="s">
        <v>629</v>
      </c>
      <c r="O1333" s="26" t="s">
        <v>7381</v>
      </c>
      <c r="P1333" s="26" t="s">
        <v>7382</v>
      </c>
      <c r="Q1333" s="25" t="s">
        <v>646</v>
      </c>
      <c r="R1333" s="26" t="s">
        <v>7383</v>
      </c>
      <c r="S1333" s="15" t="s">
        <v>7384</v>
      </c>
      <c r="T1333" s="52">
        <v>0</v>
      </c>
      <c r="U1333" s="22" t="s">
        <v>7385</v>
      </c>
      <c r="V1333" s="18" t="str">
        <f>+Sitio_Publico[[#This Row],[idcoleccion]]&amp;"-"&amp;Sitio_Publico[[#This Row],[id]]</f>
        <v>000-1332</v>
      </c>
      <c r="W1333" s="18">
        <f>+VLOOKUP(Sitio_Publico[[#This Row],[territorio]],Estructura!$AE$4:$AH$1067,4,0)</f>
        <v>30008101</v>
      </c>
      <c r="X1333" s="18" t="str">
        <f>+VLOOKUP(Sitio_Publico[[#This Row],[tema]],Estructura!$G$4:$J$532,4,0)</f>
        <v>T-19</v>
      </c>
      <c r="Y1333" s="18" t="str">
        <f>+VLOOKUP(Sitio_Publico[[#This Row],[contenido]],Estructura!$L$4:$O$473,4,0)</f>
        <v>C-8</v>
      </c>
      <c r="Z1333" s="18" t="str">
        <f>+VLOOKUP(Sitio_Publico[[#This Row],[Filtro Integrado]],Estructura!$U$4:$W$529,3,0)</f>
        <v>FI-0</v>
      </c>
      <c r="AA1333" s="18" t="str">
        <f>+VLOOKUP(Sitio_Publico[[#This Row],[Muestra]],Estructura!$Y$4:$AB$483,4,0)</f>
        <v>M-00075</v>
      </c>
    </row>
    <row r="1334" spans="1:27" ht="48" x14ac:dyDescent="0.3">
      <c r="A1334" s="16">
        <f t="shared" si="20"/>
        <v>1333</v>
      </c>
      <c r="B1334" s="47" t="s">
        <v>15118</v>
      </c>
      <c r="C1334" s="13" t="s">
        <v>622</v>
      </c>
      <c r="D1334" s="13" t="s">
        <v>623</v>
      </c>
      <c r="E1334" s="44">
        <v>8311</v>
      </c>
      <c r="F1334" s="13" t="s">
        <v>624</v>
      </c>
      <c r="G1334" s="23" t="s">
        <v>639</v>
      </c>
      <c r="H1334" s="42" t="s">
        <v>458</v>
      </c>
      <c r="I1334" s="28" t="s">
        <v>191</v>
      </c>
      <c r="J1334" s="12" t="s">
        <v>393</v>
      </c>
      <c r="K1334" s="28" t="s">
        <v>651</v>
      </c>
      <c r="L1334" s="12" t="s">
        <v>652</v>
      </c>
      <c r="M1334" s="12" t="s">
        <v>653</v>
      </c>
      <c r="N1334" s="12" t="s">
        <v>629</v>
      </c>
      <c r="O1334" s="26" t="s">
        <v>7386</v>
      </c>
      <c r="P1334" s="26" t="s">
        <v>7387</v>
      </c>
      <c r="Q1334" s="25" t="s">
        <v>646</v>
      </c>
      <c r="R1334" s="26" t="s">
        <v>7388</v>
      </c>
      <c r="S1334" s="15" t="s">
        <v>7389</v>
      </c>
      <c r="T1334" s="52">
        <v>0</v>
      </c>
      <c r="U1334" s="22" t="s">
        <v>7390</v>
      </c>
      <c r="V1334" s="18" t="str">
        <f>+Sitio_Publico[[#This Row],[idcoleccion]]&amp;"-"&amp;Sitio_Publico[[#This Row],[id]]</f>
        <v>000-1333</v>
      </c>
      <c r="W1334" s="18">
        <f>+VLOOKUP(Sitio_Publico[[#This Row],[territorio]],Estructura!$AE$4:$AH$1067,4,0)</f>
        <v>30008311</v>
      </c>
      <c r="X1334" s="18" t="str">
        <f>+VLOOKUP(Sitio_Publico[[#This Row],[tema]],Estructura!$G$4:$J$532,4,0)</f>
        <v>T-13</v>
      </c>
      <c r="Y1334" s="18" t="str">
        <f>+VLOOKUP(Sitio_Publico[[#This Row],[contenido]],Estructura!$L$4:$O$473,4,0)</f>
        <v>C-8</v>
      </c>
      <c r="Z1334" s="18" t="str">
        <f>+VLOOKUP(Sitio_Publico[[#This Row],[Filtro Integrado]],Estructura!$U$4:$W$529,3,0)</f>
        <v>FI-0</v>
      </c>
      <c r="AA1334" s="18" t="str">
        <f>+VLOOKUP(Sitio_Publico[[#This Row],[Muestra]],Estructura!$Y$4:$AB$483,4,0)</f>
        <v>M-00065</v>
      </c>
    </row>
    <row r="1335" spans="1:27" ht="40.799999999999997" x14ac:dyDescent="0.3">
      <c r="A1335" s="16">
        <f t="shared" si="20"/>
        <v>1334</v>
      </c>
      <c r="B1335" s="47" t="s">
        <v>15118</v>
      </c>
      <c r="C1335" s="13" t="s">
        <v>622</v>
      </c>
      <c r="D1335" s="13" t="s">
        <v>623</v>
      </c>
      <c r="E1335" s="44">
        <v>7</v>
      </c>
      <c r="F1335" s="13" t="s">
        <v>466</v>
      </c>
      <c r="G1335" s="23" t="s">
        <v>625</v>
      </c>
      <c r="H1335" s="42" t="s">
        <v>457</v>
      </c>
      <c r="I1335" s="28" t="s">
        <v>370</v>
      </c>
      <c r="J1335" s="12" t="s">
        <v>393</v>
      </c>
      <c r="K1335" s="28" t="s">
        <v>1853</v>
      </c>
      <c r="L1335" s="12" t="s">
        <v>1854</v>
      </c>
      <c r="M1335" s="12" t="s">
        <v>713</v>
      </c>
      <c r="N1335" s="12" t="s">
        <v>1855</v>
      </c>
      <c r="O1335" s="26" t="s">
        <v>7391</v>
      </c>
      <c r="P1335" s="26" t="s">
        <v>7392</v>
      </c>
      <c r="Q1335" s="25" t="s">
        <v>646</v>
      </c>
      <c r="R1335" s="26" t="s">
        <v>7393</v>
      </c>
      <c r="S1335" s="15" t="s">
        <v>7394</v>
      </c>
      <c r="T1335" s="52">
        <v>0</v>
      </c>
      <c r="U1335" s="22" t="s">
        <v>7395</v>
      </c>
      <c r="V1335" s="18" t="str">
        <f>+Sitio_Publico[[#This Row],[idcoleccion]]&amp;"-"&amp;Sitio_Publico[[#This Row],[id]]</f>
        <v>000-1334</v>
      </c>
      <c r="W1335" s="18">
        <f>+VLOOKUP(Sitio_Publico[[#This Row],[territorio]],Estructura!$AE$4:$AH$1067,4,0)</f>
        <v>20000007</v>
      </c>
      <c r="X1335" s="18" t="str">
        <f>+VLOOKUP(Sitio_Publico[[#This Row],[tema]],Estructura!$G$4:$J$532,4,0)</f>
        <v>T-18</v>
      </c>
      <c r="Y1335" s="18" t="str">
        <f>+VLOOKUP(Sitio_Publico[[#This Row],[contenido]],Estructura!$L$4:$O$473,4,0)</f>
        <v>C-7</v>
      </c>
      <c r="Z1335" s="18" t="str">
        <f>+VLOOKUP(Sitio_Publico[[#This Row],[Filtro Integrado]],Estructura!$U$4:$W$529,3,0)</f>
        <v>FI-0</v>
      </c>
      <c r="AA1335" s="18" t="str">
        <f>+VLOOKUP(Sitio_Publico[[#This Row],[Muestra]],Estructura!$Y$4:$AB$483,4,0)</f>
        <v>M-000101</v>
      </c>
    </row>
    <row r="1336" spans="1:27" ht="40.799999999999997" x14ac:dyDescent="0.3">
      <c r="A1336" s="16">
        <f t="shared" si="20"/>
        <v>1335</v>
      </c>
      <c r="B1336" s="47" t="s">
        <v>15118</v>
      </c>
      <c r="C1336" s="13" t="s">
        <v>622</v>
      </c>
      <c r="D1336" s="13" t="s">
        <v>623</v>
      </c>
      <c r="E1336" s="44">
        <v>4301</v>
      </c>
      <c r="F1336" s="13" t="s">
        <v>466</v>
      </c>
      <c r="G1336" s="23" t="s">
        <v>710</v>
      </c>
      <c r="H1336" s="42" t="s">
        <v>458</v>
      </c>
      <c r="I1336" s="28" t="s">
        <v>18</v>
      </c>
      <c r="J1336" s="12" t="s">
        <v>2802</v>
      </c>
      <c r="K1336" s="28" t="s">
        <v>3433</v>
      </c>
      <c r="L1336" s="12" t="s">
        <v>712</v>
      </c>
      <c r="M1336" s="12" t="s">
        <v>628</v>
      </c>
      <c r="N1336" s="12" t="s">
        <v>714</v>
      </c>
      <c r="O1336" s="26" t="s">
        <v>7396</v>
      </c>
      <c r="P1336" s="26" t="s">
        <v>7397</v>
      </c>
      <c r="Q1336" s="25" t="s">
        <v>632</v>
      </c>
      <c r="R1336" s="26" t="s">
        <v>7398</v>
      </c>
      <c r="S1336" s="15" t="s">
        <v>7399</v>
      </c>
      <c r="T1336" s="52">
        <v>0</v>
      </c>
      <c r="U1336" s="22" t="s">
        <v>7400</v>
      </c>
      <c r="V1336" s="18" t="str">
        <f>+Sitio_Publico[[#This Row],[idcoleccion]]&amp;"-"&amp;Sitio_Publico[[#This Row],[id]]</f>
        <v>000-1335</v>
      </c>
      <c r="W1336" s="18">
        <f>+VLOOKUP(Sitio_Publico[[#This Row],[territorio]],Estructura!$AE$4:$AH$1067,4,0)</f>
        <v>30004301</v>
      </c>
      <c r="X1336" s="18" t="str">
        <f>+VLOOKUP(Sitio_Publico[[#This Row],[tema]],Estructura!$G$4:$J$532,4,0)</f>
        <v>T-18</v>
      </c>
      <c r="Y1336" s="18" t="str">
        <f>+VLOOKUP(Sitio_Publico[[#This Row],[contenido]],Estructura!$L$4:$O$473,4,0)</f>
        <v>C-9</v>
      </c>
      <c r="Z1336" s="18" t="str">
        <f>+VLOOKUP(Sitio_Publico[[#This Row],[Filtro Integrado]],Estructura!$U$4:$W$529,3,0)</f>
        <v>FI-2</v>
      </c>
      <c r="AA1336" s="18" t="str">
        <f>+VLOOKUP(Sitio_Publico[[#This Row],[Muestra]],Estructura!$Y$4:$AB$483,4,0)</f>
        <v>M-000122</v>
      </c>
    </row>
    <row r="1337" spans="1:27" ht="48" x14ac:dyDescent="0.3">
      <c r="A1337" s="16">
        <f t="shared" si="20"/>
        <v>1336</v>
      </c>
      <c r="B1337" s="47" t="s">
        <v>15118</v>
      </c>
      <c r="C1337" s="13" t="s">
        <v>622</v>
      </c>
      <c r="D1337" s="13" t="s">
        <v>623</v>
      </c>
      <c r="E1337" s="44">
        <v>13106</v>
      </c>
      <c r="F1337" s="13" t="s">
        <v>767</v>
      </c>
      <c r="G1337" s="23" t="s">
        <v>625</v>
      </c>
      <c r="H1337" s="42" t="s">
        <v>458</v>
      </c>
      <c r="I1337" s="28" t="s">
        <v>302</v>
      </c>
      <c r="J1337" s="12" t="s">
        <v>393</v>
      </c>
      <c r="K1337" s="28" t="s">
        <v>768</v>
      </c>
      <c r="L1337" s="12" t="s">
        <v>627</v>
      </c>
      <c r="M1337" s="12" t="s">
        <v>628</v>
      </c>
      <c r="N1337" s="12" t="s">
        <v>629</v>
      </c>
      <c r="O1337" s="26" t="s">
        <v>7401</v>
      </c>
      <c r="P1337" s="26" t="s">
        <v>7402</v>
      </c>
      <c r="Q1337" s="25" t="s">
        <v>646</v>
      </c>
      <c r="R1337" s="26" t="s">
        <v>7403</v>
      </c>
      <c r="S1337" s="15" t="s">
        <v>7404</v>
      </c>
      <c r="T1337" s="52">
        <v>0</v>
      </c>
      <c r="U1337" s="22" t="s">
        <v>7405</v>
      </c>
      <c r="V1337" s="18" t="str">
        <f>+Sitio_Publico[[#This Row],[idcoleccion]]&amp;"-"&amp;Sitio_Publico[[#This Row],[id]]</f>
        <v>000-1336</v>
      </c>
      <c r="W1337" s="18">
        <f>+VLOOKUP(Sitio_Publico[[#This Row],[territorio]],Estructura!$AE$4:$AH$1067,4,0)</f>
        <v>30013106</v>
      </c>
      <c r="X1337" s="18" t="str">
        <f>+VLOOKUP(Sitio_Publico[[#This Row],[tema]],Estructura!$G$4:$J$532,4,0)</f>
        <v>T-19</v>
      </c>
      <c r="Y1337" s="18" t="str">
        <f>+VLOOKUP(Sitio_Publico[[#This Row],[contenido]],Estructura!$L$4:$O$473,4,0)</f>
        <v>C-7</v>
      </c>
      <c r="Z1337" s="18" t="str">
        <f>+VLOOKUP(Sitio_Publico[[#This Row],[Filtro Integrado]],Estructura!$U$4:$W$529,3,0)</f>
        <v>FI-0</v>
      </c>
      <c r="AA1337" s="18" t="str">
        <f>+VLOOKUP(Sitio_Publico[[#This Row],[Muestra]],Estructura!$Y$4:$AB$483,4,0)</f>
        <v>M-00075</v>
      </c>
    </row>
    <row r="1338" spans="1:27" ht="48" x14ac:dyDescent="0.3">
      <c r="A1338" s="16">
        <f t="shared" si="20"/>
        <v>1337</v>
      </c>
      <c r="B1338" s="47" t="s">
        <v>15118</v>
      </c>
      <c r="C1338" s="13" t="s">
        <v>622</v>
      </c>
      <c r="D1338" s="13" t="s">
        <v>623</v>
      </c>
      <c r="E1338" s="44">
        <v>8203</v>
      </c>
      <c r="F1338" s="13" t="s">
        <v>688</v>
      </c>
      <c r="G1338" s="23" t="s">
        <v>639</v>
      </c>
      <c r="H1338" s="42" t="s">
        <v>458</v>
      </c>
      <c r="I1338" s="28" t="s">
        <v>176</v>
      </c>
      <c r="J1338" s="12" t="s">
        <v>393</v>
      </c>
      <c r="K1338" s="28" t="s">
        <v>703</v>
      </c>
      <c r="L1338" s="12" t="s">
        <v>652</v>
      </c>
      <c r="M1338" s="12" t="s">
        <v>704</v>
      </c>
      <c r="N1338" s="12" t="s">
        <v>629</v>
      </c>
      <c r="O1338" s="26" t="s">
        <v>7406</v>
      </c>
      <c r="P1338" s="26" t="s">
        <v>7407</v>
      </c>
      <c r="Q1338" s="25" t="s">
        <v>646</v>
      </c>
      <c r="R1338" s="26" t="s">
        <v>7408</v>
      </c>
      <c r="S1338" s="15" t="s">
        <v>7409</v>
      </c>
      <c r="T1338" s="52">
        <v>0</v>
      </c>
      <c r="U1338" s="22" t="s">
        <v>7410</v>
      </c>
      <c r="V1338" s="18" t="str">
        <f>+Sitio_Publico[[#This Row],[idcoleccion]]&amp;"-"&amp;Sitio_Publico[[#This Row],[id]]</f>
        <v>000-1337</v>
      </c>
      <c r="W1338" s="18">
        <f>+VLOOKUP(Sitio_Publico[[#This Row],[territorio]],Estructura!$AE$4:$AH$1067,4,0)</f>
        <v>30008203</v>
      </c>
      <c r="X1338" s="18" t="str">
        <f>+VLOOKUP(Sitio_Publico[[#This Row],[tema]],Estructura!$G$4:$J$532,4,0)</f>
        <v>T-17</v>
      </c>
      <c r="Y1338" s="18" t="str">
        <f>+VLOOKUP(Sitio_Publico[[#This Row],[contenido]],Estructura!$L$4:$O$473,4,0)</f>
        <v>C-8</v>
      </c>
      <c r="Z1338" s="18" t="str">
        <f>+VLOOKUP(Sitio_Publico[[#This Row],[Filtro Integrado]],Estructura!$U$4:$W$529,3,0)</f>
        <v>FI-0</v>
      </c>
      <c r="AA1338" s="18" t="str">
        <f>+VLOOKUP(Sitio_Publico[[#This Row],[Muestra]],Estructura!$Y$4:$AB$483,4,0)</f>
        <v>M-00069</v>
      </c>
    </row>
    <row r="1339" spans="1:27" ht="48" x14ac:dyDescent="0.3">
      <c r="A1339" s="16">
        <f t="shared" si="20"/>
        <v>1338</v>
      </c>
      <c r="B1339" s="47" t="s">
        <v>15118</v>
      </c>
      <c r="C1339" s="13" t="s">
        <v>622</v>
      </c>
      <c r="D1339" s="13" t="s">
        <v>623</v>
      </c>
      <c r="E1339" s="44">
        <v>4304</v>
      </c>
      <c r="F1339" s="13" t="s">
        <v>666</v>
      </c>
      <c r="G1339" s="23" t="s">
        <v>639</v>
      </c>
      <c r="H1339" s="42" t="s">
        <v>458</v>
      </c>
      <c r="I1339" s="28" t="s">
        <v>61</v>
      </c>
      <c r="J1339" s="12" t="s">
        <v>393</v>
      </c>
      <c r="K1339" s="28" t="s">
        <v>888</v>
      </c>
      <c r="L1339" s="12" t="s">
        <v>652</v>
      </c>
      <c r="M1339" s="12" t="s">
        <v>704</v>
      </c>
      <c r="N1339" s="12" t="s">
        <v>629</v>
      </c>
      <c r="O1339" s="26" t="s">
        <v>7411</v>
      </c>
      <c r="P1339" s="26" t="s">
        <v>7412</v>
      </c>
      <c r="Q1339" s="25" t="s">
        <v>646</v>
      </c>
      <c r="R1339" s="26" t="s">
        <v>7413</v>
      </c>
      <c r="S1339" s="15" t="s">
        <v>7414</v>
      </c>
      <c r="T1339" s="52">
        <v>0</v>
      </c>
      <c r="U1339" s="22" t="s">
        <v>7415</v>
      </c>
      <c r="V1339" s="18" t="str">
        <f>+Sitio_Publico[[#This Row],[idcoleccion]]&amp;"-"&amp;Sitio_Publico[[#This Row],[id]]</f>
        <v>000-1338</v>
      </c>
      <c r="W1339" s="18">
        <f>+VLOOKUP(Sitio_Publico[[#This Row],[territorio]],Estructura!$AE$4:$AH$1067,4,0)</f>
        <v>30004304</v>
      </c>
      <c r="X1339" s="18" t="str">
        <f>+VLOOKUP(Sitio_Publico[[#This Row],[tema]],Estructura!$G$4:$J$532,4,0)</f>
        <v>T-15</v>
      </c>
      <c r="Y1339" s="18" t="str">
        <f>+VLOOKUP(Sitio_Publico[[#This Row],[contenido]],Estructura!$L$4:$O$473,4,0)</f>
        <v>C-8</v>
      </c>
      <c r="Z1339" s="18" t="str">
        <f>+VLOOKUP(Sitio_Publico[[#This Row],[Filtro Integrado]],Estructura!$U$4:$W$529,3,0)</f>
        <v>FI-0</v>
      </c>
      <c r="AA1339" s="18" t="str">
        <f>+VLOOKUP(Sitio_Publico[[#This Row],[Muestra]],Estructura!$Y$4:$AB$483,4,0)</f>
        <v>M-00082</v>
      </c>
    </row>
    <row r="1340" spans="1:27" ht="51" x14ac:dyDescent="0.3">
      <c r="A1340" s="16">
        <f t="shared" si="20"/>
        <v>1339</v>
      </c>
      <c r="B1340" s="47" t="s">
        <v>15118</v>
      </c>
      <c r="C1340" s="13" t="s">
        <v>622</v>
      </c>
      <c r="D1340" s="13" t="s">
        <v>623</v>
      </c>
      <c r="E1340" s="44">
        <v>6112</v>
      </c>
      <c r="F1340" s="13" t="s">
        <v>624</v>
      </c>
      <c r="G1340" s="23" t="s">
        <v>625</v>
      </c>
      <c r="H1340" s="42" t="s">
        <v>458</v>
      </c>
      <c r="I1340" s="28" t="s">
        <v>111</v>
      </c>
      <c r="J1340" s="12" t="s">
        <v>393</v>
      </c>
      <c r="K1340" s="28" t="s">
        <v>626</v>
      </c>
      <c r="L1340" s="12" t="s">
        <v>627</v>
      </c>
      <c r="M1340" s="12" t="s">
        <v>628</v>
      </c>
      <c r="N1340" s="12" t="s">
        <v>629</v>
      </c>
      <c r="O1340" s="26" t="s">
        <v>7416</v>
      </c>
      <c r="P1340" s="26" t="s">
        <v>7417</v>
      </c>
      <c r="Q1340" s="25" t="s">
        <v>632</v>
      </c>
      <c r="R1340" s="26" t="s">
        <v>7418</v>
      </c>
      <c r="S1340" s="15" t="s">
        <v>7419</v>
      </c>
      <c r="T1340" s="52">
        <v>0</v>
      </c>
      <c r="U1340" s="22" t="s">
        <v>7420</v>
      </c>
      <c r="V1340" s="18" t="str">
        <f>+Sitio_Publico[[#This Row],[idcoleccion]]&amp;"-"&amp;Sitio_Publico[[#This Row],[id]]</f>
        <v>000-1339</v>
      </c>
      <c r="W1340" s="18">
        <f>+VLOOKUP(Sitio_Publico[[#This Row],[territorio]],Estructura!$AE$4:$AH$1067,4,0)</f>
        <v>30006112</v>
      </c>
      <c r="X1340" s="18" t="str">
        <f>+VLOOKUP(Sitio_Publico[[#This Row],[tema]],Estructura!$G$4:$J$532,4,0)</f>
        <v>T-13</v>
      </c>
      <c r="Y1340" s="18" t="str">
        <f>+VLOOKUP(Sitio_Publico[[#This Row],[contenido]],Estructura!$L$4:$O$473,4,0)</f>
        <v>C-7</v>
      </c>
      <c r="Z1340" s="18" t="str">
        <f>+VLOOKUP(Sitio_Publico[[#This Row],[Filtro Integrado]],Estructura!$U$4:$W$529,3,0)</f>
        <v>FI-0</v>
      </c>
      <c r="AA1340" s="18" t="str">
        <f>+VLOOKUP(Sitio_Publico[[#This Row],[Muestra]],Estructura!$Y$4:$AB$483,4,0)</f>
        <v>M-00063</v>
      </c>
    </row>
    <row r="1341" spans="1:27" ht="48" x14ac:dyDescent="0.3">
      <c r="A1341" s="16">
        <f t="shared" si="20"/>
        <v>1340</v>
      </c>
      <c r="B1341" s="47" t="s">
        <v>15118</v>
      </c>
      <c r="C1341" s="13" t="s">
        <v>622</v>
      </c>
      <c r="D1341" s="13" t="s">
        <v>623</v>
      </c>
      <c r="E1341" s="44">
        <v>7407</v>
      </c>
      <c r="F1341" s="13" t="s">
        <v>767</v>
      </c>
      <c r="G1341" s="23" t="s">
        <v>639</v>
      </c>
      <c r="H1341" s="42" t="s">
        <v>458</v>
      </c>
      <c r="I1341" s="28" t="s">
        <v>160</v>
      </c>
      <c r="J1341" s="12" t="s">
        <v>393</v>
      </c>
      <c r="K1341" s="28" t="s">
        <v>780</v>
      </c>
      <c r="L1341" s="12" t="s">
        <v>652</v>
      </c>
      <c r="M1341" s="12" t="s">
        <v>781</v>
      </c>
      <c r="N1341" s="12" t="s">
        <v>629</v>
      </c>
      <c r="O1341" s="26" t="s">
        <v>7421</v>
      </c>
      <c r="P1341" s="26" t="s">
        <v>7422</v>
      </c>
      <c r="Q1341" s="25" t="s">
        <v>646</v>
      </c>
      <c r="R1341" s="26" t="s">
        <v>7423</v>
      </c>
      <c r="S1341" s="15" t="s">
        <v>7424</v>
      </c>
      <c r="T1341" s="52">
        <v>0</v>
      </c>
      <c r="U1341" s="22" t="s">
        <v>7425</v>
      </c>
      <c r="V1341" s="18" t="str">
        <f>+Sitio_Publico[[#This Row],[idcoleccion]]&amp;"-"&amp;Sitio_Publico[[#This Row],[id]]</f>
        <v>000-1340</v>
      </c>
      <c r="W1341" s="18">
        <f>+VLOOKUP(Sitio_Publico[[#This Row],[territorio]],Estructura!$AE$4:$AH$1067,4,0)</f>
        <v>30007407</v>
      </c>
      <c r="X1341" s="18" t="str">
        <f>+VLOOKUP(Sitio_Publico[[#This Row],[tema]],Estructura!$G$4:$J$532,4,0)</f>
        <v>T-19</v>
      </c>
      <c r="Y1341" s="18" t="str">
        <f>+VLOOKUP(Sitio_Publico[[#This Row],[contenido]],Estructura!$L$4:$O$473,4,0)</f>
        <v>C-8</v>
      </c>
      <c r="Z1341" s="18" t="str">
        <f>+VLOOKUP(Sitio_Publico[[#This Row],[Filtro Integrado]],Estructura!$U$4:$W$529,3,0)</f>
        <v>FI-0</v>
      </c>
      <c r="AA1341" s="18" t="str">
        <f>+VLOOKUP(Sitio_Publico[[#This Row],[Muestra]],Estructura!$Y$4:$AB$483,4,0)</f>
        <v>M-00076</v>
      </c>
    </row>
    <row r="1342" spans="1:27" ht="48" x14ac:dyDescent="0.3">
      <c r="A1342" s="16">
        <f t="shared" si="20"/>
        <v>1341</v>
      </c>
      <c r="B1342" s="47" t="s">
        <v>15118</v>
      </c>
      <c r="C1342" s="13" t="s">
        <v>622</v>
      </c>
      <c r="D1342" s="13" t="s">
        <v>623</v>
      </c>
      <c r="E1342" s="44">
        <v>1404</v>
      </c>
      <c r="F1342" s="13" t="s">
        <v>681</v>
      </c>
      <c r="G1342" s="23" t="s">
        <v>639</v>
      </c>
      <c r="H1342" s="42" t="s">
        <v>458</v>
      </c>
      <c r="I1342" s="28" t="s">
        <v>31</v>
      </c>
      <c r="J1342" s="12" t="s">
        <v>393</v>
      </c>
      <c r="K1342" s="28" t="s">
        <v>841</v>
      </c>
      <c r="L1342" s="12" t="s">
        <v>652</v>
      </c>
      <c r="M1342" s="12" t="s">
        <v>704</v>
      </c>
      <c r="N1342" s="12" t="s">
        <v>629</v>
      </c>
      <c r="O1342" s="26" t="s">
        <v>7426</v>
      </c>
      <c r="P1342" s="26" t="s">
        <v>7427</v>
      </c>
      <c r="Q1342" s="25" t="s">
        <v>646</v>
      </c>
      <c r="R1342" s="26" t="s">
        <v>7428</v>
      </c>
      <c r="S1342" s="15" t="s">
        <v>7429</v>
      </c>
      <c r="T1342" s="52">
        <v>0</v>
      </c>
      <c r="U1342" s="22" t="s">
        <v>7430</v>
      </c>
      <c r="V1342" s="18" t="str">
        <f>+Sitio_Publico[[#This Row],[idcoleccion]]&amp;"-"&amp;Sitio_Publico[[#This Row],[id]]</f>
        <v>000-1341</v>
      </c>
      <c r="W1342" s="18">
        <f>+VLOOKUP(Sitio_Publico[[#This Row],[territorio]],Estructura!$AE$4:$AH$1067,4,0)</f>
        <v>30001404</v>
      </c>
      <c r="X1342" s="18" t="str">
        <f>+VLOOKUP(Sitio_Publico[[#This Row],[tema]],Estructura!$G$4:$J$532,4,0)</f>
        <v>T-16</v>
      </c>
      <c r="Y1342" s="18" t="str">
        <f>+VLOOKUP(Sitio_Publico[[#This Row],[contenido]],Estructura!$L$4:$O$473,4,0)</f>
        <v>C-8</v>
      </c>
      <c r="Z1342" s="18" t="str">
        <f>+VLOOKUP(Sitio_Publico[[#This Row],[Filtro Integrado]],Estructura!$U$4:$W$529,3,0)</f>
        <v>FI-0</v>
      </c>
      <c r="AA1342" s="18" t="str">
        <f>+VLOOKUP(Sitio_Publico[[#This Row],[Muestra]],Estructura!$Y$4:$AB$483,4,0)</f>
        <v>M-00080</v>
      </c>
    </row>
    <row r="1343" spans="1:27" ht="48" x14ac:dyDescent="0.3">
      <c r="A1343" s="16">
        <f t="shared" si="20"/>
        <v>1342</v>
      </c>
      <c r="B1343" s="47" t="s">
        <v>15118</v>
      </c>
      <c r="C1343" s="13" t="s">
        <v>622</v>
      </c>
      <c r="D1343" s="13" t="s">
        <v>623</v>
      </c>
      <c r="E1343" s="44">
        <v>1401</v>
      </c>
      <c r="F1343" s="13" t="s">
        <v>688</v>
      </c>
      <c r="G1343" s="23" t="s">
        <v>639</v>
      </c>
      <c r="H1343" s="42" t="s">
        <v>458</v>
      </c>
      <c r="I1343" s="28" t="s">
        <v>28</v>
      </c>
      <c r="J1343" s="12" t="s">
        <v>393</v>
      </c>
      <c r="K1343" s="28" t="s">
        <v>689</v>
      </c>
      <c r="L1343" s="12" t="s">
        <v>652</v>
      </c>
      <c r="M1343" s="12" t="s">
        <v>690</v>
      </c>
      <c r="N1343" s="12" t="s">
        <v>629</v>
      </c>
      <c r="O1343" s="26" t="s">
        <v>7431</v>
      </c>
      <c r="P1343" s="26" t="s">
        <v>7432</v>
      </c>
      <c r="Q1343" s="25" t="s">
        <v>646</v>
      </c>
      <c r="R1343" s="26" t="s">
        <v>7433</v>
      </c>
      <c r="S1343" s="15" t="s">
        <v>7434</v>
      </c>
      <c r="T1343" s="52">
        <v>0</v>
      </c>
      <c r="U1343" s="22" t="s">
        <v>7435</v>
      </c>
      <c r="V1343" s="18" t="str">
        <f>+Sitio_Publico[[#This Row],[idcoleccion]]&amp;"-"&amp;Sitio_Publico[[#This Row],[id]]</f>
        <v>000-1342</v>
      </c>
      <c r="W1343" s="18">
        <f>+VLOOKUP(Sitio_Publico[[#This Row],[territorio]],Estructura!$AE$4:$AH$1067,4,0)</f>
        <v>30001401</v>
      </c>
      <c r="X1343" s="18" t="str">
        <f>+VLOOKUP(Sitio_Publico[[#This Row],[tema]],Estructura!$G$4:$J$532,4,0)</f>
        <v>T-17</v>
      </c>
      <c r="Y1343" s="18" t="str">
        <f>+VLOOKUP(Sitio_Publico[[#This Row],[contenido]],Estructura!$L$4:$O$473,4,0)</f>
        <v>C-8</v>
      </c>
      <c r="Z1343" s="18" t="str">
        <f>+VLOOKUP(Sitio_Publico[[#This Row],[Filtro Integrado]],Estructura!$U$4:$W$529,3,0)</f>
        <v>FI-0</v>
      </c>
      <c r="AA1343" s="18" t="str">
        <f>+VLOOKUP(Sitio_Publico[[#This Row],[Muestra]],Estructura!$Y$4:$AB$483,4,0)</f>
        <v>M-00068</v>
      </c>
    </row>
    <row r="1344" spans="1:27" ht="48" x14ac:dyDescent="0.3">
      <c r="A1344" s="16">
        <f t="shared" si="20"/>
        <v>1343</v>
      </c>
      <c r="B1344" s="47" t="s">
        <v>15118</v>
      </c>
      <c r="C1344" s="13" t="s">
        <v>622</v>
      </c>
      <c r="D1344" s="13" t="s">
        <v>623</v>
      </c>
      <c r="E1344" s="44">
        <v>16102</v>
      </c>
      <c r="F1344" s="13" t="s">
        <v>767</v>
      </c>
      <c r="G1344" s="23" t="s">
        <v>639</v>
      </c>
      <c r="H1344" s="42" t="s">
        <v>458</v>
      </c>
      <c r="I1344" s="28" t="s">
        <v>196</v>
      </c>
      <c r="J1344" s="12" t="s">
        <v>393</v>
      </c>
      <c r="K1344" s="28" t="s">
        <v>857</v>
      </c>
      <c r="L1344" s="12" t="s">
        <v>652</v>
      </c>
      <c r="M1344" s="12" t="s">
        <v>704</v>
      </c>
      <c r="N1344" s="12" t="s">
        <v>629</v>
      </c>
      <c r="O1344" s="26" t="s">
        <v>7436</v>
      </c>
      <c r="P1344" s="26" t="s">
        <v>7437</v>
      </c>
      <c r="Q1344" s="25" t="s">
        <v>646</v>
      </c>
      <c r="R1344" s="26" t="s">
        <v>7438</v>
      </c>
      <c r="S1344" s="15" t="s">
        <v>7439</v>
      </c>
      <c r="T1344" s="52">
        <v>0</v>
      </c>
      <c r="U1344" s="22" t="s">
        <v>7440</v>
      </c>
      <c r="V1344" s="18" t="str">
        <f>+Sitio_Publico[[#This Row],[idcoleccion]]&amp;"-"&amp;Sitio_Publico[[#This Row],[id]]</f>
        <v>000-1343</v>
      </c>
      <c r="W1344" s="18">
        <f>+VLOOKUP(Sitio_Publico[[#This Row],[territorio]],Estructura!$AE$4:$AH$1067,4,0)</f>
        <v>30016102</v>
      </c>
      <c r="X1344" s="18" t="str">
        <f>+VLOOKUP(Sitio_Publico[[#This Row],[tema]],Estructura!$G$4:$J$532,4,0)</f>
        <v>T-19</v>
      </c>
      <c r="Y1344" s="18" t="str">
        <f>+VLOOKUP(Sitio_Publico[[#This Row],[contenido]],Estructura!$L$4:$O$473,4,0)</f>
        <v>C-8</v>
      </c>
      <c r="Z1344" s="18" t="str">
        <f>+VLOOKUP(Sitio_Publico[[#This Row],[Filtro Integrado]],Estructura!$U$4:$W$529,3,0)</f>
        <v>FI-0</v>
      </c>
      <c r="AA1344" s="18" t="str">
        <f>+VLOOKUP(Sitio_Publico[[#This Row],[Muestra]],Estructura!$Y$4:$AB$483,4,0)</f>
        <v>M-00081</v>
      </c>
    </row>
    <row r="1345" spans="1:27" ht="48" x14ac:dyDescent="0.3">
      <c r="A1345" s="16">
        <f t="shared" si="20"/>
        <v>1344</v>
      </c>
      <c r="B1345" s="47" t="s">
        <v>15118</v>
      </c>
      <c r="C1345" s="13" t="s">
        <v>622</v>
      </c>
      <c r="D1345" s="13" t="s">
        <v>623</v>
      </c>
      <c r="E1345" s="44">
        <v>4</v>
      </c>
      <c r="F1345" s="13" t="s">
        <v>681</v>
      </c>
      <c r="G1345" s="23" t="s">
        <v>639</v>
      </c>
      <c r="H1345" s="42" t="s">
        <v>457</v>
      </c>
      <c r="I1345" s="28" t="s">
        <v>367</v>
      </c>
      <c r="J1345" s="12" t="s">
        <v>393</v>
      </c>
      <c r="K1345" s="28" t="s">
        <v>841</v>
      </c>
      <c r="L1345" s="12" t="s">
        <v>1299</v>
      </c>
      <c r="M1345" s="12" t="s">
        <v>704</v>
      </c>
      <c r="N1345" s="12" t="s">
        <v>629</v>
      </c>
      <c r="O1345" s="26" t="s">
        <v>7441</v>
      </c>
      <c r="P1345" s="26" t="s">
        <v>7442</v>
      </c>
      <c r="Q1345" s="25" t="s">
        <v>1145</v>
      </c>
      <c r="R1345" s="26" t="s">
        <v>7443</v>
      </c>
      <c r="S1345" s="15" t="s">
        <v>7444</v>
      </c>
      <c r="T1345" s="52">
        <v>0</v>
      </c>
      <c r="U1345" s="22" t="s">
        <v>7445</v>
      </c>
      <c r="V1345" s="18" t="str">
        <f>+Sitio_Publico[[#This Row],[idcoleccion]]&amp;"-"&amp;Sitio_Publico[[#This Row],[id]]</f>
        <v>000-1344</v>
      </c>
      <c r="W1345" s="18">
        <f>+VLOOKUP(Sitio_Publico[[#This Row],[territorio]],Estructura!$AE$4:$AH$1067,4,0)</f>
        <v>20000004</v>
      </c>
      <c r="X1345" s="18" t="str">
        <f>+VLOOKUP(Sitio_Publico[[#This Row],[tema]],Estructura!$G$4:$J$532,4,0)</f>
        <v>T-16</v>
      </c>
      <c r="Y1345" s="18" t="str">
        <f>+VLOOKUP(Sitio_Publico[[#This Row],[contenido]],Estructura!$L$4:$O$473,4,0)</f>
        <v>C-8</v>
      </c>
      <c r="Z1345" s="18" t="str">
        <f>+VLOOKUP(Sitio_Publico[[#This Row],[Filtro Integrado]],Estructura!$U$4:$W$529,3,0)</f>
        <v>FI-0</v>
      </c>
      <c r="AA1345" s="18" t="str">
        <f>+VLOOKUP(Sitio_Publico[[#This Row],[Muestra]],Estructura!$Y$4:$AB$483,4,0)</f>
        <v>M-00080</v>
      </c>
    </row>
    <row r="1346" spans="1:27" ht="48" x14ac:dyDescent="0.3">
      <c r="A1346" s="16">
        <f t="shared" si="20"/>
        <v>1345</v>
      </c>
      <c r="B1346" s="47" t="s">
        <v>15118</v>
      </c>
      <c r="C1346" s="13" t="s">
        <v>622</v>
      </c>
      <c r="D1346" s="13" t="s">
        <v>623</v>
      </c>
      <c r="E1346" s="44">
        <v>13124</v>
      </c>
      <c r="F1346" s="13" t="s">
        <v>681</v>
      </c>
      <c r="G1346" s="23" t="s">
        <v>639</v>
      </c>
      <c r="H1346" s="42" t="s">
        <v>458</v>
      </c>
      <c r="I1346" s="28" t="s">
        <v>320</v>
      </c>
      <c r="J1346" s="12" t="s">
        <v>393</v>
      </c>
      <c r="K1346" s="28" t="s">
        <v>841</v>
      </c>
      <c r="L1346" s="12" t="s">
        <v>652</v>
      </c>
      <c r="M1346" s="12" t="s">
        <v>704</v>
      </c>
      <c r="N1346" s="12" t="s">
        <v>629</v>
      </c>
      <c r="O1346" s="26" t="s">
        <v>7446</v>
      </c>
      <c r="P1346" s="26" t="s">
        <v>7447</v>
      </c>
      <c r="Q1346" s="25" t="s">
        <v>646</v>
      </c>
      <c r="R1346" s="26" t="s">
        <v>7448</v>
      </c>
      <c r="S1346" s="15" t="s">
        <v>7449</v>
      </c>
      <c r="T1346" s="52">
        <v>0</v>
      </c>
      <c r="U1346" s="22" t="s">
        <v>7450</v>
      </c>
      <c r="V1346" s="18" t="str">
        <f>+Sitio_Publico[[#This Row],[idcoleccion]]&amp;"-"&amp;Sitio_Publico[[#This Row],[id]]</f>
        <v>000-1345</v>
      </c>
      <c r="W1346" s="18">
        <f>+VLOOKUP(Sitio_Publico[[#This Row],[territorio]],Estructura!$AE$4:$AH$1067,4,0)</f>
        <v>30013124</v>
      </c>
      <c r="X1346" s="18" t="str">
        <f>+VLOOKUP(Sitio_Publico[[#This Row],[tema]],Estructura!$G$4:$J$532,4,0)</f>
        <v>T-16</v>
      </c>
      <c r="Y1346" s="18" t="str">
        <f>+VLOOKUP(Sitio_Publico[[#This Row],[contenido]],Estructura!$L$4:$O$473,4,0)</f>
        <v>C-8</v>
      </c>
      <c r="Z1346" s="18" t="str">
        <f>+VLOOKUP(Sitio_Publico[[#This Row],[Filtro Integrado]],Estructura!$U$4:$W$529,3,0)</f>
        <v>FI-0</v>
      </c>
      <c r="AA1346" s="18" t="str">
        <f>+VLOOKUP(Sitio_Publico[[#This Row],[Muestra]],Estructura!$Y$4:$AB$483,4,0)</f>
        <v>M-00080</v>
      </c>
    </row>
    <row r="1347" spans="1:27" ht="60" x14ac:dyDescent="0.3">
      <c r="A1347" s="16">
        <f t="shared" ref="A1347:A1410" si="21">+ROW()-1</f>
        <v>1346</v>
      </c>
      <c r="B1347" s="47" t="s">
        <v>15118</v>
      </c>
      <c r="C1347" s="13" t="s">
        <v>622</v>
      </c>
      <c r="D1347" s="13" t="s">
        <v>623</v>
      </c>
      <c r="E1347" s="44">
        <v>6113</v>
      </c>
      <c r="F1347" s="13" t="s">
        <v>624</v>
      </c>
      <c r="G1347" s="23" t="s">
        <v>639</v>
      </c>
      <c r="H1347" s="42" t="s">
        <v>458</v>
      </c>
      <c r="I1347" s="28" t="s">
        <v>112</v>
      </c>
      <c r="J1347" s="12" t="s">
        <v>393</v>
      </c>
      <c r="K1347" s="28" t="s">
        <v>904</v>
      </c>
      <c r="L1347" s="12" t="s">
        <v>652</v>
      </c>
      <c r="M1347" s="12" t="s">
        <v>653</v>
      </c>
      <c r="N1347" s="12" t="s">
        <v>629</v>
      </c>
      <c r="O1347" s="26" t="s">
        <v>7451</v>
      </c>
      <c r="P1347" s="26" t="s">
        <v>7452</v>
      </c>
      <c r="Q1347" s="25" t="s">
        <v>646</v>
      </c>
      <c r="R1347" s="26" t="s">
        <v>7453</v>
      </c>
      <c r="S1347" s="15" t="s">
        <v>7454</v>
      </c>
      <c r="T1347" s="52">
        <v>0</v>
      </c>
      <c r="U1347" s="22" t="s">
        <v>7455</v>
      </c>
      <c r="V1347" s="18" t="str">
        <f>+Sitio_Publico[[#This Row],[idcoleccion]]&amp;"-"&amp;Sitio_Publico[[#This Row],[id]]</f>
        <v>000-1346</v>
      </c>
      <c r="W1347" s="18">
        <f>+VLOOKUP(Sitio_Publico[[#This Row],[territorio]],Estructura!$AE$4:$AH$1067,4,0)</f>
        <v>30006113</v>
      </c>
      <c r="X1347" s="18" t="str">
        <f>+VLOOKUP(Sitio_Publico[[#This Row],[tema]],Estructura!$G$4:$J$532,4,0)</f>
        <v>T-13</v>
      </c>
      <c r="Y1347" s="18" t="str">
        <f>+VLOOKUP(Sitio_Publico[[#This Row],[contenido]],Estructura!$L$4:$O$473,4,0)</f>
        <v>C-8</v>
      </c>
      <c r="Z1347" s="18" t="str">
        <f>+VLOOKUP(Sitio_Publico[[#This Row],[Filtro Integrado]],Estructura!$U$4:$W$529,3,0)</f>
        <v>FI-0</v>
      </c>
      <c r="AA1347" s="18" t="str">
        <f>+VLOOKUP(Sitio_Publico[[#This Row],[Muestra]],Estructura!$Y$4:$AB$483,4,0)</f>
        <v>M-00083</v>
      </c>
    </row>
    <row r="1348" spans="1:27" ht="72" x14ac:dyDescent="0.3">
      <c r="A1348" s="16">
        <f t="shared" si="21"/>
        <v>1347</v>
      </c>
      <c r="B1348" s="47" t="s">
        <v>15118</v>
      </c>
      <c r="C1348" s="13" t="s">
        <v>622</v>
      </c>
      <c r="D1348" s="13" t="s">
        <v>623</v>
      </c>
      <c r="E1348" s="44">
        <v>13503</v>
      </c>
      <c r="F1348" s="13" t="s">
        <v>624</v>
      </c>
      <c r="G1348" s="23" t="s">
        <v>639</v>
      </c>
      <c r="H1348" s="42" t="s">
        <v>458</v>
      </c>
      <c r="I1348" s="28" t="s">
        <v>340</v>
      </c>
      <c r="J1348" s="12" t="s">
        <v>393</v>
      </c>
      <c r="K1348" s="28" t="s">
        <v>626</v>
      </c>
      <c r="L1348" s="12" t="s">
        <v>652</v>
      </c>
      <c r="M1348" s="12" t="s">
        <v>1170</v>
      </c>
      <c r="N1348" s="12" t="s">
        <v>629</v>
      </c>
      <c r="O1348" s="26" t="s">
        <v>7456</v>
      </c>
      <c r="P1348" s="26" t="s">
        <v>7457</v>
      </c>
      <c r="Q1348" s="25" t="s">
        <v>646</v>
      </c>
      <c r="R1348" s="26" t="s">
        <v>7458</v>
      </c>
      <c r="S1348" s="15" t="s">
        <v>7459</v>
      </c>
      <c r="T1348" s="52">
        <v>0</v>
      </c>
      <c r="U1348" s="22" t="s">
        <v>7460</v>
      </c>
      <c r="V1348" s="18" t="str">
        <f>+Sitio_Publico[[#This Row],[idcoleccion]]&amp;"-"&amp;Sitio_Publico[[#This Row],[id]]</f>
        <v>000-1347</v>
      </c>
      <c r="W1348" s="18">
        <f>+VLOOKUP(Sitio_Publico[[#This Row],[territorio]],Estructura!$AE$4:$AH$1067,4,0)</f>
        <v>30013503</v>
      </c>
      <c r="X1348" s="18" t="str">
        <f>+VLOOKUP(Sitio_Publico[[#This Row],[tema]],Estructura!$G$4:$J$532,4,0)</f>
        <v>T-13</v>
      </c>
      <c r="Y1348" s="18" t="str">
        <f>+VLOOKUP(Sitio_Publico[[#This Row],[contenido]],Estructura!$L$4:$O$473,4,0)</f>
        <v>C-8</v>
      </c>
      <c r="Z1348" s="18" t="str">
        <f>+VLOOKUP(Sitio_Publico[[#This Row],[Filtro Integrado]],Estructura!$U$4:$W$529,3,0)</f>
        <v>FI-0</v>
      </c>
      <c r="AA1348" s="18" t="str">
        <f>+VLOOKUP(Sitio_Publico[[#This Row],[Muestra]],Estructura!$Y$4:$AB$483,4,0)</f>
        <v>M-00063</v>
      </c>
    </row>
    <row r="1349" spans="1:27" ht="48" x14ac:dyDescent="0.3">
      <c r="A1349" s="16">
        <f t="shared" si="21"/>
        <v>1348</v>
      </c>
      <c r="B1349" s="47" t="s">
        <v>15118</v>
      </c>
      <c r="C1349" s="13" t="s">
        <v>622</v>
      </c>
      <c r="D1349" s="13" t="s">
        <v>623</v>
      </c>
      <c r="E1349" s="44">
        <v>10301</v>
      </c>
      <c r="F1349" s="13" t="s">
        <v>688</v>
      </c>
      <c r="G1349" s="23" t="s">
        <v>639</v>
      </c>
      <c r="H1349" s="42" t="s">
        <v>458</v>
      </c>
      <c r="I1349" s="28" t="s">
        <v>267</v>
      </c>
      <c r="J1349" s="12" t="s">
        <v>393</v>
      </c>
      <c r="K1349" s="28" t="s">
        <v>689</v>
      </c>
      <c r="L1349" s="12" t="s">
        <v>652</v>
      </c>
      <c r="M1349" s="12" t="s">
        <v>690</v>
      </c>
      <c r="N1349" s="12" t="s">
        <v>629</v>
      </c>
      <c r="O1349" s="26" t="s">
        <v>7461</v>
      </c>
      <c r="P1349" s="26" t="s">
        <v>7462</v>
      </c>
      <c r="Q1349" s="25" t="s">
        <v>646</v>
      </c>
      <c r="R1349" s="26" t="s">
        <v>7463</v>
      </c>
      <c r="S1349" s="15" t="s">
        <v>7464</v>
      </c>
      <c r="T1349" s="52">
        <v>0</v>
      </c>
      <c r="U1349" s="22" t="s">
        <v>7465</v>
      </c>
      <c r="V1349" s="18" t="str">
        <f>+Sitio_Publico[[#This Row],[idcoleccion]]&amp;"-"&amp;Sitio_Publico[[#This Row],[id]]</f>
        <v>000-1348</v>
      </c>
      <c r="W1349" s="18">
        <f>+VLOOKUP(Sitio_Publico[[#This Row],[territorio]],Estructura!$AE$4:$AH$1067,4,0)</f>
        <v>30010301</v>
      </c>
      <c r="X1349" s="18" t="str">
        <f>+VLOOKUP(Sitio_Publico[[#This Row],[tema]],Estructura!$G$4:$J$532,4,0)</f>
        <v>T-17</v>
      </c>
      <c r="Y1349" s="18" t="str">
        <f>+VLOOKUP(Sitio_Publico[[#This Row],[contenido]],Estructura!$L$4:$O$473,4,0)</f>
        <v>C-8</v>
      </c>
      <c r="Z1349" s="18" t="str">
        <f>+VLOOKUP(Sitio_Publico[[#This Row],[Filtro Integrado]],Estructura!$U$4:$W$529,3,0)</f>
        <v>FI-0</v>
      </c>
      <c r="AA1349" s="18" t="str">
        <f>+VLOOKUP(Sitio_Publico[[#This Row],[Muestra]],Estructura!$Y$4:$AB$483,4,0)</f>
        <v>M-00068</v>
      </c>
    </row>
    <row r="1350" spans="1:27" ht="48" x14ac:dyDescent="0.3">
      <c r="A1350" s="16">
        <f t="shared" si="21"/>
        <v>1349</v>
      </c>
      <c r="B1350" s="47" t="s">
        <v>15118</v>
      </c>
      <c r="C1350" s="13" t="s">
        <v>622</v>
      </c>
      <c r="D1350" s="13" t="s">
        <v>623</v>
      </c>
      <c r="E1350" s="44">
        <v>5402</v>
      </c>
      <c r="F1350" s="13" t="s">
        <v>767</v>
      </c>
      <c r="G1350" s="23" t="s">
        <v>639</v>
      </c>
      <c r="H1350" s="42" t="s">
        <v>458</v>
      </c>
      <c r="I1350" s="28" t="s">
        <v>75</v>
      </c>
      <c r="J1350" s="12" t="s">
        <v>393</v>
      </c>
      <c r="K1350" s="28" t="s">
        <v>768</v>
      </c>
      <c r="L1350" s="12" t="s">
        <v>652</v>
      </c>
      <c r="M1350" s="12" t="s">
        <v>653</v>
      </c>
      <c r="N1350" s="12" t="s">
        <v>629</v>
      </c>
      <c r="O1350" s="26" t="s">
        <v>7466</v>
      </c>
      <c r="P1350" s="26" t="s">
        <v>7467</v>
      </c>
      <c r="Q1350" s="25" t="s">
        <v>646</v>
      </c>
      <c r="R1350" s="26" t="s">
        <v>7468</v>
      </c>
      <c r="S1350" s="15" t="s">
        <v>7469</v>
      </c>
      <c r="T1350" s="52">
        <v>0</v>
      </c>
      <c r="U1350" s="22" t="s">
        <v>7470</v>
      </c>
      <c r="V1350" s="18" t="str">
        <f>+Sitio_Publico[[#This Row],[idcoleccion]]&amp;"-"&amp;Sitio_Publico[[#This Row],[id]]</f>
        <v>000-1349</v>
      </c>
      <c r="W1350" s="18">
        <f>+VLOOKUP(Sitio_Publico[[#This Row],[territorio]],Estructura!$AE$4:$AH$1067,4,0)</f>
        <v>30005402</v>
      </c>
      <c r="X1350" s="18" t="str">
        <f>+VLOOKUP(Sitio_Publico[[#This Row],[tema]],Estructura!$G$4:$J$532,4,0)</f>
        <v>T-19</v>
      </c>
      <c r="Y1350" s="18" t="str">
        <f>+VLOOKUP(Sitio_Publico[[#This Row],[contenido]],Estructura!$L$4:$O$473,4,0)</f>
        <v>C-8</v>
      </c>
      <c r="Z1350" s="18" t="str">
        <f>+VLOOKUP(Sitio_Publico[[#This Row],[Filtro Integrado]],Estructura!$U$4:$W$529,3,0)</f>
        <v>FI-0</v>
      </c>
      <c r="AA1350" s="18" t="str">
        <f>+VLOOKUP(Sitio_Publico[[#This Row],[Muestra]],Estructura!$Y$4:$AB$483,4,0)</f>
        <v>M-00075</v>
      </c>
    </row>
    <row r="1351" spans="1:27" ht="48" x14ac:dyDescent="0.3">
      <c r="A1351" s="16">
        <f t="shared" si="21"/>
        <v>1350</v>
      </c>
      <c r="B1351" s="47" t="s">
        <v>15118</v>
      </c>
      <c r="C1351" s="13" t="s">
        <v>622</v>
      </c>
      <c r="D1351" s="13" t="s">
        <v>623</v>
      </c>
      <c r="E1351" s="44">
        <v>8109</v>
      </c>
      <c r="F1351" s="13" t="s">
        <v>767</v>
      </c>
      <c r="G1351" s="23" t="s">
        <v>625</v>
      </c>
      <c r="H1351" s="42" t="s">
        <v>458</v>
      </c>
      <c r="I1351" s="28" t="s">
        <v>170</v>
      </c>
      <c r="J1351" s="12" t="s">
        <v>393</v>
      </c>
      <c r="K1351" s="28" t="s">
        <v>780</v>
      </c>
      <c r="L1351" s="12" t="s">
        <v>627</v>
      </c>
      <c r="M1351" s="12" t="s">
        <v>781</v>
      </c>
      <c r="N1351" s="12" t="s">
        <v>629</v>
      </c>
      <c r="O1351" s="26" t="s">
        <v>7471</v>
      </c>
      <c r="P1351" s="26" t="s">
        <v>7472</v>
      </c>
      <c r="Q1351" s="25" t="s">
        <v>646</v>
      </c>
      <c r="R1351" s="26" t="s">
        <v>7473</v>
      </c>
      <c r="S1351" s="15" t="s">
        <v>7474</v>
      </c>
      <c r="T1351" s="52">
        <v>0</v>
      </c>
      <c r="U1351" s="22" t="s">
        <v>7475</v>
      </c>
      <c r="V1351" s="18" t="str">
        <f>+Sitio_Publico[[#This Row],[idcoleccion]]&amp;"-"&amp;Sitio_Publico[[#This Row],[id]]</f>
        <v>000-1350</v>
      </c>
      <c r="W1351" s="18">
        <f>+VLOOKUP(Sitio_Publico[[#This Row],[territorio]],Estructura!$AE$4:$AH$1067,4,0)</f>
        <v>30008109</v>
      </c>
      <c r="X1351" s="18" t="str">
        <f>+VLOOKUP(Sitio_Publico[[#This Row],[tema]],Estructura!$G$4:$J$532,4,0)</f>
        <v>T-19</v>
      </c>
      <c r="Y1351" s="18" t="str">
        <f>+VLOOKUP(Sitio_Publico[[#This Row],[contenido]],Estructura!$L$4:$O$473,4,0)</f>
        <v>C-7</v>
      </c>
      <c r="Z1351" s="18" t="str">
        <f>+VLOOKUP(Sitio_Publico[[#This Row],[Filtro Integrado]],Estructura!$U$4:$W$529,3,0)</f>
        <v>FI-0</v>
      </c>
      <c r="AA1351" s="18" t="str">
        <f>+VLOOKUP(Sitio_Publico[[#This Row],[Muestra]],Estructura!$Y$4:$AB$483,4,0)</f>
        <v>M-00076</v>
      </c>
    </row>
    <row r="1352" spans="1:27" ht="48" x14ac:dyDescent="0.3">
      <c r="A1352" s="16">
        <f t="shared" si="21"/>
        <v>1351</v>
      </c>
      <c r="B1352" s="47" t="s">
        <v>15118</v>
      </c>
      <c r="C1352" s="13" t="s">
        <v>622</v>
      </c>
      <c r="D1352" s="13" t="s">
        <v>623</v>
      </c>
      <c r="E1352" s="44">
        <v>5605</v>
      </c>
      <c r="F1352" s="13" t="s">
        <v>767</v>
      </c>
      <c r="G1352" s="23" t="s">
        <v>639</v>
      </c>
      <c r="H1352" s="42" t="s">
        <v>458</v>
      </c>
      <c r="I1352" s="28" t="s">
        <v>88</v>
      </c>
      <c r="J1352" s="12" t="s">
        <v>393</v>
      </c>
      <c r="K1352" s="28" t="s">
        <v>768</v>
      </c>
      <c r="L1352" s="12" t="s">
        <v>652</v>
      </c>
      <c r="M1352" s="12" t="s">
        <v>653</v>
      </c>
      <c r="N1352" s="12" t="s">
        <v>629</v>
      </c>
      <c r="O1352" s="26" t="s">
        <v>7476</v>
      </c>
      <c r="P1352" s="26" t="s">
        <v>7477</v>
      </c>
      <c r="Q1352" s="25" t="s">
        <v>646</v>
      </c>
      <c r="R1352" s="26" t="s">
        <v>7478</v>
      </c>
      <c r="S1352" s="15" t="s">
        <v>7479</v>
      </c>
      <c r="T1352" s="52">
        <v>0</v>
      </c>
      <c r="U1352" s="22" t="s">
        <v>7480</v>
      </c>
      <c r="V1352" s="18" t="str">
        <f>+Sitio_Publico[[#This Row],[idcoleccion]]&amp;"-"&amp;Sitio_Publico[[#This Row],[id]]</f>
        <v>000-1351</v>
      </c>
      <c r="W1352" s="18">
        <f>+VLOOKUP(Sitio_Publico[[#This Row],[territorio]],Estructura!$AE$4:$AH$1067,4,0)</f>
        <v>30005605</v>
      </c>
      <c r="X1352" s="18" t="str">
        <f>+VLOOKUP(Sitio_Publico[[#This Row],[tema]],Estructura!$G$4:$J$532,4,0)</f>
        <v>T-19</v>
      </c>
      <c r="Y1352" s="18" t="str">
        <f>+VLOOKUP(Sitio_Publico[[#This Row],[contenido]],Estructura!$L$4:$O$473,4,0)</f>
        <v>C-8</v>
      </c>
      <c r="Z1352" s="18" t="str">
        <f>+VLOOKUP(Sitio_Publico[[#This Row],[Filtro Integrado]],Estructura!$U$4:$W$529,3,0)</f>
        <v>FI-0</v>
      </c>
      <c r="AA1352" s="18" t="str">
        <f>+VLOOKUP(Sitio_Publico[[#This Row],[Muestra]],Estructura!$Y$4:$AB$483,4,0)</f>
        <v>M-00075</v>
      </c>
    </row>
    <row r="1353" spans="1:27" ht="40.799999999999997" x14ac:dyDescent="0.3">
      <c r="A1353" s="16">
        <f t="shared" si="21"/>
        <v>1352</v>
      </c>
      <c r="B1353" s="47" t="s">
        <v>15118</v>
      </c>
      <c r="C1353" s="13" t="s">
        <v>637</v>
      </c>
      <c r="D1353" s="13" t="s">
        <v>623</v>
      </c>
      <c r="E1353" s="44">
        <v>43</v>
      </c>
      <c r="F1353" s="13" t="s">
        <v>638</v>
      </c>
      <c r="G1353" s="23" t="s">
        <v>732</v>
      </c>
      <c r="H1353" s="42" t="s">
        <v>458</v>
      </c>
      <c r="I1353" s="28" t="s">
        <v>171</v>
      </c>
      <c r="J1353" s="12" t="s">
        <v>393</v>
      </c>
      <c r="K1353" s="28" t="s">
        <v>6332</v>
      </c>
      <c r="L1353" s="12" t="s">
        <v>641</v>
      </c>
      <c r="M1353" s="12" t="s">
        <v>642</v>
      </c>
      <c r="N1353" s="12" t="s">
        <v>643</v>
      </c>
      <c r="O1353" s="26" t="s">
        <v>7481</v>
      </c>
      <c r="P1353" s="26" t="s">
        <v>7482</v>
      </c>
      <c r="Q1353" s="25" t="s">
        <v>646</v>
      </c>
      <c r="R1353" s="26" t="s">
        <v>6335</v>
      </c>
      <c r="S1353" s="15" t="s">
        <v>7483</v>
      </c>
      <c r="T1353" s="52">
        <v>0</v>
      </c>
      <c r="U1353" s="22" t="s">
        <v>7484</v>
      </c>
      <c r="V1353" s="18" t="str">
        <f>+Sitio_Publico[[#This Row],[idcoleccion]]&amp;"-"&amp;Sitio_Publico[[#This Row],[id]]</f>
        <v>000-1352</v>
      </c>
      <c r="W1353" s="18">
        <f>+VLOOKUP(Sitio_Publico[[#This Row],[territorio]],Estructura!$AE$4:$AH$1067,4,0)</f>
        <v>30008110</v>
      </c>
      <c r="X1353" s="18" t="str">
        <f>+VLOOKUP(Sitio_Publico[[#This Row],[tema]],Estructura!$G$4:$J$532,4,0)</f>
        <v>T-14</v>
      </c>
      <c r="Y1353" s="18" t="str">
        <f>+VLOOKUP(Sitio_Publico[[#This Row],[contenido]],Estructura!$L$4:$O$473,4,0)</f>
        <v>C-10</v>
      </c>
      <c r="Z1353" s="18" t="str">
        <f>+VLOOKUP(Sitio_Publico[[#This Row],[Filtro Integrado]],Estructura!$U$4:$W$529,3,0)</f>
        <v>FI-0</v>
      </c>
      <c r="AA1353" s="18" t="str">
        <f>+VLOOKUP(Sitio_Publico[[#This Row],[Muestra]],Estructura!$Y$4:$AB$483,4,0)</f>
        <v>M-000147</v>
      </c>
    </row>
    <row r="1354" spans="1:27" ht="40.799999999999997" x14ac:dyDescent="0.3">
      <c r="A1354" s="16">
        <f t="shared" si="21"/>
        <v>1353</v>
      </c>
      <c r="B1354" s="47" t="s">
        <v>15118</v>
      </c>
      <c r="C1354" s="13" t="s">
        <v>622</v>
      </c>
      <c r="D1354" s="13" t="s">
        <v>623</v>
      </c>
      <c r="E1354" s="44">
        <v>12401</v>
      </c>
      <c r="F1354" s="13" t="s">
        <v>814</v>
      </c>
      <c r="G1354" s="23" t="s">
        <v>710</v>
      </c>
      <c r="H1354" s="42" t="s">
        <v>458</v>
      </c>
      <c r="I1354" s="28" t="s">
        <v>295</v>
      </c>
      <c r="J1354" s="12" t="s">
        <v>393</v>
      </c>
      <c r="K1354" s="28" t="s">
        <v>815</v>
      </c>
      <c r="L1354" s="12" t="s">
        <v>712</v>
      </c>
      <c r="M1354" s="12" t="s">
        <v>713</v>
      </c>
      <c r="N1354" s="12" t="s">
        <v>714</v>
      </c>
      <c r="O1354" s="26" t="s">
        <v>7485</v>
      </c>
      <c r="P1354" s="26" t="s">
        <v>7486</v>
      </c>
      <c r="Q1354" s="25" t="s">
        <v>646</v>
      </c>
      <c r="R1354" s="26" t="s">
        <v>7487</v>
      </c>
      <c r="S1354" s="15" t="s">
        <v>7488</v>
      </c>
      <c r="T1354" s="52">
        <v>0</v>
      </c>
      <c r="U1354" s="22" t="s">
        <v>7489</v>
      </c>
      <c r="V1354" s="18" t="str">
        <f>+Sitio_Publico[[#This Row],[idcoleccion]]&amp;"-"&amp;Sitio_Publico[[#This Row],[id]]</f>
        <v>000-1353</v>
      </c>
      <c r="W1354" s="18">
        <f>+VLOOKUP(Sitio_Publico[[#This Row],[territorio]],Estructura!$AE$4:$AH$1067,4,0)</f>
        <v>30012401</v>
      </c>
      <c r="X1354" s="18" t="str">
        <f>+VLOOKUP(Sitio_Publico[[#This Row],[tema]],Estructura!$G$4:$J$532,4,0)</f>
        <v>T-20</v>
      </c>
      <c r="Y1354" s="18" t="str">
        <f>+VLOOKUP(Sitio_Publico[[#This Row],[contenido]],Estructura!$L$4:$O$473,4,0)</f>
        <v>C-9</v>
      </c>
      <c r="Z1354" s="18" t="str">
        <f>+VLOOKUP(Sitio_Publico[[#This Row],[Filtro Integrado]],Estructura!$U$4:$W$529,3,0)</f>
        <v>FI-0</v>
      </c>
      <c r="AA1354" s="18" t="str">
        <f>+VLOOKUP(Sitio_Publico[[#This Row],[Muestra]],Estructura!$Y$4:$AB$483,4,0)</f>
        <v>M-00079</v>
      </c>
    </row>
    <row r="1355" spans="1:27" ht="48" x14ac:dyDescent="0.3">
      <c r="A1355" s="16">
        <f t="shared" si="21"/>
        <v>1354</v>
      </c>
      <c r="B1355" s="47" t="s">
        <v>15118</v>
      </c>
      <c r="C1355" s="13" t="s">
        <v>637</v>
      </c>
      <c r="D1355" s="13" t="s">
        <v>623</v>
      </c>
      <c r="E1355" s="44">
        <v>13</v>
      </c>
      <c r="F1355" s="13" t="s">
        <v>1591</v>
      </c>
      <c r="G1355" s="23" t="s">
        <v>1394</v>
      </c>
      <c r="H1355" s="42" t="s">
        <v>457</v>
      </c>
      <c r="I1355" s="28" t="s">
        <v>376</v>
      </c>
      <c r="J1355" s="12" t="s">
        <v>393</v>
      </c>
      <c r="K1355" s="28" t="s">
        <v>2151</v>
      </c>
      <c r="L1355" s="12" t="s">
        <v>641</v>
      </c>
      <c r="M1355" s="12" t="s">
        <v>628</v>
      </c>
      <c r="N1355" s="12" t="s">
        <v>643</v>
      </c>
      <c r="O1355" s="26" t="s">
        <v>4224</v>
      </c>
      <c r="P1355" s="26" t="s">
        <v>4225</v>
      </c>
      <c r="Q1355" s="25" t="s">
        <v>646</v>
      </c>
      <c r="R1355" s="26" t="s">
        <v>3895</v>
      </c>
      <c r="S1355" s="15" t="s">
        <v>7490</v>
      </c>
      <c r="T1355" s="52">
        <v>0</v>
      </c>
      <c r="U1355" s="22" t="s">
        <v>7491</v>
      </c>
      <c r="V1355" s="18" t="str">
        <f>+Sitio_Publico[[#This Row],[idcoleccion]]&amp;"-"&amp;Sitio_Publico[[#This Row],[id]]</f>
        <v>000-1354</v>
      </c>
      <c r="W1355" s="18">
        <f>+VLOOKUP(Sitio_Publico[[#This Row],[territorio]],Estructura!$AE$4:$AH$1067,4,0)</f>
        <v>20000013</v>
      </c>
      <c r="X1355" s="18" t="str">
        <f>+VLOOKUP(Sitio_Publico[[#This Row],[tema]],Estructura!$G$4:$J$532,4,0)</f>
        <v>T-24</v>
      </c>
      <c r="Y1355" s="18" t="str">
        <f>+VLOOKUP(Sitio_Publico[[#This Row],[contenido]],Estructura!$L$4:$O$473,4,0)</f>
        <v>C-12</v>
      </c>
      <c r="Z1355" s="18" t="str">
        <f>+VLOOKUP(Sitio_Publico[[#This Row],[Filtro Integrado]],Estructura!$U$4:$W$529,3,0)</f>
        <v>FI-0</v>
      </c>
      <c r="AA1355" s="18" t="str">
        <f>+VLOOKUP(Sitio_Publico[[#This Row],[Muestra]],Estructura!$Y$4:$AB$483,4,0)</f>
        <v>M-000106</v>
      </c>
    </row>
    <row r="1356" spans="1:27" ht="48" x14ac:dyDescent="0.3">
      <c r="A1356" s="16">
        <f t="shared" si="21"/>
        <v>1355</v>
      </c>
      <c r="B1356" s="47" t="s">
        <v>15118</v>
      </c>
      <c r="C1356" s="13" t="s">
        <v>622</v>
      </c>
      <c r="D1356" s="13" t="s">
        <v>623</v>
      </c>
      <c r="E1356" s="44">
        <v>5801</v>
      </c>
      <c r="F1356" s="13" t="s">
        <v>688</v>
      </c>
      <c r="G1356" s="23" t="s">
        <v>625</v>
      </c>
      <c r="H1356" s="42" t="s">
        <v>458</v>
      </c>
      <c r="I1356" s="28" t="s">
        <v>96</v>
      </c>
      <c r="J1356" s="12" t="s">
        <v>393</v>
      </c>
      <c r="K1356" s="28" t="s">
        <v>726</v>
      </c>
      <c r="L1356" s="12" t="s">
        <v>627</v>
      </c>
      <c r="M1356" s="12" t="s">
        <v>628</v>
      </c>
      <c r="N1356" s="12" t="s">
        <v>629</v>
      </c>
      <c r="O1356" s="26" t="s">
        <v>7492</v>
      </c>
      <c r="P1356" s="26" t="s">
        <v>7493</v>
      </c>
      <c r="Q1356" s="25" t="s">
        <v>646</v>
      </c>
      <c r="R1356" s="26" t="s">
        <v>7494</v>
      </c>
      <c r="S1356" s="15" t="s">
        <v>7495</v>
      </c>
      <c r="T1356" s="52">
        <v>0</v>
      </c>
      <c r="U1356" s="22" t="s">
        <v>7496</v>
      </c>
      <c r="V1356" s="18" t="str">
        <f>+Sitio_Publico[[#This Row],[idcoleccion]]&amp;"-"&amp;Sitio_Publico[[#This Row],[id]]</f>
        <v>000-1355</v>
      </c>
      <c r="W1356" s="18">
        <f>+VLOOKUP(Sitio_Publico[[#This Row],[territorio]],Estructura!$AE$4:$AH$1067,4,0)</f>
        <v>30005801</v>
      </c>
      <c r="X1356" s="18" t="str">
        <f>+VLOOKUP(Sitio_Publico[[#This Row],[tema]],Estructura!$G$4:$J$532,4,0)</f>
        <v>T-17</v>
      </c>
      <c r="Y1356" s="18" t="str">
        <f>+VLOOKUP(Sitio_Publico[[#This Row],[contenido]],Estructura!$L$4:$O$473,4,0)</f>
        <v>C-7</v>
      </c>
      <c r="Z1356" s="18" t="str">
        <f>+VLOOKUP(Sitio_Publico[[#This Row],[Filtro Integrado]],Estructura!$U$4:$W$529,3,0)</f>
        <v>FI-0</v>
      </c>
      <c r="AA1356" s="18" t="str">
        <f>+VLOOKUP(Sitio_Publico[[#This Row],[Muestra]],Estructura!$Y$4:$AB$483,4,0)</f>
        <v>M-00071</v>
      </c>
    </row>
    <row r="1357" spans="1:27" ht="48" x14ac:dyDescent="0.3">
      <c r="A1357" s="16">
        <f t="shared" si="21"/>
        <v>1356</v>
      </c>
      <c r="B1357" s="47" t="s">
        <v>15118</v>
      </c>
      <c r="C1357" s="13" t="s">
        <v>622</v>
      </c>
      <c r="D1357" s="13" t="s">
        <v>623</v>
      </c>
      <c r="E1357" s="44">
        <v>9</v>
      </c>
      <c r="F1357" s="13" t="s">
        <v>681</v>
      </c>
      <c r="G1357" s="23" t="s">
        <v>639</v>
      </c>
      <c r="H1357" s="42" t="s">
        <v>457</v>
      </c>
      <c r="I1357" s="28" t="s">
        <v>372</v>
      </c>
      <c r="J1357" s="12" t="s">
        <v>393</v>
      </c>
      <c r="K1357" s="28" t="s">
        <v>841</v>
      </c>
      <c r="L1357" s="12" t="s">
        <v>1299</v>
      </c>
      <c r="M1357" s="12" t="s">
        <v>704</v>
      </c>
      <c r="N1357" s="12" t="s">
        <v>629</v>
      </c>
      <c r="O1357" s="26" t="s">
        <v>7497</v>
      </c>
      <c r="P1357" s="26" t="s">
        <v>7498</v>
      </c>
      <c r="Q1357" s="25" t="s">
        <v>1145</v>
      </c>
      <c r="R1357" s="26" t="s">
        <v>7499</v>
      </c>
      <c r="S1357" s="15" t="s">
        <v>7500</v>
      </c>
      <c r="T1357" s="52">
        <v>0</v>
      </c>
      <c r="U1357" s="22" t="s">
        <v>7501</v>
      </c>
      <c r="V1357" s="18" t="str">
        <f>+Sitio_Publico[[#This Row],[idcoleccion]]&amp;"-"&amp;Sitio_Publico[[#This Row],[id]]</f>
        <v>000-1356</v>
      </c>
      <c r="W1357" s="18">
        <f>+VLOOKUP(Sitio_Publico[[#This Row],[territorio]],Estructura!$AE$4:$AH$1067,4,0)</f>
        <v>20000009</v>
      </c>
      <c r="X1357" s="18" t="str">
        <f>+VLOOKUP(Sitio_Publico[[#This Row],[tema]],Estructura!$G$4:$J$532,4,0)</f>
        <v>T-16</v>
      </c>
      <c r="Y1357" s="18" t="str">
        <f>+VLOOKUP(Sitio_Publico[[#This Row],[contenido]],Estructura!$L$4:$O$473,4,0)</f>
        <v>C-8</v>
      </c>
      <c r="Z1357" s="18" t="str">
        <f>+VLOOKUP(Sitio_Publico[[#This Row],[Filtro Integrado]],Estructura!$U$4:$W$529,3,0)</f>
        <v>FI-0</v>
      </c>
      <c r="AA1357" s="18" t="str">
        <f>+VLOOKUP(Sitio_Publico[[#This Row],[Muestra]],Estructura!$Y$4:$AB$483,4,0)</f>
        <v>M-00080</v>
      </c>
    </row>
    <row r="1358" spans="1:27" ht="40.799999999999997" x14ac:dyDescent="0.3">
      <c r="A1358" s="16">
        <f t="shared" si="21"/>
        <v>1357</v>
      </c>
      <c r="B1358" s="47" t="s">
        <v>15118</v>
      </c>
      <c r="C1358" s="13" t="s">
        <v>637</v>
      </c>
      <c r="D1358" s="13" t="s">
        <v>623</v>
      </c>
      <c r="E1358" s="44">
        <v>61</v>
      </c>
      <c r="F1358" s="13" t="s">
        <v>638</v>
      </c>
      <c r="G1358" s="23" t="s">
        <v>639</v>
      </c>
      <c r="H1358" s="42" t="s">
        <v>458</v>
      </c>
      <c r="I1358" s="28" t="s">
        <v>297</v>
      </c>
      <c r="J1358" s="12" t="s">
        <v>393</v>
      </c>
      <c r="K1358" s="28" t="s">
        <v>7502</v>
      </c>
      <c r="L1358" s="12" t="s">
        <v>641</v>
      </c>
      <c r="M1358" s="12" t="s">
        <v>642</v>
      </c>
      <c r="N1358" s="12" t="s">
        <v>643</v>
      </c>
      <c r="O1358" s="26" t="s">
        <v>7503</v>
      </c>
      <c r="P1358" s="26" t="s">
        <v>7504</v>
      </c>
      <c r="Q1358" s="25" t="s">
        <v>646</v>
      </c>
      <c r="R1358" s="26" t="s">
        <v>7505</v>
      </c>
      <c r="S1358" s="15" t="s">
        <v>7506</v>
      </c>
      <c r="T1358" s="52">
        <v>0</v>
      </c>
      <c r="U1358" s="22" t="s">
        <v>7507</v>
      </c>
      <c r="V1358" s="18" t="str">
        <f>+Sitio_Publico[[#This Row],[idcoleccion]]&amp;"-"&amp;Sitio_Publico[[#This Row],[id]]</f>
        <v>000-1357</v>
      </c>
      <c r="W1358" s="18">
        <f>+VLOOKUP(Sitio_Publico[[#This Row],[territorio]],Estructura!$AE$4:$AH$1067,4,0)</f>
        <v>30013101</v>
      </c>
      <c r="X1358" s="18" t="str">
        <f>+VLOOKUP(Sitio_Publico[[#This Row],[tema]],Estructura!$G$4:$J$532,4,0)</f>
        <v>T-14</v>
      </c>
      <c r="Y1358" s="18" t="str">
        <f>+VLOOKUP(Sitio_Publico[[#This Row],[contenido]],Estructura!$L$4:$O$473,4,0)</f>
        <v>C-8</v>
      </c>
      <c r="Z1358" s="18" t="str">
        <f>+VLOOKUP(Sitio_Publico[[#This Row],[Filtro Integrado]],Estructura!$U$4:$W$529,3,0)</f>
        <v>FI-0</v>
      </c>
      <c r="AA1358" s="18" t="str">
        <f>+VLOOKUP(Sitio_Publico[[#This Row],[Muestra]],Estructura!$Y$4:$AB$483,4,0)</f>
        <v>M-000153</v>
      </c>
    </row>
    <row r="1359" spans="1:27" ht="48" x14ac:dyDescent="0.3">
      <c r="A1359" s="16">
        <f t="shared" si="21"/>
        <v>1358</v>
      </c>
      <c r="B1359" s="47" t="s">
        <v>15118</v>
      </c>
      <c r="C1359" s="13" t="s">
        <v>622</v>
      </c>
      <c r="D1359" s="13" t="s">
        <v>623</v>
      </c>
      <c r="E1359" s="44">
        <v>9107</v>
      </c>
      <c r="F1359" s="13" t="s">
        <v>624</v>
      </c>
      <c r="G1359" s="23" t="s">
        <v>639</v>
      </c>
      <c r="H1359" s="42" t="s">
        <v>458</v>
      </c>
      <c r="I1359" s="28" t="s">
        <v>222</v>
      </c>
      <c r="J1359" s="12" t="s">
        <v>393</v>
      </c>
      <c r="K1359" s="28" t="s">
        <v>651</v>
      </c>
      <c r="L1359" s="12" t="s">
        <v>652</v>
      </c>
      <c r="M1359" s="12" t="s">
        <v>653</v>
      </c>
      <c r="N1359" s="12" t="s">
        <v>629</v>
      </c>
      <c r="O1359" s="26" t="s">
        <v>7508</v>
      </c>
      <c r="P1359" s="26" t="s">
        <v>7509</v>
      </c>
      <c r="Q1359" s="25" t="s">
        <v>646</v>
      </c>
      <c r="R1359" s="26" t="s">
        <v>7510</v>
      </c>
      <c r="S1359" s="15" t="s">
        <v>7511</v>
      </c>
      <c r="T1359" s="52">
        <v>0</v>
      </c>
      <c r="U1359" s="22" t="s">
        <v>7512</v>
      </c>
      <c r="V1359" s="18" t="str">
        <f>+Sitio_Publico[[#This Row],[idcoleccion]]&amp;"-"&amp;Sitio_Publico[[#This Row],[id]]</f>
        <v>000-1358</v>
      </c>
      <c r="W1359" s="18">
        <f>+VLOOKUP(Sitio_Publico[[#This Row],[territorio]],Estructura!$AE$4:$AH$1067,4,0)</f>
        <v>30009107</v>
      </c>
      <c r="X1359" s="18" t="str">
        <f>+VLOOKUP(Sitio_Publico[[#This Row],[tema]],Estructura!$G$4:$J$532,4,0)</f>
        <v>T-13</v>
      </c>
      <c r="Y1359" s="18" t="str">
        <f>+VLOOKUP(Sitio_Publico[[#This Row],[contenido]],Estructura!$L$4:$O$473,4,0)</f>
        <v>C-8</v>
      </c>
      <c r="Z1359" s="18" t="str">
        <f>+VLOOKUP(Sitio_Publico[[#This Row],[Filtro Integrado]],Estructura!$U$4:$W$529,3,0)</f>
        <v>FI-0</v>
      </c>
      <c r="AA1359" s="18" t="str">
        <f>+VLOOKUP(Sitio_Publico[[#This Row],[Muestra]],Estructura!$Y$4:$AB$483,4,0)</f>
        <v>M-00065</v>
      </c>
    </row>
    <row r="1360" spans="1:27" ht="48" x14ac:dyDescent="0.3">
      <c r="A1360" s="16">
        <f t="shared" si="21"/>
        <v>1359</v>
      </c>
      <c r="B1360" s="47" t="s">
        <v>15118</v>
      </c>
      <c r="C1360" s="13" t="s">
        <v>622</v>
      </c>
      <c r="D1360" s="13" t="s">
        <v>623</v>
      </c>
      <c r="E1360" s="44">
        <v>4105</v>
      </c>
      <c r="F1360" s="13" t="s">
        <v>688</v>
      </c>
      <c r="G1360" s="23" t="s">
        <v>625</v>
      </c>
      <c r="H1360" s="42" t="s">
        <v>458</v>
      </c>
      <c r="I1360" s="28" t="s">
        <v>53</v>
      </c>
      <c r="J1360" s="12" t="s">
        <v>393</v>
      </c>
      <c r="K1360" s="28" t="s">
        <v>726</v>
      </c>
      <c r="L1360" s="12" t="s">
        <v>627</v>
      </c>
      <c r="M1360" s="12" t="s">
        <v>628</v>
      </c>
      <c r="N1360" s="12" t="s">
        <v>629</v>
      </c>
      <c r="O1360" s="26" t="s">
        <v>7513</v>
      </c>
      <c r="P1360" s="26" t="s">
        <v>7514</v>
      </c>
      <c r="Q1360" s="25" t="s">
        <v>646</v>
      </c>
      <c r="R1360" s="26" t="s">
        <v>7515</v>
      </c>
      <c r="S1360" s="15" t="s">
        <v>7516</v>
      </c>
      <c r="T1360" s="52">
        <v>0</v>
      </c>
      <c r="U1360" s="22" t="s">
        <v>7517</v>
      </c>
      <c r="V1360" s="18" t="str">
        <f>+Sitio_Publico[[#This Row],[idcoleccion]]&amp;"-"&amp;Sitio_Publico[[#This Row],[id]]</f>
        <v>000-1359</v>
      </c>
      <c r="W1360" s="18">
        <f>+VLOOKUP(Sitio_Publico[[#This Row],[territorio]],Estructura!$AE$4:$AH$1067,4,0)</f>
        <v>30004105</v>
      </c>
      <c r="X1360" s="18" t="str">
        <f>+VLOOKUP(Sitio_Publico[[#This Row],[tema]],Estructura!$G$4:$J$532,4,0)</f>
        <v>T-17</v>
      </c>
      <c r="Y1360" s="18" t="str">
        <f>+VLOOKUP(Sitio_Publico[[#This Row],[contenido]],Estructura!$L$4:$O$473,4,0)</f>
        <v>C-7</v>
      </c>
      <c r="Z1360" s="18" t="str">
        <f>+VLOOKUP(Sitio_Publico[[#This Row],[Filtro Integrado]],Estructura!$U$4:$W$529,3,0)</f>
        <v>FI-0</v>
      </c>
      <c r="AA1360" s="18" t="str">
        <f>+VLOOKUP(Sitio_Publico[[#This Row],[Muestra]],Estructura!$Y$4:$AB$483,4,0)</f>
        <v>M-00071</v>
      </c>
    </row>
    <row r="1361" spans="1:27" ht="48" x14ac:dyDescent="0.3">
      <c r="A1361" s="16">
        <f t="shared" si="21"/>
        <v>1360</v>
      </c>
      <c r="B1361" s="47" t="s">
        <v>15118</v>
      </c>
      <c r="C1361" s="13" t="s">
        <v>622</v>
      </c>
      <c r="D1361" s="13" t="s">
        <v>623</v>
      </c>
      <c r="E1361" s="44">
        <v>5604</v>
      </c>
      <c r="F1361" s="13" t="s">
        <v>767</v>
      </c>
      <c r="G1361" s="23" t="s">
        <v>639</v>
      </c>
      <c r="H1361" s="42" t="s">
        <v>458</v>
      </c>
      <c r="I1361" s="28" t="s">
        <v>87</v>
      </c>
      <c r="J1361" s="12" t="s">
        <v>393</v>
      </c>
      <c r="K1361" s="28" t="s">
        <v>857</v>
      </c>
      <c r="L1361" s="12" t="s">
        <v>652</v>
      </c>
      <c r="M1361" s="12" t="s">
        <v>704</v>
      </c>
      <c r="N1361" s="12" t="s">
        <v>629</v>
      </c>
      <c r="O1361" s="26" t="s">
        <v>7518</v>
      </c>
      <c r="P1361" s="26" t="s">
        <v>7519</v>
      </c>
      <c r="Q1361" s="25" t="s">
        <v>646</v>
      </c>
      <c r="R1361" s="26" t="s">
        <v>7520</v>
      </c>
      <c r="S1361" s="15" t="s">
        <v>7521</v>
      </c>
      <c r="T1361" s="52">
        <v>0</v>
      </c>
      <c r="U1361" s="22" t="s">
        <v>7522</v>
      </c>
      <c r="V1361" s="18" t="str">
        <f>+Sitio_Publico[[#This Row],[idcoleccion]]&amp;"-"&amp;Sitio_Publico[[#This Row],[id]]</f>
        <v>000-1360</v>
      </c>
      <c r="W1361" s="18">
        <f>+VLOOKUP(Sitio_Publico[[#This Row],[territorio]],Estructura!$AE$4:$AH$1067,4,0)</f>
        <v>30005604</v>
      </c>
      <c r="X1361" s="18" t="str">
        <f>+VLOOKUP(Sitio_Publico[[#This Row],[tema]],Estructura!$G$4:$J$532,4,0)</f>
        <v>T-19</v>
      </c>
      <c r="Y1361" s="18" t="str">
        <f>+VLOOKUP(Sitio_Publico[[#This Row],[contenido]],Estructura!$L$4:$O$473,4,0)</f>
        <v>C-8</v>
      </c>
      <c r="Z1361" s="18" t="str">
        <f>+VLOOKUP(Sitio_Publico[[#This Row],[Filtro Integrado]],Estructura!$U$4:$W$529,3,0)</f>
        <v>FI-0</v>
      </c>
      <c r="AA1361" s="18" t="str">
        <f>+VLOOKUP(Sitio_Publico[[#This Row],[Muestra]],Estructura!$Y$4:$AB$483,4,0)</f>
        <v>M-00081</v>
      </c>
    </row>
    <row r="1362" spans="1:27" ht="48" x14ac:dyDescent="0.3">
      <c r="A1362" s="16">
        <f t="shared" si="21"/>
        <v>1361</v>
      </c>
      <c r="B1362" s="47" t="s">
        <v>15118</v>
      </c>
      <c r="C1362" s="13" t="s">
        <v>622</v>
      </c>
      <c r="D1362" s="13" t="s">
        <v>623</v>
      </c>
      <c r="E1362" s="44">
        <v>9119</v>
      </c>
      <c r="F1362" s="13" t="s">
        <v>681</v>
      </c>
      <c r="G1362" s="23" t="s">
        <v>639</v>
      </c>
      <c r="H1362" s="42" t="s">
        <v>458</v>
      </c>
      <c r="I1362" s="28" t="s">
        <v>234</v>
      </c>
      <c r="J1362" s="12" t="s">
        <v>393</v>
      </c>
      <c r="K1362" s="28" t="s">
        <v>841</v>
      </c>
      <c r="L1362" s="12" t="s">
        <v>652</v>
      </c>
      <c r="M1362" s="12" t="s">
        <v>704</v>
      </c>
      <c r="N1362" s="12" t="s">
        <v>629</v>
      </c>
      <c r="O1362" s="26" t="s">
        <v>7523</v>
      </c>
      <c r="P1362" s="26" t="s">
        <v>7524</v>
      </c>
      <c r="Q1362" s="25" t="s">
        <v>646</v>
      </c>
      <c r="R1362" s="26" t="s">
        <v>7525</v>
      </c>
      <c r="S1362" s="15" t="s">
        <v>7526</v>
      </c>
      <c r="T1362" s="52">
        <v>0</v>
      </c>
      <c r="U1362" s="22" t="s">
        <v>7527</v>
      </c>
      <c r="V1362" s="18" t="str">
        <f>+Sitio_Publico[[#This Row],[idcoleccion]]&amp;"-"&amp;Sitio_Publico[[#This Row],[id]]</f>
        <v>000-1361</v>
      </c>
      <c r="W1362" s="18">
        <f>+VLOOKUP(Sitio_Publico[[#This Row],[territorio]],Estructura!$AE$4:$AH$1067,4,0)</f>
        <v>30009119</v>
      </c>
      <c r="X1362" s="18" t="str">
        <f>+VLOOKUP(Sitio_Publico[[#This Row],[tema]],Estructura!$G$4:$J$532,4,0)</f>
        <v>T-16</v>
      </c>
      <c r="Y1362" s="18" t="str">
        <f>+VLOOKUP(Sitio_Publico[[#This Row],[contenido]],Estructura!$L$4:$O$473,4,0)</f>
        <v>C-8</v>
      </c>
      <c r="Z1362" s="18" t="str">
        <f>+VLOOKUP(Sitio_Publico[[#This Row],[Filtro Integrado]],Estructura!$U$4:$W$529,3,0)</f>
        <v>FI-0</v>
      </c>
      <c r="AA1362" s="18" t="str">
        <f>+VLOOKUP(Sitio_Publico[[#This Row],[Muestra]],Estructura!$Y$4:$AB$483,4,0)</f>
        <v>M-00080</v>
      </c>
    </row>
    <row r="1363" spans="1:27" ht="48" x14ac:dyDescent="0.3">
      <c r="A1363" s="16">
        <f t="shared" si="21"/>
        <v>1362</v>
      </c>
      <c r="B1363" s="47" t="s">
        <v>15118</v>
      </c>
      <c r="C1363" s="13" t="s">
        <v>622</v>
      </c>
      <c r="D1363" s="13" t="s">
        <v>623</v>
      </c>
      <c r="E1363" s="44">
        <v>12401</v>
      </c>
      <c r="F1363" s="13" t="s">
        <v>767</v>
      </c>
      <c r="G1363" s="23" t="s">
        <v>639</v>
      </c>
      <c r="H1363" s="42" t="s">
        <v>458</v>
      </c>
      <c r="I1363" s="28" t="s">
        <v>295</v>
      </c>
      <c r="J1363" s="12" t="s">
        <v>393</v>
      </c>
      <c r="K1363" s="28" t="s">
        <v>768</v>
      </c>
      <c r="L1363" s="12" t="s">
        <v>652</v>
      </c>
      <c r="M1363" s="12" t="s">
        <v>653</v>
      </c>
      <c r="N1363" s="12" t="s">
        <v>629</v>
      </c>
      <c r="O1363" s="26" t="s">
        <v>7528</v>
      </c>
      <c r="P1363" s="26" t="s">
        <v>7529</v>
      </c>
      <c r="Q1363" s="25" t="s">
        <v>646</v>
      </c>
      <c r="R1363" s="26" t="s">
        <v>7530</v>
      </c>
      <c r="S1363" s="15" t="s">
        <v>7531</v>
      </c>
      <c r="T1363" s="52">
        <v>0</v>
      </c>
      <c r="U1363" s="22" t="s">
        <v>7532</v>
      </c>
      <c r="V1363" s="18" t="str">
        <f>+Sitio_Publico[[#This Row],[idcoleccion]]&amp;"-"&amp;Sitio_Publico[[#This Row],[id]]</f>
        <v>000-1362</v>
      </c>
      <c r="W1363" s="18">
        <f>+VLOOKUP(Sitio_Publico[[#This Row],[territorio]],Estructura!$AE$4:$AH$1067,4,0)</f>
        <v>30012401</v>
      </c>
      <c r="X1363" s="18" t="str">
        <f>+VLOOKUP(Sitio_Publico[[#This Row],[tema]],Estructura!$G$4:$J$532,4,0)</f>
        <v>T-19</v>
      </c>
      <c r="Y1363" s="18" t="str">
        <f>+VLOOKUP(Sitio_Publico[[#This Row],[contenido]],Estructura!$L$4:$O$473,4,0)</f>
        <v>C-8</v>
      </c>
      <c r="Z1363" s="18" t="str">
        <f>+VLOOKUP(Sitio_Publico[[#This Row],[Filtro Integrado]],Estructura!$U$4:$W$529,3,0)</f>
        <v>FI-0</v>
      </c>
      <c r="AA1363" s="18" t="str">
        <f>+VLOOKUP(Sitio_Publico[[#This Row],[Muestra]],Estructura!$Y$4:$AB$483,4,0)</f>
        <v>M-00075</v>
      </c>
    </row>
    <row r="1364" spans="1:27" ht="48" x14ac:dyDescent="0.3">
      <c r="A1364" s="16">
        <f t="shared" si="21"/>
        <v>1363</v>
      </c>
      <c r="B1364" s="47" t="s">
        <v>15118</v>
      </c>
      <c r="C1364" s="13" t="s">
        <v>622</v>
      </c>
      <c r="D1364" s="13" t="s">
        <v>623</v>
      </c>
      <c r="E1364" s="44">
        <v>13123</v>
      </c>
      <c r="F1364" s="13" t="s">
        <v>688</v>
      </c>
      <c r="G1364" s="23" t="s">
        <v>639</v>
      </c>
      <c r="H1364" s="42" t="s">
        <v>458</v>
      </c>
      <c r="I1364" s="28" t="s">
        <v>319</v>
      </c>
      <c r="J1364" s="12" t="s">
        <v>393</v>
      </c>
      <c r="K1364" s="28" t="s">
        <v>703</v>
      </c>
      <c r="L1364" s="12" t="s">
        <v>652</v>
      </c>
      <c r="M1364" s="12" t="s">
        <v>704</v>
      </c>
      <c r="N1364" s="12" t="s">
        <v>629</v>
      </c>
      <c r="O1364" s="26" t="s">
        <v>7533</v>
      </c>
      <c r="P1364" s="26" t="s">
        <v>7534</v>
      </c>
      <c r="Q1364" s="25" t="s">
        <v>646</v>
      </c>
      <c r="R1364" s="26" t="s">
        <v>7535</v>
      </c>
      <c r="S1364" s="15" t="s">
        <v>7536</v>
      </c>
      <c r="T1364" s="52">
        <v>0</v>
      </c>
      <c r="U1364" s="22" t="s">
        <v>7537</v>
      </c>
      <c r="V1364" s="18" t="str">
        <f>+Sitio_Publico[[#This Row],[idcoleccion]]&amp;"-"&amp;Sitio_Publico[[#This Row],[id]]</f>
        <v>000-1363</v>
      </c>
      <c r="W1364" s="18">
        <f>+VLOOKUP(Sitio_Publico[[#This Row],[territorio]],Estructura!$AE$4:$AH$1067,4,0)</f>
        <v>30013123</v>
      </c>
      <c r="X1364" s="18" t="str">
        <f>+VLOOKUP(Sitio_Publico[[#This Row],[tema]],Estructura!$G$4:$J$532,4,0)</f>
        <v>T-17</v>
      </c>
      <c r="Y1364" s="18" t="str">
        <f>+VLOOKUP(Sitio_Publico[[#This Row],[contenido]],Estructura!$L$4:$O$473,4,0)</f>
        <v>C-8</v>
      </c>
      <c r="Z1364" s="18" t="str">
        <f>+VLOOKUP(Sitio_Publico[[#This Row],[Filtro Integrado]],Estructura!$U$4:$W$529,3,0)</f>
        <v>FI-0</v>
      </c>
      <c r="AA1364" s="18" t="str">
        <f>+VLOOKUP(Sitio_Publico[[#This Row],[Muestra]],Estructura!$Y$4:$AB$483,4,0)</f>
        <v>M-00069</v>
      </c>
    </row>
    <row r="1365" spans="1:27" ht="40.799999999999997" x14ac:dyDescent="0.3">
      <c r="A1365" s="16">
        <f t="shared" si="21"/>
        <v>1364</v>
      </c>
      <c r="B1365" s="47" t="s">
        <v>15118</v>
      </c>
      <c r="C1365" s="13" t="s">
        <v>622</v>
      </c>
      <c r="D1365" s="13" t="s">
        <v>623</v>
      </c>
      <c r="E1365" s="44">
        <v>6104</v>
      </c>
      <c r="F1365" s="13" t="s">
        <v>466</v>
      </c>
      <c r="G1365" s="23" t="s">
        <v>710</v>
      </c>
      <c r="H1365" s="42" t="s">
        <v>458</v>
      </c>
      <c r="I1365" s="28" t="s">
        <v>103</v>
      </c>
      <c r="J1365" s="12" t="s">
        <v>393</v>
      </c>
      <c r="K1365" s="28" t="s">
        <v>711</v>
      </c>
      <c r="L1365" s="12" t="s">
        <v>712</v>
      </c>
      <c r="M1365" s="12" t="s">
        <v>713</v>
      </c>
      <c r="N1365" s="12" t="s">
        <v>714</v>
      </c>
      <c r="O1365" s="26" t="s">
        <v>7538</v>
      </c>
      <c r="P1365" s="26" t="s">
        <v>7539</v>
      </c>
      <c r="Q1365" s="25" t="s">
        <v>646</v>
      </c>
      <c r="R1365" s="26" t="s">
        <v>7540</v>
      </c>
      <c r="S1365" s="15" t="s">
        <v>7541</v>
      </c>
      <c r="T1365" s="52">
        <v>0</v>
      </c>
      <c r="U1365" s="22" t="s">
        <v>7542</v>
      </c>
      <c r="V1365" s="18" t="str">
        <f>+Sitio_Publico[[#This Row],[idcoleccion]]&amp;"-"&amp;Sitio_Publico[[#This Row],[id]]</f>
        <v>000-1364</v>
      </c>
      <c r="W1365" s="18">
        <f>+VLOOKUP(Sitio_Publico[[#This Row],[territorio]],Estructura!$AE$4:$AH$1067,4,0)</f>
        <v>30006104</v>
      </c>
      <c r="X1365" s="18" t="str">
        <f>+VLOOKUP(Sitio_Publico[[#This Row],[tema]],Estructura!$G$4:$J$532,4,0)</f>
        <v>T-18</v>
      </c>
      <c r="Y1365" s="18" t="str">
        <f>+VLOOKUP(Sitio_Publico[[#This Row],[contenido]],Estructura!$L$4:$O$473,4,0)</f>
        <v>C-9</v>
      </c>
      <c r="Z1365" s="18" t="str">
        <f>+VLOOKUP(Sitio_Publico[[#This Row],[Filtro Integrado]],Estructura!$U$4:$W$529,3,0)</f>
        <v>FI-0</v>
      </c>
      <c r="AA1365" s="18" t="str">
        <f>+VLOOKUP(Sitio_Publico[[#This Row],[Muestra]],Estructura!$Y$4:$AB$483,4,0)</f>
        <v>M-00070</v>
      </c>
    </row>
    <row r="1366" spans="1:27" ht="48" x14ac:dyDescent="0.3">
      <c r="A1366" s="16">
        <f t="shared" si="21"/>
        <v>1365</v>
      </c>
      <c r="B1366" s="47" t="s">
        <v>15118</v>
      </c>
      <c r="C1366" s="13" t="s">
        <v>622</v>
      </c>
      <c r="D1366" s="13" t="s">
        <v>623</v>
      </c>
      <c r="E1366" s="44">
        <v>9</v>
      </c>
      <c r="F1366" s="13" t="s">
        <v>666</v>
      </c>
      <c r="G1366" s="23" t="s">
        <v>625</v>
      </c>
      <c r="H1366" s="42" t="s">
        <v>457</v>
      </c>
      <c r="I1366" s="28" t="s">
        <v>372</v>
      </c>
      <c r="J1366" s="12" t="s">
        <v>393</v>
      </c>
      <c r="K1366" s="28" t="s">
        <v>667</v>
      </c>
      <c r="L1366" s="12" t="s">
        <v>627</v>
      </c>
      <c r="M1366" s="12" t="s">
        <v>668</v>
      </c>
      <c r="N1366" s="12" t="s">
        <v>629</v>
      </c>
      <c r="O1366" s="26" t="s">
        <v>7543</v>
      </c>
      <c r="P1366" s="26" t="s">
        <v>7544</v>
      </c>
      <c r="Q1366" s="25" t="s">
        <v>646</v>
      </c>
      <c r="R1366" s="26" t="s">
        <v>7545</v>
      </c>
      <c r="S1366" s="15" t="s">
        <v>7546</v>
      </c>
      <c r="T1366" s="52">
        <v>0</v>
      </c>
      <c r="U1366" s="22" t="s">
        <v>7547</v>
      </c>
      <c r="V1366" s="18" t="str">
        <f>+Sitio_Publico[[#This Row],[idcoleccion]]&amp;"-"&amp;Sitio_Publico[[#This Row],[id]]</f>
        <v>000-1365</v>
      </c>
      <c r="W1366" s="18">
        <f>+VLOOKUP(Sitio_Publico[[#This Row],[territorio]],Estructura!$AE$4:$AH$1067,4,0)</f>
        <v>20000009</v>
      </c>
      <c r="X1366" s="18" t="str">
        <f>+VLOOKUP(Sitio_Publico[[#This Row],[tema]],Estructura!$G$4:$J$532,4,0)</f>
        <v>T-15</v>
      </c>
      <c r="Y1366" s="18" t="str">
        <f>+VLOOKUP(Sitio_Publico[[#This Row],[contenido]],Estructura!$L$4:$O$473,4,0)</f>
        <v>C-7</v>
      </c>
      <c r="Z1366" s="18" t="str">
        <f>+VLOOKUP(Sitio_Publico[[#This Row],[Filtro Integrado]],Estructura!$U$4:$W$529,3,0)</f>
        <v>FI-0</v>
      </c>
      <c r="AA1366" s="18" t="str">
        <f>+VLOOKUP(Sitio_Publico[[#This Row],[Muestra]],Estructura!$Y$4:$AB$483,4,0)</f>
        <v>M-00066</v>
      </c>
    </row>
    <row r="1367" spans="1:27" ht="48" x14ac:dyDescent="0.3">
      <c r="A1367" s="16">
        <f t="shared" si="21"/>
        <v>1366</v>
      </c>
      <c r="B1367" s="47" t="s">
        <v>15118</v>
      </c>
      <c r="C1367" s="13" t="s">
        <v>622</v>
      </c>
      <c r="D1367" s="13" t="s">
        <v>623</v>
      </c>
      <c r="E1367" s="44">
        <v>8303</v>
      </c>
      <c r="F1367" s="13" t="s">
        <v>666</v>
      </c>
      <c r="G1367" s="23" t="s">
        <v>625</v>
      </c>
      <c r="H1367" s="42" t="s">
        <v>458</v>
      </c>
      <c r="I1367" s="28" t="s">
        <v>183</v>
      </c>
      <c r="J1367" s="12" t="s">
        <v>393</v>
      </c>
      <c r="K1367" s="28" t="s">
        <v>745</v>
      </c>
      <c r="L1367" s="12" t="s">
        <v>627</v>
      </c>
      <c r="M1367" s="12" t="s">
        <v>628</v>
      </c>
      <c r="N1367" s="12" t="s">
        <v>629</v>
      </c>
      <c r="O1367" s="26" t="s">
        <v>7548</v>
      </c>
      <c r="P1367" s="26" t="s">
        <v>7549</v>
      </c>
      <c r="Q1367" s="25" t="s">
        <v>646</v>
      </c>
      <c r="R1367" s="26" t="s">
        <v>7550</v>
      </c>
      <c r="S1367" s="15" t="s">
        <v>7551</v>
      </c>
      <c r="T1367" s="52">
        <v>0</v>
      </c>
      <c r="U1367" s="22" t="s">
        <v>7552</v>
      </c>
      <c r="V1367" s="18" t="str">
        <f>+Sitio_Publico[[#This Row],[idcoleccion]]&amp;"-"&amp;Sitio_Publico[[#This Row],[id]]</f>
        <v>000-1366</v>
      </c>
      <c r="W1367" s="18">
        <f>+VLOOKUP(Sitio_Publico[[#This Row],[territorio]],Estructura!$AE$4:$AH$1067,4,0)</f>
        <v>30008303</v>
      </c>
      <c r="X1367" s="18" t="str">
        <f>+VLOOKUP(Sitio_Publico[[#This Row],[tema]],Estructura!$G$4:$J$532,4,0)</f>
        <v>T-15</v>
      </c>
      <c r="Y1367" s="18" t="str">
        <f>+VLOOKUP(Sitio_Publico[[#This Row],[contenido]],Estructura!$L$4:$O$473,4,0)</f>
        <v>C-7</v>
      </c>
      <c r="Z1367" s="18" t="str">
        <f>+VLOOKUP(Sitio_Publico[[#This Row],[Filtro Integrado]],Estructura!$U$4:$W$529,3,0)</f>
        <v>FI-0</v>
      </c>
      <c r="AA1367" s="18" t="str">
        <f>+VLOOKUP(Sitio_Publico[[#This Row],[Muestra]],Estructura!$Y$4:$AB$483,4,0)</f>
        <v>M-00074</v>
      </c>
    </row>
    <row r="1368" spans="1:27" ht="48" x14ac:dyDescent="0.3">
      <c r="A1368" s="16">
        <f t="shared" si="21"/>
        <v>1367</v>
      </c>
      <c r="B1368" s="47" t="s">
        <v>15118</v>
      </c>
      <c r="C1368" s="13" t="s">
        <v>622</v>
      </c>
      <c r="D1368" s="13" t="s">
        <v>623</v>
      </c>
      <c r="E1368" s="44">
        <v>13116</v>
      </c>
      <c r="F1368" s="13" t="s">
        <v>767</v>
      </c>
      <c r="G1368" s="23" t="s">
        <v>625</v>
      </c>
      <c r="H1368" s="42" t="s">
        <v>458</v>
      </c>
      <c r="I1368" s="28" t="s">
        <v>312</v>
      </c>
      <c r="J1368" s="12" t="s">
        <v>393</v>
      </c>
      <c r="K1368" s="28" t="s">
        <v>768</v>
      </c>
      <c r="L1368" s="12" t="s">
        <v>627</v>
      </c>
      <c r="M1368" s="12" t="s">
        <v>628</v>
      </c>
      <c r="N1368" s="12" t="s">
        <v>629</v>
      </c>
      <c r="O1368" s="26" t="s">
        <v>7553</v>
      </c>
      <c r="P1368" s="26" t="s">
        <v>7554</v>
      </c>
      <c r="Q1368" s="25" t="s">
        <v>646</v>
      </c>
      <c r="R1368" s="26" t="s">
        <v>7555</v>
      </c>
      <c r="S1368" s="15" t="s">
        <v>7556</v>
      </c>
      <c r="T1368" s="52">
        <v>0</v>
      </c>
      <c r="U1368" s="22" t="s">
        <v>7557</v>
      </c>
      <c r="V1368" s="18" t="str">
        <f>+Sitio_Publico[[#This Row],[idcoleccion]]&amp;"-"&amp;Sitio_Publico[[#This Row],[id]]</f>
        <v>000-1367</v>
      </c>
      <c r="W1368" s="18">
        <f>+VLOOKUP(Sitio_Publico[[#This Row],[territorio]],Estructura!$AE$4:$AH$1067,4,0)</f>
        <v>30013116</v>
      </c>
      <c r="X1368" s="18" t="str">
        <f>+VLOOKUP(Sitio_Publico[[#This Row],[tema]],Estructura!$G$4:$J$532,4,0)</f>
        <v>T-19</v>
      </c>
      <c r="Y1368" s="18" t="str">
        <f>+VLOOKUP(Sitio_Publico[[#This Row],[contenido]],Estructura!$L$4:$O$473,4,0)</f>
        <v>C-7</v>
      </c>
      <c r="Z1368" s="18" t="str">
        <f>+VLOOKUP(Sitio_Publico[[#This Row],[Filtro Integrado]],Estructura!$U$4:$W$529,3,0)</f>
        <v>FI-0</v>
      </c>
      <c r="AA1368" s="18" t="str">
        <f>+VLOOKUP(Sitio_Publico[[#This Row],[Muestra]],Estructura!$Y$4:$AB$483,4,0)</f>
        <v>M-00075</v>
      </c>
    </row>
    <row r="1369" spans="1:27" ht="48" x14ac:dyDescent="0.3">
      <c r="A1369" s="16">
        <f t="shared" si="21"/>
        <v>1368</v>
      </c>
      <c r="B1369" s="47" t="s">
        <v>15118</v>
      </c>
      <c r="C1369" s="13" t="s">
        <v>622</v>
      </c>
      <c r="D1369" s="13" t="s">
        <v>623</v>
      </c>
      <c r="E1369" s="44">
        <v>9103</v>
      </c>
      <c r="F1369" s="13" t="s">
        <v>681</v>
      </c>
      <c r="G1369" s="23" t="s">
        <v>639</v>
      </c>
      <c r="H1369" s="42" t="s">
        <v>458</v>
      </c>
      <c r="I1369" s="28" t="s">
        <v>218</v>
      </c>
      <c r="J1369" s="12" t="s">
        <v>393</v>
      </c>
      <c r="K1369" s="28" t="s">
        <v>841</v>
      </c>
      <c r="L1369" s="12" t="s">
        <v>652</v>
      </c>
      <c r="M1369" s="12" t="s">
        <v>704</v>
      </c>
      <c r="N1369" s="12" t="s">
        <v>629</v>
      </c>
      <c r="O1369" s="26" t="s">
        <v>7558</v>
      </c>
      <c r="P1369" s="26" t="s">
        <v>7559</v>
      </c>
      <c r="Q1369" s="25" t="s">
        <v>646</v>
      </c>
      <c r="R1369" s="26" t="s">
        <v>7560</v>
      </c>
      <c r="S1369" s="15" t="s">
        <v>7561</v>
      </c>
      <c r="T1369" s="52">
        <v>0</v>
      </c>
      <c r="U1369" s="22" t="s">
        <v>7562</v>
      </c>
      <c r="V1369" s="18" t="str">
        <f>+Sitio_Publico[[#This Row],[idcoleccion]]&amp;"-"&amp;Sitio_Publico[[#This Row],[id]]</f>
        <v>000-1368</v>
      </c>
      <c r="W1369" s="18">
        <f>+VLOOKUP(Sitio_Publico[[#This Row],[territorio]],Estructura!$AE$4:$AH$1067,4,0)</f>
        <v>30009103</v>
      </c>
      <c r="X1369" s="18" t="str">
        <f>+VLOOKUP(Sitio_Publico[[#This Row],[tema]],Estructura!$G$4:$J$532,4,0)</f>
        <v>T-16</v>
      </c>
      <c r="Y1369" s="18" t="str">
        <f>+VLOOKUP(Sitio_Publico[[#This Row],[contenido]],Estructura!$L$4:$O$473,4,0)</f>
        <v>C-8</v>
      </c>
      <c r="Z1369" s="18" t="str">
        <f>+VLOOKUP(Sitio_Publico[[#This Row],[Filtro Integrado]],Estructura!$U$4:$W$529,3,0)</f>
        <v>FI-0</v>
      </c>
      <c r="AA1369" s="18" t="str">
        <f>+VLOOKUP(Sitio_Publico[[#This Row],[Muestra]],Estructura!$Y$4:$AB$483,4,0)</f>
        <v>M-00080</v>
      </c>
    </row>
    <row r="1370" spans="1:27" ht="48" x14ac:dyDescent="0.3">
      <c r="A1370" s="16">
        <f t="shared" si="21"/>
        <v>1369</v>
      </c>
      <c r="B1370" s="47" t="s">
        <v>15118</v>
      </c>
      <c r="C1370" s="13" t="s">
        <v>622</v>
      </c>
      <c r="D1370" s="13" t="s">
        <v>623</v>
      </c>
      <c r="E1370" s="44">
        <v>16302</v>
      </c>
      <c r="F1370" s="13" t="s">
        <v>681</v>
      </c>
      <c r="G1370" s="23" t="s">
        <v>639</v>
      </c>
      <c r="H1370" s="42" t="s">
        <v>458</v>
      </c>
      <c r="I1370" s="28" t="s">
        <v>199</v>
      </c>
      <c r="J1370" s="12" t="s">
        <v>393</v>
      </c>
      <c r="K1370" s="28" t="s">
        <v>682</v>
      </c>
      <c r="L1370" s="12" t="s">
        <v>652</v>
      </c>
      <c r="M1370" s="12" t="s">
        <v>653</v>
      </c>
      <c r="N1370" s="12" t="s">
        <v>629</v>
      </c>
      <c r="O1370" s="26" t="s">
        <v>7563</v>
      </c>
      <c r="P1370" s="26" t="s">
        <v>7564</v>
      </c>
      <c r="Q1370" s="25" t="s">
        <v>646</v>
      </c>
      <c r="R1370" s="26" t="s">
        <v>7565</v>
      </c>
      <c r="S1370" s="15" t="s">
        <v>7566</v>
      </c>
      <c r="T1370" s="52">
        <v>0</v>
      </c>
      <c r="U1370" s="22" t="s">
        <v>7567</v>
      </c>
      <c r="V1370" s="18" t="str">
        <f>+Sitio_Publico[[#This Row],[idcoleccion]]&amp;"-"&amp;Sitio_Publico[[#This Row],[id]]</f>
        <v>000-1369</v>
      </c>
      <c r="W1370" s="18">
        <f>+VLOOKUP(Sitio_Publico[[#This Row],[territorio]],Estructura!$AE$4:$AH$1067,4,0)</f>
        <v>30016302</v>
      </c>
      <c r="X1370" s="18" t="str">
        <f>+VLOOKUP(Sitio_Publico[[#This Row],[tema]],Estructura!$G$4:$J$532,4,0)</f>
        <v>T-16</v>
      </c>
      <c r="Y1370" s="18" t="str">
        <f>+VLOOKUP(Sitio_Publico[[#This Row],[contenido]],Estructura!$L$4:$O$473,4,0)</f>
        <v>C-8</v>
      </c>
      <c r="Z1370" s="18" t="str">
        <f>+VLOOKUP(Sitio_Publico[[#This Row],[Filtro Integrado]],Estructura!$U$4:$W$529,3,0)</f>
        <v>FI-0</v>
      </c>
      <c r="AA1370" s="18" t="str">
        <f>+VLOOKUP(Sitio_Publico[[#This Row],[Muestra]],Estructura!$Y$4:$AB$483,4,0)</f>
        <v>M-00067</v>
      </c>
    </row>
    <row r="1371" spans="1:27" ht="48" x14ac:dyDescent="0.3">
      <c r="A1371" s="16">
        <f t="shared" si="21"/>
        <v>1370</v>
      </c>
      <c r="B1371" s="47" t="s">
        <v>15118</v>
      </c>
      <c r="C1371" s="13" t="s">
        <v>622</v>
      </c>
      <c r="D1371" s="13" t="s">
        <v>623</v>
      </c>
      <c r="E1371" s="44">
        <v>7305</v>
      </c>
      <c r="F1371" s="13" t="s">
        <v>767</v>
      </c>
      <c r="G1371" s="23" t="s">
        <v>639</v>
      </c>
      <c r="H1371" s="42" t="s">
        <v>458</v>
      </c>
      <c r="I1371" s="28" t="s">
        <v>149</v>
      </c>
      <c r="J1371" s="12" t="s">
        <v>393</v>
      </c>
      <c r="K1371" s="28" t="s">
        <v>857</v>
      </c>
      <c r="L1371" s="12" t="s">
        <v>652</v>
      </c>
      <c r="M1371" s="12" t="s">
        <v>704</v>
      </c>
      <c r="N1371" s="12" t="s">
        <v>629</v>
      </c>
      <c r="O1371" s="26" t="s">
        <v>7568</v>
      </c>
      <c r="P1371" s="26" t="s">
        <v>7569</v>
      </c>
      <c r="Q1371" s="25" t="s">
        <v>646</v>
      </c>
      <c r="R1371" s="26" t="s">
        <v>7570</v>
      </c>
      <c r="S1371" s="15" t="s">
        <v>7571</v>
      </c>
      <c r="T1371" s="52">
        <v>0</v>
      </c>
      <c r="U1371" s="22" t="s">
        <v>7572</v>
      </c>
      <c r="V1371" s="18" t="str">
        <f>+Sitio_Publico[[#This Row],[idcoleccion]]&amp;"-"&amp;Sitio_Publico[[#This Row],[id]]</f>
        <v>000-1370</v>
      </c>
      <c r="W1371" s="18">
        <f>+VLOOKUP(Sitio_Publico[[#This Row],[territorio]],Estructura!$AE$4:$AH$1067,4,0)</f>
        <v>30007305</v>
      </c>
      <c r="X1371" s="18" t="str">
        <f>+VLOOKUP(Sitio_Publico[[#This Row],[tema]],Estructura!$G$4:$J$532,4,0)</f>
        <v>T-19</v>
      </c>
      <c r="Y1371" s="18" t="str">
        <f>+VLOOKUP(Sitio_Publico[[#This Row],[contenido]],Estructura!$L$4:$O$473,4,0)</f>
        <v>C-8</v>
      </c>
      <c r="Z1371" s="18" t="str">
        <f>+VLOOKUP(Sitio_Publico[[#This Row],[Filtro Integrado]],Estructura!$U$4:$W$529,3,0)</f>
        <v>FI-0</v>
      </c>
      <c r="AA1371" s="18" t="str">
        <f>+VLOOKUP(Sitio_Publico[[#This Row],[Muestra]],Estructura!$Y$4:$AB$483,4,0)</f>
        <v>M-00081</v>
      </c>
    </row>
    <row r="1372" spans="1:27" ht="48" x14ac:dyDescent="0.3">
      <c r="A1372" s="16">
        <f t="shared" si="21"/>
        <v>1371</v>
      </c>
      <c r="B1372" s="47" t="s">
        <v>15118</v>
      </c>
      <c r="C1372" s="13" t="s">
        <v>622</v>
      </c>
      <c r="D1372" s="13" t="s">
        <v>623</v>
      </c>
      <c r="E1372" s="44">
        <v>9101</v>
      </c>
      <c r="F1372" s="13" t="s">
        <v>666</v>
      </c>
      <c r="G1372" s="23" t="s">
        <v>639</v>
      </c>
      <c r="H1372" s="42" t="s">
        <v>458</v>
      </c>
      <c r="I1372" s="28" t="s">
        <v>216</v>
      </c>
      <c r="J1372" s="12" t="s">
        <v>393</v>
      </c>
      <c r="K1372" s="28" t="s">
        <v>888</v>
      </c>
      <c r="L1372" s="12" t="s">
        <v>652</v>
      </c>
      <c r="M1372" s="12" t="s">
        <v>704</v>
      </c>
      <c r="N1372" s="12" t="s">
        <v>629</v>
      </c>
      <c r="O1372" s="26" t="s">
        <v>7573</v>
      </c>
      <c r="P1372" s="26" t="s">
        <v>7574</v>
      </c>
      <c r="Q1372" s="25" t="s">
        <v>646</v>
      </c>
      <c r="R1372" s="26" t="s">
        <v>7575</v>
      </c>
      <c r="S1372" s="15" t="s">
        <v>7576</v>
      </c>
      <c r="T1372" s="52">
        <v>0</v>
      </c>
      <c r="U1372" s="22" t="s">
        <v>7577</v>
      </c>
      <c r="V1372" s="18" t="str">
        <f>+Sitio_Publico[[#This Row],[idcoleccion]]&amp;"-"&amp;Sitio_Publico[[#This Row],[id]]</f>
        <v>000-1371</v>
      </c>
      <c r="W1372" s="18">
        <f>+VLOOKUP(Sitio_Publico[[#This Row],[territorio]],Estructura!$AE$4:$AH$1067,4,0)</f>
        <v>30009101</v>
      </c>
      <c r="X1372" s="18" t="str">
        <f>+VLOOKUP(Sitio_Publico[[#This Row],[tema]],Estructura!$G$4:$J$532,4,0)</f>
        <v>T-15</v>
      </c>
      <c r="Y1372" s="18" t="str">
        <f>+VLOOKUP(Sitio_Publico[[#This Row],[contenido]],Estructura!$L$4:$O$473,4,0)</f>
        <v>C-8</v>
      </c>
      <c r="Z1372" s="18" t="str">
        <f>+VLOOKUP(Sitio_Publico[[#This Row],[Filtro Integrado]],Estructura!$U$4:$W$529,3,0)</f>
        <v>FI-0</v>
      </c>
      <c r="AA1372" s="18" t="str">
        <f>+VLOOKUP(Sitio_Publico[[#This Row],[Muestra]],Estructura!$Y$4:$AB$483,4,0)</f>
        <v>M-00082</v>
      </c>
    </row>
    <row r="1373" spans="1:27" ht="48" x14ac:dyDescent="0.3">
      <c r="A1373" s="16">
        <f t="shared" si="21"/>
        <v>1372</v>
      </c>
      <c r="B1373" s="47" t="s">
        <v>15118</v>
      </c>
      <c r="C1373" s="13" t="s">
        <v>622</v>
      </c>
      <c r="D1373" s="13" t="s">
        <v>623</v>
      </c>
      <c r="E1373" s="44">
        <v>4101</v>
      </c>
      <c r="F1373" s="13" t="s">
        <v>688</v>
      </c>
      <c r="G1373" s="23" t="s">
        <v>639</v>
      </c>
      <c r="H1373" s="42" t="s">
        <v>458</v>
      </c>
      <c r="I1373" s="28" t="s">
        <v>50</v>
      </c>
      <c r="J1373" s="12" t="s">
        <v>393</v>
      </c>
      <c r="K1373" s="28" t="s">
        <v>703</v>
      </c>
      <c r="L1373" s="12" t="s">
        <v>652</v>
      </c>
      <c r="M1373" s="12" t="s">
        <v>704</v>
      </c>
      <c r="N1373" s="12" t="s">
        <v>629</v>
      </c>
      <c r="O1373" s="26" t="s">
        <v>7578</v>
      </c>
      <c r="P1373" s="26" t="s">
        <v>7579</v>
      </c>
      <c r="Q1373" s="25" t="s">
        <v>646</v>
      </c>
      <c r="R1373" s="26" t="s">
        <v>7580</v>
      </c>
      <c r="S1373" s="15" t="s">
        <v>7581</v>
      </c>
      <c r="T1373" s="52">
        <v>0</v>
      </c>
      <c r="U1373" s="22" t="s">
        <v>7582</v>
      </c>
      <c r="V1373" s="18" t="str">
        <f>+Sitio_Publico[[#This Row],[idcoleccion]]&amp;"-"&amp;Sitio_Publico[[#This Row],[id]]</f>
        <v>000-1372</v>
      </c>
      <c r="W1373" s="18">
        <f>+VLOOKUP(Sitio_Publico[[#This Row],[territorio]],Estructura!$AE$4:$AH$1067,4,0)</f>
        <v>30004101</v>
      </c>
      <c r="X1373" s="18" t="str">
        <f>+VLOOKUP(Sitio_Publico[[#This Row],[tema]],Estructura!$G$4:$J$532,4,0)</f>
        <v>T-17</v>
      </c>
      <c r="Y1373" s="18" t="str">
        <f>+VLOOKUP(Sitio_Publico[[#This Row],[contenido]],Estructura!$L$4:$O$473,4,0)</f>
        <v>C-8</v>
      </c>
      <c r="Z1373" s="18" t="str">
        <f>+VLOOKUP(Sitio_Publico[[#This Row],[Filtro Integrado]],Estructura!$U$4:$W$529,3,0)</f>
        <v>FI-0</v>
      </c>
      <c r="AA1373" s="18" t="str">
        <f>+VLOOKUP(Sitio_Publico[[#This Row],[Muestra]],Estructura!$Y$4:$AB$483,4,0)</f>
        <v>M-00069</v>
      </c>
    </row>
    <row r="1374" spans="1:27" ht="48" x14ac:dyDescent="0.3">
      <c r="A1374" s="16">
        <f t="shared" si="21"/>
        <v>1373</v>
      </c>
      <c r="B1374" s="47" t="s">
        <v>15118</v>
      </c>
      <c r="C1374" s="13" t="s">
        <v>622</v>
      </c>
      <c r="D1374" s="13" t="s">
        <v>623</v>
      </c>
      <c r="E1374" s="44">
        <v>2104</v>
      </c>
      <c r="F1374" s="13" t="s">
        <v>681</v>
      </c>
      <c r="G1374" s="23" t="s">
        <v>639</v>
      </c>
      <c r="H1374" s="42" t="s">
        <v>458</v>
      </c>
      <c r="I1374" s="28" t="s">
        <v>35</v>
      </c>
      <c r="J1374" s="12" t="s">
        <v>393</v>
      </c>
      <c r="K1374" s="28" t="s">
        <v>841</v>
      </c>
      <c r="L1374" s="12" t="s">
        <v>652</v>
      </c>
      <c r="M1374" s="12" t="s">
        <v>704</v>
      </c>
      <c r="N1374" s="12" t="s">
        <v>629</v>
      </c>
      <c r="O1374" s="26" t="s">
        <v>7583</v>
      </c>
      <c r="P1374" s="26" t="s">
        <v>7584</v>
      </c>
      <c r="Q1374" s="25" t="s">
        <v>646</v>
      </c>
      <c r="R1374" s="26" t="s">
        <v>7585</v>
      </c>
      <c r="S1374" s="15" t="s">
        <v>7586</v>
      </c>
      <c r="T1374" s="52">
        <v>0</v>
      </c>
      <c r="U1374" s="22" t="s">
        <v>7587</v>
      </c>
      <c r="V1374" s="18" t="str">
        <f>+Sitio_Publico[[#This Row],[idcoleccion]]&amp;"-"&amp;Sitio_Publico[[#This Row],[id]]</f>
        <v>000-1373</v>
      </c>
      <c r="W1374" s="18">
        <f>+VLOOKUP(Sitio_Publico[[#This Row],[territorio]],Estructura!$AE$4:$AH$1067,4,0)</f>
        <v>30002104</v>
      </c>
      <c r="X1374" s="18" t="str">
        <f>+VLOOKUP(Sitio_Publico[[#This Row],[tema]],Estructura!$G$4:$J$532,4,0)</f>
        <v>T-16</v>
      </c>
      <c r="Y1374" s="18" t="str">
        <f>+VLOOKUP(Sitio_Publico[[#This Row],[contenido]],Estructura!$L$4:$O$473,4,0)</f>
        <v>C-8</v>
      </c>
      <c r="Z1374" s="18" t="str">
        <f>+VLOOKUP(Sitio_Publico[[#This Row],[Filtro Integrado]],Estructura!$U$4:$W$529,3,0)</f>
        <v>FI-0</v>
      </c>
      <c r="AA1374" s="18" t="str">
        <f>+VLOOKUP(Sitio_Publico[[#This Row],[Muestra]],Estructura!$Y$4:$AB$483,4,0)</f>
        <v>M-00080</v>
      </c>
    </row>
    <row r="1375" spans="1:27" ht="48" x14ac:dyDescent="0.3">
      <c r="A1375" s="16">
        <f t="shared" si="21"/>
        <v>1374</v>
      </c>
      <c r="B1375" s="47" t="s">
        <v>15118</v>
      </c>
      <c r="C1375" s="13" t="s">
        <v>622</v>
      </c>
      <c r="D1375" s="13" t="s">
        <v>623</v>
      </c>
      <c r="E1375" s="44">
        <v>5603</v>
      </c>
      <c r="F1375" s="13" t="s">
        <v>688</v>
      </c>
      <c r="G1375" s="23" t="s">
        <v>625</v>
      </c>
      <c r="H1375" s="42" t="s">
        <v>458</v>
      </c>
      <c r="I1375" s="28" t="s">
        <v>86</v>
      </c>
      <c r="J1375" s="12" t="s">
        <v>393</v>
      </c>
      <c r="K1375" s="28" t="s">
        <v>726</v>
      </c>
      <c r="L1375" s="12" t="s">
        <v>627</v>
      </c>
      <c r="M1375" s="12" t="s">
        <v>628</v>
      </c>
      <c r="N1375" s="12" t="s">
        <v>629</v>
      </c>
      <c r="O1375" s="26" t="s">
        <v>7588</v>
      </c>
      <c r="P1375" s="26" t="s">
        <v>7589</v>
      </c>
      <c r="Q1375" s="25" t="s">
        <v>646</v>
      </c>
      <c r="R1375" s="26" t="s">
        <v>7590</v>
      </c>
      <c r="S1375" s="15" t="s">
        <v>7591</v>
      </c>
      <c r="T1375" s="52">
        <v>0</v>
      </c>
      <c r="U1375" s="22" t="s">
        <v>7592</v>
      </c>
      <c r="V1375" s="18" t="str">
        <f>+Sitio_Publico[[#This Row],[idcoleccion]]&amp;"-"&amp;Sitio_Publico[[#This Row],[id]]</f>
        <v>000-1374</v>
      </c>
      <c r="W1375" s="18">
        <f>+VLOOKUP(Sitio_Publico[[#This Row],[territorio]],Estructura!$AE$4:$AH$1067,4,0)</f>
        <v>30005603</v>
      </c>
      <c r="X1375" s="18" t="str">
        <f>+VLOOKUP(Sitio_Publico[[#This Row],[tema]],Estructura!$G$4:$J$532,4,0)</f>
        <v>T-17</v>
      </c>
      <c r="Y1375" s="18" t="str">
        <f>+VLOOKUP(Sitio_Publico[[#This Row],[contenido]],Estructura!$L$4:$O$473,4,0)</f>
        <v>C-7</v>
      </c>
      <c r="Z1375" s="18" t="str">
        <f>+VLOOKUP(Sitio_Publico[[#This Row],[Filtro Integrado]],Estructura!$U$4:$W$529,3,0)</f>
        <v>FI-0</v>
      </c>
      <c r="AA1375" s="18" t="str">
        <f>+VLOOKUP(Sitio_Publico[[#This Row],[Muestra]],Estructura!$Y$4:$AB$483,4,0)</f>
        <v>M-00071</v>
      </c>
    </row>
    <row r="1376" spans="1:27" ht="48" x14ac:dyDescent="0.3">
      <c r="A1376" s="16">
        <f t="shared" si="21"/>
        <v>1375</v>
      </c>
      <c r="B1376" s="47" t="s">
        <v>15118</v>
      </c>
      <c r="C1376" s="13" t="s">
        <v>622</v>
      </c>
      <c r="D1376" s="13" t="s">
        <v>623</v>
      </c>
      <c r="E1376" s="44">
        <v>13109</v>
      </c>
      <c r="F1376" s="13" t="s">
        <v>681</v>
      </c>
      <c r="G1376" s="23" t="s">
        <v>639</v>
      </c>
      <c r="H1376" s="42" t="s">
        <v>458</v>
      </c>
      <c r="I1376" s="28" t="s">
        <v>305</v>
      </c>
      <c r="J1376" s="12" t="s">
        <v>393</v>
      </c>
      <c r="K1376" s="28" t="s">
        <v>841</v>
      </c>
      <c r="L1376" s="12" t="s">
        <v>652</v>
      </c>
      <c r="M1376" s="12" t="s">
        <v>704</v>
      </c>
      <c r="N1376" s="12" t="s">
        <v>629</v>
      </c>
      <c r="O1376" s="26" t="s">
        <v>7593</v>
      </c>
      <c r="P1376" s="26" t="s">
        <v>7594</v>
      </c>
      <c r="Q1376" s="25" t="s">
        <v>646</v>
      </c>
      <c r="R1376" s="26" t="s">
        <v>7595</v>
      </c>
      <c r="S1376" s="15" t="s">
        <v>7596</v>
      </c>
      <c r="T1376" s="52">
        <v>0</v>
      </c>
      <c r="U1376" s="22" t="s">
        <v>7597</v>
      </c>
      <c r="V1376" s="18" t="str">
        <f>+Sitio_Publico[[#This Row],[idcoleccion]]&amp;"-"&amp;Sitio_Publico[[#This Row],[id]]</f>
        <v>000-1375</v>
      </c>
      <c r="W1376" s="18">
        <f>+VLOOKUP(Sitio_Publico[[#This Row],[territorio]],Estructura!$AE$4:$AH$1067,4,0)</f>
        <v>30013109</v>
      </c>
      <c r="X1376" s="18" t="str">
        <f>+VLOOKUP(Sitio_Publico[[#This Row],[tema]],Estructura!$G$4:$J$532,4,0)</f>
        <v>T-16</v>
      </c>
      <c r="Y1376" s="18" t="str">
        <f>+VLOOKUP(Sitio_Publico[[#This Row],[contenido]],Estructura!$L$4:$O$473,4,0)</f>
        <v>C-8</v>
      </c>
      <c r="Z1376" s="18" t="str">
        <f>+VLOOKUP(Sitio_Publico[[#This Row],[Filtro Integrado]],Estructura!$U$4:$W$529,3,0)</f>
        <v>FI-0</v>
      </c>
      <c r="AA1376" s="18" t="str">
        <f>+VLOOKUP(Sitio_Publico[[#This Row],[Muestra]],Estructura!$Y$4:$AB$483,4,0)</f>
        <v>M-00080</v>
      </c>
    </row>
    <row r="1377" spans="1:27" ht="48" x14ac:dyDescent="0.3">
      <c r="A1377" s="16">
        <f t="shared" si="21"/>
        <v>1376</v>
      </c>
      <c r="B1377" s="47" t="s">
        <v>15118</v>
      </c>
      <c r="C1377" s="13" t="s">
        <v>622</v>
      </c>
      <c r="D1377" s="13" t="s">
        <v>623</v>
      </c>
      <c r="E1377" s="44">
        <v>8301</v>
      </c>
      <c r="F1377" s="13" t="s">
        <v>681</v>
      </c>
      <c r="G1377" s="23" t="s">
        <v>639</v>
      </c>
      <c r="H1377" s="42" t="s">
        <v>458</v>
      </c>
      <c r="I1377" s="28" t="s">
        <v>181</v>
      </c>
      <c r="J1377" s="12" t="s">
        <v>393</v>
      </c>
      <c r="K1377" s="28" t="s">
        <v>841</v>
      </c>
      <c r="L1377" s="12" t="s">
        <v>652</v>
      </c>
      <c r="M1377" s="12" t="s">
        <v>704</v>
      </c>
      <c r="N1377" s="12" t="s">
        <v>629</v>
      </c>
      <c r="O1377" s="26" t="s">
        <v>7598</v>
      </c>
      <c r="P1377" s="26" t="s">
        <v>7599</v>
      </c>
      <c r="Q1377" s="25" t="s">
        <v>646</v>
      </c>
      <c r="R1377" s="26" t="s">
        <v>7600</v>
      </c>
      <c r="S1377" s="15" t="s">
        <v>7601</v>
      </c>
      <c r="T1377" s="52">
        <v>0</v>
      </c>
      <c r="U1377" s="22" t="s">
        <v>7602</v>
      </c>
      <c r="V1377" s="18" t="str">
        <f>+Sitio_Publico[[#This Row],[idcoleccion]]&amp;"-"&amp;Sitio_Publico[[#This Row],[id]]</f>
        <v>000-1376</v>
      </c>
      <c r="W1377" s="18">
        <f>+VLOOKUP(Sitio_Publico[[#This Row],[territorio]],Estructura!$AE$4:$AH$1067,4,0)</f>
        <v>30008301</v>
      </c>
      <c r="X1377" s="18" t="str">
        <f>+VLOOKUP(Sitio_Publico[[#This Row],[tema]],Estructura!$G$4:$J$532,4,0)</f>
        <v>T-16</v>
      </c>
      <c r="Y1377" s="18" t="str">
        <f>+VLOOKUP(Sitio_Publico[[#This Row],[contenido]],Estructura!$L$4:$O$473,4,0)</f>
        <v>C-8</v>
      </c>
      <c r="Z1377" s="18" t="str">
        <f>+VLOOKUP(Sitio_Publico[[#This Row],[Filtro Integrado]],Estructura!$U$4:$W$529,3,0)</f>
        <v>FI-0</v>
      </c>
      <c r="AA1377" s="18" t="str">
        <f>+VLOOKUP(Sitio_Publico[[#This Row],[Muestra]],Estructura!$Y$4:$AB$483,4,0)</f>
        <v>M-00080</v>
      </c>
    </row>
    <row r="1378" spans="1:27" ht="48" x14ac:dyDescent="0.3">
      <c r="A1378" s="16">
        <f t="shared" si="21"/>
        <v>1377</v>
      </c>
      <c r="B1378" s="47" t="s">
        <v>15118</v>
      </c>
      <c r="C1378" s="13" t="s">
        <v>622</v>
      </c>
      <c r="D1378" s="13" t="s">
        <v>623</v>
      </c>
      <c r="E1378" s="44">
        <v>6115</v>
      </c>
      <c r="F1378" s="13" t="s">
        <v>681</v>
      </c>
      <c r="G1378" s="23" t="s">
        <v>625</v>
      </c>
      <c r="H1378" s="42" t="s">
        <v>458</v>
      </c>
      <c r="I1378" s="28" t="s">
        <v>114</v>
      </c>
      <c r="J1378" s="12" t="s">
        <v>393</v>
      </c>
      <c r="K1378" s="28" t="s">
        <v>682</v>
      </c>
      <c r="L1378" s="12" t="s">
        <v>627</v>
      </c>
      <c r="M1378" s="12" t="s">
        <v>628</v>
      </c>
      <c r="N1378" s="12" t="s">
        <v>629</v>
      </c>
      <c r="O1378" s="26" t="s">
        <v>7603</v>
      </c>
      <c r="P1378" s="26" t="s">
        <v>7604</v>
      </c>
      <c r="Q1378" s="25" t="s">
        <v>646</v>
      </c>
      <c r="R1378" s="26" t="s">
        <v>7605</v>
      </c>
      <c r="S1378" s="15" t="s">
        <v>7606</v>
      </c>
      <c r="T1378" s="52">
        <v>0</v>
      </c>
      <c r="U1378" s="22" t="s">
        <v>7607</v>
      </c>
      <c r="V1378" s="18" t="str">
        <f>+Sitio_Publico[[#This Row],[idcoleccion]]&amp;"-"&amp;Sitio_Publico[[#This Row],[id]]</f>
        <v>000-1377</v>
      </c>
      <c r="W1378" s="18">
        <f>+VLOOKUP(Sitio_Publico[[#This Row],[territorio]],Estructura!$AE$4:$AH$1067,4,0)</f>
        <v>30006115</v>
      </c>
      <c r="X1378" s="18" t="str">
        <f>+VLOOKUP(Sitio_Publico[[#This Row],[tema]],Estructura!$G$4:$J$532,4,0)</f>
        <v>T-16</v>
      </c>
      <c r="Y1378" s="18" t="str">
        <f>+VLOOKUP(Sitio_Publico[[#This Row],[contenido]],Estructura!$L$4:$O$473,4,0)</f>
        <v>C-7</v>
      </c>
      <c r="Z1378" s="18" t="str">
        <f>+VLOOKUP(Sitio_Publico[[#This Row],[Filtro Integrado]],Estructura!$U$4:$W$529,3,0)</f>
        <v>FI-0</v>
      </c>
      <c r="AA1378" s="18" t="str">
        <f>+VLOOKUP(Sitio_Publico[[#This Row],[Muestra]],Estructura!$Y$4:$AB$483,4,0)</f>
        <v>M-00067</v>
      </c>
    </row>
    <row r="1379" spans="1:27" ht="48" x14ac:dyDescent="0.3">
      <c r="A1379" s="16">
        <f t="shared" si="21"/>
        <v>1378</v>
      </c>
      <c r="B1379" s="47" t="s">
        <v>15118</v>
      </c>
      <c r="C1379" s="13" t="s">
        <v>622</v>
      </c>
      <c r="D1379" s="13" t="s">
        <v>623</v>
      </c>
      <c r="E1379" s="44">
        <v>13121</v>
      </c>
      <c r="F1379" s="13" t="s">
        <v>688</v>
      </c>
      <c r="G1379" s="23" t="s">
        <v>639</v>
      </c>
      <c r="H1379" s="42" t="s">
        <v>458</v>
      </c>
      <c r="I1379" s="28" t="s">
        <v>317</v>
      </c>
      <c r="J1379" s="12" t="s">
        <v>393</v>
      </c>
      <c r="K1379" s="28" t="s">
        <v>726</v>
      </c>
      <c r="L1379" s="12" t="s">
        <v>652</v>
      </c>
      <c r="M1379" s="12" t="s">
        <v>653</v>
      </c>
      <c r="N1379" s="12" t="s">
        <v>629</v>
      </c>
      <c r="O1379" s="26" t="s">
        <v>7608</v>
      </c>
      <c r="P1379" s="26" t="s">
        <v>7609</v>
      </c>
      <c r="Q1379" s="25" t="s">
        <v>646</v>
      </c>
      <c r="R1379" s="26" t="s">
        <v>7610</v>
      </c>
      <c r="S1379" s="15" t="s">
        <v>7611</v>
      </c>
      <c r="T1379" s="52">
        <v>0</v>
      </c>
      <c r="U1379" s="22" t="s">
        <v>7612</v>
      </c>
      <c r="V1379" s="18" t="str">
        <f>+Sitio_Publico[[#This Row],[idcoleccion]]&amp;"-"&amp;Sitio_Publico[[#This Row],[id]]</f>
        <v>000-1378</v>
      </c>
      <c r="W1379" s="18">
        <f>+VLOOKUP(Sitio_Publico[[#This Row],[territorio]],Estructura!$AE$4:$AH$1067,4,0)</f>
        <v>30013121</v>
      </c>
      <c r="X1379" s="18" t="str">
        <f>+VLOOKUP(Sitio_Publico[[#This Row],[tema]],Estructura!$G$4:$J$532,4,0)</f>
        <v>T-17</v>
      </c>
      <c r="Y1379" s="18" t="str">
        <f>+VLOOKUP(Sitio_Publico[[#This Row],[contenido]],Estructura!$L$4:$O$473,4,0)</f>
        <v>C-8</v>
      </c>
      <c r="Z1379" s="18" t="str">
        <f>+VLOOKUP(Sitio_Publico[[#This Row],[Filtro Integrado]],Estructura!$U$4:$W$529,3,0)</f>
        <v>FI-0</v>
      </c>
      <c r="AA1379" s="18" t="str">
        <f>+VLOOKUP(Sitio_Publico[[#This Row],[Muestra]],Estructura!$Y$4:$AB$483,4,0)</f>
        <v>M-00071</v>
      </c>
    </row>
    <row r="1380" spans="1:27" ht="48" x14ac:dyDescent="0.3">
      <c r="A1380" s="16">
        <f t="shared" si="21"/>
        <v>1379</v>
      </c>
      <c r="B1380" s="47" t="s">
        <v>15118</v>
      </c>
      <c r="C1380" s="13" t="s">
        <v>622</v>
      </c>
      <c r="D1380" s="13" t="s">
        <v>623</v>
      </c>
      <c r="E1380" s="44">
        <v>14103</v>
      </c>
      <c r="F1380" s="13" t="s">
        <v>767</v>
      </c>
      <c r="G1380" s="23" t="s">
        <v>639</v>
      </c>
      <c r="H1380" s="42" t="s">
        <v>458</v>
      </c>
      <c r="I1380" s="28" t="s">
        <v>350</v>
      </c>
      <c r="J1380" s="12" t="s">
        <v>393</v>
      </c>
      <c r="K1380" s="28" t="s">
        <v>780</v>
      </c>
      <c r="L1380" s="12" t="s">
        <v>652</v>
      </c>
      <c r="M1380" s="12" t="s">
        <v>781</v>
      </c>
      <c r="N1380" s="12" t="s">
        <v>629</v>
      </c>
      <c r="O1380" s="26" t="s">
        <v>7613</v>
      </c>
      <c r="P1380" s="26" t="s">
        <v>7614</v>
      </c>
      <c r="Q1380" s="25" t="s">
        <v>646</v>
      </c>
      <c r="R1380" s="26" t="s">
        <v>7615</v>
      </c>
      <c r="S1380" s="15" t="s">
        <v>7616</v>
      </c>
      <c r="T1380" s="52">
        <v>0</v>
      </c>
      <c r="U1380" s="22" t="s">
        <v>7617</v>
      </c>
      <c r="V1380" s="18" t="str">
        <f>+Sitio_Publico[[#This Row],[idcoleccion]]&amp;"-"&amp;Sitio_Publico[[#This Row],[id]]</f>
        <v>000-1379</v>
      </c>
      <c r="W1380" s="18">
        <f>+VLOOKUP(Sitio_Publico[[#This Row],[territorio]],Estructura!$AE$4:$AH$1067,4,0)</f>
        <v>30014103</v>
      </c>
      <c r="X1380" s="18" t="str">
        <f>+VLOOKUP(Sitio_Publico[[#This Row],[tema]],Estructura!$G$4:$J$532,4,0)</f>
        <v>T-19</v>
      </c>
      <c r="Y1380" s="18" t="str">
        <f>+VLOOKUP(Sitio_Publico[[#This Row],[contenido]],Estructura!$L$4:$O$473,4,0)</f>
        <v>C-8</v>
      </c>
      <c r="Z1380" s="18" t="str">
        <f>+VLOOKUP(Sitio_Publico[[#This Row],[Filtro Integrado]],Estructura!$U$4:$W$529,3,0)</f>
        <v>FI-0</v>
      </c>
      <c r="AA1380" s="18" t="str">
        <f>+VLOOKUP(Sitio_Publico[[#This Row],[Muestra]],Estructura!$Y$4:$AB$483,4,0)</f>
        <v>M-00076</v>
      </c>
    </row>
    <row r="1381" spans="1:27" ht="48" x14ac:dyDescent="0.3">
      <c r="A1381" s="16">
        <f t="shared" si="21"/>
        <v>1380</v>
      </c>
      <c r="B1381" s="47" t="s">
        <v>15118</v>
      </c>
      <c r="C1381" s="13" t="s">
        <v>622</v>
      </c>
      <c r="D1381" s="13" t="s">
        <v>623</v>
      </c>
      <c r="E1381" s="44">
        <v>14106</v>
      </c>
      <c r="F1381" s="13" t="s">
        <v>681</v>
      </c>
      <c r="G1381" s="23" t="s">
        <v>639</v>
      </c>
      <c r="H1381" s="42" t="s">
        <v>458</v>
      </c>
      <c r="I1381" s="28" t="s">
        <v>352</v>
      </c>
      <c r="J1381" s="12" t="s">
        <v>393</v>
      </c>
      <c r="K1381" s="28" t="s">
        <v>793</v>
      </c>
      <c r="L1381" s="12" t="s">
        <v>652</v>
      </c>
      <c r="M1381" s="12" t="s">
        <v>794</v>
      </c>
      <c r="N1381" s="12" t="s">
        <v>629</v>
      </c>
      <c r="O1381" s="26" t="s">
        <v>7618</v>
      </c>
      <c r="P1381" s="26" t="s">
        <v>7619</v>
      </c>
      <c r="Q1381" s="25" t="s">
        <v>646</v>
      </c>
      <c r="R1381" s="26" t="s">
        <v>7620</v>
      </c>
      <c r="S1381" s="15" t="s">
        <v>7621</v>
      </c>
      <c r="T1381" s="52">
        <v>0</v>
      </c>
      <c r="U1381" s="22" t="s">
        <v>7622</v>
      </c>
      <c r="V1381" s="18" t="str">
        <f>+Sitio_Publico[[#This Row],[idcoleccion]]&amp;"-"&amp;Sitio_Publico[[#This Row],[id]]</f>
        <v>000-1380</v>
      </c>
      <c r="W1381" s="18">
        <f>+VLOOKUP(Sitio_Publico[[#This Row],[territorio]],Estructura!$AE$4:$AH$1067,4,0)</f>
        <v>30014106</v>
      </c>
      <c r="X1381" s="18" t="str">
        <f>+VLOOKUP(Sitio_Publico[[#This Row],[tema]],Estructura!$G$4:$J$532,4,0)</f>
        <v>T-16</v>
      </c>
      <c r="Y1381" s="18" t="str">
        <f>+VLOOKUP(Sitio_Publico[[#This Row],[contenido]],Estructura!$L$4:$O$473,4,0)</f>
        <v>C-8</v>
      </c>
      <c r="Z1381" s="18" t="str">
        <f>+VLOOKUP(Sitio_Publico[[#This Row],[Filtro Integrado]],Estructura!$U$4:$W$529,3,0)</f>
        <v>FI-0</v>
      </c>
      <c r="AA1381" s="18" t="str">
        <f>+VLOOKUP(Sitio_Publico[[#This Row],[Muestra]],Estructura!$Y$4:$AB$483,4,0)</f>
        <v>M-00077</v>
      </c>
    </row>
    <row r="1382" spans="1:27" ht="48" x14ac:dyDescent="0.3">
      <c r="A1382" s="16">
        <f t="shared" si="21"/>
        <v>1381</v>
      </c>
      <c r="B1382" s="47" t="s">
        <v>15118</v>
      </c>
      <c r="C1382" s="13" t="s">
        <v>622</v>
      </c>
      <c r="D1382" s="13" t="s">
        <v>623</v>
      </c>
      <c r="E1382" s="44">
        <v>16108</v>
      </c>
      <c r="F1382" s="13" t="s">
        <v>688</v>
      </c>
      <c r="G1382" s="23" t="s">
        <v>639</v>
      </c>
      <c r="H1382" s="42" t="s">
        <v>458</v>
      </c>
      <c r="I1382" s="28" t="s">
        <v>212</v>
      </c>
      <c r="J1382" s="12" t="s">
        <v>393</v>
      </c>
      <c r="K1382" s="28" t="s">
        <v>703</v>
      </c>
      <c r="L1382" s="12" t="s">
        <v>652</v>
      </c>
      <c r="M1382" s="12" t="s">
        <v>704</v>
      </c>
      <c r="N1382" s="12" t="s">
        <v>629</v>
      </c>
      <c r="O1382" s="26" t="s">
        <v>7623</v>
      </c>
      <c r="P1382" s="26" t="s">
        <v>7624</v>
      </c>
      <c r="Q1382" s="25" t="s">
        <v>646</v>
      </c>
      <c r="R1382" s="26" t="s">
        <v>7625</v>
      </c>
      <c r="S1382" s="15" t="s">
        <v>7626</v>
      </c>
      <c r="T1382" s="52">
        <v>0</v>
      </c>
      <c r="U1382" s="22" t="s">
        <v>7627</v>
      </c>
      <c r="V1382" s="18" t="str">
        <f>+Sitio_Publico[[#This Row],[idcoleccion]]&amp;"-"&amp;Sitio_Publico[[#This Row],[id]]</f>
        <v>000-1381</v>
      </c>
      <c r="W1382" s="18">
        <f>+VLOOKUP(Sitio_Publico[[#This Row],[territorio]],Estructura!$AE$4:$AH$1067,4,0)</f>
        <v>30016108</v>
      </c>
      <c r="X1382" s="18" t="str">
        <f>+VLOOKUP(Sitio_Publico[[#This Row],[tema]],Estructura!$G$4:$J$532,4,0)</f>
        <v>T-17</v>
      </c>
      <c r="Y1382" s="18" t="str">
        <f>+VLOOKUP(Sitio_Publico[[#This Row],[contenido]],Estructura!$L$4:$O$473,4,0)</f>
        <v>C-8</v>
      </c>
      <c r="Z1382" s="18" t="str">
        <f>+VLOOKUP(Sitio_Publico[[#This Row],[Filtro Integrado]],Estructura!$U$4:$W$529,3,0)</f>
        <v>FI-0</v>
      </c>
      <c r="AA1382" s="18" t="str">
        <f>+VLOOKUP(Sitio_Publico[[#This Row],[Muestra]],Estructura!$Y$4:$AB$483,4,0)</f>
        <v>M-00069</v>
      </c>
    </row>
    <row r="1383" spans="1:27" ht="51" x14ac:dyDescent="0.3">
      <c r="A1383" s="16">
        <f t="shared" si="21"/>
        <v>1382</v>
      </c>
      <c r="B1383" s="47" t="s">
        <v>15118</v>
      </c>
      <c r="C1383" s="13" t="s">
        <v>622</v>
      </c>
      <c r="D1383" s="13" t="s">
        <v>623</v>
      </c>
      <c r="E1383" s="44">
        <v>9203</v>
      </c>
      <c r="F1383" s="13" t="s">
        <v>624</v>
      </c>
      <c r="G1383" s="23" t="s">
        <v>625</v>
      </c>
      <c r="H1383" s="42" t="s">
        <v>458</v>
      </c>
      <c r="I1383" s="28" t="s">
        <v>239</v>
      </c>
      <c r="J1383" s="12" t="s">
        <v>393</v>
      </c>
      <c r="K1383" s="28" t="s">
        <v>626</v>
      </c>
      <c r="L1383" s="12" t="s">
        <v>627</v>
      </c>
      <c r="M1383" s="12" t="s">
        <v>628</v>
      </c>
      <c r="N1383" s="12" t="s">
        <v>629</v>
      </c>
      <c r="O1383" s="26" t="s">
        <v>7628</v>
      </c>
      <c r="P1383" s="26" t="s">
        <v>7629</v>
      </c>
      <c r="Q1383" s="25" t="s">
        <v>632</v>
      </c>
      <c r="R1383" s="26" t="s">
        <v>7630</v>
      </c>
      <c r="S1383" s="15" t="s">
        <v>7631</v>
      </c>
      <c r="T1383" s="52">
        <v>0</v>
      </c>
      <c r="U1383" s="22" t="s">
        <v>7632</v>
      </c>
      <c r="V1383" s="18" t="str">
        <f>+Sitio_Publico[[#This Row],[idcoleccion]]&amp;"-"&amp;Sitio_Publico[[#This Row],[id]]</f>
        <v>000-1382</v>
      </c>
      <c r="W1383" s="18">
        <f>+VLOOKUP(Sitio_Publico[[#This Row],[territorio]],Estructura!$AE$4:$AH$1067,4,0)</f>
        <v>30009203</v>
      </c>
      <c r="X1383" s="18" t="str">
        <f>+VLOOKUP(Sitio_Publico[[#This Row],[tema]],Estructura!$G$4:$J$532,4,0)</f>
        <v>T-13</v>
      </c>
      <c r="Y1383" s="18" t="str">
        <f>+VLOOKUP(Sitio_Publico[[#This Row],[contenido]],Estructura!$L$4:$O$473,4,0)</f>
        <v>C-7</v>
      </c>
      <c r="Z1383" s="18" t="str">
        <f>+VLOOKUP(Sitio_Publico[[#This Row],[Filtro Integrado]],Estructura!$U$4:$W$529,3,0)</f>
        <v>FI-0</v>
      </c>
      <c r="AA1383" s="18" t="str">
        <f>+VLOOKUP(Sitio_Publico[[#This Row],[Muestra]],Estructura!$Y$4:$AB$483,4,0)</f>
        <v>M-00063</v>
      </c>
    </row>
    <row r="1384" spans="1:27" ht="40.799999999999997" x14ac:dyDescent="0.3">
      <c r="A1384" s="16">
        <f t="shared" si="21"/>
        <v>1383</v>
      </c>
      <c r="B1384" s="47" t="s">
        <v>15118</v>
      </c>
      <c r="C1384" s="13" t="s">
        <v>637</v>
      </c>
      <c r="D1384" s="13" t="s">
        <v>623</v>
      </c>
      <c r="E1384" s="44">
        <v>38</v>
      </c>
      <c r="F1384" s="13" t="s">
        <v>638</v>
      </c>
      <c r="G1384" s="23" t="s">
        <v>639</v>
      </c>
      <c r="H1384" s="42" t="s">
        <v>458</v>
      </c>
      <c r="I1384" s="28" t="s">
        <v>176</v>
      </c>
      <c r="J1384" s="12" t="s">
        <v>393</v>
      </c>
      <c r="K1384" s="28" t="s">
        <v>3427</v>
      </c>
      <c r="L1384" s="12" t="s">
        <v>641</v>
      </c>
      <c r="M1384" s="12" t="s">
        <v>642</v>
      </c>
      <c r="N1384" s="12" t="s">
        <v>643</v>
      </c>
      <c r="O1384" s="26" t="s">
        <v>7633</v>
      </c>
      <c r="P1384" s="26" t="s">
        <v>7634</v>
      </c>
      <c r="Q1384" s="25" t="s">
        <v>646</v>
      </c>
      <c r="R1384" s="26" t="s">
        <v>7635</v>
      </c>
      <c r="S1384" s="15" t="s">
        <v>7636</v>
      </c>
      <c r="T1384" s="52">
        <v>0</v>
      </c>
      <c r="U1384" s="22" t="s">
        <v>7637</v>
      </c>
      <c r="V1384" s="18" t="str">
        <f>+Sitio_Publico[[#This Row],[idcoleccion]]&amp;"-"&amp;Sitio_Publico[[#This Row],[id]]</f>
        <v>000-1383</v>
      </c>
      <c r="W1384" s="18">
        <f>+VLOOKUP(Sitio_Publico[[#This Row],[territorio]],Estructura!$AE$4:$AH$1067,4,0)</f>
        <v>30008203</v>
      </c>
      <c r="X1384" s="18" t="str">
        <f>+VLOOKUP(Sitio_Publico[[#This Row],[tema]],Estructura!$G$4:$J$532,4,0)</f>
        <v>T-14</v>
      </c>
      <c r="Y1384" s="18" t="str">
        <f>+VLOOKUP(Sitio_Publico[[#This Row],[contenido]],Estructura!$L$4:$O$473,4,0)</f>
        <v>C-8</v>
      </c>
      <c r="Z1384" s="18" t="str">
        <f>+VLOOKUP(Sitio_Publico[[#This Row],[Filtro Integrado]],Estructura!$U$4:$W$529,3,0)</f>
        <v>FI-0</v>
      </c>
      <c r="AA1384" s="18" t="str">
        <f>+VLOOKUP(Sitio_Publico[[#This Row],[Muestra]],Estructura!$Y$4:$AB$483,4,0)</f>
        <v>M-000121</v>
      </c>
    </row>
    <row r="1385" spans="1:27" ht="48" x14ac:dyDescent="0.3">
      <c r="A1385" s="16">
        <f t="shared" si="21"/>
        <v>1384</v>
      </c>
      <c r="B1385" s="47" t="s">
        <v>15118</v>
      </c>
      <c r="C1385" s="13" t="s">
        <v>622</v>
      </c>
      <c r="D1385" s="13" t="s">
        <v>623</v>
      </c>
      <c r="E1385" s="44">
        <v>13120</v>
      </c>
      <c r="F1385" s="13" t="s">
        <v>666</v>
      </c>
      <c r="G1385" s="23" t="s">
        <v>625</v>
      </c>
      <c r="H1385" s="42" t="s">
        <v>458</v>
      </c>
      <c r="I1385" s="28" t="s">
        <v>316</v>
      </c>
      <c r="J1385" s="12" t="s">
        <v>393</v>
      </c>
      <c r="K1385" s="28" t="s">
        <v>745</v>
      </c>
      <c r="L1385" s="12" t="s">
        <v>627</v>
      </c>
      <c r="M1385" s="12" t="s">
        <v>628</v>
      </c>
      <c r="N1385" s="12" t="s">
        <v>629</v>
      </c>
      <c r="O1385" s="26" t="s">
        <v>7638</v>
      </c>
      <c r="P1385" s="26" t="s">
        <v>7639</v>
      </c>
      <c r="Q1385" s="25" t="s">
        <v>646</v>
      </c>
      <c r="R1385" s="26" t="s">
        <v>7640</v>
      </c>
      <c r="S1385" s="15" t="s">
        <v>7641</v>
      </c>
      <c r="T1385" s="52">
        <v>0</v>
      </c>
      <c r="U1385" s="22" t="s">
        <v>7642</v>
      </c>
      <c r="V1385" s="18" t="str">
        <f>+Sitio_Publico[[#This Row],[idcoleccion]]&amp;"-"&amp;Sitio_Publico[[#This Row],[id]]</f>
        <v>000-1384</v>
      </c>
      <c r="W1385" s="18">
        <f>+VLOOKUP(Sitio_Publico[[#This Row],[territorio]],Estructura!$AE$4:$AH$1067,4,0)</f>
        <v>30013120</v>
      </c>
      <c r="X1385" s="18" t="str">
        <f>+VLOOKUP(Sitio_Publico[[#This Row],[tema]],Estructura!$G$4:$J$532,4,0)</f>
        <v>T-15</v>
      </c>
      <c r="Y1385" s="18" t="str">
        <f>+VLOOKUP(Sitio_Publico[[#This Row],[contenido]],Estructura!$L$4:$O$473,4,0)</f>
        <v>C-7</v>
      </c>
      <c r="Z1385" s="18" t="str">
        <f>+VLOOKUP(Sitio_Publico[[#This Row],[Filtro Integrado]],Estructura!$U$4:$W$529,3,0)</f>
        <v>FI-0</v>
      </c>
      <c r="AA1385" s="18" t="str">
        <f>+VLOOKUP(Sitio_Publico[[#This Row],[Muestra]],Estructura!$Y$4:$AB$483,4,0)</f>
        <v>M-00074</v>
      </c>
    </row>
    <row r="1386" spans="1:27" ht="36" x14ac:dyDescent="0.3">
      <c r="A1386" s="16">
        <f t="shared" si="21"/>
        <v>1385</v>
      </c>
      <c r="B1386" s="47" t="s">
        <v>15118</v>
      </c>
      <c r="C1386" s="13" t="s">
        <v>637</v>
      </c>
      <c r="D1386" s="13" t="s">
        <v>623</v>
      </c>
      <c r="E1386" s="44">
        <v>16</v>
      </c>
      <c r="F1386" s="13" t="s">
        <v>638</v>
      </c>
      <c r="G1386" s="23" t="s">
        <v>639</v>
      </c>
      <c r="H1386" s="42" t="s">
        <v>457</v>
      </c>
      <c r="I1386" s="28" t="s">
        <v>379</v>
      </c>
      <c r="J1386" s="12" t="s">
        <v>393</v>
      </c>
      <c r="K1386" s="28" t="s">
        <v>640</v>
      </c>
      <c r="L1386" s="12" t="s">
        <v>641</v>
      </c>
      <c r="M1386" s="12" t="s">
        <v>642</v>
      </c>
      <c r="N1386" s="12" t="s">
        <v>643</v>
      </c>
      <c r="O1386" s="26" t="s">
        <v>7643</v>
      </c>
      <c r="P1386" s="26" t="s">
        <v>7644</v>
      </c>
      <c r="Q1386" s="25" t="s">
        <v>646</v>
      </c>
      <c r="R1386" s="26" t="s">
        <v>4574</v>
      </c>
      <c r="S1386" s="15" t="s">
        <v>7645</v>
      </c>
      <c r="T1386" s="52">
        <v>0</v>
      </c>
      <c r="U1386" s="22" t="s">
        <v>7646</v>
      </c>
      <c r="V1386" s="18" t="str">
        <f>+Sitio_Publico[[#This Row],[idcoleccion]]&amp;"-"&amp;Sitio_Publico[[#This Row],[id]]</f>
        <v>000-1385</v>
      </c>
      <c r="W1386" s="18">
        <f>+VLOOKUP(Sitio_Publico[[#This Row],[territorio]],Estructura!$AE$4:$AH$1067,4,0)</f>
        <v>20000016</v>
      </c>
      <c r="X1386" s="18" t="str">
        <f>+VLOOKUP(Sitio_Publico[[#This Row],[tema]],Estructura!$G$4:$J$532,4,0)</f>
        <v>T-14</v>
      </c>
      <c r="Y1386" s="18" t="str">
        <f>+VLOOKUP(Sitio_Publico[[#This Row],[contenido]],Estructura!$L$4:$O$473,4,0)</f>
        <v>C-8</v>
      </c>
      <c r="Z1386" s="18" t="str">
        <f>+VLOOKUP(Sitio_Publico[[#This Row],[Filtro Integrado]],Estructura!$U$4:$W$529,3,0)</f>
        <v>FI-0</v>
      </c>
      <c r="AA1386" s="18" t="str">
        <f>+VLOOKUP(Sitio_Publico[[#This Row],[Muestra]],Estructura!$Y$4:$AB$483,4,0)</f>
        <v>M-00064</v>
      </c>
    </row>
    <row r="1387" spans="1:27" ht="48" x14ac:dyDescent="0.3">
      <c r="A1387" s="16">
        <f t="shared" si="21"/>
        <v>1386</v>
      </c>
      <c r="B1387" s="47" t="s">
        <v>15118</v>
      </c>
      <c r="C1387" s="13" t="s">
        <v>622</v>
      </c>
      <c r="D1387" s="13" t="s">
        <v>623</v>
      </c>
      <c r="E1387" s="44">
        <v>11201</v>
      </c>
      <c r="F1387" s="13" t="s">
        <v>624</v>
      </c>
      <c r="G1387" s="23" t="s">
        <v>639</v>
      </c>
      <c r="H1387" s="42" t="s">
        <v>458</v>
      </c>
      <c r="I1387" s="28" t="s">
        <v>280</v>
      </c>
      <c r="J1387" s="12" t="s">
        <v>393</v>
      </c>
      <c r="K1387" s="28" t="s">
        <v>651</v>
      </c>
      <c r="L1387" s="12" t="s">
        <v>652</v>
      </c>
      <c r="M1387" s="12" t="s">
        <v>653</v>
      </c>
      <c r="N1387" s="12" t="s">
        <v>629</v>
      </c>
      <c r="O1387" s="26" t="s">
        <v>7647</v>
      </c>
      <c r="P1387" s="26" t="s">
        <v>7648</v>
      </c>
      <c r="Q1387" s="25" t="s">
        <v>646</v>
      </c>
      <c r="R1387" s="26" t="s">
        <v>7649</v>
      </c>
      <c r="S1387" s="15" t="s">
        <v>7650</v>
      </c>
      <c r="T1387" s="52">
        <v>0</v>
      </c>
      <c r="U1387" s="22" t="s">
        <v>7651</v>
      </c>
      <c r="V1387" s="18" t="str">
        <f>+Sitio_Publico[[#This Row],[idcoleccion]]&amp;"-"&amp;Sitio_Publico[[#This Row],[id]]</f>
        <v>000-1386</v>
      </c>
      <c r="W1387" s="18">
        <f>+VLOOKUP(Sitio_Publico[[#This Row],[territorio]],Estructura!$AE$4:$AH$1067,4,0)</f>
        <v>30011201</v>
      </c>
      <c r="X1387" s="18" t="str">
        <f>+VLOOKUP(Sitio_Publico[[#This Row],[tema]],Estructura!$G$4:$J$532,4,0)</f>
        <v>T-13</v>
      </c>
      <c r="Y1387" s="18" t="str">
        <f>+VLOOKUP(Sitio_Publico[[#This Row],[contenido]],Estructura!$L$4:$O$473,4,0)</f>
        <v>C-8</v>
      </c>
      <c r="Z1387" s="18" t="str">
        <f>+VLOOKUP(Sitio_Publico[[#This Row],[Filtro Integrado]],Estructura!$U$4:$W$529,3,0)</f>
        <v>FI-0</v>
      </c>
      <c r="AA1387" s="18" t="str">
        <f>+VLOOKUP(Sitio_Publico[[#This Row],[Muestra]],Estructura!$Y$4:$AB$483,4,0)</f>
        <v>M-00065</v>
      </c>
    </row>
    <row r="1388" spans="1:27" ht="48" x14ac:dyDescent="0.3">
      <c r="A1388" s="16">
        <f t="shared" si="21"/>
        <v>1387</v>
      </c>
      <c r="B1388" s="47" t="s">
        <v>15118</v>
      </c>
      <c r="C1388" s="13" t="s">
        <v>622</v>
      </c>
      <c r="D1388" s="13" t="s">
        <v>623</v>
      </c>
      <c r="E1388" s="44">
        <v>14102</v>
      </c>
      <c r="F1388" s="13" t="s">
        <v>767</v>
      </c>
      <c r="G1388" s="23" t="s">
        <v>639</v>
      </c>
      <c r="H1388" s="42" t="s">
        <v>458</v>
      </c>
      <c r="I1388" s="28" t="s">
        <v>349</v>
      </c>
      <c r="J1388" s="12" t="s">
        <v>393</v>
      </c>
      <c r="K1388" s="28" t="s">
        <v>780</v>
      </c>
      <c r="L1388" s="12" t="s">
        <v>652</v>
      </c>
      <c r="M1388" s="12" t="s">
        <v>781</v>
      </c>
      <c r="N1388" s="12" t="s">
        <v>629</v>
      </c>
      <c r="O1388" s="26" t="s">
        <v>7652</v>
      </c>
      <c r="P1388" s="26" t="s">
        <v>7653</v>
      </c>
      <c r="Q1388" s="25" t="s">
        <v>646</v>
      </c>
      <c r="R1388" s="26" t="s">
        <v>7654</v>
      </c>
      <c r="S1388" s="15" t="s">
        <v>7655</v>
      </c>
      <c r="T1388" s="52">
        <v>0</v>
      </c>
      <c r="U1388" s="22" t="s">
        <v>7656</v>
      </c>
      <c r="V1388" s="18" t="str">
        <f>+Sitio_Publico[[#This Row],[idcoleccion]]&amp;"-"&amp;Sitio_Publico[[#This Row],[id]]</f>
        <v>000-1387</v>
      </c>
      <c r="W1388" s="18">
        <f>+VLOOKUP(Sitio_Publico[[#This Row],[territorio]],Estructura!$AE$4:$AH$1067,4,0)</f>
        <v>30014102</v>
      </c>
      <c r="X1388" s="18" t="str">
        <f>+VLOOKUP(Sitio_Publico[[#This Row],[tema]],Estructura!$G$4:$J$532,4,0)</f>
        <v>T-19</v>
      </c>
      <c r="Y1388" s="18" t="str">
        <f>+VLOOKUP(Sitio_Publico[[#This Row],[contenido]],Estructura!$L$4:$O$473,4,0)</f>
        <v>C-8</v>
      </c>
      <c r="Z1388" s="18" t="str">
        <f>+VLOOKUP(Sitio_Publico[[#This Row],[Filtro Integrado]],Estructura!$U$4:$W$529,3,0)</f>
        <v>FI-0</v>
      </c>
      <c r="AA1388" s="18" t="str">
        <f>+VLOOKUP(Sitio_Publico[[#This Row],[Muestra]],Estructura!$Y$4:$AB$483,4,0)</f>
        <v>M-00076</v>
      </c>
    </row>
    <row r="1389" spans="1:27" ht="48" x14ac:dyDescent="0.3">
      <c r="A1389" s="16">
        <f t="shared" si="21"/>
        <v>1388</v>
      </c>
      <c r="B1389" s="47" t="s">
        <v>15118</v>
      </c>
      <c r="C1389" s="13" t="s">
        <v>622</v>
      </c>
      <c r="D1389" s="13" t="s">
        <v>623</v>
      </c>
      <c r="E1389" s="44">
        <v>8107</v>
      </c>
      <c r="F1389" s="13" t="s">
        <v>767</v>
      </c>
      <c r="G1389" s="23" t="s">
        <v>639</v>
      </c>
      <c r="H1389" s="42" t="s">
        <v>458</v>
      </c>
      <c r="I1389" s="28" t="s">
        <v>168</v>
      </c>
      <c r="J1389" s="12" t="s">
        <v>393</v>
      </c>
      <c r="K1389" s="28" t="s">
        <v>768</v>
      </c>
      <c r="L1389" s="12" t="s">
        <v>652</v>
      </c>
      <c r="M1389" s="12" t="s">
        <v>653</v>
      </c>
      <c r="N1389" s="12" t="s">
        <v>629</v>
      </c>
      <c r="O1389" s="26" t="s">
        <v>7657</v>
      </c>
      <c r="P1389" s="26" t="s">
        <v>7658</v>
      </c>
      <c r="Q1389" s="25" t="s">
        <v>646</v>
      </c>
      <c r="R1389" s="26" t="s">
        <v>7659</v>
      </c>
      <c r="S1389" s="15" t="s">
        <v>7660</v>
      </c>
      <c r="T1389" s="52">
        <v>0</v>
      </c>
      <c r="U1389" s="22" t="s">
        <v>7661</v>
      </c>
      <c r="V1389" s="18" t="str">
        <f>+Sitio_Publico[[#This Row],[idcoleccion]]&amp;"-"&amp;Sitio_Publico[[#This Row],[id]]</f>
        <v>000-1388</v>
      </c>
      <c r="W1389" s="18">
        <f>+VLOOKUP(Sitio_Publico[[#This Row],[territorio]],Estructura!$AE$4:$AH$1067,4,0)</f>
        <v>30008107</v>
      </c>
      <c r="X1389" s="18" t="str">
        <f>+VLOOKUP(Sitio_Publico[[#This Row],[tema]],Estructura!$G$4:$J$532,4,0)</f>
        <v>T-19</v>
      </c>
      <c r="Y1389" s="18" t="str">
        <f>+VLOOKUP(Sitio_Publico[[#This Row],[contenido]],Estructura!$L$4:$O$473,4,0)</f>
        <v>C-8</v>
      </c>
      <c r="Z1389" s="18" t="str">
        <f>+VLOOKUP(Sitio_Publico[[#This Row],[Filtro Integrado]],Estructura!$U$4:$W$529,3,0)</f>
        <v>FI-0</v>
      </c>
      <c r="AA1389" s="18" t="str">
        <f>+VLOOKUP(Sitio_Publico[[#This Row],[Muestra]],Estructura!$Y$4:$AB$483,4,0)</f>
        <v>M-00075</v>
      </c>
    </row>
    <row r="1390" spans="1:27" ht="40.799999999999997" x14ac:dyDescent="0.3">
      <c r="A1390" s="16">
        <f t="shared" si="21"/>
        <v>1389</v>
      </c>
      <c r="B1390" s="47" t="s">
        <v>15118</v>
      </c>
      <c r="C1390" s="13" t="s">
        <v>622</v>
      </c>
      <c r="D1390" s="13" t="s">
        <v>623</v>
      </c>
      <c r="E1390" s="44">
        <v>9</v>
      </c>
      <c r="F1390" s="13" t="s">
        <v>466</v>
      </c>
      <c r="G1390" s="23" t="s">
        <v>625</v>
      </c>
      <c r="H1390" s="42" t="s">
        <v>457</v>
      </c>
      <c r="I1390" s="28" t="s">
        <v>372</v>
      </c>
      <c r="J1390" s="12" t="s">
        <v>393</v>
      </c>
      <c r="K1390" s="28" t="s">
        <v>1853</v>
      </c>
      <c r="L1390" s="12" t="s">
        <v>1854</v>
      </c>
      <c r="M1390" s="12" t="s">
        <v>713</v>
      </c>
      <c r="N1390" s="12" t="s">
        <v>1855</v>
      </c>
      <c r="O1390" s="26" t="s">
        <v>7662</v>
      </c>
      <c r="P1390" s="26" t="s">
        <v>7663</v>
      </c>
      <c r="Q1390" s="25" t="s">
        <v>646</v>
      </c>
      <c r="R1390" s="26" t="s">
        <v>7664</v>
      </c>
      <c r="S1390" s="15" t="s">
        <v>7665</v>
      </c>
      <c r="T1390" s="52">
        <v>0</v>
      </c>
      <c r="U1390" s="22" t="s">
        <v>7666</v>
      </c>
      <c r="V1390" s="18" t="str">
        <f>+Sitio_Publico[[#This Row],[idcoleccion]]&amp;"-"&amp;Sitio_Publico[[#This Row],[id]]</f>
        <v>000-1389</v>
      </c>
      <c r="W1390" s="18">
        <f>+VLOOKUP(Sitio_Publico[[#This Row],[territorio]],Estructura!$AE$4:$AH$1067,4,0)</f>
        <v>20000009</v>
      </c>
      <c r="X1390" s="18" t="str">
        <f>+VLOOKUP(Sitio_Publico[[#This Row],[tema]],Estructura!$G$4:$J$532,4,0)</f>
        <v>T-18</v>
      </c>
      <c r="Y1390" s="18" t="str">
        <f>+VLOOKUP(Sitio_Publico[[#This Row],[contenido]],Estructura!$L$4:$O$473,4,0)</f>
        <v>C-7</v>
      </c>
      <c r="Z1390" s="18" t="str">
        <f>+VLOOKUP(Sitio_Publico[[#This Row],[Filtro Integrado]],Estructura!$U$4:$W$529,3,0)</f>
        <v>FI-0</v>
      </c>
      <c r="AA1390" s="18" t="str">
        <f>+VLOOKUP(Sitio_Publico[[#This Row],[Muestra]],Estructura!$Y$4:$AB$483,4,0)</f>
        <v>M-000101</v>
      </c>
    </row>
    <row r="1391" spans="1:27" ht="48" x14ac:dyDescent="0.3">
      <c r="A1391" s="16">
        <f t="shared" si="21"/>
        <v>1390</v>
      </c>
      <c r="B1391" s="47" t="s">
        <v>15118</v>
      </c>
      <c r="C1391" s="13" t="s">
        <v>637</v>
      </c>
      <c r="D1391" s="13" t="s">
        <v>623</v>
      </c>
      <c r="E1391" s="44">
        <v>12</v>
      </c>
      <c r="F1391" s="13" t="s">
        <v>1591</v>
      </c>
      <c r="G1391" s="23" t="s">
        <v>1394</v>
      </c>
      <c r="H1391" s="42" t="s">
        <v>457</v>
      </c>
      <c r="I1391" s="28" t="s">
        <v>375</v>
      </c>
      <c r="J1391" s="12" t="s">
        <v>393</v>
      </c>
      <c r="K1391" s="28" t="s">
        <v>2151</v>
      </c>
      <c r="L1391" s="12" t="s">
        <v>641</v>
      </c>
      <c r="M1391" s="12" t="s">
        <v>628</v>
      </c>
      <c r="N1391" s="12" t="s">
        <v>643</v>
      </c>
      <c r="O1391" s="26" t="s">
        <v>1661</v>
      </c>
      <c r="P1391" s="26" t="s">
        <v>1662</v>
      </c>
      <c r="Q1391" s="25" t="s">
        <v>646</v>
      </c>
      <c r="R1391" s="26" t="s">
        <v>7667</v>
      </c>
      <c r="S1391" s="15" t="s">
        <v>7668</v>
      </c>
      <c r="T1391" s="52">
        <v>0</v>
      </c>
      <c r="U1391" s="22" t="s">
        <v>7669</v>
      </c>
      <c r="V1391" s="18" t="str">
        <f>+Sitio_Publico[[#This Row],[idcoleccion]]&amp;"-"&amp;Sitio_Publico[[#This Row],[id]]</f>
        <v>000-1390</v>
      </c>
      <c r="W1391" s="18">
        <f>+VLOOKUP(Sitio_Publico[[#This Row],[territorio]],Estructura!$AE$4:$AH$1067,4,0)</f>
        <v>20000012</v>
      </c>
      <c r="X1391" s="18" t="str">
        <f>+VLOOKUP(Sitio_Publico[[#This Row],[tema]],Estructura!$G$4:$J$532,4,0)</f>
        <v>T-24</v>
      </c>
      <c r="Y1391" s="18" t="str">
        <f>+VLOOKUP(Sitio_Publico[[#This Row],[contenido]],Estructura!$L$4:$O$473,4,0)</f>
        <v>C-12</v>
      </c>
      <c r="Z1391" s="18" t="str">
        <f>+VLOOKUP(Sitio_Publico[[#This Row],[Filtro Integrado]],Estructura!$U$4:$W$529,3,0)</f>
        <v>FI-0</v>
      </c>
      <c r="AA1391" s="18" t="str">
        <f>+VLOOKUP(Sitio_Publico[[#This Row],[Muestra]],Estructura!$Y$4:$AB$483,4,0)</f>
        <v>M-000106</v>
      </c>
    </row>
    <row r="1392" spans="1:27" ht="48" x14ac:dyDescent="0.3">
      <c r="A1392" s="16">
        <f t="shared" si="21"/>
        <v>1391</v>
      </c>
      <c r="B1392" s="47" t="s">
        <v>15118</v>
      </c>
      <c r="C1392" s="13" t="s">
        <v>622</v>
      </c>
      <c r="D1392" s="13" t="s">
        <v>623</v>
      </c>
      <c r="E1392" s="44">
        <v>11102</v>
      </c>
      <c r="F1392" s="13" t="s">
        <v>681</v>
      </c>
      <c r="G1392" s="23" t="s">
        <v>625</v>
      </c>
      <c r="H1392" s="42" t="s">
        <v>458</v>
      </c>
      <c r="I1392" s="28" t="s">
        <v>279</v>
      </c>
      <c r="J1392" s="12" t="s">
        <v>393</v>
      </c>
      <c r="K1392" s="28" t="s">
        <v>682</v>
      </c>
      <c r="L1392" s="12" t="s">
        <v>627</v>
      </c>
      <c r="M1392" s="12" t="s">
        <v>628</v>
      </c>
      <c r="N1392" s="12" t="s">
        <v>629</v>
      </c>
      <c r="O1392" s="26" t="s">
        <v>7670</v>
      </c>
      <c r="P1392" s="26" t="s">
        <v>7671</v>
      </c>
      <c r="Q1392" s="25" t="s">
        <v>646</v>
      </c>
      <c r="R1392" s="26" t="s">
        <v>7672</v>
      </c>
      <c r="S1392" s="15" t="s">
        <v>7673</v>
      </c>
      <c r="T1392" s="52">
        <v>0</v>
      </c>
      <c r="U1392" s="22" t="s">
        <v>7674</v>
      </c>
      <c r="V1392" s="18" t="str">
        <f>+Sitio_Publico[[#This Row],[idcoleccion]]&amp;"-"&amp;Sitio_Publico[[#This Row],[id]]</f>
        <v>000-1391</v>
      </c>
      <c r="W1392" s="18">
        <f>+VLOOKUP(Sitio_Publico[[#This Row],[territorio]],Estructura!$AE$4:$AH$1067,4,0)</f>
        <v>30011102</v>
      </c>
      <c r="X1392" s="18" t="str">
        <f>+VLOOKUP(Sitio_Publico[[#This Row],[tema]],Estructura!$G$4:$J$532,4,0)</f>
        <v>T-16</v>
      </c>
      <c r="Y1392" s="18" t="str">
        <f>+VLOOKUP(Sitio_Publico[[#This Row],[contenido]],Estructura!$L$4:$O$473,4,0)</f>
        <v>C-7</v>
      </c>
      <c r="Z1392" s="18" t="str">
        <f>+VLOOKUP(Sitio_Publico[[#This Row],[Filtro Integrado]],Estructura!$U$4:$W$529,3,0)</f>
        <v>FI-0</v>
      </c>
      <c r="AA1392" s="18" t="str">
        <f>+VLOOKUP(Sitio_Publico[[#This Row],[Muestra]],Estructura!$Y$4:$AB$483,4,0)</f>
        <v>M-00067</v>
      </c>
    </row>
    <row r="1393" spans="1:27" ht="48" x14ac:dyDescent="0.3">
      <c r="A1393" s="16">
        <f t="shared" si="21"/>
        <v>1392</v>
      </c>
      <c r="B1393" s="47" t="s">
        <v>15118</v>
      </c>
      <c r="C1393" s="13" t="s">
        <v>622</v>
      </c>
      <c r="D1393" s="13" t="s">
        <v>623</v>
      </c>
      <c r="E1393" s="44">
        <v>6302</v>
      </c>
      <c r="F1393" s="13" t="s">
        <v>666</v>
      </c>
      <c r="G1393" s="23" t="s">
        <v>625</v>
      </c>
      <c r="H1393" s="42" t="s">
        <v>458</v>
      </c>
      <c r="I1393" s="28" t="s">
        <v>124</v>
      </c>
      <c r="J1393" s="12" t="s">
        <v>393</v>
      </c>
      <c r="K1393" s="28" t="s">
        <v>667</v>
      </c>
      <c r="L1393" s="12" t="s">
        <v>627</v>
      </c>
      <c r="M1393" s="12" t="s">
        <v>668</v>
      </c>
      <c r="N1393" s="12" t="s">
        <v>629</v>
      </c>
      <c r="O1393" s="26" t="s">
        <v>7675</v>
      </c>
      <c r="P1393" s="26" t="s">
        <v>7676</v>
      </c>
      <c r="Q1393" s="25" t="s">
        <v>646</v>
      </c>
      <c r="R1393" s="26" t="s">
        <v>7677</v>
      </c>
      <c r="S1393" s="15" t="s">
        <v>7678</v>
      </c>
      <c r="T1393" s="52">
        <v>0</v>
      </c>
      <c r="U1393" s="22" t="s">
        <v>7679</v>
      </c>
      <c r="V1393" s="18" t="str">
        <f>+Sitio_Publico[[#This Row],[idcoleccion]]&amp;"-"&amp;Sitio_Publico[[#This Row],[id]]</f>
        <v>000-1392</v>
      </c>
      <c r="W1393" s="18">
        <f>+VLOOKUP(Sitio_Publico[[#This Row],[territorio]],Estructura!$AE$4:$AH$1067,4,0)</f>
        <v>30006302</v>
      </c>
      <c r="X1393" s="18" t="str">
        <f>+VLOOKUP(Sitio_Publico[[#This Row],[tema]],Estructura!$G$4:$J$532,4,0)</f>
        <v>T-15</v>
      </c>
      <c r="Y1393" s="18" t="str">
        <f>+VLOOKUP(Sitio_Publico[[#This Row],[contenido]],Estructura!$L$4:$O$473,4,0)</f>
        <v>C-7</v>
      </c>
      <c r="Z1393" s="18" t="str">
        <f>+VLOOKUP(Sitio_Publico[[#This Row],[Filtro Integrado]],Estructura!$U$4:$W$529,3,0)</f>
        <v>FI-0</v>
      </c>
      <c r="AA1393" s="18" t="str">
        <f>+VLOOKUP(Sitio_Publico[[#This Row],[Muestra]],Estructura!$Y$4:$AB$483,4,0)</f>
        <v>M-00066</v>
      </c>
    </row>
    <row r="1394" spans="1:27" ht="40.799999999999997" x14ac:dyDescent="0.3">
      <c r="A1394" s="16">
        <f t="shared" si="21"/>
        <v>1393</v>
      </c>
      <c r="B1394" s="47" t="s">
        <v>15118</v>
      </c>
      <c r="C1394" s="13" t="s">
        <v>622</v>
      </c>
      <c r="D1394" s="13" t="s">
        <v>623</v>
      </c>
      <c r="E1394" s="44">
        <v>14105</v>
      </c>
      <c r="F1394" s="13" t="s">
        <v>814</v>
      </c>
      <c r="G1394" s="23" t="s">
        <v>710</v>
      </c>
      <c r="H1394" s="42" t="s">
        <v>458</v>
      </c>
      <c r="I1394" s="28" t="s">
        <v>351</v>
      </c>
      <c r="J1394" s="12" t="s">
        <v>393</v>
      </c>
      <c r="K1394" s="28" t="s">
        <v>815</v>
      </c>
      <c r="L1394" s="12" t="s">
        <v>712</v>
      </c>
      <c r="M1394" s="12" t="s">
        <v>713</v>
      </c>
      <c r="N1394" s="12" t="s">
        <v>714</v>
      </c>
      <c r="O1394" s="26" t="s">
        <v>7680</v>
      </c>
      <c r="P1394" s="26" t="s">
        <v>7681</v>
      </c>
      <c r="Q1394" s="25" t="s">
        <v>646</v>
      </c>
      <c r="R1394" s="26" t="s">
        <v>7682</v>
      </c>
      <c r="S1394" s="15" t="s">
        <v>7683</v>
      </c>
      <c r="T1394" s="52">
        <v>0</v>
      </c>
      <c r="U1394" s="22" t="s">
        <v>7684</v>
      </c>
      <c r="V1394" s="18" t="str">
        <f>+Sitio_Publico[[#This Row],[idcoleccion]]&amp;"-"&amp;Sitio_Publico[[#This Row],[id]]</f>
        <v>000-1393</v>
      </c>
      <c r="W1394" s="18">
        <f>+VLOOKUP(Sitio_Publico[[#This Row],[territorio]],Estructura!$AE$4:$AH$1067,4,0)</f>
        <v>30014105</v>
      </c>
      <c r="X1394" s="18" t="str">
        <f>+VLOOKUP(Sitio_Publico[[#This Row],[tema]],Estructura!$G$4:$J$532,4,0)</f>
        <v>T-20</v>
      </c>
      <c r="Y1394" s="18" t="str">
        <f>+VLOOKUP(Sitio_Publico[[#This Row],[contenido]],Estructura!$L$4:$O$473,4,0)</f>
        <v>C-9</v>
      </c>
      <c r="Z1394" s="18" t="str">
        <f>+VLOOKUP(Sitio_Publico[[#This Row],[Filtro Integrado]],Estructura!$U$4:$W$529,3,0)</f>
        <v>FI-0</v>
      </c>
      <c r="AA1394" s="18" t="str">
        <f>+VLOOKUP(Sitio_Publico[[#This Row],[Muestra]],Estructura!$Y$4:$AB$483,4,0)</f>
        <v>M-00079</v>
      </c>
    </row>
    <row r="1395" spans="1:27" ht="60" x14ac:dyDescent="0.3">
      <c r="A1395" s="16">
        <f t="shared" si="21"/>
        <v>1394</v>
      </c>
      <c r="B1395" s="47" t="s">
        <v>15118</v>
      </c>
      <c r="C1395" s="13" t="s">
        <v>622</v>
      </c>
      <c r="D1395" s="13" t="s">
        <v>623</v>
      </c>
      <c r="E1395" s="44">
        <v>13108</v>
      </c>
      <c r="F1395" s="13" t="s">
        <v>624</v>
      </c>
      <c r="G1395" s="23" t="s">
        <v>639</v>
      </c>
      <c r="H1395" s="42" t="s">
        <v>458</v>
      </c>
      <c r="I1395" s="28" t="s">
        <v>304</v>
      </c>
      <c r="J1395" s="12" t="s">
        <v>393</v>
      </c>
      <c r="K1395" s="28" t="s">
        <v>904</v>
      </c>
      <c r="L1395" s="12" t="s">
        <v>652</v>
      </c>
      <c r="M1395" s="12" t="s">
        <v>653</v>
      </c>
      <c r="N1395" s="12" t="s">
        <v>629</v>
      </c>
      <c r="O1395" s="26" t="s">
        <v>7685</v>
      </c>
      <c r="P1395" s="26" t="s">
        <v>7686</v>
      </c>
      <c r="Q1395" s="25" t="s">
        <v>646</v>
      </c>
      <c r="R1395" s="26" t="s">
        <v>7687</v>
      </c>
      <c r="S1395" s="15" t="s">
        <v>7688</v>
      </c>
      <c r="T1395" s="52">
        <v>0</v>
      </c>
      <c r="U1395" s="22" t="s">
        <v>7689</v>
      </c>
      <c r="V1395" s="18" t="str">
        <f>+Sitio_Publico[[#This Row],[idcoleccion]]&amp;"-"&amp;Sitio_Publico[[#This Row],[id]]</f>
        <v>000-1394</v>
      </c>
      <c r="W1395" s="18">
        <f>+VLOOKUP(Sitio_Publico[[#This Row],[territorio]],Estructura!$AE$4:$AH$1067,4,0)</f>
        <v>30013108</v>
      </c>
      <c r="X1395" s="18" t="str">
        <f>+VLOOKUP(Sitio_Publico[[#This Row],[tema]],Estructura!$G$4:$J$532,4,0)</f>
        <v>T-13</v>
      </c>
      <c r="Y1395" s="18" t="str">
        <f>+VLOOKUP(Sitio_Publico[[#This Row],[contenido]],Estructura!$L$4:$O$473,4,0)</f>
        <v>C-8</v>
      </c>
      <c r="Z1395" s="18" t="str">
        <f>+VLOOKUP(Sitio_Publico[[#This Row],[Filtro Integrado]],Estructura!$U$4:$W$529,3,0)</f>
        <v>FI-0</v>
      </c>
      <c r="AA1395" s="18" t="str">
        <f>+VLOOKUP(Sitio_Publico[[#This Row],[Muestra]],Estructura!$Y$4:$AB$483,4,0)</f>
        <v>M-00083</v>
      </c>
    </row>
    <row r="1396" spans="1:27" ht="48" x14ac:dyDescent="0.3">
      <c r="A1396" s="16">
        <f t="shared" si="21"/>
        <v>1395</v>
      </c>
      <c r="B1396" s="47" t="s">
        <v>15118</v>
      </c>
      <c r="C1396" s="13" t="s">
        <v>622</v>
      </c>
      <c r="D1396" s="13" t="s">
        <v>623</v>
      </c>
      <c r="E1396" s="44">
        <v>10210</v>
      </c>
      <c r="F1396" s="13" t="s">
        <v>688</v>
      </c>
      <c r="G1396" s="23" t="s">
        <v>639</v>
      </c>
      <c r="H1396" s="42" t="s">
        <v>458</v>
      </c>
      <c r="I1396" s="28" t="s">
        <v>266</v>
      </c>
      <c r="J1396" s="12" t="s">
        <v>393</v>
      </c>
      <c r="K1396" s="28" t="s">
        <v>689</v>
      </c>
      <c r="L1396" s="12" t="s">
        <v>652</v>
      </c>
      <c r="M1396" s="12" t="s">
        <v>690</v>
      </c>
      <c r="N1396" s="12" t="s">
        <v>629</v>
      </c>
      <c r="O1396" s="26" t="s">
        <v>7690</v>
      </c>
      <c r="P1396" s="26" t="s">
        <v>7691</v>
      </c>
      <c r="Q1396" s="25" t="s">
        <v>646</v>
      </c>
      <c r="R1396" s="26" t="s">
        <v>7692</v>
      </c>
      <c r="S1396" s="15" t="s">
        <v>7693</v>
      </c>
      <c r="T1396" s="52">
        <v>0</v>
      </c>
      <c r="U1396" s="22" t="s">
        <v>7694</v>
      </c>
      <c r="V1396" s="18" t="str">
        <f>+Sitio_Publico[[#This Row],[idcoleccion]]&amp;"-"&amp;Sitio_Publico[[#This Row],[id]]</f>
        <v>000-1395</v>
      </c>
      <c r="W1396" s="18">
        <f>+VLOOKUP(Sitio_Publico[[#This Row],[territorio]],Estructura!$AE$4:$AH$1067,4,0)</f>
        <v>30010210</v>
      </c>
      <c r="X1396" s="18" t="str">
        <f>+VLOOKUP(Sitio_Publico[[#This Row],[tema]],Estructura!$G$4:$J$532,4,0)</f>
        <v>T-17</v>
      </c>
      <c r="Y1396" s="18" t="str">
        <f>+VLOOKUP(Sitio_Publico[[#This Row],[contenido]],Estructura!$L$4:$O$473,4,0)</f>
        <v>C-8</v>
      </c>
      <c r="Z1396" s="18" t="str">
        <f>+VLOOKUP(Sitio_Publico[[#This Row],[Filtro Integrado]],Estructura!$U$4:$W$529,3,0)</f>
        <v>FI-0</v>
      </c>
      <c r="AA1396" s="18" t="str">
        <f>+VLOOKUP(Sitio_Publico[[#This Row],[Muestra]],Estructura!$Y$4:$AB$483,4,0)</f>
        <v>M-00068</v>
      </c>
    </row>
    <row r="1397" spans="1:27" ht="48" x14ac:dyDescent="0.3">
      <c r="A1397" s="16">
        <f t="shared" si="21"/>
        <v>1396</v>
      </c>
      <c r="B1397" s="47" t="s">
        <v>15118</v>
      </c>
      <c r="C1397" s="13" t="s">
        <v>622</v>
      </c>
      <c r="D1397" s="13" t="s">
        <v>623</v>
      </c>
      <c r="E1397" s="44">
        <v>13301</v>
      </c>
      <c r="F1397" s="13" t="s">
        <v>666</v>
      </c>
      <c r="G1397" s="23" t="s">
        <v>639</v>
      </c>
      <c r="H1397" s="42" t="s">
        <v>458</v>
      </c>
      <c r="I1397" s="28" t="s">
        <v>331</v>
      </c>
      <c r="J1397" s="12" t="s">
        <v>393</v>
      </c>
      <c r="K1397" s="28" t="s">
        <v>745</v>
      </c>
      <c r="L1397" s="12" t="s">
        <v>652</v>
      </c>
      <c r="M1397" s="12" t="s">
        <v>628</v>
      </c>
      <c r="N1397" s="12" t="s">
        <v>629</v>
      </c>
      <c r="O1397" s="26" t="s">
        <v>7695</v>
      </c>
      <c r="P1397" s="26" t="s">
        <v>7696</v>
      </c>
      <c r="Q1397" s="25" t="s">
        <v>646</v>
      </c>
      <c r="R1397" s="26" t="s">
        <v>7697</v>
      </c>
      <c r="S1397" s="15" t="s">
        <v>7698</v>
      </c>
      <c r="T1397" s="52">
        <v>0</v>
      </c>
      <c r="U1397" s="22" t="s">
        <v>7699</v>
      </c>
      <c r="V1397" s="18" t="str">
        <f>+Sitio_Publico[[#This Row],[idcoleccion]]&amp;"-"&amp;Sitio_Publico[[#This Row],[id]]</f>
        <v>000-1396</v>
      </c>
      <c r="W1397" s="18">
        <f>+VLOOKUP(Sitio_Publico[[#This Row],[territorio]],Estructura!$AE$4:$AH$1067,4,0)</f>
        <v>30013301</v>
      </c>
      <c r="X1397" s="18" t="str">
        <f>+VLOOKUP(Sitio_Publico[[#This Row],[tema]],Estructura!$G$4:$J$532,4,0)</f>
        <v>T-15</v>
      </c>
      <c r="Y1397" s="18" t="str">
        <f>+VLOOKUP(Sitio_Publico[[#This Row],[contenido]],Estructura!$L$4:$O$473,4,0)</f>
        <v>C-8</v>
      </c>
      <c r="Z1397" s="18" t="str">
        <f>+VLOOKUP(Sitio_Publico[[#This Row],[Filtro Integrado]],Estructura!$U$4:$W$529,3,0)</f>
        <v>FI-0</v>
      </c>
      <c r="AA1397" s="18" t="str">
        <f>+VLOOKUP(Sitio_Publico[[#This Row],[Muestra]],Estructura!$Y$4:$AB$483,4,0)</f>
        <v>M-00074</v>
      </c>
    </row>
    <row r="1398" spans="1:27" ht="40.799999999999997" x14ac:dyDescent="0.3">
      <c r="A1398" s="16">
        <f t="shared" si="21"/>
        <v>1397</v>
      </c>
      <c r="B1398" s="47" t="s">
        <v>15118</v>
      </c>
      <c r="C1398" s="13" t="s">
        <v>622</v>
      </c>
      <c r="D1398" s="13" t="s">
        <v>623</v>
      </c>
      <c r="E1398" s="44">
        <v>13114</v>
      </c>
      <c r="F1398" s="13" t="s">
        <v>466</v>
      </c>
      <c r="G1398" s="23" t="s">
        <v>710</v>
      </c>
      <c r="H1398" s="42" t="s">
        <v>458</v>
      </c>
      <c r="I1398" s="28" t="s">
        <v>310</v>
      </c>
      <c r="J1398" s="12" t="s">
        <v>2802</v>
      </c>
      <c r="K1398" s="28" t="s">
        <v>3433</v>
      </c>
      <c r="L1398" s="12" t="s">
        <v>712</v>
      </c>
      <c r="M1398" s="12" t="s">
        <v>628</v>
      </c>
      <c r="N1398" s="12" t="s">
        <v>714</v>
      </c>
      <c r="O1398" s="26" t="s">
        <v>7700</v>
      </c>
      <c r="P1398" s="26" t="s">
        <v>7701</v>
      </c>
      <c r="Q1398" s="25" t="s">
        <v>632</v>
      </c>
      <c r="R1398" s="26" t="s">
        <v>7702</v>
      </c>
      <c r="S1398" s="15" t="s">
        <v>7703</v>
      </c>
      <c r="T1398" s="52">
        <v>0</v>
      </c>
      <c r="U1398" s="22" t="s">
        <v>7704</v>
      </c>
      <c r="V1398" s="18" t="str">
        <f>+Sitio_Publico[[#This Row],[idcoleccion]]&amp;"-"&amp;Sitio_Publico[[#This Row],[id]]</f>
        <v>000-1397</v>
      </c>
      <c r="W1398" s="18">
        <f>+VLOOKUP(Sitio_Publico[[#This Row],[territorio]],Estructura!$AE$4:$AH$1067,4,0)</f>
        <v>30013114</v>
      </c>
      <c r="X1398" s="18" t="str">
        <f>+VLOOKUP(Sitio_Publico[[#This Row],[tema]],Estructura!$G$4:$J$532,4,0)</f>
        <v>T-18</v>
      </c>
      <c r="Y1398" s="18" t="str">
        <f>+VLOOKUP(Sitio_Publico[[#This Row],[contenido]],Estructura!$L$4:$O$473,4,0)</f>
        <v>C-9</v>
      </c>
      <c r="Z1398" s="18" t="str">
        <f>+VLOOKUP(Sitio_Publico[[#This Row],[Filtro Integrado]],Estructura!$U$4:$W$529,3,0)</f>
        <v>FI-2</v>
      </c>
      <c r="AA1398" s="18" t="str">
        <f>+VLOOKUP(Sitio_Publico[[#This Row],[Muestra]],Estructura!$Y$4:$AB$483,4,0)</f>
        <v>M-000122</v>
      </c>
    </row>
    <row r="1399" spans="1:27" ht="48" x14ac:dyDescent="0.3">
      <c r="A1399" s="16">
        <f t="shared" si="21"/>
        <v>1398</v>
      </c>
      <c r="B1399" s="47" t="s">
        <v>15118</v>
      </c>
      <c r="C1399" s="13" t="s">
        <v>622</v>
      </c>
      <c r="D1399" s="13" t="s">
        <v>623</v>
      </c>
      <c r="E1399" s="44">
        <v>6104</v>
      </c>
      <c r="F1399" s="13" t="s">
        <v>666</v>
      </c>
      <c r="G1399" s="23" t="s">
        <v>625</v>
      </c>
      <c r="H1399" s="42" t="s">
        <v>458</v>
      </c>
      <c r="I1399" s="28" t="s">
        <v>103</v>
      </c>
      <c r="J1399" s="12" t="s">
        <v>393</v>
      </c>
      <c r="K1399" s="28" t="s">
        <v>745</v>
      </c>
      <c r="L1399" s="12" t="s">
        <v>627</v>
      </c>
      <c r="M1399" s="12" t="s">
        <v>628</v>
      </c>
      <c r="N1399" s="12" t="s">
        <v>629</v>
      </c>
      <c r="O1399" s="26" t="s">
        <v>7705</v>
      </c>
      <c r="P1399" s="26" t="s">
        <v>7706</v>
      </c>
      <c r="Q1399" s="25" t="s">
        <v>646</v>
      </c>
      <c r="R1399" s="26" t="s">
        <v>7707</v>
      </c>
      <c r="S1399" s="15" t="s">
        <v>7708</v>
      </c>
      <c r="T1399" s="52">
        <v>0</v>
      </c>
      <c r="U1399" s="22" t="s">
        <v>7709</v>
      </c>
      <c r="V1399" s="18" t="str">
        <f>+Sitio_Publico[[#This Row],[idcoleccion]]&amp;"-"&amp;Sitio_Publico[[#This Row],[id]]</f>
        <v>000-1398</v>
      </c>
      <c r="W1399" s="18">
        <f>+VLOOKUP(Sitio_Publico[[#This Row],[territorio]],Estructura!$AE$4:$AH$1067,4,0)</f>
        <v>30006104</v>
      </c>
      <c r="X1399" s="18" t="str">
        <f>+VLOOKUP(Sitio_Publico[[#This Row],[tema]],Estructura!$G$4:$J$532,4,0)</f>
        <v>T-15</v>
      </c>
      <c r="Y1399" s="18" t="str">
        <f>+VLOOKUP(Sitio_Publico[[#This Row],[contenido]],Estructura!$L$4:$O$473,4,0)</f>
        <v>C-7</v>
      </c>
      <c r="Z1399" s="18" t="str">
        <f>+VLOOKUP(Sitio_Publico[[#This Row],[Filtro Integrado]],Estructura!$U$4:$W$529,3,0)</f>
        <v>FI-0</v>
      </c>
      <c r="AA1399" s="18" t="str">
        <f>+VLOOKUP(Sitio_Publico[[#This Row],[Muestra]],Estructura!$Y$4:$AB$483,4,0)</f>
        <v>M-00074</v>
      </c>
    </row>
    <row r="1400" spans="1:27" ht="48" x14ac:dyDescent="0.3">
      <c r="A1400" s="16">
        <f t="shared" si="21"/>
        <v>1399</v>
      </c>
      <c r="B1400" s="47" t="s">
        <v>15118</v>
      </c>
      <c r="C1400" s="13" t="s">
        <v>622</v>
      </c>
      <c r="D1400" s="13" t="s">
        <v>623</v>
      </c>
      <c r="E1400" s="44">
        <v>15202</v>
      </c>
      <c r="F1400" s="13" t="s">
        <v>666</v>
      </c>
      <c r="G1400" s="23" t="s">
        <v>625</v>
      </c>
      <c r="H1400" s="42" t="s">
        <v>458</v>
      </c>
      <c r="I1400" s="28" t="s">
        <v>362</v>
      </c>
      <c r="J1400" s="12" t="s">
        <v>393</v>
      </c>
      <c r="K1400" s="28" t="s">
        <v>667</v>
      </c>
      <c r="L1400" s="12" t="s">
        <v>627</v>
      </c>
      <c r="M1400" s="12" t="s">
        <v>668</v>
      </c>
      <c r="N1400" s="12" t="s">
        <v>629</v>
      </c>
      <c r="O1400" s="26" t="s">
        <v>7710</v>
      </c>
      <c r="P1400" s="26" t="s">
        <v>7711</v>
      </c>
      <c r="Q1400" s="25" t="s">
        <v>646</v>
      </c>
      <c r="R1400" s="26" t="s">
        <v>7712</v>
      </c>
      <c r="S1400" s="15" t="s">
        <v>7713</v>
      </c>
      <c r="T1400" s="52">
        <v>0</v>
      </c>
      <c r="U1400" s="22" t="s">
        <v>7714</v>
      </c>
      <c r="V1400" s="18" t="str">
        <f>+Sitio_Publico[[#This Row],[idcoleccion]]&amp;"-"&amp;Sitio_Publico[[#This Row],[id]]</f>
        <v>000-1399</v>
      </c>
      <c r="W1400" s="18">
        <f>+VLOOKUP(Sitio_Publico[[#This Row],[territorio]],Estructura!$AE$4:$AH$1067,4,0)</f>
        <v>30015202</v>
      </c>
      <c r="X1400" s="18" t="str">
        <f>+VLOOKUP(Sitio_Publico[[#This Row],[tema]],Estructura!$G$4:$J$532,4,0)</f>
        <v>T-15</v>
      </c>
      <c r="Y1400" s="18" t="str">
        <f>+VLOOKUP(Sitio_Publico[[#This Row],[contenido]],Estructura!$L$4:$O$473,4,0)</f>
        <v>C-7</v>
      </c>
      <c r="Z1400" s="18" t="str">
        <f>+VLOOKUP(Sitio_Publico[[#This Row],[Filtro Integrado]],Estructura!$U$4:$W$529,3,0)</f>
        <v>FI-0</v>
      </c>
      <c r="AA1400" s="18" t="str">
        <f>+VLOOKUP(Sitio_Publico[[#This Row],[Muestra]],Estructura!$Y$4:$AB$483,4,0)</f>
        <v>M-00066</v>
      </c>
    </row>
    <row r="1401" spans="1:27" ht="48" x14ac:dyDescent="0.3">
      <c r="A1401" s="16">
        <f t="shared" si="21"/>
        <v>1400</v>
      </c>
      <c r="B1401" s="47" t="s">
        <v>15118</v>
      </c>
      <c r="C1401" s="13" t="s">
        <v>622</v>
      </c>
      <c r="D1401" s="13" t="s">
        <v>623</v>
      </c>
      <c r="E1401" s="44">
        <v>9107</v>
      </c>
      <c r="F1401" s="13" t="s">
        <v>767</v>
      </c>
      <c r="G1401" s="23" t="s">
        <v>639</v>
      </c>
      <c r="H1401" s="42" t="s">
        <v>458</v>
      </c>
      <c r="I1401" s="28" t="s">
        <v>222</v>
      </c>
      <c r="J1401" s="12" t="s">
        <v>393</v>
      </c>
      <c r="K1401" s="28" t="s">
        <v>768</v>
      </c>
      <c r="L1401" s="12" t="s">
        <v>652</v>
      </c>
      <c r="M1401" s="12" t="s">
        <v>653</v>
      </c>
      <c r="N1401" s="12" t="s">
        <v>629</v>
      </c>
      <c r="O1401" s="26" t="s">
        <v>7715</v>
      </c>
      <c r="P1401" s="26" t="s">
        <v>7716</v>
      </c>
      <c r="Q1401" s="25" t="s">
        <v>646</v>
      </c>
      <c r="R1401" s="26" t="s">
        <v>7717</v>
      </c>
      <c r="S1401" s="15" t="s">
        <v>7718</v>
      </c>
      <c r="T1401" s="52">
        <v>0</v>
      </c>
      <c r="U1401" s="22" t="s">
        <v>7719</v>
      </c>
      <c r="V1401" s="18" t="str">
        <f>+Sitio_Publico[[#This Row],[idcoleccion]]&amp;"-"&amp;Sitio_Publico[[#This Row],[id]]</f>
        <v>000-1400</v>
      </c>
      <c r="W1401" s="18">
        <f>+VLOOKUP(Sitio_Publico[[#This Row],[territorio]],Estructura!$AE$4:$AH$1067,4,0)</f>
        <v>30009107</v>
      </c>
      <c r="X1401" s="18" t="str">
        <f>+VLOOKUP(Sitio_Publico[[#This Row],[tema]],Estructura!$G$4:$J$532,4,0)</f>
        <v>T-19</v>
      </c>
      <c r="Y1401" s="18" t="str">
        <f>+VLOOKUP(Sitio_Publico[[#This Row],[contenido]],Estructura!$L$4:$O$473,4,0)</f>
        <v>C-8</v>
      </c>
      <c r="Z1401" s="18" t="str">
        <f>+VLOOKUP(Sitio_Publico[[#This Row],[Filtro Integrado]],Estructura!$U$4:$W$529,3,0)</f>
        <v>FI-0</v>
      </c>
      <c r="AA1401" s="18" t="str">
        <f>+VLOOKUP(Sitio_Publico[[#This Row],[Muestra]],Estructura!$Y$4:$AB$483,4,0)</f>
        <v>M-00075</v>
      </c>
    </row>
    <row r="1402" spans="1:27" ht="51" x14ac:dyDescent="0.3">
      <c r="A1402" s="16">
        <f t="shared" si="21"/>
        <v>1401</v>
      </c>
      <c r="B1402" s="47" t="s">
        <v>15118</v>
      </c>
      <c r="C1402" s="13" t="s">
        <v>622</v>
      </c>
      <c r="D1402" s="13" t="s">
        <v>623</v>
      </c>
      <c r="E1402" s="44">
        <v>4201</v>
      </c>
      <c r="F1402" s="13" t="s">
        <v>624</v>
      </c>
      <c r="G1402" s="23" t="s">
        <v>625</v>
      </c>
      <c r="H1402" s="42" t="s">
        <v>458</v>
      </c>
      <c r="I1402" s="28" t="s">
        <v>55</v>
      </c>
      <c r="J1402" s="12" t="s">
        <v>393</v>
      </c>
      <c r="K1402" s="28" t="s">
        <v>626</v>
      </c>
      <c r="L1402" s="12" t="s">
        <v>627</v>
      </c>
      <c r="M1402" s="12" t="s">
        <v>628</v>
      </c>
      <c r="N1402" s="12" t="s">
        <v>629</v>
      </c>
      <c r="O1402" s="26" t="s">
        <v>7720</v>
      </c>
      <c r="P1402" s="26" t="s">
        <v>7721</v>
      </c>
      <c r="Q1402" s="25" t="s">
        <v>632</v>
      </c>
      <c r="R1402" s="26" t="s">
        <v>7722</v>
      </c>
      <c r="S1402" s="15" t="s">
        <v>7723</v>
      </c>
      <c r="T1402" s="52">
        <v>0</v>
      </c>
      <c r="U1402" s="22" t="s">
        <v>7724</v>
      </c>
      <c r="V1402" s="18" t="str">
        <f>+Sitio_Publico[[#This Row],[idcoleccion]]&amp;"-"&amp;Sitio_Publico[[#This Row],[id]]</f>
        <v>000-1401</v>
      </c>
      <c r="W1402" s="18">
        <f>+VLOOKUP(Sitio_Publico[[#This Row],[territorio]],Estructura!$AE$4:$AH$1067,4,0)</f>
        <v>30004201</v>
      </c>
      <c r="X1402" s="18" t="str">
        <f>+VLOOKUP(Sitio_Publico[[#This Row],[tema]],Estructura!$G$4:$J$532,4,0)</f>
        <v>T-13</v>
      </c>
      <c r="Y1402" s="18" t="str">
        <f>+VLOOKUP(Sitio_Publico[[#This Row],[contenido]],Estructura!$L$4:$O$473,4,0)</f>
        <v>C-7</v>
      </c>
      <c r="Z1402" s="18" t="str">
        <f>+VLOOKUP(Sitio_Publico[[#This Row],[Filtro Integrado]],Estructura!$U$4:$W$529,3,0)</f>
        <v>FI-0</v>
      </c>
      <c r="AA1402" s="18" t="str">
        <f>+VLOOKUP(Sitio_Publico[[#This Row],[Muestra]],Estructura!$Y$4:$AB$483,4,0)</f>
        <v>M-00063</v>
      </c>
    </row>
    <row r="1403" spans="1:27" ht="71.400000000000006" x14ac:dyDescent="0.3">
      <c r="A1403" s="16">
        <f t="shared" si="21"/>
        <v>1402</v>
      </c>
      <c r="B1403" s="47" t="s">
        <v>15118</v>
      </c>
      <c r="C1403" s="13" t="s">
        <v>637</v>
      </c>
      <c r="D1403" s="13" t="s">
        <v>623</v>
      </c>
      <c r="E1403" s="44">
        <v>44</v>
      </c>
      <c r="F1403" s="13" t="s">
        <v>1591</v>
      </c>
      <c r="G1403" s="23" t="s">
        <v>1394</v>
      </c>
      <c r="H1403" s="42" t="s">
        <v>458</v>
      </c>
      <c r="I1403" s="28" t="s">
        <v>172</v>
      </c>
      <c r="J1403" s="12" t="s">
        <v>393</v>
      </c>
      <c r="K1403" s="28" t="s">
        <v>7725</v>
      </c>
      <c r="L1403" s="12" t="s">
        <v>641</v>
      </c>
      <c r="M1403" s="12" t="s">
        <v>642</v>
      </c>
      <c r="N1403" s="12" t="s">
        <v>643</v>
      </c>
      <c r="O1403" s="26" t="s">
        <v>7726</v>
      </c>
      <c r="P1403" s="26" t="s">
        <v>7727</v>
      </c>
      <c r="Q1403" s="25" t="s">
        <v>646</v>
      </c>
      <c r="R1403" s="26" t="s">
        <v>1723</v>
      </c>
      <c r="S1403" s="15" t="s">
        <v>7728</v>
      </c>
      <c r="T1403" s="52">
        <v>0</v>
      </c>
      <c r="U1403" s="22" t="s">
        <v>7729</v>
      </c>
      <c r="V1403" s="18" t="str">
        <f>+Sitio_Publico[[#This Row],[idcoleccion]]&amp;"-"&amp;Sitio_Publico[[#This Row],[id]]</f>
        <v>000-1402</v>
      </c>
      <c r="W1403" s="18">
        <f>+VLOOKUP(Sitio_Publico[[#This Row],[territorio]],Estructura!$AE$4:$AH$1067,4,0)</f>
        <v>30008111</v>
      </c>
      <c r="X1403" s="18" t="str">
        <f>+VLOOKUP(Sitio_Publico[[#This Row],[tema]],Estructura!$G$4:$J$532,4,0)</f>
        <v>T-24</v>
      </c>
      <c r="Y1403" s="18" t="str">
        <f>+VLOOKUP(Sitio_Publico[[#This Row],[contenido]],Estructura!$L$4:$O$473,4,0)</f>
        <v>C-12</v>
      </c>
      <c r="Z1403" s="18" t="str">
        <f>+VLOOKUP(Sitio_Publico[[#This Row],[Filtro Integrado]],Estructura!$U$4:$W$529,3,0)</f>
        <v>FI-0</v>
      </c>
      <c r="AA1403" s="18" t="str">
        <f>+VLOOKUP(Sitio_Publico[[#This Row],[Muestra]],Estructura!$Y$4:$AB$483,4,0)</f>
        <v>M-000154</v>
      </c>
    </row>
    <row r="1404" spans="1:27" ht="51" x14ac:dyDescent="0.3">
      <c r="A1404" s="16">
        <f t="shared" si="21"/>
        <v>1403</v>
      </c>
      <c r="B1404" s="47" t="s">
        <v>15118</v>
      </c>
      <c r="C1404" s="13" t="s">
        <v>622</v>
      </c>
      <c r="D1404" s="13" t="s">
        <v>623</v>
      </c>
      <c r="E1404" s="44">
        <v>1</v>
      </c>
      <c r="F1404" s="13" t="s">
        <v>624</v>
      </c>
      <c r="G1404" s="23" t="s">
        <v>639</v>
      </c>
      <c r="H1404" s="42" t="s">
        <v>457</v>
      </c>
      <c r="I1404" s="28" t="s">
        <v>364</v>
      </c>
      <c r="J1404" s="12" t="s">
        <v>393</v>
      </c>
      <c r="K1404" s="28" t="s">
        <v>739</v>
      </c>
      <c r="L1404" s="12" t="s">
        <v>652</v>
      </c>
      <c r="M1404" s="12" t="s">
        <v>704</v>
      </c>
      <c r="N1404" s="12" t="s">
        <v>629</v>
      </c>
      <c r="O1404" s="26" t="s">
        <v>7730</v>
      </c>
      <c r="P1404" s="26" t="s">
        <v>7731</v>
      </c>
      <c r="Q1404" s="25" t="s">
        <v>646</v>
      </c>
      <c r="R1404" s="26" t="s">
        <v>7732</v>
      </c>
      <c r="S1404" s="15" t="s">
        <v>7733</v>
      </c>
      <c r="T1404" s="52">
        <v>0</v>
      </c>
      <c r="U1404" s="22" t="s">
        <v>7734</v>
      </c>
      <c r="V1404" s="18" t="str">
        <f>+Sitio_Publico[[#This Row],[idcoleccion]]&amp;"-"&amp;Sitio_Publico[[#This Row],[id]]</f>
        <v>000-1403</v>
      </c>
      <c r="W1404" s="18">
        <f>+VLOOKUP(Sitio_Publico[[#This Row],[territorio]],Estructura!$AE$4:$AH$1067,4,0)</f>
        <v>20000001</v>
      </c>
      <c r="X1404" s="18" t="str">
        <f>+VLOOKUP(Sitio_Publico[[#This Row],[tema]],Estructura!$G$4:$J$532,4,0)</f>
        <v>T-13</v>
      </c>
      <c r="Y1404" s="18" t="str">
        <f>+VLOOKUP(Sitio_Publico[[#This Row],[contenido]],Estructura!$L$4:$O$473,4,0)</f>
        <v>C-8</v>
      </c>
      <c r="Z1404" s="18" t="str">
        <f>+VLOOKUP(Sitio_Publico[[#This Row],[Filtro Integrado]],Estructura!$U$4:$W$529,3,0)</f>
        <v>FI-0</v>
      </c>
      <c r="AA1404" s="18" t="str">
        <f>+VLOOKUP(Sitio_Publico[[#This Row],[Muestra]],Estructura!$Y$4:$AB$483,4,0)</f>
        <v>M-00073</v>
      </c>
    </row>
    <row r="1405" spans="1:27" ht="48" x14ac:dyDescent="0.3">
      <c r="A1405" s="16">
        <f t="shared" si="21"/>
        <v>1404</v>
      </c>
      <c r="B1405" s="47" t="s">
        <v>15118</v>
      </c>
      <c r="C1405" s="13" t="s">
        <v>622</v>
      </c>
      <c r="D1405" s="13" t="s">
        <v>623</v>
      </c>
      <c r="E1405" s="44">
        <v>4</v>
      </c>
      <c r="F1405" s="13" t="s">
        <v>688</v>
      </c>
      <c r="G1405" s="23" t="s">
        <v>625</v>
      </c>
      <c r="H1405" s="42" t="s">
        <v>457</v>
      </c>
      <c r="I1405" s="28" t="s">
        <v>367</v>
      </c>
      <c r="J1405" s="12" t="s">
        <v>393</v>
      </c>
      <c r="K1405" s="28" t="s">
        <v>689</v>
      </c>
      <c r="L1405" s="12" t="s">
        <v>627</v>
      </c>
      <c r="M1405" s="12" t="s">
        <v>690</v>
      </c>
      <c r="N1405" s="12" t="s">
        <v>629</v>
      </c>
      <c r="O1405" s="26" t="s">
        <v>7735</v>
      </c>
      <c r="P1405" s="26" t="s">
        <v>7736</v>
      </c>
      <c r="Q1405" s="25" t="s">
        <v>646</v>
      </c>
      <c r="R1405" s="26" t="s">
        <v>7737</v>
      </c>
      <c r="S1405" s="15" t="s">
        <v>7738</v>
      </c>
      <c r="T1405" s="52">
        <v>0</v>
      </c>
      <c r="U1405" s="22" t="s">
        <v>7739</v>
      </c>
      <c r="V1405" s="18" t="str">
        <f>+Sitio_Publico[[#This Row],[idcoleccion]]&amp;"-"&amp;Sitio_Publico[[#This Row],[id]]</f>
        <v>000-1404</v>
      </c>
      <c r="W1405" s="18">
        <f>+VLOOKUP(Sitio_Publico[[#This Row],[territorio]],Estructura!$AE$4:$AH$1067,4,0)</f>
        <v>20000004</v>
      </c>
      <c r="X1405" s="18" t="str">
        <f>+VLOOKUP(Sitio_Publico[[#This Row],[tema]],Estructura!$G$4:$J$532,4,0)</f>
        <v>T-17</v>
      </c>
      <c r="Y1405" s="18" t="str">
        <f>+VLOOKUP(Sitio_Publico[[#This Row],[contenido]],Estructura!$L$4:$O$473,4,0)</f>
        <v>C-7</v>
      </c>
      <c r="Z1405" s="18" t="str">
        <f>+VLOOKUP(Sitio_Publico[[#This Row],[Filtro Integrado]],Estructura!$U$4:$W$529,3,0)</f>
        <v>FI-0</v>
      </c>
      <c r="AA1405" s="18" t="str">
        <f>+VLOOKUP(Sitio_Publico[[#This Row],[Muestra]],Estructura!$Y$4:$AB$483,4,0)</f>
        <v>M-00068</v>
      </c>
    </row>
    <row r="1406" spans="1:27" ht="48" x14ac:dyDescent="0.3">
      <c r="A1406" s="16">
        <f t="shared" si="21"/>
        <v>1405</v>
      </c>
      <c r="B1406" s="47" t="s">
        <v>15118</v>
      </c>
      <c r="C1406" s="13" t="s">
        <v>622</v>
      </c>
      <c r="D1406" s="13" t="s">
        <v>623</v>
      </c>
      <c r="E1406" s="44">
        <v>6205</v>
      </c>
      <c r="F1406" s="13" t="s">
        <v>666</v>
      </c>
      <c r="G1406" s="23" t="s">
        <v>639</v>
      </c>
      <c r="H1406" s="42" t="s">
        <v>458</v>
      </c>
      <c r="I1406" s="28" t="s">
        <v>121</v>
      </c>
      <c r="J1406" s="12" t="s">
        <v>393</v>
      </c>
      <c r="K1406" s="28" t="s">
        <v>888</v>
      </c>
      <c r="L1406" s="12" t="s">
        <v>652</v>
      </c>
      <c r="M1406" s="12" t="s">
        <v>704</v>
      </c>
      <c r="N1406" s="12" t="s">
        <v>629</v>
      </c>
      <c r="O1406" s="26" t="s">
        <v>7740</v>
      </c>
      <c r="P1406" s="26" t="s">
        <v>7741</v>
      </c>
      <c r="Q1406" s="25" t="s">
        <v>646</v>
      </c>
      <c r="R1406" s="26" t="s">
        <v>7742</v>
      </c>
      <c r="S1406" s="15" t="s">
        <v>7743</v>
      </c>
      <c r="T1406" s="52">
        <v>0</v>
      </c>
      <c r="U1406" s="22" t="s">
        <v>7744</v>
      </c>
      <c r="V1406" s="18" t="str">
        <f>+Sitio_Publico[[#This Row],[idcoleccion]]&amp;"-"&amp;Sitio_Publico[[#This Row],[id]]</f>
        <v>000-1405</v>
      </c>
      <c r="W1406" s="18">
        <f>+VLOOKUP(Sitio_Publico[[#This Row],[territorio]],Estructura!$AE$4:$AH$1067,4,0)</f>
        <v>30006205</v>
      </c>
      <c r="X1406" s="18" t="str">
        <f>+VLOOKUP(Sitio_Publico[[#This Row],[tema]],Estructura!$G$4:$J$532,4,0)</f>
        <v>T-15</v>
      </c>
      <c r="Y1406" s="18" t="str">
        <f>+VLOOKUP(Sitio_Publico[[#This Row],[contenido]],Estructura!$L$4:$O$473,4,0)</f>
        <v>C-8</v>
      </c>
      <c r="Z1406" s="18" t="str">
        <f>+VLOOKUP(Sitio_Publico[[#This Row],[Filtro Integrado]],Estructura!$U$4:$W$529,3,0)</f>
        <v>FI-0</v>
      </c>
      <c r="AA1406" s="18" t="str">
        <f>+VLOOKUP(Sitio_Publico[[#This Row],[Muestra]],Estructura!$Y$4:$AB$483,4,0)</f>
        <v>M-00082</v>
      </c>
    </row>
    <row r="1407" spans="1:27" ht="48" x14ac:dyDescent="0.3">
      <c r="A1407" s="16">
        <f t="shared" si="21"/>
        <v>1406</v>
      </c>
      <c r="B1407" s="47" t="s">
        <v>15118</v>
      </c>
      <c r="C1407" s="13" t="s">
        <v>622</v>
      </c>
      <c r="D1407" s="13" t="s">
        <v>623</v>
      </c>
      <c r="E1407" s="44">
        <v>6115</v>
      </c>
      <c r="F1407" s="13" t="s">
        <v>666</v>
      </c>
      <c r="G1407" s="23" t="s">
        <v>639</v>
      </c>
      <c r="H1407" s="42" t="s">
        <v>458</v>
      </c>
      <c r="I1407" s="28" t="s">
        <v>114</v>
      </c>
      <c r="J1407" s="12" t="s">
        <v>393</v>
      </c>
      <c r="K1407" s="28" t="s">
        <v>888</v>
      </c>
      <c r="L1407" s="12" t="s">
        <v>652</v>
      </c>
      <c r="M1407" s="12" t="s">
        <v>704</v>
      </c>
      <c r="N1407" s="12" t="s">
        <v>629</v>
      </c>
      <c r="O1407" s="26" t="s">
        <v>7745</v>
      </c>
      <c r="P1407" s="26" t="s">
        <v>7746</v>
      </c>
      <c r="Q1407" s="25" t="s">
        <v>646</v>
      </c>
      <c r="R1407" s="26" t="s">
        <v>7747</v>
      </c>
      <c r="S1407" s="15" t="s">
        <v>7748</v>
      </c>
      <c r="T1407" s="52">
        <v>0</v>
      </c>
      <c r="U1407" s="22" t="s">
        <v>7749</v>
      </c>
      <c r="V1407" s="18" t="str">
        <f>+Sitio_Publico[[#This Row],[idcoleccion]]&amp;"-"&amp;Sitio_Publico[[#This Row],[id]]</f>
        <v>000-1406</v>
      </c>
      <c r="W1407" s="18">
        <f>+VLOOKUP(Sitio_Publico[[#This Row],[territorio]],Estructura!$AE$4:$AH$1067,4,0)</f>
        <v>30006115</v>
      </c>
      <c r="X1407" s="18" t="str">
        <f>+VLOOKUP(Sitio_Publico[[#This Row],[tema]],Estructura!$G$4:$J$532,4,0)</f>
        <v>T-15</v>
      </c>
      <c r="Y1407" s="18" t="str">
        <f>+VLOOKUP(Sitio_Publico[[#This Row],[contenido]],Estructura!$L$4:$O$473,4,0)</f>
        <v>C-8</v>
      </c>
      <c r="Z1407" s="18" t="str">
        <f>+VLOOKUP(Sitio_Publico[[#This Row],[Filtro Integrado]],Estructura!$U$4:$W$529,3,0)</f>
        <v>FI-0</v>
      </c>
      <c r="AA1407" s="18" t="str">
        <f>+VLOOKUP(Sitio_Publico[[#This Row],[Muestra]],Estructura!$Y$4:$AB$483,4,0)</f>
        <v>M-00082</v>
      </c>
    </row>
    <row r="1408" spans="1:27" ht="48" x14ac:dyDescent="0.3">
      <c r="A1408" s="16">
        <f t="shared" si="21"/>
        <v>1407</v>
      </c>
      <c r="B1408" s="47" t="s">
        <v>15118</v>
      </c>
      <c r="C1408" s="13" t="s">
        <v>622</v>
      </c>
      <c r="D1408" s="13" t="s">
        <v>623</v>
      </c>
      <c r="E1408" s="44">
        <v>2201</v>
      </c>
      <c r="F1408" s="13" t="s">
        <v>681</v>
      </c>
      <c r="G1408" s="23" t="s">
        <v>639</v>
      </c>
      <c r="H1408" s="42" t="s">
        <v>458</v>
      </c>
      <c r="I1408" s="28" t="s">
        <v>36</v>
      </c>
      <c r="J1408" s="12" t="s">
        <v>393</v>
      </c>
      <c r="K1408" s="28" t="s">
        <v>841</v>
      </c>
      <c r="L1408" s="12" t="s">
        <v>652</v>
      </c>
      <c r="M1408" s="12" t="s">
        <v>704</v>
      </c>
      <c r="N1408" s="12" t="s">
        <v>629</v>
      </c>
      <c r="O1408" s="26" t="s">
        <v>7750</v>
      </c>
      <c r="P1408" s="26" t="s">
        <v>7751</v>
      </c>
      <c r="Q1408" s="25" t="s">
        <v>646</v>
      </c>
      <c r="R1408" s="26" t="s">
        <v>7752</v>
      </c>
      <c r="S1408" s="15" t="s">
        <v>7753</v>
      </c>
      <c r="T1408" s="52">
        <v>0</v>
      </c>
      <c r="U1408" s="22" t="s">
        <v>7754</v>
      </c>
      <c r="V1408" s="18" t="str">
        <f>+Sitio_Publico[[#This Row],[idcoleccion]]&amp;"-"&amp;Sitio_Publico[[#This Row],[id]]</f>
        <v>000-1407</v>
      </c>
      <c r="W1408" s="18">
        <f>+VLOOKUP(Sitio_Publico[[#This Row],[territorio]],Estructura!$AE$4:$AH$1067,4,0)</f>
        <v>30002201</v>
      </c>
      <c r="X1408" s="18" t="str">
        <f>+VLOOKUP(Sitio_Publico[[#This Row],[tema]],Estructura!$G$4:$J$532,4,0)</f>
        <v>T-16</v>
      </c>
      <c r="Y1408" s="18" t="str">
        <f>+VLOOKUP(Sitio_Publico[[#This Row],[contenido]],Estructura!$L$4:$O$473,4,0)</f>
        <v>C-8</v>
      </c>
      <c r="Z1408" s="18" t="str">
        <f>+VLOOKUP(Sitio_Publico[[#This Row],[Filtro Integrado]],Estructura!$U$4:$W$529,3,0)</f>
        <v>FI-0</v>
      </c>
      <c r="AA1408" s="18" t="str">
        <f>+VLOOKUP(Sitio_Publico[[#This Row],[Muestra]],Estructura!$Y$4:$AB$483,4,0)</f>
        <v>M-00080</v>
      </c>
    </row>
    <row r="1409" spans="1:27" ht="48" x14ac:dyDescent="0.3">
      <c r="A1409" s="16">
        <f t="shared" si="21"/>
        <v>1408</v>
      </c>
      <c r="B1409" s="47" t="s">
        <v>15118</v>
      </c>
      <c r="C1409" s="13" t="s">
        <v>622</v>
      </c>
      <c r="D1409" s="13" t="s">
        <v>623</v>
      </c>
      <c r="E1409" s="44">
        <v>10104</v>
      </c>
      <c r="F1409" s="13" t="s">
        <v>624</v>
      </c>
      <c r="G1409" s="23" t="s">
        <v>639</v>
      </c>
      <c r="H1409" s="42" t="s">
        <v>458</v>
      </c>
      <c r="I1409" s="28" t="s">
        <v>251</v>
      </c>
      <c r="J1409" s="12" t="s">
        <v>393</v>
      </c>
      <c r="K1409" s="28" t="s">
        <v>739</v>
      </c>
      <c r="L1409" s="12" t="s">
        <v>652</v>
      </c>
      <c r="M1409" s="12" t="s">
        <v>704</v>
      </c>
      <c r="N1409" s="12" t="s">
        <v>629</v>
      </c>
      <c r="O1409" s="26" t="s">
        <v>7755</v>
      </c>
      <c r="P1409" s="26" t="s">
        <v>7756</v>
      </c>
      <c r="Q1409" s="25" t="s">
        <v>646</v>
      </c>
      <c r="R1409" s="26" t="s">
        <v>7757</v>
      </c>
      <c r="S1409" s="15" t="s">
        <v>7758</v>
      </c>
      <c r="T1409" s="52">
        <v>0</v>
      </c>
      <c r="U1409" s="22" t="s">
        <v>7759</v>
      </c>
      <c r="V1409" s="18" t="str">
        <f>+Sitio_Publico[[#This Row],[idcoleccion]]&amp;"-"&amp;Sitio_Publico[[#This Row],[id]]</f>
        <v>000-1408</v>
      </c>
      <c r="W1409" s="18">
        <f>+VLOOKUP(Sitio_Publico[[#This Row],[territorio]],Estructura!$AE$4:$AH$1067,4,0)</f>
        <v>30010104</v>
      </c>
      <c r="X1409" s="18" t="str">
        <f>+VLOOKUP(Sitio_Publico[[#This Row],[tema]],Estructura!$G$4:$J$532,4,0)</f>
        <v>T-13</v>
      </c>
      <c r="Y1409" s="18" t="str">
        <f>+VLOOKUP(Sitio_Publico[[#This Row],[contenido]],Estructura!$L$4:$O$473,4,0)</f>
        <v>C-8</v>
      </c>
      <c r="Z1409" s="18" t="str">
        <f>+VLOOKUP(Sitio_Publico[[#This Row],[Filtro Integrado]],Estructura!$U$4:$W$529,3,0)</f>
        <v>FI-0</v>
      </c>
      <c r="AA1409" s="18" t="str">
        <f>+VLOOKUP(Sitio_Publico[[#This Row],[Muestra]],Estructura!$Y$4:$AB$483,4,0)</f>
        <v>M-00073</v>
      </c>
    </row>
    <row r="1410" spans="1:27" ht="48" x14ac:dyDescent="0.3">
      <c r="A1410" s="16">
        <f t="shared" si="21"/>
        <v>1409</v>
      </c>
      <c r="B1410" s="47" t="s">
        <v>15118</v>
      </c>
      <c r="C1410" s="13" t="s">
        <v>622</v>
      </c>
      <c r="D1410" s="13" t="s">
        <v>623</v>
      </c>
      <c r="E1410" s="44">
        <v>14107</v>
      </c>
      <c r="F1410" s="13" t="s">
        <v>767</v>
      </c>
      <c r="G1410" s="23" t="s">
        <v>639</v>
      </c>
      <c r="H1410" s="42" t="s">
        <v>458</v>
      </c>
      <c r="I1410" s="28" t="s">
        <v>353</v>
      </c>
      <c r="J1410" s="12" t="s">
        <v>393</v>
      </c>
      <c r="K1410" s="28" t="s">
        <v>857</v>
      </c>
      <c r="L1410" s="12" t="s">
        <v>652</v>
      </c>
      <c r="M1410" s="12" t="s">
        <v>704</v>
      </c>
      <c r="N1410" s="12" t="s">
        <v>629</v>
      </c>
      <c r="O1410" s="26" t="s">
        <v>7760</v>
      </c>
      <c r="P1410" s="26" t="s">
        <v>7761</v>
      </c>
      <c r="Q1410" s="25" t="s">
        <v>646</v>
      </c>
      <c r="R1410" s="26" t="s">
        <v>7762</v>
      </c>
      <c r="S1410" s="15" t="s">
        <v>7763</v>
      </c>
      <c r="T1410" s="52">
        <v>0</v>
      </c>
      <c r="U1410" s="22" t="s">
        <v>7764</v>
      </c>
      <c r="V1410" s="18" t="str">
        <f>+Sitio_Publico[[#This Row],[idcoleccion]]&amp;"-"&amp;Sitio_Publico[[#This Row],[id]]</f>
        <v>000-1409</v>
      </c>
      <c r="W1410" s="18">
        <f>+VLOOKUP(Sitio_Publico[[#This Row],[territorio]],Estructura!$AE$4:$AH$1067,4,0)</f>
        <v>30014107</v>
      </c>
      <c r="X1410" s="18" t="str">
        <f>+VLOOKUP(Sitio_Publico[[#This Row],[tema]],Estructura!$G$4:$J$532,4,0)</f>
        <v>T-19</v>
      </c>
      <c r="Y1410" s="18" t="str">
        <f>+VLOOKUP(Sitio_Publico[[#This Row],[contenido]],Estructura!$L$4:$O$473,4,0)</f>
        <v>C-8</v>
      </c>
      <c r="Z1410" s="18" t="str">
        <f>+VLOOKUP(Sitio_Publico[[#This Row],[Filtro Integrado]],Estructura!$U$4:$W$529,3,0)</f>
        <v>FI-0</v>
      </c>
      <c r="AA1410" s="18" t="str">
        <f>+VLOOKUP(Sitio_Publico[[#This Row],[Muestra]],Estructura!$Y$4:$AB$483,4,0)</f>
        <v>M-00081</v>
      </c>
    </row>
    <row r="1411" spans="1:27" ht="48" x14ac:dyDescent="0.3">
      <c r="A1411" s="16">
        <f t="shared" ref="A1411:A1474" si="22">+ROW()-1</f>
        <v>1410</v>
      </c>
      <c r="B1411" s="47" t="s">
        <v>15118</v>
      </c>
      <c r="C1411" s="13" t="s">
        <v>622</v>
      </c>
      <c r="D1411" s="13" t="s">
        <v>623</v>
      </c>
      <c r="E1411" s="44">
        <v>14104</v>
      </c>
      <c r="F1411" s="13" t="s">
        <v>666</v>
      </c>
      <c r="G1411" s="23" t="s">
        <v>625</v>
      </c>
      <c r="H1411" s="42" t="s">
        <v>458</v>
      </c>
      <c r="I1411" s="28" t="s">
        <v>25</v>
      </c>
      <c r="J1411" s="12" t="s">
        <v>393</v>
      </c>
      <c r="K1411" s="28" t="s">
        <v>667</v>
      </c>
      <c r="L1411" s="12" t="s">
        <v>627</v>
      </c>
      <c r="M1411" s="12" t="s">
        <v>668</v>
      </c>
      <c r="N1411" s="12" t="s">
        <v>629</v>
      </c>
      <c r="O1411" s="26" t="s">
        <v>7765</v>
      </c>
      <c r="P1411" s="26" t="s">
        <v>7766</v>
      </c>
      <c r="Q1411" s="25" t="s">
        <v>646</v>
      </c>
      <c r="R1411" s="26" t="s">
        <v>7767</v>
      </c>
      <c r="S1411" s="15" t="s">
        <v>7768</v>
      </c>
      <c r="T1411" s="52">
        <v>0</v>
      </c>
      <c r="U1411" s="22" t="s">
        <v>7769</v>
      </c>
      <c r="V1411" s="18" t="str">
        <f>+Sitio_Publico[[#This Row],[idcoleccion]]&amp;"-"&amp;Sitio_Publico[[#This Row],[id]]</f>
        <v>000-1410</v>
      </c>
      <c r="W1411" s="18">
        <f>+VLOOKUP(Sitio_Publico[[#This Row],[territorio]],Estructura!$AE$4:$AH$1067,4,0)</f>
        <v>30014104</v>
      </c>
      <c r="X1411" s="18" t="str">
        <f>+VLOOKUP(Sitio_Publico[[#This Row],[tema]],Estructura!$G$4:$J$532,4,0)</f>
        <v>T-15</v>
      </c>
      <c r="Y1411" s="18" t="str">
        <f>+VLOOKUP(Sitio_Publico[[#This Row],[contenido]],Estructura!$L$4:$O$473,4,0)</f>
        <v>C-7</v>
      </c>
      <c r="Z1411" s="18" t="str">
        <f>+VLOOKUP(Sitio_Publico[[#This Row],[Filtro Integrado]],Estructura!$U$4:$W$529,3,0)</f>
        <v>FI-0</v>
      </c>
      <c r="AA1411" s="18" t="str">
        <f>+VLOOKUP(Sitio_Publico[[#This Row],[Muestra]],Estructura!$Y$4:$AB$483,4,0)</f>
        <v>M-00066</v>
      </c>
    </row>
    <row r="1412" spans="1:27" ht="48" x14ac:dyDescent="0.3">
      <c r="A1412" s="16">
        <f t="shared" si="22"/>
        <v>1411</v>
      </c>
      <c r="B1412" s="47" t="s">
        <v>15118</v>
      </c>
      <c r="C1412" s="13" t="s">
        <v>622</v>
      </c>
      <c r="D1412" s="13" t="s">
        <v>623</v>
      </c>
      <c r="E1412" s="44">
        <v>7406</v>
      </c>
      <c r="F1412" s="13" t="s">
        <v>666</v>
      </c>
      <c r="G1412" s="23" t="s">
        <v>625</v>
      </c>
      <c r="H1412" s="42" t="s">
        <v>458</v>
      </c>
      <c r="I1412" s="28" t="s">
        <v>159</v>
      </c>
      <c r="J1412" s="12" t="s">
        <v>393</v>
      </c>
      <c r="K1412" s="28" t="s">
        <v>745</v>
      </c>
      <c r="L1412" s="12" t="s">
        <v>627</v>
      </c>
      <c r="M1412" s="12" t="s">
        <v>628</v>
      </c>
      <c r="N1412" s="12" t="s">
        <v>629</v>
      </c>
      <c r="O1412" s="26" t="s">
        <v>7770</v>
      </c>
      <c r="P1412" s="26" t="s">
        <v>7771</v>
      </c>
      <c r="Q1412" s="25" t="s">
        <v>646</v>
      </c>
      <c r="R1412" s="26" t="s">
        <v>7772</v>
      </c>
      <c r="S1412" s="15" t="s">
        <v>7773</v>
      </c>
      <c r="T1412" s="52">
        <v>0</v>
      </c>
      <c r="U1412" s="22" t="s">
        <v>7774</v>
      </c>
      <c r="V1412" s="18" t="str">
        <f>+Sitio_Publico[[#This Row],[idcoleccion]]&amp;"-"&amp;Sitio_Publico[[#This Row],[id]]</f>
        <v>000-1411</v>
      </c>
      <c r="W1412" s="18">
        <f>+VLOOKUP(Sitio_Publico[[#This Row],[territorio]],Estructura!$AE$4:$AH$1067,4,0)</f>
        <v>30007406</v>
      </c>
      <c r="X1412" s="18" t="str">
        <f>+VLOOKUP(Sitio_Publico[[#This Row],[tema]],Estructura!$G$4:$J$532,4,0)</f>
        <v>T-15</v>
      </c>
      <c r="Y1412" s="18" t="str">
        <f>+VLOOKUP(Sitio_Publico[[#This Row],[contenido]],Estructura!$L$4:$O$473,4,0)</f>
        <v>C-7</v>
      </c>
      <c r="Z1412" s="18" t="str">
        <f>+VLOOKUP(Sitio_Publico[[#This Row],[Filtro Integrado]],Estructura!$U$4:$W$529,3,0)</f>
        <v>FI-0</v>
      </c>
      <c r="AA1412" s="18" t="str">
        <f>+VLOOKUP(Sitio_Publico[[#This Row],[Muestra]],Estructura!$Y$4:$AB$483,4,0)</f>
        <v>M-00074</v>
      </c>
    </row>
    <row r="1413" spans="1:27" ht="48" x14ac:dyDescent="0.3">
      <c r="A1413" s="16">
        <f t="shared" si="22"/>
        <v>1412</v>
      </c>
      <c r="B1413" s="47" t="s">
        <v>15118</v>
      </c>
      <c r="C1413" s="13" t="s">
        <v>622</v>
      </c>
      <c r="D1413" s="13" t="s">
        <v>623</v>
      </c>
      <c r="E1413" s="44">
        <v>9119</v>
      </c>
      <c r="F1413" s="13" t="s">
        <v>681</v>
      </c>
      <c r="G1413" s="23" t="s">
        <v>639</v>
      </c>
      <c r="H1413" s="42" t="s">
        <v>458</v>
      </c>
      <c r="I1413" s="28" t="s">
        <v>234</v>
      </c>
      <c r="J1413" s="12" t="s">
        <v>393</v>
      </c>
      <c r="K1413" s="28" t="s">
        <v>682</v>
      </c>
      <c r="L1413" s="12" t="s">
        <v>652</v>
      </c>
      <c r="M1413" s="12" t="s">
        <v>653</v>
      </c>
      <c r="N1413" s="12" t="s">
        <v>629</v>
      </c>
      <c r="O1413" s="26" t="s">
        <v>7775</v>
      </c>
      <c r="P1413" s="26" t="s">
        <v>7776</v>
      </c>
      <c r="Q1413" s="25" t="s">
        <v>646</v>
      </c>
      <c r="R1413" s="26" t="s">
        <v>7777</v>
      </c>
      <c r="S1413" s="15" t="s">
        <v>7778</v>
      </c>
      <c r="T1413" s="52">
        <v>0</v>
      </c>
      <c r="U1413" s="22" t="s">
        <v>7779</v>
      </c>
      <c r="V1413" s="18" t="str">
        <f>+Sitio_Publico[[#This Row],[idcoleccion]]&amp;"-"&amp;Sitio_Publico[[#This Row],[id]]</f>
        <v>000-1412</v>
      </c>
      <c r="W1413" s="18">
        <f>+VLOOKUP(Sitio_Publico[[#This Row],[territorio]],Estructura!$AE$4:$AH$1067,4,0)</f>
        <v>30009119</v>
      </c>
      <c r="X1413" s="18" t="str">
        <f>+VLOOKUP(Sitio_Publico[[#This Row],[tema]],Estructura!$G$4:$J$532,4,0)</f>
        <v>T-16</v>
      </c>
      <c r="Y1413" s="18" t="str">
        <f>+VLOOKUP(Sitio_Publico[[#This Row],[contenido]],Estructura!$L$4:$O$473,4,0)</f>
        <v>C-8</v>
      </c>
      <c r="Z1413" s="18" t="str">
        <f>+VLOOKUP(Sitio_Publico[[#This Row],[Filtro Integrado]],Estructura!$U$4:$W$529,3,0)</f>
        <v>FI-0</v>
      </c>
      <c r="AA1413" s="18" t="str">
        <f>+VLOOKUP(Sitio_Publico[[#This Row],[Muestra]],Estructura!$Y$4:$AB$483,4,0)</f>
        <v>M-00067</v>
      </c>
    </row>
    <row r="1414" spans="1:27" ht="36" x14ac:dyDescent="0.3">
      <c r="A1414" s="16">
        <f t="shared" si="22"/>
        <v>1413</v>
      </c>
      <c r="B1414" s="47" t="s">
        <v>15118</v>
      </c>
      <c r="C1414" s="13" t="s">
        <v>622</v>
      </c>
      <c r="D1414" s="13" t="s">
        <v>623</v>
      </c>
      <c r="E1414" s="44">
        <v>14</v>
      </c>
      <c r="F1414" s="13" t="s">
        <v>2247</v>
      </c>
      <c r="G1414" s="23" t="s">
        <v>1114</v>
      </c>
      <c r="H1414" s="42" t="s">
        <v>457</v>
      </c>
      <c r="I1414" s="28" t="s">
        <v>377</v>
      </c>
      <c r="J1414" s="12" t="s">
        <v>393</v>
      </c>
      <c r="K1414" s="28" t="s">
        <v>2248</v>
      </c>
      <c r="L1414" s="12" t="s">
        <v>1116</v>
      </c>
      <c r="M1414" s="12" t="s">
        <v>1117</v>
      </c>
      <c r="N1414" s="12" t="s">
        <v>1118</v>
      </c>
      <c r="O1414" s="26" t="s">
        <v>7780</v>
      </c>
      <c r="P1414" s="26" t="s">
        <v>7781</v>
      </c>
      <c r="Q1414" s="25" t="s">
        <v>646</v>
      </c>
      <c r="R1414" s="26" t="s">
        <v>7782</v>
      </c>
      <c r="S1414" s="15" t="s">
        <v>7783</v>
      </c>
      <c r="T1414" s="52">
        <v>0</v>
      </c>
      <c r="U1414" s="22" t="s">
        <v>7784</v>
      </c>
      <c r="V1414" s="18" t="str">
        <f>+Sitio_Publico[[#This Row],[idcoleccion]]&amp;"-"&amp;Sitio_Publico[[#This Row],[id]]</f>
        <v>000-1413</v>
      </c>
      <c r="W1414" s="18">
        <f>+VLOOKUP(Sitio_Publico[[#This Row],[territorio]],Estructura!$AE$4:$AH$1067,4,0)</f>
        <v>20000014</v>
      </c>
      <c r="X1414" s="18" t="str">
        <f>+VLOOKUP(Sitio_Publico[[#This Row],[tema]],Estructura!$G$4:$J$532,4,0)</f>
        <v>T-27</v>
      </c>
      <c r="Y1414" s="18" t="str">
        <f>+VLOOKUP(Sitio_Publico[[#This Row],[contenido]],Estructura!$L$4:$O$473,4,0)</f>
        <v>C-11</v>
      </c>
      <c r="Z1414" s="18" t="str">
        <f>+VLOOKUP(Sitio_Publico[[#This Row],[Filtro Integrado]],Estructura!$U$4:$W$529,3,0)</f>
        <v>FI-0</v>
      </c>
      <c r="AA1414" s="18" t="str">
        <f>+VLOOKUP(Sitio_Publico[[#This Row],[Muestra]],Estructura!$Y$4:$AB$483,4,0)</f>
        <v>M-000107</v>
      </c>
    </row>
    <row r="1415" spans="1:27" ht="48" x14ac:dyDescent="0.3">
      <c r="A1415" s="16">
        <f t="shared" si="22"/>
        <v>1414</v>
      </c>
      <c r="B1415" s="47" t="s">
        <v>15118</v>
      </c>
      <c r="C1415" s="13" t="s">
        <v>622</v>
      </c>
      <c r="D1415" s="13" t="s">
        <v>623</v>
      </c>
      <c r="E1415" s="44">
        <v>11101</v>
      </c>
      <c r="F1415" s="13" t="s">
        <v>681</v>
      </c>
      <c r="G1415" s="23" t="s">
        <v>639</v>
      </c>
      <c r="H1415" s="42" t="s">
        <v>458</v>
      </c>
      <c r="I1415" s="28" t="s">
        <v>278</v>
      </c>
      <c r="J1415" s="12" t="s">
        <v>393</v>
      </c>
      <c r="K1415" s="28" t="s">
        <v>841</v>
      </c>
      <c r="L1415" s="12" t="s">
        <v>652</v>
      </c>
      <c r="M1415" s="12" t="s">
        <v>704</v>
      </c>
      <c r="N1415" s="12" t="s">
        <v>629</v>
      </c>
      <c r="O1415" s="26" t="s">
        <v>7785</v>
      </c>
      <c r="P1415" s="26" t="s">
        <v>7786</v>
      </c>
      <c r="Q1415" s="25" t="s">
        <v>646</v>
      </c>
      <c r="R1415" s="26" t="s">
        <v>7787</v>
      </c>
      <c r="S1415" s="15" t="s">
        <v>7788</v>
      </c>
      <c r="T1415" s="52">
        <v>0</v>
      </c>
      <c r="U1415" s="22" t="s">
        <v>7789</v>
      </c>
      <c r="V1415" s="18" t="str">
        <f>+Sitio_Publico[[#This Row],[idcoleccion]]&amp;"-"&amp;Sitio_Publico[[#This Row],[id]]</f>
        <v>000-1414</v>
      </c>
      <c r="W1415" s="18">
        <f>+VLOOKUP(Sitio_Publico[[#This Row],[territorio]],Estructura!$AE$4:$AH$1067,4,0)</f>
        <v>30011101</v>
      </c>
      <c r="X1415" s="18" t="str">
        <f>+VLOOKUP(Sitio_Publico[[#This Row],[tema]],Estructura!$G$4:$J$532,4,0)</f>
        <v>T-16</v>
      </c>
      <c r="Y1415" s="18" t="str">
        <f>+VLOOKUP(Sitio_Publico[[#This Row],[contenido]],Estructura!$L$4:$O$473,4,0)</f>
        <v>C-8</v>
      </c>
      <c r="Z1415" s="18" t="str">
        <f>+VLOOKUP(Sitio_Publico[[#This Row],[Filtro Integrado]],Estructura!$U$4:$W$529,3,0)</f>
        <v>FI-0</v>
      </c>
      <c r="AA1415" s="18" t="str">
        <f>+VLOOKUP(Sitio_Publico[[#This Row],[Muestra]],Estructura!$Y$4:$AB$483,4,0)</f>
        <v>M-00080</v>
      </c>
    </row>
    <row r="1416" spans="1:27" ht="48" x14ac:dyDescent="0.3">
      <c r="A1416" s="16">
        <f t="shared" si="22"/>
        <v>1415</v>
      </c>
      <c r="B1416" s="47" t="s">
        <v>15118</v>
      </c>
      <c r="C1416" s="13" t="s">
        <v>622</v>
      </c>
      <c r="D1416" s="13" t="s">
        <v>623</v>
      </c>
      <c r="E1416" s="44">
        <v>2203</v>
      </c>
      <c r="F1416" s="13" t="s">
        <v>688</v>
      </c>
      <c r="G1416" s="23" t="s">
        <v>625</v>
      </c>
      <c r="H1416" s="42" t="s">
        <v>458</v>
      </c>
      <c r="I1416" s="28" t="s">
        <v>38</v>
      </c>
      <c r="J1416" s="12" t="s">
        <v>393</v>
      </c>
      <c r="K1416" s="28" t="s">
        <v>726</v>
      </c>
      <c r="L1416" s="12" t="s">
        <v>627</v>
      </c>
      <c r="M1416" s="12" t="s">
        <v>628</v>
      </c>
      <c r="N1416" s="12" t="s">
        <v>629</v>
      </c>
      <c r="O1416" s="26" t="s">
        <v>7790</v>
      </c>
      <c r="P1416" s="26" t="s">
        <v>7791</v>
      </c>
      <c r="Q1416" s="25" t="s">
        <v>646</v>
      </c>
      <c r="R1416" s="26" t="s">
        <v>7792</v>
      </c>
      <c r="S1416" s="15" t="s">
        <v>7793</v>
      </c>
      <c r="T1416" s="52">
        <v>0</v>
      </c>
      <c r="U1416" s="22" t="s">
        <v>7794</v>
      </c>
      <c r="V1416" s="18" t="str">
        <f>+Sitio_Publico[[#This Row],[idcoleccion]]&amp;"-"&amp;Sitio_Publico[[#This Row],[id]]</f>
        <v>000-1415</v>
      </c>
      <c r="W1416" s="18">
        <f>+VLOOKUP(Sitio_Publico[[#This Row],[territorio]],Estructura!$AE$4:$AH$1067,4,0)</f>
        <v>30002203</v>
      </c>
      <c r="X1416" s="18" t="str">
        <f>+VLOOKUP(Sitio_Publico[[#This Row],[tema]],Estructura!$G$4:$J$532,4,0)</f>
        <v>T-17</v>
      </c>
      <c r="Y1416" s="18" t="str">
        <f>+VLOOKUP(Sitio_Publico[[#This Row],[contenido]],Estructura!$L$4:$O$473,4,0)</f>
        <v>C-7</v>
      </c>
      <c r="Z1416" s="18" t="str">
        <f>+VLOOKUP(Sitio_Publico[[#This Row],[Filtro Integrado]],Estructura!$U$4:$W$529,3,0)</f>
        <v>FI-0</v>
      </c>
      <c r="AA1416" s="18" t="str">
        <f>+VLOOKUP(Sitio_Publico[[#This Row],[Muestra]],Estructura!$Y$4:$AB$483,4,0)</f>
        <v>M-00071</v>
      </c>
    </row>
    <row r="1417" spans="1:27" ht="48" x14ac:dyDescent="0.3">
      <c r="A1417" s="16">
        <f t="shared" si="22"/>
        <v>1416</v>
      </c>
      <c r="B1417" s="47" t="s">
        <v>15118</v>
      </c>
      <c r="C1417" s="13" t="s">
        <v>622</v>
      </c>
      <c r="D1417" s="13" t="s">
        <v>623</v>
      </c>
      <c r="E1417" s="44">
        <v>9105</v>
      </c>
      <c r="F1417" s="13" t="s">
        <v>681</v>
      </c>
      <c r="G1417" s="23" t="s">
        <v>625</v>
      </c>
      <c r="H1417" s="42" t="s">
        <v>458</v>
      </c>
      <c r="I1417" s="28" t="s">
        <v>220</v>
      </c>
      <c r="J1417" s="12" t="s">
        <v>393</v>
      </c>
      <c r="K1417" s="28" t="s">
        <v>793</v>
      </c>
      <c r="L1417" s="12" t="s">
        <v>627</v>
      </c>
      <c r="M1417" s="12" t="s">
        <v>794</v>
      </c>
      <c r="N1417" s="12" t="s">
        <v>629</v>
      </c>
      <c r="O1417" s="26" t="s">
        <v>7795</v>
      </c>
      <c r="P1417" s="26" t="s">
        <v>7796</v>
      </c>
      <c r="Q1417" s="25" t="s">
        <v>646</v>
      </c>
      <c r="R1417" s="26" t="s">
        <v>7797</v>
      </c>
      <c r="S1417" s="15" t="s">
        <v>7798</v>
      </c>
      <c r="T1417" s="52">
        <v>0</v>
      </c>
      <c r="U1417" s="22" t="s">
        <v>7799</v>
      </c>
      <c r="V1417" s="18" t="str">
        <f>+Sitio_Publico[[#This Row],[idcoleccion]]&amp;"-"&amp;Sitio_Publico[[#This Row],[id]]</f>
        <v>000-1416</v>
      </c>
      <c r="W1417" s="18">
        <f>+VLOOKUP(Sitio_Publico[[#This Row],[territorio]],Estructura!$AE$4:$AH$1067,4,0)</f>
        <v>30009105</v>
      </c>
      <c r="X1417" s="18" t="str">
        <f>+VLOOKUP(Sitio_Publico[[#This Row],[tema]],Estructura!$G$4:$J$532,4,0)</f>
        <v>T-16</v>
      </c>
      <c r="Y1417" s="18" t="str">
        <f>+VLOOKUP(Sitio_Publico[[#This Row],[contenido]],Estructura!$L$4:$O$473,4,0)</f>
        <v>C-7</v>
      </c>
      <c r="Z1417" s="18" t="str">
        <f>+VLOOKUP(Sitio_Publico[[#This Row],[Filtro Integrado]],Estructura!$U$4:$W$529,3,0)</f>
        <v>FI-0</v>
      </c>
      <c r="AA1417" s="18" t="str">
        <f>+VLOOKUP(Sitio_Publico[[#This Row],[Muestra]],Estructura!$Y$4:$AB$483,4,0)</f>
        <v>M-00077</v>
      </c>
    </row>
    <row r="1418" spans="1:27" ht="48" x14ac:dyDescent="0.3">
      <c r="A1418" s="16">
        <f t="shared" si="22"/>
        <v>1417</v>
      </c>
      <c r="B1418" s="47" t="s">
        <v>15118</v>
      </c>
      <c r="C1418" s="13" t="s">
        <v>622</v>
      </c>
      <c r="D1418" s="13" t="s">
        <v>623</v>
      </c>
      <c r="E1418" s="44">
        <v>3201</v>
      </c>
      <c r="F1418" s="13" t="s">
        <v>681</v>
      </c>
      <c r="G1418" s="23" t="s">
        <v>625</v>
      </c>
      <c r="H1418" s="42" t="s">
        <v>458</v>
      </c>
      <c r="I1418" s="28" t="s">
        <v>44</v>
      </c>
      <c r="J1418" s="12" t="s">
        <v>393</v>
      </c>
      <c r="K1418" s="28" t="s">
        <v>682</v>
      </c>
      <c r="L1418" s="12" t="s">
        <v>627</v>
      </c>
      <c r="M1418" s="12" t="s">
        <v>628</v>
      </c>
      <c r="N1418" s="12" t="s">
        <v>629</v>
      </c>
      <c r="O1418" s="26" t="s">
        <v>7800</v>
      </c>
      <c r="P1418" s="26" t="s">
        <v>7801</v>
      </c>
      <c r="Q1418" s="25" t="s">
        <v>646</v>
      </c>
      <c r="R1418" s="26" t="s">
        <v>7802</v>
      </c>
      <c r="S1418" s="15" t="s">
        <v>7803</v>
      </c>
      <c r="T1418" s="52">
        <v>0</v>
      </c>
      <c r="U1418" s="22" t="s">
        <v>7804</v>
      </c>
      <c r="V1418" s="18" t="str">
        <f>+Sitio_Publico[[#This Row],[idcoleccion]]&amp;"-"&amp;Sitio_Publico[[#This Row],[id]]</f>
        <v>000-1417</v>
      </c>
      <c r="W1418" s="18">
        <f>+VLOOKUP(Sitio_Publico[[#This Row],[territorio]],Estructura!$AE$4:$AH$1067,4,0)</f>
        <v>30003201</v>
      </c>
      <c r="X1418" s="18" t="str">
        <f>+VLOOKUP(Sitio_Publico[[#This Row],[tema]],Estructura!$G$4:$J$532,4,0)</f>
        <v>T-16</v>
      </c>
      <c r="Y1418" s="18" t="str">
        <f>+VLOOKUP(Sitio_Publico[[#This Row],[contenido]],Estructura!$L$4:$O$473,4,0)</f>
        <v>C-7</v>
      </c>
      <c r="Z1418" s="18" t="str">
        <f>+VLOOKUP(Sitio_Publico[[#This Row],[Filtro Integrado]],Estructura!$U$4:$W$529,3,0)</f>
        <v>FI-0</v>
      </c>
      <c r="AA1418" s="18" t="str">
        <f>+VLOOKUP(Sitio_Publico[[#This Row],[Muestra]],Estructura!$Y$4:$AB$483,4,0)</f>
        <v>M-00067</v>
      </c>
    </row>
    <row r="1419" spans="1:27" ht="48" x14ac:dyDescent="0.3">
      <c r="A1419" s="16">
        <f t="shared" si="22"/>
        <v>1418</v>
      </c>
      <c r="B1419" s="47" t="s">
        <v>15118</v>
      </c>
      <c r="C1419" s="13" t="s">
        <v>622</v>
      </c>
      <c r="D1419" s="13" t="s">
        <v>623</v>
      </c>
      <c r="E1419" s="44">
        <v>13114</v>
      </c>
      <c r="F1419" s="13" t="s">
        <v>688</v>
      </c>
      <c r="G1419" s="23" t="s">
        <v>625</v>
      </c>
      <c r="H1419" s="42" t="s">
        <v>458</v>
      </c>
      <c r="I1419" s="28" t="s">
        <v>310</v>
      </c>
      <c r="J1419" s="12" t="s">
        <v>393</v>
      </c>
      <c r="K1419" s="28" t="s">
        <v>726</v>
      </c>
      <c r="L1419" s="12" t="s">
        <v>627</v>
      </c>
      <c r="M1419" s="12" t="s">
        <v>628</v>
      </c>
      <c r="N1419" s="12" t="s">
        <v>629</v>
      </c>
      <c r="O1419" s="26" t="s">
        <v>7805</v>
      </c>
      <c r="P1419" s="26" t="s">
        <v>7806</v>
      </c>
      <c r="Q1419" s="25" t="s">
        <v>646</v>
      </c>
      <c r="R1419" s="26" t="s">
        <v>7807</v>
      </c>
      <c r="S1419" s="15" t="s">
        <v>7808</v>
      </c>
      <c r="T1419" s="52">
        <v>0</v>
      </c>
      <c r="U1419" s="22" t="s">
        <v>7809</v>
      </c>
      <c r="V1419" s="18" t="str">
        <f>+Sitio_Publico[[#This Row],[idcoleccion]]&amp;"-"&amp;Sitio_Publico[[#This Row],[id]]</f>
        <v>000-1418</v>
      </c>
      <c r="W1419" s="18">
        <f>+VLOOKUP(Sitio_Publico[[#This Row],[territorio]],Estructura!$AE$4:$AH$1067,4,0)</f>
        <v>30013114</v>
      </c>
      <c r="X1419" s="18" t="str">
        <f>+VLOOKUP(Sitio_Publico[[#This Row],[tema]],Estructura!$G$4:$J$532,4,0)</f>
        <v>T-17</v>
      </c>
      <c r="Y1419" s="18" t="str">
        <f>+VLOOKUP(Sitio_Publico[[#This Row],[contenido]],Estructura!$L$4:$O$473,4,0)</f>
        <v>C-7</v>
      </c>
      <c r="Z1419" s="18" t="str">
        <f>+VLOOKUP(Sitio_Publico[[#This Row],[Filtro Integrado]],Estructura!$U$4:$W$529,3,0)</f>
        <v>FI-0</v>
      </c>
      <c r="AA1419" s="18" t="str">
        <f>+VLOOKUP(Sitio_Publico[[#This Row],[Muestra]],Estructura!$Y$4:$AB$483,4,0)</f>
        <v>M-00071</v>
      </c>
    </row>
    <row r="1420" spans="1:27" ht="48" x14ac:dyDescent="0.3">
      <c r="A1420" s="16">
        <f t="shared" si="22"/>
        <v>1419</v>
      </c>
      <c r="B1420" s="47" t="s">
        <v>15118</v>
      </c>
      <c r="C1420" s="13" t="s">
        <v>622</v>
      </c>
      <c r="D1420" s="13" t="s">
        <v>623</v>
      </c>
      <c r="E1420" s="44">
        <v>7408</v>
      </c>
      <c r="F1420" s="13" t="s">
        <v>688</v>
      </c>
      <c r="G1420" s="23" t="s">
        <v>639</v>
      </c>
      <c r="H1420" s="42" t="s">
        <v>458</v>
      </c>
      <c r="I1420" s="28" t="s">
        <v>161</v>
      </c>
      <c r="J1420" s="12" t="s">
        <v>393</v>
      </c>
      <c r="K1420" s="28" t="s">
        <v>703</v>
      </c>
      <c r="L1420" s="12" t="s">
        <v>652</v>
      </c>
      <c r="M1420" s="12" t="s">
        <v>704</v>
      </c>
      <c r="N1420" s="12" t="s">
        <v>629</v>
      </c>
      <c r="O1420" s="26" t="s">
        <v>7810</v>
      </c>
      <c r="P1420" s="26" t="s">
        <v>7811</v>
      </c>
      <c r="Q1420" s="25" t="s">
        <v>646</v>
      </c>
      <c r="R1420" s="26" t="s">
        <v>7812</v>
      </c>
      <c r="S1420" s="15" t="s">
        <v>7813</v>
      </c>
      <c r="T1420" s="52">
        <v>0</v>
      </c>
      <c r="U1420" s="22" t="s">
        <v>7814</v>
      </c>
      <c r="V1420" s="18" t="str">
        <f>+Sitio_Publico[[#This Row],[idcoleccion]]&amp;"-"&amp;Sitio_Publico[[#This Row],[id]]</f>
        <v>000-1419</v>
      </c>
      <c r="W1420" s="18">
        <f>+VLOOKUP(Sitio_Publico[[#This Row],[territorio]],Estructura!$AE$4:$AH$1067,4,0)</f>
        <v>30007408</v>
      </c>
      <c r="X1420" s="18" t="str">
        <f>+VLOOKUP(Sitio_Publico[[#This Row],[tema]],Estructura!$G$4:$J$532,4,0)</f>
        <v>T-17</v>
      </c>
      <c r="Y1420" s="18" t="str">
        <f>+VLOOKUP(Sitio_Publico[[#This Row],[contenido]],Estructura!$L$4:$O$473,4,0)</f>
        <v>C-8</v>
      </c>
      <c r="Z1420" s="18" t="str">
        <f>+VLOOKUP(Sitio_Publico[[#This Row],[Filtro Integrado]],Estructura!$U$4:$W$529,3,0)</f>
        <v>FI-0</v>
      </c>
      <c r="AA1420" s="18" t="str">
        <f>+VLOOKUP(Sitio_Publico[[#This Row],[Muestra]],Estructura!$Y$4:$AB$483,4,0)</f>
        <v>M-00069</v>
      </c>
    </row>
    <row r="1421" spans="1:27" ht="48" x14ac:dyDescent="0.3">
      <c r="A1421" s="16">
        <f t="shared" si="22"/>
        <v>1420</v>
      </c>
      <c r="B1421" s="47" t="s">
        <v>15118</v>
      </c>
      <c r="C1421" s="13" t="s">
        <v>622</v>
      </c>
      <c r="D1421" s="13" t="s">
        <v>623</v>
      </c>
      <c r="E1421" s="44">
        <v>10103</v>
      </c>
      <c r="F1421" s="13" t="s">
        <v>681</v>
      </c>
      <c r="G1421" s="23" t="s">
        <v>639</v>
      </c>
      <c r="H1421" s="42" t="s">
        <v>458</v>
      </c>
      <c r="I1421" s="28" t="s">
        <v>250</v>
      </c>
      <c r="J1421" s="12" t="s">
        <v>393</v>
      </c>
      <c r="K1421" s="28" t="s">
        <v>793</v>
      </c>
      <c r="L1421" s="12" t="s">
        <v>652</v>
      </c>
      <c r="M1421" s="12" t="s">
        <v>794</v>
      </c>
      <c r="N1421" s="12" t="s">
        <v>629</v>
      </c>
      <c r="O1421" s="26" t="s">
        <v>7815</v>
      </c>
      <c r="P1421" s="26" t="s">
        <v>7816</v>
      </c>
      <c r="Q1421" s="25" t="s">
        <v>646</v>
      </c>
      <c r="R1421" s="26" t="s">
        <v>7817</v>
      </c>
      <c r="S1421" s="15" t="s">
        <v>7818</v>
      </c>
      <c r="T1421" s="52">
        <v>0</v>
      </c>
      <c r="U1421" s="22" t="s">
        <v>7819</v>
      </c>
      <c r="V1421" s="18" t="str">
        <f>+Sitio_Publico[[#This Row],[idcoleccion]]&amp;"-"&amp;Sitio_Publico[[#This Row],[id]]</f>
        <v>000-1420</v>
      </c>
      <c r="W1421" s="18">
        <f>+VLOOKUP(Sitio_Publico[[#This Row],[territorio]],Estructura!$AE$4:$AH$1067,4,0)</f>
        <v>30010103</v>
      </c>
      <c r="X1421" s="18" t="str">
        <f>+VLOOKUP(Sitio_Publico[[#This Row],[tema]],Estructura!$G$4:$J$532,4,0)</f>
        <v>T-16</v>
      </c>
      <c r="Y1421" s="18" t="str">
        <f>+VLOOKUP(Sitio_Publico[[#This Row],[contenido]],Estructura!$L$4:$O$473,4,0)</f>
        <v>C-8</v>
      </c>
      <c r="Z1421" s="18" t="str">
        <f>+VLOOKUP(Sitio_Publico[[#This Row],[Filtro Integrado]],Estructura!$U$4:$W$529,3,0)</f>
        <v>FI-0</v>
      </c>
      <c r="AA1421" s="18" t="str">
        <f>+VLOOKUP(Sitio_Publico[[#This Row],[Muestra]],Estructura!$Y$4:$AB$483,4,0)</f>
        <v>M-00077</v>
      </c>
    </row>
    <row r="1422" spans="1:27" ht="48" x14ac:dyDescent="0.3">
      <c r="A1422" s="16">
        <f t="shared" si="22"/>
        <v>1421</v>
      </c>
      <c r="B1422" s="47" t="s">
        <v>15118</v>
      </c>
      <c r="C1422" s="13" t="s">
        <v>622</v>
      </c>
      <c r="D1422" s="13" t="s">
        <v>623</v>
      </c>
      <c r="E1422" s="44">
        <v>8109</v>
      </c>
      <c r="F1422" s="13" t="s">
        <v>666</v>
      </c>
      <c r="G1422" s="23" t="s">
        <v>625</v>
      </c>
      <c r="H1422" s="42" t="s">
        <v>458</v>
      </c>
      <c r="I1422" s="28" t="s">
        <v>170</v>
      </c>
      <c r="J1422" s="12" t="s">
        <v>393</v>
      </c>
      <c r="K1422" s="28" t="s">
        <v>667</v>
      </c>
      <c r="L1422" s="12" t="s">
        <v>627</v>
      </c>
      <c r="M1422" s="12" t="s">
        <v>668</v>
      </c>
      <c r="N1422" s="12" t="s">
        <v>629</v>
      </c>
      <c r="O1422" s="26" t="s">
        <v>7820</v>
      </c>
      <c r="P1422" s="26" t="s">
        <v>7821</v>
      </c>
      <c r="Q1422" s="25" t="s">
        <v>646</v>
      </c>
      <c r="R1422" s="26" t="s">
        <v>7822</v>
      </c>
      <c r="S1422" s="15" t="s">
        <v>7823</v>
      </c>
      <c r="T1422" s="52">
        <v>0</v>
      </c>
      <c r="U1422" s="22" t="s">
        <v>7824</v>
      </c>
      <c r="V1422" s="18" t="str">
        <f>+Sitio_Publico[[#This Row],[idcoleccion]]&amp;"-"&amp;Sitio_Publico[[#This Row],[id]]</f>
        <v>000-1421</v>
      </c>
      <c r="W1422" s="18">
        <f>+VLOOKUP(Sitio_Publico[[#This Row],[territorio]],Estructura!$AE$4:$AH$1067,4,0)</f>
        <v>30008109</v>
      </c>
      <c r="X1422" s="18" t="str">
        <f>+VLOOKUP(Sitio_Publico[[#This Row],[tema]],Estructura!$G$4:$J$532,4,0)</f>
        <v>T-15</v>
      </c>
      <c r="Y1422" s="18" t="str">
        <f>+VLOOKUP(Sitio_Publico[[#This Row],[contenido]],Estructura!$L$4:$O$473,4,0)</f>
        <v>C-7</v>
      </c>
      <c r="Z1422" s="18" t="str">
        <f>+VLOOKUP(Sitio_Publico[[#This Row],[Filtro Integrado]],Estructura!$U$4:$W$529,3,0)</f>
        <v>FI-0</v>
      </c>
      <c r="AA1422" s="18" t="str">
        <f>+VLOOKUP(Sitio_Publico[[#This Row],[Muestra]],Estructura!$Y$4:$AB$483,4,0)</f>
        <v>M-00066</v>
      </c>
    </row>
    <row r="1423" spans="1:27" ht="51" x14ac:dyDescent="0.3">
      <c r="A1423" s="16">
        <f t="shared" si="22"/>
        <v>1422</v>
      </c>
      <c r="B1423" s="47" t="s">
        <v>15118</v>
      </c>
      <c r="C1423" s="13" t="s">
        <v>622</v>
      </c>
      <c r="D1423" s="13" t="s">
        <v>623</v>
      </c>
      <c r="E1423" s="44">
        <v>7401</v>
      </c>
      <c r="F1423" s="13" t="s">
        <v>624</v>
      </c>
      <c r="G1423" s="23" t="s">
        <v>625</v>
      </c>
      <c r="H1423" s="42" t="s">
        <v>458</v>
      </c>
      <c r="I1423" s="28" t="s">
        <v>154</v>
      </c>
      <c r="J1423" s="12" t="s">
        <v>393</v>
      </c>
      <c r="K1423" s="28" t="s">
        <v>651</v>
      </c>
      <c r="L1423" s="12" t="s">
        <v>627</v>
      </c>
      <c r="M1423" s="12" t="s">
        <v>653</v>
      </c>
      <c r="N1423" s="12" t="s">
        <v>629</v>
      </c>
      <c r="O1423" s="26" t="s">
        <v>7825</v>
      </c>
      <c r="P1423" s="26" t="s">
        <v>7826</v>
      </c>
      <c r="Q1423" s="25" t="s">
        <v>646</v>
      </c>
      <c r="R1423" s="26" t="s">
        <v>7827</v>
      </c>
      <c r="S1423" s="15" t="s">
        <v>7828</v>
      </c>
      <c r="T1423" s="52">
        <v>0</v>
      </c>
      <c r="U1423" s="22" t="s">
        <v>7829</v>
      </c>
      <c r="V1423" s="18" t="str">
        <f>+Sitio_Publico[[#This Row],[idcoleccion]]&amp;"-"&amp;Sitio_Publico[[#This Row],[id]]</f>
        <v>000-1422</v>
      </c>
      <c r="W1423" s="18">
        <f>+VLOOKUP(Sitio_Publico[[#This Row],[territorio]],Estructura!$AE$4:$AH$1067,4,0)</f>
        <v>30007401</v>
      </c>
      <c r="X1423" s="18" t="str">
        <f>+VLOOKUP(Sitio_Publico[[#This Row],[tema]],Estructura!$G$4:$J$532,4,0)</f>
        <v>T-13</v>
      </c>
      <c r="Y1423" s="18" t="str">
        <f>+VLOOKUP(Sitio_Publico[[#This Row],[contenido]],Estructura!$L$4:$O$473,4,0)</f>
        <v>C-7</v>
      </c>
      <c r="Z1423" s="18" t="str">
        <f>+VLOOKUP(Sitio_Publico[[#This Row],[Filtro Integrado]],Estructura!$U$4:$W$529,3,0)</f>
        <v>FI-0</v>
      </c>
      <c r="AA1423" s="18" t="str">
        <f>+VLOOKUP(Sitio_Publico[[#This Row],[Muestra]],Estructura!$Y$4:$AB$483,4,0)</f>
        <v>M-00065</v>
      </c>
    </row>
    <row r="1424" spans="1:27" ht="48" x14ac:dyDescent="0.3">
      <c r="A1424" s="16">
        <f t="shared" si="22"/>
        <v>1423</v>
      </c>
      <c r="B1424" s="47" t="s">
        <v>15118</v>
      </c>
      <c r="C1424" s="13" t="s">
        <v>622</v>
      </c>
      <c r="D1424" s="13" t="s">
        <v>623</v>
      </c>
      <c r="E1424" s="44">
        <v>2</v>
      </c>
      <c r="F1424" s="13" t="s">
        <v>666</v>
      </c>
      <c r="G1424" s="23" t="s">
        <v>639</v>
      </c>
      <c r="H1424" s="42" t="s">
        <v>457</v>
      </c>
      <c r="I1424" s="28" t="s">
        <v>365</v>
      </c>
      <c r="J1424" s="12" t="s">
        <v>393</v>
      </c>
      <c r="K1424" s="28" t="s">
        <v>888</v>
      </c>
      <c r="L1424" s="12" t="s">
        <v>1299</v>
      </c>
      <c r="M1424" s="12" t="s">
        <v>704</v>
      </c>
      <c r="N1424" s="12" t="s">
        <v>629</v>
      </c>
      <c r="O1424" s="26" t="s">
        <v>7830</v>
      </c>
      <c r="P1424" s="26" t="s">
        <v>7831</v>
      </c>
      <c r="Q1424" s="25" t="s">
        <v>1145</v>
      </c>
      <c r="R1424" s="26" t="s">
        <v>7832</v>
      </c>
      <c r="S1424" s="15" t="s">
        <v>7833</v>
      </c>
      <c r="T1424" s="52">
        <v>0</v>
      </c>
      <c r="U1424" s="22" t="s">
        <v>7834</v>
      </c>
      <c r="V1424" s="18" t="str">
        <f>+Sitio_Publico[[#This Row],[idcoleccion]]&amp;"-"&amp;Sitio_Publico[[#This Row],[id]]</f>
        <v>000-1423</v>
      </c>
      <c r="W1424" s="18">
        <f>+VLOOKUP(Sitio_Publico[[#This Row],[territorio]],Estructura!$AE$4:$AH$1067,4,0)</f>
        <v>20000002</v>
      </c>
      <c r="X1424" s="18" t="str">
        <f>+VLOOKUP(Sitio_Publico[[#This Row],[tema]],Estructura!$G$4:$J$532,4,0)</f>
        <v>T-15</v>
      </c>
      <c r="Y1424" s="18" t="str">
        <f>+VLOOKUP(Sitio_Publico[[#This Row],[contenido]],Estructura!$L$4:$O$473,4,0)</f>
        <v>C-8</v>
      </c>
      <c r="Z1424" s="18" t="str">
        <f>+VLOOKUP(Sitio_Publico[[#This Row],[Filtro Integrado]],Estructura!$U$4:$W$529,3,0)</f>
        <v>FI-0</v>
      </c>
      <c r="AA1424" s="18" t="str">
        <f>+VLOOKUP(Sitio_Publico[[#This Row],[Muestra]],Estructura!$Y$4:$AB$483,4,0)</f>
        <v>M-00082</v>
      </c>
    </row>
    <row r="1425" spans="1:27" ht="48" x14ac:dyDescent="0.3">
      <c r="A1425" s="16">
        <f t="shared" si="22"/>
        <v>1424</v>
      </c>
      <c r="B1425" s="47" t="s">
        <v>15118</v>
      </c>
      <c r="C1425" s="13" t="s">
        <v>622</v>
      </c>
      <c r="D1425" s="13" t="s">
        <v>623</v>
      </c>
      <c r="E1425" s="44">
        <v>6108</v>
      </c>
      <c r="F1425" s="13" t="s">
        <v>688</v>
      </c>
      <c r="G1425" s="23" t="s">
        <v>639</v>
      </c>
      <c r="H1425" s="42" t="s">
        <v>458</v>
      </c>
      <c r="I1425" s="28" t="s">
        <v>107</v>
      </c>
      <c r="J1425" s="12" t="s">
        <v>393</v>
      </c>
      <c r="K1425" s="28" t="s">
        <v>689</v>
      </c>
      <c r="L1425" s="12" t="s">
        <v>652</v>
      </c>
      <c r="M1425" s="12" t="s">
        <v>690</v>
      </c>
      <c r="N1425" s="12" t="s">
        <v>629</v>
      </c>
      <c r="O1425" s="26" t="s">
        <v>7835</v>
      </c>
      <c r="P1425" s="26" t="s">
        <v>7836</v>
      </c>
      <c r="Q1425" s="25" t="s">
        <v>646</v>
      </c>
      <c r="R1425" s="26" t="s">
        <v>7837</v>
      </c>
      <c r="S1425" s="15" t="s">
        <v>7838</v>
      </c>
      <c r="T1425" s="52">
        <v>0</v>
      </c>
      <c r="U1425" s="22" t="s">
        <v>7839</v>
      </c>
      <c r="V1425" s="18" t="str">
        <f>+Sitio_Publico[[#This Row],[idcoleccion]]&amp;"-"&amp;Sitio_Publico[[#This Row],[id]]</f>
        <v>000-1424</v>
      </c>
      <c r="W1425" s="18">
        <f>+VLOOKUP(Sitio_Publico[[#This Row],[territorio]],Estructura!$AE$4:$AH$1067,4,0)</f>
        <v>30006108</v>
      </c>
      <c r="X1425" s="18" t="str">
        <f>+VLOOKUP(Sitio_Publico[[#This Row],[tema]],Estructura!$G$4:$J$532,4,0)</f>
        <v>T-17</v>
      </c>
      <c r="Y1425" s="18" t="str">
        <f>+VLOOKUP(Sitio_Publico[[#This Row],[contenido]],Estructura!$L$4:$O$473,4,0)</f>
        <v>C-8</v>
      </c>
      <c r="Z1425" s="18" t="str">
        <f>+VLOOKUP(Sitio_Publico[[#This Row],[Filtro Integrado]],Estructura!$U$4:$W$529,3,0)</f>
        <v>FI-0</v>
      </c>
      <c r="AA1425" s="18" t="str">
        <f>+VLOOKUP(Sitio_Publico[[#This Row],[Muestra]],Estructura!$Y$4:$AB$483,4,0)</f>
        <v>M-00068</v>
      </c>
    </row>
    <row r="1426" spans="1:27" ht="51" x14ac:dyDescent="0.3">
      <c r="A1426" s="16">
        <f t="shared" si="22"/>
        <v>1425</v>
      </c>
      <c r="B1426" s="47" t="s">
        <v>15118</v>
      </c>
      <c r="C1426" s="13" t="s">
        <v>622</v>
      </c>
      <c r="D1426" s="13" t="s">
        <v>623</v>
      </c>
      <c r="E1426" s="44">
        <v>9108</v>
      </c>
      <c r="F1426" s="13" t="s">
        <v>624</v>
      </c>
      <c r="G1426" s="23" t="s">
        <v>625</v>
      </c>
      <c r="H1426" s="42" t="s">
        <v>458</v>
      </c>
      <c r="I1426" s="28" t="s">
        <v>223</v>
      </c>
      <c r="J1426" s="12" t="s">
        <v>393</v>
      </c>
      <c r="K1426" s="28" t="s">
        <v>626</v>
      </c>
      <c r="L1426" s="12" t="s">
        <v>627</v>
      </c>
      <c r="M1426" s="12" t="s">
        <v>628</v>
      </c>
      <c r="N1426" s="12" t="s">
        <v>629</v>
      </c>
      <c r="O1426" s="26" t="s">
        <v>7840</v>
      </c>
      <c r="P1426" s="26" t="s">
        <v>7841</v>
      </c>
      <c r="Q1426" s="25" t="s">
        <v>632</v>
      </c>
      <c r="R1426" s="26" t="s">
        <v>7842</v>
      </c>
      <c r="S1426" s="15" t="s">
        <v>7843</v>
      </c>
      <c r="T1426" s="52">
        <v>0</v>
      </c>
      <c r="U1426" s="22" t="s">
        <v>7844</v>
      </c>
      <c r="V1426" s="18" t="str">
        <f>+Sitio_Publico[[#This Row],[idcoleccion]]&amp;"-"&amp;Sitio_Publico[[#This Row],[id]]</f>
        <v>000-1425</v>
      </c>
      <c r="W1426" s="18">
        <f>+VLOOKUP(Sitio_Publico[[#This Row],[territorio]],Estructura!$AE$4:$AH$1067,4,0)</f>
        <v>30009108</v>
      </c>
      <c r="X1426" s="18" t="str">
        <f>+VLOOKUP(Sitio_Publico[[#This Row],[tema]],Estructura!$G$4:$J$532,4,0)</f>
        <v>T-13</v>
      </c>
      <c r="Y1426" s="18" t="str">
        <f>+VLOOKUP(Sitio_Publico[[#This Row],[contenido]],Estructura!$L$4:$O$473,4,0)</f>
        <v>C-7</v>
      </c>
      <c r="Z1426" s="18" t="str">
        <f>+VLOOKUP(Sitio_Publico[[#This Row],[Filtro Integrado]],Estructura!$U$4:$W$529,3,0)</f>
        <v>FI-0</v>
      </c>
      <c r="AA1426" s="18" t="str">
        <f>+VLOOKUP(Sitio_Publico[[#This Row],[Muestra]],Estructura!$Y$4:$AB$483,4,0)</f>
        <v>M-00063</v>
      </c>
    </row>
    <row r="1427" spans="1:27" ht="51" x14ac:dyDescent="0.3">
      <c r="A1427" s="16">
        <f t="shared" si="22"/>
        <v>1426</v>
      </c>
      <c r="B1427" s="47" t="s">
        <v>15118</v>
      </c>
      <c r="C1427" s="13" t="s">
        <v>622</v>
      </c>
      <c r="D1427" s="13" t="s">
        <v>623</v>
      </c>
      <c r="E1427" s="44">
        <v>4204</v>
      </c>
      <c r="F1427" s="13" t="s">
        <v>624</v>
      </c>
      <c r="G1427" s="23" t="s">
        <v>639</v>
      </c>
      <c r="H1427" s="42" t="s">
        <v>458</v>
      </c>
      <c r="I1427" s="28" t="s">
        <v>58</v>
      </c>
      <c r="J1427" s="12" t="s">
        <v>393</v>
      </c>
      <c r="K1427" s="28" t="s">
        <v>739</v>
      </c>
      <c r="L1427" s="12" t="s">
        <v>652</v>
      </c>
      <c r="M1427" s="12" t="s">
        <v>704</v>
      </c>
      <c r="N1427" s="12" t="s">
        <v>629</v>
      </c>
      <c r="O1427" s="26" t="s">
        <v>7845</v>
      </c>
      <c r="P1427" s="26" t="s">
        <v>7846</v>
      </c>
      <c r="Q1427" s="25" t="s">
        <v>646</v>
      </c>
      <c r="R1427" s="26" t="s">
        <v>7847</v>
      </c>
      <c r="S1427" s="15" t="s">
        <v>7848</v>
      </c>
      <c r="T1427" s="52">
        <v>0</v>
      </c>
      <c r="U1427" s="22" t="s">
        <v>7849</v>
      </c>
      <c r="V1427" s="18" t="str">
        <f>+Sitio_Publico[[#This Row],[idcoleccion]]&amp;"-"&amp;Sitio_Publico[[#This Row],[id]]</f>
        <v>000-1426</v>
      </c>
      <c r="W1427" s="18">
        <f>+VLOOKUP(Sitio_Publico[[#This Row],[territorio]],Estructura!$AE$4:$AH$1067,4,0)</f>
        <v>30004204</v>
      </c>
      <c r="X1427" s="18" t="str">
        <f>+VLOOKUP(Sitio_Publico[[#This Row],[tema]],Estructura!$G$4:$J$532,4,0)</f>
        <v>T-13</v>
      </c>
      <c r="Y1427" s="18" t="str">
        <f>+VLOOKUP(Sitio_Publico[[#This Row],[contenido]],Estructura!$L$4:$O$473,4,0)</f>
        <v>C-8</v>
      </c>
      <c r="Z1427" s="18" t="str">
        <f>+VLOOKUP(Sitio_Publico[[#This Row],[Filtro Integrado]],Estructura!$U$4:$W$529,3,0)</f>
        <v>FI-0</v>
      </c>
      <c r="AA1427" s="18" t="str">
        <f>+VLOOKUP(Sitio_Publico[[#This Row],[Muestra]],Estructura!$Y$4:$AB$483,4,0)</f>
        <v>M-00073</v>
      </c>
    </row>
    <row r="1428" spans="1:27" ht="48" x14ac:dyDescent="0.3">
      <c r="A1428" s="16">
        <f t="shared" si="22"/>
        <v>1427</v>
      </c>
      <c r="B1428" s="47" t="s">
        <v>15118</v>
      </c>
      <c r="C1428" s="13" t="s">
        <v>622</v>
      </c>
      <c r="D1428" s="13" t="s">
        <v>623</v>
      </c>
      <c r="E1428" s="44">
        <v>16105</v>
      </c>
      <c r="F1428" s="13" t="s">
        <v>688</v>
      </c>
      <c r="G1428" s="23" t="s">
        <v>625</v>
      </c>
      <c r="H1428" s="42" t="s">
        <v>458</v>
      </c>
      <c r="I1428" s="28" t="s">
        <v>204</v>
      </c>
      <c r="J1428" s="12" t="s">
        <v>393</v>
      </c>
      <c r="K1428" s="28" t="s">
        <v>689</v>
      </c>
      <c r="L1428" s="12" t="s">
        <v>627</v>
      </c>
      <c r="M1428" s="12" t="s">
        <v>690</v>
      </c>
      <c r="N1428" s="12" t="s">
        <v>629</v>
      </c>
      <c r="O1428" s="26" t="s">
        <v>7850</v>
      </c>
      <c r="P1428" s="26" t="s">
        <v>7851</v>
      </c>
      <c r="Q1428" s="25" t="s">
        <v>646</v>
      </c>
      <c r="R1428" s="26" t="s">
        <v>7852</v>
      </c>
      <c r="S1428" s="15" t="s">
        <v>7853</v>
      </c>
      <c r="T1428" s="52">
        <v>0</v>
      </c>
      <c r="U1428" s="22" t="s">
        <v>7854</v>
      </c>
      <c r="V1428" s="18" t="str">
        <f>+Sitio_Publico[[#This Row],[idcoleccion]]&amp;"-"&amp;Sitio_Publico[[#This Row],[id]]</f>
        <v>000-1427</v>
      </c>
      <c r="W1428" s="18">
        <f>+VLOOKUP(Sitio_Publico[[#This Row],[territorio]],Estructura!$AE$4:$AH$1067,4,0)</f>
        <v>30016105</v>
      </c>
      <c r="X1428" s="18" t="str">
        <f>+VLOOKUP(Sitio_Publico[[#This Row],[tema]],Estructura!$G$4:$J$532,4,0)</f>
        <v>T-17</v>
      </c>
      <c r="Y1428" s="18" t="str">
        <f>+VLOOKUP(Sitio_Publico[[#This Row],[contenido]],Estructura!$L$4:$O$473,4,0)</f>
        <v>C-7</v>
      </c>
      <c r="Z1428" s="18" t="str">
        <f>+VLOOKUP(Sitio_Publico[[#This Row],[Filtro Integrado]],Estructura!$U$4:$W$529,3,0)</f>
        <v>FI-0</v>
      </c>
      <c r="AA1428" s="18" t="str">
        <f>+VLOOKUP(Sitio_Publico[[#This Row],[Muestra]],Estructura!$Y$4:$AB$483,4,0)</f>
        <v>M-00068</v>
      </c>
    </row>
    <row r="1429" spans="1:27" ht="48" x14ac:dyDescent="0.3">
      <c r="A1429" s="16">
        <f t="shared" si="22"/>
        <v>1428</v>
      </c>
      <c r="B1429" s="47" t="s">
        <v>15118</v>
      </c>
      <c r="C1429" s="13" t="s">
        <v>622</v>
      </c>
      <c r="D1429" s="13" t="s">
        <v>623</v>
      </c>
      <c r="E1429" s="44">
        <v>13303</v>
      </c>
      <c r="F1429" s="13" t="s">
        <v>666</v>
      </c>
      <c r="G1429" s="23" t="s">
        <v>639</v>
      </c>
      <c r="H1429" s="42" t="s">
        <v>458</v>
      </c>
      <c r="I1429" s="28" t="s">
        <v>333</v>
      </c>
      <c r="J1429" s="12" t="s">
        <v>393</v>
      </c>
      <c r="K1429" s="28" t="s">
        <v>888</v>
      </c>
      <c r="L1429" s="12" t="s">
        <v>652</v>
      </c>
      <c r="M1429" s="12" t="s">
        <v>704</v>
      </c>
      <c r="N1429" s="12" t="s">
        <v>629</v>
      </c>
      <c r="O1429" s="26" t="s">
        <v>7855</v>
      </c>
      <c r="P1429" s="26" t="s">
        <v>7856</v>
      </c>
      <c r="Q1429" s="25" t="s">
        <v>646</v>
      </c>
      <c r="R1429" s="26" t="s">
        <v>7857</v>
      </c>
      <c r="S1429" s="15" t="s">
        <v>7858</v>
      </c>
      <c r="T1429" s="52">
        <v>0</v>
      </c>
      <c r="U1429" s="22" t="s">
        <v>7859</v>
      </c>
      <c r="V1429" s="18" t="str">
        <f>+Sitio_Publico[[#This Row],[idcoleccion]]&amp;"-"&amp;Sitio_Publico[[#This Row],[id]]</f>
        <v>000-1428</v>
      </c>
      <c r="W1429" s="18">
        <f>+VLOOKUP(Sitio_Publico[[#This Row],[territorio]],Estructura!$AE$4:$AH$1067,4,0)</f>
        <v>30013303</v>
      </c>
      <c r="X1429" s="18" t="str">
        <f>+VLOOKUP(Sitio_Publico[[#This Row],[tema]],Estructura!$G$4:$J$532,4,0)</f>
        <v>T-15</v>
      </c>
      <c r="Y1429" s="18" t="str">
        <f>+VLOOKUP(Sitio_Publico[[#This Row],[contenido]],Estructura!$L$4:$O$473,4,0)</f>
        <v>C-8</v>
      </c>
      <c r="Z1429" s="18" t="str">
        <f>+VLOOKUP(Sitio_Publico[[#This Row],[Filtro Integrado]],Estructura!$U$4:$W$529,3,0)</f>
        <v>FI-0</v>
      </c>
      <c r="AA1429" s="18" t="str">
        <f>+VLOOKUP(Sitio_Publico[[#This Row],[Muestra]],Estructura!$Y$4:$AB$483,4,0)</f>
        <v>M-00082</v>
      </c>
    </row>
    <row r="1430" spans="1:27" ht="72" x14ac:dyDescent="0.3">
      <c r="A1430" s="16">
        <f t="shared" si="22"/>
        <v>1429</v>
      </c>
      <c r="B1430" s="47" t="s">
        <v>15118</v>
      </c>
      <c r="C1430" s="13" t="s">
        <v>622</v>
      </c>
      <c r="D1430" s="13" t="s">
        <v>623</v>
      </c>
      <c r="E1430" s="44">
        <v>6304</v>
      </c>
      <c r="F1430" s="13" t="s">
        <v>624</v>
      </c>
      <c r="G1430" s="23" t="s">
        <v>639</v>
      </c>
      <c r="H1430" s="42" t="s">
        <v>458</v>
      </c>
      <c r="I1430" s="28" t="s">
        <v>126</v>
      </c>
      <c r="J1430" s="12" t="s">
        <v>393</v>
      </c>
      <c r="K1430" s="28" t="s">
        <v>626</v>
      </c>
      <c r="L1430" s="12" t="s">
        <v>652</v>
      </c>
      <c r="M1430" s="12" t="s">
        <v>1170</v>
      </c>
      <c r="N1430" s="12" t="s">
        <v>629</v>
      </c>
      <c r="O1430" s="26" t="s">
        <v>7860</v>
      </c>
      <c r="P1430" s="26" t="s">
        <v>7861</v>
      </c>
      <c r="Q1430" s="25" t="s">
        <v>646</v>
      </c>
      <c r="R1430" s="26" t="s">
        <v>7862</v>
      </c>
      <c r="S1430" s="15" t="s">
        <v>7863</v>
      </c>
      <c r="T1430" s="52">
        <v>0</v>
      </c>
      <c r="U1430" s="22" t="s">
        <v>7864</v>
      </c>
      <c r="V1430" s="18" t="str">
        <f>+Sitio_Publico[[#This Row],[idcoleccion]]&amp;"-"&amp;Sitio_Publico[[#This Row],[id]]</f>
        <v>000-1429</v>
      </c>
      <c r="W1430" s="18">
        <f>+VLOOKUP(Sitio_Publico[[#This Row],[territorio]],Estructura!$AE$4:$AH$1067,4,0)</f>
        <v>30006304</v>
      </c>
      <c r="X1430" s="18" t="str">
        <f>+VLOOKUP(Sitio_Publico[[#This Row],[tema]],Estructura!$G$4:$J$532,4,0)</f>
        <v>T-13</v>
      </c>
      <c r="Y1430" s="18" t="str">
        <f>+VLOOKUP(Sitio_Publico[[#This Row],[contenido]],Estructura!$L$4:$O$473,4,0)</f>
        <v>C-8</v>
      </c>
      <c r="Z1430" s="18" t="str">
        <f>+VLOOKUP(Sitio_Publico[[#This Row],[Filtro Integrado]],Estructura!$U$4:$W$529,3,0)</f>
        <v>FI-0</v>
      </c>
      <c r="AA1430" s="18" t="str">
        <f>+VLOOKUP(Sitio_Publico[[#This Row],[Muestra]],Estructura!$Y$4:$AB$483,4,0)</f>
        <v>M-00063</v>
      </c>
    </row>
    <row r="1431" spans="1:27" ht="48" x14ac:dyDescent="0.3">
      <c r="A1431" s="16">
        <f t="shared" si="22"/>
        <v>1430</v>
      </c>
      <c r="B1431" s="47" t="s">
        <v>15118</v>
      </c>
      <c r="C1431" s="13" t="s">
        <v>622</v>
      </c>
      <c r="D1431" s="13" t="s">
        <v>623</v>
      </c>
      <c r="E1431" s="44">
        <v>10301</v>
      </c>
      <c r="F1431" s="13" t="s">
        <v>688</v>
      </c>
      <c r="G1431" s="23" t="s">
        <v>639</v>
      </c>
      <c r="H1431" s="42" t="s">
        <v>458</v>
      </c>
      <c r="I1431" s="28" t="s">
        <v>267</v>
      </c>
      <c r="J1431" s="12" t="s">
        <v>393</v>
      </c>
      <c r="K1431" s="28" t="s">
        <v>703</v>
      </c>
      <c r="L1431" s="12" t="s">
        <v>652</v>
      </c>
      <c r="M1431" s="12" t="s">
        <v>704</v>
      </c>
      <c r="N1431" s="12" t="s">
        <v>629</v>
      </c>
      <c r="O1431" s="26" t="s">
        <v>7865</v>
      </c>
      <c r="P1431" s="26" t="s">
        <v>7866</v>
      </c>
      <c r="Q1431" s="25" t="s">
        <v>646</v>
      </c>
      <c r="R1431" s="26" t="s">
        <v>7867</v>
      </c>
      <c r="S1431" s="15" t="s">
        <v>7868</v>
      </c>
      <c r="T1431" s="52">
        <v>0</v>
      </c>
      <c r="U1431" s="22" t="s">
        <v>7869</v>
      </c>
      <c r="V1431" s="18" t="str">
        <f>+Sitio_Publico[[#This Row],[idcoleccion]]&amp;"-"&amp;Sitio_Publico[[#This Row],[id]]</f>
        <v>000-1430</v>
      </c>
      <c r="W1431" s="18">
        <f>+VLOOKUP(Sitio_Publico[[#This Row],[territorio]],Estructura!$AE$4:$AH$1067,4,0)</f>
        <v>30010301</v>
      </c>
      <c r="X1431" s="18" t="str">
        <f>+VLOOKUP(Sitio_Publico[[#This Row],[tema]],Estructura!$G$4:$J$532,4,0)</f>
        <v>T-17</v>
      </c>
      <c r="Y1431" s="18" t="str">
        <f>+VLOOKUP(Sitio_Publico[[#This Row],[contenido]],Estructura!$L$4:$O$473,4,0)</f>
        <v>C-8</v>
      </c>
      <c r="Z1431" s="18" t="str">
        <f>+VLOOKUP(Sitio_Publico[[#This Row],[Filtro Integrado]],Estructura!$U$4:$W$529,3,0)</f>
        <v>FI-0</v>
      </c>
      <c r="AA1431" s="18" t="str">
        <f>+VLOOKUP(Sitio_Publico[[#This Row],[Muestra]],Estructura!$Y$4:$AB$483,4,0)</f>
        <v>M-00069</v>
      </c>
    </row>
    <row r="1432" spans="1:27" ht="48" x14ac:dyDescent="0.3">
      <c r="A1432" s="16">
        <f t="shared" si="22"/>
        <v>1431</v>
      </c>
      <c r="B1432" s="47" t="s">
        <v>15118</v>
      </c>
      <c r="C1432" s="13" t="s">
        <v>622</v>
      </c>
      <c r="D1432" s="13" t="s">
        <v>623</v>
      </c>
      <c r="E1432" s="44">
        <v>16105</v>
      </c>
      <c r="F1432" s="13" t="s">
        <v>666</v>
      </c>
      <c r="G1432" s="23" t="s">
        <v>639</v>
      </c>
      <c r="H1432" s="42" t="s">
        <v>458</v>
      </c>
      <c r="I1432" s="28" t="s">
        <v>204</v>
      </c>
      <c r="J1432" s="12" t="s">
        <v>393</v>
      </c>
      <c r="K1432" s="28" t="s">
        <v>888</v>
      </c>
      <c r="L1432" s="12" t="s">
        <v>652</v>
      </c>
      <c r="M1432" s="12" t="s">
        <v>704</v>
      </c>
      <c r="N1432" s="12" t="s">
        <v>629</v>
      </c>
      <c r="O1432" s="26" t="s">
        <v>7870</v>
      </c>
      <c r="P1432" s="26" t="s">
        <v>7871</v>
      </c>
      <c r="Q1432" s="25" t="s">
        <v>646</v>
      </c>
      <c r="R1432" s="26" t="s">
        <v>7872</v>
      </c>
      <c r="S1432" s="15" t="s">
        <v>7873</v>
      </c>
      <c r="T1432" s="52">
        <v>0</v>
      </c>
      <c r="U1432" s="22" t="s">
        <v>7874</v>
      </c>
      <c r="V1432" s="18" t="str">
        <f>+Sitio_Publico[[#This Row],[idcoleccion]]&amp;"-"&amp;Sitio_Publico[[#This Row],[id]]</f>
        <v>000-1431</v>
      </c>
      <c r="W1432" s="18">
        <f>+VLOOKUP(Sitio_Publico[[#This Row],[territorio]],Estructura!$AE$4:$AH$1067,4,0)</f>
        <v>30016105</v>
      </c>
      <c r="X1432" s="18" t="str">
        <f>+VLOOKUP(Sitio_Publico[[#This Row],[tema]],Estructura!$G$4:$J$532,4,0)</f>
        <v>T-15</v>
      </c>
      <c r="Y1432" s="18" t="str">
        <f>+VLOOKUP(Sitio_Publico[[#This Row],[contenido]],Estructura!$L$4:$O$473,4,0)</f>
        <v>C-8</v>
      </c>
      <c r="Z1432" s="18" t="str">
        <f>+VLOOKUP(Sitio_Publico[[#This Row],[Filtro Integrado]],Estructura!$U$4:$W$529,3,0)</f>
        <v>FI-0</v>
      </c>
      <c r="AA1432" s="18" t="str">
        <f>+VLOOKUP(Sitio_Publico[[#This Row],[Muestra]],Estructura!$Y$4:$AB$483,4,0)</f>
        <v>M-00082</v>
      </c>
    </row>
    <row r="1433" spans="1:27" ht="40.799999999999997" x14ac:dyDescent="0.3">
      <c r="A1433" s="16">
        <f t="shared" si="22"/>
        <v>1432</v>
      </c>
      <c r="B1433" s="47" t="s">
        <v>15118</v>
      </c>
      <c r="C1433" s="13" t="s">
        <v>622</v>
      </c>
      <c r="D1433" s="13" t="s">
        <v>623</v>
      </c>
      <c r="E1433" s="44">
        <v>5603</v>
      </c>
      <c r="F1433" s="13" t="s">
        <v>466</v>
      </c>
      <c r="G1433" s="23" t="s">
        <v>710</v>
      </c>
      <c r="H1433" s="42" t="s">
        <v>458</v>
      </c>
      <c r="I1433" s="28" t="s">
        <v>86</v>
      </c>
      <c r="J1433" s="12" t="s">
        <v>393</v>
      </c>
      <c r="K1433" s="28" t="s">
        <v>711</v>
      </c>
      <c r="L1433" s="12" t="s">
        <v>712</v>
      </c>
      <c r="M1433" s="12" t="s">
        <v>713</v>
      </c>
      <c r="N1433" s="12" t="s">
        <v>714</v>
      </c>
      <c r="O1433" s="26" t="s">
        <v>3486</v>
      </c>
      <c r="P1433" s="26" t="s">
        <v>3487</v>
      </c>
      <c r="Q1433" s="25" t="s">
        <v>646</v>
      </c>
      <c r="R1433" s="26" t="s">
        <v>3488</v>
      </c>
      <c r="S1433" s="15" t="s">
        <v>3489</v>
      </c>
      <c r="T1433" s="52">
        <v>0</v>
      </c>
      <c r="U1433" s="22" t="s">
        <v>3490</v>
      </c>
      <c r="V1433" s="18" t="str">
        <f>+Sitio_Publico[[#This Row],[idcoleccion]]&amp;"-"&amp;Sitio_Publico[[#This Row],[id]]</f>
        <v>000-1432</v>
      </c>
      <c r="W1433" s="18">
        <f>+VLOOKUP(Sitio_Publico[[#This Row],[territorio]],Estructura!$AE$4:$AH$1067,4,0)</f>
        <v>30005603</v>
      </c>
      <c r="X1433" s="18" t="str">
        <f>+VLOOKUP(Sitio_Publico[[#This Row],[tema]],Estructura!$G$4:$J$532,4,0)</f>
        <v>T-18</v>
      </c>
      <c r="Y1433" s="18" t="str">
        <f>+VLOOKUP(Sitio_Publico[[#This Row],[contenido]],Estructura!$L$4:$O$473,4,0)</f>
        <v>C-9</v>
      </c>
      <c r="Z1433" s="18" t="str">
        <f>+VLOOKUP(Sitio_Publico[[#This Row],[Filtro Integrado]],Estructura!$U$4:$W$529,3,0)</f>
        <v>FI-0</v>
      </c>
      <c r="AA1433" s="18" t="str">
        <f>+VLOOKUP(Sitio_Publico[[#This Row],[Muestra]],Estructura!$Y$4:$AB$483,4,0)</f>
        <v>M-00070</v>
      </c>
    </row>
    <row r="1434" spans="1:27" ht="48" x14ac:dyDescent="0.3">
      <c r="A1434" s="16">
        <f t="shared" si="22"/>
        <v>1433</v>
      </c>
      <c r="B1434" s="47" t="s">
        <v>15118</v>
      </c>
      <c r="C1434" s="13" t="s">
        <v>622</v>
      </c>
      <c r="D1434" s="13" t="s">
        <v>623</v>
      </c>
      <c r="E1434" s="44">
        <v>13104</v>
      </c>
      <c r="F1434" s="13" t="s">
        <v>624</v>
      </c>
      <c r="G1434" s="23" t="s">
        <v>639</v>
      </c>
      <c r="H1434" s="42" t="s">
        <v>458</v>
      </c>
      <c r="I1434" s="28" t="s">
        <v>300</v>
      </c>
      <c r="J1434" s="12" t="s">
        <v>393</v>
      </c>
      <c r="K1434" s="28" t="s">
        <v>739</v>
      </c>
      <c r="L1434" s="12" t="s">
        <v>652</v>
      </c>
      <c r="M1434" s="12" t="s">
        <v>704</v>
      </c>
      <c r="N1434" s="12" t="s">
        <v>629</v>
      </c>
      <c r="O1434" s="26" t="s">
        <v>7875</v>
      </c>
      <c r="P1434" s="26" t="s">
        <v>7876</v>
      </c>
      <c r="Q1434" s="25" t="s">
        <v>646</v>
      </c>
      <c r="R1434" s="26" t="s">
        <v>7877</v>
      </c>
      <c r="S1434" s="15" t="s">
        <v>7878</v>
      </c>
      <c r="T1434" s="52">
        <v>0</v>
      </c>
      <c r="U1434" s="22" t="s">
        <v>7879</v>
      </c>
      <c r="V1434" s="18" t="str">
        <f>+Sitio_Publico[[#This Row],[idcoleccion]]&amp;"-"&amp;Sitio_Publico[[#This Row],[id]]</f>
        <v>000-1433</v>
      </c>
      <c r="W1434" s="18">
        <f>+VLOOKUP(Sitio_Publico[[#This Row],[territorio]],Estructura!$AE$4:$AH$1067,4,0)</f>
        <v>30013104</v>
      </c>
      <c r="X1434" s="18" t="str">
        <f>+VLOOKUP(Sitio_Publico[[#This Row],[tema]],Estructura!$G$4:$J$532,4,0)</f>
        <v>T-13</v>
      </c>
      <c r="Y1434" s="18" t="str">
        <f>+VLOOKUP(Sitio_Publico[[#This Row],[contenido]],Estructura!$L$4:$O$473,4,0)</f>
        <v>C-8</v>
      </c>
      <c r="Z1434" s="18" t="str">
        <f>+VLOOKUP(Sitio_Publico[[#This Row],[Filtro Integrado]],Estructura!$U$4:$W$529,3,0)</f>
        <v>FI-0</v>
      </c>
      <c r="AA1434" s="18" t="str">
        <f>+VLOOKUP(Sitio_Publico[[#This Row],[Muestra]],Estructura!$Y$4:$AB$483,4,0)</f>
        <v>M-00073</v>
      </c>
    </row>
    <row r="1435" spans="1:27" ht="48" x14ac:dyDescent="0.3">
      <c r="A1435" s="16">
        <f t="shared" si="22"/>
        <v>1434</v>
      </c>
      <c r="B1435" s="47" t="s">
        <v>15118</v>
      </c>
      <c r="C1435" s="13" t="s">
        <v>622</v>
      </c>
      <c r="D1435" s="13" t="s">
        <v>623</v>
      </c>
      <c r="E1435" s="44">
        <v>8301</v>
      </c>
      <c r="F1435" s="13" t="s">
        <v>688</v>
      </c>
      <c r="G1435" s="23" t="s">
        <v>625</v>
      </c>
      <c r="H1435" s="42" t="s">
        <v>458</v>
      </c>
      <c r="I1435" s="28" t="s">
        <v>181</v>
      </c>
      <c r="J1435" s="12" t="s">
        <v>393</v>
      </c>
      <c r="K1435" s="28" t="s">
        <v>689</v>
      </c>
      <c r="L1435" s="12" t="s">
        <v>627</v>
      </c>
      <c r="M1435" s="12" t="s">
        <v>690</v>
      </c>
      <c r="N1435" s="12" t="s">
        <v>629</v>
      </c>
      <c r="O1435" s="26" t="s">
        <v>7880</v>
      </c>
      <c r="P1435" s="26" t="s">
        <v>7881</v>
      </c>
      <c r="Q1435" s="25" t="s">
        <v>646</v>
      </c>
      <c r="R1435" s="26" t="s">
        <v>7882</v>
      </c>
      <c r="S1435" s="15" t="s">
        <v>7883</v>
      </c>
      <c r="T1435" s="52">
        <v>0</v>
      </c>
      <c r="U1435" s="22" t="s">
        <v>7884</v>
      </c>
      <c r="V1435" s="18" t="str">
        <f>+Sitio_Publico[[#This Row],[idcoleccion]]&amp;"-"&amp;Sitio_Publico[[#This Row],[id]]</f>
        <v>000-1434</v>
      </c>
      <c r="W1435" s="18">
        <f>+VLOOKUP(Sitio_Publico[[#This Row],[territorio]],Estructura!$AE$4:$AH$1067,4,0)</f>
        <v>30008301</v>
      </c>
      <c r="X1435" s="18" t="str">
        <f>+VLOOKUP(Sitio_Publico[[#This Row],[tema]],Estructura!$G$4:$J$532,4,0)</f>
        <v>T-17</v>
      </c>
      <c r="Y1435" s="18" t="str">
        <f>+VLOOKUP(Sitio_Publico[[#This Row],[contenido]],Estructura!$L$4:$O$473,4,0)</f>
        <v>C-7</v>
      </c>
      <c r="Z1435" s="18" t="str">
        <f>+VLOOKUP(Sitio_Publico[[#This Row],[Filtro Integrado]],Estructura!$U$4:$W$529,3,0)</f>
        <v>FI-0</v>
      </c>
      <c r="AA1435" s="18" t="str">
        <f>+VLOOKUP(Sitio_Publico[[#This Row],[Muestra]],Estructura!$Y$4:$AB$483,4,0)</f>
        <v>M-00068</v>
      </c>
    </row>
    <row r="1436" spans="1:27" ht="48" x14ac:dyDescent="0.3">
      <c r="A1436" s="16">
        <f t="shared" si="22"/>
        <v>1435</v>
      </c>
      <c r="B1436" s="47" t="s">
        <v>15118</v>
      </c>
      <c r="C1436" s="13" t="s">
        <v>622</v>
      </c>
      <c r="D1436" s="13" t="s">
        <v>623</v>
      </c>
      <c r="E1436" s="44">
        <v>6115</v>
      </c>
      <c r="F1436" s="13" t="s">
        <v>681</v>
      </c>
      <c r="G1436" s="23" t="s">
        <v>625</v>
      </c>
      <c r="H1436" s="42" t="s">
        <v>458</v>
      </c>
      <c r="I1436" s="28" t="s">
        <v>114</v>
      </c>
      <c r="J1436" s="12" t="s">
        <v>393</v>
      </c>
      <c r="K1436" s="28" t="s">
        <v>793</v>
      </c>
      <c r="L1436" s="12" t="s">
        <v>627</v>
      </c>
      <c r="M1436" s="12" t="s">
        <v>794</v>
      </c>
      <c r="N1436" s="12" t="s">
        <v>629</v>
      </c>
      <c r="O1436" s="26" t="s">
        <v>7885</v>
      </c>
      <c r="P1436" s="26" t="s">
        <v>7886</v>
      </c>
      <c r="Q1436" s="25" t="s">
        <v>646</v>
      </c>
      <c r="R1436" s="26" t="s">
        <v>7887</v>
      </c>
      <c r="S1436" s="15" t="s">
        <v>7888</v>
      </c>
      <c r="T1436" s="52">
        <v>0</v>
      </c>
      <c r="U1436" s="22" t="s">
        <v>7889</v>
      </c>
      <c r="V1436" s="18" t="str">
        <f>+Sitio_Publico[[#This Row],[idcoleccion]]&amp;"-"&amp;Sitio_Publico[[#This Row],[id]]</f>
        <v>000-1435</v>
      </c>
      <c r="W1436" s="18">
        <f>+VLOOKUP(Sitio_Publico[[#This Row],[territorio]],Estructura!$AE$4:$AH$1067,4,0)</f>
        <v>30006115</v>
      </c>
      <c r="X1436" s="18" t="str">
        <f>+VLOOKUP(Sitio_Publico[[#This Row],[tema]],Estructura!$G$4:$J$532,4,0)</f>
        <v>T-16</v>
      </c>
      <c r="Y1436" s="18" t="str">
        <f>+VLOOKUP(Sitio_Publico[[#This Row],[contenido]],Estructura!$L$4:$O$473,4,0)</f>
        <v>C-7</v>
      </c>
      <c r="Z1436" s="18" t="str">
        <f>+VLOOKUP(Sitio_Publico[[#This Row],[Filtro Integrado]],Estructura!$U$4:$W$529,3,0)</f>
        <v>FI-0</v>
      </c>
      <c r="AA1436" s="18" t="str">
        <f>+VLOOKUP(Sitio_Publico[[#This Row],[Muestra]],Estructura!$Y$4:$AB$483,4,0)</f>
        <v>M-00077</v>
      </c>
    </row>
    <row r="1437" spans="1:27" ht="51" x14ac:dyDescent="0.3">
      <c r="A1437" s="16">
        <f t="shared" si="22"/>
        <v>1436</v>
      </c>
      <c r="B1437" s="47" t="s">
        <v>15118</v>
      </c>
      <c r="C1437" s="13" t="s">
        <v>622</v>
      </c>
      <c r="D1437" s="13" t="s">
        <v>623</v>
      </c>
      <c r="E1437" s="44">
        <v>4106</v>
      </c>
      <c r="F1437" s="13" t="s">
        <v>624</v>
      </c>
      <c r="G1437" s="23" t="s">
        <v>625</v>
      </c>
      <c r="H1437" s="42" t="s">
        <v>458</v>
      </c>
      <c r="I1437" s="28" t="s">
        <v>54</v>
      </c>
      <c r="J1437" s="12" t="s">
        <v>393</v>
      </c>
      <c r="K1437" s="28" t="s">
        <v>626</v>
      </c>
      <c r="L1437" s="12" t="s">
        <v>627</v>
      </c>
      <c r="M1437" s="12" t="s">
        <v>628</v>
      </c>
      <c r="N1437" s="12" t="s">
        <v>629</v>
      </c>
      <c r="O1437" s="26" t="s">
        <v>7890</v>
      </c>
      <c r="P1437" s="26" t="s">
        <v>7891</v>
      </c>
      <c r="Q1437" s="25" t="s">
        <v>632</v>
      </c>
      <c r="R1437" s="26" t="s">
        <v>7892</v>
      </c>
      <c r="S1437" s="15" t="s">
        <v>7893</v>
      </c>
      <c r="T1437" s="52">
        <v>0</v>
      </c>
      <c r="U1437" s="22" t="s">
        <v>7894</v>
      </c>
      <c r="V1437" s="18" t="str">
        <f>+Sitio_Publico[[#This Row],[idcoleccion]]&amp;"-"&amp;Sitio_Publico[[#This Row],[id]]</f>
        <v>000-1436</v>
      </c>
      <c r="W1437" s="18">
        <f>+VLOOKUP(Sitio_Publico[[#This Row],[territorio]],Estructura!$AE$4:$AH$1067,4,0)</f>
        <v>30004106</v>
      </c>
      <c r="X1437" s="18" t="str">
        <f>+VLOOKUP(Sitio_Publico[[#This Row],[tema]],Estructura!$G$4:$J$532,4,0)</f>
        <v>T-13</v>
      </c>
      <c r="Y1437" s="18" t="str">
        <f>+VLOOKUP(Sitio_Publico[[#This Row],[contenido]],Estructura!$L$4:$O$473,4,0)</f>
        <v>C-7</v>
      </c>
      <c r="Z1437" s="18" t="str">
        <f>+VLOOKUP(Sitio_Publico[[#This Row],[Filtro Integrado]],Estructura!$U$4:$W$529,3,0)</f>
        <v>FI-0</v>
      </c>
      <c r="AA1437" s="18" t="str">
        <f>+VLOOKUP(Sitio_Publico[[#This Row],[Muestra]],Estructura!$Y$4:$AB$483,4,0)</f>
        <v>M-00063</v>
      </c>
    </row>
    <row r="1438" spans="1:27" ht="48" x14ac:dyDescent="0.3">
      <c r="A1438" s="16">
        <f t="shared" si="22"/>
        <v>1437</v>
      </c>
      <c r="B1438" s="47" t="s">
        <v>15118</v>
      </c>
      <c r="C1438" s="13" t="s">
        <v>622</v>
      </c>
      <c r="D1438" s="13" t="s">
        <v>623</v>
      </c>
      <c r="E1438" s="44">
        <v>13108</v>
      </c>
      <c r="F1438" s="13" t="s">
        <v>767</v>
      </c>
      <c r="G1438" s="23" t="s">
        <v>639</v>
      </c>
      <c r="H1438" s="42" t="s">
        <v>458</v>
      </c>
      <c r="I1438" s="28" t="s">
        <v>304</v>
      </c>
      <c r="J1438" s="12" t="s">
        <v>393</v>
      </c>
      <c r="K1438" s="28" t="s">
        <v>780</v>
      </c>
      <c r="L1438" s="12" t="s">
        <v>652</v>
      </c>
      <c r="M1438" s="12" t="s">
        <v>781</v>
      </c>
      <c r="N1438" s="12" t="s">
        <v>629</v>
      </c>
      <c r="O1438" s="26" t="s">
        <v>7895</v>
      </c>
      <c r="P1438" s="26" t="s">
        <v>7896</v>
      </c>
      <c r="Q1438" s="25" t="s">
        <v>646</v>
      </c>
      <c r="R1438" s="26" t="s">
        <v>7897</v>
      </c>
      <c r="S1438" s="15" t="s">
        <v>7898</v>
      </c>
      <c r="T1438" s="52">
        <v>0</v>
      </c>
      <c r="U1438" s="22" t="s">
        <v>7899</v>
      </c>
      <c r="V1438" s="18" t="str">
        <f>+Sitio_Publico[[#This Row],[idcoleccion]]&amp;"-"&amp;Sitio_Publico[[#This Row],[id]]</f>
        <v>000-1437</v>
      </c>
      <c r="W1438" s="18">
        <f>+VLOOKUP(Sitio_Publico[[#This Row],[territorio]],Estructura!$AE$4:$AH$1067,4,0)</f>
        <v>30013108</v>
      </c>
      <c r="X1438" s="18" t="str">
        <f>+VLOOKUP(Sitio_Publico[[#This Row],[tema]],Estructura!$G$4:$J$532,4,0)</f>
        <v>T-19</v>
      </c>
      <c r="Y1438" s="18" t="str">
        <f>+VLOOKUP(Sitio_Publico[[#This Row],[contenido]],Estructura!$L$4:$O$473,4,0)</f>
        <v>C-8</v>
      </c>
      <c r="Z1438" s="18" t="str">
        <f>+VLOOKUP(Sitio_Publico[[#This Row],[Filtro Integrado]],Estructura!$U$4:$W$529,3,0)</f>
        <v>FI-0</v>
      </c>
      <c r="AA1438" s="18" t="str">
        <f>+VLOOKUP(Sitio_Publico[[#This Row],[Muestra]],Estructura!$Y$4:$AB$483,4,0)</f>
        <v>M-00076</v>
      </c>
    </row>
    <row r="1439" spans="1:27" ht="48" x14ac:dyDescent="0.3">
      <c r="A1439" s="16">
        <f t="shared" si="22"/>
        <v>1438</v>
      </c>
      <c r="B1439" s="47" t="s">
        <v>15118</v>
      </c>
      <c r="C1439" s="13" t="s">
        <v>622</v>
      </c>
      <c r="D1439" s="13" t="s">
        <v>623</v>
      </c>
      <c r="E1439" s="44">
        <v>9112</v>
      </c>
      <c r="F1439" s="13" t="s">
        <v>681</v>
      </c>
      <c r="G1439" s="23" t="s">
        <v>625</v>
      </c>
      <c r="H1439" s="42" t="s">
        <v>458</v>
      </c>
      <c r="I1439" s="28" t="s">
        <v>227</v>
      </c>
      <c r="J1439" s="12" t="s">
        <v>393</v>
      </c>
      <c r="K1439" s="28" t="s">
        <v>793</v>
      </c>
      <c r="L1439" s="12" t="s">
        <v>627</v>
      </c>
      <c r="M1439" s="12" t="s">
        <v>794</v>
      </c>
      <c r="N1439" s="12" t="s">
        <v>629</v>
      </c>
      <c r="O1439" s="26" t="s">
        <v>7900</v>
      </c>
      <c r="P1439" s="26" t="s">
        <v>7901</v>
      </c>
      <c r="Q1439" s="25" t="s">
        <v>646</v>
      </c>
      <c r="R1439" s="26" t="s">
        <v>7902</v>
      </c>
      <c r="S1439" s="15" t="s">
        <v>7903</v>
      </c>
      <c r="T1439" s="52">
        <v>0</v>
      </c>
      <c r="U1439" s="22" t="s">
        <v>7904</v>
      </c>
      <c r="V1439" s="18" t="str">
        <f>+Sitio_Publico[[#This Row],[idcoleccion]]&amp;"-"&amp;Sitio_Publico[[#This Row],[id]]</f>
        <v>000-1438</v>
      </c>
      <c r="W1439" s="18">
        <f>+VLOOKUP(Sitio_Publico[[#This Row],[territorio]],Estructura!$AE$4:$AH$1067,4,0)</f>
        <v>30009112</v>
      </c>
      <c r="X1439" s="18" t="str">
        <f>+VLOOKUP(Sitio_Publico[[#This Row],[tema]],Estructura!$G$4:$J$532,4,0)</f>
        <v>T-16</v>
      </c>
      <c r="Y1439" s="18" t="str">
        <f>+VLOOKUP(Sitio_Publico[[#This Row],[contenido]],Estructura!$L$4:$O$473,4,0)</f>
        <v>C-7</v>
      </c>
      <c r="Z1439" s="18" t="str">
        <f>+VLOOKUP(Sitio_Publico[[#This Row],[Filtro Integrado]],Estructura!$U$4:$W$529,3,0)</f>
        <v>FI-0</v>
      </c>
      <c r="AA1439" s="18" t="str">
        <f>+VLOOKUP(Sitio_Publico[[#This Row],[Muestra]],Estructura!$Y$4:$AB$483,4,0)</f>
        <v>M-00077</v>
      </c>
    </row>
    <row r="1440" spans="1:27" ht="48" x14ac:dyDescent="0.3">
      <c r="A1440" s="16">
        <f t="shared" si="22"/>
        <v>1439</v>
      </c>
      <c r="B1440" s="47" t="s">
        <v>15118</v>
      </c>
      <c r="C1440" s="13" t="s">
        <v>622</v>
      </c>
      <c r="D1440" s="13" t="s">
        <v>623</v>
      </c>
      <c r="E1440" s="44">
        <v>7308</v>
      </c>
      <c r="F1440" s="13" t="s">
        <v>681</v>
      </c>
      <c r="G1440" s="23" t="s">
        <v>625</v>
      </c>
      <c r="H1440" s="42" t="s">
        <v>458</v>
      </c>
      <c r="I1440" s="28" t="s">
        <v>152</v>
      </c>
      <c r="J1440" s="12" t="s">
        <v>393</v>
      </c>
      <c r="K1440" s="28" t="s">
        <v>793</v>
      </c>
      <c r="L1440" s="12" t="s">
        <v>627</v>
      </c>
      <c r="M1440" s="12" t="s">
        <v>794</v>
      </c>
      <c r="N1440" s="12" t="s">
        <v>629</v>
      </c>
      <c r="O1440" s="26" t="s">
        <v>7905</v>
      </c>
      <c r="P1440" s="26" t="s">
        <v>7906</v>
      </c>
      <c r="Q1440" s="25" t="s">
        <v>646</v>
      </c>
      <c r="R1440" s="26" t="s">
        <v>7907</v>
      </c>
      <c r="S1440" s="15" t="s">
        <v>7908</v>
      </c>
      <c r="T1440" s="52">
        <v>0</v>
      </c>
      <c r="U1440" s="22" t="s">
        <v>7909</v>
      </c>
      <c r="V1440" s="18" t="str">
        <f>+Sitio_Publico[[#This Row],[idcoleccion]]&amp;"-"&amp;Sitio_Publico[[#This Row],[id]]</f>
        <v>000-1439</v>
      </c>
      <c r="W1440" s="18">
        <f>+VLOOKUP(Sitio_Publico[[#This Row],[territorio]],Estructura!$AE$4:$AH$1067,4,0)</f>
        <v>30007308</v>
      </c>
      <c r="X1440" s="18" t="str">
        <f>+VLOOKUP(Sitio_Publico[[#This Row],[tema]],Estructura!$G$4:$J$532,4,0)</f>
        <v>T-16</v>
      </c>
      <c r="Y1440" s="18" t="str">
        <f>+VLOOKUP(Sitio_Publico[[#This Row],[contenido]],Estructura!$L$4:$O$473,4,0)</f>
        <v>C-7</v>
      </c>
      <c r="Z1440" s="18" t="str">
        <f>+VLOOKUP(Sitio_Publico[[#This Row],[Filtro Integrado]],Estructura!$U$4:$W$529,3,0)</f>
        <v>FI-0</v>
      </c>
      <c r="AA1440" s="18" t="str">
        <f>+VLOOKUP(Sitio_Publico[[#This Row],[Muestra]],Estructura!$Y$4:$AB$483,4,0)</f>
        <v>M-00077</v>
      </c>
    </row>
    <row r="1441" spans="1:27" ht="48" x14ac:dyDescent="0.3">
      <c r="A1441" s="16">
        <f t="shared" si="22"/>
        <v>1440</v>
      </c>
      <c r="B1441" s="47" t="s">
        <v>15118</v>
      </c>
      <c r="C1441" s="13" t="s">
        <v>622</v>
      </c>
      <c r="D1441" s="13" t="s">
        <v>623</v>
      </c>
      <c r="E1441" s="44">
        <v>8313</v>
      </c>
      <c r="F1441" s="13" t="s">
        <v>767</v>
      </c>
      <c r="G1441" s="23" t="s">
        <v>625</v>
      </c>
      <c r="H1441" s="42" t="s">
        <v>458</v>
      </c>
      <c r="I1441" s="28" t="s">
        <v>193</v>
      </c>
      <c r="J1441" s="12" t="s">
        <v>393</v>
      </c>
      <c r="K1441" s="28" t="s">
        <v>780</v>
      </c>
      <c r="L1441" s="12" t="s">
        <v>627</v>
      </c>
      <c r="M1441" s="12" t="s">
        <v>781</v>
      </c>
      <c r="N1441" s="12" t="s">
        <v>629</v>
      </c>
      <c r="O1441" s="26" t="s">
        <v>7910</v>
      </c>
      <c r="P1441" s="26" t="s">
        <v>7911</v>
      </c>
      <c r="Q1441" s="25" t="s">
        <v>646</v>
      </c>
      <c r="R1441" s="26" t="s">
        <v>7912</v>
      </c>
      <c r="S1441" s="15" t="s">
        <v>7913</v>
      </c>
      <c r="T1441" s="52">
        <v>0</v>
      </c>
      <c r="U1441" s="22" t="s">
        <v>7914</v>
      </c>
      <c r="V1441" s="18" t="str">
        <f>+Sitio_Publico[[#This Row],[idcoleccion]]&amp;"-"&amp;Sitio_Publico[[#This Row],[id]]</f>
        <v>000-1440</v>
      </c>
      <c r="W1441" s="18">
        <f>+VLOOKUP(Sitio_Publico[[#This Row],[territorio]],Estructura!$AE$4:$AH$1067,4,0)</f>
        <v>30008313</v>
      </c>
      <c r="X1441" s="18" t="str">
        <f>+VLOOKUP(Sitio_Publico[[#This Row],[tema]],Estructura!$G$4:$J$532,4,0)</f>
        <v>T-19</v>
      </c>
      <c r="Y1441" s="18" t="str">
        <f>+VLOOKUP(Sitio_Publico[[#This Row],[contenido]],Estructura!$L$4:$O$473,4,0)</f>
        <v>C-7</v>
      </c>
      <c r="Z1441" s="18" t="str">
        <f>+VLOOKUP(Sitio_Publico[[#This Row],[Filtro Integrado]],Estructura!$U$4:$W$529,3,0)</f>
        <v>FI-0</v>
      </c>
      <c r="AA1441" s="18" t="str">
        <f>+VLOOKUP(Sitio_Publico[[#This Row],[Muestra]],Estructura!$Y$4:$AB$483,4,0)</f>
        <v>M-00076</v>
      </c>
    </row>
    <row r="1442" spans="1:27" ht="48" x14ac:dyDescent="0.3">
      <c r="A1442" s="16">
        <f t="shared" si="22"/>
        <v>1441</v>
      </c>
      <c r="B1442" s="47" t="s">
        <v>15118</v>
      </c>
      <c r="C1442" s="13" t="s">
        <v>622</v>
      </c>
      <c r="D1442" s="13" t="s">
        <v>623</v>
      </c>
      <c r="E1442" s="44">
        <v>11402</v>
      </c>
      <c r="F1442" s="13" t="s">
        <v>681</v>
      </c>
      <c r="G1442" s="23" t="s">
        <v>639</v>
      </c>
      <c r="H1442" s="42" t="s">
        <v>458</v>
      </c>
      <c r="I1442" s="28" t="s">
        <v>286</v>
      </c>
      <c r="J1442" s="12" t="s">
        <v>393</v>
      </c>
      <c r="K1442" s="28" t="s">
        <v>793</v>
      </c>
      <c r="L1442" s="12" t="s">
        <v>652</v>
      </c>
      <c r="M1442" s="12" t="s">
        <v>794</v>
      </c>
      <c r="N1442" s="12" t="s">
        <v>629</v>
      </c>
      <c r="O1442" s="26" t="s">
        <v>7915</v>
      </c>
      <c r="P1442" s="26" t="s">
        <v>7916</v>
      </c>
      <c r="Q1442" s="25" t="s">
        <v>646</v>
      </c>
      <c r="R1442" s="26" t="s">
        <v>7917</v>
      </c>
      <c r="S1442" s="15" t="s">
        <v>7918</v>
      </c>
      <c r="T1442" s="52">
        <v>0</v>
      </c>
      <c r="U1442" s="22" t="s">
        <v>7919</v>
      </c>
      <c r="V1442" s="18" t="str">
        <f>+Sitio_Publico[[#This Row],[idcoleccion]]&amp;"-"&amp;Sitio_Publico[[#This Row],[id]]</f>
        <v>000-1441</v>
      </c>
      <c r="W1442" s="18">
        <f>+VLOOKUP(Sitio_Publico[[#This Row],[territorio]],Estructura!$AE$4:$AH$1067,4,0)</f>
        <v>30011402</v>
      </c>
      <c r="X1442" s="18" t="str">
        <f>+VLOOKUP(Sitio_Publico[[#This Row],[tema]],Estructura!$G$4:$J$532,4,0)</f>
        <v>T-16</v>
      </c>
      <c r="Y1442" s="18" t="str">
        <f>+VLOOKUP(Sitio_Publico[[#This Row],[contenido]],Estructura!$L$4:$O$473,4,0)</f>
        <v>C-8</v>
      </c>
      <c r="Z1442" s="18" t="str">
        <f>+VLOOKUP(Sitio_Publico[[#This Row],[Filtro Integrado]],Estructura!$U$4:$W$529,3,0)</f>
        <v>FI-0</v>
      </c>
      <c r="AA1442" s="18" t="str">
        <f>+VLOOKUP(Sitio_Publico[[#This Row],[Muestra]],Estructura!$Y$4:$AB$483,4,0)</f>
        <v>M-00077</v>
      </c>
    </row>
    <row r="1443" spans="1:27" ht="48" x14ac:dyDescent="0.3">
      <c r="A1443" s="16">
        <f t="shared" si="22"/>
        <v>1442</v>
      </c>
      <c r="B1443" s="47" t="s">
        <v>15118</v>
      </c>
      <c r="C1443" s="13" t="s">
        <v>622</v>
      </c>
      <c r="D1443" s="13" t="s">
        <v>623</v>
      </c>
      <c r="E1443" s="44">
        <v>6301</v>
      </c>
      <c r="F1443" s="13" t="s">
        <v>767</v>
      </c>
      <c r="G1443" s="23" t="s">
        <v>625</v>
      </c>
      <c r="H1443" s="42" t="s">
        <v>458</v>
      </c>
      <c r="I1443" s="28" t="s">
        <v>123</v>
      </c>
      <c r="J1443" s="12" t="s">
        <v>393</v>
      </c>
      <c r="K1443" s="28" t="s">
        <v>768</v>
      </c>
      <c r="L1443" s="12" t="s">
        <v>627</v>
      </c>
      <c r="M1443" s="12" t="s">
        <v>628</v>
      </c>
      <c r="N1443" s="12" t="s">
        <v>629</v>
      </c>
      <c r="O1443" s="26" t="s">
        <v>7920</v>
      </c>
      <c r="P1443" s="26" t="s">
        <v>7921</v>
      </c>
      <c r="Q1443" s="25" t="s">
        <v>646</v>
      </c>
      <c r="R1443" s="26" t="s">
        <v>7922</v>
      </c>
      <c r="S1443" s="15" t="s">
        <v>7923</v>
      </c>
      <c r="T1443" s="52">
        <v>0</v>
      </c>
      <c r="U1443" s="22" t="s">
        <v>7924</v>
      </c>
      <c r="V1443" s="18" t="str">
        <f>+Sitio_Publico[[#This Row],[idcoleccion]]&amp;"-"&amp;Sitio_Publico[[#This Row],[id]]</f>
        <v>000-1442</v>
      </c>
      <c r="W1443" s="18">
        <f>+VLOOKUP(Sitio_Publico[[#This Row],[territorio]],Estructura!$AE$4:$AH$1067,4,0)</f>
        <v>30006301</v>
      </c>
      <c r="X1443" s="18" t="str">
        <f>+VLOOKUP(Sitio_Publico[[#This Row],[tema]],Estructura!$G$4:$J$532,4,0)</f>
        <v>T-19</v>
      </c>
      <c r="Y1443" s="18" t="str">
        <f>+VLOOKUP(Sitio_Publico[[#This Row],[contenido]],Estructura!$L$4:$O$473,4,0)</f>
        <v>C-7</v>
      </c>
      <c r="Z1443" s="18" t="str">
        <f>+VLOOKUP(Sitio_Publico[[#This Row],[Filtro Integrado]],Estructura!$U$4:$W$529,3,0)</f>
        <v>FI-0</v>
      </c>
      <c r="AA1443" s="18" t="str">
        <f>+VLOOKUP(Sitio_Publico[[#This Row],[Muestra]],Estructura!$Y$4:$AB$483,4,0)</f>
        <v>M-00075</v>
      </c>
    </row>
    <row r="1444" spans="1:27" ht="48" x14ac:dyDescent="0.3">
      <c r="A1444" s="16">
        <f t="shared" si="22"/>
        <v>1443</v>
      </c>
      <c r="B1444" s="47" t="s">
        <v>15118</v>
      </c>
      <c r="C1444" s="13" t="s">
        <v>622</v>
      </c>
      <c r="D1444" s="13" t="s">
        <v>623</v>
      </c>
      <c r="E1444" s="44">
        <v>3201</v>
      </c>
      <c r="F1444" s="13" t="s">
        <v>666</v>
      </c>
      <c r="G1444" s="23" t="s">
        <v>639</v>
      </c>
      <c r="H1444" s="42" t="s">
        <v>458</v>
      </c>
      <c r="I1444" s="28" t="s">
        <v>44</v>
      </c>
      <c r="J1444" s="12" t="s">
        <v>393</v>
      </c>
      <c r="K1444" s="28" t="s">
        <v>667</v>
      </c>
      <c r="L1444" s="12" t="s">
        <v>652</v>
      </c>
      <c r="M1444" s="12" t="s">
        <v>668</v>
      </c>
      <c r="N1444" s="12" t="s">
        <v>629</v>
      </c>
      <c r="O1444" s="26" t="s">
        <v>7925</v>
      </c>
      <c r="P1444" s="26" t="s">
        <v>7926</v>
      </c>
      <c r="Q1444" s="25" t="s">
        <v>646</v>
      </c>
      <c r="R1444" s="26" t="s">
        <v>7927</v>
      </c>
      <c r="S1444" s="15" t="s">
        <v>7928</v>
      </c>
      <c r="T1444" s="52">
        <v>0</v>
      </c>
      <c r="U1444" s="22" t="s">
        <v>7929</v>
      </c>
      <c r="V1444" s="18" t="str">
        <f>+Sitio_Publico[[#This Row],[idcoleccion]]&amp;"-"&amp;Sitio_Publico[[#This Row],[id]]</f>
        <v>000-1443</v>
      </c>
      <c r="W1444" s="18">
        <f>+VLOOKUP(Sitio_Publico[[#This Row],[territorio]],Estructura!$AE$4:$AH$1067,4,0)</f>
        <v>30003201</v>
      </c>
      <c r="X1444" s="18" t="str">
        <f>+VLOOKUP(Sitio_Publico[[#This Row],[tema]],Estructura!$G$4:$J$532,4,0)</f>
        <v>T-15</v>
      </c>
      <c r="Y1444" s="18" t="str">
        <f>+VLOOKUP(Sitio_Publico[[#This Row],[contenido]],Estructura!$L$4:$O$473,4,0)</f>
        <v>C-8</v>
      </c>
      <c r="Z1444" s="18" t="str">
        <f>+VLOOKUP(Sitio_Publico[[#This Row],[Filtro Integrado]],Estructura!$U$4:$W$529,3,0)</f>
        <v>FI-0</v>
      </c>
      <c r="AA1444" s="18" t="str">
        <f>+VLOOKUP(Sitio_Publico[[#This Row],[Muestra]],Estructura!$Y$4:$AB$483,4,0)</f>
        <v>M-00066</v>
      </c>
    </row>
    <row r="1445" spans="1:27" ht="51" x14ac:dyDescent="0.3">
      <c r="A1445" s="16">
        <f t="shared" si="22"/>
        <v>1444</v>
      </c>
      <c r="B1445" s="47" t="s">
        <v>15118</v>
      </c>
      <c r="C1445" s="13" t="s">
        <v>622</v>
      </c>
      <c r="D1445" s="13" t="s">
        <v>623</v>
      </c>
      <c r="E1445" s="44">
        <v>11302</v>
      </c>
      <c r="F1445" s="13" t="s">
        <v>624</v>
      </c>
      <c r="G1445" s="23" t="s">
        <v>639</v>
      </c>
      <c r="H1445" s="42" t="s">
        <v>458</v>
      </c>
      <c r="I1445" s="28" t="s">
        <v>19</v>
      </c>
      <c r="J1445" s="12" t="s">
        <v>393</v>
      </c>
      <c r="K1445" s="28" t="s">
        <v>739</v>
      </c>
      <c r="L1445" s="12" t="s">
        <v>652</v>
      </c>
      <c r="M1445" s="12" t="s">
        <v>704</v>
      </c>
      <c r="N1445" s="12" t="s">
        <v>629</v>
      </c>
      <c r="O1445" s="26" t="s">
        <v>7930</v>
      </c>
      <c r="P1445" s="26" t="s">
        <v>7931</v>
      </c>
      <c r="Q1445" s="25" t="s">
        <v>646</v>
      </c>
      <c r="R1445" s="26" t="s">
        <v>7932</v>
      </c>
      <c r="S1445" s="15" t="s">
        <v>7933</v>
      </c>
      <c r="T1445" s="52">
        <v>0</v>
      </c>
      <c r="U1445" s="22" t="s">
        <v>7934</v>
      </c>
      <c r="V1445" s="18" t="str">
        <f>+Sitio_Publico[[#This Row],[idcoleccion]]&amp;"-"&amp;Sitio_Publico[[#This Row],[id]]</f>
        <v>000-1444</v>
      </c>
      <c r="W1445" s="18">
        <f>+VLOOKUP(Sitio_Publico[[#This Row],[territorio]],Estructura!$AE$4:$AH$1067,4,0)</f>
        <v>30011302</v>
      </c>
      <c r="X1445" s="18" t="str">
        <f>+VLOOKUP(Sitio_Publico[[#This Row],[tema]],Estructura!$G$4:$J$532,4,0)</f>
        <v>T-13</v>
      </c>
      <c r="Y1445" s="18" t="str">
        <f>+VLOOKUP(Sitio_Publico[[#This Row],[contenido]],Estructura!$L$4:$O$473,4,0)</f>
        <v>C-8</v>
      </c>
      <c r="Z1445" s="18" t="str">
        <f>+VLOOKUP(Sitio_Publico[[#This Row],[Filtro Integrado]],Estructura!$U$4:$W$529,3,0)</f>
        <v>FI-0</v>
      </c>
      <c r="AA1445" s="18" t="str">
        <f>+VLOOKUP(Sitio_Publico[[#This Row],[Muestra]],Estructura!$Y$4:$AB$483,4,0)</f>
        <v>M-00073</v>
      </c>
    </row>
    <row r="1446" spans="1:27" ht="48" x14ac:dyDescent="0.3">
      <c r="A1446" s="16">
        <f t="shared" si="22"/>
        <v>1445</v>
      </c>
      <c r="B1446" s="47" t="s">
        <v>15118</v>
      </c>
      <c r="C1446" s="13" t="s">
        <v>622</v>
      </c>
      <c r="D1446" s="13" t="s">
        <v>623</v>
      </c>
      <c r="E1446" s="44">
        <v>9204</v>
      </c>
      <c r="F1446" s="13" t="s">
        <v>688</v>
      </c>
      <c r="G1446" s="23" t="s">
        <v>639</v>
      </c>
      <c r="H1446" s="42" t="s">
        <v>458</v>
      </c>
      <c r="I1446" s="28" t="s">
        <v>240</v>
      </c>
      <c r="J1446" s="12" t="s">
        <v>393</v>
      </c>
      <c r="K1446" s="28" t="s">
        <v>689</v>
      </c>
      <c r="L1446" s="12" t="s">
        <v>652</v>
      </c>
      <c r="M1446" s="12" t="s">
        <v>690</v>
      </c>
      <c r="N1446" s="12" t="s">
        <v>629</v>
      </c>
      <c r="O1446" s="26" t="s">
        <v>7935</v>
      </c>
      <c r="P1446" s="26" t="s">
        <v>7936</v>
      </c>
      <c r="Q1446" s="25" t="s">
        <v>646</v>
      </c>
      <c r="R1446" s="26" t="s">
        <v>7937</v>
      </c>
      <c r="S1446" s="15" t="s">
        <v>7938</v>
      </c>
      <c r="T1446" s="52">
        <v>0</v>
      </c>
      <c r="U1446" s="22" t="s">
        <v>7939</v>
      </c>
      <c r="V1446" s="18" t="str">
        <f>+Sitio_Publico[[#This Row],[idcoleccion]]&amp;"-"&amp;Sitio_Publico[[#This Row],[id]]</f>
        <v>000-1445</v>
      </c>
      <c r="W1446" s="18">
        <f>+VLOOKUP(Sitio_Publico[[#This Row],[territorio]],Estructura!$AE$4:$AH$1067,4,0)</f>
        <v>30009204</v>
      </c>
      <c r="X1446" s="18" t="str">
        <f>+VLOOKUP(Sitio_Publico[[#This Row],[tema]],Estructura!$G$4:$J$532,4,0)</f>
        <v>T-17</v>
      </c>
      <c r="Y1446" s="18" t="str">
        <f>+VLOOKUP(Sitio_Publico[[#This Row],[contenido]],Estructura!$L$4:$O$473,4,0)</f>
        <v>C-8</v>
      </c>
      <c r="Z1446" s="18" t="str">
        <f>+VLOOKUP(Sitio_Publico[[#This Row],[Filtro Integrado]],Estructura!$U$4:$W$529,3,0)</f>
        <v>FI-0</v>
      </c>
      <c r="AA1446" s="18" t="str">
        <f>+VLOOKUP(Sitio_Publico[[#This Row],[Muestra]],Estructura!$Y$4:$AB$483,4,0)</f>
        <v>M-00068</v>
      </c>
    </row>
    <row r="1447" spans="1:27" ht="40.799999999999997" x14ac:dyDescent="0.3">
      <c r="A1447" s="16">
        <f t="shared" si="22"/>
        <v>1446</v>
      </c>
      <c r="B1447" s="47" t="s">
        <v>15118</v>
      </c>
      <c r="C1447" s="13" t="s">
        <v>637</v>
      </c>
      <c r="D1447" s="13" t="s">
        <v>623</v>
      </c>
      <c r="E1447" s="44">
        <v>9</v>
      </c>
      <c r="F1447" s="13" t="s">
        <v>638</v>
      </c>
      <c r="G1447" s="23" t="s">
        <v>732</v>
      </c>
      <c r="H1447" s="42" t="s">
        <v>457</v>
      </c>
      <c r="I1447" s="28" t="s">
        <v>372</v>
      </c>
      <c r="J1447" s="12" t="s">
        <v>393</v>
      </c>
      <c r="K1447" s="28" t="s">
        <v>3682</v>
      </c>
      <c r="L1447" s="12" t="s">
        <v>641</v>
      </c>
      <c r="M1447" s="12" t="s">
        <v>628</v>
      </c>
      <c r="N1447" s="12" t="s">
        <v>643</v>
      </c>
      <c r="O1447" s="26" t="s">
        <v>7940</v>
      </c>
      <c r="P1447" s="26" t="s">
        <v>7941</v>
      </c>
      <c r="Q1447" s="25" t="s">
        <v>646</v>
      </c>
      <c r="R1447" s="26" t="s">
        <v>3685</v>
      </c>
      <c r="S1447" s="15" t="s">
        <v>7942</v>
      </c>
      <c r="T1447" s="52">
        <v>0</v>
      </c>
      <c r="U1447" s="22" t="s">
        <v>7943</v>
      </c>
      <c r="V1447" s="18" t="str">
        <f>+Sitio_Publico[[#This Row],[idcoleccion]]&amp;"-"&amp;Sitio_Publico[[#This Row],[id]]</f>
        <v>000-1446</v>
      </c>
      <c r="W1447" s="18">
        <f>+VLOOKUP(Sitio_Publico[[#This Row],[territorio]],Estructura!$AE$4:$AH$1067,4,0)</f>
        <v>20000009</v>
      </c>
      <c r="X1447" s="18" t="str">
        <f>+VLOOKUP(Sitio_Publico[[#This Row],[tema]],Estructura!$G$4:$J$532,4,0)</f>
        <v>T-14</v>
      </c>
      <c r="Y1447" s="18" t="str">
        <f>+VLOOKUP(Sitio_Publico[[#This Row],[contenido]],Estructura!$L$4:$O$473,4,0)</f>
        <v>C-10</v>
      </c>
      <c r="Z1447" s="18" t="str">
        <f>+VLOOKUP(Sitio_Publico[[#This Row],[Filtro Integrado]],Estructura!$U$4:$W$529,3,0)</f>
        <v>FI-0</v>
      </c>
      <c r="AA1447" s="18" t="str">
        <f>+VLOOKUP(Sitio_Publico[[#This Row],[Muestra]],Estructura!$Y$4:$AB$483,4,0)</f>
        <v>M-000123</v>
      </c>
    </row>
    <row r="1448" spans="1:27" ht="48" x14ac:dyDescent="0.3">
      <c r="A1448" s="16">
        <f t="shared" si="22"/>
        <v>1447</v>
      </c>
      <c r="B1448" s="47" t="s">
        <v>15118</v>
      </c>
      <c r="C1448" s="13" t="s">
        <v>622</v>
      </c>
      <c r="D1448" s="13" t="s">
        <v>623</v>
      </c>
      <c r="E1448" s="44">
        <v>8204</v>
      </c>
      <c r="F1448" s="13" t="s">
        <v>624</v>
      </c>
      <c r="G1448" s="23" t="s">
        <v>639</v>
      </c>
      <c r="H1448" s="42" t="s">
        <v>458</v>
      </c>
      <c r="I1448" s="28" t="s">
        <v>177</v>
      </c>
      <c r="J1448" s="12" t="s">
        <v>393</v>
      </c>
      <c r="K1448" s="28" t="s">
        <v>651</v>
      </c>
      <c r="L1448" s="12" t="s">
        <v>652</v>
      </c>
      <c r="M1448" s="12" t="s">
        <v>653</v>
      </c>
      <c r="N1448" s="12" t="s">
        <v>629</v>
      </c>
      <c r="O1448" s="26" t="s">
        <v>7944</v>
      </c>
      <c r="P1448" s="26" t="s">
        <v>7945</v>
      </c>
      <c r="Q1448" s="25" t="s">
        <v>646</v>
      </c>
      <c r="R1448" s="26" t="s">
        <v>7946</v>
      </c>
      <c r="S1448" s="15" t="s">
        <v>7947</v>
      </c>
      <c r="T1448" s="52">
        <v>0</v>
      </c>
      <c r="U1448" s="22" t="s">
        <v>7948</v>
      </c>
      <c r="V1448" s="18" t="str">
        <f>+Sitio_Publico[[#This Row],[idcoleccion]]&amp;"-"&amp;Sitio_Publico[[#This Row],[id]]</f>
        <v>000-1447</v>
      </c>
      <c r="W1448" s="18">
        <f>+VLOOKUP(Sitio_Publico[[#This Row],[territorio]],Estructura!$AE$4:$AH$1067,4,0)</f>
        <v>30008204</v>
      </c>
      <c r="X1448" s="18" t="str">
        <f>+VLOOKUP(Sitio_Publico[[#This Row],[tema]],Estructura!$G$4:$J$532,4,0)</f>
        <v>T-13</v>
      </c>
      <c r="Y1448" s="18" t="str">
        <f>+VLOOKUP(Sitio_Publico[[#This Row],[contenido]],Estructura!$L$4:$O$473,4,0)</f>
        <v>C-8</v>
      </c>
      <c r="Z1448" s="18" t="str">
        <f>+VLOOKUP(Sitio_Publico[[#This Row],[Filtro Integrado]],Estructura!$U$4:$W$529,3,0)</f>
        <v>FI-0</v>
      </c>
      <c r="AA1448" s="18" t="str">
        <f>+VLOOKUP(Sitio_Publico[[#This Row],[Muestra]],Estructura!$Y$4:$AB$483,4,0)</f>
        <v>M-00065</v>
      </c>
    </row>
    <row r="1449" spans="1:27" ht="48" x14ac:dyDescent="0.3">
      <c r="A1449" s="16">
        <f t="shared" si="22"/>
        <v>1448</v>
      </c>
      <c r="B1449" s="47" t="s">
        <v>15118</v>
      </c>
      <c r="C1449" s="13" t="s">
        <v>622</v>
      </c>
      <c r="D1449" s="13" t="s">
        <v>623</v>
      </c>
      <c r="E1449" s="44">
        <v>13120</v>
      </c>
      <c r="F1449" s="13" t="s">
        <v>624</v>
      </c>
      <c r="G1449" s="23" t="s">
        <v>639</v>
      </c>
      <c r="H1449" s="42" t="s">
        <v>458</v>
      </c>
      <c r="I1449" s="28" t="s">
        <v>316</v>
      </c>
      <c r="J1449" s="12" t="s">
        <v>393</v>
      </c>
      <c r="K1449" s="28" t="s">
        <v>651</v>
      </c>
      <c r="L1449" s="12" t="s">
        <v>652</v>
      </c>
      <c r="M1449" s="12" t="s">
        <v>653</v>
      </c>
      <c r="N1449" s="12" t="s">
        <v>629</v>
      </c>
      <c r="O1449" s="26" t="s">
        <v>7949</v>
      </c>
      <c r="P1449" s="26" t="s">
        <v>7950</v>
      </c>
      <c r="Q1449" s="25" t="s">
        <v>646</v>
      </c>
      <c r="R1449" s="26" t="s">
        <v>7951</v>
      </c>
      <c r="S1449" s="15" t="s">
        <v>7952</v>
      </c>
      <c r="T1449" s="52">
        <v>0</v>
      </c>
      <c r="U1449" s="22" t="s">
        <v>7953</v>
      </c>
      <c r="V1449" s="18" t="str">
        <f>+Sitio_Publico[[#This Row],[idcoleccion]]&amp;"-"&amp;Sitio_Publico[[#This Row],[id]]</f>
        <v>000-1448</v>
      </c>
      <c r="W1449" s="18">
        <f>+VLOOKUP(Sitio_Publico[[#This Row],[territorio]],Estructura!$AE$4:$AH$1067,4,0)</f>
        <v>30013120</v>
      </c>
      <c r="X1449" s="18" t="str">
        <f>+VLOOKUP(Sitio_Publico[[#This Row],[tema]],Estructura!$G$4:$J$532,4,0)</f>
        <v>T-13</v>
      </c>
      <c r="Y1449" s="18" t="str">
        <f>+VLOOKUP(Sitio_Publico[[#This Row],[contenido]],Estructura!$L$4:$O$473,4,0)</f>
        <v>C-8</v>
      </c>
      <c r="Z1449" s="18" t="str">
        <f>+VLOOKUP(Sitio_Publico[[#This Row],[Filtro Integrado]],Estructura!$U$4:$W$529,3,0)</f>
        <v>FI-0</v>
      </c>
      <c r="AA1449" s="18" t="str">
        <f>+VLOOKUP(Sitio_Publico[[#This Row],[Muestra]],Estructura!$Y$4:$AB$483,4,0)</f>
        <v>M-00065</v>
      </c>
    </row>
    <row r="1450" spans="1:27" ht="48" x14ac:dyDescent="0.3">
      <c r="A1450" s="16">
        <f t="shared" si="22"/>
        <v>1449</v>
      </c>
      <c r="B1450" s="47" t="s">
        <v>15118</v>
      </c>
      <c r="C1450" s="13" t="s">
        <v>622</v>
      </c>
      <c r="D1450" s="13" t="s">
        <v>623</v>
      </c>
      <c r="E1450" s="44">
        <v>16205</v>
      </c>
      <c r="F1450" s="13" t="s">
        <v>767</v>
      </c>
      <c r="G1450" s="23" t="s">
        <v>625</v>
      </c>
      <c r="H1450" s="42" t="s">
        <v>458</v>
      </c>
      <c r="I1450" s="28" t="s">
        <v>206</v>
      </c>
      <c r="J1450" s="12" t="s">
        <v>393</v>
      </c>
      <c r="K1450" s="28" t="s">
        <v>768</v>
      </c>
      <c r="L1450" s="12" t="s">
        <v>627</v>
      </c>
      <c r="M1450" s="12" t="s">
        <v>628</v>
      </c>
      <c r="N1450" s="12" t="s">
        <v>629</v>
      </c>
      <c r="O1450" s="26" t="s">
        <v>7954</v>
      </c>
      <c r="P1450" s="26" t="s">
        <v>7955</v>
      </c>
      <c r="Q1450" s="25" t="s">
        <v>646</v>
      </c>
      <c r="R1450" s="26" t="s">
        <v>7956</v>
      </c>
      <c r="S1450" s="15" t="s">
        <v>7957</v>
      </c>
      <c r="T1450" s="52">
        <v>0</v>
      </c>
      <c r="U1450" s="22" t="s">
        <v>7958</v>
      </c>
      <c r="V1450" s="18" t="str">
        <f>+Sitio_Publico[[#This Row],[idcoleccion]]&amp;"-"&amp;Sitio_Publico[[#This Row],[id]]</f>
        <v>000-1449</v>
      </c>
      <c r="W1450" s="18">
        <f>+VLOOKUP(Sitio_Publico[[#This Row],[territorio]],Estructura!$AE$4:$AH$1067,4,0)</f>
        <v>30016205</v>
      </c>
      <c r="X1450" s="18" t="str">
        <f>+VLOOKUP(Sitio_Publico[[#This Row],[tema]],Estructura!$G$4:$J$532,4,0)</f>
        <v>T-19</v>
      </c>
      <c r="Y1450" s="18" t="str">
        <f>+VLOOKUP(Sitio_Publico[[#This Row],[contenido]],Estructura!$L$4:$O$473,4,0)</f>
        <v>C-7</v>
      </c>
      <c r="Z1450" s="18" t="str">
        <f>+VLOOKUP(Sitio_Publico[[#This Row],[Filtro Integrado]],Estructura!$U$4:$W$529,3,0)</f>
        <v>FI-0</v>
      </c>
      <c r="AA1450" s="18" t="str">
        <f>+VLOOKUP(Sitio_Publico[[#This Row],[Muestra]],Estructura!$Y$4:$AB$483,4,0)</f>
        <v>M-00075</v>
      </c>
    </row>
    <row r="1451" spans="1:27" ht="48" x14ac:dyDescent="0.3">
      <c r="A1451" s="16">
        <f t="shared" si="22"/>
        <v>1450</v>
      </c>
      <c r="B1451" s="47" t="s">
        <v>15118</v>
      </c>
      <c r="C1451" s="13" t="s">
        <v>622</v>
      </c>
      <c r="D1451" s="13" t="s">
        <v>623</v>
      </c>
      <c r="E1451" s="44">
        <v>10</v>
      </c>
      <c r="F1451" s="13" t="s">
        <v>688</v>
      </c>
      <c r="G1451" s="23" t="s">
        <v>639</v>
      </c>
      <c r="H1451" s="42" t="s">
        <v>457</v>
      </c>
      <c r="I1451" s="28" t="s">
        <v>373</v>
      </c>
      <c r="J1451" s="12" t="s">
        <v>393</v>
      </c>
      <c r="K1451" s="28" t="s">
        <v>689</v>
      </c>
      <c r="L1451" s="12" t="s">
        <v>652</v>
      </c>
      <c r="M1451" s="12" t="s">
        <v>690</v>
      </c>
      <c r="N1451" s="12" t="s">
        <v>629</v>
      </c>
      <c r="O1451" s="26" t="s">
        <v>7959</v>
      </c>
      <c r="P1451" s="26" t="s">
        <v>7960</v>
      </c>
      <c r="Q1451" s="25" t="s">
        <v>646</v>
      </c>
      <c r="R1451" s="26" t="s">
        <v>7961</v>
      </c>
      <c r="S1451" s="15" t="s">
        <v>7962</v>
      </c>
      <c r="T1451" s="52">
        <v>0</v>
      </c>
      <c r="U1451" s="22" t="s">
        <v>7963</v>
      </c>
      <c r="V1451" s="18" t="str">
        <f>+Sitio_Publico[[#This Row],[idcoleccion]]&amp;"-"&amp;Sitio_Publico[[#This Row],[id]]</f>
        <v>000-1450</v>
      </c>
      <c r="W1451" s="18">
        <f>+VLOOKUP(Sitio_Publico[[#This Row],[territorio]],Estructura!$AE$4:$AH$1067,4,0)</f>
        <v>20000010</v>
      </c>
      <c r="X1451" s="18" t="str">
        <f>+VLOOKUP(Sitio_Publico[[#This Row],[tema]],Estructura!$G$4:$J$532,4,0)</f>
        <v>T-17</v>
      </c>
      <c r="Y1451" s="18" t="str">
        <f>+VLOOKUP(Sitio_Publico[[#This Row],[contenido]],Estructura!$L$4:$O$473,4,0)</f>
        <v>C-8</v>
      </c>
      <c r="Z1451" s="18" t="str">
        <f>+VLOOKUP(Sitio_Publico[[#This Row],[Filtro Integrado]],Estructura!$U$4:$W$529,3,0)</f>
        <v>FI-0</v>
      </c>
      <c r="AA1451" s="18" t="str">
        <f>+VLOOKUP(Sitio_Publico[[#This Row],[Muestra]],Estructura!$Y$4:$AB$483,4,0)</f>
        <v>M-00068</v>
      </c>
    </row>
    <row r="1452" spans="1:27" ht="48" x14ac:dyDescent="0.3">
      <c r="A1452" s="16">
        <f t="shared" si="22"/>
        <v>1451</v>
      </c>
      <c r="B1452" s="47" t="s">
        <v>15118</v>
      </c>
      <c r="C1452" s="13" t="s">
        <v>622</v>
      </c>
      <c r="D1452" s="13" t="s">
        <v>623</v>
      </c>
      <c r="E1452" s="44">
        <v>9101</v>
      </c>
      <c r="F1452" s="13" t="s">
        <v>688</v>
      </c>
      <c r="G1452" s="23" t="s">
        <v>639</v>
      </c>
      <c r="H1452" s="42" t="s">
        <v>458</v>
      </c>
      <c r="I1452" s="28" t="s">
        <v>216</v>
      </c>
      <c r="J1452" s="12" t="s">
        <v>393</v>
      </c>
      <c r="K1452" s="28" t="s">
        <v>689</v>
      </c>
      <c r="L1452" s="12" t="s">
        <v>652</v>
      </c>
      <c r="M1452" s="12" t="s">
        <v>690</v>
      </c>
      <c r="N1452" s="12" t="s">
        <v>629</v>
      </c>
      <c r="O1452" s="26" t="s">
        <v>7964</v>
      </c>
      <c r="P1452" s="26" t="s">
        <v>7965</v>
      </c>
      <c r="Q1452" s="25" t="s">
        <v>646</v>
      </c>
      <c r="R1452" s="26" t="s">
        <v>7966</v>
      </c>
      <c r="S1452" s="15" t="s">
        <v>7967</v>
      </c>
      <c r="T1452" s="52">
        <v>0</v>
      </c>
      <c r="U1452" s="22" t="s">
        <v>7968</v>
      </c>
      <c r="V1452" s="18" t="str">
        <f>+Sitio_Publico[[#This Row],[idcoleccion]]&amp;"-"&amp;Sitio_Publico[[#This Row],[id]]</f>
        <v>000-1451</v>
      </c>
      <c r="W1452" s="18">
        <f>+VLOOKUP(Sitio_Publico[[#This Row],[territorio]],Estructura!$AE$4:$AH$1067,4,0)</f>
        <v>30009101</v>
      </c>
      <c r="X1452" s="18" t="str">
        <f>+VLOOKUP(Sitio_Publico[[#This Row],[tema]],Estructura!$G$4:$J$532,4,0)</f>
        <v>T-17</v>
      </c>
      <c r="Y1452" s="18" t="str">
        <f>+VLOOKUP(Sitio_Publico[[#This Row],[contenido]],Estructura!$L$4:$O$473,4,0)</f>
        <v>C-8</v>
      </c>
      <c r="Z1452" s="18" t="str">
        <f>+VLOOKUP(Sitio_Publico[[#This Row],[Filtro Integrado]],Estructura!$U$4:$W$529,3,0)</f>
        <v>FI-0</v>
      </c>
      <c r="AA1452" s="18" t="str">
        <f>+VLOOKUP(Sitio_Publico[[#This Row],[Muestra]],Estructura!$Y$4:$AB$483,4,0)</f>
        <v>M-00068</v>
      </c>
    </row>
    <row r="1453" spans="1:27" ht="48" x14ac:dyDescent="0.3">
      <c r="A1453" s="16">
        <f t="shared" si="22"/>
        <v>1452</v>
      </c>
      <c r="B1453" s="47" t="s">
        <v>15118</v>
      </c>
      <c r="C1453" s="13" t="s">
        <v>622</v>
      </c>
      <c r="D1453" s="13" t="s">
        <v>623</v>
      </c>
      <c r="E1453" s="44">
        <v>16101</v>
      </c>
      <c r="F1453" s="13" t="s">
        <v>681</v>
      </c>
      <c r="G1453" s="23" t="s">
        <v>639</v>
      </c>
      <c r="H1453" s="42" t="s">
        <v>458</v>
      </c>
      <c r="I1453" s="28" t="s">
        <v>195</v>
      </c>
      <c r="J1453" s="12" t="s">
        <v>393</v>
      </c>
      <c r="K1453" s="28" t="s">
        <v>682</v>
      </c>
      <c r="L1453" s="12" t="s">
        <v>652</v>
      </c>
      <c r="M1453" s="12" t="s">
        <v>653</v>
      </c>
      <c r="N1453" s="12" t="s">
        <v>629</v>
      </c>
      <c r="O1453" s="26" t="s">
        <v>7969</v>
      </c>
      <c r="P1453" s="26" t="s">
        <v>7970</v>
      </c>
      <c r="Q1453" s="25" t="s">
        <v>646</v>
      </c>
      <c r="R1453" s="26" t="s">
        <v>7971</v>
      </c>
      <c r="S1453" s="15" t="s">
        <v>7972</v>
      </c>
      <c r="T1453" s="52">
        <v>0</v>
      </c>
      <c r="U1453" s="22" t="s">
        <v>7973</v>
      </c>
      <c r="V1453" s="18" t="str">
        <f>+Sitio_Publico[[#This Row],[idcoleccion]]&amp;"-"&amp;Sitio_Publico[[#This Row],[id]]</f>
        <v>000-1452</v>
      </c>
      <c r="W1453" s="18">
        <f>+VLOOKUP(Sitio_Publico[[#This Row],[territorio]],Estructura!$AE$4:$AH$1067,4,0)</f>
        <v>30016101</v>
      </c>
      <c r="X1453" s="18" t="str">
        <f>+VLOOKUP(Sitio_Publico[[#This Row],[tema]],Estructura!$G$4:$J$532,4,0)</f>
        <v>T-16</v>
      </c>
      <c r="Y1453" s="18" t="str">
        <f>+VLOOKUP(Sitio_Publico[[#This Row],[contenido]],Estructura!$L$4:$O$473,4,0)</f>
        <v>C-8</v>
      </c>
      <c r="Z1453" s="18" t="str">
        <f>+VLOOKUP(Sitio_Publico[[#This Row],[Filtro Integrado]],Estructura!$U$4:$W$529,3,0)</f>
        <v>FI-0</v>
      </c>
      <c r="AA1453" s="18" t="str">
        <f>+VLOOKUP(Sitio_Publico[[#This Row],[Muestra]],Estructura!$Y$4:$AB$483,4,0)</f>
        <v>M-00067</v>
      </c>
    </row>
    <row r="1454" spans="1:27" ht="48" x14ac:dyDescent="0.3">
      <c r="A1454" s="16">
        <f t="shared" si="22"/>
        <v>1453</v>
      </c>
      <c r="B1454" s="47" t="s">
        <v>15118</v>
      </c>
      <c r="C1454" s="13" t="s">
        <v>622</v>
      </c>
      <c r="D1454" s="13" t="s">
        <v>623</v>
      </c>
      <c r="E1454" s="44">
        <v>10209</v>
      </c>
      <c r="F1454" s="13" t="s">
        <v>688</v>
      </c>
      <c r="G1454" s="23" t="s">
        <v>639</v>
      </c>
      <c r="H1454" s="42" t="s">
        <v>458</v>
      </c>
      <c r="I1454" s="28" t="s">
        <v>265</v>
      </c>
      <c r="J1454" s="12" t="s">
        <v>393</v>
      </c>
      <c r="K1454" s="28" t="s">
        <v>689</v>
      </c>
      <c r="L1454" s="12" t="s">
        <v>652</v>
      </c>
      <c r="M1454" s="12" t="s">
        <v>690</v>
      </c>
      <c r="N1454" s="12" t="s">
        <v>629</v>
      </c>
      <c r="O1454" s="26" t="s">
        <v>7974</v>
      </c>
      <c r="P1454" s="26" t="s">
        <v>7975</v>
      </c>
      <c r="Q1454" s="25" t="s">
        <v>646</v>
      </c>
      <c r="R1454" s="26" t="s">
        <v>7976</v>
      </c>
      <c r="S1454" s="15" t="s">
        <v>7977</v>
      </c>
      <c r="T1454" s="52">
        <v>0</v>
      </c>
      <c r="U1454" s="22" t="s">
        <v>7978</v>
      </c>
      <c r="V1454" s="18" t="str">
        <f>+Sitio_Publico[[#This Row],[idcoleccion]]&amp;"-"&amp;Sitio_Publico[[#This Row],[id]]</f>
        <v>000-1453</v>
      </c>
      <c r="W1454" s="18">
        <f>+VLOOKUP(Sitio_Publico[[#This Row],[territorio]],Estructura!$AE$4:$AH$1067,4,0)</f>
        <v>30010209</v>
      </c>
      <c r="X1454" s="18" t="str">
        <f>+VLOOKUP(Sitio_Publico[[#This Row],[tema]],Estructura!$G$4:$J$532,4,0)</f>
        <v>T-17</v>
      </c>
      <c r="Y1454" s="18" t="str">
        <f>+VLOOKUP(Sitio_Publico[[#This Row],[contenido]],Estructura!$L$4:$O$473,4,0)</f>
        <v>C-8</v>
      </c>
      <c r="Z1454" s="18" t="str">
        <f>+VLOOKUP(Sitio_Publico[[#This Row],[Filtro Integrado]],Estructura!$U$4:$W$529,3,0)</f>
        <v>FI-0</v>
      </c>
      <c r="AA1454" s="18" t="str">
        <f>+VLOOKUP(Sitio_Publico[[#This Row],[Muestra]],Estructura!$Y$4:$AB$483,4,0)</f>
        <v>M-00068</v>
      </c>
    </row>
    <row r="1455" spans="1:27" ht="48" x14ac:dyDescent="0.3">
      <c r="A1455" s="16">
        <f t="shared" si="22"/>
        <v>1454</v>
      </c>
      <c r="B1455" s="47" t="s">
        <v>15118</v>
      </c>
      <c r="C1455" s="13" t="s">
        <v>622</v>
      </c>
      <c r="D1455" s="13" t="s">
        <v>623</v>
      </c>
      <c r="E1455" s="44">
        <v>7102</v>
      </c>
      <c r="F1455" s="13" t="s">
        <v>681</v>
      </c>
      <c r="G1455" s="23" t="s">
        <v>625</v>
      </c>
      <c r="H1455" s="42" t="s">
        <v>458</v>
      </c>
      <c r="I1455" s="28" t="s">
        <v>134</v>
      </c>
      <c r="J1455" s="12" t="s">
        <v>393</v>
      </c>
      <c r="K1455" s="28" t="s">
        <v>793</v>
      </c>
      <c r="L1455" s="12" t="s">
        <v>627</v>
      </c>
      <c r="M1455" s="12" t="s">
        <v>794</v>
      </c>
      <c r="N1455" s="12" t="s">
        <v>629</v>
      </c>
      <c r="O1455" s="26" t="s">
        <v>7979</v>
      </c>
      <c r="P1455" s="26" t="s">
        <v>7980</v>
      </c>
      <c r="Q1455" s="25" t="s">
        <v>646</v>
      </c>
      <c r="R1455" s="26" t="s">
        <v>7981</v>
      </c>
      <c r="S1455" s="15" t="s">
        <v>7982</v>
      </c>
      <c r="T1455" s="52">
        <v>0</v>
      </c>
      <c r="U1455" s="22" t="s">
        <v>7983</v>
      </c>
      <c r="V1455" s="18" t="str">
        <f>+Sitio_Publico[[#This Row],[idcoleccion]]&amp;"-"&amp;Sitio_Publico[[#This Row],[id]]</f>
        <v>000-1454</v>
      </c>
      <c r="W1455" s="18">
        <f>+VLOOKUP(Sitio_Publico[[#This Row],[territorio]],Estructura!$AE$4:$AH$1067,4,0)</f>
        <v>30007102</v>
      </c>
      <c r="X1455" s="18" t="str">
        <f>+VLOOKUP(Sitio_Publico[[#This Row],[tema]],Estructura!$G$4:$J$532,4,0)</f>
        <v>T-16</v>
      </c>
      <c r="Y1455" s="18" t="str">
        <f>+VLOOKUP(Sitio_Publico[[#This Row],[contenido]],Estructura!$L$4:$O$473,4,0)</f>
        <v>C-7</v>
      </c>
      <c r="Z1455" s="18" t="str">
        <f>+VLOOKUP(Sitio_Publico[[#This Row],[Filtro Integrado]],Estructura!$U$4:$W$529,3,0)</f>
        <v>FI-0</v>
      </c>
      <c r="AA1455" s="18" t="str">
        <f>+VLOOKUP(Sitio_Publico[[#This Row],[Muestra]],Estructura!$Y$4:$AB$483,4,0)</f>
        <v>M-00077</v>
      </c>
    </row>
    <row r="1456" spans="1:27" ht="48" x14ac:dyDescent="0.3">
      <c r="A1456" s="16">
        <f t="shared" si="22"/>
        <v>1455</v>
      </c>
      <c r="B1456" s="47" t="s">
        <v>15118</v>
      </c>
      <c r="C1456" s="13" t="s">
        <v>622</v>
      </c>
      <c r="D1456" s="13" t="s">
        <v>623</v>
      </c>
      <c r="E1456" s="44">
        <v>5601</v>
      </c>
      <c r="F1456" s="13" t="s">
        <v>681</v>
      </c>
      <c r="G1456" s="23" t="s">
        <v>625</v>
      </c>
      <c r="H1456" s="42" t="s">
        <v>458</v>
      </c>
      <c r="I1456" s="28" t="s">
        <v>84</v>
      </c>
      <c r="J1456" s="12" t="s">
        <v>393</v>
      </c>
      <c r="K1456" s="28" t="s">
        <v>793</v>
      </c>
      <c r="L1456" s="12" t="s">
        <v>627</v>
      </c>
      <c r="M1456" s="12" t="s">
        <v>794</v>
      </c>
      <c r="N1456" s="12" t="s">
        <v>629</v>
      </c>
      <c r="O1456" s="26" t="s">
        <v>7984</v>
      </c>
      <c r="P1456" s="26" t="s">
        <v>7985</v>
      </c>
      <c r="Q1456" s="25" t="s">
        <v>646</v>
      </c>
      <c r="R1456" s="26" t="s">
        <v>7986</v>
      </c>
      <c r="S1456" s="15" t="s">
        <v>7987</v>
      </c>
      <c r="T1456" s="52">
        <v>0</v>
      </c>
      <c r="U1456" s="22" t="s">
        <v>7988</v>
      </c>
      <c r="V1456" s="18" t="str">
        <f>+Sitio_Publico[[#This Row],[idcoleccion]]&amp;"-"&amp;Sitio_Publico[[#This Row],[id]]</f>
        <v>000-1455</v>
      </c>
      <c r="W1456" s="18">
        <f>+VLOOKUP(Sitio_Publico[[#This Row],[territorio]],Estructura!$AE$4:$AH$1067,4,0)</f>
        <v>30005601</v>
      </c>
      <c r="X1456" s="18" t="str">
        <f>+VLOOKUP(Sitio_Publico[[#This Row],[tema]],Estructura!$G$4:$J$532,4,0)</f>
        <v>T-16</v>
      </c>
      <c r="Y1456" s="18" t="str">
        <f>+VLOOKUP(Sitio_Publico[[#This Row],[contenido]],Estructura!$L$4:$O$473,4,0)</f>
        <v>C-7</v>
      </c>
      <c r="Z1456" s="18" t="str">
        <f>+VLOOKUP(Sitio_Publico[[#This Row],[Filtro Integrado]],Estructura!$U$4:$W$529,3,0)</f>
        <v>FI-0</v>
      </c>
      <c r="AA1456" s="18" t="str">
        <f>+VLOOKUP(Sitio_Publico[[#This Row],[Muestra]],Estructura!$Y$4:$AB$483,4,0)</f>
        <v>M-00077</v>
      </c>
    </row>
    <row r="1457" spans="1:27" ht="48" x14ac:dyDescent="0.3">
      <c r="A1457" s="16">
        <f t="shared" si="22"/>
        <v>1456</v>
      </c>
      <c r="B1457" s="47" t="s">
        <v>15118</v>
      </c>
      <c r="C1457" s="13" t="s">
        <v>622</v>
      </c>
      <c r="D1457" s="13" t="s">
        <v>623</v>
      </c>
      <c r="E1457" s="44">
        <v>5401</v>
      </c>
      <c r="F1457" s="13" t="s">
        <v>767</v>
      </c>
      <c r="G1457" s="23" t="s">
        <v>625</v>
      </c>
      <c r="H1457" s="42" t="s">
        <v>458</v>
      </c>
      <c r="I1457" s="28" t="s">
        <v>74</v>
      </c>
      <c r="J1457" s="12" t="s">
        <v>393</v>
      </c>
      <c r="K1457" s="28" t="s">
        <v>768</v>
      </c>
      <c r="L1457" s="12" t="s">
        <v>627</v>
      </c>
      <c r="M1457" s="12" t="s">
        <v>628</v>
      </c>
      <c r="N1457" s="12" t="s">
        <v>629</v>
      </c>
      <c r="O1457" s="26" t="s">
        <v>7989</v>
      </c>
      <c r="P1457" s="26" t="s">
        <v>7990</v>
      </c>
      <c r="Q1457" s="25" t="s">
        <v>646</v>
      </c>
      <c r="R1457" s="26" t="s">
        <v>7991</v>
      </c>
      <c r="S1457" s="15" t="s">
        <v>7992</v>
      </c>
      <c r="T1457" s="52">
        <v>0</v>
      </c>
      <c r="U1457" s="22" t="s">
        <v>7993</v>
      </c>
      <c r="V1457" s="18" t="str">
        <f>+Sitio_Publico[[#This Row],[idcoleccion]]&amp;"-"&amp;Sitio_Publico[[#This Row],[id]]</f>
        <v>000-1456</v>
      </c>
      <c r="W1457" s="18">
        <f>+VLOOKUP(Sitio_Publico[[#This Row],[territorio]],Estructura!$AE$4:$AH$1067,4,0)</f>
        <v>30005401</v>
      </c>
      <c r="X1457" s="18" t="str">
        <f>+VLOOKUP(Sitio_Publico[[#This Row],[tema]],Estructura!$G$4:$J$532,4,0)</f>
        <v>T-19</v>
      </c>
      <c r="Y1457" s="18" t="str">
        <f>+VLOOKUP(Sitio_Publico[[#This Row],[contenido]],Estructura!$L$4:$O$473,4,0)</f>
        <v>C-7</v>
      </c>
      <c r="Z1457" s="18" t="str">
        <f>+VLOOKUP(Sitio_Publico[[#This Row],[Filtro Integrado]],Estructura!$U$4:$W$529,3,0)</f>
        <v>FI-0</v>
      </c>
      <c r="AA1457" s="18" t="str">
        <f>+VLOOKUP(Sitio_Publico[[#This Row],[Muestra]],Estructura!$Y$4:$AB$483,4,0)</f>
        <v>M-00075</v>
      </c>
    </row>
    <row r="1458" spans="1:27" ht="40.799999999999997" x14ac:dyDescent="0.3">
      <c r="A1458" s="16">
        <f t="shared" si="22"/>
        <v>1457</v>
      </c>
      <c r="B1458" s="47" t="s">
        <v>15118</v>
      </c>
      <c r="C1458" s="13" t="s">
        <v>622</v>
      </c>
      <c r="D1458" s="13" t="s">
        <v>623</v>
      </c>
      <c r="E1458" s="44">
        <v>13</v>
      </c>
      <c r="F1458" s="13" t="s">
        <v>814</v>
      </c>
      <c r="G1458" s="23" t="s">
        <v>710</v>
      </c>
      <c r="H1458" s="42" t="s">
        <v>457</v>
      </c>
      <c r="I1458" s="28" t="s">
        <v>376</v>
      </c>
      <c r="J1458" s="12" t="s">
        <v>393</v>
      </c>
      <c r="K1458" s="28" t="s">
        <v>814</v>
      </c>
      <c r="L1458" s="12" t="s">
        <v>712</v>
      </c>
      <c r="M1458" s="12" t="s">
        <v>4455</v>
      </c>
      <c r="N1458" s="12" t="s">
        <v>714</v>
      </c>
      <c r="O1458" s="26" t="s">
        <v>7994</v>
      </c>
      <c r="P1458" s="26" t="s">
        <v>7995</v>
      </c>
      <c r="Q1458" s="25" t="s">
        <v>646</v>
      </c>
      <c r="R1458" s="26" t="s">
        <v>7996</v>
      </c>
      <c r="S1458" s="15" t="s">
        <v>7997</v>
      </c>
      <c r="T1458" s="52">
        <v>0</v>
      </c>
      <c r="U1458" s="22" t="s">
        <v>7998</v>
      </c>
      <c r="V1458" s="18" t="str">
        <f>+Sitio_Publico[[#This Row],[idcoleccion]]&amp;"-"&amp;Sitio_Publico[[#This Row],[id]]</f>
        <v>000-1457</v>
      </c>
      <c r="W1458" s="18">
        <f>+VLOOKUP(Sitio_Publico[[#This Row],[territorio]],Estructura!$AE$4:$AH$1067,4,0)</f>
        <v>20000013</v>
      </c>
      <c r="X1458" s="18" t="str">
        <f>+VLOOKUP(Sitio_Publico[[#This Row],[tema]],Estructura!$G$4:$J$532,4,0)</f>
        <v>T-20</v>
      </c>
      <c r="Y1458" s="18" t="str">
        <f>+VLOOKUP(Sitio_Publico[[#This Row],[contenido]],Estructura!$L$4:$O$473,4,0)</f>
        <v>C-9</v>
      </c>
      <c r="Z1458" s="18" t="str">
        <f>+VLOOKUP(Sitio_Publico[[#This Row],[Filtro Integrado]],Estructura!$U$4:$W$529,3,0)</f>
        <v>FI-0</v>
      </c>
      <c r="AA1458" s="18" t="str">
        <f>+VLOOKUP(Sitio_Publico[[#This Row],[Muestra]],Estructura!$Y$4:$AB$483,4,0)</f>
        <v>M-000127</v>
      </c>
    </row>
    <row r="1459" spans="1:27" ht="36" x14ac:dyDescent="0.3">
      <c r="A1459" s="16">
        <f t="shared" si="22"/>
        <v>1458</v>
      </c>
      <c r="B1459" s="47" t="s">
        <v>15118</v>
      </c>
      <c r="C1459" s="13" t="s">
        <v>622</v>
      </c>
      <c r="D1459" s="13" t="s">
        <v>623</v>
      </c>
      <c r="E1459" s="44">
        <v>16</v>
      </c>
      <c r="F1459" s="13" t="s">
        <v>466</v>
      </c>
      <c r="G1459" s="23" t="s">
        <v>625</v>
      </c>
      <c r="H1459" s="42" t="s">
        <v>457</v>
      </c>
      <c r="I1459" s="28" t="s">
        <v>379</v>
      </c>
      <c r="J1459" s="12" t="s">
        <v>393</v>
      </c>
      <c r="K1459" s="28" t="s">
        <v>2296</v>
      </c>
      <c r="L1459" s="12" t="s">
        <v>1854</v>
      </c>
      <c r="M1459" s="12" t="s">
        <v>713</v>
      </c>
      <c r="N1459" s="12" t="s">
        <v>1855</v>
      </c>
      <c r="O1459" s="26" t="s">
        <v>7999</v>
      </c>
      <c r="P1459" s="26" t="s">
        <v>8000</v>
      </c>
      <c r="Q1459" s="25" t="s">
        <v>632</v>
      </c>
      <c r="R1459" s="26" t="s">
        <v>8001</v>
      </c>
      <c r="S1459" s="15" t="s">
        <v>8002</v>
      </c>
      <c r="T1459" s="52">
        <v>0</v>
      </c>
      <c r="U1459" s="22" t="s">
        <v>8003</v>
      </c>
      <c r="V1459" s="18" t="str">
        <f>+Sitio_Publico[[#This Row],[idcoleccion]]&amp;"-"&amp;Sitio_Publico[[#This Row],[id]]</f>
        <v>000-1458</v>
      </c>
      <c r="W1459" s="18">
        <f>+VLOOKUP(Sitio_Publico[[#This Row],[territorio]],Estructura!$AE$4:$AH$1067,4,0)</f>
        <v>20000016</v>
      </c>
      <c r="X1459" s="18" t="str">
        <f>+VLOOKUP(Sitio_Publico[[#This Row],[tema]],Estructura!$G$4:$J$532,4,0)</f>
        <v>T-18</v>
      </c>
      <c r="Y1459" s="18" t="str">
        <f>+VLOOKUP(Sitio_Publico[[#This Row],[contenido]],Estructura!$L$4:$O$473,4,0)</f>
        <v>C-7</v>
      </c>
      <c r="Z1459" s="18" t="str">
        <f>+VLOOKUP(Sitio_Publico[[#This Row],[Filtro Integrado]],Estructura!$U$4:$W$529,3,0)</f>
        <v>FI-0</v>
      </c>
      <c r="AA1459" s="18" t="str">
        <f>+VLOOKUP(Sitio_Publico[[#This Row],[Muestra]],Estructura!$Y$4:$AB$483,4,0)</f>
        <v>M-000109</v>
      </c>
    </row>
    <row r="1460" spans="1:27" ht="48" x14ac:dyDescent="0.3">
      <c r="A1460" s="16">
        <f t="shared" si="22"/>
        <v>1459</v>
      </c>
      <c r="B1460" s="47" t="s">
        <v>15118</v>
      </c>
      <c r="C1460" s="13" t="s">
        <v>622</v>
      </c>
      <c r="D1460" s="13" t="s">
        <v>623</v>
      </c>
      <c r="E1460" s="44">
        <v>13120</v>
      </c>
      <c r="F1460" s="13" t="s">
        <v>681</v>
      </c>
      <c r="G1460" s="23" t="s">
        <v>625</v>
      </c>
      <c r="H1460" s="42" t="s">
        <v>458</v>
      </c>
      <c r="I1460" s="28" t="s">
        <v>316</v>
      </c>
      <c r="J1460" s="12" t="s">
        <v>393</v>
      </c>
      <c r="K1460" s="28" t="s">
        <v>682</v>
      </c>
      <c r="L1460" s="12" t="s">
        <v>627</v>
      </c>
      <c r="M1460" s="12" t="s">
        <v>628</v>
      </c>
      <c r="N1460" s="12" t="s">
        <v>629</v>
      </c>
      <c r="O1460" s="26" t="s">
        <v>8004</v>
      </c>
      <c r="P1460" s="26" t="s">
        <v>8005</v>
      </c>
      <c r="Q1460" s="25" t="s">
        <v>646</v>
      </c>
      <c r="R1460" s="26" t="s">
        <v>8006</v>
      </c>
      <c r="S1460" s="15" t="s">
        <v>8007</v>
      </c>
      <c r="T1460" s="52">
        <v>0</v>
      </c>
      <c r="U1460" s="22" t="s">
        <v>8008</v>
      </c>
      <c r="V1460" s="18" t="str">
        <f>+Sitio_Publico[[#This Row],[idcoleccion]]&amp;"-"&amp;Sitio_Publico[[#This Row],[id]]</f>
        <v>000-1459</v>
      </c>
      <c r="W1460" s="18">
        <f>+VLOOKUP(Sitio_Publico[[#This Row],[territorio]],Estructura!$AE$4:$AH$1067,4,0)</f>
        <v>30013120</v>
      </c>
      <c r="X1460" s="18" t="str">
        <f>+VLOOKUP(Sitio_Publico[[#This Row],[tema]],Estructura!$G$4:$J$532,4,0)</f>
        <v>T-16</v>
      </c>
      <c r="Y1460" s="18" t="str">
        <f>+VLOOKUP(Sitio_Publico[[#This Row],[contenido]],Estructura!$L$4:$O$473,4,0)</f>
        <v>C-7</v>
      </c>
      <c r="Z1460" s="18" t="str">
        <f>+VLOOKUP(Sitio_Publico[[#This Row],[Filtro Integrado]],Estructura!$U$4:$W$529,3,0)</f>
        <v>FI-0</v>
      </c>
      <c r="AA1460" s="18" t="str">
        <f>+VLOOKUP(Sitio_Publico[[#This Row],[Muestra]],Estructura!$Y$4:$AB$483,4,0)</f>
        <v>M-00067</v>
      </c>
    </row>
    <row r="1461" spans="1:27" ht="48" x14ac:dyDescent="0.3">
      <c r="A1461" s="16">
        <f t="shared" si="22"/>
        <v>1460</v>
      </c>
      <c r="B1461" s="47" t="s">
        <v>15118</v>
      </c>
      <c r="C1461" s="13" t="s">
        <v>622</v>
      </c>
      <c r="D1461" s="13" t="s">
        <v>623</v>
      </c>
      <c r="E1461" s="44">
        <v>16107</v>
      </c>
      <c r="F1461" s="13" t="s">
        <v>767</v>
      </c>
      <c r="G1461" s="23" t="s">
        <v>625</v>
      </c>
      <c r="H1461" s="42" t="s">
        <v>458</v>
      </c>
      <c r="I1461" s="28" t="s">
        <v>207</v>
      </c>
      <c r="J1461" s="12" t="s">
        <v>393</v>
      </c>
      <c r="K1461" s="28" t="s">
        <v>768</v>
      </c>
      <c r="L1461" s="12" t="s">
        <v>627</v>
      </c>
      <c r="M1461" s="12" t="s">
        <v>628</v>
      </c>
      <c r="N1461" s="12" t="s">
        <v>629</v>
      </c>
      <c r="O1461" s="26" t="s">
        <v>8009</v>
      </c>
      <c r="P1461" s="26" t="s">
        <v>8010</v>
      </c>
      <c r="Q1461" s="25" t="s">
        <v>646</v>
      </c>
      <c r="R1461" s="26" t="s">
        <v>8011</v>
      </c>
      <c r="S1461" s="15" t="s">
        <v>8012</v>
      </c>
      <c r="T1461" s="52">
        <v>0</v>
      </c>
      <c r="U1461" s="22" t="s">
        <v>8013</v>
      </c>
      <c r="V1461" s="18" t="str">
        <f>+Sitio_Publico[[#This Row],[idcoleccion]]&amp;"-"&amp;Sitio_Publico[[#This Row],[id]]</f>
        <v>000-1460</v>
      </c>
      <c r="W1461" s="18">
        <f>+VLOOKUP(Sitio_Publico[[#This Row],[territorio]],Estructura!$AE$4:$AH$1067,4,0)</f>
        <v>30016107</v>
      </c>
      <c r="X1461" s="18" t="str">
        <f>+VLOOKUP(Sitio_Publico[[#This Row],[tema]],Estructura!$G$4:$J$532,4,0)</f>
        <v>T-19</v>
      </c>
      <c r="Y1461" s="18" t="str">
        <f>+VLOOKUP(Sitio_Publico[[#This Row],[contenido]],Estructura!$L$4:$O$473,4,0)</f>
        <v>C-7</v>
      </c>
      <c r="Z1461" s="18" t="str">
        <f>+VLOOKUP(Sitio_Publico[[#This Row],[Filtro Integrado]],Estructura!$U$4:$W$529,3,0)</f>
        <v>FI-0</v>
      </c>
      <c r="AA1461" s="18" t="str">
        <f>+VLOOKUP(Sitio_Publico[[#This Row],[Muestra]],Estructura!$Y$4:$AB$483,4,0)</f>
        <v>M-00075</v>
      </c>
    </row>
    <row r="1462" spans="1:27" ht="72" x14ac:dyDescent="0.3">
      <c r="A1462" s="16">
        <f t="shared" si="22"/>
        <v>1461</v>
      </c>
      <c r="B1462" s="47" t="s">
        <v>15118</v>
      </c>
      <c r="C1462" s="13" t="s">
        <v>622</v>
      </c>
      <c r="D1462" s="13" t="s">
        <v>623</v>
      </c>
      <c r="E1462" s="44">
        <v>16301</v>
      </c>
      <c r="F1462" s="13" t="s">
        <v>624</v>
      </c>
      <c r="G1462" s="23" t="s">
        <v>639</v>
      </c>
      <c r="H1462" s="42" t="s">
        <v>458</v>
      </c>
      <c r="I1462" s="28" t="s">
        <v>210</v>
      </c>
      <c r="J1462" s="12" t="s">
        <v>393</v>
      </c>
      <c r="K1462" s="28" t="s">
        <v>626</v>
      </c>
      <c r="L1462" s="12" t="s">
        <v>652</v>
      </c>
      <c r="M1462" s="12" t="s">
        <v>1170</v>
      </c>
      <c r="N1462" s="12" t="s">
        <v>629</v>
      </c>
      <c r="O1462" s="26" t="s">
        <v>8014</v>
      </c>
      <c r="P1462" s="26" t="s">
        <v>8015</v>
      </c>
      <c r="Q1462" s="25" t="s">
        <v>646</v>
      </c>
      <c r="R1462" s="26" t="s">
        <v>8016</v>
      </c>
      <c r="S1462" s="15" t="s">
        <v>8017</v>
      </c>
      <c r="T1462" s="52">
        <v>0</v>
      </c>
      <c r="U1462" s="22" t="s">
        <v>8018</v>
      </c>
      <c r="V1462" s="18" t="str">
        <f>+Sitio_Publico[[#This Row],[idcoleccion]]&amp;"-"&amp;Sitio_Publico[[#This Row],[id]]</f>
        <v>000-1461</v>
      </c>
      <c r="W1462" s="18">
        <f>+VLOOKUP(Sitio_Publico[[#This Row],[territorio]],Estructura!$AE$4:$AH$1067,4,0)</f>
        <v>30016301</v>
      </c>
      <c r="X1462" s="18" t="str">
        <f>+VLOOKUP(Sitio_Publico[[#This Row],[tema]],Estructura!$G$4:$J$532,4,0)</f>
        <v>T-13</v>
      </c>
      <c r="Y1462" s="18" t="str">
        <f>+VLOOKUP(Sitio_Publico[[#This Row],[contenido]],Estructura!$L$4:$O$473,4,0)</f>
        <v>C-8</v>
      </c>
      <c r="Z1462" s="18" t="str">
        <f>+VLOOKUP(Sitio_Publico[[#This Row],[Filtro Integrado]],Estructura!$U$4:$W$529,3,0)</f>
        <v>FI-0</v>
      </c>
      <c r="AA1462" s="18" t="str">
        <f>+VLOOKUP(Sitio_Publico[[#This Row],[Muestra]],Estructura!$Y$4:$AB$483,4,0)</f>
        <v>M-00063</v>
      </c>
    </row>
    <row r="1463" spans="1:27" ht="48" x14ac:dyDescent="0.3">
      <c r="A1463" s="16">
        <f t="shared" si="22"/>
        <v>1462</v>
      </c>
      <c r="B1463" s="47" t="s">
        <v>15118</v>
      </c>
      <c r="C1463" s="13" t="s">
        <v>622</v>
      </c>
      <c r="D1463" s="13" t="s">
        <v>623</v>
      </c>
      <c r="E1463" s="44">
        <v>9110</v>
      </c>
      <c r="F1463" s="13" t="s">
        <v>688</v>
      </c>
      <c r="G1463" s="23" t="s">
        <v>625</v>
      </c>
      <c r="H1463" s="42" t="s">
        <v>458</v>
      </c>
      <c r="I1463" s="28" t="s">
        <v>225</v>
      </c>
      <c r="J1463" s="12" t="s">
        <v>393</v>
      </c>
      <c r="K1463" s="28" t="s">
        <v>726</v>
      </c>
      <c r="L1463" s="12" t="s">
        <v>627</v>
      </c>
      <c r="M1463" s="12" t="s">
        <v>628</v>
      </c>
      <c r="N1463" s="12" t="s">
        <v>629</v>
      </c>
      <c r="O1463" s="26" t="s">
        <v>8019</v>
      </c>
      <c r="P1463" s="26" t="s">
        <v>8020</v>
      </c>
      <c r="Q1463" s="25" t="s">
        <v>646</v>
      </c>
      <c r="R1463" s="26" t="s">
        <v>8021</v>
      </c>
      <c r="S1463" s="15" t="s">
        <v>8022</v>
      </c>
      <c r="T1463" s="52">
        <v>0</v>
      </c>
      <c r="U1463" s="22" t="s">
        <v>8023</v>
      </c>
      <c r="V1463" s="18" t="str">
        <f>+Sitio_Publico[[#This Row],[idcoleccion]]&amp;"-"&amp;Sitio_Publico[[#This Row],[id]]</f>
        <v>000-1462</v>
      </c>
      <c r="W1463" s="18">
        <f>+VLOOKUP(Sitio_Publico[[#This Row],[territorio]],Estructura!$AE$4:$AH$1067,4,0)</f>
        <v>30009110</v>
      </c>
      <c r="X1463" s="18" t="str">
        <f>+VLOOKUP(Sitio_Publico[[#This Row],[tema]],Estructura!$G$4:$J$532,4,0)</f>
        <v>T-17</v>
      </c>
      <c r="Y1463" s="18" t="str">
        <f>+VLOOKUP(Sitio_Publico[[#This Row],[contenido]],Estructura!$L$4:$O$473,4,0)</f>
        <v>C-7</v>
      </c>
      <c r="Z1463" s="18" t="str">
        <f>+VLOOKUP(Sitio_Publico[[#This Row],[Filtro Integrado]],Estructura!$U$4:$W$529,3,0)</f>
        <v>FI-0</v>
      </c>
      <c r="AA1463" s="18" t="str">
        <f>+VLOOKUP(Sitio_Publico[[#This Row],[Muestra]],Estructura!$Y$4:$AB$483,4,0)</f>
        <v>M-00071</v>
      </c>
    </row>
    <row r="1464" spans="1:27" ht="48" x14ac:dyDescent="0.3">
      <c r="A1464" s="16">
        <f t="shared" si="22"/>
        <v>1463</v>
      </c>
      <c r="B1464" s="47" t="s">
        <v>15118</v>
      </c>
      <c r="C1464" s="13" t="s">
        <v>622</v>
      </c>
      <c r="D1464" s="13" t="s">
        <v>623</v>
      </c>
      <c r="E1464" s="44">
        <v>7405</v>
      </c>
      <c r="F1464" s="13" t="s">
        <v>688</v>
      </c>
      <c r="G1464" s="23" t="s">
        <v>625</v>
      </c>
      <c r="H1464" s="42" t="s">
        <v>458</v>
      </c>
      <c r="I1464" s="28" t="s">
        <v>158</v>
      </c>
      <c r="J1464" s="12" t="s">
        <v>393</v>
      </c>
      <c r="K1464" s="28" t="s">
        <v>726</v>
      </c>
      <c r="L1464" s="12" t="s">
        <v>627</v>
      </c>
      <c r="M1464" s="12" t="s">
        <v>628</v>
      </c>
      <c r="N1464" s="12" t="s">
        <v>629</v>
      </c>
      <c r="O1464" s="26" t="s">
        <v>8024</v>
      </c>
      <c r="P1464" s="26" t="s">
        <v>8025</v>
      </c>
      <c r="Q1464" s="25" t="s">
        <v>646</v>
      </c>
      <c r="R1464" s="26" t="s">
        <v>8026</v>
      </c>
      <c r="S1464" s="15" t="s">
        <v>8027</v>
      </c>
      <c r="T1464" s="52">
        <v>0</v>
      </c>
      <c r="U1464" s="22" t="s">
        <v>8028</v>
      </c>
      <c r="V1464" s="18" t="str">
        <f>+Sitio_Publico[[#This Row],[idcoleccion]]&amp;"-"&amp;Sitio_Publico[[#This Row],[id]]</f>
        <v>000-1463</v>
      </c>
      <c r="W1464" s="18">
        <f>+VLOOKUP(Sitio_Publico[[#This Row],[territorio]],Estructura!$AE$4:$AH$1067,4,0)</f>
        <v>30007405</v>
      </c>
      <c r="X1464" s="18" t="str">
        <f>+VLOOKUP(Sitio_Publico[[#This Row],[tema]],Estructura!$G$4:$J$532,4,0)</f>
        <v>T-17</v>
      </c>
      <c r="Y1464" s="18" t="str">
        <f>+VLOOKUP(Sitio_Publico[[#This Row],[contenido]],Estructura!$L$4:$O$473,4,0)</f>
        <v>C-7</v>
      </c>
      <c r="Z1464" s="18" t="str">
        <f>+VLOOKUP(Sitio_Publico[[#This Row],[Filtro Integrado]],Estructura!$U$4:$W$529,3,0)</f>
        <v>FI-0</v>
      </c>
      <c r="AA1464" s="18" t="str">
        <f>+VLOOKUP(Sitio_Publico[[#This Row],[Muestra]],Estructura!$Y$4:$AB$483,4,0)</f>
        <v>M-00071</v>
      </c>
    </row>
    <row r="1465" spans="1:27" ht="48" x14ac:dyDescent="0.3">
      <c r="A1465" s="16">
        <f t="shared" si="22"/>
        <v>1464</v>
      </c>
      <c r="B1465" s="47" t="s">
        <v>15118</v>
      </c>
      <c r="C1465" s="13" t="s">
        <v>622</v>
      </c>
      <c r="D1465" s="13" t="s">
        <v>623</v>
      </c>
      <c r="E1465" s="44">
        <v>9117</v>
      </c>
      <c r="F1465" s="13" t="s">
        <v>624</v>
      </c>
      <c r="G1465" s="23" t="s">
        <v>639</v>
      </c>
      <c r="H1465" s="42" t="s">
        <v>458</v>
      </c>
      <c r="I1465" s="28" t="s">
        <v>232</v>
      </c>
      <c r="J1465" s="12" t="s">
        <v>393</v>
      </c>
      <c r="K1465" s="28" t="s">
        <v>651</v>
      </c>
      <c r="L1465" s="12" t="s">
        <v>652</v>
      </c>
      <c r="M1465" s="12" t="s">
        <v>653</v>
      </c>
      <c r="N1465" s="12" t="s">
        <v>629</v>
      </c>
      <c r="O1465" s="26" t="s">
        <v>8029</v>
      </c>
      <c r="P1465" s="26" t="s">
        <v>8030</v>
      </c>
      <c r="Q1465" s="25" t="s">
        <v>646</v>
      </c>
      <c r="R1465" s="26" t="s">
        <v>8031</v>
      </c>
      <c r="S1465" s="15" t="s">
        <v>8032</v>
      </c>
      <c r="T1465" s="52">
        <v>0</v>
      </c>
      <c r="U1465" s="22" t="s">
        <v>8033</v>
      </c>
      <c r="V1465" s="18" t="str">
        <f>+Sitio_Publico[[#This Row],[idcoleccion]]&amp;"-"&amp;Sitio_Publico[[#This Row],[id]]</f>
        <v>000-1464</v>
      </c>
      <c r="W1465" s="18">
        <f>+VLOOKUP(Sitio_Publico[[#This Row],[territorio]],Estructura!$AE$4:$AH$1067,4,0)</f>
        <v>30009117</v>
      </c>
      <c r="X1465" s="18" t="str">
        <f>+VLOOKUP(Sitio_Publico[[#This Row],[tema]],Estructura!$G$4:$J$532,4,0)</f>
        <v>T-13</v>
      </c>
      <c r="Y1465" s="18" t="str">
        <f>+VLOOKUP(Sitio_Publico[[#This Row],[contenido]],Estructura!$L$4:$O$473,4,0)</f>
        <v>C-8</v>
      </c>
      <c r="Z1465" s="18" t="str">
        <f>+VLOOKUP(Sitio_Publico[[#This Row],[Filtro Integrado]],Estructura!$U$4:$W$529,3,0)</f>
        <v>FI-0</v>
      </c>
      <c r="AA1465" s="18" t="str">
        <f>+VLOOKUP(Sitio_Publico[[#This Row],[Muestra]],Estructura!$Y$4:$AB$483,4,0)</f>
        <v>M-00065</v>
      </c>
    </row>
    <row r="1466" spans="1:27" ht="40.799999999999997" x14ac:dyDescent="0.3">
      <c r="A1466" s="16">
        <f t="shared" si="22"/>
        <v>1465</v>
      </c>
      <c r="B1466" s="47" t="s">
        <v>15118</v>
      </c>
      <c r="C1466" s="13" t="s">
        <v>622</v>
      </c>
      <c r="D1466" s="13" t="s">
        <v>623</v>
      </c>
      <c r="E1466" s="44">
        <v>13131</v>
      </c>
      <c r="F1466" s="13" t="s">
        <v>466</v>
      </c>
      <c r="G1466" s="23" t="s">
        <v>710</v>
      </c>
      <c r="H1466" s="42" t="s">
        <v>458</v>
      </c>
      <c r="I1466" s="28" t="s">
        <v>326</v>
      </c>
      <c r="J1466" s="12" t="s">
        <v>393</v>
      </c>
      <c r="K1466" s="28" t="s">
        <v>711</v>
      </c>
      <c r="L1466" s="12" t="s">
        <v>712</v>
      </c>
      <c r="M1466" s="12" t="s">
        <v>713</v>
      </c>
      <c r="N1466" s="12" t="s">
        <v>714</v>
      </c>
      <c r="O1466" s="26" t="s">
        <v>8034</v>
      </c>
      <c r="P1466" s="26" t="s">
        <v>8035</v>
      </c>
      <c r="Q1466" s="25" t="s">
        <v>646</v>
      </c>
      <c r="R1466" s="26" t="s">
        <v>8036</v>
      </c>
      <c r="S1466" s="15" t="s">
        <v>8037</v>
      </c>
      <c r="T1466" s="52">
        <v>0</v>
      </c>
      <c r="U1466" s="22" t="s">
        <v>8038</v>
      </c>
      <c r="V1466" s="18" t="str">
        <f>+Sitio_Publico[[#This Row],[idcoleccion]]&amp;"-"&amp;Sitio_Publico[[#This Row],[id]]</f>
        <v>000-1465</v>
      </c>
      <c r="W1466" s="18">
        <f>+VLOOKUP(Sitio_Publico[[#This Row],[territorio]],Estructura!$AE$4:$AH$1067,4,0)</f>
        <v>30013131</v>
      </c>
      <c r="X1466" s="18" t="str">
        <f>+VLOOKUP(Sitio_Publico[[#This Row],[tema]],Estructura!$G$4:$J$532,4,0)</f>
        <v>T-18</v>
      </c>
      <c r="Y1466" s="18" t="str">
        <f>+VLOOKUP(Sitio_Publico[[#This Row],[contenido]],Estructura!$L$4:$O$473,4,0)</f>
        <v>C-9</v>
      </c>
      <c r="Z1466" s="18" t="str">
        <f>+VLOOKUP(Sitio_Publico[[#This Row],[Filtro Integrado]],Estructura!$U$4:$W$529,3,0)</f>
        <v>FI-0</v>
      </c>
      <c r="AA1466" s="18" t="str">
        <f>+VLOOKUP(Sitio_Publico[[#This Row],[Muestra]],Estructura!$Y$4:$AB$483,4,0)</f>
        <v>M-00070</v>
      </c>
    </row>
    <row r="1467" spans="1:27" ht="40.799999999999997" x14ac:dyDescent="0.3">
      <c r="A1467" s="16">
        <f t="shared" si="22"/>
        <v>1466</v>
      </c>
      <c r="B1467" s="47" t="s">
        <v>15118</v>
      </c>
      <c r="C1467" s="13" t="s">
        <v>622</v>
      </c>
      <c r="D1467" s="13" t="s">
        <v>623</v>
      </c>
      <c r="E1467" s="44">
        <v>15</v>
      </c>
      <c r="F1467" s="13" t="s">
        <v>466</v>
      </c>
      <c r="G1467" s="23" t="s">
        <v>625</v>
      </c>
      <c r="H1467" s="42" t="s">
        <v>457</v>
      </c>
      <c r="I1467" s="28" t="s">
        <v>378</v>
      </c>
      <c r="J1467" s="12" t="s">
        <v>393</v>
      </c>
      <c r="K1467" s="28" t="s">
        <v>1853</v>
      </c>
      <c r="L1467" s="12" t="s">
        <v>1854</v>
      </c>
      <c r="M1467" s="12" t="s">
        <v>713</v>
      </c>
      <c r="N1467" s="12" t="s">
        <v>1855</v>
      </c>
      <c r="O1467" s="26" t="s">
        <v>8039</v>
      </c>
      <c r="P1467" s="26" t="s">
        <v>8040</v>
      </c>
      <c r="Q1467" s="25" t="s">
        <v>646</v>
      </c>
      <c r="R1467" s="26" t="s">
        <v>8041</v>
      </c>
      <c r="S1467" s="15" t="s">
        <v>8042</v>
      </c>
      <c r="T1467" s="52">
        <v>0</v>
      </c>
      <c r="U1467" s="22" t="s">
        <v>8043</v>
      </c>
      <c r="V1467" s="18" t="str">
        <f>+Sitio_Publico[[#This Row],[idcoleccion]]&amp;"-"&amp;Sitio_Publico[[#This Row],[id]]</f>
        <v>000-1466</v>
      </c>
      <c r="W1467" s="18">
        <f>+VLOOKUP(Sitio_Publico[[#This Row],[territorio]],Estructura!$AE$4:$AH$1067,4,0)</f>
        <v>20000015</v>
      </c>
      <c r="X1467" s="18" t="str">
        <f>+VLOOKUP(Sitio_Publico[[#This Row],[tema]],Estructura!$G$4:$J$532,4,0)</f>
        <v>T-18</v>
      </c>
      <c r="Y1467" s="18" t="str">
        <f>+VLOOKUP(Sitio_Publico[[#This Row],[contenido]],Estructura!$L$4:$O$473,4,0)</f>
        <v>C-7</v>
      </c>
      <c r="Z1467" s="18" t="str">
        <f>+VLOOKUP(Sitio_Publico[[#This Row],[Filtro Integrado]],Estructura!$U$4:$W$529,3,0)</f>
        <v>FI-0</v>
      </c>
      <c r="AA1467" s="18" t="str">
        <f>+VLOOKUP(Sitio_Publico[[#This Row],[Muestra]],Estructura!$Y$4:$AB$483,4,0)</f>
        <v>M-000101</v>
      </c>
    </row>
    <row r="1468" spans="1:27" ht="48" x14ac:dyDescent="0.3">
      <c r="A1468" s="16">
        <f t="shared" si="22"/>
        <v>1467</v>
      </c>
      <c r="B1468" s="47" t="s">
        <v>15118</v>
      </c>
      <c r="C1468" s="13" t="s">
        <v>622</v>
      </c>
      <c r="D1468" s="13" t="s">
        <v>623</v>
      </c>
      <c r="E1468" s="44">
        <v>9209</v>
      </c>
      <c r="F1468" s="13" t="s">
        <v>767</v>
      </c>
      <c r="G1468" s="23" t="s">
        <v>639</v>
      </c>
      <c r="H1468" s="42" t="s">
        <v>458</v>
      </c>
      <c r="I1468" s="28" t="s">
        <v>245</v>
      </c>
      <c r="J1468" s="12" t="s">
        <v>393</v>
      </c>
      <c r="K1468" s="28" t="s">
        <v>768</v>
      </c>
      <c r="L1468" s="12" t="s">
        <v>652</v>
      </c>
      <c r="M1468" s="12" t="s">
        <v>653</v>
      </c>
      <c r="N1468" s="12" t="s">
        <v>629</v>
      </c>
      <c r="O1468" s="26" t="s">
        <v>8044</v>
      </c>
      <c r="P1468" s="26" t="s">
        <v>8045</v>
      </c>
      <c r="Q1468" s="25" t="s">
        <v>646</v>
      </c>
      <c r="R1468" s="26" t="s">
        <v>8046</v>
      </c>
      <c r="S1468" s="15" t="s">
        <v>8047</v>
      </c>
      <c r="T1468" s="52">
        <v>0</v>
      </c>
      <c r="U1468" s="22" t="s">
        <v>8048</v>
      </c>
      <c r="V1468" s="18" t="str">
        <f>+Sitio_Publico[[#This Row],[idcoleccion]]&amp;"-"&amp;Sitio_Publico[[#This Row],[id]]</f>
        <v>000-1467</v>
      </c>
      <c r="W1468" s="18">
        <f>+VLOOKUP(Sitio_Publico[[#This Row],[territorio]],Estructura!$AE$4:$AH$1067,4,0)</f>
        <v>30009209</v>
      </c>
      <c r="X1468" s="18" t="str">
        <f>+VLOOKUP(Sitio_Publico[[#This Row],[tema]],Estructura!$G$4:$J$532,4,0)</f>
        <v>T-19</v>
      </c>
      <c r="Y1468" s="18" t="str">
        <f>+VLOOKUP(Sitio_Publico[[#This Row],[contenido]],Estructura!$L$4:$O$473,4,0)</f>
        <v>C-8</v>
      </c>
      <c r="Z1468" s="18" t="str">
        <f>+VLOOKUP(Sitio_Publico[[#This Row],[Filtro Integrado]],Estructura!$U$4:$W$529,3,0)</f>
        <v>FI-0</v>
      </c>
      <c r="AA1468" s="18" t="str">
        <f>+VLOOKUP(Sitio_Publico[[#This Row],[Muestra]],Estructura!$Y$4:$AB$483,4,0)</f>
        <v>M-00075</v>
      </c>
    </row>
    <row r="1469" spans="1:27" ht="40.799999999999997" x14ac:dyDescent="0.3">
      <c r="A1469" s="16">
        <f t="shared" si="22"/>
        <v>1468</v>
      </c>
      <c r="B1469" s="47" t="s">
        <v>15118</v>
      </c>
      <c r="C1469" s="13" t="s">
        <v>637</v>
      </c>
      <c r="D1469" s="13" t="s">
        <v>623</v>
      </c>
      <c r="E1469" s="44">
        <v>10</v>
      </c>
      <c r="F1469" s="13" t="s">
        <v>638</v>
      </c>
      <c r="G1469" s="23" t="s">
        <v>639</v>
      </c>
      <c r="H1469" s="42" t="s">
        <v>457</v>
      </c>
      <c r="I1469" s="28" t="s">
        <v>373</v>
      </c>
      <c r="J1469" s="12" t="s">
        <v>393</v>
      </c>
      <c r="K1469" s="28" t="s">
        <v>1660</v>
      </c>
      <c r="L1469" s="12" t="s">
        <v>641</v>
      </c>
      <c r="M1469" s="12" t="s">
        <v>628</v>
      </c>
      <c r="N1469" s="12" t="s">
        <v>643</v>
      </c>
      <c r="O1469" s="26" t="s">
        <v>8049</v>
      </c>
      <c r="P1469" s="26" t="s">
        <v>8050</v>
      </c>
      <c r="Q1469" s="25" t="s">
        <v>646</v>
      </c>
      <c r="R1469" s="26" t="s">
        <v>8051</v>
      </c>
      <c r="S1469" s="15" t="s">
        <v>8052</v>
      </c>
      <c r="T1469" s="52">
        <v>0</v>
      </c>
      <c r="U1469" s="22" t="s">
        <v>8053</v>
      </c>
      <c r="V1469" s="18" t="str">
        <f>+Sitio_Publico[[#This Row],[idcoleccion]]&amp;"-"&amp;Sitio_Publico[[#This Row],[id]]</f>
        <v>000-1468</v>
      </c>
      <c r="W1469" s="18">
        <f>+VLOOKUP(Sitio_Publico[[#This Row],[territorio]],Estructura!$AE$4:$AH$1067,4,0)</f>
        <v>20000010</v>
      </c>
      <c r="X1469" s="18" t="str">
        <f>+VLOOKUP(Sitio_Publico[[#This Row],[tema]],Estructura!$G$4:$J$532,4,0)</f>
        <v>T-14</v>
      </c>
      <c r="Y1469" s="18" t="str">
        <f>+VLOOKUP(Sitio_Publico[[#This Row],[contenido]],Estructura!$L$4:$O$473,4,0)</f>
        <v>C-8</v>
      </c>
      <c r="Z1469" s="18" t="str">
        <f>+VLOOKUP(Sitio_Publico[[#This Row],[Filtro Integrado]],Estructura!$U$4:$W$529,3,0)</f>
        <v>FI-0</v>
      </c>
      <c r="AA1469" s="18" t="str">
        <f>+VLOOKUP(Sitio_Publico[[#This Row],[Muestra]],Estructura!$Y$4:$AB$483,4,0)</f>
        <v>M-00099</v>
      </c>
    </row>
    <row r="1470" spans="1:27" ht="48" x14ac:dyDescent="0.3">
      <c r="A1470" s="16">
        <f t="shared" si="22"/>
        <v>1469</v>
      </c>
      <c r="B1470" s="47" t="s">
        <v>15118</v>
      </c>
      <c r="C1470" s="13" t="s">
        <v>622</v>
      </c>
      <c r="D1470" s="13" t="s">
        <v>623</v>
      </c>
      <c r="E1470" s="44">
        <v>8108</v>
      </c>
      <c r="F1470" s="13" t="s">
        <v>666</v>
      </c>
      <c r="G1470" s="23" t="s">
        <v>639</v>
      </c>
      <c r="H1470" s="42" t="s">
        <v>458</v>
      </c>
      <c r="I1470" s="28" t="s">
        <v>169</v>
      </c>
      <c r="J1470" s="12" t="s">
        <v>393</v>
      </c>
      <c r="K1470" s="28" t="s">
        <v>888</v>
      </c>
      <c r="L1470" s="12" t="s">
        <v>652</v>
      </c>
      <c r="M1470" s="12" t="s">
        <v>704</v>
      </c>
      <c r="N1470" s="12" t="s">
        <v>629</v>
      </c>
      <c r="O1470" s="26" t="s">
        <v>8054</v>
      </c>
      <c r="P1470" s="26" t="s">
        <v>8055</v>
      </c>
      <c r="Q1470" s="25" t="s">
        <v>646</v>
      </c>
      <c r="R1470" s="26" t="s">
        <v>8056</v>
      </c>
      <c r="S1470" s="15" t="s">
        <v>8057</v>
      </c>
      <c r="T1470" s="52">
        <v>0</v>
      </c>
      <c r="U1470" s="22" t="s">
        <v>8058</v>
      </c>
      <c r="V1470" s="18" t="str">
        <f>+Sitio_Publico[[#This Row],[idcoleccion]]&amp;"-"&amp;Sitio_Publico[[#This Row],[id]]</f>
        <v>000-1469</v>
      </c>
      <c r="W1470" s="18">
        <f>+VLOOKUP(Sitio_Publico[[#This Row],[territorio]],Estructura!$AE$4:$AH$1067,4,0)</f>
        <v>30008108</v>
      </c>
      <c r="X1470" s="18" t="str">
        <f>+VLOOKUP(Sitio_Publico[[#This Row],[tema]],Estructura!$G$4:$J$532,4,0)</f>
        <v>T-15</v>
      </c>
      <c r="Y1470" s="18" t="str">
        <f>+VLOOKUP(Sitio_Publico[[#This Row],[contenido]],Estructura!$L$4:$O$473,4,0)</f>
        <v>C-8</v>
      </c>
      <c r="Z1470" s="18" t="str">
        <f>+VLOOKUP(Sitio_Publico[[#This Row],[Filtro Integrado]],Estructura!$U$4:$W$529,3,0)</f>
        <v>FI-0</v>
      </c>
      <c r="AA1470" s="18" t="str">
        <f>+VLOOKUP(Sitio_Publico[[#This Row],[Muestra]],Estructura!$Y$4:$AB$483,4,0)</f>
        <v>M-00082</v>
      </c>
    </row>
    <row r="1471" spans="1:27" ht="48" x14ac:dyDescent="0.3">
      <c r="A1471" s="16">
        <f t="shared" si="22"/>
        <v>1470</v>
      </c>
      <c r="B1471" s="47" t="s">
        <v>15118</v>
      </c>
      <c r="C1471" s="13" t="s">
        <v>622</v>
      </c>
      <c r="D1471" s="13" t="s">
        <v>623</v>
      </c>
      <c r="E1471" s="44">
        <v>7302</v>
      </c>
      <c r="F1471" s="13" t="s">
        <v>681</v>
      </c>
      <c r="G1471" s="23" t="s">
        <v>625</v>
      </c>
      <c r="H1471" s="42" t="s">
        <v>458</v>
      </c>
      <c r="I1471" s="28" t="s">
        <v>146</v>
      </c>
      <c r="J1471" s="12" t="s">
        <v>393</v>
      </c>
      <c r="K1471" s="28" t="s">
        <v>682</v>
      </c>
      <c r="L1471" s="12" t="s">
        <v>627</v>
      </c>
      <c r="M1471" s="12" t="s">
        <v>628</v>
      </c>
      <c r="N1471" s="12" t="s">
        <v>629</v>
      </c>
      <c r="O1471" s="26" t="s">
        <v>8059</v>
      </c>
      <c r="P1471" s="26" t="s">
        <v>8060</v>
      </c>
      <c r="Q1471" s="25" t="s">
        <v>646</v>
      </c>
      <c r="R1471" s="26" t="s">
        <v>8061</v>
      </c>
      <c r="S1471" s="15" t="s">
        <v>8062</v>
      </c>
      <c r="T1471" s="52">
        <v>0</v>
      </c>
      <c r="U1471" s="22" t="s">
        <v>8063</v>
      </c>
      <c r="V1471" s="18" t="str">
        <f>+Sitio_Publico[[#This Row],[idcoleccion]]&amp;"-"&amp;Sitio_Publico[[#This Row],[id]]</f>
        <v>000-1470</v>
      </c>
      <c r="W1471" s="18">
        <f>+VLOOKUP(Sitio_Publico[[#This Row],[territorio]],Estructura!$AE$4:$AH$1067,4,0)</f>
        <v>30007302</v>
      </c>
      <c r="X1471" s="18" t="str">
        <f>+VLOOKUP(Sitio_Publico[[#This Row],[tema]],Estructura!$G$4:$J$532,4,0)</f>
        <v>T-16</v>
      </c>
      <c r="Y1471" s="18" t="str">
        <f>+VLOOKUP(Sitio_Publico[[#This Row],[contenido]],Estructura!$L$4:$O$473,4,0)</f>
        <v>C-7</v>
      </c>
      <c r="Z1471" s="18" t="str">
        <f>+VLOOKUP(Sitio_Publico[[#This Row],[Filtro Integrado]],Estructura!$U$4:$W$529,3,0)</f>
        <v>FI-0</v>
      </c>
      <c r="AA1471" s="18" t="str">
        <f>+VLOOKUP(Sitio_Publico[[#This Row],[Muestra]],Estructura!$Y$4:$AB$483,4,0)</f>
        <v>M-00067</v>
      </c>
    </row>
    <row r="1472" spans="1:27" ht="48" x14ac:dyDescent="0.3">
      <c r="A1472" s="16">
        <f t="shared" si="22"/>
        <v>1471</v>
      </c>
      <c r="B1472" s="47" t="s">
        <v>15118</v>
      </c>
      <c r="C1472" s="13" t="s">
        <v>622</v>
      </c>
      <c r="D1472" s="13" t="s">
        <v>623</v>
      </c>
      <c r="E1472" s="44">
        <v>10108</v>
      </c>
      <c r="F1472" s="13" t="s">
        <v>681</v>
      </c>
      <c r="G1472" s="23" t="s">
        <v>639</v>
      </c>
      <c r="H1472" s="42" t="s">
        <v>458</v>
      </c>
      <c r="I1472" s="28" t="s">
        <v>255</v>
      </c>
      <c r="J1472" s="12" t="s">
        <v>393</v>
      </c>
      <c r="K1472" s="28" t="s">
        <v>682</v>
      </c>
      <c r="L1472" s="12" t="s">
        <v>652</v>
      </c>
      <c r="M1472" s="12" t="s">
        <v>653</v>
      </c>
      <c r="N1472" s="12" t="s">
        <v>629</v>
      </c>
      <c r="O1472" s="26" t="s">
        <v>8064</v>
      </c>
      <c r="P1472" s="26" t="s">
        <v>8065</v>
      </c>
      <c r="Q1472" s="25" t="s">
        <v>646</v>
      </c>
      <c r="R1472" s="26" t="s">
        <v>8066</v>
      </c>
      <c r="S1472" s="15" t="s">
        <v>8067</v>
      </c>
      <c r="T1472" s="52">
        <v>0</v>
      </c>
      <c r="U1472" s="22" t="s">
        <v>8068</v>
      </c>
      <c r="V1472" s="18" t="str">
        <f>+Sitio_Publico[[#This Row],[idcoleccion]]&amp;"-"&amp;Sitio_Publico[[#This Row],[id]]</f>
        <v>000-1471</v>
      </c>
      <c r="W1472" s="18">
        <f>+VLOOKUP(Sitio_Publico[[#This Row],[territorio]],Estructura!$AE$4:$AH$1067,4,0)</f>
        <v>30010108</v>
      </c>
      <c r="X1472" s="18" t="str">
        <f>+VLOOKUP(Sitio_Publico[[#This Row],[tema]],Estructura!$G$4:$J$532,4,0)</f>
        <v>T-16</v>
      </c>
      <c r="Y1472" s="18" t="str">
        <f>+VLOOKUP(Sitio_Publico[[#This Row],[contenido]],Estructura!$L$4:$O$473,4,0)</f>
        <v>C-8</v>
      </c>
      <c r="Z1472" s="18" t="str">
        <f>+VLOOKUP(Sitio_Publico[[#This Row],[Filtro Integrado]],Estructura!$U$4:$W$529,3,0)</f>
        <v>FI-0</v>
      </c>
      <c r="AA1472" s="18" t="str">
        <f>+VLOOKUP(Sitio_Publico[[#This Row],[Muestra]],Estructura!$Y$4:$AB$483,4,0)</f>
        <v>M-00067</v>
      </c>
    </row>
    <row r="1473" spans="1:27" ht="48" x14ac:dyDescent="0.3">
      <c r="A1473" s="16">
        <f t="shared" si="22"/>
        <v>1472</v>
      </c>
      <c r="B1473" s="47" t="s">
        <v>15118</v>
      </c>
      <c r="C1473" s="13" t="s">
        <v>622</v>
      </c>
      <c r="D1473" s="13" t="s">
        <v>623</v>
      </c>
      <c r="E1473" s="44">
        <v>13</v>
      </c>
      <c r="F1473" s="13" t="s">
        <v>767</v>
      </c>
      <c r="G1473" s="23" t="s">
        <v>625</v>
      </c>
      <c r="H1473" s="42" t="s">
        <v>457</v>
      </c>
      <c r="I1473" s="28" t="s">
        <v>376</v>
      </c>
      <c r="J1473" s="12" t="s">
        <v>393</v>
      </c>
      <c r="K1473" s="28" t="s">
        <v>780</v>
      </c>
      <c r="L1473" s="12" t="s">
        <v>627</v>
      </c>
      <c r="M1473" s="12" t="s">
        <v>781</v>
      </c>
      <c r="N1473" s="12" t="s">
        <v>629</v>
      </c>
      <c r="O1473" s="26" t="s">
        <v>8069</v>
      </c>
      <c r="P1473" s="26" t="s">
        <v>8070</v>
      </c>
      <c r="Q1473" s="25" t="s">
        <v>646</v>
      </c>
      <c r="R1473" s="26" t="s">
        <v>8071</v>
      </c>
      <c r="S1473" s="15" t="s">
        <v>8072</v>
      </c>
      <c r="T1473" s="52">
        <v>0</v>
      </c>
      <c r="U1473" s="22" t="s">
        <v>8073</v>
      </c>
      <c r="V1473" s="18" t="str">
        <f>+Sitio_Publico[[#This Row],[idcoleccion]]&amp;"-"&amp;Sitio_Publico[[#This Row],[id]]</f>
        <v>000-1472</v>
      </c>
      <c r="W1473" s="18">
        <f>+VLOOKUP(Sitio_Publico[[#This Row],[territorio]],Estructura!$AE$4:$AH$1067,4,0)</f>
        <v>20000013</v>
      </c>
      <c r="X1473" s="18" t="str">
        <f>+VLOOKUP(Sitio_Publico[[#This Row],[tema]],Estructura!$G$4:$J$532,4,0)</f>
        <v>T-19</v>
      </c>
      <c r="Y1473" s="18" t="str">
        <f>+VLOOKUP(Sitio_Publico[[#This Row],[contenido]],Estructura!$L$4:$O$473,4,0)</f>
        <v>C-7</v>
      </c>
      <c r="Z1473" s="18" t="str">
        <f>+VLOOKUP(Sitio_Publico[[#This Row],[Filtro Integrado]],Estructura!$U$4:$W$529,3,0)</f>
        <v>FI-0</v>
      </c>
      <c r="AA1473" s="18" t="str">
        <f>+VLOOKUP(Sitio_Publico[[#This Row],[Muestra]],Estructura!$Y$4:$AB$483,4,0)</f>
        <v>M-00076</v>
      </c>
    </row>
    <row r="1474" spans="1:27" ht="48" x14ac:dyDescent="0.3">
      <c r="A1474" s="16">
        <f t="shared" si="22"/>
        <v>1473</v>
      </c>
      <c r="B1474" s="47" t="s">
        <v>15118</v>
      </c>
      <c r="C1474" s="13" t="s">
        <v>622</v>
      </c>
      <c r="D1474" s="13" t="s">
        <v>623</v>
      </c>
      <c r="E1474" s="44">
        <v>7402</v>
      </c>
      <c r="F1474" s="13" t="s">
        <v>767</v>
      </c>
      <c r="G1474" s="23" t="s">
        <v>625</v>
      </c>
      <c r="H1474" s="42" t="s">
        <v>458</v>
      </c>
      <c r="I1474" s="28" t="s">
        <v>155</v>
      </c>
      <c r="J1474" s="12" t="s">
        <v>393</v>
      </c>
      <c r="K1474" s="28" t="s">
        <v>768</v>
      </c>
      <c r="L1474" s="12" t="s">
        <v>627</v>
      </c>
      <c r="M1474" s="12" t="s">
        <v>628</v>
      </c>
      <c r="N1474" s="12" t="s">
        <v>629</v>
      </c>
      <c r="O1474" s="26" t="s">
        <v>8074</v>
      </c>
      <c r="P1474" s="26" t="s">
        <v>8075</v>
      </c>
      <c r="Q1474" s="25" t="s">
        <v>646</v>
      </c>
      <c r="R1474" s="26" t="s">
        <v>8076</v>
      </c>
      <c r="S1474" s="15" t="s">
        <v>8077</v>
      </c>
      <c r="T1474" s="52">
        <v>0</v>
      </c>
      <c r="U1474" s="22" t="s">
        <v>8078</v>
      </c>
      <c r="V1474" s="18" t="str">
        <f>+Sitio_Publico[[#This Row],[idcoleccion]]&amp;"-"&amp;Sitio_Publico[[#This Row],[id]]</f>
        <v>000-1473</v>
      </c>
      <c r="W1474" s="18">
        <f>+VLOOKUP(Sitio_Publico[[#This Row],[territorio]],Estructura!$AE$4:$AH$1067,4,0)</f>
        <v>30007402</v>
      </c>
      <c r="X1474" s="18" t="str">
        <f>+VLOOKUP(Sitio_Publico[[#This Row],[tema]],Estructura!$G$4:$J$532,4,0)</f>
        <v>T-19</v>
      </c>
      <c r="Y1474" s="18" t="str">
        <f>+VLOOKUP(Sitio_Publico[[#This Row],[contenido]],Estructura!$L$4:$O$473,4,0)</f>
        <v>C-7</v>
      </c>
      <c r="Z1474" s="18" t="str">
        <f>+VLOOKUP(Sitio_Publico[[#This Row],[Filtro Integrado]],Estructura!$U$4:$W$529,3,0)</f>
        <v>FI-0</v>
      </c>
      <c r="AA1474" s="18" t="str">
        <f>+VLOOKUP(Sitio_Publico[[#This Row],[Muestra]],Estructura!$Y$4:$AB$483,4,0)</f>
        <v>M-00075</v>
      </c>
    </row>
    <row r="1475" spans="1:27" ht="48" x14ac:dyDescent="0.3">
      <c r="A1475" s="16">
        <f t="shared" ref="A1475:A1538" si="23">+ROW()-1</f>
        <v>1474</v>
      </c>
      <c r="B1475" s="47" t="s">
        <v>15118</v>
      </c>
      <c r="C1475" s="13" t="s">
        <v>622</v>
      </c>
      <c r="D1475" s="13" t="s">
        <v>623</v>
      </c>
      <c r="E1475" s="44">
        <v>11302</v>
      </c>
      <c r="F1475" s="13" t="s">
        <v>666</v>
      </c>
      <c r="G1475" s="23" t="s">
        <v>625</v>
      </c>
      <c r="H1475" s="42" t="s">
        <v>458</v>
      </c>
      <c r="I1475" s="28" t="s">
        <v>19</v>
      </c>
      <c r="J1475" s="12" t="s">
        <v>393</v>
      </c>
      <c r="K1475" s="28" t="s">
        <v>745</v>
      </c>
      <c r="L1475" s="12" t="s">
        <v>627</v>
      </c>
      <c r="M1475" s="12" t="s">
        <v>628</v>
      </c>
      <c r="N1475" s="12" t="s">
        <v>629</v>
      </c>
      <c r="O1475" s="26" t="s">
        <v>8079</v>
      </c>
      <c r="P1475" s="26" t="s">
        <v>8080</v>
      </c>
      <c r="Q1475" s="25" t="s">
        <v>646</v>
      </c>
      <c r="R1475" s="26" t="s">
        <v>8081</v>
      </c>
      <c r="S1475" s="15" t="s">
        <v>8082</v>
      </c>
      <c r="T1475" s="52">
        <v>0</v>
      </c>
      <c r="U1475" s="22" t="s">
        <v>8083</v>
      </c>
      <c r="V1475" s="18" t="str">
        <f>+Sitio_Publico[[#This Row],[idcoleccion]]&amp;"-"&amp;Sitio_Publico[[#This Row],[id]]</f>
        <v>000-1474</v>
      </c>
      <c r="W1475" s="18">
        <f>+VLOOKUP(Sitio_Publico[[#This Row],[territorio]],Estructura!$AE$4:$AH$1067,4,0)</f>
        <v>30011302</v>
      </c>
      <c r="X1475" s="18" t="str">
        <f>+VLOOKUP(Sitio_Publico[[#This Row],[tema]],Estructura!$G$4:$J$532,4,0)</f>
        <v>T-15</v>
      </c>
      <c r="Y1475" s="18" t="str">
        <f>+VLOOKUP(Sitio_Publico[[#This Row],[contenido]],Estructura!$L$4:$O$473,4,0)</f>
        <v>C-7</v>
      </c>
      <c r="Z1475" s="18" t="str">
        <f>+VLOOKUP(Sitio_Publico[[#This Row],[Filtro Integrado]],Estructura!$U$4:$W$529,3,0)</f>
        <v>FI-0</v>
      </c>
      <c r="AA1475" s="18" t="str">
        <f>+VLOOKUP(Sitio_Publico[[#This Row],[Muestra]],Estructura!$Y$4:$AB$483,4,0)</f>
        <v>M-00074</v>
      </c>
    </row>
    <row r="1476" spans="1:27" ht="40.799999999999997" x14ac:dyDescent="0.3">
      <c r="A1476" s="16">
        <f t="shared" si="23"/>
        <v>1475</v>
      </c>
      <c r="B1476" s="47" t="s">
        <v>15118</v>
      </c>
      <c r="C1476" s="13" t="s">
        <v>622</v>
      </c>
      <c r="D1476" s="13" t="s">
        <v>623</v>
      </c>
      <c r="E1476" s="44">
        <v>11201</v>
      </c>
      <c r="F1476" s="13" t="s">
        <v>466</v>
      </c>
      <c r="G1476" s="23" t="s">
        <v>710</v>
      </c>
      <c r="H1476" s="42" t="s">
        <v>458</v>
      </c>
      <c r="I1476" s="28" t="s">
        <v>280</v>
      </c>
      <c r="J1476" s="12" t="s">
        <v>2802</v>
      </c>
      <c r="K1476" s="28" t="s">
        <v>3433</v>
      </c>
      <c r="L1476" s="12" t="s">
        <v>712</v>
      </c>
      <c r="M1476" s="12" t="s">
        <v>628</v>
      </c>
      <c r="N1476" s="12" t="s">
        <v>714</v>
      </c>
      <c r="O1476" s="26" t="s">
        <v>8084</v>
      </c>
      <c r="P1476" s="26" t="s">
        <v>8085</v>
      </c>
      <c r="Q1476" s="25" t="s">
        <v>632</v>
      </c>
      <c r="R1476" s="26" t="s">
        <v>8086</v>
      </c>
      <c r="S1476" s="15" t="s">
        <v>8087</v>
      </c>
      <c r="T1476" s="52">
        <v>0</v>
      </c>
      <c r="U1476" s="22" t="s">
        <v>8088</v>
      </c>
      <c r="V1476" s="18" t="str">
        <f>+Sitio_Publico[[#This Row],[idcoleccion]]&amp;"-"&amp;Sitio_Publico[[#This Row],[id]]</f>
        <v>000-1475</v>
      </c>
      <c r="W1476" s="18">
        <f>+VLOOKUP(Sitio_Publico[[#This Row],[territorio]],Estructura!$AE$4:$AH$1067,4,0)</f>
        <v>30011201</v>
      </c>
      <c r="X1476" s="18" t="str">
        <f>+VLOOKUP(Sitio_Publico[[#This Row],[tema]],Estructura!$G$4:$J$532,4,0)</f>
        <v>T-18</v>
      </c>
      <c r="Y1476" s="18" t="str">
        <f>+VLOOKUP(Sitio_Publico[[#This Row],[contenido]],Estructura!$L$4:$O$473,4,0)</f>
        <v>C-9</v>
      </c>
      <c r="Z1476" s="18" t="str">
        <f>+VLOOKUP(Sitio_Publico[[#This Row],[Filtro Integrado]],Estructura!$U$4:$W$529,3,0)</f>
        <v>FI-2</v>
      </c>
      <c r="AA1476" s="18" t="str">
        <f>+VLOOKUP(Sitio_Publico[[#This Row],[Muestra]],Estructura!$Y$4:$AB$483,4,0)</f>
        <v>M-000122</v>
      </c>
    </row>
    <row r="1477" spans="1:27" ht="48" x14ac:dyDescent="0.3">
      <c r="A1477" s="16">
        <f t="shared" si="23"/>
        <v>1476</v>
      </c>
      <c r="B1477" s="47" t="s">
        <v>15118</v>
      </c>
      <c r="C1477" s="13" t="s">
        <v>622</v>
      </c>
      <c r="D1477" s="13" t="s">
        <v>623</v>
      </c>
      <c r="E1477" s="44">
        <v>8</v>
      </c>
      <c r="F1477" s="13" t="s">
        <v>688</v>
      </c>
      <c r="G1477" s="23" t="s">
        <v>639</v>
      </c>
      <c r="H1477" s="42" t="s">
        <v>457</v>
      </c>
      <c r="I1477" s="28" t="s">
        <v>371</v>
      </c>
      <c r="J1477" s="12" t="s">
        <v>393</v>
      </c>
      <c r="K1477" s="28" t="s">
        <v>689</v>
      </c>
      <c r="L1477" s="12" t="s">
        <v>1299</v>
      </c>
      <c r="M1477" s="12" t="s">
        <v>690</v>
      </c>
      <c r="N1477" s="12" t="s">
        <v>629</v>
      </c>
      <c r="O1477" s="26" t="s">
        <v>8089</v>
      </c>
      <c r="P1477" s="26" t="s">
        <v>8090</v>
      </c>
      <c r="Q1477" s="25" t="s">
        <v>1359</v>
      </c>
      <c r="R1477" s="26" t="s">
        <v>8091</v>
      </c>
      <c r="S1477" s="15" t="s">
        <v>8092</v>
      </c>
      <c r="T1477" s="52">
        <v>0</v>
      </c>
      <c r="U1477" s="22" t="s">
        <v>8093</v>
      </c>
      <c r="V1477" s="18" t="str">
        <f>+Sitio_Publico[[#This Row],[idcoleccion]]&amp;"-"&amp;Sitio_Publico[[#This Row],[id]]</f>
        <v>000-1476</v>
      </c>
      <c r="W1477" s="18">
        <f>+VLOOKUP(Sitio_Publico[[#This Row],[territorio]],Estructura!$AE$4:$AH$1067,4,0)</f>
        <v>20000008</v>
      </c>
      <c r="X1477" s="18" t="str">
        <f>+VLOOKUP(Sitio_Publico[[#This Row],[tema]],Estructura!$G$4:$J$532,4,0)</f>
        <v>T-17</v>
      </c>
      <c r="Y1477" s="18" t="str">
        <f>+VLOOKUP(Sitio_Publico[[#This Row],[contenido]],Estructura!$L$4:$O$473,4,0)</f>
        <v>C-8</v>
      </c>
      <c r="Z1477" s="18" t="str">
        <f>+VLOOKUP(Sitio_Publico[[#This Row],[Filtro Integrado]],Estructura!$U$4:$W$529,3,0)</f>
        <v>FI-0</v>
      </c>
      <c r="AA1477" s="18" t="str">
        <f>+VLOOKUP(Sitio_Publico[[#This Row],[Muestra]],Estructura!$Y$4:$AB$483,4,0)</f>
        <v>M-00068</v>
      </c>
    </row>
    <row r="1478" spans="1:27" ht="48" x14ac:dyDescent="0.3">
      <c r="A1478" s="16">
        <f t="shared" si="23"/>
        <v>1477</v>
      </c>
      <c r="B1478" s="47" t="s">
        <v>15118</v>
      </c>
      <c r="C1478" s="13" t="s">
        <v>622</v>
      </c>
      <c r="D1478" s="13" t="s">
        <v>623</v>
      </c>
      <c r="E1478" s="44">
        <v>8204</v>
      </c>
      <c r="F1478" s="13" t="s">
        <v>666</v>
      </c>
      <c r="G1478" s="23" t="s">
        <v>625</v>
      </c>
      <c r="H1478" s="42" t="s">
        <v>458</v>
      </c>
      <c r="I1478" s="28" t="s">
        <v>177</v>
      </c>
      <c r="J1478" s="12" t="s">
        <v>393</v>
      </c>
      <c r="K1478" s="28" t="s">
        <v>667</v>
      </c>
      <c r="L1478" s="12" t="s">
        <v>627</v>
      </c>
      <c r="M1478" s="12" t="s">
        <v>668</v>
      </c>
      <c r="N1478" s="12" t="s">
        <v>629</v>
      </c>
      <c r="O1478" s="26" t="s">
        <v>8094</v>
      </c>
      <c r="P1478" s="26" t="s">
        <v>8095</v>
      </c>
      <c r="Q1478" s="25" t="s">
        <v>646</v>
      </c>
      <c r="R1478" s="26" t="s">
        <v>8096</v>
      </c>
      <c r="S1478" s="15" t="s">
        <v>8097</v>
      </c>
      <c r="T1478" s="52">
        <v>0</v>
      </c>
      <c r="U1478" s="22" t="s">
        <v>8098</v>
      </c>
      <c r="V1478" s="18" t="str">
        <f>+Sitio_Publico[[#This Row],[idcoleccion]]&amp;"-"&amp;Sitio_Publico[[#This Row],[id]]</f>
        <v>000-1477</v>
      </c>
      <c r="W1478" s="18">
        <f>+VLOOKUP(Sitio_Publico[[#This Row],[territorio]],Estructura!$AE$4:$AH$1067,4,0)</f>
        <v>30008204</v>
      </c>
      <c r="X1478" s="18" t="str">
        <f>+VLOOKUP(Sitio_Publico[[#This Row],[tema]],Estructura!$G$4:$J$532,4,0)</f>
        <v>T-15</v>
      </c>
      <c r="Y1478" s="18" t="str">
        <f>+VLOOKUP(Sitio_Publico[[#This Row],[contenido]],Estructura!$L$4:$O$473,4,0)</f>
        <v>C-7</v>
      </c>
      <c r="Z1478" s="18" t="str">
        <f>+VLOOKUP(Sitio_Publico[[#This Row],[Filtro Integrado]],Estructura!$U$4:$W$529,3,0)</f>
        <v>FI-0</v>
      </c>
      <c r="AA1478" s="18" t="str">
        <f>+VLOOKUP(Sitio_Publico[[#This Row],[Muestra]],Estructura!$Y$4:$AB$483,4,0)</f>
        <v>M-00066</v>
      </c>
    </row>
    <row r="1479" spans="1:27" ht="48" x14ac:dyDescent="0.3">
      <c r="A1479" s="16">
        <f t="shared" si="23"/>
        <v>1478</v>
      </c>
      <c r="B1479" s="47" t="s">
        <v>15118</v>
      </c>
      <c r="C1479" s="13" t="s">
        <v>622</v>
      </c>
      <c r="D1479" s="13" t="s">
        <v>623</v>
      </c>
      <c r="E1479" s="44">
        <v>5405</v>
      </c>
      <c r="F1479" s="13" t="s">
        <v>767</v>
      </c>
      <c r="G1479" s="23" t="s">
        <v>625</v>
      </c>
      <c r="H1479" s="42" t="s">
        <v>458</v>
      </c>
      <c r="I1479" s="28" t="s">
        <v>78</v>
      </c>
      <c r="J1479" s="12" t="s">
        <v>393</v>
      </c>
      <c r="K1479" s="28" t="s">
        <v>780</v>
      </c>
      <c r="L1479" s="12" t="s">
        <v>627</v>
      </c>
      <c r="M1479" s="12" t="s">
        <v>781</v>
      </c>
      <c r="N1479" s="12" t="s">
        <v>629</v>
      </c>
      <c r="O1479" s="26" t="s">
        <v>8099</v>
      </c>
      <c r="P1479" s="26" t="s">
        <v>8100</v>
      </c>
      <c r="Q1479" s="25" t="s">
        <v>646</v>
      </c>
      <c r="R1479" s="26" t="s">
        <v>8101</v>
      </c>
      <c r="S1479" s="15" t="s">
        <v>8102</v>
      </c>
      <c r="T1479" s="52">
        <v>0</v>
      </c>
      <c r="U1479" s="22" t="s">
        <v>8103</v>
      </c>
      <c r="V1479" s="18" t="str">
        <f>+Sitio_Publico[[#This Row],[idcoleccion]]&amp;"-"&amp;Sitio_Publico[[#This Row],[id]]</f>
        <v>000-1478</v>
      </c>
      <c r="W1479" s="18">
        <f>+VLOOKUP(Sitio_Publico[[#This Row],[territorio]],Estructura!$AE$4:$AH$1067,4,0)</f>
        <v>30005405</v>
      </c>
      <c r="X1479" s="18" t="str">
        <f>+VLOOKUP(Sitio_Publico[[#This Row],[tema]],Estructura!$G$4:$J$532,4,0)</f>
        <v>T-19</v>
      </c>
      <c r="Y1479" s="18" t="str">
        <f>+VLOOKUP(Sitio_Publico[[#This Row],[contenido]],Estructura!$L$4:$O$473,4,0)</f>
        <v>C-7</v>
      </c>
      <c r="Z1479" s="18" t="str">
        <f>+VLOOKUP(Sitio_Publico[[#This Row],[Filtro Integrado]],Estructura!$U$4:$W$529,3,0)</f>
        <v>FI-0</v>
      </c>
      <c r="AA1479" s="18" t="str">
        <f>+VLOOKUP(Sitio_Publico[[#This Row],[Muestra]],Estructura!$Y$4:$AB$483,4,0)</f>
        <v>M-00076</v>
      </c>
    </row>
    <row r="1480" spans="1:27" ht="48" x14ac:dyDescent="0.3">
      <c r="A1480" s="16">
        <f t="shared" si="23"/>
        <v>1479</v>
      </c>
      <c r="B1480" s="47" t="s">
        <v>15118</v>
      </c>
      <c r="C1480" s="13" t="s">
        <v>622</v>
      </c>
      <c r="D1480" s="13" t="s">
        <v>623</v>
      </c>
      <c r="E1480" s="44">
        <v>8302</v>
      </c>
      <c r="F1480" s="13" t="s">
        <v>666</v>
      </c>
      <c r="G1480" s="23" t="s">
        <v>625</v>
      </c>
      <c r="H1480" s="42" t="s">
        <v>458</v>
      </c>
      <c r="I1480" s="28" t="s">
        <v>182</v>
      </c>
      <c r="J1480" s="12" t="s">
        <v>393</v>
      </c>
      <c r="K1480" s="28" t="s">
        <v>745</v>
      </c>
      <c r="L1480" s="12" t="s">
        <v>627</v>
      </c>
      <c r="M1480" s="12" t="s">
        <v>628</v>
      </c>
      <c r="N1480" s="12" t="s">
        <v>629</v>
      </c>
      <c r="O1480" s="26" t="s">
        <v>8104</v>
      </c>
      <c r="P1480" s="26" t="s">
        <v>8105</v>
      </c>
      <c r="Q1480" s="25" t="s">
        <v>646</v>
      </c>
      <c r="R1480" s="26" t="s">
        <v>8106</v>
      </c>
      <c r="S1480" s="15" t="s">
        <v>8107</v>
      </c>
      <c r="T1480" s="52">
        <v>0</v>
      </c>
      <c r="U1480" s="22" t="s">
        <v>8108</v>
      </c>
      <c r="V1480" s="18" t="str">
        <f>+Sitio_Publico[[#This Row],[idcoleccion]]&amp;"-"&amp;Sitio_Publico[[#This Row],[id]]</f>
        <v>000-1479</v>
      </c>
      <c r="W1480" s="18">
        <f>+VLOOKUP(Sitio_Publico[[#This Row],[territorio]],Estructura!$AE$4:$AH$1067,4,0)</f>
        <v>30008302</v>
      </c>
      <c r="X1480" s="18" t="str">
        <f>+VLOOKUP(Sitio_Publico[[#This Row],[tema]],Estructura!$G$4:$J$532,4,0)</f>
        <v>T-15</v>
      </c>
      <c r="Y1480" s="18" t="str">
        <f>+VLOOKUP(Sitio_Publico[[#This Row],[contenido]],Estructura!$L$4:$O$473,4,0)</f>
        <v>C-7</v>
      </c>
      <c r="Z1480" s="18" t="str">
        <f>+VLOOKUP(Sitio_Publico[[#This Row],[Filtro Integrado]],Estructura!$U$4:$W$529,3,0)</f>
        <v>FI-0</v>
      </c>
      <c r="AA1480" s="18" t="str">
        <f>+VLOOKUP(Sitio_Publico[[#This Row],[Muestra]],Estructura!$Y$4:$AB$483,4,0)</f>
        <v>M-00074</v>
      </c>
    </row>
    <row r="1481" spans="1:27" ht="48" x14ac:dyDescent="0.3">
      <c r="A1481" s="16">
        <f t="shared" si="23"/>
        <v>1480</v>
      </c>
      <c r="B1481" s="47" t="s">
        <v>15118</v>
      </c>
      <c r="C1481" s="13" t="s">
        <v>622</v>
      </c>
      <c r="D1481" s="13" t="s">
        <v>623</v>
      </c>
      <c r="E1481" s="44">
        <v>13103</v>
      </c>
      <c r="F1481" s="13" t="s">
        <v>767</v>
      </c>
      <c r="G1481" s="23" t="s">
        <v>625</v>
      </c>
      <c r="H1481" s="42" t="s">
        <v>458</v>
      </c>
      <c r="I1481" s="28" t="s">
        <v>299</v>
      </c>
      <c r="J1481" s="12" t="s">
        <v>393</v>
      </c>
      <c r="K1481" s="28" t="s">
        <v>780</v>
      </c>
      <c r="L1481" s="12" t="s">
        <v>627</v>
      </c>
      <c r="M1481" s="12" t="s">
        <v>781</v>
      </c>
      <c r="N1481" s="12" t="s">
        <v>629</v>
      </c>
      <c r="O1481" s="26" t="s">
        <v>8109</v>
      </c>
      <c r="P1481" s="26" t="s">
        <v>8110</v>
      </c>
      <c r="Q1481" s="25" t="s">
        <v>646</v>
      </c>
      <c r="R1481" s="26" t="s">
        <v>8111</v>
      </c>
      <c r="S1481" s="15" t="s">
        <v>8112</v>
      </c>
      <c r="T1481" s="52">
        <v>0</v>
      </c>
      <c r="U1481" s="22" t="s">
        <v>8113</v>
      </c>
      <c r="V1481" s="18" t="str">
        <f>+Sitio_Publico[[#This Row],[idcoleccion]]&amp;"-"&amp;Sitio_Publico[[#This Row],[id]]</f>
        <v>000-1480</v>
      </c>
      <c r="W1481" s="18">
        <f>+VLOOKUP(Sitio_Publico[[#This Row],[territorio]],Estructura!$AE$4:$AH$1067,4,0)</f>
        <v>30013103</v>
      </c>
      <c r="X1481" s="18" t="str">
        <f>+VLOOKUP(Sitio_Publico[[#This Row],[tema]],Estructura!$G$4:$J$532,4,0)</f>
        <v>T-19</v>
      </c>
      <c r="Y1481" s="18" t="str">
        <f>+VLOOKUP(Sitio_Publico[[#This Row],[contenido]],Estructura!$L$4:$O$473,4,0)</f>
        <v>C-7</v>
      </c>
      <c r="Z1481" s="18" t="str">
        <f>+VLOOKUP(Sitio_Publico[[#This Row],[Filtro Integrado]],Estructura!$U$4:$W$529,3,0)</f>
        <v>FI-0</v>
      </c>
      <c r="AA1481" s="18" t="str">
        <f>+VLOOKUP(Sitio_Publico[[#This Row],[Muestra]],Estructura!$Y$4:$AB$483,4,0)</f>
        <v>M-00076</v>
      </c>
    </row>
    <row r="1482" spans="1:27" ht="48" x14ac:dyDescent="0.3">
      <c r="A1482" s="16">
        <f t="shared" si="23"/>
        <v>1481</v>
      </c>
      <c r="B1482" s="47" t="s">
        <v>15118</v>
      </c>
      <c r="C1482" s="13" t="s">
        <v>622</v>
      </c>
      <c r="D1482" s="13" t="s">
        <v>623</v>
      </c>
      <c r="E1482" s="44">
        <v>5604</v>
      </c>
      <c r="F1482" s="13" t="s">
        <v>688</v>
      </c>
      <c r="G1482" s="23" t="s">
        <v>639</v>
      </c>
      <c r="H1482" s="42" t="s">
        <v>458</v>
      </c>
      <c r="I1482" s="28" t="s">
        <v>87</v>
      </c>
      <c r="J1482" s="12" t="s">
        <v>393</v>
      </c>
      <c r="K1482" s="28" t="s">
        <v>689</v>
      </c>
      <c r="L1482" s="12" t="s">
        <v>652</v>
      </c>
      <c r="M1482" s="12" t="s">
        <v>690</v>
      </c>
      <c r="N1482" s="12" t="s">
        <v>629</v>
      </c>
      <c r="O1482" s="26" t="s">
        <v>8114</v>
      </c>
      <c r="P1482" s="26" t="s">
        <v>8115</v>
      </c>
      <c r="Q1482" s="25" t="s">
        <v>646</v>
      </c>
      <c r="R1482" s="26" t="s">
        <v>8116</v>
      </c>
      <c r="S1482" s="15" t="s">
        <v>8117</v>
      </c>
      <c r="T1482" s="52">
        <v>0</v>
      </c>
      <c r="U1482" s="22" t="s">
        <v>8118</v>
      </c>
      <c r="V1482" s="18" t="str">
        <f>+Sitio_Publico[[#This Row],[idcoleccion]]&amp;"-"&amp;Sitio_Publico[[#This Row],[id]]</f>
        <v>000-1481</v>
      </c>
      <c r="W1482" s="18">
        <f>+VLOOKUP(Sitio_Publico[[#This Row],[territorio]],Estructura!$AE$4:$AH$1067,4,0)</f>
        <v>30005604</v>
      </c>
      <c r="X1482" s="18" t="str">
        <f>+VLOOKUP(Sitio_Publico[[#This Row],[tema]],Estructura!$G$4:$J$532,4,0)</f>
        <v>T-17</v>
      </c>
      <c r="Y1482" s="18" t="str">
        <f>+VLOOKUP(Sitio_Publico[[#This Row],[contenido]],Estructura!$L$4:$O$473,4,0)</f>
        <v>C-8</v>
      </c>
      <c r="Z1482" s="18" t="str">
        <f>+VLOOKUP(Sitio_Publico[[#This Row],[Filtro Integrado]],Estructura!$U$4:$W$529,3,0)</f>
        <v>FI-0</v>
      </c>
      <c r="AA1482" s="18" t="str">
        <f>+VLOOKUP(Sitio_Publico[[#This Row],[Muestra]],Estructura!$Y$4:$AB$483,4,0)</f>
        <v>M-00068</v>
      </c>
    </row>
    <row r="1483" spans="1:27" ht="48" x14ac:dyDescent="0.3">
      <c r="A1483" s="16">
        <f t="shared" si="23"/>
        <v>1482</v>
      </c>
      <c r="B1483" s="47" t="s">
        <v>15118</v>
      </c>
      <c r="C1483" s="13" t="s">
        <v>622</v>
      </c>
      <c r="D1483" s="13" t="s">
        <v>623</v>
      </c>
      <c r="E1483" s="44">
        <v>5504</v>
      </c>
      <c r="F1483" s="13" t="s">
        <v>681</v>
      </c>
      <c r="G1483" s="23" t="s">
        <v>625</v>
      </c>
      <c r="H1483" s="42" t="s">
        <v>458</v>
      </c>
      <c r="I1483" s="28" t="s">
        <v>82</v>
      </c>
      <c r="J1483" s="12" t="s">
        <v>393</v>
      </c>
      <c r="K1483" s="28" t="s">
        <v>793</v>
      </c>
      <c r="L1483" s="12" t="s">
        <v>627</v>
      </c>
      <c r="M1483" s="12" t="s">
        <v>794</v>
      </c>
      <c r="N1483" s="12" t="s">
        <v>629</v>
      </c>
      <c r="O1483" s="26" t="s">
        <v>8119</v>
      </c>
      <c r="P1483" s="26" t="s">
        <v>8120</v>
      </c>
      <c r="Q1483" s="25" t="s">
        <v>646</v>
      </c>
      <c r="R1483" s="26" t="s">
        <v>8121</v>
      </c>
      <c r="S1483" s="15" t="s">
        <v>8122</v>
      </c>
      <c r="T1483" s="52">
        <v>0</v>
      </c>
      <c r="U1483" s="22" t="s">
        <v>8123</v>
      </c>
      <c r="V1483" s="18" t="str">
        <f>+Sitio_Publico[[#This Row],[idcoleccion]]&amp;"-"&amp;Sitio_Publico[[#This Row],[id]]</f>
        <v>000-1482</v>
      </c>
      <c r="W1483" s="18">
        <f>+VLOOKUP(Sitio_Publico[[#This Row],[territorio]],Estructura!$AE$4:$AH$1067,4,0)</f>
        <v>30005504</v>
      </c>
      <c r="X1483" s="18" t="str">
        <f>+VLOOKUP(Sitio_Publico[[#This Row],[tema]],Estructura!$G$4:$J$532,4,0)</f>
        <v>T-16</v>
      </c>
      <c r="Y1483" s="18" t="str">
        <f>+VLOOKUP(Sitio_Publico[[#This Row],[contenido]],Estructura!$L$4:$O$473,4,0)</f>
        <v>C-7</v>
      </c>
      <c r="Z1483" s="18" t="str">
        <f>+VLOOKUP(Sitio_Publico[[#This Row],[Filtro Integrado]],Estructura!$U$4:$W$529,3,0)</f>
        <v>FI-0</v>
      </c>
      <c r="AA1483" s="18" t="str">
        <f>+VLOOKUP(Sitio_Publico[[#This Row],[Muestra]],Estructura!$Y$4:$AB$483,4,0)</f>
        <v>M-00077</v>
      </c>
    </row>
    <row r="1484" spans="1:27" ht="51" x14ac:dyDescent="0.3">
      <c r="A1484" s="16">
        <f t="shared" si="23"/>
        <v>1483</v>
      </c>
      <c r="B1484" s="47" t="s">
        <v>15118</v>
      </c>
      <c r="C1484" s="13" t="s">
        <v>622</v>
      </c>
      <c r="D1484" s="13" t="s">
        <v>623</v>
      </c>
      <c r="E1484" s="44">
        <v>6110</v>
      </c>
      <c r="F1484" s="13" t="s">
        <v>624</v>
      </c>
      <c r="G1484" s="23" t="s">
        <v>639</v>
      </c>
      <c r="H1484" s="42" t="s">
        <v>458</v>
      </c>
      <c r="I1484" s="28" t="s">
        <v>109</v>
      </c>
      <c r="J1484" s="12" t="s">
        <v>393</v>
      </c>
      <c r="K1484" s="28" t="s">
        <v>739</v>
      </c>
      <c r="L1484" s="12" t="s">
        <v>652</v>
      </c>
      <c r="M1484" s="12" t="s">
        <v>704</v>
      </c>
      <c r="N1484" s="12" t="s">
        <v>629</v>
      </c>
      <c r="O1484" s="26" t="s">
        <v>8124</v>
      </c>
      <c r="P1484" s="26" t="s">
        <v>8125</v>
      </c>
      <c r="Q1484" s="25" t="s">
        <v>646</v>
      </c>
      <c r="R1484" s="26" t="s">
        <v>8126</v>
      </c>
      <c r="S1484" s="15" t="s">
        <v>8127</v>
      </c>
      <c r="T1484" s="52">
        <v>0</v>
      </c>
      <c r="U1484" s="22" t="s">
        <v>8128</v>
      </c>
      <c r="V1484" s="18" t="str">
        <f>+Sitio_Publico[[#This Row],[idcoleccion]]&amp;"-"&amp;Sitio_Publico[[#This Row],[id]]</f>
        <v>000-1483</v>
      </c>
      <c r="W1484" s="18">
        <f>+VLOOKUP(Sitio_Publico[[#This Row],[territorio]],Estructura!$AE$4:$AH$1067,4,0)</f>
        <v>30006110</v>
      </c>
      <c r="X1484" s="18" t="str">
        <f>+VLOOKUP(Sitio_Publico[[#This Row],[tema]],Estructura!$G$4:$J$532,4,0)</f>
        <v>T-13</v>
      </c>
      <c r="Y1484" s="18" t="str">
        <f>+VLOOKUP(Sitio_Publico[[#This Row],[contenido]],Estructura!$L$4:$O$473,4,0)</f>
        <v>C-8</v>
      </c>
      <c r="Z1484" s="18" t="str">
        <f>+VLOOKUP(Sitio_Publico[[#This Row],[Filtro Integrado]],Estructura!$U$4:$W$529,3,0)</f>
        <v>FI-0</v>
      </c>
      <c r="AA1484" s="18" t="str">
        <f>+VLOOKUP(Sitio_Publico[[#This Row],[Muestra]],Estructura!$Y$4:$AB$483,4,0)</f>
        <v>M-00073</v>
      </c>
    </row>
    <row r="1485" spans="1:27" ht="48" x14ac:dyDescent="0.3">
      <c r="A1485" s="16">
        <f t="shared" si="23"/>
        <v>1484</v>
      </c>
      <c r="B1485" s="47" t="s">
        <v>15118</v>
      </c>
      <c r="C1485" s="13" t="s">
        <v>622</v>
      </c>
      <c r="D1485" s="13" t="s">
        <v>623</v>
      </c>
      <c r="E1485" s="44">
        <v>13302</v>
      </c>
      <c r="F1485" s="13" t="s">
        <v>767</v>
      </c>
      <c r="G1485" s="23" t="s">
        <v>639</v>
      </c>
      <c r="H1485" s="42" t="s">
        <v>458</v>
      </c>
      <c r="I1485" s="28" t="s">
        <v>332</v>
      </c>
      <c r="J1485" s="12" t="s">
        <v>393</v>
      </c>
      <c r="K1485" s="28" t="s">
        <v>780</v>
      </c>
      <c r="L1485" s="12" t="s">
        <v>652</v>
      </c>
      <c r="M1485" s="12" t="s">
        <v>781</v>
      </c>
      <c r="N1485" s="12" t="s">
        <v>629</v>
      </c>
      <c r="O1485" s="26" t="s">
        <v>8129</v>
      </c>
      <c r="P1485" s="26" t="s">
        <v>8130</v>
      </c>
      <c r="Q1485" s="25" t="s">
        <v>646</v>
      </c>
      <c r="R1485" s="26" t="s">
        <v>8131</v>
      </c>
      <c r="S1485" s="15" t="s">
        <v>8132</v>
      </c>
      <c r="T1485" s="52">
        <v>0</v>
      </c>
      <c r="U1485" s="22" t="s">
        <v>8133</v>
      </c>
      <c r="V1485" s="18" t="str">
        <f>+Sitio_Publico[[#This Row],[idcoleccion]]&amp;"-"&amp;Sitio_Publico[[#This Row],[id]]</f>
        <v>000-1484</v>
      </c>
      <c r="W1485" s="18">
        <f>+VLOOKUP(Sitio_Publico[[#This Row],[territorio]],Estructura!$AE$4:$AH$1067,4,0)</f>
        <v>30013302</v>
      </c>
      <c r="X1485" s="18" t="str">
        <f>+VLOOKUP(Sitio_Publico[[#This Row],[tema]],Estructura!$G$4:$J$532,4,0)</f>
        <v>T-19</v>
      </c>
      <c r="Y1485" s="18" t="str">
        <f>+VLOOKUP(Sitio_Publico[[#This Row],[contenido]],Estructura!$L$4:$O$473,4,0)</f>
        <v>C-8</v>
      </c>
      <c r="Z1485" s="18" t="str">
        <f>+VLOOKUP(Sitio_Publico[[#This Row],[Filtro Integrado]],Estructura!$U$4:$W$529,3,0)</f>
        <v>FI-0</v>
      </c>
      <c r="AA1485" s="18" t="str">
        <f>+VLOOKUP(Sitio_Publico[[#This Row],[Muestra]],Estructura!$Y$4:$AB$483,4,0)</f>
        <v>M-00076</v>
      </c>
    </row>
    <row r="1486" spans="1:27" ht="72" x14ac:dyDescent="0.3">
      <c r="A1486" s="16">
        <f t="shared" si="23"/>
        <v>1485</v>
      </c>
      <c r="B1486" s="47" t="s">
        <v>15118</v>
      </c>
      <c r="C1486" s="13" t="s">
        <v>622</v>
      </c>
      <c r="D1486" s="13" t="s">
        <v>623</v>
      </c>
      <c r="E1486" s="44">
        <v>2</v>
      </c>
      <c r="F1486" s="13" t="s">
        <v>624</v>
      </c>
      <c r="G1486" s="23" t="s">
        <v>625</v>
      </c>
      <c r="H1486" s="42" t="s">
        <v>457</v>
      </c>
      <c r="I1486" s="28" t="s">
        <v>365</v>
      </c>
      <c r="J1486" s="12" t="s">
        <v>393</v>
      </c>
      <c r="K1486" s="28" t="s">
        <v>1509</v>
      </c>
      <c r="L1486" s="12" t="s">
        <v>465</v>
      </c>
      <c r="M1486" s="12" t="s">
        <v>1170</v>
      </c>
      <c r="N1486" s="12" t="s">
        <v>629</v>
      </c>
      <c r="O1486" s="26" t="s">
        <v>8134</v>
      </c>
      <c r="P1486" s="26" t="s">
        <v>8135</v>
      </c>
      <c r="Q1486" s="25" t="s">
        <v>1359</v>
      </c>
      <c r="R1486" s="26" t="s">
        <v>8136</v>
      </c>
      <c r="S1486" s="15" t="s">
        <v>8137</v>
      </c>
      <c r="T1486" s="52">
        <v>0</v>
      </c>
      <c r="U1486" s="22" t="s">
        <v>8138</v>
      </c>
      <c r="V1486" s="18" t="str">
        <f>+Sitio_Publico[[#This Row],[idcoleccion]]&amp;"-"&amp;Sitio_Publico[[#This Row],[id]]</f>
        <v>000-1485</v>
      </c>
      <c r="W1486" s="18">
        <f>+VLOOKUP(Sitio_Publico[[#This Row],[territorio]],Estructura!$AE$4:$AH$1067,4,0)</f>
        <v>20000002</v>
      </c>
      <c r="X1486" s="18" t="str">
        <f>+VLOOKUP(Sitio_Publico[[#This Row],[tema]],Estructura!$G$4:$J$532,4,0)</f>
        <v>T-13</v>
      </c>
      <c r="Y1486" s="18" t="str">
        <f>+VLOOKUP(Sitio_Publico[[#This Row],[contenido]],Estructura!$L$4:$O$473,4,0)</f>
        <v>C-7</v>
      </c>
      <c r="Z1486" s="18" t="str">
        <f>+VLOOKUP(Sitio_Publico[[#This Row],[Filtro Integrado]],Estructura!$U$4:$W$529,3,0)</f>
        <v>FI-0</v>
      </c>
      <c r="AA1486" s="18" t="str">
        <f>+VLOOKUP(Sitio_Publico[[#This Row],[Muestra]],Estructura!$Y$4:$AB$483,4,0)</f>
        <v>M-00094</v>
      </c>
    </row>
    <row r="1487" spans="1:27" ht="48" x14ac:dyDescent="0.3">
      <c r="A1487" s="16">
        <f t="shared" si="23"/>
        <v>1486</v>
      </c>
      <c r="B1487" s="47" t="s">
        <v>15118</v>
      </c>
      <c r="C1487" s="13" t="s">
        <v>622</v>
      </c>
      <c r="D1487" s="13" t="s">
        <v>623</v>
      </c>
      <c r="E1487" s="44">
        <v>3202</v>
      </c>
      <c r="F1487" s="13" t="s">
        <v>688</v>
      </c>
      <c r="G1487" s="23" t="s">
        <v>639</v>
      </c>
      <c r="H1487" s="42" t="s">
        <v>458</v>
      </c>
      <c r="I1487" s="28" t="s">
        <v>45</v>
      </c>
      <c r="J1487" s="12" t="s">
        <v>393</v>
      </c>
      <c r="K1487" s="28" t="s">
        <v>726</v>
      </c>
      <c r="L1487" s="12" t="s">
        <v>652</v>
      </c>
      <c r="M1487" s="12" t="s">
        <v>653</v>
      </c>
      <c r="N1487" s="12" t="s">
        <v>629</v>
      </c>
      <c r="O1487" s="26" t="s">
        <v>8139</v>
      </c>
      <c r="P1487" s="26" t="s">
        <v>8140</v>
      </c>
      <c r="Q1487" s="25" t="s">
        <v>646</v>
      </c>
      <c r="R1487" s="26" t="s">
        <v>8141</v>
      </c>
      <c r="S1487" s="15" t="s">
        <v>8142</v>
      </c>
      <c r="T1487" s="52">
        <v>0</v>
      </c>
      <c r="U1487" s="22" t="s">
        <v>8143</v>
      </c>
      <c r="V1487" s="18" t="str">
        <f>+Sitio_Publico[[#This Row],[idcoleccion]]&amp;"-"&amp;Sitio_Publico[[#This Row],[id]]</f>
        <v>000-1486</v>
      </c>
      <c r="W1487" s="18">
        <f>+VLOOKUP(Sitio_Publico[[#This Row],[territorio]],Estructura!$AE$4:$AH$1067,4,0)</f>
        <v>30003202</v>
      </c>
      <c r="X1487" s="18" t="str">
        <f>+VLOOKUP(Sitio_Publico[[#This Row],[tema]],Estructura!$G$4:$J$532,4,0)</f>
        <v>T-17</v>
      </c>
      <c r="Y1487" s="18" t="str">
        <f>+VLOOKUP(Sitio_Publico[[#This Row],[contenido]],Estructura!$L$4:$O$473,4,0)</f>
        <v>C-8</v>
      </c>
      <c r="Z1487" s="18" t="str">
        <f>+VLOOKUP(Sitio_Publico[[#This Row],[Filtro Integrado]],Estructura!$U$4:$W$529,3,0)</f>
        <v>FI-0</v>
      </c>
      <c r="AA1487" s="18" t="str">
        <f>+VLOOKUP(Sitio_Publico[[#This Row],[Muestra]],Estructura!$Y$4:$AB$483,4,0)</f>
        <v>M-00071</v>
      </c>
    </row>
    <row r="1488" spans="1:27" ht="48" x14ac:dyDescent="0.3">
      <c r="A1488" s="16">
        <f t="shared" si="23"/>
        <v>1487</v>
      </c>
      <c r="B1488" s="47" t="s">
        <v>15118</v>
      </c>
      <c r="C1488" s="13" t="s">
        <v>622</v>
      </c>
      <c r="D1488" s="13" t="s">
        <v>623</v>
      </c>
      <c r="E1488" s="44">
        <v>13115</v>
      </c>
      <c r="F1488" s="13" t="s">
        <v>767</v>
      </c>
      <c r="G1488" s="23" t="s">
        <v>639</v>
      </c>
      <c r="H1488" s="42" t="s">
        <v>458</v>
      </c>
      <c r="I1488" s="28" t="s">
        <v>311</v>
      </c>
      <c r="J1488" s="12" t="s">
        <v>393</v>
      </c>
      <c r="K1488" s="28" t="s">
        <v>768</v>
      </c>
      <c r="L1488" s="12" t="s">
        <v>652</v>
      </c>
      <c r="M1488" s="12" t="s">
        <v>653</v>
      </c>
      <c r="N1488" s="12" t="s">
        <v>629</v>
      </c>
      <c r="O1488" s="26" t="s">
        <v>8144</v>
      </c>
      <c r="P1488" s="26" t="s">
        <v>8145</v>
      </c>
      <c r="Q1488" s="25" t="s">
        <v>646</v>
      </c>
      <c r="R1488" s="26" t="s">
        <v>8146</v>
      </c>
      <c r="S1488" s="15" t="s">
        <v>8147</v>
      </c>
      <c r="T1488" s="52">
        <v>0</v>
      </c>
      <c r="U1488" s="22" t="s">
        <v>8148</v>
      </c>
      <c r="V1488" s="18" t="str">
        <f>+Sitio_Publico[[#This Row],[idcoleccion]]&amp;"-"&amp;Sitio_Publico[[#This Row],[id]]</f>
        <v>000-1487</v>
      </c>
      <c r="W1488" s="18">
        <f>+VLOOKUP(Sitio_Publico[[#This Row],[territorio]],Estructura!$AE$4:$AH$1067,4,0)</f>
        <v>30013115</v>
      </c>
      <c r="X1488" s="18" t="str">
        <f>+VLOOKUP(Sitio_Publico[[#This Row],[tema]],Estructura!$G$4:$J$532,4,0)</f>
        <v>T-19</v>
      </c>
      <c r="Y1488" s="18" t="str">
        <f>+VLOOKUP(Sitio_Publico[[#This Row],[contenido]],Estructura!$L$4:$O$473,4,0)</f>
        <v>C-8</v>
      </c>
      <c r="Z1488" s="18" t="str">
        <f>+VLOOKUP(Sitio_Publico[[#This Row],[Filtro Integrado]],Estructura!$U$4:$W$529,3,0)</f>
        <v>FI-0</v>
      </c>
      <c r="AA1488" s="18" t="str">
        <f>+VLOOKUP(Sitio_Publico[[#This Row],[Muestra]],Estructura!$Y$4:$AB$483,4,0)</f>
        <v>M-00075</v>
      </c>
    </row>
    <row r="1489" spans="1:27" ht="48" x14ac:dyDescent="0.3">
      <c r="A1489" s="16">
        <f t="shared" si="23"/>
        <v>1488</v>
      </c>
      <c r="B1489" s="47" t="s">
        <v>15118</v>
      </c>
      <c r="C1489" s="13" t="s">
        <v>622</v>
      </c>
      <c r="D1489" s="13" t="s">
        <v>623</v>
      </c>
      <c r="E1489" s="44">
        <v>16303</v>
      </c>
      <c r="F1489" s="13" t="s">
        <v>681</v>
      </c>
      <c r="G1489" s="23" t="s">
        <v>625</v>
      </c>
      <c r="H1489" s="42" t="s">
        <v>458</v>
      </c>
      <c r="I1489" s="28" t="s">
        <v>203</v>
      </c>
      <c r="J1489" s="12" t="s">
        <v>393</v>
      </c>
      <c r="K1489" s="28" t="s">
        <v>682</v>
      </c>
      <c r="L1489" s="12" t="s">
        <v>627</v>
      </c>
      <c r="M1489" s="12" t="s">
        <v>628</v>
      </c>
      <c r="N1489" s="12" t="s">
        <v>629</v>
      </c>
      <c r="O1489" s="26" t="s">
        <v>3501</v>
      </c>
      <c r="P1489" s="26" t="s">
        <v>3502</v>
      </c>
      <c r="Q1489" s="25" t="s">
        <v>646</v>
      </c>
      <c r="R1489" s="26" t="s">
        <v>3503</v>
      </c>
      <c r="S1489" s="15" t="s">
        <v>3504</v>
      </c>
      <c r="T1489" s="52">
        <v>0</v>
      </c>
      <c r="U1489" s="22" t="s">
        <v>3505</v>
      </c>
      <c r="V1489" s="18" t="str">
        <f>+Sitio_Publico[[#This Row],[idcoleccion]]&amp;"-"&amp;Sitio_Publico[[#This Row],[id]]</f>
        <v>000-1488</v>
      </c>
      <c r="W1489" s="18">
        <f>+VLOOKUP(Sitio_Publico[[#This Row],[territorio]],Estructura!$AE$4:$AH$1067,4,0)</f>
        <v>30016303</v>
      </c>
      <c r="X1489" s="18" t="str">
        <f>+VLOOKUP(Sitio_Publico[[#This Row],[tema]],Estructura!$G$4:$J$532,4,0)</f>
        <v>T-16</v>
      </c>
      <c r="Y1489" s="18" t="str">
        <f>+VLOOKUP(Sitio_Publico[[#This Row],[contenido]],Estructura!$L$4:$O$473,4,0)</f>
        <v>C-7</v>
      </c>
      <c r="Z1489" s="18" t="str">
        <f>+VLOOKUP(Sitio_Publico[[#This Row],[Filtro Integrado]],Estructura!$U$4:$W$529,3,0)</f>
        <v>FI-0</v>
      </c>
      <c r="AA1489" s="18" t="str">
        <f>+VLOOKUP(Sitio_Publico[[#This Row],[Muestra]],Estructura!$Y$4:$AB$483,4,0)</f>
        <v>M-00067</v>
      </c>
    </row>
    <row r="1490" spans="1:27" ht="72" x14ac:dyDescent="0.3">
      <c r="A1490" s="16">
        <f t="shared" si="23"/>
        <v>1489</v>
      </c>
      <c r="B1490" s="47" t="s">
        <v>15118</v>
      </c>
      <c r="C1490" s="13" t="s">
        <v>622</v>
      </c>
      <c r="D1490" s="13" t="s">
        <v>623</v>
      </c>
      <c r="E1490" s="44">
        <v>5101</v>
      </c>
      <c r="F1490" s="13" t="s">
        <v>624</v>
      </c>
      <c r="G1490" s="23" t="s">
        <v>639</v>
      </c>
      <c r="H1490" s="42" t="s">
        <v>458</v>
      </c>
      <c r="I1490" s="28" t="s">
        <v>23</v>
      </c>
      <c r="J1490" s="12" t="s">
        <v>393</v>
      </c>
      <c r="K1490" s="28" t="s">
        <v>626</v>
      </c>
      <c r="L1490" s="12" t="s">
        <v>652</v>
      </c>
      <c r="M1490" s="12" t="s">
        <v>1170</v>
      </c>
      <c r="N1490" s="12" t="s">
        <v>629</v>
      </c>
      <c r="O1490" s="26" t="s">
        <v>8149</v>
      </c>
      <c r="P1490" s="26" t="s">
        <v>8150</v>
      </c>
      <c r="Q1490" s="25" t="s">
        <v>646</v>
      </c>
      <c r="R1490" s="26" t="s">
        <v>8151</v>
      </c>
      <c r="S1490" s="15" t="s">
        <v>8152</v>
      </c>
      <c r="T1490" s="52">
        <v>0</v>
      </c>
      <c r="U1490" s="22" t="s">
        <v>8153</v>
      </c>
      <c r="V1490" s="18" t="str">
        <f>+Sitio_Publico[[#This Row],[idcoleccion]]&amp;"-"&amp;Sitio_Publico[[#This Row],[id]]</f>
        <v>000-1489</v>
      </c>
      <c r="W1490" s="18">
        <f>+VLOOKUP(Sitio_Publico[[#This Row],[territorio]],Estructura!$AE$4:$AH$1067,4,0)</f>
        <v>30005101</v>
      </c>
      <c r="X1490" s="18" t="str">
        <f>+VLOOKUP(Sitio_Publico[[#This Row],[tema]],Estructura!$G$4:$J$532,4,0)</f>
        <v>T-13</v>
      </c>
      <c r="Y1490" s="18" t="str">
        <f>+VLOOKUP(Sitio_Publico[[#This Row],[contenido]],Estructura!$L$4:$O$473,4,0)</f>
        <v>C-8</v>
      </c>
      <c r="Z1490" s="18" t="str">
        <f>+VLOOKUP(Sitio_Publico[[#This Row],[Filtro Integrado]],Estructura!$U$4:$W$529,3,0)</f>
        <v>FI-0</v>
      </c>
      <c r="AA1490" s="18" t="str">
        <f>+VLOOKUP(Sitio_Publico[[#This Row],[Muestra]],Estructura!$Y$4:$AB$483,4,0)</f>
        <v>M-00063</v>
      </c>
    </row>
    <row r="1491" spans="1:27" ht="48" x14ac:dyDescent="0.3">
      <c r="A1491" s="16">
        <f t="shared" si="23"/>
        <v>1490</v>
      </c>
      <c r="B1491" s="47" t="s">
        <v>15118</v>
      </c>
      <c r="C1491" s="13" t="s">
        <v>622</v>
      </c>
      <c r="D1491" s="13" t="s">
        <v>623</v>
      </c>
      <c r="E1491" s="44">
        <v>13404</v>
      </c>
      <c r="F1491" s="13" t="s">
        <v>681</v>
      </c>
      <c r="G1491" s="23" t="s">
        <v>639</v>
      </c>
      <c r="H1491" s="42" t="s">
        <v>458</v>
      </c>
      <c r="I1491" s="28" t="s">
        <v>337</v>
      </c>
      <c r="J1491" s="12" t="s">
        <v>393</v>
      </c>
      <c r="K1491" s="28" t="s">
        <v>841</v>
      </c>
      <c r="L1491" s="12" t="s">
        <v>652</v>
      </c>
      <c r="M1491" s="12" t="s">
        <v>704</v>
      </c>
      <c r="N1491" s="12" t="s">
        <v>629</v>
      </c>
      <c r="O1491" s="26" t="s">
        <v>8154</v>
      </c>
      <c r="P1491" s="26" t="s">
        <v>8155</v>
      </c>
      <c r="Q1491" s="25" t="s">
        <v>646</v>
      </c>
      <c r="R1491" s="26" t="s">
        <v>8156</v>
      </c>
      <c r="S1491" s="15" t="s">
        <v>8157</v>
      </c>
      <c r="T1491" s="52">
        <v>0</v>
      </c>
      <c r="U1491" s="22" t="s">
        <v>8158</v>
      </c>
      <c r="V1491" s="18" t="str">
        <f>+Sitio_Publico[[#This Row],[idcoleccion]]&amp;"-"&amp;Sitio_Publico[[#This Row],[id]]</f>
        <v>000-1490</v>
      </c>
      <c r="W1491" s="18">
        <f>+VLOOKUP(Sitio_Publico[[#This Row],[territorio]],Estructura!$AE$4:$AH$1067,4,0)</f>
        <v>30013404</v>
      </c>
      <c r="X1491" s="18" t="str">
        <f>+VLOOKUP(Sitio_Publico[[#This Row],[tema]],Estructura!$G$4:$J$532,4,0)</f>
        <v>T-16</v>
      </c>
      <c r="Y1491" s="18" t="str">
        <f>+VLOOKUP(Sitio_Publico[[#This Row],[contenido]],Estructura!$L$4:$O$473,4,0)</f>
        <v>C-8</v>
      </c>
      <c r="Z1491" s="18" t="str">
        <f>+VLOOKUP(Sitio_Publico[[#This Row],[Filtro Integrado]],Estructura!$U$4:$W$529,3,0)</f>
        <v>FI-0</v>
      </c>
      <c r="AA1491" s="18" t="str">
        <f>+VLOOKUP(Sitio_Publico[[#This Row],[Muestra]],Estructura!$Y$4:$AB$483,4,0)</f>
        <v>M-00080</v>
      </c>
    </row>
    <row r="1492" spans="1:27" ht="60" x14ac:dyDescent="0.3">
      <c r="A1492" s="16">
        <f t="shared" si="23"/>
        <v>1491</v>
      </c>
      <c r="B1492" s="47" t="s">
        <v>15118</v>
      </c>
      <c r="C1492" s="13" t="s">
        <v>622</v>
      </c>
      <c r="D1492" s="13" t="s">
        <v>623</v>
      </c>
      <c r="E1492" s="44">
        <v>6117</v>
      </c>
      <c r="F1492" s="13" t="s">
        <v>624</v>
      </c>
      <c r="G1492" s="23" t="s">
        <v>639</v>
      </c>
      <c r="H1492" s="42" t="s">
        <v>458</v>
      </c>
      <c r="I1492" s="28" t="s">
        <v>116</v>
      </c>
      <c r="J1492" s="12" t="s">
        <v>393</v>
      </c>
      <c r="K1492" s="28" t="s">
        <v>904</v>
      </c>
      <c r="L1492" s="12" t="s">
        <v>652</v>
      </c>
      <c r="M1492" s="12" t="s">
        <v>653</v>
      </c>
      <c r="N1492" s="12" t="s">
        <v>629</v>
      </c>
      <c r="O1492" s="26" t="s">
        <v>8159</v>
      </c>
      <c r="P1492" s="26" t="s">
        <v>8160</v>
      </c>
      <c r="Q1492" s="25" t="s">
        <v>646</v>
      </c>
      <c r="R1492" s="26" t="s">
        <v>8161</v>
      </c>
      <c r="S1492" s="15" t="s">
        <v>8162</v>
      </c>
      <c r="T1492" s="52">
        <v>0</v>
      </c>
      <c r="U1492" s="22" t="s">
        <v>8163</v>
      </c>
      <c r="V1492" s="18" t="str">
        <f>+Sitio_Publico[[#This Row],[idcoleccion]]&amp;"-"&amp;Sitio_Publico[[#This Row],[id]]</f>
        <v>000-1491</v>
      </c>
      <c r="W1492" s="18">
        <f>+VLOOKUP(Sitio_Publico[[#This Row],[territorio]],Estructura!$AE$4:$AH$1067,4,0)</f>
        <v>30006117</v>
      </c>
      <c r="X1492" s="18" t="str">
        <f>+VLOOKUP(Sitio_Publico[[#This Row],[tema]],Estructura!$G$4:$J$532,4,0)</f>
        <v>T-13</v>
      </c>
      <c r="Y1492" s="18" t="str">
        <f>+VLOOKUP(Sitio_Publico[[#This Row],[contenido]],Estructura!$L$4:$O$473,4,0)</f>
        <v>C-8</v>
      </c>
      <c r="Z1492" s="18" t="str">
        <f>+VLOOKUP(Sitio_Publico[[#This Row],[Filtro Integrado]],Estructura!$U$4:$W$529,3,0)</f>
        <v>FI-0</v>
      </c>
      <c r="AA1492" s="18" t="str">
        <f>+VLOOKUP(Sitio_Publico[[#This Row],[Muestra]],Estructura!$Y$4:$AB$483,4,0)</f>
        <v>M-00083</v>
      </c>
    </row>
    <row r="1493" spans="1:27" ht="51" x14ac:dyDescent="0.3">
      <c r="A1493" s="16">
        <f t="shared" si="23"/>
        <v>1492</v>
      </c>
      <c r="B1493" s="47" t="s">
        <v>15118</v>
      </c>
      <c r="C1493" s="13" t="s">
        <v>622</v>
      </c>
      <c r="D1493" s="13" t="s">
        <v>623</v>
      </c>
      <c r="E1493" s="44">
        <v>4103</v>
      </c>
      <c r="F1493" s="13" t="s">
        <v>624</v>
      </c>
      <c r="G1493" s="23" t="s">
        <v>639</v>
      </c>
      <c r="H1493" s="42" t="s">
        <v>458</v>
      </c>
      <c r="I1493" s="28" t="s">
        <v>51</v>
      </c>
      <c r="J1493" s="12" t="s">
        <v>393</v>
      </c>
      <c r="K1493" s="28" t="s">
        <v>739</v>
      </c>
      <c r="L1493" s="12" t="s">
        <v>652</v>
      </c>
      <c r="M1493" s="12" t="s">
        <v>704</v>
      </c>
      <c r="N1493" s="12" t="s">
        <v>629</v>
      </c>
      <c r="O1493" s="26" t="s">
        <v>8164</v>
      </c>
      <c r="P1493" s="26" t="s">
        <v>8165</v>
      </c>
      <c r="Q1493" s="25" t="s">
        <v>646</v>
      </c>
      <c r="R1493" s="26" t="s">
        <v>8166</v>
      </c>
      <c r="S1493" s="15" t="s">
        <v>8167</v>
      </c>
      <c r="T1493" s="52">
        <v>0</v>
      </c>
      <c r="U1493" s="22" t="s">
        <v>8168</v>
      </c>
      <c r="V1493" s="18" t="str">
        <f>+Sitio_Publico[[#This Row],[idcoleccion]]&amp;"-"&amp;Sitio_Publico[[#This Row],[id]]</f>
        <v>000-1492</v>
      </c>
      <c r="W1493" s="18">
        <f>+VLOOKUP(Sitio_Publico[[#This Row],[territorio]],Estructura!$AE$4:$AH$1067,4,0)</f>
        <v>30004103</v>
      </c>
      <c r="X1493" s="18" t="str">
        <f>+VLOOKUP(Sitio_Publico[[#This Row],[tema]],Estructura!$G$4:$J$532,4,0)</f>
        <v>T-13</v>
      </c>
      <c r="Y1493" s="18" t="str">
        <f>+VLOOKUP(Sitio_Publico[[#This Row],[contenido]],Estructura!$L$4:$O$473,4,0)</f>
        <v>C-8</v>
      </c>
      <c r="Z1493" s="18" t="str">
        <f>+VLOOKUP(Sitio_Publico[[#This Row],[Filtro Integrado]],Estructura!$U$4:$W$529,3,0)</f>
        <v>FI-0</v>
      </c>
      <c r="AA1493" s="18" t="str">
        <f>+VLOOKUP(Sitio_Publico[[#This Row],[Muestra]],Estructura!$Y$4:$AB$483,4,0)</f>
        <v>M-00073</v>
      </c>
    </row>
    <row r="1494" spans="1:27" ht="48" x14ac:dyDescent="0.3">
      <c r="A1494" s="16">
        <f t="shared" si="23"/>
        <v>1493</v>
      </c>
      <c r="B1494" s="47" t="s">
        <v>15118</v>
      </c>
      <c r="C1494" s="13" t="s">
        <v>622</v>
      </c>
      <c r="D1494" s="13" t="s">
        <v>623</v>
      </c>
      <c r="E1494" s="44">
        <v>6206</v>
      </c>
      <c r="F1494" s="13" t="s">
        <v>666</v>
      </c>
      <c r="G1494" s="23" t="s">
        <v>639</v>
      </c>
      <c r="H1494" s="42" t="s">
        <v>458</v>
      </c>
      <c r="I1494" s="28" t="s">
        <v>122</v>
      </c>
      <c r="J1494" s="12" t="s">
        <v>393</v>
      </c>
      <c r="K1494" s="28" t="s">
        <v>667</v>
      </c>
      <c r="L1494" s="12" t="s">
        <v>652</v>
      </c>
      <c r="M1494" s="12" t="s">
        <v>668</v>
      </c>
      <c r="N1494" s="12" t="s">
        <v>629</v>
      </c>
      <c r="O1494" s="26" t="s">
        <v>8169</v>
      </c>
      <c r="P1494" s="26" t="s">
        <v>8170</v>
      </c>
      <c r="Q1494" s="25" t="s">
        <v>646</v>
      </c>
      <c r="R1494" s="26" t="s">
        <v>8171</v>
      </c>
      <c r="S1494" s="15" t="s">
        <v>8172</v>
      </c>
      <c r="T1494" s="52">
        <v>0</v>
      </c>
      <c r="U1494" s="22" t="s">
        <v>8173</v>
      </c>
      <c r="V1494" s="18" t="str">
        <f>+Sitio_Publico[[#This Row],[idcoleccion]]&amp;"-"&amp;Sitio_Publico[[#This Row],[id]]</f>
        <v>000-1493</v>
      </c>
      <c r="W1494" s="18">
        <f>+VLOOKUP(Sitio_Publico[[#This Row],[territorio]],Estructura!$AE$4:$AH$1067,4,0)</f>
        <v>30006206</v>
      </c>
      <c r="X1494" s="18" t="str">
        <f>+VLOOKUP(Sitio_Publico[[#This Row],[tema]],Estructura!$G$4:$J$532,4,0)</f>
        <v>T-15</v>
      </c>
      <c r="Y1494" s="18" t="str">
        <f>+VLOOKUP(Sitio_Publico[[#This Row],[contenido]],Estructura!$L$4:$O$473,4,0)</f>
        <v>C-8</v>
      </c>
      <c r="Z1494" s="18" t="str">
        <f>+VLOOKUP(Sitio_Publico[[#This Row],[Filtro Integrado]],Estructura!$U$4:$W$529,3,0)</f>
        <v>FI-0</v>
      </c>
      <c r="AA1494" s="18" t="str">
        <f>+VLOOKUP(Sitio_Publico[[#This Row],[Muestra]],Estructura!$Y$4:$AB$483,4,0)</f>
        <v>M-00066</v>
      </c>
    </row>
    <row r="1495" spans="1:27" ht="40.799999999999997" x14ac:dyDescent="0.3">
      <c r="A1495" s="16">
        <f t="shared" si="23"/>
        <v>1494</v>
      </c>
      <c r="B1495" s="47" t="s">
        <v>15118</v>
      </c>
      <c r="C1495" s="13" t="s">
        <v>637</v>
      </c>
      <c r="D1495" s="13" t="s">
        <v>623</v>
      </c>
      <c r="E1495" s="44">
        <v>68</v>
      </c>
      <c r="F1495" s="13" t="s">
        <v>638</v>
      </c>
      <c r="G1495" s="23" t="s">
        <v>639</v>
      </c>
      <c r="H1495" s="42" t="s">
        <v>458</v>
      </c>
      <c r="I1495" s="28" t="s">
        <v>297</v>
      </c>
      <c r="J1495" s="12" t="s">
        <v>393</v>
      </c>
      <c r="K1495" s="28" t="s">
        <v>8174</v>
      </c>
      <c r="L1495" s="12" t="s">
        <v>641</v>
      </c>
      <c r="M1495" s="12" t="s">
        <v>642</v>
      </c>
      <c r="N1495" s="12" t="s">
        <v>643</v>
      </c>
      <c r="O1495" s="26" t="s">
        <v>8175</v>
      </c>
      <c r="P1495" s="26" t="s">
        <v>8176</v>
      </c>
      <c r="Q1495" s="25" t="s">
        <v>646</v>
      </c>
      <c r="R1495" s="26" t="s">
        <v>8177</v>
      </c>
      <c r="S1495" s="15" t="s">
        <v>8178</v>
      </c>
      <c r="T1495" s="52">
        <v>0</v>
      </c>
      <c r="U1495" s="22" t="s">
        <v>8179</v>
      </c>
      <c r="V1495" s="18" t="str">
        <f>+Sitio_Publico[[#This Row],[idcoleccion]]&amp;"-"&amp;Sitio_Publico[[#This Row],[id]]</f>
        <v>000-1494</v>
      </c>
      <c r="W1495" s="18">
        <f>+VLOOKUP(Sitio_Publico[[#This Row],[territorio]],Estructura!$AE$4:$AH$1067,4,0)</f>
        <v>30013101</v>
      </c>
      <c r="X1495" s="18" t="str">
        <f>+VLOOKUP(Sitio_Publico[[#This Row],[tema]],Estructura!$G$4:$J$532,4,0)</f>
        <v>T-14</v>
      </c>
      <c r="Y1495" s="18" t="str">
        <f>+VLOOKUP(Sitio_Publico[[#This Row],[contenido]],Estructura!$L$4:$O$473,4,0)</f>
        <v>C-8</v>
      </c>
      <c r="Z1495" s="18" t="str">
        <f>+VLOOKUP(Sitio_Publico[[#This Row],[Filtro Integrado]],Estructura!$U$4:$W$529,3,0)</f>
        <v>FI-0</v>
      </c>
      <c r="AA1495" s="18" t="str">
        <f>+VLOOKUP(Sitio_Publico[[#This Row],[Muestra]],Estructura!$Y$4:$AB$483,4,0)</f>
        <v>M-000155</v>
      </c>
    </row>
    <row r="1496" spans="1:27" ht="48" x14ac:dyDescent="0.3">
      <c r="A1496" s="16">
        <f t="shared" si="23"/>
        <v>1495</v>
      </c>
      <c r="B1496" s="47" t="s">
        <v>15118</v>
      </c>
      <c r="C1496" s="13" t="s">
        <v>622</v>
      </c>
      <c r="D1496" s="13" t="s">
        <v>623</v>
      </c>
      <c r="E1496" s="44">
        <v>13402</v>
      </c>
      <c r="F1496" s="13" t="s">
        <v>688</v>
      </c>
      <c r="G1496" s="23" t="s">
        <v>625</v>
      </c>
      <c r="H1496" s="42" t="s">
        <v>458</v>
      </c>
      <c r="I1496" s="28" t="s">
        <v>335</v>
      </c>
      <c r="J1496" s="12" t="s">
        <v>393</v>
      </c>
      <c r="K1496" s="28" t="s">
        <v>726</v>
      </c>
      <c r="L1496" s="12" t="s">
        <v>627</v>
      </c>
      <c r="M1496" s="12" t="s">
        <v>628</v>
      </c>
      <c r="N1496" s="12" t="s">
        <v>629</v>
      </c>
      <c r="O1496" s="26" t="s">
        <v>8180</v>
      </c>
      <c r="P1496" s="26" t="s">
        <v>8181</v>
      </c>
      <c r="Q1496" s="25" t="s">
        <v>646</v>
      </c>
      <c r="R1496" s="26" t="s">
        <v>8182</v>
      </c>
      <c r="S1496" s="15" t="s">
        <v>8183</v>
      </c>
      <c r="T1496" s="52">
        <v>0</v>
      </c>
      <c r="U1496" s="22" t="s">
        <v>8184</v>
      </c>
      <c r="V1496" s="18" t="str">
        <f>+Sitio_Publico[[#This Row],[idcoleccion]]&amp;"-"&amp;Sitio_Publico[[#This Row],[id]]</f>
        <v>000-1495</v>
      </c>
      <c r="W1496" s="18">
        <f>+VLOOKUP(Sitio_Publico[[#This Row],[territorio]],Estructura!$AE$4:$AH$1067,4,0)</f>
        <v>30013402</v>
      </c>
      <c r="X1496" s="18" t="str">
        <f>+VLOOKUP(Sitio_Publico[[#This Row],[tema]],Estructura!$G$4:$J$532,4,0)</f>
        <v>T-17</v>
      </c>
      <c r="Y1496" s="18" t="str">
        <f>+VLOOKUP(Sitio_Publico[[#This Row],[contenido]],Estructura!$L$4:$O$473,4,0)</f>
        <v>C-7</v>
      </c>
      <c r="Z1496" s="18" t="str">
        <f>+VLOOKUP(Sitio_Publico[[#This Row],[Filtro Integrado]],Estructura!$U$4:$W$529,3,0)</f>
        <v>FI-0</v>
      </c>
      <c r="AA1496" s="18" t="str">
        <f>+VLOOKUP(Sitio_Publico[[#This Row],[Muestra]],Estructura!$Y$4:$AB$483,4,0)</f>
        <v>M-00071</v>
      </c>
    </row>
    <row r="1497" spans="1:27" ht="48" x14ac:dyDescent="0.3">
      <c r="A1497" s="16">
        <f t="shared" si="23"/>
        <v>1496</v>
      </c>
      <c r="B1497" s="47" t="s">
        <v>15118</v>
      </c>
      <c r="C1497" s="13" t="s">
        <v>622</v>
      </c>
      <c r="D1497" s="13" t="s">
        <v>623</v>
      </c>
      <c r="E1497" s="44">
        <v>4102</v>
      </c>
      <c r="F1497" s="13" t="s">
        <v>681</v>
      </c>
      <c r="G1497" s="23" t="s">
        <v>625</v>
      </c>
      <c r="H1497" s="42" t="s">
        <v>458</v>
      </c>
      <c r="I1497" s="28" t="s">
        <v>22</v>
      </c>
      <c r="J1497" s="12" t="s">
        <v>393</v>
      </c>
      <c r="K1497" s="28" t="s">
        <v>682</v>
      </c>
      <c r="L1497" s="12" t="s">
        <v>627</v>
      </c>
      <c r="M1497" s="12" t="s">
        <v>628</v>
      </c>
      <c r="N1497" s="12" t="s">
        <v>629</v>
      </c>
      <c r="O1497" s="26" t="s">
        <v>8185</v>
      </c>
      <c r="P1497" s="26" t="s">
        <v>8186</v>
      </c>
      <c r="Q1497" s="25" t="s">
        <v>646</v>
      </c>
      <c r="R1497" s="26" t="s">
        <v>8187</v>
      </c>
      <c r="S1497" s="15" t="s">
        <v>8188</v>
      </c>
      <c r="T1497" s="52">
        <v>0</v>
      </c>
      <c r="U1497" s="22" t="s">
        <v>8189</v>
      </c>
      <c r="V1497" s="18" t="str">
        <f>+Sitio_Publico[[#This Row],[idcoleccion]]&amp;"-"&amp;Sitio_Publico[[#This Row],[id]]</f>
        <v>000-1496</v>
      </c>
      <c r="W1497" s="18">
        <f>+VLOOKUP(Sitio_Publico[[#This Row],[territorio]],Estructura!$AE$4:$AH$1067,4,0)</f>
        <v>30004102</v>
      </c>
      <c r="X1497" s="18" t="str">
        <f>+VLOOKUP(Sitio_Publico[[#This Row],[tema]],Estructura!$G$4:$J$532,4,0)</f>
        <v>T-16</v>
      </c>
      <c r="Y1497" s="18" t="str">
        <f>+VLOOKUP(Sitio_Publico[[#This Row],[contenido]],Estructura!$L$4:$O$473,4,0)</f>
        <v>C-7</v>
      </c>
      <c r="Z1497" s="18" t="str">
        <f>+VLOOKUP(Sitio_Publico[[#This Row],[Filtro Integrado]],Estructura!$U$4:$W$529,3,0)</f>
        <v>FI-0</v>
      </c>
      <c r="AA1497" s="18" t="str">
        <f>+VLOOKUP(Sitio_Publico[[#This Row],[Muestra]],Estructura!$Y$4:$AB$483,4,0)</f>
        <v>M-00067</v>
      </c>
    </row>
    <row r="1498" spans="1:27" ht="48" x14ac:dyDescent="0.3">
      <c r="A1498" s="16">
        <f t="shared" si="23"/>
        <v>1497</v>
      </c>
      <c r="B1498" s="47" t="s">
        <v>15118</v>
      </c>
      <c r="C1498" s="13" t="s">
        <v>622</v>
      </c>
      <c r="D1498" s="13" t="s">
        <v>623</v>
      </c>
      <c r="E1498" s="44">
        <v>5506</v>
      </c>
      <c r="F1498" s="13" t="s">
        <v>681</v>
      </c>
      <c r="G1498" s="23" t="s">
        <v>639</v>
      </c>
      <c r="H1498" s="42" t="s">
        <v>458</v>
      </c>
      <c r="I1498" s="28" t="s">
        <v>83</v>
      </c>
      <c r="J1498" s="12" t="s">
        <v>393</v>
      </c>
      <c r="K1498" s="28" t="s">
        <v>682</v>
      </c>
      <c r="L1498" s="12" t="s">
        <v>652</v>
      </c>
      <c r="M1498" s="12" t="s">
        <v>653</v>
      </c>
      <c r="N1498" s="12" t="s">
        <v>629</v>
      </c>
      <c r="O1498" s="26" t="s">
        <v>8190</v>
      </c>
      <c r="P1498" s="26" t="s">
        <v>8191</v>
      </c>
      <c r="Q1498" s="25" t="s">
        <v>646</v>
      </c>
      <c r="R1498" s="26" t="s">
        <v>8192</v>
      </c>
      <c r="S1498" s="15" t="s">
        <v>8193</v>
      </c>
      <c r="T1498" s="52">
        <v>0</v>
      </c>
      <c r="U1498" s="22" t="s">
        <v>8194</v>
      </c>
      <c r="V1498" s="18" t="str">
        <f>+Sitio_Publico[[#This Row],[idcoleccion]]&amp;"-"&amp;Sitio_Publico[[#This Row],[id]]</f>
        <v>000-1497</v>
      </c>
      <c r="W1498" s="18">
        <f>+VLOOKUP(Sitio_Publico[[#This Row],[territorio]],Estructura!$AE$4:$AH$1067,4,0)</f>
        <v>30005506</v>
      </c>
      <c r="X1498" s="18" t="str">
        <f>+VLOOKUP(Sitio_Publico[[#This Row],[tema]],Estructura!$G$4:$J$532,4,0)</f>
        <v>T-16</v>
      </c>
      <c r="Y1498" s="18" t="str">
        <f>+VLOOKUP(Sitio_Publico[[#This Row],[contenido]],Estructura!$L$4:$O$473,4,0)</f>
        <v>C-8</v>
      </c>
      <c r="Z1498" s="18" t="str">
        <f>+VLOOKUP(Sitio_Publico[[#This Row],[Filtro Integrado]],Estructura!$U$4:$W$529,3,0)</f>
        <v>FI-0</v>
      </c>
      <c r="AA1498" s="18" t="str">
        <f>+VLOOKUP(Sitio_Publico[[#This Row],[Muestra]],Estructura!$Y$4:$AB$483,4,0)</f>
        <v>M-00067</v>
      </c>
    </row>
    <row r="1499" spans="1:27" ht="40.799999999999997" x14ac:dyDescent="0.3">
      <c r="A1499" s="16">
        <f t="shared" si="23"/>
        <v>1498</v>
      </c>
      <c r="B1499" s="47" t="s">
        <v>15118</v>
      </c>
      <c r="C1499" s="13" t="s">
        <v>622</v>
      </c>
      <c r="D1499" s="13" t="s">
        <v>623</v>
      </c>
      <c r="E1499" s="44">
        <v>15</v>
      </c>
      <c r="F1499" s="13" t="s">
        <v>466</v>
      </c>
      <c r="G1499" s="23" t="s">
        <v>1114</v>
      </c>
      <c r="H1499" s="42" t="s">
        <v>457</v>
      </c>
      <c r="I1499" s="28" t="s">
        <v>378</v>
      </c>
      <c r="J1499" s="12" t="s">
        <v>393</v>
      </c>
      <c r="K1499" s="28" t="s">
        <v>6266</v>
      </c>
      <c r="L1499" s="12" t="s">
        <v>1116</v>
      </c>
      <c r="M1499" s="12" t="s">
        <v>628</v>
      </c>
      <c r="N1499" s="12" t="s">
        <v>1118</v>
      </c>
      <c r="O1499" s="26" t="s">
        <v>8195</v>
      </c>
      <c r="P1499" s="26" t="s">
        <v>8196</v>
      </c>
      <c r="Q1499" s="25" t="s">
        <v>646</v>
      </c>
      <c r="R1499" s="26" t="s">
        <v>8197</v>
      </c>
      <c r="S1499" s="15" t="s">
        <v>8198</v>
      </c>
      <c r="T1499" s="52">
        <v>0</v>
      </c>
      <c r="U1499" s="22" t="s">
        <v>8199</v>
      </c>
      <c r="V1499" s="18" t="str">
        <f>+Sitio_Publico[[#This Row],[idcoleccion]]&amp;"-"&amp;Sitio_Publico[[#This Row],[id]]</f>
        <v>000-1498</v>
      </c>
      <c r="W1499" s="18">
        <f>+VLOOKUP(Sitio_Publico[[#This Row],[territorio]],Estructura!$AE$4:$AH$1067,4,0)</f>
        <v>20000015</v>
      </c>
      <c r="X1499" s="18" t="str">
        <f>+VLOOKUP(Sitio_Publico[[#This Row],[tema]],Estructura!$G$4:$J$532,4,0)</f>
        <v>T-18</v>
      </c>
      <c r="Y1499" s="18" t="str">
        <f>+VLOOKUP(Sitio_Publico[[#This Row],[contenido]],Estructura!$L$4:$O$473,4,0)</f>
        <v>C-11</v>
      </c>
      <c r="Z1499" s="18" t="str">
        <f>+VLOOKUP(Sitio_Publico[[#This Row],[Filtro Integrado]],Estructura!$U$4:$W$529,3,0)</f>
        <v>FI-0</v>
      </c>
      <c r="AA1499" s="18" t="str">
        <f>+VLOOKUP(Sitio_Publico[[#This Row],[Muestra]],Estructura!$Y$4:$AB$483,4,0)</f>
        <v>M-000146</v>
      </c>
    </row>
    <row r="1500" spans="1:27" ht="40.799999999999997" x14ac:dyDescent="0.3">
      <c r="A1500" s="16">
        <f t="shared" si="23"/>
        <v>1499</v>
      </c>
      <c r="B1500" s="47" t="s">
        <v>15118</v>
      </c>
      <c r="C1500" s="13" t="s">
        <v>622</v>
      </c>
      <c r="D1500" s="13" t="s">
        <v>623</v>
      </c>
      <c r="E1500" s="44">
        <v>9211</v>
      </c>
      <c r="F1500" s="13" t="s">
        <v>814</v>
      </c>
      <c r="G1500" s="23" t="s">
        <v>710</v>
      </c>
      <c r="H1500" s="42" t="s">
        <v>458</v>
      </c>
      <c r="I1500" s="28" t="s">
        <v>247</v>
      </c>
      <c r="J1500" s="12" t="s">
        <v>393</v>
      </c>
      <c r="K1500" s="28" t="s">
        <v>815</v>
      </c>
      <c r="L1500" s="12" t="s">
        <v>712</v>
      </c>
      <c r="M1500" s="12" t="s">
        <v>713</v>
      </c>
      <c r="N1500" s="12" t="s">
        <v>714</v>
      </c>
      <c r="O1500" s="26" t="s">
        <v>8200</v>
      </c>
      <c r="P1500" s="26" t="s">
        <v>8201</v>
      </c>
      <c r="Q1500" s="25" t="s">
        <v>646</v>
      </c>
      <c r="R1500" s="26" t="s">
        <v>8202</v>
      </c>
      <c r="S1500" s="15" t="s">
        <v>8203</v>
      </c>
      <c r="T1500" s="52">
        <v>0</v>
      </c>
      <c r="U1500" s="22" t="s">
        <v>8204</v>
      </c>
      <c r="V1500" s="18" t="str">
        <f>+Sitio_Publico[[#This Row],[idcoleccion]]&amp;"-"&amp;Sitio_Publico[[#This Row],[id]]</f>
        <v>000-1499</v>
      </c>
      <c r="W1500" s="18">
        <f>+VLOOKUP(Sitio_Publico[[#This Row],[territorio]],Estructura!$AE$4:$AH$1067,4,0)</f>
        <v>30009211</v>
      </c>
      <c r="X1500" s="18" t="str">
        <f>+VLOOKUP(Sitio_Publico[[#This Row],[tema]],Estructura!$G$4:$J$532,4,0)</f>
        <v>T-20</v>
      </c>
      <c r="Y1500" s="18" t="str">
        <f>+VLOOKUP(Sitio_Publico[[#This Row],[contenido]],Estructura!$L$4:$O$473,4,0)</f>
        <v>C-9</v>
      </c>
      <c r="Z1500" s="18" t="str">
        <f>+VLOOKUP(Sitio_Publico[[#This Row],[Filtro Integrado]],Estructura!$U$4:$W$529,3,0)</f>
        <v>FI-0</v>
      </c>
      <c r="AA1500" s="18" t="str">
        <f>+VLOOKUP(Sitio_Publico[[#This Row],[Muestra]],Estructura!$Y$4:$AB$483,4,0)</f>
        <v>M-00079</v>
      </c>
    </row>
    <row r="1501" spans="1:27" ht="48" x14ac:dyDescent="0.3">
      <c r="A1501" s="16">
        <f t="shared" si="23"/>
        <v>1500</v>
      </c>
      <c r="B1501" s="47" t="s">
        <v>15118</v>
      </c>
      <c r="C1501" s="13" t="s">
        <v>622</v>
      </c>
      <c r="D1501" s="13" t="s">
        <v>623</v>
      </c>
      <c r="E1501" s="44">
        <v>9205</v>
      </c>
      <c r="F1501" s="13" t="s">
        <v>666</v>
      </c>
      <c r="G1501" s="23" t="s">
        <v>639</v>
      </c>
      <c r="H1501" s="42" t="s">
        <v>458</v>
      </c>
      <c r="I1501" s="28" t="s">
        <v>241</v>
      </c>
      <c r="J1501" s="12" t="s">
        <v>393</v>
      </c>
      <c r="K1501" s="28" t="s">
        <v>667</v>
      </c>
      <c r="L1501" s="12" t="s">
        <v>652</v>
      </c>
      <c r="M1501" s="12" t="s">
        <v>668</v>
      </c>
      <c r="N1501" s="12" t="s">
        <v>629</v>
      </c>
      <c r="O1501" s="26" t="s">
        <v>8205</v>
      </c>
      <c r="P1501" s="26" t="s">
        <v>8206</v>
      </c>
      <c r="Q1501" s="25" t="s">
        <v>646</v>
      </c>
      <c r="R1501" s="26" t="s">
        <v>8207</v>
      </c>
      <c r="S1501" s="15" t="s">
        <v>8208</v>
      </c>
      <c r="T1501" s="52">
        <v>0</v>
      </c>
      <c r="U1501" s="22" t="s">
        <v>8209</v>
      </c>
      <c r="V1501" s="18" t="str">
        <f>+Sitio_Publico[[#This Row],[idcoleccion]]&amp;"-"&amp;Sitio_Publico[[#This Row],[id]]</f>
        <v>000-1500</v>
      </c>
      <c r="W1501" s="18">
        <f>+VLOOKUP(Sitio_Publico[[#This Row],[territorio]],Estructura!$AE$4:$AH$1067,4,0)</f>
        <v>30009205</v>
      </c>
      <c r="X1501" s="18" t="str">
        <f>+VLOOKUP(Sitio_Publico[[#This Row],[tema]],Estructura!$G$4:$J$532,4,0)</f>
        <v>T-15</v>
      </c>
      <c r="Y1501" s="18" t="str">
        <f>+VLOOKUP(Sitio_Publico[[#This Row],[contenido]],Estructura!$L$4:$O$473,4,0)</f>
        <v>C-8</v>
      </c>
      <c r="Z1501" s="18" t="str">
        <f>+VLOOKUP(Sitio_Publico[[#This Row],[Filtro Integrado]],Estructura!$U$4:$W$529,3,0)</f>
        <v>FI-0</v>
      </c>
      <c r="AA1501" s="18" t="str">
        <f>+VLOOKUP(Sitio_Publico[[#This Row],[Muestra]],Estructura!$Y$4:$AB$483,4,0)</f>
        <v>M-00066</v>
      </c>
    </row>
    <row r="1502" spans="1:27" ht="48" x14ac:dyDescent="0.3">
      <c r="A1502" s="16">
        <f t="shared" si="23"/>
        <v>1501</v>
      </c>
      <c r="B1502" s="47" t="s">
        <v>15118</v>
      </c>
      <c r="C1502" s="13" t="s">
        <v>622</v>
      </c>
      <c r="D1502" s="13" t="s">
        <v>623</v>
      </c>
      <c r="E1502" s="44">
        <v>6106</v>
      </c>
      <c r="F1502" s="13" t="s">
        <v>666</v>
      </c>
      <c r="G1502" s="23" t="s">
        <v>625</v>
      </c>
      <c r="H1502" s="42" t="s">
        <v>458</v>
      </c>
      <c r="I1502" s="28" t="s">
        <v>105</v>
      </c>
      <c r="J1502" s="12" t="s">
        <v>393</v>
      </c>
      <c r="K1502" s="28" t="s">
        <v>667</v>
      </c>
      <c r="L1502" s="12" t="s">
        <v>627</v>
      </c>
      <c r="M1502" s="12" t="s">
        <v>668</v>
      </c>
      <c r="N1502" s="12" t="s">
        <v>629</v>
      </c>
      <c r="O1502" s="26" t="s">
        <v>8210</v>
      </c>
      <c r="P1502" s="26" t="s">
        <v>8211</v>
      </c>
      <c r="Q1502" s="25" t="s">
        <v>646</v>
      </c>
      <c r="R1502" s="26" t="s">
        <v>8212</v>
      </c>
      <c r="S1502" s="15" t="s">
        <v>8213</v>
      </c>
      <c r="T1502" s="52">
        <v>0</v>
      </c>
      <c r="U1502" s="22" t="s">
        <v>8214</v>
      </c>
      <c r="V1502" s="18" t="str">
        <f>+Sitio_Publico[[#This Row],[idcoleccion]]&amp;"-"&amp;Sitio_Publico[[#This Row],[id]]</f>
        <v>000-1501</v>
      </c>
      <c r="W1502" s="18">
        <f>+VLOOKUP(Sitio_Publico[[#This Row],[territorio]],Estructura!$AE$4:$AH$1067,4,0)</f>
        <v>30006106</v>
      </c>
      <c r="X1502" s="18" t="str">
        <f>+VLOOKUP(Sitio_Publico[[#This Row],[tema]],Estructura!$G$4:$J$532,4,0)</f>
        <v>T-15</v>
      </c>
      <c r="Y1502" s="18" t="str">
        <f>+VLOOKUP(Sitio_Publico[[#This Row],[contenido]],Estructura!$L$4:$O$473,4,0)</f>
        <v>C-7</v>
      </c>
      <c r="Z1502" s="18" t="str">
        <f>+VLOOKUP(Sitio_Publico[[#This Row],[Filtro Integrado]],Estructura!$U$4:$W$529,3,0)</f>
        <v>FI-0</v>
      </c>
      <c r="AA1502" s="18" t="str">
        <f>+VLOOKUP(Sitio_Publico[[#This Row],[Muestra]],Estructura!$Y$4:$AB$483,4,0)</f>
        <v>M-00066</v>
      </c>
    </row>
    <row r="1503" spans="1:27" ht="48" x14ac:dyDescent="0.3">
      <c r="A1503" s="16">
        <f t="shared" si="23"/>
        <v>1502</v>
      </c>
      <c r="B1503" s="47" t="s">
        <v>15118</v>
      </c>
      <c r="C1503" s="13" t="s">
        <v>622</v>
      </c>
      <c r="D1503" s="13" t="s">
        <v>623</v>
      </c>
      <c r="E1503" s="44">
        <v>9109</v>
      </c>
      <c r="F1503" s="13" t="s">
        <v>688</v>
      </c>
      <c r="G1503" s="23" t="s">
        <v>639</v>
      </c>
      <c r="H1503" s="42" t="s">
        <v>458</v>
      </c>
      <c r="I1503" s="28" t="s">
        <v>224</v>
      </c>
      <c r="J1503" s="12" t="s">
        <v>393</v>
      </c>
      <c r="K1503" s="28" t="s">
        <v>689</v>
      </c>
      <c r="L1503" s="12" t="s">
        <v>652</v>
      </c>
      <c r="M1503" s="12" t="s">
        <v>690</v>
      </c>
      <c r="N1503" s="12" t="s">
        <v>629</v>
      </c>
      <c r="O1503" s="26" t="s">
        <v>8215</v>
      </c>
      <c r="P1503" s="26" t="s">
        <v>8216</v>
      </c>
      <c r="Q1503" s="25" t="s">
        <v>646</v>
      </c>
      <c r="R1503" s="26" t="s">
        <v>8217</v>
      </c>
      <c r="S1503" s="15" t="s">
        <v>8218</v>
      </c>
      <c r="T1503" s="52">
        <v>0</v>
      </c>
      <c r="U1503" s="22" t="s">
        <v>8219</v>
      </c>
      <c r="V1503" s="18" t="str">
        <f>+Sitio_Publico[[#This Row],[idcoleccion]]&amp;"-"&amp;Sitio_Publico[[#This Row],[id]]</f>
        <v>000-1502</v>
      </c>
      <c r="W1503" s="18">
        <f>+VLOOKUP(Sitio_Publico[[#This Row],[territorio]],Estructura!$AE$4:$AH$1067,4,0)</f>
        <v>30009109</v>
      </c>
      <c r="X1503" s="18" t="str">
        <f>+VLOOKUP(Sitio_Publico[[#This Row],[tema]],Estructura!$G$4:$J$532,4,0)</f>
        <v>T-17</v>
      </c>
      <c r="Y1503" s="18" t="str">
        <f>+VLOOKUP(Sitio_Publico[[#This Row],[contenido]],Estructura!$L$4:$O$473,4,0)</f>
        <v>C-8</v>
      </c>
      <c r="Z1503" s="18" t="str">
        <f>+VLOOKUP(Sitio_Publico[[#This Row],[Filtro Integrado]],Estructura!$U$4:$W$529,3,0)</f>
        <v>FI-0</v>
      </c>
      <c r="AA1503" s="18" t="str">
        <f>+VLOOKUP(Sitio_Publico[[#This Row],[Muestra]],Estructura!$Y$4:$AB$483,4,0)</f>
        <v>M-00068</v>
      </c>
    </row>
    <row r="1504" spans="1:27" ht="48" x14ac:dyDescent="0.3">
      <c r="A1504" s="16">
        <f t="shared" si="23"/>
        <v>1503</v>
      </c>
      <c r="B1504" s="47" t="s">
        <v>15118</v>
      </c>
      <c r="C1504" s="13" t="s">
        <v>622</v>
      </c>
      <c r="D1504" s="13" t="s">
        <v>623</v>
      </c>
      <c r="E1504" s="44">
        <v>8201</v>
      </c>
      <c r="F1504" s="13" t="s">
        <v>666</v>
      </c>
      <c r="G1504" s="23" t="s">
        <v>625</v>
      </c>
      <c r="H1504" s="42" t="s">
        <v>458</v>
      </c>
      <c r="I1504" s="28" t="s">
        <v>174</v>
      </c>
      <c r="J1504" s="12" t="s">
        <v>393</v>
      </c>
      <c r="K1504" s="28" t="s">
        <v>745</v>
      </c>
      <c r="L1504" s="12" t="s">
        <v>627</v>
      </c>
      <c r="M1504" s="12" t="s">
        <v>628</v>
      </c>
      <c r="N1504" s="12" t="s">
        <v>629</v>
      </c>
      <c r="O1504" s="26" t="s">
        <v>8220</v>
      </c>
      <c r="P1504" s="26" t="s">
        <v>8221</v>
      </c>
      <c r="Q1504" s="25" t="s">
        <v>646</v>
      </c>
      <c r="R1504" s="26" t="s">
        <v>8222</v>
      </c>
      <c r="S1504" s="15" t="s">
        <v>8223</v>
      </c>
      <c r="T1504" s="52">
        <v>0</v>
      </c>
      <c r="U1504" s="22" t="s">
        <v>8224</v>
      </c>
      <c r="V1504" s="18" t="str">
        <f>+Sitio_Publico[[#This Row],[idcoleccion]]&amp;"-"&amp;Sitio_Publico[[#This Row],[id]]</f>
        <v>000-1503</v>
      </c>
      <c r="W1504" s="18">
        <f>+VLOOKUP(Sitio_Publico[[#This Row],[territorio]],Estructura!$AE$4:$AH$1067,4,0)</f>
        <v>30008201</v>
      </c>
      <c r="X1504" s="18" t="str">
        <f>+VLOOKUP(Sitio_Publico[[#This Row],[tema]],Estructura!$G$4:$J$532,4,0)</f>
        <v>T-15</v>
      </c>
      <c r="Y1504" s="18" t="str">
        <f>+VLOOKUP(Sitio_Publico[[#This Row],[contenido]],Estructura!$L$4:$O$473,4,0)</f>
        <v>C-7</v>
      </c>
      <c r="Z1504" s="18" t="str">
        <f>+VLOOKUP(Sitio_Publico[[#This Row],[Filtro Integrado]],Estructura!$U$4:$W$529,3,0)</f>
        <v>FI-0</v>
      </c>
      <c r="AA1504" s="18" t="str">
        <f>+VLOOKUP(Sitio_Publico[[#This Row],[Muestra]],Estructura!$Y$4:$AB$483,4,0)</f>
        <v>M-00074</v>
      </c>
    </row>
    <row r="1505" spans="1:27" ht="48" x14ac:dyDescent="0.3">
      <c r="A1505" s="16">
        <f t="shared" si="23"/>
        <v>1504</v>
      </c>
      <c r="B1505" s="47" t="s">
        <v>15118</v>
      </c>
      <c r="C1505" s="13" t="s">
        <v>622</v>
      </c>
      <c r="D1505" s="13" t="s">
        <v>623</v>
      </c>
      <c r="E1505" s="44">
        <v>8204</v>
      </c>
      <c r="F1505" s="13" t="s">
        <v>681</v>
      </c>
      <c r="G1505" s="23" t="s">
        <v>639</v>
      </c>
      <c r="H1505" s="42" t="s">
        <v>458</v>
      </c>
      <c r="I1505" s="28" t="s">
        <v>177</v>
      </c>
      <c r="J1505" s="12" t="s">
        <v>393</v>
      </c>
      <c r="K1505" s="28" t="s">
        <v>793</v>
      </c>
      <c r="L1505" s="12" t="s">
        <v>652</v>
      </c>
      <c r="M1505" s="12" t="s">
        <v>794</v>
      </c>
      <c r="N1505" s="12" t="s">
        <v>629</v>
      </c>
      <c r="O1505" s="26" t="s">
        <v>8225</v>
      </c>
      <c r="P1505" s="26" t="s">
        <v>8226</v>
      </c>
      <c r="Q1505" s="25" t="s">
        <v>646</v>
      </c>
      <c r="R1505" s="26" t="s">
        <v>8227</v>
      </c>
      <c r="S1505" s="15" t="s">
        <v>8228</v>
      </c>
      <c r="T1505" s="52">
        <v>0</v>
      </c>
      <c r="U1505" s="22" t="s">
        <v>8229</v>
      </c>
      <c r="V1505" s="18" t="str">
        <f>+Sitio_Publico[[#This Row],[idcoleccion]]&amp;"-"&amp;Sitio_Publico[[#This Row],[id]]</f>
        <v>000-1504</v>
      </c>
      <c r="W1505" s="18">
        <f>+VLOOKUP(Sitio_Publico[[#This Row],[territorio]],Estructura!$AE$4:$AH$1067,4,0)</f>
        <v>30008204</v>
      </c>
      <c r="X1505" s="18" t="str">
        <f>+VLOOKUP(Sitio_Publico[[#This Row],[tema]],Estructura!$G$4:$J$532,4,0)</f>
        <v>T-16</v>
      </c>
      <c r="Y1505" s="18" t="str">
        <f>+VLOOKUP(Sitio_Publico[[#This Row],[contenido]],Estructura!$L$4:$O$473,4,0)</f>
        <v>C-8</v>
      </c>
      <c r="Z1505" s="18" t="str">
        <f>+VLOOKUP(Sitio_Publico[[#This Row],[Filtro Integrado]],Estructura!$U$4:$W$529,3,0)</f>
        <v>FI-0</v>
      </c>
      <c r="AA1505" s="18" t="str">
        <f>+VLOOKUP(Sitio_Publico[[#This Row],[Muestra]],Estructura!$Y$4:$AB$483,4,0)</f>
        <v>M-00077</v>
      </c>
    </row>
    <row r="1506" spans="1:27" ht="48" x14ac:dyDescent="0.3">
      <c r="A1506" s="16">
        <f t="shared" si="23"/>
        <v>1505</v>
      </c>
      <c r="B1506" s="47" t="s">
        <v>15118</v>
      </c>
      <c r="C1506" s="13" t="s">
        <v>622</v>
      </c>
      <c r="D1506" s="13" t="s">
        <v>623</v>
      </c>
      <c r="E1506" s="44">
        <v>13118</v>
      </c>
      <c r="F1506" s="13" t="s">
        <v>666</v>
      </c>
      <c r="G1506" s="23" t="s">
        <v>639</v>
      </c>
      <c r="H1506" s="42" t="s">
        <v>458</v>
      </c>
      <c r="I1506" s="28" t="s">
        <v>314</v>
      </c>
      <c r="J1506" s="12" t="s">
        <v>393</v>
      </c>
      <c r="K1506" s="28" t="s">
        <v>888</v>
      </c>
      <c r="L1506" s="12" t="s">
        <v>652</v>
      </c>
      <c r="M1506" s="12" t="s">
        <v>704</v>
      </c>
      <c r="N1506" s="12" t="s">
        <v>629</v>
      </c>
      <c r="O1506" s="26" t="s">
        <v>8230</v>
      </c>
      <c r="P1506" s="26" t="s">
        <v>8231</v>
      </c>
      <c r="Q1506" s="25" t="s">
        <v>646</v>
      </c>
      <c r="R1506" s="26" t="s">
        <v>8232</v>
      </c>
      <c r="S1506" s="15" t="s">
        <v>8233</v>
      </c>
      <c r="T1506" s="52">
        <v>0</v>
      </c>
      <c r="U1506" s="22" t="s">
        <v>8234</v>
      </c>
      <c r="V1506" s="18" t="str">
        <f>+Sitio_Publico[[#This Row],[idcoleccion]]&amp;"-"&amp;Sitio_Publico[[#This Row],[id]]</f>
        <v>000-1505</v>
      </c>
      <c r="W1506" s="18">
        <f>+VLOOKUP(Sitio_Publico[[#This Row],[territorio]],Estructura!$AE$4:$AH$1067,4,0)</f>
        <v>30013118</v>
      </c>
      <c r="X1506" s="18" t="str">
        <f>+VLOOKUP(Sitio_Publico[[#This Row],[tema]],Estructura!$G$4:$J$532,4,0)</f>
        <v>T-15</v>
      </c>
      <c r="Y1506" s="18" t="str">
        <f>+VLOOKUP(Sitio_Publico[[#This Row],[contenido]],Estructura!$L$4:$O$473,4,0)</f>
        <v>C-8</v>
      </c>
      <c r="Z1506" s="18" t="str">
        <f>+VLOOKUP(Sitio_Publico[[#This Row],[Filtro Integrado]],Estructura!$U$4:$W$529,3,0)</f>
        <v>FI-0</v>
      </c>
      <c r="AA1506" s="18" t="str">
        <f>+VLOOKUP(Sitio_Publico[[#This Row],[Muestra]],Estructura!$Y$4:$AB$483,4,0)</f>
        <v>M-00082</v>
      </c>
    </row>
    <row r="1507" spans="1:27" ht="48" x14ac:dyDescent="0.3">
      <c r="A1507" s="16">
        <f t="shared" si="23"/>
        <v>1506</v>
      </c>
      <c r="B1507" s="47" t="s">
        <v>15118</v>
      </c>
      <c r="C1507" s="13" t="s">
        <v>622</v>
      </c>
      <c r="D1507" s="13" t="s">
        <v>623</v>
      </c>
      <c r="E1507" s="44">
        <v>8314</v>
      </c>
      <c r="F1507" s="13" t="s">
        <v>666</v>
      </c>
      <c r="G1507" s="23" t="s">
        <v>625</v>
      </c>
      <c r="H1507" s="42" t="s">
        <v>458</v>
      </c>
      <c r="I1507" s="28" t="s">
        <v>194</v>
      </c>
      <c r="J1507" s="12" t="s">
        <v>393</v>
      </c>
      <c r="K1507" s="28" t="s">
        <v>745</v>
      </c>
      <c r="L1507" s="12" t="s">
        <v>627</v>
      </c>
      <c r="M1507" s="12" t="s">
        <v>628</v>
      </c>
      <c r="N1507" s="12" t="s">
        <v>629</v>
      </c>
      <c r="O1507" s="26" t="s">
        <v>8235</v>
      </c>
      <c r="P1507" s="26" t="s">
        <v>8236</v>
      </c>
      <c r="Q1507" s="25" t="s">
        <v>646</v>
      </c>
      <c r="R1507" s="26" t="s">
        <v>8237</v>
      </c>
      <c r="S1507" s="15" t="s">
        <v>8238</v>
      </c>
      <c r="T1507" s="52">
        <v>0</v>
      </c>
      <c r="U1507" s="22" t="s">
        <v>8239</v>
      </c>
      <c r="V1507" s="18" t="str">
        <f>+Sitio_Publico[[#This Row],[idcoleccion]]&amp;"-"&amp;Sitio_Publico[[#This Row],[id]]</f>
        <v>000-1506</v>
      </c>
      <c r="W1507" s="18">
        <f>+VLOOKUP(Sitio_Publico[[#This Row],[territorio]],Estructura!$AE$4:$AH$1067,4,0)</f>
        <v>30008314</v>
      </c>
      <c r="X1507" s="18" t="str">
        <f>+VLOOKUP(Sitio_Publico[[#This Row],[tema]],Estructura!$G$4:$J$532,4,0)</f>
        <v>T-15</v>
      </c>
      <c r="Y1507" s="18" t="str">
        <f>+VLOOKUP(Sitio_Publico[[#This Row],[contenido]],Estructura!$L$4:$O$473,4,0)</f>
        <v>C-7</v>
      </c>
      <c r="Z1507" s="18" t="str">
        <f>+VLOOKUP(Sitio_Publico[[#This Row],[Filtro Integrado]],Estructura!$U$4:$W$529,3,0)</f>
        <v>FI-0</v>
      </c>
      <c r="AA1507" s="18" t="str">
        <f>+VLOOKUP(Sitio_Publico[[#This Row],[Muestra]],Estructura!$Y$4:$AB$483,4,0)</f>
        <v>M-00074</v>
      </c>
    </row>
    <row r="1508" spans="1:27" ht="48" x14ac:dyDescent="0.3">
      <c r="A1508" s="16">
        <f t="shared" si="23"/>
        <v>1507</v>
      </c>
      <c r="B1508" s="47" t="s">
        <v>15118</v>
      </c>
      <c r="C1508" s="13" t="s">
        <v>622</v>
      </c>
      <c r="D1508" s="13" t="s">
        <v>623</v>
      </c>
      <c r="E1508" s="44">
        <v>6104</v>
      </c>
      <c r="F1508" s="13" t="s">
        <v>681</v>
      </c>
      <c r="G1508" s="23" t="s">
        <v>639</v>
      </c>
      <c r="H1508" s="42" t="s">
        <v>458</v>
      </c>
      <c r="I1508" s="28" t="s">
        <v>103</v>
      </c>
      <c r="J1508" s="12" t="s">
        <v>393</v>
      </c>
      <c r="K1508" s="28" t="s">
        <v>682</v>
      </c>
      <c r="L1508" s="12" t="s">
        <v>652</v>
      </c>
      <c r="M1508" s="12" t="s">
        <v>653</v>
      </c>
      <c r="N1508" s="12" t="s">
        <v>629</v>
      </c>
      <c r="O1508" s="26" t="s">
        <v>8240</v>
      </c>
      <c r="P1508" s="26" t="s">
        <v>8241</v>
      </c>
      <c r="Q1508" s="25" t="s">
        <v>646</v>
      </c>
      <c r="R1508" s="26" t="s">
        <v>8242</v>
      </c>
      <c r="S1508" s="15" t="s">
        <v>8243</v>
      </c>
      <c r="T1508" s="52">
        <v>0</v>
      </c>
      <c r="U1508" s="22" t="s">
        <v>8244</v>
      </c>
      <c r="V1508" s="18" t="str">
        <f>+Sitio_Publico[[#This Row],[idcoleccion]]&amp;"-"&amp;Sitio_Publico[[#This Row],[id]]</f>
        <v>000-1507</v>
      </c>
      <c r="W1508" s="18">
        <f>+VLOOKUP(Sitio_Publico[[#This Row],[territorio]],Estructura!$AE$4:$AH$1067,4,0)</f>
        <v>30006104</v>
      </c>
      <c r="X1508" s="18" t="str">
        <f>+VLOOKUP(Sitio_Publico[[#This Row],[tema]],Estructura!$G$4:$J$532,4,0)</f>
        <v>T-16</v>
      </c>
      <c r="Y1508" s="18" t="str">
        <f>+VLOOKUP(Sitio_Publico[[#This Row],[contenido]],Estructura!$L$4:$O$473,4,0)</f>
        <v>C-8</v>
      </c>
      <c r="Z1508" s="18" t="str">
        <f>+VLOOKUP(Sitio_Publico[[#This Row],[Filtro Integrado]],Estructura!$U$4:$W$529,3,0)</f>
        <v>FI-0</v>
      </c>
      <c r="AA1508" s="18" t="str">
        <f>+VLOOKUP(Sitio_Publico[[#This Row],[Muestra]],Estructura!$Y$4:$AB$483,4,0)</f>
        <v>M-00067</v>
      </c>
    </row>
    <row r="1509" spans="1:27" ht="48" x14ac:dyDescent="0.3">
      <c r="A1509" s="16">
        <f t="shared" si="23"/>
        <v>1508</v>
      </c>
      <c r="B1509" s="47" t="s">
        <v>15118</v>
      </c>
      <c r="C1509" s="13" t="s">
        <v>622</v>
      </c>
      <c r="D1509" s="13" t="s">
        <v>623</v>
      </c>
      <c r="E1509" s="44">
        <v>3302</v>
      </c>
      <c r="F1509" s="13" t="s">
        <v>688</v>
      </c>
      <c r="G1509" s="23" t="s">
        <v>639</v>
      </c>
      <c r="H1509" s="42" t="s">
        <v>458</v>
      </c>
      <c r="I1509" s="28" t="s">
        <v>47</v>
      </c>
      <c r="J1509" s="12" t="s">
        <v>393</v>
      </c>
      <c r="K1509" s="28" t="s">
        <v>703</v>
      </c>
      <c r="L1509" s="12" t="s">
        <v>652</v>
      </c>
      <c r="M1509" s="12" t="s">
        <v>704</v>
      </c>
      <c r="N1509" s="12" t="s">
        <v>629</v>
      </c>
      <c r="O1509" s="26" t="s">
        <v>8245</v>
      </c>
      <c r="P1509" s="26" t="s">
        <v>8246</v>
      </c>
      <c r="Q1509" s="25" t="s">
        <v>646</v>
      </c>
      <c r="R1509" s="26" t="s">
        <v>8247</v>
      </c>
      <c r="S1509" s="15" t="s">
        <v>8248</v>
      </c>
      <c r="T1509" s="52">
        <v>0</v>
      </c>
      <c r="U1509" s="22" t="s">
        <v>8249</v>
      </c>
      <c r="V1509" s="18" t="str">
        <f>+Sitio_Publico[[#This Row],[idcoleccion]]&amp;"-"&amp;Sitio_Publico[[#This Row],[id]]</f>
        <v>000-1508</v>
      </c>
      <c r="W1509" s="18">
        <f>+VLOOKUP(Sitio_Publico[[#This Row],[territorio]],Estructura!$AE$4:$AH$1067,4,0)</f>
        <v>30003302</v>
      </c>
      <c r="X1509" s="18" t="str">
        <f>+VLOOKUP(Sitio_Publico[[#This Row],[tema]],Estructura!$G$4:$J$532,4,0)</f>
        <v>T-17</v>
      </c>
      <c r="Y1509" s="18" t="str">
        <f>+VLOOKUP(Sitio_Publico[[#This Row],[contenido]],Estructura!$L$4:$O$473,4,0)</f>
        <v>C-8</v>
      </c>
      <c r="Z1509" s="18" t="str">
        <f>+VLOOKUP(Sitio_Publico[[#This Row],[Filtro Integrado]],Estructura!$U$4:$W$529,3,0)</f>
        <v>FI-0</v>
      </c>
      <c r="AA1509" s="18" t="str">
        <f>+VLOOKUP(Sitio_Publico[[#This Row],[Muestra]],Estructura!$Y$4:$AB$483,4,0)</f>
        <v>M-00069</v>
      </c>
    </row>
    <row r="1510" spans="1:27" ht="48" x14ac:dyDescent="0.3">
      <c r="A1510" s="16">
        <f t="shared" si="23"/>
        <v>1509</v>
      </c>
      <c r="B1510" s="47" t="s">
        <v>15118</v>
      </c>
      <c r="C1510" s="13" t="s">
        <v>622</v>
      </c>
      <c r="D1510" s="13" t="s">
        <v>623</v>
      </c>
      <c r="E1510" s="44">
        <v>6104</v>
      </c>
      <c r="F1510" s="13" t="s">
        <v>688</v>
      </c>
      <c r="G1510" s="23" t="s">
        <v>639</v>
      </c>
      <c r="H1510" s="42" t="s">
        <v>458</v>
      </c>
      <c r="I1510" s="28" t="s">
        <v>103</v>
      </c>
      <c r="J1510" s="12" t="s">
        <v>393</v>
      </c>
      <c r="K1510" s="28" t="s">
        <v>689</v>
      </c>
      <c r="L1510" s="12" t="s">
        <v>652</v>
      </c>
      <c r="M1510" s="12" t="s">
        <v>690</v>
      </c>
      <c r="N1510" s="12" t="s">
        <v>629</v>
      </c>
      <c r="O1510" s="26" t="s">
        <v>8250</v>
      </c>
      <c r="P1510" s="26" t="s">
        <v>8251</v>
      </c>
      <c r="Q1510" s="25" t="s">
        <v>646</v>
      </c>
      <c r="R1510" s="26" t="s">
        <v>8252</v>
      </c>
      <c r="S1510" s="15" t="s">
        <v>8253</v>
      </c>
      <c r="T1510" s="52">
        <v>0</v>
      </c>
      <c r="U1510" s="22" t="s">
        <v>8254</v>
      </c>
      <c r="V1510" s="18" t="str">
        <f>+Sitio_Publico[[#This Row],[idcoleccion]]&amp;"-"&amp;Sitio_Publico[[#This Row],[id]]</f>
        <v>000-1509</v>
      </c>
      <c r="W1510" s="18">
        <f>+VLOOKUP(Sitio_Publico[[#This Row],[territorio]],Estructura!$AE$4:$AH$1067,4,0)</f>
        <v>30006104</v>
      </c>
      <c r="X1510" s="18" t="str">
        <f>+VLOOKUP(Sitio_Publico[[#This Row],[tema]],Estructura!$G$4:$J$532,4,0)</f>
        <v>T-17</v>
      </c>
      <c r="Y1510" s="18" t="str">
        <f>+VLOOKUP(Sitio_Publico[[#This Row],[contenido]],Estructura!$L$4:$O$473,4,0)</f>
        <v>C-8</v>
      </c>
      <c r="Z1510" s="18" t="str">
        <f>+VLOOKUP(Sitio_Publico[[#This Row],[Filtro Integrado]],Estructura!$U$4:$W$529,3,0)</f>
        <v>FI-0</v>
      </c>
      <c r="AA1510" s="18" t="str">
        <f>+VLOOKUP(Sitio_Publico[[#This Row],[Muestra]],Estructura!$Y$4:$AB$483,4,0)</f>
        <v>M-00068</v>
      </c>
    </row>
    <row r="1511" spans="1:27" ht="48" x14ac:dyDescent="0.3">
      <c r="A1511" s="16">
        <f t="shared" si="23"/>
        <v>1510</v>
      </c>
      <c r="B1511" s="47" t="s">
        <v>15118</v>
      </c>
      <c r="C1511" s="13" t="s">
        <v>622</v>
      </c>
      <c r="D1511" s="13" t="s">
        <v>623</v>
      </c>
      <c r="E1511" s="44">
        <v>6114</v>
      </c>
      <c r="F1511" s="13" t="s">
        <v>681</v>
      </c>
      <c r="G1511" s="23" t="s">
        <v>625</v>
      </c>
      <c r="H1511" s="42" t="s">
        <v>458</v>
      </c>
      <c r="I1511" s="28" t="s">
        <v>113</v>
      </c>
      <c r="J1511" s="12" t="s">
        <v>393</v>
      </c>
      <c r="K1511" s="28" t="s">
        <v>793</v>
      </c>
      <c r="L1511" s="12" t="s">
        <v>627</v>
      </c>
      <c r="M1511" s="12" t="s">
        <v>794</v>
      </c>
      <c r="N1511" s="12" t="s">
        <v>629</v>
      </c>
      <c r="O1511" s="26" t="s">
        <v>8255</v>
      </c>
      <c r="P1511" s="26" t="s">
        <v>8256</v>
      </c>
      <c r="Q1511" s="25" t="s">
        <v>646</v>
      </c>
      <c r="R1511" s="26" t="s">
        <v>8257</v>
      </c>
      <c r="S1511" s="15" t="s">
        <v>8258</v>
      </c>
      <c r="T1511" s="52">
        <v>0</v>
      </c>
      <c r="U1511" s="22" t="s">
        <v>8259</v>
      </c>
      <c r="V1511" s="18" t="str">
        <f>+Sitio_Publico[[#This Row],[idcoleccion]]&amp;"-"&amp;Sitio_Publico[[#This Row],[id]]</f>
        <v>000-1510</v>
      </c>
      <c r="W1511" s="18">
        <f>+VLOOKUP(Sitio_Publico[[#This Row],[territorio]],Estructura!$AE$4:$AH$1067,4,0)</f>
        <v>30006114</v>
      </c>
      <c r="X1511" s="18" t="str">
        <f>+VLOOKUP(Sitio_Publico[[#This Row],[tema]],Estructura!$G$4:$J$532,4,0)</f>
        <v>T-16</v>
      </c>
      <c r="Y1511" s="18" t="str">
        <f>+VLOOKUP(Sitio_Publico[[#This Row],[contenido]],Estructura!$L$4:$O$473,4,0)</f>
        <v>C-7</v>
      </c>
      <c r="Z1511" s="18" t="str">
        <f>+VLOOKUP(Sitio_Publico[[#This Row],[Filtro Integrado]],Estructura!$U$4:$W$529,3,0)</f>
        <v>FI-0</v>
      </c>
      <c r="AA1511" s="18" t="str">
        <f>+VLOOKUP(Sitio_Publico[[#This Row],[Muestra]],Estructura!$Y$4:$AB$483,4,0)</f>
        <v>M-00077</v>
      </c>
    </row>
    <row r="1512" spans="1:27" ht="40.799999999999997" x14ac:dyDescent="0.3">
      <c r="A1512" s="16">
        <f t="shared" si="23"/>
        <v>1511</v>
      </c>
      <c r="B1512" s="47" t="s">
        <v>15118</v>
      </c>
      <c r="C1512" s="13" t="s">
        <v>622</v>
      </c>
      <c r="D1512" s="13" t="s">
        <v>623</v>
      </c>
      <c r="E1512" s="44">
        <v>3301</v>
      </c>
      <c r="F1512" s="13" t="s">
        <v>466</v>
      </c>
      <c r="G1512" s="23" t="s">
        <v>710</v>
      </c>
      <c r="H1512" s="42" t="s">
        <v>458</v>
      </c>
      <c r="I1512" s="28" t="s">
        <v>46</v>
      </c>
      <c r="J1512" s="12" t="s">
        <v>2802</v>
      </c>
      <c r="K1512" s="28" t="s">
        <v>3433</v>
      </c>
      <c r="L1512" s="12" t="s">
        <v>712</v>
      </c>
      <c r="M1512" s="12" t="s">
        <v>628</v>
      </c>
      <c r="N1512" s="12" t="s">
        <v>714</v>
      </c>
      <c r="O1512" s="26" t="s">
        <v>8260</v>
      </c>
      <c r="P1512" s="26" t="s">
        <v>8261</v>
      </c>
      <c r="Q1512" s="25" t="s">
        <v>632</v>
      </c>
      <c r="R1512" s="26" t="s">
        <v>8262</v>
      </c>
      <c r="S1512" s="15" t="s">
        <v>8263</v>
      </c>
      <c r="T1512" s="52">
        <v>0</v>
      </c>
      <c r="U1512" s="22" t="s">
        <v>8264</v>
      </c>
      <c r="V1512" s="18" t="str">
        <f>+Sitio_Publico[[#This Row],[idcoleccion]]&amp;"-"&amp;Sitio_Publico[[#This Row],[id]]</f>
        <v>000-1511</v>
      </c>
      <c r="W1512" s="18">
        <f>+VLOOKUP(Sitio_Publico[[#This Row],[territorio]],Estructura!$AE$4:$AH$1067,4,0)</f>
        <v>30003301</v>
      </c>
      <c r="X1512" s="18" t="str">
        <f>+VLOOKUP(Sitio_Publico[[#This Row],[tema]],Estructura!$G$4:$J$532,4,0)</f>
        <v>T-18</v>
      </c>
      <c r="Y1512" s="18" t="str">
        <f>+VLOOKUP(Sitio_Publico[[#This Row],[contenido]],Estructura!$L$4:$O$473,4,0)</f>
        <v>C-9</v>
      </c>
      <c r="Z1512" s="18" t="str">
        <f>+VLOOKUP(Sitio_Publico[[#This Row],[Filtro Integrado]],Estructura!$U$4:$W$529,3,0)</f>
        <v>FI-2</v>
      </c>
      <c r="AA1512" s="18" t="str">
        <f>+VLOOKUP(Sitio_Publico[[#This Row],[Muestra]],Estructura!$Y$4:$AB$483,4,0)</f>
        <v>M-000122</v>
      </c>
    </row>
    <row r="1513" spans="1:27" ht="48" x14ac:dyDescent="0.3">
      <c r="A1513" s="16">
        <f t="shared" si="23"/>
        <v>1512</v>
      </c>
      <c r="B1513" s="47" t="s">
        <v>15118</v>
      </c>
      <c r="C1513" s="13" t="s">
        <v>622</v>
      </c>
      <c r="D1513" s="13" t="s">
        <v>623</v>
      </c>
      <c r="E1513" s="44">
        <v>1404</v>
      </c>
      <c r="F1513" s="13" t="s">
        <v>624</v>
      </c>
      <c r="G1513" s="23" t="s">
        <v>639</v>
      </c>
      <c r="H1513" s="42" t="s">
        <v>458</v>
      </c>
      <c r="I1513" s="28" t="s">
        <v>31</v>
      </c>
      <c r="J1513" s="12" t="s">
        <v>393</v>
      </c>
      <c r="K1513" s="28" t="s">
        <v>651</v>
      </c>
      <c r="L1513" s="12" t="s">
        <v>652</v>
      </c>
      <c r="M1513" s="12" t="s">
        <v>653</v>
      </c>
      <c r="N1513" s="12" t="s">
        <v>629</v>
      </c>
      <c r="O1513" s="26" t="s">
        <v>8265</v>
      </c>
      <c r="P1513" s="26" t="s">
        <v>8266</v>
      </c>
      <c r="Q1513" s="25" t="s">
        <v>646</v>
      </c>
      <c r="R1513" s="26" t="s">
        <v>8267</v>
      </c>
      <c r="S1513" s="15" t="s">
        <v>8268</v>
      </c>
      <c r="T1513" s="52">
        <v>0</v>
      </c>
      <c r="U1513" s="22" t="s">
        <v>8269</v>
      </c>
      <c r="V1513" s="18" t="str">
        <f>+Sitio_Publico[[#This Row],[idcoleccion]]&amp;"-"&amp;Sitio_Publico[[#This Row],[id]]</f>
        <v>000-1512</v>
      </c>
      <c r="W1513" s="18">
        <f>+VLOOKUP(Sitio_Publico[[#This Row],[territorio]],Estructura!$AE$4:$AH$1067,4,0)</f>
        <v>30001404</v>
      </c>
      <c r="X1513" s="18" t="str">
        <f>+VLOOKUP(Sitio_Publico[[#This Row],[tema]],Estructura!$G$4:$J$532,4,0)</f>
        <v>T-13</v>
      </c>
      <c r="Y1513" s="18" t="str">
        <f>+VLOOKUP(Sitio_Publico[[#This Row],[contenido]],Estructura!$L$4:$O$473,4,0)</f>
        <v>C-8</v>
      </c>
      <c r="Z1513" s="18" t="str">
        <f>+VLOOKUP(Sitio_Publico[[#This Row],[Filtro Integrado]],Estructura!$U$4:$W$529,3,0)</f>
        <v>FI-0</v>
      </c>
      <c r="AA1513" s="18" t="str">
        <f>+VLOOKUP(Sitio_Publico[[#This Row],[Muestra]],Estructura!$Y$4:$AB$483,4,0)</f>
        <v>M-00065</v>
      </c>
    </row>
    <row r="1514" spans="1:27" ht="48" x14ac:dyDescent="0.3">
      <c r="A1514" s="16">
        <f t="shared" si="23"/>
        <v>1513</v>
      </c>
      <c r="B1514" s="47" t="s">
        <v>15118</v>
      </c>
      <c r="C1514" s="13" t="s">
        <v>622</v>
      </c>
      <c r="D1514" s="13" t="s">
        <v>623</v>
      </c>
      <c r="E1514" s="44">
        <v>5703</v>
      </c>
      <c r="F1514" s="13" t="s">
        <v>681</v>
      </c>
      <c r="G1514" s="23" t="s">
        <v>639</v>
      </c>
      <c r="H1514" s="42" t="s">
        <v>458</v>
      </c>
      <c r="I1514" s="28" t="s">
        <v>92</v>
      </c>
      <c r="J1514" s="12" t="s">
        <v>393</v>
      </c>
      <c r="K1514" s="28" t="s">
        <v>841</v>
      </c>
      <c r="L1514" s="12" t="s">
        <v>652</v>
      </c>
      <c r="M1514" s="12" t="s">
        <v>704</v>
      </c>
      <c r="N1514" s="12" t="s">
        <v>629</v>
      </c>
      <c r="O1514" s="26" t="s">
        <v>8270</v>
      </c>
      <c r="P1514" s="26" t="s">
        <v>8271</v>
      </c>
      <c r="Q1514" s="25" t="s">
        <v>646</v>
      </c>
      <c r="R1514" s="26" t="s">
        <v>8272</v>
      </c>
      <c r="S1514" s="15" t="s">
        <v>8273</v>
      </c>
      <c r="T1514" s="52">
        <v>0</v>
      </c>
      <c r="U1514" s="22" t="s">
        <v>8274</v>
      </c>
      <c r="V1514" s="18" t="str">
        <f>+Sitio_Publico[[#This Row],[idcoleccion]]&amp;"-"&amp;Sitio_Publico[[#This Row],[id]]</f>
        <v>000-1513</v>
      </c>
      <c r="W1514" s="18">
        <f>+VLOOKUP(Sitio_Publico[[#This Row],[territorio]],Estructura!$AE$4:$AH$1067,4,0)</f>
        <v>30005703</v>
      </c>
      <c r="X1514" s="18" t="str">
        <f>+VLOOKUP(Sitio_Publico[[#This Row],[tema]],Estructura!$G$4:$J$532,4,0)</f>
        <v>T-16</v>
      </c>
      <c r="Y1514" s="18" t="str">
        <f>+VLOOKUP(Sitio_Publico[[#This Row],[contenido]],Estructura!$L$4:$O$473,4,0)</f>
        <v>C-8</v>
      </c>
      <c r="Z1514" s="18" t="str">
        <f>+VLOOKUP(Sitio_Publico[[#This Row],[Filtro Integrado]],Estructura!$U$4:$W$529,3,0)</f>
        <v>FI-0</v>
      </c>
      <c r="AA1514" s="18" t="str">
        <f>+VLOOKUP(Sitio_Publico[[#This Row],[Muestra]],Estructura!$Y$4:$AB$483,4,0)</f>
        <v>M-00080</v>
      </c>
    </row>
    <row r="1515" spans="1:27" ht="48" x14ac:dyDescent="0.3">
      <c r="A1515" s="16">
        <f t="shared" si="23"/>
        <v>1514</v>
      </c>
      <c r="B1515" s="47" t="s">
        <v>15118</v>
      </c>
      <c r="C1515" s="13" t="s">
        <v>622</v>
      </c>
      <c r="D1515" s="13" t="s">
        <v>623</v>
      </c>
      <c r="E1515" s="44">
        <v>10304</v>
      </c>
      <c r="F1515" s="13" t="s">
        <v>681</v>
      </c>
      <c r="G1515" s="23" t="s">
        <v>639</v>
      </c>
      <c r="H1515" s="42" t="s">
        <v>458</v>
      </c>
      <c r="I1515" s="28" t="s">
        <v>270</v>
      </c>
      <c r="J1515" s="12" t="s">
        <v>393</v>
      </c>
      <c r="K1515" s="28" t="s">
        <v>841</v>
      </c>
      <c r="L1515" s="12" t="s">
        <v>652</v>
      </c>
      <c r="M1515" s="12" t="s">
        <v>704</v>
      </c>
      <c r="N1515" s="12" t="s">
        <v>629</v>
      </c>
      <c r="O1515" s="26" t="s">
        <v>8275</v>
      </c>
      <c r="P1515" s="26" t="s">
        <v>8276</v>
      </c>
      <c r="Q1515" s="25" t="s">
        <v>646</v>
      </c>
      <c r="R1515" s="26" t="s">
        <v>8277</v>
      </c>
      <c r="S1515" s="15" t="s">
        <v>8278</v>
      </c>
      <c r="T1515" s="52">
        <v>0</v>
      </c>
      <c r="U1515" s="22" t="s">
        <v>8279</v>
      </c>
      <c r="V1515" s="18" t="str">
        <f>+Sitio_Publico[[#This Row],[idcoleccion]]&amp;"-"&amp;Sitio_Publico[[#This Row],[id]]</f>
        <v>000-1514</v>
      </c>
      <c r="W1515" s="18">
        <f>+VLOOKUP(Sitio_Publico[[#This Row],[territorio]],Estructura!$AE$4:$AH$1067,4,0)</f>
        <v>30010304</v>
      </c>
      <c r="X1515" s="18" t="str">
        <f>+VLOOKUP(Sitio_Publico[[#This Row],[tema]],Estructura!$G$4:$J$532,4,0)</f>
        <v>T-16</v>
      </c>
      <c r="Y1515" s="18" t="str">
        <f>+VLOOKUP(Sitio_Publico[[#This Row],[contenido]],Estructura!$L$4:$O$473,4,0)</f>
        <v>C-8</v>
      </c>
      <c r="Z1515" s="18" t="str">
        <f>+VLOOKUP(Sitio_Publico[[#This Row],[Filtro Integrado]],Estructura!$U$4:$W$529,3,0)</f>
        <v>FI-0</v>
      </c>
      <c r="AA1515" s="18" t="str">
        <f>+VLOOKUP(Sitio_Publico[[#This Row],[Muestra]],Estructura!$Y$4:$AB$483,4,0)</f>
        <v>M-00080</v>
      </c>
    </row>
    <row r="1516" spans="1:27" ht="40.799999999999997" x14ac:dyDescent="0.3">
      <c r="A1516" s="16">
        <f t="shared" si="23"/>
        <v>1515</v>
      </c>
      <c r="B1516" s="47" t="s">
        <v>15118</v>
      </c>
      <c r="C1516" s="13" t="s">
        <v>637</v>
      </c>
      <c r="D1516" s="13" t="s">
        <v>623</v>
      </c>
      <c r="E1516" s="44">
        <v>5</v>
      </c>
      <c r="F1516" s="13" t="s">
        <v>638</v>
      </c>
      <c r="G1516" s="23" t="s">
        <v>639</v>
      </c>
      <c r="H1516" s="42" t="s">
        <v>458</v>
      </c>
      <c r="I1516" s="28" t="s">
        <v>41</v>
      </c>
      <c r="J1516" s="12" t="s">
        <v>393</v>
      </c>
      <c r="K1516" s="28" t="s">
        <v>5864</v>
      </c>
      <c r="L1516" s="12" t="s">
        <v>641</v>
      </c>
      <c r="M1516" s="12" t="s">
        <v>642</v>
      </c>
      <c r="N1516" s="12" t="s">
        <v>643</v>
      </c>
      <c r="O1516" s="26" t="s">
        <v>8280</v>
      </c>
      <c r="P1516" s="26" t="s">
        <v>8281</v>
      </c>
      <c r="Q1516" s="25" t="s">
        <v>646</v>
      </c>
      <c r="R1516" s="26" t="s">
        <v>8282</v>
      </c>
      <c r="S1516" s="15" t="s">
        <v>8283</v>
      </c>
      <c r="T1516" s="52">
        <v>0</v>
      </c>
      <c r="U1516" s="22" t="s">
        <v>8284</v>
      </c>
      <c r="V1516" s="18" t="str">
        <f>+Sitio_Publico[[#This Row],[idcoleccion]]&amp;"-"&amp;Sitio_Publico[[#This Row],[id]]</f>
        <v>000-1515</v>
      </c>
      <c r="W1516" s="18">
        <f>+VLOOKUP(Sitio_Publico[[#This Row],[territorio]],Estructura!$AE$4:$AH$1067,4,0)</f>
        <v>30003101</v>
      </c>
      <c r="X1516" s="18" t="str">
        <f>+VLOOKUP(Sitio_Publico[[#This Row],[tema]],Estructura!$G$4:$J$532,4,0)</f>
        <v>T-14</v>
      </c>
      <c r="Y1516" s="18" t="str">
        <f>+VLOOKUP(Sitio_Publico[[#This Row],[contenido]],Estructura!$L$4:$O$473,4,0)</f>
        <v>C-8</v>
      </c>
      <c r="Z1516" s="18" t="str">
        <f>+VLOOKUP(Sitio_Publico[[#This Row],[Filtro Integrado]],Estructura!$U$4:$W$529,3,0)</f>
        <v>FI-0</v>
      </c>
      <c r="AA1516" s="18" t="str">
        <f>+VLOOKUP(Sitio_Publico[[#This Row],[Muestra]],Estructura!$Y$4:$AB$483,4,0)</f>
        <v>M-000142</v>
      </c>
    </row>
    <row r="1517" spans="1:27" ht="60" x14ac:dyDescent="0.3">
      <c r="A1517" s="16">
        <f t="shared" si="23"/>
        <v>1516</v>
      </c>
      <c r="B1517" s="47" t="s">
        <v>15118</v>
      </c>
      <c r="C1517" s="13" t="s">
        <v>622</v>
      </c>
      <c r="D1517" s="13" t="s">
        <v>623</v>
      </c>
      <c r="E1517" s="44">
        <v>11402</v>
      </c>
      <c r="F1517" s="13" t="s">
        <v>624</v>
      </c>
      <c r="G1517" s="23" t="s">
        <v>639</v>
      </c>
      <c r="H1517" s="42" t="s">
        <v>458</v>
      </c>
      <c r="I1517" s="28" t="s">
        <v>286</v>
      </c>
      <c r="J1517" s="12" t="s">
        <v>393</v>
      </c>
      <c r="K1517" s="28" t="s">
        <v>904</v>
      </c>
      <c r="L1517" s="12" t="s">
        <v>652</v>
      </c>
      <c r="M1517" s="12" t="s">
        <v>653</v>
      </c>
      <c r="N1517" s="12" t="s">
        <v>629</v>
      </c>
      <c r="O1517" s="26" t="s">
        <v>8285</v>
      </c>
      <c r="P1517" s="26" t="s">
        <v>8286</v>
      </c>
      <c r="Q1517" s="25" t="s">
        <v>646</v>
      </c>
      <c r="R1517" s="26" t="s">
        <v>8287</v>
      </c>
      <c r="S1517" s="15" t="s">
        <v>8288</v>
      </c>
      <c r="T1517" s="52">
        <v>0</v>
      </c>
      <c r="U1517" s="22" t="s">
        <v>8289</v>
      </c>
      <c r="V1517" s="18" t="str">
        <f>+Sitio_Publico[[#This Row],[idcoleccion]]&amp;"-"&amp;Sitio_Publico[[#This Row],[id]]</f>
        <v>000-1516</v>
      </c>
      <c r="W1517" s="18">
        <f>+VLOOKUP(Sitio_Publico[[#This Row],[territorio]],Estructura!$AE$4:$AH$1067,4,0)</f>
        <v>30011402</v>
      </c>
      <c r="X1517" s="18" t="str">
        <f>+VLOOKUP(Sitio_Publico[[#This Row],[tema]],Estructura!$G$4:$J$532,4,0)</f>
        <v>T-13</v>
      </c>
      <c r="Y1517" s="18" t="str">
        <f>+VLOOKUP(Sitio_Publico[[#This Row],[contenido]],Estructura!$L$4:$O$473,4,0)</f>
        <v>C-8</v>
      </c>
      <c r="Z1517" s="18" t="str">
        <f>+VLOOKUP(Sitio_Publico[[#This Row],[Filtro Integrado]],Estructura!$U$4:$W$529,3,0)</f>
        <v>FI-0</v>
      </c>
      <c r="AA1517" s="18" t="str">
        <f>+VLOOKUP(Sitio_Publico[[#This Row],[Muestra]],Estructura!$Y$4:$AB$483,4,0)</f>
        <v>M-00083</v>
      </c>
    </row>
    <row r="1518" spans="1:27" ht="48" x14ac:dyDescent="0.3">
      <c r="A1518" s="16">
        <f t="shared" si="23"/>
        <v>1517</v>
      </c>
      <c r="B1518" s="47" t="s">
        <v>15118</v>
      </c>
      <c r="C1518" s="13" t="s">
        <v>622</v>
      </c>
      <c r="D1518" s="13" t="s">
        <v>623</v>
      </c>
      <c r="E1518" s="44">
        <v>1107</v>
      </c>
      <c r="F1518" s="13" t="s">
        <v>688</v>
      </c>
      <c r="G1518" s="23" t="s">
        <v>639</v>
      </c>
      <c r="H1518" s="42" t="s">
        <v>458</v>
      </c>
      <c r="I1518" s="28" t="s">
        <v>27</v>
      </c>
      <c r="J1518" s="12" t="s">
        <v>393</v>
      </c>
      <c r="K1518" s="28" t="s">
        <v>689</v>
      </c>
      <c r="L1518" s="12" t="s">
        <v>652</v>
      </c>
      <c r="M1518" s="12" t="s">
        <v>690</v>
      </c>
      <c r="N1518" s="12" t="s">
        <v>629</v>
      </c>
      <c r="O1518" s="26" t="s">
        <v>8290</v>
      </c>
      <c r="P1518" s="26" t="s">
        <v>8291</v>
      </c>
      <c r="Q1518" s="25" t="s">
        <v>646</v>
      </c>
      <c r="R1518" s="26" t="s">
        <v>8292</v>
      </c>
      <c r="S1518" s="15" t="s">
        <v>8293</v>
      </c>
      <c r="T1518" s="52">
        <v>0</v>
      </c>
      <c r="U1518" s="22" t="s">
        <v>8294</v>
      </c>
      <c r="V1518" s="18" t="str">
        <f>+Sitio_Publico[[#This Row],[idcoleccion]]&amp;"-"&amp;Sitio_Publico[[#This Row],[id]]</f>
        <v>000-1517</v>
      </c>
      <c r="W1518" s="18">
        <f>+VLOOKUP(Sitio_Publico[[#This Row],[territorio]],Estructura!$AE$4:$AH$1067,4,0)</f>
        <v>30001107</v>
      </c>
      <c r="X1518" s="18" t="str">
        <f>+VLOOKUP(Sitio_Publico[[#This Row],[tema]],Estructura!$G$4:$J$532,4,0)</f>
        <v>T-17</v>
      </c>
      <c r="Y1518" s="18" t="str">
        <f>+VLOOKUP(Sitio_Publico[[#This Row],[contenido]],Estructura!$L$4:$O$473,4,0)</f>
        <v>C-8</v>
      </c>
      <c r="Z1518" s="18" t="str">
        <f>+VLOOKUP(Sitio_Publico[[#This Row],[Filtro Integrado]],Estructura!$U$4:$W$529,3,0)</f>
        <v>FI-0</v>
      </c>
      <c r="AA1518" s="18" t="str">
        <f>+VLOOKUP(Sitio_Publico[[#This Row],[Muestra]],Estructura!$Y$4:$AB$483,4,0)</f>
        <v>M-00068</v>
      </c>
    </row>
    <row r="1519" spans="1:27" ht="48" x14ac:dyDescent="0.3">
      <c r="A1519" s="16">
        <f t="shared" si="23"/>
        <v>1518</v>
      </c>
      <c r="B1519" s="47" t="s">
        <v>15118</v>
      </c>
      <c r="C1519" s="13" t="s">
        <v>622</v>
      </c>
      <c r="D1519" s="13" t="s">
        <v>623</v>
      </c>
      <c r="E1519" s="44">
        <v>13125</v>
      </c>
      <c r="F1519" s="13" t="s">
        <v>681</v>
      </c>
      <c r="G1519" s="23" t="s">
        <v>639</v>
      </c>
      <c r="H1519" s="42" t="s">
        <v>458</v>
      </c>
      <c r="I1519" s="28" t="s">
        <v>321</v>
      </c>
      <c r="J1519" s="12" t="s">
        <v>393</v>
      </c>
      <c r="K1519" s="28" t="s">
        <v>793</v>
      </c>
      <c r="L1519" s="12" t="s">
        <v>652</v>
      </c>
      <c r="M1519" s="12" t="s">
        <v>794</v>
      </c>
      <c r="N1519" s="12" t="s">
        <v>629</v>
      </c>
      <c r="O1519" s="26" t="s">
        <v>8295</v>
      </c>
      <c r="P1519" s="26" t="s">
        <v>8296</v>
      </c>
      <c r="Q1519" s="25" t="s">
        <v>646</v>
      </c>
      <c r="R1519" s="26" t="s">
        <v>8297</v>
      </c>
      <c r="S1519" s="15" t="s">
        <v>8298</v>
      </c>
      <c r="T1519" s="52">
        <v>0</v>
      </c>
      <c r="U1519" s="22" t="s">
        <v>8299</v>
      </c>
      <c r="V1519" s="18" t="str">
        <f>+Sitio_Publico[[#This Row],[idcoleccion]]&amp;"-"&amp;Sitio_Publico[[#This Row],[id]]</f>
        <v>000-1518</v>
      </c>
      <c r="W1519" s="18">
        <f>+VLOOKUP(Sitio_Publico[[#This Row],[territorio]],Estructura!$AE$4:$AH$1067,4,0)</f>
        <v>30013125</v>
      </c>
      <c r="X1519" s="18" t="str">
        <f>+VLOOKUP(Sitio_Publico[[#This Row],[tema]],Estructura!$G$4:$J$532,4,0)</f>
        <v>T-16</v>
      </c>
      <c r="Y1519" s="18" t="str">
        <f>+VLOOKUP(Sitio_Publico[[#This Row],[contenido]],Estructura!$L$4:$O$473,4,0)</f>
        <v>C-8</v>
      </c>
      <c r="Z1519" s="18" t="str">
        <f>+VLOOKUP(Sitio_Publico[[#This Row],[Filtro Integrado]],Estructura!$U$4:$W$529,3,0)</f>
        <v>FI-0</v>
      </c>
      <c r="AA1519" s="18" t="str">
        <f>+VLOOKUP(Sitio_Publico[[#This Row],[Muestra]],Estructura!$Y$4:$AB$483,4,0)</f>
        <v>M-00077</v>
      </c>
    </row>
    <row r="1520" spans="1:27" ht="48" x14ac:dyDescent="0.3">
      <c r="A1520" s="16">
        <f t="shared" si="23"/>
        <v>1519</v>
      </c>
      <c r="B1520" s="47" t="s">
        <v>15118</v>
      </c>
      <c r="C1520" s="13" t="s">
        <v>622</v>
      </c>
      <c r="D1520" s="13" t="s">
        <v>623</v>
      </c>
      <c r="E1520" s="44">
        <v>5405</v>
      </c>
      <c r="F1520" s="13" t="s">
        <v>666</v>
      </c>
      <c r="G1520" s="23" t="s">
        <v>625</v>
      </c>
      <c r="H1520" s="42" t="s">
        <v>458</v>
      </c>
      <c r="I1520" s="28" t="s">
        <v>78</v>
      </c>
      <c r="J1520" s="12" t="s">
        <v>393</v>
      </c>
      <c r="K1520" s="28" t="s">
        <v>667</v>
      </c>
      <c r="L1520" s="12" t="s">
        <v>627</v>
      </c>
      <c r="M1520" s="12" t="s">
        <v>668</v>
      </c>
      <c r="N1520" s="12" t="s">
        <v>629</v>
      </c>
      <c r="O1520" s="26" t="s">
        <v>8300</v>
      </c>
      <c r="P1520" s="26" t="s">
        <v>8301</v>
      </c>
      <c r="Q1520" s="25" t="s">
        <v>646</v>
      </c>
      <c r="R1520" s="26" t="s">
        <v>8302</v>
      </c>
      <c r="S1520" s="15" t="s">
        <v>8303</v>
      </c>
      <c r="T1520" s="52">
        <v>0</v>
      </c>
      <c r="U1520" s="22" t="s">
        <v>8304</v>
      </c>
      <c r="V1520" s="18" t="str">
        <f>+Sitio_Publico[[#This Row],[idcoleccion]]&amp;"-"&amp;Sitio_Publico[[#This Row],[id]]</f>
        <v>000-1519</v>
      </c>
      <c r="W1520" s="18">
        <f>+VLOOKUP(Sitio_Publico[[#This Row],[territorio]],Estructura!$AE$4:$AH$1067,4,0)</f>
        <v>30005405</v>
      </c>
      <c r="X1520" s="18" t="str">
        <f>+VLOOKUP(Sitio_Publico[[#This Row],[tema]],Estructura!$G$4:$J$532,4,0)</f>
        <v>T-15</v>
      </c>
      <c r="Y1520" s="18" t="str">
        <f>+VLOOKUP(Sitio_Publico[[#This Row],[contenido]],Estructura!$L$4:$O$473,4,0)</f>
        <v>C-7</v>
      </c>
      <c r="Z1520" s="18" t="str">
        <f>+VLOOKUP(Sitio_Publico[[#This Row],[Filtro Integrado]],Estructura!$U$4:$W$529,3,0)</f>
        <v>FI-0</v>
      </c>
      <c r="AA1520" s="18" t="str">
        <f>+VLOOKUP(Sitio_Publico[[#This Row],[Muestra]],Estructura!$Y$4:$AB$483,4,0)</f>
        <v>M-00066</v>
      </c>
    </row>
    <row r="1521" spans="1:27" ht="48" x14ac:dyDescent="0.3">
      <c r="A1521" s="16">
        <f t="shared" si="23"/>
        <v>1520</v>
      </c>
      <c r="B1521" s="47" t="s">
        <v>15118</v>
      </c>
      <c r="C1521" s="13" t="s">
        <v>622</v>
      </c>
      <c r="D1521" s="13" t="s">
        <v>623</v>
      </c>
      <c r="E1521" s="44">
        <v>14103</v>
      </c>
      <c r="F1521" s="13" t="s">
        <v>681</v>
      </c>
      <c r="G1521" s="23" t="s">
        <v>639</v>
      </c>
      <c r="H1521" s="42" t="s">
        <v>458</v>
      </c>
      <c r="I1521" s="28" t="s">
        <v>350</v>
      </c>
      <c r="J1521" s="12" t="s">
        <v>393</v>
      </c>
      <c r="K1521" s="28" t="s">
        <v>841</v>
      </c>
      <c r="L1521" s="12" t="s">
        <v>652</v>
      </c>
      <c r="M1521" s="12" t="s">
        <v>704</v>
      </c>
      <c r="N1521" s="12" t="s">
        <v>629</v>
      </c>
      <c r="O1521" s="26" t="s">
        <v>8305</v>
      </c>
      <c r="P1521" s="26" t="s">
        <v>8306</v>
      </c>
      <c r="Q1521" s="25" t="s">
        <v>646</v>
      </c>
      <c r="R1521" s="26" t="s">
        <v>8307</v>
      </c>
      <c r="S1521" s="15" t="s">
        <v>8308</v>
      </c>
      <c r="T1521" s="52">
        <v>0</v>
      </c>
      <c r="U1521" s="22" t="s">
        <v>8309</v>
      </c>
      <c r="V1521" s="18" t="str">
        <f>+Sitio_Publico[[#This Row],[idcoleccion]]&amp;"-"&amp;Sitio_Publico[[#This Row],[id]]</f>
        <v>000-1520</v>
      </c>
      <c r="W1521" s="18">
        <f>+VLOOKUP(Sitio_Publico[[#This Row],[territorio]],Estructura!$AE$4:$AH$1067,4,0)</f>
        <v>30014103</v>
      </c>
      <c r="X1521" s="18" t="str">
        <f>+VLOOKUP(Sitio_Publico[[#This Row],[tema]],Estructura!$G$4:$J$532,4,0)</f>
        <v>T-16</v>
      </c>
      <c r="Y1521" s="18" t="str">
        <f>+VLOOKUP(Sitio_Publico[[#This Row],[contenido]],Estructura!$L$4:$O$473,4,0)</f>
        <v>C-8</v>
      </c>
      <c r="Z1521" s="18" t="str">
        <f>+VLOOKUP(Sitio_Publico[[#This Row],[Filtro Integrado]],Estructura!$U$4:$W$529,3,0)</f>
        <v>FI-0</v>
      </c>
      <c r="AA1521" s="18" t="str">
        <f>+VLOOKUP(Sitio_Publico[[#This Row],[Muestra]],Estructura!$Y$4:$AB$483,4,0)</f>
        <v>M-00080</v>
      </c>
    </row>
    <row r="1522" spans="1:27" ht="48" x14ac:dyDescent="0.3">
      <c r="A1522" s="16">
        <f t="shared" si="23"/>
        <v>1521</v>
      </c>
      <c r="B1522" s="47" t="s">
        <v>15118</v>
      </c>
      <c r="C1522" s="13" t="s">
        <v>622</v>
      </c>
      <c r="D1522" s="13" t="s">
        <v>623</v>
      </c>
      <c r="E1522" s="44">
        <v>7105</v>
      </c>
      <c r="F1522" s="13" t="s">
        <v>688</v>
      </c>
      <c r="G1522" s="23" t="s">
        <v>625</v>
      </c>
      <c r="H1522" s="42" t="s">
        <v>458</v>
      </c>
      <c r="I1522" s="28" t="s">
        <v>24</v>
      </c>
      <c r="J1522" s="12" t="s">
        <v>393</v>
      </c>
      <c r="K1522" s="28" t="s">
        <v>689</v>
      </c>
      <c r="L1522" s="12" t="s">
        <v>627</v>
      </c>
      <c r="M1522" s="12" t="s">
        <v>690</v>
      </c>
      <c r="N1522" s="12" t="s">
        <v>629</v>
      </c>
      <c r="O1522" s="26" t="s">
        <v>8310</v>
      </c>
      <c r="P1522" s="26" t="s">
        <v>8311</v>
      </c>
      <c r="Q1522" s="25" t="s">
        <v>646</v>
      </c>
      <c r="R1522" s="26" t="s">
        <v>8312</v>
      </c>
      <c r="S1522" s="15" t="s">
        <v>8313</v>
      </c>
      <c r="T1522" s="52">
        <v>0</v>
      </c>
      <c r="U1522" s="22" t="s">
        <v>8314</v>
      </c>
      <c r="V1522" s="18" t="str">
        <f>+Sitio_Publico[[#This Row],[idcoleccion]]&amp;"-"&amp;Sitio_Publico[[#This Row],[id]]</f>
        <v>000-1521</v>
      </c>
      <c r="W1522" s="18">
        <f>+VLOOKUP(Sitio_Publico[[#This Row],[territorio]],Estructura!$AE$4:$AH$1067,4,0)</f>
        <v>30007105</v>
      </c>
      <c r="X1522" s="18" t="str">
        <f>+VLOOKUP(Sitio_Publico[[#This Row],[tema]],Estructura!$G$4:$J$532,4,0)</f>
        <v>T-17</v>
      </c>
      <c r="Y1522" s="18" t="str">
        <f>+VLOOKUP(Sitio_Publico[[#This Row],[contenido]],Estructura!$L$4:$O$473,4,0)</f>
        <v>C-7</v>
      </c>
      <c r="Z1522" s="18" t="str">
        <f>+VLOOKUP(Sitio_Publico[[#This Row],[Filtro Integrado]],Estructura!$U$4:$W$529,3,0)</f>
        <v>FI-0</v>
      </c>
      <c r="AA1522" s="18" t="str">
        <f>+VLOOKUP(Sitio_Publico[[#This Row],[Muestra]],Estructura!$Y$4:$AB$483,4,0)</f>
        <v>M-00068</v>
      </c>
    </row>
    <row r="1523" spans="1:27" ht="40.799999999999997" x14ac:dyDescent="0.3">
      <c r="A1523" s="16">
        <f t="shared" si="23"/>
        <v>1522</v>
      </c>
      <c r="B1523" s="47" t="s">
        <v>15118</v>
      </c>
      <c r="C1523" s="13" t="s">
        <v>622</v>
      </c>
      <c r="D1523" s="13" t="s">
        <v>623</v>
      </c>
      <c r="E1523" s="44">
        <v>1</v>
      </c>
      <c r="F1523" s="13" t="s">
        <v>466</v>
      </c>
      <c r="G1523" s="23" t="s">
        <v>625</v>
      </c>
      <c r="H1523" s="42" t="s">
        <v>457</v>
      </c>
      <c r="I1523" s="28" t="s">
        <v>364</v>
      </c>
      <c r="J1523" s="12" t="s">
        <v>393</v>
      </c>
      <c r="K1523" s="28" t="s">
        <v>1853</v>
      </c>
      <c r="L1523" s="12" t="s">
        <v>1854</v>
      </c>
      <c r="M1523" s="12" t="s">
        <v>713</v>
      </c>
      <c r="N1523" s="12" t="s">
        <v>1855</v>
      </c>
      <c r="O1523" s="26" t="s">
        <v>8315</v>
      </c>
      <c r="P1523" s="26" t="s">
        <v>8316</v>
      </c>
      <c r="Q1523" s="25" t="s">
        <v>646</v>
      </c>
      <c r="R1523" s="26" t="s">
        <v>8317</v>
      </c>
      <c r="S1523" s="15" t="s">
        <v>8318</v>
      </c>
      <c r="T1523" s="52">
        <v>0</v>
      </c>
      <c r="U1523" s="22" t="s">
        <v>8319</v>
      </c>
      <c r="V1523" s="18" t="str">
        <f>+Sitio_Publico[[#This Row],[idcoleccion]]&amp;"-"&amp;Sitio_Publico[[#This Row],[id]]</f>
        <v>000-1522</v>
      </c>
      <c r="W1523" s="18">
        <f>+VLOOKUP(Sitio_Publico[[#This Row],[territorio]],Estructura!$AE$4:$AH$1067,4,0)</f>
        <v>20000001</v>
      </c>
      <c r="X1523" s="18" t="str">
        <f>+VLOOKUP(Sitio_Publico[[#This Row],[tema]],Estructura!$G$4:$J$532,4,0)</f>
        <v>T-18</v>
      </c>
      <c r="Y1523" s="18" t="str">
        <f>+VLOOKUP(Sitio_Publico[[#This Row],[contenido]],Estructura!$L$4:$O$473,4,0)</f>
        <v>C-7</v>
      </c>
      <c r="Z1523" s="18" t="str">
        <f>+VLOOKUP(Sitio_Publico[[#This Row],[Filtro Integrado]],Estructura!$U$4:$W$529,3,0)</f>
        <v>FI-0</v>
      </c>
      <c r="AA1523" s="18" t="str">
        <f>+VLOOKUP(Sitio_Publico[[#This Row],[Muestra]],Estructura!$Y$4:$AB$483,4,0)</f>
        <v>M-000101</v>
      </c>
    </row>
    <row r="1524" spans="1:27" ht="48" x14ac:dyDescent="0.3">
      <c r="A1524" s="16">
        <f t="shared" si="23"/>
        <v>1523</v>
      </c>
      <c r="B1524" s="47" t="s">
        <v>15118</v>
      </c>
      <c r="C1524" s="13" t="s">
        <v>622</v>
      </c>
      <c r="D1524" s="13" t="s">
        <v>623</v>
      </c>
      <c r="E1524" s="44">
        <v>11201</v>
      </c>
      <c r="F1524" s="13" t="s">
        <v>767</v>
      </c>
      <c r="G1524" s="23" t="s">
        <v>639</v>
      </c>
      <c r="H1524" s="42" t="s">
        <v>458</v>
      </c>
      <c r="I1524" s="28" t="s">
        <v>280</v>
      </c>
      <c r="J1524" s="12" t="s">
        <v>393</v>
      </c>
      <c r="K1524" s="28" t="s">
        <v>857</v>
      </c>
      <c r="L1524" s="12" t="s">
        <v>652</v>
      </c>
      <c r="M1524" s="12" t="s">
        <v>704</v>
      </c>
      <c r="N1524" s="12" t="s">
        <v>629</v>
      </c>
      <c r="O1524" s="26" t="s">
        <v>8320</v>
      </c>
      <c r="P1524" s="26" t="s">
        <v>8321</v>
      </c>
      <c r="Q1524" s="25" t="s">
        <v>646</v>
      </c>
      <c r="R1524" s="26" t="s">
        <v>8322</v>
      </c>
      <c r="S1524" s="15" t="s">
        <v>8323</v>
      </c>
      <c r="T1524" s="52">
        <v>0</v>
      </c>
      <c r="U1524" s="22" t="s">
        <v>8324</v>
      </c>
      <c r="V1524" s="18" t="str">
        <f>+Sitio_Publico[[#This Row],[idcoleccion]]&amp;"-"&amp;Sitio_Publico[[#This Row],[id]]</f>
        <v>000-1523</v>
      </c>
      <c r="W1524" s="18">
        <f>+VLOOKUP(Sitio_Publico[[#This Row],[territorio]],Estructura!$AE$4:$AH$1067,4,0)</f>
        <v>30011201</v>
      </c>
      <c r="X1524" s="18" t="str">
        <f>+VLOOKUP(Sitio_Publico[[#This Row],[tema]],Estructura!$G$4:$J$532,4,0)</f>
        <v>T-19</v>
      </c>
      <c r="Y1524" s="18" t="str">
        <f>+VLOOKUP(Sitio_Publico[[#This Row],[contenido]],Estructura!$L$4:$O$473,4,0)</f>
        <v>C-8</v>
      </c>
      <c r="Z1524" s="18" t="str">
        <f>+VLOOKUP(Sitio_Publico[[#This Row],[Filtro Integrado]],Estructura!$U$4:$W$529,3,0)</f>
        <v>FI-0</v>
      </c>
      <c r="AA1524" s="18" t="str">
        <f>+VLOOKUP(Sitio_Publico[[#This Row],[Muestra]],Estructura!$Y$4:$AB$483,4,0)</f>
        <v>M-00081</v>
      </c>
    </row>
    <row r="1525" spans="1:27" ht="48" x14ac:dyDescent="0.3">
      <c r="A1525" s="16">
        <f t="shared" si="23"/>
        <v>1524</v>
      </c>
      <c r="B1525" s="47" t="s">
        <v>15118</v>
      </c>
      <c r="C1525" s="13" t="s">
        <v>622</v>
      </c>
      <c r="D1525" s="13" t="s">
        <v>623</v>
      </c>
      <c r="E1525" s="44">
        <v>13301</v>
      </c>
      <c r="F1525" s="13" t="s">
        <v>688</v>
      </c>
      <c r="G1525" s="23" t="s">
        <v>639</v>
      </c>
      <c r="H1525" s="42" t="s">
        <v>458</v>
      </c>
      <c r="I1525" s="28" t="s">
        <v>331</v>
      </c>
      <c r="J1525" s="12" t="s">
        <v>393</v>
      </c>
      <c r="K1525" s="28" t="s">
        <v>726</v>
      </c>
      <c r="L1525" s="12" t="s">
        <v>652</v>
      </c>
      <c r="M1525" s="12" t="s">
        <v>653</v>
      </c>
      <c r="N1525" s="12" t="s">
        <v>629</v>
      </c>
      <c r="O1525" s="26" t="s">
        <v>8325</v>
      </c>
      <c r="P1525" s="26" t="s">
        <v>8326</v>
      </c>
      <c r="Q1525" s="25" t="s">
        <v>646</v>
      </c>
      <c r="R1525" s="26" t="s">
        <v>8327</v>
      </c>
      <c r="S1525" s="15" t="s">
        <v>8328</v>
      </c>
      <c r="T1525" s="52">
        <v>0</v>
      </c>
      <c r="U1525" s="22" t="s">
        <v>8329</v>
      </c>
      <c r="V1525" s="18" t="str">
        <f>+Sitio_Publico[[#This Row],[idcoleccion]]&amp;"-"&amp;Sitio_Publico[[#This Row],[id]]</f>
        <v>000-1524</v>
      </c>
      <c r="W1525" s="18">
        <f>+VLOOKUP(Sitio_Publico[[#This Row],[territorio]],Estructura!$AE$4:$AH$1067,4,0)</f>
        <v>30013301</v>
      </c>
      <c r="X1525" s="18" t="str">
        <f>+VLOOKUP(Sitio_Publico[[#This Row],[tema]],Estructura!$G$4:$J$532,4,0)</f>
        <v>T-17</v>
      </c>
      <c r="Y1525" s="18" t="str">
        <f>+VLOOKUP(Sitio_Publico[[#This Row],[contenido]],Estructura!$L$4:$O$473,4,0)</f>
        <v>C-8</v>
      </c>
      <c r="Z1525" s="18" t="str">
        <f>+VLOOKUP(Sitio_Publico[[#This Row],[Filtro Integrado]],Estructura!$U$4:$W$529,3,0)</f>
        <v>FI-0</v>
      </c>
      <c r="AA1525" s="18" t="str">
        <f>+VLOOKUP(Sitio_Publico[[#This Row],[Muestra]],Estructura!$Y$4:$AB$483,4,0)</f>
        <v>M-00071</v>
      </c>
    </row>
    <row r="1526" spans="1:27" ht="48" x14ac:dyDescent="0.3">
      <c r="A1526" s="16">
        <f t="shared" si="23"/>
        <v>1525</v>
      </c>
      <c r="B1526" s="47" t="s">
        <v>15118</v>
      </c>
      <c r="C1526" s="13" t="s">
        <v>622</v>
      </c>
      <c r="D1526" s="13" t="s">
        <v>623</v>
      </c>
      <c r="E1526" s="44">
        <v>8305</v>
      </c>
      <c r="F1526" s="13" t="s">
        <v>767</v>
      </c>
      <c r="G1526" s="23" t="s">
        <v>625</v>
      </c>
      <c r="H1526" s="42" t="s">
        <v>458</v>
      </c>
      <c r="I1526" s="28" t="s">
        <v>185</v>
      </c>
      <c r="J1526" s="12" t="s">
        <v>393</v>
      </c>
      <c r="K1526" s="28" t="s">
        <v>780</v>
      </c>
      <c r="L1526" s="12" t="s">
        <v>627</v>
      </c>
      <c r="M1526" s="12" t="s">
        <v>781</v>
      </c>
      <c r="N1526" s="12" t="s">
        <v>629</v>
      </c>
      <c r="O1526" s="26" t="s">
        <v>8330</v>
      </c>
      <c r="P1526" s="26" t="s">
        <v>8331</v>
      </c>
      <c r="Q1526" s="25" t="s">
        <v>646</v>
      </c>
      <c r="R1526" s="26" t="s">
        <v>8332</v>
      </c>
      <c r="S1526" s="15" t="s">
        <v>8333</v>
      </c>
      <c r="T1526" s="52">
        <v>0</v>
      </c>
      <c r="U1526" s="22" t="s">
        <v>8334</v>
      </c>
      <c r="V1526" s="18" t="str">
        <f>+Sitio_Publico[[#This Row],[idcoleccion]]&amp;"-"&amp;Sitio_Publico[[#This Row],[id]]</f>
        <v>000-1525</v>
      </c>
      <c r="W1526" s="18">
        <f>+VLOOKUP(Sitio_Publico[[#This Row],[territorio]],Estructura!$AE$4:$AH$1067,4,0)</f>
        <v>30008305</v>
      </c>
      <c r="X1526" s="18" t="str">
        <f>+VLOOKUP(Sitio_Publico[[#This Row],[tema]],Estructura!$G$4:$J$532,4,0)</f>
        <v>T-19</v>
      </c>
      <c r="Y1526" s="18" t="str">
        <f>+VLOOKUP(Sitio_Publico[[#This Row],[contenido]],Estructura!$L$4:$O$473,4,0)</f>
        <v>C-7</v>
      </c>
      <c r="Z1526" s="18" t="str">
        <f>+VLOOKUP(Sitio_Publico[[#This Row],[Filtro Integrado]],Estructura!$U$4:$W$529,3,0)</f>
        <v>FI-0</v>
      </c>
      <c r="AA1526" s="18" t="str">
        <f>+VLOOKUP(Sitio_Publico[[#This Row],[Muestra]],Estructura!$Y$4:$AB$483,4,0)</f>
        <v>M-00076</v>
      </c>
    </row>
    <row r="1527" spans="1:27" ht="60" x14ac:dyDescent="0.3">
      <c r="A1527" s="16">
        <f t="shared" si="23"/>
        <v>1526</v>
      </c>
      <c r="B1527" s="47" t="s">
        <v>15118</v>
      </c>
      <c r="C1527" s="13" t="s">
        <v>622</v>
      </c>
      <c r="D1527" s="13" t="s">
        <v>623</v>
      </c>
      <c r="E1527" s="44">
        <v>6107</v>
      </c>
      <c r="F1527" s="13" t="s">
        <v>624</v>
      </c>
      <c r="G1527" s="23" t="s">
        <v>639</v>
      </c>
      <c r="H1527" s="42" t="s">
        <v>458</v>
      </c>
      <c r="I1527" s="28" t="s">
        <v>106</v>
      </c>
      <c r="J1527" s="12" t="s">
        <v>393</v>
      </c>
      <c r="K1527" s="28" t="s">
        <v>904</v>
      </c>
      <c r="L1527" s="12" t="s">
        <v>652</v>
      </c>
      <c r="M1527" s="12" t="s">
        <v>653</v>
      </c>
      <c r="N1527" s="12" t="s">
        <v>629</v>
      </c>
      <c r="O1527" s="26" t="s">
        <v>8335</v>
      </c>
      <c r="P1527" s="26" t="s">
        <v>8336</v>
      </c>
      <c r="Q1527" s="25" t="s">
        <v>646</v>
      </c>
      <c r="R1527" s="26" t="s">
        <v>8337</v>
      </c>
      <c r="S1527" s="15" t="s">
        <v>8338</v>
      </c>
      <c r="T1527" s="52">
        <v>0</v>
      </c>
      <c r="U1527" s="22" t="s">
        <v>8339</v>
      </c>
      <c r="V1527" s="18" t="str">
        <f>+Sitio_Publico[[#This Row],[idcoleccion]]&amp;"-"&amp;Sitio_Publico[[#This Row],[id]]</f>
        <v>000-1526</v>
      </c>
      <c r="W1527" s="18">
        <f>+VLOOKUP(Sitio_Publico[[#This Row],[territorio]],Estructura!$AE$4:$AH$1067,4,0)</f>
        <v>30006107</v>
      </c>
      <c r="X1527" s="18" t="str">
        <f>+VLOOKUP(Sitio_Publico[[#This Row],[tema]],Estructura!$G$4:$J$532,4,0)</f>
        <v>T-13</v>
      </c>
      <c r="Y1527" s="18" t="str">
        <f>+VLOOKUP(Sitio_Publico[[#This Row],[contenido]],Estructura!$L$4:$O$473,4,0)</f>
        <v>C-8</v>
      </c>
      <c r="Z1527" s="18" t="str">
        <f>+VLOOKUP(Sitio_Publico[[#This Row],[Filtro Integrado]],Estructura!$U$4:$W$529,3,0)</f>
        <v>FI-0</v>
      </c>
      <c r="AA1527" s="18" t="str">
        <f>+VLOOKUP(Sitio_Publico[[#This Row],[Muestra]],Estructura!$Y$4:$AB$483,4,0)</f>
        <v>M-00083</v>
      </c>
    </row>
    <row r="1528" spans="1:27" ht="48" x14ac:dyDescent="0.3">
      <c r="A1528" s="16">
        <f t="shared" si="23"/>
        <v>1527</v>
      </c>
      <c r="B1528" s="47" t="s">
        <v>15118</v>
      </c>
      <c r="C1528" s="13" t="s">
        <v>622</v>
      </c>
      <c r="D1528" s="13" t="s">
        <v>623</v>
      </c>
      <c r="E1528" s="44">
        <v>16201</v>
      </c>
      <c r="F1528" s="13" t="s">
        <v>666</v>
      </c>
      <c r="G1528" s="23" t="s">
        <v>625</v>
      </c>
      <c r="H1528" s="42" t="s">
        <v>458</v>
      </c>
      <c r="I1528" s="28" t="s">
        <v>208</v>
      </c>
      <c r="J1528" s="12" t="s">
        <v>393</v>
      </c>
      <c r="K1528" s="28" t="s">
        <v>745</v>
      </c>
      <c r="L1528" s="12" t="s">
        <v>627</v>
      </c>
      <c r="M1528" s="12" t="s">
        <v>628</v>
      </c>
      <c r="N1528" s="12" t="s">
        <v>629</v>
      </c>
      <c r="O1528" s="26" t="s">
        <v>8340</v>
      </c>
      <c r="P1528" s="26" t="s">
        <v>8341</v>
      </c>
      <c r="Q1528" s="25" t="s">
        <v>646</v>
      </c>
      <c r="R1528" s="26" t="s">
        <v>8342</v>
      </c>
      <c r="S1528" s="15" t="s">
        <v>8343</v>
      </c>
      <c r="T1528" s="52">
        <v>0</v>
      </c>
      <c r="U1528" s="22" t="s">
        <v>8344</v>
      </c>
      <c r="V1528" s="18" t="str">
        <f>+Sitio_Publico[[#This Row],[idcoleccion]]&amp;"-"&amp;Sitio_Publico[[#This Row],[id]]</f>
        <v>000-1527</v>
      </c>
      <c r="W1528" s="18">
        <f>+VLOOKUP(Sitio_Publico[[#This Row],[territorio]],Estructura!$AE$4:$AH$1067,4,0)</f>
        <v>30016201</v>
      </c>
      <c r="X1528" s="18" t="str">
        <f>+VLOOKUP(Sitio_Publico[[#This Row],[tema]],Estructura!$G$4:$J$532,4,0)</f>
        <v>T-15</v>
      </c>
      <c r="Y1528" s="18" t="str">
        <f>+VLOOKUP(Sitio_Publico[[#This Row],[contenido]],Estructura!$L$4:$O$473,4,0)</f>
        <v>C-7</v>
      </c>
      <c r="Z1528" s="18" t="str">
        <f>+VLOOKUP(Sitio_Publico[[#This Row],[Filtro Integrado]],Estructura!$U$4:$W$529,3,0)</f>
        <v>FI-0</v>
      </c>
      <c r="AA1528" s="18" t="str">
        <f>+VLOOKUP(Sitio_Publico[[#This Row],[Muestra]],Estructura!$Y$4:$AB$483,4,0)</f>
        <v>M-00074</v>
      </c>
    </row>
    <row r="1529" spans="1:27" ht="40.799999999999997" x14ac:dyDescent="0.3">
      <c r="A1529" s="16">
        <f t="shared" si="23"/>
        <v>1528</v>
      </c>
      <c r="B1529" s="47" t="s">
        <v>15118</v>
      </c>
      <c r="C1529" s="13" t="s">
        <v>622</v>
      </c>
      <c r="D1529" s="13" t="s">
        <v>623</v>
      </c>
      <c r="E1529" s="44">
        <v>4203</v>
      </c>
      <c r="F1529" s="13" t="s">
        <v>466</v>
      </c>
      <c r="G1529" s="23" t="s">
        <v>710</v>
      </c>
      <c r="H1529" s="42" t="s">
        <v>458</v>
      </c>
      <c r="I1529" s="28" t="s">
        <v>57</v>
      </c>
      <c r="J1529" s="12" t="s">
        <v>2802</v>
      </c>
      <c r="K1529" s="28" t="s">
        <v>3433</v>
      </c>
      <c r="L1529" s="12" t="s">
        <v>712</v>
      </c>
      <c r="M1529" s="12" t="s">
        <v>628</v>
      </c>
      <c r="N1529" s="12" t="s">
        <v>714</v>
      </c>
      <c r="O1529" s="26" t="s">
        <v>8345</v>
      </c>
      <c r="P1529" s="26" t="s">
        <v>8346</v>
      </c>
      <c r="Q1529" s="25" t="s">
        <v>632</v>
      </c>
      <c r="R1529" s="26" t="s">
        <v>8347</v>
      </c>
      <c r="S1529" s="15" t="s">
        <v>8348</v>
      </c>
      <c r="T1529" s="52">
        <v>0</v>
      </c>
      <c r="U1529" s="22" t="s">
        <v>8349</v>
      </c>
      <c r="V1529" s="18" t="str">
        <f>+Sitio_Publico[[#This Row],[idcoleccion]]&amp;"-"&amp;Sitio_Publico[[#This Row],[id]]</f>
        <v>000-1528</v>
      </c>
      <c r="W1529" s="18">
        <f>+VLOOKUP(Sitio_Publico[[#This Row],[territorio]],Estructura!$AE$4:$AH$1067,4,0)</f>
        <v>30004203</v>
      </c>
      <c r="X1529" s="18" t="str">
        <f>+VLOOKUP(Sitio_Publico[[#This Row],[tema]],Estructura!$G$4:$J$532,4,0)</f>
        <v>T-18</v>
      </c>
      <c r="Y1529" s="18" t="str">
        <f>+VLOOKUP(Sitio_Publico[[#This Row],[contenido]],Estructura!$L$4:$O$473,4,0)</f>
        <v>C-9</v>
      </c>
      <c r="Z1529" s="18" t="str">
        <f>+VLOOKUP(Sitio_Publico[[#This Row],[Filtro Integrado]],Estructura!$U$4:$W$529,3,0)</f>
        <v>FI-2</v>
      </c>
      <c r="AA1529" s="18" t="str">
        <f>+VLOOKUP(Sitio_Publico[[#This Row],[Muestra]],Estructura!$Y$4:$AB$483,4,0)</f>
        <v>M-000122</v>
      </c>
    </row>
    <row r="1530" spans="1:27" ht="48" x14ac:dyDescent="0.3">
      <c r="A1530" s="16">
        <f t="shared" si="23"/>
        <v>1529</v>
      </c>
      <c r="B1530" s="47" t="s">
        <v>15118</v>
      </c>
      <c r="C1530" s="13" t="s">
        <v>622</v>
      </c>
      <c r="D1530" s="13" t="s">
        <v>623</v>
      </c>
      <c r="E1530" s="44">
        <v>13111</v>
      </c>
      <c r="F1530" s="13" t="s">
        <v>767</v>
      </c>
      <c r="G1530" s="23" t="s">
        <v>625</v>
      </c>
      <c r="H1530" s="42" t="s">
        <v>458</v>
      </c>
      <c r="I1530" s="28" t="s">
        <v>307</v>
      </c>
      <c r="J1530" s="12" t="s">
        <v>393</v>
      </c>
      <c r="K1530" s="28" t="s">
        <v>768</v>
      </c>
      <c r="L1530" s="12" t="s">
        <v>627</v>
      </c>
      <c r="M1530" s="12" t="s">
        <v>628</v>
      </c>
      <c r="N1530" s="12" t="s">
        <v>629</v>
      </c>
      <c r="O1530" s="26" t="s">
        <v>8350</v>
      </c>
      <c r="P1530" s="26" t="s">
        <v>8351</v>
      </c>
      <c r="Q1530" s="25" t="s">
        <v>646</v>
      </c>
      <c r="R1530" s="26" t="s">
        <v>8352</v>
      </c>
      <c r="S1530" s="15" t="s">
        <v>8353</v>
      </c>
      <c r="T1530" s="52">
        <v>0</v>
      </c>
      <c r="U1530" s="22" t="s">
        <v>8354</v>
      </c>
      <c r="V1530" s="18" t="str">
        <f>+Sitio_Publico[[#This Row],[idcoleccion]]&amp;"-"&amp;Sitio_Publico[[#This Row],[id]]</f>
        <v>000-1529</v>
      </c>
      <c r="W1530" s="18">
        <f>+VLOOKUP(Sitio_Publico[[#This Row],[territorio]],Estructura!$AE$4:$AH$1067,4,0)</f>
        <v>30013111</v>
      </c>
      <c r="X1530" s="18" t="str">
        <f>+VLOOKUP(Sitio_Publico[[#This Row],[tema]],Estructura!$G$4:$J$532,4,0)</f>
        <v>T-19</v>
      </c>
      <c r="Y1530" s="18" t="str">
        <f>+VLOOKUP(Sitio_Publico[[#This Row],[contenido]],Estructura!$L$4:$O$473,4,0)</f>
        <v>C-7</v>
      </c>
      <c r="Z1530" s="18" t="str">
        <f>+VLOOKUP(Sitio_Publico[[#This Row],[Filtro Integrado]],Estructura!$U$4:$W$529,3,0)</f>
        <v>FI-0</v>
      </c>
      <c r="AA1530" s="18" t="str">
        <f>+VLOOKUP(Sitio_Publico[[#This Row],[Muestra]],Estructura!$Y$4:$AB$483,4,0)</f>
        <v>M-00075</v>
      </c>
    </row>
    <row r="1531" spans="1:27" ht="60" x14ac:dyDescent="0.3">
      <c r="A1531" s="16">
        <f t="shared" si="23"/>
        <v>1530</v>
      </c>
      <c r="B1531" s="47" t="s">
        <v>15118</v>
      </c>
      <c r="C1531" s="13" t="s">
        <v>622</v>
      </c>
      <c r="D1531" s="13" t="s">
        <v>623</v>
      </c>
      <c r="E1531" s="44">
        <v>3202</v>
      </c>
      <c r="F1531" s="13" t="s">
        <v>624</v>
      </c>
      <c r="G1531" s="23" t="s">
        <v>639</v>
      </c>
      <c r="H1531" s="42" t="s">
        <v>458</v>
      </c>
      <c r="I1531" s="28" t="s">
        <v>45</v>
      </c>
      <c r="J1531" s="12" t="s">
        <v>393</v>
      </c>
      <c r="K1531" s="28" t="s">
        <v>904</v>
      </c>
      <c r="L1531" s="12" t="s">
        <v>652</v>
      </c>
      <c r="M1531" s="12" t="s">
        <v>653</v>
      </c>
      <c r="N1531" s="12" t="s">
        <v>629</v>
      </c>
      <c r="O1531" s="26" t="s">
        <v>8355</v>
      </c>
      <c r="P1531" s="26" t="s">
        <v>8356</v>
      </c>
      <c r="Q1531" s="25" t="s">
        <v>646</v>
      </c>
      <c r="R1531" s="26" t="s">
        <v>8357</v>
      </c>
      <c r="S1531" s="15" t="s">
        <v>8358</v>
      </c>
      <c r="T1531" s="52">
        <v>0</v>
      </c>
      <c r="U1531" s="22" t="s">
        <v>8359</v>
      </c>
      <c r="V1531" s="18" t="str">
        <f>+Sitio_Publico[[#This Row],[idcoleccion]]&amp;"-"&amp;Sitio_Publico[[#This Row],[id]]</f>
        <v>000-1530</v>
      </c>
      <c r="W1531" s="18">
        <f>+VLOOKUP(Sitio_Publico[[#This Row],[territorio]],Estructura!$AE$4:$AH$1067,4,0)</f>
        <v>30003202</v>
      </c>
      <c r="X1531" s="18" t="str">
        <f>+VLOOKUP(Sitio_Publico[[#This Row],[tema]],Estructura!$G$4:$J$532,4,0)</f>
        <v>T-13</v>
      </c>
      <c r="Y1531" s="18" t="str">
        <f>+VLOOKUP(Sitio_Publico[[#This Row],[contenido]],Estructura!$L$4:$O$473,4,0)</f>
        <v>C-8</v>
      </c>
      <c r="Z1531" s="18" t="str">
        <f>+VLOOKUP(Sitio_Publico[[#This Row],[Filtro Integrado]],Estructura!$U$4:$W$529,3,0)</f>
        <v>FI-0</v>
      </c>
      <c r="AA1531" s="18" t="str">
        <f>+VLOOKUP(Sitio_Publico[[#This Row],[Muestra]],Estructura!$Y$4:$AB$483,4,0)</f>
        <v>M-00083</v>
      </c>
    </row>
    <row r="1532" spans="1:27" ht="48" x14ac:dyDescent="0.3">
      <c r="A1532" s="16">
        <f t="shared" si="23"/>
        <v>1531</v>
      </c>
      <c r="B1532" s="47" t="s">
        <v>15118</v>
      </c>
      <c r="C1532" s="13" t="s">
        <v>622</v>
      </c>
      <c r="D1532" s="13" t="s">
        <v>623</v>
      </c>
      <c r="E1532" s="44">
        <v>6110</v>
      </c>
      <c r="F1532" s="13" t="s">
        <v>767</v>
      </c>
      <c r="G1532" s="23" t="s">
        <v>625</v>
      </c>
      <c r="H1532" s="42" t="s">
        <v>458</v>
      </c>
      <c r="I1532" s="28" t="s">
        <v>109</v>
      </c>
      <c r="J1532" s="12" t="s">
        <v>393</v>
      </c>
      <c r="K1532" s="28" t="s">
        <v>780</v>
      </c>
      <c r="L1532" s="12" t="s">
        <v>627</v>
      </c>
      <c r="M1532" s="12" t="s">
        <v>781</v>
      </c>
      <c r="N1532" s="12" t="s">
        <v>629</v>
      </c>
      <c r="O1532" s="26" t="s">
        <v>8360</v>
      </c>
      <c r="P1532" s="26" t="s">
        <v>8361</v>
      </c>
      <c r="Q1532" s="25" t="s">
        <v>646</v>
      </c>
      <c r="R1532" s="26" t="s">
        <v>8362</v>
      </c>
      <c r="S1532" s="15" t="s">
        <v>8363</v>
      </c>
      <c r="T1532" s="52">
        <v>0</v>
      </c>
      <c r="U1532" s="22" t="s">
        <v>8364</v>
      </c>
      <c r="V1532" s="18" t="str">
        <f>+Sitio_Publico[[#This Row],[idcoleccion]]&amp;"-"&amp;Sitio_Publico[[#This Row],[id]]</f>
        <v>000-1531</v>
      </c>
      <c r="W1532" s="18">
        <f>+VLOOKUP(Sitio_Publico[[#This Row],[territorio]],Estructura!$AE$4:$AH$1067,4,0)</f>
        <v>30006110</v>
      </c>
      <c r="X1532" s="18" t="str">
        <f>+VLOOKUP(Sitio_Publico[[#This Row],[tema]],Estructura!$G$4:$J$532,4,0)</f>
        <v>T-19</v>
      </c>
      <c r="Y1532" s="18" t="str">
        <f>+VLOOKUP(Sitio_Publico[[#This Row],[contenido]],Estructura!$L$4:$O$473,4,0)</f>
        <v>C-7</v>
      </c>
      <c r="Z1532" s="18" t="str">
        <f>+VLOOKUP(Sitio_Publico[[#This Row],[Filtro Integrado]],Estructura!$U$4:$W$529,3,0)</f>
        <v>FI-0</v>
      </c>
      <c r="AA1532" s="18" t="str">
        <f>+VLOOKUP(Sitio_Publico[[#This Row],[Muestra]],Estructura!$Y$4:$AB$483,4,0)</f>
        <v>M-00076</v>
      </c>
    </row>
    <row r="1533" spans="1:27" ht="48" x14ac:dyDescent="0.3">
      <c r="A1533" s="16">
        <f t="shared" si="23"/>
        <v>1532</v>
      </c>
      <c r="B1533" s="47" t="s">
        <v>15118</v>
      </c>
      <c r="C1533" s="13" t="s">
        <v>622</v>
      </c>
      <c r="D1533" s="13" t="s">
        <v>623</v>
      </c>
      <c r="E1533" s="44">
        <v>2301</v>
      </c>
      <c r="F1533" s="13" t="s">
        <v>688</v>
      </c>
      <c r="G1533" s="23" t="s">
        <v>639</v>
      </c>
      <c r="H1533" s="42" t="s">
        <v>458</v>
      </c>
      <c r="I1533" s="28" t="s">
        <v>39</v>
      </c>
      <c r="J1533" s="12" t="s">
        <v>393</v>
      </c>
      <c r="K1533" s="28" t="s">
        <v>689</v>
      </c>
      <c r="L1533" s="12" t="s">
        <v>652</v>
      </c>
      <c r="M1533" s="12" t="s">
        <v>690</v>
      </c>
      <c r="N1533" s="12" t="s">
        <v>629</v>
      </c>
      <c r="O1533" s="26" t="s">
        <v>8365</v>
      </c>
      <c r="P1533" s="26" t="s">
        <v>8366</v>
      </c>
      <c r="Q1533" s="25" t="s">
        <v>646</v>
      </c>
      <c r="R1533" s="26" t="s">
        <v>8367</v>
      </c>
      <c r="S1533" s="15" t="s">
        <v>8368</v>
      </c>
      <c r="T1533" s="52">
        <v>0</v>
      </c>
      <c r="U1533" s="22" t="s">
        <v>8369</v>
      </c>
      <c r="V1533" s="18" t="str">
        <f>+Sitio_Publico[[#This Row],[idcoleccion]]&amp;"-"&amp;Sitio_Publico[[#This Row],[id]]</f>
        <v>000-1532</v>
      </c>
      <c r="W1533" s="18">
        <f>+VLOOKUP(Sitio_Publico[[#This Row],[territorio]],Estructura!$AE$4:$AH$1067,4,0)</f>
        <v>30002301</v>
      </c>
      <c r="X1533" s="18" t="str">
        <f>+VLOOKUP(Sitio_Publico[[#This Row],[tema]],Estructura!$G$4:$J$532,4,0)</f>
        <v>T-17</v>
      </c>
      <c r="Y1533" s="18" t="str">
        <f>+VLOOKUP(Sitio_Publico[[#This Row],[contenido]],Estructura!$L$4:$O$473,4,0)</f>
        <v>C-8</v>
      </c>
      <c r="Z1533" s="18" t="str">
        <f>+VLOOKUP(Sitio_Publico[[#This Row],[Filtro Integrado]],Estructura!$U$4:$W$529,3,0)</f>
        <v>FI-0</v>
      </c>
      <c r="AA1533" s="18" t="str">
        <f>+VLOOKUP(Sitio_Publico[[#This Row],[Muestra]],Estructura!$Y$4:$AB$483,4,0)</f>
        <v>M-00068</v>
      </c>
    </row>
    <row r="1534" spans="1:27" ht="48" x14ac:dyDescent="0.3">
      <c r="A1534" s="16">
        <f t="shared" si="23"/>
        <v>1533</v>
      </c>
      <c r="B1534" s="47" t="s">
        <v>15118</v>
      </c>
      <c r="C1534" s="13" t="s">
        <v>622</v>
      </c>
      <c r="D1534" s="13" t="s">
        <v>623</v>
      </c>
      <c r="E1534" s="44">
        <v>2201</v>
      </c>
      <c r="F1534" s="13" t="s">
        <v>767</v>
      </c>
      <c r="G1534" s="23" t="s">
        <v>639</v>
      </c>
      <c r="H1534" s="42" t="s">
        <v>458</v>
      </c>
      <c r="I1534" s="28" t="s">
        <v>36</v>
      </c>
      <c r="J1534" s="12" t="s">
        <v>393</v>
      </c>
      <c r="K1534" s="28" t="s">
        <v>768</v>
      </c>
      <c r="L1534" s="12" t="s">
        <v>652</v>
      </c>
      <c r="M1534" s="12" t="s">
        <v>653</v>
      </c>
      <c r="N1534" s="12" t="s">
        <v>629</v>
      </c>
      <c r="O1534" s="26" t="s">
        <v>8370</v>
      </c>
      <c r="P1534" s="26" t="s">
        <v>8371</v>
      </c>
      <c r="Q1534" s="25" t="s">
        <v>646</v>
      </c>
      <c r="R1534" s="26" t="s">
        <v>8372</v>
      </c>
      <c r="S1534" s="15" t="s">
        <v>8373</v>
      </c>
      <c r="T1534" s="52">
        <v>0</v>
      </c>
      <c r="U1534" s="22" t="s">
        <v>8374</v>
      </c>
      <c r="V1534" s="18" t="str">
        <f>+Sitio_Publico[[#This Row],[idcoleccion]]&amp;"-"&amp;Sitio_Publico[[#This Row],[id]]</f>
        <v>000-1533</v>
      </c>
      <c r="W1534" s="18">
        <f>+VLOOKUP(Sitio_Publico[[#This Row],[territorio]],Estructura!$AE$4:$AH$1067,4,0)</f>
        <v>30002201</v>
      </c>
      <c r="X1534" s="18" t="str">
        <f>+VLOOKUP(Sitio_Publico[[#This Row],[tema]],Estructura!$G$4:$J$532,4,0)</f>
        <v>T-19</v>
      </c>
      <c r="Y1534" s="18" t="str">
        <f>+VLOOKUP(Sitio_Publico[[#This Row],[contenido]],Estructura!$L$4:$O$473,4,0)</f>
        <v>C-8</v>
      </c>
      <c r="Z1534" s="18" t="str">
        <f>+VLOOKUP(Sitio_Publico[[#This Row],[Filtro Integrado]],Estructura!$U$4:$W$529,3,0)</f>
        <v>FI-0</v>
      </c>
      <c r="AA1534" s="18" t="str">
        <f>+VLOOKUP(Sitio_Publico[[#This Row],[Muestra]],Estructura!$Y$4:$AB$483,4,0)</f>
        <v>M-00075</v>
      </c>
    </row>
    <row r="1535" spans="1:27" ht="48" x14ac:dyDescent="0.3">
      <c r="A1535" s="16">
        <f t="shared" si="23"/>
        <v>1534</v>
      </c>
      <c r="B1535" s="47" t="s">
        <v>15118</v>
      </c>
      <c r="C1535" s="13" t="s">
        <v>622</v>
      </c>
      <c r="D1535" s="13" t="s">
        <v>623</v>
      </c>
      <c r="E1535" s="44">
        <v>10103</v>
      </c>
      <c r="F1535" s="13" t="s">
        <v>767</v>
      </c>
      <c r="G1535" s="23" t="s">
        <v>639</v>
      </c>
      <c r="H1535" s="42" t="s">
        <v>458</v>
      </c>
      <c r="I1535" s="28" t="s">
        <v>250</v>
      </c>
      <c r="J1535" s="12" t="s">
        <v>393</v>
      </c>
      <c r="K1535" s="28" t="s">
        <v>780</v>
      </c>
      <c r="L1535" s="12" t="s">
        <v>652</v>
      </c>
      <c r="M1535" s="12" t="s">
        <v>781</v>
      </c>
      <c r="N1535" s="12" t="s">
        <v>629</v>
      </c>
      <c r="O1535" s="26" t="s">
        <v>8375</v>
      </c>
      <c r="P1535" s="26" t="s">
        <v>8376</v>
      </c>
      <c r="Q1535" s="25" t="s">
        <v>646</v>
      </c>
      <c r="R1535" s="26" t="s">
        <v>8377</v>
      </c>
      <c r="S1535" s="15" t="s">
        <v>8378</v>
      </c>
      <c r="T1535" s="52">
        <v>0</v>
      </c>
      <c r="U1535" s="22" t="s">
        <v>8379</v>
      </c>
      <c r="V1535" s="18" t="str">
        <f>+Sitio_Publico[[#This Row],[idcoleccion]]&amp;"-"&amp;Sitio_Publico[[#This Row],[id]]</f>
        <v>000-1534</v>
      </c>
      <c r="W1535" s="18">
        <f>+VLOOKUP(Sitio_Publico[[#This Row],[territorio]],Estructura!$AE$4:$AH$1067,4,0)</f>
        <v>30010103</v>
      </c>
      <c r="X1535" s="18" t="str">
        <f>+VLOOKUP(Sitio_Publico[[#This Row],[tema]],Estructura!$G$4:$J$532,4,0)</f>
        <v>T-19</v>
      </c>
      <c r="Y1535" s="18" t="str">
        <f>+VLOOKUP(Sitio_Publico[[#This Row],[contenido]],Estructura!$L$4:$O$473,4,0)</f>
        <v>C-8</v>
      </c>
      <c r="Z1535" s="18" t="str">
        <f>+VLOOKUP(Sitio_Publico[[#This Row],[Filtro Integrado]],Estructura!$U$4:$W$529,3,0)</f>
        <v>FI-0</v>
      </c>
      <c r="AA1535" s="18" t="str">
        <f>+VLOOKUP(Sitio_Publico[[#This Row],[Muestra]],Estructura!$Y$4:$AB$483,4,0)</f>
        <v>M-00076</v>
      </c>
    </row>
    <row r="1536" spans="1:27" ht="48" x14ac:dyDescent="0.3">
      <c r="A1536" s="16">
        <f t="shared" si="23"/>
        <v>1535</v>
      </c>
      <c r="B1536" s="47" t="s">
        <v>15118</v>
      </c>
      <c r="C1536" s="13" t="s">
        <v>622</v>
      </c>
      <c r="D1536" s="13" t="s">
        <v>623</v>
      </c>
      <c r="E1536" s="44">
        <v>7104</v>
      </c>
      <c r="F1536" s="13" t="s">
        <v>666</v>
      </c>
      <c r="G1536" s="23" t="s">
        <v>639</v>
      </c>
      <c r="H1536" s="42" t="s">
        <v>458</v>
      </c>
      <c r="I1536" s="28" t="s">
        <v>136</v>
      </c>
      <c r="J1536" s="12" t="s">
        <v>393</v>
      </c>
      <c r="K1536" s="28" t="s">
        <v>888</v>
      </c>
      <c r="L1536" s="12" t="s">
        <v>652</v>
      </c>
      <c r="M1536" s="12" t="s">
        <v>704</v>
      </c>
      <c r="N1536" s="12" t="s">
        <v>629</v>
      </c>
      <c r="O1536" s="26" t="s">
        <v>8380</v>
      </c>
      <c r="P1536" s="26" t="s">
        <v>8381</v>
      </c>
      <c r="Q1536" s="25" t="s">
        <v>646</v>
      </c>
      <c r="R1536" s="26" t="s">
        <v>8382</v>
      </c>
      <c r="S1536" s="15" t="s">
        <v>8383</v>
      </c>
      <c r="T1536" s="52">
        <v>0</v>
      </c>
      <c r="U1536" s="22" t="s">
        <v>8384</v>
      </c>
      <c r="V1536" s="18" t="str">
        <f>+Sitio_Publico[[#This Row],[idcoleccion]]&amp;"-"&amp;Sitio_Publico[[#This Row],[id]]</f>
        <v>000-1535</v>
      </c>
      <c r="W1536" s="18">
        <f>+VLOOKUP(Sitio_Publico[[#This Row],[territorio]],Estructura!$AE$4:$AH$1067,4,0)</f>
        <v>30007104</v>
      </c>
      <c r="X1536" s="18" t="str">
        <f>+VLOOKUP(Sitio_Publico[[#This Row],[tema]],Estructura!$G$4:$J$532,4,0)</f>
        <v>T-15</v>
      </c>
      <c r="Y1536" s="18" t="str">
        <f>+VLOOKUP(Sitio_Publico[[#This Row],[contenido]],Estructura!$L$4:$O$473,4,0)</f>
        <v>C-8</v>
      </c>
      <c r="Z1536" s="18" t="str">
        <f>+VLOOKUP(Sitio_Publico[[#This Row],[Filtro Integrado]],Estructura!$U$4:$W$529,3,0)</f>
        <v>FI-0</v>
      </c>
      <c r="AA1536" s="18" t="str">
        <f>+VLOOKUP(Sitio_Publico[[#This Row],[Muestra]],Estructura!$Y$4:$AB$483,4,0)</f>
        <v>M-00082</v>
      </c>
    </row>
    <row r="1537" spans="1:27" ht="48" x14ac:dyDescent="0.3">
      <c r="A1537" s="16">
        <f t="shared" si="23"/>
        <v>1536</v>
      </c>
      <c r="B1537" s="47" t="s">
        <v>15118</v>
      </c>
      <c r="C1537" s="13" t="s">
        <v>622</v>
      </c>
      <c r="D1537" s="13" t="s">
        <v>623</v>
      </c>
      <c r="E1537" s="44">
        <v>4201</v>
      </c>
      <c r="F1537" s="13" t="s">
        <v>767</v>
      </c>
      <c r="G1537" s="23" t="s">
        <v>639</v>
      </c>
      <c r="H1537" s="42" t="s">
        <v>458</v>
      </c>
      <c r="I1537" s="28" t="s">
        <v>55</v>
      </c>
      <c r="J1537" s="12" t="s">
        <v>393</v>
      </c>
      <c r="K1537" s="28" t="s">
        <v>768</v>
      </c>
      <c r="L1537" s="12" t="s">
        <v>652</v>
      </c>
      <c r="M1537" s="12" t="s">
        <v>653</v>
      </c>
      <c r="N1537" s="12" t="s">
        <v>629</v>
      </c>
      <c r="O1537" s="26" t="s">
        <v>8385</v>
      </c>
      <c r="P1537" s="26" t="s">
        <v>8386</v>
      </c>
      <c r="Q1537" s="25" t="s">
        <v>646</v>
      </c>
      <c r="R1537" s="26" t="s">
        <v>8387</v>
      </c>
      <c r="S1537" s="15" t="s">
        <v>8388</v>
      </c>
      <c r="T1537" s="52">
        <v>0</v>
      </c>
      <c r="U1537" s="22" t="s">
        <v>8389</v>
      </c>
      <c r="V1537" s="18" t="str">
        <f>+Sitio_Publico[[#This Row],[idcoleccion]]&amp;"-"&amp;Sitio_Publico[[#This Row],[id]]</f>
        <v>000-1536</v>
      </c>
      <c r="W1537" s="18">
        <f>+VLOOKUP(Sitio_Publico[[#This Row],[territorio]],Estructura!$AE$4:$AH$1067,4,0)</f>
        <v>30004201</v>
      </c>
      <c r="X1537" s="18" t="str">
        <f>+VLOOKUP(Sitio_Publico[[#This Row],[tema]],Estructura!$G$4:$J$532,4,0)</f>
        <v>T-19</v>
      </c>
      <c r="Y1537" s="18" t="str">
        <f>+VLOOKUP(Sitio_Publico[[#This Row],[contenido]],Estructura!$L$4:$O$473,4,0)</f>
        <v>C-8</v>
      </c>
      <c r="Z1537" s="18" t="str">
        <f>+VLOOKUP(Sitio_Publico[[#This Row],[Filtro Integrado]],Estructura!$U$4:$W$529,3,0)</f>
        <v>FI-0</v>
      </c>
      <c r="AA1537" s="18" t="str">
        <f>+VLOOKUP(Sitio_Publico[[#This Row],[Muestra]],Estructura!$Y$4:$AB$483,4,0)</f>
        <v>M-00075</v>
      </c>
    </row>
    <row r="1538" spans="1:27" ht="48" x14ac:dyDescent="0.3">
      <c r="A1538" s="16">
        <f t="shared" si="23"/>
        <v>1537</v>
      </c>
      <c r="B1538" s="47" t="s">
        <v>15118</v>
      </c>
      <c r="C1538" s="13" t="s">
        <v>622</v>
      </c>
      <c r="D1538" s="13" t="s">
        <v>623</v>
      </c>
      <c r="E1538" s="44">
        <v>16108</v>
      </c>
      <c r="F1538" s="13" t="s">
        <v>681</v>
      </c>
      <c r="G1538" s="23" t="s">
        <v>625</v>
      </c>
      <c r="H1538" s="42" t="s">
        <v>458</v>
      </c>
      <c r="I1538" s="28" t="s">
        <v>212</v>
      </c>
      <c r="J1538" s="12" t="s">
        <v>393</v>
      </c>
      <c r="K1538" s="28" t="s">
        <v>682</v>
      </c>
      <c r="L1538" s="12" t="s">
        <v>627</v>
      </c>
      <c r="M1538" s="12" t="s">
        <v>628</v>
      </c>
      <c r="N1538" s="12" t="s">
        <v>629</v>
      </c>
      <c r="O1538" s="26" t="s">
        <v>8390</v>
      </c>
      <c r="P1538" s="26" t="s">
        <v>8391</v>
      </c>
      <c r="Q1538" s="25" t="s">
        <v>646</v>
      </c>
      <c r="R1538" s="26" t="s">
        <v>8392</v>
      </c>
      <c r="S1538" s="15" t="s">
        <v>8393</v>
      </c>
      <c r="T1538" s="52">
        <v>0</v>
      </c>
      <c r="U1538" s="22" t="s">
        <v>8394</v>
      </c>
      <c r="V1538" s="18" t="str">
        <f>+Sitio_Publico[[#This Row],[idcoleccion]]&amp;"-"&amp;Sitio_Publico[[#This Row],[id]]</f>
        <v>000-1537</v>
      </c>
      <c r="W1538" s="18">
        <f>+VLOOKUP(Sitio_Publico[[#This Row],[territorio]],Estructura!$AE$4:$AH$1067,4,0)</f>
        <v>30016108</v>
      </c>
      <c r="X1538" s="18" t="str">
        <f>+VLOOKUP(Sitio_Publico[[#This Row],[tema]],Estructura!$G$4:$J$532,4,0)</f>
        <v>T-16</v>
      </c>
      <c r="Y1538" s="18" t="str">
        <f>+VLOOKUP(Sitio_Publico[[#This Row],[contenido]],Estructura!$L$4:$O$473,4,0)</f>
        <v>C-7</v>
      </c>
      <c r="Z1538" s="18" t="str">
        <f>+VLOOKUP(Sitio_Publico[[#This Row],[Filtro Integrado]],Estructura!$U$4:$W$529,3,0)</f>
        <v>FI-0</v>
      </c>
      <c r="AA1538" s="18" t="str">
        <f>+VLOOKUP(Sitio_Publico[[#This Row],[Muestra]],Estructura!$Y$4:$AB$483,4,0)</f>
        <v>M-00067</v>
      </c>
    </row>
    <row r="1539" spans="1:27" ht="48" x14ac:dyDescent="0.3">
      <c r="A1539" s="16">
        <f t="shared" ref="A1539:A1602" si="24">+ROW()-1</f>
        <v>1538</v>
      </c>
      <c r="B1539" s="47" t="s">
        <v>15118</v>
      </c>
      <c r="C1539" s="13" t="s">
        <v>622</v>
      </c>
      <c r="D1539" s="13" t="s">
        <v>623</v>
      </c>
      <c r="E1539" s="44">
        <v>9105</v>
      </c>
      <c r="F1539" s="13" t="s">
        <v>681</v>
      </c>
      <c r="G1539" s="23" t="s">
        <v>639</v>
      </c>
      <c r="H1539" s="42" t="s">
        <v>458</v>
      </c>
      <c r="I1539" s="28" t="s">
        <v>220</v>
      </c>
      <c r="J1539" s="12" t="s">
        <v>393</v>
      </c>
      <c r="K1539" s="28" t="s">
        <v>841</v>
      </c>
      <c r="L1539" s="12" t="s">
        <v>652</v>
      </c>
      <c r="M1539" s="12" t="s">
        <v>704</v>
      </c>
      <c r="N1539" s="12" t="s">
        <v>629</v>
      </c>
      <c r="O1539" s="26" t="s">
        <v>8395</v>
      </c>
      <c r="P1539" s="26" t="s">
        <v>8396</v>
      </c>
      <c r="Q1539" s="25" t="s">
        <v>646</v>
      </c>
      <c r="R1539" s="26" t="s">
        <v>8397</v>
      </c>
      <c r="S1539" s="15" t="s">
        <v>8398</v>
      </c>
      <c r="T1539" s="52">
        <v>0</v>
      </c>
      <c r="U1539" s="22" t="s">
        <v>8399</v>
      </c>
      <c r="V1539" s="18" t="str">
        <f>+Sitio_Publico[[#This Row],[idcoleccion]]&amp;"-"&amp;Sitio_Publico[[#This Row],[id]]</f>
        <v>000-1538</v>
      </c>
      <c r="W1539" s="18">
        <f>+VLOOKUP(Sitio_Publico[[#This Row],[territorio]],Estructura!$AE$4:$AH$1067,4,0)</f>
        <v>30009105</v>
      </c>
      <c r="X1539" s="18" t="str">
        <f>+VLOOKUP(Sitio_Publico[[#This Row],[tema]],Estructura!$G$4:$J$532,4,0)</f>
        <v>T-16</v>
      </c>
      <c r="Y1539" s="18" t="str">
        <f>+VLOOKUP(Sitio_Publico[[#This Row],[contenido]],Estructura!$L$4:$O$473,4,0)</f>
        <v>C-8</v>
      </c>
      <c r="Z1539" s="18" t="str">
        <f>+VLOOKUP(Sitio_Publico[[#This Row],[Filtro Integrado]],Estructura!$U$4:$W$529,3,0)</f>
        <v>FI-0</v>
      </c>
      <c r="AA1539" s="18" t="str">
        <f>+VLOOKUP(Sitio_Publico[[#This Row],[Muestra]],Estructura!$Y$4:$AB$483,4,0)</f>
        <v>M-00080</v>
      </c>
    </row>
    <row r="1540" spans="1:27" ht="48" x14ac:dyDescent="0.3">
      <c r="A1540" s="16">
        <f t="shared" si="24"/>
        <v>1539</v>
      </c>
      <c r="B1540" s="47" t="s">
        <v>15118</v>
      </c>
      <c r="C1540" s="13" t="s">
        <v>622</v>
      </c>
      <c r="D1540" s="13" t="s">
        <v>623</v>
      </c>
      <c r="E1540" s="44">
        <v>10304</v>
      </c>
      <c r="F1540" s="13" t="s">
        <v>688</v>
      </c>
      <c r="G1540" s="23" t="s">
        <v>639</v>
      </c>
      <c r="H1540" s="42" t="s">
        <v>458</v>
      </c>
      <c r="I1540" s="28" t="s">
        <v>270</v>
      </c>
      <c r="J1540" s="12" t="s">
        <v>393</v>
      </c>
      <c r="K1540" s="28" t="s">
        <v>703</v>
      </c>
      <c r="L1540" s="12" t="s">
        <v>652</v>
      </c>
      <c r="M1540" s="12" t="s">
        <v>704</v>
      </c>
      <c r="N1540" s="12" t="s">
        <v>629</v>
      </c>
      <c r="O1540" s="26" t="s">
        <v>3556</v>
      </c>
      <c r="P1540" s="26" t="s">
        <v>3557</v>
      </c>
      <c r="Q1540" s="25" t="s">
        <v>646</v>
      </c>
      <c r="R1540" s="26" t="s">
        <v>3558</v>
      </c>
      <c r="S1540" s="15" t="s">
        <v>3559</v>
      </c>
      <c r="T1540" s="52">
        <v>0</v>
      </c>
      <c r="U1540" s="22" t="s">
        <v>3560</v>
      </c>
      <c r="V1540" s="18" t="str">
        <f>+Sitio_Publico[[#This Row],[idcoleccion]]&amp;"-"&amp;Sitio_Publico[[#This Row],[id]]</f>
        <v>000-1539</v>
      </c>
      <c r="W1540" s="18">
        <f>+VLOOKUP(Sitio_Publico[[#This Row],[territorio]],Estructura!$AE$4:$AH$1067,4,0)</f>
        <v>30010304</v>
      </c>
      <c r="X1540" s="18" t="str">
        <f>+VLOOKUP(Sitio_Publico[[#This Row],[tema]],Estructura!$G$4:$J$532,4,0)</f>
        <v>T-17</v>
      </c>
      <c r="Y1540" s="18" t="str">
        <f>+VLOOKUP(Sitio_Publico[[#This Row],[contenido]],Estructura!$L$4:$O$473,4,0)</f>
        <v>C-8</v>
      </c>
      <c r="Z1540" s="18" t="str">
        <f>+VLOOKUP(Sitio_Publico[[#This Row],[Filtro Integrado]],Estructura!$U$4:$W$529,3,0)</f>
        <v>FI-0</v>
      </c>
      <c r="AA1540" s="18" t="str">
        <f>+VLOOKUP(Sitio_Publico[[#This Row],[Muestra]],Estructura!$Y$4:$AB$483,4,0)</f>
        <v>M-00069</v>
      </c>
    </row>
    <row r="1541" spans="1:27" ht="48" x14ac:dyDescent="0.3">
      <c r="A1541" s="16">
        <f t="shared" si="24"/>
        <v>1540</v>
      </c>
      <c r="B1541" s="47" t="s">
        <v>15118</v>
      </c>
      <c r="C1541" s="13" t="s">
        <v>622</v>
      </c>
      <c r="D1541" s="13" t="s">
        <v>623</v>
      </c>
      <c r="E1541" s="44">
        <v>8306</v>
      </c>
      <c r="F1541" s="13" t="s">
        <v>767</v>
      </c>
      <c r="G1541" s="23" t="s">
        <v>639</v>
      </c>
      <c r="H1541" s="42" t="s">
        <v>458</v>
      </c>
      <c r="I1541" s="28" t="s">
        <v>186</v>
      </c>
      <c r="J1541" s="12" t="s">
        <v>393</v>
      </c>
      <c r="K1541" s="28" t="s">
        <v>857</v>
      </c>
      <c r="L1541" s="12" t="s">
        <v>652</v>
      </c>
      <c r="M1541" s="12" t="s">
        <v>704</v>
      </c>
      <c r="N1541" s="12" t="s">
        <v>629</v>
      </c>
      <c r="O1541" s="26" t="s">
        <v>8400</v>
      </c>
      <c r="P1541" s="26" t="s">
        <v>8401</v>
      </c>
      <c r="Q1541" s="25" t="s">
        <v>646</v>
      </c>
      <c r="R1541" s="26" t="s">
        <v>8402</v>
      </c>
      <c r="S1541" s="15" t="s">
        <v>8403</v>
      </c>
      <c r="T1541" s="52">
        <v>0</v>
      </c>
      <c r="U1541" s="22" t="s">
        <v>8404</v>
      </c>
      <c r="V1541" s="18" t="str">
        <f>+Sitio_Publico[[#This Row],[idcoleccion]]&amp;"-"&amp;Sitio_Publico[[#This Row],[id]]</f>
        <v>000-1540</v>
      </c>
      <c r="W1541" s="18">
        <f>+VLOOKUP(Sitio_Publico[[#This Row],[territorio]],Estructura!$AE$4:$AH$1067,4,0)</f>
        <v>30008306</v>
      </c>
      <c r="X1541" s="18" t="str">
        <f>+VLOOKUP(Sitio_Publico[[#This Row],[tema]],Estructura!$G$4:$J$532,4,0)</f>
        <v>T-19</v>
      </c>
      <c r="Y1541" s="18" t="str">
        <f>+VLOOKUP(Sitio_Publico[[#This Row],[contenido]],Estructura!$L$4:$O$473,4,0)</f>
        <v>C-8</v>
      </c>
      <c r="Z1541" s="18" t="str">
        <f>+VLOOKUP(Sitio_Publico[[#This Row],[Filtro Integrado]],Estructura!$U$4:$W$529,3,0)</f>
        <v>FI-0</v>
      </c>
      <c r="AA1541" s="18" t="str">
        <f>+VLOOKUP(Sitio_Publico[[#This Row],[Muestra]],Estructura!$Y$4:$AB$483,4,0)</f>
        <v>M-00081</v>
      </c>
    </row>
    <row r="1542" spans="1:27" ht="48" x14ac:dyDescent="0.3">
      <c r="A1542" s="16">
        <f t="shared" si="24"/>
        <v>1541</v>
      </c>
      <c r="B1542" s="47" t="s">
        <v>15118</v>
      </c>
      <c r="C1542" s="13" t="s">
        <v>622</v>
      </c>
      <c r="D1542" s="13" t="s">
        <v>623</v>
      </c>
      <c r="E1542" s="44">
        <v>6109</v>
      </c>
      <c r="F1542" s="13" t="s">
        <v>666</v>
      </c>
      <c r="G1542" s="23" t="s">
        <v>639</v>
      </c>
      <c r="H1542" s="42" t="s">
        <v>458</v>
      </c>
      <c r="I1542" s="28" t="s">
        <v>108</v>
      </c>
      <c r="J1542" s="12" t="s">
        <v>393</v>
      </c>
      <c r="K1542" s="28" t="s">
        <v>667</v>
      </c>
      <c r="L1542" s="12" t="s">
        <v>652</v>
      </c>
      <c r="M1542" s="12" t="s">
        <v>668</v>
      </c>
      <c r="N1542" s="12" t="s">
        <v>629</v>
      </c>
      <c r="O1542" s="26" t="s">
        <v>8405</v>
      </c>
      <c r="P1542" s="26" t="s">
        <v>8406</v>
      </c>
      <c r="Q1542" s="25" t="s">
        <v>646</v>
      </c>
      <c r="R1542" s="26" t="s">
        <v>8407</v>
      </c>
      <c r="S1542" s="15" t="s">
        <v>8408</v>
      </c>
      <c r="T1542" s="52">
        <v>0</v>
      </c>
      <c r="U1542" s="22" t="s">
        <v>8409</v>
      </c>
      <c r="V1542" s="18" t="str">
        <f>+Sitio_Publico[[#This Row],[idcoleccion]]&amp;"-"&amp;Sitio_Publico[[#This Row],[id]]</f>
        <v>000-1541</v>
      </c>
      <c r="W1542" s="18">
        <f>+VLOOKUP(Sitio_Publico[[#This Row],[territorio]],Estructura!$AE$4:$AH$1067,4,0)</f>
        <v>30006109</v>
      </c>
      <c r="X1542" s="18" t="str">
        <f>+VLOOKUP(Sitio_Publico[[#This Row],[tema]],Estructura!$G$4:$J$532,4,0)</f>
        <v>T-15</v>
      </c>
      <c r="Y1542" s="18" t="str">
        <f>+VLOOKUP(Sitio_Publico[[#This Row],[contenido]],Estructura!$L$4:$O$473,4,0)</f>
        <v>C-8</v>
      </c>
      <c r="Z1542" s="18" t="str">
        <f>+VLOOKUP(Sitio_Publico[[#This Row],[Filtro Integrado]],Estructura!$U$4:$W$529,3,0)</f>
        <v>FI-0</v>
      </c>
      <c r="AA1542" s="18" t="str">
        <f>+VLOOKUP(Sitio_Publico[[#This Row],[Muestra]],Estructura!$Y$4:$AB$483,4,0)</f>
        <v>M-00066</v>
      </c>
    </row>
    <row r="1543" spans="1:27" ht="48" x14ac:dyDescent="0.3">
      <c r="A1543" s="16">
        <f t="shared" si="24"/>
        <v>1542</v>
      </c>
      <c r="B1543" s="47" t="s">
        <v>15118</v>
      </c>
      <c r="C1543" s="13" t="s">
        <v>622</v>
      </c>
      <c r="D1543" s="13" t="s">
        <v>623</v>
      </c>
      <c r="E1543" s="44">
        <v>6114</v>
      </c>
      <c r="F1543" s="13" t="s">
        <v>688</v>
      </c>
      <c r="G1543" s="23" t="s">
        <v>625</v>
      </c>
      <c r="H1543" s="42" t="s">
        <v>458</v>
      </c>
      <c r="I1543" s="28" t="s">
        <v>113</v>
      </c>
      <c r="J1543" s="12" t="s">
        <v>393</v>
      </c>
      <c r="K1543" s="28" t="s">
        <v>726</v>
      </c>
      <c r="L1543" s="12" t="s">
        <v>627</v>
      </c>
      <c r="M1543" s="12" t="s">
        <v>628</v>
      </c>
      <c r="N1543" s="12" t="s">
        <v>629</v>
      </c>
      <c r="O1543" s="26" t="s">
        <v>8410</v>
      </c>
      <c r="P1543" s="26" t="s">
        <v>8411</v>
      </c>
      <c r="Q1543" s="25" t="s">
        <v>646</v>
      </c>
      <c r="R1543" s="26" t="s">
        <v>8412</v>
      </c>
      <c r="S1543" s="15" t="s">
        <v>8413</v>
      </c>
      <c r="T1543" s="52">
        <v>0</v>
      </c>
      <c r="U1543" s="22" t="s">
        <v>8414</v>
      </c>
      <c r="V1543" s="18" t="str">
        <f>+Sitio_Publico[[#This Row],[idcoleccion]]&amp;"-"&amp;Sitio_Publico[[#This Row],[id]]</f>
        <v>000-1542</v>
      </c>
      <c r="W1543" s="18">
        <f>+VLOOKUP(Sitio_Publico[[#This Row],[territorio]],Estructura!$AE$4:$AH$1067,4,0)</f>
        <v>30006114</v>
      </c>
      <c r="X1543" s="18" t="str">
        <f>+VLOOKUP(Sitio_Publico[[#This Row],[tema]],Estructura!$G$4:$J$532,4,0)</f>
        <v>T-17</v>
      </c>
      <c r="Y1543" s="18" t="str">
        <f>+VLOOKUP(Sitio_Publico[[#This Row],[contenido]],Estructura!$L$4:$O$473,4,0)</f>
        <v>C-7</v>
      </c>
      <c r="Z1543" s="18" t="str">
        <f>+VLOOKUP(Sitio_Publico[[#This Row],[Filtro Integrado]],Estructura!$U$4:$W$529,3,0)</f>
        <v>FI-0</v>
      </c>
      <c r="AA1543" s="18" t="str">
        <f>+VLOOKUP(Sitio_Publico[[#This Row],[Muestra]],Estructura!$Y$4:$AB$483,4,0)</f>
        <v>M-00071</v>
      </c>
    </row>
    <row r="1544" spans="1:27" ht="51" x14ac:dyDescent="0.3">
      <c r="A1544" s="16">
        <f t="shared" si="24"/>
        <v>1543</v>
      </c>
      <c r="B1544" s="47" t="s">
        <v>15118</v>
      </c>
      <c r="C1544" s="13" t="s">
        <v>622</v>
      </c>
      <c r="D1544" s="13" t="s">
        <v>623</v>
      </c>
      <c r="E1544" s="44">
        <v>6116</v>
      </c>
      <c r="F1544" s="13" t="s">
        <v>624</v>
      </c>
      <c r="G1544" s="23" t="s">
        <v>625</v>
      </c>
      <c r="H1544" s="42" t="s">
        <v>458</v>
      </c>
      <c r="I1544" s="28" t="s">
        <v>115</v>
      </c>
      <c r="J1544" s="12" t="s">
        <v>393</v>
      </c>
      <c r="K1544" s="28" t="s">
        <v>626</v>
      </c>
      <c r="L1544" s="12" t="s">
        <v>627</v>
      </c>
      <c r="M1544" s="12" t="s">
        <v>628</v>
      </c>
      <c r="N1544" s="12" t="s">
        <v>629</v>
      </c>
      <c r="O1544" s="26" t="s">
        <v>8415</v>
      </c>
      <c r="P1544" s="26" t="s">
        <v>8416</v>
      </c>
      <c r="Q1544" s="25" t="s">
        <v>632</v>
      </c>
      <c r="R1544" s="26" t="s">
        <v>8417</v>
      </c>
      <c r="S1544" s="15" t="s">
        <v>8418</v>
      </c>
      <c r="T1544" s="52">
        <v>0</v>
      </c>
      <c r="U1544" s="22" t="s">
        <v>8419</v>
      </c>
      <c r="V1544" s="18" t="str">
        <f>+Sitio_Publico[[#This Row],[idcoleccion]]&amp;"-"&amp;Sitio_Publico[[#This Row],[id]]</f>
        <v>000-1543</v>
      </c>
      <c r="W1544" s="18">
        <f>+VLOOKUP(Sitio_Publico[[#This Row],[territorio]],Estructura!$AE$4:$AH$1067,4,0)</f>
        <v>30006116</v>
      </c>
      <c r="X1544" s="18" t="str">
        <f>+VLOOKUP(Sitio_Publico[[#This Row],[tema]],Estructura!$G$4:$J$532,4,0)</f>
        <v>T-13</v>
      </c>
      <c r="Y1544" s="18" t="str">
        <f>+VLOOKUP(Sitio_Publico[[#This Row],[contenido]],Estructura!$L$4:$O$473,4,0)</f>
        <v>C-7</v>
      </c>
      <c r="Z1544" s="18" t="str">
        <f>+VLOOKUP(Sitio_Publico[[#This Row],[Filtro Integrado]],Estructura!$U$4:$W$529,3,0)</f>
        <v>FI-0</v>
      </c>
      <c r="AA1544" s="18" t="str">
        <f>+VLOOKUP(Sitio_Publico[[#This Row],[Muestra]],Estructura!$Y$4:$AB$483,4,0)</f>
        <v>M-00063</v>
      </c>
    </row>
    <row r="1545" spans="1:27" ht="48" x14ac:dyDescent="0.3">
      <c r="A1545" s="16">
        <f t="shared" si="24"/>
        <v>1544</v>
      </c>
      <c r="B1545" s="47" t="s">
        <v>15118</v>
      </c>
      <c r="C1545" s="13" t="s">
        <v>622</v>
      </c>
      <c r="D1545" s="13" t="s">
        <v>623</v>
      </c>
      <c r="E1545" s="44">
        <v>13601</v>
      </c>
      <c r="F1545" s="13" t="s">
        <v>681</v>
      </c>
      <c r="G1545" s="23" t="s">
        <v>639</v>
      </c>
      <c r="H1545" s="42" t="s">
        <v>458</v>
      </c>
      <c r="I1545" s="28" t="s">
        <v>343</v>
      </c>
      <c r="J1545" s="12" t="s">
        <v>393</v>
      </c>
      <c r="K1545" s="28" t="s">
        <v>682</v>
      </c>
      <c r="L1545" s="12" t="s">
        <v>652</v>
      </c>
      <c r="M1545" s="12" t="s">
        <v>653</v>
      </c>
      <c r="N1545" s="12" t="s">
        <v>629</v>
      </c>
      <c r="O1545" s="26" t="s">
        <v>8420</v>
      </c>
      <c r="P1545" s="26" t="s">
        <v>8421</v>
      </c>
      <c r="Q1545" s="25" t="s">
        <v>646</v>
      </c>
      <c r="R1545" s="26" t="s">
        <v>8422</v>
      </c>
      <c r="S1545" s="15" t="s">
        <v>8423</v>
      </c>
      <c r="T1545" s="52">
        <v>0</v>
      </c>
      <c r="U1545" s="22" t="s">
        <v>8424</v>
      </c>
      <c r="V1545" s="18" t="str">
        <f>+Sitio_Publico[[#This Row],[idcoleccion]]&amp;"-"&amp;Sitio_Publico[[#This Row],[id]]</f>
        <v>000-1544</v>
      </c>
      <c r="W1545" s="18">
        <f>+VLOOKUP(Sitio_Publico[[#This Row],[territorio]],Estructura!$AE$4:$AH$1067,4,0)</f>
        <v>30013601</v>
      </c>
      <c r="X1545" s="18" t="str">
        <f>+VLOOKUP(Sitio_Publico[[#This Row],[tema]],Estructura!$G$4:$J$532,4,0)</f>
        <v>T-16</v>
      </c>
      <c r="Y1545" s="18" t="str">
        <f>+VLOOKUP(Sitio_Publico[[#This Row],[contenido]],Estructura!$L$4:$O$473,4,0)</f>
        <v>C-8</v>
      </c>
      <c r="Z1545" s="18" t="str">
        <f>+VLOOKUP(Sitio_Publico[[#This Row],[Filtro Integrado]],Estructura!$U$4:$W$529,3,0)</f>
        <v>FI-0</v>
      </c>
      <c r="AA1545" s="18" t="str">
        <f>+VLOOKUP(Sitio_Publico[[#This Row],[Muestra]],Estructura!$Y$4:$AB$483,4,0)</f>
        <v>M-00067</v>
      </c>
    </row>
    <row r="1546" spans="1:27" ht="48" x14ac:dyDescent="0.3">
      <c r="A1546" s="16">
        <f t="shared" si="24"/>
        <v>1545</v>
      </c>
      <c r="B1546" s="47" t="s">
        <v>15118</v>
      </c>
      <c r="C1546" s="13" t="s">
        <v>622</v>
      </c>
      <c r="D1546" s="13" t="s">
        <v>623</v>
      </c>
      <c r="E1546" s="44">
        <v>11303</v>
      </c>
      <c r="F1546" s="13" t="s">
        <v>681</v>
      </c>
      <c r="G1546" s="23" t="s">
        <v>625</v>
      </c>
      <c r="H1546" s="42" t="s">
        <v>458</v>
      </c>
      <c r="I1546" s="28" t="s">
        <v>284</v>
      </c>
      <c r="J1546" s="12" t="s">
        <v>393</v>
      </c>
      <c r="K1546" s="28" t="s">
        <v>682</v>
      </c>
      <c r="L1546" s="12" t="s">
        <v>627</v>
      </c>
      <c r="M1546" s="12" t="s">
        <v>628</v>
      </c>
      <c r="N1546" s="12" t="s">
        <v>629</v>
      </c>
      <c r="O1546" s="26" t="s">
        <v>8425</v>
      </c>
      <c r="P1546" s="26" t="s">
        <v>8426</v>
      </c>
      <c r="Q1546" s="25" t="s">
        <v>646</v>
      </c>
      <c r="R1546" s="26" t="s">
        <v>8427</v>
      </c>
      <c r="S1546" s="15" t="s">
        <v>8428</v>
      </c>
      <c r="T1546" s="52">
        <v>0</v>
      </c>
      <c r="U1546" s="22" t="s">
        <v>8429</v>
      </c>
      <c r="V1546" s="18" t="str">
        <f>+Sitio_Publico[[#This Row],[idcoleccion]]&amp;"-"&amp;Sitio_Publico[[#This Row],[id]]</f>
        <v>000-1545</v>
      </c>
      <c r="W1546" s="18">
        <f>+VLOOKUP(Sitio_Publico[[#This Row],[territorio]],Estructura!$AE$4:$AH$1067,4,0)</f>
        <v>30011303</v>
      </c>
      <c r="X1546" s="18" t="str">
        <f>+VLOOKUP(Sitio_Publico[[#This Row],[tema]],Estructura!$G$4:$J$532,4,0)</f>
        <v>T-16</v>
      </c>
      <c r="Y1546" s="18" t="str">
        <f>+VLOOKUP(Sitio_Publico[[#This Row],[contenido]],Estructura!$L$4:$O$473,4,0)</f>
        <v>C-7</v>
      </c>
      <c r="Z1546" s="18" t="str">
        <f>+VLOOKUP(Sitio_Publico[[#This Row],[Filtro Integrado]],Estructura!$U$4:$W$529,3,0)</f>
        <v>FI-0</v>
      </c>
      <c r="AA1546" s="18" t="str">
        <f>+VLOOKUP(Sitio_Publico[[#This Row],[Muestra]],Estructura!$Y$4:$AB$483,4,0)</f>
        <v>M-00067</v>
      </c>
    </row>
    <row r="1547" spans="1:27" ht="48" x14ac:dyDescent="0.3">
      <c r="A1547" s="16">
        <f t="shared" si="24"/>
        <v>1546</v>
      </c>
      <c r="B1547" s="47" t="s">
        <v>15118</v>
      </c>
      <c r="C1547" s="13" t="s">
        <v>622</v>
      </c>
      <c r="D1547" s="13" t="s">
        <v>623</v>
      </c>
      <c r="E1547" s="44">
        <v>6</v>
      </c>
      <c r="F1547" s="13" t="s">
        <v>767</v>
      </c>
      <c r="G1547" s="23" t="s">
        <v>639</v>
      </c>
      <c r="H1547" s="42" t="s">
        <v>457</v>
      </c>
      <c r="I1547" s="28" t="s">
        <v>369</v>
      </c>
      <c r="J1547" s="12" t="s">
        <v>393</v>
      </c>
      <c r="K1547" s="28" t="s">
        <v>780</v>
      </c>
      <c r="L1547" s="12" t="s">
        <v>652</v>
      </c>
      <c r="M1547" s="12" t="s">
        <v>781</v>
      </c>
      <c r="N1547" s="12" t="s">
        <v>629</v>
      </c>
      <c r="O1547" s="26" t="s">
        <v>8430</v>
      </c>
      <c r="P1547" s="26" t="s">
        <v>8431</v>
      </c>
      <c r="Q1547" s="25" t="s">
        <v>646</v>
      </c>
      <c r="R1547" s="26" t="s">
        <v>8432</v>
      </c>
      <c r="S1547" s="15" t="s">
        <v>8433</v>
      </c>
      <c r="T1547" s="52">
        <v>0</v>
      </c>
      <c r="U1547" s="22" t="s">
        <v>8434</v>
      </c>
      <c r="V1547" s="18" t="str">
        <f>+Sitio_Publico[[#This Row],[idcoleccion]]&amp;"-"&amp;Sitio_Publico[[#This Row],[id]]</f>
        <v>000-1546</v>
      </c>
      <c r="W1547" s="18">
        <f>+VLOOKUP(Sitio_Publico[[#This Row],[territorio]],Estructura!$AE$4:$AH$1067,4,0)</f>
        <v>20000006</v>
      </c>
      <c r="X1547" s="18" t="str">
        <f>+VLOOKUP(Sitio_Publico[[#This Row],[tema]],Estructura!$G$4:$J$532,4,0)</f>
        <v>T-19</v>
      </c>
      <c r="Y1547" s="18" t="str">
        <f>+VLOOKUP(Sitio_Publico[[#This Row],[contenido]],Estructura!$L$4:$O$473,4,0)</f>
        <v>C-8</v>
      </c>
      <c r="Z1547" s="18" t="str">
        <f>+VLOOKUP(Sitio_Publico[[#This Row],[Filtro Integrado]],Estructura!$U$4:$W$529,3,0)</f>
        <v>FI-0</v>
      </c>
      <c r="AA1547" s="18" t="str">
        <f>+VLOOKUP(Sitio_Publico[[#This Row],[Muestra]],Estructura!$Y$4:$AB$483,4,0)</f>
        <v>M-00076</v>
      </c>
    </row>
    <row r="1548" spans="1:27" ht="48" x14ac:dyDescent="0.3">
      <c r="A1548" s="16">
        <f t="shared" si="24"/>
        <v>1547</v>
      </c>
      <c r="B1548" s="47" t="s">
        <v>15118</v>
      </c>
      <c r="C1548" s="13" t="s">
        <v>622</v>
      </c>
      <c r="D1548" s="13" t="s">
        <v>623</v>
      </c>
      <c r="E1548" s="44">
        <v>8111</v>
      </c>
      <c r="F1548" s="13" t="s">
        <v>681</v>
      </c>
      <c r="G1548" s="23" t="s">
        <v>639</v>
      </c>
      <c r="H1548" s="42" t="s">
        <v>458</v>
      </c>
      <c r="I1548" s="28" t="s">
        <v>172</v>
      </c>
      <c r="J1548" s="12" t="s">
        <v>393</v>
      </c>
      <c r="K1548" s="28" t="s">
        <v>682</v>
      </c>
      <c r="L1548" s="12" t="s">
        <v>652</v>
      </c>
      <c r="M1548" s="12" t="s">
        <v>653</v>
      </c>
      <c r="N1548" s="12" t="s">
        <v>629</v>
      </c>
      <c r="O1548" s="26" t="s">
        <v>8435</v>
      </c>
      <c r="P1548" s="26" t="s">
        <v>8436</v>
      </c>
      <c r="Q1548" s="25" t="s">
        <v>646</v>
      </c>
      <c r="R1548" s="26" t="s">
        <v>8437</v>
      </c>
      <c r="S1548" s="15" t="s">
        <v>8438</v>
      </c>
      <c r="T1548" s="52">
        <v>0</v>
      </c>
      <c r="U1548" s="22" t="s">
        <v>8439</v>
      </c>
      <c r="V1548" s="18" t="str">
        <f>+Sitio_Publico[[#This Row],[idcoleccion]]&amp;"-"&amp;Sitio_Publico[[#This Row],[id]]</f>
        <v>000-1547</v>
      </c>
      <c r="W1548" s="18">
        <f>+VLOOKUP(Sitio_Publico[[#This Row],[territorio]],Estructura!$AE$4:$AH$1067,4,0)</f>
        <v>30008111</v>
      </c>
      <c r="X1548" s="18" t="str">
        <f>+VLOOKUP(Sitio_Publico[[#This Row],[tema]],Estructura!$G$4:$J$532,4,0)</f>
        <v>T-16</v>
      </c>
      <c r="Y1548" s="18" t="str">
        <f>+VLOOKUP(Sitio_Publico[[#This Row],[contenido]],Estructura!$L$4:$O$473,4,0)</f>
        <v>C-8</v>
      </c>
      <c r="Z1548" s="18" t="str">
        <f>+VLOOKUP(Sitio_Publico[[#This Row],[Filtro Integrado]],Estructura!$U$4:$W$529,3,0)</f>
        <v>FI-0</v>
      </c>
      <c r="AA1548" s="18" t="str">
        <f>+VLOOKUP(Sitio_Publico[[#This Row],[Muestra]],Estructura!$Y$4:$AB$483,4,0)</f>
        <v>M-00067</v>
      </c>
    </row>
    <row r="1549" spans="1:27" ht="48" x14ac:dyDescent="0.3">
      <c r="A1549" s="16">
        <f t="shared" si="24"/>
        <v>1548</v>
      </c>
      <c r="B1549" s="47" t="s">
        <v>15118</v>
      </c>
      <c r="C1549" s="13" t="s">
        <v>622</v>
      </c>
      <c r="D1549" s="13" t="s">
        <v>623</v>
      </c>
      <c r="E1549" s="44">
        <v>5504</v>
      </c>
      <c r="F1549" s="13" t="s">
        <v>681</v>
      </c>
      <c r="G1549" s="23" t="s">
        <v>639</v>
      </c>
      <c r="H1549" s="42" t="s">
        <v>458</v>
      </c>
      <c r="I1549" s="28" t="s">
        <v>82</v>
      </c>
      <c r="J1549" s="12" t="s">
        <v>393</v>
      </c>
      <c r="K1549" s="28" t="s">
        <v>682</v>
      </c>
      <c r="L1549" s="12" t="s">
        <v>652</v>
      </c>
      <c r="M1549" s="12" t="s">
        <v>653</v>
      </c>
      <c r="N1549" s="12" t="s">
        <v>629</v>
      </c>
      <c r="O1549" s="26" t="s">
        <v>8440</v>
      </c>
      <c r="P1549" s="26" t="s">
        <v>8441</v>
      </c>
      <c r="Q1549" s="25" t="s">
        <v>646</v>
      </c>
      <c r="R1549" s="26" t="s">
        <v>8442</v>
      </c>
      <c r="S1549" s="15" t="s">
        <v>8443</v>
      </c>
      <c r="T1549" s="52">
        <v>0</v>
      </c>
      <c r="U1549" s="22" t="s">
        <v>8444</v>
      </c>
      <c r="V1549" s="18" t="str">
        <f>+Sitio_Publico[[#This Row],[idcoleccion]]&amp;"-"&amp;Sitio_Publico[[#This Row],[id]]</f>
        <v>000-1548</v>
      </c>
      <c r="W1549" s="18">
        <f>+VLOOKUP(Sitio_Publico[[#This Row],[territorio]],Estructura!$AE$4:$AH$1067,4,0)</f>
        <v>30005504</v>
      </c>
      <c r="X1549" s="18" t="str">
        <f>+VLOOKUP(Sitio_Publico[[#This Row],[tema]],Estructura!$G$4:$J$532,4,0)</f>
        <v>T-16</v>
      </c>
      <c r="Y1549" s="18" t="str">
        <f>+VLOOKUP(Sitio_Publico[[#This Row],[contenido]],Estructura!$L$4:$O$473,4,0)</f>
        <v>C-8</v>
      </c>
      <c r="Z1549" s="18" t="str">
        <f>+VLOOKUP(Sitio_Publico[[#This Row],[Filtro Integrado]],Estructura!$U$4:$W$529,3,0)</f>
        <v>FI-0</v>
      </c>
      <c r="AA1549" s="18" t="str">
        <f>+VLOOKUP(Sitio_Publico[[#This Row],[Muestra]],Estructura!$Y$4:$AB$483,4,0)</f>
        <v>M-00067</v>
      </c>
    </row>
    <row r="1550" spans="1:27" ht="48" x14ac:dyDescent="0.3">
      <c r="A1550" s="16">
        <f t="shared" si="24"/>
        <v>1549</v>
      </c>
      <c r="B1550" s="47" t="s">
        <v>15118</v>
      </c>
      <c r="C1550" s="13" t="s">
        <v>637</v>
      </c>
      <c r="D1550" s="13" t="s">
        <v>623</v>
      </c>
      <c r="E1550" s="44">
        <v>270103004</v>
      </c>
      <c r="F1550" s="13" t="s">
        <v>1411</v>
      </c>
      <c r="G1550" s="23" t="s">
        <v>1394</v>
      </c>
      <c r="H1550" s="42" t="s">
        <v>455</v>
      </c>
      <c r="I1550" s="28" t="s">
        <v>14</v>
      </c>
      <c r="J1550" s="12" t="s">
        <v>393</v>
      </c>
      <c r="K1550" s="28" t="s">
        <v>8445</v>
      </c>
      <c r="L1550" s="12" t="s">
        <v>641</v>
      </c>
      <c r="M1550" s="12" t="s">
        <v>642</v>
      </c>
      <c r="N1550" s="12" t="s">
        <v>643</v>
      </c>
      <c r="O1550" s="26" t="s">
        <v>8446</v>
      </c>
      <c r="P1550" s="26" t="s">
        <v>8447</v>
      </c>
      <c r="Q1550" s="25" t="s">
        <v>646</v>
      </c>
      <c r="R1550" s="26" t="s">
        <v>8448</v>
      </c>
      <c r="S1550" s="15" t="s">
        <v>8449</v>
      </c>
      <c r="T1550" s="52">
        <v>0</v>
      </c>
      <c r="U1550" s="22" t="s">
        <v>8450</v>
      </c>
      <c r="V1550" s="18" t="str">
        <f>+Sitio_Publico[[#This Row],[idcoleccion]]&amp;"-"&amp;Sitio_Publico[[#This Row],[id]]</f>
        <v>000-1549</v>
      </c>
      <c r="W1550" s="18">
        <f>+VLOOKUP(Sitio_Publico[[#This Row],[territorio]],Estructura!$AE$4:$AH$1067,4,0)</f>
        <v>10000000</v>
      </c>
      <c r="X1550" s="18" t="str">
        <f>+VLOOKUP(Sitio_Publico[[#This Row],[tema]],Estructura!$G$4:$J$532,4,0)</f>
        <v>T-23</v>
      </c>
      <c r="Y1550" s="18" t="str">
        <f>+VLOOKUP(Sitio_Publico[[#This Row],[contenido]],Estructura!$L$4:$O$473,4,0)</f>
        <v>C-12</v>
      </c>
      <c r="Z1550" s="18" t="str">
        <f>+VLOOKUP(Sitio_Publico[[#This Row],[Filtro Integrado]],Estructura!$U$4:$W$529,3,0)</f>
        <v>FI-0</v>
      </c>
      <c r="AA1550" s="18" t="str">
        <f>+VLOOKUP(Sitio_Publico[[#This Row],[Muestra]],Estructura!$Y$4:$AB$483,4,0)</f>
        <v>M-000156</v>
      </c>
    </row>
    <row r="1551" spans="1:27" ht="51" x14ac:dyDescent="0.3">
      <c r="A1551" s="16">
        <f t="shared" si="24"/>
        <v>1550</v>
      </c>
      <c r="B1551" s="47" t="s">
        <v>15118</v>
      </c>
      <c r="C1551" s="13" t="s">
        <v>622</v>
      </c>
      <c r="D1551" s="13" t="s">
        <v>623</v>
      </c>
      <c r="E1551" s="44">
        <v>6109</v>
      </c>
      <c r="F1551" s="13" t="s">
        <v>624</v>
      </c>
      <c r="G1551" s="23" t="s">
        <v>625</v>
      </c>
      <c r="H1551" s="42" t="s">
        <v>458</v>
      </c>
      <c r="I1551" s="28" t="s">
        <v>108</v>
      </c>
      <c r="J1551" s="12" t="s">
        <v>393</v>
      </c>
      <c r="K1551" s="28" t="s">
        <v>651</v>
      </c>
      <c r="L1551" s="12" t="s">
        <v>627</v>
      </c>
      <c r="M1551" s="12" t="s">
        <v>653</v>
      </c>
      <c r="N1551" s="12" t="s">
        <v>629</v>
      </c>
      <c r="O1551" s="26" t="s">
        <v>8451</v>
      </c>
      <c r="P1551" s="26" t="s">
        <v>8452</v>
      </c>
      <c r="Q1551" s="25" t="s">
        <v>646</v>
      </c>
      <c r="R1551" s="26" t="s">
        <v>8453</v>
      </c>
      <c r="S1551" s="15" t="s">
        <v>8454</v>
      </c>
      <c r="T1551" s="52">
        <v>0</v>
      </c>
      <c r="U1551" s="22" t="s">
        <v>8455</v>
      </c>
      <c r="V1551" s="18" t="str">
        <f>+Sitio_Publico[[#This Row],[idcoleccion]]&amp;"-"&amp;Sitio_Publico[[#This Row],[id]]</f>
        <v>000-1550</v>
      </c>
      <c r="W1551" s="18">
        <f>+VLOOKUP(Sitio_Publico[[#This Row],[territorio]],Estructura!$AE$4:$AH$1067,4,0)</f>
        <v>30006109</v>
      </c>
      <c r="X1551" s="18" t="str">
        <f>+VLOOKUP(Sitio_Publico[[#This Row],[tema]],Estructura!$G$4:$J$532,4,0)</f>
        <v>T-13</v>
      </c>
      <c r="Y1551" s="18" t="str">
        <f>+VLOOKUP(Sitio_Publico[[#This Row],[contenido]],Estructura!$L$4:$O$473,4,0)</f>
        <v>C-7</v>
      </c>
      <c r="Z1551" s="18" t="str">
        <f>+VLOOKUP(Sitio_Publico[[#This Row],[Filtro Integrado]],Estructura!$U$4:$W$529,3,0)</f>
        <v>FI-0</v>
      </c>
      <c r="AA1551" s="18" t="str">
        <f>+VLOOKUP(Sitio_Publico[[#This Row],[Muestra]],Estructura!$Y$4:$AB$483,4,0)</f>
        <v>M-00065</v>
      </c>
    </row>
    <row r="1552" spans="1:27" ht="48" x14ac:dyDescent="0.3">
      <c r="A1552" s="16">
        <f t="shared" si="24"/>
        <v>1551</v>
      </c>
      <c r="B1552" s="47" t="s">
        <v>15118</v>
      </c>
      <c r="C1552" s="13" t="s">
        <v>622</v>
      </c>
      <c r="D1552" s="13" t="s">
        <v>623</v>
      </c>
      <c r="E1552" s="44">
        <v>5201</v>
      </c>
      <c r="F1552" s="13" t="s">
        <v>688</v>
      </c>
      <c r="G1552" s="23" t="s">
        <v>625</v>
      </c>
      <c r="H1552" s="42" t="s">
        <v>458</v>
      </c>
      <c r="I1552" s="28" t="s">
        <v>69</v>
      </c>
      <c r="J1552" s="12" t="s">
        <v>393</v>
      </c>
      <c r="K1552" s="28" t="s">
        <v>689</v>
      </c>
      <c r="L1552" s="12" t="s">
        <v>627</v>
      </c>
      <c r="M1552" s="12" t="s">
        <v>690</v>
      </c>
      <c r="N1552" s="12" t="s">
        <v>629</v>
      </c>
      <c r="O1552" s="26" t="s">
        <v>8456</v>
      </c>
      <c r="P1552" s="26" t="s">
        <v>8457</v>
      </c>
      <c r="Q1552" s="25" t="s">
        <v>646</v>
      </c>
      <c r="R1552" s="26" t="s">
        <v>8458</v>
      </c>
      <c r="S1552" s="15" t="s">
        <v>8459</v>
      </c>
      <c r="T1552" s="52">
        <v>0</v>
      </c>
      <c r="U1552" s="22" t="s">
        <v>8460</v>
      </c>
      <c r="V1552" s="18" t="str">
        <f>+Sitio_Publico[[#This Row],[idcoleccion]]&amp;"-"&amp;Sitio_Publico[[#This Row],[id]]</f>
        <v>000-1551</v>
      </c>
      <c r="W1552" s="18">
        <f>+VLOOKUP(Sitio_Publico[[#This Row],[territorio]],Estructura!$AE$4:$AH$1067,4,0)</f>
        <v>30005201</v>
      </c>
      <c r="X1552" s="18" t="str">
        <f>+VLOOKUP(Sitio_Publico[[#This Row],[tema]],Estructura!$G$4:$J$532,4,0)</f>
        <v>T-17</v>
      </c>
      <c r="Y1552" s="18" t="str">
        <f>+VLOOKUP(Sitio_Publico[[#This Row],[contenido]],Estructura!$L$4:$O$473,4,0)</f>
        <v>C-7</v>
      </c>
      <c r="Z1552" s="18" t="str">
        <f>+VLOOKUP(Sitio_Publico[[#This Row],[Filtro Integrado]],Estructura!$U$4:$W$529,3,0)</f>
        <v>FI-0</v>
      </c>
      <c r="AA1552" s="18" t="str">
        <f>+VLOOKUP(Sitio_Publico[[#This Row],[Muestra]],Estructura!$Y$4:$AB$483,4,0)</f>
        <v>M-00068</v>
      </c>
    </row>
    <row r="1553" spans="1:27" ht="51" x14ac:dyDescent="0.3">
      <c r="A1553" s="16">
        <f t="shared" si="24"/>
        <v>1552</v>
      </c>
      <c r="B1553" s="47" t="s">
        <v>15118</v>
      </c>
      <c r="C1553" s="13" t="s">
        <v>622</v>
      </c>
      <c r="D1553" s="13" t="s">
        <v>623</v>
      </c>
      <c r="E1553" s="44">
        <v>9116</v>
      </c>
      <c r="F1553" s="13" t="s">
        <v>624</v>
      </c>
      <c r="G1553" s="23" t="s">
        <v>639</v>
      </c>
      <c r="H1553" s="42" t="s">
        <v>458</v>
      </c>
      <c r="I1553" s="28" t="s">
        <v>231</v>
      </c>
      <c r="J1553" s="12" t="s">
        <v>393</v>
      </c>
      <c r="K1553" s="28" t="s">
        <v>739</v>
      </c>
      <c r="L1553" s="12" t="s">
        <v>652</v>
      </c>
      <c r="M1553" s="12" t="s">
        <v>704</v>
      </c>
      <c r="N1553" s="12" t="s">
        <v>629</v>
      </c>
      <c r="O1553" s="26" t="s">
        <v>8461</v>
      </c>
      <c r="P1553" s="26" t="s">
        <v>8462</v>
      </c>
      <c r="Q1553" s="25" t="s">
        <v>646</v>
      </c>
      <c r="R1553" s="26" t="s">
        <v>8463</v>
      </c>
      <c r="S1553" s="15" t="s">
        <v>8464</v>
      </c>
      <c r="T1553" s="52">
        <v>0</v>
      </c>
      <c r="U1553" s="22" t="s">
        <v>8465</v>
      </c>
      <c r="V1553" s="18" t="str">
        <f>+Sitio_Publico[[#This Row],[idcoleccion]]&amp;"-"&amp;Sitio_Publico[[#This Row],[id]]</f>
        <v>000-1552</v>
      </c>
      <c r="W1553" s="18">
        <f>+VLOOKUP(Sitio_Publico[[#This Row],[territorio]],Estructura!$AE$4:$AH$1067,4,0)</f>
        <v>30009116</v>
      </c>
      <c r="X1553" s="18" t="str">
        <f>+VLOOKUP(Sitio_Publico[[#This Row],[tema]],Estructura!$G$4:$J$532,4,0)</f>
        <v>T-13</v>
      </c>
      <c r="Y1553" s="18" t="str">
        <f>+VLOOKUP(Sitio_Publico[[#This Row],[contenido]],Estructura!$L$4:$O$473,4,0)</f>
        <v>C-8</v>
      </c>
      <c r="Z1553" s="18" t="str">
        <f>+VLOOKUP(Sitio_Publico[[#This Row],[Filtro Integrado]],Estructura!$U$4:$W$529,3,0)</f>
        <v>FI-0</v>
      </c>
      <c r="AA1553" s="18" t="str">
        <f>+VLOOKUP(Sitio_Publico[[#This Row],[Muestra]],Estructura!$Y$4:$AB$483,4,0)</f>
        <v>M-00073</v>
      </c>
    </row>
    <row r="1554" spans="1:27" ht="48" x14ac:dyDescent="0.3">
      <c r="A1554" s="16">
        <f t="shared" si="24"/>
        <v>1553</v>
      </c>
      <c r="B1554" s="47" t="s">
        <v>15118</v>
      </c>
      <c r="C1554" s="13" t="s">
        <v>622</v>
      </c>
      <c r="D1554" s="13" t="s">
        <v>623</v>
      </c>
      <c r="E1554" s="44">
        <v>16201</v>
      </c>
      <c r="F1554" s="13" t="s">
        <v>688</v>
      </c>
      <c r="G1554" s="23" t="s">
        <v>639</v>
      </c>
      <c r="H1554" s="42" t="s">
        <v>458</v>
      </c>
      <c r="I1554" s="28" t="s">
        <v>208</v>
      </c>
      <c r="J1554" s="12" t="s">
        <v>393</v>
      </c>
      <c r="K1554" s="28" t="s">
        <v>689</v>
      </c>
      <c r="L1554" s="12" t="s">
        <v>652</v>
      </c>
      <c r="M1554" s="12" t="s">
        <v>690</v>
      </c>
      <c r="N1554" s="12" t="s">
        <v>629</v>
      </c>
      <c r="O1554" s="26" t="s">
        <v>8466</v>
      </c>
      <c r="P1554" s="26" t="s">
        <v>8467</v>
      </c>
      <c r="Q1554" s="25" t="s">
        <v>646</v>
      </c>
      <c r="R1554" s="26" t="s">
        <v>8468</v>
      </c>
      <c r="S1554" s="15" t="s">
        <v>8469</v>
      </c>
      <c r="T1554" s="52">
        <v>0</v>
      </c>
      <c r="U1554" s="22" t="s">
        <v>8470</v>
      </c>
      <c r="V1554" s="18" t="str">
        <f>+Sitio_Publico[[#This Row],[idcoleccion]]&amp;"-"&amp;Sitio_Publico[[#This Row],[id]]</f>
        <v>000-1553</v>
      </c>
      <c r="W1554" s="18">
        <f>+VLOOKUP(Sitio_Publico[[#This Row],[territorio]],Estructura!$AE$4:$AH$1067,4,0)</f>
        <v>30016201</v>
      </c>
      <c r="X1554" s="18" t="str">
        <f>+VLOOKUP(Sitio_Publico[[#This Row],[tema]],Estructura!$G$4:$J$532,4,0)</f>
        <v>T-17</v>
      </c>
      <c r="Y1554" s="18" t="str">
        <f>+VLOOKUP(Sitio_Publico[[#This Row],[contenido]],Estructura!$L$4:$O$473,4,0)</f>
        <v>C-8</v>
      </c>
      <c r="Z1554" s="18" t="str">
        <f>+VLOOKUP(Sitio_Publico[[#This Row],[Filtro Integrado]],Estructura!$U$4:$W$529,3,0)</f>
        <v>FI-0</v>
      </c>
      <c r="AA1554" s="18" t="str">
        <f>+VLOOKUP(Sitio_Publico[[#This Row],[Muestra]],Estructura!$Y$4:$AB$483,4,0)</f>
        <v>M-00068</v>
      </c>
    </row>
    <row r="1555" spans="1:27" ht="48" x14ac:dyDescent="0.3">
      <c r="A1555" s="16">
        <f t="shared" si="24"/>
        <v>1554</v>
      </c>
      <c r="B1555" s="47" t="s">
        <v>15118</v>
      </c>
      <c r="C1555" s="13" t="s">
        <v>622</v>
      </c>
      <c r="D1555" s="13" t="s">
        <v>623</v>
      </c>
      <c r="E1555" s="44">
        <v>2104</v>
      </c>
      <c r="F1555" s="13" t="s">
        <v>688</v>
      </c>
      <c r="G1555" s="23" t="s">
        <v>639</v>
      </c>
      <c r="H1555" s="42" t="s">
        <v>458</v>
      </c>
      <c r="I1555" s="28" t="s">
        <v>35</v>
      </c>
      <c r="J1555" s="12" t="s">
        <v>393</v>
      </c>
      <c r="K1555" s="28" t="s">
        <v>703</v>
      </c>
      <c r="L1555" s="12" t="s">
        <v>652</v>
      </c>
      <c r="M1555" s="12" t="s">
        <v>704</v>
      </c>
      <c r="N1555" s="12" t="s">
        <v>629</v>
      </c>
      <c r="O1555" s="26" t="s">
        <v>8471</v>
      </c>
      <c r="P1555" s="26" t="s">
        <v>8472</v>
      </c>
      <c r="Q1555" s="25" t="s">
        <v>646</v>
      </c>
      <c r="R1555" s="26" t="s">
        <v>8473</v>
      </c>
      <c r="S1555" s="15" t="s">
        <v>8474</v>
      </c>
      <c r="T1555" s="52">
        <v>0</v>
      </c>
      <c r="U1555" s="22" t="s">
        <v>8475</v>
      </c>
      <c r="V1555" s="18" t="str">
        <f>+Sitio_Publico[[#This Row],[idcoleccion]]&amp;"-"&amp;Sitio_Publico[[#This Row],[id]]</f>
        <v>000-1554</v>
      </c>
      <c r="W1555" s="18">
        <f>+VLOOKUP(Sitio_Publico[[#This Row],[territorio]],Estructura!$AE$4:$AH$1067,4,0)</f>
        <v>30002104</v>
      </c>
      <c r="X1555" s="18" t="str">
        <f>+VLOOKUP(Sitio_Publico[[#This Row],[tema]],Estructura!$G$4:$J$532,4,0)</f>
        <v>T-17</v>
      </c>
      <c r="Y1555" s="18" t="str">
        <f>+VLOOKUP(Sitio_Publico[[#This Row],[contenido]],Estructura!$L$4:$O$473,4,0)</f>
        <v>C-8</v>
      </c>
      <c r="Z1555" s="18" t="str">
        <f>+VLOOKUP(Sitio_Publico[[#This Row],[Filtro Integrado]],Estructura!$U$4:$W$529,3,0)</f>
        <v>FI-0</v>
      </c>
      <c r="AA1555" s="18" t="str">
        <f>+VLOOKUP(Sitio_Publico[[#This Row],[Muestra]],Estructura!$Y$4:$AB$483,4,0)</f>
        <v>M-00069</v>
      </c>
    </row>
    <row r="1556" spans="1:27" ht="48" x14ac:dyDescent="0.3">
      <c r="A1556" s="16">
        <f t="shared" si="24"/>
        <v>1555</v>
      </c>
      <c r="B1556" s="47" t="s">
        <v>15118</v>
      </c>
      <c r="C1556" s="13" t="s">
        <v>622</v>
      </c>
      <c r="D1556" s="13" t="s">
        <v>623</v>
      </c>
      <c r="E1556" s="44">
        <v>7107</v>
      </c>
      <c r="F1556" s="13" t="s">
        <v>666</v>
      </c>
      <c r="G1556" s="23" t="s">
        <v>639</v>
      </c>
      <c r="H1556" s="42" t="s">
        <v>458</v>
      </c>
      <c r="I1556" s="28" t="s">
        <v>138</v>
      </c>
      <c r="J1556" s="12" t="s">
        <v>393</v>
      </c>
      <c r="K1556" s="28" t="s">
        <v>888</v>
      </c>
      <c r="L1556" s="12" t="s">
        <v>652</v>
      </c>
      <c r="M1556" s="12" t="s">
        <v>704</v>
      </c>
      <c r="N1556" s="12" t="s">
        <v>629</v>
      </c>
      <c r="O1556" s="26" t="s">
        <v>8476</v>
      </c>
      <c r="P1556" s="26" t="s">
        <v>8477</v>
      </c>
      <c r="Q1556" s="25" t="s">
        <v>646</v>
      </c>
      <c r="R1556" s="26" t="s">
        <v>8478</v>
      </c>
      <c r="S1556" s="15" t="s">
        <v>8479</v>
      </c>
      <c r="T1556" s="52">
        <v>0</v>
      </c>
      <c r="U1556" s="22" t="s">
        <v>8480</v>
      </c>
      <c r="V1556" s="18" t="str">
        <f>+Sitio_Publico[[#This Row],[idcoleccion]]&amp;"-"&amp;Sitio_Publico[[#This Row],[id]]</f>
        <v>000-1555</v>
      </c>
      <c r="W1556" s="18">
        <f>+VLOOKUP(Sitio_Publico[[#This Row],[territorio]],Estructura!$AE$4:$AH$1067,4,0)</f>
        <v>30007107</v>
      </c>
      <c r="X1556" s="18" t="str">
        <f>+VLOOKUP(Sitio_Publico[[#This Row],[tema]],Estructura!$G$4:$J$532,4,0)</f>
        <v>T-15</v>
      </c>
      <c r="Y1556" s="18" t="str">
        <f>+VLOOKUP(Sitio_Publico[[#This Row],[contenido]],Estructura!$L$4:$O$473,4,0)</f>
        <v>C-8</v>
      </c>
      <c r="Z1556" s="18" t="str">
        <f>+VLOOKUP(Sitio_Publico[[#This Row],[Filtro Integrado]],Estructura!$U$4:$W$529,3,0)</f>
        <v>FI-0</v>
      </c>
      <c r="AA1556" s="18" t="str">
        <f>+VLOOKUP(Sitio_Publico[[#This Row],[Muestra]],Estructura!$Y$4:$AB$483,4,0)</f>
        <v>M-00082</v>
      </c>
    </row>
    <row r="1557" spans="1:27" ht="48" x14ac:dyDescent="0.3">
      <c r="A1557" s="16">
        <f t="shared" si="24"/>
        <v>1556</v>
      </c>
      <c r="B1557" s="47" t="s">
        <v>15118</v>
      </c>
      <c r="C1557" s="13" t="s">
        <v>622</v>
      </c>
      <c r="D1557" s="13" t="s">
        <v>623</v>
      </c>
      <c r="E1557" s="44">
        <v>8204</v>
      </c>
      <c r="F1557" s="13" t="s">
        <v>681</v>
      </c>
      <c r="G1557" s="23" t="s">
        <v>639</v>
      </c>
      <c r="H1557" s="42" t="s">
        <v>458</v>
      </c>
      <c r="I1557" s="28" t="s">
        <v>177</v>
      </c>
      <c r="J1557" s="12" t="s">
        <v>393</v>
      </c>
      <c r="K1557" s="28" t="s">
        <v>841</v>
      </c>
      <c r="L1557" s="12" t="s">
        <v>652</v>
      </c>
      <c r="M1557" s="12" t="s">
        <v>704</v>
      </c>
      <c r="N1557" s="12" t="s">
        <v>629</v>
      </c>
      <c r="O1557" s="26" t="s">
        <v>8481</v>
      </c>
      <c r="P1557" s="26" t="s">
        <v>8482</v>
      </c>
      <c r="Q1557" s="25" t="s">
        <v>646</v>
      </c>
      <c r="R1557" s="26" t="s">
        <v>8483</v>
      </c>
      <c r="S1557" s="15" t="s">
        <v>8484</v>
      </c>
      <c r="T1557" s="52">
        <v>0</v>
      </c>
      <c r="U1557" s="22" t="s">
        <v>8485</v>
      </c>
      <c r="V1557" s="18" t="str">
        <f>+Sitio_Publico[[#This Row],[idcoleccion]]&amp;"-"&amp;Sitio_Publico[[#This Row],[id]]</f>
        <v>000-1556</v>
      </c>
      <c r="W1557" s="18">
        <f>+VLOOKUP(Sitio_Publico[[#This Row],[territorio]],Estructura!$AE$4:$AH$1067,4,0)</f>
        <v>30008204</v>
      </c>
      <c r="X1557" s="18" t="str">
        <f>+VLOOKUP(Sitio_Publico[[#This Row],[tema]],Estructura!$G$4:$J$532,4,0)</f>
        <v>T-16</v>
      </c>
      <c r="Y1557" s="18" t="str">
        <f>+VLOOKUP(Sitio_Publico[[#This Row],[contenido]],Estructura!$L$4:$O$473,4,0)</f>
        <v>C-8</v>
      </c>
      <c r="Z1557" s="18" t="str">
        <f>+VLOOKUP(Sitio_Publico[[#This Row],[Filtro Integrado]],Estructura!$U$4:$W$529,3,0)</f>
        <v>FI-0</v>
      </c>
      <c r="AA1557" s="18" t="str">
        <f>+VLOOKUP(Sitio_Publico[[#This Row],[Muestra]],Estructura!$Y$4:$AB$483,4,0)</f>
        <v>M-00080</v>
      </c>
    </row>
    <row r="1558" spans="1:27" ht="48" x14ac:dyDescent="0.3">
      <c r="A1558" s="16">
        <f t="shared" si="24"/>
        <v>1557</v>
      </c>
      <c r="B1558" s="47" t="s">
        <v>15118</v>
      </c>
      <c r="C1558" s="13" t="s">
        <v>622</v>
      </c>
      <c r="D1558" s="13" t="s">
        <v>623</v>
      </c>
      <c r="E1558" s="44">
        <v>14106</v>
      </c>
      <c r="F1558" s="13" t="s">
        <v>767</v>
      </c>
      <c r="G1558" s="23" t="s">
        <v>639</v>
      </c>
      <c r="H1558" s="42" t="s">
        <v>458</v>
      </c>
      <c r="I1558" s="28" t="s">
        <v>352</v>
      </c>
      <c r="J1558" s="12" t="s">
        <v>393</v>
      </c>
      <c r="K1558" s="28" t="s">
        <v>857</v>
      </c>
      <c r="L1558" s="12" t="s">
        <v>652</v>
      </c>
      <c r="M1558" s="12" t="s">
        <v>704</v>
      </c>
      <c r="N1558" s="12" t="s">
        <v>629</v>
      </c>
      <c r="O1558" s="26" t="s">
        <v>8486</v>
      </c>
      <c r="P1558" s="26" t="s">
        <v>8487</v>
      </c>
      <c r="Q1558" s="25" t="s">
        <v>646</v>
      </c>
      <c r="R1558" s="26" t="s">
        <v>8488</v>
      </c>
      <c r="S1558" s="15" t="s">
        <v>8489</v>
      </c>
      <c r="T1558" s="52">
        <v>0</v>
      </c>
      <c r="U1558" s="22" t="s">
        <v>8490</v>
      </c>
      <c r="V1558" s="18" t="str">
        <f>+Sitio_Publico[[#This Row],[idcoleccion]]&amp;"-"&amp;Sitio_Publico[[#This Row],[id]]</f>
        <v>000-1557</v>
      </c>
      <c r="W1558" s="18">
        <f>+VLOOKUP(Sitio_Publico[[#This Row],[territorio]],Estructura!$AE$4:$AH$1067,4,0)</f>
        <v>30014106</v>
      </c>
      <c r="X1558" s="18" t="str">
        <f>+VLOOKUP(Sitio_Publico[[#This Row],[tema]],Estructura!$G$4:$J$532,4,0)</f>
        <v>T-19</v>
      </c>
      <c r="Y1558" s="18" t="str">
        <f>+VLOOKUP(Sitio_Publico[[#This Row],[contenido]],Estructura!$L$4:$O$473,4,0)</f>
        <v>C-8</v>
      </c>
      <c r="Z1558" s="18" t="str">
        <f>+VLOOKUP(Sitio_Publico[[#This Row],[Filtro Integrado]],Estructura!$U$4:$W$529,3,0)</f>
        <v>FI-0</v>
      </c>
      <c r="AA1558" s="18" t="str">
        <f>+VLOOKUP(Sitio_Publico[[#This Row],[Muestra]],Estructura!$Y$4:$AB$483,4,0)</f>
        <v>M-00081</v>
      </c>
    </row>
    <row r="1559" spans="1:27" ht="48" x14ac:dyDescent="0.3">
      <c r="A1559" s="16">
        <f t="shared" si="24"/>
        <v>1558</v>
      </c>
      <c r="B1559" s="47" t="s">
        <v>15118</v>
      </c>
      <c r="C1559" s="13" t="s">
        <v>622</v>
      </c>
      <c r="D1559" s="13" t="s">
        <v>623</v>
      </c>
      <c r="E1559" s="44">
        <v>1401</v>
      </c>
      <c r="F1559" s="13" t="s">
        <v>688</v>
      </c>
      <c r="G1559" s="23" t="s">
        <v>639</v>
      </c>
      <c r="H1559" s="42" t="s">
        <v>458</v>
      </c>
      <c r="I1559" s="28" t="s">
        <v>28</v>
      </c>
      <c r="J1559" s="12" t="s">
        <v>393</v>
      </c>
      <c r="K1559" s="28" t="s">
        <v>703</v>
      </c>
      <c r="L1559" s="12" t="s">
        <v>652</v>
      </c>
      <c r="M1559" s="12" t="s">
        <v>704</v>
      </c>
      <c r="N1559" s="12" t="s">
        <v>629</v>
      </c>
      <c r="O1559" s="26" t="s">
        <v>8491</v>
      </c>
      <c r="P1559" s="26" t="s">
        <v>8492</v>
      </c>
      <c r="Q1559" s="25" t="s">
        <v>646</v>
      </c>
      <c r="R1559" s="26" t="s">
        <v>8493</v>
      </c>
      <c r="S1559" s="15" t="s">
        <v>8494</v>
      </c>
      <c r="T1559" s="52">
        <v>0</v>
      </c>
      <c r="U1559" s="22" t="s">
        <v>8495</v>
      </c>
      <c r="V1559" s="18" t="str">
        <f>+Sitio_Publico[[#This Row],[idcoleccion]]&amp;"-"&amp;Sitio_Publico[[#This Row],[id]]</f>
        <v>000-1558</v>
      </c>
      <c r="W1559" s="18">
        <f>+VLOOKUP(Sitio_Publico[[#This Row],[territorio]],Estructura!$AE$4:$AH$1067,4,0)</f>
        <v>30001401</v>
      </c>
      <c r="X1559" s="18" t="str">
        <f>+VLOOKUP(Sitio_Publico[[#This Row],[tema]],Estructura!$G$4:$J$532,4,0)</f>
        <v>T-17</v>
      </c>
      <c r="Y1559" s="18" t="str">
        <f>+VLOOKUP(Sitio_Publico[[#This Row],[contenido]],Estructura!$L$4:$O$473,4,0)</f>
        <v>C-8</v>
      </c>
      <c r="Z1559" s="18" t="str">
        <f>+VLOOKUP(Sitio_Publico[[#This Row],[Filtro Integrado]],Estructura!$U$4:$W$529,3,0)</f>
        <v>FI-0</v>
      </c>
      <c r="AA1559" s="18" t="str">
        <f>+VLOOKUP(Sitio_Publico[[#This Row],[Muestra]],Estructura!$Y$4:$AB$483,4,0)</f>
        <v>M-00069</v>
      </c>
    </row>
    <row r="1560" spans="1:27" ht="36" x14ac:dyDescent="0.3">
      <c r="A1560" s="16">
        <f t="shared" si="24"/>
        <v>1559</v>
      </c>
      <c r="B1560" s="47" t="s">
        <v>15118</v>
      </c>
      <c r="C1560" s="13" t="s">
        <v>622</v>
      </c>
      <c r="D1560" s="13" t="s">
        <v>623</v>
      </c>
      <c r="E1560" s="44">
        <v>14</v>
      </c>
      <c r="F1560" s="13" t="s">
        <v>2247</v>
      </c>
      <c r="G1560" s="23" t="s">
        <v>1114</v>
      </c>
      <c r="H1560" s="42" t="s">
        <v>457</v>
      </c>
      <c r="I1560" s="28" t="s">
        <v>377</v>
      </c>
      <c r="J1560" s="12" t="s">
        <v>393</v>
      </c>
      <c r="K1560" s="28" t="s">
        <v>4561</v>
      </c>
      <c r="L1560" s="12" t="s">
        <v>1116</v>
      </c>
      <c r="M1560" s="12" t="s">
        <v>1117</v>
      </c>
      <c r="N1560" s="12" t="s">
        <v>1118</v>
      </c>
      <c r="O1560" s="26" t="s">
        <v>8496</v>
      </c>
      <c r="P1560" s="26" t="s">
        <v>8497</v>
      </c>
      <c r="Q1560" s="25" t="s">
        <v>646</v>
      </c>
      <c r="R1560" s="26" t="s">
        <v>8498</v>
      </c>
      <c r="S1560" s="15" t="s">
        <v>8499</v>
      </c>
      <c r="T1560" s="52">
        <v>0</v>
      </c>
      <c r="U1560" s="22" t="s">
        <v>8500</v>
      </c>
      <c r="V1560" s="18" t="str">
        <f>+Sitio_Publico[[#This Row],[idcoleccion]]&amp;"-"&amp;Sitio_Publico[[#This Row],[id]]</f>
        <v>000-1559</v>
      </c>
      <c r="W1560" s="18">
        <f>+VLOOKUP(Sitio_Publico[[#This Row],[territorio]],Estructura!$AE$4:$AH$1067,4,0)</f>
        <v>20000014</v>
      </c>
      <c r="X1560" s="18" t="str">
        <f>+VLOOKUP(Sitio_Publico[[#This Row],[tema]],Estructura!$G$4:$J$532,4,0)</f>
        <v>T-27</v>
      </c>
      <c r="Y1560" s="18" t="str">
        <f>+VLOOKUP(Sitio_Publico[[#This Row],[contenido]],Estructura!$L$4:$O$473,4,0)</f>
        <v>C-11</v>
      </c>
      <c r="Z1560" s="18" t="str">
        <f>+VLOOKUP(Sitio_Publico[[#This Row],[Filtro Integrado]],Estructura!$U$4:$W$529,3,0)</f>
        <v>FI-0</v>
      </c>
      <c r="AA1560" s="18" t="str">
        <f>+VLOOKUP(Sitio_Publico[[#This Row],[Muestra]],Estructura!$Y$4:$AB$483,4,0)</f>
        <v>M-000128</v>
      </c>
    </row>
    <row r="1561" spans="1:27" ht="48" x14ac:dyDescent="0.3">
      <c r="A1561" s="16">
        <f t="shared" si="24"/>
        <v>1560</v>
      </c>
      <c r="B1561" s="47" t="s">
        <v>15118</v>
      </c>
      <c r="C1561" s="13" t="s">
        <v>622</v>
      </c>
      <c r="D1561" s="13" t="s">
        <v>623</v>
      </c>
      <c r="E1561" s="44">
        <v>9210</v>
      </c>
      <c r="F1561" s="13" t="s">
        <v>666</v>
      </c>
      <c r="G1561" s="23" t="s">
        <v>639</v>
      </c>
      <c r="H1561" s="42" t="s">
        <v>458</v>
      </c>
      <c r="I1561" s="28" t="s">
        <v>246</v>
      </c>
      <c r="J1561" s="12" t="s">
        <v>393</v>
      </c>
      <c r="K1561" s="28" t="s">
        <v>745</v>
      </c>
      <c r="L1561" s="12" t="s">
        <v>652</v>
      </c>
      <c r="M1561" s="12" t="s">
        <v>628</v>
      </c>
      <c r="N1561" s="12" t="s">
        <v>629</v>
      </c>
      <c r="O1561" s="26" t="s">
        <v>3059</v>
      </c>
      <c r="P1561" s="26" t="s">
        <v>3060</v>
      </c>
      <c r="Q1561" s="25" t="s">
        <v>646</v>
      </c>
      <c r="R1561" s="26" t="s">
        <v>3061</v>
      </c>
      <c r="S1561" s="15" t="s">
        <v>3062</v>
      </c>
      <c r="T1561" s="52">
        <v>0</v>
      </c>
      <c r="U1561" s="22" t="s">
        <v>3063</v>
      </c>
      <c r="V1561" s="18" t="str">
        <f>+Sitio_Publico[[#This Row],[idcoleccion]]&amp;"-"&amp;Sitio_Publico[[#This Row],[id]]</f>
        <v>000-1560</v>
      </c>
      <c r="W1561" s="18">
        <f>+VLOOKUP(Sitio_Publico[[#This Row],[territorio]],Estructura!$AE$4:$AH$1067,4,0)</f>
        <v>30009210</v>
      </c>
      <c r="X1561" s="18" t="str">
        <f>+VLOOKUP(Sitio_Publico[[#This Row],[tema]],Estructura!$G$4:$J$532,4,0)</f>
        <v>T-15</v>
      </c>
      <c r="Y1561" s="18" t="str">
        <f>+VLOOKUP(Sitio_Publico[[#This Row],[contenido]],Estructura!$L$4:$O$473,4,0)</f>
        <v>C-8</v>
      </c>
      <c r="Z1561" s="18" t="str">
        <f>+VLOOKUP(Sitio_Publico[[#This Row],[Filtro Integrado]],Estructura!$U$4:$W$529,3,0)</f>
        <v>FI-0</v>
      </c>
      <c r="AA1561" s="18" t="str">
        <f>+VLOOKUP(Sitio_Publico[[#This Row],[Muestra]],Estructura!$Y$4:$AB$483,4,0)</f>
        <v>M-00074</v>
      </c>
    </row>
    <row r="1562" spans="1:27" ht="48" x14ac:dyDescent="0.3">
      <c r="A1562" s="16">
        <f t="shared" si="24"/>
        <v>1561</v>
      </c>
      <c r="B1562" s="47" t="s">
        <v>15118</v>
      </c>
      <c r="C1562" s="13" t="s">
        <v>622</v>
      </c>
      <c r="D1562" s="13" t="s">
        <v>623</v>
      </c>
      <c r="E1562" s="44">
        <v>7105</v>
      </c>
      <c r="F1562" s="13" t="s">
        <v>767</v>
      </c>
      <c r="G1562" s="23" t="s">
        <v>639</v>
      </c>
      <c r="H1562" s="42" t="s">
        <v>458</v>
      </c>
      <c r="I1562" s="28" t="s">
        <v>24</v>
      </c>
      <c r="J1562" s="12" t="s">
        <v>393</v>
      </c>
      <c r="K1562" s="28" t="s">
        <v>780</v>
      </c>
      <c r="L1562" s="12" t="s">
        <v>652</v>
      </c>
      <c r="M1562" s="12" t="s">
        <v>781</v>
      </c>
      <c r="N1562" s="12" t="s">
        <v>629</v>
      </c>
      <c r="O1562" s="26" t="s">
        <v>8501</v>
      </c>
      <c r="P1562" s="26" t="s">
        <v>8502</v>
      </c>
      <c r="Q1562" s="25" t="s">
        <v>646</v>
      </c>
      <c r="R1562" s="26" t="s">
        <v>8503</v>
      </c>
      <c r="S1562" s="15" t="s">
        <v>8504</v>
      </c>
      <c r="T1562" s="52">
        <v>0</v>
      </c>
      <c r="U1562" s="22" t="s">
        <v>8505</v>
      </c>
      <c r="V1562" s="18" t="str">
        <f>+Sitio_Publico[[#This Row],[idcoleccion]]&amp;"-"&amp;Sitio_Publico[[#This Row],[id]]</f>
        <v>000-1561</v>
      </c>
      <c r="W1562" s="18">
        <f>+VLOOKUP(Sitio_Publico[[#This Row],[territorio]],Estructura!$AE$4:$AH$1067,4,0)</f>
        <v>30007105</v>
      </c>
      <c r="X1562" s="18" t="str">
        <f>+VLOOKUP(Sitio_Publico[[#This Row],[tema]],Estructura!$G$4:$J$532,4,0)</f>
        <v>T-19</v>
      </c>
      <c r="Y1562" s="18" t="str">
        <f>+VLOOKUP(Sitio_Publico[[#This Row],[contenido]],Estructura!$L$4:$O$473,4,0)</f>
        <v>C-8</v>
      </c>
      <c r="Z1562" s="18" t="str">
        <f>+VLOOKUP(Sitio_Publico[[#This Row],[Filtro Integrado]],Estructura!$U$4:$W$529,3,0)</f>
        <v>FI-0</v>
      </c>
      <c r="AA1562" s="18" t="str">
        <f>+VLOOKUP(Sitio_Publico[[#This Row],[Muestra]],Estructura!$Y$4:$AB$483,4,0)</f>
        <v>M-00076</v>
      </c>
    </row>
    <row r="1563" spans="1:27" ht="48" x14ac:dyDescent="0.3">
      <c r="A1563" s="16">
        <f t="shared" si="24"/>
        <v>1562</v>
      </c>
      <c r="B1563" s="47" t="s">
        <v>15118</v>
      </c>
      <c r="C1563" s="13" t="s">
        <v>622</v>
      </c>
      <c r="D1563" s="13" t="s">
        <v>623</v>
      </c>
      <c r="E1563" s="44">
        <v>16106</v>
      </c>
      <c r="F1563" s="13" t="s">
        <v>767</v>
      </c>
      <c r="G1563" s="23" t="s">
        <v>625</v>
      </c>
      <c r="H1563" s="42" t="s">
        <v>458</v>
      </c>
      <c r="I1563" s="28" t="s">
        <v>205</v>
      </c>
      <c r="J1563" s="12" t="s">
        <v>393</v>
      </c>
      <c r="K1563" s="28" t="s">
        <v>780</v>
      </c>
      <c r="L1563" s="12" t="s">
        <v>627</v>
      </c>
      <c r="M1563" s="12" t="s">
        <v>781</v>
      </c>
      <c r="N1563" s="12" t="s">
        <v>629</v>
      </c>
      <c r="O1563" s="26" t="s">
        <v>8506</v>
      </c>
      <c r="P1563" s="26" t="s">
        <v>8507</v>
      </c>
      <c r="Q1563" s="25" t="s">
        <v>646</v>
      </c>
      <c r="R1563" s="26" t="s">
        <v>8508</v>
      </c>
      <c r="S1563" s="15" t="s">
        <v>8509</v>
      </c>
      <c r="T1563" s="52">
        <v>0</v>
      </c>
      <c r="U1563" s="22" t="s">
        <v>8510</v>
      </c>
      <c r="V1563" s="18" t="str">
        <f>+Sitio_Publico[[#This Row],[idcoleccion]]&amp;"-"&amp;Sitio_Publico[[#This Row],[id]]</f>
        <v>000-1562</v>
      </c>
      <c r="W1563" s="18">
        <f>+VLOOKUP(Sitio_Publico[[#This Row],[territorio]],Estructura!$AE$4:$AH$1067,4,0)</f>
        <v>30016106</v>
      </c>
      <c r="X1563" s="18" t="str">
        <f>+VLOOKUP(Sitio_Publico[[#This Row],[tema]],Estructura!$G$4:$J$532,4,0)</f>
        <v>T-19</v>
      </c>
      <c r="Y1563" s="18" t="str">
        <f>+VLOOKUP(Sitio_Publico[[#This Row],[contenido]],Estructura!$L$4:$O$473,4,0)</f>
        <v>C-7</v>
      </c>
      <c r="Z1563" s="18" t="str">
        <f>+VLOOKUP(Sitio_Publico[[#This Row],[Filtro Integrado]],Estructura!$U$4:$W$529,3,0)</f>
        <v>FI-0</v>
      </c>
      <c r="AA1563" s="18" t="str">
        <f>+VLOOKUP(Sitio_Publico[[#This Row],[Muestra]],Estructura!$Y$4:$AB$483,4,0)</f>
        <v>M-00076</v>
      </c>
    </row>
    <row r="1564" spans="1:27" ht="48" x14ac:dyDescent="0.3">
      <c r="A1564" s="16">
        <f t="shared" si="24"/>
        <v>1563</v>
      </c>
      <c r="B1564" s="47" t="s">
        <v>15118</v>
      </c>
      <c r="C1564" s="13" t="s">
        <v>622</v>
      </c>
      <c r="D1564" s="13" t="s">
        <v>623</v>
      </c>
      <c r="E1564" s="44">
        <v>5404</v>
      </c>
      <c r="F1564" s="13" t="s">
        <v>666</v>
      </c>
      <c r="G1564" s="23" t="s">
        <v>625</v>
      </c>
      <c r="H1564" s="42" t="s">
        <v>458</v>
      </c>
      <c r="I1564" s="28" t="s">
        <v>77</v>
      </c>
      <c r="J1564" s="12" t="s">
        <v>393</v>
      </c>
      <c r="K1564" s="28" t="s">
        <v>667</v>
      </c>
      <c r="L1564" s="12" t="s">
        <v>627</v>
      </c>
      <c r="M1564" s="12" t="s">
        <v>668</v>
      </c>
      <c r="N1564" s="12" t="s">
        <v>629</v>
      </c>
      <c r="O1564" s="26" t="s">
        <v>8511</v>
      </c>
      <c r="P1564" s="26" t="s">
        <v>8512</v>
      </c>
      <c r="Q1564" s="25" t="s">
        <v>646</v>
      </c>
      <c r="R1564" s="26" t="s">
        <v>8513</v>
      </c>
      <c r="S1564" s="15" t="s">
        <v>8514</v>
      </c>
      <c r="T1564" s="52">
        <v>0</v>
      </c>
      <c r="U1564" s="22" t="s">
        <v>8515</v>
      </c>
      <c r="V1564" s="18" t="str">
        <f>+Sitio_Publico[[#This Row],[idcoleccion]]&amp;"-"&amp;Sitio_Publico[[#This Row],[id]]</f>
        <v>000-1563</v>
      </c>
      <c r="W1564" s="18">
        <f>+VLOOKUP(Sitio_Publico[[#This Row],[territorio]],Estructura!$AE$4:$AH$1067,4,0)</f>
        <v>30005404</v>
      </c>
      <c r="X1564" s="18" t="str">
        <f>+VLOOKUP(Sitio_Publico[[#This Row],[tema]],Estructura!$G$4:$J$532,4,0)</f>
        <v>T-15</v>
      </c>
      <c r="Y1564" s="18" t="str">
        <f>+VLOOKUP(Sitio_Publico[[#This Row],[contenido]],Estructura!$L$4:$O$473,4,0)</f>
        <v>C-7</v>
      </c>
      <c r="Z1564" s="18" t="str">
        <f>+VLOOKUP(Sitio_Publico[[#This Row],[Filtro Integrado]],Estructura!$U$4:$W$529,3,0)</f>
        <v>FI-0</v>
      </c>
      <c r="AA1564" s="18" t="str">
        <f>+VLOOKUP(Sitio_Publico[[#This Row],[Muestra]],Estructura!$Y$4:$AB$483,4,0)</f>
        <v>M-00066</v>
      </c>
    </row>
    <row r="1565" spans="1:27" ht="48" x14ac:dyDescent="0.3">
      <c r="A1565" s="16">
        <f t="shared" si="24"/>
        <v>1564</v>
      </c>
      <c r="B1565" s="47" t="s">
        <v>15118</v>
      </c>
      <c r="C1565" s="13" t="s">
        <v>622</v>
      </c>
      <c r="D1565" s="13" t="s">
        <v>623</v>
      </c>
      <c r="E1565" s="44">
        <v>8109</v>
      </c>
      <c r="F1565" s="13" t="s">
        <v>681</v>
      </c>
      <c r="G1565" s="23" t="s">
        <v>625</v>
      </c>
      <c r="H1565" s="42" t="s">
        <v>458</v>
      </c>
      <c r="I1565" s="28" t="s">
        <v>170</v>
      </c>
      <c r="J1565" s="12" t="s">
        <v>393</v>
      </c>
      <c r="K1565" s="28" t="s">
        <v>682</v>
      </c>
      <c r="L1565" s="12" t="s">
        <v>627</v>
      </c>
      <c r="M1565" s="12" t="s">
        <v>628</v>
      </c>
      <c r="N1565" s="12" t="s">
        <v>629</v>
      </c>
      <c r="O1565" s="26" t="s">
        <v>8516</v>
      </c>
      <c r="P1565" s="26" t="s">
        <v>8517</v>
      </c>
      <c r="Q1565" s="25" t="s">
        <v>646</v>
      </c>
      <c r="R1565" s="26" t="s">
        <v>8518</v>
      </c>
      <c r="S1565" s="15" t="s">
        <v>8519</v>
      </c>
      <c r="T1565" s="52">
        <v>0</v>
      </c>
      <c r="U1565" s="22" t="s">
        <v>8520</v>
      </c>
      <c r="V1565" s="18" t="str">
        <f>+Sitio_Publico[[#This Row],[idcoleccion]]&amp;"-"&amp;Sitio_Publico[[#This Row],[id]]</f>
        <v>000-1564</v>
      </c>
      <c r="W1565" s="18">
        <f>+VLOOKUP(Sitio_Publico[[#This Row],[territorio]],Estructura!$AE$4:$AH$1067,4,0)</f>
        <v>30008109</v>
      </c>
      <c r="X1565" s="18" t="str">
        <f>+VLOOKUP(Sitio_Publico[[#This Row],[tema]],Estructura!$G$4:$J$532,4,0)</f>
        <v>T-16</v>
      </c>
      <c r="Y1565" s="18" t="str">
        <f>+VLOOKUP(Sitio_Publico[[#This Row],[contenido]],Estructura!$L$4:$O$473,4,0)</f>
        <v>C-7</v>
      </c>
      <c r="Z1565" s="18" t="str">
        <f>+VLOOKUP(Sitio_Publico[[#This Row],[Filtro Integrado]],Estructura!$U$4:$W$529,3,0)</f>
        <v>FI-0</v>
      </c>
      <c r="AA1565" s="18" t="str">
        <f>+VLOOKUP(Sitio_Publico[[#This Row],[Muestra]],Estructura!$Y$4:$AB$483,4,0)</f>
        <v>M-00067</v>
      </c>
    </row>
    <row r="1566" spans="1:27" ht="48" x14ac:dyDescent="0.3">
      <c r="A1566" s="16">
        <f t="shared" si="24"/>
        <v>1565</v>
      </c>
      <c r="B1566" s="47" t="s">
        <v>15118</v>
      </c>
      <c r="C1566" s="13" t="s">
        <v>622</v>
      </c>
      <c r="D1566" s="13" t="s">
        <v>623</v>
      </c>
      <c r="E1566" s="44">
        <v>6106</v>
      </c>
      <c r="F1566" s="13" t="s">
        <v>681</v>
      </c>
      <c r="G1566" s="23" t="s">
        <v>639</v>
      </c>
      <c r="H1566" s="42" t="s">
        <v>458</v>
      </c>
      <c r="I1566" s="28" t="s">
        <v>105</v>
      </c>
      <c r="J1566" s="12" t="s">
        <v>393</v>
      </c>
      <c r="K1566" s="28" t="s">
        <v>793</v>
      </c>
      <c r="L1566" s="12" t="s">
        <v>652</v>
      </c>
      <c r="M1566" s="12" t="s">
        <v>794</v>
      </c>
      <c r="N1566" s="12" t="s">
        <v>629</v>
      </c>
      <c r="O1566" s="26" t="s">
        <v>8521</v>
      </c>
      <c r="P1566" s="26" t="s">
        <v>8522</v>
      </c>
      <c r="Q1566" s="25" t="s">
        <v>646</v>
      </c>
      <c r="R1566" s="26" t="s">
        <v>8523</v>
      </c>
      <c r="S1566" s="15" t="s">
        <v>8524</v>
      </c>
      <c r="T1566" s="52">
        <v>0</v>
      </c>
      <c r="U1566" s="22" t="s">
        <v>8525</v>
      </c>
      <c r="V1566" s="18" t="str">
        <f>+Sitio_Publico[[#This Row],[idcoleccion]]&amp;"-"&amp;Sitio_Publico[[#This Row],[id]]</f>
        <v>000-1565</v>
      </c>
      <c r="W1566" s="18">
        <f>+VLOOKUP(Sitio_Publico[[#This Row],[territorio]],Estructura!$AE$4:$AH$1067,4,0)</f>
        <v>30006106</v>
      </c>
      <c r="X1566" s="18" t="str">
        <f>+VLOOKUP(Sitio_Publico[[#This Row],[tema]],Estructura!$G$4:$J$532,4,0)</f>
        <v>T-16</v>
      </c>
      <c r="Y1566" s="18" t="str">
        <f>+VLOOKUP(Sitio_Publico[[#This Row],[contenido]],Estructura!$L$4:$O$473,4,0)</f>
        <v>C-8</v>
      </c>
      <c r="Z1566" s="18" t="str">
        <f>+VLOOKUP(Sitio_Publico[[#This Row],[Filtro Integrado]],Estructura!$U$4:$W$529,3,0)</f>
        <v>FI-0</v>
      </c>
      <c r="AA1566" s="18" t="str">
        <f>+VLOOKUP(Sitio_Publico[[#This Row],[Muestra]],Estructura!$Y$4:$AB$483,4,0)</f>
        <v>M-00077</v>
      </c>
    </row>
    <row r="1567" spans="1:27" ht="36" x14ac:dyDescent="0.3">
      <c r="A1567" s="16">
        <f t="shared" si="24"/>
        <v>1566</v>
      </c>
      <c r="B1567" s="47" t="s">
        <v>15118</v>
      </c>
      <c r="C1567" s="13" t="s">
        <v>637</v>
      </c>
      <c r="D1567" s="13" t="s">
        <v>623</v>
      </c>
      <c r="E1567" s="44">
        <v>1</v>
      </c>
      <c r="F1567" s="13" t="s">
        <v>638</v>
      </c>
      <c r="G1567" s="23" t="s">
        <v>639</v>
      </c>
      <c r="H1567" s="42" t="s">
        <v>457</v>
      </c>
      <c r="I1567" s="28" t="s">
        <v>364</v>
      </c>
      <c r="J1567" s="12" t="s">
        <v>393</v>
      </c>
      <c r="K1567" s="28" t="s">
        <v>1660</v>
      </c>
      <c r="L1567" s="12" t="s">
        <v>641</v>
      </c>
      <c r="M1567" s="12" t="s">
        <v>628</v>
      </c>
      <c r="N1567" s="12" t="s">
        <v>643</v>
      </c>
      <c r="O1567" s="26" t="s">
        <v>8526</v>
      </c>
      <c r="P1567" s="26" t="s">
        <v>8527</v>
      </c>
      <c r="Q1567" s="25" t="s">
        <v>646</v>
      </c>
      <c r="R1567" s="26" t="s">
        <v>8528</v>
      </c>
      <c r="S1567" s="15" t="s">
        <v>8529</v>
      </c>
      <c r="T1567" s="52">
        <v>0</v>
      </c>
      <c r="U1567" s="22" t="s">
        <v>8530</v>
      </c>
      <c r="V1567" s="18" t="str">
        <f>+Sitio_Publico[[#This Row],[idcoleccion]]&amp;"-"&amp;Sitio_Publico[[#This Row],[id]]</f>
        <v>000-1566</v>
      </c>
      <c r="W1567" s="18">
        <f>+VLOOKUP(Sitio_Publico[[#This Row],[territorio]],Estructura!$AE$4:$AH$1067,4,0)</f>
        <v>20000001</v>
      </c>
      <c r="X1567" s="18" t="str">
        <f>+VLOOKUP(Sitio_Publico[[#This Row],[tema]],Estructura!$G$4:$J$532,4,0)</f>
        <v>T-14</v>
      </c>
      <c r="Y1567" s="18" t="str">
        <f>+VLOOKUP(Sitio_Publico[[#This Row],[contenido]],Estructura!$L$4:$O$473,4,0)</f>
        <v>C-8</v>
      </c>
      <c r="Z1567" s="18" t="str">
        <f>+VLOOKUP(Sitio_Publico[[#This Row],[Filtro Integrado]],Estructura!$U$4:$W$529,3,0)</f>
        <v>FI-0</v>
      </c>
      <c r="AA1567" s="18" t="str">
        <f>+VLOOKUP(Sitio_Publico[[#This Row],[Muestra]],Estructura!$Y$4:$AB$483,4,0)</f>
        <v>M-00099</v>
      </c>
    </row>
    <row r="1568" spans="1:27" ht="48" x14ac:dyDescent="0.3">
      <c r="A1568" s="16">
        <f t="shared" si="24"/>
        <v>1567</v>
      </c>
      <c r="B1568" s="47" t="s">
        <v>15118</v>
      </c>
      <c r="C1568" s="13" t="s">
        <v>622</v>
      </c>
      <c r="D1568" s="13" t="s">
        <v>623</v>
      </c>
      <c r="E1568" s="44">
        <v>13115</v>
      </c>
      <c r="F1568" s="13" t="s">
        <v>688</v>
      </c>
      <c r="G1568" s="23" t="s">
        <v>639</v>
      </c>
      <c r="H1568" s="42" t="s">
        <v>458</v>
      </c>
      <c r="I1568" s="28" t="s">
        <v>311</v>
      </c>
      <c r="J1568" s="12" t="s">
        <v>393</v>
      </c>
      <c r="K1568" s="28" t="s">
        <v>703</v>
      </c>
      <c r="L1568" s="12" t="s">
        <v>652</v>
      </c>
      <c r="M1568" s="12" t="s">
        <v>704</v>
      </c>
      <c r="N1568" s="12" t="s">
        <v>629</v>
      </c>
      <c r="O1568" s="26" t="s">
        <v>8531</v>
      </c>
      <c r="P1568" s="26" t="s">
        <v>8532</v>
      </c>
      <c r="Q1568" s="25" t="s">
        <v>646</v>
      </c>
      <c r="R1568" s="26" t="s">
        <v>8533</v>
      </c>
      <c r="S1568" s="15" t="s">
        <v>8534</v>
      </c>
      <c r="T1568" s="52">
        <v>0</v>
      </c>
      <c r="U1568" s="22" t="s">
        <v>8535</v>
      </c>
      <c r="V1568" s="18" t="str">
        <f>+Sitio_Publico[[#This Row],[idcoleccion]]&amp;"-"&amp;Sitio_Publico[[#This Row],[id]]</f>
        <v>000-1567</v>
      </c>
      <c r="W1568" s="18">
        <f>+VLOOKUP(Sitio_Publico[[#This Row],[territorio]],Estructura!$AE$4:$AH$1067,4,0)</f>
        <v>30013115</v>
      </c>
      <c r="X1568" s="18" t="str">
        <f>+VLOOKUP(Sitio_Publico[[#This Row],[tema]],Estructura!$G$4:$J$532,4,0)</f>
        <v>T-17</v>
      </c>
      <c r="Y1568" s="18" t="str">
        <f>+VLOOKUP(Sitio_Publico[[#This Row],[contenido]],Estructura!$L$4:$O$473,4,0)</f>
        <v>C-8</v>
      </c>
      <c r="Z1568" s="18" t="str">
        <f>+VLOOKUP(Sitio_Publico[[#This Row],[Filtro Integrado]],Estructura!$U$4:$W$529,3,0)</f>
        <v>FI-0</v>
      </c>
      <c r="AA1568" s="18" t="str">
        <f>+VLOOKUP(Sitio_Publico[[#This Row],[Muestra]],Estructura!$Y$4:$AB$483,4,0)</f>
        <v>M-00069</v>
      </c>
    </row>
    <row r="1569" spans="1:27" ht="51" x14ac:dyDescent="0.3">
      <c r="A1569" s="16">
        <f t="shared" si="24"/>
        <v>1568</v>
      </c>
      <c r="B1569" s="47" t="s">
        <v>15118</v>
      </c>
      <c r="C1569" s="13" t="s">
        <v>622</v>
      </c>
      <c r="D1569" s="13" t="s">
        <v>623</v>
      </c>
      <c r="E1569" s="44">
        <v>3103</v>
      </c>
      <c r="F1569" s="13" t="s">
        <v>624</v>
      </c>
      <c r="G1569" s="23" t="s">
        <v>625</v>
      </c>
      <c r="H1569" s="42" t="s">
        <v>458</v>
      </c>
      <c r="I1569" s="28" t="s">
        <v>43</v>
      </c>
      <c r="J1569" s="12" t="s">
        <v>393</v>
      </c>
      <c r="K1569" s="28" t="s">
        <v>626</v>
      </c>
      <c r="L1569" s="12" t="s">
        <v>627</v>
      </c>
      <c r="M1569" s="12" t="s">
        <v>628</v>
      </c>
      <c r="N1569" s="12" t="s">
        <v>629</v>
      </c>
      <c r="O1569" s="26" t="s">
        <v>8536</v>
      </c>
      <c r="P1569" s="26" t="s">
        <v>8537</v>
      </c>
      <c r="Q1569" s="25" t="s">
        <v>632</v>
      </c>
      <c r="R1569" s="26" t="s">
        <v>8538</v>
      </c>
      <c r="S1569" s="15" t="s">
        <v>8539</v>
      </c>
      <c r="T1569" s="52">
        <v>0</v>
      </c>
      <c r="U1569" s="22" t="s">
        <v>8540</v>
      </c>
      <c r="V1569" s="18" t="str">
        <f>+Sitio_Publico[[#This Row],[idcoleccion]]&amp;"-"&amp;Sitio_Publico[[#This Row],[id]]</f>
        <v>000-1568</v>
      </c>
      <c r="W1569" s="18">
        <f>+VLOOKUP(Sitio_Publico[[#This Row],[territorio]],Estructura!$AE$4:$AH$1067,4,0)</f>
        <v>30003103</v>
      </c>
      <c r="X1569" s="18" t="str">
        <f>+VLOOKUP(Sitio_Publico[[#This Row],[tema]],Estructura!$G$4:$J$532,4,0)</f>
        <v>T-13</v>
      </c>
      <c r="Y1569" s="18" t="str">
        <f>+VLOOKUP(Sitio_Publico[[#This Row],[contenido]],Estructura!$L$4:$O$473,4,0)</f>
        <v>C-7</v>
      </c>
      <c r="Z1569" s="18" t="str">
        <f>+VLOOKUP(Sitio_Publico[[#This Row],[Filtro Integrado]],Estructura!$U$4:$W$529,3,0)</f>
        <v>FI-0</v>
      </c>
      <c r="AA1569" s="18" t="str">
        <f>+VLOOKUP(Sitio_Publico[[#This Row],[Muestra]],Estructura!$Y$4:$AB$483,4,0)</f>
        <v>M-00063</v>
      </c>
    </row>
    <row r="1570" spans="1:27" ht="51" x14ac:dyDescent="0.3">
      <c r="A1570" s="16">
        <f t="shared" si="24"/>
        <v>1569</v>
      </c>
      <c r="B1570" s="47" t="s">
        <v>15118</v>
      </c>
      <c r="C1570" s="13" t="s">
        <v>622</v>
      </c>
      <c r="D1570" s="13" t="s">
        <v>623</v>
      </c>
      <c r="E1570" s="44">
        <v>13402</v>
      </c>
      <c r="F1570" s="13" t="s">
        <v>624</v>
      </c>
      <c r="G1570" s="23" t="s">
        <v>625</v>
      </c>
      <c r="H1570" s="42" t="s">
        <v>458</v>
      </c>
      <c r="I1570" s="28" t="s">
        <v>335</v>
      </c>
      <c r="J1570" s="12" t="s">
        <v>393</v>
      </c>
      <c r="K1570" s="28" t="s">
        <v>626</v>
      </c>
      <c r="L1570" s="12" t="s">
        <v>627</v>
      </c>
      <c r="M1570" s="12" t="s">
        <v>628</v>
      </c>
      <c r="N1570" s="12" t="s">
        <v>629</v>
      </c>
      <c r="O1570" s="26" t="s">
        <v>8541</v>
      </c>
      <c r="P1570" s="26" t="s">
        <v>8542</v>
      </c>
      <c r="Q1570" s="25" t="s">
        <v>632</v>
      </c>
      <c r="R1570" s="26" t="s">
        <v>8543</v>
      </c>
      <c r="S1570" s="15" t="s">
        <v>8544</v>
      </c>
      <c r="T1570" s="52">
        <v>0</v>
      </c>
      <c r="U1570" s="22" t="s">
        <v>8545</v>
      </c>
      <c r="V1570" s="18" t="str">
        <f>+Sitio_Publico[[#This Row],[idcoleccion]]&amp;"-"&amp;Sitio_Publico[[#This Row],[id]]</f>
        <v>000-1569</v>
      </c>
      <c r="W1570" s="18">
        <f>+VLOOKUP(Sitio_Publico[[#This Row],[territorio]],Estructura!$AE$4:$AH$1067,4,0)</f>
        <v>30013402</v>
      </c>
      <c r="X1570" s="18" t="str">
        <f>+VLOOKUP(Sitio_Publico[[#This Row],[tema]],Estructura!$G$4:$J$532,4,0)</f>
        <v>T-13</v>
      </c>
      <c r="Y1570" s="18" t="str">
        <f>+VLOOKUP(Sitio_Publico[[#This Row],[contenido]],Estructura!$L$4:$O$473,4,0)</f>
        <v>C-7</v>
      </c>
      <c r="Z1570" s="18" t="str">
        <f>+VLOOKUP(Sitio_Publico[[#This Row],[Filtro Integrado]],Estructura!$U$4:$W$529,3,0)</f>
        <v>FI-0</v>
      </c>
      <c r="AA1570" s="18" t="str">
        <f>+VLOOKUP(Sitio_Publico[[#This Row],[Muestra]],Estructura!$Y$4:$AB$483,4,0)</f>
        <v>M-00063</v>
      </c>
    </row>
    <row r="1571" spans="1:27" ht="48" x14ac:dyDescent="0.3">
      <c r="A1571" s="16">
        <f t="shared" si="24"/>
        <v>1570</v>
      </c>
      <c r="B1571" s="47" t="s">
        <v>15118</v>
      </c>
      <c r="C1571" s="13" t="s">
        <v>622</v>
      </c>
      <c r="D1571" s="13" t="s">
        <v>623</v>
      </c>
      <c r="E1571" s="44">
        <v>13401</v>
      </c>
      <c r="F1571" s="13" t="s">
        <v>688</v>
      </c>
      <c r="G1571" s="23" t="s">
        <v>639</v>
      </c>
      <c r="H1571" s="42" t="s">
        <v>458</v>
      </c>
      <c r="I1571" s="28" t="s">
        <v>334</v>
      </c>
      <c r="J1571" s="12" t="s">
        <v>393</v>
      </c>
      <c r="K1571" s="28" t="s">
        <v>703</v>
      </c>
      <c r="L1571" s="12" t="s">
        <v>652</v>
      </c>
      <c r="M1571" s="12" t="s">
        <v>704</v>
      </c>
      <c r="N1571" s="12" t="s">
        <v>629</v>
      </c>
      <c r="O1571" s="26" t="s">
        <v>8546</v>
      </c>
      <c r="P1571" s="26" t="s">
        <v>8547</v>
      </c>
      <c r="Q1571" s="25" t="s">
        <v>646</v>
      </c>
      <c r="R1571" s="26" t="s">
        <v>8548</v>
      </c>
      <c r="S1571" s="15" t="s">
        <v>8549</v>
      </c>
      <c r="T1571" s="52">
        <v>0</v>
      </c>
      <c r="U1571" s="22" t="s">
        <v>8550</v>
      </c>
      <c r="V1571" s="18" t="str">
        <f>+Sitio_Publico[[#This Row],[idcoleccion]]&amp;"-"&amp;Sitio_Publico[[#This Row],[id]]</f>
        <v>000-1570</v>
      </c>
      <c r="W1571" s="18">
        <f>+VLOOKUP(Sitio_Publico[[#This Row],[territorio]],Estructura!$AE$4:$AH$1067,4,0)</f>
        <v>30013401</v>
      </c>
      <c r="X1571" s="18" t="str">
        <f>+VLOOKUP(Sitio_Publico[[#This Row],[tema]],Estructura!$G$4:$J$532,4,0)</f>
        <v>T-17</v>
      </c>
      <c r="Y1571" s="18" t="str">
        <f>+VLOOKUP(Sitio_Publico[[#This Row],[contenido]],Estructura!$L$4:$O$473,4,0)</f>
        <v>C-8</v>
      </c>
      <c r="Z1571" s="18" t="str">
        <f>+VLOOKUP(Sitio_Publico[[#This Row],[Filtro Integrado]],Estructura!$U$4:$W$529,3,0)</f>
        <v>FI-0</v>
      </c>
      <c r="AA1571" s="18" t="str">
        <f>+VLOOKUP(Sitio_Publico[[#This Row],[Muestra]],Estructura!$Y$4:$AB$483,4,0)</f>
        <v>M-00069</v>
      </c>
    </row>
    <row r="1572" spans="1:27" ht="48" x14ac:dyDescent="0.3">
      <c r="A1572" s="16">
        <f t="shared" si="24"/>
        <v>1571</v>
      </c>
      <c r="B1572" s="47" t="s">
        <v>15118</v>
      </c>
      <c r="C1572" s="13" t="s">
        <v>622</v>
      </c>
      <c r="D1572" s="13" t="s">
        <v>623</v>
      </c>
      <c r="E1572" s="44">
        <v>2102</v>
      </c>
      <c r="F1572" s="13" t="s">
        <v>688</v>
      </c>
      <c r="G1572" s="23" t="s">
        <v>625</v>
      </c>
      <c r="H1572" s="42" t="s">
        <v>458</v>
      </c>
      <c r="I1572" s="28" t="s">
        <v>33</v>
      </c>
      <c r="J1572" s="12" t="s">
        <v>393</v>
      </c>
      <c r="K1572" s="28" t="s">
        <v>726</v>
      </c>
      <c r="L1572" s="12" t="s">
        <v>627</v>
      </c>
      <c r="M1572" s="12" t="s">
        <v>628</v>
      </c>
      <c r="N1572" s="12" t="s">
        <v>629</v>
      </c>
      <c r="O1572" s="26" t="s">
        <v>8551</v>
      </c>
      <c r="P1572" s="26" t="s">
        <v>8552</v>
      </c>
      <c r="Q1572" s="25" t="s">
        <v>646</v>
      </c>
      <c r="R1572" s="26" t="s">
        <v>8553</v>
      </c>
      <c r="S1572" s="15" t="s">
        <v>8554</v>
      </c>
      <c r="T1572" s="52">
        <v>0</v>
      </c>
      <c r="U1572" s="22" t="s">
        <v>8555</v>
      </c>
      <c r="V1572" s="18" t="str">
        <f>+Sitio_Publico[[#This Row],[idcoleccion]]&amp;"-"&amp;Sitio_Publico[[#This Row],[id]]</f>
        <v>000-1571</v>
      </c>
      <c r="W1572" s="18">
        <f>+VLOOKUP(Sitio_Publico[[#This Row],[territorio]],Estructura!$AE$4:$AH$1067,4,0)</f>
        <v>30002102</v>
      </c>
      <c r="X1572" s="18" t="str">
        <f>+VLOOKUP(Sitio_Publico[[#This Row],[tema]],Estructura!$G$4:$J$532,4,0)</f>
        <v>T-17</v>
      </c>
      <c r="Y1572" s="18" t="str">
        <f>+VLOOKUP(Sitio_Publico[[#This Row],[contenido]],Estructura!$L$4:$O$473,4,0)</f>
        <v>C-7</v>
      </c>
      <c r="Z1572" s="18" t="str">
        <f>+VLOOKUP(Sitio_Publico[[#This Row],[Filtro Integrado]],Estructura!$U$4:$W$529,3,0)</f>
        <v>FI-0</v>
      </c>
      <c r="AA1572" s="18" t="str">
        <f>+VLOOKUP(Sitio_Publico[[#This Row],[Muestra]],Estructura!$Y$4:$AB$483,4,0)</f>
        <v>M-00071</v>
      </c>
    </row>
    <row r="1573" spans="1:27" ht="48" x14ac:dyDescent="0.3">
      <c r="A1573" s="16">
        <f t="shared" si="24"/>
        <v>1572</v>
      </c>
      <c r="B1573" s="47" t="s">
        <v>15118</v>
      </c>
      <c r="C1573" s="13" t="s">
        <v>622</v>
      </c>
      <c r="D1573" s="13" t="s">
        <v>623</v>
      </c>
      <c r="E1573" s="44">
        <v>11402</v>
      </c>
      <c r="F1573" s="13" t="s">
        <v>688</v>
      </c>
      <c r="G1573" s="23" t="s">
        <v>625</v>
      </c>
      <c r="H1573" s="42" t="s">
        <v>458</v>
      </c>
      <c r="I1573" s="28" t="s">
        <v>286</v>
      </c>
      <c r="J1573" s="12" t="s">
        <v>393</v>
      </c>
      <c r="K1573" s="28" t="s">
        <v>689</v>
      </c>
      <c r="L1573" s="12" t="s">
        <v>627</v>
      </c>
      <c r="M1573" s="12" t="s">
        <v>690</v>
      </c>
      <c r="N1573" s="12" t="s">
        <v>629</v>
      </c>
      <c r="O1573" s="26" t="s">
        <v>8556</v>
      </c>
      <c r="P1573" s="26" t="s">
        <v>8557</v>
      </c>
      <c r="Q1573" s="25" t="s">
        <v>646</v>
      </c>
      <c r="R1573" s="26" t="s">
        <v>8558</v>
      </c>
      <c r="S1573" s="15" t="s">
        <v>8559</v>
      </c>
      <c r="T1573" s="52">
        <v>0</v>
      </c>
      <c r="U1573" s="22" t="s">
        <v>8560</v>
      </c>
      <c r="V1573" s="18" t="str">
        <f>+Sitio_Publico[[#This Row],[idcoleccion]]&amp;"-"&amp;Sitio_Publico[[#This Row],[id]]</f>
        <v>000-1572</v>
      </c>
      <c r="W1573" s="18">
        <f>+VLOOKUP(Sitio_Publico[[#This Row],[territorio]],Estructura!$AE$4:$AH$1067,4,0)</f>
        <v>30011402</v>
      </c>
      <c r="X1573" s="18" t="str">
        <f>+VLOOKUP(Sitio_Publico[[#This Row],[tema]],Estructura!$G$4:$J$532,4,0)</f>
        <v>T-17</v>
      </c>
      <c r="Y1573" s="18" t="str">
        <f>+VLOOKUP(Sitio_Publico[[#This Row],[contenido]],Estructura!$L$4:$O$473,4,0)</f>
        <v>C-7</v>
      </c>
      <c r="Z1573" s="18" t="str">
        <f>+VLOOKUP(Sitio_Publico[[#This Row],[Filtro Integrado]],Estructura!$U$4:$W$529,3,0)</f>
        <v>FI-0</v>
      </c>
      <c r="AA1573" s="18" t="str">
        <f>+VLOOKUP(Sitio_Publico[[#This Row],[Muestra]],Estructura!$Y$4:$AB$483,4,0)</f>
        <v>M-00068</v>
      </c>
    </row>
    <row r="1574" spans="1:27" ht="48" x14ac:dyDescent="0.3">
      <c r="A1574" s="16">
        <f t="shared" si="24"/>
        <v>1573</v>
      </c>
      <c r="B1574" s="47" t="s">
        <v>15118</v>
      </c>
      <c r="C1574" s="13" t="s">
        <v>637</v>
      </c>
      <c r="D1574" s="13" t="s">
        <v>623</v>
      </c>
      <c r="E1574" s="44">
        <v>16</v>
      </c>
      <c r="F1574" s="13" t="s">
        <v>1591</v>
      </c>
      <c r="G1574" s="23" t="s">
        <v>1394</v>
      </c>
      <c r="H1574" s="42" t="s">
        <v>457</v>
      </c>
      <c r="I1574" s="28" t="s">
        <v>379</v>
      </c>
      <c r="J1574" s="12" t="s">
        <v>393</v>
      </c>
      <c r="K1574" s="28" t="s">
        <v>2957</v>
      </c>
      <c r="L1574" s="12" t="s">
        <v>641</v>
      </c>
      <c r="M1574" s="12" t="s">
        <v>642</v>
      </c>
      <c r="N1574" s="12" t="s">
        <v>643</v>
      </c>
      <c r="O1574" s="26" t="s">
        <v>8561</v>
      </c>
      <c r="P1574" s="26" t="s">
        <v>8562</v>
      </c>
      <c r="Q1574" s="25" t="s">
        <v>646</v>
      </c>
      <c r="R1574" s="26" t="s">
        <v>8563</v>
      </c>
      <c r="S1574" s="15" t="s">
        <v>8564</v>
      </c>
      <c r="T1574" s="52">
        <v>0</v>
      </c>
      <c r="U1574" s="22" t="s">
        <v>8565</v>
      </c>
      <c r="V1574" s="18" t="str">
        <f>+Sitio_Publico[[#This Row],[idcoleccion]]&amp;"-"&amp;Sitio_Publico[[#This Row],[id]]</f>
        <v>000-1573</v>
      </c>
      <c r="W1574" s="18">
        <f>+VLOOKUP(Sitio_Publico[[#This Row],[territorio]],Estructura!$AE$4:$AH$1067,4,0)</f>
        <v>20000016</v>
      </c>
      <c r="X1574" s="18" t="str">
        <f>+VLOOKUP(Sitio_Publico[[#This Row],[tema]],Estructura!$G$4:$J$532,4,0)</f>
        <v>T-24</v>
      </c>
      <c r="Y1574" s="18" t="str">
        <f>+VLOOKUP(Sitio_Publico[[#This Row],[contenido]],Estructura!$L$4:$O$473,4,0)</f>
        <v>C-12</v>
      </c>
      <c r="Z1574" s="18" t="str">
        <f>+VLOOKUP(Sitio_Publico[[#This Row],[Filtro Integrado]],Estructura!$U$4:$W$529,3,0)</f>
        <v>FI-0</v>
      </c>
      <c r="AA1574" s="18" t="str">
        <f>+VLOOKUP(Sitio_Publico[[#This Row],[Muestra]],Estructura!$Y$4:$AB$483,4,0)</f>
        <v>M-000115</v>
      </c>
    </row>
    <row r="1575" spans="1:27" ht="48" x14ac:dyDescent="0.3">
      <c r="A1575" s="16">
        <f t="shared" si="24"/>
        <v>1574</v>
      </c>
      <c r="B1575" s="47" t="s">
        <v>15118</v>
      </c>
      <c r="C1575" s="13" t="s">
        <v>622</v>
      </c>
      <c r="D1575" s="13" t="s">
        <v>623</v>
      </c>
      <c r="E1575" s="44">
        <v>8104</v>
      </c>
      <c r="F1575" s="13" t="s">
        <v>767</v>
      </c>
      <c r="G1575" s="23" t="s">
        <v>639</v>
      </c>
      <c r="H1575" s="42" t="s">
        <v>458</v>
      </c>
      <c r="I1575" s="28" t="s">
        <v>165</v>
      </c>
      <c r="J1575" s="12" t="s">
        <v>393</v>
      </c>
      <c r="K1575" s="28" t="s">
        <v>780</v>
      </c>
      <c r="L1575" s="12" t="s">
        <v>652</v>
      </c>
      <c r="M1575" s="12" t="s">
        <v>781</v>
      </c>
      <c r="N1575" s="12" t="s">
        <v>629</v>
      </c>
      <c r="O1575" s="26" t="s">
        <v>8566</v>
      </c>
      <c r="P1575" s="26" t="s">
        <v>8567</v>
      </c>
      <c r="Q1575" s="25" t="s">
        <v>646</v>
      </c>
      <c r="R1575" s="26" t="s">
        <v>8568</v>
      </c>
      <c r="S1575" s="15" t="s">
        <v>8569</v>
      </c>
      <c r="T1575" s="52">
        <v>0</v>
      </c>
      <c r="U1575" s="22" t="s">
        <v>8570</v>
      </c>
      <c r="V1575" s="18" t="str">
        <f>+Sitio_Publico[[#This Row],[idcoleccion]]&amp;"-"&amp;Sitio_Publico[[#This Row],[id]]</f>
        <v>000-1574</v>
      </c>
      <c r="W1575" s="18">
        <f>+VLOOKUP(Sitio_Publico[[#This Row],[territorio]],Estructura!$AE$4:$AH$1067,4,0)</f>
        <v>30008104</v>
      </c>
      <c r="X1575" s="18" t="str">
        <f>+VLOOKUP(Sitio_Publico[[#This Row],[tema]],Estructura!$G$4:$J$532,4,0)</f>
        <v>T-19</v>
      </c>
      <c r="Y1575" s="18" t="str">
        <f>+VLOOKUP(Sitio_Publico[[#This Row],[contenido]],Estructura!$L$4:$O$473,4,0)</f>
        <v>C-8</v>
      </c>
      <c r="Z1575" s="18" t="str">
        <f>+VLOOKUP(Sitio_Publico[[#This Row],[Filtro Integrado]],Estructura!$U$4:$W$529,3,0)</f>
        <v>FI-0</v>
      </c>
      <c r="AA1575" s="18" t="str">
        <f>+VLOOKUP(Sitio_Publico[[#This Row],[Muestra]],Estructura!$Y$4:$AB$483,4,0)</f>
        <v>M-00076</v>
      </c>
    </row>
    <row r="1576" spans="1:27" ht="48" x14ac:dyDescent="0.3">
      <c r="A1576" s="16">
        <f t="shared" si="24"/>
        <v>1575</v>
      </c>
      <c r="B1576" s="47" t="s">
        <v>15118</v>
      </c>
      <c r="C1576" s="13" t="s">
        <v>622</v>
      </c>
      <c r="D1576" s="13" t="s">
        <v>623</v>
      </c>
      <c r="E1576" s="44">
        <v>13301</v>
      </c>
      <c r="F1576" s="13" t="s">
        <v>624</v>
      </c>
      <c r="G1576" s="23" t="s">
        <v>639</v>
      </c>
      <c r="H1576" s="42" t="s">
        <v>458</v>
      </c>
      <c r="I1576" s="28" t="s">
        <v>331</v>
      </c>
      <c r="J1576" s="12" t="s">
        <v>393</v>
      </c>
      <c r="K1576" s="28" t="s">
        <v>651</v>
      </c>
      <c r="L1576" s="12" t="s">
        <v>652</v>
      </c>
      <c r="M1576" s="12" t="s">
        <v>653</v>
      </c>
      <c r="N1576" s="12" t="s">
        <v>629</v>
      </c>
      <c r="O1576" s="26" t="s">
        <v>8571</v>
      </c>
      <c r="P1576" s="26" t="s">
        <v>8572</v>
      </c>
      <c r="Q1576" s="25" t="s">
        <v>646</v>
      </c>
      <c r="R1576" s="26" t="s">
        <v>8573</v>
      </c>
      <c r="S1576" s="15" t="s">
        <v>8574</v>
      </c>
      <c r="T1576" s="52">
        <v>0</v>
      </c>
      <c r="U1576" s="22" t="s">
        <v>8575</v>
      </c>
      <c r="V1576" s="18" t="str">
        <f>+Sitio_Publico[[#This Row],[idcoleccion]]&amp;"-"&amp;Sitio_Publico[[#This Row],[id]]</f>
        <v>000-1575</v>
      </c>
      <c r="W1576" s="18">
        <f>+VLOOKUP(Sitio_Publico[[#This Row],[territorio]],Estructura!$AE$4:$AH$1067,4,0)</f>
        <v>30013301</v>
      </c>
      <c r="X1576" s="18" t="str">
        <f>+VLOOKUP(Sitio_Publico[[#This Row],[tema]],Estructura!$G$4:$J$532,4,0)</f>
        <v>T-13</v>
      </c>
      <c r="Y1576" s="18" t="str">
        <f>+VLOOKUP(Sitio_Publico[[#This Row],[contenido]],Estructura!$L$4:$O$473,4,0)</f>
        <v>C-8</v>
      </c>
      <c r="Z1576" s="18" t="str">
        <f>+VLOOKUP(Sitio_Publico[[#This Row],[Filtro Integrado]],Estructura!$U$4:$W$529,3,0)</f>
        <v>FI-0</v>
      </c>
      <c r="AA1576" s="18" t="str">
        <f>+VLOOKUP(Sitio_Publico[[#This Row],[Muestra]],Estructura!$Y$4:$AB$483,4,0)</f>
        <v>M-00065</v>
      </c>
    </row>
    <row r="1577" spans="1:27" ht="48" x14ac:dyDescent="0.3">
      <c r="A1577" s="16">
        <f t="shared" si="24"/>
        <v>1576</v>
      </c>
      <c r="B1577" s="47" t="s">
        <v>15118</v>
      </c>
      <c r="C1577" s="13" t="s">
        <v>622</v>
      </c>
      <c r="D1577" s="13" t="s">
        <v>623</v>
      </c>
      <c r="E1577" s="44">
        <v>3302</v>
      </c>
      <c r="F1577" s="13" t="s">
        <v>681</v>
      </c>
      <c r="G1577" s="23" t="s">
        <v>639</v>
      </c>
      <c r="H1577" s="42" t="s">
        <v>458</v>
      </c>
      <c r="I1577" s="28" t="s">
        <v>47</v>
      </c>
      <c r="J1577" s="12" t="s">
        <v>393</v>
      </c>
      <c r="K1577" s="28" t="s">
        <v>841</v>
      </c>
      <c r="L1577" s="12" t="s">
        <v>652</v>
      </c>
      <c r="M1577" s="12" t="s">
        <v>704</v>
      </c>
      <c r="N1577" s="12" t="s">
        <v>629</v>
      </c>
      <c r="O1577" s="26" t="s">
        <v>8576</v>
      </c>
      <c r="P1577" s="26" t="s">
        <v>8577</v>
      </c>
      <c r="Q1577" s="25" t="s">
        <v>646</v>
      </c>
      <c r="R1577" s="26" t="s">
        <v>8578</v>
      </c>
      <c r="S1577" s="15" t="s">
        <v>8579</v>
      </c>
      <c r="T1577" s="52">
        <v>0</v>
      </c>
      <c r="U1577" s="22" t="s">
        <v>8580</v>
      </c>
      <c r="V1577" s="18" t="str">
        <f>+Sitio_Publico[[#This Row],[idcoleccion]]&amp;"-"&amp;Sitio_Publico[[#This Row],[id]]</f>
        <v>000-1576</v>
      </c>
      <c r="W1577" s="18">
        <f>+VLOOKUP(Sitio_Publico[[#This Row],[territorio]],Estructura!$AE$4:$AH$1067,4,0)</f>
        <v>30003302</v>
      </c>
      <c r="X1577" s="18" t="str">
        <f>+VLOOKUP(Sitio_Publico[[#This Row],[tema]],Estructura!$G$4:$J$532,4,0)</f>
        <v>T-16</v>
      </c>
      <c r="Y1577" s="18" t="str">
        <f>+VLOOKUP(Sitio_Publico[[#This Row],[contenido]],Estructura!$L$4:$O$473,4,0)</f>
        <v>C-8</v>
      </c>
      <c r="Z1577" s="18" t="str">
        <f>+VLOOKUP(Sitio_Publico[[#This Row],[Filtro Integrado]],Estructura!$U$4:$W$529,3,0)</f>
        <v>FI-0</v>
      </c>
      <c r="AA1577" s="18" t="str">
        <f>+VLOOKUP(Sitio_Publico[[#This Row],[Muestra]],Estructura!$Y$4:$AB$483,4,0)</f>
        <v>M-00080</v>
      </c>
    </row>
    <row r="1578" spans="1:27" ht="48" x14ac:dyDescent="0.3">
      <c r="A1578" s="16">
        <f t="shared" si="24"/>
        <v>1577</v>
      </c>
      <c r="B1578" s="47" t="s">
        <v>15118</v>
      </c>
      <c r="C1578" s="13" t="s">
        <v>622</v>
      </c>
      <c r="D1578" s="13" t="s">
        <v>623</v>
      </c>
      <c r="E1578" s="44">
        <v>14</v>
      </c>
      <c r="F1578" s="13" t="s">
        <v>767</v>
      </c>
      <c r="G1578" s="23" t="s">
        <v>625</v>
      </c>
      <c r="H1578" s="42" t="s">
        <v>457</v>
      </c>
      <c r="I1578" s="28" t="s">
        <v>377</v>
      </c>
      <c r="J1578" s="12" t="s">
        <v>393</v>
      </c>
      <c r="K1578" s="28" t="s">
        <v>780</v>
      </c>
      <c r="L1578" s="12" t="s">
        <v>627</v>
      </c>
      <c r="M1578" s="12" t="s">
        <v>781</v>
      </c>
      <c r="N1578" s="12" t="s">
        <v>629</v>
      </c>
      <c r="O1578" s="26" t="s">
        <v>8581</v>
      </c>
      <c r="P1578" s="26" t="s">
        <v>8582</v>
      </c>
      <c r="Q1578" s="25" t="s">
        <v>646</v>
      </c>
      <c r="R1578" s="26" t="s">
        <v>8583</v>
      </c>
      <c r="S1578" s="15" t="s">
        <v>8584</v>
      </c>
      <c r="T1578" s="52">
        <v>0</v>
      </c>
      <c r="U1578" s="22" t="s">
        <v>8585</v>
      </c>
      <c r="V1578" s="18" t="str">
        <f>+Sitio_Publico[[#This Row],[idcoleccion]]&amp;"-"&amp;Sitio_Publico[[#This Row],[id]]</f>
        <v>000-1577</v>
      </c>
      <c r="W1578" s="18">
        <f>+VLOOKUP(Sitio_Publico[[#This Row],[territorio]],Estructura!$AE$4:$AH$1067,4,0)</f>
        <v>20000014</v>
      </c>
      <c r="X1578" s="18" t="str">
        <f>+VLOOKUP(Sitio_Publico[[#This Row],[tema]],Estructura!$G$4:$J$532,4,0)</f>
        <v>T-19</v>
      </c>
      <c r="Y1578" s="18" t="str">
        <f>+VLOOKUP(Sitio_Publico[[#This Row],[contenido]],Estructura!$L$4:$O$473,4,0)</f>
        <v>C-7</v>
      </c>
      <c r="Z1578" s="18" t="str">
        <f>+VLOOKUP(Sitio_Publico[[#This Row],[Filtro Integrado]],Estructura!$U$4:$W$529,3,0)</f>
        <v>FI-0</v>
      </c>
      <c r="AA1578" s="18" t="str">
        <f>+VLOOKUP(Sitio_Publico[[#This Row],[Muestra]],Estructura!$Y$4:$AB$483,4,0)</f>
        <v>M-00076</v>
      </c>
    </row>
    <row r="1579" spans="1:27" ht="51" x14ac:dyDescent="0.3">
      <c r="A1579" s="16">
        <f t="shared" si="24"/>
        <v>1578</v>
      </c>
      <c r="B1579" s="47" t="s">
        <v>15118</v>
      </c>
      <c r="C1579" s="13" t="s">
        <v>622</v>
      </c>
      <c r="D1579" s="13" t="s">
        <v>623</v>
      </c>
      <c r="E1579" s="44">
        <v>6204</v>
      </c>
      <c r="F1579" s="13" t="s">
        <v>624</v>
      </c>
      <c r="G1579" s="23" t="s">
        <v>625</v>
      </c>
      <c r="H1579" s="42" t="s">
        <v>458</v>
      </c>
      <c r="I1579" s="28" t="s">
        <v>120</v>
      </c>
      <c r="J1579" s="12" t="s">
        <v>393</v>
      </c>
      <c r="K1579" s="28" t="s">
        <v>626</v>
      </c>
      <c r="L1579" s="12" t="s">
        <v>627</v>
      </c>
      <c r="M1579" s="12" t="s">
        <v>628</v>
      </c>
      <c r="N1579" s="12" t="s">
        <v>629</v>
      </c>
      <c r="O1579" s="26" t="s">
        <v>8586</v>
      </c>
      <c r="P1579" s="26" t="s">
        <v>8587</v>
      </c>
      <c r="Q1579" s="25" t="s">
        <v>632</v>
      </c>
      <c r="R1579" s="26" t="s">
        <v>8588</v>
      </c>
      <c r="S1579" s="15" t="s">
        <v>8589</v>
      </c>
      <c r="T1579" s="52">
        <v>0</v>
      </c>
      <c r="U1579" s="22" t="s">
        <v>8590</v>
      </c>
      <c r="V1579" s="18" t="str">
        <f>+Sitio_Publico[[#This Row],[idcoleccion]]&amp;"-"&amp;Sitio_Publico[[#This Row],[id]]</f>
        <v>000-1578</v>
      </c>
      <c r="W1579" s="18">
        <f>+VLOOKUP(Sitio_Publico[[#This Row],[territorio]],Estructura!$AE$4:$AH$1067,4,0)</f>
        <v>30006204</v>
      </c>
      <c r="X1579" s="18" t="str">
        <f>+VLOOKUP(Sitio_Publico[[#This Row],[tema]],Estructura!$G$4:$J$532,4,0)</f>
        <v>T-13</v>
      </c>
      <c r="Y1579" s="18" t="str">
        <f>+VLOOKUP(Sitio_Publico[[#This Row],[contenido]],Estructura!$L$4:$O$473,4,0)</f>
        <v>C-7</v>
      </c>
      <c r="Z1579" s="18" t="str">
        <f>+VLOOKUP(Sitio_Publico[[#This Row],[Filtro Integrado]],Estructura!$U$4:$W$529,3,0)</f>
        <v>FI-0</v>
      </c>
      <c r="AA1579" s="18" t="str">
        <f>+VLOOKUP(Sitio_Publico[[#This Row],[Muestra]],Estructura!$Y$4:$AB$483,4,0)</f>
        <v>M-00063</v>
      </c>
    </row>
    <row r="1580" spans="1:27" ht="48" x14ac:dyDescent="0.3">
      <c r="A1580" s="16">
        <f t="shared" si="24"/>
        <v>1579</v>
      </c>
      <c r="B1580" s="47" t="s">
        <v>15118</v>
      </c>
      <c r="C1580" s="13" t="s">
        <v>622</v>
      </c>
      <c r="D1580" s="13" t="s">
        <v>623</v>
      </c>
      <c r="E1580" s="44">
        <v>8305</v>
      </c>
      <c r="F1580" s="13" t="s">
        <v>666</v>
      </c>
      <c r="G1580" s="23" t="s">
        <v>625</v>
      </c>
      <c r="H1580" s="42" t="s">
        <v>458</v>
      </c>
      <c r="I1580" s="28" t="s">
        <v>185</v>
      </c>
      <c r="J1580" s="12" t="s">
        <v>393</v>
      </c>
      <c r="K1580" s="28" t="s">
        <v>745</v>
      </c>
      <c r="L1580" s="12" t="s">
        <v>627</v>
      </c>
      <c r="M1580" s="12" t="s">
        <v>628</v>
      </c>
      <c r="N1580" s="12" t="s">
        <v>629</v>
      </c>
      <c r="O1580" s="26" t="s">
        <v>8591</v>
      </c>
      <c r="P1580" s="26" t="s">
        <v>8592</v>
      </c>
      <c r="Q1580" s="25" t="s">
        <v>646</v>
      </c>
      <c r="R1580" s="26" t="s">
        <v>8593</v>
      </c>
      <c r="S1580" s="15" t="s">
        <v>8594</v>
      </c>
      <c r="T1580" s="52">
        <v>0</v>
      </c>
      <c r="U1580" s="22" t="s">
        <v>8595</v>
      </c>
      <c r="V1580" s="18" t="str">
        <f>+Sitio_Publico[[#This Row],[idcoleccion]]&amp;"-"&amp;Sitio_Publico[[#This Row],[id]]</f>
        <v>000-1579</v>
      </c>
      <c r="W1580" s="18">
        <f>+VLOOKUP(Sitio_Publico[[#This Row],[territorio]],Estructura!$AE$4:$AH$1067,4,0)</f>
        <v>30008305</v>
      </c>
      <c r="X1580" s="18" t="str">
        <f>+VLOOKUP(Sitio_Publico[[#This Row],[tema]],Estructura!$G$4:$J$532,4,0)</f>
        <v>T-15</v>
      </c>
      <c r="Y1580" s="18" t="str">
        <f>+VLOOKUP(Sitio_Publico[[#This Row],[contenido]],Estructura!$L$4:$O$473,4,0)</f>
        <v>C-7</v>
      </c>
      <c r="Z1580" s="18" t="str">
        <f>+VLOOKUP(Sitio_Publico[[#This Row],[Filtro Integrado]],Estructura!$U$4:$W$529,3,0)</f>
        <v>FI-0</v>
      </c>
      <c r="AA1580" s="18" t="str">
        <f>+VLOOKUP(Sitio_Publico[[#This Row],[Muestra]],Estructura!$Y$4:$AB$483,4,0)</f>
        <v>M-00074</v>
      </c>
    </row>
    <row r="1581" spans="1:27" ht="48" x14ac:dyDescent="0.3">
      <c r="A1581" s="16">
        <f t="shared" si="24"/>
        <v>1580</v>
      </c>
      <c r="B1581" s="47" t="s">
        <v>15118</v>
      </c>
      <c r="C1581" s="13" t="s">
        <v>622</v>
      </c>
      <c r="D1581" s="13" t="s">
        <v>623</v>
      </c>
      <c r="E1581" s="44">
        <v>13115</v>
      </c>
      <c r="F1581" s="13" t="s">
        <v>681</v>
      </c>
      <c r="G1581" s="23" t="s">
        <v>625</v>
      </c>
      <c r="H1581" s="42" t="s">
        <v>458</v>
      </c>
      <c r="I1581" s="28" t="s">
        <v>311</v>
      </c>
      <c r="J1581" s="12" t="s">
        <v>393</v>
      </c>
      <c r="K1581" s="28" t="s">
        <v>793</v>
      </c>
      <c r="L1581" s="12" t="s">
        <v>627</v>
      </c>
      <c r="M1581" s="12" t="s">
        <v>794</v>
      </c>
      <c r="N1581" s="12" t="s">
        <v>629</v>
      </c>
      <c r="O1581" s="26" t="s">
        <v>8596</v>
      </c>
      <c r="P1581" s="26" t="s">
        <v>8597</v>
      </c>
      <c r="Q1581" s="25" t="s">
        <v>646</v>
      </c>
      <c r="R1581" s="26" t="s">
        <v>8598</v>
      </c>
      <c r="S1581" s="15" t="s">
        <v>8599</v>
      </c>
      <c r="T1581" s="52">
        <v>0</v>
      </c>
      <c r="U1581" s="22" t="s">
        <v>8600</v>
      </c>
      <c r="V1581" s="18" t="str">
        <f>+Sitio_Publico[[#This Row],[idcoleccion]]&amp;"-"&amp;Sitio_Publico[[#This Row],[id]]</f>
        <v>000-1580</v>
      </c>
      <c r="W1581" s="18">
        <f>+VLOOKUP(Sitio_Publico[[#This Row],[territorio]],Estructura!$AE$4:$AH$1067,4,0)</f>
        <v>30013115</v>
      </c>
      <c r="X1581" s="18" t="str">
        <f>+VLOOKUP(Sitio_Publico[[#This Row],[tema]],Estructura!$G$4:$J$532,4,0)</f>
        <v>T-16</v>
      </c>
      <c r="Y1581" s="18" t="str">
        <f>+VLOOKUP(Sitio_Publico[[#This Row],[contenido]],Estructura!$L$4:$O$473,4,0)</f>
        <v>C-7</v>
      </c>
      <c r="Z1581" s="18" t="str">
        <f>+VLOOKUP(Sitio_Publico[[#This Row],[Filtro Integrado]],Estructura!$U$4:$W$529,3,0)</f>
        <v>FI-0</v>
      </c>
      <c r="AA1581" s="18" t="str">
        <f>+VLOOKUP(Sitio_Publico[[#This Row],[Muestra]],Estructura!$Y$4:$AB$483,4,0)</f>
        <v>M-00077</v>
      </c>
    </row>
    <row r="1582" spans="1:27" ht="48" x14ac:dyDescent="0.3">
      <c r="A1582" s="16">
        <f t="shared" si="24"/>
        <v>1581</v>
      </c>
      <c r="B1582" s="47" t="s">
        <v>15118</v>
      </c>
      <c r="C1582" s="13" t="s">
        <v>622</v>
      </c>
      <c r="D1582" s="13" t="s">
        <v>623</v>
      </c>
      <c r="E1582" s="44">
        <v>6</v>
      </c>
      <c r="F1582" s="13" t="s">
        <v>666</v>
      </c>
      <c r="G1582" s="23" t="s">
        <v>625</v>
      </c>
      <c r="H1582" s="42" t="s">
        <v>457</v>
      </c>
      <c r="I1582" s="28" t="s">
        <v>369</v>
      </c>
      <c r="J1582" s="12" t="s">
        <v>393</v>
      </c>
      <c r="K1582" s="28" t="s">
        <v>667</v>
      </c>
      <c r="L1582" s="12" t="s">
        <v>627</v>
      </c>
      <c r="M1582" s="12" t="s">
        <v>668</v>
      </c>
      <c r="N1582" s="12" t="s">
        <v>629</v>
      </c>
      <c r="O1582" s="26" t="s">
        <v>8601</v>
      </c>
      <c r="P1582" s="26" t="s">
        <v>8602</v>
      </c>
      <c r="Q1582" s="25" t="s">
        <v>646</v>
      </c>
      <c r="R1582" s="26" t="s">
        <v>8603</v>
      </c>
      <c r="S1582" s="15" t="s">
        <v>8604</v>
      </c>
      <c r="T1582" s="52">
        <v>0</v>
      </c>
      <c r="U1582" s="22" t="s">
        <v>8605</v>
      </c>
      <c r="V1582" s="18" t="str">
        <f>+Sitio_Publico[[#This Row],[idcoleccion]]&amp;"-"&amp;Sitio_Publico[[#This Row],[id]]</f>
        <v>000-1581</v>
      </c>
      <c r="W1582" s="18">
        <f>+VLOOKUP(Sitio_Publico[[#This Row],[territorio]],Estructura!$AE$4:$AH$1067,4,0)</f>
        <v>20000006</v>
      </c>
      <c r="X1582" s="18" t="str">
        <f>+VLOOKUP(Sitio_Publico[[#This Row],[tema]],Estructura!$G$4:$J$532,4,0)</f>
        <v>T-15</v>
      </c>
      <c r="Y1582" s="18" t="str">
        <f>+VLOOKUP(Sitio_Publico[[#This Row],[contenido]],Estructura!$L$4:$O$473,4,0)</f>
        <v>C-7</v>
      </c>
      <c r="Z1582" s="18" t="str">
        <f>+VLOOKUP(Sitio_Publico[[#This Row],[Filtro Integrado]],Estructura!$U$4:$W$529,3,0)</f>
        <v>FI-0</v>
      </c>
      <c r="AA1582" s="18" t="str">
        <f>+VLOOKUP(Sitio_Publico[[#This Row],[Muestra]],Estructura!$Y$4:$AB$483,4,0)</f>
        <v>M-00066</v>
      </c>
    </row>
    <row r="1583" spans="1:27" ht="36" x14ac:dyDescent="0.3">
      <c r="A1583" s="16">
        <f t="shared" si="24"/>
        <v>1582</v>
      </c>
      <c r="B1583" s="47" t="s">
        <v>15118</v>
      </c>
      <c r="C1583" s="13" t="s">
        <v>622</v>
      </c>
      <c r="D1583" s="13" t="s">
        <v>623</v>
      </c>
      <c r="E1583" s="44">
        <v>12</v>
      </c>
      <c r="F1583" s="13" t="s">
        <v>466</v>
      </c>
      <c r="G1583" s="23" t="s">
        <v>1114</v>
      </c>
      <c r="H1583" s="42" t="s">
        <v>457</v>
      </c>
      <c r="I1583" s="28" t="s">
        <v>375</v>
      </c>
      <c r="J1583" s="12" t="s">
        <v>393</v>
      </c>
      <c r="K1583" s="28" t="s">
        <v>5011</v>
      </c>
      <c r="L1583" s="12" t="s">
        <v>5012</v>
      </c>
      <c r="M1583" s="12" t="s">
        <v>5013</v>
      </c>
      <c r="N1583" s="12" t="s">
        <v>1118</v>
      </c>
      <c r="O1583" s="26" t="s">
        <v>8606</v>
      </c>
      <c r="P1583" s="26" t="s">
        <v>8607</v>
      </c>
      <c r="Q1583" s="25" t="s">
        <v>646</v>
      </c>
      <c r="R1583" s="26" t="s">
        <v>8608</v>
      </c>
      <c r="S1583" s="15" t="s">
        <v>8609</v>
      </c>
      <c r="T1583" s="52">
        <v>0</v>
      </c>
      <c r="U1583" s="22" t="s">
        <v>8610</v>
      </c>
      <c r="V1583" s="18" t="str">
        <f>+Sitio_Publico[[#This Row],[idcoleccion]]&amp;"-"&amp;Sitio_Publico[[#This Row],[id]]</f>
        <v>000-1582</v>
      </c>
      <c r="W1583" s="18">
        <f>+VLOOKUP(Sitio_Publico[[#This Row],[territorio]],Estructura!$AE$4:$AH$1067,4,0)</f>
        <v>20000012</v>
      </c>
      <c r="X1583" s="18" t="str">
        <f>+VLOOKUP(Sitio_Publico[[#This Row],[tema]],Estructura!$G$4:$J$532,4,0)</f>
        <v>T-18</v>
      </c>
      <c r="Y1583" s="18" t="str">
        <f>+VLOOKUP(Sitio_Publico[[#This Row],[contenido]],Estructura!$L$4:$O$473,4,0)</f>
        <v>C-11</v>
      </c>
      <c r="Z1583" s="18" t="str">
        <f>+VLOOKUP(Sitio_Publico[[#This Row],[Filtro Integrado]],Estructura!$U$4:$W$529,3,0)</f>
        <v>FI-0</v>
      </c>
      <c r="AA1583" s="18" t="str">
        <f>+VLOOKUP(Sitio_Publico[[#This Row],[Muestra]],Estructura!$Y$4:$AB$483,4,0)</f>
        <v>M-000138</v>
      </c>
    </row>
    <row r="1584" spans="1:27" ht="48" x14ac:dyDescent="0.3">
      <c r="A1584" s="16">
        <f t="shared" si="24"/>
        <v>1583</v>
      </c>
      <c r="B1584" s="47" t="s">
        <v>15118</v>
      </c>
      <c r="C1584" s="13" t="s">
        <v>622</v>
      </c>
      <c r="D1584" s="13" t="s">
        <v>623</v>
      </c>
      <c r="E1584" s="44">
        <v>5303</v>
      </c>
      <c r="F1584" s="13" t="s">
        <v>666</v>
      </c>
      <c r="G1584" s="23" t="s">
        <v>625</v>
      </c>
      <c r="H1584" s="42" t="s">
        <v>458</v>
      </c>
      <c r="I1584" s="28" t="s">
        <v>72</v>
      </c>
      <c r="J1584" s="12" t="s">
        <v>393</v>
      </c>
      <c r="K1584" s="28" t="s">
        <v>745</v>
      </c>
      <c r="L1584" s="12" t="s">
        <v>627</v>
      </c>
      <c r="M1584" s="12" t="s">
        <v>628</v>
      </c>
      <c r="N1584" s="12" t="s">
        <v>629</v>
      </c>
      <c r="O1584" s="26" t="s">
        <v>8611</v>
      </c>
      <c r="P1584" s="26" t="s">
        <v>8612</v>
      </c>
      <c r="Q1584" s="25" t="s">
        <v>646</v>
      </c>
      <c r="R1584" s="26" t="s">
        <v>8613</v>
      </c>
      <c r="S1584" s="15" t="s">
        <v>8614</v>
      </c>
      <c r="T1584" s="52">
        <v>0</v>
      </c>
      <c r="U1584" s="22" t="s">
        <v>8615</v>
      </c>
      <c r="V1584" s="18" t="str">
        <f>+Sitio_Publico[[#This Row],[idcoleccion]]&amp;"-"&amp;Sitio_Publico[[#This Row],[id]]</f>
        <v>000-1583</v>
      </c>
      <c r="W1584" s="18">
        <f>+VLOOKUP(Sitio_Publico[[#This Row],[territorio]],Estructura!$AE$4:$AH$1067,4,0)</f>
        <v>30005303</v>
      </c>
      <c r="X1584" s="18" t="str">
        <f>+VLOOKUP(Sitio_Publico[[#This Row],[tema]],Estructura!$G$4:$J$532,4,0)</f>
        <v>T-15</v>
      </c>
      <c r="Y1584" s="18" t="str">
        <f>+VLOOKUP(Sitio_Publico[[#This Row],[contenido]],Estructura!$L$4:$O$473,4,0)</f>
        <v>C-7</v>
      </c>
      <c r="Z1584" s="18" t="str">
        <f>+VLOOKUP(Sitio_Publico[[#This Row],[Filtro Integrado]],Estructura!$U$4:$W$529,3,0)</f>
        <v>FI-0</v>
      </c>
      <c r="AA1584" s="18" t="str">
        <f>+VLOOKUP(Sitio_Publico[[#This Row],[Muestra]],Estructura!$Y$4:$AB$483,4,0)</f>
        <v>M-00074</v>
      </c>
    </row>
    <row r="1585" spans="1:27" ht="48" x14ac:dyDescent="0.3">
      <c r="A1585" s="16">
        <f t="shared" si="24"/>
        <v>1584</v>
      </c>
      <c r="B1585" s="47" t="s">
        <v>15118</v>
      </c>
      <c r="C1585" s="13" t="s">
        <v>622</v>
      </c>
      <c r="D1585" s="13" t="s">
        <v>623</v>
      </c>
      <c r="E1585" s="44">
        <v>10404</v>
      </c>
      <c r="F1585" s="13" t="s">
        <v>681</v>
      </c>
      <c r="G1585" s="23" t="s">
        <v>639</v>
      </c>
      <c r="H1585" s="42" t="s">
        <v>458</v>
      </c>
      <c r="I1585" s="28" t="s">
        <v>277</v>
      </c>
      <c r="J1585" s="12" t="s">
        <v>393</v>
      </c>
      <c r="K1585" s="28" t="s">
        <v>793</v>
      </c>
      <c r="L1585" s="12" t="s">
        <v>652</v>
      </c>
      <c r="M1585" s="12" t="s">
        <v>794</v>
      </c>
      <c r="N1585" s="12" t="s">
        <v>629</v>
      </c>
      <c r="O1585" s="26" t="s">
        <v>8616</v>
      </c>
      <c r="P1585" s="26" t="s">
        <v>8617</v>
      </c>
      <c r="Q1585" s="25" t="s">
        <v>646</v>
      </c>
      <c r="R1585" s="26" t="s">
        <v>8618</v>
      </c>
      <c r="S1585" s="15" t="s">
        <v>8619</v>
      </c>
      <c r="T1585" s="52">
        <v>0</v>
      </c>
      <c r="U1585" s="22" t="s">
        <v>8620</v>
      </c>
      <c r="V1585" s="18" t="str">
        <f>+Sitio_Publico[[#This Row],[idcoleccion]]&amp;"-"&amp;Sitio_Publico[[#This Row],[id]]</f>
        <v>000-1584</v>
      </c>
      <c r="W1585" s="18">
        <f>+VLOOKUP(Sitio_Publico[[#This Row],[territorio]],Estructura!$AE$4:$AH$1067,4,0)</f>
        <v>30010404</v>
      </c>
      <c r="X1585" s="18" t="str">
        <f>+VLOOKUP(Sitio_Publico[[#This Row],[tema]],Estructura!$G$4:$J$532,4,0)</f>
        <v>T-16</v>
      </c>
      <c r="Y1585" s="18" t="str">
        <f>+VLOOKUP(Sitio_Publico[[#This Row],[contenido]],Estructura!$L$4:$O$473,4,0)</f>
        <v>C-8</v>
      </c>
      <c r="Z1585" s="18" t="str">
        <f>+VLOOKUP(Sitio_Publico[[#This Row],[Filtro Integrado]],Estructura!$U$4:$W$529,3,0)</f>
        <v>FI-0</v>
      </c>
      <c r="AA1585" s="18" t="str">
        <f>+VLOOKUP(Sitio_Publico[[#This Row],[Muestra]],Estructura!$Y$4:$AB$483,4,0)</f>
        <v>M-00077</v>
      </c>
    </row>
    <row r="1586" spans="1:27" ht="48" x14ac:dyDescent="0.3">
      <c r="A1586" s="16">
        <f t="shared" si="24"/>
        <v>1585</v>
      </c>
      <c r="B1586" s="47" t="s">
        <v>15118</v>
      </c>
      <c r="C1586" s="13" t="s">
        <v>622</v>
      </c>
      <c r="D1586" s="13" t="s">
        <v>623</v>
      </c>
      <c r="E1586" s="44">
        <v>8311</v>
      </c>
      <c r="F1586" s="13" t="s">
        <v>767</v>
      </c>
      <c r="G1586" s="23" t="s">
        <v>639</v>
      </c>
      <c r="H1586" s="42" t="s">
        <v>458</v>
      </c>
      <c r="I1586" s="28" t="s">
        <v>191</v>
      </c>
      <c r="J1586" s="12" t="s">
        <v>393</v>
      </c>
      <c r="K1586" s="28" t="s">
        <v>857</v>
      </c>
      <c r="L1586" s="12" t="s">
        <v>652</v>
      </c>
      <c r="M1586" s="12" t="s">
        <v>704</v>
      </c>
      <c r="N1586" s="12" t="s">
        <v>629</v>
      </c>
      <c r="O1586" s="26" t="s">
        <v>8621</v>
      </c>
      <c r="P1586" s="26" t="s">
        <v>8622</v>
      </c>
      <c r="Q1586" s="25" t="s">
        <v>646</v>
      </c>
      <c r="R1586" s="26" t="s">
        <v>8623</v>
      </c>
      <c r="S1586" s="15" t="s">
        <v>8624</v>
      </c>
      <c r="T1586" s="52">
        <v>0</v>
      </c>
      <c r="U1586" s="22" t="s">
        <v>8625</v>
      </c>
      <c r="V1586" s="18" t="str">
        <f>+Sitio_Publico[[#This Row],[idcoleccion]]&amp;"-"&amp;Sitio_Publico[[#This Row],[id]]</f>
        <v>000-1585</v>
      </c>
      <c r="W1586" s="18">
        <f>+VLOOKUP(Sitio_Publico[[#This Row],[territorio]],Estructura!$AE$4:$AH$1067,4,0)</f>
        <v>30008311</v>
      </c>
      <c r="X1586" s="18" t="str">
        <f>+VLOOKUP(Sitio_Publico[[#This Row],[tema]],Estructura!$G$4:$J$532,4,0)</f>
        <v>T-19</v>
      </c>
      <c r="Y1586" s="18" t="str">
        <f>+VLOOKUP(Sitio_Publico[[#This Row],[contenido]],Estructura!$L$4:$O$473,4,0)</f>
        <v>C-8</v>
      </c>
      <c r="Z1586" s="18" t="str">
        <f>+VLOOKUP(Sitio_Publico[[#This Row],[Filtro Integrado]],Estructura!$U$4:$W$529,3,0)</f>
        <v>FI-0</v>
      </c>
      <c r="AA1586" s="18" t="str">
        <f>+VLOOKUP(Sitio_Publico[[#This Row],[Muestra]],Estructura!$Y$4:$AB$483,4,0)</f>
        <v>M-00081</v>
      </c>
    </row>
    <row r="1587" spans="1:27" ht="72" x14ac:dyDescent="0.3">
      <c r="A1587" s="16">
        <f t="shared" si="24"/>
        <v>1586</v>
      </c>
      <c r="B1587" s="47" t="s">
        <v>15118</v>
      </c>
      <c r="C1587" s="13" t="s">
        <v>622</v>
      </c>
      <c r="D1587" s="13" t="s">
        <v>623</v>
      </c>
      <c r="E1587" s="44">
        <v>15102</v>
      </c>
      <c r="F1587" s="13" t="s">
        <v>624</v>
      </c>
      <c r="G1587" s="23" t="s">
        <v>639</v>
      </c>
      <c r="H1587" s="42" t="s">
        <v>458</v>
      </c>
      <c r="I1587" s="28" t="s">
        <v>360</v>
      </c>
      <c r="J1587" s="12" t="s">
        <v>393</v>
      </c>
      <c r="K1587" s="28" t="s">
        <v>626</v>
      </c>
      <c r="L1587" s="12" t="s">
        <v>652</v>
      </c>
      <c r="M1587" s="12" t="s">
        <v>1170</v>
      </c>
      <c r="N1587" s="12" t="s">
        <v>629</v>
      </c>
      <c r="O1587" s="26" t="s">
        <v>8626</v>
      </c>
      <c r="P1587" s="26" t="s">
        <v>8627</v>
      </c>
      <c r="Q1587" s="25" t="s">
        <v>646</v>
      </c>
      <c r="R1587" s="26" t="s">
        <v>8628</v>
      </c>
      <c r="S1587" s="15" t="s">
        <v>8629</v>
      </c>
      <c r="T1587" s="52">
        <v>0</v>
      </c>
      <c r="U1587" s="22" t="s">
        <v>8630</v>
      </c>
      <c r="V1587" s="18" t="str">
        <f>+Sitio_Publico[[#This Row],[idcoleccion]]&amp;"-"&amp;Sitio_Publico[[#This Row],[id]]</f>
        <v>000-1586</v>
      </c>
      <c r="W1587" s="18">
        <f>+VLOOKUP(Sitio_Publico[[#This Row],[territorio]],Estructura!$AE$4:$AH$1067,4,0)</f>
        <v>30015102</v>
      </c>
      <c r="X1587" s="18" t="str">
        <f>+VLOOKUP(Sitio_Publico[[#This Row],[tema]],Estructura!$G$4:$J$532,4,0)</f>
        <v>T-13</v>
      </c>
      <c r="Y1587" s="18" t="str">
        <f>+VLOOKUP(Sitio_Publico[[#This Row],[contenido]],Estructura!$L$4:$O$473,4,0)</f>
        <v>C-8</v>
      </c>
      <c r="Z1587" s="18" t="str">
        <f>+VLOOKUP(Sitio_Publico[[#This Row],[Filtro Integrado]],Estructura!$U$4:$W$529,3,0)</f>
        <v>FI-0</v>
      </c>
      <c r="AA1587" s="18" t="str">
        <f>+VLOOKUP(Sitio_Publico[[#This Row],[Muestra]],Estructura!$Y$4:$AB$483,4,0)</f>
        <v>M-00063</v>
      </c>
    </row>
    <row r="1588" spans="1:27" ht="51" x14ac:dyDescent="0.3">
      <c r="A1588" s="16">
        <f t="shared" si="24"/>
        <v>1587</v>
      </c>
      <c r="B1588" s="47" t="s">
        <v>15118</v>
      </c>
      <c r="C1588" s="13" t="s">
        <v>622</v>
      </c>
      <c r="D1588" s="13" t="s">
        <v>623</v>
      </c>
      <c r="E1588" s="44">
        <v>13107</v>
      </c>
      <c r="F1588" s="13" t="s">
        <v>624</v>
      </c>
      <c r="G1588" s="23" t="s">
        <v>625</v>
      </c>
      <c r="H1588" s="42" t="s">
        <v>458</v>
      </c>
      <c r="I1588" s="28" t="s">
        <v>303</v>
      </c>
      <c r="J1588" s="12" t="s">
        <v>393</v>
      </c>
      <c r="K1588" s="28" t="s">
        <v>651</v>
      </c>
      <c r="L1588" s="12" t="s">
        <v>627</v>
      </c>
      <c r="M1588" s="12" t="s">
        <v>653</v>
      </c>
      <c r="N1588" s="12" t="s">
        <v>629</v>
      </c>
      <c r="O1588" s="26" t="s">
        <v>8631</v>
      </c>
      <c r="P1588" s="26" t="s">
        <v>8632</v>
      </c>
      <c r="Q1588" s="25" t="s">
        <v>646</v>
      </c>
      <c r="R1588" s="26" t="s">
        <v>8633</v>
      </c>
      <c r="S1588" s="15" t="s">
        <v>8634</v>
      </c>
      <c r="T1588" s="52">
        <v>0</v>
      </c>
      <c r="U1588" s="22" t="s">
        <v>8635</v>
      </c>
      <c r="V1588" s="18" t="str">
        <f>+Sitio_Publico[[#This Row],[idcoleccion]]&amp;"-"&amp;Sitio_Publico[[#This Row],[id]]</f>
        <v>000-1587</v>
      </c>
      <c r="W1588" s="18">
        <f>+VLOOKUP(Sitio_Publico[[#This Row],[territorio]],Estructura!$AE$4:$AH$1067,4,0)</f>
        <v>30013107</v>
      </c>
      <c r="X1588" s="18" t="str">
        <f>+VLOOKUP(Sitio_Publico[[#This Row],[tema]],Estructura!$G$4:$J$532,4,0)</f>
        <v>T-13</v>
      </c>
      <c r="Y1588" s="18" t="str">
        <f>+VLOOKUP(Sitio_Publico[[#This Row],[contenido]],Estructura!$L$4:$O$473,4,0)</f>
        <v>C-7</v>
      </c>
      <c r="Z1588" s="18" t="str">
        <f>+VLOOKUP(Sitio_Publico[[#This Row],[Filtro Integrado]],Estructura!$U$4:$W$529,3,0)</f>
        <v>FI-0</v>
      </c>
      <c r="AA1588" s="18" t="str">
        <f>+VLOOKUP(Sitio_Publico[[#This Row],[Muestra]],Estructura!$Y$4:$AB$483,4,0)</f>
        <v>M-00065</v>
      </c>
    </row>
    <row r="1589" spans="1:27" ht="48" x14ac:dyDescent="0.3">
      <c r="A1589" s="16">
        <f t="shared" si="24"/>
        <v>1588</v>
      </c>
      <c r="B1589" s="47" t="s">
        <v>15118</v>
      </c>
      <c r="C1589" s="13" t="s">
        <v>622</v>
      </c>
      <c r="D1589" s="13" t="s">
        <v>623</v>
      </c>
      <c r="E1589" s="44">
        <v>5102</v>
      </c>
      <c r="F1589" s="13" t="s">
        <v>666</v>
      </c>
      <c r="G1589" s="23" t="s">
        <v>625</v>
      </c>
      <c r="H1589" s="42" t="s">
        <v>458</v>
      </c>
      <c r="I1589" s="28" t="s">
        <v>63</v>
      </c>
      <c r="J1589" s="12" t="s">
        <v>393</v>
      </c>
      <c r="K1589" s="28" t="s">
        <v>667</v>
      </c>
      <c r="L1589" s="12" t="s">
        <v>627</v>
      </c>
      <c r="M1589" s="12" t="s">
        <v>668</v>
      </c>
      <c r="N1589" s="12" t="s">
        <v>629</v>
      </c>
      <c r="O1589" s="26" t="s">
        <v>8636</v>
      </c>
      <c r="P1589" s="26" t="s">
        <v>8637</v>
      </c>
      <c r="Q1589" s="25" t="s">
        <v>646</v>
      </c>
      <c r="R1589" s="26" t="s">
        <v>8638</v>
      </c>
      <c r="S1589" s="15" t="s">
        <v>8639</v>
      </c>
      <c r="T1589" s="52">
        <v>0</v>
      </c>
      <c r="U1589" s="22" t="s">
        <v>8640</v>
      </c>
      <c r="V1589" s="18" t="str">
        <f>+Sitio_Publico[[#This Row],[idcoleccion]]&amp;"-"&amp;Sitio_Publico[[#This Row],[id]]</f>
        <v>000-1588</v>
      </c>
      <c r="W1589" s="18">
        <f>+VLOOKUP(Sitio_Publico[[#This Row],[territorio]],Estructura!$AE$4:$AH$1067,4,0)</f>
        <v>30005102</v>
      </c>
      <c r="X1589" s="18" t="str">
        <f>+VLOOKUP(Sitio_Publico[[#This Row],[tema]],Estructura!$G$4:$J$532,4,0)</f>
        <v>T-15</v>
      </c>
      <c r="Y1589" s="18" t="str">
        <f>+VLOOKUP(Sitio_Publico[[#This Row],[contenido]],Estructura!$L$4:$O$473,4,0)</f>
        <v>C-7</v>
      </c>
      <c r="Z1589" s="18" t="str">
        <f>+VLOOKUP(Sitio_Publico[[#This Row],[Filtro Integrado]],Estructura!$U$4:$W$529,3,0)</f>
        <v>FI-0</v>
      </c>
      <c r="AA1589" s="18" t="str">
        <f>+VLOOKUP(Sitio_Publico[[#This Row],[Muestra]],Estructura!$Y$4:$AB$483,4,0)</f>
        <v>M-00066</v>
      </c>
    </row>
    <row r="1590" spans="1:27" ht="48" x14ac:dyDescent="0.3">
      <c r="A1590" s="16">
        <f t="shared" si="24"/>
        <v>1589</v>
      </c>
      <c r="B1590" s="47" t="s">
        <v>15118</v>
      </c>
      <c r="C1590" s="13" t="s">
        <v>637</v>
      </c>
      <c r="D1590" s="13" t="s">
        <v>623</v>
      </c>
      <c r="E1590" s="44">
        <v>10</v>
      </c>
      <c r="F1590" s="13" t="s">
        <v>1591</v>
      </c>
      <c r="G1590" s="23" t="s">
        <v>1394</v>
      </c>
      <c r="H1590" s="42" t="s">
        <v>457</v>
      </c>
      <c r="I1590" s="28" t="s">
        <v>373</v>
      </c>
      <c r="J1590" s="12" t="s">
        <v>393</v>
      </c>
      <c r="K1590" s="28" t="s">
        <v>2957</v>
      </c>
      <c r="L1590" s="12" t="s">
        <v>641</v>
      </c>
      <c r="M1590" s="12" t="s">
        <v>642</v>
      </c>
      <c r="N1590" s="12" t="s">
        <v>643</v>
      </c>
      <c r="O1590" s="26" t="s">
        <v>8641</v>
      </c>
      <c r="P1590" s="26" t="s">
        <v>8642</v>
      </c>
      <c r="Q1590" s="25" t="s">
        <v>646</v>
      </c>
      <c r="R1590" s="26" t="s">
        <v>8643</v>
      </c>
      <c r="S1590" s="15" t="s">
        <v>8644</v>
      </c>
      <c r="T1590" s="52">
        <v>0</v>
      </c>
      <c r="U1590" s="22" t="s">
        <v>8645</v>
      </c>
      <c r="V1590" s="18" t="str">
        <f>+Sitio_Publico[[#This Row],[idcoleccion]]&amp;"-"&amp;Sitio_Publico[[#This Row],[id]]</f>
        <v>000-1589</v>
      </c>
      <c r="W1590" s="18">
        <f>+VLOOKUP(Sitio_Publico[[#This Row],[territorio]],Estructura!$AE$4:$AH$1067,4,0)</f>
        <v>20000010</v>
      </c>
      <c r="X1590" s="18" t="str">
        <f>+VLOOKUP(Sitio_Publico[[#This Row],[tema]],Estructura!$G$4:$J$532,4,0)</f>
        <v>T-24</v>
      </c>
      <c r="Y1590" s="18" t="str">
        <f>+VLOOKUP(Sitio_Publico[[#This Row],[contenido]],Estructura!$L$4:$O$473,4,0)</f>
        <v>C-12</v>
      </c>
      <c r="Z1590" s="18" t="str">
        <f>+VLOOKUP(Sitio_Publico[[#This Row],[Filtro Integrado]],Estructura!$U$4:$W$529,3,0)</f>
        <v>FI-0</v>
      </c>
      <c r="AA1590" s="18" t="str">
        <f>+VLOOKUP(Sitio_Publico[[#This Row],[Muestra]],Estructura!$Y$4:$AB$483,4,0)</f>
        <v>M-000115</v>
      </c>
    </row>
    <row r="1591" spans="1:27" ht="48" x14ac:dyDescent="0.3">
      <c r="A1591" s="16">
        <f t="shared" si="24"/>
        <v>1590</v>
      </c>
      <c r="B1591" s="47" t="s">
        <v>15118</v>
      </c>
      <c r="C1591" s="13" t="s">
        <v>622</v>
      </c>
      <c r="D1591" s="13" t="s">
        <v>623</v>
      </c>
      <c r="E1591" s="44">
        <v>9209</v>
      </c>
      <c r="F1591" s="13" t="s">
        <v>681</v>
      </c>
      <c r="G1591" s="23" t="s">
        <v>625</v>
      </c>
      <c r="H1591" s="42" t="s">
        <v>458</v>
      </c>
      <c r="I1591" s="28" t="s">
        <v>245</v>
      </c>
      <c r="J1591" s="12" t="s">
        <v>393</v>
      </c>
      <c r="K1591" s="28" t="s">
        <v>793</v>
      </c>
      <c r="L1591" s="12" t="s">
        <v>627</v>
      </c>
      <c r="M1591" s="12" t="s">
        <v>794</v>
      </c>
      <c r="N1591" s="12" t="s">
        <v>629</v>
      </c>
      <c r="O1591" s="26" t="s">
        <v>8646</v>
      </c>
      <c r="P1591" s="26" t="s">
        <v>8647</v>
      </c>
      <c r="Q1591" s="25" t="s">
        <v>646</v>
      </c>
      <c r="R1591" s="26" t="s">
        <v>8648</v>
      </c>
      <c r="S1591" s="15" t="s">
        <v>8649</v>
      </c>
      <c r="T1591" s="52">
        <v>0</v>
      </c>
      <c r="U1591" s="22" t="s">
        <v>8650</v>
      </c>
      <c r="V1591" s="18" t="str">
        <f>+Sitio_Publico[[#This Row],[idcoleccion]]&amp;"-"&amp;Sitio_Publico[[#This Row],[id]]</f>
        <v>000-1590</v>
      </c>
      <c r="W1591" s="18">
        <f>+VLOOKUP(Sitio_Publico[[#This Row],[territorio]],Estructura!$AE$4:$AH$1067,4,0)</f>
        <v>30009209</v>
      </c>
      <c r="X1591" s="18" t="str">
        <f>+VLOOKUP(Sitio_Publico[[#This Row],[tema]],Estructura!$G$4:$J$532,4,0)</f>
        <v>T-16</v>
      </c>
      <c r="Y1591" s="18" t="str">
        <f>+VLOOKUP(Sitio_Publico[[#This Row],[contenido]],Estructura!$L$4:$O$473,4,0)</f>
        <v>C-7</v>
      </c>
      <c r="Z1591" s="18" t="str">
        <f>+VLOOKUP(Sitio_Publico[[#This Row],[Filtro Integrado]],Estructura!$U$4:$W$529,3,0)</f>
        <v>FI-0</v>
      </c>
      <c r="AA1591" s="18" t="str">
        <f>+VLOOKUP(Sitio_Publico[[#This Row],[Muestra]],Estructura!$Y$4:$AB$483,4,0)</f>
        <v>M-00077</v>
      </c>
    </row>
    <row r="1592" spans="1:27" ht="51" x14ac:dyDescent="0.3">
      <c r="A1592" s="16">
        <f t="shared" si="24"/>
        <v>1591</v>
      </c>
      <c r="B1592" s="47" t="s">
        <v>15118</v>
      </c>
      <c r="C1592" s="13" t="s">
        <v>622</v>
      </c>
      <c r="D1592" s="13" t="s">
        <v>623</v>
      </c>
      <c r="E1592" s="44">
        <v>6203</v>
      </c>
      <c r="F1592" s="13" t="s">
        <v>624</v>
      </c>
      <c r="G1592" s="23" t="s">
        <v>625</v>
      </c>
      <c r="H1592" s="42" t="s">
        <v>458</v>
      </c>
      <c r="I1592" s="28" t="s">
        <v>119</v>
      </c>
      <c r="J1592" s="12" t="s">
        <v>393</v>
      </c>
      <c r="K1592" s="28" t="s">
        <v>626</v>
      </c>
      <c r="L1592" s="12" t="s">
        <v>627</v>
      </c>
      <c r="M1592" s="12" t="s">
        <v>628</v>
      </c>
      <c r="N1592" s="12" t="s">
        <v>629</v>
      </c>
      <c r="O1592" s="26" t="s">
        <v>8651</v>
      </c>
      <c r="P1592" s="26" t="s">
        <v>8652</v>
      </c>
      <c r="Q1592" s="25" t="s">
        <v>632</v>
      </c>
      <c r="R1592" s="26" t="s">
        <v>8653</v>
      </c>
      <c r="S1592" s="15" t="s">
        <v>8654</v>
      </c>
      <c r="T1592" s="52">
        <v>0</v>
      </c>
      <c r="U1592" s="22" t="s">
        <v>8655</v>
      </c>
      <c r="V1592" s="18" t="str">
        <f>+Sitio_Publico[[#This Row],[idcoleccion]]&amp;"-"&amp;Sitio_Publico[[#This Row],[id]]</f>
        <v>000-1591</v>
      </c>
      <c r="W1592" s="18">
        <f>+VLOOKUP(Sitio_Publico[[#This Row],[territorio]],Estructura!$AE$4:$AH$1067,4,0)</f>
        <v>30006203</v>
      </c>
      <c r="X1592" s="18" t="str">
        <f>+VLOOKUP(Sitio_Publico[[#This Row],[tema]],Estructura!$G$4:$J$532,4,0)</f>
        <v>T-13</v>
      </c>
      <c r="Y1592" s="18" t="str">
        <f>+VLOOKUP(Sitio_Publico[[#This Row],[contenido]],Estructura!$L$4:$O$473,4,0)</f>
        <v>C-7</v>
      </c>
      <c r="Z1592" s="18" t="str">
        <f>+VLOOKUP(Sitio_Publico[[#This Row],[Filtro Integrado]],Estructura!$U$4:$W$529,3,0)</f>
        <v>FI-0</v>
      </c>
      <c r="AA1592" s="18" t="str">
        <f>+VLOOKUP(Sitio_Publico[[#This Row],[Muestra]],Estructura!$Y$4:$AB$483,4,0)</f>
        <v>M-00063</v>
      </c>
    </row>
    <row r="1593" spans="1:27" ht="48" x14ac:dyDescent="0.3">
      <c r="A1593" s="16">
        <f t="shared" si="24"/>
        <v>1592</v>
      </c>
      <c r="B1593" s="47" t="s">
        <v>15118</v>
      </c>
      <c r="C1593" s="13" t="s">
        <v>622</v>
      </c>
      <c r="D1593" s="13" t="s">
        <v>623</v>
      </c>
      <c r="E1593" s="44">
        <v>13505</v>
      </c>
      <c r="F1593" s="13" t="s">
        <v>688</v>
      </c>
      <c r="G1593" s="23" t="s">
        <v>625</v>
      </c>
      <c r="H1593" s="42" t="s">
        <v>458</v>
      </c>
      <c r="I1593" s="28" t="s">
        <v>342</v>
      </c>
      <c r="J1593" s="12" t="s">
        <v>393</v>
      </c>
      <c r="K1593" s="28" t="s">
        <v>689</v>
      </c>
      <c r="L1593" s="12" t="s">
        <v>627</v>
      </c>
      <c r="M1593" s="12" t="s">
        <v>690</v>
      </c>
      <c r="N1593" s="12" t="s">
        <v>629</v>
      </c>
      <c r="O1593" s="26" t="s">
        <v>8656</v>
      </c>
      <c r="P1593" s="26" t="s">
        <v>8657</v>
      </c>
      <c r="Q1593" s="25" t="s">
        <v>646</v>
      </c>
      <c r="R1593" s="26" t="s">
        <v>8658</v>
      </c>
      <c r="S1593" s="15" t="s">
        <v>8659</v>
      </c>
      <c r="T1593" s="52">
        <v>0</v>
      </c>
      <c r="U1593" s="22" t="s">
        <v>8660</v>
      </c>
      <c r="V1593" s="18" t="str">
        <f>+Sitio_Publico[[#This Row],[idcoleccion]]&amp;"-"&amp;Sitio_Publico[[#This Row],[id]]</f>
        <v>000-1592</v>
      </c>
      <c r="W1593" s="18">
        <f>+VLOOKUP(Sitio_Publico[[#This Row],[territorio]],Estructura!$AE$4:$AH$1067,4,0)</f>
        <v>30013505</v>
      </c>
      <c r="X1593" s="18" t="str">
        <f>+VLOOKUP(Sitio_Publico[[#This Row],[tema]],Estructura!$G$4:$J$532,4,0)</f>
        <v>T-17</v>
      </c>
      <c r="Y1593" s="18" t="str">
        <f>+VLOOKUP(Sitio_Publico[[#This Row],[contenido]],Estructura!$L$4:$O$473,4,0)</f>
        <v>C-7</v>
      </c>
      <c r="Z1593" s="18" t="str">
        <f>+VLOOKUP(Sitio_Publico[[#This Row],[Filtro Integrado]],Estructura!$U$4:$W$529,3,0)</f>
        <v>FI-0</v>
      </c>
      <c r="AA1593" s="18" t="str">
        <f>+VLOOKUP(Sitio_Publico[[#This Row],[Muestra]],Estructura!$Y$4:$AB$483,4,0)</f>
        <v>M-00068</v>
      </c>
    </row>
    <row r="1594" spans="1:27" ht="72" x14ac:dyDescent="0.3">
      <c r="A1594" s="16">
        <f t="shared" si="24"/>
        <v>1593</v>
      </c>
      <c r="B1594" s="47" t="s">
        <v>15118</v>
      </c>
      <c r="C1594" s="13" t="s">
        <v>622</v>
      </c>
      <c r="D1594" s="13" t="s">
        <v>623</v>
      </c>
      <c r="E1594" s="44">
        <v>5804</v>
      </c>
      <c r="F1594" s="13" t="s">
        <v>624</v>
      </c>
      <c r="G1594" s="23" t="s">
        <v>639</v>
      </c>
      <c r="H1594" s="42" t="s">
        <v>458</v>
      </c>
      <c r="I1594" s="28" t="s">
        <v>99</v>
      </c>
      <c r="J1594" s="12" t="s">
        <v>393</v>
      </c>
      <c r="K1594" s="28" t="s">
        <v>626</v>
      </c>
      <c r="L1594" s="12" t="s">
        <v>652</v>
      </c>
      <c r="M1594" s="12" t="s">
        <v>1170</v>
      </c>
      <c r="N1594" s="12" t="s">
        <v>629</v>
      </c>
      <c r="O1594" s="26" t="s">
        <v>8661</v>
      </c>
      <c r="P1594" s="26" t="s">
        <v>8662</v>
      </c>
      <c r="Q1594" s="25" t="s">
        <v>646</v>
      </c>
      <c r="R1594" s="26" t="s">
        <v>8663</v>
      </c>
      <c r="S1594" s="15" t="s">
        <v>8664</v>
      </c>
      <c r="T1594" s="52">
        <v>0</v>
      </c>
      <c r="U1594" s="22" t="s">
        <v>8665</v>
      </c>
      <c r="V1594" s="18" t="str">
        <f>+Sitio_Publico[[#This Row],[idcoleccion]]&amp;"-"&amp;Sitio_Publico[[#This Row],[id]]</f>
        <v>000-1593</v>
      </c>
      <c r="W1594" s="18">
        <f>+VLOOKUP(Sitio_Publico[[#This Row],[territorio]],Estructura!$AE$4:$AH$1067,4,0)</f>
        <v>30005804</v>
      </c>
      <c r="X1594" s="18" t="str">
        <f>+VLOOKUP(Sitio_Publico[[#This Row],[tema]],Estructura!$G$4:$J$532,4,0)</f>
        <v>T-13</v>
      </c>
      <c r="Y1594" s="18" t="str">
        <f>+VLOOKUP(Sitio_Publico[[#This Row],[contenido]],Estructura!$L$4:$O$473,4,0)</f>
        <v>C-8</v>
      </c>
      <c r="Z1594" s="18" t="str">
        <f>+VLOOKUP(Sitio_Publico[[#This Row],[Filtro Integrado]],Estructura!$U$4:$W$529,3,0)</f>
        <v>FI-0</v>
      </c>
      <c r="AA1594" s="18" t="str">
        <f>+VLOOKUP(Sitio_Publico[[#This Row],[Muestra]],Estructura!$Y$4:$AB$483,4,0)</f>
        <v>M-00063</v>
      </c>
    </row>
    <row r="1595" spans="1:27" ht="48" x14ac:dyDescent="0.3">
      <c r="A1595" s="16">
        <f t="shared" si="24"/>
        <v>1594</v>
      </c>
      <c r="B1595" s="47" t="s">
        <v>15118</v>
      </c>
      <c r="C1595" s="13" t="s">
        <v>622</v>
      </c>
      <c r="D1595" s="13" t="s">
        <v>623</v>
      </c>
      <c r="E1595" s="44">
        <v>11402</v>
      </c>
      <c r="F1595" s="13" t="s">
        <v>767</v>
      </c>
      <c r="G1595" s="23" t="s">
        <v>639</v>
      </c>
      <c r="H1595" s="42" t="s">
        <v>458</v>
      </c>
      <c r="I1595" s="28" t="s">
        <v>286</v>
      </c>
      <c r="J1595" s="12" t="s">
        <v>393</v>
      </c>
      <c r="K1595" s="28" t="s">
        <v>768</v>
      </c>
      <c r="L1595" s="12" t="s">
        <v>652</v>
      </c>
      <c r="M1595" s="12" t="s">
        <v>653</v>
      </c>
      <c r="N1595" s="12" t="s">
        <v>629</v>
      </c>
      <c r="O1595" s="26" t="s">
        <v>8666</v>
      </c>
      <c r="P1595" s="26" t="s">
        <v>8667</v>
      </c>
      <c r="Q1595" s="25" t="s">
        <v>646</v>
      </c>
      <c r="R1595" s="26" t="s">
        <v>8668</v>
      </c>
      <c r="S1595" s="15" t="s">
        <v>8669</v>
      </c>
      <c r="T1595" s="52">
        <v>0</v>
      </c>
      <c r="U1595" s="22" t="s">
        <v>8670</v>
      </c>
      <c r="V1595" s="18" t="str">
        <f>+Sitio_Publico[[#This Row],[idcoleccion]]&amp;"-"&amp;Sitio_Publico[[#This Row],[id]]</f>
        <v>000-1594</v>
      </c>
      <c r="W1595" s="18">
        <f>+VLOOKUP(Sitio_Publico[[#This Row],[territorio]],Estructura!$AE$4:$AH$1067,4,0)</f>
        <v>30011402</v>
      </c>
      <c r="X1595" s="18" t="str">
        <f>+VLOOKUP(Sitio_Publico[[#This Row],[tema]],Estructura!$G$4:$J$532,4,0)</f>
        <v>T-19</v>
      </c>
      <c r="Y1595" s="18" t="str">
        <f>+VLOOKUP(Sitio_Publico[[#This Row],[contenido]],Estructura!$L$4:$O$473,4,0)</f>
        <v>C-8</v>
      </c>
      <c r="Z1595" s="18" t="str">
        <f>+VLOOKUP(Sitio_Publico[[#This Row],[Filtro Integrado]],Estructura!$U$4:$W$529,3,0)</f>
        <v>FI-0</v>
      </c>
      <c r="AA1595" s="18" t="str">
        <f>+VLOOKUP(Sitio_Publico[[#This Row],[Muestra]],Estructura!$Y$4:$AB$483,4,0)</f>
        <v>M-00075</v>
      </c>
    </row>
    <row r="1596" spans="1:27" ht="48" x14ac:dyDescent="0.3">
      <c r="A1596" s="16">
        <f t="shared" si="24"/>
        <v>1595</v>
      </c>
      <c r="B1596" s="47" t="s">
        <v>15118</v>
      </c>
      <c r="C1596" s="13" t="s">
        <v>622</v>
      </c>
      <c r="D1596" s="13" t="s">
        <v>623</v>
      </c>
      <c r="E1596" s="44">
        <v>8107</v>
      </c>
      <c r="F1596" s="13" t="s">
        <v>688</v>
      </c>
      <c r="G1596" s="23" t="s">
        <v>625</v>
      </c>
      <c r="H1596" s="42" t="s">
        <v>458</v>
      </c>
      <c r="I1596" s="28" t="s">
        <v>168</v>
      </c>
      <c r="J1596" s="12" t="s">
        <v>393</v>
      </c>
      <c r="K1596" s="28" t="s">
        <v>689</v>
      </c>
      <c r="L1596" s="12" t="s">
        <v>627</v>
      </c>
      <c r="M1596" s="12" t="s">
        <v>690</v>
      </c>
      <c r="N1596" s="12" t="s">
        <v>629</v>
      </c>
      <c r="O1596" s="26" t="s">
        <v>8671</v>
      </c>
      <c r="P1596" s="26" t="s">
        <v>8672</v>
      </c>
      <c r="Q1596" s="25" t="s">
        <v>646</v>
      </c>
      <c r="R1596" s="26" t="s">
        <v>8673</v>
      </c>
      <c r="S1596" s="15" t="s">
        <v>8674</v>
      </c>
      <c r="T1596" s="52">
        <v>0</v>
      </c>
      <c r="U1596" s="22" t="s">
        <v>8675</v>
      </c>
      <c r="V1596" s="18" t="str">
        <f>+Sitio_Publico[[#This Row],[idcoleccion]]&amp;"-"&amp;Sitio_Publico[[#This Row],[id]]</f>
        <v>000-1595</v>
      </c>
      <c r="W1596" s="18">
        <f>+VLOOKUP(Sitio_Publico[[#This Row],[territorio]],Estructura!$AE$4:$AH$1067,4,0)</f>
        <v>30008107</v>
      </c>
      <c r="X1596" s="18" t="str">
        <f>+VLOOKUP(Sitio_Publico[[#This Row],[tema]],Estructura!$G$4:$J$532,4,0)</f>
        <v>T-17</v>
      </c>
      <c r="Y1596" s="18" t="str">
        <f>+VLOOKUP(Sitio_Publico[[#This Row],[contenido]],Estructura!$L$4:$O$473,4,0)</f>
        <v>C-7</v>
      </c>
      <c r="Z1596" s="18" t="str">
        <f>+VLOOKUP(Sitio_Publico[[#This Row],[Filtro Integrado]],Estructura!$U$4:$W$529,3,0)</f>
        <v>FI-0</v>
      </c>
      <c r="AA1596" s="18" t="str">
        <f>+VLOOKUP(Sitio_Publico[[#This Row],[Muestra]],Estructura!$Y$4:$AB$483,4,0)</f>
        <v>M-00068</v>
      </c>
    </row>
    <row r="1597" spans="1:27" ht="48" x14ac:dyDescent="0.3">
      <c r="A1597" s="16">
        <f t="shared" si="24"/>
        <v>1596</v>
      </c>
      <c r="B1597" s="47" t="s">
        <v>15118</v>
      </c>
      <c r="C1597" s="13" t="s">
        <v>622</v>
      </c>
      <c r="D1597" s="13" t="s">
        <v>623</v>
      </c>
      <c r="E1597" s="44">
        <v>7105</v>
      </c>
      <c r="F1597" s="13" t="s">
        <v>666</v>
      </c>
      <c r="G1597" s="23" t="s">
        <v>639</v>
      </c>
      <c r="H1597" s="42" t="s">
        <v>458</v>
      </c>
      <c r="I1597" s="28" t="s">
        <v>24</v>
      </c>
      <c r="J1597" s="12" t="s">
        <v>393</v>
      </c>
      <c r="K1597" s="28" t="s">
        <v>888</v>
      </c>
      <c r="L1597" s="12" t="s">
        <v>652</v>
      </c>
      <c r="M1597" s="12" t="s">
        <v>704</v>
      </c>
      <c r="N1597" s="12" t="s">
        <v>629</v>
      </c>
      <c r="O1597" s="26" t="s">
        <v>8676</v>
      </c>
      <c r="P1597" s="26" t="s">
        <v>8677</v>
      </c>
      <c r="Q1597" s="25" t="s">
        <v>646</v>
      </c>
      <c r="R1597" s="26" t="s">
        <v>8678</v>
      </c>
      <c r="S1597" s="15" t="s">
        <v>8679</v>
      </c>
      <c r="T1597" s="52">
        <v>0</v>
      </c>
      <c r="U1597" s="22" t="s">
        <v>8680</v>
      </c>
      <c r="V1597" s="18" t="str">
        <f>+Sitio_Publico[[#This Row],[idcoleccion]]&amp;"-"&amp;Sitio_Publico[[#This Row],[id]]</f>
        <v>000-1596</v>
      </c>
      <c r="W1597" s="18">
        <f>+VLOOKUP(Sitio_Publico[[#This Row],[territorio]],Estructura!$AE$4:$AH$1067,4,0)</f>
        <v>30007105</v>
      </c>
      <c r="X1597" s="18" t="str">
        <f>+VLOOKUP(Sitio_Publico[[#This Row],[tema]],Estructura!$G$4:$J$532,4,0)</f>
        <v>T-15</v>
      </c>
      <c r="Y1597" s="18" t="str">
        <f>+VLOOKUP(Sitio_Publico[[#This Row],[contenido]],Estructura!$L$4:$O$473,4,0)</f>
        <v>C-8</v>
      </c>
      <c r="Z1597" s="18" t="str">
        <f>+VLOOKUP(Sitio_Publico[[#This Row],[Filtro Integrado]],Estructura!$U$4:$W$529,3,0)</f>
        <v>FI-0</v>
      </c>
      <c r="AA1597" s="18" t="str">
        <f>+VLOOKUP(Sitio_Publico[[#This Row],[Muestra]],Estructura!$Y$4:$AB$483,4,0)</f>
        <v>M-00082</v>
      </c>
    </row>
    <row r="1598" spans="1:27" ht="51" x14ac:dyDescent="0.3">
      <c r="A1598" s="16">
        <f t="shared" si="24"/>
        <v>1597</v>
      </c>
      <c r="B1598" s="47" t="s">
        <v>15118</v>
      </c>
      <c r="C1598" s="13" t="s">
        <v>622</v>
      </c>
      <c r="D1598" s="13" t="s">
        <v>623</v>
      </c>
      <c r="E1598" s="44">
        <v>8112</v>
      </c>
      <c r="F1598" s="13" t="s">
        <v>624</v>
      </c>
      <c r="G1598" s="23" t="s">
        <v>625</v>
      </c>
      <c r="H1598" s="42" t="s">
        <v>458</v>
      </c>
      <c r="I1598" s="28" t="s">
        <v>173</v>
      </c>
      <c r="J1598" s="12" t="s">
        <v>393</v>
      </c>
      <c r="K1598" s="28" t="s">
        <v>651</v>
      </c>
      <c r="L1598" s="12" t="s">
        <v>627</v>
      </c>
      <c r="M1598" s="12" t="s">
        <v>653</v>
      </c>
      <c r="N1598" s="12" t="s">
        <v>629</v>
      </c>
      <c r="O1598" s="26" t="s">
        <v>8681</v>
      </c>
      <c r="P1598" s="26" t="s">
        <v>8682</v>
      </c>
      <c r="Q1598" s="25" t="s">
        <v>646</v>
      </c>
      <c r="R1598" s="26" t="s">
        <v>8683</v>
      </c>
      <c r="S1598" s="15" t="s">
        <v>8684</v>
      </c>
      <c r="T1598" s="52">
        <v>0</v>
      </c>
      <c r="U1598" s="22" t="s">
        <v>8685</v>
      </c>
      <c r="V1598" s="18" t="str">
        <f>+Sitio_Publico[[#This Row],[idcoleccion]]&amp;"-"&amp;Sitio_Publico[[#This Row],[id]]</f>
        <v>000-1597</v>
      </c>
      <c r="W1598" s="18">
        <f>+VLOOKUP(Sitio_Publico[[#This Row],[territorio]],Estructura!$AE$4:$AH$1067,4,0)</f>
        <v>30008112</v>
      </c>
      <c r="X1598" s="18" t="str">
        <f>+VLOOKUP(Sitio_Publico[[#This Row],[tema]],Estructura!$G$4:$J$532,4,0)</f>
        <v>T-13</v>
      </c>
      <c r="Y1598" s="18" t="str">
        <f>+VLOOKUP(Sitio_Publico[[#This Row],[contenido]],Estructura!$L$4:$O$473,4,0)</f>
        <v>C-7</v>
      </c>
      <c r="Z1598" s="18" t="str">
        <f>+VLOOKUP(Sitio_Publico[[#This Row],[Filtro Integrado]],Estructura!$U$4:$W$529,3,0)</f>
        <v>FI-0</v>
      </c>
      <c r="AA1598" s="18" t="str">
        <f>+VLOOKUP(Sitio_Publico[[#This Row],[Muestra]],Estructura!$Y$4:$AB$483,4,0)</f>
        <v>M-00065</v>
      </c>
    </row>
    <row r="1599" spans="1:27" ht="48" x14ac:dyDescent="0.3">
      <c r="A1599" s="16">
        <f t="shared" si="24"/>
        <v>1598</v>
      </c>
      <c r="B1599" s="47" t="s">
        <v>15118</v>
      </c>
      <c r="C1599" s="13" t="s">
        <v>622</v>
      </c>
      <c r="D1599" s="13" t="s">
        <v>623</v>
      </c>
      <c r="E1599" s="44">
        <v>2101</v>
      </c>
      <c r="F1599" s="13" t="s">
        <v>681</v>
      </c>
      <c r="G1599" s="23" t="s">
        <v>639</v>
      </c>
      <c r="H1599" s="42" t="s">
        <v>458</v>
      </c>
      <c r="I1599" s="28" t="s">
        <v>15</v>
      </c>
      <c r="J1599" s="12" t="s">
        <v>393</v>
      </c>
      <c r="K1599" s="28" t="s">
        <v>841</v>
      </c>
      <c r="L1599" s="12" t="s">
        <v>652</v>
      </c>
      <c r="M1599" s="12" t="s">
        <v>704</v>
      </c>
      <c r="N1599" s="12" t="s">
        <v>629</v>
      </c>
      <c r="O1599" s="26" t="s">
        <v>8686</v>
      </c>
      <c r="P1599" s="26" t="s">
        <v>8687</v>
      </c>
      <c r="Q1599" s="25" t="s">
        <v>646</v>
      </c>
      <c r="R1599" s="26" t="s">
        <v>8688</v>
      </c>
      <c r="S1599" s="15" t="s">
        <v>8689</v>
      </c>
      <c r="T1599" s="52">
        <v>0</v>
      </c>
      <c r="U1599" s="22" t="s">
        <v>8690</v>
      </c>
      <c r="V1599" s="18" t="str">
        <f>+Sitio_Publico[[#This Row],[idcoleccion]]&amp;"-"&amp;Sitio_Publico[[#This Row],[id]]</f>
        <v>000-1598</v>
      </c>
      <c r="W1599" s="18">
        <f>+VLOOKUP(Sitio_Publico[[#This Row],[territorio]],Estructura!$AE$4:$AH$1067,4,0)</f>
        <v>30002101</v>
      </c>
      <c r="X1599" s="18" t="str">
        <f>+VLOOKUP(Sitio_Publico[[#This Row],[tema]],Estructura!$G$4:$J$532,4,0)</f>
        <v>T-16</v>
      </c>
      <c r="Y1599" s="18" t="str">
        <f>+VLOOKUP(Sitio_Publico[[#This Row],[contenido]],Estructura!$L$4:$O$473,4,0)</f>
        <v>C-8</v>
      </c>
      <c r="Z1599" s="18" t="str">
        <f>+VLOOKUP(Sitio_Publico[[#This Row],[Filtro Integrado]],Estructura!$U$4:$W$529,3,0)</f>
        <v>FI-0</v>
      </c>
      <c r="AA1599" s="18" t="str">
        <f>+VLOOKUP(Sitio_Publico[[#This Row],[Muestra]],Estructura!$Y$4:$AB$483,4,0)</f>
        <v>M-00080</v>
      </c>
    </row>
    <row r="1600" spans="1:27" ht="48" x14ac:dyDescent="0.3">
      <c r="A1600" s="16">
        <f t="shared" si="24"/>
        <v>1599</v>
      </c>
      <c r="B1600" s="47" t="s">
        <v>15118</v>
      </c>
      <c r="C1600" s="13" t="s">
        <v>622</v>
      </c>
      <c r="D1600" s="13" t="s">
        <v>623</v>
      </c>
      <c r="E1600" s="44">
        <v>8101</v>
      </c>
      <c r="F1600" s="13" t="s">
        <v>767</v>
      </c>
      <c r="G1600" s="23" t="s">
        <v>639</v>
      </c>
      <c r="H1600" s="42" t="s">
        <v>458</v>
      </c>
      <c r="I1600" s="28" t="s">
        <v>162</v>
      </c>
      <c r="J1600" s="12" t="s">
        <v>393</v>
      </c>
      <c r="K1600" s="28" t="s">
        <v>780</v>
      </c>
      <c r="L1600" s="12" t="s">
        <v>652</v>
      </c>
      <c r="M1600" s="12" t="s">
        <v>781</v>
      </c>
      <c r="N1600" s="12" t="s">
        <v>629</v>
      </c>
      <c r="O1600" s="26" t="s">
        <v>8691</v>
      </c>
      <c r="P1600" s="26" t="s">
        <v>8692</v>
      </c>
      <c r="Q1600" s="25" t="s">
        <v>646</v>
      </c>
      <c r="R1600" s="26" t="s">
        <v>8693</v>
      </c>
      <c r="S1600" s="15" t="s">
        <v>8694</v>
      </c>
      <c r="T1600" s="52">
        <v>0</v>
      </c>
      <c r="U1600" s="22" t="s">
        <v>8695</v>
      </c>
      <c r="V1600" s="18" t="str">
        <f>+Sitio_Publico[[#This Row],[idcoleccion]]&amp;"-"&amp;Sitio_Publico[[#This Row],[id]]</f>
        <v>000-1599</v>
      </c>
      <c r="W1600" s="18">
        <f>+VLOOKUP(Sitio_Publico[[#This Row],[territorio]],Estructura!$AE$4:$AH$1067,4,0)</f>
        <v>30008101</v>
      </c>
      <c r="X1600" s="18" t="str">
        <f>+VLOOKUP(Sitio_Publico[[#This Row],[tema]],Estructura!$G$4:$J$532,4,0)</f>
        <v>T-19</v>
      </c>
      <c r="Y1600" s="18" t="str">
        <f>+VLOOKUP(Sitio_Publico[[#This Row],[contenido]],Estructura!$L$4:$O$473,4,0)</f>
        <v>C-8</v>
      </c>
      <c r="Z1600" s="18" t="str">
        <f>+VLOOKUP(Sitio_Publico[[#This Row],[Filtro Integrado]],Estructura!$U$4:$W$529,3,0)</f>
        <v>FI-0</v>
      </c>
      <c r="AA1600" s="18" t="str">
        <f>+VLOOKUP(Sitio_Publico[[#This Row],[Muestra]],Estructura!$Y$4:$AB$483,4,0)</f>
        <v>M-00076</v>
      </c>
    </row>
    <row r="1601" spans="1:27" ht="48" x14ac:dyDescent="0.3">
      <c r="A1601" s="16">
        <f t="shared" si="24"/>
        <v>1600</v>
      </c>
      <c r="B1601" s="47" t="s">
        <v>15118</v>
      </c>
      <c r="C1601" s="13" t="s">
        <v>622</v>
      </c>
      <c r="D1601" s="13" t="s">
        <v>623</v>
      </c>
      <c r="E1601" s="44">
        <v>14107</v>
      </c>
      <c r="F1601" s="13" t="s">
        <v>666</v>
      </c>
      <c r="G1601" s="23" t="s">
        <v>625</v>
      </c>
      <c r="H1601" s="42" t="s">
        <v>458</v>
      </c>
      <c r="I1601" s="28" t="s">
        <v>353</v>
      </c>
      <c r="J1601" s="12" t="s">
        <v>393</v>
      </c>
      <c r="K1601" s="28" t="s">
        <v>745</v>
      </c>
      <c r="L1601" s="12" t="s">
        <v>627</v>
      </c>
      <c r="M1601" s="12" t="s">
        <v>628</v>
      </c>
      <c r="N1601" s="12" t="s">
        <v>629</v>
      </c>
      <c r="O1601" s="26" t="s">
        <v>8696</v>
      </c>
      <c r="P1601" s="26" t="s">
        <v>8697</v>
      </c>
      <c r="Q1601" s="25" t="s">
        <v>646</v>
      </c>
      <c r="R1601" s="26" t="s">
        <v>8698</v>
      </c>
      <c r="S1601" s="15" t="s">
        <v>8699</v>
      </c>
      <c r="T1601" s="52">
        <v>0</v>
      </c>
      <c r="U1601" s="22" t="s">
        <v>8700</v>
      </c>
      <c r="V1601" s="18" t="str">
        <f>+Sitio_Publico[[#This Row],[idcoleccion]]&amp;"-"&amp;Sitio_Publico[[#This Row],[id]]</f>
        <v>000-1600</v>
      </c>
      <c r="W1601" s="18">
        <f>+VLOOKUP(Sitio_Publico[[#This Row],[territorio]],Estructura!$AE$4:$AH$1067,4,0)</f>
        <v>30014107</v>
      </c>
      <c r="X1601" s="18" t="str">
        <f>+VLOOKUP(Sitio_Publico[[#This Row],[tema]],Estructura!$G$4:$J$532,4,0)</f>
        <v>T-15</v>
      </c>
      <c r="Y1601" s="18" t="str">
        <f>+VLOOKUP(Sitio_Publico[[#This Row],[contenido]],Estructura!$L$4:$O$473,4,0)</f>
        <v>C-7</v>
      </c>
      <c r="Z1601" s="18" t="str">
        <f>+VLOOKUP(Sitio_Publico[[#This Row],[Filtro Integrado]],Estructura!$U$4:$W$529,3,0)</f>
        <v>FI-0</v>
      </c>
      <c r="AA1601" s="18" t="str">
        <f>+VLOOKUP(Sitio_Publico[[#This Row],[Muestra]],Estructura!$Y$4:$AB$483,4,0)</f>
        <v>M-00074</v>
      </c>
    </row>
    <row r="1602" spans="1:27" ht="48" x14ac:dyDescent="0.3">
      <c r="A1602" s="16">
        <f t="shared" si="24"/>
        <v>1601</v>
      </c>
      <c r="B1602" s="47" t="s">
        <v>15118</v>
      </c>
      <c r="C1602" s="13" t="s">
        <v>622</v>
      </c>
      <c r="D1602" s="13" t="s">
        <v>623</v>
      </c>
      <c r="E1602" s="44">
        <v>9116</v>
      </c>
      <c r="F1602" s="13" t="s">
        <v>688</v>
      </c>
      <c r="G1602" s="23" t="s">
        <v>639</v>
      </c>
      <c r="H1602" s="42" t="s">
        <v>458</v>
      </c>
      <c r="I1602" s="28" t="s">
        <v>231</v>
      </c>
      <c r="J1602" s="12" t="s">
        <v>393</v>
      </c>
      <c r="K1602" s="28" t="s">
        <v>689</v>
      </c>
      <c r="L1602" s="12" t="s">
        <v>652</v>
      </c>
      <c r="M1602" s="12" t="s">
        <v>690</v>
      </c>
      <c r="N1602" s="12" t="s">
        <v>629</v>
      </c>
      <c r="O1602" s="26" t="s">
        <v>8701</v>
      </c>
      <c r="P1602" s="26" t="s">
        <v>8702</v>
      </c>
      <c r="Q1602" s="25" t="s">
        <v>646</v>
      </c>
      <c r="R1602" s="26" t="s">
        <v>8703</v>
      </c>
      <c r="S1602" s="15" t="s">
        <v>8704</v>
      </c>
      <c r="T1602" s="52">
        <v>0</v>
      </c>
      <c r="U1602" s="22" t="s">
        <v>8705</v>
      </c>
      <c r="V1602" s="18" t="str">
        <f>+Sitio_Publico[[#This Row],[idcoleccion]]&amp;"-"&amp;Sitio_Publico[[#This Row],[id]]</f>
        <v>000-1601</v>
      </c>
      <c r="W1602" s="18">
        <f>+VLOOKUP(Sitio_Publico[[#This Row],[territorio]],Estructura!$AE$4:$AH$1067,4,0)</f>
        <v>30009116</v>
      </c>
      <c r="X1602" s="18" t="str">
        <f>+VLOOKUP(Sitio_Publico[[#This Row],[tema]],Estructura!$G$4:$J$532,4,0)</f>
        <v>T-17</v>
      </c>
      <c r="Y1602" s="18" t="str">
        <f>+VLOOKUP(Sitio_Publico[[#This Row],[contenido]],Estructura!$L$4:$O$473,4,0)</f>
        <v>C-8</v>
      </c>
      <c r="Z1602" s="18" t="str">
        <f>+VLOOKUP(Sitio_Publico[[#This Row],[Filtro Integrado]],Estructura!$U$4:$W$529,3,0)</f>
        <v>FI-0</v>
      </c>
      <c r="AA1602" s="18" t="str">
        <f>+VLOOKUP(Sitio_Publico[[#This Row],[Muestra]],Estructura!$Y$4:$AB$483,4,0)</f>
        <v>M-00068</v>
      </c>
    </row>
    <row r="1603" spans="1:27" ht="48" x14ac:dyDescent="0.3">
      <c r="A1603" s="16">
        <f t="shared" ref="A1603:A1666" si="25">+ROW()-1</f>
        <v>1602</v>
      </c>
      <c r="B1603" s="47" t="s">
        <v>15118</v>
      </c>
      <c r="C1603" s="13" t="s">
        <v>622</v>
      </c>
      <c r="D1603" s="13" t="s">
        <v>623</v>
      </c>
      <c r="E1603" s="44">
        <v>10207</v>
      </c>
      <c r="F1603" s="13" t="s">
        <v>767</v>
      </c>
      <c r="G1603" s="23" t="s">
        <v>639</v>
      </c>
      <c r="H1603" s="42" t="s">
        <v>458</v>
      </c>
      <c r="I1603" s="28" t="s">
        <v>263</v>
      </c>
      <c r="J1603" s="12" t="s">
        <v>393</v>
      </c>
      <c r="K1603" s="28" t="s">
        <v>857</v>
      </c>
      <c r="L1603" s="12" t="s">
        <v>652</v>
      </c>
      <c r="M1603" s="12" t="s">
        <v>704</v>
      </c>
      <c r="N1603" s="12" t="s">
        <v>629</v>
      </c>
      <c r="O1603" s="26" t="s">
        <v>8706</v>
      </c>
      <c r="P1603" s="26" t="s">
        <v>8707</v>
      </c>
      <c r="Q1603" s="25" t="s">
        <v>646</v>
      </c>
      <c r="R1603" s="26" t="s">
        <v>8708</v>
      </c>
      <c r="S1603" s="15" t="s">
        <v>8709</v>
      </c>
      <c r="T1603" s="52">
        <v>0</v>
      </c>
      <c r="U1603" s="22" t="s">
        <v>8710</v>
      </c>
      <c r="V1603" s="18" t="str">
        <f>+Sitio_Publico[[#This Row],[idcoleccion]]&amp;"-"&amp;Sitio_Publico[[#This Row],[id]]</f>
        <v>000-1602</v>
      </c>
      <c r="W1603" s="18">
        <f>+VLOOKUP(Sitio_Publico[[#This Row],[territorio]],Estructura!$AE$4:$AH$1067,4,0)</f>
        <v>30010207</v>
      </c>
      <c r="X1603" s="18" t="str">
        <f>+VLOOKUP(Sitio_Publico[[#This Row],[tema]],Estructura!$G$4:$J$532,4,0)</f>
        <v>T-19</v>
      </c>
      <c r="Y1603" s="18" t="str">
        <f>+VLOOKUP(Sitio_Publico[[#This Row],[contenido]],Estructura!$L$4:$O$473,4,0)</f>
        <v>C-8</v>
      </c>
      <c r="Z1603" s="18" t="str">
        <f>+VLOOKUP(Sitio_Publico[[#This Row],[Filtro Integrado]],Estructura!$U$4:$W$529,3,0)</f>
        <v>FI-0</v>
      </c>
      <c r="AA1603" s="18" t="str">
        <f>+VLOOKUP(Sitio_Publico[[#This Row],[Muestra]],Estructura!$Y$4:$AB$483,4,0)</f>
        <v>M-00081</v>
      </c>
    </row>
    <row r="1604" spans="1:27" ht="48" x14ac:dyDescent="0.3">
      <c r="A1604" s="16">
        <f t="shared" si="25"/>
        <v>1603</v>
      </c>
      <c r="B1604" s="47" t="s">
        <v>15118</v>
      </c>
      <c r="C1604" s="13" t="s">
        <v>622</v>
      </c>
      <c r="D1604" s="13" t="s">
        <v>623</v>
      </c>
      <c r="E1604" s="44">
        <v>10103</v>
      </c>
      <c r="F1604" s="13" t="s">
        <v>767</v>
      </c>
      <c r="G1604" s="23" t="s">
        <v>625</v>
      </c>
      <c r="H1604" s="42" t="s">
        <v>458</v>
      </c>
      <c r="I1604" s="28" t="s">
        <v>250</v>
      </c>
      <c r="J1604" s="12" t="s">
        <v>393</v>
      </c>
      <c r="K1604" s="28" t="s">
        <v>768</v>
      </c>
      <c r="L1604" s="12" t="s">
        <v>627</v>
      </c>
      <c r="M1604" s="12" t="s">
        <v>628</v>
      </c>
      <c r="N1604" s="12" t="s">
        <v>629</v>
      </c>
      <c r="O1604" s="26" t="s">
        <v>8711</v>
      </c>
      <c r="P1604" s="26" t="s">
        <v>8712</v>
      </c>
      <c r="Q1604" s="25" t="s">
        <v>646</v>
      </c>
      <c r="R1604" s="26" t="s">
        <v>8713</v>
      </c>
      <c r="S1604" s="15" t="s">
        <v>8714</v>
      </c>
      <c r="T1604" s="52">
        <v>0</v>
      </c>
      <c r="U1604" s="22" t="s">
        <v>8715</v>
      </c>
      <c r="V1604" s="18" t="str">
        <f>+Sitio_Publico[[#This Row],[idcoleccion]]&amp;"-"&amp;Sitio_Publico[[#This Row],[id]]</f>
        <v>000-1603</v>
      </c>
      <c r="W1604" s="18">
        <f>+VLOOKUP(Sitio_Publico[[#This Row],[territorio]],Estructura!$AE$4:$AH$1067,4,0)</f>
        <v>30010103</v>
      </c>
      <c r="X1604" s="18" t="str">
        <f>+VLOOKUP(Sitio_Publico[[#This Row],[tema]],Estructura!$G$4:$J$532,4,0)</f>
        <v>T-19</v>
      </c>
      <c r="Y1604" s="18" t="str">
        <f>+VLOOKUP(Sitio_Publico[[#This Row],[contenido]],Estructura!$L$4:$O$473,4,0)</f>
        <v>C-7</v>
      </c>
      <c r="Z1604" s="18" t="str">
        <f>+VLOOKUP(Sitio_Publico[[#This Row],[Filtro Integrado]],Estructura!$U$4:$W$529,3,0)</f>
        <v>FI-0</v>
      </c>
      <c r="AA1604" s="18" t="str">
        <f>+VLOOKUP(Sitio_Publico[[#This Row],[Muestra]],Estructura!$Y$4:$AB$483,4,0)</f>
        <v>M-00075</v>
      </c>
    </row>
    <row r="1605" spans="1:27" ht="48" x14ac:dyDescent="0.3">
      <c r="A1605" s="16">
        <f t="shared" si="25"/>
        <v>1604</v>
      </c>
      <c r="B1605" s="47" t="s">
        <v>15118</v>
      </c>
      <c r="C1605" s="13" t="s">
        <v>622</v>
      </c>
      <c r="D1605" s="13" t="s">
        <v>623</v>
      </c>
      <c r="E1605" s="44">
        <v>12401</v>
      </c>
      <c r="F1605" s="13" t="s">
        <v>681</v>
      </c>
      <c r="G1605" s="23" t="s">
        <v>625</v>
      </c>
      <c r="H1605" s="42" t="s">
        <v>458</v>
      </c>
      <c r="I1605" s="28" t="s">
        <v>295</v>
      </c>
      <c r="J1605" s="12" t="s">
        <v>393</v>
      </c>
      <c r="K1605" s="28" t="s">
        <v>793</v>
      </c>
      <c r="L1605" s="12" t="s">
        <v>627</v>
      </c>
      <c r="M1605" s="12" t="s">
        <v>794</v>
      </c>
      <c r="N1605" s="12" t="s">
        <v>629</v>
      </c>
      <c r="O1605" s="26" t="s">
        <v>8716</v>
      </c>
      <c r="P1605" s="26" t="s">
        <v>8717</v>
      </c>
      <c r="Q1605" s="25" t="s">
        <v>646</v>
      </c>
      <c r="R1605" s="26" t="s">
        <v>8718</v>
      </c>
      <c r="S1605" s="15" t="s">
        <v>8719</v>
      </c>
      <c r="T1605" s="52">
        <v>0</v>
      </c>
      <c r="U1605" s="22" t="s">
        <v>8720</v>
      </c>
      <c r="V1605" s="18" t="str">
        <f>+Sitio_Publico[[#This Row],[idcoleccion]]&amp;"-"&amp;Sitio_Publico[[#This Row],[id]]</f>
        <v>000-1604</v>
      </c>
      <c r="W1605" s="18">
        <f>+VLOOKUP(Sitio_Publico[[#This Row],[territorio]],Estructura!$AE$4:$AH$1067,4,0)</f>
        <v>30012401</v>
      </c>
      <c r="X1605" s="18" t="str">
        <f>+VLOOKUP(Sitio_Publico[[#This Row],[tema]],Estructura!$G$4:$J$532,4,0)</f>
        <v>T-16</v>
      </c>
      <c r="Y1605" s="18" t="str">
        <f>+VLOOKUP(Sitio_Publico[[#This Row],[contenido]],Estructura!$L$4:$O$473,4,0)</f>
        <v>C-7</v>
      </c>
      <c r="Z1605" s="18" t="str">
        <f>+VLOOKUP(Sitio_Publico[[#This Row],[Filtro Integrado]],Estructura!$U$4:$W$529,3,0)</f>
        <v>FI-0</v>
      </c>
      <c r="AA1605" s="18" t="str">
        <f>+VLOOKUP(Sitio_Publico[[#This Row],[Muestra]],Estructura!$Y$4:$AB$483,4,0)</f>
        <v>M-00077</v>
      </c>
    </row>
    <row r="1606" spans="1:27" ht="72" x14ac:dyDescent="0.3">
      <c r="A1606" s="16">
        <f t="shared" si="25"/>
        <v>1605</v>
      </c>
      <c r="B1606" s="47" t="s">
        <v>15118</v>
      </c>
      <c r="C1606" s="13" t="s">
        <v>622</v>
      </c>
      <c r="D1606" s="13" t="s">
        <v>623</v>
      </c>
      <c r="E1606" s="44">
        <v>3103</v>
      </c>
      <c r="F1606" s="13" t="s">
        <v>624</v>
      </c>
      <c r="G1606" s="23" t="s">
        <v>639</v>
      </c>
      <c r="H1606" s="42" t="s">
        <v>458</v>
      </c>
      <c r="I1606" s="28" t="s">
        <v>43</v>
      </c>
      <c r="J1606" s="12" t="s">
        <v>393</v>
      </c>
      <c r="K1606" s="28" t="s">
        <v>626</v>
      </c>
      <c r="L1606" s="12" t="s">
        <v>652</v>
      </c>
      <c r="M1606" s="12" t="s">
        <v>1170</v>
      </c>
      <c r="N1606" s="12" t="s">
        <v>629</v>
      </c>
      <c r="O1606" s="26" t="s">
        <v>8721</v>
      </c>
      <c r="P1606" s="26" t="s">
        <v>8722</v>
      </c>
      <c r="Q1606" s="25" t="s">
        <v>646</v>
      </c>
      <c r="R1606" s="26" t="s">
        <v>8723</v>
      </c>
      <c r="S1606" s="15" t="s">
        <v>8724</v>
      </c>
      <c r="T1606" s="52">
        <v>0</v>
      </c>
      <c r="U1606" s="22" t="s">
        <v>8725</v>
      </c>
      <c r="V1606" s="18" t="str">
        <f>+Sitio_Publico[[#This Row],[idcoleccion]]&amp;"-"&amp;Sitio_Publico[[#This Row],[id]]</f>
        <v>000-1605</v>
      </c>
      <c r="W1606" s="18">
        <f>+VLOOKUP(Sitio_Publico[[#This Row],[territorio]],Estructura!$AE$4:$AH$1067,4,0)</f>
        <v>30003103</v>
      </c>
      <c r="X1606" s="18" t="str">
        <f>+VLOOKUP(Sitio_Publico[[#This Row],[tema]],Estructura!$G$4:$J$532,4,0)</f>
        <v>T-13</v>
      </c>
      <c r="Y1606" s="18" t="str">
        <f>+VLOOKUP(Sitio_Publico[[#This Row],[contenido]],Estructura!$L$4:$O$473,4,0)</f>
        <v>C-8</v>
      </c>
      <c r="Z1606" s="18" t="str">
        <f>+VLOOKUP(Sitio_Publico[[#This Row],[Filtro Integrado]],Estructura!$U$4:$W$529,3,0)</f>
        <v>FI-0</v>
      </c>
      <c r="AA1606" s="18" t="str">
        <f>+VLOOKUP(Sitio_Publico[[#This Row],[Muestra]],Estructura!$Y$4:$AB$483,4,0)</f>
        <v>M-00063</v>
      </c>
    </row>
    <row r="1607" spans="1:27" ht="48" x14ac:dyDescent="0.3">
      <c r="A1607" s="16">
        <f t="shared" si="25"/>
        <v>1606</v>
      </c>
      <c r="B1607" s="47" t="s">
        <v>15118</v>
      </c>
      <c r="C1607" s="13" t="s">
        <v>622</v>
      </c>
      <c r="D1607" s="13" t="s">
        <v>623</v>
      </c>
      <c r="E1607" s="44">
        <v>14201</v>
      </c>
      <c r="F1607" s="13" t="s">
        <v>688</v>
      </c>
      <c r="G1607" s="23" t="s">
        <v>639</v>
      </c>
      <c r="H1607" s="42" t="s">
        <v>458</v>
      </c>
      <c r="I1607" s="28" t="s">
        <v>355</v>
      </c>
      <c r="J1607" s="12" t="s">
        <v>393</v>
      </c>
      <c r="K1607" s="28" t="s">
        <v>726</v>
      </c>
      <c r="L1607" s="12" t="s">
        <v>652</v>
      </c>
      <c r="M1607" s="12" t="s">
        <v>653</v>
      </c>
      <c r="N1607" s="12" t="s">
        <v>629</v>
      </c>
      <c r="O1607" s="26" t="s">
        <v>8726</v>
      </c>
      <c r="P1607" s="26" t="s">
        <v>8727</v>
      </c>
      <c r="Q1607" s="25" t="s">
        <v>646</v>
      </c>
      <c r="R1607" s="26" t="s">
        <v>8728</v>
      </c>
      <c r="S1607" s="15" t="s">
        <v>8729</v>
      </c>
      <c r="T1607" s="52">
        <v>0</v>
      </c>
      <c r="U1607" s="22" t="s">
        <v>8730</v>
      </c>
      <c r="V1607" s="18" t="str">
        <f>+Sitio_Publico[[#This Row],[idcoleccion]]&amp;"-"&amp;Sitio_Publico[[#This Row],[id]]</f>
        <v>000-1606</v>
      </c>
      <c r="W1607" s="18">
        <f>+VLOOKUP(Sitio_Publico[[#This Row],[territorio]],Estructura!$AE$4:$AH$1067,4,0)</f>
        <v>30014201</v>
      </c>
      <c r="X1607" s="18" t="str">
        <f>+VLOOKUP(Sitio_Publico[[#This Row],[tema]],Estructura!$G$4:$J$532,4,0)</f>
        <v>T-17</v>
      </c>
      <c r="Y1607" s="18" t="str">
        <f>+VLOOKUP(Sitio_Publico[[#This Row],[contenido]],Estructura!$L$4:$O$473,4,0)</f>
        <v>C-8</v>
      </c>
      <c r="Z1607" s="18" t="str">
        <f>+VLOOKUP(Sitio_Publico[[#This Row],[Filtro Integrado]],Estructura!$U$4:$W$529,3,0)</f>
        <v>FI-0</v>
      </c>
      <c r="AA1607" s="18" t="str">
        <f>+VLOOKUP(Sitio_Publico[[#This Row],[Muestra]],Estructura!$Y$4:$AB$483,4,0)</f>
        <v>M-00071</v>
      </c>
    </row>
    <row r="1608" spans="1:27" ht="51" x14ac:dyDescent="0.3">
      <c r="A1608" s="16">
        <f t="shared" si="25"/>
        <v>1607</v>
      </c>
      <c r="B1608" s="47" t="s">
        <v>15118</v>
      </c>
      <c r="C1608" s="13" t="s">
        <v>622</v>
      </c>
      <c r="D1608" s="13" t="s">
        <v>623</v>
      </c>
      <c r="E1608" s="44">
        <v>8302</v>
      </c>
      <c r="F1608" s="13" t="s">
        <v>624</v>
      </c>
      <c r="G1608" s="23" t="s">
        <v>625</v>
      </c>
      <c r="H1608" s="42" t="s">
        <v>458</v>
      </c>
      <c r="I1608" s="28" t="s">
        <v>182</v>
      </c>
      <c r="J1608" s="12" t="s">
        <v>393</v>
      </c>
      <c r="K1608" s="28" t="s">
        <v>651</v>
      </c>
      <c r="L1608" s="12" t="s">
        <v>627</v>
      </c>
      <c r="M1608" s="12" t="s">
        <v>653</v>
      </c>
      <c r="N1608" s="12" t="s">
        <v>629</v>
      </c>
      <c r="O1608" s="26" t="s">
        <v>8731</v>
      </c>
      <c r="P1608" s="26" t="s">
        <v>8732</v>
      </c>
      <c r="Q1608" s="25" t="s">
        <v>646</v>
      </c>
      <c r="R1608" s="26" t="s">
        <v>8733</v>
      </c>
      <c r="S1608" s="15" t="s">
        <v>8734</v>
      </c>
      <c r="T1608" s="52">
        <v>0</v>
      </c>
      <c r="U1608" s="22" t="s">
        <v>8735</v>
      </c>
      <c r="V1608" s="18" t="str">
        <f>+Sitio_Publico[[#This Row],[idcoleccion]]&amp;"-"&amp;Sitio_Publico[[#This Row],[id]]</f>
        <v>000-1607</v>
      </c>
      <c r="W1608" s="18">
        <f>+VLOOKUP(Sitio_Publico[[#This Row],[territorio]],Estructura!$AE$4:$AH$1067,4,0)</f>
        <v>30008302</v>
      </c>
      <c r="X1608" s="18" t="str">
        <f>+VLOOKUP(Sitio_Publico[[#This Row],[tema]],Estructura!$G$4:$J$532,4,0)</f>
        <v>T-13</v>
      </c>
      <c r="Y1608" s="18" t="str">
        <f>+VLOOKUP(Sitio_Publico[[#This Row],[contenido]],Estructura!$L$4:$O$473,4,0)</f>
        <v>C-7</v>
      </c>
      <c r="Z1608" s="18" t="str">
        <f>+VLOOKUP(Sitio_Publico[[#This Row],[Filtro Integrado]],Estructura!$U$4:$W$529,3,0)</f>
        <v>FI-0</v>
      </c>
      <c r="AA1608" s="18" t="str">
        <f>+VLOOKUP(Sitio_Publico[[#This Row],[Muestra]],Estructura!$Y$4:$AB$483,4,0)</f>
        <v>M-00065</v>
      </c>
    </row>
    <row r="1609" spans="1:27" ht="48" x14ac:dyDescent="0.3">
      <c r="A1609" s="16">
        <f t="shared" si="25"/>
        <v>1608</v>
      </c>
      <c r="B1609" s="47" t="s">
        <v>15118</v>
      </c>
      <c r="C1609" s="13" t="s">
        <v>622</v>
      </c>
      <c r="D1609" s="13" t="s">
        <v>623</v>
      </c>
      <c r="E1609" s="44">
        <v>6107</v>
      </c>
      <c r="F1609" s="13" t="s">
        <v>681</v>
      </c>
      <c r="G1609" s="23" t="s">
        <v>625</v>
      </c>
      <c r="H1609" s="42" t="s">
        <v>458</v>
      </c>
      <c r="I1609" s="28" t="s">
        <v>106</v>
      </c>
      <c r="J1609" s="12" t="s">
        <v>393</v>
      </c>
      <c r="K1609" s="28" t="s">
        <v>793</v>
      </c>
      <c r="L1609" s="12" t="s">
        <v>627</v>
      </c>
      <c r="M1609" s="12" t="s">
        <v>794</v>
      </c>
      <c r="N1609" s="12" t="s">
        <v>629</v>
      </c>
      <c r="O1609" s="26" t="s">
        <v>8736</v>
      </c>
      <c r="P1609" s="26" t="s">
        <v>8737</v>
      </c>
      <c r="Q1609" s="25" t="s">
        <v>646</v>
      </c>
      <c r="R1609" s="26" t="s">
        <v>8738</v>
      </c>
      <c r="S1609" s="15" t="s">
        <v>8739</v>
      </c>
      <c r="T1609" s="52">
        <v>0</v>
      </c>
      <c r="U1609" s="22" t="s">
        <v>8740</v>
      </c>
      <c r="V1609" s="18" t="str">
        <f>+Sitio_Publico[[#This Row],[idcoleccion]]&amp;"-"&amp;Sitio_Publico[[#This Row],[id]]</f>
        <v>000-1608</v>
      </c>
      <c r="W1609" s="18">
        <f>+VLOOKUP(Sitio_Publico[[#This Row],[territorio]],Estructura!$AE$4:$AH$1067,4,0)</f>
        <v>30006107</v>
      </c>
      <c r="X1609" s="18" t="str">
        <f>+VLOOKUP(Sitio_Publico[[#This Row],[tema]],Estructura!$G$4:$J$532,4,0)</f>
        <v>T-16</v>
      </c>
      <c r="Y1609" s="18" t="str">
        <f>+VLOOKUP(Sitio_Publico[[#This Row],[contenido]],Estructura!$L$4:$O$473,4,0)</f>
        <v>C-7</v>
      </c>
      <c r="Z1609" s="18" t="str">
        <f>+VLOOKUP(Sitio_Publico[[#This Row],[Filtro Integrado]],Estructura!$U$4:$W$529,3,0)</f>
        <v>FI-0</v>
      </c>
      <c r="AA1609" s="18" t="str">
        <f>+VLOOKUP(Sitio_Publico[[#This Row],[Muestra]],Estructura!$Y$4:$AB$483,4,0)</f>
        <v>M-00077</v>
      </c>
    </row>
    <row r="1610" spans="1:27" ht="51" x14ac:dyDescent="0.3">
      <c r="A1610" s="16">
        <f t="shared" si="25"/>
        <v>1609</v>
      </c>
      <c r="B1610" s="47" t="s">
        <v>15118</v>
      </c>
      <c r="C1610" s="13" t="s">
        <v>622</v>
      </c>
      <c r="D1610" s="13" t="s">
        <v>623</v>
      </c>
      <c r="E1610" s="44">
        <v>16304</v>
      </c>
      <c r="F1610" s="13" t="s">
        <v>624</v>
      </c>
      <c r="G1610" s="23" t="s">
        <v>625</v>
      </c>
      <c r="H1610" s="42" t="s">
        <v>458</v>
      </c>
      <c r="I1610" s="28" t="s">
        <v>211</v>
      </c>
      <c r="J1610" s="12" t="s">
        <v>393</v>
      </c>
      <c r="K1610" s="28" t="s">
        <v>626</v>
      </c>
      <c r="L1610" s="12" t="s">
        <v>627</v>
      </c>
      <c r="M1610" s="12" t="s">
        <v>628</v>
      </c>
      <c r="N1610" s="12" t="s">
        <v>629</v>
      </c>
      <c r="O1610" s="26" t="s">
        <v>8741</v>
      </c>
      <c r="P1610" s="26" t="s">
        <v>8742</v>
      </c>
      <c r="Q1610" s="25" t="s">
        <v>632</v>
      </c>
      <c r="R1610" s="26" t="s">
        <v>8743</v>
      </c>
      <c r="S1610" s="15" t="s">
        <v>8744</v>
      </c>
      <c r="T1610" s="52">
        <v>0</v>
      </c>
      <c r="U1610" s="22" t="s">
        <v>8745</v>
      </c>
      <c r="V1610" s="18" t="str">
        <f>+Sitio_Publico[[#This Row],[idcoleccion]]&amp;"-"&amp;Sitio_Publico[[#This Row],[id]]</f>
        <v>000-1609</v>
      </c>
      <c r="W1610" s="18">
        <f>+VLOOKUP(Sitio_Publico[[#This Row],[territorio]],Estructura!$AE$4:$AH$1067,4,0)</f>
        <v>30016304</v>
      </c>
      <c r="X1610" s="18" t="str">
        <f>+VLOOKUP(Sitio_Publico[[#This Row],[tema]],Estructura!$G$4:$J$532,4,0)</f>
        <v>T-13</v>
      </c>
      <c r="Y1610" s="18" t="str">
        <f>+VLOOKUP(Sitio_Publico[[#This Row],[contenido]],Estructura!$L$4:$O$473,4,0)</f>
        <v>C-7</v>
      </c>
      <c r="Z1610" s="18" t="str">
        <f>+VLOOKUP(Sitio_Publico[[#This Row],[Filtro Integrado]],Estructura!$U$4:$W$529,3,0)</f>
        <v>FI-0</v>
      </c>
      <c r="AA1610" s="18" t="str">
        <f>+VLOOKUP(Sitio_Publico[[#This Row],[Muestra]],Estructura!$Y$4:$AB$483,4,0)</f>
        <v>M-00063</v>
      </c>
    </row>
    <row r="1611" spans="1:27" ht="40.799999999999997" x14ac:dyDescent="0.3">
      <c r="A1611" s="16">
        <f t="shared" si="25"/>
        <v>1610</v>
      </c>
      <c r="B1611" s="47" t="s">
        <v>15118</v>
      </c>
      <c r="C1611" s="13" t="s">
        <v>637</v>
      </c>
      <c r="D1611" s="13" t="s">
        <v>623</v>
      </c>
      <c r="E1611" s="44">
        <v>80</v>
      </c>
      <c r="F1611" s="13" t="s">
        <v>638</v>
      </c>
      <c r="G1611" s="23" t="s">
        <v>639</v>
      </c>
      <c r="H1611" s="42" t="s">
        <v>458</v>
      </c>
      <c r="I1611" s="28" t="s">
        <v>195</v>
      </c>
      <c r="J1611" s="12" t="s">
        <v>393</v>
      </c>
      <c r="K1611" s="28" t="s">
        <v>8746</v>
      </c>
      <c r="L1611" s="12" t="s">
        <v>641</v>
      </c>
      <c r="M1611" s="12" t="s">
        <v>642</v>
      </c>
      <c r="N1611" s="12" t="s">
        <v>643</v>
      </c>
      <c r="O1611" s="26" t="s">
        <v>8747</v>
      </c>
      <c r="P1611" s="26" t="s">
        <v>8748</v>
      </c>
      <c r="Q1611" s="25" t="s">
        <v>646</v>
      </c>
      <c r="R1611" s="26" t="s">
        <v>8749</v>
      </c>
      <c r="S1611" s="15" t="s">
        <v>8750</v>
      </c>
      <c r="T1611" s="52">
        <v>0</v>
      </c>
      <c r="U1611" s="22" t="s">
        <v>8751</v>
      </c>
      <c r="V1611" s="18" t="str">
        <f>+Sitio_Publico[[#This Row],[idcoleccion]]&amp;"-"&amp;Sitio_Publico[[#This Row],[id]]</f>
        <v>000-1610</v>
      </c>
      <c r="W1611" s="18">
        <f>+VLOOKUP(Sitio_Publico[[#This Row],[territorio]],Estructura!$AE$4:$AH$1067,4,0)</f>
        <v>30016101</v>
      </c>
      <c r="X1611" s="18" t="str">
        <f>+VLOOKUP(Sitio_Publico[[#This Row],[tema]],Estructura!$G$4:$J$532,4,0)</f>
        <v>T-14</v>
      </c>
      <c r="Y1611" s="18" t="str">
        <f>+VLOOKUP(Sitio_Publico[[#This Row],[contenido]],Estructura!$L$4:$O$473,4,0)</f>
        <v>C-8</v>
      </c>
      <c r="Z1611" s="18" t="str">
        <f>+VLOOKUP(Sitio_Publico[[#This Row],[Filtro Integrado]],Estructura!$U$4:$W$529,3,0)</f>
        <v>FI-0</v>
      </c>
      <c r="AA1611" s="18" t="str">
        <f>+VLOOKUP(Sitio_Publico[[#This Row],[Muestra]],Estructura!$Y$4:$AB$483,4,0)</f>
        <v>M-000157</v>
      </c>
    </row>
    <row r="1612" spans="1:27" ht="51" x14ac:dyDescent="0.3">
      <c r="A1612" s="16">
        <f t="shared" si="25"/>
        <v>1611</v>
      </c>
      <c r="B1612" s="47" t="s">
        <v>15118</v>
      </c>
      <c r="C1612" s="13" t="s">
        <v>622</v>
      </c>
      <c r="D1612" s="13" t="s">
        <v>623</v>
      </c>
      <c r="E1612" s="44">
        <v>13604</v>
      </c>
      <c r="F1612" s="13" t="s">
        <v>624</v>
      </c>
      <c r="G1612" s="23" t="s">
        <v>625</v>
      </c>
      <c r="H1612" s="42" t="s">
        <v>458</v>
      </c>
      <c r="I1612" s="28" t="s">
        <v>346</v>
      </c>
      <c r="J1612" s="12" t="s">
        <v>393</v>
      </c>
      <c r="K1612" s="28" t="s">
        <v>626</v>
      </c>
      <c r="L1612" s="12" t="s">
        <v>627</v>
      </c>
      <c r="M1612" s="12" t="s">
        <v>628</v>
      </c>
      <c r="N1612" s="12" t="s">
        <v>629</v>
      </c>
      <c r="O1612" s="26" t="s">
        <v>8752</v>
      </c>
      <c r="P1612" s="26" t="s">
        <v>8753</v>
      </c>
      <c r="Q1612" s="25" t="s">
        <v>632</v>
      </c>
      <c r="R1612" s="26" t="s">
        <v>8754</v>
      </c>
      <c r="S1612" s="15" t="s">
        <v>8755</v>
      </c>
      <c r="T1612" s="52">
        <v>0</v>
      </c>
      <c r="U1612" s="22" t="s">
        <v>8756</v>
      </c>
      <c r="V1612" s="18" t="str">
        <f>+Sitio_Publico[[#This Row],[idcoleccion]]&amp;"-"&amp;Sitio_Publico[[#This Row],[id]]</f>
        <v>000-1611</v>
      </c>
      <c r="W1612" s="18">
        <f>+VLOOKUP(Sitio_Publico[[#This Row],[territorio]],Estructura!$AE$4:$AH$1067,4,0)</f>
        <v>30013604</v>
      </c>
      <c r="X1612" s="18" t="str">
        <f>+VLOOKUP(Sitio_Publico[[#This Row],[tema]],Estructura!$G$4:$J$532,4,0)</f>
        <v>T-13</v>
      </c>
      <c r="Y1612" s="18" t="str">
        <f>+VLOOKUP(Sitio_Publico[[#This Row],[contenido]],Estructura!$L$4:$O$473,4,0)</f>
        <v>C-7</v>
      </c>
      <c r="Z1612" s="18" t="str">
        <f>+VLOOKUP(Sitio_Publico[[#This Row],[Filtro Integrado]],Estructura!$U$4:$W$529,3,0)</f>
        <v>FI-0</v>
      </c>
      <c r="AA1612" s="18" t="str">
        <f>+VLOOKUP(Sitio_Publico[[#This Row],[Muestra]],Estructura!$Y$4:$AB$483,4,0)</f>
        <v>M-00063</v>
      </c>
    </row>
    <row r="1613" spans="1:27" ht="48" x14ac:dyDescent="0.3">
      <c r="A1613" s="16">
        <f t="shared" si="25"/>
        <v>1612</v>
      </c>
      <c r="B1613" s="47" t="s">
        <v>15118</v>
      </c>
      <c r="C1613" s="13" t="s">
        <v>622</v>
      </c>
      <c r="D1613" s="13" t="s">
        <v>623</v>
      </c>
      <c r="E1613" s="44">
        <v>4204</v>
      </c>
      <c r="F1613" s="13" t="s">
        <v>688</v>
      </c>
      <c r="G1613" s="23" t="s">
        <v>639</v>
      </c>
      <c r="H1613" s="42" t="s">
        <v>458</v>
      </c>
      <c r="I1613" s="28" t="s">
        <v>58</v>
      </c>
      <c r="J1613" s="12" t="s">
        <v>393</v>
      </c>
      <c r="K1613" s="28" t="s">
        <v>703</v>
      </c>
      <c r="L1613" s="12" t="s">
        <v>652</v>
      </c>
      <c r="M1613" s="12" t="s">
        <v>704</v>
      </c>
      <c r="N1613" s="12" t="s">
        <v>629</v>
      </c>
      <c r="O1613" s="26" t="s">
        <v>8757</v>
      </c>
      <c r="P1613" s="26" t="s">
        <v>8758</v>
      </c>
      <c r="Q1613" s="25" t="s">
        <v>646</v>
      </c>
      <c r="R1613" s="26" t="s">
        <v>8759</v>
      </c>
      <c r="S1613" s="15" t="s">
        <v>8760</v>
      </c>
      <c r="T1613" s="52">
        <v>0</v>
      </c>
      <c r="U1613" s="22" t="s">
        <v>8761</v>
      </c>
      <c r="V1613" s="18" t="str">
        <f>+Sitio_Publico[[#This Row],[idcoleccion]]&amp;"-"&amp;Sitio_Publico[[#This Row],[id]]</f>
        <v>000-1612</v>
      </c>
      <c r="W1613" s="18">
        <f>+VLOOKUP(Sitio_Publico[[#This Row],[territorio]],Estructura!$AE$4:$AH$1067,4,0)</f>
        <v>30004204</v>
      </c>
      <c r="X1613" s="18" t="str">
        <f>+VLOOKUP(Sitio_Publico[[#This Row],[tema]],Estructura!$G$4:$J$532,4,0)</f>
        <v>T-17</v>
      </c>
      <c r="Y1613" s="18" t="str">
        <f>+VLOOKUP(Sitio_Publico[[#This Row],[contenido]],Estructura!$L$4:$O$473,4,0)</f>
        <v>C-8</v>
      </c>
      <c r="Z1613" s="18" t="str">
        <f>+VLOOKUP(Sitio_Publico[[#This Row],[Filtro Integrado]],Estructura!$U$4:$W$529,3,0)</f>
        <v>FI-0</v>
      </c>
      <c r="AA1613" s="18" t="str">
        <f>+VLOOKUP(Sitio_Publico[[#This Row],[Muestra]],Estructura!$Y$4:$AB$483,4,0)</f>
        <v>M-00069</v>
      </c>
    </row>
    <row r="1614" spans="1:27" ht="48" x14ac:dyDescent="0.3">
      <c r="A1614" s="16">
        <f t="shared" si="25"/>
        <v>1613</v>
      </c>
      <c r="B1614" s="47" t="s">
        <v>15118</v>
      </c>
      <c r="C1614" s="13" t="s">
        <v>622</v>
      </c>
      <c r="D1614" s="13" t="s">
        <v>623</v>
      </c>
      <c r="E1614" s="44">
        <v>12101</v>
      </c>
      <c r="F1614" s="13" t="s">
        <v>688</v>
      </c>
      <c r="G1614" s="23" t="s">
        <v>639</v>
      </c>
      <c r="H1614" s="42" t="s">
        <v>458</v>
      </c>
      <c r="I1614" s="28" t="s">
        <v>287</v>
      </c>
      <c r="J1614" s="12" t="s">
        <v>393</v>
      </c>
      <c r="K1614" s="28" t="s">
        <v>703</v>
      </c>
      <c r="L1614" s="12" t="s">
        <v>652</v>
      </c>
      <c r="M1614" s="12" t="s">
        <v>704</v>
      </c>
      <c r="N1614" s="12" t="s">
        <v>629</v>
      </c>
      <c r="O1614" s="26" t="s">
        <v>3526</v>
      </c>
      <c r="P1614" s="26" t="s">
        <v>3527</v>
      </c>
      <c r="Q1614" s="25" t="s">
        <v>646</v>
      </c>
      <c r="R1614" s="26" t="s">
        <v>3528</v>
      </c>
      <c r="S1614" s="15" t="s">
        <v>3529</v>
      </c>
      <c r="T1614" s="52">
        <v>0</v>
      </c>
      <c r="U1614" s="22" t="s">
        <v>3530</v>
      </c>
      <c r="V1614" s="18" t="str">
        <f>+Sitio_Publico[[#This Row],[idcoleccion]]&amp;"-"&amp;Sitio_Publico[[#This Row],[id]]</f>
        <v>000-1613</v>
      </c>
      <c r="W1614" s="18">
        <f>+VLOOKUP(Sitio_Publico[[#This Row],[territorio]],Estructura!$AE$4:$AH$1067,4,0)</f>
        <v>30012101</v>
      </c>
      <c r="X1614" s="18" t="str">
        <f>+VLOOKUP(Sitio_Publico[[#This Row],[tema]],Estructura!$G$4:$J$532,4,0)</f>
        <v>T-17</v>
      </c>
      <c r="Y1614" s="18" t="str">
        <f>+VLOOKUP(Sitio_Publico[[#This Row],[contenido]],Estructura!$L$4:$O$473,4,0)</f>
        <v>C-8</v>
      </c>
      <c r="Z1614" s="18" t="str">
        <f>+VLOOKUP(Sitio_Publico[[#This Row],[Filtro Integrado]],Estructura!$U$4:$W$529,3,0)</f>
        <v>FI-0</v>
      </c>
      <c r="AA1614" s="18" t="str">
        <f>+VLOOKUP(Sitio_Publico[[#This Row],[Muestra]],Estructura!$Y$4:$AB$483,4,0)</f>
        <v>M-00069</v>
      </c>
    </row>
    <row r="1615" spans="1:27" ht="48" x14ac:dyDescent="0.3">
      <c r="A1615" s="16">
        <f t="shared" si="25"/>
        <v>1614</v>
      </c>
      <c r="B1615" s="47" t="s">
        <v>15118</v>
      </c>
      <c r="C1615" s="13" t="s">
        <v>622</v>
      </c>
      <c r="D1615" s="13" t="s">
        <v>623</v>
      </c>
      <c r="E1615" s="44">
        <v>9114</v>
      </c>
      <c r="F1615" s="13" t="s">
        <v>688</v>
      </c>
      <c r="G1615" s="23" t="s">
        <v>639</v>
      </c>
      <c r="H1615" s="42" t="s">
        <v>458</v>
      </c>
      <c r="I1615" s="28" t="s">
        <v>229</v>
      </c>
      <c r="J1615" s="12" t="s">
        <v>393</v>
      </c>
      <c r="K1615" s="28" t="s">
        <v>689</v>
      </c>
      <c r="L1615" s="12" t="s">
        <v>652</v>
      </c>
      <c r="M1615" s="12" t="s">
        <v>690</v>
      </c>
      <c r="N1615" s="12" t="s">
        <v>629</v>
      </c>
      <c r="O1615" s="26" t="s">
        <v>8762</v>
      </c>
      <c r="P1615" s="26" t="s">
        <v>8763</v>
      </c>
      <c r="Q1615" s="25" t="s">
        <v>646</v>
      </c>
      <c r="R1615" s="26" t="s">
        <v>8764</v>
      </c>
      <c r="S1615" s="15" t="s">
        <v>8765</v>
      </c>
      <c r="T1615" s="52">
        <v>0</v>
      </c>
      <c r="U1615" s="22" t="s">
        <v>8766</v>
      </c>
      <c r="V1615" s="18" t="str">
        <f>+Sitio_Publico[[#This Row],[idcoleccion]]&amp;"-"&amp;Sitio_Publico[[#This Row],[id]]</f>
        <v>000-1614</v>
      </c>
      <c r="W1615" s="18">
        <f>+VLOOKUP(Sitio_Publico[[#This Row],[territorio]],Estructura!$AE$4:$AH$1067,4,0)</f>
        <v>30009114</v>
      </c>
      <c r="X1615" s="18" t="str">
        <f>+VLOOKUP(Sitio_Publico[[#This Row],[tema]],Estructura!$G$4:$J$532,4,0)</f>
        <v>T-17</v>
      </c>
      <c r="Y1615" s="18" t="str">
        <f>+VLOOKUP(Sitio_Publico[[#This Row],[contenido]],Estructura!$L$4:$O$473,4,0)</f>
        <v>C-8</v>
      </c>
      <c r="Z1615" s="18" t="str">
        <f>+VLOOKUP(Sitio_Publico[[#This Row],[Filtro Integrado]],Estructura!$U$4:$W$529,3,0)</f>
        <v>FI-0</v>
      </c>
      <c r="AA1615" s="18" t="str">
        <f>+VLOOKUP(Sitio_Publico[[#This Row],[Muestra]],Estructura!$Y$4:$AB$483,4,0)</f>
        <v>M-00068</v>
      </c>
    </row>
    <row r="1616" spans="1:27" ht="48" x14ac:dyDescent="0.3">
      <c r="A1616" s="16">
        <f t="shared" si="25"/>
        <v>1615</v>
      </c>
      <c r="B1616" s="47" t="s">
        <v>15118</v>
      </c>
      <c r="C1616" s="13" t="s">
        <v>622</v>
      </c>
      <c r="D1616" s="13" t="s">
        <v>623</v>
      </c>
      <c r="E1616" s="44">
        <v>0</v>
      </c>
      <c r="F1616" s="13" t="s">
        <v>681</v>
      </c>
      <c r="G1616" s="23" t="s">
        <v>625</v>
      </c>
      <c r="H1616" s="42" t="s">
        <v>455</v>
      </c>
      <c r="I1616" s="28" t="s">
        <v>14</v>
      </c>
      <c r="J1616" s="12" t="s">
        <v>393</v>
      </c>
      <c r="K1616" s="28" t="s">
        <v>793</v>
      </c>
      <c r="L1616" s="12" t="s">
        <v>627</v>
      </c>
      <c r="M1616" s="12" t="s">
        <v>794</v>
      </c>
      <c r="N1616" s="12" t="s">
        <v>629</v>
      </c>
      <c r="O1616" s="26" t="s">
        <v>8767</v>
      </c>
      <c r="P1616" s="26" t="s">
        <v>8768</v>
      </c>
      <c r="Q1616" s="25" t="s">
        <v>646</v>
      </c>
      <c r="R1616" s="26" t="s">
        <v>8769</v>
      </c>
      <c r="S1616" s="15" t="s">
        <v>8770</v>
      </c>
      <c r="T1616" s="52">
        <v>0</v>
      </c>
      <c r="U1616" s="22" t="s">
        <v>8771</v>
      </c>
      <c r="V1616" s="18" t="str">
        <f>+Sitio_Publico[[#This Row],[idcoleccion]]&amp;"-"&amp;Sitio_Publico[[#This Row],[id]]</f>
        <v>000-1615</v>
      </c>
      <c r="W1616" s="18">
        <f>+VLOOKUP(Sitio_Publico[[#This Row],[territorio]],Estructura!$AE$4:$AH$1067,4,0)</f>
        <v>10000000</v>
      </c>
      <c r="X1616" s="18" t="str">
        <f>+VLOOKUP(Sitio_Publico[[#This Row],[tema]],Estructura!$G$4:$J$532,4,0)</f>
        <v>T-16</v>
      </c>
      <c r="Y1616" s="18" t="str">
        <f>+VLOOKUP(Sitio_Publico[[#This Row],[contenido]],Estructura!$L$4:$O$473,4,0)</f>
        <v>C-7</v>
      </c>
      <c r="Z1616" s="18" t="str">
        <f>+VLOOKUP(Sitio_Publico[[#This Row],[Filtro Integrado]],Estructura!$U$4:$W$529,3,0)</f>
        <v>FI-0</v>
      </c>
      <c r="AA1616" s="18" t="str">
        <f>+VLOOKUP(Sitio_Publico[[#This Row],[Muestra]],Estructura!$Y$4:$AB$483,4,0)</f>
        <v>M-00077</v>
      </c>
    </row>
    <row r="1617" spans="1:27" ht="48" x14ac:dyDescent="0.3">
      <c r="A1617" s="16">
        <f t="shared" si="25"/>
        <v>1616</v>
      </c>
      <c r="B1617" s="47" t="s">
        <v>15118</v>
      </c>
      <c r="C1617" s="13" t="s">
        <v>622</v>
      </c>
      <c r="D1617" s="13" t="s">
        <v>623</v>
      </c>
      <c r="E1617" s="44">
        <v>8303</v>
      </c>
      <c r="F1617" s="13" t="s">
        <v>624</v>
      </c>
      <c r="G1617" s="23" t="s">
        <v>639</v>
      </c>
      <c r="H1617" s="42" t="s">
        <v>458</v>
      </c>
      <c r="I1617" s="28" t="s">
        <v>183</v>
      </c>
      <c r="J1617" s="12" t="s">
        <v>393</v>
      </c>
      <c r="K1617" s="28" t="s">
        <v>651</v>
      </c>
      <c r="L1617" s="12" t="s">
        <v>652</v>
      </c>
      <c r="M1617" s="12" t="s">
        <v>653</v>
      </c>
      <c r="N1617" s="12" t="s">
        <v>629</v>
      </c>
      <c r="O1617" s="26" t="s">
        <v>8772</v>
      </c>
      <c r="P1617" s="26" t="s">
        <v>8773</v>
      </c>
      <c r="Q1617" s="25" t="s">
        <v>646</v>
      </c>
      <c r="R1617" s="26" t="s">
        <v>8774</v>
      </c>
      <c r="S1617" s="15" t="s">
        <v>8775</v>
      </c>
      <c r="T1617" s="52">
        <v>0</v>
      </c>
      <c r="U1617" s="22" t="s">
        <v>8776</v>
      </c>
      <c r="V1617" s="18" t="str">
        <f>+Sitio_Publico[[#This Row],[idcoleccion]]&amp;"-"&amp;Sitio_Publico[[#This Row],[id]]</f>
        <v>000-1616</v>
      </c>
      <c r="W1617" s="18">
        <f>+VLOOKUP(Sitio_Publico[[#This Row],[territorio]],Estructura!$AE$4:$AH$1067,4,0)</f>
        <v>30008303</v>
      </c>
      <c r="X1617" s="18" t="str">
        <f>+VLOOKUP(Sitio_Publico[[#This Row],[tema]],Estructura!$G$4:$J$532,4,0)</f>
        <v>T-13</v>
      </c>
      <c r="Y1617" s="18" t="str">
        <f>+VLOOKUP(Sitio_Publico[[#This Row],[contenido]],Estructura!$L$4:$O$473,4,0)</f>
        <v>C-8</v>
      </c>
      <c r="Z1617" s="18" t="str">
        <f>+VLOOKUP(Sitio_Publico[[#This Row],[Filtro Integrado]],Estructura!$U$4:$W$529,3,0)</f>
        <v>FI-0</v>
      </c>
      <c r="AA1617" s="18" t="str">
        <f>+VLOOKUP(Sitio_Publico[[#This Row],[Muestra]],Estructura!$Y$4:$AB$483,4,0)</f>
        <v>M-00065</v>
      </c>
    </row>
    <row r="1618" spans="1:27" ht="48" x14ac:dyDescent="0.3">
      <c r="A1618" s="16">
        <f t="shared" si="25"/>
        <v>1617</v>
      </c>
      <c r="B1618" s="47" t="s">
        <v>15118</v>
      </c>
      <c r="C1618" s="13" t="s">
        <v>622</v>
      </c>
      <c r="D1618" s="13" t="s">
        <v>623</v>
      </c>
      <c r="E1618" s="44">
        <v>9108</v>
      </c>
      <c r="F1618" s="13" t="s">
        <v>666</v>
      </c>
      <c r="G1618" s="23" t="s">
        <v>639</v>
      </c>
      <c r="H1618" s="42" t="s">
        <v>458</v>
      </c>
      <c r="I1618" s="28" t="s">
        <v>223</v>
      </c>
      <c r="J1618" s="12" t="s">
        <v>393</v>
      </c>
      <c r="K1618" s="28" t="s">
        <v>745</v>
      </c>
      <c r="L1618" s="12" t="s">
        <v>652</v>
      </c>
      <c r="M1618" s="12" t="s">
        <v>628</v>
      </c>
      <c r="N1618" s="12" t="s">
        <v>629</v>
      </c>
      <c r="O1618" s="26" t="s">
        <v>8777</v>
      </c>
      <c r="P1618" s="26" t="s">
        <v>8778</v>
      </c>
      <c r="Q1618" s="25" t="s">
        <v>646</v>
      </c>
      <c r="R1618" s="26" t="s">
        <v>8779</v>
      </c>
      <c r="S1618" s="15" t="s">
        <v>8780</v>
      </c>
      <c r="T1618" s="52">
        <v>0</v>
      </c>
      <c r="U1618" s="22" t="s">
        <v>8781</v>
      </c>
      <c r="V1618" s="18" t="str">
        <f>+Sitio_Publico[[#This Row],[idcoleccion]]&amp;"-"&amp;Sitio_Publico[[#This Row],[id]]</f>
        <v>000-1617</v>
      </c>
      <c r="W1618" s="18">
        <f>+VLOOKUP(Sitio_Publico[[#This Row],[territorio]],Estructura!$AE$4:$AH$1067,4,0)</f>
        <v>30009108</v>
      </c>
      <c r="X1618" s="18" t="str">
        <f>+VLOOKUP(Sitio_Publico[[#This Row],[tema]],Estructura!$G$4:$J$532,4,0)</f>
        <v>T-15</v>
      </c>
      <c r="Y1618" s="18" t="str">
        <f>+VLOOKUP(Sitio_Publico[[#This Row],[contenido]],Estructura!$L$4:$O$473,4,0)</f>
        <v>C-8</v>
      </c>
      <c r="Z1618" s="18" t="str">
        <f>+VLOOKUP(Sitio_Publico[[#This Row],[Filtro Integrado]],Estructura!$U$4:$W$529,3,0)</f>
        <v>FI-0</v>
      </c>
      <c r="AA1618" s="18" t="str">
        <f>+VLOOKUP(Sitio_Publico[[#This Row],[Muestra]],Estructura!$Y$4:$AB$483,4,0)</f>
        <v>M-00074</v>
      </c>
    </row>
    <row r="1619" spans="1:27" ht="48" x14ac:dyDescent="0.3">
      <c r="A1619" s="16">
        <f t="shared" si="25"/>
        <v>1618</v>
      </c>
      <c r="B1619" s="47" t="s">
        <v>15118</v>
      </c>
      <c r="C1619" s="13" t="s">
        <v>622</v>
      </c>
      <c r="D1619" s="13" t="s">
        <v>623</v>
      </c>
      <c r="E1619" s="44">
        <v>16202</v>
      </c>
      <c r="F1619" s="13" t="s">
        <v>688</v>
      </c>
      <c r="G1619" s="23" t="s">
        <v>639</v>
      </c>
      <c r="H1619" s="42" t="s">
        <v>458</v>
      </c>
      <c r="I1619" s="28" t="s">
        <v>197</v>
      </c>
      <c r="J1619" s="12" t="s">
        <v>393</v>
      </c>
      <c r="K1619" s="28" t="s">
        <v>689</v>
      </c>
      <c r="L1619" s="12" t="s">
        <v>652</v>
      </c>
      <c r="M1619" s="12" t="s">
        <v>690</v>
      </c>
      <c r="N1619" s="12" t="s">
        <v>629</v>
      </c>
      <c r="O1619" s="26" t="s">
        <v>8782</v>
      </c>
      <c r="P1619" s="26" t="s">
        <v>8783</v>
      </c>
      <c r="Q1619" s="25" t="s">
        <v>646</v>
      </c>
      <c r="R1619" s="26" t="s">
        <v>8784</v>
      </c>
      <c r="S1619" s="15" t="s">
        <v>8785</v>
      </c>
      <c r="T1619" s="52">
        <v>0</v>
      </c>
      <c r="U1619" s="22" t="s">
        <v>8786</v>
      </c>
      <c r="V1619" s="18" t="str">
        <f>+Sitio_Publico[[#This Row],[idcoleccion]]&amp;"-"&amp;Sitio_Publico[[#This Row],[id]]</f>
        <v>000-1618</v>
      </c>
      <c r="W1619" s="18">
        <f>+VLOOKUP(Sitio_Publico[[#This Row],[territorio]],Estructura!$AE$4:$AH$1067,4,0)</f>
        <v>30016202</v>
      </c>
      <c r="X1619" s="18" t="str">
        <f>+VLOOKUP(Sitio_Publico[[#This Row],[tema]],Estructura!$G$4:$J$532,4,0)</f>
        <v>T-17</v>
      </c>
      <c r="Y1619" s="18" t="str">
        <f>+VLOOKUP(Sitio_Publico[[#This Row],[contenido]],Estructura!$L$4:$O$473,4,0)</f>
        <v>C-8</v>
      </c>
      <c r="Z1619" s="18" t="str">
        <f>+VLOOKUP(Sitio_Publico[[#This Row],[Filtro Integrado]],Estructura!$U$4:$W$529,3,0)</f>
        <v>FI-0</v>
      </c>
      <c r="AA1619" s="18" t="str">
        <f>+VLOOKUP(Sitio_Publico[[#This Row],[Muestra]],Estructura!$Y$4:$AB$483,4,0)</f>
        <v>M-00068</v>
      </c>
    </row>
    <row r="1620" spans="1:27" ht="40.799999999999997" x14ac:dyDescent="0.3">
      <c r="A1620" s="16">
        <f t="shared" si="25"/>
        <v>1619</v>
      </c>
      <c r="B1620" s="47" t="s">
        <v>15118</v>
      </c>
      <c r="C1620" s="13" t="s">
        <v>622</v>
      </c>
      <c r="D1620" s="13" t="s">
        <v>623</v>
      </c>
      <c r="E1620" s="44">
        <v>14</v>
      </c>
      <c r="F1620" s="13" t="s">
        <v>466</v>
      </c>
      <c r="G1620" s="23" t="s">
        <v>710</v>
      </c>
      <c r="H1620" s="42" t="s">
        <v>457</v>
      </c>
      <c r="I1620" s="28" t="s">
        <v>377</v>
      </c>
      <c r="J1620" s="12" t="s">
        <v>393</v>
      </c>
      <c r="K1620" s="28" t="s">
        <v>806</v>
      </c>
      <c r="L1620" s="12" t="s">
        <v>712</v>
      </c>
      <c r="M1620" s="12" t="s">
        <v>807</v>
      </c>
      <c r="N1620" s="12" t="s">
        <v>714</v>
      </c>
      <c r="O1620" s="26" t="s">
        <v>8787</v>
      </c>
      <c r="P1620" s="26" t="s">
        <v>8788</v>
      </c>
      <c r="Q1620" s="25" t="s">
        <v>646</v>
      </c>
      <c r="R1620" s="26" t="s">
        <v>8789</v>
      </c>
      <c r="S1620" s="15" t="s">
        <v>8790</v>
      </c>
      <c r="T1620" s="52">
        <v>0</v>
      </c>
      <c r="U1620" s="22" t="s">
        <v>8791</v>
      </c>
      <c r="V1620" s="18" t="str">
        <f>+Sitio_Publico[[#This Row],[idcoleccion]]&amp;"-"&amp;Sitio_Publico[[#This Row],[id]]</f>
        <v>000-1619</v>
      </c>
      <c r="W1620" s="18">
        <f>+VLOOKUP(Sitio_Publico[[#This Row],[territorio]],Estructura!$AE$4:$AH$1067,4,0)</f>
        <v>20000014</v>
      </c>
      <c r="X1620" s="18" t="str">
        <f>+VLOOKUP(Sitio_Publico[[#This Row],[tema]],Estructura!$G$4:$J$532,4,0)</f>
        <v>T-18</v>
      </c>
      <c r="Y1620" s="18" t="str">
        <f>+VLOOKUP(Sitio_Publico[[#This Row],[contenido]],Estructura!$L$4:$O$473,4,0)</f>
        <v>C-9</v>
      </c>
      <c r="Z1620" s="18" t="str">
        <f>+VLOOKUP(Sitio_Publico[[#This Row],[Filtro Integrado]],Estructura!$U$4:$W$529,3,0)</f>
        <v>FI-0</v>
      </c>
      <c r="AA1620" s="18" t="str">
        <f>+VLOOKUP(Sitio_Publico[[#This Row],[Muestra]],Estructura!$Y$4:$AB$483,4,0)</f>
        <v>M-00078</v>
      </c>
    </row>
    <row r="1621" spans="1:27" ht="48" x14ac:dyDescent="0.3">
      <c r="A1621" s="16">
        <f t="shared" si="25"/>
        <v>1620</v>
      </c>
      <c r="B1621" s="47" t="s">
        <v>15118</v>
      </c>
      <c r="C1621" s="13" t="s">
        <v>622</v>
      </c>
      <c r="D1621" s="13" t="s">
        <v>623</v>
      </c>
      <c r="E1621" s="44">
        <v>9211</v>
      </c>
      <c r="F1621" s="13" t="s">
        <v>688</v>
      </c>
      <c r="G1621" s="23" t="s">
        <v>639</v>
      </c>
      <c r="H1621" s="42" t="s">
        <v>458</v>
      </c>
      <c r="I1621" s="28" t="s">
        <v>247</v>
      </c>
      <c r="J1621" s="12" t="s">
        <v>393</v>
      </c>
      <c r="K1621" s="28" t="s">
        <v>703</v>
      </c>
      <c r="L1621" s="12" t="s">
        <v>652</v>
      </c>
      <c r="M1621" s="12" t="s">
        <v>704</v>
      </c>
      <c r="N1621" s="12" t="s">
        <v>629</v>
      </c>
      <c r="O1621" s="26" t="s">
        <v>8792</v>
      </c>
      <c r="P1621" s="26" t="s">
        <v>8793</v>
      </c>
      <c r="Q1621" s="25" t="s">
        <v>646</v>
      </c>
      <c r="R1621" s="26" t="s">
        <v>8794</v>
      </c>
      <c r="S1621" s="15" t="s">
        <v>8795</v>
      </c>
      <c r="T1621" s="52">
        <v>0</v>
      </c>
      <c r="U1621" s="22" t="s">
        <v>8796</v>
      </c>
      <c r="V1621" s="18" t="str">
        <f>+Sitio_Publico[[#This Row],[idcoleccion]]&amp;"-"&amp;Sitio_Publico[[#This Row],[id]]</f>
        <v>000-1620</v>
      </c>
      <c r="W1621" s="18">
        <f>+VLOOKUP(Sitio_Publico[[#This Row],[territorio]],Estructura!$AE$4:$AH$1067,4,0)</f>
        <v>30009211</v>
      </c>
      <c r="X1621" s="18" t="str">
        <f>+VLOOKUP(Sitio_Publico[[#This Row],[tema]],Estructura!$G$4:$J$532,4,0)</f>
        <v>T-17</v>
      </c>
      <c r="Y1621" s="18" t="str">
        <f>+VLOOKUP(Sitio_Publico[[#This Row],[contenido]],Estructura!$L$4:$O$473,4,0)</f>
        <v>C-8</v>
      </c>
      <c r="Z1621" s="18" t="str">
        <f>+VLOOKUP(Sitio_Publico[[#This Row],[Filtro Integrado]],Estructura!$U$4:$W$529,3,0)</f>
        <v>FI-0</v>
      </c>
      <c r="AA1621" s="18" t="str">
        <f>+VLOOKUP(Sitio_Publico[[#This Row],[Muestra]],Estructura!$Y$4:$AB$483,4,0)</f>
        <v>M-00069</v>
      </c>
    </row>
    <row r="1622" spans="1:27" ht="48" x14ac:dyDescent="0.3">
      <c r="A1622" s="16">
        <f t="shared" si="25"/>
        <v>1621</v>
      </c>
      <c r="B1622" s="47" t="s">
        <v>15118</v>
      </c>
      <c r="C1622" s="13" t="s">
        <v>622</v>
      </c>
      <c r="D1622" s="13" t="s">
        <v>623</v>
      </c>
      <c r="E1622" s="44">
        <v>6102</v>
      </c>
      <c r="F1622" s="13" t="s">
        <v>767</v>
      </c>
      <c r="G1622" s="23" t="s">
        <v>625</v>
      </c>
      <c r="H1622" s="42" t="s">
        <v>458</v>
      </c>
      <c r="I1622" s="28" t="s">
        <v>101</v>
      </c>
      <c r="J1622" s="12" t="s">
        <v>393</v>
      </c>
      <c r="K1622" s="28" t="s">
        <v>768</v>
      </c>
      <c r="L1622" s="12" t="s">
        <v>627</v>
      </c>
      <c r="M1622" s="12" t="s">
        <v>628</v>
      </c>
      <c r="N1622" s="12" t="s">
        <v>629</v>
      </c>
      <c r="O1622" s="26" t="s">
        <v>8797</v>
      </c>
      <c r="P1622" s="26" t="s">
        <v>8798</v>
      </c>
      <c r="Q1622" s="25" t="s">
        <v>646</v>
      </c>
      <c r="R1622" s="26" t="s">
        <v>8799</v>
      </c>
      <c r="S1622" s="15" t="s">
        <v>8800</v>
      </c>
      <c r="T1622" s="52">
        <v>0</v>
      </c>
      <c r="U1622" s="22" t="s">
        <v>8801</v>
      </c>
      <c r="V1622" s="18" t="str">
        <f>+Sitio_Publico[[#This Row],[idcoleccion]]&amp;"-"&amp;Sitio_Publico[[#This Row],[id]]</f>
        <v>000-1621</v>
      </c>
      <c r="W1622" s="18">
        <f>+VLOOKUP(Sitio_Publico[[#This Row],[territorio]],Estructura!$AE$4:$AH$1067,4,0)</f>
        <v>30006102</v>
      </c>
      <c r="X1622" s="18" t="str">
        <f>+VLOOKUP(Sitio_Publico[[#This Row],[tema]],Estructura!$G$4:$J$532,4,0)</f>
        <v>T-19</v>
      </c>
      <c r="Y1622" s="18" t="str">
        <f>+VLOOKUP(Sitio_Publico[[#This Row],[contenido]],Estructura!$L$4:$O$473,4,0)</f>
        <v>C-7</v>
      </c>
      <c r="Z1622" s="18" t="str">
        <f>+VLOOKUP(Sitio_Publico[[#This Row],[Filtro Integrado]],Estructura!$U$4:$W$529,3,0)</f>
        <v>FI-0</v>
      </c>
      <c r="AA1622" s="18" t="str">
        <f>+VLOOKUP(Sitio_Publico[[#This Row],[Muestra]],Estructura!$Y$4:$AB$483,4,0)</f>
        <v>M-00075</v>
      </c>
    </row>
    <row r="1623" spans="1:27" ht="40.799999999999997" x14ac:dyDescent="0.3">
      <c r="A1623" s="16">
        <f t="shared" si="25"/>
        <v>1622</v>
      </c>
      <c r="B1623" s="47" t="s">
        <v>15118</v>
      </c>
      <c r="C1623" s="13" t="s">
        <v>461</v>
      </c>
      <c r="D1623" s="13" t="s">
        <v>462</v>
      </c>
      <c r="E1623" s="44">
        <v>7405</v>
      </c>
      <c r="F1623" s="13" t="s">
        <v>468</v>
      </c>
      <c r="G1623" s="23" t="s">
        <v>469</v>
      </c>
      <c r="H1623" s="42" t="s">
        <v>458</v>
      </c>
      <c r="I1623" s="28" t="s">
        <v>158</v>
      </c>
      <c r="J1623" s="12" t="s">
        <v>393</v>
      </c>
      <c r="K1623" s="28" t="s">
        <v>542</v>
      </c>
      <c r="L1623" s="12" t="s">
        <v>465</v>
      </c>
      <c r="M1623" s="12" t="s">
        <v>471</v>
      </c>
      <c r="N1623" s="12" t="s">
        <v>467</v>
      </c>
      <c r="O1623" s="26" t="s">
        <v>8802</v>
      </c>
      <c r="P1623" s="26" t="s">
        <v>8803</v>
      </c>
      <c r="Q1623" s="25" t="s">
        <v>456</v>
      </c>
      <c r="R1623" s="26" t="s">
        <v>8804</v>
      </c>
      <c r="S1623" s="15" t="s">
        <v>8805</v>
      </c>
      <c r="T1623" s="52">
        <v>0</v>
      </c>
      <c r="U1623" s="22" t="s">
        <v>392</v>
      </c>
      <c r="V1623" s="18" t="str">
        <f>+Sitio_Publico[[#This Row],[idcoleccion]]&amp;"-"&amp;Sitio_Publico[[#This Row],[id]]</f>
        <v>000-1622</v>
      </c>
      <c r="W1623" s="18">
        <f>+VLOOKUP(Sitio_Publico[[#This Row],[territorio]],Estructura!$AE$4:$AH$1067,4,0)</f>
        <v>30007405</v>
      </c>
      <c r="X1623" s="18" t="str">
        <f>+VLOOKUP(Sitio_Publico[[#This Row],[tema]],Estructura!$G$4:$J$532,4,0)</f>
        <v>T-4</v>
      </c>
      <c r="Y1623" s="18" t="str">
        <f>+VLOOKUP(Sitio_Publico[[#This Row],[contenido]],Estructura!$L$4:$O$473,4,0)</f>
        <v>C-3</v>
      </c>
      <c r="Z1623" s="18" t="str">
        <f>+VLOOKUP(Sitio_Publico[[#This Row],[Filtro Integrado]],Estructura!$U$4:$W$529,3,0)</f>
        <v>FI-0</v>
      </c>
      <c r="AA1623" s="18" t="str">
        <f>+VLOOKUP(Sitio_Publico[[#This Row],[Muestra]],Estructura!$Y$4:$AB$483,4,0)</f>
        <v>M-00058</v>
      </c>
    </row>
    <row r="1624" spans="1:27" ht="36" x14ac:dyDescent="0.3">
      <c r="A1624" s="16">
        <f t="shared" si="25"/>
        <v>1623</v>
      </c>
      <c r="B1624" s="47" t="s">
        <v>15118</v>
      </c>
      <c r="C1624" s="13" t="s">
        <v>461</v>
      </c>
      <c r="D1624" s="13" t="s">
        <v>462</v>
      </c>
      <c r="E1624" s="44">
        <v>13110</v>
      </c>
      <c r="F1624" s="13" t="s">
        <v>497</v>
      </c>
      <c r="G1624" s="23" t="s">
        <v>498</v>
      </c>
      <c r="H1624" s="42" t="s">
        <v>458</v>
      </c>
      <c r="I1624" s="28" t="s">
        <v>306</v>
      </c>
      <c r="J1624" s="12" t="s">
        <v>499</v>
      </c>
      <c r="K1624" s="28" t="s">
        <v>500</v>
      </c>
      <c r="L1624" s="12" t="s">
        <v>465</v>
      </c>
      <c r="M1624" s="12" t="s">
        <v>501</v>
      </c>
      <c r="N1624" s="12" t="s">
        <v>467</v>
      </c>
      <c r="O1624" s="26" t="s">
        <v>8806</v>
      </c>
      <c r="P1624" s="26" t="s">
        <v>8807</v>
      </c>
      <c r="Q1624" s="25" t="s">
        <v>456</v>
      </c>
      <c r="R1624" s="26" t="s">
        <v>8808</v>
      </c>
      <c r="S1624" s="15" t="s">
        <v>8809</v>
      </c>
      <c r="T1624" s="52">
        <v>0</v>
      </c>
      <c r="U1624" s="22" t="s">
        <v>392</v>
      </c>
      <c r="V1624" s="18" t="str">
        <f>+Sitio_Publico[[#This Row],[idcoleccion]]&amp;"-"&amp;Sitio_Publico[[#This Row],[id]]</f>
        <v>000-1623</v>
      </c>
      <c r="W1624" s="18">
        <f>+VLOOKUP(Sitio_Publico[[#This Row],[territorio]],Estructura!$AE$4:$AH$1067,4,0)</f>
        <v>30013110</v>
      </c>
      <c r="X1624" s="18" t="str">
        <f>+VLOOKUP(Sitio_Publico[[#This Row],[tema]],Estructura!$G$4:$J$532,4,0)</f>
        <v>T-6</v>
      </c>
      <c r="Y1624" s="18" t="str">
        <f>+VLOOKUP(Sitio_Publico[[#This Row],[contenido]],Estructura!$L$4:$O$473,4,0)</f>
        <v>C-4</v>
      </c>
      <c r="Z1624" s="18" t="str">
        <f>+VLOOKUP(Sitio_Publico[[#This Row],[Filtro Integrado]],Estructura!$U$4:$W$529,3,0)</f>
        <v>FI-1</v>
      </c>
      <c r="AA1624" s="18" t="str">
        <f>+VLOOKUP(Sitio_Publico[[#This Row],[Muestra]],Estructura!$Y$4:$AB$483,4,0)</f>
        <v>M-00053</v>
      </c>
    </row>
    <row r="1625" spans="1:27" ht="40.799999999999997" x14ac:dyDescent="0.3">
      <c r="A1625" s="16">
        <f t="shared" si="25"/>
        <v>1624</v>
      </c>
      <c r="B1625" s="47" t="s">
        <v>15118</v>
      </c>
      <c r="C1625" s="13" t="s">
        <v>461</v>
      </c>
      <c r="D1625" s="13" t="s">
        <v>462</v>
      </c>
      <c r="E1625" s="44">
        <v>4202</v>
      </c>
      <c r="F1625" s="13" t="s">
        <v>524</v>
      </c>
      <c r="G1625" s="23" t="s">
        <v>498</v>
      </c>
      <c r="H1625" s="42" t="s">
        <v>458</v>
      </c>
      <c r="I1625" s="28" t="s">
        <v>56</v>
      </c>
      <c r="J1625" s="12" t="s">
        <v>499</v>
      </c>
      <c r="K1625" s="28" t="s">
        <v>525</v>
      </c>
      <c r="L1625" s="12" t="s">
        <v>465</v>
      </c>
      <c r="M1625" s="12" t="s">
        <v>471</v>
      </c>
      <c r="N1625" s="12" t="s">
        <v>467</v>
      </c>
      <c r="O1625" s="26" t="s">
        <v>8810</v>
      </c>
      <c r="P1625" s="26" t="s">
        <v>8811</v>
      </c>
      <c r="Q1625" s="25" t="s">
        <v>526</v>
      </c>
      <c r="R1625" s="26" t="s">
        <v>8812</v>
      </c>
      <c r="S1625" s="15" t="s">
        <v>8813</v>
      </c>
      <c r="T1625" s="52">
        <v>0</v>
      </c>
      <c r="U1625" s="22" t="s">
        <v>392</v>
      </c>
      <c r="V1625" s="18" t="str">
        <f>+Sitio_Publico[[#This Row],[idcoleccion]]&amp;"-"&amp;Sitio_Publico[[#This Row],[id]]</f>
        <v>000-1624</v>
      </c>
      <c r="W1625" s="18">
        <f>+VLOOKUP(Sitio_Publico[[#This Row],[territorio]],Estructura!$AE$4:$AH$1067,4,0)</f>
        <v>30004202</v>
      </c>
      <c r="X1625" s="18" t="str">
        <f>+VLOOKUP(Sitio_Publico[[#This Row],[tema]],Estructura!$G$4:$J$532,4,0)</f>
        <v>T-8</v>
      </c>
      <c r="Y1625" s="18" t="str">
        <f>+VLOOKUP(Sitio_Publico[[#This Row],[contenido]],Estructura!$L$4:$O$473,4,0)</f>
        <v>C-4</v>
      </c>
      <c r="Z1625" s="18" t="str">
        <f>+VLOOKUP(Sitio_Publico[[#This Row],[Filtro Integrado]],Estructura!$U$4:$W$529,3,0)</f>
        <v>FI-1</v>
      </c>
      <c r="AA1625" s="18" t="str">
        <f>+VLOOKUP(Sitio_Publico[[#This Row],[Muestra]],Estructura!$Y$4:$AB$483,4,0)</f>
        <v>M-00055</v>
      </c>
    </row>
    <row r="1626" spans="1:27" ht="36" x14ac:dyDescent="0.3">
      <c r="A1626" s="16">
        <f t="shared" si="25"/>
        <v>1625</v>
      </c>
      <c r="B1626" s="47" t="s">
        <v>15118</v>
      </c>
      <c r="C1626" s="13" t="s">
        <v>461</v>
      </c>
      <c r="D1626" s="13" t="s">
        <v>462</v>
      </c>
      <c r="E1626" s="44">
        <v>1405</v>
      </c>
      <c r="F1626" s="13" t="s">
        <v>468</v>
      </c>
      <c r="G1626" s="23" t="s">
        <v>469</v>
      </c>
      <c r="H1626" s="42" t="s">
        <v>458</v>
      </c>
      <c r="I1626" s="28" t="s">
        <v>32</v>
      </c>
      <c r="J1626" s="12" t="s">
        <v>393</v>
      </c>
      <c r="K1626" s="28" t="s">
        <v>470</v>
      </c>
      <c r="L1626" s="12" t="s">
        <v>465</v>
      </c>
      <c r="M1626" s="12" t="s">
        <v>471</v>
      </c>
      <c r="N1626" s="12" t="s">
        <v>467</v>
      </c>
      <c r="O1626" s="26" t="s">
        <v>472</v>
      </c>
      <c r="P1626" s="26" t="s">
        <v>8814</v>
      </c>
      <c r="Q1626" s="25" t="s">
        <v>456</v>
      </c>
      <c r="R1626" s="26" t="s">
        <v>8815</v>
      </c>
      <c r="S1626" s="15" t="s">
        <v>473</v>
      </c>
      <c r="T1626" s="52">
        <v>0</v>
      </c>
      <c r="U1626" s="22" t="s">
        <v>392</v>
      </c>
      <c r="V1626" s="18" t="str">
        <f>+Sitio_Publico[[#This Row],[idcoleccion]]&amp;"-"&amp;Sitio_Publico[[#This Row],[id]]</f>
        <v>000-1625</v>
      </c>
      <c r="W1626" s="18">
        <f>+VLOOKUP(Sitio_Publico[[#This Row],[territorio]],Estructura!$AE$4:$AH$1067,4,0)</f>
        <v>30001405</v>
      </c>
      <c r="X1626" s="18" t="str">
        <f>+VLOOKUP(Sitio_Publico[[#This Row],[tema]],Estructura!$G$4:$J$532,4,0)</f>
        <v>T-4</v>
      </c>
      <c r="Y1626" s="18" t="str">
        <f>+VLOOKUP(Sitio_Publico[[#This Row],[contenido]],Estructura!$L$4:$O$473,4,0)</f>
        <v>C-3</v>
      </c>
      <c r="Z1626" s="18" t="str">
        <f>+VLOOKUP(Sitio_Publico[[#This Row],[Filtro Integrado]],Estructura!$U$4:$W$529,3,0)</f>
        <v>FI-0</v>
      </c>
      <c r="AA1626" s="18" t="str">
        <f>+VLOOKUP(Sitio_Publico[[#This Row],[Muestra]],Estructura!$Y$4:$AB$483,4,0)</f>
        <v>M-00050</v>
      </c>
    </row>
    <row r="1627" spans="1:27" ht="40.799999999999997" x14ac:dyDescent="0.3">
      <c r="A1627" s="16">
        <f t="shared" si="25"/>
        <v>1626</v>
      </c>
      <c r="B1627" s="47" t="s">
        <v>15118</v>
      </c>
      <c r="C1627" s="13" t="s">
        <v>461</v>
      </c>
      <c r="D1627" s="13" t="s">
        <v>462</v>
      </c>
      <c r="E1627" s="44">
        <v>10306</v>
      </c>
      <c r="F1627" s="13" t="s">
        <v>468</v>
      </c>
      <c r="G1627" s="23" t="s">
        <v>469</v>
      </c>
      <c r="H1627" s="42" t="s">
        <v>458</v>
      </c>
      <c r="I1627" s="28" t="s">
        <v>272</v>
      </c>
      <c r="J1627" s="12" t="s">
        <v>393</v>
      </c>
      <c r="K1627" s="28" t="s">
        <v>470</v>
      </c>
      <c r="L1627" s="12" t="s">
        <v>465</v>
      </c>
      <c r="M1627" s="12" t="s">
        <v>471</v>
      </c>
      <c r="N1627" s="12" t="s">
        <v>467</v>
      </c>
      <c r="O1627" s="26" t="s">
        <v>482</v>
      </c>
      <c r="P1627" s="26" t="s">
        <v>8816</v>
      </c>
      <c r="Q1627" s="25" t="s">
        <v>456</v>
      </c>
      <c r="R1627" s="26" t="s">
        <v>8817</v>
      </c>
      <c r="S1627" s="15" t="s">
        <v>483</v>
      </c>
      <c r="T1627" s="52">
        <v>0</v>
      </c>
      <c r="U1627" s="22" t="s">
        <v>392</v>
      </c>
      <c r="V1627" s="18" t="str">
        <f>+Sitio_Publico[[#This Row],[idcoleccion]]&amp;"-"&amp;Sitio_Publico[[#This Row],[id]]</f>
        <v>000-1626</v>
      </c>
      <c r="W1627" s="18">
        <f>+VLOOKUP(Sitio_Publico[[#This Row],[territorio]],Estructura!$AE$4:$AH$1067,4,0)</f>
        <v>30010306</v>
      </c>
      <c r="X1627" s="18" t="str">
        <f>+VLOOKUP(Sitio_Publico[[#This Row],[tema]],Estructura!$G$4:$J$532,4,0)</f>
        <v>T-4</v>
      </c>
      <c r="Y1627" s="18" t="str">
        <f>+VLOOKUP(Sitio_Publico[[#This Row],[contenido]],Estructura!$L$4:$O$473,4,0)</f>
        <v>C-3</v>
      </c>
      <c r="Z1627" s="18" t="str">
        <f>+VLOOKUP(Sitio_Publico[[#This Row],[Filtro Integrado]],Estructura!$U$4:$W$529,3,0)</f>
        <v>FI-0</v>
      </c>
      <c r="AA1627" s="18" t="str">
        <f>+VLOOKUP(Sitio_Publico[[#This Row],[Muestra]],Estructura!$Y$4:$AB$483,4,0)</f>
        <v>M-00050</v>
      </c>
    </row>
    <row r="1628" spans="1:27" ht="40.799999999999997" x14ac:dyDescent="0.3">
      <c r="A1628" s="16">
        <f t="shared" si="25"/>
        <v>1627</v>
      </c>
      <c r="B1628" s="47" t="s">
        <v>15118</v>
      </c>
      <c r="C1628" s="13" t="s">
        <v>461</v>
      </c>
      <c r="D1628" s="13" t="s">
        <v>462</v>
      </c>
      <c r="E1628" s="44">
        <v>8306</v>
      </c>
      <c r="F1628" s="13" t="s">
        <v>468</v>
      </c>
      <c r="G1628" s="23" t="s">
        <v>469</v>
      </c>
      <c r="H1628" s="42" t="s">
        <v>458</v>
      </c>
      <c r="I1628" s="28" t="s">
        <v>186</v>
      </c>
      <c r="J1628" s="12" t="s">
        <v>393</v>
      </c>
      <c r="K1628" s="28" t="s">
        <v>542</v>
      </c>
      <c r="L1628" s="12" t="s">
        <v>465</v>
      </c>
      <c r="M1628" s="12" t="s">
        <v>471</v>
      </c>
      <c r="N1628" s="12" t="s">
        <v>467</v>
      </c>
      <c r="O1628" s="26" t="s">
        <v>8818</v>
      </c>
      <c r="P1628" s="26" t="s">
        <v>8819</v>
      </c>
      <c r="Q1628" s="25" t="s">
        <v>456</v>
      </c>
      <c r="R1628" s="26" t="s">
        <v>8820</v>
      </c>
      <c r="S1628" s="15" t="s">
        <v>8821</v>
      </c>
      <c r="T1628" s="52">
        <v>0</v>
      </c>
      <c r="U1628" s="22" t="s">
        <v>392</v>
      </c>
      <c r="V1628" s="18" t="str">
        <f>+Sitio_Publico[[#This Row],[idcoleccion]]&amp;"-"&amp;Sitio_Publico[[#This Row],[id]]</f>
        <v>000-1627</v>
      </c>
      <c r="W1628" s="18">
        <f>+VLOOKUP(Sitio_Publico[[#This Row],[territorio]],Estructura!$AE$4:$AH$1067,4,0)</f>
        <v>30008306</v>
      </c>
      <c r="X1628" s="18" t="str">
        <f>+VLOOKUP(Sitio_Publico[[#This Row],[tema]],Estructura!$G$4:$J$532,4,0)</f>
        <v>T-4</v>
      </c>
      <c r="Y1628" s="18" t="str">
        <f>+VLOOKUP(Sitio_Publico[[#This Row],[contenido]],Estructura!$L$4:$O$473,4,0)</f>
        <v>C-3</v>
      </c>
      <c r="Z1628" s="18" t="str">
        <f>+VLOOKUP(Sitio_Publico[[#This Row],[Filtro Integrado]],Estructura!$U$4:$W$529,3,0)</f>
        <v>FI-0</v>
      </c>
      <c r="AA1628" s="18" t="str">
        <f>+VLOOKUP(Sitio_Publico[[#This Row],[Muestra]],Estructura!$Y$4:$AB$483,4,0)</f>
        <v>M-00058</v>
      </c>
    </row>
    <row r="1629" spans="1:27" ht="40.799999999999997" x14ac:dyDescent="0.3">
      <c r="A1629" s="16">
        <f t="shared" si="25"/>
        <v>1628</v>
      </c>
      <c r="B1629" s="47" t="s">
        <v>15118</v>
      </c>
      <c r="C1629" s="13" t="s">
        <v>461</v>
      </c>
      <c r="D1629" s="13" t="s">
        <v>462</v>
      </c>
      <c r="E1629" s="44">
        <v>6309</v>
      </c>
      <c r="F1629" s="13" t="s">
        <v>468</v>
      </c>
      <c r="G1629" s="23" t="s">
        <v>469</v>
      </c>
      <c r="H1629" s="42" t="s">
        <v>458</v>
      </c>
      <c r="I1629" s="28" t="s">
        <v>131</v>
      </c>
      <c r="J1629" s="12" t="s">
        <v>393</v>
      </c>
      <c r="K1629" s="28" t="s">
        <v>470</v>
      </c>
      <c r="L1629" s="12" t="s">
        <v>465</v>
      </c>
      <c r="M1629" s="12" t="s">
        <v>471</v>
      </c>
      <c r="N1629" s="12" t="s">
        <v>467</v>
      </c>
      <c r="O1629" s="26" t="s">
        <v>8822</v>
      </c>
      <c r="P1629" s="26" t="s">
        <v>8823</v>
      </c>
      <c r="Q1629" s="25" t="s">
        <v>456</v>
      </c>
      <c r="R1629" s="26" t="s">
        <v>8824</v>
      </c>
      <c r="S1629" s="15" t="s">
        <v>8825</v>
      </c>
      <c r="T1629" s="52">
        <v>0</v>
      </c>
      <c r="U1629" s="22" t="s">
        <v>392</v>
      </c>
      <c r="V1629" s="18" t="str">
        <f>+Sitio_Publico[[#This Row],[idcoleccion]]&amp;"-"&amp;Sitio_Publico[[#This Row],[id]]</f>
        <v>000-1628</v>
      </c>
      <c r="W1629" s="18">
        <f>+VLOOKUP(Sitio_Publico[[#This Row],[territorio]],Estructura!$AE$4:$AH$1067,4,0)</f>
        <v>30006309</v>
      </c>
      <c r="X1629" s="18" t="str">
        <f>+VLOOKUP(Sitio_Publico[[#This Row],[tema]],Estructura!$G$4:$J$532,4,0)</f>
        <v>T-4</v>
      </c>
      <c r="Y1629" s="18" t="str">
        <f>+VLOOKUP(Sitio_Publico[[#This Row],[contenido]],Estructura!$L$4:$O$473,4,0)</f>
        <v>C-3</v>
      </c>
      <c r="Z1629" s="18" t="str">
        <f>+VLOOKUP(Sitio_Publico[[#This Row],[Filtro Integrado]],Estructura!$U$4:$W$529,3,0)</f>
        <v>FI-0</v>
      </c>
      <c r="AA1629" s="18" t="str">
        <f>+VLOOKUP(Sitio_Publico[[#This Row],[Muestra]],Estructura!$Y$4:$AB$483,4,0)</f>
        <v>M-00050</v>
      </c>
    </row>
    <row r="1630" spans="1:27" ht="40.799999999999997" x14ac:dyDescent="0.3">
      <c r="A1630" s="16">
        <f t="shared" si="25"/>
        <v>1629</v>
      </c>
      <c r="B1630" s="47" t="s">
        <v>15118</v>
      </c>
      <c r="C1630" s="13" t="s">
        <v>461</v>
      </c>
      <c r="D1630" s="13" t="s">
        <v>462</v>
      </c>
      <c r="E1630" s="44">
        <v>16202</v>
      </c>
      <c r="F1630" s="13" t="s">
        <v>497</v>
      </c>
      <c r="G1630" s="23" t="s">
        <v>498</v>
      </c>
      <c r="H1630" s="42" t="s">
        <v>458</v>
      </c>
      <c r="I1630" s="28" t="s">
        <v>197</v>
      </c>
      <c r="J1630" s="12" t="s">
        <v>499</v>
      </c>
      <c r="K1630" s="28" t="s">
        <v>500</v>
      </c>
      <c r="L1630" s="12" t="s">
        <v>465</v>
      </c>
      <c r="M1630" s="12" t="s">
        <v>501</v>
      </c>
      <c r="N1630" s="12" t="s">
        <v>467</v>
      </c>
      <c r="O1630" s="26" t="s">
        <v>8826</v>
      </c>
      <c r="P1630" s="26" t="s">
        <v>8827</v>
      </c>
      <c r="Q1630" s="25" t="s">
        <v>456</v>
      </c>
      <c r="R1630" s="26" t="s">
        <v>8828</v>
      </c>
      <c r="S1630" s="15" t="s">
        <v>8829</v>
      </c>
      <c r="T1630" s="52">
        <v>0</v>
      </c>
      <c r="U1630" s="22" t="s">
        <v>392</v>
      </c>
      <c r="V1630" s="18" t="str">
        <f>+Sitio_Publico[[#This Row],[idcoleccion]]&amp;"-"&amp;Sitio_Publico[[#This Row],[id]]</f>
        <v>000-1629</v>
      </c>
      <c r="W1630" s="18">
        <f>+VLOOKUP(Sitio_Publico[[#This Row],[territorio]],Estructura!$AE$4:$AH$1067,4,0)</f>
        <v>30016202</v>
      </c>
      <c r="X1630" s="18" t="str">
        <f>+VLOOKUP(Sitio_Publico[[#This Row],[tema]],Estructura!$G$4:$J$532,4,0)</f>
        <v>T-6</v>
      </c>
      <c r="Y1630" s="18" t="str">
        <f>+VLOOKUP(Sitio_Publico[[#This Row],[contenido]],Estructura!$L$4:$O$473,4,0)</f>
        <v>C-4</v>
      </c>
      <c r="Z1630" s="18" t="str">
        <f>+VLOOKUP(Sitio_Publico[[#This Row],[Filtro Integrado]],Estructura!$U$4:$W$529,3,0)</f>
        <v>FI-1</v>
      </c>
      <c r="AA1630" s="18" t="str">
        <f>+VLOOKUP(Sitio_Publico[[#This Row],[Muestra]],Estructura!$Y$4:$AB$483,4,0)</f>
        <v>M-00053</v>
      </c>
    </row>
    <row r="1631" spans="1:27" ht="40.799999999999997" x14ac:dyDescent="0.3">
      <c r="A1631" s="16">
        <f t="shared" si="25"/>
        <v>1630</v>
      </c>
      <c r="B1631" s="47" t="s">
        <v>15118</v>
      </c>
      <c r="C1631" s="13" t="s">
        <v>461</v>
      </c>
      <c r="D1631" s="13" t="s">
        <v>462</v>
      </c>
      <c r="E1631" s="44">
        <v>13128</v>
      </c>
      <c r="F1631" s="13" t="s">
        <v>468</v>
      </c>
      <c r="G1631" s="23" t="s">
        <v>469</v>
      </c>
      <c r="H1631" s="42" t="s">
        <v>458</v>
      </c>
      <c r="I1631" s="28" t="s">
        <v>323</v>
      </c>
      <c r="J1631" s="12" t="s">
        <v>393</v>
      </c>
      <c r="K1631" s="28" t="s">
        <v>542</v>
      </c>
      <c r="L1631" s="12" t="s">
        <v>465</v>
      </c>
      <c r="M1631" s="12" t="s">
        <v>471</v>
      </c>
      <c r="N1631" s="12" t="s">
        <v>467</v>
      </c>
      <c r="O1631" s="26" t="s">
        <v>8830</v>
      </c>
      <c r="P1631" s="26" t="s">
        <v>8831</v>
      </c>
      <c r="Q1631" s="25" t="s">
        <v>456</v>
      </c>
      <c r="R1631" s="26" t="s">
        <v>8832</v>
      </c>
      <c r="S1631" s="15" t="s">
        <v>8833</v>
      </c>
      <c r="T1631" s="52">
        <v>0</v>
      </c>
      <c r="U1631" s="22" t="s">
        <v>392</v>
      </c>
      <c r="V1631" s="18" t="str">
        <f>+Sitio_Publico[[#This Row],[idcoleccion]]&amp;"-"&amp;Sitio_Publico[[#This Row],[id]]</f>
        <v>000-1630</v>
      </c>
      <c r="W1631" s="18">
        <f>+VLOOKUP(Sitio_Publico[[#This Row],[territorio]],Estructura!$AE$4:$AH$1067,4,0)</f>
        <v>30013128</v>
      </c>
      <c r="X1631" s="18" t="str">
        <f>+VLOOKUP(Sitio_Publico[[#This Row],[tema]],Estructura!$G$4:$J$532,4,0)</f>
        <v>T-4</v>
      </c>
      <c r="Y1631" s="18" t="str">
        <f>+VLOOKUP(Sitio_Publico[[#This Row],[contenido]],Estructura!$L$4:$O$473,4,0)</f>
        <v>C-3</v>
      </c>
      <c r="Z1631" s="18" t="str">
        <f>+VLOOKUP(Sitio_Publico[[#This Row],[Filtro Integrado]],Estructura!$U$4:$W$529,3,0)</f>
        <v>FI-0</v>
      </c>
      <c r="AA1631" s="18" t="str">
        <f>+VLOOKUP(Sitio_Publico[[#This Row],[Muestra]],Estructura!$Y$4:$AB$483,4,0)</f>
        <v>M-00058</v>
      </c>
    </row>
    <row r="1632" spans="1:27" ht="40.799999999999997" x14ac:dyDescent="0.3">
      <c r="A1632" s="16">
        <f t="shared" si="25"/>
        <v>1631</v>
      </c>
      <c r="B1632" s="47" t="s">
        <v>15118</v>
      </c>
      <c r="C1632" s="13" t="s">
        <v>461</v>
      </c>
      <c r="D1632" s="13" t="s">
        <v>462</v>
      </c>
      <c r="E1632" s="44">
        <v>16109</v>
      </c>
      <c r="F1632" s="13" t="s">
        <v>468</v>
      </c>
      <c r="G1632" s="23" t="s">
        <v>469</v>
      </c>
      <c r="H1632" s="42" t="s">
        <v>458</v>
      </c>
      <c r="I1632" s="28" t="s">
        <v>215</v>
      </c>
      <c r="J1632" s="12" t="s">
        <v>393</v>
      </c>
      <c r="K1632" s="28" t="s">
        <v>542</v>
      </c>
      <c r="L1632" s="12" t="s">
        <v>465</v>
      </c>
      <c r="M1632" s="12" t="s">
        <v>471</v>
      </c>
      <c r="N1632" s="12" t="s">
        <v>467</v>
      </c>
      <c r="O1632" s="26" t="s">
        <v>8834</v>
      </c>
      <c r="P1632" s="26" t="s">
        <v>8835</v>
      </c>
      <c r="Q1632" s="25" t="s">
        <v>456</v>
      </c>
      <c r="R1632" s="26" t="s">
        <v>8836</v>
      </c>
      <c r="S1632" s="15" t="s">
        <v>8837</v>
      </c>
      <c r="T1632" s="52">
        <v>0</v>
      </c>
      <c r="U1632" s="22" t="s">
        <v>392</v>
      </c>
      <c r="V1632" s="18" t="str">
        <f>+Sitio_Publico[[#This Row],[idcoleccion]]&amp;"-"&amp;Sitio_Publico[[#This Row],[id]]</f>
        <v>000-1631</v>
      </c>
      <c r="W1632" s="18">
        <f>+VLOOKUP(Sitio_Publico[[#This Row],[territorio]],Estructura!$AE$4:$AH$1067,4,0)</f>
        <v>30016109</v>
      </c>
      <c r="X1632" s="18" t="str">
        <f>+VLOOKUP(Sitio_Publico[[#This Row],[tema]],Estructura!$G$4:$J$532,4,0)</f>
        <v>T-4</v>
      </c>
      <c r="Y1632" s="18" t="str">
        <f>+VLOOKUP(Sitio_Publico[[#This Row],[contenido]],Estructura!$L$4:$O$473,4,0)</f>
        <v>C-3</v>
      </c>
      <c r="Z1632" s="18" t="str">
        <f>+VLOOKUP(Sitio_Publico[[#This Row],[Filtro Integrado]],Estructura!$U$4:$W$529,3,0)</f>
        <v>FI-0</v>
      </c>
      <c r="AA1632" s="18" t="str">
        <f>+VLOOKUP(Sitio_Publico[[#This Row],[Muestra]],Estructura!$Y$4:$AB$483,4,0)</f>
        <v>M-00058</v>
      </c>
    </row>
    <row r="1633" spans="1:27" ht="40.799999999999997" x14ac:dyDescent="0.3">
      <c r="A1633" s="16">
        <f t="shared" si="25"/>
        <v>1632</v>
      </c>
      <c r="B1633" s="47" t="s">
        <v>15118</v>
      </c>
      <c r="C1633" s="13" t="s">
        <v>461</v>
      </c>
      <c r="D1633" s="13" t="s">
        <v>462</v>
      </c>
      <c r="E1633" s="44">
        <v>5105</v>
      </c>
      <c r="F1633" s="13" t="s">
        <v>497</v>
      </c>
      <c r="G1633" s="23" t="s">
        <v>498</v>
      </c>
      <c r="H1633" s="42" t="s">
        <v>458</v>
      </c>
      <c r="I1633" s="28" t="s">
        <v>66</v>
      </c>
      <c r="J1633" s="12" t="s">
        <v>499</v>
      </c>
      <c r="K1633" s="28" t="s">
        <v>500</v>
      </c>
      <c r="L1633" s="12" t="s">
        <v>465</v>
      </c>
      <c r="M1633" s="12" t="s">
        <v>501</v>
      </c>
      <c r="N1633" s="12" t="s">
        <v>467</v>
      </c>
      <c r="O1633" s="26" t="s">
        <v>8838</v>
      </c>
      <c r="P1633" s="26" t="s">
        <v>8839</v>
      </c>
      <c r="Q1633" s="25" t="s">
        <v>456</v>
      </c>
      <c r="R1633" s="26" t="s">
        <v>8840</v>
      </c>
      <c r="S1633" s="15" t="s">
        <v>8841</v>
      </c>
      <c r="T1633" s="52">
        <v>0</v>
      </c>
      <c r="U1633" s="22" t="s">
        <v>392</v>
      </c>
      <c r="V1633" s="18" t="str">
        <f>+Sitio_Publico[[#This Row],[idcoleccion]]&amp;"-"&amp;Sitio_Publico[[#This Row],[id]]</f>
        <v>000-1632</v>
      </c>
      <c r="W1633" s="18">
        <f>+VLOOKUP(Sitio_Publico[[#This Row],[territorio]],Estructura!$AE$4:$AH$1067,4,0)</f>
        <v>30005105</v>
      </c>
      <c r="X1633" s="18" t="str">
        <f>+VLOOKUP(Sitio_Publico[[#This Row],[tema]],Estructura!$G$4:$J$532,4,0)</f>
        <v>T-6</v>
      </c>
      <c r="Y1633" s="18" t="str">
        <f>+VLOOKUP(Sitio_Publico[[#This Row],[contenido]],Estructura!$L$4:$O$473,4,0)</f>
        <v>C-4</v>
      </c>
      <c r="Z1633" s="18" t="str">
        <f>+VLOOKUP(Sitio_Publico[[#This Row],[Filtro Integrado]],Estructura!$U$4:$W$529,3,0)</f>
        <v>FI-1</v>
      </c>
      <c r="AA1633" s="18" t="str">
        <f>+VLOOKUP(Sitio_Publico[[#This Row],[Muestra]],Estructura!$Y$4:$AB$483,4,0)</f>
        <v>M-00053</v>
      </c>
    </row>
    <row r="1634" spans="1:27" ht="40.799999999999997" x14ac:dyDescent="0.3">
      <c r="A1634" s="16">
        <f t="shared" si="25"/>
        <v>1633</v>
      </c>
      <c r="B1634" s="47" t="s">
        <v>15118</v>
      </c>
      <c r="C1634" s="13" t="s">
        <v>461</v>
      </c>
      <c r="D1634" s="13" t="s">
        <v>462</v>
      </c>
      <c r="E1634" s="44">
        <v>6204</v>
      </c>
      <c r="F1634" s="13" t="s">
        <v>468</v>
      </c>
      <c r="G1634" s="23" t="s">
        <v>469</v>
      </c>
      <c r="H1634" s="42" t="s">
        <v>458</v>
      </c>
      <c r="I1634" s="28" t="s">
        <v>120</v>
      </c>
      <c r="J1634" s="12" t="s">
        <v>393</v>
      </c>
      <c r="K1634" s="28" t="s">
        <v>542</v>
      </c>
      <c r="L1634" s="12" t="s">
        <v>465</v>
      </c>
      <c r="M1634" s="12" t="s">
        <v>471</v>
      </c>
      <c r="N1634" s="12" t="s">
        <v>467</v>
      </c>
      <c r="O1634" s="26" t="s">
        <v>8842</v>
      </c>
      <c r="P1634" s="26" t="s">
        <v>8843</v>
      </c>
      <c r="Q1634" s="25" t="s">
        <v>456</v>
      </c>
      <c r="R1634" s="26" t="s">
        <v>8844</v>
      </c>
      <c r="S1634" s="15" t="s">
        <v>8845</v>
      </c>
      <c r="T1634" s="52">
        <v>0</v>
      </c>
      <c r="U1634" s="22" t="s">
        <v>392</v>
      </c>
      <c r="V1634" s="18" t="str">
        <f>+Sitio_Publico[[#This Row],[idcoleccion]]&amp;"-"&amp;Sitio_Publico[[#This Row],[id]]</f>
        <v>000-1633</v>
      </c>
      <c r="W1634" s="18">
        <f>+VLOOKUP(Sitio_Publico[[#This Row],[territorio]],Estructura!$AE$4:$AH$1067,4,0)</f>
        <v>30006204</v>
      </c>
      <c r="X1634" s="18" t="str">
        <f>+VLOOKUP(Sitio_Publico[[#This Row],[tema]],Estructura!$G$4:$J$532,4,0)</f>
        <v>T-4</v>
      </c>
      <c r="Y1634" s="18" t="str">
        <f>+VLOOKUP(Sitio_Publico[[#This Row],[contenido]],Estructura!$L$4:$O$473,4,0)</f>
        <v>C-3</v>
      </c>
      <c r="Z1634" s="18" t="str">
        <f>+VLOOKUP(Sitio_Publico[[#This Row],[Filtro Integrado]],Estructura!$U$4:$W$529,3,0)</f>
        <v>FI-0</v>
      </c>
      <c r="AA1634" s="18" t="str">
        <f>+VLOOKUP(Sitio_Publico[[#This Row],[Muestra]],Estructura!$Y$4:$AB$483,4,0)</f>
        <v>M-00058</v>
      </c>
    </row>
    <row r="1635" spans="1:27" ht="40.799999999999997" x14ac:dyDescent="0.3">
      <c r="A1635" s="16">
        <f t="shared" si="25"/>
        <v>1634</v>
      </c>
      <c r="B1635" s="47" t="s">
        <v>15118</v>
      </c>
      <c r="C1635" s="13" t="s">
        <v>461</v>
      </c>
      <c r="D1635" s="13" t="s">
        <v>462</v>
      </c>
      <c r="E1635" s="44">
        <v>13110</v>
      </c>
      <c r="F1635" s="13" t="s">
        <v>524</v>
      </c>
      <c r="G1635" s="23" t="s">
        <v>498</v>
      </c>
      <c r="H1635" s="42" t="s">
        <v>458</v>
      </c>
      <c r="I1635" s="28" t="s">
        <v>306</v>
      </c>
      <c r="J1635" s="12" t="s">
        <v>499</v>
      </c>
      <c r="K1635" s="28" t="s">
        <v>525</v>
      </c>
      <c r="L1635" s="12" t="s">
        <v>465</v>
      </c>
      <c r="M1635" s="12" t="s">
        <v>471</v>
      </c>
      <c r="N1635" s="12" t="s">
        <v>467</v>
      </c>
      <c r="O1635" s="26" t="s">
        <v>8846</v>
      </c>
      <c r="P1635" s="26" t="s">
        <v>8847</v>
      </c>
      <c r="Q1635" s="25" t="s">
        <v>526</v>
      </c>
      <c r="R1635" s="26" t="s">
        <v>8848</v>
      </c>
      <c r="S1635" s="15" t="s">
        <v>8849</v>
      </c>
      <c r="T1635" s="52">
        <v>0</v>
      </c>
      <c r="U1635" s="22" t="s">
        <v>392</v>
      </c>
      <c r="V1635" s="18" t="str">
        <f>+Sitio_Publico[[#This Row],[idcoleccion]]&amp;"-"&amp;Sitio_Publico[[#This Row],[id]]</f>
        <v>000-1634</v>
      </c>
      <c r="W1635" s="18">
        <f>+VLOOKUP(Sitio_Publico[[#This Row],[territorio]],Estructura!$AE$4:$AH$1067,4,0)</f>
        <v>30013110</v>
      </c>
      <c r="X1635" s="18" t="str">
        <f>+VLOOKUP(Sitio_Publico[[#This Row],[tema]],Estructura!$G$4:$J$532,4,0)</f>
        <v>T-8</v>
      </c>
      <c r="Y1635" s="18" t="str">
        <f>+VLOOKUP(Sitio_Publico[[#This Row],[contenido]],Estructura!$L$4:$O$473,4,0)</f>
        <v>C-4</v>
      </c>
      <c r="Z1635" s="18" t="str">
        <f>+VLOOKUP(Sitio_Publico[[#This Row],[Filtro Integrado]],Estructura!$U$4:$W$529,3,0)</f>
        <v>FI-1</v>
      </c>
      <c r="AA1635" s="18" t="str">
        <f>+VLOOKUP(Sitio_Publico[[#This Row],[Muestra]],Estructura!$Y$4:$AB$483,4,0)</f>
        <v>M-00055</v>
      </c>
    </row>
    <row r="1636" spans="1:27" ht="40.799999999999997" x14ac:dyDescent="0.3">
      <c r="A1636" s="16">
        <f t="shared" si="25"/>
        <v>1635</v>
      </c>
      <c r="B1636" s="47" t="s">
        <v>15118</v>
      </c>
      <c r="C1636" s="13" t="s">
        <v>461</v>
      </c>
      <c r="D1636" s="13" t="s">
        <v>462</v>
      </c>
      <c r="E1636" s="44">
        <v>10208</v>
      </c>
      <c r="F1636" s="13" t="s">
        <v>502</v>
      </c>
      <c r="G1636" s="23" t="s">
        <v>464</v>
      </c>
      <c r="H1636" s="42" t="s">
        <v>458</v>
      </c>
      <c r="I1636" s="28" t="s">
        <v>264</v>
      </c>
      <c r="J1636" s="12" t="s">
        <v>393</v>
      </c>
      <c r="K1636" s="28" t="s">
        <v>503</v>
      </c>
      <c r="L1636" s="12" t="s">
        <v>465</v>
      </c>
      <c r="M1636" s="12" t="s">
        <v>466</v>
      </c>
      <c r="N1636" s="12" t="s">
        <v>467</v>
      </c>
      <c r="O1636" s="26" t="s">
        <v>8850</v>
      </c>
      <c r="P1636" s="26" t="s">
        <v>8851</v>
      </c>
      <c r="Q1636" s="25" t="s">
        <v>456</v>
      </c>
      <c r="R1636" s="26" t="s">
        <v>8852</v>
      </c>
      <c r="S1636" s="15" t="s">
        <v>8853</v>
      </c>
      <c r="T1636" s="52">
        <v>0</v>
      </c>
      <c r="U1636" s="22" t="s">
        <v>392</v>
      </c>
      <c r="V1636" s="18" t="str">
        <f>+Sitio_Publico[[#This Row],[idcoleccion]]&amp;"-"&amp;Sitio_Publico[[#This Row],[id]]</f>
        <v>000-1635</v>
      </c>
      <c r="W1636" s="18">
        <f>+VLOOKUP(Sitio_Publico[[#This Row],[territorio]],Estructura!$AE$4:$AH$1067,4,0)</f>
        <v>30010208</v>
      </c>
      <c r="X1636" s="18" t="str">
        <f>+VLOOKUP(Sitio_Publico[[#This Row],[tema]],Estructura!$G$4:$J$532,4,0)</f>
        <v>T-7</v>
      </c>
      <c r="Y1636" s="18" t="str">
        <f>+VLOOKUP(Sitio_Publico[[#This Row],[contenido]],Estructura!$L$4:$O$473,4,0)</f>
        <v>C-2</v>
      </c>
      <c r="Z1636" s="18" t="str">
        <f>+VLOOKUP(Sitio_Publico[[#This Row],[Filtro Integrado]],Estructura!$U$4:$W$529,3,0)</f>
        <v>FI-0</v>
      </c>
      <c r="AA1636" s="18" t="str">
        <f>+VLOOKUP(Sitio_Publico[[#This Row],[Muestra]],Estructura!$Y$4:$AB$483,4,0)</f>
        <v>M-00054</v>
      </c>
    </row>
    <row r="1637" spans="1:27" ht="40.799999999999997" x14ac:dyDescent="0.3">
      <c r="A1637" s="16">
        <f t="shared" si="25"/>
        <v>1636</v>
      </c>
      <c r="B1637" s="47" t="s">
        <v>15118</v>
      </c>
      <c r="C1637" s="13" t="s">
        <v>461</v>
      </c>
      <c r="D1637" s="13" t="s">
        <v>462</v>
      </c>
      <c r="E1637" s="44">
        <v>7309</v>
      </c>
      <c r="F1637" s="13" t="s">
        <v>468</v>
      </c>
      <c r="G1637" s="23" t="s">
        <v>469</v>
      </c>
      <c r="H1637" s="42" t="s">
        <v>458</v>
      </c>
      <c r="I1637" s="28" t="s">
        <v>153</v>
      </c>
      <c r="J1637" s="12" t="s">
        <v>393</v>
      </c>
      <c r="K1637" s="28" t="s">
        <v>542</v>
      </c>
      <c r="L1637" s="12" t="s">
        <v>465</v>
      </c>
      <c r="M1637" s="12" t="s">
        <v>471</v>
      </c>
      <c r="N1637" s="12" t="s">
        <v>467</v>
      </c>
      <c r="O1637" s="26" t="s">
        <v>8854</v>
      </c>
      <c r="P1637" s="26" t="s">
        <v>8855</v>
      </c>
      <c r="Q1637" s="25" t="s">
        <v>456</v>
      </c>
      <c r="R1637" s="26" t="s">
        <v>8856</v>
      </c>
      <c r="S1637" s="15" t="s">
        <v>8857</v>
      </c>
      <c r="T1637" s="52">
        <v>0</v>
      </c>
      <c r="U1637" s="22" t="s">
        <v>392</v>
      </c>
      <c r="V1637" s="18" t="str">
        <f>+Sitio_Publico[[#This Row],[idcoleccion]]&amp;"-"&amp;Sitio_Publico[[#This Row],[id]]</f>
        <v>000-1636</v>
      </c>
      <c r="W1637" s="18">
        <f>+VLOOKUP(Sitio_Publico[[#This Row],[territorio]],Estructura!$AE$4:$AH$1067,4,0)</f>
        <v>30007309</v>
      </c>
      <c r="X1637" s="18" t="str">
        <f>+VLOOKUP(Sitio_Publico[[#This Row],[tema]],Estructura!$G$4:$J$532,4,0)</f>
        <v>T-4</v>
      </c>
      <c r="Y1637" s="18" t="str">
        <f>+VLOOKUP(Sitio_Publico[[#This Row],[contenido]],Estructura!$L$4:$O$473,4,0)</f>
        <v>C-3</v>
      </c>
      <c r="Z1637" s="18" t="str">
        <f>+VLOOKUP(Sitio_Publico[[#This Row],[Filtro Integrado]],Estructura!$U$4:$W$529,3,0)</f>
        <v>FI-0</v>
      </c>
      <c r="AA1637" s="18" t="str">
        <f>+VLOOKUP(Sitio_Publico[[#This Row],[Muestra]],Estructura!$Y$4:$AB$483,4,0)</f>
        <v>M-00058</v>
      </c>
    </row>
    <row r="1638" spans="1:27" ht="40.799999999999997" x14ac:dyDescent="0.3">
      <c r="A1638" s="16">
        <f t="shared" si="25"/>
        <v>1637</v>
      </c>
      <c r="B1638" s="47" t="s">
        <v>15118</v>
      </c>
      <c r="C1638" s="13" t="s">
        <v>461</v>
      </c>
      <c r="D1638" s="13" t="s">
        <v>462</v>
      </c>
      <c r="E1638" s="44">
        <v>9110</v>
      </c>
      <c r="F1638" s="13" t="s">
        <v>497</v>
      </c>
      <c r="G1638" s="23" t="s">
        <v>498</v>
      </c>
      <c r="H1638" s="42" t="s">
        <v>458</v>
      </c>
      <c r="I1638" s="28" t="s">
        <v>225</v>
      </c>
      <c r="J1638" s="12" t="s">
        <v>499</v>
      </c>
      <c r="K1638" s="28" t="s">
        <v>500</v>
      </c>
      <c r="L1638" s="12" t="s">
        <v>465</v>
      </c>
      <c r="M1638" s="12" t="s">
        <v>501</v>
      </c>
      <c r="N1638" s="12" t="s">
        <v>467</v>
      </c>
      <c r="O1638" s="26" t="s">
        <v>8858</v>
      </c>
      <c r="P1638" s="26" t="s">
        <v>8859</v>
      </c>
      <c r="Q1638" s="25" t="s">
        <v>456</v>
      </c>
      <c r="R1638" s="26" t="s">
        <v>8860</v>
      </c>
      <c r="S1638" s="15" t="s">
        <v>8861</v>
      </c>
      <c r="T1638" s="52">
        <v>0</v>
      </c>
      <c r="U1638" s="22" t="s">
        <v>392</v>
      </c>
      <c r="V1638" s="18" t="str">
        <f>+Sitio_Publico[[#This Row],[idcoleccion]]&amp;"-"&amp;Sitio_Publico[[#This Row],[id]]</f>
        <v>000-1637</v>
      </c>
      <c r="W1638" s="18">
        <f>+VLOOKUP(Sitio_Publico[[#This Row],[territorio]],Estructura!$AE$4:$AH$1067,4,0)</f>
        <v>30009110</v>
      </c>
      <c r="X1638" s="18" t="str">
        <f>+VLOOKUP(Sitio_Publico[[#This Row],[tema]],Estructura!$G$4:$J$532,4,0)</f>
        <v>T-6</v>
      </c>
      <c r="Y1638" s="18" t="str">
        <f>+VLOOKUP(Sitio_Publico[[#This Row],[contenido]],Estructura!$L$4:$O$473,4,0)</f>
        <v>C-4</v>
      </c>
      <c r="Z1638" s="18" t="str">
        <f>+VLOOKUP(Sitio_Publico[[#This Row],[Filtro Integrado]],Estructura!$U$4:$W$529,3,0)</f>
        <v>FI-1</v>
      </c>
      <c r="AA1638" s="18" t="str">
        <f>+VLOOKUP(Sitio_Publico[[#This Row],[Muestra]],Estructura!$Y$4:$AB$483,4,0)</f>
        <v>M-00053</v>
      </c>
    </row>
    <row r="1639" spans="1:27" ht="40.799999999999997" x14ac:dyDescent="0.3">
      <c r="A1639" s="16">
        <f t="shared" si="25"/>
        <v>1638</v>
      </c>
      <c r="B1639" s="47" t="s">
        <v>15118</v>
      </c>
      <c r="C1639" s="13" t="s">
        <v>461</v>
      </c>
      <c r="D1639" s="13" t="s">
        <v>462</v>
      </c>
      <c r="E1639" s="44">
        <v>6305</v>
      </c>
      <c r="F1639" s="13" t="s">
        <v>463</v>
      </c>
      <c r="G1639" s="23" t="s">
        <v>464</v>
      </c>
      <c r="H1639" s="42" t="s">
        <v>458</v>
      </c>
      <c r="I1639" s="28" t="s">
        <v>127</v>
      </c>
      <c r="J1639" s="12" t="s">
        <v>393</v>
      </c>
      <c r="K1639" s="28" t="s">
        <v>463</v>
      </c>
      <c r="L1639" s="12" t="s">
        <v>465</v>
      </c>
      <c r="M1639" s="12" t="s">
        <v>466</v>
      </c>
      <c r="N1639" s="12" t="s">
        <v>467</v>
      </c>
      <c r="O1639" s="26" t="s">
        <v>8862</v>
      </c>
      <c r="P1639" s="26" t="s">
        <v>8863</v>
      </c>
      <c r="Q1639" s="25" t="s">
        <v>456</v>
      </c>
      <c r="R1639" s="26" t="s">
        <v>8864</v>
      </c>
      <c r="S1639" s="15" t="s">
        <v>8865</v>
      </c>
      <c r="T1639" s="52">
        <v>0</v>
      </c>
      <c r="U1639" s="22" t="s">
        <v>392</v>
      </c>
      <c r="V1639" s="18" t="str">
        <f>+Sitio_Publico[[#This Row],[idcoleccion]]&amp;"-"&amp;Sitio_Publico[[#This Row],[id]]</f>
        <v>000-1638</v>
      </c>
      <c r="W1639" s="18">
        <f>+VLOOKUP(Sitio_Publico[[#This Row],[territorio]],Estructura!$AE$4:$AH$1067,4,0)</f>
        <v>30006305</v>
      </c>
      <c r="X1639" s="18" t="str">
        <f>+VLOOKUP(Sitio_Publico[[#This Row],[tema]],Estructura!$G$4:$J$532,4,0)</f>
        <v>T-3</v>
      </c>
      <c r="Y1639" s="18" t="str">
        <f>+VLOOKUP(Sitio_Publico[[#This Row],[contenido]],Estructura!$L$4:$O$473,4,0)</f>
        <v>C-2</v>
      </c>
      <c r="Z1639" s="18" t="str">
        <f>+VLOOKUP(Sitio_Publico[[#This Row],[Filtro Integrado]],Estructura!$U$4:$W$529,3,0)</f>
        <v>FI-0</v>
      </c>
      <c r="AA1639" s="18" t="str">
        <f>+VLOOKUP(Sitio_Publico[[#This Row],[Muestra]],Estructura!$Y$4:$AB$483,4,0)</f>
        <v>M-00049</v>
      </c>
    </row>
    <row r="1640" spans="1:27" ht="40.799999999999997" x14ac:dyDescent="0.3">
      <c r="A1640" s="16">
        <f t="shared" si="25"/>
        <v>1639</v>
      </c>
      <c r="B1640" s="47" t="s">
        <v>15118</v>
      </c>
      <c r="C1640" s="13" t="s">
        <v>461</v>
      </c>
      <c r="D1640" s="13" t="s">
        <v>462</v>
      </c>
      <c r="E1640" s="44">
        <v>8202</v>
      </c>
      <c r="F1640" s="13" t="s">
        <v>497</v>
      </c>
      <c r="G1640" s="23" t="s">
        <v>498</v>
      </c>
      <c r="H1640" s="42" t="s">
        <v>458</v>
      </c>
      <c r="I1640" s="28" t="s">
        <v>175</v>
      </c>
      <c r="J1640" s="12" t="s">
        <v>499</v>
      </c>
      <c r="K1640" s="28" t="s">
        <v>500</v>
      </c>
      <c r="L1640" s="12" t="s">
        <v>465</v>
      </c>
      <c r="M1640" s="12" t="s">
        <v>501</v>
      </c>
      <c r="N1640" s="12" t="s">
        <v>467</v>
      </c>
      <c r="O1640" s="26" t="s">
        <v>8866</v>
      </c>
      <c r="P1640" s="26" t="s">
        <v>8867</v>
      </c>
      <c r="Q1640" s="25" t="s">
        <v>456</v>
      </c>
      <c r="R1640" s="26" t="s">
        <v>8868</v>
      </c>
      <c r="S1640" s="15" t="s">
        <v>8869</v>
      </c>
      <c r="T1640" s="52">
        <v>0</v>
      </c>
      <c r="U1640" s="22" t="s">
        <v>392</v>
      </c>
      <c r="V1640" s="18" t="str">
        <f>+Sitio_Publico[[#This Row],[idcoleccion]]&amp;"-"&amp;Sitio_Publico[[#This Row],[id]]</f>
        <v>000-1639</v>
      </c>
      <c r="W1640" s="18">
        <f>+VLOOKUP(Sitio_Publico[[#This Row],[territorio]],Estructura!$AE$4:$AH$1067,4,0)</f>
        <v>30008202</v>
      </c>
      <c r="X1640" s="18" t="str">
        <f>+VLOOKUP(Sitio_Publico[[#This Row],[tema]],Estructura!$G$4:$J$532,4,0)</f>
        <v>T-6</v>
      </c>
      <c r="Y1640" s="18" t="str">
        <f>+VLOOKUP(Sitio_Publico[[#This Row],[contenido]],Estructura!$L$4:$O$473,4,0)</f>
        <v>C-4</v>
      </c>
      <c r="Z1640" s="18" t="str">
        <f>+VLOOKUP(Sitio_Publico[[#This Row],[Filtro Integrado]],Estructura!$U$4:$W$529,3,0)</f>
        <v>FI-1</v>
      </c>
      <c r="AA1640" s="18" t="str">
        <f>+VLOOKUP(Sitio_Publico[[#This Row],[Muestra]],Estructura!$Y$4:$AB$483,4,0)</f>
        <v>M-00053</v>
      </c>
    </row>
    <row r="1641" spans="1:27" ht="40.799999999999997" x14ac:dyDescent="0.3">
      <c r="A1641" s="16">
        <f t="shared" si="25"/>
        <v>1640</v>
      </c>
      <c r="B1641" s="47" t="s">
        <v>15118</v>
      </c>
      <c r="C1641" s="13" t="s">
        <v>461</v>
      </c>
      <c r="D1641" s="13" t="s">
        <v>462</v>
      </c>
      <c r="E1641" s="44">
        <v>11401</v>
      </c>
      <c r="F1641" s="13" t="s">
        <v>468</v>
      </c>
      <c r="G1641" s="23" t="s">
        <v>469</v>
      </c>
      <c r="H1641" s="42" t="s">
        <v>458</v>
      </c>
      <c r="I1641" s="28" t="s">
        <v>285</v>
      </c>
      <c r="J1641" s="12" t="s">
        <v>393</v>
      </c>
      <c r="K1641" s="28" t="s">
        <v>542</v>
      </c>
      <c r="L1641" s="12" t="s">
        <v>465</v>
      </c>
      <c r="M1641" s="12" t="s">
        <v>471</v>
      </c>
      <c r="N1641" s="12" t="s">
        <v>467</v>
      </c>
      <c r="O1641" s="26" t="s">
        <v>8870</v>
      </c>
      <c r="P1641" s="26" t="s">
        <v>8871</v>
      </c>
      <c r="Q1641" s="25" t="s">
        <v>456</v>
      </c>
      <c r="R1641" s="26" t="s">
        <v>8872</v>
      </c>
      <c r="S1641" s="15" t="s">
        <v>8873</v>
      </c>
      <c r="T1641" s="52">
        <v>0</v>
      </c>
      <c r="U1641" s="22" t="s">
        <v>392</v>
      </c>
      <c r="V1641" s="18" t="str">
        <f>+Sitio_Publico[[#This Row],[idcoleccion]]&amp;"-"&amp;Sitio_Publico[[#This Row],[id]]</f>
        <v>000-1640</v>
      </c>
      <c r="W1641" s="18">
        <f>+VLOOKUP(Sitio_Publico[[#This Row],[territorio]],Estructura!$AE$4:$AH$1067,4,0)</f>
        <v>30011401</v>
      </c>
      <c r="X1641" s="18" t="str">
        <f>+VLOOKUP(Sitio_Publico[[#This Row],[tema]],Estructura!$G$4:$J$532,4,0)</f>
        <v>T-4</v>
      </c>
      <c r="Y1641" s="18" t="str">
        <f>+VLOOKUP(Sitio_Publico[[#This Row],[contenido]],Estructura!$L$4:$O$473,4,0)</f>
        <v>C-3</v>
      </c>
      <c r="Z1641" s="18" t="str">
        <f>+VLOOKUP(Sitio_Publico[[#This Row],[Filtro Integrado]],Estructura!$U$4:$W$529,3,0)</f>
        <v>FI-0</v>
      </c>
      <c r="AA1641" s="18" t="str">
        <f>+VLOOKUP(Sitio_Publico[[#This Row],[Muestra]],Estructura!$Y$4:$AB$483,4,0)</f>
        <v>M-00058</v>
      </c>
    </row>
    <row r="1642" spans="1:27" ht="40.799999999999997" x14ac:dyDescent="0.3">
      <c r="A1642" s="16">
        <f t="shared" si="25"/>
        <v>1641</v>
      </c>
      <c r="B1642" s="47" t="s">
        <v>15118</v>
      </c>
      <c r="C1642" s="13" t="s">
        <v>461</v>
      </c>
      <c r="D1642" s="13" t="s">
        <v>462</v>
      </c>
      <c r="E1642" s="44">
        <v>4101</v>
      </c>
      <c r="F1642" s="13" t="s">
        <v>502</v>
      </c>
      <c r="G1642" s="23" t="s">
        <v>464</v>
      </c>
      <c r="H1642" s="42" t="s">
        <v>458</v>
      </c>
      <c r="I1642" s="28" t="s">
        <v>50</v>
      </c>
      <c r="J1642" s="12" t="s">
        <v>393</v>
      </c>
      <c r="K1642" s="28" t="s">
        <v>503</v>
      </c>
      <c r="L1642" s="12" t="s">
        <v>465</v>
      </c>
      <c r="M1642" s="12" t="s">
        <v>466</v>
      </c>
      <c r="N1642" s="12" t="s">
        <v>467</v>
      </c>
      <c r="O1642" s="26" t="s">
        <v>8874</v>
      </c>
      <c r="P1642" s="26" t="s">
        <v>8875</v>
      </c>
      <c r="Q1642" s="25" t="s">
        <v>456</v>
      </c>
      <c r="R1642" s="26" t="s">
        <v>8876</v>
      </c>
      <c r="S1642" s="15" t="s">
        <v>8877</v>
      </c>
      <c r="T1642" s="52">
        <v>0</v>
      </c>
      <c r="U1642" s="22" t="s">
        <v>392</v>
      </c>
      <c r="V1642" s="18" t="str">
        <f>+Sitio_Publico[[#This Row],[idcoleccion]]&amp;"-"&amp;Sitio_Publico[[#This Row],[id]]</f>
        <v>000-1641</v>
      </c>
      <c r="W1642" s="18">
        <f>+VLOOKUP(Sitio_Publico[[#This Row],[territorio]],Estructura!$AE$4:$AH$1067,4,0)</f>
        <v>30004101</v>
      </c>
      <c r="X1642" s="18" t="str">
        <f>+VLOOKUP(Sitio_Publico[[#This Row],[tema]],Estructura!$G$4:$J$532,4,0)</f>
        <v>T-7</v>
      </c>
      <c r="Y1642" s="18" t="str">
        <f>+VLOOKUP(Sitio_Publico[[#This Row],[contenido]],Estructura!$L$4:$O$473,4,0)</f>
        <v>C-2</v>
      </c>
      <c r="Z1642" s="18" t="str">
        <f>+VLOOKUP(Sitio_Publico[[#This Row],[Filtro Integrado]],Estructura!$U$4:$W$529,3,0)</f>
        <v>FI-0</v>
      </c>
      <c r="AA1642" s="18" t="str">
        <f>+VLOOKUP(Sitio_Publico[[#This Row],[Muestra]],Estructura!$Y$4:$AB$483,4,0)</f>
        <v>M-00054</v>
      </c>
    </row>
    <row r="1643" spans="1:27" ht="40.799999999999997" x14ac:dyDescent="0.3">
      <c r="A1643" s="16">
        <f t="shared" si="25"/>
        <v>1642</v>
      </c>
      <c r="B1643" s="47" t="s">
        <v>15118</v>
      </c>
      <c r="C1643" s="13" t="s">
        <v>461</v>
      </c>
      <c r="D1643" s="13" t="s">
        <v>462</v>
      </c>
      <c r="E1643" s="44">
        <v>8207</v>
      </c>
      <c r="F1643" s="13" t="s">
        <v>497</v>
      </c>
      <c r="G1643" s="23" t="s">
        <v>498</v>
      </c>
      <c r="H1643" s="42" t="s">
        <v>458</v>
      </c>
      <c r="I1643" s="28" t="s">
        <v>180</v>
      </c>
      <c r="J1643" s="12" t="s">
        <v>499</v>
      </c>
      <c r="K1643" s="28" t="s">
        <v>500</v>
      </c>
      <c r="L1643" s="12" t="s">
        <v>465</v>
      </c>
      <c r="M1643" s="12" t="s">
        <v>501</v>
      </c>
      <c r="N1643" s="12" t="s">
        <v>467</v>
      </c>
      <c r="O1643" s="26" t="s">
        <v>8878</v>
      </c>
      <c r="P1643" s="26" t="s">
        <v>8879</v>
      </c>
      <c r="Q1643" s="25" t="s">
        <v>456</v>
      </c>
      <c r="R1643" s="26" t="s">
        <v>8880</v>
      </c>
      <c r="S1643" s="15" t="s">
        <v>8881</v>
      </c>
      <c r="T1643" s="52">
        <v>0</v>
      </c>
      <c r="U1643" s="22" t="s">
        <v>392</v>
      </c>
      <c r="V1643" s="18" t="str">
        <f>+Sitio_Publico[[#This Row],[idcoleccion]]&amp;"-"&amp;Sitio_Publico[[#This Row],[id]]</f>
        <v>000-1642</v>
      </c>
      <c r="W1643" s="18">
        <f>+VLOOKUP(Sitio_Publico[[#This Row],[territorio]],Estructura!$AE$4:$AH$1067,4,0)</f>
        <v>30008207</v>
      </c>
      <c r="X1643" s="18" t="str">
        <f>+VLOOKUP(Sitio_Publico[[#This Row],[tema]],Estructura!$G$4:$J$532,4,0)</f>
        <v>T-6</v>
      </c>
      <c r="Y1643" s="18" t="str">
        <f>+VLOOKUP(Sitio_Publico[[#This Row],[contenido]],Estructura!$L$4:$O$473,4,0)</f>
        <v>C-4</v>
      </c>
      <c r="Z1643" s="18" t="str">
        <f>+VLOOKUP(Sitio_Publico[[#This Row],[Filtro Integrado]],Estructura!$U$4:$W$529,3,0)</f>
        <v>FI-1</v>
      </c>
      <c r="AA1643" s="18" t="str">
        <f>+VLOOKUP(Sitio_Publico[[#This Row],[Muestra]],Estructura!$Y$4:$AB$483,4,0)</f>
        <v>M-00053</v>
      </c>
    </row>
    <row r="1644" spans="1:27" ht="40.799999999999997" x14ac:dyDescent="0.3">
      <c r="A1644" s="16">
        <f t="shared" si="25"/>
        <v>1643</v>
      </c>
      <c r="B1644" s="47" t="s">
        <v>15118</v>
      </c>
      <c r="C1644" s="13" t="s">
        <v>461</v>
      </c>
      <c r="D1644" s="13" t="s">
        <v>462</v>
      </c>
      <c r="E1644" s="44">
        <v>13602</v>
      </c>
      <c r="F1644" s="13" t="s">
        <v>468</v>
      </c>
      <c r="G1644" s="23" t="s">
        <v>469</v>
      </c>
      <c r="H1644" s="42" t="s">
        <v>458</v>
      </c>
      <c r="I1644" s="28" t="s">
        <v>344</v>
      </c>
      <c r="J1644" s="12" t="s">
        <v>393</v>
      </c>
      <c r="K1644" s="28" t="s">
        <v>542</v>
      </c>
      <c r="L1644" s="12" t="s">
        <v>465</v>
      </c>
      <c r="M1644" s="12" t="s">
        <v>471</v>
      </c>
      <c r="N1644" s="12" t="s">
        <v>467</v>
      </c>
      <c r="O1644" s="26" t="s">
        <v>8882</v>
      </c>
      <c r="P1644" s="26" t="s">
        <v>8883</v>
      </c>
      <c r="Q1644" s="25" t="s">
        <v>456</v>
      </c>
      <c r="R1644" s="26" t="s">
        <v>8884</v>
      </c>
      <c r="S1644" s="15" t="s">
        <v>8885</v>
      </c>
      <c r="T1644" s="52">
        <v>0</v>
      </c>
      <c r="U1644" s="22" t="s">
        <v>392</v>
      </c>
      <c r="V1644" s="18" t="str">
        <f>+Sitio_Publico[[#This Row],[idcoleccion]]&amp;"-"&amp;Sitio_Publico[[#This Row],[id]]</f>
        <v>000-1643</v>
      </c>
      <c r="W1644" s="18">
        <f>+VLOOKUP(Sitio_Publico[[#This Row],[territorio]],Estructura!$AE$4:$AH$1067,4,0)</f>
        <v>30013602</v>
      </c>
      <c r="X1644" s="18" t="str">
        <f>+VLOOKUP(Sitio_Publico[[#This Row],[tema]],Estructura!$G$4:$J$532,4,0)</f>
        <v>T-4</v>
      </c>
      <c r="Y1644" s="18" t="str">
        <f>+VLOOKUP(Sitio_Publico[[#This Row],[contenido]],Estructura!$L$4:$O$473,4,0)</f>
        <v>C-3</v>
      </c>
      <c r="Z1644" s="18" t="str">
        <f>+VLOOKUP(Sitio_Publico[[#This Row],[Filtro Integrado]],Estructura!$U$4:$W$529,3,0)</f>
        <v>FI-0</v>
      </c>
      <c r="AA1644" s="18" t="str">
        <f>+VLOOKUP(Sitio_Publico[[#This Row],[Muestra]],Estructura!$Y$4:$AB$483,4,0)</f>
        <v>M-00058</v>
      </c>
    </row>
    <row r="1645" spans="1:27" ht="40.799999999999997" x14ac:dyDescent="0.3">
      <c r="A1645" s="16">
        <f t="shared" si="25"/>
        <v>1644</v>
      </c>
      <c r="B1645" s="47" t="s">
        <v>15118</v>
      </c>
      <c r="C1645" s="13" t="s">
        <v>461</v>
      </c>
      <c r="D1645" s="13" t="s">
        <v>462</v>
      </c>
      <c r="E1645" s="44">
        <v>16101</v>
      </c>
      <c r="F1645" s="13" t="s">
        <v>468</v>
      </c>
      <c r="G1645" s="23" t="s">
        <v>469</v>
      </c>
      <c r="H1645" s="42" t="s">
        <v>458</v>
      </c>
      <c r="I1645" s="28" t="s">
        <v>195</v>
      </c>
      <c r="J1645" s="12" t="s">
        <v>393</v>
      </c>
      <c r="K1645" s="28" t="s">
        <v>542</v>
      </c>
      <c r="L1645" s="12" t="s">
        <v>465</v>
      </c>
      <c r="M1645" s="12" t="s">
        <v>471</v>
      </c>
      <c r="N1645" s="12" t="s">
        <v>467</v>
      </c>
      <c r="O1645" s="26" t="s">
        <v>569</v>
      </c>
      <c r="P1645" s="26" t="s">
        <v>8886</v>
      </c>
      <c r="Q1645" s="25" t="s">
        <v>456</v>
      </c>
      <c r="R1645" s="26" t="s">
        <v>8887</v>
      </c>
      <c r="S1645" s="15" t="s">
        <v>570</v>
      </c>
      <c r="T1645" s="52">
        <v>0</v>
      </c>
      <c r="U1645" s="22" t="s">
        <v>392</v>
      </c>
      <c r="V1645" s="18" t="str">
        <f>+Sitio_Publico[[#This Row],[idcoleccion]]&amp;"-"&amp;Sitio_Publico[[#This Row],[id]]</f>
        <v>000-1644</v>
      </c>
      <c r="W1645" s="18">
        <f>+VLOOKUP(Sitio_Publico[[#This Row],[territorio]],Estructura!$AE$4:$AH$1067,4,0)</f>
        <v>30016101</v>
      </c>
      <c r="X1645" s="18" t="str">
        <f>+VLOOKUP(Sitio_Publico[[#This Row],[tema]],Estructura!$G$4:$J$532,4,0)</f>
        <v>T-4</v>
      </c>
      <c r="Y1645" s="18" t="str">
        <f>+VLOOKUP(Sitio_Publico[[#This Row],[contenido]],Estructura!$L$4:$O$473,4,0)</f>
        <v>C-3</v>
      </c>
      <c r="Z1645" s="18" t="str">
        <f>+VLOOKUP(Sitio_Publico[[#This Row],[Filtro Integrado]],Estructura!$U$4:$W$529,3,0)</f>
        <v>FI-0</v>
      </c>
      <c r="AA1645" s="18" t="str">
        <f>+VLOOKUP(Sitio_Publico[[#This Row],[Muestra]],Estructura!$Y$4:$AB$483,4,0)</f>
        <v>M-00058</v>
      </c>
    </row>
    <row r="1646" spans="1:27" ht="40.799999999999997" x14ac:dyDescent="0.3">
      <c r="A1646" s="16">
        <f t="shared" si="25"/>
        <v>1645</v>
      </c>
      <c r="B1646" s="47" t="s">
        <v>15118</v>
      </c>
      <c r="C1646" s="13" t="s">
        <v>461</v>
      </c>
      <c r="D1646" s="13" t="s">
        <v>462</v>
      </c>
      <c r="E1646" s="44">
        <v>13126</v>
      </c>
      <c r="F1646" s="13" t="s">
        <v>524</v>
      </c>
      <c r="G1646" s="23" t="s">
        <v>498</v>
      </c>
      <c r="H1646" s="42" t="s">
        <v>458</v>
      </c>
      <c r="I1646" s="28" t="s">
        <v>322</v>
      </c>
      <c r="J1646" s="12" t="s">
        <v>499</v>
      </c>
      <c r="K1646" s="28" t="s">
        <v>525</v>
      </c>
      <c r="L1646" s="12" t="s">
        <v>465</v>
      </c>
      <c r="M1646" s="12" t="s">
        <v>471</v>
      </c>
      <c r="N1646" s="12" t="s">
        <v>467</v>
      </c>
      <c r="O1646" s="26" t="s">
        <v>8888</v>
      </c>
      <c r="P1646" s="26" t="s">
        <v>8889</v>
      </c>
      <c r="Q1646" s="25" t="s">
        <v>526</v>
      </c>
      <c r="R1646" s="26" t="s">
        <v>8890</v>
      </c>
      <c r="S1646" s="15" t="s">
        <v>8891</v>
      </c>
      <c r="T1646" s="52">
        <v>0</v>
      </c>
      <c r="U1646" s="22" t="s">
        <v>392</v>
      </c>
      <c r="V1646" s="18" t="str">
        <f>+Sitio_Publico[[#This Row],[idcoleccion]]&amp;"-"&amp;Sitio_Publico[[#This Row],[id]]</f>
        <v>000-1645</v>
      </c>
      <c r="W1646" s="18">
        <f>+VLOOKUP(Sitio_Publico[[#This Row],[territorio]],Estructura!$AE$4:$AH$1067,4,0)</f>
        <v>30013126</v>
      </c>
      <c r="X1646" s="18" t="str">
        <f>+VLOOKUP(Sitio_Publico[[#This Row],[tema]],Estructura!$G$4:$J$532,4,0)</f>
        <v>T-8</v>
      </c>
      <c r="Y1646" s="18" t="str">
        <f>+VLOOKUP(Sitio_Publico[[#This Row],[contenido]],Estructura!$L$4:$O$473,4,0)</f>
        <v>C-4</v>
      </c>
      <c r="Z1646" s="18" t="str">
        <f>+VLOOKUP(Sitio_Publico[[#This Row],[Filtro Integrado]],Estructura!$U$4:$W$529,3,0)</f>
        <v>FI-1</v>
      </c>
      <c r="AA1646" s="18" t="str">
        <f>+VLOOKUP(Sitio_Publico[[#This Row],[Muestra]],Estructura!$Y$4:$AB$483,4,0)</f>
        <v>M-00055</v>
      </c>
    </row>
    <row r="1647" spans="1:27" ht="40.799999999999997" x14ac:dyDescent="0.3">
      <c r="A1647" s="16">
        <f t="shared" si="25"/>
        <v>1646</v>
      </c>
      <c r="B1647" s="47" t="s">
        <v>15118</v>
      </c>
      <c r="C1647" s="13" t="s">
        <v>461</v>
      </c>
      <c r="D1647" s="13" t="s">
        <v>462</v>
      </c>
      <c r="E1647" s="44">
        <v>9121</v>
      </c>
      <c r="F1647" s="13" t="s">
        <v>497</v>
      </c>
      <c r="G1647" s="23" t="s">
        <v>498</v>
      </c>
      <c r="H1647" s="42" t="s">
        <v>458</v>
      </c>
      <c r="I1647" s="28" t="s">
        <v>236</v>
      </c>
      <c r="J1647" s="12" t="s">
        <v>499</v>
      </c>
      <c r="K1647" s="28" t="s">
        <v>500</v>
      </c>
      <c r="L1647" s="12" t="s">
        <v>465</v>
      </c>
      <c r="M1647" s="12" t="s">
        <v>501</v>
      </c>
      <c r="N1647" s="12" t="s">
        <v>467</v>
      </c>
      <c r="O1647" s="26" t="s">
        <v>8892</v>
      </c>
      <c r="P1647" s="26" t="s">
        <v>8893</v>
      </c>
      <c r="Q1647" s="25" t="s">
        <v>456</v>
      </c>
      <c r="R1647" s="26" t="s">
        <v>8894</v>
      </c>
      <c r="S1647" s="15" t="s">
        <v>8895</v>
      </c>
      <c r="T1647" s="52">
        <v>0</v>
      </c>
      <c r="U1647" s="22" t="s">
        <v>392</v>
      </c>
      <c r="V1647" s="18" t="str">
        <f>+Sitio_Publico[[#This Row],[idcoleccion]]&amp;"-"&amp;Sitio_Publico[[#This Row],[id]]</f>
        <v>000-1646</v>
      </c>
      <c r="W1647" s="18">
        <f>+VLOOKUP(Sitio_Publico[[#This Row],[territorio]],Estructura!$AE$4:$AH$1067,4,0)</f>
        <v>30009121</v>
      </c>
      <c r="X1647" s="18" t="str">
        <f>+VLOOKUP(Sitio_Publico[[#This Row],[tema]],Estructura!$G$4:$J$532,4,0)</f>
        <v>T-6</v>
      </c>
      <c r="Y1647" s="18" t="str">
        <f>+VLOOKUP(Sitio_Publico[[#This Row],[contenido]],Estructura!$L$4:$O$473,4,0)</f>
        <v>C-4</v>
      </c>
      <c r="Z1647" s="18" t="str">
        <f>+VLOOKUP(Sitio_Publico[[#This Row],[Filtro Integrado]],Estructura!$U$4:$W$529,3,0)</f>
        <v>FI-1</v>
      </c>
      <c r="AA1647" s="18" t="str">
        <f>+VLOOKUP(Sitio_Publico[[#This Row],[Muestra]],Estructura!$Y$4:$AB$483,4,0)</f>
        <v>M-00053</v>
      </c>
    </row>
    <row r="1648" spans="1:27" ht="40.799999999999997" x14ac:dyDescent="0.3">
      <c r="A1648" s="16">
        <f t="shared" si="25"/>
        <v>1647</v>
      </c>
      <c r="B1648" s="47" t="s">
        <v>15118</v>
      </c>
      <c r="C1648" s="13" t="s">
        <v>461</v>
      </c>
      <c r="D1648" s="13" t="s">
        <v>462</v>
      </c>
      <c r="E1648" s="44">
        <v>12103</v>
      </c>
      <c r="F1648" s="13" t="s">
        <v>468</v>
      </c>
      <c r="G1648" s="23" t="s">
        <v>469</v>
      </c>
      <c r="H1648" s="42" t="s">
        <v>458</v>
      </c>
      <c r="I1648" s="28" t="s">
        <v>289</v>
      </c>
      <c r="J1648" s="12" t="s">
        <v>393</v>
      </c>
      <c r="K1648" s="28" t="s">
        <v>470</v>
      </c>
      <c r="L1648" s="12" t="s">
        <v>465</v>
      </c>
      <c r="M1648" s="12" t="s">
        <v>471</v>
      </c>
      <c r="N1648" s="12" t="s">
        <v>467</v>
      </c>
      <c r="O1648" s="26" t="s">
        <v>8896</v>
      </c>
      <c r="P1648" s="26" t="s">
        <v>8897</v>
      </c>
      <c r="Q1648" s="25" t="s">
        <v>456</v>
      </c>
      <c r="R1648" s="26" t="s">
        <v>8898</v>
      </c>
      <c r="S1648" s="15" t="s">
        <v>8899</v>
      </c>
      <c r="T1648" s="52">
        <v>0</v>
      </c>
      <c r="U1648" s="22" t="s">
        <v>392</v>
      </c>
      <c r="V1648" s="18" t="str">
        <f>+Sitio_Publico[[#This Row],[idcoleccion]]&amp;"-"&amp;Sitio_Publico[[#This Row],[id]]</f>
        <v>000-1647</v>
      </c>
      <c r="W1648" s="18">
        <f>+VLOOKUP(Sitio_Publico[[#This Row],[territorio]],Estructura!$AE$4:$AH$1067,4,0)</f>
        <v>30012103</v>
      </c>
      <c r="X1648" s="18" t="str">
        <f>+VLOOKUP(Sitio_Publico[[#This Row],[tema]],Estructura!$G$4:$J$532,4,0)</f>
        <v>T-4</v>
      </c>
      <c r="Y1648" s="18" t="str">
        <f>+VLOOKUP(Sitio_Publico[[#This Row],[contenido]],Estructura!$L$4:$O$473,4,0)</f>
        <v>C-3</v>
      </c>
      <c r="Z1648" s="18" t="str">
        <f>+VLOOKUP(Sitio_Publico[[#This Row],[Filtro Integrado]],Estructura!$U$4:$W$529,3,0)</f>
        <v>FI-0</v>
      </c>
      <c r="AA1648" s="18" t="str">
        <f>+VLOOKUP(Sitio_Publico[[#This Row],[Muestra]],Estructura!$Y$4:$AB$483,4,0)</f>
        <v>M-00050</v>
      </c>
    </row>
    <row r="1649" spans="1:27" ht="40.799999999999997" x14ac:dyDescent="0.3">
      <c r="A1649" s="16">
        <f t="shared" si="25"/>
        <v>1648</v>
      </c>
      <c r="B1649" s="47" t="s">
        <v>15118</v>
      </c>
      <c r="C1649" s="13" t="s">
        <v>461</v>
      </c>
      <c r="D1649" s="13" t="s">
        <v>462</v>
      </c>
      <c r="E1649" s="44">
        <v>5502</v>
      </c>
      <c r="F1649" s="13" t="s">
        <v>468</v>
      </c>
      <c r="G1649" s="23" t="s">
        <v>469</v>
      </c>
      <c r="H1649" s="42" t="s">
        <v>458</v>
      </c>
      <c r="I1649" s="28" t="s">
        <v>80</v>
      </c>
      <c r="J1649" s="12" t="s">
        <v>393</v>
      </c>
      <c r="K1649" s="28" t="s">
        <v>470</v>
      </c>
      <c r="L1649" s="12" t="s">
        <v>465</v>
      </c>
      <c r="M1649" s="12" t="s">
        <v>471</v>
      </c>
      <c r="N1649" s="12" t="s">
        <v>467</v>
      </c>
      <c r="O1649" s="26" t="s">
        <v>8900</v>
      </c>
      <c r="P1649" s="26" t="s">
        <v>8901</v>
      </c>
      <c r="Q1649" s="25" t="s">
        <v>456</v>
      </c>
      <c r="R1649" s="26" t="s">
        <v>8902</v>
      </c>
      <c r="S1649" s="15" t="s">
        <v>8903</v>
      </c>
      <c r="T1649" s="52">
        <v>0</v>
      </c>
      <c r="U1649" s="22" t="s">
        <v>392</v>
      </c>
      <c r="V1649" s="18" t="str">
        <f>+Sitio_Publico[[#This Row],[idcoleccion]]&amp;"-"&amp;Sitio_Publico[[#This Row],[id]]</f>
        <v>000-1648</v>
      </c>
      <c r="W1649" s="18">
        <f>+VLOOKUP(Sitio_Publico[[#This Row],[territorio]],Estructura!$AE$4:$AH$1067,4,0)</f>
        <v>30005502</v>
      </c>
      <c r="X1649" s="18" t="str">
        <f>+VLOOKUP(Sitio_Publico[[#This Row],[tema]],Estructura!$G$4:$J$532,4,0)</f>
        <v>T-4</v>
      </c>
      <c r="Y1649" s="18" t="str">
        <f>+VLOOKUP(Sitio_Publico[[#This Row],[contenido]],Estructura!$L$4:$O$473,4,0)</f>
        <v>C-3</v>
      </c>
      <c r="Z1649" s="18" t="str">
        <f>+VLOOKUP(Sitio_Publico[[#This Row],[Filtro Integrado]],Estructura!$U$4:$W$529,3,0)</f>
        <v>FI-0</v>
      </c>
      <c r="AA1649" s="18" t="str">
        <f>+VLOOKUP(Sitio_Publico[[#This Row],[Muestra]],Estructura!$Y$4:$AB$483,4,0)</f>
        <v>M-00050</v>
      </c>
    </row>
    <row r="1650" spans="1:27" ht="36" x14ac:dyDescent="0.3">
      <c r="A1650" s="16">
        <f t="shared" si="25"/>
        <v>1649</v>
      </c>
      <c r="B1650" s="47" t="s">
        <v>15118</v>
      </c>
      <c r="C1650" s="13" t="s">
        <v>461</v>
      </c>
      <c r="D1650" s="13" t="s">
        <v>462</v>
      </c>
      <c r="E1650" s="44">
        <v>7108</v>
      </c>
      <c r="F1650" s="13" t="s">
        <v>497</v>
      </c>
      <c r="G1650" s="23" t="s">
        <v>498</v>
      </c>
      <c r="H1650" s="42" t="s">
        <v>458</v>
      </c>
      <c r="I1650" s="28" t="s">
        <v>139</v>
      </c>
      <c r="J1650" s="12" t="s">
        <v>499</v>
      </c>
      <c r="K1650" s="28" t="s">
        <v>540</v>
      </c>
      <c r="L1650" s="12" t="s">
        <v>541</v>
      </c>
      <c r="M1650" s="12" t="s">
        <v>501</v>
      </c>
      <c r="N1650" s="12" t="s">
        <v>467</v>
      </c>
      <c r="O1650" s="26" t="s">
        <v>8904</v>
      </c>
      <c r="P1650" s="26" t="s">
        <v>8905</v>
      </c>
      <c r="Q1650" s="25" t="s">
        <v>491</v>
      </c>
      <c r="R1650" s="26" t="s">
        <v>8906</v>
      </c>
      <c r="S1650" s="15" t="s">
        <v>8907</v>
      </c>
      <c r="T1650" s="52">
        <v>0</v>
      </c>
      <c r="U1650" s="22" t="s">
        <v>392</v>
      </c>
      <c r="V1650" s="18" t="str">
        <f>+Sitio_Publico[[#This Row],[idcoleccion]]&amp;"-"&amp;Sitio_Publico[[#This Row],[id]]</f>
        <v>000-1649</v>
      </c>
      <c r="W1650" s="18">
        <f>+VLOOKUP(Sitio_Publico[[#This Row],[territorio]],Estructura!$AE$4:$AH$1067,4,0)</f>
        <v>30007108</v>
      </c>
      <c r="X1650" s="18" t="str">
        <f>+VLOOKUP(Sitio_Publico[[#This Row],[tema]],Estructura!$G$4:$J$532,4,0)</f>
        <v>T-6</v>
      </c>
      <c r="Y1650" s="18" t="str">
        <f>+VLOOKUP(Sitio_Publico[[#This Row],[contenido]],Estructura!$L$4:$O$473,4,0)</f>
        <v>C-4</v>
      </c>
      <c r="Z1650" s="18" t="str">
        <f>+VLOOKUP(Sitio_Publico[[#This Row],[Filtro Integrado]],Estructura!$U$4:$W$529,3,0)</f>
        <v>FI-1</v>
      </c>
      <c r="AA1650" s="18" t="str">
        <f>+VLOOKUP(Sitio_Publico[[#This Row],[Muestra]],Estructura!$Y$4:$AB$483,4,0)</f>
        <v>M-00057</v>
      </c>
    </row>
    <row r="1651" spans="1:27" ht="40.799999999999997" x14ac:dyDescent="0.3">
      <c r="A1651" s="16">
        <f t="shared" si="25"/>
        <v>1650</v>
      </c>
      <c r="B1651" s="47" t="s">
        <v>15118</v>
      </c>
      <c r="C1651" s="13" t="s">
        <v>461</v>
      </c>
      <c r="D1651" s="13" t="s">
        <v>462</v>
      </c>
      <c r="E1651" s="44">
        <v>14102</v>
      </c>
      <c r="F1651" s="13" t="s">
        <v>502</v>
      </c>
      <c r="G1651" s="23" t="s">
        <v>464</v>
      </c>
      <c r="H1651" s="42" t="s">
        <v>458</v>
      </c>
      <c r="I1651" s="28" t="s">
        <v>349</v>
      </c>
      <c r="J1651" s="12" t="s">
        <v>393</v>
      </c>
      <c r="K1651" s="28" t="s">
        <v>503</v>
      </c>
      <c r="L1651" s="12" t="s">
        <v>465</v>
      </c>
      <c r="M1651" s="12" t="s">
        <v>466</v>
      </c>
      <c r="N1651" s="12" t="s">
        <v>467</v>
      </c>
      <c r="O1651" s="26" t="s">
        <v>529</v>
      </c>
      <c r="P1651" s="26" t="s">
        <v>8908</v>
      </c>
      <c r="Q1651" s="25" t="s">
        <v>456</v>
      </c>
      <c r="R1651" s="26" t="s">
        <v>8909</v>
      </c>
      <c r="S1651" s="15" t="s">
        <v>530</v>
      </c>
      <c r="T1651" s="52">
        <v>0</v>
      </c>
      <c r="U1651" s="22" t="s">
        <v>392</v>
      </c>
      <c r="V1651" s="18" t="str">
        <f>+Sitio_Publico[[#This Row],[idcoleccion]]&amp;"-"&amp;Sitio_Publico[[#This Row],[id]]</f>
        <v>000-1650</v>
      </c>
      <c r="W1651" s="18">
        <f>+VLOOKUP(Sitio_Publico[[#This Row],[territorio]],Estructura!$AE$4:$AH$1067,4,0)</f>
        <v>30014102</v>
      </c>
      <c r="X1651" s="18" t="str">
        <f>+VLOOKUP(Sitio_Publico[[#This Row],[tema]],Estructura!$G$4:$J$532,4,0)</f>
        <v>T-7</v>
      </c>
      <c r="Y1651" s="18" t="str">
        <f>+VLOOKUP(Sitio_Publico[[#This Row],[contenido]],Estructura!$L$4:$O$473,4,0)</f>
        <v>C-2</v>
      </c>
      <c r="Z1651" s="18" t="str">
        <f>+VLOOKUP(Sitio_Publico[[#This Row],[Filtro Integrado]],Estructura!$U$4:$W$529,3,0)</f>
        <v>FI-0</v>
      </c>
      <c r="AA1651" s="18" t="str">
        <f>+VLOOKUP(Sitio_Publico[[#This Row],[Muestra]],Estructura!$Y$4:$AB$483,4,0)</f>
        <v>M-00054</v>
      </c>
    </row>
    <row r="1652" spans="1:27" ht="40.799999999999997" x14ac:dyDescent="0.3">
      <c r="A1652" s="16">
        <f t="shared" si="25"/>
        <v>1651</v>
      </c>
      <c r="B1652" s="47" t="s">
        <v>15118</v>
      </c>
      <c r="C1652" s="13" t="s">
        <v>461</v>
      </c>
      <c r="D1652" s="13" t="s">
        <v>462</v>
      </c>
      <c r="E1652" s="44">
        <v>1107</v>
      </c>
      <c r="F1652" s="13" t="s">
        <v>524</v>
      </c>
      <c r="G1652" s="23" t="s">
        <v>498</v>
      </c>
      <c r="H1652" s="42" t="s">
        <v>458</v>
      </c>
      <c r="I1652" s="28" t="s">
        <v>27</v>
      </c>
      <c r="J1652" s="12" t="s">
        <v>499</v>
      </c>
      <c r="K1652" s="28" t="s">
        <v>525</v>
      </c>
      <c r="L1652" s="12" t="s">
        <v>465</v>
      </c>
      <c r="M1652" s="12" t="s">
        <v>471</v>
      </c>
      <c r="N1652" s="12" t="s">
        <v>467</v>
      </c>
      <c r="O1652" s="26" t="s">
        <v>8910</v>
      </c>
      <c r="P1652" s="26" t="s">
        <v>8911</v>
      </c>
      <c r="Q1652" s="25" t="s">
        <v>526</v>
      </c>
      <c r="R1652" s="26" t="s">
        <v>8912</v>
      </c>
      <c r="S1652" s="15" t="s">
        <v>8913</v>
      </c>
      <c r="T1652" s="52">
        <v>0</v>
      </c>
      <c r="U1652" s="22" t="s">
        <v>392</v>
      </c>
      <c r="V1652" s="18" t="str">
        <f>+Sitio_Publico[[#This Row],[idcoleccion]]&amp;"-"&amp;Sitio_Publico[[#This Row],[id]]</f>
        <v>000-1651</v>
      </c>
      <c r="W1652" s="18">
        <f>+VLOOKUP(Sitio_Publico[[#This Row],[territorio]],Estructura!$AE$4:$AH$1067,4,0)</f>
        <v>30001107</v>
      </c>
      <c r="X1652" s="18" t="str">
        <f>+VLOOKUP(Sitio_Publico[[#This Row],[tema]],Estructura!$G$4:$J$532,4,0)</f>
        <v>T-8</v>
      </c>
      <c r="Y1652" s="18" t="str">
        <f>+VLOOKUP(Sitio_Publico[[#This Row],[contenido]],Estructura!$L$4:$O$473,4,0)</f>
        <v>C-4</v>
      </c>
      <c r="Z1652" s="18" t="str">
        <f>+VLOOKUP(Sitio_Publico[[#This Row],[Filtro Integrado]],Estructura!$U$4:$W$529,3,0)</f>
        <v>FI-1</v>
      </c>
      <c r="AA1652" s="18" t="str">
        <f>+VLOOKUP(Sitio_Publico[[#This Row],[Muestra]],Estructura!$Y$4:$AB$483,4,0)</f>
        <v>M-00055</v>
      </c>
    </row>
    <row r="1653" spans="1:27" ht="40.799999999999997" x14ac:dyDescent="0.3">
      <c r="A1653" s="16">
        <f t="shared" si="25"/>
        <v>1652</v>
      </c>
      <c r="B1653" s="47" t="s">
        <v>15118</v>
      </c>
      <c r="C1653" s="13" t="s">
        <v>461</v>
      </c>
      <c r="D1653" s="13" t="s">
        <v>462</v>
      </c>
      <c r="E1653" s="44">
        <v>14101</v>
      </c>
      <c r="F1653" s="13" t="s">
        <v>502</v>
      </c>
      <c r="G1653" s="23" t="s">
        <v>464</v>
      </c>
      <c r="H1653" s="42" t="s">
        <v>458</v>
      </c>
      <c r="I1653" s="28" t="s">
        <v>348</v>
      </c>
      <c r="J1653" s="12" t="s">
        <v>393</v>
      </c>
      <c r="K1653" s="28" t="s">
        <v>503</v>
      </c>
      <c r="L1653" s="12" t="s">
        <v>465</v>
      </c>
      <c r="M1653" s="12" t="s">
        <v>466</v>
      </c>
      <c r="N1653" s="12" t="s">
        <v>467</v>
      </c>
      <c r="O1653" s="26" t="s">
        <v>8914</v>
      </c>
      <c r="P1653" s="26" t="s">
        <v>8915</v>
      </c>
      <c r="Q1653" s="25" t="s">
        <v>456</v>
      </c>
      <c r="R1653" s="26" t="s">
        <v>8916</v>
      </c>
      <c r="S1653" s="15" t="s">
        <v>8917</v>
      </c>
      <c r="T1653" s="52">
        <v>0</v>
      </c>
      <c r="U1653" s="22" t="s">
        <v>392</v>
      </c>
      <c r="V1653" s="18" t="str">
        <f>+Sitio_Publico[[#This Row],[idcoleccion]]&amp;"-"&amp;Sitio_Publico[[#This Row],[id]]</f>
        <v>000-1652</v>
      </c>
      <c r="W1653" s="18">
        <f>+VLOOKUP(Sitio_Publico[[#This Row],[territorio]],Estructura!$AE$4:$AH$1067,4,0)</f>
        <v>30014101</v>
      </c>
      <c r="X1653" s="18" t="str">
        <f>+VLOOKUP(Sitio_Publico[[#This Row],[tema]],Estructura!$G$4:$J$532,4,0)</f>
        <v>T-7</v>
      </c>
      <c r="Y1653" s="18" t="str">
        <f>+VLOOKUP(Sitio_Publico[[#This Row],[contenido]],Estructura!$L$4:$O$473,4,0)</f>
        <v>C-2</v>
      </c>
      <c r="Z1653" s="18" t="str">
        <f>+VLOOKUP(Sitio_Publico[[#This Row],[Filtro Integrado]],Estructura!$U$4:$W$529,3,0)</f>
        <v>FI-0</v>
      </c>
      <c r="AA1653" s="18" t="str">
        <f>+VLOOKUP(Sitio_Publico[[#This Row],[Muestra]],Estructura!$Y$4:$AB$483,4,0)</f>
        <v>M-00054</v>
      </c>
    </row>
    <row r="1654" spans="1:27" ht="40.799999999999997" x14ac:dyDescent="0.3">
      <c r="A1654" s="16">
        <f t="shared" si="25"/>
        <v>1653</v>
      </c>
      <c r="B1654" s="47" t="s">
        <v>15118</v>
      </c>
      <c r="C1654" s="13" t="s">
        <v>461</v>
      </c>
      <c r="D1654" s="13" t="s">
        <v>462</v>
      </c>
      <c r="E1654" s="44">
        <v>11</v>
      </c>
      <c r="F1654" s="13" t="s">
        <v>590</v>
      </c>
      <c r="G1654" s="23" t="s">
        <v>591</v>
      </c>
      <c r="H1654" s="42" t="s">
        <v>457</v>
      </c>
      <c r="I1654" s="28" t="s">
        <v>374</v>
      </c>
      <c r="J1654" s="12" t="s">
        <v>393</v>
      </c>
      <c r="K1654" s="28" t="s">
        <v>598</v>
      </c>
      <c r="L1654" s="12" t="s">
        <v>465</v>
      </c>
      <c r="M1654" s="12" t="s">
        <v>593</v>
      </c>
      <c r="N1654" s="12" t="s">
        <v>467</v>
      </c>
      <c r="O1654" s="26" t="s">
        <v>8918</v>
      </c>
      <c r="P1654" s="26" t="s">
        <v>8919</v>
      </c>
      <c r="Q1654" s="25" t="s">
        <v>456</v>
      </c>
      <c r="R1654" s="26" t="s">
        <v>8920</v>
      </c>
      <c r="S1654" s="15" t="s">
        <v>8921</v>
      </c>
      <c r="T1654" s="52">
        <v>0</v>
      </c>
      <c r="U1654" s="22" t="s">
        <v>392</v>
      </c>
      <c r="V1654" s="18" t="str">
        <f>+Sitio_Publico[[#This Row],[idcoleccion]]&amp;"-"&amp;Sitio_Publico[[#This Row],[id]]</f>
        <v>000-1653</v>
      </c>
      <c r="W1654" s="18">
        <f>+VLOOKUP(Sitio_Publico[[#This Row],[territorio]],Estructura!$AE$4:$AH$1067,4,0)</f>
        <v>20000011</v>
      </c>
      <c r="X1654" s="18" t="str">
        <f>+VLOOKUP(Sitio_Publico[[#This Row],[tema]],Estructura!$G$4:$J$532,4,0)</f>
        <v>T-11</v>
      </c>
      <c r="Y1654" s="18" t="str">
        <f>+VLOOKUP(Sitio_Publico[[#This Row],[contenido]],Estructura!$L$4:$O$473,4,0)</f>
        <v>C-6</v>
      </c>
      <c r="Z1654" s="18" t="str">
        <f>+VLOOKUP(Sitio_Publico[[#This Row],[Filtro Integrado]],Estructura!$U$4:$W$529,3,0)</f>
        <v>FI-0</v>
      </c>
      <c r="AA1654" s="18" t="str">
        <f>+VLOOKUP(Sitio_Publico[[#This Row],[Muestra]],Estructura!$Y$4:$AB$483,4,0)</f>
        <v>M-00061</v>
      </c>
    </row>
    <row r="1655" spans="1:27" ht="40.799999999999997" x14ac:dyDescent="0.3">
      <c r="A1655" s="16">
        <f t="shared" si="25"/>
        <v>1654</v>
      </c>
      <c r="B1655" s="47" t="s">
        <v>15118</v>
      </c>
      <c r="C1655" s="13" t="s">
        <v>461</v>
      </c>
      <c r="D1655" s="13" t="s">
        <v>462</v>
      </c>
      <c r="E1655" s="44">
        <v>3201</v>
      </c>
      <c r="F1655" s="13" t="s">
        <v>497</v>
      </c>
      <c r="G1655" s="23" t="s">
        <v>498</v>
      </c>
      <c r="H1655" s="42" t="s">
        <v>458</v>
      </c>
      <c r="I1655" s="28" t="s">
        <v>44</v>
      </c>
      <c r="J1655" s="12" t="s">
        <v>499</v>
      </c>
      <c r="K1655" s="28" t="s">
        <v>500</v>
      </c>
      <c r="L1655" s="12" t="s">
        <v>465</v>
      </c>
      <c r="M1655" s="12" t="s">
        <v>501</v>
      </c>
      <c r="N1655" s="12" t="s">
        <v>467</v>
      </c>
      <c r="O1655" s="26" t="s">
        <v>8922</v>
      </c>
      <c r="P1655" s="26" t="s">
        <v>8923</v>
      </c>
      <c r="Q1655" s="25" t="s">
        <v>456</v>
      </c>
      <c r="R1655" s="26" t="s">
        <v>8924</v>
      </c>
      <c r="S1655" s="15" t="s">
        <v>8925</v>
      </c>
      <c r="T1655" s="52">
        <v>0</v>
      </c>
      <c r="U1655" s="22" t="s">
        <v>392</v>
      </c>
      <c r="V1655" s="18" t="str">
        <f>+Sitio_Publico[[#This Row],[idcoleccion]]&amp;"-"&amp;Sitio_Publico[[#This Row],[id]]</f>
        <v>000-1654</v>
      </c>
      <c r="W1655" s="18">
        <f>+VLOOKUP(Sitio_Publico[[#This Row],[territorio]],Estructura!$AE$4:$AH$1067,4,0)</f>
        <v>30003201</v>
      </c>
      <c r="X1655" s="18" t="str">
        <f>+VLOOKUP(Sitio_Publico[[#This Row],[tema]],Estructura!$G$4:$J$532,4,0)</f>
        <v>T-6</v>
      </c>
      <c r="Y1655" s="18" t="str">
        <f>+VLOOKUP(Sitio_Publico[[#This Row],[contenido]],Estructura!$L$4:$O$473,4,0)</f>
        <v>C-4</v>
      </c>
      <c r="Z1655" s="18" t="str">
        <f>+VLOOKUP(Sitio_Publico[[#This Row],[Filtro Integrado]],Estructura!$U$4:$W$529,3,0)</f>
        <v>FI-1</v>
      </c>
      <c r="AA1655" s="18" t="str">
        <f>+VLOOKUP(Sitio_Publico[[#This Row],[Muestra]],Estructura!$Y$4:$AB$483,4,0)</f>
        <v>M-00053</v>
      </c>
    </row>
    <row r="1656" spans="1:27" ht="36" x14ac:dyDescent="0.3">
      <c r="A1656" s="16">
        <f t="shared" si="25"/>
        <v>1655</v>
      </c>
      <c r="B1656" s="47" t="s">
        <v>15118</v>
      </c>
      <c r="C1656" s="13" t="s">
        <v>461</v>
      </c>
      <c r="D1656" s="13" t="s">
        <v>462</v>
      </c>
      <c r="E1656" s="44">
        <v>13112</v>
      </c>
      <c r="F1656" s="13" t="s">
        <v>497</v>
      </c>
      <c r="G1656" s="23" t="s">
        <v>498</v>
      </c>
      <c r="H1656" s="42" t="s">
        <v>458</v>
      </c>
      <c r="I1656" s="28" t="s">
        <v>308</v>
      </c>
      <c r="J1656" s="12" t="s">
        <v>499</v>
      </c>
      <c r="K1656" s="28" t="s">
        <v>540</v>
      </c>
      <c r="L1656" s="12" t="s">
        <v>541</v>
      </c>
      <c r="M1656" s="12" t="s">
        <v>501</v>
      </c>
      <c r="N1656" s="12" t="s">
        <v>467</v>
      </c>
      <c r="O1656" s="26" t="s">
        <v>8926</v>
      </c>
      <c r="P1656" s="26" t="s">
        <v>8927</v>
      </c>
      <c r="Q1656" s="25" t="s">
        <v>491</v>
      </c>
      <c r="R1656" s="26" t="s">
        <v>8928</v>
      </c>
      <c r="S1656" s="15" t="s">
        <v>8929</v>
      </c>
      <c r="T1656" s="52">
        <v>0</v>
      </c>
      <c r="U1656" s="22" t="s">
        <v>392</v>
      </c>
      <c r="V1656" s="18" t="str">
        <f>+Sitio_Publico[[#This Row],[idcoleccion]]&amp;"-"&amp;Sitio_Publico[[#This Row],[id]]</f>
        <v>000-1655</v>
      </c>
      <c r="W1656" s="18">
        <f>+VLOOKUP(Sitio_Publico[[#This Row],[territorio]],Estructura!$AE$4:$AH$1067,4,0)</f>
        <v>30013112</v>
      </c>
      <c r="X1656" s="18" t="str">
        <f>+VLOOKUP(Sitio_Publico[[#This Row],[tema]],Estructura!$G$4:$J$532,4,0)</f>
        <v>T-6</v>
      </c>
      <c r="Y1656" s="18" t="str">
        <f>+VLOOKUP(Sitio_Publico[[#This Row],[contenido]],Estructura!$L$4:$O$473,4,0)</f>
        <v>C-4</v>
      </c>
      <c r="Z1656" s="18" t="str">
        <f>+VLOOKUP(Sitio_Publico[[#This Row],[Filtro Integrado]],Estructura!$U$4:$W$529,3,0)</f>
        <v>FI-1</v>
      </c>
      <c r="AA1656" s="18" t="str">
        <f>+VLOOKUP(Sitio_Publico[[#This Row],[Muestra]],Estructura!$Y$4:$AB$483,4,0)</f>
        <v>M-00057</v>
      </c>
    </row>
    <row r="1657" spans="1:27" ht="40.799999999999997" x14ac:dyDescent="0.3">
      <c r="A1657" s="16">
        <f t="shared" si="25"/>
        <v>1656</v>
      </c>
      <c r="B1657" s="47" t="s">
        <v>15118</v>
      </c>
      <c r="C1657" s="13" t="s">
        <v>461</v>
      </c>
      <c r="D1657" s="13" t="s">
        <v>462</v>
      </c>
      <c r="E1657" s="44">
        <v>13</v>
      </c>
      <c r="F1657" s="13" t="s">
        <v>463</v>
      </c>
      <c r="G1657" s="23" t="s">
        <v>464</v>
      </c>
      <c r="H1657" s="42" t="s">
        <v>457</v>
      </c>
      <c r="I1657" s="28" t="s">
        <v>376</v>
      </c>
      <c r="J1657" s="12" t="s">
        <v>393</v>
      </c>
      <c r="K1657" s="28" t="s">
        <v>463</v>
      </c>
      <c r="L1657" s="12" t="s">
        <v>465</v>
      </c>
      <c r="M1657" s="12" t="s">
        <v>466</v>
      </c>
      <c r="N1657" s="12" t="s">
        <v>467</v>
      </c>
      <c r="O1657" s="26" t="s">
        <v>8930</v>
      </c>
      <c r="P1657" s="26" t="s">
        <v>8931</v>
      </c>
      <c r="Q1657" s="25" t="s">
        <v>456</v>
      </c>
      <c r="R1657" s="26" t="s">
        <v>8932</v>
      </c>
      <c r="S1657" s="15" t="s">
        <v>8933</v>
      </c>
      <c r="T1657" s="52">
        <v>0</v>
      </c>
      <c r="U1657" s="22" t="s">
        <v>392</v>
      </c>
      <c r="V1657" s="18" t="str">
        <f>+Sitio_Publico[[#This Row],[idcoleccion]]&amp;"-"&amp;Sitio_Publico[[#This Row],[id]]</f>
        <v>000-1656</v>
      </c>
      <c r="W1657" s="18">
        <f>+VLOOKUP(Sitio_Publico[[#This Row],[territorio]],Estructura!$AE$4:$AH$1067,4,0)</f>
        <v>20000013</v>
      </c>
      <c r="X1657" s="18" t="str">
        <f>+VLOOKUP(Sitio_Publico[[#This Row],[tema]],Estructura!$G$4:$J$532,4,0)</f>
        <v>T-3</v>
      </c>
      <c r="Y1657" s="18" t="str">
        <f>+VLOOKUP(Sitio_Publico[[#This Row],[contenido]],Estructura!$L$4:$O$473,4,0)</f>
        <v>C-2</v>
      </c>
      <c r="Z1657" s="18" t="str">
        <f>+VLOOKUP(Sitio_Publico[[#This Row],[Filtro Integrado]],Estructura!$U$4:$W$529,3,0)</f>
        <v>FI-0</v>
      </c>
      <c r="AA1657" s="18" t="str">
        <f>+VLOOKUP(Sitio_Publico[[#This Row],[Muestra]],Estructura!$Y$4:$AB$483,4,0)</f>
        <v>M-00049</v>
      </c>
    </row>
    <row r="1658" spans="1:27" ht="40.799999999999997" x14ac:dyDescent="0.3">
      <c r="A1658" s="16">
        <f t="shared" si="25"/>
        <v>1657</v>
      </c>
      <c r="B1658" s="47" t="s">
        <v>15118</v>
      </c>
      <c r="C1658" s="13" t="s">
        <v>461</v>
      </c>
      <c r="D1658" s="13" t="s">
        <v>462</v>
      </c>
      <c r="E1658" s="44">
        <v>6111</v>
      </c>
      <c r="F1658" s="13" t="s">
        <v>463</v>
      </c>
      <c r="G1658" s="23" t="s">
        <v>464</v>
      </c>
      <c r="H1658" s="42" t="s">
        <v>458</v>
      </c>
      <c r="I1658" s="28" t="s">
        <v>110</v>
      </c>
      <c r="J1658" s="12" t="s">
        <v>393</v>
      </c>
      <c r="K1658" s="28" t="s">
        <v>463</v>
      </c>
      <c r="L1658" s="12" t="s">
        <v>465</v>
      </c>
      <c r="M1658" s="12" t="s">
        <v>466</v>
      </c>
      <c r="N1658" s="12" t="s">
        <v>467</v>
      </c>
      <c r="O1658" s="26" t="s">
        <v>8934</v>
      </c>
      <c r="P1658" s="26" t="s">
        <v>8935</v>
      </c>
      <c r="Q1658" s="25" t="s">
        <v>456</v>
      </c>
      <c r="R1658" s="26" t="s">
        <v>8936</v>
      </c>
      <c r="S1658" s="15" t="s">
        <v>8937</v>
      </c>
      <c r="T1658" s="52">
        <v>0</v>
      </c>
      <c r="U1658" s="22" t="s">
        <v>392</v>
      </c>
      <c r="V1658" s="18" t="str">
        <f>+Sitio_Publico[[#This Row],[idcoleccion]]&amp;"-"&amp;Sitio_Publico[[#This Row],[id]]</f>
        <v>000-1657</v>
      </c>
      <c r="W1658" s="18">
        <f>+VLOOKUP(Sitio_Publico[[#This Row],[territorio]],Estructura!$AE$4:$AH$1067,4,0)</f>
        <v>30006111</v>
      </c>
      <c r="X1658" s="18" t="str">
        <f>+VLOOKUP(Sitio_Publico[[#This Row],[tema]],Estructura!$G$4:$J$532,4,0)</f>
        <v>T-3</v>
      </c>
      <c r="Y1658" s="18" t="str">
        <f>+VLOOKUP(Sitio_Publico[[#This Row],[contenido]],Estructura!$L$4:$O$473,4,0)</f>
        <v>C-2</v>
      </c>
      <c r="Z1658" s="18" t="str">
        <f>+VLOOKUP(Sitio_Publico[[#This Row],[Filtro Integrado]],Estructura!$U$4:$W$529,3,0)</f>
        <v>FI-0</v>
      </c>
      <c r="AA1658" s="18" t="str">
        <f>+VLOOKUP(Sitio_Publico[[#This Row],[Muestra]],Estructura!$Y$4:$AB$483,4,0)</f>
        <v>M-00049</v>
      </c>
    </row>
    <row r="1659" spans="1:27" ht="36" x14ac:dyDescent="0.3">
      <c r="A1659" s="16">
        <f t="shared" si="25"/>
        <v>1658</v>
      </c>
      <c r="B1659" s="47" t="s">
        <v>15118</v>
      </c>
      <c r="C1659" s="13" t="s">
        <v>461</v>
      </c>
      <c r="D1659" s="13" t="s">
        <v>462</v>
      </c>
      <c r="E1659" s="44">
        <v>7407</v>
      </c>
      <c r="F1659" s="13" t="s">
        <v>497</v>
      </c>
      <c r="G1659" s="23" t="s">
        <v>498</v>
      </c>
      <c r="H1659" s="42" t="s">
        <v>458</v>
      </c>
      <c r="I1659" s="28" t="s">
        <v>160</v>
      </c>
      <c r="J1659" s="12" t="s">
        <v>499</v>
      </c>
      <c r="K1659" s="28" t="s">
        <v>540</v>
      </c>
      <c r="L1659" s="12" t="s">
        <v>541</v>
      </c>
      <c r="M1659" s="12" t="s">
        <v>501</v>
      </c>
      <c r="N1659" s="12" t="s">
        <v>467</v>
      </c>
      <c r="O1659" s="26" t="s">
        <v>8938</v>
      </c>
      <c r="P1659" s="26" t="s">
        <v>8939</v>
      </c>
      <c r="Q1659" s="25" t="s">
        <v>491</v>
      </c>
      <c r="R1659" s="26" t="s">
        <v>8940</v>
      </c>
      <c r="S1659" s="15" t="s">
        <v>8941</v>
      </c>
      <c r="T1659" s="52">
        <v>0</v>
      </c>
      <c r="U1659" s="22" t="s">
        <v>392</v>
      </c>
      <c r="V1659" s="18" t="str">
        <f>+Sitio_Publico[[#This Row],[idcoleccion]]&amp;"-"&amp;Sitio_Publico[[#This Row],[id]]</f>
        <v>000-1658</v>
      </c>
      <c r="W1659" s="18">
        <f>+VLOOKUP(Sitio_Publico[[#This Row],[territorio]],Estructura!$AE$4:$AH$1067,4,0)</f>
        <v>30007407</v>
      </c>
      <c r="X1659" s="18" t="str">
        <f>+VLOOKUP(Sitio_Publico[[#This Row],[tema]],Estructura!$G$4:$J$532,4,0)</f>
        <v>T-6</v>
      </c>
      <c r="Y1659" s="18" t="str">
        <f>+VLOOKUP(Sitio_Publico[[#This Row],[contenido]],Estructura!$L$4:$O$473,4,0)</f>
        <v>C-4</v>
      </c>
      <c r="Z1659" s="18" t="str">
        <f>+VLOOKUP(Sitio_Publico[[#This Row],[Filtro Integrado]],Estructura!$U$4:$W$529,3,0)</f>
        <v>FI-1</v>
      </c>
      <c r="AA1659" s="18" t="str">
        <f>+VLOOKUP(Sitio_Publico[[#This Row],[Muestra]],Estructura!$Y$4:$AB$483,4,0)</f>
        <v>M-00057</v>
      </c>
    </row>
    <row r="1660" spans="1:27" ht="40.799999999999997" x14ac:dyDescent="0.3">
      <c r="A1660" s="16">
        <f t="shared" si="25"/>
        <v>1659</v>
      </c>
      <c r="B1660" s="47" t="s">
        <v>15118</v>
      </c>
      <c r="C1660" s="13" t="s">
        <v>461</v>
      </c>
      <c r="D1660" s="13" t="s">
        <v>462</v>
      </c>
      <c r="E1660" s="44">
        <v>3101</v>
      </c>
      <c r="F1660" s="13" t="s">
        <v>497</v>
      </c>
      <c r="G1660" s="23" t="s">
        <v>498</v>
      </c>
      <c r="H1660" s="42" t="s">
        <v>458</v>
      </c>
      <c r="I1660" s="28" t="s">
        <v>41</v>
      </c>
      <c r="J1660" s="12" t="s">
        <v>499</v>
      </c>
      <c r="K1660" s="28" t="s">
        <v>500</v>
      </c>
      <c r="L1660" s="12" t="s">
        <v>465</v>
      </c>
      <c r="M1660" s="12" t="s">
        <v>501</v>
      </c>
      <c r="N1660" s="12" t="s">
        <v>467</v>
      </c>
      <c r="O1660" s="26" t="s">
        <v>8942</v>
      </c>
      <c r="P1660" s="26" t="s">
        <v>8943</v>
      </c>
      <c r="Q1660" s="25" t="s">
        <v>456</v>
      </c>
      <c r="R1660" s="26" t="s">
        <v>8944</v>
      </c>
      <c r="S1660" s="15" t="s">
        <v>8945</v>
      </c>
      <c r="T1660" s="52">
        <v>0</v>
      </c>
      <c r="U1660" s="22" t="s">
        <v>392</v>
      </c>
      <c r="V1660" s="18" t="str">
        <f>+Sitio_Publico[[#This Row],[idcoleccion]]&amp;"-"&amp;Sitio_Publico[[#This Row],[id]]</f>
        <v>000-1659</v>
      </c>
      <c r="W1660" s="18">
        <f>+VLOOKUP(Sitio_Publico[[#This Row],[territorio]],Estructura!$AE$4:$AH$1067,4,0)</f>
        <v>30003101</v>
      </c>
      <c r="X1660" s="18" t="str">
        <f>+VLOOKUP(Sitio_Publico[[#This Row],[tema]],Estructura!$G$4:$J$532,4,0)</f>
        <v>T-6</v>
      </c>
      <c r="Y1660" s="18" t="str">
        <f>+VLOOKUP(Sitio_Publico[[#This Row],[contenido]],Estructura!$L$4:$O$473,4,0)</f>
        <v>C-4</v>
      </c>
      <c r="Z1660" s="18" t="str">
        <f>+VLOOKUP(Sitio_Publico[[#This Row],[Filtro Integrado]],Estructura!$U$4:$W$529,3,0)</f>
        <v>FI-1</v>
      </c>
      <c r="AA1660" s="18" t="str">
        <f>+VLOOKUP(Sitio_Publico[[#This Row],[Muestra]],Estructura!$Y$4:$AB$483,4,0)</f>
        <v>M-00053</v>
      </c>
    </row>
    <row r="1661" spans="1:27" ht="40.799999999999997" x14ac:dyDescent="0.3">
      <c r="A1661" s="16">
        <f t="shared" si="25"/>
        <v>1660</v>
      </c>
      <c r="B1661" s="47" t="s">
        <v>15118</v>
      </c>
      <c r="C1661" s="13" t="s">
        <v>461</v>
      </c>
      <c r="D1661" s="13" t="s">
        <v>462</v>
      </c>
      <c r="E1661" s="44">
        <v>11</v>
      </c>
      <c r="F1661" s="13" t="s">
        <v>603</v>
      </c>
      <c r="G1661" s="23" t="s">
        <v>586</v>
      </c>
      <c r="H1661" s="42" t="s">
        <v>457</v>
      </c>
      <c r="I1661" s="28" t="s">
        <v>374</v>
      </c>
      <c r="J1661" s="12" t="s">
        <v>393</v>
      </c>
      <c r="K1661" s="28" t="s">
        <v>604</v>
      </c>
      <c r="L1661" s="12" t="s">
        <v>465</v>
      </c>
      <c r="M1661" s="12" t="s">
        <v>605</v>
      </c>
      <c r="N1661" s="12" t="s">
        <v>467</v>
      </c>
      <c r="O1661" s="26" t="s">
        <v>8946</v>
      </c>
      <c r="P1661" s="26" t="s">
        <v>8947</v>
      </c>
      <c r="Q1661" s="25" t="s">
        <v>456</v>
      </c>
      <c r="R1661" s="26" t="s">
        <v>8948</v>
      </c>
      <c r="S1661" s="15" t="s">
        <v>8949</v>
      </c>
      <c r="T1661" s="52">
        <v>0</v>
      </c>
      <c r="U1661" s="22" t="s">
        <v>392</v>
      </c>
      <c r="V1661" s="18" t="str">
        <f>+Sitio_Publico[[#This Row],[idcoleccion]]&amp;"-"&amp;Sitio_Publico[[#This Row],[id]]</f>
        <v>000-1660</v>
      </c>
      <c r="W1661" s="18">
        <f>+VLOOKUP(Sitio_Publico[[#This Row],[territorio]],Estructura!$AE$4:$AH$1067,4,0)</f>
        <v>20000011</v>
      </c>
      <c r="X1661" s="18" t="str">
        <f>+VLOOKUP(Sitio_Publico[[#This Row],[tema]],Estructura!$G$4:$J$532,4,0)</f>
        <v>T-12</v>
      </c>
      <c r="Y1661" s="18" t="str">
        <f>+VLOOKUP(Sitio_Publico[[#This Row],[contenido]],Estructura!$L$4:$O$473,4,0)</f>
        <v>C-5</v>
      </c>
      <c r="Z1661" s="18" t="str">
        <f>+VLOOKUP(Sitio_Publico[[#This Row],[Filtro Integrado]],Estructura!$U$4:$W$529,3,0)</f>
        <v>FI-0</v>
      </c>
      <c r="AA1661" s="18" t="str">
        <f>+VLOOKUP(Sitio_Publico[[#This Row],[Muestra]],Estructura!$Y$4:$AB$483,4,0)</f>
        <v>M-00062</v>
      </c>
    </row>
    <row r="1662" spans="1:27" ht="40.799999999999997" x14ac:dyDescent="0.3">
      <c r="A1662" s="16">
        <f t="shared" si="25"/>
        <v>1661</v>
      </c>
      <c r="B1662" s="47" t="s">
        <v>15118</v>
      </c>
      <c r="C1662" s="13" t="s">
        <v>461</v>
      </c>
      <c r="D1662" s="13" t="s">
        <v>462</v>
      </c>
      <c r="E1662" s="44">
        <v>10</v>
      </c>
      <c r="F1662" s="13" t="s">
        <v>603</v>
      </c>
      <c r="G1662" s="23" t="s">
        <v>586</v>
      </c>
      <c r="H1662" s="42" t="s">
        <v>457</v>
      </c>
      <c r="I1662" s="28" t="s">
        <v>373</v>
      </c>
      <c r="J1662" s="12" t="s">
        <v>393</v>
      </c>
      <c r="K1662" s="28" t="s">
        <v>604</v>
      </c>
      <c r="L1662" s="12" t="s">
        <v>465</v>
      </c>
      <c r="M1662" s="12" t="s">
        <v>605</v>
      </c>
      <c r="N1662" s="12" t="s">
        <v>467</v>
      </c>
      <c r="O1662" s="26" t="s">
        <v>8950</v>
      </c>
      <c r="P1662" s="26" t="s">
        <v>8951</v>
      </c>
      <c r="Q1662" s="25" t="s">
        <v>456</v>
      </c>
      <c r="R1662" s="26" t="s">
        <v>8952</v>
      </c>
      <c r="S1662" s="15" t="s">
        <v>8953</v>
      </c>
      <c r="T1662" s="52">
        <v>0</v>
      </c>
      <c r="U1662" s="22" t="s">
        <v>392</v>
      </c>
      <c r="V1662" s="18" t="str">
        <f>+Sitio_Publico[[#This Row],[idcoleccion]]&amp;"-"&amp;Sitio_Publico[[#This Row],[id]]</f>
        <v>000-1661</v>
      </c>
      <c r="W1662" s="18">
        <f>+VLOOKUP(Sitio_Publico[[#This Row],[territorio]],Estructura!$AE$4:$AH$1067,4,0)</f>
        <v>20000010</v>
      </c>
      <c r="X1662" s="18" t="str">
        <f>+VLOOKUP(Sitio_Publico[[#This Row],[tema]],Estructura!$G$4:$J$532,4,0)</f>
        <v>T-12</v>
      </c>
      <c r="Y1662" s="18" t="str">
        <f>+VLOOKUP(Sitio_Publico[[#This Row],[contenido]],Estructura!$L$4:$O$473,4,0)</f>
        <v>C-5</v>
      </c>
      <c r="Z1662" s="18" t="str">
        <f>+VLOOKUP(Sitio_Publico[[#This Row],[Filtro Integrado]],Estructura!$U$4:$W$529,3,0)</f>
        <v>FI-0</v>
      </c>
      <c r="AA1662" s="18" t="str">
        <f>+VLOOKUP(Sitio_Publico[[#This Row],[Muestra]],Estructura!$Y$4:$AB$483,4,0)</f>
        <v>M-00062</v>
      </c>
    </row>
    <row r="1663" spans="1:27" ht="40.799999999999997" x14ac:dyDescent="0.3">
      <c r="A1663" s="16">
        <f t="shared" si="25"/>
        <v>1662</v>
      </c>
      <c r="B1663" s="47" t="s">
        <v>15118</v>
      </c>
      <c r="C1663" s="13" t="s">
        <v>461</v>
      </c>
      <c r="D1663" s="13" t="s">
        <v>462</v>
      </c>
      <c r="E1663" s="44">
        <v>13119</v>
      </c>
      <c r="F1663" s="13" t="s">
        <v>502</v>
      </c>
      <c r="G1663" s="23" t="s">
        <v>464</v>
      </c>
      <c r="H1663" s="42" t="s">
        <v>458</v>
      </c>
      <c r="I1663" s="28" t="s">
        <v>315</v>
      </c>
      <c r="J1663" s="12" t="s">
        <v>393</v>
      </c>
      <c r="K1663" s="28" t="s">
        <v>503</v>
      </c>
      <c r="L1663" s="12" t="s">
        <v>465</v>
      </c>
      <c r="M1663" s="12" t="s">
        <v>466</v>
      </c>
      <c r="N1663" s="12" t="s">
        <v>467</v>
      </c>
      <c r="O1663" s="26" t="s">
        <v>8954</v>
      </c>
      <c r="P1663" s="26" t="s">
        <v>8955</v>
      </c>
      <c r="Q1663" s="25" t="s">
        <v>456</v>
      </c>
      <c r="R1663" s="26" t="s">
        <v>8956</v>
      </c>
      <c r="S1663" s="15" t="s">
        <v>8957</v>
      </c>
      <c r="T1663" s="52">
        <v>0</v>
      </c>
      <c r="U1663" s="22" t="s">
        <v>392</v>
      </c>
      <c r="V1663" s="18" t="str">
        <f>+Sitio_Publico[[#This Row],[idcoleccion]]&amp;"-"&amp;Sitio_Publico[[#This Row],[id]]</f>
        <v>000-1662</v>
      </c>
      <c r="W1663" s="18">
        <f>+VLOOKUP(Sitio_Publico[[#This Row],[territorio]],Estructura!$AE$4:$AH$1067,4,0)</f>
        <v>30013119</v>
      </c>
      <c r="X1663" s="18" t="str">
        <f>+VLOOKUP(Sitio_Publico[[#This Row],[tema]],Estructura!$G$4:$J$532,4,0)</f>
        <v>T-7</v>
      </c>
      <c r="Y1663" s="18" t="str">
        <f>+VLOOKUP(Sitio_Publico[[#This Row],[contenido]],Estructura!$L$4:$O$473,4,0)</f>
        <v>C-2</v>
      </c>
      <c r="Z1663" s="18" t="str">
        <f>+VLOOKUP(Sitio_Publico[[#This Row],[Filtro Integrado]],Estructura!$U$4:$W$529,3,0)</f>
        <v>FI-0</v>
      </c>
      <c r="AA1663" s="18" t="str">
        <f>+VLOOKUP(Sitio_Publico[[#This Row],[Muestra]],Estructura!$Y$4:$AB$483,4,0)</f>
        <v>M-00054</v>
      </c>
    </row>
    <row r="1664" spans="1:27" ht="40.799999999999997" x14ac:dyDescent="0.3">
      <c r="A1664" s="16">
        <f t="shared" si="25"/>
        <v>1663</v>
      </c>
      <c r="B1664" s="47" t="s">
        <v>15118</v>
      </c>
      <c r="C1664" s="13" t="s">
        <v>461</v>
      </c>
      <c r="D1664" s="13" t="s">
        <v>462</v>
      </c>
      <c r="E1664" s="44">
        <v>3302</v>
      </c>
      <c r="F1664" s="13" t="s">
        <v>502</v>
      </c>
      <c r="G1664" s="23" t="s">
        <v>464</v>
      </c>
      <c r="H1664" s="42" t="s">
        <v>458</v>
      </c>
      <c r="I1664" s="28" t="s">
        <v>47</v>
      </c>
      <c r="J1664" s="12" t="s">
        <v>393</v>
      </c>
      <c r="K1664" s="28" t="s">
        <v>503</v>
      </c>
      <c r="L1664" s="12" t="s">
        <v>465</v>
      </c>
      <c r="M1664" s="12" t="s">
        <v>466</v>
      </c>
      <c r="N1664" s="12" t="s">
        <v>467</v>
      </c>
      <c r="O1664" s="26" t="s">
        <v>8958</v>
      </c>
      <c r="P1664" s="26" t="s">
        <v>8959</v>
      </c>
      <c r="Q1664" s="25" t="s">
        <v>456</v>
      </c>
      <c r="R1664" s="26" t="s">
        <v>8960</v>
      </c>
      <c r="S1664" s="15" t="s">
        <v>8961</v>
      </c>
      <c r="T1664" s="52">
        <v>0</v>
      </c>
      <c r="U1664" s="22" t="s">
        <v>392</v>
      </c>
      <c r="V1664" s="18" t="str">
        <f>+Sitio_Publico[[#This Row],[idcoleccion]]&amp;"-"&amp;Sitio_Publico[[#This Row],[id]]</f>
        <v>000-1663</v>
      </c>
      <c r="W1664" s="18">
        <f>+VLOOKUP(Sitio_Publico[[#This Row],[territorio]],Estructura!$AE$4:$AH$1067,4,0)</f>
        <v>30003302</v>
      </c>
      <c r="X1664" s="18" t="str">
        <f>+VLOOKUP(Sitio_Publico[[#This Row],[tema]],Estructura!$G$4:$J$532,4,0)</f>
        <v>T-7</v>
      </c>
      <c r="Y1664" s="18" t="str">
        <f>+VLOOKUP(Sitio_Publico[[#This Row],[contenido]],Estructura!$L$4:$O$473,4,0)</f>
        <v>C-2</v>
      </c>
      <c r="Z1664" s="18" t="str">
        <f>+VLOOKUP(Sitio_Publico[[#This Row],[Filtro Integrado]],Estructura!$U$4:$W$529,3,0)</f>
        <v>FI-0</v>
      </c>
      <c r="AA1664" s="18" t="str">
        <f>+VLOOKUP(Sitio_Publico[[#This Row],[Muestra]],Estructura!$Y$4:$AB$483,4,0)</f>
        <v>M-00054</v>
      </c>
    </row>
    <row r="1665" spans="1:27" ht="40.799999999999997" x14ac:dyDescent="0.3">
      <c r="A1665" s="16">
        <f t="shared" si="25"/>
        <v>1664</v>
      </c>
      <c r="B1665" s="47" t="s">
        <v>15118</v>
      </c>
      <c r="C1665" s="13" t="s">
        <v>461</v>
      </c>
      <c r="D1665" s="13" t="s">
        <v>462</v>
      </c>
      <c r="E1665" s="44">
        <v>5605</v>
      </c>
      <c r="F1665" s="13" t="s">
        <v>468</v>
      </c>
      <c r="G1665" s="23" t="s">
        <v>469</v>
      </c>
      <c r="H1665" s="42" t="s">
        <v>458</v>
      </c>
      <c r="I1665" s="28" t="s">
        <v>88</v>
      </c>
      <c r="J1665" s="12" t="s">
        <v>393</v>
      </c>
      <c r="K1665" s="28" t="s">
        <v>542</v>
      </c>
      <c r="L1665" s="12" t="s">
        <v>465</v>
      </c>
      <c r="M1665" s="12" t="s">
        <v>471</v>
      </c>
      <c r="N1665" s="12" t="s">
        <v>467</v>
      </c>
      <c r="O1665" s="26" t="s">
        <v>8962</v>
      </c>
      <c r="P1665" s="26" t="s">
        <v>8963</v>
      </c>
      <c r="Q1665" s="25" t="s">
        <v>456</v>
      </c>
      <c r="R1665" s="26" t="s">
        <v>8964</v>
      </c>
      <c r="S1665" s="15" t="s">
        <v>8965</v>
      </c>
      <c r="T1665" s="52">
        <v>0</v>
      </c>
      <c r="U1665" s="22" t="s">
        <v>392</v>
      </c>
      <c r="V1665" s="18" t="str">
        <f>+Sitio_Publico[[#This Row],[idcoleccion]]&amp;"-"&amp;Sitio_Publico[[#This Row],[id]]</f>
        <v>000-1664</v>
      </c>
      <c r="W1665" s="18">
        <f>+VLOOKUP(Sitio_Publico[[#This Row],[territorio]],Estructura!$AE$4:$AH$1067,4,0)</f>
        <v>30005605</v>
      </c>
      <c r="X1665" s="18" t="str">
        <f>+VLOOKUP(Sitio_Publico[[#This Row],[tema]],Estructura!$G$4:$J$532,4,0)</f>
        <v>T-4</v>
      </c>
      <c r="Y1665" s="18" t="str">
        <f>+VLOOKUP(Sitio_Publico[[#This Row],[contenido]],Estructura!$L$4:$O$473,4,0)</f>
        <v>C-3</v>
      </c>
      <c r="Z1665" s="18" t="str">
        <f>+VLOOKUP(Sitio_Publico[[#This Row],[Filtro Integrado]],Estructura!$U$4:$W$529,3,0)</f>
        <v>FI-0</v>
      </c>
      <c r="AA1665" s="18" t="str">
        <f>+VLOOKUP(Sitio_Publico[[#This Row],[Muestra]],Estructura!$Y$4:$AB$483,4,0)</f>
        <v>M-00058</v>
      </c>
    </row>
    <row r="1666" spans="1:27" ht="36" x14ac:dyDescent="0.3">
      <c r="A1666" s="16">
        <f t="shared" si="25"/>
        <v>1665</v>
      </c>
      <c r="B1666" s="47" t="s">
        <v>15118</v>
      </c>
      <c r="C1666" s="13" t="s">
        <v>461</v>
      </c>
      <c r="D1666" s="13" t="s">
        <v>462</v>
      </c>
      <c r="E1666" s="44">
        <v>14101</v>
      </c>
      <c r="F1666" s="13" t="s">
        <v>497</v>
      </c>
      <c r="G1666" s="23" t="s">
        <v>498</v>
      </c>
      <c r="H1666" s="42" t="s">
        <v>458</v>
      </c>
      <c r="I1666" s="28" t="s">
        <v>348</v>
      </c>
      <c r="J1666" s="12" t="s">
        <v>499</v>
      </c>
      <c r="K1666" s="28" t="s">
        <v>540</v>
      </c>
      <c r="L1666" s="12" t="s">
        <v>541</v>
      </c>
      <c r="M1666" s="12" t="s">
        <v>501</v>
      </c>
      <c r="N1666" s="12" t="s">
        <v>467</v>
      </c>
      <c r="O1666" s="26" t="s">
        <v>8966</v>
      </c>
      <c r="P1666" s="26" t="s">
        <v>8967</v>
      </c>
      <c r="Q1666" s="25" t="s">
        <v>491</v>
      </c>
      <c r="R1666" s="26" t="s">
        <v>8968</v>
      </c>
      <c r="S1666" s="15" t="s">
        <v>8969</v>
      </c>
      <c r="T1666" s="52">
        <v>0</v>
      </c>
      <c r="U1666" s="22" t="s">
        <v>392</v>
      </c>
      <c r="V1666" s="18" t="str">
        <f>+Sitio_Publico[[#This Row],[idcoleccion]]&amp;"-"&amp;Sitio_Publico[[#This Row],[id]]</f>
        <v>000-1665</v>
      </c>
      <c r="W1666" s="18">
        <f>+VLOOKUP(Sitio_Publico[[#This Row],[territorio]],Estructura!$AE$4:$AH$1067,4,0)</f>
        <v>30014101</v>
      </c>
      <c r="X1666" s="18" t="str">
        <f>+VLOOKUP(Sitio_Publico[[#This Row],[tema]],Estructura!$G$4:$J$532,4,0)</f>
        <v>T-6</v>
      </c>
      <c r="Y1666" s="18" t="str">
        <f>+VLOOKUP(Sitio_Publico[[#This Row],[contenido]],Estructura!$L$4:$O$473,4,0)</f>
        <v>C-4</v>
      </c>
      <c r="Z1666" s="18" t="str">
        <f>+VLOOKUP(Sitio_Publico[[#This Row],[Filtro Integrado]],Estructura!$U$4:$W$529,3,0)</f>
        <v>FI-1</v>
      </c>
      <c r="AA1666" s="18" t="str">
        <f>+VLOOKUP(Sitio_Publico[[#This Row],[Muestra]],Estructura!$Y$4:$AB$483,4,0)</f>
        <v>M-00057</v>
      </c>
    </row>
    <row r="1667" spans="1:27" ht="40.799999999999997" x14ac:dyDescent="0.3">
      <c r="A1667" s="16">
        <f t="shared" ref="A1667:A1730" si="26">+ROW()-1</f>
        <v>1666</v>
      </c>
      <c r="B1667" s="47" t="s">
        <v>15118</v>
      </c>
      <c r="C1667" s="13" t="s">
        <v>461</v>
      </c>
      <c r="D1667" s="13" t="s">
        <v>462</v>
      </c>
      <c r="E1667" s="44">
        <v>9115</v>
      </c>
      <c r="F1667" s="13" t="s">
        <v>497</v>
      </c>
      <c r="G1667" s="23" t="s">
        <v>498</v>
      </c>
      <c r="H1667" s="42" t="s">
        <v>458</v>
      </c>
      <c r="I1667" s="28" t="s">
        <v>230</v>
      </c>
      <c r="J1667" s="12" t="s">
        <v>499</v>
      </c>
      <c r="K1667" s="28" t="s">
        <v>500</v>
      </c>
      <c r="L1667" s="12" t="s">
        <v>465</v>
      </c>
      <c r="M1667" s="12" t="s">
        <v>501</v>
      </c>
      <c r="N1667" s="12" t="s">
        <v>467</v>
      </c>
      <c r="O1667" s="26" t="s">
        <v>8970</v>
      </c>
      <c r="P1667" s="26" t="s">
        <v>8971</v>
      </c>
      <c r="Q1667" s="25" t="s">
        <v>456</v>
      </c>
      <c r="R1667" s="26" t="s">
        <v>8972</v>
      </c>
      <c r="S1667" s="15" t="s">
        <v>8973</v>
      </c>
      <c r="T1667" s="52">
        <v>0</v>
      </c>
      <c r="U1667" s="22" t="s">
        <v>392</v>
      </c>
      <c r="V1667" s="18" t="str">
        <f>+Sitio_Publico[[#This Row],[idcoleccion]]&amp;"-"&amp;Sitio_Publico[[#This Row],[id]]</f>
        <v>000-1666</v>
      </c>
      <c r="W1667" s="18">
        <f>+VLOOKUP(Sitio_Publico[[#This Row],[territorio]],Estructura!$AE$4:$AH$1067,4,0)</f>
        <v>30009115</v>
      </c>
      <c r="X1667" s="18" t="str">
        <f>+VLOOKUP(Sitio_Publico[[#This Row],[tema]],Estructura!$G$4:$J$532,4,0)</f>
        <v>T-6</v>
      </c>
      <c r="Y1667" s="18" t="str">
        <f>+VLOOKUP(Sitio_Publico[[#This Row],[contenido]],Estructura!$L$4:$O$473,4,0)</f>
        <v>C-4</v>
      </c>
      <c r="Z1667" s="18" t="str">
        <f>+VLOOKUP(Sitio_Publico[[#This Row],[Filtro Integrado]],Estructura!$U$4:$W$529,3,0)</f>
        <v>FI-1</v>
      </c>
      <c r="AA1667" s="18" t="str">
        <f>+VLOOKUP(Sitio_Publico[[#This Row],[Muestra]],Estructura!$Y$4:$AB$483,4,0)</f>
        <v>M-00053</v>
      </c>
    </row>
    <row r="1668" spans="1:27" ht="36" x14ac:dyDescent="0.3">
      <c r="A1668" s="16">
        <f t="shared" si="26"/>
        <v>1667</v>
      </c>
      <c r="B1668" s="47" t="s">
        <v>15118</v>
      </c>
      <c r="C1668" s="13" t="s">
        <v>461</v>
      </c>
      <c r="D1668" s="13" t="s">
        <v>462</v>
      </c>
      <c r="E1668" s="44">
        <v>8311</v>
      </c>
      <c r="F1668" s="13" t="s">
        <v>497</v>
      </c>
      <c r="G1668" s="23" t="s">
        <v>498</v>
      </c>
      <c r="H1668" s="42" t="s">
        <v>458</v>
      </c>
      <c r="I1668" s="28" t="s">
        <v>191</v>
      </c>
      <c r="J1668" s="12" t="s">
        <v>499</v>
      </c>
      <c r="K1668" s="28" t="s">
        <v>540</v>
      </c>
      <c r="L1668" s="12" t="s">
        <v>541</v>
      </c>
      <c r="M1668" s="12" t="s">
        <v>501</v>
      </c>
      <c r="N1668" s="12" t="s">
        <v>467</v>
      </c>
      <c r="O1668" s="26" t="s">
        <v>616</v>
      </c>
      <c r="P1668" s="26" t="s">
        <v>8974</v>
      </c>
      <c r="Q1668" s="25" t="s">
        <v>491</v>
      </c>
      <c r="R1668" s="26" t="s">
        <v>8975</v>
      </c>
      <c r="S1668" s="15" t="s">
        <v>617</v>
      </c>
      <c r="T1668" s="52">
        <v>0</v>
      </c>
      <c r="U1668" s="22" t="s">
        <v>392</v>
      </c>
      <c r="V1668" s="18" t="str">
        <f>+Sitio_Publico[[#This Row],[idcoleccion]]&amp;"-"&amp;Sitio_Publico[[#This Row],[id]]</f>
        <v>000-1667</v>
      </c>
      <c r="W1668" s="18">
        <f>+VLOOKUP(Sitio_Publico[[#This Row],[territorio]],Estructura!$AE$4:$AH$1067,4,0)</f>
        <v>30008311</v>
      </c>
      <c r="X1668" s="18" t="str">
        <f>+VLOOKUP(Sitio_Publico[[#This Row],[tema]],Estructura!$G$4:$J$532,4,0)</f>
        <v>T-6</v>
      </c>
      <c r="Y1668" s="18" t="str">
        <f>+VLOOKUP(Sitio_Publico[[#This Row],[contenido]],Estructura!$L$4:$O$473,4,0)</f>
        <v>C-4</v>
      </c>
      <c r="Z1668" s="18" t="str">
        <f>+VLOOKUP(Sitio_Publico[[#This Row],[Filtro Integrado]],Estructura!$U$4:$W$529,3,0)</f>
        <v>FI-1</v>
      </c>
      <c r="AA1668" s="18" t="str">
        <f>+VLOOKUP(Sitio_Publico[[#This Row],[Muestra]],Estructura!$Y$4:$AB$483,4,0)</f>
        <v>M-00057</v>
      </c>
    </row>
    <row r="1669" spans="1:27" ht="36" x14ac:dyDescent="0.3">
      <c r="A1669" s="16">
        <f t="shared" si="26"/>
        <v>1668</v>
      </c>
      <c r="B1669" s="47" t="s">
        <v>15118</v>
      </c>
      <c r="C1669" s="13" t="s">
        <v>461</v>
      </c>
      <c r="D1669" s="13" t="s">
        <v>462</v>
      </c>
      <c r="E1669" s="44">
        <v>7401</v>
      </c>
      <c r="F1669" s="13" t="s">
        <v>497</v>
      </c>
      <c r="G1669" s="23" t="s">
        <v>498</v>
      </c>
      <c r="H1669" s="42" t="s">
        <v>458</v>
      </c>
      <c r="I1669" s="28" t="s">
        <v>154</v>
      </c>
      <c r="J1669" s="12" t="s">
        <v>499</v>
      </c>
      <c r="K1669" s="28" t="s">
        <v>540</v>
      </c>
      <c r="L1669" s="12" t="s">
        <v>541</v>
      </c>
      <c r="M1669" s="12" t="s">
        <v>501</v>
      </c>
      <c r="N1669" s="12" t="s">
        <v>467</v>
      </c>
      <c r="O1669" s="26" t="s">
        <v>8976</v>
      </c>
      <c r="P1669" s="26" t="s">
        <v>8977</v>
      </c>
      <c r="Q1669" s="25" t="s">
        <v>491</v>
      </c>
      <c r="R1669" s="26" t="s">
        <v>8978</v>
      </c>
      <c r="S1669" s="15" t="s">
        <v>8979</v>
      </c>
      <c r="T1669" s="52">
        <v>0</v>
      </c>
      <c r="U1669" s="22" t="s">
        <v>392</v>
      </c>
      <c r="V1669" s="18" t="str">
        <f>+Sitio_Publico[[#This Row],[idcoleccion]]&amp;"-"&amp;Sitio_Publico[[#This Row],[id]]</f>
        <v>000-1668</v>
      </c>
      <c r="W1669" s="18">
        <f>+VLOOKUP(Sitio_Publico[[#This Row],[territorio]],Estructura!$AE$4:$AH$1067,4,0)</f>
        <v>30007401</v>
      </c>
      <c r="X1669" s="18" t="str">
        <f>+VLOOKUP(Sitio_Publico[[#This Row],[tema]],Estructura!$G$4:$J$532,4,0)</f>
        <v>T-6</v>
      </c>
      <c r="Y1669" s="18" t="str">
        <f>+VLOOKUP(Sitio_Publico[[#This Row],[contenido]],Estructura!$L$4:$O$473,4,0)</f>
        <v>C-4</v>
      </c>
      <c r="Z1669" s="18" t="str">
        <f>+VLOOKUP(Sitio_Publico[[#This Row],[Filtro Integrado]],Estructura!$U$4:$W$529,3,0)</f>
        <v>FI-1</v>
      </c>
      <c r="AA1669" s="18" t="str">
        <f>+VLOOKUP(Sitio_Publico[[#This Row],[Muestra]],Estructura!$Y$4:$AB$483,4,0)</f>
        <v>M-00057</v>
      </c>
    </row>
    <row r="1670" spans="1:27" ht="40.799999999999997" x14ac:dyDescent="0.3">
      <c r="A1670" s="16">
        <f t="shared" si="26"/>
        <v>1669</v>
      </c>
      <c r="B1670" s="47" t="s">
        <v>15118</v>
      </c>
      <c r="C1670" s="13" t="s">
        <v>461</v>
      </c>
      <c r="D1670" s="13" t="s">
        <v>462</v>
      </c>
      <c r="E1670" s="44">
        <v>4302</v>
      </c>
      <c r="F1670" s="13" t="s">
        <v>524</v>
      </c>
      <c r="G1670" s="23" t="s">
        <v>498</v>
      </c>
      <c r="H1670" s="42" t="s">
        <v>458</v>
      </c>
      <c r="I1670" s="28" t="s">
        <v>59</v>
      </c>
      <c r="J1670" s="12" t="s">
        <v>499</v>
      </c>
      <c r="K1670" s="28" t="s">
        <v>525</v>
      </c>
      <c r="L1670" s="12" t="s">
        <v>465</v>
      </c>
      <c r="M1670" s="12" t="s">
        <v>471</v>
      </c>
      <c r="N1670" s="12" t="s">
        <v>467</v>
      </c>
      <c r="O1670" s="26" t="s">
        <v>8980</v>
      </c>
      <c r="P1670" s="26" t="s">
        <v>8981</v>
      </c>
      <c r="Q1670" s="25" t="s">
        <v>526</v>
      </c>
      <c r="R1670" s="26" t="s">
        <v>8982</v>
      </c>
      <c r="S1670" s="15" t="s">
        <v>8983</v>
      </c>
      <c r="T1670" s="52">
        <v>0</v>
      </c>
      <c r="U1670" s="22" t="s">
        <v>392</v>
      </c>
      <c r="V1670" s="18" t="str">
        <f>+Sitio_Publico[[#This Row],[idcoleccion]]&amp;"-"&amp;Sitio_Publico[[#This Row],[id]]</f>
        <v>000-1669</v>
      </c>
      <c r="W1670" s="18">
        <f>+VLOOKUP(Sitio_Publico[[#This Row],[territorio]],Estructura!$AE$4:$AH$1067,4,0)</f>
        <v>30004302</v>
      </c>
      <c r="X1670" s="18" t="str">
        <f>+VLOOKUP(Sitio_Publico[[#This Row],[tema]],Estructura!$G$4:$J$532,4,0)</f>
        <v>T-8</v>
      </c>
      <c r="Y1670" s="18" t="str">
        <f>+VLOOKUP(Sitio_Publico[[#This Row],[contenido]],Estructura!$L$4:$O$473,4,0)</f>
        <v>C-4</v>
      </c>
      <c r="Z1670" s="18" t="str">
        <f>+VLOOKUP(Sitio_Publico[[#This Row],[Filtro Integrado]],Estructura!$U$4:$W$529,3,0)</f>
        <v>FI-1</v>
      </c>
      <c r="AA1670" s="18" t="str">
        <f>+VLOOKUP(Sitio_Publico[[#This Row],[Muestra]],Estructura!$Y$4:$AB$483,4,0)</f>
        <v>M-00055</v>
      </c>
    </row>
    <row r="1671" spans="1:27" ht="40.799999999999997" x14ac:dyDescent="0.3">
      <c r="A1671" s="16">
        <f t="shared" si="26"/>
        <v>1670</v>
      </c>
      <c r="B1671" s="47" t="s">
        <v>15118</v>
      </c>
      <c r="C1671" s="13" t="s">
        <v>461</v>
      </c>
      <c r="D1671" s="13" t="s">
        <v>462</v>
      </c>
      <c r="E1671" s="44">
        <v>14107</v>
      </c>
      <c r="F1671" s="13" t="s">
        <v>468</v>
      </c>
      <c r="G1671" s="23" t="s">
        <v>469</v>
      </c>
      <c r="H1671" s="42" t="s">
        <v>458</v>
      </c>
      <c r="I1671" s="28" t="s">
        <v>353</v>
      </c>
      <c r="J1671" s="12" t="s">
        <v>393</v>
      </c>
      <c r="K1671" s="28" t="s">
        <v>470</v>
      </c>
      <c r="L1671" s="12" t="s">
        <v>465</v>
      </c>
      <c r="M1671" s="12" t="s">
        <v>471</v>
      </c>
      <c r="N1671" s="12" t="s">
        <v>467</v>
      </c>
      <c r="O1671" s="26" t="s">
        <v>8984</v>
      </c>
      <c r="P1671" s="26" t="s">
        <v>8985</v>
      </c>
      <c r="Q1671" s="25" t="s">
        <v>456</v>
      </c>
      <c r="R1671" s="26" t="s">
        <v>8986</v>
      </c>
      <c r="S1671" s="15" t="s">
        <v>8987</v>
      </c>
      <c r="T1671" s="52">
        <v>0</v>
      </c>
      <c r="U1671" s="22" t="s">
        <v>392</v>
      </c>
      <c r="V1671" s="18" t="str">
        <f>+Sitio_Publico[[#This Row],[idcoleccion]]&amp;"-"&amp;Sitio_Publico[[#This Row],[id]]</f>
        <v>000-1670</v>
      </c>
      <c r="W1671" s="18">
        <f>+VLOOKUP(Sitio_Publico[[#This Row],[territorio]],Estructura!$AE$4:$AH$1067,4,0)</f>
        <v>30014107</v>
      </c>
      <c r="X1671" s="18" t="str">
        <f>+VLOOKUP(Sitio_Publico[[#This Row],[tema]],Estructura!$G$4:$J$532,4,0)</f>
        <v>T-4</v>
      </c>
      <c r="Y1671" s="18" t="str">
        <f>+VLOOKUP(Sitio_Publico[[#This Row],[contenido]],Estructura!$L$4:$O$473,4,0)</f>
        <v>C-3</v>
      </c>
      <c r="Z1671" s="18" t="str">
        <f>+VLOOKUP(Sitio_Publico[[#This Row],[Filtro Integrado]],Estructura!$U$4:$W$529,3,0)</f>
        <v>FI-0</v>
      </c>
      <c r="AA1671" s="18" t="str">
        <f>+VLOOKUP(Sitio_Publico[[#This Row],[Muestra]],Estructura!$Y$4:$AB$483,4,0)</f>
        <v>M-00050</v>
      </c>
    </row>
    <row r="1672" spans="1:27" ht="40.799999999999997" x14ac:dyDescent="0.3">
      <c r="A1672" s="16">
        <f t="shared" si="26"/>
        <v>1671</v>
      </c>
      <c r="B1672" s="47" t="s">
        <v>15118</v>
      </c>
      <c r="C1672" s="13" t="s">
        <v>461</v>
      </c>
      <c r="D1672" s="13" t="s">
        <v>462</v>
      </c>
      <c r="E1672" s="44">
        <v>11102</v>
      </c>
      <c r="F1672" s="13" t="s">
        <v>502</v>
      </c>
      <c r="G1672" s="23" t="s">
        <v>464</v>
      </c>
      <c r="H1672" s="42" t="s">
        <v>458</v>
      </c>
      <c r="I1672" s="28" t="s">
        <v>279</v>
      </c>
      <c r="J1672" s="12" t="s">
        <v>393</v>
      </c>
      <c r="K1672" s="28" t="s">
        <v>503</v>
      </c>
      <c r="L1672" s="12" t="s">
        <v>465</v>
      </c>
      <c r="M1672" s="12" t="s">
        <v>466</v>
      </c>
      <c r="N1672" s="12" t="s">
        <v>467</v>
      </c>
      <c r="O1672" s="26" t="s">
        <v>8988</v>
      </c>
      <c r="P1672" s="26" t="s">
        <v>8989</v>
      </c>
      <c r="Q1672" s="25" t="s">
        <v>456</v>
      </c>
      <c r="R1672" s="26" t="s">
        <v>8990</v>
      </c>
      <c r="S1672" s="15" t="s">
        <v>8991</v>
      </c>
      <c r="T1672" s="52">
        <v>0</v>
      </c>
      <c r="U1672" s="22" t="s">
        <v>392</v>
      </c>
      <c r="V1672" s="18" t="str">
        <f>+Sitio_Publico[[#This Row],[idcoleccion]]&amp;"-"&amp;Sitio_Publico[[#This Row],[id]]</f>
        <v>000-1671</v>
      </c>
      <c r="W1672" s="18">
        <f>+VLOOKUP(Sitio_Publico[[#This Row],[territorio]],Estructura!$AE$4:$AH$1067,4,0)</f>
        <v>30011102</v>
      </c>
      <c r="X1672" s="18" t="str">
        <f>+VLOOKUP(Sitio_Publico[[#This Row],[tema]],Estructura!$G$4:$J$532,4,0)</f>
        <v>T-7</v>
      </c>
      <c r="Y1672" s="18" t="str">
        <f>+VLOOKUP(Sitio_Publico[[#This Row],[contenido]],Estructura!$L$4:$O$473,4,0)</f>
        <v>C-2</v>
      </c>
      <c r="Z1672" s="18" t="str">
        <f>+VLOOKUP(Sitio_Publico[[#This Row],[Filtro Integrado]],Estructura!$U$4:$W$529,3,0)</f>
        <v>FI-0</v>
      </c>
      <c r="AA1672" s="18" t="str">
        <f>+VLOOKUP(Sitio_Publico[[#This Row],[Muestra]],Estructura!$Y$4:$AB$483,4,0)</f>
        <v>M-00054</v>
      </c>
    </row>
    <row r="1673" spans="1:27" ht="40.799999999999997" x14ac:dyDescent="0.3">
      <c r="A1673" s="16">
        <f t="shared" si="26"/>
        <v>1672</v>
      </c>
      <c r="B1673" s="47" t="s">
        <v>15118</v>
      </c>
      <c r="C1673" s="13" t="s">
        <v>461</v>
      </c>
      <c r="D1673" s="13" t="s">
        <v>462</v>
      </c>
      <c r="E1673" s="44">
        <v>9117</v>
      </c>
      <c r="F1673" s="13" t="s">
        <v>497</v>
      </c>
      <c r="G1673" s="23" t="s">
        <v>498</v>
      </c>
      <c r="H1673" s="42" t="s">
        <v>458</v>
      </c>
      <c r="I1673" s="28" t="s">
        <v>232</v>
      </c>
      <c r="J1673" s="12" t="s">
        <v>499</v>
      </c>
      <c r="K1673" s="28" t="s">
        <v>500</v>
      </c>
      <c r="L1673" s="12" t="s">
        <v>465</v>
      </c>
      <c r="M1673" s="12" t="s">
        <v>501</v>
      </c>
      <c r="N1673" s="12" t="s">
        <v>467</v>
      </c>
      <c r="O1673" s="26" t="s">
        <v>8992</v>
      </c>
      <c r="P1673" s="26" t="s">
        <v>8993</v>
      </c>
      <c r="Q1673" s="25" t="s">
        <v>456</v>
      </c>
      <c r="R1673" s="26" t="s">
        <v>8994</v>
      </c>
      <c r="S1673" s="15" t="s">
        <v>8995</v>
      </c>
      <c r="T1673" s="52">
        <v>0</v>
      </c>
      <c r="U1673" s="22" t="s">
        <v>392</v>
      </c>
      <c r="V1673" s="18" t="str">
        <f>+Sitio_Publico[[#This Row],[idcoleccion]]&amp;"-"&amp;Sitio_Publico[[#This Row],[id]]</f>
        <v>000-1672</v>
      </c>
      <c r="W1673" s="18">
        <f>+VLOOKUP(Sitio_Publico[[#This Row],[territorio]],Estructura!$AE$4:$AH$1067,4,0)</f>
        <v>30009117</v>
      </c>
      <c r="X1673" s="18" t="str">
        <f>+VLOOKUP(Sitio_Publico[[#This Row],[tema]],Estructura!$G$4:$J$532,4,0)</f>
        <v>T-6</v>
      </c>
      <c r="Y1673" s="18" t="str">
        <f>+VLOOKUP(Sitio_Publico[[#This Row],[contenido]],Estructura!$L$4:$O$473,4,0)</f>
        <v>C-4</v>
      </c>
      <c r="Z1673" s="18" t="str">
        <f>+VLOOKUP(Sitio_Publico[[#This Row],[Filtro Integrado]],Estructura!$U$4:$W$529,3,0)</f>
        <v>FI-1</v>
      </c>
      <c r="AA1673" s="18" t="str">
        <f>+VLOOKUP(Sitio_Publico[[#This Row],[Muestra]],Estructura!$Y$4:$AB$483,4,0)</f>
        <v>M-00053</v>
      </c>
    </row>
    <row r="1674" spans="1:27" ht="40.799999999999997" x14ac:dyDescent="0.3">
      <c r="A1674" s="16">
        <f t="shared" si="26"/>
        <v>1673</v>
      </c>
      <c r="B1674" s="47" t="s">
        <v>15118</v>
      </c>
      <c r="C1674" s="13" t="s">
        <v>461</v>
      </c>
      <c r="D1674" s="13" t="s">
        <v>462</v>
      </c>
      <c r="E1674" s="44">
        <v>4102</v>
      </c>
      <c r="F1674" s="13" t="s">
        <v>538</v>
      </c>
      <c r="G1674" s="23" t="s">
        <v>498</v>
      </c>
      <c r="H1674" s="42" t="s">
        <v>458</v>
      </c>
      <c r="I1674" s="28" t="s">
        <v>22</v>
      </c>
      <c r="J1674" s="12" t="s">
        <v>499</v>
      </c>
      <c r="K1674" s="28" t="s">
        <v>539</v>
      </c>
      <c r="L1674" s="12" t="s">
        <v>465</v>
      </c>
      <c r="M1674" s="12" t="s">
        <v>466</v>
      </c>
      <c r="N1674" s="12" t="s">
        <v>467</v>
      </c>
      <c r="O1674" s="26" t="s">
        <v>8996</v>
      </c>
      <c r="P1674" s="26" t="s">
        <v>8997</v>
      </c>
      <c r="Q1674" s="25" t="s">
        <v>526</v>
      </c>
      <c r="R1674" s="26" t="s">
        <v>8998</v>
      </c>
      <c r="S1674" s="15" t="s">
        <v>8999</v>
      </c>
      <c r="T1674" s="52">
        <v>0</v>
      </c>
      <c r="U1674" s="22" t="s">
        <v>392</v>
      </c>
      <c r="V1674" s="18" t="str">
        <f>+Sitio_Publico[[#This Row],[idcoleccion]]&amp;"-"&amp;Sitio_Publico[[#This Row],[id]]</f>
        <v>000-1673</v>
      </c>
      <c r="W1674" s="18">
        <f>+VLOOKUP(Sitio_Publico[[#This Row],[territorio]],Estructura!$AE$4:$AH$1067,4,0)</f>
        <v>30004102</v>
      </c>
      <c r="X1674" s="18" t="str">
        <f>+VLOOKUP(Sitio_Publico[[#This Row],[tema]],Estructura!$G$4:$J$532,4,0)</f>
        <v>T-9</v>
      </c>
      <c r="Y1674" s="18" t="str">
        <f>+VLOOKUP(Sitio_Publico[[#This Row],[contenido]],Estructura!$L$4:$O$473,4,0)</f>
        <v>C-4</v>
      </c>
      <c r="Z1674" s="18" t="str">
        <f>+VLOOKUP(Sitio_Publico[[#This Row],[Filtro Integrado]],Estructura!$U$4:$W$529,3,0)</f>
        <v>FI-1</v>
      </c>
      <c r="AA1674" s="18" t="str">
        <f>+VLOOKUP(Sitio_Publico[[#This Row],[Muestra]],Estructura!$Y$4:$AB$483,4,0)</f>
        <v>M-00056</v>
      </c>
    </row>
    <row r="1675" spans="1:27" ht="40.799999999999997" x14ac:dyDescent="0.3">
      <c r="A1675" s="16">
        <f t="shared" si="26"/>
        <v>1674</v>
      </c>
      <c r="B1675" s="47" t="s">
        <v>15118</v>
      </c>
      <c r="C1675" s="13" t="s">
        <v>461</v>
      </c>
      <c r="D1675" s="13" t="s">
        <v>462</v>
      </c>
      <c r="E1675" s="44">
        <v>6201</v>
      </c>
      <c r="F1675" s="13" t="s">
        <v>468</v>
      </c>
      <c r="G1675" s="23" t="s">
        <v>469</v>
      </c>
      <c r="H1675" s="42" t="s">
        <v>458</v>
      </c>
      <c r="I1675" s="28" t="s">
        <v>117</v>
      </c>
      <c r="J1675" s="12" t="s">
        <v>393</v>
      </c>
      <c r="K1675" s="28" t="s">
        <v>470</v>
      </c>
      <c r="L1675" s="12" t="s">
        <v>465</v>
      </c>
      <c r="M1675" s="12" t="s">
        <v>471</v>
      </c>
      <c r="N1675" s="12" t="s">
        <v>467</v>
      </c>
      <c r="O1675" s="26" t="s">
        <v>476</v>
      </c>
      <c r="P1675" s="26" t="s">
        <v>9000</v>
      </c>
      <c r="Q1675" s="25" t="s">
        <v>456</v>
      </c>
      <c r="R1675" s="26" t="s">
        <v>9001</v>
      </c>
      <c r="S1675" s="15" t="s">
        <v>477</v>
      </c>
      <c r="T1675" s="52">
        <v>0</v>
      </c>
      <c r="U1675" s="22" t="s">
        <v>392</v>
      </c>
      <c r="V1675" s="18" t="str">
        <f>+Sitio_Publico[[#This Row],[idcoleccion]]&amp;"-"&amp;Sitio_Publico[[#This Row],[id]]</f>
        <v>000-1674</v>
      </c>
      <c r="W1675" s="18">
        <f>+VLOOKUP(Sitio_Publico[[#This Row],[territorio]],Estructura!$AE$4:$AH$1067,4,0)</f>
        <v>30006201</v>
      </c>
      <c r="X1675" s="18" t="str">
        <f>+VLOOKUP(Sitio_Publico[[#This Row],[tema]],Estructura!$G$4:$J$532,4,0)</f>
        <v>T-4</v>
      </c>
      <c r="Y1675" s="18" t="str">
        <f>+VLOOKUP(Sitio_Publico[[#This Row],[contenido]],Estructura!$L$4:$O$473,4,0)</f>
        <v>C-3</v>
      </c>
      <c r="Z1675" s="18" t="str">
        <f>+VLOOKUP(Sitio_Publico[[#This Row],[Filtro Integrado]],Estructura!$U$4:$W$529,3,0)</f>
        <v>FI-0</v>
      </c>
      <c r="AA1675" s="18" t="str">
        <f>+VLOOKUP(Sitio_Publico[[#This Row],[Muestra]],Estructura!$Y$4:$AB$483,4,0)</f>
        <v>M-00050</v>
      </c>
    </row>
    <row r="1676" spans="1:27" ht="40.799999999999997" x14ac:dyDescent="0.3">
      <c r="A1676" s="16">
        <f t="shared" si="26"/>
        <v>1675</v>
      </c>
      <c r="B1676" s="47" t="s">
        <v>15118</v>
      </c>
      <c r="C1676" s="13" t="s">
        <v>461</v>
      </c>
      <c r="D1676" s="13" t="s">
        <v>462</v>
      </c>
      <c r="E1676" s="44">
        <v>8206</v>
      </c>
      <c r="F1676" s="13" t="s">
        <v>468</v>
      </c>
      <c r="G1676" s="23" t="s">
        <v>469</v>
      </c>
      <c r="H1676" s="42" t="s">
        <v>458</v>
      </c>
      <c r="I1676" s="28" t="s">
        <v>179</v>
      </c>
      <c r="J1676" s="12" t="s">
        <v>393</v>
      </c>
      <c r="K1676" s="28" t="s">
        <v>470</v>
      </c>
      <c r="L1676" s="12" t="s">
        <v>465</v>
      </c>
      <c r="M1676" s="12" t="s">
        <v>471</v>
      </c>
      <c r="N1676" s="12" t="s">
        <v>467</v>
      </c>
      <c r="O1676" s="26" t="s">
        <v>9002</v>
      </c>
      <c r="P1676" s="26" t="s">
        <v>9003</v>
      </c>
      <c r="Q1676" s="25" t="s">
        <v>456</v>
      </c>
      <c r="R1676" s="26" t="s">
        <v>9004</v>
      </c>
      <c r="S1676" s="15" t="s">
        <v>9005</v>
      </c>
      <c r="T1676" s="52">
        <v>0</v>
      </c>
      <c r="U1676" s="22" t="s">
        <v>392</v>
      </c>
      <c r="V1676" s="18" t="str">
        <f>+Sitio_Publico[[#This Row],[idcoleccion]]&amp;"-"&amp;Sitio_Publico[[#This Row],[id]]</f>
        <v>000-1675</v>
      </c>
      <c r="W1676" s="18">
        <f>+VLOOKUP(Sitio_Publico[[#This Row],[territorio]],Estructura!$AE$4:$AH$1067,4,0)</f>
        <v>30008206</v>
      </c>
      <c r="X1676" s="18" t="str">
        <f>+VLOOKUP(Sitio_Publico[[#This Row],[tema]],Estructura!$G$4:$J$532,4,0)</f>
        <v>T-4</v>
      </c>
      <c r="Y1676" s="18" t="str">
        <f>+VLOOKUP(Sitio_Publico[[#This Row],[contenido]],Estructura!$L$4:$O$473,4,0)</f>
        <v>C-3</v>
      </c>
      <c r="Z1676" s="18" t="str">
        <f>+VLOOKUP(Sitio_Publico[[#This Row],[Filtro Integrado]],Estructura!$U$4:$W$529,3,0)</f>
        <v>FI-0</v>
      </c>
      <c r="AA1676" s="18" t="str">
        <f>+VLOOKUP(Sitio_Publico[[#This Row],[Muestra]],Estructura!$Y$4:$AB$483,4,0)</f>
        <v>M-00050</v>
      </c>
    </row>
    <row r="1677" spans="1:27" ht="36" x14ac:dyDescent="0.3">
      <c r="A1677" s="16">
        <f t="shared" si="26"/>
        <v>1676</v>
      </c>
      <c r="B1677" s="47" t="s">
        <v>15118</v>
      </c>
      <c r="C1677" s="13" t="s">
        <v>461</v>
      </c>
      <c r="D1677" s="13" t="s">
        <v>462</v>
      </c>
      <c r="E1677" s="44">
        <v>9101</v>
      </c>
      <c r="F1677" s="13" t="s">
        <v>497</v>
      </c>
      <c r="G1677" s="23" t="s">
        <v>498</v>
      </c>
      <c r="H1677" s="42" t="s">
        <v>458</v>
      </c>
      <c r="I1677" s="28" t="s">
        <v>216</v>
      </c>
      <c r="J1677" s="12" t="s">
        <v>499</v>
      </c>
      <c r="K1677" s="28" t="s">
        <v>540</v>
      </c>
      <c r="L1677" s="12" t="s">
        <v>541</v>
      </c>
      <c r="M1677" s="12" t="s">
        <v>501</v>
      </c>
      <c r="N1677" s="12" t="s">
        <v>467</v>
      </c>
      <c r="O1677" s="26" t="s">
        <v>9006</v>
      </c>
      <c r="P1677" s="26" t="s">
        <v>9007</v>
      </c>
      <c r="Q1677" s="25" t="s">
        <v>491</v>
      </c>
      <c r="R1677" s="26" t="s">
        <v>9008</v>
      </c>
      <c r="S1677" s="15" t="s">
        <v>9009</v>
      </c>
      <c r="T1677" s="52">
        <v>0</v>
      </c>
      <c r="U1677" s="22" t="s">
        <v>392</v>
      </c>
      <c r="V1677" s="18" t="str">
        <f>+Sitio_Publico[[#This Row],[idcoleccion]]&amp;"-"&amp;Sitio_Publico[[#This Row],[id]]</f>
        <v>000-1676</v>
      </c>
      <c r="W1677" s="18">
        <f>+VLOOKUP(Sitio_Publico[[#This Row],[territorio]],Estructura!$AE$4:$AH$1067,4,0)</f>
        <v>30009101</v>
      </c>
      <c r="X1677" s="18" t="str">
        <f>+VLOOKUP(Sitio_Publico[[#This Row],[tema]],Estructura!$G$4:$J$532,4,0)</f>
        <v>T-6</v>
      </c>
      <c r="Y1677" s="18" t="str">
        <f>+VLOOKUP(Sitio_Publico[[#This Row],[contenido]],Estructura!$L$4:$O$473,4,0)</f>
        <v>C-4</v>
      </c>
      <c r="Z1677" s="18" t="str">
        <f>+VLOOKUP(Sitio_Publico[[#This Row],[Filtro Integrado]],Estructura!$U$4:$W$529,3,0)</f>
        <v>FI-1</v>
      </c>
      <c r="AA1677" s="18" t="str">
        <f>+VLOOKUP(Sitio_Publico[[#This Row],[Muestra]],Estructura!$Y$4:$AB$483,4,0)</f>
        <v>M-00057</v>
      </c>
    </row>
    <row r="1678" spans="1:27" ht="40.799999999999997" x14ac:dyDescent="0.3">
      <c r="A1678" s="16">
        <f t="shared" si="26"/>
        <v>1677</v>
      </c>
      <c r="B1678" s="47" t="s">
        <v>15118</v>
      </c>
      <c r="C1678" s="13" t="s">
        <v>461</v>
      </c>
      <c r="D1678" s="13" t="s">
        <v>462</v>
      </c>
      <c r="E1678" s="44">
        <v>5706</v>
      </c>
      <c r="F1678" s="13" t="s">
        <v>538</v>
      </c>
      <c r="G1678" s="23" t="s">
        <v>498</v>
      </c>
      <c r="H1678" s="42" t="s">
        <v>458</v>
      </c>
      <c r="I1678" s="28" t="s">
        <v>95</v>
      </c>
      <c r="J1678" s="12" t="s">
        <v>499</v>
      </c>
      <c r="K1678" s="28" t="s">
        <v>539</v>
      </c>
      <c r="L1678" s="12" t="s">
        <v>465</v>
      </c>
      <c r="M1678" s="12" t="s">
        <v>466</v>
      </c>
      <c r="N1678" s="12" t="s">
        <v>467</v>
      </c>
      <c r="O1678" s="26" t="s">
        <v>9010</v>
      </c>
      <c r="P1678" s="26" t="s">
        <v>9011</v>
      </c>
      <c r="Q1678" s="25" t="s">
        <v>526</v>
      </c>
      <c r="R1678" s="26" t="s">
        <v>9012</v>
      </c>
      <c r="S1678" s="15" t="s">
        <v>9013</v>
      </c>
      <c r="T1678" s="52">
        <v>0</v>
      </c>
      <c r="U1678" s="22" t="s">
        <v>392</v>
      </c>
      <c r="V1678" s="18" t="str">
        <f>+Sitio_Publico[[#This Row],[idcoleccion]]&amp;"-"&amp;Sitio_Publico[[#This Row],[id]]</f>
        <v>000-1677</v>
      </c>
      <c r="W1678" s="18">
        <f>+VLOOKUP(Sitio_Publico[[#This Row],[territorio]],Estructura!$AE$4:$AH$1067,4,0)</f>
        <v>30005706</v>
      </c>
      <c r="X1678" s="18" t="str">
        <f>+VLOOKUP(Sitio_Publico[[#This Row],[tema]],Estructura!$G$4:$J$532,4,0)</f>
        <v>T-9</v>
      </c>
      <c r="Y1678" s="18" t="str">
        <f>+VLOOKUP(Sitio_Publico[[#This Row],[contenido]],Estructura!$L$4:$O$473,4,0)</f>
        <v>C-4</v>
      </c>
      <c r="Z1678" s="18" t="str">
        <f>+VLOOKUP(Sitio_Publico[[#This Row],[Filtro Integrado]],Estructura!$U$4:$W$529,3,0)</f>
        <v>FI-1</v>
      </c>
      <c r="AA1678" s="18" t="str">
        <f>+VLOOKUP(Sitio_Publico[[#This Row],[Muestra]],Estructura!$Y$4:$AB$483,4,0)</f>
        <v>M-00056</v>
      </c>
    </row>
    <row r="1679" spans="1:27" ht="36" x14ac:dyDescent="0.3">
      <c r="A1679" s="16">
        <f t="shared" si="26"/>
        <v>1678</v>
      </c>
      <c r="B1679" s="47" t="s">
        <v>15118</v>
      </c>
      <c r="C1679" s="13" t="s">
        <v>461</v>
      </c>
      <c r="D1679" s="13" t="s">
        <v>462</v>
      </c>
      <c r="E1679" s="44">
        <v>12103</v>
      </c>
      <c r="F1679" s="13" t="s">
        <v>497</v>
      </c>
      <c r="G1679" s="23" t="s">
        <v>498</v>
      </c>
      <c r="H1679" s="42" t="s">
        <v>458</v>
      </c>
      <c r="I1679" s="28" t="s">
        <v>289</v>
      </c>
      <c r="J1679" s="12" t="s">
        <v>499</v>
      </c>
      <c r="K1679" s="28" t="s">
        <v>540</v>
      </c>
      <c r="L1679" s="12" t="s">
        <v>541</v>
      </c>
      <c r="M1679" s="12" t="s">
        <v>501</v>
      </c>
      <c r="N1679" s="12" t="s">
        <v>467</v>
      </c>
      <c r="O1679" s="26" t="s">
        <v>9014</v>
      </c>
      <c r="P1679" s="26" t="s">
        <v>9015</v>
      </c>
      <c r="Q1679" s="25" t="s">
        <v>491</v>
      </c>
      <c r="R1679" s="26" t="s">
        <v>9016</v>
      </c>
      <c r="S1679" s="15" t="s">
        <v>9017</v>
      </c>
      <c r="T1679" s="52">
        <v>0</v>
      </c>
      <c r="U1679" s="22" t="s">
        <v>392</v>
      </c>
      <c r="V1679" s="18" t="str">
        <f>+Sitio_Publico[[#This Row],[idcoleccion]]&amp;"-"&amp;Sitio_Publico[[#This Row],[id]]</f>
        <v>000-1678</v>
      </c>
      <c r="W1679" s="18">
        <f>+VLOOKUP(Sitio_Publico[[#This Row],[territorio]],Estructura!$AE$4:$AH$1067,4,0)</f>
        <v>30012103</v>
      </c>
      <c r="X1679" s="18" t="str">
        <f>+VLOOKUP(Sitio_Publico[[#This Row],[tema]],Estructura!$G$4:$J$532,4,0)</f>
        <v>T-6</v>
      </c>
      <c r="Y1679" s="18" t="str">
        <f>+VLOOKUP(Sitio_Publico[[#This Row],[contenido]],Estructura!$L$4:$O$473,4,0)</f>
        <v>C-4</v>
      </c>
      <c r="Z1679" s="18" t="str">
        <f>+VLOOKUP(Sitio_Publico[[#This Row],[Filtro Integrado]],Estructura!$U$4:$W$529,3,0)</f>
        <v>FI-1</v>
      </c>
      <c r="AA1679" s="18" t="str">
        <f>+VLOOKUP(Sitio_Publico[[#This Row],[Muestra]],Estructura!$Y$4:$AB$483,4,0)</f>
        <v>M-00057</v>
      </c>
    </row>
    <row r="1680" spans="1:27" ht="40.799999999999997" x14ac:dyDescent="0.3">
      <c r="A1680" s="16">
        <f t="shared" si="26"/>
        <v>1679</v>
      </c>
      <c r="B1680" s="47" t="s">
        <v>15118</v>
      </c>
      <c r="C1680" s="13" t="s">
        <v>461</v>
      </c>
      <c r="D1680" s="13" t="s">
        <v>462</v>
      </c>
      <c r="E1680" s="44">
        <v>4204</v>
      </c>
      <c r="F1680" s="13" t="s">
        <v>468</v>
      </c>
      <c r="G1680" s="23" t="s">
        <v>469</v>
      </c>
      <c r="H1680" s="42" t="s">
        <v>458</v>
      </c>
      <c r="I1680" s="28" t="s">
        <v>58</v>
      </c>
      <c r="J1680" s="12" t="s">
        <v>393</v>
      </c>
      <c r="K1680" s="28" t="s">
        <v>470</v>
      </c>
      <c r="L1680" s="12" t="s">
        <v>465</v>
      </c>
      <c r="M1680" s="12" t="s">
        <v>471</v>
      </c>
      <c r="N1680" s="12" t="s">
        <v>467</v>
      </c>
      <c r="O1680" s="26" t="s">
        <v>9018</v>
      </c>
      <c r="P1680" s="26" t="s">
        <v>9019</v>
      </c>
      <c r="Q1680" s="25" t="s">
        <v>456</v>
      </c>
      <c r="R1680" s="26" t="s">
        <v>9020</v>
      </c>
      <c r="S1680" s="15" t="s">
        <v>9021</v>
      </c>
      <c r="T1680" s="52">
        <v>0</v>
      </c>
      <c r="U1680" s="22" t="s">
        <v>392</v>
      </c>
      <c r="V1680" s="18" t="str">
        <f>+Sitio_Publico[[#This Row],[idcoleccion]]&amp;"-"&amp;Sitio_Publico[[#This Row],[id]]</f>
        <v>000-1679</v>
      </c>
      <c r="W1680" s="18">
        <f>+VLOOKUP(Sitio_Publico[[#This Row],[territorio]],Estructura!$AE$4:$AH$1067,4,0)</f>
        <v>30004204</v>
      </c>
      <c r="X1680" s="18" t="str">
        <f>+VLOOKUP(Sitio_Publico[[#This Row],[tema]],Estructura!$G$4:$J$532,4,0)</f>
        <v>T-4</v>
      </c>
      <c r="Y1680" s="18" t="str">
        <f>+VLOOKUP(Sitio_Publico[[#This Row],[contenido]],Estructura!$L$4:$O$473,4,0)</f>
        <v>C-3</v>
      </c>
      <c r="Z1680" s="18" t="str">
        <f>+VLOOKUP(Sitio_Publico[[#This Row],[Filtro Integrado]],Estructura!$U$4:$W$529,3,0)</f>
        <v>FI-0</v>
      </c>
      <c r="AA1680" s="18" t="str">
        <f>+VLOOKUP(Sitio_Publico[[#This Row],[Muestra]],Estructura!$Y$4:$AB$483,4,0)</f>
        <v>M-00050</v>
      </c>
    </row>
    <row r="1681" spans="1:27" ht="40.799999999999997" x14ac:dyDescent="0.3">
      <c r="A1681" s="16">
        <f t="shared" si="26"/>
        <v>1680</v>
      </c>
      <c r="B1681" s="47" t="s">
        <v>15118</v>
      </c>
      <c r="C1681" s="13" t="s">
        <v>461</v>
      </c>
      <c r="D1681" s="13" t="s">
        <v>462</v>
      </c>
      <c r="E1681" s="44">
        <v>9119</v>
      </c>
      <c r="F1681" s="13" t="s">
        <v>538</v>
      </c>
      <c r="G1681" s="23" t="s">
        <v>498</v>
      </c>
      <c r="H1681" s="42" t="s">
        <v>458</v>
      </c>
      <c r="I1681" s="28" t="s">
        <v>234</v>
      </c>
      <c r="J1681" s="12" t="s">
        <v>499</v>
      </c>
      <c r="K1681" s="28" t="s">
        <v>539</v>
      </c>
      <c r="L1681" s="12" t="s">
        <v>465</v>
      </c>
      <c r="M1681" s="12" t="s">
        <v>466</v>
      </c>
      <c r="N1681" s="12" t="s">
        <v>467</v>
      </c>
      <c r="O1681" s="26" t="s">
        <v>9022</v>
      </c>
      <c r="P1681" s="26" t="s">
        <v>9023</v>
      </c>
      <c r="Q1681" s="25" t="s">
        <v>526</v>
      </c>
      <c r="R1681" s="26" t="s">
        <v>9024</v>
      </c>
      <c r="S1681" s="15" t="s">
        <v>9025</v>
      </c>
      <c r="T1681" s="52">
        <v>0</v>
      </c>
      <c r="U1681" s="22" t="s">
        <v>392</v>
      </c>
      <c r="V1681" s="18" t="str">
        <f>+Sitio_Publico[[#This Row],[idcoleccion]]&amp;"-"&amp;Sitio_Publico[[#This Row],[id]]</f>
        <v>000-1680</v>
      </c>
      <c r="W1681" s="18">
        <f>+VLOOKUP(Sitio_Publico[[#This Row],[territorio]],Estructura!$AE$4:$AH$1067,4,0)</f>
        <v>30009119</v>
      </c>
      <c r="X1681" s="18" t="str">
        <f>+VLOOKUP(Sitio_Publico[[#This Row],[tema]],Estructura!$G$4:$J$532,4,0)</f>
        <v>T-9</v>
      </c>
      <c r="Y1681" s="18" t="str">
        <f>+VLOOKUP(Sitio_Publico[[#This Row],[contenido]],Estructura!$L$4:$O$473,4,0)</f>
        <v>C-4</v>
      </c>
      <c r="Z1681" s="18" t="str">
        <f>+VLOOKUP(Sitio_Publico[[#This Row],[Filtro Integrado]],Estructura!$U$4:$W$529,3,0)</f>
        <v>FI-1</v>
      </c>
      <c r="AA1681" s="18" t="str">
        <f>+VLOOKUP(Sitio_Publico[[#This Row],[Muestra]],Estructura!$Y$4:$AB$483,4,0)</f>
        <v>M-00056</v>
      </c>
    </row>
    <row r="1682" spans="1:27" ht="40.799999999999997" x14ac:dyDescent="0.3">
      <c r="A1682" s="16">
        <f t="shared" si="26"/>
        <v>1681</v>
      </c>
      <c r="B1682" s="47" t="s">
        <v>15118</v>
      </c>
      <c r="C1682" s="13" t="s">
        <v>461</v>
      </c>
      <c r="D1682" s="13" t="s">
        <v>462</v>
      </c>
      <c r="E1682" s="44">
        <v>14103</v>
      </c>
      <c r="F1682" s="13" t="s">
        <v>468</v>
      </c>
      <c r="G1682" s="23" t="s">
        <v>469</v>
      </c>
      <c r="H1682" s="42" t="s">
        <v>458</v>
      </c>
      <c r="I1682" s="28" t="s">
        <v>350</v>
      </c>
      <c r="J1682" s="12" t="s">
        <v>393</v>
      </c>
      <c r="K1682" s="28" t="s">
        <v>470</v>
      </c>
      <c r="L1682" s="12" t="s">
        <v>465</v>
      </c>
      <c r="M1682" s="12" t="s">
        <v>471</v>
      </c>
      <c r="N1682" s="12" t="s">
        <v>467</v>
      </c>
      <c r="O1682" s="26" t="s">
        <v>9026</v>
      </c>
      <c r="P1682" s="26" t="s">
        <v>9027</v>
      </c>
      <c r="Q1682" s="25" t="s">
        <v>456</v>
      </c>
      <c r="R1682" s="26" t="s">
        <v>9028</v>
      </c>
      <c r="S1682" s="15" t="s">
        <v>9029</v>
      </c>
      <c r="T1682" s="52">
        <v>0</v>
      </c>
      <c r="U1682" s="22" t="s">
        <v>392</v>
      </c>
      <c r="V1682" s="18" t="str">
        <f>+Sitio_Publico[[#This Row],[idcoleccion]]&amp;"-"&amp;Sitio_Publico[[#This Row],[id]]</f>
        <v>000-1681</v>
      </c>
      <c r="W1682" s="18">
        <f>+VLOOKUP(Sitio_Publico[[#This Row],[territorio]],Estructura!$AE$4:$AH$1067,4,0)</f>
        <v>30014103</v>
      </c>
      <c r="X1682" s="18" t="str">
        <f>+VLOOKUP(Sitio_Publico[[#This Row],[tema]],Estructura!$G$4:$J$532,4,0)</f>
        <v>T-4</v>
      </c>
      <c r="Y1682" s="18" t="str">
        <f>+VLOOKUP(Sitio_Publico[[#This Row],[contenido]],Estructura!$L$4:$O$473,4,0)</f>
        <v>C-3</v>
      </c>
      <c r="Z1682" s="18" t="str">
        <f>+VLOOKUP(Sitio_Publico[[#This Row],[Filtro Integrado]],Estructura!$U$4:$W$529,3,0)</f>
        <v>FI-0</v>
      </c>
      <c r="AA1682" s="18" t="str">
        <f>+VLOOKUP(Sitio_Publico[[#This Row],[Muestra]],Estructura!$Y$4:$AB$483,4,0)</f>
        <v>M-00050</v>
      </c>
    </row>
    <row r="1683" spans="1:27" ht="40.799999999999997" x14ac:dyDescent="0.3">
      <c r="A1683" s="16">
        <f t="shared" si="26"/>
        <v>1682</v>
      </c>
      <c r="B1683" s="47" t="s">
        <v>15118</v>
      </c>
      <c r="C1683" s="13" t="s">
        <v>461</v>
      </c>
      <c r="D1683" s="13" t="s">
        <v>462</v>
      </c>
      <c r="E1683" s="44">
        <v>14204</v>
      </c>
      <c r="F1683" s="13" t="s">
        <v>524</v>
      </c>
      <c r="G1683" s="23" t="s">
        <v>498</v>
      </c>
      <c r="H1683" s="42" t="s">
        <v>458</v>
      </c>
      <c r="I1683" s="28" t="s">
        <v>358</v>
      </c>
      <c r="J1683" s="12" t="s">
        <v>499</v>
      </c>
      <c r="K1683" s="28" t="s">
        <v>525</v>
      </c>
      <c r="L1683" s="12" t="s">
        <v>465</v>
      </c>
      <c r="M1683" s="12" t="s">
        <v>471</v>
      </c>
      <c r="N1683" s="12" t="s">
        <v>467</v>
      </c>
      <c r="O1683" s="26" t="s">
        <v>9030</v>
      </c>
      <c r="P1683" s="26" t="s">
        <v>9031</v>
      </c>
      <c r="Q1683" s="25" t="s">
        <v>526</v>
      </c>
      <c r="R1683" s="26" t="s">
        <v>9032</v>
      </c>
      <c r="S1683" s="15" t="s">
        <v>9033</v>
      </c>
      <c r="T1683" s="52">
        <v>0</v>
      </c>
      <c r="U1683" s="22" t="s">
        <v>392</v>
      </c>
      <c r="V1683" s="18" t="str">
        <f>+Sitio_Publico[[#This Row],[idcoleccion]]&amp;"-"&amp;Sitio_Publico[[#This Row],[id]]</f>
        <v>000-1682</v>
      </c>
      <c r="W1683" s="18">
        <f>+VLOOKUP(Sitio_Publico[[#This Row],[territorio]],Estructura!$AE$4:$AH$1067,4,0)</f>
        <v>30014204</v>
      </c>
      <c r="X1683" s="18" t="str">
        <f>+VLOOKUP(Sitio_Publico[[#This Row],[tema]],Estructura!$G$4:$J$532,4,0)</f>
        <v>T-8</v>
      </c>
      <c r="Y1683" s="18" t="str">
        <f>+VLOOKUP(Sitio_Publico[[#This Row],[contenido]],Estructura!$L$4:$O$473,4,0)</f>
        <v>C-4</v>
      </c>
      <c r="Z1683" s="18" t="str">
        <f>+VLOOKUP(Sitio_Publico[[#This Row],[Filtro Integrado]],Estructura!$U$4:$W$529,3,0)</f>
        <v>FI-1</v>
      </c>
      <c r="AA1683" s="18" t="str">
        <f>+VLOOKUP(Sitio_Publico[[#This Row],[Muestra]],Estructura!$Y$4:$AB$483,4,0)</f>
        <v>M-00055</v>
      </c>
    </row>
    <row r="1684" spans="1:27" ht="40.799999999999997" x14ac:dyDescent="0.3">
      <c r="A1684" s="16">
        <f t="shared" si="26"/>
        <v>1683</v>
      </c>
      <c r="B1684" s="47" t="s">
        <v>15118</v>
      </c>
      <c r="C1684" s="13" t="s">
        <v>461</v>
      </c>
      <c r="D1684" s="13" t="s">
        <v>462</v>
      </c>
      <c r="E1684" s="44">
        <v>7402</v>
      </c>
      <c r="F1684" s="13" t="s">
        <v>502</v>
      </c>
      <c r="G1684" s="23" t="s">
        <v>464</v>
      </c>
      <c r="H1684" s="42" t="s">
        <v>458</v>
      </c>
      <c r="I1684" s="28" t="s">
        <v>155</v>
      </c>
      <c r="J1684" s="12" t="s">
        <v>393</v>
      </c>
      <c r="K1684" s="28" t="s">
        <v>503</v>
      </c>
      <c r="L1684" s="12" t="s">
        <v>465</v>
      </c>
      <c r="M1684" s="12" t="s">
        <v>466</v>
      </c>
      <c r="N1684" s="12" t="s">
        <v>467</v>
      </c>
      <c r="O1684" s="26" t="s">
        <v>9034</v>
      </c>
      <c r="P1684" s="26" t="s">
        <v>9035</v>
      </c>
      <c r="Q1684" s="25" t="s">
        <v>456</v>
      </c>
      <c r="R1684" s="26" t="s">
        <v>9036</v>
      </c>
      <c r="S1684" s="15" t="s">
        <v>9037</v>
      </c>
      <c r="T1684" s="52">
        <v>0</v>
      </c>
      <c r="U1684" s="22" t="s">
        <v>392</v>
      </c>
      <c r="V1684" s="18" t="str">
        <f>+Sitio_Publico[[#This Row],[idcoleccion]]&amp;"-"&amp;Sitio_Publico[[#This Row],[id]]</f>
        <v>000-1683</v>
      </c>
      <c r="W1684" s="18">
        <f>+VLOOKUP(Sitio_Publico[[#This Row],[territorio]],Estructura!$AE$4:$AH$1067,4,0)</f>
        <v>30007402</v>
      </c>
      <c r="X1684" s="18" t="str">
        <f>+VLOOKUP(Sitio_Publico[[#This Row],[tema]],Estructura!$G$4:$J$532,4,0)</f>
        <v>T-7</v>
      </c>
      <c r="Y1684" s="18" t="str">
        <f>+VLOOKUP(Sitio_Publico[[#This Row],[contenido]],Estructura!$L$4:$O$473,4,0)</f>
        <v>C-2</v>
      </c>
      <c r="Z1684" s="18" t="str">
        <f>+VLOOKUP(Sitio_Publico[[#This Row],[Filtro Integrado]],Estructura!$U$4:$W$529,3,0)</f>
        <v>FI-0</v>
      </c>
      <c r="AA1684" s="18" t="str">
        <f>+VLOOKUP(Sitio_Publico[[#This Row],[Muestra]],Estructura!$Y$4:$AB$483,4,0)</f>
        <v>M-00054</v>
      </c>
    </row>
    <row r="1685" spans="1:27" ht="40.799999999999997" x14ac:dyDescent="0.3">
      <c r="A1685" s="16">
        <f t="shared" si="26"/>
        <v>1684</v>
      </c>
      <c r="B1685" s="47" t="s">
        <v>15118</v>
      </c>
      <c r="C1685" s="13" t="s">
        <v>461</v>
      </c>
      <c r="D1685" s="13" t="s">
        <v>462</v>
      </c>
      <c r="E1685" s="44">
        <v>10104</v>
      </c>
      <c r="F1685" s="13" t="s">
        <v>538</v>
      </c>
      <c r="G1685" s="23" t="s">
        <v>498</v>
      </c>
      <c r="H1685" s="42" t="s">
        <v>458</v>
      </c>
      <c r="I1685" s="28" t="s">
        <v>251</v>
      </c>
      <c r="J1685" s="12" t="s">
        <v>499</v>
      </c>
      <c r="K1685" s="28" t="s">
        <v>539</v>
      </c>
      <c r="L1685" s="12" t="s">
        <v>465</v>
      </c>
      <c r="M1685" s="12" t="s">
        <v>466</v>
      </c>
      <c r="N1685" s="12" t="s">
        <v>467</v>
      </c>
      <c r="O1685" s="26" t="s">
        <v>9038</v>
      </c>
      <c r="P1685" s="26" t="s">
        <v>9039</v>
      </c>
      <c r="Q1685" s="25" t="s">
        <v>526</v>
      </c>
      <c r="R1685" s="26" t="s">
        <v>9040</v>
      </c>
      <c r="S1685" s="15" t="s">
        <v>9041</v>
      </c>
      <c r="T1685" s="52">
        <v>0</v>
      </c>
      <c r="U1685" s="22" t="s">
        <v>392</v>
      </c>
      <c r="V1685" s="18" t="str">
        <f>+Sitio_Publico[[#This Row],[idcoleccion]]&amp;"-"&amp;Sitio_Publico[[#This Row],[id]]</f>
        <v>000-1684</v>
      </c>
      <c r="W1685" s="18">
        <f>+VLOOKUP(Sitio_Publico[[#This Row],[territorio]],Estructura!$AE$4:$AH$1067,4,0)</f>
        <v>30010104</v>
      </c>
      <c r="X1685" s="18" t="str">
        <f>+VLOOKUP(Sitio_Publico[[#This Row],[tema]],Estructura!$G$4:$J$532,4,0)</f>
        <v>T-9</v>
      </c>
      <c r="Y1685" s="18" t="str">
        <f>+VLOOKUP(Sitio_Publico[[#This Row],[contenido]],Estructura!$L$4:$O$473,4,0)</f>
        <v>C-4</v>
      </c>
      <c r="Z1685" s="18" t="str">
        <f>+VLOOKUP(Sitio_Publico[[#This Row],[Filtro Integrado]],Estructura!$U$4:$W$529,3,0)</f>
        <v>FI-1</v>
      </c>
      <c r="AA1685" s="18" t="str">
        <f>+VLOOKUP(Sitio_Publico[[#This Row],[Muestra]],Estructura!$Y$4:$AB$483,4,0)</f>
        <v>M-00056</v>
      </c>
    </row>
    <row r="1686" spans="1:27" ht="40.799999999999997" x14ac:dyDescent="0.3">
      <c r="A1686" s="16">
        <f t="shared" si="26"/>
        <v>1685</v>
      </c>
      <c r="B1686" s="47" t="s">
        <v>15118</v>
      </c>
      <c r="C1686" s="13" t="s">
        <v>461</v>
      </c>
      <c r="D1686" s="13" t="s">
        <v>462</v>
      </c>
      <c r="E1686" s="44">
        <v>8102</v>
      </c>
      <c r="F1686" s="13" t="s">
        <v>463</v>
      </c>
      <c r="G1686" s="23" t="s">
        <v>464</v>
      </c>
      <c r="H1686" s="42" t="s">
        <v>458</v>
      </c>
      <c r="I1686" s="28" t="s">
        <v>163</v>
      </c>
      <c r="J1686" s="12" t="s">
        <v>393</v>
      </c>
      <c r="K1686" s="28" t="s">
        <v>463</v>
      </c>
      <c r="L1686" s="12" t="s">
        <v>465</v>
      </c>
      <c r="M1686" s="12" t="s">
        <v>466</v>
      </c>
      <c r="N1686" s="12" t="s">
        <v>467</v>
      </c>
      <c r="O1686" s="26" t="s">
        <v>9042</v>
      </c>
      <c r="P1686" s="26" t="s">
        <v>9043</v>
      </c>
      <c r="Q1686" s="25" t="s">
        <v>456</v>
      </c>
      <c r="R1686" s="26" t="s">
        <v>9044</v>
      </c>
      <c r="S1686" s="15" t="s">
        <v>9045</v>
      </c>
      <c r="T1686" s="52">
        <v>0</v>
      </c>
      <c r="U1686" s="22" t="s">
        <v>392</v>
      </c>
      <c r="V1686" s="18" t="str">
        <f>+Sitio_Publico[[#This Row],[idcoleccion]]&amp;"-"&amp;Sitio_Publico[[#This Row],[id]]</f>
        <v>000-1685</v>
      </c>
      <c r="W1686" s="18">
        <f>+VLOOKUP(Sitio_Publico[[#This Row],[territorio]],Estructura!$AE$4:$AH$1067,4,0)</f>
        <v>30008102</v>
      </c>
      <c r="X1686" s="18" t="str">
        <f>+VLOOKUP(Sitio_Publico[[#This Row],[tema]],Estructura!$G$4:$J$532,4,0)</f>
        <v>T-3</v>
      </c>
      <c r="Y1686" s="18" t="str">
        <f>+VLOOKUP(Sitio_Publico[[#This Row],[contenido]],Estructura!$L$4:$O$473,4,0)</f>
        <v>C-2</v>
      </c>
      <c r="Z1686" s="18" t="str">
        <f>+VLOOKUP(Sitio_Publico[[#This Row],[Filtro Integrado]],Estructura!$U$4:$W$529,3,0)</f>
        <v>FI-0</v>
      </c>
      <c r="AA1686" s="18" t="str">
        <f>+VLOOKUP(Sitio_Publico[[#This Row],[Muestra]],Estructura!$Y$4:$AB$483,4,0)</f>
        <v>M-00049</v>
      </c>
    </row>
    <row r="1687" spans="1:27" ht="40.799999999999997" x14ac:dyDescent="0.3">
      <c r="A1687" s="16">
        <f t="shared" si="26"/>
        <v>1686</v>
      </c>
      <c r="B1687" s="47" t="s">
        <v>15118</v>
      </c>
      <c r="C1687" s="13" t="s">
        <v>461</v>
      </c>
      <c r="D1687" s="13" t="s">
        <v>462</v>
      </c>
      <c r="E1687" s="44">
        <v>13109</v>
      </c>
      <c r="F1687" s="13" t="s">
        <v>463</v>
      </c>
      <c r="G1687" s="23" t="s">
        <v>464</v>
      </c>
      <c r="H1687" s="42" t="s">
        <v>458</v>
      </c>
      <c r="I1687" s="28" t="s">
        <v>305</v>
      </c>
      <c r="J1687" s="12" t="s">
        <v>393</v>
      </c>
      <c r="K1687" s="28" t="s">
        <v>463</v>
      </c>
      <c r="L1687" s="12" t="s">
        <v>465</v>
      </c>
      <c r="M1687" s="12" t="s">
        <v>466</v>
      </c>
      <c r="N1687" s="12" t="s">
        <v>467</v>
      </c>
      <c r="O1687" s="26" t="s">
        <v>9046</v>
      </c>
      <c r="P1687" s="26" t="s">
        <v>9047</v>
      </c>
      <c r="Q1687" s="25" t="s">
        <v>456</v>
      </c>
      <c r="R1687" s="26" t="s">
        <v>9048</v>
      </c>
      <c r="S1687" s="15" t="s">
        <v>9049</v>
      </c>
      <c r="T1687" s="52">
        <v>0</v>
      </c>
      <c r="U1687" s="22" t="s">
        <v>392</v>
      </c>
      <c r="V1687" s="18" t="str">
        <f>+Sitio_Publico[[#This Row],[idcoleccion]]&amp;"-"&amp;Sitio_Publico[[#This Row],[id]]</f>
        <v>000-1686</v>
      </c>
      <c r="W1687" s="18">
        <f>+VLOOKUP(Sitio_Publico[[#This Row],[territorio]],Estructura!$AE$4:$AH$1067,4,0)</f>
        <v>30013109</v>
      </c>
      <c r="X1687" s="18" t="str">
        <f>+VLOOKUP(Sitio_Publico[[#This Row],[tema]],Estructura!$G$4:$J$532,4,0)</f>
        <v>T-3</v>
      </c>
      <c r="Y1687" s="18" t="str">
        <f>+VLOOKUP(Sitio_Publico[[#This Row],[contenido]],Estructura!$L$4:$O$473,4,0)</f>
        <v>C-2</v>
      </c>
      <c r="Z1687" s="18" t="str">
        <f>+VLOOKUP(Sitio_Publico[[#This Row],[Filtro Integrado]],Estructura!$U$4:$W$529,3,0)</f>
        <v>FI-0</v>
      </c>
      <c r="AA1687" s="18" t="str">
        <f>+VLOOKUP(Sitio_Publico[[#This Row],[Muestra]],Estructura!$Y$4:$AB$483,4,0)</f>
        <v>M-00049</v>
      </c>
    </row>
    <row r="1688" spans="1:27" ht="40.799999999999997" x14ac:dyDescent="0.3">
      <c r="A1688" s="16">
        <f t="shared" si="26"/>
        <v>1687</v>
      </c>
      <c r="B1688" s="47" t="s">
        <v>15118</v>
      </c>
      <c r="C1688" s="13" t="s">
        <v>461</v>
      </c>
      <c r="D1688" s="13" t="s">
        <v>462</v>
      </c>
      <c r="E1688" s="44">
        <v>5302</v>
      </c>
      <c r="F1688" s="13" t="s">
        <v>502</v>
      </c>
      <c r="G1688" s="23" t="s">
        <v>464</v>
      </c>
      <c r="H1688" s="42" t="s">
        <v>458</v>
      </c>
      <c r="I1688" s="28" t="s">
        <v>71</v>
      </c>
      <c r="J1688" s="12" t="s">
        <v>393</v>
      </c>
      <c r="K1688" s="28" t="s">
        <v>503</v>
      </c>
      <c r="L1688" s="12" t="s">
        <v>465</v>
      </c>
      <c r="M1688" s="12" t="s">
        <v>466</v>
      </c>
      <c r="N1688" s="12" t="s">
        <v>467</v>
      </c>
      <c r="O1688" s="26" t="s">
        <v>9050</v>
      </c>
      <c r="P1688" s="26" t="s">
        <v>9051</v>
      </c>
      <c r="Q1688" s="25" t="s">
        <v>456</v>
      </c>
      <c r="R1688" s="26" t="s">
        <v>9052</v>
      </c>
      <c r="S1688" s="15" t="s">
        <v>9053</v>
      </c>
      <c r="T1688" s="52">
        <v>0</v>
      </c>
      <c r="U1688" s="22" t="s">
        <v>392</v>
      </c>
      <c r="V1688" s="18" t="str">
        <f>+Sitio_Publico[[#This Row],[idcoleccion]]&amp;"-"&amp;Sitio_Publico[[#This Row],[id]]</f>
        <v>000-1687</v>
      </c>
      <c r="W1688" s="18">
        <f>+VLOOKUP(Sitio_Publico[[#This Row],[territorio]],Estructura!$AE$4:$AH$1067,4,0)</f>
        <v>30005302</v>
      </c>
      <c r="X1688" s="18" t="str">
        <f>+VLOOKUP(Sitio_Publico[[#This Row],[tema]],Estructura!$G$4:$J$532,4,0)</f>
        <v>T-7</v>
      </c>
      <c r="Y1688" s="18" t="str">
        <f>+VLOOKUP(Sitio_Publico[[#This Row],[contenido]],Estructura!$L$4:$O$473,4,0)</f>
        <v>C-2</v>
      </c>
      <c r="Z1688" s="18" t="str">
        <f>+VLOOKUP(Sitio_Publico[[#This Row],[Filtro Integrado]],Estructura!$U$4:$W$529,3,0)</f>
        <v>FI-0</v>
      </c>
      <c r="AA1688" s="18" t="str">
        <f>+VLOOKUP(Sitio_Publico[[#This Row],[Muestra]],Estructura!$Y$4:$AB$483,4,0)</f>
        <v>M-00054</v>
      </c>
    </row>
    <row r="1689" spans="1:27" ht="40.799999999999997" x14ac:dyDescent="0.3">
      <c r="A1689" s="16">
        <f t="shared" si="26"/>
        <v>1688</v>
      </c>
      <c r="B1689" s="47" t="s">
        <v>15118</v>
      </c>
      <c r="C1689" s="13" t="s">
        <v>461</v>
      </c>
      <c r="D1689" s="13" t="s">
        <v>462</v>
      </c>
      <c r="E1689" s="44">
        <v>14104</v>
      </c>
      <c r="F1689" s="13" t="s">
        <v>463</v>
      </c>
      <c r="G1689" s="23" t="s">
        <v>464</v>
      </c>
      <c r="H1689" s="42" t="s">
        <v>458</v>
      </c>
      <c r="I1689" s="28" t="s">
        <v>25</v>
      </c>
      <c r="J1689" s="12" t="s">
        <v>393</v>
      </c>
      <c r="K1689" s="28" t="s">
        <v>463</v>
      </c>
      <c r="L1689" s="12" t="s">
        <v>465</v>
      </c>
      <c r="M1689" s="12" t="s">
        <v>466</v>
      </c>
      <c r="N1689" s="12" t="s">
        <v>467</v>
      </c>
      <c r="O1689" s="26" t="s">
        <v>9054</v>
      </c>
      <c r="P1689" s="26" t="s">
        <v>9055</v>
      </c>
      <c r="Q1689" s="25" t="s">
        <v>456</v>
      </c>
      <c r="R1689" s="26" t="s">
        <v>9056</v>
      </c>
      <c r="S1689" s="15" t="s">
        <v>9057</v>
      </c>
      <c r="T1689" s="52">
        <v>0</v>
      </c>
      <c r="U1689" s="22" t="s">
        <v>392</v>
      </c>
      <c r="V1689" s="18" t="str">
        <f>+Sitio_Publico[[#This Row],[idcoleccion]]&amp;"-"&amp;Sitio_Publico[[#This Row],[id]]</f>
        <v>000-1688</v>
      </c>
      <c r="W1689" s="18">
        <f>+VLOOKUP(Sitio_Publico[[#This Row],[territorio]],Estructura!$AE$4:$AH$1067,4,0)</f>
        <v>30014104</v>
      </c>
      <c r="X1689" s="18" t="str">
        <f>+VLOOKUP(Sitio_Publico[[#This Row],[tema]],Estructura!$G$4:$J$532,4,0)</f>
        <v>T-3</v>
      </c>
      <c r="Y1689" s="18" t="str">
        <f>+VLOOKUP(Sitio_Publico[[#This Row],[contenido]],Estructura!$L$4:$O$473,4,0)</f>
        <v>C-2</v>
      </c>
      <c r="Z1689" s="18" t="str">
        <f>+VLOOKUP(Sitio_Publico[[#This Row],[Filtro Integrado]],Estructura!$U$4:$W$529,3,0)</f>
        <v>FI-0</v>
      </c>
      <c r="AA1689" s="18" t="str">
        <f>+VLOOKUP(Sitio_Publico[[#This Row],[Muestra]],Estructura!$Y$4:$AB$483,4,0)</f>
        <v>M-00049</v>
      </c>
    </row>
    <row r="1690" spans="1:27" ht="40.799999999999997" x14ac:dyDescent="0.3">
      <c r="A1690" s="16">
        <f t="shared" si="26"/>
        <v>1689</v>
      </c>
      <c r="B1690" s="47" t="s">
        <v>15118</v>
      </c>
      <c r="C1690" s="13" t="s">
        <v>461</v>
      </c>
      <c r="D1690" s="13" t="s">
        <v>462</v>
      </c>
      <c r="E1690" s="44">
        <v>12402</v>
      </c>
      <c r="F1690" s="13" t="s">
        <v>497</v>
      </c>
      <c r="G1690" s="23" t="s">
        <v>498</v>
      </c>
      <c r="H1690" s="42" t="s">
        <v>458</v>
      </c>
      <c r="I1690" s="28" t="s">
        <v>296</v>
      </c>
      <c r="J1690" s="12" t="s">
        <v>499</v>
      </c>
      <c r="K1690" s="28" t="s">
        <v>500</v>
      </c>
      <c r="L1690" s="12" t="s">
        <v>465</v>
      </c>
      <c r="M1690" s="12" t="s">
        <v>501</v>
      </c>
      <c r="N1690" s="12" t="s">
        <v>467</v>
      </c>
      <c r="O1690" s="26" t="s">
        <v>9058</v>
      </c>
      <c r="P1690" s="26" t="s">
        <v>9059</v>
      </c>
      <c r="Q1690" s="25" t="s">
        <v>456</v>
      </c>
      <c r="R1690" s="26" t="s">
        <v>9060</v>
      </c>
      <c r="S1690" s="15" t="s">
        <v>9061</v>
      </c>
      <c r="T1690" s="52">
        <v>0</v>
      </c>
      <c r="U1690" s="22" t="s">
        <v>392</v>
      </c>
      <c r="V1690" s="18" t="str">
        <f>+Sitio_Publico[[#This Row],[idcoleccion]]&amp;"-"&amp;Sitio_Publico[[#This Row],[id]]</f>
        <v>000-1689</v>
      </c>
      <c r="W1690" s="18">
        <f>+VLOOKUP(Sitio_Publico[[#This Row],[territorio]],Estructura!$AE$4:$AH$1067,4,0)</f>
        <v>30012402</v>
      </c>
      <c r="X1690" s="18" t="str">
        <f>+VLOOKUP(Sitio_Publico[[#This Row],[tema]],Estructura!$G$4:$J$532,4,0)</f>
        <v>T-6</v>
      </c>
      <c r="Y1690" s="18" t="str">
        <f>+VLOOKUP(Sitio_Publico[[#This Row],[contenido]],Estructura!$L$4:$O$473,4,0)</f>
        <v>C-4</v>
      </c>
      <c r="Z1690" s="18" t="str">
        <f>+VLOOKUP(Sitio_Publico[[#This Row],[Filtro Integrado]],Estructura!$U$4:$W$529,3,0)</f>
        <v>FI-1</v>
      </c>
      <c r="AA1690" s="18" t="str">
        <f>+VLOOKUP(Sitio_Publico[[#This Row],[Muestra]],Estructura!$Y$4:$AB$483,4,0)</f>
        <v>M-00053</v>
      </c>
    </row>
    <row r="1691" spans="1:27" ht="40.799999999999997" x14ac:dyDescent="0.3">
      <c r="A1691" s="16">
        <f t="shared" si="26"/>
        <v>1690</v>
      </c>
      <c r="B1691" s="47" t="s">
        <v>15118</v>
      </c>
      <c r="C1691" s="13" t="s">
        <v>461</v>
      </c>
      <c r="D1691" s="13" t="s">
        <v>462</v>
      </c>
      <c r="E1691" s="44">
        <v>2301</v>
      </c>
      <c r="F1691" s="13" t="s">
        <v>468</v>
      </c>
      <c r="G1691" s="23" t="s">
        <v>469</v>
      </c>
      <c r="H1691" s="42" t="s">
        <v>458</v>
      </c>
      <c r="I1691" s="28" t="s">
        <v>39</v>
      </c>
      <c r="J1691" s="12" t="s">
        <v>393</v>
      </c>
      <c r="K1691" s="28" t="s">
        <v>542</v>
      </c>
      <c r="L1691" s="12" t="s">
        <v>465</v>
      </c>
      <c r="M1691" s="12" t="s">
        <v>471</v>
      </c>
      <c r="N1691" s="12" t="s">
        <v>467</v>
      </c>
      <c r="O1691" s="26" t="s">
        <v>9062</v>
      </c>
      <c r="P1691" s="26" t="s">
        <v>9063</v>
      </c>
      <c r="Q1691" s="25" t="s">
        <v>456</v>
      </c>
      <c r="R1691" s="26" t="s">
        <v>9064</v>
      </c>
      <c r="S1691" s="15" t="s">
        <v>9065</v>
      </c>
      <c r="T1691" s="52">
        <v>0</v>
      </c>
      <c r="U1691" s="22" t="s">
        <v>392</v>
      </c>
      <c r="V1691" s="18" t="str">
        <f>+Sitio_Publico[[#This Row],[idcoleccion]]&amp;"-"&amp;Sitio_Publico[[#This Row],[id]]</f>
        <v>000-1690</v>
      </c>
      <c r="W1691" s="18">
        <f>+VLOOKUP(Sitio_Publico[[#This Row],[territorio]],Estructura!$AE$4:$AH$1067,4,0)</f>
        <v>30002301</v>
      </c>
      <c r="X1691" s="18" t="str">
        <f>+VLOOKUP(Sitio_Publico[[#This Row],[tema]],Estructura!$G$4:$J$532,4,0)</f>
        <v>T-4</v>
      </c>
      <c r="Y1691" s="18" t="str">
        <f>+VLOOKUP(Sitio_Publico[[#This Row],[contenido]],Estructura!$L$4:$O$473,4,0)</f>
        <v>C-3</v>
      </c>
      <c r="Z1691" s="18" t="str">
        <f>+VLOOKUP(Sitio_Publico[[#This Row],[Filtro Integrado]],Estructura!$U$4:$W$529,3,0)</f>
        <v>FI-0</v>
      </c>
      <c r="AA1691" s="18" t="str">
        <f>+VLOOKUP(Sitio_Publico[[#This Row],[Muestra]],Estructura!$Y$4:$AB$483,4,0)</f>
        <v>M-00058</v>
      </c>
    </row>
    <row r="1692" spans="1:27" ht="40.799999999999997" x14ac:dyDescent="0.3">
      <c r="A1692" s="16">
        <f t="shared" si="26"/>
        <v>1691</v>
      </c>
      <c r="B1692" s="47" t="s">
        <v>15118</v>
      </c>
      <c r="C1692" s="13" t="s">
        <v>461</v>
      </c>
      <c r="D1692" s="13" t="s">
        <v>462</v>
      </c>
      <c r="E1692" s="44">
        <v>9115</v>
      </c>
      <c r="F1692" s="13" t="s">
        <v>468</v>
      </c>
      <c r="G1692" s="23" t="s">
        <v>469</v>
      </c>
      <c r="H1692" s="42" t="s">
        <v>458</v>
      </c>
      <c r="I1692" s="28" t="s">
        <v>230</v>
      </c>
      <c r="J1692" s="12" t="s">
        <v>393</v>
      </c>
      <c r="K1692" s="28" t="s">
        <v>470</v>
      </c>
      <c r="L1692" s="12" t="s">
        <v>465</v>
      </c>
      <c r="M1692" s="12" t="s">
        <v>471</v>
      </c>
      <c r="N1692" s="12" t="s">
        <v>467</v>
      </c>
      <c r="O1692" s="26" t="s">
        <v>9066</v>
      </c>
      <c r="P1692" s="26" t="s">
        <v>9067</v>
      </c>
      <c r="Q1692" s="25" t="s">
        <v>456</v>
      </c>
      <c r="R1692" s="26" t="s">
        <v>9068</v>
      </c>
      <c r="S1692" s="15" t="s">
        <v>9069</v>
      </c>
      <c r="T1692" s="52">
        <v>0</v>
      </c>
      <c r="U1692" s="22" t="s">
        <v>392</v>
      </c>
      <c r="V1692" s="18" t="str">
        <f>+Sitio_Publico[[#This Row],[idcoleccion]]&amp;"-"&amp;Sitio_Publico[[#This Row],[id]]</f>
        <v>000-1691</v>
      </c>
      <c r="W1692" s="18">
        <f>+VLOOKUP(Sitio_Publico[[#This Row],[territorio]],Estructura!$AE$4:$AH$1067,4,0)</f>
        <v>30009115</v>
      </c>
      <c r="X1692" s="18" t="str">
        <f>+VLOOKUP(Sitio_Publico[[#This Row],[tema]],Estructura!$G$4:$J$532,4,0)</f>
        <v>T-4</v>
      </c>
      <c r="Y1692" s="18" t="str">
        <f>+VLOOKUP(Sitio_Publico[[#This Row],[contenido]],Estructura!$L$4:$O$473,4,0)</f>
        <v>C-3</v>
      </c>
      <c r="Z1692" s="18" t="str">
        <f>+VLOOKUP(Sitio_Publico[[#This Row],[Filtro Integrado]],Estructura!$U$4:$W$529,3,0)</f>
        <v>FI-0</v>
      </c>
      <c r="AA1692" s="18" t="str">
        <f>+VLOOKUP(Sitio_Publico[[#This Row],[Muestra]],Estructura!$Y$4:$AB$483,4,0)</f>
        <v>M-00050</v>
      </c>
    </row>
    <row r="1693" spans="1:27" ht="40.799999999999997" x14ac:dyDescent="0.3">
      <c r="A1693" s="16">
        <f t="shared" si="26"/>
        <v>1692</v>
      </c>
      <c r="B1693" s="47" t="s">
        <v>15118</v>
      </c>
      <c r="C1693" s="13" t="s">
        <v>461</v>
      </c>
      <c r="D1693" s="13" t="s">
        <v>462</v>
      </c>
      <c r="E1693" s="44">
        <v>16101</v>
      </c>
      <c r="F1693" s="13" t="s">
        <v>502</v>
      </c>
      <c r="G1693" s="23" t="s">
        <v>464</v>
      </c>
      <c r="H1693" s="42" t="s">
        <v>458</v>
      </c>
      <c r="I1693" s="28" t="s">
        <v>195</v>
      </c>
      <c r="J1693" s="12" t="s">
        <v>393</v>
      </c>
      <c r="K1693" s="28" t="s">
        <v>503</v>
      </c>
      <c r="L1693" s="12" t="s">
        <v>465</v>
      </c>
      <c r="M1693" s="12" t="s">
        <v>466</v>
      </c>
      <c r="N1693" s="12" t="s">
        <v>467</v>
      </c>
      <c r="O1693" s="26" t="s">
        <v>9070</v>
      </c>
      <c r="P1693" s="26" t="s">
        <v>9071</v>
      </c>
      <c r="Q1693" s="25" t="s">
        <v>456</v>
      </c>
      <c r="R1693" s="26" t="s">
        <v>9072</v>
      </c>
      <c r="S1693" s="15" t="s">
        <v>9073</v>
      </c>
      <c r="T1693" s="52">
        <v>0</v>
      </c>
      <c r="U1693" s="22" t="s">
        <v>392</v>
      </c>
      <c r="V1693" s="18" t="str">
        <f>+Sitio_Publico[[#This Row],[idcoleccion]]&amp;"-"&amp;Sitio_Publico[[#This Row],[id]]</f>
        <v>000-1692</v>
      </c>
      <c r="W1693" s="18">
        <f>+VLOOKUP(Sitio_Publico[[#This Row],[territorio]],Estructura!$AE$4:$AH$1067,4,0)</f>
        <v>30016101</v>
      </c>
      <c r="X1693" s="18" t="str">
        <f>+VLOOKUP(Sitio_Publico[[#This Row],[tema]],Estructura!$G$4:$J$532,4,0)</f>
        <v>T-7</v>
      </c>
      <c r="Y1693" s="18" t="str">
        <f>+VLOOKUP(Sitio_Publico[[#This Row],[contenido]],Estructura!$L$4:$O$473,4,0)</f>
        <v>C-2</v>
      </c>
      <c r="Z1693" s="18" t="str">
        <f>+VLOOKUP(Sitio_Publico[[#This Row],[Filtro Integrado]],Estructura!$U$4:$W$529,3,0)</f>
        <v>FI-0</v>
      </c>
      <c r="AA1693" s="18" t="str">
        <f>+VLOOKUP(Sitio_Publico[[#This Row],[Muestra]],Estructura!$Y$4:$AB$483,4,0)</f>
        <v>M-00054</v>
      </c>
    </row>
    <row r="1694" spans="1:27" ht="40.799999999999997" x14ac:dyDescent="0.3">
      <c r="A1694" s="16">
        <f t="shared" si="26"/>
        <v>1693</v>
      </c>
      <c r="B1694" s="47" t="s">
        <v>15118</v>
      </c>
      <c r="C1694" s="13" t="s">
        <v>461</v>
      </c>
      <c r="D1694" s="13" t="s">
        <v>462</v>
      </c>
      <c r="E1694" s="44">
        <v>7202</v>
      </c>
      <c r="F1694" s="13" t="s">
        <v>497</v>
      </c>
      <c r="G1694" s="23" t="s">
        <v>498</v>
      </c>
      <c r="H1694" s="42" t="s">
        <v>458</v>
      </c>
      <c r="I1694" s="28" t="s">
        <v>143</v>
      </c>
      <c r="J1694" s="12" t="s">
        <v>499</v>
      </c>
      <c r="K1694" s="28" t="s">
        <v>500</v>
      </c>
      <c r="L1694" s="12" t="s">
        <v>465</v>
      </c>
      <c r="M1694" s="12" t="s">
        <v>501</v>
      </c>
      <c r="N1694" s="12" t="s">
        <v>467</v>
      </c>
      <c r="O1694" s="26" t="s">
        <v>9074</v>
      </c>
      <c r="P1694" s="26" t="s">
        <v>9075</v>
      </c>
      <c r="Q1694" s="25" t="s">
        <v>456</v>
      </c>
      <c r="R1694" s="26" t="s">
        <v>9076</v>
      </c>
      <c r="S1694" s="15" t="s">
        <v>9077</v>
      </c>
      <c r="T1694" s="52">
        <v>0</v>
      </c>
      <c r="U1694" s="22" t="s">
        <v>392</v>
      </c>
      <c r="V1694" s="18" t="str">
        <f>+Sitio_Publico[[#This Row],[idcoleccion]]&amp;"-"&amp;Sitio_Publico[[#This Row],[id]]</f>
        <v>000-1693</v>
      </c>
      <c r="W1694" s="18">
        <f>+VLOOKUP(Sitio_Publico[[#This Row],[territorio]],Estructura!$AE$4:$AH$1067,4,0)</f>
        <v>30007202</v>
      </c>
      <c r="X1694" s="18" t="str">
        <f>+VLOOKUP(Sitio_Publico[[#This Row],[tema]],Estructura!$G$4:$J$532,4,0)</f>
        <v>T-6</v>
      </c>
      <c r="Y1694" s="18" t="str">
        <f>+VLOOKUP(Sitio_Publico[[#This Row],[contenido]],Estructura!$L$4:$O$473,4,0)</f>
        <v>C-4</v>
      </c>
      <c r="Z1694" s="18" t="str">
        <f>+VLOOKUP(Sitio_Publico[[#This Row],[Filtro Integrado]],Estructura!$U$4:$W$529,3,0)</f>
        <v>FI-1</v>
      </c>
      <c r="AA1694" s="18" t="str">
        <f>+VLOOKUP(Sitio_Publico[[#This Row],[Muestra]],Estructura!$Y$4:$AB$483,4,0)</f>
        <v>M-00053</v>
      </c>
    </row>
    <row r="1695" spans="1:27" ht="40.799999999999997" x14ac:dyDescent="0.3">
      <c r="A1695" s="16">
        <f t="shared" si="26"/>
        <v>1694</v>
      </c>
      <c r="B1695" s="47" t="s">
        <v>15118</v>
      </c>
      <c r="C1695" s="13" t="s">
        <v>461</v>
      </c>
      <c r="D1695" s="13" t="s">
        <v>462</v>
      </c>
      <c r="E1695" s="44">
        <v>1401</v>
      </c>
      <c r="F1695" s="13" t="s">
        <v>524</v>
      </c>
      <c r="G1695" s="23" t="s">
        <v>498</v>
      </c>
      <c r="H1695" s="42" t="s">
        <v>458</v>
      </c>
      <c r="I1695" s="28" t="s">
        <v>28</v>
      </c>
      <c r="J1695" s="12" t="s">
        <v>499</v>
      </c>
      <c r="K1695" s="28" t="s">
        <v>525</v>
      </c>
      <c r="L1695" s="12" t="s">
        <v>465</v>
      </c>
      <c r="M1695" s="12" t="s">
        <v>471</v>
      </c>
      <c r="N1695" s="12" t="s">
        <v>467</v>
      </c>
      <c r="O1695" s="26" t="s">
        <v>9078</v>
      </c>
      <c r="P1695" s="26" t="s">
        <v>9079</v>
      </c>
      <c r="Q1695" s="25" t="s">
        <v>526</v>
      </c>
      <c r="R1695" s="26" t="s">
        <v>9080</v>
      </c>
      <c r="S1695" s="15" t="s">
        <v>9081</v>
      </c>
      <c r="T1695" s="52">
        <v>0</v>
      </c>
      <c r="U1695" s="22" t="s">
        <v>392</v>
      </c>
      <c r="V1695" s="18" t="str">
        <f>+Sitio_Publico[[#This Row],[idcoleccion]]&amp;"-"&amp;Sitio_Publico[[#This Row],[id]]</f>
        <v>000-1694</v>
      </c>
      <c r="W1695" s="18">
        <f>+VLOOKUP(Sitio_Publico[[#This Row],[territorio]],Estructura!$AE$4:$AH$1067,4,0)</f>
        <v>30001401</v>
      </c>
      <c r="X1695" s="18" t="str">
        <f>+VLOOKUP(Sitio_Publico[[#This Row],[tema]],Estructura!$G$4:$J$532,4,0)</f>
        <v>T-8</v>
      </c>
      <c r="Y1695" s="18" t="str">
        <f>+VLOOKUP(Sitio_Publico[[#This Row],[contenido]],Estructura!$L$4:$O$473,4,0)</f>
        <v>C-4</v>
      </c>
      <c r="Z1695" s="18" t="str">
        <f>+VLOOKUP(Sitio_Publico[[#This Row],[Filtro Integrado]],Estructura!$U$4:$W$529,3,0)</f>
        <v>FI-1</v>
      </c>
      <c r="AA1695" s="18" t="str">
        <f>+VLOOKUP(Sitio_Publico[[#This Row],[Muestra]],Estructura!$Y$4:$AB$483,4,0)</f>
        <v>M-00055</v>
      </c>
    </row>
    <row r="1696" spans="1:27" ht="40.799999999999997" x14ac:dyDescent="0.3">
      <c r="A1696" s="16">
        <f t="shared" si="26"/>
        <v>1695</v>
      </c>
      <c r="B1696" s="47" t="s">
        <v>15118</v>
      </c>
      <c r="C1696" s="13" t="s">
        <v>461</v>
      </c>
      <c r="D1696" s="13" t="s">
        <v>462</v>
      </c>
      <c r="E1696" s="44">
        <v>4106</v>
      </c>
      <c r="F1696" s="13" t="s">
        <v>463</v>
      </c>
      <c r="G1696" s="23" t="s">
        <v>464</v>
      </c>
      <c r="H1696" s="42" t="s">
        <v>458</v>
      </c>
      <c r="I1696" s="28" t="s">
        <v>54</v>
      </c>
      <c r="J1696" s="12" t="s">
        <v>393</v>
      </c>
      <c r="K1696" s="28" t="s">
        <v>463</v>
      </c>
      <c r="L1696" s="12" t="s">
        <v>465</v>
      </c>
      <c r="M1696" s="12" t="s">
        <v>466</v>
      </c>
      <c r="N1696" s="12" t="s">
        <v>467</v>
      </c>
      <c r="O1696" s="26" t="s">
        <v>534</v>
      </c>
      <c r="P1696" s="26" t="s">
        <v>9082</v>
      </c>
      <c r="Q1696" s="25" t="s">
        <v>456</v>
      </c>
      <c r="R1696" s="26" t="s">
        <v>9083</v>
      </c>
      <c r="S1696" s="15" t="s">
        <v>535</v>
      </c>
      <c r="T1696" s="52">
        <v>0</v>
      </c>
      <c r="U1696" s="22" t="s">
        <v>392</v>
      </c>
      <c r="V1696" s="18" t="str">
        <f>+Sitio_Publico[[#This Row],[idcoleccion]]&amp;"-"&amp;Sitio_Publico[[#This Row],[id]]</f>
        <v>000-1695</v>
      </c>
      <c r="W1696" s="18">
        <f>+VLOOKUP(Sitio_Publico[[#This Row],[territorio]],Estructura!$AE$4:$AH$1067,4,0)</f>
        <v>30004106</v>
      </c>
      <c r="X1696" s="18" t="str">
        <f>+VLOOKUP(Sitio_Publico[[#This Row],[tema]],Estructura!$G$4:$J$532,4,0)</f>
        <v>T-3</v>
      </c>
      <c r="Y1696" s="18" t="str">
        <f>+VLOOKUP(Sitio_Publico[[#This Row],[contenido]],Estructura!$L$4:$O$473,4,0)</f>
        <v>C-2</v>
      </c>
      <c r="Z1696" s="18" t="str">
        <f>+VLOOKUP(Sitio_Publico[[#This Row],[Filtro Integrado]],Estructura!$U$4:$W$529,3,0)</f>
        <v>FI-0</v>
      </c>
      <c r="AA1696" s="18" t="str">
        <f>+VLOOKUP(Sitio_Publico[[#This Row],[Muestra]],Estructura!$Y$4:$AB$483,4,0)</f>
        <v>M-00049</v>
      </c>
    </row>
    <row r="1697" spans="1:27" ht="40.799999999999997" x14ac:dyDescent="0.3">
      <c r="A1697" s="16">
        <f t="shared" si="26"/>
        <v>1696</v>
      </c>
      <c r="B1697" s="47" t="s">
        <v>15118</v>
      </c>
      <c r="C1697" s="13" t="s">
        <v>461</v>
      </c>
      <c r="D1697" s="13" t="s">
        <v>462</v>
      </c>
      <c r="E1697" s="44">
        <v>5705</v>
      </c>
      <c r="F1697" s="13" t="s">
        <v>502</v>
      </c>
      <c r="G1697" s="23" t="s">
        <v>464</v>
      </c>
      <c r="H1697" s="42" t="s">
        <v>458</v>
      </c>
      <c r="I1697" s="28" t="s">
        <v>94</v>
      </c>
      <c r="J1697" s="12" t="s">
        <v>393</v>
      </c>
      <c r="K1697" s="28" t="s">
        <v>503</v>
      </c>
      <c r="L1697" s="12" t="s">
        <v>465</v>
      </c>
      <c r="M1697" s="12" t="s">
        <v>466</v>
      </c>
      <c r="N1697" s="12" t="s">
        <v>467</v>
      </c>
      <c r="O1697" s="26" t="s">
        <v>512</v>
      </c>
      <c r="P1697" s="26" t="s">
        <v>9084</v>
      </c>
      <c r="Q1697" s="25" t="s">
        <v>456</v>
      </c>
      <c r="R1697" s="26" t="s">
        <v>9085</v>
      </c>
      <c r="S1697" s="15" t="s">
        <v>513</v>
      </c>
      <c r="T1697" s="52">
        <v>0</v>
      </c>
      <c r="U1697" s="22" t="s">
        <v>392</v>
      </c>
      <c r="V1697" s="18" t="str">
        <f>+Sitio_Publico[[#This Row],[idcoleccion]]&amp;"-"&amp;Sitio_Publico[[#This Row],[id]]</f>
        <v>000-1696</v>
      </c>
      <c r="W1697" s="18">
        <f>+VLOOKUP(Sitio_Publico[[#This Row],[territorio]],Estructura!$AE$4:$AH$1067,4,0)</f>
        <v>30005705</v>
      </c>
      <c r="X1697" s="18" t="str">
        <f>+VLOOKUP(Sitio_Publico[[#This Row],[tema]],Estructura!$G$4:$J$532,4,0)</f>
        <v>T-7</v>
      </c>
      <c r="Y1697" s="18" t="str">
        <f>+VLOOKUP(Sitio_Publico[[#This Row],[contenido]],Estructura!$L$4:$O$473,4,0)</f>
        <v>C-2</v>
      </c>
      <c r="Z1697" s="18" t="str">
        <f>+VLOOKUP(Sitio_Publico[[#This Row],[Filtro Integrado]],Estructura!$U$4:$W$529,3,0)</f>
        <v>FI-0</v>
      </c>
      <c r="AA1697" s="18" t="str">
        <f>+VLOOKUP(Sitio_Publico[[#This Row],[Muestra]],Estructura!$Y$4:$AB$483,4,0)</f>
        <v>M-00054</v>
      </c>
    </row>
    <row r="1698" spans="1:27" ht="40.799999999999997" x14ac:dyDescent="0.3">
      <c r="A1698" s="16">
        <f t="shared" si="26"/>
        <v>1697</v>
      </c>
      <c r="B1698" s="47" t="s">
        <v>15118</v>
      </c>
      <c r="C1698" s="13" t="s">
        <v>461</v>
      </c>
      <c r="D1698" s="13" t="s">
        <v>462</v>
      </c>
      <c r="E1698" s="44">
        <v>5606</v>
      </c>
      <c r="F1698" s="13" t="s">
        <v>497</v>
      </c>
      <c r="G1698" s="23" t="s">
        <v>498</v>
      </c>
      <c r="H1698" s="42" t="s">
        <v>458</v>
      </c>
      <c r="I1698" s="28" t="s">
        <v>89</v>
      </c>
      <c r="J1698" s="12" t="s">
        <v>499</v>
      </c>
      <c r="K1698" s="28" t="s">
        <v>500</v>
      </c>
      <c r="L1698" s="12" t="s">
        <v>465</v>
      </c>
      <c r="M1698" s="12" t="s">
        <v>501</v>
      </c>
      <c r="N1698" s="12" t="s">
        <v>467</v>
      </c>
      <c r="O1698" s="26" t="s">
        <v>9086</v>
      </c>
      <c r="P1698" s="26" t="s">
        <v>9087</v>
      </c>
      <c r="Q1698" s="25" t="s">
        <v>456</v>
      </c>
      <c r="R1698" s="26" t="s">
        <v>9088</v>
      </c>
      <c r="S1698" s="15" t="s">
        <v>9089</v>
      </c>
      <c r="T1698" s="52">
        <v>0</v>
      </c>
      <c r="U1698" s="22" t="s">
        <v>392</v>
      </c>
      <c r="V1698" s="18" t="str">
        <f>+Sitio_Publico[[#This Row],[idcoleccion]]&amp;"-"&amp;Sitio_Publico[[#This Row],[id]]</f>
        <v>000-1697</v>
      </c>
      <c r="W1698" s="18">
        <f>+VLOOKUP(Sitio_Publico[[#This Row],[territorio]],Estructura!$AE$4:$AH$1067,4,0)</f>
        <v>30005606</v>
      </c>
      <c r="X1698" s="18" t="str">
        <f>+VLOOKUP(Sitio_Publico[[#This Row],[tema]],Estructura!$G$4:$J$532,4,0)</f>
        <v>T-6</v>
      </c>
      <c r="Y1698" s="18" t="str">
        <f>+VLOOKUP(Sitio_Publico[[#This Row],[contenido]],Estructura!$L$4:$O$473,4,0)</f>
        <v>C-4</v>
      </c>
      <c r="Z1698" s="18" t="str">
        <f>+VLOOKUP(Sitio_Publico[[#This Row],[Filtro Integrado]],Estructura!$U$4:$W$529,3,0)</f>
        <v>FI-1</v>
      </c>
      <c r="AA1698" s="18" t="str">
        <f>+VLOOKUP(Sitio_Publico[[#This Row],[Muestra]],Estructura!$Y$4:$AB$483,4,0)</f>
        <v>M-00053</v>
      </c>
    </row>
    <row r="1699" spans="1:27" ht="51" x14ac:dyDescent="0.3">
      <c r="A1699" s="16">
        <f t="shared" si="26"/>
        <v>1698</v>
      </c>
      <c r="B1699" s="47" t="s">
        <v>15118</v>
      </c>
      <c r="C1699" s="13" t="s">
        <v>461</v>
      </c>
      <c r="D1699" s="13" t="s">
        <v>462</v>
      </c>
      <c r="E1699" s="44">
        <v>13</v>
      </c>
      <c r="F1699" s="13" t="s">
        <v>488</v>
      </c>
      <c r="G1699" s="23" t="s">
        <v>464</v>
      </c>
      <c r="H1699" s="42" t="s">
        <v>457</v>
      </c>
      <c r="I1699" s="28" t="s">
        <v>376</v>
      </c>
      <c r="J1699" s="12" t="s">
        <v>393</v>
      </c>
      <c r="K1699" s="28" t="s">
        <v>489</v>
      </c>
      <c r="L1699" s="12" t="s">
        <v>465</v>
      </c>
      <c r="M1699" s="12" t="s">
        <v>490</v>
      </c>
      <c r="N1699" s="12" t="s">
        <v>467</v>
      </c>
      <c r="O1699" s="26" t="s">
        <v>492</v>
      </c>
      <c r="P1699" s="26" t="s">
        <v>9090</v>
      </c>
      <c r="Q1699" s="25" t="s">
        <v>491</v>
      </c>
      <c r="R1699" s="26" t="s">
        <v>9091</v>
      </c>
      <c r="S1699" s="15" t="s">
        <v>493</v>
      </c>
      <c r="T1699" s="52">
        <v>0</v>
      </c>
      <c r="U1699" s="22" t="s">
        <v>392</v>
      </c>
      <c r="V1699" s="18" t="str">
        <f>+Sitio_Publico[[#This Row],[idcoleccion]]&amp;"-"&amp;Sitio_Publico[[#This Row],[id]]</f>
        <v>000-1698</v>
      </c>
      <c r="W1699" s="18">
        <f>+VLOOKUP(Sitio_Publico[[#This Row],[territorio]],Estructura!$AE$4:$AH$1067,4,0)</f>
        <v>20000013</v>
      </c>
      <c r="X1699" s="18" t="str">
        <f>+VLOOKUP(Sitio_Publico[[#This Row],[tema]],Estructura!$G$4:$J$532,4,0)</f>
        <v>T-5</v>
      </c>
      <c r="Y1699" s="18" t="str">
        <f>+VLOOKUP(Sitio_Publico[[#This Row],[contenido]],Estructura!$L$4:$O$473,4,0)</f>
        <v>C-2</v>
      </c>
      <c r="Z1699" s="18" t="str">
        <f>+VLOOKUP(Sitio_Publico[[#This Row],[Filtro Integrado]],Estructura!$U$4:$W$529,3,0)</f>
        <v>FI-0</v>
      </c>
      <c r="AA1699" s="18" t="str">
        <f>+VLOOKUP(Sitio_Publico[[#This Row],[Muestra]],Estructura!$Y$4:$AB$483,4,0)</f>
        <v>M-00051</v>
      </c>
    </row>
    <row r="1700" spans="1:27" ht="51" x14ac:dyDescent="0.3">
      <c r="A1700" s="16">
        <f t="shared" si="26"/>
        <v>1699</v>
      </c>
      <c r="B1700" s="47" t="s">
        <v>15118</v>
      </c>
      <c r="C1700" s="13" t="s">
        <v>461</v>
      </c>
      <c r="D1700" s="13" t="s">
        <v>462</v>
      </c>
      <c r="E1700" s="44">
        <v>16</v>
      </c>
      <c r="F1700" s="13" t="s">
        <v>488</v>
      </c>
      <c r="G1700" s="23" t="s">
        <v>464</v>
      </c>
      <c r="H1700" s="42" t="s">
        <v>457</v>
      </c>
      <c r="I1700" s="28" t="s">
        <v>379</v>
      </c>
      <c r="J1700" s="12" t="s">
        <v>393</v>
      </c>
      <c r="K1700" s="28" t="s">
        <v>489</v>
      </c>
      <c r="L1700" s="12" t="s">
        <v>465</v>
      </c>
      <c r="M1700" s="12" t="s">
        <v>490</v>
      </c>
      <c r="N1700" s="12" t="s">
        <v>467</v>
      </c>
      <c r="O1700" s="26" t="s">
        <v>9092</v>
      </c>
      <c r="P1700" s="26" t="s">
        <v>9093</v>
      </c>
      <c r="Q1700" s="25" t="s">
        <v>491</v>
      </c>
      <c r="R1700" s="26" t="s">
        <v>9094</v>
      </c>
      <c r="S1700" s="15" t="s">
        <v>9095</v>
      </c>
      <c r="T1700" s="52">
        <v>0</v>
      </c>
      <c r="U1700" s="22" t="s">
        <v>392</v>
      </c>
      <c r="V1700" s="18" t="str">
        <f>+Sitio_Publico[[#This Row],[idcoleccion]]&amp;"-"&amp;Sitio_Publico[[#This Row],[id]]</f>
        <v>000-1699</v>
      </c>
      <c r="W1700" s="18">
        <f>+VLOOKUP(Sitio_Publico[[#This Row],[territorio]],Estructura!$AE$4:$AH$1067,4,0)</f>
        <v>20000016</v>
      </c>
      <c r="X1700" s="18" t="str">
        <f>+VLOOKUP(Sitio_Publico[[#This Row],[tema]],Estructura!$G$4:$J$532,4,0)</f>
        <v>T-5</v>
      </c>
      <c r="Y1700" s="18" t="str">
        <f>+VLOOKUP(Sitio_Publico[[#This Row],[contenido]],Estructura!$L$4:$O$473,4,0)</f>
        <v>C-2</v>
      </c>
      <c r="Z1700" s="18" t="str">
        <f>+VLOOKUP(Sitio_Publico[[#This Row],[Filtro Integrado]],Estructura!$U$4:$W$529,3,0)</f>
        <v>FI-0</v>
      </c>
      <c r="AA1700" s="18" t="str">
        <f>+VLOOKUP(Sitio_Publico[[#This Row],[Muestra]],Estructura!$Y$4:$AB$483,4,0)</f>
        <v>M-00051</v>
      </c>
    </row>
    <row r="1701" spans="1:27" ht="40.799999999999997" x14ac:dyDescent="0.3">
      <c r="A1701" s="16">
        <f t="shared" si="26"/>
        <v>1700</v>
      </c>
      <c r="B1701" s="47" t="s">
        <v>15118</v>
      </c>
      <c r="C1701" s="13" t="s">
        <v>461</v>
      </c>
      <c r="D1701" s="13" t="s">
        <v>462</v>
      </c>
      <c r="E1701" s="44">
        <v>16207</v>
      </c>
      <c r="F1701" s="13" t="s">
        <v>463</v>
      </c>
      <c r="G1701" s="23" t="s">
        <v>464</v>
      </c>
      <c r="H1701" s="42" t="s">
        <v>458</v>
      </c>
      <c r="I1701" s="28" t="s">
        <v>214</v>
      </c>
      <c r="J1701" s="12" t="s">
        <v>393</v>
      </c>
      <c r="K1701" s="28" t="s">
        <v>463</v>
      </c>
      <c r="L1701" s="12" t="s">
        <v>465</v>
      </c>
      <c r="M1701" s="12" t="s">
        <v>466</v>
      </c>
      <c r="N1701" s="12" t="s">
        <v>467</v>
      </c>
      <c r="O1701" s="26" t="s">
        <v>9096</v>
      </c>
      <c r="P1701" s="26" t="s">
        <v>9097</v>
      </c>
      <c r="Q1701" s="25" t="s">
        <v>456</v>
      </c>
      <c r="R1701" s="26" t="s">
        <v>9098</v>
      </c>
      <c r="S1701" s="15" t="s">
        <v>9099</v>
      </c>
      <c r="T1701" s="52">
        <v>0</v>
      </c>
      <c r="U1701" s="22" t="s">
        <v>392</v>
      </c>
      <c r="V1701" s="18" t="str">
        <f>+Sitio_Publico[[#This Row],[idcoleccion]]&amp;"-"&amp;Sitio_Publico[[#This Row],[id]]</f>
        <v>000-1700</v>
      </c>
      <c r="W1701" s="18">
        <f>+VLOOKUP(Sitio_Publico[[#This Row],[territorio]],Estructura!$AE$4:$AH$1067,4,0)</f>
        <v>30016207</v>
      </c>
      <c r="X1701" s="18" t="str">
        <f>+VLOOKUP(Sitio_Publico[[#This Row],[tema]],Estructura!$G$4:$J$532,4,0)</f>
        <v>T-3</v>
      </c>
      <c r="Y1701" s="18" t="str">
        <f>+VLOOKUP(Sitio_Publico[[#This Row],[contenido]],Estructura!$L$4:$O$473,4,0)</f>
        <v>C-2</v>
      </c>
      <c r="Z1701" s="18" t="str">
        <f>+VLOOKUP(Sitio_Publico[[#This Row],[Filtro Integrado]],Estructura!$U$4:$W$529,3,0)</f>
        <v>FI-0</v>
      </c>
      <c r="AA1701" s="18" t="str">
        <f>+VLOOKUP(Sitio_Publico[[#This Row],[Muestra]],Estructura!$Y$4:$AB$483,4,0)</f>
        <v>M-00049</v>
      </c>
    </row>
    <row r="1702" spans="1:27" ht="40.799999999999997" x14ac:dyDescent="0.3">
      <c r="A1702" s="16">
        <f t="shared" si="26"/>
        <v>1701</v>
      </c>
      <c r="B1702" s="47" t="s">
        <v>15118</v>
      </c>
      <c r="C1702" s="13" t="s">
        <v>461</v>
      </c>
      <c r="D1702" s="13" t="s">
        <v>462</v>
      </c>
      <c r="E1702" s="44">
        <v>7</v>
      </c>
      <c r="F1702" s="13" t="s">
        <v>603</v>
      </c>
      <c r="G1702" s="23" t="s">
        <v>586</v>
      </c>
      <c r="H1702" s="42" t="s">
        <v>457</v>
      </c>
      <c r="I1702" s="28" t="s">
        <v>370</v>
      </c>
      <c r="J1702" s="12" t="s">
        <v>393</v>
      </c>
      <c r="K1702" s="28" t="s">
        <v>604</v>
      </c>
      <c r="L1702" s="12" t="s">
        <v>465</v>
      </c>
      <c r="M1702" s="12" t="s">
        <v>605</v>
      </c>
      <c r="N1702" s="12" t="s">
        <v>467</v>
      </c>
      <c r="O1702" s="26" t="s">
        <v>9100</v>
      </c>
      <c r="P1702" s="26" t="s">
        <v>9101</v>
      </c>
      <c r="Q1702" s="25" t="s">
        <v>456</v>
      </c>
      <c r="R1702" s="26" t="s">
        <v>9102</v>
      </c>
      <c r="S1702" s="15" t="s">
        <v>9103</v>
      </c>
      <c r="T1702" s="52">
        <v>0</v>
      </c>
      <c r="U1702" s="22" t="s">
        <v>392</v>
      </c>
      <c r="V1702" s="18" t="str">
        <f>+Sitio_Publico[[#This Row],[idcoleccion]]&amp;"-"&amp;Sitio_Publico[[#This Row],[id]]</f>
        <v>000-1701</v>
      </c>
      <c r="W1702" s="18">
        <f>+VLOOKUP(Sitio_Publico[[#This Row],[territorio]],Estructura!$AE$4:$AH$1067,4,0)</f>
        <v>20000007</v>
      </c>
      <c r="X1702" s="18" t="str">
        <f>+VLOOKUP(Sitio_Publico[[#This Row],[tema]],Estructura!$G$4:$J$532,4,0)</f>
        <v>T-12</v>
      </c>
      <c r="Y1702" s="18" t="str">
        <f>+VLOOKUP(Sitio_Publico[[#This Row],[contenido]],Estructura!$L$4:$O$473,4,0)</f>
        <v>C-5</v>
      </c>
      <c r="Z1702" s="18" t="str">
        <f>+VLOOKUP(Sitio_Publico[[#This Row],[Filtro Integrado]],Estructura!$U$4:$W$529,3,0)</f>
        <v>FI-0</v>
      </c>
      <c r="AA1702" s="18" t="str">
        <f>+VLOOKUP(Sitio_Publico[[#This Row],[Muestra]],Estructura!$Y$4:$AB$483,4,0)</f>
        <v>M-00062</v>
      </c>
    </row>
    <row r="1703" spans="1:27" ht="40.799999999999997" x14ac:dyDescent="0.3">
      <c r="A1703" s="16">
        <f t="shared" si="26"/>
        <v>1702</v>
      </c>
      <c r="B1703" s="47" t="s">
        <v>15118</v>
      </c>
      <c r="C1703" s="13" t="s">
        <v>461</v>
      </c>
      <c r="D1703" s="13" t="s">
        <v>462</v>
      </c>
      <c r="E1703" s="44">
        <v>2301</v>
      </c>
      <c r="F1703" s="13" t="s">
        <v>502</v>
      </c>
      <c r="G1703" s="23" t="s">
        <v>464</v>
      </c>
      <c r="H1703" s="42" t="s">
        <v>458</v>
      </c>
      <c r="I1703" s="28" t="s">
        <v>39</v>
      </c>
      <c r="J1703" s="12" t="s">
        <v>393</v>
      </c>
      <c r="K1703" s="28" t="s">
        <v>503</v>
      </c>
      <c r="L1703" s="12" t="s">
        <v>465</v>
      </c>
      <c r="M1703" s="12" t="s">
        <v>466</v>
      </c>
      <c r="N1703" s="12" t="s">
        <v>467</v>
      </c>
      <c r="O1703" s="26" t="s">
        <v>9104</v>
      </c>
      <c r="P1703" s="26" t="s">
        <v>9105</v>
      </c>
      <c r="Q1703" s="25" t="s">
        <v>456</v>
      </c>
      <c r="R1703" s="26" t="s">
        <v>9106</v>
      </c>
      <c r="S1703" s="15" t="s">
        <v>9107</v>
      </c>
      <c r="T1703" s="52">
        <v>0</v>
      </c>
      <c r="U1703" s="22" t="s">
        <v>392</v>
      </c>
      <c r="V1703" s="18" t="str">
        <f>+Sitio_Publico[[#This Row],[idcoleccion]]&amp;"-"&amp;Sitio_Publico[[#This Row],[id]]</f>
        <v>000-1702</v>
      </c>
      <c r="W1703" s="18">
        <f>+VLOOKUP(Sitio_Publico[[#This Row],[territorio]],Estructura!$AE$4:$AH$1067,4,0)</f>
        <v>30002301</v>
      </c>
      <c r="X1703" s="18" t="str">
        <f>+VLOOKUP(Sitio_Publico[[#This Row],[tema]],Estructura!$G$4:$J$532,4,0)</f>
        <v>T-7</v>
      </c>
      <c r="Y1703" s="18" t="str">
        <f>+VLOOKUP(Sitio_Publico[[#This Row],[contenido]],Estructura!$L$4:$O$473,4,0)</f>
        <v>C-2</v>
      </c>
      <c r="Z1703" s="18" t="str">
        <f>+VLOOKUP(Sitio_Publico[[#This Row],[Filtro Integrado]],Estructura!$U$4:$W$529,3,0)</f>
        <v>FI-0</v>
      </c>
      <c r="AA1703" s="18" t="str">
        <f>+VLOOKUP(Sitio_Publico[[#This Row],[Muestra]],Estructura!$Y$4:$AB$483,4,0)</f>
        <v>M-00054</v>
      </c>
    </row>
    <row r="1704" spans="1:27" ht="36" x14ac:dyDescent="0.3">
      <c r="A1704" s="16">
        <f t="shared" si="26"/>
        <v>1703</v>
      </c>
      <c r="B1704" s="47" t="s">
        <v>15118</v>
      </c>
      <c r="C1704" s="13" t="s">
        <v>461</v>
      </c>
      <c r="D1704" s="13" t="s">
        <v>462</v>
      </c>
      <c r="E1704" s="44">
        <v>13601</v>
      </c>
      <c r="F1704" s="13" t="s">
        <v>497</v>
      </c>
      <c r="G1704" s="23" t="s">
        <v>498</v>
      </c>
      <c r="H1704" s="42" t="s">
        <v>458</v>
      </c>
      <c r="I1704" s="28" t="s">
        <v>343</v>
      </c>
      <c r="J1704" s="12" t="s">
        <v>499</v>
      </c>
      <c r="K1704" s="28" t="s">
        <v>540</v>
      </c>
      <c r="L1704" s="12" t="s">
        <v>541</v>
      </c>
      <c r="M1704" s="12" t="s">
        <v>501</v>
      </c>
      <c r="N1704" s="12" t="s">
        <v>467</v>
      </c>
      <c r="O1704" s="26" t="s">
        <v>9108</v>
      </c>
      <c r="P1704" s="26" t="s">
        <v>9109</v>
      </c>
      <c r="Q1704" s="25" t="s">
        <v>491</v>
      </c>
      <c r="R1704" s="26" t="s">
        <v>9110</v>
      </c>
      <c r="S1704" s="15" t="s">
        <v>9111</v>
      </c>
      <c r="T1704" s="52">
        <v>0</v>
      </c>
      <c r="U1704" s="22" t="s">
        <v>392</v>
      </c>
      <c r="V1704" s="18" t="str">
        <f>+Sitio_Publico[[#This Row],[idcoleccion]]&amp;"-"&amp;Sitio_Publico[[#This Row],[id]]</f>
        <v>000-1703</v>
      </c>
      <c r="W1704" s="18">
        <f>+VLOOKUP(Sitio_Publico[[#This Row],[territorio]],Estructura!$AE$4:$AH$1067,4,0)</f>
        <v>30013601</v>
      </c>
      <c r="X1704" s="18" t="str">
        <f>+VLOOKUP(Sitio_Publico[[#This Row],[tema]],Estructura!$G$4:$J$532,4,0)</f>
        <v>T-6</v>
      </c>
      <c r="Y1704" s="18" t="str">
        <f>+VLOOKUP(Sitio_Publico[[#This Row],[contenido]],Estructura!$L$4:$O$473,4,0)</f>
        <v>C-4</v>
      </c>
      <c r="Z1704" s="18" t="str">
        <f>+VLOOKUP(Sitio_Publico[[#This Row],[Filtro Integrado]],Estructura!$U$4:$W$529,3,0)</f>
        <v>FI-1</v>
      </c>
      <c r="AA1704" s="18" t="str">
        <f>+VLOOKUP(Sitio_Publico[[#This Row],[Muestra]],Estructura!$Y$4:$AB$483,4,0)</f>
        <v>M-00057</v>
      </c>
    </row>
    <row r="1705" spans="1:27" ht="40.799999999999997" x14ac:dyDescent="0.3">
      <c r="A1705" s="16">
        <f t="shared" si="26"/>
        <v>1704</v>
      </c>
      <c r="B1705" s="47" t="s">
        <v>15118</v>
      </c>
      <c r="C1705" s="13" t="s">
        <v>461</v>
      </c>
      <c r="D1705" s="13" t="s">
        <v>462</v>
      </c>
      <c r="E1705" s="44">
        <v>5705</v>
      </c>
      <c r="F1705" s="13" t="s">
        <v>468</v>
      </c>
      <c r="G1705" s="23" t="s">
        <v>469</v>
      </c>
      <c r="H1705" s="42" t="s">
        <v>458</v>
      </c>
      <c r="I1705" s="28" t="s">
        <v>94</v>
      </c>
      <c r="J1705" s="12" t="s">
        <v>393</v>
      </c>
      <c r="K1705" s="28" t="s">
        <v>542</v>
      </c>
      <c r="L1705" s="12" t="s">
        <v>465</v>
      </c>
      <c r="M1705" s="12" t="s">
        <v>471</v>
      </c>
      <c r="N1705" s="12" t="s">
        <v>467</v>
      </c>
      <c r="O1705" s="26" t="s">
        <v>9112</v>
      </c>
      <c r="P1705" s="26" t="s">
        <v>9113</v>
      </c>
      <c r="Q1705" s="25" t="s">
        <v>456</v>
      </c>
      <c r="R1705" s="26" t="s">
        <v>9114</v>
      </c>
      <c r="S1705" s="15" t="s">
        <v>9115</v>
      </c>
      <c r="T1705" s="52">
        <v>0</v>
      </c>
      <c r="U1705" s="22" t="s">
        <v>392</v>
      </c>
      <c r="V1705" s="18" t="str">
        <f>+Sitio_Publico[[#This Row],[idcoleccion]]&amp;"-"&amp;Sitio_Publico[[#This Row],[id]]</f>
        <v>000-1704</v>
      </c>
      <c r="W1705" s="18">
        <f>+VLOOKUP(Sitio_Publico[[#This Row],[territorio]],Estructura!$AE$4:$AH$1067,4,0)</f>
        <v>30005705</v>
      </c>
      <c r="X1705" s="18" t="str">
        <f>+VLOOKUP(Sitio_Publico[[#This Row],[tema]],Estructura!$G$4:$J$532,4,0)</f>
        <v>T-4</v>
      </c>
      <c r="Y1705" s="18" t="str">
        <f>+VLOOKUP(Sitio_Publico[[#This Row],[contenido]],Estructura!$L$4:$O$473,4,0)</f>
        <v>C-3</v>
      </c>
      <c r="Z1705" s="18" t="str">
        <f>+VLOOKUP(Sitio_Publico[[#This Row],[Filtro Integrado]],Estructura!$U$4:$W$529,3,0)</f>
        <v>FI-0</v>
      </c>
      <c r="AA1705" s="18" t="str">
        <f>+VLOOKUP(Sitio_Publico[[#This Row],[Muestra]],Estructura!$Y$4:$AB$483,4,0)</f>
        <v>M-00058</v>
      </c>
    </row>
    <row r="1706" spans="1:27" ht="40.799999999999997" x14ac:dyDescent="0.3">
      <c r="A1706" s="16">
        <f t="shared" si="26"/>
        <v>1705</v>
      </c>
      <c r="B1706" s="47" t="s">
        <v>15118</v>
      </c>
      <c r="C1706" s="13" t="s">
        <v>461</v>
      </c>
      <c r="D1706" s="13" t="s">
        <v>462</v>
      </c>
      <c r="E1706" s="44">
        <v>13404</v>
      </c>
      <c r="F1706" s="13" t="s">
        <v>538</v>
      </c>
      <c r="G1706" s="23" t="s">
        <v>498</v>
      </c>
      <c r="H1706" s="42" t="s">
        <v>458</v>
      </c>
      <c r="I1706" s="28" t="s">
        <v>337</v>
      </c>
      <c r="J1706" s="12" t="s">
        <v>499</v>
      </c>
      <c r="K1706" s="28" t="s">
        <v>539</v>
      </c>
      <c r="L1706" s="12" t="s">
        <v>465</v>
      </c>
      <c r="M1706" s="12" t="s">
        <v>466</v>
      </c>
      <c r="N1706" s="12" t="s">
        <v>467</v>
      </c>
      <c r="O1706" s="26" t="s">
        <v>9116</v>
      </c>
      <c r="P1706" s="26" t="s">
        <v>9117</v>
      </c>
      <c r="Q1706" s="25" t="s">
        <v>526</v>
      </c>
      <c r="R1706" s="26" t="s">
        <v>9118</v>
      </c>
      <c r="S1706" s="15" t="s">
        <v>9119</v>
      </c>
      <c r="T1706" s="52">
        <v>0</v>
      </c>
      <c r="U1706" s="22" t="s">
        <v>392</v>
      </c>
      <c r="V1706" s="18" t="str">
        <f>+Sitio_Publico[[#This Row],[idcoleccion]]&amp;"-"&amp;Sitio_Publico[[#This Row],[id]]</f>
        <v>000-1705</v>
      </c>
      <c r="W1706" s="18">
        <f>+VLOOKUP(Sitio_Publico[[#This Row],[territorio]],Estructura!$AE$4:$AH$1067,4,0)</f>
        <v>30013404</v>
      </c>
      <c r="X1706" s="18" t="str">
        <f>+VLOOKUP(Sitio_Publico[[#This Row],[tema]],Estructura!$G$4:$J$532,4,0)</f>
        <v>T-9</v>
      </c>
      <c r="Y1706" s="18" t="str">
        <f>+VLOOKUP(Sitio_Publico[[#This Row],[contenido]],Estructura!$L$4:$O$473,4,0)</f>
        <v>C-4</v>
      </c>
      <c r="Z1706" s="18" t="str">
        <f>+VLOOKUP(Sitio_Publico[[#This Row],[Filtro Integrado]],Estructura!$U$4:$W$529,3,0)</f>
        <v>FI-1</v>
      </c>
      <c r="AA1706" s="18" t="str">
        <f>+VLOOKUP(Sitio_Publico[[#This Row],[Muestra]],Estructura!$Y$4:$AB$483,4,0)</f>
        <v>M-00056</v>
      </c>
    </row>
    <row r="1707" spans="1:27" ht="40.799999999999997" x14ac:dyDescent="0.3">
      <c r="A1707" s="16">
        <f t="shared" si="26"/>
        <v>1706</v>
      </c>
      <c r="B1707" s="47" t="s">
        <v>15118</v>
      </c>
      <c r="C1707" s="13" t="s">
        <v>461</v>
      </c>
      <c r="D1707" s="13" t="s">
        <v>462</v>
      </c>
      <c r="E1707" s="44">
        <v>13111</v>
      </c>
      <c r="F1707" s="13" t="s">
        <v>468</v>
      </c>
      <c r="G1707" s="23" t="s">
        <v>469</v>
      </c>
      <c r="H1707" s="42" t="s">
        <v>458</v>
      </c>
      <c r="I1707" s="28" t="s">
        <v>307</v>
      </c>
      <c r="J1707" s="12" t="s">
        <v>393</v>
      </c>
      <c r="K1707" s="28" t="s">
        <v>542</v>
      </c>
      <c r="L1707" s="12" t="s">
        <v>465</v>
      </c>
      <c r="M1707" s="12" t="s">
        <v>471</v>
      </c>
      <c r="N1707" s="12" t="s">
        <v>467</v>
      </c>
      <c r="O1707" s="26" t="s">
        <v>9120</v>
      </c>
      <c r="P1707" s="26" t="s">
        <v>9121</v>
      </c>
      <c r="Q1707" s="25" t="s">
        <v>456</v>
      </c>
      <c r="R1707" s="26" t="s">
        <v>9122</v>
      </c>
      <c r="S1707" s="15" t="s">
        <v>9123</v>
      </c>
      <c r="T1707" s="52">
        <v>0</v>
      </c>
      <c r="U1707" s="22" t="s">
        <v>392</v>
      </c>
      <c r="V1707" s="18" t="str">
        <f>+Sitio_Publico[[#This Row],[idcoleccion]]&amp;"-"&amp;Sitio_Publico[[#This Row],[id]]</f>
        <v>000-1706</v>
      </c>
      <c r="W1707" s="18">
        <f>+VLOOKUP(Sitio_Publico[[#This Row],[territorio]],Estructura!$AE$4:$AH$1067,4,0)</f>
        <v>30013111</v>
      </c>
      <c r="X1707" s="18" t="str">
        <f>+VLOOKUP(Sitio_Publico[[#This Row],[tema]],Estructura!$G$4:$J$532,4,0)</f>
        <v>T-4</v>
      </c>
      <c r="Y1707" s="18" t="str">
        <f>+VLOOKUP(Sitio_Publico[[#This Row],[contenido]],Estructura!$L$4:$O$473,4,0)</f>
        <v>C-3</v>
      </c>
      <c r="Z1707" s="18" t="str">
        <f>+VLOOKUP(Sitio_Publico[[#This Row],[Filtro Integrado]],Estructura!$U$4:$W$529,3,0)</f>
        <v>FI-0</v>
      </c>
      <c r="AA1707" s="18" t="str">
        <f>+VLOOKUP(Sitio_Publico[[#This Row],[Muestra]],Estructura!$Y$4:$AB$483,4,0)</f>
        <v>M-00058</v>
      </c>
    </row>
    <row r="1708" spans="1:27" ht="40.799999999999997" x14ac:dyDescent="0.3">
      <c r="A1708" s="16">
        <f t="shared" si="26"/>
        <v>1707</v>
      </c>
      <c r="B1708" s="47" t="s">
        <v>15118</v>
      </c>
      <c r="C1708" s="13" t="s">
        <v>461</v>
      </c>
      <c r="D1708" s="13" t="s">
        <v>462</v>
      </c>
      <c r="E1708" s="44">
        <v>14201</v>
      </c>
      <c r="F1708" s="13" t="s">
        <v>468</v>
      </c>
      <c r="G1708" s="23" t="s">
        <v>469</v>
      </c>
      <c r="H1708" s="42" t="s">
        <v>458</v>
      </c>
      <c r="I1708" s="28" t="s">
        <v>355</v>
      </c>
      <c r="J1708" s="12" t="s">
        <v>393</v>
      </c>
      <c r="K1708" s="28" t="s">
        <v>470</v>
      </c>
      <c r="L1708" s="12" t="s">
        <v>465</v>
      </c>
      <c r="M1708" s="12" t="s">
        <v>471</v>
      </c>
      <c r="N1708" s="12" t="s">
        <v>467</v>
      </c>
      <c r="O1708" s="26" t="s">
        <v>9124</v>
      </c>
      <c r="P1708" s="26" t="s">
        <v>9125</v>
      </c>
      <c r="Q1708" s="25" t="s">
        <v>456</v>
      </c>
      <c r="R1708" s="26" t="s">
        <v>9126</v>
      </c>
      <c r="S1708" s="15" t="s">
        <v>9127</v>
      </c>
      <c r="T1708" s="52">
        <v>0</v>
      </c>
      <c r="U1708" s="22" t="s">
        <v>392</v>
      </c>
      <c r="V1708" s="18" t="str">
        <f>+Sitio_Publico[[#This Row],[idcoleccion]]&amp;"-"&amp;Sitio_Publico[[#This Row],[id]]</f>
        <v>000-1707</v>
      </c>
      <c r="W1708" s="18">
        <f>+VLOOKUP(Sitio_Publico[[#This Row],[territorio]],Estructura!$AE$4:$AH$1067,4,0)</f>
        <v>30014201</v>
      </c>
      <c r="X1708" s="18" t="str">
        <f>+VLOOKUP(Sitio_Publico[[#This Row],[tema]],Estructura!$G$4:$J$532,4,0)</f>
        <v>T-4</v>
      </c>
      <c r="Y1708" s="18" t="str">
        <f>+VLOOKUP(Sitio_Publico[[#This Row],[contenido]],Estructura!$L$4:$O$473,4,0)</f>
        <v>C-3</v>
      </c>
      <c r="Z1708" s="18" t="str">
        <f>+VLOOKUP(Sitio_Publico[[#This Row],[Filtro Integrado]],Estructura!$U$4:$W$529,3,0)</f>
        <v>FI-0</v>
      </c>
      <c r="AA1708" s="18" t="str">
        <f>+VLOOKUP(Sitio_Publico[[#This Row],[Muestra]],Estructura!$Y$4:$AB$483,4,0)</f>
        <v>M-00050</v>
      </c>
    </row>
    <row r="1709" spans="1:27" ht="40.799999999999997" x14ac:dyDescent="0.3">
      <c r="A1709" s="16">
        <f t="shared" si="26"/>
        <v>1708</v>
      </c>
      <c r="B1709" s="47" t="s">
        <v>15118</v>
      </c>
      <c r="C1709" s="13" t="s">
        <v>461</v>
      </c>
      <c r="D1709" s="13" t="s">
        <v>462</v>
      </c>
      <c r="E1709" s="44">
        <v>10303</v>
      </c>
      <c r="F1709" s="13" t="s">
        <v>468</v>
      </c>
      <c r="G1709" s="23" t="s">
        <v>469</v>
      </c>
      <c r="H1709" s="42" t="s">
        <v>458</v>
      </c>
      <c r="I1709" s="28" t="s">
        <v>269</v>
      </c>
      <c r="J1709" s="12" t="s">
        <v>393</v>
      </c>
      <c r="K1709" s="28" t="s">
        <v>542</v>
      </c>
      <c r="L1709" s="12" t="s">
        <v>465</v>
      </c>
      <c r="M1709" s="12" t="s">
        <v>471</v>
      </c>
      <c r="N1709" s="12" t="s">
        <v>467</v>
      </c>
      <c r="O1709" s="26" t="s">
        <v>577</v>
      </c>
      <c r="P1709" s="26" t="s">
        <v>9128</v>
      </c>
      <c r="Q1709" s="25" t="s">
        <v>456</v>
      </c>
      <c r="R1709" s="26" t="s">
        <v>9129</v>
      </c>
      <c r="S1709" s="15" t="s">
        <v>578</v>
      </c>
      <c r="T1709" s="52">
        <v>0</v>
      </c>
      <c r="U1709" s="22" t="s">
        <v>392</v>
      </c>
      <c r="V1709" s="18" t="str">
        <f>+Sitio_Publico[[#This Row],[idcoleccion]]&amp;"-"&amp;Sitio_Publico[[#This Row],[id]]</f>
        <v>000-1708</v>
      </c>
      <c r="W1709" s="18">
        <f>+VLOOKUP(Sitio_Publico[[#This Row],[territorio]],Estructura!$AE$4:$AH$1067,4,0)</f>
        <v>30010303</v>
      </c>
      <c r="X1709" s="18" t="str">
        <f>+VLOOKUP(Sitio_Publico[[#This Row],[tema]],Estructura!$G$4:$J$532,4,0)</f>
        <v>T-4</v>
      </c>
      <c r="Y1709" s="18" t="str">
        <f>+VLOOKUP(Sitio_Publico[[#This Row],[contenido]],Estructura!$L$4:$O$473,4,0)</f>
        <v>C-3</v>
      </c>
      <c r="Z1709" s="18" t="str">
        <f>+VLOOKUP(Sitio_Publico[[#This Row],[Filtro Integrado]],Estructura!$U$4:$W$529,3,0)</f>
        <v>FI-0</v>
      </c>
      <c r="AA1709" s="18" t="str">
        <f>+VLOOKUP(Sitio_Publico[[#This Row],[Muestra]],Estructura!$Y$4:$AB$483,4,0)</f>
        <v>M-00058</v>
      </c>
    </row>
    <row r="1710" spans="1:27" ht="40.799999999999997" x14ac:dyDescent="0.3">
      <c r="A1710" s="16">
        <f t="shared" si="26"/>
        <v>1709</v>
      </c>
      <c r="B1710" s="47" t="s">
        <v>15118</v>
      </c>
      <c r="C1710" s="13" t="s">
        <v>461</v>
      </c>
      <c r="D1710" s="13" t="s">
        <v>462</v>
      </c>
      <c r="E1710" s="44">
        <v>5802</v>
      </c>
      <c r="F1710" s="13" t="s">
        <v>468</v>
      </c>
      <c r="G1710" s="23" t="s">
        <v>469</v>
      </c>
      <c r="H1710" s="42" t="s">
        <v>458</v>
      </c>
      <c r="I1710" s="28" t="s">
        <v>97</v>
      </c>
      <c r="J1710" s="12" t="s">
        <v>393</v>
      </c>
      <c r="K1710" s="28" t="s">
        <v>470</v>
      </c>
      <c r="L1710" s="12" t="s">
        <v>465</v>
      </c>
      <c r="M1710" s="12" t="s">
        <v>471</v>
      </c>
      <c r="N1710" s="12" t="s">
        <v>467</v>
      </c>
      <c r="O1710" s="26" t="s">
        <v>9130</v>
      </c>
      <c r="P1710" s="26" t="s">
        <v>9131</v>
      </c>
      <c r="Q1710" s="25" t="s">
        <v>456</v>
      </c>
      <c r="R1710" s="26" t="s">
        <v>9132</v>
      </c>
      <c r="S1710" s="15" t="s">
        <v>9133</v>
      </c>
      <c r="T1710" s="52">
        <v>0</v>
      </c>
      <c r="U1710" s="22" t="s">
        <v>392</v>
      </c>
      <c r="V1710" s="18" t="str">
        <f>+Sitio_Publico[[#This Row],[idcoleccion]]&amp;"-"&amp;Sitio_Publico[[#This Row],[id]]</f>
        <v>000-1709</v>
      </c>
      <c r="W1710" s="18">
        <f>+VLOOKUP(Sitio_Publico[[#This Row],[territorio]],Estructura!$AE$4:$AH$1067,4,0)</f>
        <v>30005802</v>
      </c>
      <c r="X1710" s="18" t="str">
        <f>+VLOOKUP(Sitio_Publico[[#This Row],[tema]],Estructura!$G$4:$J$532,4,0)</f>
        <v>T-4</v>
      </c>
      <c r="Y1710" s="18" t="str">
        <f>+VLOOKUP(Sitio_Publico[[#This Row],[contenido]],Estructura!$L$4:$O$473,4,0)</f>
        <v>C-3</v>
      </c>
      <c r="Z1710" s="18" t="str">
        <f>+VLOOKUP(Sitio_Publico[[#This Row],[Filtro Integrado]],Estructura!$U$4:$W$529,3,0)</f>
        <v>FI-0</v>
      </c>
      <c r="AA1710" s="18" t="str">
        <f>+VLOOKUP(Sitio_Publico[[#This Row],[Muestra]],Estructura!$Y$4:$AB$483,4,0)</f>
        <v>M-00050</v>
      </c>
    </row>
    <row r="1711" spans="1:27" ht="40.799999999999997" x14ac:dyDescent="0.3">
      <c r="A1711" s="16">
        <f t="shared" si="26"/>
        <v>1710</v>
      </c>
      <c r="B1711" s="47" t="s">
        <v>15118</v>
      </c>
      <c r="C1711" s="13" t="s">
        <v>461</v>
      </c>
      <c r="D1711" s="13" t="s">
        <v>462</v>
      </c>
      <c r="E1711" s="44">
        <v>5601</v>
      </c>
      <c r="F1711" s="13" t="s">
        <v>468</v>
      </c>
      <c r="G1711" s="23" t="s">
        <v>469</v>
      </c>
      <c r="H1711" s="42" t="s">
        <v>458</v>
      </c>
      <c r="I1711" s="28" t="s">
        <v>84</v>
      </c>
      <c r="J1711" s="12" t="s">
        <v>393</v>
      </c>
      <c r="K1711" s="28" t="s">
        <v>542</v>
      </c>
      <c r="L1711" s="12" t="s">
        <v>465</v>
      </c>
      <c r="M1711" s="12" t="s">
        <v>471</v>
      </c>
      <c r="N1711" s="12" t="s">
        <v>467</v>
      </c>
      <c r="O1711" s="26" t="s">
        <v>561</v>
      </c>
      <c r="P1711" s="26" t="s">
        <v>9134</v>
      </c>
      <c r="Q1711" s="25" t="s">
        <v>456</v>
      </c>
      <c r="R1711" s="26" t="s">
        <v>9135</v>
      </c>
      <c r="S1711" s="15" t="s">
        <v>562</v>
      </c>
      <c r="T1711" s="52">
        <v>0</v>
      </c>
      <c r="U1711" s="22" t="s">
        <v>392</v>
      </c>
      <c r="V1711" s="18" t="str">
        <f>+Sitio_Publico[[#This Row],[idcoleccion]]&amp;"-"&amp;Sitio_Publico[[#This Row],[id]]</f>
        <v>000-1710</v>
      </c>
      <c r="W1711" s="18">
        <f>+VLOOKUP(Sitio_Publico[[#This Row],[territorio]],Estructura!$AE$4:$AH$1067,4,0)</f>
        <v>30005601</v>
      </c>
      <c r="X1711" s="18" t="str">
        <f>+VLOOKUP(Sitio_Publico[[#This Row],[tema]],Estructura!$G$4:$J$532,4,0)</f>
        <v>T-4</v>
      </c>
      <c r="Y1711" s="18" t="str">
        <f>+VLOOKUP(Sitio_Publico[[#This Row],[contenido]],Estructura!$L$4:$O$473,4,0)</f>
        <v>C-3</v>
      </c>
      <c r="Z1711" s="18" t="str">
        <f>+VLOOKUP(Sitio_Publico[[#This Row],[Filtro Integrado]],Estructura!$U$4:$W$529,3,0)</f>
        <v>FI-0</v>
      </c>
      <c r="AA1711" s="18" t="str">
        <f>+VLOOKUP(Sitio_Publico[[#This Row],[Muestra]],Estructura!$Y$4:$AB$483,4,0)</f>
        <v>M-00058</v>
      </c>
    </row>
    <row r="1712" spans="1:27" ht="36" x14ac:dyDescent="0.3">
      <c r="A1712" s="16">
        <f t="shared" si="26"/>
        <v>1711</v>
      </c>
      <c r="B1712" s="47" t="s">
        <v>15118</v>
      </c>
      <c r="C1712" s="13" t="s">
        <v>461</v>
      </c>
      <c r="D1712" s="13" t="s">
        <v>462</v>
      </c>
      <c r="E1712" s="44">
        <v>6108</v>
      </c>
      <c r="F1712" s="13" t="s">
        <v>497</v>
      </c>
      <c r="G1712" s="23" t="s">
        <v>498</v>
      </c>
      <c r="H1712" s="42" t="s">
        <v>458</v>
      </c>
      <c r="I1712" s="28" t="s">
        <v>107</v>
      </c>
      <c r="J1712" s="12" t="s">
        <v>499</v>
      </c>
      <c r="K1712" s="28" t="s">
        <v>540</v>
      </c>
      <c r="L1712" s="12" t="s">
        <v>541</v>
      </c>
      <c r="M1712" s="12" t="s">
        <v>501</v>
      </c>
      <c r="N1712" s="12" t="s">
        <v>467</v>
      </c>
      <c r="O1712" s="26" t="s">
        <v>9136</v>
      </c>
      <c r="P1712" s="26" t="s">
        <v>9137</v>
      </c>
      <c r="Q1712" s="25" t="s">
        <v>491</v>
      </c>
      <c r="R1712" s="26" t="s">
        <v>9138</v>
      </c>
      <c r="S1712" s="15" t="s">
        <v>9139</v>
      </c>
      <c r="T1712" s="52">
        <v>0</v>
      </c>
      <c r="U1712" s="22" t="s">
        <v>392</v>
      </c>
      <c r="V1712" s="18" t="str">
        <f>+Sitio_Publico[[#This Row],[idcoleccion]]&amp;"-"&amp;Sitio_Publico[[#This Row],[id]]</f>
        <v>000-1711</v>
      </c>
      <c r="W1712" s="18">
        <f>+VLOOKUP(Sitio_Publico[[#This Row],[territorio]],Estructura!$AE$4:$AH$1067,4,0)</f>
        <v>30006108</v>
      </c>
      <c r="X1712" s="18" t="str">
        <f>+VLOOKUP(Sitio_Publico[[#This Row],[tema]],Estructura!$G$4:$J$532,4,0)</f>
        <v>T-6</v>
      </c>
      <c r="Y1712" s="18" t="str">
        <f>+VLOOKUP(Sitio_Publico[[#This Row],[contenido]],Estructura!$L$4:$O$473,4,0)</f>
        <v>C-4</v>
      </c>
      <c r="Z1712" s="18" t="str">
        <f>+VLOOKUP(Sitio_Publico[[#This Row],[Filtro Integrado]],Estructura!$U$4:$W$529,3,0)</f>
        <v>FI-1</v>
      </c>
      <c r="AA1712" s="18" t="str">
        <f>+VLOOKUP(Sitio_Publico[[#This Row],[Muestra]],Estructura!$Y$4:$AB$483,4,0)</f>
        <v>M-00057</v>
      </c>
    </row>
    <row r="1713" spans="1:27" ht="40.799999999999997" x14ac:dyDescent="0.3">
      <c r="A1713" s="16">
        <f t="shared" si="26"/>
        <v>1712</v>
      </c>
      <c r="B1713" s="47" t="s">
        <v>15118</v>
      </c>
      <c r="C1713" s="13" t="s">
        <v>461</v>
      </c>
      <c r="D1713" s="13" t="s">
        <v>462</v>
      </c>
      <c r="E1713" s="44">
        <v>13603</v>
      </c>
      <c r="F1713" s="13" t="s">
        <v>497</v>
      </c>
      <c r="G1713" s="23" t="s">
        <v>498</v>
      </c>
      <c r="H1713" s="42" t="s">
        <v>458</v>
      </c>
      <c r="I1713" s="28" t="s">
        <v>345</v>
      </c>
      <c r="J1713" s="12" t="s">
        <v>499</v>
      </c>
      <c r="K1713" s="28" t="s">
        <v>500</v>
      </c>
      <c r="L1713" s="12" t="s">
        <v>465</v>
      </c>
      <c r="M1713" s="12" t="s">
        <v>501</v>
      </c>
      <c r="N1713" s="12" t="s">
        <v>467</v>
      </c>
      <c r="O1713" s="26" t="s">
        <v>9140</v>
      </c>
      <c r="P1713" s="26" t="s">
        <v>9141</v>
      </c>
      <c r="Q1713" s="25" t="s">
        <v>456</v>
      </c>
      <c r="R1713" s="26" t="s">
        <v>9142</v>
      </c>
      <c r="S1713" s="15" t="s">
        <v>9143</v>
      </c>
      <c r="T1713" s="52">
        <v>0</v>
      </c>
      <c r="U1713" s="22" t="s">
        <v>392</v>
      </c>
      <c r="V1713" s="18" t="str">
        <f>+Sitio_Publico[[#This Row],[idcoleccion]]&amp;"-"&amp;Sitio_Publico[[#This Row],[id]]</f>
        <v>000-1712</v>
      </c>
      <c r="W1713" s="18">
        <f>+VLOOKUP(Sitio_Publico[[#This Row],[territorio]],Estructura!$AE$4:$AH$1067,4,0)</f>
        <v>30013603</v>
      </c>
      <c r="X1713" s="18" t="str">
        <f>+VLOOKUP(Sitio_Publico[[#This Row],[tema]],Estructura!$G$4:$J$532,4,0)</f>
        <v>T-6</v>
      </c>
      <c r="Y1713" s="18" t="str">
        <f>+VLOOKUP(Sitio_Publico[[#This Row],[contenido]],Estructura!$L$4:$O$473,4,0)</f>
        <v>C-4</v>
      </c>
      <c r="Z1713" s="18" t="str">
        <f>+VLOOKUP(Sitio_Publico[[#This Row],[Filtro Integrado]],Estructura!$U$4:$W$529,3,0)</f>
        <v>FI-1</v>
      </c>
      <c r="AA1713" s="18" t="str">
        <f>+VLOOKUP(Sitio_Publico[[#This Row],[Muestra]],Estructura!$Y$4:$AB$483,4,0)</f>
        <v>M-00053</v>
      </c>
    </row>
    <row r="1714" spans="1:27" ht="40.799999999999997" x14ac:dyDescent="0.3">
      <c r="A1714" s="16">
        <f t="shared" si="26"/>
        <v>1713</v>
      </c>
      <c r="B1714" s="47" t="s">
        <v>15118</v>
      </c>
      <c r="C1714" s="13" t="s">
        <v>461</v>
      </c>
      <c r="D1714" s="13" t="s">
        <v>462</v>
      </c>
      <c r="E1714" s="44">
        <v>9102</v>
      </c>
      <c r="F1714" s="13" t="s">
        <v>463</v>
      </c>
      <c r="G1714" s="23" t="s">
        <v>464</v>
      </c>
      <c r="H1714" s="42" t="s">
        <v>458</v>
      </c>
      <c r="I1714" s="28" t="s">
        <v>217</v>
      </c>
      <c r="J1714" s="12" t="s">
        <v>393</v>
      </c>
      <c r="K1714" s="28" t="s">
        <v>463</v>
      </c>
      <c r="L1714" s="12" t="s">
        <v>465</v>
      </c>
      <c r="M1714" s="12" t="s">
        <v>466</v>
      </c>
      <c r="N1714" s="12" t="s">
        <v>467</v>
      </c>
      <c r="O1714" s="26" t="s">
        <v>9144</v>
      </c>
      <c r="P1714" s="26" t="s">
        <v>9145</v>
      </c>
      <c r="Q1714" s="25" t="s">
        <v>456</v>
      </c>
      <c r="R1714" s="26" t="s">
        <v>9146</v>
      </c>
      <c r="S1714" s="15" t="s">
        <v>9147</v>
      </c>
      <c r="T1714" s="52">
        <v>0</v>
      </c>
      <c r="U1714" s="22" t="s">
        <v>392</v>
      </c>
      <c r="V1714" s="18" t="str">
        <f>+Sitio_Publico[[#This Row],[idcoleccion]]&amp;"-"&amp;Sitio_Publico[[#This Row],[id]]</f>
        <v>000-1713</v>
      </c>
      <c r="W1714" s="18">
        <f>+VLOOKUP(Sitio_Publico[[#This Row],[territorio]],Estructura!$AE$4:$AH$1067,4,0)</f>
        <v>30009102</v>
      </c>
      <c r="X1714" s="18" t="str">
        <f>+VLOOKUP(Sitio_Publico[[#This Row],[tema]],Estructura!$G$4:$J$532,4,0)</f>
        <v>T-3</v>
      </c>
      <c r="Y1714" s="18" t="str">
        <f>+VLOOKUP(Sitio_Publico[[#This Row],[contenido]],Estructura!$L$4:$O$473,4,0)</f>
        <v>C-2</v>
      </c>
      <c r="Z1714" s="18" t="str">
        <f>+VLOOKUP(Sitio_Publico[[#This Row],[Filtro Integrado]],Estructura!$U$4:$W$529,3,0)</f>
        <v>FI-0</v>
      </c>
      <c r="AA1714" s="18" t="str">
        <f>+VLOOKUP(Sitio_Publico[[#This Row],[Muestra]],Estructura!$Y$4:$AB$483,4,0)</f>
        <v>M-00049</v>
      </c>
    </row>
    <row r="1715" spans="1:27" ht="40.799999999999997" x14ac:dyDescent="0.3">
      <c r="A1715" s="16">
        <f t="shared" si="26"/>
        <v>1714</v>
      </c>
      <c r="B1715" s="47" t="s">
        <v>15118</v>
      </c>
      <c r="C1715" s="13" t="s">
        <v>461</v>
      </c>
      <c r="D1715" s="13" t="s">
        <v>462</v>
      </c>
      <c r="E1715" s="44">
        <v>5301</v>
      </c>
      <c r="F1715" s="13" t="s">
        <v>463</v>
      </c>
      <c r="G1715" s="23" t="s">
        <v>464</v>
      </c>
      <c r="H1715" s="42" t="s">
        <v>458</v>
      </c>
      <c r="I1715" s="28" t="s">
        <v>70</v>
      </c>
      <c r="J1715" s="12" t="s">
        <v>393</v>
      </c>
      <c r="K1715" s="28" t="s">
        <v>463</v>
      </c>
      <c r="L1715" s="12" t="s">
        <v>465</v>
      </c>
      <c r="M1715" s="12" t="s">
        <v>466</v>
      </c>
      <c r="N1715" s="12" t="s">
        <v>467</v>
      </c>
      <c r="O1715" s="26" t="s">
        <v>9148</v>
      </c>
      <c r="P1715" s="26" t="s">
        <v>9149</v>
      </c>
      <c r="Q1715" s="25" t="s">
        <v>456</v>
      </c>
      <c r="R1715" s="26" t="s">
        <v>9150</v>
      </c>
      <c r="S1715" s="15" t="s">
        <v>9151</v>
      </c>
      <c r="T1715" s="52">
        <v>0</v>
      </c>
      <c r="U1715" s="22" t="s">
        <v>392</v>
      </c>
      <c r="V1715" s="18" t="str">
        <f>+Sitio_Publico[[#This Row],[idcoleccion]]&amp;"-"&amp;Sitio_Publico[[#This Row],[id]]</f>
        <v>000-1714</v>
      </c>
      <c r="W1715" s="18">
        <f>+VLOOKUP(Sitio_Publico[[#This Row],[territorio]],Estructura!$AE$4:$AH$1067,4,0)</f>
        <v>30005301</v>
      </c>
      <c r="X1715" s="18" t="str">
        <f>+VLOOKUP(Sitio_Publico[[#This Row],[tema]],Estructura!$G$4:$J$532,4,0)</f>
        <v>T-3</v>
      </c>
      <c r="Y1715" s="18" t="str">
        <f>+VLOOKUP(Sitio_Publico[[#This Row],[contenido]],Estructura!$L$4:$O$473,4,0)</f>
        <v>C-2</v>
      </c>
      <c r="Z1715" s="18" t="str">
        <f>+VLOOKUP(Sitio_Publico[[#This Row],[Filtro Integrado]],Estructura!$U$4:$W$529,3,0)</f>
        <v>FI-0</v>
      </c>
      <c r="AA1715" s="18" t="str">
        <f>+VLOOKUP(Sitio_Publico[[#This Row],[Muestra]],Estructura!$Y$4:$AB$483,4,0)</f>
        <v>M-00049</v>
      </c>
    </row>
    <row r="1716" spans="1:27" ht="40.799999999999997" x14ac:dyDescent="0.3">
      <c r="A1716" s="16">
        <f t="shared" si="26"/>
        <v>1715</v>
      </c>
      <c r="B1716" s="47" t="s">
        <v>15118</v>
      </c>
      <c r="C1716" s="13" t="s">
        <v>461</v>
      </c>
      <c r="D1716" s="13" t="s">
        <v>462</v>
      </c>
      <c r="E1716" s="44">
        <v>10208</v>
      </c>
      <c r="F1716" s="13" t="s">
        <v>497</v>
      </c>
      <c r="G1716" s="23" t="s">
        <v>498</v>
      </c>
      <c r="H1716" s="42" t="s">
        <v>458</v>
      </c>
      <c r="I1716" s="28" t="s">
        <v>264</v>
      </c>
      <c r="J1716" s="12" t="s">
        <v>499</v>
      </c>
      <c r="K1716" s="28" t="s">
        <v>500</v>
      </c>
      <c r="L1716" s="12" t="s">
        <v>465</v>
      </c>
      <c r="M1716" s="12" t="s">
        <v>501</v>
      </c>
      <c r="N1716" s="12" t="s">
        <v>467</v>
      </c>
      <c r="O1716" s="26" t="s">
        <v>9152</v>
      </c>
      <c r="P1716" s="26" t="s">
        <v>9153</v>
      </c>
      <c r="Q1716" s="25" t="s">
        <v>456</v>
      </c>
      <c r="R1716" s="26" t="s">
        <v>9154</v>
      </c>
      <c r="S1716" s="15" t="s">
        <v>9155</v>
      </c>
      <c r="T1716" s="52">
        <v>0</v>
      </c>
      <c r="U1716" s="22" t="s">
        <v>392</v>
      </c>
      <c r="V1716" s="18" t="str">
        <f>+Sitio_Publico[[#This Row],[idcoleccion]]&amp;"-"&amp;Sitio_Publico[[#This Row],[id]]</f>
        <v>000-1715</v>
      </c>
      <c r="W1716" s="18">
        <f>+VLOOKUP(Sitio_Publico[[#This Row],[territorio]],Estructura!$AE$4:$AH$1067,4,0)</f>
        <v>30010208</v>
      </c>
      <c r="X1716" s="18" t="str">
        <f>+VLOOKUP(Sitio_Publico[[#This Row],[tema]],Estructura!$G$4:$J$532,4,0)</f>
        <v>T-6</v>
      </c>
      <c r="Y1716" s="18" t="str">
        <f>+VLOOKUP(Sitio_Publico[[#This Row],[contenido]],Estructura!$L$4:$O$473,4,0)</f>
        <v>C-4</v>
      </c>
      <c r="Z1716" s="18" t="str">
        <f>+VLOOKUP(Sitio_Publico[[#This Row],[Filtro Integrado]],Estructura!$U$4:$W$529,3,0)</f>
        <v>FI-1</v>
      </c>
      <c r="AA1716" s="18" t="str">
        <f>+VLOOKUP(Sitio_Publico[[#This Row],[Muestra]],Estructura!$Y$4:$AB$483,4,0)</f>
        <v>M-00053</v>
      </c>
    </row>
    <row r="1717" spans="1:27" ht="40.799999999999997" x14ac:dyDescent="0.3">
      <c r="A1717" s="16">
        <f t="shared" si="26"/>
        <v>1716</v>
      </c>
      <c r="B1717" s="47" t="s">
        <v>15118</v>
      </c>
      <c r="C1717" s="13" t="s">
        <v>461</v>
      </c>
      <c r="D1717" s="13" t="s">
        <v>462</v>
      </c>
      <c r="E1717" s="44">
        <v>9103</v>
      </c>
      <c r="F1717" s="13" t="s">
        <v>468</v>
      </c>
      <c r="G1717" s="23" t="s">
        <v>469</v>
      </c>
      <c r="H1717" s="42" t="s">
        <v>458</v>
      </c>
      <c r="I1717" s="28" t="s">
        <v>218</v>
      </c>
      <c r="J1717" s="12" t="s">
        <v>393</v>
      </c>
      <c r="K1717" s="28" t="s">
        <v>542</v>
      </c>
      <c r="L1717" s="12" t="s">
        <v>465</v>
      </c>
      <c r="M1717" s="12" t="s">
        <v>471</v>
      </c>
      <c r="N1717" s="12" t="s">
        <v>467</v>
      </c>
      <c r="O1717" s="26" t="s">
        <v>9156</v>
      </c>
      <c r="P1717" s="26" t="s">
        <v>9157</v>
      </c>
      <c r="Q1717" s="25" t="s">
        <v>456</v>
      </c>
      <c r="R1717" s="26" t="s">
        <v>9158</v>
      </c>
      <c r="S1717" s="15" t="s">
        <v>9159</v>
      </c>
      <c r="T1717" s="52">
        <v>0</v>
      </c>
      <c r="U1717" s="22" t="s">
        <v>392</v>
      </c>
      <c r="V1717" s="18" t="str">
        <f>+Sitio_Publico[[#This Row],[idcoleccion]]&amp;"-"&amp;Sitio_Publico[[#This Row],[id]]</f>
        <v>000-1716</v>
      </c>
      <c r="W1717" s="18">
        <f>+VLOOKUP(Sitio_Publico[[#This Row],[territorio]],Estructura!$AE$4:$AH$1067,4,0)</f>
        <v>30009103</v>
      </c>
      <c r="X1717" s="18" t="str">
        <f>+VLOOKUP(Sitio_Publico[[#This Row],[tema]],Estructura!$G$4:$J$532,4,0)</f>
        <v>T-4</v>
      </c>
      <c r="Y1717" s="18" t="str">
        <f>+VLOOKUP(Sitio_Publico[[#This Row],[contenido]],Estructura!$L$4:$O$473,4,0)</f>
        <v>C-3</v>
      </c>
      <c r="Z1717" s="18" t="str">
        <f>+VLOOKUP(Sitio_Publico[[#This Row],[Filtro Integrado]],Estructura!$U$4:$W$529,3,0)</f>
        <v>FI-0</v>
      </c>
      <c r="AA1717" s="18" t="str">
        <f>+VLOOKUP(Sitio_Publico[[#This Row],[Muestra]],Estructura!$Y$4:$AB$483,4,0)</f>
        <v>M-00058</v>
      </c>
    </row>
    <row r="1718" spans="1:27" ht="40.799999999999997" x14ac:dyDescent="0.3">
      <c r="A1718" s="16">
        <f t="shared" si="26"/>
        <v>1717</v>
      </c>
      <c r="B1718" s="47" t="s">
        <v>15118</v>
      </c>
      <c r="C1718" s="13" t="s">
        <v>461</v>
      </c>
      <c r="D1718" s="13" t="s">
        <v>462</v>
      </c>
      <c r="E1718" s="44">
        <v>5103</v>
      </c>
      <c r="F1718" s="13" t="s">
        <v>497</v>
      </c>
      <c r="G1718" s="23" t="s">
        <v>498</v>
      </c>
      <c r="H1718" s="42" t="s">
        <v>458</v>
      </c>
      <c r="I1718" s="28" t="s">
        <v>64</v>
      </c>
      <c r="J1718" s="12" t="s">
        <v>499</v>
      </c>
      <c r="K1718" s="28" t="s">
        <v>500</v>
      </c>
      <c r="L1718" s="12" t="s">
        <v>465</v>
      </c>
      <c r="M1718" s="12" t="s">
        <v>501</v>
      </c>
      <c r="N1718" s="12" t="s">
        <v>467</v>
      </c>
      <c r="O1718" s="26" t="s">
        <v>9160</v>
      </c>
      <c r="P1718" s="26" t="s">
        <v>9161</v>
      </c>
      <c r="Q1718" s="25" t="s">
        <v>456</v>
      </c>
      <c r="R1718" s="26" t="s">
        <v>9162</v>
      </c>
      <c r="S1718" s="15" t="s">
        <v>9163</v>
      </c>
      <c r="T1718" s="52">
        <v>0</v>
      </c>
      <c r="U1718" s="22" t="s">
        <v>392</v>
      </c>
      <c r="V1718" s="18" t="str">
        <f>+Sitio_Publico[[#This Row],[idcoleccion]]&amp;"-"&amp;Sitio_Publico[[#This Row],[id]]</f>
        <v>000-1717</v>
      </c>
      <c r="W1718" s="18">
        <f>+VLOOKUP(Sitio_Publico[[#This Row],[territorio]],Estructura!$AE$4:$AH$1067,4,0)</f>
        <v>30005103</v>
      </c>
      <c r="X1718" s="18" t="str">
        <f>+VLOOKUP(Sitio_Publico[[#This Row],[tema]],Estructura!$G$4:$J$532,4,0)</f>
        <v>T-6</v>
      </c>
      <c r="Y1718" s="18" t="str">
        <f>+VLOOKUP(Sitio_Publico[[#This Row],[contenido]],Estructura!$L$4:$O$473,4,0)</f>
        <v>C-4</v>
      </c>
      <c r="Z1718" s="18" t="str">
        <f>+VLOOKUP(Sitio_Publico[[#This Row],[Filtro Integrado]],Estructura!$U$4:$W$529,3,0)</f>
        <v>FI-1</v>
      </c>
      <c r="AA1718" s="18" t="str">
        <f>+VLOOKUP(Sitio_Publico[[#This Row],[Muestra]],Estructura!$Y$4:$AB$483,4,0)</f>
        <v>M-00053</v>
      </c>
    </row>
    <row r="1719" spans="1:27" ht="40.799999999999997" x14ac:dyDescent="0.3">
      <c r="A1719" s="16">
        <f t="shared" si="26"/>
        <v>1718</v>
      </c>
      <c r="B1719" s="47" t="s">
        <v>15118</v>
      </c>
      <c r="C1719" s="13" t="s">
        <v>461</v>
      </c>
      <c r="D1719" s="13" t="s">
        <v>462</v>
      </c>
      <c r="E1719" s="44">
        <v>16206</v>
      </c>
      <c r="F1719" s="13" t="s">
        <v>524</v>
      </c>
      <c r="G1719" s="23" t="s">
        <v>498</v>
      </c>
      <c r="H1719" s="42" t="s">
        <v>458</v>
      </c>
      <c r="I1719" s="28" t="s">
        <v>209</v>
      </c>
      <c r="J1719" s="12" t="s">
        <v>499</v>
      </c>
      <c r="K1719" s="28" t="s">
        <v>525</v>
      </c>
      <c r="L1719" s="12" t="s">
        <v>465</v>
      </c>
      <c r="M1719" s="12" t="s">
        <v>471</v>
      </c>
      <c r="N1719" s="12" t="s">
        <v>467</v>
      </c>
      <c r="O1719" s="26" t="s">
        <v>9164</v>
      </c>
      <c r="P1719" s="26" t="s">
        <v>9165</v>
      </c>
      <c r="Q1719" s="25" t="s">
        <v>526</v>
      </c>
      <c r="R1719" s="26" t="s">
        <v>9166</v>
      </c>
      <c r="S1719" s="15" t="s">
        <v>9167</v>
      </c>
      <c r="T1719" s="52">
        <v>0</v>
      </c>
      <c r="U1719" s="22" t="s">
        <v>392</v>
      </c>
      <c r="V1719" s="18" t="str">
        <f>+Sitio_Publico[[#This Row],[idcoleccion]]&amp;"-"&amp;Sitio_Publico[[#This Row],[id]]</f>
        <v>000-1718</v>
      </c>
      <c r="W1719" s="18">
        <f>+VLOOKUP(Sitio_Publico[[#This Row],[territorio]],Estructura!$AE$4:$AH$1067,4,0)</f>
        <v>30016206</v>
      </c>
      <c r="X1719" s="18" t="str">
        <f>+VLOOKUP(Sitio_Publico[[#This Row],[tema]],Estructura!$G$4:$J$532,4,0)</f>
        <v>T-8</v>
      </c>
      <c r="Y1719" s="18" t="str">
        <f>+VLOOKUP(Sitio_Publico[[#This Row],[contenido]],Estructura!$L$4:$O$473,4,0)</f>
        <v>C-4</v>
      </c>
      <c r="Z1719" s="18" t="str">
        <f>+VLOOKUP(Sitio_Publico[[#This Row],[Filtro Integrado]],Estructura!$U$4:$W$529,3,0)</f>
        <v>FI-1</v>
      </c>
      <c r="AA1719" s="18" t="str">
        <f>+VLOOKUP(Sitio_Publico[[#This Row],[Muestra]],Estructura!$Y$4:$AB$483,4,0)</f>
        <v>M-00055</v>
      </c>
    </row>
    <row r="1720" spans="1:27" ht="40.799999999999997" x14ac:dyDescent="0.3">
      <c r="A1720" s="16">
        <f t="shared" si="26"/>
        <v>1719</v>
      </c>
      <c r="B1720" s="47" t="s">
        <v>15118</v>
      </c>
      <c r="C1720" s="13" t="s">
        <v>461</v>
      </c>
      <c r="D1720" s="13" t="s">
        <v>462</v>
      </c>
      <c r="E1720" s="44">
        <v>9121</v>
      </c>
      <c r="F1720" s="13" t="s">
        <v>538</v>
      </c>
      <c r="G1720" s="23" t="s">
        <v>498</v>
      </c>
      <c r="H1720" s="42" t="s">
        <v>458</v>
      </c>
      <c r="I1720" s="28" t="s">
        <v>236</v>
      </c>
      <c r="J1720" s="12" t="s">
        <v>499</v>
      </c>
      <c r="K1720" s="28" t="s">
        <v>539</v>
      </c>
      <c r="L1720" s="12" t="s">
        <v>465</v>
      </c>
      <c r="M1720" s="12" t="s">
        <v>466</v>
      </c>
      <c r="N1720" s="12" t="s">
        <v>467</v>
      </c>
      <c r="O1720" s="26" t="s">
        <v>9168</v>
      </c>
      <c r="P1720" s="26" t="s">
        <v>9169</v>
      </c>
      <c r="Q1720" s="25" t="s">
        <v>526</v>
      </c>
      <c r="R1720" s="26" t="s">
        <v>9170</v>
      </c>
      <c r="S1720" s="15" t="s">
        <v>9171</v>
      </c>
      <c r="T1720" s="52">
        <v>0</v>
      </c>
      <c r="U1720" s="22" t="s">
        <v>392</v>
      </c>
      <c r="V1720" s="18" t="str">
        <f>+Sitio_Publico[[#This Row],[idcoleccion]]&amp;"-"&amp;Sitio_Publico[[#This Row],[id]]</f>
        <v>000-1719</v>
      </c>
      <c r="W1720" s="18">
        <f>+VLOOKUP(Sitio_Publico[[#This Row],[territorio]],Estructura!$AE$4:$AH$1067,4,0)</f>
        <v>30009121</v>
      </c>
      <c r="X1720" s="18" t="str">
        <f>+VLOOKUP(Sitio_Publico[[#This Row],[tema]],Estructura!$G$4:$J$532,4,0)</f>
        <v>T-9</v>
      </c>
      <c r="Y1720" s="18" t="str">
        <f>+VLOOKUP(Sitio_Publico[[#This Row],[contenido]],Estructura!$L$4:$O$473,4,0)</f>
        <v>C-4</v>
      </c>
      <c r="Z1720" s="18" t="str">
        <f>+VLOOKUP(Sitio_Publico[[#This Row],[Filtro Integrado]],Estructura!$U$4:$W$529,3,0)</f>
        <v>FI-1</v>
      </c>
      <c r="AA1720" s="18" t="str">
        <f>+VLOOKUP(Sitio_Publico[[#This Row],[Muestra]],Estructura!$Y$4:$AB$483,4,0)</f>
        <v>M-00056</v>
      </c>
    </row>
    <row r="1721" spans="1:27" ht="40.799999999999997" x14ac:dyDescent="0.3">
      <c r="A1721" s="16">
        <f t="shared" si="26"/>
        <v>1720</v>
      </c>
      <c r="B1721" s="47" t="s">
        <v>15118</v>
      </c>
      <c r="C1721" s="13" t="s">
        <v>461</v>
      </c>
      <c r="D1721" s="13" t="s">
        <v>462</v>
      </c>
      <c r="E1721" s="44">
        <v>8204</v>
      </c>
      <c r="F1721" s="13" t="s">
        <v>468</v>
      </c>
      <c r="G1721" s="23" t="s">
        <v>469</v>
      </c>
      <c r="H1721" s="42" t="s">
        <v>458</v>
      </c>
      <c r="I1721" s="28" t="s">
        <v>177</v>
      </c>
      <c r="J1721" s="12" t="s">
        <v>393</v>
      </c>
      <c r="K1721" s="28" t="s">
        <v>470</v>
      </c>
      <c r="L1721" s="12" t="s">
        <v>465</v>
      </c>
      <c r="M1721" s="12" t="s">
        <v>471</v>
      </c>
      <c r="N1721" s="12" t="s">
        <v>467</v>
      </c>
      <c r="O1721" s="26" t="s">
        <v>9172</v>
      </c>
      <c r="P1721" s="26" t="s">
        <v>9173</v>
      </c>
      <c r="Q1721" s="25" t="s">
        <v>456</v>
      </c>
      <c r="R1721" s="26" t="s">
        <v>9174</v>
      </c>
      <c r="S1721" s="15" t="s">
        <v>9175</v>
      </c>
      <c r="T1721" s="52">
        <v>0</v>
      </c>
      <c r="U1721" s="22" t="s">
        <v>392</v>
      </c>
      <c r="V1721" s="18" t="str">
        <f>+Sitio_Publico[[#This Row],[idcoleccion]]&amp;"-"&amp;Sitio_Publico[[#This Row],[id]]</f>
        <v>000-1720</v>
      </c>
      <c r="W1721" s="18">
        <f>+VLOOKUP(Sitio_Publico[[#This Row],[territorio]],Estructura!$AE$4:$AH$1067,4,0)</f>
        <v>30008204</v>
      </c>
      <c r="X1721" s="18" t="str">
        <f>+VLOOKUP(Sitio_Publico[[#This Row],[tema]],Estructura!$G$4:$J$532,4,0)</f>
        <v>T-4</v>
      </c>
      <c r="Y1721" s="18" t="str">
        <f>+VLOOKUP(Sitio_Publico[[#This Row],[contenido]],Estructura!$L$4:$O$473,4,0)</f>
        <v>C-3</v>
      </c>
      <c r="Z1721" s="18" t="str">
        <f>+VLOOKUP(Sitio_Publico[[#This Row],[Filtro Integrado]],Estructura!$U$4:$W$529,3,0)</f>
        <v>FI-0</v>
      </c>
      <c r="AA1721" s="18" t="str">
        <f>+VLOOKUP(Sitio_Publico[[#This Row],[Muestra]],Estructura!$Y$4:$AB$483,4,0)</f>
        <v>M-00050</v>
      </c>
    </row>
    <row r="1722" spans="1:27" ht="40.799999999999997" x14ac:dyDescent="0.3">
      <c r="A1722" s="16">
        <f t="shared" si="26"/>
        <v>1721</v>
      </c>
      <c r="B1722" s="47" t="s">
        <v>15118</v>
      </c>
      <c r="C1722" s="13" t="s">
        <v>461</v>
      </c>
      <c r="D1722" s="13" t="s">
        <v>462</v>
      </c>
      <c r="E1722" s="44">
        <v>10204</v>
      </c>
      <c r="F1722" s="13" t="s">
        <v>468</v>
      </c>
      <c r="G1722" s="23" t="s">
        <v>469</v>
      </c>
      <c r="H1722" s="42" t="s">
        <v>458</v>
      </c>
      <c r="I1722" s="28" t="s">
        <v>260</v>
      </c>
      <c r="J1722" s="12" t="s">
        <v>393</v>
      </c>
      <c r="K1722" s="28" t="s">
        <v>542</v>
      </c>
      <c r="L1722" s="12" t="s">
        <v>465</v>
      </c>
      <c r="M1722" s="12" t="s">
        <v>471</v>
      </c>
      <c r="N1722" s="12" t="s">
        <v>467</v>
      </c>
      <c r="O1722" s="26" t="s">
        <v>9176</v>
      </c>
      <c r="P1722" s="26" t="s">
        <v>9177</v>
      </c>
      <c r="Q1722" s="25" t="s">
        <v>456</v>
      </c>
      <c r="R1722" s="26" t="s">
        <v>9178</v>
      </c>
      <c r="S1722" s="15" t="s">
        <v>9179</v>
      </c>
      <c r="T1722" s="52">
        <v>0</v>
      </c>
      <c r="U1722" s="22" t="s">
        <v>392</v>
      </c>
      <c r="V1722" s="18" t="str">
        <f>+Sitio_Publico[[#This Row],[idcoleccion]]&amp;"-"&amp;Sitio_Publico[[#This Row],[id]]</f>
        <v>000-1721</v>
      </c>
      <c r="W1722" s="18">
        <f>+VLOOKUP(Sitio_Publico[[#This Row],[territorio]],Estructura!$AE$4:$AH$1067,4,0)</f>
        <v>30010204</v>
      </c>
      <c r="X1722" s="18" t="str">
        <f>+VLOOKUP(Sitio_Publico[[#This Row],[tema]],Estructura!$G$4:$J$532,4,0)</f>
        <v>T-4</v>
      </c>
      <c r="Y1722" s="18" t="str">
        <f>+VLOOKUP(Sitio_Publico[[#This Row],[contenido]],Estructura!$L$4:$O$473,4,0)</f>
        <v>C-3</v>
      </c>
      <c r="Z1722" s="18" t="str">
        <f>+VLOOKUP(Sitio_Publico[[#This Row],[Filtro Integrado]],Estructura!$U$4:$W$529,3,0)</f>
        <v>FI-0</v>
      </c>
      <c r="AA1722" s="18" t="str">
        <f>+VLOOKUP(Sitio_Publico[[#This Row],[Muestra]],Estructura!$Y$4:$AB$483,4,0)</f>
        <v>M-00058</v>
      </c>
    </row>
    <row r="1723" spans="1:27" ht="40.799999999999997" x14ac:dyDescent="0.3">
      <c r="A1723" s="16">
        <f t="shared" si="26"/>
        <v>1722</v>
      </c>
      <c r="B1723" s="47" t="s">
        <v>15118</v>
      </c>
      <c r="C1723" s="13" t="s">
        <v>461</v>
      </c>
      <c r="D1723" s="13" t="s">
        <v>462</v>
      </c>
      <c r="E1723" s="44">
        <v>10109</v>
      </c>
      <c r="F1723" s="13" t="s">
        <v>468</v>
      </c>
      <c r="G1723" s="23" t="s">
        <v>469</v>
      </c>
      <c r="H1723" s="42" t="s">
        <v>458</v>
      </c>
      <c r="I1723" s="28" t="s">
        <v>256</v>
      </c>
      <c r="J1723" s="12" t="s">
        <v>393</v>
      </c>
      <c r="K1723" s="28" t="s">
        <v>470</v>
      </c>
      <c r="L1723" s="12" t="s">
        <v>465</v>
      </c>
      <c r="M1723" s="12" t="s">
        <v>471</v>
      </c>
      <c r="N1723" s="12" t="s">
        <v>467</v>
      </c>
      <c r="O1723" s="26" t="s">
        <v>9180</v>
      </c>
      <c r="P1723" s="26" t="s">
        <v>9181</v>
      </c>
      <c r="Q1723" s="25" t="s">
        <v>456</v>
      </c>
      <c r="R1723" s="26" t="s">
        <v>9182</v>
      </c>
      <c r="S1723" s="15" t="s">
        <v>9183</v>
      </c>
      <c r="T1723" s="52">
        <v>0</v>
      </c>
      <c r="U1723" s="22" t="s">
        <v>392</v>
      </c>
      <c r="V1723" s="18" t="str">
        <f>+Sitio_Publico[[#This Row],[idcoleccion]]&amp;"-"&amp;Sitio_Publico[[#This Row],[id]]</f>
        <v>000-1722</v>
      </c>
      <c r="W1723" s="18">
        <f>+VLOOKUP(Sitio_Publico[[#This Row],[territorio]],Estructura!$AE$4:$AH$1067,4,0)</f>
        <v>30010109</v>
      </c>
      <c r="X1723" s="18" t="str">
        <f>+VLOOKUP(Sitio_Publico[[#This Row],[tema]],Estructura!$G$4:$J$532,4,0)</f>
        <v>T-4</v>
      </c>
      <c r="Y1723" s="18" t="str">
        <f>+VLOOKUP(Sitio_Publico[[#This Row],[contenido]],Estructura!$L$4:$O$473,4,0)</f>
        <v>C-3</v>
      </c>
      <c r="Z1723" s="18" t="str">
        <f>+VLOOKUP(Sitio_Publico[[#This Row],[Filtro Integrado]],Estructura!$U$4:$W$529,3,0)</f>
        <v>FI-0</v>
      </c>
      <c r="AA1723" s="18" t="str">
        <f>+VLOOKUP(Sitio_Publico[[#This Row],[Muestra]],Estructura!$Y$4:$AB$483,4,0)</f>
        <v>M-00050</v>
      </c>
    </row>
    <row r="1724" spans="1:27" ht="40.799999999999997" x14ac:dyDescent="0.3">
      <c r="A1724" s="16">
        <f t="shared" si="26"/>
        <v>1723</v>
      </c>
      <c r="B1724" s="47" t="s">
        <v>15118</v>
      </c>
      <c r="C1724" s="13" t="s">
        <v>461</v>
      </c>
      <c r="D1724" s="13" t="s">
        <v>462</v>
      </c>
      <c r="E1724" s="44">
        <v>7103</v>
      </c>
      <c r="F1724" s="13" t="s">
        <v>463</v>
      </c>
      <c r="G1724" s="23" t="s">
        <v>464</v>
      </c>
      <c r="H1724" s="42" t="s">
        <v>458</v>
      </c>
      <c r="I1724" s="28" t="s">
        <v>135</v>
      </c>
      <c r="J1724" s="12" t="s">
        <v>393</v>
      </c>
      <c r="K1724" s="28" t="s">
        <v>463</v>
      </c>
      <c r="L1724" s="12" t="s">
        <v>465</v>
      </c>
      <c r="M1724" s="12" t="s">
        <v>466</v>
      </c>
      <c r="N1724" s="12" t="s">
        <v>467</v>
      </c>
      <c r="O1724" s="26" t="s">
        <v>9184</v>
      </c>
      <c r="P1724" s="26" t="s">
        <v>9185</v>
      </c>
      <c r="Q1724" s="25" t="s">
        <v>456</v>
      </c>
      <c r="R1724" s="26" t="s">
        <v>9186</v>
      </c>
      <c r="S1724" s="15" t="s">
        <v>9187</v>
      </c>
      <c r="T1724" s="52">
        <v>0</v>
      </c>
      <c r="U1724" s="22" t="s">
        <v>392</v>
      </c>
      <c r="V1724" s="18" t="str">
        <f>+Sitio_Publico[[#This Row],[idcoleccion]]&amp;"-"&amp;Sitio_Publico[[#This Row],[id]]</f>
        <v>000-1723</v>
      </c>
      <c r="W1724" s="18">
        <f>+VLOOKUP(Sitio_Publico[[#This Row],[territorio]],Estructura!$AE$4:$AH$1067,4,0)</f>
        <v>30007103</v>
      </c>
      <c r="X1724" s="18" t="str">
        <f>+VLOOKUP(Sitio_Publico[[#This Row],[tema]],Estructura!$G$4:$J$532,4,0)</f>
        <v>T-3</v>
      </c>
      <c r="Y1724" s="18" t="str">
        <f>+VLOOKUP(Sitio_Publico[[#This Row],[contenido]],Estructura!$L$4:$O$473,4,0)</f>
        <v>C-2</v>
      </c>
      <c r="Z1724" s="18" t="str">
        <f>+VLOOKUP(Sitio_Publico[[#This Row],[Filtro Integrado]],Estructura!$U$4:$W$529,3,0)</f>
        <v>FI-0</v>
      </c>
      <c r="AA1724" s="18" t="str">
        <f>+VLOOKUP(Sitio_Publico[[#This Row],[Muestra]],Estructura!$Y$4:$AB$483,4,0)</f>
        <v>M-00049</v>
      </c>
    </row>
    <row r="1725" spans="1:27" ht="40.799999999999997" x14ac:dyDescent="0.3">
      <c r="A1725" s="16">
        <f t="shared" si="26"/>
        <v>1724</v>
      </c>
      <c r="B1725" s="47" t="s">
        <v>15118</v>
      </c>
      <c r="C1725" s="13" t="s">
        <v>461</v>
      </c>
      <c r="D1725" s="13" t="s">
        <v>462</v>
      </c>
      <c r="E1725" s="44">
        <v>5701</v>
      </c>
      <c r="F1725" s="13" t="s">
        <v>538</v>
      </c>
      <c r="G1725" s="23" t="s">
        <v>498</v>
      </c>
      <c r="H1725" s="42" t="s">
        <v>458</v>
      </c>
      <c r="I1725" s="28" t="s">
        <v>90</v>
      </c>
      <c r="J1725" s="12" t="s">
        <v>499</v>
      </c>
      <c r="K1725" s="28" t="s">
        <v>539</v>
      </c>
      <c r="L1725" s="12" t="s">
        <v>465</v>
      </c>
      <c r="M1725" s="12" t="s">
        <v>466</v>
      </c>
      <c r="N1725" s="12" t="s">
        <v>467</v>
      </c>
      <c r="O1725" s="26" t="s">
        <v>9188</v>
      </c>
      <c r="P1725" s="26" t="s">
        <v>9189</v>
      </c>
      <c r="Q1725" s="25" t="s">
        <v>526</v>
      </c>
      <c r="R1725" s="26" t="s">
        <v>9190</v>
      </c>
      <c r="S1725" s="15" t="s">
        <v>9191</v>
      </c>
      <c r="T1725" s="52">
        <v>0</v>
      </c>
      <c r="U1725" s="22" t="s">
        <v>392</v>
      </c>
      <c r="V1725" s="18" t="str">
        <f>+Sitio_Publico[[#This Row],[idcoleccion]]&amp;"-"&amp;Sitio_Publico[[#This Row],[id]]</f>
        <v>000-1724</v>
      </c>
      <c r="W1725" s="18">
        <f>+VLOOKUP(Sitio_Publico[[#This Row],[territorio]],Estructura!$AE$4:$AH$1067,4,0)</f>
        <v>30005701</v>
      </c>
      <c r="X1725" s="18" t="str">
        <f>+VLOOKUP(Sitio_Publico[[#This Row],[tema]],Estructura!$G$4:$J$532,4,0)</f>
        <v>T-9</v>
      </c>
      <c r="Y1725" s="18" t="str">
        <f>+VLOOKUP(Sitio_Publico[[#This Row],[contenido]],Estructura!$L$4:$O$473,4,0)</f>
        <v>C-4</v>
      </c>
      <c r="Z1725" s="18" t="str">
        <f>+VLOOKUP(Sitio_Publico[[#This Row],[Filtro Integrado]],Estructura!$U$4:$W$529,3,0)</f>
        <v>FI-1</v>
      </c>
      <c r="AA1725" s="18" t="str">
        <f>+VLOOKUP(Sitio_Publico[[#This Row],[Muestra]],Estructura!$Y$4:$AB$483,4,0)</f>
        <v>M-00056</v>
      </c>
    </row>
    <row r="1726" spans="1:27" ht="40.799999999999997" x14ac:dyDescent="0.3">
      <c r="A1726" s="16">
        <f t="shared" si="26"/>
        <v>1725</v>
      </c>
      <c r="B1726" s="47" t="s">
        <v>15118</v>
      </c>
      <c r="C1726" s="13" t="s">
        <v>461</v>
      </c>
      <c r="D1726" s="13" t="s">
        <v>462</v>
      </c>
      <c r="E1726" s="44">
        <v>6104</v>
      </c>
      <c r="F1726" s="13" t="s">
        <v>538</v>
      </c>
      <c r="G1726" s="23" t="s">
        <v>498</v>
      </c>
      <c r="H1726" s="42" t="s">
        <v>458</v>
      </c>
      <c r="I1726" s="28" t="s">
        <v>103</v>
      </c>
      <c r="J1726" s="12" t="s">
        <v>499</v>
      </c>
      <c r="K1726" s="28" t="s">
        <v>539</v>
      </c>
      <c r="L1726" s="12" t="s">
        <v>465</v>
      </c>
      <c r="M1726" s="12" t="s">
        <v>466</v>
      </c>
      <c r="N1726" s="12" t="s">
        <v>467</v>
      </c>
      <c r="O1726" s="26" t="s">
        <v>9192</v>
      </c>
      <c r="P1726" s="26" t="s">
        <v>9193</v>
      </c>
      <c r="Q1726" s="25" t="s">
        <v>526</v>
      </c>
      <c r="R1726" s="26" t="s">
        <v>9194</v>
      </c>
      <c r="S1726" s="15" t="s">
        <v>9195</v>
      </c>
      <c r="T1726" s="52">
        <v>0</v>
      </c>
      <c r="U1726" s="22" t="s">
        <v>392</v>
      </c>
      <c r="V1726" s="18" t="str">
        <f>+Sitio_Publico[[#This Row],[idcoleccion]]&amp;"-"&amp;Sitio_Publico[[#This Row],[id]]</f>
        <v>000-1725</v>
      </c>
      <c r="W1726" s="18">
        <f>+VLOOKUP(Sitio_Publico[[#This Row],[territorio]],Estructura!$AE$4:$AH$1067,4,0)</f>
        <v>30006104</v>
      </c>
      <c r="X1726" s="18" t="str">
        <f>+VLOOKUP(Sitio_Publico[[#This Row],[tema]],Estructura!$G$4:$J$532,4,0)</f>
        <v>T-9</v>
      </c>
      <c r="Y1726" s="18" t="str">
        <f>+VLOOKUP(Sitio_Publico[[#This Row],[contenido]],Estructura!$L$4:$O$473,4,0)</f>
        <v>C-4</v>
      </c>
      <c r="Z1726" s="18" t="str">
        <f>+VLOOKUP(Sitio_Publico[[#This Row],[Filtro Integrado]],Estructura!$U$4:$W$529,3,0)</f>
        <v>FI-1</v>
      </c>
      <c r="AA1726" s="18" t="str">
        <f>+VLOOKUP(Sitio_Publico[[#This Row],[Muestra]],Estructura!$Y$4:$AB$483,4,0)</f>
        <v>M-00056</v>
      </c>
    </row>
    <row r="1727" spans="1:27" ht="40.799999999999997" x14ac:dyDescent="0.3">
      <c r="A1727" s="16">
        <f t="shared" si="26"/>
        <v>1726</v>
      </c>
      <c r="B1727" s="47" t="s">
        <v>15118</v>
      </c>
      <c r="C1727" s="13" t="s">
        <v>461</v>
      </c>
      <c r="D1727" s="13" t="s">
        <v>462</v>
      </c>
      <c r="E1727" s="44">
        <v>9103</v>
      </c>
      <c r="F1727" s="13" t="s">
        <v>502</v>
      </c>
      <c r="G1727" s="23" t="s">
        <v>464</v>
      </c>
      <c r="H1727" s="42" t="s">
        <v>458</v>
      </c>
      <c r="I1727" s="28" t="s">
        <v>218</v>
      </c>
      <c r="J1727" s="12" t="s">
        <v>393</v>
      </c>
      <c r="K1727" s="28" t="s">
        <v>503</v>
      </c>
      <c r="L1727" s="12" t="s">
        <v>465</v>
      </c>
      <c r="M1727" s="12" t="s">
        <v>466</v>
      </c>
      <c r="N1727" s="12" t="s">
        <v>467</v>
      </c>
      <c r="O1727" s="26" t="s">
        <v>9196</v>
      </c>
      <c r="P1727" s="26" t="s">
        <v>9197</v>
      </c>
      <c r="Q1727" s="25" t="s">
        <v>456</v>
      </c>
      <c r="R1727" s="26" t="s">
        <v>9198</v>
      </c>
      <c r="S1727" s="15" t="s">
        <v>9199</v>
      </c>
      <c r="T1727" s="52">
        <v>0</v>
      </c>
      <c r="U1727" s="22" t="s">
        <v>392</v>
      </c>
      <c r="V1727" s="18" t="str">
        <f>+Sitio_Publico[[#This Row],[idcoleccion]]&amp;"-"&amp;Sitio_Publico[[#This Row],[id]]</f>
        <v>000-1726</v>
      </c>
      <c r="W1727" s="18">
        <f>+VLOOKUP(Sitio_Publico[[#This Row],[territorio]],Estructura!$AE$4:$AH$1067,4,0)</f>
        <v>30009103</v>
      </c>
      <c r="X1727" s="18" t="str">
        <f>+VLOOKUP(Sitio_Publico[[#This Row],[tema]],Estructura!$G$4:$J$532,4,0)</f>
        <v>T-7</v>
      </c>
      <c r="Y1727" s="18" t="str">
        <f>+VLOOKUP(Sitio_Publico[[#This Row],[contenido]],Estructura!$L$4:$O$473,4,0)</f>
        <v>C-2</v>
      </c>
      <c r="Z1727" s="18" t="str">
        <f>+VLOOKUP(Sitio_Publico[[#This Row],[Filtro Integrado]],Estructura!$U$4:$W$529,3,0)</f>
        <v>FI-0</v>
      </c>
      <c r="AA1727" s="18" t="str">
        <f>+VLOOKUP(Sitio_Publico[[#This Row],[Muestra]],Estructura!$Y$4:$AB$483,4,0)</f>
        <v>M-00054</v>
      </c>
    </row>
    <row r="1728" spans="1:27" ht="40.799999999999997" x14ac:dyDescent="0.3">
      <c r="A1728" s="16">
        <f t="shared" si="26"/>
        <v>1727</v>
      </c>
      <c r="B1728" s="47" t="s">
        <v>15118</v>
      </c>
      <c r="C1728" s="13" t="s">
        <v>461</v>
      </c>
      <c r="D1728" s="13" t="s">
        <v>462</v>
      </c>
      <c r="E1728" s="44">
        <v>16302</v>
      </c>
      <c r="F1728" s="13" t="s">
        <v>497</v>
      </c>
      <c r="G1728" s="23" t="s">
        <v>498</v>
      </c>
      <c r="H1728" s="42" t="s">
        <v>458</v>
      </c>
      <c r="I1728" s="28" t="s">
        <v>199</v>
      </c>
      <c r="J1728" s="12" t="s">
        <v>499</v>
      </c>
      <c r="K1728" s="28" t="s">
        <v>500</v>
      </c>
      <c r="L1728" s="12" t="s">
        <v>465</v>
      </c>
      <c r="M1728" s="12" t="s">
        <v>501</v>
      </c>
      <c r="N1728" s="12" t="s">
        <v>467</v>
      </c>
      <c r="O1728" s="26" t="s">
        <v>9200</v>
      </c>
      <c r="P1728" s="26" t="s">
        <v>9201</v>
      </c>
      <c r="Q1728" s="25" t="s">
        <v>456</v>
      </c>
      <c r="R1728" s="26" t="s">
        <v>9202</v>
      </c>
      <c r="S1728" s="15" t="s">
        <v>9203</v>
      </c>
      <c r="T1728" s="52">
        <v>0</v>
      </c>
      <c r="U1728" s="22" t="s">
        <v>392</v>
      </c>
      <c r="V1728" s="18" t="str">
        <f>+Sitio_Publico[[#This Row],[idcoleccion]]&amp;"-"&amp;Sitio_Publico[[#This Row],[id]]</f>
        <v>000-1727</v>
      </c>
      <c r="W1728" s="18">
        <f>+VLOOKUP(Sitio_Publico[[#This Row],[territorio]],Estructura!$AE$4:$AH$1067,4,0)</f>
        <v>30016302</v>
      </c>
      <c r="X1728" s="18" t="str">
        <f>+VLOOKUP(Sitio_Publico[[#This Row],[tema]],Estructura!$G$4:$J$532,4,0)</f>
        <v>T-6</v>
      </c>
      <c r="Y1728" s="18" t="str">
        <f>+VLOOKUP(Sitio_Publico[[#This Row],[contenido]],Estructura!$L$4:$O$473,4,0)</f>
        <v>C-4</v>
      </c>
      <c r="Z1728" s="18" t="str">
        <f>+VLOOKUP(Sitio_Publico[[#This Row],[Filtro Integrado]],Estructura!$U$4:$W$529,3,0)</f>
        <v>FI-1</v>
      </c>
      <c r="AA1728" s="18" t="str">
        <f>+VLOOKUP(Sitio_Publico[[#This Row],[Muestra]],Estructura!$Y$4:$AB$483,4,0)</f>
        <v>M-00053</v>
      </c>
    </row>
    <row r="1729" spans="1:27" ht="40.799999999999997" x14ac:dyDescent="0.3">
      <c r="A1729" s="16">
        <f t="shared" si="26"/>
        <v>1728</v>
      </c>
      <c r="B1729" s="47" t="s">
        <v>15118</v>
      </c>
      <c r="C1729" s="13" t="s">
        <v>461</v>
      </c>
      <c r="D1729" s="13" t="s">
        <v>462</v>
      </c>
      <c r="E1729" s="44">
        <v>13602</v>
      </c>
      <c r="F1729" s="13" t="s">
        <v>538</v>
      </c>
      <c r="G1729" s="23" t="s">
        <v>498</v>
      </c>
      <c r="H1729" s="42" t="s">
        <v>458</v>
      </c>
      <c r="I1729" s="28" t="s">
        <v>344</v>
      </c>
      <c r="J1729" s="12" t="s">
        <v>499</v>
      </c>
      <c r="K1729" s="28" t="s">
        <v>539</v>
      </c>
      <c r="L1729" s="12" t="s">
        <v>465</v>
      </c>
      <c r="M1729" s="12" t="s">
        <v>466</v>
      </c>
      <c r="N1729" s="12" t="s">
        <v>467</v>
      </c>
      <c r="O1729" s="26" t="s">
        <v>9204</v>
      </c>
      <c r="P1729" s="26" t="s">
        <v>9205</v>
      </c>
      <c r="Q1729" s="25" t="s">
        <v>526</v>
      </c>
      <c r="R1729" s="26" t="s">
        <v>9206</v>
      </c>
      <c r="S1729" s="15" t="s">
        <v>9207</v>
      </c>
      <c r="T1729" s="52">
        <v>0</v>
      </c>
      <c r="U1729" s="22" t="s">
        <v>392</v>
      </c>
      <c r="V1729" s="18" t="str">
        <f>+Sitio_Publico[[#This Row],[idcoleccion]]&amp;"-"&amp;Sitio_Publico[[#This Row],[id]]</f>
        <v>000-1728</v>
      </c>
      <c r="W1729" s="18">
        <f>+VLOOKUP(Sitio_Publico[[#This Row],[territorio]],Estructura!$AE$4:$AH$1067,4,0)</f>
        <v>30013602</v>
      </c>
      <c r="X1729" s="18" t="str">
        <f>+VLOOKUP(Sitio_Publico[[#This Row],[tema]],Estructura!$G$4:$J$532,4,0)</f>
        <v>T-9</v>
      </c>
      <c r="Y1729" s="18" t="str">
        <f>+VLOOKUP(Sitio_Publico[[#This Row],[contenido]],Estructura!$L$4:$O$473,4,0)</f>
        <v>C-4</v>
      </c>
      <c r="Z1729" s="18" t="str">
        <f>+VLOOKUP(Sitio_Publico[[#This Row],[Filtro Integrado]],Estructura!$U$4:$W$529,3,0)</f>
        <v>FI-1</v>
      </c>
      <c r="AA1729" s="18" t="str">
        <f>+VLOOKUP(Sitio_Publico[[#This Row],[Muestra]],Estructura!$Y$4:$AB$483,4,0)</f>
        <v>M-00056</v>
      </c>
    </row>
    <row r="1730" spans="1:27" ht="40.799999999999997" x14ac:dyDescent="0.3">
      <c r="A1730" s="16">
        <f t="shared" si="26"/>
        <v>1729</v>
      </c>
      <c r="B1730" s="47" t="s">
        <v>15118</v>
      </c>
      <c r="C1730" s="13" t="s">
        <v>461</v>
      </c>
      <c r="D1730" s="13" t="s">
        <v>462</v>
      </c>
      <c r="E1730" s="44">
        <v>5303</v>
      </c>
      <c r="F1730" s="13" t="s">
        <v>538</v>
      </c>
      <c r="G1730" s="23" t="s">
        <v>498</v>
      </c>
      <c r="H1730" s="42" t="s">
        <v>458</v>
      </c>
      <c r="I1730" s="28" t="s">
        <v>72</v>
      </c>
      <c r="J1730" s="12" t="s">
        <v>499</v>
      </c>
      <c r="K1730" s="28" t="s">
        <v>539</v>
      </c>
      <c r="L1730" s="12" t="s">
        <v>465</v>
      </c>
      <c r="M1730" s="12" t="s">
        <v>466</v>
      </c>
      <c r="N1730" s="12" t="s">
        <v>467</v>
      </c>
      <c r="O1730" s="26" t="s">
        <v>9208</v>
      </c>
      <c r="P1730" s="26" t="s">
        <v>9209</v>
      </c>
      <c r="Q1730" s="25" t="s">
        <v>526</v>
      </c>
      <c r="R1730" s="26" t="s">
        <v>9210</v>
      </c>
      <c r="S1730" s="15" t="s">
        <v>9211</v>
      </c>
      <c r="T1730" s="52">
        <v>0</v>
      </c>
      <c r="U1730" s="22" t="s">
        <v>392</v>
      </c>
      <c r="V1730" s="18" t="str">
        <f>+Sitio_Publico[[#This Row],[idcoleccion]]&amp;"-"&amp;Sitio_Publico[[#This Row],[id]]</f>
        <v>000-1729</v>
      </c>
      <c r="W1730" s="18">
        <f>+VLOOKUP(Sitio_Publico[[#This Row],[territorio]],Estructura!$AE$4:$AH$1067,4,0)</f>
        <v>30005303</v>
      </c>
      <c r="X1730" s="18" t="str">
        <f>+VLOOKUP(Sitio_Publico[[#This Row],[tema]],Estructura!$G$4:$J$532,4,0)</f>
        <v>T-9</v>
      </c>
      <c r="Y1730" s="18" t="str">
        <f>+VLOOKUP(Sitio_Publico[[#This Row],[contenido]],Estructura!$L$4:$O$473,4,0)</f>
        <v>C-4</v>
      </c>
      <c r="Z1730" s="18" t="str">
        <f>+VLOOKUP(Sitio_Publico[[#This Row],[Filtro Integrado]],Estructura!$U$4:$W$529,3,0)</f>
        <v>FI-1</v>
      </c>
      <c r="AA1730" s="18" t="str">
        <f>+VLOOKUP(Sitio_Publico[[#This Row],[Muestra]],Estructura!$Y$4:$AB$483,4,0)</f>
        <v>M-00056</v>
      </c>
    </row>
    <row r="1731" spans="1:27" ht="40.799999999999997" x14ac:dyDescent="0.3">
      <c r="A1731" s="16">
        <f t="shared" ref="A1731:A1794" si="27">+ROW()-1</f>
        <v>1730</v>
      </c>
      <c r="B1731" s="47" t="s">
        <v>15118</v>
      </c>
      <c r="C1731" s="13" t="s">
        <v>461</v>
      </c>
      <c r="D1731" s="13" t="s">
        <v>462</v>
      </c>
      <c r="E1731" s="44">
        <v>4305</v>
      </c>
      <c r="F1731" s="13" t="s">
        <v>463</v>
      </c>
      <c r="G1731" s="23" t="s">
        <v>464</v>
      </c>
      <c r="H1731" s="42" t="s">
        <v>458</v>
      </c>
      <c r="I1731" s="28" t="s">
        <v>62</v>
      </c>
      <c r="J1731" s="12" t="s">
        <v>393</v>
      </c>
      <c r="K1731" s="28" t="s">
        <v>463</v>
      </c>
      <c r="L1731" s="12" t="s">
        <v>465</v>
      </c>
      <c r="M1731" s="12" t="s">
        <v>466</v>
      </c>
      <c r="N1731" s="12" t="s">
        <v>467</v>
      </c>
      <c r="O1731" s="26" t="s">
        <v>9212</v>
      </c>
      <c r="P1731" s="26" t="s">
        <v>9213</v>
      </c>
      <c r="Q1731" s="25" t="s">
        <v>456</v>
      </c>
      <c r="R1731" s="26" t="s">
        <v>9214</v>
      </c>
      <c r="S1731" s="15" t="s">
        <v>9215</v>
      </c>
      <c r="T1731" s="52">
        <v>0</v>
      </c>
      <c r="U1731" s="22" t="s">
        <v>392</v>
      </c>
      <c r="V1731" s="18" t="str">
        <f>+Sitio_Publico[[#This Row],[idcoleccion]]&amp;"-"&amp;Sitio_Publico[[#This Row],[id]]</f>
        <v>000-1730</v>
      </c>
      <c r="W1731" s="18">
        <f>+VLOOKUP(Sitio_Publico[[#This Row],[territorio]],Estructura!$AE$4:$AH$1067,4,0)</f>
        <v>30004305</v>
      </c>
      <c r="X1731" s="18" t="str">
        <f>+VLOOKUP(Sitio_Publico[[#This Row],[tema]],Estructura!$G$4:$J$532,4,0)</f>
        <v>T-3</v>
      </c>
      <c r="Y1731" s="18" t="str">
        <f>+VLOOKUP(Sitio_Publico[[#This Row],[contenido]],Estructura!$L$4:$O$473,4,0)</f>
        <v>C-2</v>
      </c>
      <c r="Z1731" s="18" t="str">
        <f>+VLOOKUP(Sitio_Publico[[#This Row],[Filtro Integrado]],Estructura!$U$4:$W$529,3,0)</f>
        <v>FI-0</v>
      </c>
      <c r="AA1731" s="18" t="str">
        <f>+VLOOKUP(Sitio_Publico[[#This Row],[Muestra]],Estructura!$Y$4:$AB$483,4,0)</f>
        <v>M-00049</v>
      </c>
    </row>
    <row r="1732" spans="1:27" ht="40.799999999999997" x14ac:dyDescent="0.3">
      <c r="A1732" s="16">
        <f t="shared" si="27"/>
        <v>1731</v>
      </c>
      <c r="B1732" s="47" t="s">
        <v>15118</v>
      </c>
      <c r="C1732" s="13" t="s">
        <v>461</v>
      </c>
      <c r="D1732" s="13" t="s">
        <v>462</v>
      </c>
      <c r="E1732" s="44">
        <v>16205</v>
      </c>
      <c r="F1732" s="13" t="s">
        <v>538</v>
      </c>
      <c r="G1732" s="23" t="s">
        <v>498</v>
      </c>
      <c r="H1732" s="42" t="s">
        <v>458</v>
      </c>
      <c r="I1732" s="28" t="s">
        <v>206</v>
      </c>
      <c r="J1732" s="12" t="s">
        <v>499</v>
      </c>
      <c r="K1732" s="28" t="s">
        <v>539</v>
      </c>
      <c r="L1732" s="12" t="s">
        <v>465</v>
      </c>
      <c r="M1732" s="12" t="s">
        <v>466</v>
      </c>
      <c r="N1732" s="12" t="s">
        <v>467</v>
      </c>
      <c r="O1732" s="26" t="s">
        <v>9216</v>
      </c>
      <c r="P1732" s="26" t="s">
        <v>9217</v>
      </c>
      <c r="Q1732" s="25" t="s">
        <v>526</v>
      </c>
      <c r="R1732" s="26" t="s">
        <v>9218</v>
      </c>
      <c r="S1732" s="15" t="s">
        <v>9219</v>
      </c>
      <c r="T1732" s="52">
        <v>0</v>
      </c>
      <c r="U1732" s="22" t="s">
        <v>392</v>
      </c>
      <c r="V1732" s="18" t="str">
        <f>+Sitio_Publico[[#This Row],[idcoleccion]]&amp;"-"&amp;Sitio_Publico[[#This Row],[id]]</f>
        <v>000-1731</v>
      </c>
      <c r="W1732" s="18">
        <f>+VLOOKUP(Sitio_Publico[[#This Row],[territorio]],Estructura!$AE$4:$AH$1067,4,0)</f>
        <v>30016205</v>
      </c>
      <c r="X1732" s="18" t="str">
        <f>+VLOOKUP(Sitio_Publico[[#This Row],[tema]],Estructura!$G$4:$J$532,4,0)</f>
        <v>T-9</v>
      </c>
      <c r="Y1732" s="18" t="str">
        <f>+VLOOKUP(Sitio_Publico[[#This Row],[contenido]],Estructura!$L$4:$O$473,4,0)</f>
        <v>C-4</v>
      </c>
      <c r="Z1732" s="18" t="str">
        <f>+VLOOKUP(Sitio_Publico[[#This Row],[Filtro Integrado]],Estructura!$U$4:$W$529,3,0)</f>
        <v>FI-1</v>
      </c>
      <c r="AA1732" s="18" t="str">
        <f>+VLOOKUP(Sitio_Publico[[#This Row],[Muestra]],Estructura!$Y$4:$AB$483,4,0)</f>
        <v>M-00056</v>
      </c>
    </row>
    <row r="1733" spans="1:27" ht="40.799999999999997" x14ac:dyDescent="0.3">
      <c r="A1733" s="16">
        <f t="shared" si="27"/>
        <v>1732</v>
      </c>
      <c r="B1733" s="47" t="s">
        <v>15118</v>
      </c>
      <c r="C1733" s="13" t="s">
        <v>461</v>
      </c>
      <c r="D1733" s="13" t="s">
        <v>462</v>
      </c>
      <c r="E1733" s="44">
        <v>8207</v>
      </c>
      <c r="F1733" s="13" t="s">
        <v>502</v>
      </c>
      <c r="G1733" s="23" t="s">
        <v>464</v>
      </c>
      <c r="H1733" s="42" t="s">
        <v>458</v>
      </c>
      <c r="I1733" s="28" t="s">
        <v>180</v>
      </c>
      <c r="J1733" s="12" t="s">
        <v>393</v>
      </c>
      <c r="K1733" s="28" t="s">
        <v>503</v>
      </c>
      <c r="L1733" s="12" t="s">
        <v>465</v>
      </c>
      <c r="M1733" s="12" t="s">
        <v>466</v>
      </c>
      <c r="N1733" s="12" t="s">
        <v>467</v>
      </c>
      <c r="O1733" s="26" t="s">
        <v>9220</v>
      </c>
      <c r="P1733" s="26" t="s">
        <v>9221</v>
      </c>
      <c r="Q1733" s="25" t="s">
        <v>456</v>
      </c>
      <c r="R1733" s="26" t="s">
        <v>9222</v>
      </c>
      <c r="S1733" s="15" t="s">
        <v>9223</v>
      </c>
      <c r="T1733" s="52">
        <v>0</v>
      </c>
      <c r="U1733" s="22" t="s">
        <v>392</v>
      </c>
      <c r="V1733" s="18" t="str">
        <f>+Sitio_Publico[[#This Row],[idcoleccion]]&amp;"-"&amp;Sitio_Publico[[#This Row],[id]]</f>
        <v>000-1732</v>
      </c>
      <c r="W1733" s="18">
        <f>+VLOOKUP(Sitio_Publico[[#This Row],[territorio]],Estructura!$AE$4:$AH$1067,4,0)</f>
        <v>30008207</v>
      </c>
      <c r="X1733" s="18" t="str">
        <f>+VLOOKUP(Sitio_Publico[[#This Row],[tema]],Estructura!$G$4:$J$532,4,0)</f>
        <v>T-7</v>
      </c>
      <c r="Y1733" s="18" t="str">
        <f>+VLOOKUP(Sitio_Publico[[#This Row],[contenido]],Estructura!$L$4:$O$473,4,0)</f>
        <v>C-2</v>
      </c>
      <c r="Z1733" s="18" t="str">
        <f>+VLOOKUP(Sitio_Publico[[#This Row],[Filtro Integrado]],Estructura!$U$4:$W$529,3,0)</f>
        <v>FI-0</v>
      </c>
      <c r="AA1733" s="18" t="str">
        <f>+VLOOKUP(Sitio_Publico[[#This Row],[Muestra]],Estructura!$Y$4:$AB$483,4,0)</f>
        <v>M-00054</v>
      </c>
    </row>
    <row r="1734" spans="1:27" ht="40.799999999999997" x14ac:dyDescent="0.3">
      <c r="A1734" s="16">
        <f t="shared" si="27"/>
        <v>1733</v>
      </c>
      <c r="B1734" s="47" t="s">
        <v>15118</v>
      </c>
      <c r="C1734" s="13" t="s">
        <v>461</v>
      </c>
      <c r="D1734" s="13" t="s">
        <v>462</v>
      </c>
      <c r="E1734" s="44">
        <v>9121</v>
      </c>
      <c r="F1734" s="13" t="s">
        <v>502</v>
      </c>
      <c r="G1734" s="23" t="s">
        <v>464</v>
      </c>
      <c r="H1734" s="42" t="s">
        <v>458</v>
      </c>
      <c r="I1734" s="28" t="s">
        <v>236</v>
      </c>
      <c r="J1734" s="12" t="s">
        <v>393</v>
      </c>
      <c r="K1734" s="28" t="s">
        <v>503</v>
      </c>
      <c r="L1734" s="12" t="s">
        <v>465</v>
      </c>
      <c r="M1734" s="12" t="s">
        <v>466</v>
      </c>
      <c r="N1734" s="12" t="s">
        <v>467</v>
      </c>
      <c r="O1734" s="26" t="s">
        <v>9224</v>
      </c>
      <c r="P1734" s="26" t="s">
        <v>9225</v>
      </c>
      <c r="Q1734" s="25" t="s">
        <v>456</v>
      </c>
      <c r="R1734" s="26" t="s">
        <v>9226</v>
      </c>
      <c r="S1734" s="15" t="s">
        <v>9227</v>
      </c>
      <c r="T1734" s="52">
        <v>0</v>
      </c>
      <c r="U1734" s="22" t="s">
        <v>392</v>
      </c>
      <c r="V1734" s="18" t="str">
        <f>+Sitio_Publico[[#This Row],[idcoleccion]]&amp;"-"&amp;Sitio_Publico[[#This Row],[id]]</f>
        <v>000-1733</v>
      </c>
      <c r="W1734" s="18">
        <f>+VLOOKUP(Sitio_Publico[[#This Row],[territorio]],Estructura!$AE$4:$AH$1067,4,0)</f>
        <v>30009121</v>
      </c>
      <c r="X1734" s="18" t="str">
        <f>+VLOOKUP(Sitio_Publico[[#This Row],[tema]],Estructura!$G$4:$J$532,4,0)</f>
        <v>T-7</v>
      </c>
      <c r="Y1734" s="18" t="str">
        <f>+VLOOKUP(Sitio_Publico[[#This Row],[contenido]],Estructura!$L$4:$O$473,4,0)</f>
        <v>C-2</v>
      </c>
      <c r="Z1734" s="18" t="str">
        <f>+VLOOKUP(Sitio_Publico[[#This Row],[Filtro Integrado]],Estructura!$U$4:$W$529,3,0)</f>
        <v>FI-0</v>
      </c>
      <c r="AA1734" s="18" t="str">
        <f>+VLOOKUP(Sitio_Publico[[#This Row],[Muestra]],Estructura!$Y$4:$AB$483,4,0)</f>
        <v>M-00054</v>
      </c>
    </row>
    <row r="1735" spans="1:27" ht="40.799999999999997" x14ac:dyDescent="0.3">
      <c r="A1735" s="16">
        <f t="shared" si="27"/>
        <v>1734</v>
      </c>
      <c r="B1735" s="47" t="s">
        <v>15118</v>
      </c>
      <c r="C1735" s="13" t="s">
        <v>461</v>
      </c>
      <c r="D1735" s="13" t="s">
        <v>462</v>
      </c>
      <c r="E1735" s="44">
        <v>9104</v>
      </c>
      <c r="F1735" s="13" t="s">
        <v>524</v>
      </c>
      <c r="G1735" s="23" t="s">
        <v>498</v>
      </c>
      <c r="H1735" s="42" t="s">
        <v>458</v>
      </c>
      <c r="I1735" s="28" t="s">
        <v>219</v>
      </c>
      <c r="J1735" s="12" t="s">
        <v>499</v>
      </c>
      <c r="K1735" s="28" t="s">
        <v>525</v>
      </c>
      <c r="L1735" s="12" t="s">
        <v>465</v>
      </c>
      <c r="M1735" s="12" t="s">
        <v>471</v>
      </c>
      <c r="N1735" s="12" t="s">
        <v>467</v>
      </c>
      <c r="O1735" s="26" t="s">
        <v>9228</v>
      </c>
      <c r="P1735" s="26" t="s">
        <v>9229</v>
      </c>
      <c r="Q1735" s="25" t="s">
        <v>526</v>
      </c>
      <c r="R1735" s="26" t="s">
        <v>9230</v>
      </c>
      <c r="S1735" s="15" t="s">
        <v>9231</v>
      </c>
      <c r="T1735" s="52">
        <v>0</v>
      </c>
      <c r="U1735" s="22" t="s">
        <v>392</v>
      </c>
      <c r="V1735" s="18" t="str">
        <f>+Sitio_Publico[[#This Row],[idcoleccion]]&amp;"-"&amp;Sitio_Publico[[#This Row],[id]]</f>
        <v>000-1734</v>
      </c>
      <c r="W1735" s="18">
        <f>+VLOOKUP(Sitio_Publico[[#This Row],[territorio]],Estructura!$AE$4:$AH$1067,4,0)</f>
        <v>30009104</v>
      </c>
      <c r="X1735" s="18" t="str">
        <f>+VLOOKUP(Sitio_Publico[[#This Row],[tema]],Estructura!$G$4:$J$532,4,0)</f>
        <v>T-8</v>
      </c>
      <c r="Y1735" s="18" t="str">
        <f>+VLOOKUP(Sitio_Publico[[#This Row],[contenido]],Estructura!$L$4:$O$473,4,0)</f>
        <v>C-4</v>
      </c>
      <c r="Z1735" s="18" t="str">
        <f>+VLOOKUP(Sitio_Publico[[#This Row],[Filtro Integrado]],Estructura!$U$4:$W$529,3,0)</f>
        <v>FI-1</v>
      </c>
      <c r="AA1735" s="18" t="str">
        <f>+VLOOKUP(Sitio_Publico[[#This Row],[Muestra]],Estructura!$Y$4:$AB$483,4,0)</f>
        <v>M-00055</v>
      </c>
    </row>
    <row r="1736" spans="1:27" ht="36" x14ac:dyDescent="0.3">
      <c r="A1736" s="16">
        <f t="shared" si="27"/>
        <v>1735</v>
      </c>
      <c r="B1736" s="47" t="s">
        <v>15118</v>
      </c>
      <c r="C1736" s="13" t="s">
        <v>461</v>
      </c>
      <c r="D1736" s="13" t="s">
        <v>462</v>
      </c>
      <c r="E1736" s="44">
        <v>5601</v>
      </c>
      <c r="F1736" s="13" t="s">
        <v>497</v>
      </c>
      <c r="G1736" s="23" t="s">
        <v>498</v>
      </c>
      <c r="H1736" s="42" t="s">
        <v>458</v>
      </c>
      <c r="I1736" s="28" t="s">
        <v>84</v>
      </c>
      <c r="J1736" s="12" t="s">
        <v>499</v>
      </c>
      <c r="K1736" s="28" t="s">
        <v>540</v>
      </c>
      <c r="L1736" s="12" t="s">
        <v>541</v>
      </c>
      <c r="M1736" s="12" t="s">
        <v>501</v>
      </c>
      <c r="N1736" s="12" t="s">
        <v>467</v>
      </c>
      <c r="O1736" s="26" t="s">
        <v>9232</v>
      </c>
      <c r="P1736" s="26" t="s">
        <v>9233</v>
      </c>
      <c r="Q1736" s="25" t="s">
        <v>491</v>
      </c>
      <c r="R1736" s="26" t="s">
        <v>9234</v>
      </c>
      <c r="S1736" s="15" t="s">
        <v>9235</v>
      </c>
      <c r="T1736" s="52">
        <v>0</v>
      </c>
      <c r="U1736" s="22" t="s">
        <v>392</v>
      </c>
      <c r="V1736" s="18" t="str">
        <f>+Sitio_Publico[[#This Row],[idcoleccion]]&amp;"-"&amp;Sitio_Publico[[#This Row],[id]]</f>
        <v>000-1735</v>
      </c>
      <c r="W1736" s="18">
        <f>+VLOOKUP(Sitio_Publico[[#This Row],[territorio]],Estructura!$AE$4:$AH$1067,4,0)</f>
        <v>30005601</v>
      </c>
      <c r="X1736" s="18" t="str">
        <f>+VLOOKUP(Sitio_Publico[[#This Row],[tema]],Estructura!$G$4:$J$532,4,0)</f>
        <v>T-6</v>
      </c>
      <c r="Y1736" s="18" t="str">
        <f>+VLOOKUP(Sitio_Publico[[#This Row],[contenido]],Estructura!$L$4:$O$473,4,0)</f>
        <v>C-4</v>
      </c>
      <c r="Z1736" s="18" t="str">
        <f>+VLOOKUP(Sitio_Publico[[#This Row],[Filtro Integrado]],Estructura!$U$4:$W$529,3,0)</f>
        <v>FI-1</v>
      </c>
      <c r="AA1736" s="18" t="str">
        <f>+VLOOKUP(Sitio_Publico[[#This Row],[Muestra]],Estructura!$Y$4:$AB$483,4,0)</f>
        <v>M-00057</v>
      </c>
    </row>
    <row r="1737" spans="1:27" ht="40.799999999999997" x14ac:dyDescent="0.3">
      <c r="A1737" s="16">
        <f t="shared" si="27"/>
        <v>1736</v>
      </c>
      <c r="B1737" s="47" t="s">
        <v>15118</v>
      </c>
      <c r="C1737" s="13" t="s">
        <v>461</v>
      </c>
      <c r="D1737" s="13" t="s">
        <v>462</v>
      </c>
      <c r="E1737" s="44">
        <v>5102</v>
      </c>
      <c r="F1737" s="13" t="s">
        <v>463</v>
      </c>
      <c r="G1737" s="23" t="s">
        <v>464</v>
      </c>
      <c r="H1737" s="42" t="s">
        <v>458</v>
      </c>
      <c r="I1737" s="28" t="s">
        <v>63</v>
      </c>
      <c r="J1737" s="12" t="s">
        <v>393</v>
      </c>
      <c r="K1737" s="28" t="s">
        <v>463</v>
      </c>
      <c r="L1737" s="12" t="s">
        <v>465</v>
      </c>
      <c r="M1737" s="12" t="s">
        <v>466</v>
      </c>
      <c r="N1737" s="12" t="s">
        <v>467</v>
      </c>
      <c r="O1737" s="26" t="s">
        <v>536</v>
      </c>
      <c r="P1737" s="26" t="s">
        <v>9236</v>
      </c>
      <c r="Q1737" s="25" t="s">
        <v>456</v>
      </c>
      <c r="R1737" s="26" t="s">
        <v>9237</v>
      </c>
      <c r="S1737" s="15" t="s">
        <v>537</v>
      </c>
      <c r="T1737" s="52">
        <v>0</v>
      </c>
      <c r="U1737" s="22" t="s">
        <v>392</v>
      </c>
      <c r="V1737" s="18" t="str">
        <f>+Sitio_Publico[[#This Row],[idcoleccion]]&amp;"-"&amp;Sitio_Publico[[#This Row],[id]]</f>
        <v>000-1736</v>
      </c>
      <c r="W1737" s="18">
        <f>+VLOOKUP(Sitio_Publico[[#This Row],[territorio]],Estructura!$AE$4:$AH$1067,4,0)</f>
        <v>30005102</v>
      </c>
      <c r="X1737" s="18" t="str">
        <f>+VLOOKUP(Sitio_Publico[[#This Row],[tema]],Estructura!$G$4:$J$532,4,0)</f>
        <v>T-3</v>
      </c>
      <c r="Y1737" s="18" t="str">
        <f>+VLOOKUP(Sitio_Publico[[#This Row],[contenido]],Estructura!$L$4:$O$473,4,0)</f>
        <v>C-2</v>
      </c>
      <c r="Z1737" s="18" t="str">
        <f>+VLOOKUP(Sitio_Publico[[#This Row],[Filtro Integrado]],Estructura!$U$4:$W$529,3,0)</f>
        <v>FI-0</v>
      </c>
      <c r="AA1737" s="18" t="str">
        <f>+VLOOKUP(Sitio_Publico[[#This Row],[Muestra]],Estructura!$Y$4:$AB$483,4,0)</f>
        <v>M-00049</v>
      </c>
    </row>
    <row r="1738" spans="1:27" ht="36" x14ac:dyDescent="0.3">
      <c r="A1738" s="16">
        <f t="shared" si="27"/>
        <v>1737</v>
      </c>
      <c r="B1738" s="47" t="s">
        <v>15118</v>
      </c>
      <c r="C1738" s="13" t="s">
        <v>461</v>
      </c>
      <c r="D1738" s="13" t="s">
        <v>462</v>
      </c>
      <c r="E1738" s="44">
        <v>4202</v>
      </c>
      <c r="F1738" s="13" t="s">
        <v>497</v>
      </c>
      <c r="G1738" s="23" t="s">
        <v>498</v>
      </c>
      <c r="H1738" s="42" t="s">
        <v>458</v>
      </c>
      <c r="I1738" s="28" t="s">
        <v>56</v>
      </c>
      <c r="J1738" s="12" t="s">
        <v>499</v>
      </c>
      <c r="K1738" s="28" t="s">
        <v>540</v>
      </c>
      <c r="L1738" s="12" t="s">
        <v>541</v>
      </c>
      <c r="M1738" s="12" t="s">
        <v>501</v>
      </c>
      <c r="N1738" s="12" t="s">
        <v>467</v>
      </c>
      <c r="O1738" s="26" t="s">
        <v>610</v>
      </c>
      <c r="P1738" s="26" t="s">
        <v>9238</v>
      </c>
      <c r="Q1738" s="25" t="s">
        <v>491</v>
      </c>
      <c r="R1738" s="26" t="s">
        <v>9239</v>
      </c>
      <c r="S1738" s="15" t="s">
        <v>611</v>
      </c>
      <c r="T1738" s="52">
        <v>0</v>
      </c>
      <c r="U1738" s="22" t="s">
        <v>392</v>
      </c>
      <c r="V1738" s="18" t="str">
        <f>+Sitio_Publico[[#This Row],[idcoleccion]]&amp;"-"&amp;Sitio_Publico[[#This Row],[id]]</f>
        <v>000-1737</v>
      </c>
      <c r="W1738" s="18">
        <f>+VLOOKUP(Sitio_Publico[[#This Row],[territorio]],Estructura!$AE$4:$AH$1067,4,0)</f>
        <v>30004202</v>
      </c>
      <c r="X1738" s="18" t="str">
        <f>+VLOOKUP(Sitio_Publico[[#This Row],[tema]],Estructura!$G$4:$J$532,4,0)</f>
        <v>T-6</v>
      </c>
      <c r="Y1738" s="18" t="str">
        <f>+VLOOKUP(Sitio_Publico[[#This Row],[contenido]],Estructura!$L$4:$O$473,4,0)</f>
        <v>C-4</v>
      </c>
      <c r="Z1738" s="18" t="str">
        <f>+VLOOKUP(Sitio_Publico[[#This Row],[Filtro Integrado]],Estructura!$U$4:$W$529,3,0)</f>
        <v>FI-1</v>
      </c>
      <c r="AA1738" s="18" t="str">
        <f>+VLOOKUP(Sitio_Publico[[#This Row],[Muestra]],Estructura!$Y$4:$AB$483,4,0)</f>
        <v>M-00057</v>
      </c>
    </row>
    <row r="1739" spans="1:27" ht="40.799999999999997" x14ac:dyDescent="0.3">
      <c r="A1739" s="16">
        <f t="shared" si="27"/>
        <v>1738</v>
      </c>
      <c r="B1739" s="47" t="s">
        <v>15118</v>
      </c>
      <c r="C1739" s="13" t="s">
        <v>461</v>
      </c>
      <c r="D1739" s="13" t="s">
        <v>462</v>
      </c>
      <c r="E1739" s="44">
        <v>13114</v>
      </c>
      <c r="F1739" s="13" t="s">
        <v>502</v>
      </c>
      <c r="G1739" s="23" t="s">
        <v>464</v>
      </c>
      <c r="H1739" s="42" t="s">
        <v>458</v>
      </c>
      <c r="I1739" s="28" t="s">
        <v>310</v>
      </c>
      <c r="J1739" s="12" t="s">
        <v>393</v>
      </c>
      <c r="K1739" s="28" t="s">
        <v>503</v>
      </c>
      <c r="L1739" s="12" t="s">
        <v>465</v>
      </c>
      <c r="M1739" s="12" t="s">
        <v>466</v>
      </c>
      <c r="N1739" s="12" t="s">
        <v>467</v>
      </c>
      <c r="O1739" s="26" t="s">
        <v>522</v>
      </c>
      <c r="P1739" s="26" t="s">
        <v>9240</v>
      </c>
      <c r="Q1739" s="25" t="s">
        <v>456</v>
      </c>
      <c r="R1739" s="26" t="s">
        <v>9241</v>
      </c>
      <c r="S1739" s="15" t="s">
        <v>523</v>
      </c>
      <c r="T1739" s="52">
        <v>0</v>
      </c>
      <c r="U1739" s="22" t="s">
        <v>392</v>
      </c>
      <c r="V1739" s="18" t="str">
        <f>+Sitio_Publico[[#This Row],[idcoleccion]]&amp;"-"&amp;Sitio_Publico[[#This Row],[id]]</f>
        <v>000-1738</v>
      </c>
      <c r="W1739" s="18">
        <f>+VLOOKUP(Sitio_Publico[[#This Row],[territorio]],Estructura!$AE$4:$AH$1067,4,0)</f>
        <v>30013114</v>
      </c>
      <c r="X1739" s="18" t="str">
        <f>+VLOOKUP(Sitio_Publico[[#This Row],[tema]],Estructura!$G$4:$J$532,4,0)</f>
        <v>T-7</v>
      </c>
      <c r="Y1739" s="18" t="str">
        <f>+VLOOKUP(Sitio_Publico[[#This Row],[contenido]],Estructura!$L$4:$O$473,4,0)</f>
        <v>C-2</v>
      </c>
      <c r="Z1739" s="18" t="str">
        <f>+VLOOKUP(Sitio_Publico[[#This Row],[Filtro Integrado]],Estructura!$U$4:$W$529,3,0)</f>
        <v>FI-0</v>
      </c>
      <c r="AA1739" s="18" t="str">
        <f>+VLOOKUP(Sitio_Publico[[#This Row],[Muestra]],Estructura!$Y$4:$AB$483,4,0)</f>
        <v>M-00054</v>
      </c>
    </row>
    <row r="1740" spans="1:27" ht="40.799999999999997" x14ac:dyDescent="0.3">
      <c r="A1740" s="16">
        <f t="shared" si="27"/>
        <v>1739</v>
      </c>
      <c r="B1740" s="47" t="s">
        <v>15118</v>
      </c>
      <c r="C1740" s="13" t="s">
        <v>461</v>
      </c>
      <c r="D1740" s="13" t="s">
        <v>462</v>
      </c>
      <c r="E1740" s="44">
        <v>7110</v>
      </c>
      <c r="F1740" s="13" t="s">
        <v>538</v>
      </c>
      <c r="G1740" s="23" t="s">
        <v>498</v>
      </c>
      <c r="H1740" s="42" t="s">
        <v>458</v>
      </c>
      <c r="I1740" s="28" t="s">
        <v>141</v>
      </c>
      <c r="J1740" s="12" t="s">
        <v>499</v>
      </c>
      <c r="K1740" s="28" t="s">
        <v>539</v>
      </c>
      <c r="L1740" s="12" t="s">
        <v>465</v>
      </c>
      <c r="M1740" s="12" t="s">
        <v>466</v>
      </c>
      <c r="N1740" s="12" t="s">
        <v>467</v>
      </c>
      <c r="O1740" s="26" t="s">
        <v>549</v>
      </c>
      <c r="P1740" s="26" t="s">
        <v>9242</v>
      </c>
      <c r="Q1740" s="25" t="s">
        <v>526</v>
      </c>
      <c r="R1740" s="26" t="s">
        <v>9243</v>
      </c>
      <c r="S1740" s="15" t="s">
        <v>550</v>
      </c>
      <c r="T1740" s="52">
        <v>0</v>
      </c>
      <c r="U1740" s="22" t="s">
        <v>392</v>
      </c>
      <c r="V1740" s="18" t="str">
        <f>+Sitio_Publico[[#This Row],[idcoleccion]]&amp;"-"&amp;Sitio_Publico[[#This Row],[id]]</f>
        <v>000-1739</v>
      </c>
      <c r="W1740" s="18">
        <f>+VLOOKUP(Sitio_Publico[[#This Row],[territorio]],Estructura!$AE$4:$AH$1067,4,0)</f>
        <v>30007110</v>
      </c>
      <c r="X1740" s="18" t="str">
        <f>+VLOOKUP(Sitio_Publico[[#This Row],[tema]],Estructura!$G$4:$J$532,4,0)</f>
        <v>T-9</v>
      </c>
      <c r="Y1740" s="18" t="str">
        <f>+VLOOKUP(Sitio_Publico[[#This Row],[contenido]],Estructura!$L$4:$O$473,4,0)</f>
        <v>C-4</v>
      </c>
      <c r="Z1740" s="18" t="str">
        <f>+VLOOKUP(Sitio_Publico[[#This Row],[Filtro Integrado]],Estructura!$U$4:$W$529,3,0)</f>
        <v>FI-1</v>
      </c>
      <c r="AA1740" s="18" t="str">
        <f>+VLOOKUP(Sitio_Publico[[#This Row],[Muestra]],Estructura!$Y$4:$AB$483,4,0)</f>
        <v>M-00056</v>
      </c>
    </row>
    <row r="1741" spans="1:27" ht="40.799999999999997" x14ac:dyDescent="0.3">
      <c r="A1741" s="16">
        <f t="shared" si="27"/>
        <v>1740</v>
      </c>
      <c r="B1741" s="47" t="s">
        <v>15118</v>
      </c>
      <c r="C1741" s="13" t="s">
        <v>461</v>
      </c>
      <c r="D1741" s="13" t="s">
        <v>462</v>
      </c>
      <c r="E1741" s="44">
        <v>10109</v>
      </c>
      <c r="F1741" s="13" t="s">
        <v>524</v>
      </c>
      <c r="G1741" s="23" t="s">
        <v>498</v>
      </c>
      <c r="H1741" s="42" t="s">
        <v>458</v>
      </c>
      <c r="I1741" s="28" t="s">
        <v>256</v>
      </c>
      <c r="J1741" s="12" t="s">
        <v>499</v>
      </c>
      <c r="K1741" s="28" t="s">
        <v>525</v>
      </c>
      <c r="L1741" s="12" t="s">
        <v>465</v>
      </c>
      <c r="M1741" s="12" t="s">
        <v>471</v>
      </c>
      <c r="N1741" s="12" t="s">
        <v>467</v>
      </c>
      <c r="O1741" s="26" t="s">
        <v>9244</v>
      </c>
      <c r="P1741" s="26" t="s">
        <v>9245</v>
      </c>
      <c r="Q1741" s="25" t="s">
        <v>526</v>
      </c>
      <c r="R1741" s="26" t="s">
        <v>9246</v>
      </c>
      <c r="S1741" s="15" t="s">
        <v>9247</v>
      </c>
      <c r="T1741" s="52">
        <v>0</v>
      </c>
      <c r="U1741" s="22" t="s">
        <v>392</v>
      </c>
      <c r="V1741" s="18" t="str">
        <f>+Sitio_Publico[[#This Row],[idcoleccion]]&amp;"-"&amp;Sitio_Publico[[#This Row],[id]]</f>
        <v>000-1740</v>
      </c>
      <c r="W1741" s="18">
        <f>+VLOOKUP(Sitio_Publico[[#This Row],[territorio]],Estructura!$AE$4:$AH$1067,4,0)</f>
        <v>30010109</v>
      </c>
      <c r="X1741" s="18" t="str">
        <f>+VLOOKUP(Sitio_Publico[[#This Row],[tema]],Estructura!$G$4:$J$532,4,0)</f>
        <v>T-8</v>
      </c>
      <c r="Y1741" s="18" t="str">
        <f>+VLOOKUP(Sitio_Publico[[#This Row],[contenido]],Estructura!$L$4:$O$473,4,0)</f>
        <v>C-4</v>
      </c>
      <c r="Z1741" s="18" t="str">
        <f>+VLOOKUP(Sitio_Publico[[#This Row],[Filtro Integrado]],Estructura!$U$4:$W$529,3,0)</f>
        <v>FI-1</v>
      </c>
      <c r="AA1741" s="18" t="str">
        <f>+VLOOKUP(Sitio_Publico[[#This Row],[Muestra]],Estructura!$Y$4:$AB$483,4,0)</f>
        <v>M-00055</v>
      </c>
    </row>
    <row r="1742" spans="1:27" ht="40.799999999999997" x14ac:dyDescent="0.3">
      <c r="A1742" s="16">
        <f t="shared" si="27"/>
        <v>1741</v>
      </c>
      <c r="B1742" s="47" t="s">
        <v>15118</v>
      </c>
      <c r="C1742" s="13" t="s">
        <v>461</v>
      </c>
      <c r="D1742" s="13" t="s">
        <v>462</v>
      </c>
      <c r="E1742" s="44">
        <v>7</v>
      </c>
      <c r="F1742" s="13" t="s">
        <v>590</v>
      </c>
      <c r="G1742" s="23" t="s">
        <v>591</v>
      </c>
      <c r="H1742" s="42" t="s">
        <v>457</v>
      </c>
      <c r="I1742" s="28" t="s">
        <v>370</v>
      </c>
      <c r="J1742" s="12" t="s">
        <v>393</v>
      </c>
      <c r="K1742" s="28" t="s">
        <v>598</v>
      </c>
      <c r="L1742" s="12" t="s">
        <v>465</v>
      </c>
      <c r="M1742" s="12" t="s">
        <v>593</v>
      </c>
      <c r="N1742" s="12" t="s">
        <v>467</v>
      </c>
      <c r="O1742" s="26" t="s">
        <v>599</v>
      </c>
      <c r="P1742" s="26" t="s">
        <v>9248</v>
      </c>
      <c r="Q1742" s="25" t="s">
        <v>456</v>
      </c>
      <c r="R1742" s="26" t="s">
        <v>9249</v>
      </c>
      <c r="S1742" s="15" t="s">
        <v>600</v>
      </c>
      <c r="T1742" s="52">
        <v>0</v>
      </c>
      <c r="U1742" s="22" t="s">
        <v>392</v>
      </c>
      <c r="V1742" s="18" t="str">
        <f>+Sitio_Publico[[#This Row],[idcoleccion]]&amp;"-"&amp;Sitio_Publico[[#This Row],[id]]</f>
        <v>000-1741</v>
      </c>
      <c r="W1742" s="18">
        <f>+VLOOKUP(Sitio_Publico[[#This Row],[territorio]],Estructura!$AE$4:$AH$1067,4,0)</f>
        <v>20000007</v>
      </c>
      <c r="X1742" s="18" t="str">
        <f>+VLOOKUP(Sitio_Publico[[#This Row],[tema]],Estructura!$G$4:$J$532,4,0)</f>
        <v>T-11</v>
      </c>
      <c r="Y1742" s="18" t="str">
        <f>+VLOOKUP(Sitio_Publico[[#This Row],[contenido]],Estructura!$L$4:$O$473,4,0)</f>
        <v>C-6</v>
      </c>
      <c r="Z1742" s="18" t="str">
        <f>+VLOOKUP(Sitio_Publico[[#This Row],[Filtro Integrado]],Estructura!$U$4:$W$529,3,0)</f>
        <v>FI-0</v>
      </c>
      <c r="AA1742" s="18" t="str">
        <f>+VLOOKUP(Sitio_Publico[[#This Row],[Muestra]],Estructura!$Y$4:$AB$483,4,0)</f>
        <v>M-00061</v>
      </c>
    </row>
    <row r="1743" spans="1:27" ht="40.799999999999997" x14ac:dyDescent="0.3">
      <c r="A1743" s="16">
        <f t="shared" si="27"/>
        <v>1742</v>
      </c>
      <c r="B1743" s="47" t="s">
        <v>15118</v>
      </c>
      <c r="C1743" s="13" t="s">
        <v>461</v>
      </c>
      <c r="D1743" s="13" t="s">
        <v>462</v>
      </c>
      <c r="E1743" s="44">
        <v>10301</v>
      </c>
      <c r="F1743" s="13" t="s">
        <v>538</v>
      </c>
      <c r="G1743" s="23" t="s">
        <v>498</v>
      </c>
      <c r="H1743" s="42" t="s">
        <v>458</v>
      </c>
      <c r="I1743" s="28" t="s">
        <v>267</v>
      </c>
      <c r="J1743" s="12" t="s">
        <v>499</v>
      </c>
      <c r="K1743" s="28" t="s">
        <v>539</v>
      </c>
      <c r="L1743" s="12" t="s">
        <v>465</v>
      </c>
      <c r="M1743" s="12" t="s">
        <v>466</v>
      </c>
      <c r="N1743" s="12" t="s">
        <v>467</v>
      </c>
      <c r="O1743" s="26" t="s">
        <v>9250</v>
      </c>
      <c r="P1743" s="26" t="s">
        <v>9251</v>
      </c>
      <c r="Q1743" s="25" t="s">
        <v>526</v>
      </c>
      <c r="R1743" s="26" t="s">
        <v>9252</v>
      </c>
      <c r="S1743" s="15" t="s">
        <v>9253</v>
      </c>
      <c r="T1743" s="52">
        <v>0</v>
      </c>
      <c r="U1743" s="22" t="s">
        <v>392</v>
      </c>
      <c r="V1743" s="18" t="str">
        <f>+Sitio_Publico[[#This Row],[idcoleccion]]&amp;"-"&amp;Sitio_Publico[[#This Row],[id]]</f>
        <v>000-1742</v>
      </c>
      <c r="W1743" s="18">
        <f>+VLOOKUP(Sitio_Publico[[#This Row],[territorio]],Estructura!$AE$4:$AH$1067,4,0)</f>
        <v>30010301</v>
      </c>
      <c r="X1743" s="18" t="str">
        <f>+VLOOKUP(Sitio_Publico[[#This Row],[tema]],Estructura!$G$4:$J$532,4,0)</f>
        <v>T-9</v>
      </c>
      <c r="Y1743" s="18" t="str">
        <f>+VLOOKUP(Sitio_Publico[[#This Row],[contenido]],Estructura!$L$4:$O$473,4,0)</f>
        <v>C-4</v>
      </c>
      <c r="Z1743" s="18" t="str">
        <f>+VLOOKUP(Sitio_Publico[[#This Row],[Filtro Integrado]],Estructura!$U$4:$W$529,3,0)</f>
        <v>FI-1</v>
      </c>
      <c r="AA1743" s="18" t="str">
        <f>+VLOOKUP(Sitio_Publico[[#This Row],[Muestra]],Estructura!$Y$4:$AB$483,4,0)</f>
        <v>M-00056</v>
      </c>
    </row>
    <row r="1744" spans="1:27" ht="36" x14ac:dyDescent="0.3">
      <c r="A1744" s="16">
        <f t="shared" si="27"/>
        <v>1743</v>
      </c>
      <c r="B1744" s="47" t="s">
        <v>15118</v>
      </c>
      <c r="C1744" s="13" t="s">
        <v>461</v>
      </c>
      <c r="D1744" s="13" t="s">
        <v>462</v>
      </c>
      <c r="E1744" s="44">
        <v>7109</v>
      </c>
      <c r="F1744" s="13" t="s">
        <v>497</v>
      </c>
      <c r="G1744" s="23" t="s">
        <v>498</v>
      </c>
      <c r="H1744" s="42" t="s">
        <v>458</v>
      </c>
      <c r="I1744" s="28" t="s">
        <v>140</v>
      </c>
      <c r="J1744" s="12" t="s">
        <v>499</v>
      </c>
      <c r="K1744" s="28" t="s">
        <v>540</v>
      </c>
      <c r="L1744" s="12" t="s">
        <v>541</v>
      </c>
      <c r="M1744" s="12" t="s">
        <v>501</v>
      </c>
      <c r="N1744" s="12" t="s">
        <v>467</v>
      </c>
      <c r="O1744" s="26" t="s">
        <v>9254</v>
      </c>
      <c r="P1744" s="26" t="s">
        <v>9255</v>
      </c>
      <c r="Q1744" s="25" t="s">
        <v>491</v>
      </c>
      <c r="R1744" s="26" t="s">
        <v>9256</v>
      </c>
      <c r="S1744" s="15" t="s">
        <v>9257</v>
      </c>
      <c r="T1744" s="52">
        <v>0</v>
      </c>
      <c r="U1744" s="22" t="s">
        <v>392</v>
      </c>
      <c r="V1744" s="18" t="str">
        <f>+Sitio_Publico[[#This Row],[idcoleccion]]&amp;"-"&amp;Sitio_Publico[[#This Row],[id]]</f>
        <v>000-1743</v>
      </c>
      <c r="W1744" s="18">
        <f>+VLOOKUP(Sitio_Publico[[#This Row],[territorio]],Estructura!$AE$4:$AH$1067,4,0)</f>
        <v>30007109</v>
      </c>
      <c r="X1744" s="18" t="str">
        <f>+VLOOKUP(Sitio_Publico[[#This Row],[tema]],Estructura!$G$4:$J$532,4,0)</f>
        <v>T-6</v>
      </c>
      <c r="Y1744" s="18" t="str">
        <f>+VLOOKUP(Sitio_Publico[[#This Row],[contenido]],Estructura!$L$4:$O$473,4,0)</f>
        <v>C-4</v>
      </c>
      <c r="Z1744" s="18" t="str">
        <f>+VLOOKUP(Sitio_Publico[[#This Row],[Filtro Integrado]],Estructura!$U$4:$W$529,3,0)</f>
        <v>FI-1</v>
      </c>
      <c r="AA1744" s="18" t="str">
        <f>+VLOOKUP(Sitio_Publico[[#This Row],[Muestra]],Estructura!$Y$4:$AB$483,4,0)</f>
        <v>M-00057</v>
      </c>
    </row>
    <row r="1745" spans="1:27" ht="40.799999999999997" x14ac:dyDescent="0.3">
      <c r="A1745" s="16">
        <f t="shared" si="27"/>
        <v>1744</v>
      </c>
      <c r="B1745" s="47" t="s">
        <v>15118</v>
      </c>
      <c r="C1745" s="13" t="s">
        <v>461</v>
      </c>
      <c r="D1745" s="13" t="s">
        <v>462</v>
      </c>
      <c r="E1745" s="44">
        <v>16109</v>
      </c>
      <c r="F1745" s="13" t="s">
        <v>502</v>
      </c>
      <c r="G1745" s="23" t="s">
        <v>464</v>
      </c>
      <c r="H1745" s="42" t="s">
        <v>458</v>
      </c>
      <c r="I1745" s="28" t="s">
        <v>215</v>
      </c>
      <c r="J1745" s="12" t="s">
        <v>393</v>
      </c>
      <c r="K1745" s="28" t="s">
        <v>503</v>
      </c>
      <c r="L1745" s="12" t="s">
        <v>465</v>
      </c>
      <c r="M1745" s="12" t="s">
        <v>466</v>
      </c>
      <c r="N1745" s="12" t="s">
        <v>467</v>
      </c>
      <c r="O1745" s="26" t="s">
        <v>9258</v>
      </c>
      <c r="P1745" s="26" t="s">
        <v>9259</v>
      </c>
      <c r="Q1745" s="25" t="s">
        <v>456</v>
      </c>
      <c r="R1745" s="26" t="s">
        <v>9260</v>
      </c>
      <c r="S1745" s="15" t="s">
        <v>9261</v>
      </c>
      <c r="T1745" s="52">
        <v>0</v>
      </c>
      <c r="U1745" s="22" t="s">
        <v>392</v>
      </c>
      <c r="V1745" s="18" t="str">
        <f>+Sitio_Publico[[#This Row],[idcoleccion]]&amp;"-"&amp;Sitio_Publico[[#This Row],[id]]</f>
        <v>000-1744</v>
      </c>
      <c r="W1745" s="18">
        <f>+VLOOKUP(Sitio_Publico[[#This Row],[territorio]],Estructura!$AE$4:$AH$1067,4,0)</f>
        <v>30016109</v>
      </c>
      <c r="X1745" s="18" t="str">
        <f>+VLOOKUP(Sitio_Publico[[#This Row],[tema]],Estructura!$G$4:$J$532,4,0)</f>
        <v>T-7</v>
      </c>
      <c r="Y1745" s="18" t="str">
        <f>+VLOOKUP(Sitio_Publico[[#This Row],[contenido]],Estructura!$L$4:$O$473,4,0)</f>
        <v>C-2</v>
      </c>
      <c r="Z1745" s="18" t="str">
        <f>+VLOOKUP(Sitio_Publico[[#This Row],[Filtro Integrado]],Estructura!$U$4:$W$529,3,0)</f>
        <v>FI-0</v>
      </c>
      <c r="AA1745" s="18" t="str">
        <f>+VLOOKUP(Sitio_Publico[[#This Row],[Muestra]],Estructura!$Y$4:$AB$483,4,0)</f>
        <v>M-00054</v>
      </c>
    </row>
    <row r="1746" spans="1:27" ht="36" x14ac:dyDescent="0.3">
      <c r="A1746" s="16">
        <f t="shared" si="27"/>
        <v>1745</v>
      </c>
      <c r="B1746" s="47" t="s">
        <v>15118</v>
      </c>
      <c r="C1746" s="13" t="s">
        <v>461</v>
      </c>
      <c r="D1746" s="13" t="s">
        <v>462</v>
      </c>
      <c r="E1746" s="44">
        <v>13117</v>
      </c>
      <c r="F1746" s="13" t="s">
        <v>497</v>
      </c>
      <c r="G1746" s="23" t="s">
        <v>498</v>
      </c>
      <c r="H1746" s="42" t="s">
        <v>458</v>
      </c>
      <c r="I1746" s="28" t="s">
        <v>313</v>
      </c>
      <c r="J1746" s="12" t="s">
        <v>499</v>
      </c>
      <c r="K1746" s="28" t="s">
        <v>500</v>
      </c>
      <c r="L1746" s="12" t="s">
        <v>465</v>
      </c>
      <c r="M1746" s="12" t="s">
        <v>501</v>
      </c>
      <c r="N1746" s="12" t="s">
        <v>467</v>
      </c>
      <c r="O1746" s="26" t="s">
        <v>9262</v>
      </c>
      <c r="P1746" s="26" t="s">
        <v>9263</v>
      </c>
      <c r="Q1746" s="25" t="s">
        <v>456</v>
      </c>
      <c r="R1746" s="26" t="s">
        <v>9264</v>
      </c>
      <c r="S1746" s="15" t="s">
        <v>9265</v>
      </c>
      <c r="T1746" s="52">
        <v>0</v>
      </c>
      <c r="U1746" s="22" t="s">
        <v>392</v>
      </c>
      <c r="V1746" s="18" t="str">
        <f>+Sitio_Publico[[#This Row],[idcoleccion]]&amp;"-"&amp;Sitio_Publico[[#This Row],[id]]</f>
        <v>000-1745</v>
      </c>
      <c r="W1746" s="18">
        <f>+VLOOKUP(Sitio_Publico[[#This Row],[territorio]],Estructura!$AE$4:$AH$1067,4,0)</f>
        <v>30013117</v>
      </c>
      <c r="X1746" s="18" t="str">
        <f>+VLOOKUP(Sitio_Publico[[#This Row],[tema]],Estructura!$G$4:$J$532,4,0)</f>
        <v>T-6</v>
      </c>
      <c r="Y1746" s="18" t="str">
        <f>+VLOOKUP(Sitio_Publico[[#This Row],[contenido]],Estructura!$L$4:$O$473,4,0)</f>
        <v>C-4</v>
      </c>
      <c r="Z1746" s="18" t="str">
        <f>+VLOOKUP(Sitio_Publico[[#This Row],[Filtro Integrado]],Estructura!$U$4:$W$529,3,0)</f>
        <v>FI-1</v>
      </c>
      <c r="AA1746" s="18" t="str">
        <f>+VLOOKUP(Sitio_Publico[[#This Row],[Muestra]],Estructura!$Y$4:$AB$483,4,0)</f>
        <v>M-00053</v>
      </c>
    </row>
    <row r="1747" spans="1:27" ht="36" x14ac:dyDescent="0.3">
      <c r="A1747" s="16">
        <f t="shared" si="27"/>
        <v>1746</v>
      </c>
      <c r="B1747" s="47" t="s">
        <v>15118</v>
      </c>
      <c r="C1747" s="13" t="s">
        <v>461</v>
      </c>
      <c r="D1747" s="13" t="s">
        <v>462</v>
      </c>
      <c r="E1747" s="44">
        <v>14203</v>
      </c>
      <c r="F1747" s="13" t="s">
        <v>497</v>
      </c>
      <c r="G1747" s="23" t="s">
        <v>498</v>
      </c>
      <c r="H1747" s="42" t="s">
        <v>458</v>
      </c>
      <c r="I1747" s="28" t="s">
        <v>357</v>
      </c>
      <c r="J1747" s="12" t="s">
        <v>499</v>
      </c>
      <c r="K1747" s="28" t="s">
        <v>540</v>
      </c>
      <c r="L1747" s="12" t="s">
        <v>541</v>
      </c>
      <c r="M1747" s="12" t="s">
        <v>501</v>
      </c>
      <c r="N1747" s="12" t="s">
        <v>467</v>
      </c>
      <c r="O1747" s="26" t="s">
        <v>9266</v>
      </c>
      <c r="P1747" s="26" t="s">
        <v>9267</v>
      </c>
      <c r="Q1747" s="25" t="s">
        <v>491</v>
      </c>
      <c r="R1747" s="26" t="s">
        <v>9268</v>
      </c>
      <c r="S1747" s="15" t="s">
        <v>9269</v>
      </c>
      <c r="T1747" s="52">
        <v>0</v>
      </c>
      <c r="U1747" s="22" t="s">
        <v>392</v>
      </c>
      <c r="V1747" s="18" t="str">
        <f>+Sitio_Publico[[#This Row],[idcoleccion]]&amp;"-"&amp;Sitio_Publico[[#This Row],[id]]</f>
        <v>000-1746</v>
      </c>
      <c r="W1747" s="18">
        <f>+VLOOKUP(Sitio_Publico[[#This Row],[territorio]],Estructura!$AE$4:$AH$1067,4,0)</f>
        <v>30014203</v>
      </c>
      <c r="X1747" s="18" t="str">
        <f>+VLOOKUP(Sitio_Publico[[#This Row],[tema]],Estructura!$G$4:$J$532,4,0)</f>
        <v>T-6</v>
      </c>
      <c r="Y1747" s="18" t="str">
        <f>+VLOOKUP(Sitio_Publico[[#This Row],[contenido]],Estructura!$L$4:$O$473,4,0)</f>
        <v>C-4</v>
      </c>
      <c r="Z1747" s="18" t="str">
        <f>+VLOOKUP(Sitio_Publico[[#This Row],[Filtro Integrado]],Estructura!$U$4:$W$529,3,0)</f>
        <v>FI-1</v>
      </c>
      <c r="AA1747" s="18" t="str">
        <f>+VLOOKUP(Sitio_Publico[[#This Row],[Muestra]],Estructura!$Y$4:$AB$483,4,0)</f>
        <v>M-00057</v>
      </c>
    </row>
    <row r="1748" spans="1:27" ht="51" x14ac:dyDescent="0.3">
      <c r="A1748" s="16">
        <f t="shared" si="27"/>
        <v>1747</v>
      </c>
      <c r="B1748" s="47" t="s">
        <v>15118</v>
      </c>
      <c r="C1748" s="13" t="s">
        <v>461</v>
      </c>
      <c r="D1748" s="13" t="s">
        <v>462</v>
      </c>
      <c r="E1748" s="44">
        <v>3</v>
      </c>
      <c r="F1748" s="13" t="s">
        <v>488</v>
      </c>
      <c r="G1748" s="23" t="s">
        <v>464</v>
      </c>
      <c r="H1748" s="42" t="s">
        <v>457</v>
      </c>
      <c r="I1748" s="28" t="s">
        <v>366</v>
      </c>
      <c r="J1748" s="12" t="s">
        <v>393</v>
      </c>
      <c r="K1748" s="28" t="s">
        <v>489</v>
      </c>
      <c r="L1748" s="12" t="s">
        <v>465</v>
      </c>
      <c r="M1748" s="12" t="s">
        <v>490</v>
      </c>
      <c r="N1748" s="12" t="s">
        <v>467</v>
      </c>
      <c r="O1748" s="26" t="s">
        <v>9270</v>
      </c>
      <c r="P1748" s="26" t="s">
        <v>9271</v>
      </c>
      <c r="Q1748" s="25" t="s">
        <v>491</v>
      </c>
      <c r="R1748" s="26" t="s">
        <v>9272</v>
      </c>
      <c r="S1748" s="15" t="s">
        <v>9273</v>
      </c>
      <c r="T1748" s="52">
        <v>0</v>
      </c>
      <c r="U1748" s="22" t="s">
        <v>392</v>
      </c>
      <c r="V1748" s="18" t="str">
        <f>+Sitio_Publico[[#This Row],[idcoleccion]]&amp;"-"&amp;Sitio_Publico[[#This Row],[id]]</f>
        <v>000-1747</v>
      </c>
      <c r="W1748" s="18">
        <f>+VLOOKUP(Sitio_Publico[[#This Row],[territorio]],Estructura!$AE$4:$AH$1067,4,0)</f>
        <v>20000003</v>
      </c>
      <c r="X1748" s="18" t="str">
        <f>+VLOOKUP(Sitio_Publico[[#This Row],[tema]],Estructura!$G$4:$J$532,4,0)</f>
        <v>T-5</v>
      </c>
      <c r="Y1748" s="18" t="str">
        <f>+VLOOKUP(Sitio_Publico[[#This Row],[contenido]],Estructura!$L$4:$O$473,4,0)</f>
        <v>C-2</v>
      </c>
      <c r="Z1748" s="18" t="str">
        <f>+VLOOKUP(Sitio_Publico[[#This Row],[Filtro Integrado]],Estructura!$U$4:$W$529,3,0)</f>
        <v>FI-0</v>
      </c>
      <c r="AA1748" s="18" t="str">
        <f>+VLOOKUP(Sitio_Publico[[#This Row],[Muestra]],Estructura!$Y$4:$AB$483,4,0)</f>
        <v>M-00051</v>
      </c>
    </row>
    <row r="1749" spans="1:27" ht="40.799999999999997" x14ac:dyDescent="0.3">
      <c r="A1749" s="16">
        <f t="shared" si="27"/>
        <v>1748</v>
      </c>
      <c r="B1749" s="47" t="s">
        <v>15118</v>
      </c>
      <c r="C1749" s="13" t="s">
        <v>461</v>
      </c>
      <c r="D1749" s="13" t="s">
        <v>462</v>
      </c>
      <c r="E1749" s="44">
        <v>13123</v>
      </c>
      <c r="F1749" s="13" t="s">
        <v>497</v>
      </c>
      <c r="G1749" s="23" t="s">
        <v>498</v>
      </c>
      <c r="H1749" s="42" t="s">
        <v>458</v>
      </c>
      <c r="I1749" s="28" t="s">
        <v>319</v>
      </c>
      <c r="J1749" s="12" t="s">
        <v>499</v>
      </c>
      <c r="K1749" s="28" t="s">
        <v>500</v>
      </c>
      <c r="L1749" s="12" t="s">
        <v>465</v>
      </c>
      <c r="M1749" s="12" t="s">
        <v>501</v>
      </c>
      <c r="N1749" s="12" t="s">
        <v>467</v>
      </c>
      <c r="O1749" s="26" t="s">
        <v>9274</v>
      </c>
      <c r="P1749" s="26" t="s">
        <v>9275</v>
      </c>
      <c r="Q1749" s="25" t="s">
        <v>456</v>
      </c>
      <c r="R1749" s="26" t="s">
        <v>9276</v>
      </c>
      <c r="S1749" s="15" t="s">
        <v>9277</v>
      </c>
      <c r="T1749" s="52">
        <v>0</v>
      </c>
      <c r="U1749" s="22" t="s">
        <v>392</v>
      </c>
      <c r="V1749" s="18" t="str">
        <f>+Sitio_Publico[[#This Row],[idcoleccion]]&amp;"-"&amp;Sitio_Publico[[#This Row],[id]]</f>
        <v>000-1748</v>
      </c>
      <c r="W1749" s="18">
        <f>+VLOOKUP(Sitio_Publico[[#This Row],[territorio]],Estructura!$AE$4:$AH$1067,4,0)</f>
        <v>30013123</v>
      </c>
      <c r="X1749" s="18" t="str">
        <f>+VLOOKUP(Sitio_Publico[[#This Row],[tema]],Estructura!$G$4:$J$532,4,0)</f>
        <v>T-6</v>
      </c>
      <c r="Y1749" s="18" t="str">
        <f>+VLOOKUP(Sitio_Publico[[#This Row],[contenido]],Estructura!$L$4:$O$473,4,0)</f>
        <v>C-4</v>
      </c>
      <c r="Z1749" s="18" t="str">
        <f>+VLOOKUP(Sitio_Publico[[#This Row],[Filtro Integrado]],Estructura!$U$4:$W$529,3,0)</f>
        <v>FI-1</v>
      </c>
      <c r="AA1749" s="18" t="str">
        <f>+VLOOKUP(Sitio_Publico[[#This Row],[Muestra]],Estructura!$Y$4:$AB$483,4,0)</f>
        <v>M-00053</v>
      </c>
    </row>
    <row r="1750" spans="1:27" ht="40.799999999999997" x14ac:dyDescent="0.3">
      <c r="A1750" s="16">
        <f t="shared" si="27"/>
        <v>1749</v>
      </c>
      <c r="B1750" s="47" t="s">
        <v>15118</v>
      </c>
      <c r="C1750" s="13" t="s">
        <v>461</v>
      </c>
      <c r="D1750" s="13" t="s">
        <v>462</v>
      </c>
      <c r="E1750" s="44">
        <v>12101</v>
      </c>
      <c r="F1750" s="13" t="s">
        <v>463</v>
      </c>
      <c r="G1750" s="23" t="s">
        <v>464</v>
      </c>
      <c r="H1750" s="42" t="s">
        <v>458</v>
      </c>
      <c r="I1750" s="28" t="s">
        <v>287</v>
      </c>
      <c r="J1750" s="12" t="s">
        <v>393</v>
      </c>
      <c r="K1750" s="28" t="s">
        <v>463</v>
      </c>
      <c r="L1750" s="12" t="s">
        <v>465</v>
      </c>
      <c r="M1750" s="12" t="s">
        <v>466</v>
      </c>
      <c r="N1750" s="12" t="s">
        <v>467</v>
      </c>
      <c r="O1750" s="26" t="s">
        <v>9278</v>
      </c>
      <c r="P1750" s="26" t="s">
        <v>9279</v>
      </c>
      <c r="Q1750" s="25" t="s">
        <v>456</v>
      </c>
      <c r="R1750" s="26" t="s">
        <v>9280</v>
      </c>
      <c r="S1750" s="15" t="s">
        <v>9281</v>
      </c>
      <c r="T1750" s="52">
        <v>0</v>
      </c>
      <c r="U1750" s="22" t="s">
        <v>392</v>
      </c>
      <c r="V1750" s="18" t="str">
        <f>+Sitio_Publico[[#This Row],[idcoleccion]]&amp;"-"&amp;Sitio_Publico[[#This Row],[id]]</f>
        <v>000-1749</v>
      </c>
      <c r="W1750" s="18">
        <f>+VLOOKUP(Sitio_Publico[[#This Row],[territorio]],Estructura!$AE$4:$AH$1067,4,0)</f>
        <v>30012101</v>
      </c>
      <c r="X1750" s="18" t="str">
        <f>+VLOOKUP(Sitio_Publico[[#This Row],[tema]],Estructura!$G$4:$J$532,4,0)</f>
        <v>T-3</v>
      </c>
      <c r="Y1750" s="18" t="str">
        <f>+VLOOKUP(Sitio_Publico[[#This Row],[contenido]],Estructura!$L$4:$O$473,4,0)</f>
        <v>C-2</v>
      </c>
      <c r="Z1750" s="18" t="str">
        <f>+VLOOKUP(Sitio_Publico[[#This Row],[Filtro Integrado]],Estructura!$U$4:$W$529,3,0)</f>
        <v>FI-0</v>
      </c>
      <c r="AA1750" s="18" t="str">
        <f>+VLOOKUP(Sitio_Publico[[#This Row],[Muestra]],Estructura!$Y$4:$AB$483,4,0)</f>
        <v>M-00049</v>
      </c>
    </row>
    <row r="1751" spans="1:27" ht="40.799999999999997" x14ac:dyDescent="0.3">
      <c r="A1751" s="16">
        <f t="shared" si="27"/>
        <v>1750</v>
      </c>
      <c r="B1751" s="47" t="s">
        <v>15118</v>
      </c>
      <c r="C1751" s="13" t="s">
        <v>461</v>
      </c>
      <c r="D1751" s="13" t="s">
        <v>462</v>
      </c>
      <c r="E1751" s="44">
        <v>10102</v>
      </c>
      <c r="F1751" s="13" t="s">
        <v>502</v>
      </c>
      <c r="G1751" s="23" t="s">
        <v>464</v>
      </c>
      <c r="H1751" s="42" t="s">
        <v>458</v>
      </c>
      <c r="I1751" s="28" t="s">
        <v>249</v>
      </c>
      <c r="J1751" s="12" t="s">
        <v>393</v>
      </c>
      <c r="K1751" s="28" t="s">
        <v>503</v>
      </c>
      <c r="L1751" s="12" t="s">
        <v>465</v>
      </c>
      <c r="M1751" s="12" t="s">
        <v>466</v>
      </c>
      <c r="N1751" s="12" t="s">
        <v>467</v>
      </c>
      <c r="O1751" s="26" t="s">
        <v>9282</v>
      </c>
      <c r="P1751" s="26" t="s">
        <v>9283</v>
      </c>
      <c r="Q1751" s="25" t="s">
        <v>456</v>
      </c>
      <c r="R1751" s="26" t="s">
        <v>9284</v>
      </c>
      <c r="S1751" s="15" t="s">
        <v>9285</v>
      </c>
      <c r="T1751" s="52">
        <v>0</v>
      </c>
      <c r="U1751" s="22" t="s">
        <v>392</v>
      </c>
      <c r="V1751" s="18" t="str">
        <f>+Sitio_Publico[[#This Row],[idcoleccion]]&amp;"-"&amp;Sitio_Publico[[#This Row],[id]]</f>
        <v>000-1750</v>
      </c>
      <c r="W1751" s="18">
        <f>+VLOOKUP(Sitio_Publico[[#This Row],[territorio]],Estructura!$AE$4:$AH$1067,4,0)</f>
        <v>30010102</v>
      </c>
      <c r="X1751" s="18" t="str">
        <f>+VLOOKUP(Sitio_Publico[[#This Row],[tema]],Estructura!$G$4:$J$532,4,0)</f>
        <v>T-7</v>
      </c>
      <c r="Y1751" s="18" t="str">
        <f>+VLOOKUP(Sitio_Publico[[#This Row],[contenido]],Estructura!$L$4:$O$473,4,0)</f>
        <v>C-2</v>
      </c>
      <c r="Z1751" s="18" t="str">
        <f>+VLOOKUP(Sitio_Publico[[#This Row],[Filtro Integrado]],Estructura!$U$4:$W$529,3,0)</f>
        <v>FI-0</v>
      </c>
      <c r="AA1751" s="18" t="str">
        <f>+VLOOKUP(Sitio_Publico[[#This Row],[Muestra]],Estructura!$Y$4:$AB$483,4,0)</f>
        <v>M-00054</v>
      </c>
    </row>
    <row r="1752" spans="1:27" ht="40.799999999999997" x14ac:dyDescent="0.3">
      <c r="A1752" s="16">
        <f t="shared" si="27"/>
        <v>1751</v>
      </c>
      <c r="B1752" s="47" t="s">
        <v>15118</v>
      </c>
      <c r="C1752" s="13" t="s">
        <v>461</v>
      </c>
      <c r="D1752" s="13" t="s">
        <v>462</v>
      </c>
      <c r="E1752" s="44">
        <v>8312</v>
      </c>
      <c r="F1752" s="13" t="s">
        <v>538</v>
      </c>
      <c r="G1752" s="23" t="s">
        <v>498</v>
      </c>
      <c r="H1752" s="42" t="s">
        <v>458</v>
      </c>
      <c r="I1752" s="28" t="s">
        <v>192</v>
      </c>
      <c r="J1752" s="12" t="s">
        <v>499</v>
      </c>
      <c r="K1752" s="28" t="s">
        <v>539</v>
      </c>
      <c r="L1752" s="12" t="s">
        <v>465</v>
      </c>
      <c r="M1752" s="12" t="s">
        <v>466</v>
      </c>
      <c r="N1752" s="12" t="s">
        <v>467</v>
      </c>
      <c r="O1752" s="26" t="s">
        <v>9286</v>
      </c>
      <c r="P1752" s="26" t="s">
        <v>9287</v>
      </c>
      <c r="Q1752" s="25" t="s">
        <v>526</v>
      </c>
      <c r="R1752" s="26" t="s">
        <v>9288</v>
      </c>
      <c r="S1752" s="15" t="s">
        <v>9289</v>
      </c>
      <c r="T1752" s="52">
        <v>0</v>
      </c>
      <c r="U1752" s="22" t="s">
        <v>392</v>
      </c>
      <c r="V1752" s="18" t="str">
        <f>+Sitio_Publico[[#This Row],[idcoleccion]]&amp;"-"&amp;Sitio_Publico[[#This Row],[id]]</f>
        <v>000-1751</v>
      </c>
      <c r="W1752" s="18">
        <f>+VLOOKUP(Sitio_Publico[[#This Row],[territorio]],Estructura!$AE$4:$AH$1067,4,0)</f>
        <v>30008312</v>
      </c>
      <c r="X1752" s="18" t="str">
        <f>+VLOOKUP(Sitio_Publico[[#This Row],[tema]],Estructura!$G$4:$J$532,4,0)</f>
        <v>T-9</v>
      </c>
      <c r="Y1752" s="18" t="str">
        <f>+VLOOKUP(Sitio_Publico[[#This Row],[contenido]],Estructura!$L$4:$O$473,4,0)</f>
        <v>C-4</v>
      </c>
      <c r="Z1752" s="18" t="str">
        <f>+VLOOKUP(Sitio_Publico[[#This Row],[Filtro Integrado]],Estructura!$U$4:$W$529,3,0)</f>
        <v>FI-1</v>
      </c>
      <c r="AA1752" s="18" t="str">
        <f>+VLOOKUP(Sitio_Publico[[#This Row],[Muestra]],Estructura!$Y$4:$AB$483,4,0)</f>
        <v>M-00056</v>
      </c>
    </row>
    <row r="1753" spans="1:27" ht="40.799999999999997" x14ac:dyDescent="0.3">
      <c r="A1753" s="16">
        <f t="shared" si="27"/>
        <v>1752</v>
      </c>
      <c r="B1753" s="47" t="s">
        <v>15118</v>
      </c>
      <c r="C1753" s="13" t="s">
        <v>461</v>
      </c>
      <c r="D1753" s="13" t="s">
        <v>462</v>
      </c>
      <c r="E1753" s="44">
        <v>9207</v>
      </c>
      <c r="F1753" s="13" t="s">
        <v>468</v>
      </c>
      <c r="G1753" s="23" t="s">
        <v>469</v>
      </c>
      <c r="H1753" s="42" t="s">
        <v>458</v>
      </c>
      <c r="I1753" s="28" t="s">
        <v>243</v>
      </c>
      <c r="J1753" s="12" t="s">
        <v>393</v>
      </c>
      <c r="K1753" s="28" t="s">
        <v>470</v>
      </c>
      <c r="L1753" s="12" t="s">
        <v>465</v>
      </c>
      <c r="M1753" s="12" t="s">
        <v>471</v>
      </c>
      <c r="N1753" s="12" t="s">
        <v>467</v>
      </c>
      <c r="O1753" s="26" t="s">
        <v>480</v>
      </c>
      <c r="P1753" s="26" t="s">
        <v>9290</v>
      </c>
      <c r="Q1753" s="25" t="s">
        <v>456</v>
      </c>
      <c r="R1753" s="26" t="s">
        <v>9291</v>
      </c>
      <c r="S1753" s="15" t="s">
        <v>481</v>
      </c>
      <c r="T1753" s="52">
        <v>0</v>
      </c>
      <c r="U1753" s="22" t="s">
        <v>392</v>
      </c>
      <c r="V1753" s="18" t="str">
        <f>+Sitio_Publico[[#This Row],[idcoleccion]]&amp;"-"&amp;Sitio_Publico[[#This Row],[id]]</f>
        <v>000-1752</v>
      </c>
      <c r="W1753" s="18">
        <f>+VLOOKUP(Sitio_Publico[[#This Row],[territorio]],Estructura!$AE$4:$AH$1067,4,0)</f>
        <v>30009207</v>
      </c>
      <c r="X1753" s="18" t="str">
        <f>+VLOOKUP(Sitio_Publico[[#This Row],[tema]],Estructura!$G$4:$J$532,4,0)</f>
        <v>T-4</v>
      </c>
      <c r="Y1753" s="18" t="str">
        <f>+VLOOKUP(Sitio_Publico[[#This Row],[contenido]],Estructura!$L$4:$O$473,4,0)</f>
        <v>C-3</v>
      </c>
      <c r="Z1753" s="18" t="str">
        <f>+VLOOKUP(Sitio_Publico[[#This Row],[Filtro Integrado]],Estructura!$U$4:$W$529,3,0)</f>
        <v>FI-0</v>
      </c>
      <c r="AA1753" s="18" t="str">
        <f>+VLOOKUP(Sitio_Publico[[#This Row],[Muestra]],Estructura!$Y$4:$AB$483,4,0)</f>
        <v>M-00050</v>
      </c>
    </row>
    <row r="1754" spans="1:27" ht="40.799999999999997" x14ac:dyDescent="0.3">
      <c r="A1754" s="16">
        <f t="shared" si="27"/>
        <v>1753</v>
      </c>
      <c r="B1754" s="47" t="s">
        <v>15118</v>
      </c>
      <c r="C1754" s="13" t="s">
        <v>461</v>
      </c>
      <c r="D1754" s="13" t="s">
        <v>462</v>
      </c>
      <c r="E1754" s="44">
        <v>7106</v>
      </c>
      <c r="F1754" s="13" t="s">
        <v>463</v>
      </c>
      <c r="G1754" s="23" t="s">
        <v>464</v>
      </c>
      <c r="H1754" s="42" t="s">
        <v>458</v>
      </c>
      <c r="I1754" s="28" t="s">
        <v>137</v>
      </c>
      <c r="J1754" s="12" t="s">
        <v>393</v>
      </c>
      <c r="K1754" s="28" t="s">
        <v>463</v>
      </c>
      <c r="L1754" s="12" t="s">
        <v>465</v>
      </c>
      <c r="M1754" s="12" t="s">
        <v>466</v>
      </c>
      <c r="N1754" s="12" t="s">
        <v>467</v>
      </c>
      <c r="O1754" s="26" t="s">
        <v>9292</v>
      </c>
      <c r="P1754" s="26" t="s">
        <v>9293</v>
      </c>
      <c r="Q1754" s="25" t="s">
        <v>456</v>
      </c>
      <c r="R1754" s="26" t="s">
        <v>9294</v>
      </c>
      <c r="S1754" s="15" t="s">
        <v>9295</v>
      </c>
      <c r="T1754" s="52">
        <v>0</v>
      </c>
      <c r="U1754" s="22" t="s">
        <v>392</v>
      </c>
      <c r="V1754" s="18" t="str">
        <f>+Sitio_Publico[[#This Row],[idcoleccion]]&amp;"-"&amp;Sitio_Publico[[#This Row],[id]]</f>
        <v>000-1753</v>
      </c>
      <c r="W1754" s="18">
        <f>+VLOOKUP(Sitio_Publico[[#This Row],[territorio]],Estructura!$AE$4:$AH$1067,4,0)</f>
        <v>30007106</v>
      </c>
      <c r="X1754" s="18" t="str">
        <f>+VLOOKUP(Sitio_Publico[[#This Row],[tema]],Estructura!$G$4:$J$532,4,0)</f>
        <v>T-3</v>
      </c>
      <c r="Y1754" s="18" t="str">
        <f>+VLOOKUP(Sitio_Publico[[#This Row],[contenido]],Estructura!$L$4:$O$473,4,0)</f>
        <v>C-2</v>
      </c>
      <c r="Z1754" s="18" t="str">
        <f>+VLOOKUP(Sitio_Publico[[#This Row],[Filtro Integrado]],Estructura!$U$4:$W$529,3,0)</f>
        <v>FI-0</v>
      </c>
      <c r="AA1754" s="18" t="str">
        <f>+VLOOKUP(Sitio_Publico[[#This Row],[Muestra]],Estructura!$Y$4:$AB$483,4,0)</f>
        <v>M-00049</v>
      </c>
    </row>
    <row r="1755" spans="1:27" ht="40.799999999999997" x14ac:dyDescent="0.3">
      <c r="A1755" s="16">
        <f t="shared" si="27"/>
        <v>1754</v>
      </c>
      <c r="B1755" s="47" t="s">
        <v>15118</v>
      </c>
      <c r="C1755" s="13" t="s">
        <v>461</v>
      </c>
      <c r="D1755" s="13" t="s">
        <v>462</v>
      </c>
      <c r="E1755" s="44">
        <v>7107</v>
      </c>
      <c r="F1755" s="13" t="s">
        <v>502</v>
      </c>
      <c r="G1755" s="23" t="s">
        <v>464</v>
      </c>
      <c r="H1755" s="42" t="s">
        <v>458</v>
      </c>
      <c r="I1755" s="28" t="s">
        <v>138</v>
      </c>
      <c r="J1755" s="12" t="s">
        <v>393</v>
      </c>
      <c r="K1755" s="28" t="s">
        <v>503</v>
      </c>
      <c r="L1755" s="12" t="s">
        <v>465</v>
      </c>
      <c r="M1755" s="12" t="s">
        <v>466</v>
      </c>
      <c r="N1755" s="12" t="s">
        <v>467</v>
      </c>
      <c r="O1755" s="26" t="s">
        <v>514</v>
      </c>
      <c r="P1755" s="26" t="s">
        <v>9296</v>
      </c>
      <c r="Q1755" s="25" t="s">
        <v>456</v>
      </c>
      <c r="R1755" s="26" t="s">
        <v>9297</v>
      </c>
      <c r="S1755" s="15" t="s">
        <v>515</v>
      </c>
      <c r="T1755" s="52">
        <v>0</v>
      </c>
      <c r="U1755" s="22" t="s">
        <v>392</v>
      </c>
      <c r="V1755" s="18" t="str">
        <f>+Sitio_Publico[[#This Row],[idcoleccion]]&amp;"-"&amp;Sitio_Publico[[#This Row],[id]]</f>
        <v>000-1754</v>
      </c>
      <c r="W1755" s="18">
        <f>+VLOOKUP(Sitio_Publico[[#This Row],[territorio]],Estructura!$AE$4:$AH$1067,4,0)</f>
        <v>30007107</v>
      </c>
      <c r="X1755" s="18" t="str">
        <f>+VLOOKUP(Sitio_Publico[[#This Row],[tema]],Estructura!$G$4:$J$532,4,0)</f>
        <v>T-7</v>
      </c>
      <c r="Y1755" s="18" t="str">
        <f>+VLOOKUP(Sitio_Publico[[#This Row],[contenido]],Estructura!$L$4:$O$473,4,0)</f>
        <v>C-2</v>
      </c>
      <c r="Z1755" s="18" t="str">
        <f>+VLOOKUP(Sitio_Publico[[#This Row],[Filtro Integrado]],Estructura!$U$4:$W$529,3,0)</f>
        <v>FI-0</v>
      </c>
      <c r="AA1755" s="18" t="str">
        <f>+VLOOKUP(Sitio_Publico[[#This Row],[Muestra]],Estructura!$Y$4:$AB$483,4,0)</f>
        <v>M-00054</v>
      </c>
    </row>
    <row r="1756" spans="1:27" ht="40.799999999999997" x14ac:dyDescent="0.3">
      <c r="A1756" s="16">
        <f t="shared" si="27"/>
        <v>1755</v>
      </c>
      <c r="B1756" s="47" t="s">
        <v>15118</v>
      </c>
      <c r="C1756" s="13" t="s">
        <v>461</v>
      </c>
      <c r="D1756" s="13" t="s">
        <v>462</v>
      </c>
      <c r="E1756" s="44">
        <v>1403</v>
      </c>
      <c r="F1756" s="13" t="s">
        <v>502</v>
      </c>
      <c r="G1756" s="23" t="s">
        <v>464</v>
      </c>
      <c r="H1756" s="42" t="s">
        <v>458</v>
      </c>
      <c r="I1756" s="28" t="s">
        <v>30</v>
      </c>
      <c r="J1756" s="12" t="s">
        <v>393</v>
      </c>
      <c r="K1756" s="28" t="s">
        <v>503</v>
      </c>
      <c r="L1756" s="12" t="s">
        <v>465</v>
      </c>
      <c r="M1756" s="12" t="s">
        <v>466</v>
      </c>
      <c r="N1756" s="12" t="s">
        <v>467</v>
      </c>
      <c r="O1756" s="26" t="s">
        <v>9298</v>
      </c>
      <c r="P1756" s="26" t="s">
        <v>9299</v>
      </c>
      <c r="Q1756" s="25" t="s">
        <v>456</v>
      </c>
      <c r="R1756" s="26" t="s">
        <v>9300</v>
      </c>
      <c r="S1756" s="15" t="s">
        <v>9301</v>
      </c>
      <c r="T1756" s="52">
        <v>0</v>
      </c>
      <c r="U1756" s="22" t="s">
        <v>392</v>
      </c>
      <c r="V1756" s="18" t="str">
        <f>+Sitio_Publico[[#This Row],[idcoleccion]]&amp;"-"&amp;Sitio_Publico[[#This Row],[id]]</f>
        <v>000-1755</v>
      </c>
      <c r="W1756" s="18">
        <f>+VLOOKUP(Sitio_Publico[[#This Row],[territorio]],Estructura!$AE$4:$AH$1067,4,0)</f>
        <v>30001403</v>
      </c>
      <c r="X1756" s="18" t="str">
        <f>+VLOOKUP(Sitio_Publico[[#This Row],[tema]],Estructura!$G$4:$J$532,4,0)</f>
        <v>T-7</v>
      </c>
      <c r="Y1756" s="18" t="str">
        <f>+VLOOKUP(Sitio_Publico[[#This Row],[contenido]],Estructura!$L$4:$O$473,4,0)</f>
        <v>C-2</v>
      </c>
      <c r="Z1756" s="18" t="str">
        <f>+VLOOKUP(Sitio_Publico[[#This Row],[Filtro Integrado]],Estructura!$U$4:$W$529,3,0)</f>
        <v>FI-0</v>
      </c>
      <c r="AA1756" s="18" t="str">
        <f>+VLOOKUP(Sitio_Publico[[#This Row],[Muestra]],Estructura!$Y$4:$AB$483,4,0)</f>
        <v>M-00054</v>
      </c>
    </row>
    <row r="1757" spans="1:27" ht="40.799999999999997" x14ac:dyDescent="0.3">
      <c r="A1757" s="16">
        <f t="shared" si="27"/>
        <v>1756</v>
      </c>
      <c r="B1757" s="47" t="s">
        <v>15118</v>
      </c>
      <c r="C1757" s="13" t="s">
        <v>461</v>
      </c>
      <c r="D1757" s="13" t="s">
        <v>462</v>
      </c>
      <c r="E1757" s="44">
        <v>5703</v>
      </c>
      <c r="F1757" s="13" t="s">
        <v>463</v>
      </c>
      <c r="G1757" s="23" t="s">
        <v>464</v>
      </c>
      <c r="H1757" s="42" t="s">
        <v>458</v>
      </c>
      <c r="I1757" s="28" t="s">
        <v>92</v>
      </c>
      <c r="J1757" s="12" t="s">
        <v>393</v>
      </c>
      <c r="K1757" s="28" t="s">
        <v>463</v>
      </c>
      <c r="L1757" s="12" t="s">
        <v>465</v>
      </c>
      <c r="M1757" s="12" t="s">
        <v>466</v>
      </c>
      <c r="N1757" s="12" t="s">
        <v>467</v>
      </c>
      <c r="O1757" s="26" t="s">
        <v>9302</v>
      </c>
      <c r="P1757" s="26" t="s">
        <v>9303</v>
      </c>
      <c r="Q1757" s="25" t="s">
        <v>456</v>
      </c>
      <c r="R1757" s="26" t="s">
        <v>9304</v>
      </c>
      <c r="S1757" s="15" t="s">
        <v>9305</v>
      </c>
      <c r="T1757" s="52">
        <v>0</v>
      </c>
      <c r="U1757" s="22" t="s">
        <v>392</v>
      </c>
      <c r="V1757" s="18" t="str">
        <f>+Sitio_Publico[[#This Row],[idcoleccion]]&amp;"-"&amp;Sitio_Publico[[#This Row],[id]]</f>
        <v>000-1756</v>
      </c>
      <c r="W1757" s="18">
        <f>+VLOOKUP(Sitio_Publico[[#This Row],[territorio]],Estructura!$AE$4:$AH$1067,4,0)</f>
        <v>30005703</v>
      </c>
      <c r="X1757" s="18" t="str">
        <f>+VLOOKUP(Sitio_Publico[[#This Row],[tema]],Estructura!$G$4:$J$532,4,0)</f>
        <v>T-3</v>
      </c>
      <c r="Y1757" s="18" t="str">
        <f>+VLOOKUP(Sitio_Publico[[#This Row],[contenido]],Estructura!$L$4:$O$473,4,0)</f>
        <v>C-2</v>
      </c>
      <c r="Z1757" s="18" t="str">
        <f>+VLOOKUP(Sitio_Publico[[#This Row],[Filtro Integrado]],Estructura!$U$4:$W$529,3,0)</f>
        <v>FI-0</v>
      </c>
      <c r="AA1757" s="18" t="str">
        <f>+VLOOKUP(Sitio_Publico[[#This Row],[Muestra]],Estructura!$Y$4:$AB$483,4,0)</f>
        <v>M-00049</v>
      </c>
    </row>
    <row r="1758" spans="1:27" ht="40.799999999999997" x14ac:dyDescent="0.3">
      <c r="A1758" s="16">
        <f t="shared" si="27"/>
        <v>1757</v>
      </c>
      <c r="B1758" s="47" t="s">
        <v>15118</v>
      </c>
      <c r="C1758" s="13" t="s">
        <v>461</v>
      </c>
      <c r="D1758" s="13" t="s">
        <v>462</v>
      </c>
      <c r="E1758" s="44">
        <v>5</v>
      </c>
      <c r="F1758" s="13" t="s">
        <v>590</v>
      </c>
      <c r="G1758" s="23" t="s">
        <v>591</v>
      </c>
      <c r="H1758" s="42" t="s">
        <v>457</v>
      </c>
      <c r="I1758" s="28" t="s">
        <v>368</v>
      </c>
      <c r="J1758" s="12" t="s">
        <v>393</v>
      </c>
      <c r="K1758" s="28" t="s">
        <v>592</v>
      </c>
      <c r="L1758" s="12" t="s">
        <v>465</v>
      </c>
      <c r="M1758" s="12" t="s">
        <v>593</v>
      </c>
      <c r="N1758" s="12" t="s">
        <v>467</v>
      </c>
      <c r="O1758" s="26" t="s">
        <v>594</v>
      </c>
      <c r="P1758" s="26" t="s">
        <v>9306</v>
      </c>
      <c r="Q1758" s="25" t="s">
        <v>456</v>
      </c>
      <c r="R1758" s="26" t="s">
        <v>9307</v>
      </c>
      <c r="S1758" s="15" t="s">
        <v>595</v>
      </c>
      <c r="T1758" s="52">
        <v>0</v>
      </c>
      <c r="U1758" s="22" t="s">
        <v>392</v>
      </c>
      <c r="V1758" s="18" t="str">
        <f>+Sitio_Publico[[#This Row],[idcoleccion]]&amp;"-"&amp;Sitio_Publico[[#This Row],[id]]</f>
        <v>000-1757</v>
      </c>
      <c r="W1758" s="18">
        <f>+VLOOKUP(Sitio_Publico[[#This Row],[territorio]],Estructura!$AE$4:$AH$1067,4,0)</f>
        <v>20000005</v>
      </c>
      <c r="X1758" s="18" t="str">
        <f>+VLOOKUP(Sitio_Publico[[#This Row],[tema]],Estructura!$G$4:$J$532,4,0)</f>
        <v>T-11</v>
      </c>
      <c r="Y1758" s="18" t="str">
        <f>+VLOOKUP(Sitio_Publico[[#This Row],[contenido]],Estructura!$L$4:$O$473,4,0)</f>
        <v>C-6</v>
      </c>
      <c r="Z1758" s="18" t="str">
        <f>+VLOOKUP(Sitio_Publico[[#This Row],[Filtro Integrado]],Estructura!$U$4:$W$529,3,0)</f>
        <v>FI-0</v>
      </c>
      <c r="AA1758" s="18" t="str">
        <f>+VLOOKUP(Sitio_Publico[[#This Row],[Muestra]],Estructura!$Y$4:$AB$483,4,0)</f>
        <v>M-00060</v>
      </c>
    </row>
    <row r="1759" spans="1:27" ht="40.799999999999997" x14ac:dyDescent="0.3">
      <c r="A1759" s="16">
        <f t="shared" si="27"/>
        <v>1758</v>
      </c>
      <c r="B1759" s="47" t="s">
        <v>15118</v>
      </c>
      <c r="C1759" s="13" t="s">
        <v>461</v>
      </c>
      <c r="D1759" s="13" t="s">
        <v>462</v>
      </c>
      <c r="E1759" s="44">
        <v>10301</v>
      </c>
      <c r="F1759" s="13" t="s">
        <v>468</v>
      </c>
      <c r="G1759" s="23" t="s">
        <v>469</v>
      </c>
      <c r="H1759" s="42" t="s">
        <v>458</v>
      </c>
      <c r="I1759" s="28" t="s">
        <v>267</v>
      </c>
      <c r="J1759" s="12" t="s">
        <v>393</v>
      </c>
      <c r="K1759" s="28" t="s">
        <v>470</v>
      </c>
      <c r="L1759" s="12" t="s">
        <v>465</v>
      </c>
      <c r="M1759" s="12" t="s">
        <v>471</v>
      </c>
      <c r="N1759" s="12" t="s">
        <v>467</v>
      </c>
      <c r="O1759" s="26" t="s">
        <v>9308</v>
      </c>
      <c r="P1759" s="26" t="s">
        <v>9309</v>
      </c>
      <c r="Q1759" s="25" t="s">
        <v>456</v>
      </c>
      <c r="R1759" s="26" t="s">
        <v>9310</v>
      </c>
      <c r="S1759" s="15" t="s">
        <v>9311</v>
      </c>
      <c r="T1759" s="52">
        <v>0</v>
      </c>
      <c r="U1759" s="22" t="s">
        <v>392</v>
      </c>
      <c r="V1759" s="18" t="str">
        <f>+Sitio_Publico[[#This Row],[idcoleccion]]&amp;"-"&amp;Sitio_Publico[[#This Row],[id]]</f>
        <v>000-1758</v>
      </c>
      <c r="W1759" s="18">
        <f>+VLOOKUP(Sitio_Publico[[#This Row],[territorio]],Estructura!$AE$4:$AH$1067,4,0)</f>
        <v>30010301</v>
      </c>
      <c r="X1759" s="18" t="str">
        <f>+VLOOKUP(Sitio_Publico[[#This Row],[tema]],Estructura!$G$4:$J$532,4,0)</f>
        <v>T-4</v>
      </c>
      <c r="Y1759" s="18" t="str">
        <f>+VLOOKUP(Sitio_Publico[[#This Row],[contenido]],Estructura!$L$4:$O$473,4,0)</f>
        <v>C-3</v>
      </c>
      <c r="Z1759" s="18" t="str">
        <f>+VLOOKUP(Sitio_Publico[[#This Row],[Filtro Integrado]],Estructura!$U$4:$W$529,3,0)</f>
        <v>FI-0</v>
      </c>
      <c r="AA1759" s="18" t="str">
        <f>+VLOOKUP(Sitio_Publico[[#This Row],[Muestra]],Estructura!$Y$4:$AB$483,4,0)</f>
        <v>M-00050</v>
      </c>
    </row>
    <row r="1760" spans="1:27" ht="40.799999999999997" x14ac:dyDescent="0.3">
      <c r="A1760" s="16">
        <f t="shared" si="27"/>
        <v>1759</v>
      </c>
      <c r="B1760" s="47" t="s">
        <v>15118</v>
      </c>
      <c r="C1760" s="13" t="s">
        <v>461</v>
      </c>
      <c r="D1760" s="13" t="s">
        <v>462</v>
      </c>
      <c r="E1760" s="44">
        <v>5103</v>
      </c>
      <c r="F1760" s="13" t="s">
        <v>538</v>
      </c>
      <c r="G1760" s="23" t="s">
        <v>498</v>
      </c>
      <c r="H1760" s="42" t="s">
        <v>458</v>
      </c>
      <c r="I1760" s="28" t="s">
        <v>64</v>
      </c>
      <c r="J1760" s="12" t="s">
        <v>499</v>
      </c>
      <c r="K1760" s="28" t="s">
        <v>539</v>
      </c>
      <c r="L1760" s="12" t="s">
        <v>465</v>
      </c>
      <c r="M1760" s="12" t="s">
        <v>466</v>
      </c>
      <c r="N1760" s="12" t="s">
        <v>467</v>
      </c>
      <c r="O1760" s="26" t="s">
        <v>9312</v>
      </c>
      <c r="P1760" s="26" t="s">
        <v>9313</v>
      </c>
      <c r="Q1760" s="25" t="s">
        <v>526</v>
      </c>
      <c r="R1760" s="26" t="s">
        <v>9314</v>
      </c>
      <c r="S1760" s="15" t="s">
        <v>9315</v>
      </c>
      <c r="T1760" s="52">
        <v>0</v>
      </c>
      <c r="U1760" s="22" t="s">
        <v>392</v>
      </c>
      <c r="V1760" s="18" t="str">
        <f>+Sitio_Publico[[#This Row],[idcoleccion]]&amp;"-"&amp;Sitio_Publico[[#This Row],[id]]</f>
        <v>000-1759</v>
      </c>
      <c r="W1760" s="18">
        <f>+VLOOKUP(Sitio_Publico[[#This Row],[territorio]],Estructura!$AE$4:$AH$1067,4,0)</f>
        <v>30005103</v>
      </c>
      <c r="X1760" s="18" t="str">
        <f>+VLOOKUP(Sitio_Publico[[#This Row],[tema]],Estructura!$G$4:$J$532,4,0)</f>
        <v>T-9</v>
      </c>
      <c r="Y1760" s="18" t="str">
        <f>+VLOOKUP(Sitio_Publico[[#This Row],[contenido]],Estructura!$L$4:$O$473,4,0)</f>
        <v>C-4</v>
      </c>
      <c r="Z1760" s="18" t="str">
        <f>+VLOOKUP(Sitio_Publico[[#This Row],[Filtro Integrado]],Estructura!$U$4:$W$529,3,0)</f>
        <v>FI-1</v>
      </c>
      <c r="AA1760" s="18" t="str">
        <f>+VLOOKUP(Sitio_Publico[[#This Row],[Muestra]],Estructura!$Y$4:$AB$483,4,0)</f>
        <v>M-00056</v>
      </c>
    </row>
    <row r="1761" spans="1:27" ht="40.799999999999997" x14ac:dyDescent="0.3">
      <c r="A1761" s="16">
        <f t="shared" si="27"/>
        <v>1760</v>
      </c>
      <c r="B1761" s="47" t="s">
        <v>15118</v>
      </c>
      <c r="C1761" s="13" t="s">
        <v>461</v>
      </c>
      <c r="D1761" s="13" t="s">
        <v>462</v>
      </c>
      <c r="E1761" s="44">
        <v>5804</v>
      </c>
      <c r="F1761" s="13" t="s">
        <v>468</v>
      </c>
      <c r="G1761" s="23" t="s">
        <v>469</v>
      </c>
      <c r="H1761" s="42" t="s">
        <v>458</v>
      </c>
      <c r="I1761" s="28" t="s">
        <v>99</v>
      </c>
      <c r="J1761" s="12" t="s">
        <v>393</v>
      </c>
      <c r="K1761" s="28" t="s">
        <v>470</v>
      </c>
      <c r="L1761" s="12" t="s">
        <v>465</v>
      </c>
      <c r="M1761" s="12" t="s">
        <v>471</v>
      </c>
      <c r="N1761" s="12" t="s">
        <v>467</v>
      </c>
      <c r="O1761" s="26" t="s">
        <v>9316</v>
      </c>
      <c r="P1761" s="26" t="s">
        <v>9317</v>
      </c>
      <c r="Q1761" s="25" t="s">
        <v>456</v>
      </c>
      <c r="R1761" s="26" t="s">
        <v>9318</v>
      </c>
      <c r="S1761" s="15" t="s">
        <v>9319</v>
      </c>
      <c r="T1761" s="52">
        <v>0</v>
      </c>
      <c r="U1761" s="22" t="s">
        <v>392</v>
      </c>
      <c r="V1761" s="18" t="str">
        <f>+Sitio_Publico[[#This Row],[idcoleccion]]&amp;"-"&amp;Sitio_Publico[[#This Row],[id]]</f>
        <v>000-1760</v>
      </c>
      <c r="W1761" s="18">
        <f>+VLOOKUP(Sitio_Publico[[#This Row],[territorio]],Estructura!$AE$4:$AH$1067,4,0)</f>
        <v>30005804</v>
      </c>
      <c r="X1761" s="18" t="str">
        <f>+VLOOKUP(Sitio_Publico[[#This Row],[tema]],Estructura!$G$4:$J$532,4,0)</f>
        <v>T-4</v>
      </c>
      <c r="Y1761" s="18" t="str">
        <f>+VLOOKUP(Sitio_Publico[[#This Row],[contenido]],Estructura!$L$4:$O$473,4,0)</f>
        <v>C-3</v>
      </c>
      <c r="Z1761" s="18" t="str">
        <f>+VLOOKUP(Sitio_Publico[[#This Row],[Filtro Integrado]],Estructura!$U$4:$W$529,3,0)</f>
        <v>FI-0</v>
      </c>
      <c r="AA1761" s="18" t="str">
        <f>+VLOOKUP(Sitio_Publico[[#This Row],[Muestra]],Estructura!$Y$4:$AB$483,4,0)</f>
        <v>M-00050</v>
      </c>
    </row>
    <row r="1762" spans="1:27" ht="40.799999999999997" x14ac:dyDescent="0.3">
      <c r="A1762" s="16">
        <f t="shared" si="27"/>
        <v>1761</v>
      </c>
      <c r="B1762" s="47" t="s">
        <v>15118</v>
      </c>
      <c r="C1762" s="13" t="s">
        <v>461</v>
      </c>
      <c r="D1762" s="13" t="s">
        <v>462</v>
      </c>
      <c r="E1762" s="44">
        <v>10307</v>
      </c>
      <c r="F1762" s="13" t="s">
        <v>463</v>
      </c>
      <c r="G1762" s="23" t="s">
        <v>464</v>
      </c>
      <c r="H1762" s="42" t="s">
        <v>458</v>
      </c>
      <c r="I1762" s="28" t="s">
        <v>273</v>
      </c>
      <c r="J1762" s="12" t="s">
        <v>393</v>
      </c>
      <c r="K1762" s="28" t="s">
        <v>463</v>
      </c>
      <c r="L1762" s="12" t="s">
        <v>465</v>
      </c>
      <c r="M1762" s="12" t="s">
        <v>466</v>
      </c>
      <c r="N1762" s="12" t="s">
        <v>467</v>
      </c>
      <c r="O1762" s="26" t="s">
        <v>9320</v>
      </c>
      <c r="P1762" s="26" t="s">
        <v>9321</v>
      </c>
      <c r="Q1762" s="25" t="s">
        <v>456</v>
      </c>
      <c r="R1762" s="26" t="s">
        <v>9322</v>
      </c>
      <c r="S1762" s="15" t="s">
        <v>9323</v>
      </c>
      <c r="T1762" s="52">
        <v>0</v>
      </c>
      <c r="U1762" s="22" t="s">
        <v>392</v>
      </c>
      <c r="V1762" s="18" t="str">
        <f>+Sitio_Publico[[#This Row],[idcoleccion]]&amp;"-"&amp;Sitio_Publico[[#This Row],[id]]</f>
        <v>000-1761</v>
      </c>
      <c r="W1762" s="18">
        <f>+VLOOKUP(Sitio_Publico[[#This Row],[territorio]],Estructura!$AE$4:$AH$1067,4,0)</f>
        <v>30010307</v>
      </c>
      <c r="X1762" s="18" t="str">
        <f>+VLOOKUP(Sitio_Publico[[#This Row],[tema]],Estructura!$G$4:$J$532,4,0)</f>
        <v>T-3</v>
      </c>
      <c r="Y1762" s="18" t="str">
        <f>+VLOOKUP(Sitio_Publico[[#This Row],[contenido]],Estructura!$L$4:$O$473,4,0)</f>
        <v>C-2</v>
      </c>
      <c r="Z1762" s="18" t="str">
        <f>+VLOOKUP(Sitio_Publico[[#This Row],[Filtro Integrado]],Estructura!$U$4:$W$529,3,0)</f>
        <v>FI-0</v>
      </c>
      <c r="AA1762" s="18" t="str">
        <f>+VLOOKUP(Sitio_Publico[[#This Row],[Muestra]],Estructura!$Y$4:$AB$483,4,0)</f>
        <v>M-00049</v>
      </c>
    </row>
    <row r="1763" spans="1:27" ht="40.799999999999997" x14ac:dyDescent="0.3">
      <c r="A1763" s="16">
        <f t="shared" si="27"/>
        <v>1762</v>
      </c>
      <c r="B1763" s="47" t="s">
        <v>15118</v>
      </c>
      <c r="C1763" s="13" t="s">
        <v>461</v>
      </c>
      <c r="D1763" s="13" t="s">
        <v>462</v>
      </c>
      <c r="E1763" s="44">
        <v>16107</v>
      </c>
      <c r="F1763" s="13" t="s">
        <v>538</v>
      </c>
      <c r="G1763" s="23" t="s">
        <v>498</v>
      </c>
      <c r="H1763" s="42" t="s">
        <v>458</v>
      </c>
      <c r="I1763" s="28" t="s">
        <v>207</v>
      </c>
      <c r="J1763" s="12" t="s">
        <v>499</v>
      </c>
      <c r="K1763" s="28" t="s">
        <v>539</v>
      </c>
      <c r="L1763" s="12" t="s">
        <v>465</v>
      </c>
      <c r="M1763" s="12" t="s">
        <v>466</v>
      </c>
      <c r="N1763" s="12" t="s">
        <v>467</v>
      </c>
      <c r="O1763" s="26" t="s">
        <v>9324</v>
      </c>
      <c r="P1763" s="26" t="s">
        <v>9325</v>
      </c>
      <c r="Q1763" s="25" t="s">
        <v>526</v>
      </c>
      <c r="R1763" s="26" t="s">
        <v>9326</v>
      </c>
      <c r="S1763" s="15" t="s">
        <v>9327</v>
      </c>
      <c r="T1763" s="52">
        <v>0</v>
      </c>
      <c r="U1763" s="22" t="s">
        <v>392</v>
      </c>
      <c r="V1763" s="18" t="str">
        <f>+Sitio_Publico[[#This Row],[idcoleccion]]&amp;"-"&amp;Sitio_Publico[[#This Row],[id]]</f>
        <v>000-1762</v>
      </c>
      <c r="W1763" s="18">
        <f>+VLOOKUP(Sitio_Publico[[#This Row],[territorio]],Estructura!$AE$4:$AH$1067,4,0)</f>
        <v>30016107</v>
      </c>
      <c r="X1763" s="18" t="str">
        <f>+VLOOKUP(Sitio_Publico[[#This Row],[tema]],Estructura!$G$4:$J$532,4,0)</f>
        <v>T-9</v>
      </c>
      <c r="Y1763" s="18" t="str">
        <f>+VLOOKUP(Sitio_Publico[[#This Row],[contenido]],Estructura!$L$4:$O$473,4,0)</f>
        <v>C-4</v>
      </c>
      <c r="Z1763" s="18" t="str">
        <f>+VLOOKUP(Sitio_Publico[[#This Row],[Filtro Integrado]],Estructura!$U$4:$W$529,3,0)</f>
        <v>FI-1</v>
      </c>
      <c r="AA1763" s="18" t="str">
        <f>+VLOOKUP(Sitio_Publico[[#This Row],[Muestra]],Estructura!$Y$4:$AB$483,4,0)</f>
        <v>M-00056</v>
      </c>
    </row>
    <row r="1764" spans="1:27" ht="40.799999999999997" x14ac:dyDescent="0.3">
      <c r="A1764" s="16">
        <f t="shared" si="27"/>
        <v>1763</v>
      </c>
      <c r="B1764" s="47" t="s">
        <v>15118</v>
      </c>
      <c r="C1764" s="13" t="s">
        <v>461</v>
      </c>
      <c r="D1764" s="13" t="s">
        <v>462</v>
      </c>
      <c r="E1764" s="44">
        <v>8101</v>
      </c>
      <c r="F1764" s="13" t="s">
        <v>502</v>
      </c>
      <c r="G1764" s="23" t="s">
        <v>464</v>
      </c>
      <c r="H1764" s="42" t="s">
        <v>458</v>
      </c>
      <c r="I1764" s="28" t="s">
        <v>162</v>
      </c>
      <c r="J1764" s="12" t="s">
        <v>393</v>
      </c>
      <c r="K1764" s="28" t="s">
        <v>503</v>
      </c>
      <c r="L1764" s="12" t="s">
        <v>465</v>
      </c>
      <c r="M1764" s="12" t="s">
        <v>466</v>
      </c>
      <c r="N1764" s="12" t="s">
        <v>467</v>
      </c>
      <c r="O1764" s="26" t="s">
        <v>9328</v>
      </c>
      <c r="P1764" s="26" t="s">
        <v>9329</v>
      </c>
      <c r="Q1764" s="25" t="s">
        <v>456</v>
      </c>
      <c r="R1764" s="26" t="s">
        <v>9330</v>
      </c>
      <c r="S1764" s="15" t="s">
        <v>9331</v>
      </c>
      <c r="T1764" s="52">
        <v>0</v>
      </c>
      <c r="U1764" s="22" t="s">
        <v>392</v>
      </c>
      <c r="V1764" s="18" t="str">
        <f>+Sitio_Publico[[#This Row],[idcoleccion]]&amp;"-"&amp;Sitio_Publico[[#This Row],[id]]</f>
        <v>000-1763</v>
      </c>
      <c r="W1764" s="18">
        <f>+VLOOKUP(Sitio_Publico[[#This Row],[territorio]],Estructura!$AE$4:$AH$1067,4,0)</f>
        <v>30008101</v>
      </c>
      <c r="X1764" s="18" t="str">
        <f>+VLOOKUP(Sitio_Publico[[#This Row],[tema]],Estructura!$G$4:$J$532,4,0)</f>
        <v>T-7</v>
      </c>
      <c r="Y1764" s="18" t="str">
        <f>+VLOOKUP(Sitio_Publico[[#This Row],[contenido]],Estructura!$L$4:$O$473,4,0)</f>
        <v>C-2</v>
      </c>
      <c r="Z1764" s="18" t="str">
        <f>+VLOOKUP(Sitio_Publico[[#This Row],[Filtro Integrado]],Estructura!$U$4:$W$529,3,0)</f>
        <v>FI-0</v>
      </c>
      <c r="AA1764" s="18" t="str">
        <f>+VLOOKUP(Sitio_Publico[[#This Row],[Muestra]],Estructura!$Y$4:$AB$483,4,0)</f>
        <v>M-00054</v>
      </c>
    </row>
    <row r="1765" spans="1:27" ht="40.799999999999997" x14ac:dyDescent="0.3">
      <c r="A1765" s="16">
        <f t="shared" si="27"/>
        <v>1764</v>
      </c>
      <c r="B1765" s="47" t="s">
        <v>15118</v>
      </c>
      <c r="C1765" s="13" t="s">
        <v>461</v>
      </c>
      <c r="D1765" s="13" t="s">
        <v>462</v>
      </c>
      <c r="E1765" s="44">
        <v>9207</v>
      </c>
      <c r="F1765" s="13" t="s">
        <v>463</v>
      </c>
      <c r="G1765" s="23" t="s">
        <v>464</v>
      </c>
      <c r="H1765" s="42" t="s">
        <v>458</v>
      </c>
      <c r="I1765" s="28" t="s">
        <v>243</v>
      </c>
      <c r="J1765" s="12" t="s">
        <v>393</v>
      </c>
      <c r="K1765" s="28" t="s">
        <v>463</v>
      </c>
      <c r="L1765" s="12" t="s">
        <v>465</v>
      </c>
      <c r="M1765" s="12" t="s">
        <v>466</v>
      </c>
      <c r="N1765" s="12" t="s">
        <v>467</v>
      </c>
      <c r="O1765" s="26" t="s">
        <v>9332</v>
      </c>
      <c r="P1765" s="26" t="s">
        <v>9333</v>
      </c>
      <c r="Q1765" s="25" t="s">
        <v>456</v>
      </c>
      <c r="R1765" s="26" t="s">
        <v>9334</v>
      </c>
      <c r="S1765" s="15" t="s">
        <v>9335</v>
      </c>
      <c r="T1765" s="52">
        <v>0</v>
      </c>
      <c r="U1765" s="22" t="s">
        <v>392</v>
      </c>
      <c r="V1765" s="18" t="str">
        <f>+Sitio_Publico[[#This Row],[idcoleccion]]&amp;"-"&amp;Sitio_Publico[[#This Row],[id]]</f>
        <v>000-1764</v>
      </c>
      <c r="W1765" s="18">
        <f>+VLOOKUP(Sitio_Publico[[#This Row],[territorio]],Estructura!$AE$4:$AH$1067,4,0)</f>
        <v>30009207</v>
      </c>
      <c r="X1765" s="18" t="str">
        <f>+VLOOKUP(Sitio_Publico[[#This Row],[tema]],Estructura!$G$4:$J$532,4,0)</f>
        <v>T-3</v>
      </c>
      <c r="Y1765" s="18" t="str">
        <f>+VLOOKUP(Sitio_Publico[[#This Row],[contenido]],Estructura!$L$4:$O$473,4,0)</f>
        <v>C-2</v>
      </c>
      <c r="Z1765" s="18" t="str">
        <f>+VLOOKUP(Sitio_Publico[[#This Row],[Filtro Integrado]],Estructura!$U$4:$W$529,3,0)</f>
        <v>FI-0</v>
      </c>
      <c r="AA1765" s="18" t="str">
        <f>+VLOOKUP(Sitio_Publico[[#This Row],[Muestra]],Estructura!$Y$4:$AB$483,4,0)</f>
        <v>M-00049</v>
      </c>
    </row>
    <row r="1766" spans="1:27" ht="40.799999999999997" x14ac:dyDescent="0.3">
      <c r="A1766" s="16">
        <f t="shared" si="27"/>
        <v>1765</v>
      </c>
      <c r="B1766" s="47" t="s">
        <v>15118</v>
      </c>
      <c r="C1766" s="13" t="s">
        <v>461</v>
      </c>
      <c r="D1766" s="13" t="s">
        <v>462</v>
      </c>
      <c r="E1766" s="44">
        <v>5604</v>
      </c>
      <c r="F1766" s="13" t="s">
        <v>463</v>
      </c>
      <c r="G1766" s="23" t="s">
        <v>464</v>
      </c>
      <c r="H1766" s="42" t="s">
        <v>458</v>
      </c>
      <c r="I1766" s="28" t="s">
        <v>87</v>
      </c>
      <c r="J1766" s="12" t="s">
        <v>393</v>
      </c>
      <c r="K1766" s="28" t="s">
        <v>463</v>
      </c>
      <c r="L1766" s="12" t="s">
        <v>465</v>
      </c>
      <c r="M1766" s="12" t="s">
        <v>466</v>
      </c>
      <c r="N1766" s="12" t="s">
        <v>467</v>
      </c>
      <c r="O1766" s="26" t="s">
        <v>9336</v>
      </c>
      <c r="P1766" s="26" t="s">
        <v>9337</v>
      </c>
      <c r="Q1766" s="25" t="s">
        <v>456</v>
      </c>
      <c r="R1766" s="26" t="s">
        <v>9338</v>
      </c>
      <c r="S1766" s="15" t="s">
        <v>9339</v>
      </c>
      <c r="T1766" s="52">
        <v>0</v>
      </c>
      <c r="U1766" s="22" t="s">
        <v>392</v>
      </c>
      <c r="V1766" s="18" t="str">
        <f>+Sitio_Publico[[#This Row],[idcoleccion]]&amp;"-"&amp;Sitio_Publico[[#This Row],[id]]</f>
        <v>000-1765</v>
      </c>
      <c r="W1766" s="18">
        <f>+VLOOKUP(Sitio_Publico[[#This Row],[territorio]],Estructura!$AE$4:$AH$1067,4,0)</f>
        <v>30005604</v>
      </c>
      <c r="X1766" s="18" t="str">
        <f>+VLOOKUP(Sitio_Publico[[#This Row],[tema]],Estructura!$G$4:$J$532,4,0)</f>
        <v>T-3</v>
      </c>
      <c r="Y1766" s="18" t="str">
        <f>+VLOOKUP(Sitio_Publico[[#This Row],[contenido]],Estructura!$L$4:$O$473,4,0)</f>
        <v>C-2</v>
      </c>
      <c r="Z1766" s="18" t="str">
        <f>+VLOOKUP(Sitio_Publico[[#This Row],[Filtro Integrado]],Estructura!$U$4:$W$529,3,0)</f>
        <v>FI-0</v>
      </c>
      <c r="AA1766" s="18" t="str">
        <f>+VLOOKUP(Sitio_Publico[[#This Row],[Muestra]],Estructura!$Y$4:$AB$483,4,0)</f>
        <v>M-00049</v>
      </c>
    </row>
    <row r="1767" spans="1:27" ht="40.799999999999997" x14ac:dyDescent="0.3">
      <c r="A1767" s="16">
        <f t="shared" si="27"/>
        <v>1766</v>
      </c>
      <c r="B1767" s="47" t="s">
        <v>15118</v>
      </c>
      <c r="C1767" s="13" t="s">
        <v>461</v>
      </c>
      <c r="D1767" s="13" t="s">
        <v>462</v>
      </c>
      <c r="E1767" s="44">
        <v>13116</v>
      </c>
      <c r="F1767" s="13" t="s">
        <v>538</v>
      </c>
      <c r="G1767" s="23" t="s">
        <v>498</v>
      </c>
      <c r="H1767" s="42" t="s">
        <v>458</v>
      </c>
      <c r="I1767" s="28" t="s">
        <v>312</v>
      </c>
      <c r="J1767" s="12" t="s">
        <v>499</v>
      </c>
      <c r="K1767" s="28" t="s">
        <v>539</v>
      </c>
      <c r="L1767" s="12" t="s">
        <v>465</v>
      </c>
      <c r="M1767" s="12" t="s">
        <v>466</v>
      </c>
      <c r="N1767" s="12" t="s">
        <v>467</v>
      </c>
      <c r="O1767" s="26" t="s">
        <v>9340</v>
      </c>
      <c r="P1767" s="26" t="s">
        <v>9341</v>
      </c>
      <c r="Q1767" s="25" t="s">
        <v>526</v>
      </c>
      <c r="R1767" s="26" t="s">
        <v>9342</v>
      </c>
      <c r="S1767" s="15" t="s">
        <v>9343</v>
      </c>
      <c r="T1767" s="52">
        <v>0</v>
      </c>
      <c r="U1767" s="22" t="s">
        <v>392</v>
      </c>
      <c r="V1767" s="18" t="str">
        <f>+Sitio_Publico[[#This Row],[idcoleccion]]&amp;"-"&amp;Sitio_Publico[[#This Row],[id]]</f>
        <v>000-1766</v>
      </c>
      <c r="W1767" s="18">
        <f>+VLOOKUP(Sitio_Publico[[#This Row],[territorio]],Estructura!$AE$4:$AH$1067,4,0)</f>
        <v>30013116</v>
      </c>
      <c r="X1767" s="18" t="str">
        <f>+VLOOKUP(Sitio_Publico[[#This Row],[tema]],Estructura!$G$4:$J$532,4,0)</f>
        <v>T-9</v>
      </c>
      <c r="Y1767" s="18" t="str">
        <f>+VLOOKUP(Sitio_Publico[[#This Row],[contenido]],Estructura!$L$4:$O$473,4,0)</f>
        <v>C-4</v>
      </c>
      <c r="Z1767" s="18" t="str">
        <f>+VLOOKUP(Sitio_Publico[[#This Row],[Filtro Integrado]],Estructura!$U$4:$W$529,3,0)</f>
        <v>FI-1</v>
      </c>
      <c r="AA1767" s="18" t="str">
        <f>+VLOOKUP(Sitio_Publico[[#This Row],[Muestra]],Estructura!$Y$4:$AB$483,4,0)</f>
        <v>M-00056</v>
      </c>
    </row>
    <row r="1768" spans="1:27" ht="36" x14ac:dyDescent="0.3">
      <c r="A1768" s="16">
        <f t="shared" si="27"/>
        <v>1767</v>
      </c>
      <c r="B1768" s="47" t="s">
        <v>15118</v>
      </c>
      <c r="C1768" s="13" t="s">
        <v>461</v>
      </c>
      <c r="D1768" s="13" t="s">
        <v>462</v>
      </c>
      <c r="E1768" s="44">
        <v>8309</v>
      </c>
      <c r="F1768" s="13" t="s">
        <v>497</v>
      </c>
      <c r="G1768" s="23" t="s">
        <v>498</v>
      </c>
      <c r="H1768" s="42" t="s">
        <v>458</v>
      </c>
      <c r="I1768" s="28" t="s">
        <v>189</v>
      </c>
      <c r="J1768" s="12" t="s">
        <v>499</v>
      </c>
      <c r="K1768" s="28" t="s">
        <v>540</v>
      </c>
      <c r="L1768" s="12" t="s">
        <v>541</v>
      </c>
      <c r="M1768" s="12" t="s">
        <v>501</v>
      </c>
      <c r="N1768" s="12" t="s">
        <v>467</v>
      </c>
      <c r="O1768" s="26" t="s">
        <v>9344</v>
      </c>
      <c r="P1768" s="26" t="s">
        <v>9345</v>
      </c>
      <c r="Q1768" s="25" t="s">
        <v>491</v>
      </c>
      <c r="R1768" s="26" t="s">
        <v>9346</v>
      </c>
      <c r="S1768" s="15" t="s">
        <v>9347</v>
      </c>
      <c r="T1768" s="52">
        <v>0</v>
      </c>
      <c r="U1768" s="22" t="s">
        <v>392</v>
      </c>
      <c r="V1768" s="18" t="str">
        <f>+Sitio_Publico[[#This Row],[idcoleccion]]&amp;"-"&amp;Sitio_Publico[[#This Row],[id]]</f>
        <v>000-1767</v>
      </c>
      <c r="W1768" s="18">
        <f>+VLOOKUP(Sitio_Publico[[#This Row],[territorio]],Estructura!$AE$4:$AH$1067,4,0)</f>
        <v>30008309</v>
      </c>
      <c r="X1768" s="18" t="str">
        <f>+VLOOKUP(Sitio_Publico[[#This Row],[tema]],Estructura!$G$4:$J$532,4,0)</f>
        <v>T-6</v>
      </c>
      <c r="Y1768" s="18" t="str">
        <f>+VLOOKUP(Sitio_Publico[[#This Row],[contenido]],Estructura!$L$4:$O$473,4,0)</f>
        <v>C-4</v>
      </c>
      <c r="Z1768" s="18" t="str">
        <f>+VLOOKUP(Sitio_Publico[[#This Row],[Filtro Integrado]],Estructura!$U$4:$W$529,3,0)</f>
        <v>FI-1</v>
      </c>
      <c r="AA1768" s="18" t="str">
        <f>+VLOOKUP(Sitio_Publico[[#This Row],[Muestra]],Estructura!$Y$4:$AB$483,4,0)</f>
        <v>M-00057</v>
      </c>
    </row>
    <row r="1769" spans="1:27" ht="40.799999999999997" x14ac:dyDescent="0.3">
      <c r="A1769" s="16">
        <f t="shared" si="27"/>
        <v>1768</v>
      </c>
      <c r="B1769" s="47" t="s">
        <v>15118</v>
      </c>
      <c r="C1769" s="13" t="s">
        <v>461</v>
      </c>
      <c r="D1769" s="13" t="s">
        <v>462</v>
      </c>
      <c r="E1769" s="44">
        <v>11201</v>
      </c>
      <c r="F1769" s="13" t="s">
        <v>538</v>
      </c>
      <c r="G1769" s="23" t="s">
        <v>498</v>
      </c>
      <c r="H1769" s="42" t="s">
        <v>458</v>
      </c>
      <c r="I1769" s="28" t="s">
        <v>280</v>
      </c>
      <c r="J1769" s="12" t="s">
        <v>499</v>
      </c>
      <c r="K1769" s="28" t="s">
        <v>539</v>
      </c>
      <c r="L1769" s="12" t="s">
        <v>465</v>
      </c>
      <c r="M1769" s="12" t="s">
        <v>466</v>
      </c>
      <c r="N1769" s="12" t="s">
        <v>467</v>
      </c>
      <c r="O1769" s="26" t="s">
        <v>9348</v>
      </c>
      <c r="P1769" s="26" t="s">
        <v>9349</v>
      </c>
      <c r="Q1769" s="25" t="s">
        <v>526</v>
      </c>
      <c r="R1769" s="26" t="s">
        <v>9350</v>
      </c>
      <c r="S1769" s="15" t="s">
        <v>9351</v>
      </c>
      <c r="T1769" s="52">
        <v>0</v>
      </c>
      <c r="U1769" s="22" t="s">
        <v>392</v>
      </c>
      <c r="V1769" s="18" t="str">
        <f>+Sitio_Publico[[#This Row],[idcoleccion]]&amp;"-"&amp;Sitio_Publico[[#This Row],[id]]</f>
        <v>000-1768</v>
      </c>
      <c r="W1769" s="18">
        <f>+VLOOKUP(Sitio_Publico[[#This Row],[territorio]],Estructura!$AE$4:$AH$1067,4,0)</f>
        <v>30011201</v>
      </c>
      <c r="X1769" s="18" t="str">
        <f>+VLOOKUP(Sitio_Publico[[#This Row],[tema]],Estructura!$G$4:$J$532,4,0)</f>
        <v>T-9</v>
      </c>
      <c r="Y1769" s="18" t="str">
        <f>+VLOOKUP(Sitio_Publico[[#This Row],[contenido]],Estructura!$L$4:$O$473,4,0)</f>
        <v>C-4</v>
      </c>
      <c r="Z1769" s="18" t="str">
        <f>+VLOOKUP(Sitio_Publico[[#This Row],[Filtro Integrado]],Estructura!$U$4:$W$529,3,0)</f>
        <v>FI-1</v>
      </c>
      <c r="AA1769" s="18" t="str">
        <f>+VLOOKUP(Sitio_Publico[[#This Row],[Muestra]],Estructura!$Y$4:$AB$483,4,0)</f>
        <v>M-00056</v>
      </c>
    </row>
    <row r="1770" spans="1:27" ht="40.799999999999997" x14ac:dyDescent="0.3">
      <c r="A1770" s="16">
        <f t="shared" si="27"/>
        <v>1769</v>
      </c>
      <c r="B1770" s="47" t="s">
        <v>15118</v>
      </c>
      <c r="C1770" s="13" t="s">
        <v>461</v>
      </c>
      <c r="D1770" s="13" t="s">
        <v>462</v>
      </c>
      <c r="E1770" s="44">
        <v>16301</v>
      </c>
      <c r="F1770" s="13" t="s">
        <v>502</v>
      </c>
      <c r="G1770" s="23" t="s">
        <v>464</v>
      </c>
      <c r="H1770" s="42" t="s">
        <v>458</v>
      </c>
      <c r="I1770" s="28" t="s">
        <v>210</v>
      </c>
      <c r="J1770" s="12" t="s">
        <v>393</v>
      </c>
      <c r="K1770" s="28" t="s">
        <v>503</v>
      </c>
      <c r="L1770" s="12" t="s">
        <v>465</v>
      </c>
      <c r="M1770" s="12" t="s">
        <v>466</v>
      </c>
      <c r="N1770" s="12" t="s">
        <v>467</v>
      </c>
      <c r="O1770" s="26" t="s">
        <v>518</v>
      </c>
      <c r="P1770" s="26" t="s">
        <v>9352</v>
      </c>
      <c r="Q1770" s="25" t="s">
        <v>456</v>
      </c>
      <c r="R1770" s="26" t="s">
        <v>9353</v>
      </c>
      <c r="S1770" s="15" t="s">
        <v>519</v>
      </c>
      <c r="T1770" s="52">
        <v>0</v>
      </c>
      <c r="U1770" s="22" t="s">
        <v>392</v>
      </c>
      <c r="V1770" s="18" t="str">
        <f>+Sitio_Publico[[#This Row],[idcoleccion]]&amp;"-"&amp;Sitio_Publico[[#This Row],[id]]</f>
        <v>000-1769</v>
      </c>
      <c r="W1770" s="18">
        <f>+VLOOKUP(Sitio_Publico[[#This Row],[territorio]],Estructura!$AE$4:$AH$1067,4,0)</f>
        <v>30016301</v>
      </c>
      <c r="X1770" s="18" t="str">
        <f>+VLOOKUP(Sitio_Publico[[#This Row],[tema]],Estructura!$G$4:$J$532,4,0)</f>
        <v>T-7</v>
      </c>
      <c r="Y1770" s="18" t="str">
        <f>+VLOOKUP(Sitio_Publico[[#This Row],[contenido]],Estructura!$L$4:$O$473,4,0)</f>
        <v>C-2</v>
      </c>
      <c r="Z1770" s="18" t="str">
        <f>+VLOOKUP(Sitio_Publico[[#This Row],[Filtro Integrado]],Estructura!$U$4:$W$529,3,0)</f>
        <v>FI-0</v>
      </c>
      <c r="AA1770" s="18" t="str">
        <f>+VLOOKUP(Sitio_Publico[[#This Row],[Muestra]],Estructura!$Y$4:$AB$483,4,0)</f>
        <v>M-00054</v>
      </c>
    </row>
    <row r="1771" spans="1:27" ht="40.799999999999997" x14ac:dyDescent="0.3">
      <c r="A1771" s="16">
        <f t="shared" si="27"/>
        <v>1770</v>
      </c>
      <c r="B1771" s="47" t="s">
        <v>15118</v>
      </c>
      <c r="C1771" s="13" t="s">
        <v>461</v>
      </c>
      <c r="D1771" s="13" t="s">
        <v>462</v>
      </c>
      <c r="E1771" s="44">
        <v>4106</v>
      </c>
      <c r="F1771" s="13" t="s">
        <v>497</v>
      </c>
      <c r="G1771" s="23" t="s">
        <v>498</v>
      </c>
      <c r="H1771" s="42" t="s">
        <v>458</v>
      </c>
      <c r="I1771" s="28" t="s">
        <v>54</v>
      </c>
      <c r="J1771" s="12" t="s">
        <v>499</v>
      </c>
      <c r="K1771" s="28" t="s">
        <v>500</v>
      </c>
      <c r="L1771" s="12" t="s">
        <v>465</v>
      </c>
      <c r="M1771" s="12" t="s">
        <v>501</v>
      </c>
      <c r="N1771" s="12" t="s">
        <v>467</v>
      </c>
      <c r="O1771" s="26" t="s">
        <v>608</v>
      </c>
      <c r="P1771" s="26" t="s">
        <v>9354</v>
      </c>
      <c r="Q1771" s="25" t="s">
        <v>456</v>
      </c>
      <c r="R1771" s="26" t="s">
        <v>9355</v>
      </c>
      <c r="S1771" s="15" t="s">
        <v>609</v>
      </c>
      <c r="T1771" s="52">
        <v>0</v>
      </c>
      <c r="U1771" s="22" t="s">
        <v>392</v>
      </c>
      <c r="V1771" s="18" t="str">
        <f>+Sitio_Publico[[#This Row],[idcoleccion]]&amp;"-"&amp;Sitio_Publico[[#This Row],[id]]</f>
        <v>000-1770</v>
      </c>
      <c r="W1771" s="18">
        <f>+VLOOKUP(Sitio_Publico[[#This Row],[territorio]],Estructura!$AE$4:$AH$1067,4,0)</f>
        <v>30004106</v>
      </c>
      <c r="X1771" s="18" t="str">
        <f>+VLOOKUP(Sitio_Publico[[#This Row],[tema]],Estructura!$G$4:$J$532,4,0)</f>
        <v>T-6</v>
      </c>
      <c r="Y1771" s="18" t="str">
        <f>+VLOOKUP(Sitio_Publico[[#This Row],[contenido]],Estructura!$L$4:$O$473,4,0)</f>
        <v>C-4</v>
      </c>
      <c r="Z1771" s="18" t="str">
        <f>+VLOOKUP(Sitio_Publico[[#This Row],[Filtro Integrado]],Estructura!$U$4:$W$529,3,0)</f>
        <v>FI-1</v>
      </c>
      <c r="AA1771" s="18" t="str">
        <f>+VLOOKUP(Sitio_Publico[[#This Row],[Muestra]],Estructura!$Y$4:$AB$483,4,0)</f>
        <v>M-00053</v>
      </c>
    </row>
    <row r="1772" spans="1:27" ht="40.799999999999997" x14ac:dyDescent="0.3">
      <c r="A1772" s="16">
        <f t="shared" si="27"/>
        <v>1771</v>
      </c>
      <c r="B1772" s="47" t="s">
        <v>15118</v>
      </c>
      <c r="C1772" s="13" t="s">
        <v>461</v>
      </c>
      <c r="D1772" s="13" t="s">
        <v>462</v>
      </c>
      <c r="E1772" s="44">
        <v>12303</v>
      </c>
      <c r="F1772" s="13" t="s">
        <v>468</v>
      </c>
      <c r="G1772" s="23" t="s">
        <v>469</v>
      </c>
      <c r="H1772" s="42" t="s">
        <v>458</v>
      </c>
      <c r="I1772" s="28" t="s">
        <v>294</v>
      </c>
      <c r="J1772" s="12" t="s">
        <v>393</v>
      </c>
      <c r="K1772" s="28" t="s">
        <v>542</v>
      </c>
      <c r="L1772" s="12" t="s">
        <v>465</v>
      </c>
      <c r="M1772" s="12" t="s">
        <v>471</v>
      </c>
      <c r="N1772" s="12" t="s">
        <v>467</v>
      </c>
      <c r="O1772" s="26" t="s">
        <v>9356</v>
      </c>
      <c r="P1772" s="26" t="s">
        <v>9357</v>
      </c>
      <c r="Q1772" s="25" t="s">
        <v>456</v>
      </c>
      <c r="R1772" s="26" t="s">
        <v>9358</v>
      </c>
      <c r="S1772" s="15" t="s">
        <v>9359</v>
      </c>
      <c r="T1772" s="52">
        <v>0</v>
      </c>
      <c r="U1772" s="22" t="s">
        <v>392</v>
      </c>
      <c r="V1772" s="18" t="str">
        <f>+Sitio_Publico[[#This Row],[idcoleccion]]&amp;"-"&amp;Sitio_Publico[[#This Row],[id]]</f>
        <v>000-1771</v>
      </c>
      <c r="W1772" s="18">
        <f>+VLOOKUP(Sitio_Publico[[#This Row],[territorio]],Estructura!$AE$4:$AH$1067,4,0)</f>
        <v>30012303</v>
      </c>
      <c r="X1772" s="18" t="str">
        <f>+VLOOKUP(Sitio_Publico[[#This Row],[tema]],Estructura!$G$4:$J$532,4,0)</f>
        <v>T-4</v>
      </c>
      <c r="Y1772" s="18" t="str">
        <f>+VLOOKUP(Sitio_Publico[[#This Row],[contenido]],Estructura!$L$4:$O$473,4,0)</f>
        <v>C-3</v>
      </c>
      <c r="Z1772" s="18" t="str">
        <f>+VLOOKUP(Sitio_Publico[[#This Row],[Filtro Integrado]],Estructura!$U$4:$W$529,3,0)</f>
        <v>FI-0</v>
      </c>
      <c r="AA1772" s="18" t="str">
        <f>+VLOOKUP(Sitio_Publico[[#This Row],[Muestra]],Estructura!$Y$4:$AB$483,4,0)</f>
        <v>M-00058</v>
      </c>
    </row>
    <row r="1773" spans="1:27" ht="36" x14ac:dyDescent="0.3">
      <c r="A1773" s="16">
        <f t="shared" si="27"/>
        <v>1772</v>
      </c>
      <c r="B1773" s="47" t="s">
        <v>15118</v>
      </c>
      <c r="C1773" s="13" t="s">
        <v>461</v>
      </c>
      <c r="D1773" s="13" t="s">
        <v>462</v>
      </c>
      <c r="E1773" s="44">
        <v>5804</v>
      </c>
      <c r="F1773" s="13" t="s">
        <v>497</v>
      </c>
      <c r="G1773" s="23" t="s">
        <v>498</v>
      </c>
      <c r="H1773" s="42" t="s">
        <v>458</v>
      </c>
      <c r="I1773" s="28" t="s">
        <v>99</v>
      </c>
      <c r="J1773" s="12" t="s">
        <v>499</v>
      </c>
      <c r="K1773" s="28" t="s">
        <v>540</v>
      </c>
      <c r="L1773" s="12" t="s">
        <v>541</v>
      </c>
      <c r="M1773" s="12" t="s">
        <v>501</v>
      </c>
      <c r="N1773" s="12" t="s">
        <v>467</v>
      </c>
      <c r="O1773" s="26" t="s">
        <v>9360</v>
      </c>
      <c r="P1773" s="26" t="s">
        <v>9361</v>
      </c>
      <c r="Q1773" s="25" t="s">
        <v>491</v>
      </c>
      <c r="R1773" s="26" t="s">
        <v>9362</v>
      </c>
      <c r="S1773" s="15" t="s">
        <v>9363</v>
      </c>
      <c r="T1773" s="52">
        <v>0</v>
      </c>
      <c r="U1773" s="22" t="s">
        <v>392</v>
      </c>
      <c r="V1773" s="18" t="str">
        <f>+Sitio_Publico[[#This Row],[idcoleccion]]&amp;"-"&amp;Sitio_Publico[[#This Row],[id]]</f>
        <v>000-1772</v>
      </c>
      <c r="W1773" s="18">
        <f>+VLOOKUP(Sitio_Publico[[#This Row],[territorio]],Estructura!$AE$4:$AH$1067,4,0)</f>
        <v>30005804</v>
      </c>
      <c r="X1773" s="18" t="str">
        <f>+VLOOKUP(Sitio_Publico[[#This Row],[tema]],Estructura!$G$4:$J$532,4,0)</f>
        <v>T-6</v>
      </c>
      <c r="Y1773" s="18" t="str">
        <f>+VLOOKUP(Sitio_Publico[[#This Row],[contenido]],Estructura!$L$4:$O$473,4,0)</f>
        <v>C-4</v>
      </c>
      <c r="Z1773" s="18" t="str">
        <f>+VLOOKUP(Sitio_Publico[[#This Row],[Filtro Integrado]],Estructura!$U$4:$W$529,3,0)</f>
        <v>FI-1</v>
      </c>
      <c r="AA1773" s="18" t="str">
        <f>+VLOOKUP(Sitio_Publico[[#This Row],[Muestra]],Estructura!$Y$4:$AB$483,4,0)</f>
        <v>M-00057</v>
      </c>
    </row>
    <row r="1774" spans="1:27" ht="40.799999999999997" x14ac:dyDescent="0.3">
      <c r="A1774" s="16">
        <f t="shared" si="27"/>
        <v>1773</v>
      </c>
      <c r="B1774" s="47" t="s">
        <v>15118</v>
      </c>
      <c r="C1774" s="13" t="s">
        <v>461</v>
      </c>
      <c r="D1774" s="13" t="s">
        <v>462</v>
      </c>
      <c r="E1774" s="44">
        <v>13115</v>
      </c>
      <c r="F1774" s="13" t="s">
        <v>463</v>
      </c>
      <c r="G1774" s="23" t="s">
        <v>464</v>
      </c>
      <c r="H1774" s="42" t="s">
        <v>458</v>
      </c>
      <c r="I1774" s="28" t="s">
        <v>311</v>
      </c>
      <c r="J1774" s="12" t="s">
        <v>393</v>
      </c>
      <c r="K1774" s="28" t="s">
        <v>463</v>
      </c>
      <c r="L1774" s="12" t="s">
        <v>465</v>
      </c>
      <c r="M1774" s="12" t="s">
        <v>466</v>
      </c>
      <c r="N1774" s="12" t="s">
        <v>467</v>
      </c>
      <c r="O1774" s="26" t="s">
        <v>9364</v>
      </c>
      <c r="P1774" s="26" t="s">
        <v>9365</v>
      </c>
      <c r="Q1774" s="25" t="s">
        <v>456</v>
      </c>
      <c r="R1774" s="26" t="s">
        <v>9366</v>
      </c>
      <c r="S1774" s="15" t="s">
        <v>9367</v>
      </c>
      <c r="T1774" s="52">
        <v>0</v>
      </c>
      <c r="U1774" s="22" t="s">
        <v>392</v>
      </c>
      <c r="V1774" s="18" t="str">
        <f>+Sitio_Publico[[#This Row],[idcoleccion]]&amp;"-"&amp;Sitio_Publico[[#This Row],[id]]</f>
        <v>000-1773</v>
      </c>
      <c r="W1774" s="18">
        <f>+VLOOKUP(Sitio_Publico[[#This Row],[territorio]],Estructura!$AE$4:$AH$1067,4,0)</f>
        <v>30013115</v>
      </c>
      <c r="X1774" s="18" t="str">
        <f>+VLOOKUP(Sitio_Publico[[#This Row],[tema]],Estructura!$G$4:$J$532,4,0)</f>
        <v>T-3</v>
      </c>
      <c r="Y1774" s="18" t="str">
        <f>+VLOOKUP(Sitio_Publico[[#This Row],[contenido]],Estructura!$L$4:$O$473,4,0)</f>
        <v>C-2</v>
      </c>
      <c r="Z1774" s="18" t="str">
        <f>+VLOOKUP(Sitio_Publico[[#This Row],[Filtro Integrado]],Estructura!$U$4:$W$529,3,0)</f>
        <v>FI-0</v>
      </c>
      <c r="AA1774" s="18" t="str">
        <f>+VLOOKUP(Sitio_Publico[[#This Row],[Muestra]],Estructura!$Y$4:$AB$483,4,0)</f>
        <v>M-00049</v>
      </c>
    </row>
    <row r="1775" spans="1:27" ht="36" x14ac:dyDescent="0.3">
      <c r="A1775" s="16">
        <f t="shared" si="27"/>
        <v>1774</v>
      </c>
      <c r="B1775" s="47" t="s">
        <v>15118</v>
      </c>
      <c r="C1775" s="13" t="s">
        <v>461</v>
      </c>
      <c r="D1775" s="13" t="s">
        <v>462</v>
      </c>
      <c r="E1775" s="44">
        <v>6306</v>
      </c>
      <c r="F1775" s="13" t="s">
        <v>497</v>
      </c>
      <c r="G1775" s="23" t="s">
        <v>498</v>
      </c>
      <c r="H1775" s="42" t="s">
        <v>458</v>
      </c>
      <c r="I1775" s="28" t="s">
        <v>128</v>
      </c>
      <c r="J1775" s="12" t="s">
        <v>499</v>
      </c>
      <c r="K1775" s="28" t="s">
        <v>540</v>
      </c>
      <c r="L1775" s="12" t="s">
        <v>541</v>
      </c>
      <c r="M1775" s="12" t="s">
        <v>501</v>
      </c>
      <c r="N1775" s="12" t="s">
        <v>467</v>
      </c>
      <c r="O1775" s="26" t="s">
        <v>612</v>
      </c>
      <c r="P1775" s="26" t="s">
        <v>9368</v>
      </c>
      <c r="Q1775" s="25" t="s">
        <v>491</v>
      </c>
      <c r="R1775" s="26" t="s">
        <v>9369</v>
      </c>
      <c r="S1775" s="15" t="s">
        <v>613</v>
      </c>
      <c r="T1775" s="52">
        <v>0</v>
      </c>
      <c r="U1775" s="22" t="s">
        <v>392</v>
      </c>
      <c r="V1775" s="18" t="str">
        <f>+Sitio_Publico[[#This Row],[idcoleccion]]&amp;"-"&amp;Sitio_Publico[[#This Row],[id]]</f>
        <v>000-1774</v>
      </c>
      <c r="W1775" s="18">
        <f>+VLOOKUP(Sitio_Publico[[#This Row],[territorio]],Estructura!$AE$4:$AH$1067,4,0)</f>
        <v>30006306</v>
      </c>
      <c r="X1775" s="18" t="str">
        <f>+VLOOKUP(Sitio_Publico[[#This Row],[tema]],Estructura!$G$4:$J$532,4,0)</f>
        <v>T-6</v>
      </c>
      <c r="Y1775" s="18" t="str">
        <f>+VLOOKUP(Sitio_Publico[[#This Row],[contenido]],Estructura!$L$4:$O$473,4,0)</f>
        <v>C-4</v>
      </c>
      <c r="Z1775" s="18" t="str">
        <f>+VLOOKUP(Sitio_Publico[[#This Row],[Filtro Integrado]],Estructura!$U$4:$W$529,3,0)</f>
        <v>FI-1</v>
      </c>
      <c r="AA1775" s="18" t="str">
        <f>+VLOOKUP(Sitio_Publico[[#This Row],[Muestra]],Estructura!$Y$4:$AB$483,4,0)</f>
        <v>M-00057</v>
      </c>
    </row>
    <row r="1776" spans="1:27" ht="36" x14ac:dyDescent="0.3">
      <c r="A1776" s="16">
        <f t="shared" si="27"/>
        <v>1775</v>
      </c>
      <c r="B1776" s="47" t="s">
        <v>15118</v>
      </c>
      <c r="C1776" s="13" t="s">
        <v>461</v>
      </c>
      <c r="D1776" s="13" t="s">
        <v>462</v>
      </c>
      <c r="E1776" s="44">
        <v>16301</v>
      </c>
      <c r="F1776" s="13" t="s">
        <v>497</v>
      </c>
      <c r="G1776" s="23" t="s">
        <v>498</v>
      </c>
      <c r="H1776" s="42" t="s">
        <v>458</v>
      </c>
      <c r="I1776" s="28" t="s">
        <v>210</v>
      </c>
      <c r="J1776" s="12" t="s">
        <v>499</v>
      </c>
      <c r="K1776" s="28" t="s">
        <v>540</v>
      </c>
      <c r="L1776" s="12" t="s">
        <v>541</v>
      </c>
      <c r="M1776" s="12" t="s">
        <v>501</v>
      </c>
      <c r="N1776" s="12" t="s">
        <v>467</v>
      </c>
      <c r="O1776" s="26" t="s">
        <v>9370</v>
      </c>
      <c r="P1776" s="26" t="s">
        <v>9371</v>
      </c>
      <c r="Q1776" s="25" t="s">
        <v>491</v>
      </c>
      <c r="R1776" s="26" t="s">
        <v>9372</v>
      </c>
      <c r="S1776" s="15" t="s">
        <v>9373</v>
      </c>
      <c r="T1776" s="52">
        <v>0</v>
      </c>
      <c r="U1776" s="22" t="s">
        <v>392</v>
      </c>
      <c r="V1776" s="18" t="str">
        <f>+Sitio_Publico[[#This Row],[idcoleccion]]&amp;"-"&amp;Sitio_Publico[[#This Row],[id]]</f>
        <v>000-1775</v>
      </c>
      <c r="W1776" s="18">
        <f>+VLOOKUP(Sitio_Publico[[#This Row],[territorio]],Estructura!$AE$4:$AH$1067,4,0)</f>
        <v>30016301</v>
      </c>
      <c r="X1776" s="18" t="str">
        <f>+VLOOKUP(Sitio_Publico[[#This Row],[tema]],Estructura!$G$4:$J$532,4,0)</f>
        <v>T-6</v>
      </c>
      <c r="Y1776" s="18" t="str">
        <f>+VLOOKUP(Sitio_Publico[[#This Row],[contenido]],Estructura!$L$4:$O$473,4,0)</f>
        <v>C-4</v>
      </c>
      <c r="Z1776" s="18" t="str">
        <f>+VLOOKUP(Sitio_Publico[[#This Row],[Filtro Integrado]],Estructura!$U$4:$W$529,3,0)</f>
        <v>FI-1</v>
      </c>
      <c r="AA1776" s="18" t="str">
        <f>+VLOOKUP(Sitio_Publico[[#This Row],[Muestra]],Estructura!$Y$4:$AB$483,4,0)</f>
        <v>M-00057</v>
      </c>
    </row>
    <row r="1777" spans="1:27" ht="40.799999999999997" x14ac:dyDescent="0.3">
      <c r="A1777" s="16">
        <f t="shared" si="27"/>
        <v>1776</v>
      </c>
      <c r="B1777" s="47" t="s">
        <v>15118</v>
      </c>
      <c r="C1777" s="13" t="s">
        <v>461</v>
      </c>
      <c r="D1777" s="13" t="s">
        <v>462</v>
      </c>
      <c r="E1777" s="44">
        <v>12101</v>
      </c>
      <c r="F1777" s="13" t="s">
        <v>468</v>
      </c>
      <c r="G1777" s="23" t="s">
        <v>469</v>
      </c>
      <c r="H1777" s="42" t="s">
        <v>458</v>
      </c>
      <c r="I1777" s="28" t="s">
        <v>287</v>
      </c>
      <c r="J1777" s="12" t="s">
        <v>393</v>
      </c>
      <c r="K1777" s="28" t="s">
        <v>542</v>
      </c>
      <c r="L1777" s="12" t="s">
        <v>465</v>
      </c>
      <c r="M1777" s="12" t="s">
        <v>471</v>
      </c>
      <c r="N1777" s="12" t="s">
        <v>467</v>
      </c>
      <c r="O1777" s="26" t="s">
        <v>9374</v>
      </c>
      <c r="P1777" s="26" t="s">
        <v>9375</v>
      </c>
      <c r="Q1777" s="25" t="s">
        <v>456</v>
      </c>
      <c r="R1777" s="26" t="s">
        <v>9376</v>
      </c>
      <c r="S1777" s="15" t="s">
        <v>9377</v>
      </c>
      <c r="T1777" s="52">
        <v>0</v>
      </c>
      <c r="U1777" s="22" t="s">
        <v>392</v>
      </c>
      <c r="V1777" s="18" t="str">
        <f>+Sitio_Publico[[#This Row],[idcoleccion]]&amp;"-"&amp;Sitio_Publico[[#This Row],[id]]</f>
        <v>000-1776</v>
      </c>
      <c r="W1777" s="18">
        <f>+VLOOKUP(Sitio_Publico[[#This Row],[territorio]],Estructura!$AE$4:$AH$1067,4,0)</f>
        <v>30012101</v>
      </c>
      <c r="X1777" s="18" t="str">
        <f>+VLOOKUP(Sitio_Publico[[#This Row],[tema]],Estructura!$G$4:$J$532,4,0)</f>
        <v>T-4</v>
      </c>
      <c r="Y1777" s="18" t="str">
        <f>+VLOOKUP(Sitio_Publico[[#This Row],[contenido]],Estructura!$L$4:$O$473,4,0)</f>
        <v>C-3</v>
      </c>
      <c r="Z1777" s="18" t="str">
        <f>+VLOOKUP(Sitio_Publico[[#This Row],[Filtro Integrado]],Estructura!$U$4:$W$529,3,0)</f>
        <v>FI-0</v>
      </c>
      <c r="AA1777" s="18" t="str">
        <f>+VLOOKUP(Sitio_Publico[[#This Row],[Muestra]],Estructura!$Y$4:$AB$483,4,0)</f>
        <v>M-00058</v>
      </c>
    </row>
    <row r="1778" spans="1:27" ht="40.799999999999997" x14ac:dyDescent="0.3">
      <c r="A1778" s="16">
        <f t="shared" si="27"/>
        <v>1777</v>
      </c>
      <c r="B1778" s="47" t="s">
        <v>15118</v>
      </c>
      <c r="C1778" s="13" t="s">
        <v>461</v>
      </c>
      <c r="D1778" s="13" t="s">
        <v>462</v>
      </c>
      <c r="E1778" s="44">
        <v>8101</v>
      </c>
      <c r="F1778" s="13" t="s">
        <v>463</v>
      </c>
      <c r="G1778" s="23" t="s">
        <v>464</v>
      </c>
      <c r="H1778" s="42" t="s">
        <v>458</v>
      </c>
      <c r="I1778" s="28" t="s">
        <v>162</v>
      </c>
      <c r="J1778" s="12" t="s">
        <v>393</v>
      </c>
      <c r="K1778" s="28" t="s">
        <v>463</v>
      </c>
      <c r="L1778" s="12" t="s">
        <v>465</v>
      </c>
      <c r="M1778" s="12" t="s">
        <v>466</v>
      </c>
      <c r="N1778" s="12" t="s">
        <v>467</v>
      </c>
      <c r="O1778" s="26" t="s">
        <v>9378</v>
      </c>
      <c r="P1778" s="26" t="s">
        <v>9379</v>
      </c>
      <c r="Q1778" s="25" t="s">
        <v>456</v>
      </c>
      <c r="R1778" s="26" t="s">
        <v>9380</v>
      </c>
      <c r="S1778" s="15" t="s">
        <v>9381</v>
      </c>
      <c r="T1778" s="52">
        <v>0</v>
      </c>
      <c r="U1778" s="22" t="s">
        <v>392</v>
      </c>
      <c r="V1778" s="18" t="str">
        <f>+Sitio_Publico[[#This Row],[idcoleccion]]&amp;"-"&amp;Sitio_Publico[[#This Row],[id]]</f>
        <v>000-1777</v>
      </c>
      <c r="W1778" s="18">
        <f>+VLOOKUP(Sitio_Publico[[#This Row],[territorio]],Estructura!$AE$4:$AH$1067,4,0)</f>
        <v>30008101</v>
      </c>
      <c r="X1778" s="18" t="str">
        <f>+VLOOKUP(Sitio_Publico[[#This Row],[tema]],Estructura!$G$4:$J$532,4,0)</f>
        <v>T-3</v>
      </c>
      <c r="Y1778" s="18" t="str">
        <f>+VLOOKUP(Sitio_Publico[[#This Row],[contenido]],Estructura!$L$4:$O$473,4,0)</f>
        <v>C-2</v>
      </c>
      <c r="Z1778" s="18" t="str">
        <f>+VLOOKUP(Sitio_Publico[[#This Row],[Filtro Integrado]],Estructura!$U$4:$W$529,3,0)</f>
        <v>FI-0</v>
      </c>
      <c r="AA1778" s="18" t="str">
        <f>+VLOOKUP(Sitio_Publico[[#This Row],[Muestra]],Estructura!$Y$4:$AB$483,4,0)</f>
        <v>M-00049</v>
      </c>
    </row>
    <row r="1779" spans="1:27" ht="36" x14ac:dyDescent="0.3">
      <c r="A1779" s="16">
        <f t="shared" si="27"/>
        <v>1778</v>
      </c>
      <c r="B1779" s="47" t="s">
        <v>15118</v>
      </c>
      <c r="C1779" s="13" t="s">
        <v>461</v>
      </c>
      <c r="D1779" s="13" t="s">
        <v>462</v>
      </c>
      <c r="E1779" s="44">
        <v>13130</v>
      </c>
      <c r="F1779" s="13" t="s">
        <v>497</v>
      </c>
      <c r="G1779" s="23" t="s">
        <v>498</v>
      </c>
      <c r="H1779" s="42" t="s">
        <v>458</v>
      </c>
      <c r="I1779" s="28" t="s">
        <v>325</v>
      </c>
      <c r="J1779" s="12" t="s">
        <v>499</v>
      </c>
      <c r="K1779" s="28" t="s">
        <v>540</v>
      </c>
      <c r="L1779" s="12" t="s">
        <v>541</v>
      </c>
      <c r="M1779" s="12" t="s">
        <v>501</v>
      </c>
      <c r="N1779" s="12" t="s">
        <v>467</v>
      </c>
      <c r="O1779" s="26" t="s">
        <v>9382</v>
      </c>
      <c r="P1779" s="26" t="s">
        <v>9383</v>
      </c>
      <c r="Q1779" s="25" t="s">
        <v>491</v>
      </c>
      <c r="R1779" s="26" t="s">
        <v>9384</v>
      </c>
      <c r="S1779" s="15" t="s">
        <v>9385</v>
      </c>
      <c r="T1779" s="52">
        <v>0</v>
      </c>
      <c r="U1779" s="22" t="s">
        <v>392</v>
      </c>
      <c r="V1779" s="18" t="str">
        <f>+Sitio_Publico[[#This Row],[idcoleccion]]&amp;"-"&amp;Sitio_Publico[[#This Row],[id]]</f>
        <v>000-1778</v>
      </c>
      <c r="W1779" s="18">
        <f>+VLOOKUP(Sitio_Publico[[#This Row],[territorio]],Estructura!$AE$4:$AH$1067,4,0)</f>
        <v>30013130</v>
      </c>
      <c r="X1779" s="18" t="str">
        <f>+VLOOKUP(Sitio_Publico[[#This Row],[tema]],Estructura!$G$4:$J$532,4,0)</f>
        <v>T-6</v>
      </c>
      <c r="Y1779" s="18" t="str">
        <f>+VLOOKUP(Sitio_Publico[[#This Row],[contenido]],Estructura!$L$4:$O$473,4,0)</f>
        <v>C-4</v>
      </c>
      <c r="Z1779" s="18" t="str">
        <f>+VLOOKUP(Sitio_Publico[[#This Row],[Filtro Integrado]],Estructura!$U$4:$W$529,3,0)</f>
        <v>FI-1</v>
      </c>
      <c r="AA1779" s="18" t="str">
        <f>+VLOOKUP(Sitio_Publico[[#This Row],[Muestra]],Estructura!$Y$4:$AB$483,4,0)</f>
        <v>M-00057</v>
      </c>
    </row>
    <row r="1780" spans="1:27" ht="36" x14ac:dyDescent="0.3">
      <c r="A1780" s="16">
        <f t="shared" si="27"/>
        <v>1779</v>
      </c>
      <c r="B1780" s="47" t="s">
        <v>15118</v>
      </c>
      <c r="C1780" s="13" t="s">
        <v>461</v>
      </c>
      <c r="D1780" s="13" t="s">
        <v>462</v>
      </c>
      <c r="E1780" s="44">
        <v>7</v>
      </c>
      <c r="F1780" s="13" t="s">
        <v>585</v>
      </c>
      <c r="G1780" s="23" t="s">
        <v>586</v>
      </c>
      <c r="H1780" s="42" t="s">
        <v>457</v>
      </c>
      <c r="I1780" s="28" t="s">
        <v>370</v>
      </c>
      <c r="J1780" s="12" t="s">
        <v>393</v>
      </c>
      <c r="K1780" s="28" t="s">
        <v>585</v>
      </c>
      <c r="L1780" s="12" t="s">
        <v>465</v>
      </c>
      <c r="M1780" s="12" t="s">
        <v>587</v>
      </c>
      <c r="N1780" s="12" t="s">
        <v>467</v>
      </c>
      <c r="O1780" s="26" t="s">
        <v>9386</v>
      </c>
      <c r="P1780" s="26" t="s">
        <v>9387</v>
      </c>
      <c r="Q1780" s="25" t="s">
        <v>456</v>
      </c>
      <c r="R1780" s="26" t="s">
        <v>9388</v>
      </c>
      <c r="S1780" s="15" t="s">
        <v>9389</v>
      </c>
      <c r="T1780" s="52">
        <v>0</v>
      </c>
      <c r="U1780" s="22" t="s">
        <v>392</v>
      </c>
      <c r="V1780" s="18" t="str">
        <f>+Sitio_Publico[[#This Row],[idcoleccion]]&amp;"-"&amp;Sitio_Publico[[#This Row],[id]]</f>
        <v>000-1779</v>
      </c>
      <c r="W1780" s="18">
        <f>+VLOOKUP(Sitio_Publico[[#This Row],[territorio]],Estructura!$AE$4:$AH$1067,4,0)</f>
        <v>20000007</v>
      </c>
      <c r="X1780" s="18" t="str">
        <f>+VLOOKUP(Sitio_Publico[[#This Row],[tema]],Estructura!$G$4:$J$532,4,0)</f>
        <v>T-10</v>
      </c>
      <c r="Y1780" s="18" t="str">
        <f>+VLOOKUP(Sitio_Publico[[#This Row],[contenido]],Estructura!$L$4:$O$473,4,0)</f>
        <v>C-5</v>
      </c>
      <c r="Z1780" s="18" t="str">
        <f>+VLOOKUP(Sitio_Publico[[#This Row],[Filtro Integrado]],Estructura!$U$4:$W$529,3,0)</f>
        <v>FI-0</v>
      </c>
      <c r="AA1780" s="18" t="str">
        <f>+VLOOKUP(Sitio_Publico[[#This Row],[Muestra]],Estructura!$Y$4:$AB$483,4,0)</f>
        <v>M-00059</v>
      </c>
    </row>
    <row r="1781" spans="1:27" ht="40.799999999999997" x14ac:dyDescent="0.3">
      <c r="A1781" s="16">
        <f t="shared" si="27"/>
        <v>1780</v>
      </c>
      <c r="B1781" s="47" t="s">
        <v>15118</v>
      </c>
      <c r="C1781" s="13" t="s">
        <v>461</v>
      </c>
      <c r="D1781" s="13" t="s">
        <v>462</v>
      </c>
      <c r="E1781" s="44">
        <v>14204</v>
      </c>
      <c r="F1781" s="13" t="s">
        <v>463</v>
      </c>
      <c r="G1781" s="23" t="s">
        <v>464</v>
      </c>
      <c r="H1781" s="42" t="s">
        <v>458</v>
      </c>
      <c r="I1781" s="28" t="s">
        <v>358</v>
      </c>
      <c r="J1781" s="12" t="s">
        <v>393</v>
      </c>
      <c r="K1781" s="28" t="s">
        <v>463</v>
      </c>
      <c r="L1781" s="12" t="s">
        <v>465</v>
      </c>
      <c r="M1781" s="12" t="s">
        <v>466</v>
      </c>
      <c r="N1781" s="12" t="s">
        <v>467</v>
      </c>
      <c r="O1781" s="26" t="s">
        <v>9390</v>
      </c>
      <c r="P1781" s="26" t="s">
        <v>9391</v>
      </c>
      <c r="Q1781" s="25" t="s">
        <v>456</v>
      </c>
      <c r="R1781" s="26" t="s">
        <v>9392</v>
      </c>
      <c r="S1781" s="15" t="s">
        <v>9393</v>
      </c>
      <c r="T1781" s="52">
        <v>0</v>
      </c>
      <c r="U1781" s="22" t="s">
        <v>392</v>
      </c>
      <c r="V1781" s="18" t="str">
        <f>+Sitio_Publico[[#This Row],[idcoleccion]]&amp;"-"&amp;Sitio_Publico[[#This Row],[id]]</f>
        <v>000-1780</v>
      </c>
      <c r="W1781" s="18">
        <f>+VLOOKUP(Sitio_Publico[[#This Row],[territorio]],Estructura!$AE$4:$AH$1067,4,0)</f>
        <v>30014204</v>
      </c>
      <c r="X1781" s="18" t="str">
        <f>+VLOOKUP(Sitio_Publico[[#This Row],[tema]],Estructura!$G$4:$J$532,4,0)</f>
        <v>T-3</v>
      </c>
      <c r="Y1781" s="18" t="str">
        <f>+VLOOKUP(Sitio_Publico[[#This Row],[contenido]],Estructura!$L$4:$O$473,4,0)</f>
        <v>C-2</v>
      </c>
      <c r="Z1781" s="18" t="str">
        <f>+VLOOKUP(Sitio_Publico[[#This Row],[Filtro Integrado]],Estructura!$U$4:$W$529,3,0)</f>
        <v>FI-0</v>
      </c>
      <c r="AA1781" s="18" t="str">
        <f>+VLOOKUP(Sitio_Publico[[#This Row],[Muestra]],Estructura!$Y$4:$AB$483,4,0)</f>
        <v>M-00049</v>
      </c>
    </row>
    <row r="1782" spans="1:27" ht="40.799999999999997" x14ac:dyDescent="0.3">
      <c r="A1782" s="16">
        <f t="shared" si="27"/>
        <v>1781</v>
      </c>
      <c r="B1782" s="47" t="s">
        <v>15118</v>
      </c>
      <c r="C1782" s="13" t="s">
        <v>461</v>
      </c>
      <c r="D1782" s="13" t="s">
        <v>462</v>
      </c>
      <c r="E1782" s="44">
        <v>8311</v>
      </c>
      <c r="F1782" s="13" t="s">
        <v>468</v>
      </c>
      <c r="G1782" s="23" t="s">
        <v>469</v>
      </c>
      <c r="H1782" s="42" t="s">
        <v>458</v>
      </c>
      <c r="I1782" s="28" t="s">
        <v>191</v>
      </c>
      <c r="J1782" s="12" t="s">
        <v>393</v>
      </c>
      <c r="K1782" s="28" t="s">
        <v>470</v>
      </c>
      <c r="L1782" s="12" t="s">
        <v>465</v>
      </c>
      <c r="M1782" s="12" t="s">
        <v>471</v>
      </c>
      <c r="N1782" s="12" t="s">
        <v>467</v>
      </c>
      <c r="O1782" s="26" t="s">
        <v>478</v>
      </c>
      <c r="P1782" s="26" t="s">
        <v>9394</v>
      </c>
      <c r="Q1782" s="25" t="s">
        <v>456</v>
      </c>
      <c r="R1782" s="26" t="s">
        <v>9395</v>
      </c>
      <c r="S1782" s="15" t="s">
        <v>479</v>
      </c>
      <c r="T1782" s="52">
        <v>0</v>
      </c>
      <c r="U1782" s="22" t="s">
        <v>392</v>
      </c>
      <c r="V1782" s="18" t="str">
        <f>+Sitio_Publico[[#This Row],[idcoleccion]]&amp;"-"&amp;Sitio_Publico[[#This Row],[id]]</f>
        <v>000-1781</v>
      </c>
      <c r="W1782" s="18">
        <f>+VLOOKUP(Sitio_Publico[[#This Row],[territorio]],Estructura!$AE$4:$AH$1067,4,0)</f>
        <v>30008311</v>
      </c>
      <c r="X1782" s="18" t="str">
        <f>+VLOOKUP(Sitio_Publico[[#This Row],[tema]],Estructura!$G$4:$J$532,4,0)</f>
        <v>T-4</v>
      </c>
      <c r="Y1782" s="18" t="str">
        <f>+VLOOKUP(Sitio_Publico[[#This Row],[contenido]],Estructura!$L$4:$O$473,4,0)</f>
        <v>C-3</v>
      </c>
      <c r="Z1782" s="18" t="str">
        <f>+VLOOKUP(Sitio_Publico[[#This Row],[Filtro Integrado]],Estructura!$U$4:$W$529,3,0)</f>
        <v>FI-0</v>
      </c>
      <c r="AA1782" s="18" t="str">
        <f>+VLOOKUP(Sitio_Publico[[#This Row],[Muestra]],Estructura!$Y$4:$AB$483,4,0)</f>
        <v>M-00050</v>
      </c>
    </row>
    <row r="1783" spans="1:27" ht="40.799999999999997" x14ac:dyDescent="0.3">
      <c r="A1783" s="16">
        <f t="shared" si="27"/>
        <v>1782</v>
      </c>
      <c r="B1783" s="47" t="s">
        <v>15118</v>
      </c>
      <c r="C1783" s="13" t="s">
        <v>461</v>
      </c>
      <c r="D1783" s="13" t="s">
        <v>462</v>
      </c>
      <c r="E1783" s="44">
        <v>9209</v>
      </c>
      <c r="F1783" s="13" t="s">
        <v>468</v>
      </c>
      <c r="G1783" s="23" t="s">
        <v>469</v>
      </c>
      <c r="H1783" s="42" t="s">
        <v>458</v>
      </c>
      <c r="I1783" s="28" t="s">
        <v>245</v>
      </c>
      <c r="J1783" s="12" t="s">
        <v>393</v>
      </c>
      <c r="K1783" s="28" t="s">
        <v>542</v>
      </c>
      <c r="L1783" s="12" t="s">
        <v>465</v>
      </c>
      <c r="M1783" s="12" t="s">
        <v>471</v>
      </c>
      <c r="N1783" s="12" t="s">
        <v>467</v>
      </c>
      <c r="O1783" s="26" t="s">
        <v>9396</v>
      </c>
      <c r="P1783" s="26" t="s">
        <v>9397</v>
      </c>
      <c r="Q1783" s="25" t="s">
        <v>456</v>
      </c>
      <c r="R1783" s="26" t="s">
        <v>9398</v>
      </c>
      <c r="S1783" s="15" t="s">
        <v>9399</v>
      </c>
      <c r="T1783" s="52">
        <v>0</v>
      </c>
      <c r="U1783" s="22" t="s">
        <v>392</v>
      </c>
      <c r="V1783" s="18" t="str">
        <f>+Sitio_Publico[[#This Row],[idcoleccion]]&amp;"-"&amp;Sitio_Publico[[#This Row],[id]]</f>
        <v>000-1782</v>
      </c>
      <c r="W1783" s="18">
        <f>+VLOOKUP(Sitio_Publico[[#This Row],[territorio]],Estructura!$AE$4:$AH$1067,4,0)</f>
        <v>30009209</v>
      </c>
      <c r="X1783" s="18" t="str">
        <f>+VLOOKUP(Sitio_Publico[[#This Row],[tema]],Estructura!$G$4:$J$532,4,0)</f>
        <v>T-4</v>
      </c>
      <c r="Y1783" s="18" t="str">
        <f>+VLOOKUP(Sitio_Publico[[#This Row],[contenido]],Estructura!$L$4:$O$473,4,0)</f>
        <v>C-3</v>
      </c>
      <c r="Z1783" s="18" t="str">
        <f>+VLOOKUP(Sitio_Publico[[#This Row],[Filtro Integrado]],Estructura!$U$4:$W$529,3,0)</f>
        <v>FI-0</v>
      </c>
      <c r="AA1783" s="18" t="str">
        <f>+VLOOKUP(Sitio_Publico[[#This Row],[Muestra]],Estructura!$Y$4:$AB$483,4,0)</f>
        <v>M-00058</v>
      </c>
    </row>
    <row r="1784" spans="1:27" ht="40.799999999999997" x14ac:dyDescent="0.3">
      <c r="A1784" s="16">
        <f t="shared" si="27"/>
        <v>1783</v>
      </c>
      <c r="B1784" s="47" t="s">
        <v>15118</v>
      </c>
      <c r="C1784" s="13" t="s">
        <v>461</v>
      </c>
      <c r="D1784" s="13" t="s">
        <v>462</v>
      </c>
      <c r="E1784" s="44">
        <v>7105</v>
      </c>
      <c r="F1784" s="13" t="s">
        <v>497</v>
      </c>
      <c r="G1784" s="23" t="s">
        <v>498</v>
      </c>
      <c r="H1784" s="42" t="s">
        <v>458</v>
      </c>
      <c r="I1784" s="28" t="s">
        <v>24</v>
      </c>
      <c r="J1784" s="12" t="s">
        <v>499</v>
      </c>
      <c r="K1784" s="28" t="s">
        <v>500</v>
      </c>
      <c r="L1784" s="12" t="s">
        <v>465</v>
      </c>
      <c r="M1784" s="12" t="s">
        <v>501</v>
      </c>
      <c r="N1784" s="12" t="s">
        <v>467</v>
      </c>
      <c r="O1784" s="26" t="s">
        <v>9400</v>
      </c>
      <c r="P1784" s="26" t="s">
        <v>9401</v>
      </c>
      <c r="Q1784" s="25" t="s">
        <v>456</v>
      </c>
      <c r="R1784" s="26" t="s">
        <v>9402</v>
      </c>
      <c r="S1784" s="15" t="s">
        <v>9403</v>
      </c>
      <c r="T1784" s="52">
        <v>0</v>
      </c>
      <c r="U1784" s="22" t="s">
        <v>392</v>
      </c>
      <c r="V1784" s="18" t="str">
        <f>+Sitio_Publico[[#This Row],[idcoleccion]]&amp;"-"&amp;Sitio_Publico[[#This Row],[id]]</f>
        <v>000-1783</v>
      </c>
      <c r="W1784" s="18">
        <f>+VLOOKUP(Sitio_Publico[[#This Row],[territorio]],Estructura!$AE$4:$AH$1067,4,0)</f>
        <v>30007105</v>
      </c>
      <c r="X1784" s="18" t="str">
        <f>+VLOOKUP(Sitio_Publico[[#This Row],[tema]],Estructura!$G$4:$J$532,4,0)</f>
        <v>T-6</v>
      </c>
      <c r="Y1784" s="18" t="str">
        <f>+VLOOKUP(Sitio_Publico[[#This Row],[contenido]],Estructura!$L$4:$O$473,4,0)</f>
        <v>C-4</v>
      </c>
      <c r="Z1784" s="18" t="str">
        <f>+VLOOKUP(Sitio_Publico[[#This Row],[Filtro Integrado]],Estructura!$U$4:$W$529,3,0)</f>
        <v>FI-1</v>
      </c>
      <c r="AA1784" s="18" t="str">
        <f>+VLOOKUP(Sitio_Publico[[#This Row],[Muestra]],Estructura!$Y$4:$AB$483,4,0)</f>
        <v>M-00053</v>
      </c>
    </row>
    <row r="1785" spans="1:27" ht="40.799999999999997" x14ac:dyDescent="0.3">
      <c r="A1785" s="16">
        <f t="shared" si="27"/>
        <v>1784</v>
      </c>
      <c r="B1785" s="47" t="s">
        <v>15118</v>
      </c>
      <c r="C1785" s="13" t="s">
        <v>461</v>
      </c>
      <c r="D1785" s="13" t="s">
        <v>462</v>
      </c>
      <c r="E1785" s="44">
        <v>13131</v>
      </c>
      <c r="F1785" s="13" t="s">
        <v>463</v>
      </c>
      <c r="G1785" s="23" t="s">
        <v>464</v>
      </c>
      <c r="H1785" s="42" t="s">
        <v>458</v>
      </c>
      <c r="I1785" s="28" t="s">
        <v>326</v>
      </c>
      <c r="J1785" s="12" t="s">
        <v>393</v>
      </c>
      <c r="K1785" s="28" t="s">
        <v>463</v>
      </c>
      <c r="L1785" s="12" t="s">
        <v>465</v>
      </c>
      <c r="M1785" s="12" t="s">
        <v>466</v>
      </c>
      <c r="N1785" s="12" t="s">
        <v>467</v>
      </c>
      <c r="O1785" s="26" t="s">
        <v>9404</v>
      </c>
      <c r="P1785" s="26" t="s">
        <v>9405</v>
      </c>
      <c r="Q1785" s="25" t="s">
        <v>456</v>
      </c>
      <c r="R1785" s="26" t="s">
        <v>9406</v>
      </c>
      <c r="S1785" s="15" t="s">
        <v>9407</v>
      </c>
      <c r="T1785" s="52">
        <v>0</v>
      </c>
      <c r="U1785" s="22" t="s">
        <v>392</v>
      </c>
      <c r="V1785" s="18" t="str">
        <f>+Sitio_Publico[[#This Row],[idcoleccion]]&amp;"-"&amp;Sitio_Publico[[#This Row],[id]]</f>
        <v>000-1784</v>
      </c>
      <c r="W1785" s="18">
        <f>+VLOOKUP(Sitio_Publico[[#This Row],[territorio]],Estructura!$AE$4:$AH$1067,4,0)</f>
        <v>30013131</v>
      </c>
      <c r="X1785" s="18" t="str">
        <f>+VLOOKUP(Sitio_Publico[[#This Row],[tema]],Estructura!$G$4:$J$532,4,0)</f>
        <v>T-3</v>
      </c>
      <c r="Y1785" s="18" t="str">
        <f>+VLOOKUP(Sitio_Publico[[#This Row],[contenido]],Estructura!$L$4:$O$473,4,0)</f>
        <v>C-2</v>
      </c>
      <c r="Z1785" s="18" t="str">
        <f>+VLOOKUP(Sitio_Publico[[#This Row],[Filtro Integrado]],Estructura!$U$4:$W$529,3,0)</f>
        <v>FI-0</v>
      </c>
      <c r="AA1785" s="18" t="str">
        <f>+VLOOKUP(Sitio_Publico[[#This Row],[Muestra]],Estructura!$Y$4:$AB$483,4,0)</f>
        <v>M-00049</v>
      </c>
    </row>
    <row r="1786" spans="1:27" ht="40.799999999999997" x14ac:dyDescent="0.3">
      <c r="A1786" s="16">
        <f t="shared" si="27"/>
        <v>1785</v>
      </c>
      <c r="B1786" s="47" t="s">
        <v>15118</v>
      </c>
      <c r="C1786" s="13" t="s">
        <v>461</v>
      </c>
      <c r="D1786" s="13" t="s">
        <v>462</v>
      </c>
      <c r="E1786" s="44">
        <v>5109</v>
      </c>
      <c r="F1786" s="13" t="s">
        <v>497</v>
      </c>
      <c r="G1786" s="23" t="s">
        <v>498</v>
      </c>
      <c r="H1786" s="42" t="s">
        <v>458</v>
      </c>
      <c r="I1786" s="28" t="s">
        <v>68</v>
      </c>
      <c r="J1786" s="12" t="s">
        <v>499</v>
      </c>
      <c r="K1786" s="28" t="s">
        <v>500</v>
      </c>
      <c r="L1786" s="12" t="s">
        <v>465</v>
      </c>
      <c r="M1786" s="12" t="s">
        <v>501</v>
      </c>
      <c r="N1786" s="12" t="s">
        <v>467</v>
      </c>
      <c r="O1786" s="26" t="s">
        <v>9408</v>
      </c>
      <c r="P1786" s="26" t="s">
        <v>9409</v>
      </c>
      <c r="Q1786" s="25" t="s">
        <v>456</v>
      </c>
      <c r="R1786" s="26" t="s">
        <v>9410</v>
      </c>
      <c r="S1786" s="15" t="s">
        <v>9411</v>
      </c>
      <c r="T1786" s="52">
        <v>0</v>
      </c>
      <c r="U1786" s="22" t="s">
        <v>392</v>
      </c>
      <c r="V1786" s="18" t="str">
        <f>+Sitio_Publico[[#This Row],[idcoleccion]]&amp;"-"&amp;Sitio_Publico[[#This Row],[id]]</f>
        <v>000-1785</v>
      </c>
      <c r="W1786" s="18">
        <f>+VLOOKUP(Sitio_Publico[[#This Row],[territorio]],Estructura!$AE$4:$AH$1067,4,0)</f>
        <v>30005109</v>
      </c>
      <c r="X1786" s="18" t="str">
        <f>+VLOOKUP(Sitio_Publico[[#This Row],[tema]],Estructura!$G$4:$J$532,4,0)</f>
        <v>T-6</v>
      </c>
      <c r="Y1786" s="18" t="str">
        <f>+VLOOKUP(Sitio_Publico[[#This Row],[contenido]],Estructura!$L$4:$O$473,4,0)</f>
        <v>C-4</v>
      </c>
      <c r="Z1786" s="18" t="str">
        <f>+VLOOKUP(Sitio_Publico[[#This Row],[Filtro Integrado]],Estructura!$U$4:$W$529,3,0)</f>
        <v>FI-1</v>
      </c>
      <c r="AA1786" s="18" t="str">
        <f>+VLOOKUP(Sitio_Publico[[#This Row],[Muestra]],Estructura!$Y$4:$AB$483,4,0)</f>
        <v>M-00053</v>
      </c>
    </row>
    <row r="1787" spans="1:27" ht="40.799999999999997" x14ac:dyDescent="0.3">
      <c r="A1787" s="16">
        <f t="shared" si="27"/>
        <v>1786</v>
      </c>
      <c r="B1787" s="47" t="s">
        <v>15118</v>
      </c>
      <c r="C1787" s="13" t="s">
        <v>461</v>
      </c>
      <c r="D1787" s="13" t="s">
        <v>462</v>
      </c>
      <c r="E1787" s="44">
        <v>6302</v>
      </c>
      <c r="F1787" s="13" t="s">
        <v>497</v>
      </c>
      <c r="G1787" s="23" t="s">
        <v>498</v>
      </c>
      <c r="H1787" s="42" t="s">
        <v>458</v>
      </c>
      <c r="I1787" s="28" t="s">
        <v>124</v>
      </c>
      <c r="J1787" s="12" t="s">
        <v>499</v>
      </c>
      <c r="K1787" s="28" t="s">
        <v>500</v>
      </c>
      <c r="L1787" s="12" t="s">
        <v>465</v>
      </c>
      <c r="M1787" s="12" t="s">
        <v>501</v>
      </c>
      <c r="N1787" s="12" t="s">
        <v>467</v>
      </c>
      <c r="O1787" s="26" t="s">
        <v>9412</v>
      </c>
      <c r="P1787" s="26" t="s">
        <v>9413</v>
      </c>
      <c r="Q1787" s="25" t="s">
        <v>456</v>
      </c>
      <c r="R1787" s="26" t="s">
        <v>9414</v>
      </c>
      <c r="S1787" s="15" t="s">
        <v>9415</v>
      </c>
      <c r="T1787" s="52">
        <v>0</v>
      </c>
      <c r="U1787" s="22" t="s">
        <v>392</v>
      </c>
      <c r="V1787" s="18" t="str">
        <f>+Sitio_Publico[[#This Row],[idcoleccion]]&amp;"-"&amp;Sitio_Publico[[#This Row],[id]]</f>
        <v>000-1786</v>
      </c>
      <c r="W1787" s="18">
        <f>+VLOOKUP(Sitio_Publico[[#This Row],[territorio]],Estructura!$AE$4:$AH$1067,4,0)</f>
        <v>30006302</v>
      </c>
      <c r="X1787" s="18" t="str">
        <f>+VLOOKUP(Sitio_Publico[[#This Row],[tema]],Estructura!$G$4:$J$532,4,0)</f>
        <v>T-6</v>
      </c>
      <c r="Y1787" s="18" t="str">
        <f>+VLOOKUP(Sitio_Publico[[#This Row],[contenido]],Estructura!$L$4:$O$473,4,0)</f>
        <v>C-4</v>
      </c>
      <c r="Z1787" s="18" t="str">
        <f>+VLOOKUP(Sitio_Publico[[#This Row],[Filtro Integrado]],Estructura!$U$4:$W$529,3,0)</f>
        <v>FI-1</v>
      </c>
      <c r="AA1787" s="18" t="str">
        <f>+VLOOKUP(Sitio_Publico[[#This Row],[Muestra]],Estructura!$Y$4:$AB$483,4,0)</f>
        <v>M-00053</v>
      </c>
    </row>
    <row r="1788" spans="1:27" ht="36" x14ac:dyDescent="0.3">
      <c r="A1788" s="16">
        <f t="shared" si="27"/>
        <v>1787</v>
      </c>
      <c r="B1788" s="47" t="s">
        <v>15118</v>
      </c>
      <c r="C1788" s="13" t="s">
        <v>461</v>
      </c>
      <c r="D1788" s="13" t="s">
        <v>462</v>
      </c>
      <c r="E1788" s="44">
        <v>10210</v>
      </c>
      <c r="F1788" s="13" t="s">
        <v>497</v>
      </c>
      <c r="G1788" s="23" t="s">
        <v>498</v>
      </c>
      <c r="H1788" s="42" t="s">
        <v>458</v>
      </c>
      <c r="I1788" s="28" t="s">
        <v>266</v>
      </c>
      <c r="J1788" s="12" t="s">
        <v>499</v>
      </c>
      <c r="K1788" s="28" t="s">
        <v>540</v>
      </c>
      <c r="L1788" s="12" t="s">
        <v>541</v>
      </c>
      <c r="M1788" s="12" t="s">
        <v>501</v>
      </c>
      <c r="N1788" s="12" t="s">
        <v>467</v>
      </c>
      <c r="O1788" s="26" t="s">
        <v>9416</v>
      </c>
      <c r="P1788" s="26" t="s">
        <v>9417</v>
      </c>
      <c r="Q1788" s="25" t="s">
        <v>491</v>
      </c>
      <c r="R1788" s="26" t="s">
        <v>9418</v>
      </c>
      <c r="S1788" s="15" t="s">
        <v>9419</v>
      </c>
      <c r="T1788" s="52">
        <v>0</v>
      </c>
      <c r="U1788" s="22" t="s">
        <v>392</v>
      </c>
      <c r="V1788" s="18" t="str">
        <f>+Sitio_Publico[[#This Row],[idcoleccion]]&amp;"-"&amp;Sitio_Publico[[#This Row],[id]]</f>
        <v>000-1787</v>
      </c>
      <c r="W1788" s="18">
        <f>+VLOOKUP(Sitio_Publico[[#This Row],[territorio]],Estructura!$AE$4:$AH$1067,4,0)</f>
        <v>30010210</v>
      </c>
      <c r="X1788" s="18" t="str">
        <f>+VLOOKUP(Sitio_Publico[[#This Row],[tema]],Estructura!$G$4:$J$532,4,0)</f>
        <v>T-6</v>
      </c>
      <c r="Y1788" s="18" t="str">
        <f>+VLOOKUP(Sitio_Publico[[#This Row],[contenido]],Estructura!$L$4:$O$473,4,0)</f>
        <v>C-4</v>
      </c>
      <c r="Z1788" s="18" t="str">
        <f>+VLOOKUP(Sitio_Publico[[#This Row],[Filtro Integrado]],Estructura!$U$4:$W$529,3,0)</f>
        <v>FI-1</v>
      </c>
      <c r="AA1788" s="18" t="str">
        <f>+VLOOKUP(Sitio_Publico[[#This Row],[Muestra]],Estructura!$Y$4:$AB$483,4,0)</f>
        <v>M-00057</v>
      </c>
    </row>
    <row r="1789" spans="1:27" ht="40.799999999999997" x14ac:dyDescent="0.3">
      <c r="A1789" s="16">
        <f t="shared" si="27"/>
        <v>1788</v>
      </c>
      <c r="B1789" s="47" t="s">
        <v>15118</v>
      </c>
      <c r="C1789" s="13" t="s">
        <v>461</v>
      </c>
      <c r="D1789" s="13" t="s">
        <v>462</v>
      </c>
      <c r="E1789" s="44">
        <v>13</v>
      </c>
      <c r="F1789" s="13" t="s">
        <v>488</v>
      </c>
      <c r="G1789" s="23" t="s">
        <v>464</v>
      </c>
      <c r="H1789" s="42" t="s">
        <v>457</v>
      </c>
      <c r="I1789" s="28" t="s">
        <v>376</v>
      </c>
      <c r="J1789" s="12" t="s">
        <v>393</v>
      </c>
      <c r="K1789" s="28" t="s">
        <v>496</v>
      </c>
      <c r="L1789" s="12" t="s">
        <v>465</v>
      </c>
      <c r="M1789" s="12" t="s">
        <v>466</v>
      </c>
      <c r="N1789" s="12" t="s">
        <v>467</v>
      </c>
      <c r="O1789" s="26" t="s">
        <v>9420</v>
      </c>
      <c r="P1789" s="26" t="s">
        <v>9421</v>
      </c>
      <c r="Q1789" s="25" t="s">
        <v>456</v>
      </c>
      <c r="R1789" s="26" t="s">
        <v>9422</v>
      </c>
      <c r="S1789" s="15" t="s">
        <v>9423</v>
      </c>
      <c r="T1789" s="52">
        <v>0</v>
      </c>
      <c r="U1789" s="22" t="s">
        <v>392</v>
      </c>
      <c r="V1789" s="18" t="str">
        <f>+Sitio_Publico[[#This Row],[idcoleccion]]&amp;"-"&amp;Sitio_Publico[[#This Row],[id]]</f>
        <v>000-1788</v>
      </c>
      <c r="W1789" s="18">
        <f>+VLOOKUP(Sitio_Publico[[#This Row],[territorio]],Estructura!$AE$4:$AH$1067,4,0)</f>
        <v>20000013</v>
      </c>
      <c r="X1789" s="18" t="str">
        <f>+VLOOKUP(Sitio_Publico[[#This Row],[tema]],Estructura!$G$4:$J$532,4,0)</f>
        <v>T-5</v>
      </c>
      <c r="Y1789" s="18" t="str">
        <f>+VLOOKUP(Sitio_Publico[[#This Row],[contenido]],Estructura!$L$4:$O$473,4,0)</f>
        <v>C-2</v>
      </c>
      <c r="Z1789" s="18" t="str">
        <f>+VLOOKUP(Sitio_Publico[[#This Row],[Filtro Integrado]],Estructura!$U$4:$W$529,3,0)</f>
        <v>FI-0</v>
      </c>
      <c r="AA1789" s="18" t="str">
        <f>+VLOOKUP(Sitio_Publico[[#This Row],[Muestra]],Estructura!$Y$4:$AB$483,4,0)</f>
        <v>M-00052</v>
      </c>
    </row>
    <row r="1790" spans="1:27" ht="40.799999999999997" x14ac:dyDescent="0.3">
      <c r="A1790" s="16">
        <f t="shared" si="27"/>
        <v>1789</v>
      </c>
      <c r="B1790" s="47" t="s">
        <v>15118</v>
      </c>
      <c r="C1790" s="13" t="s">
        <v>461</v>
      </c>
      <c r="D1790" s="13" t="s">
        <v>462</v>
      </c>
      <c r="E1790" s="44">
        <v>9115</v>
      </c>
      <c r="F1790" s="13" t="s">
        <v>502</v>
      </c>
      <c r="G1790" s="23" t="s">
        <v>464</v>
      </c>
      <c r="H1790" s="42" t="s">
        <v>458</v>
      </c>
      <c r="I1790" s="28" t="s">
        <v>230</v>
      </c>
      <c r="J1790" s="12" t="s">
        <v>393</v>
      </c>
      <c r="K1790" s="28" t="s">
        <v>503</v>
      </c>
      <c r="L1790" s="12" t="s">
        <v>465</v>
      </c>
      <c r="M1790" s="12" t="s">
        <v>466</v>
      </c>
      <c r="N1790" s="12" t="s">
        <v>467</v>
      </c>
      <c r="O1790" s="26" t="s">
        <v>9424</v>
      </c>
      <c r="P1790" s="26" t="s">
        <v>9425</v>
      </c>
      <c r="Q1790" s="25" t="s">
        <v>456</v>
      </c>
      <c r="R1790" s="26" t="s">
        <v>9426</v>
      </c>
      <c r="S1790" s="15" t="s">
        <v>9427</v>
      </c>
      <c r="T1790" s="52">
        <v>0</v>
      </c>
      <c r="U1790" s="22" t="s">
        <v>392</v>
      </c>
      <c r="V1790" s="18" t="str">
        <f>+Sitio_Publico[[#This Row],[idcoleccion]]&amp;"-"&amp;Sitio_Publico[[#This Row],[id]]</f>
        <v>000-1789</v>
      </c>
      <c r="W1790" s="18">
        <f>+VLOOKUP(Sitio_Publico[[#This Row],[territorio]],Estructura!$AE$4:$AH$1067,4,0)</f>
        <v>30009115</v>
      </c>
      <c r="X1790" s="18" t="str">
        <f>+VLOOKUP(Sitio_Publico[[#This Row],[tema]],Estructura!$G$4:$J$532,4,0)</f>
        <v>T-7</v>
      </c>
      <c r="Y1790" s="18" t="str">
        <f>+VLOOKUP(Sitio_Publico[[#This Row],[contenido]],Estructura!$L$4:$O$473,4,0)</f>
        <v>C-2</v>
      </c>
      <c r="Z1790" s="18" t="str">
        <f>+VLOOKUP(Sitio_Publico[[#This Row],[Filtro Integrado]],Estructura!$U$4:$W$529,3,0)</f>
        <v>FI-0</v>
      </c>
      <c r="AA1790" s="18" t="str">
        <f>+VLOOKUP(Sitio_Publico[[#This Row],[Muestra]],Estructura!$Y$4:$AB$483,4,0)</f>
        <v>M-00054</v>
      </c>
    </row>
    <row r="1791" spans="1:27" ht="40.799999999999997" x14ac:dyDescent="0.3">
      <c r="A1791" s="16">
        <f t="shared" si="27"/>
        <v>1790</v>
      </c>
      <c r="B1791" s="47" t="s">
        <v>15118</v>
      </c>
      <c r="C1791" s="13" t="s">
        <v>461</v>
      </c>
      <c r="D1791" s="13" t="s">
        <v>462</v>
      </c>
      <c r="E1791" s="44">
        <v>16205</v>
      </c>
      <c r="F1791" s="13" t="s">
        <v>468</v>
      </c>
      <c r="G1791" s="23" t="s">
        <v>469</v>
      </c>
      <c r="H1791" s="42" t="s">
        <v>458</v>
      </c>
      <c r="I1791" s="28" t="s">
        <v>206</v>
      </c>
      <c r="J1791" s="12" t="s">
        <v>393</v>
      </c>
      <c r="K1791" s="28" t="s">
        <v>542</v>
      </c>
      <c r="L1791" s="12" t="s">
        <v>465</v>
      </c>
      <c r="M1791" s="12" t="s">
        <v>471</v>
      </c>
      <c r="N1791" s="12" t="s">
        <v>467</v>
      </c>
      <c r="O1791" s="26" t="s">
        <v>571</v>
      </c>
      <c r="P1791" s="26" t="s">
        <v>9428</v>
      </c>
      <c r="Q1791" s="25" t="s">
        <v>456</v>
      </c>
      <c r="R1791" s="26" t="s">
        <v>9429</v>
      </c>
      <c r="S1791" s="15" t="s">
        <v>572</v>
      </c>
      <c r="T1791" s="52">
        <v>0</v>
      </c>
      <c r="U1791" s="22" t="s">
        <v>392</v>
      </c>
      <c r="V1791" s="18" t="str">
        <f>+Sitio_Publico[[#This Row],[idcoleccion]]&amp;"-"&amp;Sitio_Publico[[#This Row],[id]]</f>
        <v>000-1790</v>
      </c>
      <c r="W1791" s="18">
        <f>+VLOOKUP(Sitio_Publico[[#This Row],[territorio]],Estructura!$AE$4:$AH$1067,4,0)</f>
        <v>30016205</v>
      </c>
      <c r="X1791" s="18" t="str">
        <f>+VLOOKUP(Sitio_Publico[[#This Row],[tema]],Estructura!$G$4:$J$532,4,0)</f>
        <v>T-4</v>
      </c>
      <c r="Y1791" s="18" t="str">
        <f>+VLOOKUP(Sitio_Publico[[#This Row],[contenido]],Estructura!$L$4:$O$473,4,0)</f>
        <v>C-3</v>
      </c>
      <c r="Z1791" s="18" t="str">
        <f>+VLOOKUP(Sitio_Publico[[#This Row],[Filtro Integrado]],Estructura!$U$4:$W$529,3,0)</f>
        <v>FI-0</v>
      </c>
      <c r="AA1791" s="18" t="str">
        <f>+VLOOKUP(Sitio_Publico[[#This Row],[Muestra]],Estructura!$Y$4:$AB$483,4,0)</f>
        <v>M-00058</v>
      </c>
    </row>
    <row r="1792" spans="1:27" ht="40.799999999999997" x14ac:dyDescent="0.3">
      <c r="A1792" s="16">
        <f t="shared" si="27"/>
        <v>1791</v>
      </c>
      <c r="B1792" s="47" t="s">
        <v>15118</v>
      </c>
      <c r="C1792" s="13" t="s">
        <v>461</v>
      </c>
      <c r="D1792" s="13" t="s">
        <v>462</v>
      </c>
      <c r="E1792" s="44">
        <v>10403</v>
      </c>
      <c r="F1792" s="13" t="s">
        <v>502</v>
      </c>
      <c r="G1792" s="23" t="s">
        <v>464</v>
      </c>
      <c r="H1792" s="42" t="s">
        <v>458</v>
      </c>
      <c r="I1792" s="28" t="s">
        <v>276</v>
      </c>
      <c r="J1792" s="12" t="s">
        <v>393</v>
      </c>
      <c r="K1792" s="28" t="s">
        <v>503</v>
      </c>
      <c r="L1792" s="12" t="s">
        <v>465</v>
      </c>
      <c r="M1792" s="12" t="s">
        <v>466</v>
      </c>
      <c r="N1792" s="12" t="s">
        <v>467</v>
      </c>
      <c r="O1792" s="26" t="s">
        <v>520</v>
      </c>
      <c r="P1792" s="26" t="s">
        <v>9430</v>
      </c>
      <c r="Q1792" s="25" t="s">
        <v>456</v>
      </c>
      <c r="R1792" s="26" t="s">
        <v>9431</v>
      </c>
      <c r="S1792" s="15" t="s">
        <v>521</v>
      </c>
      <c r="T1792" s="52">
        <v>0</v>
      </c>
      <c r="U1792" s="22" t="s">
        <v>392</v>
      </c>
      <c r="V1792" s="18" t="str">
        <f>+Sitio_Publico[[#This Row],[idcoleccion]]&amp;"-"&amp;Sitio_Publico[[#This Row],[id]]</f>
        <v>000-1791</v>
      </c>
      <c r="W1792" s="18">
        <f>+VLOOKUP(Sitio_Publico[[#This Row],[territorio]],Estructura!$AE$4:$AH$1067,4,0)</f>
        <v>30010403</v>
      </c>
      <c r="X1792" s="18" t="str">
        <f>+VLOOKUP(Sitio_Publico[[#This Row],[tema]],Estructura!$G$4:$J$532,4,0)</f>
        <v>T-7</v>
      </c>
      <c r="Y1792" s="18" t="str">
        <f>+VLOOKUP(Sitio_Publico[[#This Row],[contenido]],Estructura!$L$4:$O$473,4,0)</f>
        <v>C-2</v>
      </c>
      <c r="Z1792" s="18" t="str">
        <f>+VLOOKUP(Sitio_Publico[[#This Row],[Filtro Integrado]],Estructura!$U$4:$W$529,3,0)</f>
        <v>FI-0</v>
      </c>
      <c r="AA1792" s="18" t="str">
        <f>+VLOOKUP(Sitio_Publico[[#This Row],[Muestra]],Estructura!$Y$4:$AB$483,4,0)</f>
        <v>M-00054</v>
      </c>
    </row>
    <row r="1793" spans="1:27" ht="40.799999999999997" x14ac:dyDescent="0.3">
      <c r="A1793" s="16">
        <f t="shared" si="27"/>
        <v>1792</v>
      </c>
      <c r="B1793" s="47" t="s">
        <v>15118</v>
      </c>
      <c r="C1793" s="13" t="s">
        <v>461</v>
      </c>
      <c r="D1793" s="13" t="s">
        <v>462</v>
      </c>
      <c r="E1793" s="44">
        <v>14103</v>
      </c>
      <c r="F1793" s="13" t="s">
        <v>497</v>
      </c>
      <c r="G1793" s="23" t="s">
        <v>498</v>
      </c>
      <c r="H1793" s="42" t="s">
        <v>458</v>
      </c>
      <c r="I1793" s="28" t="s">
        <v>350</v>
      </c>
      <c r="J1793" s="12" t="s">
        <v>499</v>
      </c>
      <c r="K1793" s="28" t="s">
        <v>500</v>
      </c>
      <c r="L1793" s="12" t="s">
        <v>465</v>
      </c>
      <c r="M1793" s="12" t="s">
        <v>501</v>
      </c>
      <c r="N1793" s="12" t="s">
        <v>467</v>
      </c>
      <c r="O1793" s="26" t="s">
        <v>9432</v>
      </c>
      <c r="P1793" s="26" t="s">
        <v>9433</v>
      </c>
      <c r="Q1793" s="25" t="s">
        <v>456</v>
      </c>
      <c r="R1793" s="26" t="s">
        <v>9434</v>
      </c>
      <c r="S1793" s="15" t="s">
        <v>9435</v>
      </c>
      <c r="T1793" s="52">
        <v>0</v>
      </c>
      <c r="U1793" s="22" t="s">
        <v>392</v>
      </c>
      <c r="V1793" s="18" t="str">
        <f>+Sitio_Publico[[#This Row],[idcoleccion]]&amp;"-"&amp;Sitio_Publico[[#This Row],[id]]</f>
        <v>000-1792</v>
      </c>
      <c r="W1793" s="18">
        <f>+VLOOKUP(Sitio_Publico[[#This Row],[territorio]],Estructura!$AE$4:$AH$1067,4,0)</f>
        <v>30014103</v>
      </c>
      <c r="X1793" s="18" t="str">
        <f>+VLOOKUP(Sitio_Publico[[#This Row],[tema]],Estructura!$G$4:$J$532,4,0)</f>
        <v>T-6</v>
      </c>
      <c r="Y1793" s="18" t="str">
        <f>+VLOOKUP(Sitio_Publico[[#This Row],[contenido]],Estructura!$L$4:$O$473,4,0)</f>
        <v>C-4</v>
      </c>
      <c r="Z1793" s="18" t="str">
        <f>+VLOOKUP(Sitio_Publico[[#This Row],[Filtro Integrado]],Estructura!$U$4:$W$529,3,0)</f>
        <v>FI-1</v>
      </c>
      <c r="AA1793" s="18" t="str">
        <f>+VLOOKUP(Sitio_Publico[[#This Row],[Muestra]],Estructura!$Y$4:$AB$483,4,0)</f>
        <v>M-00053</v>
      </c>
    </row>
    <row r="1794" spans="1:27" ht="36" x14ac:dyDescent="0.3">
      <c r="A1794" s="16">
        <f t="shared" si="27"/>
        <v>1793</v>
      </c>
      <c r="B1794" s="47" t="s">
        <v>15118</v>
      </c>
      <c r="C1794" s="13" t="s">
        <v>461</v>
      </c>
      <c r="D1794" s="13" t="s">
        <v>462</v>
      </c>
      <c r="E1794" s="44">
        <v>6109</v>
      </c>
      <c r="F1794" s="13" t="s">
        <v>497</v>
      </c>
      <c r="G1794" s="23" t="s">
        <v>498</v>
      </c>
      <c r="H1794" s="42" t="s">
        <v>458</v>
      </c>
      <c r="I1794" s="28" t="s">
        <v>108</v>
      </c>
      <c r="J1794" s="12" t="s">
        <v>499</v>
      </c>
      <c r="K1794" s="28" t="s">
        <v>540</v>
      </c>
      <c r="L1794" s="12" t="s">
        <v>541</v>
      </c>
      <c r="M1794" s="12" t="s">
        <v>501</v>
      </c>
      <c r="N1794" s="12" t="s">
        <v>467</v>
      </c>
      <c r="O1794" s="26" t="s">
        <v>9436</v>
      </c>
      <c r="P1794" s="26" t="s">
        <v>9437</v>
      </c>
      <c r="Q1794" s="25" t="s">
        <v>491</v>
      </c>
      <c r="R1794" s="26" t="s">
        <v>9438</v>
      </c>
      <c r="S1794" s="15" t="s">
        <v>9439</v>
      </c>
      <c r="T1794" s="52">
        <v>0</v>
      </c>
      <c r="U1794" s="22" t="s">
        <v>392</v>
      </c>
      <c r="V1794" s="18" t="str">
        <f>+Sitio_Publico[[#This Row],[idcoleccion]]&amp;"-"&amp;Sitio_Publico[[#This Row],[id]]</f>
        <v>000-1793</v>
      </c>
      <c r="W1794" s="18">
        <f>+VLOOKUP(Sitio_Publico[[#This Row],[territorio]],Estructura!$AE$4:$AH$1067,4,0)</f>
        <v>30006109</v>
      </c>
      <c r="X1794" s="18" t="str">
        <f>+VLOOKUP(Sitio_Publico[[#This Row],[tema]],Estructura!$G$4:$J$532,4,0)</f>
        <v>T-6</v>
      </c>
      <c r="Y1794" s="18" t="str">
        <f>+VLOOKUP(Sitio_Publico[[#This Row],[contenido]],Estructura!$L$4:$O$473,4,0)</f>
        <v>C-4</v>
      </c>
      <c r="Z1794" s="18" t="str">
        <f>+VLOOKUP(Sitio_Publico[[#This Row],[Filtro Integrado]],Estructura!$U$4:$W$529,3,0)</f>
        <v>FI-1</v>
      </c>
      <c r="AA1794" s="18" t="str">
        <f>+VLOOKUP(Sitio_Publico[[#This Row],[Muestra]],Estructura!$Y$4:$AB$483,4,0)</f>
        <v>M-00057</v>
      </c>
    </row>
    <row r="1795" spans="1:27" ht="40.799999999999997" x14ac:dyDescent="0.3">
      <c r="A1795" s="16">
        <f t="shared" ref="A1795:A1858" si="28">+ROW()-1</f>
        <v>1794</v>
      </c>
      <c r="B1795" s="47" t="s">
        <v>15118</v>
      </c>
      <c r="C1795" s="13" t="s">
        <v>461</v>
      </c>
      <c r="D1795" s="13" t="s">
        <v>462</v>
      </c>
      <c r="E1795" s="44">
        <v>13116</v>
      </c>
      <c r="F1795" s="13" t="s">
        <v>468</v>
      </c>
      <c r="G1795" s="23" t="s">
        <v>469</v>
      </c>
      <c r="H1795" s="42" t="s">
        <v>458</v>
      </c>
      <c r="I1795" s="28" t="s">
        <v>312</v>
      </c>
      <c r="J1795" s="12" t="s">
        <v>393</v>
      </c>
      <c r="K1795" s="28" t="s">
        <v>470</v>
      </c>
      <c r="L1795" s="12" t="s">
        <v>465</v>
      </c>
      <c r="M1795" s="12" t="s">
        <v>471</v>
      </c>
      <c r="N1795" s="12" t="s">
        <v>467</v>
      </c>
      <c r="O1795" s="26" t="s">
        <v>486</v>
      </c>
      <c r="P1795" s="26" t="s">
        <v>9440</v>
      </c>
      <c r="Q1795" s="25" t="s">
        <v>456</v>
      </c>
      <c r="R1795" s="26" t="s">
        <v>9441</v>
      </c>
      <c r="S1795" s="15" t="s">
        <v>487</v>
      </c>
      <c r="T1795" s="52">
        <v>0</v>
      </c>
      <c r="U1795" s="22" t="s">
        <v>392</v>
      </c>
      <c r="V1795" s="18" t="str">
        <f>+Sitio_Publico[[#This Row],[idcoleccion]]&amp;"-"&amp;Sitio_Publico[[#This Row],[id]]</f>
        <v>000-1794</v>
      </c>
      <c r="W1795" s="18">
        <f>+VLOOKUP(Sitio_Publico[[#This Row],[territorio]],Estructura!$AE$4:$AH$1067,4,0)</f>
        <v>30013116</v>
      </c>
      <c r="X1795" s="18" t="str">
        <f>+VLOOKUP(Sitio_Publico[[#This Row],[tema]],Estructura!$G$4:$J$532,4,0)</f>
        <v>T-4</v>
      </c>
      <c r="Y1795" s="18" t="str">
        <f>+VLOOKUP(Sitio_Publico[[#This Row],[contenido]],Estructura!$L$4:$O$473,4,0)</f>
        <v>C-3</v>
      </c>
      <c r="Z1795" s="18" t="str">
        <f>+VLOOKUP(Sitio_Publico[[#This Row],[Filtro Integrado]],Estructura!$U$4:$W$529,3,0)</f>
        <v>FI-0</v>
      </c>
      <c r="AA1795" s="18" t="str">
        <f>+VLOOKUP(Sitio_Publico[[#This Row],[Muestra]],Estructura!$Y$4:$AB$483,4,0)</f>
        <v>M-00050</v>
      </c>
    </row>
    <row r="1796" spans="1:27" ht="40.799999999999997" x14ac:dyDescent="0.3">
      <c r="A1796" s="16">
        <f t="shared" si="28"/>
        <v>1795</v>
      </c>
      <c r="B1796" s="47" t="s">
        <v>15118</v>
      </c>
      <c r="C1796" s="13" t="s">
        <v>461</v>
      </c>
      <c r="D1796" s="13" t="s">
        <v>462</v>
      </c>
      <c r="E1796" s="44">
        <v>2301</v>
      </c>
      <c r="F1796" s="13" t="s">
        <v>468</v>
      </c>
      <c r="G1796" s="23" t="s">
        <v>469</v>
      </c>
      <c r="H1796" s="42" t="s">
        <v>458</v>
      </c>
      <c r="I1796" s="28" t="s">
        <v>39</v>
      </c>
      <c r="J1796" s="12" t="s">
        <v>393</v>
      </c>
      <c r="K1796" s="28" t="s">
        <v>470</v>
      </c>
      <c r="L1796" s="12" t="s">
        <v>465</v>
      </c>
      <c r="M1796" s="12" t="s">
        <v>471</v>
      </c>
      <c r="N1796" s="12" t="s">
        <v>467</v>
      </c>
      <c r="O1796" s="26" t="s">
        <v>9442</v>
      </c>
      <c r="P1796" s="26" t="s">
        <v>9443</v>
      </c>
      <c r="Q1796" s="25" t="s">
        <v>456</v>
      </c>
      <c r="R1796" s="26" t="s">
        <v>9444</v>
      </c>
      <c r="S1796" s="15" t="s">
        <v>9445</v>
      </c>
      <c r="T1796" s="52">
        <v>0</v>
      </c>
      <c r="U1796" s="22" t="s">
        <v>392</v>
      </c>
      <c r="V1796" s="18" t="str">
        <f>+Sitio_Publico[[#This Row],[idcoleccion]]&amp;"-"&amp;Sitio_Publico[[#This Row],[id]]</f>
        <v>000-1795</v>
      </c>
      <c r="W1796" s="18">
        <f>+VLOOKUP(Sitio_Publico[[#This Row],[territorio]],Estructura!$AE$4:$AH$1067,4,0)</f>
        <v>30002301</v>
      </c>
      <c r="X1796" s="18" t="str">
        <f>+VLOOKUP(Sitio_Publico[[#This Row],[tema]],Estructura!$G$4:$J$532,4,0)</f>
        <v>T-4</v>
      </c>
      <c r="Y1796" s="18" t="str">
        <f>+VLOOKUP(Sitio_Publico[[#This Row],[contenido]],Estructura!$L$4:$O$473,4,0)</f>
        <v>C-3</v>
      </c>
      <c r="Z1796" s="18" t="str">
        <f>+VLOOKUP(Sitio_Publico[[#This Row],[Filtro Integrado]],Estructura!$U$4:$W$529,3,0)</f>
        <v>FI-0</v>
      </c>
      <c r="AA1796" s="18" t="str">
        <f>+VLOOKUP(Sitio_Publico[[#This Row],[Muestra]],Estructura!$Y$4:$AB$483,4,0)</f>
        <v>M-00050</v>
      </c>
    </row>
    <row r="1797" spans="1:27" ht="40.799999999999997" x14ac:dyDescent="0.3">
      <c r="A1797" s="16">
        <f t="shared" si="28"/>
        <v>1796</v>
      </c>
      <c r="B1797" s="47" t="s">
        <v>15118</v>
      </c>
      <c r="C1797" s="13" t="s">
        <v>461</v>
      </c>
      <c r="D1797" s="13" t="s">
        <v>462</v>
      </c>
      <c r="E1797" s="44">
        <v>16202</v>
      </c>
      <c r="F1797" s="13" t="s">
        <v>497</v>
      </c>
      <c r="G1797" s="23" t="s">
        <v>498</v>
      </c>
      <c r="H1797" s="42" t="s">
        <v>458</v>
      </c>
      <c r="I1797" s="28" t="s">
        <v>197</v>
      </c>
      <c r="J1797" s="12" t="s">
        <v>499</v>
      </c>
      <c r="K1797" s="28" t="s">
        <v>540</v>
      </c>
      <c r="L1797" s="12" t="s">
        <v>541</v>
      </c>
      <c r="M1797" s="12" t="s">
        <v>501</v>
      </c>
      <c r="N1797" s="12" t="s">
        <v>467</v>
      </c>
      <c r="O1797" s="26" t="s">
        <v>9446</v>
      </c>
      <c r="P1797" s="26" t="s">
        <v>9447</v>
      </c>
      <c r="Q1797" s="25" t="s">
        <v>491</v>
      </c>
      <c r="R1797" s="26" t="s">
        <v>9448</v>
      </c>
      <c r="S1797" s="15" t="s">
        <v>9449</v>
      </c>
      <c r="T1797" s="52">
        <v>0</v>
      </c>
      <c r="U1797" s="22" t="s">
        <v>392</v>
      </c>
      <c r="V1797" s="18" t="str">
        <f>+Sitio_Publico[[#This Row],[idcoleccion]]&amp;"-"&amp;Sitio_Publico[[#This Row],[id]]</f>
        <v>000-1796</v>
      </c>
      <c r="W1797" s="18">
        <f>+VLOOKUP(Sitio_Publico[[#This Row],[territorio]],Estructura!$AE$4:$AH$1067,4,0)</f>
        <v>30016202</v>
      </c>
      <c r="X1797" s="18" t="str">
        <f>+VLOOKUP(Sitio_Publico[[#This Row],[tema]],Estructura!$G$4:$J$532,4,0)</f>
        <v>T-6</v>
      </c>
      <c r="Y1797" s="18" t="str">
        <f>+VLOOKUP(Sitio_Publico[[#This Row],[contenido]],Estructura!$L$4:$O$473,4,0)</f>
        <v>C-4</v>
      </c>
      <c r="Z1797" s="18" t="str">
        <f>+VLOOKUP(Sitio_Publico[[#This Row],[Filtro Integrado]],Estructura!$U$4:$W$529,3,0)</f>
        <v>FI-1</v>
      </c>
      <c r="AA1797" s="18" t="str">
        <f>+VLOOKUP(Sitio_Publico[[#This Row],[Muestra]],Estructura!$Y$4:$AB$483,4,0)</f>
        <v>M-00057</v>
      </c>
    </row>
    <row r="1798" spans="1:27" ht="36" x14ac:dyDescent="0.3">
      <c r="A1798" s="16">
        <f t="shared" si="28"/>
        <v>1797</v>
      </c>
      <c r="B1798" s="47" t="s">
        <v>15118</v>
      </c>
      <c r="C1798" s="13" t="s">
        <v>461</v>
      </c>
      <c r="D1798" s="13" t="s">
        <v>462</v>
      </c>
      <c r="E1798" s="44">
        <v>16301</v>
      </c>
      <c r="F1798" s="13" t="s">
        <v>497</v>
      </c>
      <c r="G1798" s="23" t="s">
        <v>498</v>
      </c>
      <c r="H1798" s="42" t="s">
        <v>458</v>
      </c>
      <c r="I1798" s="28" t="s">
        <v>210</v>
      </c>
      <c r="J1798" s="12" t="s">
        <v>499</v>
      </c>
      <c r="K1798" s="28" t="s">
        <v>500</v>
      </c>
      <c r="L1798" s="12" t="s">
        <v>465</v>
      </c>
      <c r="M1798" s="12" t="s">
        <v>501</v>
      </c>
      <c r="N1798" s="12" t="s">
        <v>467</v>
      </c>
      <c r="O1798" s="26" t="s">
        <v>9450</v>
      </c>
      <c r="P1798" s="26" t="s">
        <v>9451</v>
      </c>
      <c r="Q1798" s="25" t="s">
        <v>456</v>
      </c>
      <c r="R1798" s="26" t="s">
        <v>9452</v>
      </c>
      <c r="S1798" s="15" t="s">
        <v>9453</v>
      </c>
      <c r="T1798" s="52">
        <v>0</v>
      </c>
      <c r="U1798" s="22" t="s">
        <v>392</v>
      </c>
      <c r="V1798" s="18" t="str">
        <f>+Sitio_Publico[[#This Row],[idcoleccion]]&amp;"-"&amp;Sitio_Publico[[#This Row],[id]]</f>
        <v>000-1797</v>
      </c>
      <c r="W1798" s="18">
        <f>+VLOOKUP(Sitio_Publico[[#This Row],[territorio]],Estructura!$AE$4:$AH$1067,4,0)</f>
        <v>30016301</v>
      </c>
      <c r="X1798" s="18" t="str">
        <f>+VLOOKUP(Sitio_Publico[[#This Row],[tema]],Estructura!$G$4:$J$532,4,0)</f>
        <v>T-6</v>
      </c>
      <c r="Y1798" s="18" t="str">
        <f>+VLOOKUP(Sitio_Publico[[#This Row],[contenido]],Estructura!$L$4:$O$473,4,0)</f>
        <v>C-4</v>
      </c>
      <c r="Z1798" s="18" t="str">
        <f>+VLOOKUP(Sitio_Publico[[#This Row],[Filtro Integrado]],Estructura!$U$4:$W$529,3,0)</f>
        <v>FI-1</v>
      </c>
      <c r="AA1798" s="18" t="str">
        <f>+VLOOKUP(Sitio_Publico[[#This Row],[Muestra]],Estructura!$Y$4:$AB$483,4,0)</f>
        <v>M-00053</v>
      </c>
    </row>
    <row r="1799" spans="1:27" ht="40.799999999999997" x14ac:dyDescent="0.3">
      <c r="A1799" s="16">
        <f t="shared" si="28"/>
        <v>1798</v>
      </c>
      <c r="B1799" s="47" t="s">
        <v>15118</v>
      </c>
      <c r="C1799" s="13" t="s">
        <v>461</v>
      </c>
      <c r="D1799" s="13" t="s">
        <v>462</v>
      </c>
      <c r="E1799" s="44">
        <v>4203</v>
      </c>
      <c r="F1799" s="13" t="s">
        <v>468</v>
      </c>
      <c r="G1799" s="23" t="s">
        <v>469</v>
      </c>
      <c r="H1799" s="42" t="s">
        <v>458</v>
      </c>
      <c r="I1799" s="28" t="s">
        <v>57</v>
      </c>
      <c r="J1799" s="12" t="s">
        <v>393</v>
      </c>
      <c r="K1799" s="28" t="s">
        <v>542</v>
      </c>
      <c r="L1799" s="12" t="s">
        <v>465</v>
      </c>
      <c r="M1799" s="12" t="s">
        <v>471</v>
      </c>
      <c r="N1799" s="12" t="s">
        <v>467</v>
      </c>
      <c r="O1799" s="26" t="s">
        <v>559</v>
      </c>
      <c r="P1799" s="26" t="s">
        <v>9454</v>
      </c>
      <c r="Q1799" s="25" t="s">
        <v>456</v>
      </c>
      <c r="R1799" s="26" t="s">
        <v>9455</v>
      </c>
      <c r="S1799" s="15" t="s">
        <v>560</v>
      </c>
      <c r="T1799" s="52">
        <v>0</v>
      </c>
      <c r="U1799" s="22" t="s">
        <v>392</v>
      </c>
      <c r="V1799" s="18" t="str">
        <f>+Sitio_Publico[[#This Row],[idcoleccion]]&amp;"-"&amp;Sitio_Publico[[#This Row],[id]]</f>
        <v>000-1798</v>
      </c>
      <c r="W1799" s="18">
        <f>+VLOOKUP(Sitio_Publico[[#This Row],[territorio]],Estructura!$AE$4:$AH$1067,4,0)</f>
        <v>30004203</v>
      </c>
      <c r="X1799" s="18" t="str">
        <f>+VLOOKUP(Sitio_Publico[[#This Row],[tema]],Estructura!$G$4:$J$532,4,0)</f>
        <v>T-4</v>
      </c>
      <c r="Y1799" s="18" t="str">
        <f>+VLOOKUP(Sitio_Publico[[#This Row],[contenido]],Estructura!$L$4:$O$473,4,0)</f>
        <v>C-3</v>
      </c>
      <c r="Z1799" s="18" t="str">
        <f>+VLOOKUP(Sitio_Publico[[#This Row],[Filtro Integrado]],Estructura!$U$4:$W$529,3,0)</f>
        <v>FI-0</v>
      </c>
      <c r="AA1799" s="18" t="str">
        <f>+VLOOKUP(Sitio_Publico[[#This Row],[Muestra]],Estructura!$Y$4:$AB$483,4,0)</f>
        <v>M-00058</v>
      </c>
    </row>
    <row r="1800" spans="1:27" ht="40.799999999999997" x14ac:dyDescent="0.3">
      <c r="A1800" s="16">
        <f t="shared" si="28"/>
        <v>1799</v>
      </c>
      <c r="B1800" s="47" t="s">
        <v>15118</v>
      </c>
      <c r="C1800" s="13" t="s">
        <v>461</v>
      </c>
      <c r="D1800" s="13" t="s">
        <v>462</v>
      </c>
      <c r="E1800" s="44">
        <v>11202</v>
      </c>
      <c r="F1800" s="13" t="s">
        <v>468</v>
      </c>
      <c r="G1800" s="23" t="s">
        <v>469</v>
      </c>
      <c r="H1800" s="42" t="s">
        <v>458</v>
      </c>
      <c r="I1800" s="28" t="s">
        <v>281</v>
      </c>
      <c r="J1800" s="12" t="s">
        <v>393</v>
      </c>
      <c r="K1800" s="28" t="s">
        <v>542</v>
      </c>
      <c r="L1800" s="12" t="s">
        <v>465</v>
      </c>
      <c r="M1800" s="12" t="s">
        <v>471</v>
      </c>
      <c r="N1800" s="12" t="s">
        <v>467</v>
      </c>
      <c r="O1800" s="26" t="s">
        <v>9456</v>
      </c>
      <c r="P1800" s="26" t="s">
        <v>9457</v>
      </c>
      <c r="Q1800" s="25" t="s">
        <v>456</v>
      </c>
      <c r="R1800" s="26" t="s">
        <v>9458</v>
      </c>
      <c r="S1800" s="15" t="s">
        <v>9459</v>
      </c>
      <c r="T1800" s="52">
        <v>0</v>
      </c>
      <c r="U1800" s="22" t="s">
        <v>392</v>
      </c>
      <c r="V1800" s="18" t="str">
        <f>+Sitio_Publico[[#This Row],[idcoleccion]]&amp;"-"&amp;Sitio_Publico[[#This Row],[id]]</f>
        <v>000-1799</v>
      </c>
      <c r="W1800" s="18">
        <f>+VLOOKUP(Sitio_Publico[[#This Row],[territorio]],Estructura!$AE$4:$AH$1067,4,0)</f>
        <v>30011202</v>
      </c>
      <c r="X1800" s="18" t="str">
        <f>+VLOOKUP(Sitio_Publico[[#This Row],[tema]],Estructura!$G$4:$J$532,4,0)</f>
        <v>T-4</v>
      </c>
      <c r="Y1800" s="18" t="str">
        <f>+VLOOKUP(Sitio_Publico[[#This Row],[contenido]],Estructura!$L$4:$O$473,4,0)</f>
        <v>C-3</v>
      </c>
      <c r="Z1800" s="18" t="str">
        <f>+VLOOKUP(Sitio_Publico[[#This Row],[Filtro Integrado]],Estructura!$U$4:$W$529,3,0)</f>
        <v>FI-0</v>
      </c>
      <c r="AA1800" s="18" t="str">
        <f>+VLOOKUP(Sitio_Publico[[#This Row],[Muestra]],Estructura!$Y$4:$AB$483,4,0)</f>
        <v>M-00058</v>
      </c>
    </row>
    <row r="1801" spans="1:27" ht="40.799999999999997" x14ac:dyDescent="0.3">
      <c r="A1801" s="16">
        <f t="shared" si="28"/>
        <v>1800</v>
      </c>
      <c r="B1801" s="47" t="s">
        <v>15118</v>
      </c>
      <c r="C1801" s="13" t="s">
        <v>461</v>
      </c>
      <c r="D1801" s="13" t="s">
        <v>462</v>
      </c>
      <c r="E1801" s="44">
        <v>11303</v>
      </c>
      <c r="F1801" s="13" t="s">
        <v>502</v>
      </c>
      <c r="G1801" s="23" t="s">
        <v>464</v>
      </c>
      <c r="H1801" s="42" t="s">
        <v>458</v>
      </c>
      <c r="I1801" s="28" t="s">
        <v>284</v>
      </c>
      <c r="J1801" s="12" t="s">
        <v>393</v>
      </c>
      <c r="K1801" s="28" t="s">
        <v>503</v>
      </c>
      <c r="L1801" s="12" t="s">
        <v>465</v>
      </c>
      <c r="M1801" s="12" t="s">
        <v>466</v>
      </c>
      <c r="N1801" s="12" t="s">
        <v>467</v>
      </c>
      <c r="O1801" s="26" t="s">
        <v>9460</v>
      </c>
      <c r="P1801" s="26" t="s">
        <v>9461</v>
      </c>
      <c r="Q1801" s="25" t="s">
        <v>456</v>
      </c>
      <c r="R1801" s="26" t="s">
        <v>9462</v>
      </c>
      <c r="S1801" s="15" t="s">
        <v>9463</v>
      </c>
      <c r="T1801" s="52">
        <v>0</v>
      </c>
      <c r="U1801" s="22" t="s">
        <v>392</v>
      </c>
      <c r="V1801" s="18" t="str">
        <f>+Sitio_Publico[[#This Row],[idcoleccion]]&amp;"-"&amp;Sitio_Publico[[#This Row],[id]]</f>
        <v>000-1800</v>
      </c>
      <c r="W1801" s="18">
        <f>+VLOOKUP(Sitio_Publico[[#This Row],[territorio]],Estructura!$AE$4:$AH$1067,4,0)</f>
        <v>30011303</v>
      </c>
      <c r="X1801" s="18" t="str">
        <f>+VLOOKUP(Sitio_Publico[[#This Row],[tema]],Estructura!$G$4:$J$532,4,0)</f>
        <v>T-7</v>
      </c>
      <c r="Y1801" s="18" t="str">
        <f>+VLOOKUP(Sitio_Publico[[#This Row],[contenido]],Estructura!$L$4:$O$473,4,0)</f>
        <v>C-2</v>
      </c>
      <c r="Z1801" s="18" t="str">
        <f>+VLOOKUP(Sitio_Publico[[#This Row],[Filtro Integrado]],Estructura!$U$4:$W$529,3,0)</f>
        <v>FI-0</v>
      </c>
      <c r="AA1801" s="18" t="str">
        <f>+VLOOKUP(Sitio_Publico[[#This Row],[Muestra]],Estructura!$Y$4:$AB$483,4,0)</f>
        <v>M-00054</v>
      </c>
    </row>
    <row r="1802" spans="1:27" ht="40.799999999999997" x14ac:dyDescent="0.3">
      <c r="A1802" s="16">
        <f t="shared" si="28"/>
        <v>1801</v>
      </c>
      <c r="B1802" s="47" t="s">
        <v>15118</v>
      </c>
      <c r="C1802" s="13" t="s">
        <v>461</v>
      </c>
      <c r="D1802" s="13" t="s">
        <v>462</v>
      </c>
      <c r="E1802" s="44">
        <v>9114</v>
      </c>
      <c r="F1802" s="13" t="s">
        <v>463</v>
      </c>
      <c r="G1802" s="23" t="s">
        <v>464</v>
      </c>
      <c r="H1802" s="42" t="s">
        <v>458</v>
      </c>
      <c r="I1802" s="28" t="s">
        <v>229</v>
      </c>
      <c r="J1802" s="12" t="s">
        <v>393</v>
      </c>
      <c r="K1802" s="28" t="s">
        <v>463</v>
      </c>
      <c r="L1802" s="12" t="s">
        <v>465</v>
      </c>
      <c r="M1802" s="12" t="s">
        <v>466</v>
      </c>
      <c r="N1802" s="12" t="s">
        <v>467</v>
      </c>
      <c r="O1802" s="26" t="s">
        <v>9464</v>
      </c>
      <c r="P1802" s="26" t="s">
        <v>9465</v>
      </c>
      <c r="Q1802" s="25" t="s">
        <v>456</v>
      </c>
      <c r="R1802" s="26" t="s">
        <v>9466</v>
      </c>
      <c r="S1802" s="15" t="s">
        <v>9467</v>
      </c>
      <c r="T1802" s="52">
        <v>0</v>
      </c>
      <c r="U1802" s="22" t="s">
        <v>392</v>
      </c>
      <c r="V1802" s="18" t="str">
        <f>+Sitio_Publico[[#This Row],[idcoleccion]]&amp;"-"&amp;Sitio_Publico[[#This Row],[id]]</f>
        <v>000-1801</v>
      </c>
      <c r="W1802" s="18">
        <f>+VLOOKUP(Sitio_Publico[[#This Row],[territorio]],Estructura!$AE$4:$AH$1067,4,0)</f>
        <v>30009114</v>
      </c>
      <c r="X1802" s="18" t="str">
        <f>+VLOOKUP(Sitio_Publico[[#This Row],[tema]],Estructura!$G$4:$J$532,4,0)</f>
        <v>T-3</v>
      </c>
      <c r="Y1802" s="18" t="str">
        <f>+VLOOKUP(Sitio_Publico[[#This Row],[contenido]],Estructura!$L$4:$O$473,4,0)</f>
        <v>C-2</v>
      </c>
      <c r="Z1802" s="18" t="str">
        <f>+VLOOKUP(Sitio_Publico[[#This Row],[Filtro Integrado]],Estructura!$U$4:$W$529,3,0)</f>
        <v>FI-0</v>
      </c>
      <c r="AA1802" s="18" t="str">
        <f>+VLOOKUP(Sitio_Publico[[#This Row],[Muestra]],Estructura!$Y$4:$AB$483,4,0)</f>
        <v>M-00049</v>
      </c>
    </row>
    <row r="1803" spans="1:27" ht="40.799999999999997" x14ac:dyDescent="0.3">
      <c r="A1803" s="16">
        <f t="shared" si="28"/>
        <v>1802</v>
      </c>
      <c r="B1803" s="47" t="s">
        <v>15118</v>
      </c>
      <c r="C1803" s="13" t="s">
        <v>461</v>
      </c>
      <c r="D1803" s="13" t="s">
        <v>462</v>
      </c>
      <c r="E1803" s="44">
        <v>9117</v>
      </c>
      <c r="F1803" s="13" t="s">
        <v>538</v>
      </c>
      <c r="G1803" s="23" t="s">
        <v>498</v>
      </c>
      <c r="H1803" s="42" t="s">
        <v>458</v>
      </c>
      <c r="I1803" s="28" t="s">
        <v>232</v>
      </c>
      <c r="J1803" s="12" t="s">
        <v>499</v>
      </c>
      <c r="K1803" s="28" t="s">
        <v>539</v>
      </c>
      <c r="L1803" s="12" t="s">
        <v>465</v>
      </c>
      <c r="M1803" s="12" t="s">
        <v>466</v>
      </c>
      <c r="N1803" s="12" t="s">
        <v>467</v>
      </c>
      <c r="O1803" s="26" t="s">
        <v>9468</v>
      </c>
      <c r="P1803" s="26" t="s">
        <v>9469</v>
      </c>
      <c r="Q1803" s="25" t="s">
        <v>526</v>
      </c>
      <c r="R1803" s="26" t="s">
        <v>9470</v>
      </c>
      <c r="S1803" s="15" t="s">
        <v>9471</v>
      </c>
      <c r="T1803" s="52">
        <v>0</v>
      </c>
      <c r="U1803" s="22" t="s">
        <v>392</v>
      </c>
      <c r="V1803" s="18" t="str">
        <f>+Sitio_Publico[[#This Row],[idcoleccion]]&amp;"-"&amp;Sitio_Publico[[#This Row],[id]]</f>
        <v>000-1802</v>
      </c>
      <c r="W1803" s="18">
        <f>+VLOOKUP(Sitio_Publico[[#This Row],[territorio]],Estructura!$AE$4:$AH$1067,4,0)</f>
        <v>30009117</v>
      </c>
      <c r="X1803" s="18" t="str">
        <f>+VLOOKUP(Sitio_Publico[[#This Row],[tema]],Estructura!$G$4:$J$532,4,0)</f>
        <v>T-9</v>
      </c>
      <c r="Y1803" s="18" t="str">
        <f>+VLOOKUP(Sitio_Publico[[#This Row],[contenido]],Estructura!$L$4:$O$473,4,0)</f>
        <v>C-4</v>
      </c>
      <c r="Z1803" s="18" t="str">
        <f>+VLOOKUP(Sitio_Publico[[#This Row],[Filtro Integrado]],Estructura!$U$4:$W$529,3,0)</f>
        <v>FI-1</v>
      </c>
      <c r="AA1803" s="18" t="str">
        <f>+VLOOKUP(Sitio_Publico[[#This Row],[Muestra]],Estructura!$Y$4:$AB$483,4,0)</f>
        <v>M-00056</v>
      </c>
    </row>
    <row r="1804" spans="1:27" ht="40.799999999999997" x14ac:dyDescent="0.3">
      <c r="A1804" s="16">
        <f t="shared" si="28"/>
        <v>1803</v>
      </c>
      <c r="B1804" s="47" t="s">
        <v>15118</v>
      </c>
      <c r="C1804" s="13" t="s">
        <v>461</v>
      </c>
      <c r="D1804" s="13" t="s">
        <v>462</v>
      </c>
      <c r="E1804" s="44">
        <v>9115</v>
      </c>
      <c r="F1804" s="13" t="s">
        <v>468</v>
      </c>
      <c r="G1804" s="23" t="s">
        <v>469</v>
      </c>
      <c r="H1804" s="42" t="s">
        <v>458</v>
      </c>
      <c r="I1804" s="28" t="s">
        <v>230</v>
      </c>
      <c r="J1804" s="12" t="s">
        <v>393</v>
      </c>
      <c r="K1804" s="28" t="s">
        <v>542</v>
      </c>
      <c r="L1804" s="12" t="s">
        <v>465</v>
      </c>
      <c r="M1804" s="12" t="s">
        <v>471</v>
      </c>
      <c r="N1804" s="12" t="s">
        <v>467</v>
      </c>
      <c r="O1804" s="26" t="s">
        <v>9472</v>
      </c>
      <c r="P1804" s="26" t="s">
        <v>9473</v>
      </c>
      <c r="Q1804" s="25" t="s">
        <v>456</v>
      </c>
      <c r="R1804" s="26" t="s">
        <v>9474</v>
      </c>
      <c r="S1804" s="15" t="s">
        <v>9475</v>
      </c>
      <c r="T1804" s="52">
        <v>0</v>
      </c>
      <c r="U1804" s="22" t="s">
        <v>392</v>
      </c>
      <c r="V1804" s="18" t="str">
        <f>+Sitio_Publico[[#This Row],[idcoleccion]]&amp;"-"&amp;Sitio_Publico[[#This Row],[id]]</f>
        <v>000-1803</v>
      </c>
      <c r="W1804" s="18">
        <f>+VLOOKUP(Sitio_Publico[[#This Row],[territorio]],Estructura!$AE$4:$AH$1067,4,0)</f>
        <v>30009115</v>
      </c>
      <c r="X1804" s="18" t="str">
        <f>+VLOOKUP(Sitio_Publico[[#This Row],[tema]],Estructura!$G$4:$J$532,4,0)</f>
        <v>T-4</v>
      </c>
      <c r="Y1804" s="18" t="str">
        <f>+VLOOKUP(Sitio_Publico[[#This Row],[contenido]],Estructura!$L$4:$O$473,4,0)</f>
        <v>C-3</v>
      </c>
      <c r="Z1804" s="18" t="str">
        <f>+VLOOKUP(Sitio_Publico[[#This Row],[Filtro Integrado]],Estructura!$U$4:$W$529,3,0)</f>
        <v>FI-0</v>
      </c>
      <c r="AA1804" s="18" t="str">
        <f>+VLOOKUP(Sitio_Publico[[#This Row],[Muestra]],Estructura!$Y$4:$AB$483,4,0)</f>
        <v>M-00058</v>
      </c>
    </row>
    <row r="1805" spans="1:27" ht="36" x14ac:dyDescent="0.3">
      <c r="A1805" s="16">
        <f t="shared" si="28"/>
        <v>1804</v>
      </c>
      <c r="B1805" s="47" t="s">
        <v>15118</v>
      </c>
      <c r="C1805" s="13" t="s">
        <v>461</v>
      </c>
      <c r="D1805" s="13" t="s">
        <v>462</v>
      </c>
      <c r="E1805" s="44">
        <v>1</v>
      </c>
      <c r="F1805" s="13" t="s">
        <v>585</v>
      </c>
      <c r="G1805" s="23" t="s">
        <v>586</v>
      </c>
      <c r="H1805" s="42" t="s">
        <v>457</v>
      </c>
      <c r="I1805" s="28" t="s">
        <v>364</v>
      </c>
      <c r="J1805" s="12" t="s">
        <v>393</v>
      </c>
      <c r="K1805" s="28" t="s">
        <v>585</v>
      </c>
      <c r="L1805" s="12" t="s">
        <v>465</v>
      </c>
      <c r="M1805" s="12" t="s">
        <v>587</v>
      </c>
      <c r="N1805" s="12" t="s">
        <v>467</v>
      </c>
      <c r="O1805" s="26" t="s">
        <v>9476</v>
      </c>
      <c r="P1805" s="26" t="s">
        <v>9477</v>
      </c>
      <c r="Q1805" s="25" t="s">
        <v>456</v>
      </c>
      <c r="R1805" s="26" t="s">
        <v>9478</v>
      </c>
      <c r="S1805" s="15" t="s">
        <v>9479</v>
      </c>
      <c r="T1805" s="52">
        <v>0</v>
      </c>
      <c r="U1805" s="22" t="s">
        <v>392</v>
      </c>
      <c r="V1805" s="18" t="str">
        <f>+Sitio_Publico[[#This Row],[idcoleccion]]&amp;"-"&amp;Sitio_Publico[[#This Row],[id]]</f>
        <v>000-1804</v>
      </c>
      <c r="W1805" s="18">
        <f>+VLOOKUP(Sitio_Publico[[#This Row],[territorio]],Estructura!$AE$4:$AH$1067,4,0)</f>
        <v>20000001</v>
      </c>
      <c r="X1805" s="18" t="str">
        <f>+VLOOKUP(Sitio_Publico[[#This Row],[tema]],Estructura!$G$4:$J$532,4,0)</f>
        <v>T-10</v>
      </c>
      <c r="Y1805" s="18" t="str">
        <f>+VLOOKUP(Sitio_Publico[[#This Row],[contenido]],Estructura!$L$4:$O$473,4,0)</f>
        <v>C-5</v>
      </c>
      <c r="Z1805" s="18" t="str">
        <f>+VLOOKUP(Sitio_Publico[[#This Row],[Filtro Integrado]],Estructura!$U$4:$W$529,3,0)</f>
        <v>FI-0</v>
      </c>
      <c r="AA1805" s="18" t="str">
        <f>+VLOOKUP(Sitio_Publico[[#This Row],[Muestra]],Estructura!$Y$4:$AB$483,4,0)</f>
        <v>M-00059</v>
      </c>
    </row>
    <row r="1806" spans="1:27" ht="36" x14ac:dyDescent="0.3">
      <c r="A1806" s="16">
        <f t="shared" si="28"/>
        <v>1805</v>
      </c>
      <c r="B1806" s="47" t="s">
        <v>15118</v>
      </c>
      <c r="C1806" s="13" t="s">
        <v>461</v>
      </c>
      <c r="D1806" s="13" t="s">
        <v>462</v>
      </c>
      <c r="E1806" s="44">
        <v>8302</v>
      </c>
      <c r="F1806" s="13" t="s">
        <v>497</v>
      </c>
      <c r="G1806" s="23" t="s">
        <v>498</v>
      </c>
      <c r="H1806" s="42" t="s">
        <v>458</v>
      </c>
      <c r="I1806" s="28" t="s">
        <v>182</v>
      </c>
      <c r="J1806" s="12" t="s">
        <v>499</v>
      </c>
      <c r="K1806" s="28" t="s">
        <v>540</v>
      </c>
      <c r="L1806" s="12" t="s">
        <v>541</v>
      </c>
      <c r="M1806" s="12" t="s">
        <v>501</v>
      </c>
      <c r="N1806" s="12" t="s">
        <v>467</v>
      </c>
      <c r="O1806" s="26" t="s">
        <v>9480</v>
      </c>
      <c r="P1806" s="26" t="s">
        <v>9481</v>
      </c>
      <c r="Q1806" s="25" t="s">
        <v>491</v>
      </c>
      <c r="R1806" s="26" t="s">
        <v>9482</v>
      </c>
      <c r="S1806" s="15" t="s">
        <v>9483</v>
      </c>
      <c r="T1806" s="52">
        <v>0</v>
      </c>
      <c r="U1806" s="22" t="s">
        <v>392</v>
      </c>
      <c r="V1806" s="18" t="str">
        <f>+Sitio_Publico[[#This Row],[idcoleccion]]&amp;"-"&amp;Sitio_Publico[[#This Row],[id]]</f>
        <v>000-1805</v>
      </c>
      <c r="W1806" s="18">
        <f>+VLOOKUP(Sitio_Publico[[#This Row],[territorio]],Estructura!$AE$4:$AH$1067,4,0)</f>
        <v>30008302</v>
      </c>
      <c r="X1806" s="18" t="str">
        <f>+VLOOKUP(Sitio_Publico[[#This Row],[tema]],Estructura!$G$4:$J$532,4,0)</f>
        <v>T-6</v>
      </c>
      <c r="Y1806" s="18" t="str">
        <f>+VLOOKUP(Sitio_Publico[[#This Row],[contenido]],Estructura!$L$4:$O$473,4,0)</f>
        <v>C-4</v>
      </c>
      <c r="Z1806" s="18" t="str">
        <f>+VLOOKUP(Sitio_Publico[[#This Row],[Filtro Integrado]],Estructura!$U$4:$W$529,3,0)</f>
        <v>FI-1</v>
      </c>
      <c r="AA1806" s="18" t="str">
        <f>+VLOOKUP(Sitio_Publico[[#This Row],[Muestra]],Estructura!$Y$4:$AB$483,4,0)</f>
        <v>M-00057</v>
      </c>
    </row>
    <row r="1807" spans="1:27" ht="40.799999999999997" x14ac:dyDescent="0.3">
      <c r="A1807" s="16">
        <f t="shared" si="28"/>
        <v>1806</v>
      </c>
      <c r="B1807" s="47" t="s">
        <v>15118</v>
      </c>
      <c r="C1807" s="13" t="s">
        <v>461</v>
      </c>
      <c r="D1807" s="13" t="s">
        <v>462</v>
      </c>
      <c r="E1807" s="44">
        <v>5801</v>
      </c>
      <c r="F1807" s="13" t="s">
        <v>463</v>
      </c>
      <c r="G1807" s="23" t="s">
        <v>464</v>
      </c>
      <c r="H1807" s="42" t="s">
        <v>458</v>
      </c>
      <c r="I1807" s="28" t="s">
        <v>96</v>
      </c>
      <c r="J1807" s="12" t="s">
        <v>393</v>
      </c>
      <c r="K1807" s="28" t="s">
        <v>463</v>
      </c>
      <c r="L1807" s="12" t="s">
        <v>465</v>
      </c>
      <c r="M1807" s="12" t="s">
        <v>466</v>
      </c>
      <c r="N1807" s="12" t="s">
        <v>467</v>
      </c>
      <c r="O1807" s="26" t="s">
        <v>9484</v>
      </c>
      <c r="P1807" s="26" t="s">
        <v>9485</v>
      </c>
      <c r="Q1807" s="25" t="s">
        <v>456</v>
      </c>
      <c r="R1807" s="26" t="s">
        <v>9486</v>
      </c>
      <c r="S1807" s="15" t="s">
        <v>9487</v>
      </c>
      <c r="T1807" s="52">
        <v>0</v>
      </c>
      <c r="U1807" s="22" t="s">
        <v>392</v>
      </c>
      <c r="V1807" s="18" t="str">
        <f>+Sitio_Publico[[#This Row],[idcoleccion]]&amp;"-"&amp;Sitio_Publico[[#This Row],[id]]</f>
        <v>000-1806</v>
      </c>
      <c r="W1807" s="18">
        <f>+VLOOKUP(Sitio_Publico[[#This Row],[territorio]],Estructura!$AE$4:$AH$1067,4,0)</f>
        <v>30005801</v>
      </c>
      <c r="X1807" s="18" t="str">
        <f>+VLOOKUP(Sitio_Publico[[#This Row],[tema]],Estructura!$G$4:$J$532,4,0)</f>
        <v>T-3</v>
      </c>
      <c r="Y1807" s="18" t="str">
        <f>+VLOOKUP(Sitio_Publico[[#This Row],[contenido]],Estructura!$L$4:$O$473,4,0)</f>
        <v>C-2</v>
      </c>
      <c r="Z1807" s="18" t="str">
        <f>+VLOOKUP(Sitio_Publico[[#This Row],[Filtro Integrado]],Estructura!$U$4:$W$529,3,0)</f>
        <v>FI-0</v>
      </c>
      <c r="AA1807" s="18" t="str">
        <f>+VLOOKUP(Sitio_Publico[[#This Row],[Muestra]],Estructura!$Y$4:$AB$483,4,0)</f>
        <v>M-00049</v>
      </c>
    </row>
    <row r="1808" spans="1:27" ht="51" x14ac:dyDescent="0.3">
      <c r="A1808" s="16">
        <f t="shared" si="28"/>
        <v>1807</v>
      </c>
      <c r="B1808" s="47" t="s">
        <v>15118</v>
      </c>
      <c r="C1808" s="13" t="s">
        <v>461</v>
      </c>
      <c r="D1808" s="13" t="s">
        <v>462</v>
      </c>
      <c r="E1808" s="44">
        <v>15</v>
      </c>
      <c r="F1808" s="13" t="s">
        <v>488</v>
      </c>
      <c r="G1808" s="23" t="s">
        <v>464</v>
      </c>
      <c r="H1808" s="42" t="s">
        <v>457</v>
      </c>
      <c r="I1808" s="28" t="s">
        <v>378</v>
      </c>
      <c r="J1808" s="12" t="s">
        <v>393</v>
      </c>
      <c r="K1808" s="28" t="s">
        <v>489</v>
      </c>
      <c r="L1808" s="12" t="s">
        <v>465</v>
      </c>
      <c r="M1808" s="12" t="s">
        <v>490</v>
      </c>
      <c r="N1808" s="12" t="s">
        <v>467</v>
      </c>
      <c r="O1808" s="26" t="s">
        <v>494</v>
      </c>
      <c r="P1808" s="26" t="s">
        <v>9488</v>
      </c>
      <c r="Q1808" s="25" t="s">
        <v>491</v>
      </c>
      <c r="R1808" s="26" t="s">
        <v>9489</v>
      </c>
      <c r="S1808" s="15" t="s">
        <v>495</v>
      </c>
      <c r="T1808" s="52">
        <v>0</v>
      </c>
      <c r="U1808" s="22" t="s">
        <v>392</v>
      </c>
      <c r="V1808" s="18" t="str">
        <f>+Sitio_Publico[[#This Row],[idcoleccion]]&amp;"-"&amp;Sitio_Publico[[#This Row],[id]]</f>
        <v>000-1807</v>
      </c>
      <c r="W1808" s="18">
        <f>+VLOOKUP(Sitio_Publico[[#This Row],[territorio]],Estructura!$AE$4:$AH$1067,4,0)</f>
        <v>20000015</v>
      </c>
      <c r="X1808" s="18" t="str">
        <f>+VLOOKUP(Sitio_Publico[[#This Row],[tema]],Estructura!$G$4:$J$532,4,0)</f>
        <v>T-5</v>
      </c>
      <c r="Y1808" s="18" t="str">
        <f>+VLOOKUP(Sitio_Publico[[#This Row],[contenido]],Estructura!$L$4:$O$473,4,0)</f>
        <v>C-2</v>
      </c>
      <c r="Z1808" s="18" t="str">
        <f>+VLOOKUP(Sitio_Publico[[#This Row],[Filtro Integrado]],Estructura!$U$4:$W$529,3,0)</f>
        <v>FI-0</v>
      </c>
      <c r="AA1808" s="18" t="str">
        <f>+VLOOKUP(Sitio_Publico[[#This Row],[Muestra]],Estructura!$Y$4:$AB$483,4,0)</f>
        <v>M-00051</v>
      </c>
    </row>
    <row r="1809" spans="1:27" ht="40.799999999999997" x14ac:dyDescent="0.3">
      <c r="A1809" s="16">
        <f t="shared" si="28"/>
        <v>1808</v>
      </c>
      <c r="B1809" s="47" t="s">
        <v>15118</v>
      </c>
      <c r="C1809" s="13" t="s">
        <v>461</v>
      </c>
      <c r="D1809" s="13" t="s">
        <v>462</v>
      </c>
      <c r="E1809" s="44">
        <v>13504</v>
      </c>
      <c r="F1809" s="13" t="s">
        <v>502</v>
      </c>
      <c r="G1809" s="23" t="s">
        <v>464</v>
      </c>
      <c r="H1809" s="42" t="s">
        <v>458</v>
      </c>
      <c r="I1809" s="28" t="s">
        <v>341</v>
      </c>
      <c r="J1809" s="12" t="s">
        <v>393</v>
      </c>
      <c r="K1809" s="28" t="s">
        <v>503</v>
      </c>
      <c r="L1809" s="12" t="s">
        <v>465</v>
      </c>
      <c r="M1809" s="12" t="s">
        <v>466</v>
      </c>
      <c r="N1809" s="12" t="s">
        <v>467</v>
      </c>
      <c r="O1809" s="26" t="s">
        <v>527</v>
      </c>
      <c r="P1809" s="26" t="s">
        <v>9490</v>
      </c>
      <c r="Q1809" s="25" t="s">
        <v>456</v>
      </c>
      <c r="R1809" s="26" t="s">
        <v>9491</v>
      </c>
      <c r="S1809" s="15" t="s">
        <v>528</v>
      </c>
      <c r="T1809" s="52">
        <v>0</v>
      </c>
      <c r="U1809" s="22" t="s">
        <v>392</v>
      </c>
      <c r="V1809" s="18" t="str">
        <f>+Sitio_Publico[[#This Row],[idcoleccion]]&amp;"-"&amp;Sitio_Publico[[#This Row],[id]]</f>
        <v>000-1808</v>
      </c>
      <c r="W1809" s="18">
        <f>+VLOOKUP(Sitio_Publico[[#This Row],[territorio]],Estructura!$AE$4:$AH$1067,4,0)</f>
        <v>30013504</v>
      </c>
      <c r="X1809" s="18" t="str">
        <f>+VLOOKUP(Sitio_Publico[[#This Row],[tema]],Estructura!$G$4:$J$532,4,0)</f>
        <v>T-7</v>
      </c>
      <c r="Y1809" s="18" t="str">
        <f>+VLOOKUP(Sitio_Publico[[#This Row],[contenido]],Estructura!$L$4:$O$473,4,0)</f>
        <v>C-2</v>
      </c>
      <c r="Z1809" s="18" t="str">
        <f>+VLOOKUP(Sitio_Publico[[#This Row],[Filtro Integrado]],Estructura!$U$4:$W$529,3,0)</f>
        <v>FI-0</v>
      </c>
      <c r="AA1809" s="18" t="str">
        <f>+VLOOKUP(Sitio_Publico[[#This Row],[Muestra]],Estructura!$Y$4:$AB$483,4,0)</f>
        <v>M-00054</v>
      </c>
    </row>
    <row r="1810" spans="1:27" ht="40.799999999999997" x14ac:dyDescent="0.3">
      <c r="A1810" s="16">
        <f t="shared" si="28"/>
        <v>1809</v>
      </c>
      <c r="B1810" s="47" t="s">
        <v>15118</v>
      </c>
      <c r="C1810" s="13" t="s">
        <v>461</v>
      </c>
      <c r="D1810" s="13" t="s">
        <v>462</v>
      </c>
      <c r="E1810" s="44">
        <v>2104</v>
      </c>
      <c r="F1810" s="13" t="s">
        <v>502</v>
      </c>
      <c r="G1810" s="23" t="s">
        <v>464</v>
      </c>
      <c r="H1810" s="42" t="s">
        <v>458</v>
      </c>
      <c r="I1810" s="28" t="s">
        <v>35</v>
      </c>
      <c r="J1810" s="12" t="s">
        <v>393</v>
      </c>
      <c r="K1810" s="28" t="s">
        <v>503</v>
      </c>
      <c r="L1810" s="12" t="s">
        <v>465</v>
      </c>
      <c r="M1810" s="12" t="s">
        <v>466</v>
      </c>
      <c r="N1810" s="12" t="s">
        <v>467</v>
      </c>
      <c r="O1810" s="26" t="s">
        <v>9492</v>
      </c>
      <c r="P1810" s="26" t="s">
        <v>9493</v>
      </c>
      <c r="Q1810" s="25" t="s">
        <v>456</v>
      </c>
      <c r="R1810" s="26" t="s">
        <v>9494</v>
      </c>
      <c r="S1810" s="15" t="s">
        <v>9495</v>
      </c>
      <c r="T1810" s="52">
        <v>0</v>
      </c>
      <c r="U1810" s="22" t="s">
        <v>392</v>
      </c>
      <c r="V1810" s="18" t="str">
        <f>+Sitio_Publico[[#This Row],[idcoleccion]]&amp;"-"&amp;Sitio_Publico[[#This Row],[id]]</f>
        <v>000-1809</v>
      </c>
      <c r="W1810" s="18">
        <f>+VLOOKUP(Sitio_Publico[[#This Row],[territorio]],Estructura!$AE$4:$AH$1067,4,0)</f>
        <v>30002104</v>
      </c>
      <c r="X1810" s="18" t="str">
        <f>+VLOOKUP(Sitio_Publico[[#This Row],[tema]],Estructura!$G$4:$J$532,4,0)</f>
        <v>T-7</v>
      </c>
      <c r="Y1810" s="18" t="str">
        <f>+VLOOKUP(Sitio_Publico[[#This Row],[contenido]],Estructura!$L$4:$O$473,4,0)</f>
        <v>C-2</v>
      </c>
      <c r="Z1810" s="18" t="str">
        <f>+VLOOKUP(Sitio_Publico[[#This Row],[Filtro Integrado]],Estructura!$U$4:$W$529,3,0)</f>
        <v>FI-0</v>
      </c>
      <c r="AA1810" s="18" t="str">
        <f>+VLOOKUP(Sitio_Publico[[#This Row],[Muestra]],Estructura!$Y$4:$AB$483,4,0)</f>
        <v>M-00054</v>
      </c>
    </row>
    <row r="1811" spans="1:27" ht="40.799999999999997" x14ac:dyDescent="0.3">
      <c r="A1811" s="16">
        <f t="shared" si="28"/>
        <v>1810</v>
      </c>
      <c r="B1811" s="47" t="s">
        <v>15118</v>
      </c>
      <c r="C1811" s="13" t="s">
        <v>461</v>
      </c>
      <c r="D1811" s="13" t="s">
        <v>462</v>
      </c>
      <c r="E1811" s="44">
        <v>16201</v>
      </c>
      <c r="F1811" s="13" t="s">
        <v>538</v>
      </c>
      <c r="G1811" s="23" t="s">
        <v>498</v>
      </c>
      <c r="H1811" s="42" t="s">
        <v>458</v>
      </c>
      <c r="I1811" s="28" t="s">
        <v>208</v>
      </c>
      <c r="J1811" s="12" t="s">
        <v>499</v>
      </c>
      <c r="K1811" s="28" t="s">
        <v>539</v>
      </c>
      <c r="L1811" s="12" t="s">
        <v>465</v>
      </c>
      <c r="M1811" s="12" t="s">
        <v>466</v>
      </c>
      <c r="N1811" s="12" t="s">
        <v>467</v>
      </c>
      <c r="O1811" s="26" t="s">
        <v>9496</v>
      </c>
      <c r="P1811" s="26" t="s">
        <v>9497</v>
      </c>
      <c r="Q1811" s="25" t="s">
        <v>526</v>
      </c>
      <c r="R1811" s="26" t="s">
        <v>9498</v>
      </c>
      <c r="S1811" s="15" t="s">
        <v>9499</v>
      </c>
      <c r="T1811" s="52">
        <v>0</v>
      </c>
      <c r="U1811" s="22" t="s">
        <v>392</v>
      </c>
      <c r="V1811" s="18" t="str">
        <f>+Sitio_Publico[[#This Row],[idcoleccion]]&amp;"-"&amp;Sitio_Publico[[#This Row],[id]]</f>
        <v>000-1810</v>
      </c>
      <c r="W1811" s="18">
        <f>+VLOOKUP(Sitio_Publico[[#This Row],[territorio]],Estructura!$AE$4:$AH$1067,4,0)</f>
        <v>30016201</v>
      </c>
      <c r="X1811" s="18" t="str">
        <f>+VLOOKUP(Sitio_Publico[[#This Row],[tema]],Estructura!$G$4:$J$532,4,0)</f>
        <v>T-9</v>
      </c>
      <c r="Y1811" s="18" t="str">
        <f>+VLOOKUP(Sitio_Publico[[#This Row],[contenido]],Estructura!$L$4:$O$473,4,0)</f>
        <v>C-4</v>
      </c>
      <c r="Z1811" s="18" t="str">
        <f>+VLOOKUP(Sitio_Publico[[#This Row],[Filtro Integrado]],Estructura!$U$4:$W$529,3,0)</f>
        <v>FI-1</v>
      </c>
      <c r="AA1811" s="18" t="str">
        <f>+VLOOKUP(Sitio_Publico[[#This Row],[Muestra]],Estructura!$Y$4:$AB$483,4,0)</f>
        <v>M-00056</v>
      </c>
    </row>
    <row r="1812" spans="1:27" ht="40.799999999999997" x14ac:dyDescent="0.3">
      <c r="A1812" s="16">
        <f t="shared" si="28"/>
        <v>1811</v>
      </c>
      <c r="B1812" s="47" t="s">
        <v>15118</v>
      </c>
      <c r="C1812" s="13" t="s">
        <v>461</v>
      </c>
      <c r="D1812" s="13" t="s">
        <v>462</v>
      </c>
      <c r="E1812" s="44">
        <v>11203</v>
      </c>
      <c r="F1812" s="13" t="s">
        <v>497</v>
      </c>
      <c r="G1812" s="23" t="s">
        <v>498</v>
      </c>
      <c r="H1812" s="42" t="s">
        <v>458</v>
      </c>
      <c r="I1812" s="28" t="s">
        <v>282</v>
      </c>
      <c r="J1812" s="12" t="s">
        <v>499</v>
      </c>
      <c r="K1812" s="28" t="s">
        <v>500</v>
      </c>
      <c r="L1812" s="12" t="s">
        <v>465</v>
      </c>
      <c r="M1812" s="12" t="s">
        <v>501</v>
      </c>
      <c r="N1812" s="12" t="s">
        <v>467</v>
      </c>
      <c r="O1812" s="26" t="s">
        <v>9500</v>
      </c>
      <c r="P1812" s="26" t="s">
        <v>9501</v>
      </c>
      <c r="Q1812" s="25" t="s">
        <v>456</v>
      </c>
      <c r="R1812" s="26" t="s">
        <v>9502</v>
      </c>
      <c r="S1812" s="15" t="s">
        <v>9503</v>
      </c>
      <c r="T1812" s="52">
        <v>0</v>
      </c>
      <c r="U1812" s="22" t="s">
        <v>392</v>
      </c>
      <c r="V1812" s="18" t="str">
        <f>+Sitio_Publico[[#This Row],[idcoleccion]]&amp;"-"&amp;Sitio_Publico[[#This Row],[id]]</f>
        <v>000-1811</v>
      </c>
      <c r="W1812" s="18">
        <f>+VLOOKUP(Sitio_Publico[[#This Row],[territorio]],Estructura!$AE$4:$AH$1067,4,0)</f>
        <v>30011203</v>
      </c>
      <c r="X1812" s="18" t="str">
        <f>+VLOOKUP(Sitio_Publico[[#This Row],[tema]],Estructura!$G$4:$J$532,4,0)</f>
        <v>T-6</v>
      </c>
      <c r="Y1812" s="18" t="str">
        <f>+VLOOKUP(Sitio_Publico[[#This Row],[contenido]],Estructura!$L$4:$O$473,4,0)</f>
        <v>C-4</v>
      </c>
      <c r="Z1812" s="18" t="str">
        <f>+VLOOKUP(Sitio_Publico[[#This Row],[Filtro Integrado]],Estructura!$U$4:$W$529,3,0)</f>
        <v>FI-1</v>
      </c>
      <c r="AA1812" s="18" t="str">
        <f>+VLOOKUP(Sitio_Publico[[#This Row],[Muestra]],Estructura!$Y$4:$AB$483,4,0)</f>
        <v>M-00053</v>
      </c>
    </row>
    <row r="1813" spans="1:27" ht="40.799999999999997" x14ac:dyDescent="0.3">
      <c r="A1813" s="16">
        <f t="shared" si="28"/>
        <v>1812</v>
      </c>
      <c r="B1813" s="47" t="s">
        <v>15118</v>
      </c>
      <c r="C1813" s="13" t="s">
        <v>461</v>
      </c>
      <c r="D1813" s="13" t="s">
        <v>462</v>
      </c>
      <c r="E1813" s="44">
        <v>6309</v>
      </c>
      <c r="F1813" s="13" t="s">
        <v>468</v>
      </c>
      <c r="G1813" s="23" t="s">
        <v>469</v>
      </c>
      <c r="H1813" s="42" t="s">
        <v>458</v>
      </c>
      <c r="I1813" s="28" t="s">
        <v>131</v>
      </c>
      <c r="J1813" s="12" t="s">
        <v>393</v>
      </c>
      <c r="K1813" s="28" t="s">
        <v>542</v>
      </c>
      <c r="L1813" s="12" t="s">
        <v>465</v>
      </c>
      <c r="M1813" s="12" t="s">
        <v>471</v>
      </c>
      <c r="N1813" s="12" t="s">
        <v>467</v>
      </c>
      <c r="O1813" s="26" t="s">
        <v>9504</v>
      </c>
      <c r="P1813" s="26" t="s">
        <v>9505</v>
      </c>
      <c r="Q1813" s="25" t="s">
        <v>456</v>
      </c>
      <c r="R1813" s="26" t="s">
        <v>9506</v>
      </c>
      <c r="S1813" s="15" t="s">
        <v>9507</v>
      </c>
      <c r="T1813" s="52">
        <v>0</v>
      </c>
      <c r="U1813" s="22" t="s">
        <v>392</v>
      </c>
      <c r="V1813" s="18" t="str">
        <f>+Sitio_Publico[[#This Row],[idcoleccion]]&amp;"-"&amp;Sitio_Publico[[#This Row],[id]]</f>
        <v>000-1812</v>
      </c>
      <c r="W1813" s="18">
        <f>+VLOOKUP(Sitio_Publico[[#This Row],[territorio]],Estructura!$AE$4:$AH$1067,4,0)</f>
        <v>30006309</v>
      </c>
      <c r="X1813" s="18" t="str">
        <f>+VLOOKUP(Sitio_Publico[[#This Row],[tema]],Estructura!$G$4:$J$532,4,0)</f>
        <v>T-4</v>
      </c>
      <c r="Y1813" s="18" t="str">
        <f>+VLOOKUP(Sitio_Publico[[#This Row],[contenido]],Estructura!$L$4:$O$473,4,0)</f>
        <v>C-3</v>
      </c>
      <c r="Z1813" s="18" t="str">
        <f>+VLOOKUP(Sitio_Publico[[#This Row],[Filtro Integrado]],Estructura!$U$4:$W$529,3,0)</f>
        <v>FI-0</v>
      </c>
      <c r="AA1813" s="18" t="str">
        <f>+VLOOKUP(Sitio_Publico[[#This Row],[Muestra]],Estructura!$Y$4:$AB$483,4,0)</f>
        <v>M-00058</v>
      </c>
    </row>
    <row r="1814" spans="1:27" ht="40.799999999999997" x14ac:dyDescent="0.3">
      <c r="A1814" s="16">
        <f t="shared" si="28"/>
        <v>1813</v>
      </c>
      <c r="B1814" s="47" t="s">
        <v>15118</v>
      </c>
      <c r="C1814" s="13" t="s">
        <v>461</v>
      </c>
      <c r="D1814" s="13" t="s">
        <v>462</v>
      </c>
      <c r="E1814" s="44">
        <v>10201</v>
      </c>
      <c r="F1814" s="13" t="s">
        <v>468</v>
      </c>
      <c r="G1814" s="23" t="s">
        <v>469</v>
      </c>
      <c r="H1814" s="42" t="s">
        <v>458</v>
      </c>
      <c r="I1814" s="28" t="s">
        <v>257</v>
      </c>
      <c r="J1814" s="12" t="s">
        <v>393</v>
      </c>
      <c r="K1814" s="28" t="s">
        <v>470</v>
      </c>
      <c r="L1814" s="12" t="s">
        <v>465</v>
      </c>
      <c r="M1814" s="12" t="s">
        <v>471</v>
      </c>
      <c r="N1814" s="12" t="s">
        <v>467</v>
      </c>
      <c r="O1814" s="26" t="s">
        <v>9508</v>
      </c>
      <c r="P1814" s="26" t="s">
        <v>9509</v>
      </c>
      <c r="Q1814" s="25" t="s">
        <v>456</v>
      </c>
      <c r="R1814" s="26" t="s">
        <v>9510</v>
      </c>
      <c r="S1814" s="15" t="s">
        <v>9511</v>
      </c>
      <c r="T1814" s="52">
        <v>0</v>
      </c>
      <c r="U1814" s="22" t="s">
        <v>392</v>
      </c>
      <c r="V1814" s="18" t="str">
        <f>+Sitio_Publico[[#This Row],[idcoleccion]]&amp;"-"&amp;Sitio_Publico[[#This Row],[id]]</f>
        <v>000-1813</v>
      </c>
      <c r="W1814" s="18">
        <f>+VLOOKUP(Sitio_Publico[[#This Row],[territorio]],Estructura!$AE$4:$AH$1067,4,0)</f>
        <v>30010201</v>
      </c>
      <c r="X1814" s="18" t="str">
        <f>+VLOOKUP(Sitio_Publico[[#This Row],[tema]],Estructura!$G$4:$J$532,4,0)</f>
        <v>T-4</v>
      </c>
      <c r="Y1814" s="18" t="str">
        <f>+VLOOKUP(Sitio_Publico[[#This Row],[contenido]],Estructura!$L$4:$O$473,4,0)</f>
        <v>C-3</v>
      </c>
      <c r="Z1814" s="18" t="str">
        <f>+VLOOKUP(Sitio_Publico[[#This Row],[Filtro Integrado]],Estructura!$U$4:$W$529,3,0)</f>
        <v>FI-0</v>
      </c>
      <c r="AA1814" s="18" t="str">
        <f>+VLOOKUP(Sitio_Publico[[#This Row],[Muestra]],Estructura!$Y$4:$AB$483,4,0)</f>
        <v>M-00050</v>
      </c>
    </row>
    <row r="1815" spans="1:27" ht="40.799999999999997" x14ac:dyDescent="0.3">
      <c r="A1815" s="16">
        <f t="shared" si="28"/>
        <v>1814</v>
      </c>
      <c r="B1815" s="47" t="s">
        <v>15118</v>
      </c>
      <c r="C1815" s="13" t="s">
        <v>461</v>
      </c>
      <c r="D1815" s="13" t="s">
        <v>462</v>
      </c>
      <c r="E1815" s="44">
        <v>14</v>
      </c>
      <c r="F1815" s="13" t="s">
        <v>488</v>
      </c>
      <c r="G1815" s="23" t="s">
        <v>464</v>
      </c>
      <c r="H1815" s="42" t="s">
        <v>457</v>
      </c>
      <c r="I1815" s="28" t="s">
        <v>377</v>
      </c>
      <c r="J1815" s="12" t="s">
        <v>393</v>
      </c>
      <c r="K1815" s="28" t="s">
        <v>496</v>
      </c>
      <c r="L1815" s="12" t="s">
        <v>465</v>
      </c>
      <c r="M1815" s="12" t="s">
        <v>466</v>
      </c>
      <c r="N1815" s="12" t="s">
        <v>467</v>
      </c>
      <c r="O1815" s="26" t="s">
        <v>9512</v>
      </c>
      <c r="P1815" s="26" t="s">
        <v>9513</v>
      </c>
      <c r="Q1815" s="25" t="s">
        <v>456</v>
      </c>
      <c r="R1815" s="26" t="s">
        <v>9514</v>
      </c>
      <c r="S1815" s="15" t="s">
        <v>9515</v>
      </c>
      <c r="T1815" s="52">
        <v>0</v>
      </c>
      <c r="U1815" s="22" t="s">
        <v>392</v>
      </c>
      <c r="V1815" s="18" t="str">
        <f>+Sitio_Publico[[#This Row],[idcoleccion]]&amp;"-"&amp;Sitio_Publico[[#This Row],[id]]</f>
        <v>000-1814</v>
      </c>
      <c r="W1815" s="18">
        <f>+VLOOKUP(Sitio_Publico[[#This Row],[territorio]],Estructura!$AE$4:$AH$1067,4,0)</f>
        <v>20000014</v>
      </c>
      <c r="X1815" s="18" t="str">
        <f>+VLOOKUP(Sitio_Publico[[#This Row],[tema]],Estructura!$G$4:$J$532,4,0)</f>
        <v>T-5</v>
      </c>
      <c r="Y1815" s="18" t="str">
        <f>+VLOOKUP(Sitio_Publico[[#This Row],[contenido]],Estructura!$L$4:$O$473,4,0)</f>
        <v>C-2</v>
      </c>
      <c r="Z1815" s="18" t="str">
        <f>+VLOOKUP(Sitio_Publico[[#This Row],[Filtro Integrado]],Estructura!$U$4:$W$529,3,0)</f>
        <v>FI-0</v>
      </c>
      <c r="AA1815" s="18" t="str">
        <f>+VLOOKUP(Sitio_Publico[[#This Row],[Muestra]],Estructura!$Y$4:$AB$483,4,0)</f>
        <v>M-00052</v>
      </c>
    </row>
    <row r="1816" spans="1:27" ht="40.799999999999997" x14ac:dyDescent="0.3">
      <c r="A1816" s="16">
        <f t="shared" si="28"/>
        <v>1815</v>
      </c>
      <c r="B1816" s="47" t="s">
        <v>15118</v>
      </c>
      <c r="C1816" s="13" t="s">
        <v>461</v>
      </c>
      <c r="D1816" s="13" t="s">
        <v>462</v>
      </c>
      <c r="E1816" s="44">
        <v>9204</v>
      </c>
      <c r="F1816" s="13" t="s">
        <v>463</v>
      </c>
      <c r="G1816" s="23" t="s">
        <v>464</v>
      </c>
      <c r="H1816" s="42" t="s">
        <v>458</v>
      </c>
      <c r="I1816" s="28" t="s">
        <v>240</v>
      </c>
      <c r="J1816" s="12" t="s">
        <v>393</v>
      </c>
      <c r="K1816" s="28" t="s">
        <v>463</v>
      </c>
      <c r="L1816" s="12" t="s">
        <v>465</v>
      </c>
      <c r="M1816" s="12" t="s">
        <v>466</v>
      </c>
      <c r="N1816" s="12" t="s">
        <v>467</v>
      </c>
      <c r="O1816" s="26" t="s">
        <v>9516</v>
      </c>
      <c r="P1816" s="26" t="s">
        <v>9517</v>
      </c>
      <c r="Q1816" s="25" t="s">
        <v>456</v>
      </c>
      <c r="R1816" s="26" t="s">
        <v>9518</v>
      </c>
      <c r="S1816" s="15" t="s">
        <v>9519</v>
      </c>
      <c r="T1816" s="52">
        <v>0</v>
      </c>
      <c r="U1816" s="22" t="s">
        <v>392</v>
      </c>
      <c r="V1816" s="18" t="str">
        <f>+Sitio_Publico[[#This Row],[idcoleccion]]&amp;"-"&amp;Sitio_Publico[[#This Row],[id]]</f>
        <v>000-1815</v>
      </c>
      <c r="W1816" s="18">
        <f>+VLOOKUP(Sitio_Publico[[#This Row],[territorio]],Estructura!$AE$4:$AH$1067,4,0)</f>
        <v>30009204</v>
      </c>
      <c r="X1816" s="18" t="str">
        <f>+VLOOKUP(Sitio_Publico[[#This Row],[tema]],Estructura!$G$4:$J$532,4,0)</f>
        <v>T-3</v>
      </c>
      <c r="Y1816" s="18" t="str">
        <f>+VLOOKUP(Sitio_Publico[[#This Row],[contenido]],Estructura!$L$4:$O$473,4,0)</f>
        <v>C-2</v>
      </c>
      <c r="Z1816" s="18" t="str">
        <f>+VLOOKUP(Sitio_Publico[[#This Row],[Filtro Integrado]],Estructura!$U$4:$W$529,3,0)</f>
        <v>FI-0</v>
      </c>
      <c r="AA1816" s="18" t="str">
        <f>+VLOOKUP(Sitio_Publico[[#This Row],[Muestra]],Estructura!$Y$4:$AB$483,4,0)</f>
        <v>M-00049</v>
      </c>
    </row>
    <row r="1817" spans="1:27" ht="40.799999999999997" x14ac:dyDescent="0.3">
      <c r="A1817" s="16">
        <f t="shared" si="28"/>
        <v>1816</v>
      </c>
      <c r="B1817" s="47" t="s">
        <v>15118</v>
      </c>
      <c r="C1817" s="13" t="s">
        <v>461</v>
      </c>
      <c r="D1817" s="13" t="s">
        <v>462</v>
      </c>
      <c r="E1817" s="44">
        <v>8311</v>
      </c>
      <c r="F1817" s="13" t="s">
        <v>538</v>
      </c>
      <c r="G1817" s="23" t="s">
        <v>498</v>
      </c>
      <c r="H1817" s="42" t="s">
        <v>458</v>
      </c>
      <c r="I1817" s="28" t="s">
        <v>191</v>
      </c>
      <c r="J1817" s="12" t="s">
        <v>499</v>
      </c>
      <c r="K1817" s="28" t="s">
        <v>539</v>
      </c>
      <c r="L1817" s="12" t="s">
        <v>465</v>
      </c>
      <c r="M1817" s="12" t="s">
        <v>466</v>
      </c>
      <c r="N1817" s="12" t="s">
        <v>467</v>
      </c>
      <c r="O1817" s="26" t="s">
        <v>9520</v>
      </c>
      <c r="P1817" s="26" t="s">
        <v>9521</v>
      </c>
      <c r="Q1817" s="25" t="s">
        <v>526</v>
      </c>
      <c r="R1817" s="26" t="s">
        <v>9522</v>
      </c>
      <c r="S1817" s="15" t="s">
        <v>9523</v>
      </c>
      <c r="T1817" s="52">
        <v>0</v>
      </c>
      <c r="U1817" s="22" t="s">
        <v>392</v>
      </c>
      <c r="V1817" s="18" t="str">
        <f>+Sitio_Publico[[#This Row],[idcoleccion]]&amp;"-"&amp;Sitio_Publico[[#This Row],[id]]</f>
        <v>000-1816</v>
      </c>
      <c r="W1817" s="18">
        <f>+VLOOKUP(Sitio_Publico[[#This Row],[territorio]],Estructura!$AE$4:$AH$1067,4,0)</f>
        <v>30008311</v>
      </c>
      <c r="X1817" s="18" t="str">
        <f>+VLOOKUP(Sitio_Publico[[#This Row],[tema]],Estructura!$G$4:$J$532,4,0)</f>
        <v>T-9</v>
      </c>
      <c r="Y1817" s="18" t="str">
        <f>+VLOOKUP(Sitio_Publico[[#This Row],[contenido]],Estructura!$L$4:$O$473,4,0)</f>
        <v>C-4</v>
      </c>
      <c r="Z1817" s="18" t="str">
        <f>+VLOOKUP(Sitio_Publico[[#This Row],[Filtro Integrado]],Estructura!$U$4:$W$529,3,0)</f>
        <v>FI-1</v>
      </c>
      <c r="AA1817" s="18" t="str">
        <f>+VLOOKUP(Sitio_Publico[[#This Row],[Muestra]],Estructura!$Y$4:$AB$483,4,0)</f>
        <v>M-00056</v>
      </c>
    </row>
    <row r="1818" spans="1:27" ht="40.799999999999997" x14ac:dyDescent="0.3">
      <c r="A1818" s="16">
        <f t="shared" si="28"/>
        <v>1817</v>
      </c>
      <c r="B1818" s="47" t="s">
        <v>15118</v>
      </c>
      <c r="C1818" s="13" t="s">
        <v>461</v>
      </c>
      <c r="D1818" s="13" t="s">
        <v>462</v>
      </c>
      <c r="E1818" s="44">
        <v>13101</v>
      </c>
      <c r="F1818" s="13" t="s">
        <v>468</v>
      </c>
      <c r="G1818" s="23" t="s">
        <v>469</v>
      </c>
      <c r="H1818" s="42" t="s">
        <v>458</v>
      </c>
      <c r="I1818" s="28" t="s">
        <v>297</v>
      </c>
      <c r="J1818" s="12" t="s">
        <v>393</v>
      </c>
      <c r="K1818" s="28" t="s">
        <v>470</v>
      </c>
      <c r="L1818" s="12" t="s">
        <v>465</v>
      </c>
      <c r="M1818" s="12" t="s">
        <v>471</v>
      </c>
      <c r="N1818" s="12" t="s">
        <v>467</v>
      </c>
      <c r="O1818" s="26" t="s">
        <v>9524</v>
      </c>
      <c r="P1818" s="26" t="s">
        <v>9525</v>
      </c>
      <c r="Q1818" s="25" t="s">
        <v>456</v>
      </c>
      <c r="R1818" s="26" t="s">
        <v>9526</v>
      </c>
      <c r="S1818" s="15" t="s">
        <v>9527</v>
      </c>
      <c r="T1818" s="52">
        <v>0</v>
      </c>
      <c r="U1818" s="22" t="s">
        <v>392</v>
      </c>
      <c r="V1818" s="18" t="str">
        <f>+Sitio_Publico[[#This Row],[idcoleccion]]&amp;"-"&amp;Sitio_Publico[[#This Row],[id]]</f>
        <v>000-1817</v>
      </c>
      <c r="W1818" s="18">
        <f>+VLOOKUP(Sitio_Publico[[#This Row],[territorio]],Estructura!$AE$4:$AH$1067,4,0)</f>
        <v>30013101</v>
      </c>
      <c r="X1818" s="18" t="str">
        <f>+VLOOKUP(Sitio_Publico[[#This Row],[tema]],Estructura!$G$4:$J$532,4,0)</f>
        <v>T-4</v>
      </c>
      <c r="Y1818" s="18" t="str">
        <f>+VLOOKUP(Sitio_Publico[[#This Row],[contenido]],Estructura!$L$4:$O$473,4,0)</f>
        <v>C-3</v>
      </c>
      <c r="Z1818" s="18" t="str">
        <f>+VLOOKUP(Sitio_Publico[[#This Row],[Filtro Integrado]],Estructura!$U$4:$W$529,3,0)</f>
        <v>FI-0</v>
      </c>
      <c r="AA1818" s="18" t="str">
        <f>+VLOOKUP(Sitio_Publico[[#This Row],[Muestra]],Estructura!$Y$4:$AB$483,4,0)</f>
        <v>M-00050</v>
      </c>
    </row>
    <row r="1819" spans="1:27" ht="40.799999999999997" x14ac:dyDescent="0.3">
      <c r="A1819" s="16">
        <f t="shared" si="28"/>
        <v>1818</v>
      </c>
      <c r="B1819" s="47" t="s">
        <v>15118</v>
      </c>
      <c r="C1819" s="13" t="s">
        <v>461</v>
      </c>
      <c r="D1819" s="13" t="s">
        <v>462</v>
      </c>
      <c r="E1819" s="44">
        <v>10109</v>
      </c>
      <c r="F1819" s="13" t="s">
        <v>497</v>
      </c>
      <c r="G1819" s="23" t="s">
        <v>498</v>
      </c>
      <c r="H1819" s="42" t="s">
        <v>458</v>
      </c>
      <c r="I1819" s="28" t="s">
        <v>256</v>
      </c>
      <c r="J1819" s="12" t="s">
        <v>499</v>
      </c>
      <c r="K1819" s="28" t="s">
        <v>500</v>
      </c>
      <c r="L1819" s="12" t="s">
        <v>465</v>
      </c>
      <c r="M1819" s="12" t="s">
        <v>501</v>
      </c>
      <c r="N1819" s="12" t="s">
        <v>467</v>
      </c>
      <c r="O1819" s="26" t="s">
        <v>9528</v>
      </c>
      <c r="P1819" s="26" t="s">
        <v>9529</v>
      </c>
      <c r="Q1819" s="25" t="s">
        <v>456</v>
      </c>
      <c r="R1819" s="26" t="s">
        <v>9530</v>
      </c>
      <c r="S1819" s="15" t="s">
        <v>9531</v>
      </c>
      <c r="T1819" s="52">
        <v>0</v>
      </c>
      <c r="U1819" s="22" t="s">
        <v>392</v>
      </c>
      <c r="V1819" s="18" t="str">
        <f>+Sitio_Publico[[#This Row],[idcoleccion]]&amp;"-"&amp;Sitio_Publico[[#This Row],[id]]</f>
        <v>000-1818</v>
      </c>
      <c r="W1819" s="18">
        <f>+VLOOKUP(Sitio_Publico[[#This Row],[territorio]],Estructura!$AE$4:$AH$1067,4,0)</f>
        <v>30010109</v>
      </c>
      <c r="X1819" s="18" t="str">
        <f>+VLOOKUP(Sitio_Publico[[#This Row],[tema]],Estructura!$G$4:$J$532,4,0)</f>
        <v>T-6</v>
      </c>
      <c r="Y1819" s="18" t="str">
        <f>+VLOOKUP(Sitio_Publico[[#This Row],[contenido]],Estructura!$L$4:$O$473,4,0)</f>
        <v>C-4</v>
      </c>
      <c r="Z1819" s="18" t="str">
        <f>+VLOOKUP(Sitio_Publico[[#This Row],[Filtro Integrado]],Estructura!$U$4:$W$529,3,0)</f>
        <v>FI-1</v>
      </c>
      <c r="AA1819" s="18" t="str">
        <f>+VLOOKUP(Sitio_Publico[[#This Row],[Muestra]],Estructura!$Y$4:$AB$483,4,0)</f>
        <v>M-00053</v>
      </c>
    </row>
    <row r="1820" spans="1:27" ht="40.799999999999997" x14ac:dyDescent="0.3">
      <c r="A1820" s="16">
        <f t="shared" si="28"/>
        <v>1819</v>
      </c>
      <c r="B1820" s="47" t="s">
        <v>15118</v>
      </c>
      <c r="C1820" s="13" t="s">
        <v>461</v>
      </c>
      <c r="D1820" s="13" t="s">
        <v>462</v>
      </c>
      <c r="E1820" s="44">
        <v>4202</v>
      </c>
      <c r="F1820" s="13" t="s">
        <v>468</v>
      </c>
      <c r="G1820" s="23" t="s">
        <v>469</v>
      </c>
      <c r="H1820" s="42" t="s">
        <v>458</v>
      </c>
      <c r="I1820" s="28" t="s">
        <v>56</v>
      </c>
      <c r="J1820" s="12" t="s">
        <v>393</v>
      </c>
      <c r="K1820" s="28" t="s">
        <v>542</v>
      </c>
      <c r="L1820" s="12" t="s">
        <v>465</v>
      </c>
      <c r="M1820" s="12" t="s">
        <v>471</v>
      </c>
      <c r="N1820" s="12" t="s">
        <v>467</v>
      </c>
      <c r="O1820" s="26" t="s">
        <v>9532</v>
      </c>
      <c r="P1820" s="26" t="s">
        <v>9533</v>
      </c>
      <c r="Q1820" s="25" t="s">
        <v>456</v>
      </c>
      <c r="R1820" s="26" t="s">
        <v>9534</v>
      </c>
      <c r="S1820" s="15" t="s">
        <v>9535</v>
      </c>
      <c r="T1820" s="52">
        <v>0</v>
      </c>
      <c r="U1820" s="22" t="s">
        <v>392</v>
      </c>
      <c r="V1820" s="18" t="str">
        <f>+Sitio_Publico[[#This Row],[idcoleccion]]&amp;"-"&amp;Sitio_Publico[[#This Row],[id]]</f>
        <v>000-1819</v>
      </c>
      <c r="W1820" s="18">
        <f>+VLOOKUP(Sitio_Publico[[#This Row],[territorio]],Estructura!$AE$4:$AH$1067,4,0)</f>
        <v>30004202</v>
      </c>
      <c r="X1820" s="18" t="str">
        <f>+VLOOKUP(Sitio_Publico[[#This Row],[tema]],Estructura!$G$4:$J$532,4,0)</f>
        <v>T-4</v>
      </c>
      <c r="Y1820" s="18" t="str">
        <f>+VLOOKUP(Sitio_Publico[[#This Row],[contenido]],Estructura!$L$4:$O$473,4,0)</f>
        <v>C-3</v>
      </c>
      <c r="Z1820" s="18" t="str">
        <f>+VLOOKUP(Sitio_Publico[[#This Row],[Filtro Integrado]],Estructura!$U$4:$W$529,3,0)</f>
        <v>FI-0</v>
      </c>
      <c r="AA1820" s="18" t="str">
        <f>+VLOOKUP(Sitio_Publico[[#This Row],[Muestra]],Estructura!$Y$4:$AB$483,4,0)</f>
        <v>M-00058</v>
      </c>
    </row>
    <row r="1821" spans="1:27" ht="36" x14ac:dyDescent="0.3">
      <c r="A1821" s="16">
        <f t="shared" si="28"/>
        <v>1820</v>
      </c>
      <c r="B1821" s="47" t="s">
        <v>15118</v>
      </c>
      <c r="C1821" s="13" t="s">
        <v>461</v>
      </c>
      <c r="D1821" s="13" t="s">
        <v>462</v>
      </c>
      <c r="E1821" s="44">
        <v>14105</v>
      </c>
      <c r="F1821" s="13" t="s">
        <v>497</v>
      </c>
      <c r="G1821" s="23" t="s">
        <v>498</v>
      </c>
      <c r="H1821" s="42" t="s">
        <v>458</v>
      </c>
      <c r="I1821" s="28" t="s">
        <v>351</v>
      </c>
      <c r="J1821" s="12" t="s">
        <v>499</v>
      </c>
      <c r="K1821" s="28" t="s">
        <v>540</v>
      </c>
      <c r="L1821" s="12" t="s">
        <v>541</v>
      </c>
      <c r="M1821" s="12" t="s">
        <v>501</v>
      </c>
      <c r="N1821" s="12" t="s">
        <v>467</v>
      </c>
      <c r="O1821" s="26" t="s">
        <v>9536</v>
      </c>
      <c r="P1821" s="26" t="s">
        <v>9537</v>
      </c>
      <c r="Q1821" s="25" t="s">
        <v>491</v>
      </c>
      <c r="R1821" s="26" t="s">
        <v>9538</v>
      </c>
      <c r="S1821" s="15" t="s">
        <v>9539</v>
      </c>
      <c r="T1821" s="52">
        <v>0</v>
      </c>
      <c r="U1821" s="22" t="s">
        <v>392</v>
      </c>
      <c r="V1821" s="18" t="str">
        <f>+Sitio_Publico[[#This Row],[idcoleccion]]&amp;"-"&amp;Sitio_Publico[[#This Row],[id]]</f>
        <v>000-1820</v>
      </c>
      <c r="W1821" s="18">
        <f>+VLOOKUP(Sitio_Publico[[#This Row],[territorio]],Estructura!$AE$4:$AH$1067,4,0)</f>
        <v>30014105</v>
      </c>
      <c r="X1821" s="18" t="str">
        <f>+VLOOKUP(Sitio_Publico[[#This Row],[tema]],Estructura!$G$4:$J$532,4,0)</f>
        <v>T-6</v>
      </c>
      <c r="Y1821" s="18" t="str">
        <f>+VLOOKUP(Sitio_Publico[[#This Row],[contenido]],Estructura!$L$4:$O$473,4,0)</f>
        <v>C-4</v>
      </c>
      <c r="Z1821" s="18" t="str">
        <f>+VLOOKUP(Sitio_Publico[[#This Row],[Filtro Integrado]],Estructura!$U$4:$W$529,3,0)</f>
        <v>FI-1</v>
      </c>
      <c r="AA1821" s="18" t="str">
        <f>+VLOOKUP(Sitio_Publico[[#This Row],[Muestra]],Estructura!$Y$4:$AB$483,4,0)</f>
        <v>M-00057</v>
      </c>
    </row>
    <row r="1822" spans="1:27" ht="40.799999999999997" x14ac:dyDescent="0.3">
      <c r="A1822" s="16">
        <f t="shared" si="28"/>
        <v>1821</v>
      </c>
      <c r="B1822" s="47" t="s">
        <v>15118</v>
      </c>
      <c r="C1822" s="13" t="s">
        <v>461</v>
      </c>
      <c r="D1822" s="13" t="s">
        <v>462</v>
      </c>
      <c r="E1822" s="44">
        <v>4105</v>
      </c>
      <c r="F1822" s="13" t="s">
        <v>502</v>
      </c>
      <c r="G1822" s="23" t="s">
        <v>464</v>
      </c>
      <c r="H1822" s="42" t="s">
        <v>458</v>
      </c>
      <c r="I1822" s="28" t="s">
        <v>53</v>
      </c>
      <c r="J1822" s="12" t="s">
        <v>393</v>
      </c>
      <c r="K1822" s="28" t="s">
        <v>503</v>
      </c>
      <c r="L1822" s="12" t="s">
        <v>465</v>
      </c>
      <c r="M1822" s="12" t="s">
        <v>466</v>
      </c>
      <c r="N1822" s="12" t="s">
        <v>467</v>
      </c>
      <c r="O1822" s="26" t="s">
        <v>9540</v>
      </c>
      <c r="P1822" s="26" t="s">
        <v>9541</v>
      </c>
      <c r="Q1822" s="25" t="s">
        <v>456</v>
      </c>
      <c r="R1822" s="26" t="s">
        <v>9542</v>
      </c>
      <c r="S1822" s="15" t="s">
        <v>9543</v>
      </c>
      <c r="T1822" s="52">
        <v>0</v>
      </c>
      <c r="U1822" s="22" t="s">
        <v>392</v>
      </c>
      <c r="V1822" s="18" t="str">
        <f>+Sitio_Publico[[#This Row],[idcoleccion]]&amp;"-"&amp;Sitio_Publico[[#This Row],[id]]</f>
        <v>000-1821</v>
      </c>
      <c r="W1822" s="18">
        <f>+VLOOKUP(Sitio_Publico[[#This Row],[territorio]],Estructura!$AE$4:$AH$1067,4,0)</f>
        <v>30004105</v>
      </c>
      <c r="X1822" s="18" t="str">
        <f>+VLOOKUP(Sitio_Publico[[#This Row],[tema]],Estructura!$G$4:$J$532,4,0)</f>
        <v>T-7</v>
      </c>
      <c r="Y1822" s="18" t="str">
        <f>+VLOOKUP(Sitio_Publico[[#This Row],[contenido]],Estructura!$L$4:$O$473,4,0)</f>
        <v>C-2</v>
      </c>
      <c r="Z1822" s="18" t="str">
        <f>+VLOOKUP(Sitio_Publico[[#This Row],[Filtro Integrado]],Estructura!$U$4:$W$529,3,0)</f>
        <v>FI-0</v>
      </c>
      <c r="AA1822" s="18" t="str">
        <f>+VLOOKUP(Sitio_Publico[[#This Row],[Muestra]],Estructura!$Y$4:$AB$483,4,0)</f>
        <v>M-00054</v>
      </c>
    </row>
    <row r="1823" spans="1:27" ht="40.799999999999997" x14ac:dyDescent="0.3">
      <c r="A1823" s="16">
        <f t="shared" si="28"/>
        <v>1822</v>
      </c>
      <c r="B1823" s="47" t="s">
        <v>15118</v>
      </c>
      <c r="C1823" s="13" t="s">
        <v>461</v>
      </c>
      <c r="D1823" s="13" t="s">
        <v>462</v>
      </c>
      <c r="E1823" s="44">
        <v>10103</v>
      </c>
      <c r="F1823" s="13" t="s">
        <v>538</v>
      </c>
      <c r="G1823" s="23" t="s">
        <v>498</v>
      </c>
      <c r="H1823" s="42" t="s">
        <v>458</v>
      </c>
      <c r="I1823" s="28" t="s">
        <v>250</v>
      </c>
      <c r="J1823" s="12" t="s">
        <v>499</v>
      </c>
      <c r="K1823" s="28" t="s">
        <v>539</v>
      </c>
      <c r="L1823" s="12" t="s">
        <v>465</v>
      </c>
      <c r="M1823" s="12" t="s">
        <v>466</v>
      </c>
      <c r="N1823" s="12" t="s">
        <v>467</v>
      </c>
      <c r="O1823" s="26" t="s">
        <v>9544</v>
      </c>
      <c r="P1823" s="26" t="s">
        <v>9545</v>
      </c>
      <c r="Q1823" s="25" t="s">
        <v>526</v>
      </c>
      <c r="R1823" s="26" t="s">
        <v>9546</v>
      </c>
      <c r="S1823" s="15" t="s">
        <v>9547</v>
      </c>
      <c r="T1823" s="52">
        <v>0</v>
      </c>
      <c r="U1823" s="22" t="s">
        <v>392</v>
      </c>
      <c r="V1823" s="18" t="str">
        <f>+Sitio_Publico[[#This Row],[idcoleccion]]&amp;"-"&amp;Sitio_Publico[[#This Row],[id]]</f>
        <v>000-1822</v>
      </c>
      <c r="W1823" s="18">
        <f>+VLOOKUP(Sitio_Publico[[#This Row],[territorio]],Estructura!$AE$4:$AH$1067,4,0)</f>
        <v>30010103</v>
      </c>
      <c r="X1823" s="18" t="str">
        <f>+VLOOKUP(Sitio_Publico[[#This Row],[tema]],Estructura!$G$4:$J$532,4,0)</f>
        <v>T-9</v>
      </c>
      <c r="Y1823" s="18" t="str">
        <f>+VLOOKUP(Sitio_Publico[[#This Row],[contenido]],Estructura!$L$4:$O$473,4,0)</f>
        <v>C-4</v>
      </c>
      <c r="Z1823" s="18" t="str">
        <f>+VLOOKUP(Sitio_Publico[[#This Row],[Filtro Integrado]],Estructura!$U$4:$W$529,3,0)</f>
        <v>FI-1</v>
      </c>
      <c r="AA1823" s="18" t="str">
        <f>+VLOOKUP(Sitio_Publico[[#This Row],[Muestra]],Estructura!$Y$4:$AB$483,4,0)</f>
        <v>M-00056</v>
      </c>
    </row>
    <row r="1824" spans="1:27" ht="40.799999999999997" x14ac:dyDescent="0.3">
      <c r="A1824" s="16">
        <f t="shared" si="28"/>
        <v>1823</v>
      </c>
      <c r="B1824" s="47" t="s">
        <v>15118</v>
      </c>
      <c r="C1824" s="13" t="s">
        <v>461</v>
      </c>
      <c r="D1824" s="13" t="s">
        <v>462</v>
      </c>
      <c r="E1824" s="44">
        <v>10210</v>
      </c>
      <c r="F1824" s="13" t="s">
        <v>468</v>
      </c>
      <c r="G1824" s="23" t="s">
        <v>469</v>
      </c>
      <c r="H1824" s="42" t="s">
        <v>458</v>
      </c>
      <c r="I1824" s="28" t="s">
        <v>266</v>
      </c>
      <c r="J1824" s="12" t="s">
        <v>393</v>
      </c>
      <c r="K1824" s="28" t="s">
        <v>470</v>
      </c>
      <c r="L1824" s="12" t="s">
        <v>465</v>
      </c>
      <c r="M1824" s="12" t="s">
        <v>471</v>
      </c>
      <c r="N1824" s="12" t="s">
        <v>467</v>
      </c>
      <c r="O1824" s="26" t="s">
        <v>9548</v>
      </c>
      <c r="P1824" s="26" t="s">
        <v>9549</v>
      </c>
      <c r="Q1824" s="25" t="s">
        <v>456</v>
      </c>
      <c r="R1824" s="26" t="s">
        <v>9550</v>
      </c>
      <c r="S1824" s="15" t="s">
        <v>9551</v>
      </c>
      <c r="T1824" s="52">
        <v>0</v>
      </c>
      <c r="U1824" s="22" t="s">
        <v>392</v>
      </c>
      <c r="V1824" s="18" t="str">
        <f>+Sitio_Publico[[#This Row],[idcoleccion]]&amp;"-"&amp;Sitio_Publico[[#This Row],[id]]</f>
        <v>000-1823</v>
      </c>
      <c r="W1824" s="18">
        <f>+VLOOKUP(Sitio_Publico[[#This Row],[territorio]],Estructura!$AE$4:$AH$1067,4,0)</f>
        <v>30010210</v>
      </c>
      <c r="X1824" s="18" t="str">
        <f>+VLOOKUP(Sitio_Publico[[#This Row],[tema]],Estructura!$G$4:$J$532,4,0)</f>
        <v>T-4</v>
      </c>
      <c r="Y1824" s="18" t="str">
        <f>+VLOOKUP(Sitio_Publico[[#This Row],[contenido]],Estructura!$L$4:$O$473,4,0)</f>
        <v>C-3</v>
      </c>
      <c r="Z1824" s="18" t="str">
        <f>+VLOOKUP(Sitio_Publico[[#This Row],[Filtro Integrado]],Estructura!$U$4:$W$529,3,0)</f>
        <v>FI-0</v>
      </c>
      <c r="AA1824" s="18" t="str">
        <f>+VLOOKUP(Sitio_Publico[[#This Row],[Muestra]],Estructura!$Y$4:$AB$483,4,0)</f>
        <v>M-00050</v>
      </c>
    </row>
    <row r="1825" spans="1:27" ht="40.799999999999997" x14ac:dyDescent="0.3">
      <c r="A1825" s="16">
        <f t="shared" si="28"/>
        <v>1824</v>
      </c>
      <c r="B1825" s="47" t="s">
        <v>15118</v>
      </c>
      <c r="C1825" s="13" t="s">
        <v>461</v>
      </c>
      <c r="D1825" s="13" t="s">
        <v>462</v>
      </c>
      <c r="E1825" s="44">
        <v>11101</v>
      </c>
      <c r="F1825" s="13" t="s">
        <v>538</v>
      </c>
      <c r="G1825" s="23" t="s">
        <v>498</v>
      </c>
      <c r="H1825" s="42" t="s">
        <v>458</v>
      </c>
      <c r="I1825" s="28" t="s">
        <v>278</v>
      </c>
      <c r="J1825" s="12" t="s">
        <v>499</v>
      </c>
      <c r="K1825" s="28" t="s">
        <v>539</v>
      </c>
      <c r="L1825" s="12" t="s">
        <v>465</v>
      </c>
      <c r="M1825" s="12" t="s">
        <v>466</v>
      </c>
      <c r="N1825" s="12" t="s">
        <v>467</v>
      </c>
      <c r="O1825" s="26" t="s">
        <v>9552</v>
      </c>
      <c r="P1825" s="26" t="s">
        <v>9553</v>
      </c>
      <c r="Q1825" s="25" t="s">
        <v>526</v>
      </c>
      <c r="R1825" s="26" t="s">
        <v>9554</v>
      </c>
      <c r="S1825" s="15" t="s">
        <v>9555</v>
      </c>
      <c r="T1825" s="52">
        <v>0</v>
      </c>
      <c r="U1825" s="22" t="s">
        <v>392</v>
      </c>
      <c r="V1825" s="18" t="str">
        <f>+Sitio_Publico[[#This Row],[idcoleccion]]&amp;"-"&amp;Sitio_Publico[[#This Row],[id]]</f>
        <v>000-1824</v>
      </c>
      <c r="W1825" s="18">
        <f>+VLOOKUP(Sitio_Publico[[#This Row],[territorio]],Estructura!$AE$4:$AH$1067,4,0)</f>
        <v>30011101</v>
      </c>
      <c r="X1825" s="18" t="str">
        <f>+VLOOKUP(Sitio_Publico[[#This Row],[tema]],Estructura!$G$4:$J$532,4,0)</f>
        <v>T-9</v>
      </c>
      <c r="Y1825" s="18" t="str">
        <f>+VLOOKUP(Sitio_Publico[[#This Row],[contenido]],Estructura!$L$4:$O$473,4,0)</f>
        <v>C-4</v>
      </c>
      <c r="Z1825" s="18" t="str">
        <f>+VLOOKUP(Sitio_Publico[[#This Row],[Filtro Integrado]],Estructura!$U$4:$W$529,3,0)</f>
        <v>FI-1</v>
      </c>
      <c r="AA1825" s="18" t="str">
        <f>+VLOOKUP(Sitio_Publico[[#This Row],[Muestra]],Estructura!$Y$4:$AB$483,4,0)</f>
        <v>M-00056</v>
      </c>
    </row>
    <row r="1826" spans="1:27" ht="40.799999999999997" x14ac:dyDescent="0.3">
      <c r="A1826" s="16">
        <f t="shared" si="28"/>
        <v>1825</v>
      </c>
      <c r="B1826" s="47" t="s">
        <v>15118</v>
      </c>
      <c r="C1826" s="13" t="s">
        <v>461</v>
      </c>
      <c r="D1826" s="13" t="s">
        <v>462</v>
      </c>
      <c r="E1826" s="44">
        <v>15102</v>
      </c>
      <c r="F1826" s="13" t="s">
        <v>502</v>
      </c>
      <c r="G1826" s="23" t="s">
        <v>464</v>
      </c>
      <c r="H1826" s="42" t="s">
        <v>458</v>
      </c>
      <c r="I1826" s="28" t="s">
        <v>360</v>
      </c>
      <c r="J1826" s="12" t="s">
        <v>393</v>
      </c>
      <c r="K1826" s="28" t="s">
        <v>503</v>
      </c>
      <c r="L1826" s="12" t="s">
        <v>465</v>
      </c>
      <c r="M1826" s="12" t="s">
        <v>466</v>
      </c>
      <c r="N1826" s="12" t="s">
        <v>467</v>
      </c>
      <c r="O1826" s="26" t="s">
        <v>9556</v>
      </c>
      <c r="P1826" s="26" t="s">
        <v>9557</v>
      </c>
      <c r="Q1826" s="25" t="s">
        <v>456</v>
      </c>
      <c r="R1826" s="26" t="s">
        <v>9558</v>
      </c>
      <c r="S1826" s="15" t="s">
        <v>9559</v>
      </c>
      <c r="T1826" s="52">
        <v>0</v>
      </c>
      <c r="U1826" s="22" t="s">
        <v>392</v>
      </c>
      <c r="V1826" s="18" t="str">
        <f>+Sitio_Publico[[#This Row],[idcoleccion]]&amp;"-"&amp;Sitio_Publico[[#This Row],[id]]</f>
        <v>000-1825</v>
      </c>
      <c r="W1826" s="18">
        <f>+VLOOKUP(Sitio_Publico[[#This Row],[territorio]],Estructura!$AE$4:$AH$1067,4,0)</f>
        <v>30015102</v>
      </c>
      <c r="X1826" s="18" t="str">
        <f>+VLOOKUP(Sitio_Publico[[#This Row],[tema]],Estructura!$G$4:$J$532,4,0)</f>
        <v>T-7</v>
      </c>
      <c r="Y1826" s="18" t="str">
        <f>+VLOOKUP(Sitio_Publico[[#This Row],[contenido]],Estructura!$L$4:$O$473,4,0)</f>
        <v>C-2</v>
      </c>
      <c r="Z1826" s="18" t="str">
        <f>+VLOOKUP(Sitio_Publico[[#This Row],[Filtro Integrado]],Estructura!$U$4:$W$529,3,0)</f>
        <v>FI-0</v>
      </c>
      <c r="AA1826" s="18" t="str">
        <f>+VLOOKUP(Sitio_Publico[[#This Row],[Muestra]],Estructura!$Y$4:$AB$483,4,0)</f>
        <v>M-00054</v>
      </c>
    </row>
    <row r="1827" spans="1:27" ht="40.799999999999997" x14ac:dyDescent="0.3">
      <c r="A1827" s="16">
        <f t="shared" si="28"/>
        <v>1826</v>
      </c>
      <c r="B1827" s="47" t="s">
        <v>15118</v>
      </c>
      <c r="C1827" s="13" t="s">
        <v>461</v>
      </c>
      <c r="D1827" s="13" t="s">
        <v>462</v>
      </c>
      <c r="E1827" s="44">
        <v>4203</v>
      </c>
      <c r="F1827" s="13" t="s">
        <v>463</v>
      </c>
      <c r="G1827" s="23" t="s">
        <v>464</v>
      </c>
      <c r="H1827" s="42" t="s">
        <v>458</v>
      </c>
      <c r="I1827" s="28" t="s">
        <v>57</v>
      </c>
      <c r="J1827" s="12" t="s">
        <v>393</v>
      </c>
      <c r="K1827" s="28" t="s">
        <v>463</v>
      </c>
      <c r="L1827" s="12" t="s">
        <v>465</v>
      </c>
      <c r="M1827" s="12" t="s">
        <v>466</v>
      </c>
      <c r="N1827" s="12" t="s">
        <v>467</v>
      </c>
      <c r="O1827" s="26" t="s">
        <v>9560</v>
      </c>
      <c r="P1827" s="26" t="s">
        <v>9561</v>
      </c>
      <c r="Q1827" s="25" t="s">
        <v>456</v>
      </c>
      <c r="R1827" s="26" t="s">
        <v>9562</v>
      </c>
      <c r="S1827" s="15" t="s">
        <v>9563</v>
      </c>
      <c r="T1827" s="52">
        <v>0</v>
      </c>
      <c r="U1827" s="22" t="s">
        <v>392</v>
      </c>
      <c r="V1827" s="18" t="str">
        <f>+Sitio_Publico[[#This Row],[idcoleccion]]&amp;"-"&amp;Sitio_Publico[[#This Row],[id]]</f>
        <v>000-1826</v>
      </c>
      <c r="W1827" s="18">
        <f>+VLOOKUP(Sitio_Publico[[#This Row],[territorio]],Estructura!$AE$4:$AH$1067,4,0)</f>
        <v>30004203</v>
      </c>
      <c r="X1827" s="18" t="str">
        <f>+VLOOKUP(Sitio_Publico[[#This Row],[tema]],Estructura!$G$4:$J$532,4,0)</f>
        <v>T-3</v>
      </c>
      <c r="Y1827" s="18" t="str">
        <f>+VLOOKUP(Sitio_Publico[[#This Row],[contenido]],Estructura!$L$4:$O$473,4,0)</f>
        <v>C-2</v>
      </c>
      <c r="Z1827" s="18" t="str">
        <f>+VLOOKUP(Sitio_Publico[[#This Row],[Filtro Integrado]],Estructura!$U$4:$W$529,3,0)</f>
        <v>FI-0</v>
      </c>
      <c r="AA1827" s="18" t="str">
        <f>+VLOOKUP(Sitio_Publico[[#This Row],[Muestra]],Estructura!$Y$4:$AB$483,4,0)</f>
        <v>M-00049</v>
      </c>
    </row>
    <row r="1828" spans="1:27" ht="40.799999999999997" x14ac:dyDescent="0.3">
      <c r="A1828" s="16">
        <f t="shared" si="28"/>
        <v>1827</v>
      </c>
      <c r="B1828" s="47" t="s">
        <v>15118</v>
      </c>
      <c r="C1828" s="13" t="s">
        <v>461</v>
      </c>
      <c r="D1828" s="13" t="s">
        <v>462</v>
      </c>
      <c r="E1828" s="44">
        <v>10210</v>
      </c>
      <c r="F1828" s="13" t="s">
        <v>497</v>
      </c>
      <c r="G1828" s="23" t="s">
        <v>498</v>
      </c>
      <c r="H1828" s="42" t="s">
        <v>458</v>
      </c>
      <c r="I1828" s="28" t="s">
        <v>266</v>
      </c>
      <c r="J1828" s="12" t="s">
        <v>499</v>
      </c>
      <c r="K1828" s="28" t="s">
        <v>500</v>
      </c>
      <c r="L1828" s="12" t="s">
        <v>465</v>
      </c>
      <c r="M1828" s="12" t="s">
        <v>501</v>
      </c>
      <c r="N1828" s="12" t="s">
        <v>467</v>
      </c>
      <c r="O1828" s="26" t="s">
        <v>9564</v>
      </c>
      <c r="P1828" s="26" t="s">
        <v>9565</v>
      </c>
      <c r="Q1828" s="25" t="s">
        <v>456</v>
      </c>
      <c r="R1828" s="26" t="s">
        <v>9566</v>
      </c>
      <c r="S1828" s="15" t="s">
        <v>9567</v>
      </c>
      <c r="T1828" s="52">
        <v>0</v>
      </c>
      <c r="U1828" s="22" t="s">
        <v>392</v>
      </c>
      <c r="V1828" s="18" t="str">
        <f>+Sitio_Publico[[#This Row],[idcoleccion]]&amp;"-"&amp;Sitio_Publico[[#This Row],[id]]</f>
        <v>000-1827</v>
      </c>
      <c r="W1828" s="18">
        <f>+VLOOKUP(Sitio_Publico[[#This Row],[territorio]],Estructura!$AE$4:$AH$1067,4,0)</f>
        <v>30010210</v>
      </c>
      <c r="X1828" s="18" t="str">
        <f>+VLOOKUP(Sitio_Publico[[#This Row],[tema]],Estructura!$G$4:$J$532,4,0)</f>
        <v>T-6</v>
      </c>
      <c r="Y1828" s="18" t="str">
        <f>+VLOOKUP(Sitio_Publico[[#This Row],[contenido]],Estructura!$L$4:$O$473,4,0)</f>
        <v>C-4</v>
      </c>
      <c r="Z1828" s="18" t="str">
        <f>+VLOOKUP(Sitio_Publico[[#This Row],[Filtro Integrado]],Estructura!$U$4:$W$529,3,0)</f>
        <v>FI-1</v>
      </c>
      <c r="AA1828" s="18" t="str">
        <f>+VLOOKUP(Sitio_Publico[[#This Row],[Muestra]],Estructura!$Y$4:$AB$483,4,0)</f>
        <v>M-00053</v>
      </c>
    </row>
    <row r="1829" spans="1:27" ht="40.799999999999997" x14ac:dyDescent="0.3">
      <c r="A1829" s="16">
        <f t="shared" si="28"/>
        <v>1828</v>
      </c>
      <c r="B1829" s="47" t="s">
        <v>15118</v>
      </c>
      <c r="C1829" s="13" t="s">
        <v>461</v>
      </c>
      <c r="D1829" s="13" t="s">
        <v>462</v>
      </c>
      <c r="E1829" s="44">
        <v>4</v>
      </c>
      <c r="F1829" s="13" t="s">
        <v>603</v>
      </c>
      <c r="G1829" s="23" t="s">
        <v>586</v>
      </c>
      <c r="H1829" s="42" t="s">
        <v>457</v>
      </c>
      <c r="I1829" s="28" t="s">
        <v>367</v>
      </c>
      <c r="J1829" s="12" t="s">
        <v>393</v>
      </c>
      <c r="K1829" s="28" t="s">
        <v>604</v>
      </c>
      <c r="L1829" s="12" t="s">
        <v>465</v>
      </c>
      <c r="M1829" s="12" t="s">
        <v>605</v>
      </c>
      <c r="N1829" s="12" t="s">
        <v>467</v>
      </c>
      <c r="O1829" s="26" t="s">
        <v>9568</v>
      </c>
      <c r="P1829" s="26" t="s">
        <v>9569</v>
      </c>
      <c r="Q1829" s="25" t="s">
        <v>456</v>
      </c>
      <c r="R1829" s="26" t="s">
        <v>9570</v>
      </c>
      <c r="S1829" s="15" t="s">
        <v>9571</v>
      </c>
      <c r="T1829" s="52">
        <v>0</v>
      </c>
      <c r="U1829" s="22" t="s">
        <v>392</v>
      </c>
      <c r="V1829" s="18" t="str">
        <f>+Sitio_Publico[[#This Row],[idcoleccion]]&amp;"-"&amp;Sitio_Publico[[#This Row],[id]]</f>
        <v>000-1828</v>
      </c>
      <c r="W1829" s="18">
        <f>+VLOOKUP(Sitio_Publico[[#This Row],[territorio]],Estructura!$AE$4:$AH$1067,4,0)</f>
        <v>20000004</v>
      </c>
      <c r="X1829" s="18" t="str">
        <f>+VLOOKUP(Sitio_Publico[[#This Row],[tema]],Estructura!$G$4:$J$532,4,0)</f>
        <v>T-12</v>
      </c>
      <c r="Y1829" s="18" t="str">
        <f>+VLOOKUP(Sitio_Publico[[#This Row],[contenido]],Estructura!$L$4:$O$473,4,0)</f>
        <v>C-5</v>
      </c>
      <c r="Z1829" s="18" t="str">
        <f>+VLOOKUP(Sitio_Publico[[#This Row],[Filtro Integrado]],Estructura!$U$4:$W$529,3,0)</f>
        <v>FI-0</v>
      </c>
      <c r="AA1829" s="18" t="str">
        <f>+VLOOKUP(Sitio_Publico[[#This Row],[Muestra]],Estructura!$Y$4:$AB$483,4,0)</f>
        <v>M-00062</v>
      </c>
    </row>
    <row r="1830" spans="1:27" ht="40.799999999999997" x14ac:dyDescent="0.3">
      <c r="A1830" s="16">
        <f t="shared" si="28"/>
        <v>1829</v>
      </c>
      <c r="B1830" s="47" t="s">
        <v>15118</v>
      </c>
      <c r="C1830" s="13" t="s">
        <v>461</v>
      </c>
      <c r="D1830" s="13" t="s">
        <v>462</v>
      </c>
      <c r="E1830" s="44">
        <v>5703</v>
      </c>
      <c r="F1830" s="13" t="s">
        <v>538</v>
      </c>
      <c r="G1830" s="23" t="s">
        <v>498</v>
      </c>
      <c r="H1830" s="42" t="s">
        <v>458</v>
      </c>
      <c r="I1830" s="28" t="s">
        <v>92</v>
      </c>
      <c r="J1830" s="12" t="s">
        <v>499</v>
      </c>
      <c r="K1830" s="28" t="s">
        <v>539</v>
      </c>
      <c r="L1830" s="12" t="s">
        <v>465</v>
      </c>
      <c r="M1830" s="12" t="s">
        <v>466</v>
      </c>
      <c r="N1830" s="12" t="s">
        <v>467</v>
      </c>
      <c r="O1830" s="26" t="s">
        <v>9572</v>
      </c>
      <c r="P1830" s="26" t="s">
        <v>9573</v>
      </c>
      <c r="Q1830" s="25" t="s">
        <v>526</v>
      </c>
      <c r="R1830" s="26" t="s">
        <v>9574</v>
      </c>
      <c r="S1830" s="15" t="s">
        <v>9575</v>
      </c>
      <c r="T1830" s="52">
        <v>0</v>
      </c>
      <c r="U1830" s="22" t="s">
        <v>392</v>
      </c>
      <c r="V1830" s="18" t="str">
        <f>+Sitio_Publico[[#This Row],[idcoleccion]]&amp;"-"&amp;Sitio_Publico[[#This Row],[id]]</f>
        <v>000-1829</v>
      </c>
      <c r="W1830" s="18">
        <f>+VLOOKUP(Sitio_Publico[[#This Row],[territorio]],Estructura!$AE$4:$AH$1067,4,0)</f>
        <v>30005703</v>
      </c>
      <c r="X1830" s="18" t="str">
        <f>+VLOOKUP(Sitio_Publico[[#This Row],[tema]],Estructura!$G$4:$J$532,4,0)</f>
        <v>T-9</v>
      </c>
      <c r="Y1830" s="18" t="str">
        <f>+VLOOKUP(Sitio_Publico[[#This Row],[contenido]],Estructura!$L$4:$O$473,4,0)</f>
        <v>C-4</v>
      </c>
      <c r="Z1830" s="18" t="str">
        <f>+VLOOKUP(Sitio_Publico[[#This Row],[Filtro Integrado]],Estructura!$U$4:$W$529,3,0)</f>
        <v>FI-1</v>
      </c>
      <c r="AA1830" s="18" t="str">
        <f>+VLOOKUP(Sitio_Publico[[#This Row],[Muestra]],Estructura!$Y$4:$AB$483,4,0)</f>
        <v>M-00056</v>
      </c>
    </row>
    <row r="1831" spans="1:27" ht="36" x14ac:dyDescent="0.3">
      <c r="A1831" s="16">
        <f t="shared" si="28"/>
        <v>1830</v>
      </c>
      <c r="B1831" s="47" t="s">
        <v>15118</v>
      </c>
      <c r="C1831" s="13" t="s">
        <v>461</v>
      </c>
      <c r="D1831" s="13" t="s">
        <v>462</v>
      </c>
      <c r="E1831" s="44">
        <v>2</v>
      </c>
      <c r="F1831" s="13" t="s">
        <v>585</v>
      </c>
      <c r="G1831" s="23" t="s">
        <v>586</v>
      </c>
      <c r="H1831" s="42" t="s">
        <v>457</v>
      </c>
      <c r="I1831" s="28" t="s">
        <v>365</v>
      </c>
      <c r="J1831" s="12" t="s">
        <v>393</v>
      </c>
      <c r="K1831" s="28" t="s">
        <v>585</v>
      </c>
      <c r="L1831" s="12" t="s">
        <v>465</v>
      </c>
      <c r="M1831" s="12" t="s">
        <v>587</v>
      </c>
      <c r="N1831" s="12" t="s">
        <v>467</v>
      </c>
      <c r="O1831" s="26" t="s">
        <v>588</v>
      </c>
      <c r="P1831" s="26" t="s">
        <v>9576</v>
      </c>
      <c r="Q1831" s="25" t="s">
        <v>456</v>
      </c>
      <c r="R1831" s="26" t="s">
        <v>9577</v>
      </c>
      <c r="S1831" s="15" t="s">
        <v>589</v>
      </c>
      <c r="T1831" s="52">
        <v>0</v>
      </c>
      <c r="U1831" s="22" t="s">
        <v>392</v>
      </c>
      <c r="V1831" s="18" t="str">
        <f>+Sitio_Publico[[#This Row],[idcoleccion]]&amp;"-"&amp;Sitio_Publico[[#This Row],[id]]</f>
        <v>000-1830</v>
      </c>
      <c r="W1831" s="18">
        <f>+VLOOKUP(Sitio_Publico[[#This Row],[territorio]],Estructura!$AE$4:$AH$1067,4,0)</f>
        <v>20000002</v>
      </c>
      <c r="X1831" s="18" t="str">
        <f>+VLOOKUP(Sitio_Publico[[#This Row],[tema]],Estructura!$G$4:$J$532,4,0)</f>
        <v>T-10</v>
      </c>
      <c r="Y1831" s="18" t="str">
        <f>+VLOOKUP(Sitio_Publico[[#This Row],[contenido]],Estructura!$L$4:$O$473,4,0)</f>
        <v>C-5</v>
      </c>
      <c r="Z1831" s="18" t="str">
        <f>+VLOOKUP(Sitio_Publico[[#This Row],[Filtro Integrado]],Estructura!$U$4:$W$529,3,0)</f>
        <v>FI-0</v>
      </c>
      <c r="AA1831" s="18" t="str">
        <f>+VLOOKUP(Sitio_Publico[[#This Row],[Muestra]],Estructura!$Y$4:$AB$483,4,0)</f>
        <v>M-00059</v>
      </c>
    </row>
    <row r="1832" spans="1:27" ht="40.799999999999997" x14ac:dyDescent="0.3">
      <c r="A1832" s="16">
        <f t="shared" si="28"/>
        <v>1831</v>
      </c>
      <c r="B1832" s="47" t="s">
        <v>15118</v>
      </c>
      <c r="C1832" s="13" t="s">
        <v>461</v>
      </c>
      <c r="D1832" s="13" t="s">
        <v>462</v>
      </c>
      <c r="E1832" s="44">
        <v>5303</v>
      </c>
      <c r="F1832" s="13" t="s">
        <v>497</v>
      </c>
      <c r="G1832" s="23" t="s">
        <v>498</v>
      </c>
      <c r="H1832" s="42" t="s">
        <v>458</v>
      </c>
      <c r="I1832" s="28" t="s">
        <v>72</v>
      </c>
      <c r="J1832" s="12" t="s">
        <v>499</v>
      </c>
      <c r="K1832" s="28" t="s">
        <v>540</v>
      </c>
      <c r="L1832" s="12" t="s">
        <v>541</v>
      </c>
      <c r="M1832" s="12" t="s">
        <v>501</v>
      </c>
      <c r="N1832" s="12" t="s">
        <v>467</v>
      </c>
      <c r="O1832" s="26" t="s">
        <v>9578</v>
      </c>
      <c r="P1832" s="26" t="s">
        <v>9579</v>
      </c>
      <c r="Q1832" s="25" t="s">
        <v>491</v>
      </c>
      <c r="R1832" s="26" t="s">
        <v>9580</v>
      </c>
      <c r="S1832" s="15" t="s">
        <v>9581</v>
      </c>
      <c r="T1832" s="52">
        <v>0</v>
      </c>
      <c r="U1832" s="22" t="s">
        <v>392</v>
      </c>
      <c r="V1832" s="18" t="str">
        <f>+Sitio_Publico[[#This Row],[idcoleccion]]&amp;"-"&amp;Sitio_Publico[[#This Row],[id]]</f>
        <v>000-1831</v>
      </c>
      <c r="W1832" s="18">
        <f>+VLOOKUP(Sitio_Publico[[#This Row],[territorio]],Estructura!$AE$4:$AH$1067,4,0)</f>
        <v>30005303</v>
      </c>
      <c r="X1832" s="18" t="str">
        <f>+VLOOKUP(Sitio_Publico[[#This Row],[tema]],Estructura!$G$4:$J$532,4,0)</f>
        <v>T-6</v>
      </c>
      <c r="Y1832" s="18" t="str">
        <f>+VLOOKUP(Sitio_Publico[[#This Row],[contenido]],Estructura!$L$4:$O$473,4,0)</f>
        <v>C-4</v>
      </c>
      <c r="Z1832" s="18" t="str">
        <f>+VLOOKUP(Sitio_Publico[[#This Row],[Filtro Integrado]],Estructura!$U$4:$W$529,3,0)</f>
        <v>FI-1</v>
      </c>
      <c r="AA1832" s="18" t="str">
        <f>+VLOOKUP(Sitio_Publico[[#This Row],[Muestra]],Estructura!$Y$4:$AB$483,4,0)</f>
        <v>M-00057</v>
      </c>
    </row>
    <row r="1833" spans="1:27" ht="40.799999999999997" x14ac:dyDescent="0.3">
      <c r="A1833" s="16">
        <f t="shared" si="28"/>
        <v>1832</v>
      </c>
      <c r="B1833" s="47" t="s">
        <v>15118</v>
      </c>
      <c r="C1833" s="13" t="s">
        <v>461</v>
      </c>
      <c r="D1833" s="13" t="s">
        <v>462</v>
      </c>
      <c r="E1833" s="44">
        <v>16101</v>
      </c>
      <c r="F1833" s="13" t="s">
        <v>497</v>
      </c>
      <c r="G1833" s="23" t="s">
        <v>498</v>
      </c>
      <c r="H1833" s="42" t="s">
        <v>458</v>
      </c>
      <c r="I1833" s="28" t="s">
        <v>195</v>
      </c>
      <c r="J1833" s="12" t="s">
        <v>499</v>
      </c>
      <c r="K1833" s="28" t="s">
        <v>500</v>
      </c>
      <c r="L1833" s="12" t="s">
        <v>465</v>
      </c>
      <c r="M1833" s="12" t="s">
        <v>501</v>
      </c>
      <c r="N1833" s="12" t="s">
        <v>467</v>
      </c>
      <c r="O1833" s="26" t="s">
        <v>9582</v>
      </c>
      <c r="P1833" s="26" t="s">
        <v>9583</v>
      </c>
      <c r="Q1833" s="25" t="s">
        <v>456</v>
      </c>
      <c r="R1833" s="26" t="s">
        <v>9584</v>
      </c>
      <c r="S1833" s="15" t="s">
        <v>9585</v>
      </c>
      <c r="T1833" s="52">
        <v>0</v>
      </c>
      <c r="U1833" s="22" t="s">
        <v>392</v>
      </c>
      <c r="V1833" s="18" t="str">
        <f>+Sitio_Publico[[#This Row],[idcoleccion]]&amp;"-"&amp;Sitio_Publico[[#This Row],[id]]</f>
        <v>000-1832</v>
      </c>
      <c r="W1833" s="18">
        <f>+VLOOKUP(Sitio_Publico[[#This Row],[territorio]],Estructura!$AE$4:$AH$1067,4,0)</f>
        <v>30016101</v>
      </c>
      <c r="X1833" s="18" t="str">
        <f>+VLOOKUP(Sitio_Publico[[#This Row],[tema]],Estructura!$G$4:$J$532,4,0)</f>
        <v>T-6</v>
      </c>
      <c r="Y1833" s="18" t="str">
        <f>+VLOOKUP(Sitio_Publico[[#This Row],[contenido]],Estructura!$L$4:$O$473,4,0)</f>
        <v>C-4</v>
      </c>
      <c r="Z1833" s="18" t="str">
        <f>+VLOOKUP(Sitio_Publico[[#This Row],[Filtro Integrado]],Estructura!$U$4:$W$529,3,0)</f>
        <v>FI-1</v>
      </c>
      <c r="AA1833" s="18" t="str">
        <f>+VLOOKUP(Sitio_Publico[[#This Row],[Muestra]],Estructura!$Y$4:$AB$483,4,0)</f>
        <v>M-00053</v>
      </c>
    </row>
    <row r="1834" spans="1:27" ht="40.799999999999997" x14ac:dyDescent="0.3">
      <c r="A1834" s="16">
        <f t="shared" si="28"/>
        <v>1833</v>
      </c>
      <c r="B1834" s="47" t="s">
        <v>15118</v>
      </c>
      <c r="C1834" s="13" t="s">
        <v>461</v>
      </c>
      <c r="D1834" s="13" t="s">
        <v>462</v>
      </c>
      <c r="E1834" s="44">
        <v>14202</v>
      </c>
      <c r="F1834" s="13" t="s">
        <v>463</v>
      </c>
      <c r="G1834" s="23" t="s">
        <v>464</v>
      </c>
      <c r="H1834" s="42" t="s">
        <v>458</v>
      </c>
      <c r="I1834" s="28" t="s">
        <v>356</v>
      </c>
      <c r="J1834" s="12" t="s">
        <v>393</v>
      </c>
      <c r="K1834" s="28" t="s">
        <v>463</v>
      </c>
      <c r="L1834" s="12" t="s">
        <v>465</v>
      </c>
      <c r="M1834" s="12" t="s">
        <v>466</v>
      </c>
      <c r="N1834" s="12" t="s">
        <v>467</v>
      </c>
      <c r="O1834" s="26" t="s">
        <v>9586</v>
      </c>
      <c r="P1834" s="26" t="s">
        <v>9587</v>
      </c>
      <c r="Q1834" s="25" t="s">
        <v>456</v>
      </c>
      <c r="R1834" s="26" t="s">
        <v>9588</v>
      </c>
      <c r="S1834" s="15" t="s">
        <v>9589</v>
      </c>
      <c r="T1834" s="52">
        <v>0</v>
      </c>
      <c r="U1834" s="22" t="s">
        <v>392</v>
      </c>
      <c r="V1834" s="18" t="str">
        <f>+Sitio_Publico[[#This Row],[idcoleccion]]&amp;"-"&amp;Sitio_Publico[[#This Row],[id]]</f>
        <v>000-1833</v>
      </c>
      <c r="W1834" s="18">
        <f>+VLOOKUP(Sitio_Publico[[#This Row],[territorio]],Estructura!$AE$4:$AH$1067,4,0)</f>
        <v>30014202</v>
      </c>
      <c r="X1834" s="18" t="str">
        <f>+VLOOKUP(Sitio_Publico[[#This Row],[tema]],Estructura!$G$4:$J$532,4,0)</f>
        <v>T-3</v>
      </c>
      <c r="Y1834" s="18" t="str">
        <f>+VLOOKUP(Sitio_Publico[[#This Row],[contenido]],Estructura!$L$4:$O$473,4,0)</f>
        <v>C-2</v>
      </c>
      <c r="Z1834" s="18" t="str">
        <f>+VLOOKUP(Sitio_Publico[[#This Row],[Filtro Integrado]],Estructura!$U$4:$W$529,3,0)</f>
        <v>FI-0</v>
      </c>
      <c r="AA1834" s="18" t="str">
        <f>+VLOOKUP(Sitio_Publico[[#This Row],[Muestra]],Estructura!$Y$4:$AB$483,4,0)</f>
        <v>M-00049</v>
      </c>
    </row>
    <row r="1835" spans="1:27" ht="40.799999999999997" x14ac:dyDescent="0.3">
      <c r="A1835" s="16">
        <f t="shared" si="28"/>
        <v>1834</v>
      </c>
      <c r="B1835" s="47" t="s">
        <v>15118</v>
      </c>
      <c r="C1835" s="13" t="s">
        <v>461</v>
      </c>
      <c r="D1835" s="13" t="s">
        <v>462</v>
      </c>
      <c r="E1835" s="44">
        <v>6107</v>
      </c>
      <c r="F1835" s="13" t="s">
        <v>524</v>
      </c>
      <c r="G1835" s="23" t="s">
        <v>498</v>
      </c>
      <c r="H1835" s="42" t="s">
        <v>458</v>
      </c>
      <c r="I1835" s="28" t="s">
        <v>106</v>
      </c>
      <c r="J1835" s="12" t="s">
        <v>499</v>
      </c>
      <c r="K1835" s="28" t="s">
        <v>525</v>
      </c>
      <c r="L1835" s="12" t="s">
        <v>465</v>
      </c>
      <c r="M1835" s="12" t="s">
        <v>471</v>
      </c>
      <c r="N1835" s="12" t="s">
        <v>467</v>
      </c>
      <c r="O1835" s="26" t="s">
        <v>9590</v>
      </c>
      <c r="P1835" s="26" t="s">
        <v>9591</v>
      </c>
      <c r="Q1835" s="25" t="s">
        <v>526</v>
      </c>
      <c r="R1835" s="26" t="s">
        <v>9592</v>
      </c>
      <c r="S1835" s="15" t="s">
        <v>9593</v>
      </c>
      <c r="T1835" s="52">
        <v>0</v>
      </c>
      <c r="U1835" s="22" t="s">
        <v>392</v>
      </c>
      <c r="V1835" s="18" t="str">
        <f>+Sitio_Publico[[#This Row],[idcoleccion]]&amp;"-"&amp;Sitio_Publico[[#This Row],[id]]</f>
        <v>000-1834</v>
      </c>
      <c r="W1835" s="18">
        <f>+VLOOKUP(Sitio_Publico[[#This Row],[territorio]],Estructura!$AE$4:$AH$1067,4,0)</f>
        <v>30006107</v>
      </c>
      <c r="X1835" s="18" t="str">
        <f>+VLOOKUP(Sitio_Publico[[#This Row],[tema]],Estructura!$G$4:$J$532,4,0)</f>
        <v>T-8</v>
      </c>
      <c r="Y1835" s="18" t="str">
        <f>+VLOOKUP(Sitio_Publico[[#This Row],[contenido]],Estructura!$L$4:$O$473,4,0)</f>
        <v>C-4</v>
      </c>
      <c r="Z1835" s="18" t="str">
        <f>+VLOOKUP(Sitio_Publico[[#This Row],[Filtro Integrado]],Estructura!$U$4:$W$529,3,0)</f>
        <v>FI-1</v>
      </c>
      <c r="AA1835" s="18" t="str">
        <f>+VLOOKUP(Sitio_Publico[[#This Row],[Muestra]],Estructura!$Y$4:$AB$483,4,0)</f>
        <v>M-00055</v>
      </c>
    </row>
    <row r="1836" spans="1:27" ht="40.799999999999997" x14ac:dyDescent="0.3">
      <c r="A1836" s="16">
        <f t="shared" si="28"/>
        <v>1835</v>
      </c>
      <c r="B1836" s="47" t="s">
        <v>15118</v>
      </c>
      <c r="C1836" s="13" t="s">
        <v>461</v>
      </c>
      <c r="D1836" s="13" t="s">
        <v>462</v>
      </c>
      <c r="E1836" s="44">
        <v>16303</v>
      </c>
      <c r="F1836" s="13" t="s">
        <v>497</v>
      </c>
      <c r="G1836" s="23" t="s">
        <v>498</v>
      </c>
      <c r="H1836" s="42" t="s">
        <v>458</v>
      </c>
      <c r="I1836" s="28" t="s">
        <v>203</v>
      </c>
      <c r="J1836" s="12" t="s">
        <v>499</v>
      </c>
      <c r="K1836" s="28" t="s">
        <v>500</v>
      </c>
      <c r="L1836" s="12" t="s">
        <v>465</v>
      </c>
      <c r="M1836" s="12" t="s">
        <v>501</v>
      </c>
      <c r="N1836" s="12" t="s">
        <v>467</v>
      </c>
      <c r="O1836" s="26" t="s">
        <v>9594</v>
      </c>
      <c r="P1836" s="26" t="s">
        <v>9595</v>
      </c>
      <c r="Q1836" s="25" t="s">
        <v>456</v>
      </c>
      <c r="R1836" s="26" t="s">
        <v>9596</v>
      </c>
      <c r="S1836" s="15" t="s">
        <v>9597</v>
      </c>
      <c r="T1836" s="52">
        <v>0</v>
      </c>
      <c r="U1836" s="22" t="s">
        <v>392</v>
      </c>
      <c r="V1836" s="18" t="str">
        <f>+Sitio_Publico[[#This Row],[idcoleccion]]&amp;"-"&amp;Sitio_Publico[[#This Row],[id]]</f>
        <v>000-1835</v>
      </c>
      <c r="W1836" s="18">
        <f>+VLOOKUP(Sitio_Publico[[#This Row],[territorio]],Estructura!$AE$4:$AH$1067,4,0)</f>
        <v>30016303</v>
      </c>
      <c r="X1836" s="18" t="str">
        <f>+VLOOKUP(Sitio_Publico[[#This Row],[tema]],Estructura!$G$4:$J$532,4,0)</f>
        <v>T-6</v>
      </c>
      <c r="Y1836" s="18" t="str">
        <f>+VLOOKUP(Sitio_Publico[[#This Row],[contenido]],Estructura!$L$4:$O$473,4,0)</f>
        <v>C-4</v>
      </c>
      <c r="Z1836" s="18" t="str">
        <f>+VLOOKUP(Sitio_Publico[[#This Row],[Filtro Integrado]],Estructura!$U$4:$W$529,3,0)</f>
        <v>FI-1</v>
      </c>
      <c r="AA1836" s="18" t="str">
        <f>+VLOOKUP(Sitio_Publico[[#This Row],[Muestra]],Estructura!$Y$4:$AB$483,4,0)</f>
        <v>M-00053</v>
      </c>
    </row>
    <row r="1837" spans="1:27" ht="40.799999999999997" x14ac:dyDescent="0.3">
      <c r="A1837" s="16">
        <f t="shared" si="28"/>
        <v>1836</v>
      </c>
      <c r="B1837" s="47" t="s">
        <v>15118</v>
      </c>
      <c r="C1837" s="13" t="s">
        <v>461</v>
      </c>
      <c r="D1837" s="13" t="s">
        <v>462</v>
      </c>
      <c r="E1837" s="44">
        <v>14106</v>
      </c>
      <c r="F1837" s="13" t="s">
        <v>538</v>
      </c>
      <c r="G1837" s="23" t="s">
        <v>498</v>
      </c>
      <c r="H1837" s="42" t="s">
        <v>458</v>
      </c>
      <c r="I1837" s="28" t="s">
        <v>352</v>
      </c>
      <c r="J1837" s="12" t="s">
        <v>499</v>
      </c>
      <c r="K1837" s="28" t="s">
        <v>539</v>
      </c>
      <c r="L1837" s="12" t="s">
        <v>465</v>
      </c>
      <c r="M1837" s="12" t="s">
        <v>466</v>
      </c>
      <c r="N1837" s="12" t="s">
        <v>467</v>
      </c>
      <c r="O1837" s="26" t="s">
        <v>9598</v>
      </c>
      <c r="P1837" s="26" t="s">
        <v>9599</v>
      </c>
      <c r="Q1837" s="25" t="s">
        <v>526</v>
      </c>
      <c r="R1837" s="26" t="s">
        <v>9600</v>
      </c>
      <c r="S1837" s="15" t="s">
        <v>9601</v>
      </c>
      <c r="T1837" s="52">
        <v>0</v>
      </c>
      <c r="U1837" s="22" t="s">
        <v>392</v>
      </c>
      <c r="V1837" s="18" t="str">
        <f>+Sitio_Publico[[#This Row],[idcoleccion]]&amp;"-"&amp;Sitio_Publico[[#This Row],[id]]</f>
        <v>000-1836</v>
      </c>
      <c r="W1837" s="18">
        <f>+VLOOKUP(Sitio_Publico[[#This Row],[territorio]],Estructura!$AE$4:$AH$1067,4,0)</f>
        <v>30014106</v>
      </c>
      <c r="X1837" s="18" t="str">
        <f>+VLOOKUP(Sitio_Publico[[#This Row],[tema]],Estructura!$G$4:$J$532,4,0)</f>
        <v>T-9</v>
      </c>
      <c r="Y1837" s="18" t="str">
        <f>+VLOOKUP(Sitio_Publico[[#This Row],[contenido]],Estructura!$L$4:$O$473,4,0)</f>
        <v>C-4</v>
      </c>
      <c r="Z1837" s="18" t="str">
        <f>+VLOOKUP(Sitio_Publico[[#This Row],[Filtro Integrado]],Estructura!$U$4:$W$529,3,0)</f>
        <v>FI-1</v>
      </c>
      <c r="AA1837" s="18" t="str">
        <f>+VLOOKUP(Sitio_Publico[[#This Row],[Muestra]],Estructura!$Y$4:$AB$483,4,0)</f>
        <v>M-00056</v>
      </c>
    </row>
    <row r="1838" spans="1:27" ht="40.799999999999997" x14ac:dyDescent="0.3">
      <c r="A1838" s="16">
        <f t="shared" si="28"/>
        <v>1837</v>
      </c>
      <c r="B1838" s="47" t="s">
        <v>15118</v>
      </c>
      <c r="C1838" s="13" t="s">
        <v>461</v>
      </c>
      <c r="D1838" s="13" t="s">
        <v>462</v>
      </c>
      <c r="E1838" s="44">
        <v>9103</v>
      </c>
      <c r="F1838" s="13" t="s">
        <v>524</v>
      </c>
      <c r="G1838" s="23" t="s">
        <v>498</v>
      </c>
      <c r="H1838" s="42" t="s">
        <v>458</v>
      </c>
      <c r="I1838" s="28" t="s">
        <v>218</v>
      </c>
      <c r="J1838" s="12" t="s">
        <v>499</v>
      </c>
      <c r="K1838" s="28" t="s">
        <v>525</v>
      </c>
      <c r="L1838" s="12" t="s">
        <v>465</v>
      </c>
      <c r="M1838" s="12" t="s">
        <v>471</v>
      </c>
      <c r="N1838" s="12" t="s">
        <v>467</v>
      </c>
      <c r="O1838" s="26" t="s">
        <v>9602</v>
      </c>
      <c r="P1838" s="26" t="s">
        <v>9603</v>
      </c>
      <c r="Q1838" s="25" t="s">
        <v>526</v>
      </c>
      <c r="R1838" s="26" t="s">
        <v>9604</v>
      </c>
      <c r="S1838" s="15" t="s">
        <v>9605</v>
      </c>
      <c r="T1838" s="52">
        <v>0</v>
      </c>
      <c r="U1838" s="22" t="s">
        <v>392</v>
      </c>
      <c r="V1838" s="18" t="str">
        <f>+Sitio_Publico[[#This Row],[idcoleccion]]&amp;"-"&amp;Sitio_Publico[[#This Row],[id]]</f>
        <v>000-1837</v>
      </c>
      <c r="W1838" s="18">
        <f>+VLOOKUP(Sitio_Publico[[#This Row],[territorio]],Estructura!$AE$4:$AH$1067,4,0)</f>
        <v>30009103</v>
      </c>
      <c r="X1838" s="18" t="str">
        <f>+VLOOKUP(Sitio_Publico[[#This Row],[tema]],Estructura!$G$4:$J$532,4,0)</f>
        <v>T-8</v>
      </c>
      <c r="Y1838" s="18" t="str">
        <f>+VLOOKUP(Sitio_Publico[[#This Row],[contenido]],Estructura!$L$4:$O$473,4,0)</f>
        <v>C-4</v>
      </c>
      <c r="Z1838" s="18" t="str">
        <f>+VLOOKUP(Sitio_Publico[[#This Row],[Filtro Integrado]],Estructura!$U$4:$W$529,3,0)</f>
        <v>FI-1</v>
      </c>
      <c r="AA1838" s="18" t="str">
        <f>+VLOOKUP(Sitio_Publico[[#This Row],[Muestra]],Estructura!$Y$4:$AB$483,4,0)</f>
        <v>M-00055</v>
      </c>
    </row>
    <row r="1839" spans="1:27" ht="40.799999999999997" x14ac:dyDescent="0.3">
      <c r="A1839" s="16">
        <f t="shared" si="28"/>
        <v>1838</v>
      </c>
      <c r="B1839" s="47" t="s">
        <v>15118</v>
      </c>
      <c r="C1839" s="13" t="s">
        <v>461</v>
      </c>
      <c r="D1839" s="13" t="s">
        <v>462</v>
      </c>
      <c r="E1839" s="44">
        <v>8104</v>
      </c>
      <c r="F1839" s="13" t="s">
        <v>463</v>
      </c>
      <c r="G1839" s="23" t="s">
        <v>464</v>
      </c>
      <c r="H1839" s="42" t="s">
        <v>458</v>
      </c>
      <c r="I1839" s="28" t="s">
        <v>165</v>
      </c>
      <c r="J1839" s="12" t="s">
        <v>393</v>
      </c>
      <c r="K1839" s="28" t="s">
        <v>463</v>
      </c>
      <c r="L1839" s="12" t="s">
        <v>465</v>
      </c>
      <c r="M1839" s="12" t="s">
        <v>466</v>
      </c>
      <c r="N1839" s="12" t="s">
        <v>467</v>
      </c>
      <c r="O1839" s="26" t="s">
        <v>9606</v>
      </c>
      <c r="P1839" s="26" t="s">
        <v>9607</v>
      </c>
      <c r="Q1839" s="25" t="s">
        <v>456</v>
      </c>
      <c r="R1839" s="26" t="s">
        <v>9608</v>
      </c>
      <c r="S1839" s="15" t="s">
        <v>9609</v>
      </c>
      <c r="T1839" s="52">
        <v>0</v>
      </c>
      <c r="U1839" s="22" t="s">
        <v>392</v>
      </c>
      <c r="V1839" s="18" t="str">
        <f>+Sitio_Publico[[#This Row],[idcoleccion]]&amp;"-"&amp;Sitio_Publico[[#This Row],[id]]</f>
        <v>000-1838</v>
      </c>
      <c r="W1839" s="18">
        <f>+VLOOKUP(Sitio_Publico[[#This Row],[territorio]],Estructura!$AE$4:$AH$1067,4,0)</f>
        <v>30008104</v>
      </c>
      <c r="X1839" s="18" t="str">
        <f>+VLOOKUP(Sitio_Publico[[#This Row],[tema]],Estructura!$G$4:$J$532,4,0)</f>
        <v>T-3</v>
      </c>
      <c r="Y1839" s="18" t="str">
        <f>+VLOOKUP(Sitio_Publico[[#This Row],[contenido]],Estructura!$L$4:$O$473,4,0)</f>
        <v>C-2</v>
      </c>
      <c r="Z1839" s="18" t="str">
        <f>+VLOOKUP(Sitio_Publico[[#This Row],[Filtro Integrado]],Estructura!$U$4:$W$529,3,0)</f>
        <v>FI-0</v>
      </c>
      <c r="AA1839" s="18" t="str">
        <f>+VLOOKUP(Sitio_Publico[[#This Row],[Muestra]],Estructura!$Y$4:$AB$483,4,0)</f>
        <v>M-00049</v>
      </c>
    </row>
    <row r="1840" spans="1:27" ht="40.799999999999997" x14ac:dyDescent="0.3">
      <c r="A1840" s="16">
        <f t="shared" si="28"/>
        <v>1839</v>
      </c>
      <c r="B1840" s="47" t="s">
        <v>15118</v>
      </c>
      <c r="C1840" s="13" t="s">
        <v>461</v>
      </c>
      <c r="D1840" s="13" t="s">
        <v>462</v>
      </c>
      <c r="E1840" s="44">
        <v>2302</v>
      </c>
      <c r="F1840" s="13" t="s">
        <v>524</v>
      </c>
      <c r="G1840" s="23" t="s">
        <v>498</v>
      </c>
      <c r="H1840" s="42" t="s">
        <v>458</v>
      </c>
      <c r="I1840" s="28" t="s">
        <v>40</v>
      </c>
      <c r="J1840" s="12" t="s">
        <v>499</v>
      </c>
      <c r="K1840" s="28" t="s">
        <v>525</v>
      </c>
      <c r="L1840" s="12" t="s">
        <v>465</v>
      </c>
      <c r="M1840" s="12" t="s">
        <v>471</v>
      </c>
      <c r="N1840" s="12" t="s">
        <v>467</v>
      </c>
      <c r="O1840" s="26" t="s">
        <v>9610</v>
      </c>
      <c r="P1840" s="26" t="s">
        <v>9611</v>
      </c>
      <c r="Q1840" s="25" t="s">
        <v>526</v>
      </c>
      <c r="R1840" s="26" t="s">
        <v>9612</v>
      </c>
      <c r="S1840" s="15" t="s">
        <v>9613</v>
      </c>
      <c r="T1840" s="52">
        <v>0</v>
      </c>
      <c r="U1840" s="22" t="s">
        <v>392</v>
      </c>
      <c r="V1840" s="18" t="str">
        <f>+Sitio_Publico[[#This Row],[idcoleccion]]&amp;"-"&amp;Sitio_Publico[[#This Row],[id]]</f>
        <v>000-1839</v>
      </c>
      <c r="W1840" s="18">
        <f>+VLOOKUP(Sitio_Publico[[#This Row],[territorio]],Estructura!$AE$4:$AH$1067,4,0)</f>
        <v>30002302</v>
      </c>
      <c r="X1840" s="18" t="str">
        <f>+VLOOKUP(Sitio_Publico[[#This Row],[tema]],Estructura!$G$4:$J$532,4,0)</f>
        <v>T-8</v>
      </c>
      <c r="Y1840" s="18" t="str">
        <f>+VLOOKUP(Sitio_Publico[[#This Row],[contenido]],Estructura!$L$4:$O$473,4,0)</f>
        <v>C-4</v>
      </c>
      <c r="Z1840" s="18" t="str">
        <f>+VLOOKUP(Sitio_Publico[[#This Row],[Filtro Integrado]],Estructura!$U$4:$W$529,3,0)</f>
        <v>FI-1</v>
      </c>
      <c r="AA1840" s="18" t="str">
        <f>+VLOOKUP(Sitio_Publico[[#This Row],[Muestra]],Estructura!$Y$4:$AB$483,4,0)</f>
        <v>M-00055</v>
      </c>
    </row>
    <row r="1841" spans="1:27" ht="40.799999999999997" x14ac:dyDescent="0.3">
      <c r="A1841" s="16">
        <f t="shared" si="28"/>
        <v>1840</v>
      </c>
      <c r="B1841" s="47" t="s">
        <v>15118</v>
      </c>
      <c r="C1841" s="13" t="s">
        <v>461</v>
      </c>
      <c r="D1841" s="13" t="s">
        <v>462</v>
      </c>
      <c r="E1841" s="44">
        <v>14202</v>
      </c>
      <c r="F1841" s="13" t="s">
        <v>524</v>
      </c>
      <c r="G1841" s="23" t="s">
        <v>498</v>
      </c>
      <c r="H1841" s="42" t="s">
        <v>458</v>
      </c>
      <c r="I1841" s="28" t="s">
        <v>356</v>
      </c>
      <c r="J1841" s="12" t="s">
        <v>499</v>
      </c>
      <c r="K1841" s="28" t="s">
        <v>525</v>
      </c>
      <c r="L1841" s="12" t="s">
        <v>465</v>
      </c>
      <c r="M1841" s="12" t="s">
        <v>471</v>
      </c>
      <c r="N1841" s="12" t="s">
        <v>467</v>
      </c>
      <c r="O1841" s="26" t="s">
        <v>9614</v>
      </c>
      <c r="P1841" s="26" t="s">
        <v>9615</v>
      </c>
      <c r="Q1841" s="25" t="s">
        <v>526</v>
      </c>
      <c r="R1841" s="26" t="s">
        <v>9616</v>
      </c>
      <c r="S1841" s="15" t="s">
        <v>9617</v>
      </c>
      <c r="T1841" s="52">
        <v>0</v>
      </c>
      <c r="U1841" s="22" t="s">
        <v>392</v>
      </c>
      <c r="V1841" s="18" t="str">
        <f>+Sitio_Publico[[#This Row],[idcoleccion]]&amp;"-"&amp;Sitio_Publico[[#This Row],[id]]</f>
        <v>000-1840</v>
      </c>
      <c r="W1841" s="18">
        <f>+VLOOKUP(Sitio_Publico[[#This Row],[territorio]],Estructura!$AE$4:$AH$1067,4,0)</f>
        <v>30014202</v>
      </c>
      <c r="X1841" s="18" t="str">
        <f>+VLOOKUP(Sitio_Publico[[#This Row],[tema]],Estructura!$G$4:$J$532,4,0)</f>
        <v>T-8</v>
      </c>
      <c r="Y1841" s="18" t="str">
        <f>+VLOOKUP(Sitio_Publico[[#This Row],[contenido]],Estructura!$L$4:$O$473,4,0)</f>
        <v>C-4</v>
      </c>
      <c r="Z1841" s="18" t="str">
        <f>+VLOOKUP(Sitio_Publico[[#This Row],[Filtro Integrado]],Estructura!$U$4:$W$529,3,0)</f>
        <v>FI-1</v>
      </c>
      <c r="AA1841" s="18" t="str">
        <f>+VLOOKUP(Sitio_Publico[[#This Row],[Muestra]],Estructura!$Y$4:$AB$483,4,0)</f>
        <v>M-00055</v>
      </c>
    </row>
    <row r="1842" spans="1:27" ht="40.799999999999997" x14ac:dyDescent="0.3">
      <c r="A1842" s="16">
        <f t="shared" si="28"/>
        <v>1841</v>
      </c>
      <c r="B1842" s="47" t="s">
        <v>15118</v>
      </c>
      <c r="C1842" s="13" t="s">
        <v>461</v>
      </c>
      <c r="D1842" s="13" t="s">
        <v>462</v>
      </c>
      <c r="E1842" s="44">
        <v>3101</v>
      </c>
      <c r="F1842" s="13" t="s">
        <v>502</v>
      </c>
      <c r="G1842" s="23" t="s">
        <v>464</v>
      </c>
      <c r="H1842" s="42" t="s">
        <v>458</v>
      </c>
      <c r="I1842" s="28" t="s">
        <v>41</v>
      </c>
      <c r="J1842" s="12" t="s">
        <v>393</v>
      </c>
      <c r="K1842" s="28" t="s">
        <v>503</v>
      </c>
      <c r="L1842" s="12" t="s">
        <v>465</v>
      </c>
      <c r="M1842" s="12" t="s">
        <v>466</v>
      </c>
      <c r="N1842" s="12" t="s">
        <v>467</v>
      </c>
      <c r="O1842" s="26" t="s">
        <v>9618</v>
      </c>
      <c r="P1842" s="26" t="s">
        <v>9619</v>
      </c>
      <c r="Q1842" s="25" t="s">
        <v>456</v>
      </c>
      <c r="R1842" s="26" t="s">
        <v>9620</v>
      </c>
      <c r="S1842" s="15" t="s">
        <v>9621</v>
      </c>
      <c r="T1842" s="52">
        <v>0</v>
      </c>
      <c r="U1842" s="22" t="s">
        <v>392</v>
      </c>
      <c r="V1842" s="18" t="str">
        <f>+Sitio_Publico[[#This Row],[idcoleccion]]&amp;"-"&amp;Sitio_Publico[[#This Row],[id]]</f>
        <v>000-1841</v>
      </c>
      <c r="W1842" s="18">
        <f>+VLOOKUP(Sitio_Publico[[#This Row],[territorio]],Estructura!$AE$4:$AH$1067,4,0)</f>
        <v>30003101</v>
      </c>
      <c r="X1842" s="18" t="str">
        <f>+VLOOKUP(Sitio_Publico[[#This Row],[tema]],Estructura!$G$4:$J$532,4,0)</f>
        <v>T-7</v>
      </c>
      <c r="Y1842" s="18" t="str">
        <f>+VLOOKUP(Sitio_Publico[[#This Row],[contenido]],Estructura!$L$4:$O$473,4,0)</f>
        <v>C-2</v>
      </c>
      <c r="Z1842" s="18" t="str">
        <f>+VLOOKUP(Sitio_Publico[[#This Row],[Filtro Integrado]],Estructura!$U$4:$W$529,3,0)</f>
        <v>FI-0</v>
      </c>
      <c r="AA1842" s="18" t="str">
        <f>+VLOOKUP(Sitio_Publico[[#This Row],[Muestra]],Estructura!$Y$4:$AB$483,4,0)</f>
        <v>M-00054</v>
      </c>
    </row>
    <row r="1843" spans="1:27" ht="40.799999999999997" x14ac:dyDescent="0.3">
      <c r="A1843" s="16">
        <f t="shared" si="28"/>
        <v>1842</v>
      </c>
      <c r="B1843" s="47" t="s">
        <v>15118</v>
      </c>
      <c r="C1843" s="13" t="s">
        <v>461</v>
      </c>
      <c r="D1843" s="13" t="s">
        <v>462</v>
      </c>
      <c r="E1843" s="44">
        <v>13502</v>
      </c>
      <c r="F1843" s="13" t="s">
        <v>524</v>
      </c>
      <c r="G1843" s="23" t="s">
        <v>498</v>
      </c>
      <c r="H1843" s="42" t="s">
        <v>458</v>
      </c>
      <c r="I1843" s="28" t="s">
        <v>339</v>
      </c>
      <c r="J1843" s="12" t="s">
        <v>499</v>
      </c>
      <c r="K1843" s="28" t="s">
        <v>525</v>
      </c>
      <c r="L1843" s="12" t="s">
        <v>465</v>
      </c>
      <c r="M1843" s="12" t="s">
        <v>471</v>
      </c>
      <c r="N1843" s="12" t="s">
        <v>467</v>
      </c>
      <c r="O1843" s="26" t="s">
        <v>9622</v>
      </c>
      <c r="P1843" s="26" t="s">
        <v>9623</v>
      </c>
      <c r="Q1843" s="25" t="s">
        <v>526</v>
      </c>
      <c r="R1843" s="26" t="s">
        <v>9624</v>
      </c>
      <c r="S1843" s="15" t="s">
        <v>9625</v>
      </c>
      <c r="T1843" s="52">
        <v>0</v>
      </c>
      <c r="U1843" s="22" t="s">
        <v>392</v>
      </c>
      <c r="V1843" s="18" t="str">
        <f>+Sitio_Publico[[#This Row],[idcoleccion]]&amp;"-"&amp;Sitio_Publico[[#This Row],[id]]</f>
        <v>000-1842</v>
      </c>
      <c r="W1843" s="18">
        <f>+VLOOKUP(Sitio_Publico[[#This Row],[territorio]],Estructura!$AE$4:$AH$1067,4,0)</f>
        <v>30013502</v>
      </c>
      <c r="X1843" s="18" t="str">
        <f>+VLOOKUP(Sitio_Publico[[#This Row],[tema]],Estructura!$G$4:$J$532,4,0)</f>
        <v>T-8</v>
      </c>
      <c r="Y1843" s="18" t="str">
        <f>+VLOOKUP(Sitio_Publico[[#This Row],[contenido]],Estructura!$L$4:$O$473,4,0)</f>
        <v>C-4</v>
      </c>
      <c r="Z1843" s="18" t="str">
        <f>+VLOOKUP(Sitio_Publico[[#This Row],[Filtro Integrado]],Estructura!$U$4:$W$529,3,0)</f>
        <v>FI-1</v>
      </c>
      <c r="AA1843" s="18" t="str">
        <f>+VLOOKUP(Sitio_Publico[[#This Row],[Muestra]],Estructura!$Y$4:$AB$483,4,0)</f>
        <v>M-00055</v>
      </c>
    </row>
    <row r="1844" spans="1:27" ht="36" x14ac:dyDescent="0.3">
      <c r="A1844" s="16">
        <f t="shared" si="28"/>
        <v>1843</v>
      </c>
      <c r="B1844" s="47" t="s">
        <v>15118</v>
      </c>
      <c r="C1844" s="13" t="s">
        <v>461</v>
      </c>
      <c r="D1844" s="13" t="s">
        <v>462</v>
      </c>
      <c r="E1844" s="44">
        <v>13120</v>
      </c>
      <c r="F1844" s="13" t="s">
        <v>497</v>
      </c>
      <c r="G1844" s="23" t="s">
        <v>498</v>
      </c>
      <c r="H1844" s="42" t="s">
        <v>458</v>
      </c>
      <c r="I1844" s="28" t="s">
        <v>316</v>
      </c>
      <c r="J1844" s="12" t="s">
        <v>499</v>
      </c>
      <c r="K1844" s="28" t="s">
        <v>540</v>
      </c>
      <c r="L1844" s="12" t="s">
        <v>541</v>
      </c>
      <c r="M1844" s="12" t="s">
        <v>501</v>
      </c>
      <c r="N1844" s="12" t="s">
        <v>467</v>
      </c>
      <c r="O1844" s="26" t="s">
        <v>9626</v>
      </c>
      <c r="P1844" s="26" t="s">
        <v>9627</v>
      </c>
      <c r="Q1844" s="25" t="s">
        <v>491</v>
      </c>
      <c r="R1844" s="26" t="s">
        <v>9628</v>
      </c>
      <c r="S1844" s="15" t="s">
        <v>9629</v>
      </c>
      <c r="T1844" s="52">
        <v>0</v>
      </c>
      <c r="U1844" s="22" t="s">
        <v>392</v>
      </c>
      <c r="V1844" s="18" t="str">
        <f>+Sitio_Publico[[#This Row],[idcoleccion]]&amp;"-"&amp;Sitio_Publico[[#This Row],[id]]</f>
        <v>000-1843</v>
      </c>
      <c r="W1844" s="18">
        <f>+VLOOKUP(Sitio_Publico[[#This Row],[territorio]],Estructura!$AE$4:$AH$1067,4,0)</f>
        <v>30013120</v>
      </c>
      <c r="X1844" s="18" t="str">
        <f>+VLOOKUP(Sitio_Publico[[#This Row],[tema]],Estructura!$G$4:$J$532,4,0)</f>
        <v>T-6</v>
      </c>
      <c r="Y1844" s="18" t="str">
        <f>+VLOOKUP(Sitio_Publico[[#This Row],[contenido]],Estructura!$L$4:$O$473,4,0)</f>
        <v>C-4</v>
      </c>
      <c r="Z1844" s="18" t="str">
        <f>+VLOOKUP(Sitio_Publico[[#This Row],[Filtro Integrado]],Estructura!$U$4:$W$529,3,0)</f>
        <v>FI-1</v>
      </c>
      <c r="AA1844" s="18" t="str">
        <f>+VLOOKUP(Sitio_Publico[[#This Row],[Muestra]],Estructura!$Y$4:$AB$483,4,0)</f>
        <v>M-00057</v>
      </c>
    </row>
    <row r="1845" spans="1:27" ht="40.799999999999997" x14ac:dyDescent="0.3">
      <c r="A1845" s="16">
        <f t="shared" si="28"/>
        <v>1844</v>
      </c>
      <c r="B1845" s="47" t="s">
        <v>15118</v>
      </c>
      <c r="C1845" s="13" t="s">
        <v>461</v>
      </c>
      <c r="D1845" s="13" t="s">
        <v>462</v>
      </c>
      <c r="E1845" s="44">
        <v>8110</v>
      </c>
      <c r="F1845" s="13" t="s">
        <v>468</v>
      </c>
      <c r="G1845" s="23" t="s">
        <v>469</v>
      </c>
      <c r="H1845" s="42" t="s">
        <v>458</v>
      </c>
      <c r="I1845" s="28" t="s">
        <v>171</v>
      </c>
      <c r="J1845" s="12" t="s">
        <v>393</v>
      </c>
      <c r="K1845" s="28" t="s">
        <v>542</v>
      </c>
      <c r="L1845" s="12" t="s">
        <v>465</v>
      </c>
      <c r="M1845" s="12" t="s">
        <v>471</v>
      </c>
      <c r="N1845" s="12" t="s">
        <v>467</v>
      </c>
      <c r="O1845" s="26" t="s">
        <v>9630</v>
      </c>
      <c r="P1845" s="26" t="s">
        <v>9631</v>
      </c>
      <c r="Q1845" s="25" t="s">
        <v>456</v>
      </c>
      <c r="R1845" s="26" t="s">
        <v>9632</v>
      </c>
      <c r="S1845" s="15" t="s">
        <v>9633</v>
      </c>
      <c r="T1845" s="52">
        <v>0</v>
      </c>
      <c r="U1845" s="22" t="s">
        <v>392</v>
      </c>
      <c r="V1845" s="18" t="str">
        <f>+Sitio_Publico[[#This Row],[idcoleccion]]&amp;"-"&amp;Sitio_Publico[[#This Row],[id]]</f>
        <v>000-1844</v>
      </c>
      <c r="W1845" s="18">
        <f>+VLOOKUP(Sitio_Publico[[#This Row],[territorio]],Estructura!$AE$4:$AH$1067,4,0)</f>
        <v>30008110</v>
      </c>
      <c r="X1845" s="18" t="str">
        <f>+VLOOKUP(Sitio_Publico[[#This Row],[tema]],Estructura!$G$4:$J$532,4,0)</f>
        <v>T-4</v>
      </c>
      <c r="Y1845" s="18" t="str">
        <f>+VLOOKUP(Sitio_Publico[[#This Row],[contenido]],Estructura!$L$4:$O$473,4,0)</f>
        <v>C-3</v>
      </c>
      <c r="Z1845" s="18" t="str">
        <f>+VLOOKUP(Sitio_Publico[[#This Row],[Filtro Integrado]],Estructura!$U$4:$W$529,3,0)</f>
        <v>FI-0</v>
      </c>
      <c r="AA1845" s="18" t="str">
        <f>+VLOOKUP(Sitio_Publico[[#This Row],[Muestra]],Estructura!$Y$4:$AB$483,4,0)</f>
        <v>M-00058</v>
      </c>
    </row>
    <row r="1846" spans="1:27" ht="40.799999999999997" x14ac:dyDescent="0.3">
      <c r="A1846" s="16">
        <f t="shared" si="28"/>
        <v>1845</v>
      </c>
      <c r="B1846" s="47" t="s">
        <v>15118</v>
      </c>
      <c r="C1846" s="13" t="s">
        <v>461</v>
      </c>
      <c r="D1846" s="13" t="s">
        <v>462</v>
      </c>
      <c r="E1846" s="44">
        <v>8311</v>
      </c>
      <c r="F1846" s="13" t="s">
        <v>497</v>
      </c>
      <c r="G1846" s="23" t="s">
        <v>498</v>
      </c>
      <c r="H1846" s="42" t="s">
        <v>458</v>
      </c>
      <c r="I1846" s="28" t="s">
        <v>191</v>
      </c>
      <c r="J1846" s="12" t="s">
        <v>499</v>
      </c>
      <c r="K1846" s="28" t="s">
        <v>500</v>
      </c>
      <c r="L1846" s="12" t="s">
        <v>465</v>
      </c>
      <c r="M1846" s="12" t="s">
        <v>501</v>
      </c>
      <c r="N1846" s="12" t="s">
        <v>467</v>
      </c>
      <c r="O1846" s="26" t="s">
        <v>9634</v>
      </c>
      <c r="P1846" s="26" t="s">
        <v>9635</v>
      </c>
      <c r="Q1846" s="25" t="s">
        <v>456</v>
      </c>
      <c r="R1846" s="26" t="s">
        <v>9636</v>
      </c>
      <c r="S1846" s="15" t="s">
        <v>9637</v>
      </c>
      <c r="T1846" s="52">
        <v>0</v>
      </c>
      <c r="U1846" s="22" t="s">
        <v>392</v>
      </c>
      <c r="V1846" s="18" t="str">
        <f>+Sitio_Publico[[#This Row],[idcoleccion]]&amp;"-"&amp;Sitio_Publico[[#This Row],[id]]</f>
        <v>000-1845</v>
      </c>
      <c r="W1846" s="18">
        <f>+VLOOKUP(Sitio_Publico[[#This Row],[territorio]],Estructura!$AE$4:$AH$1067,4,0)</f>
        <v>30008311</v>
      </c>
      <c r="X1846" s="18" t="str">
        <f>+VLOOKUP(Sitio_Publico[[#This Row],[tema]],Estructura!$G$4:$J$532,4,0)</f>
        <v>T-6</v>
      </c>
      <c r="Y1846" s="18" t="str">
        <f>+VLOOKUP(Sitio_Publico[[#This Row],[contenido]],Estructura!$L$4:$O$473,4,0)</f>
        <v>C-4</v>
      </c>
      <c r="Z1846" s="18" t="str">
        <f>+VLOOKUP(Sitio_Publico[[#This Row],[Filtro Integrado]],Estructura!$U$4:$W$529,3,0)</f>
        <v>FI-1</v>
      </c>
      <c r="AA1846" s="18" t="str">
        <f>+VLOOKUP(Sitio_Publico[[#This Row],[Muestra]],Estructura!$Y$4:$AB$483,4,0)</f>
        <v>M-00053</v>
      </c>
    </row>
    <row r="1847" spans="1:27" ht="40.799999999999997" x14ac:dyDescent="0.3">
      <c r="A1847" s="16">
        <f t="shared" si="28"/>
        <v>1846</v>
      </c>
      <c r="B1847" s="47" t="s">
        <v>15118</v>
      </c>
      <c r="C1847" s="13" t="s">
        <v>461</v>
      </c>
      <c r="D1847" s="13" t="s">
        <v>462</v>
      </c>
      <c r="E1847" s="44">
        <v>8305</v>
      </c>
      <c r="F1847" s="13" t="s">
        <v>497</v>
      </c>
      <c r="G1847" s="23" t="s">
        <v>498</v>
      </c>
      <c r="H1847" s="42" t="s">
        <v>458</v>
      </c>
      <c r="I1847" s="28" t="s">
        <v>185</v>
      </c>
      <c r="J1847" s="12" t="s">
        <v>499</v>
      </c>
      <c r="K1847" s="28" t="s">
        <v>500</v>
      </c>
      <c r="L1847" s="12" t="s">
        <v>465</v>
      </c>
      <c r="M1847" s="12" t="s">
        <v>501</v>
      </c>
      <c r="N1847" s="12" t="s">
        <v>467</v>
      </c>
      <c r="O1847" s="26" t="s">
        <v>9638</v>
      </c>
      <c r="P1847" s="26" t="s">
        <v>9639</v>
      </c>
      <c r="Q1847" s="25" t="s">
        <v>456</v>
      </c>
      <c r="R1847" s="26" t="s">
        <v>9640</v>
      </c>
      <c r="S1847" s="15" t="s">
        <v>9641</v>
      </c>
      <c r="T1847" s="52">
        <v>0</v>
      </c>
      <c r="U1847" s="22" t="s">
        <v>392</v>
      </c>
      <c r="V1847" s="18" t="str">
        <f>+Sitio_Publico[[#This Row],[idcoleccion]]&amp;"-"&amp;Sitio_Publico[[#This Row],[id]]</f>
        <v>000-1846</v>
      </c>
      <c r="W1847" s="18">
        <f>+VLOOKUP(Sitio_Publico[[#This Row],[territorio]],Estructura!$AE$4:$AH$1067,4,0)</f>
        <v>30008305</v>
      </c>
      <c r="X1847" s="18" t="str">
        <f>+VLOOKUP(Sitio_Publico[[#This Row],[tema]],Estructura!$G$4:$J$532,4,0)</f>
        <v>T-6</v>
      </c>
      <c r="Y1847" s="18" t="str">
        <f>+VLOOKUP(Sitio_Publico[[#This Row],[contenido]],Estructura!$L$4:$O$473,4,0)</f>
        <v>C-4</v>
      </c>
      <c r="Z1847" s="18" t="str">
        <f>+VLOOKUP(Sitio_Publico[[#This Row],[Filtro Integrado]],Estructura!$U$4:$W$529,3,0)</f>
        <v>FI-1</v>
      </c>
      <c r="AA1847" s="18" t="str">
        <f>+VLOOKUP(Sitio_Publico[[#This Row],[Muestra]],Estructura!$Y$4:$AB$483,4,0)</f>
        <v>M-00053</v>
      </c>
    </row>
    <row r="1848" spans="1:27" ht="40.799999999999997" x14ac:dyDescent="0.3">
      <c r="A1848" s="16">
        <f t="shared" si="28"/>
        <v>1847</v>
      </c>
      <c r="B1848" s="47" t="s">
        <v>15118</v>
      </c>
      <c r="C1848" s="13" t="s">
        <v>461</v>
      </c>
      <c r="D1848" s="13" t="s">
        <v>462</v>
      </c>
      <c r="E1848" s="44">
        <v>13122</v>
      </c>
      <c r="F1848" s="13" t="s">
        <v>497</v>
      </c>
      <c r="G1848" s="23" t="s">
        <v>498</v>
      </c>
      <c r="H1848" s="42" t="s">
        <v>458</v>
      </c>
      <c r="I1848" s="28" t="s">
        <v>318</v>
      </c>
      <c r="J1848" s="12" t="s">
        <v>499</v>
      </c>
      <c r="K1848" s="28" t="s">
        <v>540</v>
      </c>
      <c r="L1848" s="12" t="s">
        <v>541</v>
      </c>
      <c r="M1848" s="12" t="s">
        <v>501</v>
      </c>
      <c r="N1848" s="12" t="s">
        <v>467</v>
      </c>
      <c r="O1848" s="26" t="s">
        <v>9642</v>
      </c>
      <c r="P1848" s="26" t="s">
        <v>9643</v>
      </c>
      <c r="Q1848" s="25" t="s">
        <v>491</v>
      </c>
      <c r="R1848" s="26" t="s">
        <v>9644</v>
      </c>
      <c r="S1848" s="15" t="s">
        <v>9645</v>
      </c>
      <c r="T1848" s="52">
        <v>0</v>
      </c>
      <c r="U1848" s="22" t="s">
        <v>392</v>
      </c>
      <c r="V1848" s="18" t="str">
        <f>+Sitio_Publico[[#This Row],[idcoleccion]]&amp;"-"&amp;Sitio_Publico[[#This Row],[id]]</f>
        <v>000-1847</v>
      </c>
      <c r="W1848" s="18">
        <f>+VLOOKUP(Sitio_Publico[[#This Row],[territorio]],Estructura!$AE$4:$AH$1067,4,0)</f>
        <v>30013122</v>
      </c>
      <c r="X1848" s="18" t="str">
        <f>+VLOOKUP(Sitio_Publico[[#This Row],[tema]],Estructura!$G$4:$J$532,4,0)</f>
        <v>T-6</v>
      </c>
      <c r="Y1848" s="18" t="str">
        <f>+VLOOKUP(Sitio_Publico[[#This Row],[contenido]],Estructura!$L$4:$O$473,4,0)</f>
        <v>C-4</v>
      </c>
      <c r="Z1848" s="18" t="str">
        <f>+VLOOKUP(Sitio_Publico[[#This Row],[Filtro Integrado]],Estructura!$U$4:$W$529,3,0)</f>
        <v>FI-1</v>
      </c>
      <c r="AA1848" s="18" t="str">
        <f>+VLOOKUP(Sitio_Publico[[#This Row],[Muestra]],Estructura!$Y$4:$AB$483,4,0)</f>
        <v>M-00057</v>
      </c>
    </row>
    <row r="1849" spans="1:27" ht="40.799999999999997" x14ac:dyDescent="0.3">
      <c r="A1849" s="16">
        <f t="shared" si="28"/>
        <v>1848</v>
      </c>
      <c r="B1849" s="47" t="s">
        <v>15118</v>
      </c>
      <c r="C1849" s="13" t="s">
        <v>461</v>
      </c>
      <c r="D1849" s="13" t="s">
        <v>462</v>
      </c>
      <c r="E1849" s="44">
        <v>8310</v>
      </c>
      <c r="F1849" s="13" t="s">
        <v>468</v>
      </c>
      <c r="G1849" s="23" t="s">
        <v>469</v>
      </c>
      <c r="H1849" s="42" t="s">
        <v>458</v>
      </c>
      <c r="I1849" s="28" t="s">
        <v>190</v>
      </c>
      <c r="J1849" s="12" t="s">
        <v>393</v>
      </c>
      <c r="K1849" s="28" t="s">
        <v>470</v>
      </c>
      <c r="L1849" s="12" t="s">
        <v>465</v>
      </c>
      <c r="M1849" s="12" t="s">
        <v>471</v>
      </c>
      <c r="N1849" s="12" t="s">
        <v>467</v>
      </c>
      <c r="O1849" s="26" t="s">
        <v>9646</v>
      </c>
      <c r="P1849" s="26" t="s">
        <v>9647</v>
      </c>
      <c r="Q1849" s="25" t="s">
        <v>456</v>
      </c>
      <c r="R1849" s="26" t="s">
        <v>9648</v>
      </c>
      <c r="S1849" s="15" t="s">
        <v>9649</v>
      </c>
      <c r="T1849" s="52">
        <v>0</v>
      </c>
      <c r="U1849" s="22" t="s">
        <v>392</v>
      </c>
      <c r="V1849" s="18" t="str">
        <f>+Sitio_Publico[[#This Row],[idcoleccion]]&amp;"-"&amp;Sitio_Publico[[#This Row],[id]]</f>
        <v>000-1848</v>
      </c>
      <c r="W1849" s="18">
        <f>+VLOOKUP(Sitio_Publico[[#This Row],[territorio]],Estructura!$AE$4:$AH$1067,4,0)</f>
        <v>30008310</v>
      </c>
      <c r="X1849" s="18" t="str">
        <f>+VLOOKUP(Sitio_Publico[[#This Row],[tema]],Estructura!$G$4:$J$532,4,0)</f>
        <v>T-4</v>
      </c>
      <c r="Y1849" s="18" t="str">
        <f>+VLOOKUP(Sitio_Publico[[#This Row],[contenido]],Estructura!$L$4:$O$473,4,0)</f>
        <v>C-3</v>
      </c>
      <c r="Z1849" s="18" t="str">
        <f>+VLOOKUP(Sitio_Publico[[#This Row],[Filtro Integrado]],Estructura!$U$4:$W$529,3,0)</f>
        <v>FI-0</v>
      </c>
      <c r="AA1849" s="18" t="str">
        <f>+VLOOKUP(Sitio_Publico[[#This Row],[Muestra]],Estructura!$Y$4:$AB$483,4,0)</f>
        <v>M-00050</v>
      </c>
    </row>
    <row r="1850" spans="1:27" ht="40.799999999999997" x14ac:dyDescent="0.3">
      <c r="A1850" s="16">
        <f t="shared" si="28"/>
        <v>1849</v>
      </c>
      <c r="B1850" s="47" t="s">
        <v>15118</v>
      </c>
      <c r="C1850" s="13" t="s">
        <v>461</v>
      </c>
      <c r="D1850" s="13" t="s">
        <v>462</v>
      </c>
      <c r="E1850" s="44">
        <v>10106</v>
      </c>
      <c r="F1850" s="13" t="s">
        <v>502</v>
      </c>
      <c r="G1850" s="23" t="s">
        <v>464</v>
      </c>
      <c r="H1850" s="42" t="s">
        <v>458</v>
      </c>
      <c r="I1850" s="28" t="s">
        <v>253</v>
      </c>
      <c r="J1850" s="12" t="s">
        <v>393</v>
      </c>
      <c r="K1850" s="28" t="s">
        <v>503</v>
      </c>
      <c r="L1850" s="12" t="s">
        <v>465</v>
      </c>
      <c r="M1850" s="12" t="s">
        <v>466</v>
      </c>
      <c r="N1850" s="12" t="s">
        <v>467</v>
      </c>
      <c r="O1850" s="26" t="s">
        <v>9650</v>
      </c>
      <c r="P1850" s="26" t="s">
        <v>9651</v>
      </c>
      <c r="Q1850" s="25" t="s">
        <v>456</v>
      </c>
      <c r="R1850" s="26" t="s">
        <v>9652</v>
      </c>
      <c r="S1850" s="15" t="s">
        <v>9653</v>
      </c>
      <c r="T1850" s="52">
        <v>0</v>
      </c>
      <c r="U1850" s="22" t="s">
        <v>392</v>
      </c>
      <c r="V1850" s="18" t="str">
        <f>+Sitio_Publico[[#This Row],[idcoleccion]]&amp;"-"&amp;Sitio_Publico[[#This Row],[id]]</f>
        <v>000-1849</v>
      </c>
      <c r="W1850" s="18">
        <f>+VLOOKUP(Sitio_Publico[[#This Row],[territorio]],Estructura!$AE$4:$AH$1067,4,0)</f>
        <v>30010106</v>
      </c>
      <c r="X1850" s="18" t="str">
        <f>+VLOOKUP(Sitio_Publico[[#This Row],[tema]],Estructura!$G$4:$J$532,4,0)</f>
        <v>T-7</v>
      </c>
      <c r="Y1850" s="18" t="str">
        <f>+VLOOKUP(Sitio_Publico[[#This Row],[contenido]],Estructura!$L$4:$O$473,4,0)</f>
        <v>C-2</v>
      </c>
      <c r="Z1850" s="18" t="str">
        <f>+VLOOKUP(Sitio_Publico[[#This Row],[Filtro Integrado]],Estructura!$U$4:$W$529,3,0)</f>
        <v>FI-0</v>
      </c>
      <c r="AA1850" s="18" t="str">
        <f>+VLOOKUP(Sitio_Publico[[#This Row],[Muestra]],Estructura!$Y$4:$AB$483,4,0)</f>
        <v>M-00054</v>
      </c>
    </row>
    <row r="1851" spans="1:27" ht="40.799999999999997" x14ac:dyDescent="0.3">
      <c r="A1851" s="16">
        <f t="shared" si="28"/>
        <v>1850</v>
      </c>
      <c r="B1851" s="47" t="s">
        <v>15118</v>
      </c>
      <c r="C1851" s="13" t="s">
        <v>461</v>
      </c>
      <c r="D1851" s="13" t="s">
        <v>462</v>
      </c>
      <c r="E1851" s="44">
        <v>8102</v>
      </c>
      <c r="F1851" s="13" t="s">
        <v>538</v>
      </c>
      <c r="G1851" s="23" t="s">
        <v>498</v>
      </c>
      <c r="H1851" s="42" t="s">
        <v>458</v>
      </c>
      <c r="I1851" s="28" t="s">
        <v>163</v>
      </c>
      <c r="J1851" s="12" t="s">
        <v>499</v>
      </c>
      <c r="K1851" s="28" t="s">
        <v>539</v>
      </c>
      <c r="L1851" s="12" t="s">
        <v>465</v>
      </c>
      <c r="M1851" s="12" t="s">
        <v>466</v>
      </c>
      <c r="N1851" s="12" t="s">
        <v>467</v>
      </c>
      <c r="O1851" s="26" t="s">
        <v>9654</v>
      </c>
      <c r="P1851" s="26" t="s">
        <v>9655</v>
      </c>
      <c r="Q1851" s="25" t="s">
        <v>526</v>
      </c>
      <c r="R1851" s="26" t="s">
        <v>9656</v>
      </c>
      <c r="S1851" s="15" t="s">
        <v>9657</v>
      </c>
      <c r="T1851" s="52">
        <v>0</v>
      </c>
      <c r="U1851" s="22" t="s">
        <v>392</v>
      </c>
      <c r="V1851" s="18" t="str">
        <f>+Sitio_Publico[[#This Row],[idcoleccion]]&amp;"-"&amp;Sitio_Publico[[#This Row],[id]]</f>
        <v>000-1850</v>
      </c>
      <c r="W1851" s="18">
        <f>+VLOOKUP(Sitio_Publico[[#This Row],[territorio]],Estructura!$AE$4:$AH$1067,4,0)</f>
        <v>30008102</v>
      </c>
      <c r="X1851" s="18" t="str">
        <f>+VLOOKUP(Sitio_Publico[[#This Row],[tema]],Estructura!$G$4:$J$532,4,0)</f>
        <v>T-9</v>
      </c>
      <c r="Y1851" s="18" t="str">
        <f>+VLOOKUP(Sitio_Publico[[#This Row],[contenido]],Estructura!$L$4:$O$473,4,0)</f>
        <v>C-4</v>
      </c>
      <c r="Z1851" s="18" t="str">
        <f>+VLOOKUP(Sitio_Publico[[#This Row],[Filtro Integrado]],Estructura!$U$4:$W$529,3,0)</f>
        <v>FI-1</v>
      </c>
      <c r="AA1851" s="18" t="str">
        <f>+VLOOKUP(Sitio_Publico[[#This Row],[Muestra]],Estructura!$Y$4:$AB$483,4,0)</f>
        <v>M-00056</v>
      </c>
    </row>
    <row r="1852" spans="1:27" ht="40.799999999999997" x14ac:dyDescent="0.3">
      <c r="A1852" s="16">
        <f t="shared" si="28"/>
        <v>1851</v>
      </c>
      <c r="B1852" s="47" t="s">
        <v>15118</v>
      </c>
      <c r="C1852" s="13" t="s">
        <v>461</v>
      </c>
      <c r="D1852" s="13" t="s">
        <v>462</v>
      </c>
      <c r="E1852" s="44">
        <v>16102</v>
      </c>
      <c r="F1852" s="13" t="s">
        <v>524</v>
      </c>
      <c r="G1852" s="23" t="s">
        <v>498</v>
      </c>
      <c r="H1852" s="42" t="s">
        <v>458</v>
      </c>
      <c r="I1852" s="28" t="s">
        <v>196</v>
      </c>
      <c r="J1852" s="12" t="s">
        <v>499</v>
      </c>
      <c r="K1852" s="28" t="s">
        <v>525</v>
      </c>
      <c r="L1852" s="12" t="s">
        <v>465</v>
      </c>
      <c r="M1852" s="12" t="s">
        <v>471</v>
      </c>
      <c r="N1852" s="12" t="s">
        <v>467</v>
      </c>
      <c r="O1852" s="26" t="s">
        <v>9658</v>
      </c>
      <c r="P1852" s="26" t="s">
        <v>9659</v>
      </c>
      <c r="Q1852" s="25" t="s">
        <v>526</v>
      </c>
      <c r="R1852" s="26" t="s">
        <v>9660</v>
      </c>
      <c r="S1852" s="15" t="s">
        <v>9661</v>
      </c>
      <c r="T1852" s="52">
        <v>0</v>
      </c>
      <c r="U1852" s="22" t="s">
        <v>392</v>
      </c>
      <c r="V1852" s="18" t="str">
        <f>+Sitio_Publico[[#This Row],[idcoleccion]]&amp;"-"&amp;Sitio_Publico[[#This Row],[id]]</f>
        <v>000-1851</v>
      </c>
      <c r="W1852" s="18">
        <f>+VLOOKUP(Sitio_Publico[[#This Row],[territorio]],Estructura!$AE$4:$AH$1067,4,0)</f>
        <v>30016102</v>
      </c>
      <c r="X1852" s="18" t="str">
        <f>+VLOOKUP(Sitio_Publico[[#This Row],[tema]],Estructura!$G$4:$J$532,4,0)</f>
        <v>T-8</v>
      </c>
      <c r="Y1852" s="18" t="str">
        <f>+VLOOKUP(Sitio_Publico[[#This Row],[contenido]],Estructura!$L$4:$O$473,4,0)</f>
        <v>C-4</v>
      </c>
      <c r="Z1852" s="18" t="str">
        <f>+VLOOKUP(Sitio_Publico[[#This Row],[Filtro Integrado]],Estructura!$U$4:$W$529,3,0)</f>
        <v>FI-1</v>
      </c>
      <c r="AA1852" s="18" t="str">
        <f>+VLOOKUP(Sitio_Publico[[#This Row],[Muestra]],Estructura!$Y$4:$AB$483,4,0)</f>
        <v>M-00055</v>
      </c>
    </row>
    <row r="1853" spans="1:27" ht="40.799999999999997" x14ac:dyDescent="0.3">
      <c r="A1853" s="16">
        <f t="shared" si="28"/>
        <v>1852</v>
      </c>
      <c r="B1853" s="47" t="s">
        <v>15118</v>
      </c>
      <c r="C1853" s="13" t="s">
        <v>461</v>
      </c>
      <c r="D1853" s="13" t="s">
        <v>462</v>
      </c>
      <c r="E1853" s="44">
        <v>13108</v>
      </c>
      <c r="F1853" s="13" t="s">
        <v>502</v>
      </c>
      <c r="G1853" s="23" t="s">
        <v>464</v>
      </c>
      <c r="H1853" s="42" t="s">
        <v>458</v>
      </c>
      <c r="I1853" s="28" t="s">
        <v>304</v>
      </c>
      <c r="J1853" s="12" t="s">
        <v>393</v>
      </c>
      <c r="K1853" s="28" t="s">
        <v>503</v>
      </c>
      <c r="L1853" s="12" t="s">
        <v>465</v>
      </c>
      <c r="M1853" s="12" t="s">
        <v>466</v>
      </c>
      <c r="N1853" s="12" t="s">
        <v>467</v>
      </c>
      <c r="O1853" s="26" t="s">
        <v>9662</v>
      </c>
      <c r="P1853" s="26" t="s">
        <v>9663</v>
      </c>
      <c r="Q1853" s="25" t="s">
        <v>456</v>
      </c>
      <c r="R1853" s="26" t="s">
        <v>9664</v>
      </c>
      <c r="S1853" s="15" t="s">
        <v>9665</v>
      </c>
      <c r="T1853" s="52">
        <v>0</v>
      </c>
      <c r="U1853" s="22" t="s">
        <v>392</v>
      </c>
      <c r="V1853" s="18" t="str">
        <f>+Sitio_Publico[[#This Row],[idcoleccion]]&amp;"-"&amp;Sitio_Publico[[#This Row],[id]]</f>
        <v>000-1852</v>
      </c>
      <c r="W1853" s="18">
        <f>+VLOOKUP(Sitio_Publico[[#This Row],[territorio]],Estructura!$AE$4:$AH$1067,4,0)</f>
        <v>30013108</v>
      </c>
      <c r="X1853" s="18" t="str">
        <f>+VLOOKUP(Sitio_Publico[[#This Row],[tema]],Estructura!$G$4:$J$532,4,0)</f>
        <v>T-7</v>
      </c>
      <c r="Y1853" s="18" t="str">
        <f>+VLOOKUP(Sitio_Publico[[#This Row],[contenido]],Estructura!$L$4:$O$473,4,0)</f>
        <v>C-2</v>
      </c>
      <c r="Z1853" s="18" t="str">
        <f>+VLOOKUP(Sitio_Publico[[#This Row],[Filtro Integrado]],Estructura!$U$4:$W$529,3,0)</f>
        <v>FI-0</v>
      </c>
      <c r="AA1853" s="18" t="str">
        <f>+VLOOKUP(Sitio_Publico[[#This Row],[Muestra]],Estructura!$Y$4:$AB$483,4,0)</f>
        <v>M-00054</v>
      </c>
    </row>
    <row r="1854" spans="1:27" ht="40.799999999999997" x14ac:dyDescent="0.3">
      <c r="A1854" s="16">
        <f t="shared" si="28"/>
        <v>1853</v>
      </c>
      <c r="B1854" s="47" t="s">
        <v>15118</v>
      </c>
      <c r="C1854" s="13" t="s">
        <v>461</v>
      </c>
      <c r="D1854" s="13" t="s">
        <v>462</v>
      </c>
      <c r="E1854" s="44">
        <v>14203</v>
      </c>
      <c r="F1854" s="13" t="s">
        <v>502</v>
      </c>
      <c r="G1854" s="23" t="s">
        <v>464</v>
      </c>
      <c r="H1854" s="42" t="s">
        <v>458</v>
      </c>
      <c r="I1854" s="28" t="s">
        <v>357</v>
      </c>
      <c r="J1854" s="12" t="s">
        <v>393</v>
      </c>
      <c r="K1854" s="28" t="s">
        <v>503</v>
      </c>
      <c r="L1854" s="12" t="s">
        <v>465</v>
      </c>
      <c r="M1854" s="12" t="s">
        <v>466</v>
      </c>
      <c r="N1854" s="12" t="s">
        <v>467</v>
      </c>
      <c r="O1854" s="26" t="s">
        <v>9666</v>
      </c>
      <c r="P1854" s="26" t="s">
        <v>9667</v>
      </c>
      <c r="Q1854" s="25" t="s">
        <v>456</v>
      </c>
      <c r="R1854" s="26" t="s">
        <v>9668</v>
      </c>
      <c r="S1854" s="15" t="s">
        <v>9669</v>
      </c>
      <c r="T1854" s="52">
        <v>0</v>
      </c>
      <c r="U1854" s="22" t="s">
        <v>392</v>
      </c>
      <c r="V1854" s="18" t="str">
        <f>+Sitio_Publico[[#This Row],[idcoleccion]]&amp;"-"&amp;Sitio_Publico[[#This Row],[id]]</f>
        <v>000-1853</v>
      </c>
      <c r="W1854" s="18">
        <f>+VLOOKUP(Sitio_Publico[[#This Row],[territorio]],Estructura!$AE$4:$AH$1067,4,0)</f>
        <v>30014203</v>
      </c>
      <c r="X1854" s="18" t="str">
        <f>+VLOOKUP(Sitio_Publico[[#This Row],[tema]],Estructura!$G$4:$J$532,4,0)</f>
        <v>T-7</v>
      </c>
      <c r="Y1854" s="18" t="str">
        <f>+VLOOKUP(Sitio_Publico[[#This Row],[contenido]],Estructura!$L$4:$O$473,4,0)</f>
        <v>C-2</v>
      </c>
      <c r="Z1854" s="18" t="str">
        <f>+VLOOKUP(Sitio_Publico[[#This Row],[Filtro Integrado]],Estructura!$U$4:$W$529,3,0)</f>
        <v>FI-0</v>
      </c>
      <c r="AA1854" s="18" t="str">
        <f>+VLOOKUP(Sitio_Publico[[#This Row],[Muestra]],Estructura!$Y$4:$AB$483,4,0)</f>
        <v>M-00054</v>
      </c>
    </row>
    <row r="1855" spans="1:27" ht="40.799999999999997" x14ac:dyDescent="0.3">
      <c r="A1855" s="16">
        <f t="shared" si="28"/>
        <v>1854</v>
      </c>
      <c r="B1855" s="47" t="s">
        <v>15118</v>
      </c>
      <c r="C1855" s="13" t="s">
        <v>461</v>
      </c>
      <c r="D1855" s="13" t="s">
        <v>462</v>
      </c>
      <c r="E1855" s="44">
        <v>5606</v>
      </c>
      <c r="F1855" s="13" t="s">
        <v>468</v>
      </c>
      <c r="G1855" s="23" t="s">
        <v>469</v>
      </c>
      <c r="H1855" s="42" t="s">
        <v>458</v>
      </c>
      <c r="I1855" s="28" t="s">
        <v>89</v>
      </c>
      <c r="J1855" s="12" t="s">
        <v>393</v>
      </c>
      <c r="K1855" s="28" t="s">
        <v>542</v>
      </c>
      <c r="L1855" s="12" t="s">
        <v>465</v>
      </c>
      <c r="M1855" s="12" t="s">
        <v>471</v>
      </c>
      <c r="N1855" s="12" t="s">
        <v>467</v>
      </c>
      <c r="O1855" s="26" t="s">
        <v>9670</v>
      </c>
      <c r="P1855" s="26" t="s">
        <v>9671</v>
      </c>
      <c r="Q1855" s="25" t="s">
        <v>456</v>
      </c>
      <c r="R1855" s="26" t="s">
        <v>9672</v>
      </c>
      <c r="S1855" s="15" t="s">
        <v>9673</v>
      </c>
      <c r="T1855" s="52">
        <v>0</v>
      </c>
      <c r="U1855" s="22" t="s">
        <v>392</v>
      </c>
      <c r="V1855" s="18" t="str">
        <f>+Sitio_Publico[[#This Row],[idcoleccion]]&amp;"-"&amp;Sitio_Publico[[#This Row],[id]]</f>
        <v>000-1854</v>
      </c>
      <c r="W1855" s="18">
        <f>+VLOOKUP(Sitio_Publico[[#This Row],[territorio]],Estructura!$AE$4:$AH$1067,4,0)</f>
        <v>30005606</v>
      </c>
      <c r="X1855" s="18" t="str">
        <f>+VLOOKUP(Sitio_Publico[[#This Row],[tema]],Estructura!$G$4:$J$532,4,0)</f>
        <v>T-4</v>
      </c>
      <c r="Y1855" s="18" t="str">
        <f>+VLOOKUP(Sitio_Publico[[#This Row],[contenido]],Estructura!$L$4:$O$473,4,0)</f>
        <v>C-3</v>
      </c>
      <c r="Z1855" s="18" t="str">
        <f>+VLOOKUP(Sitio_Publico[[#This Row],[Filtro Integrado]],Estructura!$U$4:$W$529,3,0)</f>
        <v>FI-0</v>
      </c>
      <c r="AA1855" s="18" t="str">
        <f>+VLOOKUP(Sitio_Publico[[#This Row],[Muestra]],Estructura!$Y$4:$AB$483,4,0)</f>
        <v>M-00058</v>
      </c>
    </row>
    <row r="1856" spans="1:27" ht="40.799999999999997" x14ac:dyDescent="0.3">
      <c r="A1856" s="16">
        <f t="shared" si="28"/>
        <v>1855</v>
      </c>
      <c r="B1856" s="47" t="s">
        <v>15118</v>
      </c>
      <c r="C1856" s="13" t="s">
        <v>461</v>
      </c>
      <c r="D1856" s="13" t="s">
        <v>462</v>
      </c>
      <c r="E1856" s="44">
        <v>5201</v>
      </c>
      <c r="F1856" s="13" t="s">
        <v>524</v>
      </c>
      <c r="G1856" s="23" t="s">
        <v>498</v>
      </c>
      <c r="H1856" s="42" t="s">
        <v>458</v>
      </c>
      <c r="I1856" s="28" t="s">
        <v>69</v>
      </c>
      <c r="J1856" s="12" t="s">
        <v>499</v>
      </c>
      <c r="K1856" s="28" t="s">
        <v>525</v>
      </c>
      <c r="L1856" s="12" t="s">
        <v>465</v>
      </c>
      <c r="M1856" s="12" t="s">
        <v>471</v>
      </c>
      <c r="N1856" s="12" t="s">
        <v>467</v>
      </c>
      <c r="O1856" s="26" t="s">
        <v>9674</v>
      </c>
      <c r="P1856" s="26" t="s">
        <v>9675</v>
      </c>
      <c r="Q1856" s="25" t="s">
        <v>526</v>
      </c>
      <c r="R1856" s="26" t="s">
        <v>9676</v>
      </c>
      <c r="S1856" s="15" t="s">
        <v>9677</v>
      </c>
      <c r="T1856" s="52">
        <v>0</v>
      </c>
      <c r="U1856" s="22" t="s">
        <v>392</v>
      </c>
      <c r="V1856" s="18" t="str">
        <f>+Sitio_Publico[[#This Row],[idcoleccion]]&amp;"-"&amp;Sitio_Publico[[#This Row],[id]]</f>
        <v>000-1855</v>
      </c>
      <c r="W1856" s="18">
        <f>+VLOOKUP(Sitio_Publico[[#This Row],[territorio]],Estructura!$AE$4:$AH$1067,4,0)</f>
        <v>30005201</v>
      </c>
      <c r="X1856" s="18" t="str">
        <f>+VLOOKUP(Sitio_Publico[[#This Row],[tema]],Estructura!$G$4:$J$532,4,0)</f>
        <v>T-8</v>
      </c>
      <c r="Y1856" s="18" t="str">
        <f>+VLOOKUP(Sitio_Publico[[#This Row],[contenido]],Estructura!$L$4:$O$473,4,0)</f>
        <v>C-4</v>
      </c>
      <c r="Z1856" s="18" t="str">
        <f>+VLOOKUP(Sitio_Publico[[#This Row],[Filtro Integrado]],Estructura!$U$4:$W$529,3,0)</f>
        <v>FI-1</v>
      </c>
      <c r="AA1856" s="18" t="str">
        <f>+VLOOKUP(Sitio_Publico[[#This Row],[Muestra]],Estructura!$Y$4:$AB$483,4,0)</f>
        <v>M-00055</v>
      </c>
    </row>
    <row r="1857" spans="1:27" ht="40.799999999999997" x14ac:dyDescent="0.3">
      <c r="A1857" s="16">
        <f t="shared" si="28"/>
        <v>1856</v>
      </c>
      <c r="B1857" s="47" t="s">
        <v>15118</v>
      </c>
      <c r="C1857" s="13" t="s">
        <v>461</v>
      </c>
      <c r="D1857" s="13" t="s">
        <v>462</v>
      </c>
      <c r="E1857" s="44">
        <v>8106</v>
      </c>
      <c r="F1857" s="13" t="s">
        <v>524</v>
      </c>
      <c r="G1857" s="23" t="s">
        <v>498</v>
      </c>
      <c r="H1857" s="42" t="s">
        <v>458</v>
      </c>
      <c r="I1857" s="28" t="s">
        <v>167</v>
      </c>
      <c r="J1857" s="12" t="s">
        <v>499</v>
      </c>
      <c r="K1857" s="28" t="s">
        <v>525</v>
      </c>
      <c r="L1857" s="12" t="s">
        <v>465</v>
      </c>
      <c r="M1857" s="12" t="s">
        <v>471</v>
      </c>
      <c r="N1857" s="12" t="s">
        <v>467</v>
      </c>
      <c r="O1857" s="26" t="s">
        <v>9678</v>
      </c>
      <c r="P1857" s="26" t="s">
        <v>9679</v>
      </c>
      <c r="Q1857" s="25" t="s">
        <v>526</v>
      </c>
      <c r="R1857" s="26" t="s">
        <v>9680</v>
      </c>
      <c r="S1857" s="15" t="s">
        <v>9681</v>
      </c>
      <c r="T1857" s="52">
        <v>0</v>
      </c>
      <c r="U1857" s="22" t="s">
        <v>392</v>
      </c>
      <c r="V1857" s="18" t="str">
        <f>+Sitio_Publico[[#This Row],[idcoleccion]]&amp;"-"&amp;Sitio_Publico[[#This Row],[id]]</f>
        <v>000-1856</v>
      </c>
      <c r="W1857" s="18">
        <f>+VLOOKUP(Sitio_Publico[[#This Row],[territorio]],Estructura!$AE$4:$AH$1067,4,0)</f>
        <v>30008106</v>
      </c>
      <c r="X1857" s="18" t="str">
        <f>+VLOOKUP(Sitio_Publico[[#This Row],[tema]],Estructura!$G$4:$J$532,4,0)</f>
        <v>T-8</v>
      </c>
      <c r="Y1857" s="18" t="str">
        <f>+VLOOKUP(Sitio_Publico[[#This Row],[contenido]],Estructura!$L$4:$O$473,4,0)</f>
        <v>C-4</v>
      </c>
      <c r="Z1857" s="18" t="str">
        <f>+VLOOKUP(Sitio_Publico[[#This Row],[Filtro Integrado]],Estructura!$U$4:$W$529,3,0)</f>
        <v>FI-1</v>
      </c>
      <c r="AA1857" s="18" t="str">
        <f>+VLOOKUP(Sitio_Publico[[#This Row],[Muestra]],Estructura!$Y$4:$AB$483,4,0)</f>
        <v>M-00055</v>
      </c>
    </row>
    <row r="1858" spans="1:27" ht="40.799999999999997" x14ac:dyDescent="0.3">
      <c r="A1858" s="16">
        <f t="shared" si="28"/>
        <v>1857</v>
      </c>
      <c r="B1858" s="47" t="s">
        <v>15118</v>
      </c>
      <c r="C1858" s="13" t="s">
        <v>461</v>
      </c>
      <c r="D1858" s="13" t="s">
        <v>462</v>
      </c>
      <c r="E1858" s="44">
        <v>16206</v>
      </c>
      <c r="F1858" s="13" t="s">
        <v>468</v>
      </c>
      <c r="G1858" s="23" t="s">
        <v>469</v>
      </c>
      <c r="H1858" s="42" t="s">
        <v>458</v>
      </c>
      <c r="I1858" s="28" t="s">
        <v>209</v>
      </c>
      <c r="J1858" s="12" t="s">
        <v>393</v>
      </c>
      <c r="K1858" s="28" t="s">
        <v>470</v>
      </c>
      <c r="L1858" s="12" t="s">
        <v>465</v>
      </c>
      <c r="M1858" s="12" t="s">
        <v>471</v>
      </c>
      <c r="N1858" s="12" t="s">
        <v>467</v>
      </c>
      <c r="O1858" s="26" t="s">
        <v>9682</v>
      </c>
      <c r="P1858" s="26" t="s">
        <v>9683</v>
      </c>
      <c r="Q1858" s="25" t="s">
        <v>456</v>
      </c>
      <c r="R1858" s="26" t="s">
        <v>9684</v>
      </c>
      <c r="S1858" s="15" t="s">
        <v>9685</v>
      </c>
      <c r="T1858" s="52">
        <v>0</v>
      </c>
      <c r="U1858" s="22" t="s">
        <v>392</v>
      </c>
      <c r="V1858" s="18" t="str">
        <f>+Sitio_Publico[[#This Row],[idcoleccion]]&amp;"-"&amp;Sitio_Publico[[#This Row],[id]]</f>
        <v>000-1857</v>
      </c>
      <c r="W1858" s="18">
        <f>+VLOOKUP(Sitio_Publico[[#This Row],[territorio]],Estructura!$AE$4:$AH$1067,4,0)</f>
        <v>30016206</v>
      </c>
      <c r="X1858" s="18" t="str">
        <f>+VLOOKUP(Sitio_Publico[[#This Row],[tema]],Estructura!$G$4:$J$532,4,0)</f>
        <v>T-4</v>
      </c>
      <c r="Y1858" s="18" t="str">
        <f>+VLOOKUP(Sitio_Publico[[#This Row],[contenido]],Estructura!$L$4:$O$473,4,0)</f>
        <v>C-3</v>
      </c>
      <c r="Z1858" s="18" t="str">
        <f>+VLOOKUP(Sitio_Publico[[#This Row],[Filtro Integrado]],Estructura!$U$4:$W$529,3,0)</f>
        <v>FI-0</v>
      </c>
      <c r="AA1858" s="18" t="str">
        <f>+VLOOKUP(Sitio_Publico[[#This Row],[Muestra]],Estructura!$Y$4:$AB$483,4,0)</f>
        <v>M-00050</v>
      </c>
    </row>
    <row r="1859" spans="1:27" ht="40.799999999999997" x14ac:dyDescent="0.3">
      <c r="A1859" s="16">
        <f t="shared" ref="A1859:A1922" si="29">+ROW()-1</f>
        <v>1858</v>
      </c>
      <c r="B1859" s="47" t="s">
        <v>15118</v>
      </c>
      <c r="C1859" s="13" t="s">
        <v>461</v>
      </c>
      <c r="D1859" s="13" t="s">
        <v>462</v>
      </c>
      <c r="E1859" s="44">
        <v>6117</v>
      </c>
      <c r="F1859" s="13" t="s">
        <v>524</v>
      </c>
      <c r="G1859" s="23" t="s">
        <v>498</v>
      </c>
      <c r="H1859" s="42" t="s">
        <v>458</v>
      </c>
      <c r="I1859" s="28" t="s">
        <v>116</v>
      </c>
      <c r="J1859" s="12" t="s">
        <v>499</v>
      </c>
      <c r="K1859" s="28" t="s">
        <v>525</v>
      </c>
      <c r="L1859" s="12" t="s">
        <v>465</v>
      </c>
      <c r="M1859" s="12" t="s">
        <v>471</v>
      </c>
      <c r="N1859" s="12" t="s">
        <v>467</v>
      </c>
      <c r="O1859" s="26" t="s">
        <v>9686</v>
      </c>
      <c r="P1859" s="26" t="s">
        <v>9687</v>
      </c>
      <c r="Q1859" s="25" t="s">
        <v>526</v>
      </c>
      <c r="R1859" s="26" t="s">
        <v>9688</v>
      </c>
      <c r="S1859" s="15" t="s">
        <v>9689</v>
      </c>
      <c r="T1859" s="52">
        <v>0</v>
      </c>
      <c r="U1859" s="22" t="s">
        <v>392</v>
      </c>
      <c r="V1859" s="18" t="str">
        <f>+Sitio_Publico[[#This Row],[idcoleccion]]&amp;"-"&amp;Sitio_Publico[[#This Row],[id]]</f>
        <v>000-1858</v>
      </c>
      <c r="W1859" s="18">
        <f>+VLOOKUP(Sitio_Publico[[#This Row],[territorio]],Estructura!$AE$4:$AH$1067,4,0)</f>
        <v>30006117</v>
      </c>
      <c r="X1859" s="18" t="str">
        <f>+VLOOKUP(Sitio_Publico[[#This Row],[tema]],Estructura!$G$4:$J$532,4,0)</f>
        <v>T-8</v>
      </c>
      <c r="Y1859" s="18" t="str">
        <f>+VLOOKUP(Sitio_Publico[[#This Row],[contenido]],Estructura!$L$4:$O$473,4,0)</f>
        <v>C-4</v>
      </c>
      <c r="Z1859" s="18" t="str">
        <f>+VLOOKUP(Sitio_Publico[[#This Row],[Filtro Integrado]],Estructura!$U$4:$W$529,3,0)</f>
        <v>FI-1</v>
      </c>
      <c r="AA1859" s="18" t="str">
        <f>+VLOOKUP(Sitio_Publico[[#This Row],[Muestra]],Estructura!$Y$4:$AB$483,4,0)</f>
        <v>M-00055</v>
      </c>
    </row>
    <row r="1860" spans="1:27" ht="40.799999999999997" x14ac:dyDescent="0.3">
      <c r="A1860" s="16">
        <f t="shared" si="29"/>
        <v>1859</v>
      </c>
      <c r="B1860" s="47" t="s">
        <v>15118</v>
      </c>
      <c r="C1860" s="13" t="s">
        <v>461</v>
      </c>
      <c r="D1860" s="13" t="s">
        <v>462</v>
      </c>
      <c r="E1860" s="44">
        <v>6</v>
      </c>
      <c r="F1860" s="13" t="s">
        <v>590</v>
      </c>
      <c r="G1860" s="23" t="s">
        <v>591</v>
      </c>
      <c r="H1860" s="42" t="s">
        <v>457</v>
      </c>
      <c r="I1860" s="28" t="s">
        <v>369</v>
      </c>
      <c r="J1860" s="12" t="s">
        <v>393</v>
      </c>
      <c r="K1860" s="28" t="s">
        <v>592</v>
      </c>
      <c r="L1860" s="12" t="s">
        <v>465</v>
      </c>
      <c r="M1860" s="12" t="s">
        <v>593</v>
      </c>
      <c r="N1860" s="12" t="s">
        <v>467</v>
      </c>
      <c r="O1860" s="26" t="s">
        <v>596</v>
      </c>
      <c r="P1860" s="26" t="s">
        <v>9690</v>
      </c>
      <c r="Q1860" s="25" t="s">
        <v>456</v>
      </c>
      <c r="R1860" s="26" t="s">
        <v>9691</v>
      </c>
      <c r="S1860" s="15" t="s">
        <v>597</v>
      </c>
      <c r="T1860" s="52">
        <v>0</v>
      </c>
      <c r="U1860" s="22" t="s">
        <v>392</v>
      </c>
      <c r="V1860" s="18" t="str">
        <f>+Sitio_Publico[[#This Row],[idcoleccion]]&amp;"-"&amp;Sitio_Publico[[#This Row],[id]]</f>
        <v>000-1859</v>
      </c>
      <c r="W1860" s="18">
        <f>+VLOOKUP(Sitio_Publico[[#This Row],[territorio]],Estructura!$AE$4:$AH$1067,4,0)</f>
        <v>20000006</v>
      </c>
      <c r="X1860" s="18" t="str">
        <f>+VLOOKUP(Sitio_Publico[[#This Row],[tema]],Estructura!$G$4:$J$532,4,0)</f>
        <v>T-11</v>
      </c>
      <c r="Y1860" s="18" t="str">
        <f>+VLOOKUP(Sitio_Publico[[#This Row],[contenido]],Estructura!$L$4:$O$473,4,0)</f>
        <v>C-6</v>
      </c>
      <c r="Z1860" s="18" t="str">
        <f>+VLOOKUP(Sitio_Publico[[#This Row],[Filtro Integrado]],Estructura!$U$4:$W$529,3,0)</f>
        <v>FI-0</v>
      </c>
      <c r="AA1860" s="18" t="str">
        <f>+VLOOKUP(Sitio_Publico[[#This Row],[Muestra]],Estructura!$Y$4:$AB$483,4,0)</f>
        <v>M-00060</v>
      </c>
    </row>
    <row r="1861" spans="1:27" ht="40.799999999999997" x14ac:dyDescent="0.3">
      <c r="A1861" s="16">
        <f t="shared" si="29"/>
        <v>1860</v>
      </c>
      <c r="B1861" s="47" t="s">
        <v>15118</v>
      </c>
      <c r="C1861" s="13" t="s">
        <v>461</v>
      </c>
      <c r="D1861" s="13" t="s">
        <v>462</v>
      </c>
      <c r="E1861" s="44">
        <v>16206</v>
      </c>
      <c r="F1861" s="13" t="s">
        <v>538</v>
      </c>
      <c r="G1861" s="23" t="s">
        <v>498</v>
      </c>
      <c r="H1861" s="42" t="s">
        <v>458</v>
      </c>
      <c r="I1861" s="28" t="s">
        <v>209</v>
      </c>
      <c r="J1861" s="12" t="s">
        <v>499</v>
      </c>
      <c r="K1861" s="28" t="s">
        <v>539</v>
      </c>
      <c r="L1861" s="12" t="s">
        <v>465</v>
      </c>
      <c r="M1861" s="12" t="s">
        <v>466</v>
      </c>
      <c r="N1861" s="12" t="s">
        <v>467</v>
      </c>
      <c r="O1861" s="26" t="s">
        <v>9692</v>
      </c>
      <c r="P1861" s="26" t="s">
        <v>9693</v>
      </c>
      <c r="Q1861" s="25" t="s">
        <v>526</v>
      </c>
      <c r="R1861" s="26" t="s">
        <v>9694</v>
      </c>
      <c r="S1861" s="15" t="s">
        <v>9695</v>
      </c>
      <c r="T1861" s="52">
        <v>0</v>
      </c>
      <c r="U1861" s="22" t="s">
        <v>392</v>
      </c>
      <c r="V1861" s="18" t="str">
        <f>+Sitio_Publico[[#This Row],[idcoleccion]]&amp;"-"&amp;Sitio_Publico[[#This Row],[id]]</f>
        <v>000-1860</v>
      </c>
      <c r="W1861" s="18">
        <f>+VLOOKUP(Sitio_Publico[[#This Row],[territorio]],Estructura!$AE$4:$AH$1067,4,0)</f>
        <v>30016206</v>
      </c>
      <c r="X1861" s="18" t="str">
        <f>+VLOOKUP(Sitio_Publico[[#This Row],[tema]],Estructura!$G$4:$J$532,4,0)</f>
        <v>T-9</v>
      </c>
      <c r="Y1861" s="18" t="str">
        <f>+VLOOKUP(Sitio_Publico[[#This Row],[contenido]],Estructura!$L$4:$O$473,4,0)</f>
        <v>C-4</v>
      </c>
      <c r="Z1861" s="18" t="str">
        <f>+VLOOKUP(Sitio_Publico[[#This Row],[Filtro Integrado]],Estructura!$U$4:$W$529,3,0)</f>
        <v>FI-1</v>
      </c>
      <c r="AA1861" s="18" t="str">
        <f>+VLOOKUP(Sitio_Publico[[#This Row],[Muestra]],Estructura!$Y$4:$AB$483,4,0)</f>
        <v>M-00056</v>
      </c>
    </row>
    <row r="1862" spans="1:27" ht="40.799999999999997" x14ac:dyDescent="0.3">
      <c r="A1862" s="16">
        <f t="shared" si="29"/>
        <v>1861</v>
      </c>
      <c r="B1862" s="47" t="s">
        <v>15118</v>
      </c>
      <c r="C1862" s="13" t="s">
        <v>461</v>
      </c>
      <c r="D1862" s="13" t="s">
        <v>462</v>
      </c>
      <c r="E1862" s="44">
        <v>13302</v>
      </c>
      <c r="F1862" s="13" t="s">
        <v>468</v>
      </c>
      <c r="G1862" s="23" t="s">
        <v>469</v>
      </c>
      <c r="H1862" s="42" t="s">
        <v>458</v>
      </c>
      <c r="I1862" s="28" t="s">
        <v>332</v>
      </c>
      <c r="J1862" s="12" t="s">
        <v>393</v>
      </c>
      <c r="K1862" s="28" t="s">
        <v>542</v>
      </c>
      <c r="L1862" s="12" t="s">
        <v>465</v>
      </c>
      <c r="M1862" s="12" t="s">
        <v>471</v>
      </c>
      <c r="N1862" s="12" t="s">
        <v>467</v>
      </c>
      <c r="O1862" s="26" t="s">
        <v>9696</v>
      </c>
      <c r="P1862" s="26" t="s">
        <v>9697</v>
      </c>
      <c r="Q1862" s="25" t="s">
        <v>456</v>
      </c>
      <c r="R1862" s="26" t="s">
        <v>9698</v>
      </c>
      <c r="S1862" s="15" t="s">
        <v>9699</v>
      </c>
      <c r="T1862" s="52">
        <v>0</v>
      </c>
      <c r="U1862" s="22" t="s">
        <v>392</v>
      </c>
      <c r="V1862" s="18" t="str">
        <f>+Sitio_Publico[[#This Row],[idcoleccion]]&amp;"-"&amp;Sitio_Publico[[#This Row],[id]]</f>
        <v>000-1861</v>
      </c>
      <c r="W1862" s="18">
        <f>+VLOOKUP(Sitio_Publico[[#This Row],[territorio]],Estructura!$AE$4:$AH$1067,4,0)</f>
        <v>30013302</v>
      </c>
      <c r="X1862" s="18" t="str">
        <f>+VLOOKUP(Sitio_Publico[[#This Row],[tema]],Estructura!$G$4:$J$532,4,0)</f>
        <v>T-4</v>
      </c>
      <c r="Y1862" s="18" t="str">
        <f>+VLOOKUP(Sitio_Publico[[#This Row],[contenido]],Estructura!$L$4:$O$473,4,0)</f>
        <v>C-3</v>
      </c>
      <c r="Z1862" s="18" t="str">
        <f>+VLOOKUP(Sitio_Publico[[#This Row],[Filtro Integrado]],Estructura!$U$4:$W$529,3,0)</f>
        <v>FI-0</v>
      </c>
      <c r="AA1862" s="18" t="str">
        <f>+VLOOKUP(Sitio_Publico[[#This Row],[Muestra]],Estructura!$Y$4:$AB$483,4,0)</f>
        <v>M-00058</v>
      </c>
    </row>
    <row r="1863" spans="1:27" ht="40.799999999999997" x14ac:dyDescent="0.3">
      <c r="A1863" s="16">
        <f t="shared" si="29"/>
        <v>1862</v>
      </c>
      <c r="B1863" s="47" t="s">
        <v>15118</v>
      </c>
      <c r="C1863" s="13" t="s">
        <v>461</v>
      </c>
      <c r="D1863" s="13" t="s">
        <v>462</v>
      </c>
      <c r="E1863" s="44">
        <v>1</v>
      </c>
      <c r="F1863" s="13" t="s">
        <v>585</v>
      </c>
      <c r="G1863" s="23" t="s">
        <v>586</v>
      </c>
      <c r="H1863" s="42" t="s">
        <v>457</v>
      </c>
      <c r="I1863" s="28" t="s">
        <v>364</v>
      </c>
      <c r="J1863" s="12" t="s">
        <v>393</v>
      </c>
      <c r="K1863" s="28" t="s">
        <v>585</v>
      </c>
      <c r="L1863" s="12" t="s">
        <v>465</v>
      </c>
      <c r="M1863" s="12" t="s">
        <v>587</v>
      </c>
      <c r="N1863" s="12" t="s">
        <v>467</v>
      </c>
      <c r="O1863" s="26" t="s">
        <v>9700</v>
      </c>
      <c r="P1863" s="26" t="s">
        <v>9701</v>
      </c>
      <c r="Q1863" s="25" t="s">
        <v>456</v>
      </c>
      <c r="R1863" s="26" t="s">
        <v>9478</v>
      </c>
      <c r="S1863" s="15" t="s">
        <v>9702</v>
      </c>
      <c r="T1863" s="52">
        <v>0</v>
      </c>
      <c r="U1863" s="22" t="s">
        <v>392</v>
      </c>
      <c r="V1863" s="18" t="str">
        <f>+Sitio_Publico[[#This Row],[idcoleccion]]&amp;"-"&amp;Sitio_Publico[[#This Row],[id]]</f>
        <v>000-1862</v>
      </c>
      <c r="W1863" s="18">
        <f>+VLOOKUP(Sitio_Publico[[#This Row],[territorio]],Estructura!$AE$4:$AH$1067,4,0)</f>
        <v>20000001</v>
      </c>
      <c r="X1863" s="18" t="str">
        <f>+VLOOKUP(Sitio_Publico[[#This Row],[tema]],Estructura!$G$4:$J$532,4,0)</f>
        <v>T-10</v>
      </c>
      <c r="Y1863" s="18" t="str">
        <f>+VLOOKUP(Sitio_Publico[[#This Row],[contenido]],Estructura!$L$4:$O$473,4,0)</f>
        <v>C-5</v>
      </c>
      <c r="Z1863" s="18" t="str">
        <f>+VLOOKUP(Sitio_Publico[[#This Row],[Filtro Integrado]],Estructura!$U$4:$W$529,3,0)</f>
        <v>FI-0</v>
      </c>
      <c r="AA1863" s="18" t="str">
        <f>+VLOOKUP(Sitio_Publico[[#This Row],[Muestra]],Estructura!$Y$4:$AB$483,4,0)</f>
        <v>M-00059</v>
      </c>
    </row>
    <row r="1864" spans="1:27" ht="40.799999999999997" x14ac:dyDescent="0.3">
      <c r="A1864" s="16">
        <f t="shared" si="29"/>
        <v>1863</v>
      </c>
      <c r="B1864" s="47" t="s">
        <v>15118</v>
      </c>
      <c r="C1864" s="13" t="s">
        <v>461</v>
      </c>
      <c r="D1864" s="13" t="s">
        <v>462</v>
      </c>
      <c r="E1864" s="44">
        <v>16304</v>
      </c>
      <c r="F1864" s="13" t="s">
        <v>463</v>
      </c>
      <c r="G1864" s="23" t="s">
        <v>464</v>
      </c>
      <c r="H1864" s="42" t="s">
        <v>458</v>
      </c>
      <c r="I1864" s="28" t="s">
        <v>211</v>
      </c>
      <c r="J1864" s="12" t="s">
        <v>393</v>
      </c>
      <c r="K1864" s="28" t="s">
        <v>463</v>
      </c>
      <c r="L1864" s="12" t="s">
        <v>465</v>
      </c>
      <c r="M1864" s="12" t="s">
        <v>466</v>
      </c>
      <c r="N1864" s="12" t="s">
        <v>467</v>
      </c>
      <c r="O1864" s="26" t="s">
        <v>9703</v>
      </c>
      <c r="P1864" s="26" t="s">
        <v>9704</v>
      </c>
      <c r="Q1864" s="25" t="s">
        <v>456</v>
      </c>
      <c r="R1864" s="26" t="s">
        <v>9705</v>
      </c>
      <c r="S1864" s="15" t="s">
        <v>9706</v>
      </c>
      <c r="T1864" s="52">
        <v>0</v>
      </c>
      <c r="U1864" s="22" t="s">
        <v>392</v>
      </c>
      <c r="V1864" s="18" t="str">
        <f>+Sitio_Publico[[#This Row],[idcoleccion]]&amp;"-"&amp;Sitio_Publico[[#This Row],[id]]</f>
        <v>000-1863</v>
      </c>
      <c r="W1864" s="18">
        <f>+VLOOKUP(Sitio_Publico[[#This Row],[territorio]],Estructura!$AE$4:$AH$1067,4,0)</f>
        <v>30016304</v>
      </c>
      <c r="X1864" s="18" t="str">
        <f>+VLOOKUP(Sitio_Publico[[#This Row],[tema]],Estructura!$G$4:$J$532,4,0)</f>
        <v>T-3</v>
      </c>
      <c r="Y1864" s="18" t="str">
        <f>+VLOOKUP(Sitio_Publico[[#This Row],[contenido]],Estructura!$L$4:$O$473,4,0)</f>
        <v>C-2</v>
      </c>
      <c r="Z1864" s="18" t="str">
        <f>+VLOOKUP(Sitio_Publico[[#This Row],[Filtro Integrado]],Estructura!$U$4:$W$529,3,0)</f>
        <v>FI-0</v>
      </c>
      <c r="AA1864" s="18" t="str">
        <f>+VLOOKUP(Sitio_Publico[[#This Row],[Muestra]],Estructura!$Y$4:$AB$483,4,0)</f>
        <v>M-00049</v>
      </c>
    </row>
    <row r="1865" spans="1:27" ht="36" x14ac:dyDescent="0.3">
      <c r="A1865" s="16">
        <f t="shared" si="29"/>
        <v>1864</v>
      </c>
      <c r="B1865" s="47" t="s">
        <v>15118</v>
      </c>
      <c r="C1865" s="13" t="s">
        <v>461</v>
      </c>
      <c r="D1865" s="13" t="s">
        <v>462</v>
      </c>
      <c r="E1865" s="44">
        <v>16302</v>
      </c>
      <c r="F1865" s="13" t="s">
        <v>497</v>
      </c>
      <c r="G1865" s="23" t="s">
        <v>498</v>
      </c>
      <c r="H1865" s="42" t="s">
        <v>458</v>
      </c>
      <c r="I1865" s="28" t="s">
        <v>199</v>
      </c>
      <c r="J1865" s="12" t="s">
        <v>499</v>
      </c>
      <c r="K1865" s="28" t="s">
        <v>540</v>
      </c>
      <c r="L1865" s="12" t="s">
        <v>541</v>
      </c>
      <c r="M1865" s="12" t="s">
        <v>501</v>
      </c>
      <c r="N1865" s="12" t="s">
        <v>467</v>
      </c>
      <c r="O1865" s="26" t="s">
        <v>9707</v>
      </c>
      <c r="P1865" s="26" t="s">
        <v>9708</v>
      </c>
      <c r="Q1865" s="25" t="s">
        <v>491</v>
      </c>
      <c r="R1865" s="26" t="s">
        <v>9709</v>
      </c>
      <c r="S1865" s="15" t="s">
        <v>9710</v>
      </c>
      <c r="T1865" s="52">
        <v>0</v>
      </c>
      <c r="U1865" s="22" t="s">
        <v>392</v>
      </c>
      <c r="V1865" s="18" t="str">
        <f>+Sitio_Publico[[#This Row],[idcoleccion]]&amp;"-"&amp;Sitio_Publico[[#This Row],[id]]</f>
        <v>000-1864</v>
      </c>
      <c r="W1865" s="18">
        <f>+VLOOKUP(Sitio_Publico[[#This Row],[territorio]],Estructura!$AE$4:$AH$1067,4,0)</f>
        <v>30016302</v>
      </c>
      <c r="X1865" s="18" t="str">
        <f>+VLOOKUP(Sitio_Publico[[#This Row],[tema]],Estructura!$G$4:$J$532,4,0)</f>
        <v>T-6</v>
      </c>
      <c r="Y1865" s="18" t="str">
        <f>+VLOOKUP(Sitio_Publico[[#This Row],[contenido]],Estructura!$L$4:$O$473,4,0)</f>
        <v>C-4</v>
      </c>
      <c r="Z1865" s="18" t="str">
        <f>+VLOOKUP(Sitio_Publico[[#This Row],[Filtro Integrado]],Estructura!$U$4:$W$529,3,0)</f>
        <v>FI-1</v>
      </c>
      <c r="AA1865" s="18" t="str">
        <f>+VLOOKUP(Sitio_Publico[[#This Row],[Muestra]],Estructura!$Y$4:$AB$483,4,0)</f>
        <v>M-00057</v>
      </c>
    </row>
    <row r="1866" spans="1:27" ht="40.799999999999997" x14ac:dyDescent="0.3">
      <c r="A1866" s="16">
        <f t="shared" si="29"/>
        <v>1865</v>
      </c>
      <c r="B1866" s="47" t="s">
        <v>15118</v>
      </c>
      <c r="C1866" s="13" t="s">
        <v>461</v>
      </c>
      <c r="D1866" s="13" t="s">
        <v>462</v>
      </c>
      <c r="E1866" s="44">
        <v>6206</v>
      </c>
      <c r="F1866" s="13" t="s">
        <v>468</v>
      </c>
      <c r="G1866" s="23" t="s">
        <v>469</v>
      </c>
      <c r="H1866" s="42" t="s">
        <v>458</v>
      </c>
      <c r="I1866" s="28" t="s">
        <v>122</v>
      </c>
      <c r="J1866" s="12" t="s">
        <v>393</v>
      </c>
      <c r="K1866" s="28" t="s">
        <v>470</v>
      </c>
      <c r="L1866" s="12" t="s">
        <v>465</v>
      </c>
      <c r="M1866" s="12" t="s">
        <v>471</v>
      </c>
      <c r="N1866" s="12" t="s">
        <v>467</v>
      </c>
      <c r="O1866" s="26" t="s">
        <v>9711</v>
      </c>
      <c r="P1866" s="26" t="s">
        <v>9712</v>
      </c>
      <c r="Q1866" s="25" t="s">
        <v>456</v>
      </c>
      <c r="R1866" s="26" t="s">
        <v>9713</v>
      </c>
      <c r="S1866" s="15" t="s">
        <v>9714</v>
      </c>
      <c r="T1866" s="52">
        <v>0</v>
      </c>
      <c r="U1866" s="22" t="s">
        <v>392</v>
      </c>
      <c r="V1866" s="18" t="str">
        <f>+Sitio_Publico[[#This Row],[idcoleccion]]&amp;"-"&amp;Sitio_Publico[[#This Row],[id]]</f>
        <v>000-1865</v>
      </c>
      <c r="W1866" s="18">
        <f>+VLOOKUP(Sitio_Publico[[#This Row],[territorio]],Estructura!$AE$4:$AH$1067,4,0)</f>
        <v>30006206</v>
      </c>
      <c r="X1866" s="18" t="str">
        <f>+VLOOKUP(Sitio_Publico[[#This Row],[tema]],Estructura!$G$4:$J$532,4,0)</f>
        <v>T-4</v>
      </c>
      <c r="Y1866" s="18" t="str">
        <f>+VLOOKUP(Sitio_Publico[[#This Row],[contenido]],Estructura!$L$4:$O$473,4,0)</f>
        <v>C-3</v>
      </c>
      <c r="Z1866" s="18" t="str">
        <f>+VLOOKUP(Sitio_Publico[[#This Row],[Filtro Integrado]],Estructura!$U$4:$W$529,3,0)</f>
        <v>FI-0</v>
      </c>
      <c r="AA1866" s="18" t="str">
        <f>+VLOOKUP(Sitio_Publico[[#This Row],[Muestra]],Estructura!$Y$4:$AB$483,4,0)</f>
        <v>M-00050</v>
      </c>
    </row>
    <row r="1867" spans="1:27" ht="40.799999999999997" x14ac:dyDescent="0.3">
      <c r="A1867" s="16">
        <f t="shared" si="29"/>
        <v>1866</v>
      </c>
      <c r="B1867" s="47" t="s">
        <v>15118</v>
      </c>
      <c r="C1867" s="13" t="s">
        <v>461</v>
      </c>
      <c r="D1867" s="13" t="s">
        <v>462</v>
      </c>
      <c r="E1867" s="44">
        <v>8203</v>
      </c>
      <c r="F1867" s="13" t="s">
        <v>468</v>
      </c>
      <c r="G1867" s="23" t="s">
        <v>469</v>
      </c>
      <c r="H1867" s="42" t="s">
        <v>458</v>
      </c>
      <c r="I1867" s="28" t="s">
        <v>176</v>
      </c>
      <c r="J1867" s="12" t="s">
        <v>393</v>
      </c>
      <c r="K1867" s="28" t="s">
        <v>470</v>
      </c>
      <c r="L1867" s="12" t="s">
        <v>465</v>
      </c>
      <c r="M1867" s="12" t="s">
        <v>471</v>
      </c>
      <c r="N1867" s="12" t="s">
        <v>467</v>
      </c>
      <c r="O1867" s="26" t="s">
        <v>9715</v>
      </c>
      <c r="P1867" s="26" t="s">
        <v>9716</v>
      </c>
      <c r="Q1867" s="25" t="s">
        <v>456</v>
      </c>
      <c r="R1867" s="26" t="s">
        <v>9717</v>
      </c>
      <c r="S1867" s="15" t="s">
        <v>9718</v>
      </c>
      <c r="T1867" s="52">
        <v>0</v>
      </c>
      <c r="U1867" s="22" t="s">
        <v>392</v>
      </c>
      <c r="V1867" s="18" t="str">
        <f>+Sitio_Publico[[#This Row],[idcoleccion]]&amp;"-"&amp;Sitio_Publico[[#This Row],[id]]</f>
        <v>000-1866</v>
      </c>
      <c r="W1867" s="18">
        <f>+VLOOKUP(Sitio_Publico[[#This Row],[territorio]],Estructura!$AE$4:$AH$1067,4,0)</f>
        <v>30008203</v>
      </c>
      <c r="X1867" s="18" t="str">
        <f>+VLOOKUP(Sitio_Publico[[#This Row],[tema]],Estructura!$G$4:$J$532,4,0)</f>
        <v>T-4</v>
      </c>
      <c r="Y1867" s="18" t="str">
        <f>+VLOOKUP(Sitio_Publico[[#This Row],[contenido]],Estructura!$L$4:$O$473,4,0)</f>
        <v>C-3</v>
      </c>
      <c r="Z1867" s="18" t="str">
        <f>+VLOOKUP(Sitio_Publico[[#This Row],[Filtro Integrado]],Estructura!$U$4:$W$529,3,0)</f>
        <v>FI-0</v>
      </c>
      <c r="AA1867" s="18" t="str">
        <f>+VLOOKUP(Sitio_Publico[[#This Row],[Muestra]],Estructura!$Y$4:$AB$483,4,0)</f>
        <v>M-00050</v>
      </c>
    </row>
    <row r="1868" spans="1:27" ht="40.799999999999997" x14ac:dyDescent="0.3">
      <c r="A1868" s="16">
        <f t="shared" si="29"/>
        <v>1867</v>
      </c>
      <c r="B1868" s="47" t="s">
        <v>15118</v>
      </c>
      <c r="C1868" s="13" t="s">
        <v>461</v>
      </c>
      <c r="D1868" s="13" t="s">
        <v>462</v>
      </c>
      <c r="E1868" s="44">
        <v>10107</v>
      </c>
      <c r="F1868" s="13" t="s">
        <v>497</v>
      </c>
      <c r="G1868" s="23" t="s">
        <v>498</v>
      </c>
      <c r="H1868" s="42" t="s">
        <v>458</v>
      </c>
      <c r="I1868" s="28" t="s">
        <v>254</v>
      </c>
      <c r="J1868" s="12" t="s">
        <v>499</v>
      </c>
      <c r="K1868" s="28" t="s">
        <v>540</v>
      </c>
      <c r="L1868" s="12" t="s">
        <v>541</v>
      </c>
      <c r="M1868" s="12" t="s">
        <v>501</v>
      </c>
      <c r="N1868" s="12" t="s">
        <v>467</v>
      </c>
      <c r="O1868" s="26" t="s">
        <v>9719</v>
      </c>
      <c r="P1868" s="26" t="s">
        <v>9720</v>
      </c>
      <c r="Q1868" s="25" t="s">
        <v>491</v>
      </c>
      <c r="R1868" s="26" t="s">
        <v>9721</v>
      </c>
      <c r="S1868" s="15" t="s">
        <v>9722</v>
      </c>
      <c r="T1868" s="52">
        <v>0</v>
      </c>
      <c r="U1868" s="22" t="s">
        <v>392</v>
      </c>
      <c r="V1868" s="18" t="str">
        <f>+Sitio_Publico[[#This Row],[idcoleccion]]&amp;"-"&amp;Sitio_Publico[[#This Row],[id]]</f>
        <v>000-1867</v>
      </c>
      <c r="W1868" s="18">
        <f>+VLOOKUP(Sitio_Publico[[#This Row],[territorio]],Estructura!$AE$4:$AH$1067,4,0)</f>
        <v>30010107</v>
      </c>
      <c r="X1868" s="18" t="str">
        <f>+VLOOKUP(Sitio_Publico[[#This Row],[tema]],Estructura!$G$4:$J$532,4,0)</f>
        <v>T-6</v>
      </c>
      <c r="Y1868" s="18" t="str">
        <f>+VLOOKUP(Sitio_Publico[[#This Row],[contenido]],Estructura!$L$4:$O$473,4,0)</f>
        <v>C-4</v>
      </c>
      <c r="Z1868" s="18" t="str">
        <f>+VLOOKUP(Sitio_Publico[[#This Row],[Filtro Integrado]],Estructura!$U$4:$W$529,3,0)</f>
        <v>FI-1</v>
      </c>
      <c r="AA1868" s="18" t="str">
        <f>+VLOOKUP(Sitio_Publico[[#This Row],[Muestra]],Estructura!$Y$4:$AB$483,4,0)</f>
        <v>M-00057</v>
      </c>
    </row>
    <row r="1869" spans="1:27" ht="36" x14ac:dyDescent="0.3">
      <c r="A1869" s="16">
        <f t="shared" si="29"/>
        <v>1868</v>
      </c>
      <c r="B1869" s="47" t="s">
        <v>15118</v>
      </c>
      <c r="C1869" s="13" t="s">
        <v>461</v>
      </c>
      <c r="D1869" s="13" t="s">
        <v>462</v>
      </c>
      <c r="E1869" s="44">
        <v>12402</v>
      </c>
      <c r="F1869" s="13" t="s">
        <v>497</v>
      </c>
      <c r="G1869" s="23" t="s">
        <v>498</v>
      </c>
      <c r="H1869" s="42" t="s">
        <v>458</v>
      </c>
      <c r="I1869" s="28" t="s">
        <v>296</v>
      </c>
      <c r="J1869" s="12" t="s">
        <v>499</v>
      </c>
      <c r="K1869" s="28" t="s">
        <v>540</v>
      </c>
      <c r="L1869" s="12" t="s">
        <v>541</v>
      </c>
      <c r="M1869" s="12" t="s">
        <v>501</v>
      </c>
      <c r="N1869" s="12" t="s">
        <v>467</v>
      </c>
      <c r="O1869" s="26" t="s">
        <v>620</v>
      </c>
      <c r="P1869" s="26" t="s">
        <v>9723</v>
      </c>
      <c r="Q1869" s="25" t="s">
        <v>491</v>
      </c>
      <c r="R1869" s="26" t="s">
        <v>9724</v>
      </c>
      <c r="S1869" s="15" t="s">
        <v>621</v>
      </c>
      <c r="T1869" s="52">
        <v>0</v>
      </c>
      <c r="U1869" s="22" t="s">
        <v>392</v>
      </c>
      <c r="V1869" s="18" t="str">
        <f>+Sitio_Publico[[#This Row],[idcoleccion]]&amp;"-"&amp;Sitio_Publico[[#This Row],[id]]</f>
        <v>000-1868</v>
      </c>
      <c r="W1869" s="18">
        <f>+VLOOKUP(Sitio_Publico[[#This Row],[territorio]],Estructura!$AE$4:$AH$1067,4,0)</f>
        <v>30012402</v>
      </c>
      <c r="X1869" s="18" t="str">
        <f>+VLOOKUP(Sitio_Publico[[#This Row],[tema]],Estructura!$G$4:$J$532,4,0)</f>
        <v>T-6</v>
      </c>
      <c r="Y1869" s="18" t="str">
        <f>+VLOOKUP(Sitio_Publico[[#This Row],[contenido]],Estructura!$L$4:$O$473,4,0)</f>
        <v>C-4</v>
      </c>
      <c r="Z1869" s="18" t="str">
        <f>+VLOOKUP(Sitio_Publico[[#This Row],[Filtro Integrado]],Estructura!$U$4:$W$529,3,0)</f>
        <v>FI-1</v>
      </c>
      <c r="AA1869" s="18" t="str">
        <f>+VLOOKUP(Sitio_Publico[[#This Row],[Muestra]],Estructura!$Y$4:$AB$483,4,0)</f>
        <v>M-00057</v>
      </c>
    </row>
    <row r="1870" spans="1:27" ht="40.799999999999997" x14ac:dyDescent="0.3">
      <c r="A1870" s="16">
        <f t="shared" si="29"/>
        <v>1869</v>
      </c>
      <c r="B1870" s="47" t="s">
        <v>15118</v>
      </c>
      <c r="C1870" s="13" t="s">
        <v>461</v>
      </c>
      <c r="D1870" s="13" t="s">
        <v>462</v>
      </c>
      <c r="E1870" s="44">
        <v>7105</v>
      </c>
      <c r="F1870" s="13" t="s">
        <v>463</v>
      </c>
      <c r="G1870" s="23" t="s">
        <v>464</v>
      </c>
      <c r="H1870" s="42" t="s">
        <v>458</v>
      </c>
      <c r="I1870" s="28" t="s">
        <v>24</v>
      </c>
      <c r="J1870" s="12" t="s">
        <v>393</v>
      </c>
      <c r="K1870" s="28" t="s">
        <v>463</v>
      </c>
      <c r="L1870" s="12" t="s">
        <v>465</v>
      </c>
      <c r="M1870" s="12" t="s">
        <v>466</v>
      </c>
      <c r="N1870" s="12" t="s">
        <v>467</v>
      </c>
      <c r="O1870" s="26" t="s">
        <v>9725</v>
      </c>
      <c r="P1870" s="26" t="s">
        <v>9726</v>
      </c>
      <c r="Q1870" s="25" t="s">
        <v>456</v>
      </c>
      <c r="R1870" s="26" t="s">
        <v>9727</v>
      </c>
      <c r="S1870" s="15" t="s">
        <v>9728</v>
      </c>
      <c r="T1870" s="52">
        <v>0</v>
      </c>
      <c r="U1870" s="22" t="s">
        <v>392</v>
      </c>
      <c r="V1870" s="18" t="str">
        <f>+Sitio_Publico[[#This Row],[idcoleccion]]&amp;"-"&amp;Sitio_Publico[[#This Row],[id]]</f>
        <v>000-1869</v>
      </c>
      <c r="W1870" s="18">
        <f>+VLOOKUP(Sitio_Publico[[#This Row],[territorio]],Estructura!$AE$4:$AH$1067,4,0)</f>
        <v>30007105</v>
      </c>
      <c r="X1870" s="18" t="str">
        <f>+VLOOKUP(Sitio_Publico[[#This Row],[tema]],Estructura!$G$4:$J$532,4,0)</f>
        <v>T-3</v>
      </c>
      <c r="Y1870" s="18" t="str">
        <f>+VLOOKUP(Sitio_Publico[[#This Row],[contenido]],Estructura!$L$4:$O$473,4,0)</f>
        <v>C-2</v>
      </c>
      <c r="Z1870" s="18" t="str">
        <f>+VLOOKUP(Sitio_Publico[[#This Row],[Filtro Integrado]],Estructura!$U$4:$W$529,3,0)</f>
        <v>FI-0</v>
      </c>
      <c r="AA1870" s="18" t="str">
        <f>+VLOOKUP(Sitio_Publico[[#This Row],[Muestra]],Estructura!$Y$4:$AB$483,4,0)</f>
        <v>M-00049</v>
      </c>
    </row>
    <row r="1871" spans="1:27" ht="40.799999999999997" x14ac:dyDescent="0.3">
      <c r="A1871" s="16">
        <f t="shared" si="29"/>
        <v>1870</v>
      </c>
      <c r="B1871" s="47" t="s">
        <v>15118</v>
      </c>
      <c r="C1871" s="13" t="s">
        <v>461</v>
      </c>
      <c r="D1871" s="13" t="s">
        <v>462</v>
      </c>
      <c r="E1871" s="44">
        <v>15102</v>
      </c>
      <c r="F1871" s="13" t="s">
        <v>538</v>
      </c>
      <c r="G1871" s="23" t="s">
        <v>498</v>
      </c>
      <c r="H1871" s="42" t="s">
        <v>458</v>
      </c>
      <c r="I1871" s="28" t="s">
        <v>360</v>
      </c>
      <c r="J1871" s="12" t="s">
        <v>499</v>
      </c>
      <c r="K1871" s="28" t="s">
        <v>539</v>
      </c>
      <c r="L1871" s="12" t="s">
        <v>465</v>
      </c>
      <c r="M1871" s="12" t="s">
        <v>466</v>
      </c>
      <c r="N1871" s="12" t="s">
        <v>467</v>
      </c>
      <c r="O1871" s="26" t="s">
        <v>9729</v>
      </c>
      <c r="P1871" s="26" t="s">
        <v>9730</v>
      </c>
      <c r="Q1871" s="25" t="s">
        <v>526</v>
      </c>
      <c r="R1871" s="26" t="s">
        <v>9731</v>
      </c>
      <c r="S1871" s="15" t="s">
        <v>9732</v>
      </c>
      <c r="T1871" s="52">
        <v>0</v>
      </c>
      <c r="U1871" s="22" t="s">
        <v>392</v>
      </c>
      <c r="V1871" s="18" t="str">
        <f>+Sitio_Publico[[#This Row],[idcoleccion]]&amp;"-"&amp;Sitio_Publico[[#This Row],[id]]</f>
        <v>000-1870</v>
      </c>
      <c r="W1871" s="18">
        <f>+VLOOKUP(Sitio_Publico[[#This Row],[territorio]],Estructura!$AE$4:$AH$1067,4,0)</f>
        <v>30015102</v>
      </c>
      <c r="X1871" s="18" t="str">
        <f>+VLOOKUP(Sitio_Publico[[#This Row],[tema]],Estructura!$G$4:$J$532,4,0)</f>
        <v>T-9</v>
      </c>
      <c r="Y1871" s="18" t="str">
        <f>+VLOOKUP(Sitio_Publico[[#This Row],[contenido]],Estructura!$L$4:$O$473,4,0)</f>
        <v>C-4</v>
      </c>
      <c r="Z1871" s="18" t="str">
        <f>+VLOOKUP(Sitio_Publico[[#This Row],[Filtro Integrado]],Estructura!$U$4:$W$529,3,0)</f>
        <v>FI-1</v>
      </c>
      <c r="AA1871" s="18" t="str">
        <f>+VLOOKUP(Sitio_Publico[[#This Row],[Muestra]],Estructura!$Y$4:$AB$483,4,0)</f>
        <v>M-00056</v>
      </c>
    </row>
    <row r="1872" spans="1:27" ht="40.799999999999997" x14ac:dyDescent="0.3">
      <c r="A1872" s="16">
        <f t="shared" si="29"/>
        <v>1871</v>
      </c>
      <c r="B1872" s="47" t="s">
        <v>15118</v>
      </c>
      <c r="C1872" s="13" t="s">
        <v>461</v>
      </c>
      <c r="D1872" s="13" t="s">
        <v>462</v>
      </c>
      <c r="E1872" s="44">
        <v>14203</v>
      </c>
      <c r="F1872" s="13" t="s">
        <v>463</v>
      </c>
      <c r="G1872" s="23" t="s">
        <v>464</v>
      </c>
      <c r="H1872" s="42" t="s">
        <v>458</v>
      </c>
      <c r="I1872" s="28" t="s">
        <v>357</v>
      </c>
      <c r="J1872" s="12" t="s">
        <v>393</v>
      </c>
      <c r="K1872" s="28" t="s">
        <v>463</v>
      </c>
      <c r="L1872" s="12" t="s">
        <v>465</v>
      </c>
      <c r="M1872" s="12" t="s">
        <v>466</v>
      </c>
      <c r="N1872" s="12" t="s">
        <v>467</v>
      </c>
      <c r="O1872" s="26" t="s">
        <v>9733</v>
      </c>
      <c r="P1872" s="26" t="s">
        <v>9734</v>
      </c>
      <c r="Q1872" s="25" t="s">
        <v>456</v>
      </c>
      <c r="R1872" s="26" t="s">
        <v>9735</v>
      </c>
      <c r="S1872" s="15" t="s">
        <v>9736</v>
      </c>
      <c r="T1872" s="52">
        <v>0</v>
      </c>
      <c r="U1872" s="22" t="s">
        <v>392</v>
      </c>
      <c r="V1872" s="18" t="str">
        <f>+Sitio_Publico[[#This Row],[idcoleccion]]&amp;"-"&amp;Sitio_Publico[[#This Row],[id]]</f>
        <v>000-1871</v>
      </c>
      <c r="W1872" s="18">
        <f>+VLOOKUP(Sitio_Publico[[#This Row],[territorio]],Estructura!$AE$4:$AH$1067,4,0)</f>
        <v>30014203</v>
      </c>
      <c r="X1872" s="18" t="str">
        <f>+VLOOKUP(Sitio_Publico[[#This Row],[tema]],Estructura!$G$4:$J$532,4,0)</f>
        <v>T-3</v>
      </c>
      <c r="Y1872" s="18" t="str">
        <f>+VLOOKUP(Sitio_Publico[[#This Row],[contenido]],Estructura!$L$4:$O$473,4,0)</f>
        <v>C-2</v>
      </c>
      <c r="Z1872" s="18" t="str">
        <f>+VLOOKUP(Sitio_Publico[[#This Row],[Filtro Integrado]],Estructura!$U$4:$W$529,3,0)</f>
        <v>FI-0</v>
      </c>
      <c r="AA1872" s="18" t="str">
        <f>+VLOOKUP(Sitio_Publico[[#This Row],[Muestra]],Estructura!$Y$4:$AB$483,4,0)</f>
        <v>M-00049</v>
      </c>
    </row>
    <row r="1873" spans="1:27" ht="40.799999999999997" x14ac:dyDescent="0.3">
      <c r="A1873" s="16">
        <f t="shared" si="29"/>
        <v>1872</v>
      </c>
      <c r="B1873" s="47" t="s">
        <v>15118</v>
      </c>
      <c r="C1873" s="13" t="s">
        <v>461</v>
      </c>
      <c r="D1873" s="13" t="s">
        <v>462</v>
      </c>
      <c r="E1873" s="44">
        <v>10108</v>
      </c>
      <c r="F1873" s="13" t="s">
        <v>497</v>
      </c>
      <c r="G1873" s="23" t="s">
        <v>498</v>
      </c>
      <c r="H1873" s="42" t="s">
        <v>458</v>
      </c>
      <c r="I1873" s="28" t="s">
        <v>255</v>
      </c>
      <c r="J1873" s="12" t="s">
        <v>499</v>
      </c>
      <c r="K1873" s="28" t="s">
        <v>500</v>
      </c>
      <c r="L1873" s="12" t="s">
        <v>465</v>
      </c>
      <c r="M1873" s="12" t="s">
        <v>501</v>
      </c>
      <c r="N1873" s="12" t="s">
        <v>467</v>
      </c>
      <c r="O1873" s="26" t="s">
        <v>9737</v>
      </c>
      <c r="P1873" s="26" t="s">
        <v>9738</v>
      </c>
      <c r="Q1873" s="25" t="s">
        <v>456</v>
      </c>
      <c r="R1873" s="26" t="s">
        <v>9739</v>
      </c>
      <c r="S1873" s="15" t="s">
        <v>9740</v>
      </c>
      <c r="T1873" s="52">
        <v>0</v>
      </c>
      <c r="U1873" s="22" t="s">
        <v>392</v>
      </c>
      <c r="V1873" s="18" t="str">
        <f>+Sitio_Publico[[#This Row],[idcoleccion]]&amp;"-"&amp;Sitio_Publico[[#This Row],[id]]</f>
        <v>000-1872</v>
      </c>
      <c r="W1873" s="18">
        <f>+VLOOKUP(Sitio_Publico[[#This Row],[territorio]],Estructura!$AE$4:$AH$1067,4,0)</f>
        <v>30010108</v>
      </c>
      <c r="X1873" s="18" t="str">
        <f>+VLOOKUP(Sitio_Publico[[#This Row],[tema]],Estructura!$G$4:$J$532,4,0)</f>
        <v>T-6</v>
      </c>
      <c r="Y1873" s="18" t="str">
        <f>+VLOOKUP(Sitio_Publico[[#This Row],[contenido]],Estructura!$L$4:$O$473,4,0)</f>
        <v>C-4</v>
      </c>
      <c r="Z1873" s="18" t="str">
        <f>+VLOOKUP(Sitio_Publico[[#This Row],[Filtro Integrado]],Estructura!$U$4:$W$529,3,0)</f>
        <v>FI-1</v>
      </c>
      <c r="AA1873" s="18" t="str">
        <f>+VLOOKUP(Sitio_Publico[[#This Row],[Muestra]],Estructura!$Y$4:$AB$483,4,0)</f>
        <v>M-00053</v>
      </c>
    </row>
    <row r="1874" spans="1:27" ht="36" x14ac:dyDescent="0.3">
      <c r="A1874" s="16">
        <f t="shared" si="29"/>
        <v>1873</v>
      </c>
      <c r="B1874" s="47" t="s">
        <v>15118</v>
      </c>
      <c r="C1874" s="13" t="s">
        <v>461</v>
      </c>
      <c r="D1874" s="13" t="s">
        <v>462</v>
      </c>
      <c r="E1874" s="44">
        <v>3103</v>
      </c>
      <c r="F1874" s="13" t="s">
        <v>497</v>
      </c>
      <c r="G1874" s="23" t="s">
        <v>498</v>
      </c>
      <c r="H1874" s="42" t="s">
        <v>458</v>
      </c>
      <c r="I1874" s="28" t="s">
        <v>43</v>
      </c>
      <c r="J1874" s="12" t="s">
        <v>499</v>
      </c>
      <c r="K1874" s="28" t="s">
        <v>540</v>
      </c>
      <c r="L1874" s="12" t="s">
        <v>541</v>
      </c>
      <c r="M1874" s="12" t="s">
        <v>501</v>
      </c>
      <c r="N1874" s="12" t="s">
        <v>467</v>
      </c>
      <c r="O1874" s="26" t="s">
        <v>9741</v>
      </c>
      <c r="P1874" s="26" t="s">
        <v>9742</v>
      </c>
      <c r="Q1874" s="25" t="s">
        <v>491</v>
      </c>
      <c r="R1874" s="26" t="s">
        <v>9743</v>
      </c>
      <c r="S1874" s="15" t="s">
        <v>9744</v>
      </c>
      <c r="T1874" s="52">
        <v>0</v>
      </c>
      <c r="U1874" s="22" t="s">
        <v>392</v>
      </c>
      <c r="V1874" s="18" t="str">
        <f>+Sitio_Publico[[#This Row],[idcoleccion]]&amp;"-"&amp;Sitio_Publico[[#This Row],[id]]</f>
        <v>000-1873</v>
      </c>
      <c r="W1874" s="18">
        <f>+VLOOKUP(Sitio_Publico[[#This Row],[territorio]],Estructura!$AE$4:$AH$1067,4,0)</f>
        <v>30003103</v>
      </c>
      <c r="X1874" s="18" t="str">
        <f>+VLOOKUP(Sitio_Publico[[#This Row],[tema]],Estructura!$G$4:$J$532,4,0)</f>
        <v>T-6</v>
      </c>
      <c r="Y1874" s="18" t="str">
        <f>+VLOOKUP(Sitio_Publico[[#This Row],[contenido]],Estructura!$L$4:$O$473,4,0)</f>
        <v>C-4</v>
      </c>
      <c r="Z1874" s="18" t="str">
        <f>+VLOOKUP(Sitio_Publico[[#This Row],[Filtro Integrado]],Estructura!$U$4:$W$529,3,0)</f>
        <v>FI-1</v>
      </c>
      <c r="AA1874" s="18" t="str">
        <f>+VLOOKUP(Sitio_Publico[[#This Row],[Muestra]],Estructura!$Y$4:$AB$483,4,0)</f>
        <v>M-00057</v>
      </c>
    </row>
    <row r="1875" spans="1:27" ht="40.799999999999997" x14ac:dyDescent="0.3">
      <c r="A1875" s="16">
        <f t="shared" si="29"/>
        <v>1874</v>
      </c>
      <c r="B1875" s="47" t="s">
        <v>15118</v>
      </c>
      <c r="C1875" s="13" t="s">
        <v>461</v>
      </c>
      <c r="D1875" s="13" t="s">
        <v>462</v>
      </c>
      <c r="E1875" s="44">
        <v>7407</v>
      </c>
      <c r="F1875" s="13" t="s">
        <v>468</v>
      </c>
      <c r="G1875" s="23" t="s">
        <v>469</v>
      </c>
      <c r="H1875" s="42" t="s">
        <v>458</v>
      </c>
      <c r="I1875" s="28" t="s">
        <v>160</v>
      </c>
      <c r="J1875" s="12" t="s">
        <v>393</v>
      </c>
      <c r="K1875" s="28" t="s">
        <v>542</v>
      </c>
      <c r="L1875" s="12" t="s">
        <v>465</v>
      </c>
      <c r="M1875" s="12" t="s">
        <v>471</v>
      </c>
      <c r="N1875" s="12" t="s">
        <v>467</v>
      </c>
      <c r="O1875" s="26" t="s">
        <v>9745</v>
      </c>
      <c r="P1875" s="26" t="s">
        <v>9746</v>
      </c>
      <c r="Q1875" s="25" t="s">
        <v>456</v>
      </c>
      <c r="R1875" s="26" t="s">
        <v>9747</v>
      </c>
      <c r="S1875" s="15" t="s">
        <v>9748</v>
      </c>
      <c r="T1875" s="52">
        <v>0</v>
      </c>
      <c r="U1875" s="22" t="s">
        <v>392</v>
      </c>
      <c r="V1875" s="18" t="str">
        <f>+Sitio_Publico[[#This Row],[idcoleccion]]&amp;"-"&amp;Sitio_Publico[[#This Row],[id]]</f>
        <v>000-1874</v>
      </c>
      <c r="W1875" s="18">
        <f>+VLOOKUP(Sitio_Publico[[#This Row],[territorio]],Estructura!$AE$4:$AH$1067,4,0)</f>
        <v>30007407</v>
      </c>
      <c r="X1875" s="18" t="str">
        <f>+VLOOKUP(Sitio_Publico[[#This Row],[tema]],Estructura!$G$4:$J$532,4,0)</f>
        <v>T-4</v>
      </c>
      <c r="Y1875" s="18" t="str">
        <f>+VLOOKUP(Sitio_Publico[[#This Row],[contenido]],Estructura!$L$4:$O$473,4,0)</f>
        <v>C-3</v>
      </c>
      <c r="Z1875" s="18" t="str">
        <f>+VLOOKUP(Sitio_Publico[[#This Row],[Filtro Integrado]],Estructura!$U$4:$W$529,3,0)</f>
        <v>FI-0</v>
      </c>
      <c r="AA1875" s="18" t="str">
        <f>+VLOOKUP(Sitio_Publico[[#This Row],[Muestra]],Estructura!$Y$4:$AB$483,4,0)</f>
        <v>M-00058</v>
      </c>
    </row>
    <row r="1876" spans="1:27" ht="40.799999999999997" x14ac:dyDescent="0.3">
      <c r="A1876" s="16">
        <f t="shared" si="29"/>
        <v>1875</v>
      </c>
      <c r="B1876" s="47" t="s">
        <v>15118</v>
      </c>
      <c r="C1876" s="13" t="s">
        <v>461</v>
      </c>
      <c r="D1876" s="13" t="s">
        <v>462</v>
      </c>
      <c r="E1876" s="44">
        <v>14204</v>
      </c>
      <c r="F1876" s="13" t="s">
        <v>538</v>
      </c>
      <c r="G1876" s="23" t="s">
        <v>498</v>
      </c>
      <c r="H1876" s="42" t="s">
        <v>458</v>
      </c>
      <c r="I1876" s="28" t="s">
        <v>358</v>
      </c>
      <c r="J1876" s="12" t="s">
        <v>499</v>
      </c>
      <c r="K1876" s="28" t="s">
        <v>539</v>
      </c>
      <c r="L1876" s="12" t="s">
        <v>465</v>
      </c>
      <c r="M1876" s="12" t="s">
        <v>466</v>
      </c>
      <c r="N1876" s="12" t="s">
        <v>467</v>
      </c>
      <c r="O1876" s="26" t="s">
        <v>9749</v>
      </c>
      <c r="P1876" s="26" t="s">
        <v>9750</v>
      </c>
      <c r="Q1876" s="25" t="s">
        <v>526</v>
      </c>
      <c r="R1876" s="26" t="s">
        <v>9751</v>
      </c>
      <c r="S1876" s="15" t="s">
        <v>9752</v>
      </c>
      <c r="T1876" s="52">
        <v>0</v>
      </c>
      <c r="U1876" s="22" t="s">
        <v>392</v>
      </c>
      <c r="V1876" s="18" t="str">
        <f>+Sitio_Publico[[#This Row],[idcoleccion]]&amp;"-"&amp;Sitio_Publico[[#This Row],[id]]</f>
        <v>000-1875</v>
      </c>
      <c r="W1876" s="18">
        <f>+VLOOKUP(Sitio_Publico[[#This Row],[territorio]],Estructura!$AE$4:$AH$1067,4,0)</f>
        <v>30014204</v>
      </c>
      <c r="X1876" s="18" t="str">
        <f>+VLOOKUP(Sitio_Publico[[#This Row],[tema]],Estructura!$G$4:$J$532,4,0)</f>
        <v>T-9</v>
      </c>
      <c r="Y1876" s="18" t="str">
        <f>+VLOOKUP(Sitio_Publico[[#This Row],[contenido]],Estructura!$L$4:$O$473,4,0)</f>
        <v>C-4</v>
      </c>
      <c r="Z1876" s="18" t="str">
        <f>+VLOOKUP(Sitio_Publico[[#This Row],[Filtro Integrado]],Estructura!$U$4:$W$529,3,0)</f>
        <v>FI-1</v>
      </c>
      <c r="AA1876" s="18" t="str">
        <f>+VLOOKUP(Sitio_Publico[[#This Row],[Muestra]],Estructura!$Y$4:$AB$483,4,0)</f>
        <v>M-00056</v>
      </c>
    </row>
    <row r="1877" spans="1:27" ht="40.799999999999997" x14ac:dyDescent="0.3">
      <c r="A1877" s="16">
        <f t="shared" si="29"/>
        <v>1876</v>
      </c>
      <c r="B1877" s="47" t="s">
        <v>15118</v>
      </c>
      <c r="C1877" s="13" t="s">
        <v>461</v>
      </c>
      <c r="D1877" s="13" t="s">
        <v>462</v>
      </c>
      <c r="E1877" s="44">
        <v>7109</v>
      </c>
      <c r="F1877" s="13" t="s">
        <v>468</v>
      </c>
      <c r="G1877" s="23" t="s">
        <v>469</v>
      </c>
      <c r="H1877" s="42" t="s">
        <v>458</v>
      </c>
      <c r="I1877" s="28" t="s">
        <v>140</v>
      </c>
      <c r="J1877" s="12" t="s">
        <v>393</v>
      </c>
      <c r="K1877" s="28" t="s">
        <v>542</v>
      </c>
      <c r="L1877" s="12" t="s">
        <v>465</v>
      </c>
      <c r="M1877" s="12" t="s">
        <v>471</v>
      </c>
      <c r="N1877" s="12" t="s">
        <v>467</v>
      </c>
      <c r="O1877" s="26" t="s">
        <v>9753</v>
      </c>
      <c r="P1877" s="26" t="s">
        <v>9754</v>
      </c>
      <c r="Q1877" s="25" t="s">
        <v>456</v>
      </c>
      <c r="R1877" s="26" t="s">
        <v>9755</v>
      </c>
      <c r="S1877" s="15" t="s">
        <v>9756</v>
      </c>
      <c r="T1877" s="52">
        <v>0</v>
      </c>
      <c r="U1877" s="22" t="s">
        <v>392</v>
      </c>
      <c r="V1877" s="18" t="str">
        <f>+Sitio_Publico[[#This Row],[idcoleccion]]&amp;"-"&amp;Sitio_Publico[[#This Row],[id]]</f>
        <v>000-1876</v>
      </c>
      <c r="W1877" s="18">
        <f>+VLOOKUP(Sitio_Publico[[#This Row],[territorio]],Estructura!$AE$4:$AH$1067,4,0)</f>
        <v>30007109</v>
      </c>
      <c r="X1877" s="18" t="str">
        <f>+VLOOKUP(Sitio_Publico[[#This Row],[tema]],Estructura!$G$4:$J$532,4,0)</f>
        <v>T-4</v>
      </c>
      <c r="Y1877" s="18" t="str">
        <f>+VLOOKUP(Sitio_Publico[[#This Row],[contenido]],Estructura!$L$4:$O$473,4,0)</f>
        <v>C-3</v>
      </c>
      <c r="Z1877" s="18" t="str">
        <f>+VLOOKUP(Sitio_Publico[[#This Row],[Filtro Integrado]],Estructura!$U$4:$W$529,3,0)</f>
        <v>FI-0</v>
      </c>
      <c r="AA1877" s="18" t="str">
        <f>+VLOOKUP(Sitio_Publico[[#This Row],[Muestra]],Estructura!$Y$4:$AB$483,4,0)</f>
        <v>M-00058</v>
      </c>
    </row>
    <row r="1878" spans="1:27" ht="40.799999999999997" x14ac:dyDescent="0.3">
      <c r="A1878" s="16">
        <f t="shared" si="29"/>
        <v>1877</v>
      </c>
      <c r="B1878" s="47" t="s">
        <v>15118</v>
      </c>
      <c r="C1878" s="13" t="s">
        <v>461</v>
      </c>
      <c r="D1878" s="13" t="s">
        <v>462</v>
      </c>
      <c r="E1878" s="44">
        <v>10202</v>
      </c>
      <c r="F1878" s="13" t="s">
        <v>463</v>
      </c>
      <c r="G1878" s="23" t="s">
        <v>464</v>
      </c>
      <c r="H1878" s="42" t="s">
        <v>458</v>
      </c>
      <c r="I1878" s="28" t="s">
        <v>258</v>
      </c>
      <c r="J1878" s="12" t="s">
        <v>393</v>
      </c>
      <c r="K1878" s="28" t="s">
        <v>463</v>
      </c>
      <c r="L1878" s="12" t="s">
        <v>465</v>
      </c>
      <c r="M1878" s="12" t="s">
        <v>466</v>
      </c>
      <c r="N1878" s="12" t="s">
        <v>467</v>
      </c>
      <c r="O1878" s="26" t="s">
        <v>9757</v>
      </c>
      <c r="P1878" s="26" t="s">
        <v>9758</v>
      </c>
      <c r="Q1878" s="25" t="s">
        <v>456</v>
      </c>
      <c r="R1878" s="26" t="s">
        <v>9759</v>
      </c>
      <c r="S1878" s="15" t="s">
        <v>9760</v>
      </c>
      <c r="T1878" s="52">
        <v>0</v>
      </c>
      <c r="U1878" s="22" t="s">
        <v>392</v>
      </c>
      <c r="V1878" s="18" t="str">
        <f>+Sitio_Publico[[#This Row],[idcoleccion]]&amp;"-"&amp;Sitio_Publico[[#This Row],[id]]</f>
        <v>000-1877</v>
      </c>
      <c r="W1878" s="18">
        <f>+VLOOKUP(Sitio_Publico[[#This Row],[territorio]],Estructura!$AE$4:$AH$1067,4,0)</f>
        <v>30010202</v>
      </c>
      <c r="X1878" s="18" t="str">
        <f>+VLOOKUP(Sitio_Publico[[#This Row],[tema]],Estructura!$G$4:$J$532,4,0)</f>
        <v>T-3</v>
      </c>
      <c r="Y1878" s="18" t="str">
        <f>+VLOOKUP(Sitio_Publico[[#This Row],[contenido]],Estructura!$L$4:$O$473,4,0)</f>
        <v>C-2</v>
      </c>
      <c r="Z1878" s="18" t="str">
        <f>+VLOOKUP(Sitio_Publico[[#This Row],[Filtro Integrado]],Estructura!$U$4:$W$529,3,0)</f>
        <v>FI-0</v>
      </c>
      <c r="AA1878" s="18" t="str">
        <f>+VLOOKUP(Sitio_Publico[[#This Row],[Muestra]],Estructura!$Y$4:$AB$483,4,0)</f>
        <v>M-00049</v>
      </c>
    </row>
    <row r="1879" spans="1:27" ht="40.799999999999997" x14ac:dyDescent="0.3">
      <c r="A1879" s="16">
        <f t="shared" si="29"/>
        <v>1878</v>
      </c>
      <c r="B1879" s="47" t="s">
        <v>15118</v>
      </c>
      <c r="C1879" s="13" t="s">
        <v>461</v>
      </c>
      <c r="D1879" s="13" t="s">
        <v>462</v>
      </c>
      <c r="E1879" s="44">
        <v>12301</v>
      </c>
      <c r="F1879" s="13" t="s">
        <v>468</v>
      </c>
      <c r="G1879" s="23" t="s">
        <v>469</v>
      </c>
      <c r="H1879" s="42" t="s">
        <v>458</v>
      </c>
      <c r="I1879" s="28" t="s">
        <v>292</v>
      </c>
      <c r="J1879" s="12" t="s">
        <v>393</v>
      </c>
      <c r="K1879" s="28" t="s">
        <v>542</v>
      </c>
      <c r="L1879" s="12" t="s">
        <v>465</v>
      </c>
      <c r="M1879" s="12" t="s">
        <v>471</v>
      </c>
      <c r="N1879" s="12" t="s">
        <v>467</v>
      </c>
      <c r="O1879" s="26" t="s">
        <v>579</v>
      </c>
      <c r="P1879" s="26" t="s">
        <v>9761</v>
      </c>
      <c r="Q1879" s="25" t="s">
        <v>456</v>
      </c>
      <c r="R1879" s="26" t="s">
        <v>9762</v>
      </c>
      <c r="S1879" s="15" t="s">
        <v>580</v>
      </c>
      <c r="T1879" s="52">
        <v>0</v>
      </c>
      <c r="U1879" s="22" t="s">
        <v>392</v>
      </c>
      <c r="V1879" s="18" t="str">
        <f>+Sitio_Publico[[#This Row],[idcoleccion]]&amp;"-"&amp;Sitio_Publico[[#This Row],[id]]</f>
        <v>000-1878</v>
      </c>
      <c r="W1879" s="18">
        <f>+VLOOKUP(Sitio_Publico[[#This Row],[territorio]],Estructura!$AE$4:$AH$1067,4,0)</f>
        <v>30012301</v>
      </c>
      <c r="X1879" s="18" t="str">
        <f>+VLOOKUP(Sitio_Publico[[#This Row],[tema]],Estructura!$G$4:$J$532,4,0)</f>
        <v>T-4</v>
      </c>
      <c r="Y1879" s="18" t="str">
        <f>+VLOOKUP(Sitio_Publico[[#This Row],[contenido]],Estructura!$L$4:$O$473,4,0)</f>
        <v>C-3</v>
      </c>
      <c r="Z1879" s="18" t="str">
        <f>+VLOOKUP(Sitio_Publico[[#This Row],[Filtro Integrado]],Estructura!$U$4:$W$529,3,0)</f>
        <v>FI-0</v>
      </c>
      <c r="AA1879" s="18" t="str">
        <f>+VLOOKUP(Sitio_Publico[[#This Row],[Muestra]],Estructura!$Y$4:$AB$483,4,0)</f>
        <v>M-00058</v>
      </c>
    </row>
    <row r="1880" spans="1:27" ht="40.799999999999997" x14ac:dyDescent="0.3">
      <c r="A1880" s="16">
        <f t="shared" si="29"/>
        <v>1879</v>
      </c>
      <c r="B1880" s="47" t="s">
        <v>15118</v>
      </c>
      <c r="C1880" s="13" t="s">
        <v>461</v>
      </c>
      <c r="D1880" s="13" t="s">
        <v>462</v>
      </c>
      <c r="E1880" s="44">
        <v>5103</v>
      </c>
      <c r="F1880" s="13" t="s">
        <v>524</v>
      </c>
      <c r="G1880" s="23" t="s">
        <v>498</v>
      </c>
      <c r="H1880" s="42" t="s">
        <v>458</v>
      </c>
      <c r="I1880" s="28" t="s">
        <v>64</v>
      </c>
      <c r="J1880" s="12" t="s">
        <v>499</v>
      </c>
      <c r="K1880" s="28" t="s">
        <v>525</v>
      </c>
      <c r="L1880" s="12" t="s">
        <v>465</v>
      </c>
      <c r="M1880" s="12" t="s">
        <v>471</v>
      </c>
      <c r="N1880" s="12" t="s">
        <v>467</v>
      </c>
      <c r="O1880" s="26" t="s">
        <v>9763</v>
      </c>
      <c r="P1880" s="26" t="s">
        <v>9764</v>
      </c>
      <c r="Q1880" s="25" t="s">
        <v>526</v>
      </c>
      <c r="R1880" s="26" t="s">
        <v>9765</v>
      </c>
      <c r="S1880" s="15" t="s">
        <v>9766</v>
      </c>
      <c r="T1880" s="52">
        <v>0</v>
      </c>
      <c r="U1880" s="22" t="s">
        <v>392</v>
      </c>
      <c r="V1880" s="18" t="str">
        <f>+Sitio_Publico[[#This Row],[idcoleccion]]&amp;"-"&amp;Sitio_Publico[[#This Row],[id]]</f>
        <v>000-1879</v>
      </c>
      <c r="W1880" s="18">
        <f>+VLOOKUP(Sitio_Publico[[#This Row],[territorio]],Estructura!$AE$4:$AH$1067,4,0)</f>
        <v>30005103</v>
      </c>
      <c r="X1880" s="18" t="str">
        <f>+VLOOKUP(Sitio_Publico[[#This Row],[tema]],Estructura!$G$4:$J$532,4,0)</f>
        <v>T-8</v>
      </c>
      <c r="Y1880" s="18" t="str">
        <f>+VLOOKUP(Sitio_Publico[[#This Row],[contenido]],Estructura!$L$4:$O$473,4,0)</f>
        <v>C-4</v>
      </c>
      <c r="Z1880" s="18" t="str">
        <f>+VLOOKUP(Sitio_Publico[[#This Row],[Filtro Integrado]],Estructura!$U$4:$W$529,3,0)</f>
        <v>FI-1</v>
      </c>
      <c r="AA1880" s="18" t="str">
        <f>+VLOOKUP(Sitio_Publico[[#This Row],[Muestra]],Estructura!$Y$4:$AB$483,4,0)</f>
        <v>M-00055</v>
      </c>
    </row>
    <row r="1881" spans="1:27" ht="40.799999999999997" x14ac:dyDescent="0.3">
      <c r="A1881" s="16">
        <f t="shared" si="29"/>
        <v>1880</v>
      </c>
      <c r="B1881" s="47" t="s">
        <v>15118</v>
      </c>
      <c r="C1881" s="13" t="s">
        <v>461</v>
      </c>
      <c r="D1881" s="13" t="s">
        <v>462</v>
      </c>
      <c r="E1881" s="44">
        <v>6203</v>
      </c>
      <c r="F1881" s="13" t="s">
        <v>502</v>
      </c>
      <c r="G1881" s="23" t="s">
        <v>464</v>
      </c>
      <c r="H1881" s="42" t="s">
        <v>458</v>
      </c>
      <c r="I1881" s="28" t="s">
        <v>119</v>
      </c>
      <c r="J1881" s="12" t="s">
        <v>393</v>
      </c>
      <c r="K1881" s="28" t="s">
        <v>503</v>
      </c>
      <c r="L1881" s="12" t="s">
        <v>465</v>
      </c>
      <c r="M1881" s="12" t="s">
        <v>466</v>
      </c>
      <c r="N1881" s="12" t="s">
        <v>467</v>
      </c>
      <c r="O1881" s="26" t="s">
        <v>9767</v>
      </c>
      <c r="P1881" s="26" t="s">
        <v>9768</v>
      </c>
      <c r="Q1881" s="25" t="s">
        <v>456</v>
      </c>
      <c r="R1881" s="26" t="s">
        <v>9769</v>
      </c>
      <c r="S1881" s="15" t="s">
        <v>9770</v>
      </c>
      <c r="T1881" s="52">
        <v>0</v>
      </c>
      <c r="U1881" s="22" t="s">
        <v>392</v>
      </c>
      <c r="V1881" s="18" t="str">
        <f>+Sitio_Publico[[#This Row],[idcoleccion]]&amp;"-"&amp;Sitio_Publico[[#This Row],[id]]</f>
        <v>000-1880</v>
      </c>
      <c r="W1881" s="18">
        <f>+VLOOKUP(Sitio_Publico[[#This Row],[territorio]],Estructura!$AE$4:$AH$1067,4,0)</f>
        <v>30006203</v>
      </c>
      <c r="X1881" s="18" t="str">
        <f>+VLOOKUP(Sitio_Publico[[#This Row],[tema]],Estructura!$G$4:$J$532,4,0)</f>
        <v>T-7</v>
      </c>
      <c r="Y1881" s="18" t="str">
        <f>+VLOOKUP(Sitio_Publico[[#This Row],[contenido]],Estructura!$L$4:$O$473,4,0)</f>
        <v>C-2</v>
      </c>
      <c r="Z1881" s="18" t="str">
        <f>+VLOOKUP(Sitio_Publico[[#This Row],[Filtro Integrado]],Estructura!$U$4:$W$529,3,0)</f>
        <v>FI-0</v>
      </c>
      <c r="AA1881" s="18" t="str">
        <f>+VLOOKUP(Sitio_Publico[[#This Row],[Muestra]],Estructura!$Y$4:$AB$483,4,0)</f>
        <v>M-00054</v>
      </c>
    </row>
    <row r="1882" spans="1:27" ht="40.799999999999997" x14ac:dyDescent="0.3">
      <c r="A1882" s="16">
        <f t="shared" si="29"/>
        <v>1881</v>
      </c>
      <c r="B1882" s="47" t="s">
        <v>15118</v>
      </c>
      <c r="C1882" s="13" t="s">
        <v>461</v>
      </c>
      <c r="D1882" s="13" t="s">
        <v>462</v>
      </c>
      <c r="E1882" s="44">
        <v>5109</v>
      </c>
      <c r="F1882" s="13" t="s">
        <v>538</v>
      </c>
      <c r="G1882" s="23" t="s">
        <v>498</v>
      </c>
      <c r="H1882" s="42" t="s">
        <v>458</v>
      </c>
      <c r="I1882" s="28" t="s">
        <v>68</v>
      </c>
      <c r="J1882" s="12" t="s">
        <v>499</v>
      </c>
      <c r="K1882" s="28" t="s">
        <v>539</v>
      </c>
      <c r="L1882" s="12" t="s">
        <v>465</v>
      </c>
      <c r="M1882" s="12" t="s">
        <v>466</v>
      </c>
      <c r="N1882" s="12" t="s">
        <v>467</v>
      </c>
      <c r="O1882" s="26" t="s">
        <v>9771</v>
      </c>
      <c r="P1882" s="26" t="s">
        <v>9772</v>
      </c>
      <c r="Q1882" s="25" t="s">
        <v>526</v>
      </c>
      <c r="R1882" s="26" t="s">
        <v>9773</v>
      </c>
      <c r="S1882" s="15" t="s">
        <v>9774</v>
      </c>
      <c r="T1882" s="52">
        <v>0</v>
      </c>
      <c r="U1882" s="22" t="s">
        <v>392</v>
      </c>
      <c r="V1882" s="18" t="str">
        <f>+Sitio_Publico[[#This Row],[idcoleccion]]&amp;"-"&amp;Sitio_Publico[[#This Row],[id]]</f>
        <v>000-1881</v>
      </c>
      <c r="W1882" s="18">
        <f>+VLOOKUP(Sitio_Publico[[#This Row],[territorio]],Estructura!$AE$4:$AH$1067,4,0)</f>
        <v>30005109</v>
      </c>
      <c r="X1882" s="18" t="str">
        <f>+VLOOKUP(Sitio_Publico[[#This Row],[tema]],Estructura!$G$4:$J$532,4,0)</f>
        <v>T-9</v>
      </c>
      <c r="Y1882" s="18" t="str">
        <f>+VLOOKUP(Sitio_Publico[[#This Row],[contenido]],Estructura!$L$4:$O$473,4,0)</f>
        <v>C-4</v>
      </c>
      <c r="Z1882" s="18" t="str">
        <f>+VLOOKUP(Sitio_Publico[[#This Row],[Filtro Integrado]],Estructura!$U$4:$W$529,3,0)</f>
        <v>FI-1</v>
      </c>
      <c r="AA1882" s="18" t="str">
        <f>+VLOOKUP(Sitio_Publico[[#This Row],[Muestra]],Estructura!$Y$4:$AB$483,4,0)</f>
        <v>M-00056</v>
      </c>
    </row>
    <row r="1883" spans="1:27" ht="40.799999999999997" x14ac:dyDescent="0.3">
      <c r="A1883" s="16">
        <f t="shared" si="29"/>
        <v>1882</v>
      </c>
      <c r="B1883" s="47" t="s">
        <v>15118</v>
      </c>
      <c r="C1883" s="13" t="s">
        <v>461</v>
      </c>
      <c r="D1883" s="13" t="s">
        <v>462</v>
      </c>
      <c r="E1883" s="44">
        <v>16202</v>
      </c>
      <c r="F1883" s="13" t="s">
        <v>538</v>
      </c>
      <c r="G1883" s="23" t="s">
        <v>498</v>
      </c>
      <c r="H1883" s="42" t="s">
        <v>458</v>
      </c>
      <c r="I1883" s="28" t="s">
        <v>197</v>
      </c>
      <c r="J1883" s="12" t="s">
        <v>499</v>
      </c>
      <c r="K1883" s="28" t="s">
        <v>539</v>
      </c>
      <c r="L1883" s="12" t="s">
        <v>465</v>
      </c>
      <c r="M1883" s="12" t="s">
        <v>466</v>
      </c>
      <c r="N1883" s="12" t="s">
        <v>467</v>
      </c>
      <c r="O1883" s="26" t="s">
        <v>9775</v>
      </c>
      <c r="P1883" s="26" t="s">
        <v>9776</v>
      </c>
      <c r="Q1883" s="25" t="s">
        <v>526</v>
      </c>
      <c r="R1883" s="26" t="s">
        <v>9777</v>
      </c>
      <c r="S1883" s="15" t="s">
        <v>9778</v>
      </c>
      <c r="T1883" s="52">
        <v>0</v>
      </c>
      <c r="U1883" s="22" t="s">
        <v>392</v>
      </c>
      <c r="V1883" s="18" t="str">
        <f>+Sitio_Publico[[#This Row],[idcoleccion]]&amp;"-"&amp;Sitio_Publico[[#This Row],[id]]</f>
        <v>000-1882</v>
      </c>
      <c r="W1883" s="18">
        <f>+VLOOKUP(Sitio_Publico[[#This Row],[territorio]],Estructura!$AE$4:$AH$1067,4,0)</f>
        <v>30016202</v>
      </c>
      <c r="X1883" s="18" t="str">
        <f>+VLOOKUP(Sitio_Publico[[#This Row],[tema]],Estructura!$G$4:$J$532,4,0)</f>
        <v>T-9</v>
      </c>
      <c r="Y1883" s="18" t="str">
        <f>+VLOOKUP(Sitio_Publico[[#This Row],[contenido]],Estructura!$L$4:$O$473,4,0)</f>
        <v>C-4</v>
      </c>
      <c r="Z1883" s="18" t="str">
        <f>+VLOOKUP(Sitio_Publico[[#This Row],[Filtro Integrado]],Estructura!$U$4:$W$529,3,0)</f>
        <v>FI-1</v>
      </c>
      <c r="AA1883" s="18" t="str">
        <f>+VLOOKUP(Sitio_Publico[[#This Row],[Muestra]],Estructura!$Y$4:$AB$483,4,0)</f>
        <v>M-00056</v>
      </c>
    </row>
    <row r="1884" spans="1:27" ht="40.799999999999997" x14ac:dyDescent="0.3">
      <c r="A1884" s="16">
        <f t="shared" si="29"/>
        <v>1883</v>
      </c>
      <c r="B1884" s="47" t="s">
        <v>15118</v>
      </c>
      <c r="C1884" s="13" t="s">
        <v>461</v>
      </c>
      <c r="D1884" s="13" t="s">
        <v>462</v>
      </c>
      <c r="E1884" s="44">
        <v>13116</v>
      </c>
      <c r="F1884" s="13" t="s">
        <v>468</v>
      </c>
      <c r="G1884" s="23" t="s">
        <v>469</v>
      </c>
      <c r="H1884" s="42" t="s">
        <v>458</v>
      </c>
      <c r="I1884" s="28" t="s">
        <v>312</v>
      </c>
      <c r="J1884" s="12" t="s">
        <v>393</v>
      </c>
      <c r="K1884" s="28" t="s">
        <v>542</v>
      </c>
      <c r="L1884" s="12" t="s">
        <v>465</v>
      </c>
      <c r="M1884" s="12" t="s">
        <v>471</v>
      </c>
      <c r="N1884" s="12" t="s">
        <v>467</v>
      </c>
      <c r="O1884" s="26" t="s">
        <v>9779</v>
      </c>
      <c r="P1884" s="26" t="s">
        <v>9780</v>
      </c>
      <c r="Q1884" s="25" t="s">
        <v>456</v>
      </c>
      <c r="R1884" s="26" t="s">
        <v>9781</v>
      </c>
      <c r="S1884" s="15" t="s">
        <v>9782</v>
      </c>
      <c r="T1884" s="52">
        <v>0</v>
      </c>
      <c r="U1884" s="22" t="s">
        <v>392</v>
      </c>
      <c r="V1884" s="18" t="str">
        <f>+Sitio_Publico[[#This Row],[idcoleccion]]&amp;"-"&amp;Sitio_Publico[[#This Row],[id]]</f>
        <v>000-1883</v>
      </c>
      <c r="W1884" s="18">
        <f>+VLOOKUP(Sitio_Publico[[#This Row],[territorio]],Estructura!$AE$4:$AH$1067,4,0)</f>
        <v>30013116</v>
      </c>
      <c r="X1884" s="18" t="str">
        <f>+VLOOKUP(Sitio_Publico[[#This Row],[tema]],Estructura!$G$4:$J$532,4,0)</f>
        <v>T-4</v>
      </c>
      <c r="Y1884" s="18" t="str">
        <f>+VLOOKUP(Sitio_Publico[[#This Row],[contenido]],Estructura!$L$4:$O$473,4,0)</f>
        <v>C-3</v>
      </c>
      <c r="Z1884" s="18" t="str">
        <f>+VLOOKUP(Sitio_Publico[[#This Row],[Filtro Integrado]],Estructura!$U$4:$W$529,3,0)</f>
        <v>FI-0</v>
      </c>
      <c r="AA1884" s="18" t="str">
        <f>+VLOOKUP(Sitio_Publico[[#This Row],[Muestra]],Estructura!$Y$4:$AB$483,4,0)</f>
        <v>M-00058</v>
      </c>
    </row>
    <row r="1885" spans="1:27" ht="40.799999999999997" x14ac:dyDescent="0.3">
      <c r="A1885" s="16">
        <f t="shared" si="29"/>
        <v>1884</v>
      </c>
      <c r="B1885" s="47" t="s">
        <v>15118</v>
      </c>
      <c r="C1885" s="13" t="s">
        <v>461</v>
      </c>
      <c r="D1885" s="13" t="s">
        <v>462</v>
      </c>
      <c r="E1885" s="44">
        <v>10102</v>
      </c>
      <c r="F1885" s="13" t="s">
        <v>524</v>
      </c>
      <c r="G1885" s="23" t="s">
        <v>498</v>
      </c>
      <c r="H1885" s="42" t="s">
        <v>458</v>
      </c>
      <c r="I1885" s="28" t="s">
        <v>249</v>
      </c>
      <c r="J1885" s="12" t="s">
        <v>499</v>
      </c>
      <c r="K1885" s="28" t="s">
        <v>525</v>
      </c>
      <c r="L1885" s="12" t="s">
        <v>465</v>
      </c>
      <c r="M1885" s="12" t="s">
        <v>471</v>
      </c>
      <c r="N1885" s="12" t="s">
        <v>467</v>
      </c>
      <c r="O1885" s="26" t="s">
        <v>9783</v>
      </c>
      <c r="P1885" s="26" t="s">
        <v>9784</v>
      </c>
      <c r="Q1885" s="25" t="s">
        <v>526</v>
      </c>
      <c r="R1885" s="26" t="s">
        <v>9785</v>
      </c>
      <c r="S1885" s="15" t="s">
        <v>9786</v>
      </c>
      <c r="T1885" s="52">
        <v>0</v>
      </c>
      <c r="U1885" s="22" t="s">
        <v>392</v>
      </c>
      <c r="V1885" s="18" t="str">
        <f>+Sitio_Publico[[#This Row],[idcoleccion]]&amp;"-"&amp;Sitio_Publico[[#This Row],[id]]</f>
        <v>000-1884</v>
      </c>
      <c r="W1885" s="18">
        <f>+VLOOKUP(Sitio_Publico[[#This Row],[territorio]],Estructura!$AE$4:$AH$1067,4,0)</f>
        <v>30010102</v>
      </c>
      <c r="X1885" s="18" t="str">
        <f>+VLOOKUP(Sitio_Publico[[#This Row],[tema]],Estructura!$G$4:$J$532,4,0)</f>
        <v>T-8</v>
      </c>
      <c r="Y1885" s="18" t="str">
        <f>+VLOOKUP(Sitio_Publico[[#This Row],[contenido]],Estructura!$L$4:$O$473,4,0)</f>
        <v>C-4</v>
      </c>
      <c r="Z1885" s="18" t="str">
        <f>+VLOOKUP(Sitio_Publico[[#This Row],[Filtro Integrado]],Estructura!$U$4:$W$529,3,0)</f>
        <v>FI-1</v>
      </c>
      <c r="AA1885" s="18" t="str">
        <f>+VLOOKUP(Sitio_Publico[[#This Row],[Muestra]],Estructura!$Y$4:$AB$483,4,0)</f>
        <v>M-00055</v>
      </c>
    </row>
    <row r="1886" spans="1:27" ht="40.799999999999997" x14ac:dyDescent="0.3">
      <c r="A1886" s="16">
        <f t="shared" si="29"/>
        <v>1885</v>
      </c>
      <c r="B1886" s="47" t="s">
        <v>15118</v>
      </c>
      <c r="C1886" s="13" t="s">
        <v>461</v>
      </c>
      <c r="D1886" s="13" t="s">
        <v>462</v>
      </c>
      <c r="E1886" s="44">
        <v>10103</v>
      </c>
      <c r="F1886" s="13" t="s">
        <v>524</v>
      </c>
      <c r="G1886" s="23" t="s">
        <v>498</v>
      </c>
      <c r="H1886" s="42" t="s">
        <v>458</v>
      </c>
      <c r="I1886" s="28" t="s">
        <v>250</v>
      </c>
      <c r="J1886" s="12" t="s">
        <v>499</v>
      </c>
      <c r="K1886" s="28" t="s">
        <v>525</v>
      </c>
      <c r="L1886" s="12" t="s">
        <v>465</v>
      </c>
      <c r="M1886" s="12" t="s">
        <v>471</v>
      </c>
      <c r="N1886" s="12" t="s">
        <v>467</v>
      </c>
      <c r="O1886" s="26" t="s">
        <v>9787</v>
      </c>
      <c r="P1886" s="26" t="s">
        <v>9788</v>
      </c>
      <c r="Q1886" s="25" t="s">
        <v>526</v>
      </c>
      <c r="R1886" s="26" t="s">
        <v>9789</v>
      </c>
      <c r="S1886" s="15" t="s">
        <v>9790</v>
      </c>
      <c r="T1886" s="52">
        <v>0</v>
      </c>
      <c r="U1886" s="22" t="s">
        <v>392</v>
      </c>
      <c r="V1886" s="18" t="str">
        <f>+Sitio_Publico[[#This Row],[idcoleccion]]&amp;"-"&amp;Sitio_Publico[[#This Row],[id]]</f>
        <v>000-1885</v>
      </c>
      <c r="W1886" s="18">
        <f>+VLOOKUP(Sitio_Publico[[#This Row],[territorio]],Estructura!$AE$4:$AH$1067,4,0)</f>
        <v>30010103</v>
      </c>
      <c r="X1886" s="18" t="str">
        <f>+VLOOKUP(Sitio_Publico[[#This Row],[tema]],Estructura!$G$4:$J$532,4,0)</f>
        <v>T-8</v>
      </c>
      <c r="Y1886" s="18" t="str">
        <f>+VLOOKUP(Sitio_Publico[[#This Row],[contenido]],Estructura!$L$4:$O$473,4,0)</f>
        <v>C-4</v>
      </c>
      <c r="Z1886" s="18" t="str">
        <f>+VLOOKUP(Sitio_Publico[[#This Row],[Filtro Integrado]],Estructura!$U$4:$W$529,3,0)</f>
        <v>FI-1</v>
      </c>
      <c r="AA1886" s="18" t="str">
        <f>+VLOOKUP(Sitio_Publico[[#This Row],[Muestra]],Estructura!$Y$4:$AB$483,4,0)</f>
        <v>M-00055</v>
      </c>
    </row>
    <row r="1887" spans="1:27" ht="40.799999999999997" x14ac:dyDescent="0.3">
      <c r="A1887" s="16">
        <f t="shared" si="29"/>
        <v>1886</v>
      </c>
      <c r="B1887" s="47" t="s">
        <v>15118</v>
      </c>
      <c r="C1887" s="13" t="s">
        <v>461</v>
      </c>
      <c r="D1887" s="13" t="s">
        <v>462</v>
      </c>
      <c r="E1887" s="44">
        <v>6105</v>
      </c>
      <c r="F1887" s="13" t="s">
        <v>502</v>
      </c>
      <c r="G1887" s="23" t="s">
        <v>464</v>
      </c>
      <c r="H1887" s="42" t="s">
        <v>458</v>
      </c>
      <c r="I1887" s="28" t="s">
        <v>104</v>
      </c>
      <c r="J1887" s="12" t="s">
        <v>393</v>
      </c>
      <c r="K1887" s="28" t="s">
        <v>503</v>
      </c>
      <c r="L1887" s="12" t="s">
        <v>465</v>
      </c>
      <c r="M1887" s="12" t="s">
        <v>466</v>
      </c>
      <c r="N1887" s="12" t="s">
        <v>467</v>
      </c>
      <c r="O1887" s="26" t="s">
        <v>9791</v>
      </c>
      <c r="P1887" s="26" t="s">
        <v>9792</v>
      </c>
      <c r="Q1887" s="25" t="s">
        <v>456</v>
      </c>
      <c r="R1887" s="26" t="s">
        <v>9793</v>
      </c>
      <c r="S1887" s="15" t="s">
        <v>9794</v>
      </c>
      <c r="T1887" s="52">
        <v>0</v>
      </c>
      <c r="U1887" s="22" t="s">
        <v>392</v>
      </c>
      <c r="V1887" s="18" t="str">
        <f>+Sitio_Publico[[#This Row],[idcoleccion]]&amp;"-"&amp;Sitio_Publico[[#This Row],[id]]</f>
        <v>000-1886</v>
      </c>
      <c r="W1887" s="18">
        <f>+VLOOKUP(Sitio_Publico[[#This Row],[territorio]],Estructura!$AE$4:$AH$1067,4,0)</f>
        <v>30006105</v>
      </c>
      <c r="X1887" s="18" t="str">
        <f>+VLOOKUP(Sitio_Publico[[#This Row],[tema]],Estructura!$G$4:$J$532,4,0)</f>
        <v>T-7</v>
      </c>
      <c r="Y1887" s="18" t="str">
        <f>+VLOOKUP(Sitio_Publico[[#This Row],[contenido]],Estructura!$L$4:$O$473,4,0)</f>
        <v>C-2</v>
      </c>
      <c r="Z1887" s="18" t="str">
        <f>+VLOOKUP(Sitio_Publico[[#This Row],[Filtro Integrado]],Estructura!$U$4:$W$529,3,0)</f>
        <v>FI-0</v>
      </c>
      <c r="AA1887" s="18" t="str">
        <f>+VLOOKUP(Sitio_Publico[[#This Row],[Muestra]],Estructura!$Y$4:$AB$483,4,0)</f>
        <v>M-00054</v>
      </c>
    </row>
    <row r="1888" spans="1:27" ht="40.799999999999997" x14ac:dyDescent="0.3">
      <c r="A1888" s="16">
        <f t="shared" si="29"/>
        <v>1887</v>
      </c>
      <c r="B1888" s="47" t="s">
        <v>15118</v>
      </c>
      <c r="C1888" s="13" t="s">
        <v>461</v>
      </c>
      <c r="D1888" s="13" t="s">
        <v>462</v>
      </c>
      <c r="E1888" s="44">
        <v>5604</v>
      </c>
      <c r="F1888" s="13" t="s">
        <v>468</v>
      </c>
      <c r="G1888" s="23" t="s">
        <v>469</v>
      </c>
      <c r="H1888" s="42" t="s">
        <v>458</v>
      </c>
      <c r="I1888" s="28" t="s">
        <v>87</v>
      </c>
      <c r="J1888" s="12" t="s">
        <v>393</v>
      </c>
      <c r="K1888" s="28" t="s">
        <v>542</v>
      </c>
      <c r="L1888" s="12" t="s">
        <v>465</v>
      </c>
      <c r="M1888" s="12" t="s">
        <v>471</v>
      </c>
      <c r="N1888" s="12" t="s">
        <v>467</v>
      </c>
      <c r="O1888" s="26" t="s">
        <v>9795</v>
      </c>
      <c r="P1888" s="26" t="s">
        <v>9796</v>
      </c>
      <c r="Q1888" s="25" t="s">
        <v>456</v>
      </c>
      <c r="R1888" s="26" t="s">
        <v>9797</v>
      </c>
      <c r="S1888" s="15" t="s">
        <v>9798</v>
      </c>
      <c r="T1888" s="52">
        <v>0</v>
      </c>
      <c r="U1888" s="22" t="s">
        <v>392</v>
      </c>
      <c r="V1888" s="18" t="str">
        <f>+Sitio_Publico[[#This Row],[idcoleccion]]&amp;"-"&amp;Sitio_Publico[[#This Row],[id]]</f>
        <v>000-1887</v>
      </c>
      <c r="W1888" s="18">
        <f>+VLOOKUP(Sitio_Publico[[#This Row],[territorio]],Estructura!$AE$4:$AH$1067,4,0)</f>
        <v>30005604</v>
      </c>
      <c r="X1888" s="18" t="str">
        <f>+VLOOKUP(Sitio_Publico[[#This Row],[tema]],Estructura!$G$4:$J$532,4,0)</f>
        <v>T-4</v>
      </c>
      <c r="Y1888" s="18" t="str">
        <f>+VLOOKUP(Sitio_Publico[[#This Row],[contenido]],Estructura!$L$4:$O$473,4,0)</f>
        <v>C-3</v>
      </c>
      <c r="Z1888" s="18" t="str">
        <f>+VLOOKUP(Sitio_Publico[[#This Row],[Filtro Integrado]],Estructura!$U$4:$W$529,3,0)</f>
        <v>FI-0</v>
      </c>
      <c r="AA1888" s="18" t="str">
        <f>+VLOOKUP(Sitio_Publico[[#This Row],[Muestra]],Estructura!$Y$4:$AB$483,4,0)</f>
        <v>M-00058</v>
      </c>
    </row>
    <row r="1889" spans="1:27" ht="40.799999999999997" x14ac:dyDescent="0.3">
      <c r="A1889" s="16">
        <f t="shared" si="29"/>
        <v>1888</v>
      </c>
      <c r="B1889" s="47" t="s">
        <v>15118</v>
      </c>
      <c r="C1889" s="13" t="s">
        <v>461</v>
      </c>
      <c r="D1889" s="13" t="s">
        <v>462</v>
      </c>
      <c r="E1889" s="44">
        <v>10201</v>
      </c>
      <c r="F1889" s="13" t="s">
        <v>463</v>
      </c>
      <c r="G1889" s="23" t="s">
        <v>464</v>
      </c>
      <c r="H1889" s="42" t="s">
        <v>458</v>
      </c>
      <c r="I1889" s="28" t="s">
        <v>257</v>
      </c>
      <c r="J1889" s="12" t="s">
        <v>393</v>
      </c>
      <c r="K1889" s="28" t="s">
        <v>463</v>
      </c>
      <c r="L1889" s="12" t="s">
        <v>465</v>
      </c>
      <c r="M1889" s="12" t="s">
        <v>466</v>
      </c>
      <c r="N1889" s="12" t="s">
        <v>467</v>
      </c>
      <c r="O1889" s="26" t="s">
        <v>545</v>
      </c>
      <c r="P1889" s="26" t="s">
        <v>9799</v>
      </c>
      <c r="Q1889" s="25" t="s">
        <v>456</v>
      </c>
      <c r="R1889" s="26" t="s">
        <v>9800</v>
      </c>
      <c r="S1889" s="15" t="s">
        <v>546</v>
      </c>
      <c r="T1889" s="52">
        <v>0</v>
      </c>
      <c r="U1889" s="22" t="s">
        <v>392</v>
      </c>
      <c r="V1889" s="18" t="str">
        <f>+Sitio_Publico[[#This Row],[idcoleccion]]&amp;"-"&amp;Sitio_Publico[[#This Row],[id]]</f>
        <v>000-1888</v>
      </c>
      <c r="W1889" s="18">
        <f>+VLOOKUP(Sitio_Publico[[#This Row],[territorio]],Estructura!$AE$4:$AH$1067,4,0)</f>
        <v>30010201</v>
      </c>
      <c r="X1889" s="18" t="str">
        <f>+VLOOKUP(Sitio_Publico[[#This Row],[tema]],Estructura!$G$4:$J$532,4,0)</f>
        <v>T-3</v>
      </c>
      <c r="Y1889" s="18" t="str">
        <f>+VLOOKUP(Sitio_Publico[[#This Row],[contenido]],Estructura!$L$4:$O$473,4,0)</f>
        <v>C-2</v>
      </c>
      <c r="Z1889" s="18" t="str">
        <f>+VLOOKUP(Sitio_Publico[[#This Row],[Filtro Integrado]],Estructura!$U$4:$W$529,3,0)</f>
        <v>FI-0</v>
      </c>
      <c r="AA1889" s="18" t="str">
        <f>+VLOOKUP(Sitio_Publico[[#This Row],[Muestra]],Estructura!$Y$4:$AB$483,4,0)</f>
        <v>M-00049</v>
      </c>
    </row>
    <row r="1890" spans="1:27" ht="40.799999999999997" x14ac:dyDescent="0.3">
      <c r="A1890" s="16">
        <f t="shared" si="29"/>
        <v>1889</v>
      </c>
      <c r="B1890" s="47" t="s">
        <v>15118</v>
      </c>
      <c r="C1890" s="13" t="s">
        <v>461</v>
      </c>
      <c r="D1890" s="13" t="s">
        <v>462</v>
      </c>
      <c r="E1890" s="44">
        <v>16106</v>
      </c>
      <c r="F1890" s="13" t="s">
        <v>524</v>
      </c>
      <c r="G1890" s="23" t="s">
        <v>498</v>
      </c>
      <c r="H1890" s="42" t="s">
        <v>458</v>
      </c>
      <c r="I1890" s="28" t="s">
        <v>205</v>
      </c>
      <c r="J1890" s="12" t="s">
        <v>499</v>
      </c>
      <c r="K1890" s="28" t="s">
        <v>525</v>
      </c>
      <c r="L1890" s="12" t="s">
        <v>465</v>
      </c>
      <c r="M1890" s="12" t="s">
        <v>471</v>
      </c>
      <c r="N1890" s="12" t="s">
        <v>467</v>
      </c>
      <c r="O1890" s="26" t="s">
        <v>9801</v>
      </c>
      <c r="P1890" s="26" t="s">
        <v>9802</v>
      </c>
      <c r="Q1890" s="25" t="s">
        <v>526</v>
      </c>
      <c r="R1890" s="26" t="s">
        <v>9803</v>
      </c>
      <c r="S1890" s="15" t="s">
        <v>9804</v>
      </c>
      <c r="T1890" s="52">
        <v>0</v>
      </c>
      <c r="U1890" s="22" t="s">
        <v>392</v>
      </c>
      <c r="V1890" s="18" t="str">
        <f>+Sitio_Publico[[#This Row],[idcoleccion]]&amp;"-"&amp;Sitio_Publico[[#This Row],[id]]</f>
        <v>000-1889</v>
      </c>
      <c r="W1890" s="18">
        <f>+VLOOKUP(Sitio_Publico[[#This Row],[territorio]],Estructura!$AE$4:$AH$1067,4,0)</f>
        <v>30016106</v>
      </c>
      <c r="X1890" s="18" t="str">
        <f>+VLOOKUP(Sitio_Publico[[#This Row],[tema]],Estructura!$G$4:$J$532,4,0)</f>
        <v>T-8</v>
      </c>
      <c r="Y1890" s="18" t="str">
        <f>+VLOOKUP(Sitio_Publico[[#This Row],[contenido]],Estructura!$L$4:$O$473,4,0)</f>
        <v>C-4</v>
      </c>
      <c r="Z1890" s="18" t="str">
        <f>+VLOOKUP(Sitio_Publico[[#This Row],[Filtro Integrado]],Estructura!$U$4:$W$529,3,0)</f>
        <v>FI-1</v>
      </c>
      <c r="AA1890" s="18" t="str">
        <f>+VLOOKUP(Sitio_Publico[[#This Row],[Muestra]],Estructura!$Y$4:$AB$483,4,0)</f>
        <v>M-00055</v>
      </c>
    </row>
    <row r="1891" spans="1:27" ht="40.799999999999997" x14ac:dyDescent="0.3">
      <c r="A1891" s="16">
        <f t="shared" si="29"/>
        <v>1890</v>
      </c>
      <c r="B1891" s="47" t="s">
        <v>15118</v>
      </c>
      <c r="C1891" s="13" t="s">
        <v>461</v>
      </c>
      <c r="D1891" s="13" t="s">
        <v>462</v>
      </c>
      <c r="E1891" s="44">
        <v>8312</v>
      </c>
      <c r="F1891" s="13" t="s">
        <v>468</v>
      </c>
      <c r="G1891" s="23" t="s">
        <v>469</v>
      </c>
      <c r="H1891" s="42" t="s">
        <v>458</v>
      </c>
      <c r="I1891" s="28" t="s">
        <v>192</v>
      </c>
      <c r="J1891" s="12" t="s">
        <v>393</v>
      </c>
      <c r="K1891" s="28" t="s">
        <v>542</v>
      </c>
      <c r="L1891" s="12" t="s">
        <v>465</v>
      </c>
      <c r="M1891" s="12" t="s">
        <v>471</v>
      </c>
      <c r="N1891" s="12" t="s">
        <v>467</v>
      </c>
      <c r="O1891" s="26" t="s">
        <v>9805</v>
      </c>
      <c r="P1891" s="26" t="s">
        <v>9806</v>
      </c>
      <c r="Q1891" s="25" t="s">
        <v>456</v>
      </c>
      <c r="R1891" s="26" t="s">
        <v>9807</v>
      </c>
      <c r="S1891" s="15" t="s">
        <v>9808</v>
      </c>
      <c r="T1891" s="52">
        <v>0</v>
      </c>
      <c r="U1891" s="22" t="s">
        <v>392</v>
      </c>
      <c r="V1891" s="18" t="str">
        <f>+Sitio_Publico[[#This Row],[idcoleccion]]&amp;"-"&amp;Sitio_Publico[[#This Row],[id]]</f>
        <v>000-1890</v>
      </c>
      <c r="W1891" s="18">
        <f>+VLOOKUP(Sitio_Publico[[#This Row],[territorio]],Estructura!$AE$4:$AH$1067,4,0)</f>
        <v>30008312</v>
      </c>
      <c r="X1891" s="18" t="str">
        <f>+VLOOKUP(Sitio_Publico[[#This Row],[tema]],Estructura!$G$4:$J$532,4,0)</f>
        <v>T-4</v>
      </c>
      <c r="Y1891" s="18" t="str">
        <f>+VLOOKUP(Sitio_Publico[[#This Row],[contenido]],Estructura!$L$4:$O$473,4,0)</f>
        <v>C-3</v>
      </c>
      <c r="Z1891" s="18" t="str">
        <f>+VLOOKUP(Sitio_Publico[[#This Row],[Filtro Integrado]],Estructura!$U$4:$W$529,3,0)</f>
        <v>FI-0</v>
      </c>
      <c r="AA1891" s="18" t="str">
        <f>+VLOOKUP(Sitio_Publico[[#This Row],[Muestra]],Estructura!$Y$4:$AB$483,4,0)</f>
        <v>M-00058</v>
      </c>
    </row>
    <row r="1892" spans="1:27" ht="40.799999999999997" x14ac:dyDescent="0.3">
      <c r="A1892" s="16">
        <f t="shared" si="29"/>
        <v>1891</v>
      </c>
      <c r="B1892" s="47" t="s">
        <v>15118</v>
      </c>
      <c r="C1892" s="13" t="s">
        <v>461</v>
      </c>
      <c r="D1892" s="13" t="s">
        <v>462</v>
      </c>
      <c r="E1892" s="44">
        <v>7101</v>
      </c>
      <c r="F1892" s="13" t="s">
        <v>468</v>
      </c>
      <c r="G1892" s="23" t="s">
        <v>469</v>
      </c>
      <c r="H1892" s="42" t="s">
        <v>458</v>
      </c>
      <c r="I1892" s="28" t="s">
        <v>133</v>
      </c>
      <c r="J1892" s="12" t="s">
        <v>393</v>
      </c>
      <c r="K1892" s="28" t="s">
        <v>542</v>
      </c>
      <c r="L1892" s="12" t="s">
        <v>465</v>
      </c>
      <c r="M1892" s="12" t="s">
        <v>471</v>
      </c>
      <c r="N1892" s="12" t="s">
        <v>467</v>
      </c>
      <c r="O1892" s="26" t="s">
        <v>565</v>
      </c>
      <c r="P1892" s="26" t="s">
        <v>9809</v>
      </c>
      <c r="Q1892" s="25" t="s">
        <v>456</v>
      </c>
      <c r="R1892" s="26" t="s">
        <v>9810</v>
      </c>
      <c r="S1892" s="15" t="s">
        <v>566</v>
      </c>
      <c r="T1892" s="52">
        <v>0</v>
      </c>
      <c r="U1892" s="22" t="s">
        <v>392</v>
      </c>
      <c r="V1892" s="18" t="str">
        <f>+Sitio_Publico[[#This Row],[idcoleccion]]&amp;"-"&amp;Sitio_Publico[[#This Row],[id]]</f>
        <v>000-1891</v>
      </c>
      <c r="W1892" s="18">
        <f>+VLOOKUP(Sitio_Publico[[#This Row],[territorio]],Estructura!$AE$4:$AH$1067,4,0)</f>
        <v>30007101</v>
      </c>
      <c r="X1892" s="18" t="str">
        <f>+VLOOKUP(Sitio_Publico[[#This Row],[tema]],Estructura!$G$4:$J$532,4,0)</f>
        <v>T-4</v>
      </c>
      <c r="Y1892" s="18" t="str">
        <f>+VLOOKUP(Sitio_Publico[[#This Row],[contenido]],Estructura!$L$4:$O$473,4,0)</f>
        <v>C-3</v>
      </c>
      <c r="Z1892" s="18" t="str">
        <f>+VLOOKUP(Sitio_Publico[[#This Row],[Filtro Integrado]],Estructura!$U$4:$W$529,3,0)</f>
        <v>FI-0</v>
      </c>
      <c r="AA1892" s="18" t="str">
        <f>+VLOOKUP(Sitio_Publico[[#This Row],[Muestra]],Estructura!$Y$4:$AB$483,4,0)</f>
        <v>M-00058</v>
      </c>
    </row>
    <row r="1893" spans="1:27" ht="40.799999999999997" x14ac:dyDescent="0.3">
      <c r="A1893" s="16">
        <f t="shared" si="29"/>
        <v>1892</v>
      </c>
      <c r="B1893" s="47" t="s">
        <v>15118</v>
      </c>
      <c r="C1893" s="13" t="s">
        <v>461</v>
      </c>
      <c r="D1893" s="13" t="s">
        <v>462</v>
      </c>
      <c r="E1893" s="44">
        <v>16102</v>
      </c>
      <c r="F1893" s="13" t="s">
        <v>497</v>
      </c>
      <c r="G1893" s="23" t="s">
        <v>498</v>
      </c>
      <c r="H1893" s="42" t="s">
        <v>458</v>
      </c>
      <c r="I1893" s="28" t="s">
        <v>196</v>
      </c>
      <c r="J1893" s="12" t="s">
        <v>499</v>
      </c>
      <c r="K1893" s="28" t="s">
        <v>500</v>
      </c>
      <c r="L1893" s="12" t="s">
        <v>465</v>
      </c>
      <c r="M1893" s="12" t="s">
        <v>501</v>
      </c>
      <c r="N1893" s="12" t="s">
        <v>467</v>
      </c>
      <c r="O1893" s="26" t="s">
        <v>9811</v>
      </c>
      <c r="P1893" s="26" t="s">
        <v>9812</v>
      </c>
      <c r="Q1893" s="25" t="s">
        <v>456</v>
      </c>
      <c r="R1893" s="26" t="s">
        <v>9813</v>
      </c>
      <c r="S1893" s="15" t="s">
        <v>9814</v>
      </c>
      <c r="T1893" s="52">
        <v>0</v>
      </c>
      <c r="U1893" s="22" t="s">
        <v>392</v>
      </c>
      <c r="V1893" s="18" t="str">
        <f>+Sitio_Publico[[#This Row],[idcoleccion]]&amp;"-"&amp;Sitio_Publico[[#This Row],[id]]</f>
        <v>000-1892</v>
      </c>
      <c r="W1893" s="18">
        <f>+VLOOKUP(Sitio_Publico[[#This Row],[territorio]],Estructura!$AE$4:$AH$1067,4,0)</f>
        <v>30016102</v>
      </c>
      <c r="X1893" s="18" t="str">
        <f>+VLOOKUP(Sitio_Publico[[#This Row],[tema]],Estructura!$G$4:$J$532,4,0)</f>
        <v>T-6</v>
      </c>
      <c r="Y1893" s="18" t="str">
        <f>+VLOOKUP(Sitio_Publico[[#This Row],[contenido]],Estructura!$L$4:$O$473,4,0)</f>
        <v>C-4</v>
      </c>
      <c r="Z1893" s="18" t="str">
        <f>+VLOOKUP(Sitio_Publico[[#This Row],[Filtro Integrado]],Estructura!$U$4:$W$529,3,0)</f>
        <v>FI-1</v>
      </c>
      <c r="AA1893" s="18" t="str">
        <f>+VLOOKUP(Sitio_Publico[[#This Row],[Muestra]],Estructura!$Y$4:$AB$483,4,0)</f>
        <v>M-00053</v>
      </c>
    </row>
    <row r="1894" spans="1:27" ht="40.799999999999997" x14ac:dyDescent="0.3">
      <c r="A1894" s="16">
        <f t="shared" si="29"/>
        <v>1893</v>
      </c>
      <c r="B1894" s="47" t="s">
        <v>15118</v>
      </c>
      <c r="C1894" s="13" t="s">
        <v>461</v>
      </c>
      <c r="D1894" s="13" t="s">
        <v>462</v>
      </c>
      <c r="E1894" s="44">
        <v>6103</v>
      </c>
      <c r="F1894" s="13" t="s">
        <v>463</v>
      </c>
      <c r="G1894" s="23" t="s">
        <v>464</v>
      </c>
      <c r="H1894" s="42" t="s">
        <v>458</v>
      </c>
      <c r="I1894" s="28" t="s">
        <v>102</v>
      </c>
      <c r="J1894" s="12" t="s">
        <v>393</v>
      </c>
      <c r="K1894" s="28" t="s">
        <v>463</v>
      </c>
      <c r="L1894" s="12" t="s">
        <v>465</v>
      </c>
      <c r="M1894" s="12" t="s">
        <v>466</v>
      </c>
      <c r="N1894" s="12" t="s">
        <v>467</v>
      </c>
      <c r="O1894" s="26" t="s">
        <v>9815</v>
      </c>
      <c r="P1894" s="26" t="s">
        <v>9816</v>
      </c>
      <c r="Q1894" s="25" t="s">
        <v>456</v>
      </c>
      <c r="R1894" s="26" t="s">
        <v>9817</v>
      </c>
      <c r="S1894" s="15" t="s">
        <v>9818</v>
      </c>
      <c r="T1894" s="52">
        <v>0</v>
      </c>
      <c r="U1894" s="22" t="s">
        <v>392</v>
      </c>
      <c r="V1894" s="18" t="str">
        <f>+Sitio_Publico[[#This Row],[idcoleccion]]&amp;"-"&amp;Sitio_Publico[[#This Row],[id]]</f>
        <v>000-1893</v>
      </c>
      <c r="W1894" s="18">
        <f>+VLOOKUP(Sitio_Publico[[#This Row],[territorio]],Estructura!$AE$4:$AH$1067,4,0)</f>
        <v>30006103</v>
      </c>
      <c r="X1894" s="18" t="str">
        <f>+VLOOKUP(Sitio_Publico[[#This Row],[tema]],Estructura!$G$4:$J$532,4,0)</f>
        <v>T-3</v>
      </c>
      <c r="Y1894" s="18" t="str">
        <f>+VLOOKUP(Sitio_Publico[[#This Row],[contenido]],Estructura!$L$4:$O$473,4,0)</f>
        <v>C-2</v>
      </c>
      <c r="Z1894" s="18" t="str">
        <f>+VLOOKUP(Sitio_Publico[[#This Row],[Filtro Integrado]],Estructura!$U$4:$W$529,3,0)</f>
        <v>FI-0</v>
      </c>
      <c r="AA1894" s="18" t="str">
        <f>+VLOOKUP(Sitio_Publico[[#This Row],[Muestra]],Estructura!$Y$4:$AB$483,4,0)</f>
        <v>M-00049</v>
      </c>
    </row>
    <row r="1895" spans="1:27" ht="40.799999999999997" x14ac:dyDescent="0.3">
      <c r="A1895" s="16">
        <f t="shared" si="29"/>
        <v>1894</v>
      </c>
      <c r="B1895" s="47" t="s">
        <v>15118</v>
      </c>
      <c r="C1895" s="13" t="s">
        <v>461</v>
      </c>
      <c r="D1895" s="13" t="s">
        <v>462</v>
      </c>
      <c r="E1895" s="44">
        <v>16305</v>
      </c>
      <c r="F1895" s="13" t="s">
        <v>463</v>
      </c>
      <c r="G1895" s="23" t="s">
        <v>464</v>
      </c>
      <c r="H1895" s="42" t="s">
        <v>458</v>
      </c>
      <c r="I1895" s="28" t="s">
        <v>213</v>
      </c>
      <c r="J1895" s="12" t="s">
        <v>393</v>
      </c>
      <c r="K1895" s="28" t="s">
        <v>463</v>
      </c>
      <c r="L1895" s="12" t="s">
        <v>465</v>
      </c>
      <c r="M1895" s="12" t="s">
        <v>466</v>
      </c>
      <c r="N1895" s="12" t="s">
        <v>467</v>
      </c>
      <c r="O1895" s="26" t="s">
        <v>9819</v>
      </c>
      <c r="P1895" s="26" t="s">
        <v>9820</v>
      </c>
      <c r="Q1895" s="25" t="s">
        <v>456</v>
      </c>
      <c r="R1895" s="26" t="s">
        <v>9821</v>
      </c>
      <c r="S1895" s="15" t="s">
        <v>9822</v>
      </c>
      <c r="T1895" s="52">
        <v>0</v>
      </c>
      <c r="U1895" s="22" t="s">
        <v>392</v>
      </c>
      <c r="V1895" s="18" t="str">
        <f>+Sitio_Publico[[#This Row],[idcoleccion]]&amp;"-"&amp;Sitio_Publico[[#This Row],[id]]</f>
        <v>000-1894</v>
      </c>
      <c r="W1895" s="18">
        <f>+VLOOKUP(Sitio_Publico[[#This Row],[territorio]],Estructura!$AE$4:$AH$1067,4,0)</f>
        <v>30016305</v>
      </c>
      <c r="X1895" s="18" t="str">
        <f>+VLOOKUP(Sitio_Publico[[#This Row],[tema]],Estructura!$G$4:$J$532,4,0)</f>
        <v>T-3</v>
      </c>
      <c r="Y1895" s="18" t="str">
        <f>+VLOOKUP(Sitio_Publico[[#This Row],[contenido]],Estructura!$L$4:$O$473,4,0)</f>
        <v>C-2</v>
      </c>
      <c r="Z1895" s="18" t="str">
        <f>+VLOOKUP(Sitio_Publico[[#This Row],[Filtro Integrado]],Estructura!$U$4:$W$529,3,0)</f>
        <v>FI-0</v>
      </c>
      <c r="AA1895" s="18" t="str">
        <f>+VLOOKUP(Sitio_Publico[[#This Row],[Muestra]],Estructura!$Y$4:$AB$483,4,0)</f>
        <v>M-00049</v>
      </c>
    </row>
    <row r="1896" spans="1:27" ht="40.799999999999997" x14ac:dyDescent="0.3">
      <c r="A1896" s="16">
        <f t="shared" si="29"/>
        <v>1895</v>
      </c>
      <c r="B1896" s="47" t="s">
        <v>15118</v>
      </c>
      <c r="C1896" s="13" t="s">
        <v>461</v>
      </c>
      <c r="D1896" s="13" t="s">
        <v>462</v>
      </c>
      <c r="E1896" s="44">
        <v>6111</v>
      </c>
      <c r="F1896" s="13" t="s">
        <v>538</v>
      </c>
      <c r="G1896" s="23" t="s">
        <v>498</v>
      </c>
      <c r="H1896" s="42" t="s">
        <v>458</v>
      </c>
      <c r="I1896" s="28" t="s">
        <v>110</v>
      </c>
      <c r="J1896" s="12" t="s">
        <v>499</v>
      </c>
      <c r="K1896" s="28" t="s">
        <v>539</v>
      </c>
      <c r="L1896" s="12" t="s">
        <v>465</v>
      </c>
      <c r="M1896" s="12" t="s">
        <v>466</v>
      </c>
      <c r="N1896" s="12" t="s">
        <v>467</v>
      </c>
      <c r="O1896" s="26" t="s">
        <v>9823</v>
      </c>
      <c r="P1896" s="26" t="s">
        <v>9824</v>
      </c>
      <c r="Q1896" s="25" t="s">
        <v>526</v>
      </c>
      <c r="R1896" s="26" t="s">
        <v>9825</v>
      </c>
      <c r="S1896" s="15" t="s">
        <v>9826</v>
      </c>
      <c r="T1896" s="52">
        <v>0</v>
      </c>
      <c r="U1896" s="22" t="s">
        <v>392</v>
      </c>
      <c r="V1896" s="18" t="str">
        <f>+Sitio_Publico[[#This Row],[idcoleccion]]&amp;"-"&amp;Sitio_Publico[[#This Row],[id]]</f>
        <v>000-1895</v>
      </c>
      <c r="W1896" s="18">
        <f>+VLOOKUP(Sitio_Publico[[#This Row],[territorio]],Estructura!$AE$4:$AH$1067,4,0)</f>
        <v>30006111</v>
      </c>
      <c r="X1896" s="18" t="str">
        <f>+VLOOKUP(Sitio_Publico[[#This Row],[tema]],Estructura!$G$4:$J$532,4,0)</f>
        <v>T-9</v>
      </c>
      <c r="Y1896" s="18" t="str">
        <f>+VLOOKUP(Sitio_Publico[[#This Row],[contenido]],Estructura!$L$4:$O$473,4,0)</f>
        <v>C-4</v>
      </c>
      <c r="Z1896" s="18" t="str">
        <f>+VLOOKUP(Sitio_Publico[[#This Row],[Filtro Integrado]],Estructura!$U$4:$W$529,3,0)</f>
        <v>FI-1</v>
      </c>
      <c r="AA1896" s="18" t="str">
        <f>+VLOOKUP(Sitio_Publico[[#This Row],[Muestra]],Estructura!$Y$4:$AB$483,4,0)</f>
        <v>M-00056</v>
      </c>
    </row>
    <row r="1897" spans="1:27" ht="40.799999999999997" x14ac:dyDescent="0.3">
      <c r="A1897" s="16">
        <f t="shared" si="29"/>
        <v>1896</v>
      </c>
      <c r="B1897" s="47" t="s">
        <v>15118</v>
      </c>
      <c r="C1897" s="13" t="s">
        <v>461</v>
      </c>
      <c r="D1897" s="13" t="s">
        <v>462</v>
      </c>
      <c r="E1897" s="44">
        <v>9210</v>
      </c>
      <c r="F1897" s="13" t="s">
        <v>463</v>
      </c>
      <c r="G1897" s="23" t="s">
        <v>464</v>
      </c>
      <c r="H1897" s="42" t="s">
        <v>458</v>
      </c>
      <c r="I1897" s="28" t="s">
        <v>246</v>
      </c>
      <c r="J1897" s="12" t="s">
        <v>393</v>
      </c>
      <c r="K1897" s="28" t="s">
        <v>463</v>
      </c>
      <c r="L1897" s="12" t="s">
        <v>465</v>
      </c>
      <c r="M1897" s="12" t="s">
        <v>466</v>
      </c>
      <c r="N1897" s="12" t="s">
        <v>467</v>
      </c>
      <c r="O1897" s="26" t="s">
        <v>9827</v>
      </c>
      <c r="P1897" s="26" t="s">
        <v>9828</v>
      </c>
      <c r="Q1897" s="25" t="s">
        <v>456</v>
      </c>
      <c r="R1897" s="26" t="s">
        <v>9829</v>
      </c>
      <c r="S1897" s="15" t="s">
        <v>9830</v>
      </c>
      <c r="T1897" s="52">
        <v>0</v>
      </c>
      <c r="U1897" s="22" t="s">
        <v>392</v>
      </c>
      <c r="V1897" s="18" t="str">
        <f>+Sitio_Publico[[#This Row],[idcoleccion]]&amp;"-"&amp;Sitio_Publico[[#This Row],[id]]</f>
        <v>000-1896</v>
      </c>
      <c r="W1897" s="18">
        <f>+VLOOKUP(Sitio_Publico[[#This Row],[territorio]],Estructura!$AE$4:$AH$1067,4,0)</f>
        <v>30009210</v>
      </c>
      <c r="X1897" s="18" t="str">
        <f>+VLOOKUP(Sitio_Publico[[#This Row],[tema]],Estructura!$G$4:$J$532,4,0)</f>
        <v>T-3</v>
      </c>
      <c r="Y1897" s="18" t="str">
        <f>+VLOOKUP(Sitio_Publico[[#This Row],[contenido]],Estructura!$L$4:$O$473,4,0)</f>
        <v>C-2</v>
      </c>
      <c r="Z1897" s="18" t="str">
        <f>+VLOOKUP(Sitio_Publico[[#This Row],[Filtro Integrado]],Estructura!$U$4:$W$529,3,0)</f>
        <v>FI-0</v>
      </c>
      <c r="AA1897" s="18" t="str">
        <f>+VLOOKUP(Sitio_Publico[[#This Row],[Muestra]],Estructura!$Y$4:$AB$483,4,0)</f>
        <v>M-00049</v>
      </c>
    </row>
    <row r="1898" spans="1:27" ht="40.799999999999997" x14ac:dyDescent="0.3">
      <c r="A1898" s="16">
        <f t="shared" si="29"/>
        <v>1897</v>
      </c>
      <c r="B1898" s="47" t="s">
        <v>15118</v>
      </c>
      <c r="C1898" s="13" t="s">
        <v>461</v>
      </c>
      <c r="D1898" s="13" t="s">
        <v>462</v>
      </c>
      <c r="E1898" s="44">
        <v>2104</v>
      </c>
      <c r="F1898" s="13" t="s">
        <v>538</v>
      </c>
      <c r="G1898" s="23" t="s">
        <v>498</v>
      </c>
      <c r="H1898" s="42" t="s">
        <v>458</v>
      </c>
      <c r="I1898" s="28" t="s">
        <v>35</v>
      </c>
      <c r="J1898" s="12" t="s">
        <v>499</v>
      </c>
      <c r="K1898" s="28" t="s">
        <v>539</v>
      </c>
      <c r="L1898" s="12" t="s">
        <v>465</v>
      </c>
      <c r="M1898" s="12" t="s">
        <v>466</v>
      </c>
      <c r="N1898" s="12" t="s">
        <v>467</v>
      </c>
      <c r="O1898" s="26" t="s">
        <v>553</v>
      </c>
      <c r="P1898" s="26" t="s">
        <v>9831</v>
      </c>
      <c r="Q1898" s="25" t="s">
        <v>526</v>
      </c>
      <c r="R1898" s="26" t="s">
        <v>9832</v>
      </c>
      <c r="S1898" s="15" t="s">
        <v>554</v>
      </c>
      <c r="T1898" s="52">
        <v>0</v>
      </c>
      <c r="U1898" s="22" t="s">
        <v>392</v>
      </c>
      <c r="V1898" s="18" t="str">
        <f>+Sitio_Publico[[#This Row],[idcoleccion]]&amp;"-"&amp;Sitio_Publico[[#This Row],[id]]</f>
        <v>000-1897</v>
      </c>
      <c r="W1898" s="18">
        <f>+VLOOKUP(Sitio_Publico[[#This Row],[territorio]],Estructura!$AE$4:$AH$1067,4,0)</f>
        <v>30002104</v>
      </c>
      <c r="X1898" s="18" t="str">
        <f>+VLOOKUP(Sitio_Publico[[#This Row],[tema]],Estructura!$G$4:$J$532,4,0)</f>
        <v>T-9</v>
      </c>
      <c r="Y1898" s="18" t="str">
        <f>+VLOOKUP(Sitio_Publico[[#This Row],[contenido]],Estructura!$L$4:$O$473,4,0)</f>
        <v>C-4</v>
      </c>
      <c r="Z1898" s="18" t="str">
        <f>+VLOOKUP(Sitio_Publico[[#This Row],[Filtro Integrado]],Estructura!$U$4:$W$529,3,0)</f>
        <v>FI-1</v>
      </c>
      <c r="AA1898" s="18" t="str">
        <f>+VLOOKUP(Sitio_Publico[[#This Row],[Muestra]],Estructura!$Y$4:$AB$483,4,0)</f>
        <v>M-00056</v>
      </c>
    </row>
    <row r="1899" spans="1:27" ht="40.799999999999997" x14ac:dyDescent="0.3">
      <c r="A1899" s="16">
        <f t="shared" si="29"/>
        <v>1898</v>
      </c>
      <c r="B1899" s="47" t="s">
        <v>15118</v>
      </c>
      <c r="C1899" s="13" t="s">
        <v>461</v>
      </c>
      <c r="D1899" s="13" t="s">
        <v>462</v>
      </c>
      <c r="E1899" s="44">
        <v>3303</v>
      </c>
      <c r="F1899" s="13" t="s">
        <v>463</v>
      </c>
      <c r="G1899" s="23" t="s">
        <v>464</v>
      </c>
      <c r="H1899" s="42" t="s">
        <v>458</v>
      </c>
      <c r="I1899" s="28" t="s">
        <v>48</v>
      </c>
      <c r="J1899" s="12" t="s">
        <v>393</v>
      </c>
      <c r="K1899" s="28" t="s">
        <v>463</v>
      </c>
      <c r="L1899" s="12" t="s">
        <v>465</v>
      </c>
      <c r="M1899" s="12" t="s">
        <v>466</v>
      </c>
      <c r="N1899" s="12" t="s">
        <v>467</v>
      </c>
      <c r="O1899" s="26" t="s">
        <v>9833</v>
      </c>
      <c r="P1899" s="26" t="s">
        <v>9834</v>
      </c>
      <c r="Q1899" s="25" t="s">
        <v>456</v>
      </c>
      <c r="R1899" s="26" t="s">
        <v>9835</v>
      </c>
      <c r="S1899" s="15" t="s">
        <v>9836</v>
      </c>
      <c r="T1899" s="52">
        <v>0</v>
      </c>
      <c r="U1899" s="22" t="s">
        <v>392</v>
      </c>
      <c r="V1899" s="18" t="str">
        <f>+Sitio_Publico[[#This Row],[idcoleccion]]&amp;"-"&amp;Sitio_Publico[[#This Row],[id]]</f>
        <v>000-1898</v>
      </c>
      <c r="W1899" s="18">
        <f>+VLOOKUP(Sitio_Publico[[#This Row],[territorio]],Estructura!$AE$4:$AH$1067,4,0)</f>
        <v>30003303</v>
      </c>
      <c r="X1899" s="18" t="str">
        <f>+VLOOKUP(Sitio_Publico[[#This Row],[tema]],Estructura!$G$4:$J$532,4,0)</f>
        <v>T-3</v>
      </c>
      <c r="Y1899" s="18" t="str">
        <f>+VLOOKUP(Sitio_Publico[[#This Row],[contenido]],Estructura!$L$4:$O$473,4,0)</f>
        <v>C-2</v>
      </c>
      <c r="Z1899" s="18" t="str">
        <f>+VLOOKUP(Sitio_Publico[[#This Row],[Filtro Integrado]],Estructura!$U$4:$W$529,3,0)</f>
        <v>FI-0</v>
      </c>
      <c r="AA1899" s="18" t="str">
        <f>+VLOOKUP(Sitio_Publico[[#This Row],[Muestra]],Estructura!$Y$4:$AB$483,4,0)</f>
        <v>M-00049</v>
      </c>
    </row>
    <row r="1900" spans="1:27" ht="40.799999999999997" x14ac:dyDescent="0.3">
      <c r="A1900" s="16">
        <f t="shared" si="29"/>
        <v>1899</v>
      </c>
      <c r="B1900" s="47" t="s">
        <v>15118</v>
      </c>
      <c r="C1900" s="13" t="s">
        <v>461</v>
      </c>
      <c r="D1900" s="13" t="s">
        <v>462</v>
      </c>
      <c r="E1900" s="44">
        <v>13602</v>
      </c>
      <c r="F1900" s="13" t="s">
        <v>524</v>
      </c>
      <c r="G1900" s="23" t="s">
        <v>498</v>
      </c>
      <c r="H1900" s="42" t="s">
        <v>458</v>
      </c>
      <c r="I1900" s="28" t="s">
        <v>344</v>
      </c>
      <c r="J1900" s="12" t="s">
        <v>499</v>
      </c>
      <c r="K1900" s="28" t="s">
        <v>525</v>
      </c>
      <c r="L1900" s="12" t="s">
        <v>465</v>
      </c>
      <c r="M1900" s="12" t="s">
        <v>471</v>
      </c>
      <c r="N1900" s="12" t="s">
        <v>467</v>
      </c>
      <c r="O1900" s="26" t="s">
        <v>9837</v>
      </c>
      <c r="P1900" s="26" t="s">
        <v>9838</v>
      </c>
      <c r="Q1900" s="25" t="s">
        <v>526</v>
      </c>
      <c r="R1900" s="26" t="s">
        <v>9839</v>
      </c>
      <c r="S1900" s="15" t="s">
        <v>9840</v>
      </c>
      <c r="T1900" s="52">
        <v>0</v>
      </c>
      <c r="U1900" s="22" t="s">
        <v>392</v>
      </c>
      <c r="V1900" s="18" t="str">
        <f>+Sitio_Publico[[#This Row],[idcoleccion]]&amp;"-"&amp;Sitio_Publico[[#This Row],[id]]</f>
        <v>000-1899</v>
      </c>
      <c r="W1900" s="18">
        <f>+VLOOKUP(Sitio_Publico[[#This Row],[territorio]],Estructura!$AE$4:$AH$1067,4,0)</f>
        <v>30013602</v>
      </c>
      <c r="X1900" s="18" t="str">
        <f>+VLOOKUP(Sitio_Publico[[#This Row],[tema]],Estructura!$G$4:$J$532,4,0)</f>
        <v>T-8</v>
      </c>
      <c r="Y1900" s="18" t="str">
        <f>+VLOOKUP(Sitio_Publico[[#This Row],[contenido]],Estructura!$L$4:$O$473,4,0)</f>
        <v>C-4</v>
      </c>
      <c r="Z1900" s="18" t="str">
        <f>+VLOOKUP(Sitio_Publico[[#This Row],[Filtro Integrado]],Estructura!$U$4:$W$529,3,0)</f>
        <v>FI-1</v>
      </c>
      <c r="AA1900" s="18" t="str">
        <f>+VLOOKUP(Sitio_Publico[[#This Row],[Muestra]],Estructura!$Y$4:$AB$483,4,0)</f>
        <v>M-00055</v>
      </c>
    </row>
    <row r="1901" spans="1:27" ht="40.799999999999997" x14ac:dyDescent="0.3">
      <c r="A1901" s="16">
        <f t="shared" si="29"/>
        <v>1900</v>
      </c>
      <c r="B1901" s="47" t="s">
        <v>15118</v>
      </c>
      <c r="C1901" s="13" t="s">
        <v>461</v>
      </c>
      <c r="D1901" s="13" t="s">
        <v>462</v>
      </c>
      <c r="E1901" s="44">
        <v>8307</v>
      </c>
      <c r="F1901" s="13" t="s">
        <v>463</v>
      </c>
      <c r="G1901" s="23" t="s">
        <v>464</v>
      </c>
      <c r="H1901" s="42" t="s">
        <v>458</v>
      </c>
      <c r="I1901" s="28" t="s">
        <v>187</v>
      </c>
      <c r="J1901" s="12" t="s">
        <v>393</v>
      </c>
      <c r="K1901" s="28" t="s">
        <v>463</v>
      </c>
      <c r="L1901" s="12" t="s">
        <v>465</v>
      </c>
      <c r="M1901" s="12" t="s">
        <v>466</v>
      </c>
      <c r="N1901" s="12" t="s">
        <v>467</v>
      </c>
      <c r="O1901" s="26" t="s">
        <v>9841</v>
      </c>
      <c r="P1901" s="26" t="s">
        <v>9842</v>
      </c>
      <c r="Q1901" s="25" t="s">
        <v>456</v>
      </c>
      <c r="R1901" s="26" t="s">
        <v>9843</v>
      </c>
      <c r="S1901" s="15" t="s">
        <v>9844</v>
      </c>
      <c r="T1901" s="52">
        <v>0</v>
      </c>
      <c r="U1901" s="22" t="s">
        <v>392</v>
      </c>
      <c r="V1901" s="18" t="str">
        <f>+Sitio_Publico[[#This Row],[idcoleccion]]&amp;"-"&amp;Sitio_Publico[[#This Row],[id]]</f>
        <v>000-1900</v>
      </c>
      <c r="W1901" s="18">
        <f>+VLOOKUP(Sitio_Publico[[#This Row],[territorio]],Estructura!$AE$4:$AH$1067,4,0)</f>
        <v>30008307</v>
      </c>
      <c r="X1901" s="18" t="str">
        <f>+VLOOKUP(Sitio_Publico[[#This Row],[tema]],Estructura!$G$4:$J$532,4,0)</f>
        <v>T-3</v>
      </c>
      <c r="Y1901" s="18" t="str">
        <f>+VLOOKUP(Sitio_Publico[[#This Row],[contenido]],Estructura!$L$4:$O$473,4,0)</f>
        <v>C-2</v>
      </c>
      <c r="Z1901" s="18" t="str">
        <f>+VLOOKUP(Sitio_Publico[[#This Row],[Filtro Integrado]],Estructura!$U$4:$W$529,3,0)</f>
        <v>FI-0</v>
      </c>
      <c r="AA1901" s="18" t="str">
        <f>+VLOOKUP(Sitio_Publico[[#This Row],[Muestra]],Estructura!$Y$4:$AB$483,4,0)</f>
        <v>M-00049</v>
      </c>
    </row>
    <row r="1902" spans="1:27" ht="36" x14ac:dyDescent="0.3">
      <c r="A1902" s="16">
        <f t="shared" si="29"/>
        <v>1901</v>
      </c>
      <c r="B1902" s="47" t="s">
        <v>15118</v>
      </c>
      <c r="C1902" s="13" t="s">
        <v>461</v>
      </c>
      <c r="D1902" s="13" t="s">
        <v>462</v>
      </c>
      <c r="E1902" s="44">
        <v>11</v>
      </c>
      <c r="F1902" s="13" t="s">
        <v>585</v>
      </c>
      <c r="G1902" s="23" t="s">
        <v>586</v>
      </c>
      <c r="H1902" s="42" t="s">
        <v>457</v>
      </c>
      <c r="I1902" s="28" t="s">
        <v>374</v>
      </c>
      <c r="J1902" s="12" t="s">
        <v>393</v>
      </c>
      <c r="K1902" s="28" t="s">
        <v>585</v>
      </c>
      <c r="L1902" s="12" t="s">
        <v>465</v>
      </c>
      <c r="M1902" s="12" t="s">
        <v>587</v>
      </c>
      <c r="N1902" s="12" t="s">
        <v>467</v>
      </c>
      <c r="O1902" s="26" t="s">
        <v>9845</v>
      </c>
      <c r="P1902" s="26" t="s">
        <v>9846</v>
      </c>
      <c r="Q1902" s="25" t="s">
        <v>456</v>
      </c>
      <c r="R1902" s="26" t="s">
        <v>9847</v>
      </c>
      <c r="S1902" s="15" t="s">
        <v>9848</v>
      </c>
      <c r="T1902" s="52">
        <v>0</v>
      </c>
      <c r="U1902" s="22" t="s">
        <v>392</v>
      </c>
      <c r="V1902" s="18" t="str">
        <f>+Sitio_Publico[[#This Row],[idcoleccion]]&amp;"-"&amp;Sitio_Publico[[#This Row],[id]]</f>
        <v>000-1901</v>
      </c>
      <c r="W1902" s="18">
        <f>+VLOOKUP(Sitio_Publico[[#This Row],[territorio]],Estructura!$AE$4:$AH$1067,4,0)</f>
        <v>20000011</v>
      </c>
      <c r="X1902" s="18" t="str">
        <f>+VLOOKUP(Sitio_Publico[[#This Row],[tema]],Estructura!$G$4:$J$532,4,0)</f>
        <v>T-10</v>
      </c>
      <c r="Y1902" s="18" t="str">
        <f>+VLOOKUP(Sitio_Publico[[#This Row],[contenido]],Estructura!$L$4:$O$473,4,0)</f>
        <v>C-5</v>
      </c>
      <c r="Z1902" s="18" t="str">
        <f>+VLOOKUP(Sitio_Publico[[#This Row],[Filtro Integrado]],Estructura!$U$4:$W$529,3,0)</f>
        <v>FI-0</v>
      </c>
      <c r="AA1902" s="18" t="str">
        <f>+VLOOKUP(Sitio_Publico[[#This Row],[Muestra]],Estructura!$Y$4:$AB$483,4,0)</f>
        <v>M-00059</v>
      </c>
    </row>
    <row r="1903" spans="1:27" ht="40.799999999999997" x14ac:dyDescent="0.3">
      <c r="A1903" s="16">
        <f t="shared" si="29"/>
        <v>1902</v>
      </c>
      <c r="B1903" s="47" t="s">
        <v>15118</v>
      </c>
      <c r="C1903" s="13" t="s">
        <v>461</v>
      </c>
      <c r="D1903" s="13" t="s">
        <v>462</v>
      </c>
      <c r="E1903" s="44">
        <v>6108</v>
      </c>
      <c r="F1903" s="13" t="s">
        <v>524</v>
      </c>
      <c r="G1903" s="23" t="s">
        <v>498</v>
      </c>
      <c r="H1903" s="42" t="s">
        <v>458</v>
      </c>
      <c r="I1903" s="28" t="s">
        <v>107</v>
      </c>
      <c r="J1903" s="12" t="s">
        <v>499</v>
      </c>
      <c r="K1903" s="28" t="s">
        <v>525</v>
      </c>
      <c r="L1903" s="12" t="s">
        <v>465</v>
      </c>
      <c r="M1903" s="12" t="s">
        <v>471</v>
      </c>
      <c r="N1903" s="12" t="s">
        <v>467</v>
      </c>
      <c r="O1903" s="26" t="s">
        <v>9849</v>
      </c>
      <c r="P1903" s="26" t="s">
        <v>9850</v>
      </c>
      <c r="Q1903" s="25" t="s">
        <v>526</v>
      </c>
      <c r="R1903" s="26" t="s">
        <v>9851</v>
      </c>
      <c r="S1903" s="15" t="s">
        <v>9852</v>
      </c>
      <c r="T1903" s="52">
        <v>0</v>
      </c>
      <c r="U1903" s="22" t="s">
        <v>392</v>
      </c>
      <c r="V1903" s="18" t="str">
        <f>+Sitio_Publico[[#This Row],[idcoleccion]]&amp;"-"&amp;Sitio_Publico[[#This Row],[id]]</f>
        <v>000-1902</v>
      </c>
      <c r="W1903" s="18">
        <f>+VLOOKUP(Sitio_Publico[[#This Row],[territorio]],Estructura!$AE$4:$AH$1067,4,0)</f>
        <v>30006108</v>
      </c>
      <c r="X1903" s="18" t="str">
        <f>+VLOOKUP(Sitio_Publico[[#This Row],[tema]],Estructura!$G$4:$J$532,4,0)</f>
        <v>T-8</v>
      </c>
      <c r="Y1903" s="18" t="str">
        <f>+VLOOKUP(Sitio_Publico[[#This Row],[contenido]],Estructura!$L$4:$O$473,4,0)</f>
        <v>C-4</v>
      </c>
      <c r="Z1903" s="18" t="str">
        <f>+VLOOKUP(Sitio_Publico[[#This Row],[Filtro Integrado]],Estructura!$U$4:$W$529,3,0)</f>
        <v>FI-1</v>
      </c>
      <c r="AA1903" s="18" t="str">
        <f>+VLOOKUP(Sitio_Publico[[#This Row],[Muestra]],Estructura!$Y$4:$AB$483,4,0)</f>
        <v>M-00055</v>
      </c>
    </row>
    <row r="1904" spans="1:27" ht="40.799999999999997" x14ac:dyDescent="0.3">
      <c r="A1904" s="16">
        <f t="shared" si="29"/>
        <v>1903</v>
      </c>
      <c r="B1904" s="47" t="s">
        <v>15118</v>
      </c>
      <c r="C1904" s="13" t="s">
        <v>461</v>
      </c>
      <c r="D1904" s="13" t="s">
        <v>462</v>
      </c>
      <c r="E1904" s="44">
        <v>6302</v>
      </c>
      <c r="F1904" s="13" t="s">
        <v>538</v>
      </c>
      <c r="G1904" s="23" t="s">
        <v>498</v>
      </c>
      <c r="H1904" s="42" t="s">
        <v>458</v>
      </c>
      <c r="I1904" s="28" t="s">
        <v>124</v>
      </c>
      <c r="J1904" s="12" t="s">
        <v>499</v>
      </c>
      <c r="K1904" s="28" t="s">
        <v>539</v>
      </c>
      <c r="L1904" s="12" t="s">
        <v>465</v>
      </c>
      <c r="M1904" s="12" t="s">
        <v>466</v>
      </c>
      <c r="N1904" s="12" t="s">
        <v>467</v>
      </c>
      <c r="O1904" s="26" t="s">
        <v>9853</v>
      </c>
      <c r="P1904" s="26" t="s">
        <v>9854</v>
      </c>
      <c r="Q1904" s="25" t="s">
        <v>526</v>
      </c>
      <c r="R1904" s="26" t="s">
        <v>9855</v>
      </c>
      <c r="S1904" s="15" t="s">
        <v>9856</v>
      </c>
      <c r="T1904" s="52">
        <v>0</v>
      </c>
      <c r="U1904" s="22" t="s">
        <v>392</v>
      </c>
      <c r="V1904" s="18" t="str">
        <f>+Sitio_Publico[[#This Row],[idcoleccion]]&amp;"-"&amp;Sitio_Publico[[#This Row],[id]]</f>
        <v>000-1903</v>
      </c>
      <c r="W1904" s="18">
        <f>+VLOOKUP(Sitio_Publico[[#This Row],[territorio]],Estructura!$AE$4:$AH$1067,4,0)</f>
        <v>30006302</v>
      </c>
      <c r="X1904" s="18" t="str">
        <f>+VLOOKUP(Sitio_Publico[[#This Row],[tema]],Estructura!$G$4:$J$532,4,0)</f>
        <v>T-9</v>
      </c>
      <c r="Y1904" s="18" t="str">
        <f>+VLOOKUP(Sitio_Publico[[#This Row],[contenido]],Estructura!$L$4:$O$473,4,0)</f>
        <v>C-4</v>
      </c>
      <c r="Z1904" s="18" t="str">
        <f>+VLOOKUP(Sitio_Publico[[#This Row],[Filtro Integrado]],Estructura!$U$4:$W$529,3,0)</f>
        <v>FI-1</v>
      </c>
      <c r="AA1904" s="18" t="str">
        <f>+VLOOKUP(Sitio_Publico[[#This Row],[Muestra]],Estructura!$Y$4:$AB$483,4,0)</f>
        <v>M-00056</v>
      </c>
    </row>
    <row r="1905" spans="1:27" ht="40.799999999999997" x14ac:dyDescent="0.3">
      <c r="A1905" s="16">
        <f t="shared" si="29"/>
        <v>1904</v>
      </c>
      <c r="B1905" s="47" t="s">
        <v>15118</v>
      </c>
      <c r="C1905" s="13" t="s">
        <v>461</v>
      </c>
      <c r="D1905" s="13" t="s">
        <v>462</v>
      </c>
      <c r="E1905" s="44">
        <v>16107</v>
      </c>
      <c r="F1905" s="13" t="s">
        <v>497</v>
      </c>
      <c r="G1905" s="23" t="s">
        <v>498</v>
      </c>
      <c r="H1905" s="42" t="s">
        <v>458</v>
      </c>
      <c r="I1905" s="28" t="s">
        <v>207</v>
      </c>
      <c r="J1905" s="12" t="s">
        <v>499</v>
      </c>
      <c r="K1905" s="28" t="s">
        <v>500</v>
      </c>
      <c r="L1905" s="12" t="s">
        <v>465</v>
      </c>
      <c r="M1905" s="12" t="s">
        <v>501</v>
      </c>
      <c r="N1905" s="12" t="s">
        <v>467</v>
      </c>
      <c r="O1905" s="26" t="s">
        <v>9857</v>
      </c>
      <c r="P1905" s="26" t="s">
        <v>9858</v>
      </c>
      <c r="Q1905" s="25" t="s">
        <v>456</v>
      </c>
      <c r="R1905" s="26" t="s">
        <v>9859</v>
      </c>
      <c r="S1905" s="15" t="s">
        <v>9860</v>
      </c>
      <c r="T1905" s="52">
        <v>0</v>
      </c>
      <c r="U1905" s="22" t="s">
        <v>392</v>
      </c>
      <c r="V1905" s="18" t="str">
        <f>+Sitio_Publico[[#This Row],[idcoleccion]]&amp;"-"&amp;Sitio_Publico[[#This Row],[id]]</f>
        <v>000-1904</v>
      </c>
      <c r="W1905" s="18">
        <f>+VLOOKUP(Sitio_Publico[[#This Row],[territorio]],Estructura!$AE$4:$AH$1067,4,0)</f>
        <v>30016107</v>
      </c>
      <c r="X1905" s="18" t="str">
        <f>+VLOOKUP(Sitio_Publico[[#This Row],[tema]],Estructura!$G$4:$J$532,4,0)</f>
        <v>T-6</v>
      </c>
      <c r="Y1905" s="18" t="str">
        <f>+VLOOKUP(Sitio_Publico[[#This Row],[contenido]],Estructura!$L$4:$O$473,4,0)</f>
        <v>C-4</v>
      </c>
      <c r="Z1905" s="18" t="str">
        <f>+VLOOKUP(Sitio_Publico[[#This Row],[Filtro Integrado]],Estructura!$U$4:$W$529,3,0)</f>
        <v>FI-1</v>
      </c>
      <c r="AA1905" s="18" t="str">
        <f>+VLOOKUP(Sitio_Publico[[#This Row],[Muestra]],Estructura!$Y$4:$AB$483,4,0)</f>
        <v>M-00053</v>
      </c>
    </row>
    <row r="1906" spans="1:27" ht="40.799999999999997" x14ac:dyDescent="0.3">
      <c r="A1906" s="16">
        <f t="shared" si="29"/>
        <v>1905</v>
      </c>
      <c r="B1906" s="47" t="s">
        <v>15118</v>
      </c>
      <c r="C1906" s="13" t="s">
        <v>461</v>
      </c>
      <c r="D1906" s="13" t="s">
        <v>462</v>
      </c>
      <c r="E1906" s="44">
        <v>7</v>
      </c>
      <c r="F1906" s="13" t="s">
        <v>463</v>
      </c>
      <c r="G1906" s="23" t="s">
        <v>464</v>
      </c>
      <c r="H1906" s="42" t="s">
        <v>457</v>
      </c>
      <c r="I1906" s="28" t="s">
        <v>370</v>
      </c>
      <c r="J1906" s="12" t="s">
        <v>393</v>
      </c>
      <c r="K1906" s="28" t="s">
        <v>463</v>
      </c>
      <c r="L1906" s="12" t="s">
        <v>465</v>
      </c>
      <c r="M1906" s="12" t="s">
        <v>466</v>
      </c>
      <c r="N1906" s="12" t="s">
        <v>467</v>
      </c>
      <c r="O1906" s="26" t="s">
        <v>9861</v>
      </c>
      <c r="P1906" s="26" t="s">
        <v>9862</v>
      </c>
      <c r="Q1906" s="25" t="s">
        <v>531</v>
      </c>
      <c r="R1906" s="26" t="s">
        <v>9863</v>
      </c>
      <c r="S1906" s="15" t="s">
        <v>9864</v>
      </c>
      <c r="T1906" s="52">
        <v>0</v>
      </c>
      <c r="U1906" s="22" t="s">
        <v>392</v>
      </c>
      <c r="V1906" s="18" t="str">
        <f>+Sitio_Publico[[#This Row],[idcoleccion]]&amp;"-"&amp;Sitio_Publico[[#This Row],[id]]</f>
        <v>000-1905</v>
      </c>
      <c r="W1906" s="18">
        <f>+VLOOKUP(Sitio_Publico[[#This Row],[territorio]],Estructura!$AE$4:$AH$1067,4,0)</f>
        <v>20000007</v>
      </c>
      <c r="X1906" s="18" t="str">
        <f>+VLOOKUP(Sitio_Publico[[#This Row],[tema]],Estructura!$G$4:$J$532,4,0)</f>
        <v>T-3</v>
      </c>
      <c r="Y1906" s="18" t="str">
        <f>+VLOOKUP(Sitio_Publico[[#This Row],[contenido]],Estructura!$L$4:$O$473,4,0)</f>
        <v>C-2</v>
      </c>
      <c r="Z1906" s="18" t="str">
        <f>+VLOOKUP(Sitio_Publico[[#This Row],[Filtro Integrado]],Estructura!$U$4:$W$529,3,0)</f>
        <v>FI-0</v>
      </c>
      <c r="AA1906" s="18" t="str">
        <f>+VLOOKUP(Sitio_Publico[[#This Row],[Muestra]],Estructura!$Y$4:$AB$483,4,0)</f>
        <v>M-00049</v>
      </c>
    </row>
    <row r="1907" spans="1:27" ht="40.799999999999997" x14ac:dyDescent="0.3">
      <c r="A1907" s="16">
        <f t="shared" si="29"/>
        <v>1906</v>
      </c>
      <c r="B1907" s="47" t="s">
        <v>15118</v>
      </c>
      <c r="C1907" s="13" t="s">
        <v>461</v>
      </c>
      <c r="D1907" s="13" t="s">
        <v>462</v>
      </c>
      <c r="E1907" s="44">
        <v>10304</v>
      </c>
      <c r="F1907" s="13" t="s">
        <v>463</v>
      </c>
      <c r="G1907" s="23" t="s">
        <v>464</v>
      </c>
      <c r="H1907" s="42" t="s">
        <v>458</v>
      </c>
      <c r="I1907" s="28" t="s">
        <v>270</v>
      </c>
      <c r="J1907" s="12" t="s">
        <v>393</v>
      </c>
      <c r="K1907" s="28" t="s">
        <v>463</v>
      </c>
      <c r="L1907" s="12" t="s">
        <v>465</v>
      </c>
      <c r="M1907" s="12" t="s">
        <v>466</v>
      </c>
      <c r="N1907" s="12" t="s">
        <v>467</v>
      </c>
      <c r="O1907" s="26" t="s">
        <v>547</v>
      </c>
      <c r="P1907" s="26" t="s">
        <v>9865</v>
      </c>
      <c r="Q1907" s="25" t="s">
        <v>456</v>
      </c>
      <c r="R1907" s="26" t="s">
        <v>9866</v>
      </c>
      <c r="S1907" s="15" t="s">
        <v>548</v>
      </c>
      <c r="T1907" s="52">
        <v>0</v>
      </c>
      <c r="U1907" s="22" t="s">
        <v>392</v>
      </c>
      <c r="V1907" s="18" t="str">
        <f>+Sitio_Publico[[#This Row],[idcoleccion]]&amp;"-"&amp;Sitio_Publico[[#This Row],[id]]</f>
        <v>000-1906</v>
      </c>
      <c r="W1907" s="18">
        <f>+VLOOKUP(Sitio_Publico[[#This Row],[territorio]],Estructura!$AE$4:$AH$1067,4,0)</f>
        <v>30010304</v>
      </c>
      <c r="X1907" s="18" t="str">
        <f>+VLOOKUP(Sitio_Publico[[#This Row],[tema]],Estructura!$G$4:$J$532,4,0)</f>
        <v>T-3</v>
      </c>
      <c r="Y1907" s="18" t="str">
        <f>+VLOOKUP(Sitio_Publico[[#This Row],[contenido]],Estructura!$L$4:$O$473,4,0)</f>
        <v>C-2</v>
      </c>
      <c r="Z1907" s="18" t="str">
        <f>+VLOOKUP(Sitio_Publico[[#This Row],[Filtro Integrado]],Estructura!$U$4:$W$529,3,0)</f>
        <v>FI-0</v>
      </c>
      <c r="AA1907" s="18" t="str">
        <f>+VLOOKUP(Sitio_Publico[[#This Row],[Muestra]],Estructura!$Y$4:$AB$483,4,0)</f>
        <v>M-00049</v>
      </c>
    </row>
    <row r="1908" spans="1:27" ht="40.799999999999997" x14ac:dyDescent="0.3">
      <c r="A1908" s="16">
        <f t="shared" si="29"/>
        <v>1907</v>
      </c>
      <c r="B1908" s="47" t="s">
        <v>15118</v>
      </c>
      <c r="C1908" s="13" t="s">
        <v>461</v>
      </c>
      <c r="D1908" s="13" t="s">
        <v>462</v>
      </c>
      <c r="E1908" s="44">
        <v>3</v>
      </c>
      <c r="F1908" s="13" t="s">
        <v>603</v>
      </c>
      <c r="G1908" s="23" t="s">
        <v>586</v>
      </c>
      <c r="H1908" s="42" t="s">
        <v>457</v>
      </c>
      <c r="I1908" s="28" t="s">
        <v>366</v>
      </c>
      <c r="J1908" s="12" t="s">
        <v>393</v>
      </c>
      <c r="K1908" s="28" t="s">
        <v>604</v>
      </c>
      <c r="L1908" s="12" t="s">
        <v>465</v>
      </c>
      <c r="M1908" s="12" t="s">
        <v>605</v>
      </c>
      <c r="N1908" s="12" t="s">
        <v>467</v>
      </c>
      <c r="O1908" s="26" t="s">
        <v>9867</v>
      </c>
      <c r="P1908" s="26" t="s">
        <v>9868</v>
      </c>
      <c r="Q1908" s="25" t="s">
        <v>456</v>
      </c>
      <c r="R1908" s="26" t="s">
        <v>9869</v>
      </c>
      <c r="S1908" s="15" t="s">
        <v>9870</v>
      </c>
      <c r="T1908" s="52">
        <v>0</v>
      </c>
      <c r="U1908" s="22" t="s">
        <v>392</v>
      </c>
      <c r="V1908" s="18" t="str">
        <f>+Sitio_Publico[[#This Row],[idcoleccion]]&amp;"-"&amp;Sitio_Publico[[#This Row],[id]]</f>
        <v>000-1907</v>
      </c>
      <c r="W1908" s="18">
        <f>+VLOOKUP(Sitio_Publico[[#This Row],[territorio]],Estructura!$AE$4:$AH$1067,4,0)</f>
        <v>20000003</v>
      </c>
      <c r="X1908" s="18" t="str">
        <f>+VLOOKUP(Sitio_Publico[[#This Row],[tema]],Estructura!$G$4:$J$532,4,0)</f>
        <v>T-12</v>
      </c>
      <c r="Y1908" s="18" t="str">
        <f>+VLOOKUP(Sitio_Publico[[#This Row],[contenido]],Estructura!$L$4:$O$473,4,0)</f>
        <v>C-5</v>
      </c>
      <c r="Z1908" s="18" t="str">
        <f>+VLOOKUP(Sitio_Publico[[#This Row],[Filtro Integrado]],Estructura!$U$4:$W$529,3,0)</f>
        <v>FI-0</v>
      </c>
      <c r="AA1908" s="18" t="str">
        <f>+VLOOKUP(Sitio_Publico[[#This Row],[Muestra]],Estructura!$Y$4:$AB$483,4,0)</f>
        <v>M-00062</v>
      </c>
    </row>
    <row r="1909" spans="1:27" ht="40.799999999999997" x14ac:dyDescent="0.3">
      <c r="A1909" s="16">
        <f t="shared" si="29"/>
        <v>1908</v>
      </c>
      <c r="B1909" s="47" t="s">
        <v>15118</v>
      </c>
      <c r="C1909" s="13" t="s">
        <v>461</v>
      </c>
      <c r="D1909" s="13" t="s">
        <v>462</v>
      </c>
      <c r="E1909" s="44">
        <v>16305</v>
      </c>
      <c r="F1909" s="13" t="s">
        <v>502</v>
      </c>
      <c r="G1909" s="23" t="s">
        <v>464</v>
      </c>
      <c r="H1909" s="42" t="s">
        <v>458</v>
      </c>
      <c r="I1909" s="28" t="s">
        <v>213</v>
      </c>
      <c r="J1909" s="12" t="s">
        <v>393</v>
      </c>
      <c r="K1909" s="28" t="s">
        <v>503</v>
      </c>
      <c r="L1909" s="12" t="s">
        <v>465</v>
      </c>
      <c r="M1909" s="12" t="s">
        <v>466</v>
      </c>
      <c r="N1909" s="12" t="s">
        <v>467</v>
      </c>
      <c r="O1909" s="26" t="s">
        <v>9871</v>
      </c>
      <c r="P1909" s="26" t="s">
        <v>9872</v>
      </c>
      <c r="Q1909" s="25" t="s">
        <v>456</v>
      </c>
      <c r="R1909" s="26" t="s">
        <v>9873</v>
      </c>
      <c r="S1909" s="15" t="s">
        <v>9874</v>
      </c>
      <c r="T1909" s="52">
        <v>0</v>
      </c>
      <c r="U1909" s="22" t="s">
        <v>392</v>
      </c>
      <c r="V1909" s="18" t="str">
        <f>+Sitio_Publico[[#This Row],[idcoleccion]]&amp;"-"&amp;Sitio_Publico[[#This Row],[id]]</f>
        <v>000-1908</v>
      </c>
      <c r="W1909" s="18">
        <f>+VLOOKUP(Sitio_Publico[[#This Row],[territorio]],Estructura!$AE$4:$AH$1067,4,0)</f>
        <v>30016305</v>
      </c>
      <c r="X1909" s="18" t="str">
        <f>+VLOOKUP(Sitio_Publico[[#This Row],[tema]],Estructura!$G$4:$J$532,4,0)</f>
        <v>T-7</v>
      </c>
      <c r="Y1909" s="18" t="str">
        <f>+VLOOKUP(Sitio_Publico[[#This Row],[contenido]],Estructura!$L$4:$O$473,4,0)</f>
        <v>C-2</v>
      </c>
      <c r="Z1909" s="18" t="str">
        <f>+VLOOKUP(Sitio_Publico[[#This Row],[Filtro Integrado]],Estructura!$U$4:$W$529,3,0)</f>
        <v>FI-0</v>
      </c>
      <c r="AA1909" s="18" t="str">
        <f>+VLOOKUP(Sitio_Publico[[#This Row],[Muestra]],Estructura!$Y$4:$AB$483,4,0)</f>
        <v>M-00054</v>
      </c>
    </row>
    <row r="1910" spans="1:27" ht="40.799999999999997" x14ac:dyDescent="0.3">
      <c r="A1910" s="16">
        <f t="shared" si="29"/>
        <v>1909</v>
      </c>
      <c r="B1910" s="47" t="s">
        <v>15118</v>
      </c>
      <c r="C1910" s="13" t="s">
        <v>461</v>
      </c>
      <c r="D1910" s="13" t="s">
        <v>462</v>
      </c>
      <c r="E1910" s="44">
        <v>13102</v>
      </c>
      <c r="F1910" s="13" t="s">
        <v>468</v>
      </c>
      <c r="G1910" s="23" t="s">
        <v>469</v>
      </c>
      <c r="H1910" s="42" t="s">
        <v>458</v>
      </c>
      <c r="I1910" s="28" t="s">
        <v>298</v>
      </c>
      <c r="J1910" s="12" t="s">
        <v>393</v>
      </c>
      <c r="K1910" s="28" t="s">
        <v>542</v>
      </c>
      <c r="L1910" s="12" t="s">
        <v>465</v>
      </c>
      <c r="M1910" s="12" t="s">
        <v>471</v>
      </c>
      <c r="N1910" s="12" t="s">
        <v>467</v>
      </c>
      <c r="O1910" s="26" t="s">
        <v>9875</v>
      </c>
      <c r="P1910" s="26" t="s">
        <v>9876</v>
      </c>
      <c r="Q1910" s="25" t="s">
        <v>456</v>
      </c>
      <c r="R1910" s="26" t="s">
        <v>9877</v>
      </c>
      <c r="S1910" s="15" t="s">
        <v>9878</v>
      </c>
      <c r="T1910" s="52">
        <v>0</v>
      </c>
      <c r="U1910" s="22" t="s">
        <v>392</v>
      </c>
      <c r="V1910" s="18" t="str">
        <f>+Sitio_Publico[[#This Row],[idcoleccion]]&amp;"-"&amp;Sitio_Publico[[#This Row],[id]]</f>
        <v>000-1909</v>
      </c>
      <c r="W1910" s="18">
        <f>+VLOOKUP(Sitio_Publico[[#This Row],[territorio]],Estructura!$AE$4:$AH$1067,4,0)</f>
        <v>30013102</v>
      </c>
      <c r="X1910" s="18" t="str">
        <f>+VLOOKUP(Sitio_Publico[[#This Row],[tema]],Estructura!$G$4:$J$532,4,0)</f>
        <v>T-4</v>
      </c>
      <c r="Y1910" s="18" t="str">
        <f>+VLOOKUP(Sitio_Publico[[#This Row],[contenido]],Estructura!$L$4:$O$473,4,0)</f>
        <v>C-3</v>
      </c>
      <c r="Z1910" s="18" t="str">
        <f>+VLOOKUP(Sitio_Publico[[#This Row],[Filtro Integrado]],Estructura!$U$4:$W$529,3,0)</f>
        <v>FI-0</v>
      </c>
      <c r="AA1910" s="18" t="str">
        <f>+VLOOKUP(Sitio_Publico[[#This Row],[Muestra]],Estructura!$Y$4:$AB$483,4,0)</f>
        <v>M-00058</v>
      </c>
    </row>
    <row r="1911" spans="1:27" ht="40.799999999999997" x14ac:dyDescent="0.3">
      <c r="A1911" s="16">
        <f t="shared" si="29"/>
        <v>1910</v>
      </c>
      <c r="B1911" s="47" t="s">
        <v>15118</v>
      </c>
      <c r="C1911" s="13" t="s">
        <v>461</v>
      </c>
      <c r="D1911" s="13" t="s">
        <v>462</v>
      </c>
      <c r="E1911" s="44">
        <v>10206</v>
      </c>
      <c r="F1911" s="13" t="s">
        <v>497</v>
      </c>
      <c r="G1911" s="23" t="s">
        <v>498</v>
      </c>
      <c r="H1911" s="42" t="s">
        <v>458</v>
      </c>
      <c r="I1911" s="28" t="s">
        <v>262</v>
      </c>
      <c r="J1911" s="12" t="s">
        <v>499</v>
      </c>
      <c r="K1911" s="28" t="s">
        <v>500</v>
      </c>
      <c r="L1911" s="12" t="s">
        <v>465</v>
      </c>
      <c r="M1911" s="12" t="s">
        <v>501</v>
      </c>
      <c r="N1911" s="12" t="s">
        <v>467</v>
      </c>
      <c r="O1911" s="26" t="s">
        <v>9879</v>
      </c>
      <c r="P1911" s="26" t="s">
        <v>9880</v>
      </c>
      <c r="Q1911" s="25" t="s">
        <v>456</v>
      </c>
      <c r="R1911" s="26" t="s">
        <v>9881</v>
      </c>
      <c r="S1911" s="15" t="s">
        <v>9882</v>
      </c>
      <c r="T1911" s="52">
        <v>0</v>
      </c>
      <c r="U1911" s="22" t="s">
        <v>392</v>
      </c>
      <c r="V1911" s="18" t="str">
        <f>+Sitio_Publico[[#This Row],[idcoleccion]]&amp;"-"&amp;Sitio_Publico[[#This Row],[id]]</f>
        <v>000-1910</v>
      </c>
      <c r="W1911" s="18">
        <f>+VLOOKUP(Sitio_Publico[[#This Row],[territorio]],Estructura!$AE$4:$AH$1067,4,0)</f>
        <v>30010206</v>
      </c>
      <c r="X1911" s="18" t="str">
        <f>+VLOOKUP(Sitio_Publico[[#This Row],[tema]],Estructura!$G$4:$J$532,4,0)</f>
        <v>T-6</v>
      </c>
      <c r="Y1911" s="18" t="str">
        <f>+VLOOKUP(Sitio_Publico[[#This Row],[contenido]],Estructura!$L$4:$O$473,4,0)</f>
        <v>C-4</v>
      </c>
      <c r="Z1911" s="18" t="str">
        <f>+VLOOKUP(Sitio_Publico[[#This Row],[Filtro Integrado]],Estructura!$U$4:$W$529,3,0)</f>
        <v>FI-1</v>
      </c>
      <c r="AA1911" s="18" t="str">
        <f>+VLOOKUP(Sitio_Publico[[#This Row],[Muestra]],Estructura!$Y$4:$AB$483,4,0)</f>
        <v>M-00053</v>
      </c>
    </row>
    <row r="1912" spans="1:27" ht="40.799999999999997" x14ac:dyDescent="0.3">
      <c r="A1912" s="16">
        <f t="shared" si="29"/>
        <v>1911</v>
      </c>
      <c r="B1912" s="47" t="s">
        <v>15118</v>
      </c>
      <c r="C1912" s="13" t="s">
        <v>461</v>
      </c>
      <c r="D1912" s="13" t="s">
        <v>462</v>
      </c>
      <c r="E1912" s="44">
        <v>16109</v>
      </c>
      <c r="F1912" s="13" t="s">
        <v>497</v>
      </c>
      <c r="G1912" s="23" t="s">
        <v>498</v>
      </c>
      <c r="H1912" s="42" t="s">
        <v>458</v>
      </c>
      <c r="I1912" s="28" t="s">
        <v>215</v>
      </c>
      <c r="J1912" s="12" t="s">
        <v>499</v>
      </c>
      <c r="K1912" s="28" t="s">
        <v>500</v>
      </c>
      <c r="L1912" s="12" t="s">
        <v>465</v>
      </c>
      <c r="M1912" s="12" t="s">
        <v>501</v>
      </c>
      <c r="N1912" s="12" t="s">
        <v>467</v>
      </c>
      <c r="O1912" s="26" t="s">
        <v>581</v>
      </c>
      <c r="P1912" s="26" t="s">
        <v>9883</v>
      </c>
      <c r="Q1912" s="25" t="s">
        <v>456</v>
      </c>
      <c r="R1912" s="26" t="s">
        <v>9884</v>
      </c>
      <c r="S1912" s="15" t="s">
        <v>582</v>
      </c>
      <c r="T1912" s="52">
        <v>0</v>
      </c>
      <c r="U1912" s="22" t="s">
        <v>392</v>
      </c>
      <c r="V1912" s="18" t="str">
        <f>+Sitio_Publico[[#This Row],[idcoleccion]]&amp;"-"&amp;Sitio_Publico[[#This Row],[id]]</f>
        <v>000-1911</v>
      </c>
      <c r="W1912" s="18">
        <f>+VLOOKUP(Sitio_Publico[[#This Row],[territorio]],Estructura!$AE$4:$AH$1067,4,0)</f>
        <v>30016109</v>
      </c>
      <c r="X1912" s="18" t="str">
        <f>+VLOOKUP(Sitio_Publico[[#This Row],[tema]],Estructura!$G$4:$J$532,4,0)</f>
        <v>T-6</v>
      </c>
      <c r="Y1912" s="18" t="str">
        <f>+VLOOKUP(Sitio_Publico[[#This Row],[contenido]],Estructura!$L$4:$O$473,4,0)</f>
        <v>C-4</v>
      </c>
      <c r="Z1912" s="18" t="str">
        <f>+VLOOKUP(Sitio_Publico[[#This Row],[Filtro Integrado]],Estructura!$U$4:$W$529,3,0)</f>
        <v>FI-1</v>
      </c>
      <c r="AA1912" s="18" t="str">
        <f>+VLOOKUP(Sitio_Publico[[#This Row],[Muestra]],Estructura!$Y$4:$AB$483,4,0)</f>
        <v>M-00053</v>
      </c>
    </row>
    <row r="1913" spans="1:27" ht="40.799999999999997" x14ac:dyDescent="0.3">
      <c r="A1913" s="16">
        <f t="shared" si="29"/>
        <v>1912</v>
      </c>
      <c r="B1913" s="47" t="s">
        <v>15118</v>
      </c>
      <c r="C1913" s="13" t="s">
        <v>461</v>
      </c>
      <c r="D1913" s="13" t="s">
        <v>462</v>
      </c>
      <c r="E1913" s="44">
        <v>5105</v>
      </c>
      <c r="F1913" s="13" t="s">
        <v>497</v>
      </c>
      <c r="G1913" s="23" t="s">
        <v>498</v>
      </c>
      <c r="H1913" s="42" t="s">
        <v>458</v>
      </c>
      <c r="I1913" s="28" t="s">
        <v>66</v>
      </c>
      <c r="J1913" s="12" t="s">
        <v>499</v>
      </c>
      <c r="K1913" s="28" t="s">
        <v>540</v>
      </c>
      <c r="L1913" s="12" t="s">
        <v>541</v>
      </c>
      <c r="M1913" s="12" t="s">
        <v>501</v>
      </c>
      <c r="N1913" s="12" t="s">
        <v>467</v>
      </c>
      <c r="O1913" s="26" t="s">
        <v>9885</v>
      </c>
      <c r="P1913" s="26" t="s">
        <v>9886</v>
      </c>
      <c r="Q1913" s="25" t="s">
        <v>491</v>
      </c>
      <c r="R1913" s="26" t="s">
        <v>9887</v>
      </c>
      <c r="S1913" s="15" t="s">
        <v>9888</v>
      </c>
      <c r="T1913" s="52">
        <v>0</v>
      </c>
      <c r="U1913" s="22" t="s">
        <v>392</v>
      </c>
      <c r="V1913" s="18" t="str">
        <f>+Sitio_Publico[[#This Row],[idcoleccion]]&amp;"-"&amp;Sitio_Publico[[#This Row],[id]]</f>
        <v>000-1912</v>
      </c>
      <c r="W1913" s="18">
        <f>+VLOOKUP(Sitio_Publico[[#This Row],[territorio]],Estructura!$AE$4:$AH$1067,4,0)</f>
        <v>30005105</v>
      </c>
      <c r="X1913" s="18" t="str">
        <f>+VLOOKUP(Sitio_Publico[[#This Row],[tema]],Estructura!$G$4:$J$532,4,0)</f>
        <v>T-6</v>
      </c>
      <c r="Y1913" s="18" t="str">
        <f>+VLOOKUP(Sitio_Publico[[#This Row],[contenido]],Estructura!$L$4:$O$473,4,0)</f>
        <v>C-4</v>
      </c>
      <c r="Z1913" s="18" t="str">
        <f>+VLOOKUP(Sitio_Publico[[#This Row],[Filtro Integrado]],Estructura!$U$4:$W$529,3,0)</f>
        <v>FI-1</v>
      </c>
      <c r="AA1913" s="18" t="str">
        <f>+VLOOKUP(Sitio_Publico[[#This Row],[Muestra]],Estructura!$Y$4:$AB$483,4,0)</f>
        <v>M-00057</v>
      </c>
    </row>
    <row r="1914" spans="1:27" ht="40.799999999999997" x14ac:dyDescent="0.3">
      <c r="A1914" s="16">
        <f t="shared" si="29"/>
        <v>1913</v>
      </c>
      <c r="B1914" s="47" t="s">
        <v>15118</v>
      </c>
      <c r="C1914" s="13" t="s">
        <v>461</v>
      </c>
      <c r="D1914" s="13" t="s">
        <v>462</v>
      </c>
      <c r="E1914" s="44">
        <v>14102</v>
      </c>
      <c r="F1914" s="13" t="s">
        <v>463</v>
      </c>
      <c r="G1914" s="23" t="s">
        <v>464</v>
      </c>
      <c r="H1914" s="42" t="s">
        <v>458</v>
      </c>
      <c r="I1914" s="28" t="s">
        <v>349</v>
      </c>
      <c r="J1914" s="12" t="s">
        <v>393</v>
      </c>
      <c r="K1914" s="28" t="s">
        <v>463</v>
      </c>
      <c r="L1914" s="12" t="s">
        <v>465</v>
      </c>
      <c r="M1914" s="12" t="s">
        <v>466</v>
      </c>
      <c r="N1914" s="12" t="s">
        <v>467</v>
      </c>
      <c r="O1914" s="26" t="s">
        <v>9889</v>
      </c>
      <c r="P1914" s="26" t="s">
        <v>9890</v>
      </c>
      <c r="Q1914" s="25" t="s">
        <v>456</v>
      </c>
      <c r="R1914" s="26" t="s">
        <v>9891</v>
      </c>
      <c r="S1914" s="15" t="s">
        <v>9892</v>
      </c>
      <c r="T1914" s="52">
        <v>0</v>
      </c>
      <c r="U1914" s="22" t="s">
        <v>392</v>
      </c>
      <c r="V1914" s="18" t="str">
        <f>+Sitio_Publico[[#This Row],[idcoleccion]]&amp;"-"&amp;Sitio_Publico[[#This Row],[id]]</f>
        <v>000-1913</v>
      </c>
      <c r="W1914" s="18">
        <f>+VLOOKUP(Sitio_Publico[[#This Row],[territorio]],Estructura!$AE$4:$AH$1067,4,0)</f>
        <v>30014102</v>
      </c>
      <c r="X1914" s="18" t="str">
        <f>+VLOOKUP(Sitio_Publico[[#This Row],[tema]],Estructura!$G$4:$J$532,4,0)</f>
        <v>T-3</v>
      </c>
      <c r="Y1914" s="18" t="str">
        <f>+VLOOKUP(Sitio_Publico[[#This Row],[contenido]],Estructura!$L$4:$O$473,4,0)</f>
        <v>C-2</v>
      </c>
      <c r="Z1914" s="18" t="str">
        <f>+VLOOKUP(Sitio_Publico[[#This Row],[Filtro Integrado]],Estructura!$U$4:$W$529,3,0)</f>
        <v>FI-0</v>
      </c>
      <c r="AA1914" s="18" t="str">
        <f>+VLOOKUP(Sitio_Publico[[#This Row],[Muestra]],Estructura!$Y$4:$AB$483,4,0)</f>
        <v>M-00049</v>
      </c>
    </row>
    <row r="1915" spans="1:27" ht="40.799999999999997" x14ac:dyDescent="0.3">
      <c r="A1915" s="16">
        <f t="shared" si="29"/>
        <v>1914</v>
      </c>
      <c r="B1915" s="47" t="s">
        <v>15118</v>
      </c>
      <c r="C1915" s="13" t="s">
        <v>461</v>
      </c>
      <c r="D1915" s="13" t="s">
        <v>462</v>
      </c>
      <c r="E1915" s="44">
        <v>3304</v>
      </c>
      <c r="F1915" s="13" t="s">
        <v>497</v>
      </c>
      <c r="G1915" s="23" t="s">
        <v>498</v>
      </c>
      <c r="H1915" s="42" t="s">
        <v>458</v>
      </c>
      <c r="I1915" s="28" t="s">
        <v>49</v>
      </c>
      <c r="J1915" s="12" t="s">
        <v>499</v>
      </c>
      <c r="K1915" s="28" t="s">
        <v>500</v>
      </c>
      <c r="L1915" s="12" t="s">
        <v>465</v>
      </c>
      <c r="M1915" s="12" t="s">
        <v>501</v>
      </c>
      <c r="N1915" s="12" t="s">
        <v>467</v>
      </c>
      <c r="O1915" s="26" t="s">
        <v>9893</v>
      </c>
      <c r="P1915" s="26" t="s">
        <v>9894</v>
      </c>
      <c r="Q1915" s="25" t="s">
        <v>456</v>
      </c>
      <c r="R1915" s="26" t="s">
        <v>9895</v>
      </c>
      <c r="S1915" s="15" t="s">
        <v>9896</v>
      </c>
      <c r="T1915" s="52">
        <v>0</v>
      </c>
      <c r="U1915" s="22" t="s">
        <v>392</v>
      </c>
      <c r="V1915" s="18" t="str">
        <f>+Sitio_Publico[[#This Row],[idcoleccion]]&amp;"-"&amp;Sitio_Publico[[#This Row],[id]]</f>
        <v>000-1914</v>
      </c>
      <c r="W1915" s="18">
        <f>+VLOOKUP(Sitio_Publico[[#This Row],[territorio]],Estructura!$AE$4:$AH$1067,4,0)</f>
        <v>30003304</v>
      </c>
      <c r="X1915" s="18" t="str">
        <f>+VLOOKUP(Sitio_Publico[[#This Row],[tema]],Estructura!$G$4:$J$532,4,0)</f>
        <v>T-6</v>
      </c>
      <c r="Y1915" s="18" t="str">
        <f>+VLOOKUP(Sitio_Publico[[#This Row],[contenido]],Estructura!$L$4:$O$473,4,0)</f>
        <v>C-4</v>
      </c>
      <c r="Z1915" s="18" t="str">
        <f>+VLOOKUP(Sitio_Publico[[#This Row],[Filtro Integrado]],Estructura!$U$4:$W$529,3,0)</f>
        <v>FI-1</v>
      </c>
      <c r="AA1915" s="18" t="str">
        <f>+VLOOKUP(Sitio_Publico[[#This Row],[Muestra]],Estructura!$Y$4:$AB$483,4,0)</f>
        <v>M-00053</v>
      </c>
    </row>
    <row r="1916" spans="1:27" ht="40.799999999999997" x14ac:dyDescent="0.3">
      <c r="A1916" s="16">
        <f t="shared" si="29"/>
        <v>1915</v>
      </c>
      <c r="B1916" s="47" t="s">
        <v>15118</v>
      </c>
      <c r="C1916" s="13" t="s">
        <v>461</v>
      </c>
      <c r="D1916" s="13" t="s">
        <v>462</v>
      </c>
      <c r="E1916" s="44">
        <v>16304</v>
      </c>
      <c r="F1916" s="13" t="s">
        <v>468</v>
      </c>
      <c r="G1916" s="23" t="s">
        <v>469</v>
      </c>
      <c r="H1916" s="42" t="s">
        <v>458</v>
      </c>
      <c r="I1916" s="28" t="s">
        <v>211</v>
      </c>
      <c r="J1916" s="12" t="s">
        <v>393</v>
      </c>
      <c r="K1916" s="28" t="s">
        <v>470</v>
      </c>
      <c r="L1916" s="12" t="s">
        <v>465</v>
      </c>
      <c r="M1916" s="12" t="s">
        <v>471</v>
      </c>
      <c r="N1916" s="12" t="s">
        <v>467</v>
      </c>
      <c r="O1916" s="26" t="s">
        <v>9897</v>
      </c>
      <c r="P1916" s="26" t="s">
        <v>9898</v>
      </c>
      <c r="Q1916" s="25" t="s">
        <v>456</v>
      </c>
      <c r="R1916" s="26" t="s">
        <v>9899</v>
      </c>
      <c r="S1916" s="15" t="s">
        <v>9900</v>
      </c>
      <c r="T1916" s="52">
        <v>0</v>
      </c>
      <c r="U1916" s="22" t="s">
        <v>392</v>
      </c>
      <c r="V1916" s="18" t="str">
        <f>+Sitio_Publico[[#This Row],[idcoleccion]]&amp;"-"&amp;Sitio_Publico[[#This Row],[id]]</f>
        <v>000-1915</v>
      </c>
      <c r="W1916" s="18">
        <f>+VLOOKUP(Sitio_Publico[[#This Row],[territorio]],Estructura!$AE$4:$AH$1067,4,0)</f>
        <v>30016304</v>
      </c>
      <c r="X1916" s="18" t="str">
        <f>+VLOOKUP(Sitio_Publico[[#This Row],[tema]],Estructura!$G$4:$J$532,4,0)</f>
        <v>T-4</v>
      </c>
      <c r="Y1916" s="18" t="str">
        <f>+VLOOKUP(Sitio_Publico[[#This Row],[contenido]],Estructura!$L$4:$O$473,4,0)</f>
        <v>C-3</v>
      </c>
      <c r="Z1916" s="18" t="str">
        <f>+VLOOKUP(Sitio_Publico[[#This Row],[Filtro Integrado]],Estructura!$U$4:$W$529,3,0)</f>
        <v>FI-0</v>
      </c>
      <c r="AA1916" s="18" t="str">
        <f>+VLOOKUP(Sitio_Publico[[#This Row],[Muestra]],Estructura!$Y$4:$AB$483,4,0)</f>
        <v>M-00050</v>
      </c>
    </row>
    <row r="1917" spans="1:27" ht="40.799999999999997" x14ac:dyDescent="0.3">
      <c r="A1917" s="16">
        <f t="shared" si="29"/>
        <v>1916</v>
      </c>
      <c r="B1917" s="47" t="s">
        <v>15118</v>
      </c>
      <c r="C1917" s="13" t="s">
        <v>461</v>
      </c>
      <c r="D1917" s="13" t="s">
        <v>462</v>
      </c>
      <c r="E1917" s="44">
        <v>6116</v>
      </c>
      <c r="F1917" s="13" t="s">
        <v>524</v>
      </c>
      <c r="G1917" s="23" t="s">
        <v>498</v>
      </c>
      <c r="H1917" s="42" t="s">
        <v>458</v>
      </c>
      <c r="I1917" s="28" t="s">
        <v>115</v>
      </c>
      <c r="J1917" s="12" t="s">
        <v>499</v>
      </c>
      <c r="K1917" s="28" t="s">
        <v>525</v>
      </c>
      <c r="L1917" s="12" t="s">
        <v>465</v>
      </c>
      <c r="M1917" s="12" t="s">
        <v>471</v>
      </c>
      <c r="N1917" s="12" t="s">
        <v>467</v>
      </c>
      <c r="O1917" s="26" t="s">
        <v>9901</v>
      </c>
      <c r="P1917" s="26" t="s">
        <v>9902</v>
      </c>
      <c r="Q1917" s="25" t="s">
        <v>526</v>
      </c>
      <c r="R1917" s="26" t="s">
        <v>9903</v>
      </c>
      <c r="S1917" s="15" t="s">
        <v>9904</v>
      </c>
      <c r="T1917" s="52">
        <v>0</v>
      </c>
      <c r="U1917" s="22" t="s">
        <v>392</v>
      </c>
      <c r="V1917" s="18" t="str">
        <f>+Sitio_Publico[[#This Row],[idcoleccion]]&amp;"-"&amp;Sitio_Publico[[#This Row],[id]]</f>
        <v>000-1916</v>
      </c>
      <c r="W1917" s="18">
        <f>+VLOOKUP(Sitio_Publico[[#This Row],[territorio]],Estructura!$AE$4:$AH$1067,4,0)</f>
        <v>30006116</v>
      </c>
      <c r="X1917" s="18" t="str">
        <f>+VLOOKUP(Sitio_Publico[[#This Row],[tema]],Estructura!$G$4:$J$532,4,0)</f>
        <v>T-8</v>
      </c>
      <c r="Y1917" s="18" t="str">
        <f>+VLOOKUP(Sitio_Publico[[#This Row],[contenido]],Estructura!$L$4:$O$473,4,0)</f>
        <v>C-4</v>
      </c>
      <c r="Z1917" s="18" t="str">
        <f>+VLOOKUP(Sitio_Publico[[#This Row],[Filtro Integrado]],Estructura!$U$4:$W$529,3,0)</f>
        <v>FI-1</v>
      </c>
      <c r="AA1917" s="18" t="str">
        <f>+VLOOKUP(Sitio_Publico[[#This Row],[Muestra]],Estructura!$Y$4:$AB$483,4,0)</f>
        <v>M-00055</v>
      </c>
    </row>
    <row r="1918" spans="1:27" ht="40.799999999999997" x14ac:dyDescent="0.3">
      <c r="A1918" s="16">
        <f t="shared" si="29"/>
        <v>1917</v>
      </c>
      <c r="B1918" s="47" t="s">
        <v>15118</v>
      </c>
      <c r="C1918" s="13" t="s">
        <v>461</v>
      </c>
      <c r="D1918" s="13" t="s">
        <v>462</v>
      </c>
      <c r="E1918" s="44">
        <v>5304</v>
      </c>
      <c r="F1918" s="13" t="s">
        <v>497</v>
      </c>
      <c r="G1918" s="23" t="s">
        <v>498</v>
      </c>
      <c r="H1918" s="42" t="s">
        <v>458</v>
      </c>
      <c r="I1918" s="28" t="s">
        <v>73</v>
      </c>
      <c r="J1918" s="12" t="s">
        <v>499</v>
      </c>
      <c r="K1918" s="28" t="s">
        <v>500</v>
      </c>
      <c r="L1918" s="12" t="s">
        <v>465</v>
      </c>
      <c r="M1918" s="12" t="s">
        <v>501</v>
      </c>
      <c r="N1918" s="12" t="s">
        <v>467</v>
      </c>
      <c r="O1918" s="26" t="s">
        <v>9905</v>
      </c>
      <c r="P1918" s="26" t="s">
        <v>9906</v>
      </c>
      <c r="Q1918" s="25" t="s">
        <v>456</v>
      </c>
      <c r="R1918" s="26" t="s">
        <v>9907</v>
      </c>
      <c r="S1918" s="15" t="s">
        <v>9908</v>
      </c>
      <c r="T1918" s="52">
        <v>0</v>
      </c>
      <c r="U1918" s="22" t="s">
        <v>392</v>
      </c>
      <c r="V1918" s="18" t="str">
        <f>+Sitio_Publico[[#This Row],[idcoleccion]]&amp;"-"&amp;Sitio_Publico[[#This Row],[id]]</f>
        <v>000-1917</v>
      </c>
      <c r="W1918" s="18">
        <f>+VLOOKUP(Sitio_Publico[[#This Row],[territorio]],Estructura!$AE$4:$AH$1067,4,0)</f>
        <v>30005304</v>
      </c>
      <c r="X1918" s="18" t="str">
        <f>+VLOOKUP(Sitio_Publico[[#This Row],[tema]],Estructura!$G$4:$J$532,4,0)</f>
        <v>T-6</v>
      </c>
      <c r="Y1918" s="18" t="str">
        <f>+VLOOKUP(Sitio_Publico[[#This Row],[contenido]],Estructura!$L$4:$O$473,4,0)</f>
        <v>C-4</v>
      </c>
      <c r="Z1918" s="18" t="str">
        <f>+VLOOKUP(Sitio_Publico[[#This Row],[Filtro Integrado]],Estructura!$U$4:$W$529,3,0)</f>
        <v>FI-1</v>
      </c>
      <c r="AA1918" s="18" t="str">
        <f>+VLOOKUP(Sitio_Publico[[#This Row],[Muestra]],Estructura!$Y$4:$AB$483,4,0)</f>
        <v>M-00053</v>
      </c>
    </row>
    <row r="1919" spans="1:27" ht="40.799999999999997" x14ac:dyDescent="0.3">
      <c r="A1919" s="16">
        <f t="shared" si="29"/>
        <v>1918</v>
      </c>
      <c r="B1919" s="47" t="s">
        <v>15118</v>
      </c>
      <c r="C1919" s="13" t="s">
        <v>461</v>
      </c>
      <c r="D1919" s="13" t="s">
        <v>462</v>
      </c>
      <c r="E1919" s="44">
        <v>15101</v>
      </c>
      <c r="F1919" s="13" t="s">
        <v>538</v>
      </c>
      <c r="G1919" s="23" t="s">
        <v>498</v>
      </c>
      <c r="H1919" s="42" t="s">
        <v>458</v>
      </c>
      <c r="I1919" s="28" t="s">
        <v>359</v>
      </c>
      <c r="J1919" s="12" t="s">
        <v>499</v>
      </c>
      <c r="K1919" s="28" t="s">
        <v>539</v>
      </c>
      <c r="L1919" s="12" t="s">
        <v>465</v>
      </c>
      <c r="M1919" s="12" t="s">
        <v>466</v>
      </c>
      <c r="N1919" s="12" t="s">
        <v>467</v>
      </c>
      <c r="O1919" s="26" t="s">
        <v>9909</v>
      </c>
      <c r="P1919" s="26" t="s">
        <v>9910</v>
      </c>
      <c r="Q1919" s="25" t="s">
        <v>526</v>
      </c>
      <c r="R1919" s="26" t="s">
        <v>9911</v>
      </c>
      <c r="S1919" s="15" t="s">
        <v>9912</v>
      </c>
      <c r="T1919" s="52">
        <v>0</v>
      </c>
      <c r="U1919" s="22" t="s">
        <v>392</v>
      </c>
      <c r="V1919" s="18" t="str">
        <f>+Sitio_Publico[[#This Row],[idcoleccion]]&amp;"-"&amp;Sitio_Publico[[#This Row],[id]]</f>
        <v>000-1918</v>
      </c>
      <c r="W1919" s="18">
        <f>+VLOOKUP(Sitio_Publico[[#This Row],[territorio]],Estructura!$AE$4:$AH$1067,4,0)</f>
        <v>30015101</v>
      </c>
      <c r="X1919" s="18" t="str">
        <f>+VLOOKUP(Sitio_Publico[[#This Row],[tema]],Estructura!$G$4:$J$532,4,0)</f>
        <v>T-9</v>
      </c>
      <c r="Y1919" s="18" t="str">
        <f>+VLOOKUP(Sitio_Publico[[#This Row],[contenido]],Estructura!$L$4:$O$473,4,0)</f>
        <v>C-4</v>
      </c>
      <c r="Z1919" s="18" t="str">
        <f>+VLOOKUP(Sitio_Publico[[#This Row],[Filtro Integrado]],Estructura!$U$4:$W$529,3,0)</f>
        <v>FI-1</v>
      </c>
      <c r="AA1919" s="18" t="str">
        <f>+VLOOKUP(Sitio_Publico[[#This Row],[Muestra]],Estructura!$Y$4:$AB$483,4,0)</f>
        <v>M-00056</v>
      </c>
    </row>
    <row r="1920" spans="1:27" ht="40.799999999999997" x14ac:dyDescent="0.3">
      <c r="A1920" s="16">
        <f t="shared" si="29"/>
        <v>1919</v>
      </c>
      <c r="B1920" s="47" t="s">
        <v>15118</v>
      </c>
      <c r="C1920" s="13" t="s">
        <v>461</v>
      </c>
      <c r="D1920" s="13" t="s">
        <v>462</v>
      </c>
      <c r="E1920" s="44">
        <v>14203</v>
      </c>
      <c r="F1920" s="13" t="s">
        <v>468</v>
      </c>
      <c r="G1920" s="23" t="s">
        <v>469</v>
      </c>
      <c r="H1920" s="42" t="s">
        <v>458</v>
      </c>
      <c r="I1920" s="28" t="s">
        <v>357</v>
      </c>
      <c r="J1920" s="12" t="s">
        <v>393</v>
      </c>
      <c r="K1920" s="28" t="s">
        <v>470</v>
      </c>
      <c r="L1920" s="12" t="s">
        <v>465</v>
      </c>
      <c r="M1920" s="12" t="s">
        <v>471</v>
      </c>
      <c r="N1920" s="12" t="s">
        <v>467</v>
      </c>
      <c r="O1920" s="26" t="s">
        <v>557</v>
      </c>
      <c r="P1920" s="26" t="s">
        <v>9913</v>
      </c>
      <c r="Q1920" s="25" t="s">
        <v>456</v>
      </c>
      <c r="R1920" s="26" t="s">
        <v>9914</v>
      </c>
      <c r="S1920" s="15" t="s">
        <v>558</v>
      </c>
      <c r="T1920" s="52">
        <v>0</v>
      </c>
      <c r="U1920" s="22" t="s">
        <v>392</v>
      </c>
      <c r="V1920" s="18" t="str">
        <f>+Sitio_Publico[[#This Row],[idcoleccion]]&amp;"-"&amp;Sitio_Publico[[#This Row],[id]]</f>
        <v>000-1919</v>
      </c>
      <c r="W1920" s="18">
        <f>+VLOOKUP(Sitio_Publico[[#This Row],[territorio]],Estructura!$AE$4:$AH$1067,4,0)</f>
        <v>30014203</v>
      </c>
      <c r="X1920" s="18" t="str">
        <f>+VLOOKUP(Sitio_Publico[[#This Row],[tema]],Estructura!$G$4:$J$532,4,0)</f>
        <v>T-4</v>
      </c>
      <c r="Y1920" s="18" t="str">
        <f>+VLOOKUP(Sitio_Publico[[#This Row],[contenido]],Estructura!$L$4:$O$473,4,0)</f>
        <v>C-3</v>
      </c>
      <c r="Z1920" s="18" t="str">
        <f>+VLOOKUP(Sitio_Publico[[#This Row],[Filtro Integrado]],Estructura!$U$4:$W$529,3,0)</f>
        <v>FI-0</v>
      </c>
      <c r="AA1920" s="18" t="str">
        <f>+VLOOKUP(Sitio_Publico[[#This Row],[Muestra]],Estructura!$Y$4:$AB$483,4,0)</f>
        <v>M-00050</v>
      </c>
    </row>
    <row r="1921" spans="1:27" ht="40.799999999999997" x14ac:dyDescent="0.3">
      <c r="A1921" s="16">
        <f t="shared" si="29"/>
        <v>1920</v>
      </c>
      <c r="B1921" s="47" t="s">
        <v>15118</v>
      </c>
      <c r="C1921" s="13" t="s">
        <v>461</v>
      </c>
      <c r="D1921" s="13" t="s">
        <v>462</v>
      </c>
      <c r="E1921" s="44">
        <v>16305</v>
      </c>
      <c r="F1921" s="13" t="s">
        <v>497</v>
      </c>
      <c r="G1921" s="23" t="s">
        <v>498</v>
      </c>
      <c r="H1921" s="42" t="s">
        <v>458</v>
      </c>
      <c r="I1921" s="28" t="s">
        <v>213</v>
      </c>
      <c r="J1921" s="12" t="s">
        <v>499</v>
      </c>
      <c r="K1921" s="28" t="s">
        <v>500</v>
      </c>
      <c r="L1921" s="12" t="s">
        <v>465</v>
      </c>
      <c r="M1921" s="12" t="s">
        <v>501</v>
      </c>
      <c r="N1921" s="12" t="s">
        <v>467</v>
      </c>
      <c r="O1921" s="26" t="s">
        <v>9915</v>
      </c>
      <c r="P1921" s="26" t="s">
        <v>9916</v>
      </c>
      <c r="Q1921" s="25" t="s">
        <v>456</v>
      </c>
      <c r="R1921" s="26" t="s">
        <v>9917</v>
      </c>
      <c r="S1921" s="15" t="s">
        <v>9918</v>
      </c>
      <c r="T1921" s="52">
        <v>0</v>
      </c>
      <c r="U1921" s="22" t="s">
        <v>392</v>
      </c>
      <c r="V1921" s="18" t="str">
        <f>+Sitio_Publico[[#This Row],[idcoleccion]]&amp;"-"&amp;Sitio_Publico[[#This Row],[id]]</f>
        <v>000-1920</v>
      </c>
      <c r="W1921" s="18">
        <f>+VLOOKUP(Sitio_Publico[[#This Row],[territorio]],Estructura!$AE$4:$AH$1067,4,0)</f>
        <v>30016305</v>
      </c>
      <c r="X1921" s="18" t="str">
        <f>+VLOOKUP(Sitio_Publico[[#This Row],[tema]],Estructura!$G$4:$J$532,4,0)</f>
        <v>T-6</v>
      </c>
      <c r="Y1921" s="18" t="str">
        <f>+VLOOKUP(Sitio_Publico[[#This Row],[contenido]],Estructura!$L$4:$O$473,4,0)</f>
        <v>C-4</v>
      </c>
      <c r="Z1921" s="18" t="str">
        <f>+VLOOKUP(Sitio_Publico[[#This Row],[Filtro Integrado]],Estructura!$U$4:$W$529,3,0)</f>
        <v>FI-1</v>
      </c>
      <c r="AA1921" s="18" t="str">
        <f>+VLOOKUP(Sitio_Publico[[#This Row],[Muestra]],Estructura!$Y$4:$AB$483,4,0)</f>
        <v>M-00053</v>
      </c>
    </row>
    <row r="1922" spans="1:27" ht="36" x14ac:dyDescent="0.3">
      <c r="A1922" s="16">
        <f t="shared" si="29"/>
        <v>1921</v>
      </c>
      <c r="B1922" s="47" t="s">
        <v>15118</v>
      </c>
      <c r="C1922" s="13" t="s">
        <v>461</v>
      </c>
      <c r="D1922" s="13" t="s">
        <v>462</v>
      </c>
      <c r="E1922" s="44">
        <v>7107</v>
      </c>
      <c r="F1922" s="13" t="s">
        <v>497</v>
      </c>
      <c r="G1922" s="23" t="s">
        <v>498</v>
      </c>
      <c r="H1922" s="42" t="s">
        <v>458</v>
      </c>
      <c r="I1922" s="28" t="s">
        <v>138</v>
      </c>
      <c r="J1922" s="12" t="s">
        <v>499</v>
      </c>
      <c r="K1922" s="28" t="s">
        <v>540</v>
      </c>
      <c r="L1922" s="12" t="s">
        <v>541</v>
      </c>
      <c r="M1922" s="12" t="s">
        <v>501</v>
      </c>
      <c r="N1922" s="12" t="s">
        <v>467</v>
      </c>
      <c r="O1922" s="26" t="s">
        <v>9919</v>
      </c>
      <c r="P1922" s="26" t="s">
        <v>9920</v>
      </c>
      <c r="Q1922" s="25" t="s">
        <v>491</v>
      </c>
      <c r="R1922" s="26" t="s">
        <v>9921</v>
      </c>
      <c r="S1922" s="15" t="s">
        <v>9922</v>
      </c>
      <c r="T1922" s="52">
        <v>0</v>
      </c>
      <c r="U1922" s="22" t="s">
        <v>392</v>
      </c>
      <c r="V1922" s="18" t="str">
        <f>+Sitio_Publico[[#This Row],[idcoleccion]]&amp;"-"&amp;Sitio_Publico[[#This Row],[id]]</f>
        <v>000-1921</v>
      </c>
      <c r="W1922" s="18">
        <f>+VLOOKUP(Sitio_Publico[[#This Row],[territorio]],Estructura!$AE$4:$AH$1067,4,0)</f>
        <v>30007107</v>
      </c>
      <c r="X1922" s="18" t="str">
        <f>+VLOOKUP(Sitio_Publico[[#This Row],[tema]],Estructura!$G$4:$J$532,4,0)</f>
        <v>T-6</v>
      </c>
      <c r="Y1922" s="18" t="str">
        <f>+VLOOKUP(Sitio_Publico[[#This Row],[contenido]],Estructura!$L$4:$O$473,4,0)</f>
        <v>C-4</v>
      </c>
      <c r="Z1922" s="18" t="str">
        <f>+VLOOKUP(Sitio_Publico[[#This Row],[Filtro Integrado]],Estructura!$U$4:$W$529,3,0)</f>
        <v>FI-1</v>
      </c>
      <c r="AA1922" s="18" t="str">
        <f>+VLOOKUP(Sitio_Publico[[#This Row],[Muestra]],Estructura!$Y$4:$AB$483,4,0)</f>
        <v>M-00057</v>
      </c>
    </row>
    <row r="1923" spans="1:27" ht="40.799999999999997" x14ac:dyDescent="0.3">
      <c r="A1923" s="16">
        <f t="shared" ref="A1923:A1986" si="30">+ROW()-1</f>
        <v>1922</v>
      </c>
      <c r="B1923" s="47" t="s">
        <v>15118</v>
      </c>
      <c r="C1923" s="13" t="s">
        <v>461</v>
      </c>
      <c r="D1923" s="13" t="s">
        <v>462</v>
      </c>
      <c r="E1923" s="44">
        <v>5504</v>
      </c>
      <c r="F1923" s="13" t="s">
        <v>502</v>
      </c>
      <c r="G1923" s="23" t="s">
        <v>464</v>
      </c>
      <c r="H1923" s="42" t="s">
        <v>458</v>
      </c>
      <c r="I1923" s="28" t="s">
        <v>82</v>
      </c>
      <c r="J1923" s="12" t="s">
        <v>393</v>
      </c>
      <c r="K1923" s="28" t="s">
        <v>503</v>
      </c>
      <c r="L1923" s="12" t="s">
        <v>465</v>
      </c>
      <c r="M1923" s="12" t="s">
        <v>466</v>
      </c>
      <c r="N1923" s="12" t="s">
        <v>467</v>
      </c>
      <c r="O1923" s="26" t="s">
        <v>510</v>
      </c>
      <c r="P1923" s="26" t="s">
        <v>9923</v>
      </c>
      <c r="Q1923" s="25" t="s">
        <v>456</v>
      </c>
      <c r="R1923" s="26" t="s">
        <v>9924</v>
      </c>
      <c r="S1923" s="15" t="s">
        <v>511</v>
      </c>
      <c r="T1923" s="52">
        <v>0</v>
      </c>
      <c r="U1923" s="22" t="s">
        <v>392</v>
      </c>
      <c r="V1923" s="18" t="str">
        <f>+Sitio_Publico[[#This Row],[idcoleccion]]&amp;"-"&amp;Sitio_Publico[[#This Row],[id]]</f>
        <v>000-1922</v>
      </c>
      <c r="W1923" s="18">
        <f>+VLOOKUP(Sitio_Publico[[#This Row],[territorio]],Estructura!$AE$4:$AH$1067,4,0)</f>
        <v>30005504</v>
      </c>
      <c r="X1923" s="18" t="str">
        <f>+VLOOKUP(Sitio_Publico[[#This Row],[tema]],Estructura!$G$4:$J$532,4,0)</f>
        <v>T-7</v>
      </c>
      <c r="Y1923" s="18" t="str">
        <f>+VLOOKUP(Sitio_Publico[[#This Row],[contenido]],Estructura!$L$4:$O$473,4,0)</f>
        <v>C-2</v>
      </c>
      <c r="Z1923" s="18" t="str">
        <f>+VLOOKUP(Sitio_Publico[[#This Row],[Filtro Integrado]],Estructura!$U$4:$W$529,3,0)</f>
        <v>FI-0</v>
      </c>
      <c r="AA1923" s="18" t="str">
        <f>+VLOOKUP(Sitio_Publico[[#This Row],[Muestra]],Estructura!$Y$4:$AB$483,4,0)</f>
        <v>M-00054</v>
      </c>
    </row>
    <row r="1924" spans="1:27" ht="40.799999999999997" x14ac:dyDescent="0.3">
      <c r="A1924" s="16">
        <f t="shared" si="30"/>
        <v>1923</v>
      </c>
      <c r="B1924" s="47" t="s">
        <v>15118</v>
      </c>
      <c r="C1924" s="13" t="s">
        <v>461</v>
      </c>
      <c r="D1924" s="13" t="s">
        <v>462</v>
      </c>
      <c r="E1924" s="44">
        <v>5201</v>
      </c>
      <c r="F1924" s="13" t="s">
        <v>497</v>
      </c>
      <c r="G1924" s="23" t="s">
        <v>498</v>
      </c>
      <c r="H1924" s="42" t="s">
        <v>458</v>
      </c>
      <c r="I1924" s="28" t="s">
        <v>69</v>
      </c>
      <c r="J1924" s="12" t="s">
        <v>499</v>
      </c>
      <c r="K1924" s="28" t="s">
        <v>500</v>
      </c>
      <c r="L1924" s="12" t="s">
        <v>465</v>
      </c>
      <c r="M1924" s="12" t="s">
        <v>501</v>
      </c>
      <c r="N1924" s="12" t="s">
        <v>467</v>
      </c>
      <c r="O1924" s="26" t="s">
        <v>9925</v>
      </c>
      <c r="P1924" s="26" t="s">
        <v>9926</v>
      </c>
      <c r="Q1924" s="25" t="s">
        <v>456</v>
      </c>
      <c r="R1924" s="26" t="s">
        <v>9927</v>
      </c>
      <c r="S1924" s="15" t="s">
        <v>9928</v>
      </c>
      <c r="T1924" s="52">
        <v>0</v>
      </c>
      <c r="U1924" s="22" t="s">
        <v>392</v>
      </c>
      <c r="V1924" s="18" t="str">
        <f>+Sitio_Publico[[#This Row],[idcoleccion]]&amp;"-"&amp;Sitio_Publico[[#This Row],[id]]</f>
        <v>000-1923</v>
      </c>
      <c r="W1924" s="18">
        <f>+VLOOKUP(Sitio_Publico[[#This Row],[territorio]],Estructura!$AE$4:$AH$1067,4,0)</f>
        <v>30005201</v>
      </c>
      <c r="X1924" s="18" t="str">
        <f>+VLOOKUP(Sitio_Publico[[#This Row],[tema]],Estructura!$G$4:$J$532,4,0)</f>
        <v>T-6</v>
      </c>
      <c r="Y1924" s="18" t="str">
        <f>+VLOOKUP(Sitio_Publico[[#This Row],[contenido]],Estructura!$L$4:$O$473,4,0)</f>
        <v>C-4</v>
      </c>
      <c r="Z1924" s="18" t="str">
        <f>+VLOOKUP(Sitio_Publico[[#This Row],[Filtro Integrado]],Estructura!$U$4:$W$529,3,0)</f>
        <v>FI-1</v>
      </c>
      <c r="AA1924" s="18" t="str">
        <f>+VLOOKUP(Sitio_Publico[[#This Row],[Muestra]],Estructura!$Y$4:$AB$483,4,0)</f>
        <v>M-00053</v>
      </c>
    </row>
    <row r="1925" spans="1:27" ht="40.799999999999997" x14ac:dyDescent="0.3">
      <c r="A1925" s="16">
        <f t="shared" si="30"/>
        <v>1924</v>
      </c>
      <c r="B1925" s="47" t="s">
        <v>15118</v>
      </c>
      <c r="C1925" s="13" t="s">
        <v>461</v>
      </c>
      <c r="D1925" s="13" t="s">
        <v>462</v>
      </c>
      <c r="E1925" s="44">
        <v>8304</v>
      </c>
      <c r="F1925" s="13" t="s">
        <v>463</v>
      </c>
      <c r="G1925" s="23" t="s">
        <v>464</v>
      </c>
      <c r="H1925" s="42" t="s">
        <v>458</v>
      </c>
      <c r="I1925" s="28" t="s">
        <v>184</v>
      </c>
      <c r="J1925" s="12" t="s">
        <v>393</v>
      </c>
      <c r="K1925" s="28" t="s">
        <v>463</v>
      </c>
      <c r="L1925" s="12" t="s">
        <v>465</v>
      </c>
      <c r="M1925" s="12" t="s">
        <v>466</v>
      </c>
      <c r="N1925" s="12" t="s">
        <v>467</v>
      </c>
      <c r="O1925" s="26" t="s">
        <v>543</v>
      </c>
      <c r="P1925" s="26" t="s">
        <v>9929</v>
      </c>
      <c r="Q1925" s="25" t="s">
        <v>456</v>
      </c>
      <c r="R1925" s="26" t="s">
        <v>9930</v>
      </c>
      <c r="S1925" s="15" t="s">
        <v>544</v>
      </c>
      <c r="T1925" s="52">
        <v>0</v>
      </c>
      <c r="U1925" s="22" t="s">
        <v>392</v>
      </c>
      <c r="V1925" s="18" t="str">
        <f>+Sitio_Publico[[#This Row],[idcoleccion]]&amp;"-"&amp;Sitio_Publico[[#This Row],[id]]</f>
        <v>000-1924</v>
      </c>
      <c r="W1925" s="18">
        <f>+VLOOKUP(Sitio_Publico[[#This Row],[territorio]],Estructura!$AE$4:$AH$1067,4,0)</f>
        <v>30008304</v>
      </c>
      <c r="X1925" s="18" t="str">
        <f>+VLOOKUP(Sitio_Publico[[#This Row],[tema]],Estructura!$G$4:$J$532,4,0)</f>
        <v>T-3</v>
      </c>
      <c r="Y1925" s="18" t="str">
        <f>+VLOOKUP(Sitio_Publico[[#This Row],[contenido]],Estructura!$L$4:$O$473,4,0)</f>
        <v>C-2</v>
      </c>
      <c r="Z1925" s="18" t="str">
        <f>+VLOOKUP(Sitio_Publico[[#This Row],[Filtro Integrado]],Estructura!$U$4:$W$529,3,0)</f>
        <v>FI-0</v>
      </c>
      <c r="AA1925" s="18" t="str">
        <f>+VLOOKUP(Sitio_Publico[[#This Row],[Muestra]],Estructura!$Y$4:$AB$483,4,0)</f>
        <v>M-00049</v>
      </c>
    </row>
    <row r="1926" spans="1:27" ht="40.799999999999997" x14ac:dyDescent="0.3">
      <c r="A1926" s="16">
        <f t="shared" si="30"/>
        <v>1925</v>
      </c>
      <c r="B1926" s="47" t="s">
        <v>15118</v>
      </c>
      <c r="C1926" s="13" t="s">
        <v>461</v>
      </c>
      <c r="D1926" s="13" t="s">
        <v>462</v>
      </c>
      <c r="E1926" s="44">
        <v>13302</v>
      </c>
      <c r="F1926" s="13" t="s">
        <v>538</v>
      </c>
      <c r="G1926" s="23" t="s">
        <v>498</v>
      </c>
      <c r="H1926" s="42" t="s">
        <v>458</v>
      </c>
      <c r="I1926" s="28" t="s">
        <v>332</v>
      </c>
      <c r="J1926" s="12" t="s">
        <v>499</v>
      </c>
      <c r="K1926" s="28" t="s">
        <v>539</v>
      </c>
      <c r="L1926" s="12" t="s">
        <v>465</v>
      </c>
      <c r="M1926" s="12" t="s">
        <v>466</v>
      </c>
      <c r="N1926" s="12" t="s">
        <v>467</v>
      </c>
      <c r="O1926" s="26" t="s">
        <v>9931</v>
      </c>
      <c r="P1926" s="26" t="s">
        <v>9932</v>
      </c>
      <c r="Q1926" s="25" t="s">
        <v>526</v>
      </c>
      <c r="R1926" s="26" t="s">
        <v>9933</v>
      </c>
      <c r="S1926" s="15" t="s">
        <v>9934</v>
      </c>
      <c r="T1926" s="52">
        <v>0</v>
      </c>
      <c r="U1926" s="22" t="s">
        <v>392</v>
      </c>
      <c r="V1926" s="18" t="str">
        <f>+Sitio_Publico[[#This Row],[idcoleccion]]&amp;"-"&amp;Sitio_Publico[[#This Row],[id]]</f>
        <v>000-1925</v>
      </c>
      <c r="W1926" s="18">
        <f>+VLOOKUP(Sitio_Publico[[#This Row],[territorio]],Estructura!$AE$4:$AH$1067,4,0)</f>
        <v>30013302</v>
      </c>
      <c r="X1926" s="18" t="str">
        <f>+VLOOKUP(Sitio_Publico[[#This Row],[tema]],Estructura!$G$4:$J$532,4,0)</f>
        <v>T-9</v>
      </c>
      <c r="Y1926" s="18" t="str">
        <f>+VLOOKUP(Sitio_Publico[[#This Row],[contenido]],Estructura!$L$4:$O$473,4,0)</f>
        <v>C-4</v>
      </c>
      <c r="Z1926" s="18" t="str">
        <f>+VLOOKUP(Sitio_Publico[[#This Row],[Filtro Integrado]],Estructura!$U$4:$W$529,3,0)</f>
        <v>FI-1</v>
      </c>
      <c r="AA1926" s="18" t="str">
        <f>+VLOOKUP(Sitio_Publico[[#This Row],[Muestra]],Estructura!$Y$4:$AB$483,4,0)</f>
        <v>M-00056</v>
      </c>
    </row>
    <row r="1927" spans="1:27" ht="40.799999999999997" x14ac:dyDescent="0.3">
      <c r="A1927" s="16">
        <f t="shared" si="30"/>
        <v>1926</v>
      </c>
      <c r="B1927" s="47" t="s">
        <v>15118</v>
      </c>
      <c r="C1927" s="13" t="s">
        <v>461</v>
      </c>
      <c r="D1927" s="13" t="s">
        <v>462</v>
      </c>
      <c r="E1927" s="44">
        <v>5304</v>
      </c>
      <c r="F1927" s="13" t="s">
        <v>463</v>
      </c>
      <c r="G1927" s="23" t="s">
        <v>464</v>
      </c>
      <c r="H1927" s="42" t="s">
        <v>458</v>
      </c>
      <c r="I1927" s="28" t="s">
        <v>73</v>
      </c>
      <c r="J1927" s="12" t="s">
        <v>393</v>
      </c>
      <c r="K1927" s="28" t="s">
        <v>463</v>
      </c>
      <c r="L1927" s="12" t="s">
        <v>465</v>
      </c>
      <c r="M1927" s="12" t="s">
        <v>466</v>
      </c>
      <c r="N1927" s="12" t="s">
        <v>467</v>
      </c>
      <c r="O1927" s="26" t="s">
        <v>9935</v>
      </c>
      <c r="P1927" s="26" t="s">
        <v>9936</v>
      </c>
      <c r="Q1927" s="25" t="s">
        <v>456</v>
      </c>
      <c r="R1927" s="26" t="s">
        <v>9937</v>
      </c>
      <c r="S1927" s="15" t="s">
        <v>9938</v>
      </c>
      <c r="T1927" s="52">
        <v>0</v>
      </c>
      <c r="U1927" s="22" t="s">
        <v>392</v>
      </c>
      <c r="V1927" s="18" t="str">
        <f>+Sitio_Publico[[#This Row],[idcoleccion]]&amp;"-"&amp;Sitio_Publico[[#This Row],[id]]</f>
        <v>000-1926</v>
      </c>
      <c r="W1927" s="18">
        <f>+VLOOKUP(Sitio_Publico[[#This Row],[territorio]],Estructura!$AE$4:$AH$1067,4,0)</f>
        <v>30005304</v>
      </c>
      <c r="X1927" s="18" t="str">
        <f>+VLOOKUP(Sitio_Publico[[#This Row],[tema]],Estructura!$G$4:$J$532,4,0)</f>
        <v>T-3</v>
      </c>
      <c r="Y1927" s="18" t="str">
        <f>+VLOOKUP(Sitio_Publico[[#This Row],[contenido]],Estructura!$L$4:$O$473,4,0)</f>
        <v>C-2</v>
      </c>
      <c r="Z1927" s="18" t="str">
        <f>+VLOOKUP(Sitio_Publico[[#This Row],[Filtro Integrado]],Estructura!$U$4:$W$529,3,0)</f>
        <v>FI-0</v>
      </c>
      <c r="AA1927" s="18" t="str">
        <f>+VLOOKUP(Sitio_Publico[[#This Row],[Muestra]],Estructura!$Y$4:$AB$483,4,0)</f>
        <v>M-00049</v>
      </c>
    </row>
    <row r="1928" spans="1:27" ht="40.799999999999997" x14ac:dyDescent="0.3">
      <c r="A1928" s="16">
        <f t="shared" si="30"/>
        <v>1927</v>
      </c>
      <c r="B1928" s="47" t="s">
        <v>15118</v>
      </c>
      <c r="C1928" s="13" t="s">
        <v>461</v>
      </c>
      <c r="D1928" s="13" t="s">
        <v>462</v>
      </c>
      <c r="E1928" s="44">
        <v>8109</v>
      </c>
      <c r="F1928" s="13" t="s">
        <v>463</v>
      </c>
      <c r="G1928" s="23" t="s">
        <v>464</v>
      </c>
      <c r="H1928" s="42" t="s">
        <v>458</v>
      </c>
      <c r="I1928" s="28" t="s">
        <v>170</v>
      </c>
      <c r="J1928" s="12" t="s">
        <v>393</v>
      </c>
      <c r="K1928" s="28" t="s">
        <v>463</v>
      </c>
      <c r="L1928" s="12" t="s">
        <v>465</v>
      </c>
      <c r="M1928" s="12" t="s">
        <v>466</v>
      </c>
      <c r="N1928" s="12" t="s">
        <v>467</v>
      </c>
      <c r="O1928" s="26" t="s">
        <v>9939</v>
      </c>
      <c r="P1928" s="26" t="s">
        <v>9940</v>
      </c>
      <c r="Q1928" s="25" t="s">
        <v>456</v>
      </c>
      <c r="R1928" s="26" t="s">
        <v>9941</v>
      </c>
      <c r="S1928" s="15" t="s">
        <v>9942</v>
      </c>
      <c r="T1928" s="52">
        <v>0</v>
      </c>
      <c r="U1928" s="22" t="s">
        <v>392</v>
      </c>
      <c r="V1928" s="18" t="str">
        <f>+Sitio_Publico[[#This Row],[idcoleccion]]&amp;"-"&amp;Sitio_Publico[[#This Row],[id]]</f>
        <v>000-1927</v>
      </c>
      <c r="W1928" s="18">
        <f>+VLOOKUP(Sitio_Publico[[#This Row],[territorio]],Estructura!$AE$4:$AH$1067,4,0)</f>
        <v>30008109</v>
      </c>
      <c r="X1928" s="18" t="str">
        <f>+VLOOKUP(Sitio_Publico[[#This Row],[tema]],Estructura!$G$4:$J$532,4,0)</f>
        <v>T-3</v>
      </c>
      <c r="Y1928" s="18" t="str">
        <f>+VLOOKUP(Sitio_Publico[[#This Row],[contenido]],Estructura!$L$4:$O$473,4,0)</f>
        <v>C-2</v>
      </c>
      <c r="Z1928" s="18" t="str">
        <f>+VLOOKUP(Sitio_Publico[[#This Row],[Filtro Integrado]],Estructura!$U$4:$W$529,3,0)</f>
        <v>FI-0</v>
      </c>
      <c r="AA1928" s="18" t="str">
        <f>+VLOOKUP(Sitio_Publico[[#This Row],[Muestra]],Estructura!$Y$4:$AB$483,4,0)</f>
        <v>M-00049</v>
      </c>
    </row>
    <row r="1929" spans="1:27" ht="40.799999999999997" x14ac:dyDescent="0.3">
      <c r="A1929" s="16">
        <f t="shared" si="30"/>
        <v>1928</v>
      </c>
      <c r="B1929" s="47" t="s">
        <v>15118</v>
      </c>
      <c r="C1929" s="13" t="s">
        <v>461</v>
      </c>
      <c r="D1929" s="13" t="s">
        <v>462</v>
      </c>
      <c r="E1929" s="44">
        <v>13404</v>
      </c>
      <c r="F1929" s="13" t="s">
        <v>463</v>
      </c>
      <c r="G1929" s="23" t="s">
        <v>464</v>
      </c>
      <c r="H1929" s="42" t="s">
        <v>458</v>
      </c>
      <c r="I1929" s="28" t="s">
        <v>337</v>
      </c>
      <c r="J1929" s="12" t="s">
        <v>393</v>
      </c>
      <c r="K1929" s="28" t="s">
        <v>463</v>
      </c>
      <c r="L1929" s="12" t="s">
        <v>465</v>
      </c>
      <c r="M1929" s="12" t="s">
        <v>466</v>
      </c>
      <c r="N1929" s="12" t="s">
        <v>467</v>
      </c>
      <c r="O1929" s="26" t="s">
        <v>9943</v>
      </c>
      <c r="P1929" s="26" t="s">
        <v>9944</v>
      </c>
      <c r="Q1929" s="25" t="s">
        <v>456</v>
      </c>
      <c r="R1929" s="26" t="s">
        <v>9945</v>
      </c>
      <c r="S1929" s="15" t="s">
        <v>9946</v>
      </c>
      <c r="T1929" s="52">
        <v>0</v>
      </c>
      <c r="U1929" s="22" t="s">
        <v>392</v>
      </c>
      <c r="V1929" s="18" t="str">
        <f>+Sitio_Publico[[#This Row],[idcoleccion]]&amp;"-"&amp;Sitio_Publico[[#This Row],[id]]</f>
        <v>000-1928</v>
      </c>
      <c r="W1929" s="18">
        <f>+VLOOKUP(Sitio_Publico[[#This Row],[territorio]],Estructura!$AE$4:$AH$1067,4,0)</f>
        <v>30013404</v>
      </c>
      <c r="X1929" s="18" t="str">
        <f>+VLOOKUP(Sitio_Publico[[#This Row],[tema]],Estructura!$G$4:$J$532,4,0)</f>
        <v>T-3</v>
      </c>
      <c r="Y1929" s="18" t="str">
        <f>+VLOOKUP(Sitio_Publico[[#This Row],[contenido]],Estructura!$L$4:$O$473,4,0)</f>
        <v>C-2</v>
      </c>
      <c r="Z1929" s="18" t="str">
        <f>+VLOOKUP(Sitio_Publico[[#This Row],[Filtro Integrado]],Estructura!$U$4:$W$529,3,0)</f>
        <v>FI-0</v>
      </c>
      <c r="AA1929" s="18" t="str">
        <f>+VLOOKUP(Sitio_Publico[[#This Row],[Muestra]],Estructura!$Y$4:$AB$483,4,0)</f>
        <v>M-00049</v>
      </c>
    </row>
    <row r="1930" spans="1:27" ht="36" x14ac:dyDescent="0.3">
      <c r="A1930" s="16">
        <f t="shared" si="30"/>
        <v>1929</v>
      </c>
      <c r="B1930" s="47" t="s">
        <v>15118</v>
      </c>
      <c r="C1930" s="13" t="s">
        <v>461</v>
      </c>
      <c r="D1930" s="13" t="s">
        <v>462</v>
      </c>
      <c r="E1930" s="44">
        <v>5109</v>
      </c>
      <c r="F1930" s="13" t="s">
        <v>497</v>
      </c>
      <c r="G1930" s="23" t="s">
        <v>498</v>
      </c>
      <c r="H1930" s="42" t="s">
        <v>458</v>
      </c>
      <c r="I1930" s="28" t="s">
        <v>68</v>
      </c>
      <c r="J1930" s="12" t="s">
        <v>499</v>
      </c>
      <c r="K1930" s="28" t="s">
        <v>540</v>
      </c>
      <c r="L1930" s="12" t="s">
        <v>541</v>
      </c>
      <c r="M1930" s="12" t="s">
        <v>501</v>
      </c>
      <c r="N1930" s="12" t="s">
        <v>467</v>
      </c>
      <c r="O1930" s="26" t="s">
        <v>9947</v>
      </c>
      <c r="P1930" s="26" t="s">
        <v>9948</v>
      </c>
      <c r="Q1930" s="25" t="s">
        <v>491</v>
      </c>
      <c r="R1930" s="26" t="s">
        <v>9949</v>
      </c>
      <c r="S1930" s="15" t="s">
        <v>9950</v>
      </c>
      <c r="T1930" s="52">
        <v>0</v>
      </c>
      <c r="U1930" s="22" t="s">
        <v>392</v>
      </c>
      <c r="V1930" s="18" t="str">
        <f>+Sitio_Publico[[#This Row],[idcoleccion]]&amp;"-"&amp;Sitio_Publico[[#This Row],[id]]</f>
        <v>000-1929</v>
      </c>
      <c r="W1930" s="18">
        <f>+VLOOKUP(Sitio_Publico[[#This Row],[territorio]],Estructura!$AE$4:$AH$1067,4,0)</f>
        <v>30005109</v>
      </c>
      <c r="X1930" s="18" t="str">
        <f>+VLOOKUP(Sitio_Publico[[#This Row],[tema]],Estructura!$G$4:$J$532,4,0)</f>
        <v>T-6</v>
      </c>
      <c r="Y1930" s="18" t="str">
        <f>+VLOOKUP(Sitio_Publico[[#This Row],[contenido]],Estructura!$L$4:$O$473,4,0)</f>
        <v>C-4</v>
      </c>
      <c r="Z1930" s="18" t="str">
        <f>+VLOOKUP(Sitio_Publico[[#This Row],[Filtro Integrado]],Estructura!$U$4:$W$529,3,0)</f>
        <v>FI-1</v>
      </c>
      <c r="AA1930" s="18" t="str">
        <f>+VLOOKUP(Sitio_Publico[[#This Row],[Muestra]],Estructura!$Y$4:$AB$483,4,0)</f>
        <v>M-00057</v>
      </c>
    </row>
    <row r="1931" spans="1:27" ht="40.799999999999997" x14ac:dyDescent="0.3">
      <c r="A1931" s="16">
        <f t="shared" si="30"/>
        <v>1930</v>
      </c>
      <c r="B1931" s="47" t="s">
        <v>15118</v>
      </c>
      <c r="C1931" s="13" t="s">
        <v>461</v>
      </c>
      <c r="D1931" s="13" t="s">
        <v>462</v>
      </c>
      <c r="E1931" s="44">
        <v>16102</v>
      </c>
      <c r="F1931" s="13" t="s">
        <v>502</v>
      </c>
      <c r="G1931" s="23" t="s">
        <v>464</v>
      </c>
      <c r="H1931" s="42" t="s">
        <v>458</v>
      </c>
      <c r="I1931" s="28" t="s">
        <v>196</v>
      </c>
      <c r="J1931" s="12" t="s">
        <v>393</v>
      </c>
      <c r="K1931" s="28" t="s">
        <v>503</v>
      </c>
      <c r="L1931" s="12" t="s">
        <v>465</v>
      </c>
      <c r="M1931" s="12" t="s">
        <v>466</v>
      </c>
      <c r="N1931" s="12" t="s">
        <v>467</v>
      </c>
      <c r="O1931" s="26" t="s">
        <v>9951</v>
      </c>
      <c r="P1931" s="26" t="s">
        <v>9952</v>
      </c>
      <c r="Q1931" s="25" t="s">
        <v>456</v>
      </c>
      <c r="R1931" s="26" t="s">
        <v>9953</v>
      </c>
      <c r="S1931" s="15" t="s">
        <v>9954</v>
      </c>
      <c r="T1931" s="52">
        <v>0</v>
      </c>
      <c r="U1931" s="22" t="s">
        <v>392</v>
      </c>
      <c r="V1931" s="18" t="str">
        <f>+Sitio_Publico[[#This Row],[idcoleccion]]&amp;"-"&amp;Sitio_Publico[[#This Row],[id]]</f>
        <v>000-1930</v>
      </c>
      <c r="W1931" s="18">
        <f>+VLOOKUP(Sitio_Publico[[#This Row],[territorio]],Estructura!$AE$4:$AH$1067,4,0)</f>
        <v>30016102</v>
      </c>
      <c r="X1931" s="18" t="str">
        <f>+VLOOKUP(Sitio_Publico[[#This Row],[tema]],Estructura!$G$4:$J$532,4,0)</f>
        <v>T-7</v>
      </c>
      <c r="Y1931" s="18" t="str">
        <f>+VLOOKUP(Sitio_Publico[[#This Row],[contenido]],Estructura!$L$4:$O$473,4,0)</f>
        <v>C-2</v>
      </c>
      <c r="Z1931" s="18" t="str">
        <f>+VLOOKUP(Sitio_Publico[[#This Row],[Filtro Integrado]],Estructura!$U$4:$W$529,3,0)</f>
        <v>FI-0</v>
      </c>
      <c r="AA1931" s="18" t="str">
        <f>+VLOOKUP(Sitio_Publico[[#This Row],[Muestra]],Estructura!$Y$4:$AB$483,4,0)</f>
        <v>M-00054</v>
      </c>
    </row>
    <row r="1932" spans="1:27" ht="40.799999999999997" x14ac:dyDescent="0.3">
      <c r="A1932" s="16">
        <f t="shared" si="30"/>
        <v>1931</v>
      </c>
      <c r="B1932" s="47" t="s">
        <v>15118</v>
      </c>
      <c r="C1932" s="13" t="s">
        <v>461</v>
      </c>
      <c r="D1932" s="13" t="s">
        <v>462</v>
      </c>
      <c r="E1932" s="44">
        <v>13132</v>
      </c>
      <c r="F1932" s="13" t="s">
        <v>524</v>
      </c>
      <c r="G1932" s="23" t="s">
        <v>498</v>
      </c>
      <c r="H1932" s="42" t="s">
        <v>458</v>
      </c>
      <c r="I1932" s="28" t="s">
        <v>327</v>
      </c>
      <c r="J1932" s="12" t="s">
        <v>499</v>
      </c>
      <c r="K1932" s="28" t="s">
        <v>525</v>
      </c>
      <c r="L1932" s="12" t="s">
        <v>465</v>
      </c>
      <c r="M1932" s="12" t="s">
        <v>471</v>
      </c>
      <c r="N1932" s="12" t="s">
        <v>467</v>
      </c>
      <c r="O1932" s="26" t="s">
        <v>9955</v>
      </c>
      <c r="P1932" s="26" t="s">
        <v>9956</v>
      </c>
      <c r="Q1932" s="25" t="s">
        <v>526</v>
      </c>
      <c r="R1932" s="26" t="s">
        <v>9957</v>
      </c>
      <c r="S1932" s="15" t="s">
        <v>9958</v>
      </c>
      <c r="T1932" s="52">
        <v>0</v>
      </c>
      <c r="U1932" s="22" t="s">
        <v>392</v>
      </c>
      <c r="V1932" s="18" t="str">
        <f>+Sitio_Publico[[#This Row],[idcoleccion]]&amp;"-"&amp;Sitio_Publico[[#This Row],[id]]</f>
        <v>000-1931</v>
      </c>
      <c r="W1932" s="18">
        <f>+VLOOKUP(Sitio_Publico[[#This Row],[territorio]],Estructura!$AE$4:$AH$1067,4,0)</f>
        <v>30013132</v>
      </c>
      <c r="X1932" s="18" t="str">
        <f>+VLOOKUP(Sitio_Publico[[#This Row],[tema]],Estructura!$G$4:$J$532,4,0)</f>
        <v>T-8</v>
      </c>
      <c r="Y1932" s="18" t="str">
        <f>+VLOOKUP(Sitio_Publico[[#This Row],[contenido]],Estructura!$L$4:$O$473,4,0)</f>
        <v>C-4</v>
      </c>
      <c r="Z1932" s="18" t="str">
        <f>+VLOOKUP(Sitio_Publico[[#This Row],[Filtro Integrado]],Estructura!$U$4:$W$529,3,0)</f>
        <v>FI-1</v>
      </c>
      <c r="AA1932" s="18" t="str">
        <f>+VLOOKUP(Sitio_Publico[[#This Row],[Muestra]],Estructura!$Y$4:$AB$483,4,0)</f>
        <v>M-00055</v>
      </c>
    </row>
    <row r="1933" spans="1:27" ht="40.799999999999997" x14ac:dyDescent="0.3">
      <c r="A1933" s="16">
        <f t="shared" si="30"/>
        <v>1932</v>
      </c>
      <c r="B1933" s="47" t="s">
        <v>15118</v>
      </c>
      <c r="C1933" s="13" t="s">
        <v>461</v>
      </c>
      <c r="D1933" s="13" t="s">
        <v>462</v>
      </c>
      <c r="E1933" s="44">
        <v>7109</v>
      </c>
      <c r="F1933" s="13" t="s">
        <v>502</v>
      </c>
      <c r="G1933" s="23" t="s">
        <v>464</v>
      </c>
      <c r="H1933" s="42" t="s">
        <v>458</v>
      </c>
      <c r="I1933" s="28" t="s">
        <v>140</v>
      </c>
      <c r="J1933" s="12" t="s">
        <v>393</v>
      </c>
      <c r="K1933" s="28" t="s">
        <v>503</v>
      </c>
      <c r="L1933" s="12" t="s">
        <v>465</v>
      </c>
      <c r="M1933" s="12" t="s">
        <v>466</v>
      </c>
      <c r="N1933" s="12" t="s">
        <v>467</v>
      </c>
      <c r="O1933" s="26" t="s">
        <v>516</v>
      </c>
      <c r="P1933" s="26" t="s">
        <v>9959</v>
      </c>
      <c r="Q1933" s="25" t="s">
        <v>456</v>
      </c>
      <c r="R1933" s="26" t="s">
        <v>9960</v>
      </c>
      <c r="S1933" s="15" t="s">
        <v>517</v>
      </c>
      <c r="T1933" s="52">
        <v>0</v>
      </c>
      <c r="U1933" s="22" t="s">
        <v>392</v>
      </c>
      <c r="V1933" s="18" t="str">
        <f>+Sitio_Publico[[#This Row],[idcoleccion]]&amp;"-"&amp;Sitio_Publico[[#This Row],[id]]</f>
        <v>000-1932</v>
      </c>
      <c r="W1933" s="18">
        <f>+VLOOKUP(Sitio_Publico[[#This Row],[territorio]],Estructura!$AE$4:$AH$1067,4,0)</f>
        <v>30007109</v>
      </c>
      <c r="X1933" s="18" t="str">
        <f>+VLOOKUP(Sitio_Publico[[#This Row],[tema]],Estructura!$G$4:$J$532,4,0)</f>
        <v>T-7</v>
      </c>
      <c r="Y1933" s="18" t="str">
        <f>+VLOOKUP(Sitio_Publico[[#This Row],[contenido]],Estructura!$L$4:$O$473,4,0)</f>
        <v>C-2</v>
      </c>
      <c r="Z1933" s="18" t="str">
        <f>+VLOOKUP(Sitio_Publico[[#This Row],[Filtro Integrado]],Estructura!$U$4:$W$529,3,0)</f>
        <v>FI-0</v>
      </c>
      <c r="AA1933" s="18" t="str">
        <f>+VLOOKUP(Sitio_Publico[[#This Row],[Muestra]],Estructura!$Y$4:$AB$483,4,0)</f>
        <v>M-00054</v>
      </c>
    </row>
    <row r="1934" spans="1:27" ht="40.799999999999997" x14ac:dyDescent="0.3">
      <c r="A1934" s="16">
        <f t="shared" si="30"/>
        <v>1933</v>
      </c>
      <c r="B1934" s="47" t="s">
        <v>15118</v>
      </c>
      <c r="C1934" s="13" t="s">
        <v>461</v>
      </c>
      <c r="D1934" s="13" t="s">
        <v>462</v>
      </c>
      <c r="E1934" s="44">
        <v>12402</v>
      </c>
      <c r="F1934" s="13" t="s">
        <v>524</v>
      </c>
      <c r="G1934" s="23" t="s">
        <v>498</v>
      </c>
      <c r="H1934" s="42" t="s">
        <v>458</v>
      </c>
      <c r="I1934" s="28" t="s">
        <v>296</v>
      </c>
      <c r="J1934" s="12" t="s">
        <v>499</v>
      </c>
      <c r="K1934" s="28" t="s">
        <v>525</v>
      </c>
      <c r="L1934" s="12" t="s">
        <v>465</v>
      </c>
      <c r="M1934" s="12" t="s">
        <v>471</v>
      </c>
      <c r="N1934" s="12" t="s">
        <v>467</v>
      </c>
      <c r="O1934" s="26" t="s">
        <v>9961</v>
      </c>
      <c r="P1934" s="26" t="s">
        <v>9962</v>
      </c>
      <c r="Q1934" s="25" t="s">
        <v>526</v>
      </c>
      <c r="R1934" s="26" t="s">
        <v>9963</v>
      </c>
      <c r="S1934" s="15" t="s">
        <v>9964</v>
      </c>
      <c r="T1934" s="52">
        <v>0</v>
      </c>
      <c r="U1934" s="22" t="s">
        <v>392</v>
      </c>
      <c r="V1934" s="18" t="str">
        <f>+Sitio_Publico[[#This Row],[idcoleccion]]&amp;"-"&amp;Sitio_Publico[[#This Row],[id]]</f>
        <v>000-1933</v>
      </c>
      <c r="W1934" s="18">
        <f>+VLOOKUP(Sitio_Publico[[#This Row],[territorio]],Estructura!$AE$4:$AH$1067,4,0)</f>
        <v>30012402</v>
      </c>
      <c r="X1934" s="18" t="str">
        <f>+VLOOKUP(Sitio_Publico[[#This Row],[tema]],Estructura!$G$4:$J$532,4,0)</f>
        <v>T-8</v>
      </c>
      <c r="Y1934" s="18" t="str">
        <f>+VLOOKUP(Sitio_Publico[[#This Row],[contenido]],Estructura!$L$4:$O$473,4,0)</f>
        <v>C-4</v>
      </c>
      <c r="Z1934" s="18" t="str">
        <f>+VLOOKUP(Sitio_Publico[[#This Row],[Filtro Integrado]],Estructura!$U$4:$W$529,3,0)</f>
        <v>FI-1</v>
      </c>
      <c r="AA1934" s="18" t="str">
        <f>+VLOOKUP(Sitio_Publico[[#This Row],[Muestra]],Estructura!$Y$4:$AB$483,4,0)</f>
        <v>M-00055</v>
      </c>
    </row>
    <row r="1935" spans="1:27" ht="40.799999999999997" x14ac:dyDescent="0.3">
      <c r="A1935" s="16">
        <f t="shared" si="30"/>
        <v>1934</v>
      </c>
      <c r="B1935" s="47" t="s">
        <v>15118</v>
      </c>
      <c r="C1935" s="13" t="s">
        <v>461</v>
      </c>
      <c r="D1935" s="13" t="s">
        <v>462</v>
      </c>
      <c r="E1935" s="44">
        <v>3102</v>
      </c>
      <c r="F1935" s="13" t="s">
        <v>497</v>
      </c>
      <c r="G1935" s="23" t="s">
        <v>498</v>
      </c>
      <c r="H1935" s="42" t="s">
        <v>458</v>
      </c>
      <c r="I1935" s="28" t="s">
        <v>42</v>
      </c>
      <c r="J1935" s="12" t="s">
        <v>499</v>
      </c>
      <c r="K1935" s="28" t="s">
        <v>500</v>
      </c>
      <c r="L1935" s="12" t="s">
        <v>465</v>
      </c>
      <c r="M1935" s="12" t="s">
        <v>501</v>
      </c>
      <c r="N1935" s="12" t="s">
        <v>467</v>
      </c>
      <c r="O1935" s="26" t="s">
        <v>9965</v>
      </c>
      <c r="P1935" s="26" t="s">
        <v>9966</v>
      </c>
      <c r="Q1935" s="25" t="s">
        <v>456</v>
      </c>
      <c r="R1935" s="26" t="s">
        <v>9967</v>
      </c>
      <c r="S1935" s="15" t="s">
        <v>9968</v>
      </c>
      <c r="T1935" s="52">
        <v>0</v>
      </c>
      <c r="U1935" s="22" t="s">
        <v>392</v>
      </c>
      <c r="V1935" s="18" t="str">
        <f>+Sitio_Publico[[#This Row],[idcoleccion]]&amp;"-"&amp;Sitio_Publico[[#This Row],[id]]</f>
        <v>000-1934</v>
      </c>
      <c r="W1935" s="18">
        <f>+VLOOKUP(Sitio_Publico[[#This Row],[territorio]],Estructura!$AE$4:$AH$1067,4,0)</f>
        <v>30003102</v>
      </c>
      <c r="X1935" s="18" t="str">
        <f>+VLOOKUP(Sitio_Publico[[#This Row],[tema]],Estructura!$G$4:$J$532,4,0)</f>
        <v>T-6</v>
      </c>
      <c r="Y1935" s="18" t="str">
        <f>+VLOOKUP(Sitio_Publico[[#This Row],[contenido]],Estructura!$L$4:$O$473,4,0)</f>
        <v>C-4</v>
      </c>
      <c r="Z1935" s="18" t="str">
        <f>+VLOOKUP(Sitio_Publico[[#This Row],[Filtro Integrado]],Estructura!$U$4:$W$529,3,0)</f>
        <v>FI-1</v>
      </c>
      <c r="AA1935" s="18" t="str">
        <f>+VLOOKUP(Sitio_Publico[[#This Row],[Muestra]],Estructura!$Y$4:$AB$483,4,0)</f>
        <v>M-00053</v>
      </c>
    </row>
    <row r="1936" spans="1:27" ht="40.799999999999997" x14ac:dyDescent="0.3">
      <c r="A1936" s="16">
        <f t="shared" si="30"/>
        <v>1935</v>
      </c>
      <c r="B1936" s="47" t="s">
        <v>15118</v>
      </c>
      <c r="C1936" s="13" t="s">
        <v>461</v>
      </c>
      <c r="D1936" s="13" t="s">
        <v>462</v>
      </c>
      <c r="E1936" s="44">
        <v>8108</v>
      </c>
      <c r="F1936" s="13" t="s">
        <v>497</v>
      </c>
      <c r="G1936" s="23" t="s">
        <v>498</v>
      </c>
      <c r="H1936" s="42" t="s">
        <v>458</v>
      </c>
      <c r="I1936" s="28" t="s">
        <v>169</v>
      </c>
      <c r="J1936" s="12" t="s">
        <v>499</v>
      </c>
      <c r="K1936" s="28" t="s">
        <v>500</v>
      </c>
      <c r="L1936" s="12" t="s">
        <v>465</v>
      </c>
      <c r="M1936" s="12" t="s">
        <v>501</v>
      </c>
      <c r="N1936" s="12" t="s">
        <v>467</v>
      </c>
      <c r="O1936" s="26" t="s">
        <v>9969</v>
      </c>
      <c r="P1936" s="26" t="s">
        <v>9970</v>
      </c>
      <c r="Q1936" s="25" t="s">
        <v>456</v>
      </c>
      <c r="R1936" s="26" t="s">
        <v>9971</v>
      </c>
      <c r="S1936" s="15" t="s">
        <v>9972</v>
      </c>
      <c r="T1936" s="52">
        <v>0</v>
      </c>
      <c r="U1936" s="22" t="s">
        <v>392</v>
      </c>
      <c r="V1936" s="18" t="str">
        <f>+Sitio_Publico[[#This Row],[idcoleccion]]&amp;"-"&amp;Sitio_Publico[[#This Row],[id]]</f>
        <v>000-1935</v>
      </c>
      <c r="W1936" s="18">
        <f>+VLOOKUP(Sitio_Publico[[#This Row],[territorio]],Estructura!$AE$4:$AH$1067,4,0)</f>
        <v>30008108</v>
      </c>
      <c r="X1936" s="18" t="str">
        <f>+VLOOKUP(Sitio_Publico[[#This Row],[tema]],Estructura!$G$4:$J$532,4,0)</f>
        <v>T-6</v>
      </c>
      <c r="Y1936" s="18" t="str">
        <f>+VLOOKUP(Sitio_Publico[[#This Row],[contenido]],Estructura!$L$4:$O$473,4,0)</f>
        <v>C-4</v>
      </c>
      <c r="Z1936" s="18" t="str">
        <f>+VLOOKUP(Sitio_Publico[[#This Row],[Filtro Integrado]],Estructura!$U$4:$W$529,3,0)</f>
        <v>FI-1</v>
      </c>
      <c r="AA1936" s="18" t="str">
        <f>+VLOOKUP(Sitio_Publico[[#This Row],[Muestra]],Estructura!$Y$4:$AB$483,4,0)</f>
        <v>M-00053</v>
      </c>
    </row>
    <row r="1937" spans="1:27" ht="40.799999999999997" x14ac:dyDescent="0.3">
      <c r="A1937" s="16">
        <f t="shared" si="30"/>
        <v>1936</v>
      </c>
      <c r="B1937" s="47" t="s">
        <v>15118</v>
      </c>
      <c r="C1937" s="13" t="s">
        <v>461</v>
      </c>
      <c r="D1937" s="13" t="s">
        <v>462</v>
      </c>
      <c r="E1937" s="44">
        <v>6306</v>
      </c>
      <c r="F1937" s="13" t="s">
        <v>468</v>
      </c>
      <c r="G1937" s="23" t="s">
        <v>469</v>
      </c>
      <c r="H1937" s="42" t="s">
        <v>458</v>
      </c>
      <c r="I1937" s="28" t="s">
        <v>128</v>
      </c>
      <c r="J1937" s="12" t="s">
        <v>393</v>
      </c>
      <c r="K1937" s="28" t="s">
        <v>542</v>
      </c>
      <c r="L1937" s="12" t="s">
        <v>465</v>
      </c>
      <c r="M1937" s="12" t="s">
        <v>471</v>
      </c>
      <c r="N1937" s="12" t="s">
        <v>467</v>
      </c>
      <c r="O1937" s="26" t="s">
        <v>9973</v>
      </c>
      <c r="P1937" s="26" t="s">
        <v>9974</v>
      </c>
      <c r="Q1937" s="25" t="s">
        <v>456</v>
      </c>
      <c r="R1937" s="26" t="s">
        <v>9975</v>
      </c>
      <c r="S1937" s="15" t="s">
        <v>9976</v>
      </c>
      <c r="T1937" s="52">
        <v>0</v>
      </c>
      <c r="U1937" s="22" t="s">
        <v>392</v>
      </c>
      <c r="V1937" s="18" t="str">
        <f>+Sitio_Publico[[#This Row],[idcoleccion]]&amp;"-"&amp;Sitio_Publico[[#This Row],[id]]</f>
        <v>000-1936</v>
      </c>
      <c r="W1937" s="18">
        <f>+VLOOKUP(Sitio_Publico[[#This Row],[territorio]],Estructura!$AE$4:$AH$1067,4,0)</f>
        <v>30006306</v>
      </c>
      <c r="X1937" s="18" t="str">
        <f>+VLOOKUP(Sitio_Publico[[#This Row],[tema]],Estructura!$G$4:$J$532,4,0)</f>
        <v>T-4</v>
      </c>
      <c r="Y1937" s="18" t="str">
        <f>+VLOOKUP(Sitio_Publico[[#This Row],[contenido]],Estructura!$L$4:$O$473,4,0)</f>
        <v>C-3</v>
      </c>
      <c r="Z1937" s="18" t="str">
        <f>+VLOOKUP(Sitio_Publico[[#This Row],[Filtro Integrado]],Estructura!$U$4:$W$529,3,0)</f>
        <v>FI-0</v>
      </c>
      <c r="AA1937" s="18" t="str">
        <f>+VLOOKUP(Sitio_Publico[[#This Row],[Muestra]],Estructura!$Y$4:$AB$483,4,0)</f>
        <v>M-00058</v>
      </c>
    </row>
    <row r="1938" spans="1:27" ht="40.799999999999997" x14ac:dyDescent="0.3">
      <c r="A1938" s="16">
        <f t="shared" si="30"/>
        <v>1937</v>
      </c>
      <c r="B1938" s="47" t="s">
        <v>15118</v>
      </c>
      <c r="C1938" s="13" t="s">
        <v>461</v>
      </c>
      <c r="D1938" s="13" t="s">
        <v>462</v>
      </c>
      <c r="E1938" s="44">
        <v>11301</v>
      </c>
      <c r="F1938" s="13" t="s">
        <v>538</v>
      </c>
      <c r="G1938" s="23" t="s">
        <v>498</v>
      </c>
      <c r="H1938" s="42" t="s">
        <v>458</v>
      </c>
      <c r="I1938" s="28" t="s">
        <v>283</v>
      </c>
      <c r="J1938" s="12" t="s">
        <v>499</v>
      </c>
      <c r="K1938" s="28" t="s">
        <v>539</v>
      </c>
      <c r="L1938" s="12" t="s">
        <v>465</v>
      </c>
      <c r="M1938" s="12" t="s">
        <v>466</v>
      </c>
      <c r="N1938" s="12" t="s">
        <v>467</v>
      </c>
      <c r="O1938" s="26" t="s">
        <v>9977</v>
      </c>
      <c r="P1938" s="26" t="s">
        <v>9978</v>
      </c>
      <c r="Q1938" s="25" t="s">
        <v>526</v>
      </c>
      <c r="R1938" s="26" t="s">
        <v>9979</v>
      </c>
      <c r="S1938" s="15" t="s">
        <v>9980</v>
      </c>
      <c r="T1938" s="52">
        <v>0</v>
      </c>
      <c r="U1938" s="22" t="s">
        <v>392</v>
      </c>
      <c r="V1938" s="18" t="str">
        <f>+Sitio_Publico[[#This Row],[idcoleccion]]&amp;"-"&amp;Sitio_Publico[[#This Row],[id]]</f>
        <v>000-1937</v>
      </c>
      <c r="W1938" s="18">
        <f>+VLOOKUP(Sitio_Publico[[#This Row],[territorio]],Estructura!$AE$4:$AH$1067,4,0)</f>
        <v>30011301</v>
      </c>
      <c r="X1938" s="18" t="str">
        <f>+VLOOKUP(Sitio_Publico[[#This Row],[tema]],Estructura!$G$4:$J$532,4,0)</f>
        <v>T-9</v>
      </c>
      <c r="Y1938" s="18" t="str">
        <f>+VLOOKUP(Sitio_Publico[[#This Row],[contenido]],Estructura!$L$4:$O$473,4,0)</f>
        <v>C-4</v>
      </c>
      <c r="Z1938" s="18" t="str">
        <f>+VLOOKUP(Sitio_Publico[[#This Row],[Filtro Integrado]],Estructura!$U$4:$W$529,3,0)</f>
        <v>FI-1</v>
      </c>
      <c r="AA1938" s="18" t="str">
        <f>+VLOOKUP(Sitio_Publico[[#This Row],[Muestra]],Estructura!$Y$4:$AB$483,4,0)</f>
        <v>M-00056</v>
      </c>
    </row>
    <row r="1939" spans="1:27" ht="40.799999999999997" x14ac:dyDescent="0.3">
      <c r="A1939" s="16">
        <f t="shared" si="30"/>
        <v>1938</v>
      </c>
      <c r="B1939" s="47" t="s">
        <v>15118</v>
      </c>
      <c r="C1939" s="13" t="s">
        <v>461</v>
      </c>
      <c r="D1939" s="13" t="s">
        <v>462</v>
      </c>
      <c r="E1939" s="44">
        <v>9110</v>
      </c>
      <c r="F1939" s="13" t="s">
        <v>497</v>
      </c>
      <c r="G1939" s="23" t="s">
        <v>498</v>
      </c>
      <c r="H1939" s="42" t="s">
        <v>458</v>
      </c>
      <c r="I1939" s="28" t="s">
        <v>225</v>
      </c>
      <c r="J1939" s="12" t="s">
        <v>499</v>
      </c>
      <c r="K1939" s="28" t="s">
        <v>540</v>
      </c>
      <c r="L1939" s="12" t="s">
        <v>541</v>
      </c>
      <c r="M1939" s="12" t="s">
        <v>501</v>
      </c>
      <c r="N1939" s="12" t="s">
        <v>467</v>
      </c>
      <c r="O1939" s="26" t="s">
        <v>9981</v>
      </c>
      <c r="P1939" s="26" t="s">
        <v>9982</v>
      </c>
      <c r="Q1939" s="25" t="s">
        <v>491</v>
      </c>
      <c r="R1939" s="26" t="s">
        <v>9983</v>
      </c>
      <c r="S1939" s="15" t="s">
        <v>9984</v>
      </c>
      <c r="T1939" s="52">
        <v>0</v>
      </c>
      <c r="U1939" s="22" t="s">
        <v>392</v>
      </c>
      <c r="V1939" s="18" t="str">
        <f>+Sitio_Publico[[#This Row],[idcoleccion]]&amp;"-"&amp;Sitio_Publico[[#This Row],[id]]</f>
        <v>000-1938</v>
      </c>
      <c r="W1939" s="18">
        <f>+VLOOKUP(Sitio_Publico[[#This Row],[territorio]],Estructura!$AE$4:$AH$1067,4,0)</f>
        <v>30009110</v>
      </c>
      <c r="X1939" s="18" t="str">
        <f>+VLOOKUP(Sitio_Publico[[#This Row],[tema]],Estructura!$G$4:$J$532,4,0)</f>
        <v>T-6</v>
      </c>
      <c r="Y1939" s="18" t="str">
        <f>+VLOOKUP(Sitio_Publico[[#This Row],[contenido]],Estructura!$L$4:$O$473,4,0)</f>
        <v>C-4</v>
      </c>
      <c r="Z1939" s="18" t="str">
        <f>+VLOOKUP(Sitio_Publico[[#This Row],[Filtro Integrado]],Estructura!$U$4:$W$529,3,0)</f>
        <v>FI-1</v>
      </c>
      <c r="AA1939" s="18" t="str">
        <f>+VLOOKUP(Sitio_Publico[[#This Row],[Muestra]],Estructura!$Y$4:$AB$483,4,0)</f>
        <v>M-00057</v>
      </c>
    </row>
    <row r="1940" spans="1:27" ht="40.799999999999997" x14ac:dyDescent="0.3">
      <c r="A1940" s="16">
        <f t="shared" si="30"/>
        <v>1939</v>
      </c>
      <c r="B1940" s="47" t="s">
        <v>15118</v>
      </c>
      <c r="C1940" s="13" t="s">
        <v>461</v>
      </c>
      <c r="D1940" s="13" t="s">
        <v>462</v>
      </c>
      <c r="E1940" s="44">
        <v>13605</v>
      </c>
      <c r="F1940" s="13" t="s">
        <v>463</v>
      </c>
      <c r="G1940" s="23" t="s">
        <v>464</v>
      </c>
      <c r="H1940" s="42" t="s">
        <v>458</v>
      </c>
      <c r="I1940" s="28" t="s">
        <v>347</v>
      </c>
      <c r="J1940" s="12" t="s">
        <v>393</v>
      </c>
      <c r="K1940" s="28" t="s">
        <v>463</v>
      </c>
      <c r="L1940" s="12" t="s">
        <v>465</v>
      </c>
      <c r="M1940" s="12" t="s">
        <v>466</v>
      </c>
      <c r="N1940" s="12" t="s">
        <v>467</v>
      </c>
      <c r="O1940" s="26" t="s">
        <v>9985</v>
      </c>
      <c r="P1940" s="26" t="s">
        <v>9986</v>
      </c>
      <c r="Q1940" s="25" t="s">
        <v>456</v>
      </c>
      <c r="R1940" s="26" t="s">
        <v>9987</v>
      </c>
      <c r="S1940" s="15" t="s">
        <v>9988</v>
      </c>
      <c r="T1940" s="52">
        <v>0</v>
      </c>
      <c r="U1940" s="22" t="s">
        <v>392</v>
      </c>
      <c r="V1940" s="18" t="str">
        <f>+Sitio_Publico[[#This Row],[idcoleccion]]&amp;"-"&amp;Sitio_Publico[[#This Row],[id]]</f>
        <v>000-1939</v>
      </c>
      <c r="W1940" s="18">
        <f>+VLOOKUP(Sitio_Publico[[#This Row],[territorio]],Estructura!$AE$4:$AH$1067,4,0)</f>
        <v>30013605</v>
      </c>
      <c r="X1940" s="18" t="str">
        <f>+VLOOKUP(Sitio_Publico[[#This Row],[tema]],Estructura!$G$4:$J$532,4,0)</f>
        <v>T-3</v>
      </c>
      <c r="Y1940" s="18" t="str">
        <f>+VLOOKUP(Sitio_Publico[[#This Row],[contenido]],Estructura!$L$4:$O$473,4,0)</f>
        <v>C-2</v>
      </c>
      <c r="Z1940" s="18" t="str">
        <f>+VLOOKUP(Sitio_Publico[[#This Row],[Filtro Integrado]],Estructura!$U$4:$W$529,3,0)</f>
        <v>FI-0</v>
      </c>
      <c r="AA1940" s="18" t="str">
        <f>+VLOOKUP(Sitio_Publico[[#This Row],[Muestra]],Estructura!$Y$4:$AB$483,4,0)</f>
        <v>M-00049</v>
      </c>
    </row>
    <row r="1941" spans="1:27" ht="40.799999999999997" x14ac:dyDescent="0.3">
      <c r="A1941" s="16">
        <f t="shared" si="30"/>
        <v>1940</v>
      </c>
      <c r="B1941" s="47" t="s">
        <v>15118</v>
      </c>
      <c r="C1941" s="13" t="s">
        <v>461</v>
      </c>
      <c r="D1941" s="13" t="s">
        <v>462</v>
      </c>
      <c r="E1941" s="44">
        <v>3</v>
      </c>
      <c r="F1941" s="13" t="s">
        <v>463</v>
      </c>
      <c r="G1941" s="23" t="s">
        <v>464</v>
      </c>
      <c r="H1941" s="42" t="s">
        <v>457</v>
      </c>
      <c r="I1941" s="28" t="s">
        <v>366</v>
      </c>
      <c r="J1941" s="12" t="s">
        <v>393</v>
      </c>
      <c r="K1941" s="28" t="s">
        <v>463</v>
      </c>
      <c r="L1941" s="12" t="s">
        <v>465</v>
      </c>
      <c r="M1941" s="12" t="s">
        <v>466</v>
      </c>
      <c r="N1941" s="12" t="s">
        <v>467</v>
      </c>
      <c r="O1941" s="26" t="s">
        <v>9989</v>
      </c>
      <c r="P1941" s="26" t="s">
        <v>9990</v>
      </c>
      <c r="Q1941" s="25" t="s">
        <v>531</v>
      </c>
      <c r="R1941" s="26" t="s">
        <v>9991</v>
      </c>
      <c r="S1941" s="15" t="s">
        <v>9992</v>
      </c>
      <c r="T1941" s="52">
        <v>0</v>
      </c>
      <c r="U1941" s="22" t="s">
        <v>392</v>
      </c>
      <c r="V1941" s="18" t="str">
        <f>+Sitio_Publico[[#This Row],[idcoleccion]]&amp;"-"&amp;Sitio_Publico[[#This Row],[id]]</f>
        <v>000-1940</v>
      </c>
      <c r="W1941" s="18">
        <f>+VLOOKUP(Sitio_Publico[[#This Row],[territorio]],Estructura!$AE$4:$AH$1067,4,0)</f>
        <v>20000003</v>
      </c>
      <c r="X1941" s="18" t="str">
        <f>+VLOOKUP(Sitio_Publico[[#This Row],[tema]],Estructura!$G$4:$J$532,4,0)</f>
        <v>T-3</v>
      </c>
      <c r="Y1941" s="18" t="str">
        <f>+VLOOKUP(Sitio_Publico[[#This Row],[contenido]],Estructura!$L$4:$O$473,4,0)</f>
        <v>C-2</v>
      </c>
      <c r="Z1941" s="18" t="str">
        <f>+VLOOKUP(Sitio_Publico[[#This Row],[Filtro Integrado]],Estructura!$U$4:$W$529,3,0)</f>
        <v>FI-0</v>
      </c>
      <c r="AA1941" s="18" t="str">
        <f>+VLOOKUP(Sitio_Publico[[#This Row],[Muestra]],Estructura!$Y$4:$AB$483,4,0)</f>
        <v>M-00049</v>
      </c>
    </row>
    <row r="1942" spans="1:27" ht="40.799999999999997" x14ac:dyDescent="0.3">
      <c r="A1942" s="16">
        <f t="shared" si="30"/>
        <v>1941</v>
      </c>
      <c r="B1942" s="47" t="s">
        <v>15118</v>
      </c>
      <c r="C1942" s="13" t="s">
        <v>461</v>
      </c>
      <c r="D1942" s="13" t="s">
        <v>462</v>
      </c>
      <c r="E1942" s="44">
        <v>8108</v>
      </c>
      <c r="F1942" s="13" t="s">
        <v>538</v>
      </c>
      <c r="G1942" s="23" t="s">
        <v>498</v>
      </c>
      <c r="H1942" s="42" t="s">
        <v>458</v>
      </c>
      <c r="I1942" s="28" t="s">
        <v>169</v>
      </c>
      <c r="J1942" s="12" t="s">
        <v>499</v>
      </c>
      <c r="K1942" s="28" t="s">
        <v>539</v>
      </c>
      <c r="L1942" s="12" t="s">
        <v>465</v>
      </c>
      <c r="M1942" s="12" t="s">
        <v>466</v>
      </c>
      <c r="N1942" s="12" t="s">
        <v>467</v>
      </c>
      <c r="O1942" s="26" t="s">
        <v>9993</v>
      </c>
      <c r="P1942" s="26" t="s">
        <v>9994</v>
      </c>
      <c r="Q1942" s="25" t="s">
        <v>526</v>
      </c>
      <c r="R1942" s="26" t="s">
        <v>9995</v>
      </c>
      <c r="S1942" s="15" t="s">
        <v>9996</v>
      </c>
      <c r="T1942" s="52">
        <v>0</v>
      </c>
      <c r="U1942" s="22" t="s">
        <v>392</v>
      </c>
      <c r="V1942" s="18" t="str">
        <f>+Sitio_Publico[[#This Row],[idcoleccion]]&amp;"-"&amp;Sitio_Publico[[#This Row],[id]]</f>
        <v>000-1941</v>
      </c>
      <c r="W1942" s="18">
        <f>+VLOOKUP(Sitio_Publico[[#This Row],[territorio]],Estructura!$AE$4:$AH$1067,4,0)</f>
        <v>30008108</v>
      </c>
      <c r="X1942" s="18" t="str">
        <f>+VLOOKUP(Sitio_Publico[[#This Row],[tema]],Estructura!$G$4:$J$532,4,0)</f>
        <v>T-9</v>
      </c>
      <c r="Y1942" s="18" t="str">
        <f>+VLOOKUP(Sitio_Publico[[#This Row],[contenido]],Estructura!$L$4:$O$473,4,0)</f>
        <v>C-4</v>
      </c>
      <c r="Z1942" s="18" t="str">
        <f>+VLOOKUP(Sitio_Publico[[#This Row],[Filtro Integrado]],Estructura!$U$4:$W$529,3,0)</f>
        <v>FI-1</v>
      </c>
      <c r="AA1942" s="18" t="str">
        <f>+VLOOKUP(Sitio_Publico[[#This Row],[Muestra]],Estructura!$Y$4:$AB$483,4,0)</f>
        <v>M-00056</v>
      </c>
    </row>
    <row r="1943" spans="1:27" ht="40.799999999999997" x14ac:dyDescent="0.3">
      <c r="A1943" s="16">
        <f t="shared" si="30"/>
        <v>1942</v>
      </c>
      <c r="B1943" s="47" t="s">
        <v>15118</v>
      </c>
      <c r="C1943" s="13" t="s">
        <v>461</v>
      </c>
      <c r="D1943" s="13" t="s">
        <v>462</v>
      </c>
      <c r="E1943" s="44">
        <v>11202</v>
      </c>
      <c r="F1943" s="13" t="s">
        <v>463</v>
      </c>
      <c r="G1943" s="23" t="s">
        <v>464</v>
      </c>
      <c r="H1943" s="42" t="s">
        <v>458</v>
      </c>
      <c r="I1943" s="28" t="s">
        <v>281</v>
      </c>
      <c r="J1943" s="12" t="s">
        <v>393</v>
      </c>
      <c r="K1943" s="28" t="s">
        <v>463</v>
      </c>
      <c r="L1943" s="12" t="s">
        <v>465</v>
      </c>
      <c r="M1943" s="12" t="s">
        <v>466</v>
      </c>
      <c r="N1943" s="12" t="s">
        <v>467</v>
      </c>
      <c r="O1943" s="26" t="s">
        <v>9997</v>
      </c>
      <c r="P1943" s="26" t="s">
        <v>9998</v>
      </c>
      <c r="Q1943" s="25" t="s">
        <v>456</v>
      </c>
      <c r="R1943" s="26" t="s">
        <v>9999</v>
      </c>
      <c r="S1943" s="15" t="s">
        <v>10000</v>
      </c>
      <c r="T1943" s="52">
        <v>0</v>
      </c>
      <c r="U1943" s="22" t="s">
        <v>392</v>
      </c>
      <c r="V1943" s="18" t="str">
        <f>+Sitio_Publico[[#This Row],[idcoleccion]]&amp;"-"&amp;Sitio_Publico[[#This Row],[id]]</f>
        <v>000-1942</v>
      </c>
      <c r="W1943" s="18">
        <f>+VLOOKUP(Sitio_Publico[[#This Row],[territorio]],Estructura!$AE$4:$AH$1067,4,0)</f>
        <v>30011202</v>
      </c>
      <c r="X1943" s="18" t="str">
        <f>+VLOOKUP(Sitio_Publico[[#This Row],[tema]],Estructura!$G$4:$J$532,4,0)</f>
        <v>T-3</v>
      </c>
      <c r="Y1943" s="18" t="str">
        <f>+VLOOKUP(Sitio_Publico[[#This Row],[contenido]],Estructura!$L$4:$O$473,4,0)</f>
        <v>C-2</v>
      </c>
      <c r="Z1943" s="18" t="str">
        <f>+VLOOKUP(Sitio_Publico[[#This Row],[Filtro Integrado]],Estructura!$U$4:$W$529,3,0)</f>
        <v>FI-0</v>
      </c>
      <c r="AA1943" s="18" t="str">
        <f>+VLOOKUP(Sitio_Publico[[#This Row],[Muestra]],Estructura!$Y$4:$AB$483,4,0)</f>
        <v>M-00049</v>
      </c>
    </row>
    <row r="1944" spans="1:27" ht="40.799999999999997" x14ac:dyDescent="0.3">
      <c r="A1944" s="16">
        <f t="shared" si="30"/>
        <v>1943</v>
      </c>
      <c r="B1944" s="47" t="s">
        <v>15118</v>
      </c>
      <c r="C1944" s="13" t="s">
        <v>461</v>
      </c>
      <c r="D1944" s="13" t="s">
        <v>462</v>
      </c>
      <c r="E1944" s="44">
        <v>2202</v>
      </c>
      <c r="F1944" s="13" t="s">
        <v>497</v>
      </c>
      <c r="G1944" s="23" t="s">
        <v>498</v>
      </c>
      <c r="H1944" s="42" t="s">
        <v>458</v>
      </c>
      <c r="I1944" s="28" t="s">
        <v>37</v>
      </c>
      <c r="J1944" s="12" t="s">
        <v>499</v>
      </c>
      <c r="K1944" s="28" t="s">
        <v>500</v>
      </c>
      <c r="L1944" s="12" t="s">
        <v>465</v>
      </c>
      <c r="M1944" s="12" t="s">
        <v>501</v>
      </c>
      <c r="N1944" s="12" t="s">
        <v>467</v>
      </c>
      <c r="O1944" s="26" t="s">
        <v>10001</v>
      </c>
      <c r="P1944" s="26" t="s">
        <v>10002</v>
      </c>
      <c r="Q1944" s="25" t="s">
        <v>456</v>
      </c>
      <c r="R1944" s="26" t="s">
        <v>10003</v>
      </c>
      <c r="S1944" s="15" t="s">
        <v>10004</v>
      </c>
      <c r="T1944" s="52">
        <v>0</v>
      </c>
      <c r="U1944" s="22" t="s">
        <v>392</v>
      </c>
      <c r="V1944" s="18" t="str">
        <f>+Sitio_Publico[[#This Row],[idcoleccion]]&amp;"-"&amp;Sitio_Publico[[#This Row],[id]]</f>
        <v>000-1943</v>
      </c>
      <c r="W1944" s="18">
        <f>+VLOOKUP(Sitio_Publico[[#This Row],[territorio]],Estructura!$AE$4:$AH$1067,4,0)</f>
        <v>30002202</v>
      </c>
      <c r="X1944" s="18" t="str">
        <f>+VLOOKUP(Sitio_Publico[[#This Row],[tema]],Estructura!$G$4:$J$532,4,0)</f>
        <v>T-6</v>
      </c>
      <c r="Y1944" s="18" t="str">
        <f>+VLOOKUP(Sitio_Publico[[#This Row],[contenido]],Estructura!$L$4:$O$473,4,0)</f>
        <v>C-4</v>
      </c>
      <c r="Z1944" s="18" t="str">
        <f>+VLOOKUP(Sitio_Publico[[#This Row],[Filtro Integrado]],Estructura!$U$4:$W$529,3,0)</f>
        <v>FI-1</v>
      </c>
      <c r="AA1944" s="18" t="str">
        <f>+VLOOKUP(Sitio_Publico[[#This Row],[Muestra]],Estructura!$Y$4:$AB$483,4,0)</f>
        <v>M-00053</v>
      </c>
    </row>
    <row r="1945" spans="1:27" ht="40.799999999999997" x14ac:dyDescent="0.3">
      <c r="A1945" s="16">
        <f t="shared" si="30"/>
        <v>1944</v>
      </c>
      <c r="B1945" s="47" t="s">
        <v>15118</v>
      </c>
      <c r="C1945" s="13" t="s">
        <v>461</v>
      </c>
      <c r="D1945" s="13" t="s">
        <v>462</v>
      </c>
      <c r="E1945" s="44">
        <v>10401</v>
      </c>
      <c r="F1945" s="13" t="s">
        <v>524</v>
      </c>
      <c r="G1945" s="23" t="s">
        <v>498</v>
      </c>
      <c r="H1945" s="42" t="s">
        <v>458</v>
      </c>
      <c r="I1945" s="28" t="s">
        <v>274</v>
      </c>
      <c r="J1945" s="12" t="s">
        <v>499</v>
      </c>
      <c r="K1945" s="28" t="s">
        <v>525</v>
      </c>
      <c r="L1945" s="12" t="s">
        <v>465</v>
      </c>
      <c r="M1945" s="12" t="s">
        <v>471</v>
      </c>
      <c r="N1945" s="12" t="s">
        <v>467</v>
      </c>
      <c r="O1945" s="26" t="s">
        <v>10005</v>
      </c>
      <c r="P1945" s="26" t="s">
        <v>10006</v>
      </c>
      <c r="Q1945" s="25" t="s">
        <v>526</v>
      </c>
      <c r="R1945" s="26" t="s">
        <v>10007</v>
      </c>
      <c r="S1945" s="15" t="s">
        <v>10008</v>
      </c>
      <c r="T1945" s="52">
        <v>0</v>
      </c>
      <c r="U1945" s="22" t="s">
        <v>392</v>
      </c>
      <c r="V1945" s="18" t="str">
        <f>+Sitio_Publico[[#This Row],[idcoleccion]]&amp;"-"&amp;Sitio_Publico[[#This Row],[id]]</f>
        <v>000-1944</v>
      </c>
      <c r="W1945" s="18">
        <f>+VLOOKUP(Sitio_Publico[[#This Row],[territorio]],Estructura!$AE$4:$AH$1067,4,0)</f>
        <v>30010401</v>
      </c>
      <c r="X1945" s="18" t="str">
        <f>+VLOOKUP(Sitio_Publico[[#This Row],[tema]],Estructura!$G$4:$J$532,4,0)</f>
        <v>T-8</v>
      </c>
      <c r="Y1945" s="18" t="str">
        <f>+VLOOKUP(Sitio_Publico[[#This Row],[contenido]],Estructura!$L$4:$O$473,4,0)</f>
        <v>C-4</v>
      </c>
      <c r="Z1945" s="18" t="str">
        <f>+VLOOKUP(Sitio_Publico[[#This Row],[Filtro Integrado]],Estructura!$U$4:$W$529,3,0)</f>
        <v>FI-1</v>
      </c>
      <c r="AA1945" s="18" t="str">
        <f>+VLOOKUP(Sitio_Publico[[#This Row],[Muestra]],Estructura!$Y$4:$AB$483,4,0)</f>
        <v>M-00055</v>
      </c>
    </row>
    <row r="1946" spans="1:27" ht="40.799999999999997" x14ac:dyDescent="0.3">
      <c r="A1946" s="16">
        <f t="shared" si="30"/>
        <v>1945</v>
      </c>
      <c r="B1946" s="47" t="s">
        <v>15118</v>
      </c>
      <c r="C1946" s="13" t="s">
        <v>461</v>
      </c>
      <c r="D1946" s="13" t="s">
        <v>462</v>
      </c>
      <c r="E1946" s="44">
        <v>14201</v>
      </c>
      <c r="F1946" s="13" t="s">
        <v>524</v>
      </c>
      <c r="G1946" s="23" t="s">
        <v>498</v>
      </c>
      <c r="H1946" s="42" t="s">
        <v>458</v>
      </c>
      <c r="I1946" s="28" t="s">
        <v>355</v>
      </c>
      <c r="J1946" s="12" t="s">
        <v>499</v>
      </c>
      <c r="K1946" s="28" t="s">
        <v>525</v>
      </c>
      <c r="L1946" s="12" t="s">
        <v>465</v>
      </c>
      <c r="M1946" s="12" t="s">
        <v>471</v>
      </c>
      <c r="N1946" s="12" t="s">
        <v>467</v>
      </c>
      <c r="O1946" s="26" t="s">
        <v>10009</v>
      </c>
      <c r="P1946" s="26" t="s">
        <v>10010</v>
      </c>
      <c r="Q1946" s="25" t="s">
        <v>526</v>
      </c>
      <c r="R1946" s="26" t="s">
        <v>10011</v>
      </c>
      <c r="S1946" s="15" t="s">
        <v>10012</v>
      </c>
      <c r="T1946" s="52">
        <v>0</v>
      </c>
      <c r="U1946" s="22" t="s">
        <v>392</v>
      </c>
      <c r="V1946" s="18" t="str">
        <f>+Sitio_Publico[[#This Row],[idcoleccion]]&amp;"-"&amp;Sitio_Publico[[#This Row],[id]]</f>
        <v>000-1945</v>
      </c>
      <c r="W1946" s="18">
        <f>+VLOOKUP(Sitio_Publico[[#This Row],[territorio]],Estructura!$AE$4:$AH$1067,4,0)</f>
        <v>30014201</v>
      </c>
      <c r="X1946" s="18" t="str">
        <f>+VLOOKUP(Sitio_Publico[[#This Row],[tema]],Estructura!$G$4:$J$532,4,0)</f>
        <v>T-8</v>
      </c>
      <c r="Y1946" s="18" t="str">
        <f>+VLOOKUP(Sitio_Publico[[#This Row],[contenido]],Estructura!$L$4:$O$473,4,0)</f>
        <v>C-4</v>
      </c>
      <c r="Z1946" s="18" t="str">
        <f>+VLOOKUP(Sitio_Publico[[#This Row],[Filtro Integrado]],Estructura!$U$4:$W$529,3,0)</f>
        <v>FI-1</v>
      </c>
      <c r="AA1946" s="18" t="str">
        <f>+VLOOKUP(Sitio_Publico[[#This Row],[Muestra]],Estructura!$Y$4:$AB$483,4,0)</f>
        <v>M-00055</v>
      </c>
    </row>
    <row r="1947" spans="1:27" ht="40.799999999999997" x14ac:dyDescent="0.3">
      <c r="A1947" s="16">
        <f t="shared" si="30"/>
        <v>1946</v>
      </c>
      <c r="B1947" s="47" t="s">
        <v>15118</v>
      </c>
      <c r="C1947" s="13" t="s">
        <v>461</v>
      </c>
      <c r="D1947" s="13" t="s">
        <v>462</v>
      </c>
      <c r="E1947" s="44">
        <v>9106</v>
      </c>
      <c r="F1947" s="13" t="s">
        <v>497</v>
      </c>
      <c r="G1947" s="23" t="s">
        <v>498</v>
      </c>
      <c r="H1947" s="42" t="s">
        <v>458</v>
      </c>
      <c r="I1947" s="28" t="s">
        <v>221</v>
      </c>
      <c r="J1947" s="12" t="s">
        <v>499</v>
      </c>
      <c r="K1947" s="28" t="s">
        <v>500</v>
      </c>
      <c r="L1947" s="12" t="s">
        <v>465</v>
      </c>
      <c r="M1947" s="12" t="s">
        <v>501</v>
      </c>
      <c r="N1947" s="12" t="s">
        <v>467</v>
      </c>
      <c r="O1947" s="26" t="s">
        <v>10013</v>
      </c>
      <c r="P1947" s="26" t="s">
        <v>10014</v>
      </c>
      <c r="Q1947" s="25" t="s">
        <v>456</v>
      </c>
      <c r="R1947" s="26" t="s">
        <v>10015</v>
      </c>
      <c r="S1947" s="15" t="s">
        <v>10016</v>
      </c>
      <c r="T1947" s="52">
        <v>0</v>
      </c>
      <c r="U1947" s="22" t="s">
        <v>392</v>
      </c>
      <c r="V1947" s="18" t="str">
        <f>+Sitio_Publico[[#This Row],[idcoleccion]]&amp;"-"&amp;Sitio_Publico[[#This Row],[id]]</f>
        <v>000-1946</v>
      </c>
      <c r="W1947" s="18">
        <f>+VLOOKUP(Sitio_Publico[[#This Row],[territorio]],Estructura!$AE$4:$AH$1067,4,0)</f>
        <v>30009106</v>
      </c>
      <c r="X1947" s="18" t="str">
        <f>+VLOOKUP(Sitio_Publico[[#This Row],[tema]],Estructura!$G$4:$J$532,4,0)</f>
        <v>T-6</v>
      </c>
      <c r="Y1947" s="18" t="str">
        <f>+VLOOKUP(Sitio_Publico[[#This Row],[contenido]],Estructura!$L$4:$O$473,4,0)</f>
        <v>C-4</v>
      </c>
      <c r="Z1947" s="18" t="str">
        <f>+VLOOKUP(Sitio_Publico[[#This Row],[Filtro Integrado]],Estructura!$U$4:$W$529,3,0)</f>
        <v>FI-1</v>
      </c>
      <c r="AA1947" s="18" t="str">
        <f>+VLOOKUP(Sitio_Publico[[#This Row],[Muestra]],Estructura!$Y$4:$AB$483,4,0)</f>
        <v>M-00053</v>
      </c>
    </row>
    <row r="1948" spans="1:27" ht="40.799999999999997" x14ac:dyDescent="0.3">
      <c r="A1948" s="16">
        <f t="shared" si="30"/>
        <v>1947</v>
      </c>
      <c r="B1948" s="47" t="s">
        <v>15118</v>
      </c>
      <c r="C1948" s="13" t="s">
        <v>461</v>
      </c>
      <c r="D1948" s="13" t="s">
        <v>462</v>
      </c>
      <c r="E1948" s="44">
        <v>1401</v>
      </c>
      <c r="F1948" s="13" t="s">
        <v>468</v>
      </c>
      <c r="G1948" s="23" t="s">
        <v>469</v>
      </c>
      <c r="H1948" s="42" t="s">
        <v>458</v>
      </c>
      <c r="I1948" s="28" t="s">
        <v>28</v>
      </c>
      <c r="J1948" s="12" t="s">
        <v>393</v>
      </c>
      <c r="K1948" s="28" t="s">
        <v>470</v>
      </c>
      <c r="L1948" s="12" t="s">
        <v>465</v>
      </c>
      <c r="M1948" s="12" t="s">
        <v>471</v>
      </c>
      <c r="N1948" s="12" t="s">
        <v>467</v>
      </c>
      <c r="O1948" s="26" t="s">
        <v>10017</v>
      </c>
      <c r="P1948" s="26" t="s">
        <v>10018</v>
      </c>
      <c r="Q1948" s="25" t="s">
        <v>456</v>
      </c>
      <c r="R1948" s="26" t="s">
        <v>10019</v>
      </c>
      <c r="S1948" s="15" t="s">
        <v>10020</v>
      </c>
      <c r="T1948" s="52">
        <v>0</v>
      </c>
      <c r="U1948" s="22" t="s">
        <v>392</v>
      </c>
      <c r="V1948" s="18" t="str">
        <f>+Sitio_Publico[[#This Row],[idcoleccion]]&amp;"-"&amp;Sitio_Publico[[#This Row],[id]]</f>
        <v>000-1947</v>
      </c>
      <c r="W1948" s="18">
        <f>+VLOOKUP(Sitio_Publico[[#This Row],[territorio]],Estructura!$AE$4:$AH$1067,4,0)</f>
        <v>30001401</v>
      </c>
      <c r="X1948" s="18" t="str">
        <f>+VLOOKUP(Sitio_Publico[[#This Row],[tema]],Estructura!$G$4:$J$532,4,0)</f>
        <v>T-4</v>
      </c>
      <c r="Y1948" s="18" t="str">
        <f>+VLOOKUP(Sitio_Publico[[#This Row],[contenido]],Estructura!$L$4:$O$473,4,0)</f>
        <v>C-3</v>
      </c>
      <c r="Z1948" s="18" t="str">
        <f>+VLOOKUP(Sitio_Publico[[#This Row],[Filtro Integrado]],Estructura!$U$4:$W$529,3,0)</f>
        <v>FI-0</v>
      </c>
      <c r="AA1948" s="18" t="str">
        <f>+VLOOKUP(Sitio_Publico[[#This Row],[Muestra]],Estructura!$Y$4:$AB$483,4,0)</f>
        <v>M-00050</v>
      </c>
    </row>
    <row r="1949" spans="1:27" ht="40.799999999999997" x14ac:dyDescent="0.3">
      <c r="A1949" s="16">
        <f t="shared" si="30"/>
        <v>1948</v>
      </c>
      <c r="B1949" s="47" t="s">
        <v>15118</v>
      </c>
      <c r="C1949" s="13" t="s">
        <v>461</v>
      </c>
      <c r="D1949" s="13" t="s">
        <v>462</v>
      </c>
      <c r="E1949" s="44">
        <v>8203</v>
      </c>
      <c r="F1949" s="13" t="s">
        <v>463</v>
      </c>
      <c r="G1949" s="23" t="s">
        <v>464</v>
      </c>
      <c r="H1949" s="42" t="s">
        <v>458</v>
      </c>
      <c r="I1949" s="28" t="s">
        <v>176</v>
      </c>
      <c r="J1949" s="12" t="s">
        <v>393</v>
      </c>
      <c r="K1949" s="28" t="s">
        <v>463</v>
      </c>
      <c r="L1949" s="12" t="s">
        <v>465</v>
      </c>
      <c r="M1949" s="12" t="s">
        <v>466</v>
      </c>
      <c r="N1949" s="12" t="s">
        <v>467</v>
      </c>
      <c r="O1949" s="26" t="s">
        <v>10021</v>
      </c>
      <c r="P1949" s="26" t="s">
        <v>10022</v>
      </c>
      <c r="Q1949" s="25" t="s">
        <v>456</v>
      </c>
      <c r="R1949" s="26" t="s">
        <v>10023</v>
      </c>
      <c r="S1949" s="15" t="s">
        <v>10024</v>
      </c>
      <c r="T1949" s="52">
        <v>0</v>
      </c>
      <c r="U1949" s="22" t="s">
        <v>392</v>
      </c>
      <c r="V1949" s="18" t="str">
        <f>+Sitio_Publico[[#This Row],[idcoleccion]]&amp;"-"&amp;Sitio_Publico[[#This Row],[id]]</f>
        <v>000-1948</v>
      </c>
      <c r="W1949" s="18">
        <f>+VLOOKUP(Sitio_Publico[[#This Row],[territorio]],Estructura!$AE$4:$AH$1067,4,0)</f>
        <v>30008203</v>
      </c>
      <c r="X1949" s="18" t="str">
        <f>+VLOOKUP(Sitio_Publico[[#This Row],[tema]],Estructura!$G$4:$J$532,4,0)</f>
        <v>T-3</v>
      </c>
      <c r="Y1949" s="18" t="str">
        <f>+VLOOKUP(Sitio_Publico[[#This Row],[contenido]],Estructura!$L$4:$O$473,4,0)</f>
        <v>C-2</v>
      </c>
      <c r="Z1949" s="18" t="str">
        <f>+VLOOKUP(Sitio_Publico[[#This Row],[Filtro Integrado]],Estructura!$U$4:$W$529,3,0)</f>
        <v>FI-0</v>
      </c>
      <c r="AA1949" s="18" t="str">
        <f>+VLOOKUP(Sitio_Publico[[#This Row],[Muestra]],Estructura!$Y$4:$AB$483,4,0)</f>
        <v>M-00049</v>
      </c>
    </row>
    <row r="1950" spans="1:27" ht="36" x14ac:dyDescent="0.3">
      <c r="A1950" s="16">
        <f t="shared" si="30"/>
        <v>1949</v>
      </c>
      <c r="B1950" s="47" t="s">
        <v>15118</v>
      </c>
      <c r="C1950" s="13" t="s">
        <v>461</v>
      </c>
      <c r="D1950" s="13" t="s">
        <v>462</v>
      </c>
      <c r="E1950" s="44">
        <v>7402</v>
      </c>
      <c r="F1950" s="13" t="s">
        <v>497</v>
      </c>
      <c r="G1950" s="23" t="s">
        <v>498</v>
      </c>
      <c r="H1950" s="42" t="s">
        <v>458</v>
      </c>
      <c r="I1950" s="28" t="s">
        <v>155</v>
      </c>
      <c r="J1950" s="12" t="s">
        <v>499</v>
      </c>
      <c r="K1950" s="28" t="s">
        <v>540</v>
      </c>
      <c r="L1950" s="12" t="s">
        <v>541</v>
      </c>
      <c r="M1950" s="12" t="s">
        <v>501</v>
      </c>
      <c r="N1950" s="12" t="s">
        <v>467</v>
      </c>
      <c r="O1950" s="26" t="s">
        <v>614</v>
      </c>
      <c r="P1950" s="26" t="s">
        <v>10025</v>
      </c>
      <c r="Q1950" s="25" t="s">
        <v>491</v>
      </c>
      <c r="R1950" s="26" t="s">
        <v>10026</v>
      </c>
      <c r="S1950" s="15" t="s">
        <v>615</v>
      </c>
      <c r="T1950" s="52">
        <v>0</v>
      </c>
      <c r="U1950" s="22" t="s">
        <v>392</v>
      </c>
      <c r="V1950" s="18" t="str">
        <f>+Sitio_Publico[[#This Row],[idcoleccion]]&amp;"-"&amp;Sitio_Publico[[#This Row],[id]]</f>
        <v>000-1949</v>
      </c>
      <c r="W1950" s="18">
        <f>+VLOOKUP(Sitio_Publico[[#This Row],[territorio]],Estructura!$AE$4:$AH$1067,4,0)</f>
        <v>30007402</v>
      </c>
      <c r="X1950" s="18" t="str">
        <f>+VLOOKUP(Sitio_Publico[[#This Row],[tema]],Estructura!$G$4:$J$532,4,0)</f>
        <v>T-6</v>
      </c>
      <c r="Y1950" s="18" t="str">
        <f>+VLOOKUP(Sitio_Publico[[#This Row],[contenido]],Estructura!$L$4:$O$473,4,0)</f>
        <v>C-4</v>
      </c>
      <c r="Z1950" s="18" t="str">
        <f>+VLOOKUP(Sitio_Publico[[#This Row],[Filtro Integrado]],Estructura!$U$4:$W$529,3,0)</f>
        <v>FI-1</v>
      </c>
      <c r="AA1950" s="18" t="str">
        <f>+VLOOKUP(Sitio_Publico[[#This Row],[Muestra]],Estructura!$Y$4:$AB$483,4,0)</f>
        <v>M-00057</v>
      </c>
    </row>
    <row r="1951" spans="1:27" ht="40.799999999999997" x14ac:dyDescent="0.3">
      <c r="A1951" s="16">
        <f t="shared" si="30"/>
        <v>1950</v>
      </c>
      <c r="B1951" s="47" t="s">
        <v>15118</v>
      </c>
      <c r="C1951" s="13" t="s">
        <v>461</v>
      </c>
      <c r="D1951" s="13" t="s">
        <v>462</v>
      </c>
      <c r="E1951" s="44">
        <v>2101</v>
      </c>
      <c r="F1951" s="13" t="s">
        <v>502</v>
      </c>
      <c r="G1951" s="23" t="s">
        <v>464</v>
      </c>
      <c r="H1951" s="42" t="s">
        <v>458</v>
      </c>
      <c r="I1951" s="28" t="s">
        <v>15</v>
      </c>
      <c r="J1951" s="12" t="s">
        <v>393</v>
      </c>
      <c r="K1951" s="28" t="s">
        <v>503</v>
      </c>
      <c r="L1951" s="12" t="s">
        <v>465</v>
      </c>
      <c r="M1951" s="12" t="s">
        <v>466</v>
      </c>
      <c r="N1951" s="12" t="s">
        <v>467</v>
      </c>
      <c r="O1951" s="26" t="s">
        <v>504</v>
      </c>
      <c r="P1951" s="26" t="s">
        <v>10027</v>
      </c>
      <c r="Q1951" s="25" t="s">
        <v>456</v>
      </c>
      <c r="R1951" s="26" t="s">
        <v>10028</v>
      </c>
      <c r="S1951" s="15" t="s">
        <v>505</v>
      </c>
      <c r="T1951" s="52">
        <v>0</v>
      </c>
      <c r="U1951" s="22" t="s">
        <v>392</v>
      </c>
      <c r="V1951" s="18" t="str">
        <f>+Sitio_Publico[[#This Row],[idcoleccion]]&amp;"-"&amp;Sitio_Publico[[#This Row],[id]]</f>
        <v>000-1950</v>
      </c>
      <c r="W1951" s="18">
        <f>+VLOOKUP(Sitio_Publico[[#This Row],[territorio]],Estructura!$AE$4:$AH$1067,4,0)</f>
        <v>30002101</v>
      </c>
      <c r="X1951" s="18" t="str">
        <f>+VLOOKUP(Sitio_Publico[[#This Row],[tema]],Estructura!$G$4:$J$532,4,0)</f>
        <v>T-7</v>
      </c>
      <c r="Y1951" s="18" t="str">
        <f>+VLOOKUP(Sitio_Publico[[#This Row],[contenido]],Estructura!$L$4:$O$473,4,0)</f>
        <v>C-2</v>
      </c>
      <c r="Z1951" s="18" t="str">
        <f>+VLOOKUP(Sitio_Publico[[#This Row],[Filtro Integrado]],Estructura!$U$4:$W$529,3,0)</f>
        <v>FI-0</v>
      </c>
      <c r="AA1951" s="18" t="str">
        <f>+VLOOKUP(Sitio_Publico[[#This Row],[Muestra]],Estructura!$Y$4:$AB$483,4,0)</f>
        <v>M-00054</v>
      </c>
    </row>
    <row r="1952" spans="1:27" ht="40.799999999999997" x14ac:dyDescent="0.3">
      <c r="A1952" s="16">
        <f t="shared" si="30"/>
        <v>1951</v>
      </c>
      <c r="B1952" s="47" t="s">
        <v>15118</v>
      </c>
      <c r="C1952" s="13" t="s">
        <v>461</v>
      </c>
      <c r="D1952" s="13" t="s">
        <v>462</v>
      </c>
      <c r="E1952" s="44">
        <v>1405</v>
      </c>
      <c r="F1952" s="13" t="s">
        <v>463</v>
      </c>
      <c r="G1952" s="23" t="s">
        <v>464</v>
      </c>
      <c r="H1952" s="42" t="s">
        <v>458</v>
      </c>
      <c r="I1952" s="28" t="s">
        <v>32</v>
      </c>
      <c r="J1952" s="12" t="s">
        <v>393</v>
      </c>
      <c r="K1952" s="28" t="s">
        <v>463</v>
      </c>
      <c r="L1952" s="12" t="s">
        <v>465</v>
      </c>
      <c r="M1952" s="12" t="s">
        <v>466</v>
      </c>
      <c r="N1952" s="12" t="s">
        <v>467</v>
      </c>
      <c r="O1952" s="26" t="s">
        <v>10029</v>
      </c>
      <c r="P1952" s="26" t="s">
        <v>10030</v>
      </c>
      <c r="Q1952" s="25" t="s">
        <v>456</v>
      </c>
      <c r="R1952" s="26" t="s">
        <v>10031</v>
      </c>
      <c r="S1952" s="15" t="s">
        <v>10032</v>
      </c>
      <c r="T1952" s="52">
        <v>0</v>
      </c>
      <c r="U1952" s="22" t="s">
        <v>392</v>
      </c>
      <c r="V1952" s="18" t="str">
        <f>+Sitio_Publico[[#This Row],[idcoleccion]]&amp;"-"&amp;Sitio_Publico[[#This Row],[id]]</f>
        <v>000-1951</v>
      </c>
      <c r="W1952" s="18">
        <f>+VLOOKUP(Sitio_Publico[[#This Row],[territorio]],Estructura!$AE$4:$AH$1067,4,0)</f>
        <v>30001405</v>
      </c>
      <c r="X1952" s="18" t="str">
        <f>+VLOOKUP(Sitio_Publico[[#This Row],[tema]],Estructura!$G$4:$J$532,4,0)</f>
        <v>T-3</v>
      </c>
      <c r="Y1952" s="18" t="str">
        <f>+VLOOKUP(Sitio_Publico[[#This Row],[contenido]],Estructura!$L$4:$O$473,4,0)</f>
        <v>C-2</v>
      </c>
      <c r="Z1952" s="18" t="str">
        <f>+VLOOKUP(Sitio_Publico[[#This Row],[Filtro Integrado]],Estructura!$U$4:$W$529,3,0)</f>
        <v>FI-0</v>
      </c>
      <c r="AA1952" s="18" t="str">
        <f>+VLOOKUP(Sitio_Publico[[#This Row],[Muestra]],Estructura!$Y$4:$AB$483,4,0)</f>
        <v>M-00049</v>
      </c>
    </row>
    <row r="1953" spans="1:27" ht="40.799999999999997" x14ac:dyDescent="0.3">
      <c r="A1953" s="16">
        <f t="shared" si="30"/>
        <v>1952</v>
      </c>
      <c r="B1953" s="47" t="s">
        <v>15118</v>
      </c>
      <c r="C1953" s="13" t="s">
        <v>461</v>
      </c>
      <c r="D1953" s="13" t="s">
        <v>462</v>
      </c>
      <c r="E1953" s="44">
        <v>6113</v>
      </c>
      <c r="F1953" s="13" t="s">
        <v>497</v>
      </c>
      <c r="G1953" s="23" t="s">
        <v>498</v>
      </c>
      <c r="H1953" s="42" t="s">
        <v>458</v>
      </c>
      <c r="I1953" s="28" t="s">
        <v>112</v>
      </c>
      <c r="J1953" s="12" t="s">
        <v>499</v>
      </c>
      <c r="K1953" s="28" t="s">
        <v>500</v>
      </c>
      <c r="L1953" s="12" t="s">
        <v>465</v>
      </c>
      <c r="M1953" s="12" t="s">
        <v>501</v>
      </c>
      <c r="N1953" s="12" t="s">
        <v>467</v>
      </c>
      <c r="O1953" s="26" t="s">
        <v>10033</v>
      </c>
      <c r="P1953" s="26" t="s">
        <v>10034</v>
      </c>
      <c r="Q1953" s="25" t="s">
        <v>456</v>
      </c>
      <c r="R1953" s="26" t="s">
        <v>10035</v>
      </c>
      <c r="S1953" s="15" t="s">
        <v>10036</v>
      </c>
      <c r="T1953" s="52">
        <v>0</v>
      </c>
      <c r="U1953" s="22" t="s">
        <v>392</v>
      </c>
      <c r="V1953" s="18" t="str">
        <f>+Sitio_Publico[[#This Row],[idcoleccion]]&amp;"-"&amp;Sitio_Publico[[#This Row],[id]]</f>
        <v>000-1952</v>
      </c>
      <c r="W1953" s="18">
        <f>+VLOOKUP(Sitio_Publico[[#This Row],[territorio]],Estructura!$AE$4:$AH$1067,4,0)</f>
        <v>30006113</v>
      </c>
      <c r="X1953" s="18" t="str">
        <f>+VLOOKUP(Sitio_Publico[[#This Row],[tema]],Estructura!$G$4:$J$532,4,0)</f>
        <v>T-6</v>
      </c>
      <c r="Y1953" s="18" t="str">
        <f>+VLOOKUP(Sitio_Publico[[#This Row],[contenido]],Estructura!$L$4:$O$473,4,0)</f>
        <v>C-4</v>
      </c>
      <c r="Z1953" s="18" t="str">
        <f>+VLOOKUP(Sitio_Publico[[#This Row],[Filtro Integrado]],Estructura!$U$4:$W$529,3,0)</f>
        <v>FI-1</v>
      </c>
      <c r="AA1953" s="18" t="str">
        <f>+VLOOKUP(Sitio_Publico[[#This Row],[Muestra]],Estructura!$Y$4:$AB$483,4,0)</f>
        <v>M-00053</v>
      </c>
    </row>
    <row r="1954" spans="1:27" ht="40.799999999999997" x14ac:dyDescent="0.3">
      <c r="A1954" s="16">
        <f t="shared" si="30"/>
        <v>1953</v>
      </c>
      <c r="B1954" s="47" t="s">
        <v>15118</v>
      </c>
      <c r="C1954" s="13" t="s">
        <v>461</v>
      </c>
      <c r="D1954" s="13" t="s">
        <v>462</v>
      </c>
      <c r="E1954" s="44">
        <v>5304</v>
      </c>
      <c r="F1954" s="13" t="s">
        <v>538</v>
      </c>
      <c r="G1954" s="23" t="s">
        <v>498</v>
      </c>
      <c r="H1954" s="42" t="s">
        <v>458</v>
      </c>
      <c r="I1954" s="28" t="s">
        <v>73</v>
      </c>
      <c r="J1954" s="12" t="s">
        <v>499</v>
      </c>
      <c r="K1954" s="28" t="s">
        <v>539</v>
      </c>
      <c r="L1954" s="12" t="s">
        <v>465</v>
      </c>
      <c r="M1954" s="12" t="s">
        <v>466</v>
      </c>
      <c r="N1954" s="12" t="s">
        <v>467</v>
      </c>
      <c r="O1954" s="26" t="s">
        <v>555</v>
      </c>
      <c r="P1954" s="26" t="s">
        <v>10037</v>
      </c>
      <c r="Q1954" s="25" t="s">
        <v>526</v>
      </c>
      <c r="R1954" s="26" t="s">
        <v>10038</v>
      </c>
      <c r="S1954" s="15" t="s">
        <v>556</v>
      </c>
      <c r="T1954" s="52">
        <v>0</v>
      </c>
      <c r="U1954" s="22" t="s">
        <v>392</v>
      </c>
      <c r="V1954" s="18" t="str">
        <f>+Sitio_Publico[[#This Row],[idcoleccion]]&amp;"-"&amp;Sitio_Publico[[#This Row],[id]]</f>
        <v>000-1953</v>
      </c>
      <c r="W1954" s="18">
        <f>+VLOOKUP(Sitio_Publico[[#This Row],[territorio]],Estructura!$AE$4:$AH$1067,4,0)</f>
        <v>30005304</v>
      </c>
      <c r="X1954" s="18" t="str">
        <f>+VLOOKUP(Sitio_Publico[[#This Row],[tema]],Estructura!$G$4:$J$532,4,0)</f>
        <v>T-9</v>
      </c>
      <c r="Y1954" s="18" t="str">
        <f>+VLOOKUP(Sitio_Publico[[#This Row],[contenido]],Estructura!$L$4:$O$473,4,0)</f>
        <v>C-4</v>
      </c>
      <c r="Z1954" s="18" t="str">
        <f>+VLOOKUP(Sitio_Publico[[#This Row],[Filtro Integrado]],Estructura!$U$4:$W$529,3,0)</f>
        <v>FI-1</v>
      </c>
      <c r="AA1954" s="18" t="str">
        <f>+VLOOKUP(Sitio_Publico[[#This Row],[Muestra]],Estructura!$Y$4:$AB$483,4,0)</f>
        <v>M-00056</v>
      </c>
    </row>
    <row r="1955" spans="1:27" ht="40.799999999999997" x14ac:dyDescent="0.3">
      <c r="A1955" s="16">
        <f t="shared" si="30"/>
        <v>1954</v>
      </c>
      <c r="B1955" s="47" t="s">
        <v>15118</v>
      </c>
      <c r="C1955" s="13" t="s">
        <v>461</v>
      </c>
      <c r="D1955" s="13" t="s">
        <v>462</v>
      </c>
      <c r="E1955" s="44">
        <v>3202</v>
      </c>
      <c r="F1955" s="13" t="s">
        <v>538</v>
      </c>
      <c r="G1955" s="23" t="s">
        <v>498</v>
      </c>
      <c r="H1955" s="42" t="s">
        <v>458</v>
      </c>
      <c r="I1955" s="28" t="s">
        <v>45</v>
      </c>
      <c r="J1955" s="12" t="s">
        <v>499</v>
      </c>
      <c r="K1955" s="28" t="s">
        <v>539</v>
      </c>
      <c r="L1955" s="12" t="s">
        <v>465</v>
      </c>
      <c r="M1955" s="12" t="s">
        <v>466</v>
      </c>
      <c r="N1955" s="12" t="s">
        <v>467</v>
      </c>
      <c r="O1955" s="26" t="s">
        <v>10039</v>
      </c>
      <c r="P1955" s="26" t="s">
        <v>10040</v>
      </c>
      <c r="Q1955" s="25" t="s">
        <v>526</v>
      </c>
      <c r="R1955" s="26" t="s">
        <v>10041</v>
      </c>
      <c r="S1955" s="15" t="s">
        <v>10042</v>
      </c>
      <c r="T1955" s="52">
        <v>0</v>
      </c>
      <c r="U1955" s="22" t="s">
        <v>392</v>
      </c>
      <c r="V1955" s="18" t="str">
        <f>+Sitio_Publico[[#This Row],[idcoleccion]]&amp;"-"&amp;Sitio_Publico[[#This Row],[id]]</f>
        <v>000-1954</v>
      </c>
      <c r="W1955" s="18">
        <f>+VLOOKUP(Sitio_Publico[[#This Row],[territorio]],Estructura!$AE$4:$AH$1067,4,0)</f>
        <v>30003202</v>
      </c>
      <c r="X1955" s="18" t="str">
        <f>+VLOOKUP(Sitio_Publico[[#This Row],[tema]],Estructura!$G$4:$J$532,4,0)</f>
        <v>T-9</v>
      </c>
      <c r="Y1955" s="18" t="str">
        <f>+VLOOKUP(Sitio_Publico[[#This Row],[contenido]],Estructura!$L$4:$O$473,4,0)</f>
        <v>C-4</v>
      </c>
      <c r="Z1955" s="18" t="str">
        <f>+VLOOKUP(Sitio_Publico[[#This Row],[Filtro Integrado]],Estructura!$U$4:$W$529,3,0)</f>
        <v>FI-1</v>
      </c>
      <c r="AA1955" s="18" t="str">
        <f>+VLOOKUP(Sitio_Publico[[#This Row],[Muestra]],Estructura!$Y$4:$AB$483,4,0)</f>
        <v>M-00056</v>
      </c>
    </row>
    <row r="1956" spans="1:27" ht="40.799999999999997" x14ac:dyDescent="0.3">
      <c r="A1956" s="16">
        <f t="shared" si="30"/>
        <v>1955</v>
      </c>
      <c r="B1956" s="47" t="s">
        <v>15118</v>
      </c>
      <c r="C1956" s="13" t="s">
        <v>461</v>
      </c>
      <c r="D1956" s="13" t="s">
        <v>462</v>
      </c>
      <c r="E1956" s="44">
        <v>13118</v>
      </c>
      <c r="F1956" s="13" t="s">
        <v>524</v>
      </c>
      <c r="G1956" s="23" t="s">
        <v>498</v>
      </c>
      <c r="H1956" s="42" t="s">
        <v>458</v>
      </c>
      <c r="I1956" s="28" t="s">
        <v>314</v>
      </c>
      <c r="J1956" s="12" t="s">
        <v>499</v>
      </c>
      <c r="K1956" s="28" t="s">
        <v>525</v>
      </c>
      <c r="L1956" s="12" t="s">
        <v>465</v>
      </c>
      <c r="M1956" s="12" t="s">
        <v>471</v>
      </c>
      <c r="N1956" s="12" t="s">
        <v>467</v>
      </c>
      <c r="O1956" s="26" t="s">
        <v>10043</v>
      </c>
      <c r="P1956" s="26" t="s">
        <v>10044</v>
      </c>
      <c r="Q1956" s="25" t="s">
        <v>526</v>
      </c>
      <c r="R1956" s="26" t="s">
        <v>10045</v>
      </c>
      <c r="S1956" s="15" t="s">
        <v>10046</v>
      </c>
      <c r="T1956" s="52">
        <v>0</v>
      </c>
      <c r="U1956" s="22" t="s">
        <v>392</v>
      </c>
      <c r="V1956" s="18" t="str">
        <f>+Sitio_Publico[[#This Row],[idcoleccion]]&amp;"-"&amp;Sitio_Publico[[#This Row],[id]]</f>
        <v>000-1955</v>
      </c>
      <c r="W1956" s="18">
        <f>+VLOOKUP(Sitio_Publico[[#This Row],[territorio]],Estructura!$AE$4:$AH$1067,4,0)</f>
        <v>30013118</v>
      </c>
      <c r="X1956" s="18" t="str">
        <f>+VLOOKUP(Sitio_Publico[[#This Row],[tema]],Estructura!$G$4:$J$532,4,0)</f>
        <v>T-8</v>
      </c>
      <c r="Y1956" s="18" t="str">
        <f>+VLOOKUP(Sitio_Publico[[#This Row],[contenido]],Estructura!$L$4:$O$473,4,0)</f>
        <v>C-4</v>
      </c>
      <c r="Z1956" s="18" t="str">
        <f>+VLOOKUP(Sitio_Publico[[#This Row],[Filtro Integrado]],Estructura!$U$4:$W$529,3,0)</f>
        <v>FI-1</v>
      </c>
      <c r="AA1956" s="18" t="str">
        <f>+VLOOKUP(Sitio_Publico[[#This Row],[Muestra]],Estructura!$Y$4:$AB$483,4,0)</f>
        <v>M-00055</v>
      </c>
    </row>
    <row r="1957" spans="1:27" ht="40.799999999999997" x14ac:dyDescent="0.3">
      <c r="A1957" s="16">
        <f t="shared" si="30"/>
        <v>1956</v>
      </c>
      <c r="B1957" s="47" t="s">
        <v>15118</v>
      </c>
      <c r="C1957" s="13" t="s">
        <v>461</v>
      </c>
      <c r="D1957" s="13" t="s">
        <v>462</v>
      </c>
      <c r="E1957" s="44">
        <v>8307</v>
      </c>
      <c r="F1957" s="13" t="s">
        <v>538</v>
      </c>
      <c r="G1957" s="23" t="s">
        <v>498</v>
      </c>
      <c r="H1957" s="42" t="s">
        <v>458</v>
      </c>
      <c r="I1957" s="28" t="s">
        <v>187</v>
      </c>
      <c r="J1957" s="12" t="s">
        <v>499</v>
      </c>
      <c r="K1957" s="28" t="s">
        <v>539</v>
      </c>
      <c r="L1957" s="12" t="s">
        <v>465</v>
      </c>
      <c r="M1957" s="12" t="s">
        <v>466</v>
      </c>
      <c r="N1957" s="12" t="s">
        <v>467</v>
      </c>
      <c r="O1957" s="26" t="s">
        <v>10047</v>
      </c>
      <c r="P1957" s="26" t="s">
        <v>10048</v>
      </c>
      <c r="Q1957" s="25" t="s">
        <v>526</v>
      </c>
      <c r="R1957" s="26" t="s">
        <v>10049</v>
      </c>
      <c r="S1957" s="15" t="s">
        <v>10050</v>
      </c>
      <c r="T1957" s="52">
        <v>0</v>
      </c>
      <c r="U1957" s="22" t="s">
        <v>392</v>
      </c>
      <c r="V1957" s="18" t="str">
        <f>+Sitio_Publico[[#This Row],[idcoleccion]]&amp;"-"&amp;Sitio_Publico[[#This Row],[id]]</f>
        <v>000-1956</v>
      </c>
      <c r="W1957" s="18">
        <f>+VLOOKUP(Sitio_Publico[[#This Row],[territorio]],Estructura!$AE$4:$AH$1067,4,0)</f>
        <v>30008307</v>
      </c>
      <c r="X1957" s="18" t="str">
        <f>+VLOOKUP(Sitio_Publico[[#This Row],[tema]],Estructura!$G$4:$J$532,4,0)</f>
        <v>T-9</v>
      </c>
      <c r="Y1957" s="18" t="str">
        <f>+VLOOKUP(Sitio_Publico[[#This Row],[contenido]],Estructura!$L$4:$O$473,4,0)</f>
        <v>C-4</v>
      </c>
      <c r="Z1957" s="18" t="str">
        <f>+VLOOKUP(Sitio_Publico[[#This Row],[Filtro Integrado]],Estructura!$U$4:$W$529,3,0)</f>
        <v>FI-1</v>
      </c>
      <c r="AA1957" s="18" t="str">
        <f>+VLOOKUP(Sitio_Publico[[#This Row],[Muestra]],Estructura!$Y$4:$AB$483,4,0)</f>
        <v>M-00056</v>
      </c>
    </row>
    <row r="1958" spans="1:27" ht="40.799999999999997" x14ac:dyDescent="0.3">
      <c r="A1958" s="16">
        <f t="shared" si="30"/>
        <v>1957</v>
      </c>
      <c r="B1958" s="47" t="s">
        <v>15118</v>
      </c>
      <c r="C1958" s="13" t="s">
        <v>461</v>
      </c>
      <c r="D1958" s="13" t="s">
        <v>462</v>
      </c>
      <c r="E1958" s="44">
        <v>6109</v>
      </c>
      <c r="F1958" s="13" t="s">
        <v>468</v>
      </c>
      <c r="G1958" s="23" t="s">
        <v>469</v>
      </c>
      <c r="H1958" s="42" t="s">
        <v>458</v>
      </c>
      <c r="I1958" s="28" t="s">
        <v>108</v>
      </c>
      <c r="J1958" s="12" t="s">
        <v>393</v>
      </c>
      <c r="K1958" s="28" t="s">
        <v>542</v>
      </c>
      <c r="L1958" s="12" t="s">
        <v>465</v>
      </c>
      <c r="M1958" s="12" t="s">
        <v>471</v>
      </c>
      <c r="N1958" s="12" t="s">
        <v>467</v>
      </c>
      <c r="O1958" s="26" t="s">
        <v>10051</v>
      </c>
      <c r="P1958" s="26" t="s">
        <v>10052</v>
      </c>
      <c r="Q1958" s="25" t="s">
        <v>456</v>
      </c>
      <c r="R1958" s="26" t="s">
        <v>10053</v>
      </c>
      <c r="S1958" s="15" t="s">
        <v>10054</v>
      </c>
      <c r="T1958" s="52">
        <v>0</v>
      </c>
      <c r="U1958" s="22" t="s">
        <v>392</v>
      </c>
      <c r="V1958" s="18" t="str">
        <f>+Sitio_Publico[[#This Row],[idcoleccion]]&amp;"-"&amp;Sitio_Publico[[#This Row],[id]]</f>
        <v>000-1957</v>
      </c>
      <c r="W1958" s="18">
        <f>+VLOOKUP(Sitio_Publico[[#This Row],[territorio]],Estructura!$AE$4:$AH$1067,4,0)</f>
        <v>30006109</v>
      </c>
      <c r="X1958" s="18" t="str">
        <f>+VLOOKUP(Sitio_Publico[[#This Row],[tema]],Estructura!$G$4:$J$532,4,0)</f>
        <v>T-4</v>
      </c>
      <c r="Y1958" s="18" t="str">
        <f>+VLOOKUP(Sitio_Publico[[#This Row],[contenido]],Estructura!$L$4:$O$473,4,0)</f>
        <v>C-3</v>
      </c>
      <c r="Z1958" s="18" t="str">
        <f>+VLOOKUP(Sitio_Publico[[#This Row],[Filtro Integrado]],Estructura!$U$4:$W$529,3,0)</f>
        <v>FI-0</v>
      </c>
      <c r="AA1958" s="18" t="str">
        <f>+VLOOKUP(Sitio_Publico[[#This Row],[Muestra]],Estructura!$Y$4:$AB$483,4,0)</f>
        <v>M-00058</v>
      </c>
    </row>
    <row r="1959" spans="1:27" ht="40.799999999999997" x14ac:dyDescent="0.3">
      <c r="A1959" s="16">
        <f t="shared" si="30"/>
        <v>1958</v>
      </c>
      <c r="B1959" s="47" t="s">
        <v>15118</v>
      </c>
      <c r="C1959" s="13" t="s">
        <v>461</v>
      </c>
      <c r="D1959" s="13" t="s">
        <v>462</v>
      </c>
      <c r="E1959" s="44">
        <v>15</v>
      </c>
      <c r="F1959" s="13" t="s">
        <v>590</v>
      </c>
      <c r="G1959" s="23" t="s">
        <v>591</v>
      </c>
      <c r="H1959" s="42" t="s">
        <v>457</v>
      </c>
      <c r="I1959" s="28" t="s">
        <v>378</v>
      </c>
      <c r="J1959" s="12" t="s">
        <v>393</v>
      </c>
      <c r="K1959" s="28" t="s">
        <v>598</v>
      </c>
      <c r="L1959" s="12" t="s">
        <v>465</v>
      </c>
      <c r="M1959" s="12" t="s">
        <v>593</v>
      </c>
      <c r="N1959" s="12" t="s">
        <v>467</v>
      </c>
      <c r="O1959" s="26" t="s">
        <v>601</v>
      </c>
      <c r="P1959" s="26" t="s">
        <v>10055</v>
      </c>
      <c r="Q1959" s="25" t="s">
        <v>456</v>
      </c>
      <c r="R1959" s="26" t="s">
        <v>10056</v>
      </c>
      <c r="S1959" s="15" t="s">
        <v>602</v>
      </c>
      <c r="T1959" s="52">
        <v>0</v>
      </c>
      <c r="U1959" s="22" t="s">
        <v>392</v>
      </c>
      <c r="V1959" s="18" t="str">
        <f>+Sitio_Publico[[#This Row],[idcoleccion]]&amp;"-"&amp;Sitio_Publico[[#This Row],[id]]</f>
        <v>000-1958</v>
      </c>
      <c r="W1959" s="18">
        <f>+VLOOKUP(Sitio_Publico[[#This Row],[territorio]],Estructura!$AE$4:$AH$1067,4,0)</f>
        <v>20000015</v>
      </c>
      <c r="X1959" s="18" t="str">
        <f>+VLOOKUP(Sitio_Publico[[#This Row],[tema]],Estructura!$G$4:$J$532,4,0)</f>
        <v>T-11</v>
      </c>
      <c r="Y1959" s="18" t="str">
        <f>+VLOOKUP(Sitio_Publico[[#This Row],[contenido]],Estructura!$L$4:$O$473,4,0)</f>
        <v>C-6</v>
      </c>
      <c r="Z1959" s="18" t="str">
        <f>+VLOOKUP(Sitio_Publico[[#This Row],[Filtro Integrado]],Estructura!$U$4:$W$529,3,0)</f>
        <v>FI-0</v>
      </c>
      <c r="AA1959" s="18" t="str">
        <f>+VLOOKUP(Sitio_Publico[[#This Row],[Muestra]],Estructura!$Y$4:$AB$483,4,0)</f>
        <v>M-00061</v>
      </c>
    </row>
    <row r="1960" spans="1:27" ht="40.799999999999997" x14ac:dyDescent="0.3">
      <c r="A1960" s="16">
        <f t="shared" si="30"/>
        <v>1959</v>
      </c>
      <c r="B1960" s="47" t="s">
        <v>15118</v>
      </c>
      <c r="C1960" s="13" t="s">
        <v>461</v>
      </c>
      <c r="D1960" s="13" t="s">
        <v>462</v>
      </c>
      <c r="E1960" s="44">
        <v>13101</v>
      </c>
      <c r="F1960" s="13" t="s">
        <v>468</v>
      </c>
      <c r="G1960" s="23" t="s">
        <v>469</v>
      </c>
      <c r="H1960" s="42" t="s">
        <v>458</v>
      </c>
      <c r="I1960" s="28" t="s">
        <v>297</v>
      </c>
      <c r="J1960" s="12" t="s">
        <v>393</v>
      </c>
      <c r="K1960" s="28" t="s">
        <v>542</v>
      </c>
      <c r="L1960" s="12" t="s">
        <v>465</v>
      </c>
      <c r="M1960" s="12" t="s">
        <v>471</v>
      </c>
      <c r="N1960" s="12" t="s">
        <v>467</v>
      </c>
      <c r="O1960" s="26" t="s">
        <v>10057</v>
      </c>
      <c r="P1960" s="26" t="s">
        <v>10058</v>
      </c>
      <c r="Q1960" s="25" t="s">
        <v>456</v>
      </c>
      <c r="R1960" s="26" t="s">
        <v>10059</v>
      </c>
      <c r="S1960" s="15" t="s">
        <v>10060</v>
      </c>
      <c r="T1960" s="52">
        <v>0</v>
      </c>
      <c r="U1960" s="22" t="s">
        <v>392</v>
      </c>
      <c r="V1960" s="18" t="str">
        <f>+Sitio_Publico[[#This Row],[idcoleccion]]&amp;"-"&amp;Sitio_Publico[[#This Row],[id]]</f>
        <v>000-1959</v>
      </c>
      <c r="W1960" s="18">
        <f>+VLOOKUP(Sitio_Publico[[#This Row],[territorio]],Estructura!$AE$4:$AH$1067,4,0)</f>
        <v>30013101</v>
      </c>
      <c r="X1960" s="18" t="str">
        <f>+VLOOKUP(Sitio_Publico[[#This Row],[tema]],Estructura!$G$4:$J$532,4,0)</f>
        <v>T-4</v>
      </c>
      <c r="Y1960" s="18" t="str">
        <f>+VLOOKUP(Sitio_Publico[[#This Row],[contenido]],Estructura!$L$4:$O$473,4,0)</f>
        <v>C-3</v>
      </c>
      <c r="Z1960" s="18" t="str">
        <f>+VLOOKUP(Sitio_Publico[[#This Row],[Filtro Integrado]],Estructura!$U$4:$W$529,3,0)</f>
        <v>FI-0</v>
      </c>
      <c r="AA1960" s="18" t="str">
        <f>+VLOOKUP(Sitio_Publico[[#This Row],[Muestra]],Estructura!$Y$4:$AB$483,4,0)</f>
        <v>M-00058</v>
      </c>
    </row>
    <row r="1961" spans="1:27" ht="40.799999999999997" x14ac:dyDescent="0.3">
      <c r="A1961" s="16">
        <f t="shared" si="30"/>
        <v>1960</v>
      </c>
      <c r="B1961" s="47" t="s">
        <v>15118</v>
      </c>
      <c r="C1961" s="13" t="s">
        <v>461</v>
      </c>
      <c r="D1961" s="13" t="s">
        <v>462</v>
      </c>
      <c r="E1961" s="44">
        <v>6202</v>
      </c>
      <c r="F1961" s="13" t="s">
        <v>468</v>
      </c>
      <c r="G1961" s="23" t="s">
        <v>469</v>
      </c>
      <c r="H1961" s="42" t="s">
        <v>458</v>
      </c>
      <c r="I1961" s="28" t="s">
        <v>118</v>
      </c>
      <c r="J1961" s="12" t="s">
        <v>393</v>
      </c>
      <c r="K1961" s="28" t="s">
        <v>470</v>
      </c>
      <c r="L1961" s="12" t="s">
        <v>465</v>
      </c>
      <c r="M1961" s="12" t="s">
        <v>471</v>
      </c>
      <c r="N1961" s="12" t="s">
        <v>467</v>
      </c>
      <c r="O1961" s="26" t="s">
        <v>10061</v>
      </c>
      <c r="P1961" s="26" t="s">
        <v>10062</v>
      </c>
      <c r="Q1961" s="25" t="s">
        <v>456</v>
      </c>
      <c r="R1961" s="26" t="s">
        <v>10063</v>
      </c>
      <c r="S1961" s="15" t="s">
        <v>10064</v>
      </c>
      <c r="T1961" s="52">
        <v>0</v>
      </c>
      <c r="U1961" s="22" t="s">
        <v>392</v>
      </c>
      <c r="V1961" s="18" t="str">
        <f>+Sitio_Publico[[#This Row],[idcoleccion]]&amp;"-"&amp;Sitio_Publico[[#This Row],[id]]</f>
        <v>000-1960</v>
      </c>
      <c r="W1961" s="18">
        <f>+VLOOKUP(Sitio_Publico[[#This Row],[territorio]],Estructura!$AE$4:$AH$1067,4,0)</f>
        <v>30006202</v>
      </c>
      <c r="X1961" s="18" t="str">
        <f>+VLOOKUP(Sitio_Publico[[#This Row],[tema]],Estructura!$G$4:$J$532,4,0)</f>
        <v>T-4</v>
      </c>
      <c r="Y1961" s="18" t="str">
        <f>+VLOOKUP(Sitio_Publico[[#This Row],[contenido]],Estructura!$L$4:$O$473,4,0)</f>
        <v>C-3</v>
      </c>
      <c r="Z1961" s="18" t="str">
        <f>+VLOOKUP(Sitio_Publico[[#This Row],[Filtro Integrado]],Estructura!$U$4:$W$529,3,0)</f>
        <v>FI-0</v>
      </c>
      <c r="AA1961" s="18" t="str">
        <f>+VLOOKUP(Sitio_Publico[[#This Row],[Muestra]],Estructura!$Y$4:$AB$483,4,0)</f>
        <v>M-00050</v>
      </c>
    </row>
    <row r="1962" spans="1:27" ht="40.799999999999997" x14ac:dyDescent="0.3">
      <c r="A1962" s="16">
        <f t="shared" si="30"/>
        <v>1961</v>
      </c>
      <c r="B1962" s="47" t="s">
        <v>15118</v>
      </c>
      <c r="C1962" s="13" t="s">
        <v>461</v>
      </c>
      <c r="D1962" s="13" t="s">
        <v>462</v>
      </c>
      <c r="E1962" s="44">
        <v>5801</v>
      </c>
      <c r="F1962" s="13" t="s">
        <v>524</v>
      </c>
      <c r="G1962" s="23" t="s">
        <v>498</v>
      </c>
      <c r="H1962" s="42" t="s">
        <v>458</v>
      </c>
      <c r="I1962" s="28" t="s">
        <v>96</v>
      </c>
      <c r="J1962" s="12" t="s">
        <v>499</v>
      </c>
      <c r="K1962" s="28" t="s">
        <v>525</v>
      </c>
      <c r="L1962" s="12" t="s">
        <v>465</v>
      </c>
      <c r="M1962" s="12" t="s">
        <v>471</v>
      </c>
      <c r="N1962" s="12" t="s">
        <v>467</v>
      </c>
      <c r="O1962" s="26" t="s">
        <v>10065</v>
      </c>
      <c r="P1962" s="26" t="s">
        <v>10066</v>
      </c>
      <c r="Q1962" s="25" t="s">
        <v>526</v>
      </c>
      <c r="R1962" s="26" t="s">
        <v>10067</v>
      </c>
      <c r="S1962" s="15" t="s">
        <v>10068</v>
      </c>
      <c r="T1962" s="52">
        <v>0</v>
      </c>
      <c r="U1962" s="22" t="s">
        <v>392</v>
      </c>
      <c r="V1962" s="18" t="str">
        <f>+Sitio_Publico[[#This Row],[idcoleccion]]&amp;"-"&amp;Sitio_Publico[[#This Row],[id]]</f>
        <v>000-1961</v>
      </c>
      <c r="W1962" s="18">
        <f>+VLOOKUP(Sitio_Publico[[#This Row],[territorio]],Estructura!$AE$4:$AH$1067,4,0)</f>
        <v>30005801</v>
      </c>
      <c r="X1962" s="18" t="str">
        <f>+VLOOKUP(Sitio_Publico[[#This Row],[tema]],Estructura!$G$4:$J$532,4,0)</f>
        <v>T-8</v>
      </c>
      <c r="Y1962" s="18" t="str">
        <f>+VLOOKUP(Sitio_Publico[[#This Row],[contenido]],Estructura!$L$4:$O$473,4,0)</f>
        <v>C-4</v>
      </c>
      <c r="Z1962" s="18" t="str">
        <f>+VLOOKUP(Sitio_Publico[[#This Row],[Filtro Integrado]],Estructura!$U$4:$W$529,3,0)</f>
        <v>FI-1</v>
      </c>
      <c r="AA1962" s="18" t="str">
        <f>+VLOOKUP(Sitio_Publico[[#This Row],[Muestra]],Estructura!$Y$4:$AB$483,4,0)</f>
        <v>M-00055</v>
      </c>
    </row>
    <row r="1963" spans="1:27" ht="40.799999999999997" x14ac:dyDescent="0.3">
      <c r="A1963" s="16">
        <f t="shared" si="30"/>
        <v>1962</v>
      </c>
      <c r="B1963" s="47" t="s">
        <v>15118</v>
      </c>
      <c r="C1963" s="13" t="s">
        <v>461</v>
      </c>
      <c r="D1963" s="13" t="s">
        <v>462</v>
      </c>
      <c r="E1963" s="44">
        <v>5802</v>
      </c>
      <c r="F1963" s="13" t="s">
        <v>468</v>
      </c>
      <c r="G1963" s="23" t="s">
        <v>469</v>
      </c>
      <c r="H1963" s="42" t="s">
        <v>458</v>
      </c>
      <c r="I1963" s="28" t="s">
        <v>97</v>
      </c>
      <c r="J1963" s="12" t="s">
        <v>393</v>
      </c>
      <c r="K1963" s="28" t="s">
        <v>542</v>
      </c>
      <c r="L1963" s="12" t="s">
        <v>465</v>
      </c>
      <c r="M1963" s="12" t="s">
        <v>471</v>
      </c>
      <c r="N1963" s="12" t="s">
        <v>467</v>
      </c>
      <c r="O1963" s="26" t="s">
        <v>563</v>
      </c>
      <c r="P1963" s="26" t="s">
        <v>10069</v>
      </c>
      <c r="Q1963" s="25" t="s">
        <v>456</v>
      </c>
      <c r="R1963" s="26" t="s">
        <v>10070</v>
      </c>
      <c r="S1963" s="15" t="s">
        <v>564</v>
      </c>
      <c r="T1963" s="52">
        <v>0</v>
      </c>
      <c r="U1963" s="22" t="s">
        <v>392</v>
      </c>
      <c r="V1963" s="18" t="str">
        <f>+Sitio_Publico[[#This Row],[idcoleccion]]&amp;"-"&amp;Sitio_Publico[[#This Row],[id]]</f>
        <v>000-1962</v>
      </c>
      <c r="W1963" s="18">
        <f>+VLOOKUP(Sitio_Publico[[#This Row],[territorio]],Estructura!$AE$4:$AH$1067,4,0)</f>
        <v>30005802</v>
      </c>
      <c r="X1963" s="18" t="str">
        <f>+VLOOKUP(Sitio_Publico[[#This Row],[tema]],Estructura!$G$4:$J$532,4,0)</f>
        <v>T-4</v>
      </c>
      <c r="Y1963" s="18" t="str">
        <f>+VLOOKUP(Sitio_Publico[[#This Row],[contenido]],Estructura!$L$4:$O$473,4,0)</f>
        <v>C-3</v>
      </c>
      <c r="Z1963" s="18" t="str">
        <f>+VLOOKUP(Sitio_Publico[[#This Row],[Filtro Integrado]],Estructura!$U$4:$W$529,3,0)</f>
        <v>FI-0</v>
      </c>
      <c r="AA1963" s="18" t="str">
        <f>+VLOOKUP(Sitio_Publico[[#This Row],[Muestra]],Estructura!$Y$4:$AB$483,4,0)</f>
        <v>M-00058</v>
      </c>
    </row>
    <row r="1964" spans="1:27" ht="40.799999999999997" x14ac:dyDescent="0.3">
      <c r="A1964" s="16">
        <f t="shared" si="30"/>
        <v>1963</v>
      </c>
      <c r="B1964" s="47" t="s">
        <v>15118</v>
      </c>
      <c r="C1964" s="13" t="s">
        <v>461</v>
      </c>
      <c r="D1964" s="13" t="s">
        <v>462</v>
      </c>
      <c r="E1964" s="44">
        <v>9113</v>
      </c>
      <c r="F1964" s="13" t="s">
        <v>524</v>
      </c>
      <c r="G1964" s="23" t="s">
        <v>498</v>
      </c>
      <c r="H1964" s="42" t="s">
        <v>458</v>
      </c>
      <c r="I1964" s="28" t="s">
        <v>228</v>
      </c>
      <c r="J1964" s="12" t="s">
        <v>499</v>
      </c>
      <c r="K1964" s="28" t="s">
        <v>525</v>
      </c>
      <c r="L1964" s="12" t="s">
        <v>465</v>
      </c>
      <c r="M1964" s="12" t="s">
        <v>471</v>
      </c>
      <c r="N1964" s="12" t="s">
        <v>467</v>
      </c>
      <c r="O1964" s="26" t="s">
        <v>10071</v>
      </c>
      <c r="P1964" s="26" t="s">
        <v>10072</v>
      </c>
      <c r="Q1964" s="25" t="s">
        <v>526</v>
      </c>
      <c r="R1964" s="26" t="s">
        <v>10073</v>
      </c>
      <c r="S1964" s="15" t="s">
        <v>10074</v>
      </c>
      <c r="T1964" s="52">
        <v>0</v>
      </c>
      <c r="U1964" s="22" t="s">
        <v>392</v>
      </c>
      <c r="V1964" s="18" t="str">
        <f>+Sitio_Publico[[#This Row],[idcoleccion]]&amp;"-"&amp;Sitio_Publico[[#This Row],[id]]</f>
        <v>000-1963</v>
      </c>
      <c r="W1964" s="18">
        <f>+VLOOKUP(Sitio_Publico[[#This Row],[territorio]],Estructura!$AE$4:$AH$1067,4,0)</f>
        <v>30009113</v>
      </c>
      <c r="X1964" s="18" t="str">
        <f>+VLOOKUP(Sitio_Publico[[#This Row],[tema]],Estructura!$G$4:$J$532,4,0)</f>
        <v>T-8</v>
      </c>
      <c r="Y1964" s="18" t="str">
        <f>+VLOOKUP(Sitio_Publico[[#This Row],[contenido]],Estructura!$L$4:$O$473,4,0)</f>
        <v>C-4</v>
      </c>
      <c r="Z1964" s="18" t="str">
        <f>+VLOOKUP(Sitio_Publico[[#This Row],[Filtro Integrado]],Estructura!$U$4:$W$529,3,0)</f>
        <v>FI-1</v>
      </c>
      <c r="AA1964" s="18" t="str">
        <f>+VLOOKUP(Sitio_Publico[[#This Row],[Muestra]],Estructura!$Y$4:$AB$483,4,0)</f>
        <v>M-00055</v>
      </c>
    </row>
    <row r="1965" spans="1:27" ht="36" x14ac:dyDescent="0.3">
      <c r="A1965" s="16">
        <f t="shared" si="30"/>
        <v>1964</v>
      </c>
      <c r="B1965" s="47" t="s">
        <v>15118</v>
      </c>
      <c r="C1965" s="13" t="s">
        <v>461</v>
      </c>
      <c r="D1965" s="13" t="s">
        <v>462</v>
      </c>
      <c r="E1965" s="44">
        <v>7106</v>
      </c>
      <c r="F1965" s="13" t="s">
        <v>497</v>
      </c>
      <c r="G1965" s="23" t="s">
        <v>498</v>
      </c>
      <c r="H1965" s="42" t="s">
        <v>458</v>
      </c>
      <c r="I1965" s="28" t="s">
        <v>137</v>
      </c>
      <c r="J1965" s="12" t="s">
        <v>499</v>
      </c>
      <c r="K1965" s="28" t="s">
        <v>540</v>
      </c>
      <c r="L1965" s="12" t="s">
        <v>541</v>
      </c>
      <c r="M1965" s="12" t="s">
        <v>501</v>
      </c>
      <c r="N1965" s="12" t="s">
        <v>467</v>
      </c>
      <c r="O1965" s="26" t="s">
        <v>10075</v>
      </c>
      <c r="P1965" s="26" t="s">
        <v>10076</v>
      </c>
      <c r="Q1965" s="25" t="s">
        <v>491</v>
      </c>
      <c r="R1965" s="26" t="s">
        <v>10077</v>
      </c>
      <c r="S1965" s="15" t="s">
        <v>10078</v>
      </c>
      <c r="T1965" s="52">
        <v>0</v>
      </c>
      <c r="U1965" s="22" t="s">
        <v>392</v>
      </c>
      <c r="V1965" s="18" t="str">
        <f>+Sitio_Publico[[#This Row],[idcoleccion]]&amp;"-"&amp;Sitio_Publico[[#This Row],[id]]</f>
        <v>000-1964</v>
      </c>
      <c r="W1965" s="18">
        <f>+VLOOKUP(Sitio_Publico[[#This Row],[territorio]],Estructura!$AE$4:$AH$1067,4,0)</f>
        <v>30007106</v>
      </c>
      <c r="X1965" s="18" t="str">
        <f>+VLOOKUP(Sitio_Publico[[#This Row],[tema]],Estructura!$G$4:$J$532,4,0)</f>
        <v>T-6</v>
      </c>
      <c r="Y1965" s="18" t="str">
        <f>+VLOOKUP(Sitio_Publico[[#This Row],[contenido]],Estructura!$L$4:$O$473,4,0)</f>
        <v>C-4</v>
      </c>
      <c r="Z1965" s="18" t="str">
        <f>+VLOOKUP(Sitio_Publico[[#This Row],[Filtro Integrado]],Estructura!$U$4:$W$529,3,0)</f>
        <v>FI-1</v>
      </c>
      <c r="AA1965" s="18" t="str">
        <f>+VLOOKUP(Sitio_Publico[[#This Row],[Muestra]],Estructura!$Y$4:$AB$483,4,0)</f>
        <v>M-00057</v>
      </c>
    </row>
    <row r="1966" spans="1:27" ht="40.799999999999997" x14ac:dyDescent="0.3">
      <c r="A1966" s="16">
        <f t="shared" si="30"/>
        <v>1965</v>
      </c>
      <c r="B1966" s="47" t="s">
        <v>15118</v>
      </c>
      <c r="C1966" s="13" t="s">
        <v>461</v>
      </c>
      <c r="D1966" s="13" t="s">
        <v>462</v>
      </c>
      <c r="E1966" s="44">
        <v>7408</v>
      </c>
      <c r="F1966" s="13" t="s">
        <v>468</v>
      </c>
      <c r="G1966" s="23" t="s">
        <v>469</v>
      </c>
      <c r="H1966" s="42" t="s">
        <v>458</v>
      </c>
      <c r="I1966" s="28" t="s">
        <v>161</v>
      </c>
      <c r="J1966" s="12" t="s">
        <v>393</v>
      </c>
      <c r="K1966" s="28" t="s">
        <v>542</v>
      </c>
      <c r="L1966" s="12" t="s">
        <v>465</v>
      </c>
      <c r="M1966" s="12" t="s">
        <v>471</v>
      </c>
      <c r="N1966" s="12" t="s">
        <v>467</v>
      </c>
      <c r="O1966" s="26" t="s">
        <v>567</v>
      </c>
      <c r="P1966" s="26" t="s">
        <v>10079</v>
      </c>
      <c r="Q1966" s="25" t="s">
        <v>456</v>
      </c>
      <c r="R1966" s="26" t="s">
        <v>10080</v>
      </c>
      <c r="S1966" s="15" t="s">
        <v>568</v>
      </c>
      <c r="T1966" s="52">
        <v>0</v>
      </c>
      <c r="U1966" s="22" t="s">
        <v>392</v>
      </c>
      <c r="V1966" s="18" t="str">
        <f>+Sitio_Publico[[#This Row],[idcoleccion]]&amp;"-"&amp;Sitio_Publico[[#This Row],[id]]</f>
        <v>000-1965</v>
      </c>
      <c r="W1966" s="18">
        <f>+VLOOKUP(Sitio_Publico[[#This Row],[territorio]],Estructura!$AE$4:$AH$1067,4,0)</f>
        <v>30007408</v>
      </c>
      <c r="X1966" s="18" t="str">
        <f>+VLOOKUP(Sitio_Publico[[#This Row],[tema]],Estructura!$G$4:$J$532,4,0)</f>
        <v>T-4</v>
      </c>
      <c r="Y1966" s="18" t="str">
        <f>+VLOOKUP(Sitio_Publico[[#This Row],[contenido]],Estructura!$L$4:$O$473,4,0)</f>
        <v>C-3</v>
      </c>
      <c r="Z1966" s="18" t="str">
        <f>+VLOOKUP(Sitio_Publico[[#This Row],[Filtro Integrado]],Estructura!$U$4:$W$529,3,0)</f>
        <v>FI-0</v>
      </c>
      <c r="AA1966" s="18" t="str">
        <f>+VLOOKUP(Sitio_Publico[[#This Row],[Muestra]],Estructura!$Y$4:$AB$483,4,0)</f>
        <v>M-00058</v>
      </c>
    </row>
    <row r="1967" spans="1:27" ht="40.799999999999997" x14ac:dyDescent="0.3">
      <c r="A1967" s="16">
        <f t="shared" si="30"/>
        <v>1966</v>
      </c>
      <c r="B1967" s="47" t="s">
        <v>15118</v>
      </c>
      <c r="C1967" s="13" t="s">
        <v>461</v>
      </c>
      <c r="D1967" s="13" t="s">
        <v>462</v>
      </c>
      <c r="E1967" s="44">
        <v>6306</v>
      </c>
      <c r="F1967" s="13" t="s">
        <v>463</v>
      </c>
      <c r="G1967" s="23" t="s">
        <v>464</v>
      </c>
      <c r="H1967" s="42" t="s">
        <v>458</v>
      </c>
      <c r="I1967" s="28" t="s">
        <v>128</v>
      </c>
      <c r="J1967" s="12" t="s">
        <v>393</v>
      </c>
      <c r="K1967" s="28" t="s">
        <v>463</v>
      </c>
      <c r="L1967" s="12" t="s">
        <v>465</v>
      </c>
      <c r="M1967" s="12" t="s">
        <v>466</v>
      </c>
      <c r="N1967" s="12" t="s">
        <v>467</v>
      </c>
      <c r="O1967" s="26" t="s">
        <v>10081</v>
      </c>
      <c r="P1967" s="26" t="s">
        <v>10082</v>
      </c>
      <c r="Q1967" s="25" t="s">
        <v>456</v>
      </c>
      <c r="R1967" s="26" t="s">
        <v>10083</v>
      </c>
      <c r="S1967" s="15" t="s">
        <v>10084</v>
      </c>
      <c r="T1967" s="52">
        <v>0</v>
      </c>
      <c r="U1967" s="22" t="s">
        <v>392</v>
      </c>
      <c r="V1967" s="18" t="str">
        <f>+Sitio_Publico[[#This Row],[idcoleccion]]&amp;"-"&amp;Sitio_Publico[[#This Row],[id]]</f>
        <v>000-1966</v>
      </c>
      <c r="W1967" s="18">
        <f>+VLOOKUP(Sitio_Publico[[#This Row],[territorio]],Estructura!$AE$4:$AH$1067,4,0)</f>
        <v>30006306</v>
      </c>
      <c r="X1967" s="18" t="str">
        <f>+VLOOKUP(Sitio_Publico[[#This Row],[tema]],Estructura!$G$4:$J$532,4,0)</f>
        <v>T-3</v>
      </c>
      <c r="Y1967" s="18" t="str">
        <f>+VLOOKUP(Sitio_Publico[[#This Row],[contenido]],Estructura!$L$4:$O$473,4,0)</f>
        <v>C-2</v>
      </c>
      <c r="Z1967" s="18" t="str">
        <f>+VLOOKUP(Sitio_Publico[[#This Row],[Filtro Integrado]],Estructura!$U$4:$W$529,3,0)</f>
        <v>FI-0</v>
      </c>
      <c r="AA1967" s="18" t="str">
        <f>+VLOOKUP(Sitio_Publico[[#This Row],[Muestra]],Estructura!$Y$4:$AB$483,4,0)</f>
        <v>M-00049</v>
      </c>
    </row>
    <row r="1968" spans="1:27" ht="36" x14ac:dyDescent="0.3">
      <c r="A1968" s="16">
        <f t="shared" si="30"/>
        <v>1967</v>
      </c>
      <c r="B1968" s="47" t="s">
        <v>15118</v>
      </c>
      <c r="C1968" s="13" t="s">
        <v>461</v>
      </c>
      <c r="D1968" s="13" t="s">
        <v>462</v>
      </c>
      <c r="E1968" s="44">
        <v>13131</v>
      </c>
      <c r="F1968" s="13" t="s">
        <v>497</v>
      </c>
      <c r="G1968" s="23" t="s">
        <v>498</v>
      </c>
      <c r="H1968" s="42" t="s">
        <v>458</v>
      </c>
      <c r="I1968" s="28" t="s">
        <v>326</v>
      </c>
      <c r="J1968" s="12" t="s">
        <v>499</v>
      </c>
      <c r="K1968" s="28" t="s">
        <v>540</v>
      </c>
      <c r="L1968" s="12" t="s">
        <v>541</v>
      </c>
      <c r="M1968" s="12" t="s">
        <v>501</v>
      </c>
      <c r="N1968" s="12" t="s">
        <v>467</v>
      </c>
      <c r="O1968" s="26" t="s">
        <v>10085</v>
      </c>
      <c r="P1968" s="26" t="s">
        <v>10086</v>
      </c>
      <c r="Q1968" s="25" t="s">
        <v>491</v>
      </c>
      <c r="R1968" s="26" t="s">
        <v>10087</v>
      </c>
      <c r="S1968" s="15" t="s">
        <v>10088</v>
      </c>
      <c r="T1968" s="52">
        <v>0</v>
      </c>
      <c r="U1968" s="22" t="s">
        <v>392</v>
      </c>
      <c r="V1968" s="18" t="str">
        <f>+Sitio_Publico[[#This Row],[idcoleccion]]&amp;"-"&amp;Sitio_Publico[[#This Row],[id]]</f>
        <v>000-1967</v>
      </c>
      <c r="W1968" s="18">
        <f>+VLOOKUP(Sitio_Publico[[#This Row],[territorio]],Estructura!$AE$4:$AH$1067,4,0)</f>
        <v>30013131</v>
      </c>
      <c r="X1968" s="18" t="str">
        <f>+VLOOKUP(Sitio_Publico[[#This Row],[tema]],Estructura!$G$4:$J$532,4,0)</f>
        <v>T-6</v>
      </c>
      <c r="Y1968" s="18" t="str">
        <f>+VLOOKUP(Sitio_Publico[[#This Row],[contenido]],Estructura!$L$4:$O$473,4,0)</f>
        <v>C-4</v>
      </c>
      <c r="Z1968" s="18" t="str">
        <f>+VLOOKUP(Sitio_Publico[[#This Row],[Filtro Integrado]],Estructura!$U$4:$W$529,3,0)</f>
        <v>FI-1</v>
      </c>
      <c r="AA1968" s="18" t="str">
        <f>+VLOOKUP(Sitio_Publico[[#This Row],[Muestra]],Estructura!$Y$4:$AB$483,4,0)</f>
        <v>M-00057</v>
      </c>
    </row>
    <row r="1969" spans="1:27" ht="40.799999999999997" x14ac:dyDescent="0.3">
      <c r="A1969" s="16">
        <f t="shared" si="30"/>
        <v>1968</v>
      </c>
      <c r="B1969" s="47" t="s">
        <v>15118</v>
      </c>
      <c r="C1969" s="13" t="s">
        <v>461</v>
      </c>
      <c r="D1969" s="13" t="s">
        <v>462</v>
      </c>
      <c r="E1969" s="44">
        <v>12402</v>
      </c>
      <c r="F1969" s="13" t="s">
        <v>538</v>
      </c>
      <c r="G1969" s="23" t="s">
        <v>498</v>
      </c>
      <c r="H1969" s="42" t="s">
        <v>458</v>
      </c>
      <c r="I1969" s="28" t="s">
        <v>296</v>
      </c>
      <c r="J1969" s="12" t="s">
        <v>499</v>
      </c>
      <c r="K1969" s="28" t="s">
        <v>539</v>
      </c>
      <c r="L1969" s="12" t="s">
        <v>465</v>
      </c>
      <c r="M1969" s="12" t="s">
        <v>466</v>
      </c>
      <c r="N1969" s="12" t="s">
        <v>467</v>
      </c>
      <c r="O1969" s="26" t="s">
        <v>10089</v>
      </c>
      <c r="P1969" s="26" t="s">
        <v>10090</v>
      </c>
      <c r="Q1969" s="25" t="s">
        <v>526</v>
      </c>
      <c r="R1969" s="26" t="s">
        <v>10091</v>
      </c>
      <c r="S1969" s="15" t="s">
        <v>10092</v>
      </c>
      <c r="T1969" s="52">
        <v>0</v>
      </c>
      <c r="U1969" s="22" t="s">
        <v>392</v>
      </c>
      <c r="V1969" s="18" t="str">
        <f>+Sitio_Publico[[#This Row],[idcoleccion]]&amp;"-"&amp;Sitio_Publico[[#This Row],[id]]</f>
        <v>000-1968</v>
      </c>
      <c r="W1969" s="18">
        <f>+VLOOKUP(Sitio_Publico[[#This Row],[territorio]],Estructura!$AE$4:$AH$1067,4,0)</f>
        <v>30012402</v>
      </c>
      <c r="X1969" s="18" t="str">
        <f>+VLOOKUP(Sitio_Publico[[#This Row],[tema]],Estructura!$G$4:$J$532,4,0)</f>
        <v>T-9</v>
      </c>
      <c r="Y1969" s="18" t="str">
        <f>+VLOOKUP(Sitio_Publico[[#This Row],[contenido]],Estructura!$L$4:$O$473,4,0)</f>
        <v>C-4</v>
      </c>
      <c r="Z1969" s="18" t="str">
        <f>+VLOOKUP(Sitio_Publico[[#This Row],[Filtro Integrado]],Estructura!$U$4:$W$529,3,0)</f>
        <v>FI-1</v>
      </c>
      <c r="AA1969" s="18" t="str">
        <f>+VLOOKUP(Sitio_Publico[[#This Row],[Muestra]],Estructura!$Y$4:$AB$483,4,0)</f>
        <v>M-00056</v>
      </c>
    </row>
    <row r="1970" spans="1:27" ht="40.799999999999997" x14ac:dyDescent="0.3">
      <c r="A1970" s="16">
        <f t="shared" si="30"/>
        <v>1969</v>
      </c>
      <c r="B1970" s="47" t="s">
        <v>15118</v>
      </c>
      <c r="C1970" s="13" t="s">
        <v>461</v>
      </c>
      <c r="D1970" s="13" t="s">
        <v>462</v>
      </c>
      <c r="E1970" s="44">
        <v>8</v>
      </c>
      <c r="F1970" s="13" t="s">
        <v>585</v>
      </c>
      <c r="G1970" s="23" t="s">
        <v>586</v>
      </c>
      <c r="H1970" s="42" t="s">
        <v>457</v>
      </c>
      <c r="I1970" s="28" t="s">
        <v>371</v>
      </c>
      <c r="J1970" s="12" t="s">
        <v>393</v>
      </c>
      <c r="K1970" s="28" t="s">
        <v>585</v>
      </c>
      <c r="L1970" s="12" t="s">
        <v>465</v>
      </c>
      <c r="M1970" s="12" t="s">
        <v>587</v>
      </c>
      <c r="N1970" s="12" t="s">
        <v>467</v>
      </c>
      <c r="O1970" s="26" t="s">
        <v>10093</v>
      </c>
      <c r="P1970" s="26" t="s">
        <v>10094</v>
      </c>
      <c r="Q1970" s="25" t="s">
        <v>456</v>
      </c>
      <c r="R1970" s="26" t="s">
        <v>10095</v>
      </c>
      <c r="S1970" s="15" t="s">
        <v>10096</v>
      </c>
      <c r="T1970" s="52">
        <v>0</v>
      </c>
      <c r="U1970" s="22" t="s">
        <v>392</v>
      </c>
      <c r="V1970" s="18" t="str">
        <f>+Sitio_Publico[[#This Row],[idcoleccion]]&amp;"-"&amp;Sitio_Publico[[#This Row],[id]]</f>
        <v>000-1969</v>
      </c>
      <c r="W1970" s="18">
        <f>+VLOOKUP(Sitio_Publico[[#This Row],[territorio]],Estructura!$AE$4:$AH$1067,4,0)</f>
        <v>20000008</v>
      </c>
      <c r="X1970" s="18" t="str">
        <f>+VLOOKUP(Sitio_Publico[[#This Row],[tema]],Estructura!$G$4:$J$532,4,0)</f>
        <v>T-10</v>
      </c>
      <c r="Y1970" s="18" t="str">
        <f>+VLOOKUP(Sitio_Publico[[#This Row],[contenido]],Estructura!$L$4:$O$473,4,0)</f>
        <v>C-5</v>
      </c>
      <c r="Z1970" s="18" t="str">
        <f>+VLOOKUP(Sitio_Publico[[#This Row],[Filtro Integrado]],Estructura!$U$4:$W$529,3,0)</f>
        <v>FI-0</v>
      </c>
      <c r="AA1970" s="18" t="str">
        <f>+VLOOKUP(Sitio_Publico[[#This Row],[Muestra]],Estructura!$Y$4:$AB$483,4,0)</f>
        <v>M-00059</v>
      </c>
    </row>
    <row r="1971" spans="1:27" ht="40.799999999999997" x14ac:dyDescent="0.3">
      <c r="A1971" s="16">
        <f t="shared" si="30"/>
        <v>1970</v>
      </c>
      <c r="B1971" s="47" t="s">
        <v>15118</v>
      </c>
      <c r="C1971" s="13" t="s">
        <v>461</v>
      </c>
      <c r="D1971" s="13" t="s">
        <v>462</v>
      </c>
      <c r="E1971" s="44">
        <v>5506</v>
      </c>
      <c r="F1971" s="13" t="s">
        <v>538</v>
      </c>
      <c r="G1971" s="23" t="s">
        <v>498</v>
      </c>
      <c r="H1971" s="42" t="s">
        <v>458</v>
      </c>
      <c r="I1971" s="28" t="s">
        <v>83</v>
      </c>
      <c r="J1971" s="12" t="s">
        <v>499</v>
      </c>
      <c r="K1971" s="28" t="s">
        <v>539</v>
      </c>
      <c r="L1971" s="12" t="s">
        <v>465</v>
      </c>
      <c r="M1971" s="12" t="s">
        <v>466</v>
      </c>
      <c r="N1971" s="12" t="s">
        <v>467</v>
      </c>
      <c r="O1971" s="26" t="s">
        <v>10097</v>
      </c>
      <c r="P1971" s="26" t="s">
        <v>10098</v>
      </c>
      <c r="Q1971" s="25" t="s">
        <v>526</v>
      </c>
      <c r="R1971" s="26" t="s">
        <v>10099</v>
      </c>
      <c r="S1971" s="15" t="s">
        <v>10100</v>
      </c>
      <c r="T1971" s="52">
        <v>0</v>
      </c>
      <c r="U1971" s="22" t="s">
        <v>392</v>
      </c>
      <c r="V1971" s="18" t="str">
        <f>+Sitio_Publico[[#This Row],[idcoleccion]]&amp;"-"&amp;Sitio_Publico[[#This Row],[id]]</f>
        <v>000-1970</v>
      </c>
      <c r="W1971" s="18">
        <f>+VLOOKUP(Sitio_Publico[[#This Row],[territorio]],Estructura!$AE$4:$AH$1067,4,0)</f>
        <v>30005506</v>
      </c>
      <c r="X1971" s="18" t="str">
        <f>+VLOOKUP(Sitio_Publico[[#This Row],[tema]],Estructura!$G$4:$J$532,4,0)</f>
        <v>T-9</v>
      </c>
      <c r="Y1971" s="18" t="str">
        <f>+VLOOKUP(Sitio_Publico[[#This Row],[contenido]],Estructura!$L$4:$O$473,4,0)</f>
        <v>C-4</v>
      </c>
      <c r="Z1971" s="18" t="str">
        <f>+VLOOKUP(Sitio_Publico[[#This Row],[Filtro Integrado]],Estructura!$U$4:$W$529,3,0)</f>
        <v>FI-1</v>
      </c>
      <c r="AA1971" s="18" t="str">
        <f>+VLOOKUP(Sitio_Publico[[#This Row],[Muestra]],Estructura!$Y$4:$AB$483,4,0)</f>
        <v>M-00056</v>
      </c>
    </row>
    <row r="1972" spans="1:27" ht="40.799999999999997" x14ac:dyDescent="0.3">
      <c r="A1972" s="16">
        <f t="shared" si="30"/>
        <v>1971</v>
      </c>
      <c r="B1972" s="47" t="s">
        <v>15118</v>
      </c>
      <c r="C1972" s="13" t="s">
        <v>461</v>
      </c>
      <c r="D1972" s="13" t="s">
        <v>462</v>
      </c>
      <c r="E1972" s="44">
        <v>13202</v>
      </c>
      <c r="F1972" s="13" t="s">
        <v>538</v>
      </c>
      <c r="G1972" s="23" t="s">
        <v>498</v>
      </c>
      <c r="H1972" s="42" t="s">
        <v>458</v>
      </c>
      <c r="I1972" s="28" t="s">
        <v>329</v>
      </c>
      <c r="J1972" s="12" t="s">
        <v>499</v>
      </c>
      <c r="K1972" s="28" t="s">
        <v>539</v>
      </c>
      <c r="L1972" s="12" t="s">
        <v>465</v>
      </c>
      <c r="M1972" s="12" t="s">
        <v>466</v>
      </c>
      <c r="N1972" s="12" t="s">
        <v>467</v>
      </c>
      <c r="O1972" s="26" t="s">
        <v>10101</v>
      </c>
      <c r="P1972" s="26" t="s">
        <v>10102</v>
      </c>
      <c r="Q1972" s="25" t="s">
        <v>526</v>
      </c>
      <c r="R1972" s="26" t="s">
        <v>10103</v>
      </c>
      <c r="S1972" s="15" t="s">
        <v>10104</v>
      </c>
      <c r="T1972" s="52">
        <v>0</v>
      </c>
      <c r="U1972" s="22" t="s">
        <v>392</v>
      </c>
      <c r="V1972" s="18" t="str">
        <f>+Sitio_Publico[[#This Row],[idcoleccion]]&amp;"-"&amp;Sitio_Publico[[#This Row],[id]]</f>
        <v>000-1971</v>
      </c>
      <c r="W1972" s="18">
        <f>+VLOOKUP(Sitio_Publico[[#This Row],[territorio]],Estructura!$AE$4:$AH$1067,4,0)</f>
        <v>30013202</v>
      </c>
      <c r="X1972" s="18" t="str">
        <f>+VLOOKUP(Sitio_Publico[[#This Row],[tema]],Estructura!$G$4:$J$532,4,0)</f>
        <v>T-9</v>
      </c>
      <c r="Y1972" s="18" t="str">
        <f>+VLOOKUP(Sitio_Publico[[#This Row],[contenido]],Estructura!$L$4:$O$473,4,0)</f>
        <v>C-4</v>
      </c>
      <c r="Z1972" s="18" t="str">
        <f>+VLOOKUP(Sitio_Publico[[#This Row],[Filtro Integrado]],Estructura!$U$4:$W$529,3,0)</f>
        <v>FI-1</v>
      </c>
      <c r="AA1972" s="18" t="str">
        <f>+VLOOKUP(Sitio_Publico[[#This Row],[Muestra]],Estructura!$Y$4:$AB$483,4,0)</f>
        <v>M-00056</v>
      </c>
    </row>
    <row r="1973" spans="1:27" ht="40.799999999999997" x14ac:dyDescent="0.3">
      <c r="A1973" s="16">
        <f t="shared" si="30"/>
        <v>1972</v>
      </c>
      <c r="B1973" s="47" t="s">
        <v>15118</v>
      </c>
      <c r="C1973" s="13" t="s">
        <v>461</v>
      </c>
      <c r="D1973" s="13" t="s">
        <v>462</v>
      </c>
      <c r="E1973" s="44">
        <v>5706</v>
      </c>
      <c r="F1973" s="13" t="s">
        <v>524</v>
      </c>
      <c r="G1973" s="23" t="s">
        <v>498</v>
      </c>
      <c r="H1973" s="42" t="s">
        <v>458</v>
      </c>
      <c r="I1973" s="28" t="s">
        <v>95</v>
      </c>
      <c r="J1973" s="12" t="s">
        <v>499</v>
      </c>
      <c r="K1973" s="28" t="s">
        <v>525</v>
      </c>
      <c r="L1973" s="12" t="s">
        <v>465</v>
      </c>
      <c r="M1973" s="12" t="s">
        <v>471</v>
      </c>
      <c r="N1973" s="12" t="s">
        <v>467</v>
      </c>
      <c r="O1973" s="26" t="s">
        <v>10105</v>
      </c>
      <c r="P1973" s="26" t="s">
        <v>10106</v>
      </c>
      <c r="Q1973" s="25" t="s">
        <v>526</v>
      </c>
      <c r="R1973" s="26" t="s">
        <v>10107</v>
      </c>
      <c r="S1973" s="15" t="s">
        <v>10108</v>
      </c>
      <c r="T1973" s="52">
        <v>0</v>
      </c>
      <c r="U1973" s="22" t="s">
        <v>392</v>
      </c>
      <c r="V1973" s="18" t="str">
        <f>+Sitio_Publico[[#This Row],[idcoleccion]]&amp;"-"&amp;Sitio_Publico[[#This Row],[id]]</f>
        <v>000-1972</v>
      </c>
      <c r="W1973" s="18">
        <f>+VLOOKUP(Sitio_Publico[[#This Row],[territorio]],Estructura!$AE$4:$AH$1067,4,0)</f>
        <v>30005706</v>
      </c>
      <c r="X1973" s="18" t="str">
        <f>+VLOOKUP(Sitio_Publico[[#This Row],[tema]],Estructura!$G$4:$J$532,4,0)</f>
        <v>T-8</v>
      </c>
      <c r="Y1973" s="18" t="str">
        <f>+VLOOKUP(Sitio_Publico[[#This Row],[contenido]],Estructura!$L$4:$O$473,4,0)</f>
        <v>C-4</v>
      </c>
      <c r="Z1973" s="18" t="str">
        <f>+VLOOKUP(Sitio_Publico[[#This Row],[Filtro Integrado]],Estructura!$U$4:$W$529,3,0)</f>
        <v>FI-1</v>
      </c>
      <c r="AA1973" s="18" t="str">
        <f>+VLOOKUP(Sitio_Publico[[#This Row],[Muestra]],Estructura!$Y$4:$AB$483,4,0)</f>
        <v>M-00055</v>
      </c>
    </row>
    <row r="1974" spans="1:27" ht="40.799999999999997" x14ac:dyDescent="0.3">
      <c r="A1974" s="16">
        <f t="shared" si="30"/>
        <v>1973</v>
      </c>
      <c r="B1974" s="47" t="s">
        <v>15118</v>
      </c>
      <c r="C1974" s="13" t="s">
        <v>461</v>
      </c>
      <c r="D1974" s="13" t="s">
        <v>462</v>
      </c>
      <c r="E1974" s="44">
        <v>9118</v>
      </c>
      <c r="F1974" s="13" t="s">
        <v>524</v>
      </c>
      <c r="G1974" s="23" t="s">
        <v>498</v>
      </c>
      <c r="H1974" s="42" t="s">
        <v>458</v>
      </c>
      <c r="I1974" s="28" t="s">
        <v>233</v>
      </c>
      <c r="J1974" s="12" t="s">
        <v>499</v>
      </c>
      <c r="K1974" s="28" t="s">
        <v>525</v>
      </c>
      <c r="L1974" s="12" t="s">
        <v>465</v>
      </c>
      <c r="M1974" s="12" t="s">
        <v>471</v>
      </c>
      <c r="N1974" s="12" t="s">
        <v>467</v>
      </c>
      <c r="O1974" s="26" t="s">
        <v>10109</v>
      </c>
      <c r="P1974" s="26" t="s">
        <v>10110</v>
      </c>
      <c r="Q1974" s="25" t="s">
        <v>526</v>
      </c>
      <c r="R1974" s="26" t="s">
        <v>10111</v>
      </c>
      <c r="S1974" s="15" t="s">
        <v>10112</v>
      </c>
      <c r="T1974" s="52">
        <v>0</v>
      </c>
      <c r="U1974" s="22" t="s">
        <v>392</v>
      </c>
      <c r="V1974" s="18" t="str">
        <f>+Sitio_Publico[[#This Row],[idcoleccion]]&amp;"-"&amp;Sitio_Publico[[#This Row],[id]]</f>
        <v>000-1973</v>
      </c>
      <c r="W1974" s="18">
        <f>+VLOOKUP(Sitio_Publico[[#This Row],[territorio]],Estructura!$AE$4:$AH$1067,4,0)</f>
        <v>30009118</v>
      </c>
      <c r="X1974" s="18" t="str">
        <f>+VLOOKUP(Sitio_Publico[[#This Row],[tema]],Estructura!$G$4:$J$532,4,0)</f>
        <v>T-8</v>
      </c>
      <c r="Y1974" s="18" t="str">
        <f>+VLOOKUP(Sitio_Publico[[#This Row],[contenido]],Estructura!$L$4:$O$473,4,0)</f>
        <v>C-4</v>
      </c>
      <c r="Z1974" s="18" t="str">
        <f>+VLOOKUP(Sitio_Publico[[#This Row],[Filtro Integrado]],Estructura!$U$4:$W$529,3,0)</f>
        <v>FI-1</v>
      </c>
      <c r="AA1974" s="18" t="str">
        <f>+VLOOKUP(Sitio_Publico[[#This Row],[Muestra]],Estructura!$Y$4:$AB$483,4,0)</f>
        <v>M-00055</v>
      </c>
    </row>
    <row r="1975" spans="1:27" ht="40.799999999999997" x14ac:dyDescent="0.3">
      <c r="A1975" s="16">
        <f t="shared" si="30"/>
        <v>1974</v>
      </c>
      <c r="B1975" s="47" t="s">
        <v>15118</v>
      </c>
      <c r="C1975" s="13" t="s">
        <v>461</v>
      </c>
      <c r="D1975" s="13" t="s">
        <v>462</v>
      </c>
      <c r="E1975" s="44">
        <v>9106</v>
      </c>
      <c r="F1975" s="13" t="s">
        <v>524</v>
      </c>
      <c r="G1975" s="23" t="s">
        <v>498</v>
      </c>
      <c r="H1975" s="42" t="s">
        <v>458</v>
      </c>
      <c r="I1975" s="28" t="s">
        <v>221</v>
      </c>
      <c r="J1975" s="12" t="s">
        <v>499</v>
      </c>
      <c r="K1975" s="28" t="s">
        <v>525</v>
      </c>
      <c r="L1975" s="12" t="s">
        <v>465</v>
      </c>
      <c r="M1975" s="12" t="s">
        <v>471</v>
      </c>
      <c r="N1975" s="12" t="s">
        <v>467</v>
      </c>
      <c r="O1975" s="26" t="s">
        <v>10113</v>
      </c>
      <c r="P1975" s="26" t="s">
        <v>10114</v>
      </c>
      <c r="Q1975" s="25" t="s">
        <v>526</v>
      </c>
      <c r="R1975" s="26" t="s">
        <v>10115</v>
      </c>
      <c r="S1975" s="15" t="s">
        <v>10116</v>
      </c>
      <c r="T1975" s="52">
        <v>0</v>
      </c>
      <c r="U1975" s="22" t="s">
        <v>392</v>
      </c>
      <c r="V1975" s="18" t="str">
        <f>+Sitio_Publico[[#This Row],[idcoleccion]]&amp;"-"&amp;Sitio_Publico[[#This Row],[id]]</f>
        <v>000-1974</v>
      </c>
      <c r="W1975" s="18">
        <f>+VLOOKUP(Sitio_Publico[[#This Row],[territorio]],Estructura!$AE$4:$AH$1067,4,0)</f>
        <v>30009106</v>
      </c>
      <c r="X1975" s="18" t="str">
        <f>+VLOOKUP(Sitio_Publico[[#This Row],[tema]],Estructura!$G$4:$J$532,4,0)</f>
        <v>T-8</v>
      </c>
      <c r="Y1975" s="18" t="str">
        <f>+VLOOKUP(Sitio_Publico[[#This Row],[contenido]],Estructura!$L$4:$O$473,4,0)</f>
        <v>C-4</v>
      </c>
      <c r="Z1975" s="18" t="str">
        <f>+VLOOKUP(Sitio_Publico[[#This Row],[Filtro Integrado]],Estructura!$U$4:$W$529,3,0)</f>
        <v>FI-1</v>
      </c>
      <c r="AA1975" s="18" t="str">
        <f>+VLOOKUP(Sitio_Publico[[#This Row],[Muestra]],Estructura!$Y$4:$AB$483,4,0)</f>
        <v>M-00055</v>
      </c>
    </row>
    <row r="1976" spans="1:27" ht="40.799999999999997" x14ac:dyDescent="0.3">
      <c r="A1976" s="16">
        <f t="shared" si="30"/>
        <v>1975</v>
      </c>
      <c r="B1976" s="47" t="s">
        <v>15118</v>
      </c>
      <c r="C1976" s="13" t="s">
        <v>461</v>
      </c>
      <c r="D1976" s="13" t="s">
        <v>462</v>
      </c>
      <c r="E1976" s="44">
        <v>14101</v>
      </c>
      <c r="F1976" s="13" t="s">
        <v>538</v>
      </c>
      <c r="G1976" s="23" t="s">
        <v>498</v>
      </c>
      <c r="H1976" s="42" t="s">
        <v>458</v>
      </c>
      <c r="I1976" s="28" t="s">
        <v>348</v>
      </c>
      <c r="J1976" s="12" t="s">
        <v>499</v>
      </c>
      <c r="K1976" s="28" t="s">
        <v>539</v>
      </c>
      <c r="L1976" s="12" t="s">
        <v>465</v>
      </c>
      <c r="M1976" s="12" t="s">
        <v>466</v>
      </c>
      <c r="N1976" s="12" t="s">
        <v>467</v>
      </c>
      <c r="O1976" s="26" t="s">
        <v>10117</v>
      </c>
      <c r="P1976" s="26" t="s">
        <v>10118</v>
      </c>
      <c r="Q1976" s="25" t="s">
        <v>526</v>
      </c>
      <c r="R1976" s="26" t="s">
        <v>10119</v>
      </c>
      <c r="S1976" s="15" t="s">
        <v>10120</v>
      </c>
      <c r="T1976" s="52">
        <v>0</v>
      </c>
      <c r="U1976" s="22" t="s">
        <v>392</v>
      </c>
      <c r="V1976" s="18" t="str">
        <f>+Sitio_Publico[[#This Row],[idcoleccion]]&amp;"-"&amp;Sitio_Publico[[#This Row],[id]]</f>
        <v>000-1975</v>
      </c>
      <c r="W1976" s="18">
        <f>+VLOOKUP(Sitio_Publico[[#This Row],[territorio]],Estructura!$AE$4:$AH$1067,4,0)</f>
        <v>30014101</v>
      </c>
      <c r="X1976" s="18" t="str">
        <f>+VLOOKUP(Sitio_Publico[[#This Row],[tema]],Estructura!$G$4:$J$532,4,0)</f>
        <v>T-9</v>
      </c>
      <c r="Y1976" s="18" t="str">
        <f>+VLOOKUP(Sitio_Publico[[#This Row],[contenido]],Estructura!$L$4:$O$473,4,0)</f>
        <v>C-4</v>
      </c>
      <c r="Z1976" s="18" t="str">
        <f>+VLOOKUP(Sitio_Publico[[#This Row],[Filtro Integrado]],Estructura!$U$4:$W$529,3,0)</f>
        <v>FI-1</v>
      </c>
      <c r="AA1976" s="18" t="str">
        <f>+VLOOKUP(Sitio_Publico[[#This Row],[Muestra]],Estructura!$Y$4:$AB$483,4,0)</f>
        <v>M-00056</v>
      </c>
    </row>
    <row r="1977" spans="1:27" ht="40.799999999999997" x14ac:dyDescent="0.3">
      <c r="A1977" s="16">
        <f t="shared" si="30"/>
        <v>1976</v>
      </c>
      <c r="B1977" s="47" t="s">
        <v>15118</v>
      </c>
      <c r="C1977" s="13" t="s">
        <v>461</v>
      </c>
      <c r="D1977" s="13" t="s">
        <v>462</v>
      </c>
      <c r="E1977" s="44">
        <v>8101</v>
      </c>
      <c r="F1977" s="13" t="s">
        <v>468</v>
      </c>
      <c r="G1977" s="23" t="s">
        <v>469</v>
      </c>
      <c r="H1977" s="42" t="s">
        <v>458</v>
      </c>
      <c r="I1977" s="28" t="s">
        <v>162</v>
      </c>
      <c r="J1977" s="12" t="s">
        <v>393</v>
      </c>
      <c r="K1977" s="28" t="s">
        <v>542</v>
      </c>
      <c r="L1977" s="12" t="s">
        <v>465</v>
      </c>
      <c r="M1977" s="12" t="s">
        <v>471</v>
      </c>
      <c r="N1977" s="12" t="s">
        <v>467</v>
      </c>
      <c r="O1977" s="26" t="s">
        <v>10121</v>
      </c>
      <c r="P1977" s="26" t="s">
        <v>10122</v>
      </c>
      <c r="Q1977" s="25" t="s">
        <v>456</v>
      </c>
      <c r="R1977" s="26" t="s">
        <v>10123</v>
      </c>
      <c r="S1977" s="15" t="s">
        <v>10124</v>
      </c>
      <c r="T1977" s="52">
        <v>0</v>
      </c>
      <c r="U1977" s="22" t="s">
        <v>392</v>
      </c>
      <c r="V1977" s="18" t="str">
        <f>+Sitio_Publico[[#This Row],[idcoleccion]]&amp;"-"&amp;Sitio_Publico[[#This Row],[id]]</f>
        <v>000-1976</v>
      </c>
      <c r="W1977" s="18">
        <f>+VLOOKUP(Sitio_Publico[[#This Row],[territorio]],Estructura!$AE$4:$AH$1067,4,0)</f>
        <v>30008101</v>
      </c>
      <c r="X1977" s="18" t="str">
        <f>+VLOOKUP(Sitio_Publico[[#This Row],[tema]],Estructura!$G$4:$J$532,4,0)</f>
        <v>T-4</v>
      </c>
      <c r="Y1977" s="18" t="str">
        <f>+VLOOKUP(Sitio_Publico[[#This Row],[contenido]],Estructura!$L$4:$O$473,4,0)</f>
        <v>C-3</v>
      </c>
      <c r="Z1977" s="18" t="str">
        <f>+VLOOKUP(Sitio_Publico[[#This Row],[Filtro Integrado]],Estructura!$U$4:$W$529,3,0)</f>
        <v>FI-0</v>
      </c>
      <c r="AA1977" s="18" t="str">
        <f>+VLOOKUP(Sitio_Publico[[#This Row],[Muestra]],Estructura!$Y$4:$AB$483,4,0)</f>
        <v>M-00058</v>
      </c>
    </row>
    <row r="1978" spans="1:27" ht="40.799999999999997" x14ac:dyDescent="0.3">
      <c r="A1978" s="16">
        <f t="shared" si="30"/>
        <v>1977</v>
      </c>
      <c r="B1978" s="47" t="s">
        <v>15118</v>
      </c>
      <c r="C1978" s="13" t="s">
        <v>461</v>
      </c>
      <c r="D1978" s="13" t="s">
        <v>462</v>
      </c>
      <c r="E1978" s="44">
        <v>13504</v>
      </c>
      <c r="F1978" s="13" t="s">
        <v>524</v>
      </c>
      <c r="G1978" s="23" t="s">
        <v>498</v>
      </c>
      <c r="H1978" s="42" t="s">
        <v>458</v>
      </c>
      <c r="I1978" s="28" t="s">
        <v>341</v>
      </c>
      <c r="J1978" s="12" t="s">
        <v>499</v>
      </c>
      <c r="K1978" s="28" t="s">
        <v>525</v>
      </c>
      <c r="L1978" s="12" t="s">
        <v>465</v>
      </c>
      <c r="M1978" s="12" t="s">
        <v>471</v>
      </c>
      <c r="N1978" s="12" t="s">
        <v>467</v>
      </c>
      <c r="O1978" s="26" t="s">
        <v>10125</v>
      </c>
      <c r="P1978" s="26" t="s">
        <v>10126</v>
      </c>
      <c r="Q1978" s="25" t="s">
        <v>526</v>
      </c>
      <c r="R1978" s="26" t="s">
        <v>10127</v>
      </c>
      <c r="S1978" s="15" t="s">
        <v>10128</v>
      </c>
      <c r="T1978" s="52">
        <v>0</v>
      </c>
      <c r="U1978" s="22" t="s">
        <v>392</v>
      </c>
      <c r="V1978" s="18" t="str">
        <f>+Sitio_Publico[[#This Row],[idcoleccion]]&amp;"-"&amp;Sitio_Publico[[#This Row],[id]]</f>
        <v>000-1977</v>
      </c>
      <c r="W1978" s="18">
        <f>+VLOOKUP(Sitio_Publico[[#This Row],[territorio]],Estructura!$AE$4:$AH$1067,4,0)</f>
        <v>30013504</v>
      </c>
      <c r="X1978" s="18" t="str">
        <f>+VLOOKUP(Sitio_Publico[[#This Row],[tema]],Estructura!$G$4:$J$532,4,0)</f>
        <v>T-8</v>
      </c>
      <c r="Y1978" s="18" t="str">
        <f>+VLOOKUP(Sitio_Publico[[#This Row],[contenido]],Estructura!$L$4:$O$473,4,0)</f>
        <v>C-4</v>
      </c>
      <c r="Z1978" s="18" t="str">
        <f>+VLOOKUP(Sitio_Publico[[#This Row],[Filtro Integrado]],Estructura!$U$4:$W$529,3,0)</f>
        <v>FI-1</v>
      </c>
      <c r="AA1978" s="18" t="str">
        <f>+VLOOKUP(Sitio_Publico[[#This Row],[Muestra]],Estructura!$Y$4:$AB$483,4,0)</f>
        <v>M-00055</v>
      </c>
    </row>
    <row r="1979" spans="1:27" ht="40.799999999999997" x14ac:dyDescent="0.3">
      <c r="A1979" s="16">
        <f t="shared" si="30"/>
        <v>1978</v>
      </c>
      <c r="B1979" s="47" t="s">
        <v>15118</v>
      </c>
      <c r="C1979" s="13" t="s">
        <v>461</v>
      </c>
      <c r="D1979" s="13" t="s">
        <v>462</v>
      </c>
      <c r="E1979" s="44">
        <v>5102</v>
      </c>
      <c r="F1979" s="13" t="s">
        <v>468</v>
      </c>
      <c r="G1979" s="23" t="s">
        <v>469</v>
      </c>
      <c r="H1979" s="42" t="s">
        <v>458</v>
      </c>
      <c r="I1979" s="28" t="s">
        <v>63</v>
      </c>
      <c r="J1979" s="12" t="s">
        <v>393</v>
      </c>
      <c r="K1979" s="28" t="s">
        <v>470</v>
      </c>
      <c r="L1979" s="12" t="s">
        <v>465</v>
      </c>
      <c r="M1979" s="12" t="s">
        <v>471</v>
      </c>
      <c r="N1979" s="12" t="s">
        <v>467</v>
      </c>
      <c r="O1979" s="26" t="s">
        <v>10129</v>
      </c>
      <c r="P1979" s="26" t="s">
        <v>10130</v>
      </c>
      <c r="Q1979" s="25" t="s">
        <v>456</v>
      </c>
      <c r="R1979" s="26" t="s">
        <v>10131</v>
      </c>
      <c r="S1979" s="15" t="s">
        <v>10132</v>
      </c>
      <c r="T1979" s="52">
        <v>0</v>
      </c>
      <c r="U1979" s="22" t="s">
        <v>392</v>
      </c>
      <c r="V1979" s="18" t="str">
        <f>+Sitio_Publico[[#This Row],[idcoleccion]]&amp;"-"&amp;Sitio_Publico[[#This Row],[id]]</f>
        <v>000-1978</v>
      </c>
      <c r="W1979" s="18">
        <f>+VLOOKUP(Sitio_Publico[[#This Row],[territorio]],Estructura!$AE$4:$AH$1067,4,0)</f>
        <v>30005102</v>
      </c>
      <c r="X1979" s="18" t="str">
        <f>+VLOOKUP(Sitio_Publico[[#This Row],[tema]],Estructura!$G$4:$J$532,4,0)</f>
        <v>T-4</v>
      </c>
      <c r="Y1979" s="18" t="str">
        <f>+VLOOKUP(Sitio_Publico[[#This Row],[contenido]],Estructura!$L$4:$O$473,4,0)</f>
        <v>C-3</v>
      </c>
      <c r="Z1979" s="18" t="str">
        <f>+VLOOKUP(Sitio_Publico[[#This Row],[Filtro Integrado]],Estructura!$U$4:$W$529,3,0)</f>
        <v>FI-0</v>
      </c>
      <c r="AA1979" s="18" t="str">
        <f>+VLOOKUP(Sitio_Publico[[#This Row],[Muestra]],Estructura!$Y$4:$AB$483,4,0)</f>
        <v>M-00050</v>
      </c>
    </row>
    <row r="1980" spans="1:27" ht="36" x14ac:dyDescent="0.3">
      <c r="A1980" s="16">
        <f t="shared" si="30"/>
        <v>1979</v>
      </c>
      <c r="B1980" s="47" t="s">
        <v>15118</v>
      </c>
      <c r="C1980" s="13" t="s">
        <v>461</v>
      </c>
      <c r="D1980" s="13" t="s">
        <v>462</v>
      </c>
      <c r="E1980" s="44">
        <v>13119</v>
      </c>
      <c r="F1980" s="13" t="s">
        <v>497</v>
      </c>
      <c r="G1980" s="23" t="s">
        <v>498</v>
      </c>
      <c r="H1980" s="42" t="s">
        <v>458</v>
      </c>
      <c r="I1980" s="28" t="s">
        <v>315</v>
      </c>
      <c r="J1980" s="12" t="s">
        <v>499</v>
      </c>
      <c r="K1980" s="28" t="s">
        <v>540</v>
      </c>
      <c r="L1980" s="12" t="s">
        <v>541</v>
      </c>
      <c r="M1980" s="12" t="s">
        <v>501</v>
      </c>
      <c r="N1980" s="12" t="s">
        <v>467</v>
      </c>
      <c r="O1980" s="26" t="s">
        <v>10133</v>
      </c>
      <c r="P1980" s="26" t="s">
        <v>10134</v>
      </c>
      <c r="Q1980" s="25" t="s">
        <v>491</v>
      </c>
      <c r="R1980" s="26" t="s">
        <v>10135</v>
      </c>
      <c r="S1980" s="15" t="s">
        <v>10136</v>
      </c>
      <c r="T1980" s="52">
        <v>0</v>
      </c>
      <c r="U1980" s="22" t="s">
        <v>392</v>
      </c>
      <c r="V1980" s="18" t="str">
        <f>+Sitio_Publico[[#This Row],[idcoleccion]]&amp;"-"&amp;Sitio_Publico[[#This Row],[id]]</f>
        <v>000-1979</v>
      </c>
      <c r="W1980" s="18">
        <f>+VLOOKUP(Sitio_Publico[[#This Row],[territorio]],Estructura!$AE$4:$AH$1067,4,0)</f>
        <v>30013119</v>
      </c>
      <c r="X1980" s="18" t="str">
        <f>+VLOOKUP(Sitio_Publico[[#This Row],[tema]],Estructura!$G$4:$J$532,4,0)</f>
        <v>T-6</v>
      </c>
      <c r="Y1980" s="18" t="str">
        <f>+VLOOKUP(Sitio_Publico[[#This Row],[contenido]],Estructura!$L$4:$O$473,4,0)</f>
        <v>C-4</v>
      </c>
      <c r="Z1980" s="18" t="str">
        <f>+VLOOKUP(Sitio_Publico[[#This Row],[Filtro Integrado]],Estructura!$U$4:$W$529,3,0)</f>
        <v>FI-1</v>
      </c>
      <c r="AA1980" s="18" t="str">
        <f>+VLOOKUP(Sitio_Publico[[#This Row],[Muestra]],Estructura!$Y$4:$AB$483,4,0)</f>
        <v>M-00057</v>
      </c>
    </row>
    <row r="1981" spans="1:27" ht="40.799999999999997" x14ac:dyDescent="0.3">
      <c r="A1981" s="16">
        <f t="shared" si="30"/>
        <v>1980</v>
      </c>
      <c r="B1981" s="47" t="s">
        <v>15118</v>
      </c>
      <c r="C1981" s="13" t="s">
        <v>461</v>
      </c>
      <c r="D1981" s="13" t="s">
        <v>462</v>
      </c>
      <c r="E1981" s="44">
        <v>3302</v>
      </c>
      <c r="F1981" s="13" t="s">
        <v>497</v>
      </c>
      <c r="G1981" s="23" t="s">
        <v>498</v>
      </c>
      <c r="H1981" s="42" t="s">
        <v>458</v>
      </c>
      <c r="I1981" s="28" t="s">
        <v>47</v>
      </c>
      <c r="J1981" s="12" t="s">
        <v>499</v>
      </c>
      <c r="K1981" s="28" t="s">
        <v>500</v>
      </c>
      <c r="L1981" s="12" t="s">
        <v>465</v>
      </c>
      <c r="M1981" s="12" t="s">
        <v>501</v>
      </c>
      <c r="N1981" s="12" t="s">
        <v>467</v>
      </c>
      <c r="O1981" s="26" t="s">
        <v>10137</v>
      </c>
      <c r="P1981" s="26" t="s">
        <v>10138</v>
      </c>
      <c r="Q1981" s="25" t="s">
        <v>456</v>
      </c>
      <c r="R1981" s="26" t="s">
        <v>10139</v>
      </c>
      <c r="S1981" s="15" t="s">
        <v>10140</v>
      </c>
      <c r="T1981" s="52">
        <v>0</v>
      </c>
      <c r="U1981" s="22" t="s">
        <v>392</v>
      </c>
      <c r="V1981" s="18" t="str">
        <f>+Sitio_Publico[[#This Row],[idcoleccion]]&amp;"-"&amp;Sitio_Publico[[#This Row],[id]]</f>
        <v>000-1980</v>
      </c>
      <c r="W1981" s="18">
        <f>+VLOOKUP(Sitio_Publico[[#This Row],[territorio]],Estructura!$AE$4:$AH$1067,4,0)</f>
        <v>30003302</v>
      </c>
      <c r="X1981" s="18" t="str">
        <f>+VLOOKUP(Sitio_Publico[[#This Row],[tema]],Estructura!$G$4:$J$532,4,0)</f>
        <v>T-6</v>
      </c>
      <c r="Y1981" s="18" t="str">
        <f>+VLOOKUP(Sitio_Publico[[#This Row],[contenido]],Estructura!$L$4:$O$473,4,0)</f>
        <v>C-4</v>
      </c>
      <c r="Z1981" s="18" t="str">
        <f>+VLOOKUP(Sitio_Publico[[#This Row],[Filtro Integrado]],Estructura!$U$4:$W$529,3,0)</f>
        <v>FI-1</v>
      </c>
      <c r="AA1981" s="18" t="str">
        <f>+VLOOKUP(Sitio_Publico[[#This Row],[Muestra]],Estructura!$Y$4:$AB$483,4,0)</f>
        <v>M-00053</v>
      </c>
    </row>
    <row r="1982" spans="1:27" ht="40.799999999999997" x14ac:dyDescent="0.3">
      <c r="A1982" s="16">
        <f t="shared" si="30"/>
        <v>1981</v>
      </c>
      <c r="B1982" s="47" t="s">
        <v>15118</v>
      </c>
      <c r="C1982" s="13" t="s">
        <v>461</v>
      </c>
      <c r="D1982" s="13" t="s">
        <v>462</v>
      </c>
      <c r="E1982" s="44">
        <v>13131</v>
      </c>
      <c r="F1982" s="13" t="s">
        <v>468</v>
      </c>
      <c r="G1982" s="23" t="s">
        <v>469</v>
      </c>
      <c r="H1982" s="42" t="s">
        <v>458</v>
      </c>
      <c r="I1982" s="28" t="s">
        <v>326</v>
      </c>
      <c r="J1982" s="12" t="s">
        <v>393</v>
      </c>
      <c r="K1982" s="28" t="s">
        <v>470</v>
      </c>
      <c r="L1982" s="12" t="s">
        <v>465</v>
      </c>
      <c r="M1982" s="12" t="s">
        <v>471</v>
      </c>
      <c r="N1982" s="12" t="s">
        <v>467</v>
      </c>
      <c r="O1982" s="26" t="s">
        <v>10141</v>
      </c>
      <c r="P1982" s="26" t="s">
        <v>10142</v>
      </c>
      <c r="Q1982" s="25" t="s">
        <v>456</v>
      </c>
      <c r="R1982" s="26" t="s">
        <v>10143</v>
      </c>
      <c r="S1982" s="15" t="s">
        <v>10144</v>
      </c>
      <c r="T1982" s="52">
        <v>0</v>
      </c>
      <c r="U1982" s="22" t="s">
        <v>392</v>
      </c>
      <c r="V1982" s="18" t="str">
        <f>+Sitio_Publico[[#This Row],[idcoleccion]]&amp;"-"&amp;Sitio_Publico[[#This Row],[id]]</f>
        <v>000-1981</v>
      </c>
      <c r="W1982" s="18">
        <f>+VLOOKUP(Sitio_Publico[[#This Row],[territorio]],Estructura!$AE$4:$AH$1067,4,0)</f>
        <v>30013131</v>
      </c>
      <c r="X1982" s="18" t="str">
        <f>+VLOOKUP(Sitio_Publico[[#This Row],[tema]],Estructura!$G$4:$J$532,4,0)</f>
        <v>T-4</v>
      </c>
      <c r="Y1982" s="18" t="str">
        <f>+VLOOKUP(Sitio_Publico[[#This Row],[contenido]],Estructura!$L$4:$O$473,4,0)</f>
        <v>C-3</v>
      </c>
      <c r="Z1982" s="18" t="str">
        <f>+VLOOKUP(Sitio_Publico[[#This Row],[Filtro Integrado]],Estructura!$U$4:$W$529,3,0)</f>
        <v>FI-0</v>
      </c>
      <c r="AA1982" s="18" t="str">
        <f>+VLOOKUP(Sitio_Publico[[#This Row],[Muestra]],Estructura!$Y$4:$AB$483,4,0)</f>
        <v>M-00050</v>
      </c>
    </row>
    <row r="1983" spans="1:27" ht="36" x14ac:dyDescent="0.3">
      <c r="A1983" s="16">
        <f t="shared" si="30"/>
        <v>1982</v>
      </c>
      <c r="B1983" s="47" t="s">
        <v>15118</v>
      </c>
      <c r="C1983" s="13" t="s">
        <v>461</v>
      </c>
      <c r="D1983" s="13" t="s">
        <v>462</v>
      </c>
      <c r="E1983" s="44">
        <v>5501</v>
      </c>
      <c r="F1983" s="13" t="s">
        <v>497</v>
      </c>
      <c r="G1983" s="23" t="s">
        <v>498</v>
      </c>
      <c r="H1983" s="42" t="s">
        <v>458</v>
      </c>
      <c r="I1983" s="28" t="s">
        <v>79</v>
      </c>
      <c r="J1983" s="12" t="s">
        <v>499</v>
      </c>
      <c r="K1983" s="28" t="s">
        <v>540</v>
      </c>
      <c r="L1983" s="12" t="s">
        <v>541</v>
      </c>
      <c r="M1983" s="12" t="s">
        <v>501</v>
      </c>
      <c r="N1983" s="12" t="s">
        <v>467</v>
      </c>
      <c r="O1983" s="26" t="s">
        <v>10145</v>
      </c>
      <c r="P1983" s="26" t="s">
        <v>10146</v>
      </c>
      <c r="Q1983" s="25" t="s">
        <v>491</v>
      </c>
      <c r="R1983" s="26" t="s">
        <v>10147</v>
      </c>
      <c r="S1983" s="15" t="s">
        <v>10148</v>
      </c>
      <c r="T1983" s="52">
        <v>0</v>
      </c>
      <c r="U1983" s="22" t="s">
        <v>392</v>
      </c>
      <c r="V1983" s="18" t="str">
        <f>+Sitio_Publico[[#This Row],[idcoleccion]]&amp;"-"&amp;Sitio_Publico[[#This Row],[id]]</f>
        <v>000-1982</v>
      </c>
      <c r="W1983" s="18">
        <f>+VLOOKUP(Sitio_Publico[[#This Row],[territorio]],Estructura!$AE$4:$AH$1067,4,0)</f>
        <v>30005501</v>
      </c>
      <c r="X1983" s="18" t="str">
        <f>+VLOOKUP(Sitio_Publico[[#This Row],[tema]],Estructura!$G$4:$J$532,4,0)</f>
        <v>T-6</v>
      </c>
      <c r="Y1983" s="18" t="str">
        <f>+VLOOKUP(Sitio_Publico[[#This Row],[contenido]],Estructura!$L$4:$O$473,4,0)</f>
        <v>C-4</v>
      </c>
      <c r="Z1983" s="18" t="str">
        <f>+VLOOKUP(Sitio_Publico[[#This Row],[Filtro Integrado]],Estructura!$U$4:$W$529,3,0)</f>
        <v>FI-1</v>
      </c>
      <c r="AA1983" s="18" t="str">
        <f>+VLOOKUP(Sitio_Publico[[#This Row],[Muestra]],Estructura!$Y$4:$AB$483,4,0)</f>
        <v>M-00057</v>
      </c>
    </row>
    <row r="1984" spans="1:27" ht="40.799999999999997" x14ac:dyDescent="0.3">
      <c r="A1984" s="16">
        <f t="shared" si="30"/>
        <v>1983</v>
      </c>
      <c r="B1984" s="47" t="s">
        <v>15118</v>
      </c>
      <c r="C1984" s="13" t="s">
        <v>461</v>
      </c>
      <c r="D1984" s="13" t="s">
        <v>462</v>
      </c>
      <c r="E1984" s="44">
        <v>5603</v>
      </c>
      <c r="F1984" s="13" t="s">
        <v>524</v>
      </c>
      <c r="G1984" s="23" t="s">
        <v>498</v>
      </c>
      <c r="H1984" s="42" t="s">
        <v>458</v>
      </c>
      <c r="I1984" s="28" t="s">
        <v>86</v>
      </c>
      <c r="J1984" s="12" t="s">
        <v>499</v>
      </c>
      <c r="K1984" s="28" t="s">
        <v>525</v>
      </c>
      <c r="L1984" s="12" t="s">
        <v>465</v>
      </c>
      <c r="M1984" s="12" t="s">
        <v>471</v>
      </c>
      <c r="N1984" s="12" t="s">
        <v>467</v>
      </c>
      <c r="O1984" s="26" t="s">
        <v>10149</v>
      </c>
      <c r="P1984" s="26" t="s">
        <v>10150</v>
      </c>
      <c r="Q1984" s="25" t="s">
        <v>526</v>
      </c>
      <c r="R1984" s="26" t="s">
        <v>10151</v>
      </c>
      <c r="S1984" s="15" t="s">
        <v>10152</v>
      </c>
      <c r="T1984" s="52">
        <v>0</v>
      </c>
      <c r="U1984" s="22" t="s">
        <v>392</v>
      </c>
      <c r="V1984" s="18" t="str">
        <f>+Sitio_Publico[[#This Row],[idcoleccion]]&amp;"-"&amp;Sitio_Publico[[#This Row],[id]]</f>
        <v>000-1983</v>
      </c>
      <c r="W1984" s="18">
        <f>+VLOOKUP(Sitio_Publico[[#This Row],[territorio]],Estructura!$AE$4:$AH$1067,4,0)</f>
        <v>30005603</v>
      </c>
      <c r="X1984" s="18" t="str">
        <f>+VLOOKUP(Sitio_Publico[[#This Row],[tema]],Estructura!$G$4:$J$532,4,0)</f>
        <v>T-8</v>
      </c>
      <c r="Y1984" s="18" t="str">
        <f>+VLOOKUP(Sitio_Publico[[#This Row],[contenido]],Estructura!$L$4:$O$473,4,0)</f>
        <v>C-4</v>
      </c>
      <c r="Z1984" s="18" t="str">
        <f>+VLOOKUP(Sitio_Publico[[#This Row],[Filtro Integrado]],Estructura!$U$4:$W$529,3,0)</f>
        <v>FI-1</v>
      </c>
      <c r="AA1984" s="18" t="str">
        <f>+VLOOKUP(Sitio_Publico[[#This Row],[Muestra]],Estructura!$Y$4:$AB$483,4,0)</f>
        <v>M-00055</v>
      </c>
    </row>
    <row r="1985" spans="1:27" ht="40.799999999999997" x14ac:dyDescent="0.3">
      <c r="A1985" s="16">
        <f t="shared" si="30"/>
        <v>1984</v>
      </c>
      <c r="B1985" s="47" t="s">
        <v>15118</v>
      </c>
      <c r="C1985" s="13" t="s">
        <v>461</v>
      </c>
      <c r="D1985" s="13" t="s">
        <v>462</v>
      </c>
      <c r="E1985" s="44">
        <v>6113</v>
      </c>
      <c r="F1985" s="13" t="s">
        <v>497</v>
      </c>
      <c r="G1985" s="23" t="s">
        <v>498</v>
      </c>
      <c r="H1985" s="42" t="s">
        <v>458</v>
      </c>
      <c r="I1985" s="28" t="s">
        <v>112</v>
      </c>
      <c r="J1985" s="12" t="s">
        <v>499</v>
      </c>
      <c r="K1985" s="28" t="s">
        <v>540</v>
      </c>
      <c r="L1985" s="12" t="s">
        <v>541</v>
      </c>
      <c r="M1985" s="12" t="s">
        <v>501</v>
      </c>
      <c r="N1985" s="12" t="s">
        <v>467</v>
      </c>
      <c r="O1985" s="26" t="s">
        <v>10153</v>
      </c>
      <c r="P1985" s="26" t="s">
        <v>10154</v>
      </c>
      <c r="Q1985" s="25" t="s">
        <v>491</v>
      </c>
      <c r="R1985" s="26" t="s">
        <v>10155</v>
      </c>
      <c r="S1985" s="15" t="s">
        <v>10156</v>
      </c>
      <c r="T1985" s="52">
        <v>0</v>
      </c>
      <c r="U1985" s="22" t="s">
        <v>392</v>
      </c>
      <c r="V1985" s="18" t="str">
        <f>+Sitio_Publico[[#This Row],[idcoleccion]]&amp;"-"&amp;Sitio_Publico[[#This Row],[id]]</f>
        <v>000-1984</v>
      </c>
      <c r="W1985" s="18">
        <f>+VLOOKUP(Sitio_Publico[[#This Row],[territorio]],Estructura!$AE$4:$AH$1067,4,0)</f>
        <v>30006113</v>
      </c>
      <c r="X1985" s="18" t="str">
        <f>+VLOOKUP(Sitio_Publico[[#This Row],[tema]],Estructura!$G$4:$J$532,4,0)</f>
        <v>T-6</v>
      </c>
      <c r="Y1985" s="18" t="str">
        <f>+VLOOKUP(Sitio_Publico[[#This Row],[contenido]],Estructura!$L$4:$O$473,4,0)</f>
        <v>C-4</v>
      </c>
      <c r="Z1985" s="18" t="str">
        <f>+VLOOKUP(Sitio_Publico[[#This Row],[Filtro Integrado]],Estructura!$U$4:$W$529,3,0)</f>
        <v>FI-1</v>
      </c>
      <c r="AA1985" s="18" t="str">
        <f>+VLOOKUP(Sitio_Publico[[#This Row],[Muestra]],Estructura!$Y$4:$AB$483,4,0)</f>
        <v>M-00057</v>
      </c>
    </row>
    <row r="1986" spans="1:27" ht="40.799999999999997" x14ac:dyDescent="0.3">
      <c r="A1986" s="16">
        <f t="shared" si="30"/>
        <v>1985</v>
      </c>
      <c r="B1986" s="47" t="s">
        <v>15118</v>
      </c>
      <c r="C1986" s="13" t="s">
        <v>461</v>
      </c>
      <c r="D1986" s="13" t="s">
        <v>462</v>
      </c>
      <c r="E1986" s="44">
        <v>10102</v>
      </c>
      <c r="F1986" s="13" t="s">
        <v>538</v>
      </c>
      <c r="G1986" s="23" t="s">
        <v>498</v>
      </c>
      <c r="H1986" s="42" t="s">
        <v>458</v>
      </c>
      <c r="I1986" s="28" t="s">
        <v>249</v>
      </c>
      <c r="J1986" s="12" t="s">
        <v>499</v>
      </c>
      <c r="K1986" s="28" t="s">
        <v>539</v>
      </c>
      <c r="L1986" s="12" t="s">
        <v>465</v>
      </c>
      <c r="M1986" s="12" t="s">
        <v>466</v>
      </c>
      <c r="N1986" s="12" t="s">
        <v>467</v>
      </c>
      <c r="O1986" s="26" t="s">
        <v>10157</v>
      </c>
      <c r="P1986" s="26" t="s">
        <v>10158</v>
      </c>
      <c r="Q1986" s="25" t="s">
        <v>526</v>
      </c>
      <c r="R1986" s="26" t="s">
        <v>10159</v>
      </c>
      <c r="S1986" s="15" t="s">
        <v>10160</v>
      </c>
      <c r="T1986" s="52">
        <v>0</v>
      </c>
      <c r="U1986" s="22" t="s">
        <v>392</v>
      </c>
      <c r="V1986" s="18" t="str">
        <f>+Sitio_Publico[[#This Row],[idcoleccion]]&amp;"-"&amp;Sitio_Publico[[#This Row],[id]]</f>
        <v>000-1985</v>
      </c>
      <c r="W1986" s="18">
        <f>+VLOOKUP(Sitio_Publico[[#This Row],[territorio]],Estructura!$AE$4:$AH$1067,4,0)</f>
        <v>30010102</v>
      </c>
      <c r="X1986" s="18" t="str">
        <f>+VLOOKUP(Sitio_Publico[[#This Row],[tema]],Estructura!$G$4:$J$532,4,0)</f>
        <v>T-9</v>
      </c>
      <c r="Y1986" s="18" t="str">
        <f>+VLOOKUP(Sitio_Publico[[#This Row],[contenido]],Estructura!$L$4:$O$473,4,0)</f>
        <v>C-4</v>
      </c>
      <c r="Z1986" s="18" t="str">
        <f>+VLOOKUP(Sitio_Publico[[#This Row],[Filtro Integrado]],Estructura!$U$4:$W$529,3,0)</f>
        <v>FI-1</v>
      </c>
      <c r="AA1986" s="18" t="str">
        <f>+VLOOKUP(Sitio_Publico[[#This Row],[Muestra]],Estructura!$Y$4:$AB$483,4,0)</f>
        <v>M-00056</v>
      </c>
    </row>
    <row r="1987" spans="1:27" ht="40.799999999999997" x14ac:dyDescent="0.3">
      <c r="A1987" s="16">
        <f t="shared" ref="A1987:A2050" si="31">+ROW()-1</f>
        <v>1986</v>
      </c>
      <c r="B1987" s="47" t="s">
        <v>15118</v>
      </c>
      <c r="C1987" s="13" t="s">
        <v>461</v>
      </c>
      <c r="D1987" s="13" t="s">
        <v>462</v>
      </c>
      <c r="E1987" s="44">
        <v>5103</v>
      </c>
      <c r="F1987" s="13" t="s">
        <v>502</v>
      </c>
      <c r="G1987" s="23" t="s">
        <v>464</v>
      </c>
      <c r="H1987" s="42" t="s">
        <v>458</v>
      </c>
      <c r="I1987" s="28" t="s">
        <v>64</v>
      </c>
      <c r="J1987" s="12" t="s">
        <v>393</v>
      </c>
      <c r="K1987" s="28" t="s">
        <v>503</v>
      </c>
      <c r="L1987" s="12" t="s">
        <v>465</v>
      </c>
      <c r="M1987" s="12" t="s">
        <v>466</v>
      </c>
      <c r="N1987" s="12" t="s">
        <v>467</v>
      </c>
      <c r="O1987" s="26" t="s">
        <v>508</v>
      </c>
      <c r="P1987" s="26" t="s">
        <v>10161</v>
      </c>
      <c r="Q1987" s="25" t="s">
        <v>456</v>
      </c>
      <c r="R1987" s="26" t="s">
        <v>10162</v>
      </c>
      <c r="S1987" s="15" t="s">
        <v>509</v>
      </c>
      <c r="T1987" s="52">
        <v>0</v>
      </c>
      <c r="U1987" s="22" t="s">
        <v>392</v>
      </c>
      <c r="V1987" s="18" t="str">
        <f>+Sitio_Publico[[#This Row],[idcoleccion]]&amp;"-"&amp;Sitio_Publico[[#This Row],[id]]</f>
        <v>000-1986</v>
      </c>
      <c r="W1987" s="18">
        <f>+VLOOKUP(Sitio_Publico[[#This Row],[territorio]],Estructura!$AE$4:$AH$1067,4,0)</f>
        <v>30005103</v>
      </c>
      <c r="X1987" s="18" t="str">
        <f>+VLOOKUP(Sitio_Publico[[#This Row],[tema]],Estructura!$G$4:$J$532,4,0)</f>
        <v>T-7</v>
      </c>
      <c r="Y1987" s="18" t="str">
        <f>+VLOOKUP(Sitio_Publico[[#This Row],[contenido]],Estructura!$L$4:$O$473,4,0)</f>
        <v>C-2</v>
      </c>
      <c r="Z1987" s="18" t="str">
        <f>+VLOOKUP(Sitio_Publico[[#This Row],[Filtro Integrado]],Estructura!$U$4:$W$529,3,0)</f>
        <v>FI-0</v>
      </c>
      <c r="AA1987" s="18" t="str">
        <f>+VLOOKUP(Sitio_Publico[[#This Row],[Muestra]],Estructura!$Y$4:$AB$483,4,0)</f>
        <v>M-00054</v>
      </c>
    </row>
    <row r="1988" spans="1:27" ht="40.799999999999997" x14ac:dyDescent="0.3">
      <c r="A1988" s="16">
        <f t="shared" si="31"/>
        <v>1987</v>
      </c>
      <c r="B1988" s="47" t="s">
        <v>15118</v>
      </c>
      <c r="C1988" s="13" t="s">
        <v>461</v>
      </c>
      <c r="D1988" s="13" t="s">
        <v>462</v>
      </c>
      <c r="E1988" s="44">
        <v>4302</v>
      </c>
      <c r="F1988" s="13" t="s">
        <v>463</v>
      </c>
      <c r="G1988" s="23" t="s">
        <v>464</v>
      </c>
      <c r="H1988" s="42" t="s">
        <v>458</v>
      </c>
      <c r="I1988" s="28" t="s">
        <v>59</v>
      </c>
      <c r="J1988" s="12" t="s">
        <v>393</v>
      </c>
      <c r="K1988" s="28" t="s">
        <v>463</v>
      </c>
      <c r="L1988" s="12" t="s">
        <v>465</v>
      </c>
      <c r="M1988" s="12" t="s">
        <v>466</v>
      </c>
      <c r="N1988" s="12" t="s">
        <v>467</v>
      </c>
      <c r="O1988" s="26" t="s">
        <v>10163</v>
      </c>
      <c r="P1988" s="26" t="s">
        <v>10164</v>
      </c>
      <c r="Q1988" s="25" t="s">
        <v>456</v>
      </c>
      <c r="R1988" s="26" t="s">
        <v>10165</v>
      </c>
      <c r="S1988" s="15" t="s">
        <v>10166</v>
      </c>
      <c r="T1988" s="52">
        <v>0</v>
      </c>
      <c r="U1988" s="22" t="s">
        <v>392</v>
      </c>
      <c r="V1988" s="18" t="str">
        <f>+Sitio_Publico[[#This Row],[idcoleccion]]&amp;"-"&amp;Sitio_Publico[[#This Row],[id]]</f>
        <v>000-1987</v>
      </c>
      <c r="W1988" s="18">
        <f>+VLOOKUP(Sitio_Publico[[#This Row],[territorio]],Estructura!$AE$4:$AH$1067,4,0)</f>
        <v>30004302</v>
      </c>
      <c r="X1988" s="18" t="str">
        <f>+VLOOKUP(Sitio_Publico[[#This Row],[tema]],Estructura!$G$4:$J$532,4,0)</f>
        <v>T-3</v>
      </c>
      <c r="Y1988" s="18" t="str">
        <f>+VLOOKUP(Sitio_Publico[[#This Row],[contenido]],Estructura!$L$4:$O$473,4,0)</f>
        <v>C-2</v>
      </c>
      <c r="Z1988" s="18" t="str">
        <f>+VLOOKUP(Sitio_Publico[[#This Row],[Filtro Integrado]],Estructura!$U$4:$W$529,3,0)</f>
        <v>FI-0</v>
      </c>
      <c r="AA1988" s="18" t="str">
        <f>+VLOOKUP(Sitio_Publico[[#This Row],[Muestra]],Estructura!$Y$4:$AB$483,4,0)</f>
        <v>M-00049</v>
      </c>
    </row>
    <row r="1989" spans="1:27" ht="40.799999999999997" x14ac:dyDescent="0.3">
      <c r="A1989" s="16">
        <f t="shared" si="31"/>
        <v>1988</v>
      </c>
      <c r="B1989" s="47" t="s">
        <v>15118</v>
      </c>
      <c r="C1989" s="13" t="s">
        <v>461</v>
      </c>
      <c r="D1989" s="13" t="s">
        <v>462</v>
      </c>
      <c r="E1989" s="44">
        <v>7105</v>
      </c>
      <c r="F1989" s="13" t="s">
        <v>524</v>
      </c>
      <c r="G1989" s="23" t="s">
        <v>498</v>
      </c>
      <c r="H1989" s="42" t="s">
        <v>458</v>
      </c>
      <c r="I1989" s="28" t="s">
        <v>24</v>
      </c>
      <c r="J1989" s="12" t="s">
        <v>499</v>
      </c>
      <c r="K1989" s="28" t="s">
        <v>525</v>
      </c>
      <c r="L1989" s="12" t="s">
        <v>465</v>
      </c>
      <c r="M1989" s="12" t="s">
        <v>471</v>
      </c>
      <c r="N1989" s="12" t="s">
        <v>467</v>
      </c>
      <c r="O1989" s="26" t="s">
        <v>10167</v>
      </c>
      <c r="P1989" s="26" t="s">
        <v>10168</v>
      </c>
      <c r="Q1989" s="25" t="s">
        <v>526</v>
      </c>
      <c r="R1989" s="26" t="s">
        <v>10169</v>
      </c>
      <c r="S1989" s="15" t="s">
        <v>10170</v>
      </c>
      <c r="T1989" s="52">
        <v>0</v>
      </c>
      <c r="U1989" s="22" t="s">
        <v>392</v>
      </c>
      <c r="V1989" s="18" t="str">
        <f>+Sitio_Publico[[#This Row],[idcoleccion]]&amp;"-"&amp;Sitio_Publico[[#This Row],[id]]</f>
        <v>000-1988</v>
      </c>
      <c r="W1989" s="18">
        <f>+VLOOKUP(Sitio_Publico[[#This Row],[territorio]],Estructura!$AE$4:$AH$1067,4,0)</f>
        <v>30007105</v>
      </c>
      <c r="X1989" s="18" t="str">
        <f>+VLOOKUP(Sitio_Publico[[#This Row],[tema]],Estructura!$G$4:$J$532,4,0)</f>
        <v>T-8</v>
      </c>
      <c r="Y1989" s="18" t="str">
        <f>+VLOOKUP(Sitio_Publico[[#This Row],[contenido]],Estructura!$L$4:$O$473,4,0)</f>
        <v>C-4</v>
      </c>
      <c r="Z1989" s="18" t="str">
        <f>+VLOOKUP(Sitio_Publico[[#This Row],[Filtro Integrado]],Estructura!$U$4:$W$529,3,0)</f>
        <v>FI-1</v>
      </c>
      <c r="AA1989" s="18" t="str">
        <f>+VLOOKUP(Sitio_Publico[[#This Row],[Muestra]],Estructura!$Y$4:$AB$483,4,0)</f>
        <v>M-00055</v>
      </c>
    </row>
    <row r="1990" spans="1:27" ht="40.799999999999997" x14ac:dyDescent="0.3">
      <c r="A1990" s="16">
        <f t="shared" si="31"/>
        <v>1989</v>
      </c>
      <c r="B1990" s="47" t="s">
        <v>15118</v>
      </c>
      <c r="C1990" s="13" t="s">
        <v>461</v>
      </c>
      <c r="D1990" s="13" t="s">
        <v>462</v>
      </c>
      <c r="E1990" s="44">
        <v>10104</v>
      </c>
      <c r="F1990" s="13" t="s">
        <v>468</v>
      </c>
      <c r="G1990" s="23" t="s">
        <v>469</v>
      </c>
      <c r="H1990" s="42" t="s">
        <v>458</v>
      </c>
      <c r="I1990" s="28" t="s">
        <v>251</v>
      </c>
      <c r="J1990" s="12" t="s">
        <v>393</v>
      </c>
      <c r="K1990" s="28" t="s">
        <v>470</v>
      </c>
      <c r="L1990" s="12" t="s">
        <v>465</v>
      </c>
      <c r="M1990" s="12" t="s">
        <v>471</v>
      </c>
      <c r="N1990" s="12" t="s">
        <v>467</v>
      </c>
      <c r="O1990" s="26" t="s">
        <v>10171</v>
      </c>
      <c r="P1990" s="26" t="s">
        <v>10172</v>
      </c>
      <c r="Q1990" s="25" t="s">
        <v>456</v>
      </c>
      <c r="R1990" s="26" t="s">
        <v>10173</v>
      </c>
      <c r="S1990" s="15" t="s">
        <v>10174</v>
      </c>
      <c r="T1990" s="52">
        <v>0</v>
      </c>
      <c r="U1990" s="22" t="s">
        <v>392</v>
      </c>
      <c r="V1990" s="18" t="str">
        <f>+Sitio_Publico[[#This Row],[idcoleccion]]&amp;"-"&amp;Sitio_Publico[[#This Row],[id]]</f>
        <v>000-1989</v>
      </c>
      <c r="W1990" s="18">
        <f>+VLOOKUP(Sitio_Publico[[#This Row],[territorio]],Estructura!$AE$4:$AH$1067,4,0)</f>
        <v>30010104</v>
      </c>
      <c r="X1990" s="18" t="str">
        <f>+VLOOKUP(Sitio_Publico[[#This Row],[tema]],Estructura!$G$4:$J$532,4,0)</f>
        <v>T-4</v>
      </c>
      <c r="Y1990" s="18" t="str">
        <f>+VLOOKUP(Sitio_Publico[[#This Row],[contenido]],Estructura!$L$4:$O$473,4,0)</f>
        <v>C-3</v>
      </c>
      <c r="Z1990" s="18" t="str">
        <f>+VLOOKUP(Sitio_Publico[[#This Row],[Filtro Integrado]],Estructura!$U$4:$W$529,3,0)</f>
        <v>FI-0</v>
      </c>
      <c r="AA1990" s="18" t="str">
        <f>+VLOOKUP(Sitio_Publico[[#This Row],[Muestra]],Estructura!$Y$4:$AB$483,4,0)</f>
        <v>M-00050</v>
      </c>
    </row>
    <row r="1991" spans="1:27" ht="40.799999999999997" x14ac:dyDescent="0.3">
      <c r="A1991" s="16">
        <f t="shared" si="31"/>
        <v>1990</v>
      </c>
      <c r="B1991" s="47" t="s">
        <v>15118</v>
      </c>
      <c r="C1991" s="13" t="s">
        <v>461</v>
      </c>
      <c r="D1991" s="13" t="s">
        <v>462</v>
      </c>
      <c r="E1991" s="44">
        <v>13130</v>
      </c>
      <c r="F1991" s="13" t="s">
        <v>502</v>
      </c>
      <c r="G1991" s="23" t="s">
        <v>464</v>
      </c>
      <c r="H1991" s="42" t="s">
        <v>458</v>
      </c>
      <c r="I1991" s="28" t="s">
        <v>325</v>
      </c>
      <c r="J1991" s="12" t="s">
        <v>393</v>
      </c>
      <c r="K1991" s="28" t="s">
        <v>503</v>
      </c>
      <c r="L1991" s="12" t="s">
        <v>465</v>
      </c>
      <c r="M1991" s="12" t="s">
        <v>466</v>
      </c>
      <c r="N1991" s="12" t="s">
        <v>467</v>
      </c>
      <c r="O1991" s="26" t="s">
        <v>10175</v>
      </c>
      <c r="P1991" s="26" t="s">
        <v>10176</v>
      </c>
      <c r="Q1991" s="25" t="s">
        <v>456</v>
      </c>
      <c r="R1991" s="26" t="s">
        <v>10177</v>
      </c>
      <c r="S1991" s="15" t="s">
        <v>10178</v>
      </c>
      <c r="T1991" s="52">
        <v>0</v>
      </c>
      <c r="U1991" s="22" t="s">
        <v>392</v>
      </c>
      <c r="V1991" s="18" t="str">
        <f>+Sitio_Publico[[#This Row],[idcoleccion]]&amp;"-"&amp;Sitio_Publico[[#This Row],[id]]</f>
        <v>000-1990</v>
      </c>
      <c r="W1991" s="18">
        <f>+VLOOKUP(Sitio_Publico[[#This Row],[territorio]],Estructura!$AE$4:$AH$1067,4,0)</f>
        <v>30013130</v>
      </c>
      <c r="X1991" s="18" t="str">
        <f>+VLOOKUP(Sitio_Publico[[#This Row],[tema]],Estructura!$G$4:$J$532,4,0)</f>
        <v>T-7</v>
      </c>
      <c r="Y1991" s="18" t="str">
        <f>+VLOOKUP(Sitio_Publico[[#This Row],[contenido]],Estructura!$L$4:$O$473,4,0)</f>
        <v>C-2</v>
      </c>
      <c r="Z1991" s="18" t="str">
        <f>+VLOOKUP(Sitio_Publico[[#This Row],[Filtro Integrado]],Estructura!$U$4:$W$529,3,0)</f>
        <v>FI-0</v>
      </c>
      <c r="AA1991" s="18" t="str">
        <f>+VLOOKUP(Sitio_Publico[[#This Row],[Muestra]],Estructura!$Y$4:$AB$483,4,0)</f>
        <v>M-00054</v>
      </c>
    </row>
    <row r="1992" spans="1:27" ht="40.799999999999997" x14ac:dyDescent="0.3">
      <c r="A1992" s="16">
        <f t="shared" si="31"/>
        <v>1991</v>
      </c>
      <c r="B1992" s="47" t="s">
        <v>15118</v>
      </c>
      <c r="C1992" s="13" t="s">
        <v>461</v>
      </c>
      <c r="D1992" s="13" t="s">
        <v>462</v>
      </c>
      <c r="E1992" s="44">
        <v>5201</v>
      </c>
      <c r="F1992" s="13" t="s">
        <v>468</v>
      </c>
      <c r="G1992" s="23" t="s">
        <v>469</v>
      </c>
      <c r="H1992" s="42" t="s">
        <v>458</v>
      </c>
      <c r="I1992" s="28" t="s">
        <v>69</v>
      </c>
      <c r="J1992" s="12" t="s">
        <v>393</v>
      </c>
      <c r="K1992" s="28" t="s">
        <v>470</v>
      </c>
      <c r="L1992" s="12" t="s">
        <v>465</v>
      </c>
      <c r="M1992" s="12" t="s">
        <v>471</v>
      </c>
      <c r="N1992" s="12" t="s">
        <v>467</v>
      </c>
      <c r="O1992" s="26" t="s">
        <v>10179</v>
      </c>
      <c r="P1992" s="26" t="s">
        <v>10180</v>
      </c>
      <c r="Q1992" s="25" t="s">
        <v>456</v>
      </c>
      <c r="R1992" s="26" t="s">
        <v>10181</v>
      </c>
      <c r="S1992" s="15" t="s">
        <v>10182</v>
      </c>
      <c r="T1992" s="52">
        <v>0</v>
      </c>
      <c r="U1992" s="22" t="s">
        <v>392</v>
      </c>
      <c r="V1992" s="18" t="str">
        <f>+Sitio_Publico[[#This Row],[idcoleccion]]&amp;"-"&amp;Sitio_Publico[[#This Row],[id]]</f>
        <v>000-1991</v>
      </c>
      <c r="W1992" s="18">
        <f>+VLOOKUP(Sitio_Publico[[#This Row],[territorio]],Estructura!$AE$4:$AH$1067,4,0)</f>
        <v>30005201</v>
      </c>
      <c r="X1992" s="18" t="str">
        <f>+VLOOKUP(Sitio_Publico[[#This Row],[tema]],Estructura!$G$4:$J$532,4,0)</f>
        <v>T-4</v>
      </c>
      <c r="Y1992" s="18" t="str">
        <f>+VLOOKUP(Sitio_Publico[[#This Row],[contenido]],Estructura!$L$4:$O$473,4,0)</f>
        <v>C-3</v>
      </c>
      <c r="Z1992" s="18" t="str">
        <f>+VLOOKUP(Sitio_Publico[[#This Row],[Filtro Integrado]],Estructura!$U$4:$W$529,3,0)</f>
        <v>FI-0</v>
      </c>
      <c r="AA1992" s="18" t="str">
        <f>+VLOOKUP(Sitio_Publico[[#This Row],[Muestra]],Estructura!$Y$4:$AB$483,4,0)</f>
        <v>M-00050</v>
      </c>
    </row>
    <row r="1993" spans="1:27" ht="36" x14ac:dyDescent="0.3">
      <c r="A1993" s="16">
        <f t="shared" si="31"/>
        <v>1992</v>
      </c>
      <c r="B1993" s="47" t="s">
        <v>15118</v>
      </c>
      <c r="C1993" s="13" t="s">
        <v>461</v>
      </c>
      <c r="D1993" s="13" t="s">
        <v>462</v>
      </c>
      <c r="E1993" s="44">
        <v>2302</v>
      </c>
      <c r="F1993" s="13" t="s">
        <v>497</v>
      </c>
      <c r="G1993" s="23" t="s">
        <v>498</v>
      </c>
      <c r="H1993" s="42" t="s">
        <v>458</v>
      </c>
      <c r="I1993" s="28" t="s">
        <v>40</v>
      </c>
      <c r="J1993" s="12" t="s">
        <v>499</v>
      </c>
      <c r="K1993" s="28" t="s">
        <v>540</v>
      </c>
      <c r="L1993" s="12" t="s">
        <v>541</v>
      </c>
      <c r="M1993" s="12" t="s">
        <v>501</v>
      </c>
      <c r="N1993" s="12" t="s">
        <v>467</v>
      </c>
      <c r="O1993" s="26" t="s">
        <v>10183</v>
      </c>
      <c r="P1993" s="26" t="s">
        <v>10184</v>
      </c>
      <c r="Q1993" s="25" t="s">
        <v>491</v>
      </c>
      <c r="R1993" s="26" t="s">
        <v>10185</v>
      </c>
      <c r="S1993" s="15" t="s">
        <v>10186</v>
      </c>
      <c r="T1993" s="52">
        <v>0</v>
      </c>
      <c r="U1993" s="22" t="s">
        <v>392</v>
      </c>
      <c r="V1993" s="18" t="str">
        <f>+Sitio_Publico[[#This Row],[idcoleccion]]&amp;"-"&amp;Sitio_Publico[[#This Row],[id]]</f>
        <v>000-1992</v>
      </c>
      <c r="W1993" s="18">
        <f>+VLOOKUP(Sitio_Publico[[#This Row],[territorio]],Estructura!$AE$4:$AH$1067,4,0)</f>
        <v>30002302</v>
      </c>
      <c r="X1993" s="18" t="str">
        <f>+VLOOKUP(Sitio_Publico[[#This Row],[tema]],Estructura!$G$4:$J$532,4,0)</f>
        <v>T-6</v>
      </c>
      <c r="Y1993" s="18" t="str">
        <f>+VLOOKUP(Sitio_Publico[[#This Row],[contenido]],Estructura!$L$4:$O$473,4,0)</f>
        <v>C-4</v>
      </c>
      <c r="Z1993" s="18" t="str">
        <f>+VLOOKUP(Sitio_Publico[[#This Row],[Filtro Integrado]],Estructura!$U$4:$W$529,3,0)</f>
        <v>FI-1</v>
      </c>
      <c r="AA1993" s="18" t="str">
        <f>+VLOOKUP(Sitio_Publico[[#This Row],[Muestra]],Estructura!$Y$4:$AB$483,4,0)</f>
        <v>M-00057</v>
      </c>
    </row>
    <row r="1994" spans="1:27" ht="40.799999999999997" x14ac:dyDescent="0.3">
      <c r="A1994" s="16">
        <f t="shared" si="31"/>
        <v>1993</v>
      </c>
      <c r="B1994" s="47" t="s">
        <v>15118</v>
      </c>
      <c r="C1994" s="13" t="s">
        <v>461</v>
      </c>
      <c r="D1994" s="13" t="s">
        <v>462</v>
      </c>
      <c r="E1994" s="44">
        <v>6307</v>
      </c>
      <c r="F1994" s="13" t="s">
        <v>468</v>
      </c>
      <c r="G1994" s="23" t="s">
        <v>469</v>
      </c>
      <c r="H1994" s="42" t="s">
        <v>458</v>
      </c>
      <c r="I1994" s="28" t="s">
        <v>129</v>
      </c>
      <c r="J1994" s="12" t="s">
        <v>393</v>
      </c>
      <c r="K1994" s="28" t="s">
        <v>542</v>
      </c>
      <c r="L1994" s="12" t="s">
        <v>465</v>
      </c>
      <c r="M1994" s="12" t="s">
        <v>471</v>
      </c>
      <c r="N1994" s="12" t="s">
        <v>467</v>
      </c>
      <c r="O1994" s="26" t="s">
        <v>10187</v>
      </c>
      <c r="P1994" s="26" t="s">
        <v>10188</v>
      </c>
      <c r="Q1994" s="25" t="s">
        <v>456</v>
      </c>
      <c r="R1994" s="26" t="s">
        <v>10189</v>
      </c>
      <c r="S1994" s="15" t="s">
        <v>10190</v>
      </c>
      <c r="T1994" s="52">
        <v>0</v>
      </c>
      <c r="U1994" s="22" t="s">
        <v>392</v>
      </c>
      <c r="V1994" s="18" t="str">
        <f>+Sitio_Publico[[#This Row],[idcoleccion]]&amp;"-"&amp;Sitio_Publico[[#This Row],[id]]</f>
        <v>000-1993</v>
      </c>
      <c r="W1994" s="18">
        <f>+VLOOKUP(Sitio_Publico[[#This Row],[territorio]],Estructura!$AE$4:$AH$1067,4,0)</f>
        <v>30006307</v>
      </c>
      <c r="X1994" s="18" t="str">
        <f>+VLOOKUP(Sitio_Publico[[#This Row],[tema]],Estructura!$G$4:$J$532,4,0)</f>
        <v>T-4</v>
      </c>
      <c r="Y1994" s="18" t="str">
        <f>+VLOOKUP(Sitio_Publico[[#This Row],[contenido]],Estructura!$L$4:$O$473,4,0)</f>
        <v>C-3</v>
      </c>
      <c r="Z1994" s="18" t="str">
        <f>+VLOOKUP(Sitio_Publico[[#This Row],[Filtro Integrado]],Estructura!$U$4:$W$529,3,0)</f>
        <v>FI-0</v>
      </c>
      <c r="AA1994" s="18" t="str">
        <f>+VLOOKUP(Sitio_Publico[[#This Row],[Muestra]],Estructura!$Y$4:$AB$483,4,0)</f>
        <v>M-00058</v>
      </c>
    </row>
    <row r="1995" spans="1:27" ht="40.799999999999997" x14ac:dyDescent="0.3">
      <c r="A1995" s="16">
        <f t="shared" si="31"/>
        <v>1994</v>
      </c>
      <c r="B1995" s="47" t="s">
        <v>15118</v>
      </c>
      <c r="C1995" s="13" t="s">
        <v>461</v>
      </c>
      <c r="D1995" s="13" t="s">
        <v>462</v>
      </c>
      <c r="E1995" s="44">
        <v>14105</v>
      </c>
      <c r="F1995" s="13" t="s">
        <v>468</v>
      </c>
      <c r="G1995" s="23" t="s">
        <v>469</v>
      </c>
      <c r="H1995" s="42" t="s">
        <v>458</v>
      </c>
      <c r="I1995" s="28" t="s">
        <v>351</v>
      </c>
      <c r="J1995" s="12" t="s">
        <v>393</v>
      </c>
      <c r="K1995" s="28" t="s">
        <v>542</v>
      </c>
      <c r="L1995" s="12" t="s">
        <v>465</v>
      </c>
      <c r="M1995" s="12" t="s">
        <v>471</v>
      </c>
      <c r="N1995" s="12" t="s">
        <v>467</v>
      </c>
      <c r="O1995" s="26" t="s">
        <v>10191</v>
      </c>
      <c r="P1995" s="26" t="s">
        <v>10192</v>
      </c>
      <c r="Q1995" s="25" t="s">
        <v>456</v>
      </c>
      <c r="R1995" s="26" t="s">
        <v>10193</v>
      </c>
      <c r="S1995" s="15" t="s">
        <v>10194</v>
      </c>
      <c r="T1995" s="52">
        <v>0</v>
      </c>
      <c r="U1995" s="22" t="s">
        <v>392</v>
      </c>
      <c r="V1995" s="18" t="str">
        <f>+Sitio_Publico[[#This Row],[idcoleccion]]&amp;"-"&amp;Sitio_Publico[[#This Row],[id]]</f>
        <v>000-1994</v>
      </c>
      <c r="W1995" s="18">
        <f>+VLOOKUP(Sitio_Publico[[#This Row],[territorio]],Estructura!$AE$4:$AH$1067,4,0)</f>
        <v>30014105</v>
      </c>
      <c r="X1995" s="18" t="str">
        <f>+VLOOKUP(Sitio_Publico[[#This Row],[tema]],Estructura!$G$4:$J$532,4,0)</f>
        <v>T-4</v>
      </c>
      <c r="Y1995" s="18" t="str">
        <f>+VLOOKUP(Sitio_Publico[[#This Row],[contenido]],Estructura!$L$4:$O$473,4,0)</f>
        <v>C-3</v>
      </c>
      <c r="Z1995" s="18" t="str">
        <f>+VLOOKUP(Sitio_Publico[[#This Row],[Filtro Integrado]],Estructura!$U$4:$W$529,3,0)</f>
        <v>FI-0</v>
      </c>
      <c r="AA1995" s="18" t="str">
        <f>+VLOOKUP(Sitio_Publico[[#This Row],[Muestra]],Estructura!$Y$4:$AB$483,4,0)</f>
        <v>M-00058</v>
      </c>
    </row>
    <row r="1996" spans="1:27" ht="36" x14ac:dyDescent="0.3">
      <c r="A1996" s="16">
        <f t="shared" si="31"/>
        <v>1995</v>
      </c>
      <c r="B1996" s="47" t="s">
        <v>15118</v>
      </c>
      <c r="C1996" s="13" t="s">
        <v>461</v>
      </c>
      <c r="D1996" s="13" t="s">
        <v>462</v>
      </c>
      <c r="E1996" s="44">
        <v>7203</v>
      </c>
      <c r="F1996" s="13" t="s">
        <v>497</v>
      </c>
      <c r="G1996" s="23" t="s">
        <v>498</v>
      </c>
      <c r="H1996" s="42" t="s">
        <v>458</v>
      </c>
      <c r="I1996" s="28" t="s">
        <v>144</v>
      </c>
      <c r="J1996" s="12" t="s">
        <v>499</v>
      </c>
      <c r="K1996" s="28" t="s">
        <v>540</v>
      </c>
      <c r="L1996" s="12" t="s">
        <v>541</v>
      </c>
      <c r="M1996" s="12" t="s">
        <v>501</v>
      </c>
      <c r="N1996" s="12" t="s">
        <v>467</v>
      </c>
      <c r="O1996" s="26" t="s">
        <v>10195</v>
      </c>
      <c r="P1996" s="26" t="s">
        <v>10196</v>
      </c>
      <c r="Q1996" s="25" t="s">
        <v>491</v>
      </c>
      <c r="R1996" s="26" t="s">
        <v>10197</v>
      </c>
      <c r="S1996" s="15" t="s">
        <v>10198</v>
      </c>
      <c r="T1996" s="52">
        <v>0</v>
      </c>
      <c r="U1996" s="22" t="s">
        <v>392</v>
      </c>
      <c r="V1996" s="18" t="str">
        <f>+Sitio_Publico[[#This Row],[idcoleccion]]&amp;"-"&amp;Sitio_Publico[[#This Row],[id]]</f>
        <v>000-1995</v>
      </c>
      <c r="W1996" s="18">
        <f>+VLOOKUP(Sitio_Publico[[#This Row],[territorio]],Estructura!$AE$4:$AH$1067,4,0)</f>
        <v>30007203</v>
      </c>
      <c r="X1996" s="18" t="str">
        <f>+VLOOKUP(Sitio_Publico[[#This Row],[tema]],Estructura!$G$4:$J$532,4,0)</f>
        <v>T-6</v>
      </c>
      <c r="Y1996" s="18" t="str">
        <f>+VLOOKUP(Sitio_Publico[[#This Row],[contenido]],Estructura!$L$4:$O$473,4,0)</f>
        <v>C-4</v>
      </c>
      <c r="Z1996" s="18" t="str">
        <f>+VLOOKUP(Sitio_Publico[[#This Row],[Filtro Integrado]],Estructura!$U$4:$W$529,3,0)</f>
        <v>FI-1</v>
      </c>
      <c r="AA1996" s="18" t="str">
        <f>+VLOOKUP(Sitio_Publico[[#This Row],[Muestra]],Estructura!$Y$4:$AB$483,4,0)</f>
        <v>M-00057</v>
      </c>
    </row>
    <row r="1997" spans="1:27" ht="40.799999999999997" x14ac:dyDescent="0.3">
      <c r="A1997" s="16">
        <f t="shared" si="31"/>
        <v>1996</v>
      </c>
      <c r="B1997" s="47" t="s">
        <v>15118</v>
      </c>
      <c r="C1997" s="13" t="s">
        <v>461</v>
      </c>
      <c r="D1997" s="13" t="s">
        <v>462</v>
      </c>
      <c r="E1997" s="44">
        <v>10108</v>
      </c>
      <c r="F1997" s="13" t="s">
        <v>524</v>
      </c>
      <c r="G1997" s="23" t="s">
        <v>498</v>
      </c>
      <c r="H1997" s="42" t="s">
        <v>458</v>
      </c>
      <c r="I1997" s="28" t="s">
        <v>255</v>
      </c>
      <c r="J1997" s="12" t="s">
        <v>499</v>
      </c>
      <c r="K1997" s="28" t="s">
        <v>525</v>
      </c>
      <c r="L1997" s="12" t="s">
        <v>465</v>
      </c>
      <c r="M1997" s="12" t="s">
        <v>471</v>
      </c>
      <c r="N1997" s="12" t="s">
        <v>467</v>
      </c>
      <c r="O1997" s="26" t="s">
        <v>10199</v>
      </c>
      <c r="P1997" s="26" t="s">
        <v>10200</v>
      </c>
      <c r="Q1997" s="25" t="s">
        <v>526</v>
      </c>
      <c r="R1997" s="26" t="s">
        <v>10201</v>
      </c>
      <c r="S1997" s="15" t="s">
        <v>10202</v>
      </c>
      <c r="T1997" s="52">
        <v>0</v>
      </c>
      <c r="U1997" s="22" t="s">
        <v>392</v>
      </c>
      <c r="V1997" s="18" t="str">
        <f>+Sitio_Publico[[#This Row],[idcoleccion]]&amp;"-"&amp;Sitio_Publico[[#This Row],[id]]</f>
        <v>000-1996</v>
      </c>
      <c r="W1997" s="18">
        <f>+VLOOKUP(Sitio_Publico[[#This Row],[territorio]],Estructura!$AE$4:$AH$1067,4,0)</f>
        <v>30010108</v>
      </c>
      <c r="X1997" s="18" t="str">
        <f>+VLOOKUP(Sitio_Publico[[#This Row],[tema]],Estructura!$G$4:$J$532,4,0)</f>
        <v>T-8</v>
      </c>
      <c r="Y1997" s="18" t="str">
        <f>+VLOOKUP(Sitio_Publico[[#This Row],[contenido]],Estructura!$L$4:$O$473,4,0)</f>
        <v>C-4</v>
      </c>
      <c r="Z1997" s="18" t="str">
        <f>+VLOOKUP(Sitio_Publico[[#This Row],[Filtro Integrado]],Estructura!$U$4:$W$529,3,0)</f>
        <v>FI-1</v>
      </c>
      <c r="AA1997" s="18" t="str">
        <f>+VLOOKUP(Sitio_Publico[[#This Row],[Muestra]],Estructura!$Y$4:$AB$483,4,0)</f>
        <v>M-00055</v>
      </c>
    </row>
    <row r="1998" spans="1:27" ht="40.799999999999997" x14ac:dyDescent="0.3">
      <c r="A1998" s="16">
        <f t="shared" si="31"/>
        <v>1997</v>
      </c>
      <c r="B1998" s="47" t="s">
        <v>15118</v>
      </c>
      <c r="C1998" s="13" t="s">
        <v>461</v>
      </c>
      <c r="D1998" s="13" t="s">
        <v>462</v>
      </c>
      <c r="E1998" s="44">
        <v>2301</v>
      </c>
      <c r="F1998" s="13" t="s">
        <v>497</v>
      </c>
      <c r="G1998" s="23" t="s">
        <v>498</v>
      </c>
      <c r="H1998" s="42" t="s">
        <v>458</v>
      </c>
      <c r="I1998" s="28" t="s">
        <v>39</v>
      </c>
      <c r="J1998" s="12" t="s">
        <v>499</v>
      </c>
      <c r="K1998" s="28" t="s">
        <v>500</v>
      </c>
      <c r="L1998" s="12" t="s">
        <v>465</v>
      </c>
      <c r="M1998" s="12" t="s">
        <v>501</v>
      </c>
      <c r="N1998" s="12" t="s">
        <v>467</v>
      </c>
      <c r="O1998" s="26" t="s">
        <v>10203</v>
      </c>
      <c r="P1998" s="26" t="s">
        <v>10204</v>
      </c>
      <c r="Q1998" s="25" t="s">
        <v>456</v>
      </c>
      <c r="R1998" s="26" t="s">
        <v>10205</v>
      </c>
      <c r="S1998" s="15" t="s">
        <v>10206</v>
      </c>
      <c r="T1998" s="52">
        <v>0</v>
      </c>
      <c r="U1998" s="22" t="s">
        <v>392</v>
      </c>
      <c r="V1998" s="18" t="str">
        <f>+Sitio_Publico[[#This Row],[idcoleccion]]&amp;"-"&amp;Sitio_Publico[[#This Row],[id]]</f>
        <v>000-1997</v>
      </c>
      <c r="W1998" s="18">
        <f>+VLOOKUP(Sitio_Publico[[#This Row],[territorio]],Estructura!$AE$4:$AH$1067,4,0)</f>
        <v>30002301</v>
      </c>
      <c r="X1998" s="18" t="str">
        <f>+VLOOKUP(Sitio_Publico[[#This Row],[tema]],Estructura!$G$4:$J$532,4,0)</f>
        <v>T-6</v>
      </c>
      <c r="Y1998" s="18" t="str">
        <f>+VLOOKUP(Sitio_Publico[[#This Row],[contenido]],Estructura!$L$4:$O$473,4,0)</f>
        <v>C-4</v>
      </c>
      <c r="Z1998" s="18" t="str">
        <f>+VLOOKUP(Sitio_Publico[[#This Row],[Filtro Integrado]],Estructura!$U$4:$W$529,3,0)</f>
        <v>FI-1</v>
      </c>
      <c r="AA1998" s="18" t="str">
        <f>+VLOOKUP(Sitio_Publico[[#This Row],[Muestra]],Estructura!$Y$4:$AB$483,4,0)</f>
        <v>M-00053</v>
      </c>
    </row>
    <row r="1999" spans="1:27" ht="40.799999999999997" x14ac:dyDescent="0.3">
      <c r="A1999" s="16">
        <f t="shared" si="31"/>
        <v>1998</v>
      </c>
      <c r="B1999" s="47" t="s">
        <v>15118</v>
      </c>
      <c r="C1999" s="13" t="s">
        <v>461</v>
      </c>
      <c r="D1999" s="13" t="s">
        <v>462</v>
      </c>
      <c r="E1999" s="44">
        <v>13604</v>
      </c>
      <c r="F1999" s="13" t="s">
        <v>468</v>
      </c>
      <c r="G1999" s="23" t="s">
        <v>469</v>
      </c>
      <c r="H1999" s="42" t="s">
        <v>458</v>
      </c>
      <c r="I1999" s="28" t="s">
        <v>346</v>
      </c>
      <c r="J1999" s="12" t="s">
        <v>393</v>
      </c>
      <c r="K1999" s="28" t="s">
        <v>542</v>
      </c>
      <c r="L1999" s="12" t="s">
        <v>465</v>
      </c>
      <c r="M1999" s="12" t="s">
        <v>471</v>
      </c>
      <c r="N1999" s="12" t="s">
        <v>467</v>
      </c>
      <c r="O1999" s="26" t="s">
        <v>583</v>
      </c>
      <c r="P1999" s="26" t="s">
        <v>10207</v>
      </c>
      <c r="Q1999" s="25" t="s">
        <v>456</v>
      </c>
      <c r="R1999" s="26" t="s">
        <v>10208</v>
      </c>
      <c r="S1999" s="15" t="s">
        <v>584</v>
      </c>
      <c r="T1999" s="52">
        <v>0</v>
      </c>
      <c r="U1999" s="22" t="s">
        <v>392</v>
      </c>
      <c r="V1999" s="18" t="str">
        <f>+Sitio_Publico[[#This Row],[idcoleccion]]&amp;"-"&amp;Sitio_Publico[[#This Row],[id]]</f>
        <v>000-1998</v>
      </c>
      <c r="W1999" s="18">
        <f>+VLOOKUP(Sitio_Publico[[#This Row],[territorio]],Estructura!$AE$4:$AH$1067,4,0)</f>
        <v>30013604</v>
      </c>
      <c r="X1999" s="18" t="str">
        <f>+VLOOKUP(Sitio_Publico[[#This Row],[tema]],Estructura!$G$4:$J$532,4,0)</f>
        <v>T-4</v>
      </c>
      <c r="Y1999" s="18" t="str">
        <f>+VLOOKUP(Sitio_Publico[[#This Row],[contenido]],Estructura!$L$4:$O$473,4,0)</f>
        <v>C-3</v>
      </c>
      <c r="Z1999" s="18" t="str">
        <f>+VLOOKUP(Sitio_Publico[[#This Row],[Filtro Integrado]],Estructura!$U$4:$W$529,3,0)</f>
        <v>FI-0</v>
      </c>
      <c r="AA1999" s="18" t="str">
        <f>+VLOOKUP(Sitio_Publico[[#This Row],[Muestra]],Estructura!$Y$4:$AB$483,4,0)</f>
        <v>M-00058</v>
      </c>
    </row>
    <row r="2000" spans="1:27" ht="40.799999999999997" x14ac:dyDescent="0.3">
      <c r="A2000" s="16">
        <f t="shared" si="31"/>
        <v>1999</v>
      </c>
      <c r="B2000" s="47" t="s">
        <v>15118</v>
      </c>
      <c r="C2000" s="13" t="s">
        <v>461</v>
      </c>
      <c r="D2000" s="13" t="s">
        <v>462</v>
      </c>
      <c r="E2000" s="44">
        <v>11102</v>
      </c>
      <c r="F2000" s="13" t="s">
        <v>468</v>
      </c>
      <c r="G2000" s="23" t="s">
        <v>469</v>
      </c>
      <c r="H2000" s="42" t="s">
        <v>458</v>
      </c>
      <c r="I2000" s="28" t="s">
        <v>279</v>
      </c>
      <c r="J2000" s="12" t="s">
        <v>393</v>
      </c>
      <c r="K2000" s="28" t="s">
        <v>470</v>
      </c>
      <c r="L2000" s="12" t="s">
        <v>465</v>
      </c>
      <c r="M2000" s="12" t="s">
        <v>471</v>
      </c>
      <c r="N2000" s="12" t="s">
        <v>467</v>
      </c>
      <c r="O2000" s="26" t="s">
        <v>484</v>
      </c>
      <c r="P2000" s="26" t="s">
        <v>10209</v>
      </c>
      <c r="Q2000" s="25" t="s">
        <v>456</v>
      </c>
      <c r="R2000" s="26" t="s">
        <v>10210</v>
      </c>
      <c r="S2000" s="15" t="s">
        <v>485</v>
      </c>
      <c r="T2000" s="52">
        <v>0</v>
      </c>
      <c r="U2000" s="22" t="s">
        <v>392</v>
      </c>
      <c r="V2000" s="18" t="str">
        <f>+Sitio_Publico[[#This Row],[idcoleccion]]&amp;"-"&amp;Sitio_Publico[[#This Row],[id]]</f>
        <v>000-1999</v>
      </c>
      <c r="W2000" s="18">
        <f>+VLOOKUP(Sitio_Publico[[#This Row],[territorio]],Estructura!$AE$4:$AH$1067,4,0)</f>
        <v>30011102</v>
      </c>
      <c r="X2000" s="18" t="str">
        <f>+VLOOKUP(Sitio_Publico[[#This Row],[tema]],Estructura!$G$4:$J$532,4,0)</f>
        <v>T-4</v>
      </c>
      <c r="Y2000" s="18" t="str">
        <f>+VLOOKUP(Sitio_Publico[[#This Row],[contenido]],Estructura!$L$4:$O$473,4,0)</f>
        <v>C-3</v>
      </c>
      <c r="Z2000" s="18" t="str">
        <f>+VLOOKUP(Sitio_Publico[[#This Row],[Filtro Integrado]],Estructura!$U$4:$W$529,3,0)</f>
        <v>FI-0</v>
      </c>
      <c r="AA2000" s="18" t="str">
        <f>+VLOOKUP(Sitio_Publico[[#This Row],[Muestra]],Estructura!$Y$4:$AB$483,4,0)</f>
        <v>M-00050</v>
      </c>
    </row>
    <row r="2001" spans="1:27" ht="40.799999999999997" x14ac:dyDescent="0.3">
      <c r="A2001" s="16">
        <f t="shared" si="31"/>
        <v>2000</v>
      </c>
      <c r="B2001" s="47" t="s">
        <v>15118</v>
      </c>
      <c r="C2001" s="13" t="s">
        <v>461</v>
      </c>
      <c r="D2001" s="13" t="s">
        <v>462</v>
      </c>
      <c r="E2001" s="44">
        <v>2103</v>
      </c>
      <c r="F2001" s="13" t="s">
        <v>502</v>
      </c>
      <c r="G2001" s="23" t="s">
        <v>464</v>
      </c>
      <c r="H2001" s="42" t="s">
        <v>458</v>
      </c>
      <c r="I2001" s="28" t="s">
        <v>34</v>
      </c>
      <c r="J2001" s="12" t="s">
        <v>393</v>
      </c>
      <c r="K2001" s="28" t="s">
        <v>503</v>
      </c>
      <c r="L2001" s="12" t="s">
        <v>465</v>
      </c>
      <c r="M2001" s="12" t="s">
        <v>466</v>
      </c>
      <c r="N2001" s="12" t="s">
        <v>467</v>
      </c>
      <c r="O2001" s="26" t="s">
        <v>506</v>
      </c>
      <c r="P2001" s="26" t="s">
        <v>10211</v>
      </c>
      <c r="Q2001" s="25" t="s">
        <v>456</v>
      </c>
      <c r="R2001" s="26" t="s">
        <v>10212</v>
      </c>
      <c r="S2001" s="15" t="s">
        <v>507</v>
      </c>
      <c r="T2001" s="52">
        <v>0</v>
      </c>
      <c r="U2001" s="22" t="s">
        <v>392</v>
      </c>
      <c r="V2001" s="18" t="str">
        <f>+Sitio_Publico[[#This Row],[idcoleccion]]&amp;"-"&amp;Sitio_Publico[[#This Row],[id]]</f>
        <v>000-2000</v>
      </c>
      <c r="W2001" s="18">
        <f>+VLOOKUP(Sitio_Publico[[#This Row],[territorio]],Estructura!$AE$4:$AH$1067,4,0)</f>
        <v>30002103</v>
      </c>
      <c r="X2001" s="18" t="str">
        <f>+VLOOKUP(Sitio_Publico[[#This Row],[tema]],Estructura!$G$4:$J$532,4,0)</f>
        <v>T-7</v>
      </c>
      <c r="Y2001" s="18" t="str">
        <f>+VLOOKUP(Sitio_Publico[[#This Row],[contenido]],Estructura!$L$4:$O$473,4,0)</f>
        <v>C-2</v>
      </c>
      <c r="Z2001" s="18" t="str">
        <f>+VLOOKUP(Sitio_Publico[[#This Row],[Filtro Integrado]],Estructura!$U$4:$W$529,3,0)</f>
        <v>FI-0</v>
      </c>
      <c r="AA2001" s="18" t="str">
        <f>+VLOOKUP(Sitio_Publico[[#This Row],[Muestra]],Estructura!$Y$4:$AB$483,4,0)</f>
        <v>M-00054</v>
      </c>
    </row>
    <row r="2002" spans="1:27" ht="36" x14ac:dyDescent="0.3">
      <c r="A2002" s="16">
        <f t="shared" si="31"/>
        <v>2001</v>
      </c>
      <c r="B2002" s="47" t="s">
        <v>15118</v>
      </c>
      <c r="C2002" s="13" t="s">
        <v>461</v>
      </c>
      <c r="D2002" s="13" t="s">
        <v>462</v>
      </c>
      <c r="E2002" s="44">
        <v>13603</v>
      </c>
      <c r="F2002" s="13" t="s">
        <v>497</v>
      </c>
      <c r="G2002" s="23" t="s">
        <v>498</v>
      </c>
      <c r="H2002" s="42" t="s">
        <v>458</v>
      </c>
      <c r="I2002" s="28" t="s">
        <v>345</v>
      </c>
      <c r="J2002" s="12" t="s">
        <v>499</v>
      </c>
      <c r="K2002" s="28" t="s">
        <v>540</v>
      </c>
      <c r="L2002" s="12" t="s">
        <v>541</v>
      </c>
      <c r="M2002" s="12" t="s">
        <v>501</v>
      </c>
      <c r="N2002" s="12" t="s">
        <v>467</v>
      </c>
      <c r="O2002" s="26" t="s">
        <v>10213</v>
      </c>
      <c r="P2002" s="26" t="s">
        <v>10214</v>
      </c>
      <c r="Q2002" s="25" t="s">
        <v>491</v>
      </c>
      <c r="R2002" s="26" t="s">
        <v>10215</v>
      </c>
      <c r="S2002" s="15" t="s">
        <v>10216</v>
      </c>
      <c r="T2002" s="52">
        <v>0</v>
      </c>
      <c r="U2002" s="22" t="s">
        <v>392</v>
      </c>
      <c r="V2002" s="18" t="str">
        <f>+Sitio_Publico[[#This Row],[idcoleccion]]&amp;"-"&amp;Sitio_Publico[[#This Row],[id]]</f>
        <v>000-2001</v>
      </c>
      <c r="W2002" s="18">
        <f>+VLOOKUP(Sitio_Publico[[#This Row],[territorio]],Estructura!$AE$4:$AH$1067,4,0)</f>
        <v>30013603</v>
      </c>
      <c r="X2002" s="18" t="str">
        <f>+VLOOKUP(Sitio_Publico[[#This Row],[tema]],Estructura!$G$4:$J$532,4,0)</f>
        <v>T-6</v>
      </c>
      <c r="Y2002" s="18" t="str">
        <f>+VLOOKUP(Sitio_Publico[[#This Row],[contenido]],Estructura!$L$4:$O$473,4,0)</f>
        <v>C-4</v>
      </c>
      <c r="Z2002" s="18" t="str">
        <f>+VLOOKUP(Sitio_Publico[[#This Row],[Filtro Integrado]],Estructura!$U$4:$W$529,3,0)</f>
        <v>FI-1</v>
      </c>
      <c r="AA2002" s="18" t="str">
        <f>+VLOOKUP(Sitio_Publico[[#This Row],[Muestra]],Estructura!$Y$4:$AB$483,4,0)</f>
        <v>M-00057</v>
      </c>
    </row>
    <row r="2003" spans="1:27" ht="40.799999999999997" x14ac:dyDescent="0.3">
      <c r="A2003" s="16">
        <f t="shared" si="31"/>
        <v>2002</v>
      </c>
      <c r="B2003" s="47" t="s">
        <v>15118</v>
      </c>
      <c r="C2003" s="13" t="s">
        <v>461</v>
      </c>
      <c r="D2003" s="13" t="s">
        <v>462</v>
      </c>
      <c r="E2003" s="44">
        <v>4101</v>
      </c>
      <c r="F2003" s="13" t="s">
        <v>538</v>
      </c>
      <c r="G2003" s="23" t="s">
        <v>498</v>
      </c>
      <c r="H2003" s="42" t="s">
        <v>458</v>
      </c>
      <c r="I2003" s="28" t="s">
        <v>50</v>
      </c>
      <c r="J2003" s="12" t="s">
        <v>499</v>
      </c>
      <c r="K2003" s="28" t="s">
        <v>539</v>
      </c>
      <c r="L2003" s="12" t="s">
        <v>465</v>
      </c>
      <c r="M2003" s="12" t="s">
        <v>466</v>
      </c>
      <c r="N2003" s="12" t="s">
        <v>467</v>
      </c>
      <c r="O2003" s="26" t="s">
        <v>10217</v>
      </c>
      <c r="P2003" s="26" t="s">
        <v>10218</v>
      </c>
      <c r="Q2003" s="25" t="s">
        <v>526</v>
      </c>
      <c r="R2003" s="26" t="s">
        <v>10219</v>
      </c>
      <c r="S2003" s="15" t="s">
        <v>10220</v>
      </c>
      <c r="T2003" s="52">
        <v>0</v>
      </c>
      <c r="U2003" s="22" t="s">
        <v>392</v>
      </c>
      <c r="V2003" s="18" t="str">
        <f>+Sitio_Publico[[#This Row],[idcoleccion]]&amp;"-"&amp;Sitio_Publico[[#This Row],[id]]</f>
        <v>000-2002</v>
      </c>
      <c r="W2003" s="18">
        <f>+VLOOKUP(Sitio_Publico[[#This Row],[territorio]],Estructura!$AE$4:$AH$1067,4,0)</f>
        <v>30004101</v>
      </c>
      <c r="X2003" s="18" t="str">
        <f>+VLOOKUP(Sitio_Publico[[#This Row],[tema]],Estructura!$G$4:$J$532,4,0)</f>
        <v>T-9</v>
      </c>
      <c r="Y2003" s="18" t="str">
        <f>+VLOOKUP(Sitio_Publico[[#This Row],[contenido]],Estructura!$L$4:$O$473,4,0)</f>
        <v>C-4</v>
      </c>
      <c r="Z2003" s="18" t="str">
        <f>+VLOOKUP(Sitio_Publico[[#This Row],[Filtro Integrado]],Estructura!$U$4:$W$529,3,0)</f>
        <v>FI-1</v>
      </c>
      <c r="AA2003" s="18" t="str">
        <f>+VLOOKUP(Sitio_Publico[[#This Row],[Muestra]],Estructura!$Y$4:$AB$483,4,0)</f>
        <v>M-00056</v>
      </c>
    </row>
    <row r="2004" spans="1:27" ht="40.799999999999997" x14ac:dyDescent="0.3">
      <c r="A2004" s="16">
        <f t="shared" si="31"/>
        <v>2003</v>
      </c>
      <c r="B2004" s="47" t="s">
        <v>15118</v>
      </c>
      <c r="C2004" s="13" t="s">
        <v>461</v>
      </c>
      <c r="D2004" s="13" t="s">
        <v>462</v>
      </c>
      <c r="E2004" s="44">
        <v>13122</v>
      </c>
      <c r="F2004" s="13" t="s">
        <v>502</v>
      </c>
      <c r="G2004" s="23" t="s">
        <v>464</v>
      </c>
      <c r="H2004" s="42" t="s">
        <v>458</v>
      </c>
      <c r="I2004" s="28" t="s">
        <v>318</v>
      </c>
      <c r="J2004" s="12" t="s">
        <v>393</v>
      </c>
      <c r="K2004" s="28" t="s">
        <v>503</v>
      </c>
      <c r="L2004" s="12" t="s">
        <v>465</v>
      </c>
      <c r="M2004" s="12" t="s">
        <v>466</v>
      </c>
      <c r="N2004" s="12" t="s">
        <v>467</v>
      </c>
      <c r="O2004" s="26" t="s">
        <v>10221</v>
      </c>
      <c r="P2004" s="26" t="s">
        <v>10222</v>
      </c>
      <c r="Q2004" s="25" t="s">
        <v>456</v>
      </c>
      <c r="R2004" s="26" t="s">
        <v>10223</v>
      </c>
      <c r="S2004" s="15" t="s">
        <v>10224</v>
      </c>
      <c r="T2004" s="52">
        <v>0</v>
      </c>
      <c r="U2004" s="22" t="s">
        <v>392</v>
      </c>
      <c r="V2004" s="18" t="str">
        <f>+Sitio_Publico[[#This Row],[idcoleccion]]&amp;"-"&amp;Sitio_Publico[[#This Row],[id]]</f>
        <v>000-2003</v>
      </c>
      <c r="W2004" s="18">
        <f>+VLOOKUP(Sitio_Publico[[#This Row],[territorio]],Estructura!$AE$4:$AH$1067,4,0)</f>
        <v>30013122</v>
      </c>
      <c r="X2004" s="18" t="str">
        <f>+VLOOKUP(Sitio_Publico[[#This Row],[tema]],Estructura!$G$4:$J$532,4,0)</f>
        <v>T-7</v>
      </c>
      <c r="Y2004" s="18" t="str">
        <f>+VLOOKUP(Sitio_Publico[[#This Row],[contenido]],Estructura!$L$4:$O$473,4,0)</f>
        <v>C-2</v>
      </c>
      <c r="Z2004" s="18" t="str">
        <f>+VLOOKUP(Sitio_Publico[[#This Row],[Filtro Integrado]],Estructura!$U$4:$W$529,3,0)</f>
        <v>FI-0</v>
      </c>
      <c r="AA2004" s="18" t="str">
        <f>+VLOOKUP(Sitio_Publico[[#This Row],[Muestra]],Estructura!$Y$4:$AB$483,4,0)</f>
        <v>M-00054</v>
      </c>
    </row>
    <row r="2005" spans="1:27" ht="40.799999999999997" x14ac:dyDescent="0.3">
      <c r="A2005" s="16">
        <f t="shared" si="31"/>
        <v>2004</v>
      </c>
      <c r="B2005" s="47" t="s">
        <v>15118</v>
      </c>
      <c r="C2005" s="13" t="s">
        <v>461</v>
      </c>
      <c r="D2005" s="13" t="s">
        <v>462</v>
      </c>
      <c r="E2005" s="44">
        <v>11301</v>
      </c>
      <c r="F2005" s="13" t="s">
        <v>497</v>
      </c>
      <c r="G2005" s="23" t="s">
        <v>498</v>
      </c>
      <c r="H2005" s="42" t="s">
        <v>458</v>
      </c>
      <c r="I2005" s="28" t="s">
        <v>283</v>
      </c>
      <c r="J2005" s="12" t="s">
        <v>499</v>
      </c>
      <c r="K2005" s="28" t="s">
        <v>500</v>
      </c>
      <c r="L2005" s="12" t="s">
        <v>465</v>
      </c>
      <c r="M2005" s="12" t="s">
        <v>501</v>
      </c>
      <c r="N2005" s="12" t="s">
        <v>467</v>
      </c>
      <c r="O2005" s="26" t="s">
        <v>10225</v>
      </c>
      <c r="P2005" s="26" t="s">
        <v>10226</v>
      </c>
      <c r="Q2005" s="25" t="s">
        <v>456</v>
      </c>
      <c r="R2005" s="26" t="s">
        <v>10227</v>
      </c>
      <c r="S2005" s="15" t="s">
        <v>10228</v>
      </c>
      <c r="T2005" s="52">
        <v>0</v>
      </c>
      <c r="U2005" s="22" t="s">
        <v>392</v>
      </c>
      <c r="V2005" s="18" t="str">
        <f>+Sitio_Publico[[#This Row],[idcoleccion]]&amp;"-"&amp;Sitio_Publico[[#This Row],[id]]</f>
        <v>000-2004</v>
      </c>
      <c r="W2005" s="18">
        <f>+VLOOKUP(Sitio_Publico[[#This Row],[territorio]],Estructura!$AE$4:$AH$1067,4,0)</f>
        <v>30011301</v>
      </c>
      <c r="X2005" s="18" t="str">
        <f>+VLOOKUP(Sitio_Publico[[#This Row],[tema]],Estructura!$G$4:$J$532,4,0)</f>
        <v>T-6</v>
      </c>
      <c r="Y2005" s="18" t="str">
        <f>+VLOOKUP(Sitio_Publico[[#This Row],[contenido]],Estructura!$L$4:$O$473,4,0)</f>
        <v>C-4</v>
      </c>
      <c r="Z2005" s="18" t="str">
        <f>+VLOOKUP(Sitio_Publico[[#This Row],[Filtro Integrado]],Estructura!$U$4:$W$529,3,0)</f>
        <v>FI-1</v>
      </c>
      <c r="AA2005" s="18" t="str">
        <f>+VLOOKUP(Sitio_Publico[[#This Row],[Muestra]],Estructura!$Y$4:$AB$483,4,0)</f>
        <v>M-00053</v>
      </c>
    </row>
    <row r="2006" spans="1:27" ht="40.799999999999997" x14ac:dyDescent="0.3">
      <c r="A2006" s="16">
        <f t="shared" si="31"/>
        <v>2005</v>
      </c>
      <c r="B2006" s="47" t="s">
        <v>15118</v>
      </c>
      <c r="C2006" s="13" t="s">
        <v>461</v>
      </c>
      <c r="D2006" s="13" t="s">
        <v>462</v>
      </c>
      <c r="E2006" s="44">
        <v>10104</v>
      </c>
      <c r="F2006" s="13" t="s">
        <v>497</v>
      </c>
      <c r="G2006" s="23" t="s">
        <v>498</v>
      </c>
      <c r="H2006" s="42" t="s">
        <v>458</v>
      </c>
      <c r="I2006" s="28" t="s">
        <v>251</v>
      </c>
      <c r="J2006" s="12" t="s">
        <v>499</v>
      </c>
      <c r="K2006" s="28" t="s">
        <v>500</v>
      </c>
      <c r="L2006" s="12" t="s">
        <v>465</v>
      </c>
      <c r="M2006" s="12" t="s">
        <v>501</v>
      </c>
      <c r="N2006" s="12" t="s">
        <v>467</v>
      </c>
      <c r="O2006" s="26" t="s">
        <v>10229</v>
      </c>
      <c r="P2006" s="26" t="s">
        <v>10230</v>
      </c>
      <c r="Q2006" s="25" t="s">
        <v>456</v>
      </c>
      <c r="R2006" s="26" t="s">
        <v>10231</v>
      </c>
      <c r="S2006" s="15" t="s">
        <v>10232</v>
      </c>
      <c r="T2006" s="52">
        <v>0</v>
      </c>
      <c r="U2006" s="22" t="s">
        <v>392</v>
      </c>
      <c r="V2006" s="18" t="str">
        <f>+Sitio_Publico[[#This Row],[idcoleccion]]&amp;"-"&amp;Sitio_Publico[[#This Row],[id]]</f>
        <v>000-2005</v>
      </c>
      <c r="W2006" s="18">
        <f>+VLOOKUP(Sitio_Publico[[#This Row],[territorio]],Estructura!$AE$4:$AH$1067,4,0)</f>
        <v>30010104</v>
      </c>
      <c r="X2006" s="18" t="str">
        <f>+VLOOKUP(Sitio_Publico[[#This Row],[tema]],Estructura!$G$4:$J$532,4,0)</f>
        <v>T-6</v>
      </c>
      <c r="Y2006" s="18" t="str">
        <f>+VLOOKUP(Sitio_Publico[[#This Row],[contenido]],Estructura!$L$4:$O$473,4,0)</f>
        <v>C-4</v>
      </c>
      <c r="Z2006" s="18" t="str">
        <f>+VLOOKUP(Sitio_Publico[[#This Row],[Filtro Integrado]],Estructura!$U$4:$W$529,3,0)</f>
        <v>FI-1</v>
      </c>
      <c r="AA2006" s="18" t="str">
        <f>+VLOOKUP(Sitio_Publico[[#This Row],[Muestra]],Estructura!$Y$4:$AB$483,4,0)</f>
        <v>M-00053</v>
      </c>
    </row>
    <row r="2007" spans="1:27" ht="40.799999999999997" x14ac:dyDescent="0.3">
      <c r="A2007" s="16">
        <f t="shared" si="31"/>
        <v>2006</v>
      </c>
      <c r="B2007" s="47" t="s">
        <v>15118</v>
      </c>
      <c r="C2007" s="13" t="s">
        <v>461</v>
      </c>
      <c r="D2007" s="13" t="s">
        <v>462</v>
      </c>
      <c r="E2007" s="44">
        <v>7203</v>
      </c>
      <c r="F2007" s="13" t="s">
        <v>497</v>
      </c>
      <c r="G2007" s="23" t="s">
        <v>498</v>
      </c>
      <c r="H2007" s="42" t="s">
        <v>458</v>
      </c>
      <c r="I2007" s="28" t="s">
        <v>144</v>
      </c>
      <c r="J2007" s="12" t="s">
        <v>499</v>
      </c>
      <c r="K2007" s="28" t="s">
        <v>500</v>
      </c>
      <c r="L2007" s="12" t="s">
        <v>465</v>
      </c>
      <c r="M2007" s="12" t="s">
        <v>501</v>
      </c>
      <c r="N2007" s="12" t="s">
        <v>467</v>
      </c>
      <c r="O2007" s="26" t="s">
        <v>10233</v>
      </c>
      <c r="P2007" s="26" t="s">
        <v>10234</v>
      </c>
      <c r="Q2007" s="25" t="s">
        <v>456</v>
      </c>
      <c r="R2007" s="26" t="s">
        <v>10235</v>
      </c>
      <c r="S2007" s="15" t="s">
        <v>10236</v>
      </c>
      <c r="T2007" s="52">
        <v>0</v>
      </c>
      <c r="U2007" s="22" t="s">
        <v>392</v>
      </c>
      <c r="V2007" s="18" t="str">
        <f>+Sitio_Publico[[#This Row],[idcoleccion]]&amp;"-"&amp;Sitio_Publico[[#This Row],[id]]</f>
        <v>000-2006</v>
      </c>
      <c r="W2007" s="18">
        <f>+VLOOKUP(Sitio_Publico[[#This Row],[territorio]],Estructura!$AE$4:$AH$1067,4,0)</f>
        <v>30007203</v>
      </c>
      <c r="X2007" s="18" t="str">
        <f>+VLOOKUP(Sitio_Publico[[#This Row],[tema]],Estructura!$G$4:$J$532,4,0)</f>
        <v>T-6</v>
      </c>
      <c r="Y2007" s="18" t="str">
        <f>+VLOOKUP(Sitio_Publico[[#This Row],[contenido]],Estructura!$L$4:$O$473,4,0)</f>
        <v>C-4</v>
      </c>
      <c r="Z2007" s="18" t="str">
        <f>+VLOOKUP(Sitio_Publico[[#This Row],[Filtro Integrado]],Estructura!$U$4:$W$529,3,0)</f>
        <v>FI-1</v>
      </c>
      <c r="AA2007" s="18" t="str">
        <f>+VLOOKUP(Sitio_Publico[[#This Row],[Muestra]],Estructura!$Y$4:$AB$483,4,0)</f>
        <v>M-00053</v>
      </c>
    </row>
    <row r="2008" spans="1:27" ht="40.799999999999997" x14ac:dyDescent="0.3">
      <c r="A2008" s="16">
        <f t="shared" si="31"/>
        <v>2007</v>
      </c>
      <c r="B2008" s="47" t="s">
        <v>15118</v>
      </c>
      <c r="C2008" s="13" t="s">
        <v>461</v>
      </c>
      <c r="D2008" s="13" t="s">
        <v>462</v>
      </c>
      <c r="E2008" s="44">
        <v>6</v>
      </c>
      <c r="F2008" s="13" t="s">
        <v>603</v>
      </c>
      <c r="G2008" s="23" t="s">
        <v>586</v>
      </c>
      <c r="H2008" s="42" t="s">
        <v>457</v>
      </c>
      <c r="I2008" s="28" t="s">
        <v>369</v>
      </c>
      <c r="J2008" s="12" t="s">
        <v>393</v>
      </c>
      <c r="K2008" s="28" t="s">
        <v>604</v>
      </c>
      <c r="L2008" s="12" t="s">
        <v>465</v>
      </c>
      <c r="M2008" s="12" t="s">
        <v>605</v>
      </c>
      <c r="N2008" s="12" t="s">
        <v>467</v>
      </c>
      <c r="O2008" s="26" t="s">
        <v>10237</v>
      </c>
      <c r="P2008" s="26" t="s">
        <v>10238</v>
      </c>
      <c r="Q2008" s="25" t="s">
        <v>456</v>
      </c>
      <c r="R2008" s="26" t="s">
        <v>10239</v>
      </c>
      <c r="S2008" s="15" t="s">
        <v>10240</v>
      </c>
      <c r="T2008" s="52">
        <v>0</v>
      </c>
      <c r="U2008" s="22" t="s">
        <v>392</v>
      </c>
      <c r="V2008" s="18" t="str">
        <f>+Sitio_Publico[[#This Row],[idcoleccion]]&amp;"-"&amp;Sitio_Publico[[#This Row],[id]]</f>
        <v>000-2007</v>
      </c>
      <c r="W2008" s="18">
        <f>+VLOOKUP(Sitio_Publico[[#This Row],[territorio]],Estructura!$AE$4:$AH$1067,4,0)</f>
        <v>20000006</v>
      </c>
      <c r="X2008" s="18" t="str">
        <f>+VLOOKUP(Sitio_Publico[[#This Row],[tema]],Estructura!$G$4:$J$532,4,0)</f>
        <v>T-12</v>
      </c>
      <c r="Y2008" s="18" t="str">
        <f>+VLOOKUP(Sitio_Publico[[#This Row],[contenido]],Estructura!$L$4:$O$473,4,0)</f>
        <v>C-5</v>
      </c>
      <c r="Z2008" s="18" t="str">
        <f>+VLOOKUP(Sitio_Publico[[#This Row],[Filtro Integrado]],Estructura!$U$4:$W$529,3,0)</f>
        <v>FI-0</v>
      </c>
      <c r="AA2008" s="18" t="str">
        <f>+VLOOKUP(Sitio_Publico[[#This Row],[Muestra]],Estructura!$Y$4:$AB$483,4,0)</f>
        <v>M-00062</v>
      </c>
    </row>
    <row r="2009" spans="1:27" ht="40.799999999999997" x14ac:dyDescent="0.3">
      <c r="A2009" s="16">
        <f t="shared" si="31"/>
        <v>2008</v>
      </c>
      <c r="B2009" s="47" t="s">
        <v>15118</v>
      </c>
      <c r="C2009" s="13" t="s">
        <v>461</v>
      </c>
      <c r="D2009" s="13" t="s">
        <v>462</v>
      </c>
      <c r="E2009" s="44">
        <v>16305</v>
      </c>
      <c r="F2009" s="13" t="s">
        <v>524</v>
      </c>
      <c r="G2009" s="23" t="s">
        <v>498</v>
      </c>
      <c r="H2009" s="42" t="s">
        <v>458</v>
      </c>
      <c r="I2009" s="28" t="s">
        <v>213</v>
      </c>
      <c r="J2009" s="12" t="s">
        <v>499</v>
      </c>
      <c r="K2009" s="28" t="s">
        <v>525</v>
      </c>
      <c r="L2009" s="12" t="s">
        <v>465</v>
      </c>
      <c r="M2009" s="12" t="s">
        <v>471</v>
      </c>
      <c r="N2009" s="12" t="s">
        <v>467</v>
      </c>
      <c r="O2009" s="26" t="s">
        <v>10241</v>
      </c>
      <c r="P2009" s="26" t="s">
        <v>10242</v>
      </c>
      <c r="Q2009" s="25" t="s">
        <v>526</v>
      </c>
      <c r="R2009" s="26" t="s">
        <v>10243</v>
      </c>
      <c r="S2009" s="15" t="s">
        <v>10244</v>
      </c>
      <c r="T2009" s="52">
        <v>0</v>
      </c>
      <c r="U2009" s="22" t="s">
        <v>392</v>
      </c>
      <c r="V2009" s="18" t="str">
        <f>+Sitio_Publico[[#This Row],[idcoleccion]]&amp;"-"&amp;Sitio_Publico[[#This Row],[id]]</f>
        <v>000-2008</v>
      </c>
      <c r="W2009" s="18">
        <f>+VLOOKUP(Sitio_Publico[[#This Row],[territorio]],Estructura!$AE$4:$AH$1067,4,0)</f>
        <v>30016305</v>
      </c>
      <c r="X2009" s="18" t="str">
        <f>+VLOOKUP(Sitio_Publico[[#This Row],[tema]],Estructura!$G$4:$J$532,4,0)</f>
        <v>T-8</v>
      </c>
      <c r="Y2009" s="18" t="str">
        <f>+VLOOKUP(Sitio_Publico[[#This Row],[contenido]],Estructura!$L$4:$O$473,4,0)</f>
        <v>C-4</v>
      </c>
      <c r="Z2009" s="18" t="str">
        <f>+VLOOKUP(Sitio_Publico[[#This Row],[Filtro Integrado]],Estructura!$U$4:$W$529,3,0)</f>
        <v>FI-1</v>
      </c>
      <c r="AA2009" s="18" t="str">
        <f>+VLOOKUP(Sitio_Publico[[#This Row],[Muestra]],Estructura!$Y$4:$AB$483,4,0)</f>
        <v>M-00055</v>
      </c>
    </row>
    <row r="2010" spans="1:27" ht="40.799999999999997" x14ac:dyDescent="0.3">
      <c r="A2010" s="16">
        <f t="shared" si="31"/>
        <v>2009</v>
      </c>
      <c r="B2010" s="47" t="s">
        <v>15118</v>
      </c>
      <c r="C2010" s="13" t="s">
        <v>461</v>
      </c>
      <c r="D2010" s="13" t="s">
        <v>462</v>
      </c>
      <c r="E2010" s="44">
        <v>10206</v>
      </c>
      <c r="F2010" s="13" t="s">
        <v>538</v>
      </c>
      <c r="G2010" s="23" t="s">
        <v>498</v>
      </c>
      <c r="H2010" s="42" t="s">
        <v>458</v>
      </c>
      <c r="I2010" s="28" t="s">
        <v>262</v>
      </c>
      <c r="J2010" s="12" t="s">
        <v>499</v>
      </c>
      <c r="K2010" s="28" t="s">
        <v>539</v>
      </c>
      <c r="L2010" s="12" t="s">
        <v>465</v>
      </c>
      <c r="M2010" s="12" t="s">
        <v>466</v>
      </c>
      <c r="N2010" s="12" t="s">
        <v>467</v>
      </c>
      <c r="O2010" s="26" t="s">
        <v>10245</v>
      </c>
      <c r="P2010" s="26" t="s">
        <v>10246</v>
      </c>
      <c r="Q2010" s="25" t="s">
        <v>526</v>
      </c>
      <c r="R2010" s="26" t="s">
        <v>10247</v>
      </c>
      <c r="S2010" s="15" t="s">
        <v>10248</v>
      </c>
      <c r="T2010" s="52">
        <v>0</v>
      </c>
      <c r="U2010" s="22" t="s">
        <v>392</v>
      </c>
      <c r="V2010" s="18" t="str">
        <f>+Sitio_Publico[[#This Row],[idcoleccion]]&amp;"-"&amp;Sitio_Publico[[#This Row],[id]]</f>
        <v>000-2009</v>
      </c>
      <c r="W2010" s="18">
        <f>+VLOOKUP(Sitio_Publico[[#This Row],[territorio]],Estructura!$AE$4:$AH$1067,4,0)</f>
        <v>30010206</v>
      </c>
      <c r="X2010" s="18" t="str">
        <f>+VLOOKUP(Sitio_Publico[[#This Row],[tema]],Estructura!$G$4:$J$532,4,0)</f>
        <v>T-9</v>
      </c>
      <c r="Y2010" s="18" t="str">
        <f>+VLOOKUP(Sitio_Publico[[#This Row],[contenido]],Estructura!$L$4:$O$473,4,0)</f>
        <v>C-4</v>
      </c>
      <c r="Z2010" s="18" t="str">
        <f>+VLOOKUP(Sitio_Publico[[#This Row],[Filtro Integrado]],Estructura!$U$4:$W$529,3,0)</f>
        <v>FI-1</v>
      </c>
      <c r="AA2010" s="18" t="str">
        <f>+VLOOKUP(Sitio_Publico[[#This Row],[Muestra]],Estructura!$Y$4:$AB$483,4,0)</f>
        <v>M-00056</v>
      </c>
    </row>
    <row r="2011" spans="1:27" ht="40.799999999999997" x14ac:dyDescent="0.3">
      <c r="A2011" s="16">
        <f t="shared" si="31"/>
        <v>2010</v>
      </c>
      <c r="B2011" s="47" t="s">
        <v>15118</v>
      </c>
      <c r="C2011" s="13" t="s">
        <v>461</v>
      </c>
      <c r="D2011" s="13" t="s">
        <v>462</v>
      </c>
      <c r="E2011" s="44">
        <v>9101</v>
      </c>
      <c r="F2011" s="13" t="s">
        <v>502</v>
      </c>
      <c r="G2011" s="23" t="s">
        <v>464</v>
      </c>
      <c r="H2011" s="42" t="s">
        <v>458</v>
      </c>
      <c r="I2011" s="28" t="s">
        <v>216</v>
      </c>
      <c r="J2011" s="12" t="s">
        <v>393</v>
      </c>
      <c r="K2011" s="28" t="s">
        <v>503</v>
      </c>
      <c r="L2011" s="12" t="s">
        <v>465</v>
      </c>
      <c r="M2011" s="12" t="s">
        <v>466</v>
      </c>
      <c r="N2011" s="12" t="s">
        <v>467</v>
      </c>
      <c r="O2011" s="26" t="s">
        <v>10249</v>
      </c>
      <c r="P2011" s="26" t="s">
        <v>10250</v>
      </c>
      <c r="Q2011" s="25" t="s">
        <v>456</v>
      </c>
      <c r="R2011" s="26" t="s">
        <v>10251</v>
      </c>
      <c r="S2011" s="15" t="s">
        <v>10252</v>
      </c>
      <c r="T2011" s="52">
        <v>0</v>
      </c>
      <c r="U2011" s="22" t="s">
        <v>392</v>
      </c>
      <c r="V2011" s="18" t="str">
        <f>+Sitio_Publico[[#This Row],[idcoleccion]]&amp;"-"&amp;Sitio_Publico[[#This Row],[id]]</f>
        <v>000-2010</v>
      </c>
      <c r="W2011" s="18">
        <f>+VLOOKUP(Sitio_Publico[[#This Row],[territorio]],Estructura!$AE$4:$AH$1067,4,0)</f>
        <v>30009101</v>
      </c>
      <c r="X2011" s="18" t="str">
        <f>+VLOOKUP(Sitio_Publico[[#This Row],[tema]],Estructura!$G$4:$J$532,4,0)</f>
        <v>T-7</v>
      </c>
      <c r="Y2011" s="18" t="str">
        <f>+VLOOKUP(Sitio_Publico[[#This Row],[contenido]],Estructura!$L$4:$O$473,4,0)</f>
        <v>C-2</v>
      </c>
      <c r="Z2011" s="18" t="str">
        <f>+VLOOKUP(Sitio_Publico[[#This Row],[Filtro Integrado]],Estructura!$U$4:$W$529,3,0)</f>
        <v>FI-0</v>
      </c>
      <c r="AA2011" s="18" t="str">
        <f>+VLOOKUP(Sitio_Publico[[#This Row],[Muestra]],Estructura!$Y$4:$AB$483,4,0)</f>
        <v>M-00054</v>
      </c>
    </row>
    <row r="2012" spans="1:27" ht="40.799999999999997" x14ac:dyDescent="0.3">
      <c r="A2012" s="16">
        <f t="shared" si="31"/>
        <v>2011</v>
      </c>
      <c r="B2012" s="47" t="s">
        <v>15118</v>
      </c>
      <c r="C2012" s="13" t="s">
        <v>461</v>
      </c>
      <c r="D2012" s="13" t="s">
        <v>462</v>
      </c>
      <c r="E2012" s="44">
        <v>9211</v>
      </c>
      <c r="F2012" s="13" t="s">
        <v>468</v>
      </c>
      <c r="G2012" s="23" t="s">
        <v>469</v>
      </c>
      <c r="H2012" s="42" t="s">
        <v>458</v>
      </c>
      <c r="I2012" s="28" t="s">
        <v>247</v>
      </c>
      <c r="J2012" s="12" t="s">
        <v>393</v>
      </c>
      <c r="K2012" s="28" t="s">
        <v>542</v>
      </c>
      <c r="L2012" s="12" t="s">
        <v>465</v>
      </c>
      <c r="M2012" s="12" t="s">
        <v>471</v>
      </c>
      <c r="N2012" s="12" t="s">
        <v>467</v>
      </c>
      <c r="O2012" s="26" t="s">
        <v>10253</v>
      </c>
      <c r="P2012" s="26" t="s">
        <v>10254</v>
      </c>
      <c r="Q2012" s="25" t="s">
        <v>456</v>
      </c>
      <c r="R2012" s="26" t="s">
        <v>10255</v>
      </c>
      <c r="S2012" s="15" t="s">
        <v>10256</v>
      </c>
      <c r="T2012" s="52">
        <v>0</v>
      </c>
      <c r="U2012" s="22" t="s">
        <v>392</v>
      </c>
      <c r="V2012" s="18" t="str">
        <f>+Sitio_Publico[[#This Row],[idcoleccion]]&amp;"-"&amp;Sitio_Publico[[#This Row],[id]]</f>
        <v>000-2011</v>
      </c>
      <c r="W2012" s="18">
        <f>+VLOOKUP(Sitio_Publico[[#This Row],[territorio]],Estructura!$AE$4:$AH$1067,4,0)</f>
        <v>30009211</v>
      </c>
      <c r="X2012" s="18" t="str">
        <f>+VLOOKUP(Sitio_Publico[[#This Row],[tema]],Estructura!$G$4:$J$532,4,0)</f>
        <v>T-4</v>
      </c>
      <c r="Y2012" s="18" t="str">
        <f>+VLOOKUP(Sitio_Publico[[#This Row],[contenido]],Estructura!$L$4:$O$473,4,0)</f>
        <v>C-3</v>
      </c>
      <c r="Z2012" s="18" t="str">
        <f>+VLOOKUP(Sitio_Publico[[#This Row],[Filtro Integrado]],Estructura!$U$4:$W$529,3,0)</f>
        <v>FI-0</v>
      </c>
      <c r="AA2012" s="18" t="str">
        <f>+VLOOKUP(Sitio_Publico[[#This Row],[Muestra]],Estructura!$Y$4:$AB$483,4,0)</f>
        <v>M-00058</v>
      </c>
    </row>
    <row r="2013" spans="1:27" ht="40.799999999999997" x14ac:dyDescent="0.3">
      <c r="A2013" s="16">
        <f t="shared" si="31"/>
        <v>2012</v>
      </c>
      <c r="B2013" s="47" t="s">
        <v>15118</v>
      </c>
      <c r="C2013" s="13" t="s">
        <v>461</v>
      </c>
      <c r="D2013" s="13" t="s">
        <v>462</v>
      </c>
      <c r="E2013" s="44">
        <v>9107</v>
      </c>
      <c r="F2013" s="13" t="s">
        <v>463</v>
      </c>
      <c r="G2013" s="23" t="s">
        <v>464</v>
      </c>
      <c r="H2013" s="42" t="s">
        <v>458</v>
      </c>
      <c r="I2013" s="28" t="s">
        <v>222</v>
      </c>
      <c r="J2013" s="12" t="s">
        <v>393</v>
      </c>
      <c r="K2013" s="28" t="s">
        <v>463</v>
      </c>
      <c r="L2013" s="12" t="s">
        <v>465</v>
      </c>
      <c r="M2013" s="12" t="s">
        <v>466</v>
      </c>
      <c r="N2013" s="12" t="s">
        <v>467</v>
      </c>
      <c r="O2013" s="26" t="s">
        <v>10257</v>
      </c>
      <c r="P2013" s="26" t="s">
        <v>10258</v>
      </c>
      <c r="Q2013" s="25" t="s">
        <v>456</v>
      </c>
      <c r="R2013" s="26" t="s">
        <v>10259</v>
      </c>
      <c r="S2013" s="15" t="s">
        <v>10260</v>
      </c>
      <c r="T2013" s="52">
        <v>0</v>
      </c>
      <c r="U2013" s="22" t="s">
        <v>392</v>
      </c>
      <c r="V2013" s="18" t="str">
        <f>+Sitio_Publico[[#This Row],[idcoleccion]]&amp;"-"&amp;Sitio_Publico[[#This Row],[id]]</f>
        <v>000-2012</v>
      </c>
      <c r="W2013" s="18">
        <f>+VLOOKUP(Sitio_Publico[[#This Row],[territorio]],Estructura!$AE$4:$AH$1067,4,0)</f>
        <v>30009107</v>
      </c>
      <c r="X2013" s="18" t="str">
        <f>+VLOOKUP(Sitio_Publico[[#This Row],[tema]],Estructura!$G$4:$J$532,4,0)</f>
        <v>T-3</v>
      </c>
      <c r="Y2013" s="18" t="str">
        <f>+VLOOKUP(Sitio_Publico[[#This Row],[contenido]],Estructura!$L$4:$O$473,4,0)</f>
        <v>C-2</v>
      </c>
      <c r="Z2013" s="18" t="str">
        <f>+VLOOKUP(Sitio_Publico[[#This Row],[Filtro Integrado]],Estructura!$U$4:$W$529,3,0)</f>
        <v>FI-0</v>
      </c>
      <c r="AA2013" s="18" t="str">
        <f>+VLOOKUP(Sitio_Publico[[#This Row],[Muestra]],Estructura!$Y$4:$AB$483,4,0)</f>
        <v>M-00049</v>
      </c>
    </row>
    <row r="2014" spans="1:27" ht="40.799999999999997" x14ac:dyDescent="0.3">
      <c r="A2014" s="16">
        <f t="shared" si="31"/>
        <v>2013</v>
      </c>
      <c r="B2014" s="47" t="s">
        <v>15118</v>
      </c>
      <c r="C2014" s="13" t="s">
        <v>461</v>
      </c>
      <c r="D2014" s="13" t="s">
        <v>462</v>
      </c>
      <c r="E2014" s="44">
        <v>11402</v>
      </c>
      <c r="F2014" s="13" t="s">
        <v>468</v>
      </c>
      <c r="G2014" s="23" t="s">
        <v>469</v>
      </c>
      <c r="H2014" s="42" t="s">
        <v>458</v>
      </c>
      <c r="I2014" s="28" t="s">
        <v>286</v>
      </c>
      <c r="J2014" s="12" t="s">
        <v>393</v>
      </c>
      <c r="K2014" s="28" t="s">
        <v>542</v>
      </c>
      <c r="L2014" s="12" t="s">
        <v>465</v>
      </c>
      <c r="M2014" s="12" t="s">
        <v>471</v>
      </c>
      <c r="N2014" s="12" t="s">
        <v>467</v>
      </c>
      <c r="O2014" s="26" t="s">
        <v>10261</v>
      </c>
      <c r="P2014" s="26" t="s">
        <v>10262</v>
      </c>
      <c r="Q2014" s="25" t="s">
        <v>456</v>
      </c>
      <c r="R2014" s="26" t="s">
        <v>10263</v>
      </c>
      <c r="S2014" s="15" t="s">
        <v>10264</v>
      </c>
      <c r="T2014" s="52">
        <v>0</v>
      </c>
      <c r="U2014" s="22" t="s">
        <v>392</v>
      </c>
      <c r="V2014" s="18" t="str">
        <f>+Sitio_Publico[[#This Row],[idcoleccion]]&amp;"-"&amp;Sitio_Publico[[#This Row],[id]]</f>
        <v>000-2013</v>
      </c>
      <c r="W2014" s="18">
        <f>+VLOOKUP(Sitio_Publico[[#This Row],[territorio]],Estructura!$AE$4:$AH$1067,4,0)</f>
        <v>30011402</v>
      </c>
      <c r="X2014" s="18" t="str">
        <f>+VLOOKUP(Sitio_Publico[[#This Row],[tema]],Estructura!$G$4:$J$532,4,0)</f>
        <v>T-4</v>
      </c>
      <c r="Y2014" s="18" t="str">
        <f>+VLOOKUP(Sitio_Publico[[#This Row],[contenido]],Estructura!$L$4:$O$473,4,0)</f>
        <v>C-3</v>
      </c>
      <c r="Z2014" s="18" t="str">
        <f>+VLOOKUP(Sitio_Publico[[#This Row],[Filtro Integrado]],Estructura!$U$4:$W$529,3,0)</f>
        <v>FI-0</v>
      </c>
      <c r="AA2014" s="18" t="str">
        <f>+VLOOKUP(Sitio_Publico[[#This Row],[Muestra]],Estructura!$Y$4:$AB$483,4,0)</f>
        <v>M-00058</v>
      </c>
    </row>
    <row r="2015" spans="1:27" ht="36" x14ac:dyDescent="0.3">
      <c r="A2015" s="16">
        <f t="shared" si="31"/>
        <v>2014</v>
      </c>
      <c r="B2015" s="47" t="s">
        <v>15118</v>
      </c>
      <c r="C2015" s="13" t="s">
        <v>461</v>
      </c>
      <c r="D2015" s="13" t="s">
        <v>462</v>
      </c>
      <c r="E2015" s="44">
        <v>9108</v>
      </c>
      <c r="F2015" s="13" t="s">
        <v>497</v>
      </c>
      <c r="G2015" s="23" t="s">
        <v>498</v>
      </c>
      <c r="H2015" s="42" t="s">
        <v>458</v>
      </c>
      <c r="I2015" s="28" t="s">
        <v>223</v>
      </c>
      <c r="J2015" s="12" t="s">
        <v>499</v>
      </c>
      <c r="K2015" s="28" t="s">
        <v>540</v>
      </c>
      <c r="L2015" s="12" t="s">
        <v>541</v>
      </c>
      <c r="M2015" s="12" t="s">
        <v>501</v>
      </c>
      <c r="N2015" s="12" t="s">
        <v>467</v>
      </c>
      <c r="O2015" s="26" t="s">
        <v>10265</v>
      </c>
      <c r="P2015" s="26" t="s">
        <v>10266</v>
      </c>
      <c r="Q2015" s="25" t="s">
        <v>491</v>
      </c>
      <c r="R2015" s="26" t="s">
        <v>10267</v>
      </c>
      <c r="S2015" s="15" t="s">
        <v>10268</v>
      </c>
      <c r="T2015" s="52">
        <v>0</v>
      </c>
      <c r="U2015" s="22" t="s">
        <v>392</v>
      </c>
      <c r="V2015" s="18" t="str">
        <f>+Sitio_Publico[[#This Row],[idcoleccion]]&amp;"-"&amp;Sitio_Publico[[#This Row],[id]]</f>
        <v>000-2014</v>
      </c>
      <c r="W2015" s="18">
        <f>+VLOOKUP(Sitio_Publico[[#This Row],[territorio]],Estructura!$AE$4:$AH$1067,4,0)</f>
        <v>30009108</v>
      </c>
      <c r="X2015" s="18" t="str">
        <f>+VLOOKUP(Sitio_Publico[[#This Row],[tema]],Estructura!$G$4:$J$532,4,0)</f>
        <v>T-6</v>
      </c>
      <c r="Y2015" s="18" t="str">
        <f>+VLOOKUP(Sitio_Publico[[#This Row],[contenido]],Estructura!$L$4:$O$473,4,0)</f>
        <v>C-4</v>
      </c>
      <c r="Z2015" s="18" t="str">
        <f>+VLOOKUP(Sitio_Publico[[#This Row],[Filtro Integrado]],Estructura!$U$4:$W$529,3,0)</f>
        <v>FI-1</v>
      </c>
      <c r="AA2015" s="18" t="str">
        <f>+VLOOKUP(Sitio_Publico[[#This Row],[Muestra]],Estructura!$Y$4:$AB$483,4,0)</f>
        <v>M-00057</v>
      </c>
    </row>
    <row r="2016" spans="1:27" ht="40.799999999999997" x14ac:dyDescent="0.3">
      <c r="A2016" s="16">
        <f t="shared" si="31"/>
        <v>2015</v>
      </c>
      <c r="B2016" s="47" t="s">
        <v>15118</v>
      </c>
      <c r="C2016" s="13" t="s">
        <v>461</v>
      </c>
      <c r="D2016" s="13" t="s">
        <v>462</v>
      </c>
      <c r="E2016" s="44">
        <v>8107</v>
      </c>
      <c r="F2016" s="13" t="s">
        <v>463</v>
      </c>
      <c r="G2016" s="23" t="s">
        <v>464</v>
      </c>
      <c r="H2016" s="42" t="s">
        <v>458</v>
      </c>
      <c r="I2016" s="28" t="s">
        <v>168</v>
      </c>
      <c r="J2016" s="12" t="s">
        <v>393</v>
      </c>
      <c r="K2016" s="28" t="s">
        <v>463</v>
      </c>
      <c r="L2016" s="12" t="s">
        <v>465</v>
      </c>
      <c r="M2016" s="12" t="s">
        <v>466</v>
      </c>
      <c r="N2016" s="12" t="s">
        <v>467</v>
      </c>
      <c r="O2016" s="26" t="s">
        <v>10269</v>
      </c>
      <c r="P2016" s="26" t="s">
        <v>10270</v>
      </c>
      <c r="Q2016" s="25" t="s">
        <v>456</v>
      </c>
      <c r="R2016" s="26" t="s">
        <v>10271</v>
      </c>
      <c r="S2016" s="15" t="s">
        <v>10272</v>
      </c>
      <c r="T2016" s="52">
        <v>0</v>
      </c>
      <c r="U2016" s="22" t="s">
        <v>392</v>
      </c>
      <c r="V2016" s="18" t="str">
        <f>+Sitio_Publico[[#This Row],[idcoleccion]]&amp;"-"&amp;Sitio_Publico[[#This Row],[id]]</f>
        <v>000-2015</v>
      </c>
      <c r="W2016" s="18">
        <f>+VLOOKUP(Sitio_Publico[[#This Row],[territorio]],Estructura!$AE$4:$AH$1067,4,0)</f>
        <v>30008107</v>
      </c>
      <c r="X2016" s="18" t="str">
        <f>+VLOOKUP(Sitio_Publico[[#This Row],[tema]],Estructura!$G$4:$J$532,4,0)</f>
        <v>T-3</v>
      </c>
      <c r="Y2016" s="18" t="str">
        <f>+VLOOKUP(Sitio_Publico[[#This Row],[contenido]],Estructura!$L$4:$O$473,4,0)</f>
        <v>C-2</v>
      </c>
      <c r="Z2016" s="18" t="str">
        <f>+VLOOKUP(Sitio_Publico[[#This Row],[Filtro Integrado]],Estructura!$U$4:$W$529,3,0)</f>
        <v>FI-0</v>
      </c>
      <c r="AA2016" s="18" t="str">
        <f>+VLOOKUP(Sitio_Publico[[#This Row],[Muestra]],Estructura!$Y$4:$AB$483,4,0)</f>
        <v>M-00049</v>
      </c>
    </row>
    <row r="2017" spans="1:27" ht="40.799999999999997" x14ac:dyDescent="0.3">
      <c r="A2017" s="16">
        <f t="shared" si="31"/>
        <v>2016</v>
      </c>
      <c r="B2017" s="47" t="s">
        <v>15118</v>
      </c>
      <c r="C2017" s="13" t="s">
        <v>461</v>
      </c>
      <c r="D2017" s="13" t="s">
        <v>462</v>
      </c>
      <c r="E2017" s="44">
        <v>8103</v>
      </c>
      <c r="F2017" s="13" t="s">
        <v>524</v>
      </c>
      <c r="G2017" s="23" t="s">
        <v>498</v>
      </c>
      <c r="H2017" s="42" t="s">
        <v>458</v>
      </c>
      <c r="I2017" s="28" t="s">
        <v>164</v>
      </c>
      <c r="J2017" s="12" t="s">
        <v>499</v>
      </c>
      <c r="K2017" s="28" t="s">
        <v>525</v>
      </c>
      <c r="L2017" s="12" t="s">
        <v>465</v>
      </c>
      <c r="M2017" s="12" t="s">
        <v>471</v>
      </c>
      <c r="N2017" s="12" t="s">
        <v>467</v>
      </c>
      <c r="O2017" s="26" t="s">
        <v>10273</v>
      </c>
      <c r="P2017" s="26" t="s">
        <v>10274</v>
      </c>
      <c r="Q2017" s="25" t="s">
        <v>526</v>
      </c>
      <c r="R2017" s="26" t="s">
        <v>10275</v>
      </c>
      <c r="S2017" s="15" t="s">
        <v>10276</v>
      </c>
      <c r="T2017" s="52">
        <v>0</v>
      </c>
      <c r="U2017" s="22" t="s">
        <v>392</v>
      </c>
      <c r="V2017" s="18" t="str">
        <f>+Sitio_Publico[[#This Row],[idcoleccion]]&amp;"-"&amp;Sitio_Publico[[#This Row],[id]]</f>
        <v>000-2016</v>
      </c>
      <c r="W2017" s="18">
        <f>+VLOOKUP(Sitio_Publico[[#This Row],[territorio]],Estructura!$AE$4:$AH$1067,4,0)</f>
        <v>30008103</v>
      </c>
      <c r="X2017" s="18" t="str">
        <f>+VLOOKUP(Sitio_Publico[[#This Row],[tema]],Estructura!$G$4:$J$532,4,0)</f>
        <v>T-8</v>
      </c>
      <c r="Y2017" s="18" t="str">
        <f>+VLOOKUP(Sitio_Publico[[#This Row],[contenido]],Estructura!$L$4:$O$473,4,0)</f>
        <v>C-4</v>
      </c>
      <c r="Z2017" s="18" t="str">
        <f>+VLOOKUP(Sitio_Publico[[#This Row],[Filtro Integrado]],Estructura!$U$4:$W$529,3,0)</f>
        <v>FI-1</v>
      </c>
      <c r="AA2017" s="18" t="str">
        <f>+VLOOKUP(Sitio_Publico[[#This Row],[Muestra]],Estructura!$Y$4:$AB$483,4,0)</f>
        <v>M-00055</v>
      </c>
    </row>
    <row r="2018" spans="1:27" ht="40.799999999999997" x14ac:dyDescent="0.3">
      <c r="A2018" s="16">
        <f t="shared" si="31"/>
        <v>2017</v>
      </c>
      <c r="B2018" s="47" t="s">
        <v>15118</v>
      </c>
      <c r="C2018" s="13" t="s">
        <v>461</v>
      </c>
      <c r="D2018" s="13" t="s">
        <v>462</v>
      </c>
      <c r="E2018" s="44">
        <v>8310</v>
      </c>
      <c r="F2018" s="13" t="s">
        <v>524</v>
      </c>
      <c r="G2018" s="23" t="s">
        <v>498</v>
      </c>
      <c r="H2018" s="42" t="s">
        <v>458</v>
      </c>
      <c r="I2018" s="28" t="s">
        <v>190</v>
      </c>
      <c r="J2018" s="12" t="s">
        <v>499</v>
      </c>
      <c r="K2018" s="28" t="s">
        <v>525</v>
      </c>
      <c r="L2018" s="12" t="s">
        <v>465</v>
      </c>
      <c r="M2018" s="12" t="s">
        <v>471</v>
      </c>
      <c r="N2018" s="12" t="s">
        <v>467</v>
      </c>
      <c r="O2018" s="26" t="s">
        <v>10277</v>
      </c>
      <c r="P2018" s="26" t="s">
        <v>10278</v>
      </c>
      <c r="Q2018" s="25" t="s">
        <v>526</v>
      </c>
      <c r="R2018" s="26" t="s">
        <v>10279</v>
      </c>
      <c r="S2018" s="15" t="s">
        <v>10280</v>
      </c>
      <c r="T2018" s="52">
        <v>0</v>
      </c>
      <c r="U2018" s="22" t="s">
        <v>392</v>
      </c>
      <c r="V2018" s="18" t="str">
        <f>+Sitio_Publico[[#This Row],[idcoleccion]]&amp;"-"&amp;Sitio_Publico[[#This Row],[id]]</f>
        <v>000-2017</v>
      </c>
      <c r="W2018" s="18">
        <f>+VLOOKUP(Sitio_Publico[[#This Row],[territorio]],Estructura!$AE$4:$AH$1067,4,0)</f>
        <v>30008310</v>
      </c>
      <c r="X2018" s="18" t="str">
        <f>+VLOOKUP(Sitio_Publico[[#This Row],[tema]],Estructura!$G$4:$J$532,4,0)</f>
        <v>T-8</v>
      </c>
      <c r="Y2018" s="18" t="str">
        <f>+VLOOKUP(Sitio_Publico[[#This Row],[contenido]],Estructura!$L$4:$O$473,4,0)</f>
        <v>C-4</v>
      </c>
      <c r="Z2018" s="18" t="str">
        <f>+VLOOKUP(Sitio_Publico[[#This Row],[Filtro Integrado]],Estructura!$U$4:$W$529,3,0)</f>
        <v>FI-1</v>
      </c>
      <c r="AA2018" s="18" t="str">
        <f>+VLOOKUP(Sitio_Publico[[#This Row],[Muestra]],Estructura!$Y$4:$AB$483,4,0)</f>
        <v>M-00055</v>
      </c>
    </row>
    <row r="2019" spans="1:27" ht="36" x14ac:dyDescent="0.3">
      <c r="A2019" s="16">
        <f t="shared" si="31"/>
        <v>2018</v>
      </c>
      <c r="B2019" s="47" t="s">
        <v>15118</v>
      </c>
      <c r="C2019" s="13" t="s">
        <v>461</v>
      </c>
      <c r="D2019" s="13" t="s">
        <v>462</v>
      </c>
      <c r="E2019" s="44">
        <v>9206</v>
      </c>
      <c r="F2019" s="13" t="s">
        <v>497</v>
      </c>
      <c r="G2019" s="23" t="s">
        <v>498</v>
      </c>
      <c r="H2019" s="42" t="s">
        <v>458</v>
      </c>
      <c r="I2019" s="28" t="s">
        <v>242</v>
      </c>
      <c r="J2019" s="12" t="s">
        <v>499</v>
      </c>
      <c r="K2019" s="28" t="s">
        <v>500</v>
      </c>
      <c r="L2019" s="12" t="s">
        <v>465</v>
      </c>
      <c r="M2019" s="12" t="s">
        <v>501</v>
      </c>
      <c r="N2019" s="12" t="s">
        <v>467</v>
      </c>
      <c r="O2019" s="26" t="s">
        <v>10281</v>
      </c>
      <c r="P2019" s="26" t="s">
        <v>10282</v>
      </c>
      <c r="Q2019" s="25" t="s">
        <v>456</v>
      </c>
      <c r="R2019" s="26" t="s">
        <v>10283</v>
      </c>
      <c r="S2019" s="15" t="s">
        <v>10284</v>
      </c>
      <c r="T2019" s="52">
        <v>0</v>
      </c>
      <c r="U2019" s="22" t="s">
        <v>392</v>
      </c>
      <c r="V2019" s="18" t="str">
        <f>+Sitio_Publico[[#This Row],[idcoleccion]]&amp;"-"&amp;Sitio_Publico[[#This Row],[id]]</f>
        <v>000-2018</v>
      </c>
      <c r="W2019" s="18">
        <f>+VLOOKUP(Sitio_Publico[[#This Row],[territorio]],Estructura!$AE$4:$AH$1067,4,0)</f>
        <v>30009206</v>
      </c>
      <c r="X2019" s="18" t="str">
        <f>+VLOOKUP(Sitio_Publico[[#This Row],[tema]],Estructura!$G$4:$J$532,4,0)</f>
        <v>T-6</v>
      </c>
      <c r="Y2019" s="18" t="str">
        <f>+VLOOKUP(Sitio_Publico[[#This Row],[contenido]],Estructura!$L$4:$O$473,4,0)</f>
        <v>C-4</v>
      </c>
      <c r="Z2019" s="18" t="str">
        <f>+VLOOKUP(Sitio_Publico[[#This Row],[Filtro Integrado]],Estructura!$U$4:$W$529,3,0)</f>
        <v>FI-1</v>
      </c>
      <c r="AA2019" s="18" t="str">
        <f>+VLOOKUP(Sitio_Publico[[#This Row],[Muestra]],Estructura!$Y$4:$AB$483,4,0)</f>
        <v>M-00053</v>
      </c>
    </row>
    <row r="2020" spans="1:27" ht="40.799999999999997" x14ac:dyDescent="0.3">
      <c r="A2020" s="16">
        <f t="shared" si="31"/>
        <v>2019</v>
      </c>
      <c r="B2020" s="47" t="s">
        <v>15118</v>
      </c>
      <c r="C2020" s="13" t="s">
        <v>461</v>
      </c>
      <c r="D2020" s="13" t="s">
        <v>462</v>
      </c>
      <c r="E2020" s="44">
        <v>6308</v>
      </c>
      <c r="F2020" s="13" t="s">
        <v>502</v>
      </c>
      <c r="G2020" s="23" t="s">
        <v>464</v>
      </c>
      <c r="H2020" s="42" t="s">
        <v>458</v>
      </c>
      <c r="I2020" s="28" t="s">
        <v>130</v>
      </c>
      <c r="J2020" s="12" t="s">
        <v>393</v>
      </c>
      <c r="K2020" s="28" t="s">
        <v>503</v>
      </c>
      <c r="L2020" s="12" t="s">
        <v>465</v>
      </c>
      <c r="M2020" s="12" t="s">
        <v>466</v>
      </c>
      <c r="N2020" s="12" t="s">
        <v>467</v>
      </c>
      <c r="O2020" s="26" t="s">
        <v>10285</v>
      </c>
      <c r="P2020" s="26" t="s">
        <v>10286</v>
      </c>
      <c r="Q2020" s="25" t="s">
        <v>456</v>
      </c>
      <c r="R2020" s="26" t="s">
        <v>10287</v>
      </c>
      <c r="S2020" s="15" t="s">
        <v>10288</v>
      </c>
      <c r="T2020" s="52">
        <v>0</v>
      </c>
      <c r="U2020" s="22" t="s">
        <v>392</v>
      </c>
      <c r="V2020" s="18" t="str">
        <f>+Sitio_Publico[[#This Row],[idcoleccion]]&amp;"-"&amp;Sitio_Publico[[#This Row],[id]]</f>
        <v>000-2019</v>
      </c>
      <c r="W2020" s="18">
        <f>+VLOOKUP(Sitio_Publico[[#This Row],[territorio]],Estructura!$AE$4:$AH$1067,4,0)</f>
        <v>30006308</v>
      </c>
      <c r="X2020" s="18" t="str">
        <f>+VLOOKUP(Sitio_Publico[[#This Row],[tema]],Estructura!$G$4:$J$532,4,0)</f>
        <v>T-7</v>
      </c>
      <c r="Y2020" s="18" t="str">
        <f>+VLOOKUP(Sitio_Publico[[#This Row],[contenido]],Estructura!$L$4:$O$473,4,0)</f>
        <v>C-2</v>
      </c>
      <c r="Z2020" s="18" t="str">
        <f>+VLOOKUP(Sitio_Publico[[#This Row],[Filtro Integrado]],Estructura!$U$4:$W$529,3,0)</f>
        <v>FI-0</v>
      </c>
      <c r="AA2020" s="18" t="str">
        <f>+VLOOKUP(Sitio_Publico[[#This Row],[Muestra]],Estructura!$Y$4:$AB$483,4,0)</f>
        <v>M-00054</v>
      </c>
    </row>
    <row r="2021" spans="1:27" ht="36" x14ac:dyDescent="0.3">
      <c r="A2021" s="16">
        <f t="shared" si="31"/>
        <v>2020</v>
      </c>
      <c r="B2021" s="47" t="s">
        <v>15118</v>
      </c>
      <c r="C2021" s="13" t="s">
        <v>461</v>
      </c>
      <c r="D2021" s="13" t="s">
        <v>462</v>
      </c>
      <c r="E2021" s="44">
        <v>1101</v>
      </c>
      <c r="F2021" s="13" t="s">
        <v>497</v>
      </c>
      <c r="G2021" s="23" t="s">
        <v>498</v>
      </c>
      <c r="H2021" s="42" t="s">
        <v>458</v>
      </c>
      <c r="I2021" s="28" t="s">
        <v>26</v>
      </c>
      <c r="J2021" s="12" t="s">
        <v>499</v>
      </c>
      <c r="K2021" s="28" t="s">
        <v>540</v>
      </c>
      <c r="L2021" s="12" t="s">
        <v>541</v>
      </c>
      <c r="M2021" s="12" t="s">
        <v>501</v>
      </c>
      <c r="N2021" s="12" t="s">
        <v>467</v>
      </c>
      <c r="O2021" s="26" t="s">
        <v>10289</v>
      </c>
      <c r="P2021" s="26" t="s">
        <v>10290</v>
      </c>
      <c r="Q2021" s="25" t="s">
        <v>491</v>
      </c>
      <c r="R2021" s="26" t="s">
        <v>10291</v>
      </c>
      <c r="S2021" s="15" t="s">
        <v>10292</v>
      </c>
      <c r="T2021" s="52">
        <v>0</v>
      </c>
      <c r="U2021" s="22" t="s">
        <v>392</v>
      </c>
      <c r="V2021" s="18" t="str">
        <f>+Sitio_Publico[[#This Row],[idcoleccion]]&amp;"-"&amp;Sitio_Publico[[#This Row],[id]]</f>
        <v>000-2020</v>
      </c>
      <c r="W2021" s="18">
        <f>+VLOOKUP(Sitio_Publico[[#This Row],[territorio]],Estructura!$AE$4:$AH$1067,4,0)</f>
        <v>30001101</v>
      </c>
      <c r="X2021" s="18" t="str">
        <f>+VLOOKUP(Sitio_Publico[[#This Row],[tema]],Estructura!$G$4:$J$532,4,0)</f>
        <v>T-6</v>
      </c>
      <c r="Y2021" s="18" t="str">
        <f>+VLOOKUP(Sitio_Publico[[#This Row],[contenido]],Estructura!$L$4:$O$473,4,0)</f>
        <v>C-4</v>
      </c>
      <c r="Z2021" s="18" t="str">
        <f>+VLOOKUP(Sitio_Publico[[#This Row],[Filtro Integrado]],Estructura!$U$4:$W$529,3,0)</f>
        <v>FI-1</v>
      </c>
      <c r="AA2021" s="18" t="str">
        <f>+VLOOKUP(Sitio_Publico[[#This Row],[Muestra]],Estructura!$Y$4:$AB$483,4,0)</f>
        <v>M-00057</v>
      </c>
    </row>
    <row r="2022" spans="1:27" ht="40.799999999999997" x14ac:dyDescent="0.3">
      <c r="A2022" s="16">
        <f t="shared" si="31"/>
        <v>2021</v>
      </c>
      <c r="B2022" s="47" t="s">
        <v>15118</v>
      </c>
      <c r="C2022" s="13" t="s">
        <v>461</v>
      </c>
      <c r="D2022" s="13" t="s">
        <v>462</v>
      </c>
      <c r="E2022" s="44">
        <v>13501</v>
      </c>
      <c r="F2022" s="13" t="s">
        <v>468</v>
      </c>
      <c r="G2022" s="23" t="s">
        <v>469</v>
      </c>
      <c r="H2022" s="42" t="s">
        <v>458</v>
      </c>
      <c r="I2022" s="28" t="s">
        <v>338</v>
      </c>
      <c r="J2022" s="12" t="s">
        <v>393</v>
      </c>
      <c r="K2022" s="28" t="s">
        <v>470</v>
      </c>
      <c r="L2022" s="12" t="s">
        <v>465</v>
      </c>
      <c r="M2022" s="12" t="s">
        <v>471</v>
      </c>
      <c r="N2022" s="12" t="s">
        <v>467</v>
      </c>
      <c r="O2022" s="26" t="s">
        <v>10293</v>
      </c>
      <c r="P2022" s="26" t="s">
        <v>10294</v>
      </c>
      <c r="Q2022" s="25" t="s">
        <v>456</v>
      </c>
      <c r="R2022" s="26" t="s">
        <v>10295</v>
      </c>
      <c r="S2022" s="15" t="s">
        <v>10296</v>
      </c>
      <c r="T2022" s="52">
        <v>0</v>
      </c>
      <c r="U2022" s="22" t="s">
        <v>392</v>
      </c>
      <c r="V2022" s="18" t="str">
        <f>+Sitio_Publico[[#This Row],[idcoleccion]]&amp;"-"&amp;Sitio_Publico[[#This Row],[id]]</f>
        <v>000-2021</v>
      </c>
      <c r="W2022" s="18">
        <f>+VLOOKUP(Sitio_Publico[[#This Row],[territorio]],Estructura!$AE$4:$AH$1067,4,0)</f>
        <v>30013501</v>
      </c>
      <c r="X2022" s="18" t="str">
        <f>+VLOOKUP(Sitio_Publico[[#This Row],[tema]],Estructura!$G$4:$J$532,4,0)</f>
        <v>T-4</v>
      </c>
      <c r="Y2022" s="18" t="str">
        <f>+VLOOKUP(Sitio_Publico[[#This Row],[contenido]],Estructura!$L$4:$O$473,4,0)</f>
        <v>C-3</v>
      </c>
      <c r="Z2022" s="18" t="str">
        <f>+VLOOKUP(Sitio_Publico[[#This Row],[Filtro Integrado]],Estructura!$U$4:$W$529,3,0)</f>
        <v>FI-0</v>
      </c>
      <c r="AA2022" s="18" t="str">
        <f>+VLOOKUP(Sitio_Publico[[#This Row],[Muestra]],Estructura!$Y$4:$AB$483,4,0)</f>
        <v>M-00050</v>
      </c>
    </row>
    <row r="2023" spans="1:27" ht="40.799999999999997" x14ac:dyDescent="0.3">
      <c r="A2023" s="16">
        <f t="shared" si="31"/>
        <v>2022</v>
      </c>
      <c r="B2023" s="47" t="s">
        <v>15118</v>
      </c>
      <c r="C2023" s="13" t="s">
        <v>461</v>
      </c>
      <c r="D2023" s="13" t="s">
        <v>462</v>
      </c>
      <c r="E2023" s="44">
        <v>10105</v>
      </c>
      <c r="F2023" s="13" t="s">
        <v>502</v>
      </c>
      <c r="G2023" s="23" t="s">
        <v>464</v>
      </c>
      <c r="H2023" s="42" t="s">
        <v>458</v>
      </c>
      <c r="I2023" s="28" t="s">
        <v>252</v>
      </c>
      <c r="J2023" s="12" t="s">
        <v>393</v>
      </c>
      <c r="K2023" s="28" t="s">
        <v>503</v>
      </c>
      <c r="L2023" s="12" t="s">
        <v>465</v>
      </c>
      <c r="M2023" s="12" t="s">
        <v>466</v>
      </c>
      <c r="N2023" s="12" t="s">
        <v>467</v>
      </c>
      <c r="O2023" s="26" t="s">
        <v>10297</v>
      </c>
      <c r="P2023" s="26" t="s">
        <v>10298</v>
      </c>
      <c r="Q2023" s="25" t="s">
        <v>456</v>
      </c>
      <c r="R2023" s="26" t="s">
        <v>10299</v>
      </c>
      <c r="S2023" s="15" t="s">
        <v>10300</v>
      </c>
      <c r="T2023" s="52">
        <v>0</v>
      </c>
      <c r="U2023" s="22" t="s">
        <v>392</v>
      </c>
      <c r="V2023" s="18" t="str">
        <f>+Sitio_Publico[[#This Row],[idcoleccion]]&amp;"-"&amp;Sitio_Publico[[#This Row],[id]]</f>
        <v>000-2022</v>
      </c>
      <c r="W2023" s="18">
        <f>+VLOOKUP(Sitio_Publico[[#This Row],[territorio]],Estructura!$AE$4:$AH$1067,4,0)</f>
        <v>30010105</v>
      </c>
      <c r="X2023" s="18" t="str">
        <f>+VLOOKUP(Sitio_Publico[[#This Row],[tema]],Estructura!$G$4:$J$532,4,0)</f>
        <v>T-7</v>
      </c>
      <c r="Y2023" s="18" t="str">
        <f>+VLOOKUP(Sitio_Publico[[#This Row],[contenido]],Estructura!$L$4:$O$473,4,0)</f>
        <v>C-2</v>
      </c>
      <c r="Z2023" s="18" t="str">
        <f>+VLOOKUP(Sitio_Publico[[#This Row],[Filtro Integrado]],Estructura!$U$4:$W$529,3,0)</f>
        <v>FI-0</v>
      </c>
      <c r="AA2023" s="18" t="str">
        <f>+VLOOKUP(Sitio_Publico[[#This Row],[Muestra]],Estructura!$Y$4:$AB$483,4,0)</f>
        <v>M-00054</v>
      </c>
    </row>
    <row r="2024" spans="1:27" ht="40.799999999999997" x14ac:dyDescent="0.3">
      <c r="A2024" s="16">
        <f t="shared" si="31"/>
        <v>2023</v>
      </c>
      <c r="B2024" s="47" t="s">
        <v>15118</v>
      </c>
      <c r="C2024" s="13" t="s">
        <v>461</v>
      </c>
      <c r="D2024" s="13" t="s">
        <v>462</v>
      </c>
      <c r="E2024" s="44">
        <v>14103</v>
      </c>
      <c r="F2024" s="13" t="s">
        <v>468</v>
      </c>
      <c r="G2024" s="23" t="s">
        <v>469</v>
      </c>
      <c r="H2024" s="42" t="s">
        <v>458</v>
      </c>
      <c r="I2024" s="28" t="s">
        <v>350</v>
      </c>
      <c r="J2024" s="12" t="s">
        <v>393</v>
      </c>
      <c r="K2024" s="28" t="s">
        <v>542</v>
      </c>
      <c r="L2024" s="12" t="s">
        <v>465</v>
      </c>
      <c r="M2024" s="12" t="s">
        <v>471</v>
      </c>
      <c r="N2024" s="12" t="s">
        <v>467</v>
      </c>
      <c r="O2024" s="26" t="s">
        <v>10301</v>
      </c>
      <c r="P2024" s="26" t="s">
        <v>10302</v>
      </c>
      <c r="Q2024" s="25" t="s">
        <v>456</v>
      </c>
      <c r="R2024" s="26" t="s">
        <v>10303</v>
      </c>
      <c r="S2024" s="15" t="s">
        <v>10304</v>
      </c>
      <c r="T2024" s="52">
        <v>0</v>
      </c>
      <c r="U2024" s="22" t="s">
        <v>392</v>
      </c>
      <c r="V2024" s="18" t="str">
        <f>+Sitio_Publico[[#This Row],[idcoleccion]]&amp;"-"&amp;Sitio_Publico[[#This Row],[id]]</f>
        <v>000-2023</v>
      </c>
      <c r="W2024" s="18">
        <f>+VLOOKUP(Sitio_Publico[[#This Row],[territorio]],Estructura!$AE$4:$AH$1067,4,0)</f>
        <v>30014103</v>
      </c>
      <c r="X2024" s="18" t="str">
        <f>+VLOOKUP(Sitio_Publico[[#This Row],[tema]],Estructura!$G$4:$J$532,4,0)</f>
        <v>T-4</v>
      </c>
      <c r="Y2024" s="18" t="str">
        <f>+VLOOKUP(Sitio_Publico[[#This Row],[contenido]],Estructura!$L$4:$O$473,4,0)</f>
        <v>C-3</v>
      </c>
      <c r="Z2024" s="18" t="str">
        <f>+VLOOKUP(Sitio_Publico[[#This Row],[Filtro Integrado]],Estructura!$U$4:$W$529,3,0)</f>
        <v>FI-0</v>
      </c>
      <c r="AA2024" s="18" t="str">
        <f>+VLOOKUP(Sitio_Publico[[#This Row],[Muestra]],Estructura!$Y$4:$AB$483,4,0)</f>
        <v>M-00058</v>
      </c>
    </row>
    <row r="2025" spans="1:27" ht="40.799999999999997" x14ac:dyDescent="0.3">
      <c r="A2025" s="16">
        <f t="shared" si="31"/>
        <v>2024</v>
      </c>
      <c r="B2025" s="47" t="s">
        <v>15118</v>
      </c>
      <c r="C2025" s="13" t="s">
        <v>461</v>
      </c>
      <c r="D2025" s="13" t="s">
        <v>462</v>
      </c>
      <c r="E2025" s="44">
        <v>8110</v>
      </c>
      <c r="F2025" s="13" t="s">
        <v>497</v>
      </c>
      <c r="G2025" s="23" t="s">
        <v>498</v>
      </c>
      <c r="H2025" s="42" t="s">
        <v>458</v>
      </c>
      <c r="I2025" s="28" t="s">
        <v>171</v>
      </c>
      <c r="J2025" s="12" t="s">
        <v>499</v>
      </c>
      <c r="K2025" s="28" t="s">
        <v>500</v>
      </c>
      <c r="L2025" s="12" t="s">
        <v>465</v>
      </c>
      <c r="M2025" s="12" t="s">
        <v>501</v>
      </c>
      <c r="N2025" s="12" t="s">
        <v>467</v>
      </c>
      <c r="O2025" s="26" t="s">
        <v>10305</v>
      </c>
      <c r="P2025" s="26" t="s">
        <v>10306</v>
      </c>
      <c r="Q2025" s="25" t="s">
        <v>456</v>
      </c>
      <c r="R2025" s="26" t="s">
        <v>10307</v>
      </c>
      <c r="S2025" s="15" t="s">
        <v>10308</v>
      </c>
      <c r="T2025" s="52">
        <v>0</v>
      </c>
      <c r="U2025" s="22" t="s">
        <v>392</v>
      </c>
      <c r="V2025" s="18" t="str">
        <f>+Sitio_Publico[[#This Row],[idcoleccion]]&amp;"-"&amp;Sitio_Publico[[#This Row],[id]]</f>
        <v>000-2024</v>
      </c>
      <c r="W2025" s="18">
        <f>+VLOOKUP(Sitio_Publico[[#This Row],[territorio]],Estructura!$AE$4:$AH$1067,4,0)</f>
        <v>30008110</v>
      </c>
      <c r="X2025" s="18" t="str">
        <f>+VLOOKUP(Sitio_Publico[[#This Row],[tema]],Estructura!$G$4:$J$532,4,0)</f>
        <v>T-6</v>
      </c>
      <c r="Y2025" s="18" t="str">
        <f>+VLOOKUP(Sitio_Publico[[#This Row],[contenido]],Estructura!$L$4:$O$473,4,0)</f>
        <v>C-4</v>
      </c>
      <c r="Z2025" s="18" t="str">
        <f>+VLOOKUP(Sitio_Publico[[#This Row],[Filtro Integrado]],Estructura!$U$4:$W$529,3,0)</f>
        <v>FI-1</v>
      </c>
      <c r="AA2025" s="18" t="str">
        <f>+VLOOKUP(Sitio_Publico[[#This Row],[Muestra]],Estructura!$Y$4:$AB$483,4,0)</f>
        <v>M-00053</v>
      </c>
    </row>
    <row r="2026" spans="1:27" ht="40.799999999999997" x14ac:dyDescent="0.3">
      <c r="A2026" s="16">
        <f t="shared" si="31"/>
        <v>2025</v>
      </c>
      <c r="B2026" s="47" t="s">
        <v>15118</v>
      </c>
      <c r="C2026" s="13" t="s">
        <v>461</v>
      </c>
      <c r="D2026" s="13" t="s">
        <v>462</v>
      </c>
      <c r="E2026" s="44">
        <v>13129</v>
      </c>
      <c r="F2026" s="13" t="s">
        <v>497</v>
      </c>
      <c r="G2026" s="23" t="s">
        <v>498</v>
      </c>
      <c r="H2026" s="42" t="s">
        <v>458</v>
      </c>
      <c r="I2026" s="28" t="s">
        <v>324</v>
      </c>
      <c r="J2026" s="12" t="s">
        <v>499</v>
      </c>
      <c r="K2026" s="28" t="s">
        <v>500</v>
      </c>
      <c r="L2026" s="12" t="s">
        <v>465</v>
      </c>
      <c r="M2026" s="12" t="s">
        <v>501</v>
      </c>
      <c r="N2026" s="12" t="s">
        <v>467</v>
      </c>
      <c r="O2026" s="26" t="s">
        <v>10309</v>
      </c>
      <c r="P2026" s="26" t="s">
        <v>10310</v>
      </c>
      <c r="Q2026" s="25" t="s">
        <v>456</v>
      </c>
      <c r="R2026" s="26" t="s">
        <v>10311</v>
      </c>
      <c r="S2026" s="15" t="s">
        <v>10312</v>
      </c>
      <c r="T2026" s="52">
        <v>0</v>
      </c>
      <c r="U2026" s="22" t="s">
        <v>392</v>
      </c>
      <c r="V2026" s="18" t="str">
        <f>+Sitio_Publico[[#This Row],[idcoleccion]]&amp;"-"&amp;Sitio_Publico[[#This Row],[id]]</f>
        <v>000-2025</v>
      </c>
      <c r="W2026" s="18">
        <f>+VLOOKUP(Sitio_Publico[[#This Row],[territorio]],Estructura!$AE$4:$AH$1067,4,0)</f>
        <v>30013129</v>
      </c>
      <c r="X2026" s="18" t="str">
        <f>+VLOOKUP(Sitio_Publico[[#This Row],[tema]],Estructura!$G$4:$J$532,4,0)</f>
        <v>T-6</v>
      </c>
      <c r="Y2026" s="18" t="str">
        <f>+VLOOKUP(Sitio_Publico[[#This Row],[contenido]],Estructura!$L$4:$O$473,4,0)</f>
        <v>C-4</v>
      </c>
      <c r="Z2026" s="18" t="str">
        <f>+VLOOKUP(Sitio_Publico[[#This Row],[Filtro Integrado]],Estructura!$U$4:$W$529,3,0)</f>
        <v>FI-1</v>
      </c>
      <c r="AA2026" s="18" t="str">
        <f>+VLOOKUP(Sitio_Publico[[#This Row],[Muestra]],Estructura!$Y$4:$AB$483,4,0)</f>
        <v>M-00053</v>
      </c>
    </row>
    <row r="2027" spans="1:27" ht="40.799999999999997" x14ac:dyDescent="0.3">
      <c r="A2027" s="16">
        <f t="shared" si="31"/>
        <v>2026</v>
      </c>
      <c r="B2027" s="47" t="s">
        <v>15118</v>
      </c>
      <c r="C2027" s="13" t="s">
        <v>461</v>
      </c>
      <c r="D2027" s="13" t="s">
        <v>462</v>
      </c>
      <c r="E2027" s="44">
        <v>10404</v>
      </c>
      <c r="F2027" s="13" t="s">
        <v>468</v>
      </c>
      <c r="G2027" s="23" t="s">
        <v>469</v>
      </c>
      <c r="H2027" s="42" t="s">
        <v>458</v>
      </c>
      <c r="I2027" s="28" t="s">
        <v>277</v>
      </c>
      <c r="J2027" s="12" t="s">
        <v>393</v>
      </c>
      <c r="K2027" s="28" t="s">
        <v>542</v>
      </c>
      <c r="L2027" s="12" t="s">
        <v>465</v>
      </c>
      <c r="M2027" s="12" t="s">
        <v>471</v>
      </c>
      <c r="N2027" s="12" t="s">
        <v>467</v>
      </c>
      <c r="O2027" s="26" t="s">
        <v>10313</v>
      </c>
      <c r="P2027" s="26" t="s">
        <v>10314</v>
      </c>
      <c r="Q2027" s="25" t="s">
        <v>456</v>
      </c>
      <c r="R2027" s="26" t="s">
        <v>10315</v>
      </c>
      <c r="S2027" s="15" t="s">
        <v>10316</v>
      </c>
      <c r="T2027" s="52">
        <v>0</v>
      </c>
      <c r="U2027" s="22" t="s">
        <v>392</v>
      </c>
      <c r="V2027" s="18" t="str">
        <f>+Sitio_Publico[[#This Row],[idcoleccion]]&amp;"-"&amp;Sitio_Publico[[#This Row],[id]]</f>
        <v>000-2026</v>
      </c>
      <c r="W2027" s="18">
        <f>+VLOOKUP(Sitio_Publico[[#This Row],[territorio]],Estructura!$AE$4:$AH$1067,4,0)</f>
        <v>30010404</v>
      </c>
      <c r="X2027" s="18" t="str">
        <f>+VLOOKUP(Sitio_Publico[[#This Row],[tema]],Estructura!$G$4:$J$532,4,0)</f>
        <v>T-4</v>
      </c>
      <c r="Y2027" s="18" t="str">
        <f>+VLOOKUP(Sitio_Publico[[#This Row],[contenido]],Estructura!$L$4:$O$473,4,0)</f>
        <v>C-3</v>
      </c>
      <c r="Z2027" s="18" t="str">
        <f>+VLOOKUP(Sitio_Publico[[#This Row],[Filtro Integrado]],Estructura!$U$4:$W$529,3,0)</f>
        <v>FI-0</v>
      </c>
      <c r="AA2027" s="18" t="str">
        <f>+VLOOKUP(Sitio_Publico[[#This Row],[Muestra]],Estructura!$Y$4:$AB$483,4,0)</f>
        <v>M-00058</v>
      </c>
    </row>
    <row r="2028" spans="1:27" ht="40.799999999999997" x14ac:dyDescent="0.3">
      <c r="A2028" s="16">
        <f t="shared" si="31"/>
        <v>2027</v>
      </c>
      <c r="B2028" s="47" t="s">
        <v>15118</v>
      </c>
      <c r="C2028" s="13" t="s">
        <v>461</v>
      </c>
      <c r="D2028" s="13" t="s">
        <v>462</v>
      </c>
      <c r="E2028" s="44">
        <v>10105</v>
      </c>
      <c r="F2028" s="13" t="s">
        <v>468</v>
      </c>
      <c r="G2028" s="23" t="s">
        <v>469</v>
      </c>
      <c r="H2028" s="42" t="s">
        <v>458</v>
      </c>
      <c r="I2028" s="28" t="s">
        <v>252</v>
      </c>
      <c r="J2028" s="12" t="s">
        <v>393</v>
      </c>
      <c r="K2028" s="28" t="s">
        <v>542</v>
      </c>
      <c r="L2028" s="12" t="s">
        <v>465</v>
      </c>
      <c r="M2028" s="12" t="s">
        <v>471</v>
      </c>
      <c r="N2028" s="12" t="s">
        <v>467</v>
      </c>
      <c r="O2028" s="26" t="s">
        <v>573</v>
      </c>
      <c r="P2028" s="26" t="s">
        <v>10317</v>
      </c>
      <c r="Q2028" s="25" t="s">
        <v>456</v>
      </c>
      <c r="R2028" s="26" t="s">
        <v>10318</v>
      </c>
      <c r="S2028" s="15" t="s">
        <v>574</v>
      </c>
      <c r="T2028" s="52">
        <v>0</v>
      </c>
      <c r="U2028" s="22" t="s">
        <v>392</v>
      </c>
      <c r="V2028" s="18" t="str">
        <f>+Sitio_Publico[[#This Row],[idcoleccion]]&amp;"-"&amp;Sitio_Publico[[#This Row],[id]]</f>
        <v>000-2027</v>
      </c>
      <c r="W2028" s="18">
        <f>+VLOOKUP(Sitio_Publico[[#This Row],[territorio]],Estructura!$AE$4:$AH$1067,4,0)</f>
        <v>30010105</v>
      </c>
      <c r="X2028" s="18" t="str">
        <f>+VLOOKUP(Sitio_Publico[[#This Row],[tema]],Estructura!$G$4:$J$532,4,0)</f>
        <v>T-4</v>
      </c>
      <c r="Y2028" s="18" t="str">
        <f>+VLOOKUP(Sitio_Publico[[#This Row],[contenido]],Estructura!$L$4:$O$473,4,0)</f>
        <v>C-3</v>
      </c>
      <c r="Z2028" s="18" t="str">
        <f>+VLOOKUP(Sitio_Publico[[#This Row],[Filtro Integrado]],Estructura!$U$4:$W$529,3,0)</f>
        <v>FI-0</v>
      </c>
      <c r="AA2028" s="18" t="str">
        <f>+VLOOKUP(Sitio_Publico[[#This Row],[Muestra]],Estructura!$Y$4:$AB$483,4,0)</f>
        <v>M-00058</v>
      </c>
    </row>
    <row r="2029" spans="1:27" ht="40.799999999999997" x14ac:dyDescent="0.3">
      <c r="A2029" s="16">
        <f t="shared" si="31"/>
        <v>2028</v>
      </c>
      <c r="B2029" s="47" t="s">
        <v>15118</v>
      </c>
      <c r="C2029" s="13" t="s">
        <v>461</v>
      </c>
      <c r="D2029" s="13" t="s">
        <v>462</v>
      </c>
      <c r="E2029" s="44">
        <v>5403</v>
      </c>
      <c r="F2029" s="13" t="s">
        <v>497</v>
      </c>
      <c r="G2029" s="23" t="s">
        <v>498</v>
      </c>
      <c r="H2029" s="42" t="s">
        <v>458</v>
      </c>
      <c r="I2029" s="28" t="s">
        <v>76</v>
      </c>
      <c r="J2029" s="12" t="s">
        <v>499</v>
      </c>
      <c r="K2029" s="28" t="s">
        <v>500</v>
      </c>
      <c r="L2029" s="12" t="s">
        <v>465</v>
      </c>
      <c r="M2029" s="12" t="s">
        <v>501</v>
      </c>
      <c r="N2029" s="12" t="s">
        <v>467</v>
      </c>
      <c r="O2029" s="26" t="s">
        <v>10319</v>
      </c>
      <c r="P2029" s="26" t="s">
        <v>10320</v>
      </c>
      <c r="Q2029" s="25" t="s">
        <v>456</v>
      </c>
      <c r="R2029" s="26" t="s">
        <v>10321</v>
      </c>
      <c r="S2029" s="15" t="s">
        <v>10322</v>
      </c>
      <c r="T2029" s="52">
        <v>0</v>
      </c>
      <c r="U2029" s="22" t="s">
        <v>392</v>
      </c>
      <c r="V2029" s="18" t="str">
        <f>+Sitio_Publico[[#This Row],[idcoleccion]]&amp;"-"&amp;Sitio_Publico[[#This Row],[id]]</f>
        <v>000-2028</v>
      </c>
      <c r="W2029" s="18">
        <f>+VLOOKUP(Sitio_Publico[[#This Row],[territorio]],Estructura!$AE$4:$AH$1067,4,0)</f>
        <v>30005403</v>
      </c>
      <c r="X2029" s="18" t="str">
        <f>+VLOOKUP(Sitio_Publico[[#This Row],[tema]],Estructura!$G$4:$J$532,4,0)</f>
        <v>T-6</v>
      </c>
      <c r="Y2029" s="18" t="str">
        <f>+VLOOKUP(Sitio_Publico[[#This Row],[contenido]],Estructura!$L$4:$O$473,4,0)</f>
        <v>C-4</v>
      </c>
      <c r="Z2029" s="18" t="str">
        <f>+VLOOKUP(Sitio_Publico[[#This Row],[Filtro Integrado]],Estructura!$U$4:$W$529,3,0)</f>
        <v>FI-1</v>
      </c>
      <c r="AA2029" s="18" t="str">
        <f>+VLOOKUP(Sitio_Publico[[#This Row],[Muestra]],Estructura!$Y$4:$AB$483,4,0)</f>
        <v>M-00053</v>
      </c>
    </row>
    <row r="2030" spans="1:27" ht="36" x14ac:dyDescent="0.3">
      <c r="A2030" s="16">
        <f t="shared" si="31"/>
        <v>2029</v>
      </c>
      <c r="B2030" s="47" t="s">
        <v>15118</v>
      </c>
      <c r="C2030" s="13" t="s">
        <v>461</v>
      </c>
      <c r="D2030" s="13" t="s">
        <v>462</v>
      </c>
      <c r="E2030" s="44">
        <v>11201</v>
      </c>
      <c r="F2030" s="13" t="s">
        <v>468</v>
      </c>
      <c r="G2030" s="23" t="s">
        <v>469</v>
      </c>
      <c r="H2030" s="42" t="s">
        <v>458</v>
      </c>
      <c r="I2030" s="28" t="s">
        <v>280</v>
      </c>
      <c r="J2030" s="12" t="s">
        <v>393</v>
      </c>
      <c r="K2030" s="28" t="s">
        <v>470</v>
      </c>
      <c r="L2030" s="12" t="s">
        <v>465</v>
      </c>
      <c r="M2030" s="12" t="s">
        <v>471</v>
      </c>
      <c r="N2030" s="12" t="s">
        <v>467</v>
      </c>
      <c r="O2030" s="26" t="s">
        <v>10323</v>
      </c>
      <c r="P2030" s="26" t="s">
        <v>10324</v>
      </c>
      <c r="Q2030" s="25" t="s">
        <v>456</v>
      </c>
      <c r="R2030" s="26" t="s">
        <v>10325</v>
      </c>
      <c r="S2030" s="15" t="s">
        <v>10326</v>
      </c>
      <c r="T2030" s="52">
        <v>0</v>
      </c>
      <c r="U2030" s="22" t="s">
        <v>392</v>
      </c>
      <c r="V2030" s="18" t="str">
        <f>+Sitio_Publico[[#This Row],[idcoleccion]]&amp;"-"&amp;Sitio_Publico[[#This Row],[id]]</f>
        <v>000-2029</v>
      </c>
      <c r="W2030" s="18">
        <f>+VLOOKUP(Sitio_Publico[[#This Row],[territorio]],Estructura!$AE$4:$AH$1067,4,0)</f>
        <v>30011201</v>
      </c>
      <c r="X2030" s="18" t="str">
        <f>+VLOOKUP(Sitio_Publico[[#This Row],[tema]],Estructura!$G$4:$J$532,4,0)</f>
        <v>T-4</v>
      </c>
      <c r="Y2030" s="18" t="str">
        <f>+VLOOKUP(Sitio_Publico[[#This Row],[contenido]],Estructura!$L$4:$O$473,4,0)</f>
        <v>C-3</v>
      </c>
      <c r="Z2030" s="18" t="str">
        <f>+VLOOKUP(Sitio_Publico[[#This Row],[Filtro Integrado]],Estructura!$U$4:$W$529,3,0)</f>
        <v>FI-0</v>
      </c>
      <c r="AA2030" s="18" t="str">
        <f>+VLOOKUP(Sitio_Publico[[#This Row],[Muestra]],Estructura!$Y$4:$AB$483,4,0)</f>
        <v>M-00050</v>
      </c>
    </row>
    <row r="2031" spans="1:27" ht="36" x14ac:dyDescent="0.3">
      <c r="A2031" s="16">
        <f t="shared" si="31"/>
        <v>2030</v>
      </c>
      <c r="B2031" s="47" t="s">
        <v>15118</v>
      </c>
      <c r="C2031" s="13" t="s">
        <v>461</v>
      </c>
      <c r="D2031" s="13" t="s">
        <v>462</v>
      </c>
      <c r="E2031" s="44">
        <v>5503</v>
      </c>
      <c r="F2031" s="13" t="s">
        <v>497</v>
      </c>
      <c r="G2031" s="23" t="s">
        <v>498</v>
      </c>
      <c r="H2031" s="42" t="s">
        <v>458</v>
      </c>
      <c r="I2031" s="28" t="s">
        <v>81</v>
      </c>
      <c r="J2031" s="12" t="s">
        <v>499</v>
      </c>
      <c r="K2031" s="28" t="s">
        <v>540</v>
      </c>
      <c r="L2031" s="12" t="s">
        <v>541</v>
      </c>
      <c r="M2031" s="12" t="s">
        <v>501</v>
      </c>
      <c r="N2031" s="12" t="s">
        <v>467</v>
      </c>
      <c r="O2031" s="26" t="s">
        <v>10327</v>
      </c>
      <c r="P2031" s="26" t="s">
        <v>10328</v>
      </c>
      <c r="Q2031" s="25" t="s">
        <v>491</v>
      </c>
      <c r="R2031" s="26" t="s">
        <v>10329</v>
      </c>
      <c r="S2031" s="15" t="s">
        <v>10330</v>
      </c>
      <c r="T2031" s="52">
        <v>0</v>
      </c>
      <c r="U2031" s="22" t="s">
        <v>392</v>
      </c>
      <c r="V2031" s="18" t="str">
        <f>+Sitio_Publico[[#This Row],[idcoleccion]]&amp;"-"&amp;Sitio_Publico[[#This Row],[id]]</f>
        <v>000-2030</v>
      </c>
      <c r="W2031" s="18">
        <f>+VLOOKUP(Sitio_Publico[[#This Row],[territorio]],Estructura!$AE$4:$AH$1067,4,0)</f>
        <v>30005503</v>
      </c>
      <c r="X2031" s="18" t="str">
        <f>+VLOOKUP(Sitio_Publico[[#This Row],[tema]],Estructura!$G$4:$J$532,4,0)</f>
        <v>T-6</v>
      </c>
      <c r="Y2031" s="18" t="str">
        <f>+VLOOKUP(Sitio_Publico[[#This Row],[contenido]],Estructura!$L$4:$O$473,4,0)</f>
        <v>C-4</v>
      </c>
      <c r="Z2031" s="18" t="str">
        <f>+VLOOKUP(Sitio_Publico[[#This Row],[Filtro Integrado]],Estructura!$U$4:$W$529,3,0)</f>
        <v>FI-1</v>
      </c>
      <c r="AA2031" s="18" t="str">
        <f>+VLOOKUP(Sitio_Publico[[#This Row],[Muestra]],Estructura!$Y$4:$AB$483,4,0)</f>
        <v>M-00057</v>
      </c>
    </row>
    <row r="2032" spans="1:27" ht="40.799999999999997" x14ac:dyDescent="0.3">
      <c r="A2032" s="16">
        <f t="shared" si="31"/>
        <v>2031</v>
      </c>
      <c r="B2032" s="47" t="s">
        <v>15118</v>
      </c>
      <c r="C2032" s="13" t="s">
        <v>461</v>
      </c>
      <c r="D2032" s="13" t="s">
        <v>462</v>
      </c>
      <c r="E2032" s="44">
        <v>9114</v>
      </c>
      <c r="F2032" s="13" t="s">
        <v>468</v>
      </c>
      <c r="G2032" s="23" t="s">
        <v>469</v>
      </c>
      <c r="H2032" s="42" t="s">
        <v>458</v>
      </c>
      <c r="I2032" s="28" t="s">
        <v>229</v>
      </c>
      <c r="J2032" s="12" t="s">
        <v>393</v>
      </c>
      <c r="K2032" s="28" t="s">
        <v>542</v>
      </c>
      <c r="L2032" s="12" t="s">
        <v>465</v>
      </c>
      <c r="M2032" s="12" t="s">
        <v>471</v>
      </c>
      <c r="N2032" s="12" t="s">
        <v>467</v>
      </c>
      <c r="O2032" s="26" t="s">
        <v>10331</v>
      </c>
      <c r="P2032" s="26" t="s">
        <v>10332</v>
      </c>
      <c r="Q2032" s="25" t="s">
        <v>456</v>
      </c>
      <c r="R2032" s="26" t="s">
        <v>10333</v>
      </c>
      <c r="S2032" s="15" t="s">
        <v>10334</v>
      </c>
      <c r="T2032" s="52">
        <v>0</v>
      </c>
      <c r="U2032" s="22" t="s">
        <v>392</v>
      </c>
      <c r="V2032" s="18" t="str">
        <f>+Sitio_Publico[[#This Row],[idcoleccion]]&amp;"-"&amp;Sitio_Publico[[#This Row],[id]]</f>
        <v>000-2031</v>
      </c>
      <c r="W2032" s="18">
        <f>+VLOOKUP(Sitio_Publico[[#This Row],[territorio]],Estructura!$AE$4:$AH$1067,4,0)</f>
        <v>30009114</v>
      </c>
      <c r="X2032" s="18" t="str">
        <f>+VLOOKUP(Sitio_Publico[[#This Row],[tema]],Estructura!$G$4:$J$532,4,0)</f>
        <v>T-4</v>
      </c>
      <c r="Y2032" s="18" t="str">
        <f>+VLOOKUP(Sitio_Publico[[#This Row],[contenido]],Estructura!$L$4:$O$473,4,0)</f>
        <v>C-3</v>
      </c>
      <c r="Z2032" s="18" t="str">
        <f>+VLOOKUP(Sitio_Publico[[#This Row],[Filtro Integrado]],Estructura!$U$4:$W$529,3,0)</f>
        <v>FI-0</v>
      </c>
      <c r="AA2032" s="18" t="str">
        <f>+VLOOKUP(Sitio_Publico[[#This Row],[Muestra]],Estructura!$Y$4:$AB$483,4,0)</f>
        <v>M-00058</v>
      </c>
    </row>
    <row r="2033" spans="1:27" ht="36" x14ac:dyDescent="0.3">
      <c r="A2033" s="16">
        <f t="shared" si="31"/>
        <v>2032</v>
      </c>
      <c r="B2033" s="47" t="s">
        <v>15118</v>
      </c>
      <c r="C2033" s="13" t="s">
        <v>461</v>
      </c>
      <c r="D2033" s="13" t="s">
        <v>462</v>
      </c>
      <c r="E2033" s="44">
        <v>4203</v>
      </c>
      <c r="F2033" s="13" t="s">
        <v>497</v>
      </c>
      <c r="G2033" s="23" t="s">
        <v>498</v>
      </c>
      <c r="H2033" s="42" t="s">
        <v>458</v>
      </c>
      <c r="I2033" s="28" t="s">
        <v>57</v>
      </c>
      <c r="J2033" s="12" t="s">
        <v>499</v>
      </c>
      <c r="K2033" s="28" t="s">
        <v>500</v>
      </c>
      <c r="L2033" s="12" t="s">
        <v>465</v>
      </c>
      <c r="M2033" s="12" t="s">
        <v>501</v>
      </c>
      <c r="N2033" s="12" t="s">
        <v>467</v>
      </c>
      <c r="O2033" s="26" t="s">
        <v>10335</v>
      </c>
      <c r="P2033" s="26" t="s">
        <v>10336</v>
      </c>
      <c r="Q2033" s="25" t="s">
        <v>456</v>
      </c>
      <c r="R2033" s="26" t="s">
        <v>10337</v>
      </c>
      <c r="S2033" s="15" t="s">
        <v>10338</v>
      </c>
      <c r="T2033" s="52">
        <v>0</v>
      </c>
      <c r="U2033" s="22" t="s">
        <v>392</v>
      </c>
      <c r="V2033" s="18" t="str">
        <f>+Sitio_Publico[[#This Row],[idcoleccion]]&amp;"-"&amp;Sitio_Publico[[#This Row],[id]]</f>
        <v>000-2032</v>
      </c>
      <c r="W2033" s="18">
        <f>+VLOOKUP(Sitio_Publico[[#This Row],[territorio]],Estructura!$AE$4:$AH$1067,4,0)</f>
        <v>30004203</v>
      </c>
      <c r="X2033" s="18" t="str">
        <f>+VLOOKUP(Sitio_Publico[[#This Row],[tema]],Estructura!$G$4:$J$532,4,0)</f>
        <v>T-6</v>
      </c>
      <c r="Y2033" s="18" t="str">
        <f>+VLOOKUP(Sitio_Publico[[#This Row],[contenido]],Estructura!$L$4:$O$473,4,0)</f>
        <v>C-4</v>
      </c>
      <c r="Z2033" s="18" t="str">
        <f>+VLOOKUP(Sitio_Publico[[#This Row],[Filtro Integrado]],Estructura!$U$4:$W$529,3,0)</f>
        <v>FI-1</v>
      </c>
      <c r="AA2033" s="18" t="str">
        <f>+VLOOKUP(Sitio_Publico[[#This Row],[Muestra]],Estructura!$Y$4:$AB$483,4,0)</f>
        <v>M-00053</v>
      </c>
    </row>
    <row r="2034" spans="1:27" ht="40.799999999999997" x14ac:dyDescent="0.3">
      <c r="A2034" s="16">
        <f t="shared" si="31"/>
        <v>2033</v>
      </c>
      <c r="B2034" s="47" t="s">
        <v>15118</v>
      </c>
      <c r="C2034" s="13" t="s">
        <v>461</v>
      </c>
      <c r="D2034" s="13" t="s">
        <v>462</v>
      </c>
      <c r="E2034" s="44">
        <v>5504</v>
      </c>
      <c r="F2034" s="13" t="s">
        <v>524</v>
      </c>
      <c r="G2034" s="23" t="s">
        <v>498</v>
      </c>
      <c r="H2034" s="42" t="s">
        <v>458</v>
      </c>
      <c r="I2034" s="28" t="s">
        <v>82</v>
      </c>
      <c r="J2034" s="12" t="s">
        <v>499</v>
      </c>
      <c r="K2034" s="28" t="s">
        <v>525</v>
      </c>
      <c r="L2034" s="12" t="s">
        <v>465</v>
      </c>
      <c r="M2034" s="12" t="s">
        <v>471</v>
      </c>
      <c r="N2034" s="12" t="s">
        <v>467</v>
      </c>
      <c r="O2034" s="26" t="s">
        <v>10339</v>
      </c>
      <c r="P2034" s="26" t="s">
        <v>10340</v>
      </c>
      <c r="Q2034" s="25" t="s">
        <v>526</v>
      </c>
      <c r="R2034" s="26" t="s">
        <v>10341</v>
      </c>
      <c r="S2034" s="15" t="s">
        <v>10342</v>
      </c>
      <c r="T2034" s="52">
        <v>0</v>
      </c>
      <c r="U2034" s="22" t="s">
        <v>392</v>
      </c>
      <c r="V2034" s="18" t="str">
        <f>+Sitio_Publico[[#This Row],[idcoleccion]]&amp;"-"&amp;Sitio_Publico[[#This Row],[id]]</f>
        <v>000-2033</v>
      </c>
      <c r="W2034" s="18">
        <f>+VLOOKUP(Sitio_Publico[[#This Row],[territorio]],Estructura!$AE$4:$AH$1067,4,0)</f>
        <v>30005504</v>
      </c>
      <c r="X2034" s="18" t="str">
        <f>+VLOOKUP(Sitio_Publico[[#This Row],[tema]],Estructura!$G$4:$J$532,4,0)</f>
        <v>T-8</v>
      </c>
      <c r="Y2034" s="18" t="str">
        <f>+VLOOKUP(Sitio_Publico[[#This Row],[contenido]],Estructura!$L$4:$O$473,4,0)</f>
        <v>C-4</v>
      </c>
      <c r="Z2034" s="18" t="str">
        <f>+VLOOKUP(Sitio_Publico[[#This Row],[Filtro Integrado]],Estructura!$U$4:$W$529,3,0)</f>
        <v>FI-1</v>
      </c>
      <c r="AA2034" s="18" t="str">
        <f>+VLOOKUP(Sitio_Publico[[#This Row],[Muestra]],Estructura!$Y$4:$AB$483,4,0)</f>
        <v>M-00055</v>
      </c>
    </row>
    <row r="2035" spans="1:27" ht="40.799999999999997" x14ac:dyDescent="0.3">
      <c r="A2035" s="16">
        <f t="shared" si="31"/>
        <v>2034</v>
      </c>
      <c r="B2035" s="47" t="s">
        <v>15118</v>
      </c>
      <c r="C2035" s="13" t="s">
        <v>461</v>
      </c>
      <c r="D2035" s="13" t="s">
        <v>462</v>
      </c>
      <c r="E2035" s="44">
        <v>6115</v>
      </c>
      <c r="F2035" s="13" t="s">
        <v>502</v>
      </c>
      <c r="G2035" s="23" t="s">
        <v>464</v>
      </c>
      <c r="H2035" s="42" t="s">
        <v>458</v>
      </c>
      <c r="I2035" s="28" t="s">
        <v>114</v>
      </c>
      <c r="J2035" s="12" t="s">
        <v>393</v>
      </c>
      <c r="K2035" s="28" t="s">
        <v>503</v>
      </c>
      <c r="L2035" s="12" t="s">
        <v>465</v>
      </c>
      <c r="M2035" s="12" t="s">
        <v>466</v>
      </c>
      <c r="N2035" s="12" t="s">
        <v>467</v>
      </c>
      <c r="O2035" s="26" t="s">
        <v>10343</v>
      </c>
      <c r="P2035" s="26" t="s">
        <v>10344</v>
      </c>
      <c r="Q2035" s="25" t="s">
        <v>456</v>
      </c>
      <c r="R2035" s="26" t="s">
        <v>10345</v>
      </c>
      <c r="S2035" s="15" t="s">
        <v>10346</v>
      </c>
      <c r="T2035" s="52">
        <v>0</v>
      </c>
      <c r="U2035" s="22" t="s">
        <v>392</v>
      </c>
      <c r="V2035" s="18" t="str">
        <f>+Sitio_Publico[[#This Row],[idcoleccion]]&amp;"-"&amp;Sitio_Publico[[#This Row],[id]]</f>
        <v>000-2034</v>
      </c>
      <c r="W2035" s="18">
        <f>+VLOOKUP(Sitio_Publico[[#This Row],[territorio]],Estructura!$AE$4:$AH$1067,4,0)</f>
        <v>30006115</v>
      </c>
      <c r="X2035" s="18" t="str">
        <f>+VLOOKUP(Sitio_Publico[[#This Row],[tema]],Estructura!$G$4:$J$532,4,0)</f>
        <v>T-7</v>
      </c>
      <c r="Y2035" s="18" t="str">
        <f>+VLOOKUP(Sitio_Publico[[#This Row],[contenido]],Estructura!$L$4:$O$473,4,0)</f>
        <v>C-2</v>
      </c>
      <c r="Z2035" s="18" t="str">
        <f>+VLOOKUP(Sitio_Publico[[#This Row],[Filtro Integrado]],Estructura!$U$4:$W$529,3,0)</f>
        <v>FI-0</v>
      </c>
      <c r="AA2035" s="18" t="str">
        <f>+VLOOKUP(Sitio_Publico[[#This Row],[Muestra]],Estructura!$Y$4:$AB$483,4,0)</f>
        <v>M-00054</v>
      </c>
    </row>
    <row r="2036" spans="1:27" ht="40.799999999999997" x14ac:dyDescent="0.3">
      <c r="A2036" s="16">
        <f t="shared" si="31"/>
        <v>2035</v>
      </c>
      <c r="B2036" s="47" t="s">
        <v>15118</v>
      </c>
      <c r="C2036" s="13" t="s">
        <v>461</v>
      </c>
      <c r="D2036" s="13" t="s">
        <v>462</v>
      </c>
      <c r="E2036" s="44">
        <v>13122</v>
      </c>
      <c r="F2036" s="13" t="s">
        <v>524</v>
      </c>
      <c r="G2036" s="23" t="s">
        <v>498</v>
      </c>
      <c r="H2036" s="42" t="s">
        <v>458</v>
      </c>
      <c r="I2036" s="28" t="s">
        <v>318</v>
      </c>
      <c r="J2036" s="12" t="s">
        <v>499</v>
      </c>
      <c r="K2036" s="28" t="s">
        <v>525</v>
      </c>
      <c r="L2036" s="12" t="s">
        <v>465</v>
      </c>
      <c r="M2036" s="12" t="s">
        <v>471</v>
      </c>
      <c r="N2036" s="12" t="s">
        <v>467</v>
      </c>
      <c r="O2036" s="26" t="s">
        <v>10347</v>
      </c>
      <c r="P2036" s="26" t="s">
        <v>10348</v>
      </c>
      <c r="Q2036" s="25" t="s">
        <v>526</v>
      </c>
      <c r="R2036" s="26" t="s">
        <v>10349</v>
      </c>
      <c r="S2036" s="15" t="s">
        <v>10350</v>
      </c>
      <c r="T2036" s="52">
        <v>0</v>
      </c>
      <c r="U2036" s="22" t="s">
        <v>392</v>
      </c>
      <c r="V2036" s="18" t="str">
        <f>+Sitio_Publico[[#This Row],[idcoleccion]]&amp;"-"&amp;Sitio_Publico[[#This Row],[id]]</f>
        <v>000-2035</v>
      </c>
      <c r="W2036" s="18">
        <f>+VLOOKUP(Sitio_Publico[[#This Row],[territorio]],Estructura!$AE$4:$AH$1067,4,0)</f>
        <v>30013122</v>
      </c>
      <c r="X2036" s="18" t="str">
        <f>+VLOOKUP(Sitio_Publico[[#This Row],[tema]],Estructura!$G$4:$J$532,4,0)</f>
        <v>T-8</v>
      </c>
      <c r="Y2036" s="18" t="str">
        <f>+VLOOKUP(Sitio_Publico[[#This Row],[contenido]],Estructura!$L$4:$O$473,4,0)</f>
        <v>C-4</v>
      </c>
      <c r="Z2036" s="18" t="str">
        <f>+VLOOKUP(Sitio_Publico[[#This Row],[Filtro Integrado]],Estructura!$U$4:$W$529,3,0)</f>
        <v>FI-1</v>
      </c>
      <c r="AA2036" s="18" t="str">
        <f>+VLOOKUP(Sitio_Publico[[#This Row],[Muestra]],Estructura!$Y$4:$AB$483,4,0)</f>
        <v>M-00055</v>
      </c>
    </row>
    <row r="2037" spans="1:27" ht="40.799999999999997" x14ac:dyDescent="0.3">
      <c r="A2037" s="16">
        <f t="shared" si="31"/>
        <v>2036</v>
      </c>
      <c r="B2037" s="47" t="s">
        <v>15118</v>
      </c>
      <c r="C2037" s="13" t="s">
        <v>461</v>
      </c>
      <c r="D2037" s="13" t="s">
        <v>462</v>
      </c>
      <c r="E2037" s="44">
        <v>13112</v>
      </c>
      <c r="F2037" s="13" t="s">
        <v>538</v>
      </c>
      <c r="G2037" s="23" t="s">
        <v>498</v>
      </c>
      <c r="H2037" s="42" t="s">
        <v>458</v>
      </c>
      <c r="I2037" s="28" t="s">
        <v>308</v>
      </c>
      <c r="J2037" s="12" t="s">
        <v>499</v>
      </c>
      <c r="K2037" s="28" t="s">
        <v>539</v>
      </c>
      <c r="L2037" s="12" t="s">
        <v>465</v>
      </c>
      <c r="M2037" s="12" t="s">
        <v>466</v>
      </c>
      <c r="N2037" s="12" t="s">
        <v>467</v>
      </c>
      <c r="O2037" s="26" t="s">
        <v>551</v>
      </c>
      <c r="P2037" s="26" t="s">
        <v>10351</v>
      </c>
      <c r="Q2037" s="25" t="s">
        <v>526</v>
      </c>
      <c r="R2037" s="26" t="s">
        <v>10352</v>
      </c>
      <c r="S2037" s="15" t="s">
        <v>552</v>
      </c>
      <c r="T2037" s="52">
        <v>0</v>
      </c>
      <c r="U2037" s="22" t="s">
        <v>392</v>
      </c>
      <c r="V2037" s="18" t="str">
        <f>+Sitio_Publico[[#This Row],[idcoleccion]]&amp;"-"&amp;Sitio_Publico[[#This Row],[id]]</f>
        <v>000-2036</v>
      </c>
      <c r="W2037" s="18">
        <f>+VLOOKUP(Sitio_Publico[[#This Row],[territorio]],Estructura!$AE$4:$AH$1067,4,0)</f>
        <v>30013112</v>
      </c>
      <c r="X2037" s="18" t="str">
        <f>+VLOOKUP(Sitio_Publico[[#This Row],[tema]],Estructura!$G$4:$J$532,4,0)</f>
        <v>T-9</v>
      </c>
      <c r="Y2037" s="18" t="str">
        <f>+VLOOKUP(Sitio_Publico[[#This Row],[contenido]],Estructura!$L$4:$O$473,4,0)</f>
        <v>C-4</v>
      </c>
      <c r="Z2037" s="18" t="str">
        <f>+VLOOKUP(Sitio_Publico[[#This Row],[Filtro Integrado]],Estructura!$U$4:$W$529,3,0)</f>
        <v>FI-1</v>
      </c>
      <c r="AA2037" s="18" t="str">
        <f>+VLOOKUP(Sitio_Publico[[#This Row],[Muestra]],Estructura!$Y$4:$AB$483,4,0)</f>
        <v>M-00056</v>
      </c>
    </row>
    <row r="2038" spans="1:27" ht="40.799999999999997" x14ac:dyDescent="0.3">
      <c r="A2038" s="16">
        <f t="shared" si="31"/>
        <v>2037</v>
      </c>
      <c r="B2038" s="47" t="s">
        <v>15118</v>
      </c>
      <c r="C2038" s="13" t="s">
        <v>461</v>
      </c>
      <c r="D2038" s="13" t="s">
        <v>462</v>
      </c>
      <c r="E2038" s="44">
        <v>4102</v>
      </c>
      <c r="F2038" s="13" t="s">
        <v>463</v>
      </c>
      <c r="G2038" s="23" t="s">
        <v>464</v>
      </c>
      <c r="H2038" s="42" t="s">
        <v>458</v>
      </c>
      <c r="I2038" s="28" t="s">
        <v>22</v>
      </c>
      <c r="J2038" s="12" t="s">
        <v>393</v>
      </c>
      <c r="K2038" s="28" t="s">
        <v>463</v>
      </c>
      <c r="L2038" s="12" t="s">
        <v>465</v>
      </c>
      <c r="M2038" s="12" t="s">
        <v>466</v>
      </c>
      <c r="N2038" s="12" t="s">
        <v>467</v>
      </c>
      <c r="O2038" s="26" t="s">
        <v>532</v>
      </c>
      <c r="P2038" s="26" t="s">
        <v>10353</v>
      </c>
      <c r="Q2038" s="25" t="s">
        <v>456</v>
      </c>
      <c r="R2038" s="26" t="s">
        <v>10354</v>
      </c>
      <c r="S2038" s="15" t="s">
        <v>533</v>
      </c>
      <c r="T2038" s="52">
        <v>0</v>
      </c>
      <c r="U2038" s="22" t="s">
        <v>392</v>
      </c>
      <c r="V2038" s="18" t="str">
        <f>+Sitio_Publico[[#This Row],[idcoleccion]]&amp;"-"&amp;Sitio_Publico[[#This Row],[id]]</f>
        <v>000-2037</v>
      </c>
      <c r="W2038" s="18">
        <f>+VLOOKUP(Sitio_Publico[[#This Row],[territorio]],Estructura!$AE$4:$AH$1067,4,0)</f>
        <v>30004102</v>
      </c>
      <c r="X2038" s="18" t="str">
        <f>+VLOOKUP(Sitio_Publico[[#This Row],[tema]],Estructura!$G$4:$J$532,4,0)</f>
        <v>T-3</v>
      </c>
      <c r="Y2038" s="18" t="str">
        <f>+VLOOKUP(Sitio_Publico[[#This Row],[contenido]],Estructura!$L$4:$O$473,4,0)</f>
        <v>C-2</v>
      </c>
      <c r="Z2038" s="18" t="str">
        <f>+VLOOKUP(Sitio_Publico[[#This Row],[Filtro Integrado]],Estructura!$U$4:$W$529,3,0)</f>
        <v>FI-0</v>
      </c>
      <c r="AA2038" s="18" t="str">
        <f>+VLOOKUP(Sitio_Publico[[#This Row],[Muestra]],Estructura!$Y$4:$AB$483,4,0)</f>
        <v>M-00049</v>
      </c>
    </row>
    <row r="2039" spans="1:27" ht="40.799999999999997" x14ac:dyDescent="0.3">
      <c r="A2039" s="16">
        <f t="shared" si="31"/>
        <v>2038</v>
      </c>
      <c r="B2039" s="47" t="s">
        <v>15118</v>
      </c>
      <c r="C2039" s="13" t="s">
        <v>461</v>
      </c>
      <c r="D2039" s="13" t="s">
        <v>462</v>
      </c>
      <c r="E2039" s="44">
        <v>10106</v>
      </c>
      <c r="F2039" s="13" t="s">
        <v>524</v>
      </c>
      <c r="G2039" s="23" t="s">
        <v>498</v>
      </c>
      <c r="H2039" s="42" t="s">
        <v>458</v>
      </c>
      <c r="I2039" s="28" t="s">
        <v>253</v>
      </c>
      <c r="J2039" s="12" t="s">
        <v>499</v>
      </c>
      <c r="K2039" s="28" t="s">
        <v>525</v>
      </c>
      <c r="L2039" s="12" t="s">
        <v>465</v>
      </c>
      <c r="M2039" s="12" t="s">
        <v>471</v>
      </c>
      <c r="N2039" s="12" t="s">
        <v>467</v>
      </c>
      <c r="O2039" s="26" t="s">
        <v>10355</v>
      </c>
      <c r="P2039" s="26" t="s">
        <v>10356</v>
      </c>
      <c r="Q2039" s="25" t="s">
        <v>526</v>
      </c>
      <c r="R2039" s="26" t="s">
        <v>10357</v>
      </c>
      <c r="S2039" s="15" t="s">
        <v>10358</v>
      </c>
      <c r="T2039" s="52">
        <v>0</v>
      </c>
      <c r="U2039" s="22" t="s">
        <v>392</v>
      </c>
      <c r="V2039" s="18" t="str">
        <f>+Sitio_Publico[[#This Row],[idcoleccion]]&amp;"-"&amp;Sitio_Publico[[#This Row],[id]]</f>
        <v>000-2038</v>
      </c>
      <c r="W2039" s="18">
        <f>+VLOOKUP(Sitio_Publico[[#This Row],[territorio]],Estructura!$AE$4:$AH$1067,4,0)</f>
        <v>30010106</v>
      </c>
      <c r="X2039" s="18" t="str">
        <f>+VLOOKUP(Sitio_Publico[[#This Row],[tema]],Estructura!$G$4:$J$532,4,0)</f>
        <v>T-8</v>
      </c>
      <c r="Y2039" s="18" t="str">
        <f>+VLOOKUP(Sitio_Publico[[#This Row],[contenido]],Estructura!$L$4:$O$473,4,0)</f>
        <v>C-4</v>
      </c>
      <c r="Z2039" s="18" t="str">
        <f>+VLOOKUP(Sitio_Publico[[#This Row],[Filtro Integrado]],Estructura!$U$4:$W$529,3,0)</f>
        <v>FI-1</v>
      </c>
      <c r="AA2039" s="18" t="str">
        <f>+VLOOKUP(Sitio_Publico[[#This Row],[Muestra]],Estructura!$Y$4:$AB$483,4,0)</f>
        <v>M-00055</v>
      </c>
    </row>
    <row r="2040" spans="1:27" ht="40.799999999999997" x14ac:dyDescent="0.3">
      <c r="A2040" s="16">
        <f t="shared" si="31"/>
        <v>2039</v>
      </c>
      <c r="B2040" s="47" t="s">
        <v>15118</v>
      </c>
      <c r="C2040" s="13" t="s">
        <v>461</v>
      </c>
      <c r="D2040" s="13" t="s">
        <v>462</v>
      </c>
      <c r="E2040" s="44">
        <v>5101</v>
      </c>
      <c r="F2040" s="13" t="s">
        <v>497</v>
      </c>
      <c r="G2040" s="23" t="s">
        <v>498</v>
      </c>
      <c r="H2040" s="42" t="s">
        <v>458</v>
      </c>
      <c r="I2040" s="28" t="s">
        <v>23</v>
      </c>
      <c r="J2040" s="12" t="s">
        <v>499</v>
      </c>
      <c r="K2040" s="28" t="s">
        <v>500</v>
      </c>
      <c r="L2040" s="12" t="s">
        <v>465</v>
      </c>
      <c r="M2040" s="12" t="s">
        <v>501</v>
      </c>
      <c r="N2040" s="12" t="s">
        <v>467</v>
      </c>
      <c r="O2040" s="26" t="s">
        <v>10359</v>
      </c>
      <c r="P2040" s="26" t="s">
        <v>10360</v>
      </c>
      <c r="Q2040" s="25" t="s">
        <v>456</v>
      </c>
      <c r="R2040" s="26" t="s">
        <v>10361</v>
      </c>
      <c r="S2040" s="15" t="s">
        <v>10362</v>
      </c>
      <c r="T2040" s="52">
        <v>0</v>
      </c>
      <c r="U2040" s="22" t="s">
        <v>392</v>
      </c>
      <c r="V2040" s="18" t="str">
        <f>+Sitio_Publico[[#This Row],[idcoleccion]]&amp;"-"&amp;Sitio_Publico[[#This Row],[id]]</f>
        <v>000-2039</v>
      </c>
      <c r="W2040" s="18">
        <f>+VLOOKUP(Sitio_Publico[[#This Row],[territorio]],Estructura!$AE$4:$AH$1067,4,0)</f>
        <v>30005101</v>
      </c>
      <c r="X2040" s="18" t="str">
        <f>+VLOOKUP(Sitio_Publico[[#This Row],[tema]],Estructura!$G$4:$J$532,4,0)</f>
        <v>T-6</v>
      </c>
      <c r="Y2040" s="18" t="str">
        <f>+VLOOKUP(Sitio_Publico[[#This Row],[contenido]],Estructura!$L$4:$O$473,4,0)</f>
        <v>C-4</v>
      </c>
      <c r="Z2040" s="18" t="str">
        <f>+VLOOKUP(Sitio_Publico[[#This Row],[Filtro Integrado]],Estructura!$U$4:$W$529,3,0)</f>
        <v>FI-1</v>
      </c>
      <c r="AA2040" s="18" t="str">
        <f>+VLOOKUP(Sitio_Publico[[#This Row],[Muestra]],Estructura!$Y$4:$AB$483,4,0)</f>
        <v>M-00053</v>
      </c>
    </row>
    <row r="2041" spans="1:27" ht="40.799999999999997" x14ac:dyDescent="0.3">
      <c r="A2041" s="16">
        <f t="shared" si="31"/>
        <v>2040</v>
      </c>
      <c r="B2041" s="47" t="s">
        <v>15118</v>
      </c>
      <c r="C2041" s="13" t="s">
        <v>461</v>
      </c>
      <c r="D2041" s="13" t="s">
        <v>462</v>
      </c>
      <c r="E2041" s="44">
        <v>2101</v>
      </c>
      <c r="F2041" s="13" t="s">
        <v>497</v>
      </c>
      <c r="G2041" s="23" t="s">
        <v>498</v>
      </c>
      <c r="H2041" s="42" t="s">
        <v>458</v>
      </c>
      <c r="I2041" s="28" t="s">
        <v>15</v>
      </c>
      <c r="J2041" s="12" t="s">
        <v>499</v>
      </c>
      <c r="K2041" s="28" t="s">
        <v>540</v>
      </c>
      <c r="L2041" s="12" t="s">
        <v>541</v>
      </c>
      <c r="M2041" s="12" t="s">
        <v>501</v>
      </c>
      <c r="N2041" s="12" t="s">
        <v>467</v>
      </c>
      <c r="O2041" s="26" t="s">
        <v>10363</v>
      </c>
      <c r="P2041" s="26" t="s">
        <v>10364</v>
      </c>
      <c r="Q2041" s="25" t="s">
        <v>491</v>
      </c>
      <c r="R2041" s="26" t="s">
        <v>10365</v>
      </c>
      <c r="S2041" s="15" t="s">
        <v>10366</v>
      </c>
      <c r="T2041" s="52">
        <v>0</v>
      </c>
      <c r="U2041" s="22" t="s">
        <v>392</v>
      </c>
      <c r="V2041" s="18" t="str">
        <f>+Sitio_Publico[[#This Row],[idcoleccion]]&amp;"-"&amp;Sitio_Publico[[#This Row],[id]]</f>
        <v>000-2040</v>
      </c>
      <c r="W2041" s="18">
        <f>+VLOOKUP(Sitio_Publico[[#This Row],[territorio]],Estructura!$AE$4:$AH$1067,4,0)</f>
        <v>30002101</v>
      </c>
      <c r="X2041" s="18" t="str">
        <f>+VLOOKUP(Sitio_Publico[[#This Row],[tema]],Estructura!$G$4:$J$532,4,0)</f>
        <v>T-6</v>
      </c>
      <c r="Y2041" s="18" t="str">
        <f>+VLOOKUP(Sitio_Publico[[#This Row],[contenido]],Estructura!$L$4:$O$473,4,0)</f>
        <v>C-4</v>
      </c>
      <c r="Z2041" s="18" t="str">
        <f>+VLOOKUP(Sitio_Publico[[#This Row],[Filtro Integrado]],Estructura!$U$4:$W$529,3,0)</f>
        <v>FI-1</v>
      </c>
      <c r="AA2041" s="18" t="str">
        <f>+VLOOKUP(Sitio_Publico[[#This Row],[Muestra]],Estructura!$Y$4:$AB$483,4,0)</f>
        <v>M-00057</v>
      </c>
    </row>
    <row r="2042" spans="1:27" ht="40.799999999999997" x14ac:dyDescent="0.3">
      <c r="A2042" s="16">
        <f t="shared" si="31"/>
        <v>2041</v>
      </c>
      <c r="B2042" s="47" t="s">
        <v>15118</v>
      </c>
      <c r="C2042" s="13" t="s">
        <v>461</v>
      </c>
      <c r="D2042" s="13" t="s">
        <v>462</v>
      </c>
      <c r="E2042" s="44">
        <v>10209</v>
      </c>
      <c r="F2042" s="13" t="s">
        <v>468</v>
      </c>
      <c r="G2042" s="23" t="s">
        <v>469</v>
      </c>
      <c r="H2042" s="42" t="s">
        <v>458</v>
      </c>
      <c r="I2042" s="28" t="s">
        <v>265</v>
      </c>
      <c r="J2042" s="12" t="s">
        <v>393</v>
      </c>
      <c r="K2042" s="28" t="s">
        <v>542</v>
      </c>
      <c r="L2042" s="12" t="s">
        <v>465</v>
      </c>
      <c r="M2042" s="12" t="s">
        <v>471</v>
      </c>
      <c r="N2042" s="12" t="s">
        <v>467</v>
      </c>
      <c r="O2042" s="26" t="s">
        <v>575</v>
      </c>
      <c r="P2042" s="26" t="s">
        <v>10367</v>
      </c>
      <c r="Q2042" s="25" t="s">
        <v>456</v>
      </c>
      <c r="R2042" s="26" t="s">
        <v>10368</v>
      </c>
      <c r="S2042" s="15" t="s">
        <v>576</v>
      </c>
      <c r="T2042" s="52">
        <v>0</v>
      </c>
      <c r="U2042" s="22" t="s">
        <v>392</v>
      </c>
      <c r="V2042" s="18" t="str">
        <f>+Sitio_Publico[[#This Row],[idcoleccion]]&amp;"-"&amp;Sitio_Publico[[#This Row],[id]]</f>
        <v>000-2041</v>
      </c>
      <c r="W2042" s="18">
        <f>+VLOOKUP(Sitio_Publico[[#This Row],[territorio]],Estructura!$AE$4:$AH$1067,4,0)</f>
        <v>30010209</v>
      </c>
      <c r="X2042" s="18" t="str">
        <f>+VLOOKUP(Sitio_Publico[[#This Row],[tema]],Estructura!$G$4:$J$532,4,0)</f>
        <v>T-4</v>
      </c>
      <c r="Y2042" s="18" t="str">
        <f>+VLOOKUP(Sitio_Publico[[#This Row],[contenido]],Estructura!$L$4:$O$473,4,0)</f>
        <v>C-3</v>
      </c>
      <c r="Z2042" s="18" t="str">
        <f>+VLOOKUP(Sitio_Publico[[#This Row],[Filtro Integrado]],Estructura!$U$4:$W$529,3,0)</f>
        <v>FI-0</v>
      </c>
      <c r="AA2042" s="18" t="str">
        <f>+VLOOKUP(Sitio_Publico[[#This Row],[Muestra]],Estructura!$Y$4:$AB$483,4,0)</f>
        <v>M-00058</v>
      </c>
    </row>
    <row r="2043" spans="1:27" ht="40.799999999999997" x14ac:dyDescent="0.3">
      <c r="A2043" s="16">
        <f t="shared" si="31"/>
        <v>2042</v>
      </c>
      <c r="B2043" s="47" t="s">
        <v>15118</v>
      </c>
      <c r="C2043" s="13" t="s">
        <v>461</v>
      </c>
      <c r="D2043" s="13" t="s">
        <v>462</v>
      </c>
      <c r="E2043" s="44">
        <v>7403</v>
      </c>
      <c r="F2043" s="13" t="s">
        <v>463</v>
      </c>
      <c r="G2043" s="23" t="s">
        <v>464</v>
      </c>
      <c r="H2043" s="42" t="s">
        <v>458</v>
      </c>
      <c r="I2043" s="28" t="s">
        <v>156</v>
      </c>
      <c r="J2043" s="12" t="s">
        <v>393</v>
      </c>
      <c r="K2043" s="28" t="s">
        <v>463</v>
      </c>
      <c r="L2043" s="12" t="s">
        <v>465</v>
      </c>
      <c r="M2043" s="12" t="s">
        <v>466</v>
      </c>
      <c r="N2043" s="12" t="s">
        <v>467</v>
      </c>
      <c r="O2043" s="26" t="s">
        <v>10369</v>
      </c>
      <c r="P2043" s="26" t="s">
        <v>10370</v>
      </c>
      <c r="Q2043" s="25" t="s">
        <v>456</v>
      </c>
      <c r="R2043" s="26" t="s">
        <v>10371</v>
      </c>
      <c r="S2043" s="15" t="s">
        <v>10372</v>
      </c>
      <c r="T2043" s="52">
        <v>0</v>
      </c>
      <c r="U2043" s="22" t="s">
        <v>392</v>
      </c>
      <c r="V2043" s="18" t="str">
        <f>+Sitio_Publico[[#This Row],[idcoleccion]]&amp;"-"&amp;Sitio_Publico[[#This Row],[id]]</f>
        <v>000-2042</v>
      </c>
      <c r="W2043" s="18">
        <f>+VLOOKUP(Sitio_Publico[[#This Row],[territorio]],Estructura!$AE$4:$AH$1067,4,0)</f>
        <v>30007403</v>
      </c>
      <c r="X2043" s="18" t="str">
        <f>+VLOOKUP(Sitio_Publico[[#This Row],[tema]],Estructura!$G$4:$J$532,4,0)</f>
        <v>T-3</v>
      </c>
      <c r="Y2043" s="18" t="str">
        <f>+VLOOKUP(Sitio_Publico[[#This Row],[contenido]],Estructura!$L$4:$O$473,4,0)</f>
        <v>C-2</v>
      </c>
      <c r="Z2043" s="18" t="str">
        <f>+VLOOKUP(Sitio_Publico[[#This Row],[Filtro Integrado]],Estructura!$U$4:$W$529,3,0)</f>
        <v>FI-0</v>
      </c>
      <c r="AA2043" s="18" t="str">
        <f>+VLOOKUP(Sitio_Publico[[#This Row],[Muestra]],Estructura!$Y$4:$AB$483,4,0)</f>
        <v>M-00049</v>
      </c>
    </row>
    <row r="2044" spans="1:27" ht="40.799999999999997" x14ac:dyDescent="0.3">
      <c r="A2044" s="16">
        <f t="shared" si="31"/>
        <v>2043</v>
      </c>
      <c r="B2044" s="47" t="s">
        <v>15118</v>
      </c>
      <c r="C2044" s="13" t="s">
        <v>461</v>
      </c>
      <c r="D2044" s="13" t="s">
        <v>462</v>
      </c>
      <c r="E2044" s="44">
        <v>8109</v>
      </c>
      <c r="F2044" s="13" t="s">
        <v>502</v>
      </c>
      <c r="G2044" s="23" t="s">
        <v>464</v>
      </c>
      <c r="H2044" s="42" t="s">
        <v>458</v>
      </c>
      <c r="I2044" s="28" t="s">
        <v>170</v>
      </c>
      <c r="J2044" s="12" t="s">
        <v>393</v>
      </c>
      <c r="K2044" s="28" t="s">
        <v>503</v>
      </c>
      <c r="L2044" s="12" t="s">
        <v>465</v>
      </c>
      <c r="M2044" s="12" t="s">
        <v>466</v>
      </c>
      <c r="N2044" s="12" t="s">
        <v>467</v>
      </c>
      <c r="O2044" s="26" t="s">
        <v>10373</v>
      </c>
      <c r="P2044" s="26" t="s">
        <v>10374</v>
      </c>
      <c r="Q2044" s="25" t="s">
        <v>456</v>
      </c>
      <c r="R2044" s="26" t="s">
        <v>10375</v>
      </c>
      <c r="S2044" s="15" t="s">
        <v>10376</v>
      </c>
      <c r="T2044" s="52">
        <v>0</v>
      </c>
      <c r="U2044" s="22" t="s">
        <v>392</v>
      </c>
      <c r="V2044" s="18" t="str">
        <f>+Sitio_Publico[[#This Row],[idcoleccion]]&amp;"-"&amp;Sitio_Publico[[#This Row],[id]]</f>
        <v>000-2043</v>
      </c>
      <c r="W2044" s="18">
        <f>+VLOOKUP(Sitio_Publico[[#This Row],[territorio]],Estructura!$AE$4:$AH$1067,4,0)</f>
        <v>30008109</v>
      </c>
      <c r="X2044" s="18" t="str">
        <f>+VLOOKUP(Sitio_Publico[[#This Row],[tema]],Estructura!$G$4:$J$532,4,0)</f>
        <v>T-7</v>
      </c>
      <c r="Y2044" s="18" t="str">
        <f>+VLOOKUP(Sitio_Publico[[#This Row],[contenido]],Estructura!$L$4:$O$473,4,0)</f>
        <v>C-2</v>
      </c>
      <c r="Z2044" s="18" t="str">
        <f>+VLOOKUP(Sitio_Publico[[#This Row],[Filtro Integrado]],Estructura!$U$4:$W$529,3,0)</f>
        <v>FI-0</v>
      </c>
      <c r="AA2044" s="18" t="str">
        <f>+VLOOKUP(Sitio_Publico[[#This Row],[Muestra]],Estructura!$Y$4:$AB$483,4,0)</f>
        <v>M-00054</v>
      </c>
    </row>
    <row r="2045" spans="1:27" ht="40.799999999999997" x14ac:dyDescent="0.3">
      <c r="A2045" s="16">
        <f t="shared" si="31"/>
        <v>2044</v>
      </c>
      <c r="B2045" s="47" t="s">
        <v>15118</v>
      </c>
      <c r="C2045" s="13" t="s">
        <v>461</v>
      </c>
      <c r="D2045" s="13" t="s">
        <v>462</v>
      </c>
      <c r="E2045" s="44">
        <v>9121</v>
      </c>
      <c r="F2045" s="13" t="s">
        <v>463</v>
      </c>
      <c r="G2045" s="23" t="s">
        <v>464</v>
      </c>
      <c r="H2045" s="42" t="s">
        <v>458</v>
      </c>
      <c r="I2045" s="28" t="s">
        <v>236</v>
      </c>
      <c r="J2045" s="12" t="s">
        <v>393</v>
      </c>
      <c r="K2045" s="28" t="s">
        <v>463</v>
      </c>
      <c r="L2045" s="12" t="s">
        <v>465</v>
      </c>
      <c r="M2045" s="12" t="s">
        <v>466</v>
      </c>
      <c r="N2045" s="12" t="s">
        <v>467</v>
      </c>
      <c r="O2045" s="26" t="s">
        <v>10377</v>
      </c>
      <c r="P2045" s="26" t="s">
        <v>10378</v>
      </c>
      <c r="Q2045" s="25" t="s">
        <v>456</v>
      </c>
      <c r="R2045" s="26" t="s">
        <v>10379</v>
      </c>
      <c r="S2045" s="15" t="s">
        <v>10380</v>
      </c>
      <c r="T2045" s="52">
        <v>0</v>
      </c>
      <c r="U2045" s="22" t="s">
        <v>392</v>
      </c>
      <c r="V2045" s="18" t="str">
        <f>+Sitio_Publico[[#This Row],[idcoleccion]]&amp;"-"&amp;Sitio_Publico[[#This Row],[id]]</f>
        <v>000-2044</v>
      </c>
      <c r="W2045" s="18">
        <f>+VLOOKUP(Sitio_Publico[[#This Row],[territorio]],Estructura!$AE$4:$AH$1067,4,0)</f>
        <v>30009121</v>
      </c>
      <c r="X2045" s="18" t="str">
        <f>+VLOOKUP(Sitio_Publico[[#This Row],[tema]],Estructura!$G$4:$J$532,4,0)</f>
        <v>T-3</v>
      </c>
      <c r="Y2045" s="18" t="str">
        <f>+VLOOKUP(Sitio_Publico[[#This Row],[contenido]],Estructura!$L$4:$O$473,4,0)</f>
        <v>C-2</v>
      </c>
      <c r="Z2045" s="18" t="str">
        <f>+VLOOKUP(Sitio_Publico[[#This Row],[Filtro Integrado]],Estructura!$U$4:$W$529,3,0)</f>
        <v>FI-0</v>
      </c>
      <c r="AA2045" s="18" t="str">
        <f>+VLOOKUP(Sitio_Publico[[#This Row],[Muestra]],Estructura!$Y$4:$AB$483,4,0)</f>
        <v>M-00049</v>
      </c>
    </row>
    <row r="2046" spans="1:27" ht="40.799999999999997" x14ac:dyDescent="0.3">
      <c r="A2046" s="16">
        <f t="shared" si="31"/>
        <v>2045</v>
      </c>
      <c r="B2046" s="47" t="s">
        <v>15118</v>
      </c>
      <c r="C2046" s="13" t="s">
        <v>461</v>
      </c>
      <c r="D2046" s="13" t="s">
        <v>462</v>
      </c>
      <c r="E2046" s="44">
        <v>4104</v>
      </c>
      <c r="F2046" s="13" t="s">
        <v>524</v>
      </c>
      <c r="G2046" s="23" t="s">
        <v>498</v>
      </c>
      <c r="H2046" s="42" t="s">
        <v>458</v>
      </c>
      <c r="I2046" s="28" t="s">
        <v>52</v>
      </c>
      <c r="J2046" s="12" t="s">
        <v>499</v>
      </c>
      <c r="K2046" s="28" t="s">
        <v>525</v>
      </c>
      <c r="L2046" s="12" t="s">
        <v>465</v>
      </c>
      <c r="M2046" s="12" t="s">
        <v>471</v>
      </c>
      <c r="N2046" s="12" t="s">
        <v>467</v>
      </c>
      <c r="O2046" s="26" t="s">
        <v>10381</v>
      </c>
      <c r="P2046" s="26" t="s">
        <v>10382</v>
      </c>
      <c r="Q2046" s="25" t="s">
        <v>526</v>
      </c>
      <c r="R2046" s="26" t="s">
        <v>10383</v>
      </c>
      <c r="S2046" s="15" t="s">
        <v>10384</v>
      </c>
      <c r="T2046" s="52">
        <v>0</v>
      </c>
      <c r="U2046" s="22" t="s">
        <v>392</v>
      </c>
      <c r="V2046" s="18" t="str">
        <f>+Sitio_Publico[[#This Row],[idcoleccion]]&amp;"-"&amp;Sitio_Publico[[#This Row],[id]]</f>
        <v>000-2045</v>
      </c>
      <c r="W2046" s="18">
        <f>+VLOOKUP(Sitio_Publico[[#This Row],[territorio]],Estructura!$AE$4:$AH$1067,4,0)</f>
        <v>30004104</v>
      </c>
      <c r="X2046" s="18" t="str">
        <f>+VLOOKUP(Sitio_Publico[[#This Row],[tema]],Estructura!$G$4:$J$532,4,0)</f>
        <v>T-8</v>
      </c>
      <c r="Y2046" s="18" t="str">
        <f>+VLOOKUP(Sitio_Publico[[#This Row],[contenido]],Estructura!$L$4:$O$473,4,0)</f>
        <v>C-4</v>
      </c>
      <c r="Z2046" s="18" t="str">
        <f>+VLOOKUP(Sitio_Publico[[#This Row],[Filtro Integrado]],Estructura!$U$4:$W$529,3,0)</f>
        <v>FI-1</v>
      </c>
      <c r="AA2046" s="18" t="str">
        <f>+VLOOKUP(Sitio_Publico[[#This Row],[Muestra]],Estructura!$Y$4:$AB$483,4,0)</f>
        <v>M-00055</v>
      </c>
    </row>
    <row r="2047" spans="1:27" ht="40.799999999999997" x14ac:dyDescent="0.3">
      <c r="A2047" s="16">
        <f t="shared" si="31"/>
        <v>2046</v>
      </c>
      <c r="B2047" s="47" t="s">
        <v>15118</v>
      </c>
      <c r="C2047" s="13" t="s">
        <v>461</v>
      </c>
      <c r="D2047" s="13" t="s">
        <v>462</v>
      </c>
      <c r="E2047" s="44">
        <v>7101</v>
      </c>
      <c r="F2047" s="13" t="s">
        <v>497</v>
      </c>
      <c r="G2047" s="23" t="s">
        <v>498</v>
      </c>
      <c r="H2047" s="42" t="s">
        <v>458</v>
      </c>
      <c r="I2047" s="28" t="s">
        <v>133</v>
      </c>
      <c r="J2047" s="12" t="s">
        <v>499</v>
      </c>
      <c r="K2047" s="28" t="s">
        <v>500</v>
      </c>
      <c r="L2047" s="12" t="s">
        <v>465</v>
      </c>
      <c r="M2047" s="12" t="s">
        <v>501</v>
      </c>
      <c r="N2047" s="12" t="s">
        <v>467</v>
      </c>
      <c r="O2047" s="26" t="s">
        <v>10385</v>
      </c>
      <c r="P2047" s="26" t="s">
        <v>10386</v>
      </c>
      <c r="Q2047" s="25" t="s">
        <v>456</v>
      </c>
      <c r="R2047" s="26" t="s">
        <v>10387</v>
      </c>
      <c r="S2047" s="15" t="s">
        <v>10388</v>
      </c>
      <c r="T2047" s="52">
        <v>0</v>
      </c>
      <c r="U2047" s="22" t="s">
        <v>392</v>
      </c>
      <c r="V2047" s="18" t="str">
        <f>+Sitio_Publico[[#This Row],[idcoleccion]]&amp;"-"&amp;Sitio_Publico[[#This Row],[id]]</f>
        <v>000-2046</v>
      </c>
      <c r="W2047" s="18">
        <f>+VLOOKUP(Sitio_Publico[[#This Row],[territorio]],Estructura!$AE$4:$AH$1067,4,0)</f>
        <v>30007101</v>
      </c>
      <c r="X2047" s="18" t="str">
        <f>+VLOOKUP(Sitio_Publico[[#This Row],[tema]],Estructura!$G$4:$J$532,4,0)</f>
        <v>T-6</v>
      </c>
      <c r="Y2047" s="18" t="str">
        <f>+VLOOKUP(Sitio_Publico[[#This Row],[contenido]],Estructura!$L$4:$O$473,4,0)</f>
        <v>C-4</v>
      </c>
      <c r="Z2047" s="18" t="str">
        <f>+VLOOKUP(Sitio_Publico[[#This Row],[Filtro Integrado]],Estructura!$U$4:$W$529,3,0)</f>
        <v>FI-1</v>
      </c>
      <c r="AA2047" s="18" t="str">
        <f>+VLOOKUP(Sitio_Publico[[#This Row],[Muestra]],Estructura!$Y$4:$AB$483,4,0)</f>
        <v>M-00053</v>
      </c>
    </row>
    <row r="2048" spans="1:27" ht="40.799999999999997" x14ac:dyDescent="0.3">
      <c r="A2048" s="16">
        <f t="shared" si="31"/>
        <v>2047</v>
      </c>
      <c r="B2048" s="47" t="s">
        <v>15118</v>
      </c>
      <c r="C2048" s="13" t="s">
        <v>461</v>
      </c>
      <c r="D2048" s="13" t="s">
        <v>462</v>
      </c>
      <c r="E2048" s="44">
        <v>9201</v>
      </c>
      <c r="F2048" s="13" t="s">
        <v>538</v>
      </c>
      <c r="G2048" s="23" t="s">
        <v>498</v>
      </c>
      <c r="H2048" s="42" t="s">
        <v>458</v>
      </c>
      <c r="I2048" s="28" t="s">
        <v>237</v>
      </c>
      <c r="J2048" s="12" t="s">
        <v>499</v>
      </c>
      <c r="K2048" s="28" t="s">
        <v>539</v>
      </c>
      <c r="L2048" s="12" t="s">
        <v>465</v>
      </c>
      <c r="M2048" s="12" t="s">
        <v>466</v>
      </c>
      <c r="N2048" s="12" t="s">
        <v>467</v>
      </c>
      <c r="O2048" s="26" t="s">
        <v>10389</v>
      </c>
      <c r="P2048" s="26" t="s">
        <v>10390</v>
      </c>
      <c r="Q2048" s="25" t="s">
        <v>526</v>
      </c>
      <c r="R2048" s="26" t="s">
        <v>10391</v>
      </c>
      <c r="S2048" s="15" t="s">
        <v>10392</v>
      </c>
      <c r="T2048" s="52">
        <v>0</v>
      </c>
      <c r="U2048" s="22" t="s">
        <v>392</v>
      </c>
      <c r="V2048" s="18" t="str">
        <f>+Sitio_Publico[[#This Row],[idcoleccion]]&amp;"-"&amp;Sitio_Publico[[#This Row],[id]]</f>
        <v>000-2047</v>
      </c>
      <c r="W2048" s="18">
        <f>+VLOOKUP(Sitio_Publico[[#This Row],[territorio]],Estructura!$AE$4:$AH$1067,4,0)</f>
        <v>30009201</v>
      </c>
      <c r="X2048" s="18" t="str">
        <f>+VLOOKUP(Sitio_Publico[[#This Row],[tema]],Estructura!$G$4:$J$532,4,0)</f>
        <v>T-9</v>
      </c>
      <c r="Y2048" s="18" t="str">
        <f>+VLOOKUP(Sitio_Publico[[#This Row],[contenido]],Estructura!$L$4:$O$473,4,0)</f>
        <v>C-4</v>
      </c>
      <c r="Z2048" s="18" t="str">
        <f>+VLOOKUP(Sitio_Publico[[#This Row],[Filtro Integrado]],Estructura!$U$4:$W$529,3,0)</f>
        <v>FI-1</v>
      </c>
      <c r="AA2048" s="18" t="str">
        <f>+VLOOKUP(Sitio_Publico[[#This Row],[Muestra]],Estructura!$Y$4:$AB$483,4,0)</f>
        <v>M-00056</v>
      </c>
    </row>
    <row r="2049" spans="1:27" ht="40.799999999999997" x14ac:dyDescent="0.3">
      <c r="A2049" s="16">
        <f t="shared" si="31"/>
        <v>2048</v>
      </c>
      <c r="B2049" s="47" t="s">
        <v>15118</v>
      </c>
      <c r="C2049" s="13" t="s">
        <v>461</v>
      </c>
      <c r="D2049" s="13" t="s">
        <v>462</v>
      </c>
      <c r="E2049" s="44">
        <v>8103</v>
      </c>
      <c r="F2049" s="13" t="s">
        <v>538</v>
      </c>
      <c r="G2049" s="23" t="s">
        <v>498</v>
      </c>
      <c r="H2049" s="42" t="s">
        <v>458</v>
      </c>
      <c r="I2049" s="28" t="s">
        <v>164</v>
      </c>
      <c r="J2049" s="12" t="s">
        <v>499</v>
      </c>
      <c r="K2049" s="28" t="s">
        <v>539</v>
      </c>
      <c r="L2049" s="12" t="s">
        <v>465</v>
      </c>
      <c r="M2049" s="12" t="s">
        <v>466</v>
      </c>
      <c r="N2049" s="12" t="s">
        <v>467</v>
      </c>
      <c r="O2049" s="26" t="s">
        <v>10393</v>
      </c>
      <c r="P2049" s="26" t="s">
        <v>10394</v>
      </c>
      <c r="Q2049" s="25" t="s">
        <v>526</v>
      </c>
      <c r="R2049" s="26" t="s">
        <v>10395</v>
      </c>
      <c r="S2049" s="15" t="s">
        <v>10396</v>
      </c>
      <c r="T2049" s="52">
        <v>0</v>
      </c>
      <c r="U2049" s="22" t="s">
        <v>392</v>
      </c>
      <c r="V2049" s="18" t="str">
        <f>+Sitio_Publico[[#This Row],[idcoleccion]]&amp;"-"&amp;Sitio_Publico[[#This Row],[id]]</f>
        <v>000-2048</v>
      </c>
      <c r="W2049" s="18">
        <f>+VLOOKUP(Sitio_Publico[[#This Row],[territorio]],Estructura!$AE$4:$AH$1067,4,0)</f>
        <v>30008103</v>
      </c>
      <c r="X2049" s="18" t="str">
        <f>+VLOOKUP(Sitio_Publico[[#This Row],[tema]],Estructura!$G$4:$J$532,4,0)</f>
        <v>T-9</v>
      </c>
      <c r="Y2049" s="18" t="str">
        <f>+VLOOKUP(Sitio_Publico[[#This Row],[contenido]],Estructura!$L$4:$O$473,4,0)</f>
        <v>C-4</v>
      </c>
      <c r="Z2049" s="18" t="str">
        <f>+VLOOKUP(Sitio_Publico[[#This Row],[Filtro Integrado]],Estructura!$U$4:$W$529,3,0)</f>
        <v>FI-1</v>
      </c>
      <c r="AA2049" s="18" t="str">
        <f>+VLOOKUP(Sitio_Publico[[#This Row],[Muestra]],Estructura!$Y$4:$AB$483,4,0)</f>
        <v>M-00056</v>
      </c>
    </row>
    <row r="2050" spans="1:27" ht="40.799999999999997" x14ac:dyDescent="0.3">
      <c r="A2050" s="16">
        <f t="shared" si="31"/>
        <v>2049</v>
      </c>
      <c r="B2050" s="47" t="s">
        <v>15118</v>
      </c>
      <c r="C2050" s="13" t="s">
        <v>461</v>
      </c>
      <c r="D2050" s="13" t="s">
        <v>462</v>
      </c>
      <c r="E2050" s="44">
        <v>16104</v>
      </c>
      <c r="F2050" s="13" t="s">
        <v>463</v>
      </c>
      <c r="G2050" s="23" t="s">
        <v>464</v>
      </c>
      <c r="H2050" s="42" t="s">
        <v>458</v>
      </c>
      <c r="I2050" s="28" t="s">
        <v>201</v>
      </c>
      <c r="J2050" s="12" t="s">
        <v>393</v>
      </c>
      <c r="K2050" s="28" t="s">
        <v>463</v>
      </c>
      <c r="L2050" s="12" t="s">
        <v>465</v>
      </c>
      <c r="M2050" s="12" t="s">
        <v>466</v>
      </c>
      <c r="N2050" s="12" t="s">
        <v>467</v>
      </c>
      <c r="O2050" s="26" t="s">
        <v>10397</v>
      </c>
      <c r="P2050" s="26" t="s">
        <v>10398</v>
      </c>
      <c r="Q2050" s="25" t="s">
        <v>456</v>
      </c>
      <c r="R2050" s="26" t="s">
        <v>10399</v>
      </c>
      <c r="S2050" s="15" t="s">
        <v>10400</v>
      </c>
      <c r="T2050" s="52">
        <v>0</v>
      </c>
      <c r="U2050" s="22" t="s">
        <v>392</v>
      </c>
      <c r="V2050" s="18" t="str">
        <f>+Sitio_Publico[[#This Row],[idcoleccion]]&amp;"-"&amp;Sitio_Publico[[#This Row],[id]]</f>
        <v>000-2049</v>
      </c>
      <c r="W2050" s="18">
        <f>+VLOOKUP(Sitio_Publico[[#This Row],[territorio]],Estructura!$AE$4:$AH$1067,4,0)</f>
        <v>30016104</v>
      </c>
      <c r="X2050" s="18" t="str">
        <f>+VLOOKUP(Sitio_Publico[[#This Row],[tema]],Estructura!$G$4:$J$532,4,0)</f>
        <v>T-3</v>
      </c>
      <c r="Y2050" s="18" t="str">
        <f>+VLOOKUP(Sitio_Publico[[#This Row],[contenido]],Estructura!$L$4:$O$473,4,0)</f>
        <v>C-2</v>
      </c>
      <c r="Z2050" s="18" t="str">
        <f>+VLOOKUP(Sitio_Publico[[#This Row],[Filtro Integrado]],Estructura!$U$4:$W$529,3,0)</f>
        <v>FI-0</v>
      </c>
      <c r="AA2050" s="18" t="str">
        <f>+VLOOKUP(Sitio_Publico[[#This Row],[Muestra]],Estructura!$Y$4:$AB$483,4,0)</f>
        <v>M-00049</v>
      </c>
    </row>
    <row r="2051" spans="1:27" ht="40.799999999999997" x14ac:dyDescent="0.3">
      <c r="A2051" s="16">
        <f t="shared" ref="A2051:A2114" si="32">+ROW()-1</f>
        <v>2050</v>
      </c>
      <c r="B2051" s="47" t="s">
        <v>15118</v>
      </c>
      <c r="C2051" s="13" t="s">
        <v>461</v>
      </c>
      <c r="D2051" s="13" t="s">
        <v>462</v>
      </c>
      <c r="E2051" s="44">
        <v>9205</v>
      </c>
      <c r="F2051" s="13" t="s">
        <v>497</v>
      </c>
      <c r="G2051" s="23" t="s">
        <v>498</v>
      </c>
      <c r="H2051" s="42" t="s">
        <v>458</v>
      </c>
      <c r="I2051" s="28" t="s">
        <v>241</v>
      </c>
      <c r="J2051" s="12" t="s">
        <v>499</v>
      </c>
      <c r="K2051" s="28" t="s">
        <v>500</v>
      </c>
      <c r="L2051" s="12" t="s">
        <v>465</v>
      </c>
      <c r="M2051" s="12" t="s">
        <v>501</v>
      </c>
      <c r="N2051" s="12" t="s">
        <v>467</v>
      </c>
      <c r="O2051" s="26" t="s">
        <v>10401</v>
      </c>
      <c r="P2051" s="26" t="s">
        <v>10402</v>
      </c>
      <c r="Q2051" s="25" t="s">
        <v>456</v>
      </c>
      <c r="R2051" s="26" t="s">
        <v>10403</v>
      </c>
      <c r="S2051" s="15" t="s">
        <v>10404</v>
      </c>
      <c r="T2051" s="52">
        <v>0</v>
      </c>
      <c r="U2051" s="22" t="s">
        <v>392</v>
      </c>
      <c r="V2051" s="18" t="str">
        <f>+Sitio_Publico[[#This Row],[idcoleccion]]&amp;"-"&amp;Sitio_Publico[[#This Row],[id]]</f>
        <v>000-2050</v>
      </c>
      <c r="W2051" s="18">
        <f>+VLOOKUP(Sitio_Publico[[#This Row],[territorio]],Estructura!$AE$4:$AH$1067,4,0)</f>
        <v>30009205</v>
      </c>
      <c r="X2051" s="18" t="str">
        <f>+VLOOKUP(Sitio_Publico[[#This Row],[tema]],Estructura!$G$4:$J$532,4,0)</f>
        <v>T-6</v>
      </c>
      <c r="Y2051" s="18" t="str">
        <f>+VLOOKUP(Sitio_Publico[[#This Row],[contenido]],Estructura!$L$4:$O$473,4,0)</f>
        <v>C-4</v>
      </c>
      <c r="Z2051" s="18" t="str">
        <f>+VLOOKUP(Sitio_Publico[[#This Row],[Filtro Integrado]],Estructura!$U$4:$W$529,3,0)</f>
        <v>FI-1</v>
      </c>
      <c r="AA2051" s="18" t="str">
        <f>+VLOOKUP(Sitio_Publico[[#This Row],[Muestra]],Estructura!$Y$4:$AB$483,4,0)</f>
        <v>M-00053</v>
      </c>
    </row>
    <row r="2052" spans="1:27" ht="40.799999999999997" x14ac:dyDescent="0.3">
      <c r="A2052" s="16">
        <f t="shared" si="32"/>
        <v>2051</v>
      </c>
      <c r="B2052" s="47" t="s">
        <v>15118</v>
      </c>
      <c r="C2052" s="13" t="s">
        <v>461</v>
      </c>
      <c r="D2052" s="13" t="s">
        <v>462</v>
      </c>
      <c r="E2052" s="44">
        <v>13119</v>
      </c>
      <c r="F2052" s="13" t="s">
        <v>497</v>
      </c>
      <c r="G2052" s="23" t="s">
        <v>498</v>
      </c>
      <c r="H2052" s="42" t="s">
        <v>458</v>
      </c>
      <c r="I2052" s="28" t="s">
        <v>315</v>
      </c>
      <c r="J2052" s="12" t="s">
        <v>499</v>
      </c>
      <c r="K2052" s="28" t="s">
        <v>500</v>
      </c>
      <c r="L2052" s="12" t="s">
        <v>465</v>
      </c>
      <c r="M2052" s="12" t="s">
        <v>501</v>
      </c>
      <c r="N2052" s="12" t="s">
        <v>467</v>
      </c>
      <c r="O2052" s="26" t="s">
        <v>10405</v>
      </c>
      <c r="P2052" s="26" t="s">
        <v>10406</v>
      </c>
      <c r="Q2052" s="25" t="s">
        <v>456</v>
      </c>
      <c r="R2052" s="26" t="s">
        <v>10407</v>
      </c>
      <c r="S2052" s="15" t="s">
        <v>10408</v>
      </c>
      <c r="T2052" s="52">
        <v>0</v>
      </c>
      <c r="U2052" s="22" t="s">
        <v>392</v>
      </c>
      <c r="V2052" s="18" t="str">
        <f>+Sitio_Publico[[#This Row],[idcoleccion]]&amp;"-"&amp;Sitio_Publico[[#This Row],[id]]</f>
        <v>000-2051</v>
      </c>
      <c r="W2052" s="18">
        <f>+VLOOKUP(Sitio_Publico[[#This Row],[territorio]],Estructura!$AE$4:$AH$1067,4,0)</f>
        <v>30013119</v>
      </c>
      <c r="X2052" s="18" t="str">
        <f>+VLOOKUP(Sitio_Publico[[#This Row],[tema]],Estructura!$G$4:$J$532,4,0)</f>
        <v>T-6</v>
      </c>
      <c r="Y2052" s="18" t="str">
        <f>+VLOOKUP(Sitio_Publico[[#This Row],[contenido]],Estructura!$L$4:$O$473,4,0)</f>
        <v>C-4</v>
      </c>
      <c r="Z2052" s="18" t="str">
        <f>+VLOOKUP(Sitio_Publico[[#This Row],[Filtro Integrado]],Estructura!$U$4:$W$529,3,0)</f>
        <v>FI-1</v>
      </c>
      <c r="AA2052" s="18" t="str">
        <f>+VLOOKUP(Sitio_Publico[[#This Row],[Muestra]],Estructura!$Y$4:$AB$483,4,0)</f>
        <v>M-00053</v>
      </c>
    </row>
    <row r="2053" spans="1:27" ht="40.799999999999997" x14ac:dyDescent="0.3">
      <c r="A2053" s="16">
        <f t="shared" si="32"/>
        <v>2052</v>
      </c>
      <c r="B2053" s="47" t="s">
        <v>15118</v>
      </c>
      <c r="C2053" s="13" t="s">
        <v>461</v>
      </c>
      <c r="D2053" s="13" t="s">
        <v>462</v>
      </c>
      <c r="E2053" s="44">
        <v>1107</v>
      </c>
      <c r="F2053" s="13" t="s">
        <v>468</v>
      </c>
      <c r="G2053" s="23" t="s">
        <v>469</v>
      </c>
      <c r="H2053" s="42" t="s">
        <v>458</v>
      </c>
      <c r="I2053" s="28" t="s">
        <v>27</v>
      </c>
      <c r="J2053" s="12" t="s">
        <v>393</v>
      </c>
      <c r="K2053" s="28" t="s">
        <v>470</v>
      </c>
      <c r="L2053" s="12" t="s">
        <v>465</v>
      </c>
      <c r="M2053" s="12" t="s">
        <v>471</v>
      </c>
      <c r="N2053" s="12" t="s">
        <v>467</v>
      </c>
      <c r="O2053" s="26" t="s">
        <v>10409</v>
      </c>
      <c r="P2053" s="26" t="s">
        <v>10410</v>
      </c>
      <c r="Q2053" s="25" t="s">
        <v>456</v>
      </c>
      <c r="R2053" s="26" t="s">
        <v>10411</v>
      </c>
      <c r="S2053" s="15" t="s">
        <v>10412</v>
      </c>
      <c r="T2053" s="52">
        <v>0</v>
      </c>
      <c r="U2053" s="22" t="s">
        <v>392</v>
      </c>
      <c r="V2053" s="18" t="str">
        <f>+Sitio_Publico[[#This Row],[idcoleccion]]&amp;"-"&amp;Sitio_Publico[[#This Row],[id]]</f>
        <v>000-2052</v>
      </c>
      <c r="W2053" s="18">
        <f>+VLOOKUP(Sitio_Publico[[#This Row],[territorio]],Estructura!$AE$4:$AH$1067,4,0)</f>
        <v>30001107</v>
      </c>
      <c r="X2053" s="18" t="str">
        <f>+VLOOKUP(Sitio_Publico[[#This Row],[tema]],Estructura!$G$4:$J$532,4,0)</f>
        <v>T-4</v>
      </c>
      <c r="Y2053" s="18" t="str">
        <f>+VLOOKUP(Sitio_Publico[[#This Row],[contenido]],Estructura!$L$4:$O$473,4,0)</f>
        <v>C-3</v>
      </c>
      <c r="Z2053" s="18" t="str">
        <f>+VLOOKUP(Sitio_Publico[[#This Row],[Filtro Integrado]],Estructura!$U$4:$W$529,3,0)</f>
        <v>FI-0</v>
      </c>
      <c r="AA2053" s="18" t="str">
        <f>+VLOOKUP(Sitio_Publico[[#This Row],[Muestra]],Estructura!$Y$4:$AB$483,4,0)</f>
        <v>M-00050</v>
      </c>
    </row>
    <row r="2054" spans="1:27" ht="40.799999999999997" x14ac:dyDescent="0.3">
      <c r="A2054" s="16">
        <f t="shared" si="32"/>
        <v>2053</v>
      </c>
      <c r="B2054" s="47" t="s">
        <v>15118</v>
      </c>
      <c r="C2054" s="13" t="s">
        <v>461</v>
      </c>
      <c r="D2054" s="13" t="s">
        <v>462</v>
      </c>
      <c r="E2054" s="44">
        <v>10305</v>
      </c>
      <c r="F2054" s="13" t="s">
        <v>468</v>
      </c>
      <c r="G2054" s="23" t="s">
        <v>469</v>
      </c>
      <c r="H2054" s="42" t="s">
        <v>458</v>
      </c>
      <c r="I2054" s="28" t="s">
        <v>271</v>
      </c>
      <c r="J2054" s="12" t="s">
        <v>393</v>
      </c>
      <c r="K2054" s="28" t="s">
        <v>470</v>
      </c>
      <c r="L2054" s="12" t="s">
        <v>465</v>
      </c>
      <c r="M2054" s="12" t="s">
        <v>471</v>
      </c>
      <c r="N2054" s="12" t="s">
        <v>467</v>
      </c>
      <c r="O2054" s="26" t="s">
        <v>10413</v>
      </c>
      <c r="P2054" s="26" t="s">
        <v>10414</v>
      </c>
      <c r="Q2054" s="25" t="s">
        <v>456</v>
      </c>
      <c r="R2054" s="26" t="s">
        <v>10415</v>
      </c>
      <c r="S2054" s="15" t="s">
        <v>10416</v>
      </c>
      <c r="T2054" s="52">
        <v>0</v>
      </c>
      <c r="U2054" s="22" t="s">
        <v>392</v>
      </c>
      <c r="V2054" s="18" t="str">
        <f>+Sitio_Publico[[#This Row],[idcoleccion]]&amp;"-"&amp;Sitio_Publico[[#This Row],[id]]</f>
        <v>000-2053</v>
      </c>
      <c r="W2054" s="18">
        <f>+VLOOKUP(Sitio_Publico[[#This Row],[territorio]],Estructura!$AE$4:$AH$1067,4,0)</f>
        <v>30010305</v>
      </c>
      <c r="X2054" s="18" t="str">
        <f>+VLOOKUP(Sitio_Publico[[#This Row],[tema]],Estructura!$G$4:$J$532,4,0)</f>
        <v>T-4</v>
      </c>
      <c r="Y2054" s="18" t="str">
        <f>+VLOOKUP(Sitio_Publico[[#This Row],[contenido]],Estructura!$L$4:$O$473,4,0)</f>
        <v>C-3</v>
      </c>
      <c r="Z2054" s="18" t="str">
        <f>+VLOOKUP(Sitio_Publico[[#This Row],[Filtro Integrado]],Estructura!$U$4:$W$529,3,0)</f>
        <v>FI-0</v>
      </c>
      <c r="AA2054" s="18" t="str">
        <f>+VLOOKUP(Sitio_Publico[[#This Row],[Muestra]],Estructura!$Y$4:$AB$483,4,0)</f>
        <v>M-00050</v>
      </c>
    </row>
    <row r="2055" spans="1:27" ht="40.799999999999997" x14ac:dyDescent="0.3">
      <c r="A2055" s="16">
        <f t="shared" si="32"/>
        <v>2054</v>
      </c>
      <c r="B2055" s="47" t="s">
        <v>15118</v>
      </c>
      <c r="C2055" s="13" t="s">
        <v>461</v>
      </c>
      <c r="D2055" s="13" t="s">
        <v>462</v>
      </c>
      <c r="E2055" s="44">
        <v>4102</v>
      </c>
      <c r="F2055" s="13" t="s">
        <v>468</v>
      </c>
      <c r="G2055" s="23" t="s">
        <v>469</v>
      </c>
      <c r="H2055" s="42" t="s">
        <v>458</v>
      </c>
      <c r="I2055" s="28" t="s">
        <v>22</v>
      </c>
      <c r="J2055" s="12" t="s">
        <v>393</v>
      </c>
      <c r="K2055" s="28" t="s">
        <v>542</v>
      </c>
      <c r="L2055" s="12" t="s">
        <v>465</v>
      </c>
      <c r="M2055" s="12" t="s">
        <v>471</v>
      </c>
      <c r="N2055" s="12" t="s">
        <v>467</v>
      </c>
      <c r="O2055" s="26" t="s">
        <v>10417</v>
      </c>
      <c r="P2055" s="26" t="s">
        <v>10418</v>
      </c>
      <c r="Q2055" s="25" t="s">
        <v>456</v>
      </c>
      <c r="R2055" s="26" t="s">
        <v>10419</v>
      </c>
      <c r="S2055" s="15" t="s">
        <v>10420</v>
      </c>
      <c r="T2055" s="52">
        <v>0</v>
      </c>
      <c r="U2055" s="22" t="s">
        <v>392</v>
      </c>
      <c r="V2055" s="18" t="str">
        <f>+Sitio_Publico[[#This Row],[idcoleccion]]&amp;"-"&amp;Sitio_Publico[[#This Row],[id]]</f>
        <v>000-2054</v>
      </c>
      <c r="W2055" s="18">
        <f>+VLOOKUP(Sitio_Publico[[#This Row],[territorio]],Estructura!$AE$4:$AH$1067,4,0)</f>
        <v>30004102</v>
      </c>
      <c r="X2055" s="18" t="str">
        <f>+VLOOKUP(Sitio_Publico[[#This Row],[tema]],Estructura!$G$4:$J$532,4,0)</f>
        <v>T-4</v>
      </c>
      <c r="Y2055" s="18" t="str">
        <f>+VLOOKUP(Sitio_Publico[[#This Row],[contenido]],Estructura!$L$4:$O$473,4,0)</f>
        <v>C-3</v>
      </c>
      <c r="Z2055" s="18" t="str">
        <f>+VLOOKUP(Sitio_Publico[[#This Row],[Filtro Integrado]],Estructura!$U$4:$W$529,3,0)</f>
        <v>FI-0</v>
      </c>
      <c r="AA2055" s="18" t="str">
        <f>+VLOOKUP(Sitio_Publico[[#This Row],[Muestra]],Estructura!$Y$4:$AB$483,4,0)</f>
        <v>M-00058</v>
      </c>
    </row>
    <row r="2056" spans="1:27" ht="40.799999999999997" x14ac:dyDescent="0.3">
      <c r="A2056" s="16">
        <f t="shared" si="32"/>
        <v>2055</v>
      </c>
      <c r="B2056" s="47" t="s">
        <v>15118</v>
      </c>
      <c r="C2056" s="13" t="s">
        <v>461</v>
      </c>
      <c r="D2056" s="13" t="s">
        <v>462</v>
      </c>
      <c r="E2056" s="44">
        <v>7404</v>
      </c>
      <c r="F2056" s="13" t="s">
        <v>524</v>
      </c>
      <c r="G2056" s="23" t="s">
        <v>498</v>
      </c>
      <c r="H2056" s="42" t="s">
        <v>458</v>
      </c>
      <c r="I2056" s="28" t="s">
        <v>157</v>
      </c>
      <c r="J2056" s="12" t="s">
        <v>499</v>
      </c>
      <c r="K2056" s="28" t="s">
        <v>525</v>
      </c>
      <c r="L2056" s="12" t="s">
        <v>465</v>
      </c>
      <c r="M2056" s="12" t="s">
        <v>471</v>
      </c>
      <c r="N2056" s="12" t="s">
        <v>467</v>
      </c>
      <c r="O2056" s="26" t="s">
        <v>10421</v>
      </c>
      <c r="P2056" s="26" t="s">
        <v>10422</v>
      </c>
      <c r="Q2056" s="25" t="s">
        <v>526</v>
      </c>
      <c r="R2056" s="26" t="s">
        <v>10423</v>
      </c>
      <c r="S2056" s="15" t="s">
        <v>10424</v>
      </c>
      <c r="T2056" s="52">
        <v>0</v>
      </c>
      <c r="U2056" s="22" t="s">
        <v>392</v>
      </c>
      <c r="V2056" s="18" t="str">
        <f>+Sitio_Publico[[#This Row],[idcoleccion]]&amp;"-"&amp;Sitio_Publico[[#This Row],[id]]</f>
        <v>000-2055</v>
      </c>
      <c r="W2056" s="18">
        <f>+VLOOKUP(Sitio_Publico[[#This Row],[territorio]],Estructura!$AE$4:$AH$1067,4,0)</f>
        <v>30007404</v>
      </c>
      <c r="X2056" s="18" t="str">
        <f>+VLOOKUP(Sitio_Publico[[#This Row],[tema]],Estructura!$G$4:$J$532,4,0)</f>
        <v>T-8</v>
      </c>
      <c r="Y2056" s="18" t="str">
        <f>+VLOOKUP(Sitio_Publico[[#This Row],[contenido]],Estructura!$L$4:$O$473,4,0)</f>
        <v>C-4</v>
      </c>
      <c r="Z2056" s="18" t="str">
        <f>+VLOOKUP(Sitio_Publico[[#This Row],[Filtro Integrado]],Estructura!$U$4:$W$529,3,0)</f>
        <v>FI-1</v>
      </c>
      <c r="AA2056" s="18" t="str">
        <f>+VLOOKUP(Sitio_Publico[[#This Row],[Muestra]],Estructura!$Y$4:$AB$483,4,0)</f>
        <v>M-00055</v>
      </c>
    </row>
    <row r="2057" spans="1:27" ht="36" x14ac:dyDescent="0.3">
      <c r="A2057" s="16">
        <f t="shared" si="32"/>
        <v>2056</v>
      </c>
      <c r="B2057" s="47" t="s">
        <v>15118</v>
      </c>
      <c r="C2057" s="13" t="s">
        <v>461</v>
      </c>
      <c r="D2057" s="13" t="s">
        <v>462</v>
      </c>
      <c r="E2057" s="44">
        <v>10203</v>
      </c>
      <c r="F2057" s="13" t="s">
        <v>497</v>
      </c>
      <c r="G2057" s="23" t="s">
        <v>498</v>
      </c>
      <c r="H2057" s="42" t="s">
        <v>458</v>
      </c>
      <c r="I2057" s="28" t="s">
        <v>259</v>
      </c>
      <c r="J2057" s="12" t="s">
        <v>499</v>
      </c>
      <c r="K2057" s="28" t="s">
        <v>540</v>
      </c>
      <c r="L2057" s="12" t="s">
        <v>541</v>
      </c>
      <c r="M2057" s="12" t="s">
        <v>501</v>
      </c>
      <c r="N2057" s="12" t="s">
        <v>467</v>
      </c>
      <c r="O2057" s="26" t="s">
        <v>618</v>
      </c>
      <c r="P2057" s="26" t="s">
        <v>10425</v>
      </c>
      <c r="Q2057" s="25" t="s">
        <v>491</v>
      </c>
      <c r="R2057" s="26" t="s">
        <v>10426</v>
      </c>
      <c r="S2057" s="15" t="s">
        <v>619</v>
      </c>
      <c r="T2057" s="52">
        <v>0</v>
      </c>
      <c r="U2057" s="22" t="s">
        <v>392</v>
      </c>
      <c r="V2057" s="18" t="str">
        <f>+Sitio_Publico[[#This Row],[idcoleccion]]&amp;"-"&amp;Sitio_Publico[[#This Row],[id]]</f>
        <v>000-2056</v>
      </c>
      <c r="W2057" s="18">
        <f>+VLOOKUP(Sitio_Publico[[#This Row],[territorio]],Estructura!$AE$4:$AH$1067,4,0)</f>
        <v>30010203</v>
      </c>
      <c r="X2057" s="18" t="str">
        <f>+VLOOKUP(Sitio_Publico[[#This Row],[tema]],Estructura!$G$4:$J$532,4,0)</f>
        <v>T-6</v>
      </c>
      <c r="Y2057" s="18" t="str">
        <f>+VLOOKUP(Sitio_Publico[[#This Row],[contenido]],Estructura!$L$4:$O$473,4,0)</f>
        <v>C-4</v>
      </c>
      <c r="Z2057" s="18" t="str">
        <f>+VLOOKUP(Sitio_Publico[[#This Row],[Filtro Integrado]],Estructura!$U$4:$W$529,3,0)</f>
        <v>FI-1</v>
      </c>
      <c r="AA2057" s="18" t="str">
        <f>+VLOOKUP(Sitio_Publico[[#This Row],[Muestra]],Estructura!$Y$4:$AB$483,4,0)</f>
        <v>M-00057</v>
      </c>
    </row>
    <row r="2058" spans="1:27" ht="40.799999999999997" x14ac:dyDescent="0.3">
      <c r="A2058" s="16">
        <f t="shared" si="32"/>
        <v>2057</v>
      </c>
      <c r="B2058" s="47" t="s">
        <v>15118</v>
      </c>
      <c r="C2058" s="13" t="s">
        <v>461</v>
      </c>
      <c r="D2058" s="13" t="s">
        <v>462</v>
      </c>
      <c r="E2058" s="44">
        <v>15</v>
      </c>
      <c r="F2058" s="13" t="s">
        <v>603</v>
      </c>
      <c r="G2058" s="23" t="s">
        <v>586</v>
      </c>
      <c r="H2058" s="42" t="s">
        <v>457</v>
      </c>
      <c r="I2058" s="28" t="s">
        <v>378</v>
      </c>
      <c r="J2058" s="12" t="s">
        <v>393</v>
      </c>
      <c r="K2058" s="28" t="s">
        <v>604</v>
      </c>
      <c r="L2058" s="12" t="s">
        <v>465</v>
      </c>
      <c r="M2058" s="12" t="s">
        <v>605</v>
      </c>
      <c r="N2058" s="12" t="s">
        <v>467</v>
      </c>
      <c r="O2058" s="26" t="s">
        <v>606</v>
      </c>
      <c r="P2058" s="26" t="s">
        <v>10427</v>
      </c>
      <c r="Q2058" s="25" t="s">
        <v>456</v>
      </c>
      <c r="R2058" s="26" t="s">
        <v>10428</v>
      </c>
      <c r="S2058" s="15" t="s">
        <v>607</v>
      </c>
      <c r="T2058" s="52">
        <v>0</v>
      </c>
      <c r="U2058" s="22" t="s">
        <v>392</v>
      </c>
      <c r="V2058" s="18" t="str">
        <f>+Sitio_Publico[[#This Row],[idcoleccion]]&amp;"-"&amp;Sitio_Publico[[#This Row],[id]]</f>
        <v>000-2057</v>
      </c>
      <c r="W2058" s="18">
        <f>+VLOOKUP(Sitio_Publico[[#This Row],[territorio]],Estructura!$AE$4:$AH$1067,4,0)</f>
        <v>20000015</v>
      </c>
      <c r="X2058" s="18" t="str">
        <f>+VLOOKUP(Sitio_Publico[[#This Row],[tema]],Estructura!$G$4:$J$532,4,0)</f>
        <v>T-12</v>
      </c>
      <c r="Y2058" s="18" t="str">
        <f>+VLOOKUP(Sitio_Publico[[#This Row],[contenido]],Estructura!$L$4:$O$473,4,0)</f>
        <v>C-5</v>
      </c>
      <c r="Z2058" s="18" t="str">
        <f>+VLOOKUP(Sitio_Publico[[#This Row],[Filtro Integrado]],Estructura!$U$4:$W$529,3,0)</f>
        <v>FI-0</v>
      </c>
      <c r="AA2058" s="18" t="str">
        <f>+VLOOKUP(Sitio_Publico[[#This Row],[Muestra]],Estructura!$Y$4:$AB$483,4,0)</f>
        <v>M-00062</v>
      </c>
    </row>
    <row r="2059" spans="1:27" ht="40.799999999999997" x14ac:dyDescent="0.3">
      <c r="A2059" s="16">
        <f t="shared" si="32"/>
        <v>2058</v>
      </c>
      <c r="B2059" s="47" t="s">
        <v>15118</v>
      </c>
      <c r="C2059" s="13" t="s">
        <v>461</v>
      </c>
      <c r="D2059" s="13" t="s">
        <v>462</v>
      </c>
      <c r="E2059" s="44">
        <v>2101</v>
      </c>
      <c r="F2059" s="13" t="s">
        <v>468</v>
      </c>
      <c r="G2059" s="23" t="s">
        <v>469</v>
      </c>
      <c r="H2059" s="42" t="s">
        <v>458</v>
      </c>
      <c r="I2059" s="28" t="s">
        <v>15</v>
      </c>
      <c r="J2059" s="12" t="s">
        <v>393</v>
      </c>
      <c r="K2059" s="28" t="s">
        <v>470</v>
      </c>
      <c r="L2059" s="12" t="s">
        <v>465</v>
      </c>
      <c r="M2059" s="12" t="s">
        <v>471</v>
      </c>
      <c r="N2059" s="12" t="s">
        <v>467</v>
      </c>
      <c r="O2059" s="26" t="s">
        <v>10429</v>
      </c>
      <c r="P2059" s="26" t="s">
        <v>10430</v>
      </c>
      <c r="Q2059" s="25" t="s">
        <v>456</v>
      </c>
      <c r="R2059" s="26" t="s">
        <v>10431</v>
      </c>
      <c r="S2059" s="15" t="s">
        <v>10432</v>
      </c>
      <c r="T2059" s="52">
        <v>0</v>
      </c>
      <c r="U2059" s="22" t="s">
        <v>392</v>
      </c>
      <c r="V2059" s="18" t="str">
        <f>+Sitio_Publico[[#This Row],[idcoleccion]]&amp;"-"&amp;Sitio_Publico[[#This Row],[id]]</f>
        <v>000-2058</v>
      </c>
      <c r="W2059" s="18">
        <f>+VLOOKUP(Sitio_Publico[[#This Row],[territorio]],Estructura!$AE$4:$AH$1067,4,0)</f>
        <v>30002101</v>
      </c>
      <c r="X2059" s="18" t="str">
        <f>+VLOOKUP(Sitio_Publico[[#This Row],[tema]],Estructura!$G$4:$J$532,4,0)</f>
        <v>T-4</v>
      </c>
      <c r="Y2059" s="18" t="str">
        <f>+VLOOKUP(Sitio_Publico[[#This Row],[contenido]],Estructura!$L$4:$O$473,4,0)</f>
        <v>C-3</v>
      </c>
      <c r="Z2059" s="18" t="str">
        <f>+VLOOKUP(Sitio_Publico[[#This Row],[Filtro Integrado]],Estructura!$U$4:$W$529,3,0)</f>
        <v>FI-0</v>
      </c>
      <c r="AA2059" s="18" t="str">
        <f>+VLOOKUP(Sitio_Publico[[#This Row],[Muestra]],Estructura!$Y$4:$AB$483,4,0)</f>
        <v>M-00050</v>
      </c>
    </row>
    <row r="2060" spans="1:27" ht="40.799999999999997" x14ac:dyDescent="0.3">
      <c r="A2060" s="16">
        <f t="shared" si="32"/>
        <v>2059</v>
      </c>
      <c r="B2060" s="47" t="s">
        <v>15118</v>
      </c>
      <c r="C2060" s="13" t="s">
        <v>461</v>
      </c>
      <c r="D2060" s="13" t="s">
        <v>462</v>
      </c>
      <c r="E2060" s="44">
        <v>1404</v>
      </c>
      <c r="F2060" s="13" t="s">
        <v>502</v>
      </c>
      <c r="G2060" s="23" t="s">
        <v>464</v>
      </c>
      <c r="H2060" s="42" t="s">
        <v>458</v>
      </c>
      <c r="I2060" s="28" t="s">
        <v>31</v>
      </c>
      <c r="J2060" s="12" t="s">
        <v>393</v>
      </c>
      <c r="K2060" s="28" t="s">
        <v>503</v>
      </c>
      <c r="L2060" s="12" t="s">
        <v>465</v>
      </c>
      <c r="M2060" s="12" t="s">
        <v>466</v>
      </c>
      <c r="N2060" s="12" t="s">
        <v>467</v>
      </c>
      <c r="O2060" s="26" t="s">
        <v>10433</v>
      </c>
      <c r="P2060" s="26" t="s">
        <v>10434</v>
      </c>
      <c r="Q2060" s="25" t="s">
        <v>456</v>
      </c>
      <c r="R2060" s="26" t="s">
        <v>10435</v>
      </c>
      <c r="S2060" s="15" t="s">
        <v>10436</v>
      </c>
      <c r="T2060" s="52">
        <v>0</v>
      </c>
      <c r="U2060" s="22" t="s">
        <v>392</v>
      </c>
      <c r="V2060" s="18" t="str">
        <f>+Sitio_Publico[[#This Row],[idcoleccion]]&amp;"-"&amp;Sitio_Publico[[#This Row],[id]]</f>
        <v>000-2059</v>
      </c>
      <c r="W2060" s="18">
        <f>+VLOOKUP(Sitio_Publico[[#This Row],[territorio]],Estructura!$AE$4:$AH$1067,4,0)</f>
        <v>30001404</v>
      </c>
      <c r="X2060" s="18" t="str">
        <f>+VLOOKUP(Sitio_Publico[[#This Row],[tema]],Estructura!$G$4:$J$532,4,0)</f>
        <v>T-7</v>
      </c>
      <c r="Y2060" s="18" t="str">
        <f>+VLOOKUP(Sitio_Publico[[#This Row],[contenido]],Estructura!$L$4:$O$473,4,0)</f>
        <v>C-2</v>
      </c>
      <c r="Z2060" s="18" t="str">
        <f>+VLOOKUP(Sitio_Publico[[#This Row],[Filtro Integrado]],Estructura!$U$4:$W$529,3,0)</f>
        <v>FI-0</v>
      </c>
      <c r="AA2060" s="18" t="str">
        <f>+VLOOKUP(Sitio_Publico[[#This Row],[Muestra]],Estructura!$Y$4:$AB$483,4,0)</f>
        <v>M-00054</v>
      </c>
    </row>
    <row r="2061" spans="1:27" ht="40.799999999999997" x14ac:dyDescent="0.3">
      <c r="A2061" s="16">
        <f t="shared" si="32"/>
        <v>2060</v>
      </c>
      <c r="B2061" s="47" t="s">
        <v>15118</v>
      </c>
      <c r="C2061" s="13" t="s">
        <v>461</v>
      </c>
      <c r="D2061" s="13" t="s">
        <v>462</v>
      </c>
      <c r="E2061" s="44">
        <v>9112</v>
      </c>
      <c r="F2061" s="13" t="s">
        <v>524</v>
      </c>
      <c r="G2061" s="23" t="s">
        <v>498</v>
      </c>
      <c r="H2061" s="42" t="s">
        <v>458</v>
      </c>
      <c r="I2061" s="28" t="s">
        <v>227</v>
      </c>
      <c r="J2061" s="12" t="s">
        <v>499</v>
      </c>
      <c r="K2061" s="28" t="s">
        <v>525</v>
      </c>
      <c r="L2061" s="12" t="s">
        <v>465</v>
      </c>
      <c r="M2061" s="12" t="s">
        <v>471</v>
      </c>
      <c r="N2061" s="12" t="s">
        <v>467</v>
      </c>
      <c r="O2061" s="26" t="s">
        <v>10437</v>
      </c>
      <c r="P2061" s="26" t="s">
        <v>10438</v>
      </c>
      <c r="Q2061" s="25" t="s">
        <v>526</v>
      </c>
      <c r="R2061" s="26" t="s">
        <v>10439</v>
      </c>
      <c r="S2061" s="15" t="s">
        <v>10440</v>
      </c>
      <c r="T2061" s="52">
        <v>0</v>
      </c>
      <c r="U2061" s="22" t="s">
        <v>392</v>
      </c>
      <c r="V2061" s="18" t="str">
        <f>+Sitio_Publico[[#This Row],[idcoleccion]]&amp;"-"&amp;Sitio_Publico[[#This Row],[id]]</f>
        <v>000-2060</v>
      </c>
      <c r="W2061" s="18">
        <f>+VLOOKUP(Sitio_Publico[[#This Row],[territorio]],Estructura!$AE$4:$AH$1067,4,0)</f>
        <v>30009112</v>
      </c>
      <c r="X2061" s="18" t="str">
        <f>+VLOOKUP(Sitio_Publico[[#This Row],[tema]],Estructura!$G$4:$J$532,4,0)</f>
        <v>T-8</v>
      </c>
      <c r="Y2061" s="18" t="str">
        <f>+VLOOKUP(Sitio_Publico[[#This Row],[contenido]],Estructura!$L$4:$O$473,4,0)</f>
        <v>C-4</v>
      </c>
      <c r="Z2061" s="18" t="str">
        <f>+VLOOKUP(Sitio_Publico[[#This Row],[Filtro Integrado]],Estructura!$U$4:$W$529,3,0)</f>
        <v>FI-1</v>
      </c>
      <c r="AA2061" s="18" t="str">
        <f>+VLOOKUP(Sitio_Publico[[#This Row],[Muestra]],Estructura!$Y$4:$AB$483,4,0)</f>
        <v>M-00055</v>
      </c>
    </row>
    <row r="2062" spans="1:27" ht="40.799999999999997" x14ac:dyDescent="0.3">
      <c r="A2062" s="16">
        <f t="shared" si="32"/>
        <v>2061</v>
      </c>
      <c r="B2062" s="47" t="s">
        <v>15118</v>
      </c>
      <c r="C2062" s="13" t="s">
        <v>461</v>
      </c>
      <c r="D2062" s="13" t="s">
        <v>462</v>
      </c>
      <c r="E2062" s="44">
        <v>6105</v>
      </c>
      <c r="F2062" s="13" t="s">
        <v>468</v>
      </c>
      <c r="G2062" s="23" t="s">
        <v>469</v>
      </c>
      <c r="H2062" s="42" t="s">
        <v>458</v>
      </c>
      <c r="I2062" s="28" t="s">
        <v>104</v>
      </c>
      <c r="J2062" s="12" t="s">
        <v>393</v>
      </c>
      <c r="K2062" s="28" t="s">
        <v>470</v>
      </c>
      <c r="L2062" s="12" t="s">
        <v>465</v>
      </c>
      <c r="M2062" s="12" t="s">
        <v>471</v>
      </c>
      <c r="N2062" s="12" t="s">
        <v>467</v>
      </c>
      <c r="O2062" s="26" t="s">
        <v>474</v>
      </c>
      <c r="P2062" s="26" t="s">
        <v>10441</v>
      </c>
      <c r="Q2062" s="25" t="s">
        <v>456</v>
      </c>
      <c r="R2062" s="26" t="s">
        <v>10442</v>
      </c>
      <c r="S2062" s="15" t="s">
        <v>475</v>
      </c>
      <c r="T2062" s="52">
        <v>0</v>
      </c>
      <c r="U2062" s="22" t="s">
        <v>392</v>
      </c>
      <c r="V2062" s="18" t="str">
        <f>+Sitio_Publico[[#This Row],[idcoleccion]]&amp;"-"&amp;Sitio_Publico[[#This Row],[id]]</f>
        <v>000-2061</v>
      </c>
      <c r="W2062" s="18">
        <f>+VLOOKUP(Sitio_Publico[[#This Row],[territorio]],Estructura!$AE$4:$AH$1067,4,0)</f>
        <v>30006105</v>
      </c>
      <c r="X2062" s="18" t="str">
        <f>+VLOOKUP(Sitio_Publico[[#This Row],[tema]],Estructura!$G$4:$J$532,4,0)</f>
        <v>T-4</v>
      </c>
      <c r="Y2062" s="18" t="str">
        <f>+VLOOKUP(Sitio_Publico[[#This Row],[contenido]],Estructura!$L$4:$O$473,4,0)</f>
        <v>C-3</v>
      </c>
      <c r="Z2062" s="18" t="str">
        <f>+VLOOKUP(Sitio_Publico[[#This Row],[Filtro Integrado]],Estructura!$U$4:$W$529,3,0)</f>
        <v>FI-0</v>
      </c>
      <c r="AA2062" s="18" t="str">
        <f>+VLOOKUP(Sitio_Publico[[#This Row],[Muestra]],Estructura!$Y$4:$AB$483,4,0)</f>
        <v>M-00050</v>
      </c>
    </row>
    <row r="2063" spans="1:27" ht="36" x14ac:dyDescent="0.3">
      <c r="A2063" s="16">
        <f t="shared" si="32"/>
        <v>2062</v>
      </c>
      <c r="B2063" s="47" t="s">
        <v>15118</v>
      </c>
      <c r="C2063" s="37" t="s">
        <v>461</v>
      </c>
      <c r="D2063" s="37" t="s">
        <v>462</v>
      </c>
      <c r="E2063" s="45">
        <v>6104</v>
      </c>
      <c r="F2063" s="37" t="s">
        <v>497</v>
      </c>
      <c r="G2063" s="38" t="s">
        <v>498</v>
      </c>
      <c r="H2063" s="43" t="s">
        <v>458</v>
      </c>
      <c r="I2063" s="46" t="s">
        <v>103</v>
      </c>
      <c r="J2063" s="33" t="s">
        <v>499</v>
      </c>
      <c r="K2063" s="46" t="s">
        <v>540</v>
      </c>
      <c r="L2063" s="33" t="s">
        <v>541</v>
      </c>
      <c r="M2063" s="33" t="s">
        <v>501</v>
      </c>
      <c r="N2063" s="33" t="s">
        <v>467</v>
      </c>
      <c r="O2063" s="34" t="s">
        <v>10443</v>
      </c>
      <c r="P2063" s="34" t="s">
        <v>10444</v>
      </c>
      <c r="Q2063" s="35" t="s">
        <v>491</v>
      </c>
      <c r="R2063" s="34" t="s">
        <v>10445</v>
      </c>
      <c r="S2063" s="36" t="s">
        <v>10446</v>
      </c>
      <c r="T2063" s="52">
        <v>0</v>
      </c>
      <c r="U2063" s="50" t="s">
        <v>392</v>
      </c>
      <c r="V2063" s="18" t="str">
        <f>+Sitio_Publico[[#This Row],[idcoleccion]]&amp;"-"&amp;Sitio_Publico[[#This Row],[id]]</f>
        <v>000-2062</v>
      </c>
      <c r="W2063" s="18">
        <f>+VLOOKUP(Sitio_Publico[[#This Row],[territorio]],Estructura!$AE$4:$AH$1067,4,0)</f>
        <v>30006104</v>
      </c>
      <c r="X2063" s="18" t="str">
        <f>+VLOOKUP(Sitio_Publico[[#This Row],[tema]],Estructura!$G$4:$J$532,4,0)</f>
        <v>T-6</v>
      </c>
      <c r="Y2063" s="18" t="str">
        <f>+VLOOKUP(Sitio_Publico[[#This Row],[contenido]],Estructura!$L$4:$O$473,4,0)</f>
        <v>C-4</v>
      </c>
      <c r="Z2063" s="18" t="str">
        <f>+VLOOKUP(Sitio_Publico[[#This Row],[Filtro Integrado]],Estructura!$U$4:$W$529,3,0)</f>
        <v>FI-1</v>
      </c>
      <c r="AA2063" s="18" t="str">
        <f>+VLOOKUP(Sitio_Publico[[#This Row],[Muestra]],Estructura!$Y$4:$AB$483,4,0)</f>
        <v>M-00057</v>
      </c>
    </row>
    <row r="2064" spans="1:27" ht="51" x14ac:dyDescent="0.3">
      <c r="A2064" s="16">
        <f t="shared" si="32"/>
        <v>2063</v>
      </c>
      <c r="B2064" s="47" t="s">
        <v>15118</v>
      </c>
      <c r="C2064" s="13" t="s">
        <v>10447</v>
      </c>
      <c r="D2064" s="13" t="s">
        <v>10448</v>
      </c>
      <c r="E2064" s="44">
        <v>9211</v>
      </c>
      <c r="F2064" s="13" t="s">
        <v>10449</v>
      </c>
      <c r="G2064" s="23" t="s">
        <v>10450</v>
      </c>
      <c r="H2064" s="42" t="s">
        <v>458</v>
      </c>
      <c r="I2064" s="28" t="s">
        <v>247</v>
      </c>
      <c r="J2064" s="12" t="s">
        <v>393</v>
      </c>
      <c r="K2064" s="28" t="s">
        <v>10451</v>
      </c>
      <c r="L2064" s="12" t="s">
        <v>10452</v>
      </c>
      <c r="M2064" s="12" t="s">
        <v>10453</v>
      </c>
      <c r="N2064" s="12" t="s">
        <v>10454</v>
      </c>
      <c r="O2064" s="26" t="s">
        <v>10455</v>
      </c>
      <c r="P2064" s="26" t="s">
        <v>10456</v>
      </c>
      <c r="Q2064" s="25" t="s">
        <v>456</v>
      </c>
      <c r="R2064" s="26" t="s">
        <v>10457</v>
      </c>
      <c r="S2064" s="15" t="s">
        <v>10458</v>
      </c>
      <c r="T2064" s="52">
        <v>0</v>
      </c>
      <c r="U2064" s="22" t="s">
        <v>5486</v>
      </c>
      <c r="V2064" s="18" t="str">
        <f>+Sitio_Publico[[#This Row],[idcoleccion]]&amp;"-"&amp;Sitio_Publico[[#This Row],[id]]</f>
        <v>000-2063</v>
      </c>
      <c r="W2064" s="18">
        <f>+VLOOKUP(Sitio_Publico[[#This Row],[territorio]],Estructura!$AE$4:$AH$1067,4,0)</f>
        <v>30009211</v>
      </c>
      <c r="X2064" s="18" t="str">
        <f>+VLOOKUP(Sitio_Publico[[#This Row],[tema]],Estructura!$G$4:$J$532,4,0)</f>
        <v>T-2</v>
      </c>
      <c r="Y2064" s="18" t="str">
        <f>+VLOOKUP(Sitio_Publico[[#This Row],[contenido]],Estructura!$L$4:$O$473,4,0)</f>
        <v>C-15</v>
      </c>
      <c r="Z2064" s="18" t="str">
        <f>+VLOOKUP(Sitio_Publico[[#This Row],[Filtro Integrado]],Estructura!$U$4:$W$529,3,0)</f>
        <v>FI-0</v>
      </c>
      <c r="AA2064" s="18" t="str">
        <f>+VLOOKUP(Sitio_Publico[[#This Row],[Muestra]],Estructura!$Y$4:$AB$483,4,0)</f>
        <v>M-000158</v>
      </c>
    </row>
    <row r="2065" spans="1:27" ht="51" x14ac:dyDescent="0.3">
      <c r="A2065" s="16">
        <f t="shared" si="32"/>
        <v>2064</v>
      </c>
      <c r="B2065" s="47" t="s">
        <v>15118</v>
      </c>
      <c r="C2065" s="13" t="s">
        <v>10447</v>
      </c>
      <c r="D2065" s="13" t="s">
        <v>10448</v>
      </c>
      <c r="E2065" s="44">
        <v>8112</v>
      </c>
      <c r="F2065" s="13" t="s">
        <v>10449</v>
      </c>
      <c r="G2065" s="23" t="s">
        <v>10459</v>
      </c>
      <c r="H2065" s="42" t="s">
        <v>458</v>
      </c>
      <c r="I2065" s="28" t="s">
        <v>173</v>
      </c>
      <c r="J2065" s="12" t="s">
        <v>393</v>
      </c>
      <c r="K2065" s="28" t="s">
        <v>10459</v>
      </c>
      <c r="L2065" s="12" t="s">
        <v>10452</v>
      </c>
      <c r="M2065" s="12" t="s">
        <v>10453</v>
      </c>
      <c r="N2065" s="12" t="s">
        <v>10454</v>
      </c>
      <c r="O2065" s="26" t="s">
        <v>10460</v>
      </c>
      <c r="P2065" s="26" t="s">
        <v>10461</v>
      </c>
      <c r="Q2065" s="25" t="s">
        <v>456</v>
      </c>
      <c r="R2065" s="26" t="s">
        <v>10462</v>
      </c>
      <c r="S2065" s="15" t="s">
        <v>10463</v>
      </c>
      <c r="T2065" s="52">
        <v>0</v>
      </c>
      <c r="U2065" s="22" t="s">
        <v>10464</v>
      </c>
      <c r="V2065" s="18" t="str">
        <f>+Sitio_Publico[[#This Row],[idcoleccion]]&amp;"-"&amp;Sitio_Publico[[#This Row],[id]]</f>
        <v>000-2064</v>
      </c>
      <c r="W2065" s="18">
        <f>+VLOOKUP(Sitio_Publico[[#This Row],[territorio]],Estructura!$AE$4:$AH$1067,4,0)</f>
        <v>30008112</v>
      </c>
      <c r="X2065" s="18" t="str">
        <f>+VLOOKUP(Sitio_Publico[[#This Row],[tema]],Estructura!$G$4:$J$532,4,0)</f>
        <v>T-2</v>
      </c>
      <c r="Y2065" s="18" t="str">
        <f>+VLOOKUP(Sitio_Publico[[#This Row],[contenido]],Estructura!$L$4:$O$473,4,0)</f>
        <v>C-16</v>
      </c>
      <c r="Z2065" s="18" t="str">
        <f>+VLOOKUP(Sitio_Publico[[#This Row],[Filtro Integrado]],Estructura!$U$4:$W$529,3,0)</f>
        <v>FI-0</v>
      </c>
      <c r="AA2065" s="18" t="str">
        <f>+VLOOKUP(Sitio_Publico[[#This Row],[Muestra]],Estructura!$Y$4:$AB$483,4,0)</f>
        <v>M-000159</v>
      </c>
    </row>
    <row r="2066" spans="1:27" ht="51" x14ac:dyDescent="0.3">
      <c r="A2066" s="16">
        <f t="shared" si="32"/>
        <v>2065</v>
      </c>
      <c r="B2066" s="47" t="s">
        <v>15118</v>
      </c>
      <c r="C2066" s="13" t="s">
        <v>10447</v>
      </c>
      <c r="D2066" s="13" t="s">
        <v>10448</v>
      </c>
      <c r="E2066" s="44">
        <v>8</v>
      </c>
      <c r="F2066" s="13" t="s">
        <v>10465</v>
      </c>
      <c r="G2066" s="23" t="s">
        <v>10466</v>
      </c>
      <c r="H2066" s="42" t="s">
        <v>457</v>
      </c>
      <c r="I2066" s="28" t="s">
        <v>371</v>
      </c>
      <c r="J2066" s="12" t="s">
        <v>393</v>
      </c>
      <c r="K2066" s="28" t="s">
        <v>10467</v>
      </c>
      <c r="L2066" s="12" t="s">
        <v>10452</v>
      </c>
      <c r="M2066" s="12" t="s">
        <v>10453</v>
      </c>
      <c r="N2066" s="12" t="s">
        <v>10454</v>
      </c>
      <c r="O2066" s="26" t="s">
        <v>10468</v>
      </c>
      <c r="P2066" s="26" t="s">
        <v>10469</v>
      </c>
      <c r="Q2066" s="25" t="s">
        <v>456</v>
      </c>
      <c r="R2066" s="26" t="s">
        <v>10470</v>
      </c>
      <c r="S2066" s="15" t="s">
        <v>10471</v>
      </c>
      <c r="T2066" s="52">
        <v>0</v>
      </c>
      <c r="U2066" s="22" t="s">
        <v>10472</v>
      </c>
      <c r="V2066" s="18" t="str">
        <f>+Sitio_Publico[[#This Row],[idcoleccion]]&amp;"-"&amp;Sitio_Publico[[#This Row],[id]]</f>
        <v>000-2065</v>
      </c>
      <c r="W2066" s="18">
        <f>+VLOOKUP(Sitio_Publico[[#This Row],[territorio]],Estructura!$AE$4:$AH$1067,4,0)</f>
        <v>20000008</v>
      </c>
      <c r="X2066" s="18" t="str">
        <f>+VLOOKUP(Sitio_Publico[[#This Row],[tema]],Estructura!$G$4:$J$532,4,0)</f>
        <v>T-1</v>
      </c>
      <c r="Y2066" s="18" t="str">
        <f>+VLOOKUP(Sitio_Publico[[#This Row],[contenido]],Estructura!$L$4:$O$473,4,0)</f>
        <v>C-17</v>
      </c>
      <c r="Z2066" s="18" t="str">
        <f>+VLOOKUP(Sitio_Publico[[#This Row],[Filtro Integrado]],Estructura!$U$4:$W$529,3,0)</f>
        <v>FI-0</v>
      </c>
      <c r="AA2066" s="18" t="str">
        <f>+VLOOKUP(Sitio_Publico[[#This Row],[Muestra]],Estructura!$Y$4:$AB$483,4,0)</f>
        <v>M-00047</v>
      </c>
    </row>
    <row r="2067" spans="1:27" ht="40.799999999999997" x14ac:dyDescent="0.3">
      <c r="A2067" s="16">
        <f t="shared" si="32"/>
        <v>2066</v>
      </c>
      <c r="B2067" s="47" t="s">
        <v>15118</v>
      </c>
      <c r="C2067" s="13" t="s">
        <v>10447</v>
      </c>
      <c r="D2067" s="13" t="s">
        <v>10448</v>
      </c>
      <c r="E2067" s="44">
        <v>4</v>
      </c>
      <c r="F2067" s="13" t="s">
        <v>10449</v>
      </c>
      <c r="G2067" s="23" t="s">
        <v>10473</v>
      </c>
      <c r="H2067" s="42" t="s">
        <v>457</v>
      </c>
      <c r="I2067" s="28" t="s">
        <v>367</v>
      </c>
      <c r="J2067" s="12" t="s">
        <v>393</v>
      </c>
      <c r="K2067" s="28" t="s">
        <v>10473</v>
      </c>
      <c r="L2067" s="12" t="s">
        <v>10474</v>
      </c>
      <c r="M2067" s="12" t="s">
        <v>10453</v>
      </c>
      <c r="N2067" s="12" t="s">
        <v>10454</v>
      </c>
      <c r="O2067" s="26" t="s">
        <v>10475</v>
      </c>
      <c r="P2067" s="26" t="s">
        <v>10476</v>
      </c>
      <c r="Q2067" s="25" t="s">
        <v>491</v>
      </c>
      <c r="R2067" s="26" t="s">
        <v>10477</v>
      </c>
      <c r="S2067" s="15" t="s">
        <v>10478</v>
      </c>
      <c r="T2067" s="52">
        <v>0</v>
      </c>
      <c r="U2067" s="22" t="s">
        <v>10479</v>
      </c>
      <c r="V2067" s="18" t="str">
        <f>+Sitio_Publico[[#This Row],[idcoleccion]]&amp;"-"&amp;Sitio_Publico[[#This Row],[id]]</f>
        <v>000-2066</v>
      </c>
      <c r="W2067" s="18">
        <f>+VLOOKUP(Sitio_Publico[[#This Row],[territorio]],Estructura!$AE$4:$AH$1067,4,0)</f>
        <v>20000004</v>
      </c>
      <c r="X2067" s="18" t="str">
        <f>+VLOOKUP(Sitio_Publico[[#This Row],[tema]],Estructura!$G$4:$J$532,4,0)</f>
        <v>T-2</v>
      </c>
      <c r="Y2067" s="18" t="str">
        <f>+VLOOKUP(Sitio_Publico[[#This Row],[contenido]],Estructura!$L$4:$O$473,4,0)</f>
        <v>C-18</v>
      </c>
      <c r="Z2067" s="18" t="str">
        <f>+VLOOKUP(Sitio_Publico[[#This Row],[Filtro Integrado]],Estructura!$U$4:$W$529,3,0)</f>
        <v>FI-0</v>
      </c>
      <c r="AA2067" s="18" t="str">
        <f>+VLOOKUP(Sitio_Publico[[#This Row],[Muestra]],Estructura!$Y$4:$AB$483,4,0)</f>
        <v>M-000160</v>
      </c>
    </row>
    <row r="2068" spans="1:27" ht="51" x14ac:dyDescent="0.3">
      <c r="A2068" s="16">
        <f t="shared" si="32"/>
        <v>2067</v>
      </c>
      <c r="B2068" s="47" t="s">
        <v>15118</v>
      </c>
      <c r="C2068" s="13" t="s">
        <v>10447</v>
      </c>
      <c r="D2068" s="13" t="s">
        <v>10448</v>
      </c>
      <c r="E2068" s="44">
        <v>6201</v>
      </c>
      <c r="F2068" s="13" t="s">
        <v>10449</v>
      </c>
      <c r="G2068" s="23" t="s">
        <v>10459</v>
      </c>
      <c r="H2068" s="42" t="s">
        <v>458</v>
      </c>
      <c r="I2068" s="28" t="s">
        <v>117</v>
      </c>
      <c r="J2068" s="12" t="s">
        <v>393</v>
      </c>
      <c r="K2068" s="28" t="s">
        <v>10459</v>
      </c>
      <c r="L2068" s="12" t="s">
        <v>10474</v>
      </c>
      <c r="M2068" s="12" t="s">
        <v>10453</v>
      </c>
      <c r="N2068" s="12" t="s">
        <v>10454</v>
      </c>
      <c r="O2068" s="26" t="s">
        <v>10480</v>
      </c>
      <c r="P2068" s="26" t="s">
        <v>10481</v>
      </c>
      <c r="Q2068" s="25" t="s">
        <v>10482</v>
      </c>
      <c r="R2068" s="26" t="s">
        <v>10483</v>
      </c>
      <c r="S2068" s="15" t="s">
        <v>10484</v>
      </c>
      <c r="T2068" s="52">
        <v>0</v>
      </c>
      <c r="U2068" s="22" t="s">
        <v>10485</v>
      </c>
      <c r="V2068" s="18" t="str">
        <f>+Sitio_Publico[[#This Row],[idcoleccion]]&amp;"-"&amp;Sitio_Publico[[#This Row],[id]]</f>
        <v>000-2067</v>
      </c>
      <c r="W2068" s="18">
        <f>+VLOOKUP(Sitio_Publico[[#This Row],[territorio]],Estructura!$AE$4:$AH$1067,4,0)</f>
        <v>30006201</v>
      </c>
      <c r="X2068" s="18" t="str">
        <f>+VLOOKUP(Sitio_Publico[[#This Row],[tema]],Estructura!$G$4:$J$532,4,0)</f>
        <v>T-2</v>
      </c>
      <c r="Y2068" s="18" t="str">
        <f>+VLOOKUP(Sitio_Publico[[#This Row],[contenido]],Estructura!$L$4:$O$473,4,0)</f>
        <v>C-16</v>
      </c>
      <c r="Z2068" s="18" t="str">
        <f>+VLOOKUP(Sitio_Publico[[#This Row],[Filtro Integrado]],Estructura!$U$4:$W$529,3,0)</f>
        <v>FI-0</v>
      </c>
      <c r="AA2068" s="18" t="str">
        <f>+VLOOKUP(Sitio_Publico[[#This Row],[Muestra]],Estructura!$Y$4:$AB$483,4,0)</f>
        <v>M-000159</v>
      </c>
    </row>
    <row r="2069" spans="1:27" ht="51" x14ac:dyDescent="0.3">
      <c r="A2069" s="16">
        <f t="shared" si="32"/>
        <v>2068</v>
      </c>
      <c r="B2069" s="47" t="s">
        <v>15118</v>
      </c>
      <c r="C2069" s="13" t="s">
        <v>10447</v>
      </c>
      <c r="D2069" s="13" t="s">
        <v>10448</v>
      </c>
      <c r="E2069" s="44">
        <v>6310</v>
      </c>
      <c r="F2069" s="13" t="s">
        <v>10449</v>
      </c>
      <c r="G2069" s="23" t="s">
        <v>10450</v>
      </c>
      <c r="H2069" s="42" t="s">
        <v>458</v>
      </c>
      <c r="I2069" s="28" t="s">
        <v>132</v>
      </c>
      <c r="J2069" s="12" t="s">
        <v>393</v>
      </c>
      <c r="K2069" s="28" t="s">
        <v>10486</v>
      </c>
      <c r="L2069" s="12" t="s">
        <v>10452</v>
      </c>
      <c r="M2069" s="12" t="s">
        <v>10453</v>
      </c>
      <c r="N2069" s="12" t="s">
        <v>10454</v>
      </c>
      <c r="O2069" s="26" t="s">
        <v>10487</v>
      </c>
      <c r="P2069" s="26" t="s">
        <v>10488</v>
      </c>
      <c r="Q2069" s="25" t="s">
        <v>456</v>
      </c>
      <c r="R2069" s="26" t="s">
        <v>10489</v>
      </c>
      <c r="S2069" s="15" t="s">
        <v>10490</v>
      </c>
      <c r="T2069" s="52">
        <v>0</v>
      </c>
      <c r="U2069" s="22" t="s">
        <v>10491</v>
      </c>
      <c r="V2069" s="18" t="str">
        <f>+Sitio_Publico[[#This Row],[idcoleccion]]&amp;"-"&amp;Sitio_Publico[[#This Row],[id]]</f>
        <v>000-2068</v>
      </c>
      <c r="W2069" s="18">
        <f>+VLOOKUP(Sitio_Publico[[#This Row],[territorio]],Estructura!$AE$4:$AH$1067,4,0)</f>
        <v>30006310</v>
      </c>
      <c r="X2069" s="18" t="str">
        <f>+VLOOKUP(Sitio_Publico[[#This Row],[tema]],Estructura!$G$4:$J$532,4,0)</f>
        <v>T-2</v>
      </c>
      <c r="Y2069" s="18" t="str">
        <f>+VLOOKUP(Sitio_Publico[[#This Row],[contenido]],Estructura!$L$4:$O$473,4,0)</f>
        <v>C-15</v>
      </c>
      <c r="Z2069" s="18" t="str">
        <f>+VLOOKUP(Sitio_Publico[[#This Row],[Filtro Integrado]],Estructura!$U$4:$W$529,3,0)</f>
        <v>FI-0</v>
      </c>
      <c r="AA2069" s="18" t="str">
        <f>+VLOOKUP(Sitio_Publico[[#This Row],[Muestra]],Estructura!$Y$4:$AB$483,4,0)</f>
        <v>M-000161</v>
      </c>
    </row>
    <row r="2070" spans="1:27" ht="61.2" x14ac:dyDescent="0.3">
      <c r="A2070" s="16">
        <f t="shared" si="32"/>
        <v>2069</v>
      </c>
      <c r="B2070" s="47" t="s">
        <v>15118</v>
      </c>
      <c r="C2070" s="13" t="s">
        <v>10447</v>
      </c>
      <c r="D2070" s="13" t="s">
        <v>10448</v>
      </c>
      <c r="E2070" s="44">
        <v>6303</v>
      </c>
      <c r="F2070" s="13" t="s">
        <v>10449</v>
      </c>
      <c r="G2070" s="23" t="s">
        <v>10466</v>
      </c>
      <c r="H2070" s="42" t="s">
        <v>458</v>
      </c>
      <c r="I2070" s="28" t="s">
        <v>125</v>
      </c>
      <c r="J2070" s="12" t="s">
        <v>393</v>
      </c>
      <c r="K2070" s="28" t="s">
        <v>10492</v>
      </c>
      <c r="L2070" s="12" t="s">
        <v>10452</v>
      </c>
      <c r="M2070" s="12" t="s">
        <v>587</v>
      </c>
      <c r="N2070" s="12" t="s">
        <v>10454</v>
      </c>
      <c r="O2070" s="26" t="s">
        <v>10493</v>
      </c>
      <c r="P2070" s="26" t="s">
        <v>10494</v>
      </c>
      <c r="Q2070" s="25" t="s">
        <v>10495</v>
      </c>
      <c r="R2070" s="26" t="s">
        <v>10496</v>
      </c>
      <c r="S2070" s="15" t="s">
        <v>10497</v>
      </c>
      <c r="T2070" s="52">
        <v>0</v>
      </c>
      <c r="U2070" s="22" t="s">
        <v>10498</v>
      </c>
      <c r="V2070" s="18" t="str">
        <f>+Sitio_Publico[[#This Row],[idcoleccion]]&amp;"-"&amp;Sitio_Publico[[#This Row],[id]]</f>
        <v>000-2069</v>
      </c>
      <c r="W2070" s="18">
        <f>+VLOOKUP(Sitio_Publico[[#This Row],[territorio]],Estructura!$AE$4:$AH$1067,4,0)</f>
        <v>30006303</v>
      </c>
      <c r="X2070" s="18" t="str">
        <f>+VLOOKUP(Sitio_Publico[[#This Row],[tema]],Estructura!$G$4:$J$532,4,0)</f>
        <v>T-2</v>
      </c>
      <c r="Y2070" s="18" t="str">
        <f>+VLOOKUP(Sitio_Publico[[#This Row],[contenido]],Estructura!$L$4:$O$473,4,0)</f>
        <v>C-17</v>
      </c>
      <c r="Z2070" s="18" t="str">
        <f>+VLOOKUP(Sitio_Publico[[#This Row],[Filtro Integrado]],Estructura!$U$4:$W$529,3,0)</f>
        <v>FI-0</v>
      </c>
      <c r="AA2070" s="18" t="str">
        <f>+VLOOKUP(Sitio_Publico[[#This Row],[Muestra]],Estructura!$Y$4:$AB$483,4,0)</f>
        <v>M-000162</v>
      </c>
    </row>
    <row r="2071" spans="1:27" ht="51" x14ac:dyDescent="0.3">
      <c r="A2071" s="16">
        <f t="shared" si="32"/>
        <v>2070</v>
      </c>
      <c r="B2071" s="47" t="s">
        <v>15118</v>
      </c>
      <c r="C2071" s="13" t="s">
        <v>10447</v>
      </c>
      <c r="D2071" s="13" t="s">
        <v>10448</v>
      </c>
      <c r="E2071" s="44">
        <v>4304</v>
      </c>
      <c r="F2071" s="13" t="s">
        <v>10449</v>
      </c>
      <c r="G2071" s="23" t="s">
        <v>10450</v>
      </c>
      <c r="H2071" s="42" t="s">
        <v>458</v>
      </c>
      <c r="I2071" s="28" t="s">
        <v>61</v>
      </c>
      <c r="J2071" s="12" t="s">
        <v>393</v>
      </c>
      <c r="K2071" s="28" t="s">
        <v>10486</v>
      </c>
      <c r="L2071" s="12" t="s">
        <v>10452</v>
      </c>
      <c r="M2071" s="12" t="s">
        <v>10453</v>
      </c>
      <c r="N2071" s="12" t="s">
        <v>10454</v>
      </c>
      <c r="O2071" s="26" t="s">
        <v>10499</v>
      </c>
      <c r="P2071" s="26" t="s">
        <v>10500</v>
      </c>
      <c r="Q2071" s="25" t="s">
        <v>456</v>
      </c>
      <c r="R2071" s="26" t="s">
        <v>10501</v>
      </c>
      <c r="S2071" s="15" t="s">
        <v>10502</v>
      </c>
      <c r="T2071" s="52">
        <v>0</v>
      </c>
      <c r="U2071" s="22" t="s">
        <v>10503</v>
      </c>
      <c r="V2071" s="18" t="str">
        <f>+Sitio_Publico[[#This Row],[idcoleccion]]&amp;"-"&amp;Sitio_Publico[[#This Row],[id]]</f>
        <v>000-2070</v>
      </c>
      <c r="W2071" s="18">
        <f>+VLOOKUP(Sitio_Publico[[#This Row],[territorio]],Estructura!$AE$4:$AH$1067,4,0)</f>
        <v>30004304</v>
      </c>
      <c r="X2071" s="18" t="str">
        <f>+VLOOKUP(Sitio_Publico[[#This Row],[tema]],Estructura!$G$4:$J$532,4,0)</f>
        <v>T-2</v>
      </c>
      <c r="Y2071" s="18" t="str">
        <f>+VLOOKUP(Sitio_Publico[[#This Row],[contenido]],Estructura!$L$4:$O$473,4,0)</f>
        <v>C-15</v>
      </c>
      <c r="Z2071" s="18" t="str">
        <f>+VLOOKUP(Sitio_Publico[[#This Row],[Filtro Integrado]],Estructura!$U$4:$W$529,3,0)</f>
        <v>FI-0</v>
      </c>
      <c r="AA2071" s="18" t="str">
        <f>+VLOOKUP(Sitio_Publico[[#This Row],[Muestra]],Estructura!$Y$4:$AB$483,4,0)</f>
        <v>M-000161</v>
      </c>
    </row>
    <row r="2072" spans="1:27" ht="51" x14ac:dyDescent="0.3">
      <c r="A2072" s="16">
        <f t="shared" si="32"/>
        <v>2071</v>
      </c>
      <c r="B2072" s="47" t="s">
        <v>15118</v>
      </c>
      <c r="C2072" s="13" t="s">
        <v>10447</v>
      </c>
      <c r="D2072" s="13" t="s">
        <v>10448</v>
      </c>
      <c r="E2072" s="44">
        <v>2301</v>
      </c>
      <c r="F2072" s="13" t="s">
        <v>10449</v>
      </c>
      <c r="G2072" s="23" t="s">
        <v>10450</v>
      </c>
      <c r="H2072" s="42" t="s">
        <v>458</v>
      </c>
      <c r="I2072" s="28" t="s">
        <v>39</v>
      </c>
      <c r="J2072" s="12" t="s">
        <v>393</v>
      </c>
      <c r="K2072" s="28" t="s">
        <v>10451</v>
      </c>
      <c r="L2072" s="12" t="s">
        <v>10452</v>
      </c>
      <c r="M2072" s="12" t="s">
        <v>10453</v>
      </c>
      <c r="N2072" s="12" t="s">
        <v>10454</v>
      </c>
      <c r="O2072" s="26" t="s">
        <v>10504</v>
      </c>
      <c r="P2072" s="26" t="s">
        <v>10505</v>
      </c>
      <c r="Q2072" s="25" t="s">
        <v>456</v>
      </c>
      <c r="R2072" s="26" t="s">
        <v>10506</v>
      </c>
      <c r="S2072" s="15" t="s">
        <v>10507</v>
      </c>
      <c r="T2072" s="52">
        <v>0</v>
      </c>
      <c r="U2072" s="22" t="s">
        <v>10508</v>
      </c>
      <c r="V2072" s="18" t="str">
        <f>+Sitio_Publico[[#This Row],[idcoleccion]]&amp;"-"&amp;Sitio_Publico[[#This Row],[id]]</f>
        <v>000-2071</v>
      </c>
      <c r="W2072" s="18">
        <f>+VLOOKUP(Sitio_Publico[[#This Row],[territorio]],Estructura!$AE$4:$AH$1067,4,0)</f>
        <v>30002301</v>
      </c>
      <c r="X2072" s="18" t="str">
        <f>+VLOOKUP(Sitio_Publico[[#This Row],[tema]],Estructura!$G$4:$J$532,4,0)</f>
        <v>T-2</v>
      </c>
      <c r="Y2072" s="18" t="str">
        <f>+VLOOKUP(Sitio_Publico[[#This Row],[contenido]],Estructura!$L$4:$O$473,4,0)</f>
        <v>C-15</v>
      </c>
      <c r="Z2072" s="18" t="str">
        <f>+VLOOKUP(Sitio_Publico[[#This Row],[Filtro Integrado]],Estructura!$U$4:$W$529,3,0)</f>
        <v>FI-0</v>
      </c>
      <c r="AA2072" s="18" t="str">
        <f>+VLOOKUP(Sitio_Publico[[#This Row],[Muestra]],Estructura!$Y$4:$AB$483,4,0)</f>
        <v>M-000158</v>
      </c>
    </row>
    <row r="2073" spans="1:27" ht="40.799999999999997" x14ac:dyDescent="0.3">
      <c r="A2073" s="16">
        <f t="shared" si="32"/>
        <v>2072</v>
      </c>
      <c r="B2073" s="47" t="s">
        <v>15118</v>
      </c>
      <c r="C2073" s="13" t="s">
        <v>10447</v>
      </c>
      <c r="D2073" s="13" t="s">
        <v>10448</v>
      </c>
      <c r="E2073" s="44">
        <v>9101</v>
      </c>
      <c r="F2073" s="13" t="s">
        <v>10449</v>
      </c>
      <c r="G2073" s="23" t="s">
        <v>10473</v>
      </c>
      <c r="H2073" s="42" t="s">
        <v>458</v>
      </c>
      <c r="I2073" s="28" t="s">
        <v>216</v>
      </c>
      <c r="J2073" s="12" t="s">
        <v>393</v>
      </c>
      <c r="K2073" s="28" t="s">
        <v>10473</v>
      </c>
      <c r="L2073" s="12" t="s">
        <v>10452</v>
      </c>
      <c r="M2073" s="12" t="s">
        <v>10453</v>
      </c>
      <c r="N2073" s="12" t="s">
        <v>10454</v>
      </c>
      <c r="O2073" s="26" t="s">
        <v>10509</v>
      </c>
      <c r="P2073" s="26" t="s">
        <v>10510</v>
      </c>
      <c r="Q2073" s="25" t="s">
        <v>456</v>
      </c>
      <c r="R2073" s="26" t="s">
        <v>10511</v>
      </c>
      <c r="S2073" s="15" t="s">
        <v>10512</v>
      </c>
      <c r="T2073" s="52">
        <v>0</v>
      </c>
      <c r="U2073" s="22" t="s">
        <v>10513</v>
      </c>
      <c r="V2073" s="18" t="str">
        <f>+Sitio_Publico[[#This Row],[idcoleccion]]&amp;"-"&amp;Sitio_Publico[[#This Row],[id]]</f>
        <v>000-2072</v>
      </c>
      <c r="W2073" s="18">
        <f>+VLOOKUP(Sitio_Publico[[#This Row],[territorio]],Estructura!$AE$4:$AH$1067,4,0)</f>
        <v>30009101</v>
      </c>
      <c r="X2073" s="18" t="str">
        <f>+VLOOKUP(Sitio_Publico[[#This Row],[tema]],Estructura!$G$4:$J$532,4,0)</f>
        <v>T-2</v>
      </c>
      <c r="Y2073" s="18" t="str">
        <f>+VLOOKUP(Sitio_Publico[[#This Row],[contenido]],Estructura!$L$4:$O$473,4,0)</f>
        <v>C-18</v>
      </c>
      <c r="Z2073" s="18" t="str">
        <f>+VLOOKUP(Sitio_Publico[[#This Row],[Filtro Integrado]],Estructura!$U$4:$W$529,3,0)</f>
        <v>FI-0</v>
      </c>
      <c r="AA2073" s="18" t="str">
        <f>+VLOOKUP(Sitio_Publico[[#This Row],[Muestra]],Estructura!$Y$4:$AB$483,4,0)</f>
        <v>M-000160</v>
      </c>
    </row>
    <row r="2074" spans="1:27" ht="51" x14ac:dyDescent="0.3">
      <c r="A2074" s="16">
        <f t="shared" si="32"/>
        <v>2073</v>
      </c>
      <c r="B2074" s="47" t="s">
        <v>15118</v>
      </c>
      <c r="C2074" s="13" t="s">
        <v>10447</v>
      </c>
      <c r="D2074" s="13" t="s">
        <v>10448</v>
      </c>
      <c r="E2074" s="44">
        <v>13121</v>
      </c>
      <c r="F2074" s="13" t="s">
        <v>10449</v>
      </c>
      <c r="G2074" s="23" t="s">
        <v>10450</v>
      </c>
      <c r="H2074" s="42" t="s">
        <v>458</v>
      </c>
      <c r="I2074" s="28" t="s">
        <v>317</v>
      </c>
      <c r="J2074" s="12" t="s">
        <v>393</v>
      </c>
      <c r="K2074" s="28" t="s">
        <v>10451</v>
      </c>
      <c r="L2074" s="12" t="s">
        <v>10452</v>
      </c>
      <c r="M2074" s="12" t="s">
        <v>10453</v>
      </c>
      <c r="N2074" s="12" t="s">
        <v>10454</v>
      </c>
      <c r="O2074" s="26" t="s">
        <v>10514</v>
      </c>
      <c r="P2074" s="26" t="s">
        <v>10515</v>
      </c>
      <c r="Q2074" s="25" t="s">
        <v>456</v>
      </c>
      <c r="R2074" s="26" t="s">
        <v>10516</v>
      </c>
      <c r="S2074" s="15" t="s">
        <v>10517</v>
      </c>
      <c r="T2074" s="52">
        <v>0</v>
      </c>
      <c r="U2074" s="22" t="s">
        <v>10518</v>
      </c>
      <c r="V2074" s="18" t="str">
        <f>+Sitio_Publico[[#This Row],[idcoleccion]]&amp;"-"&amp;Sitio_Publico[[#This Row],[id]]</f>
        <v>000-2073</v>
      </c>
      <c r="W2074" s="18">
        <f>+VLOOKUP(Sitio_Publico[[#This Row],[territorio]],Estructura!$AE$4:$AH$1067,4,0)</f>
        <v>30013121</v>
      </c>
      <c r="X2074" s="18" t="str">
        <f>+VLOOKUP(Sitio_Publico[[#This Row],[tema]],Estructura!$G$4:$J$532,4,0)</f>
        <v>T-2</v>
      </c>
      <c r="Y2074" s="18" t="str">
        <f>+VLOOKUP(Sitio_Publico[[#This Row],[contenido]],Estructura!$L$4:$O$473,4,0)</f>
        <v>C-15</v>
      </c>
      <c r="Z2074" s="18" t="str">
        <f>+VLOOKUP(Sitio_Publico[[#This Row],[Filtro Integrado]],Estructura!$U$4:$W$529,3,0)</f>
        <v>FI-0</v>
      </c>
      <c r="AA2074" s="18" t="str">
        <f>+VLOOKUP(Sitio_Publico[[#This Row],[Muestra]],Estructura!$Y$4:$AB$483,4,0)</f>
        <v>M-000158</v>
      </c>
    </row>
    <row r="2075" spans="1:27" ht="51" x14ac:dyDescent="0.3">
      <c r="A2075" s="16">
        <f t="shared" si="32"/>
        <v>2074</v>
      </c>
      <c r="B2075" s="47" t="s">
        <v>15118</v>
      </c>
      <c r="C2075" s="13" t="s">
        <v>10447</v>
      </c>
      <c r="D2075" s="13" t="s">
        <v>10448</v>
      </c>
      <c r="E2075" s="44">
        <v>13302</v>
      </c>
      <c r="F2075" s="13" t="s">
        <v>10449</v>
      </c>
      <c r="G2075" s="23" t="s">
        <v>10450</v>
      </c>
      <c r="H2075" s="42" t="s">
        <v>458</v>
      </c>
      <c r="I2075" s="28" t="s">
        <v>332</v>
      </c>
      <c r="J2075" s="12" t="s">
        <v>393</v>
      </c>
      <c r="K2075" s="28" t="s">
        <v>10486</v>
      </c>
      <c r="L2075" s="12" t="s">
        <v>10452</v>
      </c>
      <c r="M2075" s="12" t="s">
        <v>10453</v>
      </c>
      <c r="N2075" s="12" t="s">
        <v>10454</v>
      </c>
      <c r="O2075" s="26" t="s">
        <v>10519</v>
      </c>
      <c r="P2075" s="26" t="s">
        <v>10520</v>
      </c>
      <c r="Q2075" s="25" t="s">
        <v>456</v>
      </c>
      <c r="R2075" s="26" t="s">
        <v>10521</v>
      </c>
      <c r="S2075" s="15" t="s">
        <v>10522</v>
      </c>
      <c r="T2075" s="52">
        <v>0</v>
      </c>
      <c r="U2075" s="22" t="s">
        <v>10523</v>
      </c>
      <c r="V2075" s="18" t="str">
        <f>+Sitio_Publico[[#This Row],[idcoleccion]]&amp;"-"&amp;Sitio_Publico[[#This Row],[id]]</f>
        <v>000-2074</v>
      </c>
      <c r="W2075" s="18">
        <f>+VLOOKUP(Sitio_Publico[[#This Row],[territorio]],Estructura!$AE$4:$AH$1067,4,0)</f>
        <v>30013302</v>
      </c>
      <c r="X2075" s="18" t="str">
        <f>+VLOOKUP(Sitio_Publico[[#This Row],[tema]],Estructura!$G$4:$J$532,4,0)</f>
        <v>T-2</v>
      </c>
      <c r="Y2075" s="18" t="str">
        <f>+VLOOKUP(Sitio_Publico[[#This Row],[contenido]],Estructura!$L$4:$O$473,4,0)</f>
        <v>C-15</v>
      </c>
      <c r="Z2075" s="18" t="str">
        <f>+VLOOKUP(Sitio_Publico[[#This Row],[Filtro Integrado]],Estructura!$U$4:$W$529,3,0)</f>
        <v>FI-0</v>
      </c>
      <c r="AA2075" s="18" t="str">
        <f>+VLOOKUP(Sitio_Publico[[#This Row],[Muestra]],Estructura!$Y$4:$AB$483,4,0)</f>
        <v>M-000161</v>
      </c>
    </row>
    <row r="2076" spans="1:27" ht="51" x14ac:dyDescent="0.3">
      <c r="A2076" s="16">
        <f t="shared" si="32"/>
        <v>2075</v>
      </c>
      <c r="B2076" s="47" t="s">
        <v>15118</v>
      </c>
      <c r="C2076" s="13" t="s">
        <v>10447</v>
      </c>
      <c r="D2076" s="13" t="s">
        <v>10448</v>
      </c>
      <c r="E2076" s="44">
        <v>13505</v>
      </c>
      <c r="F2076" s="13" t="s">
        <v>10449</v>
      </c>
      <c r="G2076" s="23" t="s">
        <v>10466</v>
      </c>
      <c r="H2076" s="42" t="s">
        <v>458</v>
      </c>
      <c r="I2076" s="28" t="s">
        <v>342</v>
      </c>
      <c r="J2076" s="12" t="s">
        <v>393</v>
      </c>
      <c r="K2076" s="28" t="s">
        <v>10524</v>
      </c>
      <c r="L2076" s="12" t="s">
        <v>10452</v>
      </c>
      <c r="M2076" s="12" t="s">
        <v>10453</v>
      </c>
      <c r="N2076" s="12" t="s">
        <v>10454</v>
      </c>
      <c r="O2076" s="26" t="s">
        <v>10525</v>
      </c>
      <c r="P2076" s="26" t="s">
        <v>10526</v>
      </c>
      <c r="Q2076" s="25" t="s">
        <v>456</v>
      </c>
      <c r="R2076" s="26" t="s">
        <v>10527</v>
      </c>
      <c r="S2076" s="15" t="s">
        <v>10528</v>
      </c>
      <c r="T2076" s="52">
        <v>0</v>
      </c>
      <c r="U2076" s="22" t="s">
        <v>10529</v>
      </c>
      <c r="V2076" s="18" t="str">
        <f>+Sitio_Publico[[#This Row],[idcoleccion]]&amp;"-"&amp;Sitio_Publico[[#This Row],[id]]</f>
        <v>000-2075</v>
      </c>
      <c r="W2076" s="18">
        <f>+VLOOKUP(Sitio_Publico[[#This Row],[territorio]],Estructura!$AE$4:$AH$1067,4,0)</f>
        <v>30013505</v>
      </c>
      <c r="X2076" s="18" t="str">
        <f>+VLOOKUP(Sitio_Publico[[#This Row],[tema]],Estructura!$G$4:$J$532,4,0)</f>
        <v>T-2</v>
      </c>
      <c r="Y2076" s="18" t="str">
        <f>+VLOOKUP(Sitio_Publico[[#This Row],[contenido]],Estructura!$L$4:$O$473,4,0)</f>
        <v>C-17</v>
      </c>
      <c r="Z2076" s="18" t="str">
        <f>+VLOOKUP(Sitio_Publico[[#This Row],[Filtro Integrado]],Estructura!$U$4:$W$529,3,0)</f>
        <v>FI-0</v>
      </c>
      <c r="AA2076" s="18" t="str">
        <f>+VLOOKUP(Sitio_Publico[[#This Row],[Muestra]],Estructura!$Y$4:$AB$483,4,0)</f>
        <v>M-00048</v>
      </c>
    </row>
    <row r="2077" spans="1:27" ht="40.799999999999997" x14ac:dyDescent="0.3">
      <c r="A2077" s="16">
        <f t="shared" si="32"/>
        <v>2076</v>
      </c>
      <c r="B2077" s="47" t="s">
        <v>15118</v>
      </c>
      <c r="C2077" s="13" t="s">
        <v>10447</v>
      </c>
      <c r="D2077" s="13" t="s">
        <v>10448</v>
      </c>
      <c r="E2077" s="44">
        <v>16</v>
      </c>
      <c r="F2077" s="13" t="s">
        <v>10465</v>
      </c>
      <c r="G2077" s="23" t="s">
        <v>10473</v>
      </c>
      <c r="H2077" s="42" t="s">
        <v>457</v>
      </c>
      <c r="I2077" s="28" t="s">
        <v>379</v>
      </c>
      <c r="J2077" s="12" t="s">
        <v>393</v>
      </c>
      <c r="K2077" s="28" t="s">
        <v>10473</v>
      </c>
      <c r="L2077" s="12" t="s">
        <v>10474</v>
      </c>
      <c r="M2077" s="12" t="s">
        <v>10453</v>
      </c>
      <c r="N2077" s="12" t="s">
        <v>10454</v>
      </c>
      <c r="O2077" s="26" t="s">
        <v>10530</v>
      </c>
      <c r="P2077" s="26" t="s">
        <v>10531</v>
      </c>
      <c r="Q2077" s="25" t="s">
        <v>10495</v>
      </c>
      <c r="R2077" s="26" t="s">
        <v>10532</v>
      </c>
      <c r="S2077" s="15" t="s">
        <v>10533</v>
      </c>
      <c r="T2077" s="52">
        <v>0</v>
      </c>
      <c r="U2077" s="22" t="s">
        <v>10534</v>
      </c>
      <c r="V2077" s="18" t="str">
        <f>+Sitio_Publico[[#This Row],[idcoleccion]]&amp;"-"&amp;Sitio_Publico[[#This Row],[id]]</f>
        <v>000-2076</v>
      </c>
      <c r="W2077" s="18">
        <f>+VLOOKUP(Sitio_Publico[[#This Row],[territorio]],Estructura!$AE$4:$AH$1067,4,0)</f>
        <v>20000016</v>
      </c>
      <c r="X2077" s="18" t="str">
        <f>+VLOOKUP(Sitio_Publico[[#This Row],[tema]],Estructura!$G$4:$J$532,4,0)</f>
        <v>T-1</v>
      </c>
      <c r="Y2077" s="18" t="str">
        <f>+VLOOKUP(Sitio_Publico[[#This Row],[contenido]],Estructura!$L$4:$O$473,4,0)</f>
        <v>C-18</v>
      </c>
      <c r="Z2077" s="18" t="str">
        <f>+VLOOKUP(Sitio_Publico[[#This Row],[Filtro Integrado]],Estructura!$U$4:$W$529,3,0)</f>
        <v>FI-0</v>
      </c>
      <c r="AA2077" s="18" t="str">
        <f>+VLOOKUP(Sitio_Publico[[#This Row],[Muestra]],Estructura!$Y$4:$AB$483,4,0)</f>
        <v>M-000160</v>
      </c>
    </row>
    <row r="2078" spans="1:27" ht="51" x14ac:dyDescent="0.3">
      <c r="A2078" s="16">
        <f t="shared" si="32"/>
        <v>2077</v>
      </c>
      <c r="B2078" s="47" t="s">
        <v>15118</v>
      </c>
      <c r="C2078" s="13" t="s">
        <v>10447</v>
      </c>
      <c r="D2078" s="13" t="s">
        <v>10448</v>
      </c>
      <c r="E2078" s="44">
        <v>13131</v>
      </c>
      <c r="F2078" s="13" t="s">
        <v>10449</v>
      </c>
      <c r="G2078" s="23" t="s">
        <v>10459</v>
      </c>
      <c r="H2078" s="42" t="s">
        <v>458</v>
      </c>
      <c r="I2078" s="28" t="s">
        <v>326</v>
      </c>
      <c r="J2078" s="12" t="s">
        <v>393</v>
      </c>
      <c r="K2078" s="28" t="s">
        <v>10459</v>
      </c>
      <c r="L2078" s="12" t="s">
        <v>10474</v>
      </c>
      <c r="M2078" s="12" t="s">
        <v>10453</v>
      </c>
      <c r="N2078" s="12" t="s">
        <v>10454</v>
      </c>
      <c r="O2078" s="26" t="s">
        <v>10535</v>
      </c>
      <c r="P2078" s="26" t="s">
        <v>10536</v>
      </c>
      <c r="Q2078" s="25" t="s">
        <v>10482</v>
      </c>
      <c r="R2078" s="26" t="s">
        <v>10537</v>
      </c>
      <c r="S2078" s="15" t="s">
        <v>10538</v>
      </c>
      <c r="T2078" s="52">
        <v>0</v>
      </c>
      <c r="U2078" s="22" t="s">
        <v>10539</v>
      </c>
      <c r="V2078" s="18" t="str">
        <f>+Sitio_Publico[[#This Row],[idcoleccion]]&amp;"-"&amp;Sitio_Publico[[#This Row],[id]]</f>
        <v>000-2077</v>
      </c>
      <c r="W2078" s="18">
        <f>+VLOOKUP(Sitio_Publico[[#This Row],[territorio]],Estructura!$AE$4:$AH$1067,4,0)</f>
        <v>30013131</v>
      </c>
      <c r="X2078" s="18" t="str">
        <f>+VLOOKUP(Sitio_Publico[[#This Row],[tema]],Estructura!$G$4:$J$532,4,0)</f>
        <v>T-2</v>
      </c>
      <c r="Y2078" s="18" t="str">
        <f>+VLOOKUP(Sitio_Publico[[#This Row],[contenido]],Estructura!$L$4:$O$473,4,0)</f>
        <v>C-16</v>
      </c>
      <c r="Z2078" s="18" t="str">
        <f>+VLOOKUP(Sitio_Publico[[#This Row],[Filtro Integrado]],Estructura!$U$4:$W$529,3,0)</f>
        <v>FI-0</v>
      </c>
      <c r="AA2078" s="18" t="str">
        <f>+VLOOKUP(Sitio_Publico[[#This Row],[Muestra]],Estructura!$Y$4:$AB$483,4,0)</f>
        <v>M-000159</v>
      </c>
    </row>
    <row r="2079" spans="1:27" ht="51" x14ac:dyDescent="0.3">
      <c r="A2079" s="16">
        <f t="shared" si="32"/>
        <v>2078</v>
      </c>
      <c r="B2079" s="47" t="s">
        <v>15118</v>
      </c>
      <c r="C2079" s="13" t="s">
        <v>10447</v>
      </c>
      <c r="D2079" s="13" t="s">
        <v>10448</v>
      </c>
      <c r="E2079" s="44">
        <v>6302</v>
      </c>
      <c r="F2079" s="13" t="s">
        <v>10449</v>
      </c>
      <c r="G2079" s="23" t="s">
        <v>10450</v>
      </c>
      <c r="H2079" s="42" t="s">
        <v>458</v>
      </c>
      <c r="I2079" s="28" t="s">
        <v>124</v>
      </c>
      <c r="J2079" s="12" t="s">
        <v>393</v>
      </c>
      <c r="K2079" s="28" t="s">
        <v>10486</v>
      </c>
      <c r="L2079" s="12" t="s">
        <v>10452</v>
      </c>
      <c r="M2079" s="12" t="s">
        <v>10453</v>
      </c>
      <c r="N2079" s="12" t="s">
        <v>10454</v>
      </c>
      <c r="O2079" s="26" t="s">
        <v>10540</v>
      </c>
      <c r="P2079" s="26" t="s">
        <v>10541</v>
      </c>
      <c r="Q2079" s="25" t="s">
        <v>456</v>
      </c>
      <c r="R2079" s="26" t="s">
        <v>10542</v>
      </c>
      <c r="S2079" s="15" t="s">
        <v>10543</v>
      </c>
      <c r="T2079" s="52">
        <v>0</v>
      </c>
      <c r="U2079" s="22" t="s">
        <v>10544</v>
      </c>
      <c r="V2079" s="18" t="str">
        <f>+Sitio_Publico[[#This Row],[idcoleccion]]&amp;"-"&amp;Sitio_Publico[[#This Row],[id]]</f>
        <v>000-2078</v>
      </c>
      <c r="W2079" s="18">
        <f>+VLOOKUP(Sitio_Publico[[#This Row],[territorio]],Estructura!$AE$4:$AH$1067,4,0)</f>
        <v>30006302</v>
      </c>
      <c r="X2079" s="18" t="str">
        <f>+VLOOKUP(Sitio_Publico[[#This Row],[tema]],Estructura!$G$4:$J$532,4,0)</f>
        <v>T-2</v>
      </c>
      <c r="Y2079" s="18" t="str">
        <f>+VLOOKUP(Sitio_Publico[[#This Row],[contenido]],Estructura!$L$4:$O$473,4,0)</f>
        <v>C-15</v>
      </c>
      <c r="Z2079" s="18" t="str">
        <f>+VLOOKUP(Sitio_Publico[[#This Row],[Filtro Integrado]],Estructura!$U$4:$W$529,3,0)</f>
        <v>FI-0</v>
      </c>
      <c r="AA2079" s="18" t="str">
        <f>+VLOOKUP(Sitio_Publico[[#This Row],[Muestra]],Estructura!$Y$4:$AB$483,4,0)</f>
        <v>M-000161</v>
      </c>
    </row>
    <row r="2080" spans="1:27" ht="51" x14ac:dyDescent="0.3">
      <c r="A2080" s="16">
        <f t="shared" si="32"/>
        <v>2079</v>
      </c>
      <c r="B2080" s="47" t="s">
        <v>15118</v>
      </c>
      <c r="C2080" s="13" t="s">
        <v>10447</v>
      </c>
      <c r="D2080" s="13" t="s">
        <v>10448</v>
      </c>
      <c r="E2080" s="44">
        <v>13112</v>
      </c>
      <c r="F2080" s="13" t="s">
        <v>10449</v>
      </c>
      <c r="G2080" s="23" t="s">
        <v>10450</v>
      </c>
      <c r="H2080" s="42" t="s">
        <v>458</v>
      </c>
      <c r="I2080" s="28" t="s">
        <v>308</v>
      </c>
      <c r="J2080" s="12" t="s">
        <v>393</v>
      </c>
      <c r="K2080" s="28" t="s">
        <v>10451</v>
      </c>
      <c r="L2080" s="12" t="s">
        <v>10452</v>
      </c>
      <c r="M2080" s="12" t="s">
        <v>10453</v>
      </c>
      <c r="N2080" s="12" t="s">
        <v>10454</v>
      </c>
      <c r="O2080" s="26" t="s">
        <v>10545</v>
      </c>
      <c r="P2080" s="26" t="s">
        <v>10546</v>
      </c>
      <c r="Q2080" s="25" t="s">
        <v>456</v>
      </c>
      <c r="R2080" s="26" t="s">
        <v>10547</v>
      </c>
      <c r="S2080" s="15" t="s">
        <v>10548</v>
      </c>
      <c r="T2080" s="52">
        <v>0</v>
      </c>
      <c r="U2080" s="22" t="s">
        <v>10549</v>
      </c>
      <c r="V2080" s="18" t="str">
        <f>+Sitio_Publico[[#This Row],[idcoleccion]]&amp;"-"&amp;Sitio_Publico[[#This Row],[id]]</f>
        <v>000-2079</v>
      </c>
      <c r="W2080" s="18">
        <f>+VLOOKUP(Sitio_Publico[[#This Row],[territorio]],Estructura!$AE$4:$AH$1067,4,0)</f>
        <v>30013112</v>
      </c>
      <c r="X2080" s="18" t="str">
        <f>+VLOOKUP(Sitio_Publico[[#This Row],[tema]],Estructura!$G$4:$J$532,4,0)</f>
        <v>T-2</v>
      </c>
      <c r="Y2080" s="18" t="str">
        <f>+VLOOKUP(Sitio_Publico[[#This Row],[contenido]],Estructura!$L$4:$O$473,4,0)</f>
        <v>C-15</v>
      </c>
      <c r="Z2080" s="18" t="str">
        <f>+VLOOKUP(Sitio_Publico[[#This Row],[Filtro Integrado]],Estructura!$U$4:$W$529,3,0)</f>
        <v>FI-0</v>
      </c>
      <c r="AA2080" s="18" t="str">
        <f>+VLOOKUP(Sitio_Publico[[#This Row],[Muestra]],Estructura!$Y$4:$AB$483,4,0)</f>
        <v>M-000158</v>
      </c>
    </row>
    <row r="2081" spans="1:27" ht="51" x14ac:dyDescent="0.3">
      <c r="A2081" s="16">
        <f t="shared" si="32"/>
        <v>2080</v>
      </c>
      <c r="B2081" s="47" t="s">
        <v>15118</v>
      </c>
      <c r="C2081" s="13" t="s">
        <v>10447</v>
      </c>
      <c r="D2081" s="13" t="s">
        <v>10448</v>
      </c>
      <c r="E2081" s="44">
        <v>9211</v>
      </c>
      <c r="F2081" s="13" t="s">
        <v>10449</v>
      </c>
      <c r="G2081" s="23" t="s">
        <v>10459</v>
      </c>
      <c r="H2081" s="42" t="s">
        <v>458</v>
      </c>
      <c r="I2081" s="28" t="s">
        <v>247</v>
      </c>
      <c r="J2081" s="12" t="s">
        <v>393</v>
      </c>
      <c r="K2081" s="28" t="s">
        <v>10459</v>
      </c>
      <c r="L2081" s="12" t="s">
        <v>10452</v>
      </c>
      <c r="M2081" s="12" t="s">
        <v>10453</v>
      </c>
      <c r="N2081" s="12" t="s">
        <v>10454</v>
      </c>
      <c r="O2081" s="26" t="s">
        <v>10550</v>
      </c>
      <c r="P2081" s="26" t="s">
        <v>10551</v>
      </c>
      <c r="Q2081" s="25" t="s">
        <v>456</v>
      </c>
      <c r="R2081" s="26" t="s">
        <v>10552</v>
      </c>
      <c r="S2081" s="15" t="s">
        <v>10553</v>
      </c>
      <c r="T2081" s="52">
        <v>0</v>
      </c>
      <c r="U2081" s="22" t="s">
        <v>5486</v>
      </c>
      <c r="V2081" s="18" t="str">
        <f>+Sitio_Publico[[#This Row],[idcoleccion]]&amp;"-"&amp;Sitio_Publico[[#This Row],[id]]</f>
        <v>000-2080</v>
      </c>
      <c r="W2081" s="18">
        <f>+VLOOKUP(Sitio_Publico[[#This Row],[territorio]],Estructura!$AE$4:$AH$1067,4,0)</f>
        <v>30009211</v>
      </c>
      <c r="X2081" s="18" t="str">
        <f>+VLOOKUP(Sitio_Publico[[#This Row],[tema]],Estructura!$G$4:$J$532,4,0)</f>
        <v>T-2</v>
      </c>
      <c r="Y2081" s="18" t="str">
        <f>+VLOOKUP(Sitio_Publico[[#This Row],[contenido]],Estructura!$L$4:$O$473,4,0)</f>
        <v>C-16</v>
      </c>
      <c r="Z2081" s="18" t="str">
        <f>+VLOOKUP(Sitio_Publico[[#This Row],[Filtro Integrado]],Estructura!$U$4:$W$529,3,0)</f>
        <v>FI-0</v>
      </c>
      <c r="AA2081" s="18" t="str">
        <f>+VLOOKUP(Sitio_Publico[[#This Row],[Muestra]],Estructura!$Y$4:$AB$483,4,0)</f>
        <v>M-000159</v>
      </c>
    </row>
    <row r="2082" spans="1:27" ht="51" x14ac:dyDescent="0.3">
      <c r="A2082" s="16">
        <f t="shared" si="32"/>
        <v>2081</v>
      </c>
      <c r="B2082" s="47" t="s">
        <v>15118</v>
      </c>
      <c r="C2082" s="13" t="s">
        <v>10447</v>
      </c>
      <c r="D2082" s="13" t="s">
        <v>10448</v>
      </c>
      <c r="E2082" s="44">
        <v>12301</v>
      </c>
      <c r="F2082" s="13" t="s">
        <v>10449</v>
      </c>
      <c r="G2082" s="23" t="s">
        <v>10466</v>
      </c>
      <c r="H2082" s="42" t="s">
        <v>458</v>
      </c>
      <c r="I2082" s="28" t="s">
        <v>292</v>
      </c>
      <c r="J2082" s="12" t="s">
        <v>393</v>
      </c>
      <c r="K2082" s="28" t="s">
        <v>10524</v>
      </c>
      <c r="L2082" s="12" t="s">
        <v>10452</v>
      </c>
      <c r="M2082" s="12" t="s">
        <v>10453</v>
      </c>
      <c r="N2082" s="12" t="s">
        <v>10454</v>
      </c>
      <c r="O2082" s="26" t="s">
        <v>10554</v>
      </c>
      <c r="P2082" s="26" t="s">
        <v>10555</v>
      </c>
      <c r="Q2082" s="25" t="s">
        <v>456</v>
      </c>
      <c r="R2082" s="26" t="s">
        <v>10556</v>
      </c>
      <c r="S2082" s="15" t="s">
        <v>10557</v>
      </c>
      <c r="T2082" s="52">
        <v>0</v>
      </c>
      <c r="U2082" s="22" t="s">
        <v>10558</v>
      </c>
      <c r="V2082" s="18" t="str">
        <f>+Sitio_Publico[[#This Row],[idcoleccion]]&amp;"-"&amp;Sitio_Publico[[#This Row],[id]]</f>
        <v>000-2081</v>
      </c>
      <c r="W2082" s="18">
        <f>+VLOOKUP(Sitio_Publico[[#This Row],[territorio]],Estructura!$AE$4:$AH$1067,4,0)</f>
        <v>30012301</v>
      </c>
      <c r="X2082" s="18" t="str">
        <f>+VLOOKUP(Sitio_Publico[[#This Row],[tema]],Estructura!$G$4:$J$532,4,0)</f>
        <v>T-2</v>
      </c>
      <c r="Y2082" s="18" t="str">
        <f>+VLOOKUP(Sitio_Publico[[#This Row],[contenido]],Estructura!$L$4:$O$473,4,0)</f>
        <v>C-17</v>
      </c>
      <c r="Z2082" s="18" t="str">
        <f>+VLOOKUP(Sitio_Publico[[#This Row],[Filtro Integrado]],Estructura!$U$4:$W$529,3,0)</f>
        <v>FI-0</v>
      </c>
      <c r="AA2082" s="18" t="str">
        <f>+VLOOKUP(Sitio_Publico[[#This Row],[Muestra]],Estructura!$Y$4:$AB$483,4,0)</f>
        <v>M-00048</v>
      </c>
    </row>
    <row r="2083" spans="1:27" ht="51" x14ac:dyDescent="0.3">
      <c r="A2083" s="16">
        <f t="shared" si="32"/>
        <v>2082</v>
      </c>
      <c r="B2083" s="47" t="s">
        <v>15118</v>
      </c>
      <c r="C2083" s="13" t="s">
        <v>10447</v>
      </c>
      <c r="D2083" s="13" t="s">
        <v>10448</v>
      </c>
      <c r="E2083" s="44">
        <v>11102</v>
      </c>
      <c r="F2083" s="13" t="s">
        <v>10449</v>
      </c>
      <c r="G2083" s="23" t="s">
        <v>10459</v>
      </c>
      <c r="H2083" s="42" t="s">
        <v>458</v>
      </c>
      <c r="I2083" s="28" t="s">
        <v>279</v>
      </c>
      <c r="J2083" s="12" t="s">
        <v>393</v>
      </c>
      <c r="K2083" s="28" t="s">
        <v>10459</v>
      </c>
      <c r="L2083" s="12" t="s">
        <v>10452</v>
      </c>
      <c r="M2083" s="12" t="s">
        <v>10453</v>
      </c>
      <c r="N2083" s="12" t="s">
        <v>10454</v>
      </c>
      <c r="O2083" s="26" t="s">
        <v>10559</v>
      </c>
      <c r="P2083" s="26" t="s">
        <v>10560</v>
      </c>
      <c r="Q2083" s="25" t="s">
        <v>456</v>
      </c>
      <c r="R2083" s="26" t="s">
        <v>10561</v>
      </c>
      <c r="S2083" s="15" t="s">
        <v>10562</v>
      </c>
      <c r="T2083" s="52">
        <v>0</v>
      </c>
      <c r="U2083" s="22" t="s">
        <v>10563</v>
      </c>
      <c r="V2083" s="18" t="str">
        <f>+Sitio_Publico[[#This Row],[idcoleccion]]&amp;"-"&amp;Sitio_Publico[[#This Row],[id]]</f>
        <v>000-2082</v>
      </c>
      <c r="W2083" s="18">
        <f>+VLOOKUP(Sitio_Publico[[#This Row],[territorio]],Estructura!$AE$4:$AH$1067,4,0)</f>
        <v>30011102</v>
      </c>
      <c r="X2083" s="18" t="str">
        <f>+VLOOKUP(Sitio_Publico[[#This Row],[tema]],Estructura!$G$4:$J$532,4,0)</f>
        <v>T-2</v>
      </c>
      <c r="Y2083" s="18" t="str">
        <f>+VLOOKUP(Sitio_Publico[[#This Row],[contenido]],Estructura!$L$4:$O$473,4,0)</f>
        <v>C-16</v>
      </c>
      <c r="Z2083" s="18" t="str">
        <f>+VLOOKUP(Sitio_Publico[[#This Row],[Filtro Integrado]],Estructura!$U$4:$W$529,3,0)</f>
        <v>FI-0</v>
      </c>
      <c r="AA2083" s="18" t="str">
        <f>+VLOOKUP(Sitio_Publico[[#This Row],[Muestra]],Estructura!$Y$4:$AB$483,4,0)</f>
        <v>M-000159</v>
      </c>
    </row>
    <row r="2084" spans="1:27" ht="40.799999999999997" x14ac:dyDescent="0.3">
      <c r="A2084" s="16">
        <f t="shared" si="32"/>
        <v>2083</v>
      </c>
      <c r="B2084" s="47" t="s">
        <v>15118</v>
      </c>
      <c r="C2084" s="13" t="s">
        <v>10447</v>
      </c>
      <c r="D2084" s="13" t="s">
        <v>10448</v>
      </c>
      <c r="E2084" s="44">
        <v>4202</v>
      </c>
      <c r="F2084" s="13" t="s">
        <v>10449</v>
      </c>
      <c r="G2084" s="23" t="s">
        <v>10473</v>
      </c>
      <c r="H2084" s="42" t="s">
        <v>458</v>
      </c>
      <c r="I2084" s="28" t="s">
        <v>56</v>
      </c>
      <c r="J2084" s="12" t="s">
        <v>393</v>
      </c>
      <c r="K2084" s="28" t="s">
        <v>10473</v>
      </c>
      <c r="L2084" s="12" t="s">
        <v>10452</v>
      </c>
      <c r="M2084" s="12" t="s">
        <v>10453</v>
      </c>
      <c r="N2084" s="12" t="s">
        <v>10454</v>
      </c>
      <c r="O2084" s="26" t="s">
        <v>10564</v>
      </c>
      <c r="P2084" s="26" t="s">
        <v>10565</v>
      </c>
      <c r="Q2084" s="25" t="s">
        <v>456</v>
      </c>
      <c r="R2084" s="26" t="s">
        <v>10566</v>
      </c>
      <c r="S2084" s="15" t="s">
        <v>10567</v>
      </c>
      <c r="T2084" s="52">
        <v>0</v>
      </c>
      <c r="U2084" s="22" t="s">
        <v>10568</v>
      </c>
      <c r="V2084" s="18" t="str">
        <f>+Sitio_Publico[[#This Row],[idcoleccion]]&amp;"-"&amp;Sitio_Publico[[#This Row],[id]]</f>
        <v>000-2083</v>
      </c>
      <c r="W2084" s="18">
        <f>+VLOOKUP(Sitio_Publico[[#This Row],[territorio]],Estructura!$AE$4:$AH$1067,4,0)</f>
        <v>30004202</v>
      </c>
      <c r="X2084" s="18" t="str">
        <f>+VLOOKUP(Sitio_Publico[[#This Row],[tema]],Estructura!$G$4:$J$532,4,0)</f>
        <v>T-2</v>
      </c>
      <c r="Y2084" s="18" t="str">
        <f>+VLOOKUP(Sitio_Publico[[#This Row],[contenido]],Estructura!$L$4:$O$473,4,0)</f>
        <v>C-18</v>
      </c>
      <c r="Z2084" s="18" t="str">
        <f>+VLOOKUP(Sitio_Publico[[#This Row],[Filtro Integrado]],Estructura!$U$4:$W$529,3,0)</f>
        <v>FI-0</v>
      </c>
      <c r="AA2084" s="18" t="str">
        <f>+VLOOKUP(Sitio_Publico[[#This Row],[Muestra]],Estructura!$Y$4:$AB$483,4,0)</f>
        <v>M-000160</v>
      </c>
    </row>
    <row r="2085" spans="1:27" ht="51" x14ac:dyDescent="0.3">
      <c r="A2085" s="16">
        <f t="shared" si="32"/>
        <v>2084</v>
      </c>
      <c r="B2085" s="47" t="s">
        <v>15118</v>
      </c>
      <c r="C2085" s="13" t="s">
        <v>10447</v>
      </c>
      <c r="D2085" s="13" t="s">
        <v>10448</v>
      </c>
      <c r="E2085" s="44">
        <v>8111</v>
      </c>
      <c r="F2085" s="13" t="s">
        <v>10449</v>
      </c>
      <c r="G2085" s="23" t="s">
        <v>10450</v>
      </c>
      <c r="H2085" s="42" t="s">
        <v>458</v>
      </c>
      <c r="I2085" s="28" t="s">
        <v>172</v>
      </c>
      <c r="J2085" s="12" t="s">
        <v>393</v>
      </c>
      <c r="K2085" s="28" t="s">
        <v>10451</v>
      </c>
      <c r="L2085" s="12" t="s">
        <v>10452</v>
      </c>
      <c r="M2085" s="12" t="s">
        <v>10453</v>
      </c>
      <c r="N2085" s="12" t="s">
        <v>10454</v>
      </c>
      <c r="O2085" s="26" t="s">
        <v>10569</v>
      </c>
      <c r="P2085" s="26" t="s">
        <v>10570</v>
      </c>
      <c r="Q2085" s="25" t="s">
        <v>456</v>
      </c>
      <c r="R2085" s="26" t="s">
        <v>10571</v>
      </c>
      <c r="S2085" s="15" t="s">
        <v>10572</v>
      </c>
      <c r="T2085" s="52">
        <v>0</v>
      </c>
      <c r="U2085" s="22" t="s">
        <v>10573</v>
      </c>
      <c r="V2085" s="18" t="str">
        <f>+Sitio_Publico[[#This Row],[idcoleccion]]&amp;"-"&amp;Sitio_Publico[[#This Row],[id]]</f>
        <v>000-2084</v>
      </c>
      <c r="W2085" s="18">
        <f>+VLOOKUP(Sitio_Publico[[#This Row],[territorio]],Estructura!$AE$4:$AH$1067,4,0)</f>
        <v>30008111</v>
      </c>
      <c r="X2085" s="18" t="str">
        <f>+VLOOKUP(Sitio_Publico[[#This Row],[tema]],Estructura!$G$4:$J$532,4,0)</f>
        <v>T-2</v>
      </c>
      <c r="Y2085" s="18" t="str">
        <f>+VLOOKUP(Sitio_Publico[[#This Row],[contenido]],Estructura!$L$4:$O$473,4,0)</f>
        <v>C-15</v>
      </c>
      <c r="Z2085" s="18" t="str">
        <f>+VLOOKUP(Sitio_Publico[[#This Row],[Filtro Integrado]],Estructura!$U$4:$W$529,3,0)</f>
        <v>FI-0</v>
      </c>
      <c r="AA2085" s="18" t="str">
        <f>+VLOOKUP(Sitio_Publico[[#This Row],[Muestra]],Estructura!$Y$4:$AB$483,4,0)</f>
        <v>M-000158</v>
      </c>
    </row>
    <row r="2086" spans="1:27" ht="40.799999999999997" x14ac:dyDescent="0.3">
      <c r="A2086" s="16">
        <f t="shared" si="32"/>
        <v>2085</v>
      </c>
      <c r="B2086" s="47" t="s">
        <v>15118</v>
      </c>
      <c r="C2086" s="13" t="s">
        <v>10447</v>
      </c>
      <c r="D2086" s="13" t="s">
        <v>10448</v>
      </c>
      <c r="E2086" s="44">
        <v>16102</v>
      </c>
      <c r="F2086" s="13" t="s">
        <v>10449</v>
      </c>
      <c r="G2086" s="23" t="s">
        <v>10473</v>
      </c>
      <c r="H2086" s="42" t="s">
        <v>458</v>
      </c>
      <c r="I2086" s="28" t="s">
        <v>196</v>
      </c>
      <c r="J2086" s="12" t="s">
        <v>393</v>
      </c>
      <c r="K2086" s="28" t="s">
        <v>10473</v>
      </c>
      <c r="L2086" s="12" t="s">
        <v>10474</v>
      </c>
      <c r="M2086" s="12" t="s">
        <v>10453</v>
      </c>
      <c r="N2086" s="12" t="s">
        <v>10454</v>
      </c>
      <c r="O2086" s="26" t="s">
        <v>10574</v>
      </c>
      <c r="P2086" s="26" t="s">
        <v>10575</v>
      </c>
      <c r="Q2086" s="25" t="s">
        <v>10495</v>
      </c>
      <c r="R2086" s="26" t="s">
        <v>10576</v>
      </c>
      <c r="S2086" s="15" t="s">
        <v>10577</v>
      </c>
      <c r="T2086" s="52">
        <v>0</v>
      </c>
      <c r="U2086" s="22" t="s">
        <v>2156</v>
      </c>
      <c r="V2086" s="18" t="str">
        <f>+Sitio_Publico[[#This Row],[idcoleccion]]&amp;"-"&amp;Sitio_Publico[[#This Row],[id]]</f>
        <v>000-2085</v>
      </c>
      <c r="W2086" s="18">
        <f>+VLOOKUP(Sitio_Publico[[#This Row],[territorio]],Estructura!$AE$4:$AH$1067,4,0)</f>
        <v>30016102</v>
      </c>
      <c r="X2086" s="18" t="str">
        <f>+VLOOKUP(Sitio_Publico[[#This Row],[tema]],Estructura!$G$4:$J$532,4,0)</f>
        <v>T-2</v>
      </c>
      <c r="Y2086" s="18" t="str">
        <f>+VLOOKUP(Sitio_Publico[[#This Row],[contenido]],Estructura!$L$4:$O$473,4,0)</f>
        <v>C-18</v>
      </c>
      <c r="Z2086" s="18" t="str">
        <f>+VLOOKUP(Sitio_Publico[[#This Row],[Filtro Integrado]],Estructura!$U$4:$W$529,3,0)</f>
        <v>FI-0</v>
      </c>
      <c r="AA2086" s="18" t="str">
        <f>+VLOOKUP(Sitio_Publico[[#This Row],[Muestra]],Estructura!$Y$4:$AB$483,4,0)</f>
        <v>M-000160</v>
      </c>
    </row>
    <row r="2087" spans="1:27" ht="40.799999999999997" x14ac:dyDescent="0.3">
      <c r="A2087" s="16">
        <f t="shared" si="32"/>
        <v>2086</v>
      </c>
      <c r="B2087" s="47" t="s">
        <v>15118</v>
      </c>
      <c r="C2087" s="13" t="s">
        <v>10447</v>
      </c>
      <c r="D2087" s="13" t="s">
        <v>10448</v>
      </c>
      <c r="E2087" s="44">
        <v>9203</v>
      </c>
      <c r="F2087" s="13" t="s">
        <v>10449</v>
      </c>
      <c r="G2087" s="23" t="s">
        <v>10473</v>
      </c>
      <c r="H2087" s="42" t="s">
        <v>458</v>
      </c>
      <c r="I2087" s="28" t="s">
        <v>239</v>
      </c>
      <c r="J2087" s="12" t="s">
        <v>393</v>
      </c>
      <c r="K2087" s="28" t="s">
        <v>10473</v>
      </c>
      <c r="L2087" s="12" t="s">
        <v>10452</v>
      </c>
      <c r="M2087" s="12" t="s">
        <v>10453</v>
      </c>
      <c r="N2087" s="12" t="s">
        <v>10454</v>
      </c>
      <c r="O2087" s="26" t="s">
        <v>10578</v>
      </c>
      <c r="P2087" s="26" t="s">
        <v>10579</v>
      </c>
      <c r="Q2087" s="25" t="s">
        <v>456</v>
      </c>
      <c r="R2087" s="26" t="s">
        <v>10580</v>
      </c>
      <c r="S2087" s="15" t="s">
        <v>10581</v>
      </c>
      <c r="T2087" s="52">
        <v>0</v>
      </c>
      <c r="U2087" s="22" t="s">
        <v>10582</v>
      </c>
      <c r="V2087" s="18" t="str">
        <f>+Sitio_Publico[[#This Row],[idcoleccion]]&amp;"-"&amp;Sitio_Publico[[#This Row],[id]]</f>
        <v>000-2086</v>
      </c>
      <c r="W2087" s="18">
        <f>+VLOOKUP(Sitio_Publico[[#This Row],[territorio]],Estructura!$AE$4:$AH$1067,4,0)</f>
        <v>30009203</v>
      </c>
      <c r="X2087" s="18" t="str">
        <f>+VLOOKUP(Sitio_Publico[[#This Row],[tema]],Estructura!$G$4:$J$532,4,0)</f>
        <v>T-2</v>
      </c>
      <c r="Y2087" s="18" t="str">
        <f>+VLOOKUP(Sitio_Publico[[#This Row],[contenido]],Estructura!$L$4:$O$473,4,0)</f>
        <v>C-18</v>
      </c>
      <c r="Z2087" s="18" t="str">
        <f>+VLOOKUP(Sitio_Publico[[#This Row],[Filtro Integrado]],Estructura!$U$4:$W$529,3,0)</f>
        <v>FI-0</v>
      </c>
      <c r="AA2087" s="18" t="str">
        <f>+VLOOKUP(Sitio_Publico[[#This Row],[Muestra]],Estructura!$Y$4:$AB$483,4,0)</f>
        <v>M-000160</v>
      </c>
    </row>
    <row r="2088" spans="1:27" ht="40.799999999999997" x14ac:dyDescent="0.3">
      <c r="A2088" s="16">
        <f t="shared" si="32"/>
        <v>2087</v>
      </c>
      <c r="B2088" s="47" t="s">
        <v>15118</v>
      </c>
      <c r="C2088" s="13" t="s">
        <v>10447</v>
      </c>
      <c r="D2088" s="13" t="s">
        <v>10448</v>
      </c>
      <c r="E2088" s="44">
        <v>9118</v>
      </c>
      <c r="F2088" s="13" t="s">
        <v>10449</v>
      </c>
      <c r="G2088" s="23" t="s">
        <v>10473</v>
      </c>
      <c r="H2088" s="42" t="s">
        <v>458</v>
      </c>
      <c r="I2088" s="28" t="s">
        <v>233</v>
      </c>
      <c r="J2088" s="12" t="s">
        <v>393</v>
      </c>
      <c r="K2088" s="28" t="s">
        <v>10473</v>
      </c>
      <c r="L2088" s="12" t="s">
        <v>10452</v>
      </c>
      <c r="M2088" s="12" t="s">
        <v>10453</v>
      </c>
      <c r="N2088" s="12" t="s">
        <v>10454</v>
      </c>
      <c r="O2088" s="26" t="s">
        <v>10583</v>
      </c>
      <c r="P2088" s="26" t="s">
        <v>10584</v>
      </c>
      <c r="Q2088" s="25" t="s">
        <v>456</v>
      </c>
      <c r="R2088" s="26" t="s">
        <v>10585</v>
      </c>
      <c r="S2088" s="15" t="s">
        <v>10586</v>
      </c>
      <c r="T2088" s="52">
        <v>0</v>
      </c>
      <c r="U2088" s="22" t="s">
        <v>10587</v>
      </c>
      <c r="V2088" s="18" t="str">
        <f>+Sitio_Publico[[#This Row],[idcoleccion]]&amp;"-"&amp;Sitio_Publico[[#This Row],[id]]</f>
        <v>000-2087</v>
      </c>
      <c r="W2088" s="18">
        <f>+VLOOKUP(Sitio_Publico[[#This Row],[territorio]],Estructura!$AE$4:$AH$1067,4,0)</f>
        <v>30009118</v>
      </c>
      <c r="X2088" s="18" t="str">
        <f>+VLOOKUP(Sitio_Publico[[#This Row],[tema]],Estructura!$G$4:$J$532,4,0)</f>
        <v>T-2</v>
      </c>
      <c r="Y2088" s="18" t="str">
        <f>+VLOOKUP(Sitio_Publico[[#This Row],[contenido]],Estructura!$L$4:$O$473,4,0)</f>
        <v>C-18</v>
      </c>
      <c r="Z2088" s="18" t="str">
        <f>+VLOOKUP(Sitio_Publico[[#This Row],[Filtro Integrado]],Estructura!$U$4:$W$529,3,0)</f>
        <v>FI-0</v>
      </c>
      <c r="AA2088" s="18" t="str">
        <f>+VLOOKUP(Sitio_Publico[[#This Row],[Muestra]],Estructura!$Y$4:$AB$483,4,0)</f>
        <v>M-000160</v>
      </c>
    </row>
    <row r="2089" spans="1:27" ht="51" x14ac:dyDescent="0.3">
      <c r="A2089" s="16">
        <f t="shared" si="32"/>
        <v>2088</v>
      </c>
      <c r="B2089" s="47" t="s">
        <v>15118</v>
      </c>
      <c r="C2089" s="13" t="s">
        <v>10447</v>
      </c>
      <c r="D2089" s="13" t="s">
        <v>10448</v>
      </c>
      <c r="E2089" s="44">
        <v>9108</v>
      </c>
      <c r="F2089" s="13" t="s">
        <v>10449</v>
      </c>
      <c r="G2089" s="23" t="s">
        <v>10450</v>
      </c>
      <c r="H2089" s="42" t="s">
        <v>458</v>
      </c>
      <c r="I2089" s="28" t="s">
        <v>223</v>
      </c>
      <c r="J2089" s="12" t="s">
        <v>393</v>
      </c>
      <c r="K2089" s="28" t="s">
        <v>10486</v>
      </c>
      <c r="L2089" s="12" t="s">
        <v>10452</v>
      </c>
      <c r="M2089" s="12" t="s">
        <v>10453</v>
      </c>
      <c r="N2089" s="12" t="s">
        <v>10454</v>
      </c>
      <c r="O2089" s="26" t="s">
        <v>10588</v>
      </c>
      <c r="P2089" s="26" t="s">
        <v>10589</v>
      </c>
      <c r="Q2089" s="25" t="s">
        <v>456</v>
      </c>
      <c r="R2089" s="26" t="s">
        <v>10590</v>
      </c>
      <c r="S2089" s="15" t="s">
        <v>10591</v>
      </c>
      <c r="T2089" s="52">
        <v>0</v>
      </c>
      <c r="U2089" s="22" t="s">
        <v>10592</v>
      </c>
      <c r="V2089" s="18" t="str">
        <f>+Sitio_Publico[[#This Row],[idcoleccion]]&amp;"-"&amp;Sitio_Publico[[#This Row],[id]]</f>
        <v>000-2088</v>
      </c>
      <c r="W2089" s="18">
        <f>+VLOOKUP(Sitio_Publico[[#This Row],[territorio]],Estructura!$AE$4:$AH$1067,4,0)</f>
        <v>30009108</v>
      </c>
      <c r="X2089" s="18" t="str">
        <f>+VLOOKUP(Sitio_Publico[[#This Row],[tema]],Estructura!$G$4:$J$532,4,0)</f>
        <v>T-2</v>
      </c>
      <c r="Y2089" s="18" t="str">
        <f>+VLOOKUP(Sitio_Publico[[#This Row],[contenido]],Estructura!$L$4:$O$473,4,0)</f>
        <v>C-15</v>
      </c>
      <c r="Z2089" s="18" t="str">
        <f>+VLOOKUP(Sitio_Publico[[#This Row],[Filtro Integrado]],Estructura!$U$4:$W$529,3,0)</f>
        <v>FI-0</v>
      </c>
      <c r="AA2089" s="18" t="str">
        <f>+VLOOKUP(Sitio_Publico[[#This Row],[Muestra]],Estructura!$Y$4:$AB$483,4,0)</f>
        <v>M-000161</v>
      </c>
    </row>
    <row r="2090" spans="1:27" ht="51" x14ac:dyDescent="0.3">
      <c r="A2090" s="16">
        <f t="shared" si="32"/>
        <v>2089</v>
      </c>
      <c r="B2090" s="47" t="s">
        <v>15118</v>
      </c>
      <c r="C2090" s="13" t="s">
        <v>10447</v>
      </c>
      <c r="D2090" s="13" t="s">
        <v>10448</v>
      </c>
      <c r="E2090" s="44">
        <v>13120</v>
      </c>
      <c r="F2090" s="13" t="s">
        <v>10449</v>
      </c>
      <c r="G2090" s="23" t="s">
        <v>10450</v>
      </c>
      <c r="H2090" s="42" t="s">
        <v>458</v>
      </c>
      <c r="I2090" s="28" t="s">
        <v>316</v>
      </c>
      <c r="J2090" s="12" t="s">
        <v>393</v>
      </c>
      <c r="K2090" s="28" t="s">
        <v>10451</v>
      </c>
      <c r="L2090" s="12" t="s">
        <v>10452</v>
      </c>
      <c r="M2090" s="12" t="s">
        <v>10453</v>
      </c>
      <c r="N2090" s="12" t="s">
        <v>10454</v>
      </c>
      <c r="O2090" s="26" t="s">
        <v>10593</v>
      </c>
      <c r="P2090" s="26" t="s">
        <v>10594</v>
      </c>
      <c r="Q2090" s="25" t="s">
        <v>456</v>
      </c>
      <c r="R2090" s="26" t="s">
        <v>10595</v>
      </c>
      <c r="S2090" s="15" t="s">
        <v>10596</v>
      </c>
      <c r="T2090" s="52">
        <v>0</v>
      </c>
      <c r="U2090" s="22" t="s">
        <v>10597</v>
      </c>
      <c r="V2090" s="18" t="str">
        <f>+Sitio_Publico[[#This Row],[idcoleccion]]&amp;"-"&amp;Sitio_Publico[[#This Row],[id]]</f>
        <v>000-2089</v>
      </c>
      <c r="W2090" s="18">
        <f>+VLOOKUP(Sitio_Publico[[#This Row],[territorio]],Estructura!$AE$4:$AH$1067,4,0)</f>
        <v>30013120</v>
      </c>
      <c r="X2090" s="18" t="str">
        <f>+VLOOKUP(Sitio_Publico[[#This Row],[tema]],Estructura!$G$4:$J$532,4,0)</f>
        <v>T-2</v>
      </c>
      <c r="Y2090" s="18" t="str">
        <f>+VLOOKUP(Sitio_Publico[[#This Row],[contenido]],Estructura!$L$4:$O$473,4,0)</f>
        <v>C-15</v>
      </c>
      <c r="Z2090" s="18" t="str">
        <f>+VLOOKUP(Sitio_Publico[[#This Row],[Filtro Integrado]],Estructura!$U$4:$W$529,3,0)</f>
        <v>FI-0</v>
      </c>
      <c r="AA2090" s="18" t="str">
        <f>+VLOOKUP(Sitio_Publico[[#This Row],[Muestra]],Estructura!$Y$4:$AB$483,4,0)</f>
        <v>M-000158</v>
      </c>
    </row>
    <row r="2091" spans="1:27" ht="51" x14ac:dyDescent="0.3">
      <c r="A2091" s="16">
        <f t="shared" si="32"/>
        <v>2090</v>
      </c>
      <c r="B2091" s="47" t="s">
        <v>15118</v>
      </c>
      <c r="C2091" s="13" t="s">
        <v>10447</v>
      </c>
      <c r="D2091" s="13" t="s">
        <v>10448</v>
      </c>
      <c r="E2091" s="44">
        <v>3102</v>
      </c>
      <c r="F2091" s="13" t="s">
        <v>10449</v>
      </c>
      <c r="G2091" s="23" t="s">
        <v>10466</v>
      </c>
      <c r="H2091" s="42" t="s">
        <v>458</v>
      </c>
      <c r="I2091" s="28" t="s">
        <v>42</v>
      </c>
      <c r="J2091" s="12" t="s">
        <v>393</v>
      </c>
      <c r="K2091" s="28" t="s">
        <v>10492</v>
      </c>
      <c r="L2091" s="12" t="s">
        <v>10452</v>
      </c>
      <c r="M2091" s="12" t="s">
        <v>587</v>
      </c>
      <c r="N2091" s="12" t="s">
        <v>10454</v>
      </c>
      <c r="O2091" s="26" t="s">
        <v>10598</v>
      </c>
      <c r="P2091" s="26" t="s">
        <v>10599</v>
      </c>
      <c r="Q2091" s="25" t="s">
        <v>10495</v>
      </c>
      <c r="R2091" s="26" t="s">
        <v>10600</v>
      </c>
      <c r="S2091" s="15" t="s">
        <v>10601</v>
      </c>
      <c r="T2091" s="52">
        <v>0</v>
      </c>
      <c r="U2091" s="22" t="s">
        <v>10602</v>
      </c>
      <c r="V2091" s="18" t="str">
        <f>+Sitio_Publico[[#This Row],[idcoleccion]]&amp;"-"&amp;Sitio_Publico[[#This Row],[id]]</f>
        <v>000-2090</v>
      </c>
      <c r="W2091" s="18">
        <f>+VLOOKUP(Sitio_Publico[[#This Row],[territorio]],Estructura!$AE$4:$AH$1067,4,0)</f>
        <v>30003102</v>
      </c>
      <c r="X2091" s="18" t="str">
        <f>+VLOOKUP(Sitio_Publico[[#This Row],[tema]],Estructura!$G$4:$J$532,4,0)</f>
        <v>T-2</v>
      </c>
      <c r="Y2091" s="18" t="str">
        <f>+VLOOKUP(Sitio_Publico[[#This Row],[contenido]],Estructura!$L$4:$O$473,4,0)</f>
        <v>C-17</v>
      </c>
      <c r="Z2091" s="18" t="str">
        <f>+VLOOKUP(Sitio_Publico[[#This Row],[Filtro Integrado]],Estructura!$U$4:$W$529,3,0)</f>
        <v>FI-0</v>
      </c>
      <c r="AA2091" s="18" t="str">
        <f>+VLOOKUP(Sitio_Publico[[#This Row],[Muestra]],Estructura!$Y$4:$AB$483,4,0)</f>
        <v>M-000162</v>
      </c>
    </row>
    <row r="2092" spans="1:27" ht="51" x14ac:dyDescent="0.3">
      <c r="A2092" s="16">
        <f t="shared" si="32"/>
        <v>2091</v>
      </c>
      <c r="B2092" s="47" t="s">
        <v>15118</v>
      </c>
      <c r="C2092" s="13" t="s">
        <v>10447</v>
      </c>
      <c r="D2092" s="13" t="s">
        <v>10448</v>
      </c>
      <c r="E2092" s="44">
        <v>5201</v>
      </c>
      <c r="F2092" s="13" t="s">
        <v>10449</v>
      </c>
      <c r="G2092" s="23" t="s">
        <v>10466</v>
      </c>
      <c r="H2092" s="42" t="s">
        <v>458</v>
      </c>
      <c r="I2092" s="28" t="s">
        <v>69</v>
      </c>
      <c r="J2092" s="12" t="s">
        <v>393</v>
      </c>
      <c r="K2092" s="28" t="s">
        <v>10524</v>
      </c>
      <c r="L2092" s="12" t="s">
        <v>10452</v>
      </c>
      <c r="M2092" s="12" t="s">
        <v>10453</v>
      </c>
      <c r="N2092" s="12" t="s">
        <v>10454</v>
      </c>
      <c r="O2092" s="26" t="s">
        <v>10603</v>
      </c>
      <c r="P2092" s="26" t="s">
        <v>10604</v>
      </c>
      <c r="Q2092" s="25" t="s">
        <v>456</v>
      </c>
      <c r="R2092" s="26" t="s">
        <v>10605</v>
      </c>
      <c r="S2092" s="15" t="s">
        <v>10606</v>
      </c>
      <c r="T2092" s="52">
        <v>0</v>
      </c>
      <c r="U2092" s="22" t="s">
        <v>10607</v>
      </c>
      <c r="V2092" s="18" t="str">
        <f>+Sitio_Publico[[#This Row],[idcoleccion]]&amp;"-"&amp;Sitio_Publico[[#This Row],[id]]</f>
        <v>000-2091</v>
      </c>
      <c r="W2092" s="18">
        <f>+VLOOKUP(Sitio_Publico[[#This Row],[territorio]],Estructura!$AE$4:$AH$1067,4,0)</f>
        <v>30005201</v>
      </c>
      <c r="X2092" s="18" t="str">
        <f>+VLOOKUP(Sitio_Publico[[#This Row],[tema]],Estructura!$G$4:$J$532,4,0)</f>
        <v>T-2</v>
      </c>
      <c r="Y2092" s="18" t="str">
        <f>+VLOOKUP(Sitio_Publico[[#This Row],[contenido]],Estructura!$L$4:$O$473,4,0)</f>
        <v>C-17</v>
      </c>
      <c r="Z2092" s="18" t="str">
        <f>+VLOOKUP(Sitio_Publico[[#This Row],[Filtro Integrado]],Estructura!$U$4:$W$529,3,0)</f>
        <v>FI-0</v>
      </c>
      <c r="AA2092" s="18" t="str">
        <f>+VLOOKUP(Sitio_Publico[[#This Row],[Muestra]],Estructura!$Y$4:$AB$483,4,0)</f>
        <v>M-00048</v>
      </c>
    </row>
    <row r="2093" spans="1:27" ht="51" x14ac:dyDescent="0.3">
      <c r="A2093" s="16">
        <f t="shared" si="32"/>
        <v>2092</v>
      </c>
      <c r="B2093" s="47" t="s">
        <v>15118</v>
      </c>
      <c r="C2093" s="13" t="s">
        <v>10447</v>
      </c>
      <c r="D2093" s="13" t="s">
        <v>10448</v>
      </c>
      <c r="E2093" s="44">
        <v>5705</v>
      </c>
      <c r="F2093" s="13" t="s">
        <v>10449</v>
      </c>
      <c r="G2093" s="23" t="s">
        <v>10450</v>
      </c>
      <c r="H2093" s="42" t="s">
        <v>458</v>
      </c>
      <c r="I2093" s="28" t="s">
        <v>94</v>
      </c>
      <c r="J2093" s="12" t="s">
        <v>393</v>
      </c>
      <c r="K2093" s="28" t="s">
        <v>10451</v>
      </c>
      <c r="L2093" s="12" t="s">
        <v>10452</v>
      </c>
      <c r="M2093" s="12" t="s">
        <v>10453</v>
      </c>
      <c r="N2093" s="12" t="s">
        <v>10454</v>
      </c>
      <c r="O2093" s="26" t="s">
        <v>10608</v>
      </c>
      <c r="P2093" s="26" t="s">
        <v>10609</v>
      </c>
      <c r="Q2093" s="25" t="s">
        <v>456</v>
      </c>
      <c r="R2093" s="26" t="s">
        <v>10610</v>
      </c>
      <c r="S2093" s="15" t="s">
        <v>10611</v>
      </c>
      <c r="T2093" s="52">
        <v>0</v>
      </c>
      <c r="U2093" s="22" t="s">
        <v>10612</v>
      </c>
      <c r="V2093" s="18" t="str">
        <f>+Sitio_Publico[[#This Row],[idcoleccion]]&amp;"-"&amp;Sitio_Publico[[#This Row],[id]]</f>
        <v>000-2092</v>
      </c>
      <c r="W2093" s="18">
        <f>+VLOOKUP(Sitio_Publico[[#This Row],[territorio]],Estructura!$AE$4:$AH$1067,4,0)</f>
        <v>30005705</v>
      </c>
      <c r="X2093" s="18" t="str">
        <f>+VLOOKUP(Sitio_Publico[[#This Row],[tema]],Estructura!$G$4:$J$532,4,0)</f>
        <v>T-2</v>
      </c>
      <c r="Y2093" s="18" t="str">
        <f>+VLOOKUP(Sitio_Publico[[#This Row],[contenido]],Estructura!$L$4:$O$473,4,0)</f>
        <v>C-15</v>
      </c>
      <c r="Z2093" s="18" t="str">
        <f>+VLOOKUP(Sitio_Publico[[#This Row],[Filtro Integrado]],Estructura!$U$4:$W$529,3,0)</f>
        <v>FI-0</v>
      </c>
      <c r="AA2093" s="18" t="str">
        <f>+VLOOKUP(Sitio_Publico[[#This Row],[Muestra]],Estructura!$Y$4:$AB$483,4,0)</f>
        <v>M-000158</v>
      </c>
    </row>
    <row r="2094" spans="1:27" ht="51" x14ac:dyDescent="0.3">
      <c r="A2094" s="16">
        <f t="shared" si="32"/>
        <v>2093</v>
      </c>
      <c r="B2094" s="47" t="s">
        <v>15118</v>
      </c>
      <c r="C2094" s="13" t="s">
        <v>10447</v>
      </c>
      <c r="D2094" s="13" t="s">
        <v>10448</v>
      </c>
      <c r="E2094" s="44">
        <v>13203</v>
      </c>
      <c r="F2094" s="13" t="s">
        <v>10449</v>
      </c>
      <c r="G2094" s="23" t="s">
        <v>10459</v>
      </c>
      <c r="H2094" s="42" t="s">
        <v>458</v>
      </c>
      <c r="I2094" s="28" t="s">
        <v>330</v>
      </c>
      <c r="J2094" s="12" t="s">
        <v>393</v>
      </c>
      <c r="K2094" s="28" t="s">
        <v>10459</v>
      </c>
      <c r="L2094" s="12" t="s">
        <v>10452</v>
      </c>
      <c r="M2094" s="12" t="s">
        <v>10453</v>
      </c>
      <c r="N2094" s="12" t="s">
        <v>10454</v>
      </c>
      <c r="O2094" s="26" t="s">
        <v>10613</v>
      </c>
      <c r="P2094" s="26" t="s">
        <v>10614</v>
      </c>
      <c r="Q2094" s="25" t="s">
        <v>456</v>
      </c>
      <c r="R2094" s="26" t="s">
        <v>10615</v>
      </c>
      <c r="S2094" s="15" t="s">
        <v>10616</v>
      </c>
      <c r="T2094" s="52">
        <v>0</v>
      </c>
      <c r="U2094" s="22" t="s">
        <v>10617</v>
      </c>
      <c r="V2094" s="18" t="str">
        <f>+Sitio_Publico[[#This Row],[idcoleccion]]&amp;"-"&amp;Sitio_Publico[[#This Row],[id]]</f>
        <v>000-2093</v>
      </c>
      <c r="W2094" s="18">
        <f>+VLOOKUP(Sitio_Publico[[#This Row],[territorio]],Estructura!$AE$4:$AH$1067,4,0)</f>
        <v>30013203</v>
      </c>
      <c r="X2094" s="18" t="str">
        <f>+VLOOKUP(Sitio_Publico[[#This Row],[tema]],Estructura!$G$4:$J$532,4,0)</f>
        <v>T-2</v>
      </c>
      <c r="Y2094" s="18" t="str">
        <f>+VLOOKUP(Sitio_Publico[[#This Row],[contenido]],Estructura!$L$4:$O$473,4,0)</f>
        <v>C-16</v>
      </c>
      <c r="Z2094" s="18" t="str">
        <f>+VLOOKUP(Sitio_Publico[[#This Row],[Filtro Integrado]],Estructura!$U$4:$W$529,3,0)</f>
        <v>FI-0</v>
      </c>
      <c r="AA2094" s="18" t="str">
        <f>+VLOOKUP(Sitio_Publico[[#This Row],[Muestra]],Estructura!$Y$4:$AB$483,4,0)</f>
        <v>M-000159</v>
      </c>
    </row>
    <row r="2095" spans="1:27" ht="51" x14ac:dyDescent="0.3">
      <c r="A2095" s="16">
        <f t="shared" si="32"/>
        <v>2094</v>
      </c>
      <c r="B2095" s="47" t="s">
        <v>15118</v>
      </c>
      <c r="C2095" s="13" t="s">
        <v>10447</v>
      </c>
      <c r="D2095" s="13" t="s">
        <v>10448</v>
      </c>
      <c r="E2095" s="44">
        <v>14106</v>
      </c>
      <c r="F2095" s="13" t="s">
        <v>10449</v>
      </c>
      <c r="G2095" s="23" t="s">
        <v>10459</v>
      </c>
      <c r="H2095" s="42" t="s">
        <v>458</v>
      </c>
      <c r="I2095" s="28" t="s">
        <v>352</v>
      </c>
      <c r="J2095" s="12" t="s">
        <v>393</v>
      </c>
      <c r="K2095" s="28" t="s">
        <v>10459</v>
      </c>
      <c r="L2095" s="12" t="s">
        <v>10452</v>
      </c>
      <c r="M2095" s="12" t="s">
        <v>10453</v>
      </c>
      <c r="N2095" s="12" t="s">
        <v>10454</v>
      </c>
      <c r="O2095" s="26" t="s">
        <v>10618</v>
      </c>
      <c r="P2095" s="26" t="s">
        <v>10619</v>
      </c>
      <c r="Q2095" s="25" t="s">
        <v>456</v>
      </c>
      <c r="R2095" s="26" t="s">
        <v>10620</v>
      </c>
      <c r="S2095" s="15" t="s">
        <v>10621</v>
      </c>
      <c r="T2095" s="52">
        <v>0</v>
      </c>
      <c r="U2095" s="22" t="s">
        <v>10622</v>
      </c>
      <c r="V2095" s="18" t="str">
        <f>+Sitio_Publico[[#This Row],[idcoleccion]]&amp;"-"&amp;Sitio_Publico[[#This Row],[id]]</f>
        <v>000-2094</v>
      </c>
      <c r="W2095" s="18">
        <f>+VLOOKUP(Sitio_Publico[[#This Row],[territorio]],Estructura!$AE$4:$AH$1067,4,0)</f>
        <v>30014106</v>
      </c>
      <c r="X2095" s="18" t="str">
        <f>+VLOOKUP(Sitio_Publico[[#This Row],[tema]],Estructura!$G$4:$J$532,4,0)</f>
        <v>T-2</v>
      </c>
      <c r="Y2095" s="18" t="str">
        <f>+VLOOKUP(Sitio_Publico[[#This Row],[contenido]],Estructura!$L$4:$O$473,4,0)</f>
        <v>C-16</v>
      </c>
      <c r="Z2095" s="18" t="str">
        <f>+VLOOKUP(Sitio_Publico[[#This Row],[Filtro Integrado]],Estructura!$U$4:$W$529,3,0)</f>
        <v>FI-0</v>
      </c>
      <c r="AA2095" s="18" t="str">
        <f>+VLOOKUP(Sitio_Publico[[#This Row],[Muestra]],Estructura!$Y$4:$AB$483,4,0)</f>
        <v>M-000159</v>
      </c>
    </row>
    <row r="2096" spans="1:27" ht="40.799999999999997" x14ac:dyDescent="0.3">
      <c r="A2096" s="16">
        <f t="shared" si="32"/>
        <v>2095</v>
      </c>
      <c r="B2096" s="47" t="s">
        <v>15118</v>
      </c>
      <c r="C2096" s="13" t="s">
        <v>10447</v>
      </c>
      <c r="D2096" s="13" t="s">
        <v>10448</v>
      </c>
      <c r="E2096" s="44">
        <v>5602</v>
      </c>
      <c r="F2096" s="13" t="s">
        <v>10449</v>
      </c>
      <c r="G2096" s="23" t="s">
        <v>10473</v>
      </c>
      <c r="H2096" s="42" t="s">
        <v>458</v>
      </c>
      <c r="I2096" s="28" t="s">
        <v>85</v>
      </c>
      <c r="J2096" s="12" t="s">
        <v>393</v>
      </c>
      <c r="K2096" s="28" t="s">
        <v>10473</v>
      </c>
      <c r="L2096" s="12" t="s">
        <v>10452</v>
      </c>
      <c r="M2096" s="12" t="s">
        <v>10453</v>
      </c>
      <c r="N2096" s="12" t="s">
        <v>10454</v>
      </c>
      <c r="O2096" s="26" t="s">
        <v>10623</v>
      </c>
      <c r="P2096" s="26" t="s">
        <v>10624</v>
      </c>
      <c r="Q2096" s="25" t="s">
        <v>456</v>
      </c>
      <c r="R2096" s="26" t="s">
        <v>10625</v>
      </c>
      <c r="S2096" s="15" t="s">
        <v>10626</v>
      </c>
      <c r="T2096" s="52">
        <v>0</v>
      </c>
      <c r="U2096" s="22" t="s">
        <v>10627</v>
      </c>
      <c r="V2096" s="18" t="str">
        <f>+Sitio_Publico[[#This Row],[idcoleccion]]&amp;"-"&amp;Sitio_Publico[[#This Row],[id]]</f>
        <v>000-2095</v>
      </c>
      <c r="W2096" s="18">
        <f>+VLOOKUP(Sitio_Publico[[#This Row],[territorio]],Estructura!$AE$4:$AH$1067,4,0)</f>
        <v>30005602</v>
      </c>
      <c r="X2096" s="18" t="str">
        <f>+VLOOKUP(Sitio_Publico[[#This Row],[tema]],Estructura!$G$4:$J$532,4,0)</f>
        <v>T-2</v>
      </c>
      <c r="Y2096" s="18" t="str">
        <f>+VLOOKUP(Sitio_Publico[[#This Row],[contenido]],Estructura!$L$4:$O$473,4,0)</f>
        <v>C-18</v>
      </c>
      <c r="Z2096" s="18" t="str">
        <f>+VLOOKUP(Sitio_Publico[[#This Row],[Filtro Integrado]],Estructura!$U$4:$W$529,3,0)</f>
        <v>FI-0</v>
      </c>
      <c r="AA2096" s="18" t="str">
        <f>+VLOOKUP(Sitio_Publico[[#This Row],[Muestra]],Estructura!$Y$4:$AB$483,4,0)</f>
        <v>M-000160</v>
      </c>
    </row>
    <row r="2097" spans="1:27" ht="40.799999999999997" x14ac:dyDescent="0.3">
      <c r="A2097" s="16">
        <f t="shared" si="32"/>
        <v>2096</v>
      </c>
      <c r="B2097" s="47" t="s">
        <v>15118</v>
      </c>
      <c r="C2097" s="13" t="s">
        <v>10447</v>
      </c>
      <c r="D2097" s="13" t="s">
        <v>10448</v>
      </c>
      <c r="E2097" s="44">
        <v>8202</v>
      </c>
      <c r="F2097" s="13" t="s">
        <v>10449</v>
      </c>
      <c r="G2097" s="23" t="s">
        <v>10473</v>
      </c>
      <c r="H2097" s="42" t="s">
        <v>458</v>
      </c>
      <c r="I2097" s="28" t="s">
        <v>175</v>
      </c>
      <c r="J2097" s="12" t="s">
        <v>393</v>
      </c>
      <c r="K2097" s="28" t="s">
        <v>10473</v>
      </c>
      <c r="L2097" s="12" t="s">
        <v>10452</v>
      </c>
      <c r="M2097" s="12" t="s">
        <v>10453</v>
      </c>
      <c r="N2097" s="12" t="s">
        <v>10454</v>
      </c>
      <c r="O2097" s="26" t="s">
        <v>10628</v>
      </c>
      <c r="P2097" s="26" t="s">
        <v>10629</v>
      </c>
      <c r="Q2097" s="25" t="s">
        <v>456</v>
      </c>
      <c r="R2097" s="26" t="s">
        <v>10630</v>
      </c>
      <c r="S2097" s="15" t="s">
        <v>10631</v>
      </c>
      <c r="T2097" s="52">
        <v>0</v>
      </c>
      <c r="U2097" s="22" t="s">
        <v>10632</v>
      </c>
      <c r="V2097" s="18" t="str">
        <f>+Sitio_Publico[[#This Row],[idcoleccion]]&amp;"-"&amp;Sitio_Publico[[#This Row],[id]]</f>
        <v>000-2096</v>
      </c>
      <c r="W2097" s="18">
        <f>+VLOOKUP(Sitio_Publico[[#This Row],[territorio]],Estructura!$AE$4:$AH$1067,4,0)</f>
        <v>30008202</v>
      </c>
      <c r="X2097" s="18" t="str">
        <f>+VLOOKUP(Sitio_Publico[[#This Row],[tema]],Estructura!$G$4:$J$532,4,0)</f>
        <v>T-2</v>
      </c>
      <c r="Y2097" s="18" t="str">
        <f>+VLOOKUP(Sitio_Publico[[#This Row],[contenido]],Estructura!$L$4:$O$473,4,0)</f>
        <v>C-18</v>
      </c>
      <c r="Z2097" s="18" t="str">
        <f>+VLOOKUP(Sitio_Publico[[#This Row],[Filtro Integrado]],Estructura!$U$4:$W$529,3,0)</f>
        <v>FI-0</v>
      </c>
      <c r="AA2097" s="18" t="str">
        <f>+VLOOKUP(Sitio_Publico[[#This Row],[Muestra]],Estructura!$Y$4:$AB$483,4,0)</f>
        <v>M-000160</v>
      </c>
    </row>
    <row r="2098" spans="1:27" ht="51" x14ac:dyDescent="0.3">
      <c r="A2098" s="16">
        <f t="shared" si="32"/>
        <v>2097</v>
      </c>
      <c r="B2098" s="47" t="s">
        <v>15118</v>
      </c>
      <c r="C2098" s="13" t="s">
        <v>10447</v>
      </c>
      <c r="D2098" s="13" t="s">
        <v>10448</v>
      </c>
      <c r="E2098" s="44">
        <v>9101</v>
      </c>
      <c r="F2098" s="13" t="s">
        <v>10449</v>
      </c>
      <c r="G2098" s="23" t="s">
        <v>10466</v>
      </c>
      <c r="H2098" s="42" t="s">
        <v>458</v>
      </c>
      <c r="I2098" s="28" t="s">
        <v>216</v>
      </c>
      <c r="J2098" s="12" t="s">
        <v>393</v>
      </c>
      <c r="K2098" s="28" t="s">
        <v>10492</v>
      </c>
      <c r="L2098" s="12" t="s">
        <v>10452</v>
      </c>
      <c r="M2098" s="12" t="s">
        <v>587</v>
      </c>
      <c r="N2098" s="12" t="s">
        <v>10454</v>
      </c>
      <c r="O2098" s="26" t="s">
        <v>10633</v>
      </c>
      <c r="P2098" s="26" t="s">
        <v>10634</v>
      </c>
      <c r="Q2098" s="25" t="s">
        <v>10495</v>
      </c>
      <c r="R2098" s="26" t="s">
        <v>10635</v>
      </c>
      <c r="S2098" s="15" t="s">
        <v>10636</v>
      </c>
      <c r="T2098" s="52">
        <v>0</v>
      </c>
      <c r="U2098" s="22" t="s">
        <v>10637</v>
      </c>
      <c r="V2098" s="18" t="str">
        <f>+Sitio_Publico[[#This Row],[idcoleccion]]&amp;"-"&amp;Sitio_Publico[[#This Row],[id]]</f>
        <v>000-2097</v>
      </c>
      <c r="W2098" s="18">
        <f>+VLOOKUP(Sitio_Publico[[#This Row],[territorio]],Estructura!$AE$4:$AH$1067,4,0)</f>
        <v>30009101</v>
      </c>
      <c r="X2098" s="18" t="str">
        <f>+VLOOKUP(Sitio_Publico[[#This Row],[tema]],Estructura!$G$4:$J$532,4,0)</f>
        <v>T-2</v>
      </c>
      <c r="Y2098" s="18" t="str">
        <f>+VLOOKUP(Sitio_Publico[[#This Row],[contenido]],Estructura!$L$4:$O$473,4,0)</f>
        <v>C-17</v>
      </c>
      <c r="Z2098" s="18" t="str">
        <f>+VLOOKUP(Sitio_Publico[[#This Row],[Filtro Integrado]],Estructura!$U$4:$W$529,3,0)</f>
        <v>FI-0</v>
      </c>
      <c r="AA2098" s="18" t="str">
        <f>+VLOOKUP(Sitio_Publico[[#This Row],[Muestra]],Estructura!$Y$4:$AB$483,4,0)</f>
        <v>M-000162</v>
      </c>
    </row>
    <row r="2099" spans="1:27" ht="40.799999999999997" x14ac:dyDescent="0.3">
      <c r="A2099" s="16">
        <f t="shared" si="32"/>
        <v>2098</v>
      </c>
      <c r="B2099" s="47" t="s">
        <v>15118</v>
      </c>
      <c r="C2099" s="13" t="s">
        <v>10447</v>
      </c>
      <c r="D2099" s="13" t="s">
        <v>10448</v>
      </c>
      <c r="E2099" s="44">
        <v>10303</v>
      </c>
      <c r="F2099" s="13" t="s">
        <v>10449</v>
      </c>
      <c r="G2099" s="23" t="s">
        <v>10473</v>
      </c>
      <c r="H2099" s="42" t="s">
        <v>458</v>
      </c>
      <c r="I2099" s="28" t="s">
        <v>269</v>
      </c>
      <c r="J2099" s="12" t="s">
        <v>393</v>
      </c>
      <c r="K2099" s="28" t="s">
        <v>10473</v>
      </c>
      <c r="L2099" s="12" t="s">
        <v>10452</v>
      </c>
      <c r="M2099" s="12" t="s">
        <v>10453</v>
      </c>
      <c r="N2099" s="12" t="s">
        <v>10454</v>
      </c>
      <c r="O2099" s="26" t="s">
        <v>10638</v>
      </c>
      <c r="P2099" s="26" t="s">
        <v>10639</v>
      </c>
      <c r="Q2099" s="25" t="s">
        <v>456</v>
      </c>
      <c r="R2099" s="26" t="s">
        <v>10640</v>
      </c>
      <c r="S2099" s="15" t="s">
        <v>10641</v>
      </c>
      <c r="T2099" s="52">
        <v>0</v>
      </c>
      <c r="U2099" s="22" t="s">
        <v>10642</v>
      </c>
      <c r="V2099" s="18" t="str">
        <f>+Sitio_Publico[[#This Row],[idcoleccion]]&amp;"-"&amp;Sitio_Publico[[#This Row],[id]]</f>
        <v>000-2098</v>
      </c>
      <c r="W2099" s="18">
        <f>+VLOOKUP(Sitio_Publico[[#This Row],[territorio]],Estructura!$AE$4:$AH$1067,4,0)</f>
        <v>30010303</v>
      </c>
      <c r="X2099" s="18" t="str">
        <f>+VLOOKUP(Sitio_Publico[[#This Row],[tema]],Estructura!$G$4:$J$532,4,0)</f>
        <v>T-2</v>
      </c>
      <c r="Y2099" s="18" t="str">
        <f>+VLOOKUP(Sitio_Publico[[#This Row],[contenido]],Estructura!$L$4:$O$473,4,0)</f>
        <v>C-18</v>
      </c>
      <c r="Z2099" s="18" t="str">
        <f>+VLOOKUP(Sitio_Publico[[#This Row],[Filtro Integrado]],Estructura!$U$4:$W$529,3,0)</f>
        <v>FI-0</v>
      </c>
      <c r="AA2099" s="18" t="str">
        <f>+VLOOKUP(Sitio_Publico[[#This Row],[Muestra]],Estructura!$Y$4:$AB$483,4,0)</f>
        <v>M-000160</v>
      </c>
    </row>
    <row r="2100" spans="1:27" ht="51" x14ac:dyDescent="0.3">
      <c r="A2100" s="16">
        <f t="shared" si="32"/>
        <v>2099</v>
      </c>
      <c r="B2100" s="47" t="s">
        <v>15118</v>
      </c>
      <c r="C2100" s="13" t="s">
        <v>10447</v>
      </c>
      <c r="D2100" s="13" t="s">
        <v>10448</v>
      </c>
      <c r="E2100" s="44">
        <v>6301</v>
      </c>
      <c r="F2100" s="13" t="s">
        <v>10449</v>
      </c>
      <c r="G2100" s="23" t="s">
        <v>10450</v>
      </c>
      <c r="H2100" s="42" t="s">
        <v>458</v>
      </c>
      <c r="I2100" s="28" t="s">
        <v>123</v>
      </c>
      <c r="J2100" s="12" t="s">
        <v>393</v>
      </c>
      <c r="K2100" s="28" t="s">
        <v>10451</v>
      </c>
      <c r="L2100" s="12" t="s">
        <v>10452</v>
      </c>
      <c r="M2100" s="12" t="s">
        <v>10453</v>
      </c>
      <c r="N2100" s="12" t="s">
        <v>10454</v>
      </c>
      <c r="O2100" s="26" t="s">
        <v>10643</v>
      </c>
      <c r="P2100" s="26" t="s">
        <v>10644</v>
      </c>
      <c r="Q2100" s="25" t="s">
        <v>456</v>
      </c>
      <c r="R2100" s="26" t="s">
        <v>10645</v>
      </c>
      <c r="S2100" s="15" t="s">
        <v>10646</v>
      </c>
      <c r="T2100" s="52">
        <v>0</v>
      </c>
      <c r="U2100" s="22" t="s">
        <v>10647</v>
      </c>
      <c r="V2100" s="18" t="str">
        <f>+Sitio_Publico[[#This Row],[idcoleccion]]&amp;"-"&amp;Sitio_Publico[[#This Row],[id]]</f>
        <v>000-2099</v>
      </c>
      <c r="W2100" s="18">
        <f>+VLOOKUP(Sitio_Publico[[#This Row],[territorio]],Estructura!$AE$4:$AH$1067,4,0)</f>
        <v>30006301</v>
      </c>
      <c r="X2100" s="18" t="str">
        <f>+VLOOKUP(Sitio_Publico[[#This Row],[tema]],Estructura!$G$4:$J$532,4,0)</f>
        <v>T-2</v>
      </c>
      <c r="Y2100" s="18" t="str">
        <f>+VLOOKUP(Sitio_Publico[[#This Row],[contenido]],Estructura!$L$4:$O$473,4,0)</f>
        <v>C-15</v>
      </c>
      <c r="Z2100" s="18" t="str">
        <f>+VLOOKUP(Sitio_Publico[[#This Row],[Filtro Integrado]],Estructura!$U$4:$W$529,3,0)</f>
        <v>FI-0</v>
      </c>
      <c r="AA2100" s="18" t="str">
        <f>+VLOOKUP(Sitio_Publico[[#This Row],[Muestra]],Estructura!$Y$4:$AB$483,4,0)</f>
        <v>M-000158</v>
      </c>
    </row>
    <row r="2101" spans="1:27" ht="40.799999999999997" x14ac:dyDescent="0.3">
      <c r="A2101" s="16">
        <f t="shared" si="32"/>
        <v>2100</v>
      </c>
      <c r="B2101" s="47" t="s">
        <v>15118</v>
      </c>
      <c r="C2101" s="13" t="s">
        <v>10447</v>
      </c>
      <c r="D2101" s="13" t="s">
        <v>10448</v>
      </c>
      <c r="E2101" s="44">
        <v>5503</v>
      </c>
      <c r="F2101" s="13" t="s">
        <v>10449</v>
      </c>
      <c r="G2101" s="23" t="s">
        <v>10473</v>
      </c>
      <c r="H2101" s="42" t="s">
        <v>458</v>
      </c>
      <c r="I2101" s="28" t="s">
        <v>81</v>
      </c>
      <c r="J2101" s="12" t="s">
        <v>393</v>
      </c>
      <c r="K2101" s="28" t="s">
        <v>10473</v>
      </c>
      <c r="L2101" s="12" t="s">
        <v>10474</v>
      </c>
      <c r="M2101" s="12" t="s">
        <v>10453</v>
      </c>
      <c r="N2101" s="12" t="s">
        <v>10454</v>
      </c>
      <c r="O2101" s="26" t="s">
        <v>10648</v>
      </c>
      <c r="P2101" s="26" t="s">
        <v>10649</v>
      </c>
      <c r="Q2101" s="25" t="s">
        <v>10495</v>
      </c>
      <c r="R2101" s="26" t="s">
        <v>10650</v>
      </c>
      <c r="S2101" s="15" t="s">
        <v>10651</v>
      </c>
      <c r="T2101" s="52">
        <v>0</v>
      </c>
      <c r="U2101" s="22" t="s">
        <v>10652</v>
      </c>
      <c r="V2101" s="18" t="str">
        <f>+Sitio_Publico[[#This Row],[idcoleccion]]&amp;"-"&amp;Sitio_Publico[[#This Row],[id]]</f>
        <v>000-2100</v>
      </c>
      <c r="W2101" s="18">
        <f>+VLOOKUP(Sitio_Publico[[#This Row],[territorio]],Estructura!$AE$4:$AH$1067,4,0)</f>
        <v>30005503</v>
      </c>
      <c r="X2101" s="18" t="str">
        <f>+VLOOKUP(Sitio_Publico[[#This Row],[tema]],Estructura!$G$4:$J$532,4,0)</f>
        <v>T-2</v>
      </c>
      <c r="Y2101" s="18" t="str">
        <f>+VLOOKUP(Sitio_Publico[[#This Row],[contenido]],Estructura!$L$4:$O$473,4,0)</f>
        <v>C-18</v>
      </c>
      <c r="Z2101" s="18" t="str">
        <f>+VLOOKUP(Sitio_Publico[[#This Row],[Filtro Integrado]],Estructura!$U$4:$W$529,3,0)</f>
        <v>FI-0</v>
      </c>
      <c r="AA2101" s="18" t="str">
        <f>+VLOOKUP(Sitio_Publico[[#This Row],[Muestra]],Estructura!$Y$4:$AB$483,4,0)</f>
        <v>M-000160</v>
      </c>
    </row>
    <row r="2102" spans="1:27" ht="51" x14ac:dyDescent="0.3">
      <c r="A2102" s="16">
        <f t="shared" si="32"/>
        <v>2101</v>
      </c>
      <c r="B2102" s="47" t="s">
        <v>15118</v>
      </c>
      <c r="C2102" s="13" t="s">
        <v>10447</v>
      </c>
      <c r="D2102" s="13" t="s">
        <v>10448</v>
      </c>
      <c r="E2102" s="44">
        <v>6111</v>
      </c>
      <c r="F2102" s="13" t="s">
        <v>10449</v>
      </c>
      <c r="G2102" s="23" t="s">
        <v>10459</v>
      </c>
      <c r="H2102" s="42" t="s">
        <v>458</v>
      </c>
      <c r="I2102" s="28" t="s">
        <v>110</v>
      </c>
      <c r="J2102" s="12" t="s">
        <v>393</v>
      </c>
      <c r="K2102" s="28" t="s">
        <v>10459</v>
      </c>
      <c r="L2102" s="12" t="s">
        <v>10452</v>
      </c>
      <c r="M2102" s="12" t="s">
        <v>10453</v>
      </c>
      <c r="N2102" s="12" t="s">
        <v>10454</v>
      </c>
      <c r="O2102" s="26" t="s">
        <v>10653</v>
      </c>
      <c r="P2102" s="26" t="s">
        <v>10654</v>
      </c>
      <c r="Q2102" s="25" t="s">
        <v>456</v>
      </c>
      <c r="R2102" s="26" t="s">
        <v>10655</v>
      </c>
      <c r="S2102" s="15" t="s">
        <v>10656</v>
      </c>
      <c r="T2102" s="52">
        <v>0</v>
      </c>
      <c r="U2102" s="22" t="s">
        <v>10657</v>
      </c>
      <c r="V2102" s="18" t="str">
        <f>+Sitio_Publico[[#This Row],[idcoleccion]]&amp;"-"&amp;Sitio_Publico[[#This Row],[id]]</f>
        <v>000-2101</v>
      </c>
      <c r="W2102" s="18">
        <f>+VLOOKUP(Sitio_Publico[[#This Row],[territorio]],Estructura!$AE$4:$AH$1067,4,0)</f>
        <v>30006111</v>
      </c>
      <c r="X2102" s="18" t="str">
        <f>+VLOOKUP(Sitio_Publico[[#This Row],[tema]],Estructura!$G$4:$J$532,4,0)</f>
        <v>T-2</v>
      </c>
      <c r="Y2102" s="18" t="str">
        <f>+VLOOKUP(Sitio_Publico[[#This Row],[contenido]],Estructura!$L$4:$O$473,4,0)</f>
        <v>C-16</v>
      </c>
      <c r="Z2102" s="18" t="str">
        <f>+VLOOKUP(Sitio_Publico[[#This Row],[Filtro Integrado]],Estructura!$U$4:$W$529,3,0)</f>
        <v>FI-0</v>
      </c>
      <c r="AA2102" s="18" t="str">
        <f>+VLOOKUP(Sitio_Publico[[#This Row],[Muestra]],Estructura!$Y$4:$AB$483,4,0)</f>
        <v>M-000159</v>
      </c>
    </row>
    <row r="2103" spans="1:27" ht="51" x14ac:dyDescent="0.3">
      <c r="A2103" s="16">
        <f t="shared" si="32"/>
        <v>2102</v>
      </c>
      <c r="B2103" s="47" t="s">
        <v>15118</v>
      </c>
      <c r="C2103" s="13" t="s">
        <v>10447</v>
      </c>
      <c r="D2103" s="13" t="s">
        <v>10448</v>
      </c>
      <c r="E2103" s="44">
        <v>7303</v>
      </c>
      <c r="F2103" s="13" t="s">
        <v>10449</v>
      </c>
      <c r="G2103" s="23" t="s">
        <v>10459</v>
      </c>
      <c r="H2103" s="42" t="s">
        <v>458</v>
      </c>
      <c r="I2103" s="28" t="s">
        <v>147</v>
      </c>
      <c r="J2103" s="12" t="s">
        <v>393</v>
      </c>
      <c r="K2103" s="28" t="s">
        <v>10459</v>
      </c>
      <c r="L2103" s="12" t="s">
        <v>10452</v>
      </c>
      <c r="M2103" s="12" t="s">
        <v>10453</v>
      </c>
      <c r="N2103" s="12" t="s">
        <v>10454</v>
      </c>
      <c r="O2103" s="26" t="s">
        <v>10658</v>
      </c>
      <c r="P2103" s="26" t="s">
        <v>10659</v>
      </c>
      <c r="Q2103" s="25" t="s">
        <v>456</v>
      </c>
      <c r="R2103" s="26" t="s">
        <v>10660</v>
      </c>
      <c r="S2103" s="15" t="s">
        <v>10661</v>
      </c>
      <c r="T2103" s="52">
        <v>0</v>
      </c>
      <c r="U2103" s="22" t="s">
        <v>10662</v>
      </c>
      <c r="V2103" s="18" t="str">
        <f>+Sitio_Publico[[#This Row],[idcoleccion]]&amp;"-"&amp;Sitio_Publico[[#This Row],[id]]</f>
        <v>000-2102</v>
      </c>
      <c r="W2103" s="18">
        <f>+VLOOKUP(Sitio_Publico[[#This Row],[territorio]],Estructura!$AE$4:$AH$1067,4,0)</f>
        <v>30007303</v>
      </c>
      <c r="X2103" s="18" t="str">
        <f>+VLOOKUP(Sitio_Publico[[#This Row],[tema]],Estructura!$G$4:$J$532,4,0)</f>
        <v>T-2</v>
      </c>
      <c r="Y2103" s="18" t="str">
        <f>+VLOOKUP(Sitio_Publico[[#This Row],[contenido]],Estructura!$L$4:$O$473,4,0)</f>
        <v>C-16</v>
      </c>
      <c r="Z2103" s="18" t="str">
        <f>+VLOOKUP(Sitio_Publico[[#This Row],[Filtro Integrado]],Estructura!$U$4:$W$529,3,0)</f>
        <v>FI-0</v>
      </c>
      <c r="AA2103" s="18" t="str">
        <f>+VLOOKUP(Sitio_Publico[[#This Row],[Muestra]],Estructura!$Y$4:$AB$483,4,0)</f>
        <v>M-000159</v>
      </c>
    </row>
    <row r="2104" spans="1:27" ht="51" x14ac:dyDescent="0.3">
      <c r="A2104" s="16">
        <f t="shared" si="32"/>
        <v>2103</v>
      </c>
      <c r="B2104" s="47" t="s">
        <v>15118</v>
      </c>
      <c r="C2104" s="13" t="s">
        <v>10447</v>
      </c>
      <c r="D2104" s="13" t="s">
        <v>10448</v>
      </c>
      <c r="E2104" s="44">
        <v>3303</v>
      </c>
      <c r="F2104" s="13" t="s">
        <v>10449</v>
      </c>
      <c r="G2104" s="23" t="s">
        <v>10466</v>
      </c>
      <c r="H2104" s="42" t="s">
        <v>458</v>
      </c>
      <c r="I2104" s="28" t="s">
        <v>48</v>
      </c>
      <c r="J2104" s="12" t="s">
        <v>393</v>
      </c>
      <c r="K2104" s="28" t="s">
        <v>10524</v>
      </c>
      <c r="L2104" s="12" t="s">
        <v>10452</v>
      </c>
      <c r="M2104" s="12" t="s">
        <v>10453</v>
      </c>
      <c r="N2104" s="12" t="s">
        <v>10454</v>
      </c>
      <c r="O2104" s="26" t="s">
        <v>10663</v>
      </c>
      <c r="P2104" s="26" t="s">
        <v>10664</v>
      </c>
      <c r="Q2104" s="25" t="s">
        <v>456</v>
      </c>
      <c r="R2104" s="26" t="s">
        <v>10665</v>
      </c>
      <c r="S2104" s="15" t="s">
        <v>10666</v>
      </c>
      <c r="T2104" s="52">
        <v>0</v>
      </c>
      <c r="U2104" s="22" t="s">
        <v>10667</v>
      </c>
      <c r="V2104" s="18" t="str">
        <f>+Sitio_Publico[[#This Row],[idcoleccion]]&amp;"-"&amp;Sitio_Publico[[#This Row],[id]]</f>
        <v>000-2103</v>
      </c>
      <c r="W2104" s="18">
        <f>+VLOOKUP(Sitio_Publico[[#This Row],[territorio]],Estructura!$AE$4:$AH$1067,4,0)</f>
        <v>30003303</v>
      </c>
      <c r="X2104" s="18" t="str">
        <f>+VLOOKUP(Sitio_Publico[[#This Row],[tema]],Estructura!$G$4:$J$532,4,0)</f>
        <v>T-2</v>
      </c>
      <c r="Y2104" s="18" t="str">
        <f>+VLOOKUP(Sitio_Publico[[#This Row],[contenido]],Estructura!$L$4:$O$473,4,0)</f>
        <v>C-17</v>
      </c>
      <c r="Z2104" s="18" t="str">
        <f>+VLOOKUP(Sitio_Publico[[#This Row],[Filtro Integrado]],Estructura!$U$4:$W$529,3,0)</f>
        <v>FI-0</v>
      </c>
      <c r="AA2104" s="18" t="str">
        <f>+VLOOKUP(Sitio_Publico[[#This Row],[Muestra]],Estructura!$Y$4:$AB$483,4,0)</f>
        <v>M-00048</v>
      </c>
    </row>
    <row r="2105" spans="1:27" ht="40.799999999999997" x14ac:dyDescent="0.3">
      <c r="A2105" s="16">
        <f t="shared" si="32"/>
        <v>2104</v>
      </c>
      <c r="B2105" s="47" t="s">
        <v>15118</v>
      </c>
      <c r="C2105" s="13" t="s">
        <v>10447</v>
      </c>
      <c r="D2105" s="13" t="s">
        <v>10448</v>
      </c>
      <c r="E2105" s="44">
        <v>16201</v>
      </c>
      <c r="F2105" s="13" t="s">
        <v>10449</v>
      </c>
      <c r="G2105" s="23" t="s">
        <v>10473</v>
      </c>
      <c r="H2105" s="42" t="s">
        <v>458</v>
      </c>
      <c r="I2105" s="28" t="s">
        <v>208</v>
      </c>
      <c r="J2105" s="12" t="s">
        <v>393</v>
      </c>
      <c r="K2105" s="28" t="s">
        <v>10473</v>
      </c>
      <c r="L2105" s="12" t="s">
        <v>10452</v>
      </c>
      <c r="M2105" s="12" t="s">
        <v>10453</v>
      </c>
      <c r="N2105" s="12" t="s">
        <v>10454</v>
      </c>
      <c r="O2105" s="26" t="s">
        <v>10668</v>
      </c>
      <c r="P2105" s="26" t="s">
        <v>10669</v>
      </c>
      <c r="Q2105" s="25" t="s">
        <v>456</v>
      </c>
      <c r="R2105" s="26" t="s">
        <v>10670</v>
      </c>
      <c r="S2105" s="15" t="s">
        <v>10671</v>
      </c>
      <c r="T2105" s="52">
        <v>0</v>
      </c>
      <c r="U2105" s="22" t="s">
        <v>10672</v>
      </c>
      <c r="V2105" s="18" t="str">
        <f>+Sitio_Publico[[#This Row],[idcoleccion]]&amp;"-"&amp;Sitio_Publico[[#This Row],[id]]</f>
        <v>000-2104</v>
      </c>
      <c r="W2105" s="18">
        <f>+VLOOKUP(Sitio_Publico[[#This Row],[territorio]],Estructura!$AE$4:$AH$1067,4,0)</f>
        <v>30016201</v>
      </c>
      <c r="X2105" s="18" t="str">
        <f>+VLOOKUP(Sitio_Publico[[#This Row],[tema]],Estructura!$G$4:$J$532,4,0)</f>
        <v>T-2</v>
      </c>
      <c r="Y2105" s="18" t="str">
        <f>+VLOOKUP(Sitio_Publico[[#This Row],[contenido]],Estructura!$L$4:$O$473,4,0)</f>
        <v>C-18</v>
      </c>
      <c r="Z2105" s="18" t="str">
        <f>+VLOOKUP(Sitio_Publico[[#This Row],[Filtro Integrado]],Estructura!$U$4:$W$529,3,0)</f>
        <v>FI-0</v>
      </c>
      <c r="AA2105" s="18" t="str">
        <f>+VLOOKUP(Sitio_Publico[[#This Row],[Muestra]],Estructura!$Y$4:$AB$483,4,0)</f>
        <v>M-000160</v>
      </c>
    </row>
    <row r="2106" spans="1:27" ht="51" x14ac:dyDescent="0.3">
      <c r="A2106" s="16">
        <f t="shared" si="32"/>
        <v>2105</v>
      </c>
      <c r="B2106" s="47" t="s">
        <v>15118</v>
      </c>
      <c r="C2106" s="13" t="s">
        <v>10447</v>
      </c>
      <c r="D2106" s="13" t="s">
        <v>10448</v>
      </c>
      <c r="E2106" s="44">
        <v>13105</v>
      </c>
      <c r="F2106" s="13" t="s">
        <v>10449</v>
      </c>
      <c r="G2106" s="23" t="s">
        <v>10459</v>
      </c>
      <c r="H2106" s="42" t="s">
        <v>458</v>
      </c>
      <c r="I2106" s="28" t="s">
        <v>301</v>
      </c>
      <c r="J2106" s="12" t="s">
        <v>393</v>
      </c>
      <c r="K2106" s="28" t="s">
        <v>10459</v>
      </c>
      <c r="L2106" s="12" t="s">
        <v>10452</v>
      </c>
      <c r="M2106" s="12" t="s">
        <v>10453</v>
      </c>
      <c r="N2106" s="12" t="s">
        <v>10454</v>
      </c>
      <c r="O2106" s="26" t="s">
        <v>10673</v>
      </c>
      <c r="P2106" s="26" t="s">
        <v>10674</v>
      </c>
      <c r="Q2106" s="25" t="s">
        <v>456</v>
      </c>
      <c r="R2106" s="26" t="s">
        <v>10675</v>
      </c>
      <c r="S2106" s="15" t="s">
        <v>10676</v>
      </c>
      <c r="T2106" s="52">
        <v>0</v>
      </c>
      <c r="U2106" s="22" t="s">
        <v>10677</v>
      </c>
      <c r="V2106" s="18" t="str">
        <f>+Sitio_Publico[[#This Row],[idcoleccion]]&amp;"-"&amp;Sitio_Publico[[#This Row],[id]]</f>
        <v>000-2105</v>
      </c>
      <c r="W2106" s="18">
        <f>+VLOOKUP(Sitio_Publico[[#This Row],[territorio]],Estructura!$AE$4:$AH$1067,4,0)</f>
        <v>30013105</v>
      </c>
      <c r="X2106" s="18" t="str">
        <f>+VLOOKUP(Sitio_Publico[[#This Row],[tema]],Estructura!$G$4:$J$532,4,0)</f>
        <v>T-2</v>
      </c>
      <c r="Y2106" s="18" t="str">
        <f>+VLOOKUP(Sitio_Publico[[#This Row],[contenido]],Estructura!$L$4:$O$473,4,0)</f>
        <v>C-16</v>
      </c>
      <c r="Z2106" s="18" t="str">
        <f>+VLOOKUP(Sitio_Publico[[#This Row],[Filtro Integrado]],Estructura!$U$4:$W$529,3,0)</f>
        <v>FI-0</v>
      </c>
      <c r="AA2106" s="18" t="str">
        <f>+VLOOKUP(Sitio_Publico[[#This Row],[Muestra]],Estructura!$Y$4:$AB$483,4,0)</f>
        <v>M-000159</v>
      </c>
    </row>
    <row r="2107" spans="1:27" ht="51" x14ac:dyDescent="0.3">
      <c r="A2107" s="16">
        <f t="shared" si="32"/>
        <v>2106</v>
      </c>
      <c r="B2107" s="47" t="s">
        <v>15118</v>
      </c>
      <c r="C2107" s="13" t="s">
        <v>10447</v>
      </c>
      <c r="D2107" s="13" t="s">
        <v>10448</v>
      </c>
      <c r="E2107" s="44">
        <v>7110</v>
      </c>
      <c r="F2107" s="13" t="s">
        <v>10449</v>
      </c>
      <c r="G2107" s="23" t="s">
        <v>10459</v>
      </c>
      <c r="H2107" s="42" t="s">
        <v>458</v>
      </c>
      <c r="I2107" s="28" t="s">
        <v>141</v>
      </c>
      <c r="J2107" s="12" t="s">
        <v>393</v>
      </c>
      <c r="K2107" s="28" t="s">
        <v>10459</v>
      </c>
      <c r="L2107" s="12" t="s">
        <v>10474</v>
      </c>
      <c r="M2107" s="12" t="s">
        <v>10453</v>
      </c>
      <c r="N2107" s="12" t="s">
        <v>10454</v>
      </c>
      <c r="O2107" s="26" t="s">
        <v>10678</v>
      </c>
      <c r="P2107" s="26" t="s">
        <v>10679</v>
      </c>
      <c r="Q2107" s="25" t="s">
        <v>10482</v>
      </c>
      <c r="R2107" s="26" t="s">
        <v>10680</v>
      </c>
      <c r="S2107" s="15" t="s">
        <v>10681</v>
      </c>
      <c r="T2107" s="52">
        <v>0</v>
      </c>
      <c r="U2107" s="22" t="s">
        <v>10682</v>
      </c>
      <c r="V2107" s="18" t="str">
        <f>+Sitio_Publico[[#This Row],[idcoleccion]]&amp;"-"&amp;Sitio_Publico[[#This Row],[id]]</f>
        <v>000-2106</v>
      </c>
      <c r="W2107" s="18">
        <f>+VLOOKUP(Sitio_Publico[[#This Row],[territorio]],Estructura!$AE$4:$AH$1067,4,0)</f>
        <v>30007110</v>
      </c>
      <c r="X2107" s="18" t="str">
        <f>+VLOOKUP(Sitio_Publico[[#This Row],[tema]],Estructura!$G$4:$J$532,4,0)</f>
        <v>T-2</v>
      </c>
      <c r="Y2107" s="18" t="str">
        <f>+VLOOKUP(Sitio_Publico[[#This Row],[contenido]],Estructura!$L$4:$O$473,4,0)</f>
        <v>C-16</v>
      </c>
      <c r="Z2107" s="18" t="str">
        <f>+VLOOKUP(Sitio_Publico[[#This Row],[Filtro Integrado]],Estructura!$U$4:$W$529,3,0)</f>
        <v>FI-0</v>
      </c>
      <c r="AA2107" s="18" t="str">
        <f>+VLOOKUP(Sitio_Publico[[#This Row],[Muestra]],Estructura!$Y$4:$AB$483,4,0)</f>
        <v>M-000159</v>
      </c>
    </row>
    <row r="2108" spans="1:27" ht="40.799999999999997" x14ac:dyDescent="0.3">
      <c r="A2108" s="16">
        <f t="shared" si="32"/>
        <v>2107</v>
      </c>
      <c r="B2108" s="47" t="s">
        <v>15118</v>
      </c>
      <c r="C2108" s="13" t="s">
        <v>10447</v>
      </c>
      <c r="D2108" s="13" t="s">
        <v>10448</v>
      </c>
      <c r="E2108" s="44">
        <v>6202</v>
      </c>
      <c r="F2108" s="13" t="s">
        <v>10449</v>
      </c>
      <c r="G2108" s="23" t="s">
        <v>10473</v>
      </c>
      <c r="H2108" s="42" t="s">
        <v>458</v>
      </c>
      <c r="I2108" s="28" t="s">
        <v>118</v>
      </c>
      <c r="J2108" s="12" t="s">
        <v>393</v>
      </c>
      <c r="K2108" s="28" t="s">
        <v>10473</v>
      </c>
      <c r="L2108" s="12" t="s">
        <v>10474</v>
      </c>
      <c r="M2108" s="12" t="s">
        <v>10453</v>
      </c>
      <c r="N2108" s="12" t="s">
        <v>10454</v>
      </c>
      <c r="O2108" s="26" t="s">
        <v>10683</v>
      </c>
      <c r="P2108" s="26" t="s">
        <v>10684</v>
      </c>
      <c r="Q2108" s="25" t="s">
        <v>10495</v>
      </c>
      <c r="R2108" s="26" t="s">
        <v>10685</v>
      </c>
      <c r="S2108" s="15" t="s">
        <v>10686</v>
      </c>
      <c r="T2108" s="52">
        <v>0</v>
      </c>
      <c r="U2108" s="22" t="s">
        <v>10687</v>
      </c>
      <c r="V2108" s="18" t="str">
        <f>+Sitio_Publico[[#This Row],[idcoleccion]]&amp;"-"&amp;Sitio_Publico[[#This Row],[id]]</f>
        <v>000-2107</v>
      </c>
      <c r="W2108" s="18">
        <f>+VLOOKUP(Sitio_Publico[[#This Row],[territorio]],Estructura!$AE$4:$AH$1067,4,0)</f>
        <v>30006202</v>
      </c>
      <c r="X2108" s="18" t="str">
        <f>+VLOOKUP(Sitio_Publico[[#This Row],[tema]],Estructura!$G$4:$J$532,4,0)</f>
        <v>T-2</v>
      </c>
      <c r="Y2108" s="18" t="str">
        <f>+VLOOKUP(Sitio_Publico[[#This Row],[contenido]],Estructura!$L$4:$O$473,4,0)</f>
        <v>C-18</v>
      </c>
      <c r="Z2108" s="18" t="str">
        <f>+VLOOKUP(Sitio_Publico[[#This Row],[Filtro Integrado]],Estructura!$U$4:$W$529,3,0)</f>
        <v>FI-0</v>
      </c>
      <c r="AA2108" s="18" t="str">
        <f>+VLOOKUP(Sitio_Publico[[#This Row],[Muestra]],Estructura!$Y$4:$AB$483,4,0)</f>
        <v>M-000160</v>
      </c>
    </row>
    <row r="2109" spans="1:27" ht="40.799999999999997" x14ac:dyDescent="0.3">
      <c r="A2109" s="16">
        <f t="shared" si="32"/>
        <v>2108</v>
      </c>
      <c r="B2109" s="47" t="s">
        <v>15118</v>
      </c>
      <c r="C2109" s="13" t="s">
        <v>10447</v>
      </c>
      <c r="D2109" s="13" t="s">
        <v>10448</v>
      </c>
      <c r="E2109" s="44">
        <v>10304</v>
      </c>
      <c r="F2109" s="13" t="s">
        <v>10449</v>
      </c>
      <c r="G2109" s="23" t="s">
        <v>10473</v>
      </c>
      <c r="H2109" s="42" t="s">
        <v>458</v>
      </c>
      <c r="I2109" s="28" t="s">
        <v>270</v>
      </c>
      <c r="J2109" s="12" t="s">
        <v>393</v>
      </c>
      <c r="K2109" s="28" t="s">
        <v>10473</v>
      </c>
      <c r="L2109" s="12" t="s">
        <v>10452</v>
      </c>
      <c r="M2109" s="12" t="s">
        <v>10453</v>
      </c>
      <c r="N2109" s="12" t="s">
        <v>10454</v>
      </c>
      <c r="O2109" s="26" t="s">
        <v>10688</v>
      </c>
      <c r="P2109" s="26" t="s">
        <v>10689</v>
      </c>
      <c r="Q2109" s="25" t="s">
        <v>456</v>
      </c>
      <c r="R2109" s="26" t="s">
        <v>10690</v>
      </c>
      <c r="S2109" s="15" t="s">
        <v>10691</v>
      </c>
      <c r="T2109" s="52">
        <v>0</v>
      </c>
      <c r="U2109" s="22" t="s">
        <v>10692</v>
      </c>
      <c r="V2109" s="18" t="str">
        <f>+Sitio_Publico[[#This Row],[idcoleccion]]&amp;"-"&amp;Sitio_Publico[[#This Row],[id]]</f>
        <v>000-2108</v>
      </c>
      <c r="W2109" s="18">
        <f>+VLOOKUP(Sitio_Publico[[#This Row],[territorio]],Estructura!$AE$4:$AH$1067,4,0)</f>
        <v>30010304</v>
      </c>
      <c r="X2109" s="18" t="str">
        <f>+VLOOKUP(Sitio_Publico[[#This Row],[tema]],Estructura!$G$4:$J$532,4,0)</f>
        <v>T-2</v>
      </c>
      <c r="Y2109" s="18" t="str">
        <f>+VLOOKUP(Sitio_Publico[[#This Row],[contenido]],Estructura!$L$4:$O$473,4,0)</f>
        <v>C-18</v>
      </c>
      <c r="Z2109" s="18" t="str">
        <f>+VLOOKUP(Sitio_Publico[[#This Row],[Filtro Integrado]],Estructura!$U$4:$W$529,3,0)</f>
        <v>FI-0</v>
      </c>
      <c r="AA2109" s="18" t="str">
        <f>+VLOOKUP(Sitio_Publico[[#This Row],[Muestra]],Estructura!$Y$4:$AB$483,4,0)</f>
        <v>M-000160</v>
      </c>
    </row>
    <row r="2110" spans="1:27" ht="51" x14ac:dyDescent="0.3">
      <c r="A2110" s="16">
        <f t="shared" si="32"/>
        <v>2109</v>
      </c>
      <c r="B2110" s="47" t="s">
        <v>15118</v>
      </c>
      <c r="C2110" s="13" t="s">
        <v>10447</v>
      </c>
      <c r="D2110" s="13" t="s">
        <v>10448</v>
      </c>
      <c r="E2110" s="44">
        <v>6109</v>
      </c>
      <c r="F2110" s="13" t="s">
        <v>10449</v>
      </c>
      <c r="G2110" s="23" t="s">
        <v>10450</v>
      </c>
      <c r="H2110" s="42" t="s">
        <v>458</v>
      </c>
      <c r="I2110" s="28" t="s">
        <v>108</v>
      </c>
      <c r="J2110" s="12" t="s">
        <v>393</v>
      </c>
      <c r="K2110" s="28" t="s">
        <v>10486</v>
      </c>
      <c r="L2110" s="12" t="s">
        <v>10452</v>
      </c>
      <c r="M2110" s="12" t="s">
        <v>10453</v>
      </c>
      <c r="N2110" s="12" t="s">
        <v>10454</v>
      </c>
      <c r="O2110" s="26" t="s">
        <v>10693</v>
      </c>
      <c r="P2110" s="26" t="s">
        <v>10694</v>
      </c>
      <c r="Q2110" s="25" t="s">
        <v>456</v>
      </c>
      <c r="R2110" s="26" t="s">
        <v>10695</v>
      </c>
      <c r="S2110" s="15" t="s">
        <v>10696</v>
      </c>
      <c r="T2110" s="52">
        <v>0</v>
      </c>
      <c r="U2110" s="22" t="s">
        <v>10697</v>
      </c>
      <c r="V2110" s="18" t="str">
        <f>+Sitio_Publico[[#This Row],[idcoleccion]]&amp;"-"&amp;Sitio_Publico[[#This Row],[id]]</f>
        <v>000-2109</v>
      </c>
      <c r="W2110" s="18">
        <f>+VLOOKUP(Sitio_Publico[[#This Row],[territorio]],Estructura!$AE$4:$AH$1067,4,0)</f>
        <v>30006109</v>
      </c>
      <c r="X2110" s="18" t="str">
        <f>+VLOOKUP(Sitio_Publico[[#This Row],[tema]],Estructura!$G$4:$J$532,4,0)</f>
        <v>T-2</v>
      </c>
      <c r="Y2110" s="18" t="str">
        <f>+VLOOKUP(Sitio_Publico[[#This Row],[contenido]],Estructura!$L$4:$O$473,4,0)</f>
        <v>C-15</v>
      </c>
      <c r="Z2110" s="18" t="str">
        <f>+VLOOKUP(Sitio_Publico[[#This Row],[Filtro Integrado]],Estructura!$U$4:$W$529,3,0)</f>
        <v>FI-0</v>
      </c>
      <c r="AA2110" s="18" t="str">
        <f>+VLOOKUP(Sitio_Publico[[#This Row],[Muestra]],Estructura!$Y$4:$AB$483,4,0)</f>
        <v>M-000161</v>
      </c>
    </row>
    <row r="2111" spans="1:27" ht="51" x14ac:dyDescent="0.3">
      <c r="A2111" s="16">
        <f t="shared" si="32"/>
        <v>2110</v>
      </c>
      <c r="B2111" s="47" t="s">
        <v>15118</v>
      </c>
      <c r="C2111" s="13" t="s">
        <v>10447</v>
      </c>
      <c r="D2111" s="13" t="s">
        <v>10448</v>
      </c>
      <c r="E2111" s="44">
        <v>11102</v>
      </c>
      <c r="F2111" s="13" t="s">
        <v>10449</v>
      </c>
      <c r="G2111" s="23" t="s">
        <v>10466</v>
      </c>
      <c r="H2111" s="42" t="s">
        <v>458</v>
      </c>
      <c r="I2111" s="28" t="s">
        <v>279</v>
      </c>
      <c r="J2111" s="12" t="s">
        <v>393</v>
      </c>
      <c r="K2111" s="28" t="s">
        <v>10492</v>
      </c>
      <c r="L2111" s="12" t="s">
        <v>10452</v>
      </c>
      <c r="M2111" s="12" t="s">
        <v>587</v>
      </c>
      <c r="N2111" s="12" t="s">
        <v>10454</v>
      </c>
      <c r="O2111" s="26" t="s">
        <v>10698</v>
      </c>
      <c r="P2111" s="26" t="s">
        <v>10699</v>
      </c>
      <c r="Q2111" s="25" t="s">
        <v>10495</v>
      </c>
      <c r="R2111" s="26" t="s">
        <v>10700</v>
      </c>
      <c r="S2111" s="15" t="s">
        <v>10701</v>
      </c>
      <c r="T2111" s="52">
        <v>0</v>
      </c>
      <c r="U2111" s="22" t="s">
        <v>10563</v>
      </c>
      <c r="V2111" s="18" t="str">
        <f>+Sitio_Publico[[#This Row],[idcoleccion]]&amp;"-"&amp;Sitio_Publico[[#This Row],[id]]</f>
        <v>000-2110</v>
      </c>
      <c r="W2111" s="18">
        <f>+VLOOKUP(Sitio_Publico[[#This Row],[territorio]],Estructura!$AE$4:$AH$1067,4,0)</f>
        <v>30011102</v>
      </c>
      <c r="X2111" s="18" t="str">
        <f>+VLOOKUP(Sitio_Publico[[#This Row],[tema]],Estructura!$G$4:$J$532,4,0)</f>
        <v>T-2</v>
      </c>
      <c r="Y2111" s="18" t="str">
        <f>+VLOOKUP(Sitio_Publico[[#This Row],[contenido]],Estructura!$L$4:$O$473,4,0)</f>
        <v>C-17</v>
      </c>
      <c r="Z2111" s="18" t="str">
        <f>+VLOOKUP(Sitio_Publico[[#This Row],[Filtro Integrado]],Estructura!$U$4:$W$529,3,0)</f>
        <v>FI-0</v>
      </c>
      <c r="AA2111" s="18" t="str">
        <f>+VLOOKUP(Sitio_Publico[[#This Row],[Muestra]],Estructura!$Y$4:$AB$483,4,0)</f>
        <v>M-000162</v>
      </c>
    </row>
    <row r="2112" spans="1:27" ht="51" x14ac:dyDescent="0.3">
      <c r="A2112" s="16">
        <f t="shared" si="32"/>
        <v>2111</v>
      </c>
      <c r="B2112" s="47" t="s">
        <v>15118</v>
      </c>
      <c r="C2112" s="13" t="s">
        <v>10447</v>
      </c>
      <c r="D2112" s="13" t="s">
        <v>10448</v>
      </c>
      <c r="E2112" s="44">
        <v>16105</v>
      </c>
      <c r="F2112" s="13" t="s">
        <v>10449</v>
      </c>
      <c r="G2112" s="23" t="s">
        <v>10466</v>
      </c>
      <c r="H2112" s="42" t="s">
        <v>458</v>
      </c>
      <c r="I2112" s="28" t="s">
        <v>204</v>
      </c>
      <c r="J2112" s="12" t="s">
        <v>393</v>
      </c>
      <c r="K2112" s="28" t="s">
        <v>10492</v>
      </c>
      <c r="L2112" s="12" t="s">
        <v>10452</v>
      </c>
      <c r="M2112" s="12" t="s">
        <v>587</v>
      </c>
      <c r="N2112" s="12" t="s">
        <v>10454</v>
      </c>
      <c r="O2112" s="26" t="s">
        <v>10702</v>
      </c>
      <c r="P2112" s="26" t="s">
        <v>10703</v>
      </c>
      <c r="Q2112" s="25" t="s">
        <v>10495</v>
      </c>
      <c r="R2112" s="26" t="s">
        <v>10704</v>
      </c>
      <c r="S2112" s="15" t="s">
        <v>10705</v>
      </c>
      <c r="T2112" s="52">
        <v>0</v>
      </c>
      <c r="U2112" s="22" t="s">
        <v>7669</v>
      </c>
      <c r="V2112" s="18" t="str">
        <f>+Sitio_Publico[[#This Row],[idcoleccion]]&amp;"-"&amp;Sitio_Publico[[#This Row],[id]]</f>
        <v>000-2111</v>
      </c>
      <c r="W2112" s="18">
        <f>+VLOOKUP(Sitio_Publico[[#This Row],[territorio]],Estructura!$AE$4:$AH$1067,4,0)</f>
        <v>30016105</v>
      </c>
      <c r="X2112" s="18" t="str">
        <f>+VLOOKUP(Sitio_Publico[[#This Row],[tema]],Estructura!$G$4:$J$532,4,0)</f>
        <v>T-2</v>
      </c>
      <c r="Y2112" s="18" t="str">
        <f>+VLOOKUP(Sitio_Publico[[#This Row],[contenido]],Estructura!$L$4:$O$473,4,0)</f>
        <v>C-17</v>
      </c>
      <c r="Z2112" s="18" t="str">
        <f>+VLOOKUP(Sitio_Publico[[#This Row],[Filtro Integrado]],Estructura!$U$4:$W$529,3,0)</f>
        <v>FI-0</v>
      </c>
      <c r="AA2112" s="18" t="str">
        <f>+VLOOKUP(Sitio_Publico[[#This Row],[Muestra]],Estructura!$Y$4:$AB$483,4,0)</f>
        <v>M-000162</v>
      </c>
    </row>
    <row r="2113" spans="1:27" ht="51" x14ac:dyDescent="0.3">
      <c r="A2113" s="16">
        <f t="shared" si="32"/>
        <v>2112</v>
      </c>
      <c r="B2113" s="47" t="s">
        <v>15118</v>
      </c>
      <c r="C2113" s="13" t="s">
        <v>10447</v>
      </c>
      <c r="D2113" s="13" t="s">
        <v>10448</v>
      </c>
      <c r="E2113" s="44">
        <v>5101</v>
      </c>
      <c r="F2113" s="13" t="s">
        <v>10449</v>
      </c>
      <c r="G2113" s="23" t="s">
        <v>10459</v>
      </c>
      <c r="H2113" s="42" t="s">
        <v>458</v>
      </c>
      <c r="I2113" s="28" t="s">
        <v>23</v>
      </c>
      <c r="J2113" s="12" t="s">
        <v>393</v>
      </c>
      <c r="K2113" s="28" t="s">
        <v>10459</v>
      </c>
      <c r="L2113" s="12" t="s">
        <v>10474</v>
      </c>
      <c r="M2113" s="12" t="s">
        <v>10453</v>
      </c>
      <c r="N2113" s="12" t="s">
        <v>10454</v>
      </c>
      <c r="O2113" s="26" t="s">
        <v>10706</v>
      </c>
      <c r="P2113" s="26" t="s">
        <v>10707</v>
      </c>
      <c r="Q2113" s="25" t="s">
        <v>10482</v>
      </c>
      <c r="R2113" s="26" t="s">
        <v>10708</v>
      </c>
      <c r="S2113" s="15" t="s">
        <v>10709</v>
      </c>
      <c r="T2113" s="52">
        <v>0</v>
      </c>
      <c r="U2113" s="22" t="s">
        <v>10710</v>
      </c>
      <c r="V2113" s="18" t="str">
        <f>+Sitio_Publico[[#This Row],[idcoleccion]]&amp;"-"&amp;Sitio_Publico[[#This Row],[id]]</f>
        <v>000-2112</v>
      </c>
      <c r="W2113" s="18">
        <f>+VLOOKUP(Sitio_Publico[[#This Row],[territorio]],Estructura!$AE$4:$AH$1067,4,0)</f>
        <v>30005101</v>
      </c>
      <c r="X2113" s="18" t="str">
        <f>+VLOOKUP(Sitio_Publico[[#This Row],[tema]],Estructura!$G$4:$J$532,4,0)</f>
        <v>T-2</v>
      </c>
      <c r="Y2113" s="18" t="str">
        <f>+VLOOKUP(Sitio_Publico[[#This Row],[contenido]],Estructura!$L$4:$O$473,4,0)</f>
        <v>C-16</v>
      </c>
      <c r="Z2113" s="18" t="str">
        <f>+VLOOKUP(Sitio_Publico[[#This Row],[Filtro Integrado]],Estructura!$U$4:$W$529,3,0)</f>
        <v>FI-0</v>
      </c>
      <c r="AA2113" s="18" t="str">
        <f>+VLOOKUP(Sitio_Publico[[#This Row],[Muestra]],Estructura!$Y$4:$AB$483,4,0)</f>
        <v>M-000159</v>
      </c>
    </row>
    <row r="2114" spans="1:27" ht="40.799999999999997" x14ac:dyDescent="0.3">
      <c r="A2114" s="16">
        <f t="shared" si="32"/>
        <v>2113</v>
      </c>
      <c r="B2114" s="47" t="s">
        <v>15118</v>
      </c>
      <c r="C2114" s="13" t="s">
        <v>10447</v>
      </c>
      <c r="D2114" s="13" t="s">
        <v>10448</v>
      </c>
      <c r="E2114" s="44">
        <v>10108</v>
      </c>
      <c r="F2114" s="13" t="s">
        <v>10449</v>
      </c>
      <c r="G2114" s="23" t="s">
        <v>10473</v>
      </c>
      <c r="H2114" s="42" t="s">
        <v>458</v>
      </c>
      <c r="I2114" s="28" t="s">
        <v>255</v>
      </c>
      <c r="J2114" s="12" t="s">
        <v>393</v>
      </c>
      <c r="K2114" s="28" t="s">
        <v>10473</v>
      </c>
      <c r="L2114" s="12" t="s">
        <v>10452</v>
      </c>
      <c r="M2114" s="12" t="s">
        <v>10453</v>
      </c>
      <c r="N2114" s="12" t="s">
        <v>10454</v>
      </c>
      <c r="O2114" s="26" t="s">
        <v>10711</v>
      </c>
      <c r="P2114" s="26" t="s">
        <v>10712</v>
      </c>
      <c r="Q2114" s="25" t="s">
        <v>456</v>
      </c>
      <c r="R2114" s="26" t="s">
        <v>10713</v>
      </c>
      <c r="S2114" s="15" t="s">
        <v>10714</v>
      </c>
      <c r="T2114" s="52">
        <v>0</v>
      </c>
      <c r="U2114" s="22" t="s">
        <v>10715</v>
      </c>
      <c r="V2114" s="18" t="str">
        <f>+Sitio_Publico[[#This Row],[idcoleccion]]&amp;"-"&amp;Sitio_Publico[[#This Row],[id]]</f>
        <v>000-2113</v>
      </c>
      <c r="W2114" s="18">
        <f>+VLOOKUP(Sitio_Publico[[#This Row],[territorio]],Estructura!$AE$4:$AH$1067,4,0)</f>
        <v>30010108</v>
      </c>
      <c r="X2114" s="18" t="str">
        <f>+VLOOKUP(Sitio_Publico[[#This Row],[tema]],Estructura!$G$4:$J$532,4,0)</f>
        <v>T-2</v>
      </c>
      <c r="Y2114" s="18" t="str">
        <f>+VLOOKUP(Sitio_Publico[[#This Row],[contenido]],Estructura!$L$4:$O$473,4,0)</f>
        <v>C-18</v>
      </c>
      <c r="Z2114" s="18" t="str">
        <f>+VLOOKUP(Sitio_Publico[[#This Row],[Filtro Integrado]],Estructura!$U$4:$W$529,3,0)</f>
        <v>FI-0</v>
      </c>
      <c r="AA2114" s="18" t="str">
        <f>+VLOOKUP(Sitio_Publico[[#This Row],[Muestra]],Estructura!$Y$4:$AB$483,4,0)</f>
        <v>M-000160</v>
      </c>
    </row>
    <row r="2115" spans="1:27" ht="51" x14ac:dyDescent="0.3">
      <c r="A2115" s="16">
        <f t="shared" ref="A2115:A2178" si="33">+ROW()-1</f>
        <v>2114</v>
      </c>
      <c r="B2115" s="47" t="s">
        <v>15118</v>
      </c>
      <c r="C2115" s="13" t="s">
        <v>10447</v>
      </c>
      <c r="D2115" s="13" t="s">
        <v>10448</v>
      </c>
      <c r="E2115" s="44">
        <v>13302</v>
      </c>
      <c r="F2115" s="13" t="s">
        <v>10449</v>
      </c>
      <c r="G2115" s="23" t="s">
        <v>10459</v>
      </c>
      <c r="H2115" s="42" t="s">
        <v>458</v>
      </c>
      <c r="I2115" s="28" t="s">
        <v>332</v>
      </c>
      <c r="J2115" s="12" t="s">
        <v>393</v>
      </c>
      <c r="K2115" s="28" t="s">
        <v>10459</v>
      </c>
      <c r="L2115" s="12" t="s">
        <v>10474</v>
      </c>
      <c r="M2115" s="12" t="s">
        <v>10453</v>
      </c>
      <c r="N2115" s="12" t="s">
        <v>10454</v>
      </c>
      <c r="O2115" s="26" t="s">
        <v>10716</v>
      </c>
      <c r="P2115" s="26" t="s">
        <v>10717</v>
      </c>
      <c r="Q2115" s="25" t="s">
        <v>10482</v>
      </c>
      <c r="R2115" s="26" t="s">
        <v>10718</v>
      </c>
      <c r="S2115" s="15" t="s">
        <v>10719</v>
      </c>
      <c r="T2115" s="52">
        <v>0</v>
      </c>
      <c r="U2115" s="22" t="s">
        <v>10523</v>
      </c>
      <c r="V2115" s="18" t="str">
        <f>+Sitio_Publico[[#This Row],[idcoleccion]]&amp;"-"&amp;Sitio_Publico[[#This Row],[id]]</f>
        <v>000-2114</v>
      </c>
      <c r="W2115" s="18">
        <f>+VLOOKUP(Sitio_Publico[[#This Row],[territorio]],Estructura!$AE$4:$AH$1067,4,0)</f>
        <v>30013302</v>
      </c>
      <c r="X2115" s="18" t="str">
        <f>+VLOOKUP(Sitio_Publico[[#This Row],[tema]],Estructura!$G$4:$J$532,4,0)</f>
        <v>T-2</v>
      </c>
      <c r="Y2115" s="18" t="str">
        <f>+VLOOKUP(Sitio_Publico[[#This Row],[contenido]],Estructura!$L$4:$O$473,4,0)</f>
        <v>C-16</v>
      </c>
      <c r="Z2115" s="18" t="str">
        <f>+VLOOKUP(Sitio_Publico[[#This Row],[Filtro Integrado]],Estructura!$U$4:$W$529,3,0)</f>
        <v>FI-0</v>
      </c>
      <c r="AA2115" s="18" t="str">
        <f>+VLOOKUP(Sitio_Publico[[#This Row],[Muestra]],Estructura!$Y$4:$AB$483,4,0)</f>
        <v>M-000159</v>
      </c>
    </row>
    <row r="2116" spans="1:27" ht="40.799999999999997" x14ac:dyDescent="0.3">
      <c r="A2116" s="16">
        <f t="shared" si="33"/>
        <v>2115</v>
      </c>
      <c r="B2116" s="47" t="s">
        <v>15118</v>
      </c>
      <c r="C2116" s="13" t="s">
        <v>10447</v>
      </c>
      <c r="D2116" s="13" t="s">
        <v>10448</v>
      </c>
      <c r="E2116" s="44">
        <v>13303</v>
      </c>
      <c r="F2116" s="13" t="s">
        <v>10449</v>
      </c>
      <c r="G2116" s="23" t="s">
        <v>10466</v>
      </c>
      <c r="H2116" s="42" t="s">
        <v>458</v>
      </c>
      <c r="I2116" s="28" t="s">
        <v>333</v>
      </c>
      <c r="J2116" s="12" t="s">
        <v>393</v>
      </c>
      <c r="K2116" s="28" t="s">
        <v>10524</v>
      </c>
      <c r="L2116" s="12" t="s">
        <v>10452</v>
      </c>
      <c r="M2116" s="12" t="s">
        <v>10453</v>
      </c>
      <c r="N2116" s="12" t="s">
        <v>10454</v>
      </c>
      <c r="O2116" s="26" t="s">
        <v>10720</v>
      </c>
      <c r="P2116" s="26" t="s">
        <v>10721</v>
      </c>
      <c r="Q2116" s="25" t="s">
        <v>456</v>
      </c>
      <c r="R2116" s="26" t="s">
        <v>10722</v>
      </c>
      <c r="S2116" s="15" t="s">
        <v>10723</v>
      </c>
      <c r="T2116" s="52">
        <v>0</v>
      </c>
      <c r="U2116" s="22" t="s">
        <v>7111</v>
      </c>
      <c r="V2116" s="18" t="str">
        <f>+Sitio_Publico[[#This Row],[idcoleccion]]&amp;"-"&amp;Sitio_Publico[[#This Row],[id]]</f>
        <v>000-2115</v>
      </c>
      <c r="W2116" s="18">
        <f>+VLOOKUP(Sitio_Publico[[#This Row],[territorio]],Estructura!$AE$4:$AH$1067,4,0)</f>
        <v>30013303</v>
      </c>
      <c r="X2116" s="18" t="str">
        <f>+VLOOKUP(Sitio_Publico[[#This Row],[tema]],Estructura!$G$4:$J$532,4,0)</f>
        <v>T-2</v>
      </c>
      <c r="Y2116" s="18" t="str">
        <f>+VLOOKUP(Sitio_Publico[[#This Row],[contenido]],Estructura!$L$4:$O$473,4,0)</f>
        <v>C-17</v>
      </c>
      <c r="Z2116" s="18" t="str">
        <f>+VLOOKUP(Sitio_Publico[[#This Row],[Filtro Integrado]],Estructura!$U$4:$W$529,3,0)</f>
        <v>FI-0</v>
      </c>
      <c r="AA2116" s="18" t="str">
        <f>+VLOOKUP(Sitio_Publico[[#This Row],[Muestra]],Estructura!$Y$4:$AB$483,4,0)</f>
        <v>M-00048</v>
      </c>
    </row>
    <row r="2117" spans="1:27" ht="51" x14ac:dyDescent="0.3">
      <c r="A2117" s="16">
        <f t="shared" si="33"/>
        <v>2116</v>
      </c>
      <c r="B2117" s="47" t="s">
        <v>15118</v>
      </c>
      <c r="C2117" s="13" t="s">
        <v>10447</v>
      </c>
      <c r="D2117" s="13" t="s">
        <v>10448</v>
      </c>
      <c r="E2117" s="44">
        <v>9116</v>
      </c>
      <c r="F2117" s="13" t="s">
        <v>10449</v>
      </c>
      <c r="G2117" s="23" t="s">
        <v>10459</v>
      </c>
      <c r="H2117" s="42" t="s">
        <v>458</v>
      </c>
      <c r="I2117" s="28" t="s">
        <v>231</v>
      </c>
      <c r="J2117" s="12" t="s">
        <v>393</v>
      </c>
      <c r="K2117" s="28" t="s">
        <v>10459</v>
      </c>
      <c r="L2117" s="12" t="s">
        <v>10452</v>
      </c>
      <c r="M2117" s="12" t="s">
        <v>10453</v>
      </c>
      <c r="N2117" s="12" t="s">
        <v>10454</v>
      </c>
      <c r="O2117" s="26" t="s">
        <v>10724</v>
      </c>
      <c r="P2117" s="26" t="s">
        <v>10725</v>
      </c>
      <c r="Q2117" s="25" t="s">
        <v>456</v>
      </c>
      <c r="R2117" s="26" t="s">
        <v>10726</v>
      </c>
      <c r="S2117" s="15" t="s">
        <v>10727</v>
      </c>
      <c r="T2117" s="52">
        <v>0</v>
      </c>
      <c r="U2117" s="22" t="s">
        <v>10728</v>
      </c>
      <c r="V2117" s="18" t="str">
        <f>+Sitio_Publico[[#This Row],[idcoleccion]]&amp;"-"&amp;Sitio_Publico[[#This Row],[id]]</f>
        <v>000-2116</v>
      </c>
      <c r="W2117" s="18">
        <f>+VLOOKUP(Sitio_Publico[[#This Row],[territorio]],Estructura!$AE$4:$AH$1067,4,0)</f>
        <v>30009116</v>
      </c>
      <c r="X2117" s="18" t="str">
        <f>+VLOOKUP(Sitio_Publico[[#This Row],[tema]],Estructura!$G$4:$J$532,4,0)</f>
        <v>T-2</v>
      </c>
      <c r="Y2117" s="18" t="str">
        <f>+VLOOKUP(Sitio_Publico[[#This Row],[contenido]],Estructura!$L$4:$O$473,4,0)</f>
        <v>C-16</v>
      </c>
      <c r="Z2117" s="18" t="str">
        <f>+VLOOKUP(Sitio_Publico[[#This Row],[Filtro Integrado]],Estructura!$U$4:$W$529,3,0)</f>
        <v>FI-0</v>
      </c>
      <c r="AA2117" s="18" t="str">
        <f>+VLOOKUP(Sitio_Publico[[#This Row],[Muestra]],Estructura!$Y$4:$AB$483,4,0)</f>
        <v>M-000159</v>
      </c>
    </row>
    <row r="2118" spans="1:27" ht="51" x14ac:dyDescent="0.3">
      <c r="A2118" s="16">
        <f t="shared" si="33"/>
        <v>2117</v>
      </c>
      <c r="B2118" s="47" t="s">
        <v>15118</v>
      </c>
      <c r="C2118" s="13" t="s">
        <v>10447</v>
      </c>
      <c r="D2118" s="13" t="s">
        <v>10448</v>
      </c>
      <c r="E2118" s="44">
        <v>13101</v>
      </c>
      <c r="F2118" s="13" t="s">
        <v>10449</v>
      </c>
      <c r="G2118" s="23" t="s">
        <v>10450</v>
      </c>
      <c r="H2118" s="42" t="s">
        <v>458</v>
      </c>
      <c r="I2118" s="28" t="s">
        <v>297</v>
      </c>
      <c r="J2118" s="12" t="s">
        <v>393</v>
      </c>
      <c r="K2118" s="28" t="s">
        <v>10486</v>
      </c>
      <c r="L2118" s="12" t="s">
        <v>10452</v>
      </c>
      <c r="M2118" s="12" t="s">
        <v>10453</v>
      </c>
      <c r="N2118" s="12" t="s">
        <v>10454</v>
      </c>
      <c r="O2118" s="26" t="s">
        <v>10729</v>
      </c>
      <c r="P2118" s="26" t="s">
        <v>10730</v>
      </c>
      <c r="Q2118" s="25" t="s">
        <v>456</v>
      </c>
      <c r="R2118" s="26" t="s">
        <v>10731</v>
      </c>
      <c r="S2118" s="15" t="s">
        <v>10732</v>
      </c>
      <c r="T2118" s="52">
        <v>0</v>
      </c>
      <c r="U2118" s="22" t="s">
        <v>10733</v>
      </c>
      <c r="V2118" s="18" t="str">
        <f>+Sitio_Publico[[#This Row],[idcoleccion]]&amp;"-"&amp;Sitio_Publico[[#This Row],[id]]</f>
        <v>000-2117</v>
      </c>
      <c r="W2118" s="18">
        <f>+VLOOKUP(Sitio_Publico[[#This Row],[territorio]],Estructura!$AE$4:$AH$1067,4,0)</f>
        <v>30013101</v>
      </c>
      <c r="X2118" s="18" t="str">
        <f>+VLOOKUP(Sitio_Publico[[#This Row],[tema]],Estructura!$G$4:$J$532,4,0)</f>
        <v>T-2</v>
      </c>
      <c r="Y2118" s="18" t="str">
        <f>+VLOOKUP(Sitio_Publico[[#This Row],[contenido]],Estructura!$L$4:$O$473,4,0)</f>
        <v>C-15</v>
      </c>
      <c r="Z2118" s="18" t="str">
        <f>+VLOOKUP(Sitio_Publico[[#This Row],[Filtro Integrado]],Estructura!$U$4:$W$529,3,0)</f>
        <v>FI-0</v>
      </c>
      <c r="AA2118" s="18" t="str">
        <f>+VLOOKUP(Sitio_Publico[[#This Row],[Muestra]],Estructura!$Y$4:$AB$483,4,0)</f>
        <v>M-000161</v>
      </c>
    </row>
    <row r="2119" spans="1:27" ht="51" x14ac:dyDescent="0.3">
      <c r="A2119" s="16">
        <f t="shared" si="33"/>
        <v>2118</v>
      </c>
      <c r="B2119" s="47" t="s">
        <v>15118</v>
      </c>
      <c r="C2119" s="13" t="s">
        <v>10447</v>
      </c>
      <c r="D2119" s="13" t="s">
        <v>10448</v>
      </c>
      <c r="E2119" s="44">
        <v>5303</v>
      </c>
      <c r="F2119" s="13" t="s">
        <v>10449</v>
      </c>
      <c r="G2119" s="23" t="s">
        <v>10459</v>
      </c>
      <c r="H2119" s="42" t="s">
        <v>458</v>
      </c>
      <c r="I2119" s="28" t="s">
        <v>72</v>
      </c>
      <c r="J2119" s="12" t="s">
        <v>393</v>
      </c>
      <c r="K2119" s="28" t="s">
        <v>10459</v>
      </c>
      <c r="L2119" s="12" t="s">
        <v>10452</v>
      </c>
      <c r="M2119" s="12" t="s">
        <v>10453</v>
      </c>
      <c r="N2119" s="12" t="s">
        <v>10454</v>
      </c>
      <c r="O2119" s="26" t="s">
        <v>10734</v>
      </c>
      <c r="P2119" s="26" t="s">
        <v>10735</v>
      </c>
      <c r="Q2119" s="25" t="s">
        <v>456</v>
      </c>
      <c r="R2119" s="26" t="s">
        <v>10736</v>
      </c>
      <c r="S2119" s="15" t="s">
        <v>10737</v>
      </c>
      <c r="T2119" s="52">
        <v>0</v>
      </c>
      <c r="U2119" s="22" t="s">
        <v>10738</v>
      </c>
      <c r="V2119" s="18" t="str">
        <f>+Sitio_Publico[[#This Row],[idcoleccion]]&amp;"-"&amp;Sitio_Publico[[#This Row],[id]]</f>
        <v>000-2118</v>
      </c>
      <c r="W2119" s="18">
        <f>+VLOOKUP(Sitio_Publico[[#This Row],[territorio]],Estructura!$AE$4:$AH$1067,4,0)</f>
        <v>30005303</v>
      </c>
      <c r="X2119" s="18" t="str">
        <f>+VLOOKUP(Sitio_Publico[[#This Row],[tema]],Estructura!$G$4:$J$532,4,0)</f>
        <v>T-2</v>
      </c>
      <c r="Y2119" s="18" t="str">
        <f>+VLOOKUP(Sitio_Publico[[#This Row],[contenido]],Estructura!$L$4:$O$473,4,0)</f>
        <v>C-16</v>
      </c>
      <c r="Z2119" s="18" t="str">
        <f>+VLOOKUP(Sitio_Publico[[#This Row],[Filtro Integrado]],Estructura!$U$4:$W$529,3,0)</f>
        <v>FI-0</v>
      </c>
      <c r="AA2119" s="18" t="str">
        <f>+VLOOKUP(Sitio_Publico[[#This Row],[Muestra]],Estructura!$Y$4:$AB$483,4,0)</f>
        <v>M-000159</v>
      </c>
    </row>
    <row r="2120" spans="1:27" ht="51" x14ac:dyDescent="0.3">
      <c r="A2120" s="16">
        <f t="shared" si="33"/>
        <v>2119</v>
      </c>
      <c r="B2120" s="47" t="s">
        <v>15118</v>
      </c>
      <c r="C2120" s="13" t="s">
        <v>10447</v>
      </c>
      <c r="D2120" s="13" t="s">
        <v>10448</v>
      </c>
      <c r="E2120" s="44">
        <v>1404</v>
      </c>
      <c r="F2120" s="13" t="s">
        <v>10449</v>
      </c>
      <c r="G2120" s="23" t="s">
        <v>10466</v>
      </c>
      <c r="H2120" s="42" t="s">
        <v>458</v>
      </c>
      <c r="I2120" s="28" t="s">
        <v>31</v>
      </c>
      <c r="J2120" s="12" t="s">
        <v>393</v>
      </c>
      <c r="K2120" s="28" t="s">
        <v>10492</v>
      </c>
      <c r="L2120" s="12" t="s">
        <v>10452</v>
      </c>
      <c r="M2120" s="12" t="s">
        <v>587</v>
      </c>
      <c r="N2120" s="12" t="s">
        <v>10454</v>
      </c>
      <c r="O2120" s="26" t="s">
        <v>10739</v>
      </c>
      <c r="P2120" s="26" t="s">
        <v>10740</v>
      </c>
      <c r="Q2120" s="25" t="s">
        <v>10495</v>
      </c>
      <c r="R2120" s="26" t="s">
        <v>10741</v>
      </c>
      <c r="S2120" s="15" t="s">
        <v>10742</v>
      </c>
      <c r="T2120" s="52">
        <v>0</v>
      </c>
      <c r="U2120" s="22" t="s">
        <v>10743</v>
      </c>
      <c r="V2120" s="18" t="str">
        <f>+Sitio_Publico[[#This Row],[idcoleccion]]&amp;"-"&amp;Sitio_Publico[[#This Row],[id]]</f>
        <v>000-2119</v>
      </c>
      <c r="W2120" s="18">
        <f>+VLOOKUP(Sitio_Publico[[#This Row],[territorio]],Estructura!$AE$4:$AH$1067,4,0)</f>
        <v>30001404</v>
      </c>
      <c r="X2120" s="18" t="str">
        <f>+VLOOKUP(Sitio_Publico[[#This Row],[tema]],Estructura!$G$4:$J$532,4,0)</f>
        <v>T-2</v>
      </c>
      <c r="Y2120" s="18" t="str">
        <f>+VLOOKUP(Sitio_Publico[[#This Row],[contenido]],Estructura!$L$4:$O$473,4,0)</f>
        <v>C-17</v>
      </c>
      <c r="Z2120" s="18" t="str">
        <f>+VLOOKUP(Sitio_Publico[[#This Row],[Filtro Integrado]],Estructura!$U$4:$W$529,3,0)</f>
        <v>FI-0</v>
      </c>
      <c r="AA2120" s="18" t="str">
        <f>+VLOOKUP(Sitio_Publico[[#This Row],[Muestra]],Estructura!$Y$4:$AB$483,4,0)</f>
        <v>M-000162</v>
      </c>
    </row>
    <row r="2121" spans="1:27" ht="51" x14ac:dyDescent="0.3">
      <c r="A2121" s="16">
        <f t="shared" si="33"/>
        <v>2120</v>
      </c>
      <c r="B2121" s="47" t="s">
        <v>15118</v>
      </c>
      <c r="C2121" s="13" t="s">
        <v>10447</v>
      </c>
      <c r="D2121" s="13" t="s">
        <v>10448</v>
      </c>
      <c r="E2121" s="44">
        <v>13603</v>
      </c>
      <c r="F2121" s="13" t="s">
        <v>10449</v>
      </c>
      <c r="G2121" s="23" t="s">
        <v>10466</v>
      </c>
      <c r="H2121" s="42" t="s">
        <v>458</v>
      </c>
      <c r="I2121" s="28" t="s">
        <v>345</v>
      </c>
      <c r="J2121" s="12" t="s">
        <v>393</v>
      </c>
      <c r="K2121" s="28" t="s">
        <v>10492</v>
      </c>
      <c r="L2121" s="12" t="s">
        <v>10452</v>
      </c>
      <c r="M2121" s="12" t="s">
        <v>587</v>
      </c>
      <c r="N2121" s="12" t="s">
        <v>10454</v>
      </c>
      <c r="O2121" s="26" t="s">
        <v>10744</v>
      </c>
      <c r="P2121" s="26" t="s">
        <v>10745</v>
      </c>
      <c r="Q2121" s="25" t="s">
        <v>10495</v>
      </c>
      <c r="R2121" s="26" t="s">
        <v>10746</v>
      </c>
      <c r="S2121" s="15" t="s">
        <v>10747</v>
      </c>
      <c r="T2121" s="52">
        <v>0</v>
      </c>
      <c r="U2121" s="22" t="s">
        <v>2443</v>
      </c>
      <c r="V2121" s="18" t="str">
        <f>+Sitio_Publico[[#This Row],[idcoleccion]]&amp;"-"&amp;Sitio_Publico[[#This Row],[id]]</f>
        <v>000-2120</v>
      </c>
      <c r="W2121" s="18">
        <f>+VLOOKUP(Sitio_Publico[[#This Row],[territorio]],Estructura!$AE$4:$AH$1067,4,0)</f>
        <v>30013603</v>
      </c>
      <c r="X2121" s="18" t="str">
        <f>+VLOOKUP(Sitio_Publico[[#This Row],[tema]],Estructura!$G$4:$J$532,4,0)</f>
        <v>T-2</v>
      </c>
      <c r="Y2121" s="18" t="str">
        <f>+VLOOKUP(Sitio_Publico[[#This Row],[contenido]],Estructura!$L$4:$O$473,4,0)</f>
        <v>C-17</v>
      </c>
      <c r="Z2121" s="18" t="str">
        <f>+VLOOKUP(Sitio_Publico[[#This Row],[Filtro Integrado]],Estructura!$U$4:$W$529,3,0)</f>
        <v>FI-0</v>
      </c>
      <c r="AA2121" s="18" t="str">
        <f>+VLOOKUP(Sitio_Publico[[#This Row],[Muestra]],Estructura!$Y$4:$AB$483,4,0)</f>
        <v>M-000162</v>
      </c>
    </row>
    <row r="2122" spans="1:27" ht="51" x14ac:dyDescent="0.3">
      <c r="A2122" s="16">
        <f t="shared" si="33"/>
        <v>2121</v>
      </c>
      <c r="B2122" s="47" t="s">
        <v>15118</v>
      </c>
      <c r="C2122" s="13" t="s">
        <v>10447</v>
      </c>
      <c r="D2122" s="13" t="s">
        <v>10448</v>
      </c>
      <c r="E2122" s="44">
        <v>9204</v>
      </c>
      <c r="F2122" s="13" t="s">
        <v>10449</v>
      </c>
      <c r="G2122" s="23" t="s">
        <v>10459</v>
      </c>
      <c r="H2122" s="42" t="s">
        <v>458</v>
      </c>
      <c r="I2122" s="28" t="s">
        <v>240</v>
      </c>
      <c r="J2122" s="12" t="s">
        <v>393</v>
      </c>
      <c r="K2122" s="28" t="s">
        <v>10459</v>
      </c>
      <c r="L2122" s="12" t="s">
        <v>10474</v>
      </c>
      <c r="M2122" s="12" t="s">
        <v>10453</v>
      </c>
      <c r="N2122" s="12" t="s">
        <v>10454</v>
      </c>
      <c r="O2122" s="26" t="s">
        <v>10748</v>
      </c>
      <c r="P2122" s="26" t="s">
        <v>10749</v>
      </c>
      <c r="Q2122" s="25" t="s">
        <v>10482</v>
      </c>
      <c r="R2122" s="26" t="s">
        <v>10750</v>
      </c>
      <c r="S2122" s="15" t="s">
        <v>10751</v>
      </c>
      <c r="T2122" s="52">
        <v>0</v>
      </c>
      <c r="U2122" s="22" t="s">
        <v>10752</v>
      </c>
      <c r="V2122" s="18" t="str">
        <f>+Sitio_Publico[[#This Row],[idcoleccion]]&amp;"-"&amp;Sitio_Publico[[#This Row],[id]]</f>
        <v>000-2121</v>
      </c>
      <c r="W2122" s="18">
        <f>+VLOOKUP(Sitio_Publico[[#This Row],[territorio]],Estructura!$AE$4:$AH$1067,4,0)</f>
        <v>30009204</v>
      </c>
      <c r="X2122" s="18" t="str">
        <f>+VLOOKUP(Sitio_Publico[[#This Row],[tema]],Estructura!$G$4:$J$532,4,0)</f>
        <v>T-2</v>
      </c>
      <c r="Y2122" s="18" t="str">
        <f>+VLOOKUP(Sitio_Publico[[#This Row],[contenido]],Estructura!$L$4:$O$473,4,0)</f>
        <v>C-16</v>
      </c>
      <c r="Z2122" s="18" t="str">
        <f>+VLOOKUP(Sitio_Publico[[#This Row],[Filtro Integrado]],Estructura!$U$4:$W$529,3,0)</f>
        <v>FI-0</v>
      </c>
      <c r="AA2122" s="18" t="str">
        <f>+VLOOKUP(Sitio_Publico[[#This Row],[Muestra]],Estructura!$Y$4:$AB$483,4,0)</f>
        <v>M-000159</v>
      </c>
    </row>
    <row r="2123" spans="1:27" ht="51" x14ac:dyDescent="0.3">
      <c r="A2123" s="16">
        <f t="shared" si="33"/>
        <v>2122</v>
      </c>
      <c r="B2123" s="47" t="s">
        <v>15118</v>
      </c>
      <c r="C2123" s="13" t="s">
        <v>10447</v>
      </c>
      <c r="D2123" s="13" t="s">
        <v>10448</v>
      </c>
      <c r="E2123" s="44">
        <v>3</v>
      </c>
      <c r="F2123" s="13" t="s">
        <v>10465</v>
      </c>
      <c r="G2123" s="23" t="s">
        <v>10450</v>
      </c>
      <c r="H2123" s="42" t="s">
        <v>457</v>
      </c>
      <c r="I2123" s="28" t="s">
        <v>366</v>
      </c>
      <c r="J2123" s="12" t="s">
        <v>393</v>
      </c>
      <c r="K2123" s="28" t="s">
        <v>10451</v>
      </c>
      <c r="L2123" s="12" t="s">
        <v>10452</v>
      </c>
      <c r="M2123" s="12" t="s">
        <v>10453</v>
      </c>
      <c r="N2123" s="12" t="s">
        <v>10454</v>
      </c>
      <c r="O2123" s="26" t="s">
        <v>10753</v>
      </c>
      <c r="P2123" s="26" t="s">
        <v>10754</v>
      </c>
      <c r="Q2123" s="25" t="s">
        <v>456</v>
      </c>
      <c r="R2123" s="26" t="s">
        <v>10755</v>
      </c>
      <c r="S2123" s="15" t="s">
        <v>10756</v>
      </c>
      <c r="T2123" s="52">
        <v>0</v>
      </c>
      <c r="U2123" s="22" t="s">
        <v>10757</v>
      </c>
      <c r="V2123" s="18" t="str">
        <f>+Sitio_Publico[[#This Row],[idcoleccion]]&amp;"-"&amp;Sitio_Publico[[#This Row],[id]]</f>
        <v>000-2122</v>
      </c>
      <c r="W2123" s="18">
        <f>+VLOOKUP(Sitio_Publico[[#This Row],[territorio]],Estructura!$AE$4:$AH$1067,4,0)</f>
        <v>20000003</v>
      </c>
      <c r="X2123" s="18" t="str">
        <f>+VLOOKUP(Sitio_Publico[[#This Row],[tema]],Estructura!$G$4:$J$532,4,0)</f>
        <v>T-1</v>
      </c>
      <c r="Y2123" s="18" t="str">
        <f>+VLOOKUP(Sitio_Publico[[#This Row],[contenido]],Estructura!$L$4:$O$473,4,0)</f>
        <v>C-15</v>
      </c>
      <c r="Z2123" s="18" t="str">
        <f>+VLOOKUP(Sitio_Publico[[#This Row],[Filtro Integrado]],Estructura!$U$4:$W$529,3,0)</f>
        <v>FI-0</v>
      </c>
      <c r="AA2123" s="18" t="str">
        <f>+VLOOKUP(Sitio_Publico[[#This Row],[Muestra]],Estructura!$Y$4:$AB$483,4,0)</f>
        <v>M-000158</v>
      </c>
    </row>
    <row r="2124" spans="1:27" ht="51" x14ac:dyDescent="0.3">
      <c r="A2124" s="16">
        <f t="shared" si="33"/>
        <v>2123</v>
      </c>
      <c r="B2124" s="47" t="s">
        <v>15118</v>
      </c>
      <c r="C2124" s="13" t="s">
        <v>10447</v>
      </c>
      <c r="D2124" s="13" t="s">
        <v>10448</v>
      </c>
      <c r="E2124" s="44">
        <v>13125</v>
      </c>
      <c r="F2124" s="13" t="s">
        <v>10449</v>
      </c>
      <c r="G2124" s="23" t="s">
        <v>10450</v>
      </c>
      <c r="H2124" s="42" t="s">
        <v>458</v>
      </c>
      <c r="I2124" s="28" t="s">
        <v>321</v>
      </c>
      <c r="J2124" s="12" t="s">
        <v>393</v>
      </c>
      <c r="K2124" s="28" t="s">
        <v>10486</v>
      </c>
      <c r="L2124" s="12" t="s">
        <v>10452</v>
      </c>
      <c r="M2124" s="12" t="s">
        <v>10453</v>
      </c>
      <c r="N2124" s="12" t="s">
        <v>10454</v>
      </c>
      <c r="O2124" s="26" t="s">
        <v>10758</v>
      </c>
      <c r="P2124" s="26" t="s">
        <v>10759</v>
      </c>
      <c r="Q2124" s="25" t="s">
        <v>456</v>
      </c>
      <c r="R2124" s="26" t="s">
        <v>10760</v>
      </c>
      <c r="S2124" s="15" t="s">
        <v>10761</v>
      </c>
      <c r="T2124" s="52">
        <v>0</v>
      </c>
      <c r="U2124" s="22" t="s">
        <v>4571</v>
      </c>
      <c r="V2124" s="18" t="str">
        <f>+Sitio_Publico[[#This Row],[idcoleccion]]&amp;"-"&amp;Sitio_Publico[[#This Row],[id]]</f>
        <v>000-2123</v>
      </c>
      <c r="W2124" s="18">
        <f>+VLOOKUP(Sitio_Publico[[#This Row],[territorio]],Estructura!$AE$4:$AH$1067,4,0)</f>
        <v>30013125</v>
      </c>
      <c r="X2124" s="18" t="str">
        <f>+VLOOKUP(Sitio_Publico[[#This Row],[tema]],Estructura!$G$4:$J$532,4,0)</f>
        <v>T-2</v>
      </c>
      <c r="Y2124" s="18" t="str">
        <f>+VLOOKUP(Sitio_Publico[[#This Row],[contenido]],Estructura!$L$4:$O$473,4,0)</f>
        <v>C-15</v>
      </c>
      <c r="Z2124" s="18" t="str">
        <f>+VLOOKUP(Sitio_Publico[[#This Row],[Filtro Integrado]],Estructura!$U$4:$W$529,3,0)</f>
        <v>FI-0</v>
      </c>
      <c r="AA2124" s="18" t="str">
        <f>+VLOOKUP(Sitio_Publico[[#This Row],[Muestra]],Estructura!$Y$4:$AB$483,4,0)</f>
        <v>M-000161</v>
      </c>
    </row>
    <row r="2125" spans="1:27" ht="51" x14ac:dyDescent="0.3">
      <c r="A2125" s="16">
        <f t="shared" si="33"/>
        <v>2124</v>
      </c>
      <c r="B2125" s="47" t="s">
        <v>15118</v>
      </c>
      <c r="C2125" s="13" t="s">
        <v>10447</v>
      </c>
      <c r="D2125" s="13" t="s">
        <v>10448</v>
      </c>
      <c r="E2125" s="44">
        <v>10209</v>
      </c>
      <c r="F2125" s="13" t="s">
        <v>10449</v>
      </c>
      <c r="G2125" s="23" t="s">
        <v>10450</v>
      </c>
      <c r="H2125" s="42" t="s">
        <v>458</v>
      </c>
      <c r="I2125" s="28" t="s">
        <v>265</v>
      </c>
      <c r="J2125" s="12" t="s">
        <v>393</v>
      </c>
      <c r="K2125" s="28" t="s">
        <v>10451</v>
      </c>
      <c r="L2125" s="12" t="s">
        <v>10452</v>
      </c>
      <c r="M2125" s="12" t="s">
        <v>10453</v>
      </c>
      <c r="N2125" s="12" t="s">
        <v>10454</v>
      </c>
      <c r="O2125" s="26" t="s">
        <v>10762</v>
      </c>
      <c r="P2125" s="26" t="s">
        <v>10763</v>
      </c>
      <c r="Q2125" s="25" t="s">
        <v>456</v>
      </c>
      <c r="R2125" s="26" t="s">
        <v>10764</v>
      </c>
      <c r="S2125" s="15" t="s">
        <v>10765</v>
      </c>
      <c r="T2125" s="52">
        <v>0</v>
      </c>
      <c r="U2125" s="22" t="s">
        <v>2039</v>
      </c>
      <c r="V2125" s="18" t="str">
        <f>+Sitio_Publico[[#This Row],[idcoleccion]]&amp;"-"&amp;Sitio_Publico[[#This Row],[id]]</f>
        <v>000-2124</v>
      </c>
      <c r="W2125" s="18">
        <f>+VLOOKUP(Sitio_Publico[[#This Row],[territorio]],Estructura!$AE$4:$AH$1067,4,0)</f>
        <v>30010209</v>
      </c>
      <c r="X2125" s="18" t="str">
        <f>+VLOOKUP(Sitio_Publico[[#This Row],[tema]],Estructura!$G$4:$J$532,4,0)</f>
        <v>T-2</v>
      </c>
      <c r="Y2125" s="18" t="str">
        <f>+VLOOKUP(Sitio_Publico[[#This Row],[contenido]],Estructura!$L$4:$O$473,4,0)</f>
        <v>C-15</v>
      </c>
      <c r="Z2125" s="18" t="str">
        <f>+VLOOKUP(Sitio_Publico[[#This Row],[Filtro Integrado]],Estructura!$U$4:$W$529,3,0)</f>
        <v>FI-0</v>
      </c>
      <c r="AA2125" s="18" t="str">
        <f>+VLOOKUP(Sitio_Publico[[#This Row],[Muestra]],Estructura!$Y$4:$AB$483,4,0)</f>
        <v>M-000158</v>
      </c>
    </row>
    <row r="2126" spans="1:27" ht="51" x14ac:dyDescent="0.3">
      <c r="A2126" s="16">
        <f t="shared" si="33"/>
        <v>2125</v>
      </c>
      <c r="B2126" s="47" t="s">
        <v>15118</v>
      </c>
      <c r="C2126" s="13" t="s">
        <v>10447</v>
      </c>
      <c r="D2126" s="13" t="s">
        <v>10448</v>
      </c>
      <c r="E2126" s="44">
        <v>6307</v>
      </c>
      <c r="F2126" s="13" t="s">
        <v>10449</v>
      </c>
      <c r="G2126" s="23" t="s">
        <v>10459</v>
      </c>
      <c r="H2126" s="42" t="s">
        <v>458</v>
      </c>
      <c r="I2126" s="28" t="s">
        <v>129</v>
      </c>
      <c r="J2126" s="12" t="s">
        <v>393</v>
      </c>
      <c r="K2126" s="28" t="s">
        <v>10459</v>
      </c>
      <c r="L2126" s="12" t="s">
        <v>10474</v>
      </c>
      <c r="M2126" s="12" t="s">
        <v>10453</v>
      </c>
      <c r="N2126" s="12" t="s">
        <v>10454</v>
      </c>
      <c r="O2126" s="26" t="s">
        <v>10766</v>
      </c>
      <c r="P2126" s="26" t="s">
        <v>10767</v>
      </c>
      <c r="Q2126" s="25" t="s">
        <v>10482</v>
      </c>
      <c r="R2126" s="26" t="s">
        <v>10768</v>
      </c>
      <c r="S2126" s="15" t="s">
        <v>10769</v>
      </c>
      <c r="T2126" s="52">
        <v>0</v>
      </c>
      <c r="U2126" s="22" t="s">
        <v>10770</v>
      </c>
      <c r="V2126" s="18" t="str">
        <f>+Sitio_Publico[[#This Row],[idcoleccion]]&amp;"-"&amp;Sitio_Publico[[#This Row],[id]]</f>
        <v>000-2125</v>
      </c>
      <c r="W2126" s="18">
        <f>+VLOOKUP(Sitio_Publico[[#This Row],[territorio]],Estructura!$AE$4:$AH$1067,4,0)</f>
        <v>30006307</v>
      </c>
      <c r="X2126" s="18" t="str">
        <f>+VLOOKUP(Sitio_Publico[[#This Row],[tema]],Estructura!$G$4:$J$532,4,0)</f>
        <v>T-2</v>
      </c>
      <c r="Y2126" s="18" t="str">
        <f>+VLOOKUP(Sitio_Publico[[#This Row],[contenido]],Estructura!$L$4:$O$473,4,0)</f>
        <v>C-16</v>
      </c>
      <c r="Z2126" s="18" t="str">
        <f>+VLOOKUP(Sitio_Publico[[#This Row],[Filtro Integrado]],Estructura!$U$4:$W$529,3,0)</f>
        <v>FI-0</v>
      </c>
      <c r="AA2126" s="18" t="str">
        <f>+VLOOKUP(Sitio_Publico[[#This Row],[Muestra]],Estructura!$Y$4:$AB$483,4,0)</f>
        <v>M-000159</v>
      </c>
    </row>
    <row r="2127" spans="1:27" ht="40.799999999999997" x14ac:dyDescent="0.3">
      <c r="A2127" s="16">
        <f t="shared" si="33"/>
        <v>2126</v>
      </c>
      <c r="B2127" s="47" t="s">
        <v>15118</v>
      </c>
      <c r="C2127" s="13" t="s">
        <v>10447</v>
      </c>
      <c r="D2127" s="13" t="s">
        <v>10448</v>
      </c>
      <c r="E2127" s="44">
        <v>14103</v>
      </c>
      <c r="F2127" s="13" t="s">
        <v>10449</v>
      </c>
      <c r="G2127" s="23" t="s">
        <v>10466</v>
      </c>
      <c r="H2127" s="42" t="s">
        <v>458</v>
      </c>
      <c r="I2127" s="28" t="s">
        <v>350</v>
      </c>
      <c r="J2127" s="12" t="s">
        <v>393</v>
      </c>
      <c r="K2127" s="28" t="s">
        <v>10524</v>
      </c>
      <c r="L2127" s="12" t="s">
        <v>10452</v>
      </c>
      <c r="M2127" s="12" t="s">
        <v>10453</v>
      </c>
      <c r="N2127" s="12" t="s">
        <v>10454</v>
      </c>
      <c r="O2127" s="26" t="s">
        <v>10771</v>
      </c>
      <c r="P2127" s="26" t="s">
        <v>10772</v>
      </c>
      <c r="Q2127" s="25" t="s">
        <v>456</v>
      </c>
      <c r="R2127" s="26" t="s">
        <v>10773</v>
      </c>
      <c r="S2127" s="15" t="s">
        <v>10774</v>
      </c>
      <c r="T2127" s="52">
        <v>0</v>
      </c>
      <c r="U2127" s="22" t="s">
        <v>10775</v>
      </c>
      <c r="V2127" s="18" t="str">
        <f>+Sitio_Publico[[#This Row],[idcoleccion]]&amp;"-"&amp;Sitio_Publico[[#This Row],[id]]</f>
        <v>000-2126</v>
      </c>
      <c r="W2127" s="18">
        <f>+VLOOKUP(Sitio_Publico[[#This Row],[territorio]],Estructura!$AE$4:$AH$1067,4,0)</f>
        <v>30014103</v>
      </c>
      <c r="X2127" s="18" t="str">
        <f>+VLOOKUP(Sitio_Publico[[#This Row],[tema]],Estructura!$G$4:$J$532,4,0)</f>
        <v>T-2</v>
      </c>
      <c r="Y2127" s="18" t="str">
        <f>+VLOOKUP(Sitio_Publico[[#This Row],[contenido]],Estructura!$L$4:$O$473,4,0)</f>
        <v>C-17</v>
      </c>
      <c r="Z2127" s="18" t="str">
        <f>+VLOOKUP(Sitio_Publico[[#This Row],[Filtro Integrado]],Estructura!$U$4:$W$529,3,0)</f>
        <v>FI-0</v>
      </c>
      <c r="AA2127" s="18" t="str">
        <f>+VLOOKUP(Sitio_Publico[[#This Row],[Muestra]],Estructura!$Y$4:$AB$483,4,0)</f>
        <v>M-00048</v>
      </c>
    </row>
    <row r="2128" spans="1:27" ht="40.799999999999997" x14ac:dyDescent="0.3">
      <c r="A2128" s="16">
        <f t="shared" si="33"/>
        <v>2127</v>
      </c>
      <c r="B2128" s="47" t="s">
        <v>15118</v>
      </c>
      <c r="C2128" s="13" t="s">
        <v>10447</v>
      </c>
      <c r="D2128" s="13" t="s">
        <v>10448</v>
      </c>
      <c r="E2128" s="44">
        <v>10205</v>
      </c>
      <c r="F2128" s="13" t="s">
        <v>10449</v>
      </c>
      <c r="G2128" s="23" t="s">
        <v>10473</v>
      </c>
      <c r="H2128" s="42" t="s">
        <v>458</v>
      </c>
      <c r="I2128" s="28" t="s">
        <v>261</v>
      </c>
      <c r="J2128" s="12" t="s">
        <v>393</v>
      </c>
      <c r="K2128" s="28" t="s">
        <v>10473</v>
      </c>
      <c r="L2128" s="12" t="s">
        <v>10452</v>
      </c>
      <c r="M2128" s="12" t="s">
        <v>10453</v>
      </c>
      <c r="N2128" s="12" t="s">
        <v>10454</v>
      </c>
      <c r="O2128" s="26" t="s">
        <v>10776</v>
      </c>
      <c r="P2128" s="26" t="s">
        <v>10777</v>
      </c>
      <c r="Q2128" s="25" t="s">
        <v>456</v>
      </c>
      <c r="R2128" s="26" t="s">
        <v>10778</v>
      </c>
      <c r="S2128" s="15" t="s">
        <v>10779</v>
      </c>
      <c r="T2128" s="52">
        <v>0</v>
      </c>
      <c r="U2128" s="22" t="s">
        <v>10780</v>
      </c>
      <c r="V2128" s="18" t="str">
        <f>+Sitio_Publico[[#This Row],[idcoleccion]]&amp;"-"&amp;Sitio_Publico[[#This Row],[id]]</f>
        <v>000-2127</v>
      </c>
      <c r="W2128" s="18">
        <f>+VLOOKUP(Sitio_Publico[[#This Row],[territorio]],Estructura!$AE$4:$AH$1067,4,0)</f>
        <v>30010205</v>
      </c>
      <c r="X2128" s="18" t="str">
        <f>+VLOOKUP(Sitio_Publico[[#This Row],[tema]],Estructura!$G$4:$J$532,4,0)</f>
        <v>T-2</v>
      </c>
      <c r="Y2128" s="18" t="str">
        <f>+VLOOKUP(Sitio_Publico[[#This Row],[contenido]],Estructura!$L$4:$O$473,4,0)</f>
        <v>C-18</v>
      </c>
      <c r="Z2128" s="18" t="str">
        <f>+VLOOKUP(Sitio_Publico[[#This Row],[Filtro Integrado]],Estructura!$U$4:$W$529,3,0)</f>
        <v>FI-0</v>
      </c>
      <c r="AA2128" s="18" t="str">
        <f>+VLOOKUP(Sitio_Publico[[#This Row],[Muestra]],Estructura!$Y$4:$AB$483,4,0)</f>
        <v>M-000160</v>
      </c>
    </row>
    <row r="2129" spans="1:27" ht="51" x14ac:dyDescent="0.3">
      <c r="A2129" s="16">
        <f t="shared" si="33"/>
        <v>2128</v>
      </c>
      <c r="B2129" s="47" t="s">
        <v>15118</v>
      </c>
      <c r="C2129" s="13" t="s">
        <v>10447</v>
      </c>
      <c r="D2129" s="13" t="s">
        <v>10448</v>
      </c>
      <c r="E2129" s="44">
        <v>13129</v>
      </c>
      <c r="F2129" s="13" t="s">
        <v>10449</v>
      </c>
      <c r="G2129" s="23" t="s">
        <v>10450</v>
      </c>
      <c r="H2129" s="42" t="s">
        <v>458</v>
      </c>
      <c r="I2129" s="28" t="s">
        <v>324</v>
      </c>
      <c r="J2129" s="12" t="s">
        <v>393</v>
      </c>
      <c r="K2129" s="28" t="s">
        <v>10486</v>
      </c>
      <c r="L2129" s="12" t="s">
        <v>10452</v>
      </c>
      <c r="M2129" s="12" t="s">
        <v>10453</v>
      </c>
      <c r="N2129" s="12" t="s">
        <v>10454</v>
      </c>
      <c r="O2129" s="26" t="s">
        <v>10781</v>
      </c>
      <c r="P2129" s="26" t="s">
        <v>10782</v>
      </c>
      <c r="Q2129" s="25" t="s">
        <v>456</v>
      </c>
      <c r="R2129" s="26" t="s">
        <v>10783</v>
      </c>
      <c r="S2129" s="15" t="s">
        <v>10784</v>
      </c>
      <c r="T2129" s="52">
        <v>0</v>
      </c>
      <c r="U2129" s="22" t="s">
        <v>10785</v>
      </c>
      <c r="V2129" s="18" t="str">
        <f>+Sitio_Publico[[#This Row],[idcoleccion]]&amp;"-"&amp;Sitio_Publico[[#This Row],[id]]</f>
        <v>000-2128</v>
      </c>
      <c r="W2129" s="18">
        <f>+VLOOKUP(Sitio_Publico[[#This Row],[territorio]],Estructura!$AE$4:$AH$1067,4,0)</f>
        <v>30013129</v>
      </c>
      <c r="X2129" s="18" t="str">
        <f>+VLOOKUP(Sitio_Publico[[#This Row],[tema]],Estructura!$G$4:$J$532,4,0)</f>
        <v>T-2</v>
      </c>
      <c r="Y2129" s="18" t="str">
        <f>+VLOOKUP(Sitio_Publico[[#This Row],[contenido]],Estructura!$L$4:$O$473,4,0)</f>
        <v>C-15</v>
      </c>
      <c r="Z2129" s="18" t="str">
        <f>+VLOOKUP(Sitio_Publico[[#This Row],[Filtro Integrado]],Estructura!$U$4:$W$529,3,0)</f>
        <v>FI-0</v>
      </c>
      <c r="AA2129" s="18" t="str">
        <f>+VLOOKUP(Sitio_Publico[[#This Row],[Muestra]],Estructura!$Y$4:$AB$483,4,0)</f>
        <v>M-000161</v>
      </c>
    </row>
    <row r="2130" spans="1:27" ht="40.799999999999997" x14ac:dyDescent="0.3">
      <c r="A2130" s="16">
        <f t="shared" si="33"/>
        <v>2129</v>
      </c>
      <c r="B2130" s="47" t="s">
        <v>15118</v>
      </c>
      <c r="C2130" s="13" t="s">
        <v>10447</v>
      </c>
      <c r="D2130" s="13" t="s">
        <v>10448</v>
      </c>
      <c r="E2130" s="44">
        <v>13502</v>
      </c>
      <c r="F2130" s="13" t="s">
        <v>10449</v>
      </c>
      <c r="G2130" s="23" t="s">
        <v>10459</v>
      </c>
      <c r="H2130" s="42" t="s">
        <v>458</v>
      </c>
      <c r="I2130" s="28" t="s">
        <v>339</v>
      </c>
      <c r="J2130" s="12" t="s">
        <v>393</v>
      </c>
      <c r="K2130" s="28" t="s">
        <v>10459</v>
      </c>
      <c r="L2130" s="12" t="s">
        <v>10452</v>
      </c>
      <c r="M2130" s="12" t="s">
        <v>10453</v>
      </c>
      <c r="N2130" s="12" t="s">
        <v>10454</v>
      </c>
      <c r="O2130" s="26" t="s">
        <v>10786</v>
      </c>
      <c r="P2130" s="26" t="s">
        <v>10787</v>
      </c>
      <c r="Q2130" s="25" t="s">
        <v>456</v>
      </c>
      <c r="R2130" s="26" t="s">
        <v>10788</v>
      </c>
      <c r="S2130" s="15" t="s">
        <v>10789</v>
      </c>
      <c r="T2130" s="52">
        <v>0</v>
      </c>
      <c r="U2130" s="22" t="s">
        <v>10790</v>
      </c>
      <c r="V2130" s="18" t="str">
        <f>+Sitio_Publico[[#This Row],[idcoleccion]]&amp;"-"&amp;Sitio_Publico[[#This Row],[id]]</f>
        <v>000-2129</v>
      </c>
      <c r="W2130" s="18">
        <f>+VLOOKUP(Sitio_Publico[[#This Row],[territorio]],Estructura!$AE$4:$AH$1067,4,0)</f>
        <v>30013502</v>
      </c>
      <c r="X2130" s="18" t="str">
        <f>+VLOOKUP(Sitio_Publico[[#This Row],[tema]],Estructura!$G$4:$J$532,4,0)</f>
        <v>T-2</v>
      </c>
      <c r="Y2130" s="18" t="str">
        <f>+VLOOKUP(Sitio_Publico[[#This Row],[contenido]],Estructura!$L$4:$O$473,4,0)</f>
        <v>C-16</v>
      </c>
      <c r="Z2130" s="18" t="str">
        <f>+VLOOKUP(Sitio_Publico[[#This Row],[Filtro Integrado]],Estructura!$U$4:$W$529,3,0)</f>
        <v>FI-0</v>
      </c>
      <c r="AA2130" s="18" t="str">
        <f>+VLOOKUP(Sitio_Publico[[#This Row],[Muestra]],Estructura!$Y$4:$AB$483,4,0)</f>
        <v>M-000159</v>
      </c>
    </row>
    <row r="2131" spans="1:27" ht="40.799999999999997" x14ac:dyDescent="0.3">
      <c r="A2131" s="16">
        <f t="shared" si="33"/>
        <v>2130</v>
      </c>
      <c r="B2131" s="47" t="s">
        <v>15118</v>
      </c>
      <c r="C2131" s="13" t="s">
        <v>10447</v>
      </c>
      <c r="D2131" s="13" t="s">
        <v>10448</v>
      </c>
      <c r="E2131" s="44">
        <v>6308</v>
      </c>
      <c r="F2131" s="13" t="s">
        <v>10449</v>
      </c>
      <c r="G2131" s="23" t="s">
        <v>10473</v>
      </c>
      <c r="H2131" s="42" t="s">
        <v>458</v>
      </c>
      <c r="I2131" s="28" t="s">
        <v>130</v>
      </c>
      <c r="J2131" s="12" t="s">
        <v>393</v>
      </c>
      <c r="K2131" s="28" t="s">
        <v>10473</v>
      </c>
      <c r="L2131" s="12" t="s">
        <v>10474</v>
      </c>
      <c r="M2131" s="12" t="s">
        <v>10453</v>
      </c>
      <c r="N2131" s="12" t="s">
        <v>10454</v>
      </c>
      <c r="O2131" s="26" t="s">
        <v>10791</v>
      </c>
      <c r="P2131" s="26" t="s">
        <v>10792</v>
      </c>
      <c r="Q2131" s="25" t="s">
        <v>10495</v>
      </c>
      <c r="R2131" s="26" t="s">
        <v>10793</v>
      </c>
      <c r="S2131" s="15" t="s">
        <v>10794</v>
      </c>
      <c r="T2131" s="52">
        <v>0</v>
      </c>
      <c r="U2131" s="22" t="s">
        <v>10795</v>
      </c>
      <c r="V2131" s="18" t="str">
        <f>+Sitio_Publico[[#This Row],[idcoleccion]]&amp;"-"&amp;Sitio_Publico[[#This Row],[id]]</f>
        <v>000-2130</v>
      </c>
      <c r="W2131" s="18">
        <f>+VLOOKUP(Sitio_Publico[[#This Row],[territorio]],Estructura!$AE$4:$AH$1067,4,0)</f>
        <v>30006308</v>
      </c>
      <c r="X2131" s="18" t="str">
        <f>+VLOOKUP(Sitio_Publico[[#This Row],[tema]],Estructura!$G$4:$J$532,4,0)</f>
        <v>T-2</v>
      </c>
      <c r="Y2131" s="18" t="str">
        <f>+VLOOKUP(Sitio_Publico[[#This Row],[contenido]],Estructura!$L$4:$O$473,4,0)</f>
        <v>C-18</v>
      </c>
      <c r="Z2131" s="18" t="str">
        <f>+VLOOKUP(Sitio_Publico[[#This Row],[Filtro Integrado]],Estructura!$U$4:$W$529,3,0)</f>
        <v>FI-0</v>
      </c>
      <c r="AA2131" s="18" t="str">
        <f>+VLOOKUP(Sitio_Publico[[#This Row],[Muestra]],Estructura!$Y$4:$AB$483,4,0)</f>
        <v>M-000160</v>
      </c>
    </row>
    <row r="2132" spans="1:27" ht="51" x14ac:dyDescent="0.3">
      <c r="A2132" s="16">
        <f t="shared" si="33"/>
        <v>2131</v>
      </c>
      <c r="B2132" s="47" t="s">
        <v>15118</v>
      </c>
      <c r="C2132" s="13" t="s">
        <v>10447</v>
      </c>
      <c r="D2132" s="13" t="s">
        <v>10448</v>
      </c>
      <c r="E2132" s="44">
        <v>13117</v>
      </c>
      <c r="F2132" s="13" t="s">
        <v>10449</v>
      </c>
      <c r="G2132" s="23" t="s">
        <v>10450</v>
      </c>
      <c r="H2132" s="42" t="s">
        <v>458</v>
      </c>
      <c r="I2132" s="28" t="s">
        <v>313</v>
      </c>
      <c r="J2132" s="12" t="s">
        <v>393</v>
      </c>
      <c r="K2132" s="28" t="s">
        <v>10486</v>
      </c>
      <c r="L2132" s="12" t="s">
        <v>10452</v>
      </c>
      <c r="M2132" s="12" t="s">
        <v>10453</v>
      </c>
      <c r="N2132" s="12" t="s">
        <v>10454</v>
      </c>
      <c r="O2132" s="26" t="s">
        <v>10796</v>
      </c>
      <c r="P2132" s="26" t="s">
        <v>10797</v>
      </c>
      <c r="Q2132" s="25" t="s">
        <v>456</v>
      </c>
      <c r="R2132" s="26" t="s">
        <v>10798</v>
      </c>
      <c r="S2132" s="15" t="s">
        <v>10799</v>
      </c>
      <c r="T2132" s="52">
        <v>0</v>
      </c>
      <c r="U2132" s="22" t="s">
        <v>10800</v>
      </c>
      <c r="V2132" s="18" t="str">
        <f>+Sitio_Publico[[#This Row],[idcoleccion]]&amp;"-"&amp;Sitio_Publico[[#This Row],[id]]</f>
        <v>000-2131</v>
      </c>
      <c r="W2132" s="18">
        <f>+VLOOKUP(Sitio_Publico[[#This Row],[territorio]],Estructura!$AE$4:$AH$1067,4,0)</f>
        <v>30013117</v>
      </c>
      <c r="X2132" s="18" t="str">
        <f>+VLOOKUP(Sitio_Publico[[#This Row],[tema]],Estructura!$G$4:$J$532,4,0)</f>
        <v>T-2</v>
      </c>
      <c r="Y2132" s="18" t="str">
        <f>+VLOOKUP(Sitio_Publico[[#This Row],[contenido]],Estructura!$L$4:$O$473,4,0)</f>
        <v>C-15</v>
      </c>
      <c r="Z2132" s="18" t="str">
        <f>+VLOOKUP(Sitio_Publico[[#This Row],[Filtro Integrado]],Estructura!$U$4:$W$529,3,0)</f>
        <v>FI-0</v>
      </c>
      <c r="AA2132" s="18" t="str">
        <f>+VLOOKUP(Sitio_Publico[[#This Row],[Muestra]],Estructura!$Y$4:$AB$483,4,0)</f>
        <v>M-000161</v>
      </c>
    </row>
    <row r="2133" spans="1:27" ht="51" x14ac:dyDescent="0.3">
      <c r="A2133" s="16">
        <f t="shared" si="33"/>
        <v>2132</v>
      </c>
      <c r="B2133" s="47" t="s">
        <v>15118</v>
      </c>
      <c r="C2133" s="13" t="s">
        <v>10447</v>
      </c>
      <c r="D2133" s="13" t="s">
        <v>10448</v>
      </c>
      <c r="E2133" s="44">
        <v>9207</v>
      </c>
      <c r="F2133" s="13" t="s">
        <v>10449</v>
      </c>
      <c r="G2133" s="23" t="s">
        <v>10450</v>
      </c>
      <c r="H2133" s="42" t="s">
        <v>458</v>
      </c>
      <c r="I2133" s="28" t="s">
        <v>243</v>
      </c>
      <c r="J2133" s="12" t="s">
        <v>393</v>
      </c>
      <c r="K2133" s="28" t="s">
        <v>10451</v>
      </c>
      <c r="L2133" s="12" t="s">
        <v>10452</v>
      </c>
      <c r="M2133" s="12" t="s">
        <v>10453</v>
      </c>
      <c r="N2133" s="12" t="s">
        <v>10454</v>
      </c>
      <c r="O2133" s="26" t="s">
        <v>10801</v>
      </c>
      <c r="P2133" s="26" t="s">
        <v>10802</v>
      </c>
      <c r="Q2133" s="25" t="s">
        <v>456</v>
      </c>
      <c r="R2133" s="26" t="s">
        <v>10803</v>
      </c>
      <c r="S2133" s="15" t="s">
        <v>10804</v>
      </c>
      <c r="T2133" s="52">
        <v>0</v>
      </c>
      <c r="U2133" s="22" t="s">
        <v>10805</v>
      </c>
      <c r="V2133" s="18" t="str">
        <f>+Sitio_Publico[[#This Row],[idcoleccion]]&amp;"-"&amp;Sitio_Publico[[#This Row],[id]]</f>
        <v>000-2132</v>
      </c>
      <c r="W2133" s="18">
        <f>+VLOOKUP(Sitio_Publico[[#This Row],[territorio]],Estructura!$AE$4:$AH$1067,4,0)</f>
        <v>30009207</v>
      </c>
      <c r="X2133" s="18" t="str">
        <f>+VLOOKUP(Sitio_Publico[[#This Row],[tema]],Estructura!$G$4:$J$532,4,0)</f>
        <v>T-2</v>
      </c>
      <c r="Y2133" s="18" t="str">
        <f>+VLOOKUP(Sitio_Publico[[#This Row],[contenido]],Estructura!$L$4:$O$473,4,0)</f>
        <v>C-15</v>
      </c>
      <c r="Z2133" s="18" t="str">
        <f>+VLOOKUP(Sitio_Publico[[#This Row],[Filtro Integrado]],Estructura!$U$4:$W$529,3,0)</f>
        <v>FI-0</v>
      </c>
      <c r="AA2133" s="18" t="str">
        <f>+VLOOKUP(Sitio_Publico[[#This Row],[Muestra]],Estructura!$Y$4:$AB$483,4,0)</f>
        <v>M-000158</v>
      </c>
    </row>
    <row r="2134" spans="1:27" ht="51" x14ac:dyDescent="0.3">
      <c r="A2134" s="16">
        <f t="shared" si="33"/>
        <v>2133</v>
      </c>
      <c r="B2134" s="47" t="s">
        <v>15118</v>
      </c>
      <c r="C2134" s="13" t="s">
        <v>10447</v>
      </c>
      <c r="D2134" s="13" t="s">
        <v>10448</v>
      </c>
      <c r="E2134" s="44">
        <v>13120</v>
      </c>
      <c r="F2134" s="13" t="s">
        <v>10449</v>
      </c>
      <c r="G2134" s="23" t="s">
        <v>10459</v>
      </c>
      <c r="H2134" s="42" t="s">
        <v>458</v>
      </c>
      <c r="I2134" s="28" t="s">
        <v>316</v>
      </c>
      <c r="J2134" s="12" t="s">
        <v>393</v>
      </c>
      <c r="K2134" s="28" t="s">
        <v>10459</v>
      </c>
      <c r="L2134" s="12" t="s">
        <v>10474</v>
      </c>
      <c r="M2134" s="12" t="s">
        <v>10453</v>
      </c>
      <c r="N2134" s="12" t="s">
        <v>10454</v>
      </c>
      <c r="O2134" s="26" t="s">
        <v>10806</v>
      </c>
      <c r="P2134" s="26" t="s">
        <v>10807</v>
      </c>
      <c r="Q2134" s="25" t="s">
        <v>10482</v>
      </c>
      <c r="R2134" s="26" t="s">
        <v>10808</v>
      </c>
      <c r="S2134" s="15" t="s">
        <v>10809</v>
      </c>
      <c r="T2134" s="52">
        <v>0</v>
      </c>
      <c r="U2134" s="22" t="s">
        <v>10597</v>
      </c>
      <c r="V2134" s="18" t="str">
        <f>+Sitio_Publico[[#This Row],[idcoleccion]]&amp;"-"&amp;Sitio_Publico[[#This Row],[id]]</f>
        <v>000-2133</v>
      </c>
      <c r="W2134" s="18">
        <f>+VLOOKUP(Sitio_Publico[[#This Row],[territorio]],Estructura!$AE$4:$AH$1067,4,0)</f>
        <v>30013120</v>
      </c>
      <c r="X2134" s="18" t="str">
        <f>+VLOOKUP(Sitio_Publico[[#This Row],[tema]],Estructura!$G$4:$J$532,4,0)</f>
        <v>T-2</v>
      </c>
      <c r="Y2134" s="18" t="str">
        <f>+VLOOKUP(Sitio_Publico[[#This Row],[contenido]],Estructura!$L$4:$O$473,4,0)</f>
        <v>C-16</v>
      </c>
      <c r="Z2134" s="18" t="str">
        <f>+VLOOKUP(Sitio_Publico[[#This Row],[Filtro Integrado]],Estructura!$U$4:$W$529,3,0)</f>
        <v>FI-0</v>
      </c>
      <c r="AA2134" s="18" t="str">
        <f>+VLOOKUP(Sitio_Publico[[#This Row],[Muestra]],Estructura!$Y$4:$AB$483,4,0)</f>
        <v>M-000159</v>
      </c>
    </row>
    <row r="2135" spans="1:27" ht="51" x14ac:dyDescent="0.3">
      <c r="A2135" s="16">
        <f t="shared" si="33"/>
        <v>2134</v>
      </c>
      <c r="B2135" s="47" t="s">
        <v>15118</v>
      </c>
      <c r="C2135" s="13" t="s">
        <v>10447</v>
      </c>
      <c r="D2135" s="13" t="s">
        <v>10448</v>
      </c>
      <c r="E2135" s="44">
        <v>6101</v>
      </c>
      <c r="F2135" s="13" t="s">
        <v>10449</v>
      </c>
      <c r="G2135" s="23" t="s">
        <v>10466</v>
      </c>
      <c r="H2135" s="42" t="s">
        <v>458</v>
      </c>
      <c r="I2135" s="28" t="s">
        <v>100</v>
      </c>
      <c r="J2135" s="12" t="s">
        <v>393</v>
      </c>
      <c r="K2135" s="28" t="s">
        <v>10492</v>
      </c>
      <c r="L2135" s="12" t="s">
        <v>10452</v>
      </c>
      <c r="M2135" s="12" t="s">
        <v>587</v>
      </c>
      <c r="N2135" s="12" t="s">
        <v>10454</v>
      </c>
      <c r="O2135" s="26" t="s">
        <v>10810</v>
      </c>
      <c r="P2135" s="26" t="s">
        <v>10811</v>
      </c>
      <c r="Q2135" s="25" t="s">
        <v>10495</v>
      </c>
      <c r="R2135" s="26" t="s">
        <v>10812</v>
      </c>
      <c r="S2135" s="15" t="s">
        <v>10813</v>
      </c>
      <c r="T2135" s="52">
        <v>0</v>
      </c>
      <c r="U2135" s="22" t="s">
        <v>10814</v>
      </c>
      <c r="V2135" s="18" t="str">
        <f>+Sitio_Publico[[#This Row],[idcoleccion]]&amp;"-"&amp;Sitio_Publico[[#This Row],[id]]</f>
        <v>000-2134</v>
      </c>
      <c r="W2135" s="18">
        <f>+VLOOKUP(Sitio_Publico[[#This Row],[territorio]],Estructura!$AE$4:$AH$1067,4,0)</f>
        <v>30006101</v>
      </c>
      <c r="X2135" s="18" t="str">
        <f>+VLOOKUP(Sitio_Publico[[#This Row],[tema]],Estructura!$G$4:$J$532,4,0)</f>
        <v>T-2</v>
      </c>
      <c r="Y2135" s="18" t="str">
        <f>+VLOOKUP(Sitio_Publico[[#This Row],[contenido]],Estructura!$L$4:$O$473,4,0)</f>
        <v>C-17</v>
      </c>
      <c r="Z2135" s="18" t="str">
        <f>+VLOOKUP(Sitio_Publico[[#This Row],[Filtro Integrado]],Estructura!$U$4:$W$529,3,0)</f>
        <v>FI-0</v>
      </c>
      <c r="AA2135" s="18" t="str">
        <f>+VLOOKUP(Sitio_Publico[[#This Row],[Muestra]],Estructura!$Y$4:$AB$483,4,0)</f>
        <v>M-000162</v>
      </c>
    </row>
    <row r="2136" spans="1:27" ht="51" x14ac:dyDescent="0.3">
      <c r="A2136" s="16">
        <f t="shared" si="33"/>
        <v>2135</v>
      </c>
      <c r="B2136" s="47" t="s">
        <v>15118</v>
      </c>
      <c r="C2136" s="13" t="s">
        <v>10447</v>
      </c>
      <c r="D2136" s="13" t="s">
        <v>10448</v>
      </c>
      <c r="E2136" s="44">
        <v>13605</v>
      </c>
      <c r="F2136" s="13" t="s">
        <v>10449</v>
      </c>
      <c r="G2136" s="23" t="s">
        <v>10450</v>
      </c>
      <c r="H2136" s="42" t="s">
        <v>458</v>
      </c>
      <c r="I2136" s="28" t="s">
        <v>347</v>
      </c>
      <c r="J2136" s="12" t="s">
        <v>393</v>
      </c>
      <c r="K2136" s="28" t="s">
        <v>10486</v>
      </c>
      <c r="L2136" s="12" t="s">
        <v>10452</v>
      </c>
      <c r="M2136" s="12" t="s">
        <v>10453</v>
      </c>
      <c r="N2136" s="12" t="s">
        <v>10454</v>
      </c>
      <c r="O2136" s="26" t="s">
        <v>10815</v>
      </c>
      <c r="P2136" s="26" t="s">
        <v>10816</v>
      </c>
      <c r="Q2136" s="25" t="s">
        <v>456</v>
      </c>
      <c r="R2136" s="26" t="s">
        <v>10817</v>
      </c>
      <c r="S2136" s="15" t="s">
        <v>10818</v>
      </c>
      <c r="T2136" s="52">
        <v>0</v>
      </c>
      <c r="U2136" s="22" t="s">
        <v>10819</v>
      </c>
      <c r="V2136" s="18" t="str">
        <f>+Sitio_Publico[[#This Row],[idcoleccion]]&amp;"-"&amp;Sitio_Publico[[#This Row],[id]]</f>
        <v>000-2135</v>
      </c>
      <c r="W2136" s="18">
        <f>+VLOOKUP(Sitio_Publico[[#This Row],[territorio]],Estructura!$AE$4:$AH$1067,4,0)</f>
        <v>30013605</v>
      </c>
      <c r="X2136" s="18" t="str">
        <f>+VLOOKUP(Sitio_Publico[[#This Row],[tema]],Estructura!$G$4:$J$532,4,0)</f>
        <v>T-2</v>
      </c>
      <c r="Y2136" s="18" t="str">
        <f>+VLOOKUP(Sitio_Publico[[#This Row],[contenido]],Estructura!$L$4:$O$473,4,0)</f>
        <v>C-15</v>
      </c>
      <c r="Z2136" s="18" t="str">
        <f>+VLOOKUP(Sitio_Publico[[#This Row],[Filtro Integrado]],Estructura!$U$4:$W$529,3,0)</f>
        <v>FI-0</v>
      </c>
      <c r="AA2136" s="18" t="str">
        <f>+VLOOKUP(Sitio_Publico[[#This Row],[Muestra]],Estructura!$Y$4:$AB$483,4,0)</f>
        <v>M-000161</v>
      </c>
    </row>
    <row r="2137" spans="1:27" ht="51" x14ac:dyDescent="0.3">
      <c r="A2137" s="16">
        <f t="shared" si="33"/>
        <v>2136</v>
      </c>
      <c r="B2137" s="47" t="s">
        <v>15118</v>
      </c>
      <c r="C2137" s="13" t="s">
        <v>10447</v>
      </c>
      <c r="D2137" s="13" t="s">
        <v>10448</v>
      </c>
      <c r="E2137" s="44">
        <v>5303</v>
      </c>
      <c r="F2137" s="13" t="s">
        <v>10449</v>
      </c>
      <c r="G2137" s="23" t="s">
        <v>10466</v>
      </c>
      <c r="H2137" s="42" t="s">
        <v>458</v>
      </c>
      <c r="I2137" s="28" t="s">
        <v>72</v>
      </c>
      <c r="J2137" s="12" t="s">
        <v>393</v>
      </c>
      <c r="K2137" s="28" t="s">
        <v>10492</v>
      </c>
      <c r="L2137" s="12" t="s">
        <v>10452</v>
      </c>
      <c r="M2137" s="12" t="s">
        <v>587</v>
      </c>
      <c r="N2137" s="12" t="s">
        <v>10454</v>
      </c>
      <c r="O2137" s="26" t="s">
        <v>10820</v>
      </c>
      <c r="P2137" s="26" t="s">
        <v>10821</v>
      </c>
      <c r="Q2137" s="25" t="s">
        <v>10495</v>
      </c>
      <c r="R2137" s="26" t="s">
        <v>10822</v>
      </c>
      <c r="S2137" s="15" t="s">
        <v>10823</v>
      </c>
      <c r="T2137" s="52">
        <v>0</v>
      </c>
      <c r="U2137" s="22" t="s">
        <v>10738</v>
      </c>
      <c r="V2137" s="18" t="str">
        <f>+Sitio_Publico[[#This Row],[idcoleccion]]&amp;"-"&amp;Sitio_Publico[[#This Row],[id]]</f>
        <v>000-2136</v>
      </c>
      <c r="W2137" s="18">
        <f>+VLOOKUP(Sitio_Publico[[#This Row],[territorio]],Estructura!$AE$4:$AH$1067,4,0)</f>
        <v>30005303</v>
      </c>
      <c r="X2137" s="18" t="str">
        <f>+VLOOKUP(Sitio_Publico[[#This Row],[tema]],Estructura!$G$4:$J$532,4,0)</f>
        <v>T-2</v>
      </c>
      <c r="Y2137" s="18" t="str">
        <f>+VLOOKUP(Sitio_Publico[[#This Row],[contenido]],Estructura!$L$4:$O$473,4,0)</f>
        <v>C-17</v>
      </c>
      <c r="Z2137" s="18" t="str">
        <f>+VLOOKUP(Sitio_Publico[[#This Row],[Filtro Integrado]],Estructura!$U$4:$W$529,3,0)</f>
        <v>FI-0</v>
      </c>
      <c r="AA2137" s="18" t="str">
        <f>+VLOOKUP(Sitio_Publico[[#This Row],[Muestra]],Estructura!$Y$4:$AB$483,4,0)</f>
        <v>M-000162</v>
      </c>
    </row>
    <row r="2138" spans="1:27" ht="51" x14ac:dyDescent="0.3">
      <c r="A2138" s="16">
        <f t="shared" si="33"/>
        <v>2137</v>
      </c>
      <c r="B2138" s="47" t="s">
        <v>15118</v>
      </c>
      <c r="C2138" s="13" t="s">
        <v>10447</v>
      </c>
      <c r="D2138" s="13" t="s">
        <v>10448</v>
      </c>
      <c r="E2138" s="44">
        <v>5402</v>
      </c>
      <c r="F2138" s="13" t="s">
        <v>10449</v>
      </c>
      <c r="G2138" s="23" t="s">
        <v>10459</v>
      </c>
      <c r="H2138" s="42" t="s">
        <v>458</v>
      </c>
      <c r="I2138" s="28" t="s">
        <v>75</v>
      </c>
      <c r="J2138" s="12" t="s">
        <v>393</v>
      </c>
      <c r="K2138" s="28" t="s">
        <v>10459</v>
      </c>
      <c r="L2138" s="12" t="s">
        <v>10452</v>
      </c>
      <c r="M2138" s="12" t="s">
        <v>10453</v>
      </c>
      <c r="N2138" s="12" t="s">
        <v>10454</v>
      </c>
      <c r="O2138" s="26" t="s">
        <v>10824</v>
      </c>
      <c r="P2138" s="26" t="s">
        <v>10825</v>
      </c>
      <c r="Q2138" s="25" t="s">
        <v>456</v>
      </c>
      <c r="R2138" s="26" t="s">
        <v>10826</v>
      </c>
      <c r="S2138" s="15" t="s">
        <v>10827</v>
      </c>
      <c r="T2138" s="52">
        <v>0</v>
      </c>
      <c r="U2138" s="22" t="s">
        <v>10828</v>
      </c>
      <c r="V2138" s="18" t="str">
        <f>+Sitio_Publico[[#This Row],[idcoleccion]]&amp;"-"&amp;Sitio_Publico[[#This Row],[id]]</f>
        <v>000-2137</v>
      </c>
      <c r="W2138" s="18">
        <f>+VLOOKUP(Sitio_Publico[[#This Row],[territorio]],Estructura!$AE$4:$AH$1067,4,0)</f>
        <v>30005402</v>
      </c>
      <c r="X2138" s="18" t="str">
        <f>+VLOOKUP(Sitio_Publico[[#This Row],[tema]],Estructura!$G$4:$J$532,4,0)</f>
        <v>T-2</v>
      </c>
      <c r="Y2138" s="18" t="str">
        <f>+VLOOKUP(Sitio_Publico[[#This Row],[contenido]],Estructura!$L$4:$O$473,4,0)</f>
        <v>C-16</v>
      </c>
      <c r="Z2138" s="18" t="str">
        <f>+VLOOKUP(Sitio_Publico[[#This Row],[Filtro Integrado]],Estructura!$U$4:$W$529,3,0)</f>
        <v>FI-0</v>
      </c>
      <c r="AA2138" s="18" t="str">
        <f>+VLOOKUP(Sitio_Publico[[#This Row],[Muestra]],Estructura!$Y$4:$AB$483,4,0)</f>
        <v>M-000159</v>
      </c>
    </row>
    <row r="2139" spans="1:27" ht="51" x14ac:dyDescent="0.3">
      <c r="A2139" s="16">
        <f t="shared" si="33"/>
        <v>2138</v>
      </c>
      <c r="B2139" s="47" t="s">
        <v>15118</v>
      </c>
      <c r="C2139" s="13" t="s">
        <v>10447</v>
      </c>
      <c r="D2139" s="13" t="s">
        <v>10448</v>
      </c>
      <c r="E2139" s="44">
        <v>4</v>
      </c>
      <c r="F2139" s="13" t="s">
        <v>10465</v>
      </c>
      <c r="G2139" s="23" t="s">
        <v>10466</v>
      </c>
      <c r="H2139" s="42" t="s">
        <v>457</v>
      </c>
      <c r="I2139" s="28" t="s">
        <v>367</v>
      </c>
      <c r="J2139" s="12" t="s">
        <v>393</v>
      </c>
      <c r="K2139" s="28" t="s">
        <v>10829</v>
      </c>
      <c r="L2139" s="12" t="s">
        <v>10452</v>
      </c>
      <c r="M2139" s="12" t="s">
        <v>587</v>
      </c>
      <c r="N2139" s="12" t="s">
        <v>10454</v>
      </c>
      <c r="O2139" s="26" t="s">
        <v>10830</v>
      </c>
      <c r="P2139" s="26" t="s">
        <v>10831</v>
      </c>
      <c r="Q2139" s="25" t="s">
        <v>10495</v>
      </c>
      <c r="R2139" s="26" t="s">
        <v>10832</v>
      </c>
      <c r="S2139" s="15" t="s">
        <v>10833</v>
      </c>
      <c r="T2139" s="52">
        <v>0</v>
      </c>
      <c r="U2139" s="22" t="s">
        <v>10479</v>
      </c>
      <c r="V2139" s="18" t="str">
        <f>+Sitio_Publico[[#This Row],[idcoleccion]]&amp;"-"&amp;Sitio_Publico[[#This Row],[id]]</f>
        <v>000-2138</v>
      </c>
      <c r="W2139" s="18">
        <f>+VLOOKUP(Sitio_Publico[[#This Row],[territorio]],Estructura!$AE$4:$AH$1067,4,0)</f>
        <v>20000004</v>
      </c>
      <c r="X2139" s="18" t="str">
        <f>+VLOOKUP(Sitio_Publico[[#This Row],[tema]],Estructura!$G$4:$J$532,4,0)</f>
        <v>T-1</v>
      </c>
      <c r="Y2139" s="18" t="str">
        <f>+VLOOKUP(Sitio_Publico[[#This Row],[contenido]],Estructura!$L$4:$O$473,4,0)</f>
        <v>C-17</v>
      </c>
      <c r="Z2139" s="18" t="str">
        <f>+VLOOKUP(Sitio_Publico[[#This Row],[Filtro Integrado]],Estructura!$U$4:$W$529,3,0)</f>
        <v>FI-0</v>
      </c>
      <c r="AA2139" s="18" t="str">
        <f>+VLOOKUP(Sitio_Publico[[#This Row],[Muestra]],Estructura!$Y$4:$AB$483,4,0)</f>
        <v>M-000163</v>
      </c>
    </row>
    <row r="2140" spans="1:27" ht="51" x14ac:dyDescent="0.3">
      <c r="A2140" s="16">
        <f t="shared" si="33"/>
        <v>2139</v>
      </c>
      <c r="B2140" s="47" t="s">
        <v>15118</v>
      </c>
      <c r="C2140" s="13" t="s">
        <v>10447</v>
      </c>
      <c r="D2140" s="13" t="s">
        <v>10448</v>
      </c>
      <c r="E2140" s="44">
        <v>7403</v>
      </c>
      <c r="F2140" s="13" t="s">
        <v>10449</v>
      </c>
      <c r="G2140" s="23" t="s">
        <v>10450</v>
      </c>
      <c r="H2140" s="42" t="s">
        <v>458</v>
      </c>
      <c r="I2140" s="28" t="s">
        <v>156</v>
      </c>
      <c r="J2140" s="12" t="s">
        <v>393</v>
      </c>
      <c r="K2140" s="28" t="s">
        <v>10451</v>
      </c>
      <c r="L2140" s="12" t="s">
        <v>10452</v>
      </c>
      <c r="M2140" s="12" t="s">
        <v>10453</v>
      </c>
      <c r="N2140" s="12" t="s">
        <v>10454</v>
      </c>
      <c r="O2140" s="26" t="s">
        <v>10834</v>
      </c>
      <c r="P2140" s="26" t="s">
        <v>10835</v>
      </c>
      <c r="Q2140" s="25" t="s">
        <v>456</v>
      </c>
      <c r="R2140" s="26" t="s">
        <v>10836</v>
      </c>
      <c r="S2140" s="15" t="s">
        <v>10837</v>
      </c>
      <c r="T2140" s="52">
        <v>0</v>
      </c>
      <c r="U2140" s="22" t="s">
        <v>10838</v>
      </c>
      <c r="V2140" s="18" t="str">
        <f>+Sitio_Publico[[#This Row],[idcoleccion]]&amp;"-"&amp;Sitio_Publico[[#This Row],[id]]</f>
        <v>000-2139</v>
      </c>
      <c r="W2140" s="18">
        <f>+VLOOKUP(Sitio_Publico[[#This Row],[territorio]],Estructura!$AE$4:$AH$1067,4,0)</f>
        <v>30007403</v>
      </c>
      <c r="X2140" s="18" t="str">
        <f>+VLOOKUP(Sitio_Publico[[#This Row],[tema]],Estructura!$G$4:$J$532,4,0)</f>
        <v>T-2</v>
      </c>
      <c r="Y2140" s="18" t="str">
        <f>+VLOOKUP(Sitio_Publico[[#This Row],[contenido]],Estructura!$L$4:$O$473,4,0)</f>
        <v>C-15</v>
      </c>
      <c r="Z2140" s="18" t="str">
        <f>+VLOOKUP(Sitio_Publico[[#This Row],[Filtro Integrado]],Estructura!$U$4:$W$529,3,0)</f>
        <v>FI-0</v>
      </c>
      <c r="AA2140" s="18" t="str">
        <f>+VLOOKUP(Sitio_Publico[[#This Row],[Muestra]],Estructura!$Y$4:$AB$483,4,0)</f>
        <v>M-000158</v>
      </c>
    </row>
    <row r="2141" spans="1:27" ht="40.799999999999997" x14ac:dyDescent="0.3">
      <c r="A2141" s="16">
        <f t="shared" si="33"/>
        <v>2140</v>
      </c>
      <c r="B2141" s="47" t="s">
        <v>15118</v>
      </c>
      <c r="C2141" s="13" t="s">
        <v>10447</v>
      </c>
      <c r="D2141" s="13" t="s">
        <v>10448</v>
      </c>
      <c r="E2141" s="44">
        <v>13120</v>
      </c>
      <c r="F2141" s="13" t="s">
        <v>10449</v>
      </c>
      <c r="G2141" s="23" t="s">
        <v>10473</v>
      </c>
      <c r="H2141" s="42" t="s">
        <v>458</v>
      </c>
      <c r="I2141" s="28" t="s">
        <v>316</v>
      </c>
      <c r="J2141" s="12" t="s">
        <v>393</v>
      </c>
      <c r="K2141" s="28" t="s">
        <v>10473</v>
      </c>
      <c r="L2141" s="12" t="s">
        <v>10452</v>
      </c>
      <c r="M2141" s="12" t="s">
        <v>10453</v>
      </c>
      <c r="N2141" s="12" t="s">
        <v>10454</v>
      </c>
      <c r="O2141" s="26" t="s">
        <v>10839</v>
      </c>
      <c r="P2141" s="26" t="s">
        <v>10840</v>
      </c>
      <c r="Q2141" s="25" t="s">
        <v>456</v>
      </c>
      <c r="R2141" s="26" t="s">
        <v>10841</v>
      </c>
      <c r="S2141" s="15" t="s">
        <v>10842</v>
      </c>
      <c r="T2141" s="52">
        <v>0</v>
      </c>
      <c r="U2141" s="22" t="s">
        <v>10843</v>
      </c>
      <c r="V2141" s="18" t="str">
        <f>+Sitio_Publico[[#This Row],[idcoleccion]]&amp;"-"&amp;Sitio_Publico[[#This Row],[id]]</f>
        <v>000-2140</v>
      </c>
      <c r="W2141" s="18">
        <f>+VLOOKUP(Sitio_Publico[[#This Row],[territorio]],Estructura!$AE$4:$AH$1067,4,0)</f>
        <v>30013120</v>
      </c>
      <c r="X2141" s="18" t="str">
        <f>+VLOOKUP(Sitio_Publico[[#This Row],[tema]],Estructura!$G$4:$J$532,4,0)</f>
        <v>T-2</v>
      </c>
      <c r="Y2141" s="18" t="str">
        <f>+VLOOKUP(Sitio_Publico[[#This Row],[contenido]],Estructura!$L$4:$O$473,4,0)</f>
        <v>C-18</v>
      </c>
      <c r="Z2141" s="18" t="str">
        <f>+VLOOKUP(Sitio_Publico[[#This Row],[Filtro Integrado]],Estructura!$U$4:$W$529,3,0)</f>
        <v>FI-0</v>
      </c>
      <c r="AA2141" s="18" t="str">
        <f>+VLOOKUP(Sitio_Publico[[#This Row],[Muestra]],Estructura!$Y$4:$AB$483,4,0)</f>
        <v>M-000160</v>
      </c>
    </row>
    <row r="2142" spans="1:27" ht="51" x14ac:dyDescent="0.3">
      <c r="A2142" s="16">
        <f t="shared" si="33"/>
        <v>2141</v>
      </c>
      <c r="B2142" s="47" t="s">
        <v>15118</v>
      </c>
      <c r="C2142" s="13" t="s">
        <v>10447</v>
      </c>
      <c r="D2142" s="13" t="s">
        <v>10448</v>
      </c>
      <c r="E2142" s="44">
        <v>5105</v>
      </c>
      <c r="F2142" s="13" t="s">
        <v>10449</v>
      </c>
      <c r="G2142" s="23" t="s">
        <v>10450</v>
      </c>
      <c r="H2142" s="42" t="s">
        <v>458</v>
      </c>
      <c r="I2142" s="28" t="s">
        <v>66</v>
      </c>
      <c r="J2142" s="12" t="s">
        <v>393</v>
      </c>
      <c r="K2142" s="28" t="s">
        <v>10451</v>
      </c>
      <c r="L2142" s="12" t="s">
        <v>10452</v>
      </c>
      <c r="M2142" s="12" t="s">
        <v>10453</v>
      </c>
      <c r="N2142" s="12" t="s">
        <v>10454</v>
      </c>
      <c r="O2142" s="26" t="s">
        <v>10844</v>
      </c>
      <c r="P2142" s="26" t="s">
        <v>10845</v>
      </c>
      <c r="Q2142" s="25" t="s">
        <v>456</v>
      </c>
      <c r="R2142" s="26" t="s">
        <v>10846</v>
      </c>
      <c r="S2142" s="15" t="s">
        <v>10847</v>
      </c>
      <c r="T2142" s="52">
        <v>0</v>
      </c>
      <c r="U2142" s="22" t="s">
        <v>10848</v>
      </c>
      <c r="V2142" s="18" t="str">
        <f>+Sitio_Publico[[#This Row],[idcoleccion]]&amp;"-"&amp;Sitio_Publico[[#This Row],[id]]</f>
        <v>000-2141</v>
      </c>
      <c r="W2142" s="18">
        <f>+VLOOKUP(Sitio_Publico[[#This Row],[territorio]],Estructura!$AE$4:$AH$1067,4,0)</f>
        <v>30005105</v>
      </c>
      <c r="X2142" s="18" t="str">
        <f>+VLOOKUP(Sitio_Publico[[#This Row],[tema]],Estructura!$G$4:$J$532,4,0)</f>
        <v>T-2</v>
      </c>
      <c r="Y2142" s="18" t="str">
        <f>+VLOOKUP(Sitio_Publico[[#This Row],[contenido]],Estructura!$L$4:$O$473,4,0)</f>
        <v>C-15</v>
      </c>
      <c r="Z2142" s="18" t="str">
        <f>+VLOOKUP(Sitio_Publico[[#This Row],[Filtro Integrado]],Estructura!$U$4:$W$529,3,0)</f>
        <v>FI-0</v>
      </c>
      <c r="AA2142" s="18" t="str">
        <f>+VLOOKUP(Sitio_Publico[[#This Row],[Muestra]],Estructura!$Y$4:$AB$483,4,0)</f>
        <v>M-000158</v>
      </c>
    </row>
    <row r="2143" spans="1:27" ht="40.799999999999997" x14ac:dyDescent="0.3">
      <c r="A2143" s="16">
        <f t="shared" si="33"/>
        <v>2142</v>
      </c>
      <c r="B2143" s="47" t="s">
        <v>15118</v>
      </c>
      <c r="C2143" s="13" t="s">
        <v>10447</v>
      </c>
      <c r="D2143" s="13" t="s">
        <v>10448</v>
      </c>
      <c r="E2143" s="44">
        <v>11401</v>
      </c>
      <c r="F2143" s="13" t="s">
        <v>10449</v>
      </c>
      <c r="G2143" s="23" t="s">
        <v>10473</v>
      </c>
      <c r="H2143" s="42" t="s">
        <v>458</v>
      </c>
      <c r="I2143" s="28" t="s">
        <v>285</v>
      </c>
      <c r="J2143" s="12" t="s">
        <v>393</v>
      </c>
      <c r="K2143" s="28" t="s">
        <v>10473</v>
      </c>
      <c r="L2143" s="12" t="s">
        <v>10474</v>
      </c>
      <c r="M2143" s="12" t="s">
        <v>10453</v>
      </c>
      <c r="N2143" s="12" t="s">
        <v>10454</v>
      </c>
      <c r="O2143" s="26" t="s">
        <v>10849</v>
      </c>
      <c r="P2143" s="26" t="s">
        <v>10850</v>
      </c>
      <c r="Q2143" s="25" t="s">
        <v>10495</v>
      </c>
      <c r="R2143" s="26" t="s">
        <v>10851</v>
      </c>
      <c r="S2143" s="15" t="s">
        <v>10852</v>
      </c>
      <c r="T2143" s="52">
        <v>0</v>
      </c>
      <c r="U2143" s="22" t="s">
        <v>10853</v>
      </c>
      <c r="V2143" s="18" t="str">
        <f>+Sitio_Publico[[#This Row],[idcoleccion]]&amp;"-"&amp;Sitio_Publico[[#This Row],[id]]</f>
        <v>000-2142</v>
      </c>
      <c r="W2143" s="18">
        <f>+VLOOKUP(Sitio_Publico[[#This Row],[territorio]],Estructura!$AE$4:$AH$1067,4,0)</f>
        <v>30011401</v>
      </c>
      <c r="X2143" s="18" t="str">
        <f>+VLOOKUP(Sitio_Publico[[#This Row],[tema]],Estructura!$G$4:$J$532,4,0)</f>
        <v>T-2</v>
      </c>
      <c r="Y2143" s="18" t="str">
        <f>+VLOOKUP(Sitio_Publico[[#This Row],[contenido]],Estructura!$L$4:$O$473,4,0)</f>
        <v>C-18</v>
      </c>
      <c r="Z2143" s="18" t="str">
        <f>+VLOOKUP(Sitio_Publico[[#This Row],[Filtro Integrado]],Estructura!$U$4:$W$529,3,0)</f>
        <v>FI-0</v>
      </c>
      <c r="AA2143" s="18" t="str">
        <f>+VLOOKUP(Sitio_Publico[[#This Row],[Muestra]],Estructura!$Y$4:$AB$483,4,0)</f>
        <v>M-000160</v>
      </c>
    </row>
    <row r="2144" spans="1:27" ht="51" x14ac:dyDescent="0.3">
      <c r="A2144" s="16">
        <f t="shared" si="33"/>
        <v>2143</v>
      </c>
      <c r="B2144" s="47" t="s">
        <v>15118</v>
      </c>
      <c r="C2144" s="13" t="s">
        <v>10447</v>
      </c>
      <c r="D2144" s="13" t="s">
        <v>10448</v>
      </c>
      <c r="E2144" s="44">
        <v>5501</v>
      </c>
      <c r="F2144" s="13" t="s">
        <v>10449</v>
      </c>
      <c r="G2144" s="23" t="s">
        <v>10450</v>
      </c>
      <c r="H2144" s="42" t="s">
        <v>458</v>
      </c>
      <c r="I2144" s="28" t="s">
        <v>79</v>
      </c>
      <c r="J2144" s="12" t="s">
        <v>393</v>
      </c>
      <c r="K2144" s="28" t="s">
        <v>10451</v>
      </c>
      <c r="L2144" s="12" t="s">
        <v>10452</v>
      </c>
      <c r="M2144" s="12" t="s">
        <v>10453</v>
      </c>
      <c r="N2144" s="12" t="s">
        <v>10454</v>
      </c>
      <c r="O2144" s="26" t="s">
        <v>10854</v>
      </c>
      <c r="P2144" s="26" t="s">
        <v>10855</v>
      </c>
      <c r="Q2144" s="25" t="s">
        <v>456</v>
      </c>
      <c r="R2144" s="26" t="s">
        <v>10856</v>
      </c>
      <c r="S2144" s="15" t="s">
        <v>10857</v>
      </c>
      <c r="T2144" s="52">
        <v>0</v>
      </c>
      <c r="U2144" s="22" t="s">
        <v>10858</v>
      </c>
      <c r="V2144" s="18" t="str">
        <f>+Sitio_Publico[[#This Row],[idcoleccion]]&amp;"-"&amp;Sitio_Publico[[#This Row],[id]]</f>
        <v>000-2143</v>
      </c>
      <c r="W2144" s="18">
        <f>+VLOOKUP(Sitio_Publico[[#This Row],[territorio]],Estructura!$AE$4:$AH$1067,4,0)</f>
        <v>30005501</v>
      </c>
      <c r="X2144" s="18" t="str">
        <f>+VLOOKUP(Sitio_Publico[[#This Row],[tema]],Estructura!$G$4:$J$532,4,0)</f>
        <v>T-2</v>
      </c>
      <c r="Y2144" s="18" t="str">
        <f>+VLOOKUP(Sitio_Publico[[#This Row],[contenido]],Estructura!$L$4:$O$473,4,0)</f>
        <v>C-15</v>
      </c>
      <c r="Z2144" s="18" t="str">
        <f>+VLOOKUP(Sitio_Publico[[#This Row],[Filtro Integrado]],Estructura!$U$4:$W$529,3,0)</f>
        <v>FI-0</v>
      </c>
      <c r="AA2144" s="18" t="str">
        <f>+VLOOKUP(Sitio_Publico[[#This Row],[Muestra]],Estructura!$Y$4:$AB$483,4,0)</f>
        <v>M-000158</v>
      </c>
    </row>
    <row r="2145" spans="1:27" ht="51" x14ac:dyDescent="0.3">
      <c r="A2145" s="16">
        <f t="shared" si="33"/>
        <v>2144</v>
      </c>
      <c r="B2145" s="47" t="s">
        <v>15118</v>
      </c>
      <c r="C2145" s="13" t="s">
        <v>10447</v>
      </c>
      <c r="D2145" s="13" t="s">
        <v>10448</v>
      </c>
      <c r="E2145" s="44">
        <v>13301</v>
      </c>
      <c r="F2145" s="13" t="s">
        <v>10449</v>
      </c>
      <c r="G2145" s="23" t="s">
        <v>10466</v>
      </c>
      <c r="H2145" s="42" t="s">
        <v>458</v>
      </c>
      <c r="I2145" s="28" t="s">
        <v>331</v>
      </c>
      <c r="J2145" s="12" t="s">
        <v>393</v>
      </c>
      <c r="K2145" s="28" t="s">
        <v>10524</v>
      </c>
      <c r="L2145" s="12" t="s">
        <v>10452</v>
      </c>
      <c r="M2145" s="12" t="s">
        <v>10453</v>
      </c>
      <c r="N2145" s="12" t="s">
        <v>10454</v>
      </c>
      <c r="O2145" s="26" t="s">
        <v>10859</v>
      </c>
      <c r="P2145" s="26" t="s">
        <v>10860</v>
      </c>
      <c r="Q2145" s="25" t="s">
        <v>456</v>
      </c>
      <c r="R2145" s="26" t="s">
        <v>10861</v>
      </c>
      <c r="S2145" s="15" t="s">
        <v>10862</v>
      </c>
      <c r="T2145" s="52">
        <v>0</v>
      </c>
      <c r="U2145" s="22" t="s">
        <v>10863</v>
      </c>
      <c r="V2145" s="18" t="str">
        <f>+Sitio_Publico[[#This Row],[idcoleccion]]&amp;"-"&amp;Sitio_Publico[[#This Row],[id]]</f>
        <v>000-2144</v>
      </c>
      <c r="W2145" s="18">
        <f>+VLOOKUP(Sitio_Publico[[#This Row],[territorio]],Estructura!$AE$4:$AH$1067,4,0)</f>
        <v>30013301</v>
      </c>
      <c r="X2145" s="18" t="str">
        <f>+VLOOKUP(Sitio_Publico[[#This Row],[tema]],Estructura!$G$4:$J$532,4,0)</f>
        <v>T-2</v>
      </c>
      <c r="Y2145" s="18" t="str">
        <f>+VLOOKUP(Sitio_Publico[[#This Row],[contenido]],Estructura!$L$4:$O$473,4,0)</f>
        <v>C-17</v>
      </c>
      <c r="Z2145" s="18" t="str">
        <f>+VLOOKUP(Sitio_Publico[[#This Row],[Filtro Integrado]],Estructura!$U$4:$W$529,3,0)</f>
        <v>FI-0</v>
      </c>
      <c r="AA2145" s="18" t="str">
        <f>+VLOOKUP(Sitio_Publico[[#This Row],[Muestra]],Estructura!$Y$4:$AB$483,4,0)</f>
        <v>M-00048</v>
      </c>
    </row>
    <row r="2146" spans="1:27" ht="40.799999999999997" x14ac:dyDescent="0.3">
      <c r="A2146" s="16">
        <f t="shared" si="33"/>
        <v>2145</v>
      </c>
      <c r="B2146" s="47" t="s">
        <v>15118</v>
      </c>
      <c r="C2146" s="13" t="s">
        <v>10447</v>
      </c>
      <c r="D2146" s="13" t="s">
        <v>10448</v>
      </c>
      <c r="E2146" s="44">
        <v>14103</v>
      </c>
      <c r="F2146" s="13" t="s">
        <v>10449</v>
      </c>
      <c r="G2146" s="23" t="s">
        <v>10473</v>
      </c>
      <c r="H2146" s="42" t="s">
        <v>458</v>
      </c>
      <c r="I2146" s="28" t="s">
        <v>350</v>
      </c>
      <c r="J2146" s="12" t="s">
        <v>393</v>
      </c>
      <c r="K2146" s="28" t="s">
        <v>10473</v>
      </c>
      <c r="L2146" s="12" t="s">
        <v>10452</v>
      </c>
      <c r="M2146" s="12" t="s">
        <v>10453</v>
      </c>
      <c r="N2146" s="12" t="s">
        <v>10454</v>
      </c>
      <c r="O2146" s="26" t="s">
        <v>10864</v>
      </c>
      <c r="P2146" s="26" t="s">
        <v>10865</v>
      </c>
      <c r="Q2146" s="25" t="s">
        <v>456</v>
      </c>
      <c r="R2146" s="26" t="s">
        <v>10866</v>
      </c>
      <c r="S2146" s="15" t="s">
        <v>10867</v>
      </c>
      <c r="T2146" s="52">
        <v>0</v>
      </c>
      <c r="U2146" s="22" t="s">
        <v>10775</v>
      </c>
      <c r="V2146" s="18" t="str">
        <f>+Sitio_Publico[[#This Row],[idcoleccion]]&amp;"-"&amp;Sitio_Publico[[#This Row],[id]]</f>
        <v>000-2145</v>
      </c>
      <c r="W2146" s="18">
        <f>+VLOOKUP(Sitio_Publico[[#This Row],[territorio]],Estructura!$AE$4:$AH$1067,4,0)</f>
        <v>30014103</v>
      </c>
      <c r="X2146" s="18" t="str">
        <f>+VLOOKUP(Sitio_Publico[[#This Row],[tema]],Estructura!$G$4:$J$532,4,0)</f>
        <v>T-2</v>
      </c>
      <c r="Y2146" s="18" t="str">
        <f>+VLOOKUP(Sitio_Publico[[#This Row],[contenido]],Estructura!$L$4:$O$473,4,0)</f>
        <v>C-18</v>
      </c>
      <c r="Z2146" s="18" t="str">
        <f>+VLOOKUP(Sitio_Publico[[#This Row],[Filtro Integrado]],Estructura!$U$4:$W$529,3,0)</f>
        <v>FI-0</v>
      </c>
      <c r="AA2146" s="18" t="str">
        <f>+VLOOKUP(Sitio_Publico[[#This Row],[Muestra]],Estructura!$Y$4:$AB$483,4,0)</f>
        <v>M-000160</v>
      </c>
    </row>
    <row r="2147" spans="1:27" ht="40.799999999999997" x14ac:dyDescent="0.3">
      <c r="A2147" s="16">
        <f t="shared" si="33"/>
        <v>2146</v>
      </c>
      <c r="B2147" s="47" t="s">
        <v>15118</v>
      </c>
      <c r="C2147" s="13" t="s">
        <v>10447</v>
      </c>
      <c r="D2147" s="13" t="s">
        <v>10448</v>
      </c>
      <c r="E2147" s="44">
        <v>9201</v>
      </c>
      <c r="F2147" s="13" t="s">
        <v>10449</v>
      </c>
      <c r="G2147" s="23" t="s">
        <v>10459</v>
      </c>
      <c r="H2147" s="42" t="s">
        <v>458</v>
      </c>
      <c r="I2147" s="28" t="s">
        <v>237</v>
      </c>
      <c r="J2147" s="12" t="s">
        <v>393</v>
      </c>
      <c r="K2147" s="28" t="s">
        <v>10459</v>
      </c>
      <c r="L2147" s="12" t="s">
        <v>10452</v>
      </c>
      <c r="M2147" s="12" t="s">
        <v>10453</v>
      </c>
      <c r="N2147" s="12" t="s">
        <v>10454</v>
      </c>
      <c r="O2147" s="26" t="s">
        <v>10868</v>
      </c>
      <c r="P2147" s="26" t="s">
        <v>10869</v>
      </c>
      <c r="Q2147" s="25" t="s">
        <v>456</v>
      </c>
      <c r="R2147" s="26" t="s">
        <v>10870</v>
      </c>
      <c r="S2147" s="15" t="s">
        <v>10871</v>
      </c>
      <c r="T2147" s="52">
        <v>0</v>
      </c>
      <c r="U2147" s="22" t="s">
        <v>10872</v>
      </c>
      <c r="V2147" s="18" t="str">
        <f>+Sitio_Publico[[#This Row],[idcoleccion]]&amp;"-"&amp;Sitio_Publico[[#This Row],[id]]</f>
        <v>000-2146</v>
      </c>
      <c r="W2147" s="18">
        <f>+VLOOKUP(Sitio_Publico[[#This Row],[territorio]],Estructura!$AE$4:$AH$1067,4,0)</f>
        <v>30009201</v>
      </c>
      <c r="X2147" s="18" t="str">
        <f>+VLOOKUP(Sitio_Publico[[#This Row],[tema]],Estructura!$G$4:$J$532,4,0)</f>
        <v>T-2</v>
      </c>
      <c r="Y2147" s="18" t="str">
        <f>+VLOOKUP(Sitio_Publico[[#This Row],[contenido]],Estructura!$L$4:$O$473,4,0)</f>
        <v>C-16</v>
      </c>
      <c r="Z2147" s="18" t="str">
        <f>+VLOOKUP(Sitio_Publico[[#This Row],[Filtro Integrado]],Estructura!$U$4:$W$529,3,0)</f>
        <v>FI-0</v>
      </c>
      <c r="AA2147" s="18" t="str">
        <f>+VLOOKUP(Sitio_Publico[[#This Row],[Muestra]],Estructura!$Y$4:$AB$483,4,0)</f>
        <v>M-000159</v>
      </c>
    </row>
    <row r="2148" spans="1:27" ht="40.799999999999997" x14ac:dyDescent="0.3">
      <c r="A2148" s="16">
        <f t="shared" si="33"/>
        <v>2147</v>
      </c>
      <c r="B2148" s="47" t="s">
        <v>15118</v>
      </c>
      <c r="C2148" s="13" t="s">
        <v>10447</v>
      </c>
      <c r="D2148" s="13" t="s">
        <v>10448</v>
      </c>
      <c r="E2148" s="44">
        <v>2104</v>
      </c>
      <c r="F2148" s="13" t="s">
        <v>10449</v>
      </c>
      <c r="G2148" s="23" t="s">
        <v>10473</v>
      </c>
      <c r="H2148" s="42" t="s">
        <v>458</v>
      </c>
      <c r="I2148" s="28" t="s">
        <v>35</v>
      </c>
      <c r="J2148" s="12" t="s">
        <v>393</v>
      </c>
      <c r="K2148" s="28" t="s">
        <v>10473</v>
      </c>
      <c r="L2148" s="12" t="s">
        <v>10474</v>
      </c>
      <c r="M2148" s="12" t="s">
        <v>10453</v>
      </c>
      <c r="N2148" s="12" t="s">
        <v>10454</v>
      </c>
      <c r="O2148" s="26" t="s">
        <v>10873</v>
      </c>
      <c r="P2148" s="26" t="s">
        <v>10874</v>
      </c>
      <c r="Q2148" s="25" t="s">
        <v>10495</v>
      </c>
      <c r="R2148" s="26" t="s">
        <v>10875</v>
      </c>
      <c r="S2148" s="15" t="s">
        <v>10876</v>
      </c>
      <c r="T2148" s="52">
        <v>0</v>
      </c>
      <c r="U2148" s="22" t="s">
        <v>10877</v>
      </c>
      <c r="V2148" s="18" t="str">
        <f>+Sitio_Publico[[#This Row],[idcoleccion]]&amp;"-"&amp;Sitio_Publico[[#This Row],[id]]</f>
        <v>000-2147</v>
      </c>
      <c r="W2148" s="18">
        <f>+VLOOKUP(Sitio_Publico[[#This Row],[territorio]],Estructura!$AE$4:$AH$1067,4,0)</f>
        <v>30002104</v>
      </c>
      <c r="X2148" s="18" t="str">
        <f>+VLOOKUP(Sitio_Publico[[#This Row],[tema]],Estructura!$G$4:$J$532,4,0)</f>
        <v>T-2</v>
      </c>
      <c r="Y2148" s="18" t="str">
        <f>+VLOOKUP(Sitio_Publico[[#This Row],[contenido]],Estructura!$L$4:$O$473,4,0)</f>
        <v>C-18</v>
      </c>
      <c r="Z2148" s="18" t="str">
        <f>+VLOOKUP(Sitio_Publico[[#This Row],[Filtro Integrado]],Estructura!$U$4:$W$529,3,0)</f>
        <v>FI-0</v>
      </c>
      <c r="AA2148" s="18" t="str">
        <f>+VLOOKUP(Sitio_Publico[[#This Row],[Muestra]],Estructura!$Y$4:$AB$483,4,0)</f>
        <v>M-000160</v>
      </c>
    </row>
    <row r="2149" spans="1:27" ht="40.799999999999997" x14ac:dyDescent="0.3">
      <c r="A2149" s="16">
        <f t="shared" si="33"/>
        <v>2148</v>
      </c>
      <c r="B2149" s="47" t="s">
        <v>15118</v>
      </c>
      <c r="C2149" s="13" t="s">
        <v>10447</v>
      </c>
      <c r="D2149" s="13" t="s">
        <v>10448</v>
      </c>
      <c r="E2149" s="44">
        <v>5506</v>
      </c>
      <c r="F2149" s="13" t="s">
        <v>10449</v>
      </c>
      <c r="G2149" s="23" t="s">
        <v>10473</v>
      </c>
      <c r="H2149" s="42" t="s">
        <v>458</v>
      </c>
      <c r="I2149" s="28" t="s">
        <v>83</v>
      </c>
      <c r="J2149" s="12" t="s">
        <v>393</v>
      </c>
      <c r="K2149" s="28" t="s">
        <v>10473</v>
      </c>
      <c r="L2149" s="12" t="s">
        <v>10452</v>
      </c>
      <c r="M2149" s="12" t="s">
        <v>10453</v>
      </c>
      <c r="N2149" s="12" t="s">
        <v>10454</v>
      </c>
      <c r="O2149" s="26" t="s">
        <v>10878</v>
      </c>
      <c r="P2149" s="26" t="s">
        <v>10879</v>
      </c>
      <c r="Q2149" s="25" t="s">
        <v>456</v>
      </c>
      <c r="R2149" s="26" t="s">
        <v>10880</v>
      </c>
      <c r="S2149" s="15" t="s">
        <v>10881</v>
      </c>
      <c r="T2149" s="52">
        <v>0</v>
      </c>
      <c r="U2149" s="22" t="s">
        <v>10882</v>
      </c>
      <c r="V2149" s="18" t="str">
        <f>+Sitio_Publico[[#This Row],[idcoleccion]]&amp;"-"&amp;Sitio_Publico[[#This Row],[id]]</f>
        <v>000-2148</v>
      </c>
      <c r="W2149" s="18">
        <f>+VLOOKUP(Sitio_Publico[[#This Row],[territorio]],Estructura!$AE$4:$AH$1067,4,0)</f>
        <v>30005506</v>
      </c>
      <c r="X2149" s="18" t="str">
        <f>+VLOOKUP(Sitio_Publico[[#This Row],[tema]],Estructura!$G$4:$J$532,4,0)</f>
        <v>T-2</v>
      </c>
      <c r="Y2149" s="18" t="str">
        <f>+VLOOKUP(Sitio_Publico[[#This Row],[contenido]],Estructura!$L$4:$O$473,4,0)</f>
        <v>C-18</v>
      </c>
      <c r="Z2149" s="18" t="str">
        <f>+VLOOKUP(Sitio_Publico[[#This Row],[Filtro Integrado]],Estructura!$U$4:$W$529,3,0)</f>
        <v>FI-0</v>
      </c>
      <c r="AA2149" s="18" t="str">
        <f>+VLOOKUP(Sitio_Publico[[#This Row],[Muestra]],Estructura!$Y$4:$AB$483,4,0)</f>
        <v>M-000160</v>
      </c>
    </row>
    <row r="2150" spans="1:27" ht="40.799999999999997" x14ac:dyDescent="0.3">
      <c r="A2150" s="16">
        <f t="shared" si="33"/>
        <v>2149</v>
      </c>
      <c r="B2150" s="47" t="s">
        <v>15118</v>
      </c>
      <c r="C2150" s="13" t="s">
        <v>10447</v>
      </c>
      <c r="D2150" s="13" t="s">
        <v>10448</v>
      </c>
      <c r="E2150" s="44">
        <v>3202</v>
      </c>
      <c r="F2150" s="13" t="s">
        <v>10449</v>
      </c>
      <c r="G2150" s="23" t="s">
        <v>10883</v>
      </c>
      <c r="H2150" s="42" t="s">
        <v>458</v>
      </c>
      <c r="I2150" s="28" t="s">
        <v>45</v>
      </c>
      <c r="J2150" s="12" t="s">
        <v>393</v>
      </c>
      <c r="K2150" s="28" t="s">
        <v>10883</v>
      </c>
      <c r="L2150" s="12" t="s">
        <v>10452</v>
      </c>
      <c r="M2150" s="12" t="s">
        <v>10453</v>
      </c>
      <c r="N2150" s="12" t="s">
        <v>10454</v>
      </c>
      <c r="O2150" s="26" t="s">
        <v>10884</v>
      </c>
      <c r="P2150" s="26" t="s">
        <v>10885</v>
      </c>
      <c r="Q2150" s="25" t="s">
        <v>456</v>
      </c>
      <c r="R2150" s="26" t="s">
        <v>10886</v>
      </c>
      <c r="S2150" s="15" t="s">
        <v>10887</v>
      </c>
      <c r="T2150" s="52">
        <v>0</v>
      </c>
      <c r="U2150" s="22" t="s">
        <v>10888</v>
      </c>
      <c r="V2150" s="18" t="str">
        <f>+Sitio_Publico[[#This Row],[idcoleccion]]&amp;"-"&amp;Sitio_Publico[[#This Row],[id]]</f>
        <v>000-2149</v>
      </c>
      <c r="W2150" s="18">
        <f>+VLOOKUP(Sitio_Publico[[#This Row],[territorio]],Estructura!$AE$4:$AH$1067,4,0)</f>
        <v>30003202</v>
      </c>
      <c r="X2150" s="18" t="str">
        <f>+VLOOKUP(Sitio_Publico[[#This Row],[tema]],Estructura!$G$4:$J$532,4,0)</f>
        <v>T-2</v>
      </c>
      <c r="Y2150" s="18" t="str">
        <f>+VLOOKUP(Sitio_Publico[[#This Row],[contenido]],Estructura!$L$4:$O$473,4,0)</f>
        <v>C-19</v>
      </c>
      <c r="Z2150" s="18" t="str">
        <f>+VLOOKUP(Sitio_Publico[[#This Row],[Filtro Integrado]],Estructura!$U$4:$W$529,3,0)</f>
        <v>FI-0</v>
      </c>
      <c r="AA2150" s="18" t="str">
        <f>+VLOOKUP(Sitio_Publico[[#This Row],[Muestra]],Estructura!$Y$4:$AB$483,4,0)</f>
        <v>M-000164</v>
      </c>
    </row>
    <row r="2151" spans="1:27" ht="40.799999999999997" x14ac:dyDescent="0.3">
      <c r="A2151" s="16">
        <f t="shared" si="33"/>
        <v>2150</v>
      </c>
      <c r="B2151" s="47" t="s">
        <v>15118</v>
      </c>
      <c r="C2151" s="13" t="s">
        <v>10447</v>
      </c>
      <c r="D2151" s="13" t="s">
        <v>10448</v>
      </c>
      <c r="E2151" s="44">
        <v>12102</v>
      </c>
      <c r="F2151" s="13" t="s">
        <v>10449</v>
      </c>
      <c r="G2151" s="23" t="s">
        <v>10473</v>
      </c>
      <c r="H2151" s="42" t="s">
        <v>458</v>
      </c>
      <c r="I2151" s="28" t="s">
        <v>288</v>
      </c>
      <c r="J2151" s="12" t="s">
        <v>393</v>
      </c>
      <c r="K2151" s="28" t="s">
        <v>10473</v>
      </c>
      <c r="L2151" s="12" t="s">
        <v>10474</v>
      </c>
      <c r="M2151" s="12" t="s">
        <v>10453</v>
      </c>
      <c r="N2151" s="12" t="s">
        <v>10454</v>
      </c>
      <c r="O2151" s="26" t="s">
        <v>10889</v>
      </c>
      <c r="P2151" s="26" t="s">
        <v>10890</v>
      </c>
      <c r="Q2151" s="25" t="s">
        <v>10495</v>
      </c>
      <c r="R2151" s="26" t="s">
        <v>10891</v>
      </c>
      <c r="S2151" s="15" t="s">
        <v>10892</v>
      </c>
      <c r="T2151" s="52">
        <v>0</v>
      </c>
      <c r="U2151" s="22" t="s">
        <v>10893</v>
      </c>
      <c r="V2151" s="18" t="str">
        <f>+Sitio_Publico[[#This Row],[idcoleccion]]&amp;"-"&amp;Sitio_Publico[[#This Row],[id]]</f>
        <v>000-2150</v>
      </c>
      <c r="W2151" s="18">
        <f>+VLOOKUP(Sitio_Publico[[#This Row],[territorio]],Estructura!$AE$4:$AH$1067,4,0)</f>
        <v>30012102</v>
      </c>
      <c r="X2151" s="18" t="str">
        <f>+VLOOKUP(Sitio_Publico[[#This Row],[tema]],Estructura!$G$4:$J$532,4,0)</f>
        <v>T-2</v>
      </c>
      <c r="Y2151" s="18" t="str">
        <f>+VLOOKUP(Sitio_Publico[[#This Row],[contenido]],Estructura!$L$4:$O$473,4,0)</f>
        <v>C-18</v>
      </c>
      <c r="Z2151" s="18" t="str">
        <f>+VLOOKUP(Sitio_Publico[[#This Row],[Filtro Integrado]],Estructura!$U$4:$W$529,3,0)</f>
        <v>FI-0</v>
      </c>
      <c r="AA2151" s="18" t="str">
        <f>+VLOOKUP(Sitio_Publico[[#This Row],[Muestra]],Estructura!$Y$4:$AB$483,4,0)</f>
        <v>M-000160</v>
      </c>
    </row>
    <row r="2152" spans="1:27" ht="40.799999999999997" x14ac:dyDescent="0.3">
      <c r="A2152" s="16">
        <f t="shared" si="33"/>
        <v>2151</v>
      </c>
      <c r="B2152" s="47" t="s">
        <v>15118</v>
      </c>
      <c r="C2152" s="13" t="s">
        <v>10447</v>
      </c>
      <c r="D2152" s="13" t="s">
        <v>10448</v>
      </c>
      <c r="E2152" s="44">
        <v>13401</v>
      </c>
      <c r="F2152" s="13" t="s">
        <v>10449</v>
      </c>
      <c r="G2152" s="23" t="s">
        <v>10473</v>
      </c>
      <c r="H2152" s="42" t="s">
        <v>458</v>
      </c>
      <c r="I2152" s="28" t="s">
        <v>334</v>
      </c>
      <c r="J2152" s="12" t="s">
        <v>393</v>
      </c>
      <c r="K2152" s="28" t="s">
        <v>10473</v>
      </c>
      <c r="L2152" s="12" t="s">
        <v>10474</v>
      </c>
      <c r="M2152" s="12" t="s">
        <v>10453</v>
      </c>
      <c r="N2152" s="12" t="s">
        <v>10454</v>
      </c>
      <c r="O2152" s="26" t="s">
        <v>10894</v>
      </c>
      <c r="P2152" s="26" t="s">
        <v>10895</v>
      </c>
      <c r="Q2152" s="25" t="s">
        <v>10495</v>
      </c>
      <c r="R2152" s="26" t="s">
        <v>10896</v>
      </c>
      <c r="S2152" s="15" t="s">
        <v>10897</v>
      </c>
      <c r="T2152" s="52">
        <v>0</v>
      </c>
      <c r="U2152" s="22" t="s">
        <v>10898</v>
      </c>
      <c r="V2152" s="18" t="str">
        <f>+Sitio_Publico[[#This Row],[idcoleccion]]&amp;"-"&amp;Sitio_Publico[[#This Row],[id]]</f>
        <v>000-2151</v>
      </c>
      <c r="W2152" s="18">
        <f>+VLOOKUP(Sitio_Publico[[#This Row],[territorio]],Estructura!$AE$4:$AH$1067,4,0)</f>
        <v>30013401</v>
      </c>
      <c r="X2152" s="18" t="str">
        <f>+VLOOKUP(Sitio_Publico[[#This Row],[tema]],Estructura!$G$4:$J$532,4,0)</f>
        <v>T-2</v>
      </c>
      <c r="Y2152" s="18" t="str">
        <f>+VLOOKUP(Sitio_Publico[[#This Row],[contenido]],Estructura!$L$4:$O$473,4,0)</f>
        <v>C-18</v>
      </c>
      <c r="Z2152" s="18" t="str">
        <f>+VLOOKUP(Sitio_Publico[[#This Row],[Filtro Integrado]],Estructura!$U$4:$W$529,3,0)</f>
        <v>FI-0</v>
      </c>
      <c r="AA2152" s="18" t="str">
        <f>+VLOOKUP(Sitio_Publico[[#This Row],[Muestra]],Estructura!$Y$4:$AB$483,4,0)</f>
        <v>M-000160</v>
      </c>
    </row>
    <row r="2153" spans="1:27" ht="40.799999999999997" x14ac:dyDescent="0.3">
      <c r="A2153" s="16">
        <f t="shared" si="33"/>
        <v>2152</v>
      </c>
      <c r="B2153" s="47" t="s">
        <v>15118</v>
      </c>
      <c r="C2153" s="13" t="s">
        <v>10447</v>
      </c>
      <c r="D2153" s="13" t="s">
        <v>10448</v>
      </c>
      <c r="E2153" s="44">
        <v>10105</v>
      </c>
      <c r="F2153" s="13" t="s">
        <v>10449</v>
      </c>
      <c r="G2153" s="23" t="s">
        <v>10473</v>
      </c>
      <c r="H2153" s="42" t="s">
        <v>458</v>
      </c>
      <c r="I2153" s="28" t="s">
        <v>252</v>
      </c>
      <c r="J2153" s="12" t="s">
        <v>393</v>
      </c>
      <c r="K2153" s="28" t="s">
        <v>10473</v>
      </c>
      <c r="L2153" s="12" t="s">
        <v>10452</v>
      </c>
      <c r="M2153" s="12" t="s">
        <v>10453</v>
      </c>
      <c r="N2153" s="12" t="s">
        <v>10454</v>
      </c>
      <c r="O2153" s="26" t="s">
        <v>10899</v>
      </c>
      <c r="P2153" s="26" t="s">
        <v>10900</v>
      </c>
      <c r="Q2153" s="25" t="s">
        <v>456</v>
      </c>
      <c r="R2153" s="26" t="s">
        <v>10901</v>
      </c>
      <c r="S2153" s="15" t="s">
        <v>10902</v>
      </c>
      <c r="T2153" s="52">
        <v>0</v>
      </c>
      <c r="U2153" s="22" t="s">
        <v>10903</v>
      </c>
      <c r="V2153" s="18" t="str">
        <f>+Sitio_Publico[[#This Row],[idcoleccion]]&amp;"-"&amp;Sitio_Publico[[#This Row],[id]]</f>
        <v>000-2152</v>
      </c>
      <c r="W2153" s="18">
        <f>+VLOOKUP(Sitio_Publico[[#This Row],[territorio]],Estructura!$AE$4:$AH$1067,4,0)</f>
        <v>30010105</v>
      </c>
      <c r="X2153" s="18" t="str">
        <f>+VLOOKUP(Sitio_Publico[[#This Row],[tema]],Estructura!$G$4:$J$532,4,0)</f>
        <v>T-2</v>
      </c>
      <c r="Y2153" s="18" t="str">
        <f>+VLOOKUP(Sitio_Publico[[#This Row],[contenido]],Estructura!$L$4:$O$473,4,0)</f>
        <v>C-18</v>
      </c>
      <c r="Z2153" s="18" t="str">
        <f>+VLOOKUP(Sitio_Publico[[#This Row],[Filtro Integrado]],Estructura!$U$4:$W$529,3,0)</f>
        <v>FI-0</v>
      </c>
      <c r="AA2153" s="18" t="str">
        <f>+VLOOKUP(Sitio_Publico[[#This Row],[Muestra]],Estructura!$Y$4:$AB$483,4,0)</f>
        <v>M-000160</v>
      </c>
    </row>
    <row r="2154" spans="1:27" ht="51" x14ac:dyDescent="0.3">
      <c r="A2154" s="16">
        <f t="shared" si="33"/>
        <v>2153</v>
      </c>
      <c r="B2154" s="47" t="s">
        <v>15118</v>
      </c>
      <c r="C2154" s="13" t="s">
        <v>10447</v>
      </c>
      <c r="D2154" s="13" t="s">
        <v>10448</v>
      </c>
      <c r="E2154" s="44">
        <v>8203</v>
      </c>
      <c r="F2154" s="13" t="s">
        <v>10449</v>
      </c>
      <c r="G2154" s="23" t="s">
        <v>10459</v>
      </c>
      <c r="H2154" s="42" t="s">
        <v>458</v>
      </c>
      <c r="I2154" s="28" t="s">
        <v>176</v>
      </c>
      <c r="J2154" s="12" t="s">
        <v>393</v>
      </c>
      <c r="K2154" s="28" t="s">
        <v>10459</v>
      </c>
      <c r="L2154" s="12" t="s">
        <v>10452</v>
      </c>
      <c r="M2154" s="12" t="s">
        <v>10453</v>
      </c>
      <c r="N2154" s="12" t="s">
        <v>10454</v>
      </c>
      <c r="O2154" s="26" t="s">
        <v>10904</v>
      </c>
      <c r="P2154" s="26" t="s">
        <v>10905</v>
      </c>
      <c r="Q2154" s="25" t="s">
        <v>456</v>
      </c>
      <c r="R2154" s="26" t="s">
        <v>10906</v>
      </c>
      <c r="S2154" s="15" t="s">
        <v>10907</v>
      </c>
      <c r="T2154" s="52">
        <v>0</v>
      </c>
      <c r="U2154" s="22" t="s">
        <v>10908</v>
      </c>
      <c r="V2154" s="18" t="str">
        <f>+Sitio_Publico[[#This Row],[idcoleccion]]&amp;"-"&amp;Sitio_Publico[[#This Row],[id]]</f>
        <v>000-2153</v>
      </c>
      <c r="W2154" s="18">
        <f>+VLOOKUP(Sitio_Publico[[#This Row],[territorio]],Estructura!$AE$4:$AH$1067,4,0)</f>
        <v>30008203</v>
      </c>
      <c r="X2154" s="18" t="str">
        <f>+VLOOKUP(Sitio_Publico[[#This Row],[tema]],Estructura!$G$4:$J$532,4,0)</f>
        <v>T-2</v>
      </c>
      <c r="Y2154" s="18" t="str">
        <f>+VLOOKUP(Sitio_Publico[[#This Row],[contenido]],Estructura!$L$4:$O$473,4,0)</f>
        <v>C-16</v>
      </c>
      <c r="Z2154" s="18" t="str">
        <f>+VLOOKUP(Sitio_Publico[[#This Row],[Filtro Integrado]],Estructura!$U$4:$W$529,3,0)</f>
        <v>FI-0</v>
      </c>
      <c r="AA2154" s="18" t="str">
        <f>+VLOOKUP(Sitio_Publico[[#This Row],[Muestra]],Estructura!$Y$4:$AB$483,4,0)</f>
        <v>M-000159</v>
      </c>
    </row>
    <row r="2155" spans="1:27" ht="51" x14ac:dyDescent="0.3">
      <c r="A2155" s="16">
        <f t="shared" si="33"/>
        <v>2154</v>
      </c>
      <c r="B2155" s="47" t="s">
        <v>15118</v>
      </c>
      <c r="C2155" s="13" t="s">
        <v>10447</v>
      </c>
      <c r="D2155" s="13" t="s">
        <v>10448</v>
      </c>
      <c r="E2155" s="44">
        <v>6115</v>
      </c>
      <c r="F2155" s="13" t="s">
        <v>10449</v>
      </c>
      <c r="G2155" s="23" t="s">
        <v>10466</v>
      </c>
      <c r="H2155" s="42" t="s">
        <v>458</v>
      </c>
      <c r="I2155" s="28" t="s">
        <v>114</v>
      </c>
      <c r="J2155" s="12" t="s">
        <v>393</v>
      </c>
      <c r="K2155" s="28" t="s">
        <v>10492</v>
      </c>
      <c r="L2155" s="12" t="s">
        <v>10452</v>
      </c>
      <c r="M2155" s="12" t="s">
        <v>587</v>
      </c>
      <c r="N2155" s="12" t="s">
        <v>10454</v>
      </c>
      <c r="O2155" s="26" t="s">
        <v>10909</v>
      </c>
      <c r="P2155" s="26" t="s">
        <v>10910</v>
      </c>
      <c r="Q2155" s="25" t="s">
        <v>10495</v>
      </c>
      <c r="R2155" s="26" t="s">
        <v>10911</v>
      </c>
      <c r="S2155" s="15" t="s">
        <v>10912</v>
      </c>
      <c r="T2155" s="52">
        <v>0</v>
      </c>
      <c r="U2155" s="22" t="s">
        <v>10913</v>
      </c>
      <c r="V2155" s="18" t="str">
        <f>+Sitio_Publico[[#This Row],[idcoleccion]]&amp;"-"&amp;Sitio_Publico[[#This Row],[id]]</f>
        <v>000-2154</v>
      </c>
      <c r="W2155" s="18">
        <f>+VLOOKUP(Sitio_Publico[[#This Row],[territorio]],Estructura!$AE$4:$AH$1067,4,0)</f>
        <v>30006115</v>
      </c>
      <c r="X2155" s="18" t="str">
        <f>+VLOOKUP(Sitio_Publico[[#This Row],[tema]],Estructura!$G$4:$J$532,4,0)</f>
        <v>T-2</v>
      </c>
      <c r="Y2155" s="18" t="str">
        <f>+VLOOKUP(Sitio_Publico[[#This Row],[contenido]],Estructura!$L$4:$O$473,4,0)</f>
        <v>C-17</v>
      </c>
      <c r="Z2155" s="18" t="str">
        <f>+VLOOKUP(Sitio_Publico[[#This Row],[Filtro Integrado]],Estructura!$U$4:$W$529,3,0)</f>
        <v>FI-0</v>
      </c>
      <c r="AA2155" s="18" t="str">
        <f>+VLOOKUP(Sitio_Publico[[#This Row],[Muestra]],Estructura!$Y$4:$AB$483,4,0)</f>
        <v>M-000162</v>
      </c>
    </row>
    <row r="2156" spans="1:27" ht="51" x14ac:dyDescent="0.3">
      <c r="A2156" s="16">
        <f t="shared" si="33"/>
        <v>2155</v>
      </c>
      <c r="B2156" s="47" t="s">
        <v>15118</v>
      </c>
      <c r="C2156" s="13" t="s">
        <v>10447</v>
      </c>
      <c r="D2156" s="13" t="s">
        <v>10448</v>
      </c>
      <c r="E2156" s="44">
        <v>6116</v>
      </c>
      <c r="F2156" s="13" t="s">
        <v>10449</v>
      </c>
      <c r="G2156" s="23" t="s">
        <v>10450</v>
      </c>
      <c r="H2156" s="42" t="s">
        <v>458</v>
      </c>
      <c r="I2156" s="28" t="s">
        <v>115</v>
      </c>
      <c r="J2156" s="12" t="s">
        <v>393</v>
      </c>
      <c r="K2156" s="28" t="s">
        <v>10451</v>
      </c>
      <c r="L2156" s="12" t="s">
        <v>10452</v>
      </c>
      <c r="M2156" s="12" t="s">
        <v>10453</v>
      </c>
      <c r="N2156" s="12" t="s">
        <v>10454</v>
      </c>
      <c r="O2156" s="26" t="s">
        <v>10914</v>
      </c>
      <c r="P2156" s="26" t="s">
        <v>10915</v>
      </c>
      <c r="Q2156" s="25" t="s">
        <v>456</v>
      </c>
      <c r="R2156" s="26" t="s">
        <v>10916</v>
      </c>
      <c r="S2156" s="15" t="s">
        <v>10917</v>
      </c>
      <c r="T2156" s="52">
        <v>0</v>
      </c>
      <c r="U2156" s="22" t="s">
        <v>10918</v>
      </c>
      <c r="V2156" s="18" t="str">
        <f>+Sitio_Publico[[#This Row],[idcoleccion]]&amp;"-"&amp;Sitio_Publico[[#This Row],[id]]</f>
        <v>000-2155</v>
      </c>
      <c r="W2156" s="18">
        <f>+VLOOKUP(Sitio_Publico[[#This Row],[territorio]],Estructura!$AE$4:$AH$1067,4,0)</f>
        <v>30006116</v>
      </c>
      <c r="X2156" s="18" t="str">
        <f>+VLOOKUP(Sitio_Publico[[#This Row],[tema]],Estructura!$G$4:$J$532,4,0)</f>
        <v>T-2</v>
      </c>
      <c r="Y2156" s="18" t="str">
        <f>+VLOOKUP(Sitio_Publico[[#This Row],[contenido]],Estructura!$L$4:$O$473,4,0)</f>
        <v>C-15</v>
      </c>
      <c r="Z2156" s="18" t="str">
        <f>+VLOOKUP(Sitio_Publico[[#This Row],[Filtro Integrado]],Estructura!$U$4:$W$529,3,0)</f>
        <v>FI-0</v>
      </c>
      <c r="AA2156" s="18" t="str">
        <f>+VLOOKUP(Sitio_Publico[[#This Row],[Muestra]],Estructura!$Y$4:$AB$483,4,0)</f>
        <v>M-000158</v>
      </c>
    </row>
    <row r="2157" spans="1:27" ht="51" x14ac:dyDescent="0.3">
      <c r="A2157" s="16">
        <f t="shared" si="33"/>
        <v>2156</v>
      </c>
      <c r="B2157" s="47" t="s">
        <v>15118</v>
      </c>
      <c r="C2157" s="13" t="s">
        <v>10447</v>
      </c>
      <c r="D2157" s="13" t="s">
        <v>10448</v>
      </c>
      <c r="E2157" s="44">
        <v>10108</v>
      </c>
      <c r="F2157" s="13" t="s">
        <v>10449</v>
      </c>
      <c r="G2157" s="23" t="s">
        <v>10459</v>
      </c>
      <c r="H2157" s="42" t="s">
        <v>458</v>
      </c>
      <c r="I2157" s="28" t="s">
        <v>255</v>
      </c>
      <c r="J2157" s="12" t="s">
        <v>393</v>
      </c>
      <c r="K2157" s="28" t="s">
        <v>10459</v>
      </c>
      <c r="L2157" s="12" t="s">
        <v>10452</v>
      </c>
      <c r="M2157" s="12" t="s">
        <v>10453</v>
      </c>
      <c r="N2157" s="12" t="s">
        <v>10454</v>
      </c>
      <c r="O2157" s="26" t="s">
        <v>10919</v>
      </c>
      <c r="P2157" s="26" t="s">
        <v>10920</v>
      </c>
      <c r="Q2157" s="25" t="s">
        <v>456</v>
      </c>
      <c r="R2157" s="26" t="s">
        <v>10921</v>
      </c>
      <c r="S2157" s="15" t="s">
        <v>10922</v>
      </c>
      <c r="T2157" s="52">
        <v>0</v>
      </c>
      <c r="U2157" s="22" t="s">
        <v>10923</v>
      </c>
      <c r="V2157" s="18" t="str">
        <f>+Sitio_Publico[[#This Row],[idcoleccion]]&amp;"-"&amp;Sitio_Publico[[#This Row],[id]]</f>
        <v>000-2156</v>
      </c>
      <c r="W2157" s="18">
        <f>+VLOOKUP(Sitio_Publico[[#This Row],[territorio]],Estructura!$AE$4:$AH$1067,4,0)</f>
        <v>30010108</v>
      </c>
      <c r="X2157" s="18" t="str">
        <f>+VLOOKUP(Sitio_Publico[[#This Row],[tema]],Estructura!$G$4:$J$532,4,0)</f>
        <v>T-2</v>
      </c>
      <c r="Y2157" s="18" t="str">
        <f>+VLOOKUP(Sitio_Publico[[#This Row],[contenido]],Estructura!$L$4:$O$473,4,0)</f>
        <v>C-16</v>
      </c>
      <c r="Z2157" s="18" t="str">
        <f>+VLOOKUP(Sitio_Publico[[#This Row],[Filtro Integrado]],Estructura!$U$4:$W$529,3,0)</f>
        <v>FI-0</v>
      </c>
      <c r="AA2157" s="18" t="str">
        <f>+VLOOKUP(Sitio_Publico[[#This Row],[Muestra]],Estructura!$Y$4:$AB$483,4,0)</f>
        <v>M-000159</v>
      </c>
    </row>
    <row r="2158" spans="1:27" ht="51" x14ac:dyDescent="0.3">
      <c r="A2158" s="16">
        <f t="shared" si="33"/>
        <v>2157</v>
      </c>
      <c r="B2158" s="47" t="s">
        <v>15118</v>
      </c>
      <c r="C2158" s="13" t="s">
        <v>10447</v>
      </c>
      <c r="D2158" s="13" t="s">
        <v>10448</v>
      </c>
      <c r="E2158" s="44">
        <v>13123</v>
      </c>
      <c r="F2158" s="13" t="s">
        <v>10449</v>
      </c>
      <c r="G2158" s="23" t="s">
        <v>10459</v>
      </c>
      <c r="H2158" s="42" t="s">
        <v>458</v>
      </c>
      <c r="I2158" s="28" t="s">
        <v>319</v>
      </c>
      <c r="J2158" s="12" t="s">
        <v>393</v>
      </c>
      <c r="K2158" s="28" t="s">
        <v>10459</v>
      </c>
      <c r="L2158" s="12" t="s">
        <v>10474</v>
      </c>
      <c r="M2158" s="12" t="s">
        <v>10453</v>
      </c>
      <c r="N2158" s="12" t="s">
        <v>10454</v>
      </c>
      <c r="O2158" s="26" t="s">
        <v>10924</v>
      </c>
      <c r="P2158" s="26" t="s">
        <v>10925</v>
      </c>
      <c r="Q2158" s="25" t="s">
        <v>10482</v>
      </c>
      <c r="R2158" s="26" t="s">
        <v>10926</v>
      </c>
      <c r="S2158" s="15" t="s">
        <v>10927</v>
      </c>
      <c r="T2158" s="52">
        <v>0</v>
      </c>
      <c r="U2158" s="22" t="s">
        <v>10928</v>
      </c>
      <c r="V2158" s="18" t="str">
        <f>+Sitio_Publico[[#This Row],[idcoleccion]]&amp;"-"&amp;Sitio_Publico[[#This Row],[id]]</f>
        <v>000-2157</v>
      </c>
      <c r="W2158" s="18">
        <f>+VLOOKUP(Sitio_Publico[[#This Row],[territorio]],Estructura!$AE$4:$AH$1067,4,0)</f>
        <v>30013123</v>
      </c>
      <c r="X2158" s="18" t="str">
        <f>+VLOOKUP(Sitio_Publico[[#This Row],[tema]],Estructura!$G$4:$J$532,4,0)</f>
        <v>T-2</v>
      </c>
      <c r="Y2158" s="18" t="str">
        <f>+VLOOKUP(Sitio_Publico[[#This Row],[contenido]],Estructura!$L$4:$O$473,4,0)</f>
        <v>C-16</v>
      </c>
      <c r="Z2158" s="18" t="str">
        <f>+VLOOKUP(Sitio_Publico[[#This Row],[Filtro Integrado]],Estructura!$U$4:$W$529,3,0)</f>
        <v>FI-0</v>
      </c>
      <c r="AA2158" s="18" t="str">
        <f>+VLOOKUP(Sitio_Publico[[#This Row],[Muestra]],Estructura!$Y$4:$AB$483,4,0)</f>
        <v>M-000159</v>
      </c>
    </row>
    <row r="2159" spans="1:27" ht="51" x14ac:dyDescent="0.3">
      <c r="A2159" s="16">
        <f t="shared" si="33"/>
        <v>2158</v>
      </c>
      <c r="B2159" s="47" t="s">
        <v>15118</v>
      </c>
      <c r="C2159" s="13" t="s">
        <v>10447</v>
      </c>
      <c r="D2159" s="13" t="s">
        <v>10448</v>
      </c>
      <c r="E2159" s="44">
        <v>8307</v>
      </c>
      <c r="F2159" s="13" t="s">
        <v>10449</v>
      </c>
      <c r="G2159" s="23" t="s">
        <v>10450</v>
      </c>
      <c r="H2159" s="42" t="s">
        <v>458</v>
      </c>
      <c r="I2159" s="28" t="s">
        <v>187</v>
      </c>
      <c r="J2159" s="12" t="s">
        <v>393</v>
      </c>
      <c r="K2159" s="28" t="s">
        <v>10451</v>
      </c>
      <c r="L2159" s="12" t="s">
        <v>10452</v>
      </c>
      <c r="M2159" s="12" t="s">
        <v>10453</v>
      </c>
      <c r="N2159" s="12" t="s">
        <v>10454</v>
      </c>
      <c r="O2159" s="26" t="s">
        <v>10929</v>
      </c>
      <c r="P2159" s="26" t="s">
        <v>10930</v>
      </c>
      <c r="Q2159" s="25" t="s">
        <v>456</v>
      </c>
      <c r="R2159" s="26" t="s">
        <v>10931</v>
      </c>
      <c r="S2159" s="15" t="s">
        <v>10932</v>
      </c>
      <c r="T2159" s="52">
        <v>0</v>
      </c>
      <c r="U2159" s="22" t="s">
        <v>10933</v>
      </c>
      <c r="V2159" s="18" t="str">
        <f>+Sitio_Publico[[#This Row],[idcoleccion]]&amp;"-"&amp;Sitio_Publico[[#This Row],[id]]</f>
        <v>000-2158</v>
      </c>
      <c r="W2159" s="18">
        <f>+VLOOKUP(Sitio_Publico[[#This Row],[territorio]],Estructura!$AE$4:$AH$1067,4,0)</f>
        <v>30008307</v>
      </c>
      <c r="X2159" s="18" t="str">
        <f>+VLOOKUP(Sitio_Publico[[#This Row],[tema]],Estructura!$G$4:$J$532,4,0)</f>
        <v>T-2</v>
      </c>
      <c r="Y2159" s="18" t="str">
        <f>+VLOOKUP(Sitio_Publico[[#This Row],[contenido]],Estructura!$L$4:$O$473,4,0)</f>
        <v>C-15</v>
      </c>
      <c r="Z2159" s="18" t="str">
        <f>+VLOOKUP(Sitio_Publico[[#This Row],[Filtro Integrado]],Estructura!$U$4:$W$529,3,0)</f>
        <v>FI-0</v>
      </c>
      <c r="AA2159" s="18" t="str">
        <f>+VLOOKUP(Sitio_Publico[[#This Row],[Muestra]],Estructura!$Y$4:$AB$483,4,0)</f>
        <v>M-000158</v>
      </c>
    </row>
    <row r="2160" spans="1:27" ht="51" x14ac:dyDescent="0.3">
      <c r="A2160" s="16">
        <f t="shared" si="33"/>
        <v>2159</v>
      </c>
      <c r="B2160" s="47" t="s">
        <v>15118</v>
      </c>
      <c r="C2160" s="13" t="s">
        <v>10447</v>
      </c>
      <c r="D2160" s="13" t="s">
        <v>10448</v>
      </c>
      <c r="E2160" s="44">
        <v>5501</v>
      </c>
      <c r="F2160" s="13" t="s">
        <v>10449</v>
      </c>
      <c r="G2160" s="23" t="s">
        <v>10450</v>
      </c>
      <c r="H2160" s="42" t="s">
        <v>458</v>
      </c>
      <c r="I2160" s="28" t="s">
        <v>79</v>
      </c>
      <c r="J2160" s="12" t="s">
        <v>393</v>
      </c>
      <c r="K2160" s="28" t="s">
        <v>10486</v>
      </c>
      <c r="L2160" s="12" t="s">
        <v>10452</v>
      </c>
      <c r="M2160" s="12" t="s">
        <v>10453</v>
      </c>
      <c r="N2160" s="12" t="s">
        <v>10454</v>
      </c>
      <c r="O2160" s="26" t="s">
        <v>10934</v>
      </c>
      <c r="P2160" s="26" t="s">
        <v>10935</v>
      </c>
      <c r="Q2160" s="25" t="s">
        <v>456</v>
      </c>
      <c r="R2160" s="26" t="s">
        <v>10936</v>
      </c>
      <c r="S2160" s="15" t="s">
        <v>10937</v>
      </c>
      <c r="T2160" s="52">
        <v>0</v>
      </c>
      <c r="U2160" s="22" t="s">
        <v>10858</v>
      </c>
      <c r="V2160" s="18" t="str">
        <f>+Sitio_Publico[[#This Row],[idcoleccion]]&amp;"-"&amp;Sitio_Publico[[#This Row],[id]]</f>
        <v>000-2159</v>
      </c>
      <c r="W2160" s="18">
        <f>+VLOOKUP(Sitio_Publico[[#This Row],[territorio]],Estructura!$AE$4:$AH$1067,4,0)</f>
        <v>30005501</v>
      </c>
      <c r="X2160" s="18" t="str">
        <f>+VLOOKUP(Sitio_Publico[[#This Row],[tema]],Estructura!$G$4:$J$532,4,0)</f>
        <v>T-2</v>
      </c>
      <c r="Y2160" s="18" t="str">
        <f>+VLOOKUP(Sitio_Publico[[#This Row],[contenido]],Estructura!$L$4:$O$473,4,0)</f>
        <v>C-15</v>
      </c>
      <c r="Z2160" s="18" t="str">
        <f>+VLOOKUP(Sitio_Publico[[#This Row],[Filtro Integrado]],Estructura!$U$4:$W$529,3,0)</f>
        <v>FI-0</v>
      </c>
      <c r="AA2160" s="18" t="str">
        <f>+VLOOKUP(Sitio_Publico[[#This Row],[Muestra]],Estructura!$Y$4:$AB$483,4,0)</f>
        <v>M-000161</v>
      </c>
    </row>
    <row r="2161" spans="1:27" ht="40.799999999999997" x14ac:dyDescent="0.3">
      <c r="A2161" s="16">
        <f t="shared" si="33"/>
        <v>2160</v>
      </c>
      <c r="B2161" s="47" t="s">
        <v>15118</v>
      </c>
      <c r="C2161" s="13" t="s">
        <v>10447</v>
      </c>
      <c r="D2161" s="13" t="s">
        <v>10448</v>
      </c>
      <c r="E2161" s="44">
        <v>7307</v>
      </c>
      <c r="F2161" s="13" t="s">
        <v>10449</v>
      </c>
      <c r="G2161" s="23" t="s">
        <v>10473</v>
      </c>
      <c r="H2161" s="42" t="s">
        <v>458</v>
      </c>
      <c r="I2161" s="28" t="s">
        <v>151</v>
      </c>
      <c r="J2161" s="12" t="s">
        <v>393</v>
      </c>
      <c r="K2161" s="28" t="s">
        <v>10473</v>
      </c>
      <c r="L2161" s="12" t="s">
        <v>10474</v>
      </c>
      <c r="M2161" s="12" t="s">
        <v>10453</v>
      </c>
      <c r="N2161" s="12" t="s">
        <v>10454</v>
      </c>
      <c r="O2161" s="26" t="s">
        <v>10938</v>
      </c>
      <c r="P2161" s="26" t="s">
        <v>10939</v>
      </c>
      <c r="Q2161" s="25" t="s">
        <v>10495</v>
      </c>
      <c r="R2161" s="26" t="s">
        <v>10940</v>
      </c>
      <c r="S2161" s="15" t="s">
        <v>10941</v>
      </c>
      <c r="T2161" s="52">
        <v>0</v>
      </c>
      <c r="U2161" s="22" t="s">
        <v>10942</v>
      </c>
      <c r="V2161" s="18" t="str">
        <f>+Sitio_Publico[[#This Row],[idcoleccion]]&amp;"-"&amp;Sitio_Publico[[#This Row],[id]]</f>
        <v>000-2160</v>
      </c>
      <c r="W2161" s="18">
        <f>+VLOOKUP(Sitio_Publico[[#This Row],[territorio]],Estructura!$AE$4:$AH$1067,4,0)</f>
        <v>30007307</v>
      </c>
      <c r="X2161" s="18" t="str">
        <f>+VLOOKUP(Sitio_Publico[[#This Row],[tema]],Estructura!$G$4:$J$532,4,0)</f>
        <v>T-2</v>
      </c>
      <c r="Y2161" s="18" t="str">
        <f>+VLOOKUP(Sitio_Publico[[#This Row],[contenido]],Estructura!$L$4:$O$473,4,0)</f>
        <v>C-18</v>
      </c>
      <c r="Z2161" s="18" t="str">
        <f>+VLOOKUP(Sitio_Publico[[#This Row],[Filtro Integrado]],Estructura!$U$4:$W$529,3,0)</f>
        <v>FI-0</v>
      </c>
      <c r="AA2161" s="18" t="str">
        <f>+VLOOKUP(Sitio_Publico[[#This Row],[Muestra]],Estructura!$Y$4:$AB$483,4,0)</f>
        <v>M-000160</v>
      </c>
    </row>
    <row r="2162" spans="1:27" ht="51" x14ac:dyDescent="0.3">
      <c r="A2162" s="16">
        <f t="shared" si="33"/>
        <v>2161</v>
      </c>
      <c r="B2162" s="47" t="s">
        <v>15118</v>
      </c>
      <c r="C2162" s="13" t="s">
        <v>10447</v>
      </c>
      <c r="D2162" s="13" t="s">
        <v>10448</v>
      </c>
      <c r="E2162" s="44">
        <v>7108</v>
      </c>
      <c r="F2162" s="13" t="s">
        <v>10449</v>
      </c>
      <c r="G2162" s="23" t="s">
        <v>10459</v>
      </c>
      <c r="H2162" s="42" t="s">
        <v>458</v>
      </c>
      <c r="I2162" s="28" t="s">
        <v>139</v>
      </c>
      <c r="J2162" s="12" t="s">
        <v>393</v>
      </c>
      <c r="K2162" s="28" t="s">
        <v>10459</v>
      </c>
      <c r="L2162" s="12" t="s">
        <v>10474</v>
      </c>
      <c r="M2162" s="12" t="s">
        <v>10453</v>
      </c>
      <c r="N2162" s="12" t="s">
        <v>10454</v>
      </c>
      <c r="O2162" s="26" t="s">
        <v>10943</v>
      </c>
      <c r="P2162" s="26" t="s">
        <v>10944</v>
      </c>
      <c r="Q2162" s="25" t="s">
        <v>10482</v>
      </c>
      <c r="R2162" s="26" t="s">
        <v>10945</v>
      </c>
      <c r="S2162" s="15" t="s">
        <v>10946</v>
      </c>
      <c r="T2162" s="52">
        <v>0</v>
      </c>
      <c r="U2162" s="22" t="s">
        <v>10947</v>
      </c>
      <c r="V2162" s="18" t="str">
        <f>+Sitio_Publico[[#This Row],[idcoleccion]]&amp;"-"&amp;Sitio_Publico[[#This Row],[id]]</f>
        <v>000-2161</v>
      </c>
      <c r="W2162" s="18">
        <f>+VLOOKUP(Sitio_Publico[[#This Row],[territorio]],Estructura!$AE$4:$AH$1067,4,0)</f>
        <v>30007108</v>
      </c>
      <c r="X2162" s="18" t="str">
        <f>+VLOOKUP(Sitio_Publico[[#This Row],[tema]],Estructura!$G$4:$J$532,4,0)</f>
        <v>T-2</v>
      </c>
      <c r="Y2162" s="18" t="str">
        <f>+VLOOKUP(Sitio_Publico[[#This Row],[contenido]],Estructura!$L$4:$O$473,4,0)</f>
        <v>C-16</v>
      </c>
      <c r="Z2162" s="18" t="str">
        <f>+VLOOKUP(Sitio_Publico[[#This Row],[Filtro Integrado]],Estructura!$U$4:$W$529,3,0)</f>
        <v>FI-0</v>
      </c>
      <c r="AA2162" s="18" t="str">
        <f>+VLOOKUP(Sitio_Publico[[#This Row],[Muestra]],Estructura!$Y$4:$AB$483,4,0)</f>
        <v>M-000159</v>
      </c>
    </row>
    <row r="2163" spans="1:27" ht="51" x14ac:dyDescent="0.3">
      <c r="A2163" s="16">
        <f t="shared" si="33"/>
        <v>2162</v>
      </c>
      <c r="B2163" s="47" t="s">
        <v>15118</v>
      </c>
      <c r="C2163" s="13" t="s">
        <v>10447</v>
      </c>
      <c r="D2163" s="13" t="s">
        <v>10448</v>
      </c>
      <c r="E2163" s="44">
        <v>6111</v>
      </c>
      <c r="F2163" s="13" t="s">
        <v>10449</v>
      </c>
      <c r="G2163" s="23" t="s">
        <v>10459</v>
      </c>
      <c r="H2163" s="42" t="s">
        <v>458</v>
      </c>
      <c r="I2163" s="28" t="s">
        <v>110</v>
      </c>
      <c r="J2163" s="12" t="s">
        <v>393</v>
      </c>
      <c r="K2163" s="28" t="s">
        <v>10459</v>
      </c>
      <c r="L2163" s="12" t="s">
        <v>10474</v>
      </c>
      <c r="M2163" s="12" t="s">
        <v>10453</v>
      </c>
      <c r="N2163" s="12" t="s">
        <v>10454</v>
      </c>
      <c r="O2163" s="26" t="s">
        <v>10948</v>
      </c>
      <c r="P2163" s="26" t="s">
        <v>10949</v>
      </c>
      <c r="Q2163" s="25" t="s">
        <v>10482</v>
      </c>
      <c r="R2163" s="26" t="s">
        <v>10655</v>
      </c>
      <c r="S2163" s="15" t="s">
        <v>10950</v>
      </c>
      <c r="T2163" s="52">
        <v>0</v>
      </c>
      <c r="U2163" s="22" t="s">
        <v>10657</v>
      </c>
      <c r="V2163" s="18" t="str">
        <f>+Sitio_Publico[[#This Row],[idcoleccion]]&amp;"-"&amp;Sitio_Publico[[#This Row],[id]]</f>
        <v>000-2162</v>
      </c>
      <c r="W2163" s="18">
        <f>+VLOOKUP(Sitio_Publico[[#This Row],[territorio]],Estructura!$AE$4:$AH$1067,4,0)</f>
        <v>30006111</v>
      </c>
      <c r="X2163" s="18" t="str">
        <f>+VLOOKUP(Sitio_Publico[[#This Row],[tema]],Estructura!$G$4:$J$532,4,0)</f>
        <v>T-2</v>
      </c>
      <c r="Y2163" s="18" t="str">
        <f>+VLOOKUP(Sitio_Publico[[#This Row],[contenido]],Estructura!$L$4:$O$473,4,0)</f>
        <v>C-16</v>
      </c>
      <c r="Z2163" s="18" t="str">
        <f>+VLOOKUP(Sitio_Publico[[#This Row],[Filtro Integrado]],Estructura!$U$4:$W$529,3,0)</f>
        <v>FI-0</v>
      </c>
      <c r="AA2163" s="18" t="str">
        <f>+VLOOKUP(Sitio_Publico[[#This Row],[Muestra]],Estructura!$Y$4:$AB$483,4,0)</f>
        <v>M-000159</v>
      </c>
    </row>
    <row r="2164" spans="1:27" ht="40.799999999999997" x14ac:dyDescent="0.3">
      <c r="A2164" s="16">
        <f t="shared" si="33"/>
        <v>2163</v>
      </c>
      <c r="B2164" s="47" t="s">
        <v>15118</v>
      </c>
      <c r="C2164" s="13" t="s">
        <v>10447</v>
      </c>
      <c r="D2164" s="13" t="s">
        <v>10448</v>
      </c>
      <c r="E2164" s="44">
        <v>10109</v>
      </c>
      <c r="F2164" s="13" t="s">
        <v>10449</v>
      </c>
      <c r="G2164" s="23" t="s">
        <v>10473</v>
      </c>
      <c r="H2164" s="42" t="s">
        <v>458</v>
      </c>
      <c r="I2164" s="28" t="s">
        <v>256</v>
      </c>
      <c r="J2164" s="12" t="s">
        <v>393</v>
      </c>
      <c r="K2164" s="28" t="s">
        <v>10473</v>
      </c>
      <c r="L2164" s="12" t="s">
        <v>10474</v>
      </c>
      <c r="M2164" s="12" t="s">
        <v>10453</v>
      </c>
      <c r="N2164" s="12" t="s">
        <v>10454</v>
      </c>
      <c r="O2164" s="26" t="s">
        <v>10951</v>
      </c>
      <c r="P2164" s="26" t="s">
        <v>10952</v>
      </c>
      <c r="Q2164" s="25" t="s">
        <v>10495</v>
      </c>
      <c r="R2164" s="26" t="s">
        <v>10953</v>
      </c>
      <c r="S2164" s="15" t="s">
        <v>10954</v>
      </c>
      <c r="T2164" s="52">
        <v>0</v>
      </c>
      <c r="U2164" s="22" t="s">
        <v>10955</v>
      </c>
      <c r="V2164" s="18" t="str">
        <f>+Sitio_Publico[[#This Row],[idcoleccion]]&amp;"-"&amp;Sitio_Publico[[#This Row],[id]]</f>
        <v>000-2163</v>
      </c>
      <c r="W2164" s="18">
        <f>+VLOOKUP(Sitio_Publico[[#This Row],[territorio]],Estructura!$AE$4:$AH$1067,4,0)</f>
        <v>30010109</v>
      </c>
      <c r="X2164" s="18" t="str">
        <f>+VLOOKUP(Sitio_Publico[[#This Row],[tema]],Estructura!$G$4:$J$532,4,0)</f>
        <v>T-2</v>
      </c>
      <c r="Y2164" s="18" t="str">
        <f>+VLOOKUP(Sitio_Publico[[#This Row],[contenido]],Estructura!$L$4:$O$473,4,0)</f>
        <v>C-18</v>
      </c>
      <c r="Z2164" s="18" t="str">
        <f>+VLOOKUP(Sitio_Publico[[#This Row],[Filtro Integrado]],Estructura!$U$4:$W$529,3,0)</f>
        <v>FI-0</v>
      </c>
      <c r="AA2164" s="18" t="str">
        <f>+VLOOKUP(Sitio_Publico[[#This Row],[Muestra]],Estructura!$Y$4:$AB$483,4,0)</f>
        <v>M-000160</v>
      </c>
    </row>
    <row r="2165" spans="1:27" ht="40.799999999999997" x14ac:dyDescent="0.3">
      <c r="A2165" s="16">
        <f t="shared" si="33"/>
        <v>2164</v>
      </c>
      <c r="B2165" s="47" t="s">
        <v>15118</v>
      </c>
      <c r="C2165" s="13" t="s">
        <v>10447</v>
      </c>
      <c r="D2165" s="13" t="s">
        <v>10448</v>
      </c>
      <c r="E2165" s="44">
        <v>4102</v>
      </c>
      <c r="F2165" s="13" t="s">
        <v>10449</v>
      </c>
      <c r="G2165" s="23" t="s">
        <v>10883</v>
      </c>
      <c r="H2165" s="42" t="s">
        <v>458</v>
      </c>
      <c r="I2165" s="28" t="s">
        <v>22</v>
      </c>
      <c r="J2165" s="12" t="s">
        <v>393</v>
      </c>
      <c r="K2165" s="28" t="s">
        <v>10883</v>
      </c>
      <c r="L2165" s="12" t="s">
        <v>10452</v>
      </c>
      <c r="M2165" s="12" t="s">
        <v>10453</v>
      </c>
      <c r="N2165" s="12" t="s">
        <v>10454</v>
      </c>
      <c r="O2165" s="26" t="s">
        <v>10956</v>
      </c>
      <c r="P2165" s="26" t="s">
        <v>10957</v>
      </c>
      <c r="Q2165" s="25" t="s">
        <v>456</v>
      </c>
      <c r="R2165" s="26" t="s">
        <v>10958</v>
      </c>
      <c r="S2165" s="15" t="s">
        <v>10959</v>
      </c>
      <c r="T2165" s="52">
        <v>0</v>
      </c>
      <c r="U2165" s="22" t="s">
        <v>4322</v>
      </c>
      <c r="V2165" s="18" t="str">
        <f>+Sitio_Publico[[#This Row],[idcoleccion]]&amp;"-"&amp;Sitio_Publico[[#This Row],[id]]</f>
        <v>000-2164</v>
      </c>
      <c r="W2165" s="18">
        <f>+VLOOKUP(Sitio_Publico[[#This Row],[territorio]],Estructura!$AE$4:$AH$1067,4,0)</f>
        <v>30004102</v>
      </c>
      <c r="X2165" s="18" t="str">
        <f>+VLOOKUP(Sitio_Publico[[#This Row],[tema]],Estructura!$G$4:$J$532,4,0)</f>
        <v>T-2</v>
      </c>
      <c r="Y2165" s="18" t="str">
        <f>+VLOOKUP(Sitio_Publico[[#This Row],[contenido]],Estructura!$L$4:$O$473,4,0)</f>
        <v>C-19</v>
      </c>
      <c r="Z2165" s="18" t="str">
        <f>+VLOOKUP(Sitio_Publico[[#This Row],[Filtro Integrado]],Estructura!$U$4:$W$529,3,0)</f>
        <v>FI-0</v>
      </c>
      <c r="AA2165" s="18" t="str">
        <f>+VLOOKUP(Sitio_Publico[[#This Row],[Muestra]],Estructura!$Y$4:$AB$483,4,0)</f>
        <v>M-000164</v>
      </c>
    </row>
    <row r="2166" spans="1:27" ht="51" x14ac:dyDescent="0.3">
      <c r="A2166" s="16">
        <f t="shared" si="33"/>
        <v>2165</v>
      </c>
      <c r="B2166" s="47" t="s">
        <v>15118</v>
      </c>
      <c r="C2166" s="13" t="s">
        <v>10447</v>
      </c>
      <c r="D2166" s="13" t="s">
        <v>10448</v>
      </c>
      <c r="E2166" s="44">
        <v>13107</v>
      </c>
      <c r="F2166" s="13" t="s">
        <v>10449</v>
      </c>
      <c r="G2166" s="23" t="s">
        <v>10450</v>
      </c>
      <c r="H2166" s="42" t="s">
        <v>458</v>
      </c>
      <c r="I2166" s="28" t="s">
        <v>303</v>
      </c>
      <c r="J2166" s="12" t="s">
        <v>393</v>
      </c>
      <c r="K2166" s="28" t="s">
        <v>10486</v>
      </c>
      <c r="L2166" s="12" t="s">
        <v>10452</v>
      </c>
      <c r="M2166" s="12" t="s">
        <v>10453</v>
      </c>
      <c r="N2166" s="12" t="s">
        <v>10454</v>
      </c>
      <c r="O2166" s="26" t="s">
        <v>10960</v>
      </c>
      <c r="P2166" s="26" t="s">
        <v>10961</v>
      </c>
      <c r="Q2166" s="25" t="s">
        <v>456</v>
      </c>
      <c r="R2166" s="26" t="s">
        <v>10962</v>
      </c>
      <c r="S2166" s="15" t="s">
        <v>10963</v>
      </c>
      <c r="T2166" s="52">
        <v>0</v>
      </c>
      <c r="U2166" s="22" t="s">
        <v>10964</v>
      </c>
      <c r="V2166" s="18" t="str">
        <f>+Sitio_Publico[[#This Row],[idcoleccion]]&amp;"-"&amp;Sitio_Publico[[#This Row],[id]]</f>
        <v>000-2165</v>
      </c>
      <c r="W2166" s="18">
        <f>+VLOOKUP(Sitio_Publico[[#This Row],[territorio]],Estructura!$AE$4:$AH$1067,4,0)</f>
        <v>30013107</v>
      </c>
      <c r="X2166" s="18" t="str">
        <f>+VLOOKUP(Sitio_Publico[[#This Row],[tema]],Estructura!$G$4:$J$532,4,0)</f>
        <v>T-2</v>
      </c>
      <c r="Y2166" s="18" t="str">
        <f>+VLOOKUP(Sitio_Publico[[#This Row],[contenido]],Estructura!$L$4:$O$473,4,0)</f>
        <v>C-15</v>
      </c>
      <c r="Z2166" s="18" t="str">
        <f>+VLOOKUP(Sitio_Publico[[#This Row],[Filtro Integrado]],Estructura!$U$4:$W$529,3,0)</f>
        <v>FI-0</v>
      </c>
      <c r="AA2166" s="18" t="str">
        <f>+VLOOKUP(Sitio_Publico[[#This Row],[Muestra]],Estructura!$Y$4:$AB$483,4,0)</f>
        <v>M-000161</v>
      </c>
    </row>
    <row r="2167" spans="1:27" ht="51" x14ac:dyDescent="0.3">
      <c r="A2167" s="16">
        <f t="shared" si="33"/>
        <v>2166</v>
      </c>
      <c r="B2167" s="47" t="s">
        <v>15118</v>
      </c>
      <c r="C2167" s="13" t="s">
        <v>10447</v>
      </c>
      <c r="D2167" s="13" t="s">
        <v>10448</v>
      </c>
      <c r="E2167" s="44">
        <v>9109</v>
      </c>
      <c r="F2167" s="13" t="s">
        <v>10449</v>
      </c>
      <c r="G2167" s="23" t="s">
        <v>10450</v>
      </c>
      <c r="H2167" s="42" t="s">
        <v>458</v>
      </c>
      <c r="I2167" s="28" t="s">
        <v>224</v>
      </c>
      <c r="J2167" s="12" t="s">
        <v>393</v>
      </c>
      <c r="K2167" s="28" t="s">
        <v>10486</v>
      </c>
      <c r="L2167" s="12" t="s">
        <v>10452</v>
      </c>
      <c r="M2167" s="12" t="s">
        <v>10453</v>
      </c>
      <c r="N2167" s="12" t="s">
        <v>10454</v>
      </c>
      <c r="O2167" s="26" t="s">
        <v>10965</v>
      </c>
      <c r="P2167" s="26" t="s">
        <v>10966</v>
      </c>
      <c r="Q2167" s="25" t="s">
        <v>456</v>
      </c>
      <c r="R2167" s="26" t="s">
        <v>10967</v>
      </c>
      <c r="S2167" s="15" t="s">
        <v>10968</v>
      </c>
      <c r="T2167" s="52">
        <v>0</v>
      </c>
      <c r="U2167" s="22" t="s">
        <v>10969</v>
      </c>
      <c r="V2167" s="18" t="str">
        <f>+Sitio_Publico[[#This Row],[idcoleccion]]&amp;"-"&amp;Sitio_Publico[[#This Row],[id]]</f>
        <v>000-2166</v>
      </c>
      <c r="W2167" s="18">
        <f>+VLOOKUP(Sitio_Publico[[#This Row],[territorio]],Estructura!$AE$4:$AH$1067,4,0)</f>
        <v>30009109</v>
      </c>
      <c r="X2167" s="18" t="str">
        <f>+VLOOKUP(Sitio_Publico[[#This Row],[tema]],Estructura!$G$4:$J$532,4,0)</f>
        <v>T-2</v>
      </c>
      <c r="Y2167" s="18" t="str">
        <f>+VLOOKUP(Sitio_Publico[[#This Row],[contenido]],Estructura!$L$4:$O$473,4,0)</f>
        <v>C-15</v>
      </c>
      <c r="Z2167" s="18" t="str">
        <f>+VLOOKUP(Sitio_Publico[[#This Row],[Filtro Integrado]],Estructura!$U$4:$W$529,3,0)</f>
        <v>FI-0</v>
      </c>
      <c r="AA2167" s="18" t="str">
        <f>+VLOOKUP(Sitio_Publico[[#This Row],[Muestra]],Estructura!$Y$4:$AB$483,4,0)</f>
        <v>M-000161</v>
      </c>
    </row>
    <row r="2168" spans="1:27" ht="40.799999999999997" x14ac:dyDescent="0.3">
      <c r="A2168" s="16">
        <f t="shared" si="33"/>
        <v>2167</v>
      </c>
      <c r="B2168" s="47" t="s">
        <v>15118</v>
      </c>
      <c r="C2168" s="13" t="s">
        <v>10447</v>
      </c>
      <c r="D2168" s="13" t="s">
        <v>10448</v>
      </c>
      <c r="E2168" s="44">
        <v>11102</v>
      </c>
      <c r="F2168" s="13" t="s">
        <v>10449</v>
      </c>
      <c r="G2168" s="23" t="s">
        <v>10473</v>
      </c>
      <c r="H2168" s="42" t="s">
        <v>458</v>
      </c>
      <c r="I2168" s="28" t="s">
        <v>279</v>
      </c>
      <c r="J2168" s="12" t="s">
        <v>393</v>
      </c>
      <c r="K2168" s="28" t="s">
        <v>10473</v>
      </c>
      <c r="L2168" s="12" t="s">
        <v>10474</v>
      </c>
      <c r="M2168" s="12" t="s">
        <v>10453</v>
      </c>
      <c r="N2168" s="12" t="s">
        <v>10454</v>
      </c>
      <c r="O2168" s="26" t="s">
        <v>10970</v>
      </c>
      <c r="P2168" s="26" t="s">
        <v>10971</v>
      </c>
      <c r="Q2168" s="25" t="s">
        <v>10495</v>
      </c>
      <c r="R2168" s="26" t="s">
        <v>10972</v>
      </c>
      <c r="S2168" s="15" t="s">
        <v>10973</v>
      </c>
      <c r="T2168" s="52">
        <v>0</v>
      </c>
      <c r="U2168" s="22" t="s">
        <v>10563</v>
      </c>
      <c r="V2168" s="18" t="str">
        <f>+Sitio_Publico[[#This Row],[idcoleccion]]&amp;"-"&amp;Sitio_Publico[[#This Row],[id]]</f>
        <v>000-2167</v>
      </c>
      <c r="W2168" s="18">
        <f>+VLOOKUP(Sitio_Publico[[#This Row],[territorio]],Estructura!$AE$4:$AH$1067,4,0)</f>
        <v>30011102</v>
      </c>
      <c r="X2168" s="18" t="str">
        <f>+VLOOKUP(Sitio_Publico[[#This Row],[tema]],Estructura!$G$4:$J$532,4,0)</f>
        <v>T-2</v>
      </c>
      <c r="Y2168" s="18" t="str">
        <f>+VLOOKUP(Sitio_Publico[[#This Row],[contenido]],Estructura!$L$4:$O$473,4,0)</f>
        <v>C-18</v>
      </c>
      <c r="Z2168" s="18" t="str">
        <f>+VLOOKUP(Sitio_Publico[[#This Row],[Filtro Integrado]],Estructura!$U$4:$W$529,3,0)</f>
        <v>FI-0</v>
      </c>
      <c r="AA2168" s="18" t="str">
        <f>+VLOOKUP(Sitio_Publico[[#This Row],[Muestra]],Estructura!$Y$4:$AB$483,4,0)</f>
        <v>M-000160</v>
      </c>
    </row>
    <row r="2169" spans="1:27" ht="40.799999999999997" x14ac:dyDescent="0.3">
      <c r="A2169" s="16">
        <f t="shared" si="33"/>
        <v>2168</v>
      </c>
      <c r="B2169" s="47" t="s">
        <v>15118</v>
      </c>
      <c r="C2169" s="13" t="s">
        <v>10447</v>
      </c>
      <c r="D2169" s="13" t="s">
        <v>10448</v>
      </c>
      <c r="E2169" s="44">
        <v>13109</v>
      </c>
      <c r="F2169" s="13" t="s">
        <v>10449</v>
      </c>
      <c r="G2169" s="23" t="s">
        <v>10473</v>
      </c>
      <c r="H2169" s="42" t="s">
        <v>458</v>
      </c>
      <c r="I2169" s="28" t="s">
        <v>305</v>
      </c>
      <c r="J2169" s="12" t="s">
        <v>393</v>
      </c>
      <c r="K2169" s="28" t="s">
        <v>10473</v>
      </c>
      <c r="L2169" s="12" t="s">
        <v>10474</v>
      </c>
      <c r="M2169" s="12" t="s">
        <v>10453</v>
      </c>
      <c r="N2169" s="12" t="s">
        <v>10454</v>
      </c>
      <c r="O2169" s="26" t="s">
        <v>10974</v>
      </c>
      <c r="P2169" s="26" t="s">
        <v>10975</v>
      </c>
      <c r="Q2169" s="25" t="s">
        <v>10495</v>
      </c>
      <c r="R2169" s="26" t="s">
        <v>10976</v>
      </c>
      <c r="S2169" s="15" t="s">
        <v>10977</v>
      </c>
      <c r="T2169" s="52">
        <v>0</v>
      </c>
      <c r="U2169" s="22" t="s">
        <v>10978</v>
      </c>
      <c r="V2169" s="18" t="str">
        <f>+Sitio_Publico[[#This Row],[idcoleccion]]&amp;"-"&amp;Sitio_Publico[[#This Row],[id]]</f>
        <v>000-2168</v>
      </c>
      <c r="W2169" s="18">
        <f>+VLOOKUP(Sitio_Publico[[#This Row],[territorio]],Estructura!$AE$4:$AH$1067,4,0)</f>
        <v>30013109</v>
      </c>
      <c r="X2169" s="18" t="str">
        <f>+VLOOKUP(Sitio_Publico[[#This Row],[tema]],Estructura!$G$4:$J$532,4,0)</f>
        <v>T-2</v>
      </c>
      <c r="Y2169" s="18" t="str">
        <f>+VLOOKUP(Sitio_Publico[[#This Row],[contenido]],Estructura!$L$4:$O$473,4,0)</f>
        <v>C-18</v>
      </c>
      <c r="Z2169" s="18" t="str">
        <f>+VLOOKUP(Sitio_Publico[[#This Row],[Filtro Integrado]],Estructura!$U$4:$W$529,3,0)</f>
        <v>FI-0</v>
      </c>
      <c r="AA2169" s="18" t="str">
        <f>+VLOOKUP(Sitio_Publico[[#This Row],[Muestra]],Estructura!$Y$4:$AB$483,4,0)</f>
        <v>M-000160</v>
      </c>
    </row>
    <row r="2170" spans="1:27" ht="40.799999999999997" x14ac:dyDescent="0.3">
      <c r="A2170" s="16">
        <f t="shared" si="33"/>
        <v>2169</v>
      </c>
      <c r="B2170" s="47" t="s">
        <v>15118</v>
      </c>
      <c r="C2170" s="13" t="s">
        <v>10447</v>
      </c>
      <c r="D2170" s="13" t="s">
        <v>10448</v>
      </c>
      <c r="E2170" s="44">
        <v>5103</v>
      </c>
      <c r="F2170" s="13" t="s">
        <v>10449</v>
      </c>
      <c r="G2170" s="23" t="s">
        <v>10473</v>
      </c>
      <c r="H2170" s="42" t="s">
        <v>458</v>
      </c>
      <c r="I2170" s="28" t="s">
        <v>64</v>
      </c>
      <c r="J2170" s="12" t="s">
        <v>393</v>
      </c>
      <c r="K2170" s="28" t="s">
        <v>10473</v>
      </c>
      <c r="L2170" s="12" t="s">
        <v>10474</v>
      </c>
      <c r="M2170" s="12" t="s">
        <v>10453</v>
      </c>
      <c r="N2170" s="12" t="s">
        <v>10454</v>
      </c>
      <c r="O2170" s="26" t="s">
        <v>10979</v>
      </c>
      <c r="P2170" s="26" t="s">
        <v>10980</v>
      </c>
      <c r="Q2170" s="25" t="s">
        <v>10495</v>
      </c>
      <c r="R2170" s="26" t="s">
        <v>10981</v>
      </c>
      <c r="S2170" s="15" t="s">
        <v>10982</v>
      </c>
      <c r="T2170" s="52">
        <v>0</v>
      </c>
      <c r="U2170" s="22" t="s">
        <v>10983</v>
      </c>
      <c r="V2170" s="18" t="str">
        <f>+Sitio_Publico[[#This Row],[idcoleccion]]&amp;"-"&amp;Sitio_Publico[[#This Row],[id]]</f>
        <v>000-2169</v>
      </c>
      <c r="W2170" s="18">
        <f>+VLOOKUP(Sitio_Publico[[#This Row],[territorio]],Estructura!$AE$4:$AH$1067,4,0)</f>
        <v>30005103</v>
      </c>
      <c r="X2170" s="18" t="str">
        <f>+VLOOKUP(Sitio_Publico[[#This Row],[tema]],Estructura!$G$4:$J$532,4,0)</f>
        <v>T-2</v>
      </c>
      <c r="Y2170" s="18" t="str">
        <f>+VLOOKUP(Sitio_Publico[[#This Row],[contenido]],Estructura!$L$4:$O$473,4,0)</f>
        <v>C-18</v>
      </c>
      <c r="Z2170" s="18" t="str">
        <f>+VLOOKUP(Sitio_Publico[[#This Row],[Filtro Integrado]],Estructura!$U$4:$W$529,3,0)</f>
        <v>FI-0</v>
      </c>
      <c r="AA2170" s="18" t="str">
        <f>+VLOOKUP(Sitio_Publico[[#This Row],[Muestra]],Estructura!$Y$4:$AB$483,4,0)</f>
        <v>M-000160</v>
      </c>
    </row>
    <row r="2171" spans="1:27" ht="40.799999999999997" x14ac:dyDescent="0.3">
      <c r="A2171" s="16">
        <f t="shared" si="33"/>
        <v>2170</v>
      </c>
      <c r="B2171" s="47" t="s">
        <v>15118</v>
      </c>
      <c r="C2171" s="13" t="s">
        <v>10447</v>
      </c>
      <c r="D2171" s="13" t="s">
        <v>10448</v>
      </c>
      <c r="E2171" s="44">
        <v>9121</v>
      </c>
      <c r="F2171" s="13" t="s">
        <v>10449</v>
      </c>
      <c r="G2171" s="23" t="s">
        <v>10473</v>
      </c>
      <c r="H2171" s="42" t="s">
        <v>458</v>
      </c>
      <c r="I2171" s="28" t="s">
        <v>236</v>
      </c>
      <c r="J2171" s="12" t="s">
        <v>393</v>
      </c>
      <c r="K2171" s="28" t="s">
        <v>10473</v>
      </c>
      <c r="L2171" s="12" t="s">
        <v>10452</v>
      </c>
      <c r="M2171" s="12" t="s">
        <v>10453</v>
      </c>
      <c r="N2171" s="12" t="s">
        <v>10454</v>
      </c>
      <c r="O2171" s="26" t="s">
        <v>10984</v>
      </c>
      <c r="P2171" s="26" t="s">
        <v>10985</v>
      </c>
      <c r="Q2171" s="25" t="s">
        <v>456</v>
      </c>
      <c r="R2171" s="26" t="s">
        <v>10986</v>
      </c>
      <c r="S2171" s="15" t="s">
        <v>10987</v>
      </c>
      <c r="T2171" s="52">
        <v>0</v>
      </c>
      <c r="U2171" s="22" t="s">
        <v>10988</v>
      </c>
      <c r="V2171" s="18" t="str">
        <f>+Sitio_Publico[[#This Row],[idcoleccion]]&amp;"-"&amp;Sitio_Publico[[#This Row],[id]]</f>
        <v>000-2170</v>
      </c>
      <c r="W2171" s="18">
        <f>+VLOOKUP(Sitio_Publico[[#This Row],[territorio]],Estructura!$AE$4:$AH$1067,4,0)</f>
        <v>30009121</v>
      </c>
      <c r="X2171" s="18" t="str">
        <f>+VLOOKUP(Sitio_Publico[[#This Row],[tema]],Estructura!$G$4:$J$532,4,0)</f>
        <v>T-2</v>
      </c>
      <c r="Y2171" s="18" t="str">
        <f>+VLOOKUP(Sitio_Publico[[#This Row],[contenido]],Estructura!$L$4:$O$473,4,0)</f>
        <v>C-18</v>
      </c>
      <c r="Z2171" s="18" t="str">
        <f>+VLOOKUP(Sitio_Publico[[#This Row],[Filtro Integrado]],Estructura!$U$4:$W$529,3,0)</f>
        <v>FI-0</v>
      </c>
      <c r="AA2171" s="18" t="str">
        <f>+VLOOKUP(Sitio_Publico[[#This Row],[Muestra]],Estructura!$Y$4:$AB$483,4,0)</f>
        <v>M-000160</v>
      </c>
    </row>
    <row r="2172" spans="1:27" ht="40.799999999999997" x14ac:dyDescent="0.3">
      <c r="A2172" s="16">
        <f t="shared" si="33"/>
        <v>2171</v>
      </c>
      <c r="B2172" s="47" t="s">
        <v>15118</v>
      </c>
      <c r="C2172" s="13" t="s">
        <v>10447</v>
      </c>
      <c r="D2172" s="13" t="s">
        <v>10448</v>
      </c>
      <c r="E2172" s="44">
        <v>13302</v>
      </c>
      <c r="F2172" s="13" t="s">
        <v>10449</v>
      </c>
      <c r="G2172" s="23" t="s">
        <v>10473</v>
      </c>
      <c r="H2172" s="42" t="s">
        <v>458</v>
      </c>
      <c r="I2172" s="28" t="s">
        <v>332</v>
      </c>
      <c r="J2172" s="12" t="s">
        <v>393</v>
      </c>
      <c r="K2172" s="28" t="s">
        <v>10473</v>
      </c>
      <c r="L2172" s="12" t="s">
        <v>10452</v>
      </c>
      <c r="M2172" s="12" t="s">
        <v>10453</v>
      </c>
      <c r="N2172" s="12" t="s">
        <v>10454</v>
      </c>
      <c r="O2172" s="26" t="s">
        <v>10989</v>
      </c>
      <c r="P2172" s="26" t="s">
        <v>10990</v>
      </c>
      <c r="Q2172" s="25" t="s">
        <v>456</v>
      </c>
      <c r="R2172" s="26" t="s">
        <v>10991</v>
      </c>
      <c r="S2172" s="15" t="s">
        <v>10992</v>
      </c>
      <c r="T2172" s="52">
        <v>0</v>
      </c>
      <c r="U2172" s="22" t="s">
        <v>10993</v>
      </c>
      <c r="V2172" s="18" t="str">
        <f>+Sitio_Publico[[#This Row],[idcoleccion]]&amp;"-"&amp;Sitio_Publico[[#This Row],[id]]</f>
        <v>000-2171</v>
      </c>
      <c r="W2172" s="18">
        <f>+VLOOKUP(Sitio_Publico[[#This Row],[territorio]],Estructura!$AE$4:$AH$1067,4,0)</f>
        <v>30013302</v>
      </c>
      <c r="X2172" s="18" t="str">
        <f>+VLOOKUP(Sitio_Publico[[#This Row],[tema]],Estructura!$G$4:$J$532,4,0)</f>
        <v>T-2</v>
      </c>
      <c r="Y2172" s="18" t="str">
        <f>+VLOOKUP(Sitio_Publico[[#This Row],[contenido]],Estructura!$L$4:$O$473,4,0)</f>
        <v>C-18</v>
      </c>
      <c r="Z2172" s="18" t="str">
        <f>+VLOOKUP(Sitio_Publico[[#This Row],[Filtro Integrado]],Estructura!$U$4:$W$529,3,0)</f>
        <v>FI-0</v>
      </c>
      <c r="AA2172" s="18" t="str">
        <f>+VLOOKUP(Sitio_Publico[[#This Row],[Muestra]],Estructura!$Y$4:$AB$483,4,0)</f>
        <v>M-000160</v>
      </c>
    </row>
    <row r="2173" spans="1:27" ht="51" x14ac:dyDescent="0.3">
      <c r="A2173" s="16">
        <f t="shared" si="33"/>
        <v>2172</v>
      </c>
      <c r="B2173" s="47" t="s">
        <v>15118</v>
      </c>
      <c r="C2173" s="13" t="s">
        <v>10447</v>
      </c>
      <c r="D2173" s="13" t="s">
        <v>10448</v>
      </c>
      <c r="E2173" s="44">
        <v>7405</v>
      </c>
      <c r="F2173" s="13" t="s">
        <v>10449</v>
      </c>
      <c r="G2173" s="23" t="s">
        <v>10459</v>
      </c>
      <c r="H2173" s="42" t="s">
        <v>458</v>
      </c>
      <c r="I2173" s="28" t="s">
        <v>158</v>
      </c>
      <c r="J2173" s="12" t="s">
        <v>393</v>
      </c>
      <c r="K2173" s="28" t="s">
        <v>10459</v>
      </c>
      <c r="L2173" s="12" t="s">
        <v>10474</v>
      </c>
      <c r="M2173" s="12" t="s">
        <v>10453</v>
      </c>
      <c r="N2173" s="12" t="s">
        <v>10454</v>
      </c>
      <c r="O2173" s="26" t="s">
        <v>10994</v>
      </c>
      <c r="P2173" s="26" t="s">
        <v>10995</v>
      </c>
      <c r="Q2173" s="25" t="s">
        <v>10482</v>
      </c>
      <c r="R2173" s="26" t="s">
        <v>10996</v>
      </c>
      <c r="S2173" s="15" t="s">
        <v>10997</v>
      </c>
      <c r="T2173" s="52">
        <v>0</v>
      </c>
      <c r="U2173" s="22" t="s">
        <v>10998</v>
      </c>
      <c r="V2173" s="18" t="str">
        <f>+Sitio_Publico[[#This Row],[idcoleccion]]&amp;"-"&amp;Sitio_Publico[[#This Row],[id]]</f>
        <v>000-2172</v>
      </c>
      <c r="W2173" s="18">
        <f>+VLOOKUP(Sitio_Publico[[#This Row],[territorio]],Estructura!$AE$4:$AH$1067,4,0)</f>
        <v>30007405</v>
      </c>
      <c r="X2173" s="18" t="str">
        <f>+VLOOKUP(Sitio_Publico[[#This Row],[tema]],Estructura!$G$4:$J$532,4,0)</f>
        <v>T-2</v>
      </c>
      <c r="Y2173" s="18" t="str">
        <f>+VLOOKUP(Sitio_Publico[[#This Row],[contenido]],Estructura!$L$4:$O$473,4,0)</f>
        <v>C-16</v>
      </c>
      <c r="Z2173" s="18" t="str">
        <f>+VLOOKUP(Sitio_Publico[[#This Row],[Filtro Integrado]],Estructura!$U$4:$W$529,3,0)</f>
        <v>FI-0</v>
      </c>
      <c r="AA2173" s="18" t="str">
        <f>+VLOOKUP(Sitio_Publico[[#This Row],[Muestra]],Estructura!$Y$4:$AB$483,4,0)</f>
        <v>M-000159</v>
      </c>
    </row>
    <row r="2174" spans="1:27" ht="40.799999999999997" x14ac:dyDescent="0.3">
      <c r="A2174" s="16">
        <f t="shared" si="33"/>
        <v>2173</v>
      </c>
      <c r="B2174" s="47" t="s">
        <v>15118</v>
      </c>
      <c r="C2174" s="13" t="s">
        <v>10447</v>
      </c>
      <c r="D2174" s="13" t="s">
        <v>10448</v>
      </c>
      <c r="E2174" s="44">
        <v>3</v>
      </c>
      <c r="F2174" s="13" t="s">
        <v>10465</v>
      </c>
      <c r="G2174" s="23" t="s">
        <v>10883</v>
      </c>
      <c r="H2174" s="42" t="s">
        <v>457</v>
      </c>
      <c r="I2174" s="28" t="s">
        <v>366</v>
      </c>
      <c r="J2174" s="12" t="s">
        <v>393</v>
      </c>
      <c r="K2174" s="28" t="s">
        <v>10883</v>
      </c>
      <c r="L2174" s="12" t="s">
        <v>10452</v>
      </c>
      <c r="M2174" s="12" t="s">
        <v>10453</v>
      </c>
      <c r="N2174" s="12" t="s">
        <v>10454</v>
      </c>
      <c r="O2174" s="26" t="s">
        <v>10999</v>
      </c>
      <c r="P2174" s="26" t="s">
        <v>11000</v>
      </c>
      <c r="Q2174" s="25" t="s">
        <v>456</v>
      </c>
      <c r="R2174" s="26" t="s">
        <v>11001</v>
      </c>
      <c r="S2174" s="15" t="s">
        <v>11002</v>
      </c>
      <c r="T2174" s="52">
        <v>0</v>
      </c>
      <c r="U2174" s="22" t="s">
        <v>10757</v>
      </c>
      <c r="V2174" s="18" t="str">
        <f>+Sitio_Publico[[#This Row],[idcoleccion]]&amp;"-"&amp;Sitio_Publico[[#This Row],[id]]</f>
        <v>000-2173</v>
      </c>
      <c r="W2174" s="18">
        <f>+VLOOKUP(Sitio_Publico[[#This Row],[territorio]],Estructura!$AE$4:$AH$1067,4,0)</f>
        <v>20000003</v>
      </c>
      <c r="X2174" s="18" t="str">
        <f>+VLOOKUP(Sitio_Publico[[#This Row],[tema]],Estructura!$G$4:$J$532,4,0)</f>
        <v>T-1</v>
      </c>
      <c r="Y2174" s="18" t="str">
        <f>+VLOOKUP(Sitio_Publico[[#This Row],[contenido]],Estructura!$L$4:$O$473,4,0)</f>
        <v>C-19</v>
      </c>
      <c r="Z2174" s="18" t="str">
        <f>+VLOOKUP(Sitio_Publico[[#This Row],[Filtro Integrado]],Estructura!$U$4:$W$529,3,0)</f>
        <v>FI-0</v>
      </c>
      <c r="AA2174" s="18" t="str">
        <f>+VLOOKUP(Sitio_Publico[[#This Row],[Muestra]],Estructura!$Y$4:$AB$483,4,0)</f>
        <v>M-000164</v>
      </c>
    </row>
    <row r="2175" spans="1:27" ht="51" x14ac:dyDescent="0.3">
      <c r="A2175" s="16">
        <f t="shared" si="33"/>
        <v>2174</v>
      </c>
      <c r="B2175" s="47" t="s">
        <v>15118</v>
      </c>
      <c r="C2175" s="13" t="s">
        <v>10447</v>
      </c>
      <c r="D2175" s="13" t="s">
        <v>10448</v>
      </c>
      <c r="E2175" s="44">
        <v>16108</v>
      </c>
      <c r="F2175" s="13" t="s">
        <v>10449</v>
      </c>
      <c r="G2175" s="23" t="s">
        <v>10466</v>
      </c>
      <c r="H2175" s="42" t="s">
        <v>458</v>
      </c>
      <c r="I2175" s="28" t="s">
        <v>212</v>
      </c>
      <c r="J2175" s="12" t="s">
        <v>393</v>
      </c>
      <c r="K2175" s="28" t="s">
        <v>10524</v>
      </c>
      <c r="L2175" s="12" t="s">
        <v>10452</v>
      </c>
      <c r="M2175" s="12" t="s">
        <v>10453</v>
      </c>
      <c r="N2175" s="12" t="s">
        <v>10454</v>
      </c>
      <c r="O2175" s="26" t="s">
        <v>11003</v>
      </c>
      <c r="P2175" s="26" t="s">
        <v>11004</v>
      </c>
      <c r="Q2175" s="25" t="s">
        <v>456</v>
      </c>
      <c r="R2175" s="26" t="s">
        <v>11005</v>
      </c>
      <c r="S2175" s="15" t="s">
        <v>11006</v>
      </c>
      <c r="T2175" s="52">
        <v>0</v>
      </c>
      <c r="U2175" s="22" t="s">
        <v>11007</v>
      </c>
      <c r="V2175" s="18" t="str">
        <f>+Sitio_Publico[[#This Row],[idcoleccion]]&amp;"-"&amp;Sitio_Publico[[#This Row],[id]]</f>
        <v>000-2174</v>
      </c>
      <c r="W2175" s="18">
        <f>+VLOOKUP(Sitio_Publico[[#This Row],[territorio]],Estructura!$AE$4:$AH$1067,4,0)</f>
        <v>30016108</v>
      </c>
      <c r="X2175" s="18" t="str">
        <f>+VLOOKUP(Sitio_Publico[[#This Row],[tema]],Estructura!$G$4:$J$532,4,0)</f>
        <v>T-2</v>
      </c>
      <c r="Y2175" s="18" t="str">
        <f>+VLOOKUP(Sitio_Publico[[#This Row],[contenido]],Estructura!$L$4:$O$473,4,0)</f>
        <v>C-17</v>
      </c>
      <c r="Z2175" s="18" t="str">
        <f>+VLOOKUP(Sitio_Publico[[#This Row],[Filtro Integrado]],Estructura!$U$4:$W$529,3,0)</f>
        <v>FI-0</v>
      </c>
      <c r="AA2175" s="18" t="str">
        <f>+VLOOKUP(Sitio_Publico[[#This Row],[Muestra]],Estructura!$Y$4:$AB$483,4,0)</f>
        <v>M-00048</v>
      </c>
    </row>
    <row r="2176" spans="1:27" ht="40.799999999999997" x14ac:dyDescent="0.3">
      <c r="A2176" s="16">
        <f t="shared" si="33"/>
        <v>2175</v>
      </c>
      <c r="B2176" s="47" t="s">
        <v>15118</v>
      </c>
      <c r="C2176" s="13" t="s">
        <v>10447</v>
      </c>
      <c r="D2176" s="13" t="s">
        <v>10448</v>
      </c>
      <c r="E2176" s="44">
        <v>16302</v>
      </c>
      <c r="F2176" s="13" t="s">
        <v>10449</v>
      </c>
      <c r="G2176" s="23" t="s">
        <v>10473</v>
      </c>
      <c r="H2176" s="42" t="s">
        <v>458</v>
      </c>
      <c r="I2176" s="28" t="s">
        <v>199</v>
      </c>
      <c r="J2176" s="12" t="s">
        <v>393</v>
      </c>
      <c r="K2176" s="28" t="s">
        <v>10473</v>
      </c>
      <c r="L2176" s="12" t="s">
        <v>10452</v>
      </c>
      <c r="M2176" s="12" t="s">
        <v>10453</v>
      </c>
      <c r="N2176" s="12" t="s">
        <v>10454</v>
      </c>
      <c r="O2176" s="26" t="s">
        <v>11008</v>
      </c>
      <c r="P2176" s="26" t="s">
        <v>11009</v>
      </c>
      <c r="Q2176" s="25" t="s">
        <v>456</v>
      </c>
      <c r="R2176" s="26" t="s">
        <v>11010</v>
      </c>
      <c r="S2176" s="15" t="s">
        <v>11011</v>
      </c>
      <c r="T2176" s="52">
        <v>0</v>
      </c>
      <c r="U2176" s="22" t="s">
        <v>11012</v>
      </c>
      <c r="V2176" s="18" t="str">
        <f>+Sitio_Publico[[#This Row],[idcoleccion]]&amp;"-"&amp;Sitio_Publico[[#This Row],[id]]</f>
        <v>000-2175</v>
      </c>
      <c r="W2176" s="18">
        <f>+VLOOKUP(Sitio_Publico[[#This Row],[territorio]],Estructura!$AE$4:$AH$1067,4,0)</f>
        <v>30016302</v>
      </c>
      <c r="X2176" s="18" t="str">
        <f>+VLOOKUP(Sitio_Publico[[#This Row],[tema]],Estructura!$G$4:$J$532,4,0)</f>
        <v>T-2</v>
      </c>
      <c r="Y2176" s="18" t="str">
        <f>+VLOOKUP(Sitio_Publico[[#This Row],[contenido]],Estructura!$L$4:$O$473,4,0)</f>
        <v>C-18</v>
      </c>
      <c r="Z2176" s="18" t="str">
        <f>+VLOOKUP(Sitio_Publico[[#This Row],[Filtro Integrado]],Estructura!$U$4:$W$529,3,0)</f>
        <v>FI-0</v>
      </c>
      <c r="AA2176" s="18" t="str">
        <f>+VLOOKUP(Sitio_Publico[[#This Row],[Muestra]],Estructura!$Y$4:$AB$483,4,0)</f>
        <v>M-000160</v>
      </c>
    </row>
    <row r="2177" spans="1:27" ht="51" x14ac:dyDescent="0.3">
      <c r="A2177" s="16">
        <f t="shared" si="33"/>
        <v>2176</v>
      </c>
      <c r="B2177" s="47" t="s">
        <v>15118</v>
      </c>
      <c r="C2177" s="13" t="s">
        <v>10447</v>
      </c>
      <c r="D2177" s="13" t="s">
        <v>10448</v>
      </c>
      <c r="E2177" s="44">
        <v>11302</v>
      </c>
      <c r="F2177" s="13" t="s">
        <v>10449</v>
      </c>
      <c r="G2177" s="23" t="s">
        <v>10466</v>
      </c>
      <c r="H2177" s="42" t="s">
        <v>458</v>
      </c>
      <c r="I2177" s="28" t="s">
        <v>19</v>
      </c>
      <c r="J2177" s="12" t="s">
        <v>393</v>
      </c>
      <c r="K2177" s="28" t="s">
        <v>10524</v>
      </c>
      <c r="L2177" s="12" t="s">
        <v>10452</v>
      </c>
      <c r="M2177" s="12" t="s">
        <v>10453</v>
      </c>
      <c r="N2177" s="12" t="s">
        <v>10454</v>
      </c>
      <c r="O2177" s="26" t="s">
        <v>11013</v>
      </c>
      <c r="P2177" s="26" t="s">
        <v>11014</v>
      </c>
      <c r="Q2177" s="25" t="s">
        <v>456</v>
      </c>
      <c r="R2177" s="26" t="s">
        <v>11015</v>
      </c>
      <c r="S2177" s="15" t="s">
        <v>11016</v>
      </c>
      <c r="T2177" s="52">
        <v>0</v>
      </c>
      <c r="U2177" s="22" t="s">
        <v>11017</v>
      </c>
      <c r="V2177" s="18" t="str">
        <f>+Sitio_Publico[[#This Row],[idcoleccion]]&amp;"-"&amp;Sitio_Publico[[#This Row],[id]]</f>
        <v>000-2176</v>
      </c>
      <c r="W2177" s="18">
        <f>+VLOOKUP(Sitio_Publico[[#This Row],[territorio]],Estructura!$AE$4:$AH$1067,4,0)</f>
        <v>30011302</v>
      </c>
      <c r="X2177" s="18" t="str">
        <f>+VLOOKUP(Sitio_Publico[[#This Row],[tema]],Estructura!$G$4:$J$532,4,0)</f>
        <v>T-2</v>
      </c>
      <c r="Y2177" s="18" t="str">
        <f>+VLOOKUP(Sitio_Publico[[#This Row],[contenido]],Estructura!$L$4:$O$473,4,0)</f>
        <v>C-17</v>
      </c>
      <c r="Z2177" s="18" t="str">
        <f>+VLOOKUP(Sitio_Publico[[#This Row],[Filtro Integrado]],Estructura!$U$4:$W$529,3,0)</f>
        <v>FI-0</v>
      </c>
      <c r="AA2177" s="18" t="str">
        <f>+VLOOKUP(Sitio_Publico[[#This Row],[Muestra]],Estructura!$Y$4:$AB$483,4,0)</f>
        <v>M-00048</v>
      </c>
    </row>
    <row r="2178" spans="1:27" ht="40.799999999999997" x14ac:dyDescent="0.3">
      <c r="A2178" s="16">
        <f t="shared" si="33"/>
        <v>2177</v>
      </c>
      <c r="B2178" s="47" t="s">
        <v>15118</v>
      </c>
      <c r="C2178" s="13" t="s">
        <v>10447</v>
      </c>
      <c r="D2178" s="13" t="s">
        <v>10448</v>
      </c>
      <c r="E2178" s="44">
        <v>9109</v>
      </c>
      <c r="F2178" s="13" t="s">
        <v>10449</v>
      </c>
      <c r="G2178" s="23" t="s">
        <v>10473</v>
      </c>
      <c r="H2178" s="42" t="s">
        <v>458</v>
      </c>
      <c r="I2178" s="28" t="s">
        <v>224</v>
      </c>
      <c r="J2178" s="12" t="s">
        <v>393</v>
      </c>
      <c r="K2178" s="28" t="s">
        <v>10473</v>
      </c>
      <c r="L2178" s="12" t="s">
        <v>10452</v>
      </c>
      <c r="M2178" s="12" t="s">
        <v>10453</v>
      </c>
      <c r="N2178" s="12" t="s">
        <v>10454</v>
      </c>
      <c r="O2178" s="26" t="s">
        <v>11018</v>
      </c>
      <c r="P2178" s="26" t="s">
        <v>11019</v>
      </c>
      <c r="Q2178" s="25" t="s">
        <v>456</v>
      </c>
      <c r="R2178" s="26" t="s">
        <v>11020</v>
      </c>
      <c r="S2178" s="15" t="s">
        <v>11021</v>
      </c>
      <c r="T2178" s="52">
        <v>0</v>
      </c>
      <c r="U2178" s="22" t="s">
        <v>11022</v>
      </c>
      <c r="V2178" s="18" t="str">
        <f>+Sitio_Publico[[#This Row],[idcoleccion]]&amp;"-"&amp;Sitio_Publico[[#This Row],[id]]</f>
        <v>000-2177</v>
      </c>
      <c r="W2178" s="18">
        <f>+VLOOKUP(Sitio_Publico[[#This Row],[territorio]],Estructura!$AE$4:$AH$1067,4,0)</f>
        <v>30009109</v>
      </c>
      <c r="X2178" s="18" t="str">
        <f>+VLOOKUP(Sitio_Publico[[#This Row],[tema]],Estructura!$G$4:$J$532,4,0)</f>
        <v>T-2</v>
      </c>
      <c r="Y2178" s="18" t="str">
        <f>+VLOOKUP(Sitio_Publico[[#This Row],[contenido]],Estructura!$L$4:$O$473,4,0)</f>
        <v>C-18</v>
      </c>
      <c r="Z2178" s="18" t="str">
        <f>+VLOOKUP(Sitio_Publico[[#This Row],[Filtro Integrado]],Estructura!$U$4:$W$529,3,0)</f>
        <v>FI-0</v>
      </c>
      <c r="AA2178" s="18" t="str">
        <f>+VLOOKUP(Sitio_Publico[[#This Row],[Muestra]],Estructura!$Y$4:$AB$483,4,0)</f>
        <v>M-000160</v>
      </c>
    </row>
    <row r="2179" spans="1:27" ht="51" x14ac:dyDescent="0.3">
      <c r="A2179" s="16">
        <f t="shared" ref="A2179:A2242" si="34">+ROW()-1</f>
        <v>2178</v>
      </c>
      <c r="B2179" s="47" t="s">
        <v>15118</v>
      </c>
      <c r="C2179" s="13" t="s">
        <v>10447</v>
      </c>
      <c r="D2179" s="13" t="s">
        <v>10448</v>
      </c>
      <c r="E2179" s="44">
        <v>7306</v>
      </c>
      <c r="F2179" s="13" t="s">
        <v>10449</v>
      </c>
      <c r="G2179" s="23" t="s">
        <v>10466</v>
      </c>
      <c r="H2179" s="42" t="s">
        <v>458</v>
      </c>
      <c r="I2179" s="28" t="s">
        <v>150</v>
      </c>
      <c r="J2179" s="12" t="s">
        <v>393</v>
      </c>
      <c r="K2179" s="28" t="s">
        <v>10492</v>
      </c>
      <c r="L2179" s="12" t="s">
        <v>10452</v>
      </c>
      <c r="M2179" s="12" t="s">
        <v>587</v>
      </c>
      <c r="N2179" s="12" t="s">
        <v>10454</v>
      </c>
      <c r="O2179" s="26" t="s">
        <v>11023</v>
      </c>
      <c r="P2179" s="26" t="s">
        <v>11024</v>
      </c>
      <c r="Q2179" s="25" t="s">
        <v>10495</v>
      </c>
      <c r="R2179" s="26" t="s">
        <v>11025</v>
      </c>
      <c r="S2179" s="15" t="s">
        <v>11026</v>
      </c>
      <c r="T2179" s="52">
        <v>0</v>
      </c>
      <c r="U2179" s="22" t="s">
        <v>11027</v>
      </c>
      <c r="V2179" s="18" t="str">
        <f>+Sitio_Publico[[#This Row],[idcoleccion]]&amp;"-"&amp;Sitio_Publico[[#This Row],[id]]</f>
        <v>000-2178</v>
      </c>
      <c r="W2179" s="18">
        <f>+VLOOKUP(Sitio_Publico[[#This Row],[territorio]],Estructura!$AE$4:$AH$1067,4,0)</f>
        <v>30007306</v>
      </c>
      <c r="X2179" s="18" t="str">
        <f>+VLOOKUP(Sitio_Publico[[#This Row],[tema]],Estructura!$G$4:$J$532,4,0)</f>
        <v>T-2</v>
      </c>
      <c r="Y2179" s="18" t="str">
        <f>+VLOOKUP(Sitio_Publico[[#This Row],[contenido]],Estructura!$L$4:$O$473,4,0)</f>
        <v>C-17</v>
      </c>
      <c r="Z2179" s="18" t="str">
        <f>+VLOOKUP(Sitio_Publico[[#This Row],[Filtro Integrado]],Estructura!$U$4:$W$529,3,0)</f>
        <v>FI-0</v>
      </c>
      <c r="AA2179" s="18" t="str">
        <f>+VLOOKUP(Sitio_Publico[[#This Row],[Muestra]],Estructura!$Y$4:$AB$483,4,0)</f>
        <v>M-000162</v>
      </c>
    </row>
    <row r="2180" spans="1:27" ht="51" x14ac:dyDescent="0.3">
      <c r="A2180" s="16">
        <f t="shared" si="34"/>
        <v>2179</v>
      </c>
      <c r="B2180" s="47" t="s">
        <v>15118</v>
      </c>
      <c r="C2180" s="13" t="s">
        <v>10447</v>
      </c>
      <c r="D2180" s="13" t="s">
        <v>10448</v>
      </c>
      <c r="E2180" s="44">
        <v>4202</v>
      </c>
      <c r="F2180" s="13" t="s">
        <v>10449</v>
      </c>
      <c r="G2180" s="23" t="s">
        <v>10466</v>
      </c>
      <c r="H2180" s="42" t="s">
        <v>458</v>
      </c>
      <c r="I2180" s="28" t="s">
        <v>56</v>
      </c>
      <c r="J2180" s="12" t="s">
        <v>393</v>
      </c>
      <c r="K2180" s="28" t="s">
        <v>10492</v>
      </c>
      <c r="L2180" s="12" t="s">
        <v>10452</v>
      </c>
      <c r="M2180" s="12" t="s">
        <v>587</v>
      </c>
      <c r="N2180" s="12" t="s">
        <v>10454</v>
      </c>
      <c r="O2180" s="26" t="s">
        <v>11028</v>
      </c>
      <c r="P2180" s="26" t="s">
        <v>11029</v>
      </c>
      <c r="Q2180" s="25" t="s">
        <v>10495</v>
      </c>
      <c r="R2180" s="26" t="s">
        <v>11030</v>
      </c>
      <c r="S2180" s="15" t="s">
        <v>11031</v>
      </c>
      <c r="T2180" s="52">
        <v>0</v>
      </c>
      <c r="U2180" s="22" t="s">
        <v>11032</v>
      </c>
      <c r="V2180" s="18" t="str">
        <f>+Sitio_Publico[[#This Row],[idcoleccion]]&amp;"-"&amp;Sitio_Publico[[#This Row],[id]]</f>
        <v>000-2179</v>
      </c>
      <c r="W2180" s="18">
        <f>+VLOOKUP(Sitio_Publico[[#This Row],[territorio]],Estructura!$AE$4:$AH$1067,4,0)</f>
        <v>30004202</v>
      </c>
      <c r="X2180" s="18" t="str">
        <f>+VLOOKUP(Sitio_Publico[[#This Row],[tema]],Estructura!$G$4:$J$532,4,0)</f>
        <v>T-2</v>
      </c>
      <c r="Y2180" s="18" t="str">
        <f>+VLOOKUP(Sitio_Publico[[#This Row],[contenido]],Estructura!$L$4:$O$473,4,0)</f>
        <v>C-17</v>
      </c>
      <c r="Z2180" s="18" t="str">
        <f>+VLOOKUP(Sitio_Publico[[#This Row],[Filtro Integrado]],Estructura!$U$4:$W$529,3,0)</f>
        <v>FI-0</v>
      </c>
      <c r="AA2180" s="18" t="str">
        <f>+VLOOKUP(Sitio_Publico[[#This Row],[Muestra]],Estructura!$Y$4:$AB$483,4,0)</f>
        <v>M-000162</v>
      </c>
    </row>
    <row r="2181" spans="1:27" ht="51" x14ac:dyDescent="0.3">
      <c r="A2181" s="16">
        <f t="shared" si="34"/>
        <v>2180</v>
      </c>
      <c r="B2181" s="47" t="s">
        <v>15118</v>
      </c>
      <c r="C2181" s="13" t="s">
        <v>10447</v>
      </c>
      <c r="D2181" s="13" t="s">
        <v>10448</v>
      </c>
      <c r="E2181" s="44">
        <v>13503</v>
      </c>
      <c r="F2181" s="13" t="s">
        <v>10449</v>
      </c>
      <c r="G2181" s="23" t="s">
        <v>10459</v>
      </c>
      <c r="H2181" s="42" t="s">
        <v>458</v>
      </c>
      <c r="I2181" s="28" t="s">
        <v>340</v>
      </c>
      <c r="J2181" s="12" t="s">
        <v>393</v>
      </c>
      <c r="K2181" s="28" t="s">
        <v>10459</v>
      </c>
      <c r="L2181" s="12" t="s">
        <v>10452</v>
      </c>
      <c r="M2181" s="12" t="s">
        <v>10453</v>
      </c>
      <c r="N2181" s="12" t="s">
        <v>10454</v>
      </c>
      <c r="O2181" s="26" t="s">
        <v>11033</v>
      </c>
      <c r="P2181" s="26" t="s">
        <v>11034</v>
      </c>
      <c r="Q2181" s="25" t="s">
        <v>456</v>
      </c>
      <c r="R2181" s="26" t="s">
        <v>11035</v>
      </c>
      <c r="S2181" s="15" t="s">
        <v>11036</v>
      </c>
      <c r="T2181" s="52">
        <v>0</v>
      </c>
      <c r="U2181" s="22" t="s">
        <v>11037</v>
      </c>
      <c r="V2181" s="18" t="str">
        <f>+Sitio_Publico[[#This Row],[idcoleccion]]&amp;"-"&amp;Sitio_Publico[[#This Row],[id]]</f>
        <v>000-2180</v>
      </c>
      <c r="W2181" s="18">
        <f>+VLOOKUP(Sitio_Publico[[#This Row],[territorio]],Estructura!$AE$4:$AH$1067,4,0)</f>
        <v>30013503</v>
      </c>
      <c r="X2181" s="18" t="str">
        <f>+VLOOKUP(Sitio_Publico[[#This Row],[tema]],Estructura!$G$4:$J$532,4,0)</f>
        <v>T-2</v>
      </c>
      <c r="Y2181" s="18" t="str">
        <f>+VLOOKUP(Sitio_Publico[[#This Row],[contenido]],Estructura!$L$4:$O$473,4,0)</f>
        <v>C-16</v>
      </c>
      <c r="Z2181" s="18" t="str">
        <f>+VLOOKUP(Sitio_Publico[[#This Row],[Filtro Integrado]],Estructura!$U$4:$W$529,3,0)</f>
        <v>FI-0</v>
      </c>
      <c r="AA2181" s="18" t="str">
        <f>+VLOOKUP(Sitio_Publico[[#This Row],[Muestra]],Estructura!$Y$4:$AB$483,4,0)</f>
        <v>M-000159</v>
      </c>
    </row>
    <row r="2182" spans="1:27" ht="51" x14ac:dyDescent="0.3">
      <c r="A2182" s="16">
        <f t="shared" si="34"/>
        <v>2181</v>
      </c>
      <c r="B2182" s="47" t="s">
        <v>15118</v>
      </c>
      <c r="C2182" s="13" t="s">
        <v>10447</v>
      </c>
      <c r="D2182" s="13" t="s">
        <v>10448</v>
      </c>
      <c r="E2182" s="44">
        <v>10302</v>
      </c>
      <c r="F2182" s="13" t="s">
        <v>10449</v>
      </c>
      <c r="G2182" s="23" t="s">
        <v>10450</v>
      </c>
      <c r="H2182" s="42" t="s">
        <v>458</v>
      </c>
      <c r="I2182" s="28" t="s">
        <v>268</v>
      </c>
      <c r="J2182" s="12" t="s">
        <v>393</v>
      </c>
      <c r="K2182" s="28" t="s">
        <v>10451</v>
      </c>
      <c r="L2182" s="12" t="s">
        <v>10452</v>
      </c>
      <c r="M2182" s="12" t="s">
        <v>10453</v>
      </c>
      <c r="N2182" s="12" t="s">
        <v>10454</v>
      </c>
      <c r="O2182" s="26" t="s">
        <v>11038</v>
      </c>
      <c r="P2182" s="26" t="s">
        <v>11039</v>
      </c>
      <c r="Q2182" s="25" t="s">
        <v>456</v>
      </c>
      <c r="R2182" s="26" t="s">
        <v>11040</v>
      </c>
      <c r="S2182" s="15" t="s">
        <v>11041</v>
      </c>
      <c r="T2182" s="52">
        <v>0</v>
      </c>
      <c r="U2182" s="22" t="s">
        <v>11042</v>
      </c>
      <c r="V2182" s="18" t="str">
        <f>+Sitio_Publico[[#This Row],[idcoleccion]]&amp;"-"&amp;Sitio_Publico[[#This Row],[id]]</f>
        <v>000-2181</v>
      </c>
      <c r="W2182" s="18">
        <f>+VLOOKUP(Sitio_Publico[[#This Row],[territorio]],Estructura!$AE$4:$AH$1067,4,0)</f>
        <v>30010302</v>
      </c>
      <c r="X2182" s="18" t="str">
        <f>+VLOOKUP(Sitio_Publico[[#This Row],[tema]],Estructura!$G$4:$J$532,4,0)</f>
        <v>T-2</v>
      </c>
      <c r="Y2182" s="18" t="str">
        <f>+VLOOKUP(Sitio_Publico[[#This Row],[contenido]],Estructura!$L$4:$O$473,4,0)</f>
        <v>C-15</v>
      </c>
      <c r="Z2182" s="18" t="str">
        <f>+VLOOKUP(Sitio_Publico[[#This Row],[Filtro Integrado]],Estructura!$U$4:$W$529,3,0)</f>
        <v>FI-0</v>
      </c>
      <c r="AA2182" s="18" t="str">
        <f>+VLOOKUP(Sitio_Publico[[#This Row],[Muestra]],Estructura!$Y$4:$AB$483,4,0)</f>
        <v>M-000158</v>
      </c>
    </row>
    <row r="2183" spans="1:27" ht="40.799999999999997" x14ac:dyDescent="0.3">
      <c r="A2183" s="16">
        <f t="shared" si="34"/>
        <v>2182</v>
      </c>
      <c r="B2183" s="47" t="s">
        <v>15118</v>
      </c>
      <c r="C2183" s="13" t="s">
        <v>10447</v>
      </c>
      <c r="D2183" s="13" t="s">
        <v>10448</v>
      </c>
      <c r="E2183" s="44">
        <v>10</v>
      </c>
      <c r="F2183" s="13" t="s">
        <v>10465</v>
      </c>
      <c r="G2183" s="23" t="s">
        <v>10473</v>
      </c>
      <c r="H2183" s="42" t="s">
        <v>457</v>
      </c>
      <c r="I2183" s="28" t="s">
        <v>373</v>
      </c>
      <c r="J2183" s="12" t="s">
        <v>393</v>
      </c>
      <c r="K2183" s="28" t="s">
        <v>10473</v>
      </c>
      <c r="L2183" s="12" t="s">
        <v>10452</v>
      </c>
      <c r="M2183" s="12" t="s">
        <v>10453</v>
      </c>
      <c r="N2183" s="12" t="s">
        <v>10454</v>
      </c>
      <c r="O2183" s="26" t="s">
        <v>11043</v>
      </c>
      <c r="P2183" s="26" t="s">
        <v>11044</v>
      </c>
      <c r="Q2183" s="25" t="s">
        <v>456</v>
      </c>
      <c r="R2183" s="26" t="s">
        <v>11045</v>
      </c>
      <c r="S2183" s="15" t="s">
        <v>11046</v>
      </c>
      <c r="T2183" s="52">
        <v>0</v>
      </c>
      <c r="U2183" s="22" t="s">
        <v>11047</v>
      </c>
      <c r="V2183" s="18" t="str">
        <f>+Sitio_Publico[[#This Row],[idcoleccion]]&amp;"-"&amp;Sitio_Publico[[#This Row],[id]]</f>
        <v>000-2182</v>
      </c>
      <c r="W2183" s="18">
        <f>+VLOOKUP(Sitio_Publico[[#This Row],[territorio]],Estructura!$AE$4:$AH$1067,4,0)</f>
        <v>20000010</v>
      </c>
      <c r="X2183" s="18" t="str">
        <f>+VLOOKUP(Sitio_Publico[[#This Row],[tema]],Estructura!$G$4:$J$532,4,0)</f>
        <v>T-1</v>
      </c>
      <c r="Y2183" s="18" t="str">
        <f>+VLOOKUP(Sitio_Publico[[#This Row],[contenido]],Estructura!$L$4:$O$473,4,0)</f>
        <v>C-18</v>
      </c>
      <c r="Z2183" s="18" t="str">
        <f>+VLOOKUP(Sitio_Publico[[#This Row],[Filtro Integrado]],Estructura!$U$4:$W$529,3,0)</f>
        <v>FI-0</v>
      </c>
      <c r="AA2183" s="18" t="str">
        <f>+VLOOKUP(Sitio_Publico[[#This Row],[Muestra]],Estructura!$Y$4:$AB$483,4,0)</f>
        <v>M-000160</v>
      </c>
    </row>
    <row r="2184" spans="1:27" ht="51" x14ac:dyDescent="0.3">
      <c r="A2184" s="16">
        <f t="shared" si="34"/>
        <v>2183</v>
      </c>
      <c r="B2184" s="47" t="s">
        <v>15118</v>
      </c>
      <c r="C2184" s="13" t="s">
        <v>10447</v>
      </c>
      <c r="D2184" s="13" t="s">
        <v>10448</v>
      </c>
      <c r="E2184" s="44">
        <v>7303</v>
      </c>
      <c r="F2184" s="13" t="s">
        <v>10449</v>
      </c>
      <c r="G2184" s="23" t="s">
        <v>10450</v>
      </c>
      <c r="H2184" s="42" t="s">
        <v>458</v>
      </c>
      <c r="I2184" s="28" t="s">
        <v>147</v>
      </c>
      <c r="J2184" s="12" t="s">
        <v>393</v>
      </c>
      <c r="K2184" s="28" t="s">
        <v>10451</v>
      </c>
      <c r="L2184" s="12" t="s">
        <v>10452</v>
      </c>
      <c r="M2184" s="12" t="s">
        <v>10453</v>
      </c>
      <c r="N2184" s="12" t="s">
        <v>10454</v>
      </c>
      <c r="O2184" s="26" t="s">
        <v>11048</v>
      </c>
      <c r="P2184" s="26" t="s">
        <v>11049</v>
      </c>
      <c r="Q2184" s="25" t="s">
        <v>456</v>
      </c>
      <c r="R2184" s="26" t="s">
        <v>11050</v>
      </c>
      <c r="S2184" s="15" t="s">
        <v>11051</v>
      </c>
      <c r="T2184" s="52">
        <v>0</v>
      </c>
      <c r="U2184" s="22" t="s">
        <v>10662</v>
      </c>
      <c r="V2184" s="18" t="str">
        <f>+Sitio_Publico[[#This Row],[idcoleccion]]&amp;"-"&amp;Sitio_Publico[[#This Row],[id]]</f>
        <v>000-2183</v>
      </c>
      <c r="W2184" s="18">
        <f>+VLOOKUP(Sitio_Publico[[#This Row],[territorio]],Estructura!$AE$4:$AH$1067,4,0)</f>
        <v>30007303</v>
      </c>
      <c r="X2184" s="18" t="str">
        <f>+VLOOKUP(Sitio_Publico[[#This Row],[tema]],Estructura!$G$4:$J$532,4,0)</f>
        <v>T-2</v>
      </c>
      <c r="Y2184" s="18" t="str">
        <f>+VLOOKUP(Sitio_Publico[[#This Row],[contenido]],Estructura!$L$4:$O$473,4,0)</f>
        <v>C-15</v>
      </c>
      <c r="Z2184" s="18" t="str">
        <f>+VLOOKUP(Sitio_Publico[[#This Row],[Filtro Integrado]],Estructura!$U$4:$W$529,3,0)</f>
        <v>FI-0</v>
      </c>
      <c r="AA2184" s="18" t="str">
        <f>+VLOOKUP(Sitio_Publico[[#This Row],[Muestra]],Estructura!$Y$4:$AB$483,4,0)</f>
        <v>M-000158</v>
      </c>
    </row>
    <row r="2185" spans="1:27" ht="51" x14ac:dyDescent="0.3">
      <c r="A2185" s="16">
        <f t="shared" si="34"/>
        <v>2184</v>
      </c>
      <c r="B2185" s="47" t="s">
        <v>15118</v>
      </c>
      <c r="C2185" s="13" t="s">
        <v>10447</v>
      </c>
      <c r="D2185" s="13" t="s">
        <v>10448</v>
      </c>
      <c r="E2185" s="44">
        <v>13112</v>
      </c>
      <c r="F2185" s="13" t="s">
        <v>10449</v>
      </c>
      <c r="G2185" s="23" t="s">
        <v>10459</v>
      </c>
      <c r="H2185" s="42" t="s">
        <v>458</v>
      </c>
      <c r="I2185" s="28" t="s">
        <v>308</v>
      </c>
      <c r="J2185" s="12" t="s">
        <v>393</v>
      </c>
      <c r="K2185" s="28" t="s">
        <v>10459</v>
      </c>
      <c r="L2185" s="12" t="s">
        <v>10474</v>
      </c>
      <c r="M2185" s="12" t="s">
        <v>10453</v>
      </c>
      <c r="N2185" s="12" t="s">
        <v>10454</v>
      </c>
      <c r="O2185" s="26" t="s">
        <v>11052</v>
      </c>
      <c r="P2185" s="26" t="s">
        <v>11053</v>
      </c>
      <c r="Q2185" s="25" t="s">
        <v>10482</v>
      </c>
      <c r="R2185" s="26" t="s">
        <v>11054</v>
      </c>
      <c r="S2185" s="15" t="s">
        <v>11055</v>
      </c>
      <c r="T2185" s="52">
        <v>0</v>
      </c>
      <c r="U2185" s="22" t="s">
        <v>10549</v>
      </c>
      <c r="V2185" s="18" t="str">
        <f>+Sitio_Publico[[#This Row],[idcoleccion]]&amp;"-"&amp;Sitio_Publico[[#This Row],[id]]</f>
        <v>000-2184</v>
      </c>
      <c r="W2185" s="18">
        <f>+VLOOKUP(Sitio_Publico[[#This Row],[territorio]],Estructura!$AE$4:$AH$1067,4,0)</f>
        <v>30013112</v>
      </c>
      <c r="X2185" s="18" t="str">
        <f>+VLOOKUP(Sitio_Publico[[#This Row],[tema]],Estructura!$G$4:$J$532,4,0)</f>
        <v>T-2</v>
      </c>
      <c r="Y2185" s="18" t="str">
        <f>+VLOOKUP(Sitio_Publico[[#This Row],[contenido]],Estructura!$L$4:$O$473,4,0)</f>
        <v>C-16</v>
      </c>
      <c r="Z2185" s="18" t="str">
        <f>+VLOOKUP(Sitio_Publico[[#This Row],[Filtro Integrado]],Estructura!$U$4:$W$529,3,0)</f>
        <v>FI-0</v>
      </c>
      <c r="AA2185" s="18" t="str">
        <f>+VLOOKUP(Sitio_Publico[[#This Row],[Muestra]],Estructura!$Y$4:$AB$483,4,0)</f>
        <v>M-000159</v>
      </c>
    </row>
    <row r="2186" spans="1:27" ht="51" x14ac:dyDescent="0.3">
      <c r="A2186" s="16">
        <f t="shared" si="34"/>
        <v>2185</v>
      </c>
      <c r="B2186" s="47" t="s">
        <v>15118</v>
      </c>
      <c r="C2186" s="13" t="s">
        <v>10447</v>
      </c>
      <c r="D2186" s="13" t="s">
        <v>10448</v>
      </c>
      <c r="E2186" s="44">
        <v>14106</v>
      </c>
      <c r="F2186" s="13" t="s">
        <v>10449</v>
      </c>
      <c r="G2186" s="23" t="s">
        <v>10466</v>
      </c>
      <c r="H2186" s="42" t="s">
        <v>458</v>
      </c>
      <c r="I2186" s="28" t="s">
        <v>352</v>
      </c>
      <c r="J2186" s="12" t="s">
        <v>393</v>
      </c>
      <c r="K2186" s="28" t="s">
        <v>10492</v>
      </c>
      <c r="L2186" s="12" t="s">
        <v>10452</v>
      </c>
      <c r="M2186" s="12" t="s">
        <v>587</v>
      </c>
      <c r="N2186" s="12" t="s">
        <v>10454</v>
      </c>
      <c r="O2186" s="26" t="s">
        <v>11056</v>
      </c>
      <c r="P2186" s="26" t="s">
        <v>11057</v>
      </c>
      <c r="Q2186" s="25" t="s">
        <v>10495</v>
      </c>
      <c r="R2186" s="26" t="s">
        <v>11058</v>
      </c>
      <c r="S2186" s="15" t="s">
        <v>11059</v>
      </c>
      <c r="T2186" s="52">
        <v>0</v>
      </c>
      <c r="U2186" s="22" t="s">
        <v>10622</v>
      </c>
      <c r="V2186" s="18" t="str">
        <f>+Sitio_Publico[[#This Row],[idcoleccion]]&amp;"-"&amp;Sitio_Publico[[#This Row],[id]]</f>
        <v>000-2185</v>
      </c>
      <c r="W2186" s="18">
        <f>+VLOOKUP(Sitio_Publico[[#This Row],[territorio]],Estructura!$AE$4:$AH$1067,4,0)</f>
        <v>30014106</v>
      </c>
      <c r="X2186" s="18" t="str">
        <f>+VLOOKUP(Sitio_Publico[[#This Row],[tema]],Estructura!$G$4:$J$532,4,0)</f>
        <v>T-2</v>
      </c>
      <c r="Y2186" s="18" t="str">
        <f>+VLOOKUP(Sitio_Publico[[#This Row],[contenido]],Estructura!$L$4:$O$473,4,0)</f>
        <v>C-17</v>
      </c>
      <c r="Z2186" s="18" t="str">
        <f>+VLOOKUP(Sitio_Publico[[#This Row],[Filtro Integrado]],Estructura!$U$4:$W$529,3,0)</f>
        <v>FI-0</v>
      </c>
      <c r="AA2186" s="18" t="str">
        <f>+VLOOKUP(Sitio_Publico[[#This Row],[Muestra]],Estructura!$Y$4:$AB$483,4,0)</f>
        <v>M-000162</v>
      </c>
    </row>
    <row r="2187" spans="1:27" ht="51" x14ac:dyDescent="0.3">
      <c r="A2187" s="16">
        <f t="shared" si="34"/>
        <v>2186</v>
      </c>
      <c r="B2187" s="47" t="s">
        <v>15118</v>
      </c>
      <c r="C2187" s="13" t="s">
        <v>10447</v>
      </c>
      <c r="D2187" s="13" t="s">
        <v>10448</v>
      </c>
      <c r="E2187" s="44">
        <v>13127</v>
      </c>
      <c r="F2187" s="13" t="s">
        <v>10449</v>
      </c>
      <c r="G2187" s="23" t="s">
        <v>10466</v>
      </c>
      <c r="H2187" s="42" t="s">
        <v>458</v>
      </c>
      <c r="I2187" s="28" t="s">
        <v>16</v>
      </c>
      <c r="J2187" s="12" t="s">
        <v>393</v>
      </c>
      <c r="K2187" s="28" t="s">
        <v>10524</v>
      </c>
      <c r="L2187" s="12" t="s">
        <v>10452</v>
      </c>
      <c r="M2187" s="12" t="s">
        <v>10453</v>
      </c>
      <c r="N2187" s="12" t="s">
        <v>10454</v>
      </c>
      <c r="O2187" s="26" t="s">
        <v>11060</v>
      </c>
      <c r="P2187" s="26" t="s">
        <v>11061</v>
      </c>
      <c r="Q2187" s="25" t="s">
        <v>456</v>
      </c>
      <c r="R2187" s="26" t="s">
        <v>11062</v>
      </c>
      <c r="S2187" s="15" t="s">
        <v>11063</v>
      </c>
      <c r="T2187" s="52">
        <v>0</v>
      </c>
      <c r="U2187" s="22" t="s">
        <v>11064</v>
      </c>
      <c r="V2187" s="18" t="str">
        <f>+Sitio_Publico[[#This Row],[idcoleccion]]&amp;"-"&amp;Sitio_Publico[[#This Row],[id]]</f>
        <v>000-2186</v>
      </c>
      <c r="W2187" s="18">
        <f>+VLOOKUP(Sitio_Publico[[#This Row],[territorio]],Estructura!$AE$4:$AH$1067,4,0)</f>
        <v>30013127</v>
      </c>
      <c r="X2187" s="18" t="str">
        <f>+VLOOKUP(Sitio_Publico[[#This Row],[tema]],Estructura!$G$4:$J$532,4,0)</f>
        <v>T-2</v>
      </c>
      <c r="Y2187" s="18" t="str">
        <f>+VLOOKUP(Sitio_Publico[[#This Row],[contenido]],Estructura!$L$4:$O$473,4,0)</f>
        <v>C-17</v>
      </c>
      <c r="Z2187" s="18" t="str">
        <f>+VLOOKUP(Sitio_Publico[[#This Row],[Filtro Integrado]],Estructura!$U$4:$W$529,3,0)</f>
        <v>FI-0</v>
      </c>
      <c r="AA2187" s="18" t="str">
        <f>+VLOOKUP(Sitio_Publico[[#This Row],[Muestra]],Estructura!$Y$4:$AB$483,4,0)</f>
        <v>M-00048</v>
      </c>
    </row>
    <row r="2188" spans="1:27" ht="51" x14ac:dyDescent="0.3">
      <c r="A2188" s="16">
        <f t="shared" si="34"/>
        <v>2187</v>
      </c>
      <c r="B2188" s="47" t="s">
        <v>15118</v>
      </c>
      <c r="C2188" s="13" t="s">
        <v>10447</v>
      </c>
      <c r="D2188" s="13" t="s">
        <v>10448</v>
      </c>
      <c r="E2188" s="44">
        <v>9108</v>
      </c>
      <c r="F2188" s="13" t="s">
        <v>10449</v>
      </c>
      <c r="G2188" s="23" t="s">
        <v>10450</v>
      </c>
      <c r="H2188" s="42" t="s">
        <v>458</v>
      </c>
      <c r="I2188" s="28" t="s">
        <v>223</v>
      </c>
      <c r="J2188" s="12" t="s">
        <v>393</v>
      </c>
      <c r="K2188" s="28" t="s">
        <v>10451</v>
      </c>
      <c r="L2188" s="12" t="s">
        <v>10452</v>
      </c>
      <c r="M2188" s="12" t="s">
        <v>10453</v>
      </c>
      <c r="N2188" s="12" t="s">
        <v>10454</v>
      </c>
      <c r="O2188" s="26" t="s">
        <v>11065</v>
      </c>
      <c r="P2188" s="26" t="s">
        <v>11066</v>
      </c>
      <c r="Q2188" s="25" t="s">
        <v>456</v>
      </c>
      <c r="R2188" s="26" t="s">
        <v>11067</v>
      </c>
      <c r="S2188" s="15" t="s">
        <v>11068</v>
      </c>
      <c r="T2188" s="52">
        <v>0</v>
      </c>
      <c r="U2188" s="22" t="s">
        <v>10592</v>
      </c>
      <c r="V2188" s="18" t="str">
        <f>+Sitio_Publico[[#This Row],[idcoleccion]]&amp;"-"&amp;Sitio_Publico[[#This Row],[id]]</f>
        <v>000-2187</v>
      </c>
      <c r="W2188" s="18">
        <f>+VLOOKUP(Sitio_Publico[[#This Row],[territorio]],Estructura!$AE$4:$AH$1067,4,0)</f>
        <v>30009108</v>
      </c>
      <c r="X2188" s="18" t="str">
        <f>+VLOOKUP(Sitio_Publico[[#This Row],[tema]],Estructura!$G$4:$J$532,4,0)</f>
        <v>T-2</v>
      </c>
      <c r="Y2188" s="18" t="str">
        <f>+VLOOKUP(Sitio_Publico[[#This Row],[contenido]],Estructura!$L$4:$O$473,4,0)</f>
        <v>C-15</v>
      </c>
      <c r="Z2188" s="18" t="str">
        <f>+VLOOKUP(Sitio_Publico[[#This Row],[Filtro Integrado]],Estructura!$U$4:$W$529,3,0)</f>
        <v>FI-0</v>
      </c>
      <c r="AA2188" s="18" t="str">
        <f>+VLOOKUP(Sitio_Publico[[#This Row],[Muestra]],Estructura!$Y$4:$AB$483,4,0)</f>
        <v>M-000158</v>
      </c>
    </row>
    <row r="2189" spans="1:27" ht="51" x14ac:dyDescent="0.3">
      <c r="A2189" s="16">
        <f t="shared" si="34"/>
        <v>2188</v>
      </c>
      <c r="B2189" s="47" t="s">
        <v>15118</v>
      </c>
      <c r="C2189" s="13" t="s">
        <v>10447</v>
      </c>
      <c r="D2189" s="13" t="s">
        <v>10448</v>
      </c>
      <c r="E2189" s="44">
        <v>2</v>
      </c>
      <c r="F2189" s="13" t="s">
        <v>10465</v>
      </c>
      <c r="G2189" s="23" t="s">
        <v>10466</v>
      </c>
      <c r="H2189" s="42" t="s">
        <v>457</v>
      </c>
      <c r="I2189" s="28" t="s">
        <v>365</v>
      </c>
      <c r="J2189" s="12" t="s">
        <v>393</v>
      </c>
      <c r="K2189" s="28" t="s">
        <v>10829</v>
      </c>
      <c r="L2189" s="12" t="s">
        <v>10452</v>
      </c>
      <c r="M2189" s="12" t="s">
        <v>587</v>
      </c>
      <c r="N2189" s="12" t="s">
        <v>10454</v>
      </c>
      <c r="O2189" s="26" t="s">
        <v>11069</v>
      </c>
      <c r="P2189" s="26" t="s">
        <v>11070</v>
      </c>
      <c r="Q2189" s="25" t="s">
        <v>10495</v>
      </c>
      <c r="R2189" s="26" t="s">
        <v>11071</v>
      </c>
      <c r="S2189" s="15" t="s">
        <v>11072</v>
      </c>
      <c r="T2189" s="52">
        <v>0</v>
      </c>
      <c r="U2189" s="22" t="s">
        <v>11073</v>
      </c>
      <c r="V2189" s="18" t="str">
        <f>+Sitio_Publico[[#This Row],[idcoleccion]]&amp;"-"&amp;Sitio_Publico[[#This Row],[id]]</f>
        <v>000-2188</v>
      </c>
      <c r="W2189" s="18">
        <f>+VLOOKUP(Sitio_Publico[[#This Row],[territorio]],Estructura!$AE$4:$AH$1067,4,0)</f>
        <v>20000002</v>
      </c>
      <c r="X2189" s="18" t="str">
        <f>+VLOOKUP(Sitio_Publico[[#This Row],[tema]],Estructura!$G$4:$J$532,4,0)</f>
        <v>T-1</v>
      </c>
      <c r="Y2189" s="18" t="str">
        <f>+VLOOKUP(Sitio_Publico[[#This Row],[contenido]],Estructura!$L$4:$O$473,4,0)</f>
        <v>C-17</v>
      </c>
      <c r="Z2189" s="18" t="str">
        <f>+VLOOKUP(Sitio_Publico[[#This Row],[Filtro Integrado]],Estructura!$U$4:$W$529,3,0)</f>
        <v>FI-0</v>
      </c>
      <c r="AA2189" s="18" t="str">
        <f>+VLOOKUP(Sitio_Publico[[#This Row],[Muestra]],Estructura!$Y$4:$AB$483,4,0)</f>
        <v>M-000163</v>
      </c>
    </row>
    <row r="2190" spans="1:27" ht="51" x14ac:dyDescent="0.3">
      <c r="A2190" s="16">
        <f t="shared" si="34"/>
        <v>2189</v>
      </c>
      <c r="B2190" s="47" t="s">
        <v>15118</v>
      </c>
      <c r="C2190" s="13" t="s">
        <v>10447</v>
      </c>
      <c r="D2190" s="13" t="s">
        <v>10448</v>
      </c>
      <c r="E2190" s="44">
        <v>7407</v>
      </c>
      <c r="F2190" s="13" t="s">
        <v>10449</v>
      </c>
      <c r="G2190" s="23" t="s">
        <v>10459</v>
      </c>
      <c r="H2190" s="42" t="s">
        <v>458</v>
      </c>
      <c r="I2190" s="28" t="s">
        <v>160</v>
      </c>
      <c r="J2190" s="12" t="s">
        <v>393</v>
      </c>
      <c r="K2190" s="28" t="s">
        <v>10459</v>
      </c>
      <c r="L2190" s="12" t="s">
        <v>10474</v>
      </c>
      <c r="M2190" s="12" t="s">
        <v>10453</v>
      </c>
      <c r="N2190" s="12" t="s">
        <v>10454</v>
      </c>
      <c r="O2190" s="26" t="s">
        <v>11074</v>
      </c>
      <c r="P2190" s="26" t="s">
        <v>11075</v>
      </c>
      <c r="Q2190" s="25" t="s">
        <v>10482</v>
      </c>
      <c r="R2190" s="26" t="s">
        <v>11076</v>
      </c>
      <c r="S2190" s="15" t="s">
        <v>11077</v>
      </c>
      <c r="T2190" s="52">
        <v>0</v>
      </c>
      <c r="U2190" s="22" t="s">
        <v>11078</v>
      </c>
      <c r="V2190" s="18" t="str">
        <f>+Sitio_Publico[[#This Row],[idcoleccion]]&amp;"-"&amp;Sitio_Publico[[#This Row],[id]]</f>
        <v>000-2189</v>
      </c>
      <c r="W2190" s="18">
        <f>+VLOOKUP(Sitio_Publico[[#This Row],[territorio]],Estructura!$AE$4:$AH$1067,4,0)</f>
        <v>30007407</v>
      </c>
      <c r="X2190" s="18" t="str">
        <f>+VLOOKUP(Sitio_Publico[[#This Row],[tema]],Estructura!$G$4:$J$532,4,0)</f>
        <v>T-2</v>
      </c>
      <c r="Y2190" s="18" t="str">
        <f>+VLOOKUP(Sitio_Publico[[#This Row],[contenido]],Estructura!$L$4:$O$473,4,0)</f>
        <v>C-16</v>
      </c>
      <c r="Z2190" s="18" t="str">
        <f>+VLOOKUP(Sitio_Publico[[#This Row],[Filtro Integrado]],Estructura!$U$4:$W$529,3,0)</f>
        <v>FI-0</v>
      </c>
      <c r="AA2190" s="18" t="str">
        <f>+VLOOKUP(Sitio_Publico[[#This Row],[Muestra]],Estructura!$Y$4:$AB$483,4,0)</f>
        <v>M-000159</v>
      </c>
    </row>
    <row r="2191" spans="1:27" ht="40.799999999999997" x14ac:dyDescent="0.3">
      <c r="A2191" s="16">
        <f t="shared" si="34"/>
        <v>2190</v>
      </c>
      <c r="B2191" s="47" t="s">
        <v>15118</v>
      </c>
      <c r="C2191" s="13" t="s">
        <v>10447</v>
      </c>
      <c r="D2191" s="13" t="s">
        <v>10448</v>
      </c>
      <c r="E2191" s="44">
        <v>8108</v>
      </c>
      <c r="F2191" s="13" t="s">
        <v>10449</v>
      </c>
      <c r="G2191" s="23" t="s">
        <v>10473</v>
      </c>
      <c r="H2191" s="42" t="s">
        <v>458</v>
      </c>
      <c r="I2191" s="28" t="s">
        <v>169</v>
      </c>
      <c r="J2191" s="12" t="s">
        <v>393</v>
      </c>
      <c r="K2191" s="28" t="s">
        <v>10473</v>
      </c>
      <c r="L2191" s="12" t="s">
        <v>10474</v>
      </c>
      <c r="M2191" s="12" t="s">
        <v>10453</v>
      </c>
      <c r="N2191" s="12" t="s">
        <v>10454</v>
      </c>
      <c r="O2191" s="26" t="s">
        <v>11079</v>
      </c>
      <c r="P2191" s="26" t="s">
        <v>11080</v>
      </c>
      <c r="Q2191" s="25" t="s">
        <v>10495</v>
      </c>
      <c r="R2191" s="26" t="s">
        <v>11081</v>
      </c>
      <c r="S2191" s="15" t="s">
        <v>11082</v>
      </c>
      <c r="T2191" s="52">
        <v>0</v>
      </c>
      <c r="U2191" s="22" t="s">
        <v>11083</v>
      </c>
      <c r="V2191" s="18" t="str">
        <f>+Sitio_Publico[[#This Row],[idcoleccion]]&amp;"-"&amp;Sitio_Publico[[#This Row],[id]]</f>
        <v>000-2190</v>
      </c>
      <c r="W2191" s="18">
        <f>+VLOOKUP(Sitio_Publico[[#This Row],[territorio]],Estructura!$AE$4:$AH$1067,4,0)</f>
        <v>30008108</v>
      </c>
      <c r="X2191" s="18" t="str">
        <f>+VLOOKUP(Sitio_Publico[[#This Row],[tema]],Estructura!$G$4:$J$532,4,0)</f>
        <v>T-2</v>
      </c>
      <c r="Y2191" s="18" t="str">
        <f>+VLOOKUP(Sitio_Publico[[#This Row],[contenido]],Estructura!$L$4:$O$473,4,0)</f>
        <v>C-18</v>
      </c>
      <c r="Z2191" s="18" t="str">
        <f>+VLOOKUP(Sitio_Publico[[#This Row],[Filtro Integrado]],Estructura!$U$4:$W$529,3,0)</f>
        <v>FI-0</v>
      </c>
      <c r="AA2191" s="18" t="str">
        <f>+VLOOKUP(Sitio_Publico[[#This Row],[Muestra]],Estructura!$Y$4:$AB$483,4,0)</f>
        <v>M-000160</v>
      </c>
    </row>
    <row r="2192" spans="1:27" ht="40.799999999999997" x14ac:dyDescent="0.3">
      <c r="A2192" s="16">
        <f t="shared" si="34"/>
        <v>2191</v>
      </c>
      <c r="B2192" s="47" t="s">
        <v>15118</v>
      </c>
      <c r="C2192" s="13" t="s">
        <v>10447</v>
      </c>
      <c r="D2192" s="13" t="s">
        <v>10448</v>
      </c>
      <c r="E2192" s="44">
        <v>7305</v>
      </c>
      <c r="F2192" s="13" t="s">
        <v>10449</v>
      </c>
      <c r="G2192" s="23" t="s">
        <v>10473</v>
      </c>
      <c r="H2192" s="42" t="s">
        <v>458</v>
      </c>
      <c r="I2192" s="28" t="s">
        <v>149</v>
      </c>
      <c r="J2192" s="12" t="s">
        <v>393</v>
      </c>
      <c r="K2192" s="28" t="s">
        <v>10473</v>
      </c>
      <c r="L2192" s="12" t="s">
        <v>10474</v>
      </c>
      <c r="M2192" s="12" t="s">
        <v>10453</v>
      </c>
      <c r="N2192" s="12" t="s">
        <v>10454</v>
      </c>
      <c r="O2192" s="26" t="s">
        <v>11084</v>
      </c>
      <c r="P2192" s="26" t="s">
        <v>11085</v>
      </c>
      <c r="Q2192" s="25" t="s">
        <v>10495</v>
      </c>
      <c r="R2192" s="26" t="s">
        <v>11086</v>
      </c>
      <c r="S2192" s="15" t="s">
        <v>11087</v>
      </c>
      <c r="T2192" s="52">
        <v>0</v>
      </c>
      <c r="U2192" s="22" t="s">
        <v>11088</v>
      </c>
      <c r="V2192" s="18" t="str">
        <f>+Sitio_Publico[[#This Row],[idcoleccion]]&amp;"-"&amp;Sitio_Publico[[#This Row],[id]]</f>
        <v>000-2191</v>
      </c>
      <c r="W2192" s="18">
        <f>+VLOOKUP(Sitio_Publico[[#This Row],[territorio]],Estructura!$AE$4:$AH$1067,4,0)</f>
        <v>30007305</v>
      </c>
      <c r="X2192" s="18" t="str">
        <f>+VLOOKUP(Sitio_Publico[[#This Row],[tema]],Estructura!$G$4:$J$532,4,0)</f>
        <v>T-2</v>
      </c>
      <c r="Y2192" s="18" t="str">
        <f>+VLOOKUP(Sitio_Publico[[#This Row],[contenido]],Estructura!$L$4:$O$473,4,0)</f>
        <v>C-18</v>
      </c>
      <c r="Z2192" s="18" t="str">
        <f>+VLOOKUP(Sitio_Publico[[#This Row],[Filtro Integrado]],Estructura!$U$4:$W$529,3,0)</f>
        <v>FI-0</v>
      </c>
      <c r="AA2192" s="18" t="str">
        <f>+VLOOKUP(Sitio_Publico[[#This Row],[Muestra]],Estructura!$Y$4:$AB$483,4,0)</f>
        <v>M-000160</v>
      </c>
    </row>
    <row r="2193" spans="1:27" ht="51" x14ac:dyDescent="0.3">
      <c r="A2193" s="16">
        <f t="shared" si="34"/>
        <v>2192</v>
      </c>
      <c r="B2193" s="47" t="s">
        <v>15118</v>
      </c>
      <c r="C2193" s="13" t="s">
        <v>10447</v>
      </c>
      <c r="D2193" s="13" t="s">
        <v>10448</v>
      </c>
      <c r="E2193" s="44">
        <v>4202</v>
      </c>
      <c r="F2193" s="13" t="s">
        <v>10449</v>
      </c>
      <c r="G2193" s="23" t="s">
        <v>10450</v>
      </c>
      <c r="H2193" s="42" t="s">
        <v>458</v>
      </c>
      <c r="I2193" s="28" t="s">
        <v>56</v>
      </c>
      <c r="J2193" s="12" t="s">
        <v>393</v>
      </c>
      <c r="K2193" s="28" t="s">
        <v>10486</v>
      </c>
      <c r="L2193" s="12" t="s">
        <v>10452</v>
      </c>
      <c r="M2193" s="12" t="s">
        <v>10453</v>
      </c>
      <c r="N2193" s="12" t="s">
        <v>10454</v>
      </c>
      <c r="O2193" s="26" t="s">
        <v>11089</v>
      </c>
      <c r="P2193" s="26" t="s">
        <v>11090</v>
      </c>
      <c r="Q2193" s="25" t="s">
        <v>456</v>
      </c>
      <c r="R2193" s="26" t="s">
        <v>11091</v>
      </c>
      <c r="S2193" s="15" t="s">
        <v>11092</v>
      </c>
      <c r="T2193" s="52">
        <v>0</v>
      </c>
      <c r="U2193" s="22" t="s">
        <v>11032</v>
      </c>
      <c r="V2193" s="18" t="str">
        <f>+Sitio_Publico[[#This Row],[idcoleccion]]&amp;"-"&amp;Sitio_Publico[[#This Row],[id]]</f>
        <v>000-2192</v>
      </c>
      <c r="W2193" s="18">
        <f>+VLOOKUP(Sitio_Publico[[#This Row],[territorio]],Estructura!$AE$4:$AH$1067,4,0)</f>
        <v>30004202</v>
      </c>
      <c r="X2193" s="18" t="str">
        <f>+VLOOKUP(Sitio_Publico[[#This Row],[tema]],Estructura!$G$4:$J$532,4,0)</f>
        <v>T-2</v>
      </c>
      <c r="Y2193" s="18" t="str">
        <f>+VLOOKUP(Sitio_Publico[[#This Row],[contenido]],Estructura!$L$4:$O$473,4,0)</f>
        <v>C-15</v>
      </c>
      <c r="Z2193" s="18" t="str">
        <f>+VLOOKUP(Sitio_Publico[[#This Row],[Filtro Integrado]],Estructura!$U$4:$W$529,3,0)</f>
        <v>FI-0</v>
      </c>
      <c r="AA2193" s="18" t="str">
        <f>+VLOOKUP(Sitio_Publico[[#This Row],[Muestra]],Estructura!$Y$4:$AB$483,4,0)</f>
        <v>M-000161</v>
      </c>
    </row>
    <row r="2194" spans="1:27" ht="51" x14ac:dyDescent="0.3">
      <c r="A2194" s="16">
        <f t="shared" si="34"/>
        <v>2193</v>
      </c>
      <c r="B2194" s="47" t="s">
        <v>15118</v>
      </c>
      <c r="C2194" s="13" t="s">
        <v>10447</v>
      </c>
      <c r="D2194" s="13" t="s">
        <v>10448</v>
      </c>
      <c r="E2194" s="44">
        <v>10303</v>
      </c>
      <c r="F2194" s="13" t="s">
        <v>10449</v>
      </c>
      <c r="G2194" s="23" t="s">
        <v>10450</v>
      </c>
      <c r="H2194" s="42" t="s">
        <v>458</v>
      </c>
      <c r="I2194" s="28" t="s">
        <v>269</v>
      </c>
      <c r="J2194" s="12" t="s">
        <v>393</v>
      </c>
      <c r="K2194" s="28" t="s">
        <v>10486</v>
      </c>
      <c r="L2194" s="12" t="s">
        <v>10452</v>
      </c>
      <c r="M2194" s="12" t="s">
        <v>10453</v>
      </c>
      <c r="N2194" s="12" t="s">
        <v>10454</v>
      </c>
      <c r="O2194" s="26" t="s">
        <v>11093</v>
      </c>
      <c r="P2194" s="26" t="s">
        <v>11094</v>
      </c>
      <c r="Q2194" s="25" t="s">
        <v>456</v>
      </c>
      <c r="R2194" s="26" t="s">
        <v>11095</v>
      </c>
      <c r="S2194" s="15" t="s">
        <v>11096</v>
      </c>
      <c r="T2194" s="52">
        <v>0</v>
      </c>
      <c r="U2194" s="22" t="s">
        <v>11097</v>
      </c>
      <c r="V2194" s="18" t="str">
        <f>+Sitio_Publico[[#This Row],[idcoleccion]]&amp;"-"&amp;Sitio_Publico[[#This Row],[id]]</f>
        <v>000-2193</v>
      </c>
      <c r="W2194" s="18">
        <f>+VLOOKUP(Sitio_Publico[[#This Row],[territorio]],Estructura!$AE$4:$AH$1067,4,0)</f>
        <v>30010303</v>
      </c>
      <c r="X2194" s="18" t="str">
        <f>+VLOOKUP(Sitio_Publico[[#This Row],[tema]],Estructura!$G$4:$J$532,4,0)</f>
        <v>T-2</v>
      </c>
      <c r="Y2194" s="18" t="str">
        <f>+VLOOKUP(Sitio_Publico[[#This Row],[contenido]],Estructura!$L$4:$O$473,4,0)</f>
        <v>C-15</v>
      </c>
      <c r="Z2194" s="18" t="str">
        <f>+VLOOKUP(Sitio_Publico[[#This Row],[Filtro Integrado]],Estructura!$U$4:$W$529,3,0)</f>
        <v>FI-0</v>
      </c>
      <c r="AA2194" s="18" t="str">
        <f>+VLOOKUP(Sitio_Publico[[#This Row],[Muestra]],Estructura!$Y$4:$AB$483,4,0)</f>
        <v>M-000161</v>
      </c>
    </row>
    <row r="2195" spans="1:27" ht="51" x14ac:dyDescent="0.3">
      <c r="A2195" s="16">
        <f t="shared" si="34"/>
        <v>2194</v>
      </c>
      <c r="B2195" s="47" t="s">
        <v>15118</v>
      </c>
      <c r="C2195" s="13" t="s">
        <v>10447</v>
      </c>
      <c r="D2195" s="13" t="s">
        <v>10448</v>
      </c>
      <c r="E2195" s="44">
        <v>10402</v>
      </c>
      <c r="F2195" s="13" t="s">
        <v>10449</v>
      </c>
      <c r="G2195" s="23" t="s">
        <v>10450</v>
      </c>
      <c r="H2195" s="42" t="s">
        <v>458</v>
      </c>
      <c r="I2195" s="28" t="s">
        <v>275</v>
      </c>
      <c r="J2195" s="12" t="s">
        <v>393</v>
      </c>
      <c r="K2195" s="28" t="s">
        <v>10451</v>
      </c>
      <c r="L2195" s="12" t="s">
        <v>10452</v>
      </c>
      <c r="M2195" s="12" t="s">
        <v>10453</v>
      </c>
      <c r="N2195" s="12" t="s">
        <v>10454</v>
      </c>
      <c r="O2195" s="26" t="s">
        <v>11098</v>
      </c>
      <c r="P2195" s="26" t="s">
        <v>11099</v>
      </c>
      <c r="Q2195" s="25" t="s">
        <v>456</v>
      </c>
      <c r="R2195" s="26" t="s">
        <v>11100</v>
      </c>
      <c r="S2195" s="15" t="s">
        <v>11101</v>
      </c>
      <c r="T2195" s="52">
        <v>0</v>
      </c>
      <c r="U2195" s="22" t="s">
        <v>5420</v>
      </c>
      <c r="V2195" s="18" t="str">
        <f>+Sitio_Publico[[#This Row],[idcoleccion]]&amp;"-"&amp;Sitio_Publico[[#This Row],[id]]</f>
        <v>000-2194</v>
      </c>
      <c r="W2195" s="18">
        <f>+VLOOKUP(Sitio_Publico[[#This Row],[territorio]],Estructura!$AE$4:$AH$1067,4,0)</f>
        <v>30010402</v>
      </c>
      <c r="X2195" s="18" t="str">
        <f>+VLOOKUP(Sitio_Publico[[#This Row],[tema]],Estructura!$G$4:$J$532,4,0)</f>
        <v>T-2</v>
      </c>
      <c r="Y2195" s="18" t="str">
        <f>+VLOOKUP(Sitio_Publico[[#This Row],[contenido]],Estructura!$L$4:$O$473,4,0)</f>
        <v>C-15</v>
      </c>
      <c r="Z2195" s="18" t="str">
        <f>+VLOOKUP(Sitio_Publico[[#This Row],[Filtro Integrado]],Estructura!$U$4:$W$529,3,0)</f>
        <v>FI-0</v>
      </c>
      <c r="AA2195" s="18" t="str">
        <f>+VLOOKUP(Sitio_Publico[[#This Row],[Muestra]],Estructura!$Y$4:$AB$483,4,0)</f>
        <v>M-000158</v>
      </c>
    </row>
    <row r="2196" spans="1:27" ht="40.799999999999997" x14ac:dyDescent="0.3">
      <c r="A2196" s="16">
        <f t="shared" si="34"/>
        <v>2195</v>
      </c>
      <c r="B2196" s="47" t="s">
        <v>15118</v>
      </c>
      <c r="C2196" s="13" t="s">
        <v>10447</v>
      </c>
      <c r="D2196" s="13" t="s">
        <v>10448</v>
      </c>
      <c r="E2196" s="44">
        <v>7308</v>
      </c>
      <c r="F2196" s="13" t="s">
        <v>10449</v>
      </c>
      <c r="G2196" s="23" t="s">
        <v>10459</v>
      </c>
      <c r="H2196" s="42" t="s">
        <v>458</v>
      </c>
      <c r="I2196" s="28" t="s">
        <v>152</v>
      </c>
      <c r="J2196" s="12" t="s">
        <v>393</v>
      </c>
      <c r="K2196" s="28" t="s">
        <v>10459</v>
      </c>
      <c r="L2196" s="12" t="s">
        <v>10474</v>
      </c>
      <c r="M2196" s="12" t="s">
        <v>10453</v>
      </c>
      <c r="N2196" s="12" t="s">
        <v>10454</v>
      </c>
      <c r="O2196" s="26" t="s">
        <v>11102</v>
      </c>
      <c r="P2196" s="26" t="s">
        <v>11103</v>
      </c>
      <c r="Q2196" s="25" t="s">
        <v>10482</v>
      </c>
      <c r="R2196" s="26" t="s">
        <v>11104</v>
      </c>
      <c r="S2196" s="15" t="s">
        <v>11105</v>
      </c>
      <c r="T2196" s="52">
        <v>0</v>
      </c>
      <c r="U2196" s="22" t="s">
        <v>4734</v>
      </c>
      <c r="V2196" s="18" t="str">
        <f>+Sitio_Publico[[#This Row],[idcoleccion]]&amp;"-"&amp;Sitio_Publico[[#This Row],[id]]</f>
        <v>000-2195</v>
      </c>
      <c r="W2196" s="18">
        <f>+VLOOKUP(Sitio_Publico[[#This Row],[territorio]],Estructura!$AE$4:$AH$1067,4,0)</f>
        <v>30007308</v>
      </c>
      <c r="X2196" s="18" t="str">
        <f>+VLOOKUP(Sitio_Publico[[#This Row],[tema]],Estructura!$G$4:$J$532,4,0)</f>
        <v>T-2</v>
      </c>
      <c r="Y2196" s="18" t="str">
        <f>+VLOOKUP(Sitio_Publico[[#This Row],[contenido]],Estructura!$L$4:$O$473,4,0)</f>
        <v>C-16</v>
      </c>
      <c r="Z2196" s="18" t="str">
        <f>+VLOOKUP(Sitio_Publico[[#This Row],[Filtro Integrado]],Estructura!$U$4:$W$529,3,0)</f>
        <v>FI-0</v>
      </c>
      <c r="AA2196" s="18" t="str">
        <f>+VLOOKUP(Sitio_Publico[[#This Row],[Muestra]],Estructura!$Y$4:$AB$483,4,0)</f>
        <v>M-000159</v>
      </c>
    </row>
    <row r="2197" spans="1:27" ht="51" x14ac:dyDescent="0.3">
      <c r="A2197" s="16">
        <f t="shared" si="34"/>
        <v>2196</v>
      </c>
      <c r="B2197" s="47" t="s">
        <v>15118</v>
      </c>
      <c r="C2197" s="13" t="s">
        <v>10447</v>
      </c>
      <c r="D2197" s="13" t="s">
        <v>10448</v>
      </c>
      <c r="E2197" s="44">
        <v>15102</v>
      </c>
      <c r="F2197" s="13" t="s">
        <v>10449</v>
      </c>
      <c r="G2197" s="23" t="s">
        <v>10459</v>
      </c>
      <c r="H2197" s="42" t="s">
        <v>458</v>
      </c>
      <c r="I2197" s="28" t="s">
        <v>360</v>
      </c>
      <c r="J2197" s="12" t="s">
        <v>393</v>
      </c>
      <c r="K2197" s="28" t="s">
        <v>10459</v>
      </c>
      <c r="L2197" s="12" t="s">
        <v>10474</v>
      </c>
      <c r="M2197" s="12" t="s">
        <v>10453</v>
      </c>
      <c r="N2197" s="12" t="s">
        <v>10454</v>
      </c>
      <c r="O2197" s="26" t="s">
        <v>11106</v>
      </c>
      <c r="P2197" s="26" t="s">
        <v>11107</v>
      </c>
      <c r="Q2197" s="25" t="s">
        <v>10482</v>
      </c>
      <c r="R2197" s="26" t="s">
        <v>11108</v>
      </c>
      <c r="S2197" s="15" t="s">
        <v>11109</v>
      </c>
      <c r="T2197" s="52">
        <v>0</v>
      </c>
      <c r="U2197" s="22" t="s">
        <v>11110</v>
      </c>
      <c r="V2197" s="18" t="str">
        <f>+Sitio_Publico[[#This Row],[idcoleccion]]&amp;"-"&amp;Sitio_Publico[[#This Row],[id]]</f>
        <v>000-2196</v>
      </c>
      <c r="W2197" s="18">
        <f>+VLOOKUP(Sitio_Publico[[#This Row],[territorio]],Estructura!$AE$4:$AH$1067,4,0)</f>
        <v>30015102</v>
      </c>
      <c r="X2197" s="18" t="str">
        <f>+VLOOKUP(Sitio_Publico[[#This Row],[tema]],Estructura!$G$4:$J$532,4,0)</f>
        <v>T-2</v>
      </c>
      <c r="Y2197" s="18" t="str">
        <f>+VLOOKUP(Sitio_Publico[[#This Row],[contenido]],Estructura!$L$4:$O$473,4,0)</f>
        <v>C-16</v>
      </c>
      <c r="Z2197" s="18" t="str">
        <f>+VLOOKUP(Sitio_Publico[[#This Row],[Filtro Integrado]],Estructura!$U$4:$W$529,3,0)</f>
        <v>FI-0</v>
      </c>
      <c r="AA2197" s="18" t="str">
        <f>+VLOOKUP(Sitio_Publico[[#This Row],[Muestra]],Estructura!$Y$4:$AB$483,4,0)</f>
        <v>M-000159</v>
      </c>
    </row>
    <row r="2198" spans="1:27" ht="51" x14ac:dyDescent="0.3">
      <c r="A2198" s="16">
        <f t="shared" si="34"/>
        <v>2197</v>
      </c>
      <c r="B2198" s="47" t="s">
        <v>15118</v>
      </c>
      <c r="C2198" s="13" t="s">
        <v>10447</v>
      </c>
      <c r="D2198" s="13" t="s">
        <v>10448</v>
      </c>
      <c r="E2198" s="44">
        <v>13403</v>
      </c>
      <c r="F2198" s="13" t="s">
        <v>10449</v>
      </c>
      <c r="G2198" s="23" t="s">
        <v>10459</v>
      </c>
      <c r="H2198" s="42" t="s">
        <v>458</v>
      </c>
      <c r="I2198" s="28" t="s">
        <v>336</v>
      </c>
      <c r="J2198" s="12" t="s">
        <v>393</v>
      </c>
      <c r="K2198" s="28" t="s">
        <v>10459</v>
      </c>
      <c r="L2198" s="12" t="s">
        <v>10452</v>
      </c>
      <c r="M2198" s="12" t="s">
        <v>10453</v>
      </c>
      <c r="N2198" s="12" t="s">
        <v>10454</v>
      </c>
      <c r="O2198" s="26" t="s">
        <v>11111</v>
      </c>
      <c r="P2198" s="26" t="s">
        <v>11112</v>
      </c>
      <c r="Q2198" s="25" t="s">
        <v>456</v>
      </c>
      <c r="R2198" s="26" t="s">
        <v>11113</v>
      </c>
      <c r="S2198" s="15" t="s">
        <v>11114</v>
      </c>
      <c r="T2198" s="52">
        <v>0</v>
      </c>
      <c r="U2198" s="22" t="s">
        <v>11115</v>
      </c>
      <c r="V2198" s="18" t="str">
        <f>+Sitio_Publico[[#This Row],[idcoleccion]]&amp;"-"&amp;Sitio_Publico[[#This Row],[id]]</f>
        <v>000-2197</v>
      </c>
      <c r="W2198" s="18">
        <f>+VLOOKUP(Sitio_Publico[[#This Row],[territorio]],Estructura!$AE$4:$AH$1067,4,0)</f>
        <v>30013403</v>
      </c>
      <c r="X2198" s="18" t="str">
        <f>+VLOOKUP(Sitio_Publico[[#This Row],[tema]],Estructura!$G$4:$J$532,4,0)</f>
        <v>T-2</v>
      </c>
      <c r="Y2198" s="18" t="str">
        <f>+VLOOKUP(Sitio_Publico[[#This Row],[contenido]],Estructura!$L$4:$O$473,4,0)</f>
        <v>C-16</v>
      </c>
      <c r="Z2198" s="18" t="str">
        <f>+VLOOKUP(Sitio_Publico[[#This Row],[Filtro Integrado]],Estructura!$U$4:$W$529,3,0)</f>
        <v>FI-0</v>
      </c>
      <c r="AA2198" s="18" t="str">
        <f>+VLOOKUP(Sitio_Publico[[#This Row],[Muestra]],Estructura!$Y$4:$AB$483,4,0)</f>
        <v>M-000159</v>
      </c>
    </row>
    <row r="2199" spans="1:27" ht="51" x14ac:dyDescent="0.3">
      <c r="A2199" s="16">
        <f t="shared" si="34"/>
        <v>2198</v>
      </c>
      <c r="B2199" s="47" t="s">
        <v>15118</v>
      </c>
      <c r="C2199" s="13" t="s">
        <v>10447</v>
      </c>
      <c r="D2199" s="13" t="s">
        <v>10448</v>
      </c>
      <c r="E2199" s="44">
        <v>7103</v>
      </c>
      <c r="F2199" s="13" t="s">
        <v>10449</v>
      </c>
      <c r="G2199" s="23" t="s">
        <v>10459</v>
      </c>
      <c r="H2199" s="42" t="s">
        <v>458</v>
      </c>
      <c r="I2199" s="28" t="s">
        <v>135</v>
      </c>
      <c r="J2199" s="12" t="s">
        <v>393</v>
      </c>
      <c r="K2199" s="28" t="s">
        <v>10459</v>
      </c>
      <c r="L2199" s="12" t="s">
        <v>10452</v>
      </c>
      <c r="M2199" s="12" t="s">
        <v>10453</v>
      </c>
      <c r="N2199" s="12" t="s">
        <v>10454</v>
      </c>
      <c r="O2199" s="26" t="s">
        <v>11116</v>
      </c>
      <c r="P2199" s="26" t="s">
        <v>11117</v>
      </c>
      <c r="Q2199" s="25" t="s">
        <v>456</v>
      </c>
      <c r="R2199" s="26" t="s">
        <v>11118</v>
      </c>
      <c r="S2199" s="15" t="s">
        <v>11119</v>
      </c>
      <c r="T2199" s="52">
        <v>0</v>
      </c>
      <c r="U2199" s="22" t="s">
        <v>11120</v>
      </c>
      <c r="V2199" s="18" t="str">
        <f>+Sitio_Publico[[#This Row],[idcoleccion]]&amp;"-"&amp;Sitio_Publico[[#This Row],[id]]</f>
        <v>000-2198</v>
      </c>
      <c r="W2199" s="18">
        <f>+VLOOKUP(Sitio_Publico[[#This Row],[territorio]],Estructura!$AE$4:$AH$1067,4,0)</f>
        <v>30007103</v>
      </c>
      <c r="X2199" s="18" t="str">
        <f>+VLOOKUP(Sitio_Publico[[#This Row],[tema]],Estructura!$G$4:$J$532,4,0)</f>
        <v>T-2</v>
      </c>
      <c r="Y2199" s="18" t="str">
        <f>+VLOOKUP(Sitio_Publico[[#This Row],[contenido]],Estructura!$L$4:$O$473,4,0)</f>
        <v>C-16</v>
      </c>
      <c r="Z2199" s="18" t="str">
        <f>+VLOOKUP(Sitio_Publico[[#This Row],[Filtro Integrado]],Estructura!$U$4:$W$529,3,0)</f>
        <v>FI-0</v>
      </c>
      <c r="AA2199" s="18" t="str">
        <f>+VLOOKUP(Sitio_Publico[[#This Row],[Muestra]],Estructura!$Y$4:$AB$483,4,0)</f>
        <v>M-000159</v>
      </c>
    </row>
    <row r="2200" spans="1:27" ht="40.799999999999997" x14ac:dyDescent="0.3">
      <c r="A2200" s="16">
        <f t="shared" si="34"/>
        <v>2199</v>
      </c>
      <c r="B2200" s="47" t="s">
        <v>15118</v>
      </c>
      <c r="C2200" s="13" t="s">
        <v>10447</v>
      </c>
      <c r="D2200" s="13" t="s">
        <v>10448</v>
      </c>
      <c r="E2200" s="44">
        <v>13117</v>
      </c>
      <c r="F2200" s="13" t="s">
        <v>10449</v>
      </c>
      <c r="G2200" s="23" t="s">
        <v>10473</v>
      </c>
      <c r="H2200" s="42" t="s">
        <v>458</v>
      </c>
      <c r="I2200" s="28" t="s">
        <v>313</v>
      </c>
      <c r="J2200" s="12" t="s">
        <v>393</v>
      </c>
      <c r="K2200" s="28" t="s">
        <v>10473</v>
      </c>
      <c r="L2200" s="12" t="s">
        <v>10452</v>
      </c>
      <c r="M2200" s="12" t="s">
        <v>10453</v>
      </c>
      <c r="N2200" s="12" t="s">
        <v>10454</v>
      </c>
      <c r="O2200" s="26" t="s">
        <v>11121</v>
      </c>
      <c r="P2200" s="26" t="s">
        <v>11122</v>
      </c>
      <c r="Q2200" s="25" t="s">
        <v>456</v>
      </c>
      <c r="R2200" s="26" t="s">
        <v>11123</v>
      </c>
      <c r="S2200" s="15" t="s">
        <v>11124</v>
      </c>
      <c r="T2200" s="52">
        <v>0</v>
      </c>
      <c r="U2200" s="22" t="s">
        <v>11125</v>
      </c>
      <c r="V2200" s="18" t="str">
        <f>+Sitio_Publico[[#This Row],[idcoleccion]]&amp;"-"&amp;Sitio_Publico[[#This Row],[id]]</f>
        <v>000-2199</v>
      </c>
      <c r="W2200" s="18">
        <f>+VLOOKUP(Sitio_Publico[[#This Row],[territorio]],Estructura!$AE$4:$AH$1067,4,0)</f>
        <v>30013117</v>
      </c>
      <c r="X2200" s="18" t="str">
        <f>+VLOOKUP(Sitio_Publico[[#This Row],[tema]],Estructura!$G$4:$J$532,4,0)</f>
        <v>T-2</v>
      </c>
      <c r="Y2200" s="18" t="str">
        <f>+VLOOKUP(Sitio_Publico[[#This Row],[contenido]],Estructura!$L$4:$O$473,4,0)</f>
        <v>C-18</v>
      </c>
      <c r="Z2200" s="18" t="str">
        <f>+VLOOKUP(Sitio_Publico[[#This Row],[Filtro Integrado]],Estructura!$U$4:$W$529,3,0)</f>
        <v>FI-0</v>
      </c>
      <c r="AA2200" s="18" t="str">
        <f>+VLOOKUP(Sitio_Publico[[#This Row],[Muestra]],Estructura!$Y$4:$AB$483,4,0)</f>
        <v>M-000160</v>
      </c>
    </row>
    <row r="2201" spans="1:27" ht="51" x14ac:dyDescent="0.3">
      <c r="A2201" s="16">
        <f t="shared" si="34"/>
        <v>2200</v>
      </c>
      <c r="B2201" s="47" t="s">
        <v>15118</v>
      </c>
      <c r="C2201" s="13" t="s">
        <v>10447</v>
      </c>
      <c r="D2201" s="13" t="s">
        <v>10448</v>
      </c>
      <c r="E2201" s="44">
        <v>5603</v>
      </c>
      <c r="F2201" s="13" t="s">
        <v>10449</v>
      </c>
      <c r="G2201" s="23" t="s">
        <v>10450</v>
      </c>
      <c r="H2201" s="42" t="s">
        <v>458</v>
      </c>
      <c r="I2201" s="28" t="s">
        <v>86</v>
      </c>
      <c r="J2201" s="12" t="s">
        <v>393</v>
      </c>
      <c r="K2201" s="28" t="s">
        <v>10451</v>
      </c>
      <c r="L2201" s="12" t="s">
        <v>10452</v>
      </c>
      <c r="M2201" s="12" t="s">
        <v>10453</v>
      </c>
      <c r="N2201" s="12" t="s">
        <v>10454</v>
      </c>
      <c r="O2201" s="26" t="s">
        <v>11126</v>
      </c>
      <c r="P2201" s="26" t="s">
        <v>11127</v>
      </c>
      <c r="Q2201" s="25" t="s">
        <v>456</v>
      </c>
      <c r="R2201" s="26" t="s">
        <v>11128</v>
      </c>
      <c r="S2201" s="15" t="s">
        <v>11129</v>
      </c>
      <c r="T2201" s="52">
        <v>0</v>
      </c>
      <c r="U2201" s="22" t="s">
        <v>11130</v>
      </c>
      <c r="V2201" s="18" t="str">
        <f>+Sitio_Publico[[#This Row],[idcoleccion]]&amp;"-"&amp;Sitio_Publico[[#This Row],[id]]</f>
        <v>000-2200</v>
      </c>
      <c r="W2201" s="18">
        <f>+VLOOKUP(Sitio_Publico[[#This Row],[territorio]],Estructura!$AE$4:$AH$1067,4,0)</f>
        <v>30005603</v>
      </c>
      <c r="X2201" s="18" t="str">
        <f>+VLOOKUP(Sitio_Publico[[#This Row],[tema]],Estructura!$G$4:$J$532,4,0)</f>
        <v>T-2</v>
      </c>
      <c r="Y2201" s="18" t="str">
        <f>+VLOOKUP(Sitio_Publico[[#This Row],[contenido]],Estructura!$L$4:$O$473,4,0)</f>
        <v>C-15</v>
      </c>
      <c r="Z2201" s="18" t="str">
        <f>+VLOOKUP(Sitio_Publico[[#This Row],[Filtro Integrado]],Estructura!$U$4:$W$529,3,0)</f>
        <v>FI-0</v>
      </c>
      <c r="AA2201" s="18" t="str">
        <f>+VLOOKUP(Sitio_Publico[[#This Row],[Muestra]],Estructura!$Y$4:$AB$483,4,0)</f>
        <v>M-000158</v>
      </c>
    </row>
    <row r="2202" spans="1:27" ht="51" x14ac:dyDescent="0.3">
      <c r="A2202" s="16">
        <f t="shared" si="34"/>
        <v>2201</v>
      </c>
      <c r="B2202" s="47" t="s">
        <v>15118</v>
      </c>
      <c r="C2202" s="13" t="s">
        <v>10447</v>
      </c>
      <c r="D2202" s="13" t="s">
        <v>10448</v>
      </c>
      <c r="E2202" s="44">
        <v>9119</v>
      </c>
      <c r="F2202" s="13" t="s">
        <v>10449</v>
      </c>
      <c r="G2202" s="23" t="s">
        <v>10459</v>
      </c>
      <c r="H2202" s="42" t="s">
        <v>458</v>
      </c>
      <c r="I2202" s="28" t="s">
        <v>234</v>
      </c>
      <c r="J2202" s="12" t="s">
        <v>393</v>
      </c>
      <c r="K2202" s="28" t="s">
        <v>10459</v>
      </c>
      <c r="L2202" s="12" t="s">
        <v>10452</v>
      </c>
      <c r="M2202" s="12" t="s">
        <v>10453</v>
      </c>
      <c r="N2202" s="12" t="s">
        <v>10454</v>
      </c>
      <c r="O2202" s="26" t="s">
        <v>11131</v>
      </c>
      <c r="P2202" s="26" t="s">
        <v>11132</v>
      </c>
      <c r="Q2202" s="25" t="s">
        <v>456</v>
      </c>
      <c r="R2202" s="26" t="s">
        <v>11133</v>
      </c>
      <c r="S2202" s="15" t="s">
        <v>11134</v>
      </c>
      <c r="T2202" s="52">
        <v>0</v>
      </c>
      <c r="U2202" s="22" t="s">
        <v>11135</v>
      </c>
      <c r="V2202" s="18" t="str">
        <f>+Sitio_Publico[[#This Row],[idcoleccion]]&amp;"-"&amp;Sitio_Publico[[#This Row],[id]]</f>
        <v>000-2201</v>
      </c>
      <c r="W2202" s="18">
        <f>+VLOOKUP(Sitio_Publico[[#This Row],[territorio]],Estructura!$AE$4:$AH$1067,4,0)</f>
        <v>30009119</v>
      </c>
      <c r="X2202" s="18" t="str">
        <f>+VLOOKUP(Sitio_Publico[[#This Row],[tema]],Estructura!$G$4:$J$532,4,0)</f>
        <v>T-2</v>
      </c>
      <c r="Y2202" s="18" t="str">
        <f>+VLOOKUP(Sitio_Publico[[#This Row],[contenido]],Estructura!$L$4:$O$473,4,0)</f>
        <v>C-16</v>
      </c>
      <c r="Z2202" s="18" t="str">
        <f>+VLOOKUP(Sitio_Publico[[#This Row],[Filtro Integrado]],Estructura!$U$4:$W$529,3,0)</f>
        <v>FI-0</v>
      </c>
      <c r="AA2202" s="18" t="str">
        <f>+VLOOKUP(Sitio_Publico[[#This Row],[Muestra]],Estructura!$Y$4:$AB$483,4,0)</f>
        <v>M-000159</v>
      </c>
    </row>
    <row r="2203" spans="1:27" ht="51" x14ac:dyDescent="0.3">
      <c r="A2203" s="16">
        <f t="shared" si="34"/>
        <v>2202</v>
      </c>
      <c r="B2203" s="47" t="s">
        <v>15118</v>
      </c>
      <c r="C2203" s="13" t="s">
        <v>10447</v>
      </c>
      <c r="D2203" s="13" t="s">
        <v>10448</v>
      </c>
      <c r="E2203" s="44">
        <v>6206</v>
      </c>
      <c r="F2203" s="13" t="s">
        <v>10449</v>
      </c>
      <c r="G2203" s="23" t="s">
        <v>10459</v>
      </c>
      <c r="H2203" s="42" t="s">
        <v>458</v>
      </c>
      <c r="I2203" s="28" t="s">
        <v>122</v>
      </c>
      <c r="J2203" s="12" t="s">
        <v>393</v>
      </c>
      <c r="K2203" s="28" t="s">
        <v>10459</v>
      </c>
      <c r="L2203" s="12" t="s">
        <v>10474</v>
      </c>
      <c r="M2203" s="12" t="s">
        <v>10453</v>
      </c>
      <c r="N2203" s="12" t="s">
        <v>10454</v>
      </c>
      <c r="O2203" s="26" t="s">
        <v>11136</v>
      </c>
      <c r="P2203" s="26" t="s">
        <v>11137</v>
      </c>
      <c r="Q2203" s="25" t="s">
        <v>10482</v>
      </c>
      <c r="R2203" s="26" t="s">
        <v>11138</v>
      </c>
      <c r="S2203" s="15" t="s">
        <v>11139</v>
      </c>
      <c r="T2203" s="52">
        <v>0</v>
      </c>
      <c r="U2203" s="22" t="s">
        <v>6922</v>
      </c>
      <c r="V2203" s="18" t="str">
        <f>+Sitio_Publico[[#This Row],[idcoleccion]]&amp;"-"&amp;Sitio_Publico[[#This Row],[id]]</f>
        <v>000-2202</v>
      </c>
      <c r="W2203" s="18">
        <f>+VLOOKUP(Sitio_Publico[[#This Row],[territorio]],Estructura!$AE$4:$AH$1067,4,0)</f>
        <v>30006206</v>
      </c>
      <c r="X2203" s="18" t="str">
        <f>+VLOOKUP(Sitio_Publico[[#This Row],[tema]],Estructura!$G$4:$J$532,4,0)</f>
        <v>T-2</v>
      </c>
      <c r="Y2203" s="18" t="str">
        <f>+VLOOKUP(Sitio_Publico[[#This Row],[contenido]],Estructura!$L$4:$O$473,4,0)</f>
        <v>C-16</v>
      </c>
      <c r="Z2203" s="18" t="str">
        <f>+VLOOKUP(Sitio_Publico[[#This Row],[Filtro Integrado]],Estructura!$U$4:$W$529,3,0)</f>
        <v>FI-0</v>
      </c>
      <c r="AA2203" s="18" t="str">
        <f>+VLOOKUP(Sitio_Publico[[#This Row],[Muestra]],Estructura!$Y$4:$AB$483,4,0)</f>
        <v>M-000159</v>
      </c>
    </row>
    <row r="2204" spans="1:27" ht="51" x14ac:dyDescent="0.3">
      <c r="A2204" s="16">
        <f t="shared" si="34"/>
        <v>2203</v>
      </c>
      <c r="B2204" s="47" t="s">
        <v>15118</v>
      </c>
      <c r="C2204" s="13" t="s">
        <v>10447</v>
      </c>
      <c r="D2204" s="13" t="s">
        <v>10448</v>
      </c>
      <c r="E2204" s="44">
        <v>6109</v>
      </c>
      <c r="F2204" s="13" t="s">
        <v>10449</v>
      </c>
      <c r="G2204" s="23" t="s">
        <v>10466</v>
      </c>
      <c r="H2204" s="42" t="s">
        <v>458</v>
      </c>
      <c r="I2204" s="28" t="s">
        <v>108</v>
      </c>
      <c r="J2204" s="12" t="s">
        <v>393</v>
      </c>
      <c r="K2204" s="28" t="s">
        <v>10524</v>
      </c>
      <c r="L2204" s="12" t="s">
        <v>10452</v>
      </c>
      <c r="M2204" s="12" t="s">
        <v>10453</v>
      </c>
      <c r="N2204" s="12" t="s">
        <v>10454</v>
      </c>
      <c r="O2204" s="26" t="s">
        <v>11140</v>
      </c>
      <c r="P2204" s="26" t="s">
        <v>11141</v>
      </c>
      <c r="Q2204" s="25" t="s">
        <v>456</v>
      </c>
      <c r="R2204" s="26" t="s">
        <v>11142</v>
      </c>
      <c r="S2204" s="15" t="s">
        <v>11143</v>
      </c>
      <c r="T2204" s="52">
        <v>0</v>
      </c>
      <c r="U2204" s="22" t="s">
        <v>11144</v>
      </c>
      <c r="V2204" s="18" t="str">
        <f>+Sitio_Publico[[#This Row],[idcoleccion]]&amp;"-"&amp;Sitio_Publico[[#This Row],[id]]</f>
        <v>000-2203</v>
      </c>
      <c r="W2204" s="18">
        <f>+VLOOKUP(Sitio_Publico[[#This Row],[territorio]],Estructura!$AE$4:$AH$1067,4,0)</f>
        <v>30006109</v>
      </c>
      <c r="X2204" s="18" t="str">
        <f>+VLOOKUP(Sitio_Publico[[#This Row],[tema]],Estructura!$G$4:$J$532,4,0)</f>
        <v>T-2</v>
      </c>
      <c r="Y2204" s="18" t="str">
        <f>+VLOOKUP(Sitio_Publico[[#This Row],[contenido]],Estructura!$L$4:$O$473,4,0)</f>
        <v>C-17</v>
      </c>
      <c r="Z2204" s="18" t="str">
        <f>+VLOOKUP(Sitio_Publico[[#This Row],[Filtro Integrado]],Estructura!$U$4:$W$529,3,0)</f>
        <v>FI-0</v>
      </c>
      <c r="AA2204" s="18" t="str">
        <f>+VLOOKUP(Sitio_Publico[[#This Row],[Muestra]],Estructura!$Y$4:$AB$483,4,0)</f>
        <v>M-00048</v>
      </c>
    </row>
    <row r="2205" spans="1:27" ht="51" x14ac:dyDescent="0.3">
      <c r="A2205" s="16">
        <f t="shared" si="34"/>
        <v>2204</v>
      </c>
      <c r="B2205" s="47" t="s">
        <v>15118</v>
      </c>
      <c r="C2205" s="13" t="s">
        <v>10447</v>
      </c>
      <c r="D2205" s="13" t="s">
        <v>10448</v>
      </c>
      <c r="E2205" s="44">
        <v>6206</v>
      </c>
      <c r="F2205" s="13" t="s">
        <v>10449</v>
      </c>
      <c r="G2205" s="23" t="s">
        <v>10466</v>
      </c>
      <c r="H2205" s="42" t="s">
        <v>458</v>
      </c>
      <c r="I2205" s="28" t="s">
        <v>122</v>
      </c>
      <c r="J2205" s="12" t="s">
        <v>393</v>
      </c>
      <c r="K2205" s="28" t="s">
        <v>10492</v>
      </c>
      <c r="L2205" s="12" t="s">
        <v>10452</v>
      </c>
      <c r="M2205" s="12" t="s">
        <v>587</v>
      </c>
      <c r="N2205" s="12" t="s">
        <v>10454</v>
      </c>
      <c r="O2205" s="26" t="s">
        <v>11145</v>
      </c>
      <c r="P2205" s="26" t="s">
        <v>11146</v>
      </c>
      <c r="Q2205" s="25" t="s">
        <v>10495</v>
      </c>
      <c r="R2205" s="26" t="s">
        <v>11147</v>
      </c>
      <c r="S2205" s="15" t="s">
        <v>11148</v>
      </c>
      <c r="T2205" s="52">
        <v>0</v>
      </c>
      <c r="U2205" s="22" t="s">
        <v>6922</v>
      </c>
      <c r="V2205" s="18" t="str">
        <f>+Sitio_Publico[[#This Row],[idcoleccion]]&amp;"-"&amp;Sitio_Publico[[#This Row],[id]]</f>
        <v>000-2204</v>
      </c>
      <c r="W2205" s="18">
        <f>+VLOOKUP(Sitio_Publico[[#This Row],[territorio]],Estructura!$AE$4:$AH$1067,4,0)</f>
        <v>30006206</v>
      </c>
      <c r="X2205" s="18" t="str">
        <f>+VLOOKUP(Sitio_Publico[[#This Row],[tema]],Estructura!$G$4:$J$532,4,0)</f>
        <v>T-2</v>
      </c>
      <c r="Y2205" s="18" t="str">
        <f>+VLOOKUP(Sitio_Publico[[#This Row],[contenido]],Estructura!$L$4:$O$473,4,0)</f>
        <v>C-17</v>
      </c>
      <c r="Z2205" s="18" t="str">
        <f>+VLOOKUP(Sitio_Publico[[#This Row],[Filtro Integrado]],Estructura!$U$4:$W$529,3,0)</f>
        <v>FI-0</v>
      </c>
      <c r="AA2205" s="18" t="str">
        <f>+VLOOKUP(Sitio_Publico[[#This Row],[Muestra]],Estructura!$Y$4:$AB$483,4,0)</f>
        <v>M-000162</v>
      </c>
    </row>
    <row r="2206" spans="1:27" ht="40.799999999999997" x14ac:dyDescent="0.3">
      <c r="A2206" s="16">
        <f t="shared" si="34"/>
        <v>2205</v>
      </c>
      <c r="B2206" s="47" t="s">
        <v>15118</v>
      </c>
      <c r="C2206" s="13" t="s">
        <v>10447</v>
      </c>
      <c r="D2206" s="13" t="s">
        <v>10448</v>
      </c>
      <c r="E2206" s="44">
        <v>6</v>
      </c>
      <c r="F2206" s="13" t="s">
        <v>10465</v>
      </c>
      <c r="G2206" s="23" t="s">
        <v>10473</v>
      </c>
      <c r="H2206" s="42" t="s">
        <v>457</v>
      </c>
      <c r="I2206" s="28" t="s">
        <v>369</v>
      </c>
      <c r="J2206" s="12" t="s">
        <v>393</v>
      </c>
      <c r="K2206" s="28" t="s">
        <v>10473</v>
      </c>
      <c r="L2206" s="12" t="s">
        <v>10452</v>
      </c>
      <c r="M2206" s="12" t="s">
        <v>10453</v>
      </c>
      <c r="N2206" s="12" t="s">
        <v>10454</v>
      </c>
      <c r="O2206" s="26" t="s">
        <v>11149</v>
      </c>
      <c r="P2206" s="26" t="s">
        <v>11150</v>
      </c>
      <c r="Q2206" s="25" t="s">
        <v>456</v>
      </c>
      <c r="R2206" s="26" t="s">
        <v>11151</v>
      </c>
      <c r="S2206" s="15" t="s">
        <v>11152</v>
      </c>
      <c r="T2206" s="52">
        <v>0</v>
      </c>
      <c r="U2206" s="22" t="s">
        <v>11153</v>
      </c>
      <c r="V2206" s="18" t="str">
        <f>+Sitio_Publico[[#This Row],[idcoleccion]]&amp;"-"&amp;Sitio_Publico[[#This Row],[id]]</f>
        <v>000-2205</v>
      </c>
      <c r="W2206" s="18">
        <f>+VLOOKUP(Sitio_Publico[[#This Row],[territorio]],Estructura!$AE$4:$AH$1067,4,0)</f>
        <v>20000006</v>
      </c>
      <c r="X2206" s="18" t="str">
        <f>+VLOOKUP(Sitio_Publico[[#This Row],[tema]],Estructura!$G$4:$J$532,4,0)</f>
        <v>T-1</v>
      </c>
      <c r="Y2206" s="18" t="str">
        <f>+VLOOKUP(Sitio_Publico[[#This Row],[contenido]],Estructura!$L$4:$O$473,4,0)</f>
        <v>C-18</v>
      </c>
      <c r="Z2206" s="18" t="str">
        <f>+VLOOKUP(Sitio_Publico[[#This Row],[Filtro Integrado]],Estructura!$U$4:$W$529,3,0)</f>
        <v>FI-0</v>
      </c>
      <c r="AA2206" s="18" t="str">
        <f>+VLOOKUP(Sitio_Publico[[#This Row],[Muestra]],Estructura!$Y$4:$AB$483,4,0)</f>
        <v>M-000160</v>
      </c>
    </row>
    <row r="2207" spans="1:27" ht="51" x14ac:dyDescent="0.3">
      <c r="A2207" s="16">
        <f t="shared" si="34"/>
        <v>2206</v>
      </c>
      <c r="B2207" s="47" t="s">
        <v>15118</v>
      </c>
      <c r="C2207" s="13" t="s">
        <v>10447</v>
      </c>
      <c r="D2207" s="13" t="s">
        <v>10448</v>
      </c>
      <c r="E2207" s="44">
        <v>10208</v>
      </c>
      <c r="F2207" s="13" t="s">
        <v>10449</v>
      </c>
      <c r="G2207" s="23" t="s">
        <v>10450</v>
      </c>
      <c r="H2207" s="42" t="s">
        <v>458</v>
      </c>
      <c r="I2207" s="28" t="s">
        <v>264</v>
      </c>
      <c r="J2207" s="12" t="s">
        <v>393</v>
      </c>
      <c r="K2207" s="28" t="s">
        <v>10486</v>
      </c>
      <c r="L2207" s="12" t="s">
        <v>10452</v>
      </c>
      <c r="M2207" s="12" t="s">
        <v>10453</v>
      </c>
      <c r="N2207" s="12" t="s">
        <v>10454</v>
      </c>
      <c r="O2207" s="26" t="s">
        <v>11154</v>
      </c>
      <c r="P2207" s="26" t="s">
        <v>11155</v>
      </c>
      <c r="Q2207" s="25" t="s">
        <v>456</v>
      </c>
      <c r="R2207" s="26" t="s">
        <v>11156</v>
      </c>
      <c r="S2207" s="15" t="s">
        <v>11157</v>
      </c>
      <c r="T2207" s="52">
        <v>0</v>
      </c>
      <c r="U2207" s="22" t="s">
        <v>11158</v>
      </c>
      <c r="V2207" s="18" t="str">
        <f>+Sitio_Publico[[#This Row],[idcoleccion]]&amp;"-"&amp;Sitio_Publico[[#This Row],[id]]</f>
        <v>000-2206</v>
      </c>
      <c r="W2207" s="18">
        <f>+VLOOKUP(Sitio_Publico[[#This Row],[territorio]],Estructura!$AE$4:$AH$1067,4,0)</f>
        <v>30010208</v>
      </c>
      <c r="X2207" s="18" t="str">
        <f>+VLOOKUP(Sitio_Publico[[#This Row],[tema]],Estructura!$G$4:$J$532,4,0)</f>
        <v>T-2</v>
      </c>
      <c r="Y2207" s="18" t="str">
        <f>+VLOOKUP(Sitio_Publico[[#This Row],[contenido]],Estructura!$L$4:$O$473,4,0)</f>
        <v>C-15</v>
      </c>
      <c r="Z2207" s="18" t="str">
        <f>+VLOOKUP(Sitio_Publico[[#This Row],[Filtro Integrado]],Estructura!$U$4:$W$529,3,0)</f>
        <v>FI-0</v>
      </c>
      <c r="AA2207" s="18" t="str">
        <f>+VLOOKUP(Sitio_Publico[[#This Row],[Muestra]],Estructura!$Y$4:$AB$483,4,0)</f>
        <v>M-000161</v>
      </c>
    </row>
    <row r="2208" spans="1:27" ht="51" x14ac:dyDescent="0.3">
      <c r="A2208" s="16">
        <f t="shared" si="34"/>
        <v>2207</v>
      </c>
      <c r="B2208" s="47" t="s">
        <v>15118</v>
      </c>
      <c r="C2208" s="13" t="s">
        <v>10447</v>
      </c>
      <c r="D2208" s="13" t="s">
        <v>10448</v>
      </c>
      <c r="E2208" s="44">
        <v>8107</v>
      </c>
      <c r="F2208" s="13" t="s">
        <v>10449</v>
      </c>
      <c r="G2208" s="23" t="s">
        <v>10466</v>
      </c>
      <c r="H2208" s="42" t="s">
        <v>458</v>
      </c>
      <c r="I2208" s="28" t="s">
        <v>168</v>
      </c>
      <c r="J2208" s="12" t="s">
        <v>393</v>
      </c>
      <c r="K2208" s="28" t="s">
        <v>10492</v>
      </c>
      <c r="L2208" s="12" t="s">
        <v>10452</v>
      </c>
      <c r="M2208" s="12" t="s">
        <v>587</v>
      </c>
      <c r="N2208" s="12" t="s">
        <v>10454</v>
      </c>
      <c r="O2208" s="26" t="s">
        <v>11159</v>
      </c>
      <c r="P2208" s="26" t="s">
        <v>11160</v>
      </c>
      <c r="Q2208" s="25" t="s">
        <v>10495</v>
      </c>
      <c r="R2208" s="26" t="s">
        <v>11161</v>
      </c>
      <c r="S2208" s="15" t="s">
        <v>11162</v>
      </c>
      <c r="T2208" s="52">
        <v>0</v>
      </c>
      <c r="U2208" s="22" t="s">
        <v>1417</v>
      </c>
      <c r="V2208" s="18" t="str">
        <f>+Sitio_Publico[[#This Row],[idcoleccion]]&amp;"-"&amp;Sitio_Publico[[#This Row],[id]]</f>
        <v>000-2207</v>
      </c>
      <c r="W2208" s="18">
        <f>+VLOOKUP(Sitio_Publico[[#This Row],[territorio]],Estructura!$AE$4:$AH$1067,4,0)</f>
        <v>30008107</v>
      </c>
      <c r="X2208" s="18" t="str">
        <f>+VLOOKUP(Sitio_Publico[[#This Row],[tema]],Estructura!$G$4:$J$532,4,0)</f>
        <v>T-2</v>
      </c>
      <c r="Y2208" s="18" t="str">
        <f>+VLOOKUP(Sitio_Publico[[#This Row],[contenido]],Estructura!$L$4:$O$473,4,0)</f>
        <v>C-17</v>
      </c>
      <c r="Z2208" s="18" t="str">
        <f>+VLOOKUP(Sitio_Publico[[#This Row],[Filtro Integrado]],Estructura!$U$4:$W$529,3,0)</f>
        <v>FI-0</v>
      </c>
      <c r="AA2208" s="18" t="str">
        <f>+VLOOKUP(Sitio_Publico[[#This Row],[Muestra]],Estructura!$Y$4:$AB$483,4,0)</f>
        <v>M-000162</v>
      </c>
    </row>
    <row r="2209" spans="1:27" ht="51" x14ac:dyDescent="0.3">
      <c r="A2209" s="16">
        <f t="shared" si="34"/>
        <v>2208</v>
      </c>
      <c r="B2209" s="47" t="s">
        <v>15118</v>
      </c>
      <c r="C2209" s="13" t="s">
        <v>10447</v>
      </c>
      <c r="D2209" s="13" t="s">
        <v>10448</v>
      </c>
      <c r="E2209" s="44">
        <v>13116</v>
      </c>
      <c r="F2209" s="13" t="s">
        <v>10449</v>
      </c>
      <c r="G2209" s="23" t="s">
        <v>10459</v>
      </c>
      <c r="H2209" s="42" t="s">
        <v>458</v>
      </c>
      <c r="I2209" s="28" t="s">
        <v>312</v>
      </c>
      <c r="J2209" s="12" t="s">
        <v>393</v>
      </c>
      <c r="K2209" s="28" t="s">
        <v>10459</v>
      </c>
      <c r="L2209" s="12" t="s">
        <v>10474</v>
      </c>
      <c r="M2209" s="12" t="s">
        <v>10453</v>
      </c>
      <c r="N2209" s="12" t="s">
        <v>10454</v>
      </c>
      <c r="O2209" s="26" t="s">
        <v>11163</v>
      </c>
      <c r="P2209" s="26" t="s">
        <v>11164</v>
      </c>
      <c r="Q2209" s="25" t="s">
        <v>10482</v>
      </c>
      <c r="R2209" s="26" t="s">
        <v>11165</v>
      </c>
      <c r="S2209" s="15" t="s">
        <v>11166</v>
      </c>
      <c r="T2209" s="52">
        <v>0</v>
      </c>
      <c r="U2209" s="22" t="s">
        <v>11167</v>
      </c>
      <c r="V2209" s="18" t="str">
        <f>+Sitio_Publico[[#This Row],[idcoleccion]]&amp;"-"&amp;Sitio_Publico[[#This Row],[id]]</f>
        <v>000-2208</v>
      </c>
      <c r="W2209" s="18">
        <f>+VLOOKUP(Sitio_Publico[[#This Row],[territorio]],Estructura!$AE$4:$AH$1067,4,0)</f>
        <v>30013116</v>
      </c>
      <c r="X2209" s="18" t="str">
        <f>+VLOOKUP(Sitio_Publico[[#This Row],[tema]],Estructura!$G$4:$J$532,4,0)</f>
        <v>T-2</v>
      </c>
      <c r="Y2209" s="18" t="str">
        <f>+VLOOKUP(Sitio_Publico[[#This Row],[contenido]],Estructura!$L$4:$O$473,4,0)</f>
        <v>C-16</v>
      </c>
      <c r="Z2209" s="18" t="str">
        <f>+VLOOKUP(Sitio_Publico[[#This Row],[Filtro Integrado]],Estructura!$U$4:$W$529,3,0)</f>
        <v>FI-0</v>
      </c>
      <c r="AA2209" s="18" t="str">
        <f>+VLOOKUP(Sitio_Publico[[#This Row],[Muestra]],Estructura!$Y$4:$AB$483,4,0)</f>
        <v>M-000159</v>
      </c>
    </row>
    <row r="2210" spans="1:27" ht="51" x14ac:dyDescent="0.3">
      <c r="A2210" s="16">
        <f t="shared" si="34"/>
        <v>2209</v>
      </c>
      <c r="B2210" s="47" t="s">
        <v>15118</v>
      </c>
      <c r="C2210" s="13" t="s">
        <v>10447</v>
      </c>
      <c r="D2210" s="13" t="s">
        <v>10448</v>
      </c>
      <c r="E2210" s="44">
        <v>16102</v>
      </c>
      <c r="F2210" s="13" t="s">
        <v>10449</v>
      </c>
      <c r="G2210" s="23" t="s">
        <v>10466</v>
      </c>
      <c r="H2210" s="42" t="s">
        <v>458</v>
      </c>
      <c r="I2210" s="28" t="s">
        <v>196</v>
      </c>
      <c r="J2210" s="12" t="s">
        <v>393</v>
      </c>
      <c r="K2210" s="28" t="s">
        <v>10492</v>
      </c>
      <c r="L2210" s="12" t="s">
        <v>10452</v>
      </c>
      <c r="M2210" s="12" t="s">
        <v>587</v>
      </c>
      <c r="N2210" s="12" t="s">
        <v>10454</v>
      </c>
      <c r="O2210" s="26" t="s">
        <v>11168</v>
      </c>
      <c r="P2210" s="26" t="s">
        <v>11169</v>
      </c>
      <c r="Q2210" s="25" t="s">
        <v>10495</v>
      </c>
      <c r="R2210" s="26" t="s">
        <v>11170</v>
      </c>
      <c r="S2210" s="15" t="s">
        <v>11171</v>
      </c>
      <c r="T2210" s="52">
        <v>0</v>
      </c>
      <c r="U2210" s="22" t="s">
        <v>2156</v>
      </c>
      <c r="V2210" s="18" t="str">
        <f>+Sitio_Publico[[#This Row],[idcoleccion]]&amp;"-"&amp;Sitio_Publico[[#This Row],[id]]</f>
        <v>000-2209</v>
      </c>
      <c r="W2210" s="18">
        <f>+VLOOKUP(Sitio_Publico[[#This Row],[territorio]],Estructura!$AE$4:$AH$1067,4,0)</f>
        <v>30016102</v>
      </c>
      <c r="X2210" s="18" t="str">
        <f>+VLOOKUP(Sitio_Publico[[#This Row],[tema]],Estructura!$G$4:$J$532,4,0)</f>
        <v>T-2</v>
      </c>
      <c r="Y2210" s="18" t="str">
        <f>+VLOOKUP(Sitio_Publico[[#This Row],[contenido]],Estructura!$L$4:$O$473,4,0)</f>
        <v>C-17</v>
      </c>
      <c r="Z2210" s="18" t="str">
        <f>+VLOOKUP(Sitio_Publico[[#This Row],[Filtro Integrado]],Estructura!$U$4:$W$529,3,0)</f>
        <v>FI-0</v>
      </c>
      <c r="AA2210" s="18" t="str">
        <f>+VLOOKUP(Sitio_Publico[[#This Row],[Muestra]],Estructura!$Y$4:$AB$483,4,0)</f>
        <v>M-000162</v>
      </c>
    </row>
    <row r="2211" spans="1:27" ht="40.799999999999997" x14ac:dyDescent="0.3">
      <c r="A2211" s="16">
        <f t="shared" si="34"/>
        <v>2210</v>
      </c>
      <c r="B2211" s="47" t="s">
        <v>15118</v>
      </c>
      <c r="C2211" s="13" t="s">
        <v>10447</v>
      </c>
      <c r="D2211" s="13" t="s">
        <v>10448</v>
      </c>
      <c r="E2211" s="44">
        <v>5804</v>
      </c>
      <c r="F2211" s="13" t="s">
        <v>10449</v>
      </c>
      <c r="G2211" s="23" t="s">
        <v>10473</v>
      </c>
      <c r="H2211" s="42" t="s">
        <v>458</v>
      </c>
      <c r="I2211" s="28" t="s">
        <v>99</v>
      </c>
      <c r="J2211" s="12" t="s">
        <v>393</v>
      </c>
      <c r="K2211" s="28" t="s">
        <v>10473</v>
      </c>
      <c r="L2211" s="12" t="s">
        <v>10452</v>
      </c>
      <c r="M2211" s="12" t="s">
        <v>10453</v>
      </c>
      <c r="N2211" s="12" t="s">
        <v>10454</v>
      </c>
      <c r="O2211" s="26" t="s">
        <v>11172</v>
      </c>
      <c r="P2211" s="26" t="s">
        <v>11173</v>
      </c>
      <c r="Q2211" s="25" t="s">
        <v>456</v>
      </c>
      <c r="R2211" s="26" t="s">
        <v>11174</v>
      </c>
      <c r="S2211" s="15" t="s">
        <v>11175</v>
      </c>
      <c r="T2211" s="52">
        <v>0</v>
      </c>
      <c r="U2211" s="22" t="s">
        <v>11176</v>
      </c>
      <c r="V2211" s="18" t="str">
        <f>+Sitio_Publico[[#This Row],[idcoleccion]]&amp;"-"&amp;Sitio_Publico[[#This Row],[id]]</f>
        <v>000-2210</v>
      </c>
      <c r="W2211" s="18">
        <f>+VLOOKUP(Sitio_Publico[[#This Row],[territorio]],Estructura!$AE$4:$AH$1067,4,0)</f>
        <v>30005804</v>
      </c>
      <c r="X2211" s="18" t="str">
        <f>+VLOOKUP(Sitio_Publico[[#This Row],[tema]],Estructura!$G$4:$J$532,4,0)</f>
        <v>T-2</v>
      </c>
      <c r="Y2211" s="18" t="str">
        <f>+VLOOKUP(Sitio_Publico[[#This Row],[contenido]],Estructura!$L$4:$O$473,4,0)</f>
        <v>C-18</v>
      </c>
      <c r="Z2211" s="18" t="str">
        <f>+VLOOKUP(Sitio_Publico[[#This Row],[Filtro Integrado]],Estructura!$U$4:$W$529,3,0)</f>
        <v>FI-0</v>
      </c>
      <c r="AA2211" s="18" t="str">
        <f>+VLOOKUP(Sitio_Publico[[#This Row],[Muestra]],Estructura!$Y$4:$AB$483,4,0)</f>
        <v>M-000160</v>
      </c>
    </row>
    <row r="2212" spans="1:27" ht="51" x14ac:dyDescent="0.3">
      <c r="A2212" s="16">
        <f t="shared" si="34"/>
        <v>2211</v>
      </c>
      <c r="B2212" s="47" t="s">
        <v>15118</v>
      </c>
      <c r="C2212" s="13" t="s">
        <v>10447</v>
      </c>
      <c r="D2212" s="13" t="s">
        <v>10448</v>
      </c>
      <c r="E2212" s="44">
        <v>7403</v>
      </c>
      <c r="F2212" s="13" t="s">
        <v>10449</v>
      </c>
      <c r="G2212" s="23" t="s">
        <v>10466</v>
      </c>
      <c r="H2212" s="42" t="s">
        <v>458</v>
      </c>
      <c r="I2212" s="28" t="s">
        <v>156</v>
      </c>
      <c r="J2212" s="12" t="s">
        <v>393</v>
      </c>
      <c r="K2212" s="28" t="s">
        <v>10524</v>
      </c>
      <c r="L2212" s="12" t="s">
        <v>10452</v>
      </c>
      <c r="M2212" s="12" t="s">
        <v>10453</v>
      </c>
      <c r="N2212" s="12" t="s">
        <v>10454</v>
      </c>
      <c r="O2212" s="26" t="s">
        <v>11177</v>
      </c>
      <c r="P2212" s="26" t="s">
        <v>11178</v>
      </c>
      <c r="Q2212" s="25" t="s">
        <v>456</v>
      </c>
      <c r="R2212" s="26" t="s">
        <v>11179</v>
      </c>
      <c r="S2212" s="15" t="s">
        <v>11180</v>
      </c>
      <c r="T2212" s="52">
        <v>0</v>
      </c>
      <c r="U2212" s="22" t="s">
        <v>11181</v>
      </c>
      <c r="V2212" s="18" t="str">
        <f>+Sitio_Publico[[#This Row],[idcoleccion]]&amp;"-"&amp;Sitio_Publico[[#This Row],[id]]</f>
        <v>000-2211</v>
      </c>
      <c r="W2212" s="18">
        <f>+VLOOKUP(Sitio_Publico[[#This Row],[territorio]],Estructura!$AE$4:$AH$1067,4,0)</f>
        <v>30007403</v>
      </c>
      <c r="X2212" s="18" t="str">
        <f>+VLOOKUP(Sitio_Publico[[#This Row],[tema]],Estructura!$G$4:$J$532,4,0)</f>
        <v>T-2</v>
      </c>
      <c r="Y2212" s="18" t="str">
        <f>+VLOOKUP(Sitio_Publico[[#This Row],[contenido]],Estructura!$L$4:$O$473,4,0)</f>
        <v>C-17</v>
      </c>
      <c r="Z2212" s="18" t="str">
        <f>+VLOOKUP(Sitio_Publico[[#This Row],[Filtro Integrado]],Estructura!$U$4:$W$529,3,0)</f>
        <v>FI-0</v>
      </c>
      <c r="AA2212" s="18" t="str">
        <f>+VLOOKUP(Sitio_Publico[[#This Row],[Muestra]],Estructura!$Y$4:$AB$483,4,0)</f>
        <v>M-00048</v>
      </c>
    </row>
    <row r="2213" spans="1:27" ht="40.799999999999997" x14ac:dyDescent="0.3">
      <c r="A2213" s="16">
        <f t="shared" si="34"/>
        <v>2212</v>
      </c>
      <c r="B2213" s="47" t="s">
        <v>15118</v>
      </c>
      <c r="C2213" s="13" t="s">
        <v>10447</v>
      </c>
      <c r="D2213" s="13" t="s">
        <v>10448</v>
      </c>
      <c r="E2213" s="44">
        <v>8204</v>
      </c>
      <c r="F2213" s="13" t="s">
        <v>10449</v>
      </c>
      <c r="G2213" s="23" t="s">
        <v>10473</v>
      </c>
      <c r="H2213" s="42" t="s">
        <v>458</v>
      </c>
      <c r="I2213" s="28" t="s">
        <v>177</v>
      </c>
      <c r="J2213" s="12" t="s">
        <v>393</v>
      </c>
      <c r="K2213" s="28" t="s">
        <v>10473</v>
      </c>
      <c r="L2213" s="12" t="s">
        <v>10474</v>
      </c>
      <c r="M2213" s="12" t="s">
        <v>10453</v>
      </c>
      <c r="N2213" s="12" t="s">
        <v>10454</v>
      </c>
      <c r="O2213" s="26" t="s">
        <v>11182</v>
      </c>
      <c r="P2213" s="26" t="s">
        <v>11183</v>
      </c>
      <c r="Q2213" s="25" t="s">
        <v>10495</v>
      </c>
      <c r="R2213" s="26" t="s">
        <v>11184</v>
      </c>
      <c r="S2213" s="15" t="s">
        <v>11185</v>
      </c>
      <c r="T2213" s="52">
        <v>0</v>
      </c>
      <c r="U2213" s="22" t="s">
        <v>11186</v>
      </c>
      <c r="V2213" s="18" t="str">
        <f>+Sitio_Publico[[#This Row],[idcoleccion]]&amp;"-"&amp;Sitio_Publico[[#This Row],[id]]</f>
        <v>000-2212</v>
      </c>
      <c r="W2213" s="18">
        <f>+VLOOKUP(Sitio_Publico[[#This Row],[territorio]],Estructura!$AE$4:$AH$1067,4,0)</f>
        <v>30008204</v>
      </c>
      <c r="X2213" s="18" t="str">
        <f>+VLOOKUP(Sitio_Publico[[#This Row],[tema]],Estructura!$G$4:$J$532,4,0)</f>
        <v>T-2</v>
      </c>
      <c r="Y2213" s="18" t="str">
        <f>+VLOOKUP(Sitio_Publico[[#This Row],[contenido]],Estructura!$L$4:$O$473,4,0)</f>
        <v>C-18</v>
      </c>
      <c r="Z2213" s="18" t="str">
        <f>+VLOOKUP(Sitio_Publico[[#This Row],[Filtro Integrado]],Estructura!$U$4:$W$529,3,0)</f>
        <v>FI-0</v>
      </c>
      <c r="AA2213" s="18" t="str">
        <f>+VLOOKUP(Sitio_Publico[[#This Row],[Muestra]],Estructura!$Y$4:$AB$483,4,0)</f>
        <v>M-000160</v>
      </c>
    </row>
    <row r="2214" spans="1:27" ht="40.799999999999997" x14ac:dyDescent="0.3">
      <c r="A2214" s="16">
        <f t="shared" si="34"/>
        <v>2213</v>
      </c>
      <c r="B2214" s="47" t="s">
        <v>15118</v>
      </c>
      <c r="C2214" s="13" t="s">
        <v>10447</v>
      </c>
      <c r="D2214" s="13" t="s">
        <v>10448</v>
      </c>
      <c r="E2214" s="44">
        <v>2102</v>
      </c>
      <c r="F2214" s="13" t="s">
        <v>10449</v>
      </c>
      <c r="G2214" s="23" t="s">
        <v>10473</v>
      </c>
      <c r="H2214" s="42" t="s">
        <v>458</v>
      </c>
      <c r="I2214" s="28" t="s">
        <v>33</v>
      </c>
      <c r="J2214" s="12" t="s">
        <v>393</v>
      </c>
      <c r="K2214" s="28" t="s">
        <v>10473</v>
      </c>
      <c r="L2214" s="12" t="s">
        <v>10474</v>
      </c>
      <c r="M2214" s="12" t="s">
        <v>10453</v>
      </c>
      <c r="N2214" s="12" t="s">
        <v>10454</v>
      </c>
      <c r="O2214" s="26" t="s">
        <v>11187</v>
      </c>
      <c r="P2214" s="26" t="s">
        <v>11188</v>
      </c>
      <c r="Q2214" s="25" t="s">
        <v>10495</v>
      </c>
      <c r="R2214" s="26" t="s">
        <v>11189</v>
      </c>
      <c r="S2214" s="15" t="s">
        <v>11190</v>
      </c>
      <c r="T2214" s="52">
        <v>0</v>
      </c>
      <c r="U2214" s="22" t="s">
        <v>11191</v>
      </c>
      <c r="V2214" s="18" t="str">
        <f>+Sitio_Publico[[#This Row],[idcoleccion]]&amp;"-"&amp;Sitio_Publico[[#This Row],[id]]</f>
        <v>000-2213</v>
      </c>
      <c r="W2214" s="18">
        <f>+VLOOKUP(Sitio_Publico[[#This Row],[territorio]],Estructura!$AE$4:$AH$1067,4,0)</f>
        <v>30002102</v>
      </c>
      <c r="X2214" s="18" t="str">
        <f>+VLOOKUP(Sitio_Publico[[#This Row],[tema]],Estructura!$G$4:$J$532,4,0)</f>
        <v>T-2</v>
      </c>
      <c r="Y2214" s="18" t="str">
        <f>+VLOOKUP(Sitio_Publico[[#This Row],[contenido]],Estructura!$L$4:$O$473,4,0)</f>
        <v>C-18</v>
      </c>
      <c r="Z2214" s="18" t="str">
        <f>+VLOOKUP(Sitio_Publico[[#This Row],[Filtro Integrado]],Estructura!$U$4:$W$529,3,0)</f>
        <v>FI-0</v>
      </c>
      <c r="AA2214" s="18" t="str">
        <f>+VLOOKUP(Sitio_Publico[[#This Row],[Muestra]],Estructura!$Y$4:$AB$483,4,0)</f>
        <v>M-000160</v>
      </c>
    </row>
    <row r="2215" spans="1:27" ht="51" x14ac:dyDescent="0.3">
      <c r="A2215" s="16">
        <f t="shared" si="34"/>
        <v>2214</v>
      </c>
      <c r="B2215" s="47" t="s">
        <v>15118</v>
      </c>
      <c r="C2215" s="13" t="s">
        <v>10447</v>
      </c>
      <c r="D2215" s="13" t="s">
        <v>10448</v>
      </c>
      <c r="E2215" s="44">
        <v>10106</v>
      </c>
      <c r="F2215" s="13" t="s">
        <v>10449</v>
      </c>
      <c r="G2215" s="23" t="s">
        <v>10450</v>
      </c>
      <c r="H2215" s="42" t="s">
        <v>458</v>
      </c>
      <c r="I2215" s="28" t="s">
        <v>253</v>
      </c>
      <c r="J2215" s="12" t="s">
        <v>393</v>
      </c>
      <c r="K2215" s="28" t="s">
        <v>10486</v>
      </c>
      <c r="L2215" s="12" t="s">
        <v>10452</v>
      </c>
      <c r="M2215" s="12" t="s">
        <v>10453</v>
      </c>
      <c r="N2215" s="12" t="s">
        <v>10454</v>
      </c>
      <c r="O2215" s="26" t="s">
        <v>11192</v>
      </c>
      <c r="P2215" s="26" t="s">
        <v>11193</v>
      </c>
      <c r="Q2215" s="25" t="s">
        <v>456</v>
      </c>
      <c r="R2215" s="26" t="s">
        <v>11194</v>
      </c>
      <c r="S2215" s="15" t="s">
        <v>11195</v>
      </c>
      <c r="T2215" s="52">
        <v>0</v>
      </c>
      <c r="U2215" s="22" t="s">
        <v>11196</v>
      </c>
      <c r="V2215" s="18" t="str">
        <f>+Sitio_Publico[[#This Row],[idcoleccion]]&amp;"-"&amp;Sitio_Publico[[#This Row],[id]]</f>
        <v>000-2214</v>
      </c>
      <c r="W2215" s="18">
        <f>+VLOOKUP(Sitio_Publico[[#This Row],[territorio]],Estructura!$AE$4:$AH$1067,4,0)</f>
        <v>30010106</v>
      </c>
      <c r="X2215" s="18" t="str">
        <f>+VLOOKUP(Sitio_Publico[[#This Row],[tema]],Estructura!$G$4:$J$532,4,0)</f>
        <v>T-2</v>
      </c>
      <c r="Y2215" s="18" t="str">
        <f>+VLOOKUP(Sitio_Publico[[#This Row],[contenido]],Estructura!$L$4:$O$473,4,0)</f>
        <v>C-15</v>
      </c>
      <c r="Z2215" s="18" t="str">
        <f>+VLOOKUP(Sitio_Publico[[#This Row],[Filtro Integrado]],Estructura!$U$4:$W$529,3,0)</f>
        <v>FI-0</v>
      </c>
      <c r="AA2215" s="18" t="str">
        <f>+VLOOKUP(Sitio_Publico[[#This Row],[Muestra]],Estructura!$Y$4:$AB$483,4,0)</f>
        <v>M-000161</v>
      </c>
    </row>
    <row r="2216" spans="1:27" ht="51" x14ac:dyDescent="0.3">
      <c r="A2216" s="16">
        <f t="shared" si="34"/>
        <v>2215</v>
      </c>
      <c r="B2216" s="47" t="s">
        <v>15118</v>
      </c>
      <c r="C2216" s="13" t="s">
        <v>10447</v>
      </c>
      <c r="D2216" s="13" t="s">
        <v>10448</v>
      </c>
      <c r="E2216" s="44">
        <v>6307</v>
      </c>
      <c r="F2216" s="13" t="s">
        <v>10449</v>
      </c>
      <c r="G2216" s="23" t="s">
        <v>10466</v>
      </c>
      <c r="H2216" s="42" t="s">
        <v>458</v>
      </c>
      <c r="I2216" s="28" t="s">
        <v>129</v>
      </c>
      <c r="J2216" s="12" t="s">
        <v>393</v>
      </c>
      <c r="K2216" s="28" t="s">
        <v>10524</v>
      </c>
      <c r="L2216" s="12" t="s">
        <v>10452</v>
      </c>
      <c r="M2216" s="12" t="s">
        <v>10453</v>
      </c>
      <c r="N2216" s="12" t="s">
        <v>10454</v>
      </c>
      <c r="O2216" s="26" t="s">
        <v>11197</v>
      </c>
      <c r="P2216" s="26" t="s">
        <v>11198</v>
      </c>
      <c r="Q2216" s="25" t="s">
        <v>456</v>
      </c>
      <c r="R2216" s="26" t="s">
        <v>11199</v>
      </c>
      <c r="S2216" s="15" t="s">
        <v>11200</v>
      </c>
      <c r="T2216" s="52">
        <v>0</v>
      </c>
      <c r="U2216" s="22" t="s">
        <v>11201</v>
      </c>
      <c r="V2216" s="18" t="str">
        <f>+Sitio_Publico[[#This Row],[idcoleccion]]&amp;"-"&amp;Sitio_Publico[[#This Row],[id]]</f>
        <v>000-2215</v>
      </c>
      <c r="W2216" s="18">
        <f>+VLOOKUP(Sitio_Publico[[#This Row],[territorio]],Estructura!$AE$4:$AH$1067,4,0)</f>
        <v>30006307</v>
      </c>
      <c r="X2216" s="18" t="str">
        <f>+VLOOKUP(Sitio_Publico[[#This Row],[tema]],Estructura!$G$4:$J$532,4,0)</f>
        <v>T-2</v>
      </c>
      <c r="Y2216" s="18" t="str">
        <f>+VLOOKUP(Sitio_Publico[[#This Row],[contenido]],Estructura!$L$4:$O$473,4,0)</f>
        <v>C-17</v>
      </c>
      <c r="Z2216" s="18" t="str">
        <f>+VLOOKUP(Sitio_Publico[[#This Row],[Filtro Integrado]],Estructura!$U$4:$W$529,3,0)</f>
        <v>FI-0</v>
      </c>
      <c r="AA2216" s="18" t="str">
        <f>+VLOOKUP(Sitio_Publico[[#This Row],[Muestra]],Estructura!$Y$4:$AB$483,4,0)</f>
        <v>M-00048</v>
      </c>
    </row>
    <row r="2217" spans="1:27" ht="51" x14ac:dyDescent="0.3">
      <c r="A2217" s="16">
        <f t="shared" si="34"/>
        <v>2216</v>
      </c>
      <c r="B2217" s="47" t="s">
        <v>15118</v>
      </c>
      <c r="C2217" s="13" t="s">
        <v>10447</v>
      </c>
      <c r="D2217" s="13" t="s">
        <v>10448</v>
      </c>
      <c r="E2217" s="44">
        <v>5304</v>
      </c>
      <c r="F2217" s="13" t="s">
        <v>10449</v>
      </c>
      <c r="G2217" s="23" t="s">
        <v>10450</v>
      </c>
      <c r="H2217" s="42" t="s">
        <v>458</v>
      </c>
      <c r="I2217" s="28" t="s">
        <v>73</v>
      </c>
      <c r="J2217" s="12" t="s">
        <v>393</v>
      </c>
      <c r="K2217" s="28" t="s">
        <v>10451</v>
      </c>
      <c r="L2217" s="12" t="s">
        <v>10452</v>
      </c>
      <c r="M2217" s="12" t="s">
        <v>10453</v>
      </c>
      <c r="N2217" s="12" t="s">
        <v>10454</v>
      </c>
      <c r="O2217" s="26" t="s">
        <v>11202</v>
      </c>
      <c r="P2217" s="26" t="s">
        <v>11203</v>
      </c>
      <c r="Q2217" s="25" t="s">
        <v>456</v>
      </c>
      <c r="R2217" s="26" t="s">
        <v>11204</v>
      </c>
      <c r="S2217" s="15" t="s">
        <v>11205</v>
      </c>
      <c r="T2217" s="52">
        <v>0</v>
      </c>
      <c r="U2217" s="22" t="s">
        <v>11206</v>
      </c>
      <c r="V2217" s="18" t="str">
        <f>+Sitio_Publico[[#This Row],[idcoleccion]]&amp;"-"&amp;Sitio_Publico[[#This Row],[id]]</f>
        <v>000-2216</v>
      </c>
      <c r="W2217" s="18">
        <f>+VLOOKUP(Sitio_Publico[[#This Row],[territorio]],Estructura!$AE$4:$AH$1067,4,0)</f>
        <v>30005304</v>
      </c>
      <c r="X2217" s="18" t="str">
        <f>+VLOOKUP(Sitio_Publico[[#This Row],[tema]],Estructura!$G$4:$J$532,4,0)</f>
        <v>T-2</v>
      </c>
      <c r="Y2217" s="18" t="str">
        <f>+VLOOKUP(Sitio_Publico[[#This Row],[contenido]],Estructura!$L$4:$O$473,4,0)</f>
        <v>C-15</v>
      </c>
      <c r="Z2217" s="18" t="str">
        <f>+VLOOKUP(Sitio_Publico[[#This Row],[Filtro Integrado]],Estructura!$U$4:$W$529,3,0)</f>
        <v>FI-0</v>
      </c>
      <c r="AA2217" s="18" t="str">
        <f>+VLOOKUP(Sitio_Publico[[#This Row],[Muestra]],Estructura!$Y$4:$AB$483,4,0)</f>
        <v>M-000158</v>
      </c>
    </row>
    <row r="2218" spans="1:27" ht="40.799999999999997" x14ac:dyDescent="0.3">
      <c r="A2218" s="16">
        <f t="shared" si="34"/>
        <v>2217</v>
      </c>
      <c r="B2218" s="47" t="s">
        <v>15118</v>
      </c>
      <c r="C2218" s="13" t="s">
        <v>10447</v>
      </c>
      <c r="D2218" s="13" t="s">
        <v>10448</v>
      </c>
      <c r="E2218" s="44">
        <v>16109</v>
      </c>
      <c r="F2218" s="13" t="s">
        <v>10449</v>
      </c>
      <c r="G2218" s="23" t="s">
        <v>10473</v>
      </c>
      <c r="H2218" s="42" t="s">
        <v>458</v>
      </c>
      <c r="I2218" s="28" t="s">
        <v>215</v>
      </c>
      <c r="J2218" s="12" t="s">
        <v>393</v>
      </c>
      <c r="K2218" s="28" t="s">
        <v>10473</v>
      </c>
      <c r="L2218" s="12" t="s">
        <v>10474</v>
      </c>
      <c r="M2218" s="12" t="s">
        <v>10453</v>
      </c>
      <c r="N2218" s="12" t="s">
        <v>10454</v>
      </c>
      <c r="O2218" s="26" t="s">
        <v>11207</v>
      </c>
      <c r="P2218" s="26" t="s">
        <v>11208</v>
      </c>
      <c r="Q2218" s="25" t="s">
        <v>10495</v>
      </c>
      <c r="R2218" s="26" t="s">
        <v>11209</v>
      </c>
      <c r="S2218" s="15" t="s">
        <v>11210</v>
      </c>
      <c r="T2218" s="52">
        <v>0</v>
      </c>
      <c r="U2218" s="22" t="s">
        <v>11211</v>
      </c>
      <c r="V2218" s="18" t="str">
        <f>+Sitio_Publico[[#This Row],[idcoleccion]]&amp;"-"&amp;Sitio_Publico[[#This Row],[id]]</f>
        <v>000-2217</v>
      </c>
      <c r="W2218" s="18">
        <f>+VLOOKUP(Sitio_Publico[[#This Row],[territorio]],Estructura!$AE$4:$AH$1067,4,0)</f>
        <v>30016109</v>
      </c>
      <c r="X2218" s="18" t="str">
        <f>+VLOOKUP(Sitio_Publico[[#This Row],[tema]],Estructura!$G$4:$J$532,4,0)</f>
        <v>T-2</v>
      </c>
      <c r="Y2218" s="18" t="str">
        <f>+VLOOKUP(Sitio_Publico[[#This Row],[contenido]],Estructura!$L$4:$O$473,4,0)</f>
        <v>C-18</v>
      </c>
      <c r="Z2218" s="18" t="str">
        <f>+VLOOKUP(Sitio_Publico[[#This Row],[Filtro Integrado]],Estructura!$U$4:$W$529,3,0)</f>
        <v>FI-0</v>
      </c>
      <c r="AA2218" s="18" t="str">
        <f>+VLOOKUP(Sitio_Publico[[#This Row],[Muestra]],Estructura!$Y$4:$AB$483,4,0)</f>
        <v>M-000160</v>
      </c>
    </row>
    <row r="2219" spans="1:27" ht="51" x14ac:dyDescent="0.3">
      <c r="A2219" s="16">
        <f t="shared" si="34"/>
        <v>2218</v>
      </c>
      <c r="B2219" s="47" t="s">
        <v>15118</v>
      </c>
      <c r="C2219" s="13" t="s">
        <v>10447</v>
      </c>
      <c r="D2219" s="13" t="s">
        <v>10448</v>
      </c>
      <c r="E2219" s="44">
        <v>6105</v>
      </c>
      <c r="F2219" s="13" t="s">
        <v>10449</v>
      </c>
      <c r="G2219" s="23" t="s">
        <v>10466</v>
      </c>
      <c r="H2219" s="42" t="s">
        <v>458</v>
      </c>
      <c r="I2219" s="28" t="s">
        <v>104</v>
      </c>
      <c r="J2219" s="12" t="s">
        <v>393</v>
      </c>
      <c r="K2219" s="28" t="s">
        <v>10524</v>
      </c>
      <c r="L2219" s="12" t="s">
        <v>10452</v>
      </c>
      <c r="M2219" s="12" t="s">
        <v>10453</v>
      </c>
      <c r="N2219" s="12" t="s">
        <v>10454</v>
      </c>
      <c r="O2219" s="26" t="s">
        <v>11212</v>
      </c>
      <c r="P2219" s="26" t="s">
        <v>11213</v>
      </c>
      <c r="Q2219" s="25" t="s">
        <v>456</v>
      </c>
      <c r="R2219" s="26" t="s">
        <v>11214</v>
      </c>
      <c r="S2219" s="15" t="s">
        <v>11215</v>
      </c>
      <c r="T2219" s="52">
        <v>0</v>
      </c>
      <c r="U2219" s="22" t="s">
        <v>11216</v>
      </c>
      <c r="V2219" s="18" t="str">
        <f>+Sitio_Publico[[#This Row],[idcoleccion]]&amp;"-"&amp;Sitio_Publico[[#This Row],[id]]</f>
        <v>000-2218</v>
      </c>
      <c r="W2219" s="18">
        <f>+VLOOKUP(Sitio_Publico[[#This Row],[territorio]],Estructura!$AE$4:$AH$1067,4,0)</f>
        <v>30006105</v>
      </c>
      <c r="X2219" s="18" t="str">
        <f>+VLOOKUP(Sitio_Publico[[#This Row],[tema]],Estructura!$G$4:$J$532,4,0)</f>
        <v>T-2</v>
      </c>
      <c r="Y2219" s="18" t="str">
        <f>+VLOOKUP(Sitio_Publico[[#This Row],[contenido]],Estructura!$L$4:$O$473,4,0)</f>
        <v>C-17</v>
      </c>
      <c r="Z2219" s="18" t="str">
        <f>+VLOOKUP(Sitio_Publico[[#This Row],[Filtro Integrado]],Estructura!$U$4:$W$529,3,0)</f>
        <v>FI-0</v>
      </c>
      <c r="AA2219" s="18" t="str">
        <f>+VLOOKUP(Sitio_Publico[[#This Row],[Muestra]],Estructura!$Y$4:$AB$483,4,0)</f>
        <v>M-00048</v>
      </c>
    </row>
    <row r="2220" spans="1:27" ht="51" x14ac:dyDescent="0.3">
      <c r="A2220" s="16">
        <f t="shared" si="34"/>
        <v>2219</v>
      </c>
      <c r="B2220" s="47" t="s">
        <v>15118</v>
      </c>
      <c r="C2220" s="13" t="s">
        <v>10447</v>
      </c>
      <c r="D2220" s="13" t="s">
        <v>10448</v>
      </c>
      <c r="E2220" s="44">
        <v>5503</v>
      </c>
      <c r="F2220" s="13" t="s">
        <v>10449</v>
      </c>
      <c r="G2220" s="23" t="s">
        <v>10450</v>
      </c>
      <c r="H2220" s="42" t="s">
        <v>458</v>
      </c>
      <c r="I2220" s="28" t="s">
        <v>81</v>
      </c>
      <c r="J2220" s="12" t="s">
        <v>393</v>
      </c>
      <c r="K2220" s="28" t="s">
        <v>10451</v>
      </c>
      <c r="L2220" s="12" t="s">
        <v>10452</v>
      </c>
      <c r="M2220" s="12" t="s">
        <v>10453</v>
      </c>
      <c r="N2220" s="12" t="s">
        <v>10454</v>
      </c>
      <c r="O2220" s="26" t="s">
        <v>11217</v>
      </c>
      <c r="P2220" s="26" t="s">
        <v>11218</v>
      </c>
      <c r="Q2220" s="25" t="s">
        <v>456</v>
      </c>
      <c r="R2220" s="26" t="s">
        <v>11219</v>
      </c>
      <c r="S2220" s="15" t="s">
        <v>11220</v>
      </c>
      <c r="T2220" s="52">
        <v>0</v>
      </c>
      <c r="U2220" s="22" t="s">
        <v>10652</v>
      </c>
      <c r="V2220" s="18" t="str">
        <f>+Sitio_Publico[[#This Row],[idcoleccion]]&amp;"-"&amp;Sitio_Publico[[#This Row],[id]]</f>
        <v>000-2219</v>
      </c>
      <c r="W2220" s="18">
        <f>+VLOOKUP(Sitio_Publico[[#This Row],[territorio]],Estructura!$AE$4:$AH$1067,4,0)</f>
        <v>30005503</v>
      </c>
      <c r="X2220" s="18" t="str">
        <f>+VLOOKUP(Sitio_Publico[[#This Row],[tema]],Estructura!$G$4:$J$532,4,0)</f>
        <v>T-2</v>
      </c>
      <c r="Y2220" s="18" t="str">
        <f>+VLOOKUP(Sitio_Publico[[#This Row],[contenido]],Estructura!$L$4:$O$473,4,0)</f>
        <v>C-15</v>
      </c>
      <c r="Z2220" s="18" t="str">
        <f>+VLOOKUP(Sitio_Publico[[#This Row],[Filtro Integrado]],Estructura!$U$4:$W$529,3,0)</f>
        <v>FI-0</v>
      </c>
      <c r="AA2220" s="18" t="str">
        <f>+VLOOKUP(Sitio_Publico[[#This Row],[Muestra]],Estructura!$Y$4:$AB$483,4,0)</f>
        <v>M-000158</v>
      </c>
    </row>
    <row r="2221" spans="1:27" ht="51" x14ac:dyDescent="0.3">
      <c r="A2221" s="16">
        <f t="shared" si="34"/>
        <v>2220</v>
      </c>
      <c r="B2221" s="47" t="s">
        <v>15118</v>
      </c>
      <c r="C2221" s="13" t="s">
        <v>10447</v>
      </c>
      <c r="D2221" s="13" t="s">
        <v>10448</v>
      </c>
      <c r="E2221" s="44">
        <v>10106</v>
      </c>
      <c r="F2221" s="13" t="s">
        <v>10449</v>
      </c>
      <c r="G2221" s="23" t="s">
        <v>10466</v>
      </c>
      <c r="H2221" s="42" t="s">
        <v>458</v>
      </c>
      <c r="I2221" s="28" t="s">
        <v>253</v>
      </c>
      <c r="J2221" s="12" t="s">
        <v>393</v>
      </c>
      <c r="K2221" s="28" t="s">
        <v>10492</v>
      </c>
      <c r="L2221" s="12" t="s">
        <v>10452</v>
      </c>
      <c r="M2221" s="12" t="s">
        <v>587</v>
      </c>
      <c r="N2221" s="12" t="s">
        <v>10454</v>
      </c>
      <c r="O2221" s="26" t="s">
        <v>11221</v>
      </c>
      <c r="P2221" s="26" t="s">
        <v>11222</v>
      </c>
      <c r="Q2221" s="25" t="s">
        <v>10495</v>
      </c>
      <c r="R2221" s="26" t="s">
        <v>11223</v>
      </c>
      <c r="S2221" s="15" t="s">
        <v>11224</v>
      </c>
      <c r="T2221" s="52">
        <v>0</v>
      </c>
      <c r="U2221" s="22" t="s">
        <v>11196</v>
      </c>
      <c r="V2221" s="18" t="str">
        <f>+Sitio_Publico[[#This Row],[idcoleccion]]&amp;"-"&amp;Sitio_Publico[[#This Row],[id]]</f>
        <v>000-2220</v>
      </c>
      <c r="W2221" s="18">
        <f>+VLOOKUP(Sitio_Publico[[#This Row],[territorio]],Estructura!$AE$4:$AH$1067,4,0)</f>
        <v>30010106</v>
      </c>
      <c r="X2221" s="18" t="str">
        <f>+VLOOKUP(Sitio_Publico[[#This Row],[tema]],Estructura!$G$4:$J$532,4,0)</f>
        <v>T-2</v>
      </c>
      <c r="Y2221" s="18" t="str">
        <f>+VLOOKUP(Sitio_Publico[[#This Row],[contenido]],Estructura!$L$4:$O$473,4,0)</f>
        <v>C-17</v>
      </c>
      <c r="Z2221" s="18" t="str">
        <f>+VLOOKUP(Sitio_Publico[[#This Row],[Filtro Integrado]],Estructura!$U$4:$W$529,3,0)</f>
        <v>FI-0</v>
      </c>
      <c r="AA2221" s="18" t="str">
        <f>+VLOOKUP(Sitio_Publico[[#This Row],[Muestra]],Estructura!$Y$4:$AB$483,4,0)</f>
        <v>M-000162</v>
      </c>
    </row>
    <row r="2222" spans="1:27" ht="51" x14ac:dyDescent="0.3">
      <c r="A2222" s="16">
        <f t="shared" si="34"/>
        <v>2221</v>
      </c>
      <c r="B2222" s="47" t="s">
        <v>15118</v>
      </c>
      <c r="C2222" s="13" t="s">
        <v>10447</v>
      </c>
      <c r="D2222" s="13" t="s">
        <v>10448</v>
      </c>
      <c r="E2222" s="44">
        <v>2201</v>
      </c>
      <c r="F2222" s="13" t="s">
        <v>10449</v>
      </c>
      <c r="G2222" s="23" t="s">
        <v>10459</v>
      </c>
      <c r="H2222" s="42" t="s">
        <v>458</v>
      </c>
      <c r="I2222" s="28" t="s">
        <v>36</v>
      </c>
      <c r="J2222" s="12" t="s">
        <v>393</v>
      </c>
      <c r="K2222" s="28" t="s">
        <v>10459</v>
      </c>
      <c r="L2222" s="12" t="s">
        <v>10452</v>
      </c>
      <c r="M2222" s="12" t="s">
        <v>10453</v>
      </c>
      <c r="N2222" s="12" t="s">
        <v>10454</v>
      </c>
      <c r="O2222" s="26" t="s">
        <v>11225</v>
      </c>
      <c r="P2222" s="26" t="s">
        <v>11226</v>
      </c>
      <c r="Q2222" s="25" t="s">
        <v>456</v>
      </c>
      <c r="R2222" s="26" t="s">
        <v>11227</v>
      </c>
      <c r="S2222" s="15" t="s">
        <v>11228</v>
      </c>
      <c r="T2222" s="52">
        <v>0</v>
      </c>
      <c r="U2222" s="22" t="s">
        <v>11229</v>
      </c>
      <c r="V2222" s="18" t="str">
        <f>+Sitio_Publico[[#This Row],[idcoleccion]]&amp;"-"&amp;Sitio_Publico[[#This Row],[id]]</f>
        <v>000-2221</v>
      </c>
      <c r="W2222" s="18">
        <f>+VLOOKUP(Sitio_Publico[[#This Row],[territorio]],Estructura!$AE$4:$AH$1067,4,0)</f>
        <v>30002201</v>
      </c>
      <c r="X2222" s="18" t="str">
        <f>+VLOOKUP(Sitio_Publico[[#This Row],[tema]],Estructura!$G$4:$J$532,4,0)</f>
        <v>T-2</v>
      </c>
      <c r="Y2222" s="18" t="str">
        <f>+VLOOKUP(Sitio_Publico[[#This Row],[contenido]],Estructura!$L$4:$O$473,4,0)</f>
        <v>C-16</v>
      </c>
      <c r="Z2222" s="18" t="str">
        <f>+VLOOKUP(Sitio_Publico[[#This Row],[Filtro Integrado]],Estructura!$U$4:$W$529,3,0)</f>
        <v>FI-0</v>
      </c>
      <c r="AA2222" s="18" t="str">
        <f>+VLOOKUP(Sitio_Publico[[#This Row],[Muestra]],Estructura!$Y$4:$AB$483,4,0)</f>
        <v>M-000159</v>
      </c>
    </row>
    <row r="2223" spans="1:27" ht="51" x14ac:dyDescent="0.3">
      <c r="A2223" s="16">
        <f t="shared" si="34"/>
        <v>2222</v>
      </c>
      <c r="B2223" s="47" t="s">
        <v>15118</v>
      </c>
      <c r="C2223" s="13" t="s">
        <v>10447</v>
      </c>
      <c r="D2223" s="13" t="s">
        <v>10448</v>
      </c>
      <c r="E2223" s="44">
        <v>7301</v>
      </c>
      <c r="F2223" s="13" t="s">
        <v>10449</v>
      </c>
      <c r="G2223" s="23" t="s">
        <v>10466</v>
      </c>
      <c r="H2223" s="42" t="s">
        <v>458</v>
      </c>
      <c r="I2223" s="28" t="s">
        <v>145</v>
      </c>
      <c r="J2223" s="12" t="s">
        <v>393</v>
      </c>
      <c r="K2223" s="28" t="s">
        <v>10524</v>
      </c>
      <c r="L2223" s="12" t="s">
        <v>10452</v>
      </c>
      <c r="M2223" s="12" t="s">
        <v>10453</v>
      </c>
      <c r="N2223" s="12" t="s">
        <v>10454</v>
      </c>
      <c r="O2223" s="26" t="s">
        <v>11230</v>
      </c>
      <c r="P2223" s="26" t="s">
        <v>11231</v>
      </c>
      <c r="Q2223" s="25" t="s">
        <v>456</v>
      </c>
      <c r="R2223" s="26" t="s">
        <v>11232</v>
      </c>
      <c r="S2223" s="15" t="s">
        <v>11233</v>
      </c>
      <c r="T2223" s="52">
        <v>0</v>
      </c>
      <c r="U2223" s="22" t="s">
        <v>987</v>
      </c>
      <c r="V2223" s="18" t="str">
        <f>+Sitio_Publico[[#This Row],[idcoleccion]]&amp;"-"&amp;Sitio_Publico[[#This Row],[id]]</f>
        <v>000-2222</v>
      </c>
      <c r="W2223" s="18">
        <f>+VLOOKUP(Sitio_Publico[[#This Row],[territorio]],Estructura!$AE$4:$AH$1067,4,0)</f>
        <v>30007301</v>
      </c>
      <c r="X2223" s="18" t="str">
        <f>+VLOOKUP(Sitio_Publico[[#This Row],[tema]],Estructura!$G$4:$J$532,4,0)</f>
        <v>T-2</v>
      </c>
      <c r="Y2223" s="18" t="str">
        <f>+VLOOKUP(Sitio_Publico[[#This Row],[contenido]],Estructura!$L$4:$O$473,4,0)</f>
        <v>C-17</v>
      </c>
      <c r="Z2223" s="18" t="str">
        <f>+VLOOKUP(Sitio_Publico[[#This Row],[Filtro Integrado]],Estructura!$U$4:$W$529,3,0)</f>
        <v>FI-0</v>
      </c>
      <c r="AA2223" s="18" t="str">
        <f>+VLOOKUP(Sitio_Publico[[#This Row],[Muestra]],Estructura!$Y$4:$AB$483,4,0)</f>
        <v>M-00048</v>
      </c>
    </row>
    <row r="2224" spans="1:27" ht="51" x14ac:dyDescent="0.3">
      <c r="A2224" s="16">
        <f t="shared" si="34"/>
        <v>2223</v>
      </c>
      <c r="B2224" s="47" t="s">
        <v>15118</v>
      </c>
      <c r="C2224" s="13" t="s">
        <v>10447</v>
      </c>
      <c r="D2224" s="13" t="s">
        <v>10448</v>
      </c>
      <c r="E2224" s="44">
        <v>6</v>
      </c>
      <c r="F2224" s="13" t="s">
        <v>10465</v>
      </c>
      <c r="G2224" s="23" t="s">
        <v>10883</v>
      </c>
      <c r="H2224" s="42" t="s">
        <v>457</v>
      </c>
      <c r="I2224" s="28" t="s">
        <v>369</v>
      </c>
      <c r="J2224" s="12" t="s">
        <v>393</v>
      </c>
      <c r="K2224" s="28" t="s">
        <v>10883</v>
      </c>
      <c r="L2224" s="12" t="s">
        <v>10452</v>
      </c>
      <c r="M2224" s="12" t="s">
        <v>10453</v>
      </c>
      <c r="N2224" s="12" t="s">
        <v>10454</v>
      </c>
      <c r="O2224" s="26" t="s">
        <v>11234</v>
      </c>
      <c r="P2224" s="26" t="s">
        <v>11235</v>
      </c>
      <c r="Q2224" s="25" t="s">
        <v>456</v>
      </c>
      <c r="R2224" s="26" t="s">
        <v>11236</v>
      </c>
      <c r="S2224" s="15" t="s">
        <v>11237</v>
      </c>
      <c r="T2224" s="52">
        <v>0</v>
      </c>
      <c r="U2224" s="22" t="s">
        <v>11238</v>
      </c>
      <c r="V2224" s="18" t="str">
        <f>+Sitio_Publico[[#This Row],[idcoleccion]]&amp;"-"&amp;Sitio_Publico[[#This Row],[id]]</f>
        <v>000-2223</v>
      </c>
      <c r="W2224" s="18">
        <f>+VLOOKUP(Sitio_Publico[[#This Row],[territorio]],Estructura!$AE$4:$AH$1067,4,0)</f>
        <v>20000006</v>
      </c>
      <c r="X2224" s="18" t="str">
        <f>+VLOOKUP(Sitio_Publico[[#This Row],[tema]],Estructura!$G$4:$J$532,4,0)</f>
        <v>T-1</v>
      </c>
      <c r="Y2224" s="18" t="str">
        <f>+VLOOKUP(Sitio_Publico[[#This Row],[contenido]],Estructura!$L$4:$O$473,4,0)</f>
        <v>C-19</v>
      </c>
      <c r="Z2224" s="18" t="str">
        <f>+VLOOKUP(Sitio_Publico[[#This Row],[Filtro Integrado]],Estructura!$U$4:$W$529,3,0)</f>
        <v>FI-0</v>
      </c>
      <c r="AA2224" s="18" t="str">
        <f>+VLOOKUP(Sitio_Publico[[#This Row],[Muestra]],Estructura!$Y$4:$AB$483,4,0)</f>
        <v>M-000164</v>
      </c>
    </row>
    <row r="2225" spans="1:27" ht="40.799999999999997" x14ac:dyDescent="0.3">
      <c r="A2225" s="16">
        <f t="shared" si="34"/>
        <v>2224</v>
      </c>
      <c r="B2225" s="47" t="s">
        <v>15118</v>
      </c>
      <c r="C2225" s="13" t="s">
        <v>10447</v>
      </c>
      <c r="D2225" s="13" t="s">
        <v>10448</v>
      </c>
      <c r="E2225" s="44">
        <v>6309</v>
      </c>
      <c r="F2225" s="13" t="s">
        <v>10449</v>
      </c>
      <c r="G2225" s="23" t="s">
        <v>10473</v>
      </c>
      <c r="H2225" s="42" t="s">
        <v>458</v>
      </c>
      <c r="I2225" s="28" t="s">
        <v>131</v>
      </c>
      <c r="J2225" s="12" t="s">
        <v>393</v>
      </c>
      <c r="K2225" s="28" t="s">
        <v>10473</v>
      </c>
      <c r="L2225" s="12" t="s">
        <v>10452</v>
      </c>
      <c r="M2225" s="12" t="s">
        <v>10453</v>
      </c>
      <c r="N2225" s="12" t="s">
        <v>10454</v>
      </c>
      <c r="O2225" s="26" t="s">
        <v>11239</v>
      </c>
      <c r="P2225" s="26" t="s">
        <v>11240</v>
      </c>
      <c r="Q2225" s="25" t="s">
        <v>456</v>
      </c>
      <c r="R2225" s="26" t="s">
        <v>11241</v>
      </c>
      <c r="S2225" s="15" t="s">
        <v>11242</v>
      </c>
      <c r="T2225" s="52">
        <v>0</v>
      </c>
      <c r="U2225" s="22" t="s">
        <v>4944</v>
      </c>
      <c r="V2225" s="18" t="str">
        <f>+Sitio_Publico[[#This Row],[idcoleccion]]&amp;"-"&amp;Sitio_Publico[[#This Row],[id]]</f>
        <v>000-2224</v>
      </c>
      <c r="W2225" s="18">
        <f>+VLOOKUP(Sitio_Publico[[#This Row],[territorio]],Estructura!$AE$4:$AH$1067,4,0)</f>
        <v>30006309</v>
      </c>
      <c r="X2225" s="18" t="str">
        <f>+VLOOKUP(Sitio_Publico[[#This Row],[tema]],Estructura!$G$4:$J$532,4,0)</f>
        <v>T-2</v>
      </c>
      <c r="Y2225" s="18" t="str">
        <f>+VLOOKUP(Sitio_Publico[[#This Row],[contenido]],Estructura!$L$4:$O$473,4,0)</f>
        <v>C-18</v>
      </c>
      <c r="Z2225" s="18" t="str">
        <f>+VLOOKUP(Sitio_Publico[[#This Row],[Filtro Integrado]],Estructura!$U$4:$W$529,3,0)</f>
        <v>FI-0</v>
      </c>
      <c r="AA2225" s="18" t="str">
        <f>+VLOOKUP(Sitio_Publico[[#This Row],[Muestra]],Estructura!$Y$4:$AB$483,4,0)</f>
        <v>M-000160</v>
      </c>
    </row>
    <row r="2226" spans="1:27" ht="51" x14ac:dyDescent="0.3">
      <c r="A2226" s="16">
        <f t="shared" si="34"/>
        <v>2225</v>
      </c>
      <c r="B2226" s="47" t="s">
        <v>15118</v>
      </c>
      <c r="C2226" s="13" t="s">
        <v>10447</v>
      </c>
      <c r="D2226" s="13" t="s">
        <v>10448</v>
      </c>
      <c r="E2226" s="44">
        <v>5301</v>
      </c>
      <c r="F2226" s="13" t="s">
        <v>10449</v>
      </c>
      <c r="G2226" s="23" t="s">
        <v>10459</v>
      </c>
      <c r="H2226" s="42" t="s">
        <v>458</v>
      </c>
      <c r="I2226" s="28" t="s">
        <v>70</v>
      </c>
      <c r="J2226" s="12" t="s">
        <v>393</v>
      </c>
      <c r="K2226" s="28" t="s">
        <v>10459</v>
      </c>
      <c r="L2226" s="12" t="s">
        <v>10474</v>
      </c>
      <c r="M2226" s="12" t="s">
        <v>10453</v>
      </c>
      <c r="N2226" s="12" t="s">
        <v>10454</v>
      </c>
      <c r="O2226" s="26" t="s">
        <v>11243</v>
      </c>
      <c r="P2226" s="26" t="s">
        <v>11244</v>
      </c>
      <c r="Q2226" s="25" t="s">
        <v>10482</v>
      </c>
      <c r="R2226" s="26" t="s">
        <v>11245</v>
      </c>
      <c r="S2226" s="15" t="s">
        <v>11246</v>
      </c>
      <c r="T2226" s="52">
        <v>0</v>
      </c>
      <c r="U2226" s="22" t="s">
        <v>11247</v>
      </c>
      <c r="V2226" s="18" t="str">
        <f>+Sitio_Publico[[#This Row],[idcoleccion]]&amp;"-"&amp;Sitio_Publico[[#This Row],[id]]</f>
        <v>000-2225</v>
      </c>
      <c r="W2226" s="18">
        <f>+VLOOKUP(Sitio_Publico[[#This Row],[territorio]],Estructura!$AE$4:$AH$1067,4,0)</f>
        <v>30005301</v>
      </c>
      <c r="X2226" s="18" t="str">
        <f>+VLOOKUP(Sitio_Publico[[#This Row],[tema]],Estructura!$G$4:$J$532,4,0)</f>
        <v>T-2</v>
      </c>
      <c r="Y2226" s="18" t="str">
        <f>+VLOOKUP(Sitio_Publico[[#This Row],[contenido]],Estructura!$L$4:$O$473,4,0)</f>
        <v>C-16</v>
      </c>
      <c r="Z2226" s="18" t="str">
        <f>+VLOOKUP(Sitio_Publico[[#This Row],[Filtro Integrado]],Estructura!$U$4:$W$529,3,0)</f>
        <v>FI-0</v>
      </c>
      <c r="AA2226" s="18" t="str">
        <f>+VLOOKUP(Sitio_Publico[[#This Row],[Muestra]],Estructura!$Y$4:$AB$483,4,0)</f>
        <v>M-000159</v>
      </c>
    </row>
    <row r="2227" spans="1:27" ht="40.799999999999997" x14ac:dyDescent="0.3">
      <c r="A2227" s="16">
        <f t="shared" si="34"/>
        <v>2226</v>
      </c>
      <c r="B2227" s="47" t="s">
        <v>15118</v>
      </c>
      <c r="C2227" s="13" t="s">
        <v>10447</v>
      </c>
      <c r="D2227" s="13" t="s">
        <v>10448</v>
      </c>
      <c r="E2227" s="44">
        <v>2202</v>
      </c>
      <c r="F2227" s="13" t="s">
        <v>10449</v>
      </c>
      <c r="G2227" s="23" t="s">
        <v>10883</v>
      </c>
      <c r="H2227" s="42" t="s">
        <v>458</v>
      </c>
      <c r="I2227" s="28" t="s">
        <v>37</v>
      </c>
      <c r="J2227" s="12" t="s">
        <v>393</v>
      </c>
      <c r="K2227" s="28" t="s">
        <v>10883</v>
      </c>
      <c r="L2227" s="12" t="s">
        <v>10452</v>
      </c>
      <c r="M2227" s="12" t="s">
        <v>10453</v>
      </c>
      <c r="N2227" s="12" t="s">
        <v>10454</v>
      </c>
      <c r="O2227" s="26" t="s">
        <v>11248</v>
      </c>
      <c r="P2227" s="26" t="s">
        <v>11249</v>
      </c>
      <c r="Q2227" s="25" t="s">
        <v>456</v>
      </c>
      <c r="R2227" s="26" t="s">
        <v>11250</v>
      </c>
      <c r="S2227" s="15" t="s">
        <v>11251</v>
      </c>
      <c r="T2227" s="52">
        <v>0</v>
      </c>
      <c r="U2227" s="22" t="s">
        <v>11252</v>
      </c>
      <c r="V2227" s="18" t="str">
        <f>+Sitio_Publico[[#This Row],[idcoleccion]]&amp;"-"&amp;Sitio_Publico[[#This Row],[id]]</f>
        <v>000-2226</v>
      </c>
      <c r="W2227" s="18">
        <f>+VLOOKUP(Sitio_Publico[[#This Row],[territorio]],Estructura!$AE$4:$AH$1067,4,0)</f>
        <v>30002202</v>
      </c>
      <c r="X2227" s="18" t="str">
        <f>+VLOOKUP(Sitio_Publico[[#This Row],[tema]],Estructura!$G$4:$J$532,4,0)</f>
        <v>T-2</v>
      </c>
      <c r="Y2227" s="18" t="str">
        <f>+VLOOKUP(Sitio_Publico[[#This Row],[contenido]],Estructura!$L$4:$O$473,4,0)</f>
        <v>C-19</v>
      </c>
      <c r="Z2227" s="18" t="str">
        <f>+VLOOKUP(Sitio_Publico[[#This Row],[Filtro Integrado]],Estructura!$U$4:$W$529,3,0)</f>
        <v>FI-0</v>
      </c>
      <c r="AA2227" s="18" t="str">
        <f>+VLOOKUP(Sitio_Publico[[#This Row],[Muestra]],Estructura!$Y$4:$AB$483,4,0)</f>
        <v>M-000164</v>
      </c>
    </row>
    <row r="2228" spans="1:27" ht="51" x14ac:dyDescent="0.3">
      <c r="A2228" s="16">
        <f t="shared" si="34"/>
        <v>2227</v>
      </c>
      <c r="B2228" s="47" t="s">
        <v>15118</v>
      </c>
      <c r="C2228" s="13" t="s">
        <v>10447</v>
      </c>
      <c r="D2228" s="13" t="s">
        <v>10448</v>
      </c>
      <c r="E2228" s="44">
        <v>16105</v>
      </c>
      <c r="F2228" s="13" t="s">
        <v>10449</v>
      </c>
      <c r="G2228" s="23" t="s">
        <v>10459</v>
      </c>
      <c r="H2228" s="42" t="s">
        <v>458</v>
      </c>
      <c r="I2228" s="28" t="s">
        <v>204</v>
      </c>
      <c r="J2228" s="12" t="s">
        <v>393</v>
      </c>
      <c r="K2228" s="28" t="s">
        <v>10459</v>
      </c>
      <c r="L2228" s="12" t="s">
        <v>10452</v>
      </c>
      <c r="M2228" s="12" t="s">
        <v>10453</v>
      </c>
      <c r="N2228" s="12" t="s">
        <v>10454</v>
      </c>
      <c r="O2228" s="26" t="s">
        <v>11253</v>
      </c>
      <c r="P2228" s="26" t="s">
        <v>11254</v>
      </c>
      <c r="Q2228" s="25" t="s">
        <v>456</v>
      </c>
      <c r="R2228" s="26" t="s">
        <v>11255</v>
      </c>
      <c r="S2228" s="15" t="s">
        <v>11256</v>
      </c>
      <c r="T2228" s="52">
        <v>0</v>
      </c>
      <c r="U2228" s="22" t="s">
        <v>7669</v>
      </c>
      <c r="V2228" s="18" t="str">
        <f>+Sitio_Publico[[#This Row],[idcoleccion]]&amp;"-"&amp;Sitio_Publico[[#This Row],[id]]</f>
        <v>000-2227</v>
      </c>
      <c r="W2228" s="18">
        <f>+VLOOKUP(Sitio_Publico[[#This Row],[territorio]],Estructura!$AE$4:$AH$1067,4,0)</f>
        <v>30016105</v>
      </c>
      <c r="X2228" s="18" t="str">
        <f>+VLOOKUP(Sitio_Publico[[#This Row],[tema]],Estructura!$G$4:$J$532,4,0)</f>
        <v>T-2</v>
      </c>
      <c r="Y2228" s="18" t="str">
        <f>+VLOOKUP(Sitio_Publico[[#This Row],[contenido]],Estructura!$L$4:$O$473,4,0)</f>
        <v>C-16</v>
      </c>
      <c r="Z2228" s="18" t="str">
        <f>+VLOOKUP(Sitio_Publico[[#This Row],[Filtro Integrado]],Estructura!$U$4:$W$529,3,0)</f>
        <v>FI-0</v>
      </c>
      <c r="AA2228" s="18" t="str">
        <f>+VLOOKUP(Sitio_Publico[[#This Row],[Muestra]],Estructura!$Y$4:$AB$483,4,0)</f>
        <v>M-000159</v>
      </c>
    </row>
    <row r="2229" spans="1:27" ht="51" x14ac:dyDescent="0.3">
      <c r="A2229" s="16">
        <f t="shared" si="34"/>
        <v>2228</v>
      </c>
      <c r="B2229" s="47" t="s">
        <v>15118</v>
      </c>
      <c r="C2229" s="13" t="s">
        <v>10447</v>
      </c>
      <c r="D2229" s="13" t="s">
        <v>10448</v>
      </c>
      <c r="E2229" s="44">
        <v>5802</v>
      </c>
      <c r="F2229" s="13" t="s">
        <v>10449</v>
      </c>
      <c r="G2229" s="23" t="s">
        <v>10459</v>
      </c>
      <c r="H2229" s="42" t="s">
        <v>458</v>
      </c>
      <c r="I2229" s="28" t="s">
        <v>97</v>
      </c>
      <c r="J2229" s="12" t="s">
        <v>393</v>
      </c>
      <c r="K2229" s="28" t="s">
        <v>10459</v>
      </c>
      <c r="L2229" s="12" t="s">
        <v>10452</v>
      </c>
      <c r="M2229" s="12" t="s">
        <v>10453</v>
      </c>
      <c r="N2229" s="12" t="s">
        <v>10454</v>
      </c>
      <c r="O2229" s="26" t="s">
        <v>11257</v>
      </c>
      <c r="P2229" s="26" t="s">
        <v>11258</v>
      </c>
      <c r="Q2229" s="25" t="s">
        <v>456</v>
      </c>
      <c r="R2229" s="26" t="s">
        <v>11259</v>
      </c>
      <c r="S2229" s="15" t="s">
        <v>11260</v>
      </c>
      <c r="T2229" s="52">
        <v>0</v>
      </c>
      <c r="U2229" s="22" t="s">
        <v>11261</v>
      </c>
      <c r="V2229" s="18" t="str">
        <f>+Sitio_Publico[[#This Row],[idcoleccion]]&amp;"-"&amp;Sitio_Publico[[#This Row],[id]]</f>
        <v>000-2228</v>
      </c>
      <c r="W2229" s="18">
        <f>+VLOOKUP(Sitio_Publico[[#This Row],[territorio]],Estructura!$AE$4:$AH$1067,4,0)</f>
        <v>30005802</v>
      </c>
      <c r="X2229" s="18" t="str">
        <f>+VLOOKUP(Sitio_Publico[[#This Row],[tema]],Estructura!$G$4:$J$532,4,0)</f>
        <v>T-2</v>
      </c>
      <c r="Y2229" s="18" t="str">
        <f>+VLOOKUP(Sitio_Publico[[#This Row],[contenido]],Estructura!$L$4:$O$473,4,0)</f>
        <v>C-16</v>
      </c>
      <c r="Z2229" s="18" t="str">
        <f>+VLOOKUP(Sitio_Publico[[#This Row],[Filtro Integrado]],Estructura!$U$4:$W$529,3,0)</f>
        <v>FI-0</v>
      </c>
      <c r="AA2229" s="18" t="str">
        <f>+VLOOKUP(Sitio_Publico[[#This Row],[Muestra]],Estructura!$Y$4:$AB$483,4,0)</f>
        <v>M-000159</v>
      </c>
    </row>
    <row r="2230" spans="1:27" ht="40.799999999999997" x14ac:dyDescent="0.3">
      <c r="A2230" s="16">
        <f t="shared" si="34"/>
        <v>2229</v>
      </c>
      <c r="B2230" s="47" t="s">
        <v>15118</v>
      </c>
      <c r="C2230" s="13" t="s">
        <v>10447</v>
      </c>
      <c r="D2230" s="13" t="s">
        <v>10448</v>
      </c>
      <c r="E2230" s="44">
        <v>7301</v>
      </c>
      <c r="F2230" s="13" t="s">
        <v>10449</v>
      </c>
      <c r="G2230" s="23" t="s">
        <v>10473</v>
      </c>
      <c r="H2230" s="42" t="s">
        <v>458</v>
      </c>
      <c r="I2230" s="28" t="s">
        <v>145</v>
      </c>
      <c r="J2230" s="12" t="s">
        <v>393</v>
      </c>
      <c r="K2230" s="28" t="s">
        <v>10473</v>
      </c>
      <c r="L2230" s="12" t="s">
        <v>10452</v>
      </c>
      <c r="M2230" s="12" t="s">
        <v>10453</v>
      </c>
      <c r="N2230" s="12" t="s">
        <v>10454</v>
      </c>
      <c r="O2230" s="26" t="s">
        <v>11262</v>
      </c>
      <c r="P2230" s="26" t="s">
        <v>11263</v>
      </c>
      <c r="Q2230" s="25" t="s">
        <v>456</v>
      </c>
      <c r="R2230" s="26" t="s">
        <v>11264</v>
      </c>
      <c r="S2230" s="15" t="s">
        <v>11265</v>
      </c>
      <c r="T2230" s="52">
        <v>0</v>
      </c>
      <c r="U2230" s="22" t="s">
        <v>987</v>
      </c>
      <c r="V2230" s="18" t="str">
        <f>+Sitio_Publico[[#This Row],[idcoleccion]]&amp;"-"&amp;Sitio_Publico[[#This Row],[id]]</f>
        <v>000-2229</v>
      </c>
      <c r="W2230" s="18">
        <f>+VLOOKUP(Sitio_Publico[[#This Row],[territorio]],Estructura!$AE$4:$AH$1067,4,0)</f>
        <v>30007301</v>
      </c>
      <c r="X2230" s="18" t="str">
        <f>+VLOOKUP(Sitio_Publico[[#This Row],[tema]],Estructura!$G$4:$J$532,4,0)</f>
        <v>T-2</v>
      </c>
      <c r="Y2230" s="18" t="str">
        <f>+VLOOKUP(Sitio_Publico[[#This Row],[contenido]],Estructura!$L$4:$O$473,4,0)</f>
        <v>C-18</v>
      </c>
      <c r="Z2230" s="18" t="str">
        <f>+VLOOKUP(Sitio_Publico[[#This Row],[Filtro Integrado]],Estructura!$U$4:$W$529,3,0)</f>
        <v>FI-0</v>
      </c>
      <c r="AA2230" s="18" t="str">
        <f>+VLOOKUP(Sitio_Publico[[#This Row],[Muestra]],Estructura!$Y$4:$AB$483,4,0)</f>
        <v>M-000160</v>
      </c>
    </row>
    <row r="2231" spans="1:27" ht="51" x14ac:dyDescent="0.3">
      <c r="A2231" s="16">
        <f t="shared" si="34"/>
        <v>2230</v>
      </c>
      <c r="B2231" s="47" t="s">
        <v>15118</v>
      </c>
      <c r="C2231" s="13" t="s">
        <v>10447</v>
      </c>
      <c r="D2231" s="13" t="s">
        <v>10448</v>
      </c>
      <c r="E2231" s="44">
        <v>1</v>
      </c>
      <c r="F2231" s="13" t="s">
        <v>10465</v>
      </c>
      <c r="G2231" s="23" t="s">
        <v>10466</v>
      </c>
      <c r="H2231" s="42" t="s">
        <v>457</v>
      </c>
      <c r="I2231" s="28" t="s">
        <v>364</v>
      </c>
      <c r="J2231" s="12" t="s">
        <v>393</v>
      </c>
      <c r="K2231" s="28" t="s">
        <v>10829</v>
      </c>
      <c r="L2231" s="12" t="s">
        <v>10452</v>
      </c>
      <c r="M2231" s="12" t="s">
        <v>587</v>
      </c>
      <c r="N2231" s="12" t="s">
        <v>10454</v>
      </c>
      <c r="O2231" s="26" t="s">
        <v>11266</v>
      </c>
      <c r="P2231" s="26" t="s">
        <v>11267</v>
      </c>
      <c r="Q2231" s="25" t="s">
        <v>10495</v>
      </c>
      <c r="R2231" s="26" t="s">
        <v>11268</v>
      </c>
      <c r="S2231" s="15" t="s">
        <v>11269</v>
      </c>
      <c r="T2231" s="52">
        <v>0</v>
      </c>
      <c r="U2231" s="22" t="s">
        <v>11270</v>
      </c>
      <c r="V2231" s="18" t="str">
        <f>+Sitio_Publico[[#This Row],[idcoleccion]]&amp;"-"&amp;Sitio_Publico[[#This Row],[id]]</f>
        <v>000-2230</v>
      </c>
      <c r="W2231" s="18">
        <f>+VLOOKUP(Sitio_Publico[[#This Row],[territorio]],Estructura!$AE$4:$AH$1067,4,0)</f>
        <v>20000001</v>
      </c>
      <c r="X2231" s="18" t="str">
        <f>+VLOOKUP(Sitio_Publico[[#This Row],[tema]],Estructura!$G$4:$J$532,4,0)</f>
        <v>T-1</v>
      </c>
      <c r="Y2231" s="18" t="str">
        <f>+VLOOKUP(Sitio_Publico[[#This Row],[contenido]],Estructura!$L$4:$O$473,4,0)</f>
        <v>C-17</v>
      </c>
      <c r="Z2231" s="18" t="str">
        <f>+VLOOKUP(Sitio_Publico[[#This Row],[Filtro Integrado]],Estructura!$U$4:$W$529,3,0)</f>
        <v>FI-0</v>
      </c>
      <c r="AA2231" s="18" t="str">
        <f>+VLOOKUP(Sitio_Publico[[#This Row],[Muestra]],Estructura!$Y$4:$AB$483,4,0)</f>
        <v>M-000163</v>
      </c>
    </row>
    <row r="2232" spans="1:27" ht="40.799999999999997" x14ac:dyDescent="0.3">
      <c r="A2232" s="16">
        <f t="shared" si="34"/>
        <v>2231</v>
      </c>
      <c r="B2232" s="47" t="s">
        <v>15118</v>
      </c>
      <c r="C2232" s="13" t="s">
        <v>10447</v>
      </c>
      <c r="D2232" s="13" t="s">
        <v>10448</v>
      </c>
      <c r="E2232" s="44">
        <v>8310</v>
      </c>
      <c r="F2232" s="13" t="s">
        <v>10449</v>
      </c>
      <c r="G2232" s="23" t="s">
        <v>10473</v>
      </c>
      <c r="H2232" s="42" t="s">
        <v>458</v>
      </c>
      <c r="I2232" s="28" t="s">
        <v>190</v>
      </c>
      <c r="J2232" s="12" t="s">
        <v>393</v>
      </c>
      <c r="K2232" s="28" t="s">
        <v>10473</v>
      </c>
      <c r="L2232" s="12" t="s">
        <v>10474</v>
      </c>
      <c r="M2232" s="12" t="s">
        <v>10453</v>
      </c>
      <c r="N2232" s="12" t="s">
        <v>10454</v>
      </c>
      <c r="O2232" s="26" t="s">
        <v>11271</v>
      </c>
      <c r="P2232" s="26" t="s">
        <v>11272</v>
      </c>
      <c r="Q2232" s="25" t="s">
        <v>10495</v>
      </c>
      <c r="R2232" s="26" t="s">
        <v>11273</v>
      </c>
      <c r="S2232" s="15" t="s">
        <v>11274</v>
      </c>
      <c r="T2232" s="52">
        <v>0</v>
      </c>
      <c r="U2232" s="22" t="s">
        <v>11275</v>
      </c>
      <c r="V2232" s="18" t="str">
        <f>+Sitio_Publico[[#This Row],[idcoleccion]]&amp;"-"&amp;Sitio_Publico[[#This Row],[id]]</f>
        <v>000-2231</v>
      </c>
      <c r="W2232" s="18">
        <f>+VLOOKUP(Sitio_Publico[[#This Row],[territorio]],Estructura!$AE$4:$AH$1067,4,0)</f>
        <v>30008310</v>
      </c>
      <c r="X2232" s="18" t="str">
        <f>+VLOOKUP(Sitio_Publico[[#This Row],[tema]],Estructura!$G$4:$J$532,4,0)</f>
        <v>T-2</v>
      </c>
      <c r="Y2232" s="18" t="str">
        <f>+VLOOKUP(Sitio_Publico[[#This Row],[contenido]],Estructura!$L$4:$O$473,4,0)</f>
        <v>C-18</v>
      </c>
      <c r="Z2232" s="18" t="str">
        <f>+VLOOKUP(Sitio_Publico[[#This Row],[Filtro Integrado]],Estructura!$U$4:$W$529,3,0)</f>
        <v>FI-0</v>
      </c>
      <c r="AA2232" s="18" t="str">
        <f>+VLOOKUP(Sitio_Publico[[#This Row],[Muestra]],Estructura!$Y$4:$AB$483,4,0)</f>
        <v>M-000160</v>
      </c>
    </row>
    <row r="2233" spans="1:27" ht="51" x14ac:dyDescent="0.3">
      <c r="A2233" s="16">
        <f t="shared" si="34"/>
        <v>2232</v>
      </c>
      <c r="B2233" s="47" t="s">
        <v>15118</v>
      </c>
      <c r="C2233" s="13" t="s">
        <v>10447</v>
      </c>
      <c r="D2233" s="13" t="s">
        <v>10448</v>
      </c>
      <c r="E2233" s="44">
        <v>5701</v>
      </c>
      <c r="F2233" s="13" t="s">
        <v>10449</v>
      </c>
      <c r="G2233" s="23" t="s">
        <v>10466</v>
      </c>
      <c r="H2233" s="42" t="s">
        <v>458</v>
      </c>
      <c r="I2233" s="28" t="s">
        <v>90</v>
      </c>
      <c r="J2233" s="12" t="s">
        <v>393</v>
      </c>
      <c r="K2233" s="28" t="s">
        <v>10524</v>
      </c>
      <c r="L2233" s="12" t="s">
        <v>10452</v>
      </c>
      <c r="M2233" s="12" t="s">
        <v>10453</v>
      </c>
      <c r="N2233" s="12" t="s">
        <v>10454</v>
      </c>
      <c r="O2233" s="26" t="s">
        <v>11276</v>
      </c>
      <c r="P2233" s="26" t="s">
        <v>11277</v>
      </c>
      <c r="Q2233" s="25" t="s">
        <v>456</v>
      </c>
      <c r="R2233" s="26" t="s">
        <v>11278</v>
      </c>
      <c r="S2233" s="15" t="s">
        <v>11279</v>
      </c>
      <c r="T2233" s="52">
        <v>0</v>
      </c>
      <c r="U2233" s="22" t="s">
        <v>11280</v>
      </c>
      <c r="V2233" s="18" t="str">
        <f>+Sitio_Publico[[#This Row],[idcoleccion]]&amp;"-"&amp;Sitio_Publico[[#This Row],[id]]</f>
        <v>000-2232</v>
      </c>
      <c r="W2233" s="18">
        <f>+VLOOKUP(Sitio_Publico[[#This Row],[territorio]],Estructura!$AE$4:$AH$1067,4,0)</f>
        <v>30005701</v>
      </c>
      <c r="X2233" s="18" t="str">
        <f>+VLOOKUP(Sitio_Publico[[#This Row],[tema]],Estructura!$G$4:$J$532,4,0)</f>
        <v>T-2</v>
      </c>
      <c r="Y2233" s="18" t="str">
        <f>+VLOOKUP(Sitio_Publico[[#This Row],[contenido]],Estructura!$L$4:$O$473,4,0)</f>
        <v>C-17</v>
      </c>
      <c r="Z2233" s="18" t="str">
        <f>+VLOOKUP(Sitio_Publico[[#This Row],[Filtro Integrado]],Estructura!$U$4:$W$529,3,0)</f>
        <v>FI-0</v>
      </c>
      <c r="AA2233" s="18" t="str">
        <f>+VLOOKUP(Sitio_Publico[[#This Row],[Muestra]],Estructura!$Y$4:$AB$483,4,0)</f>
        <v>M-00048</v>
      </c>
    </row>
    <row r="2234" spans="1:27" ht="51" x14ac:dyDescent="0.3">
      <c r="A2234" s="16">
        <f t="shared" si="34"/>
        <v>2233</v>
      </c>
      <c r="B2234" s="47" t="s">
        <v>15118</v>
      </c>
      <c r="C2234" s="13" t="s">
        <v>10447</v>
      </c>
      <c r="D2234" s="13" t="s">
        <v>10448</v>
      </c>
      <c r="E2234" s="44">
        <v>5704</v>
      </c>
      <c r="F2234" s="13" t="s">
        <v>10449</v>
      </c>
      <c r="G2234" s="23" t="s">
        <v>10466</v>
      </c>
      <c r="H2234" s="42" t="s">
        <v>458</v>
      </c>
      <c r="I2234" s="28" t="s">
        <v>93</v>
      </c>
      <c r="J2234" s="12" t="s">
        <v>393</v>
      </c>
      <c r="K2234" s="28" t="s">
        <v>10524</v>
      </c>
      <c r="L2234" s="12" t="s">
        <v>10452</v>
      </c>
      <c r="M2234" s="12" t="s">
        <v>10453</v>
      </c>
      <c r="N2234" s="12" t="s">
        <v>10454</v>
      </c>
      <c r="O2234" s="26" t="s">
        <v>11281</v>
      </c>
      <c r="P2234" s="26" t="s">
        <v>11282</v>
      </c>
      <c r="Q2234" s="25" t="s">
        <v>456</v>
      </c>
      <c r="R2234" s="26" t="s">
        <v>11283</v>
      </c>
      <c r="S2234" s="15" t="s">
        <v>11284</v>
      </c>
      <c r="T2234" s="52">
        <v>0</v>
      </c>
      <c r="U2234" s="22" t="s">
        <v>11285</v>
      </c>
      <c r="V2234" s="18" t="str">
        <f>+Sitio_Publico[[#This Row],[idcoleccion]]&amp;"-"&amp;Sitio_Publico[[#This Row],[id]]</f>
        <v>000-2233</v>
      </c>
      <c r="W2234" s="18">
        <f>+VLOOKUP(Sitio_Publico[[#This Row],[territorio]],Estructura!$AE$4:$AH$1067,4,0)</f>
        <v>30005704</v>
      </c>
      <c r="X2234" s="18" t="str">
        <f>+VLOOKUP(Sitio_Publico[[#This Row],[tema]],Estructura!$G$4:$J$532,4,0)</f>
        <v>T-2</v>
      </c>
      <c r="Y2234" s="18" t="str">
        <f>+VLOOKUP(Sitio_Publico[[#This Row],[contenido]],Estructura!$L$4:$O$473,4,0)</f>
        <v>C-17</v>
      </c>
      <c r="Z2234" s="18" t="str">
        <f>+VLOOKUP(Sitio_Publico[[#This Row],[Filtro Integrado]],Estructura!$U$4:$W$529,3,0)</f>
        <v>FI-0</v>
      </c>
      <c r="AA2234" s="18" t="str">
        <f>+VLOOKUP(Sitio_Publico[[#This Row],[Muestra]],Estructura!$Y$4:$AB$483,4,0)</f>
        <v>M-00048</v>
      </c>
    </row>
    <row r="2235" spans="1:27" ht="51" x14ac:dyDescent="0.3">
      <c r="A2235" s="16">
        <f t="shared" si="34"/>
        <v>2234</v>
      </c>
      <c r="B2235" s="47" t="s">
        <v>15118</v>
      </c>
      <c r="C2235" s="13" t="s">
        <v>10447</v>
      </c>
      <c r="D2235" s="13" t="s">
        <v>10448</v>
      </c>
      <c r="E2235" s="44">
        <v>4104</v>
      </c>
      <c r="F2235" s="13" t="s">
        <v>10449</v>
      </c>
      <c r="G2235" s="23" t="s">
        <v>10450</v>
      </c>
      <c r="H2235" s="42" t="s">
        <v>458</v>
      </c>
      <c r="I2235" s="28" t="s">
        <v>52</v>
      </c>
      <c r="J2235" s="12" t="s">
        <v>393</v>
      </c>
      <c r="K2235" s="28" t="s">
        <v>10486</v>
      </c>
      <c r="L2235" s="12" t="s">
        <v>10452</v>
      </c>
      <c r="M2235" s="12" t="s">
        <v>10453</v>
      </c>
      <c r="N2235" s="12" t="s">
        <v>10454</v>
      </c>
      <c r="O2235" s="26" t="s">
        <v>11286</v>
      </c>
      <c r="P2235" s="26" t="s">
        <v>11287</v>
      </c>
      <c r="Q2235" s="25" t="s">
        <v>456</v>
      </c>
      <c r="R2235" s="26" t="s">
        <v>11288</v>
      </c>
      <c r="S2235" s="15" t="s">
        <v>11289</v>
      </c>
      <c r="T2235" s="52">
        <v>0</v>
      </c>
      <c r="U2235" s="22" t="s">
        <v>11290</v>
      </c>
      <c r="V2235" s="18" t="str">
        <f>+Sitio_Publico[[#This Row],[idcoleccion]]&amp;"-"&amp;Sitio_Publico[[#This Row],[id]]</f>
        <v>000-2234</v>
      </c>
      <c r="W2235" s="18">
        <f>+VLOOKUP(Sitio_Publico[[#This Row],[territorio]],Estructura!$AE$4:$AH$1067,4,0)</f>
        <v>30004104</v>
      </c>
      <c r="X2235" s="18" t="str">
        <f>+VLOOKUP(Sitio_Publico[[#This Row],[tema]],Estructura!$G$4:$J$532,4,0)</f>
        <v>T-2</v>
      </c>
      <c r="Y2235" s="18" t="str">
        <f>+VLOOKUP(Sitio_Publico[[#This Row],[contenido]],Estructura!$L$4:$O$473,4,0)</f>
        <v>C-15</v>
      </c>
      <c r="Z2235" s="18" t="str">
        <f>+VLOOKUP(Sitio_Publico[[#This Row],[Filtro Integrado]],Estructura!$U$4:$W$529,3,0)</f>
        <v>FI-0</v>
      </c>
      <c r="AA2235" s="18" t="str">
        <f>+VLOOKUP(Sitio_Publico[[#This Row],[Muestra]],Estructura!$Y$4:$AB$483,4,0)</f>
        <v>M-000161</v>
      </c>
    </row>
    <row r="2236" spans="1:27" ht="51" x14ac:dyDescent="0.3">
      <c r="A2236" s="16">
        <f t="shared" si="34"/>
        <v>2235</v>
      </c>
      <c r="B2236" s="47" t="s">
        <v>15118</v>
      </c>
      <c r="C2236" s="13" t="s">
        <v>10447</v>
      </c>
      <c r="D2236" s="13" t="s">
        <v>10448</v>
      </c>
      <c r="E2236" s="44">
        <v>10204</v>
      </c>
      <c r="F2236" s="13" t="s">
        <v>10449</v>
      </c>
      <c r="G2236" s="23" t="s">
        <v>10459</v>
      </c>
      <c r="H2236" s="42" t="s">
        <v>458</v>
      </c>
      <c r="I2236" s="28" t="s">
        <v>260</v>
      </c>
      <c r="J2236" s="12" t="s">
        <v>393</v>
      </c>
      <c r="K2236" s="28" t="s">
        <v>10459</v>
      </c>
      <c r="L2236" s="12" t="s">
        <v>10452</v>
      </c>
      <c r="M2236" s="12" t="s">
        <v>10453</v>
      </c>
      <c r="N2236" s="12" t="s">
        <v>10454</v>
      </c>
      <c r="O2236" s="26" t="s">
        <v>11291</v>
      </c>
      <c r="P2236" s="26" t="s">
        <v>11292</v>
      </c>
      <c r="Q2236" s="25" t="s">
        <v>456</v>
      </c>
      <c r="R2236" s="26" t="s">
        <v>11293</v>
      </c>
      <c r="S2236" s="15" t="s">
        <v>11294</v>
      </c>
      <c r="T2236" s="52">
        <v>0</v>
      </c>
      <c r="U2236" s="22" t="s">
        <v>11295</v>
      </c>
      <c r="V2236" s="18" t="str">
        <f>+Sitio_Publico[[#This Row],[idcoleccion]]&amp;"-"&amp;Sitio_Publico[[#This Row],[id]]</f>
        <v>000-2235</v>
      </c>
      <c r="W2236" s="18">
        <f>+VLOOKUP(Sitio_Publico[[#This Row],[territorio]],Estructura!$AE$4:$AH$1067,4,0)</f>
        <v>30010204</v>
      </c>
      <c r="X2236" s="18" t="str">
        <f>+VLOOKUP(Sitio_Publico[[#This Row],[tema]],Estructura!$G$4:$J$532,4,0)</f>
        <v>T-2</v>
      </c>
      <c r="Y2236" s="18" t="str">
        <f>+VLOOKUP(Sitio_Publico[[#This Row],[contenido]],Estructura!$L$4:$O$473,4,0)</f>
        <v>C-16</v>
      </c>
      <c r="Z2236" s="18" t="str">
        <f>+VLOOKUP(Sitio_Publico[[#This Row],[Filtro Integrado]],Estructura!$U$4:$W$529,3,0)</f>
        <v>FI-0</v>
      </c>
      <c r="AA2236" s="18" t="str">
        <f>+VLOOKUP(Sitio_Publico[[#This Row],[Muestra]],Estructura!$Y$4:$AB$483,4,0)</f>
        <v>M-000159</v>
      </c>
    </row>
    <row r="2237" spans="1:27" ht="51" x14ac:dyDescent="0.3">
      <c r="A2237" s="16">
        <f t="shared" si="34"/>
        <v>2236</v>
      </c>
      <c r="B2237" s="47" t="s">
        <v>15118</v>
      </c>
      <c r="C2237" s="13" t="s">
        <v>10447</v>
      </c>
      <c r="D2237" s="13" t="s">
        <v>10448</v>
      </c>
      <c r="E2237" s="44">
        <v>4301</v>
      </c>
      <c r="F2237" s="13" t="s">
        <v>10449</v>
      </c>
      <c r="G2237" s="23" t="s">
        <v>10450</v>
      </c>
      <c r="H2237" s="42" t="s">
        <v>458</v>
      </c>
      <c r="I2237" s="28" t="s">
        <v>18</v>
      </c>
      <c r="J2237" s="12" t="s">
        <v>393</v>
      </c>
      <c r="K2237" s="28" t="s">
        <v>10451</v>
      </c>
      <c r="L2237" s="12" t="s">
        <v>10452</v>
      </c>
      <c r="M2237" s="12" t="s">
        <v>10453</v>
      </c>
      <c r="N2237" s="12" t="s">
        <v>10454</v>
      </c>
      <c r="O2237" s="26" t="s">
        <v>11296</v>
      </c>
      <c r="P2237" s="26" t="s">
        <v>11297</v>
      </c>
      <c r="Q2237" s="25" t="s">
        <v>456</v>
      </c>
      <c r="R2237" s="26" t="s">
        <v>11298</v>
      </c>
      <c r="S2237" s="15" t="s">
        <v>11299</v>
      </c>
      <c r="T2237" s="52">
        <v>0</v>
      </c>
      <c r="U2237" s="22" t="s">
        <v>11300</v>
      </c>
      <c r="V2237" s="18" t="str">
        <f>+Sitio_Publico[[#This Row],[idcoleccion]]&amp;"-"&amp;Sitio_Publico[[#This Row],[id]]</f>
        <v>000-2236</v>
      </c>
      <c r="W2237" s="18">
        <f>+VLOOKUP(Sitio_Publico[[#This Row],[territorio]],Estructura!$AE$4:$AH$1067,4,0)</f>
        <v>30004301</v>
      </c>
      <c r="X2237" s="18" t="str">
        <f>+VLOOKUP(Sitio_Publico[[#This Row],[tema]],Estructura!$G$4:$J$532,4,0)</f>
        <v>T-2</v>
      </c>
      <c r="Y2237" s="18" t="str">
        <f>+VLOOKUP(Sitio_Publico[[#This Row],[contenido]],Estructura!$L$4:$O$473,4,0)</f>
        <v>C-15</v>
      </c>
      <c r="Z2237" s="18" t="str">
        <f>+VLOOKUP(Sitio_Publico[[#This Row],[Filtro Integrado]],Estructura!$U$4:$W$529,3,0)</f>
        <v>FI-0</v>
      </c>
      <c r="AA2237" s="18" t="str">
        <f>+VLOOKUP(Sitio_Publico[[#This Row],[Muestra]],Estructura!$Y$4:$AB$483,4,0)</f>
        <v>M-000158</v>
      </c>
    </row>
    <row r="2238" spans="1:27" ht="51" x14ac:dyDescent="0.3">
      <c r="A2238" s="16">
        <f t="shared" si="34"/>
        <v>2237</v>
      </c>
      <c r="B2238" s="47" t="s">
        <v>15118</v>
      </c>
      <c r="C2238" s="13" t="s">
        <v>10447</v>
      </c>
      <c r="D2238" s="13" t="s">
        <v>10448</v>
      </c>
      <c r="E2238" s="44">
        <v>8305</v>
      </c>
      <c r="F2238" s="13" t="s">
        <v>10449</v>
      </c>
      <c r="G2238" s="23" t="s">
        <v>10459</v>
      </c>
      <c r="H2238" s="42" t="s">
        <v>458</v>
      </c>
      <c r="I2238" s="28" t="s">
        <v>185</v>
      </c>
      <c r="J2238" s="12" t="s">
        <v>393</v>
      </c>
      <c r="K2238" s="28" t="s">
        <v>10459</v>
      </c>
      <c r="L2238" s="12" t="s">
        <v>10474</v>
      </c>
      <c r="M2238" s="12" t="s">
        <v>10453</v>
      </c>
      <c r="N2238" s="12" t="s">
        <v>10454</v>
      </c>
      <c r="O2238" s="26" t="s">
        <v>11301</v>
      </c>
      <c r="P2238" s="26" t="s">
        <v>11302</v>
      </c>
      <c r="Q2238" s="25" t="s">
        <v>10482</v>
      </c>
      <c r="R2238" s="26" t="s">
        <v>11303</v>
      </c>
      <c r="S2238" s="15" t="s">
        <v>11304</v>
      </c>
      <c r="T2238" s="52">
        <v>0</v>
      </c>
      <c r="U2238" s="22" t="s">
        <v>11305</v>
      </c>
      <c r="V2238" s="18" t="str">
        <f>+Sitio_Publico[[#This Row],[idcoleccion]]&amp;"-"&amp;Sitio_Publico[[#This Row],[id]]</f>
        <v>000-2237</v>
      </c>
      <c r="W2238" s="18">
        <f>+VLOOKUP(Sitio_Publico[[#This Row],[territorio]],Estructura!$AE$4:$AH$1067,4,0)</f>
        <v>30008305</v>
      </c>
      <c r="X2238" s="18" t="str">
        <f>+VLOOKUP(Sitio_Publico[[#This Row],[tema]],Estructura!$G$4:$J$532,4,0)</f>
        <v>T-2</v>
      </c>
      <c r="Y2238" s="18" t="str">
        <f>+VLOOKUP(Sitio_Publico[[#This Row],[contenido]],Estructura!$L$4:$O$473,4,0)</f>
        <v>C-16</v>
      </c>
      <c r="Z2238" s="18" t="str">
        <f>+VLOOKUP(Sitio_Publico[[#This Row],[Filtro Integrado]],Estructura!$U$4:$W$529,3,0)</f>
        <v>FI-0</v>
      </c>
      <c r="AA2238" s="18" t="str">
        <f>+VLOOKUP(Sitio_Publico[[#This Row],[Muestra]],Estructura!$Y$4:$AB$483,4,0)</f>
        <v>M-000159</v>
      </c>
    </row>
    <row r="2239" spans="1:27" ht="51" x14ac:dyDescent="0.3">
      <c r="A2239" s="16">
        <f t="shared" si="34"/>
        <v>2238</v>
      </c>
      <c r="B2239" s="47" t="s">
        <v>15118</v>
      </c>
      <c r="C2239" s="13" t="s">
        <v>10447</v>
      </c>
      <c r="D2239" s="13" t="s">
        <v>10448</v>
      </c>
      <c r="E2239" s="44">
        <v>6306</v>
      </c>
      <c r="F2239" s="13" t="s">
        <v>10449</v>
      </c>
      <c r="G2239" s="23" t="s">
        <v>10450</v>
      </c>
      <c r="H2239" s="42" t="s">
        <v>458</v>
      </c>
      <c r="I2239" s="28" t="s">
        <v>128</v>
      </c>
      <c r="J2239" s="12" t="s">
        <v>393</v>
      </c>
      <c r="K2239" s="28" t="s">
        <v>10451</v>
      </c>
      <c r="L2239" s="12" t="s">
        <v>10452</v>
      </c>
      <c r="M2239" s="12" t="s">
        <v>10453</v>
      </c>
      <c r="N2239" s="12" t="s">
        <v>10454</v>
      </c>
      <c r="O2239" s="26" t="s">
        <v>11306</v>
      </c>
      <c r="P2239" s="26" t="s">
        <v>11307</v>
      </c>
      <c r="Q2239" s="25" t="s">
        <v>456</v>
      </c>
      <c r="R2239" s="26" t="s">
        <v>11308</v>
      </c>
      <c r="S2239" s="15" t="s">
        <v>11309</v>
      </c>
      <c r="T2239" s="52">
        <v>0</v>
      </c>
      <c r="U2239" s="22" t="s">
        <v>11310</v>
      </c>
      <c r="V2239" s="18" t="str">
        <f>+Sitio_Publico[[#This Row],[idcoleccion]]&amp;"-"&amp;Sitio_Publico[[#This Row],[id]]</f>
        <v>000-2238</v>
      </c>
      <c r="W2239" s="18">
        <f>+VLOOKUP(Sitio_Publico[[#This Row],[territorio]],Estructura!$AE$4:$AH$1067,4,0)</f>
        <v>30006306</v>
      </c>
      <c r="X2239" s="18" t="str">
        <f>+VLOOKUP(Sitio_Publico[[#This Row],[tema]],Estructura!$G$4:$J$532,4,0)</f>
        <v>T-2</v>
      </c>
      <c r="Y2239" s="18" t="str">
        <f>+VLOOKUP(Sitio_Publico[[#This Row],[contenido]],Estructura!$L$4:$O$473,4,0)</f>
        <v>C-15</v>
      </c>
      <c r="Z2239" s="18" t="str">
        <f>+VLOOKUP(Sitio_Publico[[#This Row],[Filtro Integrado]],Estructura!$U$4:$W$529,3,0)</f>
        <v>FI-0</v>
      </c>
      <c r="AA2239" s="18" t="str">
        <f>+VLOOKUP(Sitio_Publico[[#This Row],[Muestra]],Estructura!$Y$4:$AB$483,4,0)</f>
        <v>M-000158</v>
      </c>
    </row>
    <row r="2240" spans="1:27" ht="51" x14ac:dyDescent="0.3">
      <c r="A2240" s="16">
        <f t="shared" si="34"/>
        <v>2239</v>
      </c>
      <c r="B2240" s="47" t="s">
        <v>15118</v>
      </c>
      <c r="C2240" s="13" t="s">
        <v>10447</v>
      </c>
      <c r="D2240" s="13" t="s">
        <v>10448</v>
      </c>
      <c r="E2240" s="44">
        <v>9118</v>
      </c>
      <c r="F2240" s="13" t="s">
        <v>10449</v>
      </c>
      <c r="G2240" s="23" t="s">
        <v>10466</v>
      </c>
      <c r="H2240" s="42" t="s">
        <v>458</v>
      </c>
      <c r="I2240" s="28" t="s">
        <v>233</v>
      </c>
      <c r="J2240" s="12" t="s">
        <v>393</v>
      </c>
      <c r="K2240" s="28" t="s">
        <v>10524</v>
      </c>
      <c r="L2240" s="12" t="s">
        <v>10452</v>
      </c>
      <c r="M2240" s="12" t="s">
        <v>10453</v>
      </c>
      <c r="N2240" s="12" t="s">
        <v>10454</v>
      </c>
      <c r="O2240" s="26" t="s">
        <v>11311</v>
      </c>
      <c r="P2240" s="26" t="s">
        <v>11312</v>
      </c>
      <c r="Q2240" s="25" t="s">
        <v>456</v>
      </c>
      <c r="R2240" s="26" t="s">
        <v>11313</v>
      </c>
      <c r="S2240" s="15" t="s">
        <v>11314</v>
      </c>
      <c r="T2240" s="52">
        <v>0</v>
      </c>
      <c r="U2240" s="22" t="s">
        <v>10587</v>
      </c>
      <c r="V2240" s="18" t="str">
        <f>+Sitio_Publico[[#This Row],[idcoleccion]]&amp;"-"&amp;Sitio_Publico[[#This Row],[id]]</f>
        <v>000-2239</v>
      </c>
      <c r="W2240" s="18">
        <f>+VLOOKUP(Sitio_Publico[[#This Row],[territorio]],Estructura!$AE$4:$AH$1067,4,0)</f>
        <v>30009118</v>
      </c>
      <c r="X2240" s="18" t="str">
        <f>+VLOOKUP(Sitio_Publico[[#This Row],[tema]],Estructura!$G$4:$J$532,4,0)</f>
        <v>T-2</v>
      </c>
      <c r="Y2240" s="18" t="str">
        <f>+VLOOKUP(Sitio_Publico[[#This Row],[contenido]],Estructura!$L$4:$O$473,4,0)</f>
        <v>C-17</v>
      </c>
      <c r="Z2240" s="18" t="str">
        <f>+VLOOKUP(Sitio_Publico[[#This Row],[Filtro Integrado]],Estructura!$U$4:$W$529,3,0)</f>
        <v>FI-0</v>
      </c>
      <c r="AA2240" s="18" t="str">
        <f>+VLOOKUP(Sitio_Publico[[#This Row],[Muestra]],Estructura!$Y$4:$AB$483,4,0)</f>
        <v>M-00048</v>
      </c>
    </row>
    <row r="2241" spans="1:27" ht="51" x14ac:dyDescent="0.3">
      <c r="A2241" s="16">
        <f t="shared" si="34"/>
        <v>2240</v>
      </c>
      <c r="B2241" s="47" t="s">
        <v>15118</v>
      </c>
      <c r="C2241" s="13" t="s">
        <v>10447</v>
      </c>
      <c r="D2241" s="13" t="s">
        <v>10448</v>
      </c>
      <c r="E2241" s="44">
        <v>7302</v>
      </c>
      <c r="F2241" s="13" t="s">
        <v>10449</v>
      </c>
      <c r="G2241" s="23" t="s">
        <v>10450</v>
      </c>
      <c r="H2241" s="42" t="s">
        <v>458</v>
      </c>
      <c r="I2241" s="28" t="s">
        <v>146</v>
      </c>
      <c r="J2241" s="12" t="s">
        <v>393</v>
      </c>
      <c r="K2241" s="28" t="s">
        <v>10486</v>
      </c>
      <c r="L2241" s="12" t="s">
        <v>10452</v>
      </c>
      <c r="M2241" s="12" t="s">
        <v>10453</v>
      </c>
      <c r="N2241" s="12" t="s">
        <v>10454</v>
      </c>
      <c r="O2241" s="26" t="s">
        <v>11315</v>
      </c>
      <c r="P2241" s="26" t="s">
        <v>11316</v>
      </c>
      <c r="Q2241" s="25" t="s">
        <v>456</v>
      </c>
      <c r="R2241" s="26" t="s">
        <v>11317</v>
      </c>
      <c r="S2241" s="15" t="s">
        <v>11318</v>
      </c>
      <c r="T2241" s="52">
        <v>0</v>
      </c>
      <c r="U2241" s="22" t="s">
        <v>11319</v>
      </c>
      <c r="V2241" s="18" t="str">
        <f>+Sitio_Publico[[#This Row],[idcoleccion]]&amp;"-"&amp;Sitio_Publico[[#This Row],[id]]</f>
        <v>000-2240</v>
      </c>
      <c r="W2241" s="18">
        <f>+VLOOKUP(Sitio_Publico[[#This Row],[territorio]],Estructura!$AE$4:$AH$1067,4,0)</f>
        <v>30007302</v>
      </c>
      <c r="X2241" s="18" t="str">
        <f>+VLOOKUP(Sitio_Publico[[#This Row],[tema]],Estructura!$G$4:$J$532,4,0)</f>
        <v>T-2</v>
      </c>
      <c r="Y2241" s="18" t="str">
        <f>+VLOOKUP(Sitio_Publico[[#This Row],[contenido]],Estructura!$L$4:$O$473,4,0)</f>
        <v>C-15</v>
      </c>
      <c r="Z2241" s="18" t="str">
        <f>+VLOOKUP(Sitio_Publico[[#This Row],[Filtro Integrado]],Estructura!$U$4:$W$529,3,0)</f>
        <v>FI-0</v>
      </c>
      <c r="AA2241" s="18" t="str">
        <f>+VLOOKUP(Sitio_Publico[[#This Row],[Muestra]],Estructura!$Y$4:$AB$483,4,0)</f>
        <v>M-000161</v>
      </c>
    </row>
    <row r="2242" spans="1:27" ht="51" x14ac:dyDescent="0.3">
      <c r="A2242" s="16">
        <f t="shared" si="34"/>
        <v>2241</v>
      </c>
      <c r="B2242" s="47" t="s">
        <v>15118</v>
      </c>
      <c r="C2242" s="13" t="s">
        <v>10447</v>
      </c>
      <c r="D2242" s="13" t="s">
        <v>10448</v>
      </c>
      <c r="E2242" s="44">
        <v>10204</v>
      </c>
      <c r="F2242" s="13" t="s">
        <v>10449</v>
      </c>
      <c r="G2242" s="23" t="s">
        <v>10466</v>
      </c>
      <c r="H2242" s="42" t="s">
        <v>458</v>
      </c>
      <c r="I2242" s="28" t="s">
        <v>260</v>
      </c>
      <c r="J2242" s="12" t="s">
        <v>393</v>
      </c>
      <c r="K2242" s="28" t="s">
        <v>10492</v>
      </c>
      <c r="L2242" s="12" t="s">
        <v>10452</v>
      </c>
      <c r="M2242" s="12" t="s">
        <v>587</v>
      </c>
      <c r="N2242" s="12" t="s">
        <v>10454</v>
      </c>
      <c r="O2242" s="26" t="s">
        <v>11320</v>
      </c>
      <c r="P2242" s="26" t="s">
        <v>11321</v>
      </c>
      <c r="Q2242" s="25" t="s">
        <v>10495</v>
      </c>
      <c r="R2242" s="26" t="s">
        <v>11322</v>
      </c>
      <c r="S2242" s="15" t="s">
        <v>11323</v>
      </c>
      <c r="T2242" s="52">
        <v>0</v>
      </c>
      <c r="U2242" s="22" t="s">
        <v>11295</v>
      </c>
      <c r="V2242" s="18" t="str">
        <f>+Sitio_Publico[[#This Row],[idcoleccion]]&amp;"-"&amp;Sitio_Publico[[#This Row],[id]]</f>
        <v>000-2241</v>
      </c>
      <c r="W2242" s="18">
        <f>+VLOOKUP(Sitio_Publico[[#This Row],[territorio]],Estructura!$AE$4:$AH$1067,4,0)</f>
        <v>30010204</v>
      </c>
      <c r="X2242" s="18" t="str">
        <f>+VLOOKUP(Sitio_Publico[[#This Row],[tema]],Estructura!$G$4:$J$532,4,0)</f>
        <v>T-2</v>
      </c>
      <c r="Y2242" s="18" t="str">
        <f>+VLOOKUP(Sitio_Publico[[#This Row],[contenido]],Estructura!$L$4:$O$473,4,0)</f>
        <v>C-17</v>
      </c>
      <c r="Z2242" s="18" t="str">
        <f>+VLOOKUP(Sitio_Publico[[#This Row],[Filtro Integrado]],Estructura!$U$4:$W$529,3,0)</f>
        <v>FI-0</v>
      </c>
      <c r="AA2242" s="18" t="str">
        <f>+VLOOKUP(Sitio_Publico[[#This Row],[Muestra]],Estructura!$Y$4:$AB$483,4,0)</f>
        <v>M-000162</v>
      </c>
    </row>
    <row r="2243" spans="1:27" ht="40.799999999999997" x14ac:dyDescent="0.3">
      <c r="A2243" s="16">
        <f t="shared" ref="A2243:A2306" si="35">+ROW()-1</f>
        <v>2242</v>
      </c>
      <c r="B2243" s="47" t="s">
        <v>15118</v>
      </c>
      <c r="C2243" s="13" t="s">
        <v>10447</v>
      </c>
      <c r="D2243" s="13" t="s">
        <v>10448</v>
      </c>
      <c r="E2243" s="44">
        <v>16301</v>
      </c>
      <c r="F2243" s="13" t="s">
        <v>10449</v>
      </c>
      <c r="G2243" s="23" t="s">
        <v>10473</v>
      </c>
      <c r="H2243" s="42" t="s">
        <v>458</v>
      </c>
      <c r="I2243" s="28" t="s">
        <v>210</v>
      </c>
      <c r="J2243" s="12" t="s">
        <v>393</v>
      </c>
      <c r="K2243" s="28" t="s">
        <v>10473</v>
      </c>
      <c r="L2243" s="12" t="s">
        <v>10474</v>
      </c>
      <c r="M2243" s="12" t="s">
        <v>10453</v>
      </c>
      <c r="N2243" s="12" t="s">
        <v>10454</v>
      </c>
      <c r="O2243" s="26" t="s">
        <v>11324</v>
      </c>
      <c r="P2243" s="26" t="s">
        <v>11325</v>
      </c>
      <c r="Q2243" s="25" t="s">
        <v>10495</v>
      </c>
      <c r="R2243" s="26" t="s">
        <v>11326</v>
      </c>
      <c r="S2243" s="15" t="s">
        <v>11327</v>
      </c>
      <c r="T2243" s="52">
        <v>0</v>
      </c>
      <c r="U2243" s="22" t="s">
        <v>11328</v>
      </c>
      <c r="V2243" s="18" t="str">
        <f>+Sitio_Publico[[#This Row],[idcoleccion]]&amp;"-"&amp;Sitio_Publico[[#This Row],[id]]</f>
        <v>000-2242</v>
      </c>
      <c r="W2243" s="18">
        <f>+VLOOKUP(Sitio_Publico[[#This Row],[territorio]],Estructura!$AE$4:$AH$1067,4,0)</f>
        <v>30016301</v>
      </c>
      <c r="X2243" s="18" t="str">
        <f>+VLOOKUP(Sitio_Publico[[#This Row],[tema]],Estructura!$G$4:$J$532,4,0)</f>
        <v>T-2</v>
      </c>
      <c r="Y2243" s="18" t="str">
        <f>+VLOOKUP(Sitio_Publico[[#This Row],[contenido]],Estructura!$L$4:$O$473,4,0)</f>
        <v>C-18</v>
      </c>
      <c r="Z2243" s="18" t="str">
        <f>+VLOOKUP(Sitio_Publico[[#This Row],[Filtro Integrado]],Estructura!$U$4:$W$529,3,0)</f>
        <v>FI-0</v>
      </c>
      <c r="AA2243" s="18" t="str">
        <f>+VLOOKUP(Sitio_Publico[[#This Row],[Muestra]],Estructura!$Y$4:$AB$483,4,0)</f>
        <v>M-000160</v>
      </c>
    </row>
    <row r="2244" spans="1:27" ht="51" x14ac:dyDescent="0.3">
      <c r="A2244" s="16">
        <f t="shared" si="35"/>
        <v>2243</v>
      </c>
      <c r="B2244" s="47" t="s">
        <v>15118</v>
      </c>
      <c r="C2244" s="13" t="s">
        <v>10447</v>
      </c>
      <c r="D2244" s="13" t="s">
        <v>10448</v>
      </c>
      <c r="E2244" s="44">
        <v>9205</v>
      </c>
      <c r="F2244" s="13" t="s">
        <v>10449</v>
      </c>
      <c r="G2244" s="23" t="s">
        <v>10450</v>
      </c>
      <c r="H2244" s="42" t="s">
        <v>458</v>
      </c>
      <c r="I2244" s="28" t="s">
        <v>241</v>
      </c>
      <c r="J2244" s="12" t="s">
        <v>393</v>
      </c>
      <c r="K2244" s="28" t="s">
        <v>10486</v>
      </c>
      <c r="L2244" s="12" t="s">
        <v>10452</v>
      </c>
      <c r="M2244" s="12" t="s">
        <v>10453</v>
      </c>
      <c r="N2244" s="12" t="s">
        <v>10454</v>
      </c>
      <c r="O2244" s="26" t="s">
        <v>11329</v>
      </c>
      <c r="P2244" s="26" t="s">
        <v>11330</v>
      </c>
      <c r="Q2244" s="25" t="s">
        <v>456</v>
      </c>
      <c r="R2244" s="26" t="s">
        <v>11331</v>
      </c>
      <c r="S2244" s="15" t="s">
        <v>11332</v>
      </c>
      <c r="T2244" s="52">
        <v>0</v>
      </c>
      <c r="U2244" s="22" t="s">
        <v>11333</v>
      </c>
      <c r="V2244" s="18" t="str">
        <f>+Sitio_Publico[[#This Row],[idcoleccion]]&amp;"-"&amp;Sitio_Publico[[#This Row],[id]]</f>
        <v>000-2243</v>
      </c>
      <c r="W2244" s="18">
        <f>+VLOOKUP(Sitio_Publico[[#This Row],[territorio]],Estructura!$AE$4:$AH$1067,4,0)</f>
        <v>30009205</v>
      </c>
      <c r="X2244" s="18" t="str">
        <f>+VLOOKUP(Sitio_Publico[[#This Row],[tema]],Estructura!$G$4:$J$532,4,0)</f>
        <v>T-2</v>
      </c>
      <c r="Y2244" s="18" t="str">
        <f>+VLOOKUP(Sitio_Publico[[#This Row],[contenido]],Estructura!$L$4:$O$473,4,0)</f>
        <v>C-15</v>
      </c>
      <c r="Z2244" s="18" t="str">
        <f>+VLOOKUP(Sitio_Publico[[#This Row],[Filtro Integrado]],Estructura!$U$4:$W$529,3,0)</f>
        <v>FI-0</v>
      </c>
      <c r="AA2244" s="18" t="str">
        <f>+VLOOKUP(Sitio_Publico[[#This Row],[Muestra]],Estructura!$Y$4:$AB$483,4,0)</f>
        <v>M-000161</v>
      </c>
    </row>
    <row r="2245" spans="1:27" ht="40.799999999999997" x14ac:dyDescent="0.3">
      <c r="A2245" s="16">
        <f t="shared" si="35"/>
        <v>2244</v>
      </c>
      <c r="B2245" s="47" t="s">
        <v>15118</v>
      </c>
      <c r="C2245" s="13" t="s">
        <v>10447</v>
      </c>
      <c r="D2245" s="13" t="s">
        <v>10448</v>
      </c>
      <c r="E2245" s="44">
        <v>1403</v>
      </c>
      <c r="F2245" s="13" t="s">
        <v>10449</v>
      </c>
      <c r="G2245" s="23" t="s">
        <v>10883</v>
      </c>
      <c r="H2245" s="42" t="s">
        <v>458</v>
      </c>
      <c r="I2245" s="28" t="s">
        <v>30</v>
      </c>
      <c r="J2245" s="12" t="s">
        <v>393</v>
      </c>
      <c r="K2245" s="28" t="s">
        <v>10883</v>
      </c>
      <c r="L2245" s="12" t="s">
        <v>10452</v>
      </c>
      <c r="M2245" s="12" t="s">
        <v>10453</v>
      </c>
      <c r="N2245" s="12" t="s">
        <v>10454</v>
      </c>
      <c r="O2245" s="26" t="s">
        <v>11334</v>
      </c>
      <c r="P2245" s="26" t="s">
        <v>11335</v>
      </c>
      <c r="Q2245" s="25" t="s">
        <v>456</v>
      </c>
      <c r="R2245" s="26" t="s">
        <v>11336</v>
      </c>
      <c r="S2245" s="15" t="s">
        <v>11337</v>
      </c>
      <c r="T2245" s="52">
        <v>0</v>
      </c>
      <c r="U2245" s="22" t="s">
        <v>11338</v>
      </c>
      <c r="V2245" s="18" t="str">
        <f>+Sitio_Publico[[#This Row],[idcoleccion]]&amp;"-"&amp;Sitio_Publico[[#This Row],[id]]</f>
        <v>000-2244</v>
      </c>
      <c r="W2245" s="18">
        <f>+VLOOKUP(Sitio_Publico[[#This Row],[territorio]],Estructura!$AE$4:$AH$1067,4,0)</f>
        <v>30001403</v>
      </c>
      <c r="X2245" s="18" t="str">
        <f>+VLOOKUP(Sitio_Publico[[#This Row],[tema]],Estructura!$G$4:$J$532,4,0)</f>
        <v>T-2</v>
      </c>
      <c r="Y2245" s="18" t="str">
        <f>+VLOOKUP(Sitio_Publico[[#This Row],[contenido]],Estructura!$L$4:$O$473,4,0)</f>
        <v>C-19</v>
      </c>
      <c r="Z2245" s="18" t="str">
        <f>+VLOOKUP(Sitio_Publico[[#This Row],[Filtro Integrado]],Estructura!$U$4:$W$529,3,0)</f>
        <v>FI-0</v>
      </c>
      <c r="AA2245" s="18" t="str">
        <f>+VLOOKUP(Sitio_Publico[[#This Row],[Muestra]],Estructura!$Y$4:$AB$483,4,0)</f>
        <v>M-000164</v>
      </c>
    </row>
    <row r="2246" spans="1:27" ht="51" x14ac:dyDescent="0.3">
      <c r="A2246" s="16">
        <f t="shared" si="35"/>
        <v>2245</v>
      </c>
      <c r="B2246" s="47" t="s">
        <v>15118</v>
      </c>
      <c r="C2246" s="13" t="s">
        <v>10447</v>
      </c>
      <c r="D2246" s="13" t="s">
        <v>10448</v>
      </c>
      <c r="E2246" s="44">
        <v>6101</v>
      </c>
      <c r="F2246" s="13" t="s">
        <v>10449</v>
      </c>
      <c r="G2246" s="23" t="s">
        <v>10466</v>
      </c>
      <c r="H2246" s="42" t="s">
        <v>458</v>
      </c>
      <c r="I2246" s="28" t="s">
        <v>100</v>
      </c>
      <c r="J2246" s="12" t="s">
        <v>393</v>
      </c>
      <c r="K2246" s="28" t="s">
        <v>10524</v>
      </c>
      <c r="L2246" s="12" t="s">
        <v>10452</v>
      </c>
      <c r="M2246" s="12" t="s">
        <v>10453</v>
      </c>
      <c r="N2246" s="12" t="s">
        <v>10454</v>
      </c>
      <c r="O2246" s="26" t="s">
        <v>11339</v>
      </c>
      <c r="P2246" s="26" t="s">
        <v>11340</v>
      </c>
      <c r="Q2246" s="25" t="s">
        <v>456</v>
      </c>
      <c r="R2246" s="26" t="s">
        <v>11341</v>
      </c>
      <c r="S2246" s="15" t="s">
        <v>11342</v>
      </c>
      <c r="T2246" s="52">
        <v>0</v>
      </c>
      <c r="U2246" s="22" t="s">
        <v>11343</v>
      </c>
      <c r="V2246" s="18" t="str">
        <f>+Sitio_Publico[[#This Row],[idcoleccion]]&amp;"-"&amp;Sitio_Publico[[#This Row],[id]]</f>
        <v>000-2245</v>
      </c>
      <c r="W2246" s="18">
        <f>+VLOOKUP(Sitio_Publico[[#This Row],[territorio]],Estructura!$AE$4:$AH$1067,4,0)</f>
        <v>30006101</v>
      </c>
      <c r="X2246" s="18" t="str">
        <f>+VLOOKUP(Sitio_Publico[[#This Row],[tema]],Estructura!$G$4:$J$532,4,0)</f>
        <v>T-2</v>
      </c>
      <c r="Y2246" s="18" t="str">
        <f>+VLOOKUP(Sitio_Publico[[#This Row],[contenido]],Estructura!$L$4:$O$473,4,0)</f>
        <v>C-17</v>
      </c>
      <c r="Z2246" s="18" t="str">
        <f>+VLOOKUP(Sitio_Publico[[#This Row],[Filtro Integrado]],Estructura!$U$4:$W$529,3,0)</f>
        <v>FI-0</v>
      </c>
      <c r="AA2246" s="18" t="str">
        <f>+VLOOKUP(Sitio_Publico[[#This Row],[Muestra]],Estructura!$Y$4:$AB$483,4,0)</f>
        <v>M-00048</v>
      </c>
    </row>
    <row r="2247" spans="1:27" ht="40.799999999999997" x14ac:dyDescent="0.3">
      <c r="A2247" s="16">
        <f t="shared" si="35"/>
        <v>2246</v>
      </c>
      <c r="B2247" s="47" t="s">
        <v>15118</v>
      </c>
      <c r="C2247" s="13" t="s">
        <v>10447</v>
      </c>
      <c r="D2247" s="13" t="s">
        <v>10448</v>
      </c>
      <c r="E2247" s="44">
        <v>6104</v>
      </c>
      <c r="F2247" s="13" t="s">
        <v>10449</v>
      </c>
      <c r="G2247" s="23" t="s">
        <v>10473</v>
      </c>
      <c r="H2247" s="42" t="s">
        <v>458</v>
      </c>
      <c r="I2247" s="28" t="s">
        <v>103</v>
      </c>
      <c r="J2247" s="12" t="s">
        <v>393</v>
      </c>
      <c r="K2247" s="28" t="s">
        <v>10473</v>
      </c>
      <c r="L2247" s="12" t="s">
        <v>10474</v>
      </c>
      <c r="M2247" s="12" t="s">
        <v>10453</v>
      </c>
      <c r="N2247" s="12" t="s">
        <v>10454</v>
      </c>
      <c r="O2247" s="26" t="s">
        <v>11344</v>
      </c>
      <c r="P2247" s="26" t="s">
        <v>11345</v>
      </c>
      <c r="Q2247" s="25" t="s">
        <v>10495</v>
      </c>
      <c r="R2247" s="26" t="s">
        <v>11346</v>
      </c>
      <c r="S2247" s="15" t="s">
        <v>11347</v>
      </c>
      <c r="T2247" s="52">
        <v>0</v>
      </c>
      <c r="U2247" s="22" t="s">
        <v>11348</v>
      </c>
      <c r="V2247" s="18" t="str">
        <f>+Sitio_Publico[[#This Row],[idcoleccion]]&amp;"-"&amp;Sitio_Publico[[#This Row],[id]]</f>
        <v>000-2246</v>
      </c>
      <c r="W2247" s="18">
        <f>+VLOOKUP(Sitio_Publico[[#This Row],[territorio]],Estructura!$AE$4:$AH$1067,4,0)</f>
        <v>30006104</v>
      </c>
      <c r="X2247" s="18" t="str">
        <f>+VLOOKUP(Sitio_Publico[[#This Row],[tema]],Estructura!$G$4:$J$532,4,0)</f>
        <v>T-2</v>
      </c>
      <c r="Y2247" s="18" t="str">
        <f>+VLOOKUP(Sitio_Publico[[#This Row],[contenido]],Estructura!$L$4:$O$473,4,0)</f>
        <v>C-18</v>
      </c>
      <c r="Z2247" s="18" t="str">
        <f>+VLOOKUP(Sitio_Publico[[#This Row],[Filtro Integrado]],Estructura!$U$4:$W$529,3,0)</f>
        <v>FI-0</v>
      </c>
      <c r="AA2247" s="18" t="str">
        <f>+VLOOKUP(Sitio_Publico[[#This Row],[Muestra]],Estructura!$Y$4:$AB$483,4,0)</f>
        <v>M-000160</v>
      </c>
    </row>
    <row r="2248" spans="1:27" ht="40.799999999999997" x14ac:dyDescent="0.3">
      <c r="A2248" s="16">
        <f t="shared" si="35"/>
        <v>2247</v>
      </c>
      <c r="B2248" s="47" t="s">
        <v>15118</v>
      </c>
      <c r="C2248" s="13" t="s">
        <v>10447</v>
      </c>
      <c r="D2248" s="13" t="s">
        <v>10448</v>
      </c>
      <c r="E2248" s="44">
        <v>5803</v>
      </c>
      <c r="F2248" s="13" t="s">
        <v>10449</v>
      </c>
      <c r="G2248" s="23" t="s">
        <v>10473</v>
      </c>
      <c r="H2248" s="42" t="s">
        <v>458</v>
      </c>
      <c r="I2248" s="28" t="s">
        <v>98</v>
      </c>
      <c r="J2248" s="12" t="s">
        <v>393</v>
      </c>
      <c r="K2248" s="28" t="s">
        <v>10473</v>
      </c>
      <c r="L2248" s="12" t="s">
        <v>10452</v>
      </c>
      <c r="M2248" s="12" t="s">
        <v>10453</v>
      </c>
      <c r="N2248" s="12" t="s">
        <v>10454</v>
      </c>
      <c r="O2248" s="26" t="s">
        <v>11349</v>
      </c>
      <c r="P2248" s="26" t="s">
        <v>11350</v>
      </c>
      <c r="Q2248" s="25" t="s">
        <v>456</v>
      </c>
      <c r="R2248" s="26" t="s">
        <v>11351</v>
      </c>
      <c r="S2248" s="15" t="s">
        <v>11352</v>
      </c>
      <c r="T2248" s="52">
        <v>0</v>
      </c>
      <c r="U2248" s="22" t="s">
        <v>11353</v>
      </c>
      <c r="V2248" s="18" t="str">
        <f>+Sitio_Publico[[#This Row],[idcoleccion]]&amp;"-"&amp;Sitio_Publico[[#This Row],[id]]</f>
        <v>000-2247</v>
      </c>
      <c r="W2248" s="18">
        <f>+VLOOKUP(Sitio_Publico[[#This Row],[territorio]],Estructura!$AE$4:$AH$1067,4,0)</f>
        <v>30005803</v>
      </c>
      <c r="X2248" s="18" t="str">
        <f>+VLOOKUP(Sitio_Publico[[#This Row],[tema]],Estructura!$G$4:$J$532,4,0)</f>
        <v>T-2</v>
      </c>
      <c r="Y2248" s="18" t="str">
        <f>+VLOOKUP(Sitio_Publico[[#This Row],[contenido]],Estructura!$L$4:$O$473,4,0)</f>
        <v>C-18</v>
      </c>
      <c r="Z2248" s="18" t="str">
        <f>+VLOOKUP(Sitio_Publico[[#This Row],[Filtro Integrado]],Estructura!$U$4:$W$529,3,0)</f>
        <v>FI-0</v>
      </c>
      <c r="AA2248" s="18" t="str">
        <f>+VLOOKUP(Sitio_Publico[[#This Row],[Muestra]],Estructura!$Y$4:$AB$483,4,0)</f>
        <v>M-000160</v>
      </c>
    </row>
    <row r="2249" spans="1:27" ht="51" x14ac:dyDescent="0.3">
      <c r="A2249" s="16">
        <f t="shared" si="35"/>
        <v>2248</v>
      </c>
      <c r="B2249" s="47" t="s">
        <v>15118</v>
      </c>
      <c r="C2249" s="13" t="s">
        <v>10447</v>
      </c>
      <c r="D2249" s="13" t="s">
        <v>10448</v>
      </c>
      <c r="E2249" s="44">
        <v>13121</v>
      </c>
      <c r="F2249" s="13" t="s">
        <v>10449</v>
      </c>
      <c r="G2249" s="23" t="s">
        <v>10466</v>
      </c>
      <c r="H2249" s="42" t="s">
        <v>458</v>
      </c>
      <c r="I2249" s="28" t="s">
        <v>317</v>
      </c>
      <c r="J2249" s="12" t="s">
        <v>393</v>
      </c>
      <c r="K2249" s="28" t="s">
        <v>10524</v>
      </c>
      <c r="L2249" s="12" t="s">
        <v>10452</v>
      </c>
      <c r="M2249" s="12" t="s">
        <v>10453</v>
      </c>
      <c r="N2249" s="12" t="s">
        <v>10454</v>
      </c>
      <c r="O2249" s="26" t="s">
        <v>11354</v>
      </c>
      <c r="P2249" s="26" t="s">
        <v>11355</v>
      </c>
      <c r="Q2249" s="25" t="s">
        <v>456</v>
      </c>
      <c r="R2249" s="26" t="s">
        <v>11356</v>
      </c>
      <c r="S2249" s="15" t="s">
        <v>11357</v>
      </c>
      <c r="T2249" s="52">
        <v>0</v>
      </c>
      <c r="U2249" s="22" t="s">
        <v>11358</v>
      </c>
      <c r="V2249" s="18" t="str">
        <f>+Sitio_Publico[[#This Row],[idcoleccion]]&amp;"-"&amp;Sitio_Publico[[#This Row],[id]]</f>
        <v>000-2248</v>
      </c>
      <c r="W2249" s="18">
        <f>+VLOOKUP(Sitio_Publico[[#This Row],[territorio]],Estructura!$AE$4:$AH$1067,4,0)</f>
        <v>30013121</v>
      </c>
      <c r="X2249" s="18" t="str">
        <f>+VLOOKUP(Sitio_Publico[[#This Row],[tema]],Estructura!$G$4:$J$532,4,0)</f>
        <v>T-2</v>
      </c>
      <c r="Y2249" s="18" t="str">
        <f>+VLOOKUP(Sitio_Publico[[#This Row],[contenido]],Estructura!$L$4:$O$473,4,0)</f>
        <v>C-17</v>
      </c>
      <c r="Z2249" s="18" t="str">
        <f>+VLOOKUP(Sitio_Publico[[#This Row],[Filtro Integrado]],Estructura!$U$4:$W$529,3,0)</f>
        <v>FI-0</v>
      </c>
      <c r="AA2249" s="18" t="str">
        <f>+VLOOKUP(Sitio_Publico[[#This Row],[Muestra]],Estructura!$Y$4:$AB$483,4,0)</f>
        <v>M-00048</v>
      </c>
    </row>
    <row r="2250" spans="1:27" ht="51" x14ac:dyDescent="0.3">
      <c r="A2250" s="16">
        <f t="shared" si="35"/>
        <v>2249</v>
      </c>
      <c r="B2250" s="47" t="s">
        <v>15118</v>
      </c>
      <c r="C2250" s="13" t="s">
        <v>10447</v>
      </c>
      <c r="D2250" s="13" t="s">
        <v>10448</v>
      </c>
      <c r="E2250" s="44">
        <v>9205</v>
      </c>
      <c r="F2250" s="13" t="s">
        <v>10449</v>
      </c>
      <c r="G2250" s="23" t="s">
        <v>10459</v>
      </c>
      <c r="H2250" s="42" t="s">
        <v>458</v>
      </c>
      <c r="I2250" s="28" t="s">
        <v>241</v>
      </c>
      <c r="J2250" s="12" t="s">
        <v>393</v>
      </c>
      <c r="K2250" s="28" t="s">
        <v>10459</v>
      </c>
      <c r="L2250" s="12" t="s">
        <v>10474</v>
      </c>
      <c r="M2250" s="12" t="s">
        <v>10453</v>
      </c>
      <c r="N2250" s="12" t="s">
        <v>10454</v>
      </c>
      <c r="O2250" s="26" t="s">
        <v>11359</v>
      </c>
      <c r="P2250" s="26" t="s">
        <v>11360</v>
      </c>
      <c r="Q2250" s="25" t="s">
        <v>10482</v>
      </c>
      <c r="R2250" s="26" t="s">
        <v>11361</v>
      </c>
      <c r="S2250" s="15" t="s">
        <v>11362</v>
      </c>
      <c r="T2250" s="52">
        <v>0</v>
      </c>
      <c r="U2250" s="22" t="s">
        <v>11333</v>
      </c>
      <c r="V2250" s="18" t="str">
        <f>+Sitio_Publico[[#This Row],[idcoleccion]]&amp;"-"&amp;Sitio_Publico[[#This Row],[id]]</f>
        <v>000-2249</v>
      </c>
      <c r="W2250" s="18">
        <f>+VLOOKUP(Sitio_Publico[[#This Row],[territorio]],Estructura!$AE$4:$AH$1067,4,0)</f>
        <v>30009205</v>
      </c>
      <c r="X2250" s="18" t="str">
        <f>+VLOOKUP(Sitio_Publico[[#This Row],[tema]],Estructura!$G$4:$J$532,4,0)</f>
        <v>T-2</v>
      </c>
      <c r="Y2250" s="18" t="str">
        <f>+VLOOKUP(Sitio_Publico[[#This Row],[contenido]],Estructura!$L$4:$O$473,4,0)</f>
        <v>C-16</v>
      </c>
      <c r="Z2250" s="18" t="str">
        <f>+VLOOKUP(Sitio_Publico[[#This Row],[Filtro Integrado]],Estructura!$U$4:$W$529,3,0)</f>
        <v>FI-0</v>
      </c>
      <c r="AA2250" s="18" t="str">
        <f>+VLOOKUP(Sitio_Publico[[#This Row],[Muestra]],Estructura!$Y$4:$AB$483,4,0)</f>
        <v>M-000159</v>
      </c>
    </row>
    <row r="2251" spans="1:27" ht="51" x14ac:dyDescent="0.3">
      <c r="A2251" s="16">
        <f t="shared" si="35"/>
        <v>2250</v>
      </c>
      <c r="B2251" s="47" t="s">
        <v>15118</v>
      </c>
      <c r="C2251" s="13" t="s">
        <v>10447</v>
      </c>
      <c r="D2251" s="13" t="s">
        <v>10448</v>
      </c>
      <c r="E2251" s="44">
        <v>16305</v>
      </c>
      <c r="F2251" s="13" t="s">
        <v>10449</v>
      </c>
      <c r="G2251" s="23" t="s">
        <v>10459</v>
      </c>
      <c r="H2251" s="42" t="s">
        <v>458</v>
      </c>
      <c r="I2251" s="28" t="s">
        <v>213</v>
      </c>
      <c r="J2251" s="12" t="s">
        <v>393</v>
      </c>
      <c r="K2251" s="28" t="s">
        <v>10459</v>
      </c>
      <c r="L2251" s="12" t="s">
        <v>10452</v>
      </c>
      <c r="M2251" s="12" t="s">
        <v>10453</v>
      </c>
      <c r="N2251" s="12" t="s">
        <v>10454</v>
      </c>
      <c r="O2251" s="26" t="s">
        <v>11363</v>
      </c>
      <c r="P2251" s="26" t="s">
        <v>11364</v>
      </c>
      <c r="Q2251" s="25" t="s">
        <v>456</v>
      </c>
      <c r="R2251" s="26" t="s">
        <v>11365</v>
      </c>
      <c r="S2251" s="15" t="s">
        <v>11366</v>
      </c>
      <c r="T2251" s="52">
        <v>0</v>
      </c>
      <c r="U2251" s="22" t="s">
        <v>11367</v>
      </c>
      <c r="V2251" s="18" t="str">
        <f>+Sitio_Publico[[#This Row],[idcoleccion]]&amp;"-"&amp;Sitio_Publico[[#This Row],[id]]</f>
        <v>000-2250</v>
      </c>
      <c r="W2251" s="18">
        <f>+VLOOKUP(Sitio_Publico[[#This Row],[territorio]],Estructura!$AE$4:$AH$1067,4,0)</f>
        <v>30016305</v>
      </c>
      <c r="X2251" s="18" t="str">
        <f>+VLOOKUP(Sitio_Publico[[#This Row],[tema]],Estructura!$G$4:$J$532,4,0)</f>
        <v>T-2</v>
      </c>
      <c r="Y2251" s="18" t="str">
        <f>+VLOOKUP(Sitio_Publico[[#This Row],[contenido]],Estructura!$L$4:$O$473,4,0)</f>
        <v>C-16</v>
      </c>
      <c r="Z2251" s="18" t="str">
        <f>+VLOOKUP(Sitio_Publico[[#This Row],[Filtro Integrado]],Estructura!$U$4:$W$529,3,0)</f>
        <v>FI-0</v>
      </c>
      <c r="AA2251" s="18" t="str">
        <f>+VLOOKUP(Sitio_Publico[[#This Row],[Muestra]],Estructura!$Y$4:$AB$483,4,0)</f>
        <v>M-000159</v>
      </c>
    </row>
    <row r="2252" spans="1:27" ht="51" x14ac:dyDescent="0.3">
      <c r="A2252" s="16">
        <f t="shared" si="35"/>
        <v>2251</v>
      </c>
      <c r="B2252" s="47" t="s">
        <v>15118</v>
      </c>
      <c r="C2252" s="13" t="s">
        <v>10447</v>
      </c>
      <c r="D2252" s="13" t="s">
        <v>10448</v>
      </c>
      <c r="E2252" s="44">
        <v>16102</v>
      </c>
      <c r="F2252" s="13" t="s">
        <v>10449</v>
      </c>
      <c r="G2252" s="23" t="s">
        <v>10466</v>
      </c>
      <c r="H2252" s="42" t="s">
        <v>458</v>
      </c>
      <c r="I2252" s="28" t="s">
        <v>196</v>
      </c>
      <c r="J2252" s="12" t="s">
        <v>393</v>
      </c>
      <c r="K2252" s="28" t="s">
        <v>10524</v>
      </c>
      <c r="L2252" s="12" t="s">
        <v>10452</v>
      </c>
      <c r="M2252" s="12" t="s">
        <v>10453</v>
      </c>
      <c r="N2252" s="12" t="s">
        <v>10454</v>
      </c>
      <c r="O2252" s="26" t="s">
        <v>11368</v>
      </c>
      <c r="P2252" s="26" t="s">
        <v>11369</v>
      </c>
      <c r="Q2252" s="25" t="s">
        <v>456</v>
      </c>
      <c r="R2252" s="26" t="s">
        <v>11370</v>
      </c>
      <c r="S2252" s="15" t="s">
        <v>11371</v>
      </c>
      <c r="T2252" s="52">
        <v>0</v>
      </c>
      <c r="U2252" s="22" t="s">
        <v>11372</v>
      </c>
      <c r="V2252" s="18" t="str">
        <f>+Sitio_Publico[[#This Row],[idcoleccion]]&amp;"-"&amp;Sitio_Publico[[#This Row],[id]]</f>
        <v>000-2251</v>
      </c>
      <c r="W2252" s="18">
        <f>+VLOOKUP(Sitio_Publico[[#This Row],[territorio]],Estructura!$AE$4:$AH$1067,4,0)</f>
        <v>30016102</v>
      </c>
      <c r="X2252" s="18" t="str">
        <f>+VLOOKUP(Sitio_Publico[[#This Row],[tema]],Estructura!$G$4:$J$532,4,0)</f>
        <v>T-2</v>
      </c>
      <c r="Y2252" s="18" t="str">
        <f>+VLOOKUP(Sitio_Publico[[#This Row],[contenido]],Estructura!$L$4:$O$473,4,0)</f>
        <v>C-17</v>
      </c>
      <c r="Z2252" s="18" t="str">
        <f>+VLOOKUP(Sitio_Publico[[#This Row],[Filtro Integrado]],Estructura!$U$4:$W$529,3,0)</f>
        <v>FI-0</v>
      </c>
      <c r="AA2252" s="18" t="str">
        <f>+VLOOKUP(Sitio_Publico[[#This Row],[Muestra]],Estructura!$Y$4:$AB$483,4,0)</f>
        <v>M-00048</v>
      </c>
    </row>
    <row r="2253" spans="1:27" ht="51" x14ac:dyDescent="0.3">
      <c r="A2253" s="16">
        <f t="shared" si="35"/>
        <v>2252</v>
      </c>
      <c r="B2253" s="47" t="s">
        <v>15118</v>
      </c>
      <c r="C2253" s="13" t="s">
        <v>10447</v>
      </c>
      <c r="D2253" s="13" t="s">
        <v>10448</v>
      </c>
      <c r="E2253" s="44">
        <v>5801</v>
      </c>
      <c r="F2253" s="13" t="s">
        <v>10449</v>
      </c>
      <c r="G2253" s="23" t="s">
        <v>10466</v>
      </c>
      <c r="H2253" s="42" t="s">
        <v>458</v>
      </c>
      <c r="I2253" s="28" t="s">
        <v>96</v>
      </c>
      <c r="J2253" s="12" t="s">
        <v>393</v>
      </c>
      <c r="K2253" s="28" t="s">
        <v>10524</v>
      </c>
      <c r="L2253" s="12" t="s">
        <v>10452</v>
      </c>
      <c r="M2253" s="12" t="s">
        <v>10453</v>
      </c>
      <c r="N2253" s="12" t="s">
        <v>10454</v>
      </c>
      <c r="O2253" s="26" t="s">
        <v>11373</v>
      </c>
      <c r="P2253" s="26" t="s">
        <v>11374</v>
      </c>
      <c r="Q2253" s="25" t="s">
        <v>456</v>
      </c>
      <c r="R2253" s="26" t="s">
        <v>11375</v>
      </c>
      <c r="S2253" s="15" t="s">
        <v>11376</v>
      </c>
      <c r="T2253" s="52">
        <v>0</v>
      </c>
      <c r="U2253" s="22" t="s">
        <v>11377</v>
      </c>
      <c r="V2253" s="18" t="str">
        <f>+Sitio_Publico[[#This Row],[idcoleccion]]&amp;"-"&amp;Sitio_Publico[[#This Row],[id]]</f>
        <v>000-2252</v>
      </c>
      <c r="W2253" s="18">
        <f>+VLOOKUP(Sitio_Publico[[#This Row],[territorio]],Estructura!$AE$4:$AH$1067,4,0)</f>
        <v>30005801</v>
      </c>
      <c r="X2253" s="18" t="str">
        <f>+VLOOKUP(Sitio_Publico[[#This Row],[tema]],Estructura!$G$4:$J$532,4,0)</f>
        <v>T-2</v>
      </c>
      <c r="Y2253" s="18" t="str">
        <f>+VLOOKUP(Sitio_Publico[[#This Row],[contenido]],Estructura!$L$4:$O$473,4,0)</f>
        <v>C-17</v>
      </c>
      <c r="Z2253" s="18" t="str">
        <f>+VLOOKUP(Sitio_Publico[[#This Row],[Filtro Integrado]],Estructura!$U$4:$W$529,3,0)</f>
        <v>FI-0</v>
      </c>
      <c r="AA2253" s="18" t="str">
        <f>+VLOOKUP(Sitio_Publico[[#This Row],[Muestra]],Estructura!$Y$4:$AB$483,4,0)</f>
        <v>M-00048</v>
      </c>
    </row>
    <row r="2254" spans="1:27" ht="51" x14ac:dyDescent="0.3">
      <c r="A2254" s="16">
        <f t="shared" si="35"/>
        <v>2253</v>
      </c>
      <c r="B2254" s="47" t="s">
        <v>15118</v>
      </c>
      <c r="C2254" s="13" t="s">
        <v>10447</v>
      </c>
      <c r="D2254" s="13" t="s">
        <v>10448</v>
      </c>
      <c r="E2254" s="44">
        <v>12402</v>
      </c>
      <c r="F2254" s="13" t="s">
        <v>10449</v>
      </c>
      <c r="G2254" s="23" t="s">
        <v>10466</v>
      </c>
      <c r="H2254" s="42" t="s">
        <v>458</v>
      </c>
      <c r="I2254" s="28" t="s">
        <v>296</v>
      </c>
      <c r="J2254" s="12" t="s">
        <v>393</v>
      </c>
      <c r="K2254" s="28" t="s">
        <v>10492</v>
      </c>
      <c r="L2254" s="12" t="s">
        <v>10452</v>
      </c>
      <c r="M2254" s="12" t="s">
        <v>587</v>
      </c>
      <c r="N2254" s="12" t="s">
        <v>10454</v>
      </c>
      <c r="O2254" s="26" t="s">
        <v>11378</v>
      </c>
      <c r="P2254" s="26" t="s">
        <v>11379</v>
      </c>
      <c r="Q2254" s="25" t="s">
        <v>10495</v>
      </c>
      <c r="R2254" s="26" t="s">
        <v>11380</v>
      </c>
      <c r="S2254" s="15" t="s">
        <v>11381</v>
      </c>
      <c r="T2254" s="52">
        <v>0</v>
      </c>
      <c r="U2254" s="22" t="s">
        <v>11382</v>
      </c>
      <c r="V2254" s="18" t="str">
        <f>+Sitio_Publico[[#This Row],[idcoleccion]]&amp;"-"&amp;Sitio_Publico[[#This Row],[id]]</f>
        <v>000-2253</v>
      </c>
      <c r="W2254" s="18">
        <f>+VLOOKUP(Sitio_Publico[[#This Row],[territorio]],Estructura!$AE$4:$AH$1067,4,0)</f>
        <v>30012402</v>
      </c>
      <c r="X2254" s="18" t="str">
        <f>+VLOOKUP(Sitio_Publico[[#This Row],[tema]],Estructura!$G$4:$J$532,4,0)</f>
        <v>T-2</v>
      </c>
      <c r="Y2254" s="18" t="str">
        <f>+VLOOKUP(Sitio_Publico[[#This Row],[contenido]],Estructura!$L$4:$O$473,4,0)</f>
        <v>C-17</v>
      </c>
      <c r="Z2254" s="18" t="str">
        <f>+VLOOKUP(Sitio_Publico[[#This Row],[Filtro Integrado]],Estructura!$U$4:$W$529,3,0)</f>
        <v>FI-0</v>
      </c>
      <c r="AA2254" s="18" t="str">
        <f>+VLOOKUP(Sitio_Publico[[#This Row],[Muestra]],Estructura!$Y$4:$AB$483,4,0)</f>
        <v>M-000162</v>
      </c>
    </row>
    <row r="2255" spans="1:27" ht="40.799999999999997" x14ac:dyDescent="0.3">
      <c r="A2255" s="16">
        <f t="shared" si="35"/>
        <v>2254</v>
      </c>
      <c r="B2255" s="47" t="s">
        <v>15118</v>
      </c>
      <c r="C2255" s="13" t="s">
        <v>10447</v>
      </c>
      <c r="D2255" s="13" t="s">
        <v>10448</v>
      </c>
      <c r="E2255" s="44">
        <v>6308</v>
      </c>
      <c r="F2255" s="13" t="s">
        <v>10449</v>
      </c>
      <c r="G2255" s="23" t="s">
        <v>10473</v>
      </c>
      <c r="H2255" s="42" t="s">
        <v>458</v>
      </c>
      <c r="I2255" s="28" t="s">
        <v>130</v>
      </c>
      <c r="J2255" s="12" t="s">
        <v>393</v>
      </c>
      <c r="K2255" s="28" t="s">
        <v>10473</v>
      </c>
      <c r="L2255" s="12" t="s">
        <v>10452</v>
      </c>
      <c r="M2255" s="12" t="s">
        <v>10453</v>
      </c>
      <c r="N2255" s="12" t="s">
        <v>10454</v>
      </c>
      <c r="O2255" s="26" t="s">
        <v>11383</v>
      </c>
      <c r="P2255" s="26" t="s">
        <v>11384</v>
      </c>
      <c r="Q2255" s="25" t="s">
        <v>456</v>
      </c>
      <c r="R2255" s="26" t="s">
        <v>10793</v>
      </c>
      <c r="S2255" s="15" t="s">
        <v>11385</v>
      </c>
      <c r="T2255" s="52">
        <v>0</v>
      </c>
      <c r="U2255" s="22" t="s">
        <v>11386</v>
      </c>
      <c r="V2255" s="18" t="str">
        <f>+Sitio_Publico[[#This Row],[idcoleccion]]&amp;"-"&amp;Sitio_Publico[[#This Row],[id]]</f>
        <v>000-2254</v>
      </c>
      <c r="W2255" s="18">
        <f>+VLOOKUP(Sitio_Publico[[#This Row],[territorio]],Estructura!$AE$4:$AH$1067,4,0)</f>
        <v>30006308</v>
      </c>
      <c r="X2255" s="18" t="str">
        <f>+VLOOKUP(Sitio_Publico[[#This Row],[tema]],Estructura!$G$4:$J$532,4,0)</f>
        <v>T-2</v>
      </c>
      <c r="Y2255" s="18" t="str">
        <f>+VLOOKUP(Sitio_Publico[[#This Row],[contenido]],Estructura!$L$4:$O$473,4,0)</f>
        <v>C-18</v>
      </c>
      <c r="Z2255" s="18" t="str">
        <f>+VLOOKUP(Sitio_Publico[[#This Row],[Filtro Integrado]],Estructura!$U$4:$W$529,3,0)</f>
        <v>FI-0</v>
      </c>
      <c r="AA2255" s="18" t="str">
        <f>+VLOOKUP(Sitio_Publico[[#This Row],[Muestra]],Estructura!$Y$4:$AB$483,4,0)</f>
        <v>M-000160</v>
      </c>
    </row>
    <row r="2256" spans="1:27" ht="51" x14ac:dyDescent="0.3">
      <c r="A2256" s="16">
        <f t="shared" si="35"/>
        <v>2255</v>
      </c>
      <c r="B2256" s="47" t="s">
        <v>15118</v>
      </c>
      <c r="C2256" s="13" t="s">
        <v>10447</v>
      </c>
      <c r="D2256" s="13" t="s">
        <v>10448</v>
      </c>
      <c r="E2256" s="44">
        <v>13129</v>
      </c>
      <c r="F2256" s="13" t="s">
        <v>10449</v>
      </c>
      <c r="G2256" s="23" t="s">
        <v>10459</v>
      </c>
      <c r="H2256" s="42" t="s">
        <v>458</v>
      </c>
      <c r="I2256" s="28" t="s">
        <v>324</v>
      </c>
      <c r="J2256" s="12" t="s">
        <v>393</v>
      </c>
      <c r="K2256" s="28" t="s">
        <v>10459</v>
      </c>
      <c r="L2256" s="12" t="s">
        <v>10474</v>
      </c>
      <c r="M2256" s="12" t="s">
        <v>10453</v>
      </c>
      <c r="N2256" s="12" t="s">
        <v>10454</v>
      </c>
      <c r="O2256" s="26" t="s">
        <v>11387</v>
      </c>
      <c r="P2256" s="26" t="s">
        <v>11388</v>
      </c>
      <c r="Q2256" s="25" t="s">
        <v>10482</v>
      </c>
      <c r="R2256" s="26" t="s">
        <v>11389</v>
      </c>
      <c r="S2256" s="15" t="s">
        <v>11390</v>
      </c>
      <c r="T2256" s="52">
        <v>0</v>
      </c>
      <c r="U2256" s="22" t="s">
        <v>10785</v>
      </c>
      <c r="V2256" s="18" t="str">
        <f>+Sitio_Publico[[#This Row],[idcoleccion]]&amp;"-"&amp;Sitio_Publico[[#This Row],[id]]</f>
        <v>000-2255</v>
      </c>
      <c r="W2256" s="18">
        <f>+VLOOKUP(Sitio_Publico[[#This Row],[territorio]],Estructura!$AE$4:$AH$1067,4,0)</f>
        <v>30013129</v>
      </c>
      <c r="X2256" s="18" t="str">
        <f>+VLOOKUP(Sitio_Publico[[#This Row],[tema]],Estructura!$G$4:$J$532,4,0)</f>
        <v>T-2</v>
      </c>
      <c r="Y2256" s="18" t="str">
        <f>+VLOOKUP(Sitio_Publico[[#This Row],[contenido]],Estructura!$L$4:$O$473,4,0)</f>
        <v>C-16</v>
      </c>
      <c r="Z2256" s="18" t="str">
        <f>+VLOOKUP(Sitio_Publico[[#This Row],[Filtro Integrado]],Estructura!$U$4:$W$529,3,0)</f>
        <v>FI-0</v>
      </c>
      <c r="AA2256" s="18" t="str">
        <f>+VLOOKUP(Sitio_Publico[[#This Row],[Muestra]],Estructura!$Y$4:$AB$483,4,0)</f>
        <v>M-000159</v>
      </c>
    </row>
    <row r="2257" spans="1:27" ht="51" x14ac:dyDescent="0.3">
      <c r="A2257" s="16">
        <f t="shared" si="35"/>
        <v>2256</v>
      </c>
      <c r="B2257" s="47" t="s">
        <v>15118</v>
      </c>
      <c r="C2257" s="13" t="s">
        <v>10447</v>
      </c>
      <c r="D2257" s="13" t="s">
        <v>10448</v>
      </c>
      <c r="E2257" s="44">
        <v>9109</v>
      </c>
      <c r="F2257" s="13" t="s">
        <v>10449</v>
      </c>
      <c r="G2257" s="23" t="s">
        <v>10466</v>
      </c>
      <c r="H2257" s="42" t="s">
        <v>458</v>
      </c>
      <c r="I2257" s="28" t="s">
        <v>224</v>
      </c>
      <c r="J2257" s="12" t="s">
        <v>393</v>
      </c>
      <c r="K2257" s="28" t="s">
        <v>10524</v>
      </c>
      <c r="L2257" s="12" t="s">
        <v>10452</v>
      </c>
      <c r="M2257" s="12" t="s">
        <v>10453</v>
      </c>
      <c r="N2257" s="12" t="s">
        <v>10454</v>
      </c>
      <c r="O2257" s="26" t="s">
        <v>11391</v>
      </c>
      <c r="P2257" s="26" t="s">
        <v>11392</v>
      </c>
      <c r="Q2257" s="25" t="s">
        <v>456</v>
      </c>
      <c r="R2257" s="26" t="s">
        <v>11393</v>
      </c>
      <c r="S2257" s="15" t="s">
        <v>11394</v>
      </c>
      <c r="T2257" s="52">
        <v>0</v>
      </c>
      <c r="U2257" s="22" t="s">
        <v>11022</v>
      </c>
      <c r="V2257" s="18" t="str">
        <f>+Sitio_Publico[[#This Row],[idcoleccion]]&amp;"-"&amp;Sitio_Publico[[#This Row],[id]]</f>
        <v>000-2256</v>
      </c>
      <c r="W2257" s="18">
        <f>+VLOOKUP(Sitio_Publico[[#This Row],[territorio]],Estructura!$AE$4:$AH$1067,4,0)</f>
        <v>30009109</v>
      </c>
      <c r="X2257" s="18" t="str">
        <f>+VLOOKUP(Sitio_Publico[[#This Row],[tema]],Estructura!$G$4:$J$532,4,0)</f>
        <v>T-2</v>
      </c>
      <c r="Y2257" s="18" t="str">
        <f>+VLOOKUP(Sitio_Publico[[#This Row],[contenido]],Estructura!$L$4:$O$473,4,0)</f>
        <v>C-17</v>
      </c>
      <c r="Z2257" s="18" t="str">
        <f>+VLOOKUP(Sitio_Publico[[#This Row],[Filtro Integrado]],Estructura!$U$4:$W$529,3,0)</f>
        <v>FI-0</v>
      </c>
      <c r="AA2257" s="18" t="str">
        <f>+VLOOKUP(Sitio_Publico[[#This Row],[Muestra]],Estructura!$Y$4:$AB$483,4,0)</f>
        <v>M-00048</v>
      </c>
    </row>
    <row r="2258" spans="1:27" ht="51" x14ac:dyDescent="0.3">
      <c r="A2258" s="16">
        <f t="shared" si="35"/>
        <v>2257</v>
      </c>
      <c r="B2258" s="47" t="s">
        <v>15118</v>
      </c>
      <c r="C2258" s="13" t="s">
        <v>10447</v>
      </c>
      <c r="D2258" s="13" t="s">
        <v>10448</v>
      </c>
      <c r="E2258" s="44">
        <v>7405</v>
      </c>
      <c r="F2258" s="13" t="s">
        <v>10449</v>
      </c>
      <c r="G2258" s="23" t="s">
        <v>10466</v>
      </c>
      <c r="H2258" s="42" t="s">
        <v>458</v>
      </c>
      <c r="I2258" s="28" t="s">
        <v>158</v>
      </c>
      <c r="J2258" s="12" t="s">
        <v>393</v>
      </c>
      <c r="K2258" s="28" t="s">
        <v>10524</v>
      </c>
      <c r="L2258" s="12" t="s">
        <v>10452</v>
      </c>
      <c r="M2258" s="12" t="s">
        <v>10453</v>
      </c>
      <c r="N2258" s="12" t="s">
        <v>10454</v>
      </c>
      <c r="O2258" s="26" t="s">
        <v>11395</v>
      </c>
      <c r="P2258" s="26" t="s">
        <v>11396</v>
      </c>
      <c r="Q2258" s="25" t="s">
        <v>456</v>
      </c>
      <c r="R2258" s="26" t="s">
        <v>11397</v>
      </c>
      <c r="S2258" s="15" t="s">
        <v>11398</v>
      </c>
      <c r="T2258" s="52">
        <v>0</v>
      </c>
      <c r="U2258" s="22" t="s">
        <v>11399</v>
      </c>
      <c r="V2258" s="18" t="str">
        <f>+Sitio_Publico[[#This Row],[idcoleccion]]&amp;"-"&amp;Sitio_Publico[[#This Row],[id]]</f>
        <v>000-2257</v>
      </c>
      <c r="W2258" s="18">
        <f>+VLOOKUP(Sitio_Publico[[#This Row],[territorio]],Estructura!$AE$4:$AH$1067,4,0)</f>
        <v>30007405</v>
      </c>
      <c r="X2258" s="18" t="str">
        <f>+VLOOKUP(Sitio_Publico[[#This Row],[tema]],Estructura!$G$4:$J$532,4,0)</f>
        <v>T-2</v>
      </c>
      <c r="Y2258" s="18" t="str">
        <f>+VLOOKUP(Sitio_Publico[[#This Row],[contenido]],Estructura!$L$4:$O$473,4,0)</f>
        <v>C-17</v>
      </c>
      <c r="Z2258" s="18" t="str">
        <f>+VLOOKUP(Sitio_Publico[[#This Row],[Filtro Integrado]],Estructura!$U$4:$W$529,3,0)</f>
        <v>FI-0</v>
      </c>
      <c r="AA2258" s="18" t="str">
        <f>+VLOOKUP(Sitio_Publico[[#This Row],[Muestra]],Estructura!$Y$4:$AB$483,4,0)</f>
        <v>M-00048</v>
      </c>
    </row>
    <row r="2259" spans="1:27" ht="51" x14ac:dyDescent="0.3">
      <c r="A2259" s="16">
        <f t="shared" si="35"/>
        <v>2258</v>
      </c>
      <c r="B2259" s="47" t="s">
        <v>15118</v>
      </c>
      <c r="C2259" s="13" t="s">
        <v>10447</v>
      </c>
      <c r="D2259" s="13" t="s">
        <v>10448</v>
      </c>
      <c r="E2259" s="44">
        <v>16109</v>
      </c>
      <c r="F2259" s="13" t="s">
        <v>10449</v>
      </c>
      <c r="G2259" s="23" t="s">
        <v>10450</v>
      </c>
      <c r="H2259" s="42" t="s">
        <v>458</v>
      </c>
      <c r="I2259" s="28" t="s">
        <v>215</v>
      </c>
      <c r="J2259" s="12" t="s">
        <v>393</v>
      </c>
      <c r="K2259" s="28" t="s">
        <v>10451</v>
      </c>
      <c r="L2259" s="12" t="s">
        <v>10452</v>
      </c>
      <c r="M2259" s="12" t="s">
        <v>10453</v>
      </c>
      <c r="N2259" s="12" t="s">
        <v>10454</v>
      </c>
      <c r="O2259" s="26" t="s">
        <v>11400</v>
      </c>
      <c r="P2259" s="26" t="s">
        <v>11401</v>
      </c>
      <c r="Q2259" s="25" t="s">
        <v>456</v>
      </c>
      <c r="R2259" s="26" t="s">
        <v>11402</v>
      </c>
      <c r="S2259" s="15" t="s">
        <v>11403</v>
      </c>
      <c r="T2259" s="52">
        <v>0</v>
      </c>
      <c r="U2259" s="22" t="s">
        <v>11211</v>
      </c>
      <c r="V2259" s="18" t="str">
        <f>+Sitio_Publico[[#This Row],[idcoleccion]]&amp;"-"&amp;Sitio_Publico[[#This Row],[id]]</f>
        <v>000-2258</v>
      </c>
      <c r="W2259" s="18">
        <f>+VLOOKUP(Sitio_Publico[[#This Row],[territorio]],Estructura!$AE$4:$AH$1067,4,0)</f>
        <v>30016109</v>
      </c>
      <c r="X2259" s="18" t="str">
        <f>+VLOOKUP(Sitio_Publico[[#This Row],[tema]],Estructura!$G$4:$J$532,4,0)</f>
        <v>T-2</v>
      </c>
      <c r="Y2259" s="18" t="str">
        <f>+VLOOKUP(Sitio_Publico[[#This Row],[contenido]],Estructura!$L$4:$O$473,4,0)</f>
        <v>C-15</v>
      </c>
      <c r="Z2259" s="18" t="str">
        <f>+VLOOKUP(Sitio_Publico[[#This Row],[Filtro Integrado]],Estructura!$U$4:$W$529,3,0)</f>
        <v>FI-0</v>
      </c>
      <c r="AA2259" s="18" t="str">
        <f>+VLOOKUP(Sitio_Publico[[#This Row],[Muestra]],Estructura!$Y$4:$AB$483,4,0)</f>
        <v>M-000158</v>
      </c>
    </row>
    <row r="2260" spans="1:27" ht="40.799999999999997" x14ac:dyDescent="0.3">
      <c r="A2260" s="16">
        <f t="shared" si="35"/>
        <v>2259</v>
      </c>
      <c r="B2260" s="47" t="s">
        <v>15118</v>
      </c>
      <c r="C2260" s="13" t="s">
        <v>10447</v>
      </c>
      <c r="D2260" s="13" t="s">
        <v>10448</v>
      </c>
      <c r="E2260" s="44">
        <v>13404</v>
      </c>
      <c r="F2260" s="13" t="s">
        <v>10449</v>
      </c>
      <c r="G2260" s="23" t="s">
        <v>10459</v>
      </c>
      <c r="H2260" s="42" t="s">
        <v>458</v>
      </c>
      <c r="I2260" s="28" t="s">
        <v>337</v>
      </c>
      <c r="J2260" s="12" t="s">
        <v>393</v>
      </c>
      <c r="K2260" s="28" t="s">
        <v>10459</v>
      </c>
      <c r="L2260" s="12" t="s">
        <v>10452</v>
      </c>
      <c r="M2260" s="12" t="s">
        <v>10453</v>
      </c>
      <c r="N2260" s="12" t="s">
        <v>10454</v>
      </c>
      <c r="O2260" s="26" t="s">
        <v>11404</v>
      </c>
      <c r="P2260" s="26" t="s">
        <v>11405</v>
      </c>
      <c r="Q2260" s="25" t="s">
        <v>456</v>
      </c>
      <c r="R2260" s="26" t="s">
        <v>11406</v>
      </c>
      <c r="S2260" s="15" t="s">
        <v>11407</v>
      </c>
      <c r="T2260" s="52">
        <v>0</v>
      </c>
      <c r="U2260" s="22" t="s">
        <v>11408</v>
      </c>
      <c r="V2260" s="18" t="str">
        <f>+Sitio_Publico[[#This Row],[idcoleccion]]&amp;"-"&amp;Sitio_Publico[[#This Row],[id]]</f>
        <v>000-2259</v>
      </c>
      <c r="W2260" s="18">
        <f>+VLOOKUP(Sitio_Publico[[#This Row],[territorio]],Estructura!$AE$4:$AH$1067,4,0)</f>
        <v>30013404</v>
      </c>
      <c r="X2260" s="18" t="str">
        <f>+VLOOKUP(Sitio_Publico[[#This Row],[tema]],Estructura!$G$4:$J$532,4,0)</f>
        <v>T-2</v>
      </c>
      <c r="Y2260" s="18" t="str">
        <f>+VLOOKUP(Sitio_Publico[[#This Row],[contenido]],Estructura!$L$4:$O$473,4,0)</f>
        <v>C-16</v>
      </c>
      <c r="Z2260" s="18" t="str">
        <f>+VLOOKUP(Sitio_Publico[[#This Row],[Filtro Integrado]],Estructura!$U$4:$W$529,3,0)</f>
        <v>FI-0</v>
      </c>
      <c r="AA2260" s="18" t="str">
        <f>+VLOOKUP(Sitio_Publico[[#This Row],[Muestra]],Estructura!$Y$4:$AB$483,4,0)</f>
        <v>M-000159</v>
      </c>
    </row>
    <row r="2261" spans="1:27" ht="51" x14ac:dyDescent="0.3">
      <c r="A2261" s="16">
        <f t="shared" si="35"/>
        <v>2260</v>
      </c>
      <c r="B2261" s="47" t="s">
        <v>15118</v>
      </c>
      <c r="C2261" s="13" t="s">
        <v>10447</v>
      </c>
      <c r="D2261" s="13" t="s">
        <v>10448</v>
      </c>
      <c r="E2261" s="44">
        <v>10205</v>
      </c>
      <c r="F2261" s="13" t="s">
        <v>10449</v>
      </c>
      <c r="G2261" s="23" t="s">
        <v>10450</v>
      </c>
      <c r="H2261" s="42" t="s">
        <v>458</v>
      </c>
      <c r="I2261" s="28" t="s">
        <v>261</v>
      </c>
      <c r="J2261" s="12" t="s">
        <v>393</v>
      </c>
      <c r="K2261" s="28" t="s">
        <v>10451</v>
      </c>
      <c r="L2261" s="12" t="s">
        <v>10452</v>
      </c>
      <c r="M2261" s="12" t="s">
        <v>10453</v>
      </c>
      <c r="N2261" s="12" t="s">
        <v>10454</v>
      </c>
      <c r="O2261" s="26" t="s">
        <v>11409</v>
      </c>
      <c r="P2261" s="26" t="s">
        <v>11410</v>
      </c>
      <c r="Q2261" s="25" t="s">
        <v>456</v>
      </c>
      <c r="R2261" s="26" t="s">
        <v>11411</v>
      </c>
      <c r="S2261" s="15" t="s">
        <v>11412</v>
      </c>
      <c r="T2261" s="52">
        <v>0</v>
      </c>
      <c r="U2261" s="22" t="s">
        <v>11413</v>
      </c>
      <c r="V2261" s="18" t="str">
        <f>+Sitio_Publico[[#This Row],[idcoleccion]]&amp;"-"&amp;Sitio_Publico[[#This Row],[id]]</f>
        <v>000-2260</v>
      </c>
      <c r="W2261" s="18">
        <f>+VLOOKUP(Sitio_Publico[[#This Row],[territorio]],Estructura!$AE$4:$AH$1067,4,0)</f>
        <v>30010205</v>
      </c>
      <c r="X2261" s="18" t="str">
        <f>+VLOOKUP(Sitio_Publico[[#This Row],[tema]],Estructura!$G$4:$J$532,4,0)</f>
        <v>T-2</v>
      </c>
      <c r="Y2261" s="18" t="str">
        <f>+VLOOKUP(Sitio_Publico[[#This Row],[contenido]],Estructura!$L$4:$O$473,4,0)</f>
        <v>C-15</v>
      </c>
      <c r="Z2261" s="18" t="str">
        <f>+VLOOKUP(Sitio_Publico[[#This Row],[Filtro Integrado]],Estructura!$U$4:$W$529,3,0)</f>
        <v>FI-0</v>
      </c>
      <c r="AA2261" s="18" t="str">
        <f>+VLOOKUP(Sitio_Publico[[#This Row],[Muestra]],Estructura!$Y$4:$AB$483,4,0)</f>
        <v>M-000158</v>
      </c>
    </row>
    <row r="2262" spans="1:27" ht="51" x14ac:dyDescent="0.3">
      <c r="A2262" s="16">
        <f t="shared" si="35"/>
        <v>2261</v>
      </c>
      <c r="B2262" s="47" t="s">
        <v>15118</v>
      </c>
      <c r="C2262" s="13" t="s">
        <v>10447</v>
      </c>
      <c r="D2262" s="13" t="s">
        <v>10448</v>
      </c>
      <c r="E2262" s="44">
        <v>6204</v>
      </c>
      <c r="F2262" s="13" t="s">
        <v>10449</v>
      </c>
      <c r="G2262" s="23" t="s">
        <v>10466</v>
      </c>
      <c r="H2262" s="42" t="s">
        <v>458</v>
      </c>
      <c r="I2262" s="28" t="s">
        <v>120</v>
      </c>
      <c r="J2262" s="12" t="s">
        <v>393</v>
      </c>
      <c r="K2262" s="28" t="s">
        <v>10492</v>
      </c>
      <c r="L2262" s="12" t="s">
        <v>10452</v>
      </c>
      <c r="M2262" s="12" t="s">
        <v>587</v>
      </c>
      <c r="N2262" s="12" t="s">
        <v>10454</v>
      </c>
      <c r="O2262" s="26" t="s">
        <v>11414</v>
      </c>
      <c r="P2262" s="26" t="s">
        <v>11415</v>
      </c>
      <c r="Q2262" s="25" t="s">
        <v>10495</v>
      </c>
      <c r="R2262" s="26" t="s">
        <v>11416</v>
      </c>
      <c r="S2262" s="15" t="s">
        <v>11417</v>
      </c>
      <c r="T2262" s="52">
        <v>0</v>
      </c>
      <c r="U2262" s="22" t="s">
        <v>2094</v>
      </c>
      <c r="V2262" s="18" t="str">
        <f>+Sitio_Publico[[#This Row],[idcoleccion]]&amp;"-"&amp;Sitio_Publico[[#This Row],[id]]</f>
        <v>000-2261</v>
      </c>
      <c r="W2262" s="18">
        <f>+VLOOKUP(Sitio_Publico[[#This Row],[territorio]],Estructura!$AE$4:$AH$1067,4,0)</f>
        <v>30006204</v>
      </c>
      <c r="X2262" s="18" t="str">
        <f>+VLOOKUP(Sitio_Publico[[#This Row],[tema]],Estructura!$G$4:$J$532,4,0)</f>
        <v>T-2</v>
      </c>
      <c r="Y2262" s="18" t="str">
        <f>+VLOOKUP(Sitio_Publico[[#This Row],[contenido]],Estructura!$L$4:$O$473,4,0)</f>
        <v>C-17</v>
      </c>
      <c r="Z2262" s="18" t="str">
        <f>+VLOOKUP(Sitio_Publico[[#This Row],[Filtro Integrado]],Estructura!$U$4:$W$529,3,0)</f>
        <v>FI-0</v>
      </c>
      <c r="AA2262" s="18" t="str">
        <f>+VLOOKUP(Sitio_Publico[[#This Row],[Muestra]],Estructura!$Y$4:$AB$483,4,0)</f>
        <v>M-000162</v>
      </c>
    </row>
    <row r="2263" spans="1:27" ht="51" x14ac:dyDescent="0.3">
      <c r="A2263" s="16">
        <f t="shared" si="35"/>
        <v>2262</v>
      </c>
      <c r="B2263" s="47" t="s">
        <v>15118</v>
      </c>
      <c r="C2263" s="13" t="s">
        <v>10447</v>
      </c>
      <c r="D2263" s="13" t="s">
        <v>10448</v>
      </c>
      <c r="E2263" s="44">
        <v>6113</v>
      </c>
      <c r="F2263" s="13" t="s">
        <v>10449</v>
      </c>
      <c r="G2263" s="23" t="s">
        <v>10459</v>
      </c>
      <c r="H2263" s="42" t="s">
        <v>458</v>
      </c>
      <c r="I2263" s="28" t="s">
        <v>112</v>
      </c>
      <c r="J2263" s="12" t="s">
        <v>393</v>
      </c>
      <c r="K2263" s="28" t="s">
        <v>10459</v>
      </c>
      <c r="L2263" s="12" t="s">
        <v>10474</v>
      </c>
      <c r="M2263" s="12" t="s">
        <v>10453</v>
      </c>
      <c r="N2263" s="12" t="s">
        <v>10454</v>
      </c>
      <c r="O2263" s="26" t="s">
        <v>11418</v>
      </c>
      <c r="P2263" s="26" t="s">
        <v>11419</v>
      </c>
      <c r="Q2263" s="25" t="s">
        <v>10482</v>
      </c>
      <c r="R2263" s="26" t="s">
        <v>11420</v>
      </c>
      <c r="S2263" s="15" t="s">
        <v>11421</v>
      </c>
      <c r="T2263" s="52">
        <v>0</v>
      </c>
      <c r="U2263" s="22" t="s">
        <v>11422</v>
      </c>
      <c r="V2263" s="18" t="str">
        <f>+Sitio_Publico[[#This Row],[idcoleccion]]&amp;"-"&amp;Sitio_Publico[[#This Row],[id]]</f>
        <v>000-2262</v>
      </c>
      <c r="W2263" s="18">
        <f>+VLOOKUP(Sitio_Publico[[#This Row],[territorio]],Estructura!$AE$4:$AH$1067,4,0)</f>
        <v>30006113</v>
      </c>
      <c r="X2263" s="18" t="str">
        <f>+VLOOKUP(Sitio_Publico[[#This Row],[tema]],Estructura!$G$4:$J$532,4,0)</f>
        <v>T-2</v>
      </c>
      <c r="Y2263" s="18" t="str">
        <f>+VLOOKUP(Sitio_Publico[[#This Row],[contenido]],Estructura!$L$4:$O$473,4,0)</f>
        <v>C-16</v>
      </c>
      <c r="Z2263" s="18" t="str">
        <f>+VLOOKUP(Sitio_Publico[[#This Row],[Filtro Integrado]],Estructura!$U$4:$W$529,3,0)</f>
        <v>FI-0</v>
      </c>
      <c r="AA2263" s="18" t="str">
        <f>+VLOOKUP(Sitio_Publico[[#This Row],[Muestra]],Estructura!$Y$4:$AB$483,4,0)</f>
        <v>M-000159</v>
      </c>
    </row>
    <row r="2264" spans="1:27" ht="51" x14ac:dyDescent="0.3">
      <c r="A2264" s="16">
        <f t="shared" si="35"/>
        <v>2263</v>
      </c>
      <c r="B2264" s="47" t="s">
        <v>15118</v>
      </c>
      <c r="C2264" s="13" t="s">
        <v>10447</v>
      </c>
      <c r="D2264" s="13" t="s">
        <v>10448</v>
      </c>
      <c r="E2264" s="44">
        <v>5101</v>
      </c>
      <c r="F2264" s="13" t="s">
        <v>10449</v>
      </c>
      <c r="G2264" s="23" t="s">
        <v>10466</v>
      </c>
      <c r="H2264" s="42" t="s">
        <v>458</v>
      </c>
      <c r="I2264" s="28" t="s">
        <v>23</v>
      </c>
      <c r="J2264" s="12" t="s">
        <v>393</v>
      </c>
      <c r="K2264" s="28" t="s">
        <v>10524</v>
      </c>
      <c r="L2264" s="12" t="s">
        <v>10452</v>
      </c>
      <c r="M2264" s="12" t="s">
        <v>10453</v>
      </c>
      <c r="N2264" s="12" t="s">
        <v>10454</v>
      </c>
      <c r="O2264" s="26" t="s">
        <v>11423</v>
      </c>
      <c r="P2264" s="26" t="s">
        <v>11424</v>
      </c>
      <c r="Q2264" s="25" t="s">
        <v>456</v>
      </c>
      <c r="R2264" s="26" t="s">
        <v>11425</v>
      </c>
      <c r="S2264" s="15" t="s">
        <v>11426</v>
      </c>
      <c r="T2264" s="52">
        <v>0</v>
      </c>
      <c r="U2264" s="22" t="s">
        <v>11427</v>
      </c>
      <c r="V2264" s="18" t="str">
        <f>+Sitio_Publico[[#This Row],[idcoleccion]]&amp;"-"&amp;Sitio_Publico[[#This Row],[id]]</f>
        <v>000-2263</v>
      </c>
      <c r="W2264" s="18">
        <f>+VLOOKUP(Sitio_Publico[[#This Row],[territorio]],Estructura!$AE$4:$AH$1067,4,0)</f>
        <v>30005101</v>
      </c>
      <c r="X2264" s="18" t="str">
        <f>+VLOOKUP(Sitio_Publico[[#This Row],[tema]],Estructura!$G$4:$J$532,4,0)</f>
        <v>T-2</v>
      </c>
      <c r="Y2264" s="18" t="str">
        <f>+VLOOKUP(Sitio_Publico[[#This Row],[contenido]],Estructura!$L$4:$O$473,4,0)</f>
        <v>C-17</v>
      </c>
      <c r="Z2264" s="18" t="str">
        <f>+VLOOKUP(Sitio_Publico[[#This Row],[Filtro Integrado]],Estructura!$U$4:$W$529,3,0)</f>
        <v>FI-0</v>
      </c>
      <c r="AA2264" s="18" t="str">
        <f>+VLOOKUP(Sitio_Publico[[#This Row],[Muestra]],Estructura!$Y$4:$AB$483,4,0)</f>
        <v>M-00048</v>
      </c>
    </row>
    <row r="2265" spans="1:27" ht="40.799999999999997" x14ac:dyDescent="0.3">
      <c r="A2265" s="16">
        <f t="shared" si="35"/>
        <v>2264</v>
      </c>
      <c r="B2265" s="47" t="s">
        <v>15118</v>
      </c>
      <c r="C2265" s="13" t="s">
        <v>10447</v>
      </c>
      <c r="D2265" s="13" t="s">
        <v>10448</v>
      </c>
      <c r="E2265" s="44">
        <v>7109</v>
      </c>
      <c r="F2265" s="13" t="s">
        <v>10449</v>
      </c>
      <c r="G2265" s="23" t="s">
        <v>10473</v>
      </c>
      <c r="H2265" s="42" t="s">
        <v>458</v>
      </c>
      <c r="I2265" s="28" t="s">
        <v>140</v>
      </c>
      <c r="J2265" s="12" t="s">
        <v>393</v>
      </c>
      <c r="K2265" s="28" t="s">
        <v>10473</v>
      </c>
      <c r="L2265" s="12" t="s">
        <v>10452</v>
      </c>
      <c r="M2265" s="12" t="s">
        <v>10453</v>
      </c>
      <c r="N2265" s="12" t="s">
        <v>10454</v>
      </c>
      <c r="O2265" s="26" t="s">
        <v>11428</v>
      </c>
      <c r="P2265" s="26" t="s">
        <v>11429</v>
      </c>
      <c r="Q2265" s="25" t="s">
        <v>456</v>
      </c>
      <c r="R2265" s="26" t="s">
        <v>11430</v>
      </c>
      <c r="S2265" s="15" t="s">
        <v>11431</v>
      </c>
      <c r="T2265" s="52">
        <v>0</v>
      </c>
      <c r="U2265" s="22" t="s">
        <v>5869</v>
      </c>
      <c r="V2265" s="18" t="str">
        <f>+Sitio_Publico[[#This Row],[idcoleccion]]&amp;"-"&amp;Sitio_Publico[[#This Row],[id]]</f>
        <v>000-2264</v>
      </c>
      <c r="W2265" s="18">
        <f>+VLOOKUP(Sitio_Publico[[#This Row],[territorio]],Estructura!$AE$4:$AH$1067,4,0)</f>
        <v>30007109</v>
      </c>
      <c r="X2265" s="18" t="str">
        <f>+VLOOKUP(Sitio_Publico[[#This Row],[tema]],Estructura!$G$4:$J$532,4,0)</f>
        <v>T-2</v>
      </c>
      <c r="Y2265" s="18" t="str">
        <f>+VLOOKUP(Sitio_Publico[[#This Row],[contenido]],Estructura!$L$4:$O$473,4,0)</f>
        <v>C-18</v>
      </c>
      <c r="Z2265" s="18" t="str">
        <f>+VLOOKUP(Sitio_Publico[[#This Row],[Filtro Integrado]],Estructura!$U$4:$W$529,3,0)</f>
        <v>FI-0</v>
      </c>
      <c r="AA2265" s="18" t="str">
        <f>+VLOOKUP(Sitio_Publico[[#This Row],[Muestra]],Estructura!$Y$4:$AB$483,4,0)</f>
        <v>M-000160</v>
      </c>
    </row>
    <row r="2266" spans="1:27" ht="51" x14ac:dyDescent="0.3">
      <c r="A2266" s="16">
        <f t="shared" si="35"/>
        <v>2265</v>
      </c>
      <c r="B2266" s="47" t="s">
        <v>15118</v>
      </c>
      <c r="C2266" s="13" t="s">
        <v>10447</v>
      </c>
      <c r="D2266" s="13" t="s">
        <v>10448</v>
      </c>
      <c r="E2266" s="44">
        <v>9206</v>
      </c>
      <c r="F2266" s="13" t="s">
        <v>10449</v>
      </c>
      <c r="G2266" s="23" t="s">
        <v>10459</v>
      </c>
      <c r="H2266" s="42" t="s">
        <v>458</v>
      </c>
      <c r="I2266" s="28" t="s">
        <v>242</v>
      </c>
      <c r="J2266" s="12" t="s">
        <v>393</v>
      </c>
      <c r="K2266" s="28" t="s">
        <v>10459</v>
      </c>
      <c r="L2266" s="12" t="s">
        <v>10474</v>
      </c>
      <c r="M2266" s="12" t="s">
        <v>10453</v>
      </c>
      <c r="N2266" s="12" t="s">
        <v>10454</v>
      </c>
      <c r="O2266" s="26" t="s">
        <v>11432</v>
      </c>
      <c r="P2266" s="26" t="s">
        <v>11433</v>
      </c>
      <c r="Q2266" s="25" t="s">
        <v>10482</v>
      </c>
      <c r="R2266" s="26" t="s">
        <v>11434</v>
      </c>
      <c r="S2266" s="15" t="s">
        <v>11435</v>
      </c>
      <c r="T2266" s="52">
        <v>0</v>
      </c>
      <c r="U2266" s="22" t="s">
        <v>11436</v>
      </c>
      <c r="V2266" s="18" t="str">
        <f>+Sitio_Publico[[#This Row],[idcoleccion]]&amp;"-"&amp;Sitio_Publico[[#This Row],[id]]</f>
        <v>000-2265</v>
      </c>
      <c r="W2266" s="18">
        <f>+VLOOKUP(Sitio_Publico[[#This Row],[territorio]],Estructura!$AE$4:$AH$1067,4,0)</f>
        <v>30009206</v>
      </c>
      <c r="X2266" s="18" t="str">
        <f>+VLOOKUP(Sitio_Publico[[#This Row],[tema]],Estructura!$G$4:$J$532,4,0)</f>
        <v>T-2</v>
      </c>
      <c r="Y2266" s="18" t="str">
        <f>+VLOOKUP(Sitio_Publico[[#This Row],[contenido]],Estructura!$L$4:$O$473,4,0)</f>
        <v>C-16</v>
      </c>
      <c r="Z2266" s="18" t="str">
        <f>+VLOOKUP(Sitio_Publico[[#This Row],[Filtro Integrado]],Estructura!$U$4:$W$529,3,0)</f>
        <v>FI-0</v>
      </c>
      <c r="AA2266" s="18" t="str">
        <f>+VLOOKUP(Sitio_Publico[[#This Row],[Muestra]],Estructura!$Y$4:$AB$483,4,0)</f>
        <v>M-000159</v>
      </c>
    </row>
    <row r="2267" spans="1:27" ht="51" x14ac:dyDescent="0.3">
      <c r="A2267" s="16">
        <f t="shared" si="35"/>
        <v>2266</v>
      </c>
      <c r="B2267" s="47" t="s">
        <v>15118</v>
      </c>
      <c r="C2267" s="13" t="s">
        <v>10447</v>
      </c>
      <c r="D2267" s="13" t="s">
        <v>10448</v>
      </c>
      <c r="E2267" s="44">
        <v>5107</v>
      </c>
      <c r="F2267" s="13" t="s">
        <v>10449</v>
      </c>
      <c r="G2267" s="23" t="s">
        <v>10466</v>
      </c>
      <c r="H2267" s="42" t="s">
        <v>458</v>
      </c>
      <c r="I2267" s="28" t="s">
        <v>67</v>
      </c>
      <c r="J2267" s="12" t="s">
        <v>393</v>
      </c>
      <c r="K2267" s="28" t="s">
        <v>10524</v>
      </c>
      <c r="L2267" s="12" t="s">
        <v>10452</v>
      </c>
      <c r="M2267" s="12" t="s">
        <v>10453</v>
      </c>
      <c r="N2267" s="12" t="s">
        <v>10454</v>
      </c>
      <c r="O2267" s="26" t="s">
        <v>11437</v>
      </c>
      <c r="P2267" s="26" t="s">
        <v>11438</v>
      </c>
      <c r="Q2267" s="25" t="s">
        <v>456</v>
      </c>
      <c r="R2267" s="26" t="s">
        <v>11439</v>
      </c>
      <c r="S2267" s="15" t="s">
        <v>11440</v>
      </c>
      <c r="T2267" s="52">
        <v>0</v>
      </c>
      <c r="U2267" s="22" t="s">
        <v>11441</v>
      </c>
      <c r="V2267" s="18" t="str">
        <f>+Sitio_Publico[[#This Row],[idcoleccion]]&amp;"-"&amp;Sitio_Publico[[#This Row],[id]]</f>
        <v>000-2266</v>
      </c>
      <c r="W2267" s="18">
        <f>+VLOOKUP(Sitio_Publico[[#This Row],[territorio]],Estructura!$AE$4:$AH$1067,4,0)</f>
        <v>30005107</v>
      </c>
      <c r="X2267" s="18" t="str">
        <f>+VLOOKUP(Sitio_Publico[[#This Row],[tema]],Estructura!$G$4:$J$532,4,0)</f>
        <v>T-2</v>
      </c>
      <c r="Y2267" s="18" t="str">
        <f>+VLOOKUP(Sitio_Publico[[#This Row],[contenido]],Estructura!$L$4:$O$473,4,0)</f>
        <v>C-17</v>
      </c>
      <c r="Z2267" s="18" t="str">
        <f>+VLOOKUP(Sitio_Publico[[#This Row],[Filtro Integrado]],Estructura!$U$4:$W$529,3,0)</f>
        <v>FI-0</v>
      </c>
      <c r="AA2267" s="18" t="str">
        <f>+VLOOKUP(Sitio_Publico[[#This Row],[Muestra]],Estructura!$Y$4:$AB$483,4,0)</f>
        <v>M-00048</v>
      </c>
    </row>
    <row r="2268" spans="1:27" ht="40.799999999999997" x14ac:dyDescent="0.3">
      <c r="A2268" s="16">
        <f t="shared" si="35"/>
        <v>2267</v>
      </c>
      <c r="B2268" s="47" t="s">
        <v>15118</v>
      </c>
      <c r="C2268" s="13" t="s">
        <v>10447</v>
      </c>
      <c r="D2268" s="13" t="s">
        <v>10448</v>
      </c>
      <c r="E2268" s="44">
        <v>6101</v>
      </c>
      <c r="F2268" s="13" t="s">
        <v>10449</v>
      </c>
      <c r="G2268" s="23" t="s">
        <v>10473</v>
      </c>
      <c r="H2268" s="42" t="s">
        <v>458</v>
      </c>
      <c r="I2268" s="28" t="s">
        <v>100</v>
      </c>
      <c r="J2268" s="12" t="s">
        <v>393</v>
      </c>
      <c r="K2268" s="28" t="s">
        <v>10473</v>
      </c>
      <c r="L2268" s="12" t="s">
        <v>10474</v>
      </c>
      <c r="M2268" s="12" t="s">
        <v>10453</v>
      </c>
      <c r="N2268" s="12" t="s">
        <v>10454</v>
      </c>
      <c r="O2268" s="26" t="s">
        <v>11442</v>
      </c>
      <c r="P2268" s="26" t="s">
        <v>11443</v>
      </c>
      <c r="Q2268" s="25" t="s">
        <v>10495</v>
      </c>
      <c r="R2268" s="26" t="s">
        <v>11444</v>
      </c>
      <c r="S2268" s="15" t="s">
        <v>11445</v>
      </c>
      <c r="T2268" s="52">
        <v>0</v>
      </c>
      <c r="U2268" s="22" t="s">
        <v>10814</v>
      </c>
      <c r="V2268" s="18" t="str">
        <f>+Sitio_Publico[[#This Row],[idcoleccion]]&amp;"-"&amp;Sitio_Publico[[#This Row],[id]]</f>
        <v>000-2267</v>
      </c>
      <c r="W2268" s="18">
        <f>+VLOOKUP(Sitio_Publico[[#This Row],[territorio]],Estructura!$AE$4:$AH$1067,4,0)</f>
        <v>30006101</v>
      </c>
      <c r="X2268" s="18" t="str">
        <f>+VLOOKUP(Sitio_Publico[[#This Row],[tema]],Estructura!$G$4:$J$532,4,0)</f>
        <v>T-2</v>
      </c>
      <c r="Y2268" s="18" t="str">
        <f>+VLOOKUP(Sitio_Publico[[#This Row],[contenido]],Estructura!$L$4:$O$473,4,0)</f>
        <v>C-18</v>
      </c>
      <c r="Z2268" s="18" t="str">
        <f>+VLOOKUP(Sitio_Publico[[#This Row],[Filtro Integrado]],Estructura!$U$4:$W$529,3,0)</f>
        <v>FI-0</v>
      </c>
      <c r="AA2268" s="18" t="str">
        <f>+VLOOKUP(Sitio_Publico[[#This Row],[Muestra]],Estructura!$Y$4:$AB$483,4,0)</f>
        <v>M-000160</v>
      </c>
    </row>
    <row r="2269" spans="1:27" ht="51" x14ac:dyDescent="0.3">
      <c r="A2269" s="16">
        <f t="shared" si="35"/>
        <v>2268</v>
      </c>
      <c r="B2269" s="47" t="s">
        <v>15118</v>
      </c>
      <c r="C2269" s="13" t="s">
        <v>10447</v>
      </c>
      <c r="D2269" s="13" t="s">
        <v>10448</v>
      </c>
      <c r="E2269" s="44">
        <v>10304</v>
      </c>
      <c r="F2269" s="13" t="s">
        <v>10449</v>
      </c>
      <c r="G2269" s="23" t="s">
        <v>10466</v>
      </c>
      <c r="H2269" s="42" t="s">
        <v>458</v>
      </c>
      <c r="I2269" s="28" t="s">
        <v>270</v>
      </c>
      <c r="J2269" s="12" t="s">
        <v>393</v>
      </c>
      <c r="K2269" s="28" t="s">
        <v>10524</v>
      </c>
      <c r="L2269" s="12" t="s">
        <v>10452</v>
      </c>
      <c r="M2269" s="12" t="s">
        <v>10453</v>
      </c>
      <c r="N2269" s="12" t="s">
        <v>10454</v>
      </c>
      <c r="O2269" s="26" t="s">
        <v>11446</v>
      </c>
      <c r="P2269" s="26" t="s">
        <v>11447</v>
      </c>
      <c r="Q2269" s="25" t="s">
        <v>456</v>
      </c>
      <c r="R2269" s="26" t="s">
        <v>11448</v>
      </c>
      <c r="S2269" s="15" t="s">
        <v>11449</v>
      </c>
      <c r="T2269" s="52">
        <v>0</v>
      </c>
      <c r="U2269" s="22" t="s">
        <v>10692</v>
      </c>
      <c r="V2269" s="18" t="str">
        <f>+Sitio_Publico[[#This Row],[idcoleccion]]&amp;"-"&amp;Sitio_Publico[[#This Row],[id]]</f>
        <v>000-2268</v>
      </c>
      <c r="W2269" s="18">
        <f>+VLOOKUP(Sitio_Publico[[#This Row],[territorio]],Estructura!$AE$4:$AH$1067,4,0)</f>
        <v>30010304</v>
      </c>
      <c r="X2269" s="18" t="str">
        <f>+VLOOKUP(Sitio_Publico[[#This Row],[tema]],Estructura!$G$4:$J$532,4,0)</f>
        <v>T-2</v>
      </c>
      <c r="Y2269" s="18" t="str">
        <f>+VLOOKUP(Sitio_Publico[[#This Row],[contenido]],Estructura!$L$4:$O$473,4,0)</f>
        <v>C-17</v>
      </c>
      <c r="Z2269" s="18" t="str">
        <f>+VLOOKUP(Sitio_Publico[[#This Row],[Filtro Integrado]],Estructura!$U$4:$W$529,3,0)</f>
        <v>FI-0</v>
      </c>
      <c r="AA2269" s="18" t="str">
        <f>+VLOOKUP(Sitio_Publico[[#This Row],[Muestra]],Estructura!$Y$4:$AB$483,4,0)</f>
        <v>M-00048</v>
      </c>
    </row>
    <row r="2270" spans="1:27" ht="51" x14ac:dyDescent="0.3">
      <c r="A2270" s="16">
        <f t="shared" si="35"/>
        <v>2269</v>
      </c>
      <c r="B2270" s="47" t="s">
        <v>15118</v>
      </c>
      <c r="C2270" s="13" t="s">
        <v>10447</v>
      </c>
      <c r="D2270" s="13" t="s">
        <v>10448</v>
      </c>
      <c r="E2270" s="44">
        <v>1405</v>
      </c>
      <c r="F2270" s="13" t="s">
        <v>10449</v>
      </c>
      <c r="G2270" s="23" t="s">
        <v>10466</v>
      </c>
      <c r="H2270" s="42" t="s">
        <v>458</v>
      </c>
      <c r="I2270" s="28" t="s">
        <v>32</v>
      </c>
      <c r="J2270" s="12" t="s">
        <v>393</v>
      </c>
      <c r="K2270" s="28" t="s">
        <v>10492</v>
      </c>
      <c r="L2270" s="12" t="s">
        <v>10452</v>
      </c>
      <c r="M2270" s="12" t="s">
        <v>587</v>
      </c>
      <c r="N2270" s="12" t="s">
        <v>10454</v>
      </c>
      <c r="O2270" s="26" t="s">
        <v>11450</v>
      </c>
      <c r="P2270" s="26" t="s">
        <v>11451</v>
      </c>
      <c r="Q2270" s="25" t="s">
        <v>10495</v>
      </c>
      <c r="R2270" s="26" t="s">
        <v>11452</v>
      </c>
      <c r="S2270" s="15" t="s">
        <v>11453</v>
      </c>
      <c r="T2270" s="52">
        <v>0</v>
      </c>
      <c r="U2270" s="22" t="s">
        <v>11454</v>
      </c>
      <c r="V2270" s="18" t="str">
        <f>+Sitio_Publico[[#This Row],[idcoleccion]]&amp;"-"&amp;Sitio_Publico[[#This Row],[id]]</f>
        <v>000-2269</v>
      </c>
      <c r="W2270" s="18">
        <f>+VLOOKUP(Sitio_Publico[[#This Row],[territorio]],Estructura!$AE$4:$AH$1067,4,0)</f>
        <v>30001405</v>
      </c>
      <c r="X2270" s="18" t="str">
        <f>+VLOOKUP(Sitio_Publico[[#This Row],[tema]],Estructura!$G$4:$J$532,4,0)</f>
        <v>T-2</v>
      </c>
      <c r="Y2270" s="18" t="str">
        <f>+VLOOKUP(Sitio_Publico[[#This Row],[contenido]],Estructura!$L$4:$O$473,4,0)</f>
        <v>C-17</v>
      </c>
      <c r="Z2270" s="18" t="str">
        <f>+VLOOKUP(Sitio_Publico[[#This Row],[Filtro Integrado]],Estructura!$U$4:$W$529,3,0)</f>
        <v>FI-0</v>
      </c>
      <c r="AA2270" s="18" t="str">
        <f>+VLOOKUP(Sitio_Publico[[#This Row],[Muestra]],Estructura!$Y$4:$AB$483,4,0)</f>
        <v>M-000162</v>
      </c>
    </row>
    <row r="2271" spans="1:27" ht="51" x14ac:dyDescent="0.3">
      <c r="A2271" s="16">
        <f t="shared" si="35"/>
        <v>2270</v>
      </c>
      <c r="B2271" s="47" t="s">
        <v>15118</v>
      </c>
      <c r="C2271" s="13" t="s">
        <v>10447</v>
      </c>
      <c r="D2271" s="13" t="s">
        <v>10448</v>
      </c>
      <c r="E2271" s="44">
        <v>10206</v>
      </c>
      <c r="F2271" s="13" t="s">
        <v>10449</v>
      </c>
      <c r="G2271" s="23" t="s">
        <v>10466</v>
      </c>
      <c r="H2271" s="42" t="s">
        <v>458</v>
      </c>
      <c r="I2271" s="28" t="s">
        <v>262</v>
      </c>
      <c r="J2271" s="12" t="s">
        <v>393</v>
      </c>
      <c r="K2271" s="28" t="s">
        <v>10524</v>
      </c>
      <c r="L2271" s="12" t="s">
        <v>10452</v>
      </c>
      <c r="M2271" s="12" t="s">
        <v>10453</v>
      </c>
      <c r="N2271" s="12" t="s">
        <v>10454</v>
      </c>
      <c r="O2271" s="26" t="s">
        <v>11455</v>
      </c>
      <c r="P2271" s="26" t="s">
        <v>11456</v>
      </c>
      <c r="Q2271" s="25" t="s">
        <v>456</v>
      </c>
      <c r="R2271" s="26" t="s">
        <v>11457</v>
      </c>
      <c r="S2271" s="15" t="s">
        <v>11458</v>
      </c>
      <c r="T2271" s="52">
        <v>0</v>
      </c>
      <c r="U2271" s="22" t="s">
        <v>11459</v>
      </c>
      <c r="V2271" s="18" t="str">
        <f>+Sitio_Publico[[#This Row],[idcoleccion]]&amp;"-"&amp;Sitio_Publico[[#This Row],[id]]</f>
        <v>000-2270</v>
      </c>
      <c r="W2271" s="18">
        <f>+VLOOKUP(Sitio_Publico[[#This Row],[territorio]],Estructura!$AE$4:$AH$1067,4,0)</f>
        <v>30010206</v>
      </c>
      <c r="X2271" s="18" t="str">
        <f>+VLOOKUP(Sitio_Publico[[#This Row],[tema]],Estructura!$G$4:$J$532,4,0)</f>
        <v>T-2</v>
      </c>
      <c r="Y2271" s="18" t="str">
        <f>+VLOOKUP(Sitio_Publico[[#This Row],[contenido]],Estructura!$L$4:$O$473,4,0)</f>
        <v>C-17</v>
      </c>
      <c r="Z2271" s="18" t="str">
        <f>+VLOOKUP(Sitio_Publico[[#This Row],[Filtro Integrado]],Estructura!$U$4:$W$529,3,0)</f>
        <v>FI-0</v>
      </c>
      <c r="AA2271" s="18" t="str">
        <f>+VLOOKUP(Sitio_Publico[[#This Row],[Muestra]],Estructura!$Y$4:$AB$483,4,0)</f>
        <v>M-00048</v>
      </c>
    </row>
    <row r="2272" spans="1:27" ht="51" x14ac:dyDescent="0.3">
      <c r="A2272" s="16">
        <f t="shared" si="35"/>
        <v>2271</v>
      </c>
      <c r="B2272" s="47" t="s">
        <v>15118</v>
      </c>
      <c r="C2272" s="13" t="s">
        <v>10447</v>
      </c>
      <c r="D2272" s="13" t="s">
        <v>10448</v>
      </c>
      <c r="E2272" s="44">
        <v>12402</v>
      </c>
      <c r="F2272" s="13" t="s">
        <v>10449</v>
      </c>
      <c r="G2272" s="23" t="s">
        <v>10459</v>
      </c>
      <c r="H2272" s="42" t="s">
        <v>458</v>
      </c>
      <c r="I2272" s="28" t="s">
        <v>296</v>
      </c>
      <c r="J2272" s="12" t="s">
        <v>393</v>
      </c>
      <c r="K2272" s="28" t="s">
        <v>10459</v>
      </c>
      <c r="L2272" s="12" t="s">
        <v>10474</v>
      </c>
      <c r="M2272" s="12" t="s">
        <v>10453</v>
      </c>
      <c r="N2272" s="12" t="s">
        <v>10454</v>
      </c>
      <c r="O2272" s="26" t="s">
        <v>11460</v>
      </c>
      <c r="P2272" s="26" t="s">
        <v>11461</v>
      </c>
      <c r="Q2272" s="25" t="s">
        <v>10482</v>
      </c>
      <c r="R2272" s="26" t="s">
        <v>11462</v>
      </c>
      <c r="S2272" s="15" t="s">
        <v>11463</v>
      </c>
      <c r="T2272" s="52">
        <v>0</v>
      </c>
      <c r="U2272" s="22" t="s">
        <v>11382</v>
      </c>
      <c r="V2272" s="18" t="str">
        <f>+Sitio_Publico[[#This Row],[idcoleccion]]&amp;"-"&amp;Sitio_Publico[[#This Row],[id]]</f>
        <v>000-2271</v>
      </c>
      <c r="W2272" s="18">
        <f>+VLOOKUP(Sitio_Publico[[#This Row],[territorio]],Estructura!$AE$4:$AH$1067,4,0)</f>
        <v>30012402</v>
      </c>
      <c r="X2272" s="18" t="str">
        <f>+VLOOKUP(Sitio_Publico[[#This Row],[tema]],Estructura!$G$4:$J$532,4,0)</f>
        <v>T-2</v>
      </c>
      <c r="Y2272" s="18" t="str">
        <f>+VLOOKUP(Sitio_Publico[[#This Row],[contenido]],Estructura!$L$4:$O$473,4,0)</f>
        <v>C-16</v>
      </c>
      <c r="Z2272" s="18" t="str">
        <f>+VLOOKUP(Sitio_Publico[[#This Row],[Filtro Integrado]],Estructura!$U$4:$W$529,3,0)</f>
        <v>FI-0</v>
      </c>
      <c r="AA2272" s="18" t="str">
        <f>+VLOOKUP(Sitio_Publico[[#This Row],[Muestra]],Estructura!$Y$4:$AB$483,4,0)</f>
        <v>M-000159</v>
      </c>
    </row>
    <row r="2273" spans="1:27" ht="51" x14ac:dyDescent="0.3">
      <c r="A2273" s="16">
        <f t="shared" si="35"/>
        <v>2272</v>
      </c>
      <c r="B2273" s="47" t="s">
        <v>15118</v>
      </c>
      <c r="C2273" s="13" t="s">
        <v>10447</v>
      </c>
      <c r="D2273" s="13" t="s">
        <v>10448</v>
      </c>
      <c r="E2273" s="44">
        <v>9205</v>
      </c>
      <c r="F2273" s="13" t="s">
        <v>10449</v>
      </c>
      <c r="G2273" s="23" t="s">
        <v>10466</v>
      </c>
      <c r="H2273" s="42" t="s">
        <v>458</v>
      </c>
      <c r="I2273" s="28" t="s">
        <v>241</v>
      </c>
      <c r="J2273" s="12" t="s">
        <v>393</v>
      </c>
      <c r="K2273" s="28" t="s">
        <v>10492</v>
      </c>
      <c r="L2273" s="12" t="s">
        <v>10452</v>
      </c>
      <c r="M2273" s="12" t="s">
        <v>587</v>
      </c>
      <c r="N2273" s="12" t="s">
        <v>10454</v>
      </c>
      <c r="O2273" s="26" t="s">
        <v>11464</v>
      </c>
      <c r="P2273" s="26" t="s">
        <v>11465</v>
      </c>
      <c r="Q2273" s="25" t="s">
        <v>10495</v>
      </c>
      <c r="R2273" s="26" t="s">
        <v>11466</v>
      </c>
      <c r="S2273" s="15" t="s">
        <v>11467</v>
      </c>
      <c r="T2273" s="52">
        <v>0</v>
      </c>
      <c r="U2273" s="22" t="s">
        <v>11333</v>
      </c>
      <c r="V2273" s="18" t="str">
        <f>+Sitio_Publico[[#This Row],[idcoleccion]]&amp;"-"&amp;Sitio_Publico[[#This Row],[id]]</f>
        <v>000-2272</v>
      </c>
      <c r="W2273" s="18">
        <f>+VLOOKUP(Sitio_Publico[[#This Row],[territorio]],Estructura!$AE$4:$AH$1067,4,0)</f>
        <v>30009205</v>
      </c>
      <c r="X2273" s="18" t="str">
        <f>+VLOOKUP(Sitio_Publico[[#This Row],[tema]],Estructura!$G$4:$J$532,4,0)</f>
        <v>T-2</v>
      </c>
      <c r="Y2273" s="18" t="str">
        <f>+VLOOKUP(Sitio_Publico[[#This Row],[contenido]],Estructura!$L$4:$O$473,4,0)</f>
        <v>C-17</v>
      </c>
      <c r="Z2273" s="18" t="str">
        <f>+VLOOKUP(Sitio_Publico[[#This Row],[Filtro Integrado]],Estructura!$U$4:$W$529,3,0)</f>
        <v>FI-0</v>
      </c>
      <c r="AA2273" s="18" t="str">
        <f>+VLOOKUP(Sitio_Publico[[#This Row],[Muestra]],Estructura!$Y$4:$AB$483,4,0)</f>
        <v>M-000162</v>
      </c>
    </row>
    <row r="2274" spans="1:27" ht="51" x14ac:dyDescent="0.3">
      <c r="A2274" s="16">
        <f t="shared" si="35"/>
        <v>2273</v>
      </c>
      <c r="B2274" s="47" t="s">
        <v>15118</v>
      </c>
      <c r="C2274" s="13" t="s">
        <v>10447</v>
      </c>
      <c r="D2274" s="13" t="s">
        <v>10448</v>
      </c>
      <c r="E2274" s="44">
        <v>16</v>
      </c>
      <c r="F2274" s="13" t="s">
        <v>10465</v>
      </c>
      <c r="G2274" s="23" t="s">
        <v>10466</v>
      </c>
      <c r="H2274" s="42" t="s">
        <v>457</v>
      </c>
      <c r="I2274" s="28" t="s">
        <v>379</v>
      </c>
      <c r="J2274" s="12" t="s">
        <v>393</v>
      </c>
      <c r="K2274" s="28" t="s">
        <v>10829</v>
      </c>
      <c r="L2274" s="12" t="s">
        <v>10452</v>
      </c>
      <c r="M2274" s="12" t="s">
        <v>587</v>
      </c>
      <c r="N2274" s="12" t="s">
        <v>10454</v>
      </c>
      <c r="O2274" s="26" t="s">
        <v>11468</v>
      </c>
      <c r="P2274" s="26" t="s">
        <v>11469</v>
      </c>
      <c r="Q2274" s="25" t="s">
        <v>10495</v>
      </c>
      <c r="R2274" s="26" t="s">
        <v>11470</v>
      </c>
      <c r="S2274" s="15" t="s">
        <v>11471</v>
      </c>
      <c r="T2274" s="52">
        <v>0</v>
      </c>
      <c r="U2274" s="22" t="s">
        <v>10534</v>
      </c>
      <c r="V2274" s="18" t="str">
        <f>+Sitio_Publico[[#This Row],[idcoleccion]]&amp;"-"&amp;Sitio_Publico[[#This Row],[id]]</f>
        <v>000-2273</v>
      </c>
      <c r="W2274" s="18">
        <f>+VLOOKUP(Sitio_Publico[[#This Row],[territorio]],Estructura!$AE$4:$AH$1067,4,0)</f>
        <v>20000016</v>
      </c>
      <c r="X2274" s="18" t="str">
        <f>+VLOOKUP(Sitio_Publico[[#This Row],[tema]],Estructura!$G$4:$J$532,4,0)</f>
        <v>T-1</v>
      </c>
      <c r="Y2274" s="18" t="str">
        <f>+VLOOKUP(Sitio_Publico[[#This Row],[contenido]],Estructura!$L$4:$O$473,4,0)</f>
        <v>C-17</v>
      </c>
      <c r="Z2274" s="18" t="str">
        <f>+VLOOKUP(Sitio_Publico[[#This Row],[Filtro Integrado]],Estructura!$U$4:$W$529,3,0)</f>
        <v>FI-0</v>
      </c>
      <c r="AA2274" s="18" t="str">
        <f>+VLOOKUP(Sitio_Publico[[#This Row],[Muestra]],Estructura!$Y$4:$AB$483,4,0)</f>
        <v>M-000163</v>
      </c>
    </row>
    <row r="2275" spans="1:27" ht="51" x14ac:dyDescent="0.3">
      <c r="A2275" s="16">
        <f t="shared" si="35"/>
        <v>2274</v>
      </c>
      <c r="B2275" s="47" t="s">
        <v>15118</v>
      </c>
      <c r="C2275" s="13" t="s">
        <v>10447</v>
      </c>
      <c r="D2275" s="13" t="s">
        <v>10448</v>
      </c>
      <c r="E2275" s="44">
        <v>4304</v>
      </c>
      <c r="F2275" s="13" t="s">
        <v>10449</v>
      </c>
      <c r="G2275" s="23" t="s">
        <v>10450</v>
      </c>
      <c r="H2275" s="42" t="s">
        <v>458</v>
      </c>
      <c r="I2275" s="28" t="s">
        <v>61</v>
      </c>
      <c r="J2275" s="12" t="s">
        <v>393</v>
      </c>
      <c r="K2275" s="28" t="s">
        <v>10451</v>
      </c>
      <c r="L2275" s="12" t="s">
        <v>10452</v>
      </c>
      <c r="M2275" s="12" t="s">
        <v>10453</v>
      </c>
      <c r="N2275" s="12" t="s">
        <v>10454</v>
      </c>
      <c r="O2275" s="26" t="s">
        <v>11472</v>
      </c>
      <c r="P2275" s="26" t="s">
        <v>11473</v>
      </c>
      <c r="Q2275" s="25" t="s">
        <v>456</v>
      </c>
      <c r="R2275" s="26" t="s">
        <v>11474</v>
      </c>
      <c r="S2275" s="15" t="s">
        <v>11475</v>
      </c>
      <c r="T2275" s="52">
        <v>0</v>
      </c>
      <c r="U2275" s="22" t="s">
        <v>10503</v>
      </c>
      <c r="V2275" s="18" t="str">
        <f>+Sitio_Publico[[#This Row],[idcoleccion]]&amp;"-"&amp;Sitio_Publico[[#This Row],[id]]</f>
        <v>000-2274</v>
      </c>
      <c r="W2275" s="18">
        <f>+VLOOKUP(Sitio_Publico[[#This Row],[territorio]],Estructura!$AE$4:$AH$1067,4,0)</f>
        <v>30004304</v>
      </c>
      <c r="X2275" s="18" t="str">
        <f>+VLOOKUP(Sitio_Publico[[#This Row],[tema]],Estructura!$G$4:$J$532,4,0)</f>
        <v>T-2</v>
      </c>
      <c r="Y2275" s="18" t="str">
        <f>+VLOOKUP(Sitio_Publico[[#This Row],[contenido]],Estructura!$L$4:$O$473,4,0)</f>
        <v>C-15</v>
      </c>
      <c r="Z2275" s="18" t="str">
        <f>+VLOOKUP(Sitio_Publico[[#This Row],[Filtro Integrado]],Estructura!$U$4:$W$529,3,0)</f>
        <v>FI-0</v>
      </c>
      <c r="AA2275" s="18" t="str">
        <f>+VLOOKUP(Sitio_Publico[[#This Row],[Muestra]],Estructura!$Y$4:$AB$483,4,0)</f>
        <v>M-000158</v>
      </c>
    </row>
    <row r="2276" spans="1:27" ht="51" x14ac:dyDescent="0.3">
      <c r="A2276" s="16">
        <f t="shared" si="35"/>
        <v>2275</v>
      </c>
      <c r="B2276" s="47" t="s">
        <v>15118</v>
      </c>
      <c r="C2276" s="13" t="s">
        <v>10447</v>
      </c>
      <c r="D2276" s="13" t="s">
        <v>10448</v>
      </c>
      <c r="E2276" s="44">
        <v>6107</v>
      </c>
      <c r="F2276" s="13" t="s">
        <v>10449</v>
      </c>
      <c r="G2276" s="23" t="s">
        <v>10459</v>
      </c>
      <c r="H2276" s="42" t="s">
        <v>458</v>
      </c>
      <c r="I2276" s="28" t="s">
        <v>106</v>
      </c>
      <c r="J2276" s="12" t="s">
        <v>393</v>
      </c>
      <c r="K2276" s="28" t="s">
        <v>10459</v>
      </c>
      <c r="L2276" s="12" t="s">
        <v>10474</v>
      </c>
      <c r="M2276" s="12" t="s">
        <v>10453</v>
      </c>
      <c r="N2276" s="12" t="s">
        <v>10454</v>
      </c>
      <c r="O2276" s="26" t="s">
        <v>11476</v>
      </c>
      <c r="P2276" s="26" t="s">
        <v>11477</v>
      </c>
      <c r="Q2276" s="25" t="s">
        <v>10482</v>
      </c>
      <c r="R2276" s="26" t="s">
        <v>11478</v>
      </c>
      <c r="S2276" s="15" t="s">
        <v>11479</v>
      </c>
      <c r="T2276" s="52">
        <v>0</v>
      </c>
      <c r="U2276" s="22" t="s">
        <v>11480</v>
      </c>
      <c r="V2276" s="18" t="str">
        <f>+Sitio_Publico[[#This Row],[idcoleccion]]&amp;"-"&amp;Sitio_Publico[[#This Row],[id]]</f>
        <v>000-2275</v>
      </c>
      <c r="W2276" s="18">
        <f>+VLOOKUP(Sitio_Publico[[#This Row],[territorio]],Estructura!$AE$4:$AH$1067,4,0)</f>
        <v>30006107</v>
      </c>
      <c r="X2276" s="18" t="str">
        <f>+VLOOKUP(Sitio_Publico[[#This Row],[tema]],Estructura!$G$4:$J$532,4,0)</f>
        <v>T-2</v>
      </c>
      <c r="Y2276" s="18" t="str">
        <f>+VLOOKUP(Sitio_Publico[[#This Row],[contenido]],Estructura!$L$4:$O$473,4,0)</f>
        <v>C-16</v>
      </c>
      <c r="Z2276" s="18" t="str">
        <f>+VLOOKUP(Sitio_Publico[[#This Row],[Filtro Integrado]],Estructura!$U$4:$W$529,3,0)</f>
        <v>FI-0</v>
      </c>
      <c r="AA2276" s="18" t="str">
        <f>+VLOOKUP(Sitio_Publico[[#This Row],[Muestra]],Estructura!$Y$4:$AB$483,4,0)</f>
        <v>M-000159</v>
      </c>
    </row>
    <row r="2277" spans="1:27" ht="40.799999999999997" x14ac:dyDescent="0.3">
      <c r="A2277" s="16">
        <f t="shared" si="35"/>
        <v>2276</v>
      </c>
      <c r="B2277" s="47" t="s">
        <v>15118</v>
      </c>
      <c r="C2277" s="13" t="s">
        <v>10447</v>
      </c>
      <c r="D2277" s="13" t="s">
        <v>10448</v>
      </c>
      <c r="E2277" s="44">
        <v>3302</v>
      </c>
      <c r="F2277" s="13" t="s">
        <v>10449</v>
      </c>
      <c r="G2277" s="23" t="s">
        <v>10473</v>
      </c>
      <c r="H2277" s="42" t="s">
        <v>458</v>
      </c>
      <c r="I2277" s="28" t="s">
        <v>47</v>
      </c>
      <c r="J2277" s="12" t="s">
        <v>393</v>
      </c>
      <c r="K2277" s="28" t="s">
        <v>10473</v>
      </c>
      <c r="L2277" s="12" t="s">
        <v>10452</v>
      </c>
      <c r="M2277" s="12" t="s">
        <v>10453</v>
      </c>
      <c r="N2277" s="12" t="s">
        <v>10454</v>
      </c>
      <c r="O2277" s="26" t="s">
        <v>11481</v>
      </c>
      <c r="P2277" s="26" t="s">
        <v>11482</v>
      </c>
      <c r="Q2277" s="25" t="s">
        <v>456</v>
      </c>
      <c r="R2277" s="26" t="s">
        <v>11483</v>
      </c>
      <c r="S2277" s="15" t="s">
        <v>11484</v>
      </c>
      <c r="T2277" s="52">
        <v>0</v>
      </c>
      <c r="U2277" s="22" t="s">
        <v>4088</v>
      </c>
      <c r="V2277" s="18" t="str">
        <f>+Sitio_Publico[[#This Row],[idcoleccion]]&amp;"-"&amp;Sitio_Publico[[#This Row],[id]]</f>
        <v>000-2276</v>
      </c>
      <c r="W2277" s="18">
        <f>+VLOOKUP(Sitio_Publico[[#This Row],[territorio]],Estructura!$AE$4:$AH$1067,4,0)</f>
        <v>30003302</v>
      </c>
      <c r="X2277" s="18" t="str">
        <f>+VLOOKUP(Sitio_Publico[[#This Row],[tema]],Estructura!$G$4:$J$532,4,0)</f>
        <v>T-2</v>
      </c>
      <c r="Y2277" s="18" t="str">
        <f>+VLOOKUP(Sitio_Publico[[#This Row],[contenido]],Estructura!$L$4:$O$473,4,0)</f>
        <v>C-18</v>
      </c>
      <c r="Z2277" s="18" t="str">
        <f>+VLOOKUP(Sitio_Publico[[#This Row],[Filtro Integrado]],Estructura!$U$4:$W$529,3,0)</f>
        <v>FI-0</v>
      </c>
      <c r="AA2277" s="18" t="str">
        <f>+VLOOKUP(Sitio_Publico[[#This Row],[Muestra]],Estructura!$Y$4:$AB$483,4,0)</f>
        <v>M-000160</v>
      </c>
    </row>
    <row r="2278" spans="1:27" ht="51" x14ac:dyDescent="0.3">
      <c r="A2278" s="16">
        <f t="shared" si="35"/>
        <v>2277</v>
      </c>
      <c r="B2278" s="47" t="s">
        <v>15118</v>
      </c>
      <c r="C2278" s="13" t="s">
        <v>10447</v>
      </c>
      <c r="D2278" s="13" t="s">
        <v>10448</v>
      </c>
      <c r="E2278" s="44">
        <v>1</v>
      </c>
      <c r="F2278" s="13" t="s">
        <v>10465</v>
      </c>
      <c r="G2278" s="23" t="s">
        <v>10450</v>
      </c>
      <c r="H2278" s="42" t="s">
        <v>457</v>
      </c>
      <c r="I2278" s="28" t="s">
        <v>364</v>
      </c>
      <c r="J2278" s="12" t="s">
        <v>393</v>
      </c>
      <c r="K2278" s="28" t="s">
        <v>10486</v>
      </c>
      <c r="L2278" s="12" t="s">
        <v>10452</v>
      </c>
      <c r="M2278" s="12" t="s">
        <v>10453</v>
      </c>
      <c r="N2278" s="12" t="s">
        <v>10454</v>
      </c>
      <c r="O2278" s="26" t="s">
        <v>11485</v>
      </c>
      <c r="P2278" s="26" t="s">
        <v>11486</v>
      </c>
      <c r="Q2278" s="25" t="s">
        <v>456</v>
      </c>
      <c r="R2278" s="26" t="s">
        <v>11487</v>
      </c>
      <c r="S2278" s="15" t="s">
        <v>11488</v>
      </c>
      <c r="T2278" s="52">
        <v>0</v>
      </c>
      <c r="U2278" s="22" t="s">
        <v>11270</v>
      </c>
      <c r="V2278" s="18" t="str">
        <f>+Sitio_Publico[[#This Row],[idcoleccion]]&amp;"-"&amp;Sitio_Publico[[#This Row],[id]]</f>
        <v>000-2277</v>
      </c>
      <c r="W2278" s="18">
        <f>+VLOOKUP(Sitio_Publico[[#This Row],[territorio]],Estructura!$AE$4:$AH$1067,4,0)</f>
        <v>20000001</v>
      </c>
      <c r="X2278" s="18" t="str">
        <f>+VLOOKUP(Sitio_Publico[[#This Row],[tema]],Estructura!$G$4:$J$532,4,0)</f>
        <v>T-1</v>
      </c>
      <c r="Y2278" s="18" t="str">
        <f>+VLOOKUP(Sitio_Publico[[#This Row],[contenido]],Estructura!$L$4:$O$473,4,0)</f>
        <v>C-15</v>
      </c>
      <c r="Z2278" s="18" t="str">
        <f>+VLOOKUP(Sitio_Publico[[#This Row],[Filtro Integrado]],Estructura!$U$4:$W$529,3,0)</f>
        <v>FI-0</v>
      </c>
      <c r="AA2278" s="18" t="str">
        <f>+VLOOKUP(Sitio_Publico[[#This Row],[Muestra]],Estructura!$Y$4:$AB$483,4,0)</f>
        <v>M-000161</v>
      </c>
    </row>
    <row r="2279" spans="1:27" ht="51" x14ac:dyDescent="0.3">
      <c r="A2279" s="16">
        <f t="shared" si="35"/>
        <v>2278</v>
      </c>
      <c r="B2279" s="47" t="s">
        <v>15118</v>
      </c>
      <c r="C2279" s="13" t="s">
        <v>10447</v>
      </c>
      <c r="D2279" s="13" t="s">
        <v>10448</v>
      </c>
      <c r="E2279" s="44">
        <v>13119</v>
      </c>
      <c r="F2279" s="13" t="s">
        <v>10449</v>
      </c>
      <c r="G2279" s="23" t="s">
        <v>10450</v>
      </c>
      <c r="H2279" s="42" t="s">
        <v>458</v>
      </c>
      <c r="I2279" s="28" t="s">
        <v>315</v>
      </c>
      <c r="J2279" s="12" t="s">
        <v>393</v>
      </c>
      <c r="K2279" s="28" t="s">
        <v>10451</v>
      </c>
      <c r="L2279" s="12" t="s">
        <v>10452</v>
      </c>
      <c r="M2279" s="12" t="s">
        <v>10453</v>
      </c>
      <c r="N2279" s="12" t="s">
        <v>10454</v>
      </c>
      <c r="O2279" s="26" t="s">
        <v>11489</v>
      </c>
      <c r="P2279" s="26" t="s">
        <v>11490</v>
      </c>
      <c r="Q2279" s="25" t="s">
        <v>456</v>
      </c>
      <c r="R2279" s="26" t="s">
        <v>11491</v>
      </c>
      <c r="S2279" s="15" t="s">
        <v>11492</v>
      </c>
      <c r="T2279" s="52">
        <v>0</v>
      </c>
      <c r="U2279" s="22" t="s">
        <v>11493</v>
      </c>
      <c r="V2279" s="18" t="str">
        <f>+Sitio_Publico[[#This Row],[idcoleccion]]&amp;"-"&amp;Sitio_Publico[[#This Row],[id]]</f>
        <v>000-2278</v>
      </c>
      <c r="W2279" s="18">
        <f>+VLOOKUP(Sitio_Publico[[#This Row],[territorio]],Estructura!$AE$4:$AH$1067,4,0)</f>
        <v>30013119</v>
      </c>
      <c r="X2279" s="18" t="str">
        <f>+VLOOKUP(Sitio_Publico[[#This Row],[tema]],Estructura!$G$4:$J$532,4,0)</f>
        <v>T-2</v>
      </c>
      <c r="Y2279" s="18" t="str">
        <f>+VLOOKUP(Sitio_Publico[[#This Row],[contenido]],Estructura!$L$4:$O$473,4,0)</f>
        <v>C-15</v>
      </c>
      <c r="Z2279" s="18" t="str">
        <f>+VLOOKUP(Sitio_Publico[[#This Row],[Filtro Integrado]],Estructura!$U$4:$W$529,3,0)</f>
        <v>FI-0</v>
      </c>
      <c r="AA2279" s="18" t="str">
        <f>+VLOOKUP(Sitio_Publico[[#This Row],[Muestra]],Estructura!$Y$4:$AB$483,4,0)</f>
        <v>M-000158</v>
      </c>
    </row>
    <row r="2280" spans="1:27" ht="51" x14ac:dyDescent="0.3">
      <c r="A2280" s="16">
        <f t="shared" si="35"/>
        <v>2279</v>
      </c>
      <c r="B2280" s="47" t="s">
        <v>15118</v>
      </c>
      <c r="C2280" s="13" t="s">
        <v>10447</v>
      </c>
      <c r="D2280" s="13" t="s">
        <v>10448</v>
      </c>
      <c r="E2280" s="44">
        <v>4106</v>
      </c>
      <c r="F2280" s="13" t="s">
        <v>10449</v>
      </c>
      <c r="G2280" s="23" t="s">
        <v>10450</v>
      </c>
      <c r="H2280" s="42" t="s">
        <v>458</v>
      </c>
      <c r="I2280" s="28" t="s">
        <v>54</v>
      </c>
      <c r="J2280" s="12" t="s">
        <v>393</v>
      </c>
      <c r="K2280" s="28" t="s">
        <v>10486</v>
      </c>
      <c r="L2280" s="12" t="s">
        <v>10452</v>
      </c>
      <c r="M2280" s="12" t="s">
        <v>10453</v>
      </c>
      <c r="N2280" s="12" t="s">
        <v>10454</v>
      </c>
      <c r="O2280" s="26" t="s">
        <v>11494</v>
      </c>
      <c r="P2280" s="26" t="s">
        <v>11495</v>
      </c>
      <c r="Q2280" s="25" t="s">
        <v>456</v>
      </c>
      <c r="R2280" s="26" t="s">
        <v>11496</v>
      </c>
      <c r="S2280" s="15" t="s">
        <v>11497</v>
      </c>
      <c r="T2280" s="52">
        <v>0</v>
      </c>
      <c r="U2280" s="22" t="s">
        <v>11498</v>
      </c>
      <c r="V2280" s="18" t="str">
        <f>+Sitio_Publico[[#This Row],[idcoleccion]]&amp;"-"&amp;Sitio_Publico[[#This Row],[id]]</f>
        <v>000-2279</v>
      </c>
      <c r="W2280" s="18">
        <f>+VLOOKUP(Sitio_Publico[[#This Row],[territorio]],Estructura!$AE$4:$AH$1067,4,0)</f>
        <v>30004106</v>
      </c>
      <c r="X2280" s="18" t="str">
        <f>+VLOOKUP(Sitio_Publico[[#This Row],[tema]],Estructura!$G$4:$J$532,4,0)</f>
        <v>T-2</v>
      </c>
      <c r="Y2280" s="18" t="str">
        <f>+VLOOKUP(Sitio_Publico[[#This Row],[contenido]],Estructura!$L$4:$O$473,4,0)</f>
        <v>C-15</v>
      </c>
      <c r="Z2280" s="18" t="str">
        <f>+VLOOKUP(Sitio_Publico[[#This Row],[Filtro Integrado]],Estructura!$U$4:$W$529,3,0)</f>
        <v>FI-0</v>
      </c>
      <c r="AA2280" s="18" t="str">
        <f>+VLOOKUP(Sitio_Publico[[#This Row],[Muestra]],Estructura!$Y$4:$AB$483,4,0)</f>
        <v>M-000161</v>
      </c>
    </row>
    <row r="2281" spans="1:27" ht="51" x14ac:dyDescent="0.3">
      <c r="A2281" s="16">
        <f t="shared" si="35"/>
        <v>2280</v>
      </c>
      <c r="B2281" s="47" t="s">
        <v>15118</v>
      </c>
      <c r="C2281" s="13" t="s">
        <v>10447</v>
      </c>
      <c r="D2281" s="13" t="s">
        <v>10448</v>
      </c>
      <c r="E2281" s="44">
        <v>4102</v>
      </c>
      <c r="F2281" s="13" t="s">
        <v>10449</v>
      </c>
      <c r="G2281" s="23" t="s">
        <v>10459</v>
      </c>
      <c r="H2281" s="42" t="s">
        <v>458</v>
      </c>
      <c r="I2281" s="28" t="s">
        <v>22</v>
      </c>
      <c r="J2281" s="12" t="s">
        <v>393</v>
      </c>
      <c r="K2281" s="28" t="s">
        <v>10459</v>
      </c>
      <c r="L2281" s="12" t="s">
        <v>10452</v>
      </c>
      <c r="M2281" s="12" t="s">
        <v>10453</v>
      </c>
      <c r="N2281" s="12" t="s">
        <v>10454</v>
      </c>
      <c r="O2281" s="26" t="s">
        <v>11499</v>
      </c>
      <c r="P2281" s="26" t="s">
        <v>11500</v>
      </c>
      <c r="Q2281" s="25" t="s">
        <v>456</v>
      </c>
      <c r="R2281" s="26" t="s">
        <v>11501</v>
      </c>
      <c r="S2281" s="15" t="s">
        <v>11502</v>
      </c>
      <c r="T2281" s="52">
        <v>0</v>
      </c>
      <c r="U2281" s="22" t="s">
        <v>4322</v>
      </c>
      <c r="V2281" s="18" t="str">
        <f>+Sitio_Publico[[#This Row],[idcoleccion]]&amp;"-"&amp;Sitio_Publico[[#This Row],[id]]</f>
        <v>000-2280</v>
      </c>
      <c r="W2281" s="18">
        <f>+VLOOKUP(Sitio_Publico[[#This Row],[territorio]],Estructura!$AE$4:$AH$1067,4,0)</f>
        <v>30004102</v>
      </c>
      <c r="X2281" s="18" t="str">
        <f>+VLOOKUP(Sitio_Publico[[#This Row],[tema]],Estructura!$G$4:$J$532,4,0)</f>
        <v>T-2</v>
      </c>
      <c r="Y2281" s="18" t="str">
        <f>+VLOOKUP(Sitio_Publico[[#This Row],[contenido]],Estructura!$L$4:$O$473,4,0)</f>
        <v>C-16</v>
      </c>
      <c r="Z2281" s="18" t="str">
        <f>+VLOOKUP(Sitio_Publico[[#This Row],[Filtro Integrado]],Estructura!$U$4:$W$529,3,0)</f>
        <v>FI-0</v>
      </c>
      <c r="AA2281" s="18" t="str">
        <f>+VLOOKUP(Sitio_Publico[[#This Row],[Muestra]],Estructura!$Y$4:$AB$483,4,0)</f>
        <v>M-000159</v>
      </c>
    </row>
    <row r="2282" spans="1:27" ht="40.799999999999997" x14ac:dyDescent="0.3">
      <c r="A2282" s="16">
        <f t="shared" si="35"/>
        <v>2281</v>
      </c>
      <c r="B2282" s="47" t="s">
        <v>15118</v>
      </c>
      <c r="C2282" s="13" t="s">
        <v>10447</v>
      </c>
      <c r="D2282" s="13" t="s">
        <v>10448</v>
      </c>
      <c r="E2282" s="44">
        <v>5501</v>
      </c>
      <c r="F2282" s="13" t="s">
        <v>10449</v>
      </c>
      <c r="G2282" s="23" t="s">
        <v>10473</v>
      </c>
      <c r="H2282" s="42" t="s">
        <v>458</v>
      </c>
      <c r="I2282" s="28" t="s">
        <v>79</v>
      </c>
      <c r="J2282" s="12" t="s">
        <v>393</v>
      </c>
      <c r="K2282" s="28" t="s">
        <v>10473</v>
      </c>
      <c r="L2282" s="12" t="s">
        <v>10452</v>
      </c>
      <c r="M2282" s="12" t="s">
        <v>10453</v>
      </c>
      <c r="N2282" s="12" t="s">
        <v>10454</v>
      </c>
      <c r="O2282" s="26" t="s">
        <v>11503</v>
      </c>
      <c r="P2282" s="26" t="s">
        <v>11504</v>
      </c>
      <c r="Q2282" s="25" t="s">
        <v>456</v>
      </c>
      <c r="R2282" s="26" t="s">
        <v>11505</v>
      </c>
      <c r="S2282" s="15" t="s">
        <v>11506</v>
      </c>
      <c r="T2282" s="52">
        <v>0</v>
      </c>
      <c r="U2282" s="22" t="s">
        <v>6678</v>
      </c>
      <c r="V2282" s="18" t="str">
        <f>+Sitio_Publico[[#This Row],[idcoleccion]]&amp;"-"&amp;Sitio_Publico[[#This Row],[id]]</f>
        <v>000-2281</v>
      </c>
      <c r="W2282" s="18">
        <f>+VLOOKUP(Sitio_Publico[[#This Row],[territorio]],Estructura!$AE$4:$AH$1067,4,0)</f>
        <v>30005501</v>
      </c>
      <c r="X2282" s="18" t="str">
        <f>+VLOOKUP(Sitio_Publico[[#This Row],[tema]],Estructura!$G$4:$J$532,4,0)</f>
        <v>T-2</v>
      </c>
      <c r="Y2282" s="18" t="str">
        <f>+VLOOKUP(Sitio_Publico[[#This Row],[contenido]],Estructura!$L$4:$O$473,4,0)</f>
        <v>C-18</v>
      </c>
      <c r="Z2282" s="18" t="str">
        <f>+VLOOKUP(Sitio_Publico[[#This Row],[Filtro Integrado]],Estructura!$U$4:$W$529,3,0)</f>
        <v>FI-0</v>
      </c>
      <c r="AA2282" s="18" t="str">
        <f>+VLOOKUP(Sitio_Publico[[#This Row],[Muestra]],Estructura!$Y$4:$AB$483,4,0)</f>
        <v>M-000160</v>
      </c>
    </row>
    <row r="2283" spans="1:27" ht="51" x14ac:dyDescent="0.3">
      <c r="A2283" s="16">
        <f t="shared" si="35"/>
        <v>2282</v>
      </c>
      <c r="B2283" s="47" t="s">
        <v>15118</v>
      </c>
      <c r="C2283" s="13" t="s">
        <v>10447</v>
      </c>
      <c r="D2283" s="13" t="s">
        <v>10448</v>
      </c>
      <c r="E2283" s="44">
        <v>5604</v>
      </c>
      <c r="F2283" s="13" t="s">
        <v>10449</v>
      </c>
      <c r="G2283" s="23" t="s">
        <v>10450</v>
      </c>
      <c r="H2283" s="42" t="s">
        <v>458</v>
      </c>
      <c r="I2283" s="28" t="s">
        <v>87</v>
      </c>
      <c r="J2283" s="12" t="s">
        <v>393</v>
      </c>
      <c r="K2283" s="28" t="s">
        <v>10486</v>
      </c>
      <c r="L2283" s="12" t="s">
        <v>10452</v>
      </c>
      <c r="M2283" s="12" t="s">
        <v>10453</v>
      </c>
      <c r="N2283" s="12" t="s">
        <v>10454</v>
      </c>
      <c r="O2283" s="26" t="s">
        <v>11507</v>
      </c>
      <c r="P2283" s="26" t="s">
        <v>11508</v>
      </c>
      <c r="Q2283" s="25" t="s">
        <v>456</v>
      </c>
      <c r="R2283" s="26" t="s">
        <v>11509</v>
      </c>
      <c r="S2283" s="15" t="s">
        <v>11510</v>
      </c>
      <c r="T2283" s="52">
        <v>0</v>
      </c>
      <c r="U2283" s="22" t="s">
        <v>11511</v>
      </c>
      <c r="V2283" s="18" t="str">
        <f>+Sitio_Publico[[#This Row],[idcoleccion]]&amp;"-"&amp;Sitio_Publico[[#This Row],[id]]</f>
        <v>000-2282</v>
      </c>
      <c r="W2283" s="18">
        <f>+VLOOKUP(Sitio_Publico[[#This Row],[territorio]],Estructura!$AE$4:$AH$1067,4,0)</f>
        <v>30005604</v>
      </c>
      <c r="X2283" s="18" t="str">
        <f>+VLOOKUP(Sitio_Publico[[#This Row],[tema]],Estructura!$G$4:$J$532,4,0)</f>
        <v>T-2</v>
      </c>
      <c r="Y2283" s="18" t="str">
        <f>+VLOOKUP(Sitio_Publico[[#This Row],[contenido]],Estructura!$L$4:$O$473,4,0)</f>
        <v>C-15</v>
      </c>
      <c r="Z2283" s="18" t="str">
        <f>+VLOOKUP(Sitio_Publico[[#This Row],[Filtro Integrado]],Estructura!$U$4:$W$529,3,0)</f>
        <v>FI-0</v>
      </c>
      <c r="AA2283" s="18" t="str">
        <f>+VLOOKUP(Sitio_Publico[[#This Row],[Muestra]],Estructura!$Y$4:$AB$483,4,0)</f>
        <v>M-000161</v>
      </c>
    </row>
    <row r="2284" spans="1:27" ht="51" x14ac:dyDescent="0.3">
      <c r="A2284" s="16">
        <f t="shared" si="35"/>
        <v>2283</v>
      </c>
      <c r="B2284" s="47" t="s">
        <v>15118</v>
      </c>
      <c r="C2284" s="13" t="s">
        <v>10447</v>
      </c>
      <c r="D2284" s="13" t="s">
        <v>10448</v>
      </c>
      <c r="E2284" s="44">
        <v>9115</v>
      </c>
      <c r="F2284" s="13" t="s">
        <v>10449</v>
      </c>
      <c r="G2284" s="23" t="s">
        <v>10459</v>
      </c>
      <c r="H2284" s="42" t="s">
        <v>458</v>
      </c>
      <c r="I2284" s="28" t="s">
        <v>230</v>
      </c>
      <c r="J2284" s="12" t="s">
        <v>393</v>
      </c>
      <c r="K2284" s="28" t="s">
        <v>10459</v>
      </c>
      <c r="L2284" s="12" t="s">
        <v>10452</v>
      </c>
      <c r="M2284" s="12" t="s">
        <v>10453</v>
      </c>
      <c r="N2284" s="12" t="s">
        <v>10454</v>
      </c>
      <c r="O2284" s="26" t="s">
        <v>11512</v>
      </c>
      <c r="P2284" s="26" t="s">
        <v>11513</v>
      </c>
      <c r="Q2284" s="25" t="s">
        <v>456</v>
      </c>
      <c r="R2284" s="26" t="s">
        <v>11514</v>
      </c>
      <c r="S2284" s="15" t="s">
        <v>11515</v>
      </c>
      <c r="T2284" s="52">
        <v>0</v>
      </c>
      <c r="U2284" s="22" t="s">
        <v>11516</v>
      </c>
      <c r="V2284" s="18" t="str">
        <f>+Sitio_Publico[[#This Row],[idcoleccion]]&amp;"-"&amp;Sitio_Publico[[#This Row],[id]]</f>
        <v>000-2283</v>
      </c>
      <c r="W2284" s="18">
        <f>+VLOOKUP(Sitio_Publico[[#This Row],[territorio]],Estructura!$AE$4:$AH$1067,4,0)</f>
        <v>30009115</v>
      </c>
      <c r="X2284" s="18" t="str">
        <f>+VLOOKUP(Sitio_Publico[[#This Row],[tema]],Estructura!$G$4:$J$532,4,0)</f>
        <v>T-2</v>
      </c>
      <c r="Y2284" s="18" t="str">
        <f>+VLOOKUP(Sitio_Publico[[#This Row],[contenido]],Estructura!$L$4:$O$473,4,0)</f>
        <v>C-16</v>
      </c>
      <c r="Z2284" s="18" t="str">
        <f>+VLOOKUP(Sitio_Publico[[#This Row],[Filtro Integrado]],Estructura!$U$4:$W$529,3,0)</f>
        <v>FI-0</v>
      </c>
      <c r="AA2284" s="18" t="str">
        <f>+VLOOKUP(Sitio_Publico[[#This Row],[Muestra]],Estructura!$Y$4:$AB$483,4,0)</f>
        <v>M-000159</v>
      </c>
    </row>
    <row r="2285" spans="1:27" ht="51" x14ac:dyDescent="0.3">
      <c r="A2285" s="16">
        <f t="shared" si="35"/>
        <v>2284</v>
      </c>
      <c r="B2285" s="47" t="s">
        <v>15118</v>
      </c>
      <c r="C2285" s="13" t="s">
        <v>10447</v>
      </c>
      <c r="D2285" s="13" t="s">
        <v>10448</v>
      </c>
      <c r="E2285" s="44">
        <v>8112</v>
      </c>
      <c r="F2285" s="13" t="s">
        <v>10449</v>
      </c>
      <c r="G2285" s="23" t="s">
        <v>10450</v>
      </c>
      <c r="H2285" s="42" t="s">
        <v>458</v>
      </c>
      <c r="I2285" s="28" t="s">
        <v>173</v>
      </c>
      <c r="J2285" s="12" t="s">
        <v>393</v>
      </c>
      <c r="K2285" s="28" t="s">
        <v>10451</v>
      </c>
      <c r="L2285" s="12" t="s">
        <v>10452</v>
      </c>
      <c r="M2285" s="12" t="s">
        <v>10453</v>
      </c>
      <c r="N2285" s="12" t="s">
        <v>10454</v>
      </c>
      <c r="O2285" s="26" t="s">
        <v>11517</v>
      </c>
      <c r="P2285" s="26" t="s">
        <v>11518</v>
      </c>
      <c r="Q2285" s="25" t="s">
        <v>456</v>
      </c>
      <c r="R2285" s="26" t="s">
        <v>11519</v>
      </c>
      <c r="S2285" s="15" t="s">
        <v>11520</v>
      </c>
      <c r="T2285" s="52">
        <v>0</v>
      </c>
      <c r="U2285" s="22" t="s">
        <v>10464</v>
      </c>
      <c r="V2285" s="18" t="str">
        <f>+Sitio_Publico[[#This Row],[idcoleccion]]&amp;"-"&amp;Sitio_Publico[[#This Row],[id]]</f>
        <v>000-2284</v>
      </c>
      <c r="W2285" s="18">
        <f>+VLOOKUP(Sitio_Publico[[#This Row],[territorio]],Estructura!$AE$4:$AH$1067,4,0)</f>
        <v>30008112</v>
      </c>
      <c r="X2285" s="18" t="str">
        <f>+VLOOKUP(Sitio_Publico[[#This Row],[tema]],Estructura!$G$4:$J$532,4,0)</f>
        <v>T-2</v>
      </c>
      <c r="Y2285" s="18" t="str">
        <f>+VLOOKUP(Sitio_Publico[[#This Row],[contenido]],Estructura!$L$4:$O$473,4,0)</f>
        <v>C-15</v>
      </c>
      <c r="Z2285" s="18" t="str">
        <f>+VLOOKUP(Sitio_Publico[[#This Row],[Filtro Integrado]],Estructura!$U$4:$W$529,3,0)</f>
        <v>FI-0</v>
      </c>
      <c r="AA2285" s="18" t="str">
        <f>+VLOOKUP(Sitio_Publico[[#This Row],[Muestra]],Estructura!$Y$4:$AB$483,4,0)</f>
        <v>M-000158</v>
      </c>
    </row>
    <row r="2286" spans="1:27" ht="51" x14ac:dyDescent="0.3">
      <c r="A2286" s="16">
        <f t="shared" si="35"/>
        <v>2285</v>
      </c>
      <c r="B2286" s="47" t="s">
        <v>15118</v>
      </c>
      <c r="C2286" s="13" t="s">
        <v>10447</v>
      </c>
      <c r="D2286" s="13" t="s">
        <v>10448</v>
      </c>
      <c r="E2286" s="44">
        <v>10404</v>
      </c>
      <c r="F2286" s="13" t="s">
        <v>10449</v>
      </c>
      <c r="G2286" s="23" t="s">
        <v>10466</v>
      </c>
      <c r="H2286" s="42" t="s">
        <v>458</v>
      </c>
      <c r="I2286" s="28" t="s">
        <v>277</v>
      </c>
      <c r="J2286" s="12" t="s">
        <v>393</v>
      </c>
      <c r="K2286" s="28" t="s">
        <v>10524</v>
      </c>
      <c r="L2286" s="12" t="s">
        <v>10452</v>
      </c>
      <c r="M2286" s="12" t="s">
        <v>10453</v>
      </c>
      <c r="N2286" s="12" t="s">
        <v>10454</v>
      </c>
      <c r="O2286" s="26" t="s">
        <v>11521</v>
      </c>
      <c r="P2286" s="26" t="s">
        <v>11522</v>
      </c>
      <c r="Q2286" s="25" t="s">
        <v>456</v>
      </c>
      <c r="R2286" s="26" t="s">
        <v>11523</v>
      </c>
      <c r="S2286" s="15" t="s">
        <v>11524</v>
      </c>
      <c r="T2286" s="52">
        <v>0</v>
      </c>
      <c r="U2286" s="22" t="s">
        <v>11525</v>
      </c>
      <c r="V2286" s="18" t="str">
        <f>+Sitio_Publico[[#This Row],[idcoleccion]]&amp;"-"&amp;Sitio_Publico[[#This Row],[id]]</f>
        <v>000-2285</v>
      </c>
      <c r="W2286" s="18">
        <f>+VLOOKUP(Sitio_Publico[[#This Row],[territorio]],Estructura!$AE$4:$AH$1067,4,0)</f>
        <v>30010404</v>
      </c>
      <c r="X2286" s="18" t="str">
        <f>+VLOOKUP(Sitio_Publico[[#This Row],[tema]],Estructura!$G$4:$J$532,4,0)</f>
        <v>T-2</v>
      </c>
      <c r="Y2286" s="18" t="str">
        <f>+VLOOKUP(Sitio_Publico[[#This Row],[contenido]],Estructura!$L$4:$O$473,4,0)</f>
        <v>C-17</v>
      </c>
      <c r="Z2286" s="18" t="str">
        <f>+VLOOKUP(Sitio_Publico[[#This Row],[Filtro Integrado]],Estructura!$U$4:$W$529,3,0)</f>
        <v>FI-0</v>
      </c>
      <c r="AA2286" s="18" t="str">
        <f>+VLOOKUP(Sitio_Publico[[#This Row],[Muestra]],Estructura!$Y$4:$AB$483,4,0)</f>
        <v>M-00048</v>
      </c>
    </row>
    <row r="2287" spans="1:27" ht="51" x14ac:dyDescent="0.3">
      <c r="A2287" s="16">
        <f t="shared" si="35"/>
        <v>2286</v>
      </c>
      <c r="B2287" s="47" t="s">
        <v>15118</v>
      </c>
      <c r="C2287" s="13" t="s">
        <v>10447</v>
      </c>
      <c r="D2287" s="13" t="s">
        <v>10448</v>
      </c>
      <c r="E2287" s="44">
        <v>13101</v>
      </c>
      <c r="F2287" s="13" t="s">
        <v>10449</v>
      </c>
      <c r="G2287" s="23" t="s">
        <v>10459</v>
      </c>
      <c r="H2287" s="42" t="s">
        <v>458</v>
      </c>
      <c r="I2287" s="28" t="s">
        <v>297</v>
      </c>
      <c r="J2287" s="12" t="s">
        <v>393</v>
      </c>
      <c r="K2287" s="28" t="s">
        <v>10459</v>
      </c>
      <c r="L2287" s="12" t="s">
        <v>10474</v>
      </c>
      <c r="M2287" s="12" t="s">
        <v>10453</v>
      </c>
      <c r="N2287" s="12" t="s">
        <v>10454</v>
      </c>
      <c r="O2287" s="26" t="s">
        <v>11526</v>
      </c>
      <c r="P2287" s="26" t="s">
        <v>11527</v>
      </c>
      <c r="Q2287" s="25" t="s">
        <v>10482</v>
      </c>
      <c r="R2287" s="26" t="s">
        <v>11528</v>
      </c>
      <c r="S2287" s="15" t="s">
        <v>11529</v>
      </c>
      <c r="T2287" s="52">
        <v>0</v>
      </c>
      <c r="U2287" s="22" t="s">
        <v>10733</v>
      </c>
      <c r="V2287" s="18" t="str">
        <f>+Sitio_Publico[[#This Row],[idcoleccion]]&amp;"-"&amp;Sitio_Publico[[#This Row],[id]]</f>
        <v>000-2286</v>
      </c>
      <c r="W2287" s="18">
        <f>+VLOOKUP(Sitio_Publico[[#This Row],[territorio]],Estructura!$AE$4:$AH$1067,4,0)</f>
        <v>30013101</v>
      </c>
      <c r="X2287" s="18" t="str">
        <f>+VLOOKUP(Sitio_Publico[[#This Row],[tema]],Estructura!$G$4:$J$532,4,0)</f>
        <v>T-2</v>
      </c>
      <c r="Y2287" s="18" t="str">
        <f>+VLOOKUP(Sitio_Publico[[#This Row],[contenido]],Estructura!$L$4:$O$473,4,0)</f>
        <v>C-16</v>
      </c>
      <c r="Z2287" s="18" t="str">
        <f>+VLOOKUP(Sitio_Publico[[#This Row],[Filtro Integrado]],Estructura!$U$4:$W$529,3,0)</f>
        <v>FI-0</v>
      </c>
      <c r="AA2287" s="18" t="str">
        <f>+VLOOKUP(Sitio_Publico[[#This Row],[Muestra]],Estructura!$Y$4:$AB$483,4,0)</f>
        <v>M-000159</v>
      </c>
    </row>
    <row r="2288" spans="1:27" ht="51" x14ac:dyDescent="0.3">
      <c r="A2288" s="16">
        <f t="shared" si="35"/>
        <v>2287</v>
      </c>
      <c r="B2288" s="47" t="s">
        <v>15118</v>
      </c>
      <c r="C2288" s="13" t="s">
        <v>10447</v>
      </c>
      <c r="D2288" s="13" t="s">
        <v>10448</v>
      </c>
      <c r="E2288" s="44">
        <v>10404</v>
      </c>
      <c r="F2288" s="13" t="s">
        <v>10449</v>
      </c>
      <c r="G2288" s="23" t="s">
        <v>10450</v>
      </c>
      <c r="H2288" s="42" t="s">
        <v>458</v>
      </c>
      <c r="I2288" s="28" t="s">
        <v>277</v>
      </c>
      <c r="J2288" s="12" t="s">
        <v>393</v>
      </c>
      <c r="K2288" s="28" t="s">
        <v>10451</v>
      </c>
      <c r="L2288" s="12" t="s">
        <v>10452</v>
      </c>
      <c r="M2288" s="12" t="s">
        <v>10453</v>
      </c>
      <c r="N2288" s="12" t="s">
        <v>10454</v>
      </c>
      <c r="O2288" s="26" t="s">
        <v>11530</v>
      </c>
      <c r="P2288" s="26" t="s">
        <v>11531</v>
      </c>
      <c r="Q2288" s="25" t="s">
        <v>456</v>
      </c>
      <c r="R2288" s="26" t="s">
        <v>11532</v>
      </c>
      <c r="S2288" s="15" t="s">
        <v>11533</v>
      </c>
      <c r="T2288" s="52">
        <v>0</v>
      </c>
      <c r="U2288" s="22" t="s">
        <v>11534</v>
      </c>
      <c r="V2288" s="18" t="str">
        <f>+Sitio_Publico[[#This Row],[idcoleccion]]&amp;"-"&amp;Sitio_Publico[[#This Row],[id]]</f>
        <v>000-2287</v>
      </c>
      <c r="W2288" s="18">
        <f>+VLOOKUP(Sitio_Publico[[#This Row],[territorio]],Estructura!$AE$4:$AH$1067,4,0)</f>
        <v>30010404</v>
      </c>
      <c r="X2288" s="18" t="str">
        <f>+VLOOKUP(Sitio_Publico[[#This Row],[tema]],Estructura!$G$4:$J$532,4,0)</f>
        <v>T-2</v>
      </c>
      <c r="Y2288" s="18" t="str">
        <f>+VLOOKUP(Sitio_Publico[[#This Row],[contenido]],Estructura!$L$4:$O$473,4,0)</f>
        <v>C-15</v>
      </c>
      <c r="Z2288" s="18" t="str">
        <f>+VLOOKUP(Sitio_Publico[[#This Row],[Filtro Integrado]],Estructura!$U$4:$W$529,3,0)</f>
        <v>FI-0</v>
      </c>
      <c r="AA2288" s="18" t="str">
        <f>+VLOOKUP(Sitio_Publico[[#This Row],[Muestra]],Estructura!$Y$4:$AB$483,4,0)</f>
        <v>M-000158</v>
      </c>
    </row>
    <row r="2289" spans="1:27" ht="51" x14ac:dyDescent="0.3">
      <c r="A2289" s="16">
        <f t="shared" si="35"/>
        <v>2288</v>
      </c>
      <c r="B2289" s="47" t="s">
        <v>15118</v>
      </c>
      <c r="C2289" s="13" t="s">
        <v>10447</v>
      </c>
      <c r="D2289" s="13" t="s">
        <v>10448</v>
      </c>
      <c r="E2289" s="44">
        <v>16302</v>
      </c>
      <c r="F2289" s="13" t="s">
        <v>10449</v>
      </c>
      <c r="G2289" s="23" t="s">
        <v>10459</v>
      </c>
      <c r="H2289" s="42" t="s">
        <v>458</v>
      </c>
      <c r="I2289" s="28" t="s">
        <v>199</v>
      </c>
      <c r="J2289" s="12" t="s">
        <v>393</v>
      </c>
      <c r="K2289" s="28" t="s">
        <v>10459</v>
      </c>
      <c r="L2289" s="12" t="s">
        <v>10474</v>
      </c>
      <c r="M2289" s="12" t="s">
        <v>10453</v>
      </c>
      <c r="N2289" s="12" t="s">
        <v>10454</v>
      </c>
      <c r="O2289" s="26" t="s">
        <v>11535</v>
      </c>
      <c r="P2289" s="26" t="s">
        <v>11536</v>
      </c>
      <c r="Q2289" s="25" t="s">
        <v>10482</v>
      </c>
      <c r="R2289" s="26" t="s">
        <v>11537</v>
      </c>
      <c r="S2289" s="15" t="s">
        <v>11538</v>
      </c>
      <c r="T2289" s="52">
        <v>0</v>
      </c>
      <c r="U2289" s="22" t="s">
        <v>11539</v>
      </c>
      <c r="V2289" s="18" t="str">
        <f>+Sitio_Publico[[#This Row],[idcoleccion]]&amp;"-"&amp;Sitio_Publico[[#This Row],[id]]</f>
        <v>000-2288</v>
      </c>
      <c r="W2289" s="18">
        <f>+VLOOKUP(Sitio_Publico[[#This Row],[territorio]],Estructura!$AE$4:$AH$1067,4,0)</f>
        <v>30016302</v>
      </c>
      <c r="X2289" s="18" t="str">
        <f>+VLOOKUP(Sitio_Publico[[#This Row],[tema]],Estructura!$G$4:$J$532,4,0)</f>
        <v>T-2</v>
      </c>
      <c r="Y2289" s="18" t="str">
        <f>+VLOOKUP(Sitio_Publico[[#This Row],[contenido]],Estructura!$L$4:$O$473,4,0)</f>
        <v>C-16</v>
      </c>
      <c r="Z2289" s="18" t="str">
        <f>+VLOOKUP(Sitio_Publico[[#This Row],[Filtro Integrado]],Estructura!$U$4:$W$529,3,0)</f>
        <v>FI-0</v>
      </c>
      <c r="AA2289" s="18" t="str">
        <f>+VLOOKUP(Sitio_Publico[[#This Row],[Muestra]],Estructura!$Y$4:$AB$483,4,0)</f>
        <v>M-000159</v>
      </c>
    </row>
    <row r="2290" spans="1:27" ht="40.799999999999997" x14ac:dyDescent="0.3">
      <c r="A2290" s="16">
        <f t="shared" si="35"/>
        <v>2289</v>
      </c>
      <c r="B2290" s="47" t="s">
        <v>15118</v>
      </c>
      <c r="C2290" s="13" t="s">
        <v>10447</v>
      </c>
      <c r="D2290" s="13" t="s">
        <v>10448</v>
      </c>
      <c r="E2290" s="44">
        <v>14204</v>
      </c>
      <c r="F2290" s="13" t="s">
        <v>10449</v>
      </c>
      <c r="G2290" s="23" t="s">
        <v>10473</v>
      </c>
      <c r="H2290" s="42" t="s">
        <v>458</v>
      </c>
      <c r="I2290" s="28" t="s">
        <v>358</v>
      </c>
      <c r="J2290" s="12" t="s">
        <v>393</v>
      </c>
      <c r="K2290" s="28" t="s">
        <v>10473</v>
      </c>
      <c r="L2290" s="12" t="s">
        <v>10474</v>
      </c>
      <c r="M2290" s="12" t="s">
        <v>10453</v>
      </c>
      <c r="N2290" s="12" t="s">
        <v>10454</v>
      </c>
      <c r="O2290" s="26" t="s">
        <v>11540</v>
      </c>
      <c r="P2290" s="26" t="s">
        <v>11541</v>
      </c>
      <c r="Q2290" s="25" t="s">
        <v>10495</v>
      </c>
      <c r="R2290" s="26" t="s">
        <v>11542</v>
      </c>
      <c r="S2290" s="15" t="s">
        <v>11543</v>
      </c>
      <c r="T2290" s="52">
        <v>0</v>
      </c>
      <c r="U2290" s="22" t="s">
        <v>1629</v>
      </c>
      <c r="V2290" s="18" t="str">
        <f>+Sitio_Publico[[#This Row],[idcoleccion]]&amp;"-"&amp;Sitio_Publico[[#This Row],[id]]</f>
        <v>000-2289</v>
      </c>
      <c r="W2290" s="18">
        <f>+VLOOKUP(Sitio_Publico[[#This Row],[territorio]],Estructura!$AE$4:$AH$1067,4,0)</f>
        <v>30014204</v>
      </c>
      <c r="X2290" s="18" t="str">
        <f>+VLOOKUP(Sitio_Publico[[#This Row],[tema]],Estructura!$G$4:$J$532,4,0)</f>
        <v>T-2</v>
      </c>
      <c r="Y2290" s="18" t="str">
        <f>+VLOOKUP(Sitio_Publico[[#This Row],[contenido]],Estructura!$L$4:$O$473,4,0)</f>
        <v>C-18</v>
      </c>
      <c r="Z2290" s="18" t="str">
        <f>+VLOOKUP(Sitio_Publico[[#This Row],[Filtro Integrado]],Estructura!$U$4:$W$529,3,0)</f>
        <v>FI-0</v>
      </c>
      <c r="AA2290" s="18" t="str">
        <f>+VLOOKUP(Sitio_Publico[[#This Row],[Muestra]],Estructura!$Y$4:$AB$483,4,0)</f>
        <v>M-000160</v>
      </c>
    </row>
    <row r="2291" spans="1:27" ht="40.799999999999997" x14ac:dyDescent="0.3">
      <c r="A2291" s="16">
        <f t="shared" si="35"/>
        <v>2290</v>
      </c>
      <c r="B2291" s="47" t="s">
        <v>15118</v>
      </c>
      <c r="C2291" s="13" t="s">
        <v>10447</v>
      </c>
      <c r="D2291" s="13" t="s">
        <v>10448</v>
      </c>
      <c r="E2291" s="44">
        <v>13108</v>
      </c>
      <c r="F2291" s="13" t="s">
        <v>10449</v>
      </c>
      <c r="G2291" s="23" t="s">
        <v>10473</v>
      </c>
      <c r="H2291" s="42" t="s">
        <v>458</v>
      </c>
      <c r="I2291" s="28" t="s">
        <v>304</v>
      </c>
      <c r="J2291" s="12" t="s">
        <v>393</v>
      </c>
      <c r="K2291" s="28" t="s">
        <v>10473</v>
      </c>
      <c r="L2291" s="12" t="s">
        <v>10452</v>
      </c>
      <c r="M2291" s="12" t="s">
        <v>10453</v>
      </c>
      <c r="N2291" s="12" t="s">
        <v>10454</v>
      </c>
      <c r="O2291" s="26" t="s">
        <v>11544</v>
      </c>
      <c r="P2291" s="26" t="s">
        <v>11545</v>
      </c>
      <c r="Q2291" s="25" t="s">
        <v>456</v>
      </c>
      <c r="R2291" s="26" t="s">
        <v>11546</v>
      </c>
      <c r="S2291" s="15" t="s">
        <v>11547</v>
      </c>
      <c r="T2291" s="52">
        <v>0</v>
      </c>
      <c r="U2291" s="22" t="s">
        <v>11548</v>
      </c>
      <c r="V2291" s="18" t="str">
        <f>+Sitio_Publico[[#This Row],[idcoleccion]]&amp;"-"&amp;Sitio_Publico[[#This Row],[id]]</f>
        <v>000-2290</v>
      </c>
      <c r="W2291" s="18">
        <f>+VLOOKUP(Sitio_Publico[[#This Row],[territorio]],Estructura!$AE$4:$AH$1067,4,0)</f>
        <v>30013108</v>
      </c>
      <c r="X2291" s="18" t="str">
        <f>+VLOOKUP(Sitio_Publico[[#This Row],[tema]],Estructura!$G$4:$J$532,4,0)</f>
        <v>T-2</v>
      </c>
      <c r="Y2291" s="18" t="str">
        <f>+VLOOKUP(Sitio_Publico[[#This Row],[contenido]],Estructura!$L$4:$O$473,4,0)</f>
        <v>C-18</v>
      </c>
      <c r="Z2291" s="18" t="str">
        <f>+VLOOKUP(Sitio_Publico[[#This Row],[Filtro Integrado]],Estructura!$U$4:$W$529,3,0)</f>
        <v>FI-0</v>
      </c>
      <c r="AA2291" s="18" t="str">
        <f>+VLOOKUP(Sitio_Publico[[#This Row],[Muestra]],Estructura!$Y$4:$AB$483,4,0)</f>
        <v>M-000160</v>
      </c>
    </row>
    <row r="2292" spans="1:27" ht="51" x14ac:dyDescent="0.3">
      <c r="A2292" s="16">
        <f t="shared" si="35"/>
        <v>2291</v>
      </c>
      <c r="B2292" s="47" t="s">
        <v>15118</v>
      </c>
      <c r="C2292" s="13" t="s">
        <v>10447</v>
      </c>
      <c r="D2292" s="13" t="s">
        <v>10448</v>
      </c>
      <c r="E2292" s="44">
        <v>7308</v>
      </c>
      <c r="F2292" s="13" t="s">
        <v>10449</v>
      </c>
      <c r="G2292" s="23" t="s">
        <v>10466</v>
      </c>
      <c r="H2292" s="42" t="s">
        <v>458</v>
      </c>
      <c r="I2292" s="28" t="s">
        <v>152</v>
      </c>
      <c r="J2292" s="12" t="s">
        <v>393</v>
      </c>
      <c r="K2292" s="28" t="s">
        <v>10492</v>
      </c>
      <c r="L2292" s="12" t="s">
        <v>10452</v>
      </c>
      <c r="M2292" s="12" t="s">
        <v>587</v>
      </c>
      <c r="N2292" s="12" t="s">
        <v>10454</v>
      </c>
      <c r="O2292" s="26" t="s">
        <v>11549</v>
      </c>
      <c r="P2292" s="26" t="s">
        <v>11550</v>
      </c>
      <c r="Q2292" s="25" t="s">
        <v>10495</v>
      </c>
      <c r="R2292" s="26" t="s">
        <v>11551</v>
      </c>
      <c r="S2292" s="15" t="s">
        <v>11552</v>
      </c>
      <c r="T2292" s="52">
        <v>0</v>
      </c>
      <c r="U2292" s="22" t="s">
        <v>4734</v>
      </c>
      <c r="V2292" s="18" t="str">
        <f>+Sitio_Publico[[#This Row],[idcoleccion]]&amp;"-"&amp;Sitio_Publico[[#This Row],[id]]</f>
        <v>000-2291</v>
      </c>
      <c r="W2292" s="18">
        <f>+VLOOKUP(Sitio_Publico[[#This Row],[territorio]],Estructura!$AE$4:$AH$1067,4,0)</f>
        <v>30007308</v>
      </c>
      <c r="X2292" s="18" t="str">
        <f>+VLOOKUP(Sitio_Publico[[#This Row],[tema]],Estructura!$G$4:$J$532,4,0)</f>
        <v>T-2</v>
      </c>
      <c r="Y2292" s="18" t="str">
        <f>+VLOOKUP(Sitio_Publico[[#This Row],[contenido]],Estructura!$L$4:$O$473,4,0)</f>
        <v>C-17</v>
      </c>
      <c r="Z2292" s="18" t="str">
        <f>+VLOOKUP(Sitio_Publico[[#This Row],[Filtro Integrado]],Estructura!$U$4:$W$529,3,0)</f>
        <v>FI-0</v>
      </c>
      <c r="AA2292" s="18" t="str">
        <f>+VLOOKUP(Sitio_Publico[[#This Row],[Muestra]],Estructura!$Y$4:$AB$483,4,0)</f>
        <v>M-000162</v>
      </c>
    </row>
    <row r="2293" spans="1:27" ht="40.799999999999997" x14ac:dyDescent="0.3">
      <c r="A2293" s="16">
        <f t="shared" si="35"/>
        <v>2292</v>
      </c>
      <c r="B2293" s="47" t="s">
        <v>15118</v>
      </c>
      <c r="C2293" s="13" t="s">
        <v>10447</v>
      </c>
      <c r="D2293" s="13" t="s">
        <v>10448</v>
      </c>
      <c r="E2293" s="44">
        <v>9208</v>
      </c>
      <c r="F2293" s="13" t="s">
        <v>10449</v>
      </c>
      <c r="G2293" s="23" t="s">
        <v>10473</v>
      </c>
      <c r="H2293" s="42" t="s">
        <v>458</v>
      </c>
      <c r="I2293" s="28" t="s">
        <v>244</v>
      </c>
      <c r="J2293" s="12" t="s">
        <v>393</v>
      </c>
      <c r="K2293" s="28" t="s">
        <v>10473</v>
      </c>
      <c r="L2293" s="12" t="s">
        <v>10452</v>
      </c>
      <c r="M2293" s="12" t="s">
        <v>10453</v>
      </c>
      <c r="N2293" s="12" t="s">
        <v>10454</v>
      </c>
      <c r="O2293" s="26" t="s">
        <v>11553</v>
      </c>
      <c r="P2293" s="26" t="s">
        <v>11554</v>
      </c>
      <c r="Q2293" s="25" t="s">
        <v>456</v>
      </c>
      <c r="R2293" s="26" t="s">
        <v>11555</v>
      </c>
      <c r="S2293" s="15" t="s">
        <v>11556</v>
      </c>
      <c r="T2293" s="52">
        <v>0</v>
      </c>
      <c r="U2293" s="22" t="s">
        <v>11557</v>
      </c>
      <c r="V2293" s="18" t="str">
        <f>+Sitio_Publico[[#This Row],[idcoleccion]]&amp;"-"&amp;Sitio_Publico[[#This Row],[id]]</f>
        <v>000-2292</v>
      </c>
      <c r="W2293" s="18">
        <f>+VLOOKUP(Sitio_Publico[[#This Row],[territorio]],Estructura!$AE$4:$AH$1067,4,0)</f>
        <v>30009208</v>
      </c>
      <c r="X2293" s="18" t="str">
        <f>+VLOOKUP(Sitio_Publico[[#This Row],[tema]],Estructura!$G$4:$J$532,4,0)</f>
        <v>T-2</v>
      </c>
      <c r="Y2293" s="18" t="str">
        <f>+VLOOKUP(Sitio_Publico[[#This Row],[contenido]],Estructura!$L$4:$O$473,4,0)</f>
        <v>C-18</v>
      </c>
      <c r="Z2293" s="18" t="str">
        <f>+VLOOKUP(Sitio_Publico[[#This Row],[Filtro Integrado]],Estructura!$U$4:$W$529,3,0)</f>
        <v>FI-0</v>
      </c>
      <c r="AA2293" s="18" t="str">
        <f>+VLOOKUP(Sitio_Publico[[#This Row],[Muestra]],Estructura!$Y$4:$AB$483,4,0)</f>
        <v>M-000160</v>
      </c>
    </row>
    <row r="2294" spans="1:27" ht="51" x14ac:dyDescent="0.3">
      <c r="A2294" s="16">
        <f t="shared" si="35"/>
        <v>2293</v>
      </c>
      <c r="B2294" s="47" t="s">
        <v>15118</v>
      </c>
      <c r="C2294" s="13" t="s">
        <v>10447</v>
      </c>
      <c r="D2294" s="13" t="s">
        <v>10448</v>
      </c>
      <c r="E2294" s="44">
        <v>12401</v>
      </c>
      <c r="F2294" s="13" t="s">
        <v>10449</v>
      </c>
      <c r="G2294" s="23" t="s">
        <v>10466</v>
      </c>
      <c r="H2294" s="42" t="s">
        <v>458</v>
      </c>
      <c r="I2294" s="28" t="s">
        <v>295</v>
      </c>
      <c r="J2294" s="12" t="s">
        <v>393</v>
      </c>
      <c r="K2294" s="28" t="s">
        <v>10492</v>
      </c>
      <c r="L2294" s="12" t="s">
        <v>10452</v>
      </c>
      <c r="M2294" s="12" t="s">
        <v>587</v>
      </c>
      <c r="N2294" s="12" t="s">
        <v>10454</v>
      </c>
      <c r="O2294" s="26" t="s">
        <v>11558</v>
      </c>
      <c r="P2294" s="26" t="s">
        <v>11559</v>
      </c>
      <c r="Q2294" s="25" t="s">
        <v>10495</v>
      </c>
      <c r="R2294" s="26" t="s">
        <v>11560</v>
      </c>
      <c r="S2294" s="15" t="s">
        <v>11561</v>
      </c>
      <c r="T2294" s="52">
        <v>0</v>
      </c>
      <c r="U2294" s="22" t="s">
        <v>11562</v>
      </c>
      <c r="V2294" s="18" t="str">
        <f>+Sitio_Publico[[#This Row],[idcoleccion]]&amp;"-"&amp;Sitio_Publico[[#This Row],[id]]</f>
        <v>000-2293</v>
      </c>
      <c r="W2294" s="18">
        <f>+VLOOKUP(Sitio_Publico[[#This Row],[territorio]],Estructura!$AE$4:$AH$1067,4,0)</f>
        <v>30012401</v>
      </c>
      <c r="X2294" s="18" t="str">
        <f>+VLOOKUP(Sitio_Publico[[#This Row],[tema]],Estructura!$G$4:$J$532,4,0)</f>
        <v>T-2</v>
      </c>
      <c r="Y2294" s="18" t="str">
        <f>+VLOOKUP(Sitio_Publico[[#This Row],[contenido]],Estructura!$L$4:$O$473,4,0)</f>
        <v>C-17</v>
      </c>
      <c r="Z2294" s="18" t="str">
        <f>+VLOOKUP(Sitio_Publico[[#This Row],[Filtro Integrado]],Estructura!$U$4:$W$529,3,0)</f>
        <v>FI-0</v>
      </c>
      <c r="AA2294" s="18" t="str">
        <f>+VLOOKUP(Sitio_Publico[[#This Row],[Muestra]],Estructura!$Y$4:$AB$483,4,0)</f>
        <v>M-000162</v>
      </c>
    </row>
    <row r="2295" spans="1:27" ht="51" x14ac:dyDescent="0.3">
      <c r="A2295" s="16">
        <f t="shared" si="35"/>
        <v>2294</v>
      </c>
      <c r="B2295" s="47" t="s">
        <v>15118</v>
      </c>
      <c r="C2295" s="13" t="s">
        <v>10447</v>
      </c>
      <c r="D2295" s="13" t="s">
        <v>10448</v>
      </c>
      <c r="E2295" s="44">
        <v>5301</v>
      </c>
      <c r="F2295" s="13" t="s">
        <v>10449</v>
      </c>
      <c r="G2295" s="23" t="s">
        <v>10450</v>
      </c>
      <c r="H2295" s="42" t="s">
        <v>458</v>
      </c>
      <c r="I2295" s="28" t="s">
        <v>70</v>
      </c>
      <c r="J2295" s="12" t="s">
        <v>393</v>
      </c>
      <c r="K2295" s="28" t="s">
        <v>10486</v>
      </c>
      <c r="L2295" s="12" t="s">
        <v>10452</v>
      </c>
      <c r="M2295" s="12" t="s">
        <v>10453</v>
      </c>
      <c r="N2295" s="12" t="s">
        <v>10454</v>
      </c>
      <c r="O2295" s="26" t="s">
        <v>11563</v>
      </c>
      <c r="P2295" s="26" t="s">
        <v>11564</v>
      </c>
      <c r="Q2295" s="25" t="s">
        <v>456</v>
      </c>
      <c r="R2295" s="26" t="s">
        <v>11565</v>
      </c>
      <c r="S2295" s="15" t="s">
        <v>11566</v>
      </c>
      <c r="T2295" s="52">
        <v>0</v>
      </c>
      <c r="U2295" s="22" t="s">
        <v>11247</v>
      </c>
      <c r="V2295" s="18" t="str">
        <f>+Sitio_Publico[[#This Row],[idcoleccion]]&amp;"-"&amp;Sitio_Publico[[#This Row],[id]]</f>
        <v>000-2294</v>
      </c>
      <c r="W2295" s="18">
        <f>+VLOOKUP(Sitio_Publico[[#This Row],[territorio]],Estructura!$AE$4:$AH$1067,4,0)</f>
        <v>30005301</v>
      </c>
      <c r="X2295" s="18" t="str">
        <f>+VLOOKUP(Sitio_Publico[[#This Row],[tema]],Estructura!$G$4:$J$532,4,0)</f>
        <v>T-2</v>
      </c>
      <c r="Y2295" s="18" t="str">
        <f>+VLOOKUP(Sitio_Publico[[#This Row],[contenido]],Estructura!$L$4:$O$473,4,0)</f>
        <v>C-15</v>
      </c>
      <c r="Z2295" s="18" t="str">
        <f>+VLOOKUP(Sitio_Publico[[#This Row],[Filtro Integrado]],Estructura!$U$4:$W$529,3,0)</f>
        <v>FI-0</v>
      </c>
      <c r="AA2295" s="18" t="str">
        <f>+VLOOKUP(Sitio_Publico[[#This Row],[Muestra]],Estructura!$Y$4:$AB$483,4,0)</f>
        <v>M-000161</v>
      </c>
    </row>
    <row r="2296" spans="1:27" ht="51" x14ac:dyDescent="0.3">
      <c r="A2296" s="16">
        <f t="shared" si="35"/>
        <v>2295</v>
      </c>
      <c r="B2296" s="47" t="s">
        <v>15118</v>
      </c>
      <c r="C2296" s="13" t="s">
        <v>10447</v>
      </c>
      <c r="D2296" s="13" t="s">
        <v>10448</v>
      </c>
      <c r="E2296" s="44">
        <v>4303</v>
      </c>
      <c r="F2296" s="13" t="s">
        <v>10449</v>
      </c>
      <c r="G2296" s="23" t="s">
        <v>10459</v>
      </c>
      <c r="H2296" s="42" t="s">
        <v>458</v>
      </c>
      <c r="I2296" s="28" t="s">
        <v>60</v>
      </c>
      <c r="J2296" s="12" t="s">
        <v>393</v>
      </c>
      <c r="K2296" s="28" t="s">
        <v>10459</v>
      </c>
      <c r="L2296" s="12" t="s">
        <v>10474</v>
      </c>
      <c r="M2296" s="12" t="s">
        <v>10453</v>
      </c>
      <c r="N2296" s="12" t="s">
        <v>10454</v>
      </c>
      <c r="O2296" s="26" t="s">
        <v>11567</v>
      </c>
      <c r="P2296" s="26" t="s">
        <v>11568</v>
      </c>
      <c r="Q2296" s="25" t="s">
        <v>10482</v>
      </c>
      <c r="R2296" s="26" t="s">
        <v>11569</v>
      </c>
      <c r="S2296" s="15" t="s">
        <v>11570</v>
      </c>
      <c r="T2296" s="52">
        <v>0</v>
      </c>
      <c r="U2296" s="22" t="s">
        <v>11571</v>
      </c>
      <c r="V2296" s="18" t="str">
        <f>+Sitio_Publico[[#This Row],[idcoleccion]]&amp;"-"&amp;Sitio_Publico[[#This Row],[id]]</f>
        <v>000-2295</v>
      </c>
      <c r="W2296" s="18">
        <f>+VLOOKUP(Sitio_Publico[[#This Row],[territorio]],Estructura!$AE$4:$AH$1067,4,0)</f>
        <v>30004303</v>
      </c>
      <c r="X2296" s="18" t="str">
        <f>+VLOOKUP(Sitio_Publico[[#This Row],[tema]],Estructura!$G$4:$J$532,4,0)</f>
        <v>T-2</v>
      </c>
      <c r="Y2296" s="18" t="str">
        <f>+VLOOKUP(Sitio_Publico[[#This Row],[contenido]],Estructura!$L$4:$O$473,4,0)</f>
        <v>C-16</v>
      </c>
      <c r="Z2296" s="18" t="str">
        <f>+VLOOKUP(Sitio_Publico[[#This Row],[Filtro Integrado]],Estructura!$U$4:$W$529,3,0)</f>
        <v>FI-0</v>
      </c>
      <c r="AA2296" s="18" t="str">
        <f>+VLOOKUP(Sitio_Publico[[#This Row],[Muestra]],Estructura!$Y$4:$AB$483,4,0)</f>
        <v>M-000159</v>
      </c>
    </row>
    <row r="2297" spans="1:27" ht="51" x14ac:dyDescent="0.3">
      <c r="A2297" s="16">
        <f t="shared" si="35"/>
        <v>2296</v>
      </c>
      <c r="B2297" s="47" t="s">
        <v>15118</v>
      </c>
      <c r="C2297" s="13" t="s">
        <v>10447</v>
      </c>
      <c r="D2297" s="13" t="s">
        <v>10448</v>
      </c>
      <c r="E2297" s="44">
        <v>7309</v>
      </c>
      <c r="F2297" s="13" t="s">
        <v>10449</v>
      </c>
      <c r="G2297" s="23" t="s">
        <v>10450</v>
      </c>
      <c r="H2297" s="42" t="s">
        <v>458</v>
      </c>
      <c r="I2297" s="28" t="s">
        <v>153</v>
      </c>
      <c r="J2297" s="12" t="s">
        <v>393</v>
      </c>
      <c r="K2297" s="28" t="s">
        <v>10451</v>
      </c>
      <c r="L2297" s="12" t="s">
        <v>10452</v>
      </c>
      <c r="M2297" s="12" t="s">
        <v>10453</v>
      </c>
      <c r="N2297" s="12" t="s">
        <v>10454</v>
      </c>
      <c r="O2297" s="26" t="s">
        <v>11572</v>
      </c>
      <c r="P2297" s="26" t="s">
        <v>11573</v>
      </c>
      <c r="Q2297" s="25" t="s">
        <v>456</v>
      </c>
      <c r="R2297" s="26" t="s">
        <v>11574</v>
      </c>
      <c r="S2297" s="15" t="s">
        <v>11575</v>
      </c>
      <c r="T2297" s="52">
        <v>0</v>
      </c>
      <c r="U2297" s="22" t="s">
        <v>11576</v>
      </c>
      <c r="V2297" s="18" t="str">
        <f>+Sitio_Publico[[#This Row],[idcoleccion]]&amp;"-"&amp;Sitio_Publico[[#This Row],[id]]</f>
        <v>000-2296</v>
      </c>
      <c r="W2297" s="18">
        <f>+VLOOKUP(Sitio_Publico[[#This Row],[territorio]],Estructura!$AE$4:$AH$1067,4,0)</f>
        <v>30007309</v>
      </c>
      <c r="X2297" s="18" t="str">
        <f>+VLOOKUP(Sitio_Publico[[#This Row],[tema]],Estructura!$G$4:$J$532,4,0)</f>
        <v>T-2</v>
      </c>
      <c r="Y2297" s="18" t="str">
        <f>+VLOOKUP(Sitio_Publico[[#This Row],[contenido]],Estructura!$L$4:$O$473,4,0)</f>
        <v>C-15</v>
      </c>
      <c r="Z2297" s="18" t="str">
        <f>+VLOOKUP(Sitio_Publico[[#This Row],[Filtro Integrado]],Estructura!$U$4:$W$529,3,0)</f>
        <v>FI-0</v>
      </c>
      <c r="AA2297" s="18" t="str">
        <f>+VLOOKUP(Sitio_Publico[[#This Row],[Muestra]],Estructura!$Y$4:$AB$483,4,0)</f>
        <v>M-000158</v>
      </c>
    </row>
    <row r="2298" spans="1:27" ht="40.799999999999997" x14ac:dyDescent="0.3">
      <c r="A2298" s="16">
        <f t="shared" si="35"/>
        <v>2297</v>
      </c>
      <c r="B2298" s="47" t="s">
        <v>15118</v>
      </c>
      <c r="C2298" s="13" t="s">
        <v>10447</v>
      </c>
      <c r="D2298" s="13" t="s">
        <v>10448</v>
      </c>
      <c r="E2298" s="44">
        <v>7308</v>
      </c>
      <c r="F2298" s="13" t="s">
        <v>10449</v>
      </c>
      <c r="G2298" s="23" t="s">
        <v>10466</v>
      </c>
      <c r="H2298" s="42" t="s">
        <v>458</v>
      </c>
      <c r="I2298" s="28" t="s">
        <v>152</v>
      </c>
      <c r="J2298" s="12" t="s">
        <v>393</v>
      </c>
      <c r="K2298" s="28" t="s">
        <v>10524</v>
      </c>
      <c r="L2298" s="12" t="s">
        <v>10452</v>
      </c>
      <c r="M2298" s="12" t="s">
        <v>10453</v>
      </c>
      <c r="N2298" s="12" t="s">
        <v>10454</v>
      </c>
      <c r="O2298" s="26" t="s">
        <v>11577</v>
      </c>
      <c r="P2298" s="26" t="s">
        <v>11578</v>
      </c>
      <c r="Q2298" s="25" t="s">
        <v>456</v>
      </c>
      <c r="R2298" s="26" t="s">
        <v>11579</v>
      </c>
      <c r="S2298" s="15" t="s">
        <v>11580</v>
      </c>
      <c r="T2298" s="52">
        <v>0</v>
      </c>
      <c r="U2298" s="22" t="s">
        <v>2607</v>
      </c>
      <c r="V2298" s="18" t="str">
        <f>+Sitio_Publico[[#This Row],[idcoleccion]]&amp;"-"&amp;Sitio_Publico[[#This Row],[id]]</f>
        <v>000-2297</v>
      </c>
      <c r="W2298" s="18">
        <f>+VLOOKUP(Sitio_Publico[[#This Row],[territorio]],Estructura!$AE$4:$AH$1067,4,0)</f>
        <v>30007308</v>
      </c>
      <c r="X2298" s="18" t="str">
        <f>+VLOOKUP(Sitio_Publico[[#This Row],[tema]],Estructura!$G$4:$J$532,4,0)</f>
        <v>T-2</v>
      </c>
      <c r="Y2298" s="18" t="str">
        <f>+VLOOKUP(Sitio_Publico[[#This Row],[contenido]],Estructura!$L$4:$O$473,4,0)</f>
        <v>C-17</v>
      </c>
      <c r="Z2298" s="18" t="str">
        <f>+VLOOKUP(Sitio_Publico[[#This Row],[Filtro Integrado]],Estructura!$U$4:$W$529,3,0)</f>
        <v>FI-0</v>
      </c>
      <c r="AA2298" s="18" t="str">
        <f>+VLOOKUP(Sitio_Publico[[#This Row],[Muestra]],Estructura!$Y$4:$AB$483,4,0)</f>
        <v>M-00048</v>
      </c>
    </row>
    <row r="2299" spans="1:27" ht="51" x14ac:dyDescent="0.3">
      <c r="A2299" s="16">
        <f t="shared" si="35"/>
        <v>2298</v>
      </c>
      <c r="B2299" s="47" t="s">
        <v>15118</v>
      </c>
      <c r="C2299" s="13" t="s">
        <v>10447</v>
      </c>
      <c r="D2299" s="13" t="s">
        <v>10448</v>
      </c>
      <c r="E2299" s="44">
        <v>7401</v>
      </c>
      <c r="F2299" s="13" t="s">
        <v>10449</v>
      </c>
      <c r="G2299" s="23" t="s">
        <v>10459</v>
      </c>
      <c r="H2299" s="42" t="s">
        <v>458</v>
      </c>
      <c r="I2299" s="28" t="s">
        <v>154</v>
      </c>
      <c r="J2299" s="12" t="s">
        <v>393</v>
      </c>
      <c r="K2299" s="28" t="s">
        <v>10459</v>
      </c>
      <c r="L2299" s="12" t="s">
        <v>10474</v>
      </c>
      <c r="M2299" s="12" t="s">
        <v>10453</v>
      </c>
      <c r="N2299" s="12" t="s">
        <v>10454</v>
      </c>
      <c r="O2299" s="26" t="s">
        <v>11581</v>
      </c>
      <c r="P2299" s="26" t="s">
        <v>11582</v>
      </c>
      <c r="Q2299" s="25" t="s">
        <v>10482</v>
      </c>
      <c r="R2299" s="26" t="s">
        <v>11583</v>
      </c>
      <c r="S2299" s="15" t="s">
        <v>11584</v>
      </c>
      <c r="T2299" s="52">
        <v>0</v>
      </c>
      <c r="U2299" s="22" t="s">
        <v>11585</v>
      </c>
      <c r="V2299" s="18" t="str">
        <f>+Sitio_Publico[[#This Row],[idcoleccion]]&amp;"-"&amp;Sitio_Publico[[#This Row],[id]]</f>
        <v>000-2298</v>
      </c>
      <c r="W2299" s="18">
        <f>+VLOOKUP(Sitio_Publico[[#This Row],[territorio]],Estructura!$AE$4:$AH$1067,4,0)</f>
        <v>30007401</v>
      </c>
      <c r="X2299" s="18" t="str">
        <f>+VLOOKUP(Sitio_Publico[[#This Row],[tema]],Estructura!$G$4:$J$532,4,0)</f>
        <v>T-2</v>
      </c>
      <c r="Y2299" s="18" t="str">
        <f>+VLOOKUP(Sitio_Publico[[#This Row],[contenido]],Estructura!$L$4:$O$473,4,0)</f>
        <v>C-16</v>
      </c>
      <c r="Z2299" s="18" t="str">
        <f>+VLOOKUP(Sitio_Publico[[#This Row],[Filtro Integrado]],Estructura!$U$4:$W$529,3,0)</f>
        <v>FI-0</v>
      </c>
      <c r="AA2299" s="18" t="str">
        <f>+VLOOKUP(Sitio_Publico[[#This Row],[Muestra]],Estructura!$Y$4:$AB$483,4,0)</f>
        <v>M-000159</v>
      </c>
    </row>
    <row r="2300" spans="1:27" ht="40.799999999999997" x14ac:dyDescent="0.3">
      <c r="A2300" s="16">
        <f t="shared" si="35"/>
        <v>2299</v>
      </c>
      <c r="B2300" s="47" t="s">
        <v>15118</v>
      </c>
      <c r="C2300" s="13" t="s">
        <v>10447</v>
      </c>
      <c r="D2300" s="13" t="s">
        <v>10448</v>
      </c>
      <c r="E2300" s="44">
        <v>6109</v>
      </c>
      <c r="F2300" s="13" t="s">
        <v>10449</v>
      </c>
      <c r="G2300" s="23" t="s">
        <v>10473</v>
      </c>
      <c r="H2300" s="42" t="s">
        <v>458</v>
      </c>
      <c r="I2300" s="28" t="s">
        <v>108</v>
      </c>
      <c r="J2300" s="12" t="s">
        <v>393</v>
      </c>
      <c r="K2300" s="28" t="s">
        <v>10473</v>
      </c>
      <c r="L2300" s="12" t="s">
        <v>10452</v>
      </c>
      <c r="M2300" s="12" t="s">
        <v>10453</v>
      </c>
      <c r="N2300" s="12" t="s">
        <v>10454</v>
      </c>
      <c r="O2300" s="26" t="s">
        <v>11586</v>
      </c>
      <c r="P2300" s="26" t="s">
        <v>11587</v>
      </c>
      <c r="Q2300" s="25" t="s">
        <v>456</v>
      </c>
      <c r="R2300" s="26" t="s">
        <v>11588</v>
      </c>
      <c r="S2300" s="15" t="s">
        <v>11589</v>
      </c>
      <c r="T2300" s="52">
        <v>0</v>
      </c>
      <c r="U2300" s="22" t="s">
        <v>11144</v>
      </c>
      <c r="V2300" s="18" t="str">
        <f>+Sitio_Publico[[#This Row],[idcoleccion]]&amp;"-"&amp;Sitio_Publico[[#This Row],[id]]</f>
        <v>000-2299</v>
      </c>
      <c r="W2300" s="18">
        <f>+VLOOKUP(Sitio_Publico[[#This Row],[territorio]],Estructura!$AE$4:$AH$1067,4,0)</f>
        <v>30006109</v>
      </c>
      <c r="X2300" s="18" t="str">
        <f>+VLOOKUP(Sitio_Publico[[#This Row],[tema]],Estructura!$G$4:$J$532,4,0)</f>
        <v>T-2</v>
      </c>
      <c r="Y2300" s="18" t="str">
        <f>+VLOOKUP(Sitio_Publico[[#This Row],[contenido]],Estructura!$L$4:$O$473,4,0)</f>
        <v>C-18</v>
      </c>
      <c r="Z2300" s="18" t="str">
        <f>+VLOOKUP(Sitio_Publico[[#This Row],[Filtro Integrado]],Estructura!$U$4:$W$529,3,0)</f>
        <v>FI-0</v>
      </c>
      <c r="AA2300" s="18" t="str">
        <f>+VLOOKUP(Sitio_Publico[[#This Row],[Muestra]],Estructura!$Y$4:$AB$483,4,0)</f>
        <v>M-000160</v>
      </c>
    </row>
    <row r="2301" spans="1:27" ht="51" x14ac:dyDescent="0.3">
      <c r="A2301" s="16">
        <f t="shared" si="35"/>
        <v>2300</v>
      </c>
      <c r="B2301" s="47" t="s">
        <v>15118</v>
      </c>
      <c r="C2301" s="13" t="s">
        <v>10447</v>
      </c>
      <c r="D2301" s="13" t="s">
        <v>10448</v>
      </c>
      <c r="E2301" s="44">
        <v>5606</v>
      </c>
      <c r="F2301" s="13" t="s">
        <v>10449</v>
      </c>
      <c r="G2301" s="23" t="s">
        <v>10466</v>
      </c>
      <c r="H2301" s="42" t="s">
        <v>458</v>
      </c>
      <c r="I2301" s="28" t="s">
        <v>89</v>
      </c>
      <c r="J2301" s="12" t="s">
        <v>393</v>
      </c>
      <c r="K2301" s="28" t="s">
        <v>10492</v>
      </c>
      <c r="L2301" s="12" t="s">
        <v>10452</v>
      </c>
      <c r="M2301" s="12" t="s">
        <v>587</v>
      </c>
      <c r="N2301" s="12" t="s">
        <v>10454</v>
      </c>
      <c r="O2301" s="26" t="s">
        <v>11590</v>
      </c>
      <c r="P2301" s="26" t="s">
        <v>11591</v>
      </c>
      <c r="Q2301" s="25" t="s">
        <v>10495</v>
      </c>
      <c r="R2301" s="26" t="s">
        <v>11592</v>
      </c>
      <c r="S2301" s="15" t="s">
        <v>11593</v>
      </c>
      <c r="T2301" s="52">
        <v>0</v>
      </c>
      <c r="U2301" s="22" t="s">
        <v>11594</v>
      </c>
      <c r="V2301" s="18" t="str">
        <f>+Sitio_Publico[[#This Row],[idcoleccion]]&amp;"-"&amp;Sitio_Publico[[#This Row],[id]]</f>
        <v>000-2300</v>
      </c>
      <c r="W2301" s="18">
        <f>+VLOOKUP(Sitio_Publico[[#This Row],[territorio]],Estructura!$AE$4:$AH$1067,4,0)</f>
        <v>30005606</v>
      </c>
      <c r="X2301" s="18" t="str">
        <f>+VLOOKUP(Sitio_Publico[[#This Row],[tema]],Estructura!$G$4:$J$532,4,0)</f>
        <v>T-2</v>
      </c>
      <c r="Y2301" s="18" t="str">
        <f>+VLOOKUP(Sitio_Publico[[#This Row],[contenido]],Estructura!$L$4:$O$473,4,0)</f>
        <v>C-17</v>
      </c>
      <c r="Z2301" s="18" t="str">
        <f>+VLOOKUP(Sitio_Publico[[#This Row],[Filtro Integrado]],Estructura!$U$4:$W$529,3,0)</f>
        <v>FI-0</v>
      </c>
      <c r="AA2301" s="18" t="str">
        <f>+VLOOKUP(Sitio_Publico[[#This Row],[Muestra]],Estructura!$Y$4:$AB$483,4,0)</f>
        <v>M-000162</v>
      </c>
    </row>
    <row r="2302" spans="1:27" ht="51" x14ac:dyDescent="0.3">
      <c r="A2302" s="16">
        <f t="shared" si="35"/>
        <v>2301</v>
      </c>
      <c r="B2302" s="47" t="s">
        <v>15118</v>
      </c>
      <c r="C2302" s="13" t="s">
        <v>10447</v>
      </c>
      <c r="D2302" s="13" t="s">
        <v>10448</v>
      </c>
      <c r="E2302" s="44">
        <v>9108</v>
      </c>
      <c r="F2302" s="13" t="s">
        <v>10449</v>
      </c>
      <c r="G2302" s="23" t="s">
        <v>10459</v>
      </c>
      <c r="H2302" s="42" t="s">
        <v>458</v>
      </c>
      <c r="I2302" s="28" t="s">
        <v>223</v>
      </c>
      <c r="J2302" s="12" t="s">
        <v>393</v>
      </c>
      <c r="K2302" s="28" t="s">
        <v>10459</v>
      </c>
      <c r="L2302" s="12" t="s">
        <v>10452</v>
      </c>
      <c r="M2302" s="12" t="s">
        <v>10453</v>
      </c>
      <c r="N2302" s="12" t="s">
        <v>10454</v>
      </c>
      <c r="O2302" s="26" t="s">
        <v>11595</v>
      </c>
      <c r="P2302" s="26" t="s">
        <v>11596</v>
      </c>
      <c r="Q2302" s="25" t="s">
        <v>456</v>
      </c>
      <c r="R2302" s="26" t="s">
        <v>11597</v>
      </c>
      <c r="S2302" s="15" t="s">
        <v>11598</v>
      </c>
      <c r="T2302" s="52">
        <v>0</v>
      </c>
      <c r="U2302" s="22" t="s">
        <v>10592</v>
      </c>
      <c r="V2302" s="18" t="str">
        <f>+Sitio_Publico[[#This Row],[idcoleccion]]&amp;"-"&amp;Sitio_Publico[[#This Row],[id]]</f>
        <v>000-2301</v>
      </c>
      <c r="W2302" s="18">
        <f>+VLOOKUP(Sitio_Publico[[#This Row],[territorio]],Estructura!$AE$4:$AH$1067,4,0)</f>
        <v>30009108</v>
      </c>
      <c r="X2302" s="18" t="str">
        <f>+VLOOKUP(Sitio_Publico[[#This Row],[tema]],Estructura!$G$4:$J$532,4,0)</f>
        <v>T-2</v>
      </c>
      <c r="Y2302" s="18" t="str">
        <f>+VLOOKUP(Sitio_Publico[[#This Row],[contenido]],Estructura!$L$4:$O$473,4,0)</f>
        <v>C-16</v>
      </c>
      <c r="Z2302" s="18" t="str">
        <f>+VLOOKUP(Sitio_Publico[[#This Row],[Filtro Integrado]],Estructura!$U$4:$W$529,3,0)</f>
        <v>FI-0</v>
      </c>
      <c r="AA2302" s="18" t="str">
        <f>+VLOOKUP(Sitio_Publico[[#This Row],[Muestra]],Estructura!$Y$4:$AB$483,4,0)</f>
        <v>M-000159</v>
      </c>
    </row>
    <row r="2303" spans="1:27" ht="51" x14ac:dyDescent="0.3">
      <c r="A2303" s="16">
        <f t="shared" si="35"/>
        <v>2302</v>
      </c>
      <c r="B2303" s="47" t="s">
        <v>15118</v>
      </c>
      <c r="C2303" s="13" t="s">
        <v>10447</v>
      </c>
      <c r="D2303" s="13" t="s">
        <v>10448</v>
      </c>
      <c r="E2303" s="44">
        <v>4106</v>
      </c>
      <c r="F2303" s="13" t="s">
        <v>10449</v>
      </c>
      <c r="G2303" s="23" t="s">
        <v>10466</v>
      </c>
      <c r="H2303" s="42" t="s">
        <v>458</v>
      </c>
      <c r="I2303" s="28" t="s">
        <v>54</v>
      </c>
      <c r="J2303" s="12" t="s">
        <v>393</v>
      </c>
      <c r="K2303" s="28" t="s">
        <v>10492</v>
      </c>
      <c r="L2303" s="12" t="s">
        <v>10452</v>
      </c>
      <c r="M2303" s="12" t="s">
        <v>587</v>
      </c>
      <c r="N2303" s="12" t="s">
        <v>10454</v>
      </c>
      <c r="O2303" s="26" t="s">
        <v>11599</v>
      </c>
      <c r="P2303" s="26" t="s">
        <v>11600</v>
      </c>
      <c r="Q2303" s="25" t="s">
        <v>10495</v>
      </c>
      <c r="R2303" s="26" t="s">
        <v>11601</v>
      </c>
      <c r="S2303" s="15" t="s">
        <v>11602</v>
      </c>
      <c r="T2303" s="52">
        <v>0</v>
      </c>
      <c r="U2303" s="22" t="s">
        <v>11498</v>
      </c>
      <c r="V2303" s="18" t="str">
        <f>+Sitio_Publico[[#This Row],[idcoleccion]]&amp;"-"&amp;Sitio_Publico[[#This Row],[id]]</f>
        <v>000-2302</v>
      </c>
      <c r="W2303" s="18">
        <f>+VLOOKUP(Sitio_Publico[[#This Row],[territorio]],Estructura!$AE$4:$AH$1067,4,0)</f>
        <v>30004106</v>
      </c>
      <c r="X2303" s="18" t="str">
        <f>+VLOOKUP(Sitio_Publico[[#This Row],[tema]],Estructura!$G$4:$J$532,4,0)</f>
        <v>T-2</v>
      </c>
      <c r="Y2303" s="18" t="str">
        <f>+VLOOKUP(Sitio_Publico[[#This Row],[contenido]],Estructura!$L$4:$O$473,4,0)</f>
        <v>C-17</v>
      </c>
      <c r="Z2303" s="18" t="str">
        <f>+VLOOKUP(Sitio_Publico[[#This Row],[Filtro Integrado]],Estructura!$U$4:$W$529,3,0)</f>
        <v>FI-0</v>
      </c>
      <c r="AA2303" s="18" t="str">
        <f>+VLOOKUP(Sitio_Publico[[#This Row],[Muestra]],Estructura!$Y$4:$AB$483,4,0)</f>
        <v>M-000162</v>
      </c>
    </row>
    <row r="2304" spans="1:27" ht="51" x14ac:dyDescent="0.3">
      <c r="A2304" s="16">
        <f t="shared" si="35"/>
        <v>2303</v>
      </c>
      <c r="B2304" s="47" t="s">
        <v>15118</v>
      </c>
      <c r="C2304" s="13" t="s">
        <v>10447</v>
      </c>
      <c r="D2304" s="13" t="s">
        <v>10448</v>
      </c>
      <c r="E2304" s="44">
        <v>13605</v>
      </c>
      <c r="F2304" s="13" t="s">
        <v>10449</v>
      </c>
      <c r="G2304" s="23" t="s">
        <v>10466</v>
      </c>
      <c r="H2304" s="42" t="s">
        <v>458</v>
      </c>
      <c r="I2304" s="28" t="s">
        <v>347</v>
      </c>
      <c r="J2304" s="12" t="s">
        <v>393</v>
      </c>
      <c r="K2304" s="28" t="s">
        <v>10524</v>
      </c>
      <c r="L2304" s="12" t="s">
        <v>10452</v>
      </c>
      <c r="M2304" s="12" t="s">
        <v>10453</v>
      </c>
      <c r="N2304" s="12" t="s">
        <v>10454</v>
      </c>
      <c r="O2304" s="26" t="s">
        <v>11603</v>
      </c>
      <c r="P2304" s="26" t="s">
        <v>11604</v>
      </c>
      <c r="Q2304" s="25" t="s">
        <v>456</v>
      </c>
      <c r="R2304" s="26" t="s">
        <v>11605</v>
      </c>
      <c r="S2304" s="15" t="s">
        <v>11606</v>
      </c>
      <c r="T2304" s="52">
        <v>0</v>
      </c>
      <c r="U2304" s="22" t="s">
        <v>11607</v>
      </c>
      <c r="V2304" s="18" t="str">
        <f>+Sitio_Publico[[#This Row],[idcoleccion]]&amp;"-"&amp;Sitio_Publico[[#This Row],[id]]</f>
        <v>000-2303</v>
      </c>
      <c r="W2304" s="18">
        <f>+VLOOKUP(Sitio_Publico[[#This Row],[territorio]],Estructura!$AE$4:$AH$1067,4,0)</f>
        <v>30013605</v>
      </c>
      <c r="X2304" s="18" t="str">
        <f>+VLOOKUP(Sitio_Publico[[#This Row],[tema]],Estructura!$G$4:$J$532,4,0)</f>
        <v>T-2</v>
      </c>
      <c r="Y2304" s="18" t="str">
        <f>+VLOOKUP(Sitio_Publico[[#This Row],[contenido]],Estructura!$L$4:$O$473,4,0)</f>
        <v>C-17</v>
      </c>
      <c r="Z2304" s="18" t="str">
        <f>+VLOOKUP(Sitio_Publico[[#This Row],[Filtro Integrado]],Estructura!$U$4:$W$529,3,0)</f>
        <v>FI-0</v>
      </c>
      <c r="AA2304" s="18" t="str">
        <f>+VLOOKUP(Sitio_Publico[[#This Row],[Muestra]],Estructura!$Y$4:$AB$483,4,0)</f>
        <v>M-00048</v>
      </c>
    </row>
    <row r="2305" spans="1:27" ht="40.799999999999997" x14ac:dyDescent="0.3">
      <c r="A2305" s="16">
        <f t="shared" si="35"/>
        <v>2304</v>
      </c>
      <c r="B2305" s="47" t="s">
        <v>15118</v>
      </c>
      <c r="C2305" s="13" t="s">
        <v>10447</v>
      </c>
      <c r="D2305" s="13" t="s">
        <v>10448</v>
      </c>
      <c r="E2305" s="44">
        <v>6106</v>
      </c>
      <c r="F2305" s="13" t="s">
        <v>10449</v>
      </c>
      <c r="G2305" s="23" t="s">
        <v>10473</v>
      </c>
      <c r="H2305" s="42" t="s">
        <v>458</v>
      </c>
      <c r="I2305" s="28" t="s">
        <v>105</v>
      </c>
      <c r="J2305" s="12" t="s">
        <v>393</v>
      </c>
      <c r="K2305" s="28" t="s">
        <v>10473</v>
      </c>
      <c r="L2305" s="12" t="s">
        <v>10474</v>
      </c>
      <c r="M2305" s="12" t="s">
        <v>10453</v>
      </c>
      <c r="N2305" s="12" t="s">
        <v>10454</v>
      </c>
      <c r="O2305" s="26" t="s">
        <v>11608</v>
      </c>
      <c r="P2305" s="26" t="s">
        <v>11609</v>
      </c>
      <c r="Q2305" s="25" t="s">
        <v>10495</v>
      </c>
      <c r="R2305" s="26" t="s">
        <v>11610</v>
      </c>
      <c r="S2305" s="15" t="s">
        <v>11611</v>
      </c>
      <c r="T2305" s="52">
        <v>0</v>
      </c>
      <c r="U2305" s="22" t="s">
        <v>1597</v>
      </c>
      <c r="V2305" s="18" t="str">
        <f>+Sitio_Publico[[#This Row],[idcoleccion]]&amp;"-"&amp;Sitio_Publico[[#This Row],[id]]</f>
        <v>000-2304</v>
      </c>
      <c r="W2305" s="18">
        <f>+VLOOKUP(Sitio_Publico[[#This Row],[territorio]],Estructura!$AE$4:$AH$1067,4,0)</f>
        <v>30006106</v>
      </c>
      <c r="X2305" s="18" t="str">
        <f>+VLOOKUP(Sitio_Publico[[#This Row],[tema]],Estructura!$G$4:$J$532,4,0)</f>
        <v>T-2</v>
      </c>
      <c r="Y2305" s="18" t="str">
        <f>+VLOOKUP(Sitio_Publico[[#This Row],[contenido]],Estructura!$L$4:$O$473,4,0)</f>
        <v>C-18</v>
      </c>
      <c r="Z2305" s="18" t="str">
        <f>+VLOOKUP(Sitio_Publico[[#This Row],[Filtro Integrado]],Estructura!$U$4:$W$529,3,0)</f>
        <v>FI-0</v>
      </c>
      <c r="AA2305" s="18" t="str">
        <f>+VLOOKUP(Sitio_Publico[[#This Row],[Muestra]],Estructura!$Y$4:$AB$483,4,0)</f>
        <v>M-000160</v>
      </c>
    </row>
    <row r="2306" spans="1:27" ht="40.799999999999997" x14ac:dyDescent="0.3">
      <c r="A2306" s="16">
        <f t="shared" si="35"/>
        <v>2305</v>
      </c>
      <c r="B2306" s="47" t="s">
        <v>15118</v>
      </c>
      <c r="C2306" s="13" t="s">
        <v>10447</v>
      </c>
      <c r="D2306" s="13" t="s">
        <v>10448</v>
      </c>
      <c r="E2306" s="44">
        <v>13121</v>
      </c>
      <c r="F2306" s="13" t="s">
        <v>10449</v>
      </c>
      <c r="G2306" s="23" t="s">
        <v>10473</v>
      </c>
      <c r="H2306" s="42" t="s">
        <v>458</v>
      </c>
      <c r="I2306" s="28" t="s">
        <v>317</v>
      </c>
      <c r="J2306" s="12" t="s">
        <v>393</v>
      </c>
      <c r="K2306" s="28" t="s">
        <v>10473</v>
      </c>
      <c r="L2306" s="12" t="s">
        <v>10452</v>
      </c>
      <c r="M2306" s="12" t="s">
        <v>10453</v>
      </c>
      <c r="N2306" s="12" t="s">
        <v>10454</v>
      </c>
      <c r="O2306" s="26" t="s">
        <v>11612</v>
      </c>
      <c r="P2306" s="26" t="s">
        <v>11613</v>
      </c>
      <c r="Q2306" s="25" t="s">
        <v>456</v>
      </c>
      <c r="R2306" s="26" t="s">
        <v>11614</v>
      </c>
      <c r="S2306" s="15" t="s">
        <v>11615</v>
      </c>
      <c r="T2306" s="52">
        <v>0</v>
      </c>
      <c r="U2306" s="22" t="s">
        <v>11358</v>
      </c>
      <c r="V2306" s="18" t="str">
        <f>+Sitio_Publico[[#This Row],[idcoleccion]]&amp;"-"&amp;Sitio_Publico[[#This Row],[id]]</f>
        <v>000-2305</v>
      </c>
      <c r="W2306" s="18">
        <f>+VLOOKUP(Sitio_Publico[[#This Row],[territorio]],Estructura!$AE$4:$AH$1067,4,0)</f>
        <v>30013121</v>
      </c>
      <c r="X2306" s="18" t="str">
        <f>+VLOOKUP(Sitio_Publico[[#This Row],[tema]],Estructura!$G$4:$J$532,4,0)</f>
        <v>T-2</v>
      </c>
      <c r="Y2306" s="18" t="str">
        <f>+VLOOKUP(Sitio_Publico[[#This Row],[contenido]],Estructura!$L$4:$O$473,4,0)</f>
        <v>C-18</v>
      </c>
      <c r="Z2306" s="18" t="str">
        <f>+VLOOKUP(Sitio_Publico[[#This Row],[Filtro Integrado]],Estructura!$U$4:$W$529,3,0)</f>
        <v>FI-0</v>
      </c>
      <c r="AA2306" s="18" t="str">
        <f>+VLOOKUP(Sitio_Publico[[#This Row],[Muestra]],Estructura!$Y$4:$AB$483,4,0)</f>
        <v>M-000160</v>
      </c>
    </row>
    <row r="2307" spans="1:27" ht="51" x14ac:dyDescent="0.3">
      <c r="A2307" s="16">
        <f t="shared" ref="A2307:A2370" si="36">+ROW()-1</f>
        <v>2306</v>
      </c>
      <c r="B2307" s="47" t="s">
        <v>15118</v>
      </c>
      <c r="C2307" s="13" t="s">
        <v>10447</v>
      </c>
      <c r="D2307" s="13" t="s">
        <v>10448</v>
      </c>
      <c r="E2307" s="44">
        <v>3303</v>
      </c>
      <c r="F2307" s="13" t="s">
        <v>10449</v>
      </c>
      <c r="G2307" s="23" t="s">
        <v>10450</v>
      </c>
      <c r="H2307" s="42" t="s">
        <v>458</v>
      </c>
      <c r="I2307" s="28" t="s">
        <v>48</v>
      </c>
      <c r="J2307" s="12" t="s">
        <v>393</v>
      </c>
      <c r="K2307" s="28" t="s">
        <v>10451</v>
      </c>
      <c r="L2307" s="12" t="s">
        <v>10452</v>
      </c>
      <c r="M2307" s="12" t="s">
        <v>10453</v>
      </c>
      <c r="N2307" s="12" t="s">
        <v>10454</v>
      </c>
      <c r="O2307" s="26" t="s">
        <v>11616</v>
      </c>
      <c r="P2307" s="26" t="s">
        <v>11617</v>
      </c>
      <c r="Q2307" s="25" t="s">
        <v>456</v>
      </c>
      <c r="R2307" s="26" t="s">
        <v>11618</v>
      </c>
      <c r="S2307" s="15" t="s">
        <v>11619</v>
      </c>
      <c r="T2307" s="52">
        <v>0</v>
      </c>
      <c r="U2307" s="22" t="s">
        <v>11620</v>
      </c>
      <c r="V2307" s="18" t="str">
        <f>+Sitio_Publico[[#This Row],[idcoleccion]]&amp;"-"&amp;Sitio_Publico[[#This Row],[id]]</f>
        <v>000-2306</v>
      </c>
      <c r="W2307" s="18">
        <f>+VLOOKUP(Sitio_Publico[[#This Row],[territorio]],Estructura!$AE$4:$AH$1067,4,0)</f>
        <v>30003303</v>
      </c>
      <c r="X2307" s="18" t="str">
        <f>+VLOOKUP(Sitio_Publico[[#This Row],[tema]],Estructura!$G$4:$J$532,4,0)</f>
        <v>T-2</v>
      </c>
      <c r="Y2307" s="18" t="str">
        <f>+VLOOKUP(Sitio_Publico[[#This Row],[contenido]],Estructura!$L$4:$O$473,4,0)</f>
        <v>C-15</v>
      </c>
      <c r="Z2307" s="18" t="str">
        <f>+VLOOKUP(Sitio_Publico[[#This Row],[Filtro Integrado]],Estructura!$U$4:$W$529,3,0)</f>
        <v>FI-0</v>
      </c>
      <c r="AA2307" s="18" t="str">
        <f>+VLOOKUP(Sitio_Publico[[#This Row],[Muestra]],Estructura!$Y$4:$AB$483,4,0)</f>
        <v>M-000158</v>
      </c>
    </row>
    <row r="2308" spans="1:27" ht="40.799999999999997" x14ac:dyDescent="0.3">
      <c r="A2308" s="16">
        <f t="shared" si="36"/>
        <v>2307</v>
      </c>
      <c r="B2308" s="47" t="s">
        <v>15118</v>
      </c>
      <c r="C2308" s="13" t="s">
        <v>10447</v>
      </c>
      <c r="D2308" s="13" t="s">
        <v>10448</v>
      </c>
      <c r="E2308" s="44">
        <v>11203</v>
      </c>
      <c r="F2308" s="13" t="s">
        <v>10449</v>
      </c>
      <c r="G2308" s="23" t="s">
        <v>10473</v>
      </c>
      <c r="H2308" s="42" t="s">
        <v>458</v>
      </c>
      <c r="I2308" s="28" t="s">
        <v>282</v>
      </c>
      <c r="J2308" s="12" t="s">
        <v>393</v>
      </c>
      <c r="K2308" s="28" t="s">
        <v>10473</v>
      </c>
      <c r="L2308" s="12" t="s">
        <v>10474</v>
      </c>
      <c r="M2308" s="12" t="s">
        <v>10453</v>
      </c>
      <c r="N2308" s="12" t="s">
        <v>10454</v>
      </c>
      <c r="O2308" s="26" t="s">
        <v>11621</v>
      </c>
      <c r="P2308" s="26" t="s">
        <v>11622</v>
      </c>
      <c r="Q2308" s="25" t="s">
        <v>10495</v>
      </c>
      <c r="R2308" s="26" t="s">
        <v>11623</v>
      </c>
      <c r="S2308" s="15" t="s">
        <v>11624</v>
      </c>
      <c r="T2308" s="52">
        <v>0</v>
      </c>
      <c r="U2308" s="22" t="s">
        <v>11625</v>
      </c>
      <c r="V2308" s="18" t="str">
        <f>+Sitio_Publico[[#This Row],[idcoleccion]]&amp;"-"&amp;Sitio_Publico[[#This Row],[id]]</f>
        <v>000-2307</v>
      </c>
      <c r="W2308" s="18">
        <f>+VLOOKUP(Sitio_Publico[[#This Row],[territorio]],Estructura!$AE$4:$AH$1067,4,0)</f>
        <v>30011203</v>
      </c>
      <c r="X2308" s="18" t="str">
        <f>+VLOOKUP(Sitio_Publico[[#This Row],[tema]],Estructura!$G$4:$J$532,4,0)</f>
        <v>T-2</v>
      </c>
      <c r="Y2308" s="18" t="str">
        <f>+VLOOKUP(Sitio_Publico[[#This Row],[contenido]],Estructura!$L$4:$O$473,4,0)</f>
        <v>C-18</v>
      </c>
      <c r="Z2308" s="18" t="str">
        <f>+VLOOKUP(Sitio_Publico[[#This Row],[Filtro Integrado]],Estructura!$U$4:$W$529,3,0)</f>
        <v>FI-0</v>
      </c>
      <c r="AA2308" s="18" t="str">
        <f>+VLOOKUP(Sitio_Publico[[#This Row],[Muestra]],Estructura!$Y$4:$AB$483,4,0)</f>
        <v>M-000160</v>
      </c>
    </row>
    <row r="2309" spans="1:27" ht="40.799999999999997" x14ac:dyDescent="0.3">
      <c r="A2309" s="16">
        <f t="shared" si="36"/>
        <v>2308</v>
      </c>
      <c r="B2309" s="47" t="s">
        <v>15118</v>
      </c>
      <c r="C2309" s="13" t="s">
        <v>10447</v>
      </c>
      <c r="D2309" s="13" t="s">
        <v>10448</v>
      </c>
      <c r="E2309" s="44">
        <v>4106</v>
      </c>
      <c r="F2309" s="13" t="s">
        <v>10449</v>
      </c>
      <c r="G2309" s="23" t="s">
        <v>10883</v>
      </c>
      <c r="H2309" s="42" t="s">
        <v>458</v>
      </c>
      <c r="I2309" s="28" t="s">
        <v>54</v>
      </c>
      <c r="J2309" s="12" t="s">
        <v>393</v>
      </c>
      <c r="K2309" s="28" t="s">
        <v>10883</v>
      </c>
      <c r="L2309" s="12" t="s">
        <v>10452</v>
      </c>
      <c r="M2309" s="12" t="s">
        <v>10453</v>
      </c>
      <c r="N2309" s="12" t="s">
        <v>10454</v>
      </c>
      <c r="O2309" s="26" t="s">
        <v>11626</v>
      </c>
      <c r="P2309" s="26" t="s">
        <v>11627</v>
      </c>
      <c r="Q2309" s="25" t="s">
        <v>456</v>
      </c>
      <c r="R2309" s="26" t="s">
        <v>11628</v>
      </c>
      <c r="S2309" s="15" t="s">
        <v>11629</v>
      </c>
      <c r="T2309" s="52">
        <v>0</v>
      </c>
      <c r="U2309" s="22" t="s">
        <v>11498</v>
      </c>
      <c r="V2309" s="18" t="str">
        <f>+Sitio_Publico[[#This Row],[idcoleccion]]&amp;"-"&amp;Sitio_Publico[[#This Row],[id]]</f>
        <v>000-2308</v>
      </c>
      <c r="W2309" s="18">
        <f>+VLOOKUP(Sitio_Publico[[#This Row],[territorio]],Estructura!$AE$4:$AH$1067,4,0)</f>
        <v>30004106</v>
      </c>
      <c r="X2309" s="18" t="str">
        <f>+VLOOKUP(Sitio_Publico[[#This Row],[tema]],Estructura!$G$4:$J$532,4,0)</f>
        <v>T-2</v>
      </c>
      <c r="Y2309" s="18" t="str">
        <f>+VLOOKUP(Sitio_Publico[[#This Row],[contenido]],Estructura!$L$4:$O$473,4,0)</f>
        <v>C-19</v>
      </c>
      <c r="Z2309" s="18" t="str">
        <f>+VLOOKUP(Sitio_Publico[[#This Row],[Filtro Integrado]],Estructura!$U$4:$W$529,3,0)</f>
        <v>FI-0</v>
      </c>
      <c r="AA2309" s="18" t="str">
        <f>+VLOOKUP(Sitio_Publico[[#This Row],[Muestra]],Estructura!$Y$4:$AB$483,4,0)</f>
        <v>M-000164</v>
      </c>
    </row>
    <row r="2310" spans="1:27" ht="40.799999999999997" x14ac:dyDescent="0.3">
      <c r="A2310" s="16">
        <f t="shared" si="36"/>
        <v>2309</v>
      </c>
      <c r="B2310" s="47" t="s">
        <v>15118</v>
      </c>
      <c r="C2310" s="13" t="s">
        <v>10447</v>
      </c>
      <c r="D2310" s="13" t="s">
        <v>10448</v>
      </c>
      <c r="E2310" s="44">
        <v>13104</v>
      </c>
      <c r="F2310" s="13" t="s">
        <v>10449</v>
      </c>
      <c r="G2310" s="23" t="s">
        <v>10473</v>
      </c>
      <c r="H2310" s="42" t="s">
        <v>458</v>
      </c>
      <c r="I2310" s="28" t="s">
        <v>300</v>
      </c>
      <c r="J2310" s="12" t="s">
        <v>393</v>
      </c>
      <c r="K2310" s="28" t="s">
        <v>10473</v>
      </c>
      <c r="L2310" s="12" t="s">
        <v>10474</v>
      </c>
      <c r="M2310" s="12" t="s">
        <v>10453</v>
      </c>
      <c r="N2310" s="12" t="s">
        <v>10454</v>
      </c>
      <c r="O2310" s="26" t="s">
        <v>11630</v>
      </c>
      <c r="P2310" s="26" t="s">
        <v>11631</v>
      </c>
      <c r="Q2310" s="25" t="s">
        <v>10495</v>
      </c>
      <c r="R2310" s="26" t="s">
        <v>11632</v>
      </c>
      <c r="S2310" s="15" t="s">
        <v>11633</v>
      </c>
      <c r="T2310" s="52">
        <v>0</v>
      </c>
      <c r="U2310" s="22" t="s">
        <v>11634</v>
      </c>
      <c r="V2310" s="18" t="str">
        <f>+Sitio_Publico[[#This Row],[idcoleccion]]&amp;"-"&amp;Sitio_Publico[[#This Row],[id]]</f>
        <v>000-2309</v>
      </c>
      <c r="W2310" s="18">
        <f>+VLOOKUP(Sitio_Publico[[#This Row],[territorio]],Estructura!$AE$4:$AH$1067,4,0)</f>
        <v>30013104</v>
      </c>
      <c r="X2310" s="18" t="str">
        <f>+VLOOKUP(Sitio_Publico[[#This Row],[tema]],Estructura!$G$4:$J$532,4,0)</f>
        <v>T-2</v>
      </c>
      <c r="Y2310" s="18" t="str">
        <f>+VLOOKUP(Sitio_Publico[[#This Row],[contenido]],Estructura!$L$4:$O$473,4,0)</f>
        <v>C-18</v>
      </c>
      <c r="Z2310" s="18" t="str">
        <f>+VLOOKUP(Sitio_Publico[[#This Row],[Filtro Integrado]],Estructura!$U$4:$W$529,3,0)</f>
        <v>FI-0</v>
      </c>
      <c r="AA2310" s="18" t="str">
        <f>+VLOOKUP(Sitio_Publico[[#This Row],[Muestra]],Estructura!$Y$4:$AB$483,4,0)</f>
        <v>M-000160</v>
      </c>
    </row>
    <row r="2311" spans="1:27" ht="51" x14ac:dyDescent="0.3">
      <c r="A2311" s="16">
        <f t="shared" si="36"/>
        <v>2310</v>
      </c>
      <c r="B2311" s="47" t="s">
        <v>15118</v>
      </c>
      <c r="C2311" s="13" t="s">
        <v>10447</v>
      </c>
      <c r="D2311" s="13" t="s">
        <v>10448</v>
      </c>
      <c r="E2311" s="44">
        <v>8312</v>
      </c>
      <c r="F2311" s="13" t="s">
        <v>10449</v>
      </c>
      <c r="G2311" s="23" t="s">
        <v>10466</v>
      </c>
      <c r="H2311" s="42" t="s">
        <v>458</v>
      </c>
      <c r="I2311" s="28" t="s">
        <v>192</v>
      </c>
      <c r="J2311" s="12" t="s">
        <v>393</v>
      </c>
      <c r="K2311" s="28" t="s">
        <v>10492</v>
      </c>
      <c r="L2311" s="12" t="s">
        <v>10452</v>
      </c>
      <c r="M2311" s="12" t="s">
        <v>587</v>
      </c>
      <c r="N2311" s="12" t="s">
        <v>10454</v>
      </c>
      <c r="O2311" s="26" t="s">
        <v>11635</v>
      </c>
      <c r="P2311" s="26" t="s">
        <v>11636</v>
      </c>
      <c r="Q2311" s="25" t="s">
        <v>10495</v>
      </c>
      <c r="R2311" s="26" t="s">
        <v>11637</v>
      </c>
      <c r="S2311" s="15" t="s">
        <v>11638</v>
      </c>
      <c r="T2311" s="52">
        <v>0</v>
      </c>
      <c r="U2311" s="22" t="s">
        <v>5964</v>
      </c>
      <c r="V2311" s="18" t="str">
        <f>+Sitio_Publico[[#This Row],[idcoleccion]]&amp;"-"&amp;Sitio_Publico[[#This Row],[id]]</f>
        <v>000-2310</v>
      </c>
      <c r="W2311" s="18">
        <f>+VLOOKUP(Sitio_Publico[[#This Row],[territorio]],Estructura!$AE$4:$AH$1067,4,0)</f>
        <v>30008312</v>
      </c>
      <c r="X2311" s="18" t="str">
        <f>+VLOOKUP(Sitio_Publico[[#This Row],[tema]],Estructura!$G$4:$J$532,4,0)</f>
        <v>T-2</v>
      </c>
      <c r="Y2311" s="18" t="str">
        <f>+VLOOKUP(Sitio_Publico[[#This Row],[contenido]],Estructura!$L$4:$O$473,4,0)</f>
        <v>C-17</v>
      </c>
      <c r="Z2311" s="18" t="str">
        <f>+VLOOKUP(Sitio_Publico[[#This Row],[Filtro Integrado]],Estructura!$U$4:$W$529,3,0)</f>
        <v>FI-0</v>
      </c>
      <c r="AA2311" s="18" t="str">
        <f>+VLOOKUP(Sitio_Publico[[#This Row],[Muestra]],Estructura!$Y$4:$AB$483,4,0)</f>
        <v>M-000162</v>
      </c>
    </row>
    <row r="2312" spans="1:27" ht="51" x14ac:dyDescent="0.3">
      <c r="A2312" s="16">
        <f t="shared" si="36"/>
        <v>2311</v>
      </c>
      <c r="B2312" s="47" t="s">
        <v>15118</v>
      </c>
      <c r="C2312" s="13" t="s">
        <v>10447</v>
      </c>
      <c r="D2312" s="13" t="s">
        <v>10448</v>
      </c>
      <c r="E2312" s="44">
        <v>5704</v>
      </c>
      <c r="F2312" s="13" t="s">
        <v>10449</v>
      </c>
      <c r="G2312" s="23" t="s">
        <v>10459</v>
      </c>
      <c r="H2312" s="42" t="s">
        <v>458</v>
      </c>
      <c r="I2312" s="28" t="s">
        <v>93</v>
      </c>
      <c r="J2312" s="12" t="s">
        <v>393</v>
      </c>
      <c r="K2312" s="28" t="s">
        <v>10459</v>
      </c>
      <c r="L2312" s="12" t="s">
        <v>10452</v>
      </c>
      <c r="M2312" s="12" t="s">
        <v>10453</v>
      </c>
      <c r="N2312" s="12" t="s">
        <v>10454</v>
      </c>
      <c r="O2312" s="26" t="s">
        <v>11639</v>
      </c>
      <c r="P2312" s="26" t="s">
        <v>11640</v>
      </c>
      <c r="Q2312" s="25" t="s">
        <v>456</v>
      </c>
      <c r="R2312" s="26" t="s">
        <v>11641</v>
      </c>
      <c r="S2312" s="15" t="s">
        <v>11642</v>
      </c>
      <c r="T2312" s="52">
        <v>0</v>
      </c>
      <c r="U2312" s="22" t="s">
        <v>11643</v>
      </c>
      <c r="V2312" s="18" t="str">
        <f>+Sitio_Publico[[#This Row],[idcoleccion]]&amp;"-"&amp;Sitio_Publico[[#This Row],[id]]</f>
        <v>000-2311</v>
      </c>
      <c r="W2312" s="18">
        <f>+VLOOKUP(Sitio_Publico[[#This Row],[territorio]],Estructura!$AE$4:$AH$1067,4,0)</f>
        <v>30005704</v>
      </c>
      <c r="X2312" s="18" t="str">
        <f>+VLOOKUP(Sitio_Publico[[#This Row],[tema]],Estructura!$G$4:$J$532,4,0)</f>
        <v>T-2</v>
      </c>
      <c r="Y2312" s="18" t="str">
        <f>+VLOOKUP(Sitio_Publico[[#This Row],[contenido]],Estructura!$L$4:$O$473,4,0)</f>
        <v>C-16</v>
      </c>
      <c r="Z2312" s="18" t="str">
        <f>+VLOOKUP(Sitio_Publico[[#This Row],[Filtro Integrado]],Estructura!$U$4:$W$529,3,0)</f>
        <v>FI-0</v>
      </c>
      <c r="AA2312" s="18" t="str">
        <f>+VLOOKUP(Sitio_Publico[[#This Row],[Muestra]],Estructura!$Y$4:$AB$483,4,0)</f>
        <v>M-000159</v>
      </c>
    </row>
    <row r="2313" spans="1:27" ht="51" x14ac:dyDescent="0.3">
      <c r="A2313" s="16">
        <f t="shared" si="36"/>
        <v>2312</v>
      </c>
      <c r="B2313" s="47" t="s">
        <v>15118</v>
      </c>
      <c r="C2313" s="13" t="s">
        <v>10447</v>
      </c>
      <c r="D2313" s="13" t="s">
        <v>10448</v>
      </c>
      <c r="E2313" s="44">
        <v>1402</v>
      </c>
      <c r="F2313" s="13" t="s">
        <v>10449</v>
      </c>
      <c r="G2313" s="23" t="s">
        <v>10459</v>
      </c>
      <c r="H2313" s="42" t="s">
        <v>458</v>
      </c>
      <c r="I2313" s="28" t="s">
        <v>29</v>
      </c>
      <c r="J2313" s="12" t="s">
        <v>393</v>
      </c>
      <c r="K2313" s="28" t="s">
        <v>10459</v>
      </c>
      <c r="L2313" s="12" t="s">
        <v>10474</v>
      </c>
      <c r="M2313" s="12" t="s">
        <v>10453</v>
      </c>
      <c r="N2313" s="12" t="s">
        <v>10454</v>
      </c>
      <c r="O2313" s="26" t="s">
        <v>11644</v>
      </c>
      <c r="P2313" s="26" t="s">
        <v>11645</v>
      </c>
      <c r="Q2313" s="25" t="s">
        <v>10482</v>
      </c>
      <c r="R2313" s="26" t="s">
        <v>11646</v>
      </c>
      <c r="S2313" s="15" t="s">
        <v>11647</v>
      </c>
      <c r="T2313" s="52">
        <v>0</v>
      </c>
      <c r="U2313" s="22" t="s">
        <v>11648</v>
      </c>
      <c r="V2313" s="18" t="str">
        <f>+Sitio_Publico[[#This Row],[idcoleccion]]&amp;"-"&amp;Sitio_Publico[[#This Row],[id]]</f>
        <v>000-2312</v>
      </c>
      <c r="W2313" s="18">
        <f>+VLOOKUP(Sitio_Publico[[#This Row],[territorio]],Estructura!$AE$4:$AH$1067,4,0)</f>
        <v>30001402</v>
      </c>
      <c r="X2313" s="18" t="str">
        <f>+VLOOKUP(Sitio_Publico[[#This Row],[tema]],Estructura!$G$4:$J$532,4,0)</f>
        <v>T-2</v>
      </c>
      <c r="Y2313" s="18" t="str">
        <f>+VLOOKUP(Sitio_Publico[[#This Row],[contenido]],Estructura!$L$4:$O$473,4,0)</f>
        <v>C-16</v>
      </c>
      <c r="Z2313" s="18" t="str">
        <f>+VLOOKUP(Sitio_Publico[[#This Row],[Filtro Integrado]],Estructura!$U$4:$W$529,3,0)</f>
        <v>FI-0</v>
      </c>
      <c r="AA2313" s="18" t="str">
        <f>+VLOOKUP(Sitio_Publico[[#This Row],[Muestra]],Estructura!$Y$4:$AB$483,4,0)</f>
        <v>M-000159</v>
      </c>
    </row>
    <row r="2314" spans="1:27" ht="51" x14ac:dyDescent="0.3">
      <c r="A2314" s="16">
        <f t="shared" si="36"/>
        <v>2313</v>
      </c>
      <c r="B2314" s="47" t="s">
        <v>15118</v>
      </c>
      <c r="C2314" s="13" t="s">
        <v>10447</v>
      </c>
      <c r="D2314" s="13" t="s">
        <v>10448</v>
      </c>
      <c r="E2314" s="44">
        <v>4305</v>
      </c>
      <c r="F2314" s="13" t="s">
        <v>10449</v>
      </c>
      <c r="G2314" s="23" t="s">
        <v>10450</v>
      </c>
      <c r="H2314" s="42" t="s">
        <v>458</v>
      </c>
      <c r="I2314" s="28" t="s">
        <v>62</v>
      </c>
      <c r="J2314" s="12" t="s">
        <v>393</v>
      </c>
      <c r="K2314" s="28" t="s">
        <v>10486</v>
      </c>
      <c r="L2314" s="12" t="s">
        <v>10452</v>
      </c>
      <c r="M2314" s="12" t="s">
        <v>10453</v>
      </c>
      <c r="N2314" s="12" t="s">
        <v>10454</v>
      </c>
      <c r="O2314" s="26" t="s">
        <v>11649</v>
      </c>
      <c r="P2314" s="26" t="s">
        <v>11650</v>
      </c>
      <c r="Q2314" s="25" t="s">
        <v>456</v>
      </c>
      <c r="R2314" s="26" t="s">
        <v>11651</v>
      </c>
      <c r="S2314" s="15" t="s">
        <v>11652</v>
      </c>
      <c r="T2314" s="52">
        <v>0</v>
      </c>
      <c r="U2314" s="22" t="s">
        <v>11653</v>
      </c>
      <c r="V2314" s="18" t="str">
        <f>+Sitio_Publico[[#This Row],[idcoleccion]]&amp;"-"&amp;Sitio_Publico[[#This Row],[id]]</f>
        <v>000-2313</v>
      </c>
      <c r="W2314" s="18">
        <f>+VLOOKUP(Sitio_Publico[[#This Row],[territorio]],Estructura!$AE$4:$AH$1067,4,0)</f>
        <v>30004305</v>
      </c>
      <c r="X2314" s="18" t="str">
        <f>+VLOOKUP(Sitio_Publico[[#This Row],[tema]],Estructura!$G$4:$J$532,4,0)</f>
        <v>T-2</v>
      </c>
      <c r="Y2314" s="18" t="str">
        <f>+VLOOKUP(Sitio_Publico[[#This Row],[contenido]],Estructura!$L$4:$O$473,4,0)</f>
        <v>C-15</v>
      </c>
      <c r="Z2314" s="18" t="str">
        <f>+VLOOKUP(Sitio_Publico[[#This Row],[Filtro Integrado]],Estructura!$U$4:$W$529,3,0)</f>
        <v>FI-0</v>
      </c>
      <c r="AA2314" s="18" t="str">
        <f>+VLOOKUP(Sitio_Publico[[#This Row],[Muestra]],Estructura!$Y$4:$AB$483,4,0)</f>
        <v>M-000161</v>
      </c>
    </row>
    <row r="2315" spans="1:27" ht="40.799999999999997" x14ac:dyDescent="0.3">
      <c r="A2315" s="16">
        <f t="shared" si="36"/>
        <v>2314</v>
      </c>
      <c r="B2315" s="47" t="s">
        <v>15118</v>
      </c>
      <c r="C2315" s="13" t="s">
        <v>10447</v>
      </c>
      <c r="D2315" s="13" t="s">
        <v>10448</v>
      </c>
      <c r="E2315" s="44">
        <v>7309</v>
      </c>
      <c r="F2315" s="13" t="s">
        <v>10449</v>
      </c>
      <c r="G2315" s="23" t="s">
        <v>10473</v>
      </c>
      <c r="H2315" s="42" t="s">
        <v>458</v>
      </c>
      <c r="I2315" s="28" t="s">
        <v>153</v>
      </c>
      <c r="J2315" s="12" t="s">
        <v>393</v>
      </c>
      <c r="K2315" s="28" t="s">
        <v>10473</v>
      </c>
      <c r="L2315" s="12" t="s">
        <v>10474</v>
      </c>
      <c r="M2315" s="12" t="s">
        <v>10453</v>
      </c>
      <c r="N2315" s="12" t="s">
        <v>10454</v>
      </c>
      <c r="O2315" s="26" t="s">
        <v>11654</v>
      </c>
      <c r="P2315" s="26" t="s">
        <v>11655</v>
      </c>
      <c r="Q2315" s="25" t="s">
        <v>10495</v>
      </c>
      <c r="R2315" s="26" t="s">
        <v>11656</v>
      </c>
      <c r="S2315" s="15" t="s">
        <v>11657</v>
      </c>
      <c r="T2315" s="52">
        <v>0</v>
      </c>
      <c r="U2315" s="22" t="s">
        <v>11576</v>
      </c>
      <c r="V2315" s="18" t="str">
        <f>+Sitio_Publico[[#This Row],[idcoleccion]]&amp;"-"&amp;Sitio_Publico[[#This Row],[id]]</f>
        <v>000-2314</v>
      </c>
      <c r="W2315" s="18">
        <f>+VLOOKUP(Sitio_Publico[[#This Row],[territorio]],Estructura!$AE$4:$AH$1067,4,0)</f>
        <v>30007309</v>
      </c>
      <c r="X2315" s="18" t="str">
        <f>+VLOOKUP(Sitio_Publico[[#This Row],[tema]],Estructura!$G$4:$J$532,4,0)</f>
        <v>T-2</v>
      </c>
      <c r="Y2315" s="18" t="str">
        <f>+VLOOKUP(Sitio_Publico[[#This Row],[contenido]],Estructura!$L$4:$O$473,4,0)</f>
        <v>C-18</v>
      </c>
      <c r="Z2315" s="18" t="str">
        <f>+VLOOKUP(Sitio_Publico[[#This Row],[Filtro Integrado]],Estructura!$U$4:$W$529,3,0)</f>
        <v>FI-0</v>
      </c>
      <c r="AA2315" s="18" t="str">
        <f>+VLOOKUP(Sitio_Publico[[#This Row],[Muestra]],Estructura!$Y$4:$AB$483,4,0)</f>
        <v>M-000160</v>
      </c>
    </row>
    <row r="2316" spans="1:27" ht="40.799999999999997" x14ac:dyDescent="0.3">
      <c r="A2316" s="16">
        <f t="shared" si="36"/>
        <v>2315</v>
      </c>
      <c r="B2316" s="47" t="s">
        <v>15118</v>
      </c>
      <c r="C2316" s="13" t="s">
        <v>10447</v>
      </c>
      <c r="D2316" s="13" t="s">
        <v>10448</v>
      </c>
      <c r="E2316" s="44">
        <v>5105</v>
      </c>
      <c r="F2316" s="13" t="s">
        <v>10449</v>
      </c>
      <c r="G2316" s="23" t="s">
        <v>10473</v>
      </c>
      <c r="H2316" s="42" t="s">
        <v>458</v>
      </c>
      <c r="I2316" s="28" t="s">
        <v>66</v>
      </c>
      <c r="J2316" s="12" t="s">
        <v>393</v>
      </c>
      <c r="K2316" s="28" t="s">
        <v>10473</v>
      </c>
      <c r="L2316" s="12" t="s">
        <v>10474</v>
      </c>
      <c r="M2316" s="12" t="s">
        <v>10453</v>
      </c>
      <c r="N2316" s="12" t="s">
        <v>10454</v>
      </c>
      <c r="O2316" s="26" t="s">
        <v>11658</v>
      </c>
      <c r="P2316" s="26" t="s">
        <v>11659</v>
      </c>
      <c r="Q2316" s="25" t="s">
        <v>10495</v>
      </c>
      <c r="R2316" s="26" t="s">
        <v>11660</v>
      </c>
      <c r="S2316" s="15" t="s">
        <v>11661</v>
      </c>
      <c r="T2316" s="52">
        <v>0</v>
      </c>
      <c r="U2316" s="22" t="s">
        <v>10848</v>
      </c>
      <c r="V2316" s="18" t="str">
        <f>+Sitio_Publico[[#This Row],[idcoleccion]]&amp;"-"&amp;Sitio_Publico[[#This Row],[id]]</f>
        <v>000-2315</v>
      </c>
      <c r="W2316" s="18">
        <f>+VLOOKUP(Sitio_Publico[[#This Row],[territorio]],Estructura!$AE$4:$AH$1067,4,0)</f>
        <v>30005105</v>
      </c>
      <c r="X2316" s="18" t="str">
        <f>+VLOOKUP(Sitio_Publico[[#This Row],[tema]],Estructura!$G$4:$J$532,4,0)</f>
        <v>T-2</v>
      </c>
      <c r="Y2316" s="18" t="str">
        <f>+VLOOKUP(Sitio_Publico[[#This Row],[contenido]],Estructura!$L$4:$O$473,4,0)</f>
        <v>C-18</v>
      </c>
      <c r="Z2316" s="18" t="str">
        <f>+VLOOKUP(Sitio_Publico[[#This Row],[Filtro Integrado]],Estructura!$U$4:$W$529,3,0)</f>
        <v>FI-0</v>
      </c>
      <c r="AA2316" s="18" t="str">
        <f>+VLOOKUP(Sitio_Publico[[#This Row],[Muestra]],Estructura!$Y$4:$AB$483,4,0)</f>
        <v>M-000160</v>
      </c>
    </row>
    <row r="2317" spans="1:27" ht="40.799999999999997" x14ac:dyDescent="0.3">
      <c r="A2317" s="16">
        <f t="shared" si="36"/>
        <v>2316</v>
      </c>
      <c r="B2317" s="47" t="s">
        <v>15118</v>
      </c>
      <c r="C2317" s="13" t="s">
        <v>10447</v>
      </c>
      <c r="D2317" s="13" t="s">
        <v>10448</v>
      </c>
      <c r="E2317" s="44">
        <v>6113</v>
      </c>
      <c r="F2317" s="13" t="s">
        <v>10449</v>
      </c>
      <c r="G2317" s="23" t="s">
        <v>10473</v>
      </c>
      <c r="H2317" s="42" t="s">
        <v>458</v>
      </c>
      <c r="I2317" s="28" t="s">
        <v>112</v>
      </c>
      <c r="J2317" s="12" t="s">
        <v>393</v>
      </c>
      <c r="K2317" s="28" t="s">
        <v>10473</v>
      </c>
      <c r="L2317" s="12" t="s">
        <v>10474</v>
      </c>
      <c r="M2317" s="12" t="s">
        <v>10453</v>
      </c>
      <c r="N2317" s="12" t="s">
        <v>10454</v>
      </c>
      <c r="O2317" s="26" t="s">
        <v>11662</v>
      </c>
      <c r="P2317" s="26" t="s">
        <v>11663</v>
      </c>
      <c r="Q2317" s="25" t="s">
        <v>10495</v>
      </c>
      <c r="R2317" s="26" t="s">
        <v>11664</v>
      </c>
      <c r="S2317" s="15" t="s">
        <v>11665</v>
      </c>
      <c r="T2317" s="52">
        <v>0</v>
      </c>
      <c r="U2317" s="22" t="s">
        <v>11422</v>
      </c>
      <c r="V2317" s="18" t="str">
        <f>+Sitio_Publico[[#This Row],[idcoleccion]]&amp;"-"&amp;Sitio_Publico[[#This Row],[id]]</f>
        <v>000-2316</v>
      </c>
      <c r="W2317" s="18">
        <f>+VLOOKUP(Sitio_Publico[[#This Row],[territorio]],Estructura!$AE$4:$AH$1067,4,0)</f>
        <v>30006113</v>
      </c>
      <c r="X2317" s="18" t="str">
        <f>+VLOOKUP(Sitio_Publico[[#This Row],[tema]],Estructura!$G$4:$J$532,4,0)</f>
        <v>T-2</v>
      </c>
      <c r="Y2317" s="18" t="str">
        <f>+VLOOKUP(Sitio_Publico[[#This Row],[contenido]],Estructura!$L$4:$O$473,4,0)</f>
        <v>C-18</v>
      </c>
      <c r="Z2317" s="18" t="str">
        <f>+VLOOKUP(Sitio_Publico[[#This Row],[Filtro Integrado]],Estructura!$U$4:$W$529,3,0)</f>
        <v>FI-0</v>
      </c>
      <c r="AA2317" s="18" t="str">
        <f>+VLOOKUP(Sitio_Publico[[#This Row],[Muestra]],Estructura!$Y$4:$AB$483,4,0)</f>
        <v>M-000160</v>
      </c>
    </row>
    <row r="2318" spans="1:27" ht="51" x14ac:dyDescent="0.3">
      <c r="A2318" s="16">
        <f t="shared" si="36"/>
        <v>2317</v>
      </c>
      <c r="B2318" s="47" t="s">
        <v>15118</v>
      </c>
      <c r="C2318" s="13" t="s">
        <v>10447</v>
      </c>
      <c r="D2318" s="13" t="s">
        <v>10448</v>
      </c>
      <c r="E2318" s="44">
        <v>16105</v>
      </c>
      <c r="F2318" s="13" t="s">
        <v>10449</v>
      </c>
      <c r="G2318" s="23" t="s">
        <v>10450</v>
      </c>
      <c r="H2318" s="42" t="s">
        <v>458</v>
      </c>
      <c r="I2318" s="28" t="s">
        <v>204</v>
      </c>
      <c r="J2318" s="12" t="s">
        <v>393</v>
      </c>
      <c r="K2318" s="28" t="s">
        <v>10486</v>
      </c>
      <c r="L2318" s="12" t="s">
        <v>10452</v>
      </c>
      <c r="M2318" s="12" t="s">
        <v>10453</v>
      </c>
      <c r="N2318" s="12" t="s">
        <v>10454</v>
      </c>
      <c r="O2318" s="26" t="s">
        <v>11666</v>
      </c>
      <c r="P2318" s="26" t="s">
        <v>11667</v>
      </c>
      <c r="Q2318" s="25" t="s">
        <v>456</v>
      </c>
      <c r="R2318" s="26" t="s">
        <v>11668</v>
      </c>
      <c r="S2318" s="15" t="s">
        <v>11669</v>
      </c>
      <c r="T2318" s="52">
        <v>0</v>
      </c>
      <c r="U2318" s="22" t="s">
        <v>7669</v>
      </c>
      <c r="V2318" s="18" t="str">
        <f>+Sitio_Publico[[#This Row],[idcoleccion]]&amp;"-"&amp;Sitio_Publico[[#This Row],[id]]</f>
        <v>000-2317</v>
      </c>
      <c r="W2318" s="18">
        <f>+VLOOKUP(Sitio_Publico[[#This Row],[territorio]],Estructura!$AE$4:$AH$1067,4,0)</f>
        <v>30016105</v>
      </c>
      <c r="X2318" s="18" t="str">
        <f>+VLOOKUP(Sitio_Publico[[#This Row],[tema]],Estructura!$G$4:$J$532,4,0)</f>
        <v>T-2</v>
      </c>
      <c r="Y2318" s="18" t="str">
        <f>+VLOOKUP(Sitio_Publico[[#This Row],[contenido]],Estructura!$L$4:$O$473,4,0)</f>
        <v>C-15</v>
      </c>
      <c r="Z2318" s="18" t="str">
        <f>+VLOOKUP(Sitio_Publico[[#This Row],[Filtro Integrado]],Estructura!$U$4:$W$529,3,0)</f>
        <v>FI-0</v>
      </c>
      <c r="AA2318" s="18" t="str">
        <f>+VLOOKUP(Sitio_Publico[[#This Row],[Muestra]],Estructura!$Y$4:$AB$483,4,0)</f>
        <v>M-000161</v>
      </c>
    </row>
    <row r="2319" spans="1:27" ht="40.799999999999997" x14ac:dyDescent="0.3">
      <c r="A2319" s="16">
        <f t="shared" si="36"/>
        <v>2318</v>
      </c>
      <c r="B2319" s="47" t="s">
        <v>15118</v>
      </c>
      <c r="C2319" s="13" t="s">
        <v>10447</v>
      </c>
      <c r="D2319" s="13" t="s">
        <v>10448</v>
      </c>
      <c r="E2319" s="44">
        <v>6112</v>
      </c>
      <c r="F2319" s="13" t="s">
        <v>10449</v>
      </c>
      <c r="G2319" s="23" t="s">
        <v>10473</v>
      </c>
      <c r="H2319" s="42" t="s">
        <v>458</v>
      </c>
      <c r="I2319" s="28" t="s">
        <v>111</v>
      </c>
      <c r="J2319" s="12" t="s">
        <v>393</v>
      </c>
      <c r="K2319" s="28" t="s">
        <v>10473</v>
      </c>
      <c r="L2319" s="12" t="s">
        <v>10452</v>
      </c>
      <c r="M2319" s="12" t="s">
        <v>10453</v>
      </c>
      <c r="N2319" s="12" t="s">
        <v>10454</v>
      </c>
      <c r="O2319" s="26" t="s">
        <v>11670</v>
      </c>
      <c r="P2319" s="26" t="s">
        <v>11671</v>
      </c>
      <c r="Q2319" s="25" t="s">
        <v>456</v>
      </c>
      <c r="R2319" s="26" t="s">
        <v>11672</v>
      </c>
      <c r="S2319" s="15" t="s">
        <v>11673</v>
      </c>
      <c r="T2319" s="52">
        <v>0</v>
      </c>
      <c r="U2319" s="22" t="s">
        <v>11674</v>
      </c>
      <c r="V2319" s="18" t="str">
        <f>+Sitio_Publico[[#This Row],[idcoleccion]]&amp;"-"&amp;Sitio_Publico[[#This Row],[id]]</f>
        <v>000-2318</v>
      </c>
      <c r="W2319" s="18">
        <f>+VLOOKUP(Sitio_Publico[[#This Row],[territorio]],Estructura!$AE$4:$AH$1067,4,0)</f>
        <v>30006112</v>
      </c>
      <c r="X2319" s="18" t="str">
        <f>+VLOOKUP(Sitio_Publico[[#This Row],[tema]],Estructura!$G$4:$J$532,4,0)</f>
        <v>T-2</v>
      </c>
      <c r="Y2319" s="18" t="str">
        <f>+VLOOKUP(Sitio_Publico[[#This Row],[contenido]],Estructura!$L$4:$O$473,4,0)</f>
        <v>C-18</v>
      </c>
      <c r="Z2319" s="18" t="str">
        <f>+VLOOKUP(Sitio_Publico[[#This Row],[Filtro Integrado]],Estructura!$U$4:$W$529,3,0)</f>
        <v>FI-0</v>
      </c>
      <c r="AA2319" s="18" t="str">
        <f>+VLOOKUP(Sitio_Publico[[#This Row],[Muestra]],Estructura!$Y$4:$AB$483,4,0)</f>
        <v>M-000160</v>
      </c>
    </row>
    <row r="2320" spans="1:27" ht="51" x14ac:dyDescent="0.3">
      <c r="A2320" s="16">
        <f t="shared" si="36"/>
        <v>2319</v>
      </c>
      <c r="B2320" s="47" t="s">
        <v>15118</v>
      </c>
      <c r="C2320" s="13" t="s">
        <v>10447</v>
      </c>
      <c r="D2320" s="13" t="s">
        <v>10448</v>
      </c>
      <c r="E2320" s="44">
        <v>16205</v>
      </c>
      <c r="F2320" s="13" t="s">
        <v>10449</v>
      </c>
      <c r="G2320" s="23" t="s">
        <v>10466</v>
      </c>
      <c r="H2320" s="42" t="s">
        <v>458</v>
      </c>
      <c r="I2320" s="28" t="s">
        <v>206</v>
      </c>
      <c r="J2320" s="12" t="s">
        <v>393</v>
      </c>
      <c r="K2320" s="28" t="s">
        <v>10492</v>
      </c>
      <c r="L2320" s="12" t="s">
        <v>10452</v>
      </c>
      <c r="M2320" s="12" t="s">
        <v>587</v>
      </c>
      <c r="N2320" s="12" t="s">
        <v>10454</v>
      </c>
      <c r="O2320" s="26" t="s">
        <v>11675</v>
      </c>
      <c r="P2320" s="26" t="s">
        <v>11676</v>
      </c>
      <c r="Q2320" s="25" t="s">
        <v>10495</v>
      </c>
      <c r="R2320" s="26" t="s">
        <v>11677</v>
      </c>
      <c r="S2320" s="15" t="s">
        <v>11678</v>
      </c>
      <c r="T2320" s="52">
        <v>0</v>
      </c>
      <c r="U2320" s="22" t="s">
        <v>11679</v>
      </c>
      <c r="V2320" s="18" t="str">
        <f>+Sitio_Publico[[#This Row],[idcoleccion]]&amp;"-"&amp;Sitio_Publico[[#This Row],[id]]</f>
        <v>000-2319</v>
      </c>
      <c r="W2320" s="18">
        <f>+VLOOKUP(Sitio_Publico[[#This Row],[territorio]],Estructura!$AE$4:$AH$1067,4,0)</f>
        <v>30016205</v>
      </c>
      <c r="X2320" s="18" t="str">
        <f>+VLOOKUP(Sitio_Publico[[#This Row],[tema]],Estructura!$G$4:$J$532,4,0)</f>
        <v>T-2</v>
      </c>
      <c r="Y2320" s="18" t="str">
        <f>+VLOOKUP(Sitio_Publico[[#This Row],[contenido]],Estructura!$L$4:$O$473,4,0)</f>
        <v>C-17</v>
      </c>
      <c r="Z2320" s="18" t="str">
        <f>+VLOOKUP(Sitio_Publico[[#This Row],[Filtro Integrado]],Estructura!$U$4:$W$529,3,0)</f>
        <v>FI-0</v>
      </c>
      <c r="AA2320" s="18" t="str">
        <f>+VLOOKUP(Sitio_Publico[[#This Row],[Muestra]],Estructura!$Y$4:$AB$483,4,0)</f>
        <v>M-000162</v>
      </c>
    </row>
    <row r="2321" spans="1:27" ht="51" x14ac:dyDescent="0.3">
      <c r="A2321" s="16">
        <f t="shared" si="36"/>
        <v>2320</v>
      </c>
      <c r="B2321" s="47" t="s">
        <v>15118</v>
      </c>
      <c r="C2321" s="13" t="s">
        <v>10447</v>
      </c>
      <c r="D2321" s="13" t="s">
        <v>10448</v>
      </c>
      <c r="E2321" s="44">
        <v>13113</v>
      </c>
      <c r="F2321" s="13" t="s">
        <v>10449</v>
      </c>
      <c r="G2321" s="23" t="s">
        <v>10450</v>
      </c>
      <c r="H2321" s="42" t="s">
        <v>458</v>
      </c>
      <c r="I2321" s="28" t="s">
        <v>309</v>
      </c>
      <c r="J2321" s="12" t="s">
        <v>393</v>
      </c>
      <c r="K2321" s="28" t="s">
        <v>10451</v>
      </c>
      <c r="L2321" s="12" t="s">
        <v>10452</v>
      </c>
      <c r="M2321" s="12" t="s">
        <v>10453</v>
      </c>
      <c r="N2321" s="12" t="s">
        <v>10454</v>
      </c>
      <c r="O2321" s="26" t="s">
        <v>11680</v>
      </c>
      <c r="P2321" s="26" t="s">
        <v>11681</v>
      </c>
      <c r="Q2321" s="25" t="s">
        <v>456</v>
      </c>
      <c r="R2321" s="26" t="s">
        <v>11682</v>
      </c>
      <c r="S2321" s="15" t="s">
        <v>11683</v>
      </c>
      <c r="T2321" s="52">
        <v>0</v>
      </c>
      <c r="U2321" s="22" t="s">
        <v>11684</v>
      </c>
      <c r="V2321" s="18" t="str">
        <f>+Sitio_Publico[[#This Row],[idcoleccion]]&amp;"-"&amp;Sitio_Publico[[#This Row],[id]]</f>
        <v>000-2320</v>
      </c>
      <c r="W2321" s="18">
        <f>+VLOOKUP(Sitio_Publico[[#This Row],[territorio]],Estructura!$AE$4:$AH$1067,4,0)</f>
        <v>30013113</v>
      </c>
      <c r="X2321" s="18" t="str">
        <f>+VLOOKUP(Sitio_Publico[[#This Row],[tema]],Estructura!$G$4:$J$532,4,0)</f>
        <v>T-2</v>
      </c>
      <c r="Y2321" s="18" t="str">
        <f>+VLOOKUP(Sitio_Publico[[#This Row],[contenido]],Estructura!$L$4:$O$473,4,0)</f>
        <v>C-15</v>
      </c>
      <c r="Z2321" s="18" t="str">
        <f>+VLOOKUP(Sitio_Publico[[#This Row],[Filtro Integrado]],Estructura!$U$4:$W$529,3,0)</f>
        <v>FI-0</v>
      </c>
      <c r="AA2321" s="18" t="str">
        <f>+VLOOKUP(Sitio_Publico[[#This Row],[Muestra]],Estructura!$Y$4:$AB$483,4,0)</f>
        <v>M-000158</v>
      </c>
    </row>
    <row r="2322" spans="1:27" ht="40.799999999999997" x14ac:dyDescent="0.3">
      <c r="A2322" s="16">
        <f t="shared" si="36"/>
        <v>2321</v>
      </c>
      <c r="B2322" s="47" t="s">
        <v>15118</v>
      </c>
      <c r="C2322" s="13" t="s">
        <v>10447</v>
      </c>
      <c r="D2322" s="13" t="s">
        <v>10448</v>
      </c>
      <c r="E2322" s="44">
        <v>8307</v>
      </c>
      <c r="F2322" s="13" t="s">
        <v>10449</v>
      </c>
      <c r="G2322" s="23" t="s">
        <v>10473</v>
      </c>
      <c r="H2322" s="42" t="s">
        <v>458</v>
      </c>
      <c r="I2322" s="28" t="s">
        <v>187</v>
      </c>
      <c r="J2322" s="12" t="s">
        <v>393</v>
      </c>
      <c r="K2322" s="28" t="s">
        <v>10473</v>
      </c>
      <c r="L2322" s="12" t="s">
        <v>10452</v>
      </c>
      <c r="M2322" s="12" t="s">
        <v>10453</v>
      </c>
      <c r="N2322" s="12" t="s">
        <v>10454</v>
      </c>
      <c r="O2322" s="26" t="s">
        <v>11685</v>
      </c>
      <c r="P2322" s="26" t="s">
        <v>11686</v>
      </c>
      <c r="Q2322" s="25" t="s">
        <v>456</v>
      </c>
      <c r="R2322" s="26" t="s">
        <v>11687</v>
      </c>
      <c r="S2322" s="15" t="s">
        <v>11688</v>
      </c>
      <c r="T2322" s="52">
        <v>0</v>
      </c>
      <c r="U2322" s="22" t="s">
        <v>11689</v>
      </c>
      <c r="V2322" s="18" t="str">
        <f>+Sitio_Publico[[#This Row],[idcoleccion]]&amp;"-"&amp;Sitio_Publico[[#This Row],[id]]</f>
        <v>000-2321</v>
      </c>
      <c r="W2322" s="18">
        <f>+VLOOKUP(Sitio_Publico[[#This Row],[territorio]],Estructura!$AE$4:$AH$1067,4,0)</f>
        <v>30008307</v>
      </c>
      <c r="X2322" s="18" t="str">
        <f>+VLOOKUP(Sitio_Publico[[#This Row],[tema]],Estructura!$G$4:$J$532,4,0)</f>
        <v>T-2</v>
      </c>
      <c r="Y2322" s="18" t="str">
        <f>+VLOOKUP(Sitio_Publico[[#This Row],[contenido]],Estructura!$L$4:$O$473,4,0)</f>
        <v>C-18</v>
      </c>
      <c r="Z2322" s="18" t="str">
        <f>+VLOOKUP(Sitio_Publico[[#This Row],[Filtro Integrado]],Estructura!$U$4:$W$529,3,0)</f>
        <v>FI-0</v>
      </c>
      <c r="AA2322" s="18" t="str">
        <f>+VLOOKUP(Sitio_Publico[[#This Row],[Muestra]],Estructura!$Y$4:$AB$483,4,0)</f>
        <v>M-000160</v>
      </c>
    </row>
    <row r="2323" spans="1:27" ht="40.799999999999997" x14ac:dyDescent="0.3">
      <c r="A2323" s="16">
        <f t="shared" si="36"/>
        <v>2322</v>
      </c>
      <c r="B2323" s="47" t="s">
        <v>15118</v>
      </c>
      <c r="C2323" s="13" t="s">
        <v>10447</v>
      </c>
      <c r="D2323" s="13" t="s">
        <v>10448</v>
      </c>
      <c r="E2323" s="44">
        <v>2301</v>
      </c>
      <c r="F2323" s="13" t="s">
        <v>10449</v>
      </c>
      <c r="G2323" s="23" t="s">
        <v>10883</v>
      </c>
      <c r="H2323" s="42" t="s">
        <v>458</v>
      </c>
      <c r="I2323" s="28" t="s">
        <v>39</v>
      </c>
      <c r="J2323" s="12" t="s">
        <v>393</v>
      </c>
      <c r="K2323" s="28" t="s">
        <v>10883</v>
      </c>
      <c r="L2323" s="12" t="s">
        <v>10452</v>
      </c>
      <c r="M2323" s="12" t="s">
        <v>10453</v>
      </c>
      <c r="N2323" s="12" t="s">
        <v>10454</v>
      </c>
      <c r="O2323" s="26" t="s">
        <v>11690</v>
      </c>
      <c r="P2323" s="26" t="s">
        <v>11691</v>
      </c>
      <c r="Q2323" s="25" t="s">
        <v>456</v>
      </c>
      <c r="R2323" s="26" t="s">
        <v>11692</v>
      </c>
      <c r="S2323" s="15" t="s">
        <v>11693</v>
      </c>
      <c r="T2323" s="52">
        <v>0</v>
      </c>
      <c r="U2323" s="22" t="s">
        <v>10508</v>
      </c>
      <c r="V2323" s="18" t="str">
        <f>+Sitio_Publico[[#This Row],[idcoleccion]]&amp;"-"&amp;Sitio_Publico[[#This Row],[id]]</f>
        <v>000-2322</v>
      </c>
      <c r="W2323" s="18">
        <f>+VLOOKUP(Sitio_Publico[[#This Row],[territorio]],Estructura!$AE$4:$AH$1067,4,0)</f>
        <v>30002301</v>
      </c>
      <c r="X2323" s="18" t="str">
        <f>+VLOOKUP(Sitio_Publico[[#This Row],[tema]],Estructura!$G$4:$J$532,4,0)</f>
        <v>T-2</v>
      </c>
      <c r="Y2323" s="18" t="str">
        <f>+VLOOKUP(Sitio_Publico[[#This Row],[contenido]],Estructura!$L$4:$O$473,4,0)</f>
        <v>C-19</v>
      </c>
      <c r="Z2323" s="18" t="str">
        <f>+VLOOKUP(Sitio_Publico[[#This Row],[Filtro Integrado]],Estructura!$U$4:$W$529,3,0)</f>
        <v>FI-0</v>
      </c>
      <c r="AA2323" s="18" t="str">
        <f>+VLOOKUP(Sitio_Publico[[#This Row],[Muestra]],Estructura!$Y$4:$AB$483,4,0)</f>
        <v>M-000164</v>
      </c>
    </row>
    <row r="2324" spans="1:27" ht="40.799999999999997" x14ac:dyDescent="0.3">
      <c r="A2324" s="16">
        <f t="shared" si="36"/>
        <v>2323</v>
      </c>
      <c r="B2324" s="47" t="s">
        <v>15118</v>
      </c>
      <c r="C2324" s="13" t="s">
        <v>10447</v>
      </c>
      <c r="D2324" s="13" t="s">
        <v>10448</v>
      </c>
      <c r="E2324" s="44">
        <v>13203</v>
      </c>
      <c r="F2324" s="13" t="s">
        <v>10449</v>
      </c>
      <c r="G2324" s="23" t="s">
        <v>10473</v>
      </c>
      <c r="H2324" s="42" t="s">
        <v>458</v>
      </c>
      <c r="I2324" s="28" t="s">
        <v>330</v>
      </c>
      <c r="J2324" s="12" t="s">
        <v>393</v>
      </c>
      <c r="K2324" s="28" t="s">
        <v>10473</v>
      </c>
      <c r="L2324" s="12" t="s">
        <v>10474</v>
      </c>
      <c r="M2324" s="12" t="s">
        <v>10453</v>
      </c>
      <c r="N2324" s="12" t="s">
        <v>10454</v>
      </c>
      <c r="O2324" s="26" t="s">
        <v>11694</v>
      </c>
      <c r="P2324" s="26" t="s">
        <v>11695</v>
      </c>
      <c r="Q2324" s="25" t="s">
        <v>10495</v>
      </c>
      <c r="R2324" s="26" t="s">
        <v>11696</v>
      </c>
      <c r="S2324" s="15" t="s">
        <v>11697</v>
      </c>
      <c r="T2324" s="52">
        <v>0</v>
      </c>
      <c r="U2324" s="22" t="s">
        <v>10617</v>
      </c>
      <c r="V2324" s="18" t="str">
        <f>+Sitio_Publico[[#This Row],[idcoleccion]]&amp;"-"&amp;Sitio_Publico[[#This Row],[id]]</f>
        <v>000-2323</v>
      </c>
      <c r="W2324" s="18">
        <f>+VLOOKUP(Sitio_Publico[[#This Row],[territorio]],Estructura!$AE$4:$AH$1067,4,0)</f>
        <v>30013203</v>
      </c>
      <c r="X2324" s="18" t="str">
        <f>+VLOOKUP(Sitio_Publico[[#This Row],[tema]],Estructura!$G$4:$J$532,4,0)</f>
        <v>T-2</v>
      </c>
      <c r="Y2324" s="18" t="str">
        <f>+VLOOKUP(Sitio_Publico[[#This Row],[contenido]],Estructura!$L$4:$O$473,4,0)</f>
        <v>C-18</v>
      </c>
      <c r="Z2324" s="18" t="str">
        <f>+VLOOKUP(Sitio_Publico[[#This Row],[Filtro Integrado]],Estructura!$U$4:$W$529,3,0)</f>
        <v>FI-0</v>
      </c>
      <c r="AA2324" s="18" t="str">
        <f>+VLOOKUP(Sitio_Publico[[#This Row],[Muestra]],Estructura!$Y$4:$AB$483,4,0)</f>
        <v>M-000160</v>
      </c>
    </row>
    <row r="2325" spans="1:27" ht="51" x14ac:dyDescent="0.3">
      <c r="A2325" s="16">
        <f t="shared" si="36"/>
        <v>2324</v>
      </c>
      <c r="B2325" s="47" t="s">
        <v>15118</v>
      </c>
      <c r="C2325" s="13" t="s">
        <v>10447</v>
      </c>
      <c r="D2325" s="13" t="s">
        <v>10448</v>
      </c>
      <c r="E2325" s="44">
        <v>2101</v>
      </c>
      <c r="F2325" s="13" t="s">
        <v>10449</v>
      </c>
      <c r="G2325" s="23" t="s">
        <v>10450</v>
      </c>
      <c r="H2325" s="42" t="s">
        <v>458</v>
      </c>
      <c r="I2325" s="28" t="s">
        <v>15</v>
      </c>
      <c r="J2325" s="12" t="s">
        <v>393</v>
      </c>
      <c r="K2325" s="28" t="s">
        <v>10486</v>
      </c>
      <c r="L2325" s="12" t="s">
        <v>10452</v>
      </c>
      <c r="M2325" s="12" t="s">
        <v>10453</v>
      </c>
      <c r="N2325" s="12" t="s">
        <v>10454</v>
      </c>
      <c r="O2325" s="26" t="s">
        <v>11698</v>
      </c>
      <c r="P2325" s="26" t="s">
        <v>11699</v>
      </c>
      <c r="Q2325" s="25" t="s">
        <v>456</v>
      </c>
      <c r="R2325" s="26" t="s">
        <v>11700</v>
      </c>
      <c r="S2325" s="15" t="s">
        <v>11701</v>
      </c>
      <c r="T2325" s="52">
        <v>0</v>
      </c>
      <c r="U2325" s="22" t="s">
        <v>11702</v>
      </c>
      <c r="V2325" s="18" t="str">
        <f>+Sitio_Publico[[#This Row],[idcoleccion]]&amp;"-"&amp;Sitio_Publico[[#This Row],[id]]</f>
        <v>000-2324</v>
      </c>
      <c r="W2325" s="18">
        <f>+VLOOKUP(Sitio_Publico[[#This Row],[territorio]],Estructura!$AE$4:$AH$1067,4,0)</f>
        <v>30002101</v>
      </c>
      <c r="X2325" s="18" t="str">
        <f>+VLOOKUP(Sitio_Publico[[#This Row],[tema]],Estructura!$G$4:$J$532,4,0)</f>
        <v>T-2</v>
      </c>
      <c r="Y2325" s="18" t="str">
        <f>+VLOOKUP(Sitio_Publico[[#This Row],[contenido]],Estructura!$L$4:$O$473,4,0)</f>
        <v>C-15</v>
      </c>
      <c r="Z2325" s="18" t="str">
        <f>+VLOOKUP(Sitio_Publico[[#This Row],[Filtro Integrado]],Estructura!$U$4:$W$529,3,0)</f>
        <v>FI-0</v>
      </c>
      <c r="AA2325" s="18" t="str">
        <f>+VLOOKUP(Sitio_Publico[[#This Row],[Muestra]],Estructura!$Y$4:$AB$483,4,0)</f>
        <v>M-000161</v>
      </c>
    </row>
    <row r="2326" spans="1:27" ht="51" x14ac:dyDescent="0.3">
      <c r="A2326" s="16">
        <f t="shared" si="36"/>
        <v>2325</v>
      </c>
      <c r="B2326" s="47" t="s">
        <v>15118</v>
      </c>
      <c r="C2326" s="13" t="s">
        <v>10447</v>
      </c>
      <c r="D2326" s="13" t="s">
        <v>10448</v>
      </c>
      <c r="E2326" s="44">
        <v>5201</v>
      </c>
      <c r="F2326" s="13" t="s">
        <v>10449</v>
      </c>
      <c r="G2326" s="23" t="s">
        <v>10450</v>
      </c>
      <c r="H2326" s="42" t="s">
        <v>458</v>
      </c>
      <c r="I2326" s="28" t="s">
        <v>69</v>
      </c>
      <c r="J2326" s="12" t="s">
        <v>393</v>
      </c>
      <c r="K2326" s="28" t="s">
        <v>10451</v>
      </c>
      <c r="L2326" s="12" t="s">
        <v>10452</v>
      </c>
      <c r="M2326" s="12" t="s">
        <v>10453</v>
      </c>
      <c r="N2326" s="12" t="s">
        <v>10454</v>
      </c>
      <c r="O2326" s="26" t="s">
        <v>11703</v>
      </c>
      <c r="P2326" s="26" t="s">
        <v>11704</v>
      </c>
      <c r="Q2326" s="25" t="s">
        <v>456</v>
      </c>
      <c r="R2326" s="26" t="s">
        <v>11705</v>
      </c>
      <c r="S2326" s="15" t="s">
        <v>11706</v>
      </c>
      <c r="T2326" s="52">
        <v>0</v>
      </c>
      <c r="U2326" s="22" t="s">
        <v>11707</v>
      </c>
      <c r="V2326" s="18" t="str">
        <f>+Sitio_Publico[[#This Row],[idcoleccion]]&amp;"-"&amp;Sitio_Publico[[#This Row],[id]]</f>
        <v>000-2325</v>
      </c>
      <c r="W2326" s="18">
        <f>+VLOOKUP(Sitio_Publico[[#This Row],[territorio]],Estructura!$AE$4:$AH$1067,4,0)</f>
        <v>30005201</v>
      </c>
      <c r="X2326" s="18" t="str">
        <f>+VLOOKUP(Sitio_Publico[[#This Row],[tema]],Estructura!$G$4:$J$532,4,0)</f>
        <v>T-2</v>
      </c>
      <c r="Y2326" s="18" t="str">
        <f>+VLOOKUP(Sitio_Publico[[#This Row],[contenido]],Estructura!$L$4:$O$473,4,0)</f>
        <v>C-15</v>
      </c>
      <c r="Z2326" s="18" t="str">
        <f>+VLOOKUP(Sitio_Publico[[#This Row],[Filtro Integrado]],Estructura!$U$4:$W$529,3,0)</f>
        <v>FI-0</v>
      </c>
      <c r="AA2326" s="18" t="str">
        <f>+VLOOKUP(Sitio_Publico[[#This Row],[Muestra]],Estructura!$Y$4:$AB$483,4,0)</f>
        <v>M-000158</v>
      </c>
    </row>
    <row r="2327" spans="1:27" ht="51" x14ac:dyDescent="0.3">
      <c r="A2327" s="16">
        <f t="shared" si="36"/>
        <v>2326</v>
      </c>
      <c r="B2327" s="47" t="s">
        <v>15118</v>
      </c>
      <c r="C2327" s="13" t="s">
        <v>10447</v>
      </c>
      <c r="D2327" s="13" t="s">
        <v>10448</v>
      </c>
      <c r="E2327" s="44">
        <v>5801</v>
      </c>
      <c r="F2327" s="13" t="s">
        <v>10449</v>
      </c>
      <c r="G2327" s="23" t="s">
        <v>10466</v>
      </c>
      <c r="H2327" s="42" t="s">
        <v>458</v>
      </c>
      <c r="I2327" s="28" t="s">
        <v>96</v>
      </c>
      <c r="J2327" s="12" t="s">
        <v>393</v>
      </c>
      <c r="K2327" s="28" t="s">
        <v>10492</v>
      </c>
      <c r="L2327" s="12" t="s">
        <v>10452</v>
      </c>
      <c r="M2327" s="12" t="s">
        <v>587</v>
      </c>
      <c r="N2327" s="12" t="s">
        <v>10454</v>
      </c>
      <c r="O2327" s="26" t="s">
        <v>11708</v>
      </c>
      <c r="P2327" s="26" t="s">
        <v>11709</v>
      </c>
      <c r="Q2327" s="25" t="s">
        <v>10495</v>
      </c>
      <c r="R2327" s="26" t="s">
        <v>11710</v>
      </c>
      <c r="S2327" s="15" t="s">
        <v>11711</v>
      </c>
      <c r="T2327" s="52">
        <v>0</v>
      </c>
      <c r="U2327" s="22" t="s">
        <v>11712</v>
      </c>
      <c r="V2327" s="18" t="str">
        <f>+Sitio_Publico[[#This Row],[idcoleccion]]&amp;"-"&amp;Sitio_Publico[[#This Row],[id]]</f>
        <v>000-2326</v>
      </c>
      <c r="W2327" s="18">
        <f>+VLOOKUP(Sitio_Publico[[#This Row],[territorio]],Estructura!$AE$4:$AH$1067,4,0)</f>
        <v>30005801</v>
      </c>
      <c r="X2327" s="18" t="str">
        <f>+VLOOKUP(Sitio_Publico[[#This Row],[tema]],Estructura!$G$4:$J$532,4,0)</f>
        <v>T-2</v>
      </c>
      <c r="Y2327" s="18" t="str">
        <f>+VLOOKUP(Sitio_Publico[[#This Row],[contenido]],Estructura!$L$4:$O$473,4,0)</f>
        <v>C-17</v>
      </c>
      <c r="Z2327" s="18" t="str">
        <f>+VLOOKUP(Sitio_Publico[[#This Row],[Filtro Integrado]],Estructura!$U$4:$W$529,3,0)</f>
        <v>FI-0</v>
      </c>
      <c r="AA2327" s="18" t="str">
        <f>+VLOOKUP(Sitio_Publico[[#This Row],[Muestra]],Estructura!$Y$4:$AB$483,4,0)</f>
        <v>M-000162</v>
      </c>
    </row>
    <row r="2328" spans="1:27" ht="51" x14ac:dyDescent="0.3">
      <c r="A2328" s="16">
        <f t="shared" si="36"/>
        <v>2327</v>
      </c>
      <c r="B2328" s="47" t="s">
        <v>15118</v>
      </c>
      <c r="C2328" s="13" t="s">
        <v>10447</v>
      </c>
      <c r="D2328" s="13" t="s">
        <v>10448</v>
      </c>
      <c r="E2328" s="44">
        <v>6105</v>
      </c>
      <c r="F2328" s="13" t="s">
        <v>10449</v>
      </c>
      <c r="G2328" s="23" t="s">
        <v>10459</v>
      </c>
      <c r="H2328" s="42" t="s">
        <v>458</v>
      </c>
      <c r="I2328" s="28" t="s">
        <v>104</v>
      </c>
      <c r="J2328" s="12" t="s">
        <v>393</v>
      </c>
      <c r="K2328" s="28" t="s">
        <v>10459</v>
      </c>
      <c r="L2328" s="12" t="s">
        <v>10452</v>
      </c>
      <c r="M2328" s="12" t="s">
        <v>10453</v>
      </c>
      <c r="N2328" s="12" t="s">
        <v>10454</v>
      </c>
      <c r="O2328" s="26" t="s">
        <v>11713</v>
      </c>
      <c r="P2328" s="26" t="s">
        <v>11714</v>
      </c>
      <c r="Q2328" s="25" t="s">
        <v>456</v>
      </c>
      <c r="R2328" s="26" t="s">
        <v>11715</v>
      </c>
      <c r="S2328" s="15" t="s">
        <v>11716</v>
      </c>
      <c r="T2328" s="52">
        <v>0</v>
      </c>
      <c r="U2328" s="22" t="s">
        <v>11717</v>
      </c>
      <c r="V2328" s="18" t="str">
        <f>+Sitio_Publico[[#This Row],[idcoleccion]]&amp;"-"&amp;Sitio_Publico[[#This Row],[id]]</f>
        <v>000-2327</v>
      </c>
      <c r="W2328" s="18">
        <f>+VLOOKUP(Sitio_Publico[[#This Row],[territorio]],Estructura!$AE$4:$AH$1067,4,0)</f>
        <v>30006105</v>
      </c>
      <c r="X2328" s="18" t="str">
        <f>+VLOOKUP(Sitio_Publico[[#This Row],[tema]],Estructura!$G$4:$J$532,4,0)</f>
        <v>T-2</v>
      </c>
      <c r="Y2328" s="18" t="str">
        <f>+VLOOKUP(Sitio_Publico[[#This Row],[contenido]],Estructura!$L$4:$O$473,4,0)</f>
        <v>C-16</v>
      </c>
      <c r="Z2328" s="18" t="str">
        <f>+VLOOKUP(Sitio_Publico[[#This Row],[Filtro Integrado]],Estructura!$U$4:$W$529,3,0)</f>
        <v>FI-0</v>
      </c>
      <c r="AA2328" s="18" t="str">
        <f>+VLOOKUP(Sitio_Publico[[#This Row],[Muestra]],Estructura!$Y$4:$AB$483,4,0)</f>
        <v>M-000159</v>
      </c>
    </row>
    <row r="2329" spans="1:27" ht="40.799999999999997" x14ac:dyDescent="0.3">
      <c r="A2329" s="16">
        <f t="shared" si="36"/>
        <v>2328</v>
      </c>
      <c r="B2329" s="47" t="s">
        <v>15118</v>
      </c>
      <c r="C2329" s="13" t="s">
        <v>10447</v>
      </c>
      <c r="D2329" s="13" t="s">
        <v>10448</v>
      </c>
      <c r="E2329" s="44">
        <v>11101</v>
      </c>
      <c r="F2329" s="13" t="s">
        <v>10449</v>
      </c>
      <c r="G2329" s="23" t="s">
        <v>10473</v>
      </c>
      <c r="H2329" s="42" t="s">
        <v>458</v>
      </c>
      <c r="I2329" s="28" t="s">
        <v>278</v>
      </c>
      <c r="J2329" s="12" t="s">
        <v>393</v>
      </c>
      <c r="K2329" s="28" t="s">
        <v>10473</v>
      </c>
      <c r="L2329" s="12" t="s">
        <v>10452</v>
      </c>
      <c r="M2329" s="12" t="s">
        <v>10453</v>
      </c>
      <c r="N2329" s="12" t="s">
        <v>10454</v>
      </c>
      <c r="O2329" s="26" t="s">
        <v>11718</v>
      </c>
      <c r="P2329" s="26" t="s">
        <v>11719</v>
      </c>
      <c r="Q2329" s="25" t="s">
        <v>456</v>
      </c>
      <c r="R2329" s="26" t="s">
        <v>11720</v>
      </c>
      <c r="S2329" s="15" t="s">
        <v>11721</v>
      </c>
      <c r="T2329" s="52">
        <v>0</v>
      </c>
      <c r="U2329" s="22" t="s">
        <v>11722</v>
      </c>
      <c r="V2329" s="18" t="str">
        <f>+Sitio_Publico[[#This Row],[idcoleccion]]&amp;"-"&amp;Sitio_Publico[[#This Row],[id]]</f>
        <v>000-2328</v>
      </c>
      <c r="W2329" s="18">
        <f>+VLOOKUP(Sitio_Publico[[#This Row],[territorio]],Estructura!$AE$4:$AH$1067,4,0)</f>
        <v>30011101</v>
      </c>
      <c r="X2329" s="18" t="str">
        <f>+VLOOKUP(Sitio_Publico[[#This Row],[tema]],Estructura!$G$4:$J$532,4,0)</f>
        <v>T-2</v>
      </c>
      <c r="Y2329" s="18" t="str">
        <f>+VLOOKUP(Sitio_Publico[[#This Row],[contenido]],Estructura!$L$4:$O$473,4,0)</f>
        <v>C-18</v>
      </c>
      <c r="Z2329" s="18" t="str">
        <f>+VLOOKUP(Sitio_Publico[[#This Row],[Filtro Integrado]],Estructura!$U$4:$W$529,3,0)</f>
        <v>FI-0</v>
      </c>
      <c r="AA2329" s="18" t="str">
        <f>+VLOOKUP(Sitio_Publico[[#This Row],[Muestra]],Estructura!$Y$4:$AB$483,4,0)</f>
        <v>M-000160</v>
      </c>
    </row>
    <row r="2330" spans="1:27" ht="51" x14ac:dyDescent="0.3">
      <c r="A2330" s="16">
        <f t="shared" si="36"/>
        <v>2329</v>
      </c>
      <c r="B2330" s="47" t="s">
        <v>15118</v>
      </c>
      <c r="C2330" s="13" t="s">
        <v>10447</v>
      </c>
      <c r="D2330" s="13" t="s">
        <v>10448</v>
      </c>
      <c r="E2330" s="44">
        <v>4303</v>
      </c>
      <c r="F2330" s="13" t="s">
        <v>10449</v>
      </c>
      <c r="G2330" s="23" t="s">
        <v>10450</v>
      </c>
      <c r="H2330" s="42" t="s">
        <v>458</v>
      </c>
      <c r="I2330" s="28" t="s">
        <v>60</v>
      </c>
      <c r="J2330" s="12" t="s">
        <v>393</v>
      </c>
      <c r="K2330" s="28" t="s">
        <v>10486</v>
      </c>
      <c r="L2330" s="12" t="s">
        <v>10452</v>
      </c>
      <c r="M2330" s="12" t="s">
        <v>10453</v>
      </c>
      <c r="N2330" s="12" t="s">
        <v>10454</v>
      </c>
      <c r="O2330" s="26" t="s">
        <v>11723</v>
      </c>
      <c r="P2330" s="26" t="s">
        <v>11724</v>
      </c>
      <c r="Q2330" s="25" t="s">
        <v>456</v>
      </c>
      <c r="R2330" s="26" t="s">
        <v>11725</v>
      </c>
      <c r="S2330" s="15" t="s">
        <v>11726</v>
      </c>
      <c r="T2330" s="52">
        <v>0</v>
      </c>
      <c r="U2330" s="22" t="s">
        <v>11571</v>
      </c>
      <c r="V2330" s="18" t="str">
        <f>+Sitio_Publico[[#This Row],[idcoleccion]]&amp;"-"&amp;Sitio_Publico[[#This Row],[id]]</f>
        <v>000-2329</v>
      </c>
      <c r="W2330" s="18">
        <f>+VLOOKUP(Sitio_Publico[[#This Row],[territorio]],Estructura!$AE$4:$AH$1067,4,0)</f>
        <v>30004303</v>
      </c>
      <c r="X2330" s="18" t="str">
        <f>+VLOOKUP(Sitio_Publico[[#This Row],[tema]],Estructura!$G$4:$J$532,4,0)</f>
        <v>T-2</v>
      </c>
      <c r="Y2330" s="18" t="str">
        <f>+VLOOKUP(Sitio_Publico[[#This Row],[contenido]],Estructura!$L$4:$O$473,4,0)</f>
        <v>C-15</v>
      </c>
      <c r="Z2330" s="18" t="str">
        <f>+VLOOKUP(Sitio_Publico[[#This Row],[Filtro Integrado]],Estructura!$U$4:$W$529,3,0)</f>
        <v>FI-0</v>
      </c>
      <c r="AA2330" s="18" t="str">
        <f>+VLOOKUP(Sitio_Publico[[#This Row],[Muestra]],Estructura!$Y$4:$AB$483,4,0)</f>
        <v>M-000161</v>
      </c>
    </row>
    <row r="2331" spans="1:27" ht="51" x14ac:dyDescent="0.3">
      <c r="A2331" s="16">
        <f t="shared" si="36"/>
        <v>2330</v>
      </c>
      <c r="B2331" s="47" t="s">
        <v>15118</v>
      </c>
      <c r="C2331" s="13" t="s">
        <v>10447</v>
      </c>
      <c r="D2331" s="13" t="s">
        <v>10448</v>
      </c>
      <c r="E2331" s="44">
        <v>13122</v>
      </c>
      <c r="F2331" s="13" t="s">
        <v>10449</v>
      </c>
      <c r="G2331" s="23" t="s">
        <v>10466</v>
      </c>
      <c r="H2331" s="42" t="s">
        <v>458</v>
      </c>
      <c r="I2331" s="28" t="s">
        <v>318</v>
      </c>
      <c r="J2331" s="12" t="s">
        <v>393</v>
      </c>
      <c r="K2331" s="28" t="s">
        <v>10524</v>
      </c>
      <c r="L2331" s="12" t="s">
        <v>10452</v>
      </c>
      <c r="M2331" s="12" t="s">
        <v>10453</v>
      </c>
      <c r="N2331" s="12" t="s">
        <v>10454</v>
      </c>
      <c r="O2331" s="26" t="s">
        <v>11727</v>
      </c>
      <c r="P2331" s="26" t="s">
        <v>11728</v>
      </c>
      <c r="Q2331" s="25" t="s">
        <v>456</v>
      </c>
      <c r="R2331" s="26" t="s">
        <v>11729</v>
      </c>
      <c r="S2331" s="15" t="s">
        <v>11730</v>
      </c>
      <c r="T2331" s="52">
        <v>0</v>
      </c>
      <c r="U2331" s="22" t="s">
        <v>11731</v>
      </c>
      <c r="V2331" s="18" t="str">
        <f>+Sitio_Publico[[#This Row],[idcoleccion]]&amp;"-"&amp;Sitio_Publico[[#This Row],[id]]</f>
        <v>000-2330</v>
      </c>
      <c r="W2331" s="18">
        <f>+VLOOKUP(Sitio_Publico[[#This Row],[territorio]],Estructura!$AE$4:$AH$1067,4,0)</f>
        <v>30013122</v>
      </c>
      <c r="X2331" s="18" t="str">
        <f>+VLOOKUP(Sitio_Publico[[#This Row],[tema]],Estructura!$G$4:$J$532,4,0)</f>
        <v>T-2</v>
      </c>
      <c r="Y2331" s="18" t="str">
        <f>+VLOOKUP(Sitio_Publico[[#This Row],[contenido]],Estructura!$L$4:$O$473,4,0)</f>
        <v>C-17</v>
      </c>
      <c r="Z2331" s="18" t="str">
        <f>+VLOOKUP(Sitio_Publico[[#This Row],[Filtro Integrado]],Estructura!$U$4:$W$529,3,0)</f>
        <v>FI-0</v>
      </c>
      <c r="AA2331" s="18" t="str">
        <f>+VLOOKUP(Sitio_Publico[[#This Row],[Muestra]],Estructura!$Y$4:$AB$483,4,0)</f>
        <v>M-00048</v>
      </c>
    </row>
    <row r="2332" spans="1:27" ht="40.799999999999997" x14ac:dyDescent="0.3">
      <c r="A2332" s="16">
        <f t="shared" si="36"/>
        <v>2331</v>
      </c>
      <c r="B2332" s="47" t="s">
        <v>15118</v>
      </c>
      <c r="C2332" s="13" t="s">
        <v>10447</v>
      </c>
      <c r="D2332" s="13" t="s">
        <v>10448</v>
      </c>
      <c r="E2332" s="44">
        <v>4104</v>
      </c>
      <c r="F2332" s="13" t="s">
        <v>10449</v>
      </c>
      <c r="G2332" s="23" t="s">
        <v>10473</v>
      </c>
      <c r="H2332" s="42" t="s">
        <v>458</v>
      </c>
      <c r="I2332" s="28" t="s">
        <v>52</v>
      </c>
      <c r="J2332" s="12" t="s">
        <v>393</v>
      </c>
      <c r="K2332" s="28" t="s">
        <v>10473</v>
      </c>
      <c r="L2332" s="12" t="s">
        <v>10452</v>
      </c>
      <c r="M2332" s="12" t="s">
        <v>10453</v>
      </c>
      <c r="N2332" s="12" t="s">
        <v>10454</v>
      </c>
      <c r="O2332" s="26" t="s">
        <v>11732</v>
      </c>
      <c r="P2332" s="26" t="s">
        <v>11733</v>
      </c>
      <c r="Q2332" s="25" t="s">
        <v>456</v>
      </c>
      <c r="R2332" s="26" t="s">
        <v>11734</v>
      </c>
      <c r="S2332" s="15" t="s">
        <v>11735</v>
      </c>
      <c r="T2332" s="52">
        <v>0</v>
      </c>
      <c r="U2332" s="22" t="s">
        <v>11736</v>
      </c>
      <c r="V2332" s="18" t="str">
        <f>+Sitio_Publico[[#This Row],[idcoleccion]]&amp;"-"&amp;Sitio_Publico[[#This Row],[id]]</f>
        <v>000-2331</v>
      </c>
      <c r="W2332" s="18">
        <f>+VLOOKUP(Sitio_Publico[[#This Row],[territorio]],Estructura!$AE$4:$AH$1067,4,0)</f>
        <v>30004104</v>
      </c>
      <c r="X2332" s="18" t="str">
        <f>+VLOOKUP(Sitio_Publico[[#This Row],[tema]],Estructura!$G$4:$J$532,4,0)</f>
        <v>T-2</v>
      </c>
      <c r="Y2332" s="18" t="str">
        <f>+VLOOKUP(Sitio_Publico[[#This Row],[contenido]],Estructura!$L$4:$O$473,4,0)</f>
        <v>C-18</v>
      </c>
      <c r="Z2332" s="18" t="str">
        <f>+VLOOKUP(Sitio_Publico[[#This Row],[Filtro Integrado]],Estructura!$U$4:$W$529,3,0)</f>
        <v>FI-0</v>
      </c>
      <c r="AA2332" s="18" t="str">
        <f>+VLOOKUP(Sitio_Publico[[#This Row],[Muestra]],Estructura!$Y$4:$AB$483,4,0)</f>
        <v>M-000160</v>
      </c>
    </row>
    <row r="2333" spans="1:27" ht="51" x14ac:dyDescent="0.3">
      <c r="A2333" s="16">
        <f t="shared" si="36"/>
        <v>2332</v>
      </c>
      <c r="B2333" s="47" t="s">
        <v>15118</v>
      </c>
      <c r="C2333" s="13" t="s">
        <v>10447</v>
      </c>
      <c r="D2333" s="13" t="s">
        <v>10448</v>
      </c>
      <c r="E2333" s="44">
        <v>12102</v>
      </c>
      <c r="F2333" s="13" t="s">
        <v>10449</v>
      </c>
      <c r="G2333" s="23" t="s">
        <v>10450</v>
      </c>
      <c r="H2333" s="42" t="s">
        <v>458</v>
      </c>
      <c r="I2333" s="28" t="s">
        <v>288</v>
      </c>
      <c r="J2333" s="12" t="s">
        <v>393</v>
      </c>
      <c r="K2333" s="28" t="s">
        <v>10486</v>
      </c>
      <c r="L2333" s="12" t="s">
        <v>10452</v>
      </c>
      <c r="M2333" s="12" t="s">
        <v>10453</v>
      </c>
      <c r="N2333" s="12" t="s">
        <v>10454</v>
      </c>
      <c r="O2333" s="26" t="s">
        <v>11737</v>
      </c>
      <c r="P2333" s="26" t="s">
        <v>11738</v>
      </c>
      <c r="Q2333" s="25" t="s">
        <v>456</v>
      </c>
      <c r="R2333" s="26" t="s">
        <v>11739</v>
      </c>
      <c r="S2333" s="15" t="s">
        <v>11740</v>
      </c>
      <c r="T2333" s="52">
        <v>0</v>
      </c>
      <c r="U2333" s="22" t="s">
        <v>10893</v>
      </c>
      <c r="V2333" s="18" t="str">
        <f>+Sitio_Publico[[#This Row],[idcoleccion]]&amp;"-"&amp;Sitio_Publico[[#This Row],[id]]</f>
        <v>000-2332</v>
      </c>
      <c r="W2333" s="18">
        <f>+VLOOKUP(Sitio_Publico[[#This Row],[territorio]],Estructura!$AE$4:$AH$1067,4,0)</f>
        <v>30012102</v>
      </c>
      <c r="X2333" s="18" t="str">
        <f>+VLOOKUP(Sitio_Publico[[#This Row],[tema]],Estructura!$G$4:$J$532,4,0)</f>
        <v>T-2</v>
      </c>
      <c r="Y2333" s="18" t="str">
        <f>+VLOOKUP(Sitio_Publico[[#This Row],[contenido]],Estructura!$L$4:$O$473,4,0)</f>
        <v>C-15</v>
      </c>
      <c r="Z2333" s="18" t="str">
        <f>+VLOOKUP(Sitio_Publico[[#This Row],[Filtro Integrado]],Estructura!$U$4:$W$529,3,0)</f>
        <v>FI-0</v>
      </c>
      <c r="AA2333" s="18" t="str">
        <f>+VLOOKUP(Sitio_Publico[[#This Row],[Muestra]],Estructura!$Y$4:$AB$483,4,0)</f>
        <v>M-000161</v>
      </c>
    </row>
    <row r="2334" spans="1:27" ht="51" x14ac:dyDescent="0.3">
      <c r="A2334" s="16">
        <f t="shared" si="36"/>
        <v>2333</v>
      </c>
      <c r="B2334" s="47" t="s">
        <v>15118</v>
      </c>
      <c r="C2334" s="13" t="s">
        <v>10447</v>
      </c>
      <c r="D2334" s="13" t="s">
        <v>10448</v>
      </c>
      <c r="E2334" s="44">
        <v>9102</v>
      </c>
      <c r="F2334" s="13" t="s">
        <v>10449</v>
      </c>
      <c r="G2334" s="23" t="s">
        <v>10459</v>
      </c>
      <c r="H2334" s="42" t="s">
        <v>458</v>
      </c>
      <c r="I2334" s="28" t="s">
        <v>217</v>
      </c>
      <c r="J2334" s="12" t="s">
        <v>393</v>
      </c>
      <c r="K2334" s="28" t="s">
        <v>10459</v>
      </c>
      <c r="L2334" s="12" t="s">
        <v>10452</v>
      </c>
      <c r="M2334" s="12" t="s">
        <v>10453</v>
      </c>
      <c r="N2334" s="12" t="s">
        <v>10454</v>
      </c>
      <c r="O2334" s="26" t="s">
        <v>11741</v>
      </c>
      <c r="P2334" s="26" t="s">
        <v>11742</v>
      </c>
      <c r="Q2334" s="25" t="s">
        <v>456</v>
      </c>
      <c r="R2334" s="26" t="s">
        <v>11743</v>
      </c>
      <c r="S2334" s="15" t="s">
        <v>11744</v>
      </c>
      <c r="T2334" s="52">
        <v>0</v>
      </c>
      <c r="U2334" s="22" t="s">
        <v>11745</v>
      </c>
      <c r="V2334" s="18" t="str">
        <f>+Sitio_Publico[[#This Row],[idcoleccion]]&amp;"-"&amp;Sitio_Publico[[#This Row],[id]]</f>
        <v>000-2333</v>
      </c>
      <c r="W2334" s="18">
        <f>+VLOOKUP(Sitio_Publico[[#This Row],[territorio]],Estructura!$AE$4:$AH$1067,4,0)</f>
        <v>30009102</v>
      </c>
      <c r="X2334" s="18" t="str">
        <f>+VLOOKUP(Sitio_Publico[[#This Row],[tema]],Estructura!$G$4:$J$532,4,0)</f>
        <v>T-2</v>
      </c>
      <c r="Y2334" s="18" t="str">
        <f>+VLOOKUP(Sitio_Publico[[#This Row],[contenido]],Estructura!$L$4:$O$473,4,0)</f>
        <v>C-16</v>
      </c>
      <c r="Z2334" s="18" t="str">
        <f>+VLOOKUP(Sitio_Publico[[#This Row],[Filtro Integrado]],Estructura!$U$4:$W$529,3,0)</f>
        <v>FI-0</v>
      </c>
      <c r="AA2334" s="18" t="str">
        <f>+VLOOKUP(Sitio_Publico[[#This Row],[Muestra]],Estructura!$Y$4:$AB$483,4,0)</f>
        <v>M-000159</v>
      </c>
    </row>
    <row r="2335" spans="1:27" ht="40.799999999999997" x14ac:dyDescent="0.3">
      <c r="A2335" s="16">
        <f t="shared" si="36"/>
        <v>2334</v>
      </c>
      <c r="B2335" s="47" t="s">
        <v>15118</v>
      </c>
      <c r="C2335" s="13" t="s">
        <v>10447</v>
      </c>
      <c r="D2335" s="13" t="s">
        <v>10448</v>
      </c>
      <c r="E2335" s="44">
        <v>7201</v>
      </c>
      <c r="F2335" s="13" t="s">
        <v>10449</v>
      </c>
      <c r="G2335" s="23" t="s">
        <v>10473</v>
      </c>
      <c r="H2335" s="42" t="s">
        <v>458</v>
      </c>
      <c r="I2335" s="28" t="s">
        <v>142</v>
      </c>
      <c r="J2335" s="12" t="s">
        <v>393</v>
      </c>
      <c r="K2335" s="28" t="s">
        <v>10473</v>
      </c>
      <c r="L2335" s="12" t="s">
        <v>10452</v>
      </c>
      <c r="M2335" s="12" t="s">
        <v>10453</v>
      </c>
      <c r="N2335" s="12" t="s">
        <v>10454</v>
      </c>
      <c r="O2335" s="26" t="s">
        <v>11746</v>
      </c>
      <c r="P2335" s="26" t="s">
        <v>11747</v>
      </c>
      <c r="Q2335" s="25" t="s">
        <v>456</v>
      </c>
      <c r="R2335" s="26" t="s">
        <v>11748</v>
      </c>
      <c r="S2335" s="15" t="s">
        <v>11749</v>
      </c>
      <c r="T2335" s="52">
        <v>0</v>
      </c>
      <c r="U2335" s="22" t="s">
        <v>11750</v>
      </c>
      <c r="V2335" s="18" t="str">
        <f>+Sitio_Publico[[#This Row],[idcoleccion]]&amp;"-"&amp;Sitio_Publico[[#This Row],[id]]</f>
        <v>000-2334</v>
      </c>
      <c r="W2335" s="18">
        <f>+VLOOKUP(Sitio_Publico[[#This Row],[territorio]],Estructura!$AE$4:$AH$1067,4,0)</f>
        <v>30007201</v>
      </c>
      <c r="X2335" s="18" t="str">
        <f>+VLOOKUP(Sitio_Publico[[#This Row],[tema]],Estructura!$G$4:$J$532,4,0)</f>
        <v>T-2</v>
      </c>
      <c r="Y2335" s="18" t="str">
        <f>+VLOOKUP(Sitio_Publico[[#This Row],[contenido]],Estructura!$L$4:$O$473,4,0)</f>
        <v>C-18</v>
      </c>
      <c r="Z2335" s="18" t="str">
        <f>+VLOOKUP(Sitio_Publico[[#This Row],[Filtro Integrado]],Estructura!$U$4:$W$529,3,0)</f>
        <v>FI-0</v>
      </c>
      <c r="AA2335" s="18" t="str">
        <f>+VLOOKUP(Sitio_Publico[[#This Row],[Muestra]],Estructura!$Y$4:$AB$483,4,0)</f>
        <v>M-000160</v>
      </c>
    </row>
    <row r="2336" spans="1:27" ht="40.799999999999997" x14ac:dyDescent="0.3">
      <c r="A2336" s="16">
        <f t="shared" si="36"/>
        <v>2335</v>
      </c>
      <c r="B2336" s="47" t="s">
        <v>15118</v>
      </c>
      <c r="C2336" s="13" t="s">
        <v>10447</v>
      </c>
      <c r="D2336" s="13" t="s">
        <v>10448</v>
      </c>
      <c r="E2336" s="44">
        <v>5102</v>
      </c>
      <c r="F2336" s="13" t="s">
        <v>10449</v>
      </c>
      <c r="G2336" s="23" t="s">
        <v>10473</v>
      </c>
      <c r="H2336" s="42" t="s">
        <v>458</v>
      </c>
      <c r="I2336" s="28" t="s">
        <v>63</v>
      </c>
      <c r="J2336" s="12" t="s">
        <v>393</v>
      </c>
      <c r="K2336" s="28" t="s">
        <v>10473</v>
      </c>
      <c r="L2336" s="12" t="s">
        <v>10474</v>
      </c>
      <c r="M2336" s="12" t="s">
        <v>10453</v>
      </c>
      <c r="N2336" s="12" t="s">
        <v>10454</v>
      </c>
      <c r="O2336" s="26" t="s">
        <v>11751</v>
      </c>
      <c r="P2336" s="26" t="s">
        <v>11752</v>
      </c>
      <c r="Q2336" s="25" t="s">
        <v>10495</v>
      </c>
      <c r="R2336" s="26" t="s">
        <v>11753</v>
      </c>
      <c r="S2336" s="15" t="s">
        <v>11754</v>
      </c>
      <c r="T2336" s="52">
        <v>0</v>
      </c>
      <c r="U2336" s="22" t="s">
        <v>4048</v>
      </c>
      <c r="V2336" s="18" t="str">
        <f>+Sitio_Publico[[#This Row],[idcoleccion]]&amp;"-"&amp;Sitio_Publico[[#This Row],[id]]</f>
        <v>000-2335</v>
      </c>
      <c r="W2336" s="18">
        <f>+VLOOKUP(Sitio_Publico[[#This Row],[territorio]],Estructura!$AE$4:$AH$1067,4,0)</f>
        <v>30005102</v>
      </c>
      <c r="X2336" s="18" t="str">
        <f>+VLOOKUP(Sitio_Publico[[#This Row],[tema]],Estructura!$G$4:$J$532,4,0)</f>
        <v>T-2</v>
      </c>
      <c r="Y2336" s="18" t="str">
        <f>+VLOOKUP(Sitio_Publico[[#This Row],[contenido]],Estructura!$L$4:$O$473,4,0)</f>
        <v>C-18</v>
      </c>
      <c r="Z2336" s="18" t="str">
        <f>+VLOOKUP(Sitio_Publico[[#This Row],[Filtro Integrado]],Estructura!$U$4:$W$529,3,0)</f>
        <v>FI-0</v>
      </c>
      <c r="AA2336" s="18" t="str">
        <f>+VLOOKUP(Sitio_Publico[[#This Row],[Muestra]],Estructura!$Y$4:$AB$483,4,0)</f>
        <v>M-000160</v>
      </c>
    </row>
    <row r="2337" spans="1:27" ht="51" x14ac:dyDescent="0.3">
      <c r="A2337" s="16">
        <f t="shared" si="36"/>
        <v>2336</v>
      </c>
      <c r="B2337" s="47" t="s">
        <v>15118</v>
      </c>
      <c r="C2337" s="13" t="s">
        <v>10447</v>
      </c>
      <c r="D2337" s="13" t="s">
        <v>10448</v>
      </c>
      <c r="E2337" s="44">
        <v>13126</v>
      </c>
      <c r="F2337" s="13" t="s">
        <v>10449</v>
      </c>
      <c r="G2337" s="23" t="s">
        <v>10459</v>
      </c>
      <c r="H2337" s="42" t="s">
        <v>458</v>
      </c>
      <c r="I2337" s="28" t="s">
        <v>322</v>
      </c>
      <c r="J2337" s="12" t="s">
        <v>393</v>
      </c>
      <c r="K2337" s="28" t="s">
        <v>10459</v>
      </c>
      <c r="L2337" s="12" t="s">
        <v>10474</v>
      </c>
      <c r="M2337" s="12" t="s">
        <v>10453</v>
      </c>
      <c r="N2337" s="12" t="s">
        <v>10454</v>
      </c>
      <c r="O2337" s="26" t="s">
        <v>11755</v>
      </c>
      <c r="P2337" s="26" t="s">
        <v>11756</v>
      </c>
      <c r="Q2337" s="25" t="s">
        <v>10482</v>
      </c>
      <c r="R2337" s="26" t="s">
        <v>11757</v>
      </c>
      <c r="S2337" s="15" t="s">
        <v>11758</v>
      </c>
      <c r="T2337" s="52">
        <v>0</v>
      </c>
      <c r="U2337" s="22" t="s">
        <v>11759</v>
      </c>
      <c r="V2337" s="18" t="str">
        <f>+Sitio_Publico[[#This Row],[idcoleccion]]&amp;"-"&amp;Sitio_Publico[[#This Row],[id]]</f>
        <v>000-2336</v>
      </c>
      <c r="W2337" s="18">
        <f>+VLOOKUP(Sitio_Publico[[#This Row],[territorio]],Estructura!$AE$4:$AH$1067,4,0)</f>
        <v>30013126</v>
      </c>
      <c r="X2337" s="18" t="str">
        <f>+VLOOKUP(Sitio_Publico[[#This Row],[tema]],Estructura!$G$4:$J$532,4,0)</f>
        <v>T-2</v>
      </c>
      <c r="Y2337" s="18" t="str">
        <f>+VLOOKUP(Sitio_Publico[[#This Row],[contenido]],Estructura!$L$4:$O$473,4,0)</f>
        <v>C-16</v>
      </c>
      <c r="Z2337" s="18" t="str">
        <f>+VLOOKUP(Sitio_Publico[[#This Row],[Filtro Integrado]],Estructura!$U$4:$W$529,3,0)</f>
        <v>FI-0</v>
      </c>
      <c r="AA2337" s="18" t="str">
        <f>+VLOOKUP(Sitio_Publico[[#This Row],[Muestra]],Estructura!$Y$4:$AB$483,4,0)</f>
        <v>M-000159</v>
      </c>
    </row>
    <row r="2338" spans="1:27" ht="51" x14ac:dyDescent="0.3">
      <c r="A2338" s="16">
        <f t="shared" si="36"/>
        <v>2337</v>
      </c>
      <c r="B2338" s="47" t="s">
        <v>15118</v>
      </c>
      <c r="C2338" s="13" t="s">
        <v>10447</v>
      </c>
      <c r="D2338" s="13" t="s">
        <v>10448</v>
      </c>
      <c r="E2338" s="44">
        <v>5802</v>
      </c>
      <c r="F2338" s="13" t="s">
        <v>10449</v>
      </c>
      <c r="G2338" s="23" t="s">
        <v>10450</v>
      </c>
      <c r="H2338" s="42" t="s">
        <v>458</v>
      </c>
      <c r="I2338" s="28" t="s">
        <v>97</v>
      </c>
      <c r="J2338" s="12" t="s">
        <v>393</v>
      </c>
      <c r="K2338" s="28" t="s">
        <v>10486</v>
      </c>
      <c r="L2338" s="12" t="s">
        <v>10452</v>
      </c>
      <c r="M2338" s="12" t="s">
        <v>10453</v>
      </c>
      <c r="N2338" s="12" t="s">
        <v>10454</v>
      </c>
      <c r="O2338" s="26" t="s">
        <v>11760</v>
      </c>
      <c r="P2338" s="26" t="s">
        <v>11761</v>
      </c>
      <c r="Q2338" s="25" t="s">
        <v>456</v>
      </c>
      <c r="R2338" s="26" t="s">
        <v>11762</v>
      </c>
      <c r="S2338" s="15" t="s">
        <v>11763</v>
      </c>
      <c r="T2338" s="52">
        <v>0</v>
      </c>
      <c r="U2338" s="22" t="s">
        <v>11261</v>
      </c>
      <c r="V2338" s="18" t="str">
        <f>+Sitio_Publico[[#This Row],[idcoleccion]]&amp;"-"&amp;Sitio_Publico[[#This Row],[id]]</f>
        <v>000-2337</v>
      </c>
      <c r="W2338" s="18">
        <f>+VLOOKUP(Sitio_Publico[[#This Row],[territorio]],Estructura!$AE$4:$AH$1067,4,0)</f>
        <v>30005802</v>
      </c>
      <c r="X2338" s="18" t="str">
        <f>+VLOOKUP(Sitio_Publico[[#This Row],[tema]],Estructura!$G$4:$J$532,4,0)</f>
        <v>T-2</v>
      </c>
      <c r="Y2338" s="18" t="str">
        <f>+VLOOKUP(Sitio_Publico[[#This Row],[contenido]],Estructura!$L$4:$O$473,4,0)</f>
        <v>C-15</v>
      </c>
      <c r="Z2338" s="18" t="str">
        <f>+VLOOKUP(Sitio_Publico[[#This Row],[Filtro Integrado]],Estructura!$U$4:$W$529,3,0)</f>
        <v>FI-0</v>
      </c>
      <c r="AA2338" s="18" t="str">
        <f>+VLOOKUP(Sitio_Publico[[#This Row],[Muestra]],Estructura!$Y$4:$AB$483,4,0)</f>
        <v>M-000161</v>
      </c>
    </row>
    <row r="2339" spans="1:27" ht="40.799999999999997" x14ac:dyDescent="0.3">
      <c r="A2339" s="16">
        <f t="shared" si="36"/>
        <v>2338</v>
      </c>
      <c r="B2339" s="47" t="s">
        <v>15118</v>
      </c>
      <c r="C2339" s="13" t="s">
        <v>10447</v>
      </c>
      <c r="D2339" s="13" t="s">
        <v>10448</v>
      </c>
      <c r="E2339" s="44">
        <v>4303</v>
      </c>
      <c r="F2339" s="13" t="s">
        <v>10449</v>
      </c>
      <c r="G2339" s="23" t="s">
        <v>10473</v>
      </c>
      <c r="H2339" s="42" t="s">
        <v>458</v>
      </c>
      <c r="I2339" s="28" t="s">
        <v>60</v>
      </c>
      <c r="J2339" s="12" t="s">
        <v>393</v>
      </c>
      <c r="K2339" s="28" t="s">
        <v>10473</v>
      </c>
      <c r="L2339" s="12" t="s">
        <v>10452</v>
      </c>
      <c r="M2339" s="12" t="s">
        <v>10453</v>
      </c>
      <c r="N2339" s="12" t="s">
        <v>10454</v>
      </c>
      <c r="O2339" s="26" t="s">
        <v>11764</v>
      </c>
      <c r="P2339" s="26" t="s">
        <v>11765</v>
      </c>
      <c r="Q2339" s="25" t="s">
        <v>456</v>
      </c>
      <c r="R2339" s="26" t="s">
        <v>11766</v>
      </c>
      <c r="S2339" s="15" t="s">
        <v>11767</v>
      </c>
      <c r="T2339" s="52">
        <v>0</v>
      </c>
      <c r="U2339" s="22" t="s">
        <v>11768</v>
      </c>
      <c r="V2339" s="18" t="str">
        <f>+Sitio_Publico[[#This Row],[idcoleccion]]&amp;"-"&amp;Sitio_Publico[[#This Row],[id]]</f>
        <v>000-2338</v>
      </c>
      <c r="W2339" s="18">
        <f>+VLOOKUP(Sitio_Publico[[#This Row],[territorio]],Estructura!$AE$4:$AH$1067,4,0)</f>
        <v>30004303</v>
      </c>
      <c r="X2339" s="18" t="str">
        <f>+VLOOKUP(Sitio_Publico[[#This Row],[tema]],Estructura!$G$4:$J$532,4,0)</f>
        <v>T-2</v>
      </c>
      <c r="Y2339" s="18" t="str">
        <f>+VLOOKUP(Sitio_Publico[[#This Row],[contenido]],Estructura!$L$4:$O$473,4,0)</f>
        <v>C-18</v>
      </c>
      <c r="Z2339" s="18" t="str">
        <f>+VLOOKUP(Sitio_Publico[[#This Row],[Filtro Integrado]],Estructura!$U$4:$W$529,3,0)</f>
        <v>FI-0</v>
      </c>
      <c r="AA2339" s="18" t="str">
        <f>+VLOOKUP(Sitio_Publico[[#This Row],[Muestra]],Estructura!$Y$4:$AB$483,4,0)</f>
        <v>M-000160</v>
      </c>
    </row>
    <row r="2340" spans="1:27" ht="40.799999999999997" x14ac:dyDescent="0.3">
      <c r="A2340" s="16">
        <f t="shared" si="36"/>
        <v>2339</v>
      </c>
      <c r="B2340" s="47" t="s">
        <v>15118</v>
      </c>
      <c r="C2340" s="13" t="s">
        <v>10447</v>
      </c>
      <c r="D2340" s="13" t="s">
        <v>10448</v>
      </c>
      <c r="E2340" s="44">
        <v>13103</v>
      </c>
      <c r="F2340" s="13" t="s">
        <v>10449</v>
      </c>
      <c r="G2340" s="23" t="s">
        <v>10473</v>
      </c>
      <c r="H2340" s="42" t="s">
        <v>458</v>
      </c>
      <c r="I2340" s="28" t="s">
        <v>299</v>
      </c>
      <c r="J2340" s="12" t="s">
        <v>393</v>
      </c>
      <c r="K2340" s="28" t="s">
        <v>10473</v>
      </c>
      <c r="L2340" s="12" t="s">
        <v>10474</v>
      </c>
      <c r="M2340" s="12" t="s">
        <v>10453</v>
      </c>
      <c r="N2340" s="12" t="s">
        <v>10454</v>
      </c>
      <c r="O2340" s="26" t="s">
        <v>11769</v>
      </c>
      <c r="P2340" s="26" t="s">
        <v>11770</v>
      </c>
      <c r="Q2340" s="25" t="s">
        <v>10495</v>
      </c>
      <c r="R2340" s="26" t="s">
        <v>11771</v>
      </c>
      <c r="S2340" s="15" t="s">
        <v>11772</v>
      </c>
      <c r="T2340" s="52">
        <v>0</v>
      </c>
      <c r="U2340" s="22" t="s">
        <v>11773</v>
      </c>
      <c r="V2340" s="18" t="str">
        <f>+Sitio_Publico[[#This Row],[idcoleccion]]&amp;"-"&amp;Sitio_Publico[[#This Row],[id]]</f>
        <v>000-2339</v>
      </c>
      <c r="W2340" s="18">
        <f>+VLOOKUP(Sitio_Publico[[#This Row],[territorio]],Estructura!$AE$4:$AH$1067,4,0)</f>
        <v>30013103</v>
      </c>
      <c r="X2340" s="18" t="str">
        <f>+VLOOKUP(Sitio_Publico[[#This Row],[tema]],Estructura!$G$4:$J$532,4,0)</f>
        <v>T-2</v>
      </c>
      <c r="Y2340" s="18" t="str">
        <f>+VLOOKUP(Sitio_Publico[[#This Row],[contenido]],Estructura!$L$4:$O$473,4,0)</f>
        <v>C-18</v>
      </c>
      <c r="Z2340" s="18" t="str">
        <f>+VLOOKUP(Sitio_Publico[[#This Row],[Filtro Integrado]],Estructura!$U$4:$W$529,3,0)</f>
        <v>FI-0</v>
      </c>
      <c r="AA2340" s="18" t="str">
        <f>+VLOOKUP(Sitio_Publico[[#This Row],[Muestra]],Estructura!$Y$4:$AB$483,4,0)</f>
        <v>M-000160</v>
      </c>
    </row>
    <row r="2341" spans="1:27" ht="51" x14ac:dyDescent="0.3">
      <c r="A2341" s="16">
        <f t="shared" si="36"/>
        <v>2340</v>
      </c>
      <c r="B2341" s="47" t="s">
        <v>15118</v>
      </c>
      <c r="C2341" s="13" t="s">
        <v>10447</v>
      </c>
      <c r="D2341" s="13" t="s">
        <v>10448</v>
      </c>
      <c r="E2341" s="44">
        <v>16103</v>
      </c>
      <c r="F2341" s="13" t="s">
        <v>10449</v>
      </c>
      <c r="G2341" s="23" t="s">
        <v>10459</v>
      </c>
      <c r="H2341" s="42" t="s">
        <v>458</v>
      </c>
      <c r="I2341" s="28" t="s">
        <v>200</v>
      </c>
      <c r="J2341" s="12" t="s">
        <v>393</v>
      </c>
      <c r="K2341" s="28" t="s">
        <v>10459</v>
      </c>
      <c r="L2341" s="12" t="s">
        <v>10452</v>
      </c>
      <c r="M2341" s="12" t="s">
        <v>10453</v>
      </c>
      <c r="N2341" s="12" t="s">
        <v>10454</v>
      </c>
      <c r="O2341" s="26" t="s">
        <v>11774</v>
      </c>
      <c r="P2341" s="26" t="s">
        <v>11775</v>
      </c>
      <c r="Q2341" s="25" t="s">
        <v>456</v>
      </c>
      <c r="R2341" s="26" t="s">
        <v>11776</v>
      </c>
      <c r="S2341" s="15" t="s">
        <v>11777</v>
      </c>
      <c r="T2341" s="52">
        <v>0</v>
      </c>
      <c r="U2341" s="22" t="s">
        <v>11778</v>
      </c>
      <c r="V2341" s="18" t="str">
        <f>+Sitio_Publico[[#This Row],[idcoleccion]]&amp;"-"&amp;Sitio_Publico[[#This Row],[id]]</f>
        <v>000-2340</v>
      </c>
      <c r="W2341" s="18">
        <f>+VLOOKUP(Sitio_Publico[[#This Row],[territorio]],Estructura!$AE$4:$AH$1067,4,0)</f>
        <v>30016103</v>
      </c>
      <c r="X2341" s="18" t="str">
        <f>+VLOOKUP(Sitio_Publico[[#This Row],[tema]],Estructura!$G$4:$J$532,4,0)</f>
        <v>T-2</v>
      </c>
      <c r="Y2341" s="18" t="str">
        <f>+VLOOKUP(Sitio_Publico[[#This Row],[contenido]],Estructura!$L$4:$O$473,4,0)</f>
        <v>C-16</v>
      </c>
      <c r="Z2341" s="18" t="str">
        <f>+VLOOKUP(Sitio_Publico[[#This Row],[Filtro Integrado]],Estructura!$U$4:$W$529,3,0)</f>
        <v>FI-0</v>
      </c>
      <c r="AA2341" s="18" t="str">
        <f>+VLOOKUP(Sitio_Publico[[#This Row],[Muestra]],Estructura!$Y$4:$AB$483,4,0)</f>
        <v>M-000159</v>
      </c>
    </row>
    <row r="2342" spans="1:27" ht="51" x14ac:dyDescent="0.3">
      <c r="A2342" s="16">
        <f t="shared" si="36"/>
        <v>2341</v>
      </c>
      <c r="B2342" s="47" t="s">
        <v>15118</v>
      </c>
      <c r="C2342" s="13" t="s">
        <v>10447</v>
      </c>
      <c r="D2342" s="13" t="s">
        <v>10448</v>
      </c>
      <c r="E2342" s="44">
        <v>3</v>
      </c>
      <c r="F2342" s="13" t="s">
        <v>10465</v>
      </c>
      <c r="G2342" s="23" t="s">
        <v>10466</v>
      </c>
      <c r="H2342" s="42" t="s">
        <v>457</v>
      </c>
      <c r="I2342" s="28" t="s">
        <v>366</v>
      </c>
      <c r="J2342" s="12" t="s">
        <v>393</v>
      </c>
      <c r="K2342" s="28" t="s">
        <v>10829</v>
      </c>
      <c r="L2342" s="12" t="s">
        <v>10452</v>
      </c>
      <c r="M2342" s="12" t="s">
        <v>587</v>
      </c>
      <c r="N2342" s="12" t="s">
        <v>10454</v>
      </c>
      <c r="O2342" s="26" t="s">
        <v>11779</v>
      </c>
      <c r="P2342" s="26" t="s">
        <v>11780</v>
      </c>
      <c r="Q2342" s="25" t="s">
        <v>10495</v>
      </c>
      <c r="R2342" s="26" t="s">
        <v>11781</v>
      </c>
      <c r="S2342" s="15" t="s">
        <v>11782</v>
      </c>
      <c r="T2342" s="52">
        <v>0</v>
      </c>
      <c r="U2342" s="22" t="s">
        <v>10757</v>
      </c>
      <c r="V2342" s="18" t="str">
        <f>+Sitio_Publico[[#This Row],[idcoleccion]]&amp;"-"&amp;Sitio_Publico[[#This Row],[id]]</f>
        <v>000-2341</v>
      </c>
      <c r="W2342" s="18">
        <f>+VLOOKUP(Sitio_Publico[[#This Row],[territorio]],Estructura!$AE$4:$AH$1067,4,0)</f>
        <v>20000003</v>
      </c>
      <c r="X2342" s="18" t="str">
        <f>+VLOOKUP(Sitio_Publico[[#This Row],[tema]],Estructura!$G$4:$J$532,4,0)</f>
        <v>T-1</v>
      </c>
      <c r="Y2342" s="18" t="str">
        <f>+VLOOKUP(Sitio_Publico[[#This Row],[contenido]],Estructura!$L$4:$O$473,4,0)</f>
        <v>C-17</v>
      </c>
      <c r="Z2342" s="18" t="str">
        <f>+VLOOKUP(Sitio_Publico[[#This Row],[Filtro Integrado]],Estructura!$U$4:$W$529,3,0)</f>
        <v>FI-0</v>
      </c>
      <c r="AA2342" s="18" t="str">
        <f>+VLOOKUP(Sitio_Publico[[#This Row],[Muestra]],Estructura!$Y$4:$AB$483,4,0)</f>
        <v>M-000163</v>
      </c>
    </row>
    <row r="2343" spans="1:27" ht="40.799999999999997" x14ac:dyDescent="0.3">
      <c r="A2343" s="16">
        <f t="shared" si="36"/>
        <v>2342</v>
      </c>
      <c r="B2343" s="47" t="s">
        <v>15118</v>
      </c>
      <c r="C2343" s="13" t="s">
        <v>10447</v>
      </c>
      <c r="D2343" s="13" t="s">
        <v>10448</v>
      </c>
      <c r="E2343" s="44">
        <v>9201</v>
      </c>
      <c r="F2343" s="13" t="s">
        <v>10449</v>
      </c>
      <c r="G2343" s="23" t="s">
        <v>10466</v>
      </c>
      <c r="H2343" s="42" t="s">
        <v>458</v>
      </c>
      <c r="I2343" s="28" t="s">
        <v>237</v>
      </c>
      <c r="J2343" s="12" t="s">
        <v>393</v>
      </c>
      <c r="K2343" s="28" t="s">
        <v>10524</v>
      </c>
      <c r="L2343" s="12" t="s">
        <v>10452</v>
      </c>
      <c r="M2343" s="12" t="s">
        <v>10453</v>
      </c>
      <c r="N2343" s="12" t="s">
        <v>10454</v>
      </c>
      <c r="O2343" s="26" t="s">
        <v>11783</v>
      </c>
      <c r="P2343" s="26" t="s">
        <v>11784</v>
      </c>
      <c r="Q2343" s="25" t="s">
        <v>456</v>
      </c>
      <c r="R2343" s="26" t="s">
        <v>11785</v>
      </c>
      <c r="S2343" s="15" t="s">
        <v>11786</v>
      </c>
      <c r="T2343" s="52">
        <v>0</v>
      </c>
      <c r="U2343" s="22" t="s">
        <v>11787</v>
      </c>
      <c r="V2343" s="18" t="str">
        <f>+Sitio_Publico[[#This Row],[idcoleccion]]&amp;"-"&amp;Sitio_Publico[[#This Row],[id]]</f>
        <v>000-2342</v>
      </c>
      <c r="W2343" s="18">
        <f>+VLOOKUP(Sitio_Publico[[#This Row],[territorio]],Estructura!$AE$4:$AH$1067,4,0)</f>
        <v>30009201</v>
      </c>
      <c r="X2343" s="18" t="str">
        <f>+VLOOKUP(Sitio_Publico[[#This Row],[tema]],Estructura!$G$4:$J$532,4,0)</f>
        <v>T-2</v>
      </c>
      <c r="Y2343" s="18" t="str">
        <f>+VLOOKUP(Sitio_Publico[[#This Row],[contenido]],Estructura!$L$4:$O$473,4,0)</f>
        <v>C-17</v>
      </c>
      <c r="Z2343" s="18" t="str">
        <f>+VLOOKUP(Sitio_Publico[[#This Row],[Filtro Integrado]],Estructura!$U$4:$W$529,3,0)</f>
        <v>FI-0</v>
      </c>
      <c r="AA2343" s="18" t="str">
        <f>+VLOOKUP(Sitio_Publico[[#This Row],[Muestra]],Estructura!$Y$4:$AB$483,4,0)</f>
        <v>M-00048</v>
      </c>
    </row>
    <row r="2344" spans="1:27" ht="51" x14ac:dyDescent="0.3">
      <c r="A2344" s="16">
        <f t="shared" si="36"/>
        <v>2343</v>
      </c>
      <c r="B2344" s="47" t="s">
        <v>15118</v>
      </c>
      <c r="C2344" s="13" t="s">
        <v>10447</v>
      </c>
      <c r="D2344" s="13" t="s">
        <v>10448</v>
      </c>
      <c r="E2344" s="44">
        <v>13106</v>
      </c>
      <c r="F2344" s="13" t="s">
        <v>10449</v>
      </c>
      <c r="G2344" s="23" t="s">
        <v>10450</v>
      </c>
      <c r="H2344" s="42" t="s">
        <v>458</v>
      </c>
      <c r="I2344" s="28" t="s">
        <v>302</v>
      </c>
      <c r="J2344" s="12" t="s">
        <v>393</v>
      </c>
      <c r="K2344" s="28" t="s">
        <v>10486</v>
      </c>
      <c r="L2344" s="12" t="s">
        <v>10452</v>
      </c>
      <c r="M2344" s="12" t="s">
        <v>10453</v>
      </c>
      <c r="N2344" s="12" t="s">
        <v>10454</v>
      </c>
      <c r="O2344" s="26" t="s">
        <v>11788</v>
      </c>
      <c r="P2344" s="26" t="s">
        <v>11789</v>
      </c>
      <c r="Q2344" s="25" t="s">
        <v>456</v>
      </c>
      <c r="R2344" s="26" t="s">
        <v>11790</v>
      </c>
      <c r="S2344" s="15" t="s">
        <v>11791</v>
      </c>
      <c r="T2344" s="52">
        <v>0</v>
      </c>
      <c r="U2344" s="22" t="s">
        <v>11792</v>
      </c>
      <c r="V2344" s="18" t="str">
        <f>+Sitio_Publico[[#This Row],[idcoleccion]]&amp;"-"&amp;Sitio_Publico[[#This Row],[id]]</f>
        <v>000-2343</v>
      </c>
      <c r="W2344" s="18">
        <f>+VLOOKUP(Sitio_Publico[[#This Row],[territorio]],Estructura!$AE$4:$AH$1067,4,0)</f>
        <v>30013106</v>
      </c>
      <c r="X2344" s="18" t="str">
        <f>+VLOOKUP(Sitio_Publico[[#This Row],[tema]],Estructura!$G$4:$J$532,4,0)</f>
        <v>T-2</v>
      </c>
      <c r="Y2344" s="18" t="str">
        <f>+VLOOKUP(Sitio_Publico[[#This Row],[contenido]],Estructura!$L$4:$O$473,4,0)</f>
        <v>C-15</v>
      </c>
      <c r="Z2344" s="18" t="str">
        <f>+VLOOKUP(Sitio_Publico[[#This Row],[Filtro Integrado]],Estructura!$U$4:$W$529,3,0)</f>
        <v>FI-0</v>
      </c>
      <c r="AA2344" s="18" t="str">
        <f>+VLOOKUP(Sitio_Publico[[#This Row],[Muestra]],Estructura!$Y$4:$AB$483,4,0)</f>
        <v>M-000161</v>
      </c>
    </row>
    <row r="2345" spans="1:27" ht="51" x14ac:dyDescent="0.3">
      <c r="A2345" s="16">
        <f t="shared" si="36"/>
        <v>2344</v>
      </c>
      <c r="B2345" s="47" t="s">
        <v>15118</v>
      </c>
      <c r="C2345" s="13" t="s">
        <v>10447</v>
      </c>
      <c r="D2345" s="13" t="s">
        <v>10448</v>
      </c>
      <c r="E2345" s="44">
        <v>3304</v>
      </c>
      <c r="F2345" s="13" t="s">
        <v>10449</v>
      </c>
      <c r="G2345" s="23" t="s">
        <v>10466</v>
      </c>
      <c r="H2345" s="42" t="s">
        <v>458</v>
      </c>
      <c r="I2345" s="28" t="s">
        <v>49</v>
      </c>
      <c r="J2345" s="12" t="s">
        <v>393</v>
      </c>
      <c r="K2345" s="28" t="s">
        <v>10492</v>
      </c>
      <c r="L2345" s="12" t="s">
        <v>10452</v>
      </c>
      <c r="M2345" s="12" t="s">
        <v>587</v>
      </c>
      <c r="N2345" s="12" t="s">
        <v>10454</v>
      </c>
      <c r="O2345" s="26" t="s">
        <v>11793</v>
      </c>
      <c r="P2345" s="26" t="s">
        <v>11794</v>
      </c>
      <c r="Q2345" s="25" t="s">
        <v>10495</v>
      </c>
      <c r="R2345" s="26" t="s">
        <v>11795</v>
      </c>
      <c r="S2345" s="15" t="s">
        <v>11796</v>
      </c>
      <c r="T2345" s="52">
        <v>0</v>
      </c>
      <c r="U2345" s="22" t="s">
        <v>11797</v>
      </c>
      <c r="V2345" s="18" t="str">
        <f>+Sitio_Publico[[#This Row],[idcoleccion]]&amp;"-"&amp;Sitio_Publico[[#This Row],[id]]</f>
        <v>000-2344</v>
      </c>
      <c r="W2345" s="18">
        <f>+VLOOKUP(Sitio_Publico[[#This Row],[territorio]],Estructura!$AE$4:$AH$1067,4,0)</f>
        <v>30003304</v>
      </c>
      <c r="X2345" s="18" t="str">
        <f>+VLOOKUP(Sitio_Publico[[#This Row],[tema]],Estructura!$G$4:$J$532,4,0)</f>
        <v>T-2</v>
      </c>
      <c r="Y2345" s="18" t="str">
        <f>+VLOOKUP(Sitio_Publico[[#This Row],[contenido]],Estructura!$L$4:$O$473,4,0)</f>
        <v>C-17</v>
      </c>
      <c r="Z2345" s="18" t="str">
        <f>+VLOOKUP(Sitio_Publico[[#This Row],[Filtro Integrado]],Estructura!$U$4:$W$529,3,0)</f>
        <v>FI-0</v>
      </c>
      <c r="AA2345" s="18" t="str">
        <f>+VLOOKUP(Sitio_Publico[[#This Row],[Muestra]],Estructura!$Y$4:$AB$483,4,0)</f>
        <v>M-000162</v>
      </c>
    </row>
    <row r="2346" spans="1:27" ht="51" x14ac:dyDescent="0.3">
      <c r="A2346" s="16">
        <f t="shared" si="36"/>
        <v>2345</v>
      </c>
      <c r="B2346" s="47" t="s">
        <v>15118</v>
      </c>
      <c r="C2346" s="13" t="s">
        <v>10447</v>
      </c>
      <c r="D2346" s="13" t="s">
        <v>10448</v>
      </c>
      <c r="E2346" s="44">
        <v>13101</v>
      </c>
      <c r="F2346" s="13" t="s">
        <v>10449</v>
      </c>
      <c r="G2346" s="23" t="s">
        <v>10459</v>
      </c>
      <c r="H2346" s="42" t="s">
        <v>458</v>
      </c>
      <c r="I2346" s="28" t="s">
        <v>297</v>
      </c>
      <c r="J2346" s="12" t="s">
        <v>393</v>
      </c>
      <c r="K2346" s="28" t="s">
        <v>10459</v>
      </c>
      <c r="L2346" s="12" t="s">
        <v>10452</v>
      </c>
      <c r="M2346" s="12" t="s">
        <v>10453</v>
      </c>
      <c r="N2346" s="12" t="s">
        <v>10454</v>
      </c>
      <c r="O2346" s="26" t="s">
        <v>11798</v>
      </c>
      <c r="P2346" s="26" t="s">
        <v>11799</v>
      </c>
      <c r="Q2346" s="25" t="s">
        <v>456</v>
      </c>
      <c r="R2346" s="26" t="s">
        <v>11528</v>
      </c>
      <c r="S2346" s="15" t="s">
        <v>11800</v>
      </c>
      <c r="T2346" s="52">
        <v>0</v>
      </c>
      <c r="U2346" s="22" t="s">
        <v>10733</v>
      </c>
      <c r="V2346" s="18" t="str">
        <f>+Sitio_Publico[[#This Row],[idcoleccion]]&amp;"-"&amp;Sitio_Publico[[#This Row],[id]]</f>
        <v>000-2345</v>
      </c>
      <c r="W2346" s="18">
        <f>+VLOOKUP(Sitio_Publico[[#This Row],[territorio]],Estructura!$AE$4:$AH$1067,4,0)</f>
        <v>30013101</v>
      </c>
      <c r="X2346" s="18" t="str">
        <f>+VLOOKUP(Sitio_Publico[[#This Row],[tema]],Estructura!$G$4:$J$532,4,0)</f>
        <v>T-2</v>
      </c>
      <c r="Y2346" s="18" t="str">
        <f>+VLOOKUP(Sitio_Publico[[#This Row],[contenido]],Estructura!$L$4:$O$473,4,0)</f>
        <v>C-16</v>
      </c>
      <c r="Z2346" s="18" t="str">
        <f>+VLOOKUP(Sitio_Publico[[#This Row],[Filtro Integrado]],Estructura!$U$4:$W$529,3,0)</f>
        <v>FI-0</v>
      </c>
      <c r="AA2346" s="18" t="str">
        <f>+VLOOKUP(Sitio_Publico[[#This Row],[Muestra]],Estructura!$Y$4:$AB$483,4,0)</f>
        <v>M-000159</v>
      </c>
    </row>
    <row r="2347" spans="1:27" ht="51" x14ac:dyDescent="0.3">
      <c r="A2347" s="16">
        <f t="shared" si="36"/>
        <v>2346</v>
      </c>
      <c r="B2347" s="47" t="s">
        <v>15118</v>
      </c>
      <c r="C2347" s="13" t="s">
        <v>10447</v>
      </c>
      <c r="D2347" s="13" t="s">
        <v>10448</v>
      </c>
      <c r="E2347" s="44">
        <v>10402</v>
      </c>
      <c r="F2347" s="13" t="s">
        <v>10449</v>
      </c>
      <c r="G2347" s="23" t="s">
        <v>10450</v>
      </c>
      <c r="H2347" s="42" t="s">
        <v>458</v>
      </c>
      <c r="I2347" s="28" t="s">
        <v>275</v>
      </c>
      <c r="J2347" s="12" t="s">
        <v>393</v>
      </c>
      <c r="K2347" s="28" t="s">
        <v>10486</v>
      </c>
      <c r="L2347" s="12" t="s">
        <v>10452</v>
      </c>
      <c r="M2347" s="12" t="s">
        <v>10453</v>
      </c>
      <c r="N2347" s="12" t="s">
        <v>10454</v>
      </c>
      <c r="O2347" s="26" t="s">
        <v>11801</v>
      </c>
      <c r="P2347" s="26" t="s">
        <v>11802</v>
      </c>
      <c r="Q2347" s="25" t="s">
        <v>456</v>
      </c>
      <c r="R2347" s="26" t="s">
        <v>11803</v>
      </c>
      <c r="S2347" s="15" t="s">
        <v>11804</v>
      </c>
      <c r="T2347" s="52">
        <v>0</v>
      </c>
      <c r="U2347" s="22" t="s">
        <v>5420</v>
      </c>
      <c r="V2347" s="18" t="str">
        <f>+Sitio_Publico[[#This Row],[idcoleccion]]&amp;"-"&amp;Sitio_Publico[[#This Row],[id]]</f>
        <v>000-2346</v>
      </c>
      <c r="W2347" s="18">
        <f>+VLOOKUP(Sitio_Publico[[#This Row],[territorio]],Estructura!$AE$4:$AH$1067,4,0)</f>
        <v>30010402</v>
      </c>
      <c r="X2347" s="18" t="str">
        <f>+VLOOKUP(Sitio_Publico[[#This Row],[tema]],Estructura!$G$4:$J$532,4,0)</f>
        <v>T-2</v>
      </c>
      <c r="Y2347" s="18" t="str">
        <f>+VLOOKUP(Sitio_Publico[[#This Row],[contenido]],Estructura!$L$4:$O$473,4,0)</f>
        <v>C-15</v>
      </c>
      <c r="Z2347" s="18" t="str">
        <f>+VLOOKUP(Sitio_Publico[[#This Row],[Filtro Integrado]],Estructura!$U$4:$W$529,3,0)</f>
        <v>FI-0</v>
      </c>
      <c r="AA2347" s="18" t="str">
        <f>+VLOOKUP(Sitio_Publico[[#This Row],[Muestra]],Estructura!$Y$4:$AB$483,4,0)</f>
        <v>M-000161</v>
      </c>
    </row>
    <row r="2348" spans="1:27" ht="51" x14ac:dyDescent="0.3">
      <c r="A2348" s="16">
        <f t="shared" si="36"/>
        <v>2347</v>
      </c>
      <c r="B2348" s="47" t="s">
        <v>15118</v>
      </c>
      <c r="C2348" s="13" t="s">
        <v>10447</v>
      </c>
      <c r="D2348" s="13" t="s">
        <v>10448</v>
      </c>
      <c r="E2348" s="44">
        <v>14101</v>
      </c>
      <c r="F2348" s="13" t="s">
        <v>10449</v>
      </c>
      <c r="G2348" s="23" t="s">
        <v>10450</v>
      </c>
      <c r="H2348" s="42" t="s">
        <v>458</v>
      </c>
      <c r="I2348" s="28" t="s">
        <v>348</v>
      </c>
      <c r="J2348" s="12" t="s">
        <v>393</v>
      </c>
      <c r="K2348" s="28" t="s">
        <v>10486</v>
      </c>
      <c r="L2348" s="12" t="s">
        <v>10452</v>
      </c>
      <c r="M2348" s="12" t="s">
        <v>10453</v>
      </c>
      <c r="N2348" s="12" t="s">
        <v>10454</v>
      </c>
      <c r="O2348" s="26" t="s">
        <v>11805</v>
      </c>
      <c r="P2348" s="26" t="s">
        <v>11806</v>
      </c>
      <c r="Q2348" s="25" t="s">
        <v>456</v>
      </c>
      <c r="R2348" s="26" t="s">
        <v>11807</v>
      </c>
      <c r="S2348" s="15" t="s">
        <v>11808</v>
      </c>
      <c r="T2348" s="52">
        <v>0</v>
      </c>
      <c r="U2348" s="22" t="s">
        <v>11809</v>
      </c>
      <c r="V2348" s="18" t="str">
        <f>+Sitio_Publico[[#This Row],[idcoleccion]]&amp;"-"&amp;Sitio_Publico[[#This Row],[id]]</f>
        <v>000-2347</v>
      </c>
      <c r="W2348" s="18">
        <f>+VLOOKUP(Sitio_Publico[[#This Row],[territorio]],Estructura!$AE$4:$AH$1067,4,0)</f>
        <v>30014101</v>
      </c>
      <c r="X2348" s="18" t="str">
        <f>+VLOOKUP(Sitio_Publico[[#This Row],[tema]],Estructura!$G$4:$J$532,4,0)</f>
        <v>T-2</v>
      </c>
      <c r="Y2348" s="18" t="str">
        <f>+VLOOKUP(Sitio_Publico[[#This Row],[contenido]],Estructura!$L$4:$O$473,4,0)</f>
        <v>C-15</v>
      </c>
      <c r="Z2348" s="18" t="str">
        <f>+VLOOKUP(Sitio_Publico[[#This Row],[Filtro Integrado]],Estructura!$U$4:$W$529,3,0)</f>
        <v>FI-0</v>
      </c>
      <c r="AA2348" s="18" t="str">
        <f>+VLOOKUP(Sitio_Publico[[#This Row],[Muestra]],Estructura!$Y$4:$AB$483,4,0)</f>
        <v>M-000161</v>
      </c>
    </row>
    <row r="2349" spans="1:27" ht="40.799999999999997" x14ac:dyDescent="0.3">
      <c r="A2349" s="16">
        <f t="shared" si="36"/>
        <v>2348</v>
      </c>
      <c r="B2349" s="47" t="s">
        <v>15118</v>
      </c>
      <c r="C2349" s="13" t="s">
        <v>10447</v>
      </c>
      <c r="D2349" s="13" t="s">
        <v>10448</v>
      </c>
      <c r="E2349" s="44">
        <v>11402</v>
      </c>
      <c r="F2349" s="13" t="s">
        <v>10449</v>
      </c>
      <c r="G2349" s="23" t="s">
        <v>10473</v>
      </c>
      <c r="H2349" s="42" t="s">
        <v>458</v>
      </c>
      <c r="I2349" s="28" t="s">
        <v>286</v>
      </c>
      <c r="J2349" s="12" t="s">
        <v>393</v>
      </c>
      <c r="K2349" s="28" t="s">
        <v>10473</v>
      </c>
      <c r="L2349" s="12" t="s">
        <v>10474</v>
      </c>
      <c r="M2349" s="12" t="s">
        <v>10453</v>
      </c>
      <c r="N2349" s="12" t="s">
        <v>10454</v>
      </c>
      <c r="O2349" s="26" t="s">
        <v>11810</v>
      </c>
      <c r="P2349" s="26" t="s">
        <v>11811</v>
      </c>
      <c r="Q2349" s="25" t="s">
        <v>10495</v>
      </c>
      <c r="R2349" s="26" t="s">
        <v>11812</v>
      </c>
      <c r="S2349" s="15" t="s">
        <v>11813</v>
      </c>
      <c r="T2349" s="52">
        <v>0</v>
      </c>
      <c r="U2349" s="22" t="s">
        <v>11814</v>
      </c>
      <c r="V2349" s="18" t="str">
        <f>+Sitio_Publico[[#This Row],[idcoleccion]]&amp;"-"&amp;Sitio_Publico[[#This Row],[id]]</f>
        <v>000-2348</v>
      </c>
      <c r="W2349" s="18">
        <f>+VLOOKUP(Sitio_Publico[[#This Row],[territorio]],Estructura!$AE$4:$AH$1067,4,0)</f>
        <v>30011402</v>
      </c>
      <c r="X2349" s="18" t="str">
        <f>+VLOOKUP(Sitio_Publico[[#This Row],[tema]],Estructura!$G$4:$J$532,4,0)</f>
        <v>T-2</v>
      </c>
      <c r="Y2349" s="18" t="str">
        <f>+VLOOKUP(Sitio_Publico[[#This Row],[contenido]],Estructura!$L$4:$O$473,4,0)</f>
        <v>C-18</v>
      </c>
      <c r="Z2349" s="18" t="str">
        <f>+VLOOKUP(Sitio_Publico[[#This Row],[Filtro Integrado]],Estructura!$U$4:$W$529,3,0)</f>
        <v>FI-0</v>
      </c>
      <c r="AA2349" s="18" t="str">
        <f>+VLOOKUP(Sitio_Publico[[#This Row],[Muestra]],Estructura!$Y$4:$AB$483,4,0)</f>
        <v>M-000160</v>
      </c>
    </row>
    <row r="2350" spans="1:27" ht="51" x14ac:dyDescent="0.3">
      <c r="A2350" s="16">
        <f t="shared" si="36"/>
        <v>2349</v>
      </c>
      <c r="B2350" s="47" t="s">
        <v>15118</v>
      </c>
      <c r="C2350" s="13" t="s">
        <v>10447</v>
      </c>
      <c r="D2350" s="13" t="s">
        <v>10448</v>
      </c>
      <c r="E2350" s="44">
        <v>7302</v>
      </c>
      <c r="F2350" s="13" t="s">
        <v>10449</v>
      </c>
      <c r="G2350" s="23" t="s">
        <v>10459</v>
      </c>
      <c r="H2350" s="42" t="s">
        <v>458</v>
      </c>
      <c r="I2350" s="28" t="s">
        <v>146</v>
      </c>
      <c r="J2350" s="12" t="s">
        <v>393</v>
      </c>
      <c r="K2350" s="28" t="s">
        <v>10459</v>
      </c>
      <c r="L2350" s="12" t="s">
        <v>10474</v>
      </c>
      <c r="M2350" s="12" t="s">
        <v>10453</v>
      </c>
      <c r="N2350" s="12" t="s">
        <v>10454</v>
      </c>
      <c r="O2350" s="26" t="s">
        <v>11815</v>
      </c>
      <c r="P2350" s="26" t="s">
        <v>11816</v>
      </c>
      <c r="Q2350" s="25" t="s">
        <v>10482</v>
      </c>
      <c r="R2350" s="26" t="s">
        <v>11817</v>
      </c>
      <c r="S2350" s="15" t="s">
        <v>11818</v>
      </c>
      <c r="T2350" s="52">
        <v>0</v>
      </c>
      <c r="U2350" s="22" t="s">
        <v>11319</v>
      </c>
      <c r="V2350" s="18" t="str">
        <f>+Sitio_Publico[[#This Row],[idcoleccion]]&amp;"-"&amp;Sitio_Publico[[#This Row],[id]]</f>
        <v>000-2349</v>
      </c>
      <c r="W2350" s="18">
        <f>+VLOOKUP(Sitio_Publico[[#This Row],[territorio]],Estructura!$AE$4:$AH$1067,4,0)</f>
        <v>30007302</v>
      </c>
      <c r="X2350" s="18" t="str">
        <f>+VLOOKUP(Sitio_Publico[[#This Row],[tema]],Estructura!$G$4:$J$532,4,0)</f>
        <v>T-2</v>
      </c>
      <c r="Y2350" s="18" t="str">
        <f>+VLOOKUP(Sitio_Publico[[#This Row],[contenido]],Estructura!$L$4:$O$473,4,0)</f>
        <v>C-16</v>
      </c>
      <c r="Z2350" s="18" t="str">
        <f>+VLOOKUP(Sitio_Publico[[#This Row],[Filtro Integrado]],Estructura!$U$4:$W$529,3,0)</f>
        <v>FI-0</v>
      </c>
      <c r="AA2350" s="18" t="str">
        <f>+VLOOKUP(Sitio_Publico[[#This Row],[Muestra]],Estructura!$Y$4:$AB$483,4,0)</f>
        <v>M-000159</v>
      </c>
    </row>
    <row r="2351" spans="1:27" ht="40.799999999999997" x14ac:dyDescent="0.3">
      <c r="A2351" s="16">
        <f t="shared" si="36"/>
        <v>2350</v>
      </c>
      <c r="B2351" s="47" t="s">
        <v>15118</v>
      </c>
      <c r="C2351" s="13" t="s">
        <v>10447</v>
      </c>
      <c r="D2351" s="13" t="s">
        <v>10448</v>
      </c>
      <c r="E2351" s="44">
        <v>3102</v>
      </c>
      <c r="F2351" s="13" t="s">
        <v>10449</v>
      </c>
      <c r="G2351" s="23" t="s">
        <v>10883</v>
      </c>
      <c r="H2351" s="42" t="s">
        <v>458</v>
      </c>
      <c r="I2351" s="28" t="s">
        <v>42</v>
      </c>
      <c r="J2351" s="12" t="s">
        <v>393</v>
      </c>
      <c r="K2351" s="28" t="s">
        <v>10883</v>
      </c>
      <c r="L2351" s="12" t="s">
        <v>10452</v>
      </c>
      <c r="M2351" s="12" t="s">
        <v>10453</v>
      </c>
      <c r="N2351" s="12" t="s">
        <v>10454</v>
      </c>
      <c r="O2351" s="26" t="s">
        <v>11819</v>
      </c>
      <c r="P2351" s="26" t="s">
        <v>11820</v>
      </c>
      <c r="Q2351" s="25" t="s">
        <v>456</v>
      </c>
      <c r="R2351" s="26" t="s">
        <v>11821</v>
      </c>
      <c r="S2351" s="15" t="s">
        <v>11822</v>
      </c>
      <c r="T2351" s="52">
        <v>0</v>
      </c>
      <c r="U2351" s="22" t="s">
        <v>10602</v>
      </c>
      <c r="V2351" s="18" t="str">
        <f>+Sitio_Publico[[#This Row],[idcoleccion]]&amp;"-"&amp;Sitio_Publico[[#This Row],[id]]</f>
        <v>000-2350</v>
      </c>
      <c r="W2351" s="18">
        <f>+VLOOKUP(Sitio_Publico[[#This Row],[territorio]],Estructura!$AE$4:$AH$1067,4,0)</f>
        <v>30003102</v>
      </c>
      <c r="X2351" s="18" t="str">
        <f>+VLOOKUP(Sitio_Publico[[#This Row],[tema]],Estructura!$G$4:$J$532,4,0)</f>
        <v>T-2</v>
      </c>
      <c r="Y2351" s="18" t="str">
        <f>+VLOOKUP(Sitio_Publico[[#This Row],[contenido]],Estructura!$L$4:$O$473,4,0)</f>
        <v>C-19</v>
      </c>
      <c r="Z2351" s="18" t="str">
        <f>+VLOOKUP(Sitio_Publico[[#This Row],[Filtro Integrado]],Estructura!$U$4:$W$529,3,0)</f>
        <v>FI-0</v>
      </c>
      <c r="AA2351" s="18" t="str">
        <f>+VLOOKUP(Sitio_Publico[[#This Row],[Muestra]],Estructura!$Y$4:$AB$483,4,0)</f>
        <v>M-000164</v>
      </c>
    </row>
    <row r="2352" spans="1:27" ht="51" x14ac:dyDescent="0.3">
      <c r="A2352" s="16">
        <f t="shared" si="36"/>
        <v>2351</v>
      </c>
      <c r="B2352" s="47" t="s">
        <v>15118</v>
      </c>
      <c r="C2352" s="13" t="s">
        <v>10447</v>
      </c>
      <c r="D2352" s="13" t="s">
        <v>10448</v>
      </c>
      <c r="E2352" s="44">
        <v>13106</v>
      </c>
      <c r="F2352" s="13" t="s">
        <v>10449</v>
      </c>
      <c r="G2352" s="23" t="s">
        <v>10450</v>
      </c>
      <c r="H2352" s="42" t="s">
        <v>458</v>
      </c>
      <c r="I2352" s="28" t="s">
        <v>302</v>
      </c>
      <c r="J2352" s="12" t="s">
        <v>393</v>
      </c>
      <c r="K2352" s="28" t="s">
        <v>10451</v>
      </c>
      <c r="L2352" s="12" t="s">
        <v>10452</v>
      </c>
      <c r="M2352" s="12" t="s">
        <v>10453</v>
      </c>
      <c r="N2352" s="12" t="s">
        <v>10454</v>
      </c>
      <c r="O2352" s="26" t="s">
        <v>11823</v>
      </c>
      <c r="P2352" s="26" t="s">
        <v>11824</v>
      </c>
      <c r="Q2352" s="25" t="s">
        <v>456</v>
      </c>
      <c r="R2352" s="26" t="s">
        <v>11825</v>
      </c>
      <c r="S2352" s="15" t="s">
        <v>11826</v>
      </c>
      <c r="T2352" s="52">
        <v>0</v>
      </c>
      <c r="U2352" s="22" t="s">
        <v>11792</v>
      </c>
      <c r="V2352" s="18" t="str">
        <f>+Sitio_Publico[[#This Row],[idcoleccion]]&amp;"-"&amp;Sitio_Publico[[#This Row],[id]]</f>
        <v>000-2351</v>
      </c>
      <c r="W2352" s="18">
        <f>+VLOOKUP(Sitio_Publico[[#This Row],[territorio]],Estructura!$AE$4:$AH$1067,4,0)</f>
        <v>30013106</v>
      </c>
      <c r="X2352" s="18" t="str">
        <f>+VLOOKUP(Sitio_Publico[[#This Row],[tema]],Estructura!$G$4:$J$532,4,0)</f>
        <v>T-2</v>
      </c>
      <c r="Y2352" s="18" t="str">
        <f>+VLOOKUP(Sitio_Publico[[#This Row],[contenido]],Estructura!$L$4:$O$473,4,0)</f>
        <v>C-15</v>
      </c>
      <c r="Z2352" s="18" t="str">
        <f>+VLOOKUP(Sitio_Publico[[#This Row],[Filtro Integrado]],Estructura!$U$4:$W$529,3,0)</f>
        <v>FI-0</v>
      </c>
      <c r="AA2352" s="18" t="str">
        <f>+VLOOKUP(Sitio_Publico[[#This Row],[Muestra]],Estructura!$Y$4:$AB$483,4,0)</f>
        <v>M-000158</v>
      </c>
    </row>
    <row r="2353" spans="1:27" ht="51" x14ac:dyDescent="0.3">
      <c r="A2353" s="16">
        <f t="shared" si="36"/>
        <v>2352</v>
      </c>
      <c r="B2353" s="47" t="s">
        <v>15118</v>
      </c>
      <c r="C2353" s="13" t="s">
        <v>10447</v>
      </c>
      <c r="D2353" s="13" t="s">
        <v>10448</v>
      </c>
      <c r="E2353" s="44">
        <v>11203</v>
      </c>
      <c r="F2353" s="13" t="s">
        <v>10449</v>
      </c>
      <c r="G2353" s="23" t="s">
        <v>10459</v>
      </c>
      <c r="H2353" s="42" t="s">
        <v>458</v>
      </c>
      <c r="I2353" s="28" t="s">
        <v>282</v>
      </c>
      <c r="J2353" s="12" t="s">
        <v>393</v>
      </c>
      <c r="K2353" s="28" t="s">
        <v>10459</v>
      </c>
      <c r="L2353" s="12" t="s">
        <v>10474</v>
      </c>
      <c r="M2353" s="12" t="s">
        <v>10453</v>
      </c>
      <c r="N2353" s="12" t="s">
        <v>10454</v>
      </c>
      <c r="O2353" s="26" t="s">
        <v>11827</v>
      </c>
      <c r="P2353" s="26" t="s">
        <v>11828</v>
      </c>
      <c r="Q2353" s="25" t="s">
        <v>10482</v>
      </c>
      <c r="R2353" s="26" t="s">
        <v>11829</v>
      </c>
      <c r="S2353" s="15" t="s">
        <v>11830</v>
      </c>
      <c r="T2353" s="52">
        <v>0</v>
      </c>
      <c r="U2353" s="22" t="s">
        <v>11625</v>
      </c>
      <c r="V2353" s="18" t="str">
        <f>+Sitio_Publico[[#This Row],[idcoleccion]]&amp;"-"&amp;Sitio_Publico[[#This Row],[id]]</f>
        <v>000-2352</v>
      </c>
      <c r="W2353" s="18">
        <f>+VLOOKUP(Sitio_Publico[[#This Row],[territorio]],Estructura!$AE$4:$AH$1067,4,0)</f>
        <v>30011203</v>
      </c>
      <c r="X2353" s="18" t="str">
        <f>+VLOOKUP(Sitio_Publico[[#This Row],[tema]],Estructura!$G$4:$J$532,4,0)</f>
        <v>T-2</v>
      </c>
      <c r="Y2353" s="18" t="str">
        <f>+VLOOKUP(Sitio_Publico[[#This Row],[contenido]],Estructura!$L$4:$O$473,4,0)</f>
        <v>C-16</v>
      </c>
      <c r="Z2353" s="18" t="str">
        <f>+VLOOKUP(Sitio_Publico[[#This Row],[Filtro Integrado]],Estructura!$U$4:$W$529,3,0)</f>
        <v>FI-0</v>
      </c>
      <c r="AA2353" s="18" t="str">
        <f>+VLOOKUP(Sitio_Publico[[#This Row],[Muestra]],Estructura!$Y$4:$AB$483,4,0)</f>
        <v>M-000159</v>
      </c>
    </row>
    <row r="2354" spans="1:27" ht="40.799999999999997" x14ac:dyDescent="0.3">
      <c r="A2354" s="16">
        <f t="shared" si="36"/>
        <v>2353</v>
      </c>
      <c r="B2354" s="47" t="s">
        <v>15118</v>
      </c>
      <c r="C2354" s="13" t="s">
        <v>10447</v>
      </c>
      <c r="D2354" s="13" t="s">
        <v>10448</v>
      </c>
      <c r="E2354" s="44">
        <v>15101</v>
      </c>
      <c r="F2354" s="13" t="s">
        <v>10449</v>
      </c>
      <c r="G2354" s="23" t="s">
        <v>10466</v>
      </c>
      <c r="H2354" s="42" t="s">
        <v>458</v>
      </c>
      <c r="I2354" s="28" t="s">
        <v>359</v>
      </c>
      <c r="J2354" s="12" t="s">
        <v>393</v>
      </c>
      <c r="K2354" s="28" t="s">
        <v>10524</v>
      </c>
      <c r="L2354" s="12" t="s">
        <v>10452</v>
      </c>
      <c r="M2354" s="12" t="s">
        <v>10453</v>
      </c>
      <c r="N2354" s="12" t="s">
        <v>10454</v>
      </c>
      <c r="O2354" s="26" t="s">
        <v>11831</v>
      </c>
      <c r="P2354" s="26" t="s">
        <v>11832</v>
      </c>
      <c r="Q2354" s="25" t="s">
        <v>456</v>
      </c>
      <c r="R2354" s="26" t="s">
        <v>11833</v>
      </c>
      <c r="S2354" s="15" t="s">
        <v>11834</v>
      </c>
      <c r="T2354" s="52">
        <v>0</v>
      </c>
      <c r="U2354" s="22" t="s">
        <v>11835</v>
      </c>
      <c r="V2354" s="18" t="str">
        <f>+Sitio_Publico[[#This Row],[idcoleccion]]&amp;"-"&amp;Sitio_Publico[[#This Row],[id]]</f>
        <v>000-2353</v>
      </c>
      <c r="W2354" s="18">
        <f>+VLOOKUP(Sitio_Publico[[#This Row],[territorio]],Estructura!$AE$4:$AH$1067,4,0)</f>
        <v>30015101</v>
      </c>
      <c r="X2354" s="18" t="str">
        <f>+VLOOKUP(Sitio_Publico[[#This Row],[tema]],Estructura!$G$4:$J$532,4,0)</f>
        <v>T-2</v>
      </c>
      <c r="Y2354" s="18" t="str">
        <f>+VLOOKUP(Sitio_Publico[[#This Row],[contenido]],Estructura!$L$4:$O$473,4,0)</f>
        <v>C-17</v>
      </c>
      <c r="Z2354" s="18" t="str">
        <f>+VLOOKUP(Sitio_Publico[[#This Row],[Filtro Integrado]],Estructura!$U$4:$W$529,3,0)</f>
        <v>FI-0</v>
      </c>
      <c r="AA2354" s="18" t="str">
        <f>+VLOOKUP(Sitio_Publico[[#This Row],[Muestra]],Estructura!$Y$4:$AB$483,4,0)</f>
        <v>M-00048</v>
      </c>
    </row>
    <row r="2355" spans="1:27" ht="51" x14ac:dyDescent="0.3">
      <c r="A2355" s="16">
        <f t="shared" si="36"/>
        <v>2354</v>
      </c>
      <c r="B2355" s="47" t="s">
        <v>15118</v>
      </c>
      <c r="C2355" s="13" t="s">
        <v>10447</v>
      </c>
      <c r="D2355" s="13" t="s">
        <v>10448</v>
      </c>
      <c r="E2355" s="44">
        <v>5201</v>
      </c>
      <c r="F2355" s="13" t="s">
        <v>10449</v>
      </c>
      <c r="G2355" s="23" t="s">
        <v>10459</v>
      </c>
      <c r="H2355" s="42" t="s">
        <v>458</v>
      </c>
      <c r="I2355" s="28" t="s">
        <v>69</v>
      </c>
      <c r="J2355" s="12" t="s">
        <v>393</v>
      </c>
      <c r="K2355" s="28" t="s">
        <v>10459</v>
      </c>
      <c r="L2355" s="12" t="s">
        <v>10452</v>
      </c>
      <c r="M2355" s="12" t="s">
        <v>10453</v>
      </c>
      <c r="N2355" s="12" t="s">
        <v>10454</v>
      </c>
      <c r="O2355" s="26" t="s">
        <v>11836</v>
      </c>
      <c r="P2355" s="26" t="s">
        <v>11837</v>
      </c>
      <c r="Q2355" s="25" t="s">
        <v>456</v>
      </c>
      <c r="R2355" s="26" t="s">
        <v>11838</v>
      </c>
      <c r="S2355" s="15" t="s">
        <v>11839</v>
      </c>
      <c r="T2355" s="52">
        <v>0</v>
      </c>
      <c r="U2355" s="22" t="s">
        <v>11707</v>
      </c>
      <c r="V2355" s="18" t="str">
        <f>+Sitio_Publico[[#This Row],[idcoleccion]]&amp;"-"&amp;Sitio_Publico[[#This Row],[id]]</f>
        <v>000-2354</v>
      </c>
      <c r="W2355" s="18">
        <f>+VLOOKUP(Sitio_Publico[[#This Row],[territorio]],Estructura!$AE$4:$AH$1067,4,0)</f>
        <v>30005201</v>
      </c>
      <c r="X2355" s="18" t="str">
        <f>+VLOOKUP(Sitio_Publico[[#This Row],[tema]],Estructura!$G$4:$J$532,4,0)</f>
        <v>T-2</v>
      </c>
      <c r="Y2355" s="18" t="str">
        <f>+VLOOKUP(Sitio_Publico[[#This Row],[contenido]],Estructura!$L$4:$O$473,4,0)</f>
        <v>C-16</v>
      </c>
      <c r="Z2355" s="18" t="str">
        <f>+VLOOKUP(Sitio_Publico[[#This Row],[Filtro Integrado]],Estructura!$U$4:$W$529,3,0)</f>
        <v>FI-0</v>
      </c>
      <c r="AA2355" s="18" t="str">
        <f>+VLOOKUP(Sitio_Publico[[#This Row],[Muestra]],Estructura!$Y$4:$AB$483,4,0)</f>
        <v>M-000159</v>
      </c>
    </row>
    <row r="2356" spans="1:27" ht="51" x14ac:dyDescent="0.3">
      <c r="A2356" s="16">
        <f t="shared" si="36"/>
        <v>2355</v>
      </c>
      <c r="B2356" s="47" t="s">
        <v>15118</v>
      </c>
      <c r="C2356" s="13" t="s">
        <v>10447</v>
      </c>
      <c r="D2356" s="13" t="s">
        <v>10448</v>
      </c>
      <c r="E2356" s="44">
        <v>7104</v>
      </c>
      <c r="F2356" s="13" t="s">
        <v>10449</v>
      </c>
      <c r="G2356" s="23" t="s">
        <v>10459</v>
      </c>
      <c r="H2356" s="42" t="s">
        <v>458</v>
      </c>
      <c r="I2356" s="28" t="s">
        <v>136</v>
      </c>
      <c r="J2356" s="12" t="s">
        <v>393</v>
      </c>
      <c r="K2356" s="28" t="s">
        <v>10459</v>
      </c>
      <c r="L2356" s="12" t="s">
        <v>10452</v>
      </c>
      <c r="M2356" s="12" t="s">
        <v>10453</v>
      </c>
      <c r="N2356" s="12" t="s">
        <v>10454</v>
      </c>
      <c r="O2356" s="26" t="s">
        <v>11840</v>
      </c>
      <c r="P2356" s="26" t="s">
        <v>11841</v>
      </c>
      <c r="Q2356" s="25" t="s">
        <v>456</v>
      </c>
      <c r="R2356" s="26" t="s">
        <v>11842</v>
      </c>
      <c r="S2356" s="15" t="s">
        <v>11843</v>
      </c>
      <c r="T2356" s="52">
        <v>0</v>
      </c>
      <c r="U2356" s="22" t="s">
        <v>11844</v>
      </c>
      <c r="V2356" s="18" t="str">
        <f>+Sitio_Publico[[#This Row],[idcoleccion]]&amp;"-"&amp;Sitio_Publico[[#This Row],[id]]</f>
        <v>000-2355</v>
      </c>
      <c r="W2356" s="18">
        <f>+VLOOKUP(Sitio_Publico[[#This Row],[territorio]],Estructura!$AE$4:$AH$1067,4,0)</f>
        <v>30007104</v>
      </c>
      <c r="X2356" s="18" t="str">
        <f>+VLOOKUP(Sitio_Publico[[#This Row],[tema]],Estructura!$G$4:$J$532,4,0)</f>
        <v>T-2</v>
      </c>
      <c r="Y2356" s="18" t="str">
        <f>+VLOOKUP(Sitio_Publico[[#This Row],[contenido]],Estructura!$L$4:$O$473,4,0)</f>
        <v>C-16</v>
      </c>
      <c r="Z2356" s="18" t="str">
        <f>+VLOOKUP(Sitio_Publico[[#This Row],[Filtro Integrado]],Estructura!$U$4:$W$529,3,0)</f>
        <v>FI-0</v>
      </c>
      <c r="AA2356" s="18" t="str">
        <f>+VLOOKUP(Sitio_Publico[[#This Row],[Muestra]],Estructura!$Y$4:$AB$483,4,0)</f>
        <v>M-000159</v>
      </c>
    </row>
    <row r="2357" spans="1:27" ht="40.799999999999997" x14ac:dyDescent="0.3">
      <c r="A2357" s="16">
        <f t="shared" si="36"/>
        <v>2356</v>
      </c>
      <c r="B2357" s="47" t="s">
        <v>15118</v>
      </c>
      <c r="C2357" s="13" t="s">
        <v>10447</v>
      </c>
      <c r="D2357" s="13" t="s">
        <v>10448</v>
      </c>
      <c r="E2357" s="44">
        <v>5604</v>
      </c>
      <c r="F2357" s="13" t="s">
        <v>10449</v>
      </c>
      <c r="G2357" s="23" t="s">
        <v>10473</v>
      </c>
      <c r="H2357" s="42" t="s">
        <v>458</v>
      </c>
      <c r="I2357" s="28" t="s">
        <v>87</v>
      </c>
      <c r="J2357" s="12" t="s">
        <v>393</v>
      </c>
      <c r="K2357" s="28" t="s">
        <v>10473</v>
      </c>
      <c r="L2357" s="12" t="s">
        <v>10474</v>
      </c>
      <c r="M2357" s="12" t="s">
        <v>10453</v>
      </c>
      <c r="N2357" s="12" t="s">
        <v>10454</v>
      </c>
      <c r="O2357" s="26" t="s">
        <v>11845</v>
      </c>
      <c r="P2357" s="26" t="s">
        <v>11846</v>
      </c>
      <c r="Q2357" s="25" t="s">
        <v>10495</v>
      </c>
      <c r="R2357" s="26" t="s">
        <v>11847</v>
      </c>
      <c r="S2357" s="15" t="s">
        <v>11848</v>
      </c>
      <c r="T2357" s="52">
        <v>0</v>
      </c>
      <c r="U2357" s="22" t="s">
        <v>11511</v>
      </c>
      <c r="V2357" s="18" t="str">
        <f>+Sitio_Publico[[#This Row],[idcoleccion]]&amp;"-"&amp;Sitio_Publico[[#This Row],[id]]</f>
        <v>000-2356</v>
      </c>
      <c r="W2357" s="18">
        <f>+VLOOKUP(Sitio_Publico[[#This Row],[territorio]],Estructura!$AE$4:$AH$1067,4,0)</f>
        <v>30005604</v>
      </c>
      <c r="X2357" s="18" t="str">
        <f>+VLOOKUP(Sitio_Publico[[#This Row],[tema]],Estructura!$G$4:$J$532,4,0)</f>
        <v>T-2</v>
      </c>
      <c r="Y2357" s="18" t="str">
        <f>+VLOOKUP(Sitio_Publico[[#This Row],[contenido]],Estructura!$L$4:$O$473,4,0)</f>
        <v>C-18</v>
      </c>
      <c r="Z2357" s="18" t="str">
        <f>+VLOOKUP(Sitio_Publico[[#This Row],[Filtro Integrado]],Estructura!$U$4:$W$529,3,0)</f>
        <v>FI-0</v>
      </c>
      <c r="AA2357" s="18" t="str">
        <f>+VLOOKUP(Sitio_Publico[[#This Row],[Muestra]],Estructura!$Y$4:$AB$483,4,0)</f>
        <v>M-000160</v>
      </c>
    </row>
    <row r="2358" spans="1:27" ht="40.799999999999997" x14ac:dyDescent="0.3">
      <c r="A2358" s="16">
        <f t="shared" si="36"/>
        <v>2357</v>
      </c>
      <c r="B2358" s="47" t="s">
        <v>15118</v>
      </c>
      <c r="C2358" s="13" t="s">
        <v>10447</v>
      </c>
      <c r="D2358" s="13" t="s">
        <v>10448</v>
      </c>
      <c r="E2358" s="44">
        <v>9201</v>
      </c>
      <c r="F2358" s="13" t="s">
        <v>10449</v>
      </c>
      <c r="G2358" s="23" t="s">
        <v>10459</v>
      </c>
      <c r="H2358" s="42" t="s">
        <v>458</v>
      </c>
      <c r="I2358" s="28" t="s">
        <v>237</v>
      </c>
      <c r="J2358" s="12" t="s">
        <v>393</v>
      </c>
      <c r="K2358" s="28" t="s">
        <v>10459</v>
      </c>
      <c r="L2358" s="12" t="s">
        <v>10474</v>
      </c>
      <c r="M2358" s="12" t="s">
        <v>10453</v>
      </c>
      <c r="N2358" s="12" t="s">
        <v>10454</v>
      </c>
      <c r="O2358" s="26" t="s">
        <v>11849</v>
      </c>
      <c r="P2358" s="26" t="s">
        <v>11850</v>
      </c>
      <c r="Q2358" s="25" t="s">
        <v>10482</v>
      </c>
      <c r="R2358" s="26" t="s">
        <v>10870</v>
      </c>
      <c r="S2358" s="15" t="s">
        <v>11851</v>
      </c>
      <c r="T2358" s="52">
        <v>0</v>
      </c>
      <c r="U2358" s="22" t="s">
        <v>10872</v>
      </c>
      <c r="V2358" s="18" t="str">
        <f>+Sitio_Publico[[#This Row],[idcoleccion]]&amp;"-"&amp;Sitio_Publico[[#This Row],[id]]</f>
        <v>000-2357</v>
      </c>
      <c r="W2358" s="18">
        <f>+VLOOKUP(Sitio_Publico[[#This Row],[territorio]],Estructura!$AE$4:$AH$1067,4,0)</f>
        <v>30009201</v>
      </c>
      <c r="X2358" s="18" t="str">
        <f>+VLOOKUP(Sitio_Publico[[#This Row],[tema]],Estructura!$G$4:$J$532,4,0)</f>
        <v>T-2</v>
      </c>
      <c r="Y2358" s="18" t="str">
        <f>+VLOOKUP(Sitio_Publico[[#This Row],[contenido]],Estructura!$L$4:$O$473,4,0)</f>
        <v>C-16</v>
      </c>
      <c r="Z2358" s="18" t="str">
        <f>+VLOOKUP(Sitio_Publico[[#This Row],[Filtro Integrado]],Estructura!$U$4:$W$529,3,0)</f>
        <v>FI-0</v>
      </c>
      <c r="AA2358" s="18" t="str">
        <f>+VLOOKUP(Sitio_Publico[[#This Row],[Muestra]],Estructura!$Y$4:$AB$483,4,0)</f>
        <v>M-000159</v>
      </c>
    </row>
    <row r="2359" spans="1:27" ht="51" x14ac:dyDescent="0.3">
      <c r="A2359" s="16">
        <f t="shared" si="36"/>
        <v>2358</v>
      </c>
      <c r="B2359" s="47" t="s">
        <v>15118</v>
      </c>
      <c r="C2359" s="13" t="s">
        <v>10447</v>
      </c>
      <c r="D2359" s="13" t="s">
        <v>10448</v>
      </c>
      <c r="E2359" s="44">
        <v>4</v>
      </c>
      <c r="F2359" s="13" t="s">
        <v>10465</v>
      </c>
      <c r="G2359" s="23" t="s">
        <v>10459</v>
      </c>
      <c r="H2359" s="42" t="s">
        <v>457</v>
      </c>
      <c r="I2359" s="28" t="s">
        <v>367</v>
      </c>
      <c r="J2359" s="12" t="s">
        <v>393</v>
      </c>
      <c r="K2359" s="28" t="s">
        <v>10459</v>
      </c>
      <c r="L2359" s="12" t="s">
        <v>10452</v>
      </c>
      <c r="M2359" s="12" t="s">
        <v>10453</v>
      </c>
      <c r="N2359" s="12" t="s">
        <v>10454</v>
      </c>
      <c r="O2359" s="26" t="s">
        <v>11852</v>
      </c>
      <c r="P2359" s="26" t="s">
        <v>11853</v>
      </c>
      <c r="Q2359" s="25" t="s">
        <v>456</v>
      </c>
      <c r="R2359" s="26" t="s">
        <v>11854</v>
      </c>
      <c r="S2359" s="15" t="s">
        <v>11855</v>
      </c>
      <c r="T2359" s="52">
        <v>0</v>
      </c>
      <c r="U2359" s="22" t="s">
        <v>10479</v>
      </c>
      <c r="V2359" s="18" t="str">
        <f>+Sitio_Publico[[#This Row],[idcoleccion]]&amp;"-"&amp;Sitio_Publico[[#This Row],[id]]</f>
        <v>000-2358</v>
      </c>
      <c r="W2359" s="18">
        <f>+VLOOKUP(Sitio_Publico[[#This Row],[territorio]],Estructura!$AE$4:$AH$1067,4,0)</f>
        <v>20000004</v>
      </c>
      <c r="X2359" s="18" t="str">
        <f>+VLOOKUP(Sitio_Publico[[#This Row],[tema]],Estructura!$G$4:$J$532,4,0)</f>
        <v>T-1</v>
      </c>
      <c r="Y2359" s="18" t="str">
        <f>+VLOOKUP(Sitio_Publico[[#This Row],[contenido]],Estructura!$L$4:$O$473,4,0)</f>
        <v>C-16</v>
      </c>
      <c r="Z2359" s="18" t="str">
        <f>+VLOOKUP(Sitio_Publico[[#This Row],[Filtro Integrado]],Estructura!$U$4:$W$529,3,0)</f>
        <v>FI-0</v>
      </c>
      <c r="AA2359" s="18" t="str">
        <f>+VLOOKUP(Sitio_Publico[[#This Row],[Muestra]],Estructura!$Y$4:$AB$483,4,0)</f>
        <v>M-000159</v>
      </c>
    </row>
    <row r="2360" spans="1:27" ht="40.799999999999997" x14ac:dyDescent="0.3">
      <c r="A2360" s="16">
        <f t="shared" si="36"/>
        <v>2359</v>
      </c>
      <c r="B2360" s="47" t="s">
        <v>15118</v>
      </c>
      <c r="C2360" s="13" t="s">
        <v>10447</v>
      </c>
      <c r="D2360" s="13" t="s">
        <v>10448</v>
      </c>
      <c r="E2360" s="44">
        <v>9120</v>
      </c>
      <c r="F2360" s="13" t="s">
        <v>10449</v>
      </c>
      <c r="G2360" s="23" t="s">
        <v>10473</v>
      </c>
      <c r="H2360" s="42" t="s">
        <v>458</v>
      </c>
      <c r="I2360" s="28" t="s">
        <v>235</v>
      </c>
      <c r="J2360" s="12" t="s">
        <v>393</v>
      </c>
      <c r="K2360" s="28" t="s">
        <v>10473</v>
      </c>
      <c r="L2360" s="12" t="s">
        <v>10474</v>
      </c>
      <c r="M2360" s="12" t="s">
        <v>10453</v>
      </c>
      <c r="N2360" s="12" t="s">
        <v>10454</v>
      </c>
      <c r="O2360" s="26" t="s">
        <v>11856</v>
      </c>
      <c r="P2360" s="26" t="s">
        <v>11857</v>
      </c>
      <c r="Q2360" s="25" t="s">
        <v>10495</v>
      </c>
      <c r="R2360" s="26" t="s">
        <v>11858</v>
      </c>
      <c r="S2360" s="15" t="s">
        <v>11859</v>
      </c>
      <c r="T2360" s="52">
        <v>0</v>
      </c>
      <c r="U2360" s="22" t="s">
        <v>11860</v>
      </c>
      <c r="V2360" s="18" t="str">
        <f>+Sitio_Publico[[#This Row],[idcoleccion]]&amp;"-"&amp;Sitio_Publico[[#This Row],[id]]</f>
        <v>000-2359</v>
      </c>
      <c r="W2360" s="18">
        <f>+VLOOKUP(Sitio_Publico[[#This Row],[territorio]],Estructura!$AE$4:$AH$1067,4,0)</f>
        <v>30009120</v>
      </c>
      <c r="X2360" s="18" t="str">
        <f>+VLOOKUP(Sitio_Publico[[#This Row],[tema]],Estructura!$G$4:$J$532,4,0)</f>
        <v>T-2</v>
      </c>
      <c r="Y2360" s="18" t="str">
        <f>+VLOOKUP(Sitio_Publico[[#This Row],[contenido]],Estructura!$L$4:$O$473,4,0)</f>
        <v>C-18</v>
      </c>
      <c r="Z2360" s="18" t="str">
        <f>+VLOOKUP(Sitio_Publico[[#This Row],[Filtro Integrado]],Estructura!$U$4:$W$529,3,0)</f>
        <v>FI-0</v>
      </c>
      <c r="AA2360" s="18" t="str">
        <f>+VLOOKUP(Sitio_Publico[[#This Row],[Muestra]],Estructura!$Y$4:$AB$483,4,0)</f>
        <v>M-000160</v>
      </c>
    </row>
    <row r="2361" spans="1:27" ht="51" x14ac:dyDescent="0.3">
      <c r="A2361" s="16">
        <f t="shared" si="36"/>
        <v>2360</v>
      </c>
      <c r="B2361" s="47" t="s">
        <v>15118</v>
      </c>
      <c r="C2361" s="13" t="s">
        <v>10447</v>
      </c>
      <c r="D2361" s="13" t="s">
        <v>10448</v>
      </c>
      <c r="E2361" s="44">
        <v>12401</v>
      </c>
      <c r="F2361" s="13" t="s">
        <v>10449</v>
      </c>
      <c r="G2361" s="23" t="s">
        <v>10450</v>
      </c>
      <c r="H2361" s="42" t="s">
        <v>458</v>
      </c>
      <c r="I2361" s="28" t="s">
        <v>295</v>
      </c>
      <c r="J2361" s="12" t="s">
        <v>393</v>
      </c>
      <c r="K2361" s="28" t="s">
        <v>10486</v>
      </c>
      <c r="L2361" s="12" t="s">
        <v>10452</v>
      </c>
      <c r="M2361" s="12" t="s">
        <v>10453</v>
      </c>
      <c r="N2361" s="12" t="s">
        <v>10454</v>
      </c>
      <c r="O2361" s="26" t="s">
        <v>11861</v>
      </c>
      <c r="P2361" s="26" t="s">
        <v>11862</v>
      </c>
      <c r="Q2361" s="25" t="s">
        <v>456</v>
      </c>
      <c r="R2361" s="26" t="s">
        <v>11863</v>
      </c>
      <c r="S2361" s="15" t="s">
        <v>11864</v>
      </c>
      <c r="T2361" s="52">
        <v>0</v>
      </c>
      <c r="U2361" s="22" t="s">
        <v>11562</v>
      </c>
      <c r="V2361" s="18" t="str">
        <f>+Sitio_Publico[[#This Row],[idcoleccion]]&amp;"-"&amp;Sitio_Publico[[#This Row],[id]]</f>
        <v>000-2360</v>
      </c>
      <c r="W2361" s="18">
        <f>+VLOOKUP(Sitio_Publico[[#This Row],[territorio]],Estructura!$AE$4:$AH$1067,4,0)</f>
        <v>30012401</v>
      </c>
      <c r="X2361" s="18" t="str">
        <f>+VLOOKUP(Sitio_Publico[[#This Row],[tema]],Estructura!$G$4:$J$532,4,0)</f>
        <v>T-2</v>
      </c>
      <c r="Y2361" s="18" t="str">
        <f>+VLOOKUP(Sitio_Publico[[#This Row],[contenido]],Estructura!$L$4:$O$473,4,0)</f>
        <v>C-15</v>
      </c>
      <c r="Z2361" s="18" t="str">
        <f>+VLOOKUP(Sitio_Publico[[#This Row],[Filtro Integrado]],Estructura!$U$4:$W$529,3,0)</f>
        <v>FI-0</v>
      </c>
      <c r="AA2361" s="18" t="str">
        <f>+VLOOKUP(Sitio_Publico[[#This Row],[Muestra]],Estructura!$Y$4:$AB$483,4,0)</f>
        <v>M-000161</v>
      </c>
    </row>
    <row r="2362" spans="1:27" ht="51" x14ac:dyDescent="0.3">
      <c r="A2362" s="16">
        <f t="shared" si="36"/>
        <v>2361</v>
      </c>
      <c r="B2362" s="47" t="s">
        <v>15118</v>
      </c>
      <c r="C2362" s="13" t="s">
        <v>10447</v>
      </c>
      <c r="D2362" s="13" t="s">
        <v>10448</v>
      </c>
      <c r="E2362" s="44">
        <v>13604</v>
      </c>
      <c r="F2362" s="13" t="s">
        <v>10449</v>
      </c>
      <c r="G2362" s="23" t="s">
        <v>10459</v>
      </c>
      <c r="H2362" s="42" t="s">
        <v>458</v>
      </c>
      <c r="I2362" s="28" t="s">
        <v>346</v>
      </c>
      <c r="J2362" s="12" t="s">
        <v>393</v>
      </c>
      <c r="K2362" s="28" t="s">
        <v>10459</v>
      </c>
      <c r="L2362" s="12" t="s">
        <v>10474</v>
      </c>
      <c r="M2362" s="12" t="s">
        <v>10453</v>
      </c>
      <c r="N2362" s="12" t="s">
        <v>10454</v>
      </c>
      <c r="O2362" s="26" t="s">
        <v>11865</v>
      </c>
      <c r="P2362" s="26" t="s">
        <v>11866</v>
      </c>
      <c r="Q2362" s="25" t="s">
        <v>10482</v>
      </c>
      <c r="R2362" s="26" t="s">
        <v>11867</v>
      </c>
      <c r="S2362" s="15" t="s">
        <v>11868</v>
      </c>
      <c r="T2362" s="52">
        <v>0</v>
      </c>
      <c r="U2362" s="22" t="s">
        <v>7646</v>
      </c>
      <c r="V2362" s="18" t="str">
        <f>+Sitio_Publico[[#This Row],[idcoleccion]]&amp;"-"&amp;Sitio_Publico[[#This Row],[id]]</f>
        <v>000-2361</v>
      </c>
      <c r="W2362" s="18">
        <f>+VLOOKUP(Sitio_Publico[[#This Row],[territorio]],Estructura!$AE$4:$AH$1067,4,0)</f>
        <v>30013604</v>
      </c>
      <c r="X2362" s="18" t="str">
        <f>+VLOOKUP(Sitio_Publico[[#This Row],[tema]],Estructura!$G$4:$J$532,4,0)</f>
        <v>T-2</v>
      </c>
      <c r="Y2362" s="18" t="str">
        <f>+VLOOKUP(Sitio_Publico[[#This Row],[contenido]],Estructura!$L$4:$O$473,4,0)</f>
        <v>C-16</v>
      </c>
      <c r="Z2362" s="18" t="str">
        <f>+VLOOKUP(Sitio_Publico[[#This Row],[Filtro Integrado]],Estructura!$U$4:$W$529,3,0)</f>
        <v>FI-0</v>
      </c>
      <c r="AA2362" s="18" t="str">
        <f>+VLOOKUP(Sitio_Publico[[#This Row],[Muestra]],Estructura!$Y$4:$AB$483,4,0)</f>
        <v>M-000159</v>
      </c>
    </row>
    <row r="2363" spans="1:27" ht="51" x14ac:dyDescent="0.3">
      <c r="A2363" s="16">
        <f t="shared" si="36"/>
        <v>2362</v>
      </c>
      <c r="B2363" s="47" t="s">
        <v>15118</v>
      </c>
      <c r="C2363" s="13" t="s">
        <v>10447</v>
      </c>
      <c r="D2363" s="13" t="s">
        <v>10448</v>
      </c>
      <c r="E2363" s="44">
        <v>2104</v>
      </c>
      <c r="F2363" s="13" t="s">
        <v>10449</v>
      </c>
      <c r="G2363" s="23" t="s">
        <v>10466</v>
      </c>
      <c r="H2363" s="42" t="s">
        <v>458</v>
      </c>
      <c r="I2363" s="28" t="s">
        <v>35</v>
      </c>
      <c r="J2363" s="12" t="s">
        <v>393</v>
      </c>
      <c r="K2363" s="28" t="s">
        <v>10492</v>
      </c>
      <c r="L2363" s="12" t="s">
        <v>10452</v>
      </c>
      <c r="M2363" s="12" t="s">
        <v>587</v>
      </c>
      <c r="N2363" s="12" t="s">
        <v>10454</v>
      </c>
      <c r="O2363" s="26" t="s">
        <v>11869</v>
      </c>
      <c r="P2363" s="26" t="s">
        <v>11870</v>
      </c>
      <c r="Q2363" s="25" t="s">
        <v>10495</v>
      </c>
      <c r="R2363" s="26" t="s">
        <v>11871</v>
      </c>
      <c r="S2363" s="15" t="s">
        <v>11872</v>
      </c>
      <c r="T2363" s="52">
        <v>0</v>
      </c>
      <c r="U2363" s="22" t="s">
        <v>10877</v>
      </c>
      <c r="V2363" s="18" t="str">
        <f>+Sitio_Publico[[#This Row],[idcoleccion]]&amp;"-"&amp;Sitio_Publico[[#This Row],[id]]</f>
        <v>000-2362</v>
      </c>
      <c r="W2363" s="18">
        <f>+VLOOKUP(Sitio_Publico[[#This Row],[territorio]],Estructura!$AE$4:$AH$1067,4,0)</f>
        <v>30002104</v>
      </c>
      <c r="X2363" s="18" t="str">
        <f>+VLOOKUP(Sitio_Publico[[#This Row],[tema]],Estructura!$G$4:$J$532,4,0)</f>
        <v>T-2</v>
      </c>
      <c r="Y2363" s="18" t="str">
        <f>+VLOOKUP(Sitio_Publico[[#This Row],[contenido]],Estructura!$L$4:$O$473,4,0)</f>
        <v>C-17</v>
      </c>
      <c r="Z2363" s="18" t="str">
        <f>+VLOOKUP(Sitio_Publico[[#This Row],[Filtro Integrado]],Estructura!$U$4:$W$529,3,0)</f>
        <v>FI-0</v>
      </c>
      <c r="AA2363" s="18" t="str">
        <f>+VLOOKUP(Sitio_Publico[[#This Row],[Muestra]],Estructura!$Y$4:$AB$483,4,0)</f>
        <v>M-000162</v>
      </c>
    </row>
    <row r="2364" spans="1:27" ht="51" x14ac:dyDescent="0.3">
      <c r="A2364" s="16">
        <f t="shared" si="36"/>
        <v>2363</v>
      </c>
      <c r="B2364" s="47" t="s">
        <v>15118</v>
      </c>
      <c r="C2364" s="13" t="s">
        <v>10447</v>
      </c>
      <c r="D2364" s="13" t="s">
        <v>10448</v>
      </c>
      <c r="E2364" s="44">
        <v>10101</v>
      </c>
      <c r="F2364" s="13" t="s">
        <v>10449</v>
      </c>
      <c r="G2364" s="23" t="s">
        <v>10450</v>
      </c>
      <c r="H2364" s="42" t="s">
        <v>458</v>
      </c>
      <c r="I2364" s="28" t="s">
        <v>248</v>
      </c>
      <c r="J2364" s="12" t="s">
        <v>393</v>
      </c>
      <c r="K2364" s="28" t="s">
        <v>10486</v>
      </c>
      <c r="L2364" s="12" t="s">
        <v>10452</v>
      </c>
      <c r="M2364" s="12" t="s">
        <v>10453</v>
      </c>
      <c r="N2364" s="12" t="s">
        <v>10454</v>
      </c>
      <c r="O2364" s="26" t="s">
        <v>11873</v>
      </c>
      <c r="P2364" s="26" t="s">
        <v>11874</v>
      </c>
      <c r="Q2364" s="25" t="s">
        <v>456</v>
      </c>
      <c r="R2364" s="26" t="s">
        <v>11875</v>
      </c>
      <c r="S2364" s="15" t="s">
        <v>11876</v>
      </c>
      <c r="T2364" s="52">
        <v>0</v>
      </c>
      <c r="U2364" s="22" t="s">
        <v>11877</v>
      </c>
      <c r="V2364" s="18" t="str">
        <f>+Sitio_Publico[[#This Row],[idcoleccion]]&amp;"-"&amp;Sitio_Publico[[#This Row],[id]]</f>
        <v>000-2363</v>
      </c>
      <c r="W2364" s="18">
        <f>+VLOOKUP(Sitio_Publico[[#This Row],[territorio]],Estructura!$AE$4:$AH$1067,4,0)</f>
        <v>30010101</v>
      </c>
      <c r="X2364" s="18" t="str">
        <f>+VLOOKUP(Sitio_Publico[[#This Row],[tema]],Estructura!$G$4:$J$532,4,0)</f>
        <v>T-2</v>
      </c>
      <c r="Y2364" s="18" t="str">
        <f>+VLOOKUP(Sitio_Publico[[#This Row],[contenido]],Estructura!$L$4:$O$473,4,0)</f>
        <v>C-15</v>
      </c>
      <c r="Z2364" s="18" t="str">
        <f>+VLOOKUP(Sitio_Publico[[#This Row],[Filtro Integrado]],Estructura!$U$4:$W$529,3,0)</f>
        <v>FI-0</v>
      </c>
      <c r="AA2364" s="18" t="str">
        <f>+VLOOKUP(Sitio_Publico[[#This Row],[Muestra]],Estructura!$Y$4:$AB$483,4,0)</f>
        <v>M-000161</v>
      </c>
    </row>
    <row r="2365" spans="1:27" ht="40.799999999999997" x14ac:dyDescent="0.3">
      <c r="A2365" s="16">
        <f t="shared" si="36"/>
        <v>2364</v>
      </c>
      <c r="B2365" s="47" t="s">
        <v>15118</v>
      </c>
      <c r="C2365" s="13" t="s">
        <v>10447</v>
      </c>
      <c r="D2365" s="13" t="s">
        <v>10448</v>
      </c>
      <c r="E2365" s="44">
        <v>13130</v>
      </c>
      <c r="F2365" s="13" t="s">
        <v>10449</v>
      </c>
      <c r="G2365" s="23" t="s">
        <v>10473</v>
      </c>
      <c r="H2365" s="42" t="s">
        <v>458</v>
      </c>
      <c r="I2365" s="28" t="s">
        <v>325</v>
      </c>
      <c r="J2365" s="12" t="s">
        <v>393</v>
      </c>
      <c r="K2365" s="28" t="s">
        <v>10473</v>
      </c>
      <c r="L2365" s="12" t="s">
        <v>10452</v>
      </c>
      <c r="M2365" s="12" t="s">
        <v>10453</v>
      </c>
      <c r="N2365" s="12" t="s">
        <v>10454</v>
      </c>
      <c r="O2365" s="26" t="s">
        <v>11878</v>
      </c>
      <c r="P2365" s="26" t="s">
        <v>11879</v>
      </c>
      <c r="Q2365" s="25" t="s">
        <v>456</v>
      </c>
      <c r="R2365" s="26" t="s">
        <v>11880</v>
      </c>
      <c r="S2365" s="15" t="s">
        <v>11881</v>
      </c>
      <c r="T2365" s="52">
        <v>0</v>
      </c>
      <c r="U2365" s="22" t="s">
        <v>11882</v>
      </c>
      <c r="V2365" s="18" t="str">
        <f>+Sitio_Publico[[#This Row],[idcoleccion]]&amp;"-"&amp;Sitio_Publico[[#This Row],[id]]</f>
        <v>000-2364</v>
      </c>
      <c r="W2365" s="18">
        <f>+VLOOKUP(Sitio_Publico[[#This Row],[territorio]],Estructura!$AE$4:$AH$1067,4,0)</f>
        <v>30013130</v>
      </c>
      <c r="X2365" s="18" t="str">
        <f>+VLOOKUP(Sitio_Publico[[#This Row],[tema]],Estructura!$G$4:$J$532,4,0)</f>
        <v>T-2</v>
      </c>
      <c r="Y2365" s="18" t="str">
        <f>+VLOOKUP(Sitio_Publico[[#This Row],[contenido]],Estructura!$L$4:$O$473,4,0)</f>
        <v>C-18</v>
      </c>
      <c r="Z2365" s="18" t="str">
        <f>+VLOOKUP(Sitio_Publico[[#This Row],[Filtro Integrado]],Estructura!$U$4:$W$529,3,0)</f>
        <v>FI-0</v>
      </c>
      <c r="AA2365" s="18" t="str">
        <f>+VLOOKUP(Sitio_Publico[[#This Row],[Muestra]],Estructura!$Y$4:$AB$483,4,0)</f>
        <v>M-000160</v>
      </c>
    </row>
    <row r="2366" spans="1:27" ht="51" x14ac:dyDescent="0.3">
      <c r="A2366" s="16">
        <f t="shared" si="36"/>
        <v>2365</v>
      </c>
      <c r="B2366" s="47" t="s">
        <v>15118</v>
      </c>
      <c r="C2366" s="13" t="s">
        <v>10447</v>
      </c>
      <c r="D2366" s="13" t="s">
        <v>10448</v>
      </c>
      <c r="E2366" s="44">
        <v>8104</v>
      </c>
      <c r="F2366" s="13" t="s">
        <v>10449</v>
      </c>
      <c r="G2366" s="23" t="s">
        <v>10466</v>
      </c>
      <c r="H2366" s="42" t="s">
        <v>458</v>
      </c>
      <c r="I2366" s="28" t="s">
        <v>165</v>
      </c>
      <c r="J2366" s="12" t="s">
        <v>393</v>
      </c>
      <c r="K2366" s="28" t="s">
        <v>10524</v>
      </c>
      <c r="L2366" s="12" t="s">
        <v>10452</v>
      </c>
      <c r="M2366" s="12" t="s">
        <v>10453</v>
      </c>
      <c r="N2366" s="12" t="s">
        <v>10454</v>
      </c>
      <c r="O2366" s="26" t="s">
        <v>11883</v>
      </c>
      <c r="P2366" s="26" t="s">
        <v>11884</v>
      </c>
      <c r="Q2366" s="25" t="s">
        <v>456</v>
      </c>
      <c r="R2366" s="26" t="s">
        <v>11885</v>
      </c>
      <c r="S2366" s="15" t="s">
        <v>11886</v>
      </c>
      <c r="T2366" s="52">
        <v>0</v>
      </c>
      <c r="U2366" s="22" t="s">
        <v>11887</v>
      </c>
      <c r="V2366" s="18" t="str">
        <f>+Sitio_Publico[[#This Row],[idcoleccion]]&amp;"-"&amp;Sitio_Publico[[#This Row],[id]]</f>
        <v>000-2365</v>
      </c>
      <c r="W2366" s="18">
        <f>+VLOOKUP(Sitio_Publico[[#This Row],[territorio]],Estructura!$AE$4:$AH$1067,4,0)</f>
        <v>30008104</v>
      </c>
      <c r="X2366" s="18" t="str">
        <f>+VLOOKUP(Sitio_Publico[[#This Row],[tema]],Estructura!$G$4:$J$532,4,0)</f>
        <v>T-2</v>
      </c>
      <c r="Y2366" s="18" t="str">
        <f>+VLOOKUP(Sitio_Publico[[#This Row],[contenido]],Estructura!$L$4:$O$473,4,0)</f>
        <v>C-17</v>
      </c>
      <c r="Z2366" s="18" t="str">
        <f>+VLOOKUP(Sitio_Publico[[#This Row],[Filtro Integrado]],Estructura!$U$4:$W$529,3,0)</f>
        <v>FI-0</v>
      </c>
      <c r="AA2366" s="18" t="str">
        <f>+VLOOKUP(Sitio_Publico[[#This Row],[Muestra]],Estructura!$Y$4:$AB$483,4,0)</f>
        <v>M-00048</v>
      </c>
    </row>
    <row r="2367" spans="1:27" ht="40.799999999999997" x14ac:dyDescent="0.3">
      <c r="A2367" s="16">
        <f t="shared" si="36"/>
        <v>2366</v>
      </c>
      <c r="B2367" s="47" t="s">
        <v>15118</v>
      </c>
      <c r="C2367" s="13" t="s">
        <v>10447</v>
      </c>
      <c r="D2367" s="13" t="s">
        <v>10448</v>
      </c>
      <c r="E2367" s="44">
        <v>7103</v>
      </c>
      <c r="F2367" s="13" t="s">
        <v>10449</v>
      </c>
      <c r="G2367" s="23" t="s">
        <v>10473</v>
      </c>
      <c r="H2367" s="42" t="s">
        <v>458</v>
      </c>
      <c r="I2367" s="28" t="s">
        <v>135</v>
      </c>
      <c r="J2367" s="12" t="s">
        <v>393</v>
      </c>
      <c r="K2367" s="28" t="s">
        <v>10473</v>
      </c>
      <c r="L2367" s="12" t="s">
        <v>10452</v>
      </c>
      <c r="M2367" s="12" t="s">
        <v>10453</v>
      </c>
      <c r="N2367" s="12" t="s">
        <v>10454</v>
      </c>
      <c r="O2367" s="26" t="s">
        <v>11888</v>
      </c>
      <c r="P2367" s="26" t="s">
        <v>11889</v>
      </c>
      <c r="Q2367" s="25" t="s">
        <v>456</v>
      </c>
      <c r="R2367" s="26" t="s">
        <v>11890</v>
      </c>
      <c r="S2367" s="15" t="s">
        <v>11891</v>
      </c>
      <c r="T2367" s="52">
        <v>0</v>
      </c>
      <c r="U2367" s="22" t="s">
        <v>11892</v>
      </c>
      <c r="V2367" s="18" t="str">
        <f>+Sitio_Publico[[#This Row],[idcoleccion]]&amp;"-"&amp;Sitio_Publico[[#This Row],[id]]</f>
        <v>000-2366</v>
      </c>
      <c r="W2367" s="18">
        <f>+VLOOKUP(Sitio_Publico[[#This Row],[territorio]],Estructura!$AE$4:$AH$1067,4,0)</f>
        <v>30007103</v>
      </c>
      <c r="X2367" s="18" t="str">
        <f>+VLOOKUP(Sitio_Publico[[#This Row],[tema]],Estructura!$G$4:$J$532,4,0)</f>
        <v>T-2</v>
      </c>
      <c r="Y2367" s="18" t="str">
        <f>+VLOOKUP(Sitio_Publico[[#This Row],[contenido]],Estructura!$L$4:$O$473,4,0)</f>
        <v>C-18</v>
      </c>
      <c r="Z2367" s="18" t="str">
        <f>+VLOOKUP(Sitio_Publico[[#This Row],[Filtro Integrado]],Estructura!$U$4:$W$529,3,0)</f>
        <v>FI-0</v>
      </c>
      <c r="AA2367" s="18" t="str">
        <f>+VLOOKUP(Sitio_Publico[[#This Row],[Muestra]],Estructura!$Y$4:$AB$483,4,0)</f>
        <v>M-000160</v>
      </c>
    </row>
    <row r="2368" spans="1:27" ht="40.799999999999997" x14ac:dyDescent="0.3">
      <c r="A2368" s="16">
        <f t="shared" si="36"/>
        <v>2367</v>
      </c>
      <c r="B2368" s="47" t="s">
        <v>15118</v>
      </c>
      <c r="C2368" s="13" t="s">
        <v>10447</v>
      </c>
      <c r="D2368" s="13" t="s">
        <v>10448</v>
      </c>
      <c r="E2368" s="44">
        <v>13101</v>
      </c>
      <c r="F2368" s="13" t="s">
        <v>10449</v>
      </c>
      <c r="G2368" s="23" t="s">
        <v>10473</v>
      </c>
      <c r="H2368" s="42" t="s">
        <v>458</v>
      </c>
      <c r="I2368" s="28" t="s">
        <v>297</v>
      </c>
      <c r="J2368" s="12" t="s">
        <v>393</v>
      </c>
      <c r="K2368" s="28" t="s">
        <v>10473</v>
      </c>
      <c r="L2368" s="12" t="s">
        <v>10452</v>
      </c>
      <c r="M2368" s="12" t="s">
        <v>10453</v>
      </c>
      <c r="N2368" s="12" t="s">
        <v>10454</v>
      </c>
      <c r="O2368" s="26" t="s">
        <v>11893</v>
      </c>
      <c r="P2368" s="26" t="s">
        <v>11894</v>
      </c>
      <c r="Q2368" s="25" t="s">
        <v>456</v>
      </c>
      <c r="R2368" s="26" t="s">
        <v>11895</v>
      </c>
      <c r="S2368" s="15" t="s">
        <v>11896</v>
      </c>
      <c r="T2368" s="52">
        <v>0</v>
      </c>
      <c r="U2368" s="22" t="s">
        <v>11897</v>
      </c>
      <c r="V2368" s="18" t="str">
        <f>+Sitio_Publico[[#This Row],[idcoleccion]]&amp;"-"&amp;Sitio_Publico[[#This Row],[id]]</f>
        <v>000-2367</v>
      </c>
      <c r="W2368" s="18">
        <f>+VLOOKUP(Sitio_Publico[[#This Row],[territorio]],Estructura!$AE$4:$AH$1067,4,0)</f>
        <v>30013101</v>
      </c>
      <c r="X2368" s="18" t="str">
        <f>+VLOOKUP(Sitio_Publico[[#This Row],[tema]],Estructura!$G$4:$J$532,4,0)</f>
        <v>T-2</v>
      </c>
      <c r="Y2368" s="18" t="str">
        <f>+VLOOKUP(Sitio_Publico[[#This Row],[contenido]],Estructura!$L$4:$O$473,4,0)</f>
        <v>C-18</v>
      </c>
      <c r="Z2368" s="18" t="str">
        <f>+VLOOKUP(Sitio_Publico[[#This Row],[Filtro Integrado]],Estructura!$U$4:$W$529,3,0)</f>
        <v>FI-0</v>
      </c>
      <c r="AA2368" s="18" t="str">
        <f>+VLOOKUP(Sitio_Publico[[#This Row],[Muestra]],Estructura!$Y$4:$AB$483,4,0)</f>
        <v>M-000160</v>
      </c>
    </row>
    <row r="2369" spans="1:27" ht="51" x14ac:dyDescent="0.3">
      <c r="A2369" s="16">
        <f t="shared" si="36"/>
        <v>2368</v>
      </c>
      <c r="B2369" s="47" t="s">
        <v>15118</v>
      </c>
      <c r="C2369" s="13" t="s">
        <v>10447</v>
      </c>
      <c r="D2369" s="13" t="s">
        <v>10448</v>
      </c>
      <c r="E2369" s="44">
        <v>10103</v>
      </c>
      <c r="F2369" s="13" t="s">
        <v>10449</v>
      </c>
      <c r="G2369" s="23" t="s">
        <v>10466</v>
      </c>
      <c r="H2369" s="42" t="s">
        <v>458</v>
      </c>
      <c r="I2369" s="28" t="s">
        <v>250</v>
      </c>
      <c r="J2369" s="12" t="s">
        <v>393</v>
      </c>
      <c r="K2369" s="28" t="s">
        <v>10492</v>
      </c>
      <c r="L2369" s="12" t="s">
        <v>10452</v>
      </c>
      <c r="M2369" s="12" t="s">
        <v>587</v>
      </c>
      <c r="N2369" s="12" t="s">
        <v>10454</v>
      </c>
      <c r="O2369" s="26" t="s">
        <v>11898</v>
      </c>
      <c r="P2369" s="26" t="s">
        <v>11899</v>
      </c>
      <c r="Q2369" s="25" t="s">
        <v>10495</v>
      </c>
      <c r="R2369" s="26" t="s">
        <v>11900</v>
      </c>
      <c r="S2369" s="15" t="s">
        <v>11901</v>
      </c>
      <c r="T2369" s="52">
        <v>0</v>
      </c>
      <c r="U2369" s="22" t="s">
        <v>11902</v>
      </c>
      <c r="V2369" s="18" t="str">
        <f>+Sitio_Publico[[#This Row],[idcoleccion]]&amp;"-"&amp;Sitio_Publico[[#This Row],[id]]</f>
        <v>000-2368</v>
      </c>
      <c r="W2369" s="18">
        <f>+VLOOKUP(Sitio_Publico[[#This Row],[territorio]],Estructura!$AE$4:$AH$1067,4,0)</f>
        <v>30010103</v>
      </c>
      <c r="X2369" s="18" t="str">
        <f>+VLOOKUP(Sitio_Publico[[#This Row],[tema]],Estructura!$G$4:$J$532,4,0)</f>
        <v>T-2</v>
      </c>
      <c r="Y2369" s="18" t="str">
        <f>+VLOOKUP(Sitio_Publico[[#This Row],[contenido]],Estructura!$L$4:$O$473,4,0)</f>
        <v>C-17</v>
      </c>
      <c r="Z2369" s="18" t="str">
        <f>+VLOOKUP(Sitio_Publico[[#This Row],[Filtro Integrado]],Estructura!$U$4:$W$529,3,0)</f>
        <v>FI-0</v>
      </c>
      <c r="AA2369" s="18" t="str">
        <f>+VLOOKUP(Sitio_Publico[[#This Row],[Muestra]],Estructura!$Y$4:$AB$483,4,0)</f>
        <v>M-000162</v>
      </c>
    </row>
    <row r="2370" spans="1:27" ht="40.799999999999997" x14ac:dyDescent="0.3">
      <c r="A2370" s="16">
        <f t="shared" si="36"/>
        <v>2369</v>
      </c>
      <c r="B2370" s="47" t="s">
        <v>15118</v>
      </c>
      <c r="C2370" s="13" t="s">
        <v>10447</v>
      </c>
      <c r="D2370" s="13" t="s">
        <v>10448</v>
      </c>
      <c r="E2370" s="44">
        <v>7407</v>
      </c>
      <c r="F2370" s="13" t="s">
        <v>10449</v>
      </c>
      <c r="G2370" s="23" t="s">
        <v>10473</v>
      </c>
      <c r="H2370" s="42" t="s">
        <v>458</v>
      </c>
      <c r="I2370" s="28" t="s">
        <v>160</v>
      </c>
      <c r="J2370" s="12" t="s">
        <v>393</v>
      </c>
      <c r="K2370" s="28" t="s">
        <v>10473</v>
      </c>
      <c r="L2370" s="12" t="s">
        <v>10474</v>
      </c>
      <c r="M2370" s="12" t="s">
        <v>10453</v>
      </c>
      <c r="N2370" s="12" t="s">
        <v>10454</v>
      </c>
      <c r="O2370" s="26" t="s">
        <v>11903</v>
      </c>
      <c r="P2370" s="26" t="s">
        <v>11904</v>
      </c>
      <c r="Q2370" s="25" t="s">
        <v>10495</v>
      </c>
      <c r="R2370" s="26" t="s">
        <v>11905</v>
      </c>
      <c r="S2370" s="15" t="s">
        <v>11906</v>
      </c>
      <c r="T2370" s="52">
        <v>0</v>
      </c>
      <c r="U2370" s="22" t="s">
        <v>11078</v>
      </c>
      <c r="V2370" s="18" t="str">
        <f>+Sitio_Publico[[#This Row],[idcoleccion]]&amp;"-"&amp;Sitio_Publico[[#This Row],[id]]</f>
        <v>000-2369</v>
      </c>
      <c r="W2370" s="18">
        <f>+VLOOKUP(Sitio_Publico[[#This Row],[territorio]],Estructura!$AE$4:$AH$1067,4,0)</f>
        <v>30007407</v>
      </c>
      <c r="X2370" s="18" t="str">
        <f>+VLOOKUP(Sitio_Publico[[#This Row],[tema]],Estructura!$G$4:$J$532,4,0)</f>
        <v>T-2</v>
      </c>
      <c r="Y2370" s="18" t="str">
        <f>+VLOOKUP(Sitio_Publico[[#This Row],[contenido]],Estructura!$L$4:$O$473,4,0)</f>
        <v>C-18</v>
      </c>
      <c r="Z2370" s="18" t="str">
        <f>+VLOOKUP(Sitio_Publico[[#This Row],[Filtro Integrado]],Estructura!$U$4:$W$529,3,0)</f>
        <v>FI-0</v>
      </c>
      <c r="AA2370" s="18" t="str">
        <f>+VLOOKUP(Sitio_Publico[[#This Row],[Muestra]],Estructura!$Y$4:$AB$483,4,0)</f>
        <v>M-000160</v>
      </c>
    </row>
    <row r="2371" spans="1:27" ht="40.799999999999997" x14ac:dyDescent="0.3">
      <c r="A2371" s="16">
        <f t="shared" ref="A2371:A2434" si="37">+ROW()-1</f>
        <v>2370</v>
      </c>
      <c r="B2371" s="47" t="s">
        <v>15118</v>
      </c>
      <c r="C2371" s="13" t="s">
        <v>10447</v>
      </c>
      <c r="D2371" s="13" t="s">
        <v>10448</v>
      </c>
      <c r="E2371" s="44">
        <v>15101</v>
      </c>
      <c r="F2371" s="13" t="s">
        <v>10449</v>
      </c>
      <c r="G2371" s="23" t="s">
        <v>10473</v>
      </c>
      <c r="H2371" s="42" t="s">
        <v>458</v>
      </c>
      <c r="I2371" s="28" t="s">
        <v>359</v>
      </c>
      <c r="J2371" s="12" t="s">
        <v>393</v>
      </c>
      <c r="K2371" s="28" t="s">
        <v>10473</v>
      </c>
      <c r="L2371" s="12" t="s">
        <v>10474</v>
      </c>
      <c r="M2371" s="12" t="s">
        <v>10453</v>
      </c>
      <c r="N2371" s="12" t="s">
        <v>10454</v>
      </c>
      <c r="O2371" s="26" t="s">
        <v>11907</v>
      </c>
      <c r="P2371" s="26" t="s">
        <v>11908</v>
      </c>
      <c r="Q2371" s="25" t="s">
        <v>10495</v>
      </c>
      <c r="R2371" s="26" t="s">
        <v>11909</v>
      </c>
      <c r="S2371" s="15" t="s">
        <v>11910</v>
      </c>
      <c r="T2371" s="52">
        <v>0</v>
      </c>
      <c r="U2371" s="22" t="s">
        <v>11911</v>
      </c>
      <c r="V2371" s="18" t="str">
        <f>+Sitio_Publico[[#This Row],[idcoleccion]]&amp;"-"&amp;Sitio_Publico[[#This Row],[id]]</f>
        <v>000-2370</v>
      </c>
      <c r="W2371" s="18">
        <f>+VLOOKUP(Sitio_Publico[[#This Row],[territorio]],Estructura!$AE$4:$AH$1067,4,0)</f>
        <v>30015101</v>
      </c>
      <c r="X2371" s="18" t="str">
        <f>+VLOOKUP(Sitio_Publico[[#This Row],[tema]],Estructura!$G$4:$J$532,4,0)</f>
        <v>T-2</v>
      </c>
      <c r="Y2371" s="18" t="str">
        <f>+VLOOKUP(Sitio_Publico[[#This Row],[contenido]],Estructura!$L$4:$O$473,4,0)</f>
        <v>C-18</v>
      </c>
      <c r="Z2371" s="18" t="str">
        <f>+VLOOKUP(Sitio_Publico[[#This Row],[Filtro Integrado]],Estructura!$U$4:$W$529,3,0)</f>
        <v>FI-0</v>
      </c>
      <c r="AA2371" s="18" t="str">
        <f>+VLOOKUP(Sitio_Publico[[#This Row],[Muestra]],Estructura!$Y$4:$AB$483,4,0)</f>
        <v>M-000160</v>
      </c>
    </row>
    <row r="2372" spans="1:27" ht="51" x14ac:dyDescent="0.3">
      <c r="A2372" s="16">
        <f t="shared" si="37"/>
        <v>2371</v>
      </c>
      <c r="B2372" s="47" t="s">
        <v>15118</v>
      </c>
      <c r="C2372" s="13" t="s">
        <v>10447</v>
      </c>
      <c r="D2372" s="13" t="s">
        <v>10448</v>
      </c>
      <c r="E2372" s="44">
        <v>4305</v>
      </c>
      <c r="F2372" s="13" t="s">
        <v>10449</v>
      </c>
      <c r="G2372" s="23" t="s">
        <v>10466</v>
      </c>
      <c r="H2372" s="42" t="s">
        <v>458</v>
      </c>
      <c r="I2372" s="28" t="s">
        <v>62</v>
      </c>
      <c r="J2372" s="12" t="s">
        <v>393</v>
      </c>
      <c r="K2372" s="28" t="s">
        <v>10492</v>
      </c>
      <c r="L2372" s="12" t="s">
        <v>10452</v>
      </c>
      <c r="M2372" s="12" t="s">
        <v>587</v>
      </c>
      <c r="N2372" s="12" t="s">
        <v>10454</v>
      </c>
      <c r="O2372" s="26" t="s">
        <v>11912</v>
      </c>
      <c r="P2372" s="26" t="s">
        <v>11913</v>
      </c>
      <c r="Q2372" s="25" t="s">
        <v>10495</v>
      </c>
      <c r="R2372" s="26" t="s">
        <v>11914</v>
      </c>
      <c r="S2372" s="15" t="s">
        <v>11915</v>
      </c>
      <c r="T2372" s="52">
        <v>0</v>
      </c>
      <c r="U2372" s="22" t="s">
        <v>11653</v>
      </c>
      <c r="V2372" s="18" t="str">
        <f>+Sitio_Publico[[#This Row],[idcoleccion]]&amp;"-"&amp;Sitio_Publico[[#This Row],[id]]</f>
        <v>000-2371</v>
      </c>
      <c r="W2372" s="18">
        <f>+VLOOKUP(Sitio_Publico[[#This Row],[territorio]],Estructura!$AE$4:$AH$1067,4,0)</f>
        <v>30004305</v>
      </c>
      <c r="X2372" s="18" t="str">
        <f>+VLOOKUP(Sitio_Publico[[#This Row],[tema]],Estructura!$G$4:$J$532,4,0)</f>
        <v>T-2</v>
      </c>
      <c r="Y2372" s="18" t="str">
        <f>+VLOOKUP(Sitio_Publico[[#This Row],[contenido]],Estructura!$L$4:$O$473,4,0)</f>
        <v>C-17</v>
      </c>
      <c r="Z2372" s="18" t="str">
        <f>+VLOOKUP(Sitio_Publico[[#This Row],[Filtro Integrado]],Estructura!$U$4:$W$529,3,0)</f>
        <v>FI-0</v>
      </c>
      <c r="AA2372" s="18" t="str">
        <f>+VLOOKUP(Sitio_Publico[[#This Row],[Muestra]],Estructura!$Y$4:$AB$483,4,0)</f>
        <v>M-000162</v>
      </c>
    </row>
    <row r="2373" spans="1:27" ht="51" x14ac:dyDescent="0.3">
      <c r="A2373" s="16">
        <f t="shared" si="37"/>
        <v>2372</v>
      </c>
      <c r="B2373" s="47" t="s">
        <v>15118</v>
      </c>
      <c r="C2373" s="13" t="s">
        <v>10447</v>
      </c>
      <c r="D2373" s="13" t="s">
        <v>10448</v>
      </c>
      <c r="E2373" s="44">
        <v>11401</v>
      </c>
      <c r="F2373" s="13" t="s">
        <v>10449</v>
      </c>
      <c r="G2373" s="23" t="s">
        <v>10450</v>
      </c>
      <c r="H2373" s="42" t="s">
        <v>458</v>
      </c>
      <c r="I2373" s="28" t="s">
        <v>285</v>
      </c>
      <c r="J2373" s="12" t="s">
        <v>393</v>
      </c>
      <c r="K2373" s="28" t="s">
        <v>10486</v>
      </c>
      <c r="L2373" s="12" t="s">
        <v>10452</v>
      </c>
      <c r="M2373" s="12" t="s">
        <v>10453</v>
      </c>
      <c r="N2373" s="12" t="s">
        <v>10454</v>
      </c>
      <c r="O2373" s="26" t="s">
        <v>11916</v>
      </c>
      <c r="P2373" s="26" t="s">
        <v>11917</v>
      </c>
      <c r="Q2373" s="25" t="s">
        <v>456</v>
      </c>
      <c r="R2373" s="26" t="s">
        <v>11918</v>
      </c>
      <c r="S2373" s="15" t="s">
        <v>11919</v>
      </c>
      <c r="T2373" s="52">
        <v>0</v>
      </c>
      <c r="U2373" s="22" t="s">
        <v>10853</v>
      </c>
      <c r="V2373" s="18" t="str">
        <f>+Sitio_Publico[[#This Row],[idcoleccion]]&amp;"-"&amp;Sitio_Publico[[#This Row],[id]]</f>
        <v>000-2372</v>
      </c>
      <c r="W2373" s="18">
        <f>+VLOOKUP(Sitio_Publico[[#This Row],[territorio]],Estructura!$AE$4:$AH$1067,4,0)</f>
        <v>30011401</v>
      </c>
      <c r="X2373" s="18" t="str">
        <f>+VLOOKUP(Sitio_Publico[[#This Row],[tema]],Estructura!$G$4:$J$532,4,0)</f>
        <v>T-2</v>
      </c>
      <c r="Y2373" s="18" t="str">
        <f>+VLOOKUP(Sitio_Publico[[#This Row],[contenido]],Estructura!$L$4:$O$473,4,0)</f>
        <v>C-15</v>
      </c>
      <c r="Z2373" s="18" t="str">
        <f>+VLOOKUP(Sitio_Publico[[#This Row],[Filtro Integrado]],Estructura!$U$4:$W$529,3,0)</f>
        <v>FI-0</v>
      </c>
      <c r="AA2373" s="18" t="str">
        <f>+VLOOKUP(Sitio_Publico[[#This Row],[Muestra]],Estructura!$Y$4:$AB$483,4,0)</f>
        <v>M-000161</v>
      </c>
    </row>
    <row r="2374" spans="1:27" ht="40.799999999999997" x14ac:dyDescent="0.3">
      <c r="A2374" s="16">
        <f t="shared" si="37"/>
        <v>2373</v>
      </c>
      <c r="B2374" s="47" t="s">
        <v>15118</v>
      </c>
      <c r="C2374" s="13" t="s">
        <v>10447</v>
      </c>
      <c r="D2374" s="13" t="s">
        <v>10448</v>
      </c>
      <c r="E2374" s="44">
        <v>13108</v>
      </c>
      <c r="F2374" s="13" t="s">
        <v>10449</v>
      </c>
      <c r="G2374" s="23" t="s">
        <v>10473</v>
      </c>
      <c r="H2374" s="42" t="s">
        <v>458</v>
      </c>
      <c r="I2374" s="28" t="s">
        <v>304</v>
      </c>
      <c r="J2374" s="12" t="s">
        <v>393</v>
      </c>
      <c r="K2374" s="28" t="s">
        <v>10473</v>
      </c>
      <c r="L2374" s="12" t="s">
        <v>10474</v>
      </c>
      <c r="M2374" s="12" t="s">
        <v>10453</v>
      </c>
      <c r="N2374" s="12" t="s">
        <v>10454</v>
      </c>
      <c r="O2374" s="26" t="s">
        <v>11920</v>
      </c>
      <c r="P2374" s="26" t="s">
        <v>11921</v>
      </c>
      <c r="Q2374" s="25" t="s">
        <v>10495</v>
      </c>
      <c r="R2374" s="26" t="s">
        <v>11546</v>
      </c>
      <c r="S2374" s="15" t="s">
        <v>11922</v>
      </c>
      <c r="T2374" s="52">
        <v>0</v>
      </c>
      <c r="U2374" s="22" t="s">
        <v>11923</v>
      </c>
      <c r="V2374" s="18" t="str">
        <f>+Sitio_Publico[[#This Row],[idcoleccion]]&amp;"-"&amp;Sitio_Publico[[#This Row],[id]]</f>
        <v>000-2373</v>
      </c>
      <c r="W2374" s="18">
        <f>+VLOOKUP(Sitio_Publico[[#This Row],[territorio]],Estructura!$AE$4:$AH$1067,4,0)</f>
        <v>30013108</v>
      </c>
      <c r="X2374" s="18" t="str">
        <f>+VLOOKUP(Sitio_Publico[[#This Row],[tema]],Estructura!$G$4:$J$532,4,0)</f>
        <v>T-2</v>
      </c>
      <c r="Y2374" s="18" t="str">
        <f>+VLOOKUP(Sitio_Publico[[#This Row],[contenido]],Estructura!$L$4:$O$473,4,0)</f>
        <v>C-18</v>
      </c>
      <c r="Z2374" s="18" t="str">
        <f>+VLOOKUP(Sitio_Publico[[#This Row],[Filtro Integrado]],Estructura!$U$4:$W$529,3,0)</f>
        <v>FI-0</v>
      </c>
      <c r="AA2374" s="18" t="str">
        <f>+VLOOKUP(Sitio_Publico[[#This Row],[Muestra]],Estructura!$Y$4:$AB$483,4,0)</f>
        <v>M-000160</v>
      </c>
    </row>
    <row r="2375" spans="1:27" ht="40.799999999999997" x14ac:dyDescent="0.3">
      <c r="A2375" s="16">
        <f t="shared" si="37"/>
        <v>2374</v>
      </c>
      <c r="B2375" s="47" t="s">
        <v>15118</v>
      </c>
      <c r="C2375" s="13" t="s">
        <v>10447</v>
      </c>
      <c r="D2375" s="13" t="s">
        <v>10448</v>
      </c>
      <c r="E2375" s="44">
        <v>13131</v>
      </c>
      <c r="F2375" s="13" t="s">
        <v>10449</v>
      </c>
      <c r="G2375" s="23" t="s">
        <v>10473</v>
      </c>
      <c r="H2375" s="42" t="s">
        <v>458</v>
      </c>
      <c r="I2375" s="28" t="s">
        <v>326</v>
      </c>
      <c r="J2375" s="12" t="s">
        <v>393</v>
      </c>
      <c r="K2375" s="28" t="s">
        <v>10473</v>
      </c>
      <c r="L2375" s="12" t="s">
        <v>10452</v>
      </c>
      <c r="M2375" s="12" t="s">
        <v>10453</v>
      </c>
      <c r="N2375" s="12" t="s">
        <v>10454</v>
      </c>
      <c r="O2375" s="26" t="s">
        <v>11924</v>
      </c>
      <c r="P2375" s="26" t="s">
        <v>11925</v>
      </c>
      <c r="Q2375" s="25" t="s">
        <v>456</v>
      </c>
      <c r="R2375" s="26" t="s">
        <v>11926</v>
      </c>
      <c r="S2375" s="15" t="s">
        <v>11927</v>
      </c>
      <c r="T2375" s="52">
        <v>0</v>
      </c>
      <c r="U2375" s="22" t="s">
        <v>11928</v>
      </c>
      <c r="V2375" s="18" t="str">
        <f>+Sitio_Publico[[#This Row],[idcoleccion]]&amp;"-"&amp;Sitio_Publico[[#This Row],[id]]</f>
        <v>000-2374</v>
      </c>
      <c r="W2375" s="18">
        <f>+VLOOKUP(Sitio_Publico[[#This Row],[territorio]],Estructura!$AE$4:$AH$1067,4,0)</f>
        <v>30013131</v>
      </c>
      <c r="X2375" s="18" t="str">
        <f>+VLOOKUP(Sitio_Publico[[#This Row],[tema]],Estructura!$G$4:$J$532,4,0)</f>
        <v>T-2</v>
      </c>
      <c r="Y2375" s="18" t="str">
        <f>+VLOOKUP(Sitio_Publico[[#This Row],[contenido]],Estructura!$L$4:$O$473,4,0)</f>
        <v>C-18</v>
      </c>
      <c r="Z2375" s="18" t="str">
        <f>+VLOOKUP(Sitio_Publico[[#This Row],[Filtro Integrado]],Estructura!$U$4:$W$529,3,0)</f>
        <v>FI-0</v>
      </c>
      <c r="AA2375" s="18" t="str">
        <f>+VLOOKUP(Sitio_Publico[[#This Row],[Muestra]],Estructura!$Y$4:$AB$483,4,0)</f>
        <v>M-000160</v>
      </c>
    </row>
    <row r="2376" spans="1:27" ht="51" x14ac:dyDescent="0.3">
      <c r="A2376" s="16">
        <f t="shared" si="37"/>
        <v>2375</v>
      </c>
      <c r="B2376" s="47" t="s">
        <v>15118</v>
      </c>
      <c r="C2376" s="13" t="s">
        <v>10447</v>
      </c>
      <c r="D2376" s="13" t="s">
        <v>10448</v>
      </c>
      <c r="E2376" s="44">
        <v>9118</v>
      </c>
      <c r="F2376" s="13" t="s">
        <v>10449</v>
      </c>
      <c r="G2376" s="23" t="s">
        <v>10459</v>
      </c>
      <c r="H2376" s="42" t="s">
        <v>458</v>
      </c>
      <c r="I2376" s="28" t="s">
        <v>233</v>
      </c>
      <c r="J2376" s="12" t="s">
        <v>393</v>
      </c>
      <c r="K2376" s="28" t="s">
        <v>10459</v>
      </c>
      <c r="L2376" s="12" t="s">
        <v>10474</v>
      </c>
      <c r="M2376" s="12" t="s">
        <v>10453</v>
      </c>
      <c r="N2376" s="12" t="s">
        <v>10454</v>
      </c>
      <c r="O2376" s="26" t="s">
        <v>11929</v>
      </c>
      <c r="P2376" s="26" t="s">
        <v>11930</v>
      </c>
      <c r="Q2376" s="25" t="s">
        <v>10482</v>
      </c>
      <c r="R2376" s="26" t="s">
        <v>11931</v>
      </c>
      <c r="S2376" s="15" t="s">
        <v>11932</v>
      </c>
      <c r="T2376" s="52">
        <v>0</v>
      </c>
      <c r="U2376" s="22" t="s">
        <v>11933</v>
      </c>
      <c r="V2376" s="18" t="str">
        <f>+Sitio_Publico[[#This Row],[idcoleccion]]&amp;"-"&amp;Sitio_Publico[[#This Row],[id]]</f>
        <v>000-2375</v>
      </c>
      <c r="W2376" s="18">
        <f>+VLOOKUP(Sitio_Publico[[#This Row],[territorio]],Estructura!$AE$4:$AH$1067,4,0)</f>
        <v>30009118</v>
      </c>
      <c r="X2376" s="18" t="str">
        <f>+VLOOKUP(Sitio_Publico[[#This Row],[tema]],Estructura!$G$4:$J$532,4,0)</f>
        <v>T-2</v>
      </c>
      <c r="Y2376" s="18" t="str">
        <f>+VLOOKUP(Sitio_Publico[[#This Row],[contenido]],Estructura!$L$4:$O$473,4,0)</f>
        <v>C-16</v>
      </c>
      <c r="Z2376" s="18" t="str">
        <f>+VLOOKUP(Sitio_Publico[[#This Row],[Filtro Integrado]],Estructura!$U$4:$W$529,3,0)</f>
        <v>FI-0</v>
      </c>
      <c r="AA2376" s="18" t="str">
        <f>+VLOOKUP(Sitio_Publico[[#This Row],[Muestra]],Estructura!$Y$4:$AB$483,4,0)</f>
        <v>M-000159</v>
      </c>
    </row>
    <row r="2377" spans="1:27" ht="51" x14ac:dyDescent="0.3">
      <c r="A2377" s="16">
        <f t="shared" si="37"/>
        <v>2376</v>
      </c>
      <c r="B2377" s="47" t="s">
        <v>15118</v>
      </c>
      <c r="C2377" s="13" t="s">
        <v>10447</v>
      </c>
      <c r="D2377" s="13" t="s">
        <v>10448</v>
      </c>
      <c r="E2377" s="44">
        <v>13404</v>
      </c>
      <c r="F2377" s="13" t="s">
        <v>10449</v>
      </c>
      <c r="G2377" s="23" t="s">
        <v>10450</v>
      </c>
      <c r="H2377" s="42" t="s">
        <v>458</v>
      </c>
      <c r="I2377" s="28" t="s">
        <v>337</v>
      </c>
      <c r="J2377" s="12" t="s">
        <v>393</v>
      </c>
      <c r="K2377" s="28" t="s">
        <v>10451</v>
      </c>
      <c r="L2377" s="12" t="s">
        <v>10452</v>
      </c>
      <c r="M2377" s="12" t="s">
        <v>10453</v>
      </c>
      <c r="N2377" s="12" t="s">
        <v>10454</v>
      </c>
      <c r="O2377" s="26" t="s">
        <v>11934</v>
      </c>
      <c r="P2377" s="26" t="s">
        <v>11935</v>
      </c>
      <c r="Q2377" s="25" t="s">
        <v>456</v>
      </c>
      <c r="R2377" s="26" t="s">
        <v>11936</v>
      </c>
      <c r="S2377" s="15" t="s">
        <v>11937</v>
      </c>
      <c r="T2377" s="52">
        <v>0</v>
      </c>
      <c r="U2377" s="22" t="s">
        <v>11408</v>
      </c>
      <c r="V2377" s="18" t="str">
        <f>+Sitio_Publico[[#This Row],[idcoleccion]]&amp;"-"&amp;Sitio_Publico[[#This Row],[id]]</f>
        <v>000-2376</v>
      </c>
      <c r="W2377" s="18">
        <f>+VLOOKUP(Sitio_Publico[[#This Row],[territorio]],Estructura!$AE$4:$AH$1067,4,0)</f>
        <v>30013404</v>
      </c>
      <c r="X2377" s="18" t="str">
        <f>+VLOOKUP(Sitio_Publico[[#This Row],[tema]],Estructura!$G$4:$J$532,4,0)</f>
        <v>T-2</v>
      </c>
      <c r="Y2377" s="18" t="str">
        <f>+VLOOKUP(Sitio_Publico[[#This Row],[contenido]],Estructura!$L$4:$O$473,4,0)</f>
        <v>C-15</v>
      </c>
      <c r="Z2377" s="18" t="str">
        <f>+VLOOKUP(Sitio_Publico[[#This Row],[Filtro Integrado]],Estructura!$U$4:$W$529,3,0)</f>
        <v>FI-0</v>
      </c>
      <c r="AA2377" s="18" t="str">
        <f>+VLOOKUP(Sitio_Publico[[#This Row],[Muestra]],Estructura!$Y$4:$AB$483,4,0)</f>
        <v>M-000158</v>
      </c>
    </row>
    <row r="2378" spans="1:27" ht="51" x14ac:dyDescent="0.3">
      <c r="A2378" s="16">
        <f t="shared" si="37"/>
        <v>2377</v>
      </c>
      <c r="B2378" s="47" t="s">
        <v>15118</v>
      </c>
      <c r="C2378" s="13" t="s">
        <v>10447</v>
      </c>
      <c r="D2378" s="13" t="s">
        <v>10448</v>
      </c>
      <c r="E2378" s="44">
        <v>5703</v>
      </c>
      <c r="F2378" s="13" t="s">
        <v>10449</v>
      </c>
      <c r="G2378" s="23" t="s">
        <v>10459</v>
      </c>
      <c r="H2378" s="42" t="s">
        <v>458</v>
      </c>
      <c r="I2378" s="28" t="s">
        <v>92</v>
      </c>
      <c r="J2378" s="12" t="s">
        <v>393</v>
      </c>
      <c r="K2378" s="28" t="s">
        <v>10459</v>
      </c>
      <c r="L2378" s="12" t="s">
        <v>10452</v>
      </c>
      <c r="M2378" s="12" t="s">
        <v>10453</v>
      </c>
      <c r="N2378" s="12" t="s">
        <v>10454</v>
      </c>
      <c r="O2378" s="26" t="s">
        <v>11938</v>
      </c>
      <c r="P2378" s="26" t="s">
        <v>11939</v>
      </c>
      <c r="Q2378" s="25" t="s">
        <v>456</v>
      </c>
      <c r="R2378" s="26" t="s">
        <v>11940</v>
      </c>
      <c r="S2378" s="15" t="s">
        <v>11941</v>
      </c>
      <c r="T2378" s="52">
        <v>0</v>
      </c>
      <c r="U2378" s="22" t="s">
        <v>11942</v>
      </c>
      <c r="V2378" s="18" t="str">
        <f>+Sitio_Publico[[#This Row],[idcoleccion]]&amp;"-"&amp;Sitio_Publico[[#This Row],[id]]</f>
        <v>000-2377</v>
      </c>
      <c r="W2378" s="18">
        <f>+VLOOKUP(Sitio_Publico[[#This Row],[territorio]],Estructura!$AE$4:$AH$1067,4,0)</f>
        <v>30005703</v>
      </c>
      <c r="X2378" s="18" t="str">
        <f>+VLOOKUP(Sitio_Publico[[#This Row],[tema]],Estructura!$G$4:$J$532,4,0)</f>
        <v>T-2</v>
      </c>
      <c r="Y2378" s="18" t="str">
        <f>+VLOOKUP(Sitio_Publico[[#This Row],[contenido]],Estructura!$L$4:$O$473,4,0)</f>
        <v>C-16</v>
      </c>
      <c r="Z2378" s="18" t="str">
        <f>+VLOOKUP(Sitio_Publico[[#This Row],[Filtro Integrado]],Estructura!$U$4:$W$529,3,0)</f>
        <v>FI-0</v>
      </c>
      <c r="AA2378" s="18" t="str">
        <f>+VLOOKUP(Sitio_Publico[[#This Row],[Muestra]],Estructura!$Y$4:$AB$483,4,0)</f>
        <v>M-000159</v>
      </c>
    </row>
    <row r="2379" spans="1:27" ht="40.799999999999997" x14ac:dyDescent="0.3">
      <c r="A2379" s="16">
        <f t="shared" si="37"/>
        <v>2378</v>
      </c>
      <c r="B2379" s="47" t="s">
        <v>15118</v>
      </c>
      <c r="C2379" s="13" t="s">
        <v>10447</v>
      </c>
      <c r="D2379" s="13" t="s">
        <v>10448</v>
      </c>
      <c r="E2379" s="44">
        <v>2302</v>
      </c>
      <c r="F2379" s="13" t="s">
        <v>10449</v>
      </c>
      <c r="G2379" s="23" t="s">
        <v>10883</v>
      </c>
      <c r="H2379" s="42" t="s">
        <v>458</v>
      </c>
      <c r="I2379" s="28" t="s">
        <v>40</v>
      </c>
      <c r="J2379" s="12" t="s">
        <v>393</v>
      </c>
      <c r="K2379" s="28" t="s">
        <v>10883</v>
      </c>
      <c r="L2379" s="12" t="s">
        <v>10452</v>
      </c>
      <c r="M2379" s="12" t="s">
        <v>10453</v>
      </c>
      <c r="N2379" s="12" t="s">
        <v>10454</v>
      </c>
      <c r="O2379" s="26" t="s">
        <v>11943</v>
      </c>
      <c r="P2379" s="26" t="s">
        <v>11944</v>
      </c>
      <c r="Q2379" s="25" t="s">
        <v>456</v>
      </c>
      <c r="R2379" s="26" t="s">
        <v>11945</v>
      </c>
      <c r="S2379" s="15" t="s">
        <v>11946</v>
      </c>
      <c r="T2379" s="52">
        <v>0</v>
      </c>
      <c r="U2379" s="22" t="s">
        <v>11947</v>
      </c>
      <c r="V2379" s="18" t="str">
        <f>+Sitio_Publico[[#This Row],[idcoleccion]]&amp;"-"&amp;Sitio_Publico[[#This Row],[id]]</f>
        <v>000-2378</v>
      </c>
      <c r="W2379" s="18">
        <f>+VLOOKUP(Sitio_Publico[[#This Row],[territorio]],Estructura!$AE$4:$AH$1067,4,0)</f>
        <v>30002302</v>
      </c>
      <c r="X2379" s="18" t="str">
        <f>+VLOOKUP(Sitio_Publico[[#This Row],[tema]],Estructura!$G$4:$J$532,4,0)</f>
        <v>T-2</v>
      </c>
      <c r="Y2379" s="18" t="str">
        <f>+VLOOKUP(Sitio_Publico[[#This Row],[contenido]],Estructura!$L$4:$O$473,4,0)</f>
        <v>C-19</v>
      </c>
      <c r="Z2379" s="18" t="str">
        <f>+VLOOKUP(Sitio_Publico[[#This Row],[Filtro Integrado]],Estructura!$U$4:$W$529,3,0)</f>
        <v>FI-0</v>
      </c>
      <c r="AA2379" s="18" t="str">
        <f>+VLOOKUP(Sitio_Publico[[#This Row],[Muestra]],Estructura!$Y$4:$AB$483,4,0)</f>
        <v>M-000164</v>
      </c>
    </row>
    <row r="2380" spans="1:27" ht="51" x14ac:dyDescent="0.3">
      <c r="A2380" s="16">
        <f t="shared" si="37"/>
        <v>2379</v>
      </c>
      <c r="B2380" s="47" t="s">
        <v>15118</v>
      </c>
      <c r="C2380" s="13" t="s">
        <v>10447</v>
      </c>
      <c r="D2380" s="13" t="s">
        <v>10448</v>
      </c>
      <c r="E2380" s="44">
        <v>5</v>
      </c>
      <c r="F2380" s="13" t="s">
        <v>10465</v>
      </c>
      <c r="G2380" s="23" t="s">
        <v>10459</v>
      </c>
      <c r="H2380" s="42" t="s">
        <v>457</v>
      </c>
      <c r="I2380" s="28" t="s">
        <v>368</v>
      </c>
      <c r="J2380" s="12" t="s">
        <v>393</v>
      </c>
      <c r="K2380" s="28" t="s">
        <v>10459</v>
      </c>
      <c r="L2380" s="12" t="s">
        <v>10474</v>
      </c>
      <c r="M2380" s="12" t="s">
        <v>10453</v>
      </c>
      <c r="N2380" s="12" t="s">
        <v>10454</v>
      </c>
      <c r="O2380" s="26" t="s">
        <v>11948</v>
      </c>
      <c r="P2380" s="26" t="s">
        <v>11949</v>
      </c>
      <c r="Q2380" s="25" t="s">
        <v>10482</v>
      </c>
      <c r="R2380" s="26" t="s">
        <v>11950</v>
      </c>
      <c r="S2380" s="15" t="s">
        <v>11951</v>
      </c>
      <c r="T2380" s="52">
        <v>0</v>
      </c>
      <c r="U2380" s="22" t="s">
        <v>11952</v>
      </c>
      <c r="V2380" s="18" t="str">
        <f>+Sitio_Publico[[#This Row],[idcoleccion]]&amp;"-"&amp;Sitio_Publico[[#This Row],[id]]</f>
        <v>000-2379</v>
      </c>
      <c r="W2380" s="18">
        <f>+VLOOKUP(Sitio_Publico[[#This Row],[territorio]],Estructura!$AE$4:$AH$1067,4,0)</f>
        <v>20000005</v>
      </c>
      <c r="X2380" s="18" t="str">
        <f>+VLOOKUP(Sitio_Publico[[#This Row],[tema]],Estructura!$G$4:$J$532,4,0)</f>
        <v>T-1</v>
      </c>
      <c r="Y2380" s="18" t="str">
        <f>+VLOOKUP(Sitio_Publico[[#This Row],[contenido]],Estructura!$L$4:$O$473,4,0)</f>
        <v>C-16</v>
      </c>
      <c r="Z2380" s="18" t="str">
        <f>+VLOOKUP(Sitio_Publico[[#This Row],[Filtro Integrado]],Estructura!$U$4:$W$529,3,0)</f>
        <v>FI-0</v>
      </c>
      <c r="AA2380" s="18" t="str">
        <f>+VLOOKUP(Sitio_Publico[[#This Row],[Muestra]],Estructura!$Y$4:$AB$483,4,0)</f>
        <v>M-000159</v>
      </c>
    </row>
    <row r="2381" spans="1:27" ht="51" x14ac:dyDescent="0.3">
      <c r="A2381" s="16">
        <f t="shared" si="37"/>
        <v>2380</v>
      </c>
      <c r="B2381" s="47" t="s">
        <v>15118</v>
      </c>
      <c r="C2381" s="13" t="s">
        <v>10447</v>
      </c>
      <c r="D2381" s="13" t="s">
        <v>10448</v>
      </c>
      <c r="E2381" s="44">
        <v>2203</v>
      </c>
      <c r="F2381" s="13" t="s">
        <v>10449</v>
      </c>
      <c r="G2381" s="23" t="s">
        <v>10450</v>
      </c>
      <c r="H2381" s="42" t="s">
        <v>458</v>
      </c>
      <c r="I2381" s="28" t="s">
        <v>38</v>
      </c>
      <c r="J2381" s="12" t="s">
        <v>393</v>
      </c>
      <c r="K2381" s="28" t="s">
        <v>10486</v>
      </c>
      <c r="L2381" s="12" t="s">
        <v>10452</v>
      </c>
      <c r="M2381" s="12" t="s">
        <v>10453</v>
      </c>
      <c r="N2381" s="12" t="s">
        <v>10454</v>
      </c>
      <c r="O2381" s="26" t="s">
        <v>11953</v>
      </c>
      <c r="P2381" s="26" t="s">
        <v>11954</v>
      </c>
      <c r="Q2381" s="25" t="s">
        <v>456</v>
      </c>
      <c r="R2381" s="26" t="s">
        <v>11955</v>
      </c>
      <c r="S2381" s="15" t="s">
        <v>11956</v>
      </c>
      <c r="T2381" s="52">
        <v>0</v>
      </c>
      <c r="U2381" s="22" t="s">
        <v>11957</v>
      </c>
      <c r="V2381" s="18" t="str">
        <f>+Sitio_Publico[[#This Row],[idcoleccion]]&amp;"-"&amp;Sitio_Publico[[#This Row],[id]]</f>
        <v>000-2380</v>
      </c>
      <c r="W2381" s="18">
        <f>+VLOOKUP(Sitio_Publico[[#This Row],[territorio]],Estructura!$AE$4:$AH$1067,4,0)</f>
        <v>30002203</v>
      </c>
      <c r="X2381" s="18" t="str">
        <f>+VLOOKUP(Sitio_Publico[[#This Row],[tema]],Estructura!$G$4:$J$532,4,0)</f>
        <v>T-2</v>
      </c>
      <c r="Y2381" s="18" t="str">
        <f>+VLOOKUP(Sitio_Publico[[#This Row],[contenido]],Estructura!$L$4:$O$473,4,0)</f>
        <v>C-15</v>
      </c>
      <c r="Z2381" s="18" t="str">
        <f>+VLOOKUP(Sitio_Publico[[#This Row],[Filtro Integrado]],Estructura!$U$4:$W$529,3,0)</f>
        <v>FI-0</v>
      </c>
      <c r="AA2381" s="18" t="str">
        <f>+VLOOKUP(Sitio_Publico[[#This Row],[Muestra]],Estructura!$Y$4:$AB$483,4,0)</f>
        <v>M-000161</v>
      </c>
    </row>
    <row r="2382" spans="1:27" ht="40.799999999999997" x14ac:dyDescent="0.3">
      <c r="A2382" s="16">
        <f t="shared" si="37"/>
        <v>2381</v>
      </c>
      <c r="B2382" s="47" t="s">
        <v>15118</v>
      </c>
      <c r="C2382" s="13" t="s">
        <v>10447</v>
      </c>
      <c r="D2382" s="13" t="s">
        <v>10448</v>
      </c>
      <c r="E2382" s="44">
        <v>14107</v>
      </c>
      <c r="F2382" s="13" t="s">
        <v>10449</v>
      </c>
      <c r="G2382" s="23" t="s">
        <v>10473</v>
      </c>
      <c r="H2382" s="42" t="s">
        <v>458</v>
      </c>
      <c r="I2382" s="28" t="s">
        <v>353</v>
      </c>
      <c r="J2382" s="12" t="s">
        <v>393</v>
      </c>
      <c r="K2382" s="28" t="s">
        <v>10473</v>
      </c>
      <c r="L2382" s="12" t="s">
        <v>10474</v>
      </c>
      <c r="M2382" s="12" t="s">
        <v>10453</v>
      </c>
      <c r="N2382" s="12" t="s">
        <v>10454</v>
      </c>
      <c r="O2382" s="26" t="s">
        <v>11958</v>
      </c>
      <c r="P2382" s="26" t="s">
        <v>11959</v>
      </c>
      <c r="Q2382" s="25" t="s">
        <v>10495</v>
      </c>
      <c r="R2382" s="26" t="s">
        <v>11960</v>
      </c>
      <c r="S2382" s="15" t="s">
        <v>11961</v>
      </c>
      <c r="T2382" s="52">
        <v>0</v>
      </c>
      <c r="U2382" s="22" t="s">
        <v>11962</v>
      </c>
      <c r="V2382" s="18" t="str">
        <f>+Sitio_Publico[[#This Row],[idcoleccion]]&amp;"-"&amp;Sitio_Publico[[#This Row],[id]]</f>
        <v>000-2381</v>
      </c>
      <c r="W2382" s="18">
        <f>+VLOOKUP(Sitio_Publico[[#This Row],[territorio]],Estructura!$AE$4:$AH$1067,4,0)</f>
        <v>30014107</v>
      </c>
      <c r="X2382" s="18" t="str">
        <f>+VLOOKUP(Sitio_Publico[[#This Row],[tema]],Estructura!$G$4:$J$532,4,0)</f>
        <v>T-2</v>
      </c>
      <c r="Y2382" s="18" t="str">
        <f>+VLOOKUP(Sitio_Publico[[#This Row],[contenido]],Estructura!$L$4:$O$473,4,0)</f>
        <v>C-18</v>
      </c>
      <c r="Z2382" s="18" t="str">
        <f>+VLOOKUP(Sitio_Publico[[#This Row],[Filtro Integrado]],Estructura!$U$4:$W$529,3,0)</f>
        <v>FI-0</v>
      </c>
      <c r="AA2382" s="18" t="str">
        <f>+VLOOKUP(Sitio_Publico[[#This Row],[Muestra]],Estructura!$Y$4:$AB$483,4,0)</f>
        <v>M-000160</v>
      </c>
    </row>
    <row r="2383" spans="1:27" ht="51" x14ac:dyDescent="0.3">
      <c r="A2383" s="16">
        <f t="shared" si="37"/>
        <v>2382</v>
      </c>
      <c r="B2383" s="47" t="s">
        <v>15118</v>
      </c>
      <c r="C2383" s="13" t="s">
        <v>10447</v>
      </c>
      <c r="D2383" s="13" t="s">
        <v>10448</v>
      </c>
      <c r="E2383" s="44">
        <v>8101</v>
      </c>
      <c r="F2383" s="13" t="s">
        <v>10449</v>
      </c>
      <c r="G2383" s="23" t="s">
        <v>10466</v>
      </c>
      <c r="H2383" s="42" t="s">
        <v>458</v>
      </c>
      <c r="I2383" s="28" t="s">
        <v>162</v>
      </c>
      <c r="J2383" s="12" t="s">
        <v>393</v>
      </c>
      <c r="K2383" s="28" t="s">
        <v>10492</v>
      </c>
      <c r="L2383" s="12" t="s">
        <v>10452</v>
      </c>
      <c r="M2383" s="12" t="s">
        <v>587</v>
      </c>
      <c r="N2383" s="12" t="s">
        <v>10454</v>
      </c>
      <c r="O2383" s="26" t="s">
        <v>11963</v>
      </c>
      <c r="P2383" s="26" t="s">
        <v>11964</v>
      </c>
      <c r="Q2383" s="25" t="s">
        <v>10495</v>
      </c>
      <c r="R2383" s="26" t="s">
        <v>11965</v>
      </c>
      <c r="S2383" s="15" t="s">
        <v>11966</v>
      </c>
      <c r="T2383" s="52">
        <v>0</v>
      </c>
      <c r="U2383" s="22" t="s">
        <v>2598</v>
      </c>
      <c r="V2383" s="18" t="str">
        <f>+Sitio_Publico[[#This Row],[idcoleccion]]&amp;"-"&amp;Sitio_Publico[[#This Row],[id]]</f>
        <v>000-2382</v>
      </c>
      <c r="W2383" s="18">
        <f>+VLOOKUP(Sitio_Publico[[#This Row],[territorio]],Estructura!$AE$4:$AH$1067,4,0)</f>
        <v>30008101</v>
      </c>
      <c r="X2383" s="18" t="str">
        <f>+VLOOKUP(Sitio_Publico[[#This Row],[tema]],Estructura!$G$4:$J$532,4,0)</f>
        <v>T-2</v>
      </c>
      <c r="Y2383" s="18" t="str">
        <f>+VLOOKUP(Sitio_Publico[[#This Row],[contenido]],Estructura!$L$4:$O$473,4,0)</f>
        <v>C-17</v>
      </c>
      <c r="Z2383" s="18" t="str">
        <f>+VLOOKUP(Sitio_Publico[[#This Row],[Filtro Integrado]],Estructura!$U$4:$W$529,3,0)</f>
        <v>FI-0</v>
      </c>
      <c r="AA2383" s="18" t="str">
        <f>+VLOOKUP(Sitio_Publico[[#This Row],[Muestra]],Estructura!$Y$4:$AB$483,4,0)</f>
        <v>M-000162</v>
      </c>
    </row>
    <row r="2384" spans="1:27" ht="51" x14ac:dyDescent="0.3">
      <c r="A2384" s="16">
        <f t="shared" si="37"/>
        <v>2383</v>
      </c>
      <c r="B2384" s="47" t="s">
        <v>15118</v>
      </c>
      <c r="C2384" s="13" t="s">
        <v>10447</v>
      </c>
      <c r="D2384" s="13" t="s">
        <v>10448</v>
      </c>
      <c r="E2384" s="44">
        <v>5704</v>
      </c>
      <c r="F2384" s="13" t="s">
        <v>10449</v>
      </c>
      <c r="G2384" s="23" t="s">
        <v>10450</v>
      </c>
      <c r="H2384" s="42" t="s">
        <v>458</v>
      </c>
      <c r="I2384" s="28" t="s">
        <v>93</v>
      </c>
      <c r="J2384" s="12" t="s">
        <v>393</v>
      </c>
      <c r="K2384" s="28" t="s">
        <v>10486</v>
      </c>
      <c r="L2384" s="12" t="s">
        <v>10452</v>
      </c>
      <c r="M2384" s="12" t="s">
        <v>10453</v>
      </c>
      <c r="N2384" s="12" t="s">
        <v>10454</v>
      </c>
      <c r="O2384" s="26" t="s">
        <v>11967</v>
      </c>
      <c r="P2384" s="26" t="s">
        <v>11968</v>
      </c>
      <c r="Q2384" s="25" t="s">
        <v>456</v>
      </c>
      <c r="R2384" s="26" t="s">
        <v>11969</v>
      </c>
      <c r="S2384" s="15" t="s">
        <v>11970</v>
      </c>
      <c r="T2384" s="52">
        <v>0</v>
      </c>
      <c r="U2384" s="22" t="s">
        <v>11643</v>
      </c>
      <c r="V2384" s="18" t="str">
        <f>+Sitio_Publico[[#This Row],[idcoleccion]]&amp;"-"&amp;Sitio_Publico[[#This Row],[id]]</f>
        <v>000-2383</v>
      </c>
      <c r="W2384" s="18">
        <f>+VLOOKUP(Sitio_Publico[[#This Row],[territorio]],Estructura!$AE$4:$AH$1067,4,0)</f>
        <v>30005704</v>
      </c>
      <c r="X2384" s="18" t="str">
        <f>+VLOOKUP(Sitio_Publico[[#This Row],[tema]],Estructura!$G$4:$J$532,4,0)</f>
        <v>T-2</v>
      </c>
      <c r="Y2384" s="18" t="str">
        <f>+VLOOKUP(Sitio_Publico[[#This Row],[contenido]],Estructura!$L$4:$O$473,4,0)</f>
        <v>C-15</v>
      </c>
      <c r="Z2384" s="18" t="str">
        <f>+VLOOKUP(Sitio_Publico[[#This Row],[Filtro Integrado]],Estructura!$U$4:$W$529,3,0)</f>
        <v>FI-0</v>
      </c>
      <c r="AA2384" s="18" t="str">
        <f>+VLOOKUP(Sitio_Publico[[#This Row],[Muestra]],Estructura!$Y$4:$AB$483,4,0)</f>
        <v>M-000161</v>
      </c>
    </row>
    <row r="2385" spans="1:27" ht="51" x14ac:dyDescent="0.3">
      <c r="A2385" s="16">
        <f t="shared" si="37"/>
        <v>2384</v>
      </c>
      <c r="B2385" s="47" t="s">
        <v>15118</v>
      </c>
      <c r="C2385" s="13" t="s">
        <v>10447</v>
      </c>
      <c r="D2385" s="13" t="s">
        <v>10448</v>
      </c>
      <c r="E2385" s="44">
        <v>14103</v>
      </c>
      <c r="F2385" s="13" t="s">
        <v>10449</v>
      </c>
      <c r="G2385" s="23" t="s">
        <v>10459</v>
      </c>
      <c r="H2385" s="42" t="s">
        <v>458</v>
      </c>
      <c r="I2385" s="28" t="s">
        <v>350</v>
      </c>
      <c r="J2385" s="12" t="s">
        <v>393</v>
      </c>
      <c r="K2385" s="28" t="s">
        <v>10459</v>
      </c>
      <c r="L2385" s="12" t="s">
        <v>10452</v>
      </c>
      <c r="M2385" s="12" t="s">
        <v>10453</v>
      </c>
      <c r="N2385" s="12" t="s">
        <v>10454</v>
      </c>
      <c r="O2385" s="26" t="s">
        <v>11971</v>
      </c>
      <c r="P2385" s="26" t="s">
        <v>11972</v>
      </c>
      <c r="Q2385" s="25" t="s">
        <v>456</v>
      </c>
      <c r="R2385" s="26" t="s">
        <v>11973</v>
      </c>
      <c r="S2385" s="15" t="s">
        <v>11974</v>
      </c>
      <c r="T2385" s="52">
        <v>0</v>
      </c>
      <c r="U2385" s="22" t="s">
        <v>11975</v>
      </c>
      <c r="V2385" s="18" t="str">
        <f>+Sitio_Publico[[#This Row],[idcoleccion]]&amp;"-"&amp;Sitio_Publico[[#This Row],[id]]</f>
        <v>000-2384</v>
      </c>
      <c r="W2385" s="18">
        <f>+VLOOKUP(Sitio_Publico[[#This Row],[territorio]],Estructura!$AE$4:$AH$1067,4,0)</f>
        <v>30014103</v>
      </c>
      <c r="X2385" s="18" t="str">
        <f>+VLOOKUP(Sitio_Publico[[#This Row],[tema]],Estructura!$G$4:$J$532,4,0)</f>
        <v>T-2</v>
      </c>
      <c r="Y2385" s="18" t="str">
        <f>+VLOOKUP(Sitio_Publico[[#This Row],[contenido]],Estructura!$L$4:$O$473,4,0)</f>
        <v>C-16</v>
      </c>
      <c r="Z2385" s="18" t="str">
        <f>+VLOOKUP(Sitio_Publico[[#This Row],[Filtro Integrado]],Estructura!$U$4:$W$529,3,0)</f>
        <v>FI-0</v>
      </c>
      <c r="AA2385" s="18" t="str">
        <f>+VLOOKUP(Sitio_Publico[[#This Row],[Muestra]],Estructura!$Y$4:$AB$483,4,0)</f>
        <v>M-000159</v>
      </c>
    </row>
    <row r="2386" spans="1:27" ht="51" x14ac:dyDescent="0.3">
      <c r="A2386" s="16">
        <f t="shared" si="37"/>
        <v>2385</v>
      </c>
      <c r="B2386" s="47" t="s">
        <v>15118</v>
      </c>
      <c r="C2386" s="13" t="s">
        <v>10447</v>
      </c>
      <c r="D2386" s="13" t="s">
        <v>10448</v>
      </c>
      <c r="E2386" s="44">
        <v>13601</v>
      </c>
      <c r="F2386" s="13" t="s">
        <v>10449</v>
      </c>
      <c r="G2386" s="23" t="s">
        <v>10459</v>
      </c>
      <c r="H2386" s="42" t="s">
        <v>458</v>
      </c>
      <c r="I2386" s="28" t="s">
        <v>343</v>
      </c>
      <c r="J2386" s="12" t="s">
        <v>393</v>
      </c>
      <c r="K2386" s="28" t="s">
        <v>10459</v>
      </c>
      <c r="L2386" s="12" t="s">
        <v>10452</v>
      </c>
      <c r="M2386" s="12" t="s">
        <v>10453</v>
      </c>
      <c r="N2386" s="12" t="s">
        <v>10454</v>
      </c>
      <c r="O2386" s="26" t="s">
        <v>11976</v>
      </c>
      <c r="P2386" s="26" t="s">
        <v>11977</v>
      </c>
      <c r="Q2386" s="25" t="s">
        <v>456</v>
      </c>
      <c r="R2386" s="26" t="s">
        <v>11978</v>
      </c>
      <c r="S2386" s="15" t="s">
        <v>11979</v>
      </c>
      <c r="T2386" s="52">
        <v>0</v>
      </c>
      <c r="U2386" s="22" t="s">
        <v>11980</v>
      </c>
      <c r="V2386" s="18" t="str">
        <f>+Sitio_Publico[[#This Row],[idcoleccion]]&amp;"-"&amp;Sitio_Publico[[#This Row],[id]]</f>
        <v>000-2385</v>
      </c>
      <c r="W2386" s="18">
        <f>+VLOOKUP(Sitio_Publico[[#This Row],[territorio]],Estructura!$AE$4:$AH$1067,4,0)</f>
        <v>30013601</v>
      </c>
      <c r="X2386" s="18" t="str">
        <f>+VLOOKUP(Sitio_Publico[[#This Row],[tema]],Estructura!$G$4:$J$532,4,0)</f>
        <v>T-2</v>
      </c>
      <c r="Y2386" s="18" t="str">
        <f>+VLOOKUP(Sitio_Publico[[#This Row],[contenido]],Estructura!$L$4:$O$473,4,0)</f>
        <v>C-16</v>
      </c>
      <c r="Z2386" s="18" t="str">
        <f>+VLOOKUP(Sitio_Publico[[#This Row],[Filtro Integrado]],Estructura!$U$4:$W$529,3,0)</f>
        <v>FI-0</v>
      </c>
      <c r="AA2386" s="18" t="str">
        <f>+VLOOKUP(Sitio_Publico[[#This Row],[Muestra]],Estructura!$Y$4:$AB$483,4,0)</f>
        <v>M-000159</v>
      </c>
    </row>
    <row r="2387" spans="1:27" ht="40.799999999999997" x14ac:dyDescent="0.3">
      <c r="A2387" s="16">
        <f t="shared" si="37"/>
        <v>2386</v>
      </c>
      <c r="B2387" s="47" t="s">
        <v>15118</v>
      </c>
      <c r="C2387" s="13" t="s">
        <v>10447</v>
      </c>
      <c r="D2387" s="13" t="s">
        <v>10448</v>
      </c>
      <c r="E2387" s="44">
        <v>9114</v>
      </c>
      <c r="F2387" s="13" t="s">
        <v>10449</v>
      </c>
      <c r="G2387" s="23" t="s">
        <v>10473</v>
      </c>
      <c r="H2387" s="42" t="s">
        <v>458</v>
      </c>
      <c r="I2387" s="28" t="s">
        <v>229</v>
      </c>
      <c r="J2387" s="12" t="s">
        <v>393</v>
      </c>
      <c r="K2387" s="28" t="s">
        <v>10473</v>
      </c>
      <c r="L2387" s="12" t="s">
        <v>10474</v>
      </c>
      <c r="M2387" s="12" t="s">
        <v>10453</v>
      </c>
      <c r="N2387" s="12" t="s">
        <v>10454</v>
      </c>
      <c r="O2387" s="26" t="s">
        <v>11981</v>
      </c>
      <c r="P2387" s="26" t="s">
        <v>11982</v>
      </c>
      <c r="Q2387" s="25" t="s">
        <v>10495</v>
      </c>
      <c r="R2387" s="26" t="s">
        <v>11983</v>
      </c>
      <c r="S2387" s="15" t="s">
        <v>11984</v>
      </c>
      <c r="T2387" s="52">
        <v>0</v>
      </c>
      <c r="U2387" s="22" t="s">
        <v>11985</v>
      </c>
      <c r="V2387" s="18" t="str">
        <f>+Sitio_Publico[[#This Row],[idcoleccion]]&amp;"-"&amp;Sitio_Publico[[#This Row],[id]]</f>
        <v>000-2386</v>
      </c>
      <c r="W2387" s="18">
        <f>+VLOOKUP(Sitio_Publico[[#This Row],[territorio]],Estructura!$AE$4:$AH$1067,4,0)</f>
        <v>30009114</v>
      </c>
      <c r="X2387" s="18" t="str">
        <f>+VLOOKUP(Sitio_Publico[[#This Row],[tema]],Estructura!$G$4:$J$532,4,0)</f>
        <v>T-2</v>
      </c>
      <c r="Y2387" s="18" t="str">
        <f>+VLOOKUP(Sitio_Publico[[#This Row],[contenido]],Estructura!$L$4:$O$473,4,0)</f>
        <v>C-18</v>
      </c>
      <c r="Z2387" s="18" t="str">
        <f>+VLOOKUP(Sitio_Publico[[#This Row],[Filtro Integrado]],Estructura!$U$4:$W$529,3,0)</f>
        <v>FI-0</v>
      </c>
      <c r="AA2387" s="18" t="str">
        <f>+VLOOKUP(Sitio_Publico[[#This Row],[Muestra]],Estructura!$Y$4:$AB$483,4,0)</f>
        <v>M-000160</v>
      </c>
    </row>
    <row r="2388" spans="1:27" ht="51" x14ac:dyDescent="0.3">
      <c r="A2388" s="16">
        <f t="shared" si="37"/>
        <v>2387</v>
      </c>
      <c r="B2388" s="47" t="s">
        <v>15118</v>
      </c>
      <c r="C2388" s="13" t="s">
        <v>10447</v>
      </c>
      <c r="D2388" s="13" t="s">
        <v>10448</v>
      </c>
      <c r="E2388" s="44">
        <v>12101</v>
      </c>
      <c r="F2388" s="13" t="s">
        <v>10449</v>
      </c>
      <c r="G2388" s="23" t="s">
        <v>10450</v>
      </c>
      <c r="H2388" s="42" t="s">
        <v>458</v>
      </c>
      <c r="I2388" s="28" t="s">
        <v>287</v>
      </c>
      <c r="J2388" s="12" t="s">
        <v>393</v>
      </c>
      <c r="K2388" s="28" t="s">
        <v>10486</v>
      </c>
      <c r="L2388" s="12" t="s">
        <v>10452</v>
      </c>
      <c r="M2388" s="12" t="s">
        <v>10453</v>
      </c>
      <c r="N2388" s="12" t="s">
        <v>10454</v>
      </c>
      <c r="O2388" s="26" t="s">
        <v>11986</v>
      </c>
      <c r="P2388" s="26" t="s">
        <v>11987</v>
      </c>
      <c r="Q2388" s="25" t="s">
        <v>456</v>
      </c>
      <c r="R2388" s="26" t="s">
        <v>11988</v>
      </c>
      <c r="S2388" s="15" t="s">
        <v>11989</v>
      </c>
      <c r="T2388" s="52">
        <v>0</v>
      </c>
      <c r="U2388" s="22" t="s">
        <v>11990</v>
      </c>
      <c r="V2388" s="18" t="str">
        <f>+Sitio_Publico[[#This Row],[idcoleccion]]&amp;"-"&amp;Sitio_Publico[[#This Row],[id]]</f>
        <v>000-2387</v>
      </c>
      <c r="W2388" s="18">
        <f>+VLOOKUP(Sitio_Publico[[#This Row],[territorio]],Estructura!$AE$4:$AH$1067,4,0)</f>
        <v>30012101</v>
      </c>
      <c r="X2388" s="18" t="str">
        <f>+VLOOKUP(Sitio_Publico[[#This Row],[tema]],Estructura!$G$4:$J$532,4,0)</f>
        <v>T-2</v>
      </c>
      <c r="Y2388" s="18" t="str">
        <f>+VLOOKUP(Sitio_Publico[[#This Row],[contenido]],Estructura!$L$4:$O$473,4,0)</f>
        <v>C-15</v>
      </c>
      <c r="Z2388" s="18" t="str">
        <f>+VLOOKUP(Sitio_Publico[[#This Row],[Filtro Integrado]],Estructura!$U$4:$W$529,3,0)</f>
        <v>FI-0</v>
      </c>
      <c r="AA2388" s="18" t="str">
        <f>+VLOOKUP(Sitio_Publico[[#This Row],[Muestra]],Estructura!$Y$4:$AB$483,4,0)</f>
        <v>M-000161</v>
      </c>
    </row>
    <row r="2389" spans="1:27" ht="40.799999999999997" x14ac:dyDescent="0.3">
      <c r="A2389" s="16">
        <f t="shared" si="37"/>
        <v>2388</v>
      </c>
      <c r="B2389" s="47" t="s">
        <v>15118</v>
      </c>
      <c r="C2389" s="13" t="s">
        <v>10447</v>
      </c>
      <c r="D2389" s="13" t="s">
        <v>10448</v>
      </c>
      <c r="E2389" s="44">
        <v>9108</v>
      </c>
      <c r="F2389" s="13" t="s">
        <v>10449</v>
      </c>
      <c r="G2389" s="23" t="s">
        <v>10473</v>
      </c>
      <c r="H2389" s="42" t="s">
        <v>458</v>
      </c>
      <c r="I2389" s="28" t="s">
        <v>223</v>
      </c>
      <c r="J2389" s="12" t="s">
        <v>393</v>
      </c>
      <c r="K2389" s="28" t="s">
        <v>10473</v>
      </c>
      <c r="L2389" s="12" t="s">
        <v>10474</v>
      </c>
      <c r="M2389" s="12" t="s">
        <v>10453</v>
      </c>
      <c r="N2389" s="12" t="s">
        <v>10454</v>
      </c>
      <c r="O2389" s="26" t="s">
        <v>11991</v>
      </c>
      <c r="P2389" s="26" t="s">
        <v>11992</v>
      </c>
      <c r="Q2389" s="25" t="s">
        <v>10495</v>
      </c>
      <c r="R2389" s="26" t="s">
        <v>11993</v>
      </c>
      <c r="S2389" s="15" t="s">
        <v>11994</v>
      </c>
      <c r="T2389" s="52">
        <v>0</v>
      </c>
      <c r="U2389" s="22" t="s">
        <v>10592</v>
      </c>
      <c r="V2389" s="18" t="str">
        <f>+Sitio_Publico[[#This Row],[idcoleccion]]&amp;"-"&amp;Sitio_Publico[[#This Row],[id]]</f>
        <v>000-2388</v>
      </c>
      <c r="W2389" s="18">
        <f>+VLOOKUP(Sitio_Publico[[#This Row],[territorio]],Estructura!$AE$4:$AH$1067,4,0)</f>
        <v>30009108</v>
      </c>
      <c r="X2389" s="18" t="str">
        <f>+VLOOKUP(Sitio_Publico[[#This Row],[tema]],Estructura!$G$4:$J$532,4,0)</f>
        <v>T-2</v>
      </c>
      <c r="Y2389" s="18" t="str">
        <f>+VLOOKUP(Sitio_Publico[[#This Row],[contenido]],Estructura!$L$4:$O$473,4,0)</f>
        <v>C-18</v>
      </c>
      <c r="Z2389" s="18" t="str">
        <f>+VLOOKUP(Sitio_Publico[[#This Row],[Filtro Integrado]],Estructura!$U$4:$W$529,3,0)</f>
        <v>FI-0</v>
      </c>
      <c r="AA2389" s="18" t="str">
        <f>+VLOOKUP(Sitio_Publico[[#This Row],[Muestra]],Estructura!$Y$4:$AB$483,4,0)</f>
        <v>M-000160</v>
      </c>
    </row>
    <row r="2390" spans="1:27" ht="40.799999999999997" x14ac:dyDescent="0.3">
      <c r="A2390" s="16">
        <f t="shared" si="37"/>
        <v>2389</v>
      </c>
      <c r="B2390" s="47" t="s">
        <v>15118</v>
      </c>
      <c r="C2390" s="13" t="s">
        <v>10447</v>
      </c>
      <c r="D2390" s="13" t="s">
        <v>10448</v>
      </c>
      <c r="E2390" s="44">
        <v>16101</v>
      </c>
      <c r="F2390" s="13" t="s">
        <v>10449</v>
      </c>
      <c r="G2390" s="23" t="s">
        <v>10473</v>
      </c>
      <c r="H2390" s="42" t="s">
        <v>458</v>
      </c>
      <c r="I2390" s="28" t="s">
        <v>195</v>
      </c>
      <c r="J2390" s="12" t="s">
        <v>393</v>
      </c>
      <c r="K2390" s="28" t="s">
        <v>10473</v>
      </c>
      <c r="L2390" s="12" t="s">
        <v>10452</v>
      </c>
      <c r="M2390" s="12" t="s">
        <v>10453</v>
      </c>
      <c r="N2390" s="12" t="s">
        <v>10454</v>
      </c>
      <c r="O2390" s="26" t="s">
        <v>11995</v>
      </c>
      <c r="P2390" s="26" t="s">
        <v>11996</v>
      </c>
      <c r="Q2390" s="25" t="s">
        <v>456</v>
      </c>
      <c r="R2390" s="26" t="s">
        <v>11997</v>
      </c>
      <c r="S2390" s="15" t="s">
        <v>11998</v>
      </c>
      <c r="T2390" s="52">
        <v>0</v>
      </c>
      <c r="U2390" s="22" t="s">
        <v>5788</v>
      </c>
      <c r="V2390" s="18" t="str">
        <f>+Sitio_Publico[[#This Row],[idcoleccion]]&amp;"-"&amp;Sitio_Publico[[#This Row],[id]]</f>
        <v>000-2389</v>
      </c>
      <c r="W2390" s="18">
        <f>+VLOOKUP(Sitio_Publico[[#This Row],[territorio]],Estructura!$AE$4:$AH$1067,4,0)</f>
        <v>30016101</v>
      </c>
      <c r="X2390" s="18" t="str">
        <f>+VLOOKUP(Sitio_Publico[[#This Row],[tema]],Estructura!$G$4:$J$532,4,0)</f>
        <v>T-2</v>
      </c>
      <c r="Y2390" s="18" t="str">
        <f>+VLOOKUP(Sitio_Publico[[#This Row],[contenido]],Estructura!$L$4:$O$473,4,0)</f>
        <v>C-18</v>
      </c>
      <c r="Z2390" s="18" t="str">
        <f>+VLOOKUP(Sitio_Publico[[#This Row],[Filtro Integrado]],Estructura!$U$4:$W$529,3,0)</f>
        <v>FI-0</v>
      </c>
      <c r="AA2390" s="18" t="str">
        <f>+VLOOKUP(Sitio_Publico[[#This Row],[Muestra]],Estructura!$Y$4:$AB$483,4,0)</f>
        <v>M-000160</v>
      </c>
    </row>
    <row r="2391" spans="1:27" ht="51" x14ac:dyDescent="0.3">
      <c r="A2391" s="16">
        <f t="shared" si="37"/>
        <v>2390</v>
      </c>
      <c r="B2391" s="47" t="s">
        <v>15118</v>
      </c>
      <c r="C2391" s="13" t="s">
        <v>10447</v>
      </c>
      <c r="D2391" s="13" t="s">
        <v>10448</v>
      </c>
      <c r="E2391" s="44">
        <v>14202</v>
      </c>
      <c r="F2391" s="13" t="s">
        <v>10449</v>
      </c>
      <c r="G2391" s="23" t="s">
        <v>10459</v>
      </c>
      <c r="H2391" s="42" t="s">
        <v>458</v>
      </c>
      <c r="I2391" s="28" t="s">
        <v>356</v>
      </c>
      <c r="J2391" s="12" t="s">
        <v>393</v>
      </c>
      <c r="K2391" s="28" t="s">
        <v>10459</v>
      </c>
      <c r="L2391" s="12" t="s">
        <v>10474</v>
      </c>
      <c r="M2391" s="12" t="s">
        <v>10453</v>
      </c>
      <c r="N2391" s="12" t="s">
        <v>10454</v>
      </c>
      <c r="O2391" s="26" t="s">
        <v>11999</v>
      </c>
      <c r="P2391" s="26" t="s">
        <v>12000</v>
      </c>
      <c r="Q2391" s="25" t="s">
        <v>10482</v>
      </c>
      <c r="R2391" s="26" t="s">
        <v>12001</v>
      </c>
      <c r="S2391" s="15" t="s">
        <v>12002</v>
      </c>
      <c r="T2391" s="52">
        <v>0</v>
      </c>
      <c r="U2391" s="22" t="s">
        <v>1320</v>
      </c>
      <c r="V2391" s="18" t="str">
        <f>+Sitio_Publico[[#This Row],[idcoleccion]]&amp;"-"&amp;Sitio_Publico[[#This Row],[id]]</f>
        <v>000-2390</v>
      </c>
      <c r="W2391" s="18">
        <f>+VLOOKUP(Sitio_Publico[[#This Row],[territorio]],Estructura!$AE$4:$AH$1067,4,0)</f>
        <v>30014202</v>
      </c>
      <c r="X2391" s="18" t="str">
        <f>+VLOOKUP(Sitio_Publico[[#This Row],[tema]],Estructura!$G$4:$J$532,4,0)</f>
        <v>T-2</v>
      </c>
      <c r="Y2391" s="18" t="str">
        <f>+VLOOKUP(Sitio_Publico[[#This Row],[contenido]],Estructura!$L$4:$O$473,4,0)</f>
        <v>C-16</v>
      </c>
      <c r="Z2391" s="18" t="str">
        <f>+VLOOKUP(Sitio_Publico[[#This Row],[Filtro Integrado]],Estructura!$U$4:$W$529,3,0)</f>
        <v>FI-0</v>
      </c>
      <c r="AA2391" s="18" t="str">
        <f>+VLOOKUP(Sitio_Publico[[#This Row],[Muestra]],Estructura!$Y$4:$AB$483,4,0)</f>
        <v>M-000159</v>
      </c>
    </row>
    <row r="2392" spans="1:27" ht="51" x14ac:dyDescent="0.3">
      <c r="A2392" s="16">
        <f t="shared" si="37"/>
        <v>2391</v>
      </c>
      <c r="B2392" s="47" t="s">
        <v>15118</v>
      </c>
      <c r="C2392" s="13" t="s">
        <v>10447</v>
      </c>
      <c r="D2392" s="13" t="s">
        <v>10448</v>
      </c>
      <c r="E2392" s="44">
        <v>2104</v>
      </c>
      <c r="F2392" s="13" t="s">
        <v>10449</v>
      </c>
      <c r="G2392" s="23" t="s">
        <v>10450</v>
      </c>
      <c r="H2392" s="42" t="s">
        <v>458</v>
      </c>
      <c r="I2392" s="28" t="s">
        <v>35</v>
      </c>
      <c r="J2392" s="12" t="s">
        <v>393</v>
      </c>
      <c r="K2392" s="28" t="s">
        <v>10451</v>
      </c>
      <c r="L2392" s="12" t="s">
        <v>10452</v>
      </c>
      <c r="M2392" s="12" t="s">
        <v>10453</v>
      </c>
      <c r="N2392" s="12" t="s">
        <v>10454</v>
      </c>
      <c r="O2392" s="26" t="s">
        <v>12003</v>
      </c>
      <c r="P2392" s="26" t="s">
        <v>12004</v>
      </c>
      <c r="Q2392" s="25" t="s">
        <v>456</v>
      </c>
      <c r="R2392" s="26" t="s">
        <v>12005</v>
      </c>
      <c r="S2392" s="15" t="s">
        <v>12006</v>
      </c>
      <c r="T2392" s="52">
        <v>0</v>
      </c>
      <c r="U2392" s="22" t="s">
        <v>10877</v>
      </c>
      <c r="V2392" s="18" t="str">
        <f>+Sitio_Publico[[#This Row],[idcoleccion]]&amp;"-"&amp;Sitio_Publico[[#This Row],[id]]</f>
        <v>000-2391</v>
      </c>
      <c r="W2392" s="18">
        <f>+VLOOKUP(Sitio_Publico[[#This Row],[territorio]],Estructura!$AE$4:$AH$1067,4,0)</f>
        <v>30002104</v>
      </c>
      <c r="X2392" s="18" t="str">
        <f>+VLOOKUP(Sitio_Publico[[#This Row],[tema]],Estructura!$G$4:$J$532,4,0)</f>
        <v>T-2</v>
      </c>
      <c r="Y2392" s="18" t="str">
        <f>+VLOOKUP(Sitio_Publico[[#This Row],[contenido]],Estructura!$L$4:$O$473,4,0)</f>
        <v>C-15</v>
      </c>
      <c r="Z2392" s="18" t="str">
        <f>+VLOOKUP(Sitio_Publico[[#This Row],[Filtro Integrado]],Estructura!$U$4:$W$529,3,0)</f>
        <v>FI-0</v>
      </c>
      <c r="AA2392" s="18" t="str">
        <f>+VLOOKUP(Sitio_Publico[[#This Row],[Muestra]],Estructura!$Y$4:$AB$483,4,0)</f>
        <v>M-000158</v>
      </c>
    </row>
    <row r="2393" spans="1:27" ht="51" x14ac:dyDescent="0.3">
      <c r="A2393" s="16">
        <f t="shared" si="37"/>
        <v>2392</v>
      </c>
      <c r="B2393" s="47" t="s">
        <v>15118</v>
      </c>
      <c r="C2393" s="13" t="s">
        <v>10447</v>
      </c>
      <c r="D2393" s="13" t="s">
        <v>10448</v>
      </c>
      <c r="E2393" s="44">
        <v>13116</v>
      </c>
      <c r="F2393" s="13" t="s">
        <v>10449</v>
      </c>
      <c r="G2393" s="23" t="s">
        <v>10450</v>
      </c>
      <c r="H2393" s="42" t="s">
        <v>458</v>
      </c>
      <c r="I2393" s="28" t="s">
        <v>312</v>
      </c>
      <c r="J2393" s="12" t="s">
        <v>393</v>
      </c>
      <c r="K2393" s="28" t="s">
        <v>10486</v>
      </c>
      <c r="L2393" s="12" t="s">
        <v>10452</v>
      </c>
      <c r="M2393" s="12" t="s">
        <v>10453</v>
      </c>
      <c r="N2393" s="12" t="s">
        <v>10454</v>
      </c>
      <c r="O2393" s="26" t="s">
        <v>12007</v>
      </c>
      <c r="P2393" s="26" t="s">
        <v>12008</v>
      </c>
      <c r="Q2393" s="25" t="s">
        <v>456</v>
      </c>
      <c r="R2393" s="26" t="s">
        <v>12009</v>
      </c>
      <c r="S2393" s="15" t="s">
        <v>12010</v>
      </c>
      <c r="T2393" s="52">
        <v>0</v>
      </c>
      <c r="U2393" s="22" t="s">
        <v>11167</v>
      </c>
      <c r="V2393" s="18" t="str">
        <f>+Sitio_Publico[[#This Row],[idcoleccion]]&amp;"-"&amp;Sitio_Publico[[#This Row],[id]]</f>
        <v>000-2392</v>
      </c>
      <c r="W2393" s="18">
        <f>+VLOOKUP(Sitio_Publico[[#This Row],[territorio]],Estructura!$AE$4:$AH$1067,4,0)</f>
        <v>30013116</v>
      </c>
      <c r="X2393" s="18" t="str">
        <f>+VLOOKUP(Sitio_Publico[[#This Row],[tema]],Estructura!$G$4:$J$532,4,0)</f>
        <v>T-2</v>
      </c>
      <c r="Y2393" s="18" t="str">
        <f>+VLOOKUP(Sitio_Publico[[#This Row],[contenido]],Estructura!$L$4:$O$473,4,0)</f>
        <v>C-15</v>
      </c>
      <c r="Z2393" s="18" t="str">
        <f>+VLOOKUP(Sitio_Publico[[#This Row],[Filtro Integrado]],Estructura!$U$4:$W$529,3,0)</f>
        <v>FI-0</v>
      </c>
      <c r="AA2393" s="18" t="str">
        <f>+VLOOKUP(Sitio_Publico[[#This Row],[Muestra]],Estructura!$Y$4:$AB$483,4,0)</f>
        <v>M-000161</v>
      </c>
    </row>
    <row r="2394" spans="1:27" ht="51" x14ac:dyDescent="0.3">
      <c r="A2394" s="16">
        <f t="shared" si="37"/>
        <v>2393</v>
      </c>
      <c r="B2394" s="47" t="s">
        <v>15118</v>
      </c>
      <c r="C2394" s="13" t="s">
        <v>10447</v>
      </c>
      <c r="D2394" s="13" t="s">
        <v>10448</v>
      </c>
      <c r="E2394" s="44">
        <v>9113</v>
      </c>
      <c r="F2394" s="13" t="s">
        <v>10449</v>
      </c>
      <c r="G2394" s="23" t="s">
        <v>10450</v>
      </c>
      <c r="H2394" s="42" t="s">
        <v>458</v>
      </c>
      <c r="I2394" s="28" t="s">
        <v>228</v>
      </c>
      <c r="J2394" s="12" t="s">
        <v>393</v>
      </c>
      <c r="K2394" s="28" t="s">
        <v>10451</v>
      </c>
      <c r="L2394" s="12" t="s">
        <v>10452</v>
      </c>
      <c r="M2394" s="12" t="s">
        <v>10453</v>
      </c>
      <c r="N2394" s="12" t="s">
        <v>10454</v>
      </c>
      <c r="O2394" s="26" t="s">
        <v>12011</v>
      </c>
      <c r="P2394" s="26" t="s">
        <v>12012</v>
      </c>
      <c r="Q2394" s="25" t="s">
        <v>456</v>
      </c>
      <c r="R2394" s="26" t="s">
        <v>12013</v>
      </c>
      <c r="S2394" s="15" t="s">
        <v>12014</v>
      </c>
      <c r="T2394" s="52">
        <v>0</v>
      </c>
      <c r="U2394" s="22" t="s">
        <v>3159</v>
      </c>
      <c r="V2394" s="18" t="str">
        <f>+Sitio_Publico[[#This Row],[idcoleccion]]&amp;"-"&amp;Sitio_Publico[[#This Row],[id]]</f>
        <v>000-2393</v>
      </c>
      <c r="W2394" s="18">
        <f>+VLOOKUP(Sitio_Publico[[#This Row],[territorio]],Estructura!$AE$4:$AH$1067,4,0)</f>
        <v>30009113</v>
      </c>
      <c r="X2394" s="18" t="str">
        <f>+VLOOKUP(Sitio_Publico[[#This Row],[tema]],Estructura!$G$4:$J$532,4,0)</f>
        <v>T-2</v>
      </c>
      <c r="Y2394" s="18" t="str">
        <f>+VLOOKUP(Sitio_Publico[[#This Row],[contenido]],Estructura!$L$4:$O$473,4,0)</f>
        <v>C-15</v>
      </c>
      <c r="Z2394" s="18" t="str">
        <f>+VLOOKUP(Sitio_Publico[[#This Row],[Filtro Integrado]],Estructura!$U$4:$W$529,3,0)</f>
        <v>FI-0</v>
      </c>
      <c r="AA2394" s="18" t="str">
        <f>+VLOOKUP(Sitio_Publico[[#This Row],[Muestra]],Estructura!$Y$4:$AB$483,4,0)</f>
        <v>M-000158</v>
      </c>
    </row>
    <row r="2395" spans="1:27" ht="51" x14ac:dyDescent="0.3">
      <c r="A2395" s="16">
        <f t="shared" si="37"/>
        <v>2394</v>
      </c>
      <c r="B2395" s="47" t="s">
        <v>15118</v>
      </c>
      <c r="C2395" s="13" t="s">
        <v>10447</v>
      </c>
      <c r="D2395" s="13" t="s">
        <v>10448</v>
      </c>
      <c r="E2395" s="44">
        <v>8308</v>
      </c>
      <c r="F2395" s="13" t="s">
        <v>10449</v>
      </c>
      <c r="G2395" s="23" t="s">
        <v>10459</v>
      </c>
      <c r="H2395" s="42" t="s">
        <v>458</v>
      </c>
      <c r="I2395" s="28" t="s">
        <v>188</v>
      </c>
      <c r="J2395" s="12" t="s">
        <v>393</v>
      </c>
      <c r="K2395" s="28" t="s">
        <v>10459</v>
      </c>
      <c r="L2395" s="12" t="s">
        <v>10452</v>
      </c>
      <c r="M2395" s="12" t="s">
        <v>10453</v>
      </c>
      <c r="N2395" s="12" t="s">
        <v>10454</v>
      </c>
      <c r="O2395" s="26" t="s">
        <v>12015</v>
      </c>
      <c r="P2395" s="26" t="s">
        <v>12016</v>
      </c>
      <c r="Q2395" s="25" t="s">
        <v>456</v>
      </c>
      <c r="R2395" s="26" t="s">
        <v>12017</v>
      </c>
      <c r="S2395" s="15" t="s">
        <v>12018</v>
      </c>
      <c r="T2395" s="52">
        <v>0</v>
      </c>
      <c r="U2395" s="22" t="s">
        <v>12019</v>
      </c>
      <c r="V2395" s="18" t="str">
        <f>+Sitio_Publico[[#This Row],[idcoleccion]]&amp;"-"&amp;Sitio_Publico[[#This Row],[id]]</f>
        <v>000-2394</v>
      </c>
      <c r="W2395" s="18">
        <f>+VLOOKUP(Sitio_Publico[[#This Row],[territorio]],Estructura!$AE$4:$AH$1067,4,0)</f>
        <v>30008308</v>
      </c>
      <c r="X2395" s="18" t="str">
        <f>+VLOOKUP(Sitio_Publico[[#This Row],[tema]],Estructura!$G$4:$J$532,4,0)</f>
        <v>T-2</v>
      </c>
      <c r="Y2395" s="18" t="str">
        <f>+VLOOKUP(Sitio_Publico[[#This Row],[contenido]],Estructura!$L$4:$O$473,4,0)</f>
        <v>C-16</v>
      </c>
      <c r="Z2395" s="18" t="str">
        <f>+VLOOKUP(Sitio_Publico[[#This Row],[Filtro Integrado]],Estructura!$U$4:$W$529,3,0)</f>
        <v>FI-0</v>
      </c>
      <c r="AA2395" s="18" t="str">
        <f>+VLOOKUP(Sitio_Publico[[#This Row],[Muestra]],Estructura!$Y$4:$AB$483,4,0)</f>
        <v>M-000159</v>
      </c>
    </row>
    <row r="2396" spans="1:27" ht="51" x14ac:dyDescent="0.3">
      <c r="A2396" s="16">
        <f t="shared" si="37"/>
        <v>2395</v>
      </c>
      <c r="B2396" s="47" t="s">
        <v>15118</v>
      </c>
      <c r="C2396" s="13" t="s">
        <v>10447</v>
      </c>
      <c r="D2396" s="13" t="s">
        <v>10448</v>
      </c>
      <c r="E2396" s="44">
        <v>7202</v>
      </c>
      <c r="F2396" s="13" t="s">
        <v>10449</v>
      </c>
      <c r="G2396" s="23" t="s">
        <v>10459</v>
      </c>
      <c r="H2396" s="42" t="s">
        <v>458</v>
      </c>
      <c r="I2396" s="28" t="s">
        <v>143</v>
      </c>
      <c r="J2396" s="12" t="s">
        <v>393</v>
      </c>
      <c r="K2396" s="28" t="s">
        <v>10459</v>
      </c>
      <c r="L2396" s="12" t="s">
        <v>10474</v>
      </c>
      <c r="M2396" s="12" t="s">
        <v>10453</v>
      </c>
      <c r="N2396" s="12" t="s">
        <v>10454</v>
      </c>
      <c r="O2396" s="26" t="s">
        <v>12020</v>
      </c>
      <c r="P2396" s="26" t="s">
        <v>12021</v>
      </c>
      <c r="Q2396" s="25" t="s">
        <v>10482</v>
      </c>
      <c r="R2396" s="26" t="s">
        <v>12022</v>
      </c>
      <c r="S2396" s="15" t="s">
        <v>12023</v>
      </c>
      <c r="T2396" s="52">
        <v>0</v>
      </c>
      <c r="U2396" s="22" t="s">
        <v>12024</v>
      </c>
      <c r="V2396" s="18" t="str">
        <f>+Sitio_Publico[[#This Row],[idcoleccion]]&amp;"-"&amp;Sitio_Publico[[#This Row],[id]]</f>
        <v>000-2395</v>
      </c>
      <c r="W2396" s="18">
        <f>+VLOOKUP(Sitio_Publico[[#This Row],[territorio]],Estructura!$AE$4:$AH$1067,4,0)</f>
        <v>30007202</v>
      </c>
      <c r="X2396" s="18" t="str">
        <f>+VLOOKUP(Sitio_Publico[[#This Row],[tema]],Estructura!$G$4:$J$532,4,0)</f>
        <v>T-2</v>
      </c>
      <c r="Y2396" s="18" t="str">
        <f>+VLOOKUP(Sitio_Publico[[#This Row],[contenido]],Estructura!$L$4:$O$473,4,0)</f>
        <v>C-16</v>
      </c>
      <c r="Z2396" s="18" t="str">
        <f>+VLOOKUP(Sitio_Publico[[#This Row],[Filtro Integrado]],Estructura!$U$4:$W$529,3,0)</f>
        <v>FI-0</v>
      </c>
      <c r="AA2396" s="18" t="str">
        <f>+VLOOKUP(Sitio_Publico[[#This Row],[Muestra]],Estructura!$Y$4:$AB$483,4,0)</f>
        <v>M-000159</v>
      </c>
    </row>
    <row r="2397" spans="1:27" ht="51" x14ac:dyDescent="0.3">
      <c r="A2397" s="16">
        <f t="shared" si="37"/>
        <v>2396</v>
      </c>
      <c r="B2397" s="47" t="s">
        <v>15118</v>
      </c>
      <c r="C2397" s="13" t="s">
        <v>10447</v>
      </c>
      <c r="D2397" s="13" t="s">
        <v>10448</v>
      </c>
      <c r="E2397" s="44">
        <v>13132</v>
      </c>
      <c r="F2397" s="13" t="s">
        <v>10449</v>
      </c>
      <c r="G2397" s="23" t="s">
        <v>10450</v>
      </c>
      <c r="H2397" s="42" t="s">
        <v>458</v>
      </c>
      <c r="I2397" s="28" t="s">
        <v>327</v>
      </c>
      <c r="J2397" s="12" t="s">
        <v>393</v>
      </c>
      <c r="K2397" s="28" t="s">
        <v>10451</v>
      </c>
      <c r="L2397" s="12" t="s">
        <v>10452</v>
      </c>
      <c r="M2397" s="12" t="s">
        <v>10453</v>
      </c>
      <c r="N2397" s="12" t="s">
        <v>10454</v>
      </c>
      <c r="O2397" s="26" t="s">
        <v>12025</v>
      </c>
      <c r="P2397" s="26" t="s">
        <v>12026</v>
      </c>
      <c r="Q2397" s="25" t="s">
        <v>456</v>
      </c>
      <c r="R2397" s="26" t="s">
        <v>12027</v>
      </c>
      <c r="S2397" s="15" t="s">
        <v>12028</v>
      </c>
      <c r="T2397" s="52">
        <v>0</v>
      </c>
      <c r="U2397" s="22" t="s">
        <v>12029</v>
      </c>
      <c r="V2397" s="18" t="str">
        <f>+Sitio_Publico[[#This Row],[idcoleccion]]&amp;"-"&amp;Sitio_Publico[[#This Row],[id]]</f>
        <v>000-2396</v>
      </c>
      <c r="W2397" s="18">
        <f>+VLOOKUP(Sitio_Publico[[#This Row],[territorio]],Estructura!$AE$4:$AH$1067,4,0)</f>
        <v>30013132</v>
      </c>
      <c r="X2397" s="18" t="str">
        <f>+VLOOKUP(Sitio_Publico[[#This Row],[tema]],Estructura!$G$4:$J$532,4,0)</f>
        <v>T-2</v>
      </c>
      <c r="Y2397" s="18" t="str">
        <f>+VLOOKUP(Sitio_Publico[[#This Row],[contenido]],Estructura!$L$4:$O$473,4,0)</f>
        <v>C-15</v>
      </c>
      <c r="Z2397" s="18" t="str">
        <f>+VLOOKUP(Sitio_Publico[[#This Row],[Filtro Integrado]],Estructura!$U$4:$W$529,3,0)</f>
        <v>FI-0</v>
      </c>
      <c r="AA2397" s="18" t="str">
        <f>+VLOOKUP(Sitio_Publico[[#This Row],[Muestra]],Estructura!$Y$4:$AB$483,4,0)</f>
        <v>M-000158</v>
      </c>
    </row>
    <row r="2398" spans="1:27" ht="51" x14ac:dyDescent="0.3">
      <c r="A2398" s="16">
        <f t="shared" si="37"/>
        <v>2397</v>
      </c>
      <c r="B2398" s="47" t="s">
        <v>15118</v>
      </c>
      <c r="C2398" s="13" t="s">
        <v>10447</v>
      </c>
      <c r="D2398" s="13" t="s">
        <v>10448</v>
      </c>
      <c r="E2398" s="44">
        <v>3102</v>
      </c>
      <c r="F2398" s="13" t="s">
        <v>10449</v>
      </c>
      <c r="G2398" s="23" t="s">
        <v>10459</v>
      </c>
      <c r="H2398" s="42" t="s">
        <v>458</v>
      </c>
      <c r="I2398" s="28" t="s">
        <v>42</v>
      </c>
      <c r="J2398" s="12" t="s">
        <v>393</v>
      </c>
      <c r="K2398" s="28" t="s">
        <v>10459</v>
      </c>
      <c r="L2398" s="12" t="s">
        <v>10474</v>
      </c>
      <c r="M2398" s="12" t="s">
        <v>10453</v>
      </c>
      <c r="N2398" s="12" t="s">
        <v>10454</v>
      </c>
      <c r="O2398" s="26" t="s">
        <v>12030</v>
      </c>
      <c r="P2398" s="26" t="s">
        <v>12031</v>
      </c>
      <c r="Q2398" s="25" t="s">
        <v>10482</v>
      </c>
      <c r="R2398" s="26" t="s">
        <v>12032</v>
      </c>
      <c r="S2398" s="15" t="s">
        <v>12033</v>
      </c>
      <c r="T2398" s="52">
        <v>0</v>
      </c>
      <c r="U2398" s="22" t="s">
        <v>10602</v>
      </c>
      <c r="V2398" s="18" t="str">
        <f>+Sitio_Publico[[#This Row],[idcoleccion]]&amp;"-"&amp;Sitio_Publico[[#This Row],[id]]</f>
        <v>000-2397</v>
      </c>
      <c r="W2398" s="18">
        <f>+VLOOKUP(Sitio_Publico[[#This Row],[territorio]],Estructura!$AE$4:$AH$1067,4,0)</f>
        <v>30003102</v>
      </c>
      <c r="X2398" s="18" t="str">
        <f>+VLOOKUP(Sitio_Publico[[#This Row],[tema]],Estructura!$G$4:$J$532,4,0)</f>
        <v>T-2</v>
      </c>
      <c r="Y2398" s="18" t="str">
        <f>+VLOOKUP(Sitio_Publico[[#This Row],[contenido]],Estructura!$L$4:$O$473,4,0)</f>
        <v>C-16</v>
      </c>
      <c r="Z2398" s="18" t="str">
        <f>+VLOOKUP(Sitio_Publico[[#This Row],[Filtro Integrado]],Estructura!$U$4:$W$529,3,0)</f>
        <v>FI-0</v>
      </c>
      <c r="AA2398" s="18" t="str">
        <f>+VLOOKUP(Sitio_Publico[[#This Row],[Muestra]],Estructura!$Y$4:$AB$483,4,0)</f>
        <v>M-000159</v>
      </c>
    </row>
    <row r="2399" spans="1:27" ht="51" x14ac:dyDescent="0.3">
      <c r="A2399" s="16">
        <f t="shared" si="37"/>
        <v>2398</v>
      </c>
      <c r="B2399" s="47" t="s">
        <v>15118</v>
      </c>
      <c r="C2399" s="13" t="s">
        <v>10447</v>
      </c>
      <c r="D2399" s="13" t="s">
        <v>10448</v>
      </c>
      <c r="E2399" s="44">
        <v>14202</v>
      </c>
      <c r="F2399" s="13" t="s">
        <v>10449</v>
      </c>
      <c r="G2399" s="23" t="s">
        <v>10466</v>
      </c>
      <c r="H2399" s="42" t="s">
        <v>458</v>
      </c>
      <c r="I2399" s="28" t="s">
        <v>356</v>
      </c>
      <c r="J2399" s="12" t="s">
        <v>393</v>
      </c>
      <c r="K2399" s="28" t="s">
        <v>10492</v>
      </c>
      <c r="L2399" s="12" t="s">
        <v>10452</v>
      </c>
      <c r="M2399" s="12" t="s">
        <v>587</v>
      </c>
      <c r="N2399" s="12" t="s">
        <v>10454</v>
      </c>
      <c r="O2399" s="26" t="s">
        <v>12034</v>
      </c>
      <c r="P2399" s="26" t="s">
        <v>12035</v>
      </c>
      <c r="Q2399" s="25" t="s">
        <v>10495</v>
      </c>
      <c r="R2399" s="26" t="s">
        <v>12036</v>
      </c>
      <c r="S2399" s="15" t="s">
        <v>12037</v>
      </c>
      <c r="T2399" s="52">
        <v>0</v>
      </c>
      <c r="U2399" s="22" t="s">
        <v>1320</v>
      </c>
      <c r="V2399" s="18" t="str">
        <f>+Sitio_Publico[[#This Row],[idcoleccion]]&amp;"-"&amp;Sitio_Publico[[#This Row],[id]]</f>
        <v>000-2398</v>
      </c>
      <c r="W2399" s="18">
        <f>+VLOOKUP(Sitio_Publico[[#This Row],[territorio]],Estructura!$AE$4:$AH$1067,4,0)</f>
        <v>30014202</v>
      </c>
      <c r="X2399" s="18" t="str">
        <f>+VLOOKUP(Sitio_Publico[[#This Row],[tema]],Estructura!$G$4:$J$532,4,0)</f>
        <v>T-2</v>
      </c>
      <c r="Y2399" s="18" t="str">
        <f>+VLOOKUP(Sitio_Publico[[#This Row],[contenido]],Estructura!$L$4:$O$473,4,0)</f>
        <v>C-17</v>
      </c>
      <c r="Z2399" s="18" t="str">
        <f>+VLOOKUP(Sitio_Publico[[#This Row],[Filtro Integrado]],Estructura!$U$4:$W$529,3,0)</f>
        <v>FI-0</v>
      </c>
      <c r="AA2399" s="18" t="str">
        <f>+VLOOKUP(Sitio_Publico[[#This Row],[Muestra]],Estructura!$Y$4:$AB$483,4,0)</f>
        <v>M-000162</v>
      </c>
    </row>
    <row r="2400" spans="1:27" ht="51" x14ac:dyDescent="0.3">
      <c r="A2400" s="16">
        <f t="shared" si="37"/>
        <v>2399</v>
      </c>
      <c r="B2400" s="47" t="s">
        <v>15118</v>
      </c>
      <c r="C2400" s="13" t="s">
        <v>10447</v>
      </c>
      <c r="D2400" s="13" t="s">
        <v>10448</v>
      </c>
      <c r="E2400" s="44">
        <v>6101</v>
      </c>
      <c r="F2400" s="13" t="s">
        <v>10449</v>
      </c>
      <c r="G2400" s="23" t="s">
        <v>10459</v>
      </c>
      <c r="H2400" s="42" t="s">
        <v>458</v>
      </c>
      <c r="I2400" s="28" t="s">
        <v>100</v>
      </c>
      <c r="J2400" s="12" t="s">
        <v>393</v>
      </c>
      <c r="K2400" s="28" t="s">
        <v>10459</v>
      </c>
      <c r="L2400" s="12" t="s">
        <v>10452</v>
      </c>
      <c r="M2400" s="12" t="s">
        <v>10453</v>
      </c>
      <c r="N2400" s="12" t="s">
        <v>10454</v>
      </c>
      <c r="O2400" s="26" t="s">
        <v>12038</v>
      </c>
      <c r="P2400" s="26" t="s">
        <v>12039</v>
      </c>
      <c r="Q2400" s="25" t="s">
        <v>456</v>
      </c>
      <c r="R2400" s="26" t="s">
        <v>12040</v>
      </c>
      <c r="S2400" s="15" t="s">
        <v>12041</v>
      </c>
      <c r="T2400" s="52">
        <v>0</v>
      </c>
      <c r="U2400" s="22" t="s">
        <v>10814</v>
      </c>
      <c r="V2400" s="18" t="str">
        <f>+Sitio_Publico[[#This Row],[idcoleccion]]&amp;"-"&amp;Sitio_Publico[[#This Row],[id]]</f>
        <v>000-2399</v>
      </c>
      <c r="W2400" s="18">
        <f>+VLOOKUP(Sitio_Publico[[#This Row],[territorio]],Estructura!$AE$4:$AH$1067,4,0)</f>
        <v>30006101</v>
      </c>
      <c r="X2400" s="18" t="str">
        <f>+VLOOKUP(Sitio_Publico[[#This Row],[tema]],Estructura!$G$4:$J$532,4,0)</f>
        <v>T-2</v>
      </c>
      <c r="Y2400" s="18" t="str">
        <f>+VLOOKUP(Sitio_Publico[[#This Row],[contenido]],Estructura!$L$4:$O$473,4,0)</f>
        <v>C-16</v>
      </c>
      <c r="Z2400" s="18" t="str">
        <f>+VLOOKUP(Sitio_Publico[[#This Row],[Filtro Integrado]],Estructura!$U$4:$W$529,3,0)</f>
        <v>FI-0</v>
      </c>
      <c r="AA2400" s="18" t="str">
        <f>+VLOOKUP(Sitio_Publico[[#This Row],[Muestra]],Estructura!$Y$4:$AB$483,4,0)</f>
        <v>M-000159</v>
      </c>
    </row>
    <row r="2401" spans="1:27" ht="51" x14ac:dyDescent="0.3">
      <c r="A2401" s="16">
        <f t="shared" si="37"/>
        <v>2400</v>
      </c>
      <c r="B2401" s="47" t="s">
        <v>15118</v>
      </c>
      <c r="C2401" s="13" t="s">
        <v>10447</v>
      </c>
      <c r="D2401" s="13" t="s">
        <v>10448</v>
      </c>
      <c r="E2401" s="44">
        <v>15102</v>
      </c>
      <c r="F2401" s="13" t="s">
        <v>10449</v>
      </c>
      <c r="G2401" s="23" t="s">
        <v>10450</v>
      </c>
      <c r="H2401" s="42" t="s">
        <v>458</v>
      </c>
      <c r="I2401" s="28" t="s">
        <v>360</v>
      </c>
      <c r="J2401" s="12" t="s">
        <v>393</v>
      </c>
      <c r="K2401" s="28" t="s">
        <v>10486</v>
      </c>
      <c r="L2401" s="12" t="s">
        <v>10452</v>
      </c>
      <c r="M2401" s="12" t="s">
        <v>10453</v>
      </c>
      <c r="N2401" s="12" t="s">
        <v>10454</v>
      </c>
      <c r="O2401" s="26" t="s">
        <v>12042</v>
      </c>
      <c r="P2401" s="26" t="s">
        <v>12043</v>
      </c>
      <c r="Q2401" s="25" t="s">
        <v>456</v>
      </c>
      <c r="R2401" s="26" t="s">
        <v>12044</v>
      </c>
      <c r="S2401" s="15" t="s">
        <v>12045</v>
      </c>
      <c r="T2401" s="52">
        <v>0</v>
      </c>
      <c r="U2401" s="22" t="s">
        <v>11110</v>
      </c>
      <c r="V2401" s="18" t="str">
        <f>+Sitio_Publico[[#This Row],[idcoleccion]]&amp;"-"&amp;Sitio_Publico[[#This Row],[id]]</f>
        <v>000-2400</v>
      </c>
      <c r="W2401" s="18">
        <f>+VLOOKUP(Sitio_Publico[[#This Row],[territorio]],Estructura!$AE$4:$AH$1067,4,0)</f>
        <v>30015102</v>
      </c>
      <c r="X2401" s="18" t="str">
        <f>+VLOOKUP(Sitio_Publico[[#This Row],[tema]],Estructura!$G$4:$J$532,4,0)</f>
        <v>T-2</v>
      </c>
      <c r="Y2401" s="18" t="str">
        <f>+VLOOKUP(Sitio_Publico[[#This Row],[contenido]],Estructura!$L$4:$O$473,4,0)</f>
        <v>C-15</v>
      </c>
      <c r="Z2401" s="18" t="str">
        <f>+VLOOKUP(Sitio_Publico[[#This Row],[Filtro Integrado]],Estructura!$U$4:$W$529,3,0)</f>
        <v>FI-0</v>
      </c>
      <c r="AA2401" s="18" t="str">
        <f>+VLOOKUP(Sitio_Publico[[#This Row],[Muestra]],Estructura!$Y$4:$AB$483,4,0)</f>
        <v>M-000161</v>
      </c>
    </row>
    <row r="2402" spans="1:27" ht="40.799999999999997" x14ac:dyDescent="0.3">
      <c r="A2402" s="16">
        <f t="shared" si="37"/>
        <v>2401</v>
      </c>
      <c r="B2402" s="47" t="s">
        <v>15118</v>
      </c>
      <c r="C2402" s="13" t="s">
        <v>10447</v>
      </c>
      <c r="D2402" s="13" t="s">
        <v>10448</v>
      </c>
      <c r="E2402" s="44">
        <v>8112</v>
      </c>
      <c r="F2402" s="13" t="s">
        <v>10449</v>
      </c>
      <c r="G2402" s="23" t="s">
        <v>10473</v>
      </c>
      <c r="H2402" s="42" t="s">
        <v>458</v>
      </c>
      <c r="I2402" s="28" t="s">
        <v>173</v>
      </c>
      <c r="J2402" s="12" t="s">
        <v>393</v>
      </c>
      <c r="K2402" s="28" t="s">
        <v>10473</v>
      </c>
      <c r="L2402" s="12" t="s">
        <v>10452</v>
      </c>
      <c r="M2402" s="12" t="s">
        <v>10453</v>
      </c>
      <c r="N2402" s="12" t="s">
        <v>10454</v>
      </c>
      <c r="O2402" s="26" t="s">
        <v>12046</v>
      </c>
      <c r="P2402" s="26" t="s">
        <v>12047</v>
      </c>
      <c r="Q2402" s="25" t="s">
        <v>456</v>
      </c>
      <c r="R2402" s="26" t="s">
        <v>12048</v>
      </c>
      <c r="S2402" s="15" t="s">
        <v>12049</v>
      </c>
      <c r="T2402" s="52">
        <v>0</v>
      </c>
      <c r="U2402" s="22" t="s">
        <v>12050</v>
      </c>
      <c r="V2402" s="18" t="str">
        <f>+Sitio_Publico[[#This Row],[idcoleccion]]&amp;"-"&amp;Sitio_Publico[[#This Row],[id]]</f>
        <v>000-2401</v>
      </c>
      <c r="W2402" s="18">
        <f>+VLOOKUP(Sitio_Publico[[#This Row],[territorio]],Estructura!$AE$4:$AH$1067,4,0)</f>
        <v>30008112</v>
      </c>
      <c r="X2402" s="18" t="str">
        <f>+VLOOKUP(Sitio_Publico[[#This Row],[tema]],Estructura!$G$4:$J$532,4,0)</f>
        <v>T-2</v>
      </c>
      <c r="Y2402" s="18" t="str">
        <f>+VLOOKUP(Sitio_Publico[[#This Row],[contenido]],Estructura!$L$4:$O$473,4,0)</f>
        <v>C-18</v>
      </c>
      <c r="Z2402" s="18" t="str">
        <f>+VLOOKUP(Sitio_Publico[[#This Row],[Filtro Integrado]],Estructura!$U$4:$W$529,3,0)</f>
        <v>FI-0</v>
      </c>
      <c r="AA2402" s="18" t="str">
        <f>+VLOOKUP(Sitio_Publico[[#This Row],[Muestra]],Estructura!$Y$4:$AB$483,4,0)</f>
        <v>M-000160</v>
      </c>
    </row>
    <row r="2403" spans="1:27" ht="51" x14ac:dyDescent="0.3">
      <c r="A2403" s="16">
        <f t="shared" si="37"/>
        <v>2402</v>
      </c>
      <c r="B2403" s="47" t="s">
        <v>15118</v>
      </c>
      <c r="C2403" s="13" t="s">
        <v>10447</v>
      </c>
      <c r="D2403" s="13" t="s">
        <v>10448</v>
      </c>
      <c r="E2403" s="44">
        <v>3102</v>
      </c>
      <c r="F2403" s="13" t="s">
        <v>10449</v>
      </c>
      <c r="G2403" s="23" t="s">
        <v>10450</v>
      </c>
      <c r="H2403" s="42" t="s">
        <v>458</v>
      </c>
      <c r="I2403" s="28" t="s">
        <v>42</v>
      </c>
      <c r="J2403" s="12" t="s">
        <v>393</v>
      </c>
      <c r="K2403" s="28" t="s">
        <v>10451</v>
      </c>
      <c r="L2403" s="12" t="s">
        <v>10452</v>
      </c>
      <c r="M2403" s="12" t="s">
        <v>10453</v>
      </c>
      <c r="N2403" s="12" t="s">
        <v>10454</v>
      </c>
      <c r="O2403" s="26" t="s">
        <v>12051</v>
      </c>
      <c r="P2403" s="26" t="s">
        <v>12052</v>
      </c>
      <c r="Q2403" s="25" t="s">
        <v>456</v>
      </c>
      <c r="R2403" s="26" t="s">
        <v>12053</v>
      </c>
      <c r="S2403" s="15" t="s">
        <v>12054</v>
      </c>
      <c r="T2403" s="52">
        <v>0</v>
      </c>
      <c r="U2403" s="22" t="s">
        <v>10602</v>
      </c>
      <c r="V2403" s="18" t="str">
        <f>+Sitio_Publico[[#This Row],[idcoleccion]]&amp;"-"&amp;Sitio_Publico[[#This Row],[id]]</f>
        <v>000-2402</v>
      </c>
      <c r="W2403" s="18">
        <f>+VLOOKUP(Sitio_Publico[[#This Row],[territorio]],Estructura!$AE$4:$AH$1067,4,0)</f>
        <v>30003102</v>
      </c>
      <c r="X2403" s="18" t="str">
        <f>+VLOOKUP(Sitio_Publico[[#This Row],[tema]],Estructura!$G$4:$J$532,4,0)</f>
        <v>T-2</v>
      </c>
      <c r="Y2403" s="18" t="str">
        <f>+VLOOKUP(Sitio_Publico[[#This Row],[contenido]],Estructura!$L$4:$O$473,4,0)</f>
        <v>C-15</v>
      </c>
      <c r="Z2403" s="18" t="str">
        <f>+VLOOKUP(Sitio_Publico[[#This Row],[Filtro Integrado]],Estructura!$U$4:$W$529,3,0)</f>
        <v>FI-0</v>
      </c>
      <c r="AA2403" s="18" t="str">
        <f>+VLOOKUP(Sitio_Publico[[#This Row],[Muestra]],Estructura!$Y$4:$AB$483,4,0)</f>
        <v>M-000158</v>
      </c>
    </row>
    <row r="2404" spans="1:27" ht="40.799999999999997" x14ac:dyDescent="0.3">
      <c r="A2404" s="16">
        <f t="shared" si="37"/>
        <v>2403</v>
      </c>
      <c r="B2404" s="47" t="s">
        <v>15118</v>
      </c>
      <c r="C2404" s="13" t="s">
        <v>10447</v>
      </c>
      <c r="D2404" s="13" t="s">
        <v>10448</v>
      </c>
      <c r="E2404" s="44">
        <v>7401</v>
      </c>
      <c r="F2404" s="13" t="s">
        <v>10449</v>
      </c>
      <c r="G2404" s="23" t="s">
        <v>10473</v>
      </c>
      <c r="H2404" s="42" t="s">
        <v>458</v>
      </c>
      <c r="I2404" s="28" t="s">
        <v>154</v>
      </c>
      <c r="J2404" s="12" t="s">
        <v>393</v>
      </c>
      <c r="K2404" s="28" t="s">
        <v>10473</v>
      </c>
      <c r="L2404" s="12" t="s">
        <v>10474</v>
      </c>
      <c r="M2404" s="12" t="s">
        <v>10453</v>
      </c>
      <c r="N2404" s="12" t="s">
        <v>10454</v>
      </c>
      <c r="O2404" s="26" t="s">
        <v>12055</v>
      </c>
      <c r="P2404" s="26" t="s">
        <v>12056</v>
      </c>
      <c r="Q2404" s="25" t="s">
        <v>10495</v>
      </c>
      <c r="R2404" s="26" t="s">
        <v>12057</v>
      </c>
      <c r="S2404" s="15" t="s">
        <v>12058</v>
      </c>
      <c r="T2404" s="52">
        <v>0</v>
      </c>
      <c r="U2404" s="22" t="s">
        <v>11585</v>
      </c>
      <c r="V2404" s="18" t="str">
        <f>+Sitio_Publico[[#This Row],[idcoleccion]]&amp;"-"&amp;Sitio_Publico[[#This Row],[id]]</f>
        <v>000-2403</v>
      </c>
      <c r="W2404" s="18">
        <f>+VLOOKUP(Sitio_Publico[[#This Row],[territorio]],Estructura!$AE$4:$AH$1067,4,0)</f>
        <v>30007401</v>
      </c>
      <c r="X2404" s="18" t="str">
        <f>+VLOOKUP(Sitio_Publico[[#This Row],[tema]],Estructura!$G$4:$J$532,4,0)</f>
        <v>T-2</v>
      </c>
      <c r="Y2404" s="18" t="str">
        <f>+VLOOKUP(Sitio_Publico[[#This Row],[contenido]],Estructura!$L$4:$O$473,4,0)</f>
        <v>C-18</v>
      </c>
      <c r="Z2404" s="18" t="str">
        <f>+VLOOKUP(Sitio_Publico[[#This Row],[Filtro Integrado]],Estructura!$U$4:$W$529,3,0)</f>
        <v>FI-0</v>
      </c>
      <c r="AA2404" s="18" t="str">
        <f>+VLOOKUP(Sitio_Publico[[#This Row],[Muestra]],Estructura!$Y$4:$AB$483,4,0)</f>
        <v>M-000160</v>
      </c>
    </row>
    <row r="2405" spans="1:27" ht="51" x14ac:dyDescent="0.3">
      <c r="A2405" s="16">
        <f t="shared" si="37"/>
        <v>2404</v>
      </c>
      <c r="B2405" s="47" t="s">
        <v>15118</v>
      </c>
      <c r="C2405" s="13" t="s">
        <v>10447</v>
      </c>
      <c r="D2405" s="13" t="s">
        <v>10448</v>
      </c>
      <c r="E2405" s="44">
        <v>7108</v>
      </c>
      <c r="F2405" s="13" t="s">
        <v>10449</v>
      </c>
      <c r="G2405" s="23" t="s">
        <v>10459</v>
      </c>
      <c r="H2405" s="42" t="s">
        <v>458</v>
      </c>
      <c r="I2405" s="28" t="s">
        <v>139</v>
      </c>
      <c r="J2405" s="12" t="s">
        <v>393</v>
      </c>
      <c r="K2405" s="28" t="s">
        <v>10459</v>
      </c>
      <c r="L2405" s="12" t="s">
        <v>10452</v>
      </c>
      <c r="M2405" s="12" t="s">
        <v>10453</v>
      </c>
      <c r="N2405" s="12" t="s">
        <v>10454</v>
      </c>
      <c r="O2405" s="26" t="s">
        <v>12059</v>
      </c>
      <c r="P2405" s="26" t="s">
        <v>12060</v>
      </c>
      <c r="Q2405" s="25" t="s">
        <v>456</v>
      </c>
      <c r="R2405" s="26" t="s">
        <v>10945</v>
      </c>
      <c r="S2405" s="15" t="s">
        <v>12061</v>
      </c>
      <c r="T2405" s="52">
        <v>0</v>
      </c>
      <c r="U2405" s="22" t="s">
        <v>10947</v>
      </c>
      <c r="V2405" s="18" t="str">
        <f>+Sitio_Publico[[#This Row],[idcoleccion]]&amp;"-"&amp;Sitio_Publico[[#This Row],[id]]</f>
        <v>000-2404</v>
      </c>
      <c r="W2405" s="18">
        <f>+VLOOKUP(Sitio_Publico[[#This Row],[territorio]],Estructura!$AE$4:$AH$1067,4,0)</f>
        <v>30007108</v>
      </c>
      <c r="X2405" s="18" t="str">
        <f>+VLOOKUP(Sitio_Publico[[#This Row],[tema]],Estructura!$G$4:$J$532,4,0)</f>
        <v>T-2</v>
      </c>
      <c r="Y2405" s="18" t="str">
        <f>+VLOOKUP(Sitio_Publico[[#This Row],[contenido]],Estructura!$L$4:$O$473,4,0)</f>
        <v>C-16</v>
      </c>
      <c r="Z2405" s="18" t="str">
        <f>+VLOOKUP(Sitio_Publico[[#This Row],[Filtro Integrado]],Estructura!$U$4:$W$529,3,0)</f>
        <v>FI-0</v>
      </c>
      <c r="AA2405" s="18" t="str">
        <f>+VLOOKUP(Sitio_Publico[[#This Row],[Muestra]],Estructura!$Y$4:$AB$483,4,0)</f>
        <v>M-000159</v>
      </c>
    </row>
    <row r="2406" spans="1:27" ht="51" x14ac:dyDescent="0.3">
      <c r="A2406" s="16">
        <f t="shared" si="37"/>
        <v>2405</v>
      </c>
      <c r="B2406" s="47" t="s">
        <v>15118</v>
      </c>
      <c r="C2406" s="13" t="s">
        <v>10447</v>
      </c>
      <c r="D2406" s="13" t="s">
        <v>10448</v>
      </c>
      <c r="E2406" s="44">
        <v>4301</v>
      </c>
      <c r="F2406" s="13" t="s">
        <v>10449</v>
      </c>
      <c r="G2406" s="23" t="s">
        <v>10450</v>
      </c>
      <c r="H2406" s="42" t="s">
        <v>458</v>
      </c>
      <c r="I2406" s="28" t="s">
        <v>18</v>
      </c>
      <c r="J2406" s="12" t="s">
        <v>393</v>
      </c>
      <c r="K2406" s="28" t="s">
        <v>10486</v>
      </c>
      <c r="L2406" s="12" t="s">
        <v>10452</v>
      </c>
      <c r="M2406" s="12" t="s">
        <v>10453</v>
      </c>
      <c r="N2406" s="12" t="s">
        <v>10454</v>
      </c>
      <c r="O2406" s="26" t="s">
        <v>12062</v>
      </c>
      <c r="P2406" s="26" t="s">
        <v>12063</v>
      </c>
      <c r="Q2406" s="25" t="s">
        <v>456</v>
      </c>
      <c r="R2406" s="26" t="s">
        <v>12064</v>
      </c>
      <c r="S2406" s="15" t="s">
        <v>12065</v>
      </c>
      <c r="T2406" s="52">
        <v>0</v>
      </c>
      <c r="U2406" s="22" t="s">
        <v>11300</v>
      </c>
      <c r="V2406" s="18" t="str">
        <f>+Sitio_Publico[[#This Row],[idcoleccion]]&amp;"-"&amp;Sitio_Publico[[#This Row],[id]]</f>
        <v>000-2405</v>
      </c>
      <c r="W2406" s="18">
        <f>+VLOOKUP(Sitio_Publico[[#This Row],[territorio]],Estructura!$AE$4:$AH$1067,4,0)</f>
        <v>30004301</v>
      </c>
      <c r="X2406" s="18" t="str">
        <f>+VLOOKUP(Sitio_Publico[[#This Row],[tema]],Estructura!$G$4:$J$532,4,0)</f>
        <v>T-2</v>
      </c>
      <c r="Y2406" s="18" t="str">
        <f>+VLOOKUP(Sitio_Publico[[#This Row],[contenido]],Estructura!$L$4:$O$473,4,0)</f>
        <v>C-15</v>
      </c>
      <c r="Z2406" s="18" t="str">
        <f>+VLOOKUP(Sitio_Publico[[#This Row],[Filtro Integrado]],Estructura!$U$4:$W$529,3,0)</f>
        <v>FI-0</v>
      </c>
      <c r="AA2406" s="18" t="str">
        <f>+VLOOKUP(Sitio_Publico[[#This Row],[Muestra]],Estructura!$Y$4:$AB$483,4,0)</f>
        <v>M-000161</v>
      </c>
    </row>
    <row r="2407" spans="1:27" ht="40.799999999999997" x14ac:dyDescent="0.3">
      <c r="A2407" s="16">
        <f t="shared" si="37"/>
        <v>2406</v>
      </c>
      <c r="B2407" s="47" t="s">
        <v>15118</v>
      </c>
      <c r="C2407" s="13" t="s">
        <v>10447</v>
      </c>
      <c r="D2407" s="13" t="s">
        <v>10448</v>
      </c>
      <c r="E2407" s="44">
        <v>8101</v>
      </c>
      <c r="F2407" s="13" t="s">
        <v>10449</v>
      </c>
      <c r="G2407" s="23" t="s">
        <v>10473</v>
      </c>
      <c r="H2407" s="42" t="s">
        <v>458</v>
      </c>
      <c r="I2407" s="28" t="s">
        <v>162</v>
      </c>
      <c r="J2407" s="12" t="s">
        <v>393</v>
      </c>
      <c r="K2407" s="28" t="s">
        <v>10473</v>
      </c>
      <c r="L2407" s="12" t="s">
        <v>10452</v>
      </c>
      <c r="M2407" s="12" t="s">
        <v>10453</v>
      </c>
      <c r="N2407" s="12" t="s">
        <v>10454</v>
      </c>
      <c r="O2407" s="26" t="s">
        <v>12066</v>
      </c>
      <c r="P2407" s="26" t="s">
        <v>12067</v>
      </c>
      <c r="Q2407" s="25" t="s">
        <v>456</v>
      </c>
      <c r="R2407" s="26" t="s">
        <v>12068</v>
      </c>
      <c r="S2407" s="15" t="s">
        <v>12069</v>
      </c>
      <c r="T2407" s="52">
        <v>0</v>
      </c>
      <c r="U2407" s="22" t="s">
        <v>12070</v>
      </c>
      <c r="V2407" s="18" t="str">
        <f>+Sitio_Publico[[#This Row],[idcoleccion]]&amp;"-"&amp;Sitio_Publico[[#This Row],[id]]</f>
        <v>000-2406</v>
      </c>
      <c r="W2407" s="18">
        <f>+VLOOKUP(Sitio_Publico[[#This Row],[territorio]],Estructura!$AE$4:$AH$1067,4,0)</f>
        <v>30008101</v>
      </c>
      <c r="X2407" s="18" t="str">
        <f>+VLOOKUP(Sitio_Publico[[#This Row],[tema]],Estructura!$G$4:$J$532,4,0)</f>
        <v>T-2</v>
      </c>
      <c r="Y2407" s="18" t="str">
        <f>+VLOOKUP(Sitio_Publico[[#This Row],[contenido]],Estructura!$L$4:$O$473,4,0)</f>
        <v>C-18</v>
      </c>
      <c r="Z2407" s="18" t="str">
        <f>+VLOOKUP(Sitio_Publico[[#This Row],[Filtro Integrado]],Estructura!$U$4:$W$529,3,0)</f>
        <v>FI-0</v>
      </c>
      <c r="AA2407" s="18" t="str">
        <f>+VLOOKUP(Sitio_Publico[[#This Row],[Muestra]],Estructura!$Y$4:$AB$483,4,0)</f>
        <v>M-000160</v>
      </c>
    </row>
    <row r="2408" spans="1:27" ht="40.799999999999997" x14ac:dyDescent="0.3">
      <c r="A2408" s="16">
        <f t="shared" si="37"/>
        <v>2407</v>
      </c>
      <c r="B2408" s="47" t="s">
        <v>15118</v>
      </c>
      <c r="C2408" s="13" t="s">
        <v>10447</v>
      </c>
      <c r="D2408" s="13" t="s">
        <v>10448</v>
      </c>
      <c r="E2408" s="44">
        <v>9209</v>
      </c>
      <c r="F2408" s="13" t="s">
        <v>10449</v>
      </c>
      <c r="G2408" s="23" t="s">
        <v>10473</v>
      </c>
      <c r="H2408" s="42" t="s">
        <v>458</v>
      </c>
      <c r="I2408" s="28" t="s">
        <v>245</v>
      </c>
      <c r="J2408" s="12" t="s">
        <v>393</v>
      </c>
      <c r="K2408" s="28" t="s">
        <v>10473</v>
      </c>
      <c r="L2408" s="12" t="s">
        <v>10474</v>
      </c>
      <c r="M2408" s="12" t="s">
        <v>10453</v>
      </c>
      <c r="N2408" s="12" t="s">
        <v>10454</v>
      </c>
      <c r="O2408" s="26" t="s">
        <v>12071</v>
      </c>
      <c r="P2408" s="26" t="s">
        <v>12072</v>
      </c>
      <c r="Q2408" s="25" t="s">
        <v>10495</v>
      </c>
      <c r="R2408" s="26" t="s">
        <v>12073</v>
      </c>
      <c r="S2408" s="15" t="s">
        <v>12074</v>
      </c>
      <c r="T2408" s="52">
        <v>0</v>
      </c>
      <c r="U2408" s="22" t="s">
        <v>12075</v>
      </c>
      <c r="V2408" s="18" t="str">
        <f>+Sitio_Publico[[#This Row],[idcoleccion]]&amp;"-"&amp;Sitio_Publico[[#This Row],[id]]</f>
        <v>000-2407</v>
      </c>
      <c r="W2408" s="18">
        <f>+VLOOKUP(Sitio_Publico[[#This Row],[territorio]],Estructura!$AE$4:$AH$1067,4,0)</f>
        <v>30009209</v>
      </c>
      <c r="X2408" s="18" t="str">
        <f>+VLOOKUP(Sitio_Publico[[#This Row],[tema]],Estructura!$G$4:$J$532,4,0)</f>
        <v>T-2</v>
      </c>
      <c r="Y2408" s="18" t="str">
        <f>+VLOOKUP(Sitio_Publico[[#This Row],[contenido]],Estructura!$L$4:$O$473,4,0)</f>
        <v>C-18</v>
      </c>
      <c r="Z2408" s="18" t="str">
        <f>+VLOOKUP(Sitio_Publico[[#This Row],[Filtro Integrado]],Estructura!$U$4:$W$529,3,0)</f>
        <v>FI-0</v>
      </c>
      <c r="AA2408" s="18" t="str">
        <f>+VLOOKUP(Sitio_Publico[[#This Row],[Muestra]],Estructura!$Y$4:$AB$483,4,0)</f>
        <v>M-000160</v>
      </c>
    </row>
    <row r="2409" spans="1:27" ht="51" x14ac:dyDescent="0.3">
      <c r="A2409" s="16">
        <f t="shared" si="37"/>
        <v>2408</v>
      </c>
      <c r="B2409" s="47" t="s">
        <v>15118</v>
      </c>
      <c r="C2409" s="13" t="s">
        <v>10447</v>
      </c>
      <c r="D2409" s="13" t="s">
        <v>10448</v>
      </c>
      <c r="E2409" s="44">
        <v>5304</v>
      </c>
      <c r="F2409" s="13" t="s">
        <v>10449</v>
      </c>
      <c r="G2409" s="23" t="s">
        <v>10450</v>
      </c>
      <c r="H2409" s="42" t="s">
        <v>458</v>
      </c>
      <c r="I2409" s="28" t="s">
        <v>73</v>
      </c>
      <c r="J2409" s="12" t="s">
        <v>393</v>
      </c>
      <c r="K2409" s="28" t="s">
        <v>10486</v>
      </c>
      <c r="L2409" s="12" t="s">
        <v>10452</v>
      </c>
      <c r="M2409" s="12" t="s">
        <v>10453</v>
      </c>
      <c r="N2409" s="12" t="s">
        <v>10454</v>
      </c>
      <c r="O2409" s="26" t="s">
        <v>12076</v>
      </c>
      <c r="P2409" s="26" t="s">
        <v>12077</v>
      </c>
      <c r="Q2409" s="25" t="s">
        <v>456</v>
      </c>
      <c r="R2409" s="26" t="s">
        <v>12078</v>
      </c>
      <c r="S2409" s="15" t="s">
        <v>12079</v>
      </c>
      <c r="T2409" s="52">
        <v>0</v>
      </c>
      <c r="U2409" s="22" t="s">
        <v>11206</v>
      </c>
      <c r="V2409" s="18" t="str">
        <f>+Sitio_Publico[[#This Row],[idcoleccion]]&amp;"-"&amp;Sitio_Publico[[#This Row],[id]]</f>
        <v>000-2408</v>
      </c>
      <c r="W2409" s="18">
        <f>+VLOOKUP(Sitio_Publico[[#This Row],[territorio]],Estructura!$AE$4:$AH$1067,4,0)</f>
        <v>30005304</v>
      </c>
      <c r="X2409" s="18" t="str">
        <f>+VLOOKUP(Sitio_Publico[[#This Row],[tema]],Estructura!$G$4:$J$532,4,0)</f>
        <v>T-2</v>
      </c>
      <c r="Y2409" s="18" t="str">
        <f>+VLOOKUP(Sitio_Publico[[#This Row],[contenido]],Estructura!$L$4:$O$473,4,0)</f>
        <v>C-15</v>
      </c>
      <c r="Z2409" s="18" t="str">
        <f>+VLOOKUP(Sitio_Publico[[#This Row],[Filtro Integrado]],Estructura!$U$4:$W$529,3,0)</f>
        <v>FI-0</v>
      </c>
      <c r="AA2409" s="18" t="str">
        <f>+VLOOKUP(Sitio_Publico[[#This Row],[Muestra]],Estructura!$Y$4:$AB$483,4,0)</f>
        <v>M-000161</v>
      </c>
    </row>
    <row r="2410" spans="1:27" ht="51" x14ac:dyDescent="0.3">
      <c r="A2410" s="16">
        <f t="shared" si="37"/>
        <v>2409</v>
      </c>
      <c r="B2410" s="47" t="s">
        <v>15118</v>
      </c>
      <c r="C2410" s="13" t="s">
        <v>10447</v>
      </c>
      <c r="D2410" s="13" t="s">
        <v>10448</v>
      </c>
      <c r="E2410" s="44">
        <v>6204</v>
      </c>
      <c r="F2410" s="13" t="s">
        <v>10449</v>
      </c>
      <c r="G2410" s="23" t="s">
        <v>10459</v>
      </c>
      <c r="H2410" s="42" t="s">
        <v>458</v>
      </c>
      <c r="I2410" s="28" t="s">
        <v>120</v>
      </c>
      <c r="J2410" s="12" t="s">
        <v>393</v>
      </c>
      <c r="K2410" s="28" t="s">
        <v>10459</v>
      </c>
      <c r="L2410" s="12" t="s">
        <v>10452</v>
      </c>
      <c r="M2410" s="12" t="s">
        <v>10453</v>
      </c>
      <c r="N2410" s="12" t="s">
        <v>10454</v>
      </c>
      <c r="O2410" s="26" t="s">
        <v>12080</v>
      </c>
      <c r="P2410" s="26" t="s">
        <v>12081</v>
      </c>
      <c r="Q2410" s="25" t="s">
        <v>456</v>
      </c>
      <c r="R2410" s="26" t="s">
        <v>12082</v>
      </c>
      <c r="S2410" s="15" t="s">
        <v>12083</v>
      </c>
      <c r="T2410" s="52">
        <v>0</v>
      </c>
      <c r="U2410" s="22" t="s">
        <v>2094</v>
      </c>
      <c r="V2410" s="18" t="str">
        <f>+Sitio_Publico[[#This Row],[idcoleccion]]&amp;"-"&amp;Sitio_Publico[[#This Row],[id]]</f>
        <v>000-2409</v>
      </c>
      <c r="W2410" s="18">
        <f>+VLOOKUP(Sitio_Publico[[#This Row],[territorio]],Estructura!$AE$4:$AH$1067,4,0)</f>
        <v>30006204</v>
      </c>
      <c r="X2410" s="18" t="str">
        <f>+VLOOKUP(Sitio_Publico[[#This Row],[tema]],Estructura!$G$4:$J$532,4,0)</f>
        <v>T-2</v>
      </c>
      <c r="Y2410" s="18" t="str">
        <f>+VLOOKUP(Sitio_Publico[[#This Row],[contenido]],Estructura!$L$4:$O$473,4,0)</f>
        <v>C-16</v>
      </c>
      <c r="Z2410" s="18" t="str">
        <f>+VLOOKUP(Sitio_Publico[[#This Row],[Filtro Integrado]],Estructura!$U$4:$W$529,3,0)</f>
        <v>FI-0</v>
      </c>
      <c r="AA2410" s="18" t="str">
        <f>+VLOOKUP(Sitio_Publico[[#This Row],[Muestra]],Estructura!$Y$4:$AB$483,4,0)</f>
        <v>M-000159</v>
      </c>
    </row>
    <row r="2411" spans="1:27" ht="40.799999999999997" x14ac:dyDescent="0.3">
      <c r="A2411" s="16">
        <f t="shared" si="37"/>
        <v>2410</v>
      </c>
      <c r="B2411" s="47" t="s">
        <v>15118</v>
      </c>
      <c r="C2411" s="13" t="s">
        <v>10447</v>
      </c>
      <c r="D2411" s="13" t="s">
        <v>10448</v>
      </c>
      <c r="E2411" s="44">
        <v>8313</v>
      </c>
      <c r="F2411" s="13" t="s">
        <v>10449</v>
      </c>
      <c r="G2411" s="23" t="s">
        <v>10473</v>
      </c>
      <c r="H2411" s="42" t="s">
        <v>458</v>
      </c>
      <c r="I2411" s="28" t="s">
        <v>193</v>
      </c>
      <c r="J2411" s="12" t="s">
        <v>393</v>
      </c>
      <c r="K2411" s="28" t="s">
        <v>10473</v>
      </c>
      <c r="L2411" s="12" t="s">
        <v>10452</v>
      </c>
      <c r="M2411" s="12" t="s">
        <v>10453</v>
      </c>
      <c r="N2411" s="12" t="s">
        <v>10454</v>
      </c>
      <c r="O2411" s="26" t="s">
        <v>12084</v>
      </c>
      <c r="P2411" s="26" t="s">
        <v>12085</v>
      </c>
      <c r="Q2411" s="25" t="s">
        <v>456</v>
      </c>
      <c r="R2411" s="26" t="s">
        <v>12086</v>
      </c>
      <c r="S2411" s="15" t="s">
        <v>12087</v>
      </c>
      <c r="T2411" s="52">
        <v>0</v>
      </c>
      <c r="U2411" s="22" t="s">
        <v>12088</v>
      </c>
      <c r="V2411" s="18" t="str">
        <f>+Sitio_Publico[[#This Row],[idcoleccion]]&amp;"-"&amp;Sitio_Publico[[#This Row],[id]]</f>
        <v>000-2410</v>
      </c>
      <c r="W2411" s="18">
        <f>+VLOOKUP(Sitio_Publico[[#This Row],[territorio]],Estructura!$AE$4:$AH$1067,4,0)</f>
        <v>30008313</v>
      </c>
      <c r="X2411" s="18" t="str">
        <f>+VLOOKUP(Sitio_Publico[[#This Row],[tema]],Estructura!$G$4:$J$532,4,0)</f>
        <v>T-2</v>
      </c>
      <c r="Y2411" s="18" t="str">
        <f>+VLOOKUP(Sitio_Publico[[#This Row],[contenido]],Estructura!$L$4:$O$473,4,0)</f>
        <v>C-18</v>
      </c>
      <c r="Z2411" s="18" t="str">
        <f>+VLOOKUP(Sitio_Publico[[#This Row],[Filtro Integrado]],Estructura!$U$4:$W$529,3,0)</f>
        <v>FI-0</v>
      </c>
      <c r="AA2411" s="18" t="str">
        <f>+VLOOKUP(Sitio_Publico[[#This Row],[Muestra]],Estructura!$Y$4:$AB$483,4,0)</f>
        <v>M-000160</v>
      </c>
    </row>
    <row r="2412" spans="1:27" ht="51" x14ac:dyDescent="0.3">
      <c r="A2412" s="16">
        <f t="shared" si="37"/>
        <v>2411</v>
      </c>
      <c r="B2412" s="47" t="s">
        <v>15118</v>
      </c>
      <c r="C2412" s="13" t="s">
        <v>10447</v>
      </c>
      <c r="D2412" s="13" t="s">
        <v>10448</v>
      </c>
      <c r="E2412" s="44">
        <v>4202</v>
      </c>
      <c r="F2412" s="13" t="s">
        <v>10449</v>
      </c>
      <c r="G2412" s="23" t="s">
        <v>10459</v>
      </c>
      <c r="H2412" s="42" t="s">
        <v>458</v>
      </c>
      <c r="I2412" s="28" t="s">
        <v>56</v>
      </c>
      <c r="J2412" s="12" t="s">
        <v>393</v>
      </c>
      <c r="K2412" s="28" t="s">
        <v>10459</v>
      </c>
      <c r="L2412" s="12" t="s">
        <v>10474</v>
      </c>
      <c r="M2412" s="12" t="s">
        <v>10453</v>
      </c>
      <c r="N2412" s="12" t="s">
        <v>10454</v>
      </c>
      <c r="O2412" s="26" t="s">
        <v>12089</v>
      </c>
      <c r="P2412" s="26" t="s">
        <v>12090</v>
      </c>
      <c r="Q2412" s="25" t="s">
        <v>10482</v>
      </c>
      <c r="R2412" s="26" t="s">
        <v>12091</v>
      </c>
      <c r="S2412" s="15" t="s">
        <v>12092</v>
      </c>
      <c r="T2412" s="52">
        <v>0</v>
      </c>
      <c r="U2412" s="22" t="s">
        <v>11032</v>
      </c>
      <c r="V2412" s="18" t="str">
        <f>+Sitio_Publico[[#This Row],[idcoleccion]]&amp;"-"&amp;Sitio_Publico[[#This Row],[id]]</f>
        <v>000-2411</v>
      </c>
      <c r="W2412" s="18">
        <f>+VLOOKUP(Sitio_Publico[[#This Row],[territorio]],Estructura!$AE$4:$AH$1067,4,0)</f>
        <v>30004202</v>
      </c>
      <c r="X2412" s="18" t="str">
        <f>+VLOOKUP(Sitio_Publico[[#This Row],[tema]],Estructura!$G$4:$J$532,4,0)</f>
        <v>T-2</v>
      </c>
      <c r="Y2412" s="18" t="str">
        <f>+VLOOKUP(Sitio_Publico[[#This Row],[contenido]],Estructura!$L$4:$O$473,4,0)</f>
        <v>C-16</v>
      </c>
      <c r="Z2412" s="18" t="str">
        <f>+VLOOKUP(Sitio_Publico[[#This Row],[Filtro Integrado]],Estructura!$U$4:$W$529,3,0)</f>
        <v>FI-0</v>
      </c>
      <c r="AA2412" s="18" t="str">
        <f>+VLOOKUP(Sitio_Publico[[#This Row],[Muestra]],Estructura!$Y$4:$AB$483,4,0)</f>
        <v>M-000159</v>
      </c>
    </row>
    <row r="2413" spans="1:27" ht="51" x14ac:dyDescent="0.3">
      <c r="A2413" s="16">
        <f t="shared" si="37"/>
        <v>2412</v>
      </c>
      <c r="B2413" s="47" t="s">
        <v>15118</v>
      </c>
      <c r="C2413" s="13" t="s">
        <v>10447</v>
      </c>
      <c r="D2413" s="13" t="s">
        <v>10448</v>
      </c>
      <c r="E2413" s="44">
        <v>10404</v>
      </c>
      <c r="F2413" s="13" t="s">
        <v>10449</v>
      </c>
      <c r="G2413" s="23" t="s">
        <v>10459</v>
      </c>
      <c r="H2413" s="42" t="s">
        <v>458</v>
      </c>
      <c r="I2413" s="28" t="s">
        <v>277</v>
      </c>
      <c r="J2413" s="12" t="s">
        <v>393</v>
      </c>
      <c r="K2413" s="28" t="s">
        <v>10459</v>
      </c>
      <c r="L2413" s="12" t="s">
        <v>10474</v>
      </c>
      <c r="M2413" s="12" t="s">
        <v>10453</v>
      </c>
      <c r="N2413" s="12" t="s">
        <v>10454</v>
      </c>
      <c r="O2413" s="26" t="s">
        <v>12093</v>
      </c>
      <c r="P2413" s="26" t="s">
        <v>12094</v>
      </c>
      <c r="Q2413" s="25" t="s">
        <v>10482</v>
      </c>
      <c r="R2413" s="26" t="s">
        <v>12095</v>
      </c>
      <c r="S2413" s="15" t="s">
        <v>12096</v>
      </c>
      <c r="T2413" s="52">
        <v>0</v>
      </c>
      <c r="U2413" s="22" t="s">
        <v>11534</v>
      </c>
      <c r="V2413" s="18" t="str">
        <f>+Sitio_Publico[[#This Row],[idcoleccion]]&amp;"-"&amp;Sitio_Publico[[#This Row],[id]]</f>
        <v>000-2412</v>
      </c>
      <c r="W2413" s="18">
        <f>+VLOOKUP(Sitio_Publico[[#This Row],[territorio]],Estructura!$AE$4:$AH$1067,4,0)</f>
        <v>30010404</v>
      </c>
      <c r="X2413" s="18" t="str">
        <f>+VLOOKUP(Sitio_Publico[[#This Row],[tema]],Estructura!$G$4:$J$532,4,0)</f>
        <v>T-2</v>
      </c>
      <c r="Y2413" s="18" t="str">
        <f>+VLOOKUP(Sitio_Publico[[#This Row],[contenido]],Estructura!$L$4:$O$473,4,0)</f>
        <v>C-16</v>
      </c>
      <c r="Z2413" s="18" t="str">
        <f>+VLOOKUP(Sitio_Publico[[#This Row],[Filtro Integrado]],Estructura!$U$4:$W$529,3,0)</f>
        <v>FI-0</v>
      </c>
      <c r="AA2413" s="18" t="str">
        <f>+VLOOKUP(Sitio_Publico[[#This Row],[Muestra]],Estructura!$Y$4:$AB$483,4,0)</f>
        <v>M-000159</v>
      </c>
    </row>
    <row r="2414" spans="1:27" ht="51" x14ac:dyDescent="0.3">
      <c r="A2414" s="16">
        <f t="shared" si="37"/>
        <v>2413</v>
      </c>
      <c r="B2414" s="47" t="s">
        <v>15118</v>
      </c>
      <c r="C2414" s="13" t="s">
        <v>10447</v>
      </c>
      <c r="D2414" s="13" t="s">
        <v>10448</v>
      </c>
      <c r="E2414" s="44">
        <v>8103</v>
      </c>
      <c r="F2414" s="13" t="s">
        <v>10449</v>
      </c>
      <c r="G2414" s="23" t="s">
        <v>10466</v>
      </c>
      <c r="H2414" s="42" t="s">
        <v>458</v>
      </c>
      <c r="I2414" s="28" t="s">
        <v>164</v>
      </c>
      <c r="J2414" s="12" t="s">
        <v>393</v>
      </c>
      <c r="K2414" s="28" t="s">
        <v>10492</v>
      </c>
      <c r="L2414" s="12" t="s">
        <v>10452</v>
      </c>
      <c r="M2414" s="12" t="s">
        <v>587</v>
      </c>
      <c r="N2414" s="12" t="s">
        <v>10454</v>
      </c>
      <c r="O2414" s="26" t="s">
        <v>12097</v>
      </c>
      <c r="P2414" s="26" t="s">
        <v>12098</v>
      </c>
      <c r="Q2414" s="25" t="s">
        <v>10495</v>
      </c>
      <c r="R2414" s="26" t="s">
        <v>12099</v>
      </c>
      <c r="S2414" s="15" t="s">
        <v>12100</v>
      </c>
      <c r="T2414" s="52">
        <v>0</v>
      </c>
      <c r="U2414" s="22" t="s">
        <v>12101</v>
      </c>
      <c r="V2414" s="18" t="str">
        <f>+Sitio_Publico[[#This Row],[idcoleccion]]&amp;"-"&amp;Sitio_Publico[[#This Row],[id]]</f>
        <v>000-2413</v>
      </c>
      <c r="W2414" s="18">
        <f>+VLOOKUP(Sitio_Publico[[#This Row],[territorio]],Estructura!$AE$4:$AH$1067,4,0)</f>
        <v>30008103</v>
      </c>
      <c r="X2414" s="18" t="str">
        <f>+VLOOKUP(Sitio_Publico[[#This Row],[tema]],Estructura!$G$4:$J$532,4,0)</f>
        <v>T-2</v>
      </c>
      <c r="Y2414" s="18" t="str">
        <f>+VLOOKUP(Sitio_Publico[[#This Row],[contenido]],Estructura!$L$4:$O$473,4,0)</f>
        <v>C-17</v>
      </c>
      <c r="Z2414" s="18" t="str">
        <f>+VLOOKUP(Sitio_Publico[[#This Row],[Filtro Integrado]],Estructura!$U$4:$W$529,3,0)</f>
        <v>FI-0</v>
      </c>
      <c r="AA2414" s="18" t="str">
        <f>+VLOOKUP(Sitio_Publico[[#This Row],[Muestra]],Estructura!$Y$4:$AB$483,4,0)</f>
        <v>M-000162</v>
      </c>
    </row>
    <row r="2415" spans="1:27" ht="51" x14ac:dyDescent="0.3">
      <c r="A2415" s="16">
        <f t="shared" si="37"/>
        <v>2414</v>
      </c>
      <c r="B2415" s="47" t="s">
        <v>15118</v>
      </c>
      <c r="C2415" s="13" t="s">
        <v>10447</v>
      </c>
      <c r="D2415" s="13" t="s">
        <v>10448</v>
      </c>
      <c r="E2415" s="44">
        <v>13128</v>
      </c>
      <c r="F2415" s="13" t="s">
        <v>10449</v>
      </c>
      <c r="G2415" s="23" t="s">
        <v>10459</v>
      </c>
      <c r="H2415" s="42" t="s">
        <v>458</v>
      </c>
      <c r="I2415" s="28" t="s">
        <v>323</v>
      </c>
      <c r="J2415" s="12" t="s">
        <v>393</v>
      </c>
      <c r="K2415" s="28" t="s">
        <v>10459</v>
      </c>
      <c r="L2415" s="12" t="s">
        <v>10474</v>
      </c>
      <c r="M2415" s="12" t="s">
        <v>10453</v>
      </c>
      <c r="N2415" s="12" t="s">
        <v>10454</v>
      </c>
      <c r="O2415" s="26" t="s">
        <v>12102</v>
      </c>
      <c r="P2415" s="26" t="s">
        <v>12103</v>
      </c>
      <c r="Q2415" s="25" t="s">
        <v>10482</v>
      </c>
      <c r="R2415" s="26" t="s">
        <v>12104</v>
      </c>
      <c r="S2415" s="15" t="s">
        <v>12105</v>
      </c>
      <c r="T2415" s="52">
        <v>0</v>
      </c>
      <c r="U2415" s="22" t="s">
        <v>12106</v>
      </c>
      <c r="V2415" s="18" t="str">
        <f>+Sitio_Publico[[#This Row],[idcoleccion]]&amp;"-"&amp;Sitio_Publico[[#This Row],[id]]</f>
        <v>000-2414</v>
      </c>
      <c r="W2415" s="18">
        <f>+VLOOKUP(Sitio_Publico[[#This Row],[territorio]],Estructura!$AE$4:$AH$1067,4,0)</f>
        <v>30013128</v>
      </c>
      <c r="X2415" s="18" t="str">
        <f>+VLOOKUP(Sitio_Publico[[#This Row],[tema]],Estructura!$G$4:$J$532,4,0)</f>
        <v>T-2</v>
      </c>
      <c r="Y2415" s="18" t="str">
        <f>+VLOOKUP(Sitio_Publico[[#This Row],[contenido]],Estructura!$L$4:$O$473,4,0)</f>
        <v>C-16</v>
      </c>
      <c r="Z2415" s="18" t="str">
        <f>+VLOOKUP(Sitio_Publico[[#This Row],[Filtro Integrado]],Estructura!$U$4:$W$529,3,0)</f>
        <v>FI-0</v>
      </c>
      <c r="AA2415" s="18" t="str">
        <f>+VLOOKUP(Sitio_Publico[[#This Row],[Muestra]],Estructura!$Y$4:$AB$483,4,0)</f>
        <v>M-000159</v>
      </c>
    </row>
    <row r="2416" spans="1:27" ht="40.799999999999997" x14ac:dyDescent="0.3">
      <c r="A2416" s="16">
        <f t="shared" si="37"/>
        <v>2415</v>
      </c>
      <c r="B2416" s="47" t="s">
        <v>15118</v>
      </c>
      <c r="C2416" s="13" t="s">
        <v>10447</v>
      </c>
      <c r="D2416" s="13" t="s">
        <v>10448</v>
      </c>
      <c r="E2416" s="44">
        <v>9210</v>
      </c>
      <c r="F2416" s="13" t="s">
        <v>10449</v>
      </c>
      <c r="G2416" s="23" t="s">
        <v>10473</v>
      </c>
      <c r="H2416" s="42" t="s">
        <v>458</v>
      </c>
      <c r="I2416" s="28" t="s">
        <v>246</v>
      </c>
      <c r="J2416" s="12" t="s">
        <v>393</v>
      </c>
      <c r="K2416" s="28" t="s">
        <v>10473</v>
      </c>
      <c r="L2416" s="12" t="s">
        <v>10474</v>
      </c>
      <c r="M2416" s="12" t="s">
        <v>10453</v>
      </c>
      <c r="N2416" s="12" t="s">
        <v>10454</v>
      </c>
      <c r="O2416" s="26" t="s">
        <v>12107</v>
      </c>
      <c r="P2416" s="26" t="s">
        <v>12108</v>
      </c>
      <c r="Q2416" s="25" t="s">
        <v>10495</v>
      </c>
      <c r="R2416" s="26" t="s">
        <v>12109</v>
      </c>
      <c r="S2416" s="15" t="s">
        <v>12110</v>
      </c>
      <c r="T2416" s="52">
        <v>0</v>
      </c>
      <c r="U2416" s="22" t="s">
        <v>12111</v>
      </c>
      <c r="V2416" s="18" t="str">
        <f>+Sitio_Publico[[#This Row],[idcoleccion]]&amp;"-"&amp;Sitio_Publico[[#This Row],[id]]</f>
        <v>000-2415</v>
      </c>
      <c r="W2416" s="18">
        <f>+VLOOKUP(Sitio_Publico[[#This Row],[territorio]],Estructura!$AE$4:$AH$1067,4,0)</f>
        <v>30009210</v>
      </c>
      <c r="X2416" s="18" t="str">
        <f>+VLOOKUP(Sitio_Publico[[#This Row],[tema]],Estructura!$G$4:$J$532,4,0)</f>
        <v>T-2</v>
      </c>
      <c r="Y2416" s="18" t="str">
        <f>+VLOOKUP(Sitio_Publico[[#This Row],[contenido]],Estructura!$L$4:$O$473,4,0)</f>
        <v>C-18</v>
      </c>
      <c r="Z2416" s="18" t="str">
        <f>+VLOOKUP(Sitio_Publico[[#This Row],[Filtro Integrado]],Estructura!$U$4:$W$529,3,0)</f>
        <v>FI-0</v>
      </c>
      <c r="AA2416" s="18" t="str">
        <f>+VLOOKUP(Sitio_Publico[[#This Row],[Muestra]],Estructura!$Y$4:$AB$483,4,0)</f>
        <v>M-000160</v>
      </c>
    </row>
    <row r="2417" spans="1:27" ht="51" x14ac:dyDescent="0.3">
      <c r="A2417" s="16">
        <f t="shared" si="37"/>
        <v>2416</v>
      </c>
      <c r="B2417" s="47" t="s">
        <v>15118</v>
      </c>
      <c r="C2417" s="13" t="s">
        <v>10447</v>
      </c>
      <c r="D2417" s="13" t="s">
        <v>10448</v>
      </c>
      <c r="E2417" s="44">
        <v>7109</v>
      </c>
      <c r="F2417" s="13" t="s">
        <v>10449</v>
      </c>
      <c r="G2417" s="23" t="s">
        <v>10459</v>
      </c>
      <c r="H2417" s="42" t="s">
        <v>458</v>
      </c>
      <c r="I2417" s="28" t="s">
        <v>140</v>
      </c>
      <c r="J2417" s="12" t="s">
        <v>393</v>
      </c>
      <c r="K2417" s="28" t="s">
        <v>10459</v>
      </c>
      <c r="L2417" s="12" t="s">
        <v>10452</v>
      </c>
      <c r="M2417" s="12" t="s">
        <v>10453</v>
      </c>
      <c r="N2417" s="12" t="s">
        <v>10454</v>
      </c>
      <c r="O2417" s="26" t="s">
        <v>12112</v>
      </c>
      <c r="P2417" s="26" t="s">
        <v>12113</v>
      </c>
      <c r="Q2417" s="25" t="s">
        <v>456</v>
      </c>
      <c r="R2417" s="26" t="s">
        <v>12114</v>
      </c>
      <c r="S2417" s="15" t="s">
        <v>12115</v>
      </c>
      <c r="T2417" s="52">
        <v>0</v>
      </c>
      <c r="U2417" s="22" t="s">
        <v>2346</v>
      </c>
      <c r="V2417" s="18" t="str">
        <f>+Sitio_Publico[[#This Row],[idcoleccion]]&amp;"-"&amp;Sitio_Publico[[#This Row],[id]]</f>
        <v>000-2416</v>
      </c>
      <c r="W2417" s="18">
        <f>+VLOOKUP(Sitio_Publico[[#This Row],[territorio]],Estructura!$AE$4:$AH$1067,4,0)</f>
        <v>30007109</v>
      </c>
      <c r="X2417" s="18" t="str">
        <f>+VLOOKUP(Sitio_Publico[[#This Row],[tema]],Estructura!$G$4:$J$532,4,0)</f>
        <v>T-2</v>
      </c>
      <c r="Y2417" s="18" t="str">
        <f>+VLOOKUP(Sitio_Publico[[#This Row],[contenido]],Estructura!$L$4:$O$473,4,0)</f>
        <v>C-16</v>
      </c>
      <c r="Z2417" s="18" t="str">
        <f>+VLOOKUP(Sitio_Publico[[#This Row],[Filtro Integrado]],Estructura!$U$4:$W$529,3,0)</f>
        <v>FI-0</v>
      </c>
      <c r="AA2417" s="18" t="str">
        <f>+VLOOKUP(Sitio_Publico[[#This Row],[Muestra]],Estructura!$Y$4:$AB$483,4,0)</f>
        <v>M-000159</v>
      </c>
    </row>
    <row r="2418" spans="1:27" ht="51" x14ac:dyDescent="0.3">
      <c r="A2418" s="16">
        <f t="shared" si="37"/>
        <v>2417</v>
      </c>
      <c r="B2418" s="47" t="s">
        <v>15118</v>
      </c>
      <c r="C2418" s="13" t="s">
        <v>10447</v>
      </c>
      <c r="D2418" s="13" t="s">
        <v>10448</v>
      </c>
      <c r="E2418" s="44">
        <v>13202</v>
      </c>
      <c r="F2418" s="13" t="s">
        <v>10449</v>
      </c>
      <c r="G2418" s="23" t="s">
        <v>10466</v>
      </c>
      <c r="H2418" s="42" t="s">
        <v>458</v>
      </c>
      <c r="I2418" s="28" t="s">
        <v>329</v>
      </c>
      <c r="J2418" s="12" t="s">
        <v>393</v>
      </c>
      <c r="K2418" s="28" t="s">
        <v>10492</v>
      </c>
      <c r="L2418" s="12" t="s">
        <v>10452</v>
      </c>
      <c r="M2418" s="12" t="s">
        <v>587</v>
      </c>
      <c r="N2418" s="12" t="s">
        <v>10454</v>
      </c>
      <c r="O2418" s="26" t="s">
        <v>12116</v>
      </c>
      <c r="P2418" s="26" t="s">
        <v>12117</v>
      </c>
      <c r="Q2418" s="25" t="s">
        <v>10495</v>
      </c>
      <c r="R2418" s="26" t="s">
        <v>12118</v>
      </c>
      <c r="S2418" s="15" t="s">
        <v>12119</v>
      </c>
      <c r="T2418" s="52">
        <v>0</v>
      </c>
      <c r="U2418" s="22" t="s">
        <v>12120</v>
      </c>
      <c r="V2418" s="18" t="str">
        <f>+Sitio_Publico[[#This Row],[idcoleccion]]&amp;"-"&amp;Sitio_Publico[[#This Row],[id]]</f>
        <v>000-2417</v>
      </c>
      <c r="W2418" s="18">
        <f>+VLOOKUP(Sitio_Publico[[#This Row],[territorio]],Estructura!$AE$4:$AH$1067,4,0)</f>
        <v>30013202</v>
      </c>
      <c r="X2418" s="18" t="str">
        <f>+VLOOKUP(Sitio_Publico[[#This Row],[tema]],Estructura!$G$4:$J$532,4,0)</f>
        <v>T-2</v>
      </c>
      <c r="Y2418" s="18" t="str">
        <f>+VLOOKUP(Sitio_Publico[[#This Row],[contenido]],Estructura!$L$4:$O$473,4,0)</f>
        <v>C-17</v>
      </c>
      <c r="Z2418" s="18" t="str">
        <f>+VLOOKUP(Sitio_Publico[[#This Row],[Filtro Integrado]],Estructura!$U$4:$W$529,3,0)</f>
        <v>FI-0</v>
      </c>
      <c r="AA2418" s="18" t="str">
        <f>+VLOOKUP(Sitio_Publico[[#This Row],[Muestra]],Estructura!$Y$4:$AB$483,4,0)</f>
        <v>M-000162</v>
      </c>
    </row>
    <row r="2419" spans="1:27" ht="51" x14ac:dyDescent="0.3">
      <c r="A2419" s="16">
        <f t="shared" si="37"/>
        <v>2418</v>
      </c>
      <c r="B2419" s="47" t="s">
        <v>15118</v>
      </c>
      <c r="C2419" s="13" t="s">
        <v>10447</v>
      </c>
      <c r="D2419" s="13" t="s">
        <v>10448</v>
      </c>
      <c r="E2419" s="44">
        <v>11301</v>
      </c>
      <c r="F2419" s="13" t="s">
        <v>10449</v>
      </c>
      <c r="G2419" s="23" t="s">
        <v>10466</v>
      </c>
      <c r="H2419" s="42" t="s">
        <v>458</v>
      </c>
      <c r="I2419" s="28" t="s">
        <v>283</v>
      </c>
      <c r="J2419" s="12" t="s">
        <v>393</v>
      </c>
      <c r="K2419" s="28" t="s">
        <v>10492</v>
      </c>
      <c r="L2419" s="12" t="s">
        <v>10452</v>
      </c>
      <c r="M2419" s="12" t="s">
        <v>587</v>
      </c>
      <c r="N2419" s="12" t="s">
        <v>10454</v>
      </c>
      <c r="O2419" s="26" t="s">
        <v>12121</v>
      </c>
      <c r="P2419" s="26" t="s">
        <v>12122</v>
      </c>
      <c r="Q2419" s="25" t="s">
        <v>10495</v>
      </c>
      <c r="R2419" s="26" t="s">
        <v>12123</v>
      </c>
      <c r="S2419" s="15" t="s">
        <v>12124</v>
      </c>
      <c r="T2419" s="52">
        <v>0</v>
      </c>
      <c r="U2419" s="22" t="s">
        <v>12125</v>
      </c>
      <c r="V2419" s="18" t="str">
        <f>+Sitio_Publico[[#This Row],[idcoleccion]]&amp;"-"&amp;Sitio_Publico[[#This Row],[id]]</f>
        <v>000-2418</v>
      </c>
      <c r="W2419" s="18">
        <f>+VLOOKUP(Sitio_Publico[[#This Row],[territorio]],Estructura!$AE$4:$AH$1067,4,0)</f>
        <v>30011301</v>
      </c>
      <c r="X2419" s="18" t="str">
        <f>+VLOOKUP(Sitio_Publico[[#This Row],[tema]],Estructura!$G$4:$J$532,4,0)</f>
        <v>T-2</v>
      </c>
      <c r="Y2419" s="18" t="str">
        <f>+VLOOKUP(Sitio_Publico[[#This Row],[contenido]],Estructura!$L$4:$O$473,4,0)</f>
        <v>C-17</v>
      </c>
      <c r="Z2419" s="18" t="str">
        <f>+VLOOKUP(Sitio_Publico[[#This Row],[Filtro Integrado]],Estructura!$U$4:$W$529,3,0)</f>
        <v>FI-0</v>
      </c>
      <c r="AA2419" s="18" t="str">
        <f>+VLOOKUP(Sitio_Publico[[#This Row],[Muestra]],Estructura!$Y$4:$AB$483,4,0)</f>
        <v>M-000162</v>
      </c>
    </row>
    <row r="2420" spans="1:27" ht="51" x14ac:dyDescent="0.3">
      <c r="A2420" s="16">
        <f t="shared" si="37"/>
        <v>2419</v>
      </c>
      <c r="B2420" s="47" t="s">
        <v>15118</v>
      </c>
      <c r="C2420" s="13" t="s">
        <v>10447</v>
      </c>
      <c r="D2420" s="13" t="s">
        <v>10448</v>
      </c>
      <c r="E2420" s="44">
        <v>8</v>
      </c>
      <c r="F2420" s="13" t="s">
        <v>10465</v>
      </c>
      <c r="G2420" s="23" t="s">
        <v>10459</v>
      </c>
      <c r="H2420" s="42" t="s">
        <v>457</v>
      </c>
      <c r="I2420" s="28" t="s">
        <v>371</v>
      </c>
      <c r="J2420" s="12" t="s">
        <v>393</v>
      </c>
      <c r="K2420" s="28" t="s">
        <v>10459</v>
      </c>
      <c r="L2420" s="12" t="s">
        <v>10474</v>
      </c>
      <c r="M2420" s="12" t="s">
        <v>10453</v>
      </c>
      <c r="N2420" s="12" t="s">
        <v>10454</v>
      </c>
      <c r="O2420" s="26" t="s">
        <v>12126</v>
      </c>
      <c r="P2420" s="26" t="s">
        <v>12127</v>
      </c>
      <c r="Q2420" s="25" t="s">
        <v>10482</v>
      </c>
      <c r="R2420" s="26" t="s">
        <v>12128</v>
      </c>
      <c r="S2420" s="15" t="s">
        <v>12129</v>
      </c>
      <c r="T2420" s="52">
        <v>0</v>
      </c>
      <c r="U2420" s="22" t="s">
        <v>12130</v>
      </c>
      <c r="V2420" s="18" t="str">
        <f>+Sitio_Publico[[#This Row],[idcoleccion]]&amp;"-"&amp;Sitio_Publico[[#This Row],[id]]</f>
        <v>000-2419</v>
      </c>
      <c r="W2420" s="18">
        <f>+VLOOKUP(Sitio_Publico[[#This Row],[territorio]],Estructura!$AE$4:$AH$1067,4,0)</f>
        <v>20000008</v>
      </c>
      <c r="X2420" s="18" t="str">
        <f>+VLOOKUP(Sitio_Publico[[#This Row],[tema]],Estructura!$G$4:$J$532,4,0)</f>
        <v>T-1</v>
      </c>
      <c r="Y2420" s="18" t="str">
        <f>+VLOOKUP(Sitio_Publico[[#This Row],[contenido]],Estructura!$L$4:$O$473,4,0)</f>
        <v>C-16</v>
      </c>
      <c r="Z2420" s="18" t="str">
        <f>+VLOOKUP(Sitio_Publico[[#This Row],[Filtro Integrado]],Estructura!$U$4:$W$529,3,0)</f>
        <v>FI-0</v>
      </c>
      <c r="AA2420" s="18" t="str">
        <f>+VLOOKUP(Sitio_Publico[[#This Row],[Muestra]],Estructura!$Y$4:$AB$483,4,0)</f>
        <v>M-000159</v>
      </c>
    </row>
    <row r="2421" spans="1:27" ht="51" x14ac:dyDescent="0.3">
      <c r="A2421" s="16">
        <f t="shared" si="37"/>
        <v>2420</v>
      </c>
      <c r="B2421" s="47" t="s">
        <v>15118</v>
      </c>
      <c r="C2421" s="13" t="s">
        <v>10447</v>
      </c>
      <c r="D2421" s="13" t="s">
        <v>10448</v>
      </c>
      <c r="E2421" s="44">
        <v>8303</v>
      </c>
      <c r="F2421" s="13" t="s">
        <v>10449</v>
      </c>
      <c r="G2421" s="23" t="s">
        <v>10459</v>
      </c>
      <c r="H2421" s="42" t="s">
        <v>458</v>
      </c>
      <c r="I2421" s="28" t="s">
        <v>183</v>
      </c>
      <c r="J2421" s="12" t="s">
        <v>393</v>
      </c>
      <c r="K2421" s="28" t="s">
        <v>10459</v>
      </c>
      <c r="L2421" s="12" t="s">
        <v>10474</v>
      </c>
      <c r="M2421" s="12" t="s">
        <v>10453</v>
      </c>
      <c r="N2421" s="12" t="s">
        <v>10454</v>
      </c>
      <c r="O2421" s="26" t="s">
        <v>12131</v>
      </c>
      <c r="P2421" s="26" t="s">
        <v>12132</v>
      </c>
      <c r="Q2421" s="25" t="s">
        <v>10482</v>
      </c>
      <c r="R2421" s="26" t="s">
        <v>12133</v>
      </c>
      <c r="S2421" s="15" t="s">
        <v>12134</v>
      </c>
      <c r="T2421" s="52">
        <v>0</v>
      </c>
      <c r="U2421" s="22" t="s">
        <v>12135</v>
      </c>
      <c r="V2421" s="18" t="str">
        <f>+Sitio_Publico[[#This Row],[idcoleccion]]&amp;"-"&amp;Sitio_Publico[[#This Row],[id]]</f>
        <v>000-2420</v>
      </c>
      <c r="W2421" s="18">
        <f>+VLOOKUP(Sitio_Publico[[#This Row],[territorio]],Estructura!$AE$4:$AH$1067,4,0)</f>
        <v>30008303</v>
      </c>
      <c r="X2421" s="18" t="str">
        <f>+VLOOKUP(Sitio_Publico[[#This Row],[tema]],Estructura!$G$4:$J$532,4,0)</f>
        <v>T-2</v>
      </c>
      <c r="Y2421" s="18" t="str">
        <f>+VLOOKUP(Sitio_Publico[[#This Row],[contenido]],Estructura!$L$4:$O$473,4,0)</f>
        <v>C-16</v>
      </c>
      <c r="Z2421" s="18" t="str">
        <f>+VLOOKUP(Sitio_Publico[[#This Row],[Filtro Integrado]],Estructura!$U$4:$W$529,3,0)</f>
        <v>FI-0</v>
      </c>
      <c r="AA2421" s="18" t="str">
        <f>+VLOOKUP(Sitio_Publico[[#This Row],[Muestra]],Estructura!$Y$4:$AB$483,4,0)</f>
        <v>M-000159</v>
      </c>
    </row>
    <row r="2422" spans="1:27" ht="40.799999999999997" x14ac:dyDescent="0.3">
      <c r="A2422" s="16">
        <f t="shared" si="37"/>
        <v>2421</v>
      </c>
      <c r="B2422" s="47" t="s">
        <v>15118</v>
      </c>
      <c r="C2422" s="13" t="s">
        <v>10447</v>
      </c>
      <c r="D2422" s="13" t="s">
        <v>10448</v>
      </c>
      <c r="E2422" s="44">
        <v>5107</v>
      </c>
      <c r="F2422" s="13" t="s">
        <v>10449</v>
      </c>
      <c r="G2422" s="23" t="s">
        <v>10473</v>
      </c>
      <c r="H2422" s="42" t="s">
        <v>458</v>
      </c>
      <c r="I2422" s="28" t="s">
        <v>67</v>
      </c>
      <c r="J2422" s="12" t="s">
        <v>393</v>
      </c>
      <c r="K2422" s="28" t="s">
        <v>10473</v>
      </c>
      <c r="L2422" s="12" t="s">
        <v>10474</v>
      </c>
      <c r="M2422" s="12" t="s">
        <v>10453</v>
      </c>
      <c r="N2422" s="12" t="s">
        <v>10454</v>
      </c>
      <c r="O2422" s="26" t="s">
        <v>12136</v>
      </c>
      <c r="P2422" s="26" t="s">
        <v>12137</v>
      </c>
      <c r="Q2422" s="25" t="s">
        <v>10495</v>
      </c>
      <c r="R2422" s="26" t="s">
        <v>12138</v>
      </c>
      <c r="S2422" s="15" t="s">
        <v>12139</v>
      </c>
      <c r="T2422" s="52">
        <v>0</v>
      </c>
      <c r="U2422" s="22" t="s">
        <v>12140</v>
      </c>
      <c r="V2422" s="18" t="str">
        <f>+Sitio_Publico[[#This Row],[idcoleccion]]&amp;"-"&amp;Sitio_Publico[[#This Row],[id]]</f>
        <v>000-2421</v>
      </c>
      <c r="W2422" s="18">
        <f>+VLOOKUP(Sitio_Publico[[#This Row],[territorio]],Estructura!$AE$4:$AH$1067,4,0)</f>
        <v>30005107</v>
      </c>
      <c r="X2422" s="18" t="str">
        <f>+VLOOKUP(Sitio_Publico[[#This Row],[tema]],Estructura!$G$4:$J$532,4,0)</f>
        <v>T-2</v>
      </c>
      <c r="Y2422" s="18" t="str">
        <f>+VLOOKUP(Sitio_Publico[[#This Row],[contenido]],Estructura!$L$4:$O$473,4,0)</f>
        <v>C-18</v>
      </c>
      <c r="Z2422" s="18" t="str">
        <f>+VLOOKUP(Sitio_Publico[[#This Row],[Filtro Integrado]],Estructura!$U$4:$W$529,3,0)</f>
        <v>FI-0</v>
      </c>
      <c r="AA2422" s="18" t="str">
        <f>+VLOOKUP(Sitio_Publico[[#This Row],[Muestra]],Estructura!$Y$4:$AB$483,4,0)</f>
        <v>M-000160</v>
      </c>
    </row>
    <row r="2423" spans="1:27" ht="51" x14ac:dyDescent="0.3">
      <c r="A2423" s="16">
        <f t="shared" si="37"/>
        <v>2422</v>
      </c>
      <c r="B2423" s="47" t="s">
        <v>15118</v>
      </c>
      <c r="C2423" s="13" t="s">
        <v>10447</v>
      </c>
      <c r="D2423" s="13" t="s">
        <v>10448</v>
      </c>
      <c r="E2423" s="44">
        <v>10301</v>
      </c>
      <c r="F2423" s="13" t="s">
        <v>10449</v>
      </c>
      <c r="G2423" s="23" t="s">
        <v>10459</v>
      </c>
      <c r="H2423" s="42" t="s">
        <v>458</v>
      </c>
      <c r="I2423" s="28" t="s">
        <v>267</v>
      </c>
      <c r="J2423" s="12" t="s">
        <v>393</v>
      </c>
      <c r="K2423" s="28" t="s">
        <v>10459</v>
      </c>
      <c r="L2423" s="12" t="s">
        <v>10474</v>
      </c>
      <c r="M2423" s="12" t="s">
        <v>10453</v>
      </c>
      <c r="N2423" s="12" t="s">
        <v>10454</v>
      </c>
      <c r="O2423" s="26" t="s">
        <v>12141</v>
      </c>
      <c r="P2423" s="26" t="s">
        <v>12142</v>
      </c>
      <c r="Q2423" s="25" t="s">
        <v>10482</v>
      </c>
      <c r="R2423" s="26" t="s">
        <v>12143</v>
      </c>
      <c r="S2423" s="15" t="s">
        <v>12144</v>
      </c>
      <c r="T2423" s="52">
        <v>0</v>
      </c>
      <c r="U2423" s="22" t="s">
        <v>12145</v>
      </c>
      <c r="V2423" s="18" t="str">
        <f>+Sitio_Publico[[#This Row],[idcoleccion]]&amp;"-"&amp;Sitio_Publico[[#This Row],[id]]</f>
        <v>000-2422</v>
      </c>
      <c r="W2423" s="18">
        <f>+VLOOKUP(Sitio_Publico[[#This Row],[territorio]],Estructura!$AE$4:$AH$1067,4,0)</f>
        <v>30010301</v>
      </c>
      <c r="X2423" s="18" t="str">
        <f>+VLOOKUP(Sitio_Publico[[#This Row],[tema]],Estructura!$G$4:$J$532,4,0)</f>
        <v>T-2</v>
      </c>
      <c r="Y2423" s="18" t="str">
        <f>+VLOOKUP(Sitio_Publico[[#This Row],[contenido]],Estructura!$L$4:$O$473,4,0)</f>
        <v>C-16</v>
      </c>
      <c r="Z2423" s="18" t="str">
        <f>+VLOOKUP(Sitio_Publico[[#This Row],[Filtro Integrado]],Estructura!$U$4:$W$529,3,0)</f>
        <v>FI-0</v>
      </c>
      <c r="AA2423" s="18" t="str">
        <f>+VLOOKUP(Sitio_Publico[[#This Row],[Muestra]],Estructura!$Y$4:$AB$483,4,0)</f>
        <v>M-000159</v>
      </c>
    </row>
    <row r="2424" spans="1:27" ht="51" x14ac:dyDescent="0.3">
      <c r="A2424" s="16">
        <f t="shared" si="37"/>
        <v>2423</v>
      </c>
      <c r="B2424" s="47" t="s">
        <v>15118</v>
      </c>
      <c r="C2424" s="13" t="s">
        <v>10447</v>
      </c>
      <c r="D2424" s="13" t="s">
        <v>10448</v>
      </c>
      <c r="E2424" s="44">
        <v>7306</v>
      </c>
      <c r="F2424" s="13" t="s">
        <v>10449</v>
      </c>
      <c r="G2424" s="23" t="s">
        <v>10466</v>
      </c>
      <c r="H2424" s="42" t="s">
        <v>458</v>
      </c>
      <c r="I2424" s="28" t="s">
        <v>150</v>
      </c>
      <c r="J2424" s="12" t="s">
        <v>393</v>
      </c>
      <c r="K2424" s="28" t="s">
        <v>10524</v>
      </c>
      <c r="L2424" s="12" t="s">
        <v>10452</v>
      </c>
      <c r="M2424" s="12" t="s">
        <v>10453</v>
      </c>
      <c r="N2424" s="12" t="s">
        <v>10454</v>
      </c>
      <c r="O2424" s="26" t="s">
        <v>12146</v>
      </c>
      <c r="P2424" s="26" t="s">
        <v>12147</v>
      </c>
      <c r="Q2424" s="25" t="s">
        <v>456</v>
      </c>
      <c r="R2424" s="26" t="s">
        <v>12148</v>
      </c>
      <c r="S2424" s="15" t="s">
        <v>12149</v>
      </c>
      <c r="T2424" s="52">
        <v>0</v>
      </c>
      <c r="U2424" s="22" t="s">
        <v>12150</v>
      </c>
      <c r="V2424" s="18" t="str">
        <f>+Sitio_Publico[[#This Row],[idcoleccion]]&amp;"-"&amp;Sitio_Publico[[#This Row],[id]]</f>
        <v>000-2423</v>
      </c>
      <c r="W2424" s="18">
        <f>+VLOOKUP(Sitio_Publico[[#This Row],[territorio]],Estructura!$AE$4:$AH$1067,4,0)</f>
        <v>30007306</v>
      </c>
      <c r="X2424" s="18" t="str">
        <f>+VLOOKUP(Sitio_Publico[[#This Row],[tema]],Estructura!$G$4:$J$532,4,0)</f>
        <v>T-2</v>
      </c>
      <c r="Y2424" s="18" t="str">
        <f>+VLOOKUP(Sitio_Publico[[#This Row],[contenido]],Estructura!$L$4:$O$473,4,0)</f>
        <v>C-17</v>
      </c>
      <c r="Z2424" s="18" t="str">
        <f>+VLOOKUP(Sitio_Publico[[#This Row],[Filtro Integrado]],Estructura!$U$4:$W$529,3,0)</f>
        <v>FI-0</v>
      </c>
      <c r="AA2424" s="18" t="str">
        <f>+VLOOKUP(Sitio_Publico[[#This Row],[Muestra]],Estructura!$Y$4:$AB$483,4,0)</f>
        <v>M-00048</v>
      </c>
    </row>
    <row r="2425" spans="1:27" ht="51" x14ac:dyDescent="0.3">
      <c r="A2425" s="16">
        <f t="shared" si="37"/>
        <v>2424</v>
      </c>
      <c r="B2425" s="47" t="s">
        <v>15118</v>
      </c>
      <c r="C2425" s="13" t="s">
        <v>10447</v>
      </c>
      <c r="D2425" s="13" t="s">
        <v>10448</v>
      </c>
      <c r="E2425" s="44">
        <v>13201</v>
      </c>
      <c r="F2425" s="13" t="s">
        <v>10449</v>
      </c>
      <c r="G2425" s="23" t="s">
        <v>10466</v>
      </c>
      <c r="H2425" s="42" t="s">
        <v>458</v>
      </c>
      <c r="I2425" s="28" t="s">
        <v>328</v>
      </c>
      <c r="J2425" s="12" t="s">
        <v>393</v>
      </c>
      <c r="K2425" s="28" t="s">
        <v>10524</v>
      </c>
      <c r="L2425" s="12" t="s">
        <v>10452</v>
      </c>
      <c r="M2425" s="12" t="s">
        <v>10453</v>
      </c>
      <c r="N2425" s="12" t="s">
        <v>10454</v>
      </c>
      <c r="O2425" s="26" t="s">
        <v>12151</v>
      </c>
      <c r="P2425" s="26" t="s">
        <v>12152</v>
      </c>
      <c r="Q2425" s="25" t="s">
        <v>456</v>
      </c>
      <c r="R2425" s="26" t="s">
        <v>12153</v>
      </c>
      <c r="S2425" s="15" t="s">
        <v>12154</v>
      </c>
      <c r="T2425" s="52">
        <v>0</v>
      </c>
      <c r="U2425" s="22" t="s">
        <v>12155</v>
      </c>
      <c r="V2425" s="18" t="str">
        <f>+Sitio_Publico[[#This Row],[idcoleccion]]&amp;"-"&amp;Sitio_Publico[[#This Row],[id]]</f>
        <v>000-2424</v>
      </c>
      <c r="W2425" s="18">
        <f>+VLOOKUP(Sitio_Publico[[#This Row],[territorio]],Estructura!$AE$4:$AH$1067,4,0)</f>
        <v>30013201</v>
      </c>
      <c r="X2425" s="18" t="str">
        <f>+VLOOKUP(Sitio_Publico[[#This Row],[tema]],Estructura!$G$4:$J$532,4,0)</f>
        <v>T-2</v>
      </c>
      <c r="Y2425" s="18" t="str">
        <f>+VLOOKUP(Sitio_Publico[[#This Row],[contenido]],Estructura!$L$4:$O$473,4,0)</f>
        <v>C-17</v>
      </c>
      <c r="Z2425" s="18" t="str">
        <f>+VLOOKUP(Sitio_Publico[[#This Row],[Filtro Integrado]],Estructura!$U$4:$W$529,3,0)</f>
        <v>FI-0</v>
      </c>
      <c r="AA2425" s="18" t="str">
        <f>+VLOOKUP(Sitio_Publico[[#This Row],[Muestra]],Estructura!$Y$4:$AB$483,4,0)</f>
        <v>M-00048</v>
      </c>
    </row>
    <row r="2426" spans="1:27" ht="40.799999999999997" x14ac:dyDescent="0.3">
      <c r="A2426" s="16">
        <f t="shared" si="37"/>
        <v>2425</v>
      </c>
      <c r="B2426" s="47" t="s">
        <v>15118</v>
      </c>
      <c r="C2426" s="13" t="s">
        <v>10447</v>
      </c>
      <c r="D2426" s="13" t="s">
        <v>10448</v>
      </c>
      <c r="E2426" s="44">
        <v>6307</v>
      </c>
      <c r="F2426" s="13" t="s">
        <v>10449</v>
      </c>
      <c r="G2426" s="23" t="s">
        <v>10473</v>
      </c>
      <c r="H2426" s="42" t="s">
        <v>458</v>
      </c>
      <c r="I2426" s="28" t="s">
        <v>129</v>
      </c>
      <c r="J2426" s="12" t="s">
        <v>393</v>
      </c>
      <c r="K2426" s="28" t="s">
        <v>10473</v>
      </c>
      <c r="L2426" s="12" t="s">
        <v>10474</v>
      </c>
      <c r="M2426" s="12" t="s">
        <v>10453</v>
      </c>
      <c r="N2426" s="12" t="s">
        <v>10454</v>
      </c>
      <c r="O2426" s="26" t="s">
        <v>12156</v>
      </c>
      <c r="P2426" s="26" t="s">
        <v>12157</v>
      </c>
      <c r="Q2426" s="25" t="s">
        <v>10495</v>
      </c>
      <c r="R2426" s="26" t="s">
        <v>12158</v>
      </c>
      <c r="S2426" s="15" t="s">
        <v>12159</v>
      </c>
      <c r="T2426" s="52">
        <v>0</v>
      </c>
      <c r="U2426" s="22" t="s">
        <v>10770</v>
      </c>
      <c r="V2426" s="18" t="str">
        <f>+Sitio_Publico[[#This Row],[idcoleccion]]&amp;"-"&amp;Sitio_Publico[[#This Row],[id]]</f>
        <v>000-2425</v>
      </c>
      <c r="W2426" s="18">
        <f>+VLOOKUP(Sitio_Publico[[#This Row],[territorio]],Estructura!$AE$4:$AH$1067,4,0)</f>
        <v>30006307</v>
      </c>
      <c r="X2426" s="18" t="str">
        <f>+VLOOKUP(Sitio_Publico[[#This Row],[tema]],Estructura!$G$4:$J$532,4,0)</f>
        <v>T-2</v>
      </c>
      <c r="Y2426" s="18" t="str">
        <f>+VLOOKUP(Sitio_Publico[[#This Row],[contenido]],Estructura!$L$4:$O$473,4,0)</f>
        <v>C-18</v>
      </c>
      <c r="Z2426" s="18" t="str">
        <f>+VLOOKUP(Sitio_Publico[[#This Row],[Filtro Integrado]],Estructura!$U$4:$W$529,3,0)</f>
        <v>FI-0</v>
      </c>
      <c r="AA2426" s="18" t="str">
        <f>+VLOOKUP(Sitio_Publico[[#This Row],[Muestra]],Estructura!$Y$4:$AB$483,4,0)</f>
        <v>M-000160</v>
      </c>
    </row>
    <row r="2427" spans="1:27" ht="51" x14ac:dyDescent="0.3">
      <c r="A2427" s="16">
        <f t="shared" si="37"/>
        <v>2426</v>
      </c>
      <c r="B2427" s="47" t="s">
        <v>15118</v>
      </c>
      <c r="C2427" s="13" t="s">
        <v>10447</v>
      </c>
      <c r="D2427" s="13" t="s">
        <v>10448</v>
      </c>
      <c r="E2427" s="44">
        <v>11402</v>
      </c>
      <c r="F2427" s="13" t="s">
        <v>10449</v>
      </c>
      <c r="G2427" s="23" t="s">
        <v>10466</v>
      </c>
      <c r="H2427" s="42" t="s">
        <v>458</v>
      </c>
      <c r="I2427" s="28" t="s">
        <v>286</v>
      </c>
      <c r="J2427" s="12" t="s">
        <v>393</v>
      </c>
      <c r="K2427" s="28" t="s">
        <v>10524</v>
      </c>
      <c r="L2427" s="12" t="s">
        <v>10452</v>
      </c>
      <c r="M2427" s="12" t="s">
        <v>10453</v>
      </c>
      <c r="N2427" s="12" t="s">
        <v>10454</v>
      </c>
      <c r="O2427" s="26" t="s">
        <v>12160</v>
      </c>
      <c r="P2427" s="26" t="s">
        <v>12161</v>
      </c>
      <c r="Q2427" s="25" t="s">
        <v>456</v>
      </c>
      <c r="R2427" s="26" t="s">
        <v>12162</v>
      </c>
      <c r="S2427" s="15" t="s">
        <v>12163</v>
      </c>
      <c r="T2427" s="52">
        <v>0</v>
      </c>
      <c r="U2427" s="22" t="s">
        <v>12164</v>
      </c>
      <c r="V2427" s="18" t="str">
        <f>+Sitio_Publico[[#This Row],[idcoleccion]]&amp;"-"&amp;Sitio_Publico[[#This Row],[id]]</f>
        <v>000-2426</v>
      </c>
      <c r="W2427" s="18">
        <f>+VLOOKUP(Sitio_Publico[[#This Row],[territorio]],Estructura!$AE$4:$AH$1067,4,0)</f>
        <v>30011402</v>
      </c>
      <c r="X2427" s="18" t="str">
        <f>+VLOOKUP(Sitio_Publico[[#This Row],[tema]],Estructura!$G$4:$J$532,4,0)</f>
        <v>T-2</v>
      </c>
      <c r="Y2427" s="18" t="str">
        <f>+VLOOKUP(Sitio_Publico[[#This Row],[contenido]],Estructura!$L$4:$O$473,4,0)</f>
        <v>C-17</v>
      </c>
      <c r="Z2427" s="18" t="str">
        <f>+VLOOKUP(Sitio_Publico[[#This Row],[Filtro Integrado]],Estructura!$U$4:$W$529,3,0)</f>
        <v>FI-0</v>
      </c>
      <c r="AA2427" s="18" t="str">
        <f>+VLOOKUP(Sitio_Publico[[#This Row],[Muestra]],Estructura!$Y$4:$AB$483,4,0)</f>
        <v>M-00048</v>
      </c>
    </row>
    <row r="2428" spans="1:27" ht="40.799999999999997" x14ac:dyDescent="0.3">
      <c r="A2428" s="16">
        <f t="shared" si="37"/>
        <v>2427</v>
      </c>
      <c r="B2428" s="47" t="s">
        <v>15118</v>
      </c>
      <c r="C2428" s="13" t="s">
        <v>10447</v>
      </c>
      <c r="D2428" s="13" t="s">
        <v>10448</v>
      </c>
      <c r="E2428" s="44">
        <v>9208</v>
      </c>
      <c r="F2428" s="13" t="s">
        <v>10449</v>
      </c>
      <c r="G2428" s="23" t="s">
        <v>10466</v>
      </c>
      <c r="H2428" s="42" t="s">
        <v>458</v>
      </c>
      <c r="I2428" s="28" t="s">
        <v>244</v>
      </c>
      <c r="J2428" s="12" t="s">
        <v>393</v>
      </c>
      <c r="K2428" s="28" t="s">
        <v>10524</v>
      </c>
      <c r="L2428" s="12" t="s">
        <v>10452</v>
      </c>
      <c r="M2428" s="12" t="s">
        <v>10453</v>
      </c>
      <c r="N2428" s="12" t="s">
        <v>10454</v>
      </c>
      <c r="O2428" s="26" t="s">
        <v>12165</v>
      </c>
      <c r="P2428" s="26" t="s">
        <v>12166</v>
      </c>
      <c r="Q2428" s="25" t="s">
        <v>456</v>
      </c>
      <c r="R2428" s="26" t="s">
        <v>12167</v>
      </c>
      <c r="S2428" s="15" t="s">
        <v>12168</v>
      </c>
      <c r="T2428" s="52">
        <v>0</v>
      </c>
      <c r="U2428" s="22" t="s">
        <v>11557</v>
      </c>
      <c r="V2428" s="18" t="str">
        <f>+Sitio_Publico[[#This Row],[idcoleccion]]&amp;"-"&amp;Sitio_Publico[[#This Row],[id]]</f>
        <v>000-2427</v>
      </c>
      <c r="W2428" s="18">
        <f>+VLOOKUP(Sitio_Publico[[#This Row],[territorio]],Estructura!$AE$4:$AH$1067,4,0)</f>
        <v>30009208</v>
      </c>
      <c r="X2428" s="18" t="str">
        <f>+VLOOKUP(Sitio_Publico[[#This Row],[tema]],Estructura!$G$4:$J$532,4,0)</f>
        <v>T-2</v>
      </c>
      <c r="Y2428" s="18" t="str">
        <f>+VLOOKUP(Sitio_Publico[[#This Row],[contenido]],Estructura!$L$4:$O$473,4,0)</f>
        <v>C-17</v>
      </c>
      <c r="Z2428" s="18" t="str">
        <f>+VLOOKUP(Sitio_Publico[[#This Row],[Filtro Integrado]],Estructura!$U$4:$W$529,3,0)</f>
        <v>FI-0</v>
      </c>
      <c r="AA2428" s="18" t="str">
        <f>+VLOOKUP(Sitio_Publico[[#This Row],[Muestra]],Estructura!$Y$4:$AB$483,4,0)</f>
        <v>M-00048</v>
      </c>
    </row>
    <row r="2429" spans="1:27" ht="40.799999999999997" x14ac:dyDescent="0.3">
      <c r="A2429" s="16">
        <f t="shared" si="37"/>
        <v>2428</v>
      </c>
      <c r="B2429" s="47" t="s">
        <v>15118</v>
      </c>
      <c r="C2429" s="13" t="s">
        <v>10447</v>
      </c>
      <c r="D2429" s="13" t="s">
        <v>10448</v>
      </c>
      <c r="E2429" s="44">
        <v>13303</v>
      </c>
      <c r="F2429" s="13" t="s">
        <v>10449</v>
      </c>
      <c r="G2429" s="23" t="s">
        <v>10459</v>
      </c>
      <c r="H2429" s="42" t="s">
        <v>458</v>
      </c>
      <c r="I2429" s="28" t="s">
        <v>333</v>
      </c>
      <c r="J2429" s="12" t="s">
        <v>393</v>
      </c>
      <c r="K2429" s="28" t="s">
        <v>10459</v>
      </c>
      <c r="L2429" s="12" t="s">
        <v>10452</v>
      </c>
      <c r="M2429" s="12" t="s">
        <v>10453</v>
      </c>
      <c r="N2429" s="12" t="s">
        <v>10454</v>
      </c>
      <c r="O2429" s="26" t="s">
        <v>12169</v>
      </c>
      <c r="P2429" s="26" t="s">
        <v>12170</v>
      </c>
      <c r="Q2429" s="25" t="s">
        <v>456</v>
      </c>
      <c r="R2429" s="26" t="s">
        <v>12171</v>
      </c>
      <c r="S2429" s="15" t="s">
        <v>12172</v>
      </c>
      <c r="T2429" s="52">
        <v>0</v>
      </c>
      <c r="U2429" s="22" t="s">
        <v>12173</v>
      </c>
      <c r="V2429" s="18" t="str">
        <f>+Sitio_Publico[[#This Row],[idcoleccion]]&amp;"-"&amp;Sitio_Publico[[#This Row],[id]]</f>
        <v>000-2428</v>
      </c>
      <c r="W2429" s="18">
        <f>+VLOOKUP(Sitio_Publico[[#This Row],[territorio]],Estructura!$AE$4:$AH$1067,4,0)</f>
        <v>30013303</v>
      </c>
      <c r="X2429" s="18" t="str">
        <f>+VLOOKUP(Sitio_Publico[[#This Row],[tema]],Estructura!$G$4:$J$532,4,0)</f>
        <v>T-2</v>
      </c>
      <c r="Y2429" s="18" t="str">
        <f>+VLOOKUP(Sitio_Publico[[#This Row],[contenido]],Estructura!$L$4:$O$473,4,0)</f>
        <v>C-16</v>
      </c>
      <c r="Z2429" s="18" t="str">
        <f>+VLOOKUP(Sitio_Publico[[#This Row],[Filtro Integrado]],Estructura!$U$4:$W$529,3,0)</f>
        <v>FI-0</v>
      </c>
      <c r="AA2429" s="18" t="str">
        <f>+VLOOKUP(Sitio_Publico[[#This Row],[Muestra]],Estructura!$Y$4:$AB$483,4,0)</f>
        <v>M-000159</v>
      </c>
    </row>
    <row r="2430" spans="1:27" ht="51" x14ac:dyDescent="0.3">
      <c r="A2430" s="16">
        <f t="shared" si="37"/>
        <v>2429</v>
      </c>
      <c r="B2430" s="47" t="s">
        <v>15118</v>
      </c>
      <c r="C2430" s="13" t="s">
        <v>10447</v>
      </c>
      <c r="D2430" s="13" t="s">
        <v>10448</v>
      </c>
      <c r="E2430" s="44">
        <v>16304</v>
      </c>
      <c r="F2430" s="13" t="s">
        <v>10449</v>
      </c>
      <c r="G2430" s="23" t="s">
        <v>10459</v>
      </c>
      <c r="H2430" s="42" t="s">
        <v>458</v>
      </c>
      <c r="I2430" s="28" t="s">
        <v>211</v>
      </c>
      <c r="J2430" s="12" t="s">
        <v>393</v>
      </c>
      <c r="K2430" s="28" t="s">
        <v>10459</v>
      </c>
      <c r="L2430" s="12" t="s">
        <v>10452</v>
      </c>
      <c r="M2430" s="12" t="s">
        <v>10453</v>
      </c>
      <c r="N2430" s="12" t="s">
        <v>10454</v>
      </c>
      <c r="O2430" s="26" t="s">
        <v>12174</v>
      </c>
      <c r="P2430" s="26" t="s">
        <v>12175</v>
      </c>
      <c r="Q2430" s="25" t="s">
        <v>456</v>
      </c>
      <c r="R2430" s="26" t="s">
        <v>12176</v>
      </c>
      <c r="S2430" s="15" t="s">
        <v>12177</v>
      </c>
      <c r="T2430" s="52">
        <v>0</v>
      </c>
      <c r="U2430" s="22" t="s">
        <v>2352</v>
      </c>
      <c r="V2430" s="18" t="str">
        <f>+Sitio_Publico[[#This Row],[idcoleccion]]&amp;"-"&amp;Sitio_Publico[[#This Row],[id]]</f>
        <v>000-2429</v>
      </c>
      <c r="W2430" s="18">
        <f>+VLOOKUP(Sitio_Publico[[#This Row],[territorio]],Estructura!$AE$4:$AH$1067,4,0)</f>
        <v>30016304</v>
      </c>
      <c r="X2430" s="18" t="str">
        <f>+VLOOKUP(Sitio_Publico[[#This Row],[tema]],Estructura!$G$4:$J$532,4,0)</f>
        <v>T-2</v>
      </c>
      <c r="Y2430" s="18" t="str">
        <f>+VLOOKUP(Sitio_Publico[[#This Row],[contenido]],Estructura!$L$4:$O$473,4,0)</f>
        <v>C-16</v>
      </c>
      <c r="Z2430" s="18" t="str">
        <f>+VLOOKUP(Sitio_Publico[[#This Row],[Filtro Integrado]],Estructura!$U$4:$W$529,3,0)</f>
        <v>FI-0</v>
      </c>
      <c r="AA2430" s="18" t="str">
        <f>+VLOOKUP(Sitio_Publico[[#This Row],[Muestra]],Estructura!$Y$4:$AB$483,4,0)</f>
        <v>M-000159</v>
      </c>
    </row>
    <row r="2431" spans="1:27" ht="40.799999999999997" x14ac:dyDescent="0.3">
      <c r="A2431" s="16">
        <f t="shared" si="37"/>
        <v>2430</v>
      </c>
      <c r="B2431" s="47" t="s">
        <v>15118</v>
      </c>
      <c r="C2431" s="13" t="s">
        <v>10447</v>
      </c>
      <c r="D2431" s="13" t="s">
        <v>10448</v>
      </c>
      <c r="E2431" s="44">
        <v>6112</v>
      </c>
      <c r="F2431" s="13" t="s">
        <v>10449</v>
      </c>
      <c r="G2431" s="23" t="s">
        <v>10473</v>
      </c>
      <c r="H2431" s="42" t="s">
        <v>458</v>
      </c>
      <c r="I2431" s="28" t="s">
        <v>111</v>
      </c>
      <c r="J2431" s="12" t="s">
        <v>393</v>
      </c>
      <c r="K2431" s="28" t="s">
        <v>10473</v>
      </c>
      <c r="L2431" s="12" t="s">
        <v>10474</v>
      </c>
      <c r="M2431" s="12" t="s">
        <v>10453</v>
      </c>
      <c r="N2431" s="12" t="s">
        <v>10454</v>
      </c>
      <c r="O2431" s="26" t="s">
        <v>12178</v>
      </c>
      <c r="P2431" s="26" t="s">
        <v>12179</v>
      </c>
      <c r="Q2431" s="25" t="s">
        <v>10495</v>
      </c>
      <c r="R2431" s="26" t="s">
        <v>11672</v>
      </c>
      <c r="S2431" s="15" t="s">
        <v>12180</v>
      </c>
      <c r="T2431" s="52">
        <v>0</v>
      </c>
      <c r="U2431" s="22" t="s">
        <v>4841</v>
      </c>
      <c r="V2431" s="18" t="str">
        <f>+Sitio_Publico[[#This Row],[idcoleccion]]&amp;"-"&amp;Sitio_Publico[[#This Row],[id]]</f>
        <v>000-2430</v>
      </c>
      <c r="W2431" s="18">
        <f>+VLOOKUP(Sitio_Publico[[#This Row],[territorio]],Estructura!$AE$4:$AH$1067,4,0)</f>
        <v>30006112</v>
      </c>
      <c r="X2431" s="18" t="str">
        <f>+VLOOKUP(Sitio_Publico[[#This Row],[tema]],Estructura!$G$4:$J$532,4,0)</f>
        <v>T-2</v>
      </c>
      <c r="Y2431" s="18" t="str">
        <f>+VLOOKUP(Sitio_Publico[[#This Row],[contenido]],Estructura!$L$4:$O$473,4,0)</f>
        <v>C-18</v>
      </c>
      <c r="Z2431" s="18" t="str">
        <f>+VLOOKUP(Sitio_Publico[[#This Row],[Filtro Integrado]],Estructura!$U$4:$W$529,3,0)</f>
        <v>FI-0</v>
      </c>
      <c r="AA2431" s="18" t="str">
        <f>+VLOOKUP(Sitio_Publico[[#This Row],[Muestra]],Estructura!$Y$4:$AB$483,4,0)</f>
        <v>M-000160</v>
      </c>
    </row>
    <row r="2432" spans="1:27" ht="51" x14ac:dyDescent="0.3">
      <c r="A2432" s="16">
        <f t="shared" si="37"/>
        <v>2431</v>
      </c>
      <c r="B2432" s="47" t="s">
        <v>15118</v>
      </c>
      <c r="C2432" s="13" t="s">
        <v>10447</v>
      </c>
      <c r="D2432" s="13" t="s">
        <v>10448</v>
      </c>
      <c r="E2432" s="44">
        <v>16103</v>
      </c>
      <c r="F2432" s="13" t="s">
        <v>10449</v>
      </c>
      <c r="G2432" s="23" t="s">
        <v>10466</v>
      </c>
      <c r="H2432" s="42" t="s">
        <v>458</v>
      </c>
      <c r="I2432" s="28" t="s">
        <v>200</v>
      </c>
      <c r="J2432" s="12" t="s">
        <v>393</v>
      </c>
      <c r="K2432" s="28" t="s">
        <v>10492</v>
      </c>
      <c r="L2432" s="12" t="s">
        <v>10452</v>
      </c>
      <c r="M2432" s="12" t="s">
        <v>587</v>
      </c>
      <c r="N2432" s="12" t="s">
        <v>10454</v>
      </c>
      <c r="O2432" s="26" t="s">
        <v>12181</v>
      </c>
      <c r="P2432" s="26" t="s">
        <v>12182</v>
      </c>
      <c r="Q2432" s="25" t="s">
        <v>10495</v>
      </c>
      <c r="R2432" s="26" t="s">
        <v>12183</v>
      </c>
      <c r="S2432" s="15" t="s">
        <v>12184</v>
      </c>
      <c r="T2432" s="52">
        <v>0</v>
      </c>
      <c r="U2432" s="22" t="s">
        <v>11778</v>
      </c>
      <c r="V2432" s="18" t="str">
        <f>+Sitio_Publico[[#This Row],[idcoleccion]]&amp;"-"&amp;Sitio_Publico[[#This Row],[id]]</f>
        <v>000-2431</v>
      </c>
      <c r="W2432" s="18">
        <f>+VLOOKUP(Sitio_Publico[[#This Row],[territorio]],Estructura!$AE$4:$AH$1067,4,0)</f>
        <v>30016103</v>
      </c>
      <c r="X2432" s="18" t="str">
        <f>+VLOOKUP(Sitio_Publico[[#This Row],[tema]],Estructura!$G$4:$J$532,4,0)</f>
        <v>T-2</v>
      </c>
      <c r="Y2432" s="18" t="str">
        <f>+VLOOKUP(Sitio_Publico[[#This Row],[contenido]],Estructura!$L$4:$O$473,4,0)</f>
        <v>C-17</v>
      </c>
      <c r="Z2432" s="18" t="str">
        <f>+VLOOKUP(Sitio_Publico[[#This Row],[Filtro Integrado]],Estructura!$U$4:$W$529,3,0)</f>
        <v>FI-0</v>
      </c>
      <c r="AA2432" s="18" t="str">
        <f>+VLOOKUP(Sitio_Publico[[#This Row],[Muestra]],Estructura!$Y$4:$AB$483,4,0)</f>
        <v>M-000162</v>
      </c>
    </row>
    <row r="2433" spans="1:27" ht="51" x14ac:dyDescent="0.3">
      <c r="A2433" s="16">
        <f t="shared" si="37"/>
        <v>2432</v>
      </c>
      <c r="B2433" s="47" t="s">
        <v>15118</v>
      </c>
      <c r="C2433" s="13" t="s">
        <v>10447</v>
      </c>
      <c r="D2433" s="13" t="s">
        <v>10448</v>
      </c>
      <c r="E2433" s="44">
        <v>8307</v>
      </c>
      <c r="F2433" s="13" t="s">
        <v>10449</v>
      </c>
      <c r="G2433" s="23" t="s">
        <v>10450</v>
      </c>
      <c r="H2433" s="42" t="s">
        <v>458</v>
      </c>
      <c r="I2433" s="28" t="s">
        <v>187</v>
      </c>
      <c r="J2433" s="12" t="s">
        <v>393</v>
      </c>
      <c r="K2433" s="28" t="s">
        <v>10486</v>
      </c>
      <c r="L2433" s="12" t="s">
        <v>10452</v>
      </c>
      <c r="M2433" s="12" t="s">
        <v>10453</v>
      </c>
      <c r="N2433" s="12" t="s">
        <v>10454</v>
      </c>
      <c r="O2433" s="26" t="s">
        <v>12185</v>
      </c>
      <c r="P2433" s="26" t="s">
        <v>12186</v>
      </c>
      <c r="Q2433" s="25" t="s">
        <v>456</v>
      </c>
      <c r="R2433" s="26" t="s">
        <v>12187</v>
      </c>
      <c r="S2433" s="15" t="s">
        <v>12188</v>
      </c>
      <c r="T2433" s="52">
        <v>0</v>
      </c>
      <c r="U2433" s="22" t="s">
        <v>10933</v>
      </c>
      <c r="V2433" s="18" t="str">
        <f>+Sitio_Publico[[#This Row],[idcoleccion]]&amp;"-"&amp;Sitio_Publico[[#This Row],[id]]</f>
        <v>000-2432</v>
      </c>
      <c r="W2433" s="18">
        <f>+VLOOKUP(Sitio_Publico[[#This Row],[territorio]],Estructura!$AE$4:$AH$1067,4,0)</f>
        <v>30008307</v>
      </c>
      <c r="X2433" s="18" t="str">
        <f>+VLOOKUP(Sitio_Publico[[#This Row],[tema]],Estructura!$G$4:$J$532,4,0)</f>
        <v>T-2</v>
      </c>
      <c r="Y2433" s="18" t="str">
        <f>+VLOOKUP(Sitio_Publico[[#This Row],[contenido]],Estructura!$L$4:$O$473,4,0)</f>
        <v>C-15</v>
      </c>
      <c r="Z2433" s="18" t="str">
        <f>+VLOOKUP(Sitio_Publico[[#This Row],[Filtro Integrado]],Estructura!$U$4:$W$529,3,0)</f>
        <v>FI-0</v>
      </c>
      <c r="AA2433" s="18" t="str">
        <f>+VLOOKUP(Sitio_Publico[[#This Row],[Muestra]],Estructura!$Y$4:$AB$483,4,0)</f>
        <v>M-000161</v>
      </c>
    </row>
    <row r="2434" spans="1:27" ht="51" x14ac:dyDescent="0.3">
      <c r="A2434" s="16">
        <f t="shared" si="37"/>
        <v>2433</v>
      </c>
      <c r="B2434" s="47" t="s">
        <v>15118</v>
      </c>
      <c r="C2434" s="13" t="s">
        <v>10447</v>
      </c>
      <c r="D2434" s="13" t="s">
        <v>10448</v>
      </c>
      <c r="E2434" s="44">
        <v>11302</v>
      </c>
      <c r="F2434" s="13" t="s">
        <v>10449</v>
      </c>
      <c r="G2434" s="23" t="s">
        <v>10459</v>
      </c>
      <c r="H2434" s="42" t="s">
        <v>458</v>
      </c>
      <c r="I2434" s="28" t="s">
        <v>19</v>
      </c>
      <c r="J2434" s="12" t="s">
        <v>393</v>
      </c>
      <c r="K2434" s="28" t="s">
        <v>10459</v>
      </c>
      <c r="L2434" s="12" t="s">
        <v>10474</v>
      </c>
      <c r="M2434" s="12" t="s">
        <v>10453</v>
      </c>
      <c r="N2434" s="12" t="s">
        <v>10454</v>
      </c>
      <c r="O2434" s="26" t="s">
        <v>12189</v>
      </c>
      <c r="P2434" s="26" t="s">
        <v>12190</v>
      </c>
      <c r="Q2434" s="25" t="s">
        <v>10482</v>
      </c>
      <c r="R2434" s="26" t="s">
        <v>12191</v>
      </c>
      <c r="S2434" s="15" t="s">
        <v>12192</v>
      </c>
      <c r="T2434" s="52">
        <v>0</v>
      </c>
      <c r="U2434" s="22" t="s">
        <v>6311</v>
      </c>
      <c r="V2434" s="18" t="str">
        <f>+Sitio_Publico[[#This Row],[idcoleccion]]&amp;"-"&amp;Sitio_Publico[[#This Row],[id]]</f>
        <v>000-2433</v>
      </c>
      <c r="W2434" s="18">
        <f>+VLOOKUP(Sitio_Publico[[#This Row],[territorio]],Estructura!$AE$4:$AH$1067,4,0)</f>
        <v>30011302</v>
      </c>
      <c r="X2434" s="18" t="str">
        <f>+VLOOKUP(Sitio_Publico[[#This Row],[tema]],Estructura!$G$4:$J$532,4,0)</f>
        <v>T-2</v>
      </c>
      <c r="Y2434" s="18" t="str">
        <f>+VLOOKUP(Sitio_Publico[[#This Row],[contenido]],Estructura!$L$4:$O$473,4,0)</f>
        <v>C-16</v>
      </c>
      <c r="Z2434" s="18" t="str">
        <f>+VLOOKUP(Sitio_Publico[[#This Row],[Filtro Integrado]],Estructura!$U$4:$W$529,3,0)</f>
        <v>FI-0</v>
      </c>
      <c r="AA2434" s="18" t="str">
        <f>+VLOOKUP(Sitio_Publico[[#This Row],[Muestra]],Estructura!$Y$4:$AB$483,4,0)</f>
        <v>M-000159</v>
      </c>
    </row>
    <row r="2435" spans="1:27" ht="51" x14ac:dyDescent="0.3">
      <c r="A2435" s="16">
        <f t="shared" ref="A2435:A2498" si="38">+ROW()-1</f>
        <v>2434</v>
      </c>
      <c r="B2435" s="47" t="s">
        <v>15118</v>
      </c>
      <c r="C2435" s="13" t="s">
        <v>10447</v>
      </c>
      <c r="D2435" s="13" t="s">
        <v>10448</v>
      </c>
      <c r="E2435" s="44">
        <v>14106</v>
      </c>
      <c r="F2435" s="13" t="s">
        <v>10449</v>
      </c>
      <c r="G2435" s="23" t="s">
        <v>10450</v>
      </c>
      <c r="H2435" s="42" t="s">
        <v>458</v>
      </c>
      <c r="I2435" s="28" t="s">
        <v>352</v>
      </c>
      <c r="J2435" s="12" t="s">
        <v>393</v>
      </c>
      <c r="K2435" s="28" t="s">
        <v>10451</v>
      </c>
      <c r="L2435" s="12" t="s">
        <v>10452</v>
      </c>
      <c r="M2435" s="12" t="s">
        <v>10453</v>
      </c>
      <c r="N2435" s="12" t="s">
        <v>10454</v>
      </c>
      <c r="O2435" s="26" t="s">
        <v>12193</v>
      </c>
      <c r="P2435" s="26" t="s">
        <v>12194</v>
      </c>
      <c r="Q2435" s="25" t="s">
        <v>456</v>
      </c>
      <c r="R2435" s="26" t="s">
        <v>12195</v>
      </c>
      <c r="S2435" s="15" t="s">
        <v>12196</v>
      </c>
      <c r="T2435" s="52">
        <v>0</v>
      </c>
      <c r="U2435" s="22" t="s">
        <v>10622</v>
      </c>
      <c r="V2435" s="18" t="str">
        <f>+Sitio_Publico[[#This Row],[idcoleccion]]&amp;"-"&amp;Sitio_Publico[[#This Row],[id]]</f>
        <v>000-2434</v>
      </c>
      <c r="W2435" s="18">
        <f>+VLOOKUP(Sitio_Publico[[#This Row],[territorio]],Estructura!$AE$4:$AH$1067,4,0)</f>
        <v>30014106</v>
      </c>
      <c r="X2435" s="18" t="str">
        <f>+VLOOKUP(Sitio_Publico[[#This Row],[tema]],Estructura!$G$4:$J$532,4,0)</f>
        <v>T-2</v>
      </c>
      <c r="Y2435" s="18" t="str">
        <f>+VLOOKUP(Sitio_Publico[[#This Row],[contenido]],Estructura!$L$4:$O$473,4,0)</f>
        <v>C-15</v>
      </c>
      <c r="Z2435" s="18" t="str">
        <f>+VLOOKUP(Sitio_Publico[[#This Row],[Filtro Integrado]],Estructura!$U$4:$W$529,3,0)</f>
        <v>FI-0</v>
      </c>
      <c r="AA2435" s="18" t="str">
        <f>+VLOOKUP(Sitio_Publico[[#This Row],[Muestra]],Estructura!$Y$4:$AB$483,4,0)</f>
        <v>M-000158</v>
      </c>
    </row>
    <row r="2436" spans="1:27" ht="51" x14ac:dyDescent="0.3">
      <c r="A2436" s="16">
        <f t="shared" si="38"/>
        <v>2435</v>
      </c>
      <c r="B2436" s="47" t="s">
        <v>15118</v>
      </c>
      <c r="C2436" s="13" t="s">
        <v>10447</v>
      </c>
      <c r="D2436" s="13" t="s">
        <v>10448</v>
      </c>
      <c r="E2436" s="44">
        <v>7309</v>
      </c>
      <c r="F2436" s="13" t="s">
        <v>10449</v>
      </c>
      <c r="G2436" s="23" t="s">
        <v>10450</v>
      </c>
      <c r="H2436" s="42" t="s">
        <v>458</v>
      </c>
      <c r="I2436" s="28" t="s">
        <v>153</v>
      </c>
      <c r="J2436" s="12" t="s">
        <v>393</v>
      </c>
      <c r="K2436" s="28" t="s">
        <v>10486</v>
      </c>
      <c r="L2436" s="12" t="s">
        <v>10452</v>
      </c>
      <c r="M2436" s="12" t="s">
        <v>10453</v>
      </c>
      <c r="N2436" s="12" t="s">
        <v>10454</v>
      </c>
      <c r="O2436" s="26" t="s">
        <v>12197</v>
      </c>
      <c r="P2436" s="26" t="s">
        <v>12198</v>
      </c>
      <c r="Q2436" s="25" t="s">
        <v>456</v>
      </c>
      <c r="R2436" s="26" t="s">
        <v>12199</v>
      </c>
      <c r="S2436" s="15" t="s">
        <v>12200</v>
      </c>
      <c r="T2436" s="52">
        <v>0</v>
      </c>
      <c r="U2436" s="22" t="s">
        <v>11576</v>
      </c>
      <c r="V2436" s="18" t="str">
        <f>+Sitio_Publico[[#This Row],[idcoleccion]]&amp;"-"&amp;Sitio_Publico[[#This Row],[id]]</f>
        <v>000-2435</v>
      </c>
      <c r="W2436" s="18">
        <f>+VLOOKUP(Sitio_Publico[[#This Row],[territorio]],Estructura!$AE$4:$AH$1067,4,0)</f>
        <v>30007309</v>
      </c>
      <c r="X2436" s="18" t="str">
        <f>+VLOOKUP(Sitio_Publico[[#This Row],[tema]],Estructura!$G$4:$J$532,4,0)</f>
        <v>T-2</v>
      </c>
      <c r="Y2436" s="18" t="str">
        <f>+VLOOKUP(Sitio_Publico[[#This Row],[contenido]],Estructura!$L$4:$O$473,4,0)</f>
        <v>C-15</v>
      </c>
      <c r="Z2436" s="18" t="str">
        <f>+VLOOKUP(Sitio_Publico[[#This Row],[Filtro Integrado]],Estructura!$U$4:$W$529,3,0)</f>
        <v>FI-0</v>
      </c>
      <c r="AA2436" s="18" t="str">
        <f>+VLOOKUP(Sitio_Publico[[#This Row],[Muestra]],Estructura!$Y$4:$AB$483,4,0)</f>
        <v>M-000161</v>
      </c>
    </row>
    <row r="2437" spans="1:27" ht="40.799999999999997" x14ac:dyDescent="0.3">
      <c r="A2437" s="16">
        <f t="shared" si="38"/>
        <v>2436</v>
      </c>
      <c r="B2437" s="47" t="s">
        <v>15118</v>
      </c>
      <c r="C2437" s="13" t="s">
        <v>10447</v>
      </c>
      <c r="D2437" s="13" t="s">
        <v>10448</v>
      </c>
      <c r="E2437" s="44">
        <v>8203</v>
      </c>
      <c r="F2437" s="13" t="s">
        <v>10449</v>
      </c>
      <c r="G2437" s="23" t="s">
        <v>10473</v>
      </c>
      <c r="H2437" s="42" t="s">
        <v>458</v>
      </c>
      <c r="I2437" s="28" t="s">
        <v>176</v>
      </c>
      <c r="J2437" s="12" t="s">
        <v>393</v>
      </c>
      <c r="K2437" s="28" t="s">
        <v>10473</v>
      </c>
      <c r="L2437" s="12" t="s">
        <v>10452</v>
      </c>
      <c r="M2437" s="12" t="s">
        <v>10453</v>
      </c>
      <c r="N2437" s="12" t="s">
        <v>10454</v>
      </c>
      <c r="O2437" s="26" t="s">
        <v>12201</v>
      </c>
      <c r="P2437" s="26" t="s">
        <v>12202</v>
      </c>
      <c r="Q2437" s="25" t="s">
        <v>456</v>
      </c>
      <c r="R2437" s="26" t="s">
        <v>12203</v>
      </c>
      <c r="S2437" s="15" t="s">
        <v>12204</v>
      </c>
      <c r="T2437" s="52">
        <v>0</v>
      </c>
      <c r="U2437" s="22" t="s">
        <v>12205</v>
      </c>
      <c r="V2437" s="18" t="str">
        <f>+Sitio_Publico[[#This Row],[idcoleccion]]&amp;"-"&amp;Sitio_Publico[[#This Row],[id]]</f>
        <v>000-2436</v>
      </c>
      <c r="W2437" s="18">
        <f>+VLOOKUP(Sitio_Publico[[#This Row],[territorio]],Estructura!$AE$4:$AH$1067,4,0)</f>
        <v>30008203</v>
      </c>
      <c r="X2437" s="18" t="str">
        <f>+VLOOKUP(Sitio_Publico[[#This Row],[tema]],Estructura!$G$4:$J$532,4,0)</f>
        <v>T-2</v>
      </c>
      <c r="Y2437" s="18" t="str">
        <f>+VLOOKUP(Sitio_Publico[[#This Row],[contenido]],Estructura!$L$4:$O$473,4,0)</f>
        <v>C-18</v>
      </c>
      <c r="Z2437" s="18" t="str">
        <f>+VLOOKUP(Sitio_Publico[[#This Row],[Filtro Integrado]],Estructura!$U$4:$W$529,3,0)</f>
        <v>FI-0</v>
      </c>
      <c r="AA2437" s="18" t="str">
        <f>+VLOOKUP(Sitio_Publico[[#This Row],[Muestra]],Estructura!$Y$4:$AB$483,4,0)</f>
        <v>M-000160</v>
      </c>
    </row>
    <row r="2438" spans="1:27" ht="51" x14ac:dyDescent="0.3">
      <c r="A2438" s="16">
        <f t="shared" si="38"/>
        <v>2437</v>
      </c>
      <c r="B2438" s="47" t="s">
        <v>15118</v>
      </c>
      <c r="C2438" s="13" t="s">
        <v>10447</v>
      </c>
      <c r="D2438" s="13" t="s">
        <v>10448</v>
      </c>
      <c r="E2438" s="44">
        <v>12101</v>
      </c>
      <c r="F2438" s="13" t="s">
        <v>10449</v>
      </c>
      <c r="G2438" s="23" t="s">
        <v>10459</v>
      </c>
      <c r="H2438" s="42" t="s">
        <v>458</v>
      </c>
      <c r="I2438" s="28" t="s">
        <v>287</v>
      </c>
      <c r="J2438" s="12" t="s">
        <v>393</v>
      </c>
      <c r="K2438" s="28" t="s">
        <v>10459</v>
      </c>
      <c r="L2438" s="12" t="s">
        <v>10452</v>
      </c>
      <c r="M2438" s="12" t="s">
        <v>10453</v>
      </c>
      <c r="N2438" s="12" t="s">
        <v>10454</v>
      </c>
      <c r="O2438" s="26" t="s">
        <v>12206</v>
      </c>
      <c r="P2438" s="26" t="s">
        <v>12207</v>
      </c>
      <c r="Q2438" s="25" t="s">
        <v>456</v>
      </c>
      <c r="R2438" s="26" t="s">
        <v>12208</v>
      </c>
      <c r="S2438" s="15" t="s">
        <v>12209</v>
      </c>
      <c r="T2438" s="52">
        <v>0</v>
      </c>
      <c r="U2438" s="22" t="s">
        <v>11990</v>
      </c>
      <c r="V2438" s="18" t="str">
        <f>+Sitio_Publico[[#This Row],[idcoleccion]]&amp;"-"&amp;Sitio_Publico[[#This Row],[id]]</f>
        <v>000-2437</v>
      </c>
      <c r="W2438" s="18">
        <f>+VLOOKUP(Sitio_Publico[[#This Row],[territorio]],Estructura!$AE$4:$AH$1067,4,0)</f>
        <v>30012101</v>
      </c>
      <c r="X2438" s="18" t="str">
        <f>+VLOOKUP(Sitio_Publico[[#This Row],[tema]],Estructura!$G$4:$J$532,4,0)</f>
        <v>T-2</v>
      </c>
      <c r="Y2438" s="18" t="str">
        <f>+VLOOKUP(Sitio_Publico[[#This Row],[contenido]],Estructura!$L$4:$O$473,4,0)</f>
        <v>C-16</v>
      </c>
      <c r="Z2438" s="18" t="str">
        <f>+VLOOKUP(Sitio_Publico[[#This Row],[Filtro Integrado]],Estructura!$U$4:$W$529,3,0)</f>
        <v>FI-0</v>
      </c>
      <c r="AA2438" s="18" t="str">
        <f>+VLOOKUP(Sitio_Publico[[#This Row],[Muestra]],Estructura!$Y$4:$AB$483,4,0)</f>
        <v>M-000159</v>
      </c>
    </row>
    <row r="2439" spans="1:27" ht="51" x14ac:dyDescent="0.3">
      <c r="A2439" s="16">
        <f t="shared" si="38"/>
        <v>2438</v>
      </c>
      <c r="B2439" s="47" t="s">
        <v>15118</v>
      </c>
      <c r="C2439" s="13" t="s">
        <v>10447</v>
      </c>
      <c r="D2439" s="13" t="s">
        <v>10448</v>
      </c>
      <c r="E2439" s="44">
        <v>11401</v>
      </c>
      <c r="F2439" s="13" t="s">
        <v>10449</v>
      </c>
      <c r="G2439" s="23" t="s">
        <v>10450</v>
      </c>
      <c r="H2439" s="42" t="s">
        <v>458</v>
      </c>
      <c r="I2439" s="28" t="s">
        <v>285</v>
      </c>
      <c r="J2439" s="12" t="s">
        <v>393</v>
      </c>
      <c r="K2439" s="28" t="s">
        <v>10451</v>
      </c>
      <c r="L2439" s="12" t="s">
        <v>10452</v>
      </c>
      <c r="M2439" s="12" t="s">
        <v>10453</v>
      </c>
      <c r="N2439" s="12" t="s">
        <v>10454</v>
      </c>
      <c r="O2439" s="26" t="s">
        <v>12210</v>
      </c>
      <c r="P2439" s="26" t="s">
        <v>12211</v>
      </c>
      <c r="Q2439" s="25" t="s">
        <v>456</v>
      </c>
      <c r="R2439" s="26" t="s">
        <v>12212</v>
      </c>
      <c r="S2439" s="15" t="s">
        <v>12213</v>
      </c>
      <c r="T2439" s="52">
        <v>0</v>
      </c>
      <c r="U2439" s="22" t="s">
        <v>10853</v>
      </c>
      <c r="V2439" s="18" t="str">
        <f>+Sitio_Publico[[#This Row],[idcoleccion]]&amp;"-"&amp;Sitio_Publico[[#This Row],[id]]</f>
        <v>000-2438</v>
      </c>
      <c r="W2439" s="18">
        <f>+VLOOKUP(Sitio_Publico[[#This Row],[territorio]],Estructura!$AE$4:$AH$1067,4,0)</f>
        <v>30011401</v>
      </c>
      <c r="X2439" s="18" t="str">
        <f>+VLOOKUP(Sitio_Publico[[#This Row],[tema]],Estructura!$G$4:$J$532,4,0)</f>
        <v>T-2</v>
      </c>
      <c r="Y2439" s="18" t="str">
        <f>+VLOOKUP(Sitio_Publico[[#This Row],[contenido]],Estructura!$L$4:$O$473,4,0)</f>
        <v>C-15</v>
      </c>
      <c r="Z2439" s="18" t="str">
        <f>+VLOOKUP(Sitio_Publico[[#This Row],[Filtro Integrado]],Estructura!$U$4:$W$529,3,0)</f>
        <v>FI-0</v>
      </c>
      <c r="AA2439" s="18" t="str">
        <f>+VLOOKUP(Sitio_Publico[[#This Row],[Muestra]],Estructura!$Y$4:$AB$483,4,0)</f>
        <v>M-000158</v>
      </c>
    </row>
    <row r="2440" spans="1:27" ht="40.799999999999997" x14ac:dyDescent="0.3">
      <c r="A2440" s="16">
        <f t="shared" si="38"/>
        <v>2439</v>
      </c>
      <c r="B2440" s="47" t="s">
        <v>15118</v>
      </c>
      <c r="C2440" s="13" t="s">
        <v>10447</v>
      </c>
      <c r="D2440" s="13" t="s">
        <v>10448</v>
      </c>
      <c r="E2440" s="44">
        <v>5603</v>
      </c>
      <c r="F2440" s="13" t="s">
        <v>10449</v>
      </c>
      <c r="G2440" s="23" t="s">
        <v>10473</v>
      </c>
      <c r="H2440" s="42" t="s">
        <v>458</v>
      </c>
      <c r="I2440" s="28" t="s">
        <v>86</v>
      </c>
      <c r="J2440" s="12" t="s">
        <v>393</v>
      </c>
      <c r="K2440" s="28" t="s">
        <v>10473</v>
      </c>
      <c r="L2440" s="12" t="s">
        <v>10474</v>
      </c>
      <c r="M2440" s="12" t="s">
        <v>10453</v>
      </c>
      <c r="N2440" s="12" t="s">
        <v>10454</v>
      </c>
      <c r="O2440" s="26" t="s">
        <v>12214</v>
      </c>
      <c r="P2440" s="26" t="s">
        <v>12215</v>
      </c>
      <c r="Q2440" s="25" t="s">
        <v>10495</v>
      </c>
      <c r="R2440" s="26" t="s">
        <v>12216</v>
      </c>
      <c r="S2440" s="15" t="s">
        <v>12217</v>
      </c>
      <c r="T2440" s="52">
        <v>0</v>
      </c>
      <c r="U2440" s="22" t="s">
        <v>11130</v>
      </c>
      <c r="V2440" s="18" t="str">
        <f>+Sitio_Publico[[#This Row],[idcoleccion]]&amp;"-"&amp;Sitio_Publico[[#This Row],[id]]</f>
        <v>000-2439</v>
      </c>
      <c r="W2440" s="18">
        <f>+VLOOKUP(Sitio_Publico[[#This Row],[territorio]],Estructura!$AE$4:$AH$1067,4,0)</f>
        <v>30005603</v>
      </c>
      <c r="X2440" s="18" t="str">
        <f>+VLOOKUP(Sitio_Publico[[#This Row],[tema]],Estructura!$G$4:$J$532,4,0)</f>
        <v>T-2</v>
      </c>
      <c r="Y2440" s="18" t="str">
        <f>+VLOOKUP(Sitio_Publico[[#This Row],[contenido]],Estructura!$L$4:$O$473,4,0)</f>
        <v>C-18</v>
      </c>
      <c r="Z2440" s="18" t="str">
        <f>+VLOOKUP(Sitio_Publico[[#This Row],[Filtro Integrado]],Estructura!$U$4:$W$529,3,0)</f>
        <v>FI-0</v>
      </c>
      <c r="AA2440" s="18" t="str">
        <f>+VLOOKUP(Sitio_Publico[[#This Row],[Muestra]],Estructura!$Y$4:$AB$483,4,0)</f>
        <v>M-000160</v>
      </c>
    </row>
    <row r="2441" spans="1:27" ht="40.799999999999997" x14ac:dyDescent="0.3">
      <c r="A2441" s="16">
        <f t="shared" si="38"/>
        <v>2440</v>
      </c>
      <c r="B2441" s="47" t="s">
        <v>15118</v>
      </c>
      <c r="C2441" s="13" t="s">
        <v>10447</v>
      </c>
      <c r="D2441" s="13" t="s">
        <v>10448</v>
      </c>
      <c r="E2441" s="44">
        <v>3102</v>
      </c>
      <c r="F2441" s="13" t="s">
        <v>10449</v>
      </c>
      <c r="G2441" s="23" t="s">
        <v>10473</v>
      </c>
      <c r="H2441" s="42" t="s">
        <v>458</v>
      </c>
      <c r="I2441" s="28" t="s">
        <v>42</v>
      </c>
      <c r="J2441" s="12" t="s">
        <v>393</v>
      </c>
      <c r="K2441" s="28" t="s">
        <v>10473</v>
      </c>
      <c r="L2441" s="12" t="s">
        <v>10474</v>
      </c>
      <c r="M2441" s="12" t="s">
        <v>10453</v>
      </c>
      <c r="N2441" s="12" t="s">
        <v>10454</v>
      </c>
      <c r="O2441" s="26" t="s">
        <v>12218</v>
      </c>
      <c r="P2441" s="26" t="s">
        <v>12219</v>
      </c>
      <c r="Q2441" s="25" t="s">
        <v>10495</v>
      </c>
      <c r="R2441" s="26" t="s">
        <v>12220</v>
      </c>
      <c r="S2441" s="15" t="s">
        <v>12221</v>
      </c>
      <c r="T2441" s="52">
        <v>0</v>
      </c>
      <c r="U2441" s="22" t="s">
        <v>10602</v>
      </c>
      <c r="V2441" s="18" t="str">
        <f>+Sitio_Publico[[#This Row],[idcoleccion]]&amp;"-"&amp;Sitio_Publico[[#This Row],[id]]</f>
        <v>000-2440</v>
      </c>
      <c r="W2441" s="18">
        <f>+VLOOKUP(Sitio_Publico[[#This Row],[territorio]],Estructura!$AE$4:$AH$1067,4,0)</f>
        <v>30003102</v>
      </c>
      <c r="X2441" s="18" t="str">
        <f>+VLOOKUP(Sitio_Publico[[#This Row],[tema]],Estructura!$G$4:$J$532,4,0)</f>
        <v>T-2</v>
      </c>
      <c r="Y2441" s="18" t="str">
        <f>+VLOOKUP(Sitio_Publico[[#This Row],[contenido]],Estructura!$L$4:$O$473,4,0)</f>
        <v>C-18</v>
      </c>
      <c r="Z2441" s="18" t="str">
        <f>+VLOOKUP(Sitio_Publico[[#This Row],[Filtro Integrado]],Estructura!$U$4:$W$529,3,0)</f>
        <v>FI-0</v>
      </c>
      <c r="AA2441" s="18" t="str">
        <f>+VLOOKUP(Sitio_Publico[[#This Row],[Muestra]],Estructura!$Y$4:$AB$483,4,0)</f>
        <v>M-000160</v>
      </c>
    </row>
    <row r="2442" spans="1:27" ht="51" x14ac:dyDescent="0.3">
      <c r="A2442" s="16">
        <f t="shared" si="38"/>
        <v>2441</v>
      </c>
      <c r="B2442" s="47" t="s">
        <v>15118</v>
      </c>
      <c r="C2442" s="13" t="s">
        <v>10447</v>
      </c>
      <c r="D2442" s="13" t="s">
        <v>10448</v>
      </c>
      <c r="E2442" s="44">
        <v>15202</v>
      </c>
      <c r="F2442" s="13" t="s">
        <v>10449</v>
      </c>
      <c r="G2442" s="23" t="s">
        <v>10450</v>
      </c>
      <c r="H2442" s="42" t="s">
        <v>458</v>
      </c>
      <c r="I2442" s="28" t="s">
        <v>362</v>
      </c>
      <c r="J2442" s="12" t="s">
        <v>393</v>
      </c>
      <c r="K2442" s="28" t="s">
        <v>10451</v>
      </c>
      <c r="L2442" s="12" t="s">
        <v>10452</v>
      </c>
      <c r="M2442" s="12" t="s">
        <v>10453</v>
      </c>
      <c r="N2442" s="12" t="s">
        <v>10454</v>
      </c>
      <c r="O2442" s="26" t="s">
        <v>12222</v>
      </c>
      <c r="P2442" s="26" t="s">
        <v>12223</v>
      </c>
      <c r="Q2442" s="25" t="s">
        <v>456</v>
      </c>
      <c r="R2442" s="26" t="s">
        <v>12224</v>
      </c>
      <c r="S2442" s="15" t="s">
        <v>12225</v>
      </c>
      <c r="T2442" s="52">
        <v>0</v>
      </c>
      <c r="U2442" s="22" t="s">
        <v>12226</v>
      </c>
      <c r="V2442" s="18" t="str">
        <f>+Sitio_Publico[[#This Row],[idcoleccion]]&amp;"-"&amp;Sitio_Publico[[#This Row],[id]]</f>
        <v>000-2441</v>
      </c>
      <c r="W2442" s="18">
        <f>+VLOOKUP(Sitio_Publico[[#This Row],[territorio]],Estructura!$AE$4:$AH$1067,4,0)</f>
        <v>30015202</v>
      </c>
      <c r="X2442" s="18" t="str">
        <f>+VLOOKUP(Sitio_Publico[[#This Row],[tema]],Estructura!$G$4:$J$532,4,0)</f>
        <v>T-2</v>
      </c>
      <c r="Y2442" s="18" t="str">
        <f>+VLOOKUP(Sitio_Publico[[#This Row],[contenido]],Estructura!$L$4:$O$473,4,0)</f>
        <v>C-15</v>
      </c>
      <c r="Z2442" s="18" t="str">
        <f>+VLOOKUP(Sitio_Publico[[#This Row],[Filtro Integrado]],Estructura!$U$4:$W$529,3,0)</f>
        <v>FI-0</v>
      </c>
      <c r="AA2442" s="18" t="str">
        <f>+VLOOKUP(Sitio_Publico[[#This Row],[Muestra]],Estructura!$Y$4:$AB$483,4,0)</f>
        <v>M-000158</v>
      </c>
    </row>
    <row r="2443" spans="1:27" ht="51" x14ac:dyDescent="0.3">
      <c r="A2443" s="16">
        <f t="shared" si="38"/>
        <v>2442</v>
      </c>
      <c r="B2443" s="47" t="s">
        <v>15118</v>
      </c>
      <c r="C2443" s="13" t="s">
        <v>10447</v>
      </c>
      <c r="D2443" s="13" t="s">
        <v>10448</v>
      </c>
      <c r="E2443" s="44">
        <v>8309</v>
      </c>
      <c r="F2443" s="13" t="s">
        <v>10449</v>
      </c>
      <c r="G2443" s="23" t="s">
        <v>10450</v>
      </c>
      <c r="H2443" s="42" t="s">
        <v>458</v>
      </c>
      <c r="I2443" s="28" t="s">
        <v>189</v>
      </c>
      <c r="J2443" s="12" t="s">
        <v>393</v>
      </c>
      <c r="K2443" s="28" t="s">
        <v>10451</v>
      </c>
      <c r="L2443" s="12" t="s">
        <v>10452</v>
      </c>
      <c r="M2443" s="12" t="s">
        <v>10453</v>
      </c>
      <c r="N2443" s="12" t="s">
        <v>10454</v>
      </c>
      <c r="O2443" s="26" t="s">
        <v>12227</v>
      </c>
      <c r="P2443" s="26" t="s">
        <v>12228</v>
      </c>
      <c r="Q2443" s="25" t="s">
        <v>456</v>
      </c>
      <c r="R2443" s="26" t="s">
        <v>12229</v>
      </c>
      <c r="S2443" s="15" t="s">
        <v>12230</v>
      </c>
      <c r="T2443" s="52">
        <v>0</v>
      </c>
      <c r="U2443" s="22" t="s">
        <v>12231</v>
      </c>
      <c r="V2443" s="18" t="str">
        <f>+Sitio_Publico[[#This Row],[idcoleccion]]&amp;"-"&amp;Sitio_Publico[[#This Row],[id]]</f>
        <v>000-2442</v>
      </c>
      <c r="W2443" s="18">
        <f>+VLOOKUP(Sitio_Publico[[#This Row],[territorio]],Estructura!$AE$4:$AH$1067,4,0)</f>
        <v>30008309</v>
      </c>
      <c r="X2443" s="18" t="str">
        <f>+VLOOKUP(Sitio_Publico[[#This Row],[tema]],Estructura!$G$4:$J$532,4,0)</f>
        <v>T-2</v>
      </c>
      <c r="Y2443" s="18" t="str">
        <f>+VLOOKUP(Sitio_Publico[[#This Row],[contenido]],Estructura!$L$4:$O$473,4,0)</f>
        <v>C-15</v>
      </c>
      <c r="Z2443" s="18" t="str">
        <f>+VLOOKUP(Sitio_Publico[[#This Row],[Filtro Integrado]],Estructura!$U$4:$W$529,3,0)</f>
        <v>FI-0</v>
      </c>
      <c r="AA2443" s="18" t="str">
        <f>+VLOOKUP(Sitio_Publico[[#This Row],[Muestra]],Estructura!$Y$4:$AB$483,4,0)</f>
        <v>M-000158</v>
      </c>
    </row>
    <row r="2444" spans="1:27" ht="51" x14ac:dyDescent="0.3">
      <c r="A2444" s="16">
        <f t="shared" si="38"/>
        <v>2443</v>
      </c>
      <c r="B2444" s="47" t="s">
        <v>15118</v>
      </c>
      <c r="C2444" s="13" t="s">
        <v>10447</v>
      </c>
      <c r="D2444" s="13" t="s">
        <v>10448</v>
      </c>
      <c r="E2444" s="44">
        <v>12103</v>
      </c>
      <c r="F2444" s="13" t="s">
        <v>10449</v>
      </c>
      <c r="G2444" s="23" t="s">
        <v>10459</v>
      </c>
      <c r="H2444" s="42" t="s">
        <v>458</v>
      </c>
      <c r="I2444" s="28" t="s">
        <v>289</v>
      </c>
      <c r="J2444" s="12" t="s">
        <v>393</v>
      </c>
      <c r="K2444" s="28" t="s">
        <v>10459</v>
      </c>
      <c r="L2444" s="12" t="s">
        <v>10474</v>
      </c>
      <c r="M2444" s="12" t="s">
        <v>10453</v>
      </c>
      <c r="N2444" s="12" t="s">
        <v>10454</v>
      </c>
      <c r="O2444" s="26" t="s">
        <v>12232</v>
      </c>
      <c r="P2444" s="26" t="s">
        <v>12233</v>
      </c>
      <c r="Q2444" s="25" t="s">
        <v>10482</v>
      </c>
      <c r="R2444" s="26" t="s">
        <v>12234</v>
      </c>
      <c r="S2444" s="15" t="s">
        <v>12235</v>
      </c>
      <c r="T2444" s="52">
        <v>0</v>
      </c>
      <c r="U2444" s="22" t="s">
        <v>12236</v>
      </c>
      <c r="V2444" s="18" t="str">
        <f>+Sitio_Publico[[#This Row],[idcoleccion]]&amp;"-"&amp;Sitio_Publico[[#This Row],[id]]</f>
        <v>000-2443</v>
      </c>
      <c r="W2444" s="18">
        <f>+VLOOKUP(Sitio_Publico[[#This Row],[territorio]],Estructura!$AE$4:$AH$1067,4,0)</f>
        <v>30012103</v>
      </c>
      <c r="X2444" s="18" t="str">
        <f>+VLOOKUP(Sitio_Publico[[#This Row],[tema]],Estructura!$G$4:$J$532,4,0)</f>
        <v>T-2</v>
      </c>
      <c r="Y2444" s="18" t="str">
        <f>+VLOOKUP(Sitio_Publico[[#This Row],[contenido]],Estructura!$L$4:$O$473,4,0)</f>
        <v>C-16</v>
      </c>
      <c r="Z2444" s="18" t="str">
        <f>+VLOOKUP(Sitio_Publico[[#This Row],[Filtro Integrado]],Estructura!$U$4:$W$529,3,0)</f>
        <v>FI-0</v>
      </c>
      <c r="AA2444" s="18" t="str">
        <f>+VLOOKUP(Sitio_Publico[[#This Row],[Muestra]],Estructura!$Y$4:$AB$483,4,0)</f>
        <v>M-000159</v>
      </c>
    </row>
    <row r="2445" spans="1:27" ht="51" x14ac:dyDescent="0.3">
      <c r="A2445" s="16">
        <f t="shared" si="38"/>
        <v>2444</v>
      </c>
      <c r="B2445" s="47" t="s">
        <v>15118</v>
      </c>
      <c r="C2445" s="13" t="s">
        <v>10447</v>
      </c>
      <c r="D2445" s="13" t="s">
        <v>10448</v>
      </c>
      <c r="E2445" s="44">
        <v>13132</v>
      </c>
      <c r="F2445" s="13" t="s">
        <v>10449</v>
      </c>
      <c r="G2445" s="23" t="s">
        <v>10450</v>
      </c>
      <c r="H2445" s="42" t="s">
        <v>458</v>
      </c>
      <c r="I2445" s="28" t="s">
        <v>327</v>
      </c>
      <c r="J2445" s="12" t="s">
        <v>393</v>
      </c>
      <c r="K2445" s="28" t="s">
        <v>10486</v>
      </c>
      <c r="L2445" s="12" t="s">
        <v>10452</v>
      </c>
      <c r="M2445" s="12" t="s">
        <v>10453</v>
      </c>
      <c r="N2445" s="12" t="s">
        <v>10454</v>
      </c>
      <c r="O2445" s="26" t="s">
        <v>12237</v>
      </c>
      <c r="P2445" s="26" t="s">
        <v>12238</v>
      </c>
      <c r="Q2445" s="25" t="s">
        <v>456</v>
      </c>
      <c r="R2445" s="26" t="s">
        <v>12239</v>
      </c>
      <c r="S2445" s="15" t="s">
        <v>12240</v>
      </c>
      <c r="T2445" s="52">
        <v>0</v>
      </c>
      <c r="U2445" s="22" t="s">
        <v>12029</v>
      </c>
      <c r="V2445" s="18" t="str">
        <f>+Sitio_Publico[[#This Row],[idcoleccion]]&amp;"-"&amp;Sitio_Publico[[#This Row],[id]]</f>
        <v>000-2444</v>
      </c>
      <c r="W2445" s="18">
        <f>+VLOOKUP(Sitio_Publico[[#This Row],[territorio]],Estructura!$AE$4:$AH$1067,4,0)</f>
        <v>30013132</v>
      </c>
      <c r="X2445" s="18" t="str">
        <f>+VLOOKUP(Sitio_Publico[[#This Row],[tema]],Estructura!$G$4:$J$532,4,0)</f>
        <v>T-2</v>
      </c>
      <c r="Y2445" s="18" t="str">
        <f>+VLOOKUP(Sitio_Publico[[#This Row],[contenido]],Estructura!$L$4:$O$473,4,0)</f>
        <v>C-15</v>
      </c>
      <c r="Z2445" s="18" t="str">
        <f>+VLOOKUP(Sitio_Publico[[#This Row],[Filtro Integrado]],Estructura!$U$4:$W$529,3,0)</f>
        <v>FI-0</v>
      </c>
      <c r="AA2445" s="18" t="str">
        <f>+VLOOKUP(Sitio_Publico[[#This Row],[Muestra]],Estructura!$Y$4:$AB$483,4,0)</f>
        <v>M-000161</v>
      </c>
    </row>
    <row r="2446" spans="1:27" ht="51" x14ac:dyDescent="0.3">
      <c r="A2446" s="16">
        <f t="shared" si="38"/>
        <v>2445</v>
      </c>
      <c r="B2446" s="47" t="s">
        <v>15118</v>
      </c>
      <c r="C2446" s="13" t="s">
        <v>10447</v>
      </c>
      <c r="D2446" s="13" t="s">
        <v>10448</v>
      </c>
      <c r="E2446" s="44">
        <v>13108</v>
      </c>
      <c r="F2446" s="13" t="s">
        <v>10449</v>
      </c>
      <c r="G2446" s="23" t="s">
        <v>10450</v>
      </c>
      <c r="H2446" s="42" t="s">
        <v>458</v>
      </c>
      <c r="I2446" s="28" t="s">
        <v>304</v>
      </c>
      <c r="J2446" s="12" t="s">
        <v>393</v>
      </c>
      <c r="K2446" s="28" t="s">
        <v>10451</v>
      </c>
      <c r="L2446" s="12" t="s">
        <v>10452</v>
      </c>
      <c r="M2446" s="12" t="s">
        <v>10453</v>
      </c>
      <c r="N2446" s="12" t="s">
        <v>10454</v>
      </c>
      <c r="O2446" s="26" t="s">
        <v>12241</v>
      </c>
      <c r="P2446" s="26" t="s">
        <v>12242</v>
      </c>
      <c r="Q2446" s="25" t="s">
        <v>456</v>
      </c>
      <c r="R2446" s="26" t="s">
        <v>12243</v>
      </c>
      <c r="S2446" s="15" t="s">
        <v>12244</v>
      </c>
      <c r="T2446" s="52">
        <v>0</v>
      </c>
      <c r="U2446" s="22" t="s">
        <v>11923</v>
      </c>
      <c r="V2446" s="18" t="str">
        <f>+Sitio_Publico[[#This Row],[idcoleccion]]&amp;"-"&amp;Sitio_Publico[[#This Row],[id]]</f>
        <v>000-2445</v>
      </c>
      <c r="W2446" s="18">
        <f>+VLOOKUP(Sitio_Publico[[#This Row],[territorio]],Estructura!$AE$4:$AH$1067,4,0)</f>
        <v>30013108</v>
      </c>
      <c r="X2446" s="18" t="str">
        <f>+VLOOKUP(Sitio_Publico[[#This Row],[tema]],Estructura!$G$4:$J$532,4,0)</f>
        <v>T-2</v>
      </c>
      <c r="Y2446" s="18" t="str">
        <f>+VLOOKUP(Sitio_Publico[[#This Row],[contenido]],Estructura!$L$4:$O$473,4,0)</f>
        <v>C-15</v>
      </c>
      <c r="Z2446" s="18" t="str">
        <f>+VLOOKUP(Sitio_Publico[[#This Row],[Filtro Integrado]],Estructura!$U$4:$W$529,3,0)</f>
        <v>FI-0</v>
      </c>
      <c r="AA2446" s="18" t="str">
        <f>+VLOOKUP(Sitio_Publico[[#This Row],[Muestra]],Estructura!$Y$4:$AB$483,4,0)</f>
        <v>M-000158</v>
      </c>
    </row>
    <row r="2447" spans="1:27" ht="51" x14ac:dyDescent="0.3">
      <c r="A2447" s="16">
        <f t="shared" si="38"/>
        <v>2446</v>
      </c>
      <c r="B2447" s="47" t="s">
        <v>15118</v>
      </c>
      <c r="C2447" s="13" t="s">
        <v>10447</v>
      </c>
      <c r="D2447" s="13" t="s">
        <v>10448</v>
      </c>
      <c r="E2447" s="44">
        <v>10302</v>
      </c>
      <c r="F2447" s="13" t="s">
        <v>10449</v>
      </c>
      <c r="G2447" s="23" t="s">
        <v>10450</v>
      </c>
      <c r="H2447" s="42" t="s">
        <v>458</v>
      </c>
      <c r="I2447" s="28" t="s">
        <v>268</v>
      </c>
      <c r="J2447" s="12" t="s">
        <v>393</v>
      </c>
      <c r="K2447" s="28" t="s">
        <v>10486</v>
      </c>
      <c r="L2447" s="12" t="s">
        <v>10452</v>
      </c>
      <c r="M2447" s="12" t="s">
        <v>10453</v>
      </c>
      <c r="N2447" s="12" t="s">
        <v>10454</v>
      </c>
      <c r="O2447" s="26" t="s">
        <v>12245</v>
      </c>
      <c r="P2447" s="26" t="s">
        <v>12246</v>
      </c>
      <c r="Q2447" s="25" t="s">
        <v>456</v>
      </c>
      <c r="R2447" s="26" t="s">
        <v>12247</v>
      </c>
      <c r="S2447" s="15" t="s">
        <v>12248</v>
      </c>
      <c r="T2447" s="52">
        <v>0</v>
      </c>
      <c r="U2447" s="22" t="s">
        <v>11042</v>
      </c>
      <c r="V2447" s="18" t="str">
        <f>+Sitio_Publico[[#This Row],[idcoleccion]]&amp;"-"&amp;Sitio_Publico[[#This Row],[id]]</f>
        <v>000-2446</v>
      </c>
      <c r="W2447" s="18">
        <f>+VLOOKUP(Sitio_Publico[[#This Row],[territorio]],Estructura!$AE$4:$AH$1067,4,0)</f>
        <v>30010302</v>
      </c>
      <c r="X2447" s="18" t="str">
        <f>+VLOOKUP(Sitio_Publico[[#This Row],[tema]],Estructura!$G$4:$J$532,4,0)</f>
        <v>T-2</v>
      </c>
      <c r="Y2447" s="18" t="str">
        <f>+VLOOKUP(Sitio_Publico[[#This Row],[contenido]],Estructura!$L$4:$O$473,4,0)</f>
        <v>C-15</v>
      </c>
      <c r="Z2447" s="18" t="str">
        <f>+VLOOKUP(Sitio_Publico[[#This Row],[Filtro Integrado]],Estructura!$U$4:$W$529,3,0)</f>
        <v>FI-0</v>
      </c>
      <c r="AA2447" s="18" t="str">
        <f>+VLOOKUP(Sitio_Publico[[#This Row],[Muestra]],Estructura!$Y$4:$AB$483,4,0)</f>
        <v>M-000161</v>
      </c>
    </row>
    <row r="2448" spans="1:27" ht="51" x14ac:dyDescent="0.3">
      <c r="A2448" s="16">
        <f t="shared" si="38"/>
        <v>2447</v>
      </c>
      <c r="B2448" s="47" t="s">
        <v>15118</v>
      </c>
      <c r="C2448" s="13" t="s">
        <v>10447</v>
      </c>
      <c r="D2448" s="13" t="s">
        <v>10448</v>
      </c>
      <c r="E2448" s="44">
        <v>15102</v>
      </c>
      <c r="F2448" s="13" t="s">
        <v>10449</v>
      </c>
      <c r="G2448" s="23" t="s">
        <v>10466</v>
      </c>
      <c r="H2448" s="42" t="s">
        <v>458</v>
      </c>
      <c r="I2448" s="28" t="s">
        <v>360</v>
      </c>
      <c r="J2448" s="12" t="s">
        <v>393</v>
      </c>
      <c r="K2448" s="28" t="s">
        <v>10492</v>
      </c>
      <c r="L2448" s="12" t="s">
        <v>10452</v>
      </c>
      <c r="M2448" s="12" t="s">
        <v>587</v>
      </c>
      <c r="N2448" s="12" t="s">
        <v>10454</v>
      </c>
      <c r="O2448" s="26" t="s">
        <v>12249</v>
      </c>
      <c r="P2448" s="26" t="s">
        <v>12250</v>
      </c>
      <c r="Q2448" s="25" t="s">
        <v>10495</v>
      </c>
      <c r="R2448" s="26" t="s">
        <v>12251</v>
      </c>
      <c r="S2448" s="15" t="s">
        <v>12252</v>
      </c>
      <c r="T2448" s="52">
        <v>0</v>
      </c>
      <c r="U2448" s="22" t="s">
        <v>11110</v>
      </c>
      <c r="V2448" s="18" t="str">
        <f>+Sitio_Publico[[#This Row],[idcoleccion]]&amp;"-"&amp;Sitio_Publico[[#This Row],[id]]</f>
        <v>000-2447</v>
      </c>
      <c r="W2448" s="18">
        <f>+VLOOKUP(Sitio_Publico[[#This Row],[territorio]],Estructura!$AE$4:$AH$1067,4,0)</f>
        <v>30015102</v>
      </c>
      <c r="X2448" s="18" t="str">
        <f>+VLOOKUP(Sitio_Publico[[#This Row],[tema]],Estructura!$G$4:$J$532,4,0)</f>
        <v>T-2</v>
      </c>
      <c r="Y2448" s="18" t="str">
        <f>+VLOOKUP(Sitio_Publico[[#This Row],[contenido]],Estructura!$L$4:$O$473,4,0)</f>
        <v>C-17</v>
      </c>
      <c r="Z2448" s="18" t="str">
        <f>+VLOOKUP(Sitio_Publico[[#This Row],[Filtro Integrado]],Estructura!$U$4:$W$529,3,0)</f>
        <v>FI-0</v>
      </c>
      <c r="AA2448" s="18" t="str">
        <f>+VLOOKUP(Sitio_Publico[[#This Row],[Muestra]],Estructura!$Y$4:$AB$483,4,0)</f>
        <v>M-000162</v>
      </c>
    </row>
    <row r="2449" spans="1:27" ht="51" x14ac:dyDescent="0.3">
      <c r="A2449" s="16">
        <f t="shared" si="38"/>
        <v>2448</v>
      </c>
      <c r="B2449" s="47" t="s">
        <v>15118</v>
      </c>
      <c r="C2449" s="13" t="s">
        <v>10447</v>
      </c>
      <c r="D2449" s="13" t="s">
        <v>10448</v>
      </c>
      <c r="E2449" s="44">
        <v>8104</v>
      </c>
      <c r="F2449" s="13" t="s">
        <v>10449</v>
      </c>
      <c r="G2449" s="23" t="s">
        <v>10450</v>
      </c>
      <c r="H2449" s="42" t="s">
        <v>458</v>
      </c>
      <c r="I2449" s="28" t="s">
        <v>165</v>
      </c>
      <c r="J2449" s="12" t="s">
        <v>393</v>
      </c>
      <c r="K2449" s="28" t="s">
        <v>10486</v>
      </c>
      <c r="L2449" s="12" t="s">
        <v>10452</v>
      </c>
      <c r="M2449" s="12" t="s">
        <v>10453</v>
      </c>
      <c r="N2449" s="12" t="s">
        <v>10454</v>
      </c>
      <c r="O2449" s="26" t="s">
        <v>12253</v>
      </c>
      <c r="P2449" s="26" t="s">
        <v>12254</v>
      </c>
      <c r="Q2449" s="25" t="s">
        <v>456</v>
      </c>
      <c r="R2449" s="26" t="s">
        <v>12255</v>
      </c>
      <c r="S2449" s="15" t="s">
        <v>12256</v>
      </c>
      <c r="T2449" s="52">
        <v>0</v>
      </c>
      <c r="U2449" s="22" t="s">
        <v>12257</v>
      </c>
      <c r="V2449" s="18" t="str">
        <f>+Sitio_Publico[[#This Row],[idcoleccion]]&amp;"-"&amp;Sitio_Publico[[#This Row],[id]]</f>
        <v>000-2448</v>
      </c>
      <c r="W2449" s="18">
        <f>+VLOOKUP(Sitio_Publico[[#This Row],[territorio]],Estructura!$AE$4:$AH$1067,4,0)</f>
        <v>30008104</v>
      </c>
      <c r="X2449" s="18" t="str">
        <f>+VLOOKUP(Sitio_Publico[[#This Row],[tema]],Estructura!$G$4:$J$532,4,0)</f>
        <v>T-2</v>
      </c>
      <c r="Y2449" s="18" t="str">
        <f>+VLOOKUP(Sitio_Publico[[#This Row],[contenido]],Estructura!$L$4:$O$473,4,0)</f>
        <v>C-15</v>
      </c>
      <c r="Z2449" s="18" t="str">
        <f>+VLOOKUP(Sitio_Publico[[#This Row],[Filtro Integrado]],Estructura!$U$4:$W$529,3,0)</f>
        <v>FI-0</v>
      </c>
      <c r="AA2449" s="18" t="str">
        <f>+VLOOKUP(Sitio_Publico[[#This Row],[Muestra]],Estructura!$Y$4:$AB$483,4,0)</f>
        <v>M-000161</v>
      </c>
    </row>
    <row r="2450" spans="1:27" ht="51" x14ac:dyDescent="0.3">
      <c r="A2450" s="16">
        <f t="shared" si="38"/>
        <v>2449</v>
      </c>
      <c r="B2450" s="47" t="s">
        <v>15118</v>
      </c>
      <c r="C2450" s="13" t="s">
        <v>10447</v>
      </c>
      <c r="D2450" s="13" t="s">
        <v>10448</v>
      </c>
      <c r="E2450" s="44">
        <v>7301</v>
      </c>
      <c r="F2450" s="13" t="s">
        <v>10449</v>
      </c>
      <c r="G2450" s="23" t="s">
        <v>10450</v>
      </c>
      <c r="H2450" s="42" t="s">
        <v>458</v>
      </c>
      <c r="I2450" s="28" t="s">
        <v>145</v>
      </c>
      <c r="J2450" s="12" t="s">
        <v>393</v>
      </c>
      <c r="K2450" s="28" t="s">
        <v>10486</v>
      </c>
      <c r="L2450" s="12" t="s">
        <v>10452</v>
      </c>
      <c r="M2450" s="12" t="s">
        <v>10453</v>
      </c>
      <c r="N2450" s="12" t="s">
        <v>10454</v>
      </c>
      <c r="O2450" s="26" t="s">
        <v>12258</v>
      </c>
      <c r="P2450" s="26" t="s">
        <v>12259</v>
      </c>
      <c r="Q2450" s="25" t="s">
        <v>456</v>
      </c>
      <c r="R2450" s="26" t="s">
        <v>12260</v>
      </c>
      <c r="S2450" s="15" t="s">
        <v>12261</v>
      </c>
      <c r="T2450" s="52">
        <v>0</v>
      </c>
      <c r="U2450" s="22" t="s">
        <v>12262</v>
      </c>
      <c r="V2450" s="18" t="str">
        <f>+Sitio_Publico[[#This Row],[idcoleccion]]&amp;"-"&amp;Sitio_Publico[[#This Row],[id]]</f>
        <v>000-2449</v>
      </c>
      <c r="W2450" s="18">
        <f>+VLOOKUP(Sitio_Publico[[#This Row],[territorio]],Estructura!$AE$4:$AH$1067,4,0)</f>
        <v>30007301</v>
      </c>
      <c r="X2450" s="18" t="str">
        <f>+VLOOKUP(Sitio_Publico[[#This Row],[tema]],Estructura!$G$4:$J$532,4,0)</f>
        <v>T-2</v>
      </c>
      <c r="Y2450" s="18" t="str">
        <f>+VLOOKUP(Sitio_Publico[[#This Row],[contenido]],Estructura!$L$4:$O$473,4,0)</f>
        <v>C-15</v>
      </c>
      <c r="Z2450" s="18" t="str">
        <f>+VLOOKUP(Sitio_Publico[[#This Row],[Filtro Integrado]],Estructura!$U$4:$W$529,3,0)</f>
        <v>FI-0</v>
      </c>
      <c r="AA2450" s="18" t="str">
        <f>+VLOOKUP(Sitio_Publico[[#This Row],[Muestra]],Estructura!$Y$4:$AB$483,4,0)</f>
        <v>M-000161</v>
      </c>
    </row>
    <row r="2451" spans="1:27" ht="51" x14ac:dyDescent="0.3">
      <c r="A2451" s="16">
        <f t="shared" si="38"/>
        <v>2450</v>
      </c>
      <c r="B2451" s="47" t="s">
        <v>15118</v>
      </c>
      <c r="C2451" s="13" t="s">
        <v>10447</v>
      </c>
      <c r="D2451" s="13" t="s">
        <v>10448</v>
      </c>
      <c r="E2451" s="44">
        <v>12302</v>
      </c>
      <c r="F2451" s="13" t="s">
        <v>10449</v>
      </c>
      <c r="G2451" s="23" t="s">
        <v>10466</v>
      </c>
      <c r="H2451" s="42" t="s">
        <v>458</v>
      </c>
      <c r="I2451" s="28" t="s">
        <v>293</v>
      </c>
      <c r="J2451" s="12" t="s">
        <v>393</v>
      </c>
      <c r="K2451" s="28" t="s">
        <v>10524</v>
      </c>
      <c r="L2451" s="12" t="s">
        <v>10452</v>
      </c>
      <c r="M2451" s="12" t="s">
        <v>10453</v>
      </c>
      <c r="N2451" s="12" t="s">
        <v>10454</v>
      </c>
      <c r="O2451" s="26" t="s">
        <v>12263</v>
      </c>
      <c r="P2451" s="26" t="s">
        <v>12264</v>
      </c>
      <c r="Q2451" s="25" t="s">
        <v>456</v>
      </c>
      <c r="R2451" s="26" t="s">
        <v>12265</v>
      </c>
      <c r="S2451" s="15" t="s">
        <v>12266</v>
      </c>
      <c r="T2451" s="52">
        <v>0</v>
      </c>
      <c r="U2451" s="22" t="s">
        <v>12267</v>
      </c>
      <c r="V2451" s="18" t="str">
        <f>+Sitio_Publico[[#This Row],[idcoleccion]]&amp;"-"&amp;Sitio_Publico[[#This Row],[id]]</f>
        <v>000-2450</v>
      </c>
      <c r="W2451" s="18">
        <f>+VLOOKUP(Sitio_Publico[[#This Row],[territorio]],Estructura!$AE$4:$AH$1067,4,0)</f>
        <v>30012302</v>
      </c>
      <c r="X2451" s="18" t="str">
        <f>+VLOOKUP(Sitio_Publico[[#This Row],[tema]],Estructura!$G$4:$J$532,4,0)</f>
        <v>T-2</v>
      </c>
      <c r="Y2451" s="18" t="str">
        <f>+VLOOKUP(Sitio_Publico[[#This Row],[contenido]],Estructura!$L$4:$O$473,4,0)</f>
        <v>C-17</v>
      </c>
      <c r="Z2451" s="18" t="str">
        <f>+VLOOKUP(Sitio_Publico[[#This Row],[Filtro Integrado]],Estructura!$U$4:$W$529,3,0)</f>
        <v>FI-0</v>
      </c>
      <c r="AA2451" s="18" t="str">
        <f>+VLOOKUP(Sitio_Publico[[#This Row],[Muestra]],Estructura!$Y$4:$AB$483,4,0)</f>
        <v>M-00048</v>
      </c>
    </row>
    <row r="2452" spans="1:27" ht="51" x14ac:dyDescent="0.3">
      <c r="A2452" s="16">
        <f t="shared" si="38"/>
        <v>2451</v>
      </c>
      <c r="B2452" s="47" t="s">
        <v>15118</v>
      </c>
      <c r="C2452" s="13" t="s">
        <v>10447</v>
      </c>
      <c r="D2452" s="13" t="s">
        <v>10448</v>
      </c>
      <c r="E2452" s="44">
        <v>13120</v>
      </c>
      <c r="F2452" s="13" t="s">
        <v>10449</v>
      </c>
      <c r="G2452" s="23" t="s">
        <v>10459</v>
      </c>
      <c r="H2452" s="42" t="s">
        <v>458</v>
      </c>
      <c r="I2452" s="28" t="s">
        <v>316</v>
      </c>
      <c r="J2452" s="12" t="s">
        <v>393</v>
      </c>
      <c r="K2452" s="28" t="s">
        <v>10459</v>
      </c>
      <c r="L2452" s="12" t="s">
        <v>10452</v>
      </c>
      <c r="M2452" s="12" t="s">
        <v>10453</v>
      </c>
      <c r="N2452" s="12" t="s">
        <v>10454</v>
      </c>
      <c r="O2452" s="26" t="s">
        <v>12268</v>
      </c>
      <c r="P2452" s="26" t="s">
        <v>12269</v>
      </c>
      <c r="Q2452" s="25" t="s">
        <v>456</v>
      </c>
      <c r="R2452" s="26" t="s">
        <v>10808</v>
      </c>
      <c r="S2452" s="15" t="s">
        <v>12270</v>
      </c>
      <c r="T2452" s="52">
        <v>0</v>
      </c>
      <c r="U2452" s="22" t="s">
        <v>10597</v>
      </c>
      <c r="V2452" s="18" t="str">
        <f>+Sitio_Publico[[#This Row],[idcoleccion]]&amp;"-"&amp;Sitio_Publico[[#This Row],[id]]</f>
        <v>000-2451</v>
      </c>
      <c r="W2452" s="18">
        <f>+VLOOKUP(Sitio_Publico[[#This Row],[territorio]],Estructura!$AE$4:$AH$1067,4,0)</f>
        <v>30013120</v>
      </c>
      <c r="X2452" s="18" t="str">
        <f>+VLOOKUP(Sitio_Publico[[#This Row],[tema]],Estructura!$G$4:$J$532,4,0)</f>
        <v>T-2</v>
      </c>
      <c r="Y2452" s="18" t="str">
        <f>+VLOOKUP(Sitio_Publico[[#This Row],[contenido]],Estructura!$L$4:$O$473,4,0)</f>
        <v>C-16</v>
      </c>
      <c r="Z2452" s="18" t="str">
        <f>+VLOOKUP(Sitio_Publico[[#This Row],[Filtro Integrado]],Estructura!$U$4:$W$529,3,0)</f>
        <v>FI-0</v>
      </c>
      <c r="AA2452" s="18" t="str">
        <f>+VLOOKUP(Sitio_Publico[[#This Row],[Muestra]],Estructura!$Y$4:$AB$483,4,0)</f>
        <v>M-000159</v>
      </c>
    </row>
    <row r="2453" spans="1:27" ht="51" x14ac:dyDescent="0.3">
      <c r="A2453" s="16">
        <f t="shared" si="38"/>
        <v>2452</v>
      </c>
      <c r="B2453" s="47" t="s">
        <v>15118</v>
      </c>
      <c r="C2453" s="13" t="s">
        <v>10447</v>
      </c>
      <c r="D2453" s="13" t="s">
        <v>10448</v>
      </c>
      <c r="E2453" s="44">
        <v>13502</v>
      </c>
      <c r="F2453" s="13" t="s">
        <v>10449</v>
      </c>
      <c r="G2453" s="23" t="s">
        <v>10450</v>
      </c>
      <c r="H2453" s="42" t="s">
        <v>458</v>
      </c>
      <c r="I2453" s="28" t="s">
        <v>339</v>
      </c>
      <c r="J2453" s="12" t="s">
        <v>393</v>
      </c>
      <c r="K2453" s="28" t="s">
        <v>10486</v>
      </c>
      <c r="L2453" s="12" t="s">
        <v>10452</v>
      </c>
      <c r="M2453" s="12" t="s">
        <v>10453</v>
      </c>
      <c r="N2453" s="12" t="s">
        <v>10454</v>
      </c>
      <c r="O2453" s="26" t="s">
        <v>12271</v>
      </c>
      <c r="P2453" s="26" t="s">
        <v>12272</v>
      </c>
      <c r="Q2453" s="25" t="s">
        <v>456</v>
      </c>
      <c r="R2453" s="26" t="s">
        <v>12273</v>
      </c>
      <c r="S2453" s="15" t="s">
        <v>12274</v>
      </c>
      <c r="T2453" s="52">
        <v>0</v>
      </c>
      <c r="U2453" s="22" t="s">
        <v>10790</v>
      </c>
      <c r="V2453" s="18" t="str">
        <f>+Sitio_Publico[[#This Row],[idcoleccion]]&amp;"-"&amp;Sitio_Publico[[#This Row],[id]]</f>
        <v>000-2452</v>
      </c>
      <c r="W2453" s="18">
        <f>+VLOOKUP(Sitio_Publico[[#This Row],[territorio]],Estructura!$AE$4:$AH$1067,4,0)</f>
        <v>30013502</v>
      </c>
      <c r="X2453" s="18" t="str">
        <f>+VLOOKUP(Sitio_Publico[[#This Row],[tema]],Estructura!$G$4:$J$532,4,0)</f>
        <v>T-2</v>
      </c>
      <c r="Y2453" s="18" t="str">
        <f>+VLOOKUP(Sitio_Publico[[#This Row],[contenido]],Estructura!$L$4:$O$473,4,0)</f>
        <v>C-15</v>
      </c>
      <c r="Z2453" s="18" t="str">
        <f>+VLOOKUP(Sitio_Publico[[#This Row],[Filtro Integrado]],Estructura!$U$4:$W$529,3,0)</f>
        <v>FI-0</v>
      </c>
      <c r="AA2453" s="18" t="str">
        <f>+VLOOKUP(Sitio_Publico[[#This Row],[Muestra]],Estructura!$Y$4:$AB$483,4,0)</f>
        <v>M-000161</v>
      </c>
    </row>
    <row r="2454" spans="1:27" ht="51" x14ac:dyDescent="0.3">
      <c r="A2454" s="16">
        <f t="shared" si="38"/>
        <v>2453</v>
      </c>
      <c r="B2454" s="47" t="s">
        <v>15118</v>
      </c>
      <c r="C2454" s="13" t="s">
        <v>10447</v>
      </c>
      <c r="D2454" s="13" t="s">
        <v>10448</v>
      </c>
      <c r="E2454" s="44">
        <v>10301</v>
      </c>
      <c r="F2454" s="13" t="s">
        <v>10449</v>
      </c>
      <c r="G2454" s="23" t="s">
        <v>10466</v>
      </c>
      <c r="H2454" s="42" t="s">
        <v>458</v>
      </c>
      <c r="I2454" s="28" t="s">
        <v>267</v>
      </c>
      <c r="J2454" s="12" t="s">
        <v>393</v>
      </c>
      <c r="K2454" s="28" t="s">
        <v>10492</v>
      </c>
      <c r="L2454" s="12" t="s">
        <v>10452</v>
      </c>
      <c r="M2454" s="12" t="s">
        <v>587</v>
      </c>
      <c r="N2454" s="12" t="s">
        <v>10454</v>
      </c>
      <c r="O2454" s="26" t="s">
        <v>12275</v>
      </c>
      <c r="P2454" s="26" t="s">
        <v>12276</v>
      </c>
      <c r="Q2454" s="25" t="s">
        <v>10495</v>
      </c>
      <c r="R2454" s="26" t="s">
        <v>12277</v>
      </c>
      <c r="S2454" s="15" t="s">
        <v>12278</v>
      </c>
      <c r="T2454" s="52">
        <v>0</v>
      </c>
      <c r="U2454" s="22" t="s">
        <v>12145</v>
      </c>
      <c r="V2454" s="18" t="str">
        <f>+Sitio_Publico[[#This Row],[idcoleccion]]&amp;"-"&amp;Sitio_Publico[[#This Row],[id]]</f>
        <v>000-2453</v>
      </c>
      <c r="W2454" s="18">
        <f>+VLOOKUP(Sitio_Publico[[#This Row],[territorio]],Estructura!$AE$4:$AH$1067,4,0)</f>
        <v>30010301</v>
      </c>
      <c r="X2454" s="18" t="str">
        <f>+VLOOKUP(Sitio_Publico[[#This Row],[tema]],Estructura!$G$4:$J$532,4,0)</f>
        <v>T-2</v>
      </c>
      <c r="Y2454" s="18" t="str">
        <f>+VLOOKUP(Sitio_Publico[[#This Row],[contenido]],Estructura!$L$4:$O$473,4,0)</f>
        <v>C-17</v>
      </c>
      <c r="Z2454" s="18" t="str">
        <f>+VLOOKUP(Sitio_Publico[[#This Row],[Filtro Integrado]],Estructura!$U$4:$W$529,3,0)</f>
        <v>FI-0</v>
      </c>
      <c r="AA2454" s="18" t="str">
        <f>+VLOOKUP(Sitio_Publico[[#This Row],[Muestra]],Estructura!$Y$4:$AB$483,4,0)</f>
        <v>M-000162</v>
      </c>
    </row>
    <row r="2455" spans="1:27" ht="51" x14ac:dyDescent="0.3">
      <c r="A2455" s="16">
        <f t="shared" si="38"/>
        <v>2454</v>
      </c>
      <c r="B2455" s="47" t="s">
        <v>15118</v>
      </c>
      <c r="C2455" s="13" t="s">
        <v>10447</v>
      </c>
      <c r="D2455" s="13" t="s">
        <v>10448</v>
      </c>
      <c r="E2455" s="44">
        <v>16201</v>
      </c>
      <c r="F2455" s="13" t="s">
        <v>10449</v>
      </c>
      <c r="G2455" s="23" t="s">
        <v>10466</v>
      </c>
      <c r="H2455" s="42" t="s">
        <v>458</v>
      </c>
      <c r="I2455" s="28" t="s">
        <v>208</v>
      </c>
      <c r="J2455" s="12" t="s">
        <v>393</v>
      </c>
      <c r="K2455" s="28" t="s">
        <v>10524</v>
      </c>
      <c r="L2455" s="12" t="s">
        <v>10452</v>
      </c>
      <c r="M2455" s="12" t="s">
        <v>10453</v>
      </c>
      <c r="N2455" s="12" t="s">
        <v>10454</v>
      </c>
      <c r="O2455" s="26" t="s">
        <v>12279</v>
      </c>
      <c r="P2455" s="26" t="s">
        <v>12280</v>
      </c>
      <c r="Q2455" s="25" t="s">
        <v>456</v>
      </c>
      <c r="R2455" s="26" t="s">
        <v>12281</v>
      </c>
      <c r="S2455" s="15" t="s">
        <v>12282</v>
      </c>
      <c r="T2455" s="52">
        <v>0</v>
      </c>
      <c r="U2455" s="22" t="s">
        <v>10672</v>
      </c>
      <c r="V2455" s="18" t="str">
        <f>+Sitio_Publico[[#This Row],[idcoleccion]]&amp;"-"&amp;Sitio_Publico[[#This Row],[id]]</f>
        <v>000-2454</v>
      </c>
      <c r="W2455" s="18">
        <f>+VLOOKUP(Sitio_Publico[[#This Row],[territorio]],Estructura!$AE$4:$AH$1067,4,0)</f>
        <v>30016201</v>
      </c>
      <c r="X2455" s="18" t="str">
        <f>+VLOOKUP(Sitio_Publico[[#This Row],[tema]],Estructura!$G$4:$J$532,4,0)</f>
        <v>T-2</v>
      </c>
      <c r="Y2455" s="18" t="str">
        <f>+VLOOKUP(Sitio_Publico[[#This Row],[contenido]],Estructura!$L$4:$O$473,4,0)</f>
        <v>C-17</v>
      </c>
      <c r="Z2455" s="18" t="str">
        <f>+VLOOKUP(Sitio_Publico[[#This Row],[Filtro Integrado]],Estructura!$U$4:$W$529,3,0)</f>
        <v>FI-0</v>
      </c>
      <c r="AA2455" s="18" t="str">
        <f>+VLOOKUP(Sitio_Publico[[#This Row],[Muestra]],Estructura!$Y$4:$AB$483,4,0)</f>
        <v>M-00048</v>
      </c>
    </row>
    <row r="2456" spans="1:27" ht="51" x14ac:dyDescent="0.3">
      <c r="A2456" s="16">
        <f t="shared" si="38"/>
        <v>2455</v>
      </c>
      <c r="B2456" s="47" t="s">
        <v>15118</v>
      </c>
      <c r="C2456" s="13" t="s">
        <v>10447</v>
      </c>
      <c r="D2456" s="13" t="s">
        <v>10448</v>
      </c>
      <c r="E2456" s="44">
        <v>9107</v>
      </c>
      <c r="F2456" s="13" t="s">
        <v>10449</v>
      </c>
      <c r="G2456" s="23" t="s">
        <v>10450</v>
      </c>
      <c r="H2456" s="42" t="s">
        <v>458</v>
      </c>
      <c r="I2456" s="28" t="s">
        <v>222</v>
      </c>
      <c r="J2456" s="12" t="s">
        <v>393</v>
      </c>
      <c r="K2456" s="28" t="s">
        <v>10451</v>
      </c>
      <c r="L2456" s="12" t="s">
        <v>10452</v>
      </c>
      <c r="M2456" s="12" t="s">
        <v>10453</v>
      </c>
      <c r="N2456" s="12" t="s">
        <v>10454</v>
      </c>
      <c r="O2456" s="26" t="s">
        <v>12283</v>
      </c>
      <c r="P2456" s="26" t="s">
        <v>12284</v>
      </c>
      <c r="Q2456" s="25" t="s">
        <v>456</v>
      </c>
      <c r="R2456" s="26" t="s">
        <v>12285</v>
      </c>
      <c r="S2456" s="15" t="s">
        <v>12286</v>
      </c>
      <c r="T2456" s="52">
        <v>0</v>
      </c>
      <c r="U2456" s="22" t="s">
        <v>12287</v>
      </c>
      <c r="V2456" s="18" t="str">
        <f>+Sitio_Publico[[#This Row],[idcoleccion]]&amp;"-"&amp;Sitio_Publico[[#This Row],[id]]</f>
        <v>000-2455</v>
      </c>
      <c r="W2456" s="18">
        <f>+VLOOKUP(Sitio_Publico[[#This Row],[territorio]],Estructura!$AE$4:$AH$1067,4,0)</f>
        <v>30009107</v>
      </c>
      <c r="X2456" s="18" t="str">
        <f>+VLOOKUP(Sitio_Publico[[#This Row],[tema]],Estructura!$G$4:$J$532,4,0)</f>
        <v>T-2</v>
      </c>
      <c r="Y2456" s="18" t="str">
        <f>+VLOOKUP(Sitio_Publico[[#This Row],[contenido]],Estructura!$L$4:$O$473,4,0)</f>
        <v>C-15</v>
      </c>
      <c r="Z2456" s="18" t="str">
        <f>+VLOOKUP(Sitio_Publico[[#This Row],[Filtro Integrado]],Estructura!$U$4:$W$529,3,0)</f>
        <v>FI-0</v>
      </c>
      <c r="AA2456" s="18" t="str">
        <f>+VLOOKUP(Sitio_Publico[[#This Row],[Muestra]],Estructura!$Y$4:$AB$483,4,0)</f>
        <v>M-000158</v>
      </c>
    </row>
    <row r="2457" spans="1:27" ht="51" x14ac:dyDescent="0.3">
      <c r="A2457" s="16">
        <f t="shared" si="38"/>
        <v>2456</v>
      </c>
      <c r="B2457" s="47" t="s">
        <v>15118</v>
      </c>
      <c r="C2457" s="13" t="s">
        <v>10447</v>
      </c>
      <c r="D2457" s="13" t="s">
        <v>10448</v>
      </c>
      <c r="E2457" s="44">
        <v>14</v>
      </c>
      <c r="F2457" s="13" t="s">
        <v>10465</v>
      </c>
      <c r="G2457" s="23" t="s">
        <v>10459</v>
      </c>
      <c r="H2457" s="42" t="s">
        <v>457</v>
      </c>
      <c r="I2457" s="28" t="s">
        <v>377</v>
      </c>
      <c r="J2457" s="12" t="s">
        <v>393</v>
      </c>
      <c r="K2457" s="28" t="s">
        <v>10459</v>
      </c>
      <c r="L2457" s="12" t="s">
        <v>10452</v>
      </c>
      <c r="M2457" s="12" t="s">
        <v>10453</v>
      </c>
      <c r="N2457" s="12" t="s">
        <v>10454</v>
      </c>
      <c r="O2457" s="26" t="s">
        <v>12288</v>
      </c>
      <c r="P2457" s="26" t="s">
        <v>12289</v>
      </c>
      <c r="Q2457" s="25" t="s">
        <v>456</v>
      </c>
      <c r="R2457" s="26" t="s">
        <v>12290</v>
      </c>
      <c r="S2457" s="15" t="s">
        <v>12291</v>
      </c>
      <c r="T2457" s="52">
        <v>0</v>
      </c>
      <c r="U2457" s="22" t="s">
        <v>12292</v>
      </c>
      <c r="V2457" s="18" t="str">
        <f>+Sitio_Publico[[#This Row],[idcoleccion]]&amp;"-"&amp;Sitio_Publico[[#This Row],[id]]</f>
        <v>000-2456</v>
      </c>
      <c r="W2457" s="18">
        <f>+VLOOKUP(Sitio_Publico[[#This Row],[territorio]],Estructura!$AE$4:$AH$1067,4,0)</f>
        <v>20000014</v>
      </c>
      <c r="X2457" s="18" t="str">
        <f>+VLOOKUP(Sitio_Publico[[#This Row],[tema]],Estructura!$G$4:$J$532,4,0)</f>
        <v>T-1</v>
      </c>
      <c r="Y2457" s="18" t="str">
        <f>+VLOOKUP(Sitio_Publico[[#This Row],[contenido]],Estructura!$L$4:$O$473,4,0)</f>
        <v>C-16</v>
      </c>
      <c r="Z2457" s="18" t="str">
        <f>+VLOOKUP(Sitio_Publico[[#This Row],[Filtro Integrado]],Estructura!$U$4:$W$529,3,0)</f>
        <v>FI-0</v>
      </c>
      <c r="AA2457" s="18" t="str">
        <f>+VLOOKUP(Sitio_Publico[[#This Row],[Muestra]],Estructura!$Y$4:$AB$483,4,0)</f>
        <v>M-000159</v>
      </c>
    </row>
    <row r="2458" spans="1:27" ht="40.799999999999997" x14ac:dyDescent="0.3">
      <c r="A2458" s="16">
        <f t="shared" si="38"/>
        <v>2457</v>
      </c>
      <c r="B2458" s="47" t="s">
        <v>15118</v>
      </c>
      <c r="C2458" s="13" t="s">
        <v>10447</v>
      </c>
      <c r="D2458" s="13" t="s">
        <v>10448</v>
      </c>
      <c r="E2458" s="44">
        <v>7308</v>
      </c>
      <c r="F2458" s="13" t="s">
        <v>10449</v>
      </c>
      <c r="G2458" s="23" t="s">
        <v>10473</v>
      </c>
      <c r="H2458" s="42" t="s">
        <v>458</v>
      </c>
      <c r="I2458" s="28" t="s">
        <v>152</v>
      </c>
      <c r="J2458" s="12" t="s">
        <v>393</v>
      </c>
      <c r="K2458" s="28" t="s">
        <v>10473</v>
      </c>
      <c r="L2458" s="12" t="s">
        <v>10452</v>
      </c>
      <c r="M2458" s="12" t="s">
        <v>10453</v>
      </c>
      <c r="N2458" s="12" t="s">
        <v>10454</v>
      </c>
      <c r="O2458" s="26" t="s">
        <v>12293</v>
      </c>
      <c r="P2458" s="26" t="s">
        <v>12294</v>
      </c>
      <c r="Q2458" s="25" t="s">
        <v>456</v>
      </c>
      <c r="R2458" s="26" t="s">
        <v>12295</v>
      </c>
      <c r="S2458" s="15" t="s">
        <v>12296</v>
      </c>
      <c r="T2458" s="52">
        <v>0</v>
      </c>
      <c r="U2458" s="22" t="s">
        <v>2607</v>
      </c>
      <c r="V2458" s="18" t="str">
        <f>+Sitio_Publico[[#This Row],[idcoleccion]]&amp;"-"&amp;Sitio_Publico[[#This Row],[id]]</f>
        <v>000-2457</v>
      </c>
      <c r="W2458" s="18">
        <f>+VLOOKUP(Sitio_Publico[[#This Row],[territorio]],Estructura!$AE$4:$AH$1067,4,0)</f>
        <v>30007308</v>
      </c>
      <c r="X2458" s="18" t="str">
        <f>+VLOOKUP(Sitio_Publico[[#This Row],[tema]],Estructura!$G$4:$J$532,4,0)</f>
        <v>T-2</v>
      </c>
      <c r="Y2458" s="18" t="str">
        <f>+VLOOKUP(Sitio_Publico[[#This Row],[contenido]],Estructura!$L$4:$O$473,4,0)</f>
        <v>C-18</v>
      </c>
      <c r="Z2458" s="18" t="str">
        <f>+VLOOKUP(Sitio_Publico[[#This Row],[Filtro Integrado]],Estructura!$U$4:$W$529,3,0)</f>
        <v>FI-0</v>
      </c>
      <c r="AA2458" s="18" t="str">
        <f>+VLOOKUP(Sitio_Publico[[#This Row],[Muestra]],Estructura!$Y$4:$AB$483,4,0)</f>
        <v>M-000160</v>
      </c>
    </row>
    <row r="2459" spans="1:27" ht="40.799999999999997" x14ac:dyDescent="0.3">
      <c r="A2459" s="16">
        <f t="shared" si="38"/>
        <v>2458</v>
      </c>
      <c r="B2459" s="47" t="s">
        <v>15118</v>
      </c>
      <c r="C2459" s="13" t="s">
        <v>10447</v>
      </c>
      <c r="D2459" s="13" t="s">
        <v>10448</v>
      </c>
      <c r="E2459" s="44">
        <v>7402</v>
      </c>
      <c r="F2459" s="13" t="s">
        <v>10449</v>
      </c>
      <c r="G2459" s="23" t="s">
        <v>10473</v>
      </c>
      <c r="H2459" s="42" t="s">
        <v>458</v>
      </c>
      <c r="I2459" s="28" t="s">
        <v>155</v>
      </c>
      <c r="J2459" s="12" t="s">
        <v>393</v>
      </c>
      <c r="K2459" s="28" t="s">
        <v>10473</v>
      </c>
      <c r="L2459" s="12" t="s">
        <v>10452</v>
      </c>
      <c r="M2459" s="12" t="s">
        <v>10453</v>
      </c>
      <c r="N2459" s="12" t="s">
        <v>10454</v>
      </c>
      <c r="O2459" s="26" t="s">
        <v>12297</v>
      </c>
      <c r="P2459" s="26" t="s">
        <v>12298</v>
      </c>
      <c r="Q2459" s="25" t="s">
        <v>456</v>
      </c>
      <c r="R2459" s="26" t="s">
        <v>12299</v>
      </c>
      <c r="S2459" s="15" t="s">
        <v>12300</v>
      </c>
      <c r="T2459" s="52">
        <v>0</v>
      </c>
      <c r="U2459" s="22" t="s">
        <v>12301</v>
      </c>
      <c r="V2459" s="18" t="str">
        <f>+Sitio_Publico[[#This Row],[idcoleccion]]&amp;"-"&amp;Sitio_Publico[[#This Row],[id]]</f>
        <v>000-2458</v>
      </c>
      <c r="W2459" s="18">
        <f>+VLOOKUP(Sitio_Publico[[#This Row],[territorio]],Estructura!$AE$4:$AH$1067,4,0)</f>
        <v>30007402</v>
      </c>
      <c r="X2459" s="18" t="str">
        <f>+VLOOKUP(Sitio_Publico[[#This Row],[tema]],Estructura!$G$4:$J$532,4,0)</f>
        <v>T-2</v>
      </c>
      <c r="Y2459" s="18" t="str">
        <f>+VLOOKUP(Sitio_Publico[[#This Row],[contenido]],Estructura!$L$4:$O$473,4,0)</f>
        <v>C-18</v>
      </c>
      <c r="Z2459" s="18" t="str">
        <f>+VLOOKUP(Sitio_Publico[[#This Row],[Filtro Integrado]],Estructura!$U$4:$W$529,3,0)</f>
        <v>FI-0</v>
      </c>
      <c r="AA2459" s="18" t="str">
        <f>+VLOOKUP(Sitio_Publico[[#This Row],[Muestra]],Estructura!$Y$4:$AB$483,4,0)</f>
        <v>M-000160</v>
      </c>
    </row>
    <row r="2460" spans="1:27" ht="51" x14ac:dyDescent="0.3">
      <c r="A2460" s="16">
        <f t="shared" si="38"/>
        <v>2459</v>
      </c>
      <c r="B2460" s="47" t="s">
        <v>15118</v>
      </c>
      <c r="C2460" s="13" t="s">
        <v>10447</v>
      </c>
      <c r="D2460" s="13" t="s">
        <v>10448</v>
      </c>
      <c r="E2460" s="44">
        <v>8107</v>
      </c>
      <c r="F2460" s="13" t="s">
        <v>10449</v>
      </c>
      <c r="G2460" s="23" t="s">
        <v>10450</v>
      </c>
      <c r="H2460" s="42" t="s">
        <v>458</v>
      </c>
      <c r="I2460" s="28" t="s">
        <v>168</v>
      </c>
      <c r="J2460" s="12" t="s">
        <v>393</v>
      </c>
      <c r="K2460" s="28" t="s">
        <v>10451</v>
      </c>
      <c r="L2460" s="12" t="s">
        <v>10452</v>
      </c>
      <c r="M2460" s="12" t="s">
        <v>10453</v>
      </c>
      <c r="N2460" s="12" t="s">
        <v>10454</v>
      </c>
      <c r="O2460" s="26" t="s">
        <v>12302</v>
      </c>
      <c r="P2460" s="26" t="s">
        <v>12303</v>
      </c>
      <c r="Q2460" s="25" t="s">
        <v>456</v>
      </c>
      <c r="R2460" s="26" t="s">
        <v>12304</v>
      </c>
      <c r="S2460" s="15" t="s">
        <v>12305</v>
      </c>
      <c r="T2460" s="52">
        <v>0</v>
      </c>
      <c r="U2460" s="22" t="s">
        <v>1417</v>
      </c>
      <c r="V2460" s="18" t="str">
        <f>+Sitio_Publico[[#This Row],[idcoleccion]]&amp;"-"&amp;Sitio_Publico[[#This Row],[id]]</f>
        <v>000-2459</v>
      </c>
      <c r="W2460" s="18">
        <f>+VLOOKUP(Sitio_Publico[[#This Row],[territorio]],Estructura!$AE$4:$AH$1067,4,0)</f>
        <v>30008107</v>
      </c>
      <c r="X2460" s="18" t="str">
        <f>+VLOOKUP(Sitio_Publico[[#This Row],[tema]],Estructura!$G$4:$J$532,4,0)</f>
        <v>T-2</v>
      </c>
      <c r="Y2460" s="18" t="str">
        <f>+VLOOKUP(Sitio_Publico[[#This Row],[contenido]],Estructura!$L$4:$O$473,4,0)</f>
        <v>C-15</v>
      </c>
      <c r="Z2460" s="18" t="str">
        <f>+VLOOKUP(Sitio_Publico[[#This Row],[Filtro Integrado]],Estructura!$U$4:$W$529,3,0)</f>
        <v>FI-0</v>
      </c>
      <c r="AA2460" s="18" t="str">
        <f>+VLOOKUP(Sitio_Publico[[#This Row],[Muestra]],Estructura!$Y$4:$AB$483,4,0)</f>
        <v>M-000158</v>
      </c>
    </row>
    <row r="2461" spans="1:27" ht="51" x14ac:dyDescent="0.3">
      <c r="A2461" s="16">
        <f t="shared" si="38"/>
        <v>2460</v>
      </c>
      <c r="B2461" s="47" t="s">
        <v>15118</v>
      </c>
      <c r="C2461" s="13" t="s">
        <v>10447</v>
      </c>
      <c r="D2461" s="13" t="s">
        <v>10448</v>
      </c>
      <c r="E2461" s="44">
        <v>5109</v>
      </c>
      <c r="F2461" s="13" t="s">
        <v>10449</v>
      </c>
      <c r="G2461" s="23" t="s">
        <v>10450</v>
      </c>
      <c r="H2461" s="42" t="s">
        <v>458</v>
      </c>
      <c r="I2461" s="28" t="s">
        <v>68</v>
      </c>
      <c r="J2461" s="12" t="s">
        <v>393</v>
      </c>
      <c r="K2461" s="28" t="s">
        <v>10451</v>
      </c>
      <c r="L2461" s="12" t="s">
        <v>10452</v>
      </c>
      <c r="M2461" s="12" t="s">
        <v>10453</v>
      </c>
      <c r="N2461" s="12" t="s">
        <v>10454</v>
      </c>
      <c r="O2461" s="26" t="s">
        <v>12306</v>
      </c>
      <c r="P2461" s="26" t="s">
        <v>12307</v>
      </c>
      <c r="Q2461" s="25" t="s">
        <v>456</v>
      </c>
      <c r="R2461" s="26" t="s">
        <v>12308</v>
      </c>
      <c r="S2461" s="15" t="s">
        <v>12309</v>
      </c>
      <c r="T2461" s="52">
        <v>0</v>
      </c>
      <c r="U2461" s="22" t="s">
        <v>12310</v>
      </c>
      <c r="V2461" s="18" t="str">
        <f>+Sitio_Publico[[#This Row],[idcoleccion]]&amp;"-"&amp;Sitio_Publico[[#This Row],[id]]</f>
        <v>000-2460</v>
      </c>
      <c r="W2461" s="18">
        <f>+VLOOKUP(Sitio_Publico[[#This Row],[territorio]],Estructura!$AE$4:$AH$1067,4,0)</f>
        <v>30005109</v>
      </c>
      <c r="X2461" s="18" t="str">
        <f>+VLOOKUP(Sitio_Publico[[#This Row],[tema]],Estructura!$G$4:$J$532,4,0)</f>
        <v>T-2</v>
      </c>
      <c r="Y2461" s="18" t="str">
        <f>+VLOOKUP(Sitio_Publico[[#This Row],[contenido]],Estructura!$L$4:$O$473,4,0)</f>
        <v>C-15</v>
      </c>
      <c r="Z2461" s="18" t="str">
        <f>+VLOOKUP(Sitio_Publico[[#This Row],[Filtro Integrado]],Estructura!$U$4:$W$529,3,0)</f>
        <v>FI-0</v>
      </c>
      <c r="AA2461" s="18" t="str">
        <f>+VLOOKUP(Sitio_Publico[[#This Row],[Muestra]],Estructura!$Y$4:$AB$483,4,0)</f>
        <v>M-000158</v>
      </c>
    </row>
    <row r="2462" spans="1:27" ht="51" x14ac:dyDescent="0.3">
      <c r="A2462" s="16">
        <f t="shared" si="38"/>
        <v>2461</v>
      </c>
      <c r="B2462" s="47" t="s">
        <v>15118</v>
      </c>
      <c r="C2462" s="13" t="s">
        <v>10447</v>
      </c>
      <c r="D2462" s="13" t="s">
        <v>10448</v>
      </c>
      <c r="E2462" s="44">
        <v>7401</v>
      </c>
      <c r="F2462" s="13" t="s">
        <v>10449</v>
      </c>
      <c r="G2462" s="23" t="s">
        <v>10450</v>
      </c>
      <c r="H2462" s="42" t="s">
        <v>458</v>
      </c>
      <c r="I2462" s="28" t="s">
        <v>154</v>
      </c>
      <c r="J2462" s="12" t="s">
        <v>393</v>
      </c>
      <c r="K2462" s="28" t="s">
        <v>10486</v>
      </c>
      <c r="L2462" s="12" t="s">
        <v>10452</v>
      </c>
      <c r="M2462" s="12" t="s">
        <v>10453</v>
      </c>
      <c r="N2462" s="12" t="s">
        <v>10454</v>
      </c>
      <c r="O2462" s="26" t="s">
        <v>12311</v>
      </c>
      <c r="P2462" s="26" t="s">
        <v>12312</v>
      </c>
      <c r="Q2462" s="25" t="s">
        <v>456</v>
      </c>
      <c r="R2462" s="26" t="s">
        <v>12313</v>
      </c>
      <c r="S2462" s="15" t="s">
        <v>12314</v>
      </c>
      <c r="T2462" s="52">
        <v>0</v>
      </c>
      <c r="U2462" s="22" t="s">
        <v>11585</v>
      </c>
      <c r="V2462" s="18" t="str">
        <f>+Sitio_Publico[[#This Row],[idcoleccion]]&amp;"-"&amp;Sitio_Publico[[#This Row],[id]]</f>
        <v>000-2461</v>
      </c>
      <c r="W2462" s="18">
        <f>+VLOOKUP(Sitio_Publico[[#This Row],[territorio]],Estructura!$AE$4:$AH$1067,4,0)</f>
        <v>30007401</v>
      </c>
      <c r="X2462" s="18" t="str">
        <f>+VLOOKUP(Sitio_Publico[[#This Row],[tema]],Estructura!$G$4:$J$532,4,0)</f>
        <v>T-2</v>
      </c>
      <c r="Y2462" s="18" t="str">
        <f>+VLOOKUP(Sitio_Publico[[#This Row],[contenido]],Estructura!$L$4:$O$473,4,0)</f>
        <v>C-15</v>
      </c>
      <c r="Z2462" s="18" t="str">
        <f>+VLOOKUP(Sitio_Publico[[#This Row],[Filtro Integrado]],Estructura!$U$4:$W$529,3,0)</f>
        <v>FI-0</v>
      </c>
      <c r="AA2462" s="18" t="str">
        <f>+VLOOKUP(Sitio_Publico[[#This Row],[Muestra]],Estructura!$Y$4:$AB$483,4,0)</f>
        <v>M-000161</v>
      </c>
    </row>
    <row r="2463" spans="1:27" ht="51" x14ac:dyDescent="0.3">
      <c r="A2463" s="16">
        <f t="shared" si="38"/>
        <v>2462</v>
      </c>
      <c r="B2463" s="47" t="s">
        <v>15118</v>
      </c>
      <c r="C2463" s="13" t="s">
        <v>10447</v>
      </c>
      <c r="D2463" s="13" t="s">
        <v>10448</v>
      </c>
      <c r="E2463" s="44">
        <v>4303</v>
      </c>
      <c r="F2463" s="13" t="s">
        <v>10449</v>
      </c>
      <c r="G2463" s="23" t="s">
        <v>10450</v>
      </c>
      <c r="H2463" s="42" t="s">
        <v>458</v>
      </c>
      <c r="I2463" s="28" t="s">
        <v>60</v>
      </c>
      <c r="J2463" s="12" t="s">
        <v>393</v>
      </c>
      <c r="K2463" s="28" t="s">
        <v>10451</v>
      </c>
      <c r="L2463" s="12" t="s">
        <v>10452</v>
      </c>
      <c r="M2463" s="12" t="s">
        <v>10453</v>
      </c>
      <c r="N2463" s="12" t="s">
        <v>10454</v>
      </c>
      <c r="O2463" s="26" t="s">
        <v>12315</v>
      </c>
      <c r="P2463" s="26" t="s">
        <v>12316</v>
      </c>
      <c r="Q2463" s="25" t="s">
        <v>456</v>
      </c>
      <c r="R2463" s="26" t="s">
        <v>12317</v>
      </c>
      <c r="S2463" s="15" t="s">
        <v>12318</v>
      </c>
      <c r="T2463" s="52">
        <v>0</v>
      </c>
      <c r="U2463" s="22" t="s">
        <v>11571</v>
      </c>
      <c r="V2463" s="18" t="str">
        <f>+Sitio_Publico[[#This Row],[idcoleccion]]&amp;"-"&amp;Sitio_Publico[[#This Row],[id]]</f>
        <v>000-2462</v>
      </c>
      <c r="W2463" s="18">
        <f>+VLOOKUP(Sitio_Publico[[#This Row],[territorio]],Estructura!$AE$4:$AH$1067,4,0)</f>
        <v>30004303</v>
      </c>
      <c r="X2463" s="18" t="str">
        <f>+VLOOKUP(Sitio_Publico[[#This Row],[tema]],Estructura!$G$4:$J$532,4,0)</f>
        <v>T-2</v>
      </c>
      <c r="Y2463" s="18" t="str">
        <f>+VLOOKUP(Sitio_Publico[[#This Row],[contenido]],Estructura!$L$4:$O$473,4,0)</f>
        <v>C-15</v>
      </c>
      <c r="Z2463" s="18" t="str">
        <f>+VLOOKUP(Sitio_Publico[[#This Row],[Filtro Integrado]],Estructura!$U$4:$W$529,3,0)</f>
        <v>FI-0</v>
      </c>
      <c r="AA2463" s="18" t="str">
        <f>+VLOOKUP(Sitio_Publico[[#This Row],[Muestra]],Estructura!$Y$4:$AB$483,4,0)</f>
        <v>M-000158</v>
      </c>
    </row>
    <row r="2464" spans="1:27" ht="51" x14ac:dyDescent="0.3">
      <c r="A2464" s="16">
        <f t="shared" si="38"/>
        <v>2463</v>
      </c>
      <c r="B2464" s="47" t="s">
        <v>15118</v>
      </c>
      <c r="C2464" s="13" t="s">
        <v>10447</v>
      </c>
      <c r="D2464" s="13" t="s">
        <v>10448</v>
      </c>
      <c r="E2464" s="44">
        <v>8309</v>
      </c>
      <c r="F2464" s="13" t="s">
        <v>10449</v>
      </c>
      <c r="G2464" s="23" t="s">
        <v>10459</v>
      </c>
      <c r="H2464" s="42" t="s">
        <v>458</v>
      </c>
      <c r="I2464" s="28" t="s">
        <v>189</v>
      </c>
      <c r="J2464" s="12" t="s">
        <v>393</v>
      </c>
      <c r="K2464" s="28" t="s">
        <v>10459</v>
      </c>
      <c r="L2464" s="12" t="s">
        <v>10474</v>
      </c>
      <c r="M2464" s="12" t="s">
        <v>10453</v>
      </c>
      <c r="N2464" s="12" t="s">
        <v>10454</v>
      </c>
      <c r="O2464" s="26" t="s">
        <v>12319</v>
      </c>
      <c r="P2464" s="26" t="s">
        <v>12320</v>
      </c>
      <c r="Q2464" s="25" t="s">
        <v>10482</v>
      </c>
      <c r="R2464" s="26" t="s">
        <v>12321</v>
      </c>
      <c r="S2464" s="15" t="s">
        <v>12322</v>
      </c>
      <c r="T2464" s="52">
        <v>0</v>
      </c>
      <c r="U2464" s="22" t="s">
        <v>12231</v>
      </c>
      <c r="V2464" s="18" t="str">
        <f>+Sitio_Publico[[#This Row],[idcoleccion]]&amp;"-"&amp;Sitio_Publico[[#This Row],[id]]</f>
        <v>000-2463</v>
      </c>
      <c r="W2464" s="18">
        <f>+VLOOKUP(Sitio_Publico[[#This Row],[territorio]],Estructura!$AE$4:$AH$1067,4,0)</f>
        <v>30008309</v>
      </c>
      <c r="X2464" s="18" t="str">
        <f>+VLOOKUP(Sitio_Publico[[#This Row],[tema]],Estructura!$G$4:$J$532,4,0)</f>
        <v>T-2</v>
      </c>
      <c r="Y2464" s="18" t="str">
        <f>+VLOOKUP(Sitio_Publico[[#This Row],[contenido]],Estructura!$L$4:$O$473,4,0)</f>
        <v>C-16</v>
      </c>
      <c r="Z2464" s="18" t="str">
        <f>+VLOOKUP(Sitio_Publico[[#This Row],[Filtro Integrado]],Estructura!$U$4:$W$529,3,0)</f>
        <v>FI-0</v>
      </c>
      <c r="AA2464" s="18" t="str">
        <f>+VLOOKUP(Sitio_Publico[[#This Row],[Muestra]],Estructura!$Y$4:$AB$483,4,0)</f>
        <v>M-000159</v>
      </c>
    </row>
    <row r="2465" spans="1:27" ht="40.799999999999997" x14ac:dyDescent="0.3">
      <c r="A2465" s="16">
        <f t="shared" si="38"/>
        <v>2464</v>
      </c>
      <c r="B2465" s="47" t="s">
        <v>15118</v>
      </c>
      <c r="C2465" s="13" t="s">
        <v>10447</v>
      </c>
      <c r="D2465" s="13" t="s">
        <v>10448</v>
      </c>
      <c r="E2465" s="44">
        <v>14108</v>
      </c>
      <c r="F2465" s="13" t="s">
        <v>10449</v>
      </c>
      <c r="G2465" s="23" t="s">
        <v>10473</v>
      </c>
      <c r="H2465" s="42" t="s">
        <v>458</v>
      </c>
      <c r="I2465" s="28" t="s">
        <v>354</v>
      </c>
      <c r="J2465" s="12" t="s">
        <v>393</v>
      </c>
      <c r="K2465" s="28" t="s">
        <v>10473</v>
      </c>
      <c r="L2465" s="12" t="s">
        <v>10474</v>
      </c>
      <c r="M2465" s="12" t="s">
        <v>10453</v>
      </c>
      <c r="N2465" s="12" t="s">
        <v>10454</v>
      </c>
      <c r="O2465" s="26" t="s">
        <v>12323</v>
      </c>
      <c r="P2465" s="26" t="s">
        <v>12324</v>
      </c>
      <c r="Q2465" s="25" t="s">
        <v>10495</v>
      </c>
      <c r="R2465" s="26" t="s">
        <v>12325</v>
      </c>
      <c r="S2465" s="15" t="s">
        <v>12326</v>
      </c>
      <c r="T2465" s="52">
        <v>0</v>
      </c>
      <c r="U2465" s="22" t="s">
        <v>12327</v>
      </c>
      <c r="V2465" s="18" t="str">
        <f>+Sitio_Publico[[#This Row],[idcoleccion]]&amp;"-"&amp;Sitio_Publico[[#This Row],[id]]</f>
        <v>000-2464</v>
      </c>
      <c r="W2465" s="18">
        <f>+VLOOKUP(Sitio_Publico[[#This Row],[territorio]],Estructura!$AE$4:$AH$1067,4,0)</f>
        <v>30014108</v>
      </c>
      <c r="X2465" s="18" t="str">
        <f>+VLOOKUP(Sitio_Publico[[#This Row],[tema]],Estructura!$G$4:$J$532,4,0)</f>
        <v>T-2</v>
      </c>
      <c r="Y2465" s="18" t="str">
        <f>+VLOOKUP(Sitio_Publico[[#This Row],[contenido]],Estructura!$L$4:$O$473,4,0)</f>
        <v>C-18</v>
      </c>
      <c r="Z2465" s="18" t="str">
        <f>+VLOOKUP(Sitio_Publico[[#This Row],[Filtro Integrado]],Estructura!$U$4:$W$529,3,0)</f>
        <v>FI-0</v>
      </c>
      <c r="AA2465" s="18" t="str">
        <f>+VLOOKUP(Sitio_Publico[[#This Row],[Muestra]],Estructura!$Y$4:$AB$483,4,0)</f>
        <v>M-000160</v>
      </c>
    </row>
    <row r="2466" spans="1:27" ht="51" x14ac:dyDescent="0.3">
      <c r="A2466" s="16">
        <f t="shared" si="38"/>
        <v>2465</v>
      </c>
      <c r="B2466" s="47" t="s">
        <v>15118</v>
      </c>
      <c r="C2466" s="13" t="s">
        <v>10447</v>
      </c>
      <c r="D2466" s="13" t="s">
        <v>10448</v>
      </c>
      <c r="E2466" s="44">
        <v>9203</v>
      </c>
      <c r="F2466" s="13" t="s">
        <v>10449</v>
      </c>
      <c r="G2466" s="23" t="s">
        <v>10459</v>
      </c>
      <c r="H2466" s="42" t="s">
        <v>458</v>
      </c>
      <c r="I2466" s="28" t="s">
        <v>239</v>
      </c>
      <c r="J2466" s="12" t="s">
        <v>393</v>
      </c>
      <c r="K2466" s="28" t="s">
        <v>10459</v>
      </c>
      <c r="L2466" s="12" t="s">
        <v>10452</v>
      </c>
      <c r="M2466" s="12" t="s">
        <v>10453</v>
      </c>
      <c r="N2466" s="12" t="s">
        <v>10454</v>
      </c>
      <c r="O2466" s="26" t="s">
        <v>12328</v>
      </c>
      <c r="P2466" s="26" t="s">
        <v>12329</v>
      </c>
      <c r="Q2466" s="25" t="s">
        <v>456</v>
      </c>
      <c r="R2466" s="26" t="s">
        <v>12330</v>
      </c>
      <c r="S2466" s="15" t="s">
        <v>12331</v>
      </c>
      <c r="T2466" s="52">
        <v>0</v>
      </c>
      <c r="U2466" s="22" t="s">
        <v>6427</v>
      </c>
      <c r="V2466" s="18" t="str">
        <f>+Sitio_Publico[[#This Row],[idcoleccion]]&amp;"-"&amp;Sitio_Publico[[#This Row],[id]]</f>
        <v>000-2465</v>
      </c>
      <c r="W2466" s="18">
        <f>+VLOOKUP(Sitio_Publico[[#This Row],[territorio]],Estructura!$AE$4:$AH$1067,4,0)</f>
        <v>30009203</v>
      </c>
      <c r="X2466" s="18" t="str">
        <f>+VLOOKUP(Sitio_Publico[[#This Row],[tema]],Estructura!$G$4:$J$532,4,0)</f>
        <v>T-2</v>
      </c>
      <c r="Y2466" s="18" t="str">
        <f>+VLOOKUP(Sitio_Publico[[#This Row],[contenido]],Estructura!$L$4:$O$473,4,0)</f>
        <v>C-16</v>
      </c>
      <c r="Z2466" s="18" t="str">
        <f>+VLOOKUP(Sitio_Publico[[#This Row],[Filtro Integrado]],Estructura!$U$4:$W$529,3,0)</f>
        <v>FI-0</v>
      </c>
      <c r="AA2466" s="18" t="str">
        <f>+VLOOKUP(Sitio_Publico[[#This Row],[Muestra]],Estructura!$Y$4:$AB$483,4,0)</f>
        <v>M-000159</v>
      </c>
    </row>
    <row r="2467" spans="1:27" ht="51" x14ac:dyDescent="0.3">
      <c r="A2467" s="16">
        <f t="shared" si="38"/>
        <v>2466</v>
      </c>
      <c r="B2467" s="47" t="s">
        <v>15118</v>
      </c>
      <c r="C2467" s="13" t="s">
        <v>10447</v>
      </c>
      <c r="D2467" s="13" t="s">
        <v>10448</v>
      </c>
      <c r="E2467" s="44">
        <v>13122</v>
      </c>
      <c r="F2467" s="13" t="s">
        <v>10449</v>
      </c>
      <c r="G2467" s="23" t="s">
        <v>10450</v>
      </c>
      <c r="H2467" s="42" t="s">
        <v>458</v>
      </c>
      <c r="I2467" s="28" t="s">
        <v>318</v>
      </c>
      <c r="J2467" s="12" t="s">
        <v>393</v>
      </c>
      <c r="K2467" s="28" t="s">
        <v>10451</v>
      </c>
      <c r="L2467" s="12" t="s">
        <v>10452</v>
      </c>
      <c r="M2467" s="12" t="s">
        <v>10453</v>
      </c>
      <c r="N2467" s="12" t="s">
        <v>10454</v>
      </c>
      <c r="O2467" s="26" t="s">
        <v>12332</v>
      </c>
      <c r="P2467" s="26" t="s">
        <v>12333</v>
      </c>
      <c r="Q2467" s="25" t="s">
        <v>456</v>
      </c>
      <c r="R2467" s="26" t="s">
        <v>12334</v>
      </c>
      <c r="S2467" s="15" t="s">
        <v>12335</v>
      </c>
      <c r="T2467" s="52">
        <v>0</v>
      </c>
      <c r="U2467" s="22" t="s">
        <v>4826</v>
      </c>
      <c r="V2467" s="18" t="str">
        <f>+Sitio_Publico[[#This Row],[idcoleccion]]&amp;"-"&amp;Sitio_Publico[[#This Row],[id]]</f>
        <v>000-2466</v>
      </c>
      <c r="W2467" s="18">
        <f>+VLOOKUP(Sitio_Publico[[#This Row],[territorio]],Estructura!$AE$4:$AH$1067,4,0)</f>
        <v>30013122</v>
      </c>
      <c r="X2467" s="18" t="str">
        <f>+VLOOKUP(Sitio_Publico[[#This Row],[tema]],Estructura!$G$4:$J$532,4,0)</f>
        <v>T-2</v>
      </c>
      <c r="Y2467" s="18" t="str">
        <f>+VLOOKUP(Sitio_Publico[[#This Row],[contenido]],Estructura!$L$4:$O$473,4,0)</f>
        <v>C-15</v>
      </c>
      <c r="Z2467" s="18" t="str">
        <f>+VLOOKUP(Sitio_Publico[[#This Row],[Filtro Integrado]],Estructura!$U$4:$W$529,3,0)</f>
        <v>FI-0</v>
      </c>
      <c r="AA2467" s="18" t="str">
        <f>+VLOOKUP(Sitio_Publico[[#This Row],[Muestra]],Estructura!$Y$4:$AB$483,4,0)</f>
        <v>M-000158</v>
      </c>
    </row>
    <row r="2468" spans="1:27" ht="51" x14ac:dyDescent="0.3">
      <c r="A2468" s="16">
        <f t="shared" si="38"/>
        <v>2467</v>
      </c>
      <c r="B2468" s="47" t="s">
        <v>15118</v>
      </c>
      <c r="C2468" s="13" t="s">
        <v>10447</v>
      </c>
      <c r="D2468" s="13" t="s">
        <v>10448</v>
      </c>
      <c r="E2468" s="44">
        <v>13130</v>
      </c>
      <c r="F2468" s="13" t="s">
        <v>10449</v>
      </c>
      <c r="G2468" s="23" t="s">
        <v>10459</v>
      </c>
      <c r="H2468" s="42" t="s">
        <v>458</v>
      </c>
      <c r="I2468" s="28" t="s">
        <v>325</v>
      </c>
      <c r="J2468" s="12" t="s">
        <v>393</v>
      </c>
      <c r="K2468" s="28" t="s">
        <v>10459</v>
      </c>
      <c r="L2468" s="12" t="s">
        <v>10474</v>
      </c>
      <c r="M2468" s="12" t="s">
        <v>10453</v>
      </c>
      <c r="N2468" s="12" t="s">
        <v>10454</v>
      </c>
      <c r="O2468" s="26" t="s">
        <v>12336</v>
      </c>
      <c r="P2468" s="26" t="s">
        <v>12337</v>
      </c>
      <c r="Q2468" s="25" t="s">
        <v>10482</v>
      </c>
      <c r="R2468" s="26" t="s">
        <v>12338</v>
      </c>
      <c r="S2468" s="15" t="s">
        <v>12339</v>
      </c>
      <c r="T2468" s="52">
        <v>0</v>
      </c>
      <c r="U2468" s="22" t="s">
        <v>6967</v>
      </c>
      <c r="V2468" s="18" t="str">
        <f>+Sitio_Publico[[#This Row],[idcoleccion]]&amp;"-"&amp;Sitio_Publico[[#This Row],[id]]</f>
        <v>000-2467</v>
      </c>
      <c r="W2468" s="18">
        <f>+VLOOKUP(Sitio_Publico[[#This Row],[territorio]],Estructura!$AE$4:$AH$1067,4,0)</f>
        <v>30013130</v>
      </c>
      <c r="X2468" s="18" t="str">
        <f>+VLOOKUP(Sitio_Publico[[#This Row],[tema]],Estructura!$G$4:$J$532,4,0)</f>
        <v>T-2</v>
      </c>
      <c r="Y2468" s="18" t="str">
        <f>+VLOOKUP(Sitio_Publico[[#This Row],[contenido]],Estructura!$L$4:$O$473,4,0)</f>
        <v>C-16</v>
      </c>
      <c r="Z2468" s="18" t="str">
        <f>+VLOOKUP(Sitio_Publico[[#This Row],[Filtro Integrado]],Estructura!$U$4:$W$529,3,0)</f>
        <v>FI-0</v>
      </c>
      <c r="AA2468" s="18" t="str">
        <f>+VLOOKUP(Sitio_Publico[[#This Row],[Muestra]],Estructura!$Y$4:$AB$483,4,0)</f>
        <v>M-000159</v>
      </c>
    </row>
    <row r="2469" spans="1:27" ht="51" x14ac:dyDescent="0.3">
      <c r="A2469" s="16">
        <f t="shared" si="38"/>
        <v>2468</v>
      </c>
      <c r="B2469" s="47" t="s">
        <v>15118</v>
      </c>
      <c r="C2469" s="13" t="s">
        <v>10447</v>
      </c>
      <c r="D2469" s="13" t="s">
        <v>10448</v>
      </c>
      <c r="E2469" s="44">
        <v>6116</v>
      </c>
      <c r="F2469" s="13" t="s">
        <v>10449</v>
      </c>
      <c r="G2469" s="23" t="s">
        <v>10459</v>
      </c>
      <c r="H2469" s="42" t="s">
        <v>458</v>
      </c>
      <c r="I2469" s="28" t="s">
        <v>115</v>
      </c>
      <c r="J2469" s="12" t="s">
        <v>393</v>
      </c>
      <c r="K2469" s="28" t="s">
        <v>10459</v>
      </c>
      <c r="L2469" s="12" t="s">
        <v>10474</v>
      </c>
      <c r="M2469" s="12" t="s">
        <v>10453</v>
      </c>
      <c r="N2469" s="12" t="s">
        <v>10454</v>
      </c>
      <c r="O2469" s="26" t="s">
        <v>12340</v>
      </c>
      <c r="P2469" s="26" t="s">
        <v>12341</v>
      </c>
      <c r="Q2469" s="25" t="s">
        <v>10482</v>
      </c>
      <c r="R2469" s="26" t="s">
        <v>12342</v>
      </c>
      <c r="S2469" s="15" t="s">
        <v>12343</v>
      </c>
      <c r="T2469" s="52">
        <v>0</v>
      </c>
      <c r="U2469" s="22" t="s">
        <v>10918</v>
      </c>
      <c r="V2469" s="18" t="str">
        <f>+Sitio_Publico[[#This Row],[idcoleccion]]&amp;"-"&amp;Sitio_Publico[[#This Row],[id]]</f>
        <v>000-2468</v>
      </c>
      <c r="W2469" s="18">
        <f>+VLOOKUP(Sitio_Publico[[#This Row],[territorio]],Estructura!$AE$4:$AH$1067,4,0)</f>
        <v>30006116</v>
      </c>
      <c r="X2469" s="18" t="str">
        <f>+VLOOKUP(Sitio_Publico[[#This Row],[tema]],Estructura!$G$4:$J$532,4,0)</f>
        <v>T-2</v>
      </c>
      <c r="Y2469" s="18" t="str">
        <f>+VLOOKUP(Sitio_Publico[[#This Row],[contenido]],Estructura!$L$4:$O$473,4,0)</f>
        <v>C-16</v>
      </c>
      <c r="Z2469" s="18" t="str">
        <f>+VLOOKUP(Sitio_Publico[[#This Row],[Filtro Integrado]],Estructura!$U$4:$W$529,3,0)</f>
        <v>FI-0</v>
      </c>
      <c r="AA2469" s="18" t="str">
        <f>+VLOOKUP(Sitio_Publico[[#This Row],[Muestra]],Estructura!$Y$4:$AB$483,4,0)</f>
        <v>M-000159</v>
      </c>
    </row>
    <row r="2470" spans="1:27" ht="51" x14ac:dyDescent="0.3">
      <c r="A2470" s="16">
        <f t="shared" si="38"/>
        <v>2469</v>
      </c>
      <c r="B2470" s="47" t="s">
        <v>15118</v>
      </c>
      <c r="C2470" s="13" t="s">
        <v>10447</v>
      </c>
      <c r="D2470" s="13" t="s">
        <v>10448</v>
      </c>
      <c r="E2470" s="44">
        <v>9203</v>
      </c>
      <c r="F2470" s="13" t="s">
        <v>10449</v>
      </c>
      <c r="G2470" s="23" t="s">
        <v>10466</v>
      </c>
      <c r="H2470" s="42" t="s">
        <v>458</v>
      </c>
      <c r="I2470" s="28" t="s">
        <v>239</v>
      </c>
      <c r="J2470" s="12" t="s">
        <v>393</v>
      </c>
      <c r="K2470" s="28" t="s">
        <v>10524</v>
      </c>
      <c r="L2470" s="12" t="s">
        <v>10452</v>
      </c>
      <c r="M2470" s="12" t="s">
        <v>10453</v>
      </c>
      <c r="N2470" s="12" t="s">
        <v>10454</v>
      </c>
      <c r="O2470" s="26" t="s">
        <v>12344</v>
      </c>
      <c r="P2470" s="26" t="s">
        <v>12345</v>
      </c>
      <c r="Q2470" s="25" t="s">
        <v>456</v>
      </c>
      <c r="R2470" s="26" t="s">
        <v>12346</v>
      </c>
      <c r="S2470" s="15" t="s">
        <v>12347</v>
      </c>
      <c r="T2470" s="52">
        <v>0</v>
      </c>
      <c r="U2470" s="22" t="s">
        <v>10582</v>
      </c>
      <c r="V2470" s="18" t="str">
        <f>+Sitio_Publico[[#This Row],[idcoleccion]]&amp;"-"&amp;Sitio_Publico[[#This Row],[id]]</f>
        <v>000-2469</v>
      </c>
      <c r="W2470" s="18">
        <f>+VLOOKUP(Sitio_Publico[[#This Row],[territorio]],Estructura!$AE$4:$AH$1067,4,0)</f>
        <v>30009203</v>
      </c>
      <c r="X2470" s="18" t="str">
        <f>+VLOOKUP(Sitio_Publico[[#This Row],[tema]],Estructura!$G$4:$J$532,4,0)</f>
        <v>T-2</v>
      </c>
      <c r="Y2470" s="18" t="str">
        <f>+VLOOKUP(Sitio_Publico[[#This Row],[contenido]],Estructura!$L$4:$O$473,4,0)</f>
        <v>C-17</v>
      </c>
      <c r="Z2470" s="18" t="str">
        <f>+VLOOKUP(Sitio_Publico[[#This Row],[Filtro Integrado]],Estructura!$U$4:$W$529,3,0)</f>
        <v>FI-0</v>
      </c>
      <c r="AA2470" s="18" t="str">
        <f>+VLOOKUP(Sitio_Publico[[#This Row],[Muestra]],Estructura!$Y$4:$AB$483,4,0)</f>
        <v>M-00048</v>
      </c>
    </row>
    <row r="2471" spans="1:27" ht="51" x14ac:dyDescent="0.3">
      <c r="A2471" s="16">
        <f t="shared" si="38"/>
        <v>2470</v>
      </c>
      <c r="B2471" s="47" t="s">
        <v>15118</v>
      </c>
      <c r="C2471" s="13" t="s">
        <v>10447</v>
      </c>
      <c r="D2471" s="13" t="s">
        <v>10448</v>
      </c>
      <c r="E2471" s="44">
        <v>12103</v>
      </c>
      <c r="F2471" s="13" t="s">
        <v>10449</v>
      </c>
      <c r="G2471" s="23" t="s">
        <v>10459</v>
      </c>
      <c r="H2471" s="42" t="s">
        <v>458</v>
      </c>
      <c r="I2471" s="28" t="s">
        <v>289</v>
      </c>
      <c r="J2471" s="12" t="s">
        <v>393</v>
      </c>
      <c r="K2471" s="28" t="s">
        <v>10459</v>
      </c>
      <c r="L2471" s="12" t="s">
        <v>10452</v>
      </c>
      <c r="M2471" s="12" t="s">
        <v>10453</v>
      </c>
      <c r="N2471" s="12" t="s">
        <v>10454</v>
      </c>
      <c r="O2471" s="26" t="s">
        <v>12348</v>
      </c>
      <c r="P2471" s="26" t="s">
        <v>12349</v>
      </c>
      <c r="Q2471" s="25" t="s">
        <v>456</v>
      </c>
      <c r="R2471" s="26" t="s">
        <v>12234</v>
      </c>
      <c r="S2471" s="15" t="s">
        <v>12350</v>
      </c>
      <c r="T2471" s="52">
        <v>0</v>
      </c>
      <c r="U2471" s="22" t="s">
        <v>12236</v>
      </c>
      <c r="V2471" s="18" t="str">
        <f>+Sitio_Publico[[#This Row],[idcoleccion]]&amp;"-"&amp;Sitio_Publico[[#This Row],[id]]</f>
        <v>000-2470</v>
      </c>
      <c r="W2471" s="18">
        <f>+VLOOKUP(Sitio_Publico[[#This Row],[territorio]],Estructura!$AE$4:$AH$1067,4,0)</f>
        <v>30012103</v>
      </c>
      <c r="X2471" s="18" t="str">
        <f>+VLOOKUP(Sitio_Publico[[#This Row],[tema]],Estructura!$G$4:$J$532,4,0)</f>
        <v>T-2</v>
      </c>
      <c r="Y2471" s="18" t="str">
        <f>+VLOOKUP(Sitio_Publico[[#This Row],[contenido]],Estructura!$L$4:$O$473,4,0)</f>
        <v>C-16</v>
      </c>
      <c r="Z2471" s="18" t="str">
        <f>+VLOOKUP(Sitio_Publico[[#This Row],[Filtro Integrado]],Estructura!$U$4:$W$529,3,0)</f>
        <v>FI-0</v>
      </c>
      <c r="AA2471" s="18" t="str">
        <f>+VLOOKUP(Sitio_Publico[[#This Row],[Muestra]],Estructura!$Y$4:$AB$483,4,0)</f>
        <v>M-000159</v>
      </c>
    </row>
    <row r="2472" spans="1:27" ht="51" x14ac:dyDescent="0.3">
      <c r="A2472" s="16">
        <f t="shared" si="38"/>
        <v>2471</v>
      </c>
      <c r="B2472" s="47" t="s">
        <v>15118</v>
      </c>
      <c r="C2472" s="13" t="s">
        <v>10447</v>
      </c>
      <c r="D2472" s="13" t="s">
        <v>10448</v>
      </c>
      <c r="E2472" s="44">
        <v>9208</v>
      </c>
      <c r="F2472" s="13" t="s">
        <v>10449</v>
      </c>
      <c r="G2472" s="23" t="s">
        <v>10459</v>
      </c>
      <c r="H2472" s="42" t="s">
        <v>458</v>
      </c>
      <c r="I2472" s="28" t="s">
        <v>244</v>
      </c>
      <c r="J2472" s="12" t="s">
        <v>393</v>
      </c>
      <c r="K2472" s="28" t="s">
        <v>10459</v>
      </c>
      <c r="L2472" s="12" t="s">
        <v>10474</v>
      </c>
      <c r="M2472" s="12" t="s">
        <v>10453</v>
      </c>
      <c r="N2472" s="12" t="s">
        <v>10454</v>
      </c>
      <c r="O2472" s="26" t="s">
        <v>12351</v>
      </c>
      <c r="P2472" s="26" t="s">
        <v>12352</v>
      </c>
      <c r="Q2472" s="25" t="s">
        <v>10482</v>
      </c>
      <c r="R2472" s="26" t="s">
        <v>12353</v>
      </c>
      <c r="S2472" s="15" t="s">
        <v>12354</v>
      </c>
      <c r="T2472" s="52">
        <v>0</v>
      </c>
      <c r="U2472" s="22" t="s">
        <v>12355</v>
      </c>
      <c r="V2472" s="18" t="str">
        <f>+Sitio_Publico[[#This Row],[idcoleccion]]&amp;"-"&amp;Sitio_Publico[[#This Row],[id]]</f>
        <v>000-2471</v>
      </c>
      <c r="W2472" s="18">
        <f>+VLOOKUP(Sitio_Publico[[#This Row],[territorio]],Estructura!$AE$4:$AH$1067,4,0)</f>
        <v>30009208</v>
      </c>
      <c r="X2472" s="18" t="str">
        <f>+VLOOKUP(Sitio_Publico[[#This Row],[tema]],Estructura!$G$4:$J$532,4,0)</f>
        <v>T-2</v>
      </c>
      <c r="Y2472" s="18" t="str">
        <f>+VLOOKUP(Sitio_Publico[[#This Row],[contenido]],Estructura!$L$4:$O$473,4,0)</f>
        <v>C-16</v>
      </c>
      <c r="Z2472" s="18" t="str">
        <f>+VLOOKUP(Sitio_Publico[[#This Row],[Filtro Integrado]],Estructura!$U$4:$W$529,3,0)</f>
        <v>FI-0</v>
      </c>
      <c r="AA2472" s="18" t="str">
        <f>+VLOOKUP(Sitio_Publico[[#This Row],[Muestra]],Estructura!$Y$4:$AB$483,4,0)</f>
        <v>M-000159</v>
      </c>
    </row>
    <row r="2473" spans="1:27" ht="40.799999999999997" x14ac:dyDescent="0.3">
      <c r="A2473" s="16">
        <f t="shared" si="38"/>
        <v>2472</v>
      </c>
      <c r="B2473" s="47" t="s">
        <v>15118</v>
      </c>
      <c r="C2473" s="13" t="s">
        <v>10447</v>
      </c>
      <c r="D2473" s="13" t="s">
        <v>10448</v>
      </c>
      <c r="E2473" s="44">
        <v>15202</v>
      </c>
      <c r="F2473" s="13" t="s">
        <v>10449</v>
      </c>
      <c r="G2473" s="23" t="s">
        <v>10473</v>
      </c>
      <c r="H2473" s="42" t="s">
        <v>458</v>
      </c>
      <c r="I2473" s="28" t="s">
        <v>362</v>
      </c>
      <c r="J2473" s="12" t="s">
        <v>393</v>
      </c>
      <c r="K2473" s="28" t="s">
        <v>10473</v>
      </c>
      <c r="L2473" s="12" t="s">
        <v>10452</v>
      </c>
      <c r="M2473" s="12" t="s">
        <v>10453</v>
      </c>
      <c r="N2473" s="12" t="s">
        <v>10454</v>
      </c>
      <c r="O2473" s="26" t="s">
        <v>12356</v>
      </c>
      <c r="P2473" s="26" t="s">
        <v>12357</v>
      </c>
      <c r="Q2473" s="25" t="s">
        <v>456</v>
      </c>
      <c r="R2473" s="26" t="s">
        <v>12358</v>
      </c>
      <c r="S2473" s="15" t="s">
        <v>12359</v>
      </c>
      <c r="T2473" s="52">
        <v>0</v>
      </c>
      <c r="U2473" s="22" t="s">
        <v>12360</v>
      </c>
      <c r="V2473" s="18" t="str">
        <f>+Sitio_Publico[[#This Row],[idcoleccion]]&amp;"-"&amp;Sitio_Publico[[#This Row],[id]]</f>
        <v>000-2472</v>
      </c>
      <c r="W2473" s="18">
        <f>+VLOOKUP(Sitio_Publico[[#This Row],[territorio]],Estructura!$AE$4:$AH$1067,4,0)</f>
        <v>30015202</v>
      </c>
      <c r="X2473" s="18" t="str">
        <f>+VLOOKUP(Sitio_Publico[[#This Row],[tema]],Estructura!$G$4:$J$532,4,0)</f>
        <v>T-2</v>
      </c>
      <c r="Y2473" s="18" t="str">
        <f>+VLOOKUP(Sitio_Publico[[#This Row],[contenido]],Estructura!$L$4:$O$473,4,0)</f>
        <v>C-18</v>
      </c>
      <c r="Z2473" s="18" t="str">
        <f>+VLOOKUP(Sitio_Publico[[#This Row],[Filtro Integrado]],Estructura!$U$4:$W$529,3,0)</f>
        <v>FI-0</v>
      </c>
      <c r="AA2473" s="18" t="str">
        <f>+VLOOKUP(Sitio_Publico[[#This Row],[Muestra]],Estructura!$Y$4:$AB$483,4,0)</f>
        <v>M-000160</v>
      </c>
    </row>
    <row r="2474" spans="1:27" ht="51" x14ac:dyDescent="0.3">
      <c r="A2474" s="16">
        <f t="shared" si="38"/>
        <v>2473</v>
      </c>
      <c r="B2474" s="47" t="s">
        <v>15118</v>
      </c>
      <c r="C2474" s="13" t="s">
        <v>10447</v>
      </c>
      <c r="D2474" s="13" t="s">
        <v>10448</v>
      </c>
      <c r="E2474" s="44">
        <v>6206</v>
      </c>
      <c r="F2474" s="13" t="s">
        <v>10449</v>
      </c>
      <c r="G2474" s="23" t="s">
        <v>10450</v>
      </c>
      <c r="H2474" s="42" t="s">
        <v>458</v>
      </c>
      <c r="I2474" s="28" t="s">
        <v>122</v>
      </c>
      <c r="J2474" s="12" t="s">
        <v>393</v>
      </c>
      <c r="K2474" s="28" t="s">
        <v>10451</v>
      </c>
      <c r="L2474" s="12" t="s">
        <v>10452</v>
      </c>
      <c r="M2474" s="12" t="s">
        <v>10453</v>
      </c>
      <c r="N2474" s="12" t="s">
        <v>10454</v>
      </c>
      <c r="O2474" s="26" t="s">
        <v>12361</v>
      </c>
      <c r="P2474" s="26" t="s">
        <v>12362</v>
      </c>
      <c r="Q2474" s="25" t="s">
        <v>456</v>
      </c>
      <c r="R2474" s="26" t="s">
        <v>12363</v>
      </c>
      <c r="S2474" s="15" t="s">
        <v>12364</v>
      </c>
      <c r="T2474" s="52">
        <v>0</v>
      </c>
      <c r="U2474" s="22" t="s">
        <v>6922</v>
      </c>
      <c r="V2474" s="18" t="str">
        <f>+Sitio_Publico[[#This Row],[idcoleccion]]&amp;"-"&amp;Sitio_Publico[[#This Row],[id]]</f>
        <v>000-2473</v>
      </c>
      <c r="W2474" s="18">
        <f>+VLOOKUP(Sitio_Publico[[#This Row],[territorio]],Estructura!$AE$4:$AH$1067,4,0)</f>
        <v>30006206</v>
      </c>
      <c r="X2474" s="18" t="str">
        <f>+VLOOKUP(Sitio_Publico[[#This Row],[tema]],Estructura!$G$4:$J$532,4,0)</f>
        <v>T-2</v>
      </c>
      <c r="Y2474" s="18" t="str">
        <f>+VLOOKUP(Sitio_Publico[[#This Row],[contenido]],Estructura!$L$4:$O$473,4,0)</f>
        <v>C-15</v>
      </c>
      <c r="Z2474" s="18" t="str">
        <f>+VLOOKUP(Sitio_Publico[[#This Row],[Filtro Integrado]],Estructura!$U$4:$W$529,3,0)</f>
        <v>FI-0</v>
      </c>
      <c r="AA2474" s="18" t="str">
        <f>+VLOOKUP(Sitio_Publico[[#This Row],[Muestra]],Estructura!$Y$4:$AB$483,4,0)</f>
        <v>M-000158</v>
      </c>
    </row>
    <row r="2475" spans="1:27" ht="51" x14ac:dyDescent="0.3">
      <c r="A2475" s="16">
        <f t="shared" si="38"/>
        <v>2474</v>
      </c>
      <c r="B2475" s="47" t="s">
        <v>15118</v>
      </c>
      <c r="C2475" s="13" t="s">
        <v>10447</v>
      </c>
      <c r="D2475" s="13" t="s">
        <v>10448</v>
      </c>
      <c r="E2475" s="44">
        <v>9209</v>
      </c>
      <c r="F2475" s="13" t="s">
        <v>10449</v>
      </c>
      <c r="G2475" s="23" t="s">
        <v>10459</v>
      </c>
      <c r="H2475" s="42" t="s">
        <v>458</v>
      </c>
      <c r="I2475" s="28" t="s">
        <v>245</v>
      </c>
      <c r="J2475" s="12" t="s">
        <v>393</v>
      </c>
      <c r="K2475" s="28" t="s">
        <v>10459</v>
      </c>
      <c r="L2475" s="12" t="s">
        <v>10452</v>
      </c>
      <c r="M2475" s="12" t="s">
        <v>10453</v>
      </c>
      <c r="N2475" s="12" t="s">
        <v>10454</v>
      </c>
      <c r="O2475" s="26" t="s">
        <v>12365</v>
      </c>
      <c r="P2475" s="26" t="s">
        <v>12366</v>
      </c>
      <c r="Q2475" s="25" t="s">
        <v>456</v>
      </c>
      <c r="R2475" s="26" t="s">
        <v>12367</v>
      </c>
      <c r="S2475" s="15" t="s">
        <v>12368</v>
      </c>
      <c r="T2475" s="52">
        <v>0</v>
      </c>
      <c r="U2475" s="22" t="s">
        <v>12075</v>
      </c>
      <c r="V2475" s="18" t="str">
        <f>+Sitio_Publico[[#This Row],[idcoleccion]]&amp;"-"&amp;Sitio_Publico[[#This Row],[id]]</f>
        <v>000-2474</v>
      </c>
      <c r="W2475" s="18">
        <f>+VLOOKUP(Sitio_Publico[[#This Row],[territorio]],Estructura!$AE$4:$AH$1067,4,0)</f>
        <v>30009209</v>
      </c>
      <c r="X2475" s="18" t="str">
        <f>+VLOOKUP(Sitio_Publico[[#This Row],[tema]],Estructura!$G$4:$J$532,4,0)</f>
        <v>T-2</v>
      </c>
      <c r="Y2475" s="18" t="str">
        <f>+VLOOKUP(Sitio_Publico[[#This Row],[contenido]],Estructura!$L$4:$O$473,4,0)</f>
        <v>C-16</v>
      </c>
      <c r="Z2475" s="18" t="str">
        <f>+VLOOKUP(Sitio_Publico[[#This Row],[Filtro Integrado]],Estructura!$U$4:$W$529,3,0)</f>
        <v>FI-0</v>
      </c>
      <c r="AA2475" s="18" t="str">
        <f>+VLOOKUP(Sitio_Publico[[#This Row],[Muestra]],Estructura!$Y$4:$AB$483,4,0)</f>
        <v>M-000159</v>
      </c>
    </row>
    <row r="2476" spans="1:27" ht="51" x14ac:dyDescent="0.3">
      <c r="A2476" s="16">
        <f t="shared" si="38"/>
        <v>2475</v>
      </c>
      <c r="B2476" s="47" t="s">
        <v>15118</v>
      </c>
      <c r="C2476" s="13" t="s">
        <v>10447</v>
      </c>
      <c r="D2476" s="13" t="s">
        <v>10448</v>
      </c>
      <c r="E2476" s="44">
        <v>13125</v>
      </c>
      <c r="F2476" s="13" t="s">
        <v>10449</v>
      </c>
      <c r="G2476" s="23" t="s">
        <v>10459</v>
      </c>
      <c r="H2476" s="42" t="s">
        <v>458</v>
      </c>
      <c r="I2476" s="28" t="s">
        <v>321</v>
      </c>
      <c r="J2476" s="12" t="s">
        <v>393</v>
      </c>
      <c r="K2476" s="28" t="s">
        <v>10459</v>
      </c>
      <c r="L2476" s="12" t="s">
        <v>10474</v>
      </c>
      <c r="M2476" s="12" t="s">
        <v>10453</v>
      </c>
      <c r="N2476" s="12" t="s">
        <v>10454</v>
      </c>
      <c r="O2476" s="26" t="s">
        <v>12369</v>
      </c>
      <c r="P2476" s="26" t="s">
        <v>12370</v>
      </c>
      <c r="Q2476" s="25" t="s">
        <v>10482</v>
      </c>
      <c r="R2476" s="26" t="s">
        <v>12371</v>
      </c>
      <c r="S2476" s="15" t="s">
        <v>12372</v>
      </c>
      <c r="T2476" s="52">
        <v>0</v>
      </c>
      <c r="U2476" s="22" t="s">
        <v>4571</v>
      </c>
      <c r="V2476" s="18" t="str">
        <f>+Sitio_Publico[[#This Row],[idcoleccion]]&amp;"-"&amp;Sitio_Publico[[#This Row],[id]]</f>
        <v>000-2475</v>
      </c>
      <c r="W2476" s="18">
        <f>+VLOOKUP(Sitio_Publico[[#This Row],[territorio]],Estructura!$AE$4:$AH$1067,4,0)</f>
        <v>30013125</v>
      </c>
      <c r="X2476" s="18" t="str">
        <f>+VLOOKUP(Sitio_Publico[[#This Row],[tema]],Estructura!$G$4:$J$532,4,0)</f>
        <v>T-2</v>
      </c>
      <c r="Y2476" s="18" t="str">
        <f>+VLOOKUP(Sitio_Publico[[#This Row],[contenido]],Estructura!$L$4:$O$473,4,0)</f>
        <v>C-16</v>
      </c>
      <c r="Z2476" s="18" t="str">
        <f>+VLOOKUP(Sitio_Publico[[#This Row],[Filtro Integrado]],Estructura!$U$4:$W$529,3,0)</f>
        <v>FI-0</v>
      </c>
      <c r="AA2476" s="18" t="str">
        <f>+VLOOKUP(Sitio_Publico[[#This Row],[Muestra]],Estructura!$Y$4:$AB$483,4,0)</f>
        <v>M-000159</v>
      </c>
    </row>
    <row r="2477" spans="1:27" ht="51" x14ac:dyDescent="0.3">
      <c r="A2477" s="16">
        <f t="shared" si="38"/>
        <v>2476</v>
      </c>
      <c r="B2477" s="47" t="s">
        <v>15118</v>
      </c>
      <c r="C2477" s="13" t="s">
        <v>10447</v>
      </c>
      <c r="D2477" s="13" t="s">
        <v>10448</v>
      </c>
      <c r="E2477" s="44">
        <v>5109</v>
      </c>
      <c r="F2477" s="13" t="s">
        <v>10449</v>
      </c>
      <c r="G2477" s="23" t="s">
        <v>10450</v>
      </c>
      <c r="H2477" s="42" t="s">
        <v>458</v>
      </c>
      <c r="I2477" s="28" t="s">
        <v>68</v>
      </c>
      <c r="J2477" s="12" t="s">
        <v>393</v>
      </c>
      <c r="K2477" s="28" t="s">
        <v>10486</v>
      </c>
      <c r="L2477" s="12" t="s">
        <v>10452</v>
      </c>
      <c r="M2477" s="12" t="s">
        <v>10453</v>
      </c>
      <c r="N2477" s="12" t="s">
        <v>10454</v>
      </c>
      <c r="O2477" s="26" t="s">
        <v>12373</v>
      </c>
      <c r="P2477" s="26" t="s">
        <v>12374</v>
      </c>
      <c r="Q2477" s="25" t="s">
        <v>456</v>
      </c>
      <c r="R2477" s="26" t="s">
        <v>12375</v>
      </c>
      <c r="S2477" s="15" t="s">
        <v>12376</v>
      </c>
      <c r="T2477" s="52">
        <v>0</v>
      </c>
      <c r="U2477" s="22" t="s">
        <v>12310</v>
      </c>
      <c r="V2477" s="18" t="str">
        <f>+Sitio_Publico[[#This Row],[idcoleccion]]&amp;"-"&amp;Sitio_Publico[[#This Row],[id]]</f>
        <v>000-2476</v>
      </c>
      <c r="W2477" s="18">
        <f>+VLOOKUP(Sitio_Publico[[#This Row],[territorio]],Estructura!$AE$4:$AH$1067,4,0)</f>
        <v>30005109</v>
      </c>
      <c r="X2477" s="18" t="str">
        <f>+VLOOKUP(Sitio_Publico[[#This Row],[tema]],Estructura!$G$4:$J$532,4,0)</f>
        <v>T-2</v>
      </c>
      <c r="Y2477" s="18" t="str">
        <f>+VLOOKUP(Sitio_Publico[[#This Row],[contenido]],Estructura!$L$4:$O$473,4,0)</f>
        <v>C-15</v>
      </c>
      <c r="Z2477" s="18" t="str">
        <f>+VLOOKUP(Sitio_Publico[[#This Row],[Filtro Integrado]],Estructura!$U$4:$W$529,3,0)</f>
        <v>FI-0</v>
      </c>
      <c r="AA2477" s="18" t="str">
        <f>+VLOOKUP(Sitio_Publico[[#This Row],[Muestra]],Estructura!$Y$4:$AB$483,4,0)</f>
        <v>M-000161</v>
      </c>
    </row>
    <row r="2478" spans="1:27" ht="51" x14ac:dyDescent="0.3">
      <c r="A2478" s="16">
        <f t="shared" si="38"/>
        <v>2477</v>
      </c>
      <c r="B2478" s="47" t="s">
        <v>15118</v>
      </c>
      <c r="C2478" s="13" t="s">
        <v>10447</v>
      </c>
      <c r="D2478" s="13" t="s">
        <v>10448</v>
      </c>
      <c r="E2478" s="44">
        <v>1101</v>
      </c>
      <c r="F2478" s="13" t="s">
        <v>10449</v>
      </c>
      <c r="G2478" s="23" t="s">
        <v>10459</v>
      </c>
      <c r="H2478" s="42" t="s">
        <v>458</v>
      </c>
      <c r="I2478" s="28" t="s">
        <v>26</v>
      </c>
      <c r="J2478" s="12" t="s">
        <v>393</v>
      </c>
      <c r="K2478" s="28" t="s">
        <v>10459</v>
      </c>
      <c r="L2478" s="12" t="s">
        <v>10474</v>
      </c>
      <c r="M2478" s="12" t="s">
        <v>10453</v>
      </c>
      <c r="N2478" s="12" t="s">
        <v>10454</v>
      </c>
      <c r="O2478" s="26" t="s">
        <v>12377</v>
      </c>
      <c r="P2478" s="26" t="s">
        <v>12378</v>
      </c>
      <c r="Q2478" s="25" t="s">
        <v>10482</v>
      </c>
      <c r="R2478" s="26" t="s">
        <v>12379</v>
      </c>
      <c r="S2478" s="15" t="s">
        <v>12380</v>
      </c>
      <c r="T2478" s="52">
        <v>0</v>
      </c>
      <c r="U2478" s="22" t="s">
        <v>12381</v>
      </c>
      <c r="V2478" s="18" t="str">
        <f>+Sitio_Publico[[#This Row],[idcoleccion]]&amp;"-"&amp;Sitio_Publico[[#This Row],[id]]</f>
        <v>000-2477</v>
      </c>
      <c r="W2478" s="18">
        <f>+VLOOKUP(Sitio_Publico[[#This Row],[territorio]],Estructura!$AE$4:$AH$1067,4,0)</f>
        <v>30001101</v>
      </c>
      <c r="X2478" s="18" t="str">
        <f>+VLOOKUP(Sitio_Publico[[#This Row],[tema]],Estructura!$G$4:$J$532,4,0)</f>
        <v>T-2</v>
      </c>
      <c r="Y2478" s="18" t="str">
        <f>+VLOOKUP(Sitio_Publico[[#This Row],[contenido]],Estructura!$L$4:$O$473,4,0)</f>
        <v>C-16</v>
      </c>
      <c r="Z2478" s="18" t="str">
        <f>+VLOOKUP(Sitio_Publico[[#This Row],[Filtro Integrado]],Estructura!$U$4:$W$529,3,0)</f>
        <v>FI-0</v>
      </c>
      <c r="AA2478" s="18" t="str">
        <f>+VLOOKUP(Sitio_Publico[[#This Row],[Muestra]],Estructura!$Y$4:$AB$483,4,0)</f>
        <v>M-000159</v>
      </c>
    </row>
    <row r="2479" spans="1:27" ht="40.799999999999997" x14ac:dyDescent="0.3">
      <c r="A2479" s="16">
        <f t="shared" si="38"/>
        <v>2478</v>
      </c>
      <c r="B2479" s="47" t="s">
        <v>15118</v>
      </c>
      <c r="C2479" s="13" t="s">
        <v>10447</v>
      </c>
      <c r="D2479" s="13" t="s">
        <v>10448</v>
      </c>
      <c r="E2479" s="44">
        <v>5303</v>
      </c>
      <c r="F2479" s="13" t="s">
        <v>10449</v>
      </c>
      <c r="G2479" s="23" t="s">
        <v>10473</v>
      </c>
      <c r="H2479" s="42" t="s">
        <v>458</v>
      </c>
      <c r="I2479" s="28" t="s">
        <v>72</v>
      </c>
      <c r="J2479" s="12" t="s">
        <v>393</v>
      </c>
      <c r="K2479" s="28" t="s">
        <v>10473</v>
      </c>
      <c r="L2479" s="12" t="s">
        <v>10452</v>
      </c>
      <c r="M2479" s="12" t="s">
        <v>10453</v>
      </c>
      <c r="N2479" s="12" t="s">
        <v>10454</v>
      </c>
      <c r="O2479" s="26" t="s">
        <v>12382</v>
      </c>
      <c r="P2479" s="26" t="s">
        <v>12383</v>
      </c>
      <c r="Q2479" s="25" t="s">
        <v>456</v>
      </c>
      <c r="R2479" s="26" t="s">
        <v>12384</v>
      </c>
      <c r="S2479" s="15" t="s">
        <v>12385</v>
      </c>
      <c r="T2479" s="52">
        <v>0</v>
      </c>
      <c r="U2479" s="22" t="s">
        <v>12386</v>
      </c>
      <c r="V2479" s="18" t="str">
        <f>+Sitio_Publico[[#This Row],[idcoleccion]]&amp;"-"&amp;Sitio_Publico[[#This Row],[id]]</f>
        <v>000-2478</v>
      </c>
      <c r="W2479" s="18">
        <f>+VLOOKUP(Sitio_Publico[[#This Row],[territorio]],Estructura!$AE$4:$AH$1067,4,0)</f>
        <v>30005303</v>
      </c>
      <c r="X2479" s="18" t="str">
        <f>+VLOOKUP(Sitio_Publico[[#This Row],[tema]],Estructura!$G$4:$J$532,4,0)</f>
        <v>T-2</v>
      </c>
      <c r="Y2479" s="18" t="str">
        <f>+VLOOKUP(Sitio_Publico[[#This Row],[contenido]],Estructura!$L$4:$O$473,4,0)</f>
        <v>C-18</v>
      </c>
      <c r="Z2479" s="18" t="str">
        <f>+VLOOKUP(Sitio_Publico[[#This Row],[Filtro Integrado]],Estructura!$U$4:$W$529,3,0)</f>
        <v>FI-0</v>
      </c>
      <c r="AA2479" s="18" t="str">
        <f>+VLOOKUP(Sitio_Publico[[#This Row],[Muestra]],Estructura!$Y$4:$AB$483,4,0)</f>
        <v>M-000160</v>
      </c>
    </row>
    <row r="2480" spans="1:27" ht="61.2" x14ac:dyDescent="0.3">
      <c r="A2480" s="16">
        <f t="shared" si="38"/>
        <v>2479</v>
      </c>
      <c r="B2480" s="47" t="s">
        <v>15118</v>
      </c>
      <c r="C2480" s="13" t="s">
        <v>10447</v>
      </c>
      <c r="D2480" s="13" t="s">
        <v>10448</v>
      </c>
      <c r="E2480" s="44">
        <v>13108</v>
      </c>
      <c r="F2480" s="13" t="s">
        <v>10449</v>
      </c>
      <c r="G2480" s="23" t="s">
        <v>10466</v>
      </c>
      <c r="H2480" s="42" t="s">
        <v>458</v>
      </c>
      <c r="I2480" s="28" t="s">
        <v>304</v>
      </c>
      <c r="J2480" s="12" t="s">
        <v>393</v>
      </c>
      <c r="K2480" s="28" t="s">
        <v>10492</v>
      </c>
      <c r="L2480" s="12" t="s">
        <v>10452</v>
      </c>
      <c r="M2480" s="12" t="s">
        <v>587</v>
      </c>
      <c r="N2480" s="12" t="s">
        <v>10454</v>
      </c>
      <c r="O2480" s="26" t="s">
        <v>12387</v>
      </c>
      <c r="P2480" s="26" t="s">
        <v>12388</v>
      </c>
      <c r="Q2480" s="25" t="s">
        <v>10495</v>
      </c>
      <c r="R2480" s="26" t="s">
        <v>12389</v>
      </c>
      <c r="S2480" s="15" t="s">
        <v>12390</v>
      </c>
      <c r="T2480" s="52">
        <v>0</v>
      </c>
      <c r="U2480" s="22" t="s">
        <v>11923</v>
      </c>
      <c r="V2480" s="18" t="str">
        <f>+Sitio_Publico[[#This Row],[idcoleccion]]&amp;"-"&amp;Sitio_Publico[[#This Row],[id]]</f>
        <v>000-2479</v>
      </c>
      <c r="W2480" s="18">
        <f>+VLOOKUP(Sitio_Publico[[#This Row],[territorio]],Estructura!$AE$4:$AH$1067,4,0)</f>
        <v>30013108</v>
      </c>
      <c r="X2480" s="18" t="str">
        <f>+VLOOKUP(Sitio_Publico[[#This Row],[tema]],Estructura!$G$4:$J$532,4,0)</f>
        <v>T-2</v>
      </c>
      <c r="Y2480" s="18" t="str">
        <f>+VLOOKUP(Sitio_Publico[[#This Row],[contenido]],Estructura!$L$4:$O$473,4,0)</f>
        <v>C-17</v>
      </c>
      <c r="Z2480" s="18" t="str">
        <f>+VLOOKUP(Sitio_Publico[[#This Row],[Filtro Integrado]],Estructura!$U$4:$W$529,3,0)</f>
        <v>FI-0</v>
      </c>
      <c r="AA2480" s="18" t="str">
        <f>+VLOOKUP(Sitio_Publico[[#This Row],[Muestra]],Estructura!$Y$4:$AB$483,4,0)</f>
        <v>M-000162</v>
      </c>
    </row>
    <row r="2481" spans="1:27" ht="51" x14ac:dyDescent="0.3">
      <c r="A2481" s="16">
        <f t="shared" si="38"/>
        <v>2480</v>
      </c>
      <c r="B2481" s="47" t="s">
        <v>15118</v>
      </c>
      <c r="C2481" s="13" t="s">
        <v>10447</v>
      </c>
      <c r="D2481" s="13" t="s">
        <v>10448</v>
      </c>
      <c r="E2481" s="44">
        <v>8105</v>
      </c>
      <c r="F2481" s="13" t="s">
        <v>10449</v>
      </c>
      <c r="G2481" s="23" t="s">
        <v>10466</v>
      </c>
      <c r="H2481" s="42" t="s">
        <v>458</v>
      </c>
      <c r="I2481" s="28" t="s">
        <v>166</v>
      </c>
      <c r="J2481" s="12" t="s">
        <v>393</v>
      </c>
      <c r="K2481" s="28" t="s">
        <v>10524</v>
      </c>
      <c r="L2481" s="12" t="s">
        <v>10452</v>
      </c>
      <c r="M2481" s="12" t="s">
        <v>10453</v>
      </c>
      <c r="N2481" s="12" t="s">
        <v>10454</v>
      </c>
      <c r="O2481" s="26" t="s">
        <v>12391</v>
      </c>
      <c r="P2481" s="26" t="s">
        <v>12392</v>
      </c>
      <c r="Q2481" s="25" t="s">
        <v>456</v>
      </c>
      <c r="R2481" s="26" t="s">
        <v>12393</v>
      </c>
      <c r="S2481" s="15" t="s">
        <v>12394</v>
      </c>
      <c r="T2481" s="52">
        <v>0</v>
      </c>
      <c r="U2481" s="22" t="s">
        <v>12395</v>
      </c>
      <c r="V2481" s="18" t="str">
        <f>+Sitio_Publico[[#This Row],[idcoleccion]]&amp;"-"&amp;Sitio_Publico[[#This Row],[id]]</f>
        <v>000-2480</v>
      </c>
      <c r="W2481" s="18">
        <f>+VLOOKUP(Sitio_Publico[[#This Row],[territorio]],Estructura!$AE$4:$AH$1067,4,0)</f>
        <v>30008105</v>
      </c>
      <c r="X2481" s="18" t="str">
        <f>+VLOOKUP(Sitio_Publico[[#This Row],[tema]],Estructura!$G$4:$J$532,4,0)</f>
        <v>T-2</v>
      </c>
      <c r="Y2481" s="18" t="str">
        <f>+VLOOKUP(Sitio_Publico[[#This Row],[contenido]],Estructura!$L$4:$O$473,4,0)</f>
        <v>C-17</v>
      </c>
      <c r="Z2481" s="18" t="str">
        <f>+VLOOKUP(Sitio_Publico[[#This Row],[Filtro Integrado]],Estructura!$U$4:$W$529,3,0)</f>
        <v>FI-0</v>
      </c>
      <c r="AA2481" s="18" t="str">
        <f>+VLOOKUP(Sitio_Publico[[#This Row],[Muestra]],Estructura!$Y$4:$AB$483,4,0)</f>
        <v>M-00048</v>
      </c>
    </row>
    <row r="2482" spans="1:27" ht="40.799999999999997" x14ac:dyDescent="0.3">
      <c r="A2482" s="16">
        <f t="shared" si="38"/>
        <v>2481</v>
      </c>
      <c r="B2482" s="47" t="s">
        <v>15118</v>
      </c>
      <c r="C2482" s="13" t="s">
        <v>10447</v>
      </c>
      <c r="D2482" s="13" t="s">
        <v>10448</v>
      </c>
      <c r="E2482" s="44">
        <v>7103</v>
      </c>
      <c r="F2482" s="13" t="s">
        <v>10449</v>
      </c>
      <c r="G2482" s="23" t="s">
        <v>10473</v>
      </c>
      <c r="H2482" s="42" t="s">
        <v>458</v>
      </c>
      <c r="I2482" s="28" t="s">
        <v>135</v>
      </c>
      <c r="J2482" s="12" t="s">
        <v>393</v>
      </c>
      <c r="K2482" s="28" t="s">
        <v>10473</v>
      </c>
      <c r="L2482" s="12" t="s">
        <v>10474</v>
      </c>
      <c r="M2482" s="12" t="s">
        <v>10453</v>
      </c>
      <c r="N2482" s="12" t="s">
        <v>10454</v>
      </c>
      <c r="O2482" s="26" t="s">
        <v>12396</v>
      </c>
      <c r="P2482" s="26" t="s">
        <v>12397</v>
      </c>
      <c r="Q2482" s="25" t="s">
        <v>10495</v>
      </c>
      <c r="R2482" s="26" t="s">
        <v>11890</v>
      </c>
      <c r="S2482" s="15" t="s">
        <v>12398</v>
      </c>
      <c r="T2482" s="52">
        <v>0</v>
      </c>
      <c r="U2482" s="22" t="s">
        <v>11120</v>
      </c>
      <c r="V2482" s="18" t="str">
        <f>+Sitio_Publico[[#This Row],[idcoleccion]]&amp;"-"&amp;Sitio_Publico[[#This Row],[id]]</f>
        <v>000-2481</v>
      </c>
      <c r="W2482" s="18">
        <f>+VLOOKUP(Sitio_Publico[[#This Row],[territorio]],Estructura!$AE$4:$AH$1067,4,0)</f>
        <v>30007103</v>
      </c>
      <c r="X2482" s="18" t="str">
        <f>+VLOOKUP(Sitio_Publico[[#This Row],[tema]],Estructura!$G$4:$J$532,4,0)</f>
        <v>T-2</v>
      </c>
      <c r="Y2482" s="18" t="str">
        <f>+VLOOKUP(Sitio_Publico[[#This Row],[contenido]],Estructura!$L$4:$O$473,4,0)</f>
        <v>C-18</v>
      </c>
      <c r="Z2482" s="18" t="str">
        <f>+VLOOKUP(Sitio_Publico[[#This Row],[Filtro Integrado]],Estructura!$U$4:$W$529,3,0)</f>
        <v>FI-0</v>
      </c>
      <c r="AA2482" s="18" t="str">
        <f>+VLOOKUP(Sitio_Publico[[#This Row],[Muestra]],Estructura!$Y$4:$AB$483,4,0)</f>
        <v>M-000160</v>
      </c>
    </row>
    <row r="2483" spans="1:27" ht="40.799999999999997" x14ac:dyDescent="0.3">
      <c r="A2483" s="16">
        <f t="shared" si="38"/>
        <v>2482</v>
      </c>
      <c r="B2483" s="47" t="s">
        <v>15118</v>
      </c>
      <c r="C2483" s="13" t="s">
        <v>10447</v>
      </c>
      <c r="D2483" s="13" t="s">
        <v>10448</v>
      </c>
      <c r="E2483" s="44">
        <v>4305</v>
      </c>
      <c r="F2483" s="13" t="s">
        <v>10449</v>
      </c>
      <c r="G2483" s="23" t="s">
        <v>10473</v>
      </c>
      <c r="H2483" s="42" t="s">
        <v>458</v>
      </c>
      <c r="I2483" s="28" t="s">
        <v>62</v>
      </c>
      <c r="J2483" s="12" t="s">
        <v>393</v>
      </c>
      <c r="K2483" s="28" t="s">
        <v>10473</v>
      </c>
      <c r="L2483" s="12" t="s">
        <v>10452</v>
      </c>
      <c r="M2483" s="12" t="s">
        <v>10453</v>
      </c>
      <c r="N2483" s="12" t="s">
        <v>10454</v>
      </c>
      <c r="O2483" s="26" t="s">
        <v>12399</v>
      </c>
      <c r="P2483" s="26" t="s">
        <v>12400</v>
      </c>
      <c r="Q2483" s="25" t="s">
        <v>456</v>
      </c>
      <c r="R2483" s="26" t="s">
        <v>12401</v>
      </c>
      <c r="S2483" s="15" t="s">
        <v>12402</v>
      </c>
      <c r="T2483" s="52">
        <v>0</v>
      </c>
      <c r="U2483" s="22" t="s">
        <v>12403</v>
      </c>
      <c r="V2483" s="18" t="str">
        <f>+Sitio_Publico[[#This Row],[idcoleccion]]&amp;"-"&amp;Sitio_Publico[[#This Row],[id]]</f>
        <v>000-2482</v>
      </c>
      <c r="W2483" s="18">
        <f>+VLOOKUP(Sitio_Publico[[#This Row],[territorio]],Estructura!$AE$4:$AH$1067,4,0)</f>
        <v>30004305</v>
      </c>
      <c r="X2483" s="18" t="str">
        <f>+VLOOKUP(Sitio_Publico[[#This Row],[tema]],Estructura!$G$4:$J$532,4,0)</f>
        <v>T-2</v>
      </c>
      <c r="Y2483" s="18" t="str">
        <f>+VLOOKUP(Sitio_Publico[[#This Row],[contenido]],Estructura!$L$4:$O$473,4,0)</f>
        <v>C-18</v>
      </c>
      <c r="Z2483" s="18" t="str">
        <f>+VLOOKUP(Sitio_Publico[[#This Row],[Filtro Integrado]],Estructura!$U$4:$W$529,3,0)</f>
        <v>FI-0</v>
      </c>
      <c r="AA2483" s="18" t="str">
        <f>+VLOOKUP(Sitio_Publico[[#This Row],[Muestra]],Estructura!$Y$4:$AB$483,4,0)</f>
        <v>M-000160</v>
      </c>
    </row>
    <row r="2484" spans="1:27" ht="40.799999999999997" x14ac:dyDescent="0.3">
      <c r="A2484" s="16">
        <f t="shared" si="38"/>
        <v>2483</v>
      </c>
      <c r="B2484" s="47" t="s">
        <v>15118</v>
      </c>
      <c r="C2484" s="13" t="s">
        <v>10447</v>
      </c>
      <c r="D2484" s="13" t="s">
        <v>10448</v>
      </c>
      <c r="E2484" s="44">
        <v>2104</v>
      </c>
      <c r="F2484" s="13" t="s">
        <v>10449</v>
      </c>
      <c r="G2484" s="23" t="s">
        <v>10473</v>
      </c>
      <c r="H2484" s="42" t="s">
        <v>458</v>
      </c>
      <c r="I2484" s="28" t="s">
        <v>35</v>
      </c>
      <c r="J2484" s="12" t="s">
        <v>393</v>
      </c>
      <c r="K2484" s="28" t="s">
        <v>10473</v>
      </c>
      <c r="L2484" s="12" t="s">
        <v>10452</v>
      </c>
      <c r="M2484" s="12" t="s">
        <v>10453</v>
      </c>
      <c r="N2484" s="12" t="s">
        <v>10454</v>
      </c>
      <c r="O2484" s="26" t="s">
        <v>12404</v>
      </c>
      <c r="P2484" s="26" t="s">
        <v>12405</v>
      </c>
      <c r="Q2484" s="25" t="s">
        <v>456</v>
      </c>
      <c r="R2484" s="26" t="s">
        <v>10875</v>
      </c>
      <c r="S2484" s="15" t="s">
        <v>12406</v>
      </c>
      <c r="T2484" s="52">
        <v>0</v>
      </c>
      <c r="U2484" s="22" t="s">
        <v>12407</v>
      </c>
      <c r="V2484" s="18" t="str">
        <f>+Sitio_Publico[[#This Row],[idcoleccion]]&amp;"-"&amp;Sitio_Publico[[#This Row],[id]]</f>
        <v>000-2483</v>
      </c>
      <c r="W2484" s="18">
        <f>+VLOOKUP(Sitio_Publico[[#This Row],[territorio]],Estructura!$AE$4:$AH$1067,4,0)</f>
        <v>30002104</v>
      </c>
      <c r="X2484" s="18" t="str">
        <f>+VLOOKUP(Sitio_Publico[[#This Row],[tema]],Estructura!$G$4:$J$532,4,0)</f>
        <v>T-2</v>
      </c>
      <c r="Y2484" s="18" t="str">
        <f>+VLOOKUP(Sitio_Publico[[#This Row],[contenido]],Estructura!$L$4:$O$473,4,0)</f>
        <v>C-18</v>
      </c>
      <c r="Z2484" s="18" t="str">
        <f>+VLOOKUP(Sitio_Publico[[#This Row],[Filtro Integrado]],Estructura!$U$4:$W$529,3,0)</f>
        <v>FI-0</v>
      </c>
      <c r="AA2484" s="18" t="str">
        <f>+VLOOKUP(Sitio_Publico[[#This Row],[Muestra]],Estructura!$Y$4:$AB$483,4,0)</f>
        <v>M-000160</v>
      </c>
    </row>
    <row r="2485" spans="1:27" ht="51" x14ac:dyDescent="0.3">
      <c r="A2485" s="16">
        <f t="shared" si="38"/>
        <v>2484</v>
      </c>
      <c r="B2485" s="47" t="s">
        <v>15118</v>
      </c>
      <c r="C2485" s="13" t="s">
        <v>10447</v>
      </c>
      <c r="D2485" s="13" t="s">
        <v>10448</v>
      </c>
      <c r="E2485" s="44">
        <v>4</v>
      </c>
      <c r="F2485" s="13" t="s">
        <v>10465</v>
      </c>
      <c r="G2485" s="23" t="s">
        <v>10450</v>
      </c>
      <c r="H2485" s="42" t="s">
        <v>457</v>
      </c>
      <c r="I2485" s="28" t="s">
        <v>367</v>
      </c>
      <c r="J2485" s="12" t="s">
        <v>393</v>
      </c>
      <c r="K2485" s="28" t="s">
        <v>10451</v>
      </c>
      <c r="L2485" s="12" t="s">
        <v>10452</v>
      </c>
      <c r="M2485" s="12" t="s">
        <v>10453</v>
      </c>
      <c r="N2485" s="12" t="s">
        <v>10454</v>
      </c>
      <c r="O2485" s="26" t="s">
        <v>12408</v>
      </c>
      <c r="P2485" s="26" t="s">
        <v>12409</v>
      </c>
      <c r="Q2485" s="25" t="s">
        <v>456</v>
      </c>
      <c r="R2485" s="26" t="s">
        <v>12410</v>
      </c>
      <c r="S2485" s="15" t="s">
        <v>12411</v>
      </c>
      <c r="T2485" s="52">
        <v>0</v>
      </c>
      <c r="U2485" s="22" t="s">
        <v>10479</v>
      </c>
      <c r="V2485" s="18" t="str">
        <f>+Sitio_Publico[[#This Row],[idcoleccion]]&amp;"-"&amp;Sitio_Publico[[#This Row],[id]]</f>
        <v>000-2484</v>
      </c>
      <c r="W2485" s="18">
        <f>+VLOOKUP(Sitio_Publico[[#This Row],[territorio]],Estructura!$AE$4:$AH$1067,4,0)</f>
        <v>20000004</v>
      </c>
      <c r="X2485" s="18" t="str">
        <f>+VLOOKUP(Sitio_Publico[[#This Row],[tema]],Estructura!$G$4:$J$532,4,0)</f>
        <v>T-1</v>
      </c>
      <c r="Y2485" s="18" t="str">
        <f>+VLOOKUP(Sitio_Publico[[#This Row],[contenido]],Estructura!$L$4:$O$473,4,0)</f>
        <v>C-15</v>
      </c>
      <c r="Z2485" s="18" t="str">
        <f>+VLOOKUP(Sitio_Publico[[#This Row],[Filtro Integrado]],Estructura!$U$4:$W$529,3,0)</f>
        <v>FI-0</v>
      </c>
      <c r="AA2485" s="18" t="str">
        <f>+VLOOKUP(Sitio_Publico[[#This Row],[Muestra]],Estructura!$Y$4:$AB$483,4,0)</f>
        <v>M-000158</v>
      </c>
    </row>
    <row r="2486" spans="1:27" ht="51" x14ac:dyDescent="0.3">
      <c r="A2486" s="16">
        <f t="shared" si="38"/>
        <v>2485</v>
      </c>
      <c r="B2486" s="47" t="s">
        <v>15118</v>
      </c>
      <c r="C2486" s="13" t="s">
        <v>10447</v>
      </c>
      <c r="D2486" s="13" t="s">
        <v>10448</v>
      </c>
      <c r="E2486" s="44">
        <v>5403</v>
      </c>
      <c r="F2486" s="13" t="s">
        <v>10449</v>
      </c>
      <c r="G2486" s="23" t="s">
        <v>10459</v>
      </c>
      <c r="H2486" s="42" t="s">
        <v>458</v>
      </c>
      <c r="I2486" s="28" t="s">
        <v>76</v>
      </c>
      <c r="J2486" s="12" t="s">
        <v>393</v>
      </c>
      <c r="K2486" s="28" t="s">
        <v>10459</v>
      </c>
      <c r="L2486" s="12" t="s">
        <v>10452</v>
      </c>
      <c r="M2486" s="12" t="s">
        <v>10453</v>
      </c>
      <c r="N2486" s="12" t="s">
        <v>10454</v>
      </c>
      <c r="O2486" s="26" t="s">
        <v>12412</v>
      </c>
      <c r="P2486" s="26" t="s">
        <v>12413</v>
      </c>
      <c r="Q2486" s="25" t="s">
        <v>456</v>
      </c>
      <c r="R2486" s="26" t="s">
        <v>12414</v>
      </c>
      <c r="S2486" s="15" t="s">
        <v>12415</v>
      </c>
      <c r="T2486" s="52">
        <v>0</v>
      </c>
      <c r="U2486" s="22" t="s">
        <v>12416</v>
      </c>
      <c r="V2486" s="18" t="str">
        <f>+Sitio_Publico[[#This Row],[idcoleccion]]&amp;"-"&amp;Sitio_Publico[[#This Row],[id]]</f>
        <v>000-2485</v>
      </c>
      <c r="W2486" s="18">
        <f>+VLOOKUP(Sitio_Publico[[#This Row],[territorio]],Estructura!$AE$4:$AH$1067,4,0)</f>
        <v>30005403</v>
      </c>
      <c r="X2486" s="18" t="str">
        <f>+VLOOKUP(Sitio_Publico[[#This Row],[tema]],Estructura!$G$4:$J$532,4,0)</f>
        <v>T-2</v>
      </c>
      <c r="Y2486" s="18" t="str">
        <f>+VLOOKUP(Sitio_Publico[[#This Row],[contenido]],Estructura!$L$4:$O$473,4,0)</f>
        <v>C-16</v>
      </c>
      <c r="Z2486" s="18" t="str">
        <f>+VLOOKUP(Sitio_Publico[[#This Row],[Filtro Integrado]],Estructura!$U$4:$W$529,3,0)</f>
        <v>FI-0</v>
      </c>
      <c r="AA2486" s="18" t="str">
        <f>+VLOOKUP(Sitio_Publico[[#This Row],[Muestra]],Estructura!$Y$4:$AB$483,4,0)</f>
        <v>M-000159</v>
      </c>
    </row>
    <row r="2487" spans="1:27" ht="40.799999999999997" x14ac:dyDescent="0.3">
      <c r="A2487" s="16">
        <f t="shared" si="38"/>
        <v>2486</v>
      </c>
      <c r="B2487" s="47" t="s">
        <v>15118</v>
      </c>
      <c r="C2487" s="13" t="s">
        <v>10447</v>
      </c>
      <c r="D2487" s="13" t="s">
        <v>10448</v>
      </c>
      <c r="E2487" s="44">
        <v>5702</v>
      </c>
      <c r="F2487" s="13" t="s">
        <v>10449</v>
      </c>
      <c r="G2487" s="23" t="s">
        <v>10473</v>
      </c>
      <c r="H2487" s="42" t="s">
        <v>458</v>
      </c>
      <c r="I2487" s="28" t="s">
        <v>91</v>
      </c>
      <c r="J2487" s="12" t="s">
        <v>393</v>
      </c>
      <c r="K2487" s="28" t="s">
        <v>10473</v>
      </c>
      <c r="L2487" s="12" t="s">
        <v>10474</v>
      </c>
      <c r="M2487" s="12" t="s">
        <v>10453</v>
      </c>
      <c r="N2487" s="12" t="s">
        <v>10454</v>
      </c>
      <c r="O2487" s="26" t="s">
        <v>12417</v>
      </c>
      <c r="P2487" s="26" t="s">
        <v>12418</v>
      </c>
      <c r="Q2487" s="25" t="s">
        <v>10495</v>
      </c>
      <c r="R2487" s="26" t="s">
        <v>12419</v>
      </c>
      <c r="S2487" s="15" t="s">
        <v>12420</v>
      </c>
      <c r="T2487" s="52">
        <v>0</v>
      </c>
      <c r="U2487" s="22" t="s">
        <v>12421</v>
      </c>
      <c r="V2487" s="18" t="str">
        <f>+Sitio_Publico[[#This Row],[idcoleccion]]&amp;"-"&amp;Sitio_Publico[[#This Row],[id]]</f>
        <v>000-2486</v>
      </c>
      <c r="W2487" s="18">
        <f>+VLOOKUP(Sitio_Publico[[#This Row],[territorio]],Estructura!$AE$4:$AH$1067,4,0)</f>
        <v>30005702</v>
      </c>
      <c r="X2487" s="18" t="str">
        <f>+VLOOKUP(Sitio_Publico[[#This Row],[tema]],Estructura!$G$4:$J$532,4,0)</f>
        <v>T-2</v>
      </c>
      <c r="Y2487" s="18" t="str">
        <f>+VLOOKUP(Sitio_Publico[[#This Row],[contenido]],Estructura!$L$4:$O$473,4,0)</f>
        <v>C-18</v>
      </c>
      <c r="Z2487" s="18" t="str">
        <f>+VLOOKUP(Sitio_Publico[[#This Row],[Filtro Integrado]],Estructura!$U$4:$W$529,3,0)</f>
        <v>FI-0</v>
      </c>
      <c r="AA2487" s="18" t="str">
        <f>+VLOOKUP(Sitio_Publico[[#This Row],[Muestra]],Estructura!$Y$4:$AB$483,4,0)</f>
        <v>M-000160</v>
      </c>
    </row>
    <row r="2488" spans="1:27" ht="40.799999999999997" x14ac:dyDescent="0.3">
      <c r="A2488" s="16">
        <f t="shared" si="38"/>
        <v>2487</v>
      </c>
      <c r="B2488" s="47" t="s">
        <v>15118</v>
      </c>
      <c r="C2488" s="13" t="s">
        <v>10447</v>
      </c>
      <c r="D2488" s="13" t="s">
        <v>10448</v>
      </c>
      <c r="E2488" s="44">
        <v>6301</v>
      </c>
      <c r="F2488" s="13" t="s">
        <v>10449</v>
      </c>
      <c r="G2488" s="23" t="s">
        <v>10473</v>
      </c>
      <c r="H2488" s="42" t="s">
        <v>458</v>
      </c>
      <c r="I2488" s="28" t="s">
        <v>123</v>
      </c>
      <c r="J2488" s="12" t="s">
        <v>393</v>
      </c>
      <c r="K2488" s="28" t="s">
        <v>10473</v>
      </c>
      <c r="L2488" s="12" t="s">
        <v>10452</v>
      </c>
      <c r="M2488" s="12" t="s">
        <v>10453</v>
      </c>
      <c r="N2488" s="12" t="s">
        <v>10454</v>
      </c>
      <c r="O2488" s="26" t="s">
        <v>12422</v>
      </c>
      <c r="P2488" s="26" t="s">
        <v>12423</v>
      </c>
      <c r="Q2488" s="25" t="s">
        <v>456</v>
      </c>
      <c r="R2488" s="26" t="s">
        <v>12424</v>
      </c>
      <c r="S2488" s="15" t="s">
        <v>12425</v>
      </c>
      <c r="T2488" s="52">
        <v>0</v>
      </c>
      <c r="U2488" s="22" t="s">
        <v>2617</v>
      </c>
      <c r="V2488" s="18" t="str">
        <f>+Sitio_Publico[[#This Row],[idcoleccion]]&amp;"-"&amp;Sitio_Publico[[#This Row],[id]]</f>
        <v>000-2487</v>
      </c>
      <c r="W2488" s="18">
        <f>+VLOOKUP(Sitio_Publico[[#This Row],[territorio]],Estructura!$AE$4:$AH$1067,4,0)</f>
        <v>30006301</v>
      </c>
      <c r="X2488" s="18" t="str">
        <f>+VLOOKUP(Sitio_Publico[[#This Row],[tema]],Estructura!$G$4:$J$532,4,0)</f>
        <v>T-2</v>
      </c>
      <c r="Y2488" s="18" t="str">
        <f>+VLOOKUP(Sitio_Publico[[#This Row],[contenido]],Estructura!$L$4:$O$473,4,0)</f>
        <v>C-18</v>
      </c>
      <c r="Z2488" s="18" t="str">
        <f>+VLOOKUP(Sitio_Publico[[#This Row],[Filtro Integrado]],Estructura!$U$4:$W$529,3,0)</f>
        <v>FI-0</v>
      </c>
      <c r="AA2488" s="18" t="str">
        <f>+VLOOKUP(Sitio_Publico[[#This Row],[Muestra]],Estructura!$Y$4:$AB$483,4,0)</f>
        <v>M-000160</v>
      </c>
    </row>
    <row r="2489" spans="1:27" ht="40.799999999999997" x14ac:dyDescent="0.3">
      <c r="A2489" s="16">
        <f t="shared" si="38"/>
        <v>2488</v>
      </c>
      <c r="B2489" s="47" t="s">
        <v>15118</v>
      </c>
      <c r="C2489" s="13" t="s">
        <v>10447</v>
      </c>
      <c r="D2489" s="13" t="s">
        <v>10448</v>
      </c>
      <c r="E2489" s="44">
        <v>1405</v>
      </c>
      <c r="F2489" s="13" t="s">
        <v>10449</v>
      </c>
      <c r="G2489" s="23" t="s">
        <v>10473</v>
      </c>
      <c r="H2489" s="42" t="s">
        <v>458</v>
      </c>
      <c r="I2489" s="28" t="s">
        <v>32</v>
      </c>
      <c r="J2489" s="12" t="s">
        <v>393</v>
      </c>
      <c r="K2489" s="28" t="s">
        <v>10473</v>
      </c>
      <c r="L2489" s="12" t="s">
        <v>10452</v>
      </c>
      <c r="M2489" s="12" t="s">
        <v>10453</v>
      </c>
      <c r="N2489" s="12" t="s">
        <v>10454</v>
      </c>
      <c r="O2489" s="26" t="s">
        <v>12426</v>
      </c>
      <c r="P2489" s="26" t="s">
        <v>12427</v>
      </c>
      <c r="Q2489" s="25" t="s">
        <v>456</v>
      </c>
      <c r="R2489" s="26" t="s">
        <v>12428</v>
      </c>
      <c r="S2489" s="15" t="s">
        <v>12429</v>
      </c>
      <c r="T2489" s="52">
        <v>0</v>
      </c>
      <c r="U2489" s="22" t="s">
        <v>12430</v>
      </c>
      <c r="V2489" s="18" t="str">
        <f>+Sitio_Publico[[#This Row],[idcoleccion]]&amp;"-"&amp;Sitio_Publico[[#This Row],[id]]</f>
        <v>000-2488</v>
      </c>
      <c r="W2489" s="18">
        <f>+VLOOKUP(Sitio_Publico[[#This Row],[territorio]],Estructura!$AE$4:$AH$1067,4,0)</f>
        <v>30001405</v>
      </c>
      <c r="X2489" s="18" t="str">
        <f>+VLOOKUP(Sitio_Publico[[#This Row],[tema]],Estructura!$G$4:$J$532,4,0)</f>
        <v>T-2</v>
      </c>
      <c r="Y2489" s="18" t="str">
        <f>+VLOOKUP(Sitio_Publico[[#This Row],[contenido]],Estructura!$L$4:$O$473,4,0)</f>
        <v>C-18</v>
      </c>
      <c r="Z2489" s="18" t="str">
        <f>+VLOOKUP(Sitio_Publico[[#This Row],[Filtro Integrado]],Estructura!$U$4:$W$529,3,0)</f>
        <v>FI-0</v>
      </c>
      <c r="AA2489" s="18" t="str">
        <f>+VLOOKUP(Sitio_Publico[[#This Row],[Muestra]],Estructura!$Y$4:$AB$483,4,0)</f>
        <v>M-000160</v>
      </c>
    </row>
    <row r="2490" spans="1:27" ht="51" x14ac:dyDescent="0.3">
      <c r="A2490" s="16">
        <f t="shared" si="38"/>
        <v>2489</v>
      </c>
      <c r="B2490" s="47" t="s">
        <v>15118</v>
      </c>
      <c r="C2490" s="13" t="s">
        <v>10447</v>
      </c>
      <c r="D2490" s="13" t="s">
        <v>10448</v>
      </c>
      <c r="E2490" s="44">
        <v>8111</v>
      </c>
      <c r="F2490" s="13" t="s">
        <v>10449</v>
      </c>
      <c r="G2490" s="23" t="s">
        <v>10450</v>
      </c>
      <c r="H2490" s="42" t="s">
        <v>458</v>
      </c>
      <c r="I2490" s="28" t="s">
        <v>172</v>
      </c>
      <c r="J2490" s="12" t="s">
        <v>393</v>
      </c>
      <c r="K2490" s="28" t="s">
        <v>10486</v>
      </c>
      <c r="L2490" s="12" t="s">
        <v>10452</v>
      </c>
      <c r="M2490" s="12" t="s">
        <v>10453</v>
      </c>
      <c r="N2490" s="12" t="s">
        <v>10454</v>
      </c>
      <c r="O2490" s="26" t="s">
        <v>12431</v>
      </c>
      <c r="P2490" s="26" t="s">
        <v>12432</v>
      </c>
      <c r="Q2490" s="25" t="s">
        <v>456</v>
      </c>
      <c r="R2490" s="26" t="s">
        <v>12433</v>
      </c>
      <c r="S2490" s="15" t="s">
        <v>12434</v>
      </c>
      <c r="T2490" s="52">
        <v>0</v>
      </c>
      <c r="U2490" s="22" t="s">
        <v>10573</v>
      </c>
      <c r="V2490" s="18" t="str">
        <f>+Sitio_Publico[[#This Row],[idcoleccion]]&amp;"-"&amp;Sitio_Publico[[#This Row],[id]]</f>
        <v>000-2489</v>
      </c>
      <c r="W2490" s="18">
        <f>+VLOOKUP(Sitio_Publico[[#This Row],[territorio]],Estructura!$AE$4:$AH$1067,4,0)</f>
        <v>30008111</v>
      </c>
      <c r="X2490" s="18" t="str">
        <f>+VLOOKUP(Sitio_Publico[[#This Row],[tema]],Estructura!$G$4:$J$532,4,0)</f>
        <v>T-2</v>
      </c>
      <c r="Y2490" s="18" t="str">
        <f>+VLOOKUP(Sitio_Publico[[#This Row],[contenido]],Estructura!$L$4:$O$473,4,0)</f>
        <v>C-15</v>
      </c>
      <c r="Z2490" s="18" t="str">
        <f>+VLOOKUP(Sitio_Publico[[#This Row],[Filtro Integrado]],Estructura!$U$4:$W$529,3,0)</f>
        <v>FI-0</v>
      </c>
      <c r="AA2490" s="18" t="str">
        <f>+VLOOKUP(Sitio_Publico[[#This Row],[Muestra]],Estructura!$Y$4:$AB$483,4,0)</f>
        <v>M-000161</v>
      </c>
    </row>
    <row r="2491" spans="1:27" ht="51" x14ac:dyDescent="0.3">
      <c r="A2491" s="16">
        <f t="shared" si="38"/>
        <v>2490</v>
      </c>
      <c r="B2491" s="47" t="s">
        <v>15118</v>
      </c>
      <c r="C2491" s="13" t="s">
        <v>10447</v>
      </c>
      <c r="D2491" s="13" t="s">
        <v>10448</v>
      </c>
      <c r="E2491" s="44">
        <v>7104</v>
      </c>
      <c r="F2491" s="13" t="s">
        <v>10449</v>
      </c>
      <c r="G2491" s="23" t="s">
        <v>10450</v>
      </c>
      <c r="H2491" s="42" t="s">
        <v>458</v>
      </c>
      <c r="I2491" s="28" t="s">
        <v>136</v>
      </c>
      <c r="J2491" s="12" t="s">
        <v>393</v>
      </c>
      <c r="K2491" s="28" t="s">
        <v>10451</v>
      </c>
      <c r="L2491" s="12" t="s">
        <v>10452</v>
      </c>
      <c r="M2491" s="12" t="s">
        <v>10453</v>
      </c>
      <c r="N2491" s="12" t="s">
        <v>10454</v>
      </c>
      <c r="O2491" s="26" t="s">
        <v>12435</v>
      </c>
      <c r="P2491" s="26" t="s">
        <v>12436</v>
      </c>
      <c r="Q2491" s="25" t="s">
        <v>456</v>
      </c>
      <c r="R2491" s="26" t="s">
        <v>12437</v>
      </c>
      <c r="S2491" s="15" t="s">
        <v>12438</v>
      </c>
      <c r="T2491" s="52">
        <v>0</v>
      </c>
      <c r="U2491" s="22" t="s">
        <v>11844</v>
      </c>
      <c r="V2491" s="18" t="str">
        <f>+Sitio_Publico[[#This Row],[idcoleccion]]&amp;"-"&amp;Sitio_Publico[[#This Row],[id]]</f>
        <v>000-2490</v>
      </c>
      <c r="W2491" s="18">
        <f>+VLOOKUP(Sitio_Publico[[#This Row],[territorio]],Estructura!$AE$4:$AH$1067,4,0)</f>
        <v>30007104</v>
      </c>
      <c r="X2491" s="18" t="str">
        <f>+VLOOKUP(Sitio_Publico[[#This Row],[tema]],Estructura!$G$4:$J$532,4,0)</f>
        <v>T-2</v>
      </c>
      <c r="Y2491" s="18" t="str">
        <f>+VLOOKUP(Sitio_Publico[[#This Row],[contenido]],Estructura!$L$4:$O$473,4,0)</f>
        <v>C-15</v>
      </c>
      <c r="Z2491" s="18" t="str">
        <f>+VLOOKUP(Sitio_Publico[[#This Row],[Filtro Integrado]],Estructura!$U$4:$W$529,3,0)</f>
        <v>FI-0</v>
      </c>
      <c r="AA2491" s="18" t="str">
        <f>+VLOOKUP(Sitio_Publico[[#This Row],[Muestra]],Estructura!$Y$4:$AB$483,4,0)</f>
        <v>M-000158</v>
      </c>
    </row>
    <row r="2492" spans="1:27" ht="51" x14ac:dyDescent="0.3">
      <c r="A2492" s="16">
        <f t="shared" si="38"/>
        <v>2491</v>
      </c>
      <c r="B2492" s="47" t="s">
        <v>15118</v>
      </c>
      <c r="C2492" s="13" t="s">
        <v>10447</v>
      </c>
      <c r="D2492" s="13" t="s">
        <v>10448</v>
      </c>
      <c r="E2492" s="44">
        <v>3103</v>
      </c>
      <c r="F2492" s="13" t="s">
        <v>10449</v>
      </c>
      <c r="G2492" s="23" t="s">
        <v>10466</v>
      </c>
      <c r="H2492" s="42" t="s">
        <v>458</v>
      </c>
      <c r="I2492" s="28" t="s">
        <v>43</v>
      </c>
      <c r="J2492" s="12" t="s">
        <v>393</v>
      </c>
      <c r="K2492" s="28" t="s">
        <v>10524</v>
      </c>
      <c r="L2492" s="12" t="s">
        <v>10452</v>
      </c>
      <c r="M2492" s="12" t="s">
        <v>10453</v>
      </c>
      <c r="N2492" s="12" t="s">
        <v>10454</v>
      </c>
      <c r="O2492" s="26" t="s">
        <v>12439</v>
      </c>
      <c r="P2492" s="26" t="s">
        <v>12440</v>
      </c>
      <c r="Q2492" s="25" t="s">
        <v>456</v>
      </c>
      <c r="R2492" s="26" t="s">
        <v>12441</v>
      </c>
      <c r="S2492" s="15" t="s">
        <v>12442</v>
      </c>
      <c r="T2492" s="52">
        <v>0</v>
      </c>
      <c r="U2492" s="22" t="s">
        <v>12443</v>
      </c>
      <c r="V2492" s="18" t="str">
        <f>+Sitio_Publico[[#This Row],[idcoleccion]]&amp;"-"&amp;Sitio_Publico[[#This Row],[id]]</f>
        <v>000-2491</v>
      </c>
      <c r="W2492" s="18">
        <f>+VLOOKUP(Sitio_Publico[[#This Row],[territorio]],Estructura!$AE$4:$AH$1067,4,0)</f>
        <v>30003103</v>
      </c>
      <c r="X2492" s="18" t="str">
        <f>+VLOOKUP(Sitio_Publico[[#This Row],[tema]],Estructura!$G$4:$J$532,4,0)</f>
        <v>T-2</v>
      </c>
      <c r="Y2492" s="18" t="str">
        <f>+VLOOKUP(Sitio_Publico[[#This Row],[contenido]],Estructura!$L$4:$O$473,4,0)</f>
        <v>C-17</v>
      </c>
      <c r="Z2492" s="18" t="str">
        <f>+VLOOKUP(Sitio_Publico[[#This Row],[Filtro Integrado]],Estructura!$U$4:$W$529,3,0)</f>
        <v>FI-0</v>
      </c>
      <c r="AA2492" s="18" t="str">
        <f>+VLOOKUP(Sitio_Publico[[#This Row],[Muestra]],Estructura!$Y$4:$AB$483,4,0)</f>
        <v>M-00048</v>
      </c>
    </row>
    <row r="2493" spans="1:27" ht="51" x14ac:dyDescent="0.3">
      <c r="A2493" s="16">
        <f t="shared" si="38"/>
        <v>2492</v>
      </c>
      <c r="B2493" s="47" t="s">
        <v>15118</v>
      </c>
      <c r="C2493" s="13" t="s">
        <v>10447</v>
      </c>
      <c r="D2493" s="13" t="s">
        <v>10448</v>
      </c>
      <c r="E2493" s="44">
        <v>13203</v>
      </c>
      <c r="F2493" s="13" t="s">
        <v>10449</v>
      </c>
      <c r="G2493" s="23" t="s">
        <v>10450</v>
      </c>
      <c r="H2493" s="42" t="s">
        <v>458</v>
      </c>
      <c r="I2493" s="28" t="s">
        <v>330</v>
      </c>
      <c r="J2493" s="12" t="s">
        <v>393</v>
      </c>
      <c r="K2493" s="28" t="s">
        <v>10486</v>
      </c>
      <c r="L2493" s="12" t="s">
        <v>10452</v>
      </c>
      <c r="M2493" s="12" t="s">
        <v>10453</v>
      </c>
      <c r="N2493" s="12" t="s">
        <v>10454</v>
      </c>
      <c r="O2493" s="26" t="s">
        <v>12444</v>
      </c>
      <c r="P2493" s="26" t="s">
        <v>12445</v>
      </c>
      <c r="Q2493" s="25" t="s">
        <v>456</v>
      </c>
      <c r="R2493" s="26" t="s">
        <v>12446</v>
      </c>
      <c r="S2493" s="15" t="s">
        <v>12447</v>
      </c>
      <c r="T2493" s="52">
        <v>0</v>
      </c>
      <c r="U2493" s="22" t="s">
        <v>10617</v>
      </c>
      <c r="V2493" s="18" t="str">
        <f>+Sitio_Publico[[#This Row],[idcoleccion]]&amp;"-"&amp;Sitio_Publico[[#This Row],[id]]</f>
        <v>000-2492</v>
      </c>
      <c r="W2493" s="18">
        <f>+VLOOKUP(Sitio_Publico[[#This Row],[territorio]],Estructura!$AE$4:$AH$1067,4,0)</f>
        <v>30013203</v>
      </c>
      <c r="X2493" s="18" t="str">
        <f>+VLOOKUP(Sitio_Publico[[#This Row],[tema]],Estructura!$G$4:$J$532,4,0)</f>
        <v>T-2</v>
      </c>
      <c r="Y2493" s="18" t="str">
        <f>+VLOOKUP(Sitio_Publico[[#This Row],[contenido]],Estructura!$L$4:$O$473,4,0)</f>
        <v>C-15</v>
      </c>
      <c r="Z2493" s="18" t="str">
        <f>+VLOOKUP(Sitio_Publico[[#This Row],[Filtro Integrado]],Estructura!$U$4:$W$529,3,0)</f>
        <v>FI-0</v>
      </c>
      <c r="AA2493" s="18" t="str">
        <f>+VLOOKUP(Sitio_Publico[[#This Row],[Muestra]],Estructura!$Y$4:$AB$483,4,0)</f>
        <v>M-000161</v>
      </c>
    </row>
    <row r="2494" spans="1:27" ht="40.799999999999997" x14ac:dyDescent="0.3">
      <c r="A2494" s="16">
        <f t="shared" si="38"/>
        <v>2493</v>
      </c>
      <c r="B2494" s="47" t="s">
        <v>15118</v>
      </c>
      <c r="C2494" s="13" t="s">
        <v>10447</v>
      </c>
      <c r="D2494" s="13" t="s">
        <v>10448</v>
      </c>
      <c r="E2494" s="44">
        <v>1402</v>
      </c>
      <c r="F2494" s="13" t="s">
        <v>10449</v>
      </c>
      <c r="G2494" s="23" t="s">
        <v>10473</v>
      </c>
      <c r="H2494" s="42" t="s">
        <v>458</v>
      </c>
      <c r="I2494" s="28" t="s">
        <v>29</v>
      </c>
      <c r="J2494" s="12" t="s">
        <v>393</v>
      </c>
      <c r="K2494" s="28" t="s">
        <v>10473</v>
      </c>
      <c r="L2494" s="12" t="s">
        <v>10474</v>
      </c>
      <c r="M2494" s="12" t="s">
        <v>10453</v>
      </c>
      <c r="N2494" s="12" t="s">
        <v>10454</v>
      </c>
      <c r="O2494" s="26" t="s">
        <v>12448</v>
      </c>
      <c r="P2494" s="26" t="s">
        <v>12449</v>
      </c>
      <c r="Q2494" s="25" t="s">
        <v>10495</v>
      </c>
      <c r="R2494" s="26" t="s">
        <v>12450</v>
      </c>
      <c r="S2494" s="15" t="s">
        <v>12451</v>
      </c>
      <c r="T2494" s="52">
        <v>0</v>
      </c>
      <c r="U2494" s="22" t="s">
        <v>11648</v>
      </c>
      <c r="V2494" s="18" t="str">
        <f>+Sitio_Publico[[#This Row],[idcoleccion]]&amp;"-"&amp;Sitio_Publico[[#This Row],[id]]</f>
        <v>000-2493</v>
      </c>
      <c r="W2494" s="18">
        <f>+VLOOKUP(Sitio_Publico[[#This Row],[territorio]],Estructura!$AE$4:$AH$1067,4,0)</f>
        <v>30001402</v>
      </c>
      <c r="X2494" s="18" t="str">
        <f>+VLOOKUP(Sitio_Publico[[#This Row],[tema]],Estructura!$G$4:$J$532,4,0)</f>
        <v>T-2</v>
      </c>
      <c r="Y2494" s="18" t="str">
        <f>+VLOOKUP(Sitio_Publico[[#This Row],[contenido]],Estructura!$L$4:$O$473,4,0)</f>
        <v>C-18</v>
      </c>
      <c r="Z2494" s="18" t="str">
        <f>+VLOOKUP(Sitio_Publico[[#This Row],[Filtro Integrado]],Estructura!$U$4:$W$529,3,0)</f>
        <v>FI-0</v>
      </c>
      <c r="AA2494" s="18" t="str">
        <f>+VLOOKUP(Sitio_Publico[[#This Row],[Muestra]],Estructura!$Y$4:$AB$483,4,0)</f>
        <v>M-000160</v>
      </c>
    </row>
    <row r="2495" spans="1:27" ht="51" x14ac:dyDescent="0.3">
      <c r="A2495" s="16">
        <f t="shared" si="38"/>
        <v>2494</v>
      </c>
      <c r="B2495" s="47" t="s">
        <v>15118</v>
      </c>
      <c r="C2495" s="13" t="s">
        <v>10447</v>
      </c>
      <c r="D2495" s="13" t="s">
        <v>10448</v>
      </c>
      <c r="E2495" s="44">
        <v>13503</v>
      </c>
      <c r="F2495" s="13" t="s">
        <v>10449</v>
      </c>
      <c r="G2495" s="23" t="s">
        <v>10450</v>
      </c>
      <c r="H2495" s="42" t="s">
        <v>458</v>
      </c>
      <c r="I2495" s="28" t="s">
        <v>340</v>
      </c>
      <c r="J2495" s="12" t="s">
        <v>393</v>
      </c>
      <c r="K2495" s="28" t="s">
        <v>10486</v>
      </c>
      <c r="L2495" s="12" t="s">
        <v>10452</v>
      </c>
      <c r="M2495" s="12" t="s">
        <v>10453</v>
      </c>
      <c r="N2495" s="12" t="s">
        <v>10454</v>
      </c>
      <c r="O2495" s="26" t="s">
        <v>12452</v>
      </c>
      <c r="P2495" s="26" t="s">
        <v>12453</v>
      </c>
      <c r="Q2495" s="25" t="s">
        <v>456</v>
      </c>
      <c r="R2495" s="26" t="s">
        <v>12454</v>
      </c>
      <c r="S2495" s="15" t="s">
        <v>12455</v>
      </c>
      <c r="T2495" s="52">
        <v>0</v>
      </c>
      <c r="U2495" s="22" t="s">
        <v>11037</v>
      </c>
      <c r="V2495" s="18" t="str">
        <f>+Sitio_Publico[[#This Row],[idcoleccion]]&amp;"-"&amp;Sitio_Publico[[#This Row],[id]]</f>
        <v>000-2494</v>
      </c>
      <c r="W2495" s="18">
        <f>+VLOOKUP(Sitio_Publico[[#This Row],[territorio]],Estructura!$AE$4:$AH$1067,4,0)</f>
        <v>30013503</v>
      </c>
      <c r="X2495" s="18" t="str">
        <f>+VLOOKUP(Sitio_Publico[[#This Row],[tema]],Estructura!$G$4:$J$532,4,0)</f>
        <v>T-2</v>
      </c>
      <c r="Y2495" s="18" t="str">
        <f>+VLOOKUP(Sitio_Publico[[#This Row],[contenido]],Estructura!$L$4:$O$473,4,0)</f>
        <v>C-15</v>
      </c>
      <c r="Z2495" s="18" t="str">
        <f>+VLOOKUP(Sitio_Publico[[#This Row],[Filtro Integrado]],Estructura!$U$4:$W$529,3,0)</f>
        <v>FI-0</v>
      </c>
      <c r="AA2495" s="18" t="str">
        <f>+VLOOKUP(Sitio_Publico[[#This Row],[Muestra]],Estructura!$Y$4:$AB$483,4,0)</f>
        <v>M-000161</v>
      </c>
    </row>
    <row r="2496" spans="1:27" ht="51" x14ac:dyDescent="0.3">
      <c r="A2496" s="16">
        <f t="shared" si="38"/>
        <v>2495</v>
      </c>
      <c r="B2496" s="47" t="s">
        <v>15118</v>
      </c>
      <c r="C2496" s="13" t="s">
        <v>10447</v>
      </c>
      <c r="D2496" s="13" t="s">
        <v>10448</v>
      </c>
      <c r="E2496" s="44">
        <v>8</v>
      </c>
      <c r="F2496" s="13" t="s">
        <v>10465</v>
      </c>
      <c r="G2496" s="23" t="s">
        <v>10466</v>
      </c>
      <c r="H2496" s="42" t="s">
        <v>457</v>
      </c>
      <c r="I2496" s="28" t="s">
        <v>371</v>
      </c>
      <c r="J2496" s="12" t="s">
        <v>393</v>
      </c>
      <c r="K2496" s="28" t="s">
        <v>10829</v>
      </c>
      <c r="L2496" s="12" t="s">
        <v>10452</v>
      </c>
      <c r="M2496" s="12" t="s">
        <v>587</v>
      </c>
      <c r="N2496" s="12" t="s">
        <v>10454</v>
      </c>
      <c r="O2496" s="26" t="s">
        <v>12456</v>
      </c>
      <c r="P2496" s="26" t="s">
        <v>12457</v>
      </c>
      <c r="Q2496" s="25" t="s">
        <v>10495</v>
      </c>
      <c r="R2496" s="26" t="s">
        <v>12458</v>
      </c>
      <c r="S2496" s="15" t="s">
        <v>12459</v>
      </c>
      <c r="T2496" s="52">
        <v>0</v>
      </c>
      <c r="U2496" s="22" t="s">
        <v>12130</v>
      </c>
      <c r="V2496" s="18" t="str">
        <f>+Sitio_Publico[[#This Row],[idcoleccion]]&amp;"-"&amp;Sitio_Publico[[#This Row],[id]]</f>
        <v>000-2495</v>
      </c>
      <c r="W2496" s="18">
        <f>+VLOOKUP(Sitio_Publico[[#This Row],[territorio]],Estructura!$AE$4:$AH$1067,4,0)</f>
        <v>20000008</v>
      </c>
      <c r="X2496" s="18" t="str">
        <f>+VLOOKUP(Sitio_Publico[[#This Row],[tema]],Estructura!$G$4:$J$532,4,0)</f>
        <v>T-1</v>
      </c>
      <c r="Y2496" s="18" t="str">
        <f>+VLOOKUP(Sitio_Publico[[#This Row],[contenido]],Estructura!$L$4:$O$473,4,0)</f>
        <v>C-17</v>
      </c>
      <c r="Z2496" s="18" t="str">
        <f>+VLOOKUP(Sitio_Publico[[#This Row],[Filtro Integrado]],Estructura!$U$4:$W$529,3,0)</f>
        <v>FI-0</v>
      </c>
      <c r="AA2496" s="18" t="str">
        <f>+VLOOKUP(Sitio_Publico[[#This Row],[Muestra]],Estructura!$Y$4:$AB$483,4,0)</f>
        <v>M-000163</v>
      </c>
    </row>
    <row r="2497" spans="1:27" ht="40.799999999999997" x14ac:dyDescent="0.3">
      <c r="A2497" s="16">
        <f t="shared" si="38"/>
        <v>2496</v>
      </c>
      <c r="B2497" s="47" t="s">
        <v>15118</v>
      </c>
      <c r="C2497" s="13" t="s">
        <v>10447</v>
      </c>
      <c r="D2497" s="13" t="s">
        <v>10448</v>
      </c>
      <c r="E2497" s="44">
        <v>6104</v>
      </c>
      <c r="F2497" s="13" t="s">
        <v>10449</v>
      </c>
      <c r="G2497" s="23" t="s">
        <v>10473</v>
      </c>
      <c r="H2497" s="42" t="s">
        <v>458</v>
      </c>
      <c r="I2497" s="28" t="s">
        <v>103</v>
      </c>
      <c r="J2497" s="12" t="s">
        <v>393</v>
      </c>
      <c r="K2497" s="28" t="s">
        <v>10473</v>
      </c>
      <c r="L2497" s="12" t="s">
        <v>10452</v>
      </c>
      <c r="M2497" s="12" t="s">
        <v>10453</v>
      </c>
      <c r="N2497" s="12" t="s">
        <v>10454</v>
      </c>
      <c r="O2497" s="26" t="s">
        <v>12460</v>
      </c>
      <c r="P2497" s="26" t="s">
        <v>12461</v>
      </c>
      <c r="Q2497" s="25" t="s">
        <v>456</v>
      </c>
      <c r="R2497" s="26" t="s">
        <v>11346</v>
      </c>
      <c r="S2497" s="15" t="s">
        <v>12462</v>
      </c>
      <c r="T2497" s="52">
        <v>0</v>
      </c>
      <c r="U2497" s="22" t="s">
        <v>12463</v>
      </c>
      <c r="V2497" s="18" t="str">
        <f>+Sitio_Publico[[#This Row],[idcoleccion]]&amp;"-"&amp;Sitio_Publico[[#This Row],[id]]</f>
        <v>000-2496</v>
      </c>
      <c r="W2497" s="18">
        <f>+VLOOKUP(Sitio_Publico[[#This Row],[territorio]],Estructura!$AE$4:$AH$1067,4,0)</f>
        <v>30006104</v>
      </c>
      <c r="X2497" s="18" t="str">
        <f>+VLOOKUP(Sitio_Publico[[#This Row],[tema]],Estructura!$G$4:$J$532,4,0)</f>
        <v>T-2</v>
      </c>
      <c r="Y2497" s="18" t="str">
        <f>+VLOOKUP(Sitio_Publico[[#This Row],[contenido]],Estructura!$L$4:$O$473,4,0)</f>
        <v>C-18</v>
      </c>
      <c r="Z2497" s="18" t="str">
        <f>+VLOOKUP(Sitio_Publico[[#This Row],[Filtro Integrado]],Estructura!$U$4:$W$529,3,0)</f>
        <v>FI-0</v>
      </c>
      <c r="AA2497" s="18" t="str">
        <f>+VLOOKUP(Sitio_Publico[[#This Row],[Muestra]],Estructura!$Y$4:$AB$483,4,0)</f>
        <v>M-000160</v>
      </c>
    </row>
    <row r="2498" spans="1:27" ht="51" x14ac:dyDescent="0.3">
      <c r="A2498" s="16">
        <f t="shared" si="38"/>
        <v>2497</v>
      </c>
      <c r="B2498" s="47" t="s">
        <v>15118</v>
      </c>
      <c r="C2498" s="13" t="s">
        <v>10447</v>
      </c>
      <c r="D2498" s="13" t="s">
        <v>10448</v>
      </c>
      <c r="E2498" s="44">
        <v>9116</v>
      </c>
      <c r="F2498" s="13" t="s">
        <v>10449</v>
      </c>
      <c r="G2498" s="23" t="s">
        <v>10466</v>
      </c>
      <c r="H2498" s="42" t="s">
        <v>458</v>
      </c>
      <c r="I2498" s="28" t="s">
        <v>231</v>
      </c>
      <c r="J2498" s="12" t="s">
        <v>393</v>
      </c>
      <c r="K2498" s="28" t="s">
        <v>10524</v>
      </c>
      <c r="L2498" s="12" t="s">
        <v>10452</v>
      </c>
      <c r="M2498" s="12" t="s">
        <v>10453</v>
      </c>
      <c r="N2498" s="12" t="s">
        <v>10454</v>
      </c>
      <c r="O2498" s="26" t="s">
        <v>12464</v>
      </c>
      <c r="P2498" s="26" t="s">
        <v>12465</v>
      </c>
      <c r="Q2498" s="25" t="s">
        <v>456</v>
      </c>
      <c r="R2498" s="26" t="s">
        <v>12466</v>
      </c>
      <c r="S2498" s="15" t="s">
        <v>12467</v>
      </c>
      <c r="T2498" s="52">
        <v>0</v>
      </c>
      <c r="U2498" s="22" t="s">
        <v>12468</v>
      </c>
      <c r="V2498" s="18" t="str">
        <f>+Sitio_Publico[[#This Row],[idcoleccion]]&amp;"-"&amp;Sitio_Publico[[#This Row],[id]]</f>
        <v>000-2497</v>
      </c>
      <c r="W2498" s="18">
        <f>+VLOOKUP(Sitio_Publico[[#This Row],[territorio]],Estructura!$AE$4:$AH$1067,4,0)</f>
        <v>30009116</v>
      </c>
      <c r="X2498" s="18" t="str">
        <f>+VLOOKUP(Sitio_Publico[[#This Row],[tema]],Estructura!$G$4:$J$532,4,0)</f>
        <v>T-2</v>
      </c>
      <c r="Y2498" s="18" t="str">
        <f>+VLOOKUP(Sitio_Publico[[#This Row],[contenido]],Estructura!$L$4:$O$473,4,0)</f>
        <v>C-17</v>
      </c>
      <c r="Z2498" s="18" t="str">
        <f>+VLOOKUP(Sitio_Publico[[#This Row],[Filtro Integrado]],Estructura!$U$4:$W$529,3,0)</f>
        <v>FI-0</v>
      </c>
      <c r="AA2498" s="18" t="str">
        <f>+VLOOKUP(Sitio_Publico[[#This Row],[Muestra]],Estructura!$Y$4:$AB$483,4,0)</f>
        <v>M-00048</v>
      </c>
    </row>
    <row r="2499" spans="1:27" ht="51" x14ac:dyDescent="0.3">
      <c r="A2499" s="16">
        <f t="shared" ref="A2499:A2562" si="39">+ROW()-1</f>
        <v>2498</v>
      </c>
      <c r="B2499" s="47" t="s">
        <v>15118</v>
      </c>
      <c r="C2499" s="13" t="s">
        <v>10447</v>
      </c>
      <c r="D2499" s="13" t="s">
        <v>10448</v>
      </c>
      <c r="E2499" s="44">
        <v>10210</v>
      </c>
      <c r="F2499" s="13" t="s">
        <v>10449</v>
      </c>
      <c r="G2499" s="23" t="s">
        <v>10466</v>
      </c>
      <c r="H2499" s="42" t="s">
        <v>458</v>
      </c>
      <c r="I2499" s="28" t="s">
        <v>266</v>
      </c>
      <c r="J2499" s="12" t="s">
        <v>393</v>
      </c>
      <c r="K2499" s="28" t="s">
        <v>10524</v>
      </c>
      <c r="L2499" s="12" t="s">
        <v>10452</v>
      </c>
      <c r="M2499" s="12" t="s">
        <v>10453</v>
      </c>
      <c r="N2499" s="12" t="s">
        <v>10454</v>
      </c>
      <c r="O2499" s="26" t="s">
        <v>12469</v>
      </c>
      <c r="P2499" s="26" t="s">
        <v>12470</v>
      </c>
      <c r="Q2499" s="25" t="s">
        <v>456</v>
      </c>
      <c r="R2499" s="26" t="s">
        <v>12471</v>
      </c>
      <c r="S2499" s="15" t="s">
        <v>12472</v>
      </c>
      <c r="T2499" s="52">
        <v>0</v>
      </c>
      <c r="U2499" s="22" t="s">
        <v>12473</v>
      </c>
      <c r="V2499" s="18" t="str">
        <f>+Sitio_Publico[[#This Row],[idcoleccion]]&amp;"-"&amp;Sitio_Publico[[#This Row],[id]]</f>
        <v>000-2498</v>
      </c>
      <c r="W2499" s="18">
        <f>+VLOOKUP(Sitio_Publico[[#This Row],[territorio]],Estructura!$AE$4:$AH$1067,4,0)</f>
        <v>30010210</v>
      </c>
      <c r="X2499" s="18" t="str">
        <f>+VLOOKUP(Sitio_Publico[[#This Row],[tema]],Estructura!$G$4:$J$532,4,0)</f>
        <v>T-2</v>
      </c>
      <c r="Y2499" s="18" t="str">
        <f>+VLOOKUP(Sitio_Publico[[#This Row],[contenido]],Estructura!$L$4:$O$473,4,0)</f>
        <v>C-17</v>
      </c>
      <c r="Z2499" s="18" t="str">
        <f>+VLOOKUP(Sitio_Publico[[#This Row],[Filtro Integrado]],Estructura!$U$4:$W$529,3,0)</f>
        <v>FI-0</v>
      </c>
      <c r="AA2499" s="18" t="str">
        <f>+VLOOKUP(Sitio_Publico[[#This Row],[Muestra]],Estructura!$Y$4:$AB$483,4,0)</f>
        <v>M-00048</v>
      </c>
    </row>
    <row r="2500" spans="1:27" ht="40.799999999999997" x14ac:dyDescent="0.3">
      <c r="A2500" s="16">
        <f t="shared" si="39"/>
        <v>2499</v>
      </c>
      <c r="B2500" s="47" t="s">
        <v>15118</v>
      </c>
      <c r="C2500" s="13" t="s">
        <v>10447</v>
      </c>
      <c r="D2500" s="13" t="s">
        <v>10448</v>
      </c>
      <c r="E2500" s="44">
        <v>3304</v>
      </c>
      <c r="F2500" s="13" t="s">
        <v>10449</v>
      </c>
      <c r="G2500" s="23" t="s">
        <v>10473</v>
      </c>
      <c r="H2500" s="42" t="s">
        <v>458</v>
      </c>
      <c r="I2500" s="28" t="s">
        <v>49</v>
      </c>
      <c r="J2500" s="12" t="s">
        <v>393</v>
      </c>
      <c r="K2500" s="28" t="s">
        <v>10473</v>
      </c>
      <c r="L2500" s="12" t="s">
        <v>10474</v>
      </c>
      <c r="M2500" s="12" t="s">
        <v>10453</v>
      </c>
      <c r="N2500" s="12" t="s">
        <v>10454</v>
      </c>
      <c r="O2500" s="26" t="s">
        <v>12474</v>
      </c>
      <c r="P2500" s="26" t="s">
        <v>12475</v>
      </c>
      <c r="Q2500" s="25" t="s">
        <v>10495</v>
      </c>
      <c r="R2500" s="26" t="s">
        <v>12476</v>
      </c>
      <c r="S2500" s="15" t="s">
        <v>12477</v>
      </c>
      <c r="T2500" s="52">
        <v>0</v>
      </c>
      <c r="U2500" s="22" t="s">
        <v>11797</v>
      </c>
      <c r="V2500" s="18" t="str">
        <f>+Sitio_Publico[[#This Row],[idcoleccion]]&amp;"-"&amp;Sitio_Publico[[#This Row],[id]]</f>
        <v>000-2499</v>
      </c>
      <c r="W2500" s="18">
        <f>+VLOOKUP(Sitio_Publico[[#This Row],[territorio]],Estructura!$AE$4:$AH$1067,4,0)</f>
        <v>30003304</v>
      </c>
      <c r="X2500" s="18" t="str">
        <f>+VLOOKUP(Sitio_Publico[[#This Row],[tema]],Estructura!$G$4:$J$532,4,0)</f>
        <v>T-2</v>
      </c>
      <c r="Y2500" s="18" t="str">
        <f>+VLOOKUP(Sitio_Publico[[#This Row],[contenido]],Estructura!$L$4:$O$473,4,0)</f>
        <v>C-18</v>
      </c>
      <c r="Z2500" s="18" t="str">
        <f>+VLOOKUP(Sitio_Publico[[#This Row],[Filtro Integrado]],Estructura!$U$4:$W$529,3,0)</f>
        <v>FI-0</v>
      </c>
      <c r="AA2500" s="18" t="str">
        <f>+VLOOKUP(Sitio_Publico[[#This Row],[Muestra]],Estructura!$Y$4:$AB$483,4,0)</f>
        <v>M-000160</v>
      </c>
    </row>
    <row r="2501" spans="1:27" ht="51" x14ac:dyDescent="0.3">
      <c r="A2501" s="16">
        <f t="shared" si="39"/>
        <v>2500</v>
      </c>
      <c r="B2501" s="47" t="s">
        <v>15118</v>
      </c>
      <c r="C2501" s="13" t="s">
        <v>10447</v>
      </c>
      <c r="D2501" s="13" t="s">
        <v>10448</v>
      </c>
      <c r="E2501" s="44">
        <v>13604</v>
      </c>
      <c r="F2501" s="13" t="s">
        <v>10449</v>
      </c>
      <c r="G2501" s="23" t="s">
        <v>10466</v>
      </c>
      <c r="H2501" s="42" t="s">
        <v>458</v>
      </c>
      <c r="I2501" s="28" t="s">
        <v>346</v>
      </c>
      <c r="J2501" s="12" t="s">
        <v>393</v>
      </c>
      <c r="K2501" s="28" t="s">
        <v>10492</v>
      </c>
      <c r="L2501" s="12" t="s">
        <v>10452</v>
      </c>
      <c r="M2501" s="12" t="s">
        <v>587</v>
      </c>
      <c r="N2501" s="12" t="s">
        <v>10454</v>
      </c>
      <c r="O2501" s="26" t="s">
        <v>12478</v>
      </c>
      <c r="P2501" s="26" t="s">
        <v>12479</v>
      </c>
      <c r="Q2501" s="25" t="s">
        <v>10495</v>
      </c>
      <c r="R2501" s="26" t="s">
        <v>12480</v>
      </c>
      <c r="S2501" s="15" t="s">
        <v>12481</v>
      </c>
      <c r="T2501" s="52">
        <v>0</v>
      </c>
      <c r="U2501" s="22" t="s">
        <v>7646</v>
      </c>
      <c r="V2501" s="18" t="str">
        <f>+Sitio_Publico[[#This Row],[idcoleccion]]&amp;"-"&amp;Sitio_Publico[[#This Row],[id]]</f>
        <v>000-2500</v>
      </c>
      <c r="W2501" s="18">
        <f>+VLOOKUP(Sitio_Publico[[#This Row],[territorio]],Estructura!$AE$4:$AH$1067,4,0)</f>
        <v>30013604</v>
      </c>
      <c r="X2501" s="18" t="str">
        <f>+VLOOKUP(Sitio_Publico[[#This Row],[tema]],Estructura!$G$4:$J$532,4,0)</f>
        <v>T-2</v>
      </c>
      <c r="Y2501" s="18" t="str">
        <f>+VLOOKUP(Sitio_Publico[[#This Row],[contenido]],Estructura!$L$4:$O$473,4,0)</f>
        <v>C-17</v>
      </c>
      <c r="Z2501" s="18" t="str">
        <f>+VLOOKUP(Sitio_Publico[[#This Row],[Filtro Integrado]],Estructura!$U$4:$W$529,3,0)</f>
        <v>FI-0</v>
      </c>
      <c r="AA2501" s="18" t="str">
        <f>+VLOOKUP(Sitio_Publico[[#This Row],[Muestra]],Estructura!$Y$4:$AB$483,4,0)</f>
        <v>M-000162</v>
      </c>
    </row>
    <row r="2502" spans="1:27" ht="51" x14ac:dyDescent="0.3">
      <c r="A2502" s="16">
        <f t="shared" si="39"/>
        <v>2501</v>
      </c>
      <c r="B2502" s="47" t="s">
        <v>15118</v>
      </c>
      <c r="C2502" s="13" t="s">
        <v>10447</v>
      </c>
      <c r="D2502" s="13" t="s">
        <v>10448</v>
      </c>
      <c r="E2502" s="44">
        <v>11102</v>
      </c>
      <c r="F2502" s="13" t="s">
        <v>10449</v>
      </c>
      <c r="G2502" s="23" t="s">
        <v>10466</v>
      </c>
      <c r="H2502" s="42" t="s">
        <v>458</v>
      </c>
      <c r="I2502" s="28" t="s">
        <v>279</v>
      </c>
      <c r="J2502" s="12" t="s">
        <v>393</v>
      </c>
      <c r="K2502" s="28" t="s">
        <v>10524</v>
      </c>
      <c r="L2502" s="12" t="s">
        <v>10452</v>
      </c>
      <c r="M2502" s="12" t="s">
        <v>10453</v>
      </c>
      <c r="N2502" s="12" t="s">
        <v>10454</v>
      </c>
      <c r="O2502" s="26" t="s">
        <v>12482</v>
      </c>
      <c r="P2502" s="26" t="s">
        <v>12483</v>
      </c>
      <c r="Q2502" s="25" t="s">
        <v>456</v>
      </c>
      <c r="R2502" s="26" t="s">
        <v>12484</v>
      </c>
      <c r="S2502" s="15" t="s">
        <v>12485</v>
      </c>
      <c r="T2502" s="52">
        <v>0</v>
      </c>
      <c r="U2502" s="22" t="s">
        <v>12486</v>
      </c>
      <c r="V2502" s="18" t="str">
        <f>+Sitio_Publico[[#This Row],[idcoleccion]]&amp;"-"&amp;Sitio_Publico[[#This Row],[id]]</f>
        <v>000-2501</v>
      </c>
      <c r="W2502" s="18">
        <f>+VLOOKUP(Sitio_Publico[[#This Row],[territorio]],Estructura!$AE$4:$AH$1067,4,0)</f>
        <v>30011102</v>
      </c>
      <c r="X2502" s="18" t="str">
        <f>+VLOOKUP(Sitio_Publico[[#This Row],[tema]],Estructura!$G$4:$J$532,4,0)</f>
        <v>T-2</v>
      </c>
      <c r="Y2502" s="18" t="str">
        <f>+VLOOKUP(Sitio_Publico[[#This Row],[contenido]],Estructura!$L$4:$O$473,4,0)</f>
        <v>C-17</v>
      </c>
      <c r="Z2502" s="18" t="str">
        <f>+VLOOKUP(Sitio_Publico[[#This Row],[Filtro Integrado]],Estructura!$U$4:$W$529,3,0)</f>
        <v>FI-0</v>
      </c>
      <c r="AA2502" s="18" t="str">
        <f>+VLOOKUP(Sitio_Publico[[#This Row],[Muestra]],Estructura!$Y$4:$AB$483,4,0)</f>
        <v>M-00048</v>
      </c>
    </row>
    <row r="2503" spans="1:27" ht="40.799999999999997" x14ac:dyDescent="0.3">
      <c r="A2503" s="16">
        <f t="shared" si="39"/>
        <v>2502</v>
      </c>
      <c r="B2503" s="47" t="s">
        <v>15118</v>
      </c>
      <c r="C2503" s="13" t="s">
        <v>10447</v>
      </c>
      <c r="D2503" s="13" t="s">
        <v>10448</v>
      </c>
      <c r="E2503" s="44">
        <v>10102</v>
      </c>
      <c r="F2503" s="13" t="s">
        <v>10449</v>
      </c>
      <c r="G2503" s="23" t="s">
        <v>10473</v>
      </c>
      <c r="H2503" s="42" t="s">
        <v>458</v>
      </c>
      <c r="I2503" s="28" t="s">
        <v>249</v>
      </c>
      <c r="J2503" s="12" t="s">
        <v>393</v>
      </c>
      <c r="K2503" s="28" t="s">
        <v>10473</v>
      </c>
      <c r="L2503" s="12" t="s">
        <v>10452</v>
      </c>
      <c r="M2503" s="12" t="s">
        <v>10453</v>
      </c>
      <c r="N2503" s="12" t="s">
        <v>10454</v>
      </c>
      <c r="O2503" s="26" t="s">
        <v>12487</v>
      </c>
      <c r="P2503" s="26" t="s">
        <v>12488</v>
      </c>
      <c r="Q2503" s="25" t="s">
        <v>456</v>
      </c>
      <c r="R2503" s="26" t="s">
        <v>12489</v>
      </c>
      <c r="S2503" s="15" t="s">
        <v>12490</v>
      </c>
      <c r="T2503" s="52">
        <v>0</v>
      </c>
      <c r="U2503" s="22" t="s">
        <v>12491</v>
      </c>
      <c r="V2503" s="18" t="str">
        <f>+Sitio_Publico[[#This Row],[idcoleccion]]&amp;"-"&amp;Sitio_Publico[[#This Row],[id]]</f>
        <v>000-2502</v>
      </c>
      <c r="W2503" s="18">
        <f>+VLOOKUP(Sitio_Publico[[#This Row],[territorio]],Estructura!$AE$4:$AH$1067,4,0)</f>
        <v>30010102</v>
      </c>
      <c r="X2503" s="18" t="str">
        <f>+VLOOKUP(Sitio_Publico[[#This Row],[tema]],Estructura!$G$4:$J$532,4,0)</f>
        <v>T-2</v>
      </c>
      <c r="Y2503" s="18" t="str">
        <f>+VLOOKUP(Sitio_Publico[[#This Row],[contenido]],Estructura!$L$4:$O$473,4,0)</f>
        <v>C-18</v>
      </c>
      <c r="Z2503" s="18" t="str">
        <f>+VLOOKUP(Sitio_Publico[[#This Row],[Filtro Integrado]],Estructura!$U$4:$W$529,3,0)</f>
        <v>FI-0</v>
      </c>
      <c r="AA2503" s="18" t="str">
        <f>+VLOOKUP(Sitio_Publico[[#This Row],[Muestra]],Estructura!$Y$4:$AB$483,4,0)</f>
        <v>M-000160</v>
      </c>
    </row>
    <row r="2504" spans="1:27" ht="40.799999999999997" x14ac:dyDescent="0.3">
      <c r="A2504" s="16">
        <f t="shared" si="39"/>
        <v>2503</v>
      </c>
      <c r="B2504" s="47" t="s">
        <v>15118</v>
      </c>
      <c r="C2504" s="13" t="s">
        <v>10447</v>
      </c>
      <c r="D2504" s="13" t="s">
        <v>10448</v>
      </c>
      <c r="E2504" s="44">
        <v>3101</v>
      </c>
      <c r="F2504" s="13" t="s">
        <v>10449</v>
      </c>
      <c r="G2504" s="23" t="s">
        <v>10473</v>
      </c>
      <c r="H2504" s="42" t="s">
        <v>458</v>
      </c>
      <c r="I2504" s="28" t="s">
        <v>41</v>
      </c>
      <c r="J2504" s="12" t="s">
        <v>393</v>
      </c>
      <c r="K2504" s="28" t="s">
        <v>10473</v>
      </c>
      <c r="L2504" s="12" t="s">
        <v>10474</v>
      </c>
      <c r="M2504" s="12" t="s">
        <v>10453</v>
      </c>
      <c r="N2504" s="12" t="s">
        <v>10454</v>
      </c>
      <c r="O2504" s="26" t="s">
        <v>12492</v>
      </c>
      <c r="P2504" s="26" t="s">
        <v>12493</v>
      </c>
      <c r="Q2504" s="25" t="s">
        <v>10495</v>
      </c>
      <c r="R2504" s="26" t="s">
        <v>12494</v>
      </c>
      <c r="S2504" s="15" t="s">
        <v>12495</v>
      </c>
      <c r="T2504" s="52">
        <v>0</v>
      </c>
      <c r="U2504" s="22" t="s">
        <v>12496</v>
      </c>
      <c r="V2504" s="18" t="str">
        <f>+Sitio_Publico[[#This Row],[idcoleccion]]&amp;"-"&amp;Sitio_Publico[[#This Row],[id]]</f>
        <v>000-2503</v>
      </c>
      <c r="W2504" s="18">
        <f>+VLOOKUP(Sitio_Publico[[#This Row],[territorio]],Estructura!$AE$4:$AH$1067,4,0)</f>
        <v>30003101</v>
      </c>
      <c r="X2504" s="18" t="str">
        <f>+VLOOKUP(Sitio_Publico[[#This Row],[tema]],Estructura!$G$4:$J$532,4,0)</f>
        <v>T-2</v>
      </c>
      <c r="Y2504" s="18" t="str">
        <f>+VLOOKUP(Sitio_Publico[[#This Row],[contenido]],Estructura!$L$4:$O$473,4,0)</f>
        <v>C-18</v>
      </c>
      <c r="Z2504" s="18" t="str">
        <f>+VLOOKUP(Sitio_Publico[[#This Row],[Filtro Integrado]],Estructura!$U$4:$W$529,3,0)</f>
        <v>FI-0</v>
      </c>
      <c r="AA2504" s="18" t="str">
        <f>+VLOOKUP(Sitio_Publico[[#This Row],[Muestra]],Estructura!$Y$4:$AB$483,4,0)</f>
        <v>M-000160</v>
      </c>
    </row>
    <row r="2505" spans="1:27" ht="40.799999999999997" x14ac:dyDescent="0.3">
      <c r="A2505" s="16">
        <f t="shared" si="39"/>
        <v>2504</v>
      </c>
      <c r="B2505" s="47" t="s">
        <v>15118</v>
      </c>
      <c r="C2505" s="13" t="s">
        <v>10447</v>
      </c>
      <c r="D2505" s="13" t="s">
        <v>10448</v>
      </c>
      <c r="E2505" s="44">
        <v>10</v>
      </c>
      <c r="F2505" s="13" t="s">
        <v>10465</v>
      </c>
      <c r="G2505" s="23" t="s">
        <v>10473</v>
      </c>
      <c r="H2505" s="42" t="s">
        <v>457</v>
      </c>
      <c r="I2505" s="28" t="s">
        <v>373</v>
      </c>
      <c r="J2505" s="12" t="s">
        <v>393</v>
      </c>
      <c r="K2505" s="28" t="s">
        <v>10473</v>
      </c>
      <c r="L2505" s="12" t="s">
        <v>10474</v>
      </c>
      <c r="M2505" s="12" t="s">
        <v>10453</v>
      </c>
      <c r="N2505" s="12" t="s">
        <v>10454</v>
      </c>
      <c r="O2505" s="26" t="s">
        <v>12497</v>
      </c>
      <c r="P2505" s="26" t="s">
        <v>12498</v>
      </c>
      <c r="Q2505" s="25" t="s">
        <v>10495</v>
      </c>
      <c r="R2505" s="26" t="s">
        <v>11045</v>
      </c>
      <c r="S2505" s="15" t="s">
        <v>12499</v>
      </c>
      <c r="T2505" s="52">
        <v>0</v>
      </c>
      <c r="U2505" s="22" t="s">
        <v>12500</v>
      </c>
      <c r="V2505" s="18" t="str">
        <f>+Sitio_Publico[[#This Row],[idcoleccion]]&amp;"-"&amp;Sitio_Publico[[#This Row],[id]]</f>
        <v>000-2504</v>
      </c>
      <c r="W2505" s="18">
        <f>+VLOOKUP(Sitio_Publico[[#This Row],[territorio]],Estructura!$AE$4:$AH$1067,4,0)</f>
        <v>20000010</v>
      </c>
      <c r="X2505" s="18" t="str">
        <f>+VLOOKUP(Sitio_Publico[[#This Row],[tema]],Estructura!$G$4:$J$532,4,0)</f>
        <v>T-1</v>
      </c>
      <c r="Y2505" s="18" t="str">
        <f>+VLOOKUP(Sitio_Publico[[#This Row],[contenido]],Estructura!$L$4:$O$473,4,0)</f>
        <v>C-18</v>
      </c>
      <c r="Z2505" s="18" t="str">
        <f>+VLOOKUP(Sitio_Publico[[#This Row],[Filtro Integrado]],Estructura!$U$4:$W$529,3,0)</f>
        <v>FI-0</v>
      </c>
      <c r="AA2505" s="18" t="str">
        <f>+VLOOKUP(Sitio_Publico[[#This Row],[Muestra]],Estructura!$Y$4:$AB$483,4,0)</f>
        <v>M-000160</v>
      </c>
    </row>
    <row r="2506" spans="1:27" ht="51" x14ac:dyDescent="0.3">
      <c r="A2506" s="16">
        <f t="shared" si="39"/>
        <v>2505</v>
      </c>
      <c r="B2506" s="47" t="s">
        <v>15118</v>
      </c>
      <c r="C2506" s="13" t="s">
        <v>10447</v>
      </c>
      <c r="D2506" s="13" t="s">
        <v>10448</v>
      </c>
      <c r="E2506" s="44">
        <v>9201</v>
      </c>
      <c r="F2506" s="13" t="s">
        <v>10449</v>
      </c>
      <c r="G2506" s="23" t="s">
        <v>10466</v>
      </c>
      <c r="H2506" s="42" t="s">
        <v>458</v>
      </c>
      <c r="I2506" s="28" t="s">
        <v>237</v>
      </c>
      <c r="J2506" s="12" t="s">
        <v>393</v>
      </c>
      <c r="K2506" s="28" t="s">
        <v>10492</v>
      </c>
      <c r="L2506" s="12" t="s">
        <v>10452</v>
      </c>
      <c r="M2506" s="12" t="s">
        <v>587</v>
      </c>
      <c r="N2506" s="12" t="s">
        <v>10454</v>
      </c>
      <c r="O2506" s="26" t="s">
        <v>12501</v>
      </c>
      <c r="P2506" s="26" t="s">
        <v>12502</v>
      </c>
      <c r="Q2506" s="25" t="s">
        <v>10495</v>
      </c>
      <c r="R2506" s="26" t="s">
        <v>12503</v>
      </c>
      <c r="S2506" s="15" t="s">
        <v>12504</v>
      </c>
      <c r="T2506" s="52">
        <v>0</v>
      </c>
      <c r="U2506" s="22" t="s">
        <v>10872</v>
      </c>
      <c r="V2506" s="18" t="str">
        <f>+Sitio_Publico[[#This Row],[idcoleccion]]&amp;"-"&amp;Sitio_Publico[[#This Row],[id]]</f>
        <v>000-2505</v>
      </c>
      <c r="W2506" s="18">
        <f>+VLOOKUP(Sitio_Publico[[#This Row],[territorio]],Estructura!$AE$4:$AH$1067,4,0)</f>
        <v>30009201</v>
      </c>
      <c r="X2506" s="18" t="str">
        <f>+VLOOKUP(Sitio_Publico[[#This Row],[tema]],Estructura!$G$4:$J$532,4,0)</f>
        <v>T-2</v>
      </c>
      <c r="Y2506" s="18" t="str">
        <f>+VLOOKUP(Sitio_Publico[[#This Row],[contenido]],Estructura!$L$4:$O$473,4,0)</f>
        <v>C-17</v>
      </c>
      <c r="Z2506" s="18" t="str">
        <f>+VLOOKUP(Sitio_Publico[[#This Row],[Filtro Integrado]],Estructura!$U$4:$W$529,3,0)</f>
        <v>FI-0</v>
      </c>
      <c r="AA2506" s="18" t="str">
        <f>+VLOOKUP(Sitio_Publico[[#This Row],[Muestra]],Estructura!$Y$4:$AB$483,4,0)</f>
        <v>M-000162</v>
      </c>
    </row>
    <row r="2507" spans="1:27" ht="51" x14ac:dyDescent="0.3">
      <c r="A2507" s="16">
        <f t="shared" si="39"/>
        <v>2506</v>
      </c>
      <c r="B2507" s="47" t="s">
        <v>15118</v>
      </c>
      <c r="C2507" s="13" t="s">
        <v>10447</v>
      </c>
      <c r="D2507" s="13" t="s">
        <v>10448</v>
      </c>
      <c r="E2507" s="44">
        <v>5705</v>
      </c>
      <c r="F2507" s="13" t="s">
        <v>10449</v>
      </c>
      <c r="G2507" s="23" t="s">
        <v>10466</v>
      </c>
      <c r="H2507" s="42" t="s">
        <v>458</v>
      </c>
      <c r="I2507" s="28" t="s">
        <v>94</v>
      </c>
      <c r="J2507" s="12" t="s">
        <v>393</v>
      </c>
      <c r="K2507" s="28" t="s">
        <v>10524</v>
      </c>
      <c r="L2507" s="12" t="s">
        <v>10452</v>
      </c>
      <c r="M2507" s="12" t="s">
        <v>10453</v>
      </c>
      <c r="N2507" s="12" t="s">
        <v>10454</v>
      </c>
      <c r="O2507" s="26" t="s">
        <v>12505</v>
      </c>
      <c r="P2507" s="26" t="s">
        <v>12506</v>
      </c>
      <c r="Q2507" s="25" t="s">
        <v>456</v>
      </c>
      <c r="R2507" s="26" t="s">
        <v>12507</v>
      </c>
      <c r="S2507" s="15" t="s">
        <v>12508</v>
      </c>
      <c r="T2507" s="52">
        <v>0</v>
      </c>
      <c r="U2507" s="22" t="s">
        <v>12509</v>
      </c>
      <c r="V2507" s="18" t="str">
        <f>+Sitio_Publico[[#This Row],[idcoleccion]]&amp;"-"&amp;Sitio_Publico[[#This Row],[id]]</f>
        <v>000-2506</v>
      </c>
      <c r="W2507" s="18">
        <f>+VLOOKUP(Sitio_Publico[[#This Row],[territorio]],Estructura!$AE$4:$AH$1067,4,0)</f>
        <v>30005705</v>
      </c>
      <c r="X2507" s="18" t="str">
        <f>+VLOOKUP(Sitio_Publico[[#This Row],[tema]],Estructura!$G$4:$J$532,4,0)</f>
        <v>T-2</v>
      </c>
      <c r="Y2507" s="18" t="str">
        <f>+VLOOKUP(Sitio_Publico[[#This Row],[contenido]],Estructura!$L$4:$O$473,4,0)</f>
        <v>C-17</v>
      </c>
      <c r="Z2507" s="18" t="str">
        <f>+VLOOKUP(Sitio_Publico[[#This Row],[Filtro Integrado]],Estructura!$U$4:$W$529,3,0)</f>
        <v>FI-0</v>
      </c>
      <c r="AA2507" s="18" t="str">
        <f>+VLOOKUP(Sitio_Publico[[#This Row],[Muestra]],Estructura!$Y$4:$AB$483,4,0)</f>
        <v>M-00048</v>
      </c>
    </row>
    <row r="2508" spans="1:27" ht="40.799999999999997" x14ac:dyDescent="0.3">
      <c r="A2508" s="16">
        <f t="shared" si="39"/>
        <v>2507</v>
      </c>
      <c r="B2508" s="47" t="s">
        <v>15118</v>
      </c>
      <c r="C2508" s="13" t="s">
        <v>10447</v>
      </c>
      <c r="D2508" s="13" t="s">
        <v>10448</v>
      </c>
      <c r="E2508" s="44">
        <v>16106</v>
      </c>
      <c r="F2508" s="13" t="s">
        <v>10449</v>
      </c>
      <c r="G2508" s="23" t="s">
        <v>10459</v>
      </c>
      <c r="H2508" s="42" t="s">
        <v>458</v>
      </c>
      <c r="I2508" s="28" t="s">
        <v>205</v>
      </c>
      <c r="J2508" s="12" t="s">
        <v>393</v>
      </c>
      <c r="K2508" s="28" t="s">
        <v>10459</v>
      </c>
      <c r="L2508" s="12" t="s">
        <v>10452</v>
      </c>
      <c r="M2508" s="12" t="s">
        <v>10453</v>
      </c>
      <c r="N2508" s="12" t="s">
        <v>10454</v>
      </c>
      <c r="O2508" s="26" t="s">
        <v>12510</v>
      </c>
      <c r="P2508" s="26" t="s">
        <v>12511</v>
      </c>
      <c r="Q2508" s="25" t="s">
        <v>456</v>
      </c>
      <c r="R2508" s="26" t="s">
        <v>12512</v>
      </c>
      <c r="S2508" s="15" t="s">
        <v>12513</v>
      </c>
      <c r="T2508" s="52">
        <v>0</v>
      </c>
      <c r="U2508" s="22" t="s">
        <v>7491</v>
      </c>
      <c r="V2508" s="18" t="str">
        <f>+Sitio_Publico[[#This Row],[idcoleccion]]&amp;"-"&amp;Sitio_Publico[[#This Row],[id]]</f>
        <v>000-2507</v>
      </c>
      <c r="W2508" s="18">
        <f>+VLOOKUP(Sitio_Publico[[#This Row],[territorio]],Estructura!$AE$4:$AH$1067,4,0)</f>
        <v>30016106</v>
      </c>
      <c r="X2508" s="18" t="str">
        <f>+VLOOKUP(Sitio_Publico[[#This Row],[tema]],Estructura!$G$4:$J$532,4,0)</f>
        <v>T-2</v>
      </c>
      <c r="Y2508" s="18" t="str">
        <f>+VLOOKUP(Sitio_Publico[[#This Row],[contenido]],Estructura!$L$4:$O$473,4,0)</f>
        <v>C-16</v>
      </c>
      <c r="Z2508" s="18" t="str">
        <f>+VLOOKUP(Sitio_Publico[[#This Row],[Filtro Integrado]],Estructura!$U$4:$W$529,3,0)</f>
        <v>FI-0</v>
      </c>
      <c r="AA2508" s="18" t="str">
        <f>+VLOOKUP(Sitio_Publico[[#This Row],[Muestra]],Estructura!$Y$4:$AB$483,4,0)</f>
        <v>M-000159</v>
      </c>
    </row>
    <row r="2509" spans="1:27" ht="40.799999999999997" x14ac:dyDescent="0.3">
      <c r="A2509" s="16">
        <f t="shared" si="39"/>
        <v>2508</v>
      </c>
      <c r="B2509" s="47" t="s">
        <v>15118</v>
      </c>
      <c r="C2509" s="13" t="s">
        <v>10447</v>
      </c>
      <c r="D2509" s="13" t="s">
        <v>10448</v>
      </c>
      <c r="E2509" s="44">
        <v>6101</v>
      </c>
      <c r="F2509" s="13" t="s">
        <v>10449</v>
      </c>
      <c r="G2509" s="23" t="s">
        <v>10473</v>
      </c>
      <c r="H2509" s="42" t="s">
        <v>458</v>
      </c>
      <c r="I2509" s="28" t="s">
        <v>100</v>
      </c>
      <c r="J2509" s="12" t="s">
        <v>393</v>
      </c>
      <c r="K2509" s="28" t="s">
        <v>10473</v>
      </c>
      <c r="L2509" s="12" t="s">
        <v>10452</v>
      </c>
      <c r="M2509" s="12" t="s">
        <v>10453</v>
      </c>
      <c r="N2509" s="12" t="s">
        <v>10454</v>
      </c>
      <c r="O2509" s="26" t="s">
        <v>12514</v>
      </c>
      <c r="P2509" s="26" t="s">
        <v>12515</v>
      </c>
      <c r="Q2509" s="25" t="s">
        <v>456</v>
      </c>
      <c r="R2509" s="26" t="s">
        <v>11444</v>
      </c>
      <c r="S2509" s="15" t="s">
        <v>12516</v>
      </c>
      <c r="T2509" s="52">
        <v>0</v>
      </c>
      <c r="U2509" s="22" t="s">
        <v>11343</v>
      </c>
      <c r="V2509" s="18" t="str">
        <f>+Sitio_Publico[[#This Row],[idcoleccion]]&amp;"-"&amp;Sitio_Publico[[#This Row],[id]]</f>
        <v>000-2508</v>
      </c>
      <c r="W2509" s="18">
        <f>+VLOOKUP(Sitio_Publico[[#This Row],[territorio]],Estructura!$AE$4:$AH$1067,4,0)</f>
        <v>30006101</v>
      </c>
      <c r="X2509" s="18" t="str">
        <f>+VLOOKUP(Sitio_Publico[[#This Row],[tema]],Estructura!$G$4:$J$532,4,0)</f>
        <v>T-2</v>
      </c>
      <c r="Y2509" s="18" t="str">
        <f>+VLOOKUP(Sitio_Publico[[#This Row],[contenido]],Estructura!$L$4:$O$473,4,0)</f>
        <v>C-18</v>
      </c>
      <c r="Z2509" s="18" t="str">
        <f>+VLOOKUP(Sitio_Publico[[#This Row],[Filtro Integrado]],Estructura!$U$4:$W$529,3,0)</f>
        <v>FI-0</v>
      </c>
      <c r="AA2509" s="18" t="str">
        <f>+VLOOKUP(Sitio_Publico[[#This Row],[Muestra]],Estructura!$Y$4:$AB$483,4,0)</f>
        <v>M-000160</v>
      </c>
    </row>
    <row r="2510" spans="1:27" ht="40.799999999999997" x14ac:dyDescent="0.3">
      <c r="A2510" s="16">
        <f t="shared" si="39"/>
        <v>2509</v>
      </c>
      <c r="B2510" s="47" t="s">
        <v>15118</v>
      </c>
      <c r="C2510" s="13" t="s">
        <v>10447</v>
      </c>
      <c r="D2510" s="13" t="s">
        <v>10448</v>
      </c>
      <c r="E2510" s="44">
        <v>8205</v>
      </c>
      <c r="F2510" s="13" t="s">
        <v>10449</v>
      </c>
      <c r="G2510" s="23" t="s">
        <v>10473</v>
      </c>
      <c r="H2510" s="42" t="s">
        <v>458</v>
      </c>
      <c r="I2510" s="28" t="s">
        <v>178</v>
      </c>
      <c r="J2510" s="12" t="s">
        <v>393</v>
      </c>
      <c r="K2510" s="28" t="s">
        <v>10473</v>
      </c>
      <c r="L2510" s="12" t="s">
        <v>10452</v>
      </c>
      <c r="M2510" s="12" t="s">
        <v>10453</v>
      </c>
      <c r="N2510" s="12" t="s">
        <v>10454</v>
      </c>
      <c r="O2510" s="26" t="s">
        <v>12517</v>
      </c>
      <c r="P2510" s="26" t="s">
        <v>12518</v>
      </c>
      <c r="Q2510" s="25" t="s">
        <v>456</v>
      </c>
      <c r="R2510" s="26" t="s">
        <v>12519</v>
      </c>
      <c r="S2510" s="15" t="s">
        <v>12520</v>
      </c>
      <c r="T2510" s="52">
        <v>0</v>
      </c>
      <c r="U2510" s="22" t="s">
        <v>7484</v>
      </c>
      <c r="V2510" s="18" t="str">
        <f>+Sitio_Publico[[#This Row],[idcoleccion]]&amp;"-"&amp;Sitio_Publico[[#This Row],[id]]</f>
        <v>000-2509</v>
      </c>
      <c r="W2510" s="18">
        <f>+VLOOKUP(Sitio_Publico[[#This Row],[territorio]],Estructura!$AE$4:$AH$1067,4,0)</f>
        <v>30008205</v>
      </c>
      <c r="X2510" s="18" t="str">
        <f>+VLOOKUP(Sitio_Publico[[#This Row],[tema]],Estructura!$G$4:$J$532,4,0)</f>
        <v>T-2</v>
      </c>
      <c r="Y2510" s="18" t="str">
        <f>+VLOOKUP(Sitio_Publico[[#This Row],[contenido]],Estructura!$L$4:$O$473,4,0)</f>
        <v>C-18</v>
      </c>
      <c r="Z2510" s="18" t="str">
        <f>+VLOOKUP(Sitio_Publico[[#This Row],[Filtro Integrado]],Estructura!$U$4:$W$529,3,0)</f>
        <v>FI-0</v>
      </c>
      <c r="AA2510" s="18" t="str">
        <f>+VLOOKUP(Sitio_Publico[[#This Row],[Muestra]],Estructura!$Y$4:$AB$483,4,0)</f>
        <v>M-000160</v>
      </c>
    </row>
    <row r="2511" spans="1:27" ht="40.799999999999997" x14ac:dyDescent="0.3">
      <c r="A2511" s="16">
        <f t="shared" si="39"/>
        <v>2510</v>
      </c>
      <c r="B2511" s="47" t="s">
        <v>15118</v>
      </c>
      <c r="C2511" s="13" t="s">
        <v>10447</v>
      </c>
      <c r="D2511" s="13" t="s">
        <v>10448</v>
      </c>
      <c r="E2511" s="44">
        <v>12201</v>
      </c>
      <c r="F2511" s="13" t="s">
        <v>10449</v>
      </c>
      <c r="G2511" s="23" t="s">
        <v>10473</v>
      </c>
      <c r="H2511" s="42" t="s">
        <v>458</v>
      </c>
      <c r="I2511" s="28" t="s">
        <v>291</v>
      </c>
      <c r="J2511" s="12" t="s">
        <v>393</v>
      </c>
      <c r="K2511" s="28" t="s">
        <v>10473</v>
      </c>
      <c r="L2511" s="12" t="s">
        <v>10474</v>
      </c>
      <c r="M2511" s="12" t="s">
        <v>10453</v>
      </c>
      <c r="N2511" s="12" t="s">
        <v>10454</v>
      </c>
      <c r="O2511" s="26" t="s">
        <v>12521</v>
      </c>
      <c r="P2511" s="26" t="s">
        <v>12522</v>
      </c>
      <c r="Q2511" s="25" t="s">
        <v>10495</v>
      </c>
      <c r="R2511" s="26" t="s">
        <v>12523</v>
      </c>
      <c r="S2511" s="15" t="s">
        <v>12524</v>
      </c>
      <c r="T2511" s="52">
        <v>0</v>
      </c>
      <c r="U2511" s="22" t="s">
        <v>12525</v>
      </c>
      <c r="V2511" s="18" t="str">
        <f>+Sitio_Publico[[#This Row],[idcoleccion]]&amp;"-"&amp;Sitio_Publico[[#This Row],[id]]</f>
        <v>000-2510</v>
      </c>
      <c r="W2511" s="18">
        <f>+VLOOKUP(Sitio_Publico[[#This Row],[territorio]],Estructura!$AE$4:$AH$1067,4,0)</f>
        <v>30012201</v>
      </c>
      <c r="X2511" s="18" t="str">
        <f>+VLOOKUP(Sitio_Publico[[#This Row],[tema]],Estructura!$G$4:$J$532,4,0)</f>
        <v>T-2</v>
      </c>
      <c r="Y2511" s="18" t="str">
        <f>+VLOOKUP(Sitio_Publico[[#This Row],[contenido]],Estructura!$L$4:$O$473,4,0)</f>
        <v>C-18</v>
      </c>
      <c r="Z2511" s="18" t="str">
        <f>+VLOOKUP(Sitio_Publico[[#This Row],[Filtro Integrado]],Estructura!$U$4:$W$529,3,0)</f>
        <v>FI-0</v>
      </c>
      <c r="AA2511" s="18" t="str">
        <f>+VLOOKUP(Sitio_Publico[[#This Row],[Muestra]],Estructura!$Y$4:$AB$483,4,0)</f>
        <v>M-000160</v>
      </c>
    </row>
    <row r="2512" spans="1:27" ht="51" x14ac:dyDescent="0.3">
      <c r="A2512" s="16">
        <f t="shared" si="39"/>
        <v>2511</v>
      </c>
      <c r="B2512" s="47" t="s">
        <v>15118</v>
      </c>
      <c r="C2512" s="13" t="s">
        <v>10447</v>
      </c>
      <c r="D2512" s="13" t="s">
        <v>10448</v>
      </c>
      <c r="E2512" s="44">
        <v>12201</v>
      </c>
      <c r="F2512" s="13" t="s">
        <v>10449</v>
      </c>
      <c r="G2512" s="23" t="s">
        <v>10466</v>
      </c>
      <c r="H2512" s="42" t="s">
        <v>458</v>
      </c>
      <c r="I2512" s="28" t="s">
        <v>291</v>
      </c>
      <c r="J2512" s="12" t="s">
        <v>393</v>
      </c>
      <c r="K2512" s="28" t="s">
        <v>10492</v>
      </c>
      <c r="L2512" s="12" t="s">
        <v>10452</v>
      </c>
      <c r="M2512" s="12" t="s">
        <v>587</v>
      </c>
      <c r="N2512" s="12" t="s">
        <v>10454</v>
      </c>
      <c r="O2512" s="26" t="s">
        <v>12526</v>
      </c>
      <c r="P2512" s="26" t="s">
        <v>12527</v>
      </c>
      <c r="Q2512" s="25" t="s">
        <v>10495</v>
      </c>
      <c r="R2512" s="26" t="s">
        <v>12528</v>
      </c>
      <c r="S2512" s="15" t="s">
        <v>12529</v>
      </c>
      <c r="T2512" s="52">
        <v>0</v>
      </c>
      <c r="U2512" s="22" t="s">
        <v>12525</v>
      </c>
      <c r="V2512" s="18" t="str">
        <f>+Sitio_Publico[[#This Row],[idcoleccion]]&amp;"-"&amp;Sitio_Publico[[#This Row],[id]]</f>
        <v>000-2511</v>
      </c>
      <c r="W2512" s="18">
        <f>+VLOOKUP(Sitio_Publico[[#This Row],[territorio]],Estructura!$AE$4:$AH$1067,4,0)</f>
        <v>30012201</v>
      </c>
      <c r="X2512" s="18" t="str">
        <f>+VLOOKUP(Sitio_Publico[[#This Row],[tema]],Estructura!$G$4:$J$532,4,0)</f>
        <v>T-2</v>
      </c>
      <c r="Y2512" s="18" t="str">
        <f>+VLOOKUP(Sitio_Publico[[#This Row],[contenido]],Estructura!$L$4:$O$473,4,0)</f>
        <v>C-17</v>
      </c>
      <c r="Z2512" s="18" t="str">
        <f>+VLOOKUP(Sitio_Publico[[#This Row],[Filtro Integrado]],Estructura!$U$4:$W$529,3,0)</f>
        <v>FI-0</v>
      </c>
      <c r="AA2512" s="18" t="str">
        <f>+VLOOKUP(Sitio_Publico[[#This Row],[Muestra]],Estructura!$Y$4:$AB$483,4,0)</f>
        <v>M-000162</v>
      </c>
    </row>
    <row r="2513" spans="1:27" ht="51" x14ac:dyDescent="0.3">
      <c r="A2513" s="16">
        <f t="shared" si="39"/>
        <v>2512</v>
      </c>
      <c r="B2513" s="47" t="s">
        <v>15118</v>
      </c>
      <c r="C2513" s="13" t="s">
        <v>10447</v>
      </c>
      <c r="D2513" s="13" t="s">
        <v>10448</v>
      </c>
      <c r="E2513" s="44">
        <v>5606</v>
      </c>
      <c r="F2513" s="13" t="s">
        <v>10449</v>
      </c>
      <c r="G2513" s="23" t="s">
        <v>10459</v>
      </c>
      <c r="H2513" s="42" t="s">
        <v>458</v>
      </c>
      <c r="I2513" s="28" t="s">
        <v>89</v>
      </c>
      <c r="J2513" s="12" t="s">
        <v>393</v>
      </c>
      <c r="K2513" s="28" t="s">
        <v>10459</v>
      </c>
      <c r="L2513" s="12" t="s">
        <v>10474</v>
      </c>
      <c r="M2513" s="12" t="s">
        <v>10453</v>
      </c>
      <c r="N2513" s="12" t="s">
        <v>10454</v>
      </c>
      <c r="O2513" s="26" t="s">
        <v>12530</v>
      </c>
      <c r="P2513" s="26" t="s">
        <v>12531</v>
      </c>
      <c r="Q2513" s="25" t="s">
        <v>10482</v>
      </c>
      <c r="R2513" s="26" t="s">
        <v>12532</v>
      </c>
      <c r="S2513" s="15" t="s">
        <v>12533</v>
      </c>
      <c r="T2513" s="52">
        <v>0</v>
      </c>
      <c r="U2513" s="22" t="s">
        <v>11594</v>
      </c>
      <c r="V2513" s="18" t="str">
        <f>+Sitio_Publico[[#This Row],[idcoleccion]]&amp;"-"&amp;Sitio_Publico[[#This Row],[id]]</f>
        <v>000-2512</v>
      </c>
      <c r="W2513" s="18">
        <f>+VLOOKUP(Sitio_Publico[[#This Row],[territorio]],Estructura!$AE$4:$AH$1067,4,0)</f>
        <v>30005606</v>
      </c>
      <c r="X2513" s="18" t="str">
        <f>+VLOOKUP(Sitio_Publico[[#This Row],[tema]],Estructura!$G$4:$J$532,4,0)</f>
        <v>T-2</v>
      </c>
      <c r="Y2513" s="18" t="str">
        <f>+VLOOKUP(Sitio_Publico[[#This Row],[contenido]],Estructura!$L$4:$O$473,4,0)</f>
        <v>C-16</v>
      </c>
      <c r="Z2513" s="18" t="str">
        <f>+VLOOKUP(Sitio_Publico[[#This Row],[Filtro Integrado]],Estructura!$U$4:$W$529,3,0)</f>
        <v>FI-0</v>
      </c>
      <c r="AA2513" s="18" t="str">
        <f>+VLOOKUP(Sitio_Publico[[#This Row],[Muestra]],Estructura!$Y$4:$AB$483,4,0)</f>
        <v>M-000159</v>
      </c>
    </row>
    <row r="2514" spans="1:27" ht="51" x14ac:dyDescent="0.3">
      <c r="A2514" s="16">
        <f t="shared" si="39"/>
        <v>2513</v>
      </c>
      <c r="B2514" s="47" t="s">
        <v>15118</v>
      </c>
      <c r="C2514" s="13" t="s">
        <v>10447</v>
      </c>
      <c r="D2514" s="13" t="s">
        <v>10448</v>
      </c>
      <c r="E2514" s="44">
        <v>7404</v>
      </c>
      <c r="F2514" s="13" t="s">
        <v>10449</v>
      </c>
      <c r="G2514" s="23" t="s">
        <v>10459</v>
      </c>
      <c r="H2514" s="42" t="s">
        <v>458</v>
      </c>
      <c r="I2514" s="28" t="s">
        <v>157</v>
      </c>
      <c r="J2514" s="12" t="s">
        <v>393</v>
      </c>
      <c r="K2514" s="28" t="s">
        <v>10459</v>
      </c>
      <c r="L2514" s="12" t="s">
        <v>10474</v>
      </c>
      <c r="M2514" s="12" t="s">
        <v>10453</v>
      </c>
      <c r="N2514" s="12" t="s">
        <v>10454</v>
      </c>
      <c r="O2514" s="26" t="s">
        <v>12534</v>
      </c>
      <c r="P2514" s="26" t="s">
        <v>12535</v>
      </c>
      <c r="Q2514" s="25" t="s">
        <v>10482</v>
      </c>
      <c r="R2514" s="26" t="s">
        <v>12536</v>
      </c>
      <c r="S2514" s="15" t="s">
        <v>12537</v>
      </c>
      <c r="T2514" s="52">
        <v>0</v>
      </c>
      <c r="U2514" s="22" t="s">
        <v>12538</v>
      </c>
      <c r="V2514" s="18" t="str">
        <f>+Sitio_Publico[[#This Row],[idcoleccion]]&amp;"-"&amp;Sitio_Publico[[#This Row],[id]]</f>
        <v>000-2513</v>
      </c>
      <c r="W2514" s="18">
        <f>+VLOOKUP(Sitio_Publico[[#This Row],[territorio]],Estructura!$AE$4:$AH$1067,4,0)</f>
        <v>30007404</v>
      </c>
      <c r="X2514" s="18" t="str">
        <f>+VLOOKUP(Sitio_Publico[[#This Row],[tema]],Estructura!$G$4:$J$532,4,0)</f>
        <v>T-2</v>
      </c>
      <c r="Y2514" s="18" t="str">
        <f>+VLOOKUP(Sitio_Publico[[#This Row],[contenido]],Estructura!$L$4:$O$473,4,0)</f>
        <v>C-16</v>
      </c>
      <c r="Z2514" s="18" t="str">
        <f>+VLOOKUP(Sitio_Publico[[#This Row],[Filtro Integrado]],Estructura!$U$4:$W$529,3,0)</f>
        <v>FI-0</v>
      </c>
      <c r="AA2514" s="18" t="str">
        <f>+VLOOKUP(Sitio_Publico[[#This Row],[Muestra]],Estructura!$Y$4:$AB$483,4,0)</f>
        <v>M-000159</v>
      </c>
    </row>
    <row r="2515" spans="1:27" ht="51" x14ac:dyDescent="0.3">
      <c r="A2515" s="16">
        <f t="shared" si="39"/>
        <v>2514</v>
      </c>
      <c r="B2515" s="47" t="s">
        <v>15118</v>
      </c>
      <c r="C2515" s="13" t="s">
        <v>10447</v>
      </c>
      <c r="D2515" s="13" t="s">
        <v>10448</v>
      </c>
      <c r="E2515" s="44">
        <v>16201</v>
      </c>
      <c r="F2515" s="13" t="s">
        <v>10449</v>
      </c>
      <c r="G2515" s="23" t="s">
        <v>10459</v>
      </c>
      <c r="H2515" s="42" t="s">
        <v>458</v>
      </c>
      <c r="I2515" s="28" t="s">
        <v>208</v>
      </c>
      <c r="J2515" s="12" t="s">
        <v>393</v>
      </c>
      <c r="K2515" s="28" t="s">
        <v>10459</v>
      </c>
      <c r="L2515" s="12" t="s">
        <v>10474</v>
      </c>
      <c r="M2515" s="12" t="s">
        <v>10453</v>
      </c>
      <c r="N2515" s="12" t="s">
        <v>10454</v>
      </c>
      <c r="O2515" s="26" t="s">
        <v>12539</v>
      </c>
      <c r="P2515" s="26" t="s">
        <v>12540</v>
      </c>
      <c r="Q2515" s="25" t="s">
        <v>10482</v>
      </c>
      <c r="R2515" s="26" t="s">
        <v>12541</v>
      </c>
      <c r="S2515" s="15" t="s">
        <v>12542</v>
      </c>
      <c r="T2515" s="52">
        <v>0</v>
      </c>
      <c r="U2515" s="22" t="s">
        <v>12543</v>
      </c>
      <c r="V2515" s="18" t="str">
        <f>+Sitio_Publico[[#This Row],[idcoleccion]]&amp;"-"&amp;Sitio_Publico[[#This Row],[id]]</f>
        <v>000-2514</v>
      </c>
      <c r="W2515" s="18">
        <f>+VLOOKUP(Sitio_Publico[[#This Row],[territorio]],Estructura!$AE$4:$AH$1067,4,0)</f>
        <v>30016201</v>
      </c>
      <c r="X2515" s="18" t="str">
        <f>+VLOOKUP(Sitio_Publico[[#This Row],[tema]],Estructura!$G$4:$J$532,4,0)</f>
        <v>T-2</v>
      </c>
      <c r="Y2515" s="18" t="str">
        <f>+VLOOKUP(Sitio_Publico[[#This Row],[contenido]],Estructura!$L$4:$O$473,4,0)</f>
        <v>C-16</v>
      </c>
      <c r="Z2515" s="18" t="str">
        <f>+VLOOKUP(Sitio_Publico[[#This Row],[Filtro Integrado]],Estructura!$U$4:$W$529,3,0)</f>
        <v>FI-0</v>
      </c>
      <c r="AA2515" s="18" t="str">
        <f>+VLOOKUP(Sitio_Publico[[#This Row],[Muestra]],Estructura!$Y$4:$AB$483,4,0)</f>
        <v>M-000159</v>
      </c>
    </row>
    <row r="2516" spans="1:27" ht="40.799999999999997" x14ac:dyDescent="0.3">
      <c r="A2516" s="16">
        <f t="shared" si="39"/>
        <v>2515</v>
      </c>
      <c r="B2516" s="47" t="s">
        <v>15118</v>
      </c>
      <c r="C2516" s="13" t="s">
        <v>10447</v>
      </c>
      <c r="D2516" s="13" t="s">
        <v>10448</v>
      </c>
      <c r="E2516" s="44">
        <v>10201</v>
      </c>
      <c r="F2516" s="13" t="s">
        <v>10449</v>
      </c>
      <c r="G2516" s="23" t="s">
        <v>10473</v>
      </c>
      <c r="H2516" s="42" t="s">
        <v>458</v>
      </c>
      <c r="I2516" s="28" t="s">
        <v>257</v>
      </c>
      <c r="J2516" s="12" t="s">
        <v>393</v>
      </c>
      <c r="K2516" s="28" t="s">
        <v>10473</v>
      </c>
      <c r="L2516" s="12" t="s">
        <v>10474</v>
      </c>
      <c r="M2516" s="12" t="s">
        <v>10453</v>
      </c>
      <c r="N2516" s="12" t="s">
        <v>10454</v>
      </c>
      <c r="O2516" s="26" t="s">
        <v>12544</v>
      </c>
      <c r="P2516" s="26" t="s">
        <v>12545</v>
      </c>
      <c r="Q2516" s="25" t="s">
        <v>10495</v>
      </c>
      <c r="R2516" s="26" t="s">
        <v>12546</v>
      </c>
      <c r="S2516" s="15" t="s">
        <v>12547</v>
      </c>
      <c r="T2516" s="52">
        <v>0</v>
      </c>
      <c r="U2516" s="22" t="s">
        <v>12548</v>
      </c>
      <c r="V2516" s="18" t="str">
        <f>+Sitio_Publico[[#This Row],[idcoleccion]]&amp;"-"&amp;Sitio_Publico[[#This Row],[id]]</f>
        <v>000-2515</v>
      </c>
      <c r="W2516" s="18">
        <f>+VLOOKUP(Sitio_Publico[[#This Row],[territorio]],Estructura!$AE$4:$AH$1067,4,0)</f>
        <v>30010201</v>
      </c>
      <c r="X2516" s="18" t="str">
        <f>+VLOOKUP(Sitio_Publico[[#This Row],[tema]],Estructura!$G$4:$J$532,4,0)</f>
        <v>T-2</v>
      </c>
      <c r="Y2516" s="18" t="str">
        <f>+VLOOKUP(Sitio_Publico[[#This Row],[contenido]],Estructura!$L$4:$O$473,4,0)</f>
        <v>C-18</v>
      </c>
      <c r="Z2516" s="18" t="str">
        <f>+VLOOKUP(Sitio_Publico[[#This Row],[Filtro Integrado]],Estructura!$U$4:$W$529,3,0)</f>
        <v>FI-0</v>
      </c>
      <c r="AA2516" s="18" t="str">
        <f>+VLOOKUP(Sitio_Publico[[#This Row],[Muestra]],Estructura!$Y$4:$AB$483,4,0)</f>
        <v>M-000160</v>
      </c>
    </row>
    <row r="2517" spans="1:27" ht="51" x14ac:dyDescent="0.3">
      <c r="A2517" s="16">
        <f t="shared" si="39"/>
        <v>2516</v>
      </c>
      <c r="B2517" s="47" t="s">
        <v>15118</v>
      </c>
      <c r="C2517" s="13" t="s">
        <v>10447</v>
      </c>
      <c r="D2517" s="13" t="s">
        <v>10448</v>
      </c>
      <c r="E2517" s="44">
        <v>13130</v>
      </c>
      <c r="F2517" s="13" t="s">
        <v>10449</v>
      </c>
      <c r="G2517" s="23" t="s">
        <v>10450</v>
      </c>
      <c r="H2517" s="42" t="s">
        <v>458</v>
      </c>
      <c r="I2517" s="28" t="s">
        <v>325</v>
      </c>
      <c r="J2517" s="12" t="s">
        <v>393</v>
      </c>
      <c r="K2517" s="28" t="s">
        <v>10451</v>
      </c>
      <c r="L2517" s="12" t="s">
        <v>10452</v>
      </c>
      <c r="M2517" s="12" t="s">
        <v>10453</v>
      </c>
      <c r="N2517" s="12" t="s">
        <v>10454</v>
      </c>
      <c r="O2517" s="26" t="s">
        <v>12549</v>
      </c>
      <c r="P2517" s="26" t="s">
        <v>12550</v>
      </c>
      <c r="Q2517" s="25" t="s">
        <v>456</v>
      </c>
      <c r="R2517" s="26" t="s">
        <v>12551</v>
      </c>
      <c r="S2517" s="15" t="s">
        <v>12552</v>
      </c>
      <c r="T2517" s="52">
        <v>0</v>
      </c>
      <c r="U2517" s="22" t="s">
        <v>6967</v>
      </c>
      <c r="V2517" s="18" t="str">
        <f>+Sitio_Publico[[#This Row],[idcoleccion]]&amp;"-"&amp;Sitio_Publico[[#This Row],[id]]</f>
        <v>000-2516</v>
      </c>
      <c r="W2517" s="18">
        <f>+VLOOKUP(Sitio_Publico[[#This Row],[territorio]],Estructura!$AE$4:$AH$1067,4,0)</f>
        <v>30013130</v>
      </c>
      <c r="X2517" s="18" t="str">
        <f>+VLOOKUP(Sitio_Publico[[#This Row],[tema]],Estructura!$G$4:$J$532,4,0)</f>
        <v>T-2</v>
      </c>
      <c r="Y2517" s="18" t="str">
        <f>+VLOOKUP(Sitio_Publico[[#This Row],[contenido]],Estructura!$L$4:$O$473,4,0)</f>
        <v>C-15</v>
      </c>
      <c r="Z2517" s="18" t="str">
        <f>+VLOOKUP(Sitio_Publico[[#This Row],[Filtro Integrado]],Estructura!$U$4:$W$529,3,0)</f>
        <v>FI-0</v>
      </c>
      <c r="AA2517" s="18" t="str">
        <f>+VLOOKUP(Sitio_Publico[[#This Row],[Muestra]],Estructura!$Y$4:$AB$483,4,0)</f>
        <v>M-000158</v>
      </c>
    </row>
    <row r="2518" spans="1:27" ht="51" x14ac:dyDescent="0.3">
      <c r="A2518" s="16">
        <f t="shared" si="39"/>
        <v>2517</v>
      </c>
      <c r="B2518" s="47" t="s">
        <v>15118</v>
      </c>
      <c r="C2518" s="13" t="s">
        <v>10447</v>
      </c>
      <c r="D2518" s="13" t="s">
        <v>10448</v>
      </c>
      <c r="E2518" s="44">
        <v>7103</v>
      </c>
      <c r="F2518" s="13" t="s">
        <v>10449</v>
      </c>
      <c r="G2518" s="23" t="s">
        <v>10450</v>
      </c>
      <c r="H2518" s="42" t="s">
        <v>458</v>
      </c>
      <c r="I2518" s="28" t="s">
        <v>135</v>
      </c>
      <c r="J2518" s="12" t="s">
        <v>393</v>
      </c>
      <c r="K2518" s="28" t="s">
        <v>10486</v>
      </c>
      <c r="L2518" s="12" t="s">
        <v>10452</v>
      </c>
      <c r="M2518" s="12" t="s">
        <v>10453</v>
      </c>
      <c r="N2518" s="12" t="s">
        <v>10454</v>
      </c>
      <c r="O2518" s="26" t="s">
        <v>12553</v>
      </c>
      <c r="P2518" s="26" t="s">
        <v>12554</v>
      </c>
      <c r="Q2518" s="25" t="s">
        <v>456</v>
      </c>
      <c r="R2518" s="26" t="s">
        <v>12555</v>
      </c>
      <c r="S2518" s="15" t="s">
        <v>12556</v>
      </c>
      <c r="T2518" s="52">
        <v>0</v>
      </c>
      <c r="U2518" s="22" t="s">
        <v>11120</v>
      </c>
      <c r="V2518" s="18" t="str">
        <f>+Sitio_Publico[[#This Row],[idcoleccion]]&amp;"-"&amp;Sitio_Publico[[#This Row],[id]]</f>
        <v>000-2517</v>
      </c>
      <c r="W2518" s="18">
        <f>+VLOOKUP(Sitio_Publico[[#This Row],[territorio]],Estructura!$AE$4:$AH$1067,4,0)</f>
        <v>30007103</v>
      </c>
      <c r="X2518" s="18" t="str">
        <f>+VLOOKUP(Sitio_Publico[[#This Row],[tema]],Estructura!$G$4:$J$532,4,0)</f>
        <v>T-2</v>
      </c>
      <c r="Y2518" s="18" t="str">
        <f>+VLOOKUP(Sitio_Publico[[#This Row],[contenido]],Estructura!$L$4:$O$473,4,0)</f>
        <v>C-15</v>
      </c>
      <c r="Z2518" s="18" t="str">
        <f>+VLOOKUP(Sitio_Publico[[#This Row],[Filtro Integrado]],Estructura!$U$4:$W$529,3,0)</f>
        <v>FI-0</v>
      </c>
      <c r="AA2518" s="18" t="str">
        <f>+VLOOKUP(Sitio_Publico[[#This Row],[Muestra]],Estructura!$Y$4:$AB$483,4,0)</f>
        <v>M-000161</v>
      </c>
    </row>
    <row r="2519" spans="1:27" ht="40.799999999999997" x14ac:dyDescent="0.3">
      <c r="A2519" s="16">
        <f t="shared" si="39"/>
        <v>2518</v>
      </c>
      <c r="B2519" s="47" t="s">
        <v>15118</v>
      </c>
      <c r="C2519" s="13" t="s">
        <v>10447</v>
      </c>
      <c r="D2519" s="13" t="s">
        <v>10448</v>
      </c>
      <c r="E2519" s="44">
        <v>10208</v>
      </c>
      <c r="F2519" s="13" t="s">
        <v>10449</v>
      </c>
      <c r="G2519" s="23" t="s">
        <v>10473</v>
      </c>
      <c r="H2519" s="42" t="s">
        <v>458</v>
      </c>
      <c r="I2519" s="28" t="s">
        <v>264</v>
      </c>
      <c r="J2519" s="12" t="s">
        <v>393</v>
      </c>
      <c r="K2519" s="28" t="s">
        <v>10473</v>
      </c>
      <c r="L2519" s="12" t="s">
        <v>10452</v>
      </c>
      <c r="M2519" s="12" t="s">
        <v>10453</v>
      </c>
      <c r="N2519" s="12" t="s">
        <v>10454</v>
      </c>
      <c r="O2519" s="26" t="s">
        <v>12557</v>
      </c>
      <c r="P2519" s="26" t="s">
        <v>12558</v>
      </c>
      <c r="Q2519" s="25" t="s">
        <v>456</v>
      </c>
      <c r="R2519" s="26" t="s">
        <v>12559</v>
      </c>
      <c r="S2519" s="15" t="s">
        <v>12560</v>
      </c>
      <c r="T2519" s="52">
        <v>0</v>
      </c>
      <c r="U2519" s="22" t="s">
        <v>12561</v>
      </c>
      <c r="V2519" s="18" t="str">
        <f>+Sitio_Publico[[#This Row],[idcoleccion]]&amp;"-"&amp;Sitio_Publico[[#This Row],[id]]</f>
        <v>000-2518</v>
      </c>
      <c r="W2519" s="18">
        <f>+VLOOKUP(Sitio_Publico[[#This Row],[territorio]],Estructura!$AE$4:$AH$1067,4,0)</f>
        <v>30010208</v>
      </c>
      <c r="X2519" s="18" t="str">
        <f>+VLOOKUP(Sitio_Publico[[#This Row],[tema]],Estructura!$G$4:$J$532,4,0)</f>
        <v>T-2</v>
      </c>
      <c r="Y2519" s="18" t="str">
        <f>+VLOOKUP(Sitio_Publico[[#This Row],[contenido]],Estructura!$L$4:$O$473,4,0)</f>
        <v>C-18</v>
      </c>
      <c r="Z2519" s="18" t="str">
        <f>+VLOOKUP(Sitio_Publico[[#This Row],[Filtro Integrado]],Estructura!$U$4:$W$529,3,0)</f>
        <v>FI-0</v>
      </c>
      <c r="AA2519" s="18" t="str">
        <f>+VLOOKUP(Sitio_Publico[[#This Row],[Muestra]],Estructura!$Y$4:$AB$483,4,0)</f>
        <v>M-000160</v>
      </c>
    </row>
    <row r="2520" spans="1:27" ht="51" x14ac:dyDescent="0.3">
      <c r="A2520" s="16">
        <f t="shared" si="39"/>
        <v>2519</v>
      </c>
      <c r="B2520" s="47" t="s">
        <v>15118</v>
      </c>
      <c r="C2520" s="13" t="s">
        <v>10447</v>
      </c>
      <c r="D2520" s="13" t="s">
        <v>10448</v>
      </c>
      <c r="E2520" s="44">
        <v>5502</v>
      </c>
      <c r="F2520" s="13" t="s">
        <v>10449</v>
      </c>
      <c r="G2520" s="23" t="s">
        <v>10466</v>
      </c>
      <c r="H2520" s="42" t="s">
        <v>458</v>
      </c>
      <c r="I2520" s="28" t="s">
        <v>80</v>
      </c>
      <c r="J2520" s="12" t="s">
        <v>393</v>
      </c>
      <c r="K2520" s="28" t="s">
        <v>10492</v>
      </c>
      <c r="L2520" s="12" t="s">
        <v>10452</v>
      </c>
      <c r="M2520" s="12" t="s">
        <v>587</v>
      </c>
      <c r="N2520" s="12" t="s">
        <v>10454</v>
      </c>
      <c r="O2520" s="26" t="s">
        <v>12562</v>
      </c>
      <c r="P2520" s="26" t="s">
        <v>12563</v>
      </c>
      <c r="Q2520" s="25" t="s">
        <v>10495</v>
      </c>
      <c r="R2520" s="26" t="s">
        <v>12564</v>
      </c>
      <c r="S2520" s="15" t="s">
        <v>12565</v>
      </c>
      <c r="T2520" s="52">
        <v>0</v>
      </c>
      <c r="U2520" s="22" t="s">
        <v>12566</v>
      </c>
      <c r="V2520" s="18" t="str">
        <f>+Sitio_Publico[[#This Row],[idcoleccion]]&amp;"-"&amp;Sitio_Publico[[#This Row],[id]]</f>
        <v>000-2519</v>
      </c>
      <c r="W2520" s="18">
        <f>+VLOOKUP(Sitio_Publico[[#This Row],[territorio]],Estructura!$AE$4:$AH$1067,4,0)</f>
        <v>30005502</v>
      </c>
      <c r="X2520" s="18" t="str">
        <f>+VLOOKUP(Sitio_Publico[[#This Row],[tema]],Estructura!$G$4:$J$532,4,0)</f>
        <v>T-2</v>
      </c>
      <c r="Y2520" s="18" t="str">
        <f>+VLOOKUP(Sitio_Publico[[#This Row],[contenido]],Estructura!$L$4:$O$473,4,0)</f>
        <v>C-17</v>
      </c>
      <c r="Z2520" s="18" t="str">
        <f>+VLOOKUP(Sitio_Publico[[#This Row],[Filtro Integrado]],Estructura!$U$4:$W$529,3,0)</f>
        <v>FI-0</v>
      </c>
      <c r="AA2520" s="18" t="str">
        <f>+VLOOKUP(Sitio_Publico[[#This Row],[Muestra]],Estructura!$Y$4:$AB$483,4,0)</f>
        <v>M-000162</v>
      </c>
    </row>
    <row r="2521" spans="1:27" ht="40.799999999999997" x14ac:dyDescent="0.3">
      <c r="A2521" s="16">
        <f t="shared" si="39"/>
        <v>2520</v>
      </c>
      <c r="B2521" s="47" t="s">
        <v>15118</v>
      </c>
      <c r="C2521" s="13" t="s">
        <v>10447</v>
      </c>
      <c r="D2521" s="13" t="s">
        <v>10448</v>
      </c>
      <c r="E2521" s="44">
        <v>9210</v>
      </c>
      <c r="F2521" s="13" t="s">
        <v>10449</v>
      </c>
      <c r="G2521" s="23" t="s">
        <v>10473</v>
      </c>
      <c r="H2521" s="42" t="s">
        <v>458</v>
      </c>
      <c r="I2521" s="28" t="s">
        <v>246</v>
      </c>
      <c r="J2521" s="12" t="s">
        <v>393</v>
      </c>
      <c r="K2521" s="28" t="s">
        <v>10473</v>
      </c>
      <c r="L2521" s="12" t="s">
        <v>10452</v>
      </c>
      <c r="M2521" s="12" t="s">
        <v>10453</v>
      </c>
      <c r="N2521" s="12" t="s">
        <v>10454</v>
      </c>
      <c r="O2521" s="26" t="s">
        <v>12567</v>
      </c>
      <c r="P2521" s="26" t="s">
        <v>12568</v>
      </c>
      <c r="Q2521" s="25" t="s">
        <v>456</v>
      </c>
      <c r="R2521" s="26" t="s">
        <v>12109</v>
      </c>
      <c r="S2521" s="15" t="s">
        <v>12569</v>
      </c>
      <c r="T2521" s="52">
        <v>0</v>
      </c>
      <c r="U2521" s="22" t="s">
        <v>12570</v>
      </c>
      <c r="V2521" s="18" t="str">
        <f>+Sitio_Publico[[#This Row],[idcoleccion]]&amp;"-"&amp;Sitio_Publico[[#This Row],[id]]</f>
        <v>000-2520</v>
      </c>
      <c r="W2521" s="18">
        <f>+VLOOKUP(Sitio_Publico[[#This Row],[territorio]],Estructura!$AE$4:$AH$1067,4,0)</f>
        <v>30009210</v>
      </c>
      <c r="X2521" s="18" t="str">
        <f>+VLOOKUP(Sitio_Publico[[#This Row],[tema]],Estructura!$G$4:$J$532,4,0)</f>
        <v>T-2</v>
      </c>
      <c r="Y2521" s="18" t="str">
        <f>+VLOOKUP(Sitio_Publico[[#This Row],[contenido]],Estructura!$L$4:$O$473,4,0)</f>
        <v>C-18</v>
      </c>
      <c r="Z2521" s="18" t="str">
        <f>+VLOOKUP(Sitio_Publico[[#This Row],[Filtro Integrado]],Estructura!$U$4:$W$529,3,0)</f>
        <v>FI-0</v>
      </c>
      <c r="AA2521" s="18" t="str">
        <f>+VLOOKUP(Sitio_Publico[[#This Row],[Muestra]],Estructura!$Y$4:$AB$483,4,0)</f>
        <v>M-000160</v>
      </c>
    </row>
    <row r="2522" spans="1:27" ht="51" x14ac:dyDescent="0.3">
      <c r="A2522" s="16">
        <f t="shared" si="39"/>
        <v>2521</v>
      </c>
      <c r="B2522" s="47" t="s">
        <v>15118</v>
      </c>
      <c r="C2522" s="13" t="s">
        <v>10447</v>
      </c>
      <c r="D2522" s="13" t="s">
        <v>10448</v>
      </c>
      <c r="E2522" s="44">
        <v>7306</v>
      </c>
      <c r="F2522" s="13" t="s">
        <v>10449</v>
      </c>
      <c r="G2522" s="23" t="s">
        <v>10450</v>
      </c>
      <c r="H2522" s="42" t="s">
        <v>458</v>
      </c>
      <c r="I2522" s="28" t="s">
        <v>150</v>
      </c>
      <c r="J2522" s="12" t="s">
        <v>393</v>
      </c>
      <c r="K2522" s="28" t="s">
        <v>10486</v>
      </c>
      <c r="L2522" s="12" t="s">
        <v>10452</v>
      </c>
      <c r="M2522" s="12" t="s">
        <v>10453</v>
      </c>
      <c r="N2522" s="12" t="s">
        <v>10454</v>
      </c>
      <c r="O2522" s="26" t="s">
        <v>12571</v>
      </c>
      <c r="P2522" s="26" t="s">
        <v>12572</v>
      </c>
      <c r="Q2522" s="25" t="s">
        <v>456</v>
      </c>
      <c r="R2522" s="26" t="s">
        <v>12573</v>
      </c>
      <c r="S2522" s="15" t="s">
        <v>12574</v>
      </c>
      <c r="T2522" s="52">
        <v>0</v>
      </c>
      <c r="U2522" s="22" t="s">
        <v>11027</v>
      </c>
      <c r="V2522" s="18" t="str">
        <f>+Sitio_Publico[[#This Row],[idcoleccion]]&amp;"-"&amp;Sitio_Publico[[#This Row],[id]]</f>
        <v>000-2521</v>
      </c>
      <c r="W2522" s="18">
        <f>+VLOOKUP(Sitio_Publico[[#This Row],[territorio]],Estructura!$AE$4:$AH$1067,4,0)</f>
        <v>30007306</v>
      </c>
      <c r="X2522" s="18" t="str">
        <f>+VLOOKUP(Sitio_Publico[[#This Row],[tema]],Estructura!$G$4:$J$532,4,0)</f>
        <v>T-2</v>
      </c>
      <c r="Y2522" s="18" t="str">
        <f>+VLOOKUP(Sitio_Publico[[#This Row],[contenido]],Estructura!$L$4:$O$473,4,0)</f>
        <v>C-15</v>
      </c>
      <c r="Z2522" s="18" t="str">
        <f>+VLOOKUP(Sitio_Publico[[#This Row],[Filtro Integrado]],Estructura!$U$4:$W$529,3,0)</f>
        <v>FI-0</v>
      </c>
      <c r="AA2522" s="18" t="str">
        <f>+VLOOKUP(Sitio_Publico[[#This Row],[Muestra]],Estructura!$Y$4:$AB$483,4,0)</f>
        <v>M-000161</v>
      </c>
    </row>
    <row r="2523" spans="1:27" ht="51" x14ac:dyDescent="0.3">
      <c r="A2523" s="16">
        <f t="shared" si="39"/>
        <v>2522</v>
      </c>
      <c r="B2523" s="47" t="s">
        <v>15118</v>
      </c>
      <c r="C2523" s="13" t="s">
        <v>10447</v>
      </c>
      <c r="D2523" s="13" t="s">
        <v>10448</v>
      </c>
      <c r="E2523" s="44">
        <v>13121</v>
      </c>
      <c r="F2523" s="13" t="s">
        <v>10449</v>
      </c>
      <c r="G2523" s="23" t="s">
        <v>10459</v>
      </c>
      <c r="H2523" s="42" t="s">
        <v>458</v>
      </c>
      <c r="I2523" s="28" t="s">
        <v>317</v>
      </c>
      <c r="J2523" s="12" t="s">
        <v>393</v>
      </c>
      <c r="K2523" s="28" t="s">
        <v>10459</v>
      </c>
      <c r="L2523" s="12" t="s">
        <v>10452</v>
      </c>
      <c r="M2523" s="12" t="s">
        <v>10453</v>
      </c>
      <c r="N2523" s="12" t="s">
        <v>10454</v>
      </c>
      <c r="O2523" s="26" t="s">
        <v>12575</v>
      </c>
      <c r="P2523" s="26" t="s">
        <v>12576</v>
      </c>
      <c r="Q2523" s="25" t="s">
        <v>456</v>
      </c>
      <c r="R2523" s="26" t="s">
        <v>12577</v>
      </c>
      <c r="S2523" s="15" t="s">
        <v>12578</v>
      </c>
      <c r="T2523" s="52">
        <v>0</v>
      </c>
      <c r="U2523" s="22" t="s">
        <v>10518</v>
      </c>
      <c r="V2523" s="18" t="str">
        <f>+Sitio_Publico[[#This Row],[idcoleccion]]&amp;"-"&amp;Sitio_Publico[[#This Row],[id]]</f>
        <v>000-2522</v>
      </c>
      <c r="W2523" s="18">
        <f>+VLOOKUP(Sitio_Publico[[#This Row],[territorio]],Estructura!$AE$4:$AH$1067,4,0)</f>
        <v>30013121</v>
      </c>
      <c r="X2523" s="18" t="str">
        <f>+VLOOKUP(Sitio_Publico[[#This Row],[tema]],Estructura!$G$4:$J$532,4,0)</f>
        <v>T-2</v>
      </c>
      <c r="Y2523" s="18" t="str">
        <f>+VLOOKUP(Sitio_Publico[[#This Row],[contenido]],Estructura!$L$4:$O$473,4,0)</f>
        <v>C-16</v>
      </c>
      <c r="Z2523" s="18" t="str">
        <f>+VLOOKUP(Sitio_Publico[[#This Row],[Filtro Integrado]],Estructura!$U$4:$W$529,3,0)</f>
        <v>FI-0</v>
      </c>
      <c r="AA2523" s="18" t="str">
        <f>+VLOOKUP(Sitio_Publico[[#This Row],[Muestra]],Estructura!$Y$4:$AB$483,4,0)</f>
        <v>M-000159</v>
      </c>
    </row>
    <row r="2524" spans="1:27" ht="51" x14ac:dyDescent="0.3">
      <c r="A2524" s="16">
        <f t="shared" si="39"/>
        <v>2523</v>
      </c>
      <c r="B2524" s="47" t="s">
        <v>15118</v>
      </c>
      <c r="C2524" s="13" t="s">
        <v>10447</v>
      </c>
      <c r="D2524" s="13" t="s">
        <v>10448</v>
      </c>
      <c r="E2524" s="44">
        <v>9110</v>
      </c>
      <c r="F2524" s="13" t="s">
        <v>10449</v>
      </c>
      <c r="G2524" s="23" t="s">
        <v>10450</v>
      </c>
      <c r="H2524" s="42" t="s">
        <v>458</v>
      </c>
      <c r="I2524" s="28" t="s">
        <v>225</v>
      </c>
      <c r="J2524" s="12" t="s">
        <v>393</v>
      </c>
      <c r="K2524" s="28" t="s">
        <v>10451</v>
      </c>
      <c r="L2524" s="12" t="s">
        <v>10452</v>
      </c>
      <c r="M2524" s="12" t="s">
        <v>10453</v>
      </c>
      <c r="N2524" s="12" t="s">
        <v>10454</v>
      </c>
      <c r="O2524" s="26" t="s">
        <v>12579</v>
      </c>
      <c r="P2524" s="26" t="s">
        <v>12580</v>
      </c>
      <c r="Q2524" s="25" t="s">
        <v>456</v>
      </c>
      <c r="R2524" s="26" t="s">
        <v>12581</v>
      </c>
      <c r="S2524" s="15" t="s">
        <v>12582</v>
      </c>
      <c r="T2524" s="52">
        <v>0</v>
      </c>
      <c r="U2524" s="22" t="s">
        <v>12583</v>
      </c>
      <c r="V2524" s="18" t="str">
        <f>+Sitio_Publico[[#This Row],[idcoleccion]]&amp;"-"&amp;Sitio_Publico[[#This Row],[id]]</f>
        <v>000-2523</v>
      </c>
      <c r="W2524" s="18">
        <f>+VLOOKUP(Sitio_Publico[[#This Row],[territorio]],Estructura!$AE$4:$AH$1067,4,0)</f>
        <v>30009110</v>
      </c>
      <c r="X2524" s="18" t="str">
        <f>+VLOOKUP(Sitio_Publico[[#This Row],[tema]],Estructura!$G$4:$J$532,4,0)</f>
        <v>T-2</v>
      </c>
      <c r="Y2524" s="18" t="str">
        <f>+VLOOKUP(Sitio_Publico[[#This Row],[contenido]],Estructura!$L$4:$O$473,4,0)</f>
        <v>C-15</v>
      </c>
      <c r="Z2524" s="18" t="str">
        <f>+VLOOKUP(Sitio_Publico[[#This Row],[Filtro Integrado]],Estructura!$U$4:$W$529,3,0)</f>
        <v>FI-0</v>
      </c>
      <c r="AA2524" s="18" t="str">
        <f>+VLOOKUP(Sitio_Publico[[#This Row],[Muestra]],Estructura!$Y$4:$AB$483,4,0)</f>
        <v>M-000158</v>
      </c>
    </row>
    <row r="2525" spans="1:27" ht="40.799999999999997" x14ac:dyDescent="0.3">
      <c r="A2525" s="16">
        <f t="shared" si="39"/>
        <v>2524</v>
      </c>
      <c r="B2525" s="47" t="s">
        <v>15118</v>
      </c>
      <c r="C2525" s="13" t="s">
        <v>10447</v>
      </c>
      <c r="D2525" s="13" t="s">
        <v>10448</v>
      </c>
      <c r="E2525" s="44">
        <v>14104</v>
      </c>
      <c r="F2525" s="13" t="s">
        <v>10449</v>
      </c>
      <c r="G2525" s="23" t="s">
        <v>10473</v>
      </c>
      <c r="H2525" s="42" t="s">
        <v>458</v>
      </c>
      <c r="I2525" s="28" t="s">
        <v>25</v>
      </c>
      <c r="J2525" s="12" t="s">
        <v>393</v>
      </c>
      <c r="K2525" s="28" t="s">
        <v>10473</v>
      </c>
      <c r="L2525" s="12" t="s">
        <v>10452</v>
      </c>
      <c r="M2525" s="12" t="s">
        <v>10453</v>
      </c>
      <c r="N2525" s="12" t="s">
        <v>10454</v>
      </c>
      <c r="O2525" s="26" t="s">
        <v>12584</v>
      </c>
      <c r="P2525" s="26" t="s">
        <v>12585</v>
      </c>
      <c r="Q2525" s="25" t="s">
        <v>456</v>
      </c>
      <c r="R2525" s="26" t="s">
        <v>12586</v>
      </c>
      <c r="S2525" s="15" t="s">
        <v>12587</v>
      </c>
      <c r="T2525" s="52">
        <v>0</v>
      </c>
      <c r="U2525" s="22" t="s">
        <v>12588</v>
      </c>
      <c r="V2525" s="18" t="str">
        <f>+Sitio_Publico[[#This Row],[idcoleccion]]&amp;"-"&amp;Sitio_Publico[[#This Row],[id]]</f>
        <v>000-2524</v>
      </c>
      <c r="W2525" s="18">
        <f>+VLOOKUP(Sitio_Publico[[#This Row],[territorio]],Estructura!$AE$4:$AH$1067,4,0)</f>
        <v>30014104</v>
      </c>
      <c r="X2525" s="18" t="str">
        <f>+VLOOKUP(Sitio_Publico[[#This Row],[tema]],Estructura!$G$4:$J$532,4,0)</f>
        <v>T-2</v>
      </c>
      <c r="Y2525" s="18" t="str">
        <f>+VLOOKUP(Sitio_Publico[[#This Row],[contenido]],Estructura!$L$4:$O$473,4,0)</f>
        <v>C-18</v>
      </c>
      <c r="Z2525" s="18" t="str">
        <f>+VLOOKUP(Sitio_Publico[[#This Row],[Filtro Integrado]],Estructura!$U$4:$W$529,3,0)</f>
        <v>FI-0</v>
      </c>
      <c r="AA2525" s="18" t="str">
        <f>+VLOOKUP(Sitio_Publico[[#This Row],[Muestra]],Estructura!$Y$4:$AB$483,4,0)</f>
        <v>M-000160</v>
      </c>
    </row>
    <row r="2526" spans="1:27" ht="51" x14ac:dyDescent="0.3">
      <c r="A2526" s="16">
        <f t="shared" si="39"/>
        <v>2525</v>
      </c>
      <c r="B2526" s="47" t="s">
        <v>15118</v>
      </c>
      <c r="C2526" s="13" t="s">
        <v>10447</v>
      </c>
      <c r="D2526" s="13" t="s">
        <v>10448</v>
      </c>
      <c r="E2526" s="44">
        <v>7406</v>
      </c>
      <c r="F2526" s="13" t="s">
        <v>10449</v>
      </c>
      <c r="G2526" s="23" t="s">
        <v>10459</v>
      </c>
      <c r="H2526" s="42" t="s">
        <v>458</v>
      </c>
      <c r="I2526" s="28" t="s">
        <v>159</v>
      </c>
      <c r="J2526" s="12" t="s">
        <v>393</v>
      </c>
      <c r="K2526" s="28" t="s">
        <v>10459</v>
      </c>
      <c r="L2526" s="12" t="s">
        <v>10474</v>
      </c>
      <c r="M2526" s="12" t="s">
        <v>10453</v>
      </c>
      <c r="N2526" s="12" t="s">
        <v>10454</v>
      </c>
      <c r="O2526" s="26" t="s">
        <v>12589</v>
      </c>
      <c r="P2526" s="26" t="s">
        <v>12590</v>
      </c>
      <c r="Q2526" s="25" t="s">
        <v>10482</v>
      </c>
      <c r="R2526" s="26" t="s">
        <v>12591</v>
      </c>
      <c r="S2526" s="15" t="s">
        <v>12592</v>
      </c>
      <c r="T2526" s="52">
        <v>0</v>
      </c>
      <c r="U2526" s="22" t="s">
        <v>12593</v>
      </c>
      <c r="V2526" s="18" t="str">
        <f>+Sitio_Publico[[#This Row],[idcoleccion]]&amp;"-"&amp;Sitio_Publico[[#This Row],[id]]</f>
        <v>000-2525</v>
      </c>
      <c r="W2526" s="18">
        <f>+VLOOKUP(Sitio_Publico[[#This Row],[territorio]],Estructura!$AE$4:$AH$1067,4,0)</f>
        <v>30007406</v>
      </c>
      <c r="X2526" s="18" t="str">
        <f>+VLOOKUP(Sitio_Publico[[#This Row],[tema]],Estructura!$G$4:$J$532,4,0)</f>
        <v>T-2</v>
      </c>
      <c r="Y2526" s="18" t="str">
        <f>+VLOOKUP(Sitio_Publico[[#This Row],[contenido]],Estructura!$L$4:$O$473,4,0)</f>
        <v>C-16</v>
      </c>
      <c r="Z2526" s="18" t="str">
        <f>+VLOOKUP(Sitio_Publico[[#This Row],[Filtro Integrado]],Estructura!$U$4:$W$529,3,0)</f>
        <v>FI-0</v>
      </c>
      <c r="AA2526" s="18" t="str">
        <f>+VLOOKUP(Sitio_Publico[[#This Row],[Muestra]],Estructura!$Y$4:$AB$483,4,0)</f>
        <v>M-000159</v>
      </c>
    </row>
    <row r="2527" spans="1:27" ht="51" x14ac:dyDescent="0.3">
      <c r="A2527" s="16">
        <f t="shared" si="39"/>
        <v>2526</v>
      </c>
      <c r="B2527" s="47" t="s">
        <v>15118</v>
      </c>
      <c r="C2527" s="13" t="s">
        <v>10447</v>
      </c>
      <c r="D2527" s="13" t="s">
        <v>10448</v>
      </c>
      <c r="E2527" s="44">
        <v>13123</v>
      </c>
      <c r="F2527" s="13" t="s">
        <v>10449</v>
      </c>
      <c r="G2527" s="23" t="s">
        <v>10450</v>
      </c>
      <c r="H2527" s="42" t="s">
        <v>458</v>
      </c>
      <c r="I2527" s="28" t="s">
        <v>319</v>
      </c>
      <c r="J2527" s="12" t="s">
        <v>393</v>
      </c>
      <c r="K2527" s="28" t="s">
        <v>10486</v>
      </c>
      <c r="L2527" s="12" t="s">
        <v>10452</v>
      </c>
      <c r="M2527" s="12" t="s">
        <v>10453</v>
      </c>
      <c r="N2527" s="12" t="s">
        <v>10454</v>
      </c>
      <c r="O2527" s="26" t="s">
        <v>12594</v>
      </c>
      <c r="P2527" s="26" t="s">
        <v>12595</v>
      </c>
      <c r="Q2527" s="25" t="s">
        <v>456</v>
      </c>
      <c r="R2527" s="26" t="s">
        <v>12596</v>
      </c>
      <c r="S2527" s="15" t="s">
        <v>12597</v>
      </c>
      <c r="T2527" s="52">
        <v>0</v>
      </c>
      <c r="U2527" s="22" t="s">
        <v>10928</v>
      </c>
      <c r="V2527" s="18" t="str">
        <f>+Sitio_Publico[[#This Row],[idcoleccion]]&amp;"-"&amp;Sitio_Publico[[#This Row],[id]]</f>
        <v>000-2526</v>
      </c>
      <c r="W2527" s="18">
        <f>+VLOOKUP(Sitio_Publico[[#This Row],[territorio]],Estructura!$AE$4:$AH$1067,4,0)</f>
        <v>30013123</v>
      </c>
      <c r="X2527" s="18" t="str">
        <f>+VLOOKUP(Sitio_Publico[[#This Row],[tema]],Estructura!$G$4:$J$532,4,0)</f>
        <v>T-2</v>
      </c>
      <c r="Y2527" s="18" t="str">
        <f>+VLOOKUP(Sitio_Publico[[#This Row],[contenido]],Estructura!$L$4:$O$473,4,0)</f>
        <v>C-15</v>
      </c>
      <c r="Z2527" s="18" t="str">
        <f>+VLOOKUP(Sitio_Publico[[#This Row],[Filtro Integrado]],Estructura!$U$4:$W$529,3,0)</f>
        <v>FI-0</v>
      </c>
      <c r="AA2527" s="18" t="str">
        <f>+VLOOKUP(Sitio_Publico[[#This Row],[Muestra]],Estructura!$Y$4:$AB$483,4,0)</f>
        <v>M-000161</v>
      </c>
    </row>
    <row r="2528" spans="1:27" ht="40.799999999999997" x14ac:dyDescent="0.3">
      <c r="A2528" s="16">
        <f t="shared" si="39"/>
        <v>2527</v>
      </c>
      <c r="B2528" s="47" t="s">
        <v>15118</v>
      </c>
      <c r="C2528" s="13" t="s">
        <v>10447</v>
      </c>
      <c r="D2528" s="13" t="s">
        <v>10448</v>
      </c>
      <c r="E2528" s="44">
        <v>8306</v>
      </c>
      <c r="F2528" s="13" t="s">
        <v>10449</v>
      </c>
      <c r="G2528" s="23" t="s">
        <v>10473</v>
      </c>
      <c r="H2528" s="42" t="s">
        <v>458</v>
      </c>
      <c r="I2528" s="28" t="s">
        <v>186</v>
      </c>
      <c r="J2528" s="12" t="s">
        <v>393</v>
      </c>
      <c r="K2528" s="28" t="s">
        <v>10473</v>
      </c>
      <c r="L2528" s="12" t="s">
        <v>10452</v>
      </c>
      <c r="M2528" s="12" t="s">
        <v>10453</v>
      </c>
      <c r="N2528" s="12" t="s">
        <v>10454</v>
      </c>
      <c r="O2528" s="26" t="s">
        <v>12598</v>
      </c>
      <c r="P2528" s="26" t="s">
        <v>12599</v>
      </c>
      <c r="Q2528" s="25" t="s">
        <v>456</v>
      </c>
      <c r="R2528" s="26" t="s">
        <v>12600</v>
      </c>
      <c r="S2528" s="15" t="s">
        <v>12601</v>
      </c>
      <c r="T2528" s="52">
        <v>0</v>
      </c>
      <c r="U2528" s="22" t="s">
        <v>12602</v>
      </c>
      <c r="V2528" s="18" t="str">
        <f>+Sitio_Publico[[#This Row],[idcoleccion]]&amp;"-"&amp;Sitio_Publico[[#This Row],[id]]</f>
        <v>000-2527</v>
      </c>
      <c r="W2528" s="18">
        <f>+VLOOKUP(Sitio_Publico[[#This Row],[territorio]],Estructura!$AE$4:$AH$1067,4,0)</f>
        <v>30008306</v>
      </c>
      <c r="X2528" s="18" t="str">
        <f>+VLOOKUP(Sitio_Publico[[#This Row],[tema]],Estructura!$G$4:$J$532,4,0)</f>
        <v>T-2</v>
      </c>
      <c r="Y2528" s="18" t="str">
        <f>+VLOOKUP(Sitio_Publico[[#This Row],[contenido]],Estructura!$L$4:$O$473,4,0)</f>
        <v>C-18</v>
      </c>
      <c r="Z2528" s="18" t="str">
        <f>+VLOOKUP(Sitio_Publico[[#This Row],[Filtro Integrado]],Estructura!$U$4:$W$529,3,0)</f>
        <v>FI-0</v>
      </c>
      <c r="AA2528" s="18" t="str">
        <f>+VLOOKUP(Sitio_Publico[[#This Row],[Muestra]],Estructura!$Y$4:$AB$483,4,0)</f>
        <v>M-000160</v>
      </c>
    </row>
    <row r="2529" spans="1:27" ht="40.799999999999997" x14ac:dyDescent="0.3">
      <c r="A2529" s="16">
        <f t="shared" si="39"/>
        <v>2528</v>
      </c>
      <c r="B2529" s="47" t="s">
        <v>15118</v>
      </c>
      <c r="C2529" s="13" t="s">
        <v>10447</v>
      </c>
      <c r="D2529" s="13" t="s">
        <v>10448</v>
      </c>
      <c r="E2529" s="44">
        <v>4105</v>
      </c>
      <c r="F2529" s="13" t="s">
        <v>10449</v>
      </c>
      <c r="G2529" s="23" t="s">
        <v>10473</v>
      </c>
      <c r="H2529" s="42" t="s">
        <v>458</v>
      </c>
      <c r="I2529" s="28" t="s">
        <v>53</v>
      </c>
      <c r="J2529" s="12" t="s">
        <v>393</v>
      </c>
      <c r="K2529" s="28" t="s">
        <v>10473</v>
      </c>
      <c r="L2529" s="12" t="s">
        <v>10474</v>
      </c>
      <c r="M2529" s="12" t="s">
        <v>10453</v>
      </c>
      <c r="N2529" s="12" t="s">
        <v>10454</v>
      </c>
      <c r="O2529" s="26" t="s">
        <v>12603</v>
      </c>
      <c r="P2529" s="26" t="s">
        <v>12604</v>
      </c>
      <c r="Q2529" s="25" t="s">
        <v>10495</v>
      </c>
      <c r="R2529" s="26" t="s">
        <v>12605</v>
      </c>
      <c r="S2529" s="15" t="s">
        <v>12606</v>
      </c>
      <c r="T2529" s="52">
        <v>0</v>
      </c>
      <c r="U2529" s="22" t="s">
        <v>1725</v>
      </c>
      <c r="V2529" s="18" t="str">
        <f>+Sitio_Publico[[#This Row],[idcoleccion]]&amp;"-"&amp;Sitio_Publico[[#This Row],[id]]</f>
        <v>000-2528</v>
      </c>
      <c r="W2529" s="18">
        <f>+VLOOKUP(Sitio_Publico[[#This Row],[territorio]],Estructura!$AE$4:$AH$1067,4,0)</f>
        <v>30004105</v>
      </c>
      <c r="X2529" s="18" t="str">
        <f>+VLOOKUP(Sitio_Publico[[#This Row],[tema]],Estructura!$G$4:$J$532,4,0)</f>
        <v>T-2</v>
      </c>
      <c r="Y2529" s="18" t="str">
        <f>+VLOOKUP(Sitio_Publico[[#This Row],[contenido]],Estructura!$L$4:$O$473,4,0)</f>
        <v>C-18</v>
      </c>
      <c r="Z2529" s="18" t="str">
        <f>+VLOOKUP(Sitio_Publico[[#This Row],[Filtro Integrado]],Estructura!$U$4:$W$529,3,0)</f>
        <v>FI-0</v>
      </c>
      <c r="AA2529" s="18" t="str">
        <f>+VLOOKUP(Sitio_Publico[[#This Row],[Muestra]],Estructura!$Y$4:$AB$483,4,0)</f>
        <v>M-000160</v>
      </c>
    </row>
    <row r="2530" spans="1:27" ht="40.799999999999997" x14ac:dyDescent="0.3">
      <c r="A2530" s="16">
        <f t="shared" si="39"/>
        <v>2529</v>
      </c>
      <c r="B2530" s="47" t="s">
        <v>15118</v>
      </c>
      <c r="C2530" s="13" t="s">
        <v>10447</v>
      </c>
      <c r="D2530" s="13" t="s">
        <v>10448</v>
      </c>
      <c r="E2530" s="44">
        <v>4201</v>
      </c>
      <c r="F2530" s="13" t="s">
        <v>10449</v>
      </c>
      <c r="G2530" s="23" t="s">
        <v>10473</v>
      </c>
      <c r="H2530" s="42" t="s">
        <v>458</v>
      </c>
      <c r="I2530" s="28" t="s">
        <v>55</v>
      </c>
      <c r="J2530" s="12" t="s">
        <v>393</v>
      </c>
      <c r="K2530" s="28" t="s">
        <v>10473</v>
      </c>
      <c r="L2530" s="12" t="s">
        <v>10452</v>
      </c>
      <c r="M2530" s="12" t="s">
        <v>10453</v>
      </c>
      <c r="N2530" s="12" t="s">
        <v>10454</v>
      </c>
      <c r="O2530" s="26" t="s">
        <v>12607</v>
      </c>
      <c r="P2530" s="26" t="s">
        <v>12608</v>
      </c>
      <c r="Q2530" s="25" t="s">
        <v>456</v>
      </c>
      <c r="R2530" s="26" t="s">
        <v>12609</v>
      </c>
      <c r="S2530" s="15" t="s">
        <v>12610</v>
      </c>
      <c r="T2530" s="52">
        <v>0</v>
      </c>
      <c r="U2530" s="22" t="s">
        <v>12611</v>
      </c>
      <c r="V2530" s="18" t="str">
        <f>+Sitio_Publico[[#This Row],[idcoleccion]]&amp;"-"&amp;Sitio_Publico[[#This Row],[id]]</f>
        <v>000-2529</v>
      </c>
      <c r="W2530" s="18">
        <f>+VLOOKUP(Sitio_Publico[[#This Row],[territorio]],Estructura!$AE$4:$AH$1067,4,0)</f>
        <v>30004201</v>
      </c>
      <c r="X2530" s="18" t="str">
        <f>+VLOOKUP(Sitio_Publico[[#This Row],[tema]],Estructura!$G$4:$J$532,4,0)</f>
        <v>T-2</v>
      </c>
      <c r="Y2530" s="18" t="str">
        <f>+VLOOKUP(Sitio_Publico[[#This Row],[contenido]],Estructura!$L$4:$O$473,4,0)</f>
        <v>C-18</v>
      </c>
      <c r="Z2530" s="18" t="str">
        <f>+VLOOKUP(Sitio_Publico[[#This Row],[Filtro Integrado]],Estructura!$U$4:$W$529,3,0)</f>
        <v>FI-0</v>
      </c>
      <c r="AA2530" s="18" t="str">
        <f>+VLOOKUP(Sitio_Publico[[#This Row],[Muestra]],Estructura!$Y$4:$AB$483,4,0)</f>
        <v>M-000160</v>
      </c>
    </row>
    <row r="2531" spans="1:27" ht="51" x14ac:dyDescent="0.3">
      <c r="A2531" s="16">
        <f t="shared" si="39"/>
        <v>2530</v>
      </c>
      <c r="B2531" s="47" t="s">
        <v>15118</v>
      </c>
      <c r="C2531" s="13" t="s">
        <v>10447</v>
      </c>
      <c r="D2531" s="13" t="s">
        <v>10448</v>
      </c>
      <c r="E2531" s="44">
        <v>9121</v>
      </c>
      <c r="F2531" s="13" t="s">
        <v>10449</v>
      </c>
      <c r="G2531" s="23" t="s">
        <v>10466</v>
      </c>
      <c r="H2531" s="42" t="s">
        <v>458</v>
      </c>
      <c r="I2531" s="28" t="s">
        <v>236</v>
      </c>
      <c r="J2531" s="12" t="s">
        <v>393</v>
      </c>
      <c r="K2531" s="28" t="s">
        <v>10524</v>
      </c>
      <c r="L2531" s="12" t="s">
        <v>10452</v>
      </c>
      <c r="M2531" s="12" t="s">
        <v>10453</v>
      </c>
      <c r="N2531" s="12" t="s">
        <v>10454</v>
      </c>
      <c r="O2531" s="26" t="s">
        <v>12612</v>
      </c>
      <c r="P2531" s="26" t="s">
        <v>12613</v>
      </c>
      <c r="Q2531" s="25" t="s">
        <v>456</v>
      </c>
      <c r="R2531" s="26" t="s">
        <v>12614</v>
      </c>
      <c r="S2531" s="15" t="s">
        <v>12615</v>
      </c>
      <c r="T2531" s="52">
        <v>0</v>
      </c>
      <c r="U2531" s="22" t="s">
        <v>10988</v>
      </c>
      <c r="V2531" s="18" t="str">
        <f>+Sitio_Publico[[#This Row],[idcoleccion]]&amp;"-"&amp;Sitio_Publico[[#This Row],[id]]</f>
        <v>000-2530</v>
      </c>
      <c r="W2531" s="18">
        <f>+VLOOKUP(Sitio_Publico[[#This Row],[territorio]],Estructura!$AE$4:$AH$1067,4,0)</f>
        <v>30009121</v>
      </c>
      <c r="X2531" s="18" t="str">
        <f>+VLOOKUP(Sitio_Publico[[#This Row],[tema]],Estructura!$G$4:$J$532,4,0)</f>
        <v>T-2</v>
      </c>
      <c r="Y2531" s="18" t="str">
        <f>+VLOOKUP(Sitio_Publico[[#This Row],[contenido]],Estructura!$L$4:$O$473,4,0)</f>
        <v>C-17</v>
      </c>
      <c r="Z2531" s="18" t="str">
        <f>+VLOOKUP(Sitio_Publico[[#This Row],[Filtro Integrado]],Estructura!$U$4:$W$529,3,0)</f>
        <v>FI-0</v>
      </c>
      <c r="AA2531" s="18" t="str">
        <f>+VLOOKUP(Sitio_Publico[[#This Row],[Muestra]],Estructura!$Y$4:$AB$483,4,0)</f>
        <v>M-00048</v>
      </c>
    </row>
    <row r="2532" spans="1:27" ht="40.799999999999997" x14ac:dyDescent="0.3">
      <c r="A2532" s="16">
        <f t="shared" si="39"/>
        <v>2531</v>
      </c>
      <c r="B2532" s="47" t="s">
        <v>15118</v>
      </c>
      <c r="C2532" s="13" t="s">
        <v>10447</v>
      </c>
      <c r="D2532" s="13" t="s">
        <v>10448</v>
      </c>
      <c r="E2532" s="44">
        <v>6110</v>
      </c>
      <c r="F2532" s="13" t="s">
        <v>10449</v>
      </c>
      <c r="G2532" s="23" t="s">
        <v>10473</v>
      </c>
      <c r="H2532" s="42" t="s">
        <v>458</v>
      </c>
      <c r="I2532" s="28" t="s">
        <v>109</v>
      </c>
      <c r="J2532" s="12" t="s">
        <v>393</v>
      </c>
      <c r="K2532" s="28" t="s">
        <v>10473</v>
      </c>
      <c r="L2532" s="12" t="s">
        <v>10474</v>
      </c>
      <c r="M2532" s="12" t="s">
        <v>10453</v>
      </c>
      <c r="N2532" s="12" t="s">
        <v>10454</v>
      </c>
      <c r="O2532" s="26" t="s">
        <v>12616</v>
      </c>
      <c r="P2532" s="26" t="s">
        <v>12617</v>
      </c>
      <c r="Q2532" s="25" t="s">
        <v>10495</v>
      </c>
      <c r="R2532" s="26" t="s">
        <v>12618</v>
      </c>
      <c r="S2532" s="15" t="s">
        <v>12619</v>
      </c>
      <c r="T2532" s="52">
        <v>0</v>
      </c>
      <c r="U2532" s="22" t="s">
        <v>12620</v>
      </c>
      <c r="V2532" s="18" t="str">
        <f>+Sitio_Publico[[#This Row],[idcoleccion]]&amp;"-"&amp;Sitio_Publico[[#This Row],[id]]</f>
        <v>000-2531</v>
      </c>
      <c r="W2532" s="18">
        <f>+VLOOKUP(Sitio_Publico[[#This Row],[territorio]],Estructura!$AE$4:$AH$1067,4,0)</f>
        <v>30006110</v>
      </c>
      <c r="X2532" s="18" t="str">
        <f>+VLOOKUP(Sitio_Publico[[#This Row],[tema]],Estructura!$G$4:$J$532,4,0)</f>
        <v>T-2</v>
      </c>
      <c r="Y2532" s="18" t="str">
        <f>+VLOOKUP(Sitio_Publico[[#This Row],[contenido]],Estructura!$L$4:$O$473,4,0)</f>
        <v>C-18</v>
      </c>
      <c r="Z2532" s="18" t="str">
        <f>+VLOOKUP(Sitio_Publico[[#This Row],[Filtro Integrado]],Estructura!$U$4:$W$529,3,0)</f>
        <v>FI-0</v>
      </c>
      <c r="AA2532" s="18" t="str">
        <f>+VLOOKUP(Sitio_Publico[[#This Row],[Muestra]],Estructura!$Y$4:$AB$483,4,0)</f>
        <v>M-000160</v>
      </c>
    </row>
    <row r="2533" spans="1:27" ht="40.799999999999997" x14ac:dyDescent="0.3">
      <c r="A2533" s="16">
        <f t="shared" si="39"/>
        <v>2532</v>
      </c>
      <c r="B2533" s="47" t="s">
        <v>15118</v>
      </c>
      <c r="C2533" s="13" t="s">
        <v>10447</v>
      </c>
      <c r="D2533" s="13" t="s">
        <v>10448</v>
      </c>
      <c r="E2533" s="44">
        <v>13110</v>
      </c>
      <c r="F2533" s="13" t="s">
        <v>10449</v>
      </c>
      <c r="G2533" s="23" t="s">
        <v>10473</v>
      </c>
      <c r="H2533" s="42" t="s">
        <v>458</v>
      </c>
      <c r="I2533" s="28" t="s">
        <v>306</v>
      </c>
      <c r="J2533" s="12" t="s">
        <v>393</v>
      </c>
      <c r="K2533" s="28" t="s">
        <v>10473</v>
      </c>
      <c r="L2533" s="12" t="s">
        <v>10474</v>
      </c>
      <c r="M2533" s="12" t="s">
        <v>10453</v>
      </c>
      <c r="N2533" s="12" t="s">
        <v>10454</v>
      </c>
      <c r="O2533" s="26" t="s">
        <v>12621</v>
      </c>
      <c r="P2533" s="26" t="s">
        <v>12622</v>
      </c>
      <c r="Q2533" s="25" t="s">
        <v>10495</v>
      </c>
      <c r="R2533" s="26" t="s">
        <v>12623</v>
      </c>
      <c r="S2533" s="15" t="s">
        <v>12624</v>
      </c>
      <c r="T2533" s="52">
        <v>0</v>
      </c>
      <c r="U2533" s="22" t="s">
        <v>12625</v>
      </c>
      <c r="V2533" s="18" t="str">
        <f>+Sitio_Publico[[#This Row],[idcoleccion]]&amp;"-"&amp;Sitio_Publico[[#This Row],[id]]</f>
        <v>000-2532</v>
      </c>
      <c r="W2533" s="18">
        <f>+VLOOKUP(Sitio_Publico[[#This Row],[territorio]],Estructura!$AE$4:$AH$1067,4,0)</f>
        <v>30013110</v>
      </c>
      <c r="X2533" s="18" t="str">
        <f>+VLOOKUP(Sitio_Publico[[#This Row],[tema]],Estructura!$G$4:$J$532,4,0)</f>
        <v>T-2</v>
      </c>
      <c r="Y2533" s="18" t="str">
        <f>+VLOOKUP(Sitio_Publico[[#This Row],[contenido]],Estructura!$L$4:$O$473,4,0)</f>
        <v>C-18</v>
      </c>
      <c r="Z2533" s="18" t="str">
        <f>+VLOOKUP(Sitio_Publico[[#This Row],[Filtro Integrado]],Estructura!$U$4:$W$529,3,0)</f>
        <v>FI-0</v>
      </c>
      <c r="AA2533" s="18" t="str">
        <f>+VLOOKUP(Sitio_Publico[[#This Row],[Muestra]],Estructura!$Y$4:$AB$483,4,0)</f>
        <v>M-000160</v>
      </c>
    </row>
    <row r="2534" spans="1:27" ht="51" x14ac:dyDescent="0.3">
      <c r="A2534" s="16">
        <f t="shared" si="39"/>
        <v>2533</v>
      </c>
      <c r="B2534" s="47" t="s">
        <v>15118</v>
      </c>
      <c r="C2534" s="13" t="s">
        <v>10447</v>
      </c>
      <c r="D2534" s="13" t="s">
        <v>10448</v>
      </c>
      <c r="E2534" s="44">
        <v>15201</v>
      </c>
      <c r="F2534" s="13" t="s">
        <v>10449</v>
      </c>
      <c r="G2534" s="23" t="s">
        <v>10450</v>
      </c>
      <c r="H2534" s="42" t="s">
        <v>458</v>
      </c>
      <c r="I2534" s="28" t="s">
        <v>361</v>
      </c>
      <c r="J2534" s="12" t="s">
        <v>393</v>
      </c>
      <c r="K2534" s="28" t="s">
        <v>10451</v>
      </c>
      <c r="L2534" s="12" t="s">
        <v>10452</v>
      </c>
      <c r="M2534" s="12" t="s">
        <v>10453</v>
      </c>
      <c r="N2534" s="12" t="s">
        <v>10454</v>
      </c>
      <c r="O2534" s="26" t="s">
        <v>12626</v>
      </c>
      <c r="P2534" s="26" t="s">
        <v>12627</v>
      </c>
      <c r="Q2534" s="25" t="s">
        <v>456</v>
      </c>
      <c r="R2534" s="26" t="s">
        <v>12628</v>
      </c>
      <c r="S2534" s="15" t="s">
        <v>12629</v>
      </c>
      <c r="T2534" s="52">
        <v>0</v>
      </c>
      <c r="U2534" s="22" t="s">
        <v>12630</v>
      </c>
      <c r="V2534" s="18" t="str">
        <f>+Sitio_Publico[[#This Row],[idcoleccion]]&amp;"-"&amp;Sitio_Publico[[#This Row],[id]]</f>
        <v>000-2533</v>
      </c>
      <c r="W2534" s="18">
        <f>+VLOOKUP(Sitio_Publico[[#This Row],[territorio]],Estructura!$AE$4:$AH$1067,4,0)</f>
        <v>30015201</v>
      </c>
      <c r="X2534" s="18" t="str">
        <f>+VLOOKUP(Sitio_Publico[[#This Row],[tema]],Estructura!$G$4:$J$532,4,0)</f>
        <v>T-2</v>
      </c>
      <c r="Y2534" s="18" t="str">
        <f>+VLOOKUP(Sitio_Publico[[#This Row],[contenido]],Estructura!$L$4:$O$473,4,0)</f>
        <v>C-15</v>
      </c>
      <c r="Z2534" s="18" t="str">
        <f>+VLOOKUP(Sitio_Publico[[#This Row],[Filtro Integrado]],Estructura!$U$4:$W$529,3,0)</f>
        <v>FI-0</v>
      </c>
      <c r="AA2534" s="18" t="str">
        <f>+VLOOKUP(Sitio_Publico[[#This Row],[Muestra]],Estructura!$Y$4:$AB$483,4,0)</f>
        <v>M-000158</v>
      </c>
    </row>
    <row r="2535" spans="1:27" ht="40.799999999999997" x14ac:dyDescent="0.3">
      <c r="A2535" s="16">
        <f t="shared" si="39"/>
        <v>2534</v>
      </c>
      <c r="B2535" s="47" t="s">
        <v>15118</v>
      </c>
      <c r="C2535" s="13" t="s">
        <v>10447</v>
      </c>
      <c r="D2535" s="13" t="s">
        <v>10448</v>
      </c>
      <c r="E2535" s="44">
        <v>7</v>
      </c>
      <c r="F2535" s="13" t="s">
        <v>10465</v>
      </c>
      <c r="G2535" s="23" t="s">
        <v>10883</v>
      </c>
      <c r="H2535" s="42" t="s">
        <v>457</v>
      </c>
      <c r="I2535" s="28" t="s">
        <v>370</v>
      </c>
      <c r="J2535" s="12" t="s">
        <v>393</v>
      </c>
      <c r="K2535" s="28" t="s">
        <v>10883</v>
      </c>
      <c r="L2535" s="12" t="s">
        <v>10452</v>
      </c>
      <c r="M2535" s="12" t="s">
        <v>10453</v>
      </c>
      <c r="N2535" s="12" t="s">
        <v>10454</v>
      </c>
      <c r="O2535" s="26" t="s">
        <v>12631</v>
      </c>
      <c r="P2535" s="26" t="s">
        <v>12632</v>
      </c>
      <c r="Q2535" s="25" t="s">
        <v>456</v>
      </c>
      <c r="R2535" s="26" t="s">
        <v>12633</v>
      </c>
      <c r="S2535" s="15" t="s">
        <v>12634</v>
      </c>
      <c r="T2535" s="52">
        <v>0</v>
      </c>
      <c r="U2535" s="22" t="s">
        <v>4596</v>
      </c>
      <c r="V2535" s="18" t="str">
        <f>+Sitio_Publico[[#This Row],[idcoleccion]]&amp;"-"&amp;Sitio_Publico[[#This Row],[id]]</f>
        <v>000-2534</v>
      </c>
      <c r="W2535" s="18">
        <f>+VLOOKUP(Sitio_Publico[[#This Row],[territorio]],Estructura!$AE$4:$AH$1067,4,0)</f>
        <v>20000007</v>
      </c>
      <c r="X2535" s="18" t="str">
        <f>+VLOOKUP(Sitio_Publico[[#This Row],[tema]],Estructura!$G$4:$J$532,4,0)</f>
        <v>T-1</v>
      </c>
      <c r="Y2535" s="18" t="str">
        <f>+VLOOKUP(Sitio_Publico[[#This Row],[contenido]],Estructura!$L$4:$O$473,4,0)</f>
        <v>C-19</v>
      </c>
      <c r="Z2535" s="18" t="str">
        <f>+VLOOKUP(Sitio_Publico[[#This Row],[Filtro Integrado]],Estructura!$U$4:$W$529,3,0)</f>
        <v>FI-0</v>
      </c>
      <c r="AA2535" s="18" t="str">
        <f>+VLOOKUP(Sitio_Publico[[#This Row],[Muestra]],Estructura!$Y$4:$AB$483,4,0)</f>
        <v>M-000164</v>
      </c>
    </row>
    <row r="2536" spans="1:27" ht="51" x14ac:dyDescent="0.3">
      <c r="A2536" s="16">
        <f t="shared" si="39"/>
        <v>2535</v>
      </c>
      <c r="B2536" s="47" t="s">
        <v>15118</v>
      </c>
      <c r="C2536" s="13" t="s">
        <v>10447</v>
      </c>
      <c r="D2536" s="13" t="s">
        <v>10448</v>
      </c>
      <c r="E2536" s="44">
        <v>13103</v>
      </c>
      <c r="F2536" s="13" t="s">
        <v>10449</v>
      </c>
      <c r="G2536" s="23" t="s">
        <v>10450</v>
      </c>
      <c r="H2536" s="42" t="s">
        <v>458</v>
      </c>
      <c r="I2536" s="28" t="s">
        <v>299</v>
      </c>
      <c r="J2536" s="12" t="s">
        <v>393</v>
      </c>
      <c r="K2536" s="28" t="s">
        <v>10451</v>
      </c>
      <c r="L2536" s="12" t="s">
        <v>10452</v>
      </c>
      <c r="M2536" s="12" t="s">
        <v>10453</v>
      </c>
      <c r="N2536" s="12" t="s">
        <v>10454</v>
      </c>
      <c r="O2536" s="26" t="s">
        <v>12635</v>
      </c>
      <c r="P2536" s="26" t="s">
        <v>12636</v>
      </c>
      <c r="Q2536" s="25" t="s">
        <v>456</v>
      </c>
      <c r="R2536" s="26" t="s">
        <v>12637</v>
      </c>
      <c r="S2536" s="15" t="s">
        <v>12638</v>
      </c>
      <c r="T2536" s="52">
        <v>0</v>
      </c>
      <c r="U2536" s="22" t="s">
        <v>11773</v>
      </c>
      <c r="V2536" s="18" t="str">
        <f>+Sitio_Publico[[#This Row],[idcoleccion]]&amp;"-"&amp;Sitio_Publico[[#This Row],[id]]</f>
        <v>000-2535</v>
      </c>
      <c r="W2536" s="18">
        <f>+VLOOKUP(Sitio_Publico[[#This Row],[territorio]],Estructura!$AE$4:$AH$1067,4,0)</f>
        <v>30013103</v>
      </c>
      <c r="X2536" s="18" t="str">
        <f>+VLOOKUP(Sitio_Publico[[#This Row],[tema]],Estructura!$G$4:$J$532,4,0)</f>
        <v>T-2</v>
      </c>
      <c r="Y2536" s="18" t="str">
        <f>+VLOOKUP(Sitio_Publico[[#This Row],[contenido]],Estructura!$L$4:$O$473,4,0)</f>
        <v>C-15</v>
      </c>
      <c r="Z2536" s="18" t="str">
        <f>+VLOOKUP(Sitio_Publico[[#This Row],[Filtro Integrado]],Estructura!$U$4:$W$529,3,0)</f>
        <v>FI-0</v>
      </c>
      <c r="AA2536" s="18" t="str">
        <f>+VLOOKUP(Sitio_Publico[[#This Row],[Muestra]],Estructura!$Y$4:$AB$483,4,0)</f>
        <v>M-000158</v>
      </c>
    </row>
    <row r="2537" spans="1:27" ht="40.799999999999997" x14ac:dyDescent="0.3">
      <c r="A2537" s="16">
        <f t="shared" si="39"/>
        <v>2536</v>
      </c>
      <c r="B2537" s="47" t="s">
        <v>15118</v>
      </c>
      <c r="C2537" s="13" t="s">
        <v>10447</v>
      </c>
      <c r="D2537" s="13" t="s">
        <v>10448</v>
      </c>
      <c r="E2537" s="44">
        <v>5405</v>
      </c>
      <c r="F2537" s="13" t="s">
        <v>10449</v>
      </c>
      <c r="G2537" s="23" t="s">
        <v>10473</v>
      </c>
      <c r="H2537" s="42" t="s">
        <v>458</v>
      </c>
      <c r="I2537" s="28" t="s">
        <v>78</v>
      </c>
      <c r="J2537" s="12" t="s">
        <v>393</v>
      </c>
      <c r="K2537" s="28" t="s">
        <v>10473</v>
      </c>
      <c r="L2537" s="12" t="s">
        <v>10452</v>
      </c>
      <c r="M2537" s="12" t="s">
        <v>10453</v>
      </c>
      <c r="N2537" s="12" t="s">
        <v>10454</v>
      </c>
      <c r="O2537" s="26" t="s">
        <v>12639</v>
      </c>
      <c r="P2537" s="26" t="s">
        <v>12640</v>
      </c>
      <c r="Q2537" s="25" t="s">
        <v>456</v>
      </c>
      <c r="R2537" s="26" t="s">
        <v>12641</v>
      </c>
      <c r="S2537" s="15" t="s">
        <v>12642</v>
      </c>
      <c r="T2537" s="52">
        <v>0</v>
      </c>
      <c r="U2537" s="22" t="s">
        <v>12643</v>
      </c>
      <c r="V2537" s="18" t="str">
        <f>+Sitio_Publico[[#This Row],[idcoleccion]]&amp;"-"&amp;Sitio_Publico[[#This Row],[id]]</f>
        <v>000-2536</v>
      </c>
      <c r="W2537" s="18">
        <f>+VLOOKUP(Sitio_Publico[[#This Row],[territorio]],Estructura!$AE$4:$AH$1067,4,0)</f>
        <v>30005405</v>
      </c>
      <c r="X2537" s="18" t="str">
        <f>+VLOOKUP(Sitio_Publico[[#This Row],[tema]],Estructura!$G$4:$J$532,4,0)</f>
        <v>T-2</v>
      </c>
      <c r="Y2537" s="18" t="str">
        <f>+VLOOKUP(Sitio_Publico[[#This Row],[contenido]],Estructura!$L$4:$O$473,4,0)</f>
        <v>C-18</v>
      </c>
      <c r="Z2537" s="18" t="str">
        <f>+VLOOKUP(Sitio_Publico[[#This Row],[Filtro Integrado]],Estructura!$U$4:$W$529,3,0)</f>
        <v>FI-0</v>
      </c>
      <c r="AA2537" s="18" t="str">
        <f>+VLOOKUP(Sitio_Publico[[#This Row],[Muestra]],Estructura!$Y$4:$AB$483,4,0)</f>
        <v>M-000160</v>
      </c>
    </row>
    <row r="2538" spans="1:27" ht="40.799999999999997" x14ac:dyDescent="0.3">
      <c r="A2538" s="16">
        <f t="shared" si="39"/>
        <v>2537</v>
      </c>
      <c r="B2538" s="47" t="s">
        <v>15118</v>
      </c>
      <c r="C2538" s="13" t="s">
        <v>10447</v>
      </c>
      <c r="D2538" s="13" t="s">
        <v>10448</v>
      </c>
      <c r="E2538" s="44">
        <v>13402</v>
      </c>
      <c r="F2538" s="13" t="s">
        <v>10449</v>
      </c>
      <c r="G2538" s="23" t="s">
        <v>10459</v>
      </c>
      <c r="H2538" s="42" t="s">
        <v>458</v>
      </c>
      <c r="I2538" s="28" t="s">
        <v>335</v>
      </c>
      <c r="J2538" s="12" t="s">
        <v>393</v>
      </c>
      <c r="K2538" s="28" t="s">
        <v>10459</v>
      </c>
      <c r="L2538" s="12" t="s">
        <v>10474</v>
      </c>
      <c r="M2538" s="12" t="s">
        <v>10453</v>
      </c>
      <c r="N2538" s="12" t="s">
        <v>10454</v>
      </c>
      <c r="O2538" s="26" t="s">
        <v>12644</v>
      </c>
      <c r="P2538" s="26" t="s">
        <v>12645</v>
      </c>
      <c r="Q2538" s="25" t="s">
        <v>10482</v>
      </c>
      <c r="R2538" s="26" t="s">
        <v>12646</v>
      </c>
      <c r="S2538" s="15" t="s">
        <v>12647</v>
      </c>
      <c r="T2538" s="52">
        <v>0</v>
      </c>
      <c r="U2538" s="22" t="s">
        <v>6099</v>
      </c>
      <c r="V2538" s="18" t="str">
        <f>+Sitio_Publico[[#This Row],[idcoleccion]]&amp;"-"&amp;Sitio_Publico[[#This Row],[id]]</f>
        <v>000-2537</v>
      </c>
      <c r="W2538" s="18">
        <f>+VLOOKUP(Sitio_Publico[[#This Row],[territorio]],Estructura!$AE$4:$AH$1067,4,0)</f>
        <v>30013402</v>
      </c>
      <c r="X2538" s="18" t="str">
        <f>+VLOOKUP(Sitio_Publico[[#This Row],[tema]],Estructura!$G$4:$J$532,4,0)</f>
        <v>T-2</v>
      </c>
      <c r="Y2538" s="18" t="str">
        <f>+VLOOKUP(Sitio_Publico[[#This Row],[contenido]],Estructura!$L$4:$O$473,4,0)</f>
        <v>C-16</v>
      </c>
      <c r="Z2538" s="18" t="str">
        <f>+VLOOKUP(Sitio_Publico[[#This Row],[Filtro Integrado]],Estructura!$U$4:$W$529,3,0)</f>
        <v>FI-0</v>
      </c>
      <c r="AA2538" s="18" t="str">
        <f>+VLOOKUP(Sitio_Publico[[#This Row],[Muestra]],Estructura!$Y$4:$AB$483,4,0)</f>
        <v>M-000159</v>
      </c>
    </row>
    <row r="2539" spans="1:27" ht="40.799999999999997" x14ac:dyDescent="0.3">
      <c r="A2539" s="16">
        <f t="shared" si="39"/>
        <v>2538</v>
      </c>
      <c r="B2539" s="47" t="s">
        <v>15118</v>
      </c>
      <c r="C2539" s="13" t="s">
        <v>10447</v>
      </c>
      <c r="D2539" s="13" t="s">
        <v>10448</v>
      </c>
      <c r="E2539" s="44">
        <v>8202</v>
      </c>
      <c r="F2539" s="13" t="s">
        <v>10449</v>
      </c>
      <c r="G2539" s="23" t="s">
        <v>10473</v>
      </c>
      <c r="H2539" s="42" t="s">
        <v>458</v>
      </c>
      <c r="I2539" s="28" t="s">
        <v>175</v>
      </c>
      <c r="J2539" s="12" t="s">
        <v>393</v>
      </c>
      <c r="K2539" s="28" t="s">
        <v>10473</v>
      </c>
      <c r="L2539" s="12" t="s">
        <v>10474</v>
      </c>
      <c r="M2539" s="12" t="s">
        <v>10453</v>
      </c>
      <c r="N2539" s="12" t="s">
        <v>10454</v>
      </c>
      <c r="O2539" s="26" t="s">
        <v>12648</v>
      </c>
      <c r="P2539" s="26" t="s">
        <v>12649</v>
      </c>
      <c r="Q2539" s="25" t="s">
        <v>10495</v>
      </c>
      <c r="R2539" s="26" t="s">
        <v>10630</v>
      </c>
      <c r="S2539" s="15" t="s">
        <v>12650</v>
      </c>
      <c r="T2539" s="52">
        <v>0</v>
      </c>
      <c r="U2539" s="22" t="s">
        <v>12651</v>
      </c>
      <c r="V2539" s="18" t="str">
        <f>+Sitio_Publico[[#This Row],[idcoleccion]]&amp;"-"&amp;Sitio_Publico[[#This Row],[id]]</f>
        <v>000-2538</v>
      </c>
      <c r="W2539" s="18">
        <f>+VLOOKUP(Sitio_Publico[[#This Row],[territorio]],Estructura!$AE$4:$AH$1067,4,0)</f>
        <v>30008202</v>
      </c>
      <c r="X2539" s="18" t="str">
        <f>+VLOOKUP(Sitio_Publico[[#This Row],[tema]],Estructura!$G$4:$J$532,4,0)</f>
        <v>T-2</v>
      </c>
      <c r="Y2539" s="18" t="str">
        <f>+VLOOKUP(Sitio_Publico[[#This Row],[contenido]],Estructura!$L$4:$O$473,4,0)</f>
        <v>C-18</v>
      </c>
      <c r="Z2539" s="18" t="str">
        <f>+VLOOKUP(Sitio_Publico[[#This Row],[Filtro Integrado]],Estructura!$U$4:$W$529,3,0)</f>
        <v>FI-0</v>
      </c>
      <c r="AA2539" s="18" t="str">
        <f>+VLOOKUP(Sitio_Publico[[#This Row],[Muestra]],Estructura!$Y$4:$AB$483,4,0)</f>
        <v>M-000160</v>
      </c>
    </row>
    <row r="2540" spans="1:27" ht="40.799999999999997" x14ac:dyDescent="0.3">
      <c r="A2540" s="16">
        <f t="shared" si="39"/>
        <v>2539</v>
      </c>
      <c r="B2540" s="47" t="s">
        <v>15118</v>
      </c>
      <c r="C2540" s="13" t="s">
        <v>10447</v>
      </c>
      <c r="D2540" s="13" t="s">
        <v>10448</v>
      </c>
      <c r="E2540" s="44">
        <v>13110</v>
      </c>
      <c r="F2540" s="13" t="s">
        <v>10449</v>
      </c>
      <c r="G2540" s="23" t="s">
        <v>10473</v>
      </c>
      <c r="H2540" s="42" t="s">
        <v>458</v>
      </c>
      <c r="I2540" s="28" t="s">
        <v>306</v>
      </c>
      <c r="J2540" s="12" t="s">
        <v>393</v>
      </c>
      <c r="K2540" s="28" t="s">
        <v>10473</v>
      </c>
      <c r="L2540" s="12" t="s">
        <v>10452</v>
      </c>
      <c r="M2540" s="12" t="s">
        <v>10453</v>
      </c>
      <c r="N2540" s="12" t="s">
        <v>10454</v>
      </c>
      <c r="O2540" s="26" t="s">
        <v>12652</v>
      </c>
      <c r="P2540" s="26" t="s">
        <v>12653</v>
      </c>
      <c r="Q2540" s="25" t="s">
        <v>456</v>
      </c>
      <c r="R2540" s="26" t="s">
        <v>12623</v>
      </c>
      <c r="S2540" s="15" t="s">
        <v>12654</v>
      </c>
      <c r="T2540" s="52">
        <v>0</v>
      </c>
      <c r="U2540" s="22" t="s">
        <v>12655</v>
      </c>
      <c r="V2540" s="18" t="str">
        <f>+Sitio_Publico[[#This Row],[idcoleccion]]&amp;"-"&amp;Sitio_Publico[[#This Row],[id]]</f>
        <v>000-2539</v>
      </c>
      <c r="W2540" s="18">
        <f>+VLOOKUP(Sitio_Publico[[#This Row],[territorio]],Estructura!$AE$4:$AH$1067,4,0)</f>
        <v>30013110</v>
      </c>
      <c r="X2540" s="18" t="str">
        <f>+VLOOKUP(Sitio_Publico[[#This Row],[tema]],Estructura!$G$4:$J$532,4,0)</f>
        <v>T-2</v>
      </c>
      <c r="Y2540" s="18" t="str">
        <f>+VLOOKUP(Sitio_Publico[[#This Row],[contenido]],Estructura!$L$4:$O$473,4,0)</f>
        <v>C-18</v>
      </c>
      <c r="Z2540" s="18" t="str">
        <f>+VLOOKUP(Sitio_Publico[[#This Row],[Filtro Integrado]],Estructura!$U$4:$W$529,3,0)</f>
        <v>FI-0</v>
      </c>
      <c r="AA2540" s="18" t="str">
        <f>+VLOOKUP(Sitio_Publico[[#This Row],[Muestra]],Estructura!$Y$4:$AB$483,4,0)</f>
        <v>M-000160</v>
      </c>
    </row>
    <row r="2541" spans="1:27" ht="40.799999999999997" x14ac:dyDescent="0.3">
      <c r="A2541" s="16">
        <f t="shared" si="39"/>
        <v>2540</v>
      </c>
      <c r="B2541" s="47" t="s">
        <v>15118</v>
      </c>
      <c r="C2541" s="13" t="s">
        <v>10447</v>
      </c>
      <c r="D2541" s="13" t="s">
        <v>10448</v>
      </c>
      <c r="E2541" s="44">
        <v>12302</v>
      </c>
      <c r="F2541" s="13" t="s">
        <v>10449</v>
      </c>
      <c r="G2541" s="23" t="s">
        <v>10473</v>
      </c>
      <c r="H2541" s="42" t="s">
        <v>458</v>
      </c>
      <c r="I2541" s="28" t="s">
        <v>293</v>
      </c>
      <c r="J2541" s="12" t="s">
        <v>393</v>
      </c>
      <c r="K2541" s="28" t="s">
        <v>10473</v>
      </c>
      <c r="L2541" s="12" t="s">
        <v>10452</v>
      </c>
      <c r="M2541" s="12" t="s">
        <v>10453</v>
      </c>
      <c r="N2541" s="12" t="s">
        <v>10454</v>
      </c>
      <c r="O2541" s="26" t="s">
        <v>12656</v>
      </c>
      <c r="P2541" s="26" t="s">
        <v>12657</v>
      </c>
      <c r="Q2541" s="25" t="s">
        <v>456</v>
      </c>
      <c r="R2541" s="26" t="s">
        <v>12658</v>
      </c>
      <c r="S2541" s="15" t="s">
        <v>12659</v>
      </c>
      <c r="T2541" s="52">
        <v>0</v>
      </c>
      <c r="U2541" s="22" t="s">
        <v>12267</v>
      </c>
      <c r="V2541" s="18" t="str">
        <f>+Sitio_Publico[[#This Row],[idcoleccion]]&amp;"-"&amp;Sitio_Publico[[#This Row],[id]]</f>
        <v>000-2540</v>
      </c>
      <c r="W2541" s="18">
        <f>+VLOOKUP(Sitio_Publico[[#This Row],[territorio]],Estructura!$AE$4:$AH$1067,4,0)</f>
        <v>30012302</v>
      </c>
      <c r="X2541" s="18" t="str">
        <f>+VLOOKUP(Sitio_Publico[[#This Row],[tema]],Estructura!$G$4:$J$532,4,0)</f>
        <v>T-2</v>
      </c>
      <c r="Y2541" s="18" t="str">
        <f>+VLOOKUP(Sitio_Publico[[#This Row],[contenido]],Estructura!$L$4:$O$473,4,0)</f>
        <v>C-18</v>
      </c>
      <c r="Z2541" s="18" t="str">
        <f>+VLOOKUP(Sitio_Publico[[#This Row],[Filtro Integrado]],Estructura!$U$4:$W$529,3,0)</f>
        <v>FI-0</v>
      </c>
      <c r="AA2541" s="18" t="str">
        <f>+VLOOKUP(Sitio_Publico[[#This Row],[Muestra]],Estructura!$Y$4:$AB$483,4,0)</f>
        <v>M-000160</v>
      </c>
    </row>
    <row r="2542" spans="1:27" ht="40.799999999999997" x14ac:dyDescent="0.3">
      <c r="A2542" s="16">
        <f t="shared" si="39"/>
        <v>2541</v>
      </c>
      <c r="B2542" s="47" t="s">
        <v>15118</v>
      </c>
      <c r="C2542" s="13" t="s">
        <v>10447</v>
      </c>
      <c r="D2542" s="13" t="s">
        <v>10448</v>
      </c>
      <c r="E2542" s="44">
        <v>5606</v>
      </c>
      <c r="F2542" s="13" t="s">
        <v>10449</v>
      </c>
      <c r="G2542" s="23" t="s">
        <v>10473</v>
      </c>
      <c r="H2542" s="42" t="s">
        <v>458</v>
      </c>
      <c r="I2542" s="28" t="s">
        <v>89</v>
      </c>
      <c r="J2542" s="12" t="s">
        <v>393</v>
      </c>
      <c r="K2542" s="28" t="s">
        <v>10473</v>
      </c>
      <c r="L2542" s="12" t="s">
        <v>10452</v>
      </c>
      <c r="M2542" s="12" t="s">
        <v>10453</v>
      </c>
      <c r="N2542" s="12" t="s">
        <v>10454</v>
      </c>
      <c r="O2542" s="26" t="s">
        <v>12660</v>
      </c>
      <c r="P2542" s="26" t="s">
        <v>12661</v>
      </c>
      <c r="Q2542" s="25" t="s">
        <v>456</v>
      </c>
      <c r="R2542" s="26" t="s">
        <v>12662</v>
      </c>
      <c r="S2542" s="15" t="s">
        <v>12663</v>
      </c>
      <c r="T2542" s="52">
        <v>0</v>
      </c>
      <c r="U2542" s="22" t="s">
        <v>12664</v>
      </c>
      <c r="V2542" s="18" t="str">
        <f>+Sitio_Publico[[#This Row],[idcoleccion]]&amp;"-"&amp;Sitio_Publico[[#This Row],[id]]</f>
        <v>000-2541</v>
      </c>
      <c r="W2542" s="18">
        <f>+VLOOKUP(Sitio_Publico[[#This Row],[territorio]],Estructura!$AE$4:$AH$1067,4,0)</f>
        <v>30005606</v>
      </c>
      <c r="X2542" s="18" t="str">
        <f>+VLOOKUP(Sitio_Publico[[#This Row],[tema]],Estructura!$G$4:$J$532,4,0)</f>
        <v>T-2</v>
      </c>
      <c r="Y2542" s="18" t="str">
        <f>+VLOOKUP(Sitio_Publico[[#This Row],[contenido]],Estructura!$L$4:$O$473,4,0)</f>
        <v>C-18</v>
      </c>
      <c r="Z2542" s="18" t="str">
        <f>+VLOOKUP(Sitio_Publico[[#This Row],[Filtro Integrado]],Estructura!$U$4:$W$529,3,0)</f>
        <v>FI-0</v>
      </c>
      <c r="AA2542" s="18" t="str">
        <f>+VLOOKUP(Sitio_Publico[[#This Row],[Muestra]],Estructura!$Y$4:$AB$483,4,0)</f>
        <v>M-000160</v>
      </c>
    </row>
    <row r="2543" spans="1:27" ht="51" x14ac:dyDescent="0.3">
      <c r="A2543" s="16">
        <f t="shared" si="39"/>
        <v>2542</v>
      </c>
      <c r="B2543" s="47" t="s">
        <v>15118</v>
      </c>
      <c r="C2543" s="13" t="s">
        <v>10447</v>
      </c>
      <c r="D2543" s="13" t="s">
        <v>10448</v>
      </c>
      <c r="E2543" s="44">
        <v>6117</v>
      </c>
      <c r="F2543" s="13" t="s">
        <v>10449</v>
      </c>
      <c r="G2543" s="23" t="s">
        <v>10466</v>
      </c>
      <c r="H2543" s="42" t="s">
        <v>458</v>
      </c>
      <c r="I2543" s="28" t="s">
        <v>116</v>
      </c>
      <c r="J2543" s="12" t="s">
        <v>393</v>
      </c>
      <c r="K2543" s="28" t="s">
        <v>10524</v>
      </c>
      <c r="L2543" s="12" t="s">
        <v>10452</v>
      </c>
      <c r="M2543" s="12" t="s">
        <v>10453</v>
      </c>
      <c r="N2543" s="12" t="s">
        <v>10454</v>
      </c>
      <c r="O2543" s="26" t="s">
        <v>12665</v>
      </c>
      <c r="P2543" s="26" t="s">
        <v>12666</v>
      </c>
      <c r="Q2543" s="25" t="s">
        <v>456</v>
      </c>
      <c r="R2543" s="26" t="s">
        <v>12667</v>
      </c>
      <c r="S2543" s="15" t="s">
        <v>12668</v>
      </c>
      <c r="T2543" s="52">
        <v>0</v>
      </c>
      <c r="U2543" s="22" t="s">
        <v>12669</v>
      </c>
      <c r="V2543" s="18" t="str">
        <f>+Sitio_Publico[[#This Row],[idcoleccion]]&amp;"-"&amp;Sitio_Publico[[#This Row],[id]]</f>
        <v>000-2542</v>
      </c>
      <c r="W2543" s="18">
        <f>+VLOOKUP(Sitio_Publico[[#This Row],[territorio]],Estructura!$AE$4:$AH$1067,4,0)</f>
        <v>30006117</v>
      </c>
      <c r="X2543" s="18" t="str">
        <f>+VLOOKUP(Sitio_Publico[[#This Row],[tema]],Estructura!$G$4:$J$532,4,0)</f>
        <v>T-2</v>
      </c>
      <c r="Y2543" s="18" t="str">
        <f>+VLOOKUP(Sitio_Publico[[#This Row],[contenido]],Estructura!$L$4:$O$473,4,0)</f>
        <v>C-17</v>
      </c>
      <c r="Z2543" s="18" t="str">
        <f>+VLOOKUP(Sitio_Publico[[#This Row],[Filtro Integrado]],Estructura!$U$4:$W$529,3,0)</f>
        <v>FI-0</v>
      </c>
      <c r="AA2543" s="18" t="str">
        <f>+VLOOKUP(Sitio_Publico[[#This Row],[Muestra]],Estructura!$Y$4:$AB$483,4,0)</f>
        <v>M-00048</v>
      </c>
    </row>
    <row r="2544" spans="1:27" ht="40.799999999999997" x14ac:dyDescent="0.3">
      <c r="A2544" s="16">
        <f t="shared" si="39"/>
        <v>2543</v>
      </c>
      <c r="B2544" s="47" t="s">
        <v>15118</v>
      </c>
      <c r="C2544" s="13" t="s">
        <v>10447</v>
      </c>
      <c r="D2544" s="13" t="s">
        <v>10448</v>
      </c>
      <c r="E2544" s="44">
        <v>6203</v>
      </c>
      <c r="F2544" s="13" t="s">
        <v>10449</v>
      </c>
      <c r="G2544" s="23" t="s">
        <v>10473</v>
      </c>
      <c r="H2544" s="42" t="s">
        <v>458</v>
      </c>
      <c r="I2544" s="28" t="s">
        <v>119</v>
      </c>
      <c r="J2544" s="12" t="s">
        <v>393</v>
      </c>
      <c r="K2544" s="28" t="s">
        <v>10473</v>
      </c>
      <c r="L2544" s="12" t="s">
        <v>10452</v>
      </c>
      <c r="M2544" s="12" t="s">
        <v>10453</v>
      </c>
      <c r="N2544" s="12" t="s">
        <v>10454</v>
      </c>
      <c r="O2544" s="26" t="s">
        <v>12670</v>
      </c>
      <c r="P2544" s="26" t="s">
        <v>12671</v>
      </c>
      <c r="Q2544" s="25" t="s">
        <v>456</v>
      </c>
      <c r="R2544" s="26" t="s">
        <v>12672</v>
      </c>
      <c r="S2544" s="15" t="s">
        <v>12673</v>
      </c>
      <c r="T2544" s="52">
        <v>0</v>
      </c>
      <c r="U2544" s="22" t="s">
        <v>5969</v>
      </c>
      <c r="V2544" s="18" t="str">
        <f>+Sitio_Publico[[#This Row],[idcoleccion]]&amp;"-"&amp;Sitio_Publico[[#This Row],[id]]</f>
        <v>000-2543</v>
      </c>
      <c r="W2544" s="18">
        <f>+VLOOKUP(Sitio_Publico[[#This Row],[territorio]],Estructura!$AE$4:$AH$1067,4,0)</f>
        <v>30006203</v>
      </c>
      <c r="X2544" s="18" t="str">
        <f>+VLOOKUP(Sitio_Publico[[#This Row],[tema]],Estructura!$G$4:$J$532,4,0)</f>
        <v>T-2</v>
      </c>
      <c r="Y2544" s="18" t="str">
        <f>+VLOOKUP(Sitio_Publico[[#This Row],[contenido]],Estructura!$L$4:$O$473,4,0)</f>
        <v>C-18</v>
      </c>
      <c r="Z2544" s="18" t="str">
        <f>+VLOOKUP(Sitio_Publico[[#This Row],[Filtro Integrado]],Estructura!$U$4:$W$529,3,0)</f>
        <v>FI-0</v>
      </c>
      <c r="AA2544" s="18" t="str">
        <f>+VLOOKUP(Sitio_Publico[[#This Row],[Muestra]],Estructura!$Y$4:$AB$483,4,0)</f>
        <v>M-000160</v>
      </c>
    </row>
    <row r="2545" spans="1:27" ht="51" x14ac:dyDescent="0.3">
      <c r="A2545" s="16">
        <f t="shared" si="39"/>
        <v>2544</v>
      </c>
      <c r="B2545" s="47" t="s">
        <v>15118</v>
      </c>
      <c r="C2545" s="13" t="s">
        <v>10447</v>
      </c>
      <c r="D2545" s="13" t="s">
        <v>10448</v>
      </c>
      <c r="E2545" s="44">
        <v>6202</v>
      </c>
      <c r="F2545" s="13" t="s">
        <v>10449</v>
      </c>
      <c r="G2545" s="23" t="s">
        <v>10459</v>
      </c>
      <c r="H2545" s="42" t="s">
        <v>458</v>
      </c>
      <c r="I2545" s="28" t="s">
        <v>118</v>
      </c>
      <c r="J2545" s="12" t="s">
        <v>393</v>
      </c>
      <c r="K2545" s="28" t="s">
        <v>10459</v>
      </c>
      <c r="L2545" s="12" t="s">
        <v>10452</v>
      </c>
      <c r="M2545" s="12" t="s">
        <v>10453</v>
      </c>
      <c r="N2545" s="12" t="s">
        <v>10454</v>
      </c>
      <c r="O2545" s="26" t="s">
        <v>12674</v>
      </c>
      <c r="P2545" s="26" t="s">
        <v>12675</v>
      </c>
      <c r="Q2545" s="25" t="s">
        <v>456</v>
      </c>
      <c r="R2545" s="26" t="s">
        <v>12676</v>
      </c>
      <c r="S2545" s="15" t="s">
        <v>12677</v>
      </c>
      <c r="T2545" s="52">
        <v>0</v>
      </c>
      <c r="U2545" s="22" t="s">
        <v>10687</v>
      </c>
      <c r="V2545" s="18" t="str">
        <f>+Sitio_Publico[[#This Row],[idcoleccion]]&amp;"-"&amp;Sitio_Publico[[#This Row],[id]]</f>
        <v>000-2544</v>
      </c>
      <c r="W2545" s="18">
        <f>+VLOOKUP(Sitio_Publico[[#This Row],[territorio]],Estructura!$AE$4:$AH$1067,4,0)</f>
        <v>30006202</v>
      </c>
      <c r="X2545" s="18" t="str">
        <f>+VLOOKUP(Sitio_Publico[[#This Row],[tema]],Estructura!$G$4:$J$532,4,0)</f>
        <v>T-2</v>
      </c>
      <c r="Y2545" s="18" t="str">
        <f>+VLOOKUP(Sitio_Publico[[#This Row],[contenido]],Estructura!$L$4:$O$473,4,0)</f>
        <v>C-16</v>
      </c>
      <c r="Z2545" s="18" t="str">
        <f>+VLOOKUP(Sitio_Publico[[#This Row],[Filtro Integrado]],Estructura!$U$4:$W$529,3,0)</f>
        <v>FI-0</v>
      </c>
      <c r="AA2545" s="18" t="str">
        <f>+VLOOKUP(Sitio_Publico[[#This Row],[Muestra]],Estructura!$Y$4:$AB$483,4,0)</f>
        <v>M-000159</v>
      </c>
    </row>
    <row r="2546" spans="1:27" ht="51" x14ac:dyDescent="0.3">
      <c r="A2546" s="16">
        <f t="shared" si="39"/>
        <v>2545</v>
      </c>
      <c r="B2546" s="47" t="s">
        <v>15118</v>
      </c>
      <c r="C2546" s="13" t="s">
        <v>10447</v>
      </c>
      <c r="D2546" s="13" t="s">
        <v>10448</v>
      </c>
      <c r="E2546" s="44">
        <v>9107</v>
      </c>
      <c r="F2546" s="13" t="s">
        <v>10449</v>
      </c>
      <c r="G2546" s="23" t="s">
        <v>10459</v>
      </c>
      <c r="H2546" s="42" t="s">
        <v>458</v>
      </c>
      <c r="I2546" s="28" t="s">
        <v>222</v>
      </c>
      <c r="J2546" s="12" t="s">
        <v>393</v>
      </c>
      <c r="K2546" s="28" t="s">
        <v>10459</v>
      </c>
      <c r="L2546" s="12" t="s">
        <v>10452</v>
      </c>
      <c r="M2546" s="12" t="s">
        <v>10453</v>
      </c>
      <c r="N2546" s="12" t="s">
        <v>10454</v>
      </c>
      <c r="O2546" s="26" t="s">
        <v>12678</v>
      </c>
      <c r="P2546" s="26" t="s">
        <v>12679</v>
      </c>
      <c r="Q2546" s="25" t="s">
        <v>456</v>
      </c>
      <c r="R2546" s="26" t="s">
        <v>12680</v>
      </c>
      <c r="S2546" s="15" t="s">
        <v>12681</v>
      </c>
      <c r="T2546" s="52">
        <v>0</v>
      </c>
      <c r="U2546" s="22" t="s">
        <v>12287</v>
      </c>
      <c r="V2546" s="18" t="str">
        <f>+Sitio_Publico[[#This Row],[idcoleccion]]&amp;"-"&amp;Sitio_Publico[[#This Row],[id]]</f>
        <v>000-2545</v>
      </c>
      <c r="W2546" s="18">
        <f>+VLOOKUP(Sitio_Publico[[#This Row],[territorio]],Estructura!$AE$4:$AH$1067,4,0)</f>
        <v>30009107</v>
      </c>
      <c r="X2546" s="18" t="str">
        <f>+VLOOKUP(Sitio_Publico[[#This Row],[tema]],Estructura!$G$4:$J$532,4,0)</f>
        <v>T-2</v>
      </c>
      <c r="Y2546" s="18" t="str">
        <f>+VLOOKUP(Sitio_Publico[[#This Row],[contenido]],Estructura!$L$4:$O$473,4,0)</f>
        <v>C-16</v>
      </c>
      <c r="Z2546" s="18" t="str">
        <f>+VLOOKUP(Sitio_Publico[[#This Row],[Filtro Integrado]],Estructura!$U$4:$W$529,3,0)</f>
        <v>FI-0</v>
      </c>
      <c r="AA2546" s="18" t="str">
        <f>+VLOOKUP(Sitio_Publico[[#This Row],[Muestra]],Estructura!$Y$4:$AB$483,4,0)</f>
        <v>M-000159</v>
      </c>
    </row>
    <row r="2547" spans="1:27" ht="51" x14ac:dyDescent="0.3">
      <c r="A2547" s="16">
        <f t="shared" si="39"/>
        <v>2546</v>
      </c>
      <c r="B2547" s="47" t="s">
        <v>15118</v>
      </c>
      <c r="C2547" s="13" t="s">
        <v>10447</v>
      </c>
      <c r="D2547" s="13" t="s">
        <v>10448</v>
      </c>
      <c r="E2547" s="44">
        <v>13605</v>
      </c>
      <c r="F2547" s="13" t="s">
        <v>10449</v>
      </c>
      <c r="G2547" s="23" t="s">
        <v>10459</v>
      </c>
      <c r="H2547" s="42" t="s">
        <v>458</v>
      </c>
      <c r="I2547" s="28" t="s">
        <v>347</v>
      </c>
      <c r="J2547" s="12" t="s">
        <v>393</v>
      </c>
      <c r="K2547" s="28" t="s">
        <v>10459</v>
      </c>
      <c r="L2547" s="12" t="s">
        <v>10452</v>
      </c>
      <c r="M2547" s="12" t="s">
        <v>10453</v>
      </c>
      <c r="N2547" s="12" t="s">
        <v>10454</v>
      </c>
      <c r="O2547" s="26" t="s">
        <v>12682</v>
      </c>
      <c r="P2547" s="26" t="s">
        <v>12683</v>
      </c>
      <c r="Q2547" s="25" t="s">
        <v>456</v>
      </c>
      <c r="R2547" s="26" t="s">
        <v>12684</v>
      </c>
      <c r="S2547" s="15" t="s">
        <v>12685</v>
      </c>
      <c r="T2547" s="52">
        <v>0</v>
      </c>
      <c r="U2547" s="22" t="s">
        <v>10819</v>
      </c>
      <c r="V2547" s="18" t="str">
        <f>+Sitio_Publico[[#This Row],[idcoleccion]]&amp;"-"&amp;Sitio_Publico[[#This Row],[id]]</f>
        <v>000-2546</v>
      </c>
      <c r="W2547" s="18">
        <f>+VLOOKUP(Sitio_Publico[[#This Row],[territorio]],Estructura!$AE$4:$AH$1067,4,0)</f>
        <v>30013605</v>
      </c>
      <c r="X2547" s="18" t="str">
        <f>+VLOOKUP(Sitio_Publico[[#This Row],[tema]],Estructura!$G$4:$J$532,4,0)</f>
        <v>T-2</v>
      </c>
      <c r="Y2547" s="18" t="str">
        <f>+VLOOKUP(Sitio_Publico[[#This Row],[contenido]],Estructura!$L$4:$O$473,4,0)</f>
        <v>C-16</v>
      </c>
      <c r="Z2547" s="18" t="str">
        <f>+VLOOKUP(Sitio_Publico[[#This Row],[Filtro Integrado]],Estructura!$U$4:$W$529,3,0)</f>
        <v>FI-0</v>
      </c>
      <c r="AA2547" s="18" t="str">
        <f>+VLOOKUP(Sitio_Publico[[#This Row],[Muestra]],Estructura!$Y$4:$AB$483,4,0)</f>
        <v>M-000159</v>
      </c>
    </row>
    <row r="2548" spans="1:27" ht="51" x14ac:dyDescent="0.3">
      <c r="A2548" s="16">
        <f t="shared" si="39"/>
        <v>2547</v>
      </c>
      <c r="B2548" s="47" t="s">
        <v>15118</v>
      </c>
      <c r="C2548" s="13" t="s">
        <v>10447</v>
      </c>
      <c r="D2548" s="13" t="s">
        <v>10448</v>
      </c>
      <c r="E2548" s="44">
        <v>6306</v>
      </c>
      <c r="F2548" s="13" t="s">
        <v>10449</v>
      </c>
      <c r="G2548" s="23" t="s">
        <v>10459</v>
      </c>
      <c r="H2548" s="42" t="s">
        <v>458</v>
      </c>
      <c r="I2548" s="28" t="s">
        <v>128</v>
      </c>
      <c r="J2548" s="12" t="s">
        <v>393</v>
      </c>
      <c r="K2548" s="28" t="s">
        <v>10459</v>
      </c>
      <c r="L2548" s="12" t="s">
        <v>10452</v>
      </c>
      <c r="M2548" s="12" t="s">
        <v>10453</v>
      </c>
      <c r="N2548" s="12" t="s">
        <v>10454</v>
      </c>
      <c r="O2548" s="26" t="s">
        <v>12686</v>
      </c>
      <c r="P2548" s="26" t="s">
        <v>12687</v>
      </c>
      <c r="Q2548" s="25" t="s">
        <v>456</v>
      </c>
      <c r="R2548" s="26" t="s">
        <v>12688</v>
      </c>
      <c r="S2548" s="15" t="s">
        <v>12689</v>
      </c>
      <c r="T2548" s="52">
        <v>0</v>
      </c>
      <c r="U2548" s="22" t="s">
        <v>11310</v>
      </c>
      <c r="V2548" s="18" t="str">
        <f>+Sitio_Publico[[#This Row],[idcoleccion]]&amp;"-"&amp;Sitio_Publico[[#This Row],[id]]</f>
        <v>000-2547</v>
      </c>
      <c r="W2548" s="18">
        <f>+VLOOKUP(Sitio_Publico[[#This Row],[territorio]],Estructura!$AE$4:$AH$1067,4,0)</f>
        <v>30006306</v>
      </c>
      <c r="X2548" s="18" t="str">
        <f>+VLOOKUP(Sitio_Publico[[#This Row],[tema]],Estructura!$G$4:$J$532,4,0)</f>
        <v>T-2</v>
      </c>
      <c r="Y2548" s="18" t="str">
        <f>+VLOOKUP(Sitio_Publico[[#This Row],[contenido]],Estructura!$L$4:$O$473,4,0)</f>
        <v>C-16</v>
      </c>
      <c r="Z2548" s="18" t="str">
        <f>+VLOOKUP(Sitio_Publico[[#This Row],[Filtro Integrado]],Estructura!$U$4:$W$529,3,0)</f>
        <v>FI-0</v>
      </c>
      <c r="AA2548" s="18" t="str">
        <f>+VLOOKUP(Sitio_Publico[[#This Row],[Muestra]],Estructura!$Y$4:$AB$483,4,0)</f>
        <v>M-000159</v>
      </c>
    </row>
    <row r="2549" spans="1:27" ht="40.799999999999997" x14ac:dyDescent="0.3">
      <c r="A2549" s="16">
        <f t="shared" si="39"/>
        <v>2548</v>
      </c>
      <c r="B2549" s="47" t="s">
        <v>15118</v>
      </c>
      <c r="C2549" s="13" t="s">
        <v>10447</v>
      </c>
      <c r="D2549" s="13" t="s">
        <v>10448</v>
      </c>
      <c r="E2549" s="44">
        <v>5502</v>
      </c>
      <c r="F2549" s="13" t="s">
        <v>10449</v>
      </c>
      <c r="G2549" s="23" t="s">
        <v>10473</v>
      </c>
      <c r="H2549" s="42" t="s">
        <v>458</v>
      </c>
      <c r="I2549" s="28" t="s">
        <v>80</v>
      </c>
      <c r="J2549" s="12" t="s">
        <v>393</v>
      </c>
      <c r="K2549" s="28" t="s">
        <v>10473</v>
      </c>
      <c r="L2549" s="12" t="s">
        <v>10474</v>
      </c>
      <c r="M2549" s="12" t="s">
        <v>10453</v>
      </c>
      <c r="N2549" s="12" t="s">
        <v>10454</v>
      </c>
      <c r="O2549" s="26" t="s">
        <v>12690</v>
      </c>
      <c r="P2549" s="26" t="s">
        <v>12691</v>
      </c>
      <c r="Q2549" s="25" t="s">
        <v>10495</v>
      </c>
      <c r="R2549" s="26" t="s">
        <v>12692</v>
      </c>
      <c r="S2549" s="15" t="s">
        <v>12693</v>
      </c>
      <c r="T2549" s="52">
        <v>0</v>
      </c>
      <c r="U2549" s="22" t="s">
        <v>12566</v>
      </c>
      <c r="V2549" s="18" t="str">
        <f>+Sitio_Publico[[#This Row],[idcoleccion]]&amp;"-"&amp;Sitio_Publico[[#This Row],[id]]</f>
        <v>000-2548</v>
      </c>
      <c r="W2549" s="18">
        <f>+VLOOKUP(Sitio_Publico[[#This Row],[territorio]],Estructura!$AE$4:$AH$1067,4,0)</f>
        <v>30005502</v>
      </c>
      <c r="X2549" s="18" t="str">
        <f>+VLOOKUP(Sitio_Publico[[#This Row],[tema]],Estructura!$G$4:$J$532,4,0)</f>
        <v>T-2</v>
      </c>
      <c r="Y2549" s="18" t="str">
        <f>+VLOOKUP(Sitio_Publico[[#This Row],[contenido]],Estructura!$L$4:$O$473,4,0)</f>
        <v>C-18</v>
      </c>
      <c r="Z2549" s="18" t="str">
        <f>+VLOOKUP(Sitio_Publico[[#This Row],[Filtro Integrado]],Estructura!$U$4:$W$529,3,0)</f>
        <v>FI-0</v>
      </c>
      <c r="AA2549" s="18" t="str">
        <f>+VLOOKUP(Sitio_Publico[[#This Row],[Muestra]],Estructura!$Y$4:$AB$483,4,0)</f>
        <v>M-000160</v>
      </c>
    </row>
    <row r="2550" spans="1:27" ht="51" x14ac:dyDescent="0.3">
      <c r="A2550" s="16">
        <f t="shared" si="39"/>
        <v>2549</v>
      </c>
      <c r="B2550" s="47" t="s">
        <v>15118</v>
      </c>
      <c r="C2550" s="13" t="s">
        <v>10447</v>
      </c>
      <c r="D2550" s="13" t="s">
        <v>10448</v>
      </c>
      <c r="E2550" s="44">
        <v>1403</v>
      </c>
      <c r="F2550" s="13" t="s">
        <v>10449</v>
      </c>
      <c r="G2550" s="23" t="s">
        <v>10450</v>
      </c>
      <c r="H2550" s="42" t="s">
        <v>458</v>
      </c>
      <c r="I2550" s="28" t="s">
        <v>30</v>
      </c>
      <c r="J2550" s="12" t="s">
        <v>393</v>
      </c>
      <c r="K2550" s="28" t="s">
        <v>10486</v>
      </c>
      <c r="L2550" s="12" t="s">
        <v>10452</v>
      </c>
      <c r="M2550" s="12" t="s">
        <v>10453</v>
      </c>
      <c r="N2550" s="12" t="s">
        <v>10454</v>
      </c>
      <c r="O2550" s="26" t="s">
        <v>12694</v>
      </c>
      <c r="P2550" s="26" t="s">
        <v>12695</v>
      </c>
      <c r="Q2550" s="25" t="s">
        <v>456</v>
      </c>
      <c r="R2550" s="26" t="s">
        <v>12696</v>
      </c>
      <c r="S2550" s="15" t="s">
        <v>12697</v>
      </c>
      <c r="T2550" s="52">
        <v>0</v>
      </c>
      <c r="U2550" s="22" t="s">
        <v>11338</v>
      </c>
      <c r="V2550" s="18" t="str">
        <f>+Sitio_Publico[[#This Row],[idcoleccion]]&amp;"-"&amp;Sitio_Publico[[#This Row],[id]]</f>
        <v>000-2549</v>
      </c>
      <c r="W2550" s="18">
        <f>+VLOOKUP(Sitio_Publico[[#This Row],[territorio]],Estructura!$AE$4:$AH$1067,4,0)</f>
        <v>30001403</v>
      </c>
      <c r="X2550" s="18" t="str">
        <f>+VLOOKUP(Sitio_Publico[[#This Row],[tema]],Estructura!$G$4:$J$532,4,0)</f>
        <v>T-2</v>
      </c>
      <c r="Y2550" s="18" t="str">
        <f>+VLOOKUP(Sitio_Publico[[#This Row],[contenido]],Estructura!$L$4:$O$473,4,0)</f>
        <v>C-15</v>
      </c>
      <c r="Z2550" s="18" t="str">
        <f>+VLOOKUP(Sitio_Publico[[#This Row],[Filtro Integrado]],Estructura!$U$4:$W$529,3,0)</f>
        <v>FI-0</v>
      </c>
      <c r="AA2550" s="18" t="str">
        <f>+VLOOKUP(Sitio_Publico[[#This Row],[Muestra]],Estructura!$Y$4:$AB$483,4,0)</f>
        <v>M-000161</v>
      </c>
    </row>
    <row r="2551" spans="1:27" ht="51" x14ac:dyDescent="0.3">
      <c r="A2551" s="16">
        <f t="shared" si="39"/>
        <v>2550</v>
      </c>
      <c r="B2551" s="47" t="s">
        <v>15118</v>
      </c>
      <c r="C2551" s="13" t="s">
        <v>10447</v>
      </c>
      <c r="D2551" s="13" t="s">
        <v>10448</v>
      </c>
      <c r="E2551" s="44">
        <v>2102</v>
      </c>
      <c r="F2551" s="13" t="s">
        <v>10449</v>
      </c>
      <c r="G2551" s="23" t="s">
        <v>10450</v>
      </c>
      <c r="H2551" s="42" t="s">
        <v>458</v>
      </c>
      <c r="I2551" s="28" t="s">
        <v>33</v>
      </c>
      <c r="J2551" s="12" t="s">
        <v>393</v>
      </c>
      <c r="K2551" s="28" t="s">
        <v>10451</v>
      </c>
      <c r="L2551" s="12" t="s">
        <v>10452</v>
      </c>
      <c r="M2551" s="12" t="s">
        <v>10453</v>
      </c>
      <c r="N2551" s="12" t="s">
        <v>10454</v>
      </c>
      <c r="O2551" s="26" t="s">
        <v>12698</v>
      </c>
      <c r="P2551" s="26" t="s">
        <v>12699</v>
      </c>
      <c r="Q2551" s="25" t="s">
        <v>456</v>
      </c>
      <c r="R2551" s="26" t="s">
        <v>12700</v>
      </c>
      <c r="S2551" s="15" t="s">
        <v>12701</v>
      </c>
      <c r="T2551" s="52">
        <v>0</v>
      </c>
      <c r="U2551" s="22" t="s">
        <v>11191</v>
      </c>
      <c r="V2551" s="18" t="str">
        <f>+Sitio_Publico[[#This Row],[idcoleccion]]&amp;"-"&amp;Sitio_Publico[[#This Row],[id]]</f>
        <v>000-2550</v>
      </c>
      <c r="W2551" s="18">
        <f>+VLOOKUP(Sitio_Publico[[#This Row],[territorio]],Estructura!$AE$4:$AH$1067,4,0)</f>
        <v>30002102</v>
      </c>
      <c r="X2551" s="18" t="str">
        <f>+VLOOKUP(Sitio_Publico[[#This Row],[tema]],Estructura!$G$4:$J$532,4,0)</f>
        <v>T-2</v>
      </c>
      <c r="Y2551" s="18" t="str">
        <f>+VLOOKUP(Sitio_Publico[[#This Row],[contenido]],Estructura!$L$4:$O$473,4,0)</f>
        <v>C-15</v>
      </c>
      <c r="Z2551" s="18" t="str">
        <f>+VLOOKUP(Sitio_Publico[[#This Row],[Filtro Integrado]],Estructura!$U$4:$W$529,3,0)</f>
        <v>FI-0</v>
      </c>
      <c r="AA2551" s="18" t="str">
        <f>+VLOOKUP(Sitio_Publico[[#This Row],[Muestra]],Estructura!$Y$4:$AB$483,4,0)</f>
        <v>M-000158</v>
      </c>
    </row>
    <row r="2552" spans="1:27" ht="51" x14ac:dyDescent="0.3">
      <c r="A2552" s="16">
        <f t="shared" si="39"/>
        <v>2551</v>
      </c>
      <c r="B2552" s="47" t="s">
        <v>15118</v>
      </c>
      <c r="C2552" s="13" t="s">
        <v>10447</v>
      </c>
      <c r="D2552" s="13" t="s">
        <v>10448</v>
      </c>
      <c r="E2552" s="44">
        <v>12</v>
      </c>
      <c r="F2552" s="13" t="s">
        <v>10465</v>
      </c>
      <c r="G2552" s="23" t="s">
        <v>10450</v>
      </c>
      <c r="H2552" s="42" t="s">
        <v>457</v>
      </c>
      <c r="I2552" s="28" t="s">
        <v>375</v>
      </c>
      <c r="J2552" s="12" t="s">
        <v>393</v>
      </c>
      <c r="K2552" s="28" t="s">
        <v>10451</v>
      </c>
      <c r="L2552" s="12" t="s">
        <v>10452</v>
      </c>
      <c r="M2552" s="12" t="s">
        <v>10453</v>
      </c>
      <c r="N2552" s="12" t="s">
        <v>10454</v>
      </c>
      <c r="O2552" s="26" t="s">
        <v>12702</v>
      </c>
      <c r="P2552" s="26" t="s">
        <v>12703</v>
      </c>
      <c r="Q2552" s="25" t="s">
        <v>456</v>
      </c>
      <c r="R2552" s="26" t="s">
        <v>12704</v>
      </c>
      <c r="S2552" s="15" t="s">
        <v>12705</v>
      </c>
      <c r="T2552" s="52">
        <v>0</v>
      </c>
      <c r="U2552" s="22" t="s">
        <v>12706</v>
      </c>
      <c r="V2552" s="18" t="str">
        <f>+Sitio_Publico[[#This Row],[idcoleccion]]&amp;"-"&amp;Sitio_Publico[[#This Row],[id]]</f>
        <v>000-2551</v>
      </c>
      <c r="W2552" s="18">
        <f>+VLOOKUP(Sitio_Publico[[#This Row],[territorio]],Estructura!$AE$4:$AH$1067,4,0)</f>
        <v>20000012</v>
      </c>
      <c r="X2552" s="18" t="str">
        <f>+VLOOKUP(Sitio_Publico[[#This Row],[tema]],Estructura!$G$4:$J$532,4,0)</f>
        <v>T-1</v>
      </c>
      <c r="Y2552" s="18" t="str">
        <f>+VLOOKUP(Sitio_Publico[[#This Row],[contenido]],Estructura!$L$4:$O$473,4,0)</f>
        <v>C-15</v>
      </c>
      <c r="Z2552" s="18" t="str">
        <f>+VLOOKUP(Sitio_Publico[[#This Row],[Filtro Integrado]],Estructura!$U$4:$W$529,3,0)</f>
        <v>FI-0</v>
      </c>
      <c r="AA2552" s="18" t="str">
        <f>+VLOOKUP(Sitio_Publico[[#This Row],[Muestra]],Estructura!$Y$4:$AB$483,4,0)</f>
        <v>M-000158</v>
      </c>
    </row>
    <row r="2553" spans="1:27" ht="51" x14ac:dyDescent="0.3">
      <c r="A2553" s="16">
        <f t="shared" si="39"/>
        <v>2552</v>
      </c>
      <c r="B2553" s="47" t="s">
        <v>15118</v>
      </c>
      <c r="C2553" s="13" t="s">
        <v>10447</v>
      </c>
      <c r="D2553" s="13" t="s">
        <v>10448</v>
      </c>
      <c r="E2553" s="44">
        <v>15101</v>
      </c>
      <c r="F2553" s="13" t="s">
        <v>10449</v>
      </c>
      <c r="G2553" s="23" t="s">
        <v>10450</v>
      </c>
      <c r="H2553" s="42" t="s">
        <v>458</v>
      </c>
      <c r="I2553" s="28" t="s">
        <v>359</v>
      </c>
      <c r="J2553" s="12" t="s">
        <v>393</v>
      </c>
      <c r="K2553" s="28" t="s">
        <v>10451</v>
      </c>
      <c r="L2553" s="12" t="s">
        <v>10452</v>
      </c>
      <c r="M2553" s="12" t="s">
        <v>10453</v>
      </c>
      <c r="N2553" s="12" t="s">
        <v>10454</v>
      </c>
      <c r="O2553" s="26" t="s">
        <v>12707</v>
      </c>
      <c r="P2553" s="26" t="s">
        <v>12708</v>
      </c>
      <c r="Q2553" s="25" t="s">
        <v>456</v>
      </c>
      <c r="R2553" s="26" t="s">
        <v>12709</v>
      </c>
      <c r="S2553" s="15" t="s">
        <v>12710</v>
      </c>
      <c r="T2553" s="52">
        <v>0</v>
      </c>
      <c r="U2553" s="22" t="s">
        <v>11911</v>
      </c>
      <c r="V2553" s="18" t="str">
        <f>+Sitio_Publico[[#This Row],[idcoleccion]]&amp;"-"&amp;Sitio_Publico[[#This Row],[id]]</f>
        <v>000-2552</v>
      </c>
      <c r="W2553" s="18">
        <f>+VLOOKUP(Sitio_Publico[[#This Row],[territorio]],Estructura!$AE$4:$AH$1067,4,0)</f>
        <v>30015101</v>
      </c>
      <c r="X2553" s="18" t="str">
        <f>+VLOOKUP(Sitio_Publico[[#This Row],[tema]],Estructura!$G$4:$J$532,4,0)</f>
        <v>T-2</v>
      </c>
      <c r="Y2553" s="18" t="str">
        <f>+VLOOKUP(Sitio_Publico[[#This Row],[contenido]],Estructura!$L$4:$O$473,4,0)</f>
        <v>C-15</v>
      </c>
      <c r="Z2553" s="18" t="str">
        <f>+VLOOKUP(Sitio_Publico[[#This Row],[Filtro Integrado]],Estructura!$U$4:$W$529,3,0)</f>
        <v>FI-0</v>
      </c>
      <c r="AA2553" s="18" t="str">
        <f>+VLOOKUP(Sitio_Publico[[#This Row],[Muestra]],Estructura!$Y$4:$AB$483,4,0)</f>
        <v>M-000158</v>
      </c>
    </row>
    <row r="2554" spans="1:27" ht="51" x14ac:dyDescent="0.3">
      <c r="A2554" s="16">
        <f t="shared" si="39"/>
        <v>2553</v>
      </c>
      <c r="B2554" s="47" t="s">
        <v>15118</v>
      </c>
      <c r="C2554" s="13" t="s">
        <v>10447</v>
      </c>
      <c r="D2554" s="13" t="s">
        <v>10448</v>
      </c>
      <c r="E2554" s="44">
        <v>1101</v>
      </c>
      <c r="F2554" s="13" t="s">
        <v>10449</v>
      </c>
      <c r="G2554" s="23" t="s">
        <v>10466</v>
      </c>
      <c r="H2554" s="42" t="s">
        <v>458</v>
      </c>
      <c r="I2554" s="28" t="s">
        <v>26</v>
      </c>
      <c r="J2554" s="12" t="s">
        <v>393</v>
      </c>
      <c r="K2554" s="28" t="s">
        <v>10492</v>
      </c>
      <c r="L2554" s="12" t="s">
        <v>10452</v>
      </c>
      <c r="M2554" s="12" t="s">
        <v>587</v>
      </c>
      <c r="N2554" s="12" t="s">
        <v>10454</v>
      </c>
      <c r="O2554" s="26" t="s">
        <v>12711</v>
      </c>
      <c r="P2554" s="26" t="s">
        <v>12712</v>
      </c>
      <c r="Q2554" s="25" t="s">
        <v>10495</v>
      </c>
      <c r="R2554" s="26" t="s">
        <v>12713</v>
      </c>
      <c r="S2554" s="15" t="s">
        <v>12714</v>
      </c>
      <c r="T2554" s="52">
        <v>0</v>
      </c>
      <c r="U2554" s="22" t="s">
        <v>12381</v>
      </c>
      <c r="V2554" s="18" t="str">
        <f>+Sitio_Publico[[#This Row],[idcoleccion]]&amp;"-"&amp;Sitio_Publico[[#This Row],[id]]</f>
        <v>000-2553</v>
      </c>
      <c r="W2554" s="18">
        <f>+VLOOKUP(Sitio_Publico[[#This Row],[territorio]],Estructura!$AE$4:$AH$1067,4,0)</f>
        <v>30001101</v>
      </c>
      <c r="X2554" s="18" t="str">
        <f>+VLOOKUP(Sitio_Publico[[#This Row],[tema]],Estructura!$G$4:$J$532,4,0)</f>
        <v>T-2</v>
      </c>
      <c r="Y2554" s="18" t="str">
        <f>+VLOOKUP(Sitio_Publico[[#This Row],[contenido]],Estructura!$L$4:$O$473,4,0)</f>
        <v>C-17</v>
      </c>
      <c r="Z2554" s="18" t="str">
        <f>+VLOOKUP(Sitio_Publico[[#This Row],[Filtro Integrado]],Estructura!$U$4:$W$529,3,0)</f>
        <v>FI-0</v>
      </c>
      <c r="AA2554" s="18" t="str">
        <f>+VLOOKUP(Sitio_Publico[[#This Row],[Muestra]],Estructura!$Y$4:$AB$483,4,0)</f>
        <v>M-000162</v>
      </c>
    </row>
    <row r="2555" spans="1:27" ht="51" x14ac:dyDescent="0.3">
      <c r="A2555" s="16">
        <f t="shared" si="39"/>
        <v>2554</v>
      </c>
      <c r="B2555" s="47" t="s">
        <v>15118</v>
      </c>
      <c r="C2555" s="13" t="s">
        <v>10447</v>
      </c>
      <c r="D2555" s="13" t="s">
        <v>10448</v>
      </c>
      <c r="E2555" s="44">
        <v>1405</v>
      </c>
      <c r="F2555" s="13" t="s">
        <v>10449</v>
      </c>
      <c r="G2555" s="23" t="s">
        <v>10450</v>
      </c>
      <c r="H2555" s="42" t="s">
        <v>458</v>
      </c>
      <c r="I2555" s="28" t="s">
        <v>32</v>
      </c>
      <c r="J2555" s="12" t="s">
        <v>393</v>
      </c>
      <c r="K2555" s="28" t="s">
        <v>10486</v>
      </c>
      <c r="L2555" s="12" t="s">
        <v>10452</v>
      </c>
      <c r="M2555" s="12" t="s">
        <v>10453</v>
      </c>
      <c r="N2555" s="12" t="s">
        <v>10454</v>
      </c>
      <c r="O2555" s="26" t="s">
        <v>12715</v>
      </c>
      <c r="P2555" s="26" t="s">
        <v>12716</v>
      </c>
      <c r="Q2555" s="25" t="s">
        <v>456</v>
      </c>
      <c r="R2555" s="26" t="s">
        <v>12717</v>
      </c>
      <c r="S2555" s="15" t="s">
        <v>12718</v>
      </c>
      <c r="T2555" s="52">
        <v>0</v>
      </c>
      <c r="U2555" s="22" t="s">
        <v>11454</v>
      </c>
      <c r="V2555" s="18" t="str">
        <f>+Sitio_Publico[[#This Row],[idcoleccion]]&amp;"-"&amp;Sitio_Publico[[#This Row],[id]]</f>
        <v>000-2554</v>
      </c>
      <c r="W2555" s="18">
        <f>+VLOOKUP(Sitio_Publico[[#This Row],[territorio]],Estructura!$AE$4:$AH$1067,4,0)</f>
        <v>30001405</v>
      </c>
      <c r="X2555" s="18" t="str">
        <f>+VLOOKUP(Sitio_Publico[[#This Row],[tema]],Estructura!$G$4:$J$532,4,0)</f>
        <v>T-2</v>
      </c>
      <c r="Y2555" s="18" t="str">
        <f>+VLOOKUP(Sitio_Publico[[#This Row],[contenido]],Estructura!$L$4:$O$473,4,0)</f>
        <v>C-15</v>
      </c>
      <c r="Z2555" s="18" t="str">
        <f>+VLOOKUP(Sitio_Publico[[#This Row],[Filtro Integrado]],Estructura!$U$4:$W$529,3,0)</f>
        <v>FI-0</v>
      </c>
      <c r="AA2555" s="18" t="str">
        <f>+VLOOKUP(Sitio_Publico[[#This Row],[Muestra]],Estructura!$Y$4:$AB$483,4,0)</f>
        <v>M-000161</v>
      </c>
    </row>
    <row r="2556" spans="1:27" ht="51" x14ac:dyDescent="0.3">
      <c r="A2556" s="16">
        <f t="shared" si="39"/>
        <v>2555</v>
      </c>
      <c r="B2556" s="47" t="s">
        <v>15118</v>
      </c>
      <c r="C2556" s="13" t="s">
        <v>10447</v>
      </c>
      <c r="D2556" s="13" t="s">
        <v>10448</v>
      </c>
      <c r="E2556" s="44">
        <v>1101</v>
      </c>
      <c r="F2556" s="13" t="s">
        <v>10449</v>
      </c>
      <c r="G2556" s="23" t="s">
        <v>10450</v>
      </c>
      <c r="H2556" s="42" t="s">
        <v>458</v>
      </c>
      <c r="I2556" s="28" t="s">
        <v>26</v>
      </c>
      <c r="J2556" s="12" t="s">
        <v>393</v>
      </c>
      <c r="K2556" s="28" t="s">
        <v>10451</v>
      </c>
      <c r="L2556" s="12" t="s">
        <v>10452</v>
      </c>
      <c r="M2556" s="12" t="s">
        <v>10453</v>
      </c>
      <c r="N2556" s="12" t="s">
        <v>10454</v>
      </c>
      <c r="O2556" s="26" t="s">
        <v>12719</v>
      </c>
      <c r="P2556" s="26" t="s">
        <v>12720</v>
      </c>
      <c r="Q2556" s="25" t="s">
        <v>456</v>
      </c>
      <c r="R2556" s="26" t="s">
        <v>12721</v>
      </c>
      <c r="S2556" s="15" t="s">
        <v>12722</v>
      </c>
      <c r="T2556" s="52">
        <v>0</v>
      </c>
      <c r="U2556" s="22" t="s">
        <v>12381</v>
      </c>
      <c r="V2556" s="18" t="str">
        <f>+Sitio_Publico[[#This Row],[idcoleccion]]&amp;"-"&amp;Sitio_Publico[[#This Row],[id]]</f>
        <v>000-2555</v>
      </c>
      <c r="W2556" s="18">
        <f>+VLOOKUP(Sitio_Publico[[#This Row],[territorio]],Estructura!$AE$4:$AH$1067,4,0)</f>
        <v>30001101</v>
      </c>
      <c r="X2556" s="18" t="str">
        <f>+VLOOKUP(Sitio_Publico[[#This Row],[tema]],Estructura!$G$4:$J$532,4,0)</f>
        <v>T-2</v>
      </c>
      <c r="Y2556" s="18" t="str">
        <f>+VLOOKUP(Sitio_Publico[[#This Row],[contenido]],Estructura!$L$4:$O$473,4,0)</f>
        <v>C-15</v>
      </c>
      <c r="Z2556" s="18" t="str">
        <f>+VLOOKUP(Sitio_Publico[[#This Row],[Filtro Integrado]],Estructura!$U$4:$W$529,3,0)</f>
        <v>FI-0</v>
      </c>
      <c r="AA2556" s="18" t="str">
        <f>+VLOOKUP(Sitio_Publico[[#This Row],[Muestra]],Estructura!$Y$4:$AB$483,4,0)</f>
        <v>M-000158</v>
      </c>
    </row>
    <row r="2557" spans="1:27" ht="51" x14ac:dyDescent="0.3">
      <c r="A2557" s="16">
        <f t="shared" si="39"/>
        <v>2556</v>
      </c>
      <c r="B2557" s="47" t="s">
        <v>15118</v>
      </c>
      <c r="C2557" s="13" t="s">
        <v>10447</v>
      </c>
      <c r="D2557" s="13" t="s">
        <v>10448</v>
      </c>
      <c r="E2557" s="44">
        <v>6301</v>
      </c>
      <c r="F2557" s="13" t="s">
        <v>10449</v>
      </c>
      <c r="G2557" s="23" t="s">
        <v>10459</v>
      </c>
      <c r="H2557" s="42" t="s">
        <v>458</v>
      </c>
      <c r="I2557" s="28" t="s">
        <v>123</v>
      </c>
      <c r="J2557" s="12" t="s">
        <v>393</v>
      </c>
      <c r="K2557" s="28" t="s">
        <v>10459</v>
      </c>
      <c r="L2557" s="12" t="s">
        <v>10474</v>
      </c>
      <c r="M2557" s="12" t="s">
        <v>10453</v>
      </c>
      <c r="N2557" s="12" t="s">
        <v>10454</v>
      </c>
      <c r="O2557" s="26" t="s">
        <v>12723</v>
      </c>
      <c r="P2557" s="26" t="s">
        <v>12724</v>
      </c>
      <c r="Q2557" s="25" t="s">
        <v>10482</v>
      </c>
      <c r="R2557" s="26" t="s">
        <v>12725</v>
      </c>
      <c r="S2557" s="15" t="s">
        <v>12726</v>
      </c>
      <c r="T2557" s="52">
        <v>0</v>
      </c>
      <c r="U2557" s="22" t="s">
        <v>10647</v>
      </c>
      <c r="V2557" s="18" t="str">
        <f>+Sitio_Publico[[#This Row],[idcoleccion]]&amp;"-"&amp;Sitio_Publico[[#This Row],[id]]</f>
        <v>000-2556</v>
      </c>
      <c r="W2557" s="18">
        <f>+VLOOKUP(Sitio_Publico[[#This Row],[territorio]],Estructura!$AE$4:$AH$1067,4,0)</f>
        <v>30006301</v>
      </c>
      <c r="X2557" s="18" t="str">
        <f>+VLOOKUP(Sitio_Publico[[#This Row],[tema]],Estructura!$G$4:$J$532,4,0)</f>
        <v>T-2</v>
      </c>
      <c r="Y2557" s="18" t="str">
        <f>+VLOOKUP(Sitio_Publico[[#This Row],[contenido]],Estructura!$L$4:$O$473,4,0)</f>
        <v>C-16</v>
      </c>
      <c r="Z2557" s="18" t="str">
        <f>+VLOOKUP(Sitio_Publico[[#This Row],[Filtro Integrado]],Estructura!$U$4:$W$529,3,0)</f>
        <v>FI-0</v>
      </c>
      <c r="AA2557" s="18" t="str">
        <f>+VLOOKUP(Sitio_Publico[[#This Row],[Muestra]],Estructura!$Y$4:$AB$483,4,0)</f>
        <v>M-000159</v>
      </c>
    </row>
    <row r="2558" spans="1:27" ht="51" x14ac:dyDescent="0.3">
      <c r="A2558" s="16">
        <f t="shared" si="39"/>
        <v>2557</v>
      </c>
      <c r="B2558" s="47" t="s">
        <v>15118</v>
      </c>
      <c r="C2558" s="13" t="s">
        <v>10447</v>
      </c>
      <c r="D2558" s="13" t="s">
        <v>10448</v>
      </c>
      <c r="E2558" s="44">
        <v>7401</v>
      </c>
      <c r="F2558" s="13" t="s">
        <v>10449</v>
      </c>
      <c r="G2558" s="23" t="s">
        <v>10459</v>
      </c>
      <c r="H2558" s="42" t="s">
        <v>458</v>
      </c>
      <c r="I2558" s="28" t="s">
        <v>154</v>
      </c>
      <c r="J2558" s="12" t="s">
        <v>393</v>
      </c>
      <c r="K2558" s="28" t="s">
        <v>10459</v>
      </c>
      <c r="L2558" s="12" t="s">
        <v>10452</v>
      </c>
      <c r="M2558" s="12" t="s">
        <v>10453</v>
      </c>
      <c r="N2558" s="12" t="s">
        <v>10454</v>
      </c>
      <c r="O2558" s="26" t="s">
        <v>12727</v>
      </c>
      <c r="P2558" s="26" t="s">
        <v>12728</v>
      </c>
      <c r="Q2558" s="25" t="s">
        <v>456</v>
      </c>
      <c r="R2558" s="26" t="s">
        <v>11583</v>
      </c>
      <c r="S2558" s="15" t="s">
        <v>12729</v>
      </c>
      <c r="T2558" s="52">
        <v>0</v>
      </c>
      <c r="U2558" s="22" t="s">
        <v>11585</v>
      </c>
      <c r="V2558" s="18" t="str">
        <f>+Sitio_Publico[[#This Row],[idcoleccion]]&amp;"-"&amp;Sitio_Publico[[#This Row],[id]]</f>
        <v>000-2557</v>
      </c>
      <c r="W2558" s="18">
        <f>+VLOOKUP(Sitio_Publico[[#This Row],[territorio]],Estructura!$AE$4:$AH$1067,4,0)</f>
        <v>30007401</v>
      </c>
      <c r="X2558" s="18" t="str">
        <f>+VLOOKUP(Sitio_Publico[[#This Row],[tema]],Estructura!$G$4:$J$532,4,0)</f>
        <v>T-2</v>
      </c>
      <c r="Y2558" s="18" t="str">
        <f>+VLOOKUP(Sitio_Publico[[#This Row],[contenido]],Estructura!$L$4:$O$473,4,0)</f>
        <v>C-16</v>
      </c>
      <c r="Z2558" s="18" t="str">
        <f>+VLOOKUP(Sitio_Publico[[#This Row],[Filtro Integrado]],Estructura!$U$4:$W$529,3,0)</f>
        <v>FI-0</v>
      </c>
      <c r="AA2558" s="18" t="str">
        <f>+VLOOKUP(Sitio_Publico[[#This Row],[Muestra]],Estructura!$Y$4:$AB$483,4,0)</f>
        <v>M-000159</v>
      </c>
    </row>
    <row r="2559" spans="1:27" ht="51" x14ac:dyDescent="0.3">
      <c r="A2559" s="16">
        <f t="shared" si="39"/>
        <v>2558</v>
      </c>
      <c r="B2559" s="47" t="s">
        <v>15118</v>
      </c>
      <c r="C2559" s="13" t="s">
        <v>10447</v>
      </c>
      <c r="D2559" s="13" t="s">
        <v>10448</v>
      </c>
      <c r="E2559" s="44">
        <v>7303</v>
      </c>
      <c r="F2559" s="13" t="s">
        <v>10449</v>
      </c>
      <c r="G2559" s="23" t="s">
        <v>10466</v>
      </c>
      <c r="H2559" s="42" t="s">
        <v>458</v>
      </c>
      <c r="I2559" s="28" t="s">
        <v>147</v>
      </c>
      <c r="J2559" s="12" t="s">
        <v>393</v>
      </c>
      <c r="K2559" s="28" t="s">
        <v>10524</v>
      </c>
      <c r="L2559" s="12" t="s">
        <v>10452</v>
      </c>
      <c r="M2559" s="12" t="s">
        <v>10453</v>
      </c>
      <c r="N2559" s="12" t="s">
        <v>10454</v>
      </c>
      <c r="O2559" s="26" t="s">
        <v>12730</v>
      </c>
      <c r="P2559" s="26" t="s">
        <v>12731</v>
      </c>
      <c r="Q2559" s="25" t="s">
        <v>456</v>
      </c>
      <c r="R2559" s="26" t="s">
        <v>12732</v>
      </c>
      <c r="S2559" s="15" t="s">
        <v>12733</v>
      </c>
      <c r="T2559" s="52">
        <v>0</v>
      </c>
      <c r="U2559" s="22" t="s">
        <v>12734</v>
      </c>
      <c r="V2559" s="18" t="str">
        <f>+Sitio_Publico[[#This Row],[idcoleccion]]&amp;"-"&amp;Sitio_Publico[[#This Row],[id]]</f>
        <v>000-2558</v>
      </c>
      <c r="W2559" s="18">
        <f>+VLOOKUP(Sitio_Publico[[#This Row],[territorio]],Estructura!$AE$4:$AH$1067,4,0)</f>
        <v>30007303</v>
      </c>
      <c r="X2559" s="18" t="str">
        <f>+VLOOKUP(Sitio_Publico[[#This Row],[tema]],Estructura!$G$4:$J$532,4,0)</f>
        <v>T-2</v>
      </c>
      <c r="Y2559" s="18" t="str">
        <f>+VLOOKUP(Sitio_Publico[[#This Row],[contenido]],Estructura!$L$4:$O$473,4,0)</f>
        <v>C-17</v>
      </c>
      <c r="Z2559" s="18" t="str">
        <f>+VLOOKUP(Sitio_Publico[[#This Row],[Filtro Integrado]],Estructura!$U$4:$W$529,3,0)</f>
        <v>FI-0</v>
      </c>
      <c r="AA2559" s="18" t="str">
        <f>+VLOOKUP(Sitio_Publico[[#This Row],[Muestra]],Estructura!$Y$4:$AB$483,4,0)</f>
        <v>M-00048</v>
      </c>
    </row>
    <row r="2560" spans="1:27" ht="40.799999999999997" x14ac:dyDescent="0.3">
      <c r="A2560" s="16">
        <f t="shared" si="39"/>
        <v>2559</v>
      </c>
      <c r="B2560" s="47" t="s">
        <v>15118</v>
      </c>
      <c r="C2560" s="13" t="s">
        <v>10447</v>
      </c>
      <c r="D2560" s="13" t="s">
        <v>10448</v>
      </c>
      <c r="E2560" s="44">
        <v>8106</v>
      </c>
      <c r="F2560" s="13" t="s">
        <v>10449</v>
      </c>
      <c r="G2560" s="23" t="s">
        <v>10473</v>
      </c>
      <c r="H2560" s="42" t="s">
        <v>458</v>
      </c>
      <c r="I2560" s="28" t="s">
        <v>167</v>
      </c>
      <c r="J2560" s="12" t="s">
        <v>393</v>
      </c>
      <c r="K2560" s="28" t="s">
        <v>10473</v>
      </c>
      <c r="L2560" s="12" t="s">
        <v>10452</v>
      </c>
      <c r="M2560" s="12" t="s">
        <v>10453</v>
      </c>
      <c r="N2560" s="12" t="s">
        <v>10454</v>
      </c>
      <c r="O2560" s="26" t="s">
        <v>12735</v>
      </c>
      <c r="P2560" s="26" t="s">
        <v>12736</v>
      </c>
      <c r="Q2560" s="25" t="s">
        <v>456</v>
      </c>
      <c r="R2560" s="26" t="s">
        <v>12737</v>
      </c>
      <c r="S2560" s="15" t="s">
        <v>12738</v>
      </c>
      <c r="T2560" s="52">
        <v>0</v>
      </c>
      <c r="U2560" s="22" t="s">
        <v>12739</v>
      </c>
      <c r="V2560" s="18" t="str">
        <f>+Sitio_Publico[[#This Row],[idcoleccion]]&amp;"-"&amp;Sitio_Publico[[#This Row],[id]]</f>
        <v>000-2559</v>
      </c>
      <c r="W2560" s="18">
        <f>+VLOOKUP(Sitio_Publico[[#This Row],[territorio]],Estructura!$AE$4:$AH$1067,4,0)</f>
        <v>30008106</v>
      </c>
      <c r="X2560" s="18" t="str">
        <f>+VLOOKUP(Sitio_Publico[[#This Row],[tema]],Estructura!$G$4:$J$532,4,0)</f>
        <v>T-2</v>
      </c>
      <c r="Y2560" s="18" t="str">
        <f>+VLOOKUP(Sitio_Publico[[#This Row],[contenido]],Estructura!$L$4:$O$473,4,0)</f>
        <v>C-18</v>
      </c>
      <c r="Z2560" s="18" t="str">
        <f>+VLOOKUP(Sitio_Publico[[#This Row],[Filtro Integrado]],Estructura!$U$4:$W$529,3,0)</f>
        <v>FI-0</v>
      </c>
      <c r="AA2560" s="18" t="str">
        <f>+VLOOKUP(Sitio_Publico[[#This Row],[Muestra]],Estructura!$Y$4:$AB$483,4,0)</f>
        <v>M-000160</v>
      </c>
    </row>
    <row r="2561" spans="1:27" ht="51" x14ac:dyDescent="0.3">
      <c r="A2561" s="16">
        <f t="shared" si="39"/>
        <v>2560</v>
      </c>
      <c r="B2561" s="47" t="s">
        <v>15118</v>
      </c>
      <c r="C2561" s="13" t="s">
        <v>10447</v>
      </c>
      <c r="D2561" s="13" t="s">
        <v>10448</v>
      </c>
      <c r="E2561" s="44">
        <v>9210</v>
      </c>
      <c r="F2561" s="13" t="s">
        <v>10449</v>
      </c>
      <c r="G2561" s="23" t="s">
        <v>10450</v>
      </c>
      <c r="H2561" s="42" t="s">
        <v>458</v>
      </c>
      <c r="I2561" s="28" t="s">
        <v>246</v>
      </c>
      <c r="J2561" s="12" t="s">
        <v>393</v>
      </c>
      <c r="K2561" s="28" t="s">
        <v>10451</v>
      </c>
      <c r="L2561" s="12" t="s">
        <v>10452</v>
      </c>
      <c r="M2561" s="12" t="s">
        <v>10453</v>
      </c>
      <c r="N2561" s="12" t="s">
        <v>10454</v>
      </c>
      <c r="O2561" s="26" t="s">
        <v>12740</v>
      </c>
      <c r="P2561" s="26" t="s">
        <v>12741</v>
      </c>
      <c r="Q2561" s="25" t="s">
        <v>456</v>
      </c>
      <c r="R2561" s="26" t="s">
        <v>12742</v>
      </c>
      <c r="S2561" s="15" t="s">
        <v>12743</v>
      </c>
      <c r="T2561" s="52">
        <v>0</v>
      </c>
      <c r="U2561" s="22" t="s">
        <v>12111</v>
      </c>
      <c r="V2561" s="18" t="str">
        <f>+Sitio_Publico[[#This Row],[idcoleccion]]&amp;"-"&amp;Sitio_Publico[[#This Row],[id]]</f>
        <v>000-2560</v>
      </c>
      <c r="W2561" s="18">
        <f>+VLOOKUP(Sitio_Publico[[#This Row],[territorio]],Estructura!$AE$4:$AH$1067,4,0)</f>
        <v>30009210</v>
      </c>
      <c r="X2561" s="18" t="str">
        <f>+VLOOKUP(Sitio_Publico[[#This Row],[tema]],Estructura!$G$4:$J$532,4,0)</f>
        <v>T-2</v>
      </c>
      <c r="Y2561" s="18" t="str">
        <f>+VLOOKUP(Sitio_Publico[[#This Row],[contenido]],Estructura!$L$4:$O$473,4,0)</f>
        <v>C-15</v>
      </c>
      <c r="Z2561" s="18" t="str">
        <f>+VLOOKUP(Sitio_Publico[[#This Row],[Filtro Integrado]],Estructura!$U$4:$W$529,3,0)</f>
        <v>FI-0</v>
      </c>
      <c r="AA2561" s="18" t="str">
        <f>+VLOOKUP(Sitio_Publico[[#This Row],[Muestra]],Estructura!$Y$4:$AB$483,4,0)</f>
        <v>M-000158</v>
      </c>
    </row>
    <row r="2562" spans="1:27" ht="51" x14ac:dyDescent="0.3">
      <c r="A2562" s="16">
        <f t="shared" si="39"/>
        <v>2561</v>
      </c>
      <c r="B2562" s="47" t="s">
        <v>15118</v>
      </c>
      <c r="C2562" s="13" t="s">
        <v>10447</v>
      </c>
      <c r="D2562" s="13" t="s">
        <v>10448</v>
      </c>
      <c r="E2562" s="44">
        <v>5506</v>
      </c>
      <c r="F2562" s="13" t="s">
        <v>10449</v>
      </c>
      <c r="G2562" s="23" t="s">
        <v>10466</v>
      </c>
      <c r="H2562" s="42" t="s">
        <v>458</v>
      </c>
      <c r="I2562" s="28" t="s">
        <v>83</v>
      </c>
      <c r="J2562" s="12" t="s">
        <v>393</v>
      </c>
      <c r="K2562" s="28" t="s">
        <v>10492</v>
      </c>
      <c r="L2562" s="12" t="s">
        <v>10452</v>
      </c>
      <c r="M2562" s="12" t="s">
        <v>587</v>
      </c>
      <c r="N2562" s="12" t="s">
        <v>10454</v>
      </c>
      <c r="O2562" s="26" t="s">
        <v>12744</v>
      </c>
      <c r="P2562" s="26" t="s">
        <v>12745</v>
      </c>
      <c r="Q2562" s="25" t="s">
        <v>10495</v>
      </c>
      <c r="R2562" s="26" t="s">
        <v>12746</v>
      </c>
      <c r="S2562" s="15" t="s">
        <v>12747</v>
      </c>
      <c r="T2562" s="52">
        <v>0</v>
      </c>
      <c r="U2562" s="22" t="s">
        <v>12748</v>
      </c>
      <c r="V2562" s="18" t="str">
        <f>+Sitio_Publico[[#This Row],[idcoleccion]]&amp;"-"&amp;Sitio_Publico[[#This Row],[id]]</f>
        <v>000-2561</v>
      </c>
      <c r="W2562" s="18">
        <f>+VLOOKUP(Sitio_Publico[[#This Row],[territorio]],Estructura!$AE$4:$AH$1067,4,0)</f>
        <v>30005506</v>
      </c>
      <c r="X2562" s="18" t="str">
        <f>+VLOOKUP(Sitio_Publico[[#This Row],[tema]],Estructura!$G$4:$J$532,4,0)</f>
        <v>T-2</v>
      </c>
      <c r="Y2562" s="18" t="str">
        <f>+VLOOKUP(Sitio_Publico[[#This Row],[contenido]],Estructura!$L$4:$O$473,4,0)</f>
        <v>C-17</v>
      </c>
      <c r="Z2562" s="18" t="str">
        <f>+VLOOKUP(Sitio_Publico[[#This Row],[Filtro Integrado]],Estructura!$U$4:$W$529,3,0)</f>
        <v>FI-0</v>
      </c>
      <c r="AA2562" s="18" t="str">
        <f>+VLOOKUP(Sitio_Publico[[#This Row],[Muestra]],Estructura!$Y$4:$AB$483,4,0)</f>
        <v>M-000162</v>
      </c>
    </row>
    <row r="2563" spans="1:27" ht="40.799999999999997" x14ac:dyDescent="0.3">
      <c r="A2563" s="16">
        <f t="shared" ref="A2563:A2626" si="40">+ROW()-1</f>
        <v>2562</v>
      </c>
      <c r="B2563" s="47" t="s">
        <v>15118</v>
      </c>
      <c r="C2563" s="13" t="s">
        <v>10447</v>
      </c>
      <c r="D2563" s="13" t="s">
        <v>10448</v>
      </c>
      <c r="E2563" s="44">
        <v>8314</v>
      </c>
      <c r="F2563" s="13" t="s">
        <v>10449</v>
      </c>
      <c r="G2563" s="23" t="s">
        <v>10473</v>
      </c>
      <c r="H2563" s="42" t="s">
        <v>458</v>
      </c>
      <c r="I2563" s="28" t="s">
        <v>194</v>
      </c>
      <c r="J2563" s="12" t="s">
        <v>393</v>
      </c>
      <c r="K2563" s="28" t="s">
        <v>10473</v>
      </c>
      <c r="L2563" s="12" t="s">
        <v>10474</v>
      </c>
      <c r="M2563" s="12" t="s">
        <v>10453</v>
      </c>
      <c r="N2563" s="12" t="s">
        <v>10454</v>
      </c>
      <c r="O2563" s="26" t="s">
        <v>12749</v>
      </c>
      <c r="P2563" s="26" t="s">
        <v>12750</v>
      </c>
      <c r="Q2563" s="25" t="s">
        <v>10495</v>
      </c>
      <c r="R2563" s="26" t="s">
        <v>12751</v>
      </c>
      <c r="S2563" s="15" t="s">
        <v>12752</v>
      </c>
      <c r="T2563" s="52">
        <v>0</v>
      </c>
      <c r="U2563" s="22" t="s">
        <v>12753</v>
      </c>
      <c r="V2563" s="18" t="str">
        <f>+Sitio_Publico[[#This Row],[idcoleccion]]&amp;"-"&amp;Sitio_Publico[[#This Row],[id]]</f>
        <v>000-2562</v>
      </c>
      <c r="W2563" s="18">
        <f>+VLOOKUP(Sitio_Publico[[#This Row],[territorio]],Estructura!$AE$4:$AH$1067,4,0)</f>
        <v>30008314</v>
      </c>
      <c r="X2563" s="18" t="str">
        <f>+VLOOKUP(Sitio_Publico[[#This Row],[tema]],Estructura!$G$4:$J$532,4,0)</f>
        <v>T-2</v>
      </c>
      <c r="Y2563" s="18" t="str">
        <f>+VLOOKUP(Sitio_Publico[[#This Row],[contenido]],Estructura!$L$4:$O$473,4,0)</f>
        <v>C-18</v>
      </c>
      <c r="Z2563" s="18" t="str">
        <f>+VLOOKUP(Sitio_Publico[[#This Row],[Filtro Integrado]],Estructura!$U$4:$W$529,3,0)</f>
        <v>FI-0</v>
      </c>
      <c r="AA2563" s="18" t="str">
        <f>+VLOOKUP(Sitio_Publico[[#This Row],[Muestra]],Estructura!$Y$4:$AB$483,4,0)</f>
        <v>M-000160</v>
      </c>
    </row>
    <row r="2564" spans="1:27" ht="51" x14ac:dyDescent="0.3">
      <c r="A2564" s="16">
        <f t="shared" si="40"/>
        <v>2563</v>
      </c>
      <c r="B2564" s="47" t="s">
        <v>15118</v>
      </c>
      <c r="C2564" s="13" t="s">
        <v>10447</v>
      </c>
      <c r="D2564" s="13" t="s">
        <v>10448</v>
      </c>
      <c r="E2564" s="44">
        <v>5107</v>
      </c>
      <c r="F2564" s="13" t="s">
        <v>10449</v>
      </c>
      <c r="G2564" s="23" t="s">
        <v>10450</v>
      </c>
      <c r="H2564" s="42" t="s">
        <v>458</v>
      </c>
      <c r="I2564" s="28" t="s">
        <v>67</v>
      </c>
      <c r="J2564" s="12" t="s">
        <v>393</v>
      </c>
      <c r="K2564" s="28" t="s">
        <v>10486</v>
      </c>
      <c r="L2564" s="12" t="s">
        <v>10452</v>
      </c>
      <c r="M2564" s="12" t="s">
        <v>10453</v>
      </c>
      <c r="N2564" s="12" t="s">
        <v>10454</v>
      </c>
      <c r="O2564" s="26" t="s">
        <v>12754</v>
      </c>
      <c r="P2564" s="26" t="s">
        <v>12755</v>
      </c>
      <c r="Q2564" s="25" t="s">
        <v>456</v>
      </c>
      <c r="R2564" s="26" t="s">
        <v>12756</v>
      </c>
      <c r="S2564" s="15" t="s">
        <v>12757</v>
      </c>
      <c r="T2564" s="52">
        <v>0</v>
      </c>
      <c r="U2564" s="22" t="s">
        <v>12140</v>
      </c>
      <c r="V2564" s="18" t="str">
        <f>+Sitio_Publico[[#This Row],[idcoleccion]]&amp;"-"&amp;Sitio_Publico[[#This Row],[id]]</f>
        <v>000-2563</v>
      </c>
      <c r="W2564" s="18">
        <f>+VLOOKUP(Sitio_Publico[[#This Row],[territorio]],Estructura!$AE$4:$AH$1067,4,0)</f>
        <v>30005107</v>
      </c>
      <c r="X2564" s="18" t="str">
        <f>+VLOOKUP(Sitio_Publico[[#This Row],[tema]],Estructura!$G$4:$J$532,4,0)</f>
        <v>T-2</v>
      </c>
      <c r="Y2564" s="18" t="str">
        <f>+VLOOKUP(Sitio_Publico[[#This Row],[contenido]],Estructura!$L$4:$O$473,4,0)</f>
        <v>C-15</v>
      </c>
      <c r="Z2564" s="18" t="str">
        <f>+VLOOKUP(Sitio_Publico[[#This Row],[Filtro Integrado]],Estructura!$U$4:$W$529,3,0)</f>
        <v>FI-0</v>
      </c>
      <c r="AA2564" s="18" t="str">
        <f>+VLOOKUP(Sitio_Publico[[#This Row],[Muestra]],Estructura!$Y$4:$AB$483,4,0)</f>
        <v>M-000161</v>
      </c>
    </row>
    <row r="2565" spans="1:27" ht="51" x14ac:dyDescent="0.3">
      <c r="A2565" s="16">
        <f t="shared" si="40"/>
        <v>2564</v>
      </c>
      <c r="B2565" s="47" t="s">
        <v>15118</v>
      </c>
      <c r="C2565" s="13" t="s">
        <v>10447</v>
      </c>
      <c r="D2565" s="13" t="s">
        <v>10448</v>
      </c>
      <c r="E2565" s="44">
        <v>11202</v>
      </c>
      <c r="F2565" s="13" t="s">
        <v>10449</v>
      </c>
      <c r="G2565" s="23" t="s">
        <v>10450</v>
      </c>
      <c r="H2565" s="42" t="s">
        <v>458</v>
      </c>
      <c r="I2565" s="28" t="s">
        <v>281</v>
      </c>
      <c r="J2565" s="12" t="s">
        <v>393</v>
      </c>
      <c r="K2565" s="28" t="s">
        <v>10451</v>
      </c>
      <c r="L2565" s="12" t="s">
        <v>10452</v>
      </c>
      <c r="M2565" s="12" t="s">
        <v>10453</v>
      </c>
      <c r="N2565" s="12" t="s">
        <v>10454</v>
      </c>
      <c r="O2565" s="26" t="s">
        <v>12758</v>
      </c>
      <c r="P2565" s="26" t="s">
        <v>12759</v>
      </c>
      <c r="Q2565" s="25" t="s">
        <v>456</v>
      </c>
      <c r="R2565" s="26" t="s">
        <v>12760</v>
      </c>
      <c r="S2565" s="15" t="s">
        <v>12761</v>
      </c>
      <c r="T2565" s="52">
        <v>0</v>
      </c>
      <c r="U2565" s="22" t="s">
        <v>12762</v>
      </c>
      <c r="V2565" s="18" t="str">
        <f>+Sitio_Publico[[#This Row],[idcoleccion]]&amp;"-"&amp;Sitio_Publico[[#This Row],[id]]</f>
        <v>000-2564</v>
      </c>
      <c r="W2565" s="18">
        <f>+VLOOKUP(Sitio_Publico[[#This Row],[territorio]],Estructura!$AE$4:$AH$1067,4,0)</f>
        <v>30011202</v>
      </c>
      <c r="X2565" s="18" t="str">
        <f>+VLOOKUP(Sitio_Publico[[#This Row],[tema]],Estructura!$G$4:$J$532,4,0)</f>
        <v>T-2</v>
      </c>
      <c r="Y2565" s="18" t="str">
        <f>+VLOOKUP(Sitio_Publico[[#This Row],[contenido]],Estructura!$L$4:$O$473,4,0)</f>
        <v>C-15</v>
      </c>
      <c r="Z2565" s="18" t="str">
        <f>+VLOOKUP(Sitio_Publico[[#This Row],[Filtro Integrado]],Estructura!$U$4:$W$529,3,0)</f>
        <v>FI-0</v>
      </c>
      <c r="AA2565" s="18" t="str">
        <f>+VLOOKUP(Sitio_Publico[[#This Row],[Muestra]],Estructura!$Y$4:$AB$483,4,0)</f>
        <v>M-000158</v>
      </c>
    </row>
    <row r="2566" spans="1:27" ht="51" x14ac:dyDescent="0.3">
      <c r="A2566" s="16">
        <f t="shared" si="40"/>
        <v>2565</v>
      </c>
      <c r="B2566" s="47" t="s">
        <v>15118</v>
      </c>
      <c r="C2566" s="13" t="s">
        <v>10447</v>
      </c>
      <c r="D2566" s="13" t="s">
        <v>10448</v>
      </c>
      <c r="E2566" s="44">
        <v>14204</v>
      </c>
      <c r="F2566" s="13" t="s">
        <v>10449</v>
      </c>
      <c r="G2566" s="23" t="s">
        <v>10466</v>
      </c>
      <c r="H2566" s="42" t="s">
        <v>458</v>
      </c>
      <c r="I2566" s="28" t="s">
        <v>358</v>
      </c>
      <c r="J2566" s="12" t="s">
        <v>393</v>
      </c>
      <c r="K2566" s="28" t="s">
        <v>10492</v>
      </c>
      <c r="L2566" s="12" t="s">
        <v>10452</v>
      </c>
      <c r="M2566" s="12" t="s">
        <v>587</v>
      </c>
      <c r="N2566" s="12" t="s">
        <v>10454</v>
      </c>
      <c r="O2566" s="26" t="s">
        <v>12763</v>
      </c>
      <c r="P2566" s="26" t="s">
        <v>12764</v>
      </c>
      <c r="Q2566" s="25" t="s">
        <v>10495</v>
      </c>
      <c r="R2566" s="26" t="s">
        <v>12765</v>
      </c>
      <c r="S2566" s="15" t="s">
        <v>12766</v>
      </c>
      <c r="T2566" s="52">
        <v>0</v>
      </c>
      <c r="U2566" s="22" t="s">
        <v>1629</v>
      </c>
      <c r="V2566" s="18" t="str">
        <f>+Sitio_Publico[[#This Row],[idcoleccion]]&amp;"-"&amp;Sitio_Publico[[#This Row],[id]]</f>
        <v>000-2565</v>
      </c>
      <c r="W2566" s="18">
        <f>+VLOOKUP(Sitio_Publico[[#This Row],[territorio]],Estructura!$AE$4:$AH$1067,4,0)</f>
        <v>30014204</v>
      </c>
      <c r="X2566" s="18" t="str">
        <f>+VLOOKUP(Sitio_Publico[[#This Row],[tema]],Estructura!$G$4:$J$532,4,0)</f>
        <v>T-2</v>
      </c>
      <c r="Y2566" s="18" t="str">
        <f>+VLOOKUP(Sitio_Publico[[#This Row],[contenido]],Estructura!$L$4:$O$473,4,0)</f>
        <v>C-17</v>
      </c>
      <c r="Z2566" s="18" t="str">
        <f>+VLOOKUP(Sitio_Publico[[#This Row],[Filtro Integrado]],Estructura!$U$4:$W$529,3,0)</f>
        <v>FI-0</v>
      </c>
      <c r="AA2566" s="18" t="str">
        <f>+VLOOKUP(Sitio_Publico[[#This Row],[Muestra]],Estructura!$Y$4:$AB$483,4,0)</f>
        <v>M-000162</v>
      </c>
    </row>
    <row r="2567" spans="1:27" ht="51" x14ac:dyDescent="0.3">
      <c r="A2567" s="16">
        <f t="shared" si="40"/>
        <v>2566</v>
      </c>
      <c r="B2567" s="47" t="s">
        <v>15118</v>
      </c>
      <c r="C2567" s="13" t="s">
        <v>10447</v>
      </c>
      <c r="D2567" s="13" t="s">
        <v>10448</v>
      </c>
      <c r="E2567" s="44">
        <v>5402</v>
      </c>
      <c r="F2567" s="13" t="s">
        <v>10449</v>
      </c>
      <c r="G2567" s="23" t="s">
        <v>10450</v>
      </c>
      <c r="H2567" s="42" t="s">
        <v>458</v>
      </c>
      <c r="I2567" s="28" t="s">
        <v>75</v>
      </c>
      <c r="J2567" s="12" t="s">
        <v>393</v>
      </c>
      <c r="K2567" s="28" t="s">
        <v>10486</v>
      </c>
      <c r="L2567" s="12" t="s">
        <v>10452</v>
      </c>
      <c r="M2567" s="12" t="s">
        <v>10453</v>
      </c>
      <c r="N2567" s="12" t="s">
        <v>10454</v>
      </c>
      <c r="O2567" s="26" t="s">
        <v>12767</v>
      </c>
      <c r="P2567" s="26" t="s">
        <v>12768</v>
      </c>
      <c r="Q2567" s="25" t="s">
        <v>456</v>
      </c>
      <c r="R2567" s="26" t="s">
        <v>12769</v>
      </c>
      <c r="S2567" s="15" t="s">
        <v>12770</v>
      </c>
      <c r="T2567" s="52">
        <v>0</v>
      </c>
      <c r="U2567" s="22" t="s">
        <v>10828</v>
      </c>
      <c r="V2567" s="18" t="str">
        <f>+Sitio_Publico[[#This Row],[idcoleccion]]&amp;"-"&amp;Sitio_Publico[[#This Row],[id]]</f>
        <v>000-2566</v>
      </c>
      <c r="W2567" s="18">
        <f>+VLOOKUP(Sitio_Publico[[#This Row],[territorio]],Estructura!$AE$4:$AH$1067,4,0)</f>
        <v>30005402</v>
      </c>
      <c r="X2567" s="18" t="str">
        <f>+VLOOKUP(Sitio_Publico[[#This Row],[tema]],Estructura!$G$4:$J$532,4,0)</f>
        <v>T-2</v>
      </c>
      <c r="Y2567" s="18" t="str">
        <f>+VLOOKUP(Sitio_Publico[[#This Row],[contenido]],Estructura!$L$4:$O$473,4,0)</f>
        <v>C-15</v>
      </c>
      <c r="Z2567" s="18" t="str">
        <f>+VLOOKUP(Sitio_Publico[[#This Row],[Filtro Integrado]],Estructura!$U$4:$W$529,3,0)</f>
        <v>FI-0</v>
      </c>
      <c r="AA2567" s="18" t="str">
        <f>+VLOOKUP(Sitio_Publico[[#This Row],[Muestra]],Estructura!$Y$4:$AB$483,4,0)</f>
        <v>M-000161</v>
      </c>
    </row>
    <row r="2568" spans="1:27" ht="40.799999999999997" x14ac:dyDescent="0.3">
      <c r="A2568" s="16">
        <f t="shared" si="40"/>
        <v>2567</v>
      </c>
      <c r="B2568" s="47" t="s">
        <v>15118</v>
      </c>
      <c r="C2568" s="13" t="s">
        <v>10447</v>
      </c>
      <c r="D2568" s="13" t="s">
        <v>10448</v>
      </c>
      <c r="E2568" s="44">
        <v>15101</v>
      </c>
      <c r="F2568" s="13" t="s">
        <v>10449</v>
      </c>
      <c r="G2568" s="23" t="s">
        <v>10459</v>
      </c>
      <c r="H2568" s="42" t="s">
        <v>458</v>
      </c>
      <c r="I2568" s="28" t="s">
        <v>359</v>
      </c>
      <c r="J2568" s="12" t="s">
        <v>393</v>
      </c>
      <c r="K2568" s="28" t="s">
        <v>10459</v>
      </c>
      <c r="L2568" s="12" t="s">
        <v>10452</v>
      </c>
      <c r="M2568" s="12" t="s">
        <v>10453</v>
      </c>
      <c r="N2568" s="12" t="s">
        <v>10454</v>
      </c>
      <c r="O2568" s="26" t="s">
        <v>12771</v>
      </c>
      <c r="P2568" s="26" t="s">
        <v>12772</v>
      </c>
      <c r="Q2568" s="25" t="s">
        <v>456</v>
      </c>
      <c r="R2568" s="26" t="s">
        <v>12773</v>
      </c>
      <c r="S2568" s="15" t="s">
        <v>12774</v>
      </c>
      <c r="T2568" s="52">
        <v>0</v>
      </c>
      <c r="U2568" s="22" t="s">
        <v>11911</v>
      </c>
      <c r="V2568" s="18" t="str">
        <f>+Sitio_Publico[[#This Row],[idcoleccion]]&amp;"-"&amp;Sitio_Publico[[#This Row],[id]]</f>
        <v>000-2567</v>
      </c>
      <c r="W2568" s="18">
        <f>+VLOOKUP(Sitio_Publico[[#This Row],[territorio]],Estructura!$AE$4:$AH$1067,4,0)</f>
        <v>30015101</v>
      </c>
      <c r="X2568" s="18" t="str">
        <f>+VLOOKUP(Sitio_Publico[[#This Row],[tema]],Estructura!$G$4:$J$532,4,0)</f>
        <v>T-2</v>
      </c>
      <c r="Y2568" s="18" t="str">
        <f>+VLOOKUP(Sitio_Publico[[#This Row],[contenido]],Estructura!$L$4:$O$473,4,0)</f>
        <v>C-16</v>
      </c>
      <c r="Z2568" s="18" t="str">
        <f>+VLOOKUP(Sitio_Publico[[#This Row],[Filtro Integrado]],Estructura!$U$4:$W$529,3,0)</f>
        <v>FI-0</v>
      </c>
      <c r="AA2568" s="18" t="str">
        <f>+VLOOKUP(Sitio_Publico[[#This Row],[Muestra]],Estructura!$Y$4:$AB$483,4,0)</f>
        <v>M-000159</v>
      </c>
    </row>
    <row r="2569" spans="1:27" ht="51" x14ac:dyDescent="0.3">
      <c r="A2569" s="16">
        <f t="shared" si="40"/>
        <v>2568</v>
      </c>
      <c r="B2569" s="47" t="s">
        <v>15118</v>
      </c>
      <c r="C2569" s="13" t="s">
        <v>10447</v>
      </c>
      <c r="D2569" s="13" t="s">
        <v>10448</v>
      </c>
      <c r="E2569" s="44">
        <v>6205</v>
      </c>
      <c r="F2569" s="13" t="s">
        <v>10449</v>
      </c>
      <c r="G2569" s="23" t="s">
        <v>10459</v>
      </c>
      <c r="H2569" s="42" t="s">
        <v>458</v>
      </c>
      <c r="I2569" s="28" t="s">
        <v>121</v>
      </c>
      <c r="J2569" s="12" t="s">
        <v>393</v>
      </c>
      <c r="K2569" s="28" t="s">
        <v>10459</v>
      </c>
      <c r="L2569" s="12" t="s">
        <v>10452</v>
      </c>
      <c r="M2569" s="12" t="s">
        <v>10453</v>
      </c>
      <c r="N2569" s="12" t="s">
        <v>10454</v>
      </c>
      <c r="O2569" s="26" t="s">
        <v>12775</v>
      </c>
      <c r="P2569" s="26" t="s">
        <v>12776</v>
      </c>
      <c r="Q2569" s="25" t="s">
        <v>456</v>
      </c>
      <c r="R2569" s="26" t="s">
        <v>12777</v>
      </c>
      <c r="S2569" s="15" t="s">
        <v>12778</v>
      </c>
      <c r="T2569" s="52">
        <v>0</v>
      </c>
      <c r="U2569" s="22" t="s">
        <v>12779</v>
      </c>
      <c r="V2569" s="18" t="str">
        <f>+Sitio_Publico[[#This Row],[idcoleccion]]&amp;"-"&amp;Sitio_Publico[[#This Row],[id]]</f>
        <v>000-2568</v>
      </c>
      <c r="W2569" s="18">
        <f>+VLOOKUP(Sitio_Publico[[#This Row],[territorio]],Estructura!$AE$4:$AH$1067,4,0)</f>
        <v>30006205</v>
      </c>
      <c r="X2569" s="18" t="str">
        <f>+VLOOKUP(Sitio_Publico[[#This Row],[tema]],Estructura!$G$4:$J$532,4,0)</f>
        <v>T-2</v>
      </c>
      <c r="Y2569" s="18" t="str">
        <f>+VLOOKUP(Sitio_Publico[[#This Row],[contenido]],Estructura!$L$4:$O$473,4,0)</f>
        <v>C-16</v>
      </c>
      <c r="Z2569" s="18" t="str">
        <f>+VLOOKUP(Sitio_Publico[[#This Row],[Filtro Integrado]],Estructura!$U$4:$W$529,3,0)</f>
        <v>FI-0</v>
      </c>
      <c r="AA2569" s="18" t="str">
        <f>+VLOOKUP(Sitio_Publico[[#This Row],[Muestra]],Estructura!$Y$4:$AB$483,4,0)</f>
        <v>M-000159</v>
      </c>
    </row>
    <row r="2570" spans="1:27" ht="51" x14ac:dyDescent="0.3">
      <c r="A2570" s="16">
        <f t="shared" si="40"/>
        <v>2569</v>
      </c>
      <c r="B2570" s="47" t="s">
        <v>15118</v>
      </c>
      <c r="C2570" s="13" t="s">
        <v>10447</v>
      </c>
      <c r="D2570" s="13" t="s">
        <v>10448</v>
      </c>
      <c r="E2570" s="44">
        <v>13121</v>
      </c>
      <c r="F2570" s="13" t="s">
        <v>10449</v>
      </c>
      <c r="G2570" s="23" t="s">
        <v>10466</v>
      </c>
      <c r="H2570" s="42" t="s">
        <v>458</v>
      </c>
      <c r="I2570" s="28" t="s">
        <v>317</v>
      </c>
      <c r="J2570" s="12" t="s">
        <v>393</v>
      </c>
      <c r="K2570" s="28" t="s">
        <v>10492</v>
      </c>
      <c r="L2570" s="12" t="s">
        <v>10452</v>
      </c>
      <c r="M2570" s="12" t="s">
        <v>587</v>
      </c>
      <c r="N2570" s="12" t="s">
        <v>10454</v>
      </c>
      <c r="O2570" s="26" t="s">
        <v>12780</v>
      </c>
      <c r="P2570" s="26" t="s">
        <v>12781</v>
      </c>
      <c r="Q2570" s="25" t="s">
        <v>10495</v>
      </c>
      <c r="R2570" s="26" t="s">
        <v>12782</v>
      </c>
      <c r="S2570" s="15" t="s">
        <v>12783</v>
      </c>
      <c r="T2570" s="52">
        <v>0</v>
      </c>
      <c r="U2570" s="22" t="s">
        <v>10518</v>
      </c>
      <c r="V2570" s="18" t="str">
        <f>+Sitio_Publico[[#This Row],[idcoleccion]]&amp;"-"&amp;Sitio_Publico[[#This Row],[id]]</f>
        <v>000-2569</v>
      </c>
      <c r="W2570" s="18">
        <f>+VLOOKUP(Sitio_Publico[[#This Row],[territorio]],Estructura!$AE$4:$AH$1067,4,0)</f>
        <v>30013121</v>
      </c>
      <c r="X2570" s="18" t="str">
        <f>+VLOOKUP(Sitio_Publico[[#This Row],[tema]],Estructura!$G$4:$J$532,4,0)</f>
        <v>T-2</v>
      </c>
      <c r="Y2570" s="18" t="str">
        <f>+VLOOKUP(Sitio_Publico[[#This Row],[contenido]],Estructura!$L$4:$O$473,4,0)</f>
        <v>C-17</v>
      </c>
      <c r="Z2570" s="18" t="str">
        <f>+VLOOKUP(Sitio_Publico[[#This Row],[Filtro Integrado]],Estructura!$U$4:$W$529,3,0)</f>
        <v>FI-0</v>
      </c>
      <c r="AA2570" s="18" t="str">
        <f>+VLOOKUP(Sitio_Publico[[#This Row],[Muestra]],Estructura!$Y$4:$AB$483,4,0)</f>
        <v>M-000162</v>
      </c>
    </row>
    <row r="2571" spans="1:27" ht="51" x14ac:dyDescent="0.3">
      <c r="A2571" s="16">
        <f t="shared" si="40"/>
        <v>2570</v>
      </c>
      <c r="B2571" s="47" t="s">
        <v>15118</v>
      </c>
      <c r="C2571" s="13" t="s">
        <v>10447</v>
      </c>
      <c r="D2571" s="13" t="s">
        <v>10448</v>
      </c>
      <c r="E2571" s="44">
        <v>9108</v>
      </c>
      <c r="F2571" s="13" t="s">
        <v>10449</v>
      </c>
      <c r="G2571" s="23" t="s">
        <v>10466</v>
      </c>
      <c r="H2571" s="42" t="s">
        <v>458</v>
      </c>
      <c r="I2571" s="28" t="s">
        <v>223</v>
      </c>
      <c r="J2571" s="12" t="s">
        <v>393</v>
      </c>
      <c r="K2571" s="28" t="s">
        <v>10492</v>
      </c>
      <c r="L2571" s="12" t="s">
        <v>10452</v>
      </c>
      <c r="M2571" s="12" t="s">
        <v>587</v>
      </c>
      <c r="N2571" s="12" t="s">
        <v>10454</v>
      </c>
      <c r="O2571" s="26" t="s">
        <v>12784</v>
      </c>
      <c r="P2571" s="26" t="s">
        <v>12785</v>
      </c>
      <c r="Q2571" s="25" t="s">
        <v>10495</v>
      </c>
      <c r="R2571" s="26" t="s">
        <v>12786</v>
      </c>
      <c r="S2571" s="15" t="s">
        <v>12787</v>
      </c>
      <c r="T2571" s="52">
        <v>0</v>
      </c>
      <c r="U2571" s="22" t="s">
        <v>10592</v>
      </c>
      <c r="V2571" s="18" t="str">
        <f>+Sitio_Publico[[#This Row],[idcoleccion]]&amp;"-"&amp;Sitio_Publico[[#This Row],[id]]</f>
        <v>000-2570</v>
      </c>
      <c r="W2571" s="18">
        <f>+VLOOKUP(Sitio_Publico[[#This Row],[territorio]],Estructura!$AE$4:$AH$1067,4,0)</f>
        <v>30009108</v>
      </c>
      <c r="X2571" s="18" t="str">
        <f>+VLOOKUP(Sitio_Publico[[#This Row],[tema]],Estructura!$G$4:$J$532,4,0)</f>
        <v>T-2</v>
      </c>
      <c r="Y2571" s="18" t="str">
        <f>+VLOOKUP(Sitio_Publico[[#This Row],[contenido]],Estructura!$L$4:$O$473,4,0)</f>
        <v>C-17</v>
      </c>
      <c r="Z2571" s="18" t="str">
        <f>+VLOOKUP(Sitio_Publico[[#This Row],[Filtro Integrado]],Estructura!$U$4:$W$529,3,0)</f>
        <v>FI-0</v>
      </c>
      <c r="AA2571" s="18" t="str">
        <f>+VLOOKUP(Sitio_Publico[[#This Row],[Muestra]],Estructura!$Y$4:$AB$483,4,0)</f>
        <v>M-000162</v>
      </c>
    </row>
    <row r="2572" spans="1:27" ht="51" x14ac:dyDescent="0.3">
      <c r="A2572" s="16">
        <f t="shared" si="40"/>
        <v>2571</v>
      </c>
      <c r="B2572" s="47" t="s">
        <v>15118</v>
      </c>
      <c r="C2572" s="13" t="s">
        <v>10447</v>
      </c>
      <c r="D2572" s="13" t="s">
        <v>10448</v>
      </c>
      <c r="E2572" s="44">
        <v>6103</v>
      </c>
      <c r="F2572" s="13" t="s">
        <v>10449</v>
      </c>
      <c r="G2572" s="23" t="s">
        <v>10459</v>
      </c>
      <c r="H2572" s="42" t="s">
        <v>458</v>
      </c>
      <c r="I2572" s="28" t="s">
        <v>102</v>
      </c>
      <c r="J2572" s="12" t="s">
        <v>393</v>
      </c>
      <c r="K2572" s="28" t="s">
        <v>10459</v>
      </c>
      <c r="L2572" s="12" t="s">
        <v>10474</v>
      </c>
      <c r="M2572" s="12" t="s">
        <v>10453</v>
      </c>
      <c r="N2572" s="12" t="s">
        <v>10454</v>
      </c>
      <c r="O2572" s="26" t="s">
        <v>12788</v>
      </c>
      <c r="P2572" s="26" t="s">
        <v>12789</v>
      </c>
      <c r="Q2572" s="25" t="s">
        <v>10482</v>
      </c>
      <c r="R2572" s="26" t="s">
        <v>12790</v>
      </c>
      <c r="S2572" s="15" t="s">
        <v>12791</v>
      </c>
      <c r="T2572" s="52">
        <v>0</v>
      </c>
      <c r="U2572" s="22" t="s">
        <v>12792</v>
      </c>
      <c r="V2572" s="18" t="str">
        <f>+Sitio_Publico[[#This Row],[idcoleccion]]&amp;"-"&amp;Sitio_Publico[[#This Row],[id]]</f>
        <v>000-2571</v>
      </c>
      <c r="W2572" s="18">
        <f>+VLOOKUP(Sitio_Publico[[#This Row],[territorio]],Estructura!$AE$4:$AH$1067,4,0)</f>
        <v>30006103</v>
      </c>
      <c r="X2572" s="18" t="str">
        <f>+VLOOKUP(Sitio_Publico[[#This Row],[tema]],Estructura!$G$4:$J$532,4,0)</f>
        <v>T-2</v>
      </c>
      <c r="Y2572" s="18" t="str">
        <f>+VLOOKUP(Sitio_Publico[[#This Row],[contenido]],Estructura!$L$4:$O$473,4,0)</f>
        <v>C-16</v>
      </c>
      <c r="Z2572" s="18" t="str">
        <f>+VLOOKUP(Sitio_Publico[[#This Row],[Filtro Integrado]],Estructura!$U$4:$W$529,3,0)</f>
        <v>FI-0</v>
      </c>
      <c r="AA2572" s="18" t="str">
        <f>+VLOOKUP(Sitio_Publico[[#This Row],[Muestra]],Estructura!$Y$4:$AB$483,4,0)</f>
        <v>M-000159</v>
      </c>
    </row>
    <row r="2573" spans="1:27" ht="51" x14ac:dyDescent="0.3">
      <c r="A2573" s="16">
        <f t="shared" si="40"/>
        <v>2572</v>
      </c>
      <c r="B2573" s="47" t="s">
        <v>15118</v>
      </c>
      <c r="C2573" s="13" t="s">
        <v>10447</v>
      </c>
      <c r="D2573" s="13" t="s">
        <v>10448</v>
      </c>
      <c r="E2573" s="44">
        <v>4201</v>
      </c>
      <c r="F2573" s="13" t="s">
        <v>10449</v>
      </c>
      <c r="G2573" s="23" t="s">
        <v>10450</v>
      </c>
      <c r="H2573" s="42" t="s">
        <v>458</v>
      </c>
      <c r="I2573" s="28" t="s">
        <v>55</v>
      </c>
      <c r="J2573" s="12" t="s">
        <v>393</v>
      </c>
      <c r="K2573" s="28" t="s">
        <v>10451</v>
      </c>
      <c r="L2573" s="12" t="s">
        <v>10452</v>
      </c>
      <c r="M2573" s="12" t="s">
        <v>10453</v>
      </c>
      <c r="N2573" s="12" t="s">
        <v>10454</v>
      </c>
      <c r="O2573" s="26" t="s">
        <v>12793</v>
      </c>
      <c r="P2573" s="26" t="s">
        <v>12794</v>
      </c>
      <c r="Q2573" s="25" t="s">
        <v>456</v>
      </c>
      <c r="R2573" s="26" t="s">
        <v>12795</v>
      </c>
      <c r="S2573" s="15" t="s">
        <v>12796</v>
      </c>
      <c r="T2573" s="52">
        <v>0</v>
      </c>
      <c r="U2573" s="22" t="s">
        <v>12797</v>
      </c>
      <c r="V2573" s="18" t="str">
        <f>+Sitio_Publico[[#This Row],[idcoleccion]]&amp;"-"&amp;Sitio_Publico[[#This Row],[id]]</f>
        <v>000-2572</v>
      </c>
      <c r="W2573" s="18">
        <f>+VLOOKUP(Sitio_Publico[[#This Row],[territorio]],Estructura!$AE$4:$AH$1067,4,0)</f>
        <v>30004201</v>
      </c>
      <c r="X2573" s="18" t="str">
        <f>+VLOOKUP(Sitio_Publico[[#This Row],[tema]],Estructura!$G$4:$J$532,4,0)</f>
        <v>T-2</v>
      </c>
      <c r="Y2573" s="18" t="str">
        <f>+VLOOKUP(Sitio_Publico[[#This Row],[contenido]],Estructura!$L$4:$O$473,4,0)</f>
        <v>C-15</v>
      </c>
      <c r="Z2573" s="18" t="str">
        <f>+VLOOKUP(Sitio_Publico[[#This Row],[Filtro Integrado]],Estructura!$U$4:$W$529,3,0)</f>
        <v>FI-0</v>
      </c>
      <c r="AA2573" s="18" t="str">
        <f>+VLOOKUP(Sitio_Publico[[#This Row],[Muestra]],Estructura!$Y$4:$AB$483,4,0)</f>
        <v>M-000158</v>
      </c>
    </row>
    <row r="2574" spans="1:27" ht="40.799999999999997" x14ac:dyDescent="0.3">
      <c r="A2574" s="16">
        <f t="shared" si="40"/>
        <v>2573</v>
      </c>
      <c r="B2574" s="47" t="s">
        <v>15118</v>
      </c>
      <c r="C2574" s="13" t="s">
        <v>10447</v>
      </c>
      <c r="D2574" s="13" t="s">
        <v>10448</v>
      </c>
      <c r="E2574" s="44">
        <v>13403</v>
      </c>
      <c r="F2574" s="13" t="s">
        <v>10449</v>
      </c>
      <c r="G2574" s="23" t="s">
        <v>10473</v>
      </c>
      <c r="H2574" s="42" t="s">
        <v>458</v>
      </c>
      <c r="I2574" s="28" t="s">
        <v>336</v>
      </c>
      <c r="J2574" s="12" t="s">
        <v>393</v>
      </c>
      <c r="K2574" s="28" t="s">
        <v>10473</v>
      </c>
      <c r="L2574" s="12" t="s">
        <v>10474</v>
      </c>
      <c r="M2574" s="12" t="s">
        <v>10453</v>
      </c>
      <c r="N2574" s="12" t="s">
        <v>10454</v>
      </c>
      <c r="O2574" s="26" t="s">
        <v>12798</v>
      </c>
      <c r="P2574" s="26" t="s">
        <v>12799</v>
      </c>
      <c r="Q2574" s="25" t="s">
        <v>10495</v>
      </c>
      <c r="R2574" s="26" t="s">
        <v>12800</v>
      </c>
      <c r="S2574" s="15" t="s">
        <v>12801</v>
      </c>
      <c r="T2574" s="52">
        <v>0</v>
      </c>
      <c r="U2574" s="22" t="s">
        <v>11115</v>
      </c>
      <c r="V2574" s="18" t="str">
        <f>+Sitio_Publico[[#This Row],[idcoleccion]]&amp;"-"&amp;Sitio_Publico[[#This Row],[id]]</f>
        <v>000-2573</v>
      </c>
      <c r="W2574" s="18">
        <f>+VLOOKUP(Sitio_Publico[[#This Row],[territorio]],Estructura!$AE$4:$AH$1067,4,0)</f>
        <v>30013403</v>
      </c>
      <c r="X2574" s="18" t="str">
        <f>+VLOOKUP(Sitio_Publico[[#This Row],[tema]],Estructura!$G$4:$J$532,4,0)</f>
        <v>T-2</v>
      </c>
      <c r="Y2574" s="18" t="str">
        <f>+VLOOKUP(Sitio_Publico[[#This Row],[contenido]],Estructura!$L$4:$O$473,4,0)</f>
        <v>C-18</v>
      </c>
      <c r="Z2574" s="18" t="str">
        <f>+VLOOKUP(Sitio_Publico[[#This Row],[Filtro Integrado]],Estructura!$U$4:$W$529,3,0)</f>
        <v>FI-0</v>
      </c>
      <c r="AA2574" s="18" t="str">
        <f>+VLOOKUP(Sitio_Publico[[#This Row],[Muestra]],Estructura!$Y$4:$AB$483,4,0)</f>
        <v>M-000160</v>
      </c>
    </row>
    <row r="2575" spans="1:27" ht="51" x14ac:dyDescent="0.3">
      <c r="A2575" s="16">
        <f t="shared" si="40"/>
        <v>2574</v>
      </c>
      <c r="B2575" s="47" t="s">
        <v>15118</v>
      </c>
      <c r="C2575" s="13" t="s">
        <v>10447</v>
      </c>
      <c r="D2575" s="13" t="s">
        <v>10448</v>
      </c>
      <c r="E2575" s="44">
        <v>2302</v>
      </c>
      <c r="F2575" s="13" t="s">
        <v>10449</v>
      </c>
      <c r="G2575" s="23" t="s">
        <v>10450</v>
      </c>
      <c r="H2575" s="42" t="s">
        <v>458</v>
      </c>
      <c r="I2575" s="28" t="s">
        <v>40</v>
      </c>
      <c r="J2575" s="12" t="s">
        <v>393</v>
      </c>
      <c r="K2575" s="28" t="s">
        <v>10451</v>
      </c>
      <c r="L2575" s="12" t="s">
        <v>10452</v>
      </c>
      <c r="M2575" s="12" t="s">
        <v>10453</v>
      </c>
      <c r="N2575" s="12" t="s">
        <v>10454</v>
      </c>
      <c r="O2575" s="26" t="s">
        <v>12802</v>
      </c>
      <c r="P2575" s="26" t="s">
        <v>12803</v>
      </c>
      <c r="Q2575" s="25" t="s">
        <v>456</v>
      </c>
      <c r="R2575" s="26" t="s">
        <v>12804</v>
      </c>
      <c r="S2575" s="15" t="s">
        <v>12805</v>
      </c>
      <c r="T2575" s="52">
        <v>0</v>
      </c>
      <c r="U2575" s="22" t="s">
        <v>11947</v>
      </c>
      <c r="V2575" s="18" t="str">
        <f>+Sitio_Publico[[#This Row],[idcoleccion]]&amp;"-"&amp;Sitio_Publico[[#This Row],[id]]</f>
        <v>000-2574</v>
      </c>
      <c r="W2575" s="18">
        <f>+VLOOKUP(Sitio_Publico[[#This Row],[territorio]],Estructura!$AE$4:$AH$1067,4,0)</f>
        <v>30002302</v>
      </c>
      <c r="X2575" s="18" t="str">
        <f>+VLOOKUP(Sitio_Publico[[#This Row],[tema]],Estructura!$G$4:$J$532,4,0)</f>
        <v>T-2</v>
      </c>
      <c r="Y2575" s="18" t="str">
        <f>+VLOOKUP(Sitio_Publico[[#This Row],[contenido]],Estructura!$L$4:$O$473,4,0)</f>
        <v>C-15</v>
      </c>
      <c r="Z2575" s="18" t="str">
        <f>+VLOOKUP(Sitio_Publico[[#This Row],[Filtro Integrado]],Estructura!$U$4:$W$529,3,0)</f>
        <v>FI-0</v>
      </c>
      <c r="AA2575" s="18" t="str">
        <f>+VLOOKUP(Sitio_Publico[[#This Row],[Muestra]],Estructura!$Y$4:$AB$483,4,0)</f>
        <v>M-000158</v>
      </c>
    </row>
    <row r="2576" spans="1:27" ht="51" x14ac:dyDescent="0.3">
      <c r="A2576" s="16">
        <f t="shared" si="40"/>
        <v>2575</v>
      </c>
      <c r="B2576" s="47" t="s">
        <v>15118</v>
      </c>
      <c r="C2576" s="13" t="s">
        <v>10447</v>
      </c>
      <c r="D2576" s="13" t="s">
        <v>10448</v>
      </c>
      <c r="E2576" s="44">
        <v>13106</v>
      </c>
      <c r="F2576" s="13" t="s">
        <v>10449</v>
      </c>
      <c r="G2576" s="23" t="s">
        <v>10459</v>
      </c>
      <c r="H2576" s="42" t="s">
        <v>458</v>
      </c>
      <c r="I2576" s="28" t="s">
        <v>302</v>
      </c>
      <c r="J2576" s="12" t="s">
        <v>393</v>
      </c>
      <c r="K2576" s="28" t="s">
        <v>10459</v>
      </c>
      <c r="L2576" s="12" t="s">
        <v>10452</v>
      </c>
      <c r="M2576" s="12" t="s">
        <v>10453</v>
      </c>
      <c r="N2576" s="12" t="s">
        <v>10454</v>
      </c>
      <c r="O2576" s="26" t="s">
        <v>12806</v>
      </c>
      <c r="P2576" s="26" t="s">
        <v>12807</v>
      </c>
      <c r="Q2576" s="25" t="s">
        <v>456</v>
      </c>
      <c r="R2576" s="26" t="s">
        <v>12808</v>
      </c>
      <c r="S2576" s="15" t="s">
        <v>12809</v>
      </c>
      <c r="T2576" s="52">
        <v>0</v>
      </c>
      <c r="U2576" s="22" t="s">
        <v>11792</v>
      </c>
      <c r="V2576" s="18" t="str">
        <f>+Sitio_Publico[[#This Row],[idcoleccion]]&amp;"-"&amp;Sitio_Publico[[#This Row],[id]]</f>
        <v>000-2575</v>
      </c>
      <c r="W2576" s="18">
        <f>+VLOOKUP(Sitio_Publico[[#This Row],[territorio]],Estructura!$AE$4:$AH$1067,4,0)</f>
        <v>30013106</v>
      </c>
      <c r="X2576" s="18" t="str">
        <f>+VLOOKUP(Sitio_Publico[[#This Row],[tema]],Estructura!$G$4:$J$532,4,0)</f>
        <v>T-2</v>
      </c>
      <c r="Y2576" s="18" t="str">
        <f>+VLOOKUP(Sitio_Publico[[#This Row],[contenido]],Estructura!$L$4:$O$473,4,0)</f>
        <v>C-16</v>
      </c>
      <c r="Z2576" s="18" t="str">
        <f>+VLOOKUP(Sitio_Publico[[#This Row],[Filtro Integrado]],Estructura!$U$4:$W$529,3,0)</f>
        <v>FI-0</v>
      </c>
      <c r="AA2576" s="18" t="str">
        <f>+VLOOKUP(Sitio_Publico[[#This Row],[Muestra]],Estructura!$Y$4:$AB$483,4,0)</f>
        <v>M-000159</v>
      </c>
    </row>
    <row r="2577" spans="1:27" ht="51" x14ac:dyDescent="0.3">
      <c r="A2577" s="16">
        <f t="shared" si="40"/>
        <v>2576</v>
      </c>
      <c r="B2577" s="47" t="s">
        <v>15118</v>
      </c>
      <c r="C2577" s="13" t="s">
        <v>10447</v>
      </c>
      <c r="D2577" s="13" t="s">
        <v>10448</v>
      </c>
      <c r="E2577" s="44">
        <v>5602</v>
      </c>
      <c r="F2577" s="13" t="s">
        <v>10449</v>
      </c>
      <c r="G2577" s="23" t="s">
        <v>10466</v>
      </c>
      <c r="H2577" s="42" t="s">
        <v>458</v>
      </c>
      <c r="I2577" s="28" t="s">
        <v>85</v>
      </c>
      <c r="J2577" s="12" t="s">
        <v>393</v>
      </c>
      <c r="K2577" s="28" t="s">
        <v>10524</v>
      </c>
      <c r="L2577" s="12" t="s">
        <v>10452</v>
      </c>
      <c r="M2577" s="12" t="s">
        <v>10453</v>
      </c>
      <c r="N2577" s="12" t="s">
        <v>10454</v>
      </c>
      <c r="O2577" s="26" t="s">
        <v>12810</v>
      </c>
      <c r="P2577" s="26" t="s">
        <v>12811</v>
      </c>
      <c r="Q2577" s="25" t="s">
        <v>456</v>
      </c>
      <c r="R2577" s="26" t="s">
        <v>12812</v>
      </c>
      <c r="S2577" s="15" t="s">
        <v>12813</v>
      </c>
      <c r="T2577" s="52">
        <v>0</v>
      </c>
      <c r="U2577" s="22" t="s">
        <v>10627</v>
      </c>
      <c r="V2577" s="18" t="str">
        <f>+Sitio_Publico[[#This Row],[idcoleccion]]&amp;"-"&amp;Sitio_Publico[[#This Row],[id]]</f>
        <v>000-2576</v>
      </c>
      <c r="W2577" s="18">
        <f>+VLOOKUP(Sitio_Publico[[#This Row],[territorio]],Estructura!$AE$4:$AH$1067,4,0)</f>
        <v>30005602</v>
      </c>
      <c r="X2577" s="18" t="str">
        <f>+VLOOKUP(Sitio_Publico[[#This Row],[tema]],Estructura!$G$4:$J$532,4,0)</f>
        <v>T-2</v>
      </c>
      <c r="Y2577" s="18" t="str">
        <f>+VLOOKUP(Sitio_Publico[[#This Row],[contenido]],Estructura!$L$4:$O$473,4,0)</f>
        <v>C-17</v>
      </c>
      <c r="Z2577" s="18" t="str">
        <f>+VLOOKUP(Sitio_Publico[[#This Row],[Filtro Integrado]],Estructura!$U$4:$W$529,3,0)</f>
        <v>FI-0</v>
      </c>
      <c r="AA2577" s="18" t="str">
        <f>+VLOOKUP(Sitio_Publico[[#This Row],[Muestra]],Estructura!$Y$4:$AB$483,4,0)</f>
        <v>M-00048</v>
      </c>
    </row>
    <row r="2578" spans="1:27" ht="40.799999999999997" x14ac:dyDescent="0.3">
      <c r="A2578" s="16">
        <f t="shared" si="40"/>
        <v>2577</v>
      </c>
      <c r="B2578" s="47" t="s">
        <v>15118</v>
      </c>
      <c r="C2578" s="13" t="s">
        <v>10447</v>
      </c>
      <c r="D2578" s="13" t="s">
        <v>10448</v>
      </c>
      <c r="E2578" s="44">
        <v>8304</v>
      </c>
      <c r="F2578" s="13" t="s">
        <v>10449</v>
      </c>
      <c r="G2578" s="23" t="s">
        <v>10459</v>
      </c>
      <c r="H2578" s="42" t="s">
        <v>458</v>
      </c>
      <c r="I2578" s="28" t="s">
        <v>184</v>
      </c>
      <c r="J2578" s="12" t="s">
        <v>393</v>
      </c>
      <c r="K2578" s="28" t="s">
        <v>10459</v>
      </c>
      <c r="L2578" s="12" t="s">
        <v>10452</v>
      </c>
      <c r="M2578" s="12" t="s">
        <v>10453</v>
      </c>
      <c r="N2578" s="12" t="s">
        <v>10454</v>
      </c>
      <c r="O2578" s="26" t="s">
        <v>12814</v>
      </c>
      <c r="P2578" s="26" t="s">
        <v>12815</v>
      </c>
      <c r="Q2578" s="25" t="s">
        <v>456</v>
      </c>
      <c r="R2578" s="26" t="s">
        <v>12816</v>
      </c>
      <c r="S2578" s="15" t="s">
        <v>12817</v>
      </c>
      <c r="T2578" s="52">
        <v>0</v>
      </c>
      <c r="U2578" s="22" t="s">
        <v>12818</v>
      </c>
      <c r="V2578" s="18" t="str">
        <f>+Sitio_Publico[[#This Row],[idcoleccion]]&amp;"-"&amp;Sitio_Publico[[#This Row],[id]]</f>
        <v>000-2577</v>
      </c>
      <c r="W2578" s="18">
        <f>+VLOOKUP(Sitio_Publico[[#This Row],[territorio]],Estructura!$AE$4:$AH$1067,4,0)</f>
        <v>30008304</v>
      </c>
      <c r="X2578" s="18" t="str">
        <f>+VLOOKUP(Sitio_Publico[[#This Row],[tema]],Estructura!$G$4:$J$532,4,0)</f>
        <v>T-2</v>
      </c>
      <c r="Y2578" s="18" t="str">
        <f>+VLOOKUP(Sitio_Publico[[#This Row],[contenido]],Estructura!$L$4:$O$473,4,0)</f>
        <v>C-16</v>
      </c>
      <c r="Z2578" s="18" t="str">
        <f>+VLOOKUP(Sitio_Publico[[#This Row],[Filtro Integrado]],Estructura!$U$4:$W$529,3,0)</f>
        <v>FI-0</v>
      </c>
      <c r="AA2578" s="18" t="str">
        <f>+VLOOKUP(Sitio_Publico[[#This Row],[Muestra]],Estructura!$Y$4:$AB$483,4,0)</f>
        <v>M-000159</v>
      </c>
    </row>
    <row r="2579" spans="1:27" ht="51" x14ac:dyDescent="0.3">
      <c r="A2579" s="16">
        <f t="shared" si="40"/>
        <v>2578</v>
      </c>
      <c r="B2579" s="47" t="s">
        <v>15118</v>
      </c>
      <c r="C2579" s="13" t="s">
        <v>10447</v>
      </c>
      <c r="D2579" s="13" t="s">
        <v>10448</v>
      </c>
      <c r="E2579" s="44">
        <v>13103</v>
      </c>
      <c r="F2579" s="13" t="s">
        <v>10449</v>
      </c>
      <c r="G2579" s="23" t="s">
        <v>10459</v>
      </c>
      <c r="H2579" s="42" t="s">
        <v>458</v>
      </c>
      <c r="I2579" s="28" t="s">
        <v>299</v>
      </c>
      <c r="J2579" s="12" t="s">
        <v>393</v>
      </c>
      <c r="K2579" s="28" t="s">
        <v>10459</v>
      </c>
      <c r="L2579" s="12" t="s">
        <v>10474</v>
      </c>
      <c r="M2579" s="12" t="s">
        <v>10453</v>
      </c>
      <c r="N2579" s="12" t="s">
        <v>10454</v>
      </c>
      <c r="O2579" s="26" t="s">
        <v>12819</v>
      </c>
      <c r="P2579" s="26" t="s">
        <v>12820</v>
      </c>
      <c r="Q2579" s="25" t="s">
        <v>10482</v>
      </c>
      <c r="R2579" s="26" t="s">
        <v>12821</v>
      </c>
      <c r="S2579" s="15" t="s">
        <v>12822</v>
      </c>
      <c r="T2579" s="52">
        <v>0</v>
      </c>
      <c r="U2579" s="22" t="s">
        <v>11773</v>
      </c>
      <c r="V2579" s="18" t="str">
        <f>+Sitio_Publico[[#This Row],[idcoleccion]]&amp;"-"&amp;Sitio_Publico[[#This Row],[id]]</f>
        <v>000-2578</v>
      </c>
      <c r="W2579" s="18">
        <f>+VLOOKUP(Sitio_Publico[[#This Row],[territorio]],Estructura!$AE$4:$AH$1067,4,0)</f>
        <v>30013103</v>
      </c>
      <c r="X2579" s="18" t="str">
        <f>+VLOOKUP(Sitio_Publico[[#This Row],[tema]],Estructura!$G$4:$J$532,4,0)</f>
        <v>T-2</v>
      </c>
      <c r="Y2579" s="18" t="str">
        <f>+VLOOKUP(Sitio_Publico[[#This Row],[contenido]],Estructura!$L$4:$O$473,4,0)</f>
        <v>C-16</v>
      </c>
      <c r="Z2579" s="18" t="str">
        <f>+VLOOKUP(Sitio_Publico[[#This Row],[Filtro Integrado]],Estructura!$U$4:$W$529,3,0)</f>
        <v>FI-0</v>
      </c>
      <c r="AA2579" s="18" t="str">
        <f>+VLOOKUP(Sitio_Publico[[#This Row],[Muestra]],Estructura!$Y$4:$AB$483,4,0)</f>
        <v>M-000159</v>
      </c>
    </row>
    <row r="2580" spans="1:27" ht="51" x14ac:dyDescent="0.3">
      <c r="A2580" s="16">
        <f t="shared" si="40"/>
        <v>2579</v>
      </c>
      <c r="B2580" s="47" t="s">
        <v>15118</v>
      </c>
      <c r="C2580" s="13" t="s">
        <v>10447</v>
      </c>
      <c r="D2580" s="13" t="s">
        <v>10448</v>
      </c>
      <c r="E2580" s="44">
        <v>11201</v>
      </c>
      <c r="F2580" s="13" t="s">
        <v>10449</v>
      </c>
      <c r="G2580" s="23" t="s">
        <v>10450</v>
      </c>
      <c r="H2580" s="42" t="s">
        <v>458</v>
      </c>
      <c r="I2580" s="28" t="s">
        <v>280</v>
      </c>
      <c r="J2580" s="12" t="s">
        <v>393</v>
      </c>
      <c r="K2580" s="28" t="s">
        <v>10451</v>
      </c>
      <c r="L2580" s="12" t="s">
        <v>10452</v>
      </c>
      <c r="M2580" s="12" t="s">
        <v>10453</v>
      </c>
      <c r="N2580" s="12" t="s">
        <v>10454</v>
      </c>
      <c r="O2580" s="26" t="s">
        <v>12823</v>
      </c>
      <c r="P2580" s="26" t="s">
        <v>12824</v>
      </c>
      <c r="Q2580" s="25" t="s">
        <v>456</v>
      </c>
      <c r="R2580" s="26" t="s">
        <v>12825</v>
      </c>
      <c r="S2580" s="15" t="s">
        <v>12826</v>
      </c>
      <c r="T2580" s="52">
        <v>0</v>
      </c>
      <c r="U2580" s="22" t="s">
        <v>12827</v>
      </c>
      <c r="V2580" s="18" t="str">
        <f>+Sitio_Publico[[#This Row],[idcoleccion]]&amp;"-"&amp;Sitio_Publico[[#This Row],[id]]</f>
        <v>000-2579</v>
      </c>
      <c r="W2580" s="18">
        <f>+VLOOKUP(Sitio_Publico[[#This Row],[territorio]],Estructura!$AE$4:$AH$1067,4,0)</f>
        <v>30011201</v>
      </c>
      <c r="X2580" s="18" t="str">
        <f>+VLOOKUP(Sitio_Publico[[#This Row],[tema]],Estructura!$G$4:$J$532,4,0)</f>
        <v>T-2</v>
      </c>
      <c r="Y2580" s="18" t="str">
        <f>+VLOOKUP(Sitio_Publico[[#This Row],[contenido]],Estructura!$L$4:$O$473,4,0)</f>
        <v>C-15</v>
      </c>
      <c r="Z2580" s="18" t="str">
        <f>+VLOOKUP(Sitio_Publico[[#This Row],[Filtro Integrado]],Estructura!$U$4:$W$529,3,0)</f>
        <v>FI-0</v>
      </c>
      <c r="AA2580" s="18" t="str">
        <f>+VLOOKUP(Sitio_Publico[[#This Row],[Muestra]],Estructura!$Y$4:$AB$483,4,0)</f>
        <v>M-000158</v>
      </c>
    </row>
    <row r="2581" spans="1:27" ht="51" x14ac:dyDescent="0.3">
      <c r="A2581" s="16">
        <f t="shared" si="40"/>
        <v>2580</v>
      </c>
      <c r="B2581" s="47" t="s">
        <v>15118</v>
      </c>
      <c r="C2581" s="13" t="s">
        <v>10447</v>
      </c>
      <c r="D2581" s="13" t="s">
        <v>10448</v>
      </c>
      <c r="E2581" s="44">
        <v>5705</v>
      </c>
      <c r="F2581" s="13" t="s">
        <v>10449</v>
      </c>
      <c r="G2581" s="23" t="s">
        <v>10459</v>
      </c>
      <c r="H2581" s="42" t="s">
        <v>458</v>
      </c>
      <c r="I2581" s="28" t="s">
        <v>94</v>
      </c>
      <c r="J2581" s="12" t="s">
        <v>393</v>
      </c>
      <c r="K2581" s="28" t="s">
        <v>10459</v>
      </c>
      <c r="L2581" s="12" t="s">
        <v>10452</v>
      </c>
      <c r="M2581" s="12" t="s">
        <v>10453</v>
      </c>
      <c r="N2581" s="12" t="s">
        <v>10454</v>
      </c>
      <c r="O2581" s="26" t="s">
        <v>12828</v>
      </c>
      <c r="P2581" s="26" t="s">
        <v>12829</v>
      </c>
      <c r="Q2581" s="25" t="s">
        <v>456</v>
      </c>
      <c r="R2581" s="26" t="s">
        <v>12830</v>
      </c>
      <c r="S2581" s="15" t="s">
        <v>12831</v>
      </c>
      <c r="T2581" s="52">
        <v>0</v>
      </c>
      <c r="U2581" s="22" t="s">
        <v>10612</v>
      </c>
      <c r="V2581" s="18" t="str">
        <f>+Sitio_Publico[[#This Row],[idcoleccion]]&amp;"-"&amp;Sitio_Publico[[#This Row],[id]]</f>
        <v>000-2580</v>
      </c>
      <c r="W2581" s="18">
        <f>+VLOOKUP(Sitio_Publico[[#This Row],[territorio]],Estructura!$AE$4:$AH$1067,4,0)</f>
        <v>30005705</v>
      </c>
      <c r="X2581" s="18" t="str">
        <f>+VLOOKUP(Sitio_Publico[[#This Row],[tema]],Estructura!$G$4:$J$532,4,0)</f>
        <v>T-2</v>
      </c>
      <c r="Y2581" s="18" t="str">
        <f>+VLOOKUP(Sitio_Publico[[#This Row],[contenido]],Estructura!$L$4:$O$473,4,0)</f>
        <v>C-16</v>
      </c>
      <c r="Z2581" s="18" t="str">
        <f>+VLOOKUP(Sitio_Publico[[#This Row],[Filtro Integrado]],Estructura!$U$4:$W$529,3,0)</f>
        <v>FI-0</v>
      </c>
      <c r="AA2581" s="18" t="str">
        <f>+VLOOKUP(Sitio_Publico[[#This Row],[Muestra]],Estructura!$Y$4:$AB$483,4,0)</f>
        <v>M-000159</v>
      </c>
    </row>
    <row r="2582" spans="1:27" ht="51" x14ac:dyDescent="0.3">
      <c r="A2582" s="16">
        <f t="shared" si="40"/>
        <v>2581</v>
      </c>
      <c r="B2582" s="47" t="s">
        <v>15118</v>
      </c>
      <c r="C2582" s="13" t="s">
        <v>10447</v>
      </c>
      <c r="D2582" s="13" t="s">
        <v>10448</v>
      </c>
      <c r="E2582" s="44">
        <v>8108</v>
      </c>
      <c r="F2582" s="13" t="s">
        <v>10449</v>
      </c>
      <c r="G2582" s="23" t="s">
        <v>10459</v>
      </c>
      <c r="H2582" s="42" t="s">
        <v>458</v>
      </c>
      <c r="I2582" s="28" t="s">
        <v>169</v>
      </c>
      <c r="J2582" s="12" t="s">
        <v>393</v>
      </c>
      <c r="K2582" s="28" t="s">
        <v>10459</v>
      </c>
      <c r="L2582" s="12" t="s">
        <v>10474</v>
      </c>
      <c r="M2582" s="12" t="s">
        <v>10453</v>
      </c>
      <c r="N2582" s="12" t="s">
        <v>10454</v>
      </c>
      <c r="O2582" s="26" t="s">
        <v>12832</v>
      </c>
      <c r="P2582" s="26" t="s">
        <v>12833</v>
      </c>
      <c r="Q2582" s="25" t="s">
        <v>10482</v>
      </c>
      <c r="R2582" s="26" t="s">
        <v>12834</v>
      </c>
      <c r="S2582" s="15" t="s">
        <v>12835</v>
      </c>
      <c r="T2582" s="52">
        <v>0</v>
      </c>
      <c r="U2582" s="22" t="s">
        <v>11083</v>
      </c>
      <c r="V2582" s="18" t="str">
        <f>+Sitio_Publico[[#This Row],[idcoleccion]]&amp;"-"&amp;Sitio_Publico[[#This Row],[id]]</f>
        <v>000-2581</v>
      </c>
      <c r="W2582" s="18">
        <f>+VLOOKUP(Sitio_Publico[[#This Row],[territorio]],Estructura!$AE$4:$AH$1067,4,0)</f>
        <v>30008108</v>
      </c>
      <c r="X2582" s="18" t="str">
        <f>+VLOOKUP(Sitio_Publico[[#This Row],[tema]],Estructura!$G$4:$J$532,4,0)</f>
        <v>T-2</v>
      </c>
      <c r="Y2582" s="18" t="str">
        <f>+VLOOKUP(Sitio_Publico[[#This Row],[contenido]],Estructura!$L$4:$O$473,4,0)</f>
        <v>C-16</v>
      </c>
      <c r="Z2582" s="18" t="str">
        <f>+VLOOKUP(Sitio_Publico[[#This Row],[Filtro Integrado]],Estructura!$U$4:$W$529,3,0)</f>
        <v>FI-0</v>
      </c>
      <c r="AA2582" s="18" t="str">
        <f>+VLOOKUP(Sitio_Publico[[#This Row],[Muestra]],Estructura!$Y$4:$AB$483,4,0)</f>
        <v>M-000159</v>
      </c>
    </row>
    <row r="2583" spans="1:27" ht="51" x14ac:dyDescent="0.3">
      <c r="A2583" s="16">
        <f t="shared" si="40"/>
        <v>2582</v>
      </c>
      <c r="B2583" s="47" t="s">
        <v>15118</v>
      </c>
      <c r="C2583" s="13" t="s">
        <v>10447</v>
      </c>
      <c r="D2583" s="13" t="s">
        <v>10448</v>
      </c>
      <c r="E2583" s="44">
        <v>6110</v>
      </c>
      <c r="F2583" s="13" t="s">
        <v>10449</v>
      </c>
      <c r="G2583" s="23" t="s">
        <v>10450</v>
      </c>
      <c r="H2583" s="42" t="s">
        <v>458</v>
      </c>
      <c r="I2583" s="28" t="s">
        <v>109</v>
      </c>
      <c r="J2583" s="12" t="s">
        <v>393</v>
      </c>
      <c r="K2583" s="28" t="s">
        <v>10451</v>
      </c>
      <c r="L2583" s="12" t="s">
        <v>10452</v>
      </c>
      <c r="M2583" s="12" t="s">
        <v>10453</v>
      </c>
      <c r="N2583" s="12" t="s">
        <v>10454</v>
      </c>
      <c r="O2583" s="26" t="s">
        <v>12836</v>
      </c>
      <c r="P2583" s="26" t="s">
        <v>12837</v>
      </c>
      <c r="Q2583" s="25" t="s">
        <v>456</v>
      </c>
      <c r="R2583" s="26" t="s">
        <v>12838</v>
      </c>
      <c r="S2583" s="15" t="s">
        <v>12839</v>
      </c>
      <c r="T2583" s="52">
        <v>0</v>
      </c>
      <c r="U2583" s="22" t="s">
        <v>12620</v>
      </c>
      <c r="V2583" s="18" t="str">
        <f>+Sitio_Publico[[#This Row],[idcoleccion]]&amp;"-"&amp;Sitio_Publico[[#This Row],[id]]</f>
        <v>000-2582</v>
      </c>
      <c r="W2583" s="18">
        <f>+VLOOKUP(Sitio_Publico[[#This Row],[territorio]],Estructura!$AE$4:$AH$1067,4,0)</f>
        <v>30006110</v>
      </c>
      <c r="X2583" s="18" t="str">
        <f>+VLOOKUP(Sitio_Publico[[#This Row],[tema]],Estructura!$G$4:$J$532,4,0)</f>
        <v>T-2</v>
      </c>
      <c r="Y2583" s="18" t="str">
        <f>+VLOOKUP(Sitio_Publico[[#This Row],[contenido]],Estructura!$L$4:$O$473,4,0)</f>
        <v>C-15</v>
      </c>
      <c r="Z2583" s="18" t="str">
        <f>+VLOOKUP(Sitio_Publico[[#This Row],[Filtro Integrado]],Estructura!$U$4:$W$529,3,0)</f>
        <v>FI-0</v>
      </c>
      <c r="AA2583" s="18" t="str">
        <f>+VLOOKUP(Sitio_Publico[[#This Row],[Muestra]],Estructura!$Y$4:$AB$483,4,0)</f>
        <v>M-000158</v>
      </c>
    </row>
    <row r="2584" spans="1:27" ht="51" x14ac:dyDescent="0.3">
      <c r="A2584" s="16">
        <f t="shared" si="40"/>
        <v>2583</v>
      </c>
      <c r="B2584" s="47" t="s">
        <v>15118</v>
      </c>
      <c r="C2584" s="13" t="s">
        <v>10447</v>
      </c>
      <c r="D2584" s="13" t="s">
        <v>10448</v>
      </c>
      <c r="E2584" s="44">
        <v>13403</v>
      </c>
      <c r="F2584" s="13" t="s">
        <v>10449</v>
      </c>
      <c r="G2584" s="23" t="s">
        <v>10450</v>
      </c>
      <c r="H2584" s="42" t="s">
        <v>458</v>
      </c>
      <c r="I2584" s="28" t="s">
        <v>336</v>
      </c>
      <c r="J2584" s="12" t="s">
        <v>393</v>
      </c>
      <c r="K2584" s="28" t="s">
        <v>10486</v>
      </c>
      <c r="L2584" s="12" t="s">
        <v>10452</v>
      </c>
      <c r="M2584" s="12" t="s">
        <v>10453</v>
      </c>
      <c r="N2584" s="12" t="s">
        <v>10454</v>
      </c>
      <c r="O2584" s="26" t="s">
        <v>12840</v>
      </c>
      <c r="P2584" s="26" t="s">
        <v>12841</v>
      </c>
      <c r="Q2584" s="25" t="s">
        <v>456</v>
      </c>
      <c r="R2584" s="26" t="s">
        <v>12842</v>
      </c>
      <c r="S2584" s="15" t="s">
        <v>12843</v>
      </c>
      <c r="T2584" s="52">
        <v>0</v>
      </c>
      <c r="U2584" s="22" t="s">
        <v>11115</v>
      </c>
      <c r="V2584" s="18" t="str">
        <f>+Sitio_Publico[[#This Row],[idcoleccion]]&amp;"-"&amp;Sitio_Publico[[#This Row],[id]]</f>
        <v>000-2583</v>
      </c>
      <c r="W2584" s="18">
        <f>+VLOOKUP(Sitio_Publico[[#This Row],[territorio]],Estructura!$AE$4:$AH$1067,4,0)</f>
        <v>30013403</v>
      </c>
      <c r="X2584" s="18" t="str">
        <f>+VLOOKUP(Sitio_Publico[[#This Row],[tema]],Estructura!$G$4:$J$532,4,0)</f>
        <v>T-2</v>
      </c>
      <c r="Y2584" s="18" t="str">
        <f>+VLOOKUP(Sitio_Publico[[#This Row],[contenido]],Estructura!$L$4:$O$473,4,0)</f>
        <v>C-15</v>
      </c>
      <c r="Z2584" s="18" t="str">
        <f>+VLOOKUP(Sitio_Publico[[#This Row],[Filtro Integrado]],Estructura!$U$4:$W$529,3,0)</f>
        <v>FI-0</v>
      </c>
      <c r="AA2584" s="18" t="str">
        <f>+VLOOKUP(Sitio_Publico[[#This Row],[Muestra]],Estructura!$Y$4:$AB$483,4,0)</f>
        <v>M-000161</v>
      </c>
    </row>
    <row r="2585" spans="1:27" ht="51" x14ac:dyDescent="0.3">
      <c r="A2585" s="16">
        <f t="shared" si="40"/>
        <v>2584</v>
      </c>
      <c r="B2585" s="47" t="s">
        <v>15118</v>
      </c>
      <c r="C2585" s="13" t="s">
        <v>10447</v>
      </c>
      <c r="D2585" s="13" t="s">
        <v>10448</v>
      </c>
      <c r="E2585" s="44">
        <v>6202</v>
      </c>
      <c r="F2585" s="13" t="s">
        <v>10449</v>
      </c>
      <c r="G2585" s="23" t="s">
        <v>10450</v>
      </c>
      <c r="H2585" s="42" t="s">
        <v>458</v>
      </c>
      <c r="I2585" s="28" t="s">
        <v>118</v>
      </c>
      <c r="J2585" s="12" t="s">
        <v>393</v>
      </c>
      <c r="K2585" s="28" t="s">
        <v>10451</v>
      </c>
      <c r="L2585" s="12" t="s">
        <v>10452</v>
      </c>
      <c r="M2585" s="12" t="s">
        <v>10453</v>
      </c>
      <c r="N2585" s="12" t="s">
        <v>10454</v>
      </c>
      <c r="O2585" s="26" t="s">
        <v>12844</v>
      </c>
      <c r="P2585" s="26" t="s">
        <v>12845</v>
      </c>
      <c r="Q2585" s="25" t="s">
        <v>456</v>
      </c>
      <c r="R2585" s="26" t="s">
        <v>12846</v>
      </c>
      <c r="S2585" s="15" t="s">
        <v>12847</v>
      </c>
      <c r="T2585" s="52">
        <v>0</v>
      </c>
      <c r="U2585" s="22" t="s">
        <v>10687</v>
      </c>
      <c r="V2585" s="18" t="str">
        <f>+Sitio_Publico[[#This Row],[idcoleccion]]&amp;"-"&amp;Sitio_Publico[[#This Row],[id]]</f>
        <v>000-2584</v>
      </c>
      <c r="W2585" s="18">
        <f>+VLOOKUP(Sitio_Publico[[#This Row],[territorio]],Estructura!$AE$4:$AH$1067,4,0)</f>
        <v>30006202</v>
      </c>
      <c r="X2585" s="18" t="str">
        <f>+VLOOKUP(Sitio_Publico[[#This Row],[tema]],Estructura!$G$4:$J$532,4,0)</f>
        <v>T-2</v>
      </c>
      <c r="Y2585" s="18" t="str">
        <f>+VLOOKUP(Sitio_Publico[[#This Row],[contenido]],Estructura!$L$4:$O$473,4,0)</f>
        <v>C-15</v>
      </c>
      <c r="Z2585" s="18" t="str">
        <f>+VLOOKUP(Sitio_Publico[[#This Row],[Filtro Integrado]],Estructura!$U$4:$W$529,3,0)</f>
        <v>FI-0</v>
      </c>
      <c r="AA2585" s="18" t="str">
        <f>+VLOOKUP(Sitio_Publico[[#This Row],[Muestra]],Estructura!$Y$4:$AB$483,4,0)</f>
        <v>M-000158</v>
      </c>
    </row>
    <row r="2586" spans="1:27" ht="51" x14ac:dyDescent="0.3">
      <c r="A2586" s="16">
        <f t="shared" si="40"/>
        <v>2585</v>
      </c>
      <c r="B2586" s="47" t="s">
        <v>15118</v>
      </c>
      <c r="C2586" s="13" t="s">
        <v>10447</v>
      </c>
      <c r="D2586" s="13" t="s">
        <v>10448</v>
      </c>
      <c r="E2586" s="44">
        <v>10304</v>
      </c>
      <c r="F2586" s="13" t="s">
        <v>10449</v>
      </c>
      <c r="G2586" s="23" t="s">
        <v>10459</v>
      </c>
      <c r="H2586" s="42" t="s">
        <v>458</v>
      </c>
      <c r="I2586" s="28" t="s">
        <v>270</v>
      </c>
      <c r="J2586" s="12" t="s">
        <v>393</v>
      </c>
      <c r="K2586" s="28" t="s">
        <v>10459</v>
      </c>
      <c r="L2586" s="12" t="s">
        <v>10452</v>
      </c>
      <c r="M2586" s="12" t="s">
        <v>10453</v>
      </c>
      <c r="N2586" s="12" t="s">
        <v>10454</v>
      </c>
      <c r="O2586" s="26" t="s">
        <v>12848</v>
      </c>
      <c r="P2586" s="26" t="s">
        <v>12849</v>
      </c>
      <c r="Q2586" s="25" t="s">
        <v>456</v>
      </c>
      <c r="R2586" s="26" t="s">
        <v>12850</v>
      </c>
      <c r="S2586" s="15" t="s">
        <v>12851</v>
      </c>
      <c r="T2586" s="52">
        <v>0</v>
      </c>
      <c r="U2586" s="22" t="s">
        <v>12852</v>
      </c>
      <c r="V2586" s="18" t="str">
        <f>+Sitio_Publico[[#This Row],[idcoleccion]]&amp;"-"&amp;Sitio_Publico[[#This Row],[id]]</f>
        <v>000-2585</v>
      </c>
      <c r="W2586" s="18">
        <f>+VLOOKUP(Sitio_Publico[[#This Row],[territorio]],Estructura!$AE$4:$AH$1067,4,0)</f>
        <v>30010304</v>
      </c>
      <c r="X2586" s="18" t="str">
        <f>+VLOOKUP(Sitio_Publico[[#This Row],[tema]],Estructura!$G$4:$J$532,4,0)</f>
        <v>T-2</v>
      </c>
      <c r="Y2586" s="18" t="str">
        <f>+VLOOKUP(Sitio_Publico[[#This Row],[contenido]],Estructura!$L$4:$O$473,4,0)</f>
        <v>C-16</v>
      </c>
      <c r="Z2586" s="18" t="str">
        <f>+VLOOKUP(Sitio_Publico[[#This Row],[Filtro Integrado]],Estructura!$U$4:$W$529,3,0)</f>
        <v>FI-0</v>
      </c>
      <c r="AA2586" s="18" t="str">
        <f>+VLOOKUP(Sitio_Publico[[#This Row],[Muestra]],Estructura!$Y$4:$AB$483,4,0)</f>
        <v>M-000159</v>
      </c>
    </row>
    <row r="2587" spans="1:27" ht="40.799999999999997" x14ac:dyDescent="0.3">
      <c r="A2587" s="16">
        <f t="shared" si="40"/>
        <v>2586</v>
      </c>
      <c r="B2587" s="47" t="s">
        <v>15118</v>
      </c>
      <c r="C2587" s="13" t="s">
        <v>10447</v>
      </c>
      <c r="D2587" s="13" t="s">
        <v>10448</v>
      </c>
      <c r="E2587" s="44">
        <v>11303</v>
      </c>
      <c r="F2587" s="13" t="s">
        <v>10449</v>
      </c>
      <c r="G2587" s="23" t="s">
        <v>10466</v>
      </c>
      <c r="H2587" s="42" t="s">
        <v>458</v>
      </c>
      <c r="I2587" s="28" t="s">
        <v>284</v>
      </c>
      <c r="J2587" s="12" t="s">
        <v>393</v>
      </c>
      <c r="K2587" s="28" t="s">
        <v>10524</v>
      </c>
      <c r="L2587" s="12" t="s">
        <v>10452</v>
      </c>
      <c r="M2587" s="12" t="s">
        <v>10453</v>
      </c>
      <c r="N2587" s="12" t="s">
        <v>10454</v>
      </c>
      <c r="O2587" s="26" t="s">
        <v>12853</v>
      </c>
      <c r="P2587" s="26" t="s">
        <v>12854</v>
      </c>
      <c r="Q2587" s="25" t="s">
        <v>456</v>
      </c>
      <c r="R2587" s="26" t="s">
        <v>12855</v>
      </c>
      <c r="S2587" s="15" t="s">
        <v>12856</v>
      </c>
      <c r="T2587" s="52">
        <v>0</v>
      </c>
      <c r="U2587" s="22" t="s">
        <v>12857</v>
      </c>
      <c r="V2587" s="18" t="str">
        <f>+Sitio_Publico[[#This Row],[idcoleccion]]&amp;"-"&amp;Sitio_Publico[[#This Row],[id]]</f>
        <v>000-2586</v>
      </c>
      <c r="W2587" s="18">
        <f>+VLOOKUP(Sitio_Publico[[#This Row],[territorio]],Estructura!$AE$4:$AH$1067,4,0)</f>
        <v>30011303</v>
      </c>
      <c r="X2587" s="18" t="str">
        <f>+VLOOKUP(Sitio_Publico[[#This Row],[tema]],Estructura!$G$4:$J$532,4,0)</f>
        <v>T-2</v>
      </c>
      <c r="Y2587" s="18" t="str">
        <f>+VLOOKUP(Sitio_Publico[[#This Row],[contenido]],Estructura!$L$4:$O$473,4,0)</f>
        <v>C-17</v>
      </c>
      <c r="Z2587" s="18" t="str">
        <f>+VLOOKUP(Sitio_Publico[[#This Row],[Filtro Integrado]],Estructura!$U$4:$W$529,3,0)</f>
        <v>FI-0</v>
      </c>
      <c r="AA2587" s="18" t="str">
        <f>+VLOOKUP(Sitio_Publico[[#This Row],[Muestra]],Estructura!$Y$4:$AB$483,4,0)</f>
        <v>M-00048</v>
      </c>
    </row>
    <row r="2588" spans="1:27" ht="51" x14ac:dyDescent="0.3">
      <c r="A2588" s="16">
        <f t="shared" si="40"/>
        <v>2587</v>
      </c>
      <c r="B2588" s="47" t="s">
        <v>15118</v>
      </c>
      <c r="C2588" s="13" t="s">
        <v>10447</v>
      </c>
      <c r="D2588" s="13" t="s">
        <v>10448</v>
      </c>
      <c r="E2588" s="44">
        <v>16301</v>
      </c>
      <c r="F2588" s="13" t="s">
        <v>10449</v>
      </c>
      <c r="G2588" s="23" t="s">
        <v>10459</v>
      </c>
      <c r="H2588" s="42" t="s">
        <v>458</v>
      </c>
      <c r="I2588" s="28" t="s">
        <v>210</v>
      </c>
      <c r="J2588" s="12" t="s">
        <v>393</v>
      </c>
      <c r="K2588" s="28" t="s">
        <v>10459</v>
      </c>
      <c r="L2588" s="12" t="s">
        <v>10452</v>
      </c>
      <c r="M2588" s="12" t="s">
        <v>10453</v>
      </c>
      <c r="N2588" s="12" t="s">
        <v>10454</v>
      </c>
      <c r="O2588" s="26" t="s">
        <v>12858</v>
      </c>
      <c r="P2588" s="26" t="s">
        <v>12859</v>
      </c>
      <c r="Q2588" s="25" t="s">
        <v>456</v>
      </c>
      <c r="R2588" s="26" t="s">
        <v>12860</v>
      </c>
      <c r="S2588" s="15" t="s">
        <v>12861</v>
      </c>
      <c r="T2588" s="52">
        <v>0</v>
      </c>
      <c r="U2588" s="22" t="s">
        <v>11328</v>
      </c>
      <c r="V2588" s="18" t="str">
        <f>+Sitio_Publico[[#This Row],[idcoleccion]]&amp;"-"&amp;Sitio_Publico[[#This Row],[id]]</f>
        <v>000-2587</v>
      </c>
      <c r="W2588" s="18">
        <f>+VLOOKUP(Sitio_Publico[[#This Row],[territorio]],Estructura!$AE$4:$AH$1067,4,0)</f>
        <v>30016301</v>
      </c>
      <c r="X2588" s="18" t="str">
        <f>+VLOOKUP(Sitio_Publico[[#This Row],[tema]],Estructura!$G$4:$J$532,4,0)</f>
        <v>T-2</v>
      </c>
      <c r="Y2588" s="18" t="str">
        <f>+VLOOKUP(Sitio_Publico[[#This Row],[contenido]],Estructura!$L$4:$O$473,4,0)</f>
        <v>C-16</v>
      </c>
      <c r="Z2588" s="18" t="str">
        <f>+VLOOKUP(Sitio_Publico[[#This Row],[Filtro Integrado]],Estructura!$U$4:$W$529,3,0)</f>
        <v>FI-0</v>
      </c>
      <c r="AA2588" s="18" t="str">
        <f>+VLOOKUP(Sitio_Publico[[#This Row],[Muestra]],Estructura!$Y$4:$AB$483,4,0)</f>
        <v>M-000159</v>
      </c>
    </row>
    <row r="2589" spans="1:27" ht="51" x14ac:dyDescent="0.3">
      <c r="A2589" s="16">
        <f t="shared" si="40"/>
        <v>2588</v>
      </c>
      <c r="B2589" s="47" t="s">
        <v>15118</v>
      </c>
      <c r="C2589" s="13" t="s">
        <v>10447</v>
      </c>
      <c r="D2589" s="13" t="s">
        <v>10448</v>
      </c>
      <c r="E2589" s="44">
        <v>4201</v>
      </c>
      <c r="F2589" s="13" t="s">
        <v>10449</v>
      </c>
      <c r="G2589" s="23" t="s">
        <v>10450</v>
      </c>
      <c r="H2589" s="42" t="s">
        <v>458</v>
      </c>
      <c r="I2589" s="28" t="s">
        <v>55</v>
      </c>
      <c r="J2589" s="12" t="s">
        <v>393</v>
      </c>
      <c r="K2589" s="28" t="s">
        <v>10486</v>
      </c>
      <c r="L2589" s="12" t="s">
        <v>10452</v>
      </c>
      <c r="M2589" s="12" t="s">
        <v>10453</v>
      </c>
      <c r="N2589" s="12" t="s">
        <v>10454</v>
      </c>
      <c r="O2589" s="26" t="s">
        <v>12862</v>
      </c>
      <c r="P2589" s="26" t="s">
        <v>12863</v>
      </c>
      <c r="Q2589" s="25" t="s">
        <v>456</v>
      </c>
      <c r="R2589" s="26" t="s">
        <v>12864</v>
      </c>
      <c r="S2589" s="15" t="s">
        <v>12865</v>
      </c>
      <c r="T2589" s="52">
        <v>0</v>
      </c>
      <c r="U2589" s="22" t="s">
        <v>12797</v>
      </c>
      <c r="V2589" s="18" t="str">
        <f>+Sitio_Publico[[#This Row],[idcoleccion]]&amp;"-"&amp;Sitio_Publico[[#This Row],[id]]</f>
        <v>000-2588</v>
      </c>
      <c r="W2589" s="18">
        <f>+VLOOKUP(Sitio_Publico[[#This Row],[territorio]],Estructura!$AE$4:$AH$1067,4,0)</f>
        <v>30004201</v>
      </c>
      <c r="X2589" s="18" t="str">
        <f>+VLOOKUP(Sitio_Publico[[#This Row],[tema]],Estructura!$G$4:$J$532,4,0)</f>
        <v>T-2</v>
      </c>
      <c r="Y2589" s="18" t="str">
        <f>+VLOOKUP(Sitio_Publico[[#This Row],[contenido]],Estructura!$L$4:$O$473,4,0)</f>
        <v>C-15</v>
      </c>
      <c r="Z2589" s="18" t="str">
        <f>+VLOOKUP(Sitio_Publico[[#This Row],[Filtro Integrado]],Estructura!$U$4:$W$529,3,0)</f>
        <v>FI-0</v>
      </c>
      <c r="AA2589" s="18" t="str">
        <f>+VLOOKUP(Sitio_Publico[[#This Row],[Muestra]],Estructura!$Y$4:$AB$483,4,0)</f>
        <v>M-000161</v>
      </c>
    </row>
    <row r="2590" spans="1:27" ht="51" x14ac:dyDescent="0.3">
      <c r="A2590" s="16">
        <f t="shared" si="40"/>
        <v>2589</v>
      </c>
      <c r="B2590" s="47" t="s">
        <v>15118</v>
      </c>
      <c r="C2590" s="13" t="s">
        <v>10447</v>
      </c>
      <c r="D2590" s="13" t="s">
        <v>10448</v>
      </c>
      <c r="E2590" s="44">
        <v>13115</v>
      </c>
      <c r="F2590" s="13" t="s">
        <v>10449</v>
      </c>
      <c r="G2590" s="23" t="s">
        <v>10466</v>
      </c>
      <c r="H2590" s="42" t="s">
        <v>458</v>
      </c>
      <c r="I2590" s="28" t="s">
        <v>311</v>
      </c>
      <c r="J2590" s="12" t="s">
        <v>393</v>
      </c>
      <c r="K2590" s="28" t="s">
        <v>10524</v>
      </c>
      <c r="L2590" s="12" t="s">
        <v>10452</v>
      </c>
      <c r="M2590" s="12" t="s">
        <v>10453</v>
      </c>
      <c r="N2590" s="12" t="s">
        <v>10454</v>
      </c>
      <c r="O2590" s="26" t="s">
        <v>12866</v>
      </c>
      <c r="P2590" s="26" t="s">
        <v>12867</v>
      </c>
      <c r="Q2590" s="25" t="s">
        <v>456</v>
      </c>
      <c r="R2590" s="26" t="s">
        <v>12868</v>
      </c>
      <c r="S2590" s="15" t="s">
        <v>12869</v>
      </c>
      <c r="T2590" s="52">
        <v>0</v>
      </c>
      <c r="U2590" s="22" t="s">
        <v>12870</v>
      </c>
      <c r="V2590" s="18" t="str">
        <f>+Sitio_Publico[[#This Row],[idcoleccion]]&amp;"-"&amp;Sitio_Publico[[#This Row],[id]]</f>
        <v>000-2589</v>
      </c>
      <c r="W2590" s="18">
        <f>+VLOOKUP(Sitio_Publico[[#This Row],[territorio]],Estructura!$AE$4:$AH$1067,4,0)</f>
        <v>30013115</v>
      </c>
      <c r="X2590" s="18" t="str">
        <f>+VLOOKUP(Sitio_Publico[[#This Row],[tema]],Estructura!$G$4:$J$532,4,0)</f>
        <v>T-2</v>
      </c>
      <c r="Y2590" s="18" t="str">
        <f>+VLOOKUP(Sitio_Publico[[#This Row],[contenido]],Estructura!$L$4:$O$473,4,0)</f>
        <v>C-17</v>
      </c>
      <c r="Z2590" s="18" t="str">
        <f>+VLOOKUP(Sitio_Publico[[#This Row],[Filtro Integrado]],Estructura!$U$4:$W$529,3,0)</f>
        <v>FI-0</v>
      </c>
      <c r="AA2590" s="18" t="str">
        <f>+VLOOKUP(Sitio_Publico[[#This Row],[Muestra]],Estructura!$Y$4:$AB$483,4,0)</f>
        <v>M-00048</v>
      </c>
    </row>
    <row r="2591" spans="1:27" ht="40.799999999999997" x14ac:dyDescent="0.3">
      <c r="A2591" s="16">
        <f t="shared" si="40"/>
        <v>2590</v>
      </c>
      <c r="B2591" s="47" t="s">
        <v>15118</v>
      </c>
      <c r="C2591" s="13" t="s">
        <v>10447</v>
      </c>
      <c r="D2591" s="13" t="s">
        <v>10448</v>
      </c>
      <c r="E2591" s="44">
        <v>10103</v>
      </c>
      <c r="F2591" s="13" t="s">
        <v>10449</v>
      </c>
      <c r="G2591" s="23" t="s">
        <v>10473</v>
      </c>
      <c r="H2591" s="42" t="s">
        <v>458</v>
      </c>
      <c r="I2591" s="28" t="s">
        <v>250</v>
      </c>
      <c r="J2591" s="12" t="s">
        <v>393</v>
      </c>
      <c r="K2591" s="28" t="s">
        <v>10473</v>
      </c>
      <c r="L2591" s="12" t="s">
        <v>10474</v>
      </c>
      <c r="M2591" s="12" t="s">
        <v>10453</v>
      </c>
      <c r="N2591" s="12" t="s">
        <v>10454</v>
      </c>
      <c r="O2591" s="26" t="s">
        <v>12871</v>
      </c>
      <c r="P2591" s="26" t="s">
        <v>12872</v>
      </c>
      <c r="Q2591" s="25" t="s">
        <v>10495</v>
      </c>
      <c r="R2591" s="26" t="s">
        <v>12873</v>
      </c>
      <c r="S2591" s="15" t="s">
        <v>12874</v>
      </c>
      <c r="T2591" s="52">
        <v>0</v>
      </c>
      <c r="U2591" s="22" t="s">
        <v>11902</v>
      </c>
      <c r="V2591" s="18" t="str">
        <f>+Sitio_Publico[[#This Row],[idcoleccion]]&amp;"-"&amp;Sitio_Publico[[#This Row],[id]]</f>
        <v>000-2590</v>
      </c>
      <c r="W2591" s="18">
        <f>+VLOOKUP(Sitio_Publico[[#This Row],[territorio]],Estructura!$AE$4:$AH$1067,4,0)</f>
        <v>30010103</v>
      </c>
      <c r="X2591" s="18" t="str">
        <f>+VLOOKUP(Sitio_Publico[[#This Row],[tema]],Estructura!$G$4:$J$532,4,0)</f>
        <v>T-2</v>
      </c>
      <c r="Y2591" s="18" t="str">
        <f>+VLOOKUP(Sitio_Publico[[#This Row],[contenido]],Estructura!$L$4:$O$473,4,0)</f>
        <v>C-18</v>
      </c>
      <c r="Z2591" s="18" t="str">
        <f>+VLOOKUP(Sitio_Publico[[#This Row],[Filtro Integrado]],Estructura!$U$4:$W$529,3,0)</f>
        <v>FI-0</v>
      </c>
      <c r="AA2591" s="18" t="str">
        <f>+VLOOKUP(Sitio_Publico[[#This Row],[Muestra]],Estructura!$Y$4:$AB$483,4,0)</f>
        <v>M-000160</v>
      </c>
    </row>
    <row r="2592" spans="1:27" ht="51" x14ac:dyDescent="0.3">
      <c r="A2592" s="16">
        <f t="shared" si="40"/>
        <v>2591</v>
      </c>
      <c r="B2592" s="47" t="s">
        <v>15118</v>
      </c>
      <c r="C2592" s="13" t="s">
        <v>10447</v>
      </c>
      <c r="D2592" s="13" t="s">
        <v>10448</v>
      </c>
      <c r="E2592" s="44">
        <v>10205</v>
      </c>
      <c r="F2592" s="13" t="s">
        <v>10449</v>
      </c>
      <c r="G2592" s="23" t="s">
        <v>10466</v>
      </c>
      <c r="H2592" s="42" t="s">
        <v>458</v>
      </c>
      <c r="I2592" s="28" t="s">
        <v>261</v>
      </c>
      <c r="J2592" s="12" t="s">
        <v>393</v>
      </c>
      <c r="K2592" s="28" t="s">
        <v>10492</v>
      </c>
      <c r="L2592" s="12" t="s">
        <v>10452</v>
      </c>
      <c r="M2592" s="12" t="s">
        <v>587</v>
      </c>
      <c r="N2592" s="12" t="s">
        <v>10454</v>
      </c>
      <c r="O2592" s="26" t="s">
        <v>12875</v>
      </c>
      <c r="P2592" s="26" t="s">
        <v>12876</v>
      </c>
      <c r="Q2592" s="25" t="s">
        <v>10495</v>
      </c>
      <c r="R2592" s="26" t="s">
        <v>12877</v>
      </c>
      <c r="S2592" s="15" t="s">
        <v>12878</v>
      </c>
      <c r="T2592" s="52">
        <v>0</v>
      </c>
      <c r="U2592" s="22" t="s">
        <v>11413</v>
      </c>
      <c r="V2592" s="18" t="str">
        <f>+Sitio_Publico[[#This Row],[idcoleccion]]&amp;"-"&amp;Sitio_Publico[[#This Row],[id]]</f>
        <v>000-2591</v>
      </c>
      <c r="W2592" s="18">
        <f>+VLOOKUP(Sitio_Publico[[#This Row],[territorio]],Estructura!$AE$4:$AH$1067,4,0)</f>
        <v>30010205</v>
      </c>
      <c r="X2592" s="18" t="str">
        <f>+VLOOKUP(Sitio_Publico[[#This Row],[tema]],Estructura!$G$4:$J$532,4,0)</f>
        <v>T-2</v>
      </c>
      <c r="Y2592" s="18" t="str">
        <f>+VLOOKUP(Sitio_Publico[[#This Row],[contenido]],Estructura!$L$4:$O$473,4,0)</f>
        <v>C-17</v>
      </c>
      <c r="Z2592" s="18" t="str">
        <f>+VLOOKUP(Sitio_Publico[[#This Row],[Filtro Integrado]],Estructura!$U$4:$W$529,3,0)</f>
        <v>FI-0</v>
      </c>
      <c r="AA2592" s="18" t="str">
        <f>+VLOOKUP(Sitio_Publico[[#This Row],[Muestra]],Estructura!$Y$4:$AB$483,4,0)</f>
        <v>M-000162</v>
      </c>
    </row>
    <row r="2593" spans="1:27" ht="40.799999999999997" x14ac:dyDescent="0.3">
      <c r="A2593" s="16">
        <f t="shared" si="40"/>
        <v>2592</v>
      </c>
      <c r="B2593" s="47" t="s">
        <v>15118</v>
      </c>
      <c r="C2593" s="13" t="s">
        <v>10447</v>
      </c>
      <c r="D2593" s="13" t="s">
        <v>10448</v>
      </c>
      <c r="E2593" s="44">
        <v>4104</v>
      </c>
      <c r="F2593" s="13" t="s">
        <v>10449</v>
      </c>
      <c r="G2593" s="23" t="s">
        <v>10473</v>
      </c>
      <c r="H2593" s="42" t="s">
        <v>458</v>
      </c>
      <c r="I2593" s="28" t="s">
        <v>52</v>
      </c>
      <c r="J2593" s="12" t="s">
        <v>393</v>
      </c>
      <c r="K2593" s="28" t="s">
        <v>10473</v>
      </c>
      <c r="L2593" s="12" t="s">
        <v>10474</v>
      </c>
      <c r="M2593" s="12" t="s">
        <v>10453</v>
      </c>
      <c r="N2593" s="12" t="s">
        <v>10454</v>
      </c>
      <c r="O2593" s="26" t="s">
        <v>12879</v>
      </c>
      <c r="P2593" s="26" t="s">
        <v>12880</v>
      </c>
      <c r="Q2593" s="25" t="s">
        <v>10495</v>
      </c>
      <c r="R2593" s="26" t="s">
        <v>11734</v>
      </c>
      <c r="S2593" s="15" t="s">
        <v>12881</v>
      </c>
      <c r="T2593" s="52">
        <v>0</v>
      </c>
      <c r="U2593" s="22" t="s">
        <v>11290</v>
      </c>
      <c r="V2593" s="18" t="str">
        <f>+Sitio_Publico[[#This Row],[idcoleccion]]&amp;"-"&amp;Sitio_Publico[[#This Row],[id]]</f>
        <v>000-2592</v>
      </c>
      <c r="W2593" s="18">
        <f>+VLOOKUP(Sitio_Publico[[#This Row],[territorio]],Estructura!$AE$4:$AH$1067,4,0)</f>
        <v>30004104</v>
      </c>
      <c r="X2593" s="18" t="str">
        <f>+VLOOKUP(Sitio_Publico[[#This Row],[tema]],Estructura!$G$4:$J$532,4,0)</f>
        <v>T-2</v>
      </c>
      <c r="Y2593" s="18" t="str">
        <f>+VLOOKUP(Sitio_Publico[[#This Row],[contenido]],Estructura!$L$4:$O$473,4,0)</f>
        <v>C-18</v>
      </c>
      <c r="Z2593" s="18" t="str">
        <f>+VLOOKUP(Sitio_Publico[[#This Row],[Filtro Integrado]],Estructura!$U$4:$W$529,3,0)</f>
        <v>FI-0</v>
      </c>
      <c r="AA2593" s="18" t="str">
        <f>+VLOOKUP(Sitio_Publico[[#This Row],[Muestra]],Estructura!$Y$4:$AB$483,4,0)</f>
        <v>M-000160</v>
      </c>
    </row>
    <row r="2594" spans="1:27" ht="51" x14ac:dyDescent="0.3">
      <c r="A2594" s="16">
        <f t="shared" si="40"/>
        <v>2593</v>
      </c>
      <c r="B2594" s="47" t="s">
        <v>15118</v>
      </c>
      <c r="C2594" s="13" t="s">
        <v>10447</v>
      </c>
      <c r="D2594" s="13" t="s">
        <v>10448</v>
      </c>
      <c r="E2594" s="44">
        <v>6107</v>
      </c>
      <c r="F2594" s="13" t="s">
        <v>10449</v>
      </c>
      <c r="G2594" s="23" t="s">
        <v>10466</v>
      </c>
      <c r="H2594" s="42" t="s">
        <v>458</v>
      </c>
      <c r="I2594" s="28" t="s">
        <v>106</v>
      </c>
      <c r="J2594" s="12" t="s">
        <v>393</v>
      </c>
      <c r="K2594" s="28" t="s">
        <v>10524</v>
      </c>
      <c r="L2594" s="12" t="s">
        <v>10452</v>
      </c>
      <c r="M2594" s="12" t="s">
        <v>10453</v>
      </c>
      <c r="N2594" s="12" t="s">
        <v>10454</v>
      </c>
      <c r="O2594" s="26" t="s">
        <v>12882</v>
      </c>
      <c r="P2594" s="26" t="s">
        <v>12883</v>
      </c>
      <c r="Q2594" s="25" t="s">
        <v>456</v>
      </c>
      <c r="R2594" s="26" t="s">
        <v>12884</v>
      </c>
      <c r="S2594" s="15" t="s">
        <v>12885</v>
      </c>
      <c r="T2594" s="52">
        <v>0</v>
      </c>
      <c r="U2594" s="22" t="s">
        <v>12886</v>
      </c>
      <c r="V2594" s="18" t="str">
        <f>+Sitio_Publico[[#This Row],[idcoleccion]]&amp;"-"&amp;Sitio_Publico[[#This Row],[id]]</f>
        <v>000-2593</v>
      </c>
      <c r="W2594" s="18">
        <f>+VLOOKUP(Sitio_Publico[[#This Row],[territorio]],Estructura!$AE$4:$AH$1067,4,0)</f>
        <v>30006107</v>
      </c>
      <c r="X2594" s="18" t="str">
        <f>+VLOOKUP(Sitio_Publico[[#This Row],[tema]],Estructura!$G$4:$J$532,4,0)</f>
        <v>T-2</v>
      </c>
      <c r="Y2594" s="18" t="str">
        <f>+VLOOKUP(Sitio_Publico[[#This Row],[contenido]],Estructura!$L$4:$O$473,4,0)</f>
        <v>C-17</v>
      </c>
      <c r="Z2594" s="18" t="str">
        <f>+VLOOKUP(Sitio_Publico[[#This Row],[Filtro Integrado]],Estructura!$U$4:$W$529,3,0)</f>
        <v>FI-0</v>
      </c>
      <c r="AA2594" s="18" t="str">
        <f>+VLOOKUP(Sitio_Publico[[#This Row],[Muestra]],Estructura!$Y$4:$AB$483,4,0)</f>
        <v>M-00048</v>
      </c>
    </row>
    <row r="2595" spans="1:27" ht="51" x14ac:dyDescent="0.3">
      <c r="A2595" s="16">
        <f t="shared" si="40"/>
        <v>2594</v>
      </c>
      <c r="B2595" s="47" t="s">
        <v>15118</v>
      </c>
      <c r="C2595" s="13" t="s">
        <v>10447</v>
      </c>
      <c r="D2595" s="13" t="s">
        <v>10448</v>
      </c>
      <c r="E2595" s="44">
        <v>13401</v>
      </c>
      <c r="F2595" s="13" t="s">
        <v>10449</v>
      </c>
      <c r="G2595" s="23" t="s">
        <v>10466</v>
      </c>
      <c r="H2595" s="42" t="s">
        <v>458</v>
      </c>
      <c r="I2595" s="28" t="s">
        <v>334</v>
      </c>
      <c r="J2595" s="12" t="s">
        <v>393</v>
      </c>
      <c r="K2595" s="28" t="s">
        <v>10492</v>
      </c>
      <c r="L2595" s="12" t="s">
        <v>10452</v>
      </c>
      <c r="M2595" s="12" t="s">
        <v>587</v>
      </c>
      <c r="N2595" s="12" t="s">
        <v>10454</v>
      </c>
      <c r="O2595" s="26" t="s">
        <v>12887</v>
      </c>
      <c r="P2595" s="26" t="s">
        <v>12888</v>
      </c>
      <c r="Q2595" s="25" t="s">
        <v>10495</v>
      </c>
      <c r="R2595" s="26" t="s">
        <v>12889</v>
      </c>
      <c r="S2595" s="15" t="s">
        <v>12890</v>
      </c>
      <c r="T2595" s="52">
        <v>0</v>
      </c>
      <c r="U2595" s="22" t="s">
        <v>10898</v>
      </c>
      <c r="V2595" s="18" t="str">
        <f>+Sitio_Publico[[#This Row],[idcoleccion]]&amp;"-"&amp;Sitio_Publico[[#This Row],[id]]</f>
        <v>000-2594</v>
      </c>
      <c r="W2595" s="18">
        <f>+VLOOKUP(Sitio_Publico[[#This Row],[territorio]],Estructura!$AE$4:$AH$1067,4,0)</f>
        <v>30013401</v>
      </c>
      <c r="X2595" s="18" t="str">
        <f>+VLOOKUP(Sitio_Publico[[#This Row],[tema]],Estructura!$G$4:$J$532,4,0)</f>
        <v>T-2</v>
      </c>
      <c r="Y2595" s="18" t="str">
        <f>+VLOOKUP(Sitio_Publico[[#This Row],[contenido]],Estructura!$L$4:$O$473,4,0)</f>
        <v>C-17</v>
      </c>
      <c r="Z2595" s="18" t="str">
        <f>+VLOOKUP(Sitio_Publico[[#This Row],[Filtro Integrado]],Estructura!$U$4:$W$529,3,0)</f>
        <v>FI-0</v>
      </c>
      <c r="AA2595" s="18" t="str">
        <f>+VLOOKUP(Sitio_Publico[[#This Row],[Muestra]],Estructura!$Y$4:$AB$483,4,0)</f>
        <v>M-000162</v>
      </c>
    </row>
    <row r="2596" spans="1:27" ht="40.799999999999997" x14ac:dyDescent="0.3">
      <c r="A2596" s="16">
        <f t="shared" si="40"/>
        <v>2595</v>
      </c>
      <c r="B2596" s="47" t="s">
        <v>15118</v>
      </c>
      <c r="C2596" s="13" t="s">
        <v>10447</v>
      </c>
      <c r="D2596" s="13" t="s">
        <v>10448</v>
      </c>
      <c r="E2596" s="44">
        <v>14102</v>
      </c>
      <c r="F2596" s="13" t="s">
        <v>10449</v>
      </c>
      <c r="G2596" s="23" t="s">
        <v>10473</v>
      </c>
      <c r="H2596" s="42" t="s">
        <v>458</v>
      </c>
      <c r="I2596" s="28" t="s">
        <v>349</v>
      </c>
      <c r="J2596" s="12" t="s">
        <v>393</v>
      </c>
      <c r="K2596" s="28" t="s">
        <v>10473</v>
      </c>
      <c r="L2596" s="12" t="s">
        <v>10452</v>
      </c>
      <c r="M2596" s="12" t="s">
        <v>10453</v>
      </c>
      <c r="N2596" s="12" t="s">
        <v>10454</v>
      </c>
      <c r="O2596" s="26" t="s">
        <v>12891</v>
      </c>
      <c r="P2596" s="26" t="s">
        <v>12892</v>
      </c>
      <c r="Q2596" s="25" t="s">
        <v>456</v>
      </c>
      <c r="R2596" s="26" t="s">
        <v>12893</v>
      </c>
      <c r="S2596" s="15" t="s">
        <v>12894</v>
      </c>
      <c r="T2596" s="52">
        <v>0</v>
      </c>
      <c r="U2596" s="22" t="s">
        <v>12895</v>
      </c>
      <c r="V2596" s="18" t="str">
        <f>+Sitio_Publico[[#This Row],[idcoleccion]]&amp;"-"&amp;Sitio_Publico[[#This Row],[id]]</f>
        <v>000-2595</v>
      </c>
      <c r="W2596" s="18">
        <f>+VLOOKUP(Sitio_Publico[[#This Row],[territorio]],Estructura!$AE$4:$AH$1067,4,0)</f>
        <v>30014102</v>
      </c>
      <c r="X2596" s="18" t="str">
        <f>+VLOOKUP(Sitio_Publico[[#This Row],[tema]],Estructura!$G$4:$J$532,4,0)</f>
        <v>T-2</v>
      </c>
      <c r="Y2596" s="18" t="str">
        <f>+VLOOKUP(Sitio_Publico[[#This Row],[contenido]],Estructura!$L$4:$O$473,4,0)</f>
        <v>C-18</v>
      </c>
      <c r="Z2596" s="18" t="str">
        <f>+VLOOKUP(Sitio_Publico[[#This Row],[Filtro Integrado]],Estructura!$U$4:$W$529,3,0)</f>
        <v>FI-0</v>
      </c>
      <c r="AA2596" s="18" t="str">
        <f>+VLOOKUP(Sitio_Publico[[#This Row],[Muestra]],Estructura!$Y$4:$AB$483,4,0)</f>
        <v>M-000160</v>
      </c>
    </row>
    <row r="2597" spans="1:27" ht="51" x14ac:dyDescent="0.3">
      <c r="A2597" s="16">
        <f t="shared" si="40"/>
        <v>2596</v>
      </c>
      <c r="B2597" s="47" t="s">
        <v>15118</v>
      </c>
      <c r="C2597" s="13" t="s">
        <v>10447</v>
      </c>
      <c r="D2597" s="13" t="s">
        <v>10448</v>
      </c>
      <c r="E2597" s="44">
        <v>6304</v>
      </c>
      <c r="F2597" s="13" t="s">
        <v>10449</v>
      </c>
      <c r="G2597" s="23" t="s">
        <v>10450</v>
      </c>
      <c r="H2597" s="42" t="s">
        <v>458</v>
      </c>
      <c r="I2597" s="28" t="s">
        <v>126</v>
      </c>
      <c r="J2597" s="12" t="s">
        <v>393</v>
      </c>
      <c r="K2597" s="28" t="s">
        <v>10486</v>
      </c>
      <c r="L2597" s="12" t="s">
        <v>10452</v>
      </c>
      <c r="M2597" s="12" t="s">
        <v>10453</v>
      </c>
      <c r="N2597" s="12" t="s">
        <v>10454</v>
      </c>
      <c r="O2597" s="26" t="s">
        <v>12896</v>
      </c>
      <c r="P2597" s="26" t="s">
        <v>12897</v>
      </c>
      <c r="Q2597" s="25" t="s">
        <v>456</v>
      </c>
      <c r="R2597" s="26" t="s">
        <v>12898</v>
      </c>
      <c r="S2597" s="15" t="s">
        <v>12899</v>
      </c>
      <c r="T2597" s="52">
        <v>0</v>
      </c>
      <c r="U2597" s="22" t="s">
        <v>12900</v>
      </c>
      <c r="V2597" s="18" t="str">
        <f>+Sitio_Publico[[#This Row],[idcoleccion]]&amp;"-"&amp;Sitio_Publico[[#This Row],[id]]</f>
        <v>000-2596</v>
      </c>
      <c r="W2597" s="18">
        <f>+VLOOKUP(Sitio_Publico[[#This Row],[territorio]],Estructura!$AE$4:$AH$1067,4,0)</f>
        <v>30006304</v>
      </c>
      <c r="X2597" s="18" t="str">
        <f>+VLOOKUP(Sitio_Publico[[#This Row],[tema]],Estructura!$G$4:$J$532,4,0)</f>
        <v>T-2</v>
      </c>
      <c r="Y2597" s="18" t="str">
        <f>+VLOOKUP(Sitio_Publico[[#This Row],[contenido]],Estructura!$L$4:$O$473,4,0)</f>
        <v>C-15</v>
      </c>
      <c r="Z2597" s="18" t="str">
        <f>+VLOOKUP(Sitio_Publico[[#This Row],[Filtro Integrado]],Estructura!$U$4:$W$529,3,0)</f>
        <v>FI-0</v>
      </c>
      <c r="AA2597" s="18" t="str">
        <f>+VLOOKUP(Sitio_Publico[[#This Row],[Muestra]],Estructura!$Y$4:$AB$483,4,0)</f>
        <v>M-000161</v>
      </c>
    </row>
    <row r="2598" spans="1:27" ht="51" x14ac:dyDescent="0.3">
      <c r="A2598" s="16">
        <f t="shared" si="40"/>
        <v>2597</v>
      </c>
      <c r="B2598" s="47" t="s">
        <v>15118</v>
      </c>
      <c r="C2598" s="13" t="s">
        <v>10447</v>
      </c>
      <c r="D2598" s="13" t="s">
        <v>10448</v>
      </c>
      <c r="E2598" s="44">
        <v>5703</v>
      </c>
      <c r="F2598" s="13" t="s">
        <v>10449</v>
      </c>
      <c r="G2598" s="23" t="s">
        <v>10466</v>
      </c>
      <c r="H2598" s="42" t="s">
        <v>458</v>
      </c>
      <c r="I2598" s="28" t="s">
        <v>92</v>
      </c>
      <c r="J2598" s="12" t="s">
        <v>393</v>
      </c>
      <c r="K2598" s="28" t="s">
        <v>10524</v>
      </c>
      <c r="L2598" s="12" t="s">
        <v>10452</v>
      </c>
      <c r="M2598" s="12" t="s">
        <v>10453</v>
      </c>
      <c r="N2598" s="12" t="s">
        <v>10454</v>
      </c>
      <c r="O2598" s="26" t="s">
        <v>12901</v>
      </c>
      <c r="P2598" s="26" t="s">
        <v>12902</v>
      </c>
      <c r="Q2598" s="25" t="s">
        <v>456</v>
      </c>
      <c r="R2598" s="26" t="s">
        <v>12903</v>
      </c>
      <c r="S2598" s="15" t="s">
        <v>12904</v>
      </c>
      <c r="T2598" s="52">
        <v>0</v>
      </c>
      <c r="U2598" s="22" t="s">
        <v>3432</v>
      </c>
      <c r="V2598" s="18" t="str">
        <f>+Sitio_Publico[[#This Row],[idcoleccion]]&amp;"-"&amp;Sitio_Publico[[#This Row],[id]]</f>
        <v>000-2597</v>
      </c>
      <c r="W2598" s="18">
        <f>+VLOOKUP(Sitio_Publico[[#This Row],[territorio]],Estructura!$AE$4:$AH$1067,4,0)</f>
        <v>30005703</v>
      </c>
      <c r="X2598" s="18" t="str">
        <f>+VLOOKUP(Sitio_Publico[[#This Row],[tema]],Estructura!$G$4:$J$532,4,0)</f>
        <v>T-2</v>
      </c>
      <c r="Y2598" s="18" t="str">
        <f>+VLOOKUP(Sitio_Publico[[#This Row],[contenido]],Estructura!$L$4:$O$473,4,0)</f>
        <v>C-17</v>
      </c>
      <c r="Z2598" s="18" t="str">
        <f>+VLOOKUP(Sitio_Publico[[#This Row],[Filtro Integrado]],Estructura!$U$4:$W$529,3,0)</f>
        <v>FI-0</v>
      </c>
      <c r="AA2598" s="18" t="str">
        <f>+VLOOKUP(Sitio_Publico[[#This Row],[Muestra]],Estructura!$Y$4:$AB$483,4,0)</f>
        <v>M-00048</v>
      </c>
    </row>
    <row r="2599" spans="1:27" ht="51" x14ac:dyDescent="0.3">
      <c r="A2599" s="16">
        <f t="shared" si="40"/>
        <v>2598</v>
      </c>
      <c r="B2599" s="47" t="s">
        <v>15118</v>
      </c>
      <c r="C2599" s="13" t="s">
        <v>10447</v>
      </c>
      <c r="D2599" s="13" t="s">
        <v>10448</v>
      </c>
      <c r="E2599" s="44">
        <v>13119</v>
      </c>
      <c r="F2599" s="13" t="s">
        <v>10449</v>
      </c>
      <c r="G2599" s="23" t="s">
        <v>10466</v>
      </c>
      <c r="H2599" s="42" t="s">
        <v>458</v>
      </c>
      <c r="I2599" s="28" t="s">
        <v>315</v>
      </c>
      <c r="J2599" s="12" t="s">
        <v>393</v>
      </c>
      <c r="K2599" s="28" t="s">
        <v>10492</v>
      </c>
      <c r="L2599" s="12" t="s">
        <v>10452</v>
      </c>
      <c r="M2599" s="12" t="s">
        <v>587</v>
      </c>
      <c r="N2599" s="12" t="s">
        <v>10454</v>
      </c>
      <c r="O2599" s="26" t="s">
        <v>12905</v>
      </c>
      <c r="P2599" s="26" t="s">
        <v>12906</v>
      </c>
      <c r="Q2599" s="25" t="s">
        <v>10495</v>
      </c>
      <c r="R2599" s="26" t="s">
        <v>12907</v>
      </c>
      <c r="S2599" s="15" t="s">
        <v>12908</v>
      </c>
      <c r="T2599" s="52">
        <v>0</v>
      </c>
      <c r="U2599" s="22" t="s">
        <v>11493</v>
      </c>
      <c r="V2599" s="18" t="str">
        <f>+Sitio_Publico[[#This Row],[idcoleccion]]&amp;"-"&amp;Sitio_Publico[[#This Row],[id]]</f>
        <v>000-2598</v>
      </c>
      <c r="W2599" s="18">
        <f>+VLOOKUP(Sitio_Publico[[#This Row],[territorio]],Estructura!$AE$4:$AH$1067,4,0)</f>
        <v>30013119</v>
      </c>
      <c r="X2599" s="18" t="str">
        <f>+VLOOKUP(Sitio_Publico[[#This Row],[tema]],Estructura!$G$4:$J$532,4,0)</f>
        <v>T-2</v>
      </c>
      <c r="Y2599" s="18" t="str">
        <f>+VLOOKUP(Sitio_Publico[[#This Row],[contenido]],Estructura!$L$4:$O$473,4,0)</f>
        <v>C-17</v>
      </c>
      <c r="Z2599" s="18" t="str">
        <f>+VLOOKUP(Sitio_Publico[[#This Row],[Filtro Integrado]],Estructura!$U$4:$W$529,3,0)</f>
        <v>FI-0</v>
      </c>
      <c r="AA2599" s="18" t="str">
        <f>+VLOOKUP(Sitio_Publico[[#This Row],[Muestra]],Estructura!$Y$4:$AB$483,4,0)</f>
        <v>M-000162</v>
      </c>
    </row>
    <row r="2600" spans="1:27" ht="51" x14ac:dyDescent="0.3">
      <c r="A2600" s="16">
        <f t="shared" si="40"/>
        <v>2599</v>
      </c>
      <c r="B2600" s="47" t="s">
        <v>15118</v>
      </c>
      <c r="C2600" s="13" t="s">
        <v>10447</v>
      </c>
      <c r="D2600" s="13" t="s">
        <v>10448</v>
      </c>
      <c r="E2600" s="44">
        <v>9115</v>
      </c>
      <c r="F2600" s="13" t="s">
        <v>10449</v>
      </c>
      <c r="G2600" s="23" t="s">
        <v>10450</v>
      </c>
      <c r="H2600" s="42" t="s">
        <v>458</v>
      </c>
      <c r="I2600" s="28" t="s">
        <v>230</v>
      </c>
      <c r="J2600" s="12" t="s">
        <v>393</v>
      </c>
      <c r="K2600" s="28" t="s">
        <v>10486</v>
      </c>
      <c r="L2600" s="12" t="s">
        <v>10452</v>
      </c>
      <c r="M2600" s="12" t="s">
        <v>10453</v>
      </c>
      <c r="N2600" s="12" t="s">
        <v>10454</v>
      </c>
      <c r="O2600" s="26" t="s">
        <v>12909</v>
      </c>
      <c r="P2600" s="26" t="s">
        <v>12910</v>
      </c>
      <c r="Q2600" s="25" t="s">
        <v>456</v>
      </c>
      <c r="R2600" s="26" t="s">
        <v>12911</v>
      </c>
      <c r="S2600" s="15" t="s">
        <v>12912</v>
      </c>
      <c r="T2600" s="52">
        <v>0</v>
      </c>
      <c r="U2600" s="22" t="s">
        <v>11516</v>
      </c>
      <c r="V2600" s="18" t="str">
        <f>+Sitio_Publico[[#This Row],[idcoleccion]]&amp;"-"&amp;Sitio_Publico[[#This Row],[id]]</f>
        <v>000-2599</v>
      </c>
      <c r="W2600" s="18">
        <f>+VLOOKUP(Sitio_Publico[[#This Row],[territorio]],Estructura!$AE$4:$AH$1067,4,0)</f>
        <v>30009115</v>
      </c>
      <c r="X2600" s="18" t="str">
        <f>+VLOOKUP(Sitio_Publico[[#This Row],[tema]],Estructura!$G$4:$J$532,4,0)</f>
        <v>T-2</v>
      </c>
      <c r="Y2600" s="18" t="str">
        <f>+VLOOKUP(Sitio_Publico[[#This Row],[contenido]],Estructura!$L$4:$O$473,4,0)</f>
        <v>C-15</v>
      </c>
      <c r="Z2600" s="18" t="str">
        <f>+VLOOKUP(Sitio_Publico[[#This Row],[Filtro Integrado]],Estructura!$U$4:$W$529,3,0)</f>
        <v>FI-0</v>
      </c>
      <c r="AA2600" s="18" t="str">
        <f>+VLOOKUP(Sitio_Publico[[#This Row],[Muestra]],Estructura!$Y$4:$AB$483,4,0)</f>
        <v>M-000161</v>
      </c>
    </row>
    <row r="2601" spans="1:27" ht="51" x14ac:dyDescent="0.3">
      <c r="A2601" s="16">
        <f t="shared" si="40"/>
        <v>2600</v>
      </c>
      <c r="B2601" s="47" t="s">
        <v>15118</v>
      </c>
      <c r="C2601" s="13" t="s">
        <v>10447</v>
      </c>
      <c r="D2601" s="13" t="s">
        <v>10448</v>
      </c>
      <c r="E2601" s="44">
        <v>8202</v>
      </c>
      <c r="F2601" s="13" t="s">
        <v>10449</v>
      </c>
      <c r="G2601" s="23" t="s">
        <v>10459</v>
      </c>
      <c r="H2601" s="42" t="s">
        <v>458</v>
      </c>
      <c r="I2601" s="28" t="s">
        <v>175</v>
      </c>
      <c r="J2601" s="12" t="s">
        <v>393</v>
      </c>
      <c r="K2601" s="28" t="s">
        <v>10459</v>
      </c>
      <c r="L2601" s="12" t="s">
        <v>10452</v>
      </c>
      <c r="M2601" s="12" t="s">
        <v>10453</v>
      </c>
      <c r="N2601" s="12" t="s">
        <v>10454</v>
      </c>
      <c r="O2601" s="26" t="s">
        <v>12913</v>
      </c>
      <c r="P2601" s="26" t="s">
        <v>12914</v>
      </c>
      <c r="Q2601" s="25" t="s">
        <v>456</v>
      </c>
      <c r="R2601" s="26" t="s">
        <v>12915</v>
      </c>
      <c r="S2601" s="15" t="s">
        <v>12916</v>
      </c>
      <c r="T2601" s="52">
        <v>0</v>
      </c>
      <c r="U2601" s="22" t="s">
        <v>12651</v>
      </c>
      <c r="V2601" s="18" t="str">
        <f>+Sitio_Publico[[#This Row],[idcoleccion]]&amp;"-"&amp;Sitio_Publico[[#This Row],[id]]</f>
        <v>000-2600</v>
      </c>
      <c r="W2601" s="18">
        <f>+VLOOKUP(Sitio_Publico[[#This Row],[territorio]],Estructura!$AE$4:$AH$1067,4,0)</f>
        <v>30008202</v>
      </c>
      <c r="X2601" s="18" t="str">
        <f>+VLOOKUP(Sitio_Publico[[#This Row],[tema]],Estructura!$G$4:$J$532,4,0)</f>
        <v>T-2</v>
      </c>
      <c r="Y2601" s="18" t="str">
        <f>+VLOOKUP(Sitio_Publico[[#This Row],[contenido]],Estructura!$L$4:$O$473,4,0)</f>
        <v>C-16</v>
      </c>
      <c r="Z2601" s="18" t="str">
        <f>+VLOOKUP(Sitio_Publico[[#This Row],[Filtro Integrado]],Estructura!$U$4:$W$529,3,0)</f>
        <v>FI-0</v>
      </c>
      <c r="AA2601" s="18" t="str">
        <f>+VLOOKUP(Sitio_Publico[[#This Row],[Muestra]],Estructura!$Y$4:$AB$483,4,0)</f>
        <v>M-000159</v>
      </c>
    </row>
    <row r="2602" spans="1:27" ht="40.799999999999997" x14ac:dyDescent="0.3">
      <c r="A2602" s="16">
        <f t="shared" si="40"/>
        <v>2601</v>
      </c>
      <c r="B2602" s="47" t="s">
        <v>15118</v>
      </c>
      <c r="C2602" s="13" t="s">
        <v>10447</v>
      </c>
      <c r="D2602" s="13" t="s">
        <v>10448</v>
      </c>
      <c r="E2602" s="44">
        <v>10401</v>
      </c>
      <c r="F2602" s="13" t="s">
        <v>10449</v>
      </c>
      <c r="G2602" s="23" t="s">
        <v>10473</v>
      </c>
      <c r="H2602" s="42" t="s">
        <v>458</v>
      </c>
      <c r="I2602" s="28" t="s">
        <v>274</v>
      </c>
      <c r="J2602" s="12" t="s">
        <v>393</v>
      </c>
      <c r="K2602" s="28" t="s">
        <v>10473</v>
      </c>
      <c r="L2602" s="12" t="s">
        <v>10474</v>
      </c>
      <c r="M2602" s="12" t="s">
        <v>10453</v>
      </c>
      <c r="N2602" s="12" t="s">
        <v>10454</v>
      </c>
      <c r="O2602" s="26" t="s">
        <v>12917</v>
      </c>
      <c r="P2602" s="26" t="s">
        <v>12918</v>
      </c>
      <c r="Q2602" s="25" t="s">
        <v>10495</v>
      </c>
      <c r="R2602" s="26" t="s">
        <v>12919</v>
      </c>
      <c r="S2602" s="15" t="s">
        <v>12920</v>
      </c>
      <c r="T2602" s="52">
        <v>0</v>
      </c>
      <c r="U2602" s="22" t="s">
        <v>12921</v>
      </c>
      <c r="V2602" s="18" t="str">
        <f>+Sitio_Publico[[#This Row],[idcoleccion]]&amp;"-"&amp;Sitio_Publico[[#This Row],[id]]</f>
        <v>000-2601</v>
      </c>
      <c r="W2602" s="18">
        <f>+VLOOKUP(Sitio_Publico[[#This Row],[territorio]],Estructura!$AE$4:$AH$1067,4,0)</f>
        <v>30010401</v>
      </c>
      <c r="X2602" s="18" t="str">
        <f>+VLOOKUP(Sitio_Publico[[#This Row],[tema]],Estructura!$G$4:$J$532,4,0)</f>
        <v>T-2</v>
      </c>
      <c r="Y2602" s="18" t="str">
        <f>+VLOOKUP(Sitio_Publico[[#This Row],[contenido]],Estructura!$L$4:$O$473,4,0)</f>
        <v>C-18</v>
      </c>
      <c r="Z2602" s="18" t="str">
        <f>+VLOOKUP(Sitio_Publico[[#This Row],[Filtro Integrado]],Estructura!$U$4:$W$529,3,0)</f>
        <v>FI-0</v>
      </c>
      <c r="AA2602" s="18" t="str">
        <f>+VLOOKUP(Sitio_Publico[[#This Row],[Muestra]],Estructura!$Y$4:$AB$483,4,0)</f>
        <v>M-000160</v>
      </c>
    </row>
    <row r="2603" spans="1:27" ht="51" x14ac:dyDescent="0.3">
      <c r="A2603" s="16">
        <f t="shared" si="40"/>
        <v>2602</v>
      </c>
      <c r="B2603" s="47" t="s">
        <v>15118</v>
      </c>
      <c r="C2603" s="13" t="s">
        <v>10447</v>
      </c>
      <c r="D2603" s="13" t="s">
        <v>10448</v>
      </c>
      <c r="E2603" s="44">
        <v>12303</v>
      </c>
      <c r="F2603" s="13" t="s">
        <v>10449</v>
      </c>
      <c r="G2603" s="23" t="s">
        <v>10459</v>
      </c>
      <c r="H2603" s="42" t="s">
        <v>458</v>
      </c>
      <c r="I2603" s="28" t="s">
        <v>294</v>
      </c>
      <c r="J2603" s="12" t="s">
        <v>393</v>
      </c>
      <c r="K2603" s="28" t="s">
        <v>10459</v>
      </c>
      <c r="L2603" s="12" t="s">
        <v>10474</v>
      </c>
      <c r="M2603" s="12" t="s">
        <v>10453</v>
      </c>
      <c r="N2603" s="12" t="s">
        <v>10454</v>
      </c>
      <c r="O2603" s="26" t="s">
        <v>12922</v>
      </c>
      <c r="P2603" s="26" t="s">
        <v>12923</v>
      </c>
      <c r="Q2603" s="25" t="s">
        <v>10482</v>
      </c>
      <c r="R2603" s="26" t="s">
        <v>12924</v>
      </c>
      <c r="S2603" s="15" t="s">
        <v>12925</v>
      </c>
      <c r="T2603" s="52">
        <v>0</v>
      </c>
      <c r="U2603" s="22" t="s">
        <v>12926</v>
      </c>
      <c r="V2603" s="18" t="str">
        <f>+Sitio_Publico[[#This Row],[idcoleccion]]&amp;"-"&amp;Sitio_Publico[[#This Row],[id]]</f>
        <v>000-2602</v>
      </c>
      <c r="W2603" s="18">
        <f>+VLOOKUP(Sitio_Publico[[#This Row],[territorio]],Estructura!$AE$4:$AH$1067,4,0)</f>
        <v>30012303</v>
      </c>
      <c r="X2603" s="18" t="str">
        <f>+VLOOKUP(Sitio_Publico[[#This Row],[tema]],Estructura!$G$4:$J$532,4,0)</f>
        <v>T-2</v>
      </c>
      <c r="Y2603" s="18" t="str">
        <f>+VLOOKUP(Sitio_Publico[[#This Row],[contenido]],Estructura!$L$4:$O$473,4,0)</f>
        <v>C-16</v>
      </c>
      <c r="Z2603" s="18" t="str">
        <f>+VLOOKUP(Sitio_Publico[[#This Row],[Filtro Integrado]],Estructura!$U$4:$W$529,3,0)</f>
        <v>FI-0</v>
      </c>
      <c r="AA2603" s="18" t="str">
        <f>+VLOOKUP(Sitio_Publico[[#This Row],[Muestra]],Estructura!$Y$4:$AB$483,4,0)</f>
        <v>M-000159</v>
      </c>
    </row>
    <row r="2604" spans="1:27" ht="40.799999999999997" x14ac:dyDescent="0.3">
      <c r="A2604" s="16">
        <f t="shared" si="40"/>
        <v>2603</v>
      </c>
      <c r="B2604" s="47" t="s">
        <v>15118</v>
      </c>
      <c r="C2604" s="13" t="s">
        <v>10447</v>
      </c>
      <c r="D2604" s="13" t="s">
        <v>10448</v>
      </c>
      <c r="E2604" s="44">
        <v>13109</v>
      </c>
      <c r="F2604" s="13" t="s">
        <v>10449</v>
      </c>
      <c r="G2604" s="23" t="s">
        <v>10473</v>
      </c>
      <c r="H2604" s="42" t="s">
        <v>458</v>
      </c>
      <c r="I2604" s="28" t="s">
        <v>305</v>
      </c>
      <c r="J2604" s="12" t="s">
        <v>393</v>
      </c>
      <c r="K2604" s="28" t="s">
        <v>10473</v>
      </c>
      <c r="L2604" s="12" t="s">
        <v>10452</v>
      </c>
      <c r="M2604" s="12" t="s">
        <v>10453</v>
      </c>
      <c r="N2604" s="12" t="s">
        <v>10454</v>
      </c>
      <c r="O2604" s="26" t="s">
        <v>12927</v>
      </c>
      <c r="P2604" s="26" t="s">
        <v>12928</v>
      </c>
      <c r="Q2604" s="25" t="s">
        <v>456</v>
      </c>
      <c r="R2604" s="26" t="s">
        <v>10976</v>
      </c>
      <c r="S2604" s="15" t="s">
        <v>12929</v>
      </c>
      <c r="T2604" s="52">
        <v>0</v>
      </c>
      <c r="U2604" s="22" t="s">
        <v>12930</v>
      </c>
      <c r="V2604" s="18" t="str">
        <f>+Sitio_Publico[[#This Row],[idcoleccion]]&amp;"-"&amp;Sitio_Publico[[#This Row],[id]]</f>
        <v>000-2603</v>
      </c>
      <c r="W2604" s="18">
        <f>+VLOOKUP(Sitio_Publico[[#This Row],[territorio]],Estructura!$AE$4:$AH$1067,4,0)</f>
        <v>30013109</v>
      </c>
      <c r="X2604" s="18" t="str">
        <f>+VLOOKUP(Sitio_Publico[[#This Row],[tema]],Estructura!$G$4:$J$532,4,0)</f>
        <v>T-2</v>
      </c>
      <c r="Y2604" s="18" t="str">
        <f>+VLOOKUP(Sitio_Publico[[#This Row],[contenido]],Estructura!$L$4:$O$473,4,0)</f>
        <v>C-18</v>
      </c>
      <c r="Z2604" s="18" t="str">
        <f>+VLOOKUP(Sitio_Publico[[#This Row],[Filtro Integrado]],Estructura!$U$4:$W$529,3,0)</f>
        <v>FI-0</v>
      </c>
      <c r="AA2604" s="18" t="str">
        <f>+VLOOKUP(Sitio_Publico[[#This Row],[Muestra]],Estructura!$Y$4:$AB$483,4,0)</f>
        <v>M-000160</v>
      </c>
    </row>
    <row r="2605" spans="1:27" ht="51" x14ac:dyDescent="0.3">
      <c r="A2605" s="16">
        <f t="shared" si="40"/>
        <v>2604</v>
      </c>
      <c r="B2605" s="47" t="s">
        <v>15118</v>
      </c>
      <c r="C2605" s="13" t="s">
        <v>10447</v>
      </c>
      <c r="D2605" s="13" t="s">
        <v>10448</v>
      </c>
      <c r="E2605" s="44">
        <v>11203</v>
      </c>
      <c r="F2605" s="13" t="s">
        <v>10449</v>
      </c>
      <c r="G2605" s="23" t="s">
        <v>10450</v>
      </c>
      <c r="H2605" s="42" t="s">
        <v>458</v>
      </c>
      <c r="I2605" s="28" t="s">
        <v>282</v>
      </c>
      <c r="J2605" s="12" t="s">
        <v>393</v>
      </c>
      <c r="K2605" s="28" t="s">
        <v>10486</v>
      </c>
      <c r="L2605" s="12" t="s">
        <v>10452</v>
      </c>
      <c r="M2605" s="12" t="s">
        <v>10453</v>
      </c>
      <c r="N2605" s="12" t="s">
        <v>10454</v>
      </c>
      <c r="O2605" s="26" t="s">
        <v>12931</v>
      </c>
      <c r="P2605" s="26" t="s">
        <v>12932</v>
      </c>
      <c r="Q2605" s="25" t="s">
        <v>456</v>
      </c>
      <c r="R2605" s="26" t="s">
        <v>12933</v>
      </c>
      <c r="S2605" s="15" t="s">
        <v>12934</v>
      </c>
      <c r="T2605" s="52">
        <v>0</v>
      </c>
      <c r="U2605" s="22" t="s">
        <v>11625</v>
      </c>
      <c r="V2605" s="18" t="str">
        <f>+Sitio_Publico[[#This Row],[idcoleccion]]&amp;"-"&amp;Sitio_Publico[[#This Row],[id]]</f>
        <v>000-2604</v>
      </c>
      <c r="W2605" s="18">
        <f>+VLOOKUP(Sitio_Publico[[#This Row],[territorio]],Estructura!$AE$4:$AH$1067,4,0)</f>
        <v>30011203</v>
      </c>
      <c r="X2605" s="18" t="str">
        <f>+VLOOKUP(Sitio_Publico[[#This Row],[tema]],Estructura!$G$4:$J$532,4,0)</f>
        <v>T-2</v>
      </c>
      <c r="Y2605" s="18" t="str">
        <f>+VLOOKUP(Sitio_Publico[[#This Row],[contenido]],Estructura!$L$4:$O$473,4,0)</f>
        <v>C-15</v>
      </c>
      <c r="Z2605" s="18" t="str">
        <f>+VLOOKUP(Sitio_Publico[[#This Row],[Filtro Integrado]],Estructura!$U$4:$W$529,3,0)</f>
        <v>FI-0</v>
      </c>
      <c r="AA2605" s="18" t="str">
        <f>+VLOOKUP(Sitio_Publico[[#This Row],[Muestra]],Estructura!$Y$4:$AB$483,4,0)</f>
        <v>M-000161</v>
      </c>
    </row>
    <row r="2606" spans="1:27" ht="40.799999999999997" x14ac:dyDescent="0.3">
      <c r="A2606" s="16">
        <f t="shared" si="40"/>
        <v>2605</v>
      </c>
      <c r="B2606" s="47" t="s">
        <v>15118</v>
      </c>
      <c r="C2606" s="13" t="s">
        <v>10447</v>
      </c>
      <c r="D2606" s="13" t="s">
        <v>10448</v>
      </c>
      <c r="E2606" s="44">
        <v>9112</v>
      </c>
      <c r="F2606" s="13" t="s">
        <v>10449</v>
      </c>
      <c r="G2606" s="23" t="s">
        <v>10473</v>
      </c>
      <c r="H2606" s="42" t="s">
        <v>458</v>
      </c>
      <c r="I2606" s="28" t="s">
        <v>227</v>
      </c>
      <c r="J2606" s="12" t="s">
        <v>393</v>
      </c>
      <c r="K2606" s="28" t="s">
        <v>10473</v>
      </c>
      <c r="L2606" s="12" t="s">
        <v>10452</v>
      </c>
      <c r="M2606" s="12" t="s">
        <v>10453</v>
      </c>
      <c r="N2606" s="12" t="s">
        <v>10454</v>
      </c>
      <c r="O2606" s="26" t="s">
        <v>12935</v>
      </c>
      <c r="P2606" s="26" t="s">
        <v>12936</v>
      </c>
      <c r="Q2606" s="25" t="s">
        <v>456</v>
      </c>
      <c r="R2606" s="26" t="s">
        <v>12937</v>
      </c>
      <c r="S2606" s="15" t="s">
        <v>12938</v>
      </c>
      <c r="T2606" s="52">
        <v>0</v>
      </c>
      <c r="U2606" s="22" t="s">
        <v>12939</v>
      </c>
      <c r="V2606" s="18" t="str">
        <f>+Sitio_Publico[[#This Row],[idcoleccion]]&amp;"-"&amp;Sitio_Publico[[#This Row],[id]]</f>
        <v>000-2605</v>
      </c>
      <c r="W2606" s="18">
        <f>+VLOOKUP(Sitio_Publico[[#This Row],[territorio]],Estructura!$AE$4:$AH$1067,4,0)</f>
        <v>30009112</v>
      </c>
      <c r="X2606" s="18" t="str">
        <f>+VLOOKUP(Sitio_Publico[[#This Row],[tema]],Estructura!$G$4:$J$532,4,0)</f>
        <v>T-2</v>
      </c>
      <c r="Y2606" s="18" t="str">
        <f>+VLOOKUP(Sitio_Publico[[#This Row],[contenido]],Estructura!$L$4:$O$473,4,0)</f>
        <v>C-18</v>
      </c>
      <c r="Z2606" s="18" t="str">
        <f>+VLOOKUP(Sitio_Publico[[#This Row],[Filtro Integrado]],Estructura!$U$4:$W$529,3,0)</f>
        <v>FI-0</v>
      </c>
      <c r="AA2606" s="18" t="str">
        <f>+VLOOKUP(Sitio_Publico[[#This Row],[Muestra]],Estructura!$Y$4:$AB$483,4,0)</f>
        <v>M-000160</v>
      </c>
    </row>
    <row r="2607" spans="1:27" ht="51" x14ac:dyDescent="0.3">
      <c r="A2607" s="16">
        <f t="shared" si="40"/>
        <v>2606</v>
      </c>
      <c r="B2607" s="47" t="s">
        <v>15118</v>
      </c>
      <c r="C2607" s="13" t="s">
        <v>10447</v>
      </c>
      <c r="D2607" s="13" t="s">
        <v>10448</v>
      </c>
      <c r="E2607" s="44">
        <v>8310</v>
      </c>
      <c r="F2607" s="13" t="s">
        <v>10449</v>
      </c>
      <c r="G2607" s="23" t="s">
        <v>10466</v>
      </c>
      <c r="H2607" s="42" t="s">
        <v>458</v>
      </c>
      <c r="I2607" s="28" t="s">
        <v>190</v>
      </c>
      <c r="J2607" s="12" t="s">
        <v>393</v>
      </c>
      <c r="K2607" s="28" t="s">
        <v>10492</v>
      </c>
      <c r="L2607" s="12" t="s">
        <v>10452</v>
      </c>
      <c r="M2607" s="12" t="s">
        <v>587</v>
      </c>
      <c r="N2607" s="12" t="s">
        <v>10454</v>
      </c>
      <c r="O2607" s="26" t="s">
        <v>12940</v>
      </c>
      <c r="P2607" s="26" t="s">
        <v>12941</v>
      </c>
      <c r="Q2607" s="25" t="s">
        <v>10495</v>
      </c>
      <c r="R2607" s="26" t="s">
        <v>12942</v>
      </c>
      <c r="S2607" s="15" t="s">
        <v>12943</v>
      </c>
      <c r="T2607" s="52">
        <v>0</v>
      </c>
      <c r="U2607" s="22" t="s">
        <v>11275</v>
      </c>
      <c r="V2607" s="18" t="str">
        <f>+Sitio_Publico[[#This Row],[idcoleccion]]&amp;"-"&amp;Sitio_Publico[[#This Row],[id]]</f>
        <v>000-2606</v>
      </c>
      <c r="W2607" s="18">
        <f>+VLOOKUP(Sitio_Publico[[#This Row],[territorio]],Estructura!$AE$4:$AH$1067,4,0)</f>
        <v>30008310</v>
      </c>
      <c r="X2607" s="18" t="str">
        <f>+VLOOKUP(Sitio_Publico[[#This Row],[tema]],Estructura!$G$4:$J$532,4,0)</f>
        <v>T-2</v>
      </c>
      <c r="Y2607" s="18" t="str">
        <f>+VLOOKUP(Sitio_Publico[[#This Row],[contenido]],Estructura!$L$4:$O$473,4,0)</f>
        <v>C-17</v>
      </c>
      <c r="Z2607" s="18" t="str">
        <f>+VLOOKUP(Sitio_Publico[[#This Row],[Filtro Integrado]],Estructura!$U$4:$W$529,3,0)</f>
        <v>FI-0</v>
      </c>
      <c r="AA2607" s="18" t="str">
        <f>+VLOOKUP(Sitio_Publico[[#This Row],[Muestra]],Estructura!$Y$4:$AB$483,4,0)</f>
        <v>M-000162</v>
      </c>
    </row>
    <row r="2608" spans="1:27" ht="51" x14ac:dyDescent="0.3">
      <c r="A2608" s="16">
        <f t="shared" si="40"/>
        <v>2607</v>
      </c>
      <c r="B2608" s="47" t="s">
        <v>15118</v>
      </c>
      <c r="C2608" s="13" t="s">
        <v>10447</v>
      </c>
      <c r="D2608" s="13" t="s">
        <v>10448</v>
      </c>
      <c r="E2608" s="44">
        <v>16</v>
      </c>
      <c r="F2608" s="13" t="s">
        <v>10465</v>
      </c>
      <c r="G2608" s="23" t="s">
        <v>10459</v>
      </c>
      <c r="H2608" s="42" t="s">
        <v>457</v>
      </c>
      <c r="I2608" s="28" t="s">
        <v>379</v>
      </c>
      <c r="J2608" s="12" t="s">
        <v>393</v>
      </c>
      <c r="K2608" s="28" t="s">
        <v>10459</v>
      </c>
      <c r="L2608" s="12" t="s">
        <v>10452</v>
      </c>
      <c r="M2608" s="12" t="s">
        <v>10453</v>
      </c>
      <c r="N2608" s="12" t="s">
        <v>10454</v>
      </c>
      <c r="O2608" s="26" t="s">
        <v>12944</v>
      </c>
      <c r="P2608" s="26" t="s">
        <v>12945</v>
      </c>
      <c r="Q2608" s="25" t="s">
        <v>456</v>
      </c>
      <c r="R2608" s="26" t="s">
        <v>12946</v>
      </c>
      <c r="S2608" s="15" t="s">
        <v>12947</v>
      </c>
      <c r="T2608" s="52">
        <v>0</v>
      </c>
      <c r="U2608" s="22" t="s">
        <v>10534</v>
      </c>
      <c r="V2608" s="18" t="str">
        <f>+Sitio_Publico[[#This Row],[idcoleccion]]&amp;"-"&amp;Sitio_Publico[[#This Row],[id]]</f>
        <v>000-2607</v>
      </c>
      <c r="W2608" s="18">
        <f>+VLOOKUP(Sitio_Publico[[#This Row],[territorio]],Estructura!$AE$4:$AH$1067,4,0)</f>
        <v>20000016</v>
      </c>
      <c r="X2608" s="18" t="str">
        <f>+VLOOKUP(Sitio_Publico[[#This Row],[tema]],Estructura!$G$4:$J$532,4,0)</f>
        <v>T-1</v>
      </c>
      <c r="Y2608" s="18" t="str">
        <f>+VLOOKUP(Sitio_Publico[[#This Row],[contenido]],Estructura!$L$4:$O$473,4,0)</f>
        <v>C-16</v>
      </c>
      <c r="Z2608" s="18" t="str">
        <f>+VLOOKUP(Sitio_Publico[[#This Row],[Filtro Integrado]],Estructura!$U$4:$W$529,3,0)</f>
        <v>FI-0</v>
      </c>
      <c r="AA2608" s="18" t="str">
        <f>+VLOOKUP(Sitio_Publico[[#This Row],[Muestra]],Estructura!$Y$4:$AB$483,4,0)</f>
        <v>M-000159</v>
      </c>
    </row>
    <row r="2609" spans="1:27" ht="51" x14ac:dyDescent="0.3">
      <c r="A2609" s="16">
        <f t="shared" si="40"/>
        <v>2608</v>
      </c>
      <c r="B2609" s="47" t="s">
        <v>15118</v>
      </c>
      <c r="C2609" s="13" t="s">
        <v>10447</v>
      </c>
      <c r="D2609" s="13" t="s">
        <v>10448</v>
      </c>
      <c r="E2609" s="44">
        <v>16206</v>
      </c>
      <c r="F2609" s="13" t="s">
        <v>10449</v>
      </c>
      <c r="G2609" s="23" t="s">
        <v>10450</v>
      </c>
      <c r="H2609" s="42" t="s">
        <v>458</v>
      </c>
      <c r="I2609" s="28" t="s">
        <v>209</v>
      </c>
      <c r="J2609" s="12" t="s">
        <v>393</v>
      </c>
      <c r="K2609" s="28" t="s">
        <v>10486</v>
      </c>
      <c r="L2609" s="12" t="s">
        <v>10452</v>
      </c>
      <c r="M2609" s="12" t="s">
        <v>10453</v>
      </c>
      <c r="N2609" s="12" t="s">
        <v>10454</v>
      </c>
      <c r="O2609" s="26" t="s">
        <v>12948</v>
      </c>
      <c r="P2609" s="26" t="s">
        <v>12949</v>
      </c>
      <c r="Q2609" s="25" t="s">
        <v>456</v>
      </c>
      <c r="R2609" s="26" t="s">
        <v>12950</v>
      </c>
      <c r="S2609" s="15" t="s">
        <v>12951</v>
      </c>
      <c r="T2609" s="52">
        <v>0</v>
      </c>
      <c r="U2609" s="22" t="s">
        <v>7350</v>
      </c>
      <c r="V2609" s="18" t="str">
        <f>+Sitio_Publico[[#This Row],[idcoleccion]]&amp;"-"&amp;Sitio_Publico[[#This Row],[id]]</f>
        <v>000-2608</v>
      </c>
      <c r="W2609" s="18">
        <f>+VLOOKUP(Sitio_Publico[[#This Row],[territorio]],Estructura!$AE$4:$AH$1067,4,0)</f>
        <v>30016206</v>
      </c>
      <c r="X2609" s="18" t="str">
        <f>+VLOOKUP(Sitio_Publico[[#This Row],[tema]],Estructura!$G$4:$J$532,4,0)</f>
        <v>T-2</v>
      </c>
      <c r="Y2609" s="18" t="str">
        <f>+VLOOKUP(Sitio_Publico[[#This Row],[contenido]],Estructura!$L$4:$O$473,4,0)</f>
        <v>C-15</v>
      </c>
      <c r="Z2609" s="18" t="str">
        <f>+VLOOKUP(Sitio_Publico[[#This Row],[Filtro Integrado]],Estructura!$U$4:$W$529,3,0)</f>
        <v>FI-0</v>
      </c>
      <c r="AA2609" s="18" t="str">
        <f>+VLOOKUP(Sitio_Publico[[#This Row],[Muestra]],Estructura!$Y$4:$AB$483,4,0)</f>
        <v>M-000161</v>
      </c>
    </row>
    <row r="2610" spans="1:27" ht="40.799999999999997" x14ac:dyDescent="0.3">
      <c r="A2610" s="16">
        <f t="shared" si="40"/>
        <v>2609</v>
      </c>
      <c r="B2610" s="47" t="s">
        <v>15118</v>
      </c>
      <c r="C2610" s="13" t="s">
        <v>10447</v>
      </c>
      <c r="D2610" s="13" t="s">
        <v>10448</v>
      </c>
      <c r="E2610" s="44">
        <v>16107</v>
      </c>
      <c r="F2610" s="13" t="s">
        <v>10449</v>
      </c>
      <c r="G2610" s="23" t="s">
        <v>10473</v>
      </c>
      <c r="H2610" s="42" t="s">
        <v>458</v>
      </c>
      <c r="I2610" s="28" t="s">
        <v>207</v>
      </c>
      <c r="J2610" s="12" t="s">
        <v>393</v>
      </c>
      <c r="K2610" s="28" t="s">
        <v>10473</v>
      </c>
      <c r="L2610" s="12" t="s">
        <v>10452</v>
      </c>
      <c r="M2610" s="12" t="s">
        <v>10453</v>
      </c>
      <c r="N2610" s="12" t="s">
        <v>10454</v>
      </c>
      <c r="O2610" s="26" t="s">
        <v>12952</v>
      </c>
      <c r="P2610" s="26" t="s">
        <v>12953</v>
      </c>
      <c r="Q2610" s="25" t="s">
        <v>456</v>
      </c>
      <c r="R2610" s="26" t="s">
        <v>12954</v>
      </c>
      <c r="S2610" s="15" t="s">
        <v>12955</v>
      </c>
      <c r="T2610" s="52">
        <v>0</v>
      </c>
      <c r="U2610" s="22" t="s">
        <v>4701</v>
      </c>
      <c r="V2610" s="18" t="str">
        <f>+Sitio_Publico[[#This Row],[idcoleccion]]&amp;"-"&amp;Sitio_Publico[[#This Row],[id]]</f>
        <v>000-2609</v>
      </c>
      <c r="W2610" s="18">
        <f>+VLOOKUP(Sitio_Publico[[#This Row],[territorio]],Estructura!$AE$4:$AH$1067,4,0)</f>
        <v>30016107</v>
      </c>
      <c r="X2610" s="18" t="str">
        <f>+VLOOKUP(Sitio_Publico[[#This Row],[tema]],Estructura!$G$4:$J$532,4,0)</f>
        <v>T-2</v>
      </c>
      <c r="Y2610" s="18" t="str">
        <f>+VLOOKUP(Sitio_Publico[[#This Row],[contenido]],Estructura!$L$4:$O$473,4,0)</f>
        <v>C-18</v>
      </c>
      <c r="Z2610" s="18" t="str">
        <f>+VLOOKUP(Sitio_Publico[[#This Row],[Filtro Integrado]],Estructura!$U$4:$W$529,3,0)</f>
        <v>FI-0</v>
      </c>
      <c r="AA2610" s="18" t="str">
        <f>+VLOOKUP(Sitio_Publico[[#This Row],[Muestra]],Estructura!$Y$4:$AB$483,4,0)</f>
        <v>M-000160</v>
      </c>
    </row>
    <row r="2611" spans="1:27" ht="51" x14ac:dyDescent="0.3">
      <c r="A2611" s="16">
        <f t="shared" si="40"/>
        <v>2610</v>
      </c>
      <c r="B2611" s="47" t="s">
        <v>15118</v>
      </c>
      <c r="C2611" s="13" t="s">
        <v>10447</v>
      </c>
      <c r="D2611" s="13" t="s">
        <v>10448</v>
      </c>
      <c r="E2611" s="44">
        <v>7202</v>
      </c>
      <c r="F2611" s="13" t="s">
        <v>10449</v>
      </c>
      <c r="G2611" s="23" t="s">
        <v>10450</v>
      </c>
      <c r="H2611" s="42" t="s">
        <v>458</v>
      </c>
      <c r="I2611" s="28" t="s">
        <v>143</v>
      </c>
      <c r="J2611" s="12" t="s">
        <v>393</v>
      </c>
      <c r="K2611" s="28" t="s">
        <v>10451</v>
      </c>
      <c r="L2611" s="12" t="s">
        <v>10452</v>
      </c>
      <c r="M2611" s="12" t="s">
        <v>10453</v>
      </c>
      <c r="N2611" s="12" t="s">
        <v>10454</v>
      </c>
      <c r="O2611" s="26" t="s">
        <v>12956</v>
      </c>
      <c r="P2611" s="26" t="s">
        <v>12957</v>
      </c>
      <c r="Q2611" s="25" t="s">
        <v>456</v>
      </c>
      <c r="R2611" s="26" t="s">
        <v>12958</v>
      </c>
      <c r="S2611" s="15" t="s">
        <v>12959</v>
      </c>
      <c r="T2611" s="52">
        <v>0</v>
      </c>
      <c r="U2611" s="22" t="s">
        <v>12024</v>
      </c>
      <c r="V2611" s="18" t="str">
        <f>+Sitio_Publico[[#This Row],[idcoleccion]]&amp;"-"&amp;Sitio_Publico[[#This Row],[id]]</f>
        <v>000-2610</v>
      </c>
      <c r="W2611" s="18">
        <f>+VLOOKUP(Sitio_Publico[[#This Row],[territorio]],Estructura!$AE$4:$AH$1067,4,0)</f>
        <v>30007202</v>
      </c>
      <c r="X2611" s="18" t="str">
        <f>+VLOOKUP(Sitio_Publico[[#This Row],[tema]],Estructura!$G$4:$J$532,4,0)</f>
        <v>T-2</v>
      </c>
      <c r="Y2611" s="18" t="str">
        <f>+VLOOKUP(Sitio_Publico[[#This Row],[contenido]],Estructura!$L$4:$O$473,4,0)</f>
        <v>C-15</v>
      </c>
      <c r="Z2611" s="18" t="str">
        <f>+VLOOKUP(Sitio_Publico[[#This Row],[Filtro Integrado]],Estructura!$U$4:$W$529,3,0)</f>
        <v>FI-0</v>
      </c>
      <c r="AA2611" s="18" t="str">
        <f>+VLOOKUP(Sitio_Publico[[#This Row],[Muestra]],Estructura!$Y$4:$AB$483,4,0)</f>
        <v>M-000158</v>
      </c>
    </row>
    <row r="2612" spans="1:27" ht="40.799999999999997" x14ac:dyDescent="0.3">
      <c r="A2612" s="16">
        <f t="shared" si="40"/>
        <v>2611</v>
      </c>
      <c r="B2612" s="47" t="s">
        <v>15118</v>
      </c>
      <c r="C2612" s="13" t="s">
        <v>10447</v>
      </c>
      <c r="D2612" s="13" t="s">
        <v>10448</v>
      </c>
      <c r="E2612" s="44">
        <v>6111</v>
      </c>
      <c r="F2612" s="13" t="s">
        <v>10449</v>
      </c>
      <c r="G2612" s="23" t="s">
        <v>10473</v>
      </c>
      <c r="H2612" s="42" t="s">
        <v>458</v>
      </c>
      <c r="I2612" s="28" t="s">
        <v>110</v>
      </c>
      <c r="J2612" s="12" t="s">
        <v>393</v>
      </c>
      <c r="K2612" s="28" t="s">
        <v>10473</v>
      </c>
      <c r="L2612" s="12" t="s">
        <v>10474</v>
      </c>
      <c r="M2612" s="12" t="s">
        <v>10453</v>
      </c>
      <c r="N2612" s="12" t="s">
        <v>10454</v>
      </c>
      <c r="O2612" s="26" t="s">
        <v>12960</v>
      </c>
      <c r="P2612" s="26" t="s">
        <v>12961</v>
      </c>
      <c r="Q2612" s="25" t="s">
        <v>10495</v>
      </c>
      <c r="R2612" s="26" t="s">
        <v>12962</v>
      </c>
      <c r="S2612" s="15" t="s">
        <v>12963</v>
      </c>
      <c r="T2612" s="52">
        <v>0</v>
      </c>
      <c r="U2612" s="22" t="s">
        <v>10657</v>
      </c>
      <c r="V2612" s="18" t="str">
        <f>+Sitio_Publico[[#This Row],[idcoleccion]]&amp;"-"&amp;Sitio_Publico[[#This Row],[id]]</f>
        <v>000-2611</v>
      </c>
      <c r="W2612" s="18">
        <f>+VLOOKUP(Sitio_Publico[[#This Row],[territorio]],Estructura!$AE$4:$AH$1067,4,0)</f>
        <v>30006111</v>
      </c>
      <c r="X2612" s="18" t="str">
        <f>+VLOOKUP(Sitio_Publico[[#This Row],[tema]],Estructura!$G$4:$J$532,4,0)</f>
        <v>T-2</v>
      </c>
      <c r="Y2612" s="18" t="str">
        <f>+VLOOKUP(Sitio_Publico[[#This Row],[contenido]],Estructura!$L$4:$O$473,4,0)</f>
        <v>C-18</v>
      </c>
      <c r="Z2612" s="18" t="str">
        <f>+VLOOKUP(Sitio_Publico[[#This Row],[Filtro Integrado]],Estructura!$U$4:$W$529,3,0)</f>
        <v>FI-0</v>
      </c>
      <c r="AA2612" s="18" t="str">
        <f>+VLOOKUP(Sitio_Publico[[#This Row],[Muestra]],Estructura!$Y$4:$AB$483,4,0)</f>
        <v>M-000160</v>
      </c>
    </row>
    <row r="2613" spans="1:27" ht="51" x14ac:dyDescent="0.3">
      <c r="A2613" s="16">
        <f t="shared" si="40"/>
        <v>2612</v>
      </c>
      <c r="B2613" s="47" t="s">
        <v>15118</v>
      </c>
      <c r="C2613" s="13" t="s">
        <v>10447</v>
      </c>
      <c r="D2613" s="13" t="s">
        <v>10448</v>
      </c>
      <c r="E2613" s="44">
        <v>10103</v>
      </c>
      <c r="F2613" s="13" t="s">
        <v>10449</v>
      </c>
      <c r="G2613" s="23" t="s">
        <v>10459</v>
      </c>
      <c r="H2613" s="42" t="s">
        <v>458</v>
      </c>
      <c r="I2613" s="28" t="s">
        <v>250</v>
      </c>
      <c r="J2613" s="12" t="s">
        <v>393</v>
      </c>
      <c r="K2613" s="28" t="s">
        <v>10459</v>
      </c>
      <c r="L2613" s="12" t="s">
        <v>10474</v>
      </c>
      <c r="M2613" s="12" t="s">
        <v>10453</v>
      </c>
      <c r="N2613" s="12" t="s">
        <v>10454</v>
      </c>
      <c r="O2613" s="26" t="s">
        <v>12964</v>
      </c>
      <c r="P2613" s="26" t="s">
        <v>12965</v>
      </c>
      <c r="Q2613" s="25" t="s">
        <v>10482</v>
      </c>
      <c r="R2613" s="26" t="s">
        <v>12966</v>
      </c>
      <c r="S2613" s="15" t="s">
        <v>12967</v>
      </c>
      <c r="T2613" s="52">
        <v>0</v>
      </c>
      <c r="U2613" s="22" t="s">
        <v>11902</v>
      </c>
      <c r="V2613" s="18" t="str">
        <f>+Sitio_Publico[[#This Row],[idcoleccion]]&amp;"-"&amp;Sitio_Publico[[#This Row],[id]]</f>
        <v>000-2612</v>
      </c>
      <c r="W2613" s="18">
        <f>+VLOOKUP(Sitio_Publico[[#This Row],[territorio]],Estructura!$AE$4:$AH$1067,4,0)</f>
        <v>30010103</v>
      </c>
      <c r="X2613" s="18" t="str">
        <f>+VLOOKUP(Sitio_Publico[[#This Row],[tema]],Estructura!$G$4:$J$532,4,0)</f>
        <v>T-2</v>
      </c>
      <c r="Y2613" s="18" t="str">
        <f>+VLOOKUP(Sitio_Publico[[#This Row],[contenido]],Estructura!$L$4:$O$473,4,0)</f>
        <v>C-16</v>
      </c>
      <c r="Z2613" s="18" t="str">
        <f>+VLOOKUP(Sitio_Publico[[#This Row],[Filtro Integrado]],Estructura!$U$4:$W$529,3,0)</f>
        <v>FI-0</v>
      </c>
      <c r="AA2613" s="18" t="str">
        <f>+VLOOKUP(Sitio_Publico[[#This Row],[Muestra]],Estructura!$Y$4:$AB$483,4,0)</f>
        <v>M-000159</v>
      </c>
    </row>
    <row r="2614" spans="1:27" ht="51" x14ac:dyDescent="0.3">
      <c r="A2614" s="16">
        <f t="shared" si="40"/>
        <v>2613</v>
      </c>
      <c r="B2614" s="47" t="s">
        <v>15118</v>
      </c>
      <c r="C2614" s="13" t="s">
        <v>10447</v>
      </c>
      <c r="D2614" s="13" t="s">
        <v>10448</v>
      </c>
      <c r="E2614" s="44">
        <v>8303</v>
      </c>
      <c r="F2614" s="13" t="s">
        <v>10449</v>
      </c>
      <c r="G2614" s="23" t="s">
        <v>10466</v>
      </c>
      <c r="H2614" s="42" t="s">
        <v>458</v>
      </c>
      <c r="I2614" s="28" t="s">
        <v>183</v>
      </c>
      <c r="J2614" s="12" t="s">
        <v>393</v>
      </c>
      <c r="K2614" s="28" t="s">
        <v>10492</v>
      </c>
      <c r="L2614" s="12" t="s">
        <v>10452</v>
      </c>
      <c r="M2614" s="12" t="s">
        <v>587</v>
      </c>
      <c r="N2614" s="12" t="s">
        <v>10454</v>
      </c>
      <c r="O2614" s="26" t="s">
        <v>12968</v>
      </c>
      <c r="P2614" s="26" t="s">
        <v>12969</v>
      </c>
      <c r="Q2614" s="25" t="s">
        <v>10495</v>
      </c>
      <c r="R2614" s="26" t="s">
        <v>12970</v>
      </c>
      <c r="S2614" s="15" t="s">
        <v>12971</v>
      </c>
      <c r="T2614" s="52">
        <v>0</v>
      </c>
      <c r="U2614" s="22" t="s">
        <v>12135</v>
      </c>
      <c r="V2614" s="18" t="str">
        <f>+Sitio_Publico[[#This Row],[idcoleccion]]&amp;"-"&amp;Sitio_Publico[[#This Row],[id]]</f>
        <v>000-2613</v>
      </c>
      <c r="W2614" s="18">
        <f>+VLOOKUP(Sitio_Publico[[#This Row],[territorio]],Estructura!$AE$4:$AH$1067,4,0)</f>
        <v>30008303</v>
      </c>
      <c r="X2614" s="18" t="str">
        <f>+VLOOKUP(Sitio_Publico[[#This Row],[tema]],Estructura!$G$4:$J$532,4,0)</f>
        <v>T-2</v>
      </c>
      <c r="Y2614" s="18" t="str">
        <f>+VLOOKUP(Sitio_Publico[[#This Row],[contenido]],Estructura!$L$4:$O$473,4,0)</f>
        <v>C-17</v>
      </c>
      <c r="Z2614" s="18" t="str">
        <f>+VLOOKUP(Sitio_Publico[[#This Row],[Filtro Integrado]],Estructura!$U$4:$W$529,3,0)</f>
        <v>FI-0</v>
      </c>
      <c r="AA2614" s="18" t="str">
        <f>+VLOOKUP(Sitio_Publico[[#This Row],[Muestra]],Estructura!$Y$4:$AB$483,4,0)</f>
        <v>M-000162</v>
      </c>
    </row>
    <row r="2615" spans="1:27" ht="51" x14ac:dyDescent="0.3">
      <c r="A2615" s="16">
        <f t="shared" si="40"/>
        <v>2614</v>
      </c>
      <c r="B2615" s="47" t="s">
        <v>15118</v>
      </c>
      <c r="C2615" s="13" t="s">
        <v>10447</v>
      </c>
      <c r="D2615" s="13" t="s">
        <v>10448</v>
      </c>
      <c r="E2615" s="44">
        <v>14201</v>
      </c>
      <c r="F2615" s="13" t="s">
        <v>10449</v>
      </c>
      <c r="G2615" s="23" t="s">
        <v>10450</v>
      </c>
      <c r="H2615" s="42" t="s">
        <v>458</v>
      </c>
      <c r="I2615" s="28" t="s">
        <v>355</v>
      </c>
      <c r="J2615" s="12" t="s">
        <v>393</v>
      </c>
      <c r="K2615" s="28" t="s">
        <v>10451</v>
      </c>
      <c r="L2615" s="12" t="s">
        <v>10452</v>
      </c>
      <c r="M2615" s="12" t="s">
        <v>10453</v>
      </c>
      <c r="N2615" s="12" t="s">
        <v>10454</v>
      </c>
      <c r="O2615" s="26" t="s">
        <v>12972</v>
      </c>
      <c r="P2615" s="26" t="s">
        <v>12973</v>
      </c>
      <c r="Q2615" s="25" t="s">
        <v>456</v>
      </c>
      <c r="R2615" s="26" t="s">
        <v>12974</v>
      </c>
      <c r="S2615" s="15" t="s">
        <v>12975</v>
      </c>
      <c r="T2615" s="52">
        <v>0</v>
      </c>
      <c r="U2615" s="22" t="s">
        <v>12976</v>
      </c>
      <c r="V2615" s="18" t="str">
        <f>+Sitio_Publico[[#This Row],[idcoleccion]]&amp;"-"&amp;Sitio_Publico[[#This Row],[id]]</f>
        <v>000-2614</v>
      </c>
      <c r="W2615" s="18">
        <f>+VLOOKUP(Sitio_Publico[[#This Row],[territorio]],Estructura!$AE$4:$AH$1067,4,0)</f>
        <v>30014201</v>
      </c>
      <c r="X2615" s="18" t="str">
        <f>+VLOOKUP(Sitio_Publico[[#This Row],[tema]],Estructura!$G$4:$J$532,4,0)</f>
        <v>T-2</v>
      </c>
      <c r="Y2615" s="18" t="str">
        <f>+VLOOKUP(Sitio_Publico[[#This Row],[contenido]],Estructura!$L$4:$O$473,4,0)</f>
        <v>C-15</v>
      </c>
      <c r="Z2615" s="18" t="str">
        <f>+VLOOKUP(Sitio_Publico[[#This Row],[Filtro Integrado]],Estructura!$U$4:$W$529,3,0)</f>
        <v>FI-0</v>
      </c>
      <c r="AA2615" s="18" t="str">
        <f>+VLOOKUP(Sitio_Publico[[#This Row],[Muestra]],Estructura!$Y$4:$AB$483,4,0)</f>
        <v>M-000158</v>
      </c>
    </row>
    <row r="2616" spans="1:27" ht="51" x14ac:dyDescent="0.3">
      <c r="A2616" s="16">
        <f t="shared" si="40"/>
        <v>2615</v>
      </c>
      <c r="B2616" s="47" t="s">
        <v>15118</v>
      </c>
      <c r="C2616" s="13" t="s">
        <v>10447</v>
      </c>
      <c r="D2616" s="13" t="s">
        <v>10448</v>
      </c>
      <c r="E2616" s="44">
        <v>11301</v>
      </c>
      <c r="F2616" s="13" t="s">
        <v>10449</v>
      </c>
      <c r="G2616" s="23" t="s">
        <v>10466</v>
      </c>
      <c r="H2616" s="42" t="s">
        <v>458</v>
      </c>
      <c r="I2616" s="28" t="s">
        <v>283</v>
      </c>
      <c r="J2616" s="12" t="s">
        <v>393</v>
      </c>
      <c r="K2616" s="28" t="s">
        <v>10524</v>
      </c>
      <c r="L2616" s="12" t="s">
        <v>10452</v>
      </c>
      <c r="M2616" s="12" t="s">
        <v>10453</v>
      </c>
      <c r="N2616" s="12" t="s">
        <v>10454</v>
      </c>
      <c r="O2616" s="26" t="s">
        <v>12977</v>
      </c>
      <c r="P2616" s="26" t="s">
        <v>12978</v>
      </c>
      <c r="Q2616" s="25" t="s">
        <v>456</v>
      </c>
      <c r="R2616" s="26" t="s">
        <v>12979</v>
      </c>
      <c r="S2616" s="15" t="s">
        <v>12980</v>
      </c>
      <c r="T2616" s="52">
        <v>0</v>
      </c>
      <c r="U2616" s="22" t="s">
        <v>12981</v>
      </c>
      <c r="V2616" s="18" t="str">
        <f>+Sitio_Publico[[#This Row],[idcoleccion]]&amp;"-"&amp;Sitio_Publico[[#This Row],[id]]</f>
        <v>000-2615</v>
      </c>
      <c r="W2616" s="18">
        <f>+VLOOKUP(Sitio_Publico[[#This Row],[territorio]],Estructura!$AE$4:$AH$1067,4,0)</f>
        <v>30011301</v>
      </c>
      <c r="X2616" s="18" t="str">
        <f>+VLOOKUP(Sitio_Publico[[#This Row],[tema]],Estructura!$G$4:$J$532,4,0)</f>
        <v>T-2</v>
      </c>
      <c r="Y2616" s="18" t="str">
        <f>+VLOOKUP(Sitio_Publico[[#This Row],[contenido]],Estructura!$L$4:$O$473,4,0)</f>
        <v>C-17</v>
      </c>
      <c r="Z2616" s="18" t="str">
        <f>+VLOOKUP(Sitio_Publico[[#This Row],[Filtro Integrado]],Estructura!$U$4:$W$529,3,0)</f>
        <v>FI-0</v>
      </c>
      <c r="AA2616" s="18" t="str">
        <f>+VLOOKUP(Sitio_Publico[[#This Row],[Muestra]],Estructura!$Y$4:$AB$483,4,0)</f>
        <v>M-00048</v>
      </c>
    </row>
    <row r="2617" spans="1:27" ht="40.799999999999997" x14ac:dyDescent="0.3">
      <c r="A2617" s="16">
        <f t="shared" si="40"/>
        <v>2616</v>
      </c>
      <c r="B2617" s="47" t="s">
        <v>15118</v>
      </c>
      <c r="C2617" s="13" t="s">
        <v>10447</v>
      </c>
      <c r="D2617" s="13" t="s">
        <v>10448</v>
      </c>
      <c r="E2617" s="44">
        <v>15201</v>
      </c>
      <c r="F2617" s="13" t="s">
        <v>10449</v>
      </c>
      <c r="G2617" s="23" t="s">
        <v>10473</v>
      </c>
      <c r="H2617" s="42" t="s">
        <v>458</v>
      </c>
      <c r="I2617" s="28" t="s">
        <v>361</v>
      </c>
      <c r="J2617" s="12" t="s">
        <v>393</v>
      </c>
      <c r="K2617" s="28" t="s">
        <v>10473</v>
      </c>
      <c r="L2617" s="12" t="s">
        <v>10452</v>
      </c>
      <c r="M2617" s="12" t="s">
        <v>10453</v>
      </c>
      <c r="N2617" s="12" t="s">
        <v>10454</v>
      </c>
      <c r="O2617" s="26" t="s">
        <v>12982</v>
      </c>
      <c r="P2617" s="26" t="s">
        <v>12983</v>
      </c>
      <c r="Q2617" s="25" t="s">
        <v>456</v>
      </c>
      <c r="R2617" s="26" t="s">
        <v>12984</v>
      </c>
      <c r="S2617" s="15" t="s">
        <v>12985</v>
      </c>
      <c r="T2617" s="52">
        <v>0</v>
      </c>
      <c r="U2617" s="22" t="s">
        <v>12986</v>
      </c>
      <c r="V2617" s="18" t="str">
        <f>+Sitio_Publico[[#This Row],[idcoleccion]]&amp;"-"&amp;Sitio_Publico[[#This Row],[id]]</f>
        <v>000-2616</v>
      </c>
      <c r="W2617" s="18">
        <f>+VLOOKUP(Sitio_Publico[[#This Row],[territorio]],Estructura!$AE$4:$AH$1067,4,0)</f>
        <v>30015201</v>
      </c>
      <c r="X2617" s="18" t="str">
        <f>+VLOOKUP(Sitio_Publico[[#This Row],[tema]],Estructura!$G$4:$J$532,4,0)</f>
        <v>T-2</v>
      </c>
      <c r="Y2617" s="18" t="str">
        <f>+VLOOKUP(Sitio_Publico[[#This Row],[contenido]],Estructura!$L$4:$O$473,4,0)</f>
        <v>C-18</v>
      </c>
      <c r="Z2617" s="18" t="str">
        <f>+VLOOKUP(Sitio_Publico[[#This Row],[Filtro Integrado]],Estructura!$U$4:$W$529,3,0)</f>
        <v>FI-0</v>
      </c>
      <c r="AA2617" s="18" t="str">
        <f>+VLOOKUP(Sitio_Publico[[#This Row],[Muestra]],Estructura!$Y$4:$AB$483,4,0)</f>
        <v>M-000160</v>
      </c>
    </row>
    <row r="2618" spans="1:27" ht="51" x14ac:dyDescent="0.3">
      <c r="A2618" s="16">
        <f t="shared" si="40"/>
        <v>2617</v>
      </c>
      <c r="B2618" s="47" t="s">
        <v>15118</v>
      </c>
      <c r="C2618" s="13" t="s">
        <v>10447</v>
      </c>
      <c r="D2618" s="13" t="s">
        <v>10448</v>
      </c>
      <c r="E2618" s="44">
        <v>5</v>
      </c>
      <c r="F2618" s="13" t="s">
        <v>10465</v>
      </c>
      <c r="G2618" s="23" t="s">
        <v>10459</v>
      </c>
      <c r="H2618" s="42" t="s">
        <v>457</v>
      </c>
      <c r="I2618" s="28" t="s">
        <v>368</v>
      </c>
      <c r="J2618" s="12" t="s">
        <v>393</v>
      </c>
      <c r="K2618" s="28" t="s">
        <v>10459</v>
      </c>
      <c r="L2618" s="12" t="s">
        <v>10452</v>
      </c>
      <c r="M2618" s="12" t="s">
        <v>10453</v>
      </c>
      <c r="N2618" s="12" t="s">
        <v>10454</v>
      </c>
      <c r="O2618" s="26" t="s">
        <v>12987</v>
      </c>
      <c r="P2618" s="26" t="s">
        <v>12988</v>
      </c>
      <c r="Q2618" s="25" t="s">
        <v>456</v>
      </c>
      <c r="R2618" s="26" t="s">
        <v>11950</v>
      </c>
      <c r="S2618" s="15" t="s">
        <v>12989</v>
      </c>
      <c r="T2618" s="52">
        <v>0</v>
      </c>
      <c r="U2618" s="22" t="s">
        <v>11952</v>
      </c>
      <c r="V2618" s="18" t="str">
        <f>+Sitio_Publico[[#This Row],[idcoleccion]]&amp;"-"&amp;Sitio_Publico[[#This Row],[id]]</f>
        <v>000-2617</v>
      </c>
      <c r="W2618" s="18">
        <f>+VLOOKUP(Sitio_Publico[[#This Row],[territorio]],Estructura!$AE$4:$AH$1067,4,0)</f>
        <v>20000005</v>
      </c>
      <c r="X2618" s="18" t="str">
        <f>+VLOOKUP(Sitio_Publico[[#This Row],[tema]],Estructura!$G$4:$J$532,4,0)</f>
        <v>T-1</v>
      </c>
      <c r="Y2618" s="18" t="str">
        <f>+VLOOKUP(Sitio_Publico[[#This Row],[contenido]],Estructura!$L$4:$O$473,4,0)</f>
        <v>C-16</v>
      </c>
      <c r="Z2618" s="18" t="str">
        <f>+VLOOKUP(Sitio_Publico[[#This Row],[Filtro Integrado]],Estructura!$U$4:$W$529,3,0)</f>
        <v>FI-0</v>
      </c>
      <c r="AA2618" s="18" t="str">
        <f>+VLOOKUP(Sitio_Publico[[#This Row],[Muestra]],Estructura!$Y$4:$AB$483,4,0)</f>
        <v>M-000159</v>
      </c>
    </row>
    <row r="2619" spans="1:27" ht="40.799999999999997" x14ac:dyDescent="0.3">
      <c r="A2619" s="16">
        <f t="shared" si="40"/>
        <v>2618</v>
      </c>
      <c r="B2619" s="47" t="s">
        <v>15118</v>
      </c>
      <c r="C2619" s="13" t="s">
        <v>10447</v>
      </c>
      <c r="D2619" s="13" t="s">
        <v>10448</v>
      </c>
      <c r="E2619" s="44">
        <v>6117</v>
      </c>
      <c r="F2619" s="13" t="s">
        <v>10449</v>
      </c>
      <c r="G2619" s="23" t="s">
        <v>10473</v>
      </c>
      <c r="H2619" s="42" t="s">
        <v>458</v>
      </c>
      <c r="I2619" s="28" t="s">
        <v>116</v>
      </c>
      <c r="J2619" s="12" t="s">
        <v>393</v>
      </c>
      <c r="K2619" s="28" t="s">
        <v>10473</v>
      </c>
      <c r="L2619" s="12" t="s">
        <v>10474</v>
      </c>
      <c r="M2619" s="12" t="s">
        <v>10453</v>
      </c>
      <c r="N2619" s="12" t="s">
        <v>10454</v>
      </c>
      <c r="O2619" s="26" t="s">
        <v>12990</v>
      </c>
      <c r="P2619" s="26" t="s">
        <v>12991</v>
      </c>
      <c r="Q2619" s="25" t="s">
        <v>10495</v>
      </c>
      <c r="R2619" s="26" t="s">
        <v>12992</v>
      </c>
      <c r="S2619" s="15" t="s">
        <v>12993</v>
      </c>
      <c r="T2619" s="52">
        <v>0</v>
      </c>
      <c r="U2619" s="22" t="s">
        <v>12994</v>
      </c>
      <c r="V2619" s="18" t="str">
        <f>+Sitio_Publico[[#This Row],[idcoleccion]]&amp;"-"&amp;Sitio_Publico[[#This Row],[id]]</f>
        <v>000-2618</v>
      </c>
      <c r="W2619" s="18">
        <f>+VLOOKUP(Sitio_Publico[[#This Row],[territorio]],Estructura!$AE$4:$AH$1067,4,0)</f>
        <v>30006117</v>
      </c>
      <c r="X2619" s="18" t="str">
        <f>+VLOOKUP(Sitio_Publico[[#This Row],[tema]],Estructura!$G$4:$J$532,4,0)</f>
        <v>T-2</v>
      </c>
      <c r="Y2619" s="18" t="str">
        <f>+VLOOKUP(Sitio_Publico[[#This Row],[contenido]],Estructura!$L$4:$O$473,4,0)</f>
        <v>C-18</v>
      </c>
      <c r="Z2619" s="18" t="str">
        <f>+VLOOKUP(Sitio_Publico[[#This Row],[Filtro Integrado]],Estructura!$U$4:$W$529,3,0)</f>
        <v>FI-0</v>
      </c>
      <c r="AA2619" s="18" t="str">
        <f>+VLOOKUP(Sitio_Publico[[#This Row],[Muestra]],Estructura!$Y$4:$AB$483,4,0)</f>
        <v>M-000160</v>
      </c>
    </row>
    <row r="2620" spans="1:27" ht="51" x14ac:dyDescent="0.3">
      <c r="A2620" s="16">
        <f t="shared" si="40"/>
        <v>2619</v>
      </c>
      <c r="B2620" s="47" t="s">
        <v>15118</v>
      </c>
      <c r="C2620" s="13" t="s">
        <v>10447</v>
      </c>
      <c r="D2620" s="13" t="s">
        <v>10448</v>
      </c>
      <c r="E2620" s="44">
        <v>7308</v>
      </c>
      <c r="F2620" s="13" t="s">
        <v>10449</v>
      </c>
      <c r="G2620" s="23" t="s">
        <v>10450</v>
      </c>
      <c r="H2620" s="42" t="s">
        <v>458</v>
      </c>
      <c r="I2620" s="28" t="s">
        <v>152</v>
      </c>
      <c r="J2620" s="12" t="s">
        <v>393</v>
      </c>
      <c r="K2620" s="28" t="s">
        <v>10486</v>
      </c>
      <c r="L2620" s="12" t="s">
        <v>10452</v>
      </c>
      <c r="M2620" s="12" t="s">
        <v>10453</v>
      </c>
      <c r="N2620" s="12" t="s">
        <v>10454</v>
      </c>
      <c r="O2620" s="26" t="s">
        <v>12995</v>
      </c>
      <c r="P2620" s="26" t="s">
        <v>12996</v>
      </c>
      <c r="Q2620" s="25" t="s">
        <v>456</v>
      </c>
      <c r="R2620" s="26" t="s">
        <v>12997</v>
      </c>
      <c r="S2620" s="15" t="s">
        <v>12998</v>
      </c>
      <c r="T2620" s="52">
        <v>0</v>
      </c>
      <c r="U2620" s="22" t="s">
        <v>4734</v>
      </c>
      <c r="V2620" s="18" t="str">
        <f>+Sitio_Publico[[#This Row],[idcoleccion]]&amp;"-"&amp;Sitio_Publico[[#This Row],[id]]</f>
        <v>000-2619</v>
      </c>
      <c r="W2620" s="18">
        <f>+VLOOKUP(Sitio_Publico[[#This Row],[territorio]],Estructura!$AE$4:$AH$1067,4,0)</f>
        <v>30007308</v>
      </c>
      <c r="X2620" s="18" t="str">
        <f>+VLOOKUP(Sitio_Publico[[#This Row],[tema]],Estructura!$G$4:$J$532,4,0)</f>
        <v>T-2</v>
      </c>
      <c r="Y2620" s="18" t="str">
        <f>+VLOOKUP(Sitio_Publico[[#This Row],[contenido]],Estructura!$L$4:$O$473,4,0)</f>
        <v>C-15</v>
      </c>
      <c r="Z2620" s="18" t="str">
        <f>+VLOOKUP(Sitio_Publico[[#This Row],[Filtro Integrado]],Estructura!$U$4:$W$529,3,0)</f>
        <v>FI-0</v>
      </c>
      <c r="AA2620" s="18" t="str">
        <f>+VLOOKUP(Sitio_Publico[[#This Row],[Muestra]],Estructura!$Y$4:$AB$483,4,0)</f>
        <v>M-000161</v>
      </c>
    </row>
    <row r="2621" spans="1:27" ht="51" x14ac:dyDescent="0.3">
      <c r="A2621" s="16">
        <f t="shared" si="40"/>
        <v>2620</v>
      </c>
      <c r="B2621" s="47" t="s">
        <v>15118</v>
      </c>
      <c r="C2621" s="13" t="s">
        <v>10447</v>
      </c>
      <c r="D2621" s="13" t="s">
        <v>10448</v>
      </c>
      <c r="E2621" s="44">
        <v>14103</v>
      </c>
      <c r="F2621" s="13" t="s">
        <v>10449</v>
      </c>
      <c r="G2621" s="23" t="s">
        <v>10459</v>
      </c>
      <c r="H2621" s="42" t="s">
        <v>458</v>
      </c>
      <c r="I2621" s="28" t="s">
        <v>350</v>
      </c>
      <c r="J2621" s="12" t="s">
        <v>393</v>
      </c>
      <c r="K2621" s="28" t="s">
        <v>10459</v>
      </c>
      <c r="L2621" s="12" t="s">
        <v>10474</v>
      </c>
      <c r="M2621" s="12" t="s">
        <v>10453</v>
      </c>
      <c r="N2621" s="12" t="s">
        <v>10454</v>
      </c>
      <c r="O2621" s="26" t="s">
        <v>12999</v>
      </c>
      <c r="P2621" s="26" t="s">
        <v>13000</v>
      </c>
      <c r="Q2621" s="25" t="s">
        <v>10482</v>
      </c>
      <c r="R2621" s="26" t="s">
        <v>11973</v>
      </c>
      <c r="S2621" s="15" t="s">
        <v>13001</v>
      </c>
      <c r="T2621" s="52">
        <v>0</v>
      </c>
      <c r="U2621" s="22" t="s">
        <v>11975</v>
      </c>
      <c r="V2621" s="18" t="str">
        <f>+Sitio_Publico[[#This Row],[idcoleccion]]&amp;"-"&amp;Sitio_Publico[[#This Row],[id]]</f>
        <v>000-2620</v>
      </c>
      <c r="W2621" s="18">
        <f>+VLOOKUP(Sitio_Publico[[#This Row],[territorio]],Estructura!$AE$4:$AH$1067,4,0)</f>
        <v>30014103</v>
      </c>
      <c r="X2621" s="18" t="str">
        <f>+VLOOKUP(Sitio_Publico[[#This Row],[tema]],Estructura!$G$4:$J$532,4,0)</f>
        <v>T-2</v>
      </c>
      <c r="Y2621" s="18" t="str">
        <f>+VLOOKUP(Sitio_Publico[[#This Row],[contenido]],Estructura!$L$4:$O$473,4,0)</f>
        <v>C-16</v>
      </c>
      <c r="Z2621" s="18" t="str">
        <f>+VLOOKUP(Sitio_Publico[[#This Row],[Filtro Integrado]],Estructura!$U$4:$W$529,3,0)</f>
        <v>FI-0</v>
      </c>
      <c r="AA2621" s="18" t="str">
        <f>+VLOOKUP(Sitio_Publico[[#This Row],[Muestra]],Estructura!$Y$4:$AB$483,4,0)</f>
        <v>M-000159</v>
      </c>
    </row>
    <row r="2622" spans="1:27" ht="51" x14ac:dyDescent="0.3">
      <c r="A2622" s="16">
        <f t="shared" si="40"/>
        <v>2621</v>
      </c>
      <c r="B2622" s="47" t="s">
        <v>15118</v>
      </c>
      <c r="C2622" s="13" t="s">
        <v>10447</v>
      </c>
      <c r="D2622" s="13" t="s">
        <v>10448</v>
      </c>
      <c r="E2622" s="44">
        <v>13602</v>
      </c>
      <c r="F2622" s="13" t="s">
        <v>10449</v>
      </c>
      <c r="G2622" s="23" t="s">
        <v>10450</v>
      </c>
      <c r="H2622" s="42" t="s">
        <v>458</v>
      </c>
      <c r="I2622" s="28" t="s">
        <v>344</v>
      </c>
      <c r="J2622" s="12" t="s">
        <v>393</v>
      </c>
      <c r="K2622" s="28" t="s">
        <v>10486</v>
      </c>
      <c r="L2622" s="12" t="s">
        <v>10452</v>
      </c>
      <c r="M2622" s="12" t="s">
        <v>10453</v>
      </c>
      <c r="N2622" s="12" t="s">
        <v>10454</v>
      </c>
      <c r="O2622" s="26" t="s">
        <v>13002</v>
      </c>
      <c r="P2622" s="26" t="s">
        <v>13003</v>
      </c>
      <c r="Q2622" s="25" t="s">
        <v>456</v>
      </c>
      <c r="R2622" s="26" t="s">
        <v>13004</v>
      </c>
      <c r="S2622" s="15" t="s">
        <v>13005</v>
      </c>
      <c r="T2622" s="52">
        <v>0</v>
      </c>
      <c r="U2622" s="22" t="s">
        <v>13006</v>
      </c>
      <c r="V2622" s="18" t="str">
        <f>+Sitio_Publico[[#This Row],[idcoleccion]]&amp;"-"&amp;Sitio_Publico[[#This Row],[id]]</f>
        <v>000-2621</v>
      </c>
      <c r="W2622" s="18">
        <f>+VLOOKUP(Sitio_Publico[[#This Row],[territorio]],Estructura!$AE$4:$AH$1067,4,0)</f>
        <v>30013602</v>
      </c>
      <c r="X2622" s="18" t="str">
        <f>+VLOOKUP(Sitio_Publico[[#This Row],[tema]],Estructura!$G$4:$J$532,4,0)</f>
        <v>T-2</v>
      </c>
      <c r="Y2622" s="18" t="str">
        <f>+VLOOKUP(Sitio_Publico[[#This Row],[contenido]],Estructura!$L$4:$O$473,4,0)</f>
        <v>C-15</v>
      </c>
      <c r="Z2622" s="18" t="str">
        <f>+VLOOKUP(Sitio_Publico[[#This Row],[Filtro Integrado]],Estructura!$U$4:$W$529,3,0)</f>
        <v>FI-0</v>
      </c>
      <c r="AA2622" s="18" t="str">
        <f>+VLOOKUP(Sitio_Publico[[#This Row],[Muestra]],Estructura!$Y$4:$AB$483,4,0)</f>
        <v>M-000161</v>
      </c>
    </row>
    <row r="2623" spans="1:27" ht="40.799999999999997" x14ac:dyDescent="0.3">
      <c r="A2623" s="16">
        <f t="shared" si="40"/>
        <v>2622</v>
      </c>
      <c r="B2623" s="47" t="s">
        <v>15118</v>
      </c>
      <c r="C2623" s="13" t="s">
        <v>10447</v>
      </c>
      <c r="D2623" s="13" t="s">
        <v>10448</v>
      </c>
      <c r="E2623" s="44">
        <v>9207</v>
      </c>
      <c r="F2623" s="13" t="s">
        <v>10449</v>
      </c>
      <c r="G2623" s="23" t="s">
        <v>10473</v>
      </c>
      <c r="H2623" s="42" t="s">
        <v>458</v>
      </c>
      <c r="I2623" s="28" t="s">
        <v>243</v>
      </c>
      <c r="J2623" s="12" t="s">
        <v>393</v>
      </c>
      <c r="K2623" s="28" t="s">
        <v>10473</v>
      </c>
      <c r="L2623" s="12" t="s">
        <v>10474</v>
      </c>
      <c r="M2623" s="12" t="s">
        <v>10453</v>
      </c>
      <c r="N2623" s="12" t="s">
        <v>10454</v>
      </c>
      <c r="O2623" s="26" t="s">
        <v>13007</v>
      </c>
      <c r="P2623" s="26" t="s">
        <v>13008</v>
      </c>
      <c r="Q2623" s="25" t="s">
        <v>10495</v>
      </c>
      <c r="R2623" s="26" t="s">
        <v>13009</v>
      </c>
      <c r="S2623" s="15" t="s">
        <v>13010</v>
      </c>
      <c r="T2623" s="52">
        <v>0</v>
      </c>
      <c r="U2623" s="22" t="s">
        <v>10805</v>
      </c>
      <c r="V2623" s="18" t="str">
        <f>+Sitio_Publico[[#This Row],[idcoleccion]]&amp;"-"&amp;Sitio_Publico[[#This Row],[id]]</f>
        <v>000-2622</v>
      </c>
      <c r="W2623" s="18">
        <f>+VLOOKUP(Sitio_Publico[[#This Row],[territorio]],Estructura!$AE$4:$AH$1067,4,0)</f>
        <v>30009207</v>
      </c>
      <c r="X2623" s="18" t="str">
        <f>+VLOOKUP(Sitio_Publico[[#This Row],[tema]],Estructura!$G$4:$J$532,4,0)</f>
        <v>T-2</v>
      </c>
      <c r="Y2623" s="18" t="str">
        <f>+VLOOKUP(Sitio_Publico[[#This Row],[contenido]],Estructura!$L$4:$O$473,4,0)</f>
        <v>C-18</v>
      </c>
      <c r="Z2623" s="18" t="str">
        <f>+VLOOKUP(Sitio_Publico[[#This Row],[Filtro Integrado]],Estructura!$U$4:$W$529,3,0)</f>
        <v>FI-0</v>
      </c>
      <c r="AA2623" s="18" t="str">
        <f>+VLOOKUP(Sitio_Publico[[#This Row],[Muestra]],Estructura!$Y$4:$AB$483,4,0)</f>
        <v>M-000160</v>
      </c>
    </row>
    <row r="2624" spans="1:27" ht="51" x14ac:dyDescent="0.3">
      <c r="A2624" s="16">
        <f t="shared" si="40"/>
        <v>2623</v>
      </c>
      <c r="B2624" s="47" t="s">
        <v>15118</v>
      </c>
      <c r="C2624" s="13" t="s">
        <v>10447</v>
      </c>
      <c r="D2624" s="13" t="s">
        <v>10448</v>
      </c>
      <c r="E2624" s="44">
        <v>7306</v>
      </c>
      <c r="F2624" s="13" t="s">
        <v>10449</v>
      </c>
      <c r="G2624" s="23" t="s">
        <v>10459</v>
      </c>
      <c r="H2624" s="42" t="s">
        <v>458</v>
      </c>
      <c r="I2624" s="28" t="s">
        <v>150</v>
      </c>
      <c r="J2624" s="12" t="s">
        <v>393</v>
      </c>
      <c r="K2624" s="28" t="s">
        <v>10459</v>
      </c>
      <c r="L2624" s="12" t="s">
        <v>10452</v>
      </c>
      <c r="M2624" s="12" t="s">
        <v>10453</v>
      </c>
      <c r="N2624" s="12" t="s">
        <v>10454</v>
      </c>
      <c r="O2624" s="26" t="s">
        <v>13011</v>
      </c>
      <c r="P2624" s="26" t="s">
        <v>13012</v>
      </c>
      <c r="Q2624" s="25" t="s">
        <v>456</v>
      </c>
      <c r="R2624" s="26" t="s">
        <v>13013</v>
      </c>
      <c r="S2624" s="15" t="s">
        <v>13014</v>
      </c>
      <c r="T2624" s="52">
        <v>0</v>
      </c>
      <c r="U2624" s="22" t="s">
        <v>11027</v>
      </c>
      <c r="V2624" s="18" t="str">
        <f>+Sitio_Publico[[#This Row],[idcoleccion]]&amp;"-"&amp;Sitio_Publico[[#This Row],[id]]</f>
        <v>000-2623</v>
      </c>
      <c r="W2624" s="18">
        <f>+VLOOKUP(Sitio_Publico[[#This Row],[territorio]],Estructura!$AE$4:$AH$1067,4,0)</f>
        <v>30007306</v>
      </c>
      <c r="X2624" s="18" t="str">
        <f>+VLOOKUP(Sitio_Publico[[#This Row],[tema]],Estructura!$G$4:$J$532,4,0)</f>
        <v>T-2</v>
      </c>
      <c r="Y2624" s="18" t="str">
        <f>+VLOOKUP(Sitio_Publico[[#This Row],[contenido]],Estructura!$L$4:$O$473,4,0)</f>
        <v>C-16</v>
      </c>
      <c r="Z2624" s="18" t="str">
        <f>+VLOOKUP(Sitio_Publico[[#This Row],[Filtro Integrado]],Estructura!$U$4:$W$529,3,0)</f>
        <v>FI-0</v>
      </c>
      <c r="AA2624" s="18" t="str">
        <f>+VLOOKUP(Sitio_Publico[[#This Row],[Muestra]],Estructura!$Y$4:$AB$483,4,0)</f>
        <v>M-000159</v>
      </c>
    </row>
    <row r="2625" spans="1:27" ht="51" x14ac:dyDescent="0.3">
      <c r="A2625" s="16">
        <f t="shared" si="40"/>
        <v>2624</v>
      </c>
      <c r="B2625" s="47" t="s">
        <v>15118</v>
      </c>
      <c r="C2625" s="13" t="s">
        <v>10447</v>
      </c>
      <c r="D2625" s="13" t="s">
        <v>10448</v>
      </c>
      <c r="E2625" s="44">
        <v>13125</v>
      </c>
      <c r="F2625" s="13" t="s">
        <v>10449</v>
      </c>
      <c r="G2625" s="23" t="s">
        <v>10459</v>
      </c>
      <c r="H2625" s="42" t="s">
        <v>458</v>
      </c>
      <c r="I2625" s="28" t="s">
        <v>321</v>
      </c>
      <c r="J2625" s="12" t="s">
        <v>393</v>
      </c>
      <c r="K2625" s="28" t="s">
        <v>10459</v>
      </c>
      <c r="L2625" s="12" t="s">
        <v>10452</v>
      </c>
      <c r="M2625" s="12" t="s">
        <v>10453</v>
      </c>
      <c r="N2625" s="12" t="s">
        <v>10454</v>
      </c>
      <c r="O2625" s="26" t="s">
        <v>13015</v>
      </c>
      <c r="P2625" s="26" t="s">
        <v>13016</v>
      </c>
      <c r="Q2625" s="25" t="s">
        <v>456</v>
      </c>
      <c r="R2625" s="26" t="s">
        <v>12371</v>
      </c>
      <c r="S2625" s="15" t="s">
        <v>13017</v>
      </c>
      <c r="T2625" s="52">
        <v>0</v>
      </c>
      <c r="U2625" s="22" t="s">
        <v>4571</v>
      </c>
      <c r="V2625" s="18" t="str">
        <f>+Sitio_Publico[[#This Row],[idcoleccion]]&amp;"-"&amp;Sitio_Publico[[#This Row],[id]]</f>
        <v>000-2624</v>
      </c>
      <c r="W2625" s="18">
        <f>+VLOOKUP(Sitio_Publico[[#This Row],[territorio]],Estructura!$AE$4:$AH$1067,4,0)</f>
        <v>30013125</v>
      </c>
      <c r="X2625" s="18" t="str">
        <f>+VLOOKUP(Sitio_Publico[[#This Row],[tema]],Estructura!$G$4:$J$532,4,0)</f>
        <v>T-2</v>
      </c>
      <c r="Y2625" s="18" t="str">
        <f>+VLOOKUP(Sitio_Publico[[#This Row],[contenido]],Estructura!$L$4:$O$473,4,0)</f>
        <v>C-16</v>
      </c>
      <c r="Z2625" s="18" t="str">
        <f>+VLOOKUP(Sitio_Publico[[#This Row],[Filtro Integrado]],Estructura!$U$4:$W$529,3,0)</f>
        <v>FI-0</v>
      </c>
      <c r="AA2625" s="18" t="str">
        <f>+VLOOKUP(Sitio_Publico[[#This Row],[Muestra]],Estructura!$Y$4:$AB$483,4,0)</f>
        <v>M-000159</v>
      </c>
    </row>
    <row r="2626" spans="1:27" ht="40.799999999999997" x14ac:dyDescent="0.3">
      <c r="A2626" s="16">
        <f t="shared" si="40"/>
        <v>2625</v>
      </c>
      <c r="B2626" s="47" t="s">
        <v>15118</v>
      </c>
      <c r="C2626" s="13" t="s">
        <v>10447</v>
      </c>
      <c r="D2626" s="13" t="s">
        <v>10448</v>
      </c>
      <c r="E2626" s="44">
        <v>9114</v>
      </c>
      <c r="F2626" s="13" t="s">
        <v>10449</v>
      </c>
      <c r="G2626" s="23" t="s">
        <v>10473</v>
      </c>
      <c r="H2626" s="42" t="s">
        <v>458</v>
      </c>
      <c r="I2626" s="28" t="s">
        <v>229</v>
      </c>
      <c r="J2626" s="12" t="s">
        <v>393</v>
      </c>
      <c r="K2626" s="28" t="s">
        <v>10473</v>
      </c>
      <c r="L2626" s="12" t="s">
        <v>10452</v>
      </c>
      <c r="M2626" s="12" t="s">
        <v>10453</v>
      </c>
      <c r="N2626" s="12" t="s">
        <v>10454</v>
      </c>
      <c r="O2626" s="26" t="s">
        <v>13018</v>
      </c>
      <c r="P2626" s="26" t="s">
        <v>13019</v>
      </c>
      <c r="Q2626" s="25" t="s">
        <v>456</v>
      </c>
      <c r="R2626" s="26" t="s">
        <v>11983</v>
      </c>
      <c r="S2626" s="15" t="s">
        <v>13020</v>
      </c>
      <c r="T2626" s="52">
        <v>0</v>
      </c>
      <c r="U2626" s="22" t="s">
        <v>6719</v>
      </c>
      <c r="V2626" s="18" t="str">
        <f>+Sitio_Publico[[#This Row],[idcoleccion]]&amp;"-"&amp;Sitio_Publico[[#This Row],[id]]</f>
        <v>000-2625</v>
      </c>
      <c r="W2626" s="18">
        <f>+VLOOKUP(Sitio_Publico[[#This Row],[territorio]],Estructura!$AE$4:$AH$1067,4,0)</f>
        <v>30009114</v>
      </c>
      <c r="X2626" s="18" t="str">
        <f>+VLOOKUP(Sitio_Publico[[#This Row],[tema]],Estructura!$G$4:$J$532,4,0)</f>
        <v>T-2</v>
      </c>
      <c r="Y2626" s="18" t="str">
        <f>+VLOOKUP(Sitio_Publico[[#This Row],[contenido]],Estructura!$L$4:$O$473,4,0)</f>
        <v>C-18</v>
      </c>
      <c r="Z2626" s="18" t="str">
        <f>+VLOOKUP(Sitio_Publico[[#This Row],[Filtro Integrado]],Estructura!$U$4:$W$529,3,0)</f>
        <v>FI-0</v>
      </c>
      <c r="AA2626" s="18" t="str">
        <f>+VLOOKUP(Sitio_Publico[[#This Row],[Muestra]],Estructura!$Y$4:$AB$483,4,0)</f>
        <v>M-000160</v>
      </c>
    </row>
    <row r="2627" spans="1:27" ht="51" x14ac:dyDescent="0.3">
      <c r="A2627" s="16">
        <f t="shared" ref="A2627:A2690" si="41">+ROW()-1</f>
        <v>2626</v>
      </c>
      <c r="B2627" s="47" t="s">
        <v>15118</v>
      </c>
      <c r="C2627" s="13" t="s">
        <v>10447</v>
      </c>
      <c r="D2627" s="13" t="s">
        <v>10448</v>
      </c>
      <c r="E2627" s="44">
        <v>5706</v>
      </c>
      <c r="F2627" s="13" t="s">
        <v>10449</v>
      </c>
      <c r="G2627" s="23" t="s">
        <v>10459</v>
      </c>
      <c r="H2627" s="42" t="s">
        <v>458</v>
      </c>
      <c r="I2627" s="28" t="s">
        <v>95</v>
      </c>
      <c r="J2627" s="12" t="s">
        <v>393</v>
      </c>
      <c r="K2627" s="28" t="s">
        <v>10459</v>
      </c>
      <c r="L2627" s="12" t="s">
        <v>10452</v>
      </c>
      <c r="M2627" s="12" t="s">
        <v>10453</v>
      </c>
      <c r="N2627" s="12" t="s">
        <v>10454</v>
      </c>
      <c r="O2627" s="26" t="s">
        <v>13021</v>
      </c>
      <c r="P2627" s="26" t="s">
        <v>13022</v>
      </c>
      <c r="Q2627" s="25" t="s">
        <v>456</v>
      </c>
      <c r="R2627" s="26" t="s">
        <v>13023</v>
      </c>
      <c r="S2627" s="15" t="s">
        <v>13024</v>
      </c>
      <c r="T2627" s="52">
        <v>0</v>
      </c>
      <c r="U2627" s="22" t="s">
        <v>13025</v>
      </c>
      <c r="V2627" s="18" t="str">
        <f>+Sitio_Publico[[#This Row],[idcoleccion]]&amp;"-"&amp;Sitio_Publico[[#This Row],[id]]</f>
        <v>000-2626</v>
      </c>
      <c r="W2627" s="18">
        <f>+VLOOKUP(Sitio_Publico[[#This Row],[territorio]],Estructura!$AE$4:$AH$1067,4,0)</f>
        <v>30005706</v>
      </c>
      <c r="X2627" s="18" t="str">
        <f>+VLOOKUP(Sitio_Publico[[#This Row],[tema]],Estructura!$G$4:$J$532,4,0)</f>
        <v>T-2</v>
      </c>
      <c r="Y2627" s="18" t="str">
        <f>+VLOOKUP(Sitio_Publico[[#This Row],[contenido]],Estructura!$L$4:$O$473,4,0)</f>
        <v>C-16</v>
      </c>
      <c r="Z2627" s="18" t="str">
        <f>+VLOOKUP(Sitio_Publico[[#This Row],[Filtro Integrado]],Estructura!$U$4:$W$529,3,0)</f>
        <v>FI-0</v>
      </c>
      <c r="AA2627" s="18" t="str">
        <f>+VLOOKUP(Sitio_Publico[[#This Row],[Muestra]],Estructura!$Y$4:$AB$483,4,0)</f>
        <v>M-000159</v>
      </c>
    </row>
    <row r="2628" spans="1:27" ht="51" x14ac:dyDescent="0.3">
      <c r="A2628" s="16">
        <f t="shared" si="41"/>
        <v>2627</v>
      </c>
      <c r="B2628" s="47" t="s">
        <v>15118</v>
      </c>
      <c r="C2628" s="13" t="s">
        <v>10447</v>
      </c>
      <c r="D2628" s="13" t="s">
        <v>10448</v>
      </c>
      <c r="E2628" s="44">
        <v>16202</v>
      </c>
      <c r="F2628" s="13" t="s">
        <v>10449</v>
      </c>
      <c r="G2628" s="23" t="s">
        <v>10466</v>
      </c>
      <c r="H2628" s="42" t="s">
        <v>458</v>
      </c>
      <c r="I2628" s="28" t="s">
        <v>197</v>
      </c>
      <c r="J2628" s="12" t="s">
        <v>393</v>
      </c>
      <c r="K2628" s="28" t="s">
        <v>10492</v>
      </c>
      <c r="L2628" s="12" t="s">
        <v>10452</v>
      </c>
      <c r="M2628" s="12" t="s">
        <v>587</v>
      </c>
      <c r="N2628" s="12" t="s">
        <v>10454</v>
      </c>
      <c r="O2628" s="26" t="s">
        <v>13026</v>
      </c>
      <c r="P2628" s="26" t="s">
        <v>13027</v>
      </c>
      <c r="Q2628" s="25" t="s">
        <v>10495</v>
      </c>
      <c r="R2628" s="26" t="s">
        <v>13028</v>
      </c>
      <c r="S2628" s="15" t="s">
        <v>13029</v>
      </c>
      <c r="T2628" s="52">
        <v>0</v>
      </c>
      <c r="U2628" s="22" t="s">
        <v>13030</v>
      </c>
      <c r="V2628" s="18" t="str">
        <f>+Sitio_Publico[[#This Row],[idcoleccion]]&amp;"-"&amp;Sitio_Publico[[#This Row],[id]]</f>
        <v>000-2627</v>
      </c>
      <c r="W2628" s="18">
        <f>+VLOOKUP(Sitio_Publico[[#This Row],[territorio]],Estructura!$AE$4:$AH$1067,4,0)</f>
        <v>30016202</v>
      </c>
      <c r="X2628" s="18" t="str">
        <f>+VLOOKUP(Sitio_Publico[[#This Row],[tema]],Estructura!$G$4:$J$532,4,0)</f>
        <v>T-2</v>
      </c>
      <c r="Y2628" s="18" t="str">
        <f>+VLOOKUP(Sitio_Publico[[#This Row],[contenido]],Estructura!$L$4:$O$473,4,0)</f>
        <v>C-17</v>
      </c>
      <c r="Z2628" s="18" t="str">
        <f>+VLOOKUP(Sitio_Publico[[#This Row],[Filtro Integrado]],Estructura!$U$4:$W$529,3,0)</f>
        <v>FI-0</v>
      </c>
      <c r="AA2628" s="18" t="str">
        <f>+VLOOKUP(Sitio_Publico[[#This Row],[Muestra]],Estructura!$Y$4:$AB$483,4,0)</f>
        <v>M-000162</v>
      </c>
    </row>
    <row r="2629" spans="1:27" ht="51" x14ac:dyDescent="0.3">
      <c r="A2629" s="16">
        <f t="shared" si="41"/>
        <v>2628</v>
      </c>
      <c r="B2629" s="47" t="s">
        <v>15118</v>
      </c>
      <c r="C2629" s="13" t="s">
        <v>10447</v>
      </c>
      <c r="D2629" s="13" t="s">
        <v>10448</v>
      </c>
      <c r="E2629" s="44">
        <v>16102</v>
      </c>
      <c r="F2629" s="13" t="s">
        <v>10449</v>
      </c>
      <c r="G2629" s="23" t="s">
        <v>10450</v>
      </c>
      <c r="H2629" s="42" t="s">
        <v>458</v>
      </c>
      <c r="I2629" s="28" t="s">
        <v>196</v>
      </c>
      <c r="J2629" s="12" t="s">
        <v>393</v>
      </c>
      <c r="K2629" s="28" t="s">
        <v>10486</v>
      </c>
      <c r="L2629" s="12" t="s">
        <v>10452</v>
      </c>
      <c r="M2629" s="12" t="s">
        <v>10453</v>
      </c>
      <c r="N2629" s="12" t="s">
        <v>10454</v>
      </c>
      <c r="O2629" s="26" t="s">
        <v>13031</v>
      </c>
      <c r="P2629" s="26" t="s">
        <v>13032</v>
      </c>
      <c r="Q2629" s="25" t="s">
        <v>456</v>
      </c>
      <c r="R2629" s="26" t="s">
        <v>13033</v>
      </c>
      <c r="S2629" s="15" t="s">
        <v>13034</v>
      </c>
      <c r="T2629" s="52">
        <v>0</v>
      </c>
      <c r="U2629" s="22" t="s">
        <v>2156</v>
      </c>
      <c r="V2629" s="18" t="str">
        <f>+Sitio_Publico[[#This Row],[idcoleccion]]&amp;"-"&amp;Sitio_Publico[[#This Row],[id]]</f>
        <v>000-2628</v>
      </c>
      <c r="W2629" s="18">
        <f>+VLOOKUP(Sitio_Publico[[#This Row],[territorio]],Estructura!$AE$4:$AH$1067,4,0)</f>
        <v>30016102</v>
      </c>
      <c r="X2629" s="18" t="str">
        <f>+VLOOKUP(Sitio_Publico[[#This Row],[tema]],Estructura!$G$4:$J$532,4,0)</f>
        <v>T-2</v>
      </c>
      <c r="Y2629" s="18" t="str">
        <f>+VLOOKUP(Sitio_Publico[[#This Row],[contenido]],Estructura!$L$4:$O$473,4,0)</f>
        <v>C-15</v>
      </c>
      <c r="Z2629" s="18" t="str">
        <f>+VLOOKUP(Sitio_Publico[[#This Row],[Filtro Integrado]],Estructura!$U$4:$W$529,3,0)</f>
        <v>FI-0</v>
      </c>
      <c r="AA2629" s="18" t="str">
        <f>+VLOOKUP(Sitio_Publico[[#This Row],[Muestra]],Estructura!$Y$4:$AB$483,4,0)</f>
        <v>M-000161</v>
      </c>
    </row>
    <row r="2630" spans="1:27" ht="40.799999999999997" x14ac:dyDescent="0.3">
      <c r="A2630" s="16">
        <f t="shared" si="41"/>
        <v>2629</v>
      </c>
      <c r="B2630" s="47" t="s">
        <v>15118</v>
      </c>
      <c r="C2630" s="13" t="s">
        <v>10447</v>
      </c>
      <c r="D2630" s="13" t="s">
        <v>10448</v>
      </c>
      <c r="E2630" s="44">
        <v>14104</v>
      </c>
      <c r="F2630" s="13" t="s">
        <v>10449</v>
      </c>
      <c r="G2630" s="23" t="s">
        <v>10473</v>
      </c>
      <c r="H2630" s="42" t="s">
        <v>458</v>
      </c>
      <c r="I2630" s="28" t="s">
        <v>25</v>
      </c>
      <c r="J2630" s="12" t="s">
        <v>393</v>
      </c>
      <c r="K2630" s="28" t="s">
        <v>10473</v>
      </c>
      <c r="L2630" s="12" t="s">
        <v>10474</v>
      </c>
      <c r="M2630" s="12" t="s">
        <v>10453</v>
      </c>
      <c r="N2630" s="12" t="s">
        <v>10454</v>
      </c>
      <c r="O2630" s="26" t="s">
        <v>13035</v>
      </c>
      <c r="P2630" s="26" t="s">
        <v>13036</v>
      </c>
      <c r="Q2630" s="25" t="s">
        <v>10495</v>
      </c>
      <c r="R2630" s="26" t="s">
        <v>12586</v>
      </c>
      <c r="S2630" s="15" t="s">
        <v>13037</v>
      </c>
      <c r="T2630" s="52">
        <v>0</v>
      </c>
      <c r="U2630" s="22" t="s">
        <v>8284</v>
      </c>
      <c r="V2630" s="18" t="str">
        <f>+Sitio_Publico[[#This Row],[idcoleccion]]&amp;"-"&amp;Sitio_Publico[[#This Row],[id]]</f>
        <v>000-2629</v>
      </c>
      <c r="W2630" s="18">
        <f>+VLOOKUP(Sitio_Publico[[#This Row],[territorio]],Estructura!$AE$4:$AH$1067,4,0)</f>
        <v>30014104</v>
      </c>
      <c r="X2630" s="18" t="str">
        <f>+VLOOKUP(Sitio_Publico[[#This Row],[tema]],Estructura!$G$4:$J$532,4,0)</f>
        <v>T-2</v>
      </c>
      <c r="Y2630" s="18" t="str">
        <f>+VLOOKUP(Sitio_Publico[[#This Row],[contenido]],Estructura!$L$4:$O$473,4,0)</f>
        <v>C-18</v>
      </c>
      <c r="Z2630" s="18" t="str">
        <f>+VLOOKUP(Sitio_Publico[[#This Row],[Filtro Integrado]],Estructura!$U$4:$W$529,3,0)</f>
        <v>FI-0</v>
      </c>
      <c r="AA2630" s="18" t="str">
        <f>+VLOOKUP(Sitio_Publico[[#This Row],[Muestra]],Estructura!$Y$4:$AB$483,4,0)</f>
        <v>M-000160</v>
      </c>
    </row>
    <row r="2631" spans="1:27" ht="51" x14ac:dyDescent="0.3">
      <c r="A2631" s="16">
        <f t="shared" si="41"/>
        <v>2630</v>
      </c>
      <c r="B2631" s="47" t="s">
        <v>15118</v>
      </c>
      <c r="C2631" s="13" t="s">
        <v>10447</v>
      </c>
      <c r="D2631" s="13" t="s">
        <v>10448</v>
      </c>
      <c r="E2631" s="44">
        <v>7406</v>
      </c>
      <c r="F2631" s="13" t="s">
        <v>10449</v>
      </c>
      <c r="G2631" s="23" t="s">
        <v>10466</v>
      </c>
      <c r="H2631" s="42" t="s">
        <v>458</v>
      </c>
      <c r="I2631" s="28" t="s">
        <v>159</v>
      </c>
      <c r="J2631" s="12" t="s">
        <v>393</v>
      </c>
      <c r="K2631" s="28" t="s">
        <v>10492</v>
      </c>
      <c r="L2631" s="12" t="s">
        <v>10452</v>
      </c>
      <c r="M2631" s="12" t="s">
        <v>587</v>
      </c>
      <c r="N2631" s="12" t="s">
        <v>10454</v>
      </c>
      <c r="O2631" s="26" t="s">
        <v>13038</v>
      </c>
      <c r="P2631" s="26" t="s">
        <v>13039</v>
      </c>
      <c r="Q2631" s="25" t="s">
        <v>10495</v>
      </c>
      <c r="R2631" s="26" t="s">
        <v>13040</v>
      </c>
      <c r="S2631" s="15" t="s">
        <v>13041</v>
      </c>
      <c r="T2631" s="52">
        <v>0</v>
      </c>
      <c r="U2631" s="22" t="s">
        <v>12593</v>
      </c>
      <c r="V2631" s="18" t="str">
        <f>+Sitio_Publico[[#This Row],[idcoleccion]]&amp;"-"&amp;Sitio_Publico[[#This Row],[id]]</f>
        <v>000-2630</v>
      </c>
      <c r="W2631" s="18">
        <f>+VLOOKUP(Sitio_Publico[[#This Row],[territorio]],Estructura!$AE$4:$AH$1067,4,0)</f>
        <v>30007406</v>
      </c>
      <c r="X2631" s="18" t="str">
        <f>+VLOOKUP(Sitio_Publico[[#This Row],[tema]],Estructura!$G$4:$J$532,4,0)</f>
        <v>T-2</v>
      </c>
      <c r="Y2631" s="18" t="str">
        <f>+VLOOKUP(Sitio_Publico[[#This Row],[contenido]],Estructura!$L$4:$O$473,4,0)</f>
        <v>C-17</v>
      </c>
      <c r="Z2631" s="18" t="str">
        <f>+VLOOKUP(Sitio_Publico[[#This Row],[Filtro Integrado]],Estructura!$U$4:$W$529,3,0)</f>
        <v>FI-0</v>
      </c>
      <c r="AA2631" s="18" t="str">
        <f>+VLOOKUP(Sitio_Publico[[#This Row],[Muestra]],Estructura!$Y$4:$AB$483,4,0)</f>
        <v>M-000162</v>
      </c>
    </row>
    <row r="2632" spans="1:27" ht="51" x14ac:dyDescent="0.3">
      <c r="A2632" s="16">
        <f t="shared" si="41"/>
        <v>2631</v>
      </c>
      <c r="B2632" s="47" t="s">
        <v>15118</v>
      </c>
      <c r="C2632" s="13" t="s">
        <v>10447</v>
      </c>
      <c r="D2632" s="13" t="s">
        <v>10448</v>
      </c>
      <c r="E2632" s="44">
        <v>13128</v>
      </c>
      <c r="F2632" s="13" t="s">
        <v>10449</v>
      </c>
      <c r="G2632" s="23" t="s">
        <v>10450</v>
      </c>
      <c r="H2632" s="42" t="s">
        <v>458</v>
      </c>
      <c r="I2632" s="28" t="s">
        <v>323</v>
      </c>
      <c r="J2632" s="12" t="s">
        <v>393</v>
      </c>
      <c r="K2632" s="28" t="s">
        <v>10451</v>
      </c>
      <c r="L2632" s="12" t="s">
        <v>10452</v>
      </c>
      <c r="M2632" s="12" t="s">
        <v>10453</v>
      </c>
      <c r="N2632" s="12" t="s">
        <v>10454</v>
      </c>
      <c r="O2632" s="26" t="s">
        <v>13042</v>
      </c>
      <c r="P2632" s="26" t="s">
        <v>13043</v>
      </c>
      <c r="Q2632" s="25" t="s">
        <v>456</v>
      </c>
      <c r="R2632" s="26" t="s">
        <v>13044</v>
      </c>
      <c r="S2632" s="15" t="s">
        <v>13045</v>
      </c>
      <c r="T2632" s="52">
        <v>0</v>
      </c>
      <c r="U2632" s="22" t="s">
        <v>12106</v>
      </c>
      <c r="V2632" s="18" t="str">
        <f>+Sitio_Publico[[#This Row],[idcoleccion]]&amp;"-"&amp;Sitio_Publico[[#This Row],[id]]</f>
        <v>000-2631</v>
      </c>
      <c r="W2632" s="18">
        <f>+VLOOKUP(Sitio_Publico[[#This Row],[territorio]],Estructura!$AE$4:$AH$1067,4,0)</f>
        <v>30013128</v>
      </c>
      <c r="X2632" s="18" t="str">
        <f>+VLOOKUP(Sitio_Publico[[#This Row],[tema]],Estructura!$G$4:$J$532,4,0)</f>
        <v>T-2</v>
      </c>
      <c r="Y2632" s="18" t="str">
        <f>+VLOOKUP(Sitio_Publico[[#This Row],[contenido]],Estructura!$L$4:$O$473,4,0)</f>
        <v>C-15</v>
      </c>
      <c r="Z2632" s="18" t="str">
        <f>+VLOOKUP(Sitio_Publico[[#This Row],[Filtro Integrado]],Estructura!$U$4:$W$529,3,0)</f>
        <v>FI-0</v>
      </c>
      <c r="AA2632" s="18" t="str">
        <f>+VLOOKUP(Sitio_Publico[[#This Row],[Muestra]],Estructura!$Y$4:$AB$483,4,0)</f>
        <v>M-000158</v>
      </c>
    </row>
    <row r="2633" spans="1:27" ht="40.799999999999997" x14ac:dyDescent="0.3">
      <c r="A2633" s="16">
        <f t="shared" si="41"/>
        <v>2632</v>
      </c>
      <c r="B2633" s="47" t="s">
        <v>15118</v>
      </c>
      <c r="C2633" s="13" t="s">
        <v>10447</v>
      </c>
      <c r="D2633" s="13" t="s">
        <v>10448</v>
      </c>
      <c r="E2633" s="44">
        <v>5405</v>
      </c>
      <c r="F2633" s="13" t="s">
        <v>10449</v>
      </c>
      <c r="G2633" s="23" t="s">
        <v>10473</v>
      </c>
      <c r="H2633" s="42" t="s">
        <v>458</v>
      </c>
      <c r="I2633" s="28" t="s">
        <v>78</v>
      </c>
      <c r="J2633" s="12" t="s">
        <v>393</v>
      </c>
      <c r="K2633" s="28" t="s">
        <v>10473</v>
      </c>
      <c r="L2633" s="12" t="s">
        <v>10474</v>
      </c>
      <c r="M2633" s="12" t="s">
        <v>10453</v>
      </c>
      <c r="N2633" s="12" t="s">
        <v>10454</v>
      </c>
      <c r="O2633" s="26" t="s">
        <v>13046</v>
      </c>
      <c r="P2633" s="26" t="s">
        <v>13047</v>
      </c>
      <c r="Q2633" s="25" t="s">
        <v>10495</v>
      </c>
      <c r="R2633" s="26" t="s">
        <v>12641</v>
      </c>
      <c r="S2633" s="15" t="s">
        <v>13048</v>
      </c>
      <c r="T2633" s="52">
        <v>0</v>
      </c>
      <c r="U2633" s="22" t="s">
        <v>13049</v>
      </c>
      <c r="V2633" s="18" t="str">
        <f>+Sitio_Publico[[#This Row],[idcoleccion]]&amp;"-"&amp;Sitio_Publico[[#This Row],[id]]</f>
        <v>000-2632</v>
      </c>
      <c r="W2633" s="18">
        <f>+VLOOKUP(Sitio_Publico[[#This Row],[territorio]],Estructura!$AE$4:$AH$1067,4,0)</f>
        <v>30005405</v>
      </c>
      <c r="X2633" s="18" t="str">
        <f>+VLOOKUP(Sitio_Publico[[#This Row],[tema]],Estructura!$G$4:$J$532,4,0)</f>
        <v>T-2</v>
      </c>
      <c r="Y2633" s="18" t="str">
        <f>+VLOOKUP(Sitio_Publico[[#This Row],[contenido]],Estructura!$L$4:$O$473,4,0)</f>
        <v>C-18</v>
      </c>
      <c r="Z2633" s="18" t="str">
        <f>+VLOOKUP(Sitio_Publico[[#This Row],[Filtro Integrado]],Estructura!$U$4:$W$529,3,0)</f>
        <v>FI-0</v>
      </c>
      <c r="AA2633" s="18" t="str">
        <f>+VLOOKUP(Sitio_Publico[[#This Row],[Muestra]],Estructura!$Y$4:$AB$483,4,0)</f>
        <v>M-000160</v>
      </c>
    </row>
    <row r="2634" spans="1:27" ht="51" x14ac:dyDescent="0.3">
      <c r="A2634" s="16">
        <f t="shared" si="41"/>
        <v>2633</v>
      </c>
      <c r="B2634" s="47" t="s">
        <v>15118</v>
      </c>
      <c r="C2634" s="13" t="s">
        <v>10447</v>
      </c>
      <c r="D2634" s="13" t="s">
        <v>10448</v>
      </c>
      <c r="E2634" s="44">
        <v>8103</v>
      </c>
      <c r="F2634" s="13" t="s">
        <v>10449</v>
      </c>
      <c r="G2634" s="23" t="s">
        <v>10466</v>
      </c>
      <c r="H2634" s="42" t="s">
        <v>458</v>
      </c>
      <c r="I2634" s="28" t="s">
        <v>164</v>
      </c>
      <c r="J2634" s="12" t="s">
        <v>393</v>
      </c>
      <c r="K2634" s="28" t="s">
        <v>10524</v>
      </c>
      <c r="L2634" s="12" t="s">
        <v>10452</v>
      </c>
      <c r="M2634" s="12" t="s">
        <v>10453</v>
      </c>
      <c r="N2634" s="12" t="s">
        <v>10454</v>
      </c>
      <c r="O2634" s="26" t="s">
        <v>13050</v>
      </c>
      <c r="P2634" s="26" t="s">
        <v>13051</v>
      </c>
      <c r="Q2634" s="25" t="s">
        <v>456</v>
      </c>
      <c r="R2634" s="26" t="s">
        <v>13052</v>
      </c>
      <c r="S2634" s="15" t="s">
        <v>13053</v>
      </c>
      <c r="T2634" s="52">
        <v>0</v>
      </c>
      <c r="U2634" s="22" t="s">
        <v>13054</v>
      </c>
      <c r="V2634" s="18" t="str">
        <f>+Sitio_Publico[[#This Row],[idcoleccion]]&amp;"-"&amp;Sitio_Publico[[#This Row],[id]]</f>
        <v>000-2633</v>
      </c>
      <c r="W2634" s="18">
        <f>+VLOOKUP(Sitio_Publico[[#This Row],[territorio]],Estructura!$AE$4:$AH$1067,4,0)</f>
        <v>30008103</v>
      </c>
      <c r="X2634" s="18" t="str">
        <f>+VLOOKUP(Sitio_Publico[[#This Row],[tema]],Estructura!$G$4:$J$532,4,0)</f>
        <v>T-2</v>
      </c>
      <c r="Y2634" s="18" t="str">
        <f>+VLOOKUP(Sitio_Publico[[#This Row],[contenido]],Estructura!$L$4:$O$473,4,0)</f>
        <v>C-17</v>
      </c>
      <c r="Z2634" s="18" t="str">
        <f>+VLOOKUP(Sitio_Publico[[#This Row],[Filtro Integrado]],Estructura!$U$4:$W$529,3,0)</f>
        <v>FI-0</v>
      </c>
      <c r="AA2634" s="18" t="str">
        <f>+VLOOKUP(Sitio_Publico[[#This Row],[Muestra]],Estructura!$Y$4:$AB$483,4,0)</f>
        <v>M-00048</v>
      </c>
    </row>
    <row r="2635" spans="1:27" ht="40.799999999999997" x14ac:dyDescent="0.3">
      <c r="A2635" s="16">
        <f t="shared" si="41"/>
        <v>2634</v>
      </c>
      <c r="B2635" s="47" t="s">
        <v>15118</v>
      </c>
      <c r="C2635" s="13" t="s">
        <v>10447</v>
      </c>
      <c r="D2635" s="13" t="s">
        <v>10448</v>
      </c>
      <c r="E2635" s="44">
        <v>2201</v>
      </c>
      <c r="F2635" s="13" t="s">
        <v>10449</v>
      </c>
      <c r="G2635" s="23" t="s">
        <v>10473</v>
      </c>
      <c r="H2635" s="42" t="s">
        <v>458</v>
      </c>
      <c r="I2635" s="28" t="s">
        <v>36</v>
      </c>
      <c r="J2635" s="12" t="s">
        <v>393</v>
      </c>
      <c r="K2635" s="28" t="s">
        <v>10473</v>
      </c>
      <c r="L2635" s="12" t="s">
        <v>10452</v>
      </c>
      <c r="M2635" s="12" t="s">
        <v>10453</v>
      </c>
      <c r="N2635" s="12" t="s">
        <v>10454</v>
      </c>
      <c r="O2635" s="26" t="s">
        <v>13055</v>
      </c>
      <c r="P2635" s="26" t="s">
        <v>13056</v>
      </c>
      <c r="Q2635" s="25" t="s">
        <v>456</v>
      </c>
      <c r="R2635" s="26" t="s">
        <v>13057</v>
      </c>
      <c r="S2635" s="15" t="s">
        <v>13058</v>
      </c>
      <c r="T2635" s="52">
        <v>0</v>
      </c>
      <c r="U2635" s="22" t="s">
        <v>13059</v>
      </c>
      <c r="V2635" s="18" t="str">
        <f>+Sitio_Publico[[#This Row],[idcoleccion]]&amp;"-"&amp;Sitio_Publico[[#This Row],[id]]</f>
        <v>000-2634</v>
      </c>
      <c r="W2635" s="18">
        <f>+VLOOKUP(Sitio_Publico[[#This Row],[territorio]],Estructura!$AE$4:$AH$1067,4,0)</f>
        <v>30002201</v>
      </c>
      <c r="X2635" s="18" t="str">
        <f>+VLOOKUP(Sitio_Publico[[#This Row],[tema]],Estructura!$G$4:$J$532,4,0)</f>
        <v>T-2</v>
      </c>
      <c r="Y2635" s="18" t="str">
        <f>+VLOOKUP(Sitio_Publico[[#This Row],[contenido]],Estructura!$L$4:$O$473,4,0)</f>
        <v>C-18</v>
      </c>
      <c r="Z2635" s="18" t="str">
        <f>+VLOOKUP(Sitio_Publico[[#This Row],[Filtro Integrado]],Estructura!$U$4:$W$529,3,0)</f>
        <v>FI-0</v>
      </c>
      <c r="AA2635" s="18" t="str">
        <f>+VLOOKUP(Sitio_Publico[[#This Row],[Muestra]],Estructura!$Y$4:$AB$483,4,0)</f>
        <v>M-000160</v>
      </c>
    </row>
    <row r="2636" spans="1:27" ht="51" x14ac:dyDescent="0.3">
      <c r="A2636" s="16">
        <f t="shared" si="41"/>
        <v>2635</v>
      </c>
      <c r="B2636" s="47" t="s">
        <v>15118</v>
      </c>
      <c r="C2636" s="13" t="s">
        <v>10447</v>
      </c>
      <c r="D2636" s="13" t="s">
        <v>10448</v>
      </c>
      <c r="E2636" s="44">
        <v>7203</v>
      </c>
      <c r="F2636" s="13" t="s">
        <v>10449</v>
      </c>
      <c r="G2636" s="23" t="s">
        <v>10459</v>
      </c>
      <c r="H2636" s="42" t="s">
        <v>458</v>
      </c>
      <c r="I2636" s="28" t="s">
        <v>144</v>
      </c>
      <c r="J2636" s="12" t="s">
        <v>393</v>
      </c>
      <c r="K2636" s="28" t="s">
        <v>10459</v>
      </c>
      <c r="L2636" s="12" t="s">
        <v>10474</v>
      </c>
      <c r="M2636" s="12" t="s">
        <v>10453</v>
      </c>
      <c r="N2636" s="12" t="s">
        <v>10454</v>
      </c>
      <c r="O2636" s="26" t="s">
        <v>13060</v>
      </c>
      <c r="P2636" s="26" t="s">
        <v>13061</v>
      </c>
      <c r="Q2636" s="25" t="s">
        <v>10482</v>
      </c>
      <c r="R2636" s="26" t="s">
        <v>13062</v>
      </c>
      <c r="S2636" s="15" t="s">
        <v>13063</v>
      </c>
      <c r="T2636" s="52">
        <v>0</v>
      </c>
      <c r="U2636" s="22" t="s">
        <v>13064</v>
      </c>
      <c r="V2636" s="18" t="str">
        <f>+Sitio_Publico[[#This Row],[idcoleccion]]&amp;"-"&amp;Sitio_Publico[[#This Row],[id]]</f>
        <v>000-2635</v>
      </c>
      <c r="W2636" s="18">
        <f>+VLOOKUP(Sitio_Publico[[#This Row],[territorio]],Estructura!$AE$4:$AH$1067,4,0)</f>
        <v>30007203</v>
      </c>
      <c r="X2636" s="18" t="str">
        <f>+VLOOKUP(Sitio_Publico[[#This Row],[tema]],Estructura!$G$4:$J$532,4,0)</f>
        <v>T-2</v>
      </c>
      <c r="Y2636" s="18" t="str">
        <f>+VLOOKUP(Sitio_Publico[[#This Row],[contenido]],Estructura!$L$4:$O$473,4,0)</f>
        <v>C-16</v>
      </c>
      <c r="Z2636" s="18" t="str">
        <f>+VLOOKUP(Sitio_Publico[[#This Row],[Filtro Integrado]],Estructura!$U$4:$W$529,3,0)</f>
        <v>FI-0</v>
      </c>
      <c r="AA2636" s="18" t="str">
        <f>+VLOOKUP(Sitio_Publico[[#This Row],[Muestra]],Estructura!$Y$4:$AB$483,4,0)</f>
        <v>M-000159</v>
      </c>
    </row>
    <row r="2637" spans="1:27" ht="51" x14ac:dyDescent="0.3">
      <c r="A2637" s="16">
        <f t="shared" si="41"/>
        <v>2636</v>
      </c>
      <c r="B2637" s="47" t="s">
        <v>15118</v>
      </c>
      <c r="C2637" s="13" t="s">
        <v>10447</v>
      </c>
      <c r="D2637" s="13" t="s">
        <v>10448</v>
      </c>
      <c r="E2637" s="44">
        <v>12201</v>
      </c>
      <c r="F2637" s="13" t="s">
        <v>10449</v>
      </c>
      <c r="G2637" s="23" t="s">
        <v>10450</v>
      </c>
      <c r="H2637" s="42" t="s">
        <v>458</v>
      </c>
      <c r="I2637" s="28" t="s">
        <v>291</v>
      </c>
      <c r="J2637" s="12" t="s">
        <v>393</v>
      </c>
      <c r="K2637" s="28" t="s">
        <v>10486</v>
      </c>
      <c r="L2637" s="12" t="s">
        <v>10452</v>
      </c>
      <c r="M2637" s="12" t="s">
        <v>10453</v>
      </c>
      <c r="N2637" s="12" t="s">
        <v>10454</v>
      </c>
      <c r="O2637" s="26" t="s">
        <v>13065</v>
      </c>
      <c r="P2637" s="26" t="s">
        <v>13066</v>
      </c>
      <c r="Q2637" s="25" t="s">
        <v>456</v>
      </c>
      <c r="R2637" s="26" t="s">
        <v>13067</v>
      </c>
      <c r="S2637" s="15" t="s">
        <v>13068</v>
      </c>
      <c r="T2637" s="52">
        <v>0</v>
      </c>
      <c r="U2637" s="22" t="s">
        <v>12525</v>
      </c>
      <c r="V2637" s="18" t="str">
        <f>+Sitio_Publico[[#This Row],[idcoleccion]]&amp;"-"&amp;Sitio_Publico[[#This Row],[id]]</f>
        <v>000-2636</v>
      </c>
      <c r="W2637" s="18">
        <f>+VLOOKUP(Sitio_Publico[[#This Row],[territorio]],Estructura!$AE$4:$AH$1067,4,0)</f>
        <v>30012201</v>
      </c>
      <c r="X2637" s="18" t="str">
        <f>+VLOOKUP(Sitio_Publico[[#This Row],[tema]],Estructura!$G$4:$J$532,4,0)</f>
        <v>T-2</v>
      </c>
      <c r="Y2637" s="18" t="str">
        <f>+VLOOKUP(Sitio_Publico[[#This Row],[contenido]],Estructura!$L$4:$O$473,4,0)</f>
        <v>C-15</v>
      </c>
      <c r="Z2637" s="18" t="str">
        <f>+VLOOKUP(Sitio_Publico[[#This Row],[Filtro Integrado]],Estructura!$U$4:$W$529,3,0)</f>
        <v>FI-0</v>
      </c>
      <c r="AA2637" s="18" t="str">
        <f>+VLOOKUP(Sitio_Publico[[#This Row],[Muestra]],Estructura!$Y$4:$AB$483,4,0)</f>
        <v>M-000161</v>
      </c>
    </row>
    <row r="2638" spans="1:27" ht="51" x14ac:dyDescent="0.3">
      <c r="A2638" s="16">
        <f t="shared" si="41"/>
        <v>2637</v>
      </c>
      <c r="B2638" s="47" t="s">
        <v>15118</v>
      </c>
      <c r="C2638" s="13" t="s">
        <v>10447</v>
      </c>
      <c r="D2638" s="13" t="s">
        <v>10448</v>
      </c>
      <c r="E2638" s="44">
        <v>9208</v>
      </c>
      <c r="F2638" s="13" t="s">
        <v>10449</v>
      </c>
      <c r="G2638" s="23" t="s">
        <v>10450</v>
      </c>
      <c r="H2638" s="42" t="s">
        <v>458</v>
      </c>
      <c r="I2638" s="28" t="s">
        <v>244</v>
      </c>
      <c r="J2638" s="12" t="s">
        <v>393</v>
      </c>
      <c r="K2638" s="28" t="s">
        <v>10486</v>
      </c>
      <c r="L2638" s="12" t="s">
        <v>10452</v>
      </c>
      <c r="M2638" s="12" t="s">
        <v>10453</v>
      </c>
      <c r="N2638" s="12" t="s">
        <v>10454</v>
      </c>
      <c r="O2638" s="26" t="s">
        <v>13069</v>
      </c>
      <c r="P2638" s="26" t="s">
        <v>13070</v>
      </c>
      <c r="Q2638" s="25" t="s">
        <v>456</v>
      </c>
      <c r="R2638" s="26" t="s">
        <v>13071</v>
      </c>
      <c r="S2638" s="15" t="s">
        <v>13072</v>
      </c>
      <c r="T2638" s="52">
        <v>0</v>
      </c>
      <c r="U2638" s="22" t="s">
        <v>12355</v>
      </c>
      <c r="V2638" s="18" t="str">
        <f>+Sitio_Publico[[#This Row],[idcoleccion]]&amp;"-"&amp;Sitio_Publico[[#This Row],[id]]</f>
        <v>000-2637</v>
      </c>
      <c r="W2638" s="18">
        <f>+VLOOKUP(Sitio_Publico[[#This Row],[territorio]],Estructura!$AE$4:$AH$1067,4,0)</f>
        <v>30009208</v>
      </c>
      <c r="X2638" s="18" t="str">
        <f>+VLOOKUP(Sitio_Publico[[#This Row],[tema]],Estructura!$G$4:$J$532,4,0)</f>
        <v>T-2</v>
      </c>
      <c r="Y2638" s="18" t="str">
        <f>+VLOOKUP(Sitio_Publico[[#This Row],[contenido]],Estructura!$L$4:$O$473,4,0)</f>
        <v>C-15</v>
      </c>
      <c r="Z2638" s="18" t="str">
        <f>+VLOOKUP(Sitio_Publico[[#This Row],[Filtro Integrado]],Estructura!$U$4:$W$529,3,0)</f>
        <v>FI-0</v>
      </c>
      <c r="AA2638" s="18" t="str">
        <f>+VLOOKUP(Sitio_Publico[[#This Row],[Muestra]],Estructura!$Y$4:$AB$483,4,0)</f>
        <v>M-000161</v>
      </c>
    </row>
    <row r="2639" spans="1:27" ht="51" x14ac:dyDescent="0.3">
      <c r="A2639" s="16">
        <f t="shared" si="41"/>
        <v>2638</v>
      </c>
      <c r="B2639" s="47" t="s">
        <v>15118</v>
      </c>
      <c r="C2639" s="13" t="s">
        <v>10447</v>
      </c>
      <c r="D2639" s="13" t="s">
        <v>10448</v>
      </c>
      <c r="E2639" s="44">
        <v>5801</v>
      </c>
      <c r="F2639" s="13" t="s">
        <v>10449</v>
      </c>
      <c r="G2639" s="23" t="s">
        <v>10459</v>
      </c>
      <c r="H2639" s="42" t="s">
        <v>458</v>
      </c>
      <c r="I2639" s="28" t="s">
        <v>96</v>
      </c>
      <c r="J2639" s="12" t="s">
        <v>393</v>
      </c>
      <c r="K2639" s="28" t="s">
        <v>10459</v>
      </c>
      <c r="L2639" s="12" t="s">
        <v>10452</v>
      </c>
      <c r="M2639" s="12" t="s">
        <v>10453</v>
      </c>
      <c r="N2639" s="12" t="s">
        <v>10454</v>
      </c>
      <c r="O2639" s="26" t="s">
        <v>13073</v>
      </c>
      <c r="P2639" s="26" t="s">
        <v>13074</v>
      </c>
      <c r="Q2639" s="25" t="s">
        <v>456</v>
      </c>
      <c r="R2639" s="26" t="s">
        <v>13075</v>
      </c>
      <c r="S2639" s="15" t="s">
        <v>13076</v>
      </c>
      <c r="T2639" s="52">
        <v>0</v>
      </c>
      <c r="U2639" s="22" t="s">
        <v>11712</v>
      </c>
      <c r="V2639" s="18" t="str">
        <f>+Sitio_Publico[[#This Row],[idcoleccion]]&amp;"-"&amp;Sitio_Publico[[#This Row],[id]]</f>
        <v>000-2638</v>
      </c>
      <c r="W2639" s="18">
        <f>+VLOOKUP(Sitio_Publico[[#This Row],[territorio]],Estructura!$AE$4:$AH$1067,4,0)</f>
        <v>30005801</v>
      </c>
      <c r="X2639" s="18" t="str">
        <f>+VLOOKUP(Sitio_Publico[[#This Row],[tema]],Estructura!$G$4:$J$532,4,0)</f>
        <v>T-2</v>
      </c>
      <c r="Y2639" s="18" t="str">
        <f>+VLOOKUP(Sitio_Publico[[#This Row],[contenido]],Estructura!$L$4:$O$473,4,0)</f>
        <v>C-16</v>
      </c>
      <c r="Z2639" s="18" t="str">
        <f>+VLOOKUP(Sitio_Publico[[#This Row],[Filtro Integrado]],Estructura!$U$4:$W$529,3,0)</f>
        <v>FI-0</v>
      </c>
      <c r="AA2639" s="18" t="str">
        <f>+VLOOKUP(Sitio_Publico[[#This Row],[Muestra]],Estructura!$Y$4:$AB$483,4,0)</f>
        <v>M-000159</v>
      </c>
    </row>
    <row r="2640" spans="1:27" ht="51" x14ac:dyDescent="0.3">
      <c r="A2640" s="16">
        <f t="shared" si="41"/>
        <v>2639</v>
      </c>
      <c r="B2640" s="47" t="s">
        <v>15118</v>
      </c>
      <c r="C2640" s="13" t="s">
        <v>10447</v>
      </c>
      <c r="D2640" s="13" t="s">
        <v>10448</v>
      </c>
      <c r="E2640" s="44">
        <v>8203</v>
      </c>
      <c r="F2640" s="13" t="s">
        <v>10449</v>
      </c>
      <c r="G2640" s="23" t="s">
        <v>10459</v>
      </c>
      <c r="H2640" s="42" t="s">
        <v>458</v>
      </c>
      <c r="I2640" s="28" t="s">
        <v>176</v>
      </c>
      <c r="J2640" s="12" t="s">
        <v>393</v>
      </c>
      <c r="K2640" s="28" t="s">
        <v>10459</v>
      </c>
      <c r="L2640" s="12" t="s">
        <v>10474</v>
      </c>
      <c r="M2640" s="12" t="s">
        <v>10453</v>
      </c>
      <c r="N2640" s="12" t="s">
        <v>10454</v>
      </c>
      <c r="O2640" s="26" t="s">
        <v>13077</v>
      </c>
      <c r="P2640" s="26" t="s">
        <v>13078</v>
      </c>
      <c r="Q2640" s="25" t="s">
        <v>10482</v>
      </c>
      <c r="R2640" s="26" t="s">
        <v>10906</v>
      </c>
      <c r="S2640" s="15" t="s">
        <v>13079</v>
      </c>
      <c r="T2640" s="52">
        <v>0</v>
      </c>
      <c r="U2640" s="22" t="s">
        <v>10908</v>
      </c>
      <c r="V2640" s="18" t="str">
        <f>+Sitio_Publico[[#This Row],[idcoleccion]]&amp;"-"&amp;Sitio_Publico[[#This Row],[id]]</f>
        <v>000-2639</v>
      </c>
      <c r="W2640" s="18">
        <f>+VLOOKUP(Sitio_Publico[[#This Row],[territorio]],Estructura!$AE$4:$AH$1067,4,0)</f>
        <v>30008203</v>
      </c>
      <c r="X2640" s="18" t="str">
        <f>+VLOOKUP(Sitio_Publico[[#This Row],[tema]],Estructura!$G$4:$J$532,4,0)</f>
        <v>T-2</v>
      </c>
      <c r="Y2640" s="18" t="str">
        <f>+VLOOKUP(Sitio_Publico[[#This Row],[contenido]],Estructura!$L$4:$O$473,4,0)</f>
        <v>C-16</v>
      </c>
      <c r="Z2640" s="18" t="str">
        <f>+VLOOKUP(Sitio_Publico[[#This Row],[Filtro Integrado]],Estructura!$U$4:$W$529,3,0)</f>
        <v>FI-0</v>
      </c>
      <c r="AA2640" s="18" t="str">
        <f>+VLOOKUP(Sitio_Publico[[#This Row],[Muestra]],Estructura!$Y$4:$AB$483,4,0)</f>
        <v>M-000159</v>
      </c>
    </row>
    <row r="2641" spans="1:27" ht="51" x14ac:dyDescent="0.3">
      <c r="A2641" s="16">
        <f t="shared" si="41"/>
        <v>2640</v>
      </c>
      <c r="B2641" s="47" t="s">
        <v>15118</v>
      </c>
      <c r="C2641" s="13" t="s">
        <v>10447</v>
      </c>
      <c r="D2641" s="13" t="s">
        <v>10448</v>
      </c>
      <c r="E2641" s="44">
        <v>13501</v>
      </c>
      <c r="F2641" s="13" t="s">
        <v>10449</v>
      </c>
      <c r="G2641" s="23" t="s">
        <v>10459</v>
      </c>
      <c r="H2641" s="42" t="s">
        <v>458</v>
      </c>
      <c r="I2641" s="28" t="s">
        <v>338</v>
      </c>
      <c r="J2641" s="12" t="s">
        <v>393</v>
      </c>
      <c r="K2641" s="28" t="s">
        <v>10459</v>
      </c>
      <c r="L2641" s="12" t="s">
        <v>10474</v>
      </c>
      <c r="M2641" s="12" t="s">
        <v>10453</v>
      </c>
      <c r="N2641" s="12" t="s">
        <v>10454</v>
      </c>
      <c r="O2641" s="26" t="s">
        <v>13080</v>
      </c>
      <c r="P2641" s="26" t="s">
        <v>13081</v>
      </c>
      <c r="Q2641" s="25" t="s">
        <v>10482</v>
      </c>
      <c r="R2641" s="26" t="s">
        <v>13082</v>
      </c>
      <c r="S2641" s="15" t="s">
        <v>13083</v>
      </c>
      <c r="T2641" s="52">
        <v>0</v>
      </c>
      <c r="U2641" s="22" t="s">
        <v>13084</v>
      </c>
      <c r="V2641" s="18" t="str">
        <f>+Sitio_Publico[[#This Row],[idcoleccion]]&amp;"-"&amp;Sitio_Publico[[#This Row],[id]]</f>
        <v>000-2640</v>
      </c>
      <c r="W2641" s="18">
        <f>+VLOOKUP(Sitio_Publico[[#This Row],[territorio]],Estructura!$AE$4:$AH$1067,4,0)</f>
        <v>30013501</v>
      </c>
      <c r="X2641" s="18" t="str">
        <f>+VLOOKUP(Sitio_Publico[[#This Row],[tema]],Estructura!$G$4:$J$532,4,0)</f>
        <v>T-2</v>
      </c>
      <c r="Y2641" s="18" t="str">
        <f>+VLOOKUP(Sitio_Publico[[#This Row],[contenido]],Estructura!$L$4:$O$473,4,0)</f>
        <v>C-16</v>
      </c>
      <c r="Z2641" s="18" t="str">
        <f>+VLOOKUP(Sitio_Publico[[#This Row],[Filtro Integrado]],Estructura!$U$4:$W$529,3,0)</f>
        <v>FI-0</v>
      </c>
      <c r="AA2641" s="18" t="str">
        <f>+VLOOKUP(Sitio_Publico[[#This Row],[Muestra]],Estructura!$Y$4:$AB$483,4,0)</f>
        <v>M-000159</v>
      </c>
    </row>
    <row r="2642" spans="1:27" ht="51" x14ac:dyDescent="0.3">
      <c r="A2642" s="16">
        <f t="shared" si="41"/>
        <v>2641</v>
      </c>
      <c r="B2642" s="47" t="s">
        <v>15118</v>
      </c>
      <c r="C2642" s="13" t="s">
        <v>10447</v>
      </c>
      <c r="D2642" s="13" t="s">
        <v>10448</v>
      </c>
      <c r="E2642" s="44">
        <v>14201</v>
      </c>
      <c r="F2642" s="13" t="s">
        <v>10449</v>
      </c>
      <c r="G2642" s="23" t="s">
        <v>10459</v>
      </c>
      <c r="H2642" s="42" t="s">
        <v>458</v>
      </c>
      <c r="I2642" s="28" t="s">
        <v>355</v>
      </c>
      <c r="J2642" s="12" t="s">
        <v>393</v>
      </c>
      <c r="K2642" s="28" t="s">
        <v>10459</v>
      </c>
      <c r="L2642" s="12" t="s">
        <v>10474</v>
      </c>
      <c r="M2642" s="12" t="s">
        <v>10453</v>
      </c>
      <c r="N2642" s="12" t="s">
        <v>10454</v>
      </c>
      <c r="O2642" s="26" t="s">
        <v>13085</v>
      </c>
      <c r="P2642" s="26" t="s">
        <v>13086</v>
      </c>
      <c r="Q2642" s="25" t="s">
        <v>10482</v>
      </c>
      <c r="R2642" s="26" t="s">
        <v>13087</v>
      </c>
      <c r="S2642" s="15" t="s">
        <v>13088</v>
      </c>
      <c r="T2642" s="52">
        <v>0</v>
      </c>
      <c r="U2642" s="22" t="s">
        <v>12976</v>
      </c>
      <c r="V2642" s="18" t="str">
        <f>+Sitio_Publico[[#This Row],[idcoleccion]]&amp;"-"&amp;Sitio_Publico[[#This Row],[id]]</f>
        <v>000-2641</v>
      </c>
      <c r="W2642" s="18">
        <f>+VLOOKUP(Sitio_Publico[[#This Row],[territorio]],Estructura!$AE$4:$AH$1067,4,0)</f>
        <v>30014201</v>
      </c>
      <c r="X2642" s="18" t="str">
        <f>+VLOOKUP(Sitio_Publico[[#This Row],[tema]],Estructura!$G$4:$J$532,4,0)</f>
        <v>T-2</v>
      </c>
      <c r="Y2642" s="18" t="str">
        <f>+VLOOKUP(Sitio_Publico[[#This Row],[contenido]],Estructura!$L$4:$O$473,4,0)</f>
        <v>C-16</v>
      </c>
      <c r="Z2642" s="18" t="str">
        <f>+VLOOKUP(Sitio_Publico[[#This Row],[Filtro Integrado]],Estructura!$U$4:$W$529,3,0)</f>
        <v>FI-0</v>
      </c>
      <c r="AA2642" s="18" t="str">
        <f>+VLOOKUP(Sitio_Publico[[#This Row],[Muestra]],Estructura!$Y$4:$AB$483,4,0)</f>
        <v>M-000159</v>
      </c>
    </row>
    <row r="2643" spans="1:27" ht="51" x14ac:dyDescent="0.3">
      <c r="A2643" s="16">
        <f t="shared" si="41"/>
        <v>2642</v>
      </c>
      <c r="B2643" s="47" t="s">
        <v>15118</v>
      </c>
      <c r="C2643" s="13" t="s">
        <v>10447</v>
      </c>
      <c r="D2643" s="13" t="s">
        <v>10448</v>
      </c>
      <c r="E2643" s="44">
        <v>2103</v>
      </c>
      <c r="F2643" s="13" t="s">
        <v>10449</v>
      </c>
      <c r="G2643" s="23" t="s">
        <v>10466</v>
      </c>
      <c r="H2643" s="42" t="s">
        <v>458</v>
      </c>
      <c r="I2643" s="28" t="s">
        <v>34</v>
      </c>
      <c r="J2643" s="12" t="s">
        <v>393</v>
      </c>
      <c r="K2643" s="28" t="s">
        <v>10492</v>
      </c>
      <c r="L2643" s="12" t="s">
        <v>10452</v>
      </c>
      <c r="M2643" s="12" t="s">
        <v>587</v>
      </c>
      <c r="N2643" s="12" t="s">
        <v>10454</v>
      </c>
      <c r="O2643" s="26" t="s">
        <v>13089</v>
      </c>
      <c r="P2643" s="26" t="s">
        <v>13090</v>
      </c>
      <c r="Q2643" s="25" t="s">
        <v>10495</v>
      </c>
      <c r="R2643" s="26" t="s">
        <v>13091</v>
      </c>
      <c r="S2643" s="15" t="s">
        <v>13092</v>
      </c>
      <c r="T2643" s="52">
        <v>0</v>
      </c>
      <c r="U2643" s="22" t="s">
        <v>13093</v>
      </c>
      <c r="V2643" s="18" t="str">
        <f>+Sitio_Publico[[#This Row],[idcoleccion]]&amp;"-"&amp;Sitio_Publico[[#This Row],[id]]</f>
        <v>000-2642</v>
      </c>
      <c r="W2643" s="18">
        <f>+VLOOKUP(Sitio_Publico[[#This Row],[territorio]],Estructura!$AE$4:$AH$1067,4,0)</f>
        <v>30002103</v>
      </c>
      <c r="X2643" s="18" t="str">
        <f>+VLOOKUP(Sitio_Publico[[#This Row],[tema]],Estructura!$G$4:$J$532,4,0)</f>
        <v>T-2</v>
      </c>
      <c r="Y2643" s="18" t="str">
        <f>+VLOOKUP(Sitio_Publico[[#This Row],[contenido]],Estructura!$L$4:$O$473,4,0)</f>
        <v>C-17</v>
      </c>
      <c r="Z2643" s="18" t="str">
        <f>+VLOOKUP(Sitio_Publico[[#This Row],[Filtro Integrado]],Estructura!$U$4:$W$529,3,0)</f>
        <v>FI-0</v>
      </c>
      <c r="AA2643" s="18" t="str">
        <f>+VLOOKUP(Sitio_Publico[[#This Row],[Muestra]],Estructura!$Y$4:$AB$483,4,0)</f>
        <v>M-000162</v>
      </c>
    </row>
    <row r="2644" spans="1:27" ht="51" x14ac:dyDescent="0.3">
      <c r="A2644" s="16">
        <f t="shared" si="41"/>
        <v>2643</v>
      </c>
      <c r="B2644" s="47" t="s">
        <v>15118</v>
      </c>
      <c r="C2644" s="13" t="s">
        <v>10447</v>
      </c>
      <c r="D2644" s="13" t="s">
        <v>10448</v>
      </c>
      <c r="E2644" s="44">
        <v>9206</v>
      </c>
      <c r="F2644" s="13" t="s">
        <v>10449</v>
      </c>
      <c r="G2644" s="23" t="s">
        <v>10459</v>
      </c>
      <c r="H2644" s="42" t="s">
        <v>458</v>
      </c>
      <c r="I2644" s="28" t="s">
        <v>242</v>
      </c>
      <c r="J2644" s="12" t="s">
        <v>393</v>
      </c>
      <c r="K2644" s="28" t="s">
        <v>10459</v>
      </c>
      <c r="L2644" s="12" t="s">
        <v>10452</v>
      </c>
      <c r="M2644" s="12" t="s">
        <v>10453</v>
      </c>
      <c r="N2644" s="12" t="s">
        <v>10454</v>
      </c>
      <c r="O2644" s="26" t="s">
        <v>13094</v>
      </c>
      <c r="P2644" s="26" t="s">
        <v>13095</v>
      </c>
      <c r="Q2644" s="25" t="s">
        <v>456</v>
      </c>
      <c r="R2644" s="26" t="s">
        <v>11434</v>
      </c>
      <c r="S2644" s="15" t="s">
        <v>13096</v>
      </c>
      <c r="T2644" s="52">
        <v>0</v>
      </c>
      <c r="U2644" s="22" t="s">
        <v>11436</v>
      </c>
      <c r="V2644" s="18" t="str">
        <f>+Sitio_Publico[[#This Row],[idcoleccion]]&amp;"-"&amp;Sitio_Publico[[#This Row],[id]]</f>
        <v>000-2643</v>
      </c>
      <c r="W2644" s="18">
        <f>+VLOOKUP(Sitio_Publico[[#This Row],[territorio]],Estructura!$AE$4:$AH$1067,4,0)</f>
        <v>30009206</v>
      </c>
      <c r="X2644" s="18" t="str">
        <f>+VLOOKUP(Sitio_Publico[[#This Row],[tema]],Estructura!$G$4:$J$532,4,0)</f>
        <v>T-2</v>
      </c>
      <c r="Y2644" s="18" t="str">
        <f>+VLOOKUP(Sitio_Publico[[#This Row],[contenido]],Estructura!$L$4:$O$473,4,0)</f>
        <v>C-16</v>
      </c>
      <c r="Z2644" s="18" t="str">
        <f>+VLOOKUP(Sitio_Publico[[#This Row],[Filtro Integrado]],Estructura!$U$4:$W$529,3,0)</f>
        <v>FI-0</v>
      </c>
      <c r="AA2644" s="18" t="str">
        <f>+VLOOKUP(Sitio_Publico[[#This Row],[Muestra]],Estructura!$Y$4:$AB$483,4,0)</f>
        <v>M-000159</v>
      </c>
    </row>
    <row r="2645" spans="1:27" ht="51" x14ac:dyDescent="0.3">
      <c r="A2645" s="16">
        <f t="shared" si="41"/>
        <v>2644</v>
      </c>
      <c r="B2645" s="47" t="s">
        <v>15118</v>
      </c>
      <c r="C2645" s="13" t="s">
        <v>10447</v>
      </c>
      <c r="D2645" s="13" t="s">
        <v>10448</v>
      </c>
      <c r="E2645" s="44">
        <v>7303</v>
      </c>
      <c r="F2645" s="13" t="s">
        <v>10449</v>
      </c>
      <c r="G2645" s="23" t="s">
        <v>10459</v>
      </c>
      <c r="H2645" s="42" t="s">
        <v>458</v>
      </c>
      <c r="I2645" s="28" t="s">
        <v>147</v>
      </c>
      <c r="J2645" s="12" t="s">
        <v>393</v>
      </c>
      <c r="K2645" s="28" t="s">
        <v>10459</v>
      </c>
      <c r="L2645" s="12" t="s">
        <v>10474</v>
      </c>
      <c r="M2645" s="12" t="s">
        <v>10453</v>
      </c>
      <c r="N2645" s="12" t="s">
        <v>10454</v>
      </c>
      <c r="O2645" s="26" t="s">
        <v>13097</v>
      </c>
      <c r="P2645" s="26" t="s">
        <v>13098</v>
      </c>
      <c r="Q2645" s="25" t="s">
        <v>10482</v>
      </c>
      <c r="R2645" s="26" t="s">
        <v>10660</v>
      </c>
      <c r="S2645" s="15" t="s">
        <v>13099</v>
      </c>
      <c r="T2645" s="52">
        <v>0</v>
      </c>
      <c r="U2645" s="22" t="s">
        <v>10662</v>
      </c>
      <c r="V2645" s="18" t="str">
        <f>+Sitio_Publico[[#This Row],[idcoleccion]]&amp;"-"&amp;Sitio_Publico[[#This Row],[id]]</f>
        <v>000-2644</v>
      </c>
      <c r="W2645" s="18">
        <f>+VLOOKUP(Sitio_Publico[[#This Row],[territorio]],Estructura!$AE$4:$AH$1067,4,0)</f>
        <v>30007303</v>
      </c>
      <c r="X2645" s="18" t="str">
        <f>+VLOOKUP(Sitio_Publico[[#This Row],[tema]],Estructura!$G$4:$J$532,4,0)</f>
        <v>T-2</v>
      </c>
      <c r="Y2645" s="18" t="str">
        <f>+VLOOKUP(Sitio_Publico[[#This Row],[contenido]],Estructura!$L$4:$O$473,4,0)</f>
        <v>C-16</v>
      </c>
      <c r="Z2645" s="18" t="str">
        <f>+VLOOKUP(Sitio_Publico[[#This Row],[Filtro Integrado]],Estructura!$U$4:$W$529,3,0)</f>
        <v>FI-0</v>
      </c>
      <c r="AA2645" s="18" t="str">
        <f>+VLOOKUP(Sitio_Publico[[#This Row],[Muestra]],Estructura!$Y$4:$AB$483,4,0)</f>
        <v>M-000159</v>
      </c>
    </row>
    <row r="2646" spans="1:27" ht="51" x14ac:dyDescent="0.3">
      <c r="A2646" s="16">
        <f t="shared" si="41"/>
        <v>2645</v>
      </c>
      <c r="B2646" s="47" t="s">
        <v>15118</v>
      </c>
      <c r="C2646" s="13" t="s">
        <v>10447</v>
      </c>
      <c r="D2646" s="13" t="s">
        <v>10448</v>
      </c>
      <c r="E2646" s="44">
        <v>13303</v>
      </c>
      <c r="F2646" s="13" t="s">
        <v>10449</v>
      </c>
      <c r="G2646" s="23" t="s">
        <v>10466</v>
      </c>
      <c r="H2646" s="42" t="s">
        <v>458</v>
      </c>
      <c r="I2646" s="28" t="s">
        <v>333</v>
      </c>
      <c r="J2646" s="12" t="s">
        <v>393</v>
      </c>
      <c r="K2646" s="28" t="s">
        <v>10492</v>
      </c>
      <c r="L2646" s="12" t="s">
        <v>10452</v>
      </c>
      <c r="M2646" s="12" t="s">
        <v>587</v>
      </c>
      <c r="N2646" s="12" t="s">
        <v>10454</v>
      </c>
      <c r="O2646" s="26" t="s">
        <v>13100</v>
      </c>
      <c r="P2646" s="26" t="s">
        <v>13101</v>
      </c>
      <c r="Q2646" s="25" t="s">
        <v>10495</v>
      </c>
      <c r="R2646" s="26" t="s">
        <v>13102</v>
      </c>
      <c r="S2646" s="15" t="s">
        <v>13103</v>
      </c>
      <c r="T2646" s="52">
        <v>0</v>
      </c>
      <c r="U2646" s="22" t="s">
        <v>12173</v>
      </c>
      <c r="V2646" s="18" t="str">
        <f>+Sitio_Publico[[#This Row],[idcoleccion]]&amp;"-"&amp;Sitio_Publico[[#This Row],[id]]</f>
        <v>000-2645</v>
      </c>
      <c r="W2646" s="18">
        <f>+VLOOKUP(Sitio_Publico[[#This Row],[territorio]],Estructura!$AE$4:$AH$1067,4,0)</f>
        <v>30013303</v>
      </c>
      <c r="X2646" s="18" t="str">
        <f>+VLOOKUP(Sitio_Publico[[#This Row],[tema]],Estructura!$G$4:$J$532,4,0)</f>
        <v>T-2</v>
      </c>
      <c r="Y2646" s="18" t="str">
        <f>+VLOOKUP(Sitio_Publico[[#This Row],[contenido]],Estructura!$L$4:$O$473,4,0)</f>
        <v>C-17</v>
      </c>
      <c r="Z2646" s="18" t="str">
        <f>+VLOOKUP(Sitio_Publico[[#This Row],[Filtro Integrado]],Estructura!$U$4:$W$529,3,0)</f>
        <v>FI-0</v>
      </c>
      <c r="AA2646" s="18" t="str">
        <f>+VLOOKUP(Sitio_Publico[[#This Row],[Muestra]],Estructura!$Y$4:$AB$483,4,0)</f>
        <v>M-000162</v>
      </c>
    </row>
    <row r="2647" spans="1:27" ht="51" x14ac:dyDescent="0.3">
      <c r="A2647" s="16">
        <f t="shared" si="41"/>
        <v>2646</v>
      </c>
      <c r="B2647" s="47" t="s">
        <v>15118</v>
      </c>
      <c r="C2647" s="13" t="s">
        <v>10447</v>
      </c>
      <c r="D2647" s="13" t="s">
        <v>10448</v>
      </c>
      <c r="E2647" s="44">
        <v>7305</v>
      </c>
      <c r="F2647" s="13" t="s">
        <v>10449</v>
      </c>
      <c r="G2647" s="23" t="s">
        <v>10466</v>
      </c>
      <c r="H2647" s="42" t="s">
        <v>458</v>
      </c>
      <c r="I2647" s="28" t="s">
        <v>149</v>
      </c>
      <c r="J2647" s="12" t="s">
        <v>393</v>
      </c>
      <c r="K2647" s="28" t="s">
        <v>10524</v>
      </c>
      <c r="L2647" s="12" t="s">
        <v>10452</v>
      </c>
      <c r="M2647" s="12" t="s">
        <v>10453</v>
      </c>
      <c r="N2647" s="12" t="s">
        <v>10454</v>
      </c>
      <c r="O2647" s="26" t="s">
        <v>13104</v>
      </c>
      <c r="P2647" s="26" t="s">
        <v>13105</v>
      </c>
      <c r="Q2647" s="25" t="s">
        <v>456</v>
      </c>
      <c r="R2647" s="26" t="s">
        <v>13106</v>
      </c>
      <c r="S2647" s="15" t="s">
        <v>13107</v>
      </c>
      <c r="T2647" s="52">
        <v>0</v>
      </c>
      <c r="U2647" s="22" t="s">
        <v>13108</v>
      </c>
      <c r="V2647" s="18" t="str">
        <f>+Sitio_Publico[[#This Row],[idcoleccion]]&amp;"-"&amp;Sitio_Publico[[#This Row],[id]]</f>
        <v>000-2646</v>
      </c>
      <c r="W2647" s="18">
        <f>+VLOOKUP(Sitio_Publico[[#This Row],[territorio]],Estructura!$AE$4:$AH$1067,4,0)</f>
        <v>30007305</v>
      </c>
      <c r="X2647" s="18" t="str">
        <f>+VLOOKUP(Sitio_Publico[[#This Row],[tema]],Estructura!$G$4:$J$532,4,0)</f>
        <v>T-2</v>
      </c>
      <c r="Y2647" s="18" t="str">
        <f>+VLOOKUP(Sitio_Publico[[#This Row],[contenido]],Estructura!$L$4:$O$473,4,0)</f>
        <v>C-17</v>
      </c>
      <c r="Z2647" s="18" t="str">
        <f>+VLOOKUP(Sitio_Publico[[#This Row],[Filtro Integrado]],Estructura!$U$4:$W$529,3,0)</f>
        <v>FI-0</v>
      </c>
      <c r="AA2647" s="18" t="str">
        <f>+VLOOKUP(Sitio_Publico[[#This Row],[Muestra]],Estructura!$Y$4:$AB$483,4,0)</f>
        <v>M-00048</v>
      </c>
    </row>
    <row r="2648" spans="1:27" ht="51" x14ac:dyDescent="0.3">
      <c r="A2648" s="16">
        <f t="shared" si="41"/>
        <v>2647</v>
      </c>
      <c r="B2648" s="47" t="s">
        <v>15118</v>
      </c>
      <c r="C2648" s="13" t="s">
        <v>10447</v>
      </c>
      <c r="D2648" s="13" t="s">
        <v>10448</v>
      </c>
      <c r="E2648" s="44">
        <v>7404</v>
      </c>
      <c r="F2648" s="13" t="s">
        <v>10449</v>
      </c>
      <c r="G2648" s="23" t="s">
        <v>10450</v>
      </c>
      <c r="H2648" s="42" t="s">
        <v>458</v>
      </c>
      <c r="I2648" s="28" t="s">
        <v>157</v>
      </c>
      <c r="J2648" s="12" t="s">
        <v>393</v>
      </c>
      <c r="K2648" s="28" t="s">
        <v>10451</v>
      </c>
      <c r="L2648" s="12" t="s">
        <v>10452</v>
      </c>
      <c r="M2648" s="12" t="s">
        <v>10453</v>
      </c>
      <c r="N2648" s="12" t="s">
        <v>10454</v>
      </c>
      <c r="O2648" s="26" t="s">
        <v>13109</v>
      </c>
      <c r="P2648" s="26" t="s">
        <v>13110</v>
      </c>
      <c r="Q2648" s="25" t="s">
        <v>456</v>
      </c>
      <c r="R2648" s="26" t="s">
        <v>13111</v>
      </c>
      <c r="S2648" s="15" t="s">
        <v>13112</v>
      </c>
      <c r="T2648" s="52">
        <v>0</v>
      </c>
      <c r="U2648" s="22" t="s">
        <v>12538</v>
      </c>
      <c r="V2648" s="18" t="str">
        <f>+Sitio_Publico[[#This Row],[idcoleccion]]&amp;"-"&amp;Sitio_Publico[[#This Row],[id]]</f>
        <v>000-2647</v>
      </c>
      <c r="W2648" s="18">
        <f>+VLOOKUP(Sitio_Publico[[#This Row],[territorio]],Estructura!$AE$4:$AH$1067,4,0)</f>
        <v>30007404</v>
      </c>
      <c r="X2648" s="18" t="str">
        <f>+VLOOKUP(Sitio_Publico[[#This Row],[tema]],Estructura!$G$4:$J$532,4,0)</f>
        <v>T-2</v>
      </c>
      <c r="Y2648" s="18" t="str">
        <f>+VLOOKUP(Sitio_Publico[[#This Row],[contenido]],Estructura!$L$4:$O$473,4,0)</f>
        <v>C-15</v>
      </c>
      <c r="Z2648" s="18" t="str">
        <f>+VLOOKUP(Sitio_Publico[[#This Row],[Filtro Integrado]],Estructura!$U$4:$W$529,3,0)</f>
        <v>FI-0</v>
      </c>
      <c r="AA2648" s="18" t="str">
        <f>+VLOOKUP(Sitio_Publico[[#This Row],[Muestra]],Estructura!$Y$4:$AB$483,4,0)</f>
        <v>M-000158</v>
      </c>
    </row>
    <row r="2649" spans="1:27" ht="51" x14ac:dyDescent="0.3">
      <c r="A2649" s="16">
        <f t="shared" si="41"/>
        <v>2648</v>
      </c>
      <c r="B2649" s="47" t="s">
        <v>15118</v>
      </c>
      <c r="C2649" s="13" t="s">
        <v>10447</v>
      </c>
      <c r="D2649" s="13" t="s">
        <v>10448</v>
      </c>
      <c r="E2649" s="44">
        <v>16103</v>
      </c>
      <c r="F2649" s="13" t="s">
        <v>10449</v>
      </c>
      <c r="G2649" s="23" t="s">
        <v>10450</v>
      </c>
      <c r="H2649" s="42" t="s">
        <v>458</v>
      </c>
      <c r="I2649" s="28" t="s">
        <v>200</v>
      </c>
      <c r="J2649" s="12" t="s">
        <v>393</v>
      </c>
      <c r="K2649" s="28" t="s">
        <v>10451</v>
      </c>
      <c r="L2649" s="12" t="s">
        <v>10452</v>
      </c>
      <c r="M2649" s="12" t="s">
        <v>10453</v>
      </c>
      <c r="N2649" s="12" t="s">
        <v>10454</v>
      </c>
      <c r="O2649" s="26" t="s">
        <v>13113</v>
      </c>
      <c r="P2649" s="26" t="s">
        <v>13114</v>
      </c>
      <c r="Q2649" s="25" t="s">
        <v>456</v>
      </c>
      <c r="R2649" s="26" t="s">
        <v>13115</v>
      </c>
      <c r="S2649" s="15" t="s">
        <v>13116</v>
      </c>
      <c r="T2649" s="52">
        <v>0</v>
      </c>
      <c r="U2649" s="22" t="s">
        <v>11778</v>
      </c>
      <c r="V2649" s="18" t="str">
        <f>+Sitio_Publico[[#This Row],[idcoleccion]]&amp;"-"&amp;Sitio_Publico[[#This Row],[id]]</f>
        <v>000-2648</v>
      </c>
      <c r="W2649" s="18">
        <f>+VLOOKUP(Sitio_Publico[[#This Row],[territorio]],Estructura!$AE$4:$AH$1067,4,0)</f>
        <v>30016103</v>
      </c>
      <c r="X2649" s="18" t="str">
        <f>+VLOOKUP(Sitio_Publico[[#This Row],[tema]],Estructura!$G$4:$J$532,4,0)</f>
        <v>T-2</v>
      </c>
      <c r="Y2649" s="18" t="str">
        <f>+VLOOKUP(Sitio_Publico[[#This Row],[contenido]],Estructura!$L$4:$O$473,4,0)</f>
        <v>C-15</v>
      </c>
      <c r="Z2649" s="18" t="str">
        <f>+VLOOKUP(Sitio_Publico[[#This Row],[Filtro Integrado]],Estructura!$U$4:$W$529,3,0)</f>
        <v>FI-0</v>
      </c>
      <c r="AA2649" s="18" t="str">
        <f>+VLOOKUP(Sitio_Publico[[#This Row],[Muestra]],Estructura!$Y$4:$AB$483,4,0)</f>
        <v>M-000158</v>
      </c>
    </row>
    <row r="2650" spans="1:27" ht="51" x14ac:dyDescent="0.3">
      <c r="A2650" s="16">
        <f t="shared" si="41"/>
        <v>2649</v>
      </c>
      <c r="B2650" s="47" t="s">
        <v>15118</v>
      </c>
      <c r="C2650" s="13" t="s">
        <v>10447</v>
      </c>
      <c r="D2650" s="13" t="s">
        <v>10448</v>
      </c>
      <c r="E2650" s="44">
        <v>5803</v>
      </c>
      <c r="F2650" s="13" t="s">
        <v>10449</v>
      </c>
      <c r="G2650" s="23" t="s">
        <v>10466</v>
      </c>
      <c r="H2650" s="42" t="s">
        <v>458</v>
      </c>
      <c r="I2650" s="28" t="s">
        <v>98</v>
      </c>
      <c r="J2650" s="12" t="s">
        <v>393</v>
      </c>
      <c r="K2650" s="28" t="s">
        <v>10492</v>
      </c>
      <c r="L2650" s="12" t="s">
        <v>10452</v>
      </c>
      <c r="M2650" s="12" t="s">
        <v>587</v>
      </c>
      <c r="N2650" s="12" t="s">
        <v>10454</v>
      </c>
      <c r="O2650" s="26" t="s">
        <v>13117</v>
      </c>
      <c r="P2650" s="26" t="s">
        <v>13118</v>
      </c>
      <c r="Q2650" s="25" t="s">
        <v>10495</v>
      </c>
      <c r="R2650" s="26" t="s">
        <v>13119</v>
      </c>
      <c r="S2650" s="15" t="s">
        <v>13120</v>
      </c>
      <c r="T2650" s="52">
        <v>0</v>
      </c>
      <c r="U2650" s="22" t="s">
        <v>13121</v>
      </c>
      <c r="V2650" s="18" t="str">
        <f>+Sitio_Publico[[#This Row],[idcoleccion]]&amp;"-"&amp;Sitio_Publico[[#This Row],[id]]</f>
        <v>000-2649</v>
      </c>
      <c r="W2650" s="18">
        <f>+VLOOKUP(Sitio_Publico[[#This Row],[territorio]],Estructura!$AE$4:$AH$1067,4,0)</f>
        <v>30005803</v>
      </c>
      <c r="X2650" s="18" t="str">
        <f>+VLOOKUP(Sitio_Publico[[#This Row],[tema]],Estructura!$G$4:$J$532,4,0)</f>
        <v>T-2</v>
      </c>
      <c r="Y2650" s="18" t="str">
        <f>+VLOOKUP(Sitio_Publico[[#This Row],[contenido]],Estructura!$L$4:$O$473,4,0)</f>
        <v>C-17</v>
      </c>
      <c r="Z2650" s="18" t="str">
        <f>+VLOOKUP(Sitio_Publico[[#This Row],[Filtro Integrado]],Estructura!$U$4:$W$529,3,0)</f>
        <v>FI-0</v>
      </c>
      <c r="AA2650" s="18" t="str">
        <f>+VLOOKUP(Sitio_Publico[[#This Row],[Muestra]],Estructura!$Y$4:$AB$483,4,0)</f>
        <v>M-000162</v>
      </c>
    </row>
    <row r="2651" spans="1:27" ht="51" x14ac:dyDescent="0.3">
      <c r="A2651" s="16">
        <f t="shared" si="41"/>
        <v>2650</v>
      </c>
      <c r="B2651" s="47" t="s">
        <v>15118</v>
      </c>
      <c r="C2651" s="13" t="s">
        <v>10447</v>
      </c>
      <c r="D2651" s="13" t="s">
        <v>10448</v>
      </c>
      <c r="E2651" s="44">
        <v>7309</v>
      </c>
      <c r="F2651" s="13" t="s">
        <v>10449</v>
      </c>
      <c r="G2651" s="23" t="s">
        <v>10459</v>
      </c>
      <c r="H2651" s="42" t="s">
        <v>458</v>
      </c>
      <c r="I2651" s="28" t="s">
        <v>153</v>
      </c>
      <c r="J2651" s="12" t="s">
        <v>393</v>
      </c>
      <c r="K2651" s="28" t="s">
        <v>10459</v>
      </c>
      <c r="L2651" s="12" t="s">
        <v>10474</v>
      </c>
      <c r="M2651" s="12" t="s">
        <v>10453</v>
      </c>
      <c r="N2651" s="12" t="s">
        <v>10454</v>
      </c>
      <c r="O2651" s="26" t="s">
        <v>13122</v>
      </c>
      <c r="P2651" s="26" t="s">
        <v>13123</v>
      </c>
      <c r="Q2651" s="25" t="s">
        <v>10482</v>
      </c>
      <c r="R2651" s="26" t="s">
        <v>13124</v>
      </c>
      <c r="S2651" s="15" t="s">
        <v>13125</v>
      </c>
      <c r="T2651" s="52">
        <v>0</v>
      </c>
      <c r="U2651" s="22" t="s">
        <v>11576</v>
      </c>
      <c r="V2651" s="18" t="str">
        <f>+Sitio_Publico[[#This Row],[idcoleccion]]&amp;"-"&amp;Sitio_Publico[[#This Row],[id]]</f>
        <v>000-2650</v>
      </c>
      <c r="W2651" s="18">
        <f>+VLOOKUP(Sitio_Publico[[#This Row],[territorio]],Estructura!$AE$4:$AH$1067,4,0)</f>
        <v>30007309</v>
      </c>
      <c r="X2651" s="18" t="str">
        <f>+VLOOKUP(Sitio_Publico[[#This Row],[tema]],Estructura!$G$4:$J$532,4,0)</f>
        <v>T-2</v>
      </c>
      <c r="Y2651" s="18" t="str">
        <f>+VLOOKUP(Sitio_Publico[[#This Row],[contenido]],Estructura!$L$4:$O$473,4,0)</f>
        <v>C-16</v>
      </c>
      <c r="Z2651" s="18" t="str">
        <f>+VLOOKUP(Sitio_Publico[[#This Row],[Filtro Integrado]],Estructura!$U$4:$W$529,3,0)</f>
        <v>FI-0</v>
      </c>
      <c r="AA2651" s="18" t="str">
        <f>+VLOOKUP(Sitio_Publico[[#This Row],[Muestra]],Estructura!$Y$4:$AB$483,4,0)</f>
        <v>M-000159</v>
      </c>
    </row>
    <row r="2652" spans="1:27" ht="51" x14ac:dyDescent="0.3">
      <c r="A2652" s="16">
        <f t="shared" si="41"/>
        <v>2651</v>
      </c>
      <c r="B2652" s="47" t="s">
        <v>15118</v>
      </c>
      <c r="C2652" s="13" t="s">
        <v>10447</v>
      </c>
      <c r="D2652" s="13" t="s">
        <v>10448</v>
      </c>
      <c r="E2652" s="44">
        <v>13505</v>
      </c>
      <c r="F2652" s="13" t="s">
        <v>10449</v>
      </c>
      <c r="G2652" s="23" t="s">
        <v>10466</v>
      </c>
      <c r="H2652" s="42" t="s">
        <v>458</v>
      </c>
      <c r="I2652" s="28" t="s">
        <v>342</v>
      </c>
      <c r="J2652" s="12" t="s">
        <v>393</v>
      </c>
      <c r="K2652" s="28" t="s">
        <v>10492</v>
      </c>
      <c r="L2652" s="12" t="s">
        <v>10452</v>
      </c>
      <c r="M2652" s="12" t="s">
        <v>587</v>
      </c>
      <c r="N2652" s="12" t="s">
        <v>10454</v>
      </c>
      <c r="O2652" s="26" t="s">
        <v>13126</v>
      </c>
      <c r="P2652" s="26" t="s">
        <v>13127</v>
      </c>
      <c r="Q2652" s="25" t="s">
        <v>10495</v>
      </c>
      <c r="R2652" s="26" t="s">
        <v>13128</v>
      </c>
      <c r="S2652" s="15" t="s">
        <v>13129</v>
      </c>
      <c r="T2652" s="52">
        <v>0</v>
      </c>
      <c r="U2652" s="22" t="s">
        <v>650</v>
      </c>
      <c r="V2652" s="18" t="str">
        <f>+Sitio_Publico[[#This Row],[idcoleccion]]&amp;"-"&amp;Sitio_Publico[[#This Row],[id]]</f>
        <v>000-2651</v>
      </c>
      <c r="W2652" s="18">
        <f>+VLOOKUP(Sitio_Publico[[#This Row],[territorio]],Estructura!$AE$4:$AH$1067,4,0)</f>
        <v>30013505</v>
      </c>
      <c r="X2652" s="18" t="str">
        <f>+VLOOKUP(Sitio_Publico[[#This Row],[tema]],Estructura!$G$4:$J$532,4,0)</f>
        <v>T-2</v>
      </c>
      <c r="Y2652" s="18" t="str">
        <f>+VLOOKUP(Sitio_Publico[[#This Row],[contenido]],Estructura!$L$4:$O$473,4,0)</f>
        <v>C-17</v>
      </c>
      <c r="Z2652" s="18" t="str">
        <f>+VLOOKUP(Sitio_Publico[[#This Row],[Filtro Integrado]],Estructura!$U$4:$W$529,3,0)</f>
        <v>FI-0</v>
      </c>
      <c r="AA2652" s="18" t="str">
        <f>+VLOOKUP(Sitio_Publico[[#This Row],[Muestra]],Estructura!$Y$4:$AB$483,4,0)</f>
        <v>M-000162</v>
      </c>
    </row>
    <row r="2653" spans="1:27" ht="51" x14ac:dyDescent="0.3">
      <c r="A2653" s="16">
        <f t="shared" si="41"/>
        <v>2652</v>
      </c>
      <c r="B2653" s="47" t="s">
        <v>15118</v>
      </c>
      <c r="C2653" s="13" t="s">
        <v>10447</v>
      </c>
      <c r="D2653" s="13" t="s">
        <v>10448</v>
      </c>
      <c r="E2653" s="44">
        <v>7103</v>
      </c>
      <c r="F2653" s="13" t="s">
        <v>10449</v>
      </c>
      <c r="G2653" s="23" t="s">
        <v>10459</v>
      </c>
      <c r="H2653" s="42" t="s">
        <v>458</v>
      </c>
      <c r="I2653" s="28" t="s">
        <v>135</v>
      </c>
      <c r="J2653" s="12" t="s">
        <v>393</v>
      </c>
      <c r="K2653" s="28" t="s">
        <v>10459</v>
      </c>
      <c r="L2653" s="12" t="s">
        <v>10474</v>
      </c>
      <c r="M2653" s="12" t="s">
        <v>10453</v>
      </c>
      <c r="N2653" s="12" t="s">
        <v>10454</v>
      </c>
      <c r="O2653" s="26" t="s">
        <v>13130</v>
      </c>
      <c r="P2653" s="26" t="s">
        <v>13131</v>
      </c>
      <c r="Q2653" s="25" t="s">
        <v>10482</v>
      </c>
      <c r="R2653" s="26" t="s">
        <v>11118</v>
      </c>
      <c r="S2653" s="15" t="s">
        <v>13132</v>
      </c>
      <c r="T2653" s="52">
        <v>0</v>
      </c>
      <c r="U2653" s="22" t="s">
        <v>11120</v>
      </c>
      <c r="V2653" s="18" t="str">
        <f>+Sitio_Publico[[#This Row],[idcoleccion]]&amp;"-"&amp;Sitio_Publico[[#This Row],[id]]</f>
        <v>000-2652</v>
      </c>
      <c r="W2653" s="18">
        <f>+VLOOKUP(Sitio_Publico[[#This Row],[territorio]],Estructura!$AE$4:$AH$1067,4,0)</f>
        <v>30007103</v>
      </c>
      <c r="X2653" s="18" t="str">
        <f>+VLOOKUP(Sitio_Publico[[#This Row],[tema]],Estructura!$G$4:$J$532,4,0)</f>
        <v>T-2</v>
      </c>
      <c r="Y2653" s="18" t="str">
        <f>+VLOOKUP(Sitio_Publico[[#This Row],[contenido]],Estructura!$L$4:$O$473,4,0)</f>
        <v>C-16</v>
      </c>
      <c r="Z2653" s="18" t="str">
        <f>+VLOOKUP(Sitio_Publico[[#This Row],[Filtro Integrado]],Estructura!$U$4:$W$529,3,0)</f>
        <v>FI-0</v>
      </c>
      <c r="AA2653" s="18" t="str">
        <f>+VLOOKUP(Sitio_Publico[[#This Row],[Muestra]],Estructura!$Y$4:$AB$483,4,0)</f>
        <v>M-000159</v>
      </c>
    </row>
    <row r="2654" spans="1:27" ht="51" x14ac:dyDescent="0.3">
      <c r="A2654" s="16">
        <f t="shared" si="41"/>
        <v>2653</v>
      </c>
      <c r="B2654" s="47" t="s">
        <v>15118</v>
      </c>
      <c r="C2654" s="13" t="s">
        <v>10447</v>
      </c>
      <c r="D2654" s="13" t="s">
        <v>10448</v>
      </c>
      <c r="E2654" s="44">
        <v>1404</v>
      </c>
      <c r="F2654" s="13" t="s">
        <v>10449</v>
      </c>
      <c r="G2654" s="23" t="s">
        <v>10459</v>
      </c>
      <c r="H2654" s="42" t="s">
        <v>458</v>
      </c>
      <c r="I2654" s="28" t="s">
        <v>31</v>
      </c>
      <c r="J2654" s="12" t="s">
        <v>393</v>
      </c>
      <c r="K2654" s="28" t="s">
        <v>10459</v>
      </c>
      <c r="L2654" s="12" t="s">
        <v>10452</v>
      </c>
      <c r="M2654" s="12" t="s">
        <v>10453</v>
      </c>
      <c r="N2654" s="12" t="s">
        <v>10454</v>
      </c>
      <c r="O2654" s="26" t="s">
        <v>13133</v>
      </c>
      <c r="P2654" s="26" t="s">
        <v>13134</v>
      </c>
      <c r="Q2654" s="25" t="s">
        <v>456</v>
      </c>
      <c r="R2654" s="26" t="s">
        <v>13135</v>
      </c>
      <c r="S2654" s="15" t="s">
        <v>13136</v>
      </c>
      <c r="T2654" s="52">
        <v>0</v>
      </c>
      <c r="U2654" s="22" t="s">
        <v>10743</v>
      </c>
      <c r="V2654" s="18" t="str">
        <f>+Sitio_Publico[[#This Row],[idcoleccion]]&amp;"-"&amp;Sitio_Publico[[#This Row],[id]]</f>
        <v>000-2653</v>
      </c>
      <c r="W2654" s="18">
        <f>+VLOOKUP(Sitio_Publico[[#This Row],[territorio]],Estructura!$AE$4:$AH$1067,4,0)</f>
        <v>30001404</v>
      </c>
      <c r="X2654" s="18" t="str">
        <f>+VLOOKUP(Sitio_Publico[[#This Row],[tema]],Estructura!$G$4:$J$532,4,0)</f>
        <v>T-2</v>
      </c>
      <c r="Y2654" s="18" t="str">
        <f>+VLOOKUP(Sitio_Publico[[#This Row],[contenido]],Estructura!$L$4:$O$473,4,0)</f>
        <v>C-16</v>
      </c>
      <c r="Z2654" s="18" t="str">
        <f>+VLOOKUP(Sitio_Publico[[#This Row],[Filtro Integrado]],Estructura!$U$4:$W$529,3,0)</f>
        <v>FI-0</v>
      </c>
      <c r="AA2654" s="18" t="str">
        <f>+VLOOKUP(Sitio_Publico[[#This Row],[Muestra]],Estructura!$Y$4:$AB$483,4,0)</f>
        <v>M-000159</v>
      </c>
    </row>
    <row r="2655" spans="1:27" ht="51" x14ac:dyDescent="0.3">
      <c r="A2655" s="16">
        <f t="shared" si="41"/>
        <v>2654</v>
      </c>
      <c r="B2655" s="47" t="s">
        <v>15118</v>
      </c>
      <c r="C2655" s="13" t="s">
        <v>10447</v>
      </c>
      <c r="D2655" s="13" t="s">
        <v>10448</v>
      </c>
      <c r="E2655" s="44">
        <v>5103</v>
      </c>
      <c r="F2655" s="13" t="s">
        <v>10449</v>
      </c>
      <c r="G2655" s="23" t="s">
        <v>10459</v>
      </c>
      <c r="H2655" s="42" t="s">
        <v>458</v>
      </c>
      <c r="I2655" s="28" t="s">
        <v>64</v>
      </c>
      <c r="J2655" s="12" t="s">
        <v>393</v>
      </c>
      <c r="K2655" s="28" t="s">
        <v>10459</v>
      </c>
      <c r="L2655" s="12" t="s">
        <v>10452</v>
      </c>
      <c r="M2655" s="12" t="s">
        <v>10453</v>
      </c>
      <c r="N2655" s="12" t="s">
        <v>10454</v>
      </c>
      <c r="O2655" s="26" t="s">
        <v>13137</v>
      </c>
      <c r="P2655" s="26" t="s">
        <v>13138</v>
      </c>
      <c r="Q2655" s="25" t="s">
        <v>456</v>
      </c>
      <c r="R2655" s="26" t="s">
        <v>13139</v>
      </c>
      <c r="S2655" s="15" t="s">
        <v>13140</v>
      </c>
      <c r="T2655" s="52">
        <v>0</v>
      </c>
      <c r="U2655" s="22" t="s">
        <v>10983</v>
      </c>
      <c r="V2655" s="18" t="str">
        <f>+Sitio_Publico[[#This Row],[idcoleccion]]&amp;"-"&amp;Sitio_Publico[[#This Row],[id]]</f>
        <v>000-2654</v>
      </c>
      <c r="W2655" s="18">
        <f>+VLOOKUP(Sitio_Publico[[#This Row],[territorio]],Estructura!$AE$4:$AH$1067,4,0)</f>
        <v>30005103</v>
      </c>
      <c r="X2655" s="18" t="str">
        <f>+VLOOKUP(Sitio_Publico[[#This Row],[tema]],Estructura!$G$4:$J$532,4,0)</f>
        <v>T-2</v>
      </c>
      <c r="Y2655" s="18" t="str">
        <f>+VLOOKUP(Sitio_Publico[[#This Row],[contenido]],Estructura!$L$4:$O$473,4,0)</f>
        <v>C-16</v>
      </c>
      <c r="Z2655" s="18" t="str">
        <f>+VLOOKUP(Sitio_Publico[[#This Row],[Filtro Integrado]],Estructura!$U$4:$W$529,3,0)</f>
        <v>FI-0</v>
      </c>
      <c r="AA2655" s="18" t="str">
        <f>+VLOOKUP(Sitio_Publico[[#This Row],[Muestra]],Estructura!$Y$4:$AB$483,4,0)</f>
        <v>M-000159</v>
      </c>
    </row>
    <row r="2656" spans="1:27" ht="51" x14ac:dyDescent="0.3">
      <c r="A2656" s="16">
        <f t="shared" si="41"/>
        <v>2655</v>
      </c>
      <c r="B2656" s="47" t="s">
        <v>15118</v>
      </c>
      <c r="C2656" s="13" t="s">
        <v>10447</v>
      </c>
      <c r="D2656" s="13" t="s">
        <v>10448</v>
      </c>
      <c r="E2656" s="44">
        <v>7405</v>
      </c>
      <c r="F2656" s="13" t="s">
        <v>10449</v>
      </c>
      <c r="G2656" s="23" t="s">
        <v>10450</v>
      </c>
      <c r="H2656" s="42" t="s">
        <v>458</v>
      </c>
      <c r="I2656" s="28" t="s">
        <v>158</v>
      </c>
      <c r="J2656" s="12" t="s">
        <v>393</v>
      </c>
      <c r="K2656" s="28" t="s">
        <v>10451</v>
      </c>
      <c r="L2656" s="12" t="s">
        <v>10452</v>
      </c>
      <c r="M2656" s="12" t="s">
        <v>10453</v>
      </c>
      <c r="N2656" s="12" t="s">
        <v>10454</v>
      </c>
      <c r="O2656" s="26" t="s">
        <v>13141</v>
      </c>
      <c r="P2656" s="26" t="s">
        <v>13142</v>
      </c>
      <c r="Q2656" s="25" t="s">
        <v>456</v>
      </c>
      <c r="R2656" s="26" t="s">
        <v>13143</v>
      </c>
      <c r="S2656" s="15" t="s">
        <v>13144</v>
      </c>
      <c r="T2656" s="52">
        <v>0</v>
      </c>
      <c r="U2656" s="22" t="s">
        <v>10998</v>
      </c>
      <c r="V2656" s="18" t="str">
        <f>+Sitio_Publico[[#This Row],[idcoleccion]]&amp;"-"&amp;Sitio_Publico[[#This Row],[id]]</f>
        <v>000-2655</v>
      </c>
      <c r="W2656" s="18">
        <f>+VLOOKUP(Sitio_Publico[[#This Row],[territorio]],Estructura!$AE$4:$AH$1067,4,0)</f>
        <v>30007405</v>
      </c>
      <c r="X2656" s="18" t="str">
        <f>+VLOOKUP(Sitio_Publico[[#This Row],[tema]],Estructura!$G$4:$J$532,4,0)</f>
        <v>T-2</v>
      </c>
      <c r="Y2656" s="18" t="str">
        <f>+VLOOKUP(Sitio_Publico[[#This Row],[contenido]],Estructura!$L$4:$O$473,4,0)</f>
        <v>C-15</v>
      </c>
      <c r="Z2656" s="18" t="str">
        <f>+VLOOKUP(Sitio_Publico[[#This Row],[Filtro Integrado]],Estructura!$U$4:$W$529,3,0)</f>
        <v>FI-0</v>
      </c>
      <c r="AA2656" s="18" t="str">
        <f>+VLOOKUP(Sitio_Publico[[#This Row],[Muestra]],Estructura!$Y$4:$AB$483,4,0)</f>
        <v>M-000158</v>
      </c>
    </row>
    <row r="2657" spans="1:27" ht="40.799999999999997" x14ac:dyDescent="0.3">
      <c r="A2657" s="16">
        <f t="shared" si="41"/>
        <v>2656</v>
      </c>
      <c r="B2657" s="47" t="s">
        <v>15118</v>
      </c>
      <c r="C2657" s="13" t="s">
        <v>10447</v>
      </c>
      <c r="D2657" s="13" t="s">
        <v>10448</v>
      </c>
      <c r="E2657" s="44">
        <v>5605</v>
      </c>
      <c r="F2657" s="13" t="s">
        <v>10449</v>
      </c>
      <c r="G2657" s="23" t="s">
        <v>10473</v>
      </c>
      <c r="H2657" s="42" t="s">
        <v>458</v>
      </c>
      <c r="I2657" s="28" t="s">
        <v>88</v>
      </c>
      <c r="J2657" s="12" t="s">
        <v>393</v>
      </c>
      <c r="K2657" s="28" t="s">
        <v>10473</v>
      </c>
      <c r="L2657" s="12" t="s">
        <v>10452</v>
      </c>
      <c r="M2657" s="12" t="s">
        <v>10453</v>
      </c>
      <c r="N2657" s="12" t="s">
        <v>10454</v>
      </c>
      <c r="O2657" s="26" t="s">
        <v>13145</v>
      </c>
      <c r="P2657" s="26" t="s">
        <v>13146</v>
      </c>
      <c r="Q2657" s="25" t="s">
        <v>456</v>
      </c>
      <c r="R2657" s="26" t="s">
        <v>13147</v>
      </c>
      <c r="S2657" s="15" t="s">
        <v>13148</v>
      </c>
      <c r="T2657" s="52">
        <v>0</v>
      </c>
      <c r="U2657" s="22" t="s">
        <v>13149</v>
      </c>
      <c r="V2657" s="18" t="str">
        <f>+Sitio_Publico[[#This Row],[idcoleccion]]&amp;"-"&amp;Sitio_Publico[[#This Row],[id]]</f>
        <v>000-2656</v>
      </c>
      <c r="W2657" s="18">
        <f>+VLOOKUP(Sitio_Publico[[#This Row],[territorio]],Estructura!$AE$4:$AH$1067,4,0)</f>
        <v>30005605</v>
      </c>
      <c r="X2657" s="18" t="str">
        <f>+VLOOKUP(Sitio_Publico[[#This Row],[tema]],Estructura!$G$4:$J$532,4,0)</f>
        <v>T-2</v>
      </c>
      <c r="Y2657" s="18" t="str">
        <f>+VLOOKUP(Sitio_Publico[[#This Row],[contenido]],Estructura!$L$4:$O$473,4,0)</f>
        <v>C-18</v>
      </c>
      <c r="Z2657" s="18" t="str">
        <f>+VLOOKUP(Sitio_Publico[[#This Row],[Filtro Integrado]],Estructura!$U$4:$W$529,3,0)</f>
        <v>FI-0</v>
      </c>
      <c r="AA2657" s="18" t="str">
        <f>+VLOOKUP(Sitio_Publico[[#This Row],[Muestra]],Estructura!$Y$4:$AB$483,4,0)</f>
        <v>M-000160</v>
      </c>
    </row>
    <row r="2658" spans="1:27" ht="51" x14ac:dyDescent="0.3">
      <c r="A2658" s="16">
        <f t="shared" si="41"/>
        <v>2657</v>
      </c>
      <c r="B2658" s="47" t="s">
        <v>15118</v>
      </c>
      <c r="C2658" s="13" t="s">
        <v>10447</v>
      </c>
      <c r="D2658" s="13" t="s">
        <v>10448</v>
      </c>
      <c r="E2658" s="44">
        <v>14104</v>
      </c>
      <c r="F2658" s="13" t="s">
        <v>10449</v>
      </c>
      <c r="G2658" s="23" t="s">
        <v>10450</v>
      </c>
      <c r="H2658" s="42" t="s">
        <v>458</v>
      </c>
      <c r="I2658" s="28" t="s">
        <v>25</v>
      </c>
      <c r="J2658" s="12" t="s">
        <v>393</v>
      </c>
      <c r="K2658" s="28" t="s">
        <v>10451</v>
      </c>
      <c r="L2658" s="12" t="s">
        <v>10452</v>
      </c>
      <c r="M2658" s="12" t="s">
        <v>10453</v>
      </c>
      <c r="N2658" s="12" t="s">
        <v>10454</v>
      </c>
      <c r="O2658" s="26" t="s">
        <v>13150</v>
      </c>
      <c r="P2658" s="26" t="s">
        <v>13151</v>
      </c>
      <c r="Q2658" s="25" t="s">
        <v>456</v>
      </c>
      <c r="R2658" s="26" t="s">
        <v>13152</v>
      </c>
      <c r="S2658" s="15" t="s">
        <v>13153</v>
      </c>
      <c r="T2658" s="52">
        <v>0</v>
      </c>
      <c r="U2658" s="22" t="s">
        <v>8284</v>
      </c>
      <c r="V2658" s="18" t="str">
        <f>+Sitio_Publico[[#This Row],[idcoleccion]]&amp;"-"&amp;Sitio_Publico[[#This Row],[id]]</f>
        <v>000-2657</v>
      </c>
      <c r="W2658" s="18">
        <f>+VLOOKUP(Sitio_Publico[[#This Row],[territorio]],Estructura!$AE$4:$AH$1067,4,0)</f>
        <v>30014104</v>
      </c>
      <c r="X2658" s="18" t="str">
        <f>+VLOOKUP(Sitio_Publico[[#This Row],[tema]],Estructura!$G$4:$J$532,4,0)</f>
        <v>T-2</v>
      </c>
      <c r="Y2658" s="18" t="str">
        <f>+VLOOKUP(Sitio_Publico[[#This Row],[contenido]],Estructura!$L$4:$O$473,4,0)</f>
        <v>C-15</v>
      </c>
      <c r="Z2658" s="18" t="str">
        <f>+VLOOKUP(Sitio_Publico[[#This Row],[Filtro Integrado]],Estructura!$U$4:$W$529,3,0)</f>
        <v>FI-0</v>
      </c>
      <c r="AA2658" s="18" t="str">
        <f>+VLOOKUP(Sitio_Publico[[#This Row],[Muestra]],Estructura!$Y$4:$AB$483,4,0)</f>
        <v>M-000158</v>
      </c>
    </row>
    <row r="2659" spans="1:27" ht="51" x14ac:dyDescent="0.3">
      <c r="A2659" s="16">
        <f t="shared" si="41"/>
        <v>2658</v>
      </c>
      <c r="B2659" s="47" t="s">
        <v>15118</v>
      </c>
      <c r="C2659" s="13" t="s">
        <v>10447</v>
      </c>
      <c r="D2659" s="13" t="s">
        <v>10448</v>
      </c>
      <c r="E2659" s="44">
        <v>2302</v>
      </c>
      <c r="F2659" s="13" t="s">
        <v>10449</v>
      </c>
      <c r="G2659" s="23" t="s">
        <v>10459</v>
      </c>
      <c r="H2659" s="42" t="s">
        <v>458</v>
      </c>
      <c r="I2659" s="28" t="s">
        <v>40</v>
      </c>
      <c r="J2659" s="12" t="s">
        <v>393</v>
      </c>
      <c r="K2659" s="28" t="s">
        <v>10459</v>
      </c>
      <c r="L2659" s="12" t="s">
        <v>10452</v>
      </c>
      <c r="M2659" s="12" t="s">
        <v>10453</v>
      </c>
      <c r="N2659" s="12" t="s">
        <v>10454</v>
      </c>
      <c r="O2659" s="26" t="s">
        <v>13154</v>
      </c>
      <c r="P2659" s="26" t="s">
        <v>13155</v>
      </c>
      <c r="Q2659" s="25" t="s">
        <v>456</v>
      </c>
      <c r="R2659" s="26" t="s">
        <v>13156</v>
      </c>
      <c r="S2659" s="15" t="s">
        <v>13157</v>
      </c>
      <c r="T2659" s="52">
        <v>0</v>
      </c>
      <c r="U2659" s="22" t="s">
        <v>11947</v>
      </c>
      <c r="V2659" s="18" t="str">
        <f>+Sitio_Publico[[#This Row],[idcoleccion]]&amp;"-"&amp;Sitio_Publico[[#This Row],[id]]</f>
        <v>000-2658</v>
      </c>
      <c r="W2659" s="18">
        <f>+VLOOKUP(Sitio_Publico[[#This Row],[territorio]],Estructura!$AE$4:$AH$1067,4,0)</f>
        <v>30002302</v>
      </c>
      <c r="X2659" s="18" t="str">
        <f>+VLOOKUP(Sitio_Publico[[#This Row],[tema]],Estructura!$G$4:$J$532,4,0)</f>
        <v>T-2</v>
      </c>
      <c r="Y2659" s="18" t="str">
        <f>+VLOOKUP(Sitio_Publico[[#This Row],[contenido]],Estructura!$L$4:$O$473,4,0)</f>
        <v>C-16</v>
      </c>
      <c r="Z2659" s="18" t="str">
        <f>+VLOOKUP(Sitio_Publico[[#This Row],[Filtro Integrado]],Estructura!$U$4:$W$529,3,0)</f>
        <v>FI-0</v>
      </c>
      <c r="AA2659" s="18" t="str">
        <f>+VLOOKUP(Sitio_Publico[[#This Row],[Muestra]],Estructura!$Y$4:$AB$483,4,0)</f>
        <v>M-000159</v>
      </c>
    </row>
    <row r="2660" spans="1:27" ht="51" x14ac:dyDescent="0.3">
      <c r="A2660" s="16">
        <f t="shared" si="41"/>
        <v>2659</v>
      </c>
      <c r="B2660" s="47" t="s">
        <v>15118</v>
      </c>
      <c r="C2660" s="13" t="s">
        <v>10447</v>
      </c>
      <c r="D2660" s="13" t="s">
        <v>10448</v>
      </c>
      <c r="E2660" s="44">
        <v>13130</v>
      </c>
      <c r="F2660" s="13" t="s">
        <v>10449</v>
      </c>
      <c r="G2660" s="23" t="s">
        <v>10466</v>
      </c>
      <c r="H2660" s="42" t="s">
        <v>458</v>
      </c>
      <c r="I2660" s="28" t="s">
        <v>325</v>
      </c>
      <c r="J2660" s="12" t="s">
        <v>393</v>
      </c>
      <c r="K2660" s="28" t="s">
        <v>10524</v>
      </c>
      <c r="L2660" s="12" t="s">
        <v>10452</v>
      </c>
      <c r="M2660" s="12" t="s">
        <v>10453</v>
      </c>
      <c r="N2660" s="12" t="s">
        <v>10454</v>
      </c>
      <c r="O2660" s="26" t="s">
        <v>13158</v>
      </c>
      <c r="P2660" s="26" t="s">
        <v>13159</v>
      </c>
      <c r="Q2660" s="25" t="s">
        <v>456</v>
      </c>
      <c r="R2660" s="26" t="s">
        <v>13160</v>
      </c>
      <c r="S2660" s="15" t="s">
        <v>13161</v>
      </c>
      <c r="T2660" s="52">
        <v>0</v>
      </c>
      <c r="U2660" s="22" t="s">
        <v>11882</v>
      </c>
      <c r="V2660" s="18" t="str">
        <f>+Sitio_Publico[[#This Row],[idcoleccion]]&amp;"-"&amp;Sitio_Publico[[#This Row],[id]]</f>
        <v>000-2659</v>
      </c>
      <c r="W2660" s="18">
        <f>+VLOOKUP(Sitio_Publico[[#This Row],[territorio]],Estructura!$AE$4:$AH$1067,4,0)</f>
        <v>30013130</v>
      </c>
      <c r="X2660" s="18" t="str">
        <f>+VLOOKUP(Sitio_Publico[[#This Row],[tema]],Estructura!$G$4:$J$532,4,0)</f>
        <v>T-2</v>
      </c>
      <c r="Y2660" s="18" t="str">
        <f>+VLOOKUP(Sitio_Publico[[#This Row],[contenido]],Estructura!$L$4:$O$473,4,0)</f>
        <v>C-17</v>
      </c>
      <c r="Z2660" s="18" t="str">
        <f>+VLOOKUP(Sitio_Publico[[#This Row],[Filtro Integrado]],Estructura!$U$4:$W$529,3,0)</f>
        <v>FI-0</v>
      </c>
      <c r="AA2660" s="18" t="str">
        <f>+VLOOKUP(Sitio_Publico[[#This Row],[Muestra]],Estructura!$Y$4:$AB$483,4,0)</f>
        <v>M-00048</v>
      </c>
    </row>
    <row r="2661" spans="1:27" ht="51" x14ac:dyDescent="0.3">
      <c r="A2661" s="16">
        <f t="shared" si="41"/>
        <v>2660</v>
      </c>
      <c r="B2661" s="47" t="s">
        <v>15118</v>
      </c>
      <c r="C2661" s="13" t="s">
        <v>10447</v>
      </c>
      <c r="D2661" s="13" t="s">
        <v>10448</v>
      </c>
      <c r="E2661" s="44">
        <v>1107</v>
      </c>
      <c r="F2661" s="13" t="s">
        <v>10449</v>
      </c>
      <c r="G2661" s="23" t="s">
        <v>10466</v>
      </c>
      <c r="H2661" s="42" t="s">
        <v>458</v>
      </c>
      <c r="I2661" s="28" t="s">
        <v>27</v>
      </c>
      <c r="J2661" s="12" t="s">
        <v>393</v>
      </c>
      <c r="K2661" s="28" t="s">
        <v>10492</v>
      </c>
      <c r="L2661" s="12" t="s">
        <v>10452</v>
      </c>
      <c r="M2661" s="12" t="s">
        <v>587</v>
      </c>
      <c r="N2661" s="12" t="s">
        <v>10454</v>
      </c>
      <c r="O2661" s="26" t="s">
        <v>13162</v>
      </c>
      <c r="P2661" s="26" t="s">
        <v>13163</v>
      </c>
      <c r="Q2661" s="25" t="s">
        <v>10495</v>
      </c>
      <c r="R2661" s="26" t="s">
        <v>13164</v>
      </c>
      <c r="S2661" s="15" t="s">
        <v>13165</v>
      </c>
      <c r="T2661" s="52">
        <v>0</v>
      </c>
      <c r="U2661" s="22" t="s">
        <v>13166</v>
      </c>
      <c r="V2661" s="18" t="str">
        <f>+Sitio_Publico[[#This Row],[idcoleccion]]&amp;"-"&amp;Sitio_Publico[[#This Row],[id]]</f>
        <v>000-2660</v>
      </c>
      <c r="W2661" s="18">
        <f>+VLOOKUP(Sitio_Publico[[#This Row],[territorio]],Estructura!$AE$4:$AH$1067,4,0)</f>
        <v>30001107</v>
      </c>
      <c r="X2661" s="18" t="str">
        <f>+VLOOKUP(Sitio_Publico[[#This Row],[tema]],Estructura!$G$4:$J$532,4,0)</f>
        <v>T-2</v>
      </c>
      <c r="Y2661" s="18" t="str">
        <f>+VLOOKUP(Sitio_Publico[[#This Row],[contenido]],Estructura!$L$4:$O$473,4,0)</f>
        <v>C-17</v>
      </c>
      <c r="Z2661" s="18" t="str">
        <f>+VLOOKUP(Sitio_Publico[[#This Row],[Filtro Integrado]],Estructura!$U$4:$W$529,3,0)</f>
        <v>FI-0</v>
      </c>
      <c r="AA2661" s="18" t="str">
        <f>+VLOOKUP(Sitio_Publico[[#This Row],[Muestra]],Estructura!$Y$4:$AB$483,4,0)</f>
        <v>M-000162</v>
      </c>
    </row>
    <row r="2662" spans="1:27" ht="40.799999999999997" x14ac:dyDescent="0.3">
      <c r="A2662" s="16">
        <f t="shared" si="41"/>
        <v>2661</v>
      </c>
      <c r="B2662" s="47" t="s">
        <v>15118</v>
      </c>
      <c r="C2662" s="13" t="s">
        <v>10447</v>
      </c>
      <c r="D2662" s="13" t="s">
        <v>10448</v>
      </c>
      <c r="E2662" s="44">
        <v>9109</v>
      </c>
      <c r="F2662" s="13" t="s">
        <v>10449</v>
      </c>
      <c r="G2662" s="23" t="s">
        <v>10473</v>
      </c>
      <c r="H2662" s="42" t="s">
        <v>458</v>
      </c>
      <c r="I2662" s="28" t="s">
        <v>224</v>
      </c>
      <c r="J2662" s="12" t="s">
        <v>393</v>
      </c>
      <c r="K2662" s="28" t="s">
        <v>10473</v>
      </c>
      <c r="L2662" s="12" t="s">
        <v>10474</v>
      </c>
      <c r="M2662" s="12" t="s">
        <v>10453</v>
      </c>
      <c r="N2662" s="12" t="s">
        <v>10454</v>
      </c>
      <c r="O2662" s="26" t="s">
        <v>13167</v>
      </c>
      <c r="P2662" s="26" t="s">
        <v>13168</v>
      </c>
      <c r="Q2662" s="25" t="s">
        <v>10495</v>
      </c>
      <c r="R2662" s="26" t="s">
        <v>11020</v>
      </c>
      <c r="S2662" s="15" t="s">
        <v>13169</v>
      </c>
      <c r="T2662" s="52">
        <v>0</v>
      </c>
      <c r="U2662" s="22" t="s">
        <v>10969</v>
      </c>
      <c r="V2662" s="18" t="str">
        <f>+Sitio_Publico[[#This Row],[idcoleccion]]&amp;"-"&amp;Sitio_Publico[[#This Row],[id]]</f>
        <v>000-2661</v>
      </c>
      <c r="W2662" s="18">
        <f>+VLOOKUP(Sitio_Publico[[#This Row],[territorio]],Estructura!$AE$4:$AH$1067,4,0)</f>
        <v>30009109</v>
      </c>
      <c r="X2662" s="18" t="str">
        <f>+VLOOKUP(Sitio_Publico[[#This Row],[tema]],Estructura!$G$4:$J$532,4,0)</f>
        <v>T-2</v>
      </c>
      <c r="Y2662" s="18" t="str">
        <f>+VLOOKUP(Sitio_Publico[[#This Row],[contenido]],Estructura!$L$4:$O$473,4,0)</f>
        <v>C-18</v>
      </c>
      <c r="Z2662" s="18" t="str">
        <f>+VLOOKUP(Sitio_Publico[[#This Row],[Filtro Integrado]],Estructura!$U$4:$W$529,3,0)</f>
        <v>FI-0</v>
      </c>
      <c r="AA2662" s="18" t="str">
        <f>+VLOOKUP(Sitio_Publico[[#This Row],[Muestra]],Estructura!$Y$4:$AB$483,4,0)</f>
        <v>M-000160</v>
      </c>
    </row>
    <row r="2663" spans="1:27" ht="40.799999999999997" x14ac:dyDescent="0.3">
      <c r="A2663" s="16">
        <f t="shared" si="41"/>
        <v>2662</v>
      </c>
      <c r="B2663" s="47" t="s">
        <v>15118</v>
      </c>
      <c r="C2663" s="13" t="s">
        <v>10447</v>
      </c>
      <c r="D2663" s="13" t="s">
        <v>10448</v>
      </c>
      <c r="E2663" s="44">
        <v>10403</v>
      </c>
      <c r="F2663" s="13" t="s">
        <v>10449</v>
      </c>
      <c r="G2663" s="23" t="s">
        <v>10473</v>
      </c>
      <c r="H2663" s="42" t="s">
        <v>458</v>
      </c>
      <c r="I2663" s="28" t="s">
        <v>276</v>
      </c>
      <c r="J2663" s="12" t="s">
        <v>393</v>
      </c>
      <c r="K2663" s="28" t="s">
        <v>10473</v>
      </c>
      <c r="L2663" s="12" t="s">
        <v>10474</v>
      </c>
      <c r="M2663" s="12" t="s">
        <v>10453</v>
      </c>
      <c r="N2663" s="12" t="s">
        <v>10454</v>
      </c>
      <c r="O2663" s="26" t="s">
        <v>13170</v>
      </c>
      <c r="P2663" s="26" t="s">
        <v>13171</v>
      </c>
      <c r="Q2663" s="25" t="s">
        <v>10495</v>
      </c>
      <c r="R2663" s="26" t="s">
        <v>13172</v>
      </c>
      <c r="S2663" s="15" t="s">
        <v>13173</v>
      </c>
      <c r="T2663" s="52">
        <v>0</v>
      </c>
      <c r="U2663" s="22" t="s">
        <v>13174</v>
      </c>
      <c r="V2663" s="18" t="str">
        <f>+Sitio_Publico[[#This Row],[idcoleccion]]&amp;"-"&amp;Sitio_Publico[[#This Row],[id]]</f>
        <v>000-2662</v>
      </c>
      <c r="W2663" s="18">
        <f>+VLOOKUP(Sitio_Publico[[#This Row],[territorio]],Estructura!$AE$4:$AH$1067,4,0)</f>
        <v>30010403</v>
      </c>
      <c r="X2663" s="18" t="str">
        <f>+VLOOKUP(Sitio_Publico[[#This Row],[tema]],Estructura!$G$4:$J$532,4,0)</f>
        <v>T-2</v>
      </c>
      <c r="Y2663" s="18" t="str">
        <f>+VLOOKUP(Sitio_Publico[[#This Row],[contenido]],Estructura!$L$4:$O$473,4,0)</f>
        <v>C-18</v>
      </c>
      <c r="Z2663" s="18" t="str">
        <f>+VLOOKUP(Sitio_Publico[[#This Row],[Filtro Integrado]],Estructura!$U$4:$W$529,3,0)</f>
        <v>FI-0</v>
      </c>
      <c r="AA2663" s="18" t="str">
        <f>+VLOOKUP(Sitio_Publico[[#This Row],[Muestra]],Estructura!$Y$4:$AB$483,4,0)</f>
        <v>M-000160</v>
      </c>
    </row>
    <row r="2664" spans="1:27" ht="51" x14ac:dyDescent="0.3">
      <c r="A2664" s="16">
        <f t="shared" si="41"/>
        <v>2663</v>
      </c>
      <c r="B2664" s="47" t="s">
        <v>15118</v>
      </c>
      <c r="C2664" s="13" t="s">
        <v>10447</v>
      </c>
      <c r="D2664" s="13" t="s">
        <v>10448</v>
      </c>
      <c r="E2664" s="44">
        <v>2302</v>
      </c>
      <c r="F2664" s="13" t="s">
        <v>10449</v>
      </c>
      <c r="G2664" s="23" t="s">
        <v>10450</v>
      </c>
      <c r="H2664" s="42" t="s">
        <v>458</v>
      </c>
      <c r="I2664" s="28" t="s">
        <v>40</v>
      </c>
      <c r="J2664" s="12" t="s">
        <v>393</v>
      </c>
      <c r="K2664" s="28" t="s">
        <v>10486</v>
      </c>
      <c r="L2664" s="12" t="s">
        <v>10452</v>
      </c>
      <c r="M2664" s="12" t="s">
        <v>10453</v>
      </c>
      <c r="N2664" s="12" t="s">
        <v>10454</v>
      </c>
      <c r="O2664" s="26" t="s">
        <v>13175</v>
      </c>
      <c r="P2664" s="26" t="s">
        <v>13176</v>
      </c>
      <c r="Q2664" s="25" t="s">
        <v>456</v>
      </c>
      <c r="R2664" s="26" t="s">
        <v>13177</v>
      </c>
      <c r="S2664" s="15" t="s">
        <v>13178</v>
      </c>
      <c r="T2664" s="52">
        <v>0</v>
      </c>
      <c r="U2664" s="22" t="s">
        <v>11947</v>
      </c>
      <c r="V2664" s="18" t="str">
        <f>+Sitio_Publico[[#This Row],[idcoleccion]]&amp;"-"&amp;Sitio_Publico[[#This Row],[id]]</f>
        <v>000-2663</v>
      </c>
      <c r="W2664" s="18">
        <f>+VLOOKUP(Sitio_Publico[[#This Row],[territorio]],Estructura!$AE$4:$AH$1067,4,0)</f>
        <v>30002302</v>
      </c>
      <c r="X2664" s="18" t="str">
        <f>+VLOOKUP(Sitio_Publico[[#This Row],[tema]],Estructura!$G$4:$J$532,4,0)</f>
        <v>T-2</v>
      </c>
      <c r="Y2664" s="18" t="str">
        <f>+VLOOKUP(Sitio_Publico[[#This Row],[contenido]],Estructura!$L$4:$O$473,4,0)</f>
        <v>C-15</v>
      </c>
      <c r="Z2664" s="18" t="str">
        <f>+VLOOKUP(Sitio_Publico[[#This Row],[Filtro Integrado]],Estructura!$U$4:$W$529,3,0)</f>
        <v>FI-0</v>
      </c>
      <c r="AA2664" s="18" t="str">
        <f>+VLOOKUP(Sitio_Publico[[#This Row],[Muestra]],Estructura!$Y$4:$AB$483,4,0)</f>
        <v>M-000161</v>
      </c>
    </row>
    <row r="2665" spans="1:27" ht="51" x14ac:dyDescent="0.3">
      <c r="A2665" s="16">
        <f t="shared" si="41"/>
        <v>2664</v>
      </c>
      <c r="B2665" s="47" t="s">
        <v>15118</v>
      </c>
      <c r="C2665" s="13" t="s">
        <v>10447</v>
      </c>
      <c r="D2665" s="13" t="s">
        <v>10448</v>
      </c>
      <c r="E2665" s="44">
        <v>8206</v>
      </c>
      <c r="F2665" s="13" t="s">
        <v>10449</v>
      </c>
      <c r="G2665" s="23" t="s">
        <v>10466</v>
      </c>
      <c r="H2665" s="42" t="s">
        <v>458</v>
      </c>
      <c r="I2665" s="28" t="s">
        <v>179</v>
      </c>
      <c r="J2665" s="12" t="s">
        <v>393</v>
      </c>
      <c r="K2665" s="28" t="s">
        <v>10524</v>
      </c>
      <c r="L2665" s="12" t="s">
        <v>10452</v>
      </c>
      <c r="M2665" s="12" t="s">
        <v>10453</v>
      </c>
      <c r="N2665" s="12" t="s">
        <v>10454</v>
      </c>
      <c r="O2665" s="26" t="s">
        <v>13179</v>
      </c>
      <c r="P2665" s="26" t="s">
        <v>13180</v>
      </c>
      <c r="Q2665" s="25" t="s">
        <v>456</v>
      </c>
      <c r="R2665" s="26" t="s">
        <v>13181</v>
      </c>
      <c r="S2665" s="15" t="s">
        <v>13182</v>
      </c>
      <c r="T2665" s="52">
        <v>0</v>
      </c>
      <c r="U2665" s="22" t="s">
        <v>13183</v>
      </c>
      <c r="V2665" s="18" t="str">
        <f>+Sitio_Publico[[#This Row],[idcoleccion]]&amp;"-"&amp;Sitio_Publico[[#This Row],[id]]</f>
        <v>000-2664</v>
      </c>
      <c r="W2665" s="18">
        <f>+VLOOKUP(Sitio_Publico[[#This Row],[territorio]],Estructura!$AE$4:$AH$1067,4,0)</f>
        <v>30008206</v>
      </c>
      <c r="X2665" s="18" t="str">
        <f>+VLOOKUP(Sitio_Publico[[#This Row],[tema]],Estructura!$G$4:$J$532,4,0)</f>
        <v>T-2</v>
      </c>
      <c r="Y2665" s="18" t="str">
        <f>+VLOOKUP(Sitio_Publico[[#This Row],[contenido]],Estructura!$L$4:$O$473,4,0)</f>
        <v>C-17</v>
      </c>
      <c r="Z2665" s="18" t="str">
        <f>+VLOOKUP(Sitio_Publico[[#This Row],[Filtro Integrado]],Estructura!$U$4:$W$529,3,0)</f>
        <v>FI-0</v>
      </c>
      <c r="AA2665" s="18" t="str">
        <f>+VLOOKUP(Sitio_Publico[[#This Row],[Muestra]],Estructura!$Y$4:$AB$483,4,0)</f>
        <v>M-00048</v>
      </c>
    </row>
    <row r="2666" spans="1:27" ht="40.799999999999997" x14ac:dyDescent="0.3">
      <c r="A2666" s="16">
        <f t="shared" si="41"/>
        <v>2665</v>
      </c>
      <c r="B2666" s="47" t="s">
        <v>15118</v>
      </c>
      <c r="C2666" s="13" t="s">
        <v>10447</v>
      </c>
      <c r="D2666" s="13" t="s">
        <v>10448</v>
      </c>
      <c r="E2666" s="44">
        <v>1107</v>
      </c>
      <c r="F2666" s="13" t="s">
        <v>10449</v>
      </c>
      <c r="G2666" s="23" t="s">
        <v>10473</v>
      </c>
      <c r="H2666" s="42" t="s">
        <v>458</v>
      </c>
      <c r="I2666" s="28" t="s">
        <v>27</v>
      </c>
      <c r="J2666" s="12" t="s">
        <v>393</v>
      </c>
      <c r="K2666" s="28" t="s">
        <v>10473</v>
      </c>
      <c r="L2666" s="12" t="s">
        <v>10452</v>
      </c>
      <c r="M2666" s="12" t="s">
        <v>10453</v>
      </c>
      <c r="N2666" s="12" t="s">
        <v>10454</v>
      </c>
      <c r="O2666" s="26" t="s">
        <v>13184</v>
      </c>
      <c r="P2666" s="26" t="s">
        <v>13185</v>
      </c>
      <c r="Q2666" s="25" t="s">
        <v>456</v>
      </c>
      <c r="R2666" s="26" t="s">
        <v>13186</v>
      </c>
      <c r="S2666" s="15" t="s">
        <v>13187</v>
      </c>
      <c r="T2666" s="52">
        <v>0</v>
      </c>
      <c r="U2666" s="22" t="s">
        <v>13188</v>
      </c>
      <c r="V2666" s="18" t="str">
        <f>+Sitio_Publico[[#This Row],[idcoleccion]]&amp;"-"&amp;Sitio_Publico[[#This Row],[id]]</f>
        <v>000-2665</v>
      </c>
      <c r="W2666" s="18">
        <f>+VLOOKUP(Sitio_Publico[[#This Row],[territorio]],Estructura!$AE$4:$AH$1067,4,0)</f>
        <v>30001107</v>
      </c>
      <c r="X2666" s="18" t="str">
        <f>+VLOOKUP(Sitio_Publico[[#This Row],[tema]],Estructura!$G$4:$J$532,4,0)</f>
        <v>T-2</v>
      </c>
      <c r="Y2666" s="18" t="str">
        <f>+VLOOKUP(Sitio_Publico[[#This Row],[contenido]],Estructura!$L$4:$O$473,4,0)</f>
        <v>C-18</v>
      </c>
      <c r="Z2666" s="18" t="str">
        <f>+VLOOKUP(Sitio_Publico[[#This Row],[Filtro Integrado]],Estructura!$U$4:$W$529,3,0)</f>
        <v>FI-0</v>
      </c>
      <c r="AA2666" s="18" t="str">
        <f>+VLOOKUP(Sitio_Publico[[#This Row],[Muestra]],Estructura!$Y$4:$AB$483,4,0)</f>
        <v>M-000160</v>
      </c>
    </row>
    <row r="2667" spans="1:27" ht="51" x14ac:dyDescent="0.3">
      <c r="A2667" s="16">
        <f t="shared" si="41"/>
        <v>2666</v>
      </c>
      <c r="B2667" s="47" t="s">
        <v>15118</v>
      </c>
      <c r="C2667" s="13" t="s">
        <v>10447</v>
      </c>
      <c r="D2667" s="13" t="s">
        <v>10448</v>
      </c>
      <c r="E2667" s="44">
        <v>7106</v>
      </c>
      <c r="F2667" s="13" t="s">
        <v>10449</v>
      </c>
      <c r="G2667" s="23" t="s">
        <v>10450</v>
      </c>
      <c r="H2667" s="42" t="s">
        <v>458</v>
      </c>
      <c r="I2667" s="28" t="s">
        <v>137</v>
      </c>
      <c r="J2667" s="12" t="s">
        <v>393</v>
      </c>
      <c r="K2667" s="28" t="s">
        <v>10486</v>
      </c>
      <c r="L2667" s="12" t="s">
        <v>10452</v>
      </c>
      <c r="M2667" s="12" t="s">
        <v>10453</v>
      </c>
      <c r="N2667" s="12" t="s">
        <v>10454</v>
      </c>
      <c r="O2667" s="26" t="s">
        <v>13189</v>
      </c>
      <c r="P2667" s="26" t="s">
        <v>13190</v>
      </c>
      <c r="Q2667" s="25" t="s">
        <v>456</v>
      </c>
      <c r="R2667" s="26" t="s">
        <v>13191</v>
      </c>
      <c r="S2667" s="15" t="s">
        <v>13192</v>
      </c>
      <c r="T2667" s="52">
        <v>0</v>
      </c>
      <c r="U2667" s="22" t="s">
        <v>13193</v>
      </c>
      <c r="V2667" s="18" t="str">
        <f>+Sitio_Publico[[#This Row],[idcoleccion]]&amp;"-"&amp;Sitio_Publico[[#This Row],[id]]</f>
        <v>000-2666</v>
      </c>
      <c r="W2667" s="18">
        <f>+VLOOKUP(Sitio_Publico[[#This Row],[territorio]],Estructura!$AE$4:$AH$1067,4,0)</f>
        <v>30007106</v>
      </c>
      <c r="X2667" s="18" t="str">
        <f>+VLOOKUP(Sitio_Publico[[#This Row],[tema]],Estructura!$G$4:$J$532,4,0)</f>
        <v>T-2</v>
      </c>
      <c r="Y2667" s="18" t="str">
        <f>+VLOOKUP(Sitio_Publico[[#This Row],[contenido]],Estructura!$L$4:$O$473,4,0)</f>
        <v>C-15</v>
      </c>
      <c r="Z2667" s="18" t="str">
        <f>+VLOOKUP(Sitio_Publico[[#This Row],[Filtro Integrado]],Estructura!$U$4:$W$529,3,0)</f>
        <v>FI-0</v>
      </c>
      <c r="AA2667" s="18" t="str">
        <f>+VLOOKUP(Sitio_Publico[[#This Row],[Muestra]],Estructura!$Y$4:$AB$483,4,0)</f>
        <v>M-000161</v>
      </c>
    </row>
    <row r="2668" spans="1:27" ht="51" x14ac:dyDescent="0.3">
      <c r="A2668" s="16">
        <f t="shared" si="41"/>
        <v>2667</v>
      </c>
      <c r="B2668" s="47" t="s">
        <v>15118</v>
      </c>
      <c r="C2668" s="13" t="s">
        <v>10447</v>
      </c>
      <c r="D2668" s="13" t="s">
        <v>10448</v>
      </c>
      <c r="E2668" s="44">
        <v>13604</v>
      </c>
      <c r="F2668" s="13" t="s">
        <v>10449</v>
      </c>
      <c r="G2668" s="23" t="s">
        <v>10450</v>
      </c>
      <c r="H2668" s="42" t="s">
        <v>458</v>
      </c>
      <c r="I2668" s="28" t="s">
        <v>346</v>
      </c>
      <c r="J2668" s="12" t="s">
        <v>393</v>
      </c>
      <c r="K2668" s="28" t="s">
        <v>10486</v>
      </c>
      <c r="L2668" s="12" t="s">
        <v>10452</v>
      </c>
      <c r="M2668" s="12" t="s">
        <v>10453</v>
      </c>
      <c r="N2668" s="12" t="s">
        <v>10454</v>
      </c>
      <c r="O2668" s="26" t="s">
        <v>13194</v>
      </c>
      <c r="P2668" s="26" t="s">
        <v>13195</v>
      </c>
      <c r="Q2668" s="25" t="s">
        <v>456</v>
      </c>
      <c r="R2668" s="26" t="s">
        <v>13196</v>
      </c>
      <c r="S2668" s="15" t="s">
        <v>13197</v>
      </c>
      <c r="T2668" s="52">
        <v>0</v>
      </c>
      <c r="U2668" s="22" t="s">
        <v>7646</v>
      </c>
      <c r="V2668" s="18" t="str">
        <f>+Sitio_Publico[[#This Row],[idcoleccion]]&amp;"-"&amp;Sitio_Publico[[#This Row],[id]]</f>
        <v>000-2667</v>
      </c>
      <c r="W2668" s="18">
        <f>+VLOOKUP(Sitio_Publico[[#This Row],[territorio]],Estructura!$AE$4:$AH$1067,4,0)</f>
        <v>30013604</v>
      </c>
      <c r="X2668" s="18" t="str">
        <f>+VLOOKUP(Sitio_Publico[[#This Row],[tema]],Estructura!$G$4:$J$532,4,0)</f>
        <v>T-2</v>
      </c>
      <c r="Y2668" s="18" t="str">
        <f>+VLOOKUP(Sitio_Publico[[#This Row],[contenido]],Estructura!$L$4:$O$473,4,0)</f>
        <v>C-15</v>
      </c>
      <c r="Z2668" s="18" t="str">
        <f>+VLOOKUP(Sitio_Publico[[#This Row],[Filtro Integrado]],Estructura!$U$4:$W$529,3,0)</f>
        <v>FI-0</v>
      </c>
      <c r="AA2668" s="18" t="str">
        <f>+VLOOKUP(Sitio_Publico[[#This Row],[Muestra]],Estructura!$Y$4:$AB$483,4,0)</f>
        <v>M-000161</v>
      </c>
    </row>
    <row r="2669" spans="1:27" ht="40.799999999999997" x14ac:dyDescent="0.3">
      <c r="A2669" s="16">
        <f t="shared" si="41"/>
        <v>2668</v>
      </c>
      <c r="B2669" s="47" t="s">
        <v>15118</v>
      </c>
      <c r="C2669" s="13" t="s">
        <v>10447</v>
      </c>
      <c r="D2669" s="13" t="s">
        <v>10448</v>
      </c>
      <c r="E2669" s="44">
        <v>7110</v>
      </c>
      <c r="F2669" s="13" t="s">
        <v>10449</v>
      </c>
      <c r="G2669" s="23" t="s">
        <v>10473</v>
      </c>
      <c r="H2669" s="42" t="s">
        <v>458</v>
      </c>
      <c r="I2669" s="28" t="s">
        <v>141</v>
      </c>
      <c r="J2669" s="12" t="s">
        <v>393</v>
      </c>
      <c r="K2669" s="28" t="s">
        <v>10473</v>
      </c>
      <c r="L2669" s="12" t="s">
        <v>10452</v>
      </c>
      <c r="M2669" s="12" t="s">
        <v>10453</v>
      </c>
      <c r="N2669" s="12" t="s">
        <v>10454</v>
      </c>
      <c r="O2669" s="26" t="s">
        <v>13198</v>
      </c>
      <c r="P2669" s="26" t="s">
        <v>13199</v>
      </c>
      <c r="Q2669" s="25" t="s">
        <v>456</v>
      </c>
      <c r="R2669" s="26" t="s">
        <v>13200</v>
      </c>
      <c r="S2669" s="15" t="s">
        <v>13201</v>
      </c>
      <c r="T2669" s="52">
        <v>0</v>
      </c>
      <c r="U2669" s="22" t="s">
        <v>13202</v>
      </c>
      <c r="V2669" s="18" t="str">
        <f>+Sitio_Publico[[#This Row],[idcoleccion]]&amp;"-"&amp;Sitio_Publico[[#This Row],[id]]</f>
        <v>000-2668</v>
      </c>
      <c r="W2669" s="18">
        <f>+VLOOKUP(Sitio_Publico[[#This Row],[territorio]],Estructura!$AE$4:$AH$1067,4,0)</f>
        <v>30007110</v>
      </c>
      <c r="X2669" s="18" t="str">
        <f>+VLOOKUP(Sitio_Publico[[#This Row],[tema]],Estructura!$G$4:$J$532,4,0)</f>
        <v>T-2</v>
      </c>
      <c r="Y2669" s="18" t="str">
        <f>+VLOOKUP(Sitio_Publico[[#This Row],[contenido]],Estructura!$L$4:$O$473,4,0)</f>
        <v>C-18</v>
      </c>
      <c r="Z2669" s="18" t="str">
        <f>+VLOOKUP(Sitio_Publico[[#This Row],[Filtro Integrado]],Estructura!$U$4:$W$529,3,0)</f>
        <v>FI-0</v>
      </c>
      <c r="AA2669" s="18" t="str">
        <f>+VLOOKUP(Sitio_Publico[[#This Row],[Muestra]],Estructura!$Y$4:$AB$483,4,0)</f>
        <v>M-000160</v>
      </c>
    </row>
    <row r="2670" spans="1:27" ht="51" x14ac:dyDescent="0.3">
      <c r="A2670" s="16">
        <f t="shared" si="41"/>
        <v>2669</v>
      </c>
      <c r="B2670" s="47" t="s">
        <v>15118</v>
      </c>
      <c r="C2670" s="13" t="s">
        <v>10447</v>
      </c>
      <c r="D2670" s="13" t="s">
        <v>10448</v>
      </c>
      <c r="E2670" s="44">
        <v>8206</v>
      </c>
      <c r="F2670" s="13" t="s">
        <v>10449</v>
      </c>
      <c r="G2670" s="23" t="s">
        <v>10450</v>
      </c>
      <c r="H2670" s="42" t="s">
        <v>458</v>
      </c>
      <c r="I2670" s="28" t="s">
        <v>179</v>
      </c>
      <c r="J2670" s="12" t="s">
        <v>393</v>
      </c>
      <c r="K2670" s="28" t="s">
        <v>10486</v>
      </c>
      <c r="L2670" s="12" t="s">
        <v>10452</v>
      </c>
      <c r="M2670" s="12" t="s">
        <v>10453</v>
      </c>
      <c r="N2670" s="12" t="s">
        <v>10454</v>
      </c>
      <c r="O2670" s="26" t="s">
        <v>13203</v>
      </c>
      <c r="P2670" s="26" t="s">
        <v>13204</v>
      </c>
      <c r="Q2670" s="25" t="s">
        <v>456</v>
      </c>
      <c r="R2670" s="26" t="s">
        <v>13205</v>
      </c>
      <c r="S2670" s="15" t="s">
        <v>13206</v>
      </c>
      <c r="T2670" s="52">
        <v>0</v>
      </c>
      <c r="U2670" s="22" t="s">
        <v>13207</v>
      </c>
      <c r="V2670" s="18" t="str">
        <f>+Sitio_Publico[[#This Row],[idcoleccion]]&amp;"-"&amp;Sitio_Publico[[#This Row],[id]]</f>
        <v>000-2669</v>
      </c>
      <c r="W2670" s="18">
        <f>+VLOOKUP(Sitio_Publico[[#This Row],[territorio]],Estructura!$AE$4:$AH$1067,4,0)</f>
        <v>30008206</v>
      </c>
      <c r="X2670" s="18" t="str">
        <f>+VLOOKUP(Sitio_Publico[[#This Row],[tema]],Estructura!$G$4:$J$532,4,0)</f>
        <v>T-2</v>
      </c>
      <c r="Y2670" s="18" t="str">
        <f>+VLOOKUP(Sitio_Publico[[#This Row],[contenido]],Estructura!$L$4:$O$473,4,0)</f>
        <v>C-15</v>
      </c>
      <c r="Z2670" s="18" t="str">
        <f>+VLOOKUP(Sitio_Publico[[#This Row],[Filtro Integrado]],Estructura!$U$4:$W$529,3,0)</f>
        <v>FI-0</v>
      </c>
      <c r="AA2670" s="18" t="str">
        <f>+VLOOKUP(Sitio_Publico[[#This Row],[Muestra]],Estructura!$Y$4:$AB$483,4,0)</f>
        <v>M-000161</v>
      </c>
    </row>
    <row r="2671" spans="1:27" ht="51" x14ac:dyDescent="0.3">
      <c r="A2671" s="16">
        <f t="shared" si="41"/>
        <v>2670</v>
      </c>
      <c r="B2671" s="47" t="s">
        <v>15118</v>
      </c>
      <c r="C2671" s="13" t="s">
        <v>10447</v>
      </c>
      <c r="D2671" s="13" t="s">
        <v>10448</v>
      </c>
      <c r="E2671" s="44">
        <v>10105</v>
      </c>
      <c r="F2671" s="13" t="s">
        <v>10449</v>
      </c>
      <c r="G2671" s="23" t="s">
        <v>10459</v>
      </c>
      <c r="H2671" s="42" t="s">
        <v>458</v>
      </c>
      <c r="I2671" s="28" t="s">
        <v>252</v>
      </c>
      <c r="J2671" s="12" t="s">
        <v>393</v>
      </c>
      <c r="K2671" s="28" t="s">
        <v>10459</v>
      </c>
      <c r="L2671" s="12" t="s">
        <v>10474</v>
      </c>
      <c r="M2671" s="12" t="s">
        <v>10453</v>
      </c>
      <c r="N2671" s="12" t="s">
        <v>10454</v>
      </c>
      <c r="O2671" s="26" t="s">
        <v>13208</v>
      </c>
      <c r="P2671" s="26" t="s">
        <v>13209</v>
      </c>
      <c r="Q2671" s="25" t="s">
        <v>10482</v>
      </c>
      <c r="R2671" s="26" t="s">
        <v>13210</v>
      </c>
      <c r="S2671" s="15" t="s">
        <v>13211</v>
      </c>
      <c r="T2671" s="52">
        <v>0</v>
      </c>
      <c r="U2671" s="22" t="s">
        <v>13212</v>
      </c>
      <c r="V2671" s="18" t="str">
        <f>+Sitio_Publico[[#This Row],[idcoleccion]]&amp;"-"&amp;Sitio_Publico[[#This Row],[id]]</f>
        <v>000-2670</v>
      </c>
      <c r="W2671" s="18">
        <f>+VLOOKUP(Sitio_Publico[[#This Row],[territorio]],Estructura!$AE$4:$AH$1067,4,0)</f>
        <v>30010105</v>
      </c>
      <c r="X2671" s="18" t="str">
        <f>+VLOOKUP(Sitio_Publico[[#This Row],[tema]],Estructura!$G$4:$J$532,4,0)</f>
        <v>T-2</v>
      </c>
      <c r="Y2671" s="18" t="str">
        <f>+VLOOKUP(Sitio_Publico[[#This Row],[contenido]],Estructura!$L$4:$O$473,4,0)</f>
        <v>C-16</v>
      </c>
      <c r="Z2671" s="18" t="str">
        <f>+VLOOKUP(Sitio_Publico[[#This Row],[Filtro Integrado]],Estructura!$U$4:$W$529,3,0)</f>
        <v>FI-0</v>
      </c>
      <c r="AA2671" s="18" t="str">
        <f>+VLOOKUP(Sitio_Publico[[#This Row],[Muestra]],Estructura!$Y$4:$AB$483,4,0)</f>
        <v>M-000159</v>
      </c>
    </row>
    <row r="2672" spans="1:27" ht="40.799999999999997" x14ac:dyDescent="0.3">
      <c r="A2672" s="16">
        <f t="shared" si="41"/>
        <v>2671</v>
      </c>
      <c r="B2672" s="47" t="s">
        <v>15118</v>
      </c>
      <c r="C2672" s="13" t="s">
        <v>10447</v>
      </c>
      <c r="D2672" s="13" t="s">
        <v>10448</v>
      </c>
      <c r="E2672" s="44">
        <v>1401</v>
      </c>
      <c r="F2672" s="13" t="s">
        <v>10449</v>
      </c>
      <c r="G2672" s="23" t="s">
        <v>10883</v>
      </c>
      <c r="H2672" s="42" t="s">
        <v>458</v>
      </c>
      <c r="I2672" s="28" t="s">
        <v>28</v>
      </c>
      <c r="J2672" s="12" t="s">
        <v>393</v>
      </c>
      <c r="K2672" s="28" t="s">
        <v>10883</v>
      </c>
      <c r="L2672" s="12" t="s">
        <v>10452</v>
      </c>
      <c r="M2672" s="12" t="s">
        <v>10453</v>
      </c>
      <c r="N2672" s="12" t="s">
        <v>10454</v>
      </c>
      <c r="O2672" s="26" t="s">
        <v>13213</v>
      </c>
      <c r="P2672" s="26" t="s">
        <v>13214</v>
      </c>
      <c r="Q2672" s="25" t="s">
        <v>456</v>
      </c>
      <c r="R2672" s="26" t="s">
        <v>13215</v>
      </c>
      <c r="S2672" s="15" t="s">
        <v>13216</v>
      </c>
      <c r="T2672" s="52">
        <v>0</v>
      </c>
      <c r="U2672" s="22" t="s">
        <v>6039</v>
      </c>
      <c r="V2672" s="18" t="str">
        <f>+Sitio_Publico[[#This Row],[idcoleccion]]&amp;"-"&amp;Sitio_Publico[[#This Row],[id]]</f>
        <v>000-2671</v>
      </c>
      <c r="W2672" s="18">
        <f>+VLOOKUP(Sitio_Publico[[#This Row],[territorio]],Estructura!$AE$4:$AH$1067,4,0)</f>
        <v>30001401</v>
      </c>
      <c r="X2672" s="18" t="str">
        <f>+VLOOKUP(Sitio_Publico[[#This Row],[tema]],Estructura!$G$4:$J$532,4,0)</f>
        <v>T-2</v>
      </c>
      <c r="Y2672" s="18" t="str">
        <f>+VLOOKUP(Sitio_Publico[[#This Row],[contenido]],Estructura!$L$4:$O$473,4,0)</f>
        <v>C-19</v>
      </c>
      <c r="Z2672" s="18" t="str">
        <f>+VLOOKUP(Sitio_Publico[[#This Row],[Filtro Integrado]],Estructura!$U$4:$W$529,3,0)</f>
        <v>FI-0</v>
      </c>
      <c r="AA2672" s="18" t="str">
        <f>+VLOOKUP(Sitio_Publico[[#This Row],[Muestra]],Estructura!$Y$4:$AB$483,4,0)</f>
        <v>M-000164</v>
      </c>
    </row>
    <row r="2673" spans="1:27" ht="40.799999999999997" x14ac:dyDescent="0.3">
      <c r="A2673" s="16">
        <f t="shared" si="41"/>
        <v>2672</v>
      </c>
      <c r="B2673" s="47" t="s">
        <v>15118</v>
      </c>
      <c r="C2673" s="13" t="s">
        <v>10447</v>
      </c>
      <c r="D2673" s="13" t="s">
        <v>10448</v>
      </c>
      <c r="E2673" s="44">
        <v>7306</v>
      </c>
      <c r="F2673" s="13" t="s">
        <v>10449</v>
      </c>
      <c r="G2673" s="23" t="s">
        <v>10473</v>
      </c>
      <c r="H2673" s="42" t="s">
        <v>458</v>
      </c>
      <c r="I2673" s="28" t="s">
        <v>150</v>
      </c>
      <c r="J2673" s="12" t="s">
        <v>393</v>
      </c>
      <c r="K2673" s="28" t="s">
        <v>10473</v>
      </c>
      <c r="L2673" s="12" t="s">
        <v>10474</v>
      </c>
      <c r="M2673" s="12" t="s">
        <v>10453</v>
      </c>
      <c r="N2673" s="12" t="s">
        <v>10454</v>
      </c>
      <c r="O2673" s="26" t="s">
        <v>13217</v>
      </c>
      <c r="P2673" s="26" t="s">
        <v>13218</v>
      </c>
      <c r="Q2673" s="25" t="s">
        <v>10495</v>
      </c>
      <c r="R2673" s="26" t="s">
        <v>13219</v>
      </c>
      <c r="S2673" s="15" t="s">
        <v>13220</v>
      </c>
      <c r="T2673" s="52">
        <v>0</v>
      </c>
      <c r="U2673" s="22" t="s">
        <v>11027</v>
      </c>
      <c r="V2673" s="18" t="str">
        <f>+Sitio_Publico[[#This Row],[idcoleccion]]&amp;"-"&amp;Sitio_Publico[[#This Row],[id]]</f>
        <v>000-2672</v>
      </c>
      <c r="W2673" s="18">
        <f>+VLOOKUP(Sitio_Publico[[#This Row],[territorio]],Estructura!$AE$4:$AH$1067,4,0)</f>
        <v>30007306</v>
      </c>
      <c r="X2673" s="18" t="str">
        <f>+VLOOKUP(Sitio_Publico[[#This Row],[tema]],Estructura!$G$4:$J$532,4,0)</f>
        <v>T-2</v>
      </c>
      <c r="Y2673" s="18" t="str">
        <f>+VLOOKUP(Sitio_Publico[[#This Row],[contenido]],Estructura!$L$4:$O$473,4,0)</f>
        <v>C-18</v>
      </c>
      <c r="Z2673" s="18" t="str">
        <f>+VLOOKUP(Sitio_Publico[[#This Row],[Filtro Integrado]],Estructura!$U$4:$W$529,3,0)</f>
        <v>FI-0</v>
      </c>
      <c r="AA2673" s="18" t="str">
        <f>+VLOOKUP(Sitio_Publico[[#This Row],[Muestra]],Estructura!$Y$4:$AB$483,4,0)</f>
        <v>M-000160</v>
      </c>
    </row>
    <row r="2674" spans="1:27" ht="51" x14ac:dyDescent="0.3">
      <c r="A2674" s="16">
        <f t="shared" si="41"/>
        <v>2673</v>
      </c>
      <c r="B2674" s="47" t="s">
        <v>15118</v>
      </c>
      <c r="C2674" s="13" t="s">
        <v>10447</v>
      </c>
      <c r="D2674" s="13" t="s">
        <v>10448</v>
      </c>
      <c r="E2674" s="44">
        <v>6111</v>
      </c>
      <c r="F2674" s="13" t="s">
        <v>10449</v>
      </c>
      <c r="G2674" s="23" t="s">
        <v>10450</v>
      </c>
      <c r="H2674" s="42" t="s">
        <v>458</v>
      </c>
      <c r="I2674" s="28" t="s">
        <v>110</v>
      </c>
      <c r="J2674" s="12" t="s">
        <v>393</v>
      </c>
      <c r="K2674" s="28" t="s">
        <v>10451</v>
      </c>
      <c r="L2674" s="12" t="s">
        <v>10452</v>
      </c>
      <c r="M2674" s="12" t="s">
        <v>10453</v>
      </c>
      <c r="N2674" s="12" t="s">
        <v>10454</v>
      </c>
      <c r="O2674" s="26" t="s">
        <v>13221</v>
      </c>
      <c r="P2674" s="26" t="s">
        <v>13222</v>
      </c>
      <c r="Q2674" s="25" t="s">
        <v>456</v>
      </c>
      <c r="R2674" s="26" t="s">
        <v>13223</v>
      </c>
      <c r="S2674" s="15" t="s">
        <v>13224</v>
      </c>
      <c r="T2674" s="52">
        <v>0</v>
      </c>
      <c r="U2674" s="22" t="s">
        <v>10657</v>
      </c>
      <c r="V2674" s="18" t="str">
        <f>+Sitio_Publico[[#This Row],[idcoleccion]]&amp;"-"&amp;Sitio_Publico[[#This Row],[id]]</f>
        <v>000-2673</v>
      </c>
      <c r="W2674" s="18">
        <f>+VLOOKUP(Sitio_Publico[[#This Row],[territorio]],Estructura!$AE$4:$AH$1067,4,0)</f>
        <v>30006111</v>
      </c>
      <c r="X2674" s="18" t="str">
        <f>+VLOOKUP(Sitio_Publico[[#This Row],[tema]],Estructura!$G$4:$J$532,4,0)</f>
        <v>T-2</v>
      </c>
      <c r="Y2674" s="18" t="str">
        <f>+VLOOKUP(Sitio_Publico[[#This Row],[contenido]],Estructura!$L$4:$O$473,4,0)</f>
        <v>C-15</v>
      </c>
      <c r="Z2674" s="18" t="str">
        <f>+VLOOKUP(Sitio_Publico[[#This Row],[Filtro Integrado]],Estructura!$U$4:$W$529,3,0)</f>
        <v>FI-0</v>
      </c>
      <c r="AA2674" s="18" t="str">
        <f>+VLOOKUP(Sitio_Publico[[#This Row],[Muestra]],Estructura!$Y$4:$AB$483,4,0)</f>
        <v>M-000158</v>
      </c>
    </row>
    <row r="2675" spans="1:27" ht="51" x14ac:dyDescent="0.3">
      <c r="A2675" s="16">
        <f t="shared" si="41"/>
        <v>2674</v>
      </c>
      <c r="B2675" s="47" t="s">
        <v>15118</v>
      </c>
      <c r="C2675" s="13" t="s">
        <v>10447</v>
      </c>
      <c r="D2675" s="13" t="s">
        <v>10448</v>
      </c>
      <c r="E2675" s="44">
        <v>8314</v>
      </c>
      <c r="F2675" s="13" t="s">
        <v>10449</v>
      </c>
      <c r="G2675" s="23" t="s">
        <v>10459</v>
      </c>
      <c r="H2675" s="42" t="s">
        <v>458</v>
      </c>
      <c r="I2675" s="28" t="s">
        <v>194</v>
      </c>
      <c r="J2675" s="12" t="s">
        <v>393</v>
      </c>
      <c r="K2675" s="28" t="s">
        <v>10459</v>
      </c>
      <c r="L2675" s="12" t="s">
        <v>10474</v>
      </c>
      <c r="M2675" s="12" t="s">
        <v>10453</v>
      </c>
      <c r="N2675" s="12" t="s">
        <v>10454</v>
      </c>
      <c r="O2675" s="26" t="s">
        <v>13225</v>
      </c>
      <c r="P2675" s="26" t="s">
        <v>13226</v>
      </c>
      <c r="Q2675" s="25" t="s">
        <v>10482</v>
      </c>
      <c r="R2675" s="26" t="s">
        <v>13227</v>
      </c>
      <c r="S2675" s="15" t="s">
        <v>13228</v>
      </c>
      <c r="T2675" s="52">
        <v>0</v>
      </c>
      <c r="U2675" s="22" t="s">
        <v>12753</v>
      </c>
      <c r="V2675" s="18" t="str">
        <f>+Sitio_Publico[[#This Row],[idcoleccion]]&amp;"-"&amp;Sitio_Publico[[#This Row],[id]]</f>
        <v>000-2674</v>
      </c>
      <c r="W2675" s="18">
        <f>+VLOOKUP(Sitio_Publico[[#This Row],[territorio]],Estructura!$AE$4:$AH$1067,4,0)</f>
        <v>30008314</v>
      </c>
      <c r="X2675" s="18" t="str">
        <f>+VLOOKUP(Sitio_Publico[[#This Row],[tema]],Estructura!$G$4:$J$532,4,0)</f>
        <v>T-2</v>
      </c>
      <c r="Y2675" s="18" t="str">
        <f>+VLOOKUP(Sitio_Publico[[#This Row],[contenido]],Estructura!$L$4:$O$473,4,0)</f>
        <v>C-16</v>
      </c>
      <c r="Z2675" s="18" t="str">
        <f>+VLOOKUP(Sitio_Publico[[#This Row],[Filtro Integrado]],Estructura!$U$4:$W$529,3,0)</f>
        <v>FI-0</v>
      </c>
      <c r="AA2675" s="18" t="str">
        <f>+VLOOKUP(Sitio_Publico[[#This Row],[Muestra]],Estructura!$Y$4:$AB$483,4,0)</f>
        <v>M-000159</v>
      </c>
    </row>
    <row r="2676" spans="1:27" ht="51" x14ac:dyDescent="0.3">
      <c r="A2676" s="16">
        <f t="shared" si="41"/>
        <v>2675</v>
      </c>
      <c r="B2676" s="47" t="s">
        <v>15118</v>
      </c>
      <c r="C2676" s="13" t="s">
        <v>10447</v>
      </c>
      <c r="D2676" s="13" t="s">
        <v>10448</v>
      </c>
      <c r="E2676" s="44">
        <v>8103</v>
      </c>
      <c r="F2676" s="13" t="s">
        <v>10449</v>
      </c>
      <c r="G2676" s="23" t="s">
        <v>10459</v>
      </c>
      <c r="H2676" s="42" t="s">
        <v>458</v>
      </c>
      <c r="I2676" s="28" t="s">
        <v>164</v>
      </c>
      <c r="J2676" s="12" t="s">
        <v>393</v>
      </c>
      <c r="K2676" s="28" t="s">
        <v>10459</v>
      </c>
      <c r="L2676" s="12" t="s">
        <v>10452</v>
      </c>
      <c r="M2676" s="12" t="s">
        <v>10453</v>
      </c>
      <c r="N2676" s="12" t="s">
        <v>10454</v>
      </c>
      <c r="O2676" s="26" t="s">
        <v>13229</v>
      </c>
      <c r="P2676" s="26" t="s">
        <v>13230</v>
      </c>
      <c r="Q2676" s="25" t="s">
        <v>456</v>
      </c>
      <c r="R2676" s="26" t="s">
        <v>13231</v>
      </c>
      <c r="S2676" s="15" t="s">
        <v>13232</v>
      </c>
      <c r="T2676" s="52">
        <v>0</v>
      </c>
      <c r="U2676" s="22" t="s">
        <v>12101</v>
      </c>
      <c r="V2676" s="18" t="str">
        <f>+Sitio_Publico[[#This Row],[idcoleccion]]&amp;"-"&amp;Sitio_Publico[[#This Row],[id]]</f>
        <v>000-2675</v>
      </c>
      <c r="W2676" s="18">
        <f>+VLOOKUP(Sitio_Publico[[#This Row],[territorio]],Estructura!$AE$4:$AH$1067,4,0)</f>
        <v>30008103</v>
      </c>
      <c r="X2676" s="18" t="str">
        <f>+VLOOKUP(Sitio_Publico[[#This Row],[tema]],Estructura!$G$4:$J$532,4,0)</f>
        <v>T-2</v>
      </c>
      <c r="Y2676" s="18" t="str">
        <f>+VLOOKUP(Sitio_Publico[[#This Row],[contenido]],Estructura!$L$4:$O$473,4,0)</f>
        <v>C-16</v>
      </c>
      <c r="Z2676" s="18" t="str">
        <f>+VLOOKUP(Sitio_Publico[[#This Row],[Filtro Integrado]],Estructura!$U$4:$W$529,3,0)</f>
        <v>FI-0</v>
      </c>
      <c r="AA2676" s="18" t="str">
        <f>+VLOOKUP(Sitio_Publico[[#This Row],[Muestra]],Estructura!$Y$4:$AB$483,4,0)</f>
        <v>M-000159</v>
      </c>
    </row>
    <row r="2677" spans="1:27" ht="40.799999999999997" x14ac:dyDescent="0.3">
      <c r="A2677" s="16">
        <f t="shared" si="41"/>
        <v>2676</v>
      </c>
      <c r="B2677" s="47" t="s">
        <v>15118</v>
      </c>
      <c r="C2677" s="13" t="s">
        <v>10447</v>
      </c>
      <c r="D2677" s="13" t="s">
        <v>10448</v>
      </c>
      <c r="E2677" s="44">
        <v>10210</v>
      </c>
      <c r="F2677" s="13" t="s">
        <v>10449</v>
      </c>
      <c r="G2677" s="23" t="s">
        <v>10473</v>
      </c>
      <c r="H2677" s="42" t="s">
        <v>458</v>
      </c>
      <c r="I2677" s="28" t="s">
        <v>266</v>
      </c>
      <c r="J2677" s="12" t="s">
        <v>393</v>
      </c>
      <c r="K2677" s="28" t="s">
        <v>10473</v>
      </c>
      <c r="L2677" s="12" t="s">
        <v>10474</v>
      </c>
      <c r="M2677" s="12" t="s">
        <v>10453</v>
      </c>
      <c r="N2677" s="12" t="s">
        <v>10454</v>
      </c>
      <c r="O2677" s="26" t="s">
        <v>13233</v>
      </c>
      <c r="P2677" s="26" t="s">
        <v>13234</v>
      </c>
      <c r="Q2677" s="25" t="s">
        <v>10495</v>
      </c>
      <c r="R2677" s="26" t="s">
        <v>13235</v>
      </c>
      <c r="S2677" s="15" t="s">
        <v>13236</v>
      </c>
      <c r="T2677" s="52">
        <v>0</v>
      </c>
      <c r="U2677" s="22" t="s">
        <v>13237</v>
      </c>
      <c r="V2677" s="18" t="str">
        <f>+Sitio_Publico[[#This Row],[idcoleccion]]&amp;"-"&amp;Sitio_Publico[[#This Row],[id]]</f>
        <v>000-2676</v>
      </c>
      <c r="W2677" s="18">
        <f>+VLOOKUP(Sitio_Publico[[#This Row],[territorio]],Estructura!$AE$4:$AH$1067,4,0)</f>
        <v>30010210</v>
      </c>
      <c r="X2677" s="18" t="str">
        <f>+VLOOKUP(Sitio_Publico[[#This Row],[tema]],Estructura!$G$4:$J$532,4,0)</f>
        <v>T-2</v>
      </c>
      <c r="Y2677" s="18" t="str">
        <f>+VLOOKUP(Sitio_Publico[[#This Row],[contenido]],Estructura!$L$4:$O$473,4,0)</f>
        <v>C-18</v>
      </c>
      <c r="Z2677" s="18" t="str">
        <f>+VLOOKUP(Sitio_Publico[[#This Row],[Filtro Integrado]],Estructura!$U$4:$W$529,3,0)</f>
        <v>FI-0</v>
      </c>
      <c r="AA2677" s="18" t="str">
        <f>+VLOOKUP(Sitio_Publico[[#This Row],[Muestra]],Estructura!$Y$4:$AB$483,4,0)</f>
        <v>M-000160</v>
      </c>
    </row>
    <row r="2678" spans="1:27" ht="51" x14ac:dyDescent="0.3">
      <c r="A2678" s="16">
        <f t="shared" si="41"/>
        <v>2677</v>
      </c>
      <c r="B2678" s="47" t="s">
        <v>15118</v>
      </c>
      <c r="C2678" s="13" t="s">
        <v>10447</v>
      </c>
      <c r="D2678" s="13" t="s">
        <v>10448</v>
      </c>
      <c r="E2678" s="44">
        <v>13110</v>
      </c>
      <c r="F2678" s="13" t="s">
        <v>10449</v>
      </c>
      <c r="G2678" s="23" t="s">
        <v>10450</v>
      </c>
      <c r="H2678" s="42" t="s">
        <v>458</v>
      </c>
      <c r="I2678" s="28" t="s">
        <v>306</v>
      </c>
      <c r="J2678" s="12" t="s">
        <v>393</v>
      </c>
      <c r="K2678" s="28" t="s">
        <v>10486</v>
      </c>
      <c r="L2678" s="12" t="s">
        <v>10452</v>
      </c>
      <c r="M2678" s="12" t="s">
        <v>10453</v>
      </c>
      <c r="N2678" s="12" t="s">
        <v>10454</v>
      </c>
      <c r="O2678" s="26" t="s">
        <v>13238</v>
      </c>
      <c r="P2678" s="26" t="s">
        <v>13239</v>
      </c>
      <c r="Q2678" s="25" t="s">
        <v>456</v>
      </c>
      <c r="R2678" s="26" t="s">
        <v>13240</v>
      </c>
      <c r="S2678" s="15" t="s">
        <v>13241</v>
      </c>
      <c r="T2678" s="52">
        <v>0</v>
      </c>
      <c r="U2678" s="22" t="s">
        <v>12625</v>
      </c>
      <c r="V2678" s="18" t="str">
        <f>+Sitio_Publico[[#This Row],[idcoleccion]]&amp;"-"&amp;Sitio_Publico[[#This Row],[id]]</f>
        <v>000-2677</v>
      </c>
      <c r="W2678" s="18">
        <f>+VLOOKUP(Sitio_Publico[[#This Row],[territorio]],Estructura!$AE$4:$AH$1067,4,0)</f>
        <v>30013110</v>
      </c>
      <c r="X2678" s="18" t="str">
        <f>+VLOOKUP(Sitio_Publico[[#This Row],[tema]],Estructura!$G$4:$J$532,4,0)</f>
        <v>T-2</v>
      </c>
      <c r="Y2678" s="18" t="str">
        <f>+VLOOKUP(Sitio_Publico[[#This Row],[contenido]],Estructura!$L$4:$O$473,4,0)</f>
        <v>C-15</v>
      </c>
      <c r="Z2678" s="18" t="str">
        <f>+VLOOKUP(Sitio_Publico[[#This Row],[Filtro Integrado]],Estructura!$U$4:$W$529,3,0)</f>
        <v>FI-0</v>
      </c>
      <c r="AA2678" s="18" t="str">
        <f>+VLOOKUP(Sitio_Publico[[#This Row],[Muestra]],Estructura!$Y$4:$AB$483,4,0)</f>
        <v>M-000161</v>
      </c>
    </row>
    <row r="2679" spans="1:27" ht="51" x14ac:dyDescent="0.3">
      <c r="A2679" s="16">
        <f t="shared" si="41"/>
        <v>2678</v>
      </c>
      <c r="B2679" s="47" t="s">
        <v>15118</v>
      </c>
      <c r="C2679" s="13" t="s">
        <v>10447</v>
      </c>
      <c r="D2679" s="13" t="s">
        <v>10448</v>
      </c>
      <c r="E2679" s="44">
        <v>13302</v>
      </c>
      <c r="F2679" s="13" t="s">
        <v>10449</v>
      </c>
      <c r="G2679" s="23" t="s">
        <v>10450</v>
      </c>
      <c r="H2679" s="42" t="s">
        <v>458</v>
      </c>
      <c r="I2679" s="28" t="s">
        <v>332</v>
      </c>
      <c r="J2679" s="12" t="s">
        <v>393</v>
      </c>
      <c r="K2679" s="28" t="s">
        <v>10451</v>
      </c>
      <c r="L2679" s="12" t="s">
        <v>10452</v>
      </c>
      <c r="M2679" s="12" t="s">
        <v>10453</v>
      </c>
      <c r="N2679" s="12" t="s">
        <v>10454</v>
      </c>
      <c r="O2679" s="26" t="s">
        <v>13242</v>
      </c>
      <c r="P2679" s="26" t="s">
        <v>13243</v>
      </c>
      <c r="Q2679" s="25" t="s">
        <v>456</v>
      </c>
      <c r="R2679" s="26" t="s">
        <v>13244</v>
      </c>
      <c r="S2679" s="15" t="s">
        <v>13245</v>
      </c>
      <c r="T2679" s="52">
        <v>0</v>
      </c>
      <c r="U2679" s="22" t="s">
        <v>10523</v>
      </c>
      <c r="V2679" s="18" t="str">
        <f>+Sitio_Publico[[#This Row],[idcoleccion]]&amp;"-"&amp;Sitio_Publico[[#This Row],[id]]</f>
        <v>000-2678</v>
      </c>
      <c r="W2679" s="18">
        <f>+VLOOKUP(Sitio_Publico[[#This Row],[territorio]],Estructura!$AE$4:$AH$1067,4,0)</f>
        <v>30013302</v>
      </c>
      <c r="X2679" s="18" t="str">
        <f>+VLOOKUP(Sitio_Publico[[#This Row],[tema]],Estructura!$G$4:$J$532,4,0)</f>
        <v>T-2</v>
      </c>
      <c r="Y2679" s="18" t="str">
        <f>+VLOOKUP(Sitio_Publico[[#This Row],[contenido]],Estructura!$L$4:$O$473,4,0)</f>
        <v>C-15</v>
      </c>
      <c r="Z2679" s="18" t="str">
        <f>+VLOOKUP(Sitio_Publico[[#This Row],[Filtro Integrado]],Estructura!$U$4:$W$529,3,0)</f>
        <v>FI-0</v>
      </c>
      <c r="AA2679" s="18" t="str">
        <f>+VLOOKUP(Sitio_Publico[[#This Row],[Muestra]],Estructura!$Y$4:$AB$483,4,0)</f>
        <v>M-000158</v>
      </c>
    </row>
    <row r="2680" spans="1:27" ht="40.799999999999997" x14ac:dyDescent="0.3">
      <c r="A2680" s="16">
        <f t="shared" si="41"/>
        <v>2679</v>
      </c>
      <c r="B2680" s="47" t="s">
        <v>15118</v>
      </c>
      <c r="C2680" s="13" t="s">
        <v>10447</v>
      </c>
      <c r="D2680" s="13" t="s">
        <v>10448</v>
      </c>
      <c r="E2680" s="44">
        <v>2103</v>
      </c>
      <c r="F2680" s="13" t="s">
        <v>10449</v>
      </c>
      <c r="G2680" s="23" t="s">
        <v>10473</v>
      </c>
      <c r="H2680" s="42" t="s">
        <v>458</v>
      </c>
      <c r="I2680" s="28" t="s">
        <v>34</v>
      </c>
      <c r="J2680" s="12" t="s">
        <v>393</v>
      </c>
      <c r="K2680" s="28" t="s">
        <v>10473</v>
      </c>
      <c r="L2680" s="12" t="s">
        <v>10474</v>
      </c>
      <c r="M2680" s="12" t="s">
        <v>10453</v>
      </c>
      <c r="N2680" s="12" t="s">
        <v>10454</v>
      </c>
      <c r="O2680" s="26" t="s">
        <v>13246</v>
      </c>
      <c r="P2680" s="26" t="s">
        <v>13247</v>
      </c>
      <c r="Q2680" s="25" t="s">
        <v>10495</v>
      </c>
      <c r="R2680" s="26" t="s">
        <v>13248</v>
      </c>
      <c r="S2680" s="15" t="s">
        <v>13249</v>
      </c>
      <c r="T2680" s="52">
        <v>0</v>
      </c>
      <c r="U2680" s="22" t="s">
        <v>13093</v>
      </c>
      <c r="V2680" s="18" t="str">
        <f>+Sitio_Publico[[#This Row],[idcoleccion]]&amp;"-"&amp;Sitio_Publico[[#This Row],[id]]</f>
        <v>000-2679</v>
      </c>
      <c r="W2680" s="18">
        <f>+VLOOKUP(Sitio_Publico[[#This Row],[territorio]],Estructura!$AE$4:$AH$1067,4,0)</f>
        <v>30002103</v>
      </c>
      <c r="X2680" s="18" t="str">
        <f>+VLOOKUP(Sitio_Publico[[#This Row],[tema]],Estructura!$G$4:$J$532,4,0)</f>
        <v>T-2</v>
      </c>
      <c r="Y2680" s="18" t="str">
        <f>+VLOOKUP(Sitio_Publico[[#This Row],[contenido]],Estructura!$L$4:$O$473,4,0)</f>
        <v>C-18</v>
      </c>
      <c r="Z2680" s="18" t="str">
        <f>+VLOOKUP(Sitio_Publico[[#This Row],[Filtro Integrado]],Estructura!$U$4:$W$529,3,0)</f>
        <v>FI-0</v>
      </c>
      <c r="AA2680" s="18" t="str">
        <f>+VLOOKUP(Sitio_Publico[[#This Row],[Muestra]],Estructura!$Y$4:$AB$483,4,0)</f>
        <v>M-000160</v>
      </c>
    </row>
    <row r="2681" spans="1:27" ht="40.799999999999997" x14ac:dyDescent="0.3">
      <c r="A2681" s="16">
        <f t="shared" si="41"/>
        <v>2680</v>
      </c>
      <c r="B2681" s="47" t="s">
        <v>15118</v>
      </c>
      <c r="C2681" s="13" t="s">
        <v>10447</v>
      </c>
      <c r="D2681" s="13" t="s">
        <v>10448</v>
      </c>
      <c r="E2681" s="44">
        <v>16109</v>
      </c>
      <c r="F2681" s="13" t="s">
        <v>10449</v>
      </c>
      <c r="G2681" s="23" t="s">
        <v>10473</v>
      </c>
      <c r="H2681" s="42" t="s">
        <v>458</v>
      </c>
      <c r="I2681" s="28" t="s">
        <v>215</v>
      </c>
      <c r="J2681" s="12" t="s">
        <v>393</v>
      </c>
      <c r="K2681" s="28" t="s">
        <v>10473</v>
      </c>
      <c r="L2681" s="12" t="s">
        <v>10452</v>
      </c>
      <c r="M2681" s="12" t="s">
        <v>10453</v>
      </c>
      <c r="N2681" s="12" t="s">
        <v>10454</v>
      </c>
      <c r="O2681" s="26" t="s">
        <v>13250</v>
      </c>
      <c r="P2681" s="26" t="s">
        <v>13251</v>
      </c>
      <c r="Q2681" s="25" t="s">
        <v>456</v>
      </c>
      <c r="R2681" s="26" t="s">
        <v>11209</v>
      </c>
      <c r="S2681" s="15" t="s">
        <v>13252</v>
      </c>
      <c r="T2681" s="52">
        <v>0</v>
      </c>
      <c r="U2681" s="22" t="s">
        <v>13253</v>
      </c>
      <c r="V2681" s="18" t="str">
        <f>+Sitio_Publico[[#This Row],[idcoleccion]]&amp;"-"&amp;Sitio_Publico[[#This Row],[id]]</f>
        <v>000-2680</v>
      </c>
      <c r="W2681" s="18">
        <f>+VLOOKUP(Sitio_Publico[[#This Row],[territorio]],Estructura!$AE$4:$AH$1067,4,0)</f>
        <v>30016109</v>
      </c>
      <c r="X2681" s="18" t="str">
        <f>+VLOOKUP(Sitio_Publico[[#This Row],[tema]],Estructura!$G$4:$J$532,4,0)</f>
        <v>T-2</v>
      </c>
      <c r="Y2681" s="18" t="str">
        <f>+VLOOKUP(Sitio_Publico[[#This Row],[contenido]],Estructura!$L$4:$O$473,4,0)</f>
        <v>C-18</v>
      </c>
      <c r="Z2681" s="18" t="str">
        <f>+VLOOKUP(Sitio_Publico[[#This Row],[Filtro Integrado]],Estructura!$U$4:$W$529,3,0)</f>
        <v>FI-0</v>
      </c>
      <c r="AA2681" s="18" t="str">
        <f>+VLOOKUP(Sitio_Publico[[#This Row],[Muestra]],Estructura!$Y$4:$AB$483,4,0)</f>
        <v>M-000160</v>
      </c>
    </row>
    <row r="2682" spans="1:27" ht="40.799999999999997" x14ac:dyDescent="0.3">
      <c r="A2682" s="16">
        <f t="shared" si="41"/>
        <v>2681</v>
      </c>
      <c r="B2682" s="47" t="s">
        <v>15118</v>
      </c>
      <c r="C2682" s="13" t="s">
        <v>10447</v>
      </c>
      <c r="D2682" s="13" t="s">
        <v>10448</v>
      </c>
      <c r="E2682" s="44">
        <v>4105</v>
      </c>
      <c r="F2682" s="13" t="s">
        <v>10449</v>
      </c>
      <c r="G2682" s="23" t="s">
        <v>10473</v>
      </c>
      <c r="H2682" s="42" t="s">
        <v>458</v>
      </c>
      <c r="I2682" s="28" t="s">
        <v>53</v>
      </c>
      <c r="J2682" s="12" t="s">
        <v>393</v>
      </c>
      <c r="K2682" s="28" t="s">
        <v>10473</v>
      </c>
      <c r="L2682" s="12" t="s">
        <v>10452</v>
      </c>
      <c r="M2682" s="12" t="s">
        <v>10453</v>
      </c>
      <c r="N2682" s="12" t="s">
        <v>10454</v>
      </c>
      <c r="O2682" s="26" t="s">
        <v>13254</v>
      </c>
      <c r="P2682" s="26" t="s">
        <v>13255</v>
      </c>
      <c r="Q2682" s="25" t="s">
        <v>456</v>
      </c>
      <c r="R2682" s="26" t="s">
        <v>12605</v>
      </c>
      <c r="S2682" s="15" t="s">
        <v>13256</v>
      </c>
      <c r="T2682" s="52">
        <v>0</v>
      </c>
      <c r="U2682" s="22" t="s">
        <v>13257</v>
      </c>
      <c r="V2682" s="18" t="str">
        <f>+Sitio_Publico[[#This Row],[idcoleccion]]&amp;"-"&amp;Sitio_Publico[[#This Row],[id]]</f>
        <v>000-2681</v>
      </c>
      <c r="W2682" s="18">
        <f>+VLOOKUP(Sitio_Publico[[#This Row],[territorio]],Estructura!$AE$4:$AH$1067,4,0)</f>
        <v>30004105</v>
      </c>
      <c r="X2682" s="18" t="str">
        <f>+VLOOKUP(Sitio_Publico[[#This Row],[tema]],Estructura!$G$4:$J$532,4,0)</f>
        <v>T-2</v>
      </c>
      <c r="Y2682" s="18" t="str">
        <f>+VLOOKUP(Sitio_Publico[[#This Row],[contenido]],Estructura!$L$4:$O$473,4,0)</f>
        <v>C-18</v>
      </c>
      <c r="Z2682" s="18" t="str">
        <f>+VLOOKUP(Sitio_Publico[[#This Row],[Filtro Integrado]],Estructura!$U$4:$W$529,3,0)</f>
        <v>FI-0</v>
      </c>
      <c r="AA2682" s="18" t="str">
        <f>+VLOOKUP(Sitio_Publico[[#This Row],[Muestra]],Estructura!$Y$4:$AB$483,4,0)</f>
        <v>M-000160</v>
      </c>
    </row>
    <row r="2683" spans="1:27" ht="51" x14ac:dyDescent="0.3">
      <c r="A2683" s="16">
        <f t="shared" si="41"/>
        <v>2682</v>
      </c>
      <c r="B2683" s="47" t="s">
        <v>15118</v>
      </c>
      <c r="C2683" s="13" t="s">
        <v>10447</v>
      </c>
      <c r="D2683" s="13" t="s">
        <v>10448</v>
      </c>
      <c r="E2683" s="44">
        <v>8307</v>
      </c>
      <c r="F2683" s="13" t="s">
        <v>10449</v>
      </c>
      <c r="G2683" s="23" t="s">
        <v>10466</v>
      </c>
      <c r="H2683" s="42" t="s">
        <v>458</v>
      </c>
      <c r="I2683" s="28" t="s">
        <v>187</v>
      </c>
      <c r="J2683" s="12" t="s">
        <v>393</v>
      </c>
      <c r="K2683" s="28" t="s">
        <v>10524</v>
      </c>
      <c r="L2683" s="12" t="s">
        <v>10452</v>
      </c>
      <c r="M2683" s="12" t="s">
        <v>10453</v>
      </c>
      <c r="N2683" s="12" t="s">
        <v>10454</v>
      </c>
      <c r="O2683" s="26" t="s">
        <v>13258</v>
      </c>
      <c r="P2683" s="26" t="s">
        <v>13259</v>
      </c>
      <c r="Q2683" s="25" t="s">
        <v>456</v>
      </c>
      <c r="R2683" s="26" t="s">
        <v>13260</v>
      </c>
      <c r="S2683" s="15" t="s">
        <v>13261</v>
      </c>
      <c r="T2683" s="52">
        <v>0</v>
      </c>
      <c r="U2683" s="22" t="s">
        <v>11689</v>
      </c>
      <c r="V2683" s="18" t="str">
        <f>+Sitio_Publico[[#This Row],[idcoleccion]]&amp;"-"&amp;Sitio_Publico[[#This Row],[id]]</f>
        <v>000-2682</v>
      </c>
      <c r="W2683" s="18">
        <f>+VLOOKUP(Sitio_Publico[[#This Row],[territorio]],Estructura!$AE$4:$AH$1067,4,0)</f>
        <v>30008307</v>
      </c>
      <c r="X2683" s="18" t="str">
        <f>+VLOOKUP(Sitio_Publico[[#This Row],[tema]],Estructura!$G$4:$J$532,4,0)</f>
        <v>T-2</v>
      </c>
      <c r="Y2683" s="18" t="str">
        <f>+VLOOKUP(Sitio_Publico[[#This Row],[contenido]],Estructura!$L$4:$O$473,4,0)</f>
        <v>C-17</v>
      </c>
      <c r="Z2683" s="18" t="str">
        <f>+VLOOKUP(Sitio_Publico[[#This Row],[Filtro Integrado]],Estructura!$U$4:$W$529,3,0)</f>
        <v>FI-0</v>
      </c>
      <c r="AA2683" s="18" t="str">
        <f>+VLOOKUP(Sitio_Publico[[#This Row],[Muestra]],Estructura!$Y$4:$AB$483,4,0)</f>
        <v>M-00048</v>
      </c>
    </row>
    <row r="2684" spans="1:27" ht="40.799999999999997" x14ac:dyDescent="0.3">
      <c r="A2684" s="16">
        <f t="shared" si="41"/>
        <v>2683</v>
      </c>
      <c r="B2684" s="47" t="s">
        <v>15118</v>
      </c>
      <c r="C2684" s="13" t="s">
        <v>10447</v>
      </c>
      <c r="D2684" s="13" t="s">
        <v>10448</v>
      </c>
      <c r="E2684" s="44">
        <v>1405</v>
      </c>
      <c r="F2684" s="13" t="s">
        <v>10449</v>
      </c>
      <c r="G2684" s="23" t="s">
        <v>10883</v>
      </c>
      <c r="H2684" s="42" t="s">
        <v>458</v>
      </c>
      <c r="I2684" s="28" t="s">
        <v>32</v>
      </c>
      <c r="J2684" s="12" t="s">
        <v>393</v>
      </c>
      <c r="K2684" s="28" t="s">
        <v>10883</v>
      </c>
      <c r="L2684" s="12" t="s">
        <v>10452</v>
      </c>
      <c r="M2684" s="12" t="s">
        <v>10453</v>
      </c>
      <c r="N2684" s="12" t="s">
        <v>10454</v>
      </c>
      <c r="O2684" s="26" t="s">
        <v>13262</v>
      </c>
      <c r="P2684" s="26" t="s">
        <v>13263</v>
      </c>
      <c r="Q2684" s="25" t="s">
        <v>456</v>
      </c>
      <c r="R2684" s="26" t="s">
        <v>13264</v>
      </c>
      <c r="S2684" s="15" t="s">
        <v>13265</v>
      </c>
      <c r="T2684" s="52">
        <v>0</v>
      </c>
      <c r="U2684" s="22" t="s">
        <v>11454</v>
      </c>
      <c r="V2684" s="18" t="str">
        <f>+Sitio_Publico[[#This Row],[idcoleccion]]&amp;"-"&amp;Sitio_Publico[[#This Row],[id]]</f>
        <v>000-2683</v>
      </c>
      <c r="W2684" s="18">
        <f>+VLOOKUP(Sitio_Publico[[#This Row],[territorio]],Estructura!$AE$4:$AH$1067,4,0)</f>
        <v>30001405</v>
      </c>
      <c r="X2684" s="18" t="str">
        <f>+VLOOKUP(Sitio_Publico[[#This Row],[tema]],Estructura!$G$4:$J$532,4,0)</f>
        <v>T-2</v>
      </c>
      <c r="Y2684" s="18" t="str">
        <f>+VLOOKUP(Sitio_Publico[[#This Row],[contenido]],Estructura!$L$4:$O$473,4,0)</f>
        <v>C-19</v>
      </c>
      <c r="Z2684" s="18" t="str">
        <f>+VLOOKUP(Sitio_Publico[[#This Row],[Filtro Integrado]],Estructura!$U$4:$W$529,3,0)</f>
        <v>FI-0</v>
      </c>
      <c r="AA2684" s="18" t="str">
        <f>+VLOOKUP(Sitio_Publico[[#This Row],[Muestra]],Estructura!$Y$4:$AB$483,4,0)</f>
        <v>M-000164</v>
      </c>
    </row>
    <row r="2685" spans="1:27" ht="51" x14ac:dyDescent="0.3">
      <c r="A2685" s="16">
        <f t="shared" si="41"/>
        <v>2684</v>
      </c>
      <c r="B2685" s="47" t="s">
        <v>15118</v>
      </c>
      <c r="C2685" s="13" t="s">
        <v>10447</v>
      </c>
      <c r="D2685" s="13" t="s">
        <v>10448</v>
      </c>
      <c r="E2685" s="44">
        <v>7402</v>
      </c>
      <c r="F2685" s="13" t="s">
        <v>10449</v>
      </c>
      <c r="G2685" s="23" t="s">
        <v>10466</v>
      </c>
      <c r="H2685" s="42" t="s">
        <v>458</v>
      </c>
      <c r="I2685" s="28" t="s">
        <v>155</v>
      </c>
      <c r="J2685" s="12" t="s">
        <v>393</v>
      </c>
      <c r="K2685" s="28" t="s">
        <v>10492</v>
      </c>
      <c r="L2685" s="12" t="s">
        <v>10452</v>
      </c>
      <c r="M2685" s="12" t="s">
        <v>587</v>
      </c>
      <c r="N2685" s="12" t="s">
        <v>10454</v>
      </c>
      <c r="O2685" s="26" t="s">
        <v>13266</v>
      </c>
      <c r="P2685" s="26" t="s">
        <v>13267</v>
      </c>
      <c r="Q2685" s="25" t="s">
        <v>10495</v>
      </c>
      <c r="R2685" s="26" t="s">
        <v>13268</v>
      </c>
      <c r="S2685" s="15" t="s">
        <v>13269</v>
      </c>
      <c r="T2685" s="52">
        <v>0</v>
      </c>
      <c r="U2685" s="22" t="s">
        <v>13270</v>
      </c>
      <c r="V2685" s="18" t="str">
        <f>+Sitio_Publico[[#This Row],[idcoleccion]]&amp;"-"&amp;Sitio_Publico[[#This Row],[id]]</f>
        <v>000-2684</v>
      </c>
      <c r="W2685" s="18">
        <f>+VLOOKUP(Sitio_Publico[[#This Row],[territorio]],Estructura!$AE$4:$AH$1067,4,0)</f>
        <v>30007402</v>
      </c>
      <c r="X2685" s="18" t="str">
        <f>+VLOOKUP(Sitio_Publico[[#This Row],[tema]],Estructura!$G$4:$J$532,4,0)</f>
        <v>T-2</v>
      </c>
      <c r="Y2685" s="18" t="str">
        <f>+VLOOKUP(Sitio_Publico[[#This Row],[contenido]],Estructura!$L$4:$O$473,4,0)</f>
        <v>C-17</v>
      </c>
      <c r="Z2685" s="18" t="str">
        <f>+VLOOKUP(Sitio_Publico[[#This Row],[Filtro Integrado]],Estructura!$U$4:$W$529,3,0)</f>
        <v>FI-0</v>
      </c>
      <c r="AA2685" s="18" t="str">
        <f>+VLOOKUP(Sitio_Publico[[#This Row],[Muestra]],Estructura!$Y$4:$AB$483,4,0)</f>
        <v>M-000162</v>
      </c>
    </row>
    <row r="2686" spans="1:27" ht="51" x14ac:dyDescent="0.3">
      <c r="A2686" s="16">
        <f t="shared" si="41"/>
        <v>2685</v>
      </c>
      <c r="B2686" s="47" t="s">
        <v>15118</v>
      </c>
      <c r="C2686" s="13" t="s">
        <v>10447</v>
      </c>
      <c r="D2686" s="13" t="s">
        <v>10448</v>
      </c>
      <c r="E2686" s="44">
        <v>4301</v>
      </c>
      <c r="F2686" s="13" t="s">
        <v>10449</v>
      </c>
      <c r="G2686" s="23" t="s">
        <v>10466</v>
      </c>
      <c r="H2686" s="42" t="s">
        <v>458</v>
      </c>
      <c r="I2686" s="28" t="s">
        <v>18</v>
      </c>
      <c r="J2686" s="12" t="s">
        <v>393</v>
      </c>
      <c r="K2686" s="28" t="s">
        <v>10492</v>
      </c>
      <c r="L2686" s="12" t="s">
        <v>10452</v>
      </c>
      <c r="M2686" s="12" t="s">
        <v>587</v>
      </c>
      <c r="N2686" s="12" t="s">
        <v>10454</v>
      </c>
      <c r="O2686" s="26" t="s">
        <v>13271</v>
      </c>
      <c r="P2686" s="26" t="s">
        <v>13272</v>
      </c>
      <c r="Q2686" s="25" t="s">
        <v>10495</v>
      </c>
      <c r="R2686" s="26" t="s">
        <v>13273</v>
      </c>
      <c r="S2686" s="15" t="s">
        <v>13274</v>
      </c>
      <c r="T2686" s="52">
        <v>0</v>
      </c>
      <c r="U2686" s="22" t="s">
        <v>11300</v>
      </c>
      <c r="V2686" s="18" t="str">
        <f>+Sitio_Publico[[#This Row],[idcoleccion]]&amp;"-"&amp;Sitio_Publico[[#This Row],[id]]</f>
        <v>000-2685</v>
      </c>
      <c r="W2686" s="18">
        <f>+VLOOKUP(Sitio_Publico[[#This Row],[territorio]],Estructura!$AE$4:$AH$1067,4,0)</f>
        <v>30004301</v>
      </c>
      <c r="X2686" s="18" t="str">
        <f>+VLOOKUP(Sitio_Publico[[#This Row],[tema]],Estructura!$G$4:$J$532,4,0)</f>
        <v>T-2</v>
      </c>
      <c r="Y2686" s="18" t="str">
        <f>+VLOOKUP(Sitio_Publico[[#This Row],[contenido]],Estructura!$L$4:$O$473,4,0)</f>
        <v>C-17</v>
      </c>
      <c r="Z2686" s="18" t="str">
        <f>+VLOOKUP(Sitio_Publico[[#This Row],[Filtro Integrado]],Estructura!$U$4:$W$529,3,0)</f>
        <v>FI-0</v>
      </c>
      <c r="AA2686" s="18" t="str">
        <f>+VLOOKUP(Sitio_Publico[[#This Row],[Muestra]],Estructura!$Y$4:$AB$483,4,0)</f>
        <v>M-000162</v>
      </c>
    </row>
    <row r="2687" spans="1:27" ht="51" x14ac:dyDescent="0.3">
      <c r="A2687" s="16">
        <f t="shared" si="41"/>
        <v>2686</v>
      </c>
      <c r="B2687" s="47" t="s">
        <v>15118</v>
      </c>
      <c r="C2687" s="13" t="s">
        <v>10447</v>
      </c>
      <c r="D2687" s="13" t="s">
        <v>10448</v>
      </c>
      <c r="E2687" s="44">
        <v>10403</v>
      </c>
      <c r="F2687" s="13" t="s">
        <v>10449</v>
      </c>
      <c r="G2687" s="23" t="s">
        <v>10459</v>
      </c>
      <c r="H2687" s="42" t="s">
        <v>458</v>
      </c>
      <c r="I2687" s="28" t="s">
        <v>276</v>
      </c>
      <c r="J2687" s="12" t="s">
        <v>393</v>
      </c>
      <c r="K2687" s="28" t="s">
        <v>10459</v>
      </c>
      <c r="L2687" s="12" t="s">
        <v>10474</v>
      </c>
      <c r="M2687" s="12" t="s">
        <v>10453</v>
      </c>
      <c r="N2687" s="12" t="s">
        <v>10454</v>
      </c>
      <c r="O2687" s="26" t="s">
        <v>13275</v>
      </c>
      <c r="P2687" s="26" t="s">
        <v>13276</v>
      </c>
      <c r="Q2687" s="25" t="s">
        <v>10482</v>
      </c>
      <c r="R2687" s="26" t="s">
        <v>13277</v>
      </c>
      <c r="S2687" s="15" t="s">
        <v>13278</v>
      </c>
      <c r="T2687" s="52">
        <v>0</v>
      </c>
      <c r="U2687" s="22" t="s">
        <v>13174</v>
      </c>
      <c r="V2687" s="18" t="str">
        <f>+Sitio_Publico[[#This Row],[idcoleccion]]&amp;"-"&amp;Sitio_Publico[[#This Row],[id]]</f>
        <v>000-2686</v>
      </c>
      <c r="W2687" s="18">
        <f>+VLOOKUP(Sitio_Publico[[#This Row],[territorio]],Estructura!$AE$4:$AH$1067,4,0)</f>
        <v>30010403</v>
      </c>
      <c r="X2687" s="18" t="str">
        <f>+VLOOKUP(Sitio_Publico[[#This Row],[tema]],Estructura!$G$4:$J$532,4,0)</f>
        <v>T-2</v>
      </c>
      <c r="Y2687" s="18" t="str">
        <f>+VLOOKUP(Sitio_Publico[[#This Row],[contenido]],Estructura!$L$4:$O$473,4,0)</f>
        <v>C-16</v>
      </c>
      <c r="Z2687" s="18" t="str">
        <f>+VLOOKUP(Sitio_Publico[[#This Row],[Filtro Integrado]],Estructura!$U$4:$W$529,3,0)</f>
        <v>FI-0</v>
      </c>
      <c r="AA2687" s="18" t="str">
        <f>+VLOOKUP(Sitio_Publico[[#This Row],[Muestra]],Estructura!$Y$4:$AB$483,4,0)</f>
        <v>M-000159</v>
      </c>
    </row>
    <row r="2688" spans="1:27" ht="51" x14ac:dyDescent="0.3">
      <c r="A2688" s="16">
        <f t="shared" si="41"/>
        <v>2687</v>
      </c>
      <c r="B2688" s="47" t="s">
        <v>15118</v>
      </c>
      <c r="C2688" s="13" t="s">
        <v>10447</v>
      </c>
      <c r="D2688" s="13" t="s">
        <v>10448</v>
      </c>
      <c r="E2688" s="44">
        <v>9101</v>
      </c>
      <c r="F2688" s="13" t="s">
        <v>10449</v>
      </c>
      <c r="G2688" s="23" t="s">
        <v>10459</v>
      </c>
      <c r="H2688" s="42" t="s">
        <v>458</v>
      </c>
      <c r="I2688" s="28" t="s">
        <v>216</v>
      </c>
      <c r="J2688" s="12" t="s">
        <v>393</v>
      </c>
      <c r="K2688" s="28" t="s">
        <v>10459</v>
      </c>
      <c r="L2688" s="12" t="s">
        <v>10474</v>
      </c>
      <c r="M2688" s="12" t="s">
        <v>10453</v>
      </c>
      <c r="N2688" s="12" t="s">
        <v>10454</v>
      </c>
      <c r="O2688" s="26" t="s">
        <v>13279</v>
      </c>
      <c r="P2688" s="26" t="s">
        <v>13280</v>
      </c>
      <c r="Q2688" s="25" t="s">
        <v>10482</v>
      </c>
      <c r="R2688" s="26" t="s">
        <v>13281</v>
      </c>
      <c r="S2688" s="15" t="s">
        <v>13282</v>
      </c>
      <c r="T2688" s="52">
        <v>0</v>
      </c>
      <c r="U2688" s="22" t="s">
        <v>10637</v>
      </c>
      <c r="V2688" s="18" t="str">
        <f>+Sitio_Publico[[#This Row],[idcoleccion]]&amp;"-"&amp;Sitio_Publico[[#This Row],[id]]</f>
        <v>000-2687</v>
      </c>
      <c r="W2688" s="18">
        <f>+VLOOKUP(Sitio_Publico[[#This Row],[territorio]],Estructura!$AE$4:$AH$1067,4,0)</f>
        <v>30009101</v>
      </c>
      <c r="X2688" s="18" t="str">
        <f>+VLOOKUP(Sitio_Publico[[#This Row],[tema]],Estructura!$G$4:$J$532,4,0)</f>
        <v>T-2</v>
      </c>
      <c r="Y2688" s="18" t="str">
        <f>+VLOOKUP(Sitio_Publico[[#This Row],[contenido]],Estructura!$L$4:$O$473,4,0)</f>
        <v>C-16</v>
      </c>
      <c r="Z2688" s="18" t="str">
        <f>+VLOOKUP(Sitio_Publico[[#This Row],[Filtro Integrado]],Estructura!$U$4:$W$529,3,0)</f>
        <v>FI-0</v>
      </c>
      <c r="AA2688" s="18" t="str">
        <f>+VLOOKUP(Sitio_Publico[[#This Row],[Muestra]],Estructura!$Y$4:$AB$483,4,0)</f>
        <v>M-000159</v>
      </c>
    </row>
    <row r="2689" spans="1:27" ht="40.799999999999997" x14ac:dyDescent="0.3">
      <c r="A2689" s="16">
        <f t="shared" si="41"/>
        <v>2688</v>
      </c>
      <c r="B2689" s="47" t="s">
        <v>15118</v>
      </c>
      <c r="C2689" s="13" t="s">
        <v>10447</v>
      </c>
      <c r="D2689" s="13" t="s">
        <v>10448</v>
      </c>
      <c r="E2689" s="44">
        <v>8106</v>
      </c>
      <c r="F2689" s="13" t="s">
        <v>10449</v>
      </c>
      <c r="G2689" s="23" t="s">
        <v>10466</v>
      </c>
      <c r="H2689" s="42" t="s">
        <v>458</v>
      </c>
      <c r="I2689" s="28" t="s">
        <v>167</v>
      </c>
      <c r="J2689" s="12" t="s">
        <v>393</v>
      </c>
      <c r="K2689" s="28" t="s">
        <v>10524</v>
      </c>
      <c r="L2689" s="12" t="s">
        <v>10452</v>
      </c>
      <c r="M2689" s="12" t="s">
        <v>10453</v>
      </c>
      <c r="N2689" s="12" t="s">
        <v>10454</v>
      </c>
      <c r="O2689" s="26" t="s">
        <v>13283</v>
      </c>
      <c r="P2689" s="26" t="s">
        <v>13284</v>
      </c>
      <c r="Q2689" s="25" t="s">
        <v>456</v>
      </c>
      <c r="R2689" s="26" t="s">
        <v>13285</v>
      </c>
      <c r="S2689" s="15" t="s">
        <v>13286</v>
      </c>
      <c r="T2689" s="52">
        <v>0</v>
      </c>
      <c r="U2689" s="22" t="s">
        <v>12739</v>
      </c>
      <c r="V2689" s="18" t="str">
        <f>+Sitio_Publico[[#This Row],[idcoleccion]]&amp;"-"&amp;Sitio_Publico[[#This Row],[id]]</f>
        <v>000-2688</v>
      </c>
      <c r="W2689" s="18">
        <f>+VLOOKUP(Sitio_Publico[[#This Row],[territorio]],Estructura!$AE$4:$AH$1067,4,0)</f>
        <v>30008106</v>
      </c>
      <c r="X2689" s="18" t="str">
        <f>+VLOOKUP(Sitio_Publico[[#This Row],[tema]],Estructura!$G$4:$J$532,4,0)</f>
        <v>T-2</v>
      </c>
      <c r="Y2689" s="18" t="str">
        <f>+VLOOKUP(Sitio_Publico[[#This Row],[contenido]],Estructura!$L$4:$O$473,4,0)</f>
        <v>C-17</v>
      </c>
      <c r="Z2689" s="18" t="str">
        <f>+VLOOKUP(Sitio_Publico[[#This Row],[Filtro Integrado]],Estructura!$U$4:$W$529,3,0)</f>
        <v>FI-0</v>
      </c>
      <c r="AA2689" s="18" t="str">
        <f>+VLOOKUP(Sitio_Publico[[#This Row],[Muestra]],Estructura!$Y$4:$AB$483,4,0)</f>
        <v>M-00048</v>
      </c>
    </row>
    <row r="2690" spans="1:27" ht="51" x14ac:dyDescent="0.3">
      <c r="A2690" s="16">
        <f t="shared" si="41"/>
        <v>2689</v>
      </c>
      <c r="B2690" s="47" t="s">
        <v>15118</v>
      </c>
      <c r="C2690" s="13" t="s">
        <v>10447</v>
      </c>
      <c r="D2690" s="13" t="s">
        <v>10448</v>
      </c>
      <c r="E2690" s="44">
        <v>9101</v>
      </c>
      <c r="F2690" s="13" t="s">
        <v>10449</v>
      </c>
      <c r="G2690" s="23" t="s">
        <v>10450</v>
      </c>
      <c r="H2690" s="42" t="s">
        <v>458</v>
      </c>
      <c r="I2690" s="28" t="s">
        <v>216</v>
      </c>
      <c r="J2690" s="12" t="s">
        <v>393</v>
      </c>
      <c r="K2690" s="28" t="s">
        <v>10486</v>
      </c>
      <c r="L2690" s="12" t="s">
        <v>10452</v>
      </c>
      <c r="M2690" s="12" t="s">
        <v>10453</v>
      </c>
      <c r="N2690" s="12" t="s">
        <v>10454</v>
      </c>
      <c r="O2690" s="26" t="s">
        <v>13287</v>
      </c>
      <c r="P2690" s="26" t="s">
        <v>13288</v>
      </c>
      <c r="Q2690" s="25" t="s">
        <v>456</v>
      </c>
      <c r="R2690" s="26" t="s">
        <v>13289</v>
      </c>
      <c r="S2690" s="15" t="s">
        <v>13290</v>
      </c>
      <c r="T2690" s="52">
        <v>0</v>
      </c>
      <c r="U2690" s="22" t="s">
        <v>10637</v>
      </c>
      <c r="V2690" s="18" t="str">
        <f>+Sitio_Publico[[#This Row],[idcoleccion]]&amp;"-"&amp;Sitio_Publico[[#This Row],[id]]</f>
        <v>000-2689</v>
      </c>
      <c r="W2690" s="18">
        <f>+VLOOKUP(Sitio_Publico[[#This Row],[territorio]],Estructura!$AE$4:$AH$1067,4,0)</f>
        <v>30009101</v>
      </c>
      <c r="X2690" s="18" t="str">
        <f>+VLOOKUP(Sitio_Publico[[#This Row],[tema]],Estructura!$G$4:$J$532,4,0)</f>
        <v>T-2</v>
      </c>
      <c r="Y2690" s="18" t="str">
        <f>+VLOOKUP(Sitio_Publico[[#This Row],[contenido]],Estructura!$L$4:$O$473,4,0)</f>
        <v>C-15</v>
      </c>
      <c r="Z2690" s="18" t="str">
        <f>+VLOOKUP(Sitio_Publico[[#This Row],[Filtro Integrado]],Estructura!$U$4:$W$529,3,0)</f>
        <v>FI-0</v>
      </c>
      <c r="AA2690" s="18" t="str">
        <f>+VLOOKUP(Sitio_Publico[[#This Row],[Muestra]],Estructura!$Y$4:$AB$483,4,0)</f>
        <v>M-000161</v>
      </c>
    </row>
    <row r="2691" spans="1:27" ht="51" x14ac:dyDescent="0.3">
      <c r="A2691" s="16">
        <f t="shared" ref="A2691:A2754" si="42">+ROW()-1</f>
        <v>2690</v>
      </c>
      <c r="B2691" s="47" t="s">
        <v>15118</v>
      </c>
      <c r="C2691" s="13" t="s">
        <v>10447</v>
      </c>
      <c r="D2691" s="13" t="s">
        <v>10448</v>
      </c>
      <c r="E2691" s="44">
        <v>5</v>
      </c>
      <c r="F2691" s="13" t="s">
        <v>10465</v>
      </c>
      <c r="G2691" s="23" t="s">
        <v>10883</v>
      </c>
      <c r="H2691" s="42" t="s">
        <v>457</v>
      </c>
      <c r="I2691" s="28" t="s">
        <v>368</v>
      </c>
      <c r="J2691" s="12" t="s">
        <v>393</v>
      </c>
      <c r="K2691" s="28" t="s">
        <v>10883</v>
      </c>
      <c r="L2691" s="12" t="s">
        <v>10452</v>
      </c>
      <c r="M2691" s="12" t="s">
        <v>10453</v>
      </c>
      <c r="N2691" s="12" t="s">
        <v>10454</v>
      </c>
      <c r="O2691" s="26" t="s">
        <v>13291</v>
      </c>
      <c r="P2691" s="26" t="s">
        <v>13292</v>
      </c>
      <c r="Q2691" s="25" t="s">
        <v>456</v>
      </c>
      <c r="R2691" s="26" t="s">
        <v>13293</v>
      </c>
      <c r="S2691" s="15" t="s">
        <v>13294</v>
      </c>
      <c r="T2691" s="52">
        <v>0</v>
      </c>
      <c r="U2691" s="22" t="s">
        <v>11952</v>
      </c>
      <c r="V2691" s="18" t="str">
        <f>+Sitio_Publico[[#This Row],[idcoleccion]]&amp;"-"&amp;Sitio_Publico[[#This Row],[id]]</f>
        <v>000-2690</v>
      </c>
      <c r="W2691" s="18">
        <f>+VLOOKUP(Sitio_Publico[[#This Row],[territorio]],Estructura!$AE$4:$AH$1067,4,0)</f>
        <v>20000005</v>
      </c>
      <c r="X2691" s="18" t="str">
        <f>+VLOOKUP(Sitio_Publico[[#This Row],[tema]],Estructura!$G$4:$J$532,4,0)</f>
        <v>T-1</v>
      </c>
      <c r="Y2691" s="18" t="str">
        <f>+VLOOKUP(Sitio_Publico[[#This Row],[contenido]],Estructura!$L$4:$O$473,4,0)</f>
        <v>C-19</v>
      </c>
      <c r="Z2691" s="18" t="str">
        <f>+VLOOKUP(Sitio_Publico[[#This Row],[Filtro Integrado]],Estructura!$U$4:$W$529,3,0)</f>
        <v>FI-0</v>
      </c>
      <c r="AA2691" s="18" t="str">
        <f>+VLOOKUP(Sitio_Publico[[#This Row],[Muestra]],Estructura!$Y$4:$AB$483,4,0)</f>
        <v>M-000164</v>
      </c>
    </row>
    <row r="2692" spans="1:27" ht="51" x14ac:dyDescent="0.3">
      <c r="A2692" s="16">
        <f t="shared" si="42"/>
        <v>2691</v>
      </c>
      <c r="B2692" s="47" t="s">
        <v>15118</v>
      </c>
      <c r="C2692" s="13" t="s">
        <v>10447</v>
      </c>
      <c r="D2692" s="13" t="s">
        <v>10448</v>
      </c>
      <c r="E2692" s="44">
        <v>16203</v>
      </c>
      <c r="F2692" s="13" t="s">
        <v>10449</v>
      </c>
      <c r="G2692" s="23" t="s">
        <v>10450</v>
      </c>
      <c r="H2692" s="42" t="s">
        <v>458</v>
      </c>
      <c r="I2692" s="28" t="s">
        <v>198</v>
      </c>
      <c r="J2692" s="12" t="s">
        <v>393</v>
      </c>
      <c r="K2692" s="28" t="s">
        <v>10451</v>
      </c>
      <c r="L2692" s="12" t="s">
        <v>10452</v>
      </c>
      <c r="M2692" s="12" t="s">
        <v>10453</v>
      </c>
      <c r="N2692" s="12" t="s">
        <v>10454</v>
      </c>
      <c r="O2692" s="26" t="s">
        <v>13295</v>
      </c>
      <c r="P2692" s="26" t="s">
        <v>13296</v>
      </c>
      <c r="Q2692" s="25" t="s">
        <v>456</v>
      </c>
      <c r="R2692" s="26" t="s">
        <v>13297</v>
      </c>
      <c r="S2692" s="15" t="s">
        <v>13298</v>
      </c>
      <c r="T2692" s="52">
        <v>0</v>
      </c>
      <c r="U2692" s="22" t="s">
        <v>13299</v>
      </c>
      <c r="V2692" s="18" t="str">
        <f>+Sitio_Publico[[#This Row],[idcoleccion]]&amp;"-"&amp;Sitio_Publico[[#This Row],[id]]</f>
        <v>000-2691</v>
      </c>
      <c r="W2692" s="18">
        <f>+VLOOKUP(Sitio_Publico[[#This Row],[territorio]],Estructura!$AE$4:$AH$1067,4,0)</f>
        <v>30016203</v>
      </c>
      <c r="X2692" s="18" t="str">
        <f>+VLOOKUP(Sitio_Publico[[#This Row],[tema]],Estructura!$G$4:$J$532,4,0)</f>
        <v>T-2</v>
      </c>
      <c r="Y2692" s="18" t="str">
        <f>+VLOOKUP(Sitio_Publico[[#This Row],[contenido]],Estructura!$L$4:$O$473,4,0)</f>
        <v>C-15</v>
      </c>
      <c r="Z2692" s="18" t="str">
        <f>+VLOOKUP(Sitio_Publico[[#This Row],[Filtro Integrado]],Estructura!$U$4:$W$529,3,0)</f>
        <v>FI-0</v>
      </c>
      <c r="AA2692" s="18" t="str">
        <f>+VLOOKUP(Sitio_Publico[[#This Row],[Muestra]],Estructura!$Y$4:$AB$483,4,0)</f>
        <v>M-000158</v>
      </c>
    </row>
    <row r="2693" spans="1:27" ht="51" x14ac:dyDescent="0.3">
      <c r="A2693" s="16">
        <f t="shared" si="42"/>
        <v>2692</v>
      </c>
      <c r="B2693" s="47" t="s">
        <v>15118</v>
      </c>
      <c r="C2693" s="13" t="s">
        <v>10447</v>
      </c>
      <c r="D2693" s="13" t="s">
        <v>10448</v>
      </c>
      <c r="E2693" s="44">
        <v>5605</v>
      </c>
      <c r="F2693" s="13" t="s">
        <v>10449</v>
      </c>
      <c r="G2693" s="23" t="s">
        <v>10466</v>
      </c>
      <c r="H2693" s="42" t="s">
        <v>458</v>
      </c>
      <c r="I2693" s="28" t="s">
        <v>88</v>
      </c>
      <c r="J2693" s="12" t="s">
        <v>393</v>
      </c>
      <c r="K2693" s="28" t="s">
        <v>10524</v>
      </c>
      <c r="L2693" s="12" t="s">
        <v>10452</v>
      </c>
      <c r="M2693" s="12" t="s">
        <v>10453</v>
      </c>
      <c r="N2693" s="12" t="s">
        <v>10454</v>
      </c>
      <c r="O2693" s="26" t="s">
        <v>13300</v>
      </c>
      <c r="P2693" s="26" t="s">
        <v>13301</v>
      </c>
      <c r="Q2693" s="25" t="s">
        <v>456</v>
      </c>
      <c r="R2693" s="26" t="s">
        <v>13302</v>
      </c>
      <c r="S2693" s="15" t="s">
        <v>13303</v>
      </c>
      <c r="T2693" s="52">
        <v>0</v>
      </c>
      <c r="U2693" s="22" t="s">
        <v>13149</v>
      </c>
      <c r="V2693" s="18" t="str">
        <f>+Sitio_Publico[[#This Row],[idcoleccion]]&amp;"-"&amp;Sitio_Publico[[#This Row],[id]]</f>
        <v>000-2692</v>
      </c>
      <c r="W2693" s="18">
        <f>+VLOOKUP(Sitio_Publico[[#This Row],[territorio]],Estructura!$AE$4:$AH$1067,4,0)</f>
        <v>30005605</v>
      </c>
      <c r="X2693" s="18" t="str">
        <f>+VLOOKUP(Sitio_Publico[[#This Row],[tema]],Estructura!$G$4:$J$532,4,0)</f>
        <v>T-2</v>
      </c>
      <c r="Y2693" s="18" t="str">
        <f>+VLOOKUP(Sitio_Publico[[#This Row],[contenido]],Estructura!$L$4:$O$473,4,0)</f>
        <v>C-17</v>
      </c>
      <c r="Z2693" s="18" t="str">
        <f>+VLOOKUP(Sitio_Publico[[#This Row],[Filtro Integrado]],Estructura!$U$4:$W$529,3,0)</f>
        <v>FI-0</v>
      </c>
      <c r="AA2693" s="18" t="str">
        <f>+VLOOKUP(Sitio_Publico[[#This Row],[Muestra]],Estructura!$Y$4:$AB$483,4,0)</f>
        <v>M-00048</v>
      </c>
    </row>
    <row r="2694" spans="1:27" ht="51" x14ac:dyDescent="0.3">
      <c r="A2694" s="16">
        <f t="shared" si="42"/>
        <v>2693</v>
      </c>
      <c r="B2694" s="47" t="s">
        <v>15118</v>
      </c>
      <c r="C2694" s="13" t="s">
        <v>10447</v>
      </c>
      <c r="D2694" s="13" t="s">
        <v>10448</v>
      </c>
      <c r="E2694" s="44">
        <v>16304</v>
      </c>
      <c r="F2694" s="13" t="s">
        <v>10449</v>
      </c>
      <c r="G2694" s="23" t="s">
        <v>10466</v>
      </c>
      <c r="H2694" s="42" t="s">
        <v>458</v>
      </c>
      <c r="I2694" s="28" t="s">
        <v>211</v>
      </c>
      <c r="J2694" s="12" t="s">
        <v>393</v>
      </c>
      <c r="K2694" s="28" t="s">
        <v>10492</v>
      </c>
      <c r="L2694" s="12" t="s">
        <v>10452</v>
      </c>
      <c r="M2694" s="12" t="s">
        <v>587</v>
      </c>
      <c r="N2694" s="12" t="s">
        <v>10454</v>
      </c>
      <c r="O2694" s="26" t="s">
        <v>13304</v>
      </c>
      <c r="P2694" s="26" t="s">
        <v>13305</v>
      </c>
      <c r="Q2694" s="25" t="s">
        <v>10495</v>
      </c>
      <c r="R2694" s="26" t="s">
        <v>13306</v>
      </c>
      <c r="S2694" s="15" t="s">
        <v>13307</v>
      </c>
      <c r="T2694" s="52">
        <v>0</v>
      </c>
      <c r="U2694" s="22" t="s">
        <v>2352</v>
      </c>
      <c r="V2694" s="18" t="str">
        <f>+Sitio_Publico[[#This Row],[idcoleccion]]&amp;"-"&amp;Sitio_Publico[[#This Row],[id]]</f>
        <v>000-2693</v>
      </c>
      <c r="W2694" s="18">
        <f>+VLOOKUP(Sitio_Publico[[#This Row],[territorio]],Estructura!$AE$4:$AH$1067,4,0)</f>
        <v>30016304</v>
      </c>
      <c r="X2694" s="18" t="str">
        <f>+VLOOKUP(Sitio_Publico[[#This Row],[tema]],Estructura!$G$4:$J$532,4,0)</f>
        <v>T-2</v>
      </c>
      <c r="Y2694" s="18" t="str">
        <f>+VLOOKUP(Sitio_Publico[[#This Row],[contenido]],Estructura!$L$4:$O$473,4,0)</f>
        <v>C-17</v>
      </c>
      <c r="Z2694" s="18" t="str">
        <f>+VLOOKUP(Sitio_Publico[[#This Row],[Filtro Integrado]],Estructura!$U$4:$W$529,3,0)</f>
        <v>FI-0</v>
      </c>
      <c r="AA2694" s="18" t="str">
        <f>+VLOOKUP(Sitio_Publico[[#This Row],[Muestra]],Estructura!$Y$4:$AB$483,4,0)</f>
        <v>M-000162</v>
      </c>
    </row>
    <row r="2695" spans="1:27" ht="51" x14ac:dyDescent="0.3">
      <c r="A2695" s="16">
        <f t="shared" si="42"/>
        <v>2694</v>
      </c>
      <c r="B2695" s="47" t="s">
        <v>15118</v>
      </c>
      <c r="C2695" s="13" t="s">
        <v>10447</v>
      </c>
      <c r="D2695" s="13" t="s">
        <v>10448</v>
      </c>
      <c r="E2695" s="44">
        <v>13503</v>
      </c>
      <c r="F2695" s="13" t="s">
        <v>10449</v>
      </c>
      <c r="G2695" s="23" t="s">
        <v>10450</v>
      </c>
      <c r="H2695" s="42" t="s">
        <v>458</v>
      </c>
      <c r="I2695" s="28" t="s">
        <v>340</v>
      </c>
      <c r="J2695" s="12" t="s">
        <v>393</v>
      </c>
      <c r="K2695" s="28" t="s">
        <v>10451</v>
      </c>
      <c r="L2695" s="12" t="s">
        <v>10452</v>
      </c>
      <c r="M2695" s="12" t="s">
        <v>10453</v>
      </c>
      <c r="N2695" s="12" t="s">
        <v>10454</v>
      </c>
      <c r="O2695" s="26" t="s">
        <v>13308</v>
      </c>
      <c r="P2695" s="26" t="s">
        <v>13309</v>
      </c>
      <c r="Q2695" s="25" t="s">
        <v>456</v>
      </c>
      <c r="R2695" s="26" t="s">
        <v>13310</v>
      </c>
      <c r="S2695" s="15" t="s">
        <v>13311</v>
      </c>
      <c r="T2695" s="52">
        <v>0</v>
      </c>
      <c r="U2695" s="22" t="s">
        <v>11037</v>
      </c>
      <c r="V2695" s="18" t="str">
        <f>+Sitio_Publico[[#This Row],[idcoleccion]]&amp;"-"&amp;Sitio_Publico[[#This Row],[id]]</f>
        <v>000-2694</v>
      </c>
      <c r="W2695" s="18">
        <f>+VLOOKUP(Sitio_Publico[[#This Row],[territorio]],Estructura!$AE$4:$AH$1067,4,0)</f>
        <v>30013503</v>
      </c>
      <c r="X2695" s="18" t="str">
        <f>+VLOOKUP(Sitio_Publico[[#This Row],[tema]],Estructura!$G$4:$J$532,4,0)</f>
        <v>T-2</v>
      </c>
      <c r="Y2695" s="18" t="str">
        <f>+VLOOKUP(Sitio_Publico[[#This Row],[contenido]],Estructura!$L$4:$O$473,4,0)</f>
        <v>C-15</v>
      </c>
      <c r="Z2695" s="18" t="str">
        <f>+VLOOKUP(Sitio_Publico[[#This Row],[Filtro Integrado]],Estructura!$U$4:$W$529,3,0)</f>
        <v>FI-0</v>
      </c>
      <c r="AA2695" s="18" t="str">
        <f>+VLOOKUP(Sitio_Publico[[#This Row],[Muestra]],Estructura!$Y$4:$AB$483,4,0)</f>
        <v>M-000158</v>
      </c>
    </row>
    <row r="2696" spans="1:27" ht="40.799999999999997" x14ac:dyDescent="0.3">
      <c r="A2696" s="16">
        <f t="shared" si="42"/>
        <v>2695</v>
      </c>
      <c r="B2696" s="47" t="s">
        <v>15118</v>
      </c>
      <c r="C2696" s="13" t="s">
        <v>10447</v>
      </c>
      <c r="D2696" s="13" t="s">
        <v>10448</v>
      </c>
      <c r="E2696" s="44">
        <v>13401</v>
      </c>
      <c r="F2696" s="13" t="s">
        <v>10449</v>
      </c>
      <c r="G2696" s="23" t="s">
        <v>10473</v>
      </c>
      <c r="H2696" s="42" t="s">
        <v>458</v>
      </c>
      <c r="I2696" s="28" t="s">
        <v>334</v>
      </c>
      <c r="J2696" s="12" t="s">
        <v>393</v>
      </c>
      <c r="K2696" s="28" t="s">
        <v>10473</v>
      </c>
      <c r="L2696" s="12" t="s">
        <v>10452</v>
      </c>
      <c r="M2696" s="12" t="s">
        <v>10453</v>
      </c>
      <c r="N2696" s="12" t="s">
        <v>10454</v>
      </c>
      <c r="O2696" s="26" t="s">
        <v>13312</v>
      </c>
      <c r="P2696" s="26" t="s">
        <v>13313</v>
      </c>
      <c r="Q2696" s="25" t="s">
        <v>456</v>
      </c>
      <c r="R2696" s="26" t="s">
        <v>10896</v>
      </c>
      <c r="S2696" s="15" t="s">
        <v>13314</v>
      </c>
      <c r="T2696" s="52">
        <v>0</v>
      </c>
      <c r="U2696" s="22" t="s">
        <v>8645</v>
      </c>
      <c r="V2696" s="18" t="str">
        <f>+Sitio_Publico[[#This Row],[idcoleccion]]&amp;"-"&amp;Sitio_Publico[[#This Row],[id]]</f>
        <v>000-2695</v>
      </c>
      <c r="W2696" s="18">
        <f>+VLOOKUP(Sitio_Publico[[#This Row],[territorio]],Estructura!$AE$4:$AH$1067,4,0)</f>
        <v>30013401</v>
      </c>
      <c r="X2696" s="18" t="str">
        <f>+VLOOKUP(Sitio_Publico[[#This Row],[tema]],Estructura!$G$4:$J$532,4,0)</f>
        <v>T-2</v>
      </c>
      <c r="Y2696" s="18" t="str">
        <f>+VLOOKUP(Sitio_Publico[[#This Row],[contenido]],Estructura!$L$4:$O$473,4,0)</f>
        <v>C-18</v>
      </c>
      <c r="Z2696" s="18" t="str">
        <f>+VLOOKUP(Sitio_Publico[[#This Row],[Filtro Integrado]],Estructura!$U$4:$W$529,3,0)</f>
        <v>FI-0</v>
      </c>
      <c r="AA2696" s="18" t="str">
        <f>+VLOOKUP(Sitio_Publico[[#This Row],[Muestra]],Estructura!$Y$4:$AB$483,4,0)</f>
        <v>M-000160</v>
      </c>
    </row>
    <row r="2697" spans="1:27" ht="51" x14ac:dyDescent="0.3">
      <c r="A2697" s="16">
        <f t="shared" si="42"/>
        <v>2696</v>
      </c>
      <c r="B2697" s="47" t="s">
        <v>15118</v>
      </c>
      <c r="C2697" s="13" t="s">
        <v>10447</v>
      </c>
      <c r="D2697" s="13" t="s">
        <v>10448</v>
      </c>
      <c r="E2697" s="44">
        <v>13112</v>
      </c>
      <c r="F2697" s="13" t="s">
        <v>10449</v>
      </c>
      <c r="G2697" s="23" t="s">
        <v>10466</v>
      </c>
      <c r="H2697" s="42" t="s">
        <v>458</v>
      </c>
      <c r="I2697" s="28" t="s">
        <v>308</v>
      </c>
      <c r="J2697" s="12" t="s">
        <v>393</v>
      </c>
      <c r="K2697" s="28" t="s">
        <v>10492</v>
      </c>
      <c r="L2697" s="12" t="s">
        <v>10452</v>
      </c>
      <c r="M2697" s="12" t="s">
        <v>587</v>
      </c>
      <c r="N2697" s="12" t="s">
        <v>10454</v>
      </c>
      <c r="O2697" s="26" t="s">
        <v>13315</v>
      </c>
      <c r="P2697" s="26" t="s">
        <v>13316</v>
      </c>
      <c r="Q2697" s="25" t="s">
        <v>10495</v>
      </c>
      <c r="R2697" s="26" t="s">
        <v>13317</v>
      </c>
      <c r="S2697" s="15" t="s">
        <v>13318</v>
      </c>
      <c r="T2697" s="52">
        <v>0</v>
      </c>
      <c r="U2697" s="22" t="s">
        <v>10549</v>
      </c>
      <c r="V2697" s="18" t="str">
        <f>+Sitio_Publico[[#This Row],[idcoleccion]]&amp;"-"&amp;Sitio_Publico[[#This Row],[id]]</f>
        <v>000-2696</v>
      </c>
      <c r="W2697" s="18">
        <f>+VLOOKUP(Sitio_Publico[[#This Row],[territorio]],Estructura!$AE$4:$AH$1067,4,0)</f>
        <v>30013112</v>
      </c>
      <c r="X2697" s="18" t="str">
        <f>+VLOOKUP(Sitio_Publico[[#This Row],[tema]],Estructura!$G$4:$J$532,4,0)</f>
        <v>T-2</v>
      </c>
      <c r="Y2697" s="18" t="str">
        <f>+VLOOKUP(Sitio_Publico[[#This Row],[contenido]],Estructura!$L$4:$O$473,4,0)</f>
        <v>C-17</v>
      </c>
      <c r="Z2697" s="18" t="str">
        <f>+VLOOKUP(Sitio_Publico[[#This Row],[Filtro Integrado]],Estructura!$U$4:$W$529,3,0)</f>
        <v>FI-0</v>
      </c>
      <c r="AA2697" s="18" t="str">
        <f>+VLOOKUP(Sitio_Publico[[#This Row],[Muestra]],Estructura!$Y$4:$AB$483,4,0)</f>
        <v>M-000162</v>
      </c>
    </row>
    <row r="2698" spans="1:27" ht="51" x14ac:dyDescent="0.3">
      <c r="A2698" s="16">
        <f t="shared" si="42"/>
        <v>2697</v>
      </c>
      <c r="B2698" s="47" t="s">
        <v>15118</v>
      </c>
      <c r="C2698" s="13" t="s">
        <v>10447</v>
      </c>
      <c r="D2698" s="13" t="s">
        <v>10448</v>
      </c>
      <c r="E2698" s="44">
        <v>5702</v>
      </c>
      <c r="F2698" s="13" t="s">
        <v>10449</v>
      </c>
      <c r="G2698" s="23" t="s">
        <v>10459</v>
      </c>
      <c r="H2698" s="42" t="s">
        <v>458</v>
      </c>
      <c r="I2698" s="28" t="s">
        <v>91</v>
      </c>
      <c r="J2698" s="12" t="s">
        <v>393</v>
      </c>
      <c r="K2698" s="28" t="s">
        <v>10459</v>
      </c>
      <c r="L2698" s="12" t="s">
        <v>10452</v>
      </c>
      <c r="M2698" s="12" t="s">
        <v>10453</v>
      </c>
      <c r="N2698" s="12" t="s">
        <v>10454</v>
      </c>
      <c r="O2698" s="26" t="s">
        <v>13319</v>
      </c>
      <c r="P2698" s="26" t="s">
        <v>13320</v>
      </c>
      <c r="Q2698" s="25" t="s">
        <v>456</v>
      </c>
      <c r="R2698" s="26" t="s">
        <v>13321</v>
      </c>
      <c r="S2698" s="15" t="s">
        <v>13322</v>
      </c>
      <c r="T2698" s="52">
        <v>0</v>
      </c>
      <c r="U2698" s="22" t="s">
        <v>12421</v>
      </c>
      <c r="V2698" s="18" t="str">
        <f>+Sitio_Publico[[#This Row],[idcoleccion]]&amp;"-"&amp;Sitio_Publico[[#This Row],[id]]</f>
        <v>000-2697</v>
      </c>
      <c r="W2698" s="18">
        <f>+VLOOKUP(Sitio_Publico[[#This Row],[territorio]],Estructura!$AE$4:$AH$1067,4,0)</f>
        <v>30005702</v>
      </c>
      <c r="X2698" s="18" t="str">
        <f>+VLOOKUP(Sitio_Publico[[#This Row],[tema]],Estructura!$G$4:$J$532,4,0)</f>
        <v>T-2</v>
      </c>
      <c r="Y2698" s="18" t="str">
        <f>+VLOOKUP(Sitio_Publico[[#This Row],[contenido]],Estructura!$L$4:$O$473,4,0)</f>
        <v>C-16</v>
      </c>
      <c r="Z2698" s="18" t="str">
        <f>+VLOOKUP(Sitio_Publico[[#This Row],[Filtro Integrado]],Estructura!$U$4:$W$529,3,0)</f>
        <v>FI-0</v>
      </c>
      <c r="AA2698" s="18" t="str">
        <f>+VLOOKUP(Sitio_Publico[[#This Row],[Muestra]],Estructura!$Y$4:$AB$483,4,0)</f>
        <v>M-000159</v>
      </c>
    </row>
    <row r="2699" spans="1:27" ht="51" x14ac:dyDescent="0.3">
      <c r="A2699" s="16">
        <f t="shared" si="42"/>
        <v>2698</v>
      </c>
      <c r="B2699" s="47" t="s">
        <v>15118</v>
      </c>
      <c r="C2699" s="13" t="s">
        <v>10447</v>
      </c>
      <c r="D2699" s="13" t="s">
        <v>10448</v>
      </c>
      <c r="E2699" s="44">
        <v>16103</v>
      </c>
      <c r="F2699" s="13" t="s">
        <v>10449</v>
      </c>
      <c r="G2699" s="23" t="s">
        <v>10459</v>
      </c>
      <c r="H2699" s="42" t="s">
        <v>458</v>
      </c>
      <c r="I2699" s="28" t="s">
        <v>200</v>
      </c>
      <c r="J2699" s="12" t="s">
        <v>393</v>
      </c>
      <c r="K2699" s="28" t="s">
        <v>10459</v>
      </c>
      <c r="L2699" s="12" t="s">
        <v>10474</v>
      </c>
      <c r="M2699" s="12" t="s">
        <v>10453</v>
      </c>
      <c r="N2699" s="12" t="s">
        <v>10454</v>
      </c>
      <c r="O2699" s="26" t="s">
        <v>13323</v>
      </c>
      <c r="P2699" s="26" t="s">
        <v>13324</v>
      </c>
      <c r="Q2699" s="25" t="s">
        <v>10482</v>
      </c>
      <c r="R2699" s="26" t="s">
        <v>11776</v>
      </c>
      <c r="S2699" s="15" t="s">
        <v>13325</v>
      </c>
      <c r="T2699" s="52">
        <v>0</v>
      </c>
      <c r="U2699" s="22" t="s">
        <v>11778</v>
      </c>
      <c r="V2699" s="18" t="str">
        <f>+Sitio_Publico[[#This Row],[idcoleccion]]&amp;"-"&amp;Sitio_Publico[[#This Row],[id]]</f>
        <v>000-2698</v>
      </c>
      <c r="W2699" s="18">
        <f>+VLOOKUP(Sitio_Publico[[#This Row],[territorio]],Estructura!$AE$4:$AH$1067,4,0)</f>
        <v>30016103</v>
      </c>
      <c r="X2699" s="18" t="str">
        <f>+VLOOKUP(Sitio_Publico[[#This Row],[tema]],Estructura!$G$4:$J$532,4,0)</f>
        <v>T-2</v>
      </c>
      <c r="Y2699" s="18" t="str">
        <f>+VLOOKUP(Sitio_Publico[[#This Row],[contenido]],Estructura!$L$4:$O$473,4,0)</f>
        <v>C-16</v>
      </c>
      <c r="Z2699" s="18" t="str">
        <f>+VLOOKUP(Sitio_Publico[[#This Row],[Filtro Integrado]],Estructura!$U$4:$W$529,3,0)</f>
        <v>FI-0</v>
      </c>
      <c r="AA2699" s="18" t="str">
        <f>+VLOOKUP(Sitio_Publico[[#This Row],[Muestra]],Estructura!$Y$4:$AB$483,4,0)</f>
        <v>M-000159</v>
      </c>
    </row>
    <row r="2700" spans="1:27" ht="40.799999999999997" x14ac:dyDescent="0.3">
      <c r="A2700" s="16">
        <f t="shared" si="42"/>
        <v>2699</v>
      </c>
      <c r="B2700" s="47" t="s">
        <v>15118</v>
      </c>
      <c r="C2700" s="13" t="s">
        <v>10447</v>
      </c>
      <c r="D2700" s="13" t="s">
        <v>10448</v>
      </c>
      <c r="E2700" s="44">
        <v>7201</v>
      </c>
      <c r="F2700" s="13" t="s">
        <v>10449</v>
      </c>
      <c r="G2700" s="23" t="s">
        <v>10473</v>
      </c>
      <c r="H2700" s="42" t="s">
        <v>458</v>
      </c>
      <c r="I2700" s="28" t="s">
        <v>142</v>
      </c>
      <c r="J2700" s="12" t="s">
        <v>393</v>
      </c>
      <c r="K2700" s="28" t="s">
        <v>10473</v>
      </c>
      <c r="L2700" s="12" t="s">
        <v>10474</v>
      </c>
      <c r="M2700" s="12" t="s">
        <v>10453</v>
      </c>
      <c r="N2700" s="12" t="s">
        <v>10454</v>
      </c>
      <c r="O2700" s="26" t="s">
        <v>13326</v>
      </c>
      <c r="P2700" s="26" t="s">
        <v>13327</v>
      </c>
      <c r="Q2700" s="25" t="s">
        <v>10495</v>
      </c>
      <c r="R2700" s="26" t="s">
        <v>11748</v>
      </c>
      <c r="S2700" s="15" t="s">
        <v>13328</v>
      </c>
      <c r="T2700" s="52">
        <v>0</v>
      </c>
      <c r="U2700" s="22" t="s">
        <v>13329</v>
      </c>
      <c r="V2700" s="18" t="str">
        <f>+Sitio_Publico[[#This Row],[idcoleccion]]&amp;"-"&amp;Sitio_Publico[[#This Row],[id]]</f>
        <v>000-2699</v>
      </c>
      <c r="W2700" s="18">
        <f>+VLOOKUP(Sitio_Publico[[#This Row],[territorio]],Estructura!$AE$4:$AH$1067,4,0)</f>
        <v>30007201</v>
      </c>
      <c r="X2700" s="18" t="str">
        <f>+VLOOKUP(Sitio_Publico[[#This Row],[tema]],Estructura!$G$4:$J$532,4,0)</f>
        <v>T-2</v>
      </c>
      <c r="Y2700" s="18" t="str">
        <f>+VLOOKUP(Sitio_Publico[[#This Row],[contenido]],Estructura!$L$4:$O$473,4,0)</f>
        <v>C-18</v>
      </c>
      <c r="Z2700" s="18" t="str">
        <f>+VLOOKUP(Sitio_Publico[[#This Row],[Filtro Integrado]],Estructura!$U$4:$W$529,3,0)</f>
        <v>FI-0</v>
      </c>
      <c r="AA2700" s="18" t="str">
        <f>+VLOOKUP(Sitio_Publico[[#This Row],[Muestra]],Estructura!$Y$4:$AB$483,4,0)</f>
        <v>M-000160</v>
      </c>
    </row>
    <row r="2701" spans="1:27" ht="51" x14ac:dyDescent="0.3">
      <c r="A2701" s="16">
        <f t="shared" si="42"/>
        <v>2700</v>
      </c>
      <c r="B2701" s="47" t="s">
        <v>15118</v>
      </c>
      <c r="C2701" s="13" t="s">
        <v>10447</v>
      </c>
      <c r="D2701" s="13" t="s">
        <v>10448</v>
      </c>
      <c r="E2701" s="44">
        <v>5603</v>
      </c>
      <c r="F2701" s="13" t="s">
        <v>10449</v>
      </c>
      <c r="G2701" s="23" t="s">
        <v>10459</v>
      </c>
      <c r="H2701" s="42" t="s">
        <v>458</v>
      </c>
      <c r="I2701" s="28" t="s">
        <v>86</v>
      </c>
      <c r="J2701" s="12" t="s">
        <v>393</v>
      </c>
      <c r="K2701" s="28" t="s">
        <v>10459</v>
      </c>
      <c r="L2701" s="12" t="s">
        <v>10474</v>
      </c>
      <c r="M2701" s="12" t="s">
        <v>10453</v>
      </c>
      <c r="N2701" s="12" t="s">
        <v>10454</v>
      </c>
      <c r="O2701" s="26" t="s">
        <v>13330</v>
      </c>
      <c r="P2701" s="26" t="s">
        <v>13331</v>
      </c>
      <c r="Q2701" s="25" t="s">
        <v>10482</v>
      </c>
      <c r="R2701" s="26" t="s">
        <v>13332</v>
      </c>
      <c r="S2701" s="15" t="s">
        <v>13333</v>
      </c>
      <c r="T2701" s="52">
        <v>0</v>
      </c>
      <c r="U2701" s="22" t="s">
        <v>11130</v>
      </c>
      <c r="V2701" s="18" t="str">
        <f>+Sitio_Publico[[#This Row],[idcoleccion]]&amp;"-"&amp;Sitio_Publico[[#This Row],[id]]</f>
        <v>000-2700</v>
      </c>
      <c r="W2701" s="18">
        <f>+VLOOKUP(Sitio_Publico[[#This Row],[territorio]],Estructura!$AE$4:$AH$1067,4,0)</f>
        <v>30005603</v>
      </c>
      <c r="X2701" s="18" t="str">
        <f>+VLOOKUP(Sitio_Publico[[#This Row],[tema]],Estructura!$G$4:$J$532,4,0)</f>
        <v>T-2</v>
      </c>
      <c r="Y2701" s="18" t="str">
        <f>+VLOOKUP(Sitio_Publico[[#This Row],[contenido]],Estructura!$L$4:$O$473,4,0)</f>
        <v>C-16</v>
      </c>
      <c r="Z2701" s="18" t="str">
        <f>+VLOOKUP(Sitio_Publico[[#This Row],[Filtro Integrado]],Estructura!$U$4:$W$529,3,0)</f>
        <v>FI-0</v>
      </c>
      <c r="AA2701" s="18" t="str">
        <f>+VLOOKUP(Sitio_Publico[[#This Row],[Muestra]],Estructura!$Y$4:$AB$483,4,0)</f>
        <v>M-000159</v>
      </c>
    </row>
    <row r="2702" spans="1:27" ht="51" x14ac:dyDescent="0.3">
      <c r="A2702" s="16">
        <f t="shared" si="42"/>
        <v>2701</v>
      </c>
      <c r="B2702" s="47" t="s">
        <v>15118</v>
      </c>
      <c r="C2702" s="13" t="s">
        <v>10447</v>
      </c>
      <c r="D2702" s="13" t="s">
        <v>10448</v>
      </c>
      <c r="E2702" s="44">
        <v>11</v>
      </c>
      <c r="F2702" s="13" t="s">
        <v>10465</v>
      </c>
      <c r="G2702" s="23" t="s">
        <v>10459</v>
      </c>
      <c r="H2702" s="42" t="s">
        <v>457</v>
      </c>
      <c r="I2702" s="28" t="s">
        <v>374</v>
      </c>
      <c r="J2702" s="12" t="s">
        <v>393</v>
      </c>
      <c r="K2702" s="28" t="s">
        <v>10459</v>
      </c>
      <c r="L2702" s="12" t="s">
        <v>10474</v>
      </c>
      <c r="M2702" s="12" t="s">
        <v>10453</v>
      </c>
      <c r="N2702" s="12" t="s">
        <v>10454</v>
      </c>
      <c r="O2702" s="26" t="s">
        <v>13334</v>
      </c>
      <c r="P2702" s="26" t="s">
        <v>13335</v>
      </c>
      <c r="Q2702" s="25" t="s">
        <v>10482</v>
      </c>
      <c r="R2702" s="26" t="s">
        <v>13336</v>
      </c>
      <c r="S2702" s="15" t="s">
        <v>13337</v>
      </c>
      <c r="T2702" s="52">
        <v>0</v>
      </c>
      <c r="U2702" s="22" t="s">
        <v>13338</v>
      </c>
      <c r="V2702" s="18" t="str">
        <f>+Sitio_Publico[[#This Row],[idcoleccion]]&amp;"-"&amp;Sitio_Publico[[#This Row],[id]]</f>
        <v>000-2701</v>
      </c>
      <c r="W2702" s="18">
        <f>+VLOOKUP(Sitio_Publico[[#This Row],[territorio]],Estructura!$AE$4:$AH$1067,4,0)</f>
        <v>20000011</v>
      </c>
      <c r="X2702" s="18" t="str">
        <f>+VLOOKUP(Sitio_Publico[[#This Row],[tema]],Estructura!$G$4:$J$532,4,0)</f>
        <v>T-1</v>
      </c>
      <c r="Y2702" s="18" t="str">
        <f>+VLOOKUP(Sitio_Publico[[#This Row],[contenido]],Estructura!$L$4:$O$473,4,0)</f>
        <v>C-16</v>
      </c>
      <c r="Z2702" s="18" t="str">
        <f>+VLOOKUP(Sitio_Publico[[#This Row],[Filtro Integrado]],Estructura!$U$4:$W$529,3,0)</f>
        <v>FI-0</v>
      </c>
      <c r="AA2702" s="18" t="str">
        <f>+VLOOKUP(Sitio_Publico[[#This Row],[Muestra]],Estructura!$Y$4:$AB$483,4,0)</f>
        <v>M-000159</v>
      </c>
    </row>
    <row r="2703" spans="1:27" ht="51" x14ac:dyDescent="0.3">
      <c r="A2703" s="16">
        <f t="shared" si="42"/>
        <v>2702</v>
      </c>
      <c r="B2703" s="47" t="s">
        <v>15118</v>
      </c>
      <c r="C2703" s="13" t="s">
        <v>10447</v>
      </c>
      <c r="D2703" s="13" t="s">
        <v>10448</v>
      </c>
      <c r="E2703" s="44">
        <v>9115</v>
      </c>
      <c r="F2703" s="13" t="s">
        <v>10449</v>
      </c>
      <c r="G2703" s="23" t="s">
        <v>10466</v>
      </c>
      <c r="H2703" s="42" t="s">
        <v>458</v>
      </c>
      <c r="I2703" s="28" t="s">
        <v>230</v>
      </c>
      <c r="J2703" s="12" t="s">
        <v>393</v>
      </c>
      <c r="K2703" s="28" t="s">
        <v>10492</v>
      </c>
      <c r="L2703" s="12" t="s">
        <v>10452</v>
      </c>
      <c r="M2703" s="12" t="s">
        <v>587</v>
      </c>
      <c r="N2703" s="12" t="s">
        <v>10454</v>
      </c>
      <c r="O2703" s="26" t="s">
        <v>13339</v>
      </c>
      <c r="P2703" s="26" t="s">
        <v>13340</v>
      </c>
      <c r="Q2703" s="25" t="s">
        <v>10495</v>
      </c>
      <c r="R2703" s="26" t="s">
        <v>13341</v>
      </c>
      <c r="S2703" s="15" t="s">
        <v>13342</v>
      </c>
      <c r="T2703" s="52">
        <v>0</v>
      </c>
      <c r="U2703" s="22" t="s">
        <v>11516</v>
      </c>
      <c r="V2703" s="18" t="str">
        <f>+Sitio_Publico[[#This Row],[idcoleccion]]&amp;"-"&amp;Sitio_Publico[[#This Row],[id]]</f>
        <v>000-2702</v>
      </c>
      <c r="W2703" s="18">
        <f>+VLOOKUP(Sitio_Publico[[#This Row],[territorio]],Estructura!$AE$4:$AH$1067,4,0)</f>
        <v>30009115</v>
      </c>
      <c r="X2703" s="18" t="str">
        <f>+VLOOKUP(Sitio_Publico[[#This Row],[tema]],Estructura!$G$4:$J$532,4,0)</f>
        <v>T-2</v>
      </c>
      <c r="Y2703" s="18" t="str">
        <f>+VLOOKUP(Sitio_Publico[[#This Row],[contenido]],Estructura!$L$4:$O$473,4,0)</f>
        <v>C-17</v>
      </c>
      <c r="Z2703" s="18" t="str">
        <f>+VLOOKUP(Sitio_Publico[[#This Row],[Filtro Integrado]],Estructura!$U$4:$W$529,3,0)</f>
        <v>FI-0</v>
      </c>
      <c r="AA2703" s="18" t="str">
        <f>+VLOOKUP(Sitio_Publico[[#This Row],[Muestra]],Estructura!$Y$4:$AB$483,4,0)</f>
        <v>M-000162</v>
      </c>
    </row>
    <row r="2704" spans="1:27" ht="51" x14ac:dyDescent="0.3">
      <c r="A2704" s="16">
        <f t="shared" si="42"/>
        <v>2703</v>
      </c>
      <c r="B2704" s="47" t="s">
        <v>15118</v>
      </c>
      <c r="C2704" s="13" t="s">
        <v>10447</v>
      </c>
      <c r="D2704" s="13" t="s">
        <v>10448</v>
      </c>
      <c r="E2704" s="44">
        <v>9114</v>
      </c>
      <c r="F2704" s="13" t="s">
        <v>10449</v>
      </c>
      <c r="G2704" s="23" t="s">
        <v>10459</v>
      </c>
      <c r="H2704" s="42" t="s">
        <v>458</v>
      </c>
      <c r="I2704" s="28" t="s">
        <v>229</v>
      </c>
      <c r="J2704" s="12" t="s">
        <v>393</v>
      </c>
      <c r="K2704" s="28" t="s">
        <v>10459</v>
      </c>
      <c r="L2704" s="12" t="s">
        <v>10452</v>
      </c>
      <c r="M2704" s="12" t="s">
        <v>10453</v>
      </c>
      <c r="N2704" s="12" t="s">
        <v>10454</v>
      </c>
      <c r="O2704" s="26" t="s">
        <v>13343</v>
      </c>
      <c r="P2704" s="26" t="s">
        <v>13344</v>
      </c>
      <c r="Q2704" s="25" t="s">
        <v>456</v>
      </c>
      <c r="R2704" s="26" t="s">
        <v>13345</v>
      </c>
      <c r="S2704" s="15" t="s">
        <v>13346</v>
      </c>
      <c r="T2704" s="52">
        <v>0</v>
      </c>
      <c r="U2704" s="22" t="s">
        <v>11985</v>
      </c>
      <c r="V2704" s="18" t="str">
        <f>+Sitio_Publico[[#This Row],[idcoleccion]]&amp;"-"&amp;Sitio_Publico[[#This Row],[id]]</f>
        <v>000-2703</v>
      </c>
      <c r="W2704" s="18">
        <f>+VLOOKUP(Sitio_Publico[[#This Row],[territorio]],Estructura!$AE$4:$AH$1067,4,0)</f>
        <v>30009114</v>
      </c>
      <c r="X2704" s="18" t="str">
        <f>+VLOOKUP(Sitio_Publico[[#This Row],[tema]],Estructura!$G$4:$J$532,4,0)</f>
        <v>T-2</v>
      </c>
      <c r="Y2704" s="18" t="str">
        <f>+VLOOKUP(Sitio_Publico[[#This Row],[contenido]],Estructura!$L$4:$O$473,4,0)</f>
        <v>C-16</v>
      </c>
      <c r="Z2704" s="18" t="str">
        <f>+VLOOKUP(Sitio_Publico[[#This Row],[Filtro Integrado]],Estructura!$U$4:$W$529,3,0)</f>
        <v>FI-0</v>
      </c>
      <c r="AA2704" s="18" t="str">
        <f>+VLOOKUP(Sitio_Publico[[#This Row],[Muestra]],Estructura!$Y$4:$AB$483,4,0)</f>
        <v>M-000159</v>
      </c>
    </row>
    <row r="2705" spans="1:27" ht="51" x14ac:dyDescent="0.3">
      <c r="A2705" s="16">
        <f t="shared" si="42"/>
        <v>2704</v>
      </c>
      <c r="B2705" s="47" t="s">
        <v>15118</v>
      </c>
      <c r="C2705" s="13" t="s">
        <v>10447</v>
      </c>
      <c r="D2705" s="13" t="s">
        <v>10448</v>
      </c>
      <c r="E2705" s="44">
        <v>16305</v>
      </c>
      <c r="F2705" s="13" t="s">
        <v>10449</v>
      </c>
      <c r="G2705" s="23" t="s">
        <v>10466</v>
      </c>
      <c r="H2705" s="42" t="s">
        <v>458</v>
      </c>
      <c r="I2705" s="28" t="s">
        <v>213</v>
      </c>
      <c r="J2705" s="12" t="s">
        <v>393</v>
      </c>
      <c r="K2705" s="28" t="s">
        <v>10492</v>
      </c>
      <c r="L2705" s="12" t="s">
        <v>10452</v>
      </c>
      <c r="M2705" s="12" t="s">
        <v>587</v>
      </c>
      <c r="N2705" s="12" t="s">
        <v>10454</v>
      </c>
      <c r="O2705" s="26" t="s">
        <v>13347</v>
      </c>
      <c r="P2705" s="26" t="s">
        <v>13348</v>
      </c>
      <c r="Q2705" s="25" t="s">
        <v>10495</v>
      </c>
      <c r="R2705" s="26" t="s">
        <v>13349</v>
      </c>
      <c r="S2705" s="15" t="s">
        <v>13350</v>
      </c>
      <c r="T2705" s="52">
        <v>0</v>
      </c>
      <c r="U2705" s="22" t="s">
        <v>11367</v>
      </c>
      <c r="V2705" s="18" t="str">
        <f>+Sitio_Publico[[#This Row],[idcoleccion]]&amp;"-"&amp;Sitio_Publico[[#This Row],[id]]</f>
        <v>000-2704</v>
      </c>
      <c r="W2705" s="18">
        <f>+VLOOKUP(Sitio_Publico[[#This Row],[territorio]],Estructura!$AE$4:$AH$1067,4,0)</f>
        <v>30016305</v>
      </c>
      <c r="X2705" s="18" t="str">
        <f>+VLOOKUP(Sitio_Publico[[#This Row],[tema]],Estructura!$G$4:$J$532,4,0)</f>
        <v>T-2</v>
      </c>
      <c r="Y2705" s="18" t="str">
        <f>+VLOOKUP(Sitio_Publico[[#This Row],[contenido]],Estructura!$L$4:$O$473,4,0)</f>
        <v>C-17</v>
      </c>
      <c r="Z2705" s="18" t="str">
        <f>+VLOOKUP(Sitio_Publico[[#This Row],[Filtro Integrado]],Estructura!$U$4:$W$529,3,0)</f>
        <v>FI-0</v>
      </c>
      <c r="AA2705" s="18" t="str">
        <f>+VLOOKUP(Sitio_Publico[[#This Row],[Muestra]],Estructura!$Y$4:$AB$483,4,0)</f>
        <v>M-000162</v>
      </c>
    </row>
    <row r="2706" spans="1:27" ht="51" x14ac:dyDescent="0.3">
      <c r="A2706" s="16">
        <f t="shared" si="42"/>
        <v>2705</v>
      </c>
      <c r="B2706" s="47" t="s">
        <v>15118</v>
      </c>
      <c r="C2706" s="13" t="s">
        <v>10447</v>
      </c>
      <c r="D2706" s="13" t="s">
        <v>10448</v>
      </c>
      <c r="E2706" s="44">
        <v>4305</v>
      </c>
      <c r="F2706" s="13" t="s">
        <v>10449</v>
      </c>
      <c r="G2706" s="23" t="s">
        <v>10466</v>
      </c>
      <c r="H2706" s="42" t="s">
        <v>458</v>
      </c>
      <c r="I2706" s="28" t="s">
        <v>62</v>
      </c>
      <c r="J2706" s="12" t="s">
        <v>393</v>
      </c>
      <c r="K2706" s="28" t="s">
        <v>10524</v>
      </c>
      <c r="L2706" s="12" t="s">
        <v>10452</v>
      </c>
      <c r="M2706" s="12" t="s">
        <v>10453</v>
      </c>
      <c r="N2706" s="12" t="s">
        <v>10454</v>
      </c>
      <c r="O2706" s="26" t="s">
        <v>13351</v>
      </c>
      <c r="P2706" s="26" t="s">
        <v>13352</v>
      </c>
      <c r="Q2706" s="25" t="s">
        <v>456</v>
      </c>
      <c r="R2706" s="26" t="s">
        <v>13353</v>
      </c>
      <c r="S2706" s="15" t="s">
        <v>13354</v>
      </c>
      <c r="T2706" s="52">
        <v>0</v>
      </c>
      <c r="U2706" s="22" t="s">
        <v>12403</v>
      </c>
      <c r="V2706" s="18" t="str">
        <f>+Sitio_Publico[[#This Row],[idcoleccion]]&amp;"-"&amp;Sitio_Publico[[#This Row],[id]]</f>
        <v>000-2705</v>
      </c>
      <c r="W2706" s="18">
        <f>+VLOOKUP(Sitio_Publico[[#This Row],[territorio]],Estructura!$AE$4:$AH$1067,4,0)</f>
        <v>30004305</v>
      </c>
      <c r="X2706" s="18" t="str">
        <f>+VLOOKUP(Sitio_Publico[[#This Row],[tema]],Estructura!$G$4:$J$532,4,0)</f>
        <v>T-2</v>
      </c>
      <c r="Y2706" s="18" t="str">
        <f>+VLOOKUP(Sitio_Publico[[#This Row],[contenido]],Estructura!$L$4:$O$473,4,0)</f>
        <v>C-17</v>
      </c>
      <c r="Z2706" s="18" t="str">
        <f>+VLOOKUP(Sitio_Publico[[#This Row],[Filtro Integrado]],Estructura!$U$4:$W$529,3,0)</f>
        <v>FI-0</v>
      </c>
      <c r="AA2706" s="18" t="str">
        <f>+VLOOKUP(Sitio_Publico[[#This Row],[Muestra]],Estructura!$Y$4:$AB$483,4,0)</f>
        <v>M-00048</v>
      </c>
    </row>
    <row r="2707" spans="1:27" ht="51" x14ac:dyDescent="0.3">
      <c r="A2707" s="16">
        <f t="shared" si="42"/>
        <v>2706</v>
      </c>
      <c r="B2707" s="47" t="s">
        <v>15118</v>
      </c>
      <c r="C2707" s="13" t="s">
        <v>10447</v>
      </c>
      <c r="D2707" s="13" t="s">
        <v>10448</v>
      </c>
      <c r="E2707" s="44">
        <v>8</v>
      </c>
      <c r="F2707" s="13" t="s">
        <v>10465</v>
      </c>
      <c r="G2707" s="23" t="s">
        <v>10450</v>
      </c>
      <c r="H2707" s="42" t="s">
        <v>457</v>
      </c>
      <c r="I2707" s="28" t="s">
        <v>371</v>
      </c>
      <c r="J2707" s="12" t="s">
        <v>393</v>
      </c>
      <c r="K2707" s="28" t="s">
        <v>10451</v>
      </c>
      <c r="L2707" s="12" t="s">
        <v>10452</v>
      </c>
      <c r="M2707" s="12" t="s">
        <v>10453</v>
      </c>
      <c r="N2707" s="12" t="s">
        <v>10454</v>
      </c>
      <c r="O2707" s="26" t="s">
        <v>13355</v>
      </c>
      <c r="P2707" s="26" t="s">
        <v>13356</v>
      </c>
      <c r="Q2707" s="25" t="s">
        <v>456</v>
      </c>
      <c r="R2707" s="26" t="s">
        <v>13357</v>
      </c>
      <c r="S2707" s="15" t="s">
        <v>13358</v>
      </c>
      <c r="T2707" s="52">
        <v>0</v>
      </c>
      <c r="U2707" s="22" t="s">
        <v>12130</v>
      </c>
      <c r="V2707" s="18" t="str">
        <f>+Sitio_Publico[[#This Row],[idcoleccion]]&amp;"-"&amp;Sitio_Publico[[#This Row],[id]]</f>
        <v>000-2706</v>
      </c>
      <c r="W2707" s="18">
        <f>+VLOOKUP(Sitio_Publico[[#This Row],[territorio]],Estructura!$AE$4:$AH$1067,4,0)</f>
        <v>20000008</v>
      </c>
      <c r="X2707" s="18" t="str">
        <f>+VLOOKUP(Sitio_Publico[[#This Row],[tema]],Estructura!$G$4:$J$532,4,0)</f>
        <v>T-1</v>
      </c>
      <c r="Y2707" s="18" t="str">
        <f>+VLOOKUP(Sitio_Publico[[#This Row],[contenido]],Estructura!$L$4:$O$473,4,0)</f>
        <v>C-15</v>
      </c>
      <c r="Z2707" s="18" t="str">
        <f>+VLOOKUP(Sitio_Publico[[#This Row],[Filtro Integrado]],Estructura!$U$4:$W$529,3,0)</f>
        <v>FI-0</v>
      </c>
      <c r="AA2707" s="18" t="str">
        <f>+VLOOKUP(Sitio_Publico[[#This Row],[Muestra]],Estructura!$Y$4:$AB$483,4,0)</f>
        <v>M-000158</v>
      </c>
    </row>
    <row r="2708" spans="1:27" ht="40.799999999999997" x14ac:dyDescent="0.3">
      <c r="A2708" s="16">
        <f t="shared" si="42"/>
        <v>2707</v>
      </c>
      <c r="B2708" s="47" t="s">
        <v>15118</v>
      </c>
      <c r="C2708" s="13" t="s">
        <v>10447</v>
      </c>
      <c r="D2708" s="13" t="s">
        <v>10448</v>
      </c>
      <c r="E2708" s="44">
        <v>12101</v>
      </c>
      <c r="F2708" s="13" t="s">
        <v>10449</v>
      </c>
      <c r="G2708" s="23" t="s">
        <v>10473</v>
      </c>
      <c r="H2708" s="42" t="s">
        <v>458</v>
      </c>
      <c r="I2708" s="28" t="s">
        <v>287</v>
      </c>
      <c r="J2708" s="12" t="s">
        <v>393</v>
      </c>
      <c r="K2708" s="28" t="s">
        <v>10473</v>
      </c>
      <c r="L2708" s="12" t="s">
        <v>10474</v>
      </c>
      <c r="M2708" s="12" t="s">
        <v>10453</v>
      </c>
      <c r="N2708" s="12" t="s">
        <v>10454</v>
      </c>
      <c r="O2708" s="26" t="s">
        <v>13359</v>
      </c>
      <c r="P2708" s="26" t="s">
        <v>13360</v>
      </c>
      <c r="Q2708" s="25" t="s">
        <v>10495</v>
      </c>
      <c r="R2708" s="26" t="s">
        <v>13361</v>
      </c>
      <c r="S2708" s="15" t="s">
        <v>13362</v>
      </c>
      <c r="T2708" s="52">
        <v>0</v>
      </c>
      <c r="U2708" s="22" t="s">
        <v>11990</v>
      </c>
      <c r="V2708" s="18" t="str">
        <f>+Sitio_Publico[[#This Row],[idcoleccion]]&amp;"-"&amp;Sitio_Publico[[#This Row],[id]]</f>
        <v>000-2707</v>
      </c>
      <c r="W2708" s="18">
        <f>+VLOOKUP(Sitio_Publico[[#This Row],[territorio]],Estructura!$AE$4:$AH$1067,4,0)</f>
        <v>30012101</v>
      </c>
      <c r="X2708" s="18" t="str">
        <f>+VLOOKUP(Sitio_Publico[[#This Row],[tema]],Estructura!$G$4:$J$532,4,0)</f>
        <v>T-2</v>
      </c>
      <c r="Y2708" s="18" t="str">
        <f>+VLOOKUP(Sitio_Publico[[#This Row],[contenido]],Estructura!$L$4:$O$473,4,0)</f>
        <v>C-18</v>
      </c>
      <c r="Z2708" s="18" t="str">
        <f>+VLOOKUP(Sitio_Publico[[#This Row],[Filtro Integrado]],Estructura!$U$4:$W$529,3,0)</f>
        <v>FI-0</v>
      </c>
      <c r="AA2708" s="18" t="str">
        <f>+VLOOKUP(Sitio_Publico[[#This Row],[Muestra]],Estructura!$Y$4:$AB$483,4,0)</f>
        <v>M-000160</v>
      </c>
    </row>
    <row r="2709" spans="1:27" ht="51" x14ac:dyDescent="0.3">
      <c r="A2709" s="16">
        <f t="shared" si="42"/>
        <v>2708</v>
      </c>
      <c r="B2709" s="47" t="s">
        <v>15118</v>
      </c>
      <c r="C2709" s="13" t="s">
        <v>10447</v>
      </c>
      <c r="D2709" s="13" t="s">
        <v>10448</v>
      </c>
      <c r="E2709" s="44">
        <v>9</v>
      </c>
      <c r="F2709" s="13" t="s">
        <v>10465</v>
      </c>
      <c r="G2709" s="23" t="s">
        <v>10466</v>
      </c>
      <c r="H2709" s="42" t="s">
        <v>457</v>
      </c>
      <c r="I2709" s="28" t="s">
        <v>372</v>
      </c>
      <c r="J2709" s="12" t="s">
        <v>393</v>
      </c>
      <c r="K2709" s="28" t="s">
        <v>10829</v>
      </c>
      <c r="L2709" s="12" t="s">
        <v>10452</v>
      </c>
      <c r="M2709" s="12" t="s">
        <v>587</v>
      </c>
      <c r="N2709" s="12" t="s">
        <v>10454</v>
      </c>
      <c r="O2709" s="26" t="s">
        <v>13363</v>
      </c>
      <c r="P2709" s="26" t="s">
        <v>13364</v>
      </c>
      <c r="Q2709" s="25" t="s">
        <v>10495</v>
      </c>
      <c r="R2709" s="26" t="s">
        <v>13365</v>
      </c>
      <c r="S2709" s="15" t="s">
        <v>13366</v>
      </c>
      <c r="T2709" s="52">
        <v>0</v>
      </c>
      <c r="U2709" s="22" t="s">
        <v>13367</v>
      </c>
      <c r="V2709" s="18" t="str">
        <f>+Sitio_Publico[[#This Row],[idcoleccion]]&amp;"-"&amp;Sitio_Publico[[#This Row],[id]]</f>
        <v>000-2708</v>
      </c>
      <c r="W2709" s="18">
        <f>+VLOOKUP(Sitio_Publico[[#This Row],[territorio]],Estructura!$AE$4:$AH$1067,4,0)</f>
        <v>20000009</v>
      </c>
      <c r="X2709" s="18" t="str">
        <f>+VLOOKUP(Sitio_Publico[[#This Row],[tema]],Estructura!$G$4:$J$532,4,0)</f>
        <v>T-1</v>
      </c>
      <c r="Y2709" s="18" t="str">
        <f>+VLOOKUP(Sitio_Publico[[#This Row],[contenido]],Estructura!$L$4:$O$473,4,0)</f>
        <v>C-17</v>
      </c>
      <c r="Z2709" s="18" t="str">
        <f>+VLOOKUP(Sitio_Publico[[#This Row],[Filtro Integrado]],Estructura!$U$4:$W$529,3,0)</f>
        <v>FI-0</v>
      </c>
      <c r="AA2709" s="18" t="str">
        <f>+VLOOKUP(Sitio_Publico[[#This Row],[Muestra]],Estructura!$Y$4:$AB$483,4,0)</f>
        <v>M-000163</v>
      </c>
    </row>
    <row r="2710" spans="1:27" ht="40.799999999999997" x14ac:dyDescent="0.3">
      <c r="A2710" s="16">
        <f t="shared" si="42"/>
        <v>2709</v>
      </c>
      <c r="B2710" s="47" t="s">
        <v>15118</v>
      </c>
      <c r="C2710" s="13" t="s">
        <v>10447</v>
      </c>
      <c r="D2710" s="13" t="s">
        <v>10448</v>
      </c>
      <c r="E2710" s="44">
        <v>7102</v>
      </c>
      <c r="F2710" s="13" t="s">
        <v>10449</v>
      </c>
      <c r="G2710" s="23" t="s">
        <v>10473</v>
      </c>
      <c r="H2710" s="42" t="s">
        <v>458</v>
      </c>
      <c r="I2710" s="28" t="s">
        <v>134</v>
      </c>
      <c r="J2710" s="12" t="s">
        <v>393</v>
      </c>
      <c r="K2710" s="28" t="s">
        <v>10473</v>
      </c>
      <c r="L2710" s="12" t="s">
        <v>10452</v>
      </c>
      <c r="M2710" s="12" t="s">
        <v>10453</v>
      </c>
      <c r="N2710" s="12" t="s">
        <v>10454</v>
      </c>
      <c r="O2710" s="26" t="s">
        <v>13368</v>
      </c>
      <c r="P2710" s="26" t="s">
        <v>13369</v>
      </c>
      <c r="Q2710" s="25" t="s">
        <v>456</v>
      </c>
      <c r="R2710" s="26" t="s">
        <v>13370</v>
      </c>
      <c r="S2710" s="15" t="s">
        <v>13371</v>
      </c>
      <c r="T2710" s="52">
        <v>0</v>
      </c>
      <c r="U2710" s="22" t="s">
        <v>13372</v>
      </c>
      <c r="V2710" s="18" t="str">
        <f>+Sitio_Publico[[#This Row],[idcoleccion]]&amp;"-"&amp;Sitio_Publico[[#This Row],[id]]</f>
        <v>000-2709</v>
      </c>
      <c r="W2710" s="18">
        <f>+VLOOKUP(Sitio_Publico[[#This Row],[territorio]],Estructura!$AE$4:$AH$1067,4,0)</f>
        <v>30007102</v>
      </c>
      <c r="X2710" s="18" t="str">
        <f>+VLOOKUP(Sitio_Publico[[#This Row],[tema]],Estructura!$G$4:$J$532,4,0)</f>
        <v>T-2</v>
      </c>
      <c r="Y2710" s="18" t="str">
        <f>+VLOOKUP(Sitio_Publico[[#This Row],[contenido]],Estructura!$L$4:$O$473,4,0)</f>
        <v>C-18</v>
      </c>
      <c r="Z2710" s="18" t="str">
        <f>+VLOOKUP(Sitio_Publico[[#This Row],[Filtro Integrado]],Estructura!$U$4:$W$529,3,0)</f>
        <v>FI-0</v>
      </c>
      <c r="AA2710" s="18" t="str">
        <f>+VLOOKUP(Sitio_Publico[[#This Row],[Muestra]],Estructura!$Y$4:$AB$483,4,0)</f>
        <v>M-000160</v>
      </c>
    </row>
    <row r="2711" spans="1:27" ht="40.799999999999997" x14ac:dyDescent="0.3">
      <c r="A2711" s="16">
        <f t="shared" si="42"/>
        <v>2710</v>
      </c>
      <c r="B2711" s="47" t="s">
        <v>15118</v>
      </c>
      <c r="C2711" s="13" t="s">
        <v>10447</v>
      </c>
      <c r="D2711" s="13" t="s">
        <v>10448</v>
      </c>
      <c r="E2711" s="44">
        <v>5104</v>
      </c>
      <c r="F2711" s="13" t="s">
        <v>10449</v>
      </c>
      <c r="G2711" s="23" t="s">
        <v>10473</v>
      </c>
      <c r="H2711" s="42" t="s">
        <v>458</v>
      </c>
      <c r="I2711" s="28" t="s">
        <v>65</v>
      </c>
      <c r="J2711" s="12" t="s">
        <v>393</v>
      </c>
      <c r="K2711" s="28" t="s">
        <v>10473</v>
      </c>
      <c r="L2711" s="12" t="s">
        <v>10452</v>
      </c>
      <c r="M2711" s="12" t="s">
        <v>10453</v>
      </c>
      <c r="N2711" s="12" t="s">
        <v>10454</v>
      </c>
      <c r="O2711" s="26" t="s">
        <v>13373</v>
      </c>
      <c r="P2711" s="26" t="s">
        <v>13374</v>
      </c>
      <c r="Q2711" s="25" t="s">
        <v>456</v>
      </c>
      <c r="R2711" s="26" t="s">
        <v>13375</v>
      </c>
      <c r="S2711" s="15" t="s">
        <v>13376</v>
      </c>
      <c r="T2711" s="52">
        <v>0</v>
      </c>
      <c r="U2711" s="22" t="s">
        <v>13377</v>
      </c>
      <c r="V2711" s="18" t="str">
        <f>+Sitio_Publico[[#This Row],[idcoleccion]]&amp;"-"&amp;Sitio_Publico[[#This Row],[id]]</f>
        <v>000-2710</v>
      </c>
      <c r="W2711" s="18">
        <f>+VLOOKUP(Sitio_Publico[[#This Row],[territorio]],Estructura!$AE$4:$AH$1067,4,0)</f>
        <v>30005104</v>
      </c>
      <c r="X2711" s="18" t="str">
        <f>+VLOOKUP(Sitio_Publico[[#This Row],[tema]],Estructura!$G$4:$J$532,4,0)</f>
        <v>T-2</v>
      </c>
      <c r="Y2711" s="18" t="str">
        <f>+VLOOKUP(Sitio_Publico[[#This Row],[contenido]],Estructura!$L$4:$O$473,4,0)</f>
        <v>C-18</v>
      </c>
      <c r="Z2711" s="18" t="str">
        <f>+VLOOKUP(Sitio_Publico[[#This Row],[Filtro Integrado]],Estructura!$U$4:$W$529,3,0)</f>
        <v>FI-0</v>
      </c>
      <c r="AA2711" s="18" t="str">
        <f>+VLOOKUP(Sitio_Publico[[#This Row],[Muestra]],Estructura!$Y$4:$AB$483,4,0)</f>
        <v>M-000160</v>
      </c>
    </row>
    <row r="2712" spans="1:27" ht="51" x14ac:dyDescent="0.3">
      <c r="A2712" s="16">
        <f t="shared" si="42"/>
        <v>2711</v>
      </c>
      <c r="B2712" s="47" t="s">
        <v>15118</v>
      </c>
      <c r="C2712" s="13" t="s">
        <v>10447</v>
      </c>
      <c r="D2712" s="13" t="s">
        <v>10448</v>
      </c>
      <c r="E2712" s="44">
        <v>5303</v>
      </c>
      <c r="F2712" s="13" t="s">
        <v>10449</v>
      </c>
      <c r="G2712" s="23" t="s">
        <v>10450</v>
      </c>
      <c r="H2712" s="42" t="s">
        <v>458</v>
      </c>
      <c r="I2712" s="28" t="s">
        <v>72</v>
      </c>
      <c r="J2712" s="12" t="s">
        <v>393</v>
      </c>
      <c r="K2712" s="28" t="s">
        <v>10451</v>
      </c>
      <c r="L2712" s="12" t="s">
        <v>10452</v>
      </c>
      <c r="M2712" s="12" t="s">
        <v>10453</v>
      </c>
      <c r="N2712" s="12" t="s">
        <v>10454</v>
      </c>
      <c r="O2712" s="26" t="s">
        <v>13378</v>
      </c>
      <c r="P2712" s="26" t="s">
        <v>13379</v>
      </c>
      <c r="Q2712" s="25" t="s">
        <v>456</v>
      </c>
      <c r="R2712" s="26" t="s">
        <v>13380</v>
      </c>
      <c r="S2712" s="15" t="s">
        <v>13381</v>
      </c>
      <c r="T2712" s="52">
        <v>0</v>
      </c>
      <c r="U2712" s="22" t="s">
        <v>10738</v>
      </c>
      <c r="V2712" s="18" t="str">
        <f>+Sitio_Publico[[#This Row],[idcoleccion]]&amp;"-"&amp;Sitio_Publico[[#This Row],[id]]</f>
        <v>000-2711</v>
      </c>
      <c r="W2712" s="18">
        <f>+VLOOKUP(Sitio_Publico[[#This Row],[territorio]],Estructura!$AE$4:$AH$1067,4,0)</f>
        <v>30005303</v>
      </c>
      <c r="X2712" s="18" t="str">
        <f>+VLOOKUP(Sitio_Publico[[#This Row],[tema]],Estructura!$G$4:$J$532,4,0)</f>
        <v>T-2</v>
      </c>
      <c r="Y2712" s="18" t="str">
        <f>+VLOOKUP(Sitio_Publico[[#This Row],[contenido]],Estructura!$L$4:$O$473,4,0)</f>
        <v>C-15</v>
      </c>
      <c r="Z2712" s="18" t="str">
        <f>+VLOOKUP(Sitio_Publico[[#This Row],[Filtro Integrado]],Estructura!$U$4:$W$529,3,0)</f>
        <v>FI-0</v>
      </c>
      <c r="AA2712" s="18" t="str">
        <f>+VLOOKUP(Sitio_Publico[[#This Row],[Muestra]],Estructura!$Y$4:$AB$483,4,0)</f>
        <v>M-000158</v>
      </c>
    </row>
    <row r="2713" spans="1:27" ht="51" x14ac:dyDescent="0.3">
      <c r="A2713" s="16">
        <f t="shared" si="42"/>
        <v>2712</v>
      </c>
      <c r="B2713" s="47" t="s">
        <v>15118</v>
      </c>
      <c r="C2713" s="13" t="s">
        <v>10447</v>
      </c>
      <c r="D2713" s="13" t="s">
        <v>10448</v>
      </c>
      <c r="E2713" s="44">
        <v>8307</v>
      </c>
      <c r="F2713" s="13" t="s">
        <v>10449</v>
      </c>
      <c r="G2713" s="23" t="s">
        <v>10459</v>
      </c>
      <c r="H2713" s="42" t="s">
        <v>458</v>
      </c>
      <c r="I2713" s="28" t="s">
        <v>187</v>
      </c>
      <c r="J2713" s="12" t="s">
        <v>393</v>
      </c>
      <c r="K2713" s="28" t="s">
        <v>10459</v>
      </c>
      <c r="L2713" s="12" t="s">
        <v>10452</v>
      </c>
      <c r="M2713" s="12" t="s">
        <v>10453</v>
      </c>
      <c r="N2713" s="12" t="s">
        <v>10454</v>
      </c>
      <c r="O2713" s="26" t="s">
        <v>13382</v>
      </c>
      <c r="P2713" s="26" t="s">
        <v>13383</v>
      </c>
      <c r="Q2713" s="25" t="s">
        <v>456</v>
      </c>
      <c r="R2713" s="26" t="s">
        <v>13384</v>
      </c>
      <c r="S2713" s="15" t="s">
        <v>13385</v>
      </c>
      <c r="T2713" s="52">
        <v>0</v>
      </c>
      <c r="U2713" s="22" t="s">
        <v>10933</v>
      </c>
      <c r="V2713" s="18" t="str">
        <f>+Sitio_Publico[[#This Row],[idcoleccion]]&amp;"-"&amp;Sitio_Publico[[#This Row],[id]]</f>
        <v>000-2712</v>
      </c>
      <c r="W2713" s="18">
        <f>+VLOOKUP(Sitio_Publico[[#This Row],[territorio]],Estructura!$AE$4:$AH$1067,4,0)</f>
        <v>30008307</v>
      </c>
      <c r="X2713" s="18" t="str">
        <f>+VLOOKUP(Sitio_Publico[[#This Row],[tema]],Estructura!$G$4:$J$532,4,0)</f>
        <v>T-2</v>
      </c>
      <c r="Y2713" s="18" t="str">
        <f>+VLOOKUP(Sitio_Publico[[#This Row],[contenido]],Estructura!$L$4:$O$473,4,0)</f>
        <v>C-16</v>
      </c>
      <c r="Z2713" s="18" t="str">
        <f>+VLOOKUP(Sitio_Publico[[#This Row],[Filtro Integrado]],Estructura!$U$4:$W$529,3,0)</f>
        <v>FI-0</v>
      </c>
      <c r="AA2713" s="18" t="str">
        <f>+VLOOKUP(Sitio_Publico[[#This Row],[Muestra]],Estructura!$Y$4:$AB$483,4,0)</f>
        <v>M-000159</v>
      </c>
    </row>
    <row r="2714" spans="1:27" ht="51" x14ac:dyDescent="0.3">
      <c r="A2714" s="16">
        <f t="shared" si="42"/>
        <v>2713</v>
      </c>
      <c r="B2714" s="47" t="s">
        <v>15118</v>
      </c>
      <c r="C2714" s="13" t="s">
        <v>10447</v>
      </c>
      <c r="D2714" s="13" t="s">
        <v>10448</v>
      </c>
      <c r="E2714" s="44">
        <v>12302</v>
      </c>
      <c r="F2714" s="13" t="s">
        <v>10449</v>
      </c>
      <c r="G2714" s="23" t="s">
        <v>10466</v>
      </c>
      <c r="H2714" s="42" t="s">
        <v>458</v>
      </c>
      <c r="I2714" s="28" t="s">
        <v>293</v>
      </c>
      <c r="J2714" s="12" t="s">
        <v>393</v>
      </c>
      <c r="K2714" s="28" t="s">
        <v>10492</v>
      </c>
      <c r="L2714" s="12" t="s">
        <v>10452</v>
      </c>
      <c r="M2714" s="12" t="s">
        <v>587</v>
      </c>
      <c r="N2714" s="12" t="s">
        <v>10454</v>
      </c>
      <c r="O2714" s="26" t="s">
        <v>13386</v>
      </c>
      <c r="P2714" s="26" t="s">
        <v>13387</v>
      </c>
      <c r="Q2714" s="25" t="s">
        <v>10495</v>
      </c>
      <c r="R2714" s="26" t="s">
        <v>13388</v>
      </c>
      <c r="S2714" s="15" t="s">
        <v>13389</v>
      </c>
      <c r="T2714" s="52">
        <v>0</v>
      </c>
      <c r="U2714" s="22" t="s">
        <v>13390</v>
      </c>
      <c r="V2714" s="18" t="str">
        <f>+Sitio_Publico[[#This Row],[idcoleccion]]&amp;"-"&amp;Sitio_Publico[[#This Row],[id]]</f>
        <v>000-2713</v>
      </c>
      <c r="W2714" s="18">
        <f>+VLOOKUP(Sitio_Publico[[#This Row],[territorio]],Estructura!$AE$4:$AH$1067,4,0)</f>
        <v>30012302</v>
      </c>
      <c r="X2714" s="18" t="str">
        <f>+VLOOKUP(Sitio_Publico[[#This Row],[tema]],Estructura!$G$4:$J$532,4,0)</f>
        <v>T-2</v>
      </c>
      <c r="Y2714" s="18" t="str">
        <f>+VLOOKUP(Sitio_Publico[[#This Row],[contenido]],Estructura!$L$4:$O$473,4,0)</f>
        <v>C-17</v>
      </c>
      <c r="Z2714" s="18" t="str">
        <f>+VLOOKUP(Sitio_Publico[[#This Row],[Filtro Integrado]],Estructura!$U$4:$W$529,3,0)</f>
        <v>FI-0</v>
      </c>
      <c r="AA2714" s="18" t="str">
        <f>+VLOOKUP(Sitio_Publico[[#This Row],[Muestra]],Estructura!$Y$4:$AB$483,4,0)</f>
        <v>M-000162</v>
      </c>
    </row>
    <row r="2715" spans="1:27" ht="40.799999999999997" x14ac:dyDescent="0.3">
      <c r="A2715" s="16">
        <f t="shared" si="42"/>
        <v>2714</v>
      </c>
      <c r="B2715" s="47" t="s">
        <v>15118</v>
      </c>
      <c r="C2715" s="13" t="s">
        <v>10447</v>
      </c>
      <c r="D2715" s="13" t="s">
        <v>10448</v>
      </c>
      <c r="E2715" s="44">
        <v>16104</v>
      </c>
      <c r="F2715" s="13" t="s">
        <v>10449</v>
      </c>
      <c r="G2715" s="23" t="s">
        <v>10473</v>
      </c>
      <c r="H2715" s="42" t="s">
        <v>458</v>
      </c>
      <c r="I2715" s="28" t="s">
        <v>201</v>
      </c>
      <c r="J2715" s="12" t="s">
        <v>393</v>
      </c>
      <c r="K2715" s="28" t="s">
        <v>10473</v>
      </c>
      <c r="L2715" s="12" t="s">
        <v>10452</v>
      </c>
      <c r="M2715" s="12" t="s">
        <v>10453</v>
      </c>
      <c r="N2715" s="12" t="s">
        <v>10454</v>
      </c>
      <c r="O2715" s="26" t="s">
        <v>13391</v>
      </c>
      <c r="P2715" s="26" t="s">
        <v>13392</v>
      </c>
      <c r="Q2715" s="25" t="s">
        <v>456</v>
      </c>
      <c r="R2715" s="26" t="s">
        <v>13393</v>
      </c>
      <c r="S2715" s="15" t="s">
        <v>13394</v>
      </c>
      <c r="T2715" s="52">
        <v>0</v>
      </c>
      <c r="U2715" s="22" t="s">
        <v>13395</v>
      </c>
      <c r="V2715" s="18" t="str">
        <f>+Sitio_Publico[[#This Row],[idcoleccion]]&amp;"-"&amp;Sitio_Publico[[#This Row],[id]]</f>
        <v>000-2714</v>
      </c>
      <c r="W2715" s="18">
        <f>+VLOOKUP(Sitio_Publico[[#This Row],[territorio]],Estructura!$AE$4:$AH$1067,4,0)</f>
        <v>30016104</v>
      </c>
      <c r="X2715" s="18" t="str">
        <f>+VLOOKUP(Sitio_Publico[[#This Row],[tema]],Estructura!$G$4:$J$532,4,0)</f>
        <v>T-2</v>
      </c>
      <c r="Y2715" s="18" t="str">
        <f>+VLOOKUP(Sitio_Publico[[#This Row],[contenido]],Estructura!$L$4:$O$473,4,0)</f>
        <v>C-18</v>
      </c>
      <c r="Z2715" s="18" t="str">
        <f>+VLOOKUP(Sitio_Publico[[#This Row],[Filtro Integrado]],Estructura!$U$4:$W$529,3,0)</f>
        <v>FI-0</v>
      </c>
      <c r="AA2715" s="18" t="str">
        <f>+VLOOKUP(Sitio_Publico[[#This Row],[Muestra]],Estructura!$Y$4:$AB$483,4,0)</f>
        <v>M-000160</v>
      </c>
    </row>
    <row r="2716" spans="1:27" ht="51" x14ac:dyDescent="0.3">
      <c r="A2716" s="16">
        <f t="shared" si="42"/>
        <v>2715</v>
      </c>
      <c r="B2716" s="47" t="s">
        <v>15118</v>
      </c>
      <c r="C2716" s="13" t="s">
        <v>10447</v>
      </c>
      <c r="D2716" s="13" t="s">
        <v>10448</v>
      </c>
      <c r="E2716" s="44">
        <v>8101</v>
      </c>
      <c r="F2716" s="13" t="s">
        <v>10449</v>
      </c>
      <c r="G2716" s="23" t="s">
        <v>10450</v>
      </c>
      <c r="H2716" s="42" t="s">
        <v>458</v>
      </c>
      <c r="I2716" s="28" t="s">
        <v>162</v>
      </c>
      <c r="J2716" s="12" t="s">
        <v>393</v>
      </c>
      <c r="K2716" s="28" t="s">
        <v>10451</v>
      </c>
      <c r="L2716" s="12" t="s">
        <v>10452</v>
      </c>
      <c r="M2716" s="12" t="s">
        <v>10453</v>
      </c>
      <c r="N2716" s="12" t="s">
        <v>10454</v>
      </c>
      <c r="O2716" s="26" t="s">
        <v>13396</v>
      </c>
      <c r="P2716" s="26" t="s">
        <v>13397</v>
      </c>
      <c r="Q2716" s="25" t="s">
        <v>456</v>
      </c>
      <c r="R2716" s="26" t="s">
        <v>13398</v>
      </c>
      <c r="S2716" s="15" t="s">
        <v>13399</v>
      </c>
      <c r="T2716" s="52">
        <v>0</v>
      </c>
      <c r="U2716" s="22" t="s">
        <v>2598</v>
      </c>
      <c r="V2716" s="18" t="str">
        <f>+Sitio_Publico[[#This Row],[idcoleccion]]&amp;"-"&amp;Sitio_Publico[[#This Row],[id]]</f>
        <v>000-2715</v>
      </c>
      <c r="W2716" s="18">
        <f>+VLOOKUP(Sitio_Publico[[#This Row],[territorio]],Estructura!$AE$4:$AH$1067,4,0)</f>
        <v>30008101</v>
      </c>
      <c r="X2716" s="18" t="str">
        <f>+VLOOKUP(Sitio_Publico[[#This Row],[tema]],Estructura!$G$4:$J$532,4,0)</f>
        <v>T-2</v>
      </c>
      <c r="Y2716" s="18" t="str">
        <f>+VLOOKUP(Sitio_Publico[[#This Row],[contenido]],Estructura!$L$4:$O$473,4,0)</f>
        <v>C-15</v>
      </c>
      <c r="Z2716" s="18" t="str">
        <f>+VLOOKUP(Sitio_Publico[[#This Row],[Filtro Integrado]],Estructura!$U$4:$W$529,3,0)</f>
        <v>FI-0</v>
      </c>
      <c r="AA2716" s="18" t="str">
        <f>+VLOOKUP(Sitio_Publico[[#This Row],[Muestra]],Estructura!$Y$4:$AB$483,4,0)</f>
        <v>M-000158</v>
      </c>
    </row>
    <row r="2717" spans="1:27" ht="51" x14ac:dyDescent="0.3">
      <c r="A2717" s="16">
        <f t="shared" si="42"/>
        <v>2716</v>
      </c>
      <c r="B2717" s="47" t="s">
        <v>15118</v>
      </c>
      <c r="C2717" s="13" t="s">
        <v>10447</v>
      </c>
      <c r="D2717" s="13" t="s">
        <v>10448</v>
      </c>
      <c r="E2717" s="44">
        <v>7305</v>
      </c>
      <c r="F2717" s="13" t="s">
        <v>10449</v>
      </c>
      <c r="G2717" s="23" t="s">
        <v>10459</v>
      </c>
      <c r="H2717" s="42" t="s">
        <v>458</v>
      </c>
      <c r="I2717" s="28" t="s">
        <v>149</v>
      </c>
      <c r="J2717" s="12" t="s">
        <v>393</v>
      </c>
      <c r="K2717" s="28" t="s">
        <v>10459</v>
      </c>
      <c r="L2717" s="12" t="s">
        <v>10474</v>
      </c>
      <c r="M2717" s="12" t="s">
        <v>10453</v>
      </c>
      <c r="N2717" s="12" t="s">
        <v>10454</v>
      </c>
      <c r="O2717" s="26" t="s">
        <v>13400</v>
      </c>
      <c r="P2717" s="26" t="s">
        <v>13401</v>
      </c>
      <c r="Q2717" s="25" t="s">
        <v>10482</v>
      </c>
      <c r="R2717" s="26" t="s">
        <v>13402</v>
      </c>
      <c r="S2717" s="15" t="s">
        <v>13403</v>
      </c>
      <c r="T2717" s="52">
        <v>0</v>
      </c>
      <c r="U2717" s="22" t="s">
        <v>11088</v>
      </c>
      <c r="V2717" s="18" t="str">
        <f>+Sitio_Publico[[#This Row],[idcoleccion]]&amp;"-"&amp;Sitio_Publico[[#This Row],[id]]</f>
        <v>000-2716</v>
      </c>
      <c r="W2717" s="18">
        <f>+VLOOKUP(Sitio_Publico[[#This Row],[territorio]],Estructura!$AE$4:$AH$1067,4,0)</f>
        <v>30007305</v>
      </c>
      <c r="X2717" s="18" t="str">
        <f>+VLOOKUP(Sitio_Publico[[#This Row],[tema]],Estructura!$G$4:$J$532,4,0)</f>
        <v>T-2</v>
      </c>
      <c r="Y2717" s="18" t="str">
        <f>+VLOOKUP(Sitio_Publico[[#This Row],[contenido]],Estructura!$L$4:$O$473,4,0)</f>
        <v>C-16</v>
      </c>
      <c r="Z2717" s="18" t="str">
        <f>+VLOOKUP(Sitio_Publico[[#This Row],[Filtro Integrado]],Estructura!$U$4:$W$529,3,0)</f>
        <v>FI-0</v>
      </c>
      <c r="AA2717" s="18" t="str">
        <f>+VLOOKUP(Sitio_Publico[[#This Row],[Muestra]],Estructura!$Y$4:$AB$483,4,0)</f>
        <v>M-000159</v>
      </c>
    </row>
    <row r="2718" spans="1:27" ht="51" x14ac:dyDescent="0.3">
      <c r="A2718" s="16">
        <f t="shared" si="42"/>
        <v>2717</v>
      </c>
      <c r="B2718" s="47" t="s">
        <v>15118</v>
      </c>
      <c r="C2718" s="13" t="s">
        <v>10447</v>
      </c>
      <c r="D2718" s="13" t="s">
        <v>10448</v>
      </c>
      <c r="E2718" s="44">
        <v>8313</v>
      </c>
      <c r="F2718" s="13" t="s">
        <v>10449</v>
      </c>
      <c r="G2718" s="23" t="s">
        <v>10459</v>
      </c>
      <c r="H2718" s="42" t="s">
        <v>458</v>
      </c>
      <c r="I2718" s="28" t="s">
        <v>193</v>
      </c>
      <c r="J2718" s="12" t="s">
        <v>393</v>
      </c>
      <c r="K2718" s="28" t="s">
        <v>10459</v>
      </c>
      <c r="L2718" s="12" t="s">
        <v>10474</v>
      </c>
      <c r="M2718" s="12" t="s">
        <v>10453</v>
      </c>
      <c r="N2718" s="12" t="s">
        <v>10454</v>
      </c>
      <c r="O2718" s="26" t="s">
        <v>13404</v>
      </c>
      <c r="P2718" s="26" t="s">
        <v>13405</v>
      </c>
      <c r="Q2718" s="25" t="s">
        <v>10482</v>
      </c>
      <c r="R2718" s="26" t="s">
        <v>13406</v>
      </c>
      <c r="S2718" s="15" t="s">
        <v>13407</v>
      </c>
      <c r="T2718" s="52">
        <v>0</v>
      </c>
      <c r="U2718" s="22" t="s">
        <v>13408</v>
      </c>
      <c r="V2718" s="18" t="str">
        <f>+Sitio_Publico[[#This Row],[idcoleccion]]&amp;"-"&amp;Sitio_Publico[[#This Row],[id]]</f>
        <v>000-2717</v>
      </c>
      <c r="W2718" s="18">
        <f>+VLOOKUP(Sitio_Publico[[#This Row],[territorio]],Estructura!$AE$4:$AH$1067,4,0)</f>
        <v>30008313</v>
      </c>
      <c r="X2718" s="18" t="str">
        <f>+VLOOKUP(Sitio_Publico[[#This Row],[tema]],Estructura!$G$4:$J$532,4,0)</f>
        <v>T-2</v>
      </c>
      <c r="Y2718" s="18" t="str">
        <f>+VLOOKUP(Sitio_Publico[[#This Row],[contenido]],Estructura!$L$4:$O$473,4,0)</f>
        <v>C-16</v>
      </c>
      <c r="Z2718" s="18" t="str">
        <f>+VLOOKUP(Sitio_Publico[[#This Row],[Filtro Integrado]],Estructura!$U$4:$W$529,3,0)</f>
        <v>FI-0</v>
      </c>
      <c r="AA2718" s="18" t="str">
        <f>+VLOOKUP(Sitio_Publico[[#This Row],[Muestra]],Estructura!$Y$4:$AB$483,4,0)</f>
        <v>M-000159</v>
      </c>
    </row>
    <row r="2719" spans="1:27" ht="51" x14ac:dyDescent="0.3">
      <c r="A2719" s="16">
        <f t="shared" si="42"/>
        <v>2718</v>
      </c>
      <c r="B2719" s="47" t="s">
        <v>15118</v>
      </c>
      <c r="C2719" s="13" t="s">
        <v>10447</v>
      </c>
      <c r="D2719" s="13" t="s">
        <v>10448</v>
      </c>
      <c r="E2719" s="44">
        <v>9116</v>
      </c>
      <c r="F2719" s="13" t="s">
        <v>10449</v>
      </c>
      <c r="G2719" s="23" t="s">
        <v>10459</v>
      </c>
      <c r="H2719" s="42" t="s">
        <v>458</v>
      </c>
      <c r="I2719" s="28" t="s">
        <v>231</v>
      </c>
      <c r="J2719" s="12" t="s">
        <v>393</v>
      </c>
      <c r="K2719" s="28" t="s">
        <v>10459</v>
      </c>
      <c r="L2719" s="12" t="s">
        <v>10474</v>
      </c>
      <c r="M2719" s="12" t="s">
        <v>10453</v>
      </c>
      <c r="N2719" s="12" t="s">
        <v>10454</v>
      </c>
      <c r="O2719" s="26" t="s">
        <v>13409</v>
      </c>
      <c r="P2719" s="26" t="s">
        <v>13410</v>
      </c>
      <c r="Q2719" s="25" t="s">
        <v>10482</v>
      </c>
      <c r="R2719" s="26" t="s">
        <v>10726</v>
      </c>
      <c r="S2719" s="15" t="s">
        <v>13411</v>
      </c>
      <c r="T2719" s="52">
        <v>0</v>
      </c>
      <c r="U2719" s="22" t="s">
        <v>10728</v>
      </c>
      <c r="V2719" s="18" t="str">
        <f>+Sitio_Publico[[#This Row],[idcoleccion]]&amp;"-"&amp;Sitio_Publico[[#This Row],[id]]</f>
        <v>000-2718</v>
      </c>
      <c r="W2719" s="18">
        <f>+VLOOKUP(Sitio_Publico[[#This Row],[territorio]],Estructura!$AE$4:$AH$1067,4,0)</f>
        <v>30009116</v>
      </c>
      <c r="X2719" s="18" t="str">
        <f>+VLOOKUP(Sitio_Publico[[#This Row],[tema]],Estructura!$G$4:$J$532,4,0)</f>
        <v>T-2</v>
      </c>
      <c r="Y2719" s="18" t="str">
        <f>+VLOOKUP(Sitio_Publico[[#This Row],[contenido]],Estructura!$L$4:$O$473,4,0)</f>
        <v>C-16</v>
      </c>
      <c r="Z2719" s="18" t="str">
        <f>+VLOOKUP(Sitio_Publico[[#This Row],[Filtro Integrado]],Estructura!$U$4:$W$529,3,0)</f>
        <v>FI-0</v>
      </c>
      <c r="AA2719" s="18" t="str">
        <f>+VLOOKUP(Sitio_Publico[[#This Row],[Muestra]],Estructura!$Y$4:$AB$483,4,0)</f>
        <v>M-000159</v>
      </c>
    </row>
    <row r="2720" spans="1:27" ht="51" x14ac:dyDescent="0.3">
      <c r="A2720" s="16">
        <f t="shared" si="42"/>
        <v>2719</v>
      </c>
      <c r="B2720" s="47" t="s">
        <v>15118</v>
      </c>
      <c r="C2720" s="13" t="s">
        <v>10447</v>
      </c>
      <c r="D2720" s="13" t="s">
        <v>10448</v>
      </c>
      <c r="E2720" s="44">
        <v>15202</v>
      </c>
      <c r="F2720" s="13" t="s">
        <v>10449</v>
      </c>
      <c r="G2720" s="23" t="s">
        <v>10450</v>
      </c>
      <c r="H2720" s="42" t="s">
        <v>458</v>
      </c>
      <c r="I2720" s="28" t="s">
        <v>362</v>
      </c>
      <c r="J2720" s="12" t="s">
        <v>393</v>
      </c>
      <c r="K2720" s="28" t="s">
        <v>10486</v>
      </c>
      <c r="L2720" s="12" t="s">
        <v>10452</v>
      </c>
      <c r="M2720" s="12" t="s">
        <v>10453</v>
      </c>
      <c r="N2720" s="12" t="s">
        <v>10454</v>
      </c>
      <c r="O2720" s="26" t="s">
        <v>13412</v>
      </c>
      <c r="P2720" s="26" t="s">
        <v>13413</v>
      </c>
      <c r="Q2720" s="25" t="s">
        <v>456</v>
      </c>
      <c r="R2720" s="26" t="s">
        <v>13414</v>
      </c>
      <c r="S2720" s="15" t="s">
        <v>13415</v>
      </c>
      <c r="T2720" s="52">
        <v>0</v>
      </c>
      <c r="U2720" s="22" t="s">
        <v>12226</v>
      </c>
      <c r="V2720" s="18" t="str">
        <f>+Sitio_Publico[[#This Row],[idcoleccion]]&amp;"-"&amp;Sitio_Publico[[#This Row],[id]]</f>
        <v>000-2719</v>
      </c>
      <c r="W2720" s="18">
        <f>+VLOOKUP(Sitio_Publico[[#This Row],[territorio]],Estructura!$AE$4:$AH$1067,4,0)</f>
        <v>30015202</v>
      </c>
      <c r="X2720" s="18" t="str">
        <f>+VLOOKUP(Sitio_Publico[[#This Row],[tema]],Estructura!$G$4:$J$532,4,0)</f>
        <v>T-2</v>
      </c>
      <c r="Y2720" s="18" t="str">
        <f>+VLOOKUP(Sitio_Publico[[#This Row],[contenido]],Estructura!$L$4:$O$473,4,0)</f>
        <v>C-15</v>
      </c>
      <c r="Z2720" s="18" t="str">
        <f>+VLOOKUP(Sitio_Publico[[#This Row],[Filtro Integrado]],Estructura!$U$4:$W$529,3,0)</f>
        <v>FI-0</v>
      </c>
      <c r="AA2720" s="18" t="str">
        <f>+VLOOKUP(Sitio_Publico[[#This Row],[Muestra]],Estructura!$Y$4:$AB$483,4,0)</f>
        <v>M-000161</v>
      </c>
    </row>
    <row r="2721" spans="1:27" ht="51" x14ac:dyDescent="0.3">
      <c r="A2721" s="16">
        <f t="shared" si="42"/>
        <v>2720</v>
      </c>
      <c r="B2721" s="47" t="s">
        <v>15118</v>
      </c>
      <c r="C2721" s="13" t="s">
        <v>10447</v>
      </c>
      <c r="D2721" s="13" t="s">
        <v>10448</v>
      </c>
      <c r="E2721" s="44">
        <v>14201</v>
      </c>
      <c r="F2721" s="13" t="s">
        <v>10449</v>
      </c>
      <c r="G2721" s="23" t="s">
        <v>10466</v>
      </c>
      <c r="H2721" s="42" t="s">
        <v>458</v>
      </c>
      <c r="I2721" s="28" t="s">
        <v>355</v>
      </c>
      <c r="J2721" s="12" t="s">
        <v>393</v>
      </c>
      <c r="K2721" s="28" t="s">
        <v>10524</v>
      </c>
      <c r="L2721" s="12" t="s">
        <v>10452</v>
      </c>
      <c r="M2721" s="12" t="s">
        <v>10453</v>
      </c>
      <c r="N2721" s="12" t="s">
        <v>10454</v>
      </c>
      <c r="O2721" s="26" t="s">
        <v>13416</v>
      </c>
      <c r="P2721" s="26" t="s">
        <v>13417</v>
      </c>
      <c r="Q2721" s="25" t="s">
        <v>456</v>
      </c>
      <c r="R2721" s="26" t="s">
        <v>13418</v>
      </c>
      <c r="S2721" s="15" t="s">
        <v>13419</v>
      </c>
      <c r="T2721" s="52">
        <v>0</v>
      </c>
      <c r="U2721" s="22" t="s">
        <v>8565</v>
      </c>
      <c r="V2721" s="18" t="str">
        <f>+Sitio_Publico[[#This Row],[idcoleccion]]&amp;"-"&amp;Sitio_Publico[[#This Row],[id]]</f>
        <v>000-2720</v>
      </c>
      <c r="W2721" s="18">
        <f>+VLOOKUP(Sitio_Publico[[#This Row],[territorio]],Estructura!$AE$4:$AH$1067,4,0)</f>
        <v>30014201</v>
      </c>
      <c r="X2721" s="18" t="str">
        <f>+VLOOKUP(Sitio_Publico[[#This Row],[tema]],Estructura!$G$4:$J$532,4,0)</f>
        <v>T-2</v>
      </c>
      <c r="Y2721" s="18" t="str">
        <f>+VLOOKUP(Sitio_Publico[[#This Row],[contenido]],Estructura!$L$4:$O$473,4,0)</f>
        <v>C-17</v>
      </c>
      <c r="Z2721" s="18" t="str">
        <f>+VLOOKUP(Sitio_Publico[[#This Row],[Filtro Integrado]],Estructura!$U$4:$W$529,3,0)</f>
        <v>FI-0</v>
      </c>
      <c r="AA2721" s="18" t="str">
        <f>+VLOOKUP(Sitio_Publico[[#This Row],[Muestra]],Estructura!$Y$4:$AB$483,4,0)</f>
        <v>M-00048</v>
      </c>
    </row>
    <row r="2722" spans="1:27" ht="51" x14ac:dyDescent="0.3">
      <c r="A2722" s="16">
        <f t="shared" si="42"/>
        <v>2721</v>
      </c>
      <c r="B2722" s="47" t="s">
        <v>15118</v>
      </c>
      <c r="C2722" s="13" t="s">
        <v>10447</v>
      </c>
      <c r="D2722" s="13" t="s">
        <v>10448</v>
      </c>
      <c r="E2722" s="44">
        <v>14106</v>
      </c>
      <c r="F2722" s="13" t="s">
        <v>10449</v>
      </c>
      <c r="G2722" s="23" t="s">
        <v>10466</v>
      </c>
      <c r="H2722" s="42" t="s">
        <v>458</v>
      </c>
      <c r="I2722" s="28" t="s">
        <v>352</v>
      </c>
      <c r="J2722" s="12" t="s">
        <v>393</v>
      </c>
      <c r="K2722" s="28" t="s">
        <v>10524</v>
      </c>
      <c r="L2722" s="12" t="s">
        <v>10452</v>
      </c>
      <c r="M2722" s="12" t="s">
        <v>10453</v>
      </c>
      <c r="N2722" s="12" t="s">
        <v>10454</v>
      </c>
      <c r="O2722" s="26" t="s">
        <v>13420</v>
      </c>
      <c r="P2722" s="26" t="s">
        <v>13421</v>
      </c>
      <c r="Q2722" s="25" t="s">
        <v>456</v>
      </c>
      <c r="R2722" s="26" t="s">
        <v>13422</v>
      </c>
      <c r="S2722" s="15" t="s">
        <v>13423</v>
      </c>
      <c r="T2722" s="52">
        <v>0</v>
      </c>
      <c r="U2722" s="22" t="s">
        <v>13424</v>
      </c>
      <c r="V2722" s="18" t="str">
        <f>+Sitio_Publico[[#This Row],[idcoleccion]]&amp;"-"&amp;Sitio_Publico[[#This Row],[id]]</f>
        <v>000-2721</v>
      </c>
      <c r="W2722" s="18">
        <f>+VLOOKUP(Sitio_Publico[[#This Row],[territorio]],Estructura!$AE$4:$AH$1067,4,0)</f>
        <v>30014106</v>
      </c>
      <c r="X2722" s="18" t="str">
        <f>+VLOOKUP(Sitio_Publico[[#This Row],[tema]],Estructura!$G$4:$J$532,4,0)</f>
        <v>T-2</v>
      </c>
      <c r="Y2722" s="18" t="str">
        <f>+VLOOKUP(Sitio_Publico[[#This Row],[contenido]],Estructura!$L$4:$O$473,4,0)</f>
        <v>C-17</v>
      </c>
      <c r="Z2722" s="18" t="str">
        <f>+VLOOKUP(Sitio_Publico[[#This Row],[Filtro Integrado]],Estructura!$U$4:$W$529,3,0)</f>
        <v>FI-0</v>
      </c>
      <c r="AA2722" s="18" t="str">
        <f>+VLOOKUP(Sitio_Publico[[#This Row],[Muestra]],Estructura!$Y$4:$AB$483,4,0)</f>
        <v>M-00048</v>
      </c>
    </row>
    <row r="2723" spans="1:27" ht="40.799999999999997" x14ac:dyDescent="0.3">
      <c r="A2723" s="16">
        <f t="shared" si="42"/>
        <v>2722</v>
      </c>
      <c r="B2723" s="47" t="s">
        <v>15118</v>
      </c>
      <c r="C2723" s="13" t="s">
        <v>10447</v>
      </c>
      <c r="D2723" s="13" t="s">
        <v>10448</v>
      </c>
      <c r="E2723" s="44">
        <v>2103</v>
      </c>
      <c r="F2723" s="13" t="s">
        <v>10449</v>
      </c>
      <c r="G2723" s="23" t="s">
        <v>10473</v>
      </c>
      <c r="H2723" s="42" t="s">
        <v>458</v>
      </c>
      <c r="I2723" s="28" t="s">
        <v>34</v>
      </c>
      <c r="J2723" s="12" t="s">
        <v>393</v>
      </c>
      <c r="K2723" s="28" t="s">
        <v>10473</v>
      </c>
      <c r="L2723" s="12" t="s">
        <v>10452</v>
      </c>
      <c r="M2723" s="12" t="s">
        <v>10453</v>
      </c>
      <c r="N2723" s="12" t="s">
        <v>10454</v>
      </c>
      <c r="O2723" s="26" t="s">
        <v>13425</v>
      </c>
      <c r="P2723" s="26" t="s">
        <v>13426</v>
      </c>
      <c r="Q2723" s="25" t="s">
        <v>456</v>
      </c>
      <c r="R2723" s="26" t="s">
        <v>13248</v>
      </c>
      <c r="S2723" s="15" t="s">
        <v>13427</v>
      </c>
      <c r="T2723" s="52">
        <v>0</v>
      </c>
      <c r="U2723" s="22" t="s">
        <v>13428</v>
      </c>
      <c r="V2723" s="18" t="str">
        <f>+Sitio_Publico[[#This Row],[idcoleccion]]&amp;"-"&amp;Sitio_Publico[[#This Row],[id]]</f>
        <v>000-2722</v>
      </c>
      <c r="W2723" s="18">
        <f>+VLOOKUP(Sitio_Publico[[#This Row],[territorio]],Estructura!$AE$4:$AH$1067,4,0)</f>
        <v>30002103</v>
      </c>
      <c r="X2723" s="18" t="str">
        <f>+VLOOKUP(Sitio_Publico[[#This Row],[tema]],Estructura!$G$4:$J$532,4,0)</f>
        <v>T-2</v>
      </c>
      <c r="Y2723" s="18" t="str">
        <f>+VLOOKUP(Sitio_Publico[[#This Row],[contenido]],Estructura!$L$4:$O$473,4,0)</f>
        <v>C-18</v>
      </c>
      <c r="Z2723" s="18" t="str">
        <f>+VLOOKUP(Sitio_Publico[[#This Row],[Filtro Integrado]],Estructura!$U$4:$W$529,3,0)</f>
        <v>FI-0</v>
      </c>
      <c r="AA2723" s="18" t="str">
        <f>+VLOOKUP(Sitio_Publico[[#This Row],[Muestra]],Estructura!$Y$4:$AB$483,4,0)</f>
        <v>M-000160</v>
      </c>
    </row>
    <row r="2724" spans="1:27" ht="51" x14ac:dyDescent="0.3">
      <c r="A2724" s="16">
        <f t="shared" si="42"/>
        <v>2723</v>
      </c>
      <c r="B2724" s="47" t="s">
        <v>15118</v>
      </c>
      <c r="C2724" s="13" t="s">
        <v>10447</v>
      </c>
      <c r="D2724" s="13" t="s">
        <v>10448</v>
      </c>
      <c r="E2724" s="44">
        <v>6104</v>
      </c>
      <c r="F2724" s="13" t="s">
        <v>10449</v>
      </c>
      <c r="G2724" s="23" t="s">
        <v>10450</v>
      </c>
      <c r="H2724" s="42" t="s">
        <v>458</v>
      </c>
      <c r="I2724" s="28" t="s">
        <v>103</v>
      </c>
      <c r="J2724" s="12" t="s">
        <v>393</v>
      </c>
      <c r="K2724" s="28" t="s">
        <v>10486</v>
      </c>
      <c r="L2724" s="12" t="s">
        <v>10452</v>
      </c>
      <c r="M2724" s="12" t="s">
        <v>10453</v>
      </c>
      <c r="N2724" s="12" t="s">
        <v>10454</v>
      </c>
      <c r="O2724" s="26" t="s">
        <v>13429</v>
      </c>
      <c r="P2724" s="26" t="s">
        <v>13430</v>
      </c>
      <c r="Q2724" s="25" t="s">
        <v>456</v>
      </c>
      <c r="R2724" s="26" t="s">
        <v>13431</v>
      </c>
      <c r="S2724" s="15" t="s">
        <v>13432</v>
      </c>
      <c r="T2724" s="52">
        <v>0</v>
      </c>
      <c r="U2724" s="22" t="s">
        <v>11348</v>
      </c>
      <c r="V2724" s="18" t="str">
        <f>+Sitio_Publico[[#This Row],[idcoleccion]]&amp;"-"&amp;Sitio_Publico[[#This Row],[id]]</f>
        <v>000-2723</v>
      </c>
      <c r="W2724" s="18">
        <f>+VLOOKUP(Sitio_Publico[[#This Row],[territorio]],Estructura!$AE$4:$AH$1067,4,0)</f>
        <v>30006104</v>
      </c>
      <c r="X2724" s="18" t="str">
        <f>+VLOOKUP(Sitio_Publico[[#This Row],[tema]],Estructura!$G$4:$J$532,4,0)</f>
        <v>T-2</v>
      </c>
      <c r="Y2724" s="18" t="str">
        <f>+VLOOKUP(Sitio_Publico[[#This Row],[contenido]],Estructura!$L$4:$O$473,4,0)</f>
        <v>C-15</v>
      </c>
      <c r="Z2724" s="18" t="str">
        <f>+VLOOKUP(Sitio_Publico[[#This Row],[Filtro Integrado]],Estructura!$U$4:$W$529,3,0)</f>
        <v>FI-0</v>
      </c>
      <c r="AA2724" s="18" t="str">
        <f>+VLOOKUP(Sitio_Publico[[#This Row],[Muestra]],Estructura!$Y$4:$AB$483,4,0)</f>
        <v>M-000161</v>
      </c>
    </row>
    <row r="2725" spans="1:27" ht="51" x14ac:dyDescent="0.3">
      <c r="A2725" s="16">
        <f t="shared" si="42"/>
        <v>2724</v>
      </c>
      <c r="B2725" s="47" t="s">
        <v>15118</v>
      </c>
      <c r="C2725" s="13" t="s">
        <v>10447</v>
      </c>
      <c r="D2725" s="13" t="s">
        <v>10448</v>
      </c>
      <c r="E2725" s="44">
        <v>9208</v>
      </c>
      <c r="F2725" s="13" t="s">
        <v>10449</v>
      </c>
      <c r="G2725" s="23" t="s">
        <v>10450</v>
      </c>
      <c r="H2725" s="42" t="s">
        <v>458</v>
      </c>
      <c r="I2725" s="28" t="s">
        <v>244</v>
      </c>
      <c r="J2725" s="12" t="s">
        <v>393</v>
      </c>
      <c r="K2725" s="28" t="s">
        <v>10451</v>
      </c>
      <c r="L2725" s="12" t="s">
        <v>10452</v>
      </c>
      <c r="M2725" s="12" t="s">
        <v>10453</v>
      </c>
      <c r="N2725" s="12" t="s">
        <v>10454</v>
      </c>
      <c r="O2725" s="26" t="s">
        <v>13433</v>
      </c>
      <c r="P2725" s="26" t="s">
        <v>13434</v>
      </c>
      <c r="Q2725" s="25" t="s">
        <v>456</v>
      </c>
      <c r="R2725" s="26" t="s">
        <v>13435</v>
      </c>
      <c r="S2725" s="15" t="s">
        <v>13436</v>
      </c>
      <c r="T2725" s="52">
        <v>0</v>
      </c>
      <c r="U2725" s="22" t="s">
        <v>12355</v>
      </c>
      <c r="V2725" s="18" t="str">
        <f>+Sitio_Publico[[#This Row],[idcoleccion]]&amp;"-"&amp;Sitio_Publico[[#This Row],[id]]</f>
        <v>000-2724</v>
      </c>
      <c r="W2725" s="18">
        <f>+VLOOKUP(Sitio_Publico[[#This Row],[territorio]],Estructura!$AE$4:$AH$1067,4,0)</f>
        <v>30009208</v>
      </c>
      <c r="X2725" s="18" t="str">
        <f>+VLOOKUP(Sitio_Publico[[#This Row],[tema]],Estructura!$G$4:$J$532,4,0)</f>
        <v>T-2</v>
      </c>
      <c r="Y2725" s="18" t="str">
        <f>+VLOOKUP(Sitio_Publico[[#This Row],[contenido]],Estructura!$L$4:$O$473,4,0)</f>
        <v>C-15</v>
      </c>
      <c r="Z2725" s="18" t="str">
        <f>+VLOOKUP(Sitio_Publico[[#This Row],[Filtro Integrado]],Estructura!$U$4:$W$529,3,0)</f>
        <v>FI-0</v>
      </c>
      <c r="AA2725" s="18" t="str">
        <f>+VLOOKUP(Sitio_Publico[[#This Row],[Muestra]],Estructura!$Y$4:$AB$483,4,0)</f>
        <v>M-000158</v>
      </c>
    </row>
    <row r="2726" spans="1:27" ht="51" x14ac:dyDescent="0.3">
      <c r="A2726" s="16">
        <f t="shared" si="42"/>
        <v>2725</v>
      </c>
      <c r="B2726" s="47" t="s">
        <v>15118</v>
      </c>
      <c r="C2726" s="13" t="s">
        <v>10447</v>
      </c>
      <c r="D2726" s="13" t="s">
        <v>10448</v>
      </c>
      <c r="E2726" s="44">
        <v>7304</v>
      </c>
      <c r="F2726" s="13" t="s">
        <v>10449</v>
      </c>
      <c r="G2726" s="23" t="s">
        <v>10450</v>
      </c>
      <c r="H2726" s="42" t="s">
        <v>458</v>
      </c>
      <c r="I2726" s="28" t="s">
        <v>148</v>
      </c>
      <c r="J2726" s="12" t="s">
        <v>393</v>
      </c>
      <c r="K2726" s="28" t="s">
        <v>10451</v>
      </c>
      <c r="L2726" s="12" t="s">
        <v>10452</v>
      </c>
      <c r="M2726" s="12" t="s">
        <v>10453</v>
      </c>
      <c r="N2726" s="12" t="s">
        <v>10454</v>
      </c>
      <c r="O2726" s="26" t="s">
        <v>13437</v>
      </c>
      <c r="P2726" s="26" t="s">
        <v>13438</v>
      </c>
      <c r="Q2726" s="25" t="s">
        <v>456</v>
      </c>
      <c r="R2726" s="26" t="s">
        <v>13439</v>
      </c>
      <c r="S2726" s="15" t="s">
        <v>13440</v>
      </c>
      <c r="T2726" s="52">
        <v>0</v>
      </c>
      <c r="U2726" s="22" t="s">
        <v>13441</v>
      </c>
      <c r="V2726" s="18" t="str">
        <f>+Sitio_Publico[[#This Row],[idcoleccion]]&amp;"-"&amp;Sitio_Publico[[#This Row],[id]]</f>
        <v>000-2725</v>
      </c>
      <c r="W2726" s="18">
        <f>+VLOOKUP(Sitio_Publico[[#This Row],[territorio]],Estructura!$AE$4:$AH$1067,4,0)</f>
        <v>30007304</v>
      </c>
      <c r="X2726" s="18" t="str">
        <f>+VLOOKUP(Sitio_Publico[[#This Row],[tema]],Estructura!$G$4:$J$532,4,0)</f>
        <v>T-2</v>
      </c>
      <c r="Y2726" s="18" t="str">
        <f>+VLOOKUP(Sitio_Publico[[#This Row],[contenido]],Estructura!$L$4:$O$473,4,0)</f>
        <v>C-15</v>
      </c>
      <c r="Z2726" s="18" t="str">
        <f>+VLOOKUP(Sitio_Publico[[#This Row],[Filtro Integrado]],Estructura!$U$4:$W$529,3,0)</f>
        <v>FI-0</v>
      </c>
      <c r="AA2726" s="18" t="str">
        <f>+VLOOKUP(Sitio_Publico[[#This Row],[Muestra]],Estructura!$Y$4:$AB$483,4,0)</f>
        <v>M-000158</v>
      </c>
    </row>
    <row r="2727" spans="1:27" ht="51" x14ac:dyDescent="0.3">
      <c r="A2727" s="16">
        <f t="shared" si="42"/>
        <v>2726</v>
      </c>
      <c r="B2727" s="47" t="s">
        <v>15118</v>
      </c>
      <c r="C2727" s="13" t="s">
        <v>10447</v>
      </c>
      <c r="D2727" s="13" t="s">
        <v>10448</v>
      </c>
      <c r="E2727" s="44">
        <v>6309</v>
      </c>
      <c r="F2727" s="13" t="s">
        <v>10449</v>
      </c>
      <c r="G2727" s="23" t="s">
        <v>10450</v>
      </c>
      <c r="H2727" s="42" t="s">
        <v>458</v>
      </c>
      <c r="I2727" s="28" t="s">
        <v>131</v>
      </c>
      <c r="J2727" s="12" t="s">
        <v>393</v>
      </c>
      <c r="K2727" s="28" t="s">
        <v>10486</v>
      </c>
      <c r="L2727" s="12" t="s">
        <v>10452</v>
      </c>
      <c r="M2727" s="12" t="s">
        <v>10453</v>
      </c>
      <c r="N2727" s="12" t="s">
        <v>10454</v>
      </c>
      <c r="O2727" s="26" t="s">
        <v>13442</v>
      </c>
      <c r="P2727" s="26" t="s">
        <v>13443</v>
      </c>
      <c r="Q2727" s="25" t="s">
        <v>456</v>
      </c>
      <c r="R2727" s="26" t="s">
        <v>13444</v>
      </c>
      <c r="S2727" s="15" t="s">
        <v>13445</v>
      </c>
      <c r="T2727" s="52">
        <v>0</v>
      </c>
      <c r="U2727" s="22" t="s">
        <v>2691</v>
      </c>
      <c r="V2727" s="18" t="str">
        <f>+Sitio_Publico[[#This Row],[idcoleccion]]&amp;"-"&amp;Sitio_Publico[[#This Row],[id]]</f>
        <v>000-2726</v>
      </c>
      <c r="W2727" s="18">
        <f>+VLOOKUP(Sitio_Publico[[#This Row],[territorio]],Estructura!$AE$4:$AH$1067,4,0)</f>
        <v>30006309</v>
      </c>
      <c r="X2727" s="18" t="str">
        <f>+VLOOKUP(Sitio_Publico[[#This Row],[tema]],Estructura!$G$4:$J$532,4,0)</f>
        <v>T-2</v>
      </c>
      <c r="Y2727" s="18" t="str">
        <f>+VLOOKUP(Sitio_Publico[[#This Row],[contenido]],Estructura!$L$4:$O$473,4,0)</f>
        <v>C-15</v>
      </c>
      <c r="Z2727" s="18" t="str">
        <f>+VLOOKUP(Sitio_Publico[[#This Row],[Filtro Integrado]],Estructura!$U$4:$W$529,3,0)</f>
        <v>FI-0</v>
      </c>
      <c r="AA2727" s="18" t="str">
        <f>+VLOOKUP(Sitio_Publico[[#This Row],[Muestra]],Estructura!$Y$4:$AB$483,4,0)</f>
        <v>M-000161</v>
      </c>
    </row>
    <row r="2728" spans="1:27" ht="51" x14ac:dyDescent="0.3">
      <c r="A2728" s="16">
        <f t="shared" si="42"/>
        <v>2727</v>
      </c>
      <c r="B2728" s="47" t="s">
        <v>15118</v>
      </c>
      <c r="C2728" s="13" t="s">
        <v>10447</v>
      </c>
      <c r="D2728" s="13" t="s">
        <v>10448</v>
      </c>
      <c r="E2728" s="44">
        <v>13131</v>
      </c>
      <c r="F2728" s="13" t="s">
        <v>10449</v>
      </c>
      <c r="G2728" s="23" t="s">
        <v>10450</v>
      </c>
      <c r="H2728" s="42" t="s">
        <v>458</v>
      </c>
      <c r="I2728" s="28" t="s">
        <v>326</v>
      </c>
      <c r="J2728" s="12" t="s">
        <v>393</v>
      </c>
      <c r="K2728" s="28" t="s">
        <v>10486</v>
      </c>
      <c r="L2728" s="12" t="s">
        <v>10452</v>
      </c>
      <c r="M2728" s="12" t="s">
        <v>10453</v>
      </c>
      <c r="N2728" s="12" t="s">
        <v>10454</v>
      </c>
      <c r="O2728" s="26" t="s">
        <v>13446</v>
      </c>
      <c r="P2728" s="26" t="s">
        <v>13447</v>
      </c>
      <c r="Q2728" s="25" t="s">
        <v>456</v>
      </c>
      <c r="R2728" s="26" t="s">
        <v>13448</v>
      </c>
      <c r="S2728" s="15" t="s">
        <v>13449</v>
      </c>
      <c r="T2728" s="52">
        <v>0</v>
      </c>
      <c r="U2728" s="22" t="s">
        <v>10539</v>
      </c>
      <c r="V2728" s="18" t="str">
        <f>+Sitio_Publico[[#This Row],[idcoleccion]]&amp;"-"&amp;Sitio_Publico[[#This Row],[id]]</f>
        <v>000-2727</v>
      </c>
      <c r="W2728" s="18">
        <f>+VLOOKUP(Sitio_Publico[[#This Row],[territorio]],Estructura!$AE$4:$AH$1067,4,0)</f>
        <v>30013131</v>
      </c>
      <c r="X2728" s="18" t="str">
        <f>+VLOOKUP(Sitio_Publico[[#This Row],[tema]],Estructura!$G$4:$J$532,4,0)</f>
        <v>T-2</v>
      </c>
      <c r="Y2728" s="18" t="str">
        <f>+VLOOKUP(Sitio_Publico[[#This Row],[contenido]],Estructura!$L$4:$O$473,4,0)</f>
        <v>C-15</v>
      </c>
      <c r="Z2728" s="18" t="str">
        <f>+VLOOKUP(Sitio_Publico[[#This Row],[Filtro Integrado]],Estructura!$U$4:$W$529,3,0)</f>
        <v>FI-0</v>
      </c>
      <c r="AA2728" s="18" t="str">
        <f>+VLOOKUP(Sitio_Publico[[#This Row],[Muestra]],Estructura!$Y$4:$AB$483,4,0)</f>
        <v>M-000161</v>
      </c>
    </row>
    <row r="2729" spans="1:27" ht="51" x14ac:dyDescent="0.3">
      <c r="A2729" s="16">
        <f t="shared" si="42"/>
        <v>2728</v>
      </c>
      <c r="B2729" s="47" t="s">
        <v>15118</v>
      </c>
      <c r="C2729" s="13" t="s">
        <v>10447</v>
      </c>
      <c r="D2729" s="13" t="s">
        <v>10448</v>
      </c>
      <c r="E2729" s="44">
        <v>13116</v>
      </c>
      <c r="F2729" s="13" t="s">
        <v>10449</v>
      </c>
      <c r="G2729" s="23" t="s">
        <v>10466</v>
      </c>
      <c r="H2729" s="42" t="s">
        <v>458</v>
      </c>
      <c r="I2729" s="28" t="s">
        <v>312</v>
      </c>
      <c r="J2729" s="12" t="s">
        <v>393</v>
      </c>
      <c r="K2729" s="28" t="s">
        <v>10524</v>
      </c>
      <c r="L2729" s="12" t="s">
        <v>10452</v>
      </c>
      <c r="M2729" s="12" t="s">
        <v>10453</v>
      </c>
      <c r="N2729" s="12" t="s">
        <v>10454</v>
      </c>
      <c r="O2729" s="26" t="s">
        <v>13450</v>
      </c>
      <c r="P2729" s="26" t="s">
        <v>13451</v>
      </c>
      <c r="Q2729" s="25" t="s">
        <v>456</v>
      </c>
      <c r="R2729" s="26" t="s">
        <v>13452</v>
      </c>
      <c r="S2729" s="15" t="s">
        <v>13453</v>
      </c>
      <c r="T2729" s="52">
        <v>0</v>
      </c>
      <c r="U2729" s="22" t="s">
        <v>13454</v>
      </c>
      <c r="V2729" s="18" t="str">
        <f>+Sitio_Publico[[#This Row],[idcoleccion]]&amp;"-"&amp;Sitio_Publico[[#This Row],[id]]</f>
        <v>000-2728</v>
      </c>
      <c r="W2729" s="18">
        <f>+VLOOKUP(Sitio_Publico[[#This Row],[territorio]],Estructura!$AE$4:$AH$1067,4,0)</f>
        <v>30013116</v>
      </c>
      <c r="X2729" s="18" t="str">
        <f>+VLOOKUP(Sitio_Publico[[#This Row],[tema]],Estructura!$G$4:$J$532,4,0)</f>
        <v>T-2</v>
      </c>
      <c r="Y2729" s="18" t="str">
        <f>+VLOOKUP(Sitio_Publico[[#This Row],[contenido]],Estructura!$L$4:$O$473,4,0)</f>
        <v>C-17</v>
      </c>
      <c r="Z2729" s="18" t="str">
        <f>+VLOOKUP(Sitio_Publico[[#This Row],[Filtro Integrado]],Estructura!$U$4:$W$529,3,0)</f>
        <v>FI-0</v>
      </c>
      <c r="AA2729" s="18" t="str">
        <f>+VLOOKUP(Sitio_Publico[[#This Row],[Muestra]],Estructura!$Y$4:$AB$483,4,0)</f>
        <v>M-00048</v>
      </c>
    </row>
    <row r="2730" spans="1:27" ht="40.799999999999997" x14ac:dyDescent="0.3">
      <c r="A2730" s="16">
        <f t="shared" si="42"/>
        <v>2729</v>
      </c>
      <c r="B2730" s="47" t="s">
        <v>15118</v>
      </c>
      <c r="C2730" s="13" t="s">
        <v>10447</v>
      </c>
      <c r="D2730" s="13" t="s">
        <v>10448</v>
      </c>
      <c r="E2730" s="44">
        <v>13501</v>
      </c>
      <c r="F2730" s="13" t="s">
        <v>10449</v>
      </c>
      <c r="G2730" s="23" t="s">
        <v>10473</v>
      </c>
      <c r="H2730" s="42" t="s">
        <v>458</v>
      </c>
      <c r="I2730" s="28" t="s">
        <v>338</v>
      </c>
      <c r="J2730" s="12" t="s">
        <v>393</v>
      </c>
      <c r="K2730" s="28" t="s">
        <v>10473</v>
      </c>
      <c r="L2730" s="12" t="s">
        <v>10452</v>
      </c>
      <c r="M2730" s="12" t="s">
        <v>10453</v>
      </c>
      <c r="N2730" s="12" t="s">
        <v>10454</v>
      </c>
      <c r="O2730" s="26" t="s">
        <v>13455</v>
      </c>
      <c r="P2730" s="26" t="s">
        <v>13456</v>
      </c>
      <c r="Q2730" s="25" t="s">
        <v>456</v>
      </c>
      <c r="R2730" s="26" t="s">
        <v>13457</v>
      </c>
      <c r="S2730" s="15" t="s">
        <v>13458</v>
      </c>
      <c r="T2730" s="52">
        <v>0</v>
      </c>
      <c r="U2730" s="22" t="s">
        <v>13459</v>
      </c>
      <c r="V2730" s="18" t="str">
        <f>+Sitio_Publico[[#This Row],[idcoleccion]]&amp;"-"&amp;Sitio_Publico[[#This Row],[id]]</f>
        <v>000-2729</v>
      </c>
      <c r="W2730" s="18">
        <f>+VLOOKUP(Sitio_Publico[[#This Row],[territorio]],Estructura!$AE$4:$AH$1067,4,0)</f>
        <v>30013501</v>
      </c>
      <c r="X2730" s="18" t="str">
        <f>+VLOOKUP(Sitio_Publico[[#This Row],[tema]],Estructura!$G$4:$J$532,4,0)</f>
        <v>T-2</v>
      </c>
      <c r="Y2730" s="18" t="str">
        <f>+VLOOKUP(Sitio_Publico[[#This Row],[contenido]],Estructura!$L$4:$O$473,4,0)</f>
        <v>C-18</v>
      </c>
      <c r="Z2730" s="18" t="str">
        <f>+VLOOKUP(Sitio_Publico[[#This Row],[Filtro Integrado]],Estructura!$U$4:$W$529,3,0)</f>
        <v>FI-0</v>
      </c>
      <c r="AA2730" s="18" t="str">
        <f>+VLOOKUP(Sitio_Publico[[#This Row],[Muestra]],Estructura!$Y$4:$AB$483,4,0)</f>
        <v>M-000160</v>
      </c>
    </row>
    <row r="2731" spans="1:27" ht="51" x14ac:dyDescent="0.3">
      <c r="A2731" s="16">
        <f t="shared" si="42"/>
        <v>2730</v>
      </c>
      <c r="B2731" s="47" t="s">
        <v>15118</v>
      </c>
      <c r="C2731" s="13" t="s">
        <v>10447</v>
      </c>
      <c r="D2731" s="13" t="s">
        <v>10448</v>
      </c>
      <c r="E2731" s="44">
        <v>8313</v>
      </c>
      <c r="F2731" s="13" t="s">
        <v>10449</v>
      </c>
      <c r="G2731" s="23" t="s">
        <v>10450</v>
      </c>
      <c r="H2731" s="42" t="s">
        <v>458</v>
      </c>
      <c r="I2731" s="28" t="s">
        <v>193</v>
      </c>
      <c r="J2731" s="12" t="s">
        <v>393</v>
      </c>
      <c r="K2731" s="28" t="s">
        <v>10451</v>
      </c>
      <c r="L2731" s="12" t="s">
        <v>10452</v>
      </c>
      <c r="M2731" s="12" t="s">
        <v>10453</v>
      </c>
      <c r="N2731" s="12" t="s">
        <v>10454</v>
      </c>
      <c r="O2731" s="26" t="s">
        <v>13460</v>
      </c>
      <c r="P2731" s="26" t="s">
        <v>13461</v>
      </c>
      <c r="Q2731" s="25" t="s">
        <v>456</v>
      </c>
      <c r="R2731" s="26" t="s">
        <v>13462</v>
      </c>
      <c r="S2731" s="15" t="s">
        <v>13463</v>
      </c>
      <c r="T2731" s="52">
        <v>0</v>
      </c>
      <c r="U2731" s="22" t="s">
        <v>13408</v>
      </c>
      <c r="V2731" s="18" t="str">
        <f>+Sitio_Publico[[#This Row],[idcoleccion]]&amp;"-"&amp;Sitio_Publico[[#This Row],[id]]</f>
        <v>000-2730</v>
      </c>
      <c r="W2731" s="18">
        <f>+VLOOKUP(Sitio_Publico[[#This Row],[territorio]],Estructura!$AE$4:$AH$1067,4,0)</f>
        <v>30008313</v>
      </c>
      <c r="X2731" s="18" t="str">
        <f>+VLOOKUP(Sitio_Publico[[#This Row],[tema]],Estructura!$G$4:$J$532,4,0)</f>
        <v>T-2</v>
      </c>
      <c r="Y2731" s="18" t="str">
        <f>+VLOOKUP(Sitio_Publico[[#This Row],[contenido]],Estructura!$L$4:$O$473,4,0)</f>
        <v>C-15</v>
      </c>
      <c r="Z2731" s="18" t="str">
        <f>+VLOOKUP(Sitio_Publico[[#This Row],[Filtro Integrado]],Estructura!$U$4:$W$529,3,0)</f>
        <v>FI-0</v>
      </c>
      <c r="AA2731" s="18" t="str">
        <f>+VLOOKUP(Sitio_Publico[[#This Row],[Muestra]],Estructura!$Y$4:$AB$483,4,0)</f>
        <v>M-000158</v>
      </c>
    </row>
    <row r="2732" spans="1:27" ht="51" x14ac:dyDescent="0.3">
      <c r="A2732" s="16">
        <f t="shared" si="42"/>
        <v>2731</v>
      </c>
      <c r="B2732" s="47" t="s">
        <v>15118</v>
      </c>
      <c r="C2732" s="13" t="s">
        <v>10447</v>
      </c>
      <c r="D2732" s="13" t="s">
        <v>10448</v>
      </c>
      <c r="E2732" s="44">
        <v>10209</v>
      </c>
      <c r="F2732" s="13" t="s">
        <v>10449</v>
      </c>
      <c r="G2732" s="23" t="s">
        <v>10466</v>
      </c>
      <c r="H2732" s="42" t="s">
        <v>458</v>
      </c>
      <c r="I2732" s="28" t="s">
        <v>265</v>
      </c>
      <c r="J2732" s="12" t="s">
        <v>393</v>
      </c>
      <c r="K2732" s="28" t="s">
        <v>10492</v>
      </c>
      <c r="L2732" s="12" t="s">
        <v>10452</v>
      </c>
      <c r="M2732" s="12" t="s">
        <v>587</v>
      </c>
      <c r="N2732" s="12" t="s">
        <v>10454</v>
      </c>
      <c r="O2732" s="26" t="s">
        <v>13464</v>
      </c>
      <c r="P2732" s="26" t="s">
        <v>13465</v>
      </c>
      <c r="Q2732" s="25" t="s">
        <v>10495</v>
      </c>
      <c r="R2732" s="26" t="s">
        <v>13466</v>
      </c>
      <c r="S2732" s="15" t="s">
        <v>13467</v>
      </c>
      <c r="T2732" s="52">
        <v>0</v>
      </c>
      <c r="U2732" s="22" t="s">
        <v>2039</v>
      </c>
      <c r="V2732" s="18" t="str">
        <f>+Sitio_Publico[[#This Row],[idcoleccion]]&amp;"-"&amp;Sitio_Publico[[#This Row],[id]]</f>
        <v>000-2731</v>
      </c>
      <c r="W2732" s="18">
        <f>+VLOOKUP(Sitio_Publico[[#This Row],[territorio]],Estructura!$AE$4:$AH$1067,4,0)</f>
        <v>30010209</v>
      </c>
      <c r="X2732" s="18" t="str">
        <f>+VLOOKUP(Sitio_Publico[[#This Row],[tema]],Estructura!$G$4:$J$532,4,0)</f>
        <v>T-2</v>
      </c>
      <c r="Y2732" s="18" t="str">
        <f>+VLOOKUP(Sitio_Publico[[#This Row],[contenido]],Estructura!$L$4:$O$473,4,0)</f>
        <v>C-17</v>
      </c>
      <c r="Z2732" s="18" t="str">
        <f>+VLOOKUP(Sitio_Publico[[#This Row],[Filtro Integrado]],Estructura!$U$4:$W$529,3,0)</f>
        <v>FI-0</v>
      </c>
      <c r="AA2732" s="18" t="str">
        <f>+VLOOKUP(Sitio_Publico[[#This Row],[Muestra]],Estructura!$Y$4:$AB$483,4,0)</f>
        <v>M-000162</v>
      </c>
    </row>
    <row r="2733" spans="1:27" ht="51" x14ac:dyDescent="0.3">
      <c r="A2733" s="16">
        <f t="shared" si="42"/>
        <v>2732</v>
      </c>
      <c r="B2733" s="47" t="s">
        <v>15118</v>
      </c>
      <c r="C2733" s="13" t="s">
        <v>10447</v>
      </c>
      <c r="D2733" s="13" t="s">
        <v>10448</v>
      </c>
      <c r="E2733" s="44">
        <v>13118</v>
      </c>
      <c r="F2733" s="13" t="s">
        <v>10449</v>
      </c>
      <c r="G2733" s="23" t="s">
        <v>10450</v>
      </c>
      <c r="H2733" s="42" t="s">
        <v>458</v>
      </c>
      <c r="I2733" s="28" t="s">
        <v>314</v>
      </c>
      <c r="J2733" s="12" t="s">
        <v>393</v>
      </c>
      <c r="K2733" s="28" t="s">
        <v>10451</v>
      </c>
      <c r="L2733" s="12" t="s">
        <v>10452</v>
      </c>
      <c r="M2733" s="12" t="s">
        <v>10453</v>
      </c>
      <c r="N2733" s="12" t="s">
        <v>10454</v>
      </c>
      <c r="O2733" s="26" t="s">
        <v>13468</v>
      </c>
      <c r="P2733" s="26" t="s">
        <v>13469</v>
      </c>
      <c r="Q2733" s="25" t="s">
        <v>456</v>
      </c>
      <c r="R2733" s="26" t="s">
        <v>13470</v>
      </c>
      <c r="S2733" s="15" t="s">
        <v>13471</v>
      </c>
      <c r="T2733" s="52">
        <v>0</v>
      </c>
      <c r="U2733" s="22" t="s">
        <v>13472</v>
      </c>
      <c r="V2733" s="18" t="str">
        <f>+Sitio_Publico[[#This Row],[idcoleccion]]&amp;"-"&amp;Sitio_Publico[[#This Row],[id]]</f>
        <v>000-2732</v>
      </c>
      <c r="W2733" s="18">
        <f>+VLOOKUP(Sitio_Publico[[#This Row],[territorio]],Estructura!$AE$4:$AH$1067,4,0)</f>
        <v>30013118</v>
      </c>
      <c r="X2733" s="18" t="str">
        <f>+VLOOKUP(Sitio_Publico[[#This Row],[tema]],Estructura!$G$4:$J$532,4,0)</f>
        <v>T-2</v>
      </c>
      <c r="Y2733" s="18" t="str">
        <f>+VLOOKUP(Sitio_Publico[[#This Row],[contenido]],Estructura!$L$4:$O$473,4,0)</f>
        <v>C-15</v>
      </c>
      <c r="Z2733" s="18" t="str">
        <f>+VLOOKUP(Sitio_Publico[[#This Row],[Filtro Integrado]],Estructura!$U$4:$W$529,3,0)</f>
        <v>FI-0</v>
      </c>
      <c r="AA2733" s="18" t="str">
        <f>+VLOOKUP(Sitio_Publico[[#This Row],[Muestra]],Estructura!$Y$4:$AB$483,4,0)</f>
        <v>M-000158</v>
      </c>
    </row>
    <row r="2734" spans="1:27" ht="51" x14ac:dyDescent="0.3">
      <c r="A2734" s="16">
        <f t="shared" si="42"/>
        <v>2733</v>
      </c>
      <c r="B2734" s="47" t="s">
        <v>15118</v>
      </c>
      <c r="C2734" s="13" t="s">
        <v>10447</v>
      </c>
      <c r="D2734" s="13" t="s">
        <v>10448</v>
      </c>
      <c r="E2734" s="44">
        <v>13107</v>
      </c>
      <c r="F2734" s="13" t="s">
        <v>10449</v>
      </c>
      <c r="G2734" s="23" t="s">
        <v>10459</v>
      </c>
      <c r="H2734" s="42" t="s">
        <v>458</v>
      </c>
      <c r="I2734" s="28" t="s">
        <v>303</v>
      </c>
      <c r="J2734" s="12" t="s">
        <v>393</v>
      </c>
      <c r="K2734" s="28" t="s">
        <v>10459</v>
      </c>
      <c r="L2734" s="12" t="s">
        <v>10452</v>
      </c>
      <c r="M2734" s="12" t="s">
        <v>10453</v>
      </c>
      <c r="N2734" s="12" t="s">
        <v>10454</v>
      </c>
      <c r="O2734" s="26" t="s">
        <v>13473</v>
      </c>
      <c r="P2734" s="26" t="s">
        <v>13474</v>
      </c>
      <c r="Q2734" s="25" t="s">
        <v>456</v>
      </c>
      <c r="R2734" s="26" t="s">
        <v>13475</v>
      </c>
      <c r="S2734" s="15" t="s">
        <v>13476</v>
      </c>
      <c r="T2734" s="52">
        <v>0</v>
      </c>
      <c r="U2734" s="22" t="s">
        <v>10964</v>
      </c>
      <c r="V2734" s="18" t="str">
        <f>+Sitio_Publico[[#This Row],[idcoleccion]]&amp;"-"&amp;Sitio_Publico[[#This Row],[id]]</f>
        <v>000-2733</v>
      </c>
      <c r="W2734" s="18">
        <f>+VLOOKUP(Sitio_Publico[[#This Row],[territorio]],Estructura!$AE$4:$AH$1067,4,0)</f>
        <v>30013107</v>
      </c>
      <c r="X2734" s="18" t="str">
        <f>+VLOOKUP(Sitio_Publico[[#This Row],[tema]],Estructura!$G$4:$J$532,4,0)</f>
        <v>T-2</v>
      </c>
      <c r="Y2734" s="18" t="str">
        <f>+VLOOKUP(Sitio_Publico[[#This Row],[contenido]],Estructura!$L$4:$O$473,4,0)</f>
        <v>C-16</v>
      </c>
      <c r="Z2734" s="18" t="str">
        <f>+VLOOKUP(Sitio_Publico[[#This Row],[Filtro Integrado]],Estructura!$U$4:$W$529,3,0)</f>
        <v>FI-0</v>
      </c>
      <c r="AA2734" s="18" t="str">
        <f>+VLOOKUP(Sitio_Publico[[#This Row],[Muestra]],Estructura!$Y$4:$AB$483,4,0)</f>
        <v>M-000159</v>
      </c>
    </row>
    <row r="2735" spans="1:27" ht="51" x14ac:dyDescent="0.3">
      <c r="A2735" s="16">
        <f t="shared" si="42"/>
        <v>2734</v>
      </c>
      <c r="B2735" s="47" t="s">
        <v>15118</v>
      </c>
      <c r="C2735" s="13" t="s">
        <v>10447</v>
      </c>
      <c r="D2735" s="13" t="s">
        <v>10448</v>
      </c>
      <c r="E2735" s="44">
        <v>7408</v>
      </c>
      <c r="F2735" s="13" t="s">
        <v>10449</v>
      </c>
      <c r="G2735" s="23" t="s">
        <v>10459</v>
      </c>
      <c r="H2735" s="42" t="s">
        <v>458</v>
      </c>
      <c r="I2735" s="28" t="s">
        <v>161</v>
      </c>
      <c r="J2735" s="12" t="s">
        <v>393</v>
      </c>
      <c r="K2735" s="28" t="s">
        <v>10459</v>
      </c>
      <c r="L2735" s="12" t="s">
        <v>10452</v>
      </c>
      <c r="M2735" s="12" t="s">
        <v>10453</v>
      </c>
      <c r="N2735" s="12" t="s">
        <v>10454</v>
      </c>
      <c r="O2735" s="26" t="s">
        <v>13477</v>
      </c>
      <c r="P2735" s="26" t="s">
        <v>13478</v>
      </c>
      <c r="Q2735" s="25" t="s">
        <v>456</v>
      </c>
      <c r="R2735" s="26" t="s">
        <v>13479</v>
      </c>
      <c r="S2735" s="15" t="s">
        <v>13480</v>
      </c>
      <c r="T2735" s="52">
        <v>0</v>
      </c>
      <c r="U2735" s="22" t="s">
        <v>13481</v>
      </c>
      <c r="V2735" s="18" t="str">
        <f>+Sitio_Publico[[#This Row],[idcoleccion]]&amp;"-"&amp;Sitio_Publico[[#This Row],[id]]</f>
        <v>000-2734</v>
      </c>
      <c r="W2735" s="18">
        <f>+VLOOKUP(Sitio_Publico[[#This Row],[territorio]],Estructura!$AE$4:$AH$1067,4,0)</f>
        <v>30007408</v>
      </c>
      <c r="X2735" s="18" t="str">
        <f>+VLOOKUP(Sitio_Publico[[#This Row],[tema]],Estructura!$G$4:$J$532,4,0)</f>
        <v>T-2</v>
      </c>
      <c r="Y2735" s="18" t="str">
        <f>+VLOOKUP(Sitio_Publico[[#This Row],[contenido]],Estructura!$L$4:$O$473,4,0)</f>
        <v>C-16</v>
      </c>
      <c r="Z2735" s="18" t="str">
        <f>+VLOOKUP(Sitio_Publico[[#This Row],[Filtro Integrado]],Estructura!$U$4:$W$529,3,0)</f>
        <v>FI-0</v>
      </c>
      <c r="AA2735" s="18" t="str">
        <f>+VLOOKUP(Sitio_Publico[[#This Row],[Muestra]],Estructura!$Y$4:$AB$483,4,0)</f>
        <v>M-000159</v>
      </c>
    </row>
    <row r="2736" spans="1:27" ht="40.799999999999997" x14ac:dyDescent="0.3">
      <c r="A2736" s="16">
        <f t="shared" si="42"/>
        <v>2735</v>
      </c>
      <c r="B2736" s="47" t="s">
        <v>15118</v>
      </c>
      <c r="C2736" s="13" t="s">
        <v>10447</v>
      </c>
      <c r="D2736" s="13" t="s">
        <v>10448</v>
      </c>
      <c r="E2736" s="44">
        <v>7104</v>
      </c>
      <c r="F2736" s="13" t="s">
        <v>10449</v>
      </c>
      <c r="G2736" s="23" t="s">
        <v>10473</v>
      </c>
      <c r="H2736" s="42" t="s">
        <v>458</v>
      </c>
      <c r="I2736" s="28" t="s">
        <v>136</v>
      </c>
      <c r="J2736" s="12" t="s">
        <v>393</v>
      </c>
      <c r="K2736" s="28" t="s">
        <v>10473</v>
      </c>
      <c r="L2736" s="12" t="s">
        <v>10452</v>
      </c>
      <c r="M2736" s="12" t="s">
        <v>10453</v>
      </c>
      <c r="N2736" s="12" t="s">
        <v>10454</v>
      </c>
      <c r="O2736" s="26" t="s">
        <v>13482</v>
      </c>
      <c r="P2736" s="26" t="s">
        <v>13483</v>
      </c>
      <c r="Q2736" s="25" t="s">
        <v>456</v>
      </c>
      <c r="R2736" s="26" t="s">
        <v>13484</v>
      </c>
      <c r="S2736" s="15" t="s">
        <v>13485</v>
      </c>
      <c r="T2736" s="52">
        <v>0</v>
      </c>
      <c r="U2736" s="22" t="s">
        <v>13486</v>
      </c>
      <c r="V2736" s="18" t="str">
        <f>+Sitio_Publico[[#This Row],[idcoleccion]]&amp;"-"&amp;Sitio_Publico[[#This Row],[id]]</f>
        <v>000-2735</v>
      </c>
      <c r="W2736" s="18">
        <f>+VLOOKUP(Sitio_Publico[[#This Row],[territorio]],Estructura!$AE$4:$AH$1067,4,0)</f>
        <v>30007104</v>
      </c>
      <c r="X2736" s="18" t="str">
        <f>+VLOOKUP(Sitio_Publico[[#This Row],[tema]],Estructura!$G$4:$J$532,4,0)</f>
        <v>T-2</v>
      </c>
      <c r="Y2736" s="18" t="str">
        <f>+VLOOKUP(Sitio_Publico[[#This Row],[contenido]],Estructura!$L$4:$O$473,4,0)</f>
        <v>C-18</v>
      </c>
      <c r="Z2736" s="18" t="str">
        <f>+VLOOKUP(Sitio_Publico[[#This Row],[Filtro Integrado]],Estructura!$U$4:$W$529,3,0)</f>
        <v>FI-0</v>
      </c>
      <c r="AA2736" s="18" t="str">
        <f>+VLOOKUP(Sitio_Publico[[#This Row],[Muestra]],Estructura!$Y$4:$AB$483,4,0)</f>
        <v>M-000160</v>
      </c>
    </row>
    <row r="2737" spans="1:27" ht="51" x14ac:dyDescent="0.3">
      <c r="A2737" s="16">
        <f t="shared" si="42"/>
        <v>2736</v>
      </c>
      <c r="B2737" s="47" t="s">
        <v>15118</v>
      </c>
      <c r="C2737" s="13" t="s">
        <v>10447</v>
      </c>
      <c r="D2737" s="13" t="s">
        <v>10448</v>
      </c>
      <c r="E2737" s="44">
        <v>9206</v>
      </c>
      <c r="F2737" s="13" t="s">
        <v>10449</v>
      </c>
      <c r="G2737" s="23" t="s">
        <v>10466</v>
      </c>
      <c r="H2737" s="42" t="s">
        <v>458</v>
      </c>
      <c r="I2737" s="28" t="s">
        <v>242</v>
      </c>
      <c r="J2737" s="12" t="s">
        <v>393</v>
      </c>
      <c r="K2737" s="28" t="s">
        <v>10492</v>
      </c>
      <c r="L2737" s="12" t="s">
        <v>10452</v>
      </c>
      <c r="M2737" s="12" t="s">
        <v>587</v>
      </c>
      <c r="N2737" s="12" t="s">
        <v>10454</v>
      </c>
      <c r="O2737" s="26" t="s">
        <v>13487</v>
      </c>
      <c r="P2737" s="26" t="s">
        <v>13488</v>
      </c>
      <c r="Q2737" s="25" t="s">
        <v>10495</v>
      </c>
      <c r="R2737" s="26" t="s">
        <v>13489</v>
      </c>
      <c r="S2737" s="15" t="s">
        <v>13490</v>
      </c>
      <c r="T2737" s="52">
        <v>0</v>
      </c>
      <c r="U2737" s="22" t="s">
        <v>11436</v>
      </c>
      <c r="V2737" s="18" t="str">
        <f>+Sitio_Publico[[#This Row],[idcoleccion]]&amp;"-"&amp;Sitio_Publico[[#This Row],[id]]</f>
        <v>000-2736</v>
      </c>
      <c r="W2737" s="18">
        <f>+VLOOKUP(Sitio_Publico[[#This Row],[territorio]],Estructura!$AE$4:$AH$1067,4,0)</f>
        <v>30009206</v>
      </c>
      <c r="X2737" s="18" t="str">
        <f>+VLOOKUP(Sitio_Publico[[#This Row],[tema]],Estructura!$G$4:$J$532,4,0)</f>
        <v>T-2</v>
      </c>
      <c r="Y2737" s="18" t="str">
        <f>+VLOOKUP(Sitio_Publico[[#This Row],[contenido]],Estructura!$L$4:$O$473,4,0)</f>
        <v>C-17</v>
      </c>
      <c r="Z2737" s="18" t="str">
        <f>+VLOOKUP(Sitio_Publico[[#This Row],[Filtro Integrado]],Estructura!$U$4:$W$529,3,0)</f>
        <v>FI-0</v>
      </c>
      <c r="AA2737" s="18" t="str">
        <f>+VLOOKUP(Sitio_Publico[[#This Row],[Muestra]],Estructura!$Y$4:$AB$483,4,0)</f>
        <v>M-000162</v>
      </c>
    </row>
    <row r="2738" spans="1:27" ht="51" x14ac:dyDescent="0.3">
      <c r="A2738" s="16">
        <f t="shared" si="42"/>
        <v>2737</v>
      </c>
      <c r="B2738" s="47" t="s">
        <v>15118</v>
      </c>
      <c r="C2738" s="13" t="s">
        <v>10447</v>
      </c>
      <c r="D2738" s="13" t="s">
        <v>10448</v>
      </c>
      <c r="E2738" s="44">
        <v>16201</v>
      </c>
      <c r="F2738" s="13" t="s">
        <v>10449</v>
      </c>
      <c r="G2738" s="23" t="s">
        <v>10466</v>
      </c>
      <c r="H2738" s="42" t="s">
        <v>458</v>
      </c>
      <c r="I2738" s="28" t="s">
        <v>208</v>
      </c>
      <c r="J2738" s="12" t="s">
        <v>393</v>
      </c>
      <c r="K2738" s="28" t="s">
        <v>10492</v>
      </c>
      <c r="L2738" s="12" t="s">
        <v>10452</v>
      </c>
      <c r="M2738" s="12" t="s">
        <v>587</v>
      </c>
      <c r="N2738" s="12" t="s">
        <v>10454</v>
      </c>
      <c r="O2738" s="26" t="s">
        <v>13491</v>
      </c>
      <c r="P2738" s="26" t="s">
        <v>13492</v>
      </c>
      <c r="Q2738" s="25" t="s">
        <v>10495</v>
      </c>
      <c r="R2738" s="26" t="s">
        <v>13493</v>
      </c>
      <c r="S2738" s="15" t="s">
        <v>13494</v>
      </c>
      <c r="T2738" s="52">
        <v>0</v>
      </c>
      <c r="U2738" s="22" t="s">
        <v>12543</v>
      </c>
      <c r="V2738" s="18" t="str">
        <f>+Sitio_Publico[[#This Row],[idcoleccion]]&amp;"-"&amp;Sitio_Publico[[#This Row],[id]]</f>
        <v>000-2737</v>
      </c>
      <c r="W2738" s="18">
        <f>+VLOOKUP(Sitio_Publico[[#This Row],[territorio]],Estructura!$AE$4:$AH$1067,4,0)</f>
        <v>30016201</v>
      </c>
      <c r="X2738" s="18" t="str">
        <f>+VLOOKUP(Sitio_Publico[[#This Row],[tema]],Estructura!$G$4:$J$532,4,0)</f>
        <v>T-2</v>
      </c>
      <c r="Y2738" s="18" t="str">
        <f>+VLOOKUP(Sitio_Publico[[#This Row],[contenido]],Estructura!$L$4:$O$473,4,0)</f>
        <v>C-17</v>
      </c>
      <c r="Z2738" s="18" t="str">
        <f>+VLOOKUP(Sitio_Publico[[#This Row],[Filtro Integrado]],Estructura!$U$4:$W$529,3,0)</f>
        <v>FI-0</v>
      </c>
      <c r="AA2738" s="18" t="str">
        <f>+VLOOKUP(Sitio_Publico[[#This Row],[Muestra]],Estructura!$Y$4:$AB$483,4,0)</f>
        <v>M-000162</v>
      </c>
    </row>
    <row r="2739" spans="1:27" ht="51" x14ac:dyDescent="0.3">
      <c r="A2739" s="16">
        <f t="shared" si="42"/>
        <v>2738</v>
      </c>
      <c r="B2739" s="47" t="s">
        <v>15118</v>
      </c>
      <c r="C2739" s="13" t="s">
        <v>10447</v>
      </c>
      <c r="D2739" s="13" t="s">
        <v>10448</v>
      </c>
      <c r="E2739" s="44">
        <v>10107</v>
      </c>
      <c r="F2739" s="13" t="s">
        <v>10449</v>
      </c>
      <c r="G2739" s="23" t="s">
        <v>10466</v>
      </c>
      <c r="H2739" s="42" t="s">
        <v>458</v>
      </c>
      <c r="I2739" s="28" t="s">
        <v>254</v>
      </c>
      <c r="J2739" s="12" t="s">
        <v>393</v>
      </c>
      <c r="K2739" s="28" t="s">
        <v>10492</v>
      </c>
      <c r="L2739" s="12" t="s">
        <v>10452</v>
      </c>
      <c r="M2739" s="12" t="s">
        <v>587</v>
      </c>
      <c r="N2739" s="12" t="s">
        <v>10454</v>
      </c>
      <c r="O2739" s="26" t="s">
        <v>13495</v>
      </c>
      <c r="P2739" s="26" t="s">
        <v>13496</v>
      </c>
      <c r="Q2739" s="25" t="s">
        <v>10495</v>
      </c>
      <c r="R2739" s="26" t="s">
        <v>13497</v>
      </c>
      <c r="S2739" s="15" t="s">
        <v>13498</v>
      </c>
      <c r="T2739" s="52">
        <v>0</v>
      </c>
      <c r="U2739" s="22" t="s">
        <v>13499</v>
      </c>
      <c r="V2739" s="18" t="str">
        <f>+Sitio_Publico[[#This Row],[idcoleccion]]&amp;"-"&amp;Sitio_Publico[[#This Row],[id]]</f>
        <v>000-2738</v>
      </c>
      <c r="W2739" s="18">
        <f>+VLOOKUP(Sitio_Publico[[#This Row],[territorio]],Estructura!$AE$4:$AH$1067,4,0)</f>
        <v>30010107</v>
      </c>
      <c r="X2739" s="18" t="str">
        <f>+VLOOKUP(Sitio_Publico[[#This Row],[tema]],Estructura!$G$4:$J$532,4,0)</f>
        <v>T-2</v>
      </c>
      <c r="Y2739" s="18" t="str">
        <f>+VLOOKUP(Sitio_Publico[[#This Row],[contenido]],Estructura!$L$4:$O$473,4,0)</f>
        <v>C-17</v>
      </c>
      <c r="Z2739" s="18" t="str">
        <f>+VLOOKUP(Sitio_Publico[[#This Row],[Filtro Integrado]],Estructura!$U$4:$W$529,3,0)</f>
        <v>FI-0</v>
      </c>
      <c r="AA2739" s="18" t="str">
        <f>+VLOOKUP(Sitio_Publico[[#This Row],[Muestra]],Estructura!$Y$4:$AB$483,4,0)</f>
        <v>M-000162</v>
      </c>
    </row>
    <row r="2740" spans="1:27" ht="51" x14ac:dyDescent="0.3">
      <c r="A2740" s="16">
        <f t="shared" si="42"/>
        <v>2739</v>
      </c>
      <c r="B2740" s="47" t="s">
        <v>15118</v>
      </c>
      <c r="C2740" s="13" t="s">
        <v>10447</v>
      </c>
      <c r="D2740" s="13" t="s">
        <v>10448</v>
      </c>
      <c r="E2740" s="44">
        <v>8314</v>
      </c>
      <c r="F2740" s="13" t="s">
        <v>10449</v>
      </c>
      <c r="G2740" s="23" t="s">
        <v>10450</v>
      </c>
      <c r="H2740" s="42" t="s">
        <v>458</v>
      </c>
      <c r="I2740" s="28" t="s">
        <v>194</v>
      </c>
      <c r="J2740" s="12" t="s">
        <v>393</v>
      </c>
      <c r="K2740" s="28" t="s">
        <v>10486</v>
      </c>
      <c r="L2740" s="12" t="s">
        <v>10452</v>
      </c>
      <c r="M2740" s="12" t="s">
        <v>10453</v>
      </c>
      <c r="N2740" s="12" t="s">
        <v>10454</v>
      </c>
      <c r="O2740" s="26" t="s">
        <v>13500</v>
      </c>
      <c r="P2740" s="26" t="s">
        <v>13501</v>
      </c>
      <c r="Q2740" s="25" t="s">
        <v>456</v>
      </c>
      <c r="R2740" s="26" t="s">
        <v>13502</v>
      </c>
      <c r="S2740" s="15" t="s">
        <v>13503</v>
      </c>
      <c r="T2740" s="52">
        <v>0</v>
      </c>
      <c r="U2740" s="22" t="s">
        <v>12753</v>
      </c>
      <c r="V2740" s="18" t="str">
        <f>+Sitio_Publico[[#This Row],[idcoleccion]]&amp;"-"&amp;Sitio_Publico[[#This Row],[id]]</f>
        <v>000-2739</v>
      </c>
      <c r="W2740" s="18">
        <f>+VLOOKUP(Sitio_Publico[[#This Row],[territorio]],Estructura!$AE$4:$AH$1067,4,0)</f>
        <v>30008314</v>
      </c>
      <c r="X2740" s="18" t="str">
        <f>+VLOOKUP(Sitio_Publico[[#This Row],[tema]],Estructura!$G$4:$J$532,4,0)</f>
        <v>T-2</v>
      </c>
      <c r="Y2740" s="18" t="str">
        <f>+VLOOKUP(Sitio_Publico[[#This Row],[contenido]],Estructura!$L$4:$O$473,4,0)</f>
        <v>C-15</v>
      </c>
      <c r="Z2740" s="18" t="str">
        <f>+VLOOKUP(Sitio_Publico[[#This Row],[Filtro Integrado]],Estructura!$U$4:$W$529,3,0)</f>
        <v>FI-0</v>
      </c>
      <c r="AA2740" s="18" t="str">
        <f>+VLOOKUP(Sitio_Publico[[#This Row],[Muestra]],Estructura!$Y$4:$AB$483,4,0)</f>
        <v>M-000161</v>
      </c>
    </row>
    <row r="2741" spans="1:27" ht="40.799999999999997" x14ac:dyDescent="0.3">
      <c r="A2741" s="16">
        <f t="shared" si="42"/>
        <v>2740</v>
      </c>
      <c r="B2741" s="47" t="s">
        <v>15118</v>
      </c>
      <c r="C2741" s="13" t="s">
        <v>10447</v>
      </c>
      <c r="D2741" s="13" t="s">
        <v>10448</v>
      </c>
      <c r="E2741" s="44">
        <v>16107</v>
      </c>
      <c r="F2741" s="13" t="s">
        <v>10449</v>
      </c>
      <c r="G2741" s="23" t="s">
        <v>10473</v>
      </c>
      <c r="H2741" s="42" t="s">
        <v>458</v>
      </c>
      <c r="I2741" s="28" t="s">
        <v>207</v>
      </c>
      <c r="J2741" s="12" t="s">
        <v>393</v>
      </c>
      <c r="K2741" s="28" t="s">
        <v>10473</v>
      </c>
      <c r="L2741" s="12" t="s">
        <v>10474</v>
      </c>
      <c r="M2741" s="12" t="s">
        <v>10453</v>
      </c>
      <c r="N2741" s="12" t="s">
        <v>10454</v>
      </c>
      <c r="O2741" s="26" t="s">
        <v>13504</v>
      </c>
      <c r="P2741" s="26" t="s">
        <v>13505</v>
      </c>
      <c r="Q2741" s="25" t="s">
        <v>10495</v>
      </c>
      <c r="R2741" s="26" t="s">
        <v>12954</v>
      </c>
      <c r="S2741" s="15" t="s">
        <v>13506</v>
      </c>
      <c r="T2741" s="52">
        <v>0</v>
      </c>
      <c r="U2741" s="22" t="s">
        <v>13507</v>
      </c>
      <c r="V2741" s="18" t="str">
        <f>+Sitio_Publico[[#This Row],[idcoleccion]]&amp;"-"&amp;Sitio_Publico[[#This Row],[id]]</f>
        <v>000-2740</v>
      </c>
      <c r="W2741" s="18">
        <f>+VLOOKUP(Sitio_Publico[[#This Row],[territorio]],Estructura!$AE$4:$AH$1067,4,0)</f>
        <v>30016107</v>
      </c>
      <c r="X2741" s="18" t="str">
        <f>+VLOOKUP(Sitio_Publico[[#This Row],[tema]],Estructura!$G$4:$J$532,4,0)</f>
        <v>T-2</v>
      </c>
      <c r="Y2741" s="18" t="str">
        <f>+VLOOKUP(Sitio_Publico[[#This Row],[contenido]],Estructura!$L$4:$O$473,4,0)</f>
        <v>C-18</v>
      </c>
      <c r="Z2741" s="18" t="str">
        <f>+VLOOKUP(Sitio_Publico[[#This Row],[Filtro Integrado]],Estructura!$U$4:$W$529,3,0)</f>
        <v>FI-0</v>
      </c>
      <c r="AA2741" s="18" t="str">
        <f>+VLOOKUP(Sitio_Publico[[#This Row],[Muestra]],Estructura!$Y$4:$AB$483,4,0)</f>
        <v>M-000160</v>
      </c>
    </row>
    <row r="2742" spans="1:27" ht="51" x14ac:dyDescent="0.3">
      <c r="A2742" s="16">
        <f t="shared" si="42"/>
        <v>2741</v>
      </c>
      <c r="B2742" s="47" t="s">
        <v>15118</v>
      </c>
      <c r="C2742" s="13" t="s">
        <v>10447</v>
      </c>
      <c r="D2742" s="13" t="s">
        <v>10448</v>
      </c>
      <c r="E2742" s="44">
        <v>5104</v>
      </c>
      <c r="F2742" s="13" t="s">
        <v>10449</v>
      </c>
      <c r="G2742" s="23" t="s">
        <v>10466</v>
      </c>
      <c r="H2742" s="42" t="s">
        <v>458</v>
      </c>
      <c r="I2742" s="28" t="s">
        <v>65</v>
      </c>
      <c r="J2742" s="12" t="s">
        <v>393</v>
      </c>
      <c r="K2742" s="28" t="s">
        <v>10524</v>
      </c>
      <c r="L2742" s="12" t="s">
        <v>10452</v>
      </c>
      <c r="M2742" s="12" t="s">
        <v>10453</v>
      </c>
      <c r="N2742" s="12" t="s">
        <v>10454</v>
      </c>
      <c r="O2742" s="26" t="s">
        <v>13508</v>
      </c>
      <c r="P2742" s="26" t="s">
        <v>13509</v>
      </c>
      <c r="Q2742" s="25" t="s">
        <v>456</v>
      </c>
      <c r="R2742" s="26" t="s">
        <v>13510</v>
      </c>
      <c r="S2742" s="15" t="s">
        <v>13511</v>
      </c>
      <c r="T2742" s="52">
        <v>0</v>
      </c>
      <c r="U2742" s="22" t="s">
        <v>13377</v>
      </c>
      <c r="V2742" s="18" t="str">
        <f>+Sitio_Publico[[#This Row],[idcoleccion]]&amp;"-"&amp;Sitio_Publico[[#This Row],[id]]</f>
        <v>000-2741</v>
      </c>
      <c r="W2742" s="18">
        <f>+VLOOKUP(Sitio_Publico[[#This Row],[territorio]],Estructura!$AE$4:$AH$1067,4,0)</f>
        <v>30005104</v>
      </c>
      <c r="X2742" s="18" t="str">
        <f>+VLOOKUP(Sitio_Publico[[#This Row],[tema]],Estructura!$G$4:$J$532,4,0)</f>
        <v>T-2</v>
      </c>
      <c r="Y2742" s="18" t="str">
        <f>+VLOOKUP(Sitio_Publico[[#This Row],[contenido]],Estructura!$L$4:$O$473,4,0)</f>
        <v>C-17</v>
      </c>
      <c r="Z2742" s="18" t="str">
        <f>+VLOOKUP(Sitio_Publico[[#This Row],[Filtro Integrado]],Estructura!$U$4:$W$529,3,0)</f>
        <v>FI-0</v>
      </c>
      <c r="AA2742" s="18" t="str">
        <f>+VLOOKUP(Sitio_Publico[[#This Row],[Muestra]],Estructura!$Y$4:$AB$483,4,0)</f>
        <v>M-00048</v>
      </c>
    </row>
    <row r="2743" spans="1:27" ht="40.799999999999997" x14ac:dyDescent="0.3">
      <c r="A2743" s="16">
        <f t="shared" si="42"/>
        <v>2742</v>
      </c>
      <c r="B2743" s="47" t="s">
        <v>15118</v>
      </c>
      <c r="C2743" s="13" t="s">
        <v>10447</v>
      </c>
      <c r="D2743" s="13" t="s">
        <v>10448</v>
      </c>
      <c r="E2743" s="44">
        <v>9121</v>
      </c>
      <c r="F2743" s="13" t="s">
        <v>10449</v>
      </c>
      <c r="G2743" s="23" t="s">
        <v>10473</v>
      </c>
      <c r="H2743" s="42" t="s">
        <v>458</v>
      </c>
      <c r="I2743" s="28" t="s">
        <v>236</v>
      </c>
      <c r="J2743" s="12" t="s">
        <v>393</v>
      </c>
      <c r="K2743" s="28" t="s">
        <v>10473</v>
      </c>
      <c r="L2743" s="12" t="s">
        <v>10474</v>
      </c>
      <c r="M2743" s="12" t="s">
        <v>10453</v>
      </c>
      <c r="N2743" s="12" t="s">
        <v>10454</v>
      </c>
      <c r="O2743" s="26" t="s">
        <v>13512</v>
      </c>
      <c r="P2743" s="26" t="s">
        <v>13513</v>
      </c>
      <c r="Q2743" s="25" t="s">
        <v>10495</v>
      </c>
      <c r="R2743" s="26" t="s">
        <v>10986</v>
      </c>
      <c r="S2743" s="15" t="s">
        <v>13514</v>
      </c>
      <c r="T2743" s="52">
        <v>0</v>
      </c>
      <c r="U2743" s="22" t="s">
        <v>13515</v>
      </c>
      <c r="V2743" s="18" t="str">
        <f>+Sitio_Publico[[#This Row],[idcoleccion]]&amp;"-"&amp;Sitio_Publico[[#This Row],[id]]</f>
        <v>000-2742</v>
      </c>
      <c r="W2743" s="18">
        <f>+VLOOKUP(Sitio_Publico[[#This Row],[territorio]],Estructura!$AE$4:$AH$1067,4,0)</f>
        <v>30009121</v>
      </c>
      <c r="X2743" s="18" t="str">
        <f>+VLOOKUP(Sitio_Publico[[#This Row],[tema]],Estructura!$G$4:$J$532,4,0)</f>
        <v>T-2</v>
      </c>
      <c r="Y2743" s="18" t="str">
        <f>+VLOOKUP(Sitio_Publico[[#This Row],[contenido]],Estructura!$L$4:$O$473,4,0)</f>
        <v>C-18</v>
      </c>
      <c r="Z2743" s="18" t="str">
        <f>+VLOOKUP(Sitio_Publico[[#This Row],[Filtro Integrado]],Estructura!$U$4:$W$529,3,0)</f>
        <v>FI-0</v>
      </c>
      <c r="AA2743" s="18" t="str">
        <f>+VLOOKUP(Sitio_Publico[[#This Row],[Muestra]],Estructura!$Y$4:$AB$483,4,0)</f>
        <v>M-000160</v>
      </c>
    </row>
    <row r="2744" spans="1:27" ht="40.799999999999997" x14ac:dyDescent="0.3">
      <c r="A2744" s="16">
        <f t="shared" si="42"/>
        <v>2743</v>
      </c>
      <c r="B2744" s="47" t="s">
        <v>15118</v>
      </c>
      <c r="C2744" s="13" t="s">
        <v>10447</v>
      </c>
      <c r="D2744" s="13" t="s">
        <v>10448</v>
      </c>
      <c r="E2744" s="44">
        <v>13404</v>
      </c>
      <c r="F2744" s="13" t="s">
        <v>10449</v>
      </c>
      <c r="G2744" s="23" t="s">
        <v>10459</v>
      </c>
      <c r="H2744" s="42" t="s">
        <v>458</v>
      </c>
      <c r="I2744" s="28" t="s">
        <v>337</v>
      </c>
      <c r="J2744" s="12" t="s">
        <v>393</v>
      </c>
      <c r="K2744" s="28" t="s">
        <v>10459</v>
      </c>
      <c r="L2744" s="12" t="s">
        <v>10474</v>
      </c>
      <c r="M2744" s="12" t="s">
        <v>10453</v>
      </c>
      <c r="N2744" s="12" t="s">
        <v>10454</v>
      </c>
      <c r="O2744" s="26" t="s">
        <v>13516</v>
      </c>
      <c r="P2744" s="26" t="s">
        <v>13517</v>
      </c>
      <c r="Q2744" s="25" t="s">
        <v>10482</v>
      </c>
      <c r="R2744" s="26" t="s">
        <v>11406</v>
      </c>
      <c r="S2744" s="15" t="s">
        <v>13518</v>
      </c>
      <c r="T2744" s="52">
        <v>0</v>
      </c>
      <c r="U2744" s="22" t="s">
        <v>11408</v>
      </c>
      <c r="V2744" s="18" t="str">
        <f>+Sitio_Publico[[#This Row],[idcoleccion]]&amp;"-"&amp;Sitio_Publico[[#This Row],[id]]</f>
        <v>000-2743</v>
      </c>
      <c r="W2744" s="18">
        <f>+VLOOKUP(Sitio_Publico[[#This Row],[territorio]],Estructura!$AE$4:$AH$1067,4,0)</f>
        <v>30013404</v>
      </c>
      <c r="X2744" s="18" t="str">
        <f>+VLOOKUP(Sitio_Publico[[#This Row],[tema]],Estructura!$G$4:$J$532,4,0)</f>
        <v>T-2</v>
      </c>
      <c r="Y2744" s="18" t="str">
        <f>+VLOOKUP(Sitio_Publico[[#This Row],[contenido]],Estructura!$L$4:$O$473,4,0)</f>
        <v>C-16</v>
      </c>
      <c r="Z2744" s="18" t="str">
        <f>+VLOOKUP(Sitio_Publico[[#This Row],[Filtro Integrado]],Estructura!$U$4:$W$529,3,0)</f>
        <v>FI-0</v>
      </c>
      <c r="AA2744" s="18" t="str">
        <f>+VLOOKUP(Sitio_Publico[[#This Row],[Muestra]],Estructura!$Y$4:$AB$483,4,0)</f>
        <v>M-000159</v>
      </c>
    </row>
    <row r="2745" spans="1:27" ht="51" x14ac:dyDescent="0.3">
      <c r="A2745" s="16">
        <f t="shared" si="42"/>
        <v>2744</v>
      </c>
      <c r="B2745" s="47" t="s">
        <v>15118</v>
      </c>
      <c r="C2745" s="13" t="s">
        <v>10447</v>
      </c>
      <c r="D2745" s="13" t="s">
        <v>10448</v>
      </c>
      <c r="E2745" s="44">
        <v>16204</v>
      </c>
      <c r="F2745" s="13" t="s">
        <v>10449</v>
      </c>
      <c r="G2745" s="23" t="s">
        <v>10466</v>
      </c>
      <c r="H2745" s="42" t="s">
        <v>458</v>
      </c>
      <c r="I2745" s="28" t="s">
        <v>202</v>
      </c>
      <c r="J2745" s="12" t="s">
        <v>393</v>
      </c>
      <c r="K2745" s="28" t="s">
        <v>10524</v>
      </c>
      <c r="L2745" s="12" t="s">
        <v>10452</v>
      </c>
      <c r="M2745" s="12" t="s">
        <v>10453</v>
      </c>
      <c r="N2745" s="12" t="s">
        <v>10454</v>
      </c>
      <c r="O2745" s="26" t="s">
        <v>13519</v>
      </c>
      <c r="P2745" s="26" t="s">
        <v>13520</v>
      </c>
      <c r="Q2745" s="25" t="s">
        <v>456</v>
      </c>
      <c r="R2745" s="26" t="s">
        <v>13521</v>
      </c>
      <c r="S2745" s="15" t="s">
        <v>13522</v>
      </c>
      <c r="T2745" s="52">
        <v>0</v>
      </c>
      <c r="U2745" s="22" t="s">
        <v>13523</v>
      </c>
      <c r="V2745" s="18" t="str">
        <f>+Sitio_Publico[[#This Row],[idcoleccion]]&amp;"-"&amp;Sitio_Publico[[#This Row],[id]]</f>
        <v>000-2744</v>
      </c>
      <c r="W2745" s="18">
        <f>+VLOOKUP(Sitio_Publico[[#This Row],[territorio]],Estructura!$AE$4:$AH$1067,4,0)</f>
        <v>30016204</v>
      </c>
      <c r="X2745" s="18" t="str">
        <f>+VLOOKUP(Sitio_Publico[[#This Row],[tema]],Estructura!$G$4:$J$532,4,0)</f>
        <v>T-2</v>
      </c>
      <c r="Y2745" s="18" t="str">
        <f>+VLOOKUP(Sitio_Publico[[#This Row],[contenido]],Estructura!$L$4:$O$473,4,0)</f>
        <v>C-17</v>
      </c>
      <c r="Z2745" s="18" t="str">
        <f>+VLOOKUP(Sitio_Publico[[#This Row],[Filtro Integrado]],Estructura!$U$4:$W$529,3,0)</f>
        <v>FI-0</v>
      </c>
      <c r="AA2745" s="18" t="str">
        <f>+VLOOKUP(Sitio_Publico[[#This Row],[Muestra]],Estructura!$Y$4:$AB$483,4,0)</f>
        <v>M-00048</v>
      </c>
    </row>
    <row r="2746" spans="1:27" ht="40.799999999999997" x14ac:dyDescent="0.3">
      <c r="A2746" s="16">
        <f t="shared" si="42"/>
        <v>2745</v>
      </c>
      <c r="B2746" s="47" t="s">
        <v>15118</v>
      </c>
      <c r="C2746" s="13" t="s">
        <v>10447</v>
      </c>
      <c r="D2746" s="13" t="s">
        <v>10448</v>
      </c>
      <c r="E2746" s="44">
        <v>10104</v>
      </c>
      <c r="F2746" s="13" t="s">
        <v>10449</v>
      </c>
      <c r="G2746" s="23" t="s">
        <v>10473</v>
      </c>
      <c r="H2746" s="42" t="s">
        <v>458</v>
      </c>
      <c r="I2746" s="28" t="s">
        <v>251</v>
      </c>
      <c r="J2746" s="12" t="s">
        <v>393</v>
      </c>
      <c r="K2746" s="28" t="s">
        <v>10473</v>
      </c>
      <c r="L2746" s="12" t="s">
        <v>10452</v>
      </c>
      <c r="M2746" s="12" t="s">
        <v>10453</v>
      </c>
      <c r="N2746" s="12" t="s">
        <v>10454</v>
      </c>
      <c r="O2746" s="26" t="s">
        <v>13524</v>
      </c>
      <c r="P2746" s="26" t="s">
        <v>13525</v>
      </c>
      <c r="Q2746" s="25" t="s">
        <v>456</v>
      </c>
      <c r="R2746" s="26" t="s">
        <v>13526</v>
      </c>
      <c r="S2746" s="15" t="s">
        <v>13527</v>
      </c>
      <c r="T2746" s="52">
        <v>0</v>
      </c>
      <c r="U2746" s="22" t="s">
        <v>13528</v>
      </c>
      <c r="V2746" s="18" t="str">
        <f>+Sitio_Publico[[#This Row],[idcoleccion]]&amp;"-"&amp;Sitio_Publico[[#This Row],[id]]</f>
        <v>000-2745</v>
      </c>
      <c r="W2746" s="18">
        <f>+VLOOKUP(Sitio_Publico[[#This Row],[territorio]],Estructura!$AE$4:$AH$1067,4,0)</f>
        <v>30010104</v>
      </c>
      <c r="X2746" s="18" t="str">
        <f>+VLOOKUP(Sitio_Publico[[#This Row],[tema]],Estructura!$G$4:$J$532,4,0)</f>
        <v>T-2</v>
      </c>
      <c r="Y2746" s="18" t="str">
        <f>+VLOOKUP(Sitio_Publico[[#This Row],[contenido]],Estructura!$L$4:$O$473,4,0)</f>
        <v>C-18</v>
      </c>
      <c r="Z2746" s="18" t="str">
        <f>+VLOOKUP(Sitio_Publico[[#This Row],[Filtro Integrado]],Estructura!$U$4:$W$529,3,0)</f>
        <v>FI-0</v>
      </c>
      <c r="AA2746" s="18" t="str">
        <f>+VLOOKUP(Sitio_Publico[[#This Row],[Muestra]],Estructura!$Y$4:$AB$483,4,0)</f>
        <v>M-000160</v>
      </c>
    </row>
    <row r="2747" spans="1:27" ht="40.799999999999997" x14ac:dyDescent="0.3">
      <c r="A2747" s="16">
        <f t="shared" si="42"/>
        <v>2746</v>
      </c>
      <c r="B2747" s="47" t="s">
        <v>15118</v>
      </c>
      <c r="C2747" s="13" t="s">
        <v>10447</v>
      </c>
      <c r="D2747" s="13" t="s">
        <v>10448</v>
      </c>
      <c r="E2747" s="44">
        <v>3303</v>
      </c>
      <c r="F2747" s="13" t="s">
        <v>10449</v>
      </c>
      <c r="G2747" s="23" t="s">
        <v>10473</v>
      </c>
      <c r="H2747" s="42" t="s">
        <v>458</v>
      </c>
      <c r="I2747" s="28" t="s">
        <v>48</v>
      </c>
      <c r="J2747" s="12" t="s">
        <v>393</v>
      </c>
      <c r="K2747" s="28" t="s">
        <v>10473</v>
      </c>
      <c r="L2747" s="12" t="s">
        <v>10474</v>
      </c>
      <c r="M2747" s="12" t="s">
        <v>10453</v>
      </c>
      <c r="N2747" s="12" t="s">
        <v>10454</v>
      </c>
      <c r="O2747" s="26" t="s">
        <v>13529</v>
      </c>
      <c r="P2747" s="26" t="s">
        <v>13530</v>
      </c>
      <c r="Q2747" s="25" t="s">
        <v>10495</v>
      </c>
      <c r="R2747" s="26" t="s">
        <v>13531</v>
      </c>
      <c r="S2747" s="15" t="s">
        <v>13532</v>
      </c>
      <c r="T2747" s="52">
        <v>0</v>
      </c>
      <c r="U2747" s="22" t="s">
        <v>11620</v>
      </c>
      <c r="V2747" s="18" t="str">
        <f>+Sitio_Publico[[#This Row],[idcoleccion]]&amp;"-"&amp;Sitio_Publico[[#This Row],[id]]</f>
        <v>000-2746</v>
      </c>
      <c r="W2747" s="18">
        <f>+VLOOKUP(Sitio_Publico[[#This Row],[territorio]],Estructura!$AE$4:$AH$1067,4,0)</f>
        <v>30003303</v>
      </c>
      <c r="X2747" s="18" t="str">
        <f>+VLOOKUP(Sitio_Publico[[#This Row],[tema]],Estructura!$G$4:$J$532,4,0)</f>
        <v>T-2</v>
      </c>
      <c r="Y2747" s="18" t="str">
        <f>+VLOOKUP(Sitio_Publico[[#This Row],[contenido]],Estructura!$L$4:$O$473,4,0)</f>
        <v>C-18</v>
      </c>
      <c r="Z2747" s="18" t="str">
        <f>+VLOOKUP(Sitio_Publico[[#This Row],[Filtro Integrado]],Estructura!$U$4:$W$529,3,0)</f>
        <v>FI-0</v>
      </c>
      <c r="AA2747" s="18" t="str">
        <f>+VLOOKUP(Sitio_Publico[[#This Row],[Muestra]],Estructura!$Y$4:$AB$483,4,0)</f>
        <v>M-000160</v>
      </c>
    </row>
    <row r="2748" spans="1:27" ht="40.799999999999997" x14ac:dyDescent="0.3">
      <c r="A2748" s="16">
        <f t="shared" si="42"/>
        <v>2747</v>
      </c>
      <c r="B2748" s="47" t="s">
        <v>15118</v>
      </c>
      <c r="C2748" s="13" t="s">
        <v>10447</v>
      </c>
      <c r="D2748" s="13" t="s">
        <v>10448</v>
      </c>
      <c r="E2748" s="44">
        <v>5102</v>
      </c>
      <c r="F2748" s="13" t="s">
        <v>10449</v>
      </c>
      <c r="G2748" s="23" t="s">
        <v>10473</v>
      </c>
      <c r="H2748" s="42" t="s">
        <v>458</v>
      </c>
      <c r="I2748" s="28" t="s">
        <v>63</v>
      </c>
      <c r="J2748" s="12" t="s">
        <v>393</v>
      </c>
      <c r="K2748" s="28" t="s">
        <v>10473</v>
      </c>
      <c r="L2748" s="12" t="s">
        <v>10452</v>
      </c>
      <c r="M2748" s="12" t="s">
        <v>10453</v>
      </c>
      <c r="N2748" s="12" t="s">
        <v>10454</v>
      </c>
      <c r="O2748" s="26" t="s">
        <v>13533</v>
      </c>
      <c r="P2748" s="26" t="s">
        <v>13534</v>
      </c>
      <c r="Q2748" s="25" t="s">
        <v>456</v>
      </c>
      <c r="R2748" s="26" t="s">
        <v>11753</v>
      </c>
      <c r="S2748" s="15" t="s">
        <v>13535</v>
      </c>
      <c r="T2748" s="52">
        <v>0</v>
      </c>
      <c r="U2748" s="22" t="s">
        <v>13536</v>
      </c>
      <c r="V2748" s="18" t="str">
        <f>+Sitio_Publico[[#This Row],[idcoleccion]]&amp;"-"&amp;Sitio_Publico[[#This Row],[id]]</f>
        <v>000-2747</v>
      </c>
      <c r="W2748" s="18">
        <f>+VLOOKUP(Sitio_Publico[[#This Row],[territorio]],Estructura!$AE$4:$AH$1067,4,0)</f>
        <v>30005102</v>
      </c>
      <c r="X2748" s="18" t="str">
        <f>+VLOOKUP(Sitio_Publico[[#This Row],[tema]],Estructura!$G$4:$J$532,4,0)</f>
        <v>T-2</v>
      </c>
      <c r="Y2748" s="18" t="str">
        <f>+VLOOKUP(Sitio_Publico[[#This Row],[contenido]],Estructura!$L$4:$O$473,4,0)</f>
        <v>C-18</v>
      </c>
      <c r="Z2748" s="18" t="str">
        <f>+VLOOKUP(Sitio_Publico[[#This Row],[Filtro Integrado]],Estructura!$U$4:$W$529,3,0)</f>
        <v>FI-0</v>
      </c>
      <c r="AA2748" s="18" t="str">
        <f>+VLOOKUP(Sitio_Publico[[#This Row],[Muestra]],Estructura!$Y$4:$AB$483,4,0)</f>
        <v>M-000160</v>
      </c>
    </row>
    <row r="2749" spans="1:27" ht="51" x14ac:dyDescent="0.3">
      <c r="A2749" s="16">
        <f t="shared" si="42"/>
        <v>2748</v>
      </c>
      <c r="B2749" s="47" t="s">
        <v>15118</v>
      </c>
      <c r="C2749" s="13" t="s">
        <v>10447</v>
      </c>
      <c r="D2749" s="13" t="s">
        <v>10448</v>
      </c>
      <c r="E2749" s="44">
        <v>9117</v>
      </c>
      <c r="F2749" s="13" t="s">
        <v>10449</v>
      </c>
      <c r="G2749" s="23" t="s">
        <v>10459</v>
      </c>
      <c r="H2749" s="42" t="s">
        <v>458</v>
      </c>
      <c r="I2749" s="28" t="s">
        <v>232</v>
      </c>
      <c r="J2749" s="12" t="s">
        <v>393</v>
      </c>
      <c r="K2749" s="28" t="s">
        <v>10459</v>
      </c>
      <c r="L2749" s="12" t="s">
        <v>10474</v>
      </c>
      <c r="M2749" s="12" t="s">
        <v>10453</v>
      </c>
      <c r="N2749" s="12" t="s">
        <v>10454</v>
      </c>
      <c r="O2749" s="26" t="s">
        <v>13537</v>
      </c>
      <c r="P2749" s="26" t="s">
        <v>13538</v>
      </c>
      <c r="Q2749" s="25" t="s">
        <v>10482</v>
      </c>
      <c r="R2749" s="26" t="s">
        <v>13539</v>
      </c>
      <c r="S2749" s="15" t="s">
        <v>13540</v>
      </c>
      <c r="T2749" s="52">
        <v>0</v>
      </c>
      <c r="U2749" s="22" t="s">
        <v>13541</v>
      </c>
      <c r="V2749" s="18" t="str">
        <f>+Sitio_Publico[[#This Row],[idcoleccion]]&amp;"-"&amp;Sitio_Publico[[#This Row],[id]]</f>
        <v>000-2748</v>
      </c>
      <c r="W2749" s="18">
        <f>+VLOOKUP(Sitio_Publico[[#This Row],[territorio]],Estructura!$AE$4:$AH$1067,4,0)</f>
        <v>30009117</v>
      </c>
      <c r="X2749" s="18" t="str">
        <f>+VLOOKUP(Sitio_Publico[[#This Row],[tema]],Estructura!$G$4:$J$532,4,0)</f>
        <v>T-2</v>
      </c>
      <c r="Y2749" s="18" t="str">
        <f>+VLOOKUP(Sitio_Publico[[#This Row],[contenido]],Estructura!$L$4:$O$473,4,0)</f>
        <v>C-16</v>
      </c>
      <c r="Z2749" s="18" t="str">
        <f>+VLOOKUP(Sitio_Publico[[#This Row],[Filtro Integrado]],Estructura!$U$4:$W$529,3,0)</f>
        <v>FI-0</v>
      </c>
      <c r="AA2749" s="18" t="str">
        <f>+VLOOKUP(Sitio_Publico[[#This Row],[Muestra]],Estructura!$Y$4:$AB$483,4,0)</f>
        <v>M-000159</v>
      </c>
    </row>
    <row r="2750" spans="1:27" ht="40.799999999999997" x14ac:dyDescent="0.3">
      <c r="A2750" s="16">
        <f t="shared" si="42"/>
        <v>2749</v>
      </c>
      <c r="B2750" s="47" t="s">
        <v>15118</v>
      </c>
      <c r="C2750" s="13" t="s">
        <v>10447</v>
      </c>
      <c r="D2750" s="13" t="s">
        <v>10448</v>
      </c>
      <c r="E2750" s="44">
        <v>5801</v>
      </c>
      <c r="F2750" s="13" t="s">
        <v>10449</v>
      </c>
      <c r="G2750" s="23" t="s">
        <v>10473</v>
      </c>
      <c r="H2750" s="42" t="s">
        <v>458</v>
      </c>
      <c r="I2750" s="28" t="s">
        <v>96</v>
      </c>
      <c r="J2750" s="12" t="s">
        <v>393</v>
      </c>
      <c r="K2750" s="28" t="s">
        <v>10473</v>
      </c>
      <c r="L2750" s="12" t="s">
        <v>10474</v>
      </c>
      <c r="M2750" s="12" t="s">
        <v>10453</v>
      </c>
      <c r="N2750" s="12" t="s">
        <v>10454</v>
      </c>
      <c r="O2750" s="26" t="s">
        <v>13542</v>
      </c>
      <c r="P2750" s="26" t="s">
        <v>13543</v>
      </c>
      <c r="Q2750" s="25" t="s">
        <v>10495</v>
      </c>
      <c r="R2750" s="26" t="s">
        <v>13544</v>
      </c>
      <c r="S2750" s="15" t="s">
        <v>13545</v>
      </c>
      <c r="T2750" s="52">
        <v>0</v>
      </c>
      <c r="U2750" s="22" t="s">
        <v>11712</v>
      </c>
      <c r="V2750" s="18" t="str">
        <f>+Sitio_Publico[[#This Row],[idcoleccion]]&amp;"-"&amp;Sitio_Publico[[#This Row],[id]]</f>
        <v>000-2749</v>
      </c>
      <c r="W2750" s="18">
        <f>+VLOOKUP(Sitio_Publico[[#This Row],[territorio]],Estructura!$AE$4:$AH$1067,4,0)</f>
        <v>30005801</v>
      </c>
      <c r="X2750" s="18" t="str">
        <f>+VLOOKUP(Sitio_Publico[[#This Row],[tema]],Estructura!$G$4:$J$532,4,0)</f>
        <v>T-2</v>
      </c>
      <c r="Y2750" s="18" t="str">
        <f>+VLOOKUP(Sitio_Publico[[#This Row],[contenido]],Estructura!$L$4:$O$473,4,0)</f>
        <v>C-18</v>
      </c>
      <c r="Z2750" s="18" t="str">
        <f>+VLOOKUP(Sitio_Publico[[#This Row],[Filtro Integrado]],Estructura!$U$4:$W$529,3,0)</f>
        <v>FI-0</v>
      </c>
      <c r="AA2750" s="18" t="str">
        <f>+VLOOKUP(Sitio_Publico[[#This Row],[Muestra]],Estructura!$Y$4:$AB$483,4,0)</f>
        <v>M-000160</v>
      </c>
    </row>
    <row r="2751" spans="1:27" ht="51" x14ac:dyDescent="0.3">
      <c r="A2751" s="16">
        <f t="shared" si="42"/>
        <v>2750</v>
      </c>
      <c r="B2751" s="47" t="s">
        <v>15118</v>
      </c>
      <c r="C2751" s="13" t="s">
        <v>10447</v>
      </c>
      <c r="D2751" s="13" t="s">
        <v>10448</v>
      </c>
      <c r="E2751" s="44">
        <v>13404</v>
      </c>
      <c r="F2751" s="13" t="s">
        <v>10449</v>
      </c>
      <c r="G2751" s="23" t="s">
        <v>10466</v>
      </c>
      <c r="H2751" s="42" t="s">
        <v>458</v>
      </c>
      <c r="I2751" s="28" t="s">
        <v>337</v>
      </c>
      <c r="J2751" s="12" t="s">
        <v>393</v>
      </c>
      <c r="K2751" s="28" t="s">
        <v>10492</v>
      </c>
      <c r="L2751" s="12" t="s">
        <v>10452</v>
      </c>
      <c r="M2751" s="12" t="s">
        <v>587</v>
      </c>
      <c r="N2751" s="12" t="s">
        <v>10454</v>
      </c>
      <c r="O2751" s="26" t="s">
        <v>13546</v>
      </c>
      <c r="P2751" s="26" t="s">
        <v>13547</v>
      </c>
      <c r="Q2751" s="25" t="s">
        <v>10495</v>
      </c>
      <c r="R2751" s="26" t="s">
        <v>13548</v>
      </c>
      <c r="S2751" s="15" t="s">
        <v>13549</v>
      </c>
      <c r="T2751" s="52">
        <v>0</v>
      </c>
      <c r="U2751" s="22" t="s">
        <v>11408</v>
      </c>
      <c r="V2751" s="18" t="str">
        <f>+Sitio_Publico[[#This Row],[idcoleccion]]&amp;"-"&amp;Sitio_Publico[[#This Row],[id]]</f>
        <v>000-2750</v>
      </c>
      <c r="W2751" s="18">
        <f>+VLOOKUP(Sitio_Publico[[#This Row],[territorio]],Estructura!$AE$4:$AH$1067,4,0)</f>
        <v>30013404</v>
      </c>
      <c r="X2751" s="18" t="str">
        <f>+VLOOKUP(Sitio_Publico[[#This Row],[tema]],Estructura!$G$4:$J$532,4,0)</f>
        <v>T-2</v>
      </c>
      <c r="Y2751" s="18" t="str">
        <f>+VLOOKUP(Sitio_Publico[[#This Row],[contenido]],Estructura!$L$4:$O$473,4,0)</f>
        <v>C-17</v>
      </c>
      <c r="Z2751" s="18" t="str">
        <f>+VLOOKUP(Sitio_Publico[[#This Row],[Filtro Integrado]],Estructura!$U$4:$W$529,3,0)</f>
        <v>FI-0</v>
      </c>
      <c r="AA2751" s="18" t="str">
        <f>+VLOOKUP(Sitio_Publico[[#This Row],[Muestra]],Estructura!$Y$4:$AB$483,4,0)</f>
        <v>M-000162</v>
      </c>
    </row>
    <row r="2752" spans="1:27" ht="40.799999999999997" x14ac:dyDescent="0.3">
      <c r="A2752" s="16">
        <f t="shared" si="42"/>
        <v>2751</v>
      </c>
      <c r="B2752" s="47" t="s">
        <v>15118</v>
      </c>
      <c r="C2752" s="13" t="s">
        <v>10447</v>
      </c>
      <c r="D2752" s="13" t="s">
        <v>10448</v>
      </c>
      <c r="E2752" s="44">
        <v>6115</v>
      </c>
      <c r="F2752" s="13" t="s">
        <v>10449</v>
      </c>
      <c r="G2752" s="23" t="s">
        <v>10473</v>
      </c>
      <c r="H2752" s="42" t="s">
        <v>458</v>
      </c>
      <c r="I2752" s="28" t="s">
        <v>114</v>
      </c>
      <c r="J2752" s="12" t="s">
        <v>393</v>
      </c>
      <c r="K2752" s="28" t="s">
        <v>10473</v>
      </c>
      <c r="L2752" s="12" t="s">
        <v>10452</v>
      </c>
      <c r="M2752" s="12" t="s">
        <v>10453</v>
      </c>
      <c r="N2752" s="12" t="s">
        <v>10454</v>
      </c>
      <c r="O2752" s="26" t="s">
        <v>13550</v>
      </c>
      <c r="P2752" s="26" t="s">
        <v>13551</v>
      </c>
      <c r="Q2752" s="25" t="s">
        <v>456</v>
      </c>
      <c r="R2752" s="26" t="s">
        <v>13552</v>
      </c>
      <c r="S2752" s="15" t="s">
        <v>13553</v>
      </c>
      <c r="T2752" s="52">
        <v>0</v>
      </c>
      <c r="U2752" s="22" t="s">
        <v>13554</v>
      </c>
      <c r="V2752" s="18" t="str">
        <f>+Sitio_Publico[[#This Row],[idcoleccion]]&amp;"-"&amp;Sitio_Publico[[#This Row],[id]]</f>
        <v>000-2751</v>
      </c>
      <c r="W2752" s="18">
        <f>+VLOOKUP(Sitio_Publico[[#This Row],[territorio]],Estructura!$AE$4:$AH$1067,4,0)</f>
        <v>30006115</v>
      </c>
      <c r="X2752" s="18" t="str">
        <f>+VLOOKUP(Sitio_Publico[[#This Row],[tema]],Estructura!$G$4:$J$532,4,0)</f>
        <v>T-2</v>
      </c>
      <c r="Y2752" s="18" t="str">
        <f>+VLOOKUP(Sitio_Publico[[#This Row],[contenido]],Estructura!$L$4:$O$473,4,0)</f>
        <v>C-18</v>
      </c>
      <c r="Z2752" s="18" t="str">
        <f>+VLOOKUP(Sitio_Publico[[#This Row],[Filtro Integrado]],Estructura!$U$4:$W$529,3,0)</f>
        <v>FI-0</v>
      </c>
      <c r="AA2752" s="18" t="str">
        <f>+VLOOKUP(Sitio_Publico[[#This Row],[Muestra]],Estructura!$Y$4:$AB$483,4,0)</f>
        <v>M-000160</v>
      </c>
    </row>
    <row r="2753" spans="1:27" ht="40.799999999999997" x14ac:dyDescent="0.3">
      <c r="A2753" s="16">
        <f t="shared" si="42"/>
        <v>2752</v>
      </c>
      <c r="B2753" s="47" t="s">
        <v>15118</v>
      </c>
      <c r="C2753" s="13" t="s">
        <v>10447</v>
      </c>
      <c r="D2753" s="13" t="s">
        <v>10448</v>
      </c>
      <c r="E2753" s="44">
        <v>14</v>
      </c>
      <c r="F2753" s="13" t="s">
        <v>10465</v>
      </c>
      <c r="G2753" s="23" t="s">
        <v>10883</v>
      </c>
      <c r="H2753" s="42" t="s">
        <v>457</v>
      </c>
      <c r="I2753" s="28" t="s">
        <v>377</v>
      </c>
      <c r="J2753" s="12" t="s">
        <v>393</v>
      </c>
      <c r="K2753" s="28" t="s">
        <v>10883</v>
      </c>
      <c r="L2753" s="12" t="s">
        <v>10452</v>
      </c>
      <c r="M2753" s="12" t="s">
        <v>10453</v>
      </c>
      <c r="N2753" s="12" t="s">
        <v>10454</v>
      </c>
      <c r="O2753" s="26" t="s">
        <v>13555</v>
      </c>
      <c r="P2753" s="26" t="s">
        <v>13556</v>
      </c>
      <c r="Q2753" s="25" t="s">
        <v>456</v>
      </c>
      <c r="R2753" s="26" t="s">
        <v>13557</v>
      </c>
      <c r="S2753" s="15" t="s">
        <v>13558</v>
      </c>
      <c r="T2753" s="52">
        <v>0</v>
      </c>
      <c r="U2753" s="22" t="s">
        <v>12292</v>
      </c>
      <c r="V2753" s="18" t="str">
        <f>+Sitio_Publico[[#This Row],[idcoleccion]]&amp;"-"&amp;Sitio_Publico[[#This Row],[id]]</f>
        <v>000-2752</v>
      </c>
      <c r="W2753" s="18">
        <f>+VLOOKUP(Sitio_Publico[[#This Row],[territorio]],Estructura!$AE$4:$AH$1067,4,0)</f>
        <v>20000014</v>
      </c>
      <c r="X2753" s="18" t="str">
        <f>+VLOOKUP(Sitio_Publico[[#This Row],[tema]],Estructura!$G$4:$J$532,4,0)</f>
        <v>T-1</v>
      </c>
      <c r="Y2753" s="18" t="str">
        <f>+VLOOKUP(Sitio_Publico[[#This Row],[contenido]],Estructura!$L$4:$O$473,4,0)</f>
        <v>C-19</v>
      </c>
      <c r="Z2753" s="18" t="str">
        <f>+VLOOKUP(Sitio_Publico[[#This Row],[Filtro Integrado]],Estructura!$U$4:$W$529,3,0)</f>
        <v>FI-0</v>
      </c>
      <c r="AA2753" s="18" t="str">
        <f>+VLOOKUP(Sitio_Publico[[#This Row],[Muestra]],Estructura!$Y$4:$AB$483,4,0)</f>
        <v>M-000164</v>
      </c>
    </row>
    <row r="2754" spans="1:27" ht="51" x14ac:dyDescent="0.3">
      <c r="A2754" s="16">
        <f t="shared" si="42"/>
        <v>2753</v>
      </c>
      <c r="B2754" s="47" t="s">
        <v>15118</v>
      </c>
      <c r="C2754" s="13" t="s">
        <v>10447</v>
      </c>
      <c r="D2754" s="13" t="s">
        <v>10448</v>
      </c>
      <c r="E2754" s="44">
        <v>6310</v>
      </c>
      <c r="F2754" s="13" t="s">
        <v>10449</v>
      </c>
      <c r="G2754" s="23" t="s">
        <v>10450</v>
      </c>
      <c r="H2754" s="42" t="s">
        <v>458</v>
      </c>
      <c r="I2754" s="28" t="s">
        <v>132</v>
      </c>
      <c r="J2754" s="12" t="s">
        <v>393</v>
      </c>
      <c r="K2754" s="28" t="s">
        <v>10451</v>
      </c>
      <c r="L2754" s="12" t="s">
        <v>10452</v>
      </c>
      <c r="M2754" s="12" t="s">
        <v>10453</v>
      </c>
      <c r="N2754" s="12" t="s">
        <v>10454</v>
      </c>
      <c r="O2754" s="26" t="s">
        <v>13559</v>
      </c>
      <c r="P2754" s="26" t="s">
        <v>13560</v>
      </c>
      <c r="Q2754" s="25" t="s">
        <v>456</v>
      </c>
      <c r="R2754" s="26" t="s">
        <v>13561</v>
      </c>
      <c r="S2754" s="15" t="s">
        <v>13562</v>
      </c>
      <c r="T2754" s="52">
        <v>0</v>
      </c>
      <c r="U2754" s="22" t="s">
        <v>10491</v>
      </c>
      <c r="V2754" s="18" t="str">
        <f>+Sitio_Publico[[#This Row],[idcoleccion]]&amp;"-"&amp;Sitio_Publico[[#This Row],[id]]</f>
        <v>000-2753</v>
      </c>
      <c r="W2754" s="18">
        <f>+VLOOKUP(Sitio_Publico[[#This Row],[territorio]],Estructura!$AE$4:$AH$1067,4,0)</f>
        <v>30006310</v>
      </c>
      <c r="X2754" s="18" t="str">
        <f>+VLOOKUP(Sitio_Publico[[#This Row],[tema]],Estructura!$G$4:$J$532,4,0)</f>
        <v>T-2</v>
      </c>
      <c r="Y2754" s="18" t="str">
        <f>+VLOOKUP(Sitio_Publico[[#This Row],[contenido]],Estructura!$L$4:$O$473,4,0)</f>
        <v>C-15</v>
      </c>
      <c r="Z2754" s="18" t="str">
        <f>+VLOOKUP(Sitio_Publico[[#This Row],[Filtro Integrado]],Estructura!$U$4:$W$529,3,0)</f>
        <v>FI-0</v>
      </c>
      <c r="AA2754" s="18" t="str">
        <f>+VLOOKUP(Sitio_Publico[[#This Row],[Muestra]],Estructura!$Y$4:$AB$483,4,0)</f>
        <v>M-000158</v>
      </c>
    </row>
    <row r="2755" spans="1:27" ht="51" x14ac:dyDescent="0.3">
      <c r="A2755" s="16">
        <f t="shared" ref="A2755:A2818" si="43">+ROW()-1</f>
        <v>2754</v>
      </c>
      <c r="B2755" s="47" t="s">
        <v>15118</v>
      </c>
      <c r="C2755" s="13" t="s">
        <v>10447</v>
      </c>
      <c r="D2755" s="13" t="s">
        <v>10448</v>
      </c>
      <c r="E2755" s="44">
        <v>16303</v>
      </c>
      <c r="F2755" s="13" t="s">
        <v>10449</v>
      </c>
      <c r="G2755" s="23" t="s">
        <v>10459</v>
      </c>
      <c r="H2755" s="42" t="s">
        <v>458</v>
      </c>
      <c r="I2755" s="28" t="s">
        <v>203</v>
      </c>
      <c r="J2755" s="12" t="s">
        <v>393</v>
      </c>
      <c r="K2755" s="28" t="s">
        <v>10459</v>
      </c>
      <c r="L2755" s="12" t="s">
        <v>10452</v>
      </c>
      <c r="M2755" s="12" t="s">
        <v>10453</v>
      </c>
      <c r="N2755" s="12" t="s">
        <v>10454</v>
      </c>
      <c r="O2755" s="26" t="s">
        <v>13563</v>
      </c>
      <c r="P2755" s="26" t="s">
        <v>13564</v>
      </c>
      <c r="Q2755" s="25" t="s">
        <v>456</v>
      </c>
      <c r="R2755" s="26" t="s">
        <v>13565</v>
      </c>
      <c r="S2755" s="15" t="s">
        <v>13566</v>
      </c>
      <c r="T2755" s="52">
        <v>0</v>
      </c>
      <c r="U2755" s="22" t="s">
        <v>13567</v>
      </c>
      <c r="V2755" s="18" t="str">
        <f>+Sitio_Publico[[#This Row],[idcoleccion]]&amp;"-"&amp;Sitio_Publico[[#This Row],[id]]</f>
        <v>000-2754</v>
      </c>
      <c r="W2755" s="18">
        <f>+VLOOKUP(Sitio_Publico[[#This Row],[territorio]],Estructura!$AE$4:$AH$1067,4,0)</f>
        <v>30016303</v>
      </c>
      <c r="X2755" s="18" t="str">
        <f>+VLOOKUP(Sitio_Publico[[#This Row],[tema]],Estructura!$G$4:$J$532,4,0)</f>
        <v>T-2</v>
      </c>
      <c r="Y2755" s="18" t="str">
        <f>+VLOOKUP(Sitio_Publico[[#This Row],[contenido]],Estructura!$L$4:$O$473,4,0)</f>
        <v>C-16</v>
      </c>
      <c r="Z2755" s="18" t="str">
        <f>+VLOOKUP(Sitio_Publico[[#This Row],[Filtro Integrado]],Estructura!$U$4:$W$529,3,0)</f>
        <v>FI-0</v>
      </c>
      <c r="AA2755" s="18" t="str">
        <f>+VLOOKUP(Sitio_Publico[[#This Row],[Muestra]],Estructura!$Y$4:$AB$483,4,0)</f>
        <v>M-000159</v>
      </c>
    </row>
    <row r="2756" spans="1:27" ht="51" x14ac:dyDescent="0.3">
      <c r="A2756" s="16">
        <f t="shared" si="43"/>
        <v>2755</v>
      </c>
      <c r="B2756" s="47" t="s">
        <v>15118</v>
      </c>
      <c r="C2756" s="13" t="s">
        <v>10447</v>
      </c>
      <c r="D2756" s="13" t="s">
        <v>10448</v>
      </c>
      <c r="E2756" s="44">
        <v>8108</v>
      </c>
      <c r="F2756" s="13" t="s">
        <v>10449</v>
      </c>
      <c r="G2756" s="23" t="s">
        <v>10466</v>
      </c>
      <c r="H2756" s="42" t="s">
        <v>458</v>
      </c>
      <c r="I2756" s="28" t="s">
        <v>169</v>
      </c>
      <c r="J2756" s="12" t="s">
        <v>393</v>
      </c>
      <c r="K2756" s="28" t="s">
        <v>10492</v>
      </c>
      <c r="L2756" s="12" t="s">
        <v>10452</v>
      </c>
      <c r="M2756" s="12" t="s">
        <v>587</v>
      </c>
      <c r="N2756" s="12" t="s">
        <v>10454</v>
      </c>
      <c r="O2756" s="26" t="s">
        <v>13568</v>
      </c>
      <c r="P2756" s="26" t="s">
        <v>13569</v>
      </c>
      <c r="Q2756" s="25" t="s">
        <v>10495</v>
      </c>
      <c r="R2756" s="26" t="s">
        <v>13570</v>
      </c>
      <c r="S2756" s="15" t="s">
        <v>13571</v>
      </c>
      <c r="T2756" s="52">
        <v>0</v>
      </c>
      <c r="U2756" s="22" t="s">
        <v>11083</v>
      </c>
      <c r="V2756" s="18" t="str">
        <f>+Sitio_Publico[[#This Row],[idcoleccion]]&amp;"-"&amp;Sitio_Publico[[#This Row],[id]]</f>
        <v>000-2755</v>
      </c>
      <c r="W2756" s="18">
        <f>+VLOOKUP(Sitio_Publico[[#This Row],[territorio]],Estructura!$AE$4:$AH$1067,4,0)</f>
        <v>30008108</v>
      </c>
      <c r="X2756" s="18" t="str">
        <f>+VLOOKUP(Sitio_Publico[[#This Row],[tema]],Estructura!$G$4:$J$532,4,0)</f>
        <v>T-2</v>
      </c>
      <c r="Y2756" s="18" t="str">
        <f>+VLOOKUP(Sitio_Publico[[#This Row],[contenido]],Estructura!$L$4:$O$473,4,0)</f>
        <v>C-17</v>
      </c>
      <c r="Z2756" s="18" t="str">
        <f>+VLOOKUP(Sitio_Publico[[#This Row],[Filtro Integrado]],Estructura!$U$4:$W$529,3,0)</f>
        <v>FI-0</v>
      </c>
      <c r="AA2756" s="18" t="str">
        <f>+VLOOKUP(Sitio_Publico[[#This Row],[Muestra]],Estructura!$Y$4:$AB$483,4,0)</f>
        <v>M-000162</v>
      </c>
    </row>
    <row r="2757" spans="1:27" ht="40.799999999999997" x14ac:dyDescent="0.3">
      <c r="A2757" s="16">
        <f t="shared" si="43"/>
        <v>2756</v>
      </c>
      <c r="B2757" s="47" t="s">
        <v>15118</v>
      </c>
      <c r="C2757" s="13" t="s">
        <v>10447</v>
      </c>
      <c r="D2757" s="13" t="s">
        <v>10448</v>
      </c>
      <c r="E2757" s="44">
        <v>10105</v>
      </c>
      <c r="F2757" s="13" t="s">
        <v>10449</v>
      </c>
      <c r="G2757" s="23" t="s">
        <v>10473</v>
      </c>
      <c r="H2757" s="42" t="s">
        <v>458</v>
      </c>
      <c r="I2757" s="28" t="s">
        <v>252</v>
      </c>
      <c r="J2757" s="12" t="s">
        <v>393</v>
      </c>
      <c r="K2757" s="28" t="s">
        <v>10473</v>
      </c>
      <c r="L2757" s="12" t="s">
        <v>10474</v>
      </c>
      <c r="M2757" s="12" t="s">
        <v>10453</v>
      </c>
      <c r="N2757" s="12" t="s">
        <v>10454</v>
      </c>
      <c r="O2757" s="26" t="s">
        <v>13572</v>
      </c>
      <c r="P2757" s="26" t="s">
        <v>13573</v>
      </c>
      <c r="Q2757" s="25" t="s">
        <v>10495</v>
      </c>
      <c r="R2757" s="26" t="s">
        <v>10901</v>
      </c>
      <c r="S2757" s="15" t="s">
        <v>13574</v>
      </c>
      <c r="T2757" s="52">
        <v>0</v>
      </c>
      <c r="U2757" s="22" t="s">
        <v>13212</v>
      </c>
      <c r="V2757" s="18" t="str">
        <f>+Sitio_Publico[[#This Row],[idcoleccion]]&amp;"-"&amp;Sitio_Publico[[#This Row],[id]]</f>
        <v>000-2756</v>
      </c>
      <c r="W2757" s="18">
        <f>+VLOOKUP(Sitio_Publico[[#This Row],[territorio]],Estructura!$AE$4:$AH$1067,4,0)</f>
        <v>30010105</v>
      </c>
      <c r="X2757" s="18" t="str">
        <f>+VLOOKUP(Sitio_Publico[[#This Row],[tema]],Estructura!$G$4:$J$532,4,0)</f>
        <v>T-2</v>
      </c>
      <c r="Y2757" s="18" t="str">
        <f>+VLOOKUP(Sitio_Publico[[#This Row],[contenido]],Estructura!$L$4:$O$473,4,0)</f>
        <v>C-18</v>
      </c>
      <c r="Z2757" s="18" t="str">
        <f>+VLOOKUP(Sitio_Publico[[#This Row],[Filtro Integrado]],Estructura!$U$4:$W$529,3,0)</f>
        <v>FI-0</v>
      </c>
      <c r="AA2757" s="18" t="str">
        <f>+VLOOKUP(Sitio_Publico[[#This Row],[Muestra]],Estructura!$Y$4:$AB$483,4,0)</f>
        <v>M-000160</v>
      </c>
    </row>
    <row r="2758" spans="1:27" ht="51" x14ac:dyDescent="0.3">
      <c r="A2758" s="16">
        <f t="shared" si="43"/>
        <v>2757</v>
      </c>
      <c r="B2758" s="47" t="s">
        <v>15118</v>
      </c>
      <c r="C2758" s="13" t="s">
        <v>10447</v>
      </c>
      <c r="D2758" s="13" t="s">
        <v>10448</v>
      </c>
      <c r="E2758" s="44">
        <v>5405</v>
      </c>
      <c r="F2758" s="13" t="s">
        <v>10449</v>
      </c>
      <c r="G2758" s="23" t="s">
        <v>10466</v>
      </c>
      <c r="H2758" s="42" t="s">
        <v>458</v>
      </c>
      <c r="I2758" s="28" t="s">
        <v>78</v>
      </c>
      <c r="J2758" s="12" t="s">
        <v>393</v>
      </c>
      <c r="K2758" s="28" t="s">
        <v>10492</v>
      </c>
      <c r="L2758" s="12" t="s">
        <v>10452</v>
      </c>
      <c r="M2758" s="12" t="s">
        <v>587</v>
      </c>
      <c r="N2758" s="12" t="s">
        <v>10454</v>
      </c>
      <c r="O2758" s="26" t="s">
        <v>13575</v>
      </c>
      <c r="P2758" s="26" t="s">
        <v>13576</v>
      </c>
      <c r="Q2758" s="25" t="s">
        <v>10495</v>
      </c>
      <c r="R2758" s="26" t="s">
        <v>13577</v>
      </c>
      <c r="S2758" s="15" t="s">
        <v>13578</v>
      </c>
      <c r="T2758" s="52">
        <v>0</v>
      </c>
      <c r="U2758" s="22" t="s">
        <v>13049</v>
      </c>
      <c r="V2758" s="18" t="str">
        <f>+Sitio_Publico[[#This Row],[idcoleccion]]&amp;"-"&amp;Sitio_Publico[[#This Row],[id]]</f>
        <v>000-2757</v>
      </c>
      <c r="W2758" s="18">
        <f>+VLOOKUP(Sitio_Publico[[#This Row],[territorio]],Estructura!$AE$4:$AH$1067,4,0)</f>
        <v>30005405</v>
      </c>
      <c r="X2758" s="18" t="str">
        <f>+VLOOKUP(Sitio_Publico[[#This Row],[tema]],Estructura!$G$4:$J$532,4,0)</f>
        <v>T-2</v>
      </c>
      <c r="Y2758" s="18" t="str">
        <f>+VLOOKUP(Sitio_Publico[[#This Row],[contenido]],Estructura!$L$4:$O$473,4,0)</f>
        <v>C-17</v>
      </c>
      <c r="Z2758" s="18" t="str">
        <f>+VLOOKUP(Sitio_Publico[[#This Row],[Filtro Integrado]],Estructura!$U$4:$W$529,3,0)</f>
        <v>FI-0</v>
      </c>
      <c r="AA2758" s="18" t="str">
        <f>+VLOOKUP(Sitio_Publico[[#This Row],[Muestra]],Estructura!$Y$4:$AB$483,4,0)</f>
        <v>M-000162</v>
      </c>
    </row>
    <row r="2759" spans="1:27" ht="51" x14ac:dyDescent="0.3">
      <c r="A2759" s="16">
        <f t="shared" si="43"/>
        <v>2758</v>
      </c>
      <c r="B2759" s="47" t="s">
        <v>15118</v>
      </c>
      <c r="C2759" s="13" t="s">
        <v>10447</v>
      </c>
      <c r="D2759" s="13" t="s">
        <v>10448</v>
      </c>
      <c r="E2759" s="44">
        <v>13132</v>
      </c>
      <c r="F2759" s="13" t="s">
        <v>10449</v>
      </c>
      <c r="G2759" s="23" t="s">
        <v>10459</v>
      </c>
      <c r="H2759" s="42" t="s">
        <v>458</v>
      </c>
      <c r="I2759" s="28" t="s">
        <v>327</v>
      </c>
      <c r="J2759" s="12" t="s">
        <v>393</v>
      </c>
      <c r="K2759" s="28" t="s">
        <v>10459</v>
      </c>
      <c r="L2759" s="12" t="s">
        <v>10474</v>
      </c>
      <c r="M2759" s="12" t="s">
        <v>10453</v>
      </c>
      <c r="N2759" s="12" t="s">
        <v>10454</v>
      </c>
      <c r="O2759" s="26" t="s">
        <v>13579</v>
      </c>
      <c r="P2759" s="26" t="s">
        <v>13580</v>
      </c>
      <c r="Q2759" s="25" t="s">
        <v>10482</v>
      </c>
      <c r="R2759" s="26" t="s">
        <v>13581</v>
      </c>
      <c r="S2759" s="15" t="s">
        <v>13582</v>
      </c>
      <c r="T2759" s="52">
        <v>0</v>
      </c>
      <c r="U2759" s="22" t="s">
        <v>12029</v>
      </c>
      <c r="V2759" s="18" t="str">
        <f>+Sitio_Publico[[#This Row],[idcoleccion]]&amp;"-"&amp;Sitio_Publico[[#This Row],[id]]</f>
        <v>000-2758</v>
      </c>
      <c r="W2759" s="18">
        <f>+VLOOKUP(Sitio_Publico[[#This Row],[territorio]],Estructura!$AE$4:$AH$1067,4,0)</f>
        <v>30013132</v>
      </c>
      <c r="X2759" s="18" t="str">
        <f>+VLOOKUP(Sitio_Publico[[#This Row],[tema]],Estructura!$G$4:$J$532,4,0)</f>
        <v>T-2</v>
      </c>
      <c r="Y2759" s="18" t="str">
        <f>+VLOOKUP(Sitio_Publico[[#This Row],[contenido]],Estructura!$L$4:$O$473,4,0)</f>
        <v>C-16</v>
      </c>
      <c r="Z2759" s="18" t="str">
        <f>+VLOOKUP(Sitio_Publico[[#This Row],[Filtro Integrado]],Estructura!$U$4:$W$529,3,0)</f>
        <v>FI-0</v>
      </c>
      <c r="AA2759" s="18" t="str">
        <f>+VLOOKUP(Sitio_Publico[[#This Row],[Muestra]],Estructura!$Y$4:$AB$483,4,0)</f>
        <v>M-000159</v>
      </c>
    </row>
    <row r="2760" spans="1:27" ht="51" x14ac:dyDescent="0.3">
      <c r="A2760" s="16">
        <f t="shared" si="43"/>
        <v>2759</v>
      </c>
      <c r="B2760" s="47" t="s">
        <v>15118</v>
      </c>
      <c r="C2760" s="13" t="s">
        <v>10447</v>
      </c>
      <c r="D2760" s="13" t="s">
        <v>10448</v>
      </c>
      <c r="E2760" s="44">
        <v>7405</v>
      </c>
      <c r="F2760" s="13" t="s">
        <v>10449</v>
      </c>
      <c r="G2760" s="23" t="s">
        <v>10466</v>
      </c>
      <c r="H2760" s="42" t="s">
        <v>458</v>
      </c>
      <c r="I2760" s="28" t="s">
        <v>158</v>
      </c>
      <c r="J2760" s="12" t="s">
        <v>393</v>
      </c>
      <c r="K2760" s="28" t="s">
        <v>10492</v>
      </c>
      <c r="L2760" s="12" t="s">
        <v>10452</v>
      </c>
      <c r="M2760" s="12" t="s">
        <v>587</v>
      </c>
      <c r="N2760" s="12" t="s">
        <v>10454</v>
      </c>
      <c r="O2760" s="26" t="s">
        <v>13583</v>
      </c>
      <c r="P2760" s="26" t="s">
        <v>13584</v>
      </c>
      <c r="Q2760" s="25" t="s">
        <v>10495</v>
      </c>
      <c r="R2760" s="26" t="s">
        <v>13585</v>
      </c>
      <c r="S2760" s="15" t="s">
        <v>13586</v>
      </c>
      <c r="T2760" s="52">
        <v>0</v>
      </c>
      <c r="U2760" s="22" t="s">
        <v>10998</v>
      </c>
      <c r="V2760" s="18" t="str">
        <f>+Sitio_Publico[[#This Row],[idcoleccion]]&amp;"-"&amp;Sitio_Publico[[#This Row],[id]]</f>
        <v>000-2759</v>
      </c>
      <c r="W2760" s="18">
        <f>+VLOOKUP(Sitio_Publico[[#This Row],[territorio]],Estructura!$AE$4:$AH$1067,4,0)</f>
        <v>30007405</v>
      </c>
      <c r="X2760" s="18" t="str">
        <f>+VLOOKUP(Sitio_Publico[[#This Row],[tema]],Estructura!$G$4:$J$532,4,0)</f>
        <v>T-2</v>
      </c>
      <c r="Y2760" s="18" t="str">
        <f>+VLOOKUP(Sitio_Publico[[#This Row],[contenido]],Estructura!$L$4:$O$473,4,0)</f>
        <v>C-17</v>
      </c>
      <c r="Z2760" s="18" t="str">
        <f>+VLOOKUP(Sitio_Publico[[#This Row],[Filtro Integrado]],Estructura!$U$4:$W$529,3,0)</f>
        <v>FI-0</v>
      </c>
      <c r="AA2760" s="18" t="str">
        <f>+VLOOKUP(Sitio_Publico[[#This Row],[Muestra]],Estructura!$Y$4:$AB$483,4,0)</f>
        <v>M-000162</v>
      </c>
    </row>
    <row r="2761" spans="1:27" ht="40.799999999999997" x14ac:dyDescent="0.3">
      <c r="A2761" s="16">
        <f t="shared" si="43"/>
        <v>2760</v>
      </c>
      <c r="B2761" s="47" t="s">
        <v>15118</v>
      </c>
      <c r="C2761" s="13" t="s">
        <v>10447</v>
      </c>
      <c r="D2761" s="13" t="s">
        <v>10448</v>
      </c>
      <c r="E2761" s="44">
        <v>13129</v>
      </c>
      <c r="F2761" s="13" t="s">
        <v>10449</v>
      </c>
      <c r="G2761" s="23" t="s">
        <v>10473</v>
      </c>
      <c r="H2761" s="42" t="s">
        <v>458</v>
      </c>
      <c r="I2761" s="28" t="s">
        <v>324</v>
      </c>
      <c r="J2761" s="12" t="s">
        <v>393</v>
      </c>
      <c r="K2761" s="28" t="s">
        <v>10473</v>
      </c>
      <c r="L2761" s="12" t="s">
        <v>10474</v>
      </c>
      <c r="M2761" s="12" t="s">
        <v>10453</v>
      </c>
      <c r="N2761" s="12" t="s">
        <v>10454</v>
      </c>
      <c r="O2761" s="26" t="s">
        <v>13587</v>
      </c>
      <c r="P2761" s="26" t="s">
        <v>13588</v>
      </c>
      <c r="Q2761" s="25" t="s">
        <v>10495</v>
      </c>
      <c r="R2761" s="26" t="s">
        <v>13589</v>
      </c>
      <c r="S2761" s="15" t="s">
        <v>13590</v>
      </c>
      <c r="T2761" s="52">
        <v>0</v>
      </c>
      <c r="U2761" s="22" t="s">
        <v>10785</v>
      </c>
      <c r="V2761" s="18" t="str">
        <f>+Sitio_Publico[[#This Row],[idcoleccion]]&amp;"-"&amp;Sitio_Publico[[#This Row],[id]]</f>
        <v>000-2760</v>
      </c>
      <c r="W2761" s="18">
        <f>+VLOOKUP(Sitio_Publico[[#This Row],[territorio]],Estructura!$AE$4:$AH$1067,4,0)</f>
        <v>30013129</v>
      </c>
      <c r="X2761" s="18" t="str">
        <f>+VLOOKUP(Sitio_Publico[[#This Row],[tema]],Estructura!$G$4:$J$532,4,0)</f>
        <v>T-2</v>
      </c>
      <c r="Y2761" s="18" t="str">
        <f>+VLOOKUP(Sitio_Publico[[#This Row],[contenido]],Estructura!$L$4:$O$473,4,0)</f>
        <v>C-18</v>
      </c>
      <c r="Z2761" s="18" t="str">
        <f>+VLOOKUP(Sitio_Publico[[#This Row],[Filtro Integrado]],Estructura!$U$4:$W$529,3,0)</f>
        <v>FI-0</v>
      </c>
      <c r="AA2761" s="18" t="str">
        <f>+VLOOKUP(Sitio_Publico[[#This Row],[Muestra]],Estructura!$Y$4:$AB$483,4,0)</f>
        <v>M-000160</v>
      </c>
    </row>
    <row r="2762" spans="1:27" ht="51" x14ac:dyDescent="0.3">
      <c r="A2762" s="16">
        <f t="shared" si="43"/>
        <v>2761</v>
      </c>
      <c r="B2762" s="47" t="s">
        <v>15118</v>
      </c>
      <c r="C2762" s="13" t="s">
        <v>10447</v>
      </c>
      <c r="D2762" s="13" t="s">
        <v>10448</v>
      </c>
      <c r="E2762" s="44">
        <v>8305</v>
      </c>
      <c r="F2762" s="13" t="s">
        <v>10449</v>
      </c>
      <c r="G2762" s="23" t="s">
        <v>10466</v>
      </c>
      <c r="H2762" s="42" t="s">
        <v>458</v>
      </c>
      <c r="I2762" s="28" t="s">
        <v>185</v>
      </c>
      <c r="J2762" s="12" t="s">
        <v>393</v>
      </c>
      <c r="K2762" s="28" t="s">
        <v>10492</v>
      </c>
      <c r="L2762" s="12" t="s">
        <v>10452</v>
      </c>
      <c r="M2762" s="12" t="s">
        <v>587</v>
      </c>
      <c r="N2762" s="12" t="s">
        <v>10454</v>
      </c>
      <c r="O2762" s="26" t="s">
        <v>13591</v>
      </c>
      <c r="P2762" s="26" t="s">
        <v>13592</v>
      </c>
      <c r="Q2762" s="25" t="s">
        <v>10495</v>
      </c>
      <c r="R2762" s="26" t="s">
        <v>13593</v>
      </c>
      <c r="S2762" s="15" t="s">
        <v>13594</v>
      </c>
      <c r="T2762" s="52">
        <v>0</v>
      </c>
      <c r="U2762" s="22" t="s">
        <v>11305</v>
      </c>
      <c r="V2762" s="18" t="str">
        <f>+Sitio_Publico[[#This Row],[idcoleccion]]&amp;"-"&amp;Sitio_Publico[[#This Row],[id]]</f>
        <v>000-2761</v>
      </c>
      <c r="W2762" s="18">
        <f>+VLOOKUP(Sitio_Publico[[#This Row],[territorio]],Estructura!$AE$4:$AH$1067,4,0)</f>
        <v>30008305</v>
      </c>
      <c r="X2762" s="18" t="str">
        <f>+VLOOKUP(Sitio_Publico[[#This Row],[tema]],Estructura!$G$4:$J$532,4,0)</f>
        <v>T-2</v>
      </c>
      <c r="Y2762" s="18" t="str">
        <f>+VLOOKUP(Sitio_Publico[[#This Row],[contenido]],Estructura!$L$4:$O$473,4,0)</f>
        <v>C-17</v>
      </c>
      <c r="Z2762" s="18" t="str">
        <f>+VLOOKUP(Sitio_Publico[[#This Row],[Filtro Integrado]],Estructura!$U$4:$W$529,3,0)</f>
        <v>FI-0</v>
      </c>
      <c r="AA2762" s="18" t="str">
        <f>+VLOOKUP(Sitio_Publico[[#This Row],[Muestra]],Estructura!$Y$4:$AB$483,4,0)</f>
        <v>M-000162</v>
      </c>
    </row>
    <row r="2763" spans="1:27" ht="40.799999999999997" x14ac:dyDescent="0.3">
      <c r="A2763" s="16">
        <f t="shared" si="43"/>
        <v>2762</v>
      </c>
      <c r="B2763" s="47" t="s">
        <v>15118</v>
      </c>
      <c r="C2763" s="13" t="s">
        <v>10447</v>
      </c>
      <c r="D2763" s="13" t="s">
        <v>10448</v>
      </c>
      <c r="E2763" s="44">
        <v>6111</v>
      </c>
      <c r="F2763" s="13" t="s">
        <v>10449</v>
      </c>
      <c r="G2763" s="23" t="s">
        <v>10473</v>
      </c>
      <c r="H2763" s="42" t="s">
        <v>458</v>
      </c>
      <c r="I2763" s="28" t="s">
        <v>110</v>
      </c>
      <c r="J2763" s="12" t="s">
        <v>393</v>
      </c>
      <c r="K2763" s="28" t="s">
        <v>10473</v>
      </c>
      <c r="L2763" s="12" t="s">
        <v>10452</v>
      </c>
      <c r="M2763" s="12" t="s">
        <v>10453</v>
      </c>
      <c r="N2763" s="12" t="s">
        <v>10454</v>
      </c>
      <c r="O2763" s="26" t="s">
        <v>13595</v>
      </c>
      <c r="P2763" s="26" t="s">
        <v>13596</v>
      </c>
      <c r="Q2763" s="25" t="s">
        <v>456</v>
      </c>
      <c r="R2763" s="26" t="s">
        <v>12962</v>
      </c>
      <c r="S2763" s="15" t="s">
        <v>13597</v>
      </c>
      <c r="T2763" s="52">
        <v>0</v>
      </c>
      <c r="U2763" s="22" t="s">
        <v>13598</v>
      </c>
      <c r="V2763" s="18" t="str">
        <f>+Sitio_Publico[[#This Row],[idcoleccion]]&amp;"-"&amp;Sitio_Publico[[#This Row],[id]]</f>
        <v>000-2762</v>
      </c>
      <c r="W2763" s="18">
        <f>+VLOOKUP(Sitio_Publico[[#This Row],[territorio]],Estructura!$AE$4:$AH$1067,4,0)</f>
        <v>30006111</v>
      </c>
      <c r="X2763" s="18" t="str">
        <f>+VLOOKUP(Sitio_Publico[[#This Row],[tema]],Estructura!$G$4:$J$532,4,0)</f>
        <v>T-2</v>
      </c>
      <c r="Y2763" s="18" t="str">
        <f>+VLOOKUP(Sitio_Publico[[#This Row],[contenido]],Estructura!$L$4:$O$473,4,0)</f>
        <v>C-18</v>
      </c>
      <c r="Z2763" s="18" t="str">
        <f>+VLOOKUP(Sitio_Publico[[#This Row],[Filtro Integrado]],Estructura!$U$4:$W$529,3,0)</f>
        <v>FI-0</v>
      </c>
      <c r="AA2763" s="18" t="str">
        <f>+VLOOKUP(Sitio_Publico[[#This Row],[Muestra]],Estructura!$Y$4:$AB$483,4,0)</f>
        <v>M-000160</v>
      </c>
    </row>
    <row r="2764" spans="1:27" ht="51" x14ac:dyDescent="0.3">
      <c r="A2764" s="16">
        <f t="shared" si="43"/>
        <v>2763</v>
      </c>
      <c r="B2764" s="47" t="s">
        <v>15118</v>
      </c>
      <c r="C2764" s="13" t="s">
        <v>10447</v>
      </c>
      <c r="D2764" s="13" t="s">
        <v>10448</v>
      </c>
      <c r="E2764" s="44">
        <v>9112</v>
      </c>
      <c r="F2764" s="13" t="s">
        <v>10449</v>
      </c>
      <c r="G2764" s="23" t="s">
        <v>10450</v>
      </c>
      <c r="H2764" s="42" t="s">
        <v>458</v>
      </c>
      <c r="I2764" s="28" t="s">
        <v>227</v>
      </c>
      <c r="J2764" s="12" t="s">
        <v>393</v>
      </c>
      <c r="K2764" s="28" t="s">
        <v>10486</v>
      </c>
      <c r="L2764" s="12" t="s">
        <v>10452</v>
      </c>
      <c r="M2764" s="12" t="s">
        <v>10453</v>
      </c>
      <c r="N2764" s="12" t="s">
        <v>10454</v>
      </c>
      <c r="O2764" s="26" t="s">
        <v>13599</v>
      </c>
      <c r="P2764" s="26" t="s">
        <v>13600</v>
      </c>
      <c r="Q2764" s="25" t="s">
        <v>456</v>
      </c>
      <c r="R2764" s="26" t="s">
        <v>13601</v>
      </c>
      <c r="S2764" s="15" t="s">
        <v>13602</v>
      </c>
      <c r="T2764" s="52">
        <v>0</v>
      </c>
      <c r="U2764" s="22" t="s">
        <v>13603</v>
      </c>
      <c r="V2764" s="18" t="str">
        <f>+Sitio_Publico[[#This Row],[idcoleccion]]&amp;"-"&amp;Sitio_Publico[[#This Row],[id]]</f>
        <v>000-2763</v>
      </c>
      <c r="W2764" s="18">
        <f>+VLOOKUP(Sitio_Publico[[#This Row],[territorio]],Estructura!$AE$4:$AH$1067,4,0)</f>
        <v>30009112</v>
      </c>
      <c r="X2764" s="18" t="str">
        <f>+VLOOKUP(Sitio_Publico[[#This Row],[tema]],Estructura!$G$4:$J$532,4,0)</f>
        <v>T-2</v>
      </c>
      <c r="Y2764" s="18" t="str">
        <f>+VLOOKUP(Sitio_Publico[[#This Row],[contenido]],Estructura!$L$4:$O$473,4,0)</f>
        <v>C-15</v>
      </c>
      <c r="Z2764" s="18" t="str">
        <f>+VLOOKUP(Sitio_Publico[[#This Row],[Filtro Integrado]],Estructura!$U$4:$W$529,3,0)</f>
        <v>FI-0</v>
      </c>
      <c r="AA2764" s="18" t="str">
        <f>+VLOOKUP(Sitio_Publico[[#This Row],[Muestra]],Estructura!$Y$4:$AB$483,4,0)</f>
        <v>M-000161</v>
      </c>
    </row>
    <row r="2765" spans="1:27" ht="51" x14ac:dyDescent="0.3">
      <c r="A2765" s="16">
        <f t="shared" si="43"/>
        <v>2764</v>
      </c>
      <c r="B2765" s="47" t="s">
        <v>15118</v>
      </c>
      <c r="C2765" s="13" t="s">
        <v>10447</v>
      </c>
      <c r="D2765" s="13" t="s">
        <v>10448</v>
      </c>
      <c r="E2765" s="44">
        <v>16104</v>
      </c>
      <c r="F2765" s="13" t="s">
        <v>10449</v>
      </c>
      <c r="G2765" s="23" t="s">
        <v>10450</v>
      </c>
      <c r="H2765" s="42" t="s">
        <v>458</v>
      </c>
      <c r="I2765" s="28" t="s">
        <v>201</v>
      </c>
      <c r="J2765" s="12" t="s">
        <v>393</v>
      </c>
      <c r="K2765" s="28" t="s">
        <v>10486</v>
      </c>
      <c r="L2765" s="12" t="s">
        <v>10452</v>
      </c>
      <c r="M2765" s="12" t="s">
        <v>10453</v>
      </c>
      <c r="N2765" s="12" t="s">
        <v>10454</v>
      </c>
      <c r="O2765" s="26" t="s">
        <v>13604</v>
      </c>
      <c r="P2765" s="26" t="s">
        <v>13605</v>
      </c>
      <c r="Q2765" s="25" t="s">
        <v>456</v>
      </c>
      <c r="R2765" s="26" t="s">
        <v>13606</v>
      </c>
      <c r="S2765" s="15" t="s">
        <v>13607</v>
      </c>
      <c r="T2765" s="52">
        <v>0</v>
      </c>
      <c r="U2765" s="22" t="s">
        <v>13608</v>
      </c>
      <c r="V2765" s="18" t="str">
        <f>+Sitio_Publico[[#This Row],[idcoleccion]]&amp;"-"&amp;Sitio_Publico[[#This Row],[id]]</f>
        <v>000-2764</v>
      </c>
      <c r="W2765" s="18">
        <f>+VLOOKUP(Sitio_Publico[[#This Row],[territorio]],Estructura!$AE$4:$AH$1067,4,0)</f>
        <v>30016104</v>
      </c>
      <c r="X2765" s="18" t="str">
        <f>+VLOOKUP(Sitio_Publico[[#This Row],[tema]],Estructura!$G$4:$J$532,4,0)</f>
        <v>T-2</v>
      </c>
      <c r="Y2765" s="18" t="str">
        <f>+VLOOKUP(Sitio_Publico[[#This Row],[contenido]],Estructura!$L$4:$O$473,4,0)</f>
        <v>C-15</v>
      </c>
      <c r="Z2765" s="18" t="str">
        <f>+VLOOKUP(Sitio_Publico[[#This Row],[Filtro Integrado]],Estructura!$U$4:$W$529,3,0)</f>
        <v>FI-0</v>
      </c>
      <c r="AA2765" s="18" t="str">
        <f>+VLOOKUP(Sitio_Publico[[#This Row],[Muestra]],Estructura!$Y$4:$AB$483,4,0)</f>
        <v>M-000161</v>
      </c>
    </row>
    <row r="2766" spans="1:27" ht="51" x14ac:dyDescent="0.3">
      <c r="A2766" s="16">
        <f t="shared" si="43"/>
        <v>2765</v>
      </c>
      <c r="B2766" s="47" t="s">
        <v>15118</v>
      </c>
      <c r="C2766" s="13" t="s">
        <v>10447</v>
      </c>
      <c r="D2766" s="13" t="s">
        <v>10448</v>
      </c>
      <c r="E2766" s="44">
        <v>2203</v>
      </c>
      <c r="F2766" s="13" t="s">
        <v>10449</v>
      </c>
      <c r="G2766" s="23" t="s">
        <v>10473</v>
      </c>
      <c r="H2766" s="42" t="s">
        <v>458</v>
      </c>
      <c r="I2766" s="28" t="s">
        <v>38</v>
      </c>
      <c r="J2766" s="12" t="s">
        <v>393</v>
      </c>
      <c r="K2766" s="28" t="s">
        <v>10473</v>
      </c>
      <c r="L2766" s="12" t="s">
        <v>10452</v>
      </c>
      <c r="M2766" s="12" t="s">
        <v>10453</v>
      </c>
      <c r="N2766" s="12" t="s">
        <v>10454</v>
      </c>
      <c r="O2766" s="26" t="s">
        <v>13609</v>
      </c>
      <c r="P2766" s="26" t="s">
        <v>13610</v>
      </c>
      <c r="Q2766" s="25" t="s">
        <v>456</v>
      </c>
      <c r="R2766" s="26" t="s">
        <v>13611</v>
      </c>
      <c r="S2766" s="15" t="s">
        <v>13612</v>
      </c>
      <c r="T2766" s="52">
        <v>0</v>
      </c>
      <c r="U2766" s="22" t="s">
        <v>738</v>
      </c>
      <c r="V2766" s="18" t="str">
        <f>+Sitio_Publico[[#This Row],[idcoleccion]]&amp;"-"&amp;Sitio_Publico[[#This Row],[id]]</f>
        <v>000-2765</v>
      </c>
      <c r="W2766" s="18">
        <f>+VLOOKUP(Sitio_Publico[[#This Row],[territorio]],Estructura!$AE$4:$AH$1067,4,0)</f>
        <v>30002203</v>
      </c>
      <c r="X2766" s="18" t="str">
        <f>+VLOOKUP(Sitio_Publico[[#This Row],[tema]],Estructura!$G$4:$J$532,4,0)</f>
        <v>T-2</v>
      </c>
      <c r="Y2766" s="18" t="str">
        <f>+VLOOKUP(Sitio_Publico[[#This Row],[contenido]],Estructura!$L$4:$O$473,4,0)</f>
        <v>C-18</v>
      </c>
      <c r="Z2766" s="18" t="str">
        <f>+VLOOKUP(Sitio_Publico[[#This Row],[Filtro Integrado]],Estructura!$U$4:$W$529,3,0)</f>
        <v>FI-0</v>
      </c>
      <c r="AA2766" s="18" t="str">
        <f>+VLOOKUP(Sitio_Publico[[#This Row],[Muestra]],Estructura!$Y$4:$AB$483,4,0)</f>
        <v>M-000160</v>
      </c>
    </row>
    <row r="2767" spans="1:27" ht="40.799999999999997" x14ac:dyDescent="0.3">
      <c r="A2767" s="16">
        <f t="shared" si="43"/>
        <v>2766</v>
      </c>
      <c r="B2767" s="47" t="s">
        <v>15118</v>
      </c>
      <c r="C2767" s="13" t="s">
        <v>10447</v>
      </c>
      <c r="D2767" s="13" t="s">
        <v>10448</v>
      </c>
      <c r="E2767" s="44">
        <v>6201</v>
      </c>
      <c r="F2767" s="13" t="s">
        <v>10449</v>
      </c>
      <c r="G2767" s="23" t="s">
        <v>10473</v>
      </c>
      <c r="H2767" s="42" t="s">
        <v>458</v>
      </c>
      <c r="I2767" s="28" t="s">
        <v>117</v>
      </c>
      <c r="J2767" s="12" t="s">
        <v>393</v>
      </c>
      <c r="K2767" s="28" t="s">
        <v>10473</v>
      </c>
      <c r="L2767" s="12" t="s">
        <v>10474</v>
      </c>
      <c r="M2767" s="12" t="s">
        <v>10453</v>
      </c>
      <c r="N2767" s="12" t="s">
        <v>10454</v>
      </c>
      <c r="O2767" s="26" t="s">
        <v>13613</v>
      </c>
      <c r="P2767" s="26" t="s">
        <v>13614</v>
      </c>
      <c r="Q2767" s="25" t="s">
        <v>10495</v>
      </c>
      <c r="R2767" s="26" t="s">
        <v>13615</v>
      </c>
      <c r="S2767" s="15" t="s">
        <v>13616</v>
      </c>
      <c r="T2767" s="52">
        <v>0</v>
      </c>
      <c r="U2767" s="22" t="s">
        <v>10485</v>
      </c>
      <c r="V2767" s="18" t="str">
        <f>+Sitio_Publico[[#This Row],[idcoleccion]]&amp;"-"&amp;Sitio_Publico[[#This Row],[id]]</f>
        <v>000-2766</v>
      </c>
      <c r="W2767" s="18">
        <f>+VLOOKUP(Sitio_Publico[[#This Row],[territorio]],Estructura!$AE$4:$AH$1067,4,0)</f>
        <v>30006201</v>
      </c>
      <c r="X2767" s="18" t="str">
        <f>+VLOOKUP(Sitio_Publico[[#This Row],[tema]],Estructura!$G$4:$J$532,4,0)</f>
        <v>T-2</v>
      </c>
      <c r="Y2767" s="18" t="str">
        <f>+VLOOKUP(Sitio_Publico[[#This Row],[contenido]],Estructura!$L$4:$O$473,4,0)</f>
        <v>C-18</v>
      </c>
      <c r="Z2767" s="18" t="str">
        <f>+VLOOKUP(Sitio_Publico[[#This Row],[Filtro Integrado]],Estructura!$U$4:$W$529,3,0)</f>
        <v>FI-0</v>
      </c>
      <c r="AA2767" s="18" t="str">
        <f>+VLOOKUP(Sitio_Publico[[#This Row],[Muestra]],Estructura!$Y$4:$AB$483,4,0)</f>
        <v>M-000160</v>
      </c>
    </row>
    <row r="2768" spans="1:27" ht="51" x14ac:dyDescent="0.3">
      <c r="A2768" s="16">
        <f t="shared" si="43"/>
        <v>2767</v>
      </c>
      <c r="B2768" s="47" t="s">
        <v>15118</v>
      </c>
      <c r="C2768" s="13" t="s">
        <v>10447</v>
      </c>
      <c r="D2768" s="13" t="s">
        <v>10448</v>
      </c>
      <c r="E2768" s="44">
        <v>8103</v>
      </c>
      <c r="F2768" s="13" t="s">
        <v>10449</v>
      </c>
      <c r="G2768" s="23" t="s">
        <v>10459</v>
      </c>
      <c r="H2768" s="42" t="s">
        <v>458</v>
      </c>
      <c r="I2768" s="28" t="s">
        <v>164</v>
      </c>
      <c r="J2768" s="12" t="s">
        <v>393</v>
      </c>
      <c r="K2768" s="28" t="s">
        <v>10459</v>
      </c>
      <c r="L2768" s="12" t="s">
        <v>10474</v>
      </c>
      <c r="M2768" s="12" t="s">
        <v>10453</v>
      </c>
      <c r="N2768" s="12" t="s">
        <v>10454</v>
      </c>
      <c r="O2768" s="26" t="s">
        <v>13617</v>
      </c>
      <c r="P2768" s="26" t="s">
        <v>13618</v>
      </c>
      <c r="Q2768" s="25" t="s">
        <v>10482</v>
      </c>
      <c r="R2768" s="26" t="s">
        <v>13231</v>
      </c>
      <c r="S2768" s="15" t="s">
        <v>13619</v>
      </c>
      <c r="T2768" s="52">
        <v>0</v>
      </c>
      <c r="U2768" s="22" t="s">
        <v>12101</v>
      </c>
      <c r="V2768" s="18" t="str">
        <f>+Sitio_Publico[[#This Row],[idcoleccion]]&amp;"-"&amp;Sitio_Publico[[#This Row],[id]]</f>
        <v>000-2767</v>
      </c>
      <c r="W2768" s="18">
        <f>+VLOOKUP(Sitio_Publico[[#This Row],[territorio]],Estructura!$AE$4:$AH$1067,4,0)</f>
        <v>30008103</v>
      </c>
      <c r="X2768" s="18" t="str">
        <f>+VLOOKUP(Sitio_Publico[[#This Row],[tema]],Estructura!$G$4:$J$532,4,0)</f>
        <v>T-2</v>
      </c>
      <c r="Y2768" s="18" t="str">
        <f>+VLOOKUP(Sitio_Publico[[#This Row],[contenido]],Estructura!$L$4:$O$473,4,0)</f>
        <v>C-16</v>
      </c>
      <c r="Z2768" s="18" t="str">
        <f>+VLOOKUP(Sitio_Publico[[#This Row],[Filtro Integrado]],Estructura!$U$4:$W$529,3,0)</f>
        <v>FI-0</v>
      </c>
      <c r="AA2768" s="18" t="str">
        <f>+VLOOKUP(Sitio_Publico[[#This Row],[Muestra]],Estructura!$Y$4:$AB$483,4,0)</f>
        <v>M-000159</v>
      </c>
    </row>
    <row r="2769" spans="1:27" ht="51" x14ac:dyDescent="0.3">
      <c r="A2769" s="16">
        <f t="shared" si="43"/>
        <v>2768</v>
      </c>
      <c r="B2769" s="47" t="s">
        <v>15118</v>
      </c>
      <c r="C2769" s="13" t="s">
        <v>10447</v>
      </c>
      <c r="D2769" s="13" t="s">
        <v>10448</v>
      </c>
      <c r="E2769" s="44">
        <v>13201</v>
      </c>
      <c r="F2769" s="13" t="s">
        <v>10449</v>
      </c>
      <c r="G2769" s="23" t="s">
        <v>10459</v>
      </c>
      <c r="H2769" s="42" t="s">
        <v>458</v>
      </c>
      <c r="I2769" s="28" t="s">
        <v>328</v>
      </c>
      <c r="J2769" s="12" t="s">
        <v>393</v>
      </c>
      <c r="K2769" s="28" t="s">
        <v>10459</v>
      </c>
      <c r="L2769" s="12" t="s">
        <v>10474</v>
      </c>
      <c r="M2769" s="12" t="s">
        <v>10453</v>
      </c>
      <c r="N2769" s="12" t="s">
        <v>10454</v>
      </c>
      <c r="O2769" s="26" t="s">
        <v>13620</v>
      </c>
      <c r="P2769" s="26" t="s">
        <v>13621</v>
      </c>
      <c r="Q2769" s="25" t="s">
        <v>10482</v>
      </c>
      <c r="R2769" s="26" t="s">
        <v>13622</v>
      </c>
      <c r="S2769" s="15" t="s">
        <v>13623</v>
      </c>
      <c r="T2769" s="52">
        <v>0</v>
      </c>
      <c r="U2769" s="22" t="s">
        <v>13624</v>
      </c>
      <c r="V2769" s="18" t="str">
        <f>+Sitio_Publico[[#This Row],[idcoleccion]]&amp;"-"&amp;Sitio_Publico[[#This Row],[id]]</f>
        <v>000-2768</v>
      </c>
      <c r="W2769" s="18">
        <f>+VLOOKUP(Sitio_Publico[[#This Row],[territorio]],Estructura!$AE$4:$AH$1067,4,0)</f>
        <v>30013201</v>
      </c>
      <c r="X2769" s="18" t="str">
        <f>+VLOOKUP(Sitio_Publico[[#This Row],[tema]],Estructura!$G$4:$J$532,4,0)</f>
        <v>T-2</v>
      </c>
      <c r="Y2769" s="18" t="str">
        <f>+VLOOKUP(Sitio_Publico[[#This Row],[contenido]],Estructura!$L$4:$O$473,4,0)</f>
        <v>C-16</v>
      </c>
      <c r="Z2769" s="18" t="str">
        <f>+VLOOKUP(Sitio_Publico[[#This Row],[Filtro Integrado]],Estructura!$U$4:$W$529,3,0)</f>
        <v>FI-0</v>
      </c>
      <c r="AA2769" s="18" t="str">
        <f>+VLOOKUP(Sitio_Publico[[#This Row],[Muestra]],Estructura!$Y$4:$AB$483,4,0)</f>
        <v>M-000159</v>
      </c>
    </row>
    <row r="2770" spans="1:27" ht="51" x14ac:dyDescent="0.3">
      <c r="A2770" s="16">
        <f t="shared" si="43"/>
        <v>2769</v>
      </c>
      <c r="B2770" s="47" t="s">
        <v>15118</v>
      </c>
      <c r="C2770" s="13" t="s">
        <v>10447</v>
      </c>
      <c r="D2770" s="13" t="s">
        <v>10448</v>
      </c>
      <c r="E2770" s="44">
        <v>4201</v>
      </c>
      <c r="F2770" s="13" t="s">
        <v>10449</v>
      </c>
      <c r="G2770" s="23" t="s">
        <v>10466</v>
      </c>
      <c r="H2770" s="42" t="s">
        <v>458</v>
      </c>
      <c r="I2770" s="28" t="s">
        <v>55</v>
      </c>
      <c r="J2770" s="12" t="s">
        <v>393</v>
      </c>
      <c r="K2770" s="28" t="s">
        <v>10524</v>
      </c>
      <c r="L2770" s="12" t="s">
        <v>10452</v>
      </c>
      <c r="M2770" s="12" t="s">
        <v>10453</v>
      </c>
      <c r="N2770" s="12" t="s">
        <v>10454</v>
      </c>
      <c r="O2770" s="26" t="s">
        <v>13625</v>
      </c>
      <c r="P2770" s="26" t="s">
        <v>13626</v>
      </c>
      <c r="Q2770" s="25" t="s">
        <v>456</v>
      </c>
      <c r="R2770" s="26" t="s">
        <v>13627</v>
      </c>
      <c r="S2770" s="15" t="s">
        <v>13628</v>
      </c>
      <c r="T2770" s="52">
        <v>0</v>
      </c>
      <c r="U2770" s="22" t="s">
        <v>12611</v>
      </c>
      <c r="V2770" s="18" t="str">
        <f>+Sitio_Publico[[#This Row],[idcoleccion]]&amp;"-"&amp;Sitio_Publico[[#This Row],[id]]</f>
        <v>000-2769</v>
      </c>
      <c r="W2770" s="18">
        <f>+VLOOKUP(Sitio_Publico[[#This Row],[territorio]],Estructura!$AE$4:$AH$1067,4,0)</f>
        <v>30004201</v>
      </c>
      <c r="X2770" s="18" t="str">
        <f>+VLOOKUP(Sitio_Publico[[#This Row],[tema]],Estructura!$G$4:$J$532,4,0)</f>
        <v>T-2</v>
      </c>
      <c r="Y2770" s="18" t="str">
        <f>+VLOOKUP(Sitio_Publico[[#This Row],[contenido]],Estructura!$L$4:$O$473,4,0)</f>
        <v>C-17</v>
      </c>
      <c r="Z2770" s="18" t="str">
        <f>+VLOOKUP(Sitio_Publico[[#This Row],[Filtro Integrado]],Estructura!$U$4:$W$529,3,0)</f>
        <v>FI-0</v>
      </c>
      <c r="AA2770" s="18" t="str">
        <f>+VLOOKUP(Sitio_Publico[[#This Row],[Muestra]],Estructura!$Y$4:$AB$483,4,0)</f>
        <v>M-00048</v>
      </c>
    </row>
    <row r="2771" spans="1:27" ht="51" x14ac:dyDescent="0.3">
      <c r="A2771" s="16">
        <f t="shared" si="43"/>
        <v>2770</v>
      </c>
      <c r="B2771" s="47" t="s">
        <v>15118</v>
      </c>
      <c r="C2771" s="13" t="s">
        <v>10447</v>
      </c>
      <c r="D2771" s="13" t="s">
        <v>10448</v>
      </c>
      <c r="E2771" s="44">
        <v>10301</v>
      </c>
      <c r="F2771" s="13" t="s">
        <v>10449</v>
      </c>
      <c r="G2771" s="23" t="s">
        <v>10450</v>
      </c>
      <c r="H2771" s="42" t="s">
        <v>458</v>
      </c>
      <c r="I2771" s="28" t="s">
        <v>267</v>
      </c>
      <c r="J2771" s="12" t="s">
        <v>393</v>
      </c>
      <c r="K2771" s="28" t="s">
        <v>10451</v>
      </c>
      <c r="L2771" s="12" t="s">
        <v>10452</v>
      </c>
      <c r="M2771" s="12" t="s">
        <v>10453</v>
      </c>
      <c r="N2771" s="12" t="s">
        <v>10454</v>
      </c>
      <c r="O2771" s="26" t="s">
        <v>13629</v>
      </c>
      <c r="P2771" s="26" t="s">
        <v>13630</v>
      </c>
      <c r="Q2771" s="25" t="s">
        <v>456</v>
      </c>
      <c r="R2771" s="26" t="s">
        <v>13631</v>
      </c>
      <c r="S2771" s="15" t="s">
        <v>13632</v>
      </c>
      <c r="T2771" s="52">
        <v>0</v>
      </c>
      <c r="U2771" s="22" t="s">
        <v>12145</v>
      </c>
      <c r="V2771" s="18" t="str">
        <f>+Sitio_Publico[[#This Row],[idcoleccion]]&amp;"-"&amp;Sitio_Publico[[#This Row],[id]]</f>
        <v>000-2770</v>
      </c>
      <c r="W2771" s="18">
        <f>+VLOOKUP(Sitio_Publico[[#This Row],[territorio]],Estructura!$AE$4:$AH$1067,4,0)</f>
        <v>30010301</v>
      </c>
      <c r="X2771" s="18" t="str">
        <f>+VLOOKUP(Sitio_Publico[[#This Row],[tema]],Estructura!$G$4:$J$532,4,0)</f>
        <v>T-2</v>
      </c>
      <c r="Y2771" s="18" t="str">
        <f>+VLOOKUP(Sitio_Publico[[#This Row],[contenido]],Estructura!$L$4:$O$473,4,0)</f>
        <v>C-15</v>
      </c>
      <c r="Z2771" s="18" t="str">
        <f>+VLOOKUP(Sitio_Publico[[#This Row],[Filtro Integrado]],Estructura!$U$4:$W$529,3,0)</f>
        <v>FI-0</v>
      </c>
      <c r="AA2771" s="18" t="str">
        <f>+VLOOKUP(Sitio_Publico[[#This Row],[Muestra]],Estructura!$Y$4:$AB$483,4,0)</f>
        <v>M-000158</v>
      </c>
    </row>
    <row r="2772" spans="1:27" ht="51" x14ac:dyDescent="0.3">
      <c r="A2772" s="16">
        <f t="shared" si="43"/>
        <v>2771</v>
      </c>
      <c r="B2772" s="47" t="s">
        <v>15118</v>
      </c>
      <c r="C2772" s="13" t="s">
        <v>10447</v>
      </c>
      <c r="D2772" s="13" t="s">
        <v>10448</v>
      </c>
      <c r="E2772" s="44">
        <v>4203</v>
      </c>
      <c r="F2772" s="13" t="s">
        <v>10449</v>
      </c>
      <c r="G2772" s="23" t="s">
        <v>10466</v>
      </c>
      <c r="H2772" s="42" t="s">
        <v>458</v>
      </c>
      <c r="I2772" s="28" t="s">
        <v>57</v>
      </c>
      <c r="J2772" s="12" t="s">
        <v>393</v>
      </c>
      <c r="K2772" s="28" t="s">
        <v>10524</v>
      </c>
      <c r="L2772" s="12" t="s">
        <v>10452</v>
      </c>
      <c r="M2772" s="12" t="s">
        <v>10453</v>
      </c>
      <c r="N2772" s="12" t="s">
        <v>10454</v>
      </c>
      <c r="O2772" s="26" t="s">
        <v>13633</v>
      </c>
      <c r="P2772" s="26" t="s">
        <v>13634</v>
      </c>
      <c r="Q2772" s="25" t="s">
        <v>456</v>
      </c>
      <c r="R2772" s="26" t="s">
        <v>13635</v>
      </c>
      <c r="S2772" s="15" t="s">
        <v>13636</v>
      </c>
      <c r="T2772" s="52">
        <v>0</v>
      </c>
      <c r="U2772" s="22" t="s">
        <v>13637</v>
      </c>
      <c r="V2772" s="18" t="str">
        <f>+Sitio_Publico[[#This Row],[idcoleccion]]&amp;"-"&amp;Sitio_Publico[[#This Row],[id]]</f>
        <v>000-2771</v>
      </c>
      <c r="W2772" s="18">
        <f>+VLOOKUP(Sitio_Publico[[#This Row],[territorio]],Estructura!$AE$4:$AH$1067,4,0)</f>
        <v>30004203</v>
      </c>
      <c r="X2772" s="18" t="str">
        <f>+VLOOKUP(Sitio_Publico[[#This Row],[tema]],Estructura!$G$4:$J$532,4,0)</f>
        <v>T-2</v>
      </c>
      <c r="Y2772" s="18" t="str">
        <f>+VLOOKUP(Sitio_Publico[[#This Row],[contenido]],Estructura!$L$4:$O$473,4,0)</f>
        <v>C-17</v>
      </c>
      <c r="Z2772" s="18" t="str">
        <f>+VLOOKUP(Sitio_Publico[[#This Row],[Filtro Integrado]],Estructura!$U$4:$W$529,3,0)</f>
        <v>FI-0</v>
      </c>
      <c r="AA2772" s="18" t="str">
        <f>+VLOOKUP(Sitio_Publico[[#This Row],[Muestra]],Estructura!$Y$4:$AB$483,4,0)</f>
        <v>M-00048</v>
      </c>
    </row>
    <row r="2773" spans="1:27" ht="51" x14ac:dyDescent="0.3">
      <c r="A2773" s="16">
        <f t="shared" si="43"/>
        <v>2772</v>
      </c>
      <c r="B2773" s="47" t="s">
        <v>15118</v>
      </c>
      <c r="C2773" s="13" t="s">
        <v>10447</v>
      </c>
      <c r="D2773" s="13" t="s">
        <v>10448</v>
      </c>
      <c r="E2773" s="44">
        <v>7106</v>
      </c>
      <c r="F2773" s="13" t="s">
        <v>10449</v>
      </c>
      <c r="G2773" s="23" t="s">
        <v>10466</v>
      </c>
      <c r="H2773" s="42" t="s">
        <v>458</v>
      </c>
      <c r="I2773" s="28" t="s">
        <v>137</v>
      </c>
      <c r="J2773" s="12" t="s">
        <v>393</v>
      </c>
      <c r="K2773" s="28" t="s">
        <v>10524</v>
      </c>
      <c r="L2773" s="12" t="s">
        <v>10452</v>
      </c>
      <c r="M2773" s="12" t="s">
        <v>10453</v>
      </c>
      <c r="N2773" s="12" t="s">
        <v>10454</v>
      </c>
      <c r="O2773" s="26" t="s">
        <v>13638</v>
      </c>
      <c r="P2773" s="26" t="s">
        <v>13639</v>
      </c>
      <c r="Q2773" s="25" t="s">
        <v>456</v>
      </c>
      <c r="R2773" s="26" t="s">
        <v>13640</v>
      </c>
      <c r="S2773" s="15" t="s">
        <v>13641</v>
      </c>
      <c r="T2773" s="52">
        <v>0</v>
      </c>
      <c r="U2773" s="22" t="s">
        <v>13642</v>
      </c>
      <c r="V2773" s="18" t="str">
        <f>+Sitio_Publico[[#This Row],[idcoleccion]]&amp;"-"&amp;Sitio_Publico[[#This Row],[id]]</f>
        <v>000-2772</v>
      </c>
      <c r="W2773" s="18">
        <f>+VLOOKUP(Sitio_Publico[[#This Row],[territorio]],Estructura!$AE$4:$AH$1067,4,0)</f>
        <v>30007106</v>
      </c>
      <c r="X2773" s="18" t="str">
        <f>+VLOOKUP(Sitio_Publico[[#This Row],[tema]],Estructura!$G$4:$J$532,4,0)</f>
        <v>T-2</v>
      </c>
      <c r="Y2773" s="18" t="str">
        <f>+VLOOKUP(Sitio_Publico[[#This Row],[contenido]],Estructura!$L$4:$O$473,4,0)</f>
        <v>C-17</v>
      </c>
      <c r="Z2773" s="18" t="str">
        <f>+VLOOKUP(Sitio_Publico[[#This Row],[Filtro Integrado]],Estructura!$U$4:$W$529,3,0)</f>
        <v>FI-0</v>
      </c>
      <c r="AA2773" s="18" t="str">
        <f>+VLOOKUP(Sitio_Publico[[#This Row],[Muestra]],Estructura!$Y$4:$AB$483,4,0)</f>
        <v>M-00048</v>
      </c>
    </row>
    <row r="2774" spans="1:27" ht="51" x14ac:dyDescent="0.3">
      <c r="A2774" s="16">
        <f t="shared" si="43"/>
        <v>2773</v>
      </c>
      <c r="B2774" s="47" t="s">
        <v>15118</v>
      </c>
      <c r="C2774" s="13" t="s">
        <v>10447</v>
      </c>
      <c r="D2774" s="13" t="s">
        <v>10448</v>
      </c>
      <c r="E2774" s="44">
        <v>7404</v>
      </c>
      <c r="F2774" s="13" t="s">
        <v>10449</v>
      </c>
      <c r="G2774" s="23" t="s">
        <v>10466</v>
      </c>
      <c r="H2774" s="42" t="s">
        <v>458</v>
      </c>
      <c r="I2774" s="28" t="s">
        <v>157</v>
      </c>
      <c r="J2774" s="12" t="s">
        <v>393</v>
      </c>
      <c r="K2774" s="28" t="s">
        <v>10492</v>
      </c>
      <c r="L2774" s="12" t="s">
        <v>10452</v>
      </c>
      <c r="M2774" s="12" t="s">
        <v>587</v>
      </c>
      <c r="N2774" s="12" t="s">
        <v>10454</v>
      </c>
      <c r="O2774" s="26" t="s">
        <v>13643</v>
      </c>
      <c r="P2774" s="26" t="s">
        <v>13644</v>
      </c>
      <c r="Q2774" s="25" t="s">
        <v>10495</v>
      </c>
      <c r="R2774" s="26" t="s">
        <v>13645</v>
      </c>
      <c r="S2774" s="15" t="s">
        <v>13646</v>
      </c>
      <c r="T2774" s="52">
        <v>0</v>
      </c>
      <c r="U2774" s="22" t="s">
        <v>12538</v>
      </c>
      <c r="V2774" s="18" t="str">
        <f>+Sitio_Publico[[#This Row],[idcoleccion]]&amp;"-"&amp;Sitio_Publico[[#This Row],[id]]</f>
        <v>000-2773</v>
      </c>
      <c r="W2774" s="18">
        <f>+VLOOKUP(Sitio_Publico[[#This Row],[territorio]],Estructura!$AE$4:$AH$1067,4,0)</f>
        <v>30007404</v>
      </c>
      <c r="X2774" s="18" t="str">
        <f>+VLOOKUP(Sitio_Publico[[#This Row],[tema]],Estructura!$G$4:$J$532,4,0)</f>
        <v>T-2</v>
      </c>
      <c r="Y2774" s="18" t="str">
        <f>+VLOOKUP(Sitio_Publico[[#This Row],[contenido]],Estructura!$L$4:$O$473,4,0)</f>
        <v>C-17</v>
      </c>
      <c r="Z2774" s="18" t="str">
        <f>+VLOOKUP(Sitio_Publico[[#This Row],[Filtro Integrado]],Estructura!$U$4:$W$529,3,0)</f>
        <v>FI-0</v>
      </c>
      <c r="AA2774" s="18" t="str">
        <f>+VLOOKUP(Sitio_Publico[[#This Row],[Muestra]],Estructura!$Y$4:$AB$483,4,0)</f>
        <v>M-000162</v>
      </c>
    </row>
    <row r="2775" spans="1:27" ht="40.799999999999997" x14ac:dyDescent="0.3">
      <c r="A2775" s="16">
        <f t="shared" si="43"/>
        <v>2774</v>
      </c>
      <c r="B2775" s="47" t="s">
        <v>15118</v>
      </c>
      <c r="C2775" s="13" t="s">
        <v>10447</v>
      </c>
      <c r="D2775" s="13" t="s">
        <v>10448</v>
      </c>
      <c r="E2775" s="44">
        <v>13301</v>
      </c>
      <c r="F2775" s="13" t="s">
        <v>10449</v>
      </c>
      <c r="G2775" s="23" t="s">
        <v>10473</v>
      </c>
      <c r="H2775" s="42" t="s">
        <v>458</v>
      </c>
      <c r="I2775" s="28" t="s">
        <v>331</v>
      </c>
      <c r="J2775" s="12" t="s">
        <v>393</v>
      </c>
      <c r="K2775" s="28" t="s">
        <v>10473</v>
      </c>
      <c r="L2775" s="12" t="s">
        <v>10452</v>
      </c>
      <c r="M2775" s="12" t="s">
        <v>10453</v>
      </c>
      <c r="N2775" s="12" t="s">
        <v>10454</v>
      </c>
      <c r="O2775" s="26" t="s">
        <v>13647</v>
      </c>
      <c r="P2775" s="26" t="s">
        <v>13648</v>
      </c>
      <c r="Q2775" s="25" t="s">
        <v>456</v>
      </c>
      <c r="R2775" s="26" t="s">
        <v>13649</v>
      </c>
      <c r="S2775" s="15" t="s">
        <v>13650</v>
      </c>
      <c r="T2775" s="52">
        <v>0</v>
      </c>
      <c r="U2775" s="22" t="s">
        <v>10863</v>
      </c>
      <c r="V2775" s="18" t="str">
        <f>+Sitio_Publico[[#This Row],[idcoleccion]]&amp;"-"&amp;Sitio_Publico[[#This Row],[id]]</f>
        <v>000-2774</v>
      </c>
      <c r="W2775" s="18">
        <f>+VLOOKUP(Sitio_Publico[[#This Row],[territorio]],Estructura!$AE$4:$AH$1067,4,0)</f>
        <v>30013301</v>
      </c>
      <c r="X2775" s="18" t="str">
        <f>+VLOOKUP(Sitio_Publico[[#This Row],[tema]],Estructura!$G$4:$J$532,4,0)</f>
        <v>T-2</v>
      </c>
      <c r="Y2775" s="18" t="str">
        <f>+VLOOKUP(Sitio_Publico[[#This Row],[contenido]],Estructura!$L$4:$O$473,4,0)</f>
        <v>C-18</v>
      </c>
      <c r="Z2775" s="18" t="str">
        <f>+VLOOKUP(Sitio_Publico[[#This Row],[Filtro Integrado]],Estructura!$U$4:$W$529,3,0)</f>
        <v>FI-0</v>
      </c>
      <c r="AA2775" s="18" t="str">
        <f>+VLOOKUP(Sitio_Publico[[#This Row],[Muestra]],Estructura!$Y$4:$AB$483,4,0)</f>
        <v>M-000160</v>
      </c>
    </row>
    <row r="2776" spans="1:27" ht="51" x14ac:dyDescent="0.3">
      <c r="A2776" s="16">
        <f t="shared" si="43"/>
        <v>2775</v>
      </c>
      <c r="B2776" s="47" t="s">
        <v>15118</v>
      </c>
      <c r="C2776" s="13" t="s">
        <v>10447</v>
      </c>
      <c r="D2776" s="13" t="s">
        <v>10448</v>
      </c>
      <c r="E2776" s="44">
        <v>9106</v>
      </c>
      <c r="F2776" s="13" t="s">
        <v>10449</v>
      </c>
      <c r="G2776" s="23" t="s">
        <v>10466</v>
      </c>
      <c r="H2776" s="42" t="s">
        <v>458</v>
      </c>
      <c r="I2776" s="28" t="s">
        <v>221</v>
      </c>
      <c r="J2776" s="12" t="s">
        <v>393</v>
      </c>
      <c r="K2776" s="28" t="s">
        <v>10492</v>
      </c>
      <c r="L2776" s="12" t="s">
        <v>10452</v>
      </c>
      <c r="M2776" s="12" t="s">
        <v>587</v>
      </c>
      <c r="N2776" s="12" t="s">
        <v>10454</v>
      </c>
      <c r="O2776" s="26" t="s">
        <v>13651</v>
      </c>
      <c r="P2776" s="26" t="s">
        <v>13652</v>
      </c>
      <c r="Q2776" s="25" t="s">
        <v>10495</v>
      </c>
      <c r="R2776" s="26" t="s">
        <v>13653</v>
      </c>
      <c r="S2776" s="15" t="s">
        <v>13654</v>
      </c>
      <c r="T2776" s="52">
        <v>0</v>
      </c>
      <c r="U2776" s="22" t="s">
        <v>4193</v>
      </c>
      <c r="V2776" s="18" t="str">
        <f>+Sitio_Publico[[#This Row],[idcoleccion]]&amp;"-"&amp;Sitio_Publico[[#This Row],[id]]</f>
        <v>000-2775</v>
      </c>
      <c r="W2776" s="18">
        <f>+VLOOKUP(Sitio_Publico[[#This Row],[territorio]],Estructura!$AE$4:$AH$1067,4,0)</f>
        <v>30009106</v>
      </c>
      <c r="X2776" s="18" t="str">
        <f>+VLOOKUP(Sitio_Publico[[#This Row],[tema]],Estructura!$G$4:$J$532,4,0)</f>
        <v>T-2</v>
      </c>
      <c r="Y2776" s="18" t="str">
        <f>+VLOOKUP(Sitio_Publico[[#This Row],[contenido]],Estructura!$L$4:$O$473,4,0)</f>
        <v>C-17</v>
      </c>
      <c r="Z2776" s="18" t="str">
        <f>+VLOOKUP(Sitio_Publico[[#This Row],[Filtro Integrado]],Estructura!$U$4:$W$529,3,0)</f>
        <v>FI-0</v>
      </c>
      <c r="AA2776" s="18" t="str">
        <f>+VLOOKUP(Sitio_Publico[[#This Row],[Muestra]],Estructura!$Y$4:$AB$483,4,0)</f>
        <v>M-000162</v>
      </c>
    </row>
    <row r="2777" spans="1:27" ht="51" x14ac:dyDescent="0.3">
      <c r="A2777" s="16">
        <f t="shared" si="43"/>
        <v>2776</v>
      </c>
      <c r="B2777" s="47" t="s">
        <v>15118</v>
      </c>
      <c r="C2777" s="13" t="s">
        <v>10447</v>
      </c>
      <c r="D2777" s="13" t="s">
        <v>10448</v>
      </c>
      <c r="E2777" s="44">
        <v>10207</v>
      </c>
      <c r="F2777" s="13" t="s">
        <v>10449</v>
      </c>
      <c r="G2777" s="23" t="s">
        <v>10450</v>
      </c>
      <c r="H2777" s="42" t="s">
        <v>458</v>
      </c>
      <c r="I2777" s="28" t="s">
        <v>263</v>
      </c>
      <c r="J2777" s="12" t="s">
        <v>393</v>
      </c>
      <c r="K2777" s="28" t="s">
        <v>10451</v>
      </c>
      <c r="L2777" s="12" t="s">
        <v>10452</v>
      </c>
      <c r="M2777" s="12" t="s">
        <v>10453</v>
      </c>
      <c r="N2777" s="12" t="s">
        <v>10454</v>
      </c>
      <c r="O2777" s="26" t="s">
        <v>13655</v>
      </c>
      <c r="P2777" s="26" t="s">
        <v>13656</v>
      </c>
      <c r="Q2777" s="25" t="s">
        <v>456</v>
      </c>
      <c r="R2777" s="26" t="s">
        <v>13657</v>
      </c>
      <c r="S2777" s="15" t="s">
        <v>13658</v>
      </c>
      <c r="T2777" s="52">
        <v>0</v>
      </c>
      <c r="U2777" s="22" t="s">
        <v>13659</v>
      </c>
      <c r="V2777" s="18" t="str">
        <f>+Sitio_Publico[[#This Row],[idcoleccion]]&amp;"-"&amp;Sitio_Publico[[#This Row],[id]]</f>
        <v>000-2776</v>
      </c>
      <c r="W2777" s="18">
        <f>+VLOOKUP(Sitio_Publico[[#This Row],[territorio]],Estructura!$AE$4:$AH$1067,4,0)</f>
        <v>30010207</v>
      </c>
      <c r="X2777" s="18" t="str">
        <f>+VLOOKUP(Sitio_Publico[[#This Row],[tema]],Estructura!$G$4:$J$532,4,0)</f>
        <v>T-2</v>
      </c>
      <c r="Y2777" s="18" t="str">
        <f>+VLOOKUP(Sitio_Publico[[#This Row],[contenido]],Estructura!$L$4:$O$473,4,0)</f>
        <v>C-15</v>
      </c>
      <c r="Z2777" s="18" t="str">
        <f>+VLOOKUP(Sitio_Publico[[#This Row],[Filtro Integrado]],Estructura!$U$4:$W$529,3,0)</f>
        <v>FI-0</v>
      </c>
      <c r="AA2777" s="18" t="str">
        <f>+VLOOKUP(Sitio_Publico[[#This Row],[Muestra]],Estructura!$Y$4:$AB$483,4,0)</f>
        <v>M-000158</v>
      </c>
    </row>
    <row r="2778" spans="1:27" ht="51" x14ac:dyDescent="0.3">
      <c r="A2778" s="16">
        <f t="shared" si="43"/>
        <v>2777</v>
      </c>
      <c r="B2778" s="47" t="s">
        <v>15118</v>
      </c>
      <c r="C2778" s="13" t="s">
        <v>10447</v>
      </c>
      <c r="D2778" s="13" t="s">
        <v>10448</v>
      </c>
      <c r="E2778" s="44">
        <v>9113</v>
      </c>
      <c r="F2778" s="13" t="s">
        <v>10449</v>
      </c>
      <c r="G2778" s="23" t="s">
        <v>10450</v>
      </c>
      <c r="H2778" s="42" t="s">
        <v>458</v>
      </c>
      <c r="I2778" s="28" t="s">
        <v>228</v>
      </c>
      <c r="J2778" s="12" t="s">
        <v>393</v>
      </c>
      <c r="K2778" s="28" t="s">
        <v>10486</v>
      </c>
      <c r="L2778" s="12" t="s">
        <v>10452</v>
      </c>
      <c r="M2778" s="12" t="s">
        <v>10453</v>
      </c>
      <c r="N2778" s="12" t="s">
        <v>10454</v>
      </c>
      <c r="O2778" s="26" t="s">
        <v>13660</v>
      </c>
      <c r="P2778" s="26" t="s">
        <v>13661</v>
      </c>
      <c r="Q2778" s="25" t="s">
        <v>456</v>
      </c>
      <c r="R2778" s="26" t="s">
        <v>13662</v>
      </c>
      <c r="S2778" s="15" t="s">
        <v>13663</v>
      </c>
      <c r="T2778" s="52">
        <v>0</v>
      </c>
      <c r="U2778" s="22" t="s">
        <v>3159</v>
      </c>
      <c r="V2778" s="18" t="str">
        <f>+Sitio_Publico[[#This Row],[idcoleccion]]&amp;"-"&amp;Sitio_Publico[[#This Row],[id]]</f>
        <v>000-2777</v>
      </c>
      <c r="W2778" s="18">
        <f>+VLOOKUP(Sitio_Publico[[#This Row],[territorio]],Estructura!$AE$4:$AH$1067,4,0)</f>
        <v>30009113</v>
      </c>
      <c r="X2778" s="18" t="str">
        <f>+VLOOKUP(Sitio_Publico[[#This Row],[tema]],Estructura!$G$4:$J$532,4,0)</f>
        <v>T-2</v>
      </c>
      <c r="Y2778" s="18" t="str">
        <f>+VLOOKUP(Sitio_Publico[[#This Row],[contenido]],Estructura!$L$4:$O$473,4,0)</f>
        <v>C-15</v>
      </c>
      <c r="Z2778" s="18" t="str">
        <f>+VLOOKUP(Sitio_Publico[[#This Row],[Filtro Integrado]],Estructura!$U$4:$W$529,3,0)</f>
        <v>FI-0</v>
      </c>
      <c r="AA2778" s="18" t="str">
        <f>+VLOOKUP(Sitio_Publico[[#This Row],[Muestra]],Estructura!$Y$4:$AB$483,4,0)</f>
        <v>M-000161</v>
      </c>
    </row>
    <row r="2779" spans="1:27" ht="51" x14ac:dyDescent="0.3">
      <c r="A2779" s="16">
        <f t="shared" si="43"/>
        <v>2778</v>
      </c>
      <c r="B2779" s="47" t="s">
        <v>15118</v>
      </c>
      <c r="C2779" s="13" t="s">
        <v>10447</v>
      </c>
      <c r="D2779" s="13" t="s">
        <v>10448</v>
      </c>
      <c r="E2779" s="44">
        <v>9112</v>
      </c>
      <c r="F2779" s="13" t="s">
        <v>10449</v>
      </c>
      <c r="G2779" s="23" t="s">
        <v>10466</v>
      </c>
      <c r="H2779" s="42" t="s">
        <v>458</v>
      </c>
      <c r="I2779" s="28" t="s">
        <v>227</v>
      </c>
      <c r="J2779" s="12" t="s">
        <v>393</v>
      </c>
      <c r="K2779" s="28" t="s">
        <v>10492</v>
      </c>
      <c r="L2779" s="12" t="s">
        <v>10452</v>
      </c>
      <c r="M2779" s="12" t="s">
        <v>587</v>
      </c>
      <c r="N2779" s="12" t="s">
        <v>10454</v>
      </c>
      <c r="O2779" s="26" t="s">
        <v>13664</v>
      </c>
      <c r="P2779" s="26" t="s">
        <v>13665</v>
      </c>
      <c r="Q2779" s="25" t="s">
        <v>10495</v>
      </c>
      <c r="R2779" s="26" t="s">
        <v>13666</v>
      </c>
      <c r="S2779" s="15" t="s">
        <v>13667</v>
      </c>
      <c r="T2779" s="52">
        <v>0</v>
      </c>
      <c r="U2779" s="22" t="s">
        <v>13603</v>
      </c>
      <c r="V2779" s="18" t="str">
        <f>+Sitio_Publico[[#This Row],[idcoleccion]]&amp;"-"&amp;Sitio_Publico[[#This Row],[id]]</f>
        <v>000-2778</v>
      </c>
      <c r="W2779" s="18">
        <f>+VLOOKUP(Sitio_Publico[[#This Row],[territorio]],Estructura!$AE$4:$AH$1067,4,0)</f>
        <v>30009112</v>
      </c>
      <c r="X2779" s="18" t="str">
        <f>+VLOOKUP(Sitio_Publico[[#This Row],[tema]],Estructura!$G$4:$J$532,4,0)</f>
        <v>T-2</v>
      </c>
      <c r="Y2779" s="18" t="str">
        <f>+VLOOKUP(Sitio_Publico[[#This Row],[contenido]],Estructura!$L$4:$O$473,4,0)</f>
        <v>C-17</v>
      </c>
      <c r="Z2779" s="18" t="str">
        <f>+VLOOKUP(Sitio_Publico[[#This Row],[Filtro Integrado]],Estructura!$U$4:$W$529,3,0)</f>
        <v>FI-0</v>
      </c>
      <c r="AA2779" s="18" t="str">
        <f>+VLOOKUP(Sitio_Publico[[#This Row],[Muestra]],Estructura!$Y$4:$AB$483,4,0)</f>
        <v>M-000162</v>
      </c>
    </row>
    <row r="2780" spans="1:27" ht="51" x14ac:dyDescent="0.3">
      <c r="A2780" s="16">
        <f t="shared" si="43"/>
        <v>2779</v>
      </c>
      <c r="B2780" s="47" t="s">
        <v>15118</v>
      </c>
      <c r="C2780" s="13" t="s">
        <v>10447</v>
      </c>
      <c r="D2780" s="13" t="s">
        <v>10448</v>
      </c>
      <c r="E2780" s="44">
        <v>5103</v>
      </c>
      <c r="F2780" s="13" t="s">
        <v>10449</v>
      </c>
      <c r="G2780" s="23" t="s">
        <v>10466</v>
      </c>
      <c r="H2780" s="42" t="s">
        <v>458</v>
      </c>
      <c r="I2780" s="28" t="s">
        <v>64</v>
      </c>
      <c r="J2780" s="12" t="s">
        <v>393</v>
      </c>
      <c r="K2780" s="28" t="s">
        <v>10524</v>
      </c>
      <c r="L2780" s="12" t="s">
        <v>10452</v>
      </c>
      <c r="M2780" s="12" t="s">
        <v>10453</v>
      </c>
      <c r="N2780" s="12" t="s">
        <v>10454</v>
      </c>
      <c r="O2780" s="26" t="s">
        <v>13668</v>
      </c>
      <c r="P2780" s="26" t="s">
        <v>13669</v>
      </c>
      <c r="Q2780" s="25" t="s">
        <v>456</v>
      </c>
      <c r="R2780" s="26" t="s">
        <v>13670</v>
      </c>
      <c r="S2780" s="15" t="s">
        <v>13671</v>
      </c>
      <c r="T2780" s="52">
        <v>0</v>
      </c>
      <c r="U2780" s="22" t="s">
        <v>13672</v>
      </c>
      <c r="V2780" s="18" t="str">
        <f>+Sitio_Publico[[#This Row],[idcoleccion]]&amp;"-"&amp;Sitio_Publico[[#This Row],[id]]</f>
        <v>000-2779</v>
      </c>
      <c r="W2780" s="18">
        <f>+VLOOKUP(Sitio_Publico[[#This Row],[territorio]],Estructura!$AE$4:$AH$1067,4,0)</f>
        <v>30005103</v>
      </c>
      <c r="X2780" s="18" t="str">
        <f>+VLOOKUP(Sitio_Publico[[#This Row],[tema]],Estructura!$G$4:$J$532,4,0)</f>
        <v>T-2</v>
      </c>
      <c r="Y2780" s="18" t="str">
        <f>+VLOOKUP(Sitio_Publico[[#This Row],[contenido]],Estructura!$L$4:$O$473,4,0)</f>
        <v>C-17</v>
      </c>
      <c r="Z2780" s="18" t="str">
        <f>+VLOOKUP(Sitio_Publico[[#This Row],[Filtro Integrado]],Estructura!$U$4:$W$529,3,0)</f>
        <v>FI-0</v>
      </c>
      <c r="AA2780" s="18" t="str">
        <f>+VLOOKUP(Sitio_Publico[[#This Row],[Muestra]],Estructura!$Y$4:$AB$483,4,0)</f>
        <v>M-00048</v>
      </c>
    </row>
    <row r="2781" spans="1:27" ht="40.799999999999997" x14ac:dyDescent="0.3">
      <c r="A2781" s="16">
        <f t="shared" si="43"/>
        <v>2780</v>
      </c>
      <c r="B2781" s="47" t="s">
        <v>15118</v>
      </c>
      <c r="C2781" s="13" t="s">
        <v>10447</v>
      </c>
      <c r="D2781" s="13" t="s">
        <v>10448</v>
      </c>
      <c r="E2781" s="44">
        <v>9211</v>
      </c>
      <c r="F2781" s="13" t="s">
        <v>10449</v>
      </c>
      <c r="G2781" s="23" t="s">
        <v>10473</v>
      </c>
      <c r="H2781" s="42" t="s">
        <v>458</v>
      </c>
      <c r="I2781" s="28" t="s">
        <v>247</v>
      </c>
      <c r="J2781" s="12" t="s">
        <v>393</v>
      </c>
      <c r="K2781" s="28" t="s">
        <v>10473</v>
      </c>
      <c r="L2781" s="12" t="s">
        <v>10474</v>
      </c>
      <c r="M2781" s="12" t="s">
        <v>10453</v>
      </c>
      <c r="N2781" s="12" t="s">
        <v>10454</v>
      </c>
      <c r="O2781" s="26" t="s">
        <v>13673</v>
      </c>
      <c r="P2781" s="26" t="s">
        <v>13674</v>
      </c>
      <c r="Q2781" s="25" t="s">
        <v>10495</v>
      </c>
      <c r="R2781" s="26" t="s">
        <v>13675</v>
      </c>
      <c r="S2781" s="15" t="s">
        <v>13676</v>
      </c>
      <c r="T2781" s="52">
        <v>0</v>
      </c>
      <c r="U2781" s="22" t="s">
        <v>5486</v>
      </c>
      <c r="V2781" s="18" t="str">
        <f>+Sitio_Publico[[#This Row],[idcoleccion]]&amp;"-"&amp;Sitio_Publico[[#This Row],[id]]</f>
        <v>000-2780</v>
      </c>
      <c r="W2781" s="18">
        <f>+VLOOKUP(Sitio_Publico[[#This Row],[territorio]],Estructura!$AE$4:$AH$1067,4,0)</f>
        <v>30009211</v>
      </c>
      <c r="X2781" s="18" t="str">
        <f>+VLOOKUP(Sitio_Publico[[#This Row],[tema]],Estructura!$G$4:$J$532,4,0)</f>
        <v>T-2</v>
      </c>
      <c r="Y2781" s="18" t="str">
        <f>+VLOOKUP(Sitio_Publico[[#This Row],[contenido]],Estructura!$L$4:$O$473,4,0)</f>
        <v>C-18</v>
      </c>
      <c r="Z2781" s="18" t="str">
        <f>+VLOOKUP(Sitio_Publico[[#This Row],[Filtro Integrado]],Estructura!$U$4:$W$529,3,0)</f>
        <v>FI-0</v>
      </c>
      <c r="AA2781" s="18" t="str">
        <f>+VLOOKUP(Sitio_Publico[[#This Row],[Muestra]],Estructura!$Y$4:$AB$483,4,0)</f>
        <v>M-000160</v>
      </c>
    </row>
    <row r="2782" spans="1:27" ht="51" x14ac:dyDescent="0.3">
      <c r="A2782" s="16">
        <f t="shared" si="43"/>
        <v>2781</v>
      </c>
      <c r="B2782" s="47" t="s">
        <v>15118</v>
      </c>
      <c r="C2782" s="13" t="s">
        <v>10447</v>
      </c>
      <c r="D2782" s="13" t="s">
        <v>10448</v>
      </c>
      <c r="E2782" s="44">
        <v>12</v>
      </c>
      <c r="F2782" s="13" t="s">
        <v>10465</v>
      </c>
      <c r="G2782" s="23" t="s">
        <v>10473</v>
      </c>
      <c r="H2782" s="42" t="s">
        <v>457</v>
      </c>
      <c r="I2782" s="28" t="s">
        <v>375</v>
      </c>
      <c r="J2782" s="12" t="s">
        <v>393</v>
      </c>
      <c r="K2782" s="28" t="s">
        <v>10473</v>
      </c>
      <c r="L2782" s="12" t="s">
        <v>10452</v>
      </c>
      <c r="M2782" s="12" t="s">
        <v>10453</v>
      </c>
      <c r="N2782" s="12" t="s">
        <v>10454</v>
      </c>
      <c r="O2782" s="26" t="s">
        <v>13677</v>
      </c>
      <c r="P2782" s="26" t="s">
        <v>13678</v>
      </c>
      <c r="Q2782" s="25" t="s">
        <v>456</v>
      </c>
      <c r="R2782" s="26" t="s">
        <v>13679</v>
      </c>
      <c r="S2782" s="15" t="s">
        <v>13680</v>
      </c>
      <c r="T2782" s="52">
        <v>0</v>
      </c>
      <c r="U2782" s="22" t="s">
        <v>13681</v>
      </c>
      <c r="V2782" s="18" t="str">
        <f>+Sitio_Publico[[#This Row],[idcoleccion]]&amp;"-"&amp;Sitio_Publico[[#This Row],[id]]</f>
        <v>000-2781</v>
      </c>
      <c r="W2782" s="18">
        <f>+VLOOKUP(Sitio_Publico[[#This Row],[territorio]],Estructura!$AE$4:$AH$1067,4,0)</f>
        <v>20000012</v>
      </c>
      <c r="X2782" s="18" t="str">
        <f>+VLOOKUP(Sitio_Publico[[#This Row],[tema]],Estructura!$G$4:$J$532,4,0)</f>
        <v>T-1</v>
      </c>
      <c r="Y2782" s="18" t="str">
        <f>+VLOOKUP(Sitio_Publico[[#This Row],[contenido]],Estructura!$L$4:$O$473,4,0)</f>
        <v>C-18</v>
      </c>
      <c r="Z2782" s="18" t="str">
        <f>+VLOOKUP(Sitio_Publico[[#This Row],[Filtro Integrado]],Estructura!$U$4:$W$529,3,0)</f>
        <v>FI-0</v>
      </c>
      <c r="AA2782" s="18" t="str">
        <f>+VLOOKUP(Sitio_Publico[[#This Row],[Muestra]],Estructura!$Y$4:$AB$483,4,0)</f>
        <v>M-000160</v>
      </c>
    </row>
    <row r="2783" spans="1:27" ht="51" x14ac:dyDescent="0.3">
      <c r="A2783" s="16">
        <f t="shared" si="43"/>
        <v>2782</v>
      </c>
      <c r="B2783" s="47" t="s">
        <v>15118</v>
      </c>
      <c r="C2783" s="13" t="s">
        <v>10447</v>
      </c>
      <c r="D2783" s="13" t="s">
        <v>10448</v>
      </c>
      <c r="E2783" s="44">
        <v>7307</v>
      </c>
      <c r="F2783" s="13" t="s">
        <v>10449</v>
      </c>
      <c r="G2783" s="23" t="s">
        <v>10450</v>
      </c>
      <c r="H2783" s="42" t="s">
        <v>458</v>
      </c>
      <c r="I2783" s="28" t="s">
        <v>151</v>
      </c>
      <c r="J2783" s="12" t="s">
        <v>393</v>
      </c>
      <c r="K2783" s="28" t="s">
        <v>10486</v>
      </c>
      <c r="L2783" s="12" t="s">
        <v>10452</v>
      </c>
      <c r="M2783" s="12" t="s">
        <v>10453</v>
      </c>
      <c r="N2783" s="12" t="s">
        <v>10454</v>
      </c>
      <c r="O2783" s="26" t="s">
        <v>13682</v>
      </c>
      <c r="P2783" s="26" t="s">
        <v>13683</v>
      </c>
      <c r="Q2783" s="25" t="s">
        <v>456</v>
      </c>
      <c r="R2783" s="26" t="s">
        <v>13684</v>
      </c>
      <c r="S2783" s="15" t="s">
        <v>13685</v>
      </c>
      <c r="T2783" s="52">
        <v>0</v>
      </c>
      <c r="U2783" s="22" t="s">
        <v>10942</v>
      </c>
      <c r="V2783" s="18" t="str">
        <f>+Sitio_Publico[[#This Row],[idcoleccion]]&amp;"-"&amp;Sitio_Publico[[#This Row],[id]]</f>
        <v>000-2782</v>
      </c>
      <c r="W2783" s="18">
        <f>+VLOOKUP(Sitio_Publico[[#This Row],[territorio]],Estructura!$AE$4:$AH$1067,4,0)</f>
        <v>30007307</v>
      </c>
      <c r="X2783" s="18" t="str">
        <f>+VLOOKUP(Sitio_Publico[[#This Row],[tema]],Estructura!$G$4:$J$532,4,0)</f>
        <v>T-2</v>
      </c>
      <c r="Y2783" s="18" t="str">
        <f>+VLOOKUP(Sitio_Publico[[#This Row],[contenido]],Estructura!$L$4:$O$473,4,0)</f>
        <v>C-15</v>
      </c>
      <c r="Z2783" s="18" t="str">
        <f>+VLOOKUP(Sitio_Publico[[#This Row],[Filtro Integrado]],Estructura!$U$4:$W$529,3,0)</f>
        <v>FI-0</v>
      </c>
      <c r="AA2783" s="18" t="str">
        <f>+VLOOKUP(Sitio_Publico[[#This Row],[Muestra]],Estructura!$Y$4:$AB$483,4,0)</f>
        <v>M-000161</v>
      </c>
    </row>
    <row r="2784" spans="1:27" ht="40.799999999999997" x14ac:dyDescent="0.3">
      <c r="A2784" s="16">
        <f t="shared" si="43"/>
        <v>2783</v>
      </c>
      <c r="B2784" s="47" t="s">
        <v>15118</v>
      </c>
      <c r="C2784" s="13" t="s">
        <v>10447</v>
      </c>
      <c r="D2784" s="13" t="s">
        <v>10448</v>
      </c>
      <c r="E2784" s="44">
        <v>6107</v>
      </c>
      <c r="F2784" s="13" t="s">
        <v>10449</v>
      </c>
      <c r="G2784" s="23" t="s">
        <v>10473</v>
      </c>
      <c r="H2784" s="42" t="s">
        <v>458</v>
      </c>
      <c r="I2784" s="28" t="s">
        <v>106</v>
      </c>
      <c r="J2784" s="12" t="s">
        <v>393</v>
      </c>
      <c r="K2784" s="28" t="s">
        <v>10473</v>
      </c>
      <c r="L2784" s="12" t="s">
        <v>10452</v>
      </c>
      <c r="M2784" s="12" t="s">
        <v>10453</v>
      </c>
      <c r="N2784" s="12" t="s">
        <v>10454</v>
      </c>
      <c r="O2784" s="26" t="s">
        <v>13686</v>
      </c>
      <c r="P2784" s="26" t="s">
        <v>13687</v>
      </c>
      <c r="Q2784" s="25" t="s">
        <v>456</v>
      </c>
      <c r="R2784" s="26" t="s">
        <v>13688</v>
      </c>
      <c r="S2784" s="15" t="s">
        <v>13689</v>
      </c>
      <c r="T2784" s="52">
        <v>0</v>
      </c>
      <c r="U2784" s="22" t="s">
        <v>12886</v>
      </c>
      <c r="V2784" s="18" t="str">
        <f>+Sitio_Publico[[#This Row],[idcoleccion]]&amp;"-"&amp;Sitio_Publico[[#This Row],[id]]</f>
        <v>000-2783</v>
      </c>
      <c r="W2784" s="18">
        <f>+VLOOKUP(Sitio_Publico[[#This Row],[territorio]],Estructura!$AE$4:$AH$1067,4,0)</f>
        <v>30006107</v>
      </c>
      <c r="X2784" s="18" t="str">
        <f>+VLOOKUP(Sitio_Publico[[#This Row],[tema]],Estructura!$G$4:$J$532,4,0)</f>
        <v>T-2</v>
      </c>
      <c r="Y2784" s="18" t="str">
        <f>+VLOOKUP(Sitio_Publico[[#This Row],[contenido]],Estructura!$L$4:$O$473,4,0)</f>
        <v>C-18</v>
      </c>
      <c r="Z2784" s="18" t="str">
        <f>+VLOOKUP(Sitio_Publico[[#This Row],[Filtro Integrado]],Estructura!$U$4:$W$529,3,0)</f>
        <v>FI-0</v>
      </c>
      <c r="AA2784" s="18" t="str">
        <f>+VLOOKUP(Sitio_Publico[[#This Row],[Muestra]],Estructura!$Y$4:$AB$483,4,0)</f>
        <v>M-000160</v>
      </c>
    </row>
    <row r="2785" spans="1:27" ht="40.799999999999997" x14ac:dyDescent="0.3">
      <c r="A2785" s="16">
        <f t="shared" si="43"/>
        <v>2784</v>
      </c>
      <c r="B2785" s="47" t="s">
        <v>15118</v>
      </c>
      <c r="C2785" s="13" t="s">
        <v>10447</v>
      </c>
      <c r="D2785" s="13" t="s">
        <v>10448</v>
      </c>
      <c r="E2785" s="44">
        <v>8207</v>
      </c>
      <c r="F2785" s="13" t="s">
        <v>10449</v>
      </c>
      <c r="G2785" s="23" t="s">
        <v>10459</v>
      </c>
      <c r="H2785" s="42" t="s">
        <v>458</v>
      </c>
      <c r="I2785" s="28" t="s">
        <v>180</v>
      </c>
      <c r="J2785" s="12" t="s">
        <v>393</v>
      </c>
      <c r="K2785" s="28" t="s">
        <v>10459</v>
      </c>
      <c r="L2785" s="12" t="s">
        <v>10474</v>
      </c>
      <c r="M2785" s="12" t="s">
        <v>10453</v>
      </c>
      <c r="N2785" s="12" t="s">
        <v>10454</v>
      </c>
      <c r="O2785" s="26" t="s">
        <v>13690</v>
      </c>
      <c r="P2785" s="26" t="s">
        <v>13691</v>
      </c>
      <c r="Q2785" s="25" t="s">
        <v>10482</v>
      </c>
      <c r="R2785" s="26" t="s">
        <v>13692</v>
      </c>
      <c r="S2785" s="15" t="s">
        <v>13693</v>
      </c>
      <c r="T2785" s="52">
        <v>0</v>
      </c>
      <c r="U2785" s="22" t="s">
        <v>13694</v>
      </c>
      <c r="V2785" s="18" t="str">
        <f>+Sitio_Publico[[#This Row],[idcoleccion]]&amp;"-"&amp;Sitio_Publico[[#This Row],[id]]</f>
        <v>000-2784</v>
      </c>
      <c r="W2785" s="18">
        <f>+VLOOKUP(Sitio_Publico[[#This Row],[territorio]],Estructura!$AE$4:$AH$1067,4,0)</f>
        <v>30008207</v>
      </c>
      <c r="X2785" s="18" t="str">
        <f>+VLOOKUP(Sitio_Publico[[#This Row],[tema]],Estructura!$G$4:$J$532,4,0)</f>
        <v>T-2</v>
      </c>
      <c r="Y2785" s="18" t="str">
        <f>+VLOOKUP(Sitio_Publico[[#This Row],[contenido]],Estructura!$L$4:$O$473,4,0)</f>
        <v>C-16</v>
      </c>
      <c r="Z2785" s="18" t="str">
        <f>+VLOOKUP(Sitio_Publico[[#This Row],[Filtro Integrado]],Estructura!$U$4:$W$529,3,0)</f>
        <v>FI-0</v>
      </c>
      <c r="AA2785" s="18" t="str">
        <f>+VLOOKUP(Sitio_Publico[[#This Row],[Muestra]],Estructura!$Y$4:$AB$483,4,0)</f>
        <v>M-000159</v>
      </c>
    </row>
    <row r="2786" spans="1:27" ht="51" x14ac:dyDescent="0.3">
      <c r="A2786" s="16">
        <f t="shared" si="43"/>
        <v>2785</v>
      </c>
      <c r="B2786" s="47" t="s">
        <v>15118</v>
      </c>
      <c r="C2786" s="13" t="s">
        <v>10447</v>
      </c>
      <c r="D2786" s="13" t="s">
        <v>10448</v>
      </c>
      <c r="E2786" s="44">
        <v>10306</v>
      </c>
      <c r="F2786" s="13" t="s">
        <v>10449</v>
      </c>
      <c r="G2786" s="23" t="s">
        <v>10466</v>
      </c>
      <c r="H2786" s="42" t="s">
        <v>458</v>
      </c>
      <c r="I2786" s="28" t="s">
        <v>272</v>
      </c>
      <c r="J2786" s="12" t="s">
        <v>393</v>
      </c>
      <c r="K2786" s="28" t="s">
        <v>10524</v>
      </c>
      <c r="L2786" s="12" t="s">
        <v>10452</v>
      </c>
      <c r="M2786" s="12" t="s">
        <v>10453</v>
      </c>
      <c r="N2786" s="12" t="s">
        <v>10454</v>
      </c>
      <c r="O2786" s="26" t="s">
        <v>13695</v>
      </c>
      <c r="P2786" s="26" t="s">
        <v>13696</v>
      </c>
      <c r="Q2786" s="25" t="s">
        <v>456</v>
      </c>
      <c r="R2786" s="26" t="s">
        <v>13697</v>
      </c>
      <c r="S2786" s="15" t="s">
        <v>13698</v>
      </c>
      <c r="T2786" s="52">
        <v>0</v>
      </c>
      <c r="U2786" s="22" t="s">
        <v>7943</v>
      </c>
      <c r="V2786" s="18" t="str">
        <f>+Sitio_Publico[[#This Row],[idcoleccion]]&amp;"-"&amp;Sitio_Publico[[#This Row],[id]]</f>
        <v>000-2785</v>
      </c>
      <c r="W2786" s="18">
        <f>+VLOOKUP(Sitio_Publico[[#This Row],[territorio]],Estructura!$AE$4:$AH$1067,4,0)</f>
        <v>30010306</v>
      </c>
      <c r="X2786" s="18" t="str">
        <f>+VLOOKUP(Sitio_Publico[[#This Row],[tema]],Estructura!$G$4:$J$532,4,0)</f>
        <v>T-2</v>
      </c>
      <c r="Y2786" s="18" t="str">
        <f>+VLOOKUP(Sitio_Publico[[#This Row],[contenido]],Estructura!$L$4:$O$473,4,0)</f>
        <v>C-17</v>
      </c>
      <c r="Z2786" s="18" t="str">
        <f>+VLOOKUP(Sitio_Publico[[#This Row],[Filtro Integrado]],Estructura!$U$4:$W$529,3,0)</f>
        <v>FI-0</v>
      </c>
      <c r="AA2786" s="18" t="str">
        <f>+VLOOKUP(Sitio_Publico[[#This Row],[Muestra]],Estructura!$Y$4:$AB$483,4,0)</f>
        <v>M-00048</v>
      </c>
    </row>
    <row r="2787" spans="1:27" ht="51" x14ac:dyDescent="0.3">
      <c r="A2787" s="16">
        <f t="shared" si="43"/>
        <v>2786</v>
      </c>
      <c r="B2787" s="47" t="s">
        <v>15118</v>
      </c>
      <c r="C2787" s="13" t="s">
        <v>10447</v>
      </c>
      <c r="D2787" s="13" t="s">
        <v>10448</v>
      </c>
      <c r="E2787" s="44">
        <v>10202</v>
      </c>
      <c r="F2787" s="13" t="s">
        <v>10449</v>
      </c>
      <c r="G2787" s="23" t="s">
        <v>10450</v>
      </c>
      <c r="H2787" s="42" t="s">
        <v>458</v>
      </c>
      <c r="I2787" s="28" t="s">
        <v>258</v>
      </c>
      <c r="J2787" s="12" t="s">
        <v>393</v>
      </c>
      <c r="K2787" s="28" t="s">
        <v>10486</v>
      </c>
      <c r="L2787" s="12" t="s">
        <v>10452</v>
      </c>
      <c r="M2787" s="12" t="s">
        <v>10453</v>
      </c>
      <c r="N2787" s="12" t="s">
        <v>10454</v>
      </c>
      <c r="O2787" s="26" t="s">
        <v>13699</v>
      </c>
      <c r="P2787" s="26" t="s">
        <v>13700</v>
      </c>
      <c r="Q2787" s="25" t="s">
        <v>456</v>
      </c>
      <c r="R2787" s="26" t="s">
        <v>13701</v>
      </c>
      <c r="S2787" s="15" t="s">
        <v>13702</v>
      </c>
      <c r="T2787" s="52">
        <v>0</v>
      </c>
      <c r="U2787" s="22" t="s">
        <v>13703</v>
      </c>
      <c r="V2787" s="18" t="str">
        <f>+Sitio_Publico[[#This Row],[idcoleccion]]&amp;"-"&amp;Sitio_Publico[[#This Row],[id]]</f>
        <v>000-2786</v>
      </c>
      <c r="W2787" s="18">
        <f>+VLOOKUP(Sitio_Publico[[#This Row],[territorio]],Estructura!$AE$4:$AH$1067,4,0)</f>
        <v>30010202</v>
      </c>
      <c r="X2787" s="18" t="str">
        <f>+VLOOKUP(Sitio_Publico[[#This Row],[tema]],Estructura!$G$4:$J$532,4,0)</f>
        <v>T-2</v>
      </c>
      <c r="Y2787" s="18" t="str">
        <f>+VLOOKUP(Sitio_Publico[[#This Row],[contenido]],Estructura!$L$4:$O$473,4,0)</f>
        <v>C-15</v>
      </c>
      <c r="Z2787" s="18" t="str">
        <f>+VLOOKUP(Sitio_Publico[[#This Row],[Filtro Integrado]],Estructura!$U$4:$W$529,3,0)</f>
        <v>FI-0</v>
      </c>
      <c r="AA2787" s="18" t="str">
        <f>+VLOOKUP(Sitio_Publico[[#This Row],[Muestra]],Estructura!$Y$4:$AB$483,4,0)</f>
        <v>M-000161</v>
      </c>
    </row>
    <row r="2788" spans="1:27" ht="51" x14ac:dyDescent="0.3">
      <c r="A2788" s="16">
        <f t="shared" si="43"/>
        <v>2787</v>
      </c>
      <c r="B2788" s="47" t="s">
        <v>15118</v>
      </c>
      <c r="C2788" s="13" t="s">
        <v>10447</v>
      </c>
      <c r="D2788" s="13" t="s">
        <v>10448</v>
      </c>
      <c r="E2788" s="44">
        <v>8</v>
      </c>
      <c r="F2788" s="13" t="s">
        <v>10465</v>
      </c>
      <c r="G2788" s="23" t="s">
        <v>10450</v>
      </c>
      <c r="H2788" s="42" t="s">
        <v>457</v>
      </c>
      <c r="I2788" s="28" t="s">
        <v>371</v>
      </c>
      <c r="J2788" s="12" t="s">
        <v>393</v>
      </c>
      <c r="K2788" s="28" t="s">
        <v>10486</v>
      </c>
      <c r="L2788" s="12" t="s">
        <v>10452</v>
      </c>
      <c r="M2788" s="12" t="s">
        <v>10453</v>
      </c>
      <c r="N2788" s="12" t="s">
        <v>10454</v>
      </c>
      <c r="O2788" s="26" t="s">
        <v>13704</v>
      </c>
      <c r="P2788" s="26" t="s">
        <v>13705</v>
      </c>
      <c r="Q2788" s="25" t="s">
        <v>456</v>
      </c>
      <c r="R2788" s="26" t="s">
        <v>13706</v>
      </c>
      <c r="S2788" s="15" t="s">
        <v>13707</v>
      </c>
      <c r="T2788" s="52">
        <v>0</v>
      </c>
      <c r="U2788" s="22" t="s">
        <v>12130</v>
      </c>
      <c r="V2788" s="18" t="str">
        <f>+Sitio_Publico[[#This Row],[idcoleccion]]&amp;"-"&amp;Sitio_Publico[[#This Row],[id]]</f>
        <v>000-2787</v>
      </c>
      <c r="W2788" s="18">
        <f>+VLOOKUP(Sitio_Publico[[#This Row],[territorio]],Estructura!$AE$4:$AH$1067,4,0)</f>
        <v>20000008</v>
      </c>
      <c r="X2788" s="18" t="str">
        <f>+VLOOKUP(Sitio_Publico[[#This Row],[tema]],Estructura!$G$4:$J$532,4,0)</f>
        <v>T-1</v>
      </c>
      <c r="Y2788" s="18" t="str">
        <f>+VLOOKUP(Sitio_Publico[[#This Row],[contenido]],Estructura!$L$4:$O$473,4,0)</f>
        <v>C-15</v>
      </c>
      <c r="Z2788" s="18" t="str">
        <f>+VLOOKUP(Sitio_Publico[[#This Row],[Filtro Integrado]],Estructura!$U$4:$W$529,3,0)</f>
        <v>FI-0</v>
      </c>
      <c r="AA2788" s="18" t="str">
        <f>+VLOOKUP(Sitio_Publico[[#This Row],[Muestra]],Estructura!$Y$4:$AB$483,4,0)</f>
        <v>M-000161</v>
      </c>
    </row>
    <row r="2789" spans="1:27" ht="51" x14ac:dyDescent="0.3">
      <c r="A2789" s="16">
        <f t="shared" si="43"/>
        <v>2788</v>
      </c>
      <c r="B2789" s="47" t="s">
        <v>15118</v>
      </c>
      <c r="C2789" s="13" t="s">
        <v>10447</v>
      </c>
      <c r="D2789" s="13" t="s">
        <v>10448</v>
      </c>
      <c r="E2789" s="44">
        <v>8314</v>
      </c>
      <c r="F2789" s="13" t="s">
        <v>10449</v>
      </c>
      <c r="G2789" s="23" t="s">
        <v>10459</v>
      </c>
      <c r="H2789" s="42" t="s">
        <v>458</v>
      </c>
      <c r="I2789" s="28" t="s">
        <v>194</v>
      </c>
      <c r="J2789" s="12" t="s">
        <v>393</v>
      </c>
      <c r="K2789" s="28" t="s">
        <v>10459</v>
      </c>
      <c r="L2789" s="12" t="s">
        <v>10452</v>
      </c>
      <c r="M2789" s="12" t="s">
        <v>10453</v>
      </c>
      <c r="N2789" s="12" t="s">
        <v>10454</v>
      </c>
      <c r="O2789" s="26" t="s">
        <v>13708</v>
      </c>
      <c r="P2789" s="26" t="s">
        <v>13709</v>
      </c>
      <c r="Q2789" s="25" t="s">
        <v>456</v>
      </c>
      <c r="R2789" s="26" t="s">
        <v>13227</v>
      </c>
      <c r="S2789" s="15" t="s">
        <v>13710</v>
      </c>
      <c r="T2789" s="52">
        <v>0</v>
      </c>
      <c r="U2789" s="22" t="s">
        <v>12753</v>
      </c>
      <c r="V2789" s="18" t="str">
        <f>+Sitio_Publico[[#This Row],[idcoleccion]]&amp;"-"&amp;Sitio_Publico[[#This Row],[id]]</f>
        <v>000-2788</v>
      </c>
      <c r="W2789" s="18">
        <f>+VLOOKUP(Sitio_Publico[[#This Row],[territorio]],Estructura!$AE$4:$AH$1067,4,0)</f>
        <v>30008314</v>
      </c>
      <c r="X2789" s="18" t="str">
        <f>+VLOOKUP(Sitio_Publico[[#This Row],[tema]],Estructura!$G$4:$J$532,4,0)</f>
        <v>T-2</v>
      </c>
      <c r="Y2789" s="18" t="str">
        <f>+VLOOKUP(Sitio_Publico[[#This Row],[contenido]],Estructura!$L$4:$O$473,4,0)</f>
        <v>C-16</v>
      </c>
      <c r="Z2789" s="18" t="str">
        <f>+VLOOKUP(Sitio_Publico[[#This Row],[Filtro Integrado]],Estructura!$U$4:$W$529,3,0)</f>
        <v>FI-0</v>
      </c>
      <c r="AA2789" s="18" t="str">
        <f>+VLOOKUP(Sitio_Publico[[#This Row],[Muestra]],Estructura!$Y$4:$AB$483,4,0)</f>
        <v>M-000159</v>
      </c>
    </row>
    <row r="2790" spans="1:27" ht="51" x14ac:dyDescent="0.3">
      <c r="A2790" s="16">
        <f t="shared" si="43"/>
        <v>2789</v>
      </c>
      <c r="B2790" s="47" t="s">
        <v>15118</v>
      </c>
      <c r="C2790" s="13" t="s">
        <v>10447</v>
      </c>
      <c r="D2790" s="13" t="s">
        <v>10448</v>
      </c>
      <c r="E2790" s="44">
        <v>9114</v>
      </c>
      <c r="F2790" s="13" t="s">
        <v>10449</v>
      </c>
      <c r="G2790" s="23" t="s">
        <v>10450</v>
      </c>
      <c r="H2790" s="42" t="s">
        <v>458</v>
      </c>
      <c r="I2790" s="28" t="s">
        <v>229</v>
      </c>
      <c r="J2790" s="12" t="s">
        <v>393</v>
      </c>
      <c r="K2790" s="28" t="s">
        <v>10451</v>
      </c>
      <c r="L2790" s="12" t="s">
        <v>10452</v>
      </c>
      <c r="M2790" s="12" t="s">
        <v>10453</v>
      </c>
      <c r="N2790" s="12" t="s">
        <v>10454</v>
      </c>
      <c r="O2790" s="26" t="s">
        <v>13711</v>
      </c>
      <c r="P2790" s="26" t="s">
        <v>13712</v>
      </c>
      <c r="Q2790" s="25" t="s">
        <v>456</v>
      </c>
      <c r="R2790" s="26" t="s">
        <v>13713</v>
      </c>
      <c r="S2790" s="15" t="s">
        <v>13714</v>
      </c>
      <c r="T2790" s="52">
        <v>0</v>
      </c>
      <c r="U2790" s="22" t="s">
        <v>11985</v>
      </c>
      <c r="V2790" s="18" t="str">
        <f>+Sitio_Publico[[#This Row],[idcoleccion]]&amp;"-"&amp;Sitio_Publico[[#This Row],[id]]</f>
        <v>000-2789</v>
      </c>
      <c r="W2790" s="18">
        <f>+VLOOKUP(Sitio_Publico[[#This Row],[territorio]],Estructura!$AE$4:$AH$1067,4,0)</f>
        <v>30009114</v>
      </c>
      <c r="X2790" s="18" t="str">
        <f>+VLOOKUP(Sitio_Publico[[#This Row],[tema]],Estructura!$G$4:$J$532,4,0)</f>
        <v>T-2</v>
      </c>
      <c r="Y2790" s="18" t="str">
        <f>+VLOOKUP(Sitio_Publico[[#This Row],[contenido]],Estructura!$L$4:$O$473,4,0)</f>
        <v>C-15</v>
      </c>
      <c r="Z2790" s="18" t="str">
        <f>+VLOOKUP(Sitio_Publico[[#This Row],[Filtro Integrado]],Estructura!$U$4:$W$529,3,0)</f>
        <v>FI-0</v>
      </c>
      <c r="AA2790" s="18" t="str">
        <f>+VLOOKUP(Sitio_Publico[[#This Row],[Muestra]],Estructura!$Y$4:$AB$483,4,0)</f>
        <v>M-000158</v>
      </c>
    </row>
    <row r="2791" spans="1:27" ht="51" x14ac:dyDescent="0.3">
      <c r="A2791" s="16">
        <f t="shared" si="43"/>
        <v>2790</v>
      </c>
      <c r="B2791" s="47" t="s">
        <v>15118</v>
      </c>
      <c r="C2791" s="13" t="s">
        <v>10447</v>
      </c>
      <c r="D2791" s="13" t="s">
        <v>10448</v>
      </c>
      <c r="E2791" s="44">
        <v>9109</v>
      </c>
      <c r="F2791" s="13" t="s">
        <v>10449</v>
      </c>
      <c r="G2791" s="23" t="s">
        <v>10466</v>
      </c>
      <c r="H2791" s="42" t="s">
        <v>458</v>
      </c>
      <c r="I2791" s="28" t="s">
        <v>224</v>
      </c>
      <c r="J2791" s="12" t="s">
        <v>393</v>
      </c>
      <c r="K2791" s="28" t="s">
        <v>10492</v>
      </c>
      <c r="L2791" s="12" t="s">
        <v>10452</v>
      </c>
      <c r="M2791" s="12" t="s">
        <v>587</v>
      </c>
      <c r="N2791" s="12" t="s">
        <v>10454</v>
      </c>
      <c r="O2791" s="26" t="s">
        <v>13715</v>
      </c>
      <c r="P2791" s="26" t="s">
        <v>13716</v>
      </c>
      <c r="Q2791" s="25" t="s">
        <v>10495</v>
      </c>
      <c r="R2791" s="26" t="s">
        <v>13717</v>
      </c>
      <c r="S2791" s="15" t="s">
        <v>13718</v>
      </c>
      <c r="T2791" s="52">
        <v>0</v>
      </c>
      <c r="U2791" s="22" t="s">
        <v>10969</v>
      </c>
      <c r="V2791" s="18" t="str">
        <f>+Sitio_Publico[[#This Row],[idcoleccion]]&amp;"-"&amp;Sitio_Publico[[#This Row],[id]]</f>
        <v>000-2790</v>
      </c>
      <c r="W2791" s="18">
        <f>+VLOOKUP(Sitio_Publico[[#This Row],[territorio]],Estructura!$AE$4:$AH$1067,4,0)</f>
        <v>30009109</v>
      </c>
      <c r="X2791" s="18" t="str">
        <f>+VLOOKUP(Sitio_Publico[[#This Row],[tema]],Estructura!$G$4:$J$532,4,0)</f>
        <v>T-2</v>
      </c>
      <c r="Y2791" s="18" t="str">
        <f>+VLOOKUP(Sitio_Publico[[#This Row],[contenido]],Estructura!$L$4:$O$473,4,0)</f>
        <v>C-17</v>
      </c>
      <c r="Z2791" s="18" t="str">
        <f>+VLOOKUP(Sitio_Publico[[#This Row],[Filtro Integrado]],Estructura!$U$4:$W$529,3,0)</f>
        <v>FI-0</v>
      </c>
      <c r="AA2791" s="18" t="str">
        <f>+VLOOKUP(Sitio_Publico[[#This Row],[Muestra]],Estructura!$Y$4:$AB$483,4,0)</f>
        <v>M-000162</v>
      </c>
    </row>
    <row r="2792" spans="1:27" ht="51" x14ac:dyDescent="0.3">
      <c r="A2792" s="16">
        <f t="shared" si="43"/>
        <v>2791</v>
      </c>
      <c r="B2792" s="47" t="s">
        <v>15118</v>
      </c>
      <c r="C2792" s="13" t="s">
        <v>10447</v>
      </c>
      <c r="D2792" s="13" t="s">
        <v>10448</v>
      </c>
      <c r="E2792" s="44">
        <v>10205</v>
      </c>
      <c r="F2792" s="13" t="s">
        <v>10449</v>
      </c>
      <c r="G2792" s="23" t="s">
        <v>10450</v>
      </c>
      <c r="H2792" s="42" t="s">
        <v>458</v>
      </c>
      <c r="I2792" s="28" t="s">
        <v>261</v>
      </c>
      <c r="J2792" s="12" t="s">
        <v>393</v>
      </c>
      <c r="K2792" s="28" t="s">
        <v>10486</v>
      </c>
      <c r="L2792" s="12" t="s">
        <v>10452</v>
      </c>
      <c r="M2792" s="12" t="s">
        <v>10453</v>
      </c>
      <c r="N2792" s="12" t="s">
        <v>10454</v>
      </c>
      <c r="O2792" s="26" t="s">
        <v>13719</v>
      </c>
      <c r="P2792" s="26" t="s">
        <v>13720</v>
      </c>
      <c r="Q2792" s="25" t="s">
        <v>456</v>
      </c>
      <c r="R2792" s="26" t="s">
        <v>13721</v>
      </c>
      <c r="S2792" s="15" t="s">
        <v>13722</v>
      </c>
      <c r="T2792" s="52">
        <v>0</v>
      </c>
      <c r="U2792" s="22" t="s">
        <v>11413</v>
      </c>
      <c r="V2792" s="18" t="str">
        <f>+Sitio_Publico[[#This Row],[idcoleccion]]&amp;"-"&amp;Sitio_Publico[[#This Row],[id]]</f>
        <v>000-2791</v>
      </c>
      <c r="W2792" s="18">
        <f>+VLOOKUP(Sitio_Publico[[#This Row],[territorio]],Estructura!$AE$4:$AH$1067,4,0)</f>
        <v>30010205</v>
      </c>
      <c r="X2792" s="18" t="str">
        <f>+VLOOKUP(Sitio_Publico[[#This Row],[tema]],Estructura!$G$4:$J$532,4,0)</f>
        <v>T-2</v>
      </c>
      <c r="Y2792" s="18" t="str">
        <f>+VLOOKUP(Sitio_Publico[[#This Row],[contenido]],Estructura!$L$4:$O$473,4,0)</f>
        <v>C-15</v>
      </c>
      <c r="Z2792" s="18" t="str">
        <f>+VLOOKUP(Sitio_Publico[[#This Row],[Filtro Integrado]],Estructura!$U$4:$W$529,3,0)</f>
        <v>FI-0</v>
      </c>
      <c r="AA2792" s="18" t="str">
        <f>+VLOOKUP(Sitio_Publico[[#This Row],[Muestra]],Estructura!$Y$4:$AB$483,4,0)</f>
        <v>M-000161</v>
      </c>
    </row>
    <row r="2793" spans="1:27" ht="51" x14ac:dyDescent="0.3">
      <c r="A2793" s="16">
        <f t="shared" si="43"/>
        <v>2792</v>
      </c>
      <c r="B2793" s="47" t="s">
        <v>15118</v>
      </c>
      <c r="C2793" s="13" t="s">
        <v>10447</v>
      </c>
      <c r="D2793" s="13" t="s">
        <v>10448</v>
      </c>
      <c r="E2793" s="44">
        <v>10306</v>
      </c>
      <c r="F2793" s="13" t="s">
        <v>10449</v>
      </c>
      <c r="G2793" s="23" t="s">
        <v>10450</v>
      </c>
      <c r="H2793" s="42" t="s">
        <v>458</v>
      </c>
      <c r="I2793" s="28" t="s">
        <v>272</v>
      </c>
      <c r="J2793" s="12" t="s">
        <v>393</v>
      </c>
      <c r="K2793" s="28" t="s">
        <v>10486</v>
      </c>
      <c r="L2793" s="12" t="s">
        <v>10452</v>
      </c>
      <c r="M2793" s="12" t="s">
        <v>10453</v>
      </c>
      <c r="N2793" s="12" t="s">
        <v>10454</v>
      </c>
      <c r="O2793" s="26" t="s">
        <v>13723</v>
      </c>
      <c r="P2793" s="26" t="s">
        <v>13724</v>
      </c>
      <c r="Q2793" s="25" t="s">
        <v>456</v>
      </c>
      <c r="R2793" s="26" t="s">
        <v>13725</v>
      </c>
      <c r="S2793" s="15" t="s">
        <v>13726</v>
      </c>
      <c r="T2793" s="52">
        <v>0</v>
      </c>
      <c r="U2793" s="22" t="s">
        <v>13727</v>
      </c>
      <c r="V2793" s="18" t="str">
        <f>+Sitio_Publico[[#This Row],[idcoleccion]]&amp;"-"&amp;Sitio_Publico[[#This Row],[id]]</f>
        <v>000-2792</v>
      </c>
      <c r="W2793" s="18">
        <f>+VLOOKUP(Sitio_Publico[[#This Row],[territorio]],Estructura!$AE$4:$AH$1067,4,0)</f>
        <v>30010306</v>
      </c>
      <c r="X2793" s="18" t="str">
        <f>+VLOOKUP(Sitio_Publico[[#This Row],[tema]],Estructura!$G$4:$J$532,4,0)</f>
        <v>T-2</v>
      </c>
      <c r="Y2793" s="18" t="str">
        <f>+VLOOKUP(Sitio_Publico[[#This Row],[contenido]],Estructura!$L$4:$O$473,4,0)</f>
        <v>C-15</v>
      </c>
      <c r="Z2793" s="18" t="str">
        <f>+VLOOKUP(Sitio_Publico[[#This Row],[Filtro Integrado]],Estructura!$U$4:$W$529,3,0)</f>
        <v>FI-0</v>
      </c>
      <c r="AA2793" s="18" t="str">
        <f>+VLOOKUP(Sitio_Publico[[#This Row],[Muestra]],Estructura!$Y$4:$AB$483,4,0)</f>
        <v>M-000161</v>
      </c>
    </row>
    <row r="2794" spans="1:27" ht="40.799999999999997" x14ac:dyDescent="0.3">
      <c r="A2794" s="16">
        <f t="shared" si="43"/>
        <v>2793</v>
      </c>
      <c r="B2794" s="47" t="s">
        <v>15118</v>
      </c>
      <c r="C2794" s="13" t="s">
        <v>10447</v>
      </c>
      <c r="D2794" s="13" t="s">
        <v>10448</v>
      </c>
      <c r="E2794" s="44">
        <v>2101</v>
      </c>
      <c r="F2794" s="13" t="s">
        <v>10449</v>
      </c>
      <c r="G2794" s="23" t="s">
        <v>10473</v>
      </c>
      <c r="H2794" s="42" t="s">
        <v>458</v>
      </c>
      <c r="I2794" s="28" t="s">
        <v>15</v>
      </c>
      <c r="J2794" s="12" t="s">
        <v>393</v>
      </c>
      <c r="K2794" s="28" t="s">
        <v>10473</v>
      </c>
      <c r="L2794" s="12" t="s">
        <v>10452</v>
      </c>
      <c r="M2794" s="12" t="s">
        <v>10453</v>
      </c>
      <c r="N2794" s="12" t="s">
        <v>10454</v>
      </c>
      <c r="O2794" s="26" t="s">
        <v>13728</v>
      </c>
      <c r="P2794" s="26" t="s">
        <v>13729</v>
      </c>
      <c r="Q2794" s="25" t="s">
        <v>456</v>
      </c>
      <c r="R2794" s="26" t="s">
        <v>13730</v>
      </c>
      <c r="S2794" s="15" t="s">
        <v>13731</v>
      </c>
      <c r="T2794" s="52">
        <v>0</v>
      </c>
      <c r="U2794" s="22" t="s">
        <v>13732</v>
      </c>
      <c r="V2794" s="18" t="str">
        <f>+Sitio_Publico[[#This Row],[idcoleccion]]&amp;"-"&amp;Sitio_Publico[[#This Row],[id]]</f>
        <v>000-2793</v>
      </c>
      <c r="W2794" s="18">
        <f>+VLOOKUP(Sitio_Publico[[#This Row],[territorio]],Estructura!$AE$4:$AH$1067,4,0)</f>
        <v>30002101</v>
      </c>
      <c r="X2794" s="18" t="str">
        <f>+VLOOKUP(Sitio_Publico[[#This Row],[tema]],Estructura!$G$4:$J$532,4,0)</f>
        <v>T-2</v>
      </c>
      <c r="Y2794" s="18" t="str">
        <f>+VLOOKUP(Sitio_Publico[[#This Row],[contenido]],Estructura!$L$4:$O$473,4,0)</f>
        <v>C-18</v>
      </c>
      <c r="Z2794" s="18" t="str">
        <f>+VLOOKUP(Sitio_Publico[[#This Row],[Filtro Integrado]],Estructura!$U$4:$W$529,3,0)</f>
        <v>FI-0</v>
      </c>
      <c r="AA2794" s="18" t="str">
        <f>+VLOOKUP(Sitio_Publico[[#This Row],[Muestra]],Estructura!$Y$4:$AB$483,4,0)</f>
        <v>M-000160</v>
      </c>
    </row>
    <row r="2795" spans="1:27" ht="51" x14ac:dyDescent="0.3">
      <c r="A2795" s="16">
        <f t="shared" si="43"/>
        <v>2794</v>
      </c>
      <c r="B2795" s="47" t="s">
        <v>15118</v>
      </c>
      <c r="C2795" s="13" t="s">
        <v>10447</v>
      </c>
      <c r="D2795" s="13" t="s">
        <v>10448</v>
      </c>
      <c r="E2795" s="44">
        <v>16105</v>
      </c>
      <c r="F2795" s="13" t="s">
        <v>10449</v>
      </c>
      <c r="G2795" s="23" t="s">
        <v>10459</v>
      </c>
      <c r="H2795" s="42" t="s">
        <v>458</v>
      </c>
      <c r="I2795" s="28" t="s">
        <v>204</v>
      </c>
      <c r="J2795" s="12" t="s">
        <v>393</v>
      </c>
      <c r="K2795" s="28" t="s">
        <v>10459</v>
      </c>
      <c r="L2795" s="12" t="s">
        <v>10474</v>
      </c>
      <c r="M2795" s="12" t="s">
        <v>10453</v>
      </c>
      <c r="N2795" s="12" t="s">
        <v>10454</v>
      </c>
      <c r="O2795" s="26" t="s">
        <v>13733</v>
      </c>
      <c r="P2795" s="26" t="s">
        <v>13734</v>
      </c>
      <c r="Q2795" s="25" t="s">
        <v>10482</v>
      </c>
      <c r="R2795" s="26" t="s">
        <v>11255</v>
      </c>
      <c r="S2795" s="15" t="s">
        <v>13735</v>
      </c>
      <c r="T2795" s="52">
        <v>0</v>
      </c>
      <c r="U2795" s="22" t="s">
        <v>7669</v>
      </c>
      <c r="V2795" s="18" t="str">
        <f>+Sitio_Publico[[#This Row],[idcoleccion]]&amp;"-"&amp;Sitio_Publico[[#This Row],[id]]</f>
        <v>000-2794</v>
      </c>
      <c r="W2795" s="18">
        <f>+VLOOKUP(Sitio_Publico[[#This Row],[territorio]],Estructura!$AE$4:$AH$1067,4,0)</f>
        <v>30016105</v>
      </c>
      <c r="X2795" s="18" t="str">
        <f>+VLOOKUP(Sitio_Publico[[#This Row],[tema]],Estructura!$G$4:$J$532,4,0)</f>
        <v>T-2</v>
      </c>
      <c r="Y2795" s="18" t="str">
        <f>+VLOOKUP(Sitio_Publico[[#This Row],[contenido]],Estructura!$L$4:$O$473,4,0)</f>
        <v>C-16</v>
      </c>
      <c r="Z2795" s="18" t="str">
        <f>+VLOOKUP(Sitio_Publico[[#This Row],[Filtro Integrado]],Estructura!$U$4:$W$529,3,0)</f>
        <v>FI-0</v>
      </c>
      <c r="AA2795" s="18" t="str">
        <f>+VLOOKUP(Sitio_Publico[[#This Row],[Muestra]],Estructura!$Y$4:$AB$483,4,0)</f>
        <v>M-000159</v>
      </c>
    </row>
    <row r="2796" spans="1:27" ht="51" x14ac:dyDescent="0.3">
      <c r="A2796" s="16">
        <f t="shared" si="43"/>
        <v>2795</v>
      </c>
      <c r="B2796" s="47" t="s">
        <v>15118</v>
      </c>
      <c r="C2796" s="13" t="s">
        <v>10447</v>
      </c>
      <c r="D2796" s="13" t="s">
        <v>10448</v>
      </c>
      <c r="E2796" s="44">
        <v>5109</v>
      </c>
      <c r="F2796" s="13" t="s">
        <v>10449</v>
      </c>
      <c r="G2796" s="23" t="s">
        <v>10466</v>
      </c>
      <c r="H2796" s="42" t="s">
        <v>458</v>
      </c>
      <c r="I2796" s="28" t="s">
        <v>68</v>
      </c>
      <c r="J2796" s="12" t="s">
        <v>393</v>
      </c>
      <c r="K2796" s="28" t="s">
        <v>10492</v>
      </c>
      <c r="L2796" s="12" t="s">
        <v>10452</v>
      </c>
      <c r="M2796" s="12" t="s">
        <v>587</v>
      </c>
      <c r="N2796" s="12" t="s">
        <v>10454</v>
      </c>
      <c r="O2796" s="26" t="s">
        <v>13736</v>
      </c>
      <c r="P2796" s="26" t="s">
        <v>13737</v>
      </c>
      <c r="Q2796" s="25" t="s">
        <v>10495</v>
      </c>
      <c r="R2796" s="26" t="s">
        <v>13738</v>
      </c>
      <c r="S2796" s="15" t="s">
        <v>13739</v>
      </c>
      <c r="T2796" s="52">
        <v>0</v>
      </c>
      <c r="U2796" s="22" t="s">
        <v>12310</v>
      </c>
      <c r="V2796" s="18" t="str">
        <f>+Sitio_Publico[[#This Row],[idcoleccion]]&amp;"-"&amp;Sitio_Publico[[#This Row],[id]]</f>
        <v>000-2795</v>
      </c>
      <c r="W2796" s="18">
        <f>+VLOOKUP(Sitio_Publico[[#This Row],[territorio]],Estructura!$AE$4:$AH$1067,4,0)</f>
        <v>30005109</v>
      </c>
      <c r="X2796" s="18" t="str">
        <f>+VLOOKUP(Sitio_Publico[[#This Row],[tema]],Estructura!$G$4:$J$532,4,0)</f>
        <v>T-2</v>
      </c>
      <c r="Y2796" s="18" t="str">
        <f>+VLOOKUP(Sitio_Publico[[#This Row],[contenido]],Estructura!$L$4:$O$473,4,0)</f>
        <v>C-17</v>
      </c>
      <c r="Z2796" s="18" t="str">
        <f>+VLOOKUP(Sitio_Publico[[#This Row],[Filtro Integrado]],Estructura!$U$4:$W$529,3,0)</f>
        <v>FI-0</v>
      </c>
      <c r="AA2796" s="18" t="str">
        <f>+VLOOKUP(Sitio_Publico[[#This Row],[Muestra]],Estructura!$Y$4:$AB$483,4,0)</f>
        <v>M-000162</v>
      </c>
    </row>
    <row r="2797" spans="1:27" ht="40.799999999999997" x14ac:dyDescent="0.3">
      <c r="A2797" s="16">
        <f t="shared" si="43"/>
        <v>2796</v>
      </c>
      <c r="B2797" s="47" t="s">
        <v>15118</v>
      </c>
      <c r="C2797" s="13" t="s">
        <v>10447</v>
      </c>
      <c r="D2797" s="13" t="s">
        <v>10448</v>
      </c>
      <c r="E2797" s="44">
        <v>13129</v>
      </c>
      <c r="F2797" s="13" t="s">
        <v>10449</v>
      </c>
      <c r="G2797" s="23" t="s">
        <v>10473</v>
      </c>
      <c r="H2797" s="42" t="s">
        <v>458</v>
      </c>
      <c r="I2797" s="28" t="s">
        <v>324</v>
      </c>
      <c r="J2797" s="12" t="s">
        <v>393</v>
      </c>
      <c r="K2797" s="28" t="s">
        <v>10473</v>
      </c>
      <c r="L2797" s="12" t="s">
        <v>10452</v>
      </c>
      <c r="M2797" s="12" t="s">
        <v>10453</v>
      </c>
      <c r="N2797" s="12" t="s">
        <v>10454</v>
      </c>
      <c r="O2797" s="26" t="s">
        <v>13740</v>
      </c>
      <c r="P2797" s="26" t="s">
        <v>13741</v>
      </c>
      <c r="Q2797" s="25" t="s">
        <v>456</v>
      </c>
      <c r="R2797" s="26" t="s">
        <v>13589</v>
      </c>
      <c r="S2797" s="15" t="s">
        <v>13742</v>
      </c>
      <c r="T2797" s="52">
        <v>0</v>
      </c>
      <c r="U2797" s="22" t="s">
        <v>13743</v>
      </c>
      <c r="V2797" s="18" t="str">
        <f>+Sitio_Publico[[#This Row],[idcoleccion]]&amp;"-"&amp;Sitio_Publico[[#This Row],[id]]</f>
        <v>000-2796</v>
      </c>
      <c r="W2797" s="18">
        <f>+VLOOKUP(Sitio_Publico[[#This Row],[territorio]],Estructura!$AE$4:$AH$1067,4,0)</f>
        <v>30013129</v>
      </c>
      <c r="X2797" s="18" t="str">
        <f>+VLOOKUP(Sitio_Publico[[#This Row],[tema]],Estructura!$G$4:$J$532,4,0)</f>
        <v>T-2</v>
      </c>
      <c r="Y2797" s="18" t="str">
        <f>+VLOOKUP(Sitio_Publico[[#This Row],[contenido]],Estructura!$L$4:$O$473,4,0)</f>
        <v>C-18</v>
      </c>
      <c r="Z2797" s="18" t="str">
        <f>+VLOOKUP(Sitio_Publico[[#This Row],[Filtro Integrado]],Estructura!$U$4:$W$529,3,0)</f>
        <v>FI-0</v>
      </c>
      <c r="AA2797" s="18" t="str">
        <f>+VLOOKUP(Sitio_Publico[[#This Row],[Muestra]],Estructura!$Y$4:$AB$483,4,0)</f>
        <v>M-000160</v>
      </c>
    </row>
    <row r="2798" spans="1:27" ht="51" x14ac:dyDescent="0.3">
      <c r="A2798" s="16">
        <f t="shared" si="43"/>
        <v>2797</v>
      </c>
      <c r="B2798" s="47" t="s">
        <v>15118</v>
      </c>
      <c r="C2798" s="13" t="s">
        <v>10447</v>
      </c>
      <c r="D2798" s="13" t="s">
        <v>10448</v>
      </c>
      <c r="E2798" s="44">
        <v>2101</v>
      </c>
      <c r="F2798" s="13" t="s">
        <v>10449</v>
      </c>
      <c r="G2798" s="23" t="s">
        <v>10459</v>
      </c>
      <c r="H2798" s="42" t="s">
        <v>458</v>
      </c>
      <c r="I2798" s="28" t="s">
        <v>15</v>
      </c>
      <c r="J2798" s="12" t="s">
        <v>393</v>
      </c>
      <c r="K2798" s="28" t="s">
        <v>10459</v>
      </c>
      <c r="L2798" s="12" t="s">
        <v>10474</v>
      </c>
      <c r="M2798" s="12" t="s">
        <v>10453</v>
      </c>
      <c r="N2798" s="12" t="s">
        <v>10454</v>
      </c>
      <c r="O2798" s="26" t="s">
        <v>13744</v>
      </c>
      <c r="P2798" s="26" t="s">
        <v>13745</v>
      </c>
      <c r="Q2798" s="25" t="s">
        <v>10482</v>
      </c>
      <c r="R2798" s="26" t="s">
        <v>13746</v>
      </c>
      <c r="S2798" s="15" t="s">
        <v>13747</v>
      </c>
      <c r="T2798" s="52">
        <v>0</v>
      </c>
      <c r="U2798" s="22" t="s">
        <v>11702</v>
      </c>
      <c r="V2798" s="18" t="str">
        <f>+Sitio_Publico[[#This Row],[idcoleccion]]&amp;"-"&amp;Sitio_Publico[[#This Row],[id]]</f>
        <v>000-2797</v>
      </c>
      <c r="W2798" s="18">
        <f>+VLOOKUP(Sitio_Publico[[#This Row],[territorio]],Estructura!$AE$4:$AH$1067,4,0)</f>
        <v>30002101</v>
      </c>
      <c r="X2798" s="18" t="str">
        <f>+VLOOKUP(Sitio_Publico[[#This Row],[tema]],Estructura!$G$4:$J$532,4,0)</f>
        <v>T-2</v>
      </c>
      <c r="Y2798" s="18" t="str">
        <f>+VLOOKUP(Sitio_Publico[[#This Row],[contenido]],Estructura!$L$4:$O$473,4,0)</f>
        <v>C-16</v>
      </c>
      <c r="Z2798" s="18" t="str">
        <f>+VLOOKUP(Sitio_Publico[[#This Row],[Filtro Integrado]],Estructura!$U$4:$W$529,3,0)</f>
        <v>FI-0</v>
      </c>
      <c r="AA2798" s="18" t="str">
        <f>+VLOOKUP(Sitio_Publico[[#This Row],[Muestra]],Estructura!$Y$4:$AB$483,4,0)</f>
        <v>M-000159</v>
      </c>
    </row>
    <row r="2799" spans="1:27" ht="40.799999999999997" x14ac:dyDescent="0.3">
      <c r="A2799" s="16">
        <f t="shared" si="43"/>
        <v>2798</v>
      </c>
      <c r="B2799" s="47" t="s">
        <v>15118</v>
      </c>
      <c r="C2799" s="13" t="s">
        <v>10447</v>
      </c>
      <c r="D2799" s="13" t="s">
        <v>10448</v>
      </c>
      <c r="E2799" s="44">
        <v>5603</v>
      </c>
      <c r="F2799" s="13" t="s">
        <v>10449</v>
      </c>
      <c r="G2799" s="23" t="s">
        <v>10473</v>
      </c>
      <c r="H2799" s="42" t="s">
        <v>458</v>
      </c>
      <c r="I2799" s="28" t="s">
        <v>86</v>
      </c>
      <c r="J2799" s="12" t="s">
        <v>393</v>
      </c>
      <c r="K2799" s="28" t="s">
        <v>10473</v>
      </c>
      <c r="L2799" s="12" t="s">
        <v>10452</v>
      </c>
      <c r="M2799" s="12" t="s">
        <v>10453</v>
      </c>
      <c r="N2799" s="12" t="s">
        <v>10454</v>
      </c>
      <c r="O2799" s="26" t="s">
        <v>13748</v>
      </c>
      <c r="P2799" s="26" t="s">
        <v>13749</v>
      </c>
      <c r="Q2799" s="25" t="s">
        <v>456</v>
      </c>
      <c r="R2799" s="26" t="s">
        <v>12216</v>
      </c>
      <c r="S2799" s="15" t="s">
        <v>13750</v>
      </c>
      <c r="T2799" s="52">
        <v>0</v>
      </c>
      <c r="U2799" s="22" t="s">
        <v>13751</v>
      </c>
      <c r="V2799" s="18" t="str">
        <f>+Sitio_Publico[[#This Row],[idcoleccion]]&amp;"-"&amp;Sitio_Publico[[#This Row],[id]]</f>
        <v>000-2798</v>
      </c>
      <c r="W2799" s="18">
        <f>+VLOOKUP(Sitio_Publico[[#This Row],[territorio]],Estructura!$AE$4:$AH$1067,4,0)</f>
        <v>30005603</v>
      </c>
      <c r="X2799" s="18" t="str">
        <f>+VLOOKUP(Sitio_Publico[[#This Row],[tema]],Estructura!$G$4:$J$532,4,0)</f>
        <v>T-2</v>
      </c>
      <c r="Y2799" s="18" t="str">
        <f>+VLOOKUP(Sitio_Publico[[#This Row],[contenido]],Estructura!$L$4:$O$473,4,0)</f>
        <v>C-18</v>
      </c>
      <c r="Z2799" s="18" t="str">
        <f>+VLOOKUP(Sitio_Publico[[#This Row],[Filtro Integrado]],Estructura!$U$4:$W$529,3,0)</f>
        <v>FI-0</v>
      </c>
      <c r="AA2799" s="18" t="str">
        <f>+VLOOKUP(Sitio_Publico[[#This Row],[Muestra]],Estructura!$Y$4:$AB$483,4,0)</f>
        <v>M-000160</v>
      </c>
    </row>
    <row r="2800" spans="1:27" ht="51" x14ac:dyDescent="0.3">
      <c r="A2800" s="16">
        <f t="shared" si="43"/>
        <v>2799</v>
      </c>
      <c r="B2800" s="47" t="s">
        <v>15118</v>
      </c>
      <c r="C2800" s="13" t="s">
        <v>10447</v>
      </c>
      <c r="D2800" s="13" t="s">
        <v>10448</v>
      </c>
      <c r="E2800" s="44">
        <v>16206</v>
      </c>
      <c r="F2800" s="13" t="s">
        <v>10449</v>
      </c>
      <c r="G2800" s="23" t="s">
        <v>10459</v>
      </c>
      <c r="H2800" s="42" t="s">
        <v>458</v>
      </c>
      <c r="I2800" s="28" t="s">
        <v>209</v>
      </c>
      <c r="J2800" s="12" t="s">
        <v>393</v>
      </c>
      <c r="K2800" s="28" t="s">
        <v>10459</v>
      </c>
      <c r="L2800" s="12" t="s">
        <v>10452</v>
      </c>
      <c r="M2800" s="12" t="s">
        <v>10453</v>
      </c>
      <c r="N2800" s="12" t="s">
        <v>10454</v>
      </c>
      <c r="O2800" s="26" t="s">
        <v>13752</v>
      </c>
      <c r="P2800" s="26" t="s">
        <v>13753</v>
      </c>
      <c r="Q2800" s="25" t="s">
        <v>456</v>
      </c>
      <c r="R2800" s="26" t="s">
        <v>13754</v>
      </c>
      <c r="S2800" s="15" t="s">
        <v>13755</v>
      </c>
      <c r="T2800" s="52">
        <v>0</v>
      </c>
      <c r="U2800" s="22" t="s">
        <v>7350</v>
      </c>
      <c r="V2800" s="18" t="str">
        <f>+Sitio_Publico[[#This Row],[idcoleccion]]&amp;"-"&amp;Sitio_Publico[[#This Row],[id]]</f>
        <v>000-2799</v>
      </c>
      <c r="W2800" s="18">
        <f>+VLOOKUP(Sitio_Publico[[#This Row],[territorio]],Estructura!$AE$4:$AH$1067,4,0)</f>
        <v>30016206</v>
      </c>
      <c r="X2800" s="18" t="str">
        <f>+VLOOKUP(Sitio_Publico[[#This Row],[tema]],Estructura!$G$4:$J$532,4,0)</f>
        <v>T-2</v>
      </c>
      <c r="Y2800" s="18" t="str">
        <f>+VLOOKUP(Sitio_Publico[[#This Row],[contenido]],Estructura!$L$4:$O$473,4,0)</f>
        <v>C-16</v>
      </c>
      <c r="Z2800" s="18" t="str">
        <f>+VLOOKUP(Sitio_Publico[[#This Row],[Filtro Integrado]],Estructura!$U$4:$W$529,3,0)</f>
        <v>FI-0</v>
      </c>
      <c r="AA2800" s="18" t="str">
        <f>+VLOOKUP(Sitio_Publico[[#This Row],[Muestra]],Estructura!$Y$4:$AB$483,4,0)</f>
        <v>M-000159</v>
      </c>
    </row>
    <row r="2801" spans="1:27" ht="51" x14ac:dyDescent="0.3">
      <c r="A2801" s="16">
        <f t="shared" si="43"/>
        <v>2800</v>
      </c>
      <c r="B2801" s="47" t="s">
        <v>15118</v>
      </c>
      <c r="C2801" s="13" t="s">
        <v>10447</v>
      </c>
      <c r="D2801" s="13" t="s">
        <v>10448</v>
      </c>
      <c r="E2801" s="44">
        <v>6113</v>
      </c>
      <c r="F2801" s="13" t="s">
        <v>10449</v>
      </c>
      <c r="G2801" s="23" t="s">
        <v>10459</v>
      </c>
      <c r="H2801" s="42" t="s">
        <v>458</v>
      </c>
      <c r="I2801" s="28" t="s">
        <v>112</v>
      </c>
      <c r="J2801" s="12" t="s">
        <v>393</v>
      </c>
      <c r="K2801" s="28" t="s">
        <v>10459</v>
      </c>
      <c r="L2801" s="12" t="s">
        <v>10452</v>
      </c>
      <c r="M2801" s="12" t="s">
        <v>10453</v>
      </c>
      <c r="N2801" s="12" t="s">
        <v>10454</v>
      </c>
      <c r="O2801" s="26" t="s">
        <v>13756</v>
      </c>
      <c r="P2801" s="26" t="s">
        <v>13757</v>
      </c>
      <c r="Q2801" s="25" t="s">
        <v>456</v>
      </c>
      <c r="R2801" s="26" t="s">
        <v>11420</v>
      </c>
      <c r="S2801" s="15" t="s">
        <v>13758</v>
      </c>
      <c r="T2801" s="52">
        <v>0</v>
      </c>
      <c r="U2801" s="22" t="s">
        <v>11422</v>
      </c>
      <c r="V2801" s="18" t="str">
        <f>+Sitio_Publico[[#This Row],[idcoleccion]]&amp;"-"&amp;Sitio_Publico[[#This Row],[id]]</f>
        <v>000-2800</v>
      </c>
      <c r="W2801" s="18">
        <f>+VLOOKUP(Sitio_Publico[[#This Row],[territorio]],Estructura!$AE$4:$AH$1067,4,0)</f>
        <v>30006113</v>
      </c>
      <c r="X2801" s="18" t="str">
        <f>+VLOOKUP(Sitio_Publico[[#This Row],[tema]],Estructura!$G$4:$J$532,4,0)</f>
        <v>T-2</v>
      </c>
      <c r="Y2801" s="18" t="str">
        <f>+VLOOKUP(Sitio_Publico[[#This Row],[contenido]],Estructura!$L$4:$O$473,4,0)</f>
        <v>C-16</v>
      </c>
      <c r="Z2801" s="18" t="str">
        <f>+VLOOKUP(Sitio_Publico[[#This Row],[Filtro Integrado]],Estructura!$U$4:$W$529,3,0)</f>
        <v>FI-0</v>
      </c>
      <c r="AA2801" s="18" t="str">
        <f>+VLOOKUP(Sitio_Publico[[#This Row],[Muestra]],Estructura!$Y$4:$AB$483,4,0)</f>
        <v>M-000159</v>
      </c>
    </row>
    <row r="2802" spans="1:27" ht="51" x14ac:dyDescent="0.3">
      <c r="A2802" s="16">
        <f t="shared" si="43"/>
        <v>2801</v>
      </c>
      <c r="B2802" s="47" t="s">
        <v>15118</v>
      </c>
      <c r="C2802" s="13" t="s">
        <v>10447</v>
      </c>
      <c r="D2802" s="13" t="s">
        <v>10448</v>
      </c>
      <c r="E2802" s="44">
        <v>11</v>
      </c>
      <c r="F2802" s="13" t="s">
        <v>10465</v>
      </c>
      <c r="G2802" s="23" t="s">
        <v>10466</v>
      </c>
      <c r="H2802" s="42" t="s">
        <v>457</v>
      </c>
      <c r="I2802" s="28" t="s">
        <v>374</v>
      </c>
      <c r="J2802" s="12" t="s">
        <v>393</v>
      </c>
      <c r="K2802" s="28" t="s">
        <v>10829</v>
      </c>
      <c r="L2802" s="12" t="s">
        <v>10452</v>
      </c>
      <c r="M2802" s="12" t="s">
        <v>587</v>
      </c>
      <c r="N2802" s="12" t="s">
        <v>10454</v>
      </c>
      <c r="O2802" s="26" t="s">
        <v>13759</v>
      </c>
      <c r="P2802" s="26" t="s">
        <v>13760</v>
      </c>
      <c r="Q2802" s="25" t="s">
        <v>10495</v>
      </c>
      <c r="R2802" s="26" t="s">
        <v>13761</v>
      </c>
      <c r="S2802" s="15" t="s">
        <v>13762</v>
      </c>
      <c r="T2802" s="52">
        <v>0</v>
      </c>
      <c r="U2802" s="22" t="s">
        <v>13338</v>
      </c>
      <c r="V2802" s="18" t="str">
        <f>+Sitio_Publico[[#This Row],[idcoleccion]]&amp;"-"&amp;Sitio_Publico[[#This Row],[id]]</f>
        <v>000-2801</v>
      </c>
      <c r="W2802" s="18">
        <f>+VLOOKUP(Sitio_Publico[[#This Row],[territorio]],Estructura!$AE$4:$AH$1067,4,0)</f>
        <v>20000011</v>
      </c>
      <c r="X2802" s="18" t="str">
        <f>+VLOOKUP(Sitio_Publico[[#This Row],[tema]],Estructura!$G$4:$J$532,4,0)</f>
        <v>T-1</v>
      </c>
      <c r="Y2802" s="18" t="str">
        <f>+VLOOKUP(Sitio_Publico[[#This Row],[contenido]],Estructura!$L$4:$O$473,4,0)</f>
        <v>C-17</v>
      </c>
      <c r="Z2802" s="18" t="str">
        <f>+VLOOKUP(Sitio_Publico[[#This Row],[Filtro Integrado]],Estructura!$U$4:$W$529,3,0)</f>
        <v>FI-0</v>
      </c>
      <c r="AA2802" s="18" t="str">
        <f>+VLOOKUP(Sitio_Publico[[#This Row],[Muestra]],Estructura!$Y$4:$AB$483,4,0)</f>
        <v>M-000163</v>
      </c>
    </row>
    <row r="2803" spans="1:27" ht="51" x14ac:dyDescent="0.3">
      <c r="A2803" s="16">
        <f t="shared" si="43"/>
        <v>2802</v>
      </c>
      <c r="B2803" s="47" t="s">
        <v>15118</v>
      </c>
      <c r="C2803" s="13" t="s">
        <v>10447</v>
      </c>
      <c r="D2803" s="13" t="s">
        <v>10448</v>
      </c>
      <c r="E2803" s="44">
        <v>9117</v>
      </c>
      <c r="F2803" s="13" t="s">
        <v>10449</v>
      </c>
      <c r="G2803" s="23" t="s">
        <v>10459</v>
      </c>
      <c r="H2803" s="42" t="s">
        <v>458</v>
      </c>
      <c r="I2803" s="28" t="s">
        <v>232</v>
      </c>
      <c r="J2803" s="12" t="s">
        <v>393</v>
      </c>
      <c r="K2803" s="28" t="s">
        <v>10459</v>
      </c>
      <c r="L2803" s="12" t="s">
        <v>10452</v>
      </c>
      <c r="M2803" s="12" t="s">
        <v>10453</v>
      </c>
      <c r="N2803" s="12" t="s">
        <v>10454</v>
      </c>
      <c r="O2803" s="26" t="s">
        <v>13763</v>
      </c>
      <c r="P2803" s="26" t="s">
        <v>13764</v>
      </c>
      <c r="Q2803" s="25" t="s">
        <v>456</v>
      </c>
      <c r="R2803" s="26" t="s">
        <v>13539</v>
      </c>
      <c r="S2803" s="15" t="s">
        <v>13765</v>
      </c>
      <c r="T2803" s="52">
        <v>0</v>
      </c>
      <c r="U2803" s="22" t="s">
        <v>13541</v>
      </c>
      <c r="V2803" s="18" t="str">
        <f>+Sitio_Publico[[#This Row],[idcoleccion]]&amp;"-"&amp;Sitio_Publico[[#This Row],[id]]</f>
        <v>000-2802</v>
      </c>
      <c r="W2803" s="18">
        <f>+VLOOKUP(Sitio_Publico[[#This Row],[territorio]],Estructura!$AE$4:$AH$1067,4,0)</f>
        <v>30009117</v>
      </c>
      <c r="X2803" s="18" t="str">
        <f>+VLOOKUP(Sitio_Publico[[#This Row],[tema]],Estructura!$G$4:$J$532,4,0)</f>
        <v>T-2</v>
      </c>
      <c r="Y2803" s="18" t="str">
        <f>+VLOOKUP(Sitio_Publico[[#This Row],[contenido]],Estructura!$L$4:$O$473,4,0)</f>
        <v>C-16</v>
      </c>
      <c r="Z2803" s="18" t="str">
        <f>+VLOOKUP(Sitio_Publico[[#This Row],[Filtro Integrado]],Estructura!$U$4:$W$529,3,0)</f>
        <v>FI-0</v>
      </c>
      <c r="AA2803" s="18" t="str">
        <f>+VLOOKUP(Sitio_Publico[[#This Row],[Muestra]],Estructura!$Y$4:$AB$483,4,0)</f>
        <v>M-000159</v>
      </c>
    </row>
    <row r="2804" spans="1:27" ht="40.799999999999997" x14ac:dyDescent="0.3">
      <c r="A2804" s="16">
        <f t="shared" si="43"/>
        <v>2803</v>
      </c>
      <c r="B2804" s="47" t="s">
        <v>15118</v>
      </c>
      <c r="C2804" s="13" t="s">
        <v>10447</v>
      </c>
      <c r="D2804" s="13" t="s">
        <v>10448</v>
      </c>
      <c r="E2804" s="44">
        <v>8203</v>
      </c>
      <c r="F2804" s="13" t="s">
        <v>10449</v>
      </c>
      <c r="G2804" s="23" t="s">
        <v>10473</v>
      </c>
      <c r="H2804" s="42" t="s">
        <v>458</v>
      </c>
      <c r="I2804" s="28" t="s">
        <v>176</v>
      </c>
      <c r="J2804" s="12" t="s">
        <v>393</v>
      </c>
      <c r="K2804" s="28" t="s">
        <v>10473</v>
      </c>
      <c r="L2804" s="12" t="s">
        <v>10474</v>
      </c>
      <c r="M2804" s="12" t="s">
        <v>10453</v>
      </c>
      <c r="N2804" s="12" t="s">
        <v>10454</v>
      </c>
      <c r="O2804" s="26" t="s">
        <v>13766</v>
      </c>
      <c r="P2804" s="26" t="s">
        <v>13767</v>
      </c>
      <c r="Q2804" s="25" t="s">
        <v>10495</v>
      </c>
      <c r="R2804" s="26" t="s">
        <v>12203</v>
      </c>
      <c r="S2804" s="15" t="s">
        <v>13768</v>
      </c>
      <c r="T2804" s="52">
        <v>0</v>
      </c>
      <c r="U2804" s="22" t="s">
        <v>10908</v>
      </c>
      <c r="V2804" s="18" t="str">
        <f>+Sitio_Publico[[#This Row],[idcoleccion]]&amp;"-"&amp;Sitio_Publico[[#This Row],[id]]</f>
        <v>000-2803</v>
      </c>
      <c r="W2804" s="18">
        <f>+VLOOKUP(Sitio_Publico[[#This Row],[territorio]],Estructura!$AE$4:$AH$1067,4,0)</f>
        <v>30008203</v>
      </c>
      <c r="X2804" s="18" t="str">
        <f>+VLOOKUP(Sitio_Publico[[#This Row],[tema]],Estructura!$G$4:$J$532,4,0)</f>
        <v>T-2</v>
      </c>
      <c r="Y2804" s="18" t="str">
        <f>+VLOOKUP(Sitio_Publico[[#This Row],[contenido]],Estructura!$L$4:$O$473,4,0)</f>
        <v>C-18</v>
      </c>
      <c r="Z2804" s="18" t="str">
        <f>+VLOOKUP(Sitio_Publico[[#This Row],[Filtro Integrado]],Estructura!$U$4:$W$529,3,0)</f>
        <v>FI-0</v>
      </c>
      <c r="AA2804" s="18" t="str">
        <f>+VLOOKUP(Sitio_Publico[[#This Row],[Muestra]],Estructura!$Y$4:$AB$483,4,0)</f>
        <v>M-000160</v>
      </c>
    </row>
    <row r="2805" spans="1:27" ht="51" x14ac:dyDescent="0.3">
      <c r="A2805" s="16">
        <f t="shared" si="43"/>
        <v>2804</v>
      </c>
      <c r="B2805" s="47" t="s">
        <v>15118</v>
      </c>
      <c r="C2805" s="13" t="s">
        <v>10447</v>
      </c>
      <c r="D2805" s="13" t="s">
        <v>10448</v>
      </c>
      <c r="E2805" s="44">
        <v>7302</v>
      </c>
      <c r="F2805" s="13" t="s">
        <v>10449</v>
      </c>
      <c r="G2805" s="23" t="s">
        <v>10466</v>
      </c>
      <c r="H2805" s="42" t="s">
        <v>458</v>
      </c>
      <c r="I2805" s="28" t="s">
        <v>146</v>
      </c>
      <c r="J2805" s="12" t="s">
        <v>393</v>
      </c>
      <c r="K2805" s="28" t="s">
        <v>10492</v>
      </c>
      <c r="L2805" s="12" t="s">
        <v>10452</v>
      </c>
      <c r="M2805" s="12" t="s">
        <v>587</v>
      </c>
      <c r="N2805" s="12" t="s">
        <v>10454</v>
      </c>
      <c r="O2805" s="26" t="s">
        <v>13769</v>
      </c>
      <c r="P2805" s="26" t="s">
        <v>13770</v>
      </c>
      <c r="Q2805" s="25" t="s">
        <v>10495</v>
      </c>
      <c r="R2805" s="26" t="s">
        <v>13771</v>
      </c>
      <c r="S2805" s="15" t="s">
        <v>13772</v>
      </c>
      <c r="T2805" s="52">
        <v>0</v>
      </c>
      <c r="U2805" s="22" t="s">
        <v>11319</v>
      </c>
      <c r="V2805" s="18" t="str">
        <f>+Sitio_Publico[[#This Row],[idcoleccion]]&amp;"-"&amp;Sitio_Publico[[#This Row],[id]]</f>
        <v>000-2804</v>
      </c>
      <c r="W2805" s="18">
        <f>+VLOOKUP(Sitio_Publico[[#This Row],[territorio]],Estructura!$AE$4:$AH$1067,4,0)</f>
        <v>30007302</v>
      </c>
      <c r="X2805" s="18" t="str">
        <f>+VLOOKUP(Sitio_Publico[[#This Row],[tema]],Estructura!$G$4:$J$532,4,0)</f>
        <v>T-2</v>
      </c>
      <c r="Y2805" s="18" t="str">
        <f>+VLOOKUP(Sitio_Publico[[#This Row],[contenido]],Estructura!$L$4:$O$473,4,0)</f>
        <v>C-17</v>
      </c>
      <c r="Z2805" s="18" t="str">
        <f>+VLOOKUP(Sitio_Publico[[#This Row],[Filtro Integrado]],Estructura!$U$4:$W$529,3,0)</f>
        <v>FI-0</v>
      </c>
      <c r="AA2805" s="18" t="str">
        <f>+VLOOKUP(Sitio_Publico[[#This Row],[Muestra]],Estructura!$Y$4:$AB$483,4,0)</f>
        <v>M-000162</v>
      </c>
    </row>
    <row r="2806" spans="1:27" ht="40.799999999999997" x14ac:dyDescent="0.3">
      <c r="A2806" s="16">
        <f t="shared" si="43"/>
        <v>2805</v>
      </c>
      <c r="B2806" s="47" t="s">
        <v>15118</v>
      </c>
      <c r="C2806" s="13" t="s">
        <v>10447</v>
      </c>
      <c r="D2806" s="13" t="s">
        <v>10448</v>
      </c>
      <c r="E2806" s="44">
        <v>8105</v>
      </c>
      <c r="F2806" s="13" t="s">
        <v>10449</v>
      </c>
      <c r="G2806" s="23" t="s">
        <v>10473</v>
      </c>
      <c r="H2806" s="42" t="s">
        <v>458</v>
      </c>
      <c r="I2806" s="28" t="s">
        <v>166</v>
      </c>
      <c r="J2806" s="12" t="s">
        <v>393</v>
      </c>
      <c r="K2806" s="28" t="s">
        <v>10473</v>
      </c>
      <c r="L2806" s="12" t="s">
        <v>10452</v>
      </c>
      <c r="M2806" s="12" t="s">
        <v>10453</v>
      </c>
      <c r="N2806" s="12" t="s">
        <v>10454</v>
      </c>
      <c r="O2806" s="26" t="s">
        <v>13773</v>
      </c>
      <c r="P2806" s="26" t="s">
        <v>13774</v>
      </c>
      <c r="Q2806" s="25" t="s">
        <v>456</v>
      </c>
      <c r="R2806" s="26" t="s">
        <v>13775</v>
      </c>
      <c r="S2806" s="15" t="s">
        <v>13776</v>
      </c>
      <c r="T2806" s="52">
        <v>0</v>
      </c>
      <c r="U2806" s="22" t="s">
        <v>12395</v>
      </c>
      <c r="V2806" s="18" t="str">
        <f>+Sitio_Publico[[#This Row],[idcoleccion]]&amp;"-"&amp;Sitio_Publico[[#This Row],[id]]</f>
        <v>000-2805</v>
      </c>
      <c r="W2806" s="18">
        <f>+VLOOKUP(Sitio_Publico[[#This Row],[territorio]],Estructura!$AE$4:$AH$1067,4,0)</f>
        <v>30008105</v>
      </c>
      <c r="X2806" s="18" t="str">
        <f>+VLOOKUP(Sitio_Publico[[#This Row],[tema]],Estructura!$G$4:$J$532,4,0)</f>
        <v>T-2</v>
      </c>
      <c r="Y2806" s="18" t="str">
        <f>+VLOOKUP(Sitio_Publico[[#This Row],[contenido]],Estructura!$L$4:$O$473,4,0)</f>
        <v>C-18</v>
      </c>
      <c r="Z2806" s="18" t="str">
        <f>+VLOOKUP(Sitio_Publico[[#This Row],[Filtro Integrado]],Estructura!$U$4:$W$529,3,0)</f>
        <v>FI-0</v>
      </c>
      <c r="AA2806" s="18" t="str">
        <f>+VLOOKUP(Sitio_Publico[[#This Row],[Muestra]],Estructura!$Y$4:$AB$483,4,0)</f>
        <v>M-000160</v>
      </c>
    </row>
    <row r="2807" spans="1:27" ht="40.799999999999997" x14ac:dyDescent="0.3">
      <c r="A2807" s="16">
        <f t="shared" si="43"/>
        <v>2806</v>
      </c>
      <c r="B2807" s="47" t="s">
        <v>15118</v>
      </c>
      <c r="C2807" s="13" t="s">
        <v>10447</v>
      </c>
      <c r="D2807" s="13" t="s">
        <v>10448</v>
      </c>
      <c r="E2807" s="44">
        <v>16106</v>
      </c>
      <c r="F2807" s="13" t="s">
        <v>10449</v>
      </c>
      <c r="G2807" s="23" t="s">
        <v>10473</v>
      </c>
      <c r="H2807" s="42" t="s">
        <v>458</v>
      </c>
      <c r="I2807" s="28" t="s">
        <v>205</v>
      </c>
      <c r="J2807" s="12" t="s">
        <v>393</v>
      </c>
      <c r="K2807" s="28" t="s">
        <v>10473</v>
      </c>
      <c r="L2807" s="12" t="s">
        <v>10474</v>
      </c>
      <c r="M2807" s="12" t="s">
        <v>10453</v>
      </c>
      <c r="N2807" s="12" t="s">
        <v>10454</v>
      </c>
      <c r="O2807" s="26" t="s">
        <v>13777</v>
      </c>
      <c r="P2807" s="26" t="s">
        <v>13778</v>
      </c>
      <c r="Q2807" s="25" t="s">
        <v>10495</v>
      </c>
      <c r="R2807" s="26" t="s">
        <v>13779</v>
      </c>
      <c r="S2807" s="15" t="s">
        <v>13780</v>
      </c>
      <c r="T2807" s="52">
        <v>0</v>
      </c>
      <c r="U2807" s="22" t="s">
        <v>7491</v>
      </c>
      <c r="V2807" s="18" t="str">
        <f>+Sitio_Publico[[#This Row],[idcoleccion]]&amp;"-"&amp;Sitio_Publico[[#This Row],[id]]</f>
        <v>000-2806</v>
      </c>
      <c r="W2807" s="18">
        <f>+VLOOKUP(Sitio_Publico[[#This Row],[territorio]],Estructura!$AE$4:$AH$1067,4,0)</f>
        <v>30016106</v>
      </c>
      <c r="X2807" s="18" t="str">
        <f>+VLOOKUP(Sitio_Publico[[#This Row],[tema]],Estructura!$G$4:$J$532,4,0)</f>
        <v>T-2</v>
      </c>
      <c r="Y2807" s="18" t="str">
        <f>+VLOOKUP(Sitio_Publico[[#This Row],[contenido]],Estructura!$L$4:$O$473,4,0)</f>
        <v>C-18</v>
      </c>
      <c r="Z2807" s="18" t="str">
        <f>+VLOOKUP(Sitio_Publico[[#This Row],[Filtro Integrado]],Estructura!$U$4:$W$529,3,0)</f>
        <v>FI-0</v>
      </c>
      <c r="AA2807" s="18" t="str">
        <f>+VLOOKUP(Sitio_Publico[[#This Row],[Muestra]],Estructura!$Y$4:$AB$483,4,0)</f>
        <v>M-000160</v>
      </c>
    </row>
    <row r="2808" spans="1:27" ht="51" x14ac:dyDescent="0.3">
      <c r="A2808" s="16">
        <f t="shared" si="43"/>
        <v>2807</v>
      </c>
      <c r="B2808" s="47" t="s">
        <v>15118</v>
      </c>
      <c r="C2808" s="13" t="s">
        <v>10447</v>
      </c>
      <c r="D2808" s="13" t="s">
        <v>10448</v>
      </c>
      <c r="E2808" s="44">
        <v>8314</v>
      </c>
      <c r="F2808" s="13" t="s">
        <v>10449</v>
      </c>
      <c r="G2808" s="23" t="s">
        <v>10450</v>
      </c>
      <c r="H2808" s="42" t="s">
        <v>458</v>
      </c>
      <c r="I2808" s="28" t="s">
        <v>194</v>
      </c>
      <c r="J2808" s="12" t="s">
        <v>393</v>
      </c>
      <c r="K2808" s="28" t="s">
        <v>10451</v>
      </c>
      <c r="L2808" s="12" t="s">
        <v>10452</v>
      </c>
      <c r="M2808" s="12" t="s">
        <v>10453</v>
      </c>
      <c r="N2808" s="12" t="s">
        <v>10454</v>
      </c>
      <c r="O2808" s="26" t="s">
        <v>13781</v>
      </c>
      <c r="P2808" s="26" t="s">
        <v>13782</v>
      </c>
      <c r="Q2808" s="25" t="s">
        <v>456</v>
      </c>
      <c r="R2808" s="26" t="s">
        <v>13783</v>
      </c>
      <c r="S2808" s="15" t="s">
        <v>13784</v>
      </c>
      <c r="T2808" s="52">
        <v>0</v>
      </c>
      <c r="U2808" s="22" t="s">
        <v>12753</v>
      </c>
      <c r="V2808" s="18" t="str">
        <f>+Sitio_Publico[[#This Row],[idcoleccion]]&amp;"-"&amp;Sitio_Publico[[#This Row],[id]]</f>
        <v>000-2807</v>
      </c>
      <c r="W2808" s="18">
        <f>+VLOOKUP(Sitio_Publico[[#This Row],[territorio]],Estructura!$AE$4:$AH$1067,4,0)</f>
        <v>30008314</v>
      </c>
      <c r="X2808" s="18" t="str">
        <f>+VLOOKUP(Sitio_Publico[[#This Row],[tema]],Estructura!$G$4:$J$532,4,0)</f>
        <v>T-2</v>
      </c>
      <c r="Y2808" s="18" t="str">
        <f>+VLOOKUP(Sitio_Publico[[#This Row],[contenido]],Estructura!$L$4:$O$473,4,0)</f>
        <v>C-15</v>
      </c>
      <c r="Z2808" s="18" t="str">
        <f>+VLOOKUP(Sitio_Publico[[#This Row],[Filtro Integrado]],Estructura!$U$4:$W$529,3,0)</f>
        <v>FI-0</v>
      </c>
      <c r="AA2808" s="18" t="str">
        <f>+VLOOKUP(Sitio_Publico[[#This Row],[Muestra]],Estructura!$Y$4:$AB$483,4,0)</f>
        <v>M-000158</v>
      </c>
    </row>
    <row r="2809" spans="1:27" ht="51" x14ac:dyDescent="0.3">
      <c r="A2809" s="16">
        <f t="shared" si="43"/>
        <v>2808</v>
      </c>
      <c r="B2809" s="47" t="s">
        <v>15118</v>
      </c>
      <c r="C2809" s="13" t="s">
        <v>10447</v>
      </c>
      <c r="D2809" s="13" t="s">
        <v>10448</v>
      </c>
      <c r="E2809" s="44">
        <v>9115</v>
      </c>
      <c r="F2809" s="13" t="s">
        <v>10449</v>
      </c>
      <c r="G2809" s="23" t="s">
        <v>10450</v>
      </c>
      <c r="H2809" s="42" t="s">
        <v>458</v>
      </c>
      <c r="I2809" s="28" t="s">
        <v>230</v>
      </c>
      <c r="J2809" s="12" t="s">
        <v>393</v>
      </c>
      <c r="K2809" s="28" t="s">
        <v>10451</v>
      </c>
      <c r="L2809" s="12" t="s">
        <v>10452</v>
      </c>
      <c r="M2809" s="12" t="s">
        <v>10453</v>
      </c>
      <c r="N2809" s="12" t="s">
        <v>10454</v>
      </c>
      <c r="O2809" s="26" t="s">
        <v>13785</v>
      </c>
      <c r="P2809" s="26" t="s">
        <v>13786</v>
      </c>
      <c r="Q2809" s="25" t="s">
        <v>456</v>
      </c>
      <c r="R2809" s="26" t="s">
        <v>13787</v>
      </c>
      <c r="S2809" s="15" t="s">
        <v>13788</v>
      </c>
      <c r="T2809" s="52">
        <v>0</v>
      </c>
      <c r="U2809" s="22" t="s">
        <v>11516</v>
      </c>
      <c r="V2809" s="18" t="str">
        <f>+Sitio_Publico[[#This Row],[idcoleccion]]&amp;"-"&amp;Sitio_Publico[[#This Row],[id]]</f>
        <v>000-2808</v>
      </c>
      <c r="W2809" s="18">
        <f>+VLOOKUP(Sitio_Publico[[#This Row],[territorio]],Estructura!$AE$4:$AH$1067,4,0)</f>
        <v>30009115</v>
      </c>
      <c r="X2809" s="18" t="str">
        <f>+VLOOKUP(Sitio_Publico[[#This Row],[tema]],Estructura!$G$4:$J$532,4,0)</f>
        <v>T-2</v>
      </c>
      <c r="Y2809" s="18" t="str">
        <f>+VLOOKUP(Sitio_Publico[[#This Row],[contenido]],Estructura!$L$4:$O$473,4,0)</f>
        <v>C-15</v>
      </c>
      <c r="Z2809" s="18" t="str">
        <f>+VLOOKUP(Sitio_Publico[[#This Row],[Filtro Integrado]],Estructura!$U$4:$W$529,3,0)</f>
        <v>FI-0</v>
      </c>
      <c r="AA2809" s="18" t="str">
        <f>+VLOOKUP(Sitio_Publico[[#This Row],[Muestra]],Estructura!$Y$4:$AB$483,4,0)</f>
        <v>M-000158</v>
      </c>
    </row>
    <row r="2810" spans="1:27" ht="51" x14ac:dyDescent="0.3">
      <c r="A2810" s="16">
        <f t="shared" si="43"/>
        <v>2809</v>
      </c>
      <c r="B2810" s="47" t="s">
        <v>15118</v>
      </c>
      <c r="C2810" s="13" t="s">
        <v>10447</v>
      </c>
      <c r="D2810" s="13" t="s">
        <v>10448</v>
      </c>
      <c r="E2810" s="44">
        <v>13112</v>
      </c>
      <c r="F2810" s="13" t="s">
        <v>10449</v>
      </c>
      <c r="G2810" s="23" t="s">
        <v>10466</v>
      </c>
      <c r="H2810" s="42" t="s">
        <v>458</v>
      </c>
      <c r="I2810" s="28" t="s">
        <v>308</v>
      </c>
      <c r="J2810" s="12" t="s">
        <v>393</v>
      </c>
      <c r="K2810" s="28" t="s">
        <v>10524</v>
      </c>
      <c r="L2810" s="12" t="s">
        <v>10452</v>
      </c>
      <c r="M2810" s="12" t="s">
        <v>10453</v>
      </c>
      <c r="N2810" s="12" t="s">
        <v>10454</v>
      </c>
      <c r="O2810" s="26" t="s">
        <v>13789</v>
      </c>
      <c r="P2810" s="26" t="s">
        <v>13790</v>
      </c>
      <c r="Q2810" s="25" t="s">
        <v>456</v>
      </c>
      <c r="R2810" s="26" t="s">
        <v>13791</v>
      </c>
      <c r="S2810" s="15" t="s">
        <v>13792</v>
      </c>
      <c r="T2810" s="52">
        <v>0</v>
      </c>
      <c r="U2810" s="22" t="s">
        <v>13793</v>
      </c>
      <c r="V2810" s="18" t="str">
        <f>+Sitio_Publico[[#This Row],[idcoleccion]]&amp;"-"&amp;Sitio_Publico[[#This Row],[id]]</f>
        <v>000-2809</v>
      </c>
      <c r="W2810" s="18">
        <f>+VLOOKUP(Sitio_Publico[[#This Row],[territorio]],Estructura!$AE$4:$AH$1067,4,0)</f>
        <v>30013112</v>
      </c>
      <c r="X2810" s="18" t="str">
        <f>+VLOOKUP(Sitio_Publico[[#This Row],[tema]],Estructura!$G$4:$J$532,4,0)</f>
        <v>T-2</v>
      </c>
      <c r="Y2810" s="18" t="str">
        <f>+VLOOKUP(Sitio_Publico[[#This Row],[contenido]],Estructura!$L$4:$O$473,4,0)</f>
        <v>C-17</v>
      </c>
      <c r="Z2810" s="18" t="str">
        <f>+VLOOKUP(Sitio_Publico[[#This Row],[Filtro Integrado]],Estructura!$U$4:$W$529,3,0)</f>
        <v>FI-0</v>
      </c>
      <c r="AA2810" s="18" t="str">
        <f>+VLOOKUP(Sitio_Publico[[#This Row],[Muestra]],Estructura!$Y$4:$AB$483,4,0)</f>
        <v>M-00048</v>
      </c>
    </row>
    <row r="2811" spans="1:27" ht="51" x14ac:dyDescent="0.3">
      <c r="A2811" s="16">
        <f t="shared" si="43"/>
        <v>2810</v>
      </c>
      <c r="B2811" s="47" t="s">
        <v>15118</v>
      </c>
      <c r="C2811" s="13" t="s">
        <v>10447</v>
      </c>
      <c r="D2811" s="13" t="s">
        <v>10448</v>
      </c>
      <c r="E2811" s="44">
        <v>4303</v>
      </c>
      <c r="F2811" s="13" t="s">
        <v>10449</v>
      </c>
      <c r="G2811" s="23" t="s">
        <v>10466</v>
      </c>
      <c r="H2811" s="42" t="s">
        <v>458</v>
      </c>
      <c r="I2811" s="28" t="s">
        <v>60</v>
      </c>
      <c r="J2811" s="12" t="s">
        <v>393</v>
      </c>
      <c r="K2811" s="28" t="s">
        <v>10524</v>
      </c>
      <c r="L2811" s="12" t="s">
        <v>10452</v>
      </c>
      <c r="M2811" s="12" t="s">
        <v>10453</v>
      </c>
      <c r="N2811" s="12" t="s">
        <v>10454</v>
      </c>
      <c r="O2811" s="26" t="s">
        <v>13794</v>
      </c>
      <c r="P2811" s="26" t="s">
        <v>13795</v>
      </c>
      <c r="Q2811" s="25" t="s">
        <v>456</v>
      </c>
      <c r="R2811" s="26" t="s">
        <v>13796</v>
      </c>
      <c r="S2811" s="15" t="s">
        <v>13797</v>
      </c>
      <c r="T2811" s="52">
        <v>0</v>
      </c>
      <c r="U2811" s="22" t="s">
        <v>11768</v>
      </c>
      <c r="V2811" s="18" t="str">
        <f>+Sitio_Publico[[#This Row],[idcoleccion]]&amp;"-"&amp;Sitio_Publico[[#This Row],[id]]</f>
        <v>000-2810</v>
      </c>
      <c r="W2811" s="18">
        <f>+VLOOKUP(Sitio_Publico[[#This Row],[territorio]],Estructura!$AE$4:$AH$1067,4,0)</f>
        <v>30004303</v>
      </c>
      <c r="X2811" s="18" t="str">
        <f>+VLOOKUP(Sitio_Publico[[#This Row],[tema]],Estructura!$G$4:$J$532,4,0)</f>
        <v>T-2</v>
      </c>
      <c r="Y2811" s="18" t="str">
        <f>+VLOOKUP(Sitio_Publico[[#This Row],[contenido]],Estructura!$L$4:$O$473,4,0)</f>
        <v>C-17</v>
      </c>
      <c r="Z2811" s="18" t="str">
        <f>+VLOOKUP(Sitio_Publico[[#This Row],[Filtro Integrado]],Estructura!$U$4:$W$529,3,0)</f>
        <v>FI-0</v>
      </c>
      <c r="AA2811" s="18" t="str">
        <f>+VLOOKUP(Sitio_Publico[[#This Row],[Muestra]],Estructura!$Y$4:$AB$483,4,0)</f>
        <v>M-00048</v>
      </c>
    </row>
    <row r="2812" spans="1:27" ht="51" x14ac:dyDescent="0.3">
      <c r="A2812" s="16">
        <f t="shared" si="43"/>
        <v>2811</v>
      </c>
      <c r="B2812" s="47" t="s">
        <v>15118</v>
      </c>
      <c r="C2812" s="13" t="s">
        <v>10447</v>
      </c>
      <c r="D2812" s="13" t="s">
        <v>10448</v>
      </c>
      <c r="E2812" s="44">
        <v>13128</v>
      </c>
      <c r="F2812" s="13" t="s">
        <v>10449</v>
      </c>
      <c r="G2812" s="23" t="s">
        <v>10466</v>
      </c>
      <c r="H2812" s="42" t="s">
        <v>458</v>
      </c>
      <c r="I2812" s="28" t="s">
        <v>323</v>
      </c>
      <c r="J2812" s="12" t="s">
        <v>393</v>
      </c>
      <c r="K2812" s="28" t="s">
        <v>10492</v>
      </c>
      <c r="L2812" s="12" t="s">
        <v>10452</v>
      </c>
      <c r="M2812" s="12" t="s">
        <v>587</v>
      </c>
      <c r="N2812" s="12" t="s">
        <v>10454</v>
      </c>
      <c r="O2812" s="26" t="s">
        <v>13798</v>
      </c>
      <c r="P2812" s="26" t="s">
        <v>13799</v>
      </c>
      <c r="Q2812" s="25" t="s">
        <v>10495</v>
      </c>
      <c r="R2812" s="26" t="s">
        <v>13800</v>
      </c>
      <c r="S2812" s="15" t="s">
        <v>13801</v>
      </c>
      <c r="T2812" s="52">
        <v>0</v>
      </c>
      <c r="U2812" s="22" t="s">
        <v>12106</v>
      </c>
      <c r="V2812" s="18" t="str">
        <f>+Sitio_Publico[[#This Row],[idcoleccion]]&amp;"-"&amp;Sitio_Publico[[#This Row],[id]]</f>
        <v>000-2811</v>
      </c>
      <c r="W2812" s="18">
        <f>+VLOOKUP(Sitio_Publico[[#This Row],[territorio]],Estructura!$AE$4:$AH$1067,4,0)</f>
        <v>30013128</v>
      </c>
      <c r="X2812" s="18" t="str">
        <f>+VLOOKUP(Sitio_Publico[[#This Row],[tema]],Estructura!$G$4:$J$532,4,0)</f>
        <v>T-2</v>
      </c>
      <c r="Y2812" s="18" t="str">
        <f>+VLOOKUP(Sitio_Publico[[#This Row],[contenido]],Estructura!$L$4:$O$473,4,0)</f>
        <v>C-17</v>
      </c>
      <c r="Z2812" s="18" t="str">
        <f>+VLOOKUP(Sitio_Publico[[#This Row],[Filtro Integrado]],Estructura!$U$4:$W$529,3,0)</f>
        <v>FI-0</v>
      </c>
      <c r="AA2812" s="18" t="str">
        <f>+VLOOKUP(Sitio_Publico[[#This Row],[Muestra]],Estructura!$Y$4:$AB$483,4,0)</f>
        <v>M-000162</v>
      </c>
    </row>
    <row r="2813" spans="1:27" ht="51" x14ac:dyDescent="0.3">
      <c r="A2813" s="16">
        <f t="shared" si="43"/>
        <v>2812</v>
      </c>
      <c r="B2813" s="47" t="s">
        <v>15118</v>
      </c>
      <c r="C2813" s="13" t="s">
        <v>10447</v>
      </c>
      <c r="D2813" s="13" t="s">
        <v>10448</v>
      </c>
      <c r="E2813" s="44">
        <v>13104</v>
      </c>
      <c r="F2813" s="13" t="s">
        <v>10449</v>
      </c>
      <c r="G2813" s="23" t="s">
        <v>10450</v>
      </c>
      <c r="H2813" s="42" t="s">
        <v>458</v>
      </c>
      <c r="I2813" s="28" t="s">
        <v>300</v>
      </c>
      <c r="J2813" s="12" t="s">
        <v>393</v>
      </c>
      <c r="K2813" s="28" t="s">
        <v>10486</v>
      </c>
      <c r="L2813" s="12" t="s">
        <v>10452</v>
      </c>
      <c r="M2813" s="12" t="s">
        <v>10453</v>
      </c>
      <c r="N2813" s="12" t="s">
        <v>10454</v>
      </c>
      <c r="O2813" s="26" t="s">
        <v>13802</v>
      </c>
      <c r="P2813" s="26" t="s">
        <v>13803</v>
      </c>
      <c r="Q2813" s="25" t="s">
        <v>456</v>
      </c>
      <c r="R2813" s="26" t="s">
        <v>13804</v>
      </c>
      <c r="S2813" s="15" t="s">
        <v>13805</v>
      </c>
      <c r="T2813" s="52">
        <v>0</v>
      </c>
      <c r="U2813" s="22" t="s">
        <v>11634</v>
      </c>
      <c r="V2813" s="18" t="str">
        <f>+Sitio_Publico[[#This Row],[idcoleccion]]&amp;"-"&amp;Sitio_Publico[[#This Row],[id]]</f>
        <v>000-2812</v>
      </c>
      <c r="W2813" s="18">
        <f>+VLOOKUP(Sitio_Publico[[#This Row],[territorio]],Estructura!$AE$4:$AH$1067,4,0)</f>
        <v>30013104</v>
      </c>
      <c r="X2813" s="18" t="str">
        <f>+VLOOKUP(Sitio_Publico[[#This Row],[tema]],Estructura!$G$4:$J$532,4,0)</f>
        <v>T-2</v>
      </c>
      <c r="Y2813" s="18" t="str">
        <f>+VLOOKUP(Sitio_Publico[[#This Row],[contenido]],Estructura!$L$4:$O$473,4,0)</f>
        <v>C-15</v>
      </c>
      <c r="Z2813" s="18" t="str">
        <f>+VLOOKUP(Sitio_Publico[[#This Row],[Filtro Integrado]],Estructura!$U$4:$W$529,3,0)</f>
        <v>FI-0</v>
      </c>
      <c r="AA2813" s="18" t="str">
        <f>+VLOOKUP(Sitio_Publico[[#This Row],[Muestra]],Estructura!$Y$4:$AB$483,4,0)</f>
        <v>M-000161</v>
      </c>
    </row>
    <row r="2814" spans="1:27" ht="40.799999999999997" x14ac:dyDescent="0.3">
      <c r="A2814" s="16">
        <f t="shared" si="43"/>
        <v>2813</v>
      </c>
      <c r="B2814" s="47" t="s">
        <v>15118</v>
      </c>
      <c r="C2814" s="13" t="s">
        <v>10447</v>
      </c>
      <c r="D2814" s="13" t="s">
        <v>10448</v>
      </c>
      <c r="E2814" s="44">
        <v>4302</v>
      </c>
      <c r="F2814" s="13" t="s">
        <v>10449</v>
      </c>
      <c r="G2814" s="23" t="s">
        <v>10473</v>
      </c>
      <c r="H2814" s="42" t="s">
        <v>458</v>
      </c>
      <c r="I2814" s="28" t="s">
        <v>59</v>
      </c>
      <c r="J2814" s="12" t="s">
        <v>393</v>
      </c>
      <c r="K2814" s="28" t="s">
        <v>10473</v>
      </c>
      <c r="L2814" s="12" t="s">
        <v>10474</v>
      </c>
      <c r="M2814" s="12" t="s">
        <v>10453</v>
      </c>
      <c r="N2814" s="12" t="s">
        <v>10454</v>
      </c>
      <c r="O2814" s="26" t="s">
        <v>13806</v>
      </c>
      <c r="P2814" s="26" t="s">
        <v>13807</v>
      </c>
      <c r="Q2814" s="25" t="s">
        <v>10495</v>
      </c>
      <c r="R2814" s="26" t="s">
        <v>13808</v>
      </c>
      <c r="S2814" s="15" t="s">
        <v>13809</v>
      </c>
      <c r="T2814" s="52">
        <v>0</v>
      </c>
      <c r="U2814" s="22" t="s">
        <v>13810</v>
      </c>
      <c r="V2814" s="18" t="str">
        <f>+Sitio_Publico[[#This Row],[idcoleccion]]&amp;"-"&amp;Sitio_Publico[[#This Row],[id]]</f>
        <v>000-2813</v>
      </c>
      <c r="W2814" s="18">
        <f>+VLOOKUP(Sitio_Publico[[#This Row],[territorio]],Estructura!$AE$4:$AH$1067,4,0)</f>
        <v>30004302</v>
      </c>
      <c r="X2814" s="18" t="str">
        <f>+VLOOKUP(Sitio_Publico[[#This Row],[tema]],Estructura!$G$4:$J$532,4,0)</f>
        <v>T-2</v>
      </c>
      <c r="Y2814" s="18" t="str">
        <f>+VLOOKUP(Sitio_Publico[[#This Row],[contenido]],Estructura!$L$4:$O$473,4,0)</f>
        <v>C-18</v>
      </c>
      <c r="Z2814" s="18" t="str">
        <f>+VLOOKUP(Sitio_Publico[[#This Row],[Filtro Integrado]],Estructura!$U$4:$W$529,3,0)</f>
        <v>FI-0</v>
      </c>
      <c r="AA2814" s="18" t="str">
        <f>+VLOOKUP(Sitio_Publico[[#This Row],[Muestra]],Estructura!$Y$4:$AB$483,4,0)</f>
        <v>M-000160</v>
      </c>
    </row>
    <row r="2815" spans="1:27" ht="51" x14ac:dyDescent="0.3">
      <c r="A2815" s="16">
        <f t="shared" si="43"/>
        <v>2814</v>
      </c>
      <c r="B2815" s="47" t="s">
        <v>15118</v>
      </c>
      <c r="C2815" s="13" t="s">
        <v>10447</v>
      </c>
      <c r="D2815" s="13" t="s">
        <v>10448</v>
      </c>
      <c r="E2815" s="44">
        <v>2103</v>
      </c>
      <c r="F2815" s="13" t="s">
        <v>10449</v>
      </c>
      <c r="G2815" s="23" t="s">
        <v>10466</v>
      </c>
      <c r="H2815" s="42" t="s">
        <v>458</v>
      </c>
      <c r="I2815" s="28" t="s">
        <v>34</v>
      </c>
      <c r="J2815" s="12" t="s">
        <v>393</v>
      </c>
      <c r="K2815" s="28" t="s">
        <v>10524</v>
      </c>
      <c r="L2815" s="12" t="s">
        <v>10452</v>
      </c>
      <c r="M2815" s="12" t="s">
        <v>10453</v>
      </c>
      <c r="N2815" s="12" t="s">
        <v>10454</v>
      </c>
      <c r="O2815" s="26" t="s">
        <v>13811</v>
      </c>
      <c r="P2815" s="26" t="s">
        <v>13812</v>
      </c>
      <c r="Q2815" s="25" t="s">
        <v>456</v>
      </c>
      <c r="R2815" s="26" t="s">
        <v>13813</v>
      </c>
      <c r="S2815" s="15" t="s">
        <v>13814</v>
      </c>
      <c r="T2815" s="52">
        <v>0</v>
      </c>
      <c r="U2815" s="22" t="s">
        <v>13428</v>
      </c>
      <c r="V2815" s="18" t="str">
        <f>+Sitio_Publico[[#This Row],[idcoleccion]]&amp;"-"&amp;Sitio_Publico[[#This Row],[id]]</f>
        <v>000-2814</v>
      </c>
      <c r="W2815" s="18">
        <f>+VLOOKUP(Sitio_Publico[[#This Row],[territorio]],Estructura!$AE$4:$AH$1067,4,0)</f>
        <v>30002103</v>
      </c>
      <c r="X2815" s="18" t="str">
        <f>+VLOOKUP(Sitio_Publico[[#This Row],[tema]],Estructura!$G$4:$J$532,4,0)</f>
        <v>T-2</v>
      </c>
      <c r="Y2815" s="18" t="str">
        <f>+VLOOKUP(Sitio_Publico[[#This Row],[contenido]],Estructura!$L$4:$O$473,4,0)</f>
        <v>C-17</v>
      </c>
      <c r="Z2815" s="18" t="str">
        <f>+VLOOKUP(Sitio_Publico[[#This Row],[Filtro Integrado]],Estructura!$U$4:$W$529,3,0)</f>
        <v>FI-0</v>
      </c>
      <c r="AA2815" s="18" t="str">
        <f>+VLOOKUP(Sitio_Publico[[#This Row],[Muestra]],Estructura!$Y$4:$AB$483,4,0)</f>
        <v>M-00048</v>
      </c>
    </row>
    <row r="2816" spans="1:27" ht="51" x14ac:dyDescent="0.3">
      <c r="A2816" s="16">
        <f t="shared" si="43"/>
        <v>2815</v>
      </c>
      <c r="B2816" s="47" t="s">
        <v>15118</v>
      </c>
      <c r="C2816" s="13" t="s">
        <v>10447</v>
      </c>
      <c r="D2816" s="13" t="s">
        <v>10448</v>
      </c>
      <c r="E2816" s="44">
        <v>12402</v>
      </c>
      <c r="F2816" s="13" t="s">
        <v>10449</v>
      </c>
      <c r="G2816" s="23" t="s">
        <v>10459</v>
      </c>
      <c r="H2816" s="42" t="s">
        <v>458</v>
      </c>
      <c r="I2816" s="28" t="s">
        <v>296</v>
      </c>
      <c r="J2816" s="12" t="s">
        <v>393</v>
      </c>
      <c r="K2816" s="28" t="s">
        <v>10459</v>
      </c>
      <c r="L2816" s="12" t="s">
        <v>10452</v>
      </c>
      <c r="M2816" s="12" t="s">
        <v>10453</v>
      </c>
      <c r="N2816" s="12" t="s">
        <v>10454</v>
      </c>
      <c r="O2816" s="26" t="s">
        <v>13815</v>
      </c>
      <c r="P2816" s="26" t="s">
        <v>13816</v>
      </c>
      <c r="Q2816" s="25" t="s">
        <v>456</v>
      </c>
      <c r="R2816" s="26" t="s">
        <v>11462</v>
      </c>
      <c r="S2816" s="15" t="s">
        <v>13817</v>
      </c>
      <c r="T2816" s="52">
        <v>0</v>
      </c>
      <c r="U2816" s="22" t="s">
        <v>11382</v>
      </c>
      <c r="V2816" s="18" t="str">
        <f>+Sitio_Publico[[#This Row],[idcoleccion]]&amp;"-"&amp;Sitio_Publico[[#This Row],[id]]</f>
        <v>000-2815</v>
      </c>
      <c r="W2816" s="18">
        <f>+VLOOKUP(Sitio_Publico[[#This Row],[territorio]],Estructura!$AE$4:$AH$1067,4,0)</f>
        <v>30012402</v>
      </c>
      <c r="X2816" s="18" t="str">
        <f>+VLOOKUP(Sitio_Publico[[#This Row],[tema]],Estructura!$G$4:$J$532,4,0)</f>
        <v>T-2</v>
      </c>
      <c r="Y2816" s="18" t="str">
        <f>+VLOOKUP(Sitio_Publico[[#This Row],[contenido]],Estructura!$L$4:$O$473,4,0)</f>
        <v>C-16</v>
      </c>
      <c r="Z2816" s="18" t="str">
        <f>+VLOOKUP(Sitio_Publico[[#This Row],[Filtro Integrado]],Estructura!$U$4:$W$529,3,0)</f>
        <v>FI-0</v>
      </c>
      <c r="AA2816" s="18" t="str">
        <f>+VLOOKUP(Sitio_Publico[[#This Row],[Muestra]],Estructura!$Y$4:$AB$483,4,0)</f>
        <v>M-000159</v>
      </c>
    </row>
    <row r="2817" spans="1:27" ht="51" x14ac:dyDescent="0.3">
      <c r="A2817" s="16">
        <f t="shared" si="43"/>
        <v>2816</v>
      </c>
      <c r="B2817" s="47" t="s">
        <v>15118</v>
      </c>
      <c r="C2817" s="13" t="s">
        <v>10447</v>
      </c>
      <c r="D2817" s="13" t="s">
        <v>10448</v>
      </c>
      <c r="E2817" s="44">
        <v>4104</v>
      </c>
      <c r="F2817" s="13" t="s">
        <v>10449</v>
      </c>
      <c r="G2817" s="23" t="s">
        <v>10459</v>
      </c>
      <c r="H2817" s="42" t="s">
        <v>458</v>
      </c>
      <c r="I2817" s="28" t="s">
        <v>52</v>
      </c>
      <c r="J2817" s="12" t="s">
        <v>393</v>
      </c>
      <c r="K2817" s="28" t="s">
        <v>10459</v>
      </c>
      <c r="L2817" s="12" t="s">
        <v>10474</v>
      </c>
      <c r="M2817" s="12" t="s">
        <v>10453</v>
      </c>
      <c r="N2817" s="12" t="s">
        <v>10454</v>
      </c>
      <c r="O2817" s="26" t="s">
        <v>13818</v>
      </c>
      <c r="P2817" s="26" t="s">
        <v>13819</v>
      </c>
      <c r="Q2817" s="25" t="s">
        <v>10482</v>
      </c>
      <c r="R2817" s="26" t="s">
        <v>13820</v>
      </c>
      <c r="S2817" s="15" t="s">
        <v>13821</v>
      </c>
      <c r="T2817" s="52">
        <v>0</v>
      </c>
      <c r="U2817" s="22" t="s">
        <v>11290</v>
      </c>
      <c r="V2817" s="18" t="str">
        <f>+Sitio_Publico[[#This Row],[idcoleccion]]&amp;"-"&amp;Sitio_Publico[[#This Row],[id]]</f>
        <v>000-2816</v>
      </c>
      <c r="W2817" s="18">
        <f>+VLOOKUP(Sitio_Publico[[#This Row],[territorio]],Estructura!$AE$4:$AH$1067,4,0)</f>
        <v>30004104</v>
      </c>
      <c r="X2817" s="18" t="str">
        <f>+VLOOKUP(Sitio_Publico[[#This Row],[tema]],Estructura!$G$4:$J$532,4,0)</f>
        <v>T-2</v>
      </c>
      <c r="Y2817" s="18" t="str">
        <f>+VLOOKUP(Sitio_Publico[[#This Row],[contenido]],Estructura!$L$4:$O$473,4,0)</f>
        <v>C-16</v>
      </c>
      <c r="Z2817" s="18" t="str">
        <f>+VLOOKUP(Sitio_Publico[[#This Row],[Filtro Integrado]],Estructura!$U$4:$W$529,3,0)</f>
        <v>FI-0</v>
      </c>
      <c r="AA2817" s="18" t="str">
        <f>+VLOOKUP(Sitio_Publico[[#This Row],[Muestra]],Estructura!$Y$4:$AB$483,4,0)</f>
        <v>M-000159</v>
      </c>
    </row>
    <row r="2818" spans="1:27" ht="51" x14ac:dyDescent="0.3">
      <c r="A2818" s="16">
        <f t="shared" si="43"/>
        <v>2817</v>
      </c>
      <c r="B2818" s="47" t="s">
        <v>15118</v>
      </c>
      <c r="C2818" s="13" t="s">
        <v>10447</v>
      </c>
      <c r="D2818" s="13" t="s">
        <v>10448</v>
      </c>
      <c r="E2818" s="44">
        <v>7201</v>
      </c>
      <c r="F2818" s="13" t="s">
        <v>10449</v>
      </c>
      <c r="G2818" s="23" t="s">
        <v>10466</v>
      </c>
      <c r="H2818" s="42" t="s">
        <v>458</v>
      </c>
      <c r="I2818" s="28" t="s">
        <v>142</v>
      </c>
      <c r="J2818" s="12" t="s">
        <v>393</v>
      </c>
      <c r="K2818" s="28" t="s">
        <v>10524</v>
      </c>
      <c r="L2818" s="12" t="s">
        <v>10452</v>
      </c>
      <c r="M2818" s="12" t="s">
        <v>10453</v>
      </c>
      <c r="N2818" s="12" t="s">
        <v>10454</v>
      </c>
      <c r="O2818" s="26" t="s">
        <v>13822</v>
      </c>
      <c r="P2818" s="26" t="s">
        <v>13823</v>
      </c>
      <c r="Q2818" s="25" t="s">
        <v>456</v>
      </c>
      <c r="R2818" s="26" t="s">
        <v>13824</v>
      </c>
      <c r="S2818" s="15" t="s">
        <v>13825</v>
      </c>
      <c r="T2818" s="52">
        <v>0</v>
      </c>
      <c r="U2818" s="22" t="s">
        <v>11750</v>
      </c>
      <c r="V2818" s="18" t="str">
        <f>+Sitio_Publico[[#This Row],[idcoleccion]]&amp;"-"&amp;Sitio_Publico[[#This Row],[id]]</f>
        <v>000-2817</v>
      </c>
      <c r="W2818" s="18">
        <f>+VLOOKUP(Sitio_Publico[[#This Row],[territorio]],Estructura!$AE$4:$AH$1067,4,0)</f>
        <v>30007201</v>
      </c>
      <c r="X2818" s="18" t="str">
        <f>+VLOOKUP(Sitio_Publico[[#This Row],[tema]],Estructura!$G$4:$J$532,4,0)</f>
        <v>T-2</v>
      </c>
      <c r="Y2818" s="18" t="str">
        <f>+VLOOKUP(Sitio_Publico[[#This Row],[contenido]],Estructura!$L$4:$O$473,4,0)</f>
        <v>C-17</v>
      </c>
      <c r="Z2818" s="18" t="str">
        <f>+VLOOKUP(Sitio_Publico[[#This Row],[Filtro Integrado]],Estructura!$U$4:$W$529,3,0)</f>
        <v>FI-0</v>
      </c>
      <c r="AA2818" s="18" t="str">
        <f>+VLOOKUP(Sitio_Publico[[#This Row],[Muestra]],Estructura!$Y$4:$AB$483,4,0)</f>
        <v>M-00048</v>
      </c>
    </row>
    <row r="2819" spans="1:27" ht="51" x14ac:dyDescent="0.3">
      <c r="A2819" s="16">
        <f t="shared" ref="A2819:A2882" si="44">+ROW()-1</f>
        <v>2818</v>
      </c>
      <c r="B2819" s="47" t="s">
        <v>15118</v>
      </c>
      <c r="C2819" s="13" t="s">
        <v>10447</v>
      </c>
      <c r="D2819" s="13" t="s">
        <v>10448</v>
      </c>
      <c r="E2819" s="44">
        <v>13101</v>
      </c>
      <c r="F2819" s="13" t="s">
        <v>10449</v>
      </c>
      <c r="G2819" s="23" t="s">
        <v>10450</v>
      </c>
      <c r="H2819" s="42" t="s">
        <v>458</v>
      </c>
      <c r="I2819" s="28" t="s">
        <v>297</v>
      </c>
      <c r="J2819" s="12" t="s">
        <v>393</v>
      </c>
      <c r="K2819" s="28" t="s">
        <v>10451</v>
      </c>
      <c r="L2819" s="12" t="s">
        <v>10452</v>
      </c>
      <c r="M2819" s="12" t="s">
        <v>10453</v>
      </c>
      <c r="N2819" s="12" t="s">
        <v>10454</v>
      </c>
      <c r="O2819" s="26" t="s">
        <v>13826</v>
      </c>
      <c r="P2819" s="26" t="s">
        <v>13827</v>
      </c>
      <c r="Q2819" s="25" t="s">
        <v>456</v>
      </c>
      <c r="R2819" s="26" t="s">
        <v>13828</v>
      </c>
      <c r="S2819" s="15" t="s">
        <v>13829</v>
      </c>
      <c r="T2819" s="52">
        <v>0</v>
      </c>
      <c r="U2819" s="22" t="s">
        <v>10733</v>
      </c>
      <c r="V2819" s="18" t="str">
        <f>+Sitio_Publico[[#This Row],[idcoleccion]]&amp;"-"&amp;Sitio_Publico[[#This Row],[id]]</f>
        <v>000-2818</v>
      </c>
      <c r="W2819" s="18">
        <f>+VLOOKUP(Sitio_Publico[[#This Row],[territorio]],Estructura!$AE$4:$AH$1067,4,0)</f>
        <v>30013101</v>
      </c>
      <c r="X2819" s="18" t="str">
        <f>+VLOOKUP(Sitio_Publico[[#This Row],[tema]],Estructura!$G$4:$J$532,4,0)</f>
        <v>T-2</v>
      </c>
      <c r="Y2819" s="18" t="str">
        <f>+VLOOKUP(Sitio_Publico[[#This Row],[contenido]],Estructura!$L$4:$O$473,4,0)</f>
        <v>C-15</v>
      </c>
      <c r="Z2819" s="18" t="str">
        <f>+VLOOKUP(Sitio_Publico[[#This Row],[Filtro Integrado]],Estructura!$U$4:$W$529,3,0)</f>
        <v>FI-0</v>
      </c>
      <c r="AA2819" s="18" t="str">
        <f>+VLOOKUP(Sitio_Publico[[#This Row],[Muestra]],Estructura!$Y$4:$AB$483,4,0)</f>
        <v>M-000158</v>
      </c>
    </row>
    <row r="2820" spans="1:27" ht="51" x14ac:dyDescent="0.3">
      <c r="A2820" s="16">
        <f t="shared" si="44"/>
        <v>2819</v>
      </c>
      <c r="B2820" s="47" t="s">
        <v>15118</v>
      </c>
      <c r="C2820" s="13" t="s">
        <v>10447</v>
      </c>
      <c r="D2820" s="13" t="s">
        <v>10448</v>
      </c>
      <c r="E2820" s="44">
        <v>10210</v>
      </c>
      <c r="F2820" s="13" t="s">
        <v>10449</v>
      </c>
      <c r="G2820" s="23" t="s">
        <v>10466</v>
      </c>
      <c r="H2820" s="42" t="s">
        <v>458</v>
      </c>
      <c r="I2820" s="28" t="s">
        <v>266</v>
      </c>
      <c r="J2820" s="12" t="s">
        <v>393</v>
      </c>
      <c r="K2820" s="28" t="s">
        <v>10492</v>
      </c>
      <c r="L2820" s="12" t="s">
        <v>10452</v>
      </c>
      <c r="M2820" s="12" t="s">
        <v>587</v>
      </c>
      <c r="N2820" s="12" t="s">
        <v>10454</v>
      </c>
      <c r="O2820" s="26" t="s">
        <v>13830</v>
      </c>
      <c r="P2820" s="26" t="s">
        <v>13831</v>
      </c>
      <c r="Q2820" s="25" t="s">
        <v>10495</v>
      </c>
      <c r="R2820" s="26" t="s">
        <v>13832</v>
      </c>
      <c r="S2820" s="15" t="s">
        <v>13833</v>
      </c>
      <c r="T2820" s="52">
        <v>0</v>
      </c>
      <c r="U2820" s="22" t="s">
        <v>13237</v>
      </c>
      <c r="V2820" s="18" t="str">
        <f>+Sitio_Publico[[#This Row],[idcoleccion]]&amp;"-"&amp;Sitio_Publico[[#This Row],[id]]</f>
        <v>000-2819</v>
      </c>
      <c r="W2820" s="18">
        <f>+VLOOKUP(Sitio_Publico[[#This Row],[territorio]],Estructura!$AE$4:$AH$1067,4,0)</f>
        <v>30010210</v>
      </c>
      <c r="X2820" s="18" t="str">
        <f>+VLOOKUP(Sitio_Publico[[#This Row],[tema]],Estructura!$G$4:$J$532,4,0)</f>
        <v>T-2</v>
      </c>
      <c r="Y2820" s="18" t="str">
        <f>+VLOOKUP(Sitio_Publico[[#This Row],[contenido]],Estructura!$L$4:$O$473,4,0)</f>
        <v>C-17</v>
      </c>
      <c r="Z2820" s="18" t="str">
        <f>+VLOOKUP(Sitio_Publico[[#This Row],[Filtro Integrado]],Estructura!$U$4:$W$529,3,0)</f>
        <v>FI-0</v>
      </c>
      <c r="AA2820" s="18" t="str">
        <f>+VLOOKUP(Sitio_Publico[[#This Row],[Muestra]],Estructura!$Y$4:$AB$483,4,0)</f>
        <v>M-000162</v>
      </c>
    </row>
    <row r="2821" spans="1:27" ht="51" x14ac:dyDescent="0.3">
      <c r="A2821" s="16">
        <f t="shared" si="44"/>
        <v>2820</v>
      </c>
      <c r="B2821" s="47" t="s">
        <v>15118</v>
      </c>
      <c r="C2821" s="13" t="s">
        <v>10447</v>
      </c>
      <c r="D2821" s="13" t="s">
        <v>10448</v>
      </c>
      <c r="E2821" s="44">
        <v>11302</v>
      </c>
      <c r="F2821" s="13" t="s">
        <v>10449</v>
      </c>
      <c r="G2821" s="23" t="s">
        <v>10459</v>
      </c>
      <c r="H2821" s="42" t="s">
        <v>458</v>
      </c>
      <c r="I2821" s="28" t="s">
        <v>19</v>
      </c>
      <c r="J2821" s="12" t="s">
        <v>393</v>
      </c>
      <c r="K2821" s="28" t="s">
        <v>10459</v>
      </c>
      <c r="L2821" s="12" t="s">
        <v>10452</v>
      </c>
      <c r="M2821" s="12" t="s">
        <v>10453</v>
      </c>
      <c r="N2821" s="12" t="s">
        <v>10454</v>
      </c>
      <c r="O2821" s="26" t="s">
        <v>13834</v>
      </c>
      <c r="P2821" s="26" t="s">
        <v>13835</v>
      </c>
      <c r="Q2821" s="25" t="s">
        <v>456</v>
      </c>
      <c r="R2821" s="26" t="s">
        <v>12191</v>
      </c>
      <c r="S2821" s="15" t="s">
        <v>13836</v>
      </c>
      <c r="T2821" s="52">
        <v>0</v>
      </c>
      <c r="U2821" s="22" t="s">
        <v>6311</v>
      </c>
      <c r="V2821" s="18" t="str">
        <f>+Sitio_Publico[[#This Row],[idcoleccion]]&amp;"-"&amp;Sitio_Publico[[#This Row],[id]]</f>
        <v>000-2820</v>
      </c>
      <c r="W2821" s="18">
        <f>+VLOOKUP(Sitio_Publico[[#This Row],[territorio]],Estructura!$AE$4:$AH$1067,4,0)</f>
        <v>30011302</v>
      </c>
      <c r="X2821" s="18" t="str">
        <f>+VLOOKUP(Sitio_Publico[[#This Row],[tema]],Estructura!$G$4:$J$532,4,0)</f>
        <v>T-2</v>
      </c>
      <c r="Y2821" s="18" t="str">
        <f>+VLOOKUP(Sitio_Publico[[#This Row],[contenido]],Estructura!$L$4:$O$473,4,0)</f>
        <v>C-16</v>
      </c>
      <c r="Z2821" s="18" t="str">
        <f>+VLOOKUP(Sitio_Publico[[#This Row],[Filtro Integrado]],Estructura!$U$4:$W$529,3,0)</f>
        <v>FI-0</v>
      </c>
      <c r="AA2821" s="18" t="str">
        <f>+VLOOKUP(Sitio_Publico[[#This Row],[Muestra]],Estructura!$Y$4:$AB$483,4,0)</f>
        <v>M-000159</v>
      </c>
    </row>
    <row r="2822" spans="1:27" ht="51" x14ac:dyDescent="0.3">
      <c r="A2822" s="16">
        <f t="shared" si="44"/>
        <v>2821</v>
      </c>
      <c r="B2822" s="47" t="s">
        <v>15118</v>
      </c>
      <c r="C2822" s="13" t="s">
        <v>10447</v>
      </c>
      <c r="D2822" s="13" t="s">
        <v>10448</v>
      </c>
      <c r="E2822" s="44">
        <v>6111</v>
      </c>
      <c r="F2822" s="13" t="s">
        <v>10449</v>
      </c>
      <c r="G2822" s="23" t="s">
        <v>10450</v>
      </c>
      <c r="H2822" s="42" t="s">
        <v>458</v>
      </c>
      <c r="I2822" s="28" t="s">
        <v>110</v>
      </c>
      <c r="J2822" s="12" t="s">
        <v>393</v>
      </c>
      <c r="K2822" s="28" t="s">
        <v>10486</v>
      </c>
      <c r="L2822" s="12" t="s">
        <v>10452</v>
      </c>
      <c r="M2822" s="12" t="s">
        <v>10453</v>
      </c>
      <c r="N2822" s="12" t="s">
        <v>10454</v>
      </c>
      <c r="O2822" s="26" t="s">
        <v>13837</v>
      </c>
      <c r="P2822" s="26" t="s">
        <v>13838</v>
      </c>
      <c r="Q2822" s="25" t="s">
        <v>456</v>
      </c>
      <c r="R2822" s="26" t="s">
        <v>13839</v>
      </c>
      <c r="S2822" s="15" t="s">
        <v>13840</v>
      </c>
      <c r="T2822" s="52">
        <v>0</v>
      </c>
      <c r="U2822" s="22" t="s">
        <v>10657</v>
      </c>
      <c r="V2822" s="18" t="str">
        <f>+Sitio_Publico[[#This Row],[idcoleccion]]&amp;"-"&amp;Sitio_Publico[[#This Row],[id]]</f>
        <v>000-2821</v>
      </c>
      <c r="W2822" s="18">
        <f>+VLOOKUP(Sitio_Publico[[#This Row],[territorio]],Estructura!$AE$4:$AH$1067,4,0)</f>
        <v>30006111</v>
      </c>
      <c r="X2822" s="18" t="str">
        <f>+VLOOKUP(Sitio_Publico[[#This Row],[tema]],Estructura!$G$4:$J$532,4,0)</f>
        <v>T-2</v>
      </c>
      <c r="Y2822" s="18" t="str">
        <f>+VLOOKUP(Sitio_Publico[[#This Row],[contenido]],Estructura!$L$4:$O$473,4,0)</f>
        <v>C-15</v>
      </c>
      <c r="Z2822" s="18" t="str">
        <f>+VLOOKUP(Sitio_Publico[[#This Row],[Filtro Integrado]],Estructura!$U$4:$W$529,3,0)</f>
        <v>FI-0</v>
      </c>
      <c r="AA2822" s="18" t="str">
        <f>+VLOOKUP(Sitio_Publico[[#This Row],[Muestra]],Estructura!$Y$4:$AB$483,4,0)</f>
        <v>M-000161</v>
      </c>
    </row>
    <row r="2823" spans="1:27" ht="51" x14ac:dyDescent="0.3">
      <c r="A2823" s="16">
        <f t="shared" si="44"/>
        <v>2822</v>
      </c>
      <c r="B2823" s="47" t="s">
        <v>15118</v>
      </c>
      <c r="C2823" s="13" t="s">
        <v>10447</v>
      </c>
      <c r="D2823" s="13" t="s">
        <v>10448</v>
      </c>
      <c r="E2823" s="44">
        <v>16102</v>
      </c>
      <c r="F2823" s="13" t="s">
        <v>10449</v>
      </c>
      <c r="G2823" s="23" t="s">
        <v>10450</v>
      </c>
      <c r="H2823" s="42" t="s">
        <v>458</v>
      </c>
      <c r="I2823" s="28" t="s">
        <v>196</v>
      </c>
      <c r="J2823" s="12" t="s">
        <v>393</v>
      </c>
      <c r="K2823" s="28" t="s">
        <v>10451</v>
      </c>
      <c r="L2823" s="12" t="s">
        <v>10452</v>
      </c>
      <c r="M2823" s="12" t="s">
        <v>10453</v>
      </c>
      <c r="N2823" s="12" t="s">
        <v>10454</v>
      </c>
      <c r="O2823" s="26" t="s">
        <v>13841</v>
      </c>
      <c r="P2823" s="26" t="s">
        <v>13842</v>
      </c>
      <c r="Q2823" s="25" t="s">
        <v>456</v>
      </c>
      <c r="R2823" s="26" t="s">
        <v>13843</v>
      </c>
      <c r="S2823" s="15" t="s">
        <v>13844</v>
      </c>
      <c r="T2823" s="52">
        <v>0</v>
      </c>
      <c r="U2823" s="22" t="s">
        <v>2156</v>
      </c>
      <c r="V2823" s="18" t="str">
        <f>+Sitio_Publico[[#This Row],[idcoleccion]]&amp;"-"&amp;Sitio_Publico[[#This Row],[id]]</f>
        <v>000-2822</v>
      </c>
      <c r="W2823" s="18">
        <f>+VLOOKUP(Sitio_Publico[[#This Row],[territorio]],Estructura!$AE$4:$AH$1067,4,0)</f>
        <v>30016102</v>
      </c>
      <c r="X2823" s="18" t="str">
        <f>+VLOOKUP(Sitio_Publico[[#This Row],[tema]],Estructura!$G$4:$J$532,4,0)</f>
        <v>T-2</v>
      </c>
      <c r="Y2823" s="18" t="str">
        <f>+VLOOKUP(Sitio_Publico[[#This Row],[contenido]],Estructura!$L$4:$O$473,4,0)</f>
        <v>C-15</v>
      </c>
      <c r="Z2823" s="18" t="str">
        <f>+VLOOKUP(Sitio_Publico[[#This Row],[Filtro Integrado]],Estructura!$U$4:$W$529,3,0)</f>
        <v>FI-0</v>
      </c>
      <c r="AA2823" s="18" t="str">
        <f>+VLOOKUP(Sitio_Publico[[#This Row],[Muestra]],Estructura!$Y$4:$AB$483,4,0)</f>
        <v>M-000158</v>
      </c>
    </row>
    <row r="2824" spans="1:27" ht="40.799999999999997" x14ac:dyDescent="0.3">
      <c r="A2824" s="16">
        <f t="shared" si="44"/>
        <v>2823</v>
      </c>
      <c r="B2824" s="47" t="s">
        <v>15118</v>
      </c>
      <c r="C2824" s="13" t="s">
        <v>10447</v>
      </c>
      <c r="D2824" s="13" t="s">
        <v>10448</v>
      </c>
      <c r="E2824" s="44">
        <v>8205</v>
      </c>
      <c r="F2824" s="13" t="s">
        <v>10449</v>
      </c>
      <c r="G2824" s="23" t="s">
        <v>10473</v>
      </c>
      <c r="H2824" s="42" t="s">
        <v>458</v>
      </c>
      <c r="I2824" s="28" t="s">
        <v>178</v>
      </c>
      <c r="J2824" s="12" t="s">
        <v>393</v>
      </c>
      <c r="K2824" s="28" t="s">
        <v>10473</v>
      </c>
      <c r="L2824" s="12" t="s">
        <v>10474</v>
      </c>
      <c r="M2824" s="12" t="s">
        <v>10453</v>
      </c>
      <c r="N2824" s="12" t="s">
        <v>10454</v>
      </c>
      <c r="O2824" s="26" t="s">
        <v>13845</v>
      </c>
      <c r="P2824" s="26" t="s">
        <v>13846</v>
      </c>
      <c r="Q2824" s="25" t="s">
        <v>10495</v>
      </c>
      <c r="R2824" s="26" t="s">
        <v>12519</v>
      </c>
      <c r="S2824" s="15" t="s">
        <v>13847</v>
      </c>
      <c r="T2824" s="52">
        <v>0</v>
      </c>
      <c r="U2824" s="22" t="s">
        <v>13848</v>
      </c>
      <c r="V2824" s="18" t="str">
        <f>+Sitio_Publico[[#This Row],[idcoleccion]]&amp;"-"&amp;Sitio_Publico[[#This Row],[id]]</f>
        <v>000-2823</v>
      </c>
      <c r="W2824" s="18">
        <f>+VLOOKUP(Sitio_Publico[[#This Row],[territorio]],Estructura!$AE$4:$AH$1067,4,0)</f>
        <v>30008205</v>
      </c>
      <c r="X2824" s="18" t="str">
        <f>+VLOOKUP(Sitio_Publico[[#This Row],[tema]],Estructura!$G$4:$J$532,4,0)</f>
        <v>T-2</v>
      </c>
      <c r="Y2824" s="18" t="str">
        <f>+VLOOKUP(Sitio_Publico[[#This Row],[contenido]],Estructura!$L$4:$O$473,4,0)</f>
        <v>C-18</v>
      </c>
      <c r="Z2824" s="18" t="str">
        <f>+VLOOKUP(Sitio_Publico[[#This Row],[Filtro Integrado]],Estructura!$U$4:$W$529,3,0)</f>
        <v>FI-0</v>
      </c>
      <c r="AA2824" s="18" t="str">
        <f>+VLOOKUP(Sitio_Publico[[#This Row],[Muestra]],Estructura!$Y$4:$AB$483,4,0)</f>
        <v>M-000160</v>
      </c>
    </row>
    <row r="2825" spans="1:27" ht="51" x14ac:dyDescent="0.3">
      <c r="A2825" s="16">
        <f t="shared" si="44"/>
        <v>2824</v>
      </c>
      <c r="B2825" s="47" t="s">
        <v>15118</v>
      </c>
      <c r="C2825" s="13" t="s">
        <v>10447</v>
      </c>
      <c r="D2825" s="13" t="s">
        <v>10448</v>
      </c>
      <c r="E2825" s="44">
        <v>5801</v>
      </c>
      <c r="F2825" s="13" t="s">
        <v>10449</v>
      </c>
      <c r="G2825" s="23" t="s">
        <v>10450</v>
      </c>
      <c r="H2825" s="42" t="s">
        <v>458</v>
      </c>
      <c r="I2825" s="28" t="s">
        <v>96</v>
      </c>
      <c r="J2825" s="12" t="s">
        <v>393</v>
      </c>
      <c r="K2825" s="28" t="s">
        <v>10451</v>
      </c>
      <c r="L2825" s="12" t="s">
        <v>10452</v>
      </c>
      <c r="M2825" s="12" t="s">
        <v>10453</v>
      </c>
      <c r="N2825" s="12" t="s">
        <v>10454</v>
      </c>
      <c r="O2825" s="26" t="s">
        <v>13849</v>
      </c>
      <c r="P2825" s="26" t="s">
        <v>13850</v>
      </c>
      <c r="Q2825" s="25" t="s">
        <v>456</v>
      </c>
      <c r="R2825" s="26" t="s">
        <v>13851</v>
      </c>
      <c r="S2825" s="15" t="s">
        <v>13852</v>
      </c>
      <c r="T2825" s="52">
        <v>0</v>
      </c>
      <c r="U2825" s="22" t="s">
        <v>11712</v>
      </c>
      <c r="V2825" s="18" t="str">
        <f>+Sitio_Publico[[#This Row],[idcoleccion]]&amp;"-"&amp;Sitio_Publico[[#This Row],[id]]</f>
        <v>000-2824</v>
      </c>
      <c r="W2825" s="18">
        <f>+VLOOKUP(Sitio_Publico[[#This Row],[territorio]],Estructura!$AE$4:$AH$1067,4,0)</f>
        <v>30005801</v>
      </c>
      <c r="X2825" s="18" t="str">
        <f>+VLOOKUP(Sitio_Publico[[#This Row],[tema]],Estructura!$G$4:$J$532,4,0)</f>
        <v>T-2</v>
      </c>
      <c r="Y2825" s="18" t="str">
        <f>+VLOOKUP(Sitio_Publico[[#This Row],[contenido]],Estructura!$L$4:$O$473,4,0)</f>
        <v>C-15</v>
      </c>
      <c r="Z2825" s="18" t="str">
        <f>+VLOOKUP(Sitio_Publico[[#This Row],[Filtro Integrado]],Estructura!$U$4:$W$529,3,0)</f>
        <v>FI-0</v>
      </c>
      <c r="AA2825" s="18" t="str">
        <f>+VLOOKUP(Sitio_Publico[[#This Row],[Muestra]],Estructura!$Y$4:$AB$483,4,0)</f>
        <v>M-000158</v>
      </c>
    </row>
    <row r="2826" spans="1:27" ht="40.799999999999997" x14ac:dyDescent="0.3">
      <c r="A2826" s="16">
        <f t="shared" si="44"/>
        <v>2825</v>
      </c>
      <c r="B2826" s="47" t="s">
        <v>15118</v>
      </c>
      <c r="C2826" s="13" t="s">
        <v>10447</v>
      </c>
      <c r="D2826" s="13" t="s">
        <v>10448</v>
      </c>
      <c r="E2826" s="44">
        <v>8109</v>
      </c>
      <c r="F2826" s="13" t="s">
        <v>10449</v>
      </c>
      <c r="G2826" s="23" t="s">
        <v>10473</v>
      </c>
      <c r="H2826" s="42" t="s">
        <v>458</v>
      </c>
      <c r="I2826" s="28" t="s">
        <v>170</v>
      </c>
      <c r="J2826" s="12" t="s">
        <v>393</v>
      </c>
      <c r="K2826" s="28" t="s">
        <v>10473</v>
      </c>
      <c r="L2826" s="12" t="s">
        <v>10452</v>
      </c>
      <c r="M2826" s="12" t="s">
        <v>10453</v>
      </c>
      <c r="N2826" s="12" t="s">
        <v>10454</v>
      </c>
      <c r="O2826" s="26" t="s">
        <v>13853</v>
      </c>
      <c r="P2826" s="26" t="s">
        <v>13854</v>
      </c>
      <c r="Q2826" s="25" t="s">
        <v>456</v>
      </c>
      <c r="R2826" s="26" t="s">
        <v>13855</v>
      </c>
      <c r="S2826" s="15" t="s">
        <v>13856</v>
      </c>
      <c r="T2826" s="52">
        <v>0</v>
      </c>
      <c r="U2826" s="22" t="s">
        <v>13857</v>
      </c>
      <c r="V2826" s="18" t="str">
        <f>+Sitio_Publico[[#This Row],[idcoleccion]]&amp;"-"&amp;Sitio_Publico[[#This Row],[id]]</f>
        <v>000-2825</v>
      </c>
      <c r="W2826" s="18">
        <f>+VLOOKUP(Sitio_Publico[[#This Row],[territorio]],Estructura!$AE$4:$AH$1067,4,0)</f>
        <v>30008109</v>
      </c>
      <c r="X2826" s="18" t="str">
        <f>+VLOOKUP(Sitio_Publico[[#This Row],[tema]],Estructura!$G$4:$J$532,4,0)</f>
        <v>T-2</v>
      </c>
      <c r="Y2826" s="18" t="str">
        <f>+VLOOKUP(Sitio_Publico[[#This Row],[contenido]],Estructura!$L$4:$O$473,4,0)</f>
        <v>C-18</v>
      </c>
      <c r="Z2826" s="18" t="str">
        <f>+VLOOKUP(Sitio_Publico[[#This Row],[Filtro Integrado]],Estructura!$U$4:$W$529,3,0)</f>
        <v>FI-0</v>
      </c>
      <c r="AA2826" s="18" t="str">
        <f>+VLOOKUP(Sitio_Publico[[#This Row],[Muestra]],Estructura!$Y$4:$AB$483,4,0)</f>
        <v>M-000160</v>
      </c>
    </row>
    <row r="2827" spans="1:27" ht="51" x14ac:dyDescent="0.3">
      <c r="A2827" s="16">
        <f t="shared" si="44"/>
        <v>2826</v>
      </c>
      <c r="B2827" s="47" t="s">
        <v>15118</v>
      </c>
      <c r="C2827" s="13" t="s">
        <v>10447</v>
      </c>
      <c r="D2827" s="13" t="s">
        <v>10448</v>
      </c>
      <c r="E2827" s="44">
        <v>5704</v>
      </c>
      <c r="F2827" s="13" t="s">
        <v>10449</v>
      </c>
      <c r="G2827" s="23" t="s">
        <v>10450</v>
      </c>
      <c r="H2827" s="42" t="s">
        <v>458</v>
      </c>
      <c r="I2827" s="28" t="s">
        <v>93</v>
      </c>
      <c r="J2827" s="12" t="s">
        <v>393</v>
      </c>
      <c r="K2827" s="28" t="s">
        <v>10451</v>
      </c>
      <c r="L2827" s="12" t="s">
        <v>10452</v>
      </c>
      <c r="M2827" s="12" t="s">
        <v>10453</v>
      </c>
      <c r="N2827" s="12" t="s">
        <v>10454</v>
      </c>
      <c r="O2827" s="26" t="s">
        <v>13858</v>
      </c>
      <c r="P2827" s="26" t="s">
        <v>13859</v>
      </c>
      <c r="Q2827" s="25" t="s">
        <v>456</v>
      </c>
      <c r="R2827" s="26" t="s">
        <v>13860</v>
      </c>
      <c r="S2827" s="15" t="s">
        <v>13861</v>
      </c>
      <c r="T2827" s="52">
        <v>0</v>
      </c>
      <c r="U2827" s="22" t="s">
        <v>11643</v>
      </c>
      <c r="V2827" s="18" t="str">
        <f>+Sitio_Publico[[#This Row],[idcoleccion]]&amp;"-"&amp;Sitio_Publico[[#This Row],[id]]</f>
        <v>000-2826</v>
      </c>
      <c r="W2827" s="18">
        <f>+VLOOKUP(Sitio_Publico[[#This Row],[territorio]],Estructura!$AE$4:$AH$1067,4,0)</f>
        <v>30005704</v>
      </c>
      <c r="X2827" s="18" t="str">
        <f>+VLOOKUP(Sitio_Publico[[#This Row],[tema]],Estructura!$G$4:$J$532,4,0)</f>
        <v>T-2</v>
      </c>
      <c r="Y2827" s="18" t="str">
        <f>+VLOOKUP(Sitio_Publico[[#This Row],[contenido]],Estructura!$L$4:$O$473,4,0)</f>
        <v>C-15</v>
      </c>
      <c r="Z2827" s="18" t="str">
        <f>+VLOOKUP(Sitio_Publico[[#This Row],[Filtro Integrado]],Estructura!$U$4:$W$529,3,0)</f>
        <v>FI-0</v>
      </c>
      <c r="AA2827" s="18" t="str">
        <f>+VLOOKUP(Sitio_Publico[[#This Row],[Muestra]],Estructura!$Y$4:$AB$483,4,0)</f>
        <v>M-000158</v>
      </c>
    </row>
    <row r="2828" spans="1:27" ht="51" x14ac:dyDescent="0.3">
      <c r="A2828" s="16">
        <f t="shared" si="44"/>
        <v>2827</v>
      </c>
      <c r="B2828" s="47" t="s">
        <v>15118</v>
      </c>
      <c r="C2828" s="13" t="s">
        <v>10447</v>
      </c>
      <c r="D2828" s="13" t="s">
        <v>10448</v>
      </c>
      <c r="E2828" s="44">
        <v>16</v>
      </c>
      <c r="F2828" s="13" t="s">
        <v>10465</v>
      </c>
      <c r="G2828" s="23" t="s">
        <v>10450</v>
      </c>
      <c r="H2828" s="42" t="s">
        <v>457</v>
      </c>
      <c r="I2828" s="28" t="s">
        <v>379</v>
      </c>
      <c r="J2828" s="12" t="s">
        <v>393</v>
      </c>
      <c r="K2828" s="28" t="s">
        <v>10486</v>
      </c>
      <c r="L2828" s="12" t="s">
        <v>10452</v>
      </c>
      <c r="M2828" s="12" t="s">
        <v>10453</v>
      </c>
      <c r="N2828" s="12" t="s">
        <v>10454</v>
      </c>
      <c r="O2828" s="26" t="s">
        <v>13862</v>
      </c>
      <c r="P2828" s="26" t="s">
        <v>13863</v>
      </c>
      <c r="Q2828" s="25" t="s">
        <v>456</v>
      </c>
      <c r="R2828" s="26" t="s">
        <v>13864</v>
      </c>
      <c r="S2828" s="15" t="s">
        <v>13865</v>
      </c>
      <c r="T2828" s="52">
        <v>0</v>
      </c>
      <c r="U2828" s="22" t="s">
        <v>10534</v>
      </c>
      <c r="V2828" s="18" t="str">
        <f>+Sitio_Publico[[#This Row],[idcoleccion]]&amp;"-"&amp;Sitio_Publico[[#This Row],[id]]</f>
        <v>000-2827</v>
      </c>
      <c r="W2828" s="18">
        <f>+VLOOKUP(Sitio_Publico[[#This Row],[territorio]],Estructura!$AE$4:$AH$1067,4,0)</f>
        <v>20000016</v>
      </c>
      <c r="X2828" s="18" t="str">
        <f>+VLOOKUP(Sitio_Publico[[#This Row],[tema]],Estructura!$G$4:$J$532,4,0)</f>
        <v>T-1</v>
      </c>
      <c r="Y2828" s="18" t="str">
        <f>+VLOOKUP(Sitio_Publico[[#This Row],[contenido]],Estructura!$L$4:$O$473,4,0)</f>
        <v>C-15</v>
      </c>
      <c r="Z2828" s="18" t="str">
        <f>+VLOOKUP(Sitio_Publico[[#This Row],[Filtro Integrado]],Estructura!$U$4:$W$529,3,0)</f>
        <v>FI-0</v>
      </c>
      <c r="AA2828" s="18" t="str">
        <f>+VLOOKUP(Sitio_Publico[[#This Row],[Muestra]],Estructura!$Y$4:$AB$483,4,0)</f>
        <v>M-000161</v>
      </c>
    </row>
    <row r="2829" spans="1:27" ht="51" x14ac:dyDescent="0.3">
      <c r="A2829" s="16">
        <f t="shared" si="44"/>
        <v>2828</v>
      </c>
      <c r="B2829" s="47" t="s">
        <v>15118</v>
      </c>
      <c r="C2829" s="13" t="s">
        <v>10447</v>
      </c>
      <c r="D2829" s="13" t="s">
        <v>10448</v>
      </c>
      <c r="E2829" s="44">
        <v>5601</v>
      </c>
      <c r="F2829" s="13" t="s">
        <v>10449</v>
      </c>
      <c r="G2829" s="23" t="s">
        <v>10450</v>
      </c>
      <c r="H2829" s="42" t="s">
        <v>458</v>
      </c>
      <c r="I2829" s="28" t="s">
        <v>84</v>
      </c>
      <c r="J2829" s="12" t="s">
        <v>393</v>
      </c>
      <c r="K2829" s="28" t="s">
        <v>10486</v>
      </c>
      <c r="L2829" s="12" t="s">
        <v>10452</v>
      </c>
      <c r="M2829" s="12" t="s">
        <v>10453</v>
      </c>
      <c r="N2829" s="12" t="s">
        <v>10454</v>
      </c>
      <c r="O2829" s="26" t="s">
        <v>13866</v>
      </c>
      <c r="P2829" s="26" t="s">
        <v>13867</v>
      </c>
      <c r="Q2829" s="25" t="s">
        <v>456</v>
      </c>
      <c r="R2829" s="26" t="s">
        <v>13868</v>
      </c>
      <c r="S2829" s="15" t="s">
        <v>13869</v>
      </c>
      <c r="T2829" s="52">
        <v>0</v>
      </c>
      <c r="U2829" s="22" t="s">
        <v>13870</v>
      </c>
      <c r="V2829" s="18" t="str">
        <f>+Sitio_Publico[[#This Row],[idcoleccion]]&amp;"-"&amp;Sitio_Publico[[#This Row],[id]]</f>
        <v>000-2828</v>
      </c>
      <c r="W2829" s="18">
        <f>+VLOOKUP(Sitio_Publico[[#This Row],[territorio]],Estructura!$AE$4:$AH$1067,4,0)</f>
        <v>30005601</v>
      </c>
      <c r="X2829" s="18" t="str">
        <f>+VLOOKUP(Sitio_Publico[[#This Row],[tema]],Estructura!$G$4:$J$532,4,0)</f>
        <v>T-2</v>
      </c>
      <c r="Y2829" s="18" t="str">
        <f>+VLOOKUP(Sitio_Publico[[#This Row],[contenido]],Estructura!$L$4:$O$473,4,0)</f>
        <v>C-15</v>
      </c>
      <c r="Z2829" s="18" t="str">
        <f>+VLOOKUP(Sitio_Publico[[#This Row],[Filtro Integrado]],Estructura!$U$4:$W$529,3,0)</f>
        <v>FI-0</v>
      </c>
      <c r="AA2829" s="18" t="str">
        <f>+VLOOKUP(Sitio_Publico[[#This Row],[Muestra]],Estructura!$Y$4:$AB$483,4,0)</f>
        <v>M-000161</v>
      </c>
    </row>
    <row r="2830" spans="1:27" ht="40.799999999999997" x14ac:dyDescent="0.3">
      <c r="A2830" s="16">
        <f t="shared" si="44"/>
        <v>2829</v>
      </c>
      <c r="B2830" s="47" t="s">
        <v>15118</v>
      </c>
      <c r="C2830" s="13" t="s">
        <v>10447</v>
      </c>
      <c r="D2830" s="13" t="s">
        <v>10448</v>
      </c>
      <c r="E2830" s="44">
        <v>2101</v>
      </c>
      <c r="F2830" s="13" t="s">
        <v>10449</v>
      </c>
      <c r="G2830" s="23" t="s">
        <v>10883</v>
      </c>
      <c r="H2830" s="42" t="s">
        <v>458</v>
      </c>
      <c r="I2830" s="28" t="s">
        <v>15</v>
      </c>
      <c r="J2830" s="12" t="s">
        <v>393</v>
      </c>
      <c r="K2830" s="28" t="s">
        <v>10883</v>
      </c>
      <c r="L2830" s="12" t="s">
        <v>10452</v>
      </c>
      <c r="M2830" s="12" t="s">
        <v>10453</v>
      </c>
      <c r="N2830" s="12" t="s">
        <v>10454</v>
      </c>
      <c r="O2830" s="26" t="s">
        <v>13871</v>
      </c>
      <c r="P2830" s="26" t="s">
        <v>13872</v>
      </c>
      <c r="Q2830" s="25" t="s">
        <v>456</v>
      </c>
      <c r="R2830" s="26" t="s">
        <v>13873</v>
      </c>
      <c r="S2830" s="15" t="s">
        <v>13874</v>
      </c>
      <c r="T2830" s="52">
        <v>0</v>
      </c>
      <c r="U2830" s="22" t="s">
        <v>11702</v>
      </c>
      <c r="V2830" s="18" t="str">
        <f>+Sitio_Publico[[#This Row],[idcoleccion]]&amp;"-"&amp;Sitio_Publico[[#This Row],[id]]</f>
        <v>000-2829</v>
      </c>
      <c r="W2830" s="18">
        <f>+VLOOKUP(Sitio_Publico[[#This Row],[territorio]],Estructura!$AE$4:$AH$1067,4,0)</f>
        <v>30002101</v>
      </c>
      <c r="X2830" s="18" t="str">
        <f>+VLOOKUP(Sitio_Publico[[#This Row],[tema]],Estructura!$G$4:$J$532,4,0)</f>
        <v>T-2</v>
      </c>
      <c r="Y2830" s="18" t="str">
        <f>+VLOOKUP(Sitio_Publico[[#This Row],[contenido]],Estructura!$L$4:$O$473,4,0)</f>
        <v>C-19</v>
      </c>
      <c r="Z2830" s="18" t="str">
        <f>+VLOOKUP(Sitio_Publico[[#This Row],[Filtro Integrado]],Estructura!$U$4:$W$529,3,0)</f>
        <v>FI-0</v>
      </c>
      <c r="AA2830" s="18" t="str">
        <f>+VLOOKUP(Sitio_Publico[[#This Row],[Muestra]],Estructura!$Y$4:$AB$483,4,0)</f>
        <v>M-000164</v>
      </c>
    </row>
    <row r="2831" spans="1:27" ht="51" x14ac:dyDescent="0.3">
      <c r="A2831" s="16">
        <f t="shared" si="44"/>
        <v>2830</v>
      </c>
      <c r="B2831" s="47" t="s">
        <v>15118</v>
      </c>
      <c r="C2831" s="13" t="s">
        <v>10447</v>
      </c>
      <c r="D2831" s="13" t="s">
        <v>10448</v>
      </c>
      <c r="E2831" s="44">
        <v>7304</v>
      </c>
      <c r="F2831" s="13" t="s">
        <v>10449</v>
      </c>
      <c r="G2831" s="23" t="s">
        <v>10459</v>
      </c>
      <c r="H2831" s="42" t="s">
        <v>458</v>
      </c>
      <c r="I2831" s="28" t="s">
        <v>148</v>
      </c>
      <c r="J2831" s="12" t="s">
        <v>393</v>
      </c>
      <c r="K2831" s="28" t="s">
        <v>10459</v>
      </c>
      <c r="L2831" s="12" t="s">
        <v>10452</v>
      </c>
      <c r="M2831" s="12" t="s">
        <v>10453</v>
      </c>
      <c r="N2831" s="12" t="s">
        <v>10454</v>
      </c>
      <c r="O2831" s="26" t="s">
        <v>13875</v>
      </c>
      <c r="P2831" s="26" t="s">
        <v>13876</v>
      </c>
      <c r="Q2831" s="25" t="s">
        <v>456</v>
      </c>
      <c r="R2831" s="26" t="s">
        <v>13877</v>
      </c>
      <c r="S2831" s="15" t="s">
        <v>13878</v>
      </c>
      <c r="T2831" s="52">
        <v>0</v>
      </c>
      <c r="U2831" s="22" t="s">
        <v>13441</v>
      </c>
      <c r="V2831" s="18" t="str">
        <f>+Sitio_Publico[[#This Row],[idcoleccion]]&amp;"-"&amp;Sitio_Publico[[#This Row],[id]]</f>
        <v>000-2830</v>
      </c>
      <c r="W2831" s="18">
        <f>+VLOOKUP(Sitio_Publico[[#This Row],[territorio]],Estructura!$AE$4:$AH$1067,4,0)</f>
        <v>30007304</v>
      </c>
      <c r="X2831" s="18" t="str">
        <f>+VLOOKUP(Sitio_Publico[[#This Row],[tema]],Estructura!$G$4:$J$532,4,0)</f>
        <v>T-2</v>
      </c>
      <c r="Y2831" s="18" t="str">
        <f>+VLOOKUP(Sitio_Publico[[#This Row],[contenido]],Estructura!$L$4:$O$473,4,0)</f>
        <v>C-16</v>
      </c>
      <c r="Z2831" s="18" t="str">
        <f>+VLOOKUP(Sitio_Publico[[#This Row],[Filtro Integrado]],Estructura!$U$4:$W$529,3,0)</f>
        <v>FI-0</v>
      </c>
      <c r="AA2831" s="18" t="str">
        <f>+VLOOKUP(Sitio_Publico[[#This Row],[Muestra]],Estructura!$Y$4:$AB$483,4,0)</f>
        <v>M-000159</v>
      </c>
    </row>
    <row r="2832" spans="1:27" ht="51" x14ac:dyDescent="0.3">
      <c r="A2832" s="16">
        <f t="shared" si="44"/>
        <v>2831</v>
      </c>
      <c r="B2832" s="47" t="s">
        <v>15118</v>
      </c>
      <c r="C2832" s="13" t="s">
        <v>10447</v>
      </c>
      <c r="D2832" s="13" t="s">
        <v>10448</v>
      </c>
      <c r="E2832" s="44">
        <v>13117</v>
      </c>
      <c r="F2832" s="13" t="s">
        <v>10449</v>
      </c>
      <c r="G2832" s="23" t="s">
        <v>10459</v>
      </c>
      <c r="H2832" s="42" t="s">
        <v>458</v>
      </c>
      <c r="I2832" s="28" t="s">
        <v>313</v>
      </c>
      <c r="J2832" s="12" t="s">
        <v>393</v>
      </c>
      <c r="K2832" s="28" t="s">
        <v>10459</v>
      </c>
      <c r="L2832" s="12" t="s">
        <v>10474</v>
      </c>
      <c r="M2832" s="12" t="s">
        <v>10453</v>
      </c>
      <c r="N2832" s="12" t="s">
        <v>10454</v>
      </c>
      <c r="O2832" s="26" t="s">
        <v>13879</v>
      </c>
      <c r="P2832" s="26" t="s">
        <v>13880</v>
      </c>
      <c r="Q2832" s="25" t="s">
        <v>10482</v>
      </c>
      <c r="R2832" s="26" t="s">
        <v>13881</v>
      </c>
      <c r="S2832" s="15" t="s">
        <v>13882</v>
      </c>
      <c r="T2832" s="52">
        <v>0</v>
      </c>
      <c r="U2832" s="22" t="s">
        <v>10800</v>
      </c>
      <c r="V2832" s="18" t="str">
        <f>+Sitio_Publico[[#This Row],[idcoleccion]]&amp;"-"&amp;Sitio_Publico[[#This Row],[id]]</f>
        <v>000-2831</v>
      </c>
      <c r="W2832" s="18">
        <f>+VLOOKUP(Sitio_Publico[[#This Row],[territorio]],Estructura!$AE$4:$AH$1067,4,0)</f>
        <v>30013117</v>
      </c>
      <c r="X2832" s="18" t="str">
        <f>+VLOOKUP(Sitio_Publico[[#This Row],[tema]],Estructura!$G$4:$J$532,4,0)</f>
        <v>T-2</v>
      </c>
      <c r="Y2832" s="18" t="str">
        <f>+VLOOKUP(Sitio_Publico[[#This Row],[contenido]],Estructura!$L$4:$O$473,4,0)</f>
        <v>C-16</v>
      </c>
      <c r="Z2832" s="18" t="str">
        <f>+VLOOKUP(Sitio_Publico[[#This Row],[Filtro Integrado]],Estructura!$U$4:$W$529,3,0)</f>
        <v>FI-0</v>
      </c>
      <c r="AA2832" s="18" t="str">
        <f>+VLOOKUP(Sitio_Publico[[#This Row],[Muestra]],Estructura!$Y$4:$AB$483,4,0)</f>
        <v>M-000159</v>
      </c>
    </row>
    <row r="2833" spans="1:27" ht="51" x14ac:dyDescent="0.3">
      <c r="A2833" s="16">
        <f t="shared" si="44"/>
        <v>2832</v>
      </c>
      <c r="B2833" s="47" t="s">
        <v>15118</v>
      </c>
      <c r="C2833" s="13" t="s">
        <v>10447</v>
      </c>
      <c r="D2833" s="13" t="s">
        <v>10448</v>
      </c>
      <c r="E2833" s="44">
        <v>9108</v>
      </c>
      <c r="F2833" s="13" t="s">
        <v>10449</v>
      </c>
      <c r="G2833" s="23" t="s">
        <v>10466</v>
      </c>
      <c r="H2833" s="42" t="s">
        <v>458</v>
      </c>
      <c r="I2833" s="28" t="s">
        <v>223</v>
      </c>
      <c r="J2833" s="12" t="s">
        <v>393</v>
      </c>
      <c r="K2833" s="28" t="s">
        <v>10524</v>
      </c>
      <c r="L2833" s="12" t="s">
        <v>10452</v>
      </c>
      <c r="M2833" s="12" t="s">
        <v>10453</v>
      </c>
      <c r="N2833" s="12" t="s">
        <v>10454</v>
      </c>
      <c r="O2833" s="26" t="s">
        <v>13883</v>
      </c>
      <c r="P2833" s="26" t="s">
        <v>13884</v>
      </c>
      <c r="Q2833" s="25" t="s">
        <v>456</v>
      </c>
      <c r="R2833" s="26" t="s">
        <v>13885</v>
      </c>
      <c r="S2833" s="15" t="s">
        <v>13886</v>
      </c>
      <c r="T2833" s="52">
        <v>0</v>
      </c>
      <c r="U2833" s="22" t="s">
        <v>13887</v>
      </c>
      <c r="V2833" s="18" t="str">
        <f>+Sitio_Publico[[#This Row],[idcoleccion]]&amp;"-"&amp;Sitio_Publico[[#This Row],[id]]</f>
        <v>000-2832</v>
      </c>
      <c r="W2833" s="18">
        <f>+VLOOKUP(Sitio_Publico[[#This Row],[territorio]],Estructura!$AE$4:$AH$1067,4,0)</f>
        <v>30009108</v>
      </c>
      <c r="X2833" s="18" t="str">
        <f>+VLOOKUP(Sitio_Publico[[#This Row],[tema]],Estructura!$G$4:$J$532,4,0)</f>
        <v>T-2</v>
      </c>
      <c r="Y2833" s="18" t="str">
        <f>+VLOOKUP(Sitio_Publico[[#This Row],[contenido]],Estructura!$L$4:$O$473,4,0)</f>
        <v>C-17</v>
      </c>
      <c r="Z2833" s="18" t="str">
        <f>+VLOOKUP(Sitio_Publico[[#This Row],[Filtro Integrado]],Estructura!$U$4:$W$529,3,0)</f>
        <v>FI-0</v>
      </c>
      <c r="AA2833" s="18" t="str">
        <f>+VLOOKUP(Sitio_Publico[[#This Row],[Muestra]],Estructura!$Y$4:$AB$483,4,0)</f>
        <v>M-00048</v>
      </c>
    </row>
    <row r="2834" spans="1:27" ht="40.799999999999997" x14ac:dyDescent="0.3">
      <c r="A2834" s="16">
        <f t="shared" si="44"/>
        <v>2833</v>
      </c>
      <c r="B2834" s="47" t="s">
        <v>15118</v>
      </c>
      <c r="C2834" s="13" t="s">
        <v>10447</v>
      </c>
      <c r="D2834" s="13" t="s">
        <v>10448</v>
      </c>
      <c r="E2834" s="44">
        <v>14202</v>
      </c>
      <c r="F2834" s="13" t="s">
        <v>10449</v>
      </c>
      <c r="G2834" s="23" t="s">
        <v>10473</v>
      </c>
      <c r="H2834" s="42" t="s">
        <v>458</v>
      </c>
      <c r="I2834" s="28" t="s">
        <v>356</v>
      </c>
      <c r="J2834" s="12" t="s">
        <v>393</v>
      </c>
      <c r="K2834" s="28" t="s">
        <v>10473</v>
      </c>
      <c r="L2834" s="12" t="s">
        <v>10452</v>
      </c>
      <c r="M2834" s="12" t="s">
        <v>10453</v>
      </c>
      <c r="N2834" s="12" t="s">
        <v>10454</v>
      </c>
      <c r="O2834" s="26" t="s">
        <v>13888</v>
      </c>
      <c r="P2834" s="26" t="s">
        <v>13889</v>
      </c>
      <c r="Q2834" s="25" t="s">
        <v>456</v>
      </c>
      <c r="R2834" s="26" t="s">
        <v>13890</v>
      </c>
      <c r="S2834" s="15" t="s">
        <v>13891</v>
      </c>
      <c r="T2834" s="52">
        <v>0</v>
      </c>
      <c r="U2834" s="22" t="s">
        <v>13892</v>
      </c>
      <c r="V2834" s="18" t="str">
        <f>+Sitio_Publico[[#This Row],[idcoleccion]]&amp;"-"&amp;Sitio_Publico[[#This Row],[id]]</f>
        <v>000-2833</v>
      </c>
      <c r="W2834" s="18">
        <f>+VLOOKUP(Sitio_Publico[[#This Row],[territorio]],Estructura!$AE$4:$AH$1067,4,0)</f>
        <v>30014202</v>
      </c>
      <c r="X2834" s="18" t="str">
        <f>+VLOOKUP(Sitio_Publico[[#This Row],[tema]],Estructura!$G$4:$J$532,4,0)</f>
        <v>T-2</v>
      </c>
      <c r="Y2834" s="18" t="str">
        <f>+VLOOKUP(Sitio_Publico[[#This Row],[contenido]],Estructura!$L$4:$O$473,4,0)</f>
        <v>C-18</v>
      </c>
      <c r="Z2834" s="18" t="str">
        <f>+VLOOKUP(Sitio_Publico[[#This Row],[Filtro Integrado]],Estructura!$U$4:$W$529,3,0)</f>
        <v>FI-0</v>
      </c>
      <c r="AA2834" s="18" t="str">
        <f>+VLOOKUP(Sitio_Publico[[#This Row],[Muestra]],Estructura!$Y$4:$AB$483,4,0)</f>
        <v>M-000160</v>
      </c>
    </row>
    <row r="2835" spans="1:27" ht="51" x14ac:dyDescent="0.3">
      <c r="A2835" s="16">
        <f t="shared" si="44"/>
        <v>2834</v>
      </c>
      <c r="B2835" s="47" t="s">
        <v>15118</v>
      </c>
      <c r="C2835" s="13" t="s">
        <v>10447</v>
      </c>
      <c r="D2835" s="13" t="s">
        <v>10448</v>
      </c>
      <c r="E2835" s="44">
        <v>8205</v>
      </c>
      <c r="F2835" s="13" t="s">
        <v>10449</v>
      </c>
      <c r="G2835" s="23" t="s">
        <v>10466</v>
      </c>
      <c r="H2835" s="42" t="s">
        <v>458</v>
      </c>
      <c r="I2835" s="28" t="s">
        <v>178</v>
      </c>
      <c r="J2835" s="12" t="s">
        <v>393</v>
      </c>
      <c r="K2835" s="28" t="s">
        <v>10524</v>
      </c>
      <c r="L2835" s="12" t="s">
        <v>10452</v>
      </c>
      <c r="M2835" s="12" t="s">
        <v>10453</v>
      </c>
      <c r="N2835" s="12" t="s">
        <v>10454</v>
      </c>
      <c r="O2835" s="26" t="s">
        <v>13893</v>
      </c>
      <c r="P2835" s="26" t="s">
        <v>13894</v>
      </c>
      <c r="Q2835" s="25" t="s">
        <v>456</v>
      </c>
      <c r="R2835" s="26" t="s">
        <v>13895</v>
      </c>
      <c r="S2835" s="15" t="s">
        <v>13896</v>
      </c>
      <c r="T2835" s="52">
        <v>0</v>
      </c>
      <c r="U2835" s="22" t="s">
        <v>7484</v>
      </c>
      <c r="V2835" s="18" t="str">
        <f>+Sitio_Publico[[#This Row],[idcoleccion]]&amp;"-"&amp;Sitio_Publico[[#This Row],[id]]</f>
        <v>000-2834</v>
      </c>
      <c r="W2835" s="18">
        <f>+VLOOKUP(Sitio_Publico[[#This Row],[territorio]],Estructura!$AE$4:$AH$1067,4,0)</f>
        <v>30008205</v>
      </c>
      <c r="X2835" s="18" t="str">
        <f>+VLOOKUP(Sitio_Publico[[#This Row],[tema]],Estructura!$G$4:$J$532,4,0)</f>
        <v>T-2</v>
      </c>
      <c r="Y2835" s="18" t="str">
        <f>+VLOOKUP(Sitio_Publico[[#This Row],[contenido]],Estructura!$L$4:$O$473,4,0)</f>
        <v>C-17</v>
      </c>
      <c r="Z2835" s="18" t="str">
        <f>+VLOOKUP(Sitio_Publico[[#This Row],[Filtro Integrado]],Estructura!$U$4:$W$529,3,0)</f>
        <v>FI-0</v>
      </c>
      <c r="AA2835" s="18" t="str">
        <f>+VLOOKUP(Sitio_Publico[[#This Row],[Muestra]],Estructura!$Y$4:$AB$483,4,0)</f>
        <v>M-00048</v>
      </c>
    </row>
    <row r="2836" spans="1:27" ht="51" x14ac:dyDescent="0.3">
      <c r="A2836" s="16">
        <f t="shared" si="44"/>
        <v>2835</v>
      </c>
      <c r="B2836" s="47" t="s">
        <v>15118</v>
      </c>
      <c r="C2836" s="13" t="s">
        <v>10447</v>
      </c>
      <c r="D2836" s="13" t="s">
        <v>10448</v>
      </c>
      <c r="E2836" s="44">
        <v>8110</v>
      </c>
      <c r="F2836" s="13" t="s">
        <v>10449</v>
      </c>
      <c r="G2836" s="23" t="s">
        <v>10450</v>
      </c>
      <c r="H2836" s="42" t="s">
        <v>458</v>
      </c>
      <c r="I2836" s="28" t="s">
        <v>171</v>
      </c>
      <c r="J2836" s="12" t="s">
        <v>393</v>
      </c>
      <c r="K2836" s="28" t="s">
        <v>10486</v>
      </c>
      <c r="L2836" s="12" t="s">
        <v>10452</v>
      </c>
      <c r="M2836" s="12" t="s">
        <v>10453</v>
      </c>
      <c r="N2836" s="12" t="s">
        <v>10454</v>
      </c>
      <c r="O2836" s="26" t="s">
        <v>13897</v>
      </c>
      <c r="P2836" s="26" t="s">
        <v>13898</v>
      </c>
      <c r="Q2836" s="25" t="s">
        <v>456</v>
      </c>
      <c r="R2836" s="26" t="s">
        <v>13899</v>
      </c>
      <c r="S2836" s="15" t="s">
        <v>13900</v>
      </c>
      <c r="T2836" s="52">
        <v>0</v>
      </c>
      <c r="U2836" s="22" t="s">
        <v>13901</v>
      </c>
      <c r="V2836" s="18" t="str">
        <f>+Sitio_Publico[[#This Row],[idcoleccion]]&amp;"-"&amp;Sitio_Publico[[#This Row],[id]]</f>
        <v>000-2835</v>
      </c>
      <c r="W2836" s="18">
        <f>+VLOOKUP(Sitio_Publico[[#This Row],[territorio]],Estructura!$AE$4:$AH$1067,4,0)</f>
        <v>30008110</v>
      </c>
      <c r="X2836" s="18" t="str">
        <f>+VLOOKUP(Sitio_Publico[[#This Row],[tema]],Estructura!$G$4:$J$532,4,0)</f>
        <v>T-2</v>
      </c>
      <c r="Y2836" s="18" t="str">
        <f>+VLOOKUP(Sitio_Publico[[#This Row],[contenido]],Estructura!$L$4:$O$473,4,0)</f>
        <v>C-15</v>
      </c>
      <c r="Z2836" s="18" t="str">
        <f>+VLOOKUP(Sitio_Publico[[#This Row],[Filtro Integrado]],Estructura!$U$4:$W$529,3,0)</f>
        <v>FI-0</v>
      </c>
      <c r="AA2836" s="18" t="str">
        <f>+VLOOKUP(Sitio_Publico[[#This Row],[Muestra]],Estructura!$Y$4:$AB$483,4,0)</f>
        <v>M-000161</v>
      </c>
    </row>
    <row r="2837" spans="1:27" ht="51" x14ac:dyDescent="0.3">
      <c r="A2837" s="16">
        <f t="shared" si="44"/>
        <v>2836</v>
      </c>
      <c r="B2837" s="47" t="s">
        <v>15118</v>
      </c>
      <c r="C2837" s="13" t="s">
        <v>10447</v>
      </c>
      <c r="D2837" s="13" t="s">
        <v>10448</v>
      </c>
      <c r="E2837" s="44">
        <v>8202</v>
      </c>
      <c r="F2837" s="13" t="s">
        <v>10449</v>
      </c>
      <c r="G2837" s="23" t="s">
        <v>10466</v>
      </c>
      <c r="H2837" s="42" t="s">
        <v>458</v>
      </c>
      <c r="I2837" s="28" t="s">
        <v>175</v>
      </c>
      <c r="J2837" s="12" t="s">
        <v>393</v>
      </c>
      <c r="K2837" s="28" t="s">
        <v>10524</v>
      </c>
      <c r="L2837" s="12" t="s">
        <v>10452</v>
      </c>
      <c r="M2837" s="12" t="s">
        <v>10453</v>
      </c>
      <c r="N2837" s="12" t="s">
        <v>10454</v>
      </c>
      <c r="O2837" s="26" t="s">
        <v>13902</v>
      </c>
      <c r="P2837" s="26" t="s">
        <v>13903</v>
      </c>
      <c r="Q2837" s="25" t="s">
        <v>456</v>
      </c>
      <c r="R2837" s="26" t="s">
        <v>13904</v>
      </c>
      <c r="S2837" s="15" t="s">
        <v>13905</v>
      </c>
      <c r="T2837" s="52">
        <v>0</v>
      </c>
      <c r="U2837" s="22" t="s">
        <v>10632</v>
      </c>
      <c r="V2837" s="18" t="str">
        <f>+Sitio_Publico[[#This Row],[idcoleccion]]&amp;"-"&amp;Sitio_Publico[[#This Row],[id]]</f>
        <v>000-2836</v>
      </c>
      <c r="W2837" s="18">
        <f>+VLOOKUP(Sitio_Publico[[#This Row],[territorio]],Estructura!$AE$4:$AH$1067,4,0)</f>
        <v>30008202</v>
      </c>
      <c r="X2837" s="18" t="str">
        <f>+VLOOKUP(Sitio_Publico[[#This Row],[tema]],Estructura!$G$4:$J$532,4,0)</f>
        <v>T-2</v>
      </c>
      <c r="Y2837" s="18" t="str">
        <f>+VLOOKUP(Sitio_Publico[[#This Row],[contenido]],Estructura!$L$4:$O$473,4,0)</f>
        <v>C-17</v>
      </c>
      <c r="Z2837" s="18" t="str">
        <f>+VLOOKUP(Sitio_Publico[[#This Row],[Filtro Integrado]],Estructura!$U$4:$W$529,3,0)</f>
        <v>FI-0</v>
      </c>
      <c r="AA2837" s="18" t="str">
        <f>+VLOOKUP(Sitio_Publico[[#This Row],[Muestra]],Estructura!$Y$4:$AB$483,4,0)</f>
        <v>M-00048</v>
      </c>
    </row>
    <row r="2838" spans="1:27" ht="51" x14ac:dyDescent="0.3">
      <c r="A2838" s="16">
        <f t="shared" si="44"/>
        <v>2837</v>
      </c>
      <c r="B2838" s="47" t="s">
        <v>15118</v>
      </c>
      <c r="C2838" s="13" t="s">
        <v>10447</v>
      </c>
      <c r="D2838" s="13" t="s">
        <v>10448</v>
      </c>
      <c r="E2838" s="44">
        <v>9103</v>
      </c>
      <c r="F2838" s="13" t="s">
        <v>10449</v>
      </c>
      <c r="G2838" s="23" t="s">
        <v>10459</v>
      </c>
      <c r="H2838" s="42" t="s">
        <v>458</v>
      </c>
      <c r="I2838" s="28" t="s">
        <v>218</v>
      </c>
      <c r="J2838" s="12" t="s">
        <v>393</v>
      </c>
      <c r="K2838" s="28" t="s">
        <v>10459</v>
      </c>
      <c r="L2838" s="12" t="s">
        <v>10474</v>
      </c>
      <c r="M2838" s="12" t="s">
        <v>10453</v>
      </c>
      <c r="N2838" s="12" t="s">
        <v>10454</v>
      </c>
      <c r="O2838" s="26" t="s">
        <v>13906</v>
      </c>
      <c r="P2838" s="26" t="s">
        <v>13907</v>
      </c>
      <c r="Q2838" s="25" t="s">
        <v>10482</v>
      </c>
      <c r="R2838" s="26" t="s">
        <v>13908</v>
      </c>
      <c r="S2838" s="15" t="s">
        <v>13909</v>
      </c>
      <c r="T2838" s="52">
        <v>0</v>
      </c>
      <c r="U2838" s="22" t="s">
        <v>13910</v>
      </c>
      <c r="V2838" s="18" t="str">
        <f>+Sitio_Publico[[#This Row],[idcoleccion]]&amp;"-"&amp;Sitio_Publico[[#This Row],[id]]</f>
        <v>000-2837</v>
      </c>
      <c r="W2838" s="18">
        <f>+VLOOKUP(Sitio_Publico[[#This Row],[territorio]],Estructura!$AE$4:$AH$1067,4,0)</f>
        <v>30009103</v>
      </c>
      <c r="X2838" s="18" t="str">
        <f>+VLOOKUP(Sitio_Publico[[#This Row],[tema]],Estructura!$G$4:$J$532,4,0)</f>
        <v>T-2</v>
      </c>
      <c r="Y2838" s="18" t="str">
        <f>+VLOOKUP(Sitio_Publico[[#This Row],[contenido]],Estructura!$L$4:$O$473,4,0)</f>
        <v>C-16</v>
      </c>
      <c r="Z2838" s="18" t="str">
        <f>+VLOOKUP(Sitio_Publico[[#This Row],[Filtro Integrado]],Estructura!$U$4:$W$529,3,0)</f>
        <v>FI-0</v>
      </c>
      <c r="AA2838" s="18" t="str">
        <f>+VLOOKUP(Sitio_Publico[[#This Row],[Muestra]],Estructura!$Y$4:$AB$483,4,0)</f>
        <v>M-000159</v>
      </c>
    </row>
    <row r="2839" spans="1:27" ht="51" x14ac:dyDescent="0.3">
      <c r="A2839" s="16">
        <f t="shared" si="44"/>
        <v>2838</v>
      </c>
      <c r="B2839" s="47" t="s">
        <v>15118</v>
      </c>
      <c r="C2839" s="13" t="s">
        <v>10447</v>
      </c>
      <c r="D2839" s="13" t="s">
        <v>10448</v>
      </c>
      <c r="E2839" s="44">
        <v>9110</v>
      </c>
      <c r="F2839" s="13" t="s">
        <v>10449</v>
      </c>
      <c r="G2839" s="23" t="s">
        <v>10459</v>
      </c>
      <c r="H2839" s="42" t="s">
        <v>458</v>
      </c>
      <c r="I2839" s="28" t="s">
        <v>225</v>
      </c>
      <c r="J2839" s="12" t="s">
        <v>393</v>
      </c>
      <c r="K2839" s="28" t="s">
        <v>10459</v>
      </c>
      <c r="L2839" s="12" t="s">
        <v>10452</v>
      </c>
      <c r="M2839" s="12" t="s">
        <v>10453</v>
      </c>
      <c r="N2839" s="12" t="s">
        <v>10454</v>
      </c>
      <c r="O2839" s="26" t="s">
        <v>13911</v>
      </c>
      <c r="P2839" s="26" t="s">
        <v>13912</v>
      </c>
      <c r="Q2839" s="25" t="s">
        <v>456</v>
      </c>
      <c r="R2839" s="26" t="s">
        <v>13913</v>
      </c>
      <c r="S2839" s="15" t="s">
        <v>13914</v>
      </c>
      <c r="T2839" s="52">
        <v>0</v>
      </c>
      <c r="U2839" s="22" t="s">
        <v>12583</v>
      </c>
      <c r="V2839" s="18" t="str">
        <f>+Sitio_Publico[[#This Row],[idcoleccion]]&amp;"-"&amp;Sitio_Publico[[#This Row],[id]]</f>
        <v>000-2838</v>
      </c>
      <c r="W2839" s="18">
        <f>+VLOOKUP(Sitio_Publico[[#This Row],[territorio]],Estructura!$AE$4:$AH$1067,4,0)</f>
        <v>30009110</v>
      </c>
      <c r="X2839" s="18" t="str">
        <f>+VLOOKUP(Sitio_Publico[[#This Row],[tema]],Estructura!$G$4:$J$532,4,0)</f>
        <v>T-2</v>
      </c>
      <c r="Y2839" s="18" t="str">
        <f>+VLOOKUP(Sitio_Publico[[#This Row],[contenido]],Estructura!$L$4:$O$473,4,0)</f>
        <v>C-16</v>
      </c>
      <c r="Z2839" s="18" t="str">
        <f>+VLOOKUP(Sitio_Publico[[#This Row],[Filtro Integrado]],Estructura!$U$4:$W$529,3,0)</f>
        <v>FI-0</v>
      </c>
      <c r="AA2839" s="18" t="str">
        <f>+VLOOKUP(Sitio_Publico[[#This Row],[Muestra]],Estructura!$Y$4:$AB$483,4,0)</f>
        <v>M-000159</v>
      </c>
    </row>
    <row r="2840" spans="1:27" ht="51" x14ac:dyDescent="0.3">
      <c r="A2840" s="16">
        <f t="shared" si="44"/>
        <v>2839</v>
      </c>
      <c r="B2840" s="47" t="s">
        <v>15118</v>
      </c>
      <c r="C2840" s="13" t="s">
        <v>10447</v>
      </c>
      <c r="D2840" s="13" t="s">
        <v>10448</v>
      </c>
      <c r="E2840" s="44">
        <v>16305</v>
      </c>
      <c r="F2840" s="13" t="s">
        <v>10449</v>
      </c>
      <c r="G2840" s="23" t="s">
        <v>10466</v>
      </c>
      <c r="H2840" s="42" t="s">
        <v>458</v>
      </c>
      <c r="I2840" s="28" t="s">
        <v>213</v>
      </c>
      <c r="J2840" s="12" t="s">
        <v>393</v>
      </c>
      <c r="K2840" s="28" t="s">
        <v>10524</v>
      </c>
      <c r="L2840" s="12" t="s">
        <v>10452</v>
      </c>
      <c r="M2840" s="12" t="s">
        <v>10453</v>
      </c>
      <c r="N2840" s="12" t="s">
        <v>10454</v>
      </c>
      <c r="O2840" s="26" t="s">
        <v>13915</v>
      </c>
      <c r="P2840" s="26" t="s">
        <v>13916</v>
      </c>
      <c r="Q2840" s="25" t="s">
        <v>456</v>
      </c>
      <c r="R2840" s="26" t="s">
        <v>13917</v>
      </c>
      <c r="S2840" s="15" t="s">
        <v>13918</v>
      </c>
      <c r="T2840" s="52">
        <v>0</v>
      </c>
      <c r="U2840" s="22" t="s">
        <v>13919</v>
      </c>
      <c r="V2840" s="18" t="str">
        <f>+Sitio_Publico[[#This Row],[idcoleccion]]&amp;"-"&amp;Sitio_Publico[[#This Row],[id]]</f>
        <v>000-2839</v>
      </c>
      <c r="W2840" s="18">
        <f>+VLOOKUP(Sitio_Publico[[#This Row],[territorio]],Estructura!$AE$4:$AH$1067,4,0)</f>
        <v>30016305</v>
      </c>
      <c r="X2840" s="18" t="str">
        <f>+VLOOKUP(Sitio_Publico[[#This Row],[tema]],Estructura!$G$4:$J$532,4,0)</f>
        <v>T-2</v>
      </c>
      <c r="Y2840" s="18" t="str">
        <f>+VLOOKUP(Sitio_Publico[[#This Row],[contenido]],Estructura!$L$4:$O$473,4,0)</f>
        <v>C-17</v>
      </c>
      <c r="Z2840" s="18" t="str">
        <f>+VLOOKUP(Sitio_Publico[[#This Row],[Filtro Integrado]],Estructura!$U$4:$W$529,3,0)</f>
        <v>FI-0</v>
      </c>
      <c r="AA2840" s="18" t="str">
        <f>+VLOOKUP(Sitio_Publico[[#This Row],[Muestra]],Estructura!$Y$4:$AB$483,4,0)</f>
        <v>M-00048</v>
      </c>
    </row>
    <row r="2841" spans="1:27" ht="40.799999999999997" x14ac:dyDescent="0.3">
      <c r="A2841" s="16">
        <f t="shared" si="44"/>
        <v>2840</v>
      </c>
      <c r="B2841" s="47" t="s">
        <v>15118</v>
      </c>
      <c r="C2841" s="13" t="s">
        <v>10447</v>
      </c>
      <c r="D2841" s="13" t="s">
        <v>10448</v>
      </c>
      <c r="E2841" s="44">
        <v>13501</v>
      </c>
      <c r="F2841" s="13" t="s">
        <v>10449</v>
      </c>
      <c r="G2841" s="23" t="s">
        <v>10473</v>
      </c>
      <c r="H2841" s="42" t="s">
        <v>458</v>
      </c>
      <c r="I2841" s="28" t="s">
        <v>338</v>
      </c>
      <c r="J2841" s="12" t="s">
        <v>393</v>
      </c>
      <c r="K2841" s="28" t="s">
        <v>10473</v>
      </c>
      <c r="L2841" s="12" t="s">
        <v>10474</v>
      </c>
      <c r="M2841" s="12" t="s">
        <v>10453</v>
      </c>
      <c r="N2841" s="12" t="s">
        <v>10454</v>
      </c>
      <c r="O2841" s="26" t="s">
        <v>13920</v>
      </c>
      <c r="P2841" s="26" t="s">
        <v>13921</v>
      </c>
      <c r="Q2841" s="25" t="s">
        <v>10495</v>
      </c>
      <c r="R2841" s="26" t="s">
        <v>13457</v>
      </c>
      <c r="S2841" s="15" t="s">
        <v>13922</v>
      </c>
      <c r="T2841" s="52">
        <v>0</v>
      </c>
      <c r="U2841" s="22" t="s">
        <v>13084</v>
      </c>
      <c r="V2841" s="18" t="str">
        <f>+Sitio_Publico[[#This Row],[idcoleccion]]&amp;"-"&amp;Sitio_Publico[[#This Row],[id]]</f>
        <v>000-2840</v>
      </c>
      <c r="W2841" s="18">
        <f>+VLOOKUP(Sitio_Publico[[#This Row],[territorio]],Estructura!$AE$4:$AH$1067,4,0)</f>
        <v>30013501</v>
      </c>
      <c r="X2841" s="18" t="str">
        <f>+VLOOKUP(Sitio_Publico[[#This Row],[tema]],Estructura!$G$4:$J$532,4,0)</f>
        <v>T-2</v>
      </c>
      <c r="Y2841" s="18" t="str">
        <f>+VLOOKUP(Sitio_Publico[[#This Row],[contenido]],Estructura!$L$4:$O$473,4,0)</f>
        <v>C-18</v>
      </c>
      <c r="Z2841" s="18" t="str">
        <f>+VLOOKUP(Sitio_Publico[[#This Row],[Filtro Integrado]],Estructura!$U$4:$W$529,3,0)</f>
        <v>FI-0</v>
      </c>
      <c r="AA2841" s="18" t="str">
        <f>+VLOOKUP(Sitio_Publico[[#This Row],[Muestra]],Estructura!$Y$4:$AB$483,4,0)</f>
        <v>M-000160</v>
      </c>
    </row>
    <row r="2842" spans="1:27" ht="51" x14ac:dyDescent="0.3">
      <c r="A2842" s="16">
        <f t="shared" si="44"/>
        <v>2841</v>
      </c>
      <c r="B2842" s="47" t="s">
        <v>15118</v>
      </c>
      <c r="C2842" s="13" t="s">
        <v>10447</v>
      </c>
      <c r="D2842" s="13" t="s">
        <v>10448</v>
      </c>
      <c r="E2842" s="44">
        <v>7110</v>
      </c>
      <c r="F2842" s="13" t="s">
        <v>10449</v>
      </c>
      <c r="G2842" s="23" t="s">
        <v>10466</v>
      </c>
      <c r="H2842" s="42" t="s">
        <v>458</v>
      </c>
      <c r="I2842" s="28" t="s">
        <v>141</v>
      </c>
      <c r="J2842" s="12" t="s">
        <v>393</v>
      </c>
      <c r="K2842" s="28" t="s">
        <v>10492</v>
      </c>
      <c r="L2842" s="12" t="s">
        <v>10452</v>
      </c>
      <c r="M2842" s="12" t="s">
        <v>587</v>
      </c>
      <c r="N2842" s="12" t="s">
        <v>10454</v>
      </c>
      <c r="O2842" s="26" t="s">
        <v>13923</v>
      </c>
      <c r="P2842" s="26" t="s">
        <v>13924</v>
      </c>
      <c r="Q2842" s="25" t="s">
        <v>10495</v>
      </c>
      <c r="R2842" s="26" t="s">
        <v>13925</v>
      </c>
      <c r="S2842" s="15" t="s">
        <v>13926</v>
      </c>
      <c r="T2842" s="52">
        <v>0</v>
      </c>
      <c r="U2842" s="22" t="s">
        <v>10682</v>
      </c>
      <c r="V2842" s="18" t="str">
        <f>+Sitio_Publico[[#This Row],[idcoleccion]]&amp;"-"&amp;Sitio_Publico[[#This Row],[id]]</f>
        <v>000-2841</v>
      </c>
      <c r="W2842" s="18">
        <f>+VLOOKUP(Sitio_Publico[[#This Row],[territorio]],Estructura!$AE$4:$AH$1067,4,0)</f>
        <v>30007110</v>
      </c>
      <c r="X2842" s="18" t="str">
        <f>+VLOOKUP(Sitio_Publico[[#This Row],[tema]],Estructura!$G$4:$J$532,4,0)</f>
        <v>T-2</v>
      </c>
      <c r="Y2842" s="18" t="str">
        <f>+VLOOKUP(Sitio_Publico[[#This Row],[contenido]],Estructura!$L$4:$O$473,4,0)</f>
        <v>C-17</v>
      </c>
      <c r="Z2842" s="18" t="str">
        <f>+VLOOKUP(Sitio_Publico[[#This Row],[Filtro Integrado]],Estructura!$U$4:$W$529,3,0)</f>
        <v>FI-0</v>
      </c>
      <c r="AA2842" s="18" t="str">
        <f>+VLOOKUP(Sitio_Publico[[#This Row],[Muestra]],Estructura!$Y$4:$AB$483,4,0)</f>
        <v>M-000162</v>
      </c>
    </row>
    <row r="2843" spans="1:27" ht="51" x14ac:dyDescent="0.3">
      <c r="A2843" s="16">
        <f t="shared" si="44"/>
        <v>2842</v>
      </c>
      <c r="B2843" s="47" t="s">
        <v>15118</v>
      </c>
      <c r="C2843" s="13" t="s">
        <v>10447</v>
      </c>
      <c r="D2843" s="13" t="s">
        <v>10448</v>
      </c>
      <c r="E2843" s="44">
        <v>10</v>
      </c>
      <c r="F2843" s="13" t="s">
        <v>10465</v>
      </c>
      <c r="G2843" s="23" t="s">
        <v>10459</v>
      </c>
      <c r="H2843" s="42" t="s">
        <v>457</v>
      </c>
      <c r="I2843" s="28" t="s">
        <v>373</v>
      </c>
      <c r="J2843" s="12" t="s">
        <v>393</v>
      </c>
      <c r="K2843" s="28" t="s">
        <v>10459</v>
      </c>
      <c r="L2843" s="12" t="s">
        <v>10474</v>
      </c>
      <c r="M2843" s="12" t="s">
        <v>10453</v>
      </c>
      <c r="N2843" s="12" t="s">
        <v>10454</v>
      </c>
      <c r="O2843" s="26" t="s">
        <v>13927</v>
      </c>
      <c r="P2843" s="26" t="s">
        <v>13928</v>
      </c>
      <c r="Q2843" s="25" t="s">
        <v>10482</v>
      </c>
      <c r="R2843" s="26" t="s">
        <v>13929</v>
      </c>
      <c r="S2843" s="15" t="s">
        <v>13930</v>
      </c>
      <c r="T2843" s="52">
        <v>0</v>
      </c>
      <c r="U2843" s="22" t="s">
        <v>12500</v>
      </c>
      <c r="V2843" s="18" t="str">
        <f>+Sitio_Publico[[#This Row],[idcoleccion]]&amp;"-"&amp;Sitio_Publico[[#This Row],[id]]</f>
        <v>000-2842</v>
      </c>
      <c r="W2843" s="18">
        <f>+VLOOKUP(Sitio_Publico[[#This Row],[territorio]],Estructura!$AE$4:$AH$1067,4,0)</f>
        <v>20000010</v>
      </c>
      <c r="X2843" s="18" t="str">
        <f>+VLOOKUP(Sitio_Publico[[#This Row],[tema]],Estructura!$G$4:$J$532,4,0)</f>
        <v>T-1</v>
      </c>
      <c r="Y2843" s="18" t="str">
        <f>+VLOOKUP(Sitio_Publico[[#This Row],[contenido]],Estructura!$L$4:$O$473,4,0)</f>
        <v>C-16</v>
      </c>
      <c r="Z2843" s="18" t="str">
        <f>+VLOOKUP(Sitio_Publico[[#This Row],[Filtro Integrado]],Estructura!$U$4:$W$529,3,0)</f>
        <v>FI-0</v>
      </c>
      <c r="AA2843" s="18" t="str">
        <f>+VLOOKUP(Sitio_Publico[[#This Row],[Muestra]],Estructura!$Y$4:$AB$483,4,0)</f>
        <v>M-000159</v>
      </c>
    </row>
    <row r="2844" spans="1:27" ht="51" x14ac:dyDescent="0.3">
      <c r="A2844" s="16">
        <f t="shared" si="44"/>
        <v>2843</v>
      </c>
      <c r="B2844" s="47" t="s">
        <v>15118</v>
      </c>
      <c r="C2844" s="13" t="s">
        <v>10447</v>
      </c>
      <c r="D2844" s="13" t="s">
        <v>10448</v>
      </c>
      <c r="E2844" s="44">
        <v>4105</v>
      </c>
      <c r="F2844" s="13" t="s">
        <v>10449</v>
      </c>
      <c r="G2844" s="23" t="s">
        <v>10459</v>
      </c>
      <c r="H2844" s="42" t="s">
        <v>458</v>
      </c>
      <c r="I2844" s="28" t="s">
        <v>53</v>
      </c>
      <c r="J2844" s="12" t="s">
        <v>393</v>
      </c>
      <c r="K2844" s="28" t="s">
        <v>10459</v>
      </c>
      <c r="L2844" s="12" t="s">
        <v>10452</v>
      </c>
      <c r="M2844" s="12" t="s">
        <v>10453</v>
      </c>
      <c r="N2844" s="12" t="s">
        <v>10454</v>
      </c>
      <c r="O2844" s="26" t="s">
        <v>13931</v>
      </c>
      <c r="P2844" s="26" t="s">
        <v>13932</v>
      </c>
      <c r="Q2844" s="25" t="s">
        <v>456</v>
      </c>
      <c r="R2844" s="26" t="s">
        <v>13933</v>
      </c>
      <c r="S2844" s="15" t="s">
        <v>13934</v>
      </c>
      <c r="T2844" s="52">
        <v>0</v>
      </c>
      <c r="U2844" s="22" t="s">
        <v>1725</v>
      </c>
      <c r="V2844" s="18" t="str">
        <f>+Sitio_Publico[[#This Row],[idcoleccion]]&amp;"-"&amp;Sitio_Publico[[#This Row],[id]]</f>
        <v>000-2843</v>
      </c>
      <c r="W2844" s="18">
        <f>+VLOOKUP(Sitio_Publico[[#This Row],[territorio]],Estructura!$AE$4:$AH$1067,4,0)</f>
        <v>30004105</v>
      </c>
      <c r="X2844" s="18" t="str">
        <f>+VLOOKUP(Sitio_Publico[[#This Row],[tema]],Estructura!$G$4:$J$532,4,0)</f>
        <v>T-2</v>
      </c>
      <c r="Y2844" s="18" t="str">
        <f>+VLOOKUP(Sitio_Publico[[#This Row],[contenido]],Estructura!$L$4:$O$473,4,0)</f>
        <v>C-16</v>
      </c>
      <c r="Z2844" s="18" t="str">
        <f>+VLOOKUP(Sitio_Publico[[#This Row],[Filtro Integrado]],Estructura!$U$4:$W$529,3,0)</f>
        <v>FI-0</v>
      </c>
      <c r="AA2844" s="18" t="str">
        <f>+VLOOKUP(Sitio_Publico[[#This Row],[Muestra]],Estructura!$Y$4:$AB$483,4,0)</f>
        <v>M-000159</v>
      </c>
    </row>
    <row r="2845" spans="1:27" ht="40.799999999999997" x14ac:dyDescent="0.3">
      <c r="A2845" s="16">
        <f t="shared" si="44"/>
        <v>2844</v>
      </c>
      <c r="B2845" s="47" t="s">
        <v>15118</v>
      </c>
      <c r="C2845" s="13" t="s">
        <v>10447</v>
      </c>
      <c r="D2845" s="13" t="s">
        <v>10448</v>
      </c>
      <c r="E2845" s="44">
        <v>9205</v>
      </c>
      <c r="F2845" s="13" t="s">
        <v>10449</v>
      </c>
      <c r="G2845" s="23" t="s">
        <v>10473</v>
      </c>
      <c r="H2845" s="42" t="s">
        <v>458</v>
      </c>
      <c r="I2845" s="28" t="s">
        <v>241</v>
      </c>
      <c r="J2845" s="12" t="s">
        <v>393</v>
      </c>
      <c r="K2845" s="28" t="s">
        <v>10473</v>
      </c>
      <c r="L2845" s="12" t="s">
        <v>10474</v>
      </c>
      <c r="M2845" s="12" t="s">
        <v>10453</v>
      </c>
      <c r="N2845" s="12" t="s">
        <v>10454</v>
      </c>
      <c r="O2845" s="26" t="s">
        <v>13935</v>
      </c>
      <c r="P2845" s="26" t="s">
        <v>13936</v>
      </c>
      <c r="Q2845" s="25" t="s">
        <v>10495</v>
      </c>
      <c r="R2845" s="26" t="s">
        <v>13937</v>
      </c>
      <c r="S2845" s="15" t="s">
        <v>13938</v>
      </c>
      <c r="T2845" s="52">
        <v>0</v>
      </c>
      <c r="U2845" s="22" t="s">
        <v>11333</v>
      </c>
      <c r="V2845" s="18" t="str">
        <f>+Sitio_Publico[[#This Row],[idcoleccion]]&amp;"-"&amp;Sitio_Publico[[#This Row],[id]]</f>
        <v>000-2844</v>
      </c>
      <c r="W2845" s="18">
        <f>+VLOOKUP(Sitio_Publico[[#This Row],[territorio]],Estructura!$AE$4:$AH$1067,4,0)</f>
        <v>30009205</v>
      </c>
      <c r="X2845" s="18" t="str">
        <f>+VLOOKUP(Sitio_Publico[[#This Row],[tema]],Estructura!$G$4:$J$532,4,0)</f>
        <v>T-2</v>
      </c>
      <c r="Y2845" s="18" t="str">
        <f>+VLOOKUP(Sitio_Publico[[#This Row],[contenido]],Estructura!$L$4:$O$473,4,0)</f>
        <v>C-18</v>
      </c>
      <c r="Z2845" s="18" t="str">
        <f>+VLOOKUP(Sitio_Publico[[#This Row],[Filtro Integrado]],Estructura!$U$4:$W$529,3,0)</f>
        <v>FI-0</v>
      </c>
      <c r="AA2845" s="18" t="str">
        <f>+VLOOKUP(Sitio_Publico[[#This Row],[Muestra]],Estructura!$Y$4:$AB$483,4,0)</f>
        <v>M-000160</v>
      </c>
    </row>
    <row r="2846" spans="1:27" ht="51" x14ac:dyDescent="0.3">
      <c r="A2846" s="16">
        <f t="shared" si="44"/>
        <v>2845</v>
      </c>
      <c r="B2846" s="47" t="s">
        <v>15118</v>
      </c>
      <c r="C2846" s="13" t="s">
        <v>10447</v>
      </c>
      <c r="D2846" s="13" t="s">
        <v>10448</v>
      </c>
      <c r="E2846" s="44">
        <v>5</v>
      </c>
      <c r="F2846" s="13" t="s">
        <v>10465</v>
      </c>
      <c r="G2846" s="23" t="s">
        <v>10466</v>
      </c>
      <c r="H2846" s="42" t="s">
        <v>457</v>
      </c>
      <c r="I2846" s="28" t="s">
        <v>368</v>
      </c>
      <c r="J2846" s="12" t="s">
        <v>393</v>
      </c>
      <c r="K2846" s="28" t="s">
        <v>10829</v>
      </c>
      <c r="L2846" s="12" t="s">
        <v>10452</v>
      </c>
      <c r="M2846" s="12" t="s">
        <v>587</v>
      </c>
      <c r="N2846" s="12" t="s">
        <v>10454</v>
      </c>
      <c r="O2846" s="26" t="s">
        <v>13939</v>
      </c>
      <c r="P2846" s="26" t="s">
        <v>13940</v>
      </c>
      <c r="Q2846" s="25" t="s">
        <v>10495</v>
      </c>
      <c r="R2846" s="26" t="s">
        <v>13941</v>
      </c>
      <c r="S2846" s="15" t="s">
        <v>13942</v>
      </c>
      <c r="T2846" s="52">
        <v>0</v>
      </c>
      <c r="U2846" s="22" t="s">
        <v>11952</v>
      </c>
      <c r="V2846" s="18" t="str">
        <f>+Sitio_Publico[[#This Row],[idcoleccion]]&amp;"-"&amp;Sitio_Publico[[#This Row],[id]]</f>
        <v>000-2845</v>
      </c>
      <c r="W2846" s="18">
        <f>+VLOOKUP(Sitio_Publico[[#This Row],[territorio]],Estructura!$AE$4:$AH$1067,4,0)</f>
        <v>20000005</v>
      </c>
      <c r="X2846" s="18" t="str">
        <f>+VLOOKUP(Sitio_Publico[[#This Row],[tema]],Estructura!$G$4:$J$532,4,0)</f>
        <v>T-1</v>
      </c>
      <c r="Y2846" s="18" t="str">
        <f>+VLOOKUP(Sitio_Publico[[#This Row],[contenido]],Estructura!$L$4:$O$473,4,0)</f>
        <v>C-17</v>
      </c>
      <c r="Z2846" s="18" t="str">
        <f>+VLOOKUP(Sitio_Publico[[#This Row],[Filtro Integrado]],Estructura!$U$4:$W$529,3,0)</f>
        <v>FI-0</v>
      </c>
      <c r="AA2846" s="18" t="str">
        <f>+VLOOKUP(Sitio_Publico[[#This Row],[Muestra]],Estructura!$Y$4:$AB$483,4,0)</f>
        <v>M-000163</v>
      </c>
    </row>
    <row r="2847" spans="1:27" ht="51" x14ac:dyDescent="0.3">
      <c r="A2847" s="16">
        <f t="shared" si="44"/>
        <v>2846</v>
      </c>
      <c r="B2847" s="47" t="s">
        <v>15118</v>
      </c>
      <c r="C2847" s="13" t="s">
        <v>10447</v>
      </c>
      <c r="D2847" s="13" t="s">
        <v>10448</v>
      </c>
      <c r="E2847" s="44">
        <v>10307</v>
      </c>
      <c r="F2847" s="13" t="s">
        <v>10449</v>
      </c>
      <c r="G2847" s="23" t="s">
        <v>10459</v>
      </c>
      <c r="H2847" s="42" t="s">
        <v>458</v>
      </c>
      <c r="I2847" s="28" t="s">
        <v>273</v>
      </c>
      <c r="J2847" s="12" t="s">
        <v>393</v>
      </c>
      <c r="K2847" s="28" t="s">
        <v>10459</v>
      </c>
      <c r="L2847" s="12" t="s">
        <v>10452</v>
      </c>
      <c r="M2847" s="12" t="s">
        <v>10453</v>
      </c>
      <c r="N2847" s="12" t="s">
        <v>10454</v>
      </c>
      <c r="O2847" s="26" t="s">
        <v>13943</v>
      </c>
      <c r="P2847" s="26" t="s">
        <v>13944</v>
      </c>
      <c r="Q2847" s="25" t="s">
        <v>456</v>
      </c>
      <c r="R2847" s="26" t="s">
        <v>13945</v>
      </c>
      <c r="S2847" s="15" t="s">
        <v>13946</v>
      </c>
      <c r="T2847" s="52">
        <v>0</v>
      </c>
      <c r="U2847" s="22" t="s">
        <v>13947</v>
      </c>
      <c r="V2847" s="18" t="str">
        <f>+Sitio_Publico[[#This Row],[idcoleccion]]&amp;"-"&amp;Sitio_Publico[[#This Row],[id]]</f>
        <v>000-2846</v>
      </c>
      <c r="W2847" s="18">
        <f>+VLOOKUP(Sitio_Publico[[#This Row],[territorio]],Estructura!$AE$4:$AH$1067,4,0)</f>
        <v>30010307</v>
      </c>
      <c r="X2847" s="18" t="str">
        <f>+VLOOKUP(Sitio_Publico[[#This Row],[tema]],Estructura!$G$4:$J$532,4,0)</f>
        <v>T-2</v>
      </c>
      <c r="Y2847" s="18" t="str">
        <f>+VLOOKUP(Sitio_Publico[[#This Row],[contenido]],Estructura!$L$4:$O$473,4,0)</f>
        <v>C-16</v>
      </c>
      <c r="Z2847" s="18" t="str">
        <f>+VLOOKUP(Sitio_Publico[[#This Row],[Filtro Integrado]],Estructura!$U$4:$W$529,3,0)</f>
        <v>FI-0</v>
      </c>
      <c r="AA2847" s="18" t="str">
        <f>+VLOOKUP(Sitio_Publico[[#This Row],[Muestra]],Estructura!$Y$4:$AB$483,4,0)</f>
        <v>M-000159</v>
      </c>
    </row>
    <row r="2848" spans="1:27" ht="51" x14ac:dyDescent="0.3">
      <c r="A2848" s="16">
        <f t="shared" si="44"/>
        <v>2847</v>
      </c>
      <c r="B2848" s="47" t="s">
        <v>15118</v>
      </c>
      <c r="C2848" s="13" t="s">
        <v>10447</v>
      </c>
      <c r="D2848" s="13" t="s">
        <v>10448</v>
      </c>
      <c r="E2848" s="44">
        <v>13403</v>
      </c>
      <c r="F2848" s="13" t="s">
        <v>10449</v>
      </c>
      <c r="G2848" s="23" t="s">
        <v>10466</v>
      </c>
      <c r="H2848" s="42" t="s">
        <v>458</v>
      </c>
      <c r="I2848" s="28" t="s">
        <v>336</v>
      </c>
      <c r="J2848" s="12" t="s">
        <v>393</v>
      </c>
      <c r="K2848" s="28" t="s">
        <v>10492</v>
      </c>
      <c r="L2848" s="12" t="s">
        <v>10452</v>
      </c>
      <c r="M2848" s="12" t="s">
        <v>587</v>
      </c>
      <c r="N2848" s="12" t="s">
        <v>10454</v>
      </c>
      <c r="O2848" s="26" t="s">
        <v>13948</v>
      </c>
      <c r="P2848" s="26" t="s">
        <v>13949</v>
      </c>
      <c r="Q2848" s="25" t="s">
        <v>10495</v>
      </c>
      <c r="R2848" s="26" t="s">
        <v>13950</v>
      </c>
      <c r="S2848" s="15" t="s">
        <v>13951</v>
      </c>
      <c r="T2848" s="52">
        <v>0</v>
      </c>
      <c r="U2848" s="22" t="s">
        <v>11115</v>
      </c>
      <c r="V2848" s="18" t="str">
        <f>+Sitio_Publico[[#This Row],[idcoleccion]]&amp;"-"&amp;Sitio_Publico[[#This Row],[id]]</f>
        <v>000-2847</v>
      </c>
      <c r="W2848" s="18">
        <f>+VLOOKUP(Sitio_Publico[[#This Row],[territorio]],Estructura!$AE$4:$AH$1067,4,0)</f>
        <v>30013403</v>
      </c>
      <c r="X2848" s="18" t="str">
        <f>+VLOOKUP(Sitio_Publico[[#This Row],[tema]],Estructura!$G$4:$J$532,4,0)</f>
        <v>T-2</v>
      </c>
      <c r="Y2848" s="18" t="str">
        <f>+VLOOKUP(Sitio_Publico[[#This Row],[contenido]],Estructura!$L$4:$O$473,4,0)</f>
        <v>C-17</v>
      </c>
      <c r="Z2848" s="18" t="str">
        <f>+VLOOKUP(Sitio_Publico[[#This Row],[Filtro Integrado]],Estructura!$U$4:$W$529,3,0)</f>
        <v>FI-0</v>
      </c>
      <c r="AA2848" s="18" t="str">
        <f>+VLOOKUP(Sitio_Publico[[#This Row],[Muestra]],Estructura!$Y$4:$AB$483,4,0)</f>
        <v>M-000162</v>
      </c>
    </row>
    <row r="2849" spans="1:27" ht="40.799999999999997" x14ac:dyDescent="0.3">
      <c r="A2849" s="16">
        <f t="shared" si="44"/>
        <v>2848</v>
      </c>
      <c r="B2849" s="47" t="s">
        <v>15118</v>
      </c>
      <c r="C2849" s="13" t="s">
        <v>10447</v>
      </c>
      <c r="D2849" s="13" t="s">
        <v>10448</v>
      </c>
      <c r="E2849" s="44">
        <v>14105</v>
      </c>
      <c r="F2849" s="13" t="s">
        <v>10449</v>
      </c>
      <c r="G2849" s="23" t="s">
        <v>10459</v>
      </c>
      <c r="H2849" s="42" t="s">
        <v>458</v>
      </c>
      <c r="I2849" s="28" t="s">
        <v>351</v>
      </c>
      <c r="J2849" s="12" t="s">
        <v>393</v>
      </c>
      <c r="K2849" s="28" t="s">
        <v>10459</v>
      </c>
      <c r="L2849" s="12" t="s">
        <v>10452</v>
      </c>
      <c r="M2849" s="12" t="s">
        <v>10453</v>
      </c>
      <c r="N2849" s="12" t="s">
        <v>10454</v>
      </c>
      <c r="O2849" s="26" t="s">
        <v>13952</v>
      </c>
      <c r="P2849" s="26" t="s">
        <v>13953</v>
      </c>
      <c r="Q2849" s="25" t="s">
        <v>456</v>
      </c>
      <c r="R2849" s="26" t="s">
        <v>13954</v>
      </c>
      <c r="S2849" s="15" t="s">
        <v>13955</v>
      </c>
      <c r="T2849" s="52">
        <v>0</v>
      </c>
      <c r="U2849" s="22" t="s">
        <v>13956</v>
      </c>
      <c r="V2849" s="18" t="str">
        <f>+Sitio_Publico[[#This Row],[idcoleccion]]&amp;"-"&amp;Sitio_Publico[[#This Row],[id]]</f>
        <v>000-2848</v>
      </c>
      <c r="W2849" s="18">
        <f>+VLOOKUP(Sitio_Publico[[#This Row],[territorio]],Estructura!$AE$4:$AH$1067,4,0)</f>
        <v>30014105</v>
      </c>
      <c r="X2849" s="18" t="str">
        <f>+VLOOKUP(Sitio_Publico[[#This Row],[tema]],Estructura!$G$4:$J$532,4,0)</f>
        <v>T-2</v>
      </c>
      <c r="Y2849" s="18" t="str">
        <f>+VLOOKUP(Sitio_Publico[[#This Row],[contenido]],Estructura!$L$4:$O$473,4,0)</f>
        <v>C-16</v>
      </c>
      <c r="Z2849" s="18" t="str">
        <f>+VLOOKUP(Sitio_Publico[[#This Row],[Filtro Integrado]],Estructura!$U$4:$W$529,3,0)</f>
        <v>FI-0</v>
      </c>
      <c r="AA2849" s="18" t="str">
        <f>+VLOOKUP(Sitio_Publico[[#This Row],[Muestra]],Estructura!$Y$4:$AB$483,4,0)</f>
        <v>M-000159</v>
      </c>
    </row>
    <row r="2850" spans="1:27" ht="51" x14ac:dyDescent="0.3">
      <c r="A2850" s="16">
        <f t="shared" si="44"/>
        <v>2849</v>
      </c>
      <c r="B2850" s="47" t="s">
        <v>15118</v>
      </c>
      <c r="C2850" s="13" t="s">
        <v>10447</v>
      </c>
      <c r="D2850" s="13" t="s">
        <v>10448</v>
      </c>
      <c r="E2850" s="44">
        <v>13118</v>
      </c>
      <c r="F2850" s="13" t="s">
        <v>10449</v>
      </c>
      <c r="G2850" s="23" t="s">
        <v>10450</v>
      </c>
      <c r="H2850" s="42" t="s">
        <v>458</v>
      </c>
      <c r="I2850" s="28" t="s">
        <v>314</v>
      </c>
      <c r="J2850" s="12" t="s">
        <v>393</v>
      </c>
      <c r="K2850" s="28" t="s">
        <v>10486</v>
      </c>
      <c r="L2850" s="12" t="s">
        <v>10452</v>
      </c>
      <c r="M2850" s="12" t="s">
        <v>10453</v>
      </c>
      <c r="N2850" s="12" t="s">
        <v>10454</v>
      </c>
      <c r="O2850" s="26" t="s">
        <v>13957</v>
      </c>
      <c r="P2850" s="26" t="s">
        <v>13958</v>
      </c>
      <c r="Q2850" s="25" t="s">
        <v>456</v>
      </c>
      <c r="R2850" s="26" t="s">
        <v>13959</v>
      </c>
      <c r="S2850" s="15" t="s">
        <v>13960</v>
      </c>
      <c r="T2850" s="52">
        <v>0</v>
      </c>
      <c r="U2850" s="22" t="s">
        <v>13472</v>
      </c>
      <c r="V2850" s="18" t="str">
        <f>+Sitio_Publico[[#This Row],[idcoleccion]]&amp;"-"&amp;Sitio_Publico[[#This Row],[id]]</f>
        <v>000-2849</v>
      </c>
      <c r="W2850" s="18">
        <f>+VLOOKUP(Sitio_Publico[[#This Row],[territorio]],Estructura!$AE$4:$AH$1067,4,0)</f>
        <v>30013118</v>
      </c>
      <c r="X2850" s="18" t="str">
        <f>+VLOOKUP(Sitio_Publico[[#This Row],[tema]],Estructura!$G$4:$J$532,4,0)</f>
        <v>T-2</v>
      </c>
      <c r="Y2850" s="18" t="str">
        <f>+VLOOKUP(Sitio_Publico[[#This Row],[contenido]],Estructura!$L$4:$O$473,4,0)</f>
        <v>C-15</v>
      </c>
      <c r="Z2850" s="18" t="str">
        <f>+VLOOKUP(Sitio_Publico[[#This Row],[Filtro Integrado]],Estructura!$U$4:$W$529,3,0)</f>
        <v>FI-0</v>
      </c>
      <c r="AA2850" s="18" t="str">
        <f>+VLOOKUP(Sitio_Publico[[#This Row],[Muestra]],Estructura!$Y$4:$AB$483,4,0)</f>
        <v>M-000161</v>
      </c>
    </row>
    <row r="2851" spans="1:27" ht="51" x14ac:dyDescent="0.3">
      <c r="A2851" s="16">
        <f t="shared" si="44"/>
        <v>2850</v>
      </c>
      <c r="B2851" s="47" t="s">
        <v>15118</v>
      </c>
      <c r="C2851" s="13" t="s">
        <v>10447</v>
      </c>
      <c r="D2851" s="13" t="s">
        <v>10448</v>
      </c>
      <c r="E2851" s="44">
        <v>13107</v>
      </c>
      <c r="F2851" s="13" t="s">
        <v>10449</v>
      </c>
      <c r="G2851" s="23" t="s">
        <v>10459</v>
      </c>
      <c r="H2851" s="42" t="s">
        <v>458</v>
      </c>
      <c r="I2851" s="28" t="s">
        <v>303</v>
      </c>
      <c r="J2851" s="12" t="s">
        <v>393</v>
      </c>
      <c r="K2851" s="28" t="s">
        <v>10459</v>
      </c>
      <c r="L2851" s="12" t="s">
        <v>10474</v>
      </c>
      <c r="M2851" s="12" t="s">
        <v>10453</v>
      </c>
      <c r="N2851" s="12" t="s">
        <v>10454</v>
      </c>
      <c r="O2851" s="26" t="s">
        <v>13961</v>
      </c>
      <c r="P2851" s="26" t="s">
        <v>13962</v>
      </c>
      <c r="Q2851" s="25" t="s">
        <v>10482</v>
      </c>
      <c r="R2851" s="26" t="s">
        <v>13475</v>
      </c>
      <c r="S2851" s="15" t="s">
        <v>13963</v>
      </c>
      <c r="T2851" s="52">
        <v>0</v>
      </c>
      <c r="U2851" s="22" t="s">
        <v>10964</v>
      </c>
      <c r="V2851" s="18" t="str">
        <f>+Sitio_Publico[[#This Row],[idcoleccion]]&amp;"-"&amp;Sitio_Publico[[#This Row],[id]]</f>
        <v>000-2850</v>
      </c>
      <c r="W2851" s="18">
        <f>+VLOOKUP(Sitio_Publico[[#This Row],[territorio]],Estructura!$AE$4:$AH$1067,4,0)</f>
        <v>30013107</v>
      </c>
      <c r="X2851" s="18" t="str">
        <f>+VLOOKUP(Sitio_Publico[[#This Row],[tema]],Estructura!$G$4:$J$532,4,0)</f>
        <v>T-2</v>
      </c>
      <c r="Y2851" s="18" t="str">
        <f>+VLOOKUP(Sitio_Publico[[#This Row],[contenido]],Estructura!$L$4:$O$473,4,0)</f>
        <v>C-16</v>
      </c>
      <c r="Z2851" s="18" t="str">
        <f>+VLOOKUP(Sitio_Publico[[#This Row],[Filtro Integrado]],Estructura!$U$4:$W$529,3,0)</f>
        <v>FI-0</v>
      </c>
      <c r="AA2851" s="18" t="str">
        <f>+VLOOKUP(Sitio_Publico[[#This Row],[Muestra]],Estructura!$Y$4:$AB$483,4,0)</f>
        <v>M-000159</v>
      </c>
    </row>
    <row r="2852" spans="1:27" ht="51" x14ac:dyDescent="0.3">
      <c r="A2852" s="16">
        <f t="shared" si="44"/>
        <v>2851</v>
      </c>
      <c r="B2852" s="47" t="s">
        <v>15118</v>
      </c>
      <c r="C2852" s="13" t="s">
        <v>10447</v>
      </c>
      <c r="D2852" s="13" t="s">
        <v>10448</v>
      </c>
      <c r="E2852" s="44">
        <v>6108</v>
      </c>
      <c r="F2852" s="13" t="s">
        <v>10449</v>
      </c>
      <c r="G2852" s="23" t="s">
        <v>10459</v>
      </c>
      <c r="H2852" s="42" t="s">
        <v>458</v>
      </c>
      <c r="I2852" s="28" t="s">
        <v>107</v>
      </c>
      <c r="J2852" s="12" t="s">
        <v>393</v>
      </c>
      <c r="K2852" s="28" t="s">
        <v>10459</v>
      </c>
      <c r="L2852" s="12" t="s">
        <v>10452</v>
      </c>
      <c r="M2852" s="12" t="s">
        <v>10453</v>
      </c>
      <c r="N2852" s="12" t="s">
        <v>10454</v>
      </c>
      <c r="O2852" s="26" t="s">
        <v>13964</v>
      </c>
      <c r="P2852" s="26" t="s">
        <v>13965</v>
      </c>
      <c r="Q2852" s="25" t="s">
        <v>456</v>
      </c>
      <c r="R2852" s="26" t="s">
        <v>13966</v>
      </c>
      <c r="S2852" s="15" t="s">
        <v>13967</v>
      </c>
      <c r="T2852" s="52">
        <v>0</v>
      </c>
      <c r="U2852" s="22" t="s">
        <v>13968</v>
      </c>
      <c r="V2852" s="18" t="str">
        <f>+Sitio_Publico[[#This Row],[idcoleccion]]&amp;"-"&amp;Sitio_Publico[[#This Row],[id]]</f>
        <v>000-2851</v>
      </c>
      <c r="W2852" s="18">
        <f>+VLOOKUP(Sitio_Publico[[#This Row],[territorio]],Estructura!$AE$4:$AH$1067,4,0)</f>
        <v>30006108</v>
      </c>
      <c r="X2852" s="18" t="str">
        <f>+VLOOKUP(Sitio_Publico[[#This Row],[tema]],Estructura!$G$4:$J$532,4,0)</f>
        <v>T-2</v>
      </c>
      <c r="Y2852" s="18" t="str">
        <f>+VLOOKUP(Sitio_Publico[[#This Row],[contenido]],Estructura!$L$4:$O$473,4,0)</f>
        <v>C-16</v>
      </c>
      <c r="Z2852" s="18" t="str">
        <f>+VLOOKUP(Sitio_Publico[[#This Row],[Filtro Integrado]],Estructura!$U$4:$W$529,3,0)</f>
        <v>FI-0</v>
      </c>
      <c r="AA2852" s="18" t="str">
        <f>+VLOOKUP(Sitio_Publico[[#This Row],[Muestra]],Estructura!$Y$4:$AB$483,4,0)</f>
        <v>M-000159</v>
      </c>
    </row>
    <row r="2853" spans="1:27" ht="51" x14ac:dyDescent="0.3">
      <c r="A2853" s="16">
        <f t="shared" si="44"/>
        <v>2852</v>
      </c>
      <c r="B2853" s="47" t="s">
        <v>15118</v>
      </c>
      <c r="C2853" s="13" t="s">
        <v>10447</v>
      </c>
      <c r="D2853" s="13" t="s">
        <v>10448</v>
      </c>
      <c r="E2853" s="44">
        <v>16107</v>
      </c>
      <c r="F2853" s="13" t="s">
        <v>10449</v>
      </c>
      <c r="G2853" s="23" t="s">
        <v>10466</v>
      </c>
      <c r="H2853" s="42" t="s">
        <v>458</v>
      </c>
      <c r="I2853" s="28" t="s">
        <v>207</v>
      </c>
      <c r="J2853" s="12" t="s">
        <v>393</v>
      </c>
      <c r="K2853" s="28" t="s">
        <v>10492</v>
      </c>
      <c r="L2853" s="12" t="s">
        <v>10452</v>
      </c>
      <c r="M2853" s="12" t="s">
        <v>587</v>
      </c>
      <c r="N2853" s="12" t="s">
        <v>10454</v>
      </c>
      <c r="O2853" s="26" t="s">
        <v>13969</v>
      </c>
      <c r="P2853" s="26" t="s">
        <v>13970</v>
      </c>
      <c r="Q2853" s="25" t="s">
        <v>10495</v>
      </c>
      <c r="R2853" s="26" t="s">
        <v>13971</v>
      </c>
      <c r="S2853" s="15" t="s">
        <v>13972</v>
      </c>
      <c r="T2853" s="52">
        <v>0</v>
      </c>
      <c r="U2853" s="22" t="s">
        <v>13507</v>
      </c>
      <c r="V2853" s="18" t="str">
        <f>+Sitio_Publico[[#This Row],[idcoleccion]]&amp;"-"&amp;Sitio_Publico[[#This Row],[id]]</f>
        <v>000-2852</v>
      </c>
      <c r="W2853" s="18">
        <f>+VLOOKUP(Sitio_Publico[[#This Row],[territorio]],Estructura!$AE$4:$AH$1067,4,0)</f>
        <v>30016107</v>
      </c>
      <c r="X2853" s="18" t="str">
        <f>+VLOOKUP(Sitio_Publico[[#This Row],[tema]],Estructura!$G$4:$J$532,4,0)</f>
        <v>T-2</v>
      </c>
      <c r="Y2853" s="18" t="str">
        <f>+VLOOKUP(Sitio_Publico[[#This Row],[contenido]],Estructura!$L$4:$O$473,4,0)</f>
        <v>C-17</v>
      </c>
      <c r="Z2853" s="18" t="str">
        <f>+VLOOKUP(Sitio_Publico[[#This Row],[Filtro Integrado]],Estructura!$U$4:$W$529,3,0)</f>
        <v>FI-0</v>
      </c>
      <c r="AA2853" s="18" t="str">
        <f>+VLOOKUP(Sitio_Publico[[#This Row],[Muestra]],Estructura!$Y$4:$AB$483,4,0)</f>
        <v>M-000162</v>
      </c>
    </row>
    <row r="2854" spans="1:27" ht="51" x14ac:dyDescent="0.3">
      <c r="A2854" s="16">
        <f t="shared" si="44"/>
        <v>2853</v>
      </c>
      <c r="B2854" s="47" t="s">
        <v>15118</v>
      </c>
      <c r="C2854" s="13" t="s">
        <v>10447</v>
      </c>
      <c r="D2854" s="13" t="s">
        <v>10448</v>
      </c>
      <c r="E2854" s="44">
        <v>3302</v>
      </c>
      <c r="F2854" s="13" t="s">
        <v>10449</v>
      </c>
      <c r="G2854" s="23" t="s">
        <v>10450</v>
      </c>
      <c r="H2854" s="42" t="s">
        <v>458</v>
      </c>
      <c r="I2854" s="28" t="s">
        <v>47</v>
      </c>
      <c r="J2854" s="12" t="s">
        <v>393</v>
      </c>
      <c r="K2854" s="28" t="s">
        <v>10451</v>
      </c>
      <c r="L2854" s="12" t="s">
        <v>10452</v>
      </c>
      <c r="M2854" s="12" t="s">
        <v>10453</v>
      </c>
      <c r="N2854" s="12" t="s">
        <v>10454</v>
      </c>
      <c r="O2854" s="26" t="s">
        <v>13973</v>
      </c>
      <c r="P2854" s="26" t="s">
        <v>13974</v>
      </c>
      <c r="Q2854" s="25" t="s">
        <v>456</v>
      </c>
      <c r="R2854" s="26" t="s">
        <v>13975</v>
      </c>
      <c r="S2854" s="15" t="s">
        <v>13976</v>
      </c>
      <c r="T2854" s="52">
        <v>0</v>
      </c>
      <c r="U2854" s="22" t="s">
        <v>13977</v>
      </c>
      <c r="V2854" s="18" t="str">
        <f>+Sitio_Publico[[#This Row],[idcoleccion]]&amp;"-"&amp;Sitio_Publico[[#This Row],[id]]</f>
        <v>000-2853</v>
      </c>
      <c r="W2854" s="18">
        <f>+VLOOKUP(Sitio_Publico[[#This Row],[territorio]],Estructura!$AE$4:$AH$1067,4,0)</f>
        <v>30003302</v>
      </c>
      <c r="X2854" s="18" t="str">
        <f>+VLOOKUP(Sitio_Publico[[#This Row],[tema]],Estructura!$G$4:$J$532,4,0)</f>
        <v>T-2</v>
      </c>
      <c r="Y2854" s="18" t="str">
        <f>+VLOOKUP(Sitio_Publico[[#This Row],[contenido]],Estructura!$L$4:$O$473,4,0)</f>
        <v>C-15</v>
      </c>
      <c r="Z2854" s="18" t="str">
        <f>+VLOOKUP(Sitio_Publico[[#This Row],[Filtro Integrado]],Estructura!$U$4:$W$529,3,0)</f>
        <v>FI-0</v>
      </c>
      <c r="AA2854" s="18" t="str">
        <f>+VLOOKUP(Sitio_Publico[[#This Row],[Muestra]],Estructura!$Y$4:$AB$483,4,0)</f>
        <v>M-000158</v>
      </c>
    </row>
    <row r="2855" spans="1:27" ht="40.799999999999997" x14ac:dyDescent="0.3">
      <c r="A2855" s="16">
        <f t="shared" si="44"/>
        <v>2854</v>
      </c>
      <c r="B2855" s="47" t="s">
        <v>15118</v>
      </c>
      <c r="C2855" s="13" t="s">
        <v>10447</v>
      </c>
      <c r="D2855" s="13" t="s">
        <v>10448</v>
      </c>
      <c r="E2855" s="44">
        <v>7301</v>
      </c>
      <c r="F2855" s="13" t="s">
        <v>10449</v>
      </c>
      <c r="G2855" s="23" t="s">
        <v>10473</v>
      </c>
      <c r="H2855" s="42" t="s">
        <v>458</v>
      </c>
      <c r="I2855" s="28" t="s">
        <v>145</v>
      </c>
      <c r="J2855" s="12" t="s">
        <v>393</v>
      </c>
      <c r="K2855" s="28" t="s">
        <v>10473</v>
      </c>
      <c r="L2855" s="12" t="s">
        <v>10474</v>
      </c>
      <c r="M2855" s="12" t="s">
        <v>10453</v>
      </c>
      <c r="N2855" s="12" t="s">
        <v>10454</v>
      </c>
      <c r="O2855" s="26" t="s">
        <v>13978</v>
      </c>
      <c r="P2855" s="26" t="s">
        <v>13979</v>
      </c>
      <c r="Q2855" s="25" t="s">
        <v>10495</v>
      </c>
      <c r="R2855" s="26" t="s">
        <v>11264</v>
      </c>
      <c r="S2855" s="15" t="s">
        <v>13980</v>
      </c>
      <c r="T2855" s="52">
        <v>0</v>
      </c>
      <c r="U2855" s="22" t="s">
        <v>12262</v>
      </c>
      <c r="V2855" s="18" t="str">
        <f>+Sitio_Publico[[#This Row],[idcoleccion]]&amp;"-"&amp;Sitio_Publico[[#This Row],[id]]</f>
        <v>000-2854</v>
      </c>
      <c r="W2855" s="18">
        <f>+VLOOKUP(Sitio_Publico[[#This Row],[territorio]],Estructura!$AE$4:$AH$1067,4,0)</f>
        <v>30007301</v>
      </c>
      <c r="X2855" s="18" t="str">
        <f>+VLOOKUP(Sitio_Publico[[#This Row],[tema]],Estructura!$G$4:$J$532,4,0)</f>
        <v>T-2</v>
      </c>
      <c r="Y2855" s="18" t="str">
        <f>+VLOOKUP(Sitio_Publico[[#This Row],[contenido]],Estructura!$L$4:$O$473,4,0)</f>
        <v>C-18</v>
      </c>
      <c r="Z2855" s="18" t="str">
        <f>+VLOOKUP(Sitio_Publico[[#This Row],[Filtro Integrado]],Estructura!$U$4:$W$529,3,0)</f>
        <v>FI-0</v>
      </c>
      <c r="AA2855" s="18" t="str">
        <f>+VLOOKUP(Sitio_Publico[[#This Row],[Muestra]],Estructura!$Y$4:$AB$483,4,0)</f>
        <v>M-000160</v>
      </c>
    </row>
    <row r="2856" spans="1:27" ht="51" x14ac:dyDescent="0.3">
      <c r="A2856" s="16">
        <f t="shared" si="44"/>
        <v>2855</v>
      </c>
      <c r="B2856" s="47" t="s">
        <v>15118</v>
      </c>
      <c r="C2856" s="13" t="s">
        <v>10447</v>
      </c>
      <c r="D2856" s="13" t="s">
        <v>10448</v>
      </c>
      <c r="E2856" s="44">
        <v>1</v>
      </c>
      <c r="F2856" s="13" t="s">
        <v>10465</v>
      </c>
      <c r="G2856" s="23" t="s">
        <v>10466</v>
      </c>
      <c r="H2856" s="42" t="s">
        <v>457</v>
      </c>
      <c r="I2856" s="28" t="s">
        <v>364</v>
      </c>
      <c r="J2856" s="12" t="s">
        <v>393</v>
      </c>
      <c r="K2856" s="28" t="s">
        <v>10467</v>
      </c>
      <c r="L2856" s="12" t="s">
        <v>10452</v>
      </c>
      <c r="M2856" s="12" t="s">
        <v>10453</v>
      </c>
      <c r="N2856" s="12" t="s">
        <v>10454</v>
      </c>
      <c r="O2856" s="26" t="s">
        <v>13981</v>
      </c>
      <c r="P2856" s="26" t="s">
        <v>13982</v>
      </c>
      <c r="Q2856" s="25" t="s">
        <v>456</v>
      </c>
      <c r="R2856" s="26" t="s">
        <v>13983</v>
      </c>
      <c r="S2856" s="15" t="s">
        <v>13984</v>
      </c>
      <c r="T2856" s="52">
        <v>0</v>
      </c>
      <c r="U2856" s="22" t="s">
        <v>13985</v>
      </c>
      <c r="V2856" s="18" t="str">
        <f>+Sitio_Publico[[#This Row],[idcoleccion]]&amp;"-"&amp;Sitio_Publico[[#This Row],[id]]</f>
        <v>000-2855</v>
      </c>
      <c r="W2856" s="18">
        <f>+VLOOKUP(Sitio_Publico[[#This Row],[territorio]],Estructura!$AE$4:$AH$1067,4,0)</f>
        <v>20000001</v>
      </c>
      <c r="X2856" s="18" t="str">
        <f>+VLOOKUP(Sitio_Publico[[#This Row],[tema]],Estructura!$G$4:$J$532,4,0)</f>
        <v>T-1</v>
      </c>
      <c r="Y2856" s="18" t="str">
        <f>+VLOOKUP(Sitio_Publico[[#This Row],[contenido]],Estructura!$L$4:$O$473,4,0)</f>
        <v>C-17</v>
      </c>
      <c r="Z2856" s="18" t="str">
        <f>+VLOOKUP(Sitio_Publico[[#This Row],[Filtro Integrado]],Estructura!$U$4:$W$529,3,0)</f>
        <v>FI-0</v>
      </c>
      <c r="AA2856" s="18" t="str">
        <f>+VLOOKUP(Sitio_Publico[[#This Row],[Muestra]],Estructura!$Y$4:$AB$483,4,0)</f>
        <v>M-00047</v>
      </c>
    </row>
    <row r="2857" spans="1:27" ht="51" x14ac:dyDescent="0.3">
      <c r="A2857" s="16">
        <f t="shared" si="44"/>
        <v>2856</v>
      </c>
      <c r="B2857" s="47" t="s">
        <v>15118</v>
      </c>
      <c r="C2857" s="13" t="s">
        <v>10447</v>
      </c>
      <c r="D2857" s="13" t="s">
        <v>10448</v>
      </c>
      <c r="E2857" s="44">
        <v>1402</v>
      </c>
      <c r="F2857" s="13" t="s">
        <v>10449</v>
      </c>
      <c r="G2857" s="23" t="s">
        <v>10450</v>
      </c>
      <c r="H2857" s="42" t="s">
        <v>458</v>
      </c>
      <c r="I2857" s="28" t="s">
        <v>29</v>
      </c>
      <c r="J2857" s="12" t="s">
        <v>393</v>
      </c>
      <c r="K2857" s="28" t="s">
        <v>10486</v>
      </c>
      <c r="L2857" s="12" t="s">
        <v>10452</v>
      </c>
      <c r="M2857" s="12" t="s">
        <v>10453</v>
      </c>
      <c r="N2857" s="12" t="s">
        <v>10454</v>
      </c>
      <c r="O2857" s="26" t="s">
        <v>13986</v>
      </c>
      <c r="P2857" s="26" t="s">
        <v>13987</v>
      </c>
      <c r="Q2857" s="25" t="s">
        <v>456</v>
      </c>
      <c r="R2857" s="26" t="s">
        <v>13988</v>
      </c>
      <c r="S2857" s="15" t="s">
        <v>13989</v>
      </c>
      <c r="T2857" s="52">
        <v>0</v>
      </c>
      <c r="U2857" s="22" t="s">
        <v>11648</v>
      </c>
      <c r="V2857" s="18" t="str">
        <f>+Sitio_Publico[[#This Row],[idcoleccion]]&amp;"-"&amp;Sitio_Publico[[#This Row],[id]]</f>
        <v>000-2856</v>
      </c>
      <c r="W2857" s="18">
        <f>+VLOOKUP(Sitio_Publico[[#This Row],[territorio]],Estructura!$AE$4:$AH$1067,4,0)</f>
        <v>30001402</v>
      </c>
      <c r="X2857" s="18" t="str">
        <f>+VLOOKUP(Sitio_Publico[[#This Row],[tema]],Estructura!$G$4:$J$532,4,0)</f>
        <v>T-2</v>
      </c>
      <c r="Y2857" s="18" t="str">
        <f>+VLOOKUP(Sitio_Publico[[#This Row],[contenido]],Estructura!$L$4:$O$473,4,0)</f>
        <v>C-15</v>
      </c>
      <c r="Z2857" s="18" t="str">
        <f>+VLOOKUP(Sitio_Publico[[#This Row],[Filtro Integrado]],Estructura!$U$4:$W$529,3,0)</f>
        <v>FI-0</v>
      </c>
      <c r="AA2857" s="18" t="str">
        <f>+VLOOKUP(Sitio_Publico[[#This Row],[Muestra]],Estructura!$Y$4:$AB$483,4,0)</f>
        <v>M-000161</v>
      </c>
    </row>
    <row r="2858" spans="1:27" ht="40.799999999999997" x14ac:dyDescent="0.3">
      <c r="A2858" s="16">
        <f t="shared" si="44"/>
        <v>2857</v>
      </c>
      <c r="B2858" s="47" t="s">
        <v>15118</v>
      </c>
      <c r="C2858" s="13" t="s">
        <v>10447</v>
      </c>
      <c r="D2858" s="13" t="s">
        <v>10448</v>
      </c>
      <c r="E2858" s="44">
        <v>8303</v>
      </c>
      <c r="F2858" s="13" t="s">
        <v>10449</v>
      </c>
      <c r="G2858" s="23" t="s">
        <v>10473</v>
      </c>
      <c r="H2858" s="42" t="s">
        <v>458</v>
      </c>
      <c r="I2858" s="28" t="s">
        <v>183</v>
      </c>
      <c r="J2858" s="12" t="s">
        <v>393</v>
      </c>
      <c r="K2858" s="28" t="s">
        <v>10473</v>
      </c>
      <c r="L2858" s="12" t="s">
        <v>10474</v>
      </c>
      <c r="M2858" s="12" t="s">
        <v>10453</v>
      </c>
      <c r="N2858" s="12" t="s">
        <v>10454</v>
      </c>
      <c r="O2858" s="26" t="s">
        <v>13990</v>
      </c>
      <c r="P2858" s="26" t="s">
        <v>13991</v>
      </c>
      <c r="Q2858" s="25" t="s">
        <v>10495</v>
      </c>
      <c r="R2858" s="26" t="s">
        <v>13992</v>
      </c>
      <c r="S2858" s="15" t="s">
        <v>13993</v>
      </c>
      <c r="T2858" s="52">
        <v>0</v>
      </c>
      <c r="U2858" s="22" t="s">
        <v>12135</v>
      </c>
      <c r="V2858" s="18" t="str">
        <f>+Sitio_Publico[[#This Row],[idcoleccion]]&amp;"-"&amp;Sitio_Publico[[#This Row],[id]]</f>
        <v>000-2857</v>
      </c>
      <c r="W2858" s="18">
        <f>+VLOOKUP(Sitio_Publico[[#This Row],[territorio]],Estructura!$AE$4:$AH$1067,4,0)</f>
        <v>30008303</v>
      </c>
      <c r="X2858" s="18" t="str">
        <f>+VLOOKUP(Sitio_Publico[[#This Row],[tema]],Estructura!$G$4:$J$532,4,0)</f>
        <v>T-2</v>
      </c>
      <c r="Y2858" s="18" t="str">
        <f>+VLOOKUP(Sitio_Publico[[#This Row],[contenido]],Estructura!$L$4:$O$473,4,0)</f>
        <v>C-18</v>
      </c>
      <c r="Z2858" s="18" t="str">
        <f>+VLOOKUP(Sitio_Publico[[#This Row],[Filtro Integrado]],Estructura!$U$4:$W$529,3,0)</f>
        <v>FI-0</v>
      </c>
      <c r="AA2858" s="18" t="str">
        <f>+VLOOKUP(Sitio_Publico[[#This Row],[Muestra]],Estructura!$Y$4:$AB$483,4,0)</f>
        <v>M-000160</v>
      </c>
    </row>
    <row r="2859" spans="1:27" ht="51" x14ac:dyDescent="0.3">
      <c r="A2859" s="16">
        <f t="shared" si="44"/>
        <v>2858</v>
      </c>
      <c r="B2859" s="47" t="s">
        <v>15118</v>
      </c>
      <c r="C2859" s="13" t="s">
        <v>10447</v>
      </c>
      <c r="D2859" s="13" t="s">
        <v>10448</v>
      </c>
      <c r="E2859" s="44">
        <v>7305</v>
      </c>
      <c r="F2859" s="13" t="s">
        <v>10449</v>
      </c>
      <c r="G2859" s="23" t="s">
        <v>10466</v>
      </c>
      <c r="H2859" s="42" t="s">
        <v>458</v>
      </c>
      <c r="I2859" s="28" t="s">
        <v>149</v>
      </c>
      <c r="J2859" s="12" t="s">
        <v>393</v>
      </c>
      <c r="K2859" s="28" t="s">
        <v>10492</v>
      </c>
      <c r="L2859" s="12" t="s">
        <v>10452</v>
      </c>
      <c r="M2859" s="12" t="s">
        <v>587</v>
      </c>
      <c r="N2859" s="12" t="s">
        <v>10454</v>
      </c>
      <c r="O2859" s="26" t="s">
        <v>13994</v>
      </c>
      <c r="P2859" s="26" t="s">
        <v>13995</v>
      </c>
      <c r="Q2859" s="25" t="s">
        <v>10495</v>
      </c>
      <c r="R2859" s="26" t="s">
        <v>13996</v>
      </c>
      <c r="S2859" s="15" t="s">
        <v>13997</v>
      </c>
      <c r="T2859" s="52">
        <v>0</v>
      </c>
      <c r="U2859" s="22" t="s">
        <v>11088</v>
      </c>
      <c r="V2859" s="18" t="str">
        <f>+Sitio_Publico[[#This Row],[idcoleccion]]&amp;"-"&amp;Sitio_Publico[[#This Row],[id]]</f>
        <v>000-2858</v>
      </c>
      <c r="W2859" s="18">
        <f>+VLOOKUP(Sitio_Publico[[#This Row],[territorio]],Estructura!$AE$4:$AH$1067,4,0)</f>
        <v>30007305</v>
      </c>
      <c r="X2859" s="18" t="str">
        <f>+VLOOKUP(Sitio_Publico[[#This Row],[tema]],Estructura!$G$4:$J$532,4,0)</f>
        <v>T-2</v>
      </c>
      <c r="Y2859" s="18" t="str">
        <f>+VLOOKUP(Sitio_Publico[[#This Row],[contenido]],Estructura!$L$4:$O$473,4,0)</f>
        <v>C-17</v>
      </c>
      <c r="Z2859" s="18" t="str">
        <f>+VLOOKUP(Sitio_Publico[[#This Row],[Filtro Integrado]],Estructura!$U$4:$W$529,3,0)</f>
        <v>FI-0</v>
      </c>
      <c r="AA2859" s="18" t="str">
        <f>+VLOOKUP(Sitio_Publico[[#This Row],[Muestra]],Estructura!$Y$4:$AB$483,4,0)</f>
        <v>M-000162</v>
      </c>
    </row>
    <row r="2860" spans="1:27" ht="51" x14ac:dyDescent="0.3">
      <c r="A2860" s="16">
        <f t="shared" si="44"/>
        <v>2859</v>
      </c>
      <c r="B2860" s="47" t="s">
        <v>15118</v>
      </c>
      <c r="C2860" s="13" t="s">
        <v>10447</v>
      </c>
      <c r="D2860" s="13" t="s">
        <v>10448</v>
      </c>
      <c r="E2860" s="44">
        <v>10401</v>
      </c>
      <c r="F2860" s="13" t="s">
        <v>10449</v>
      </c>
      <c r="G2860" s="23" t="s">
        <v>10466</v>
      </c>
      <c r="H2860" s="42" t="s">
        <v>458</v>
      </c>
      <c r="I2860" s="28" t="s">
        <v>274</v>
      </c>
      <c r="J2860" s="12" t="s">
        <v>393</v>
      </c>
      <c r="K2860" s="28" t="s">
        <v>10492</v>
      </c>
      <c r="L2860" s="12" t="s">
        <v>10452</v>
      </c>
      <c r="M2860" s="12" t="s">
        <v>587</v>
      </c>
      <c r="N2860" s="12" t="s">
        <v>10454</v>
      </c>
      <c r="O2860" s="26" t="s">
        <v>13998</v>
      </c>
      <c r="P2860" s="26" t="s">
        <v>13999</v>
      </c>
      <c r="Q2860" s="25" t="s">
        <v>10495</v>
      </c>
      <c r="R2860" s="26" t="s">
        <v>14000</v>
      </c>
      <c r="S2860" s="15" t="s">
        <v>14001</v>
      </c>
      <c r="T2860" s="52">
        <v>0</v>
      </c>
      <c r="U2860" s="22" t="s">
        <v>12921</v>
      </c>
      <c r="V2860" s="18" t="str">
        <f>+Sitio_Publico[[#This Row],[idcoleccion]]&amp;"-"&amp;Sitio_Publico[[#This Row],[id]]</f>
        <v>000-2859</v>
      </c>
      <c r="W2860" s="18">
        <f>+VLOOKUP(Sitio_Publico[[#This Row],[territorio]],Estructura!$AE$4:$AH$1067,4,0)</f>
        <v>30010401</v>
      </c>
      <c r="X2860" s="18" t="str">
        <f>+VLOOKUP(Sitio_Publico[[#This Row],[tema]],Estructura!$G$4:$J$532,4,0)</f>
        <v>T-2</v>
      </c>
      <c r="Y2860" s="18" t="str">
        <f>+VLOOKUP(Sitio_Publico[[#This Row],[contenido]],Estructura!$L$4:$O$473,4,0)</f>
        <v>C-17</v>
      </c>
      <c r="Z2860" s="18" t="str">
        <f>+VLOOKUP(Sitio_Publico[[#This Row],[Filtro Integrado]],Estructura!$U$4:$W$529,3,0)</f>
        <v>FI-0</v>
      </c>
      <c r="AA2860" s="18" t="str">
        <f>+VLOOKUP(Sitio_Publico[[#This Row],[Muestra]],Estructura!$Y$4:$AB$483,4,0)</f>
        <v>M-000162</v>
      </c>
    </row>
    <row r="2861" spans="1:27" ht="40.799999999999997" x14ac:dyDescent="0.3">
      <c r="A2861" s="16">
        <f t="shared" si="44"/>
        <v>2860</v>
      </c>
      <c r="B2861" s="47" t="s">
        <v>15118</v>
      </c>
      <c r="C2861" s="13" t="s">
        <v>10447</v>
      </c>
      <c r="D2861" s="13" t="s">
        <v>10448</v>
      </c>
      <c r="E2861" s="44">
        <v>9117</v>
      </c>
      <c r="F2861" s="13" t="s">
        <v>10449</v>
      </c>
      <c r="G2861" s="23" t="s">
        <v>10473</v>
      </c>
      <c r="H2861" s="42" t="s">
        <v>458</v>
      </c>
      <c r="I2861" s="28" t="s">
        <v>232</v>
      </c>
      <c r="J2861" s="12" t="s">
        <v>393</v>
      </c>
      <c r="K2861" s="28" t="s">
        <v>10473</v>
      </c>
      <c r="L2861" s="12" t="s">
        <v>10452</v>
      </c>
      <c r="M2861" s="12" t="s">
        <v>10453</v>
      </c>
      <c r="N2861" s="12" t="s">
        <v>10454</v>
      </c>
      <c r="O2861" s="26" t="s">
        <v>14002</v>
      </c>
      <c r="P2861" s="26" t="s">
        <v>14003</v>
      </c>
      <c r="Q2861" s="25" t="s">
        <v>456</v>
      </c>
      <c r="R2861" s="26" t="s">
        <v>14004</v>
      </c>
      <c r="S2861" s="15" t="s">
        <v>14005</v>
      </c>
      <c r="T2861" s="52">
        <v>0</v>
      </c>
      <c r="U2861" s="22" t="s">
        <v>14006</v>
      </c>
      <c r="V2861" s="18" t="str">
        <f>+Sitio_Publico[[#This Row],[idcoleccion]]&amp;"-"&amp;Sitio_Publico[[#This Row],[id]]</f>
        <v>000-2860</v>
      </c>
      <c r="W2861" s="18">
        <f>+VLOOKUP(Sitio_Publico[[#This Row],[territorio]],Estructura!$AE$4:$AH$1067,4,0)</f>
        <v>30009117</v>
      </c>
      <c r="X2861" s="18" t="str">
        <f>+VLOOKUP(Sitio_Publico[[#This Row],[tema]],Estructura!$G$4:$J$532,4,0)</f>
        <v>T-2</v>
      </c>
      <c r="Y2861" s="18" t="str">
        <f>+VLOOKUP(Sitio_Publico[[#This Row],[contenido]],Estructura!$L$4:$O$473,4,0)</f>
        <v>C-18</v>
      </c>
      <c r="Z2861" s="18" t="str">
        <f>+VLOOKUP(Sitio_Publico[[#This Row],[Filtro Integrado]],Estructura!$U$4:$W$529,3,0)</f>
        <v>FI-0</v>
      </c>
      <c r="AA2861" s="18" t="str">
        <f>+VLOOKUP(Sitio_Publico[[#This Row],[Muestra]],Estructura!$Y$4:$AB$483,4,0)</f>
        <v>M-000160</v>
      </c>
    </row>
    <row r="2862" spans="1:27" ht="40.799999999999997" x14ac:dyDescent="0.3">
      <c r="A2862" s="16">
        <f t="shared" si="44"/>
        <v>2861</v>
      </c>
      <c r="B2862" s="47" t="s">
        <v>15118</v>
      </c>
      <c r="C2862" s="13" t="s">
        <v>10447</v>
      </c>
      <c r="D2862" s="13" t="s">
        <v>10448</v>
      </c>
      <c r="E2862" s="44">
        <v>7107</v>
      </c>
      <c r="F2862" s="13" t="s">
        <v>10449</v>
      </c>
      <c r="G2862" s="23" t="s">
        <v>10473</v>
      </c>
      <c r="H2862" s="42" t="s">
        <v>458</v>
      </c>
      <c r="I2862" s="28" t="s">
        <v>138</v>
      </c>
      <c r="J2862" s="12" t="s">
        <v>393</v>
      </c>
      <c r="K2862" s="28" t="s">
        <v>10473</v>
      </c>
      <c r="L2862" s="12" t="s">
        <v>10474</v>
      </c>
      <c r="M2862" s="12" t="s">
        <v>10453</v>
      </c>
      <c r="N2862" s="12" t="s">
        <v>10454</v>
      </c>
      <c r="O2862" s="26" t="s">
        <v>14007</v>
      </c>
      <c r="P2862" s="26" t="s">
        <v>14008</v>
      </c>
      <c r="Q2862" s="25" t="s">
        <v>10495</v>
      </c>
      <c r="R2862" s="26" t="s">
        <v>14009</v>
      </c>
      <c r="S2862" s="15" t="s">
        <v>14010</v>
      </c>
      <c r="T2862" s="52">
        <v>0</v>
      </c>
      <c r="U2862" s="22" t="s">
        <v>14011</v>
      </c>
      <c r="V2862" s="18" t="str">
        <f>+Sitio_Publico[[#This Row],[idcoleccion]]&amp;"-"&amp;Sitio_Publico[[#This Row],[id]]</f>
        <v>000-2861</v>
      </c>
      <c r="W2862" s="18">
        <f>+VLOOKUP(Sitio_Publico[[#This Row],[territorio]],Estructura!$AE$4:$AH$1067,4,0)</f>
        <v>30007107</v>
      </c>
      <c r="X2862" s="18" t="str">
        <f>+VLOOKUP(Sitio_Publico[[#This Row],[tema]],Estructura!$G$4:$J$532,4,0)</f>
        <v>T-2</v>
      </c>
      <c r="Y2862" s="18" t="str">
        <f>+VLOOKUP(Sitio_Publico[[#This Row],[contenido]],Estructura!$L$4:$O$473,4,0)</f>
        <v>C-18</v>
      </c>
      <c r="Z2862" s="18" t="str">
        <f>+VLOOKUP(Sitio_Publico[[#This Row],[Filtro Integrado]],Estructura!$U$4:$W$529,3,0)</f>
        <v>FI-0</v>
      </c>
      <c r="AA2862" s="18" t="str">
        <f>+VLOOKUP(Sitio_Publico[[#This Row],[Muestra]],Estructura!$Y$4:$AB$483,4,0)</f>
        <v>M-000160</v>
      </c>
    </row>
    <row r="2863" spans="1:27" ht="51" x14ac:dyDescent="0.3">
      <c r="A2863" s="16">
        <f t="shared" si="44"/>
        <v>2862</v>
      </c>
      <c r="B2863" s="47" t="s">
        <v>15118</v>
      </c>
      <c r="C2863" s="13" t="s">
        <v>10447</v>
      </c>
      <c r="D2863" s="13" t="s">
        <v>10448</v>
      </c>
      <c r="E2863" s="44">
        <v>13502</v>
      </c>
      <c r="F2863" s="13" t="s">
        <v>10449</v>
      </c>
      <c r="G2863" s="23" t="s">
        <v>10450</v>
      </c>
      <c r="H2863" s="42" t="s">
        <v>458</v>
      </c>
      <c r="I2863" s="28" t="s">
        <v>339</v>
      </c>
      <c r="J2863" s="12" t="s">
        <v>393</v>
      </c>
      <c r="K2863" s="28" t="s">
        <v>10451</v>
      </c>
      <c r="L2863" s="12" t="s">
        <v>10452</v>
      </c>
      <c r="M2863" s="12" t="s">
        <v>10453</v>
      </c>
      <c r="N2863" s="12" t="s">
        <v>10454</v>
      </c>
      <c r="O2863" s="26" t="s">
        <v>14012</v>
      </c>
      <c r="P2863" s="26" t="s">
        <v>14013</v>
      </c>
      <c r="Q2863" s="25" t="s">
        <v>456</v>
      </c>
      <c r="R2863" s="26" t="s">
        <v>14014</v>
      </c>
      <c r="S2863" s="15" t="s">
        <v>14015</v>
      </c>
      <c r="T2863" s="52">
        <v>0</v>
      </c>
      <c r="U2863" s="22" t="s">
        <v>10790</v>
      </c>
      <c r="V2863" s="18" t="str">
        <f>+Sitio_Publico[[#This Row],[idcoleccion]]&amp;"-"&amp;Sitio_Publico[[#This Row],[id]]</f>
        <v>000-2862</v>
      </c>
      <c r="W2863" s="18">
        <f>+VLOOKUP(Sitio_Publico[[#This Row],[territorio]],Estructura!$AE$4:$AH$1067,4,0)</f>
        <v>30013502</v>
      </c>
      <c r="X2863" s="18" t="str">
        <f>+VLOOKUP(Sitio_Publico[[#This Row],[tema]],Estructura!$G$4:$J$532,4,0)</f>
        <v>T-2</v>
      </c>
      <c r="Y2863" s="18" t="str">
        <f>+VLOOKUP(Sitio_Publico[[#This Row],[contenido]],Estructura!$L$4:$O$473,4,0)</f>
        <v>C-15</v>
      </c>
      <c r="Z2863" s="18" t="str">
        <f>+VLOOKUP(Sitio_Publico[[#This Row],[Filtro Integrado]],Estructura!$U$4:$W$529,3,0)</f>
        <v>FI-0</v>
      </c>
      <c r="AA2863" s="18" t="str">
        <f>+VLOOKUP(Sitio_Publico[[#This Row],[Muestra]],Estructura!$Y$4:$AB$483,4,0)</f>
        <v>M-000158</v>
      </c>
    </row>
    <row r="2864" spans="1:27" ht="51" x14ac:dyDescent="0.3">
      <c r="A2864" s="16">
        <f t="shared" si="44"/>
        <v>2863</v>
      </c>
      <c r="B2864" s="47" t="s">
        <v>15118</v>
      </c>
      <c r="C2864" s="13" t="s">
        <v>10447</v>
      </c>
      <c r="D2864" s="13" t="s">
        <v>10448</v>
      </c>
      <c r="E2864" s="44">
        <v>6106</v>
      </c>
      <c r="F2864" s="13" t="s">
        <v>10449</v>
      </c>
      <c r="G2864" s="23" t="s">
        <v>10459</v>
      </c>
      <c r="H2864" s="42" t="s">
        <v>458</v>
      </c>
      <c r="I2864" s="28" t="s">
        <v>105</v>
      </c>
      <c r="J2864" s="12" t="s">
        <v>393</v>
      </c>
      <c r="K2864" s="28" t="s">
        <v>10459</v>
      </c>
      <c r="L2864" s="12" t="s">
        <v>10474</v>
      </c>
      <c r="M2864" s="12" t="s">
        <v>10453</v>
      </c>
      <c r="N2864" s="12" t="s">
        <v>10454</v>
      </c>
      <c r="O2864" s="26" t="s">
        <v>14016</v>
      </c>
      <c r="P2864" s="26" t="s">
        <v>14017</v>
      </c>
      <c r="Q2864" s="25" t="s">
        <v>10482</v>
      </c>
      <c r="R2864" s="26" t="s">
        <v>14018</v>
      </c>
      <c r="S2864" s="15" t="s">
        <v>14019</v>
      </c>
      <c r="T2864" s="52">
        <v>0</v>
      </c>
      <c r="U2864" s="22" t="s">
        <v>1597</v>
      </c>
      <c r="V2864" s="18" t="str">
        <f>+Sitio_Publico[[#This Row],[idcoleccion]]&amp;"-"&amp;Sitio_Publico[[#This Row],[id]]</f>
        <v>000-2863</v>
      </c>
      <c r="W2864" s="18">
        <f>+VLOOKUP(Sitio_Publico[[#This Row],[territorio]],Estructura!$AE$4:$AH$1067,4,0)</f>
        <v>30006106</v>
      </c>
      <c r="X2864" s="18" t="str">
        <f>+VLOOKUP(Sitio_Publico[[#This Row],[tema]],Estructura!$G$4:$J$532,4,0)</f>
        <v>T-2</v>
      </c>
      <c r="Y2864" s="18" t="str">
        <f>+VLOOKUP(Sitio_Publico[[#This Row],[contenido]],Estructura!$L$4:$O$473,4,0)</f>
        <v>C-16</v>
      </c>
      <c r="Z2864" s="18" t="str">
        <f>+VLOOKUP(Sitio_Publico[[#This Row],[Filtro Integrado]],Estructura!$U$4:$W$529,3,0)</f>
        <v>FI-0</v>
      </c>
      <c r="AA2864" s="18" t="str">
        <f>+VLOOKUP(Sitio_Publico[[#This Row],[Muestra]],Estructura!$Y$4:$AB$483,4,0)</f>
        <v>M-000159</v>
      </c>
    </row>
    <row r="2865" spans="1:27" ht="51" x14ac:dyDescent="0.3">
      <c r="A2865" s="16">
        <f t="shared" si="44"/>
        <v>2864</v>
      </c>
      <c r="B2865" s="47" t="s">
        <v>15118</v>
      </c>
      <c r="C2865" s="13" t="s">
        <v>10447</v>
      </c>
      <c r="D2865" s="13" t="s">
        <v>10448</v>
      </c>
      <c r="E2865" s="44">
        <v>8205</v>
      </c>
      <c r="F2865" s="13" t="s">
        <v>10449</v>
      </c>
      <c r="G2865" s="23" t="s">
        <v>10459</v>
      </c>
      <c r="H2865" s="42" t="s">
        <v>458</v>
      </c>
      <c r="I2865" s="28" t="s">
        <v>178</v>
      </c>
      <c r="J2865" s="12" t="s">
        <v>393</v>
      </c>
      <c r="K2865" s="28" t="s">
        <v>10459</v>
      </c>
      <c r="L2865" s="12" t="s">
        <v>10474</v>
      </c>
      <c r="M2865" s="12" t="s">
        <v>10453</v>
      </c>
      <c r="N2865" s="12" t="s">
        <v>10454</v>
      </c>
      <c r="O2865" s="26" t="s">
        <v>14020</v>
      </c>
      <c r="P2865" s="26" t="s">
        <v>14021</v>
      </c>
      <c r="Q2865" s="25" t="s">
        <v>10482</v>
      </c>
      <c r="R2865" s="26" t="s">
        <v>14022</v>
      </c>
      <c r="S2865" s="15" t="s">
        <v>14023</v>
      </c>
      <c r="T2865" s="52">
        <v>0</v>
      </c>
      <c r="U2865" s="22" t="s">
        <v>13848</v>
      </c>
      <c r="V2865" s="18" t="str">
        <f>+Sitio_Publico[[#This Row],[idcoleccion]]&amp;"-"&amp;Sitio_Publico[[#This Row],[id]]</f>
        <v>000-2864</v>
      </c>
      <c r="W2865" s="18">
        <f>+VLOOKUP(Sitio_Publico[[#This Row],[territorio]],Estructura!$AE$4:$AH$1067,4,0)</f>
        <v>30008205</v>
      </c>
      <c r="X2865" s="18" t="str">
        <f>+VLOOKUP(Sitio_Publico[[#This Row],[tema]],Estructura!$G$4:$J$532,4,0)</f>
        <v>T-2</v>
      </c>
      <c r="Y2865" s="18" t="str">
        <f>+VLOOKUP(Sitio_Publico[[#This Row],[contenido]],Estructura!$L$4:$O$473,4,0)</f>
        <v>C-16</v>
      </c>
      <c r="Z2865" s="18" t="str">
        <f>+VLOOKUP(Sitio_Publico[[#This Row],[Filtro Integrado]],Estructura!$U$4:$W$529,3,0)</f>
        <v>FI-0</v>
      </c>
      <c r="AA2865" s="18" t="str">
        <f>+VLOOKUP(Sitio_Publico[[#This Row],[Muestra]],Estructura!$Y$4:$AB$483,4,0)</f>
        <v>M-000159</v>
      </c>
    </row>
    <row r="2866" spans="1:27" ht="51" x14ac:dyDescent="0.3">
      <c r="A2866" s="16">
        <f t="shared" si="44"/>
        <v>2865</v>
      </c>
      <c r="B2866" s="47" t="s">
        <v>15118</v>
      </c>
      <c r="C2866" s="13" t="s">
        <v>10447</v>
      </c>
      <c r="D2866" s="13" t="s">
        <v>10448</v>
      </c>
      <c r="E2866" s="44">
        <v>4301</v>
      </c>
      <c r="F2866" s="13" t="s">
        <v>10449</v>
      </c>
      <c r="G2866" s="23" t="s">
        <v>10459</v>
      </c>
      <c r="H2866" s="42" t="s">
        <v>458</v>
      </c>
      <c r="I2866" s="28" t="s">
        <v>18</v>
      </c>
      <c r="J2866" s="12" t="s">
        <v>393</v>
      </c>
      <c r="K2866" s="28" t="s">
        <v>10459</v>
      </c>
      <c r="L2866" s="12" t="s">
        <v>10474</v>
      </c>
      <c r="M2866" s="12" t="s">
        <v>10453</v>
      </c>
      <c r="N2866" s="12" t="s">
        <v>10454</v>
      </c>
      <c r="O2866" s="26" t="s">
        <v>14024</v>
      </c>
      <c r="P2866" s="26" t="s">
        <v>14025</v>
      </c>
      <c r="Q2866" s="25" t="s">
        <v>10482</v>
      </c>
      <c r="R2866" s="26" t="s">
        <v>14026</v>
      </c>
      <c r="S2866" s="15" t="s">
        <v>14027</v>
      </c>
      <c r="T2866" s="52">
        <v>0</v>
      </c>
      <c r="U2866" s="22" t="s">
        <v>11300</v>
      </c>
      <c r="V2866" s="18" t="str">
        <f>+Sitio_Publico[[#This Row],[idcoleccion]]&amp;"-"&amp;Sitio_Publico[[#This Row],[id]]</f>
        <v>000-2865</v>
      </c>
      <c r="W2866" s="18">
        <f>+VLOOKUP(Sitio_Publico[[#This Row],[territorio]],Estructura!$AE$4:$AH$1067,4,0)</f>
        <v>30004301</v>
      </c>
      <c r="X2866" s="18" t="str">
        <f>+VLOOKUP(Sitio_Publico[[#This Row],[tema]],Estructura!$G$4:$J$532,4,0)</f>
        <v>T-2</v>
      </c>
      <c r="Y2866" s="18" t="str">
        <f>+VLOOKUP(Sitio_Publico[[#This Row],[contenido]],Estructura!$L$4:$O$473,4,0)</f>
        <v>C-16</v>
      </c>
      <c r="Z2866" s="18" t="str">
        <f>+VLOOKUP(Sitio_Publico[[#This Row],[Filtro Integrado]],Estructura!$U$4:$W$529,3,0)</f>
        <v>FI-0</v>
      </c>
      <c r="AA2866" s="18" t="str">
        <f>+VLOOKUP(Sitio_Publico[[#This Row],[Muestra]],Estructura!$Y$4:$AB$483,4,0)</f>
        <v>M-000159</v>
      </c>
    </row>
    <row r="2867" spans="1:27" ht="51" x14ac:dyDescent="0.3">
      <c r="A2867" s="16">
        <f t="shared" si="44"/>
        <v>2866</v>
      </c>
      <c r="B2867" s="47" t="s">
        <v>15118</v>
      </c>
      <c r="C2867" s="13" t="s">
        <v>10447</v>
      </c>
      <c r="D2867" s="13" t="s">
        <v>10448</v>
      </c>
      <c r="E2867" s="44">
        <v>13503</v>
      </c>
      <c r="F2867" s="13" t="s">
        <v>10449</v>
      </c>
      <c r="G2867" s="23" t="s">
        <v>10459</v>
      </c>
      <c r="H2867" s="42" t="s">
        <v>458</v>
      </c>
      <c r="I2867" s="28" t="s">
        <v>340</v>
      </c>
      <c r="J2867" s="12" t="s">
        <v>393</v>
      </c>
      <c r="K2867" s="28" t="s">
        <v>10459</v>
      </c>
      <c r="L2867" s="12" t="s">
        <v>10474</v>
      </c>
      <c r="M2867" s="12" t="s">
        <v>10453</v>
      </c>
      <c r="N2867" s="12" t="s">
        <v>10454</v>
      </c>
      <c r="O2867" s="26" t="s">
        <v>14028</v>
      </c>
      <c r="P2867" s="26" t="s">
        <v>14029</v>
      </c>
      <c r="Q2867" s="25" t="s">
        <v>10482</v>
      </c>
      <c r="R2867" s="26" t="s">
        <v>11035</v>
      </c>
      <c r="S2867" s="15" t="s">
        <v>14030</v>
      </c>
      <c r="T2867" s="52">
        <v>0</v>
      </c>
      <c r="U2867" s="22" t="s">
        <v>11037</v>
      </c>
      <c r="V2867" s="18" t="str">
        <f>+Sitio_Publico[[#This Row],[idcoleccion]]&amp;"-"&amp;Sitio_Publico[[#This Row],[id]]</f>
        <v>000-2866</v>
      </c>
      <c r="W2867" s="18">
        <f>+VLOOKUP(Sitio_Publico[[#This Row],[territorio]],Estructura!$AE$4:$AH$1067,4,0)</f>
        <v>30013503</v>
      </c>
      <c r="X2867" s="18" t="str">
        <f>+VLOOKUP(Sitio_Publico[[#This Row],[tema]],Estructura!$G$4:$J$532,4,0)</f>
        <v>T-2</v>
      </c>
      <c r="Y2867" s="18" t="str">
        <f>+VLOOKUP(Sitio_Publico[[#This Row],[contenido]],Estructura!$L$4:$O$473,4,0)</f>
        <v>C-16</v>
      </c>
      <c r="Z2867" s="18" t="str">
        <f>+VLOOKUP(Sitio_Publico[[#This Row],[Filtro Integrado]],Estructura!$U$4:$W$529,3,0)</f>
        <v>FI-0</v>
      </c>
      <c r="AA2867" s="18" t="str">
        <f>+VLOOKUP(Sitio_Publico[[#This Row],[Muestra]],Estructura!$Y$4:$AB$483,4,0)</f>
        <v>M-000159</v>
      </c>
    </row>
    <row r="2868" spans="1:27" ht="40.799999999999997" x14ac:dyDescent="0.3">
      <c r="A2868" s="16">
        <f t="shared" si="44"/>
        <v>2867</v>
      </c>
      <c r="B2868" s="47" t="s">
        <v>15118</v>
      </c>
      <c r="C2868" s="13" t="s">
        <v>10447</v>
      </c>
      <c r="D2868" s="13" t="s">
        <v>10448</v>
      </c>
      <c r="E2868" s="44">
        <v>2102</v>
      </c>
      <c r="F2868" s="13" t="s">
        <v>10449</v>
      </c>
      <c r="G2868" s="23" t="s">
        <v>10883</v>
      </c>
      <c r="H2868" s="42" t="s">
        <v>458</v>
      </c>
      <c r="I2868" s="28" t="s">
        <v>33</v>
      </c>
      <c r="J2868" s="12" t="s">
        <v>393</v>
      </c>
      <c r="K2868" s="28" t="s">
        <v>10883</v>
      </c>
      <c r="L2868" s="12" t="s">
        <v>10452</v>
      </c>
      <c r="M2868" s="12" t="s">
        <v>10453</v>
      </c>
      <c r="N2868" s="12" t="s">
        <v>10454</v>
      </c>
      <c r="O2868" s="26" t="s">
        <v>14031</v>
      </c>
      <c r="P2868" s="26" t="s">
        <v>14032</v>
      </c>
      <c r="Q2868" s="25" t="s">
        <v>456</v>
      </c>
      <c r="R2868" s="26" t="s">
        <v>14033</v>
      </c>
      <c r="S2868" s="15" t="s">
        <v>14034</v>
      </c>
      <c r="T2868" s="52">
        <v>0</v>
      </c>
      <c r="U2868" s="22" t="s">
        <v>11191</v>
      </c>
      <c r="V2868" s="18" t="str">
        <f>+Sitio_Publico[[#This Row],[idcoleccion]]&amp;"-"&amp;Sitio_Publico[[#This Row],[id]]</f>
        <v>000-2867</v>
      </c>
      <c r="W2868" s="18">
        <f>+VLOOKUP(Sitio_Publico[[#This Row],[territorio]],Estructura!$AE$4:$AH$1067,4,0)</f>
        <v>30002102</v>
      </c>
      <c r="X2868" s="18" t="str">
        <f>+VLOOKUP(Sitio_Publico[[#This Row],[tema]],Estructura!$G$4:$J$532,4,0)</f>
        <v>T-2</v>
      </c>
      <c r="Y2868" s="18" t="str">
        <f>+VLOOKUP(Sitio_Publico[[#This Row],[contenido]],Estructura!$L$4:$O$473,4,0)</f>
        <v>C-19</v>
      </c>
      <c r="Z2868" s="18" t="str">
        <f>+VLOOKUP(Sitio_Publico[[#This Row],[Filtro Integrado]],Estructura!$U$4:$W$529,3,0)</f>
        <v>FI-0</v>
      </c>
      <c r="AA2868" s="18" t="str">
        <f>+VLOOKUP(Sitio_Publico[[#This Row],[Muestra]],Estructura!$Y$4:$AB$483,4,0)</f>
        <v>M-000164</v>
      </c>
    </row>
    <row r="2869" spans="1:27" ht="51" x14ac:dyDescent="0.3">
      <c r="A2869" s="16">
        <f t="shared" si="44"/>
        <v>2868</v>
      </c>
      <c r="B2869" s="47" t="s">
        <v>15118</v>
      </c>
      <c r="C2869" s="13" t="s">
        <v>10447</v>
      </c>
      <c r="D2869" s="13" t="s">
        <v>10448</v>
      </c>
      <c r="E2869" s="44">
        <v>7107</v>
      </c>
      <c r="F2869" s="13" t="s">
        <v>10449</v>
      </c>
      <c r="G2869" s="23" t="s">
        <v>10450</v>
      </c>
      <c r="H2869" s="42" t="s">
        <v>458</v>
      </c>
      <c r="I2869" s="28" t="s">
        <v>138</v>
      </c>
      <c r="J2869" s="12" t="s">
        <v>393</v>
      </c>
      <c r="K2869" s="28" t="s">
        <v>10451</v>
      </c>
      <c r="L2869" s="12" t="s">
        <v>10452</v>
      </c>
      <c r="M2869" s="12" t="s">
        <v>10453</v>
      </c>
      <c r="N2869" s="12" t="s">
        <v>10454</v>
      </c>
      <c r="O2869" s="26" t="s">
        <v>14035</v>
      </c>
      <c r="P2869" s="26" t="s">
        <v>14036</v>
      </c>
      <c r="Q2869" s="25" t="s">
        <v>456</v>
      </c>
      <c r="R2869" s="26" t="s">
        <v>14037</v>
      </c>
      <c r="S2869" s="15" t="s">
        <v>14038</v>
      </c>
      <c r="T2869" s="52">
        <v>0</v>
      </c>
      <c r="U2869" s="22" t="s">
        <v>14011</v>
      </c>
      <c r="V2869" s="18" t="str">
        <f>+Sitio_Publico[[#This Row],[idcoleccion]]&amp;"-"&amp;Sitio_Publico[[#This Row],[id]]</f>
        <v>000-2868</v>
      </c>
      <c r="W2869" s="18">
        <f>+VLOOKUP(Sitio_Publico[[#This Row],[territorio]],Estructura!$AE$4:$AH$1067,4,0)</f>
        <v>30007107</v>
      </c>
      <c r="X2869" s="18" t="str">
        <f>+VLOOKUP(Sitio_Publico[[#This Row],[tema]],Estructura!$G$4:$J$532,4,0)</f>
        <v>T-2</v>
      </c>
      <c r="Y2869" s="18" t="str">
        <f>+VLOOKUP(Sitio_Publico[[#This Row],[contenido]],Estructura!$L$4:$O$473,4,0)</f>
        <v>C-15</v>
      </c>
      <c r="Z2869" s="18" t="str">
        <f>+VLOOKUP(Sitio_Publico[[#This Row],[Filtro Integrado]],Estructura!$U$4:$W$529,3,0)</f>
        <v>FI-0</v>
      </c>
      <c r="AA2869" s="18" t="str">
        <f>+VLOOKUP(Sitio_Publico[[#This Row],[Muestra]],Estructura!$Y$4:$AB$483,4,0)</f>
        <v>M-000158</v>
      </c>
    </row>
    <row r="2870" spans="1:27" ht="51" x14ac:dyDescent="0.3">
      <c r="A2870" s="16">
        <f t="shared" si="44"/>
        <v>2869</v>
      </c>
      <c r="B2870" s="47" t="s">
        <v>15118</v>
      </c>
      <c r="C2870" s="13" t="s">
        <v>10447</v>
      </c>
      <c r="D2870" s="13" t="s">
        <v>10448</v>
      </c>
      <c r="E2870" s="44">
        <v>4102</v>
      </c>
      <c r="F2870" s="13" t="s">
        <v>10449</v>
      </c>
      <c r="G2870" s="23" t="s">
        <v>10450</v>
      </c>
      <c r="H2870" s="42" t="s">
        <v>458</v>
      </c>
      <c r="I2870" s="28" t="s">
        <v>22</v>
      </c>
      <c r="J2870" s="12" t="s">
        <v>393</v>
      </c>
      <c r="K2870" s="28" t="s">
        <v>10486</v>
      </c>
      <c r="L2870" s="12" t="s">
        <v>10452</v>
      </c>
      <c r="M2870" s="12" t="s">
        <v>10453</v>
      </c>
      <c r="N2870" s="12" t="s">
        <v>10454</v>
      </c>
      <c r="O2870" s="26" t="s">
        <v>14039</v>
      </c>
      <c r="P2870" s="26" t="s">
        <v>14040</v>
      </c>
      <c r="Q2870" s="25" t="s">
        <v>456</v>
      </c>
      <c r="R2870" s="26" t="s">
        <v>14041</v>
      </c>
      <c r="S2870" s="15" t="s">
        <v>14042</v>
      </c>
      <c r="T2870" s="52">
        <v>0</v>
      </c>
      <c r="U2870" s="22" t="s">
        <v>4322</v>
      </c>
      <c r="V2870" s="18" t="str">
        <f>+Sitio_Publico[[#This Row],[idcoleccion]]&amp;"-"&amp;Sitio_Publico[[#This Row],[id]]</f>
        <v>000-2869</v>
      </c>
      <c r="W2870" s="18">
        <f>+VLOOKUP(Sitio_Publico[[#This Row],[territorio]],Estructura!$AE$4:$AH$1067,4,0)</f>
        <v>30004102</v>
      </c>
      <c r="X2870" s="18" t="str">
        <f>+VLOOKUP(Sitio_Publico[[#This Row],[tema]],Estructura!$G$4:$J$532,4,0)</f>
        <v>T-2</v>
      </c>
      <c r="Y2870" s="18" t="str">
        <f>+VLOOKUP(Sitio_Publico[[#This Row],[contenido]],Estructura!$L$4:$O$473,4,0)</f>
        <v>C-15</v>
      </c>
      <c r="Z2870" s="18" t="str">
        <f>+VLOOKUP(Sitio_Publico[[#This Row],[Filtro Integrado]],Estructura!$U$4:$W$529,3,0)</f>
        <v>FI-0</v>
      </c>
      <c r="AA2870" s="18" t="str">
        <f>+VLOOKUP(Sitio_Publico[[#This Row],[Muestra]],Estructura!$Y$4:$AB$483,4,0)</f>
        <v>M-000161</v>
      </c>
    </row>
    <row r="2871" spans="1:27" ht="51" x14ac:dyDescent="0.3">
      <c r="A2871" s="16">
        <f t="shared" si="44"/>
        <v>2870</v>
      </c>
      <c r="B2871" s="47" t="s">
        <v>15118</v>
      </c>
      <c r="C2871" s="13" t="s">
        <v>10447</v>
      </c>
      <c r="D2871" s="13" t="s">
        <v>10448</v>
      </c>
      <c r="E2871" s="44">
        <v>8305</v>
      </c>
      <c r="F2871" s="13" t="s">
        <v>10449</v>
      </c>
      <c r="G2871" s="23" t="s">
        <v>10466</v>
      </c>
      <c r="H2871" s="42" t="s">
        <v>458</v>
      </c>
      <c r="I2871" s="28" t="s">
        <v>185</v>
      </c>
      <c r="J2871" s="12" t="s">
        <v>393</v>
      </c>
      <c r="K2871" s="28" t="s">
        <v>10524</v>
      </c>
      <c r="L2871" s="12" t="s">
        <v>10452</v>
      </c>
      <c r="M2871" s="12" t="s">
        <v>10453</v>
      </c>
      <c r="N2871" s="12" t="s">
        <v>10454</v>
      </c>
      <c r="O2871" s="26" t="s">
        <v>14043</v>
      </c>
      <c r="P2871" s="26" t="s">
        <v>14044</v>
      </c>
      <c r="Q2871" s="25" t="s">
        <v>456</v>
      </c>
      <c r="R2871" s="26" t="s">
        <v>14045</v>
      </c>
      <c r="S2871" s="15" t="s">
        <v>14046</v>
      </c>
      <c r="T2871" s="52">
        <v>0</v>
      </c>
      <c r="U2871" s="22" t="s">
        <v>14047</v>
      </c>
      <c r="V2871" s="18" t="str">
        <f>+Sitio_Publico[[#This Row],[idcoleccion]]&amp;"-"&amp;Sitio_Publico[[#This Row],[id]]</f>
        <v>000-2870</v>
      </c>
      <c r="W2871" s="18">
        <f>+VLOOKUP(Sitio_Publico[[#This Row],[territorio]],Estructura!$AE$4:$AH$1067,4,0)</f>
        <v>30008305</v>
      </c>
      <c r="X2871" s="18" t="str">
        <f>+VLOOKUP(Sitio_Publico[[#This Row],[tema]],Estructura!$G$4:$J$532,4,0)</f>
        <v>T-2</v>
      </c>
      <c r="Y2871" s="18" t="str">
        <f>+VLOOKUP(Sitio_Publico[[#This Row],[contenido]],Estructura!$L$4:$O$473,4,0)</f>
        <v>C-17</v>
      </c>
      <c r="Z2871" s="18" t="str">
        <f>+VLOOKUP(Sitio_Publico[[#This Row],[Filtro Integrado]],Estructura!$U$4:$W$529,3,0)</f>
        <v>FI-0</v>
      </c>
      <c r="AA2871" s="18" t="str">
        <f>+VLOOKUP(Sitio_Publico[[#This Row],[Muestra]],Estructura!$Y$4:$AB$483,4,0)</f>
        <v>M-00048</v>
      </c>
    </row>
    <row r="2872" spans="1:27" ht="51" x14ac:dyDescent="0.3">
      <c r="A2872" s="16">
        <f t="shared" si="44"/>
        <v>2871</v>
      </c>
      <c r="B2872" s="47" t="s">
        <v>15118</v>
      </c>
      <c r="C2872" s="13" t="s">
        <v>10447</v>
      </c>
      <c r="D2872" s="13" t="s">
        <v>10448</v>
      </c>
      <c r="E2872" s="44">
        <v>13301</v>
      </c>
      <c r="F2872" s="13" t="s">
        <v>10449</v>
      </c>
      <c r="G2872" s="23" t="s">
        <v>10459</v>
      </c>
      <c r="H2872" s="42" t="s">
        <v>458</v>
      </c>
      <c r="I2872" s="28" t="s">
        <v>331</v>
      </c>
      <c r="J2872" s="12" t="s">
        <v>393</v>
      </c>
      <c r="K2872" s="28" t="s">
        <v>10459</v>
      </c>
      <c r="L2872" s="12" t="s">
        <v>10474</v>
      </c>
      <c r="M2872" s="12" t="s">
        <v>10453</v>
      </c>
      <c r="N2872" s="12" t="s">
        <v>10454</v>
      </c>
      <c r="O2872" s="26" t="s">
        <v>14048</v>
      </c>
      <c r="P2872" s="26" t="s">
        <v>14049</v>
      </c>
      <c r="Q2872" s="25" t="s">
        <v>10482</v>
      </c>
      <c r="R2872" s="26" t="s">
        <v>14050</v>
      </c>
      <c r="S2872" s="15" t="s">
        <v>14051</v>
      </c>
      <c r="T2872" s="52">
        <v>0</v>
      </c>
      <c r="U2872" s="22" t="s">
        <v>14052</v>
      </c>
      <c r="V2872" s="18" t="str">
        <f>+Sitio_Publico[[#This Row],[idcoleccion]]&amp;"-"&amp;Sitio_Publico[[#This Row],[id]]</f>
        <v>000-2871</v>
      </c>
      <c r="W2872" s="18">
        <f>+VLOOKUP(Sitio_Publico[[#This Row],[territorio]],Estructura!$AE$4:$AH$1067,4,0)</f>
        <v>30013301</v>
      </c>
      <c r="X2872" s="18" t="str">
        <f>+VLOOKUP(Sitio_Publico[[#This Row],[tema]],Estructura!$G$4:$J$532,4,0)</f>
        <v>T-2</v>
      </c>
      <c r="Y2872" s="18" t="str">
        <f>+VLOOKUP(Sitio_Publico[[#This Row],[contenido]],Estructura!$L$4:$O$473,4,0)</f>
        <v>C-16</v>
      </c>
      <c r="Z2872" s="18" t="str">
        <f>+VLOOKUP(Sitio_Publico[[#This Row],[Filtro Integrado]],Estructura!$U$4:$W$529,3,0)</f>
        <v>FI-0</v>
      </c>
      <c r="AA2872" s="18" t="str">
        <f>+VLOOKUP(Sitio_Publico[[#This Row],[Muestra]],Estructura!$Y$4:$AB$483,4,0)</f>
        <v>M-000159</v>
      </c>
    </row>
    <row r="2873" spans="1:27" ht="51" x14ac:dyDescent="0.3">
      <c r="A2873" s="16">
        <f t="shared" si="44"/>
        <v>2872</v>
      </c>
      <c r="B2873" s="47" t="s">
        <v>15118</v>
      </c>
      <c r="C2873" s="13" t="s">
        <v>10447</v>
      </c>
      <c r="D2873" s="13" t="s">
        <v>10448</v>
      </c>
      <c r="E2873" s="44">
        <v>6</v>
      </c>
      <c r="F2873" s="13" t="s">
        <v>10465</v>
      </c>
      <c r="G2873" s="23" t="s">
        <v>10466</v>
      </c>
      <c r="H2873" s="42" t="s">
        <v>457</v>
      </c>
      <c r="I2873" s="28" t="s">
        <v>369</v>
      </c>
      <c r="J2873" s="12" t="s">
        <v>393</v>
      </c>
      <c r="K2873" s="28" t="s">
        <v>10467</v>
      </c>
      <c r="L2873" s="12" t="s">
        <v>10452</v>
      </c>
      <c r="M2873" s="12" t="s">
        <v>10453</v>
      </c>
      <c r="N2873" s="12" t="s">
        <v>10454</v>
      </c>
      <c r="O2873" s="26" t="s">
        <v>14053</v>
      </c>
      <c r="P2873" s="26" t="s">
        <v>14054</v>
      </c>
      <c r="Q2873" s="25" t="s">
        <v>456</v>
      </c>
      <c r="R2873" s="26" t="s">
        <v>14055</v>
      </c>
      <c r="S2873" s="15" t="s">
        <v>14056</v>
      </c>
      <c r="T2873" s="52">
        <v>0</v>
      </c>
      <c r="U2873" s="22" t="s">
        <v>11153</v>
      </c>
      <c r="V2873" s="18" t="str">
        <f>+Sitio_Publico[[#This Row],[idcoleccion]]&amp;"-"&amp;Sitio_Publico[[#This Row],[id]]</f>
        <v>000-2872</v>
      </c>
      <c r="W2873" s="18">
        <f>+VLOOKUP(Sitio_Publico[[#This Row],[territorio]],Estructura!$AE$4:$AH$1067,4,0)</f>
        <v>20000006</v>
      </c>
      <c r="X2873" s="18" t="str">
        <f>+VLOOKUP(Sitio_Publico[[#This Row],[tema]],Estructura!$G$4:$J$532,4,0)</f>
        <v>T-1</v>
      </c>
      <c r="Y2873" s="18" t="str">
        <f>+VLOOKUP(Sitio_Publico[[#This Row],[contenido]],Estructura!$L$4:$O$473,4,0)</f>
        <v>C-17</v>
      </c>
      <c r="Z2873" s="18" t="str">
        <f>+VLOOKUP(Sitio_Publico[[#This Row],[Filtro Integrado]],Estructura!$U$4:$W$529,3,0)</f>
        <v>FI-0</v>
      </c>
      <c r="AA2873" s="18" t="str">
        <f>+VLOOKUP(Sitio_Publico[[#This Row],[Muestra]],Estructura!$Y$4:$AB$483,4,0)</f>
        <v>M-00047</v>
      </c>
    </row>
    <row r="2874" spans="1:27" ht="51" x14ac:dyDescent="0.3">
      <c r="A2874" s="16">
        <f t="shared" si="44"/>
        <v>2873</v>
      </c>
      <c r="B2874" s="47" t="s">
        <v>15118</v>
      </c>
      <c r="C2874" s="13" t="s">
        <v>10447</v>
      </c>
      <c r="D2874" s="13" t="s">
        <v>10448</v>
      </c>
      <c r="E2874" s="44">
        <v>4302</v>
      </c>
      <c r="F2874" s="13" t="s">
        <v>10449</v>
      </c>
      <c r="G2874" s="23" t="s">
        <v>10459</v>
      </c>
      <c r="H2874" s="42" t="s">
        <v>458</v>
      </c>
      <c r="I2874" s="28" t="s">
        <v>59</v>
      </c>
      <c r="J2874" s="12" t="s">
        <v>393</v>
      </c>
      <c r="K2874" s="28" t="s">
        <v>10459</v>
      </c>
      <c r="L2874" s="12" t="s">
        <v>10474</v>
      </c>
      <c r="M2874" s="12" t="s">
        <v>10453</v>
      </c>
      <c r="N2874" s="12" t="s">
        <v>10454</v>
      </c>
      <c r="O2874" s="26" t="s">
        <v>14057</v>
      </c>
      <c r="P2874" s="26" t="s">
        <v>14058</v>
      </c>
      <c r="Q2874" s="25" t="s">
        <v>10482</v>
      </c>
      <c r="R2874" s="26" t="s">
        <v>14059</v>
      </c>
      <c r="S2874" s="15" t="s">
        <v>14060</v>
      </c>
      <c r="T2874" s="52">
        <v>0</v>
      </c>
      <c r="U2874" s="22" t="s">
        <v>13810</v>
      </c>
      <c r="V2874" s="18" t="str">
        <f>+Sitio_Publico[[#This Row],[idcoleccion]]&amp;"-"&amp;Sitio_Publico[[#This Row],[id]]</f>
        <v>000-2873</v>
      </c>
      <c r="W2874" s="18">
        <f>+VLOOKUP(Sitio_Publico[[#This Row],[territorio]],Estructura!$AE$4:$AH$1067,4,0)</f>
        <v>30004302</v>
      </c>
      <c r="X2874" s="18" t="str">
        <f>+VLOOKUP(Sitio_Publico[[#This Row],[tema]],Estructura!$G$4:$J$532,4,0)</f>
        <v>T-2</v>
      </c>
      <c r="Y2874" s="18" t="str">
        <f>+VLOOKUP(Sitio_Publico[[#This Row],[contenido]],Estructura!$L$4:$O$473,4,0)</f>
        <v>C-16</v>
      </c>
      <c r="Z2874" s="18" t="str">
        <f>+VLOOKUP(Sitio_Publico[[#This Row],[Filtro Integrado]],Estructura!$U$4:$W$529,3,0)</f>
        <v>FI-0</v>
      </c>
      <c r="AA2874" s="18" t="str">
        <f>+VLOOKUP(Sitio_Publico[[#This Row],[Muestra]],Estructura!$Y$4:$AB$483,4,0)</f>
        <v>M-000159</v>
      </c>
    </row>
    <row r="2875" spans="1:27" ht="51" x14ac:dyDescent="0.3">
      <c r="A2875" s="16">
        <f t="shared" si="44"/>
        <v>2874</v>
      </c>
      <c r="B2875" s="47" t="s">
        <v>15118</v>
      </c>
      <c r="C2875" s="13" t="s">
        <v>10447</v>
      </c>
      <c r="D2875" s="13" t="s">
        <v>10448</v>
      </c>
      <c r="E2875" s="44">
        <v>6114</v>
      </c>
      <c r="F2875" s="13" t="s">
        <v>10449</v>
      </c>
      <c r="G2875" s="23" t="s">
        <v>10450</v>
      </c>
      <c r="H2875" s="42" t="s">
        <v>458</v>
      </c>
      <c r="I2875" s="28" t="s">
        <v>113</v>
      </c>
      <c r="J2875" s="12" t="s">
        <v>393</v>
      </c>
      <c r="K2875" s="28" t="s">
        <v>10451</v>
      </c>
      <c r="L2875" s="12" t="s">
        <v>10452</v>
      </c>
      <c r="M2875" s="12" t="s">
        <v>10453</v>
      </c>
      <c r="N2875" s="12" t="s">
        <v>10454</v>
      </c>
      <c r="O2875" s="26" t="s">
        <v>14061</v>
      </c>
      <c r="P2875" s="26" t="s">
        <v>14062</v>
      </c>
      <c r="Q2875" s="25" t="s">
        <v>456</v>
      </c>
      <c r="R2875" s="26" t="s">
        <v>14063</v>
      </c>
      <c r="S2875" s="15" t="s">
        <v>14064</v>
      </c>
      <c r="T2875" s="52">
        <v>0</v>
      </c>
      <c r="U2875" s="22" t="s">
        <v>14065</v>
      </c>
      <c r="V2875" s="18" t="str">
        <f>+Sitio_Publico[[#This Row],[idcoleccion]]&amp;"-"&amp;Sitio_Publico[[#This Row],[id]]</f>
        <v>000-2874</v>
      </c>
      <c r="W2875" s="18">
        <f>+VLOOKUP(Sitio_Publico[[#This Row],[territorio]],Estructura!$AE$4:$AH$1067,4,0)</f>
        <v>30006114</v>
      </c>
      <c r="X2875" s="18" t="str">
        <f>+VLOOKUP(Sitio_Publico[[#This Row],[tema]],Estructura!$G$4:$J$532,4,0)</f>
        <v>T-2</v>
      </c>
      <c r="Y2875" s="18" t="str">
        <f>+VLOOKUP(Sitio_Publico[[#This Row],[contenido]],Estructura!$L$4:$O$473,4,0)</f>
        <v>C-15</v>
      </c>
      <c r="Z2875" s="18" t="str">
        <f>+VLOOKUP(Sitio_Publico[[#This Row],[Filtro Integrado]],Estructura!$U$4:$W$529,3,0)</f>
        <v>FI-0</v>
      </c>
      <c r="AA2875" s="18" t="str">
        <f>+VLOOKUP(Sitio_Publico[[#This Row],[Muestra]],Estructura!$Y$4:$AB$483,4,0)</f>
        <v>M-000158</v>
      </c>
    </row>
    <row r="2876" spans="1:27" ht="40.799999999999997" x14ac:dyDescent="0.3">
      <c r="A2876" s="16">
        <f t="shared" si="44"/>
        <v>2875</v>
      </c>
      <c r="B2876" s="47" t="s">
        <v>15118</v>
      </c>
      <c r="C2876" s="13" t="s">
        <v>10447</v>
      </c>
      <c r="D2876" s="13" t="s">
        <v>10448</v>
      </c>
      <c r="E2876" s="44">
        <v>10305</v>
      </c>
      <c r="F2876" s="13" t="s">
        <v>10449</v>
      </c>
      <c r="G2876" s="23" t="s">
        <v>10473</v>
      </c>
      <c r="H2876" s="42" t="s">
        <v>458</v>
      </c>
      <c r="I2876" s="28" t="s">
        <v>271</v>
      </c>
      <c r="J2876" s="12" t="s">
        <v>393</v>
      </c>
      <c r="K2876" s="28" t="s">
        <v>10473</v>
      </c>
      <c r="L2876" s="12" t="s">
        <v>10452</v>
      </c>
      <c r="M2876" s="12" t="s">
        <v>10453</v>
      </c>
      <c r="N2876" s="12" t="s">
        <v>10454</v>
      </c>
      <c r="O2876" s="26" t="s">
        <v>14066</v>
      </c>
      <c r="P2876" s="26" t="s">
        <v>14067</v>
      </c>
      <c r="Q2876" s="25" t="s">
        <v>456</v>
      </c>
      <c r="R2876" s="26" t="s">
        <v>14068</v>
      </c>
      <c r="S2876" s="15" t="s">
        <v>14069</v>
      </c>
      <c r="T2876" s="52">
        <v>0</v>
      </c>
      <c r="U2876" s="22" t="s">
        <v>14070</v>
      </c>
      <c r="V2876" s="18" t="str">
        <f>+Sitio_Publico[[#This Row],[idcoleccion]]&amp;"-"&amp;Sitio_Publico[[#This Row],[id]]</f>
        <v>000-2875</v>
      </c>
      <c r="W2876" s="18">
        <f>+VLOOKUP(Sitio_Publico[[#This Row],[territorio]],Estructura!$AE$4:$AH$1067,4,0)</f>
        <v>30010305</v>
      </c>
      <c r="X2876" s="18" t="str">
        <f>+VLOOKUP(Sitio_Publico[[#This Row],[tema]],Estructura!$G$4:$J$532,4,0)</f>
        <v>T-2</v>
      </c>
      <c r="Y2876" s="18" t="str">
        <f>+VLOOKUP(Sitio_Publico[[#This Row],[contenido]],Estructura!$L$4:$O$473,4,0)</f>
        <v>C-18</v>
      </c>
      <c r="Z2876" s="18" t="str">
        <f>+VLOOKUP(Sitio_Publico[[#This Row],[Filtro Integrado]],Estructura!$U$4:$W$529,3,0)</f>
        <v>FI-0</v>
      </c>
      <c r="AA2876" s="18" t="str">
        <f>+VLOOKUP(Sitio_Publico[[#This Row],[Muestra]],Estructura!$Y$4:$AB$483,4,0)</f>
        <v>M-000160</v>
      </c>
    </row>
    <row r="2877" spans="1:27" ht="51" x14ac:dyDescent="0.3">
      <c r="A2877" s="16">
        <f t="shared" si="44"/>
        <v>2876</v>
      </c>
      <c r="B2877" s="47" t="s">
        <v>15118</v>
      </c>
      <c r="C2877" s="13" t="s">
        <v>10447</v>
      </c>
      <c r="D2877" s="13" t="s">
        <v>10448</v>
      </c>
      <c r="E2877" s="44">
        <v>12301</v>
      </c>
      <c r="F2877" s="13" t="s">
        <v>10449</v>
      </c>
      <c r="G2877" s="23" t="s">
        <v>10459</v>
      </c>
      <c r="H2877" s="42" t="s">
        <v>458</v>
      </c>
      <c r="I2877" s="28" t="s">
        <v>292</v>
      </c>
      <c r="J2877" s="12" t="s">
        <v>393</v>
      </c>
      <c r="K2877" s="28" t="s">
        <v>10459</v>
      </c>
      <c r="L2877" s="12" t="s">
        <v>10474</v>
      </c>
      <c r="M2877" s="12" t="s">
        <v>10453</v>
      </c>
      <c r="N2877" s="12" t="s">
        <v>10454</v>
      </c>
      <c r="O2877" s="26" t="s">
        <v>14071</v>
      </c>
      <c r="P2877" s="26" t="s">
        <v>14072</v>
      </c>
      <c r="Q2877" s="25" t="s">
        <v>10482</v>
      </c>
      <c r="R2877" s="26" t="s">
        <v>14073</v>
      </c>
      <c r="S2877" s="15" t="s">
        <v>14074</v>
      </c>
      <c r="T2877" s="52">
        <v>0</v>
      </c>
      <c r="U2877" s="22" t="s">
        <v>14075</v>
      </c>
      <c r="V2877" s="18" t="str">
        <f>+Sitio_Publico[[#This Row],[idcoleccion]]&amp;"-"&amp;Sitio_Publico[[#This Row],[id]]</f>
        <v>000-2876</v>
      </c>
      <c r="W2877" s="18">
        <f>+VLOOKUP(Sitio_Publico[[#This Row],[territorio]],Estructura!$AE$4:$AH$1067,4,0)</f>
        <v>30012301</v>
      </c>
      <c r="X2877" s="18" t="str">
        <f>+VLOOKUP(Sitio_Publico[[#This Row],[tema]],Estructura!$G$4:$J$532,4,0)</f>
        <v>T-2</v>
      </c>
      <c r="Y2877" s="18" t="str">
        <f>+VLOOKUP(Sitio_Publico[[#This Row],[contenido]],Estructura!$L$4:$O$473,4,0)</f>
        <v>C-16</v>
      </c>
      <c r="Z2877" s="18" t="str">
        <f>+VLOOKUP(Sitio_Publico[[#This Row],[Filtro Integrado]],Estructura!$U$4:$W$529,3,0)</f>
        <v>FI-0</v>
      </c>
      <c r="AA2877" s="18" t="str">
        <f>+VLOOKUP(Sitio_Publico[[#This Row],[Muestra]],Estructura!$Y$4:$AB$483,4,0)</f>
        <v>M-000159</v>
      </c>
    </row>
    <row r="2878" spans="1:27" ht="51" x14ac:dyDescent="0.3">
      <c r="A2878" s="16">
        <f t="shared" si="44"/>
        <v>2877</v>
      </c>
      <c r="B2878" s="47" t="s">
        <v>15118</v>
      </c>
      <c r="C2878" s="13" t="s">
        <v>10447</v>
      </c>
      <c r="D2878" s="13" t="s">
        <v>10448</v>
      </c>
      <c r="E2878" s="44">
        <v>16104</v>
      </c>
      <c r="F2878" s="13" t="s">
        <v>10449</v>
      </c>
      <c r="G2878" s="23" t="s">
        <v>10466</v>
      </c>
      <c r="H2878" s="42" t="s">
        <v>458</v>
      </c>
      <c r="I2878" s="28" t="s">
        <v>201</v>
      </c>
      <c r="J2878" s="12" t="s">
        <v>393</v>
      </c>
      <c r="K2878" s="28" t="s">
        <v>10492</v>
      </c>
      <c r="L2878" s="12" t="s">
        <v>10452</v>
      </c>
      <c r="M2878" s="12" t="s">
        <v>587</v>
      </c>
      <c r="N2878" s="12" t="s">
        <v>10454</v>
      </c>
      <c r="O2878" s="26" t="s">
        <v>14076</v>
      </c>
      <c r="P2878" s="26" t="s">
        <v>14077</v>
      </c>
      <c r="Q2878" s="25" t="s">
        <v>10495</v>
      </c>
      <c r="R2878" s="26" t="s">
        <v>14078</v>
      </c>
      <c r="S2878" s="15" t="s">
        <v>14079</v>
      </c>
      <c r="T2878" s="52">
        <v>0</v>
      </c>
      <c r="U2878" s="22" t="s">
        <v>13608</v>
      </c>
      <c r="V2878" s="18" t="str">
        <f>+Sitio_Publico[[#This Row],[idcoleccion]]&amp;"-"&amp;Sitio_Publico[[#This Row],[id]]</f>
        <v>000-2877</v>
      </c>
      <c r="W2878" s="18">
        <f>+VLOOKUP(Sitio_Publico[[#This Row],[territorio]],Estructura!$AE$4:$AH$1067,4,0)</f>
        <v>30016104</v>
      </c>
      <c r="X2878" s="18" t="str">
        <f>+VLOOKUP(Sitio_Publico[[#This Row],[tema]],Estructura!$G$4:$J$532,4,0)</f>
        <v>T-2</v>
      </c>
      <c r="Y2878" s="18" t="str">
        <f>+VLOOKUP(Sitio_Publico[[#This Row],[contenido]],Estructura!$L$4:$O$473,4,0)</f>
        <v>C-17</v>
      </c>
      <c r="Z2878" s="18" t="str">
        <f>+VLOOKUP(Sitio_Publico[[#This Row],[Filtro Integrado]],Estructura!$U$4:$W$529,3,0)</f>
        <v>FI-0</v>
      </c>
      <c r="AA2878" s="18" t="str">
        <f>+VLOOKUP(Sitio_Publico[[#This Row],[Muestra]],Estructura!$Y$4:$AB$483,4,0)</f>
        <v>M-000162</v>
      </c>
    </row>
    <row r="2879" spans="1:27" ht="40.799999999999997" x14ac:dyDescent="0.3">
      <c r="A2879" s="16">
        <f t="shared" si="44"/>
        <v>2878</v>
      </c>
      <c r="B2879" s="47" t="s">
        <v>15118</v>
      </c>
      <c r="C2879" s="13" t="s">
        <v>10447</v>
      </c>
      <c r="D2879" s="13" t="s">
        <v>10448</v>
      </c>
      <c r="E2879" s="44">
        <v>13131</v>
      </c>
      <c r="F2879" s="13" t="s">
        <v>10449</v>
      </c>
      <c r="G2879" s="23" t="s">
        <v>10473</v>
      </c>
      <c r="H2879" s="42" t="s">
        <v>458</v>
      </c>
      <c r="I2879" s="28" t="s">
        <v>326</v>
      </c>
      <c r="J2879" s="12" t="s">
        <v>393</v>
      </c>
      <c r="K2879" s="28" t="s">
        <v>10473</v>
      </c>
      <c r="L2879" s="12" t="s">
        <v>10474</v>
      </c>
      <c r="M2879" s="12" t="s">
        <v>10453</v>
      </c>
      <c r="N2879" s="12" t="s">
        <v>10454</v>
      </c>
      <c r="O2879" s="26" t="s">
        <v>14080</v>
      </c>
      <c r="P2879" s="26" t="s">
        <v>14081</v>
      </c>
      <c r="Q2879" s="25" t="s">
        <v>10495</v>
      </c>
      <c r="R2879" s="26" t="s">
        <v>11926</v>
      </c>
      <c r="S2879" s="15" t="s">
        <v>14082</v>
      </c>
      <c r="T2879" s="52">
        <v>0</v>
      </c>
      <c r="U2879" s="22" t="s">
        <v>10539</v>
      </c>
      <c r="V2879" s="18" t="str">
        <f>+Sitio_Publico[[#This Row],[idcoleccion]]&amp;"-"&amp;Sitio_Publico[[#This Row],[id]]</f>
        <v>000-2878</v>
      </c>
      <c r="W2879" s="18">
        <f>+VLOOKUP(Sitio_Publico[[#This Row],[territorio]],Estructura!$AE$4:$AH$1067,4,0)</f>
        <v>30013131</v>
      </c>
      <c r="X2879" s="18" t="str">
        <f>+VLOOKUP(Sitio_Publico[[#This Row],[tema]],Estructura!$G$4:$J$532,4,0)</f>
        <v>T-2</v>
      </c>
      <c r="Y2879" s="18" t="str">
        <f>+VLOOKUP(Sitio_Publico[[#This Row],[contenido]],Estructura!$L$4:$O$473,4,0)</f>
        <v>C-18</v>
      </c>
      <c r="Z2879" s="18" t="str">
        <f>+VLOOKUP(Sitio_Publico[[#This Row],[Filtro Integrado]],Estructura!$U$4:$W$529,3,0)</f>
        <v>FI-0</v>
      </c>
      <c r="AA2879" s="18" t="str">
        <f>+VLOOKUP(Sitio_Publico[[#This Row],[Muestra]],Estructura!$Y$4:$AB$483,4,0)</f>
        <v>M-000160</v>
      </c>
    </row>
    <row r="2880" spans="1:27" ht="40.799999999999997" x14ac:dyDescent="0.3">
      <c r="A2880" s="16">
        <f t="shared" si="44"/>
        <v>2879</v>
      </c>
      <c r="B2880" s="47" t="s">
        <v>15118</v>
      </c>
      <c r="C2880" s="13" t="s">
        <v>10447</v>
      </c>
      <c r="D2880" s="13" t="s">
        <v>10448</v>
      </c>
      <c r="E2880" s="44">
        <v>2104</v>
      </c>
      <c r="F2880" s="13" t="s">
        <v>10449</v>
      </c>
      <c r="G2880" s="23" t="s">
        <v>10883</v>
      </c>
      <c r="H2880" s="42" t="s">
        <v>458</v>
      </c>
      <c r="I2880" s="28" t="s">
        <v>35</v>
      </c>
      <c r="J2880" s="12" t="s">
        <v>393</v>
      </c>
      <c r="K2880" s="28" t="s">
        <v>10883</v>
      </c>
      <c r="L2880" s="12" t="s">
        <v>10452</v>
      </c>
      <c r="M2880" s="12" t="s">
        <v>10453</v>
      </c>
      <c r="N2880" s="12" t="s">
        <v>10454</v>
      </c>
      <c r="O2880" s="26" t="s">
        <v>14083</v>
      </c>
      <c r="P2880" s="26" t="s">
        <v>14084</v>
      </c>
      <c r="Q2880" s="25" t="s">
        <v>456</v>
      </c>
      <c r="R2880" s="26" t="s">
        <v>14085</v>
      </c>
      <c r="S2880" s="15" t="s">
        <v>14086</v>
      </c>
      <c r="T2880" s="52">
        <v>0</v>
      </c>
      <c r="U2880" s="22" t="s">
        <v>10877</v>
      </c>
      <c r="V2880" s="18" t="str">
        <f>+Sitio_Publico[[#This Row],[idcoleccion]]&amp;"-"&amp;Sitio_Publico[[#This Row],[id]]</f>
        <v>000-2879</v>
      </c>
      <c r="W2880" s="18">
        <f>+VLOOKUP(Sitio_Publico[[#This Row],[territorio]],Estructura!$AE$4:$AH$1067,4,0)</f>
        <v>30002104</v>
      </c>
      <c r="X2880" s="18" t="str">
        <f>+VLOOKUP(Sitio_Publico[[#This Row],[tema]],Estructura!$G$4:$J$532,4,0)</f>
        <v>T-2</v>
      </c>
      <c r="Y2880" s="18" t="str">
        <f>+VLOOKUP(Sitio_Publico[[#This Row],[contenido]],Estructura!$L$4:$O$473,4,0)</f>
        <v>C-19</v>
      </c>
      <c r="Z2880" s="18" t="str">
        <f>+VLOOKUP(Sitio_Publico[[#This Row],[Filtro Integrado]],Estructura!$U$4:$W$529,3,0)</f>
        <v>FI-0</v>
      </c>
      <c r="AA2880" s="18" t="str">
        <f>+VLOOKUP(Sitio_Publico[[#This Row],[Muestra]],Estructura!$Y$4:$AB$483,4,0)</f>
        <v>M-000164</v>
      </c>
    </row>
    <row r="2881" spans="1:27" ht="40.799999999999997" x14ac:dyDescent="0.3">
      <c r="A2881" s="16">
        <f t="shared" si="44"/>
        <v>2880</v>
      </c>
      <c r="B2881" s="47" t="s">
        <v>15118</v>
      </c>
      <c r="C2881" s="13" t="s">
        <v>10447</v>
      </c>
      <c r="D2881" s="13" t="s">
        <v>10448</v>
      </c>
      <c r="E2881" s="44">
        <v>5303</v>
      </c>
      <c r="F2881" s="13" t="s">
        <v>10449</v>
      </c>
      <c r="G2881" s="23" t="s">
        <v>10473</v>
      </c>
      <c r="H2881" s="42" t="s">
        <v>458</v>
      </c>
      <c r="I2881" s="28" t="s">
        <v>72</v>
      </c>
      <c r="J2881" s="12" t="s">
        <v>393</v>
      </c>
      <c r="K2881" s="28" t="s">
        <v>10473</v>
      </c>
      <c r="L2881" s="12" t="s">
        <v>10474</v>
      </c>
      <c r="M2881" s="12" t="s">
        <v>10453</v>
      </c>
      <c r="N2881" s="12" t="s">
        <v>10454</v>
      </c>
      <c r="O2881" s="26" t="s">
        <v>14087</v>
      </c>
      <c r="P2881" s="26" t="s">
        <v>14088</v>
      </c>
      <c r="Q2881" s="25" t="s">
        <v>10495</v>
      </c>
      <c r="R2881" s="26" t="s">
        <v>12384</v>
      </c>
      <c r="S2881" s="15" t="s">
        <v>14089</v>
      </c>
      <c r="T2881" s="52">
        <v>0</v>
      </c>
      <c r="U2881" s="22" t="s">
        <v>10738</v>
      </c>
      <c r="V2881" s="18" t="str">
        <f>+Sitio_Publico[[#This Row],[idcoleccion]]&amp;"-"&amp;Sitio_Publico[[#This Row],[id]]</f>
        <v>000-2880</v>
      </c>
      <c r="W2881" s="18">
        <f>+VLOOKUP(Sitio_Publico[[#This Row],[territorio]],Estructura!$AE$4:$AH$1067,4,0)</f>
        <v>30005303</v>
      </c>
      <c r="X2881" s="18" t="str">
        <f>+VLOOKUP(Sitio_Publico[[#This Row],[tema]],Estructura!$G$4:$J$532,4,0)</f>
        <v>T-2</v>
      </c>
      <c r="Y2881" s="18" t="str">
        <f>+VLOOKUP(Sitio_Publico[[#This Row],[contenido]],Estructura!$L$4:$O$473,4,0)</f>
        <v>C-18</v>
      </c>
      <c r="Z2881" s="18" t="str">
        <f>+VLOOKUP(Sitio_Publico[[#This Row],[Filtro Integrado]],Estructura!$U$4:$W$529,3,0)</f>
        <v>FI-0</v>
      </c>
      <c r="AA2881" s="18" t="str">
        <f>+VLOOKUP(Sitio_Publico[[#This Row],[Muestra]],Estructura!$Y$4:$AB$483,4,0)</f>
        <v>M-000160</v>
      </c>
    </row>
    <row r="2882" spans="1:27" ht="51" x14ac:dyDescent="0.3">
      <c r="A2882" s="16">
        <f t="shared" si="44"/>
        <v>2881</v>
      </c>
      <c r="B2882" s="47" t="s">
        <v>15118</v>
      </c>
      <c r="C2882" s="13" t="s">
        <v>10447</v>
      </c>
      <c r="D2882" s="13" t="s">
        <v>10448</v>
      </c>
      <c r="E2882" s="44">
        <v>3304</v>
      </c>
      <c r="F2882" s="13" t="s">
        <v>10449</v>
      </c>
      <c r="G2882" s="23" t="s">
        <v>10459</v>
      </c>
      <c r="H2882" s="42" t="s">
        <v>458</v>
      </c>
      <c r="I2882" s="28" t="s">
        <v>49</v>
      </c>
      <c r="J2882" s="12" t="s">
        <v>393</v>
      </c>
      <c r="K2882" s="28" t="s">
        <v>10459</v>
      </c>
      <c r="L2882" s="12" t="s">
        <v>10452</v>
      </c>
      <c r="M2882" s="12" t="s">
        <v>10453</v>
      </c>
      <c r="N2882" s="12" t="s">
        <v>10454</v>
      </c>
      <c r="O2882" s="26" t="s">
        <v>14090</v>
      </c>
      <c r="P2882" s="26" t="s">
        <v>14091</v>
      </c>
      <c r="Q2882" s="25" t="s">
        <v>456</v>
      </c>
      <c r="R2882" s="26" t="s">
        <v>14092</v>
      </c>
      <c r="S2882" s="15" t="s">
        <v>14093</v>
      </c>
      <c r="T2882" s="52">
        <v>0</v>
      </c>
      <c r="U2882" s="22" t="s">
        <v>11797</v>
      </c>
      <c r="V2882" s="18" t="str">
        <f>+Sitio_Publico[[#This Row],[idcoleccion]]&amp;"-"&amp;Sitio_Publico[[#This Row],[id]]</f>
        <v>000-2881</v>
      </c>
      <c r="W2882" s="18">
        <f>+VLOOKUP(Sitio_Publico[[#This Row],[territorio]],Estructura!$AE$4:$AH$1067,4,0)</f>
        <v>30003304</v>
      </c>
      <c r="X2882" s="18" t="str">
        <f>+VLOOKUP(Sitio_Publico[[#This Row],[tema]],Estructura!$G$4:$J$532,4,0)</f>
        <v>T-2</v>
      </c>
      <c r="Y2882" s="18" t="str">
        <f>+VLOOKUP(Sitio_Publico[[#This Row],[contenido]],Estructura!$L$4:$O$473,4,0)</f>
        <v>C-16</v>
      </c>
      <c r="Z2882" s="18" t="str">
        <f>+VLOOKUP(Sitio_Publico[[#This Row],[Filtro Integrado]],Estructura!$U$4:$W$529,3,0)</f>
        <v>FI-0</v>
      </c>
      <c r="AA2882" s="18" t="str">
        <f>+VLOOKUP(Sitio_Publico[[#This Row],[Muestra]],Estructura!$Y$4:$AB$483,4,0)</f>
        <v>M-000159</v>
      </c>
    </row>
    <row r="2883" spans="1:27" ht="61.2" x14ac:dyDescent="0.3">
      <c r="A2883" s="16">
        <f t="shared" ref="A2883:A2946" si="45">+ROW()-1</f>
        <v>2882</v>
      </c>
      <c r="B2883" s="47" t="s">
        <v>15118</v>
      </c>
      <c r="C2883" s="13" t="s">
        <v>10447</v>
      </c>
      <c r="D2883" s="13" t="s">
        <v>10448</v>
      </c>
      <c r="E2883" s="44">
        <v>13</v>
      </c>
      <c r="F2883" s="13" t="s">
        <v>10465</v>
      </c>
      <c r="G2883" s="23" t="s">
        <v>10450</v>
      </c>
      <c r="H2883" s="42" t="s">
        <v>457</v>
      </c>
      <c r="I2883" s="28" t="s">
        <v>376</v>
      </c>
      <c r="J2883" s="12" t="s">
        <v>393</v>
      </c>
      <c r="K2883" s="28" t="s">
        <v>10451</v>
      </c>
      <c r="L2883" s="12" t="s">
        <v>10452</v>
      </c>
      <c r="M2883" s="12" t="s">
        <v>10453</v>
      </c>
      <c r="N2883" s="12" t="s">
        <v>10454</v>
      </c>
      <c r="O2883" s="26" t="s">
        <v>14094</v>
      </c>
      <c r="P2883" s="26" t="s">
        <v>14095</v>
      </c>
      <c r="Q2883" s="25" t="s">
        <v>456</v>
      </c>
      <c r="R2883" s="26" t="s">
        <v>14096</v>
      </c>
      <c r="S2883" s="15" t="s">
        <v>14097</v>
      </c>
      <c r="T2883" s="52">
        <v>0</v>
      </c>
      <c r="U2883" s="22" t="s">
        <v>14098</v>
      </c>
      <c r="V2883" s="18" t="str">
        <f>+Sitio_Publico[[#This Row],[idcoleccion]]&amp;"-"&amp;Sitio_Publico[[#This Row],[id]]</f>
        <v>000-2882</v>
      </c>
      <c r="W2883" s="18">
        <f>+VLOOKUP(Sitio_Publico[[#This Row],[territorio]],Estructura!$AE$4:$AH$1067,4,0)</f>
        <v>20000013</v>
      </c>
      <c r="X2883" s="18" t="str">
        <f>+VLOOKUP(Sitio_Publico[[#This Row],[tema]],Estructura!$G$4:$J$532,4,0)</f>
        <v>T-1</v>
      </c>
      <c r="Y2883" s="18" t="str">
        <f>+VLOOKUP(Sitio_Publico[[#This Row],[contenido]],Estructura!$L$4:$O$473,4,0)</f>
        <v>C-15</v>
      </c>
      <c r="Z2883" s="18" t="str">
        <f>+VLOOKUP(Sitio_Publico[[#This Row],[Filtro Integrado]],Estructura!$U$4:$W$529,3,0)</f>
        <v>FI-0</v>
      </c>
      <c r="AA2883" s="18" t="str">
        <f>+VLOOKUP(Sitio_Publico[[#This Row],[Muestra]],Estructura!$Y$4:$AB$483,4,0)</f>
        <v>M-000158</v>
      </c>
    </row>
    <row r="2884" spans="1:27" ht="40.799999999999997" x14ac:dyDescent="0.3">
      <c r="A2884" s="16">
        <f t="shared" si="45"/>
        <v>2883</v>
      </c>
      <c r="B2884" s="47" t="s">
        <v>15118</v>
      </c>
      <c r="C2884" s="13" t="s">
        <v>10447</v>
      </c>
      <c r="D2884" s="13" t="s">
        <v>10448</v>
      </c>
      <c r="E2884" s="44">
        <v>6108</v>
      </c>
      <c r="F2884" s="13" t="s">
        <v>10449</v>
      </c>
      <c r="G2884" s="23" t="s">
        <v>10473</v>
      </c>
      <c r="H2884" s="42" t="s">
        <v>458</v>
      </c>
      <c r="I2884" s="28" t="s">
        <v>107</v>
      </c>
      <c r="J2884" s="12" t="s">
        <v>393</v>
      </c>
      <c r="K2884" s="28" t="s">
        <v>10473</v>
      </c>
      <c r="L2884" s="12" t="s">
        <v>10474</v>
      </c>
      <c r="M2884" s="12" t="s">
        <v>10453</v>
      </c>
      <c r="N2884" s="12" t="s">
        <v>10454</v>
      </c>
      <c r="O2884" s="26" t="s">
        <v>14099</v>
      </c>
      <c r="P2884" s="26" t="s">
        <v>14100</v>
      </c>
      <c r="Q2884" s="25" t="s">
        <v>10495</v>
      </c>
      <c r="R2884" s="26" t="s">
        <v>14101</v>
      </c>
      <c r="S2884" s="15" t="s">
        <v>14102</v>
      </c>
      <c r="T2884" s="52">
        <v>0</v>
      </c>
      <c r="U2884" s="22" t="s">
        <v>13968</v>
      </c>
      <c r="V2884" s="18" t="str">
        <f>+Sitio_Publico[[#This Row],[idcoleccion]]&amp;"-"&amp;Sitio_Publico[[#This Row],[id]]</f>
        <v>000-2883</v>
      </c>
      <c r="W2884" s="18">
        <f>+VLOOKUP(Sitio_Publico[[#This Row],[territorio]],Estructura!$AE$4:$AH$1067,4,0)</f>
        <v>30006108</v>
      </c>
      <c r="X2884" s="18" t="str">
        <f>+VLOOKUP(Sitio_Publico[[#This Row],[tema]],Estructura!$G$4:$J$532,4,0)</f>
        <v>T-2</v>
      </c>
      <c r="Y2884" s="18" t="str">
        <f>+VLOOKUP(Sitio_Publico[[#This Row],[contenido]],Estructura!$L$4:$O$473,4,0)</f>
        <v>C-18</v>
      </c>
      <c r="Z2884" s="18" t="str">
        <f>+VLOOKUP(Sitio_Publico[[#This Row],[Filtro Integrado]],Estructura!$U$4:$W$529,3,0)</f>
        <v>FI-0</v>
      </c>
      <c r="AA2884" s="18" t="str">
        <f>+VLOOKUP(Sitio_Publico[[#This Row],[Muestra]],Estructura!$Y$4:$AB$483,4,0)</f>
        <v>M-000160</v>
      </c>
    </row>
    <row r="2885" spans="1:27" ht="51" x14ac:dyDescent="0.3">
      <c r="A2885" s="16">
        <f t="shared" si="45"/>
        <v>2884</v>
      </c>
      <c r="B2885" s="47" t="s">
        <v>15118</v>
      </c>
      <c r="C2885" s="13" t="s">
        <v>10447</v>
      </c>
      <c r="D2885" s="13" t="s">
        <v>10448</v>
      </c>
      <c r="E2885" s="44">
        <v>6302</v>
      </c>
      <c r="F2885" s="13" t="s">
        <v>10449</v>
      </c>
      <c r="G2885" s="23" t="s">
        <v>10466</v>
      </c>
      <c r="H2885" s="42" t="s">
        <v>458</v>
      </c>
      <c r="I2885" s="28" t="s">
        <v>124</v>
      </c>
      <c r="J2885" s="12" t="s">
        <v>393</v>
      </c>
      <c r="K2885" s="28" t="s">
        <v>10524</v>
      </c>
      <c r="L2885" s="12" t="s">
        <v>10452</v>
      </c>
      <c r="M2885" s="12" t="s">
        <v>10453</v>
      </c>
      <c r="N2885" s="12" t="s">
        <v>10454</v>
      </c>
      <c r="O2885" s="26" t="s">
        <v>14103</v>
      </c>
      <c r="P2885" s="26" t="s">
        <v>14104</v>
      </c>
      <c r="Q2885" s="25" t="s">
        <v>456</v>
      </c>
      <c r="R2885" s="26" t="s">
        <v>14105</v>
      </c>
      <c r="S2885" s="15" t="s">
        <v>14106</v>
      </c>
      <c r="T2885" s="52">
        <v>0</v>
      </c>
      <c r="U2885" s="22" t="s">
        <v>14107</v>
      </c>
      <c r="V2885" s="18" t="str">
        <f>+Sitio_Publico[[#This Row],[idcoleccion]]&amp;"-"&amp;Sitio_Publico[[#This Row],[id]]</f>
        <v>000-2884</v>
      </c>
      <c r="W2885" s="18">
        <f>+VLOOKUP(Sitio_Publico[[#This Row],[territorio]],Estructura!$AE$4:$AH$1067,4,0)</f>
        <v>30006302</v>
      </c>
      <c r="X2885" s="18" t="str">
        <f>+VLOOKUP(Sitio_Publico[[#This Row],[tema]],Estructura!$G$4:$J$532,4,0)</f>
        <v>T-2</v>
      </c>
      <c r="Y2885" s="18" t="str">
        <f>+VLOOKUP(Sitio_Publico[[#This Row],[contenido]],Estructura!$L$4:$O$473,4,0)</f>
        <v>C-17</v>
      </c>
      <c r="Z2885" s="18" t="str">
        <f>+VLOOKUP(Sitio_Publico[[#This Row],[Filtro Integrado]],Estructura!$U$4:$W$529,3,0)</f>
        <v>FI-0</v>
      </c>
      <c r="AA2885" s="18" t="str">
        <f>+VLOOKUP(Sitio_Publico[[#This Row],[Muestra]],Estructura!$Y$4:$AB$483,4,0)</f>
        <v>M-00048</v>
      </c>
    </row>
    <row r="2886" spans="1:27" ht="51" x14ac:dyDescent="0.3">
      <c r="A2886" s="16">
        <f t="shared" si="45"/>
        <v>2885</v>
      </c>
      <c r="B2886" s="47" t="s">
        <v>15118</v>
      </c>
      <c r="C2886" s="13" t="s">
        <v>10447</v>
      </c>
      <c r="D2886" s="13" t="s">
        <v>10448</v>
      </c>
      <c r="E2886" s="44">
        <v>10206</v>
      </c>
      <c r="F2886" s="13" t="s">
        <v>10449</v>
      </c>
      <c r="G2886" s="23" t="s">
        <v>10466</v>
      </c>
      <c r="H2886" s="42" t="s">
        <v>458</v>
      </c>
      <c r="I2886" s="28" t="s">
        <v>262</v>
      </c>
      <c r="J2886" s="12" t="s">
        <v>393</v>
      </c>
      <c r="K2886" s="28" t="s">
        <v>10492</v>
      </c>
      <c r="L2886" s="12" t="s">
        <v>10452</v>
      </c>
      <c r="M2886" s="12" t="s">
        <v>587</v>
      </c>
      <c r="N2886" s="12" t="s">
        <v>10454</v>
      </c>
      <c r="O2886" s="26" t="s">
        <v>14108</v>
      </c>
      <c r="P2886" s="26" t="s">
        <v>14109</v>
      </c>
      <c r="Q2886" s="25" t="s">
        <v>10495</v>
      </c>
      <c r="R2886" s="26" t="s">
        <v>14110</v>
      </c>
      <c r="S2886" s="15" t="s">
        <v>14111</v>
      </c>
      <c r="T2886" s="52">
        <v>0</v>
      </c>
      <c r="U2886" s="22" t="s">
        <v>14112</v>
      </c>
      <c r="V2886" s="18" t="str">
        <f>+Sitio_Publico[[#This Row],[idcoleccion]]&amp;"-"&amp;Sitio_Publico[[#This Row],[id]]</f>
        <v>000-2885</v>
      </c>
      <c r="W2886" s="18">
        <f>+VLOOKUP(Sitio_Publico[[#This Row],[territorio]],Estructura!$AE$4:$AH$1067,4,0)</f>
        <v>30010206</v>
      </c>
      <c r="X2886" s="18" t="str">
        <f>+VLOOKUP(Sitio_Publico[[#This Row],[tema]],Estructura!$G$4:$J$532,4,0)</f>
        <v>T-2</v>
      </c>
      <c r="Y2886" s="18" t="str">
        <f>+VLOOKUP(Sitio_Publico[[#This Row],[contenido]],Estructura!$L$4:$O$473,4,0)</f>
        <v>C-17</v>
      </c>
      <c r="Z2886" s="18" t="str">
        <f>+VLOOKUP(Sitio_Publico[[#This Row],[Filtro Integrado]],Estructura!$U$4:$W$529,3,0)</f>
        <v>FI-0</v>
      </c>
      <c r="AA2886" s="18" t="str">
        <f>+VLOOKUP(Sitio_Publico[[#This Row],[Muestra]],Estructura!$Y$4:$AB$483,4,0)</f>
        <v>M-000162</v>
      </c>
    </row>
    <row r="2887" spans="1:27" ht="51" x14ac:dyDescent="0.3">
      <c r="A2887" s="16">
        <f t="shared" si="45"/>
        <v>2886</v>
      </c>
      <c r="B2887" s="47" t="s">
        <v>15118</v>
      </c>
      <c r="C2887" s="13" t="s">
        <v>10447</v>
      </c>
      <c r="D2887" s="13" t="s">
        <v>10448</v>
      </c>
      <c r="E2887" s="44">
        <v>16202</v>
      </c>
      <c r="F2887" s="13" t="s">
        <v>10449</v>
      </c>
      <c r="G2887" s="23" t="s">
        <v>10466</v>
      </c>
      <c r="H2887" s="42" t="s">
        <v>458</v>
      </c>
      <c r="I2887" s="28" t="s">
        <v>197</v>
      </c>
      <c r="J2887" s="12" t="s">
        <v>393</v>
      </c>
      <c r="K2887" s="28" t="s">
        <v>10524</v>
      </c>
      <c r="L2887" s="12" t="s">
        <v>10452</v>
      </c>
      <c r="M2887" s="12" t="s">
        <v>10453</v>
      </c>
      <c r="N2887" s="12" t="s">
        <v>10454</v>
      </c>
      <c r="O2887" s="26" t="s">
        <v>14113</v>
      </c>
      <c r="P2887" s="26" t="s">
        <v>14114</v>
      </c>
      <c r="Q2887" s="25" t="s">
        <v>456</v>
      </c>
      <c r="R2887" s="26" t="s">
        <v>14115</v>
      </c>
      <c r="S2887" s="15" t="s">
        <v>14116</v>
      </c>
      <c r="T2887" s="52">
        <v>0</v>
      </c>
      <c r="U2887" s="22" t="s">
        <v>1453</v>
      </c>
      <c r="V2887" s="18" t="str">
        <f>+Sitio_Publico[[#This Row],[idcoleccion]]&amp;"-"&amp;Sitio_Publico[[#This Row],[id]]</f>
        <v>000-2886</v>
      </c>
      <c r="W2887" s="18">
        <f>+VLOOKUP(Sitio_Publico[[#This Row],[territorio]],Estructura!$AE$4:$AH$1067,4,0)</f>
        <v>30016202</v>
      </c>
      <c r="X2887" s="18" t="str">
        <f>+VLOOKUP(Sitio_Publico[[#This Row],[tema]],Estructura!$G$4:$J$532,4,0)</f>
        <v>T-2</v>
      </c>
      <c r="Y2887" s="18" t="str">
        <f>+VLOOKUP(Sitio_Publico[[#This Row],[contenido]],Estructura!$L$4:$O$473,4,0)</f>
        <v>C-17</v>
      </c>
      <c r="Z2887" s="18" t="str">
        <f>+VLOOKUP(Sitio_Publico[[#This Row],[Filtro Integrado]],Estructura!$U$4:$W$529,3,0)</f>
        <v>FI-0</v>
      </c>
      <c r="AA2887" s="18" t="str">
        <f>+VLOOKUP(Sitio_Publico[[#This Row],[Muestra]],Estructura!$Y$4:$AB$483,4,0)</f>
        <v>M-00048</v>
      </c>
    </row>
    <row r="2888" spans="1:27" ht="40.799999999999997" x14ac:dyDescent="0.3">
      <c r="A2888" s="16">
        <f t="shared" si="45"/>
        <v>2887</v>
      </c>
      <c r="B2888" s="47" t="s">
        <v>15118</v>
      </c>
      <c r="C2888" s="13" t="s">
        <v>10447</v>
      </c>
      <c r="D2888" s="13" t="s">
        <v>10448</v>
      </c>
      <c r="E2888" s="44">
        <v>5105</v>
      </c>
      <c r="F2888" s="13" t="s">
        <v>10449</v>
      </c>
      <c r="G2888" s="23" t="s">
        <v>10473</v>
      </c>
      <c r="H2888" s="42" t="s">
        <v>458</v>
      </c>
      <c r="I2888" s="28" t="s">
        <v>66</v>
      </c>
      <c r="J2888" s="12" t="s">
        <v>393</v>
      </c>
      <c r="K2888" s="28" t="s">
        <v>10473</v>
      </c>
      <c r="L2888" s="12" t="s">
        <v>10452</v>
      </c>
      <c r="M2888" s="12" t="s">
        <v>10453</v>
      </c>
      <c r="N2888" s="12" t="s">
        <v>10454</v>
      </c>
      <c r="O2888" s="26" t="s">
        <v>14117</v>
      </c>
      <c r="P2888" s="26" t="s">
        <v>14118</v>
      </c>
      <c r="Q2888" s="25" t="s">
        <v>456</v>
      </c>
      <c r="R2888" s="26" t="s">
        <v>11660</v>
      </c>
      <c r="S2888" s="15" t="s">
        <v>14119</v>
      </c>
      <c r="T2888" s="52">
        <v>0</v>
      </c>
      <c r="U2888" s="22" t="s">
        <v>14120</v>
      </c>
      <c r="V2888" s="18" t="str">
        <f>+Sitio_Publico[[#This Row],[idcoleccion]]&amp;"-"&amp;Sitio_Publico[[#This Row],[id]]</f>
        <v>000-2887</v>
      </c>
      <c r="W2888" s="18">
        <f>+VLOOKUP(Sitio_Publico[[#This Row],[territorio]],Estructura!$AE$4:$AH$1067,4,0)</f>
        <v>30005105</v>
      </c>
      <c r="X2888" s="18" t="str">
        <f>+VLOOKUP(Sitio_Publico[[#This Row],[tema]],Estructura!$G$4:$J$532,4,0)</f>
        <v>T-2</v>
      </c>
      <c r="Y2888" s="18" t="str">
        <f>+VLOOKUP(Sitio_Publico[[#This Row],[contenido]],Estructura!$L$4:$O$473,4,0)</f>
        <v>C-18</v>
      </c>
      <c r="Z2888" s="18" t="str">
        <f>+VLOOKUP(Sitio_Publico[[#This Row],[Filtro Integrado]],Estructura!$U$4:$W$529,3,0)</f>
        <v>FI-0</v>
      </c>
      <c r="AA2888" s="18" t="str">
        <f>+VLOOKUP(Sitio_Publico[[#This Row],[Muestra]],Estructura!$Y$4:$AB$483,4,0)</f>
        <v>M-000160</v>
      </c>
    </row>
    <row r="2889" spans="1:27" ht="51" x14ac:dyDescent="0.3">
      <c r="A2889" s="16">
        <f t="shared" si="45"/>
        <v>2888</v>
      </c>
      <c r="B2889" s="47" t="s">
        <v>15118</v>
      </c>
      <c r="C2889" s="13" t="s">
        <v>10447</v>
      </c>
      <c r="D2889" s="13" t="s">
        <v>10448</v>
      </c>
      <c r="E2889" s="44">
        <v>6116</v>
      </c>
      <c r="F2889" s="13" t="s">
        <v>10449</v>
      </c>
      <c r="G2889" s="23" t="s">
        <v>10466</v>
      </c>
      <c r="H2889" s="42" t="s">
        <v>458</v>
      </c>
      <c r="I2889" s="28" t="s">
        <v>115</v>
      </c>
      <c r="J2889" s="12" t="s">
        <v>393</v>
      </c>
      <c r="K2889" s="28" t="s">
        <v>10492</v>
      </c>
      <c r="L2889" s="12" t="s">
        <v>10452</v>
      </c>
      <c r="M2889" s="12" t="s">
        <v>587</v>
      </c>
      <c r="N2889" s="12" t="s">
        <v>10454</v>
      </c>
      <c r="O2889" s="26" t="s">
        <v>14121</v>
      </c>
      <c r="P2889" s="26" t="s">
        <v>14122</v>
      </c>
      <c r="Q2889" s="25" t="s">
        <v>10495</v>
      </c>
      <c r="R2889" s="26" t="s">
        <v>14123</v>
      </c>
      <c r="S2889" s="15" t="s">
        <v>14124</v>
      </c>
      <c r="T2889" s="52">
        <v>0</v>
      </c>
      <c r="U2889" s="22" t="s">
        <v>10918</v>
      </c>
      <c r="V2889" s="18" t="str">
        <f>+Sitio_Publico[[#This Row],[idcoleccion]]&amp;"-"&amp;Sitio_Publico[[#This Row],[id]]</f>
        <v>000-2888</v>
      </c>
      <c r="W2889" s="18">
        <f>+VLOOKUP(Sitio_Publico[[#This Row],[territorio]],Estructura!$AE$4:$AH$1067,4,0)</f>
        <v>30006116</v>
      </c>
      <c r="X2889" s="18" t="str">
        <f>+VLOOKUP(Sitio_Publico[[#This Row],[tema]],Estructura!$G$4:$J$532,4,0)</f>
        <v>T-2</v>
      </c>
      <c r="Y2889" s="18" t="str">
        <f>+VLOOKUP(Sitio_Publico[[#This Row],[contenido]],Estructura!$L$4:$O$473,4,0)</f>
        <v>C-17</v>
      </c>
      <c r="Z2889" s="18" t="str">
        <f>+VLOOKUP(Sitio_Publico[[#This Row],[Filtro Integrado]],Estructura!$U$4:$W$529,3,0)</f>
        <v>FI-0</v>
      </c>
      <c r="AA2889" s="18" t="str">
        <f>+VLOOKUP(Sitio_Publico[[#This Row],[Muestra]],Estructura!$Y$4:$AB$483,4,0)</f>
        <v>M-000162</v>
      </c>
    </row>
    <row r="2890" spans="1:27" ht="51" x14ac:dyDescent="0.3">
      <c r="A2890" s="16">
        <f t="shared" si="45"/>
        <v>2889</v>
      </c>
      <c r="B2890" s="47" t="s">
        <v>15118</v>
      </c>
      <c r="C2890" s="13" t="s">
        <v>10447</v>
      </c>
      <c r="D2890" s="13" t="s">
        <v>10448</v>
      </c>
      <c r="E2890" s="44">
        <v>9210</v>
      </c>
      <c r="F2890" s="13" t="s">
        <v>10449</v>
      </c>
      <c r="G2890" s="23" t="s">
        <v>10466</v>
      </c>
      <c r="H2890" s="42" t="s">
        <v>458</v>
      </c>
      <c r="I2890" s="28" t="s">
        <v>246</v>
      </c>
      <c r="J2890" s="12" t="s">
        <v>393</v>
      </c>
      <c r="K2890" s="28" t="s">
        <v>10524</v>
      </c>
      <c r="L2890" s="12" t="s">
        <v>10452</v>
      </c>
      <c r="M2890" s="12" t="s">
        <v>10453</v>
      </c>
      <c r="N2890" s="12" t="s">
        <v>10454</v>
      </c>
      <c r="O2890" s="26" t="s">
        <v>14125</v>
      </c>
      <c r="P2890" s="26" t="s">
        <v>14126</v>
      </c>
      <c r="Q2890" s="25" t="s">
        <v>456</v>
      </c>
      <c r="R2890" s="26" t="s">
        <v>14127</v>
      </c>
      <c r="S2890" s="15" t="s">
        <v>14128</v>
      </c>
      <c r="T2890" s="52">
        <v>0</v>
      </c>
      <c r="U2890" s="22" t="s">
        <v>12570</v>
      </c>
      <c r="V2890" s="18" t="str">
        <f>+Sitio_Publico[[#This Row],[idcoleccion]]&amp;"-"&amp;Sitio_Publico[[#This Row],[id]]</f>
        <v>000-2889</v>
      </c>
      <c r="W2890" s="18">
        <f>+VLOOKUP(Sitio_Publico[[#This Row],[territorio]],Estructura!$AE$4:$AH$1067,4,0)</f>
        <v>30009210</v>
      </c>
      <c r="X2890" s="18" t="str">
        <f>+VLOOKUP(Sitio_Publico[[#This Row],[tema]],Estructura!$G$4:$J$532,4,0)</f>
        <v>T-2</v>
      </c>
      <c r="Y2890" s="18" t="str">
        <f>+VLOOKUP(Sitio_Publico[[#This Row],[contenido]],Estructura!$L$4:$O$473,4,0)</f>
        <v>C-17</v>
      </c>
      <c r="Z2890" s="18" t="str">
        <f>+VLOOKUP(Sitio_Publico[[#This Row],[Filtro Integrado]],Estructura!$U$4:$W$529,3,0)</f>
        <v>FI-0</v>
      </c>
      <c r="AA2890" s="18" t="str">
        <f>+VLOOKUP(Sitio_Publico[[#This Row],[Muestra]],Estructura!$Y$4:$AB$483,4,0)</f>
        <v>M-00048</v>
      </c>
    </row>
    <row r="2891" spans="1:27" ht="51" x14ac:dyDescent="0.3">
      <c r="A2891" s="16">
        <f t="shared" si="45"/>
        <v>2890</v>
      </c>
      <c r="B2891" s="47" t="s">
        <v>15118</v>
      </c>
      <c r="C2891" s="13" t="s">
        <v>10447</v>
      </c>
      <c r="D2891" s="13" t="s">
        <v>10448</v>
      </c>
      <c r="E2891" s="44">
        <v>13123</v>
      </c>
      <c r="F2891" s="13" t="s">
        <v>10449</v>
      </c>
      <c r="G2891" s="23" t="s">
        <v>10466</v>
      </c>
      <c r="H2891" s="42" t="s">
        <v>458</v>
      </c>
      <c r="I2891" s="28" t="s">
        <v>319</v>
      </c>
      <c r="J2891" s="12" t="s">
        <v>393</v>
      </c>
      <c r="K2891" s="28" t="s">
        <v>10524</v>
      </c>
      <c r="L2891" s="12" t="s">
        <v>10452</v>
      </c>
      <c r="M2891" s="12" t="s">
        <v>10453</v>
      </c>
      <c r="N2891" s="12" t="s">
        <v>10454</v>
      </c>
      <c r="O2891" s="26" t="s">
        <v>14129</v>
      </c>
      <c r="P2891" s="26" t="s">
        <v>14130</v>
      </c>
      <c r="Q2891" s="25" t="s">
        <v>456</v>
      </c>
      <c r="R2891" s="26" t="s">
        <v>14131</v>
      </c>
      <c r="S2891" s="15" t="s">
        <v>14132</v>
      </c>
      <c r="T2891" s="52">
        <v>0</v>
      </c>
      <c r="U2891" s="22" t="s">
        <v>14133</v>
      </c>
      <c r="V2891" s="18" t="str">
        <f>+Sitio_Publico[[#This Row],[idcoleccion]]&amp;"-"&amp;Sitio_Publico[[#This Row],[id]]</f>
        <v>000-2890</v>
      </c>
      <c r="W2891" s="18">
        <f>+VLOOKUP(Sitio_Publico[[#This Row],[territorio]],Estructura!$AE$4:$AH$1067,4,0)</f>
        <v>30013123</v>
      </c>
      <c r="X2891" s="18" t="str">
        <f>+VLOOKUP(Sitio_Publico[[#This Row],[tema]],Estructura!$G$4:$J$532,4,0)</f>
        <v>T-2</v>
      </c>
      <c r="Y2891" s="18" t="str">
        <f>+VLOOKUP(Sitio_Publico[[#This Row],[contenido]],Estructura!$L$4:$O$473,4,0)</f>
        <v>C-17</v>
      </c>
      <c r="Z2891" s="18" t="str">
        <f>+VLOOKUP(Sitio_Publico[[#This Row],[Filtro Integrado]],Estructura!$U$4:$W$529,3,0)</f>
        <v>FI-0</v>
      </c>
      <c r="AA2891" s="18" t="str">
        <f>+VLOOKUP(Sitio_Publico[[#This Row],[Muestra]],Estructura!$Y$4:$AB$483,4,0)</f>
        <v>M-00048</v>
      </c>
    </row>
    <row r="2892" spans="1:27" ht="51" x14ac:dyDescent="0.3">
      <c r="A2892" s="16">
        <f t="shared" si="45"/>
        <v>2891</v>
      </c>
      <c r="B2892" s="47" t="s">
        <v>15118</v>
      </c>
      <c r="C2892" s="13" t="s">
        <v>10447</v>
      </c>
      <c r="D2892" s="13" t="s">
        <v>10448</v>
      </c>
      <c r="E2892" s="44">
        <v>5102</v>
      </c>
      <c r="F2892" s="13" t="s">
        <v>10449</v>
      </c>
      <c r="G2892" s="23" t="s">
        <v>10450</v>
      </c>
      <c r="H2892" s="42" t="s">
        <v>458</v>
      </c>
      <c r="I2892" s="28" t="s">
        <v>63</v>
      </c>
      <c r="J2892" s="12" t="s">
        <v>393</v>
      </c>
      <c r="K2892" s="28" t="s">
        <v>10486</v>
      </c>
      <c r="L2892" s="12" t="s">
        <v>10452</v>
      </c>
      <c r="M2892" s="12" t="s">
        <v>10453</v>
      </c>
      <c r="N2892" s="12" t="s">
        <v>10454</v>
      </c>
      <c r="O2892" s="26" t="s">
        <v>14134</v>
      </c>
      <c r="P2892" s="26" t="s">
        <v>14135</v>
      </c>
      <c r="Q2892" s="25" t="s">
        <v>456</v>
      </c>
      <c r="R2892" s="26" t="s">
        <v>14136</v>
      </c>
      <c r="S2892" s="15" t="s">
        <v>14137</v>
      </c>
      <c r="T2892" s="52">
        <v>0</v>
      </c>
      <c r="U2892" s="22" t="s">
        <v>4048</v>
      </c>
      <c r="V2892" s="18" t="str">
        <f>+Sitio_Publico[[#This Row],[idcoleccion]]&amp;"-"&amp;Sitio_Publico[[#This Row],[id]]</f>
        <v>000-2891</v>
      </c>
      <c r="W2892" s="18">
        <f>+VLOOKUP(Sitio_Publico[[#This Row],[territorio]],Estructura!$AE$4:$AH$1067,4,0)</f>
        <v>30005102</v>
      </c>
      <c r="X2892" s="18" t="str">
        <f>+VLOOKUP(Sitio_Publico[[#This Row],[tema]],Estructura!$G$4:$J$532,4,0)</f>
        <v>T-2</v>
      </c>
      <c r="Y2892" s="18" t="str">
        <f>+VLOOKUP(Sitio_Publico[[#This Row],[contenido]],Estructura!$L$4:$O$473,4,0)</f>
        <v>C-15</v>
      </c>
      <c r="Z2892" s="18" t="str">
        <f>+VLOOKUP(Sitio_Publico[[#This Row],[Filtro Integrado]],Estructura!$U$4:$W$529,3,0)</f>
        <v>FI-0</v>
      </c>
      <c r="AA2892" s="18" t="str">
        <f>+VLOOKUP(Sitio_Publico[[#This Row],[Muestra]],Estructura!$Y$4:$AB$483,4,0)</f>
        <v>M-000161</v>
      </c>
    </row>
    <row r="2893" spans="1:27" ht="40.799999999999997" x14ac:dyDescent="0.3">
      <c r="A2893" s="16">
        <f t="shared" si="45"/>
        <v>2892</v>
      </c>
      <c r="B2893" s="47" t="s">
        <v>15118</v>
      </c>
      <c r="C2893" s="13" t="s">
        <v>10447</v>
      </c>
      <c r="D2893" s="13" t="s">
        <v>10448</v>
      </c>
      <c r="E2893" s="44">
        <v>3301</v>
      </c>
      <c r="F2893" s="13" t="s">
        <v>10449</v>
      </c>
      <c r="G2893" s="23" t="s">
        <v>10473</v>
      </c>
      <c r="H2893" s="42" t="s">
        <v>458</v>
      </c>
      <c r="I2893" s="28" t="s">
        <v>46</v>
      </c>
      <c r="J2893" s="12" t="s">
        <v>393</v>
      </c>
      <c r="K2893" s="28" t="s">
        <v>10473</v>
      </c>
      <c r="L2893" s="12" t="s">
        <v>10452</v>
      </c>
      <c r="M2893" s="12" t="s">
        <v>10453</v>
      </c>
      <c r="N2893" s="12" t="s">
        <v>10454</v>
      </c>
      <c r="O2893" s="26" t="s">
        <v>14138</v>
      </c>
      <c r="P2893" s="26" t="s">
        <v>14139</v>
      </c>
      <c r="Q2893" s="25" t="s">
        <v>456</v>
      </c>
      <c r="R2893" s="26" t="s">
        <v>14140</v>
      </c>
      <c r="S2893" s="15" t="s">
        <v>14141</v>
      </c>
      <c r="T2893" s="52">
        <v>0</v>
      </c>
      <c r="U2893" s="22" t="s">
        <v>6843</v>
      </c>
      <c r="V2893" s="18" t="str">
        <f>+Sitio_Publico[[#This Row],[idcoleccion]]&amp;"-"&amp;Sitio_Publico[[#This Row],[id]]</f>
        <v>000-2892</v>
      </c>
      <c r="W2893" s="18">
        <f>+VLOOKUP(Sitio_Publico[[#This Row],[territorio]],Estructura!$AE$4:$AH$1067,4,0)</f>
        <v>30003301</v>
      </c>
      <c r="X2893" s="18" t="str">
        <f>+VLOOKUP(Sitio_Publico[[#This Row],[tema]],Estructura!$G$4:$J$532,4,0)</f>
        <v>T-2</v>
      </c>
      <c r="Y2893" s="18" t="str">
        <f>+VLOOKUP(Sitio_Publico[[#This Row],[contenido]],Estructura!$L$4:$O$473,4,0)</f>
        <v>C-18</v>
      </c>
      <c r="Z2893" s="18" t="str">
        <f>+VLOOKUP(Sitio_Publico[[#This Row],[Filtro Integrado]],Estructura!$U$4:$W$529,3,0)</f>
        <v>FI-0</v>
      </c>
      <c r="AA2893" s="18" t="str">
        <f>+VLOOKUP(Sitio_Publico[[#This Row],[Muestra]],Estructura!$Y$4:$AB$483,4,0)</f>
        <v>M-000160</v>
      </c>
    </row>
    <row r="2894" spans="1:27" ht="40.799999999999997" x14ac:dyDescent="0.3">
      <c r="A2894" s="16">
        <f t="shared" si="45"/>
        <v>2893</v>
      </c>
      <c r="B2894" s="47" t="s">
        <v>15118</v>
      </c>
      <c r="C2894" s="13" t="s">
        <v>10447</v>
      </c>
      <c r="D2894" s="13" t="s">
        <v>10448</v>
      </c>
      <c r="E2894" s="44">
        <v>8314</v>
      </c>
      <c r="F2894" s="13" t="s">
        <v>10449</v>
      </c>
      <c r="G2894" s="23" t="s">
        <v>10473</v>
      </c>
      <c r="H2894" s="42" t="s">
        <v>458</v>
      </c>
      <c r="I2894" s="28" t="s">
        <v>194</v>
      </c>
      <c r="J2894" s="12" t="s">
        <v>393</v>
      </c>
      <c r="K2894" s="28" t="s">
        <v>10473</v>
      </c>
      <c r="L2894" s="12" t="s">
        <v>10452</v>
      </c>
      <c r="M2894" s="12" t="s">
        <v>10453</v>
      </c>
      <c r="N2894" s="12" t="s">
        <v>10454</v>
      </c>
      <c r="O2894" s="26" t="s">
        <v>14142</v>
      </c>
      <c r="P2894" s="26" t="s">
        <v>14143</v>
      </c>
      <c r="Q2894" s="25" t="s">
        <v>456</v>
      </c>
      <c r="R2894" s="26" t="s">
        <v>12751</v>
      </c>
      <c r="S2894" s="15" t="s">
        <v>14144</v>
      </c>
      <c r="T2894" s="52">
        <v>0</v>
      </c>
      <c r="U2894" s="22" t="s">
        <v>14145</v>
      </c>
      <c r="V2894" s="18" t="str">
        <f>+Sitio_Publico[[#This Row],[idcoleccion]]&amp;"-"&amp;Sitio_Publico[[#This Row],[id]]</f>
        <v>000-2893</v>
      </c>
      <c r="W2894" s="18">
        <f>+VLOOKUP(Sitio_Publico[[#This Row],[territorio]],Estructura!$AE$4:$AH$1067,4,0)</f>
        <v>30008314</v>
      </c>
      <c r="X2894" s="18" t="str">
        <f>+VLOOKUP(Sitio_Publico[[#This Row],[tema]],Estructura!$G$4:$J$532,4,0)</f>
        <v>T-2</v>
      </c>
      <c r="Y2894" s="18" t="str">
        <f>+VLOOKUP(Sitio_Publico[[#This Row],[contenido]],Estructura!$L$4:$O$473,4,0)</f>
        <v>C-18</v>
      </c>
      <c r="Z2894" s="18" t="str">
        <f>+VLOOKUP(Sitio_Publico[[#This Row],[Filtro Integrado]],Estructura!$U$4:$W$529,3,0)</f>
        <v>FI-0</v>
      </c>
      <c r="AA2894" s="18" t="str">
        <f>+VLOOKUP(Sitio_Publico[[#This Row],[Muestra]],Estructura!$Y$4:$AB$483,4,0)</f>
        <v>M-000160</v>
      </c>
    </row>
    <row r="2895" spans="1:27" ht="51" x14ac:dyDescent="0.3">
      <c r="A2895" s="16">
        <f t="shared" si="45"/>
        <v>2894</v>
      </c>
      <c r="B2895" s="47" t="s">
        <v>15118</v>
      </c>
      <c r="C2895" s="13" t="s">
        <v>10447</v>
      </c>
      <c r="D2895" s="13" t="s">
        <v>10448</v>
      </c>
      <c r="E2895" s="44">
        <v>9112</v>
      </c>
      <c r="F2895" s="13" t="s">
        <v>10449</v>
      </c>
      <c r="G2895" s="23" t="s">
        <v>10459</v>
      </c>
      <c r="H2895" s="42" t="s">
        <v>458</v>
      </c>
      <c r="I2895" s="28" t="s">
        <v>227</v>
      </c>
      <c r="J2895" s="12" t="s">
        <v>393</v>
      </c>
      <c r="K2895" s="28" t="s">
        <v>10459</v>
      </c>
      <c r="L2895" s="12" t="s">
        <v>10452</v>
      </c>
      <c r="M2895" s="12" t="s">
        <v>10453</v>
      </c>
      <c r="N2895" s="12" t="s">
        <v>10454</v>
      </c>
      <c r="O2895" s="26" t="s">
        <v>14146</v>
      </c>
      <c r="P2895" s="26" t="s">
        <v>14147</v>
      </c>
      <c r="Q2895" s="25" t="s">
        <v>456</v>
      </c>
      <c r="R2895" s="26" t="s">
        <v>14148</v>
      </c>
      <c r="S2895" s="15" t="s">
        <v>14149</v>
      </c>
      <c r="T2895" s="52">
        <v>0</v>
      </c>
      <c r="U2895" s="22" t="s">
        <v>13603</v>
      </c>
      <c r="V2895" s="18" t="str">
        <f>+Sitio_Publico[[#This Row],[idcoleccion]]&amp;"-"&amp;Sitio_Publico[[#This Row],[id]]</f>
        <v>000-2894</v>
      </c>
      <c r="W2895" s="18">
        <f>+VLOOKUP(Sitio_Publico[[#This Row],[territorio]],Estructura!$AE$4:$AH$1067,4,0)</f>
        <v>30009112</v>
      </c>
      <c r="X2895" s="18" t="str">
        <f>+VLOOKUP(Sitio_Publico[[#This Row],[tema]],Estructura!$G$4:$J$532,4,0)</f>
        <v>T-2</v>
      </c>
      <c r="Y2895" s="18" t="str">
        <f>+VLOOKUP(Sitio_Publico[[#This Row],[contenido]],Estructura!$L$4:$O$473,4,0)</f>
        <v>C-16</v>
      </c>
      <c r="Z2895" s="18" t="str">
        <f>+VLOOKUP(Sitio_Publico[[#This Row],[Filtro Integrado]],Estructura!$U$4:$W$529,3,0)</f>
        <v>FI-0</v>
      </c>
      <c r="AA2895" s="18" t="str">
        <f>+VLOOKUP(Sitio_Publico[[#This Row],[Muestra]],Estructura!$Y$4:$AB$483,4,0)</f>
        <v>M-000159</v>
      </c>
    </row>
    <row r="2896" spans="1:27" ht="51" x14ac:dyDescent="0.3">
      <c r="A2896" s="16">
        <f t="shared" si="45"/>
        <v>2895</v>
      </c>
      <c r="B2896" s="47" t="s">
        <v>15118</v>
      </c>
      <c r="C2896" s="13" t="s">
        <v>10447</v>
      </c>
      <c r="D2896" s="13" t="s">
        <v>10448</v>
      </c>
      <c r="E2896" s="44">
        <v>4302</v>
      </c>
      <c r="F2896" s="13" t="s">
        <v>10449</v>
      </c>
      <c r="G2896" s="23" t="s">
        <v>10466</v>
      </c>
      <c r="H2896" s="42" t="s">
        <v>458</v>
      </c>
      <c r="I2896" s="28" t="s">
        <v>59</v>
      </c>
      <c r="J2896" s="12" t="s">
        <v>393</v>
      </c>
      <c r="K2896" s="28" t="s">
        <v>10492</v>
      </c>
      <c r="L2896" s="12" t="s">
        <v>10452</v>
      </c>
      <c r="M2896" s="12" t="s">
        <v>587</v>
      </c>
      <c r="N2896" s="12" t="s">
        <v>10454</v>
      </c>
      <c r="O2896" s="26" t="s">
        <v>14150</v>
      </c>
      <c r="P2896" s="26" t="s">
        <v>14151</v>
      </c>
      <c r="Q2896" s="25" t="s">
        <v>10495</v>
      </c>
      <c r="R2896" s="26" t="s">
        <v>14152</v>
      </c>
      <c r="S2896" s="15" t="s">
        <v>14153</v>
      </c>
      <c r="T2896" s="52">
        <v>0</v>
      </c>
      <c r="U2896" s="22" t="s">
        <v>13810</v>
      </c>
      <c r="V2896" s="18" t="str">
        <f>+Sitio_Publico[[#This Row],[idcoleccion]]&amp;"-"&amp;Sitio_Publico[[#This Row],[id]]</f>
        <v>000-2895</v>
      </c>
      <c r="W2896" s="18">
        <f>+VLOOKUP(Sitio_Publico[[#This Row],[territorio]],Estructura!$AE$4:$AH$1067,4,0)</f>
        <v>30004302</v>
      </c>
      <c r="X2896" s="18" t="str">
        <f>+VLOOKUP(Sitio_Publico[[#This Row],[tema]],Estructura!$G$4:$J$532,4,0)</f>
        <v>T-2</v>
      </c>
      <c r="Y2896" s="18" t="str">
        <f>+VLOOKUP(Sitio_Publico[[#This Row],[contenido]],Estructura!$L$4:$O$473,4,0)</f>
        <v>C-17</v>
      </c>
      <c r="Z2896" s="18" t="str">
        <f>+VLOOKUP(Sitio_Publico[[#This Row],[Filtro Integrado]],Estructura!$U$4:$W$529,3,0)</f>
        <v>FI-0</v>
      </c>
      <c r="AA2896" s="18" t="str">
        <f>+VLOOKUP(Sitio_Publico[[#This Row],[Muestra]],Estructura!$Y$4:$AB$483,4,0)</f>
        <v>M-000162</v>
      </c>
    </row>
    <row r="2897" spans="1:27" ht="51" x14ac:dyDescent="0.3">
      <c r="A2897" s="16">
        <f t="shared" si="45"/>
        <v>2896</v>
      </c>
      <c r="B2897" s="47" t="s">
        <v>15118</v>
      </c>
      <c r="C2897" s="13" t="s">
        <v>10447</v>
      </c>
      <c r="D2897" s="13" t="s">
        <v>10448</v>
      </c>
      <c r="E2897" s="44">
        <v>9210</v>
      </c>
      <c r="F2897" s="13" t="s">
        <v>10449</v>
      </c>
      <c r="G2897" s="23" t="s">
        <v>10466</v>
      </c>
      <c r="H2897" s="42" t="s">
        <v>458</v>
      </c>
      <c r="I2897" s="28" t="s">
        <v>246</v>
      </c>
      <c r="J2897" s="12" t="s">
        <v>393</v>
      </c>
      <c r="K2897" s="28" t="s">
        <v>10492</v>
      </c>
      <c r="L2897" s="12" t="s">
        <v>10452</v>
      </c>
      <c r="M2897" s="12" t="s">
        <v>587</v>
      </c>
      <c r="N2897" s="12" t="s">
        <v>10454</v>
      </c>
      <c r="O2897" s="26" t="s">
        <v>14154</v>
      </c>
      <c r="P2897" s="26" t="s">
        <v>14155</v>
      </c>
      <c r="Q2897" s="25" t="s">
        <v>10495</v>
      </c>
      <c r="R2897" s="26" t="s">
        <v>14156</v>
      </c>
      <c r="S2897" s="15" t="s">
        <v>14157</v>
      </c>
      <c r="T2897" s="52">
        <v>0</v>
      </c>
      <c r="U2897" s="22" t="s">
        <v>12111</v>
      </c>
      <c r="V2897" s="18" t="str">
        <f>+Sitio_Publico[[#This Row],[idcoleccion]]&amp;"-"&amp;Sitio_Publico[[#This Row],[id]]</f>
        <v>000-2896</v>
      </c>
      <c r="W2897" s="18">
        <f>+VLOOKUP(Sitio_Publico[[#This Row],[territorio]],Estructura!$AE$4:$AH$1067,4,0)</f>
        <v>30009210</v>
      </c>
      <c r="X2897" s="18" t="str">
        <f>+VLOOKUP(Sitio_Publico[[#This Row],[tema]],Estructura!$G$4:$J$532,4,0)</f>
        <v>T-2</v>
      </c>
      <c r="Y2897" s="18" t="str">
        <f>+VLOOKUP(Sitio_Publico[[#This Row],[contenido]],Estructura!$L$4:$O$473,4,0)</f>
        <v>C-17</v>
      </c>
      <c r="Z2897" s="18" t="str">
        <f>+VLOOKUP(Sitio_Publico[[#This Row],[Filtro Integrado]],Estructura!$U$4:$W$529,3,0)</f>
        <v>FI-0</v>
      </c>
      <c r="AA2897" s="18" t="str">
        <f>+VLOOKUP(Sitio_Publico[[#This Row],[Muestra]],Estructura!$Y$4:$AB$483,4,0)</f>
        <v>M-000162</v>
      </c>
    </row>
    <row r="2898" spans="1:27" ht="40.799999999999997" x14ac:dyDescent="0.3">
      <c r="A2898" s="16">
        <f t="shared" si="45"/>
        <v>2897</v>
      </c>
      <c r="B2898" s="47" t="s">
        <v>15118</v>
      </c>
      <c r="C2898" s="13" t="s">
        <v>10447</v>
      </c>
      <c r="D2898" s="13" t="s">
        <v>10448</v>
      </c>
      <c r="E2898" s="44">
        <v>10203</v>
      </c>
      <c r="F2898" s="13" t="s">
        <v>10449</v>
      </c>
      <c r="G2898" s="23" t="s">
        <v>10473</v>
      </c>
      <c r="H2898" s="42" t="s">
        <v>458</v>
      </c>
      <c r="I2898" s="28" t="s">
        <v>259</v>
      </c>
      <c r="J2898" s="12" t="s">
        <v>393</v>
      </c>
      <c r="K2898" s="28" t="s">
        <v>10473</v>
      </c>
      <c r="L2898" s="12" t="s">
        <v>10474</v>
      </c>
      <c r="M2898" s="12" t="s">
        <v>10453</v>
      </c>
      <c r="N2898" s="12" t="s">
        <v>10454</v>
      </c>
      <c r="O2898" s="26" t="s">
        <v>14158</v>
      </c>
      <c r="P2898" s="26" t="s">
        <v>14159</v>
      </c>
      <c r="Q2898" s="25" t="s">
        <v>10495</v>
      </c>
      <c r="R2898" s="26" t="s">
        <v>14160</v>
      </c>
      <c r="S2898" s="15" t="s">
        <v>14161</v>
      </c>
      <c r="T2898" s="52">
        <v>0</v>
      </c>
      <c r="U2898" s="22" t="s">
        <v>14162</v>
      </c>
      <c r="V2898" s="18" t="str">
        <f>+Sitio_Publico[[#This Row],[idcoleccion]]&amp;"-"&amp;Sitio_Publico[[#This Row],[id]]</f>
        <v>000-2897</v>
      </c>
      <c r="W2898" s="18">
        <f>+VLOOKUP(Sitio_Publico[[#This Row],[territorio]],Estructura!$AE$4:$AH$1067,4,0)</f>
        <v>30010203</v>
      </c>
      <c r="X2898" s="18" t="str">
        <f>+VLOOKUP(Sitio_Publico[[#This Row],[tema]],Estructura!$G$4:$J$532,4,0)</f>
        <v>T-2</v>
      </c>
      <c r="Y2898" s="18" t="str">
        <f>+VLOOKUP(Sitio_Publico[[#This Row],[contenido]],Estructura!$L$4:$O$473,4,0)</f>
        <v>C-18</v>
      </c>
      <c r="Z2898" s="18" t="str">
        <f>+VLOOKUP(Sitio_Publico[[#This Row],[Filtro Integrado]],Estructura!$U$4:$W$529,3,0)</f>
        <v>FI-0</v>
      </c>
      <c r="AA2898" s="18" t="str">
        <f>+VLOOKUP(Sitio_Publico[[#This Row],[Muestra]],Estructura!$Y$4:$AB$483,4,0)</f>
        <v>M-000160</v>
      </c>
    </row>
    <row r="2899" spans="1:27" ht="51" x14ac:dyDescent="0.3">
      <c r="A2899" s="16">
        <f t="shared" si="45"/>
        <v>2898</v>
      </c>
      <c r="B2899" s="47" t="s">
        <v>15118</v>
      </c>
      <c r="C2899" s="13" t="s">
        <v>10447</v>
      </c>
      <c r="D2899" s="13" t="s">
        <v>10448</v>
      </c>
      <c r="E2899" s="44">
        <v>7110</v>
      </c>
      <c r="F2899" s="13" t="s">
        <v>10449</v>
      </c>
      <c r="G2899" s="23" t="s">
        <v>10450</v>
      </c>
      <c r="H2899" s="42" t="s">
        <v>458</v>
      </c>
      <c r="I2899" s="28" t="s">
        <v>141</v>
      </c>
      <c r="J2899" s="12" t="s">
        <v>393</v>
      </c>
      <c r="K2899" s="28" t="s">
        <v>10486</v>
      </c>
      <c r="L2899" s="12" t="s">
        <v>10452</v>
      </c>
      <c r="M2899" s="12" t="s">
        <v>10453</v>
      </c>
      <c r="N2899" s="12" t="s">
        <v>10454</v>
      </c>
      <c r="O2899" s="26" t="s">
        <v>14163</v>
      </c>
      <c r="P2899" s="26" t="s">
        <v>14164</v>
      </c>
      <c r="Q2899" s="25" t="s">
        <v>456</v>
      </c>
      <c r="R2899" s="26" t="s">
        <v>14165</v>
      </c>
      <c r="S2899" s="15" t="s">
        <v>14166</v>
      </c>
      <c r="T2899" s="52">
        <v>0</v>
      </c>
      <c r="U2899" s="22" t="s">
        <v>10682</v>
      </c>
      <c r="V2899" s="18" t="str">
        <f>+Sitio_Publico[[#This Row],[idcoleccion]]&amp;"-"&amp;Sitio_Publico[[#This Row],[id]]</f>
        <v>000-2898</v>
      </c>
      <c r="W2899" s="18">
        <f>+VLOOKUP(Sitio_Publico[[#This Row],[territorio]],Estructura!$AE$4:$AH$1067,4,0)</f>
        <v>30007110</v>
      </c>
      <c r="X2899" s="18" t="str">
        <f>+VLOOKUP(Sitio_Publico[[#This Row],[tema]],Estructura!$G$4:$J$532,4,0)</f>
        <v>T-2</v>
      </c>
      <c r="Y2899" s="18" t="str">
        <f>+VLOOKUP(Sitio_Publico[[#This Row],[contenido]],Estructura!$L$4:$O$473,4,0)</f>
        <v>C-15</v>
      </c>
      <c r="Z2899" s="18" t="str">
        <f>+VLOOKUP(Sitio_Publico[[#This Row],[Filtro Integrado]],Estructura!$U$4:$W$529,3,0)</f>
        <v>FI-0</v>
      </c>
      <c r="AA2899" s="18" t="str">
        <f>+VLOOKUP(Sitio_Publico[[#This Row],[Muestra]],Estructura!$Y$4:$AB$483,4,0)</f>
        <v>M-000161</v>
      </c>
    </row>
    <row r="2900" spans="1:27" ht="51" x14ac:dyDescent="0.3">
      <c r="A2900" s="16">
        <f t="shared" si="45"/>
        <v>2899</v>
      </c>
      <c r="B2900" s="47" t="s">
        <v>15118</v>
      </c>
      <c r="C2900" s="13" t="s">
        <v>10447</v>
      </c>
      <c r="D2900" s="13" t="s">
        <v>10448</v>
      </c>
      <c r="E2900" s="44">
        <v>2302</v>
      </c>
      <c r="F2900" s="13" t="s">
        <v>10449</v>
      </c>
      <c r="G2900" s="23" t="s">
        <v>10459</v>
      </c>
      <c r="H2900" s="42" t="s">
        <v>458</v>
      </c>
      <c r="I2900" s="28" t="s">
        <v>40</v>
      </c>
      <c r="J2900" s="12" t="s">
        <v>393</v>
      </c>
      <c r="K2900" s="28" t="s">
        <v>10459</v>
      </c>
      <c r="L2900" s="12" t="s">
        <v>10474</v>
      </c>
      <c r="M2900" s="12" t="s">
        <v>10453</v>
      </c>
      <c r="N2900" s="12" t="s">
        <v>10454</v>
      </c>
      <c r="O2900" s="26" t="s">
        <v>14167</v>
      </c>
      <c r="P2900" s="26" t="s">
        <v>14168</v>
      </c>
      <c r="Q2900" s="25" t="s">
        <v>10482</v>
      </c>
      <c r="R2900" s="26" t="s">
        <v>13156</v>
      </c>
      <c r="S2900" s="15" t="s">
        <v>14169</v>
      </c>
      <c r="T2900" s="52">
        <v>0</v>
      </c>
      <c r="U2900" s="22" t="s">
        <v>11947</v>
      </c>
      <c r="V2900" s="18" t="str">
        <f>+Sitio_Publico[[#This Row],[idcoleccion]]&amp;"-"&amp;Sitio_Publico[[#This Row],[id]]</f>
        <v>000-2899</v>
      </c>
      <c r="W2900" s="18">
        <f>+VLOOKUP(Sitio_Publico[[#This Row],[territorio]],Estructura!$AE$4:$AH$1067,4,0)</f>
        <v>30002302</v>
      </c>
      <c r="X2900" s="18" t="str">
        <f>+VLOOKUP(Sitio_Publico[[#This Row],[tema]],Estructura!$G$4:$J$532,4,0)</f>
        <v>T-2</v>
      </c>
      <c r="Y2900" s="18" t="str">
        <f>+VLOOKUP(Sitio_Publico[[#This Row],[contenido]],Estructura!$L$4:$O$473,4,0)</f>
        <v>C-16</v>
      </c>
      <c r="Z2900" s="18" t="str">
        <f>+VLOOKUP(Sitio_Publico[[#This Row],[Filtro Integrado]],Estructura!$U$4:$W$529,3,0)</f>
        <v>FI-0</v>
      </c>
      <c r="AA2900" s="18" t="str">
        <f>+VLOOKUP(Sitio_Publico[[#This Row],[Muestra]],Estructura!$Y$4:$AB$483,4,0)</f>
        <v>M-000159</v>
      </c>
    </row>
    <row r="2901" spans="1:27" ht="40.799999999999997" x14ac:dyDescent="0.3">
      <c r="A2901" s="16">
        <f t="shared" si="45"/>
        <v>2900</v>
      </c>
      <c r="B2901" s="47" t="s">
        <v>15118</v>
      </c>
      <c r="C2901" s="13" t="s">
        <v>10447</v>
      </c>
      <c r="D2901" s="13" t="s">
        <v>10448</v>
      </c>
      <c r="E2901" s="44">
        <v>13605</v>
      </c>
      <c r="F2901" s="13" t="s">
        <v>10449</v>
      </c>
      <c r="G2901" s="23" t="s">
        <v>10473</v>
      </c>
      <c r="H2901" s="42" t="s">
        <v>458</v>
      </c>
      <c r="I2901" s="28" t="s">
        <v>347</v>
      </c>
      <c r="J2901" s="12" t="s">
        <v>393</v>
      </c>
      <c r="K2901" s="28" t="s">
        <v>10473</v>
      </c>
      <c r="L2901" s="12" t="s">
        <v>10452</v>
      </c>
      <c r="M2901" s="12" t="s">
        <v>10453</v>
      </c>
      <c r="N2901" s="12" t="s">
        <v>10454</v>
      </c>
      <c r="O2901" s="26" t="s">
        <v>14170</v>
      </c>
      <c r="P2901" s="26" t="s">
        <v>14171</v>
      </c>
      <c r="Q2901" s="25" t="s">
        <v>456</v>
      </c>
      <c r="R2901" s="26" t="s">
        <v>14172</v>
      </c>
      <c r="S2901" s="15" t="s">
        <v>14173</v>
      </c>
      <c r="T2901" s="52">
        <v>0</v>
      </c>
      <c r="U2901" s="22" t="s">
        <v>11607</v>
      </c>
      <c r="V2901" s="18" t="str">
        <f>+Sitio_Publico[[#This Row],[idcoleccion]]&amp;"-"&amp;Sitio_Publico[[#This Row],[id]]</f>
        <v>000-2900</v>
      </c>
      <c r="W2901" s="18">
        <f>+VLOOKUP(Sitio_Publico[[#This Row],[territorio]],Estructura!$AE$4:$AH$1067,4,0)</f>
        <v>30013605</v>
      </c>
      <c r="X2901" s="18" t="str">
        <f>+VLOOKUP(Sitio_Publico[[#This Row],[tema]],Estructura!$G$4:$J$532,4,0)</f>
        <v>T-2</v>
      </c>
      <c r="Y2901" s="18" t="str">
        <f>+VLOOKUP(Sitio_Publico[[#This Row],[contenido]],Estructura!$L$4:$O$473,4,0)</f>
        <v>C-18</v>
      </c>
      <c r="Z2901" s="18" t="str">
        <f>+VLOOKUP(Sitio_Publico[[#This Row],[Filtro Integrado]],Estructura!$U$4:$W$529,3,0)</f>
        <v>FI-0</v>
      </c>
      <c r="AA2901" s="18" t="str">
        <f>+VLOOKUP(Sitio_Publico[[#This Row],[Muestra]],Estructura!$Y$4:$AB$483,4,0)</f>
        <v>M-000160</v>
      </c>
    </row>
    <row r="2902" spans="1:27" ht="51" x14ac:dyDescent="0.3">
      <c r="A2902" s="16">
        <f t="shared" si="45"/>
        <v>2901</v>
      </c>
      <c r="B2902" s="47" t="s">
        <v>15118</v>
      </c>
      <c r="C2902" s="13" t="s">
        <v>10447</v>
      </c>
      <c r="D2902" s="13" t="s">
        <v>10448</v>
      </c>
      <c r="E2902" s="44">
        <v>16103</v>
      </c>
      <c r="F2902" s="13" t="s">
        <v>10449</v>
      </c>
      <c r="G2902" s="23" t="s">
        <v>10450</v>
      </c>
      <c r="H2902" s="42" t="s">
        <v>458</v>
      </c>
      <c r="I2902" s="28" t="s">
        <v>200</v>
      </c>
      <c r="J2902" s="12" t="s">
        <v>393</v>
      </c>
      <c r="K2902" s="28" t="s">
        <v>10486</v>
      </c>
      <c r="L2902" s="12" t="s">
        <v>10452</v>
      </c>
      <c r="M2902" s="12" t="s">
        <v>10453</v>
      </c>
      <c r="N2902" s="12" t="s">
        <v>10454</v>
      </c>
      <c r="O2902" s="26" t="s">
        <v>14174</v>
      </c>
      <c r="P2902" s="26" t="s">
        <v>14175</v>
      </c>
      <c r="Q2902" s="25" t="s">
        <v>456</v>
      </c>
      <c r="R2902" s="26" t="s">
        <v>14176</v>
      </c>
      <c r="S2902" s="15" t="s">
        <v>14177</v>
      </c>
      <c r="T2902" s="52">
        <v>0</v>
      </c>
      <c r="U2902" s="22" t="s">
        <v>11778</v>
      </c>
      <c r="V2902" s="18" t="str">
        <f>+Sitio_Publico[[#This Row],[idcoleccion]]&amp;"-"&amp;Sitio_Publico[[#This Row],[id]]</f>
        <v>000-2901</v>
      </c>
      <c r="W2902" s="18">
        <f>+VLOOKUP(Sitio_Publico[[#This Row],[territorio]],Estructura!$AE$4:$AH$1067,4,0)</f>
        <v>30016103</v>
      </c>
      <c r="X2902" s="18" t="str">
        <f>+VLOOKUP(Sitio_Publico[[#This Row],[tema]],Estructura!$G$4:$J$532,4,0)</f>
        <v>T-2</v>
      </c>
      <c r="Y2902" s="18" t="str">
        <f>+VLOOKUP(Sitio_Publico[[#This Row],[contenido]],Estructura!$L$4:$O$473,4,0)</f>
        <v>C-15</v>
      </c>
      <c r="Z2902" s="18" t="str">
        <f>+VLOOKUP(Sitio_Publico[[#This Row],[Filtro Integrado]],Estructura!$U$4:$W$529,3,0)</f>
        <v>FI-0</v>
      </c>
      <c r="AA2902" s="18" t="str">
        <f>+VLOOKUP(Sitio_Publico[[#This Row],[Muestra]],Estructura!$Y$4:$AB$483,4,0)</f>
        <v>M-000161</v>
      </c>
    </row>
    <row r="2903" spans="1:27" ht="51" x14ac:dyDescent="0.3">
      <c r="A2903" s="16">
        <f t="shared" si="45"/>
        <v>2902</v>
      </c>
      <c r="B2903" s="47" t="s">
        <v>15118</v>
      </c>
      <c r="C2903" s="13" t="s">
        <v>10447</v>
      </c>
      <c r="D2903" s="13" t="s">
        <v>10448</v>
      </c>
      <c r="E2903" s="44">
        <v>1107</v>
      </c>
      <c r="F2903" s="13" t="s">
        <v>10449</v>
      </c>
      <c r="G2903" s="23" t="s">
        <v>10450</v>
      </c>
      <c r="H2903" s="42" t="s">
        <v>458</v>
      </c>
      <c r="I2903" s="28" t="s">
        <v>27</v>
      </c>
      <c r="J2903" s="12" t="s">
        <v>393</v>
      </c>
      <c r="K2903" s="28" t="s">
        <v>10486</v>
      </c>
      <c r="L2903" s="12" t="s">
        <v>10452</v>
      </c>
      <c r="M2903" s="12" t="s">
        <v>10453</v>
      </c>
      <c r="N2903" s="12" t="s">
        <v>10454</v>
      </c>
      <c r="O2903" s="26" t="s">
        <v>14178</v>
      </c>
      <c r="P2903" s="26" t="s">
        <v>14179</v>
      </c>
      <c r="Q2903" s="25" t="s">
        <v>456</v>
      </c>
      <c r="R2903" s="26" t="s">
        <v>14180</v>
      </c>
      <c r="S2903" s="15" t="s">
        <v>14181</v>
      </c>
      <c r="T2903" s="52">
        <v>0</v>
      </c>
      <c r="U2903" s="22" t="s">
        <v>13166</v>
      </c>
      <c r="V2903" s="18" t="str">
        <f>+Sitio_Publico[[#This Row],[idcoleccion]]&amp;"-"&amp;Sitio_Publico[[#This Row],[id]]</f>
        <v>000-2902</v>
      </c>
      <c r="W2903" s="18">
        <f>+VLOOKUP(Sitio_Publico[[#This Row],[territorio]],Estructura!$AE$4:$AH$1067,4,0)</f>
        <v>30001107</v>
      </c>
      <c r="X2903" s="18" t="str">
        <f>+VLOOKUP(Sitio_Publico[[#This Row],[tema]],Estructura!$G$4:$J$532,4,0)</f>
        <v>T-2</v>
      </c>
      <c r="Y2903" s="18" t="str">
        <f>+VLOOKUP(Sitio_Publico[[#This Row],[contenido]],Estructura!$L$4:$O$473,4,0)</f>
        <v>C-15</v>
      </c>
      <c r="Z2903" s="18" t="str">
        <f>+VLOOKUP(Sitio_Publico[[#This Row],[Filtro Integrado]],Estructura!$U$4:$W$529,3,0)</f>
        <v>FI-0</v>
      </c>
      <c r="AA2903" s="18" t="str">
        <f>+VLOOKUP(Sitio_Publico[[#This Row],[Muestra]],Estructura!$Y$4:$AB$483,4,0)</f>
        <v>M-000161</v>
      </c>
    </row>
    <row r="2904" spans="1:27" ht="51" x14ac:dyDescent="0.3">
      <c r="A2904" s="16">
        <f t="shared" si="45"/>
        <v>2903</v>
      </c>
      <c r="B2904" s="47" t="s">
        <v>15118</v>
      </c>
      <c r="C2904" s="13" t="s">
        <v>10447</v>
      </c>
      <c r="D2904" s="13" t="s">
        <v>10448</v>
      </c>
      <c r="E2904" s="44">
        <v>4203</v>
      </c>
      <c r="F2904" s="13" t="s">
        <v>10449</v>
      </c>
      <c r="G2904" s="23" t="s">
        <v>10466</v>
      </c>
      <c r="H2904" s="42" t="s">
        <v>458</v>
      </c>
      <c r="I2904" s="28" t="s">
        <v>57</v>
      </c>
      <c r="J2904" s="12" t="s">
        <v>393</v>
      </c>
      <c r="K2904" s="28" t="s">
        <v>10492</v>
      </c>
      <c r="L2904" s="12" t="s">
        <v>10452</v>
      </c>
      <c r="M2904" s="12" t="s">
        <v>587</v>
      </c>
      <c r="N2904" s="12" t="s">
        <v>10454</v>
      </c>
      <c r="O2904" s="26" t="s">
        <v>14182</v>
      </c>
      <c r="P2904" s="26" t="s">
        <v>14183</v>
      </c>
      <c r="Q2904" s="25" t="s">
        <v>10495</v>
      </c>
      <c r="R2904" s="26" t="s">
        <v>14184</v>
      </c>
      <c r="S2904" s="15" t="s">
        <v>14185</v>
      </c>
      <c r="T2904" s="52">
        <v>0</v>
      </c>
      <c r="U2904" s="22" t="s">
        <v>14186</v>
      </c>
      <c r="V2904" s="18" t="str">
        <f>+Sitio_Publico[[#This Row],[idcoleccion]]&amp;"-"&amp;Sitio_Publico[[#This Row],[id]]</f>
        <v>000-2903</v>
      </c>
      <c r="W2904" s="18">
        <f>+VLOOKUP(Sitio_Publico[[#This Row],[territorio]],Estructura!$AE$4:$AH$1067,4,0)</f>
        <v>30004203</v>
      </c>
      <c r="X2904" s="18" t="str">
        <f>+VLOOKUP(Sitio_Publico[[#This Row],[tema]],Estructura!$G$4:$J$532,4,0)</f>
        <v>T-2</v>
      </c>
      <c r="Y2904" s="18" t="str">
        <f>+VLOOKUP(Sitio_Publico[[#This Row],[contenido]],Estructura!$L$4:$O$473,4,0)</f>
        <v>C-17</v>
      </c>
      <c r="Z2904" s="18" t="str">
        <f>+VLOOKUP(Sitio_Publico[[#This Row],[Filtro Integrado]],Estructura!$U$4:$W$529,3,0)</f>
        <v>FI-0</v>
      </c>
      <c r="AA2904" s="18" t="str">
        <f>+VLOOKUP(Sitio_Publico[[#This Row],[Muestra]],Estructura!$Y$4:$AB$483,4,0)</f>
        <v>M-000162</v>
      </c>
    </row>
    <row r="2905" spans="1:27" ht="51" x14ac:dyDescent="0.3">
      <c r="A2905" s="16">
        <f t="shared" si="45"/>
        <v>2904</v>
      </c>
      <c r="B2905" s="47" t="s">
        <v>15118</v>
      </c>
      <c r="C2905" s="13" t="s">
        <v>10447</v>
      </c>
      <c r="D2905" s="13" t="s">
        <v>10448</v>
      </c>
      <c r="E2905" s="44">
        <v>16105</v>
      </c>
      <c r="F2905" s="13" t="s">
        <v>10449</v>
      </c>
      <c r="G2905" s="23" t="s">
        <v>10450</v>
      </c>
      <c r="H2905" s="42" t="s">
        <v>458</v>
      </c>
      <c r="I2905" s="28" t="s">
        <v>204</v>
      </c>
      <c r="J2905" s="12" t="s">
        <v>393</v>
      </c>
      <c r="K2905" s="28" t="s">
        <v>10451</v>
      </c>
      <c r="L2905" s="12" t="s">
        <v>10452</v>
      </c>
      <c r="M2905" s="12" t="s">
        <v>10453</v>
      </c>
      <c r="N2905" s="12" t="s">
        <v>10454</v>
      </c>
      <c r="O2905" s="26" t="s">
        <v>14187</v>
      </c>
      <c r="P2905" s="26" t="s">
        <v>14188</v>
      </c>
      <c r="Q2905" s="25" t="s">
        <v>456</v>
      </c>
      <c r="R2905" s="26" t="s">
        <v>14189</v>
      </c>
      <c r="S2905" s="15" t="s">
        <v>14190</v>
      </c>
      <c r="T2905" s="52">
        <v>0</v>
      </c>
      <c r="U2905" s="22" t="s">
        <v>7669</v>
      </c>
      <c r="V2905" s="18" t="str">
        <f>+Sitio_Publico[[#This Row],[idcoleccion]]&amp;"-"&amp;Sitio_Publico[[#This Row],[id]]</f>
        <v>000-2904</v>
      </c>
      <c r="W2905" s="18">
        <f>+VLOOKUP(Sitio_Publico[[#This Row],[territorio]],Estructura!$AE$4:$AH$1067,4,0)</f>
        <v>30016105</v>
      </c>
      <c r="X2905" s="18" t="str">
        <f>+VLOOKUP(Sitio_Publico[[#This Row],[tema]],Estructura!$G$4:$J$532,4,0)</f>
        <v>T-2</v>
      </c>
      <c r="Y2905" s="18" t="str">
        <f>+VLOOKUP(Sitio_Publico[[#This Row],[contenido]],Estructura!$L$4:$O$473,4,0)</f>
        <v>C-15</v>
      </c>
      <c r="Z2905" s="18" t="str">
        <f>+VLOOKUP(Sitio_Publico[[#This Row],[Filtro Integrado]],Estructura!$U$4:$W$529,3,0)</f>
        <v>FI-0</v>
      </c>
      <c r="AA2905" s="18" t="str">
        <f>+VLOOKUP(Sitio_Publico[[#This Row],[Muestra]],Estructura!$Y$4:$AB$483,4,0)</f>
        <v>M-000158</v>
      </c>
    </row>
    <row r="2906" spans="1:27" ht="51" x14ac:dyDescent="0.3">
      <c r="A2906" s="16">
        <f t="shared" si="45"/>
        <v>2905</v>
      </c>
      <c r="B2906" s="47" t="s">
        <v>15118</v>
      </c>
      <c r="C2906" s="13" t="s">
        <v>10447</v>
      </c>
      <c r="D2906" s="13" t="s">
        <v>10448</v>
      </c>
      <c r="E2906" s="44">
        <v>6108</v>
      </c>
      <c r="F2906" s="13" t="s">
        <v>10449</v>
      </c>
      <c r="G2906" s="23" t="s">
        <v>10459</v>
      </c>
      <c r="H2906" s="42" t="s">
        <v>458</v>
      </c>
      <c r="I2906" s="28" t="s">
        <v>107</v>
      </c>
      <c r="J2906" s="12" t="s">
        <v>393</v>
      </c>
      <c r="K2906" s="28" t="s">
        <v>10459</v>
      </c>
      <c r="L2906" s="12" t="s">
        <v>10474</v>
      </c>
      <c r="M2906" s="12" t="s">
        <v>10453</v>
      </c>
      <c r="N2906" s="12" t="s">
        <v>10454</v>
      </c>
      <c r="O2906" s="26" t="s">
        <v>14191</v>
      </c>
      <c r="P2906" s="26" t="s">
        <v>14192</v>
      </c>
      <c r="Q2906" s="25" t="s">
        <v>10482</v>
      </c>
      <c r="R2906" s="26" t="s">
        <v>13966</v>
      </c>
      <c r="S2906" s="15" t="s">
        <v>14193</v>
      </c>
      <c r="T2906" s="52">
        <v>0</v>
      </c>
      <c r="U2906" s="22" t="s">
        <v>13968</v>
      </c>
      <c r="V2906" s="18" t="str">
        <f>+Sitio_Publico[[#This Row],[idcoleccion]]&amp;"-"&amp;Sitio_Publico[[#This Row],[id]]</f>
        <v>000-2905</v>
      </c>
      <c r="W2906" s="18">
        <f>+VLOOKUP(Sitio_Publico[[#This Row],[territorio]],Estructura!$AE$4:$AH$1067,4,0)</f>
        <v>30006108</v>
      </c>
      <c r="X2906" s="18" t="str">
        <f>+VLOOKUP(Sitio_Publico[[#This Row],[tema]],Estructura!$G$4:$J$532,4,0)</f>
        <v>T-2</v>
      </c>
      <c r="Y2906" s="18" t="str">
        <f>+VLOOKUP(Sitio_Publico[[#This Row],[contenido]],Estructura!$L$4:$O$473,4,0)</f>
        <v>C-16</v>
      </c>
      <c r="Z2906" s="18" t="str">
        <f>+VLOOKUP(Sitio_Publico[[#This Row],[Filtro Integrado]],Estructura!$U$4:$W$529,3,0)</f>
        <v>FI-0</v>
      </c>
      <c r="AA2906" s="18" t="str">
        <f>+VLOOKUP(Sitio_Publico[[#This Row],[Muestra]],Estructura!$Y$4:$AB$483,4,0)</f>
        <v>M-000159</v>
      </c>
    </row>
    <row r="2907" spans="1:27" ht="51" x14ac:dyDescent="0.3">
      <c r="A2907" s="16">
        <f t="shared" si="45"/>
        <v>2906</v>
      </c>
      <c r="B2907" s="47" t="s">
        <v>15118</v>
      </c>
      <c r="C2907" s="13" t="s">
        <v>10447</v>
      </c>
      <c r="D2907" s="13" t="s">
        <v>10448</v>
      </c>
      <c r="E2907" s="44">
        <v>3202</v>
      </c>
      <c r="F2907" s="13" t="s">
        <v>10449</v>
      </c>
      <c r="G2907" s="23" t="s">
        <v>10466</v>
      </c>
      <c r="H2907" s="42" t="s">
        <v>458</v>
      </c>
      <c r="I2907" s="28" t="s">
        <v>45</v>
      </c>
      <c r="J2907" s="12" t="s">
        <v>393</v>
      </c>
      <c r="K2907" s="28" t="s">
        <v>10492</v>
      </c>
      <c r="L2907" s="12" t="s">
        <v>10452</v>
      </c>
      <c r="M2907" s="12" t="s">
        <v>587</v>
      </c>
      <c r="N2907" s="12" t="s">
        <v>10454</v>
      </c>
      <c r="O2907" s="26" t="s">
        <v>14194</v>
      </c>
      <c r="P2907" s="26" t="s">
        <v>14195</v>
      </c>
      <c r="Q2907" s="25" t="s">
        <v>10495</v>
      </c>
      <c r="R2907" s="26" t="s">
        <v>14196</v>
      </c>
      <c r="S2907" s="15" t="s">
        <v>14197</v>
      </c>
      <c r="T2907" s="52">
        <v>0</v>
      </c>
      <c r="U2907" s="22" t="s">
        <v>10888</v>
      </c>
      <c r="V2907" s="18" t="str">
        <f>+Sitio_Publico[[#This Row],[idcoleccion]]&amp;"-"&amp;Sitio_Publico[[#This Row],[id]]</f>
        <v>000-2906</v>
      </c>
      <c r="W2907" s="18">
        <f>+VLOOKUP(Sitio_Publico[[#This Row],[territorio]],Estructura!$AE$4:$AH$1067,4,0)</f>
        <v>30003202</v>
      </c>
      <c r="X2907" s="18" t="str">
        <f>+VLOOKUP(Sitio_Publico[[#This Row],[tema]],Estructura!$G$4:$J$532,4,0)</f>
        <v>T-2</v>
      </c>
      <c r="Y2907" s="18" t="str">
        <f>+VLOOKUP(Sitio_Publico[[#This Row],[contenido]],Estructura!$L$4:$O$473,4,0)</f>
        <v>C-17</v>
      </c>
      <c r="Z2907" s="18" t="str">
        <f>+VLOOKUP(Sitio_Publico[[#This Row],[Filtro Integrado]],Estructura!$U$4:$W$529,3,0)</f>
        <v>FI-0</v>
      </c>
      <c r="AA2907" s="18" t="str">
        <f>+VLOOKUP(Sitio_Publico[[#This Row],[Muestra]],Estructura!$Y$4:$AB$483,4,0)</f>
        <v>M-000162</v>
      </c>
    </row>
    <row r="2908" spans="1:27" ht="51" x14ac:dyDescent="0.3">
      <c r="A2908" s="16">
        <f t="shared" si="45"/>
        <v>2907</v>
      </c>
      <c r="B2908" s="47" t="s">
        <v>15118</v>
      </c>
      <c r="C2908" s="13" t="s">
        <v>10447</v>
      </c>
      <c r="D2908" s="13" t="s">
        <v>10448</v>
      </c>
      <c r="E2908" s="44">
        <v>12104</v>
      </c>
      <c r="F2908" s="13" t="s">
        <v>10449</v>
      </c>
      <c r="G2908" s="23" t="s">
        <v>10466</v>
      </c>
      <c r="H2908" s="42" t="s">
        <v>458</v>
      </c>
      <c r="I2908" s="28" t="s">
        <v>290</v>
      </c>
      <c r="J2908" s="12" t="s">
        <v>393</v>
      </c>
      <c r="K2908" s="28" t="s">
        <v>10524</v>
      </c>
      <c r="L2908" s="12" t="s">
        <v>10452</v>
      </c>
      <c r="M2908" s="12" t="s">
        <v>10453</v>
      </c>
      <c r="N2908" s="12" t="s">
        <v>10454</v>
      </c>
      <c r="O2908" s="26" t="s">
        <v>14198</v>
      </c>
      <c r="P2908" s="26" t="s">
        <v>14199</v>
      </c>
      <c r="Q2908" s="25" t="s">
        <v>456</v>
      </c>
      <c r="R2908" s="26" t="s">
        <v>14200</v>
      </c>
      <c r="S2908" s="15" t="s">
        <v>14201</v>
      </c>
      <c r="T2908" s="52">
        <v>0</v>
      </c>
      <c r="U2908" s="22" t="s">
        <v>14202</v>
      </c>
      <c r="V2908" s="18" t="str">
        <f>+Sitio_Publico[[#This Row],[idcoleccion]]&amp;"-"&amp;Sitio_Publico[[#This Row],[id]]</f>
        <v>000-2907</v>
      </c>
      <c r="W2908" s="18">
        <f>+VLOOKUP(Sitio_Publico[[#This Row],[territorio]],Estructura!$AE$4:$AH$1067,4,0)</f>
        <v>30012104</v>
      </c>
      <c r="X2908" s="18" t="str">
        <f>+VLOOKUP(Sitio_Publico[[#This Row],[tema]],Estructura!$G$4:$J$532,4,0)</f>
        <v>T-2</v>
      </c>
      <c r="Y2908" s="18" t="str">
        <f>+VLOOKUP(Sitio_Publico[[#This Row],[contenido]],Estructura!$L$4:$O$473,4,0)</f>
        <v>C-17</v>
      </c>
      <c r="Z2908" s="18" t="str">
        <f>+VLOOKUP(Sitio_Publico[[#This Row],[Filtro Integrado]],Estructura!$U$4:$W$529,3,0)</f>
        <v>FI-0</v>
      </c>
      <c r="AA2908" s="18" t="str">
        <f>+VLOOKUP(Sitio_Publico[[#This Row],[Muestra]],Estructura!$Y$4:$AB$483,4,0)</f>
        <v>M-00048</v>
      </c>
    </row>
    <row r="2909" spans="1:27" ht="51" x14ac:dyDescent="0.3">
      <c r="A2909" s="16">
        <f t="shared" si="45"/>
        <v>2908</v>
      </c>
      <c r="B2909" s="47" t="s">
        <v>15118</v>
      </c>
      <c r="C2909" s="13" t="s">
        <v>10447</v>
      </c>
      <c r="D2909" s="13" t="s">
        <v>10448</v>
      </c>
      <c r="E2909" s="44">
        <v>13505</v>
      </c>
      <c r="F2909" s="13" t="s">
        <v>10449</v>
      </c>
      <c r="G2909" s="23" t="s">
        <v>10450</v>
      </c>
      <c r="H2909" s="42" t="s">
        <v>458</v>
      </c>
      <c r="I2909" s="28" t="s">
        <v>342</v>
      </c>
      <c r="J2909" s="12" t="s">
        <v>393</v>
      </c>
      <c r="K2909" s="28" t="s">
        <v>10451</v>
      </c>
      <c r="L2909" s="12" t="s">
        <v>10452</v>
      </c>
      <c r="M2909" s="12" t="s">
        <v>10453</v>
      </c>
      <c r="N2909" s="12" t="s">
        <v>10454</v>
      </c>
      <c r="O2909" s="26" t="s">
        <v>14203</v>
      </c>
      <c r="P2909" s="26" t="s">
        <v>14204</v>
      </c>
      <c r="Q2909" s="25" t="s">
        <v>456</v>
      </c>
      <c r="R2909" s="26" t="s">
        <v>14205</v>
      </c>
      <c r="S2909" s="15" t="s">
        <v>14206</v>
      </c>
      <c r="T2909" s="52">
        <v>0</v>
      </c>
      <c r="U2909" s="22" t="s">
        <v>650</v>
      </c>
      <c r="V2909" s="18" t="str">
        <f>+Sitio_Publico[[#This Row],[idcoleccion]]&amp;"-"&amp;Sitio_Publico[[#This Row],[id]]</f>
        <v>000-2908</v>
      </c>
      <c r="W2909" s="18">
        <f>+VLOOKUP(Sitio_Publico[[#This Row],[territorio]],Estructura!$AE$4:$AH$1067,4,0)</f>
        <v>30013505</v>
      </c>
      <c r="X2909" s="18" t="str">
        <f>+VLOOKUP(Sitio_Publico[[#This Row],[tema]],Estructura!$G$4:$J$532,4,0)</f>
        <v>T-2</v>
      </c>
      <c r="Y2909" s="18" t="str">
        <f>+VLOOKUP(Sitio_Publico[[#This Row],[contenido]],Estructura!$L$4:$O$473,4,0)</f>
        <v>C-15</v>
      </c>
      <c r="Z2909" s="18" t="str">
        <f>+VLOOKUP(Sitio_Publico[[#This Row],[Filtro Integrado]],Estructura!$U$4:$W$529,3,0)</f>
        <v>FI-0</v>
      </c>
      <c r="AA2909" s="18" t="str">
        <f>+VLOOKUP(Sitio_Publico[[#This Row],[Muestra]],Estructura!$Y$4:$AB$483,4,0)</f>
        <v>M-000158</v>
      </c>
    </row>
    <row r="2910" spans="1:27" ht="51" x14ac:dyDescent="0.3">
      <c r="A2910" s="16">
        <f t="shared" si="45"/>
        <v>2909</v>
      </c>
      <c r="B2910" s="47" t="s">
        <v>15118</v>
      </c>
      <c r="C2910" s="13" t="s">
        <v>10447</v>
      </c>
      <c r="D2910" s="13" t="s">
        <v>10448</v>
      </c>
      <c r="E2910" s="44">
        <v>5103</v>
      </c>
      <c r="F2910" s="13" t="s">
        <v>10449</v>
      </c>
      <c r="G2910" s="23" t="s">
        <v>10450</v>
      </c>
      <c r="H2910" s="42" t="s">
        <v>458</v>
      </c>
      <c r="I2910" s="28" t="s">
        <v>64</v>
      </c>
      <c r="J2910" s="12" t="s">
        <v>393</v>
      </c>
      <c r="K2910" s="28" t="s">
        <v>10451</v>
      </c>
      <c r="L2910" s="12" t="s">
        <v>10452</v>
      </c>
      <c r="M2910" s="12" t="s">
        <v>10453</v>
      </c>
      <c r="N2910" s="12" t="s">
        <v>10454</v>
      </c>
      <c r="O2910" s="26" t="s">
        <v>14207</v>
      </c>
      <c r="P2910" s="26" t="s">
        <v>14208</v>
      </c>
      <c r="Q2910" s="25" t="s">
        <v>456</v>
      </c>
      <c r="R2910" s="26" t="s">
        <v>14209</v>
      </c>
      <c r="S2910" s="15" t="s">
        <v>14210</v>
      </c>
      <c r="T2910" s="52">
        <v>0</v>
      </c>
      <c r="U2910" s="22" t="s">
        <v>10983</v>
      </c>
      <c r="V2910" s="18" t="str">
        <f>+Sitio_Publico[[#This Row],[idcoleccion]]&amp;"-"&amp;Sitio_Publico[[#This Row],[id]]</f>
        <v>000-2909</v>
      </c>
      <c r="W2910" s="18">
        <f>+VLOOKUP(Sitio_Publico[[#This Row],[territorio]],Estructura!$AE$4:$AH$1067,4,0)</f>
        <v>30005103</v>
      </c>
      <c r="X2910" s="18" t="str">
        <f>+VLOOKUP(Sitio_Publico[[#This Row],[tema]],Estructura!$G$4:$J$532,4,0)</f>
        <v>T-2</v>
      </c>
      <c r="Y2910" s="18" t="str">
        <f>+VLOOKUP(Sitio_Publico[[#This Row],[contenido]],Estructura!$L$4:$O$473,4,0)</f>
        <v>C-15</v>
      </c>
      <c r="Z2910" s="18" t="str">
        <f>+VLOOKUP(Sitio_Publico[[#This Row],[Filtro Integrado]],Estructura!$U$4:$W$529,3,0)</f>
        <v>FI-0</v>
      </c>
      <c r="AA2910" s="18" t="str">
        <f>+VLOOKUP(Sitio_Publico[[#This Row],[Muestra]],Estructura!$Y$4:$AB$483,4,0)</f>
        <v>M-000158</v>
      </c>
    </row>
    <row r="2911" spans="1:27" ht="40.799999999999997" x14ac:dyDescent="0.3">
      <c r="A2911" s="16">
        <f t="shared" si="45"/>
        <v>2910</v>
      </c>
      <c r="B2911" s="47" t="s">
        <v>15118</v>
      </c>
      <c r="C2911" s="13" t="s">
        <v>10447</v>
      </c>
      <c r="D2911" s="13" t="s">
        <v>10448</v>
      </c>
      <c r="E2911" s="44">
        <v>6116</v>
      </c>
      <c r="F2911" s="13" t="s">
        <v>10449</v>
      </c>
      <c r="G2911" s="23" t="s">
        <v>10473</v>
      </c>
      <c r="H2911" s="42" t="s">
        <v>458</v>
      </c>
      <c r="I2911" s="28" t="s">
        <v>115</v>
      </c>
      <c r="J2911" s="12" t="s">
        <v>393</v>
      </c>
      <c r="K2911" s="28" t="s">
        <v>10473</v>
      </c>
      <c r="L2911" s="12" t="s">
        <v>10452</v>
      </c>
      <c r="M2911" s="12" t="s">
        <v>10453</v>
      </c>
      <c r="N2911" s="12" t="s">
        <v>10454</v>
      </c>
      <c r="O2911" s="26" t="s">
        <v>14211</v>
      </c>
      <c r="P2911" s="26" t="s">
        <v>14212</v>
      </c>
      <c r="Q2911" s="25" t="s">
        <v>456</v>
      </c>
      <c r="R2911" s="26" t="s">
        <v>14213</v>
      </c>
      <c r="S2911" s="15" t="s">
        <v>14214</v>
      </c>
      <c r="T2911" s="52">
        <v>0</v>
      </c>
      <c r="U2911" s="22" t="s">
        <v>14215</v>
      </c>
      <c r="V2911" s="18" t="str">
        <f>+Sitio_Publico[[#This Row],[idcoleccion]]&amp;"-"&amp;Sitio_Publico[[#This Row],[id]]</f>
        <v>000-2910</v>
      </c>
      <c r="W2911" s="18">
        <f>+VLOOKUP(Sitio_Publico[[#This Row],[territorio]],Estructura!$AE$4:$AH$1067,4,0)</f>
        <v>30006116</v>
      </c>
      <c r="X2911" s="18" t="str">
        <f>+VLOOKUP(Sitio_Publico[[#This Row],[tema]],Estructura!$G$4:$J$532,4,0)</f>
        <v>T-2</v>
      </c>
      <c r="Y2911" s="18" t="str">
        <f>+VLOOKUP(Sitio_Publico[[#This Row],[contenido]],Estructura!$L$4:$O$473,4,0)</f>
        <v>C-18</v>
      </c>
      <c r="Z2911" s="18" t="str">
        <f>+VLOOKUP(Sitio_Publico[[#This Row],[Filtro Integrado]],Estructura!$U$4:$W$529,3,0)</f>
        <v>FI-0</v>
      </c>
      <c r="AA2911" s="18" t="str">
        <f>+VLOOKUP(Sitio_Publico[[#This Row],[Muestra]],Estructura!$Y$4:$AB$483,4,0)</f>
        <v>M-000160</v>
      </c>
    </row>
    <row r="2912" spans="1:27" ht="51" x14ac:dyDescent="0.3">
      <c r="A2912" s="16">
        <f t="shared" si="45"/>
        <v>2911</v>
      </c>
      <c r="B2912" s="47" t="s">
        <v>15118</v>
      </c>
      <c r="C2912" s="13" t="s">
        <v>10447</v>
      </c>
      <c r="D2912" s="13" t="s">
        <v>10448</v>
      </c>
      <c r="E2912" s="44">
        <v>2203</v>
      </c>
      <c r="F2912" s="13" t="s">
        <v>10449</v>
      </c>
      <c r="G2912" s="23" t="s">
        <v>10473</v>
      </c>
      <c r="H2912" s="42" t="s">
        <v>458</v>
      </c>
      <c r="I2912" s="28" t="s">
        <v>38</v>
      </c>
      <c r="J2912" s="12" t="s">
        <v>393</v>
      </c>
      <c r="K2912" s="28" t="s">
        <v>10473</v>
      </c>
      <c r="L2912" s="12" t="s">
        <v>10474</v>
      </c>
      <c r="M2912" s="12" t="s">
        <v>10453</v>
      </c>
      <c r="N2912" s="12" t="s">
        <v>10454</v>
      </c>
      <c r="O2912" s="26" t="s">
        <v>14216</v>
      </c>
      <c r="P2912" s="26" t="s">
        <v>14217</v>
      </c>
      <c r="Q2912" s="25" t="s">
        <v>10495</v>
      </c>
      <c r="R2912" s="26" t="s">
        <v>13611</v>
      </c>
      <c r="S2912" s="15" t="s">
        <v>14218</v>
      </c>
      <c r="T2912" s="52">
        <v>0</v>
      </c>
      <c r="U2912" s="22" t="s">
        <v>11957</v>
      </c>
      <c r="V2912" s="18" t="str">
        <f>+Sitio_Publico[[#This Row],[idcoleccion]]&amp;"-"&amp;Sitio_Publico[[#This Row],[id]]</f>
        <v>000-2911</v>
      </c>
      <c r="W2912" s="18">
        <f>+VLOOKUP(Sitio_Publico[[#This Row],[territorio]],Estructura!$AE$4:$AH$1067,4,0)</f>
        <v>30002203</v>
      </c>
      <c r="X2912" s="18" t="str">
        <f>+VLOOKUP(Sitio_Publico[[#This Row],[tema]],Estructura!$G$4:$J$532,4,0)</f>
        <v>T-2</v>
      </c>
      <c r="Y2912" s="18" t="str">
        <f>+VLOOKUP(Sitio_Publico[[#This Row],[contenido]],Estructura!$L$4:$O$473,4,0)</f>
        <v>C-18</v>
      </c>
      <c r="Z2912" s="18" t="str">
        <f>+VLOOKUP(Sitio_Publico[[#This Row],[Filtro Integrado]],Estructura!$U$4:$W$529,3,0)</f>
        <v>FI-0</v>
      </c>
      <c r="AA2912" s="18" t="str">
        <f>+VLOOKUP(Sitio_Publico[[#This Row],[Muestra]],Estructura!$Y$4:$AB$483,4,0)</f>
        <v>M-000160</v>
      </c>
    </row>
    <row r="2913" spans="1:27" ht="40.799999999999997" x14ac:dyDescent="0.3">
      <c r="A2913" s="16">
        <f t="shared" si="45"/>
        <v>2912</v>
      </c>
      <c r="B2913" s="47" t="s">
        <v>15118</v>
      </c>
      <c r="C2913" s="13" t="s">
        <v>10447</v>
      </c>
      <c r="D2913" s="13" t="s">
        <v>10448</v>
      </c>
      <c r="E2913" s="44">
        <v>13122</v>
      </c>
      <c r="F2913" s="13" t="s">
        <v>10449</v>
      </c>
      <c r="G2913" s="23" t="s">
        <v>10473</v>
      </c>
      <c r="H2913" s="42" t="s">
        <v>458</v>
      </c>
      <c r="I2913" s="28" t="s">
        <v>318</v>
      </c>
      <c r="J2913" s="12" t="s">
        <v>393</v>
      </c>
      <c r="K2913" s="28" t="s">
        <v>10473</v>
      </c>
      <c r="L2913" s="12" t="s">
        <v>10452</v>
      </c>
      <c r="M2913" s="12" t="s">
        <v>10453</v>
      </c>
      <c r="N2913" s="12" t="s">
        <v>10454</v>
      </c>
      <c r="O2913" s="26" t="s">
        <v>14219</v>
      </c>
      <c r="P2913" s="26" t="s">
        <v>14220</v>
      </c>
      <c r="Q2913" s="25" t="s">
        <v>456</v>
      </c>
      <c r="R2913" s="26" t="s">
        <v>14221</v>
      </c>
      <c r="S2913" s="15" t="s">
        <v>14222</v>
      </c>
      <c r="T2913" s="52">
        <v>0</v>
      </c>
      <c r="U2913" s="22" t="s">
        <v>11731</v>
      </c>
      <c r="V2913" s="18" t="str">
        <f>+Sitio_Publico[[#This Row],[idcoleccion]]&amp;"-"&amp;Sitio_Publico[[#This Row],[id]]</f>
        <v>000-2912</v>
      </c>
      <c r="W2913" s="18">
        <f>+VLOOKUP(Sitio_Publico[[#This Row],[territorio]],Estructura!$AE$4:$AH$1067,4,0)</f>
        <v>30013122</v>
      </c>
      <c r="X2913" s="18" t="str">
        <f>+VLOOKUP(Sitio_Publico[[#This Row],[tema]],Estructura!$G$4:$J$532,4,0)</f>
        <v>T-2</v>
      </c>
      <c r="Y2913" s="18" t="str">
        <f>+VLOOKUP(Sitio_Publico[[#This Row],[contenido]],Estructura!$L$4:$O$473,4,0)</f>
        <v>C-18</v>
      </c>
      <c r="Z2913" s="18" t="str">
        <f>+VLOOKUP(Sitio_Publico[[#This Row],[Filtro Integrado]],Estructura!$U$4:$W$529,3,0)</f>
        <v>FI-0</v>
      </c>
      <c r="AA2913" s="18" t="str">
        <f>+VLOOKUP(Sitio_Publico[[#This Row],[Muestra]],Estructura!$Y$4:$AB$483,4,0)</f>
        <v>M-000160</v>
      </c>
    </row>
    <row r="2914" spans="1:27" ht="40.799999999999997" x14ac:dyDescent="0.3">
      <c r="A2914" s="16">
        <f t="shared" si="45"/>
        <v>2913</v>
      </c>
      <c r="B2914" s="47" t="s">
        <v>15118</v>
      </c>
      <c r="C2914" s="13" t="s">
        <v>10447</v>
      </c>
      <c r="D2914" s="13" t="s">
        <v>10448</v>
      </c>
      <c r="E2914" s="44">
        <v>6305</v>
      </c>
      <c r="F2914" s="13" t="s">
        <v>10449</v>
      </c>
      <c r="G2914" s="23" t="s">
        <v>10473</v>
      </c>
      <c r="H2914" s="42" t="s">
        <v>458</v>
      </c>
      <c r="I2914" s="28" t="s">
        <v>127</v>
      </c>
      <c r="J2914" s="12" t="s">
        <v>393</v>
      </c>
      <c r="K2914" s="28" t="s">
        <v>10473</v>
      </c>
      <c r="L2914" s="12" t="s">
        <v>10474</v>
      </c>
      <c r="M2914" s="12" t="s">
        <v>10453</v>
      </c>
      <c r="N2914" s="12" t="s">
        <v>10454</v>
      </c>
      <c r="O2914" s="26" t="s">
        <v>14223</v>
      </c>
      <c r="P2914" s="26" t="s">
        <v>14224</v>
      </c>
      <c r="Q2914" s="25" t="s">
        <v>10495</v>
      </c>
      <c r="R2914" s="26" t="s">
        <v>14225</v>
      </c>
      <c r="S2914" s="15" t="s">
        <v>14226</v>
      </c>
      <c r="T2914" s="52">
        <v>0</v>
      </c>
      <c r="U2914" s="22" t="s">
        <v>14227</v>
      </c>
      <c r="V2914" s="18" t="str">
        <f>+Sitio_Publico[[#This Row],[idcoleccion]]&amp;"-"&amp;Sitio_Publico[[#This Row],[id]]</f>
        <v>000-2913</v>
      </c>
      <c r="W2914" s="18">
        <f>+VLOOKUP(Sitio_Publico[[#This Row],[territorio]],Estructura!$AE$4:$AH$1067,4,0)</f>
        <v>30006305</v>
      </c>
      <c r="X2914" s="18" t="str">
        <f>+VLOOKUP(Sitio_Publico[[#This Row],[tema]],Estructura!$G$4:$J$532,4,0)</f>
        <v>T-2</v>
      </c>
      <c r="Y2914" s="18" t="str">
        <f>+VLOOKUP(Sitio_Publico[[#This Row],[contenido]],Estructura!$L$4:$O$473,4,0)</f>
        <v>C-18</v>
      </c>
      <c r="Z2914" s="18" t="str">
        <f>+VLOOKUP(Sitio_Publico[[#This Row],[Filtro Integrado]],Estructura!$U$4:$W$529,3,0)</f>
        <v>FI-0</v>
      </c>
      <c r="AA2914" s="18" t="str">
        <f>+VLOOKUP(Sitio_Publico[[#This Row],[Muestra]],Estructura!$Y$4:$AB$483,4,0)</f>
        <v>M-000160</v>
      </c>
    </row>
    <row r="2915" spans="1:27" ht="40.799999999999997" x14ac:dyDescent="0.3">
      <c r="A2915" s="16">
        <f t="shared" si="45"/>
        <v>2914</v>
      </c>
      <c r="B2915" s="47" t="s">
        <v>15118</v>
      </c>
      <c r="C2915" s="13" t="s">
        <v>10447</v>
      </c>
      <c r="D2915" s="13" t="s">
        <v>10448</v>
      </c>
      <c r="E2915" s="44">
        <v>5404</v>
      </c>
      <c r="F2915" s="13" t="s">
        <v>10449</v>
      </c>
      <c r="G2915" s="23" t="s">
        <v>10473</v>
      </c>
      <c r="H2915" s="42" t="s">
        <v>458</v>
      </c>
      <c r="I2915" s="28" t="s">
        <v>77</v>
      </c>
      <c r="J2915" s="12" t="s">
        <v>393</v>
      </c>
      <c r="K2915" s="28" t="s">
        <v>10473</v>
      </c>
      <c r="L2915" s="12" t="s">
        <v>10474</v>
      </c>
      <c r="M2915" s="12" t="s">
        <v>10453</v>
      </c>
      <c r="N2915" s="12" t="s">
        <v>10454</v>
      </c>
      <c r="O2915" s="26" t="s">
        <v>14228</v>
      </c>
      <c r="P2915" s="26" t="s">
        <v>14229</v>
      </c>
      <c r="Q2915" s="25" t="s">
        <v>10495</v>
      </c>
      <c r="R2915" s="26" t="s">
        <v>14230</v>
      </c>
      <c r="S2915" s="15" t="s">
        <v>14231</v>
      </c>
      <c r="T2915" s="52">
        <v>0</v>
      </c>
      <c r="U2915" s="22" t="s">
        <v>14232</v>
      </c>
      <c r="V2915" s="18" t="str">
        <f>+Sitio_Publico[[#This Row],[idcoleccion]]&amp;"-"&amp;Sitio_Publico[[#This Row],[id]]</f>
        <v>000-2914</v>
      </c>
      <c r="W2915" s="18">
        <f>+VLOOKUP(Sitio_Publico[[#This Row],[territorio]],Estructura!$AE$4:$AH$1067,4,0)</f>
        <v>30005404</v>
      </c>
      <c r="X2915" s="18" t="str">
        <f>+VLOOKUP(Sitio_Publico[[#This Row],[tema]],Estructura!$G$4:$J$532,4,0)</f>
        <v>T-2</v>
      </c>
      <c r="Y2915" s="18" t="str">
        <f>+VLOOKUP(Sitio_Publico[[#This Row],[contenido]],Estructura!$L$4:$O$473,4,0)</f>
        <v>C-18</v>
      </c>
      <c r="Z2915" s="18" t="str">
        <f>+VLOOKUP(Sitio_Publico[[#This Row],[Filtro Integrado]],Estructura!$U$4:$W$529,3,0)</f>
        <v>FI-0</v>
      </c>
      <c r="AA2915" s="18" t="str">
        <f>+VLOOKUP(Sitio_Publico[[#This Row],[Muestra]],Estructura!$Y$4:$AB$483,4,0)</f>
        <v>M-000160</v>
      </c>
    </row>
    <row r="2916" spans="1:27" ht="51" x14ac:dyDescent="0.3">
      <c r="A2916" s="16">
        <f t="shared" si="45"/>
        <v>2915</v>
      </c>
      <c r="B2916" s="47" t="s">
        <v>15118</v>
      </c>
      <c r="C2916" s="13" t="s">
        <v>10447</v>
      </c>
      <c r="D2916" s="13" t="s">
        <v>10448</v>
      </c>
      <c r="E2916" s="44">
        <v>2203</v>
      </c>
      <c r="F2916" s="13" t="s">
        <v>10449</v>
      </c>
      <c r="G2916" s="23" t="s">
        <v>10459</v>
      </c>
      <c r="H2916" s="42" t="s">
        <v>458</v>
      </c>
      <c r="I2916" s="28" t="s">
        <v>38</v>
      </c>
      <c r="J2916" s="12" t="s">
        <v>393</v>
      </c>
      <c r="K2916" s="28" t="s">
        <v>10459</v>
      </c>
      <c r="L2916" s="12" t="s">
        <v>10452</v>
      </c>
      <c r="M2916" s="12" t="s">
        <v>10453</v>
      </c>
      <c r="N2916" s="12" t="s">
        <v>10454</v>
      </c>
      <c r="O2916" s="26" t="s">
        <v>14233</v>
      </c>
      <c r="P2916" s="26" t="s">
        <v>14234</v>
      </c>
      <c r="Q2916" s="25" t="s">
        <v>456</v>
      </c>
      <c r="R2916" s="26" t="s">
        <v>14235</v>
      </c>
      <c r="S2916" s="15" t="s">
        <v>14236</v>
      </c>
      <c r="T2916" s="52">
        <v>0</v>
      </c>
      <c r="U2916" s="22" t="s">
        <v>11957</v>
      </c>
      <c r="V2916" s="18" t="str">
        <f>+Sitio_Publico[[#This Row],[idcoleccion]]&amp;"-"&amp;Sitio_Publico[[#This Row],[id]]</f>
        <v>000-2915</v>
      </c>
      <c r="W2916" s="18">
        <f>+VLOOKUP(Sitio_Publico[[#This Row],[territorio]],Estructura!$AE$4:$AH$1067,4,0)</f>
        <v>30002203</v>
      </c>
      <c r="X2916" s="18" t="str">
        <f>+VLOOKUP(Sitio_Publico[[#This Row],[tema]],Estructura!$G$4:$J$532,4,0)</f>
        <v>T-2</v>
      </c>
      <c r="Y2916" s="18" t="str">
        <f>+VLOOKUP(Sitio_Publico[[#This Row],[contenido]],Estructura!$L$4:$O$473,4,0)</f>
        <v>C-16</v>
      </c>
      <c r="Z2916" s="18" t="str">
        <f>+VLOOKUP(Sitio_Publico[[#This Row],[Filtro Integrado]],Estructura!$U$4:$W$529,3,0)</f>
        <v>FI-0</v>
      </c>
      <c r="AA2916" s="18" t="str">
        <f>+VLOOKUP(Sitio_Publico[[#This Row],[Muestra]],Estructura!$Y$4:$AB$483,4,0)</f>
        <v>M-000159</v>
      </c>
    </row>
    <row r="2917" spans="1:27" ht="51" x14ac:dyDescent="0.3">
      <c r="A2917" s="16">
        <f t="shared" si="45"/>
        <v>2916</v>
      </c>
      <c r="B2917" s="47" t="s">
        <v>15118</v>
      </c>
      <c r="C2917" s="13" t="s">
        <v>10447</v>
      </c>
      <c r="D2917" s="13" t="s">
        <v>10448</v>
      </c>
      <c r="E2917" s="44">
        <v>4103</v>
      </c>
      <c r="F2917" s="13" t="s">
        <v>10449</v>
      </c>
      <c r="G2917" s="23" t="s">
        <v>10466</v>
      </c>
      <c r="H2917" s="42" t="s">
        <v>458</v>
      </c>
      <c r="I2917" s="28" t="s">
        <v>51</v>
      </c>
      <c r="J2917" s="12" t="s">
        <v>393</v>
      </c>
      <c r="K2917" s="28" t="s">
        <v>10492</v>
      </c>
      <c r="L2917" s="12" t="s">
        <v>10452</v>
      </c>
      <c r="M2917" s="12" t="s">
        <v>587</v>
      </c>
      <c r="N2917" s="12" t="s">
        <v>10454</v>
      </c>
      <c r="O2917" s="26" t="s">
        <v>14237</v>
      </c>
      <c r="P2917" s="26" t="s">
        <v>14238</v>
      </c>
      <c r="Q2917" s="25" t="s">
        <v>10495</v>
      </c>
      <c r="R2917" s="26" t="s">
        <v>14239</v>
      </c>
      <c r="S2917" s="15" t="s">
        <v>14240</v>
      </c>
      <c r="T2917" s="52">
        <v>0</v>
      </c>
      <c r="U2917" s="22" t="s">
        <v>1885</v>
      </c>
      <c r="V2917" s="18" t="str">
        <f>+Sitio_Publico[[#This Row],[idcoleccion]]&amp;"-"&amp;Sitio_Publico[[#This Row],[id]]</f>
        <v>000-2916</v>
      </c>
      <c r="W2917" s="18">
        <f>+VLOOKUP(Sitio_Publico[[#This Row],[territorio]],Estructura!$AE$4:$AH$1067,4,0)</f>
        <v>30004103</v>
      </c>
      <c r="X2917" s="18" t="str">
        <f>+VLOOKUP(Sitio_Publico[[#This Row],[tema]],Estructura!$G$4:$J$532,4,0)</f>
        <v>T-2</v>
      </c>
      <c r="Y2917" s="18" t="str">
        <f>+VLOOKUP(Sitio_Publico[[#This Row],[contenido]],Estructura!$L$4:$O$473,4,0)</f>
        <v>C-17</v>
      </c>
      <c r="Z2917" s="18" t="str">
        <f>+VLOOKUP(Sitio_Publico[[#This Row],[Filtro Integrado]],Estructura!$U$4:$W$529,3,0)</f>
        <v>FI-0</v>
      </c>
      <c r="AA2917" s="18" t="str">
        <f>+VLOOKUP(Sitio_Publico[[#This Row],[Muestra]],Estructura!$Y$4:$AB$483,4,0)</f>
        <v>M-000162</v>
      </c>
    </row>
    <row r="2918" spans="1:27" ht="40.799999999999997" x14ac:dyDescent="0.3">
      <c r="A2918" s="16">
        <f t="shared" si="45"/>
        <v>2917</v>
      </c>
      <c r="B2918" s="47" t="s">
        <v>15118</v>
      </c>
      <c r="C2918" s="13" t="s">
        <v>10447</v>
      </c>
      <c r="D2918" s="13" t="s">
        <v>10448</v>
      </c>
      <c r="E2918" s="44">
        <v>16304</v>
      </c>
      <c r="F2918" s="13" t="s">
        <v>10449</v>
      </c>
      <c r="G2918" s="23" t="s">
        <v>10473</v>
      </c>
      <c r="H2918" s="42" t="s">
        <v>458</v>
      </c>
      <c r="I2918" s="28" t="s">
        <v>211</v>
      </c>
      <c r="J2918" s="12" t="s">
        <v>393</v>
      </c>
      <c r="K2918" s="28" t="s">
        <v>10473</v>
      </c>
      <c r="L2918" s="12" t="s">
        <v>10474</v>
      </c>
      <c r="M2918" s="12" t="s">
        <v>10453</v>
      </c>
      <c r="N2918" s="12" t="s">
        <v>10454</v>
      </c>
      <c r="O2918" s="26" t="s">
        <v>14241</v>
      </c>
      <c r="P2918" s="26" t="s">
        <v>14242</v>
      </c>
      <c r="Q2918" s="25" t="s">
        <v>10495</v>
      </c>
      <c r="R2918" s="26" t="s">
        <v>14243</v>
      </c>
      <c r="S2918" s="15" t="s">
        <v>14244</v>
      </c>
      <c r="T2918" s="52">
        <v>0</v>
      </c>
      <c r="U2918" s="22" t="s">
        <v>2352</v>
      </c>
      <c r="V2918" s="18" t="str">
        <f>+Sitio_Publico[[#This Row],[idcoleccion]]&amp;"-"&amp;Sitio_Publico[[#This Row],[id]]</f>
        <v>000-2917</v>
      </c>
      <c r="W2918" s="18">
        <f>+VLOOKUP(Sitio_Publico[[#This Row],[territorio]],Estructura!$AE$4:$AH$1067,4,0)</f>
        <v>30016304</v>
      </c>
      <c r="X2918" s="18" t="str">
        <f>+VLOOKUP(Sitio_Publico[[#This Row],[tema]],Estructura!$G$4:$J$532,4,0)</f>
        <v>T-2</v>
      </c>
      <c r="Y2918" s="18" t="str">
        <f>+VLOOKUP(Sitio_Publico[[#This Row],[contenido]],Estructura!$L$4:$O$473,4,0)</f>
        <v>C-18</v>
      </c>
      <c r="Z2918" s="18" t="str">
        <f>+VLOOKUP(Sitio_Publico[[#This Row],[Filtro Integrado]],Estructura!$U$4:$W$529,3,0)</f>
        <v>FI-0</v>
      </c>
      <c r="AA2918" s="18" t="str">
        <f>+VLOOKUP(Sitio_Publico[[#This Row],[Muestra]],Estructura!$Y$4:$AB$483,4,0)</f>
        <v>M-000160</v>
      </c>
    </row>
    <row r="2919" spans="1:27" ht="40.799999999999997" x14ac:dyDescent="0.3">
      <c r="A2919" s="16">
        <f t="shared" si="45"/>
        <v>2918</v>
      </c>
      <c r="B2919" s="47" t="s">
        <v>15118</v>
      </c>
      <c r="C2919" s="13" t="s">
        <v>10447</v>
      </c>
      <c r="D2919" s="13" t="s">
        <v>10448</v>
      </c>
      <c r="E2919" s="44">
        <v>12104</v>
      </c>
      <c r="F2919" s="13" t="s">
        <v>10449</v>
      </c>
      <c r="G2919" s="23" t="s">
        <v>10473</v>
      </c>
      <c r="H2919" s="42" t="s">
        <v>458</v>
      </c>
      <c r="I2919" s="28" t="s">
        <v>290</v>
      </c>
      <c r="J2919" s="12" t="s">
        <v>393</v>
      </c>
      <c r="K2919" s="28" t="s">
        <v>10473</v>
      </c>
      <c r="L2919" s="12" t="s">
        <v>10474</v>
      </c>
      <c r="M2919" s="12" t="s">
        <v>10453</v>
      </c>
      <c r="N2919" s="12" t="s">
        <v>10454</v>
      </c>
      <c r="O2919" s="26" t="s">
        <v>14245</v>
      </c>
      <c r="P2919" s="26" t="s">
        <v>14246</v>
      </c>
      <c r="Q2919" s="25" t="s">
        <v>10495</v>
      </c>
      <c r="R2919" s="26" t="s">
        <v>14247</v>
      </c>
      <c r="S2919" s="15" t="s">
        <v>14248</v>
      </c>
      <c r="T2919" s="52">
        <v>0</v>
      </c>
      <c r="U2919" s="22" t="s">
        <v>14249</v>
      </c>
      <c r="V2919" s="18" t="str">
        <f>+Sitio_Publico[[#This Row],[idcoleccion]]&amp;"-"&amp;Sitio_Publico[[#This Row],[id]]</f>
        <v>000-2918</v>
      </c>
      <c r="W2919" s="18">
        <f>+VLOOKUP(Sitio_Publico[[#This Row],[territorio]],Estructura!$AE$4:$AH$1067,4,0)</f>
        <v>30012104</v>
      </c>
      <c r="X2919" s="18" t="str">
        <f>+VLOOKUP(Sitio_Publico[[#This Row],[tema]],Estructura!$G$4:$J$532,4,0)</f>
        <v>T-2</v>
      </c>
      <c r="Y2919" s="18" t="str">
        <f>+VLOOKUP(Sitio_Publico[[#This Row],[contenido]],Estructura!$L$4:$O$473,4,0)</f>
        <v>C-18</v>
      </c>
      <c r="Z2919" s="18" t="str">
        <f>+VLOOKUP(Sitio_Publico[[#This Row],[Filtro Integrado]],Estructura!$U$4:$W$529,3,0)</f>
        <v>FI-0</v>
      </c>
      <c r="AA2919" s="18" t="str">
        <f>+VLOOKUP(Sitio_Publico[[#This Row],[Muestra]],Estructura!$Y$4:$AB$483,4,0)</f>
        <v>M-000160</v>
      </c>
    </row>
    <row r="2920" spans="1:27" ht="51" x14ac:dyDescent="0.3">
      <c r="A2920" s="16">
        <f t="shared" si="45"/>
        <v>2919</v>
      </c>
      <c r="B2920" s="47" t="s">
        <v>15118</v>
      </c>
      <c r="C2920" s="13" t="s">
        <v>10447</v>
      </c>
      <c r="D2920" s="13" t="s">
        <v>10448</v>
      </c>
      <c r="E2920" s="44">
        <v>8204</v>
      </c>
      <c r="F2920" s="13" t="s">
        <v>10449</v>
      </c>
      <c r="G2920" s="23" t="s">
        <v>10459</v>
      </c>
      <c r="H2920" s="42" t="s">
        <v>458</v>
      </c>
      <c r="I2920" s="28" t="s">
        <v>177</v>
      </c>
      <c r="J2920" s="12" t="s">
        <v>393</v>
      </c>
      <c r="K2920" s="28" t="s">
        <v>10459</v>
      </c>
      <c r="L2920" s="12" t="s">
        <v>10452</v>
      </c>
      <c r="M2920" s="12" t="s">
        <v>10453</v>
      </c>
      <c r="N2920" s="12" t="s">
        <v>10454</v>
      </c>
      <c r="O2920" s="26" t="s">
        <v>14250</v>
      </c>
      <c r="P2920" s="26" t="s">
        <v>14251</v>
      </c>
      <c r="Q2920" s="25" t="s">
        <v>456</v>
      </c>
      <c r="R2920" s="26" t="s">
        <v>14252</v>
      </c>
      <c r="S2920" s="15" t="s">
        <v>14253</v>
      </c>
      <c r="T2920" s="52">
        <v>0</v>
      </c>
      <c r="U2920" s="22" t="s">
        <v>11186</v>
      </c>
      <c r="V2920" s="18" t="str">
        <f>+Sitio_Publico[[#This Row],[idcoleccion]]&amp;"-"&amp;Sitio_Publico[[#This Row],[id]]</f>
        <v>000-2919</v>
      </c>
      <c r="W2920" s="18">
        <f>+VLOOKUP(Sitio_Publico[[#This Row],[territorio]],Estructura!$AE$4:$AH$1067,4,0)</f>
        <v>30008204</v>
      </c>
      <c r="X2920" s="18" t="str">
        <f>+VLOOKUP(Sitio_Publico[[#This Row],[tema]],Estructura!$G$4:$J$532,4,0)</f>
        <v>T-2</v>
      </c>
      <c r="Y2920" s="18" t="str">
        <f>+VLOOKUP(Sitio_Publico[[#This Row],[contenido]],Estructura!$L$4:$O$473,4,0)</f>
        <v>C-16</v>
      </c>
      <c r="Z2920" s="18" t="str">
        <f>+VLOOKUP(Sitio_Publico[[#This Row],[Filtro Integrado]],Estructura!$U$4:$W$529,3,0)</f>
        <v>FI-0</v>
      </c>
      <c r="AA2920" s="18" t="str">
        <f>+VLOOKUP(Sitio_Publico[[#This Row],[Muestra]],Estructura!$Y$4:$AB$483,4,0)</f>
        <v>M-000159</v>
      </c>
    </row>
    <row r="2921" spans="1:27" ht="51" x14ac:dyDescent="0.3">
      <c r="A2921" s="16">
        <f t="shared" si="45"/>
        <v>2920</v>
      </c>
      <c r="B2921" s="47" t="s">
        <v>15118</v>
      </c>
      <c r="C2921" s="13" t="s">
        <v>10447</v>
      </c>
      <c r="D2921" s="13" t="s">
        <v>10448</v>
      </c>
      <c r="E2921" s="44">
        <v>8308</v>
      </c>
      <c r="F2921" s="13" t="s">
        <v>10449</v>
      </c>
      <c r="G2921" s="23" t="s">
        <v>10450</v>
      </c>
      <c r="H2921" s="42" t="s">
        <v>458</v>
      </c>
      <c r="I2921" s="28" t="s">
        <v>188</v>
      </c>
      <c r="J2921" s="12" t="s">
        <v>393</v>
      </c>
      <c r="K2921" s="28" t="s">
        <v>10451</v>
      </c>
      <c r="L2921" s="12" t="s">
        <v>10452</v>
      </c>
      <c r="M2921" s="12" t="s">
        <v>10453</v>
      </c>
      <c r="N2921" s="12" t="s">
        <v>10454</v>
      </c>
      <c r="O2921" s="26" t="s">
        <v>14254</v>
      </c>
      <c r="P2921" s="26" t="s">
        <v>14255</v>
      </c>
      <c r="Q2921" s="25" t="s">
        <v>456</v>
      </c>
      <c r="R2921" s="26" t="s">
        <v>14256</v>
      </c>
      <c r="S2921" s="15" t="s">
        <v>14257</v>
      </c>
      <c r="T2921" s="52">
        <v>0</v>
      </c>
      <c r="U2921" s="22" t="s">
        <v>12019</v>
      </c>
      <c r="V2921" s="18" t="str">
        <f>+Sitio_Publico[[#This Row],[idcoleccion]]&amp;"-"&amp;Sitio_Publico[[#This Row],[id]]</f>
        <v>000-2920</v>
      </c>
      <c r="W2921" s="18">
        <f>+VLOOKUP(Sitio_Publico[[#This Row],[territorio]],Estructura!$AE$4:$AH$1067,4,0)</f>
        <v>30008308</v>
      </c>
      <c r="X2921" s="18" t="str">
        <f>+VLOOKUP(Sitio_Publico[[#This Row],[tema]],Estructura!$G$4:$J$532,4,0)</f>
        <v>T-2</v>
      </c>
      <c r="Y2921" s="18" t="str">
        <f>+VLOOKUP(Sitio_Publico[[#This Row],[contenido]],Estructura!$L$4:$O$473,4,0)</f>
        <v>C-15</v>
      </c>
      <c r="Z2921" s="18" t="str">
        <f>+VLOOKUP(Sitio_Publico[[#This Row],[Filtro Integrado]],Estructura!$U$4:$W$529,3,0)</f>
        <v>FI-0</v>
      </c>
      <c r="AA2921" s="18" t="str">
        <f>+VLOOKUP(Sitio_Publico[[#This Row],[Muestra]],Estructura!$Y$4:$AB$483,4,0)</f>
        <v>M-000158</v>
      </c>
    </row>
    <row r="2922" spans="1:27" ht="51" x14ac:dyDescent="0.3">
      <c r="A2922" s="16">
        <f t="shared" si="45"/>
        <v>2921</v>
      </c>
      <c r="B2922" s="47" t="s">
        <v>15118</v>
      </c>
      <c r="C2922" s="13" t="s">
        <v>10447</v>
      </c>
      <c r="D2922" s="13" t="s">
        <v>10448</v>
      </c>
      <c r="E2922" s="44">
        <v>5802</v>
      </c>
      <c r="F2922" s="13" t="s">
        <v>10449</v>
      </c>
      <c r="G2922" s="23" t="s">
        <v>10466</v>
      </c>
      <c r="H2922" s="42" t="s">
        <v>458</v>
      </c>
      <c r="I2922" s="28" t="s">
        <v>97</v>
      </c>
      <c r="J2922" s="12" t="s">
        <v>393</v>
      </c>
      <c r="K2922" s="28" t="s">
        <v>10492</v>
      </c>
      <c r="L2922" s="12" t="s">
        <v>10452</v>
      </c>
      <c r="M2922" s="12" t="s">
        <v>587</v>
      </c>
      <c r="N2922" s="12" t="s">
        <v>10454</v>
      </c>
      <c r="O2922" s="26" t="s">
        <v>14258</v>
      </c>
      <c r="P2922" s="26" t="s">
        <v>14259</v>
      </c>
      <c r="Q2922" s="25" t="s">
        <v>10495</v>
      </c>
      <c r="R2922" s="26" t="s">
        <v>14260</v>
      </c>
      <c r="S2922" s="15" t="s">
        <v>14261</v>
      </c>
      <c r="T2922" s="52">
        <v>0</v>
      </c>
      <c r="U2922" s="22" t="s">
        <v>11261</v>
      </c>
      <c r="V2922" s="18" t="str">
        <f>+Sitio_Publico[[#This Row],[idcoleccion]]&amp;"-"&amp;Sitio_Publico[[#This Row],[id]]</f>
        <v>000-2921</v>
      </c>
      <c r="W2922" s="18">
        <f>+VLOOKUP(Sitio_Publico[[#This Row],[territorio]],Estructura!$AE$4:$AH$1067,4,0)</f>
        <v>30005802</v>
      </c>
      <c r="X2922" s="18" t="str">
        <f>+VLOOKUP(Sitio_Publico[[#This Row],[tema]],Estructura!$G$4:$J$532,4,0)</f>
        <v>T-2</v>
      </c>
      <c r="Y2922" s="18" t="str">
        <f>+VLOOKUP(Sitio_Publico[[#This Row],[contenido]],Estructura!$L$4:$O$473,4,0)</f>
        <v>C-17</v>
      </c>
      <c r="Z2922" s="18" t="str">
        <f>+VLOOKUP(Sitio_Publico[[#This Row],[Filtro Integrado]],Estructura!$U$4:$W$529,3,0)</f>
        <v>FI-0</v>
      </c>
      <c r="AA2922" s="18" t="str">
        <f>+VLOOKUP(Sitio_Publico[[#This Row],[Muestra]],Estructura!$Y$4:$AB$483,4,0)</f>
        <v>M-000162</v>
      </c>
    </row>
    <row r="2923" spans="1:27" ht="40.799999999999997" x14ac:dyDescent="0.3">
      <c r="A2923" s="16">
        <f t="shared" si="45"/>
        <v>2922</v>
      </c>
      <c r="B2923" s="47" t="s">
        <v>15118</v>
      </c>
      <c r="C2923" s="13" t="s">
        <v>10447</v>
      </c>
      <c r="D2923" s="13" t="s">
        <v>10448</v>
      </c>
      <c r="E2923" s="44">
        <v>5201</v>
      </c>
      <c r="F2923" s="13" t="s">
        <v>10449</v>
      </c>
      <c r="G2923" s="23" t="s">
        <v>10473</v>
      </c>
      <c r="H2923" s="42" t="s">
        <v>458</v>
      </c>
      <c r="I2923" s="28" t="s">
        <v>69</v>
      </c>
      <c r="J2923" s="12" t="s">
        <v>393</v>
      </c>
      <c r="K2923" s="28" t="s">
        <v>10473</v>
      </c>
      <c r="L2923" s="12" t="s">
        <v>10452</v>
      </c>
      <c r="M2923" s="12" t="s">
        <v>10453</v>
      </c>
      <c r="N2923" s="12" t="s">
        <v>10454</v>
      </c>
      <c r="O2923" s="26" t="s">
        <v>14262</v>
      </c>
      <c r="P2923" s="26" t="s">
        <v>14263</v>
      </c>
      <c r="Q2923" s="25" t="s">
        <v>456</v>
      </c>
      <c r="R2923" s="26" t="s">
        <v>14264</v>
      </c>
      <c r="S2923" s="15" t="s">
        <v>14265</v>
      </c>
      <c r="T2923" s="52">
        <v>0</v>
      </c>
      <c r="U2923" s="22" t="s">
        <v>10607</v>
      </c>
      <c r="V2923" s="18" t="str">
        <f>+Sitio_Publico[[#This Row],[idcoleccion]]&amp;"-"&amp;Sitio_Publico[[#This Row],[id]]</f>
        <v>000-2922</v>
      </c>
      <c r="W2923" s="18">
        <f>+VLOOKUP(Sitio_Publico[[#This Row],[territorio]],Estructura!$AE$4:$AH$1067,4,0)</f>
        <v>30005201</v>
      </c>
      <c r="X2923" s="18" t="str">
        <f>+VLOOKUP(Sitio_Publico[[#This Row],[tema]],Estructura!$G$4:$J$532,4,0)</f>
        <v>T-2</v>
      </c>
      <c r="Y2923" s="18" t="str">
        <f>+VLOOKUP(Sitio_Publico[[#This Row],[contenido]],Estructura!$L$4:$O$473,4,0)</f>
        <v>C-18</v>
      </c>
      <c r="Z2923" s="18" t="str">
        <f>+VLOOKUP(Sitio_Publico[[#This Row],[Filtro Integrado]],Estructura!$U$4:$W$529,3,0)</f>
        <v>FI-0</v>
      </c>
      <c r="AA2923" s="18" t="str">
        <f>+VLOOKUP(Sitio_Publico[[#This Row],[Muestra]],Estructura!$Y$4:$AB$483,4,0)</f>
        <v>M-000160</v>
      </c>
    </row>
    <row r="2924" spans="1:27" ht="51" x14ac:dyDescent="0.3">
      <c r="A2924" s="16">
        <f t="shared" si="45"/>
        <v>2923</v>
      </c>
      <c r="B2924" s="47" t="s">
        <v>15118</v>
      </c>
      <c r="C2924" s="13" t="s">
        <v>10447</v>
      </c>
      <c r="D2924" s="13" t="s">
        <v>10448</v>
      </c>
      <c r="E2924" s="44">
        <v>13202</v>
      </c>
      <c r="F2924" s="13" t="s">
        <v>10449</v>
      </c>
      <c r="G2924" s="23" t="s">
        <v>10450</v>
      </c>
      <c r="H2924" s="42" t="s">
        <v>458</v>
      </c>
      <c r="I2924" s="28" t="s">
        <v>329</v>
      </c>
      <c r="J2924" s="12" t="s">
        <v>393</v>
      </c>
      <c r="K2924" s="28" t="s">
        <v>10451</v>
      </c>
      <c r="L2924" s="12" t="s">
        <v>10452</v>
      </c>
      <c r="M2924" s="12" t="s">
        <v>10453</v>
      </c>
      <c r="N2924" s="12" t="s">
        <v>10454</v>
      </c>
      <c r="O2924" s="26" t="s">
        <v>14266</v>
      </c>
      <c r="P2924" s="26" t="s">
        <v>14267</v>
      </c>
      <c r="Q2924" s="25" t="s">
        <v>456</v>
      </c>
      <c r="R2924" s="26" t="s">
        <v>14268</v>
      </c>
      <c r="S2924" s="15" t="s">
        <v>14269</v>
      </c>
      <c r="T2924" s="52">
        <v>0</v>
      </c>
      <c r="U2924" s="22" t="s">
        <v>12120</v>
      </c>
      <c r="V2924" s="18" t="str">
        <f>+Sitio_Publico[[#This Row],[idcoleccion]]&amp;"-"&amp;Sitio_Publico[[#This Row],[id]]</f>
        <v>000-2923</v>
      </c>
      <c r="W2924" s="18">
        <f>+VLOOKUP(Sitio_Publico[[#This Row],[territorio]],Estructura!$AE$4:$AH$1067,4,0)</f>
        <v>30013202</v>
      </c>
      <c r="X2924" s="18" t="str">
        <f>+VLOOKUP(Sitio_Publico[[#This Row],[tema]],Estructura!$G$4:$J$532,4,0)</f>
        <v>T-2</v>
      </c>
      <c r="Y2924" s="18" t="str">
        <f>+VLOOKUP(Sitio_Publico[[#This Row],[contenido]],Estructura!$L$4:$O$473,4,0)</f>
        <v>C-15</v>
      </c>
      <c r="Z2924" s="18" t="str">
        <f>+VLOOKUP(Sitio_Publico[[#This Row],[Filtro Integrado]],Estructura!$U$4:$W$529,3,0)</f>
        <v>FI-0</v>
      </c>
      <c r="AA2924" s="18" t="str">
        <f>+VLOOKUP(Sitio_Publico[[#This Row],[Muestra]],Estructura!$Y$4:$AB$483,4,0)</f>
        <v>M-000158</v>
      </c>
    </row>
    <row r="2925" spans="1:27" ht="51" x14ac:dyDescent="0.3">
      <c r="A2925" s="16">
        <f t="shared" si="45"/>
        <v>2924</v>
      </c>
      <c r="B2925" s="47" t="s">
        <v>15118</v>
      </c>
      <c r="C2925" s="13" t="s">
        <v>10447</v>
      </c>
      <c r="D2925" s="13" t="s">
        <v>10448</v>
      </c>
      <c r="E2925" s="44">
        <v>15202</v>
      </c>
      <c r="F2925" s="13" t="s">
        <v>10449</v>
      </c>
      <c r="G2925" s="23" t="s">
        <v>10466</v>
      </c>
      <c r="H2925" s="42" t="s">
        <v>458</v>
      </c>
      <c r="I2925" s="28" t="s">
        <v>362</v>
      </c>
      <c r="J2925" s="12" t="s">
        <v>393</v>
      </c>
      <c r="K2925" s="28" t="s">
        <v>10524</v>
      </c>
      <c r="L2925" s="12" t="s">
        <v>10452</v>
      </c>
      <c r="M2925" s="12" t="s">
        <v>10453</v>
      </c>
      <c r="N2925" s="12" t="s">
        <v>10454</v>
      </c>
      <c r="O2925" s="26" t="s">
        <v>14270</v>
      </c>
      <c r="P2925" s="26" t="s">
        <v>14271</v>
      </c>
      <c r="Q2925" s="25" t="s">
        <v>456</v>
      </c>
      <c r="R2925" s="26" t="s">
        <v>14272</v>
      </c>
      <c r="S2925" s="15" t="s">
        <v>14273</v>
      </c>
      <c r="T2925" s="52">
        <v>0</v>
      </c>
      <c r="U2925" s="22" t="s">
        <v>12360</v>
      </c>
      <c r="V2925" s="18" t="str">
        <f>+Sitio_Publico[[#This Row],[idcoleccion]]&amp;"-"&amp;Sitio_Publico[[#This Row],[id]]</f>
        <v>000-2924</v>
      </c>
      <c r="W2925" s="18">
        <f>+VLOOKUP(Sitio_Publico[[#This Row],[territorio]],Estructura!$AE$4:$AH$1067,4,0)</f>
        <v>30015202</v>
      </c>
      <c r="X2925" s="18" t="str">
        <f>+VLOOKUP(Sitio_Publico[[#This Row],[tema]],Estructura!$G$4:$J$532,4,0)</f>
        <v>T-2</v>
      </c>
      <c r="Y2925" s="18" t="str">
        <f>+VLOOKUP(Sitio_Publico[[#This Row],[contenido]],Estructura!$L$4:$O$473,4,0)</f>
        <v>C-17</v>
      </c>
      <c r="Z2925" s="18" t="str">
        <f>+VLOOKUP(Sitio_Publico[[#This Row],[Filtro Integrado]],Estructura!$U$4:$W$529,3,0)</f>
        <v>FI-0</v>
      </c>
      <c r="AA2925" s="18" t="str">
        <f>+VLOOKUP(Sitio_Publico[[#This Row],[Muestra]],Estructura!$Y$4:$AB$483,4,0)</f>
        <v>M-00048</v>
      </c>
    </row>
    <row r="2926" spans="1:27" ht="40.799999999999997" x14ac:dyDescent="0.3">
      <c r="A2926" s="16">
        <f t="shared" si="45"/>
        <v>2925</v>
      </c>
      <c r="B2926" s="47" t="s">
        <v>15118</v>
      </c>
      <c r="C2926" s="13" t="s">
        <v>10447</v>
      </c>
      <c r="D2926" s="13" t="s">
        <v>10448</v>
      </c>
      <c r="E2926" s="44">
        <v>6303</v>
      </c>
      <c r="F2926" s="13" t="s">
        <v>10449</v>
      </c>
      <c r="G2926" s="23" t="s">
        <v>10473</v>
      </c>
      <c r="H2926" s="42" t="s">
        <v>458</v>
      </c>
      <c r="I2926" s="28" t="s">
        <v>125</v>
      </c>
      <c r="J2926" s="12" t="s">
        <v>393</v>
      </c>
      <c r="K2926" s="28" t="s">
        <v>10473</v>
      </c>
      <c r="L2926" s="12" t="s">
        <v>10452</v>
      </c>
      <c r="M2926" s="12" t="s">
        <v>10453</v>
      </c>
      <c r="N2926" s="12" t="s">
        <v>10454</v>
      </c>
      <c r="O2926" s="26" t="s">
        <v>14274</v>
      </c>
      <c r="P2926" s="26" t="s">
        <v>14275</v>
      </c>
      <c r="Q2926" s="25" t="s">
        <v>456</v>
      </c>
      <c r="R2926" s="26" t="s">
        <v>14276</v>
      </c>
      <c r="S2926" s="15" t="s">
        <v>14277</v>
      </c>
      <c r="T2926" s="52">
        <v>0</v>
      </c>
      <c r="U2926" s="22" t="s">
        <v>14278</v>
      </c>
      <c r="V2926" s="18" t="str">
        <f>+Sitio_Publico[[#This Row],[idcoleccion]]&amp;"-"&amp;Sitio_Publico[[#This Row],[id]]</f>
        <v>000-2925</v>
      </c>
      <c r="W2926" s="18">
        <f>+VLOOKUP(Sitio_Publico[[#This Row],[territorio]],Estructura!$AE$4:$AH$1067,4,0)</f>
        <v>30006303</v>
      </c>
      <c r="X2926" s="18" t="str">
        <f>+VLOOKUP(Sitio_Publico[[#This Row],[tema]],Estructura!$G$4:$J$532,4,0)</f>
        <v>T-2</v>
      </c>
      <c r="Y2926" s="18" t="str">
        <f>+VLOOKUP(Sitio_Publico[[#This Row],[contenido]],Estructura!$L$4:$O$473,4,0)</f>
        <v>C-18</v>
      </c>
      <c r="Z2926" s="18" t="str">
        <f>+VLOOKUP(Sitio_Publico[[#This Row],[Filtro Integrado]],Estructura!$U$4:$W$529,3,0)</f>
        <v>FI-0</v>
      </c>
      <c r="AA2926" s="18" t="str">
        <f>+VLOOKUP(Sitio_Publico[[#This Row],[Muestra]],Estructura!$Y$4:$AB$483,4,0)</f>
        <v>M-000160</v>
      </c>
    </row>
    <row r="2927" spans="1:27" ht="40.799999999999997" x14ac:dyDescent="0.3">
      <c r="A2927" s="16">
        <f t="shared" si="45"/>
        <v>2926</v>
      </c>
      <c r="B2927" s="47" t="s">
        <v>15118</v>
      </c>
      <c r="C2927" s="13" t="s">
        <v>10447</v>
      </c>
      <c r="D2927" s="13" t="s">
        <v>10448</v>
      </c>
      <c r="E2927" s="44">
        <v>13602</v>
      </c>
      <c r="F2927" s="13" t="s">
        <v>10449</v>
      </c>
      <c r="G2927" s="23" t="s">
        <v>10473</v>
      </c>
      <c r="H2927" s="42" t="s">
        <v>458</v>
      </c>
      <c r="I2927" s="28" t="s">
        <v>344</v>
      </c>
      <c r="J2927" s="12" t="s">
        <v>393</v>
      </c>
      <c r="K2927" s="28" t="s">
        <v>10473</v>
      </c>
      <c r="L2927" s="12" t="s">
        <v>10452</v>
      </c>
      <c r="M2927" s="12" t="s">
        <v>10453</v>
      </c>
      <c r="N2927" s="12" t="s">
        <v>10454</v>
      </c>
      <c r="O2927" s="26" t="s">
        <v>14279</v>
      </c>
      <c r="P2927" s="26" t="s">
        <v>14280</v>
      </c>
      <c r="Q2927" s="25" t="s">
        <v>456</v>
      </c>
      <c r="R2927" s="26" t="s">
        <v>14281</v>
      </c>
      <c r="S2927" s="15" t="s">
        <v>14282</v>
      </c>
      <c r="T2927" s="52">
        <v>0</v>
      </c>
      <c r="U2927" s="22" t="s">
        <v>14283</v>
      </c>
      <c r="V2927" s="18" t="str">
        <f>+Sitio_Publico[[#This Row],[idcoleccion]]&amp;"-"&amp;Sitio_Publico[[#This Row],[id]]</f>
        <v>000-2926</v>
      </c>
      <c r="W2927" s="18">
        <f>+VLOOKUP(Sitio_Publico[[#This Row],[territorio]],Estructura!$AE$4:$AH$1067,4,0)</f>
        <v>30013602</v>
      </c>
      <c r="X2927" s="18" t="str">
        <f>+VLOOKUP(Sitio_Publico[[#This Row],[tema]],Estructura!$G$4:$J$532,4,0)</f>
        <v>T-2</v>
      </c>
      <c r="Y2927" s="18" t="str">
        <f>+VLOOKUP(Sitio_Publico[[#This Row],[contenido]],Estructura!$L$4:$O$473,4,0)</f>
        <v>C-18</v>
      </c>
      <c r="Z2927" s="18" t="str">
        <f>+VLOOKUP(Sitio_Publico[[#This Row],[Filtro Integrado]],Estructura!$U$4:$W$529,3,0)</f>
        <v>FI-0</v>
      </c>
      <c r="AA2927" s="18" t="str">
        <f>+VLOOKUP(Sitio_Publico[[#This Row],[Muestra]],Estructura!$Y$4:$AB$483,4,0)</f>
        <v>M-000160</v>
      </c>
    </row>
    <row r="2928" spans="1:27" ht="51" x14ac:dyDescent="0.3">
      <c r="A2928" s="16">
        <f t="shared" si="45"/>
        <v>2927</v>
      </c>
      <c r="B2928" s="47" t="s">
        <v>15118</v>
      </c>
      <c r="C2928" s="13" t="s">
        <v>10447</v>
      </c>
      <c r="D2928" s="13" t="s">
        <v>10448</v>
      </c>
      <c r="E2928" s="44">
        <v>5803</v>
      </c>
      <c r="F2928" s="13" t="s">
        <v>10449</v>
      </c>
      <c r="G2928" s="23" t="s">
        <v>10459</v>
      </c>
      <c r="H2928" s="42" t="s">
        <v>458</v>
      </c>
      <c r="I2928" s="28" t="s">
        <v>98</v>
      </c>
      <c r="J2928" s="12" t="s">
        <v>393</v>
      </c>
      <c r="K2928" s="28" t="s">
        <v>10459</v>
      </c>
      <c r="L2928" s="12" t="s">
        <v>10452</v>
      </c>
      <c r="M2928" s="12" t="s">
        <v>10453</v>
      </c>
      <c r="N2928" s="12" t="s">
        <v>10454</v>
      </c>
      <c r="O2928" s="26" t="s">
        <v>14284</v>
      </c>
      <c r="P2928" s="26" t="s">
        <v>14285</v>
      </c>
      <c r="Q2928" s="25" t="s">
        <v>456</v>
      </c>
      <c r="R2928" s="26" t="s">
        <v>14286</v>
      </c>
      <c r="S2928" s="15" t="s">
        <v>14287</v>
      </c>
      <c r="T2928" s="52">
        <v>0</v>
      </c>
      <c r="U2928" s="22" t="s">
        <v>13121</v>
      </c>
      <c r="V2928" s="18" t="str">
        <f>+Sitio_Publico[[#This Row],[idcoleccion]]&amp;"-"&amp;Sitio_Publico[[#This Row],[id]]</f>
        <v>000-2927</v>
      </c>
      <c r="W2928" s="18">
        <f>+VLOOKUP(Sitio_Publico[[#This Row],[territorio]],Estructura!$AE$4:$AH$1067,4,0)</f>
        <v>30005803</v>
      </c>
      <c r="X2928" s="18" t="str">
        <f>+VLOOKUP(Sitio_Publico[[#This Row],[tema]],Estructura!$G$4:$J$532,4,0)</f>
        <v>T-2</v>
      </c>
      <c r="Y2928" s="18" t="str">
        <f>+VLOOKUP(Sitio_Publico[[#This Row],[contenido]],Estructura!$L$4:$O$473,4,0)</f>
        <v>C-16</v>
      </c>
      <c r="Z2928" s="18" t="str">
        <f>+VLOOKUP(Sitio_Publico[[#This Row],[Filtro Integrado]],Estructura!$U$4:$W$529,3,0)</f>
        <v>FI-0</v>
      </c>
      <c r="AA2928" s="18" t="str">
        <f>+VLOOKUP(Sitio_Publico[[#This Row],[Muestra]],Estructura!$Y$4:$AB$483,4,0)</f>
        <v>M-000159</v>
      </c>
    </row>
    <row r="2929" spans="1:27" ht="40.799999999999997" x14ac:dyDescent="0.3">
      <c r="A2929" s="16">
        <f t="shared" si="45"/>
        <v>2928</v>
      </c>
      <c r="B2929" s="47" t="s">
        <v>15118</v>
      </c>
      <c r="C2929" s="13" t="s">
        <v>10447</v>
      </c>
      <c r="D2929" s="13" t="s">
        <v>10448</v>
      </c>
      <c r="E2929" s="44">
        <v>6206</v>
      </c>
      <c r="F2929" s="13" t="s">
        <v>10449</v>
      </c>
      <c r="G2929" s="23" t="s">
        <v>10473</v>
      </c>
      <c r="H2929" s="42" t="s">
        <v>458</v>
      </c>
      <c r="I2929" s="28" t="s">
        <v>122</v>
      </c>
      <c r="J2929" s="12" t="s">
        <v>393</v>
      </c>
      <c r="K2929" s="28" t="s">
        <v>10473</v>
      </c>
      <c r="L2929" s="12" t="s">
        <v>10452</v>
      </c>
      <c r="M2929" s="12" t="s">
        <v>10453</v>
      </c>
      <c r="N2929" s="12" t="s">
        <v>10454</v>
      </c>
      <c r="O2929" s="26" t="s">
        <v>14288</v>
      </c>
      <c r="P2929" s="26" t="s">
        <v>14289</v>
      </c>
      <c r="Q2929" s="25" t="s">
        <v>456</v>
      </c>
      <c r="R2929" s="26" t="s">
        <v>14290</v>
      </c>
      <c r="S2929" s="15" t="s">
        <v>14291</v>
      </c>
      <c r="T2929" s="52">
        <v>0</v>
      </c>
      <c r="U2929" s="22" t="s">
        <v>14292</v>
      </c>
      <c r="V2929" s="18" t="str">
        <f>+Sitio_Publico[[#This Row],[idcoleccion]]&amp;"-"&amp;Sitio_Publico[[#This Row],[id]]</f>
        <v>000-2928</v>
      </c>
      <c r="W2929" s="18">
        <f>+VLOOKUP(Sitio_Publico[[#This Row],[territorio]],Estructura!$AE$4:$AH$1067,4,0)</f>
        <v>30006206</v>
      </c>
      <c r="X2929" s="18" t="str">
        <f>+VLOOKUP(Sitio_Publico[[#This Row],[tema]],Estructura!$G$4:$J$532,4,0)</f>
        <v>T-2</v>
      </c>
      <c r="Y2929" s="18" t="str">
        <f>+VLOOKUP(Sitio_Publico[[#This Row],[contenido]],Estructura!$L$4:$O$473,4,0)</f>
        <v>C-18</v>
      </c>
      <c r="Z2929" s="18" t="str">
        <f>+VLOOKUP(Sitio_Publico[[#This Row],[Filtro Integrado]],Estructura!$U$4:$W$529,3,0)</f>
        <v>FI-0</v>
      </c>
      <c r="AA2929" s="18" t="str">
        <f>+VLOOKUP(Sitio_Publico[[#This Row],[Muestra]],Estructura!$Y$4:$AB$483,4,0)</f>
        <v>M-000160</v>
      </c>
    </row>
    <row r="2930" spans="1:27" ht="40.799999999999997" x14ac:dyDescent="0.3">
      <c r="A2930" s="16">
        <f t="shared" si="45"/>
        <v>2929</v>
      </c>
      <c r="B2930" s="47" t="s">
        <v>15118</v>
      </c>
      <c r="C2930" s="13" t="s">
        <v>10447</v>
      </c>
      <c r="D2930" s="13" t="s">
        <v>10448</v>
      </c>
      <c r="E2930" s="44">
        <v>8110</v>
      </c>
      <c r="F2930" s="13" t="s">
        <v>10449</v>
      </c>
      <c r="G2930" s="23" t="s">
        <v>10473</v>
      </c>
      <c r="H2930" s="42" t="s">
        <v>458</v>
      </c>
      <c r="I2930" s="28" t="s">
        <v>171</v>
      </c>
      <c r="J2930" s="12" t="s">
        <v>393</v>
      </c>
      <c r="K2930" s="28" t="s">
        <v>10473</v>
      </c>
      <c r="L2930" s="12" t="s">
        <v>10452</v>
      </c>
      <c r="M2930" s="12" t="s">
        <v>10453</v>
      </c>
      <c r="N2930" s="12" t="s">
        <v>10454</v>
      </c>
      <c r="O2930" s="26" t="s">
        <v>14293</v>
      </c>
      <c r="P2930" s="26" t="s">
        <v>14294</v>
      </c>
      <c r="Q2930" s="25" t="s">
        <v>456</v>
      </c>
      <c r="R2930" s="26" t="s">
        <v>14295</v>
      </c>
      <c r="S2930" s="15" t="s">
        <v>14296</v>
      </c>
      <c r="T2930" s="52">
        <v>0</v>
      </c>
      <c r="U2930" s="22" t="s">
        <v>14297</v>
      </c>
      <c r="V2930" s="18" t="str">
        <f>+Sitio_Publico[[#This Row],[idcoleccion]]&amp;"-"&amp;Sitio_Publico[[#This Row],[id]]</f>
        <v>000-2929</v>
      </c>
      <c r="W2930" s="18">
        <f>+VLOOKUP(Sitio_Publico[[#This Row],[territorio]],Estructura!$AE$4:$AH$1067,4,0)</f>
        <v>30008110</v>
      </c>
      <c r="X2930" s="18" t="str">
        <f>+VLOOKUP(Sitio_Publico[[#This Row],[tema]],Estructura!$G$4:$J$532,4,0)</f>
        <v>T-2</v>
      </c>
      <c r="Y2930" s="18" t="str">
        <f>+VLOOKUP(Sitio_Publico[[#This Row],[contenido]],Estructura!$L$4:$O$473,4,0)</f>
        <v>C-18</v>
      </c>
      <c r="Z2930" s="18" t="str">
        <f>+VLOOKUP(Sitio_Publico[[#This Row],[Filtro Integrado]],Estructura!$U$4:$W$529,3,0)</f>
        <v>FI-0</v>
      </c>
      <c r="AA2930" s="18" t="str">
        <f>+VLOOKUP(Sitio_Publico[[#This Row],[Muestra]],Estructura!$Y$4:$AB$483,4,0)</f>
        <v>M-000160</v>
      </c>
    </row>
    <row r="2931" spans="1:27" ht="51" x14ac:dyDescent="0.3">
      <c r="A2931" s="16">
        <f t="shared" si="45"/>
        <v>2930</v>
      </c>
      <c r="B2931" s="47" t="s">
        <v>15118</v>
      </c>
      <c r="C2931" s="13" t="s">
        <v>10447</v>
      </c>
      <c r="D2931" s="13" t="s">
        <v>10448</v>
      </c>
      <c r="E2931" s="44">
        <v>8207</v>
      </c>
      <c r="F2931" s="13" t="s">
        <v>10449</v>
      </c>
      <c r="G2931" s="23" t="s">
        <v>10450</v>
      </c>
      <c r="H2931" s="42" t="s">
        <v>458</v>
      </c>
      <c r="I2931" s="28" t="s">
        <v>180</v>
      </c>
      <c r="J2931" s="12" t="s">
        <v>393</v>
      </c>
      <c r="K2931" s="28" t="s">
        <v>10451</v>
      </c>
      <c r="L2931" s="12" t="s">
        <v>10452</v>
      </c>
      <c r="M2931" s="12" t="s">
        <v>10453</v>
      </c>
      <c r="N2931" s="12" t="s">
        <v>10454</v>
      </c>
      <c r="O2931" s="26" t="s">
        <v>14298</v>
      </c>
      <c r="P2931" s="26" t="s">
        <v>14299</v>
      </c>
      <c r="Q2931" s="25" t="s">
        <v>456</v>
      </c>
      <c r="R2931" s="26" t="s">
        <v>14300</v>
      </c>
      <c r="S2931" s="15" t="s">
        <v>14301</v>
      </c>
      <c r="T2931" s="52">
        <v>0</v>
      </c>
      <c r="U2931" s="22" t="s">
        <v>13694</v>
      </c>
      <c r="V2931" s="18" t="str">
        <f>+Sitio_Publico[[#This Row],[idcoleccion]]&amp;"-"&amp;Sitio_Publico[[#This Row],[id]]</f>
        <v>000-2930</v>
      </c>
      <c r="W2931" s="18">
        <f>+VLOOKUP(Sitio_Publico[[#This Row],[territorio]],Estructura!$AE$4:$AH$1067,4,0)</f>
        <v>30008207</v>
      </c>
      <c r="X2931" s="18" t="str">
        <f>+VLOOKUP(Sitio_Publico[[#This Row],[tema]],Estructura!$G$4:$J$532,4,0)</f>
        <v>T-2</v>
      </c>
      <c r="Y2931" s="18" t="str">
        <f>+VLOOKUP(Sitio_Publico[[#This Row],[contenido]],Estructura!$L$4:$O$473,4,0)</f>
        <v>C-15</v>
      </c>
      <c r="Z2931" s="18" t="str">
        <f>+VLOOKUP(Sitio_Publico[[#This Row],[Filtro Integrado]],Estructura!$U$4:$W$529,3,0)</f>
        <v>FI-0</v>
      </c>
      <c r="AA2931" s="18" t="str">
        <f>+VLOOKUP(Sitio_Publico[[#This Row],[Muestra]],Estructura!$Y$4:$AB$483,4,0)</f>
        <v>M-000158</v>
      </c>
    </row>
    <row r="2932" spans="1:27" ht="51" x14ac:dyDescent="0.3">
      <c r="A2932" s="16">
        <f t="shared" si="45"/>
        <v>2931</v>
      </c>
      <c r="B2932" s="47" t="s">
        <v>15118</v>
      </c>
      <c r="C2932" s="13" t="s">
        <v>10447</v>
      </c>
      <c r="D2932" s="13" t="s">
        <v>10448</v>
      </c>
      <c r="E2932" s="44">
        <v>6305</v>
      </c>
      <c r="F2932" s="13" t="s">
        <v>10449</v>
      </c>
      <c r="G2932" s="23" t="s">
        <v>10450</v>
      </c>
      <c r="H2932" s="42" t="s">
        <v>458</v>
      </c>
      <c r="I2932" s="28" t="s">
        <v>127</v>
      </c>
      <c r="J2932" s="12" t="s">
        <v>393</v>
      </c>
      <c r="K2932" s="28" t="s">
        <v>10486</v>
      </c>
      <c r="L2932" s="12" t="s">
        <v>10452</v>
      </c>
      <c r="M2932" s="12" t="s">
        <v>10453</v>
      </c>
      <c r="N2932" s="12" t="s">
        <v>10454</v>
      </c>
      <c r="O2932" s="26" t="s">
        <v>14302</v>
      </c>
      <c r="P2932" s="26" t="s">
        <v>14303</v>
      </c>
      <c r="Q2932" s="25" t="s">
        <v>456</v>
      </c>
      <c r="R2932" s="26" t="s">
        <v>14304</v>
      </c>
      <c r="S2932" s="15" t="s">
        <v>14305</v>
      </c>
      <c r="T2932" s="52">
        <v>0</v>
      </c>
      <c r="U2932" s="22" t="s">
        <v>14227</v>
      </c>
      <c r="V2932" s="18" t="str">
        <f>+Sitio_Publico[[#This Row],[idcoleccion]]&amp;"-"&amp;Sitio_Publico[[#This Row],[id]]</f>
        <v>000-2931</v>
      </c>
      <c r="W2932" s="18">
        <f>+VLOOKUP(Sitio_Publico[[#This Row],[territorio]],Estructura!$AE$4:$AH$1067,4,0)</f>
        <v>30006305</v>
      </c>
      <c r="X2932" s="18" t="str">
        <f>+VLOOKUP(Sitio_Publico[[#This Row],[tema]],Estructura!$G$4:$J$532,4,0)</f>
        <v>T-2</v>
      </c>
      <c r="Y2932" s="18" t="str">
        <f>+VLOOKUP(Sitio_Publico[[#This Row],[contenido]],Estructura!$L$4:$O$473,4,0)</f>
        <v>C-15</v>
      </c>
      <c r="Z2932" s="18" t="str">
        <f>+VLOOKUP(Sitio_Publico[[#This Row],[Filtro Integrado]],Estructura!$U$4:$W$529,3,0)</f>
        <v>FI-0</v>
      </c>
      <c r="AA2932" s="18" t="str">
        <f>+VLOOKUP(Sitio_Publico[[#This Row],[Muestra]],Estructura!$Y$4:$AB$483,4,0)</f>
        <v>M-000161</v>
      </c>
    </row>
    <row r="2933" spans="1:27" ht="51" x14ac:dyDescent="0.3">
      <c r="A2933" s="16">
        <f t="shared" si="45"/>
        <v>2932</v>
      </c>
      <c r="B2933" s="47" t="s">
        <v>15118</v>
      </c>
      <c r="C2933" s="13" t="s">
        <v>10447</v>
      </c>
      <c r="D2933" s="13" t="s">
        <v>10448</v>
      </c>
      <c r="E2933" s="44">
        <v>16101</v>
      </c>
      <c r="F2933" s="13" t="s">
        <v>10449</v>
      </c>
      <c r="G2933" s="23" t="s">
        <v>10466</v>
      </c>
      <c r="H2933" s="42" t="s">
        <v>458</v>
      </c>
      <c r="I2933" s="28" t="s">
        <v>195</v>
      </c>
      <c r="J2933" s="12" t="s">
        <v>393</v>
      </c>
      <c r="K2933" s="28" t="s">
        <v>10492</v>
      </c>
      <c r="L2933" s="12" t="s">
        <v>10452</v>
      </c>
      <c r="M2933" s="12" t="s">
        <v>587</v>
      </c>
      <c r="N2933" s="12" t="s">
        <v>10454</v>
      </c>
      <c r="O2933" s="26" t="s">
        <v>14306</v>
      </c>
      <c r="P2933" s="26" t="s">
        <v>14307</v>
      </c>
      <c r="Q2933" s="25" t="s">
        <v>10495</v>
      </c>
      <c r="R2933" s="26" t="s">
        <v>14308</v>
      </c>
      <c r="S2933" s="15" t="s">
        <v>14309</v>
      </c>
      <c r="T2933" s="52">
        <v>0</v>
      </c>
      <c r="U2933" s="22" t="s">
        <v>14310</v>
      </c>
      <c r="V2933" s="18" t="str">
        <f>+Sitio_Publico[[#This Row],[idcoleccion]]&amp;"-"&amp;Sitio_Publico[[#This Row],[id]]</f>
        <v>000-2932</v>
      </c>
      <c r="W2933" s="18">
        <f>+VLOOKUP(Sitio_Publico[[#This Row],[territorio]],Estructura!$AE$4:$AH$1067,4,0)</f>
        <v>30016101</v>
      </c>
      <c r="X2933" s="18" t="str">
        <f>+VLOOKUP(Sitio_Publico[[#This Row],[tema]],Estructura!$G$4:$J$532,4,0)</f>
        <v>T-2</v>
      </c>
      <c r="Y2933" s="18" t="str">
        <f>+VLOOKUP(Sitio_Publico[[#This Row],[contenido]],Estructura!$L$4:$O$473,4,0)</f>
        <v>C-17</v>
      </c>
      <c r="Z2933" s="18" t="str">
        <f>+VLOOKUP(Sitio_Publico[[#This Row],[Filtro Integrado]],Estructura!$U$4:$W$529,3,0)</f>
        <v>FI-0</v>
      </c>
      <c r="AA2933" s="18" t="str">
        <f>+VLOOKUP(Sitio_Publico[[#This Row],[Muestra]],Estructura!$Y$4:$AB$483,4,0)</f>
        <v>M-000162</v>
      </c>
    </row>
    <row r="2934" spans="1:27" ht="40.799999999999997" x14ac:dyDescent="0.3">
      <c r="A2934" s="16">
        <f t="shared" si="45"/>
        <v>2933</v>
      </c>
      <c r="B2934" s="47" t="s">
        <v>15118</v>
      </c>
      <c r="C2934" s="13" t="s">
        <v>10447</v>
      </c>
      <c r="D2934" s="13" t="s">
        <v>10448</v>
      </c>
      <c r="E2934" s="44">
        <v>9116</v>
      </c>
      <c r="F2934" s="13" t="s">
        <v>10449</v>
      </c>
      <c r="G2934" s="23" t="s">
        <v>10473</v>
      </c>
      <c r="H2934" s="42" t="s">
        <v>458</v>
      </c>
      <c r="I2934" s="28" t="s">
        <v>231</v>
      </c>
      <c r="J2934" s="12" t="s">
        <v>393</v>
      </c>
      <c r="K2934" s="28" t="s">
        <v>10473</v>
      </c>
      <c r="L2934" s="12" t="s">
        <v>10452</v>
      </c>
      <c r="M2934" s="12" t="s">
        <v>10453</v>
      </c>
      <c r="N2934" s="12" t="s">
        <v>10454</v>
      </c>
      <c r="O2934" s="26" t="s">
        <v>14311</v>
      </c>
      <c r="P2934" s="26" t="s">
        <v>14312</v>
      </c>
      <c r="Q2934" s="25" t="s">
        <v>456</v>
      </c>
      <c r="R2934" s="26" t="s">
        <v>14313</v>
      </c>
      <c r="S2934" s="15" t="s">
        <v>14314</v>
      </c>
      <c r="T2934" s="52">
        <v>0</v>
      </c>
      <c r="U2934" s="22" t="s">
        <v>12468</v>
      </c>
      <c r="V2934" s="18" t="str">
        <f>+Sitio_Publico[[#This Row],[idcoleccion]]&amp;"-"&amp;Sitio_Publico[[#This Row],[id]]</f>
        <v>000-2933</v>
      </c>
      <c r="W2934" s="18">
        <f>+VLOOKUP(Sitio_Publico[[#This Row],[territorio]],Estructura!$AE$4:$AH$1067,4,0)</f>
        <v>30009116</v>
      </c>
      <c r="X2934" s="18" t="str">
        <f>+VLOOKUP(Sitio_Publico[[#This Row],[tema]],Estructura!$G$4:$J$532,4,0)</f>
        <v>T-2</v>
      </c>
      <c r="Y2934" s="18" t="str">
        <f>+VLOOKUP(Sitio_Publico[[#This Row],[contenido]],Estructura!$L$4:$O$473,4,0)</f>
        <v>C-18</v>
      </c>
      <c r="Z2934" s="18" t="str">
        <f>+VLOOKUP(Sitio_Publico[[#This Row],[Filtro Integrado]],Estructura!$U$4:$W$529,3,0)</f>
        <v>FI-0</v>
      </c>
      <c r="AA2934" s="18" t="str">
        <f>+VLOOKUP(Sitio_Publico[[#This Row],[Muestra]],Estructura!$Y$4:$AB$483,4,0)</f>
        <v>M-000160</v>
      </c>
    </row>
    <row r="2935" spans="1:27" ht="51" x14ac:dyDescent="0.3">
      <c r="A2935" s="16">
        <f t="shared" si="45"/>
        <v>2934</v>
      </c>
      <c r="B2935" s="47" t="s">
        <v>15118</v>
      </c>
      <c r="C2935" s="13" t="s">
        <v>10447</v>
      </c>
      <c r="D2935" s="13" t="s">
        <v>10448</v>
      </c>
      <c r="E2935" s="44">
        <v>6301</v>
      </c>
      <c r="F2935" s="13" t="s">
        <v>10449</v>
      </c>
      <c r="G2935" s="23" t="s">
        <v>10459</v>
      </c>
      <c r="H2935" s="42" t="s">
        <v>458</v>
      </c>
      <c r="I2935" s="28" t="s">
        <v>123</v>
      </c>
      <c r="J2935" s="12" t="s">
        <v>393</v>
      </c>
      <c r="K2935" s="28" t="s">
        <v>10459</v>
      </c>
      <c r="L2935" s="12" t="s">
        <v>10452</v>
      </c>
      <c r="M2935" s="12" t="s">
        <v>10453</v>
      </c>
      <c r="N2935" s="12" t="s">
        <v>10454</v>
      </c>
      <c r="O2935" s="26" t="s">
        <v>14315</v>
      </c>
      <c r="P2935" s="26" t="s">
        <v>14316</v>
      </c>
      <c r="Q2935" s="25" t="s">
        <v>456</v>
      </c>
      <c r="R2935" s="26" t="s">
        <v>12725</v>
      </c>
      <c r="S2935" s="15" t="s">
        <v>14317</v>
      </c>
      <c r="T2935" s="52">
        <v>0</v>
      </c>
      <c r="U2935" s="22" t="s">
        <v>10647</v>
      </c>
      <c r="V2935" s="18" t="str">
        <f>+Sitio_Publico[[#This Row],[idcoleccion]]&amp;"-"&amp;Sitio_Publico[[#This Row],[id]]</f>
        <v>000-2934</v>
      </c>
      <c r="W2935" s="18">
        <f>+VLOOKUP(Sitio_Publico[[#This Row],[territorio]],Estructura!$AE$4:$AH$1067,4,0)</f>
        <v>30006301</v>
      </c>
      <c r="X2935" s="18" t="str">
        <f>+VLOOKUP(Sitio_Publico[[#This Row],[tema]],Estructura!$G$4:$J$532,4,0)</f>
        <v>T-2</v>
      </c>
      <c r="Y2935" s="18" t="str">
        <f>+VLOOKUP(Sitio_Publico[[#This Row],[contenido]],Estructura!$L$4:$O$473,4,0)</f>
        <v>C-16</v>
      </c>
      <c r="Z2935" s="18" t="str">
        <f>+VLOOKUP(Sitio_Publico[[#This Row],[Filtro Integrado]],Estructura!$U$4:$W$529,3,0)</f>
        <v>FI-0</v>
      </c>
      <c r="AA2935" s="18" t="str">
        <f>+VLOOKUP(Sitio_Publico[[#This Row],[Muestra]],Estructura!$Y$4:$AB$483,4,0)</f>
        <v>M-000159</v>
      </c>
    </row>
    <row r="2936" spans="1:27" ht="51" x14ac:dyDescent="0.3">
      <c r="A2936" s="16">
        <f t="shared" si="45"/>
        <v>2935</v>
      </c>
      <c r="B2936" s="47" t="s">
        <v>15118</v>
      </c>
      <c r="C2936" s="13" t="s">
        <v>10447</v>
      </c>
      <c r="D2936" s="13" t="s">
        <v>10448</v>
      </c>
      <c r="E2936" s="44">
        <v>8309</v>
      </c>
      <c r="F2936" s="13" t="s">
        <v>10449</v>
      </c>
      <c r="G2936" s="23" t="s">
        <v>10466</v>
      </c>
      <c r="H2936" s="42" t="s">
        <v>458</v>
      </c>
      <c r="I2936" s="28" t="s">
        <v>189</v>
      </c>
      <c r="J2936" s="12" t="s">
        <v>393</v>
      </c>
      <c r="K2936" s="28" t="s">
        <v>10524</v>
      </c>
      <c r="L2936" s="12" t="s">
        <v>10452</v>
      </c>
      <c r="M2936" s="12" t="s">
        <v>10453</v>
      </c>
      <c r="N2936" s="12" t="s">
        <v>10454</v>
      </c>
      <c r="O2936" s="26" t="s">
        <v>14318</v>
      </c>
      <c r="P2936" s="26" t="s">
        <v>14319</v>
      </c>
      <c r="Q2936" s="25" t="s">
        <v>456</v>
      </c>
      <c r="R2936" s="26" t="s">
        <v>14320</v>
      </c>
      <c r="S2936" s="15" t="s">
        <v>14321</v>
      </c>
      <c r="T2936" s="52">
        <v>0</v>
      </c>
      <c r="U2936" s="22" t="s">
        <v>14322</v>
      </c>
      <c r="V2936" s="18" t="str">
        <f>+Sitio_Publico[[#This Row],[idcoleccion]]&amp;"-"&amp;Sitio_Publico[[#This Row],[id]]</f>
        <v>000-2935</v>
      </c>
      <c r="W2936" s="18">
        <f>+VLOOKUP(Sitio_Publico[[#This Row],[territorio]],Estructura!$AE$4:$AH$1067,4,0)</f>
        <v>30008309</v>
      </c>
      <c r="X2936" s="18" t="str">
        <f>+VLOOKUP(Sitio_Publico[[#This Row],[tema]],Estructura!$G$4:$J$532,4,0)</f>
        <v>T-2</v>
      </c>
      <c r="Y2936" s="18" t="str">
        <f>+VLOOKUP(Sitio_Publico[[#This Row],[contenido]],Estructura!$L$4:$O$473,4,0)</f>
        <v>C-17</v>
      </c>
      <c r="Z2936" s="18" t="str">
        <f>+VLOOKUP(Sitio_Publico[[#This Row],[Filtro Integrado]],Estructura!$U$4:$W$529,3,0)</f>
        <v>FI-0</v>
      </c>
      <c r="AA2936" s="18" t="str">
        <f>+VLOOKUP(Sitio_Publico[[#This Row],[Muestra]],Estructura!$Y$4:$AB$483,4,0)</f>
        <v>M-00048</v>
      </c>
    </row>
    <row r="2937" spans="1:27" ht="51" x14ac:dyDescent="0.3">
      <c r="A2937" s="16">
        <f t="shared" si="45"/>
        <v>2936</v>
      </c>
      <c r="B2937" s="47" t="s">
        <v>15118</v>
      </c>
      <c r="C2937" s="13" t="s">
        <v>10447</v>
      </c>
      <c r="D2937" s="13" t="s">
        <v>10448</v>
      </c>
      <c r="E2937" s="44">
        <v>9103</v>
      </c>
      <c r="F2937" s="13" t="s">
        <v>10449</v>
      </c>
      <c r="G2937" s="23" t="s">
        <v>10466</v>
      </c>
      <c r="H2937" s="42" t="s">
        <v>458</v>
      </c>
      <c r="I2937" s="28" t="s">
        <v>218</v>
      </c>
      <c r="J2937" s="12" t="s">
        <v>393</v>
      </c>
      <c r="K2937" s="28" t="s">
        <v>10524</v>
      </c>
      <c r="L2937" s="12" t="s">
        <v>10452</v>
      </c>
      <c r="M2937" s="12" t="s">
        <v>10453</v>
      </c>
      <c r="N2937" s="12" t="s">
        <v>10454</v>
      </c>
      <c r="O2937" s="26" t="s">
        <v>14323</v>
      </c>
      <c r="P2937" s="26" t="s">
        <v>14324</v>
      </c>
      <c r="Q2937" s="25" t="s">
        <v>456</v>
      </c>
      <c r="R2937" s="26" t="s">
        <v>14325</v>
      </c>
      <c r="S2937" s="15" t="s">
        <v>14326</v>
      </c>
      <c r="T2937" s="52">
        <v>0</v>
      </c>
      <c r="U2937" s="22" t="s">
        <v>14327</v>
      </c>
      <c r="V2937" s="18" t="str">
        <f>+Sitio_Publico[[#This Row],[idcoleccion]]&amp;"-"&amp;Sitio_Publico[[#This Row],[id]]</f>
        <v>000-2936</v>
      </c>
      <c r="W2937" s="18">
        <f>+VLOOKUP(Sitio_Publico[[#This Row],[territorio]],Estructura!$AE$4:$AH$1067,4,0)</f>
        <v>30009103</v>
      </c>
      <c r="X2937" s="18" t="str">
        <f>+VLOOKUP(Sitio_Publico[[#This Row],[tema]],Estructura!$G$4:$J$532,4,0)</f>
        <v>T-2</v>
      </c>
      <c r="Y2937" s="18" t="str">
        <f>+VLOOKUP(Sitio_Publico[[#This Row],[contenido]],Estructura!$L$4:$O$473,4,0)</f>
        <v>C-17</v>
      </c>
      <c r="Z2937" s="18" t="str">
        <f>+VLOOKUP(Sitio_Publico[[#This Row],[Filtro Integrado]],Estructura!$U$4:$W$529,3,0)</f>
        <v>FI-0</v>
      </c>
      <c r="AA2937" s="18" t="str">
        <f>+VLOOKUP(Sitio_Publico[[#This Row],[Muestra]],Estructura!$Y$4:$AB$483,4,0)</f>
        <v>M-00048</v>
      </c>
    </row>
    <row r="2938" spans="1:27" ht="51" x14ac:dyDescent="0.3">
      <c r="A2938" s="16">
        <f t="shared" si="45"/>
        <v>2937</v>
      </c>
      <c r="B2938" s="47" t="s">
        <v>15118</v>
      </c>
      <c r="C2938" s="13" t="s">
        <v>10447</v>
      </c>
      <c r="D2938" s="13" t="s">
        <v>10448</v>
      </c>
      <c r="E2938" s="44">
        <v>13109</v>
      </c>
      <c r="F2938" s="13" t="s">
        <v>10449</v>
      </c>
      <c r="G2938" s="23" t="s">
        <v>10450</v>
      </c>
      <c r="H2938" s="42" t="s">
        <v>458</v>
      </c>
      <c r="I2938" s="28" t="s">
        <v>305</v>
      </c>
      <c r="J2938" s="12" t="s">
        <v>393</v>
      </c>
      <c r="K2938" s="28" t="s">
        <v>10486</v>
      </c>
      <c r="L2938" s="12" t="s">
        <v>10452</v>
      </c>
      <c r="M2938" s="12" t="s">
        <v>10453</v>
      </c>
      <c r="N2938" s="12" t="s">
        <v>10454</v>
      </c>
      <c r="O2938" s="26" t="s">
        <v>14328</v>
      </c>
      <c r="P2938" s="26" t="s">
        <v>14329</v>
      </c>
      <c r="Q2938" s="25" t="s">
        <v>456</v>
      </c>
      <c r="R2938" s="26" t="s">
        <v>14330</v>
      </c>
      <c r="S2938" s="15" t="s">
        <v>14331</v>
      </c>
      <c r="T2938" s="52">
        <v>0</v>
      </c>
      <c r="U2938" s="22" t="s">
        <v>10978</v>
      </c>
      <c r="V2938" s="18" t="str">
        <f>+Sitio_Publico[[#This Row],[idcoleccion]]&amp;"-"&amp;Sitio_Publico[[#This Row],[id]]</f>
        <v>000-2937</v>
      </c>
      <c r="W2938" s="18">
        <f>+VLOOKUP(Sitio_Publico[[#This Row],[territorio]],Estructura!$AE$4:$AH$1067,4,0)</f>
        <v>30013109</v>
      </c>
      <c r="X2938" s="18" t="str">
        <f>+VLOOKUP(Sitio_Publico[[#This Row],[tema]],Estructura!$G$4:$J$532,4,0)</f>
        <v>T-2</v>
      </c>
      <c r="Y2938" s="18" t="str">
        <f>+VLOOKUP(Sitio_Publico[[#This Row],[contenido]],Estructura!$L$4:$O$473,4,0)</f>
        <v>C-15</v>
      </c>
      <c r="Z2938" s="18" t="str">
        <f>+VLOOKUP(Sitio_Publico[[#This Row],[Filtro Integrado]],Estructura!$U$4:$W$529,3,0)</f>
        <v>FI-0</v>
      </c>
      <c r="AA2938" s="18" t="str">
        <f>+VLOOKUP(Sitio_Publico[[#This Row],[Muestra]],Estructura!$Y$4:$AB$483,4,0)</f>
        <v>M-000161</v>
      </c>
    </row>
    <row r="2939" spans="1:27" ht="51" x14ac:dyDescent="0.3">
      <c r="A2939" s="16">
        <f t="shared" si="45"/>
        <v>2938</v>
      </c>
      <c r="B2939" s="47" t="s">
        <v>15118</v>
      </c>
      <c r="C2939" s="13" t="s">
        <v>10447</v>
      </c>
      <c r="D2939" s="13" t="s">
        <v>10448</v>
      </c>
      <c r="E2939" s="44">
        <v>9120</v>
      </c>
      <c r="F2939" s="13" t="s">
        <v>10449</v>
      </c>
      <c r="G2939" s="23" t="s">
        <v>10466</v>
      </c>
      <c r="H2939" s="42" t="s">
        <v>458</v>
      </c>
      <c r="I2939" s="28" t="s">
        <v>235</v>
      </c>
      <c r="J2939" s="12" t="s">
        <v>393</v>
      </c>
      <c r="K2939" s="28" t="s">
        <v>10524</v>
      </c>
      <c r="L2939" s="12" t="s">
        <v>10452</v>
      </c>
      <c r="M2939" s="12" t="s">
        <v>10453</v>
      </c>
      <c r="N2939" s="12" t="s">
        <v>10454</v>
      </c>
      <c r="O2939" s="26" t="s">
        <v>14332</v>
      </c>
      <c r="P2939" s="26" t="s">
        <v>14333</v>
      </c>
      <c r="Q2939" s="25" t="s">
        <v>456</v>
      </c>
      <c r="R2939" s="26" t="s">
        <v>14334</v>
      </c>
      <c r="S2939" s="15" t="s">
        <v>14335</v>
      </c>
      <c r="T2939" s="52">
        <v>0</v>
      </c>
      <c r="U2939" s="22" t="s">
        <v>14336</v>
      </c>
      <c r="V2939" s="18" t="str">
        <f>+Sitio_Publico[[#This Row],[idcoleccion]]&amp;"-"&amp;Sitio_Publico[[#This Row],[id]]</f>
        <v>000-2938</v>
      </c>
      <c r="W2939" s="18">
        <f>+VLOOKUP(Sitio_Publico[[#This Row],[territorio]],Estructura!$AE$4:$AH$1067,4,0)</f>
        <v>30009120</v>
      </c>
      <c r="X2939" s="18" t="str">
        <f>+VLOOKUP(Sitio_Publico[[#This Row],[tema]],Estructura!$G$4:$J$532,4,0)</f>
        <v>T-2</v>
      </c>
      <c r="Y2939" s="18" t="str">
        <f>+VLOOKUP(Sitio_Publico[[#This Row],[contenido]],Estructura!$L$4:$O$473,4,0)</f>
        <v>C-17</v>
      </c>
      <c r="Z2939" s="18" t="str">
        <f>+VLOOKUP(Sitio_Publico[[#This Row],[Filtro Integrado]],Estructura!$U$4:$W$529,3,0)</f>
        <v>FI-0</v>
      </c>
      <c r="AA2939" s="18" t="str">
        <f>+VLOOKUP(Sitio_Publico[[#This Row],[Muestra]],Estructura!$Y$4:$AB$483,4,0)</f>
        <v>M-00048</v>
      </c>
    </row>
    <row r="2940" spans="1:27" ht="51" x14ac:dyDescent="0.3">
      <c r="A2940" s="16">
        <f t="shared" si="45"/>
        <v>2939</v>
      </c>
      <c r="B2940" s="47" t="s">
        <v>15118</v>
      </c>
      <c r="C2940" s="13" t="s">
        <v>10447</v>
      </c>
      <c r="D2940" s="13" t="s">
        <v>10448</v>
      </c>
      <c r="E2940" s="44">
        <v>10203</v>
      </c>
      <c r="F2940" s="13" t="s">
        <v>10449</v>
      </c>
      <c r="G2940" s="23" t="s">
        <v>10459</v>
      </c>
      <c r="H2940" s="42" t="s">
        <v>458</v>
      </c>
      <c r="I2940" s="28" t="s">
        <v>259</v>
      </c>
      <c r="J2940" s="12" t="s">
        <v>393</v>
      </c>
      <c r="K2940" s="28" t="s">
        <v>10459</v>
      </c>
      <c r="L2940" s="12" t="s">
        <v>10452</v>
      </c>
      <c r="M2940" s="12" t="s">
        <v>10453</v>
      </c>
      <c r="N2940" s="12" t="s">
        <v>10454</v>
      </c>
      <c r="O2940" s="26" t="s">
        <v>14337</v>
      </c>
      <c r="P2940" s="26" t="s">
        <v>14338</v>
      </c>
      <c r="Q2940" s="25" t="s">
        <v>456</v>
      </c>
      <c r="R2940" s="26" t="s">
        <v>14339</v>
      </c>
      <c r="S2940" s="15" t="s">
        <v>14340</v>
      </c>
      <c r="T2940" s="52">
        <v>0</v>
      </c>
      <c r="U2940" s="22" t="s">
        <v>14162</v>
      </c>
      <c r="V2940" s="18" t="str">
        <f>+Sitio_Publico[[#This Row],[idcoleccion]]&amp;"-"&amp;Sitio_Publico[[#This Row],[id]]</f>
        <v>000-2939</v>
      </c>
      <c r="W2940" s="18">
        <f>+VLOOKUP(Sitio_Publico[[#This Row],[territorio]],Estructura!$AE$4:$AH$1067,4,0)</f>
        <v>30010203</v>
      </c>
      <c r="X2940" s="18" t="str">
        <f>+VLOOKUP(Sitio_Publico[[#This Row],[tema]],Estructura!$G$4:$J$532,4,0)</f>
        <v>T-2</v>
      </c>
      <c r="Y2940" s="18" t="str">
        <f>+VLOOKUP(Sitio_Publico[[#This Row],[contenido]],Estructura!$L$4:$O$473,4,0)</f>
        <v>C-16</v>
      </c>
      <c r="Z2940" s="18" t="str">
        <f>+VLOOKUP(Sitio_Publico[[#This Row],[Filtro Integrado]],Estructura!$U$4:$W$529,3,0)</f>
        <v>FI-0</v>
      </c>
      <c r="AA2940" s="18" t="str">
        <f>+VLOOKUP(Sitio_Publico[[#This Row],[Muestra]],Estructura!$Y$4:$AB$483,4,0)</f>
        <v>M-000159</v>
      </c>
    </row>
    <row r="2941" spans="1:27" ht="51" x14ac:dyDescent="0.3">
      <c r="A2941" s="16">
        <f t="shared" si="45"/>
        <v>2940</v>
      </c>
      <c r="B2941" s="47" t="s">
        <v>15118</v>
      </c>
      <c r="C2941" s="13" t="s">
        <v>10447</v>
      </c>
      <c r="D2941" s="13" t="s">
        <v>10448</v>
      </c>
      <c r="E2941" s="44">
        <v>7104</v>
      </c>
      <c r="F2941" s="13" t="s">
        <v>10449</v>
      </c>
      <c r="G2941" s="23" t="s">
        <v>10459</v>
      </c>
      <c r="H2941" s="42" t="s">
        <v>458</v>
      </c>
      <c r="I2941" s="28" t="s">
        <v>136</v>
      </c>
      <c r="J2941" s="12" t="s">
        <v>393</v>
      </c>
      <c r="K2941" s="28" t="s">
        <v>10459</v>
      </c>
      <c r="L2941" s="12" t="s">
        <v>10474</v>
      </c>
      <c r="M2941" s="12" t="s">
        <v>10453</v>
      </c>
      <c r="N2941" s="12" t="s">
        <v>10454</v>
      </c>
      <c r="O2941" s="26" t="s">
        <v>14341</v>
      </c>
      <c r="P2941" s="26" t="s">
        <v>14342</v>
      </c>
      <c r="Q2941" s="25" t="s">
        <v>10482</v>
      </c>
      <c r="R2941" s="26" t="s">
        <v>11842</v>
      </c>
      <c r="S2941" s="15" t="s">
        <v>14343</v>
      </c>
      <c r="T2941" s="52">
        <v>0</v>
      </c>
      <c r="U2941" s="22" t="s">
        <v>11844</v>
      </c>
      <c r="V2941" s="18" t="str">
        <f>+Sitio_Publico[[#This Row],[idcoleccion]]&amp;"-"&amp;Sitio_Publico[[#This Row],[id]]</f>
        <v>000-2940</v>
      </c>
      <c r="W2941" s="18">
        <f>+VLOOKUP(Sitio_Publico[[#This Row],[territorio]],Estructura!$AE$4:$AH$1067,4,0)</f>
        <v>30007104</v>
      </c>
      <c r="X2941" s="18" t="str">
        <f>+VLOOKUP(Sitio_Publico[[#This Row],[tema]],Estructura!$G$4:$J$532,4,0)</f>
        <v>T-2</v>
      </c>
      <c r="Y2941" s="18" t="str">
        <f>+VLOOKUP(Sitio_Publico[[#This Row],[contenido]],Estructura!$L$4:$O$473,4,0)</f>
        <v>C-16</v>
      </c>
      <c r="Z2941" s="18" t="str">
        <f>+VLOOKUP(Sitio_Publico[[#This Row],[Filtro Integrado]],Estructura!$U$4:$W$529,3,0)</f>
        <v>FI-0</v>
      </c>
      <c r="AA2941" s="18" t="str">
        <f>+VLOOKUP(Sitio_Publico[[#This Row],[Muestra]],Estructura!$Y$4:$AB$483,4,0)</f>
        <v>M-000159</v>
      </c>
    </row>
    <row r="2942" spans="1:27" ht="51" x14ac:dyDescent="0.3">
      <c r="A2942" s="16">
        <f t="shared" si="45"/>
        <v>2941</v>
      </c>
      <c r="B2942" s="47" t="s">
        <v>15118</v>
      </c>
      <c r="C2942" s="13" t="s">
        <v>10447</v>
      </c>
      <c r="D2942" s="13" t="s">
        <v>10448</v>
      </c>
      <c r="E2942" s="44">
        <v>6306</v>
      </c>
      <c r="F2942" s="13" t="s">
        <v>10449</v>
      </c>
      <c r="G2942" s="23" t="s">
        <v>10450</v>
      </c>
      <c r="H2942" s="42" t="s">
        <v>458</v>
      </c>
      <c r="I2942" s="28" t="s">
        <v>128</v>
      </c>
      <c r="J2942" s="12" t="s">
        <v>393</v>
      </c>
      <c r="K2942" s="28" t="s">
        <v>10486</v>
      </c>
      <c r="L2942" s="12" t="s">
        <v>10452</v>
      </c>
      <c r="M2942" s="12" t="s">
        <v>10453</v>
      </c>
      <c r="N2942" s="12" t="s">
        <v>10454</v>
      </c>
      <c r="O2942" s="26" t="s">
        <v>14344</v>
      </c>
      <c r="P2942" s="26" t="s">
        <v>14345</v>
      </c>
      <c r="Q2942" s="25" t="s">
        <v>456</v>
      </c>
      <c r="R2942" s="26" t="s">
        <v>14346</v>
      </c>
      <c r="S2942" s="15" t="s">
        <v>14347</v>
      </c>
      <c r="T2942" s="52">
        <v>0</v>
      </c>
      <c r="U2942" s="22" t="s">
        <v>11310</v>
      </c>
      <c r="V2942" s="18" t="str">
        <f>+Sitio_Publico[[#This Row],[idcoleccion]]&amp;"-"&amp;Sitio_Publico[[#This Row],[id]]</f>
        <v>000-2941</v>
      </c>
      <c r="W2942" s="18">
        <f>+VLOOKUP(Sitio_Publico[[#This Row],[territorio]],Estructura!$AE$4:$AH$1067,4,0)</f>
        <v>30006306</v>
      </c>
      <c r="X2942" s="18" t="str">
        <f>+VLOOKUP(Sitio_Publico[[#This Row],[tema]],Estructura!$G$4:$J$532,4,0)</f>
        <v>T-2</v>
      </c>
      <c r="Y2942" s="18" t="str">
        <f>+VLOOKUP(Sitio_Publico[[#This Row],[contenido]],Estructura!$L$4:$O$473,4,0)</f>
        <v>C-15</v>
      </c>
      <c r="Z2942" s="18" t="str">
        <f>+VLOOKUP(Sitio_Publico[[#This Row],[Filtro Integrado]],Estructura!$U$4:$W$529,3,0)</f>
        <v>FI-0</v>
      </c>
      <c r="AA2942" s="18" t="str">
        <f>+VLOOKUP(Sitio_Publico[[#This Row],[Muestra]],Estructura!$Y$4:$AB$483,4,0)</f>
        <v>M-000161</v>
      </c>
    </row>
    <row r="2943" spans="1:27" ht="40.799999999999997" x14ac:dyDescent="0.3">
      <c r="A2943" s="16">
        <f t="shared" si="45"/>
        <v>2942</v>
      </c>
      <c r="B2943" s="47" t="s">
        <v>15118</v>
      </c>
      <c r="C2943" s="13" t="s">
        <v>10447</v>
      </c>
      <c r="D2943" s="13" t="s">
        <v>10448</v>
      </c>
      <c r="E2943" s="44">
        <v>13126</v>
      </c>
      <c r="F2943" s="13" t="s">
        <v>10449</v>
      </c>
      <c r="G2943" s="23" t="s">
        <v>10473</v>
      </c>
      <c r="H2943" s="42" t="s">
        <v>458</v>
      </c>
      <c r="I2943" s="28" t="s">
        <v>322</v>
      </c>
      <c r="J2943" s="12" t="s">
        <v>393</v>
      </c>
      <c r="K2943" s="28" t="s">
        <v>10473</v>
      </c>
      <c r="L2943" s="12" t="s">
        <v>10452</v>
      </c>
      <c r="M2943" s="12" t="s">
        <v>10453</v>
      </c>
      <c r="N2943" s="12" t="s">
        <v>10454</v>
      </c>
      <c r="O2943" s="26" t="s">
        <v>14348</v>
      </c>
      <c r="P2943" s="26" t="s">
        <v>14349</v>
      </c>
      <c r="Q2943" s="25" t="s">
        <v>456</v>
      </c>
      <c r="R2943" s="26" t="s">
        <v>14350</v>
      </c>
      <c r="S2943" s="15" t="s">
        <v>14351</v>
      </c>
      <c r="T2943" s="52">
        <v>0</v>
      </c>
      <c r="U2943" s="22" t="s">
        <v>14352</v>
      </c>
      <c r="V2943" s="18" t="str">
        <f>+Sitio_Publico[[#This Row],[idcoleccion]]&amp;"-"&amp;Sitio_Publico[[#This Row],[id]]</f>
        <v>000-2942</v>
      </c>
      <c r="W2943" s="18">
        <f>+VLOOKUP(Sitio_Publico[[#This Row],[territorio]],Estructura!$AE$4:$AH$1067,4,0)</f>
        <v>30013126</v>
      </c>
      <c r="X2943" s="18" t="str">
        <f>+VLOOKUP(Sitio_Publico[[#This Row],[tema]],Estructura!$G$4:$J$532,4,0)</f>
        <v>T-2</v>
      </c>
      <c r="Y2943" s="18" t="str">
        <f>+VLOOKUP(Sitio_Publico[[#This Row],[contenido]],Estructura!$L$4:$O$473,4,0)</f>
        <v>C-18</v>
      </c>
      <c r="Z2943" s="18" t="str">
        <f>+VLOOKUP(Sitio_Publico[[#This Row],[Filtro Integrado]],Estructura!$U$4:$W$529,3,0)</f>
        <v>FI-0</v>
      </c>
      <c r="AA2943" s="18" t="str">
        <f>+VLOOKUP(Sitio_Publico[[#This Row],[Muestra]],Estructura!$Y$4:$AB$483,4,0)</f>
        <v>M-000160</v>
      </c>
    </row>
    <row r="2944" spans="1:27" ht="51" x14ac:dyDescent="0.3">
      <c r="A2944" s="16">
        <f t="shared" si="45"/>
        <v>2943</v>
      </c>
      <c r="B2944" s="47" t="s">
        <v>15118</v>
      </c>
      <c r="C2944" s="13" t="s">
        <v>10447</v>
      </c>
      <c r="D2944" s="13" t="s">
        <v>10448</v>
      </c>
      <c r="E2944" s="44">
        <v>5606</v>
      </c>
      <c r="F2944" s="13" t="s">
        <v>10449</v>
      </c>
      <c r="G2944" s="23" t="s">
        <v>10459</v>
      </c>
      <c r="H2944" s="42" t="s">
        <v>458</v>
      </c>
      <c r="I2944" s="28" t="s">
        <v>89</v>
      </c>
      <c r="J2944" s="12" t="s">
        <v>393</v>
      </c>
      <c r="K2944" s="28" t="s">
        <v>10459</v>
      </c>
      <c r="L2944" s="12" t="s">
        <v>10452</v>
      </c>
      <c r="M2944" s="12" t="s">
        <v>10453</v>
      </c>
      <c r="N2944" s="12" t="s">
        <v>10454</v>
      </c>
      <c r="O2944" s="26" t="s">
        <v>14353</v>
      </c>
      <c r="P2944" s="26" t="s">
        <v>14354</v>
      </c>
      <c r="Q2944" s="25" t="s">
        <v>456</v>
      </c>
      <c r="R2944" s="26" t="s">
        <v>12532</v>
      </c>
      <c r="S2944" s="15" t="s">
        <v>14355</v>
      </c>
      <c r="T2944" s="52">
        <v>0</v>
      </c>
      <c r="U2944" s="22" t="s">
        <v>11594</v>
      </c>
      <c r="V2944" s="18" t="str">
        <f>+Sitio_Publico[[#This Row],[idcoleccion]]&amp;"-"&amp;Sitio_Publico[[#This Row],[id]]</f>
        <v>000-2943</v>
      </c>
      <c r="W2944" s="18">
        <f>+VLOOKUP(Sitio_Publico[[#This Row],[territorio]],Estructura!$AE$4:$AH$1067,4,0)</f>
        <v>30005606</v>
      </c>
      <c r="X2944" s="18" t="str">
        <f>+VLOOKUP(Sitio_Publico[[#This Row],[tema]],Estructura!$G$4:$J$532,4,0)</f>
        <v>T-2</v>
      </c>
      <c r="Y2944" s="18" t="str">
        <f>+VLOOKUP(Sitio_Publico[[#This Row],[contenido]],Estructura!$L$4:$O$473,4,0)</f>
        <v>C-16</v>
      </c>
      <c r="Z2944" s="18" t="str">
        <f>+VLOOKUP(Sitio_Publico[[#This Row],[Filtro Integrado]],Estructura!$U$4:$W$529,3,0)</f>
        <v>FI-0</v>
      </c>
      <c r="AA2944" s="18" t="str">
        <f>+VLOOKUP(Sitio_Publico[[#This Row],[Muestra]],Estructura!$Y$4:$AB$483,4,0)</f>
        <v>M-000159</v>
      </c>
    </row>
    <row r="2945" spans="1:27" ht="40.799999999999997" x14ac:dyDescent="0.3">
      <c r="A2945" s="16">
        <f t="shared" si="45"/>
        <v>2944</v>
      </c>
      <c r="B2945" s="47" t="s">
        <v>15118</v>
      </c>
      <c r="C2945" s="13" t="s">
        <v>10447</v>
      </c>
      <c r="D2945" s="13" t="s">
        <v>10448</v>
      </c>
      <c r="E2945" s="44">
        <v>9115</v>
      </c>
      <c r="F2945" s="13" t="s">
        <v>10449</v>
      </c>
      <c r="G2945" s="23" t="s">
        <v>10473</v>
      </c>
      <c r="H2945" s="42" t="s">
        <v>458</v>
      </c>
      <c r="I2945" s="28" t="s">
        <v>230</v>
      </c>
      <c r="J2945" s="12" t="s">
        <v>393</v>
      </c>
      <c r="K2945" s="28" t="s">
        <v>10473</v>
      </c>
      <c r="L2945" s="12" t="s">
        <v>10452</v>
      </c>
      <c r="M2945" s="12" t="s">
        <v>10453</v>
      </c>
      <c r="N2945" s="12" t="s">
        <v>10454</v>
      </c>
      <c r="O2945" s="26" t="s">
        <v>14356</v>
      </c>
      <c r="P2945" s="26" t="s">
        <v>14357</v>
      </c>
      <c r="Q2945" s="25" t="s">
        <v>456</v>
      </c>
      <c r="R2945" s="26" t="s">
        <v>14358</v>
      </c>
      <c r="S2945" s="15" t="s">
        <v>14359</v>
      </c>
      <c r="T2945" s="52">
        <v>0</v>
      </c>
      <c r="U2945" s="22" t="s">
        <v>14360</v>
      </c>
      <c r="V2945" s="18" t="str">
        <f>+Sitio_Publico[[#This Row],[idcoleccion]]&amp;"-"&amp;Sitio_Publico[[#This Row],[id]]</f>
        <v>000-2944</v>
      </c>
      <c r="W2945" s="18">
        <f>+VLOOKUP(Sitio_Publico[[#This Row],[territorio]],Estructura!$AE$4:$AH$1067,4,0)</f>
        <v>30009115</v>
      </c>
      <c r="X2945" s="18" t="str">
        <f>+VLOOKUP(Sitio_Publico[[#This Row],[tema]],Estructura!$G$4:$J$532,4,0)</f>
        <v>T-2</v>
      </c>
      <c r="Y2945" s="18" t="str">
        <f>+VLOOKUP(Sitio_Publico[[#This Row],[contenido]],Estructura!$L$4:$O$473,4,0)</f>
        <v>C-18</v>
      </c>
      <c r="Z2945" s="18" t="str">
        <f>+VLOOKUP(Sitio_Publico[[#This Row],[Filtro Integrado]],Estructura!$U$4:$W$529,3,0)</f>
        <v>FI-0</v>
      </c>
      <c r="AA2945" s="18" t="str">
        <f>+VLOOKUP(Sitio_Publico[[#This Row],[Muestra]],Estructura!$Y$4:$AB$483,4,0)</f>
        <v>M-000160</v>
      </c>
    </row>
    <row r="2946" spans="1:27" ht="51" x14ac:dyDescent="0.3">
      <c r="A2946" s="16">
        <f t="shared" si="45"/>
        <v>2945</v>
      </c>
      <c r="B2946" s="47" t="s">
        <v>15118</v>
      </c>
      <c r="C2946" s="13" t="s">
        <v>10447</v>
      </c>
      <c r="D2946" s="13" t="s">
        <v>10448</v>
      </c>
      <c r="E2946" s="44">
        <v>16207</v>
      </c>
      <c r="F2946" s="13" t="s">
        <v>10449</v>
      </c>
      <c r="G2946" s="23" t="s">
        <v>10466</v>
      </c>
      <c r="H2946" s="42" t="s">
        <v>458</v>
      </c>
      <c r="I2946" s="28" t="s">
        <v>214</v>
      </c>
      <c r="J2946" s="12" t="s">
        <v>393</v>
      </c>
      <c r="K2946" s="28" t="s">
        <v>10524</v>
      </c>
      <c r="L2946" s="12" t="s">
        <v>10452</v>
      </c>
      <c r="M2946" s="12" t="s">
        <v>10453</v>
      </c>
      <c r="N2946" s="12" t="s">
        <v>10454</v>
      </c>
      <c r="O2946" s="26" t="s">
        <v>14361</v>
      </c>
      <c r="P2946" s="26" t="s">
        <v>14362</v>
      </c>
      <c r="Q2946" s="25" t="s">
        <v>456</v>
      </c>
      <c r="R2946" s="26" t="s">
        <v>14363</v>
      </c>
      <c r="S2946" s="15" t="s">
        <v>14364</v>
      </c>
      <c r="T2946" s="52">
        <v>0</v>
      </c>
      <c r="U2946" s="22" t="s">
        <v>14365</v>
      </c>
      <c r="V2946" s="18" t="str">
        <f>+Sitio_Publico[[#This Row],[idcoleccion]]&amp;"-"&amp;Sitio_Publico[[#This Row],[id]]</f>
        <v>000-2945</v>
      </c>
      <c r="W2946" s="18">
        <f>+VLOOKUP(Sitio_Publico[[#This Row],[territorio]],Estructura!$AE$4:$AH$1067,4,0)</f>
        <v>30016207</v>
      </c>
      <c r="X2946" s="18" t="str">
        <f>+VLOOKUP(Sitio_Publico[[#This Row],[tema]],Estructura!$G$4:$J$532,4,0)</f>
        <v>T-2</v>
      </c>
      <c r="Y2946" s="18" t="str">
        <f>+VLOOKUP(Sitio_Publico[[#This Row],[contenido]],Estructura!$L$4:$O$473,4,0)</f>
        <v>C-17</v>
      </c>
      <c r="Z2946" s="18" t="str">
        <f>+VLOOKUP(Sitio_Publico[[#This Row],[Filtro Integrado]],Estructura!$U$4:$W$529,3,0)</f>
        <v>FI-0</v>
      </c>
      <c r="AA2946" s="18" t="str">
        <f>+VLOOKUP(Sitio_Publico[[#This Row],[Muestra]],Estructura!$Y$4:$AB$483,4,0)</f>
        <v>M-00048</v>
      </c>
    </row>
    <row r="2947" spans="1:27" ht="51" x14ac:dyDescent="0.3">
      <c r="A2947" s="16">
        <f t="shared" ref="A2947:A3010" si="46">+ROW()-1</f>
        <v>2946</v>
      </c>
      <c r="B2947" s="47" t="s">
        <v>15118</v>
      </c>
      <c r="C2947" s="13" t="s">
        <v>10447</v>
      </c>
      <c r="D2947" s="13" t="s">
        <v>10448</v>
      </c>
      <c r="E2947" s="44">
        <v>5503</v>
      </c>
      <c r="F2947" s="13" t="s">
        <v>10449</v>
      </c>
      <c r="G2947" s="23" t="s">
        <v>10459</v>
      </c>
      <c r="H2947" s="42" t="s">
        <v>458</v>
      </c>
      <c r="I2947" s="28" t="s">
        <v>81</v>
      </c>
      <c r="J2947" s="12" t="s">
        <v>393</v>
      </c>
      <c r="K2947" s="28" t="s">
        <v>10459</v>
      </c>
      <c r="L2947" s="12" t="s">
        <v>10452</v>
      </c>
      <c r="M2947" s="12" t="s">
        <v>10453</v>
      </c>
      <c r="N2947" s="12" t="s">
        <v>10454</v>
      </c>
      <c r="O2947" s="26" t="s">
        <v>14366</v>
      </c>
      <c r="P2947" s="26" t="s">
        <v>14367</v>
      </c>
      <c r="Q2947" s="25" t="s">
        <v>456</v>
      </c>
      <c r="R2947" s="26" t="s">
        <v>14368</v>
      </c>
      <c r="S2947" s="15" t="s">
        <v>14369</v>
      </c>
      <c r="T2947" s="52">
        <v>0</v>
      </c>
      <c r="U2947" s="22" t="s">
        <v>10652</v>
      </c>
      <c r="V2947" s="18" t="str">
        <f>+Sitio_Publico[[#This Row],[idcoleccion]]&amp;"-"&amp;Sitio_Publico[[#This Row],[id]]</f>
        <v>000-2946</v>
      </c>
      <c r="W2947" s="18">
        <f>+VLOOKUP(Sitio_Publico[[#This Row],[territorio]],Estructura!$AE$4:$AH$1067,4,0)</f>
        <v>30005503</v>
      </c>
      <c r="X2947" s="18" t="str">
        <f>+VLOOKUP(Sitio_Publico[[#This Row],[tema]],Estructura!$G$4:$J$532,4,0)</f>
        <v>T-2</v>
      </c>
      <c r="Y2947" s="18" t="str">
        <f>+VLOOKUP(Sitio_Publico[[#This Row],[contenido]],Estructura!$L$4:$O$473,4,0)</f>
        <v>C-16</v>
      </c>
      <c r="Z2947" s="18" t="str">
        <f>+VLOOKUP(Sitio_Publico[[#This Row],[Filtro Integrado]],Estructura!$U$4:$W$529,3,0)</f>
        <v>FI-0</v>
      </c>
      <c r="AA2947" s="18" t="str">
        <f>+VLOOKUP(Sitio_Publico[[#This Row],[Muestra]],Estructura!$Y$4:$AB$483,4,0)</f>
        <v>M-000159</v>
      </c>
    </row>
    <row r="2948" spans="1:27" ht="40.799999999999997" x14ac:dyDescent="0.3">
      <c r="A2948" s="16">
        <f t="shared" si="46"/>
        <v>2947</v>
      </c>
      <c r="B2948" s="47" t="s">
        <v>15118</v>
      </c>
      <c r="C2948" s="13" t="s">
        <v>10447</v>
      </c>
      <c r="D2948" s="13" t="s">
        <v>10448</v>
      </c>
      <c r="E2948" s="44">
        <v>3301</v>
      </c>
      <c r="F2948" s="13" t="s">
        <v>10449</v>
      </c>
      <c r="G2948" s="23" t="s">
        <v>10883</v>
      </c>
      <c r="H2948" s="42" t="s">
        <v>458</v>
      </c>
      <c r="I2948" s="28" t="s">
        <v>46</v>
      </c>
      <c r="J2948" s="12" t="s">
        <v>393</v>
      </c>
      <c r="K2948" s="28" t="s">
        <v>10883</v>
      </c>
      <c r="L2948" s="12" t="s">
        <v>10452</v>
      </c>
      <c r="M2948" s="12" t="s">
        <v>10453</v>
      </c>
      <c r="N2948" s="12" t="s">
        <v>10454</v>
      </c>
      <c r="O2948" s="26" t="s">
        <v>14370</v>
      </c>
      <c r="P2948" s="26" t="s">
        <v>14371</v>
      </c>
      <c r="Q2948" s="25" t="s">
        <v>456</v>
      </c>
      <c r="R2948" s="26" t="s">
        <v>14372</v>
      </c>
      <c r="S2948" s="15" t="s">
        <v>14373</v>
      </c>
      <c r="T2948" s="52">
        <v>0</v>
      </c>
      <c r="U2948" s="22" t="s">
        <v>14374</v>
      </c>
      <c r="V2948" s="18" t="str">
        <f>+Sitio_Publico[[#This Row],[idcoleccion]]&amp;"-"&amp;Sitio_Publico[[#This Row],[id]]</f>
        <v>000-2947</v>
      </c>
      <c r="W2948" s="18">
        <f>+VLOOKUP(Sitio_Publico[[#This Row],[territorio]],Estructura!$AE$4:$AH$1067,4,0)</f>
        <v>30003301</v>
      </c>
      <c r="X2948" s="18" t="str">
        <f>+VLOOKUP(Sitio_Publico[[#This Row],[tema]],Estructura!$G$4:$J$532,4,0)</f>
        <v>T-2</v>
      </c>
      <c r="Y2948" s="18" t="str">
        <f>+VLOOKUP(Sitio_Publico[[#This Row],[contenido]],Estructura!$L$4:$O$473,4,0)</f>
        <v>C-19</v>
      </c>
      <c r="Z2948" s="18" t="str">
        <f>+VLOOKUP(Sitio_Publico[[#This Row],[Filtro Integrado]],Estructura!$U$4:$W$529,3,0)</f>
        <v>FI-0</v>
      </c>
      <c r="AA2948" s="18" t="str">
        <f>+VLOOKUP(Sitio_Publico[[#This Row],[Muestra]],Estructura!$Y$4:$AB$483,4,0)</f>
        <v>M-000164</v>
      </c>
    </row>
    <row r="2949" spans="1:27" ht="51" x14ac:dyDescent="0.3">
      <c r="A2949" s="16">
        <f t="shared" si="46"/>
        <v>2948</v>
      </c>
      <c r="B2949" s="47" t="s">
        <v>15118</v>
      </c>
      <c r="C2949" s="13" t="s">
        <v>10447</v>
      </c>
      <c r="D2949" s="13" t="s">
        <v>10448</v>
      </c>
      <c r="E2949" s="44">
        <v>5702</v>
      </c>
      <c r="F2949" s="13" t="s">
        <v>10449</v>
      </c>
      <c r="G2949" s="23" t="s">
        <v>10466</v>
      </c>
      <c r="H2949" s="42" t="s">
        <v>458</v>
      </c>
      <c r="I2949" s="28" t="s">
        <v>91</v>
      </c>
      <c r="J2949" s="12" t="s">
        <v>393</v>
      </c>
      <c r="K2949" s="28" t="s">
        <v>10492</v>
      </c>
      <c r="L2949" s="12" t="s">
        <v>10452</v>
      </c>
      <c r="M2949" s="12" t="s">
        <v>587</v>
      </c>
      <c r="N2949" s="12" t="s">
        <v>10454</v>
      </c>
      <c r="O2949" s="26" t="s">
        <v>14375</v>
      </c>
      <c r="P2949" s="26" t="s">
        <v>14376</v>
      </c>
      <c r="Q2949" s="25" t="s">
        <v>10495</v>
      </c>
      <c r="R2949" s="26" t="s">
        <v>14377</v>
      </c>
      <c r="S2949" s="15" t="s">
        <v>14378</v>
      </c>
      <c r="T2949" s="52">
        <v>0</v>
      </c>
      <c r="U2949" s="22" t="s">
        <v>12421</v>
      </c>
      <c r="V2949" s="18" t="str">
        <f>+Sitio_Publico[[#This Row],[idcoleccion]]&amp;"-"&amp;Sitio_Publico[[#This Row],[id]]</f>
        <v>000-2948</v>
      </c>
      <c r="W2949" s="18">
        <f>+VLOOKUP(Sitio_Publico[[#This Row],[territorio]],Estructura!$AE$4:$AH$1067,4,0)</f>
        <v>30005702</v>
      </c>
      <c r="X2949" s="18" t="str">
        <f>+VLOOKUP(Sitio_Publico[[#This Row],[tema]],Estructura!$G$4:$J$532,4,0)</f>
        <v>T-2</v>
      </c>
      <c r="Y2949" s="18" t="str">
        <f>+VLOOKUP(Sitio_Publico[[#This Row],[contenido]],Estructura!$L$4:$O$473,4,0)</f>
        <v>C-17</v>
      </c>
      <c r="Z2949" s="18" t="str">
        <f>+VLOOKUP(Sitio_Publico[[#This Row],[Filtro Integrado]],Estructura!$U$4:$W$529,3,0)</f>
        <v>FI-0</v>
      </c>
      <c r="AA2949" s="18" t="str">
        <f>+VLOOKUP(Sitio_Publico[[#This Row],[Muestra]],Estructura!$Y$4:$AB$483,4,0)</f>
        <v>M-000162</v>
      </c>
    </row>
    <row r="2950" spans="1:27" ht="51" x14ac:dyDescent="0.3">
      <c r="A2950" s="16">
        <f t="shared" si="46"/>
        <v>2949</v>
      </c>
      <c r="B2950" s="47" t="s">
        <v>15118</v>
      </c>
      <c r="C2950" s="13" t="s">
        <v>10447</v>
      </c>
      <c r="D2950" s="13" t="s">
        <v>10448</v>
      </c>
      <c r="E2950" s="44">
        <v>10306</v>
      </c>
      <c r="F2950" s="13" t="s">
        <v>10449</v>
      </c>
      <c r="G2950" s="23" t="s">
        <v>10450</v>
      </c>
      <c r="H2950" s="42" t="s">
        <v>458</v>
      </c>
      <c r="I2950" s="28" t="s">
        <v>272</v>
      </c>
      <c r="J2950" s="12" t="s">
        <v>393</v>
      </c>
      <c r="K2950" s="28" t="s">
        <v>10451</v>
      </c>
      <c r="L2950" s="12" t="s">
        <v>10452</v>
      </c>
      <c r="M2950" s="12" t="s">
        <v>10453</v>
      </c>
      <c r="N2950" s="12" t="s">
        <v>10454</v>
      </c>
      <c r="O2950" s="26" t="s">
        <v>14379</v>
      </c>
      <c r="P2950" s="26" t="s">
        <v>14380</v>
      </c>
      <c r="Q2950" s="25" t="s">
        <v>456</v>
      </c>
      <c r="R2950" s="26" t="s">
        <v>14381</v>
      </c>
      <c r="S2950" s="15" t="s">
        <v>14382</v>
      </c>
      <c r="T2950" s="52">
        <v>0</v>
      </c>
      <c r="U2950" s="22" t="s">
        <v>13727</v>
      </c>
      <c r="V2950" s="18" t="str">
        <f>+Sitio_Publico[[#This Row],[idcoleccion]]&amp;"-"&amp;Sitio_Publico[[#This Row],[id]]</f>
        <v>000-2949</v>
      </c>
      <c r="W2950" s="18">
        <f>+VLOOKUP(Sitio_Publico[[#This Row],[territorio]],Estructura!$AE$4:$AH$1067,4,0)</f>
        <v>30010306</v>
      </c>
      <c r="X2950" s="18" t="str">
        <f>+VLOOKUP(Sitio_Publico[[#This Row],[tema]],Estructura!$G$4:$J$532,4,0)</f>
        <v>T-2</v>
      </c>
      <c r="Y2950" s="18" t="str">
        <f>+VLOOKUP(Sitio_Publico[[#This Row],[contenido]],Estructura!$L$4:$O$473,4,0)</f>
        <v>C-15</v>
      </c>
      <c r="Z2950" s="18" t="str">
        <f>+VLOOKUP(Sitio_Publico[[#This Row],[Filtro Integrado]],Estructura!$U$4:$W$529,3,0)</f>
        <v>FI-0</v>
      </c>
      <c r="AA2950" s="18" t="str">
        <f>+VLOOKUP(Sitio_Publico[[#This Row],[Muestra]],Estructura!$Y$4:$AB$483,4,0)</f>
        <v>M-000158</v>
      </c>
    </row>
    <row r="2951" spans="1:27" ht="51" x14ac:dyDescent="0.3">
      <c r="A2951" s="16">
        <f t="shared" si="46"/>
        <v>2950</v>
      </c>
      <c r="B2951" s="47" t="s">
        <v>15118</v>
      </c>
      <c r="C2951" s="13" t="s">
        <v>10447</v>
      </c>
      <c r="D2951" s="13" t="s">
        <v>10448</v>
      </c>
      <c r="E2951" s="44">
        <v>13126</v>
      </c>
      <c r="F2951" s="13" t="s">
        <v>10449</v>
      </c>
      <c r="G2951" s="23" t="s">
        <v>10450</v>
      </c>
      <c r="H2951" s="42" t="s">
        <v>458</v>
      </c>
      <c r="I2951" s="28" t="s">
        <v>322</v>
      </c>
      <c r="J2951" s="12" t="s">
        <v>393</v>
      </c>
      <c r="K2951" s="28" t="s">
        <v>10486</v>
      </c>
      <c r="L2951" s="12" t="s">
        <v>10452</v>
      </c>
      <c r="M2951" s="12" t="s">
        <v>10453</v>
      </c>
      <c r="N2951" s="12" t="s">
        <v>10454</v>
      </c>
      <c r="O2951" s="26" t="s">
        <v>14383</v>
      </c>
      <c r="P2951" s="26" t="s">
        <v>14384</v>
      </c>
      <c r="Q2951" s="25" t="s">
        <v>456</v>
      </c>
      <c r="R2951" s="26" t="s">
        <v>14385</v>
      </c>
      <c r="S2951" s="15" t="s">
        <v>14386</v>
      </c>
      <c r="T2951" s="52">
        <v>0</v>
      </c>
      <c r="U2951" s="22" t="s">
        <v>11759</v>
      </c>
      <c r="V2951" s="18" t="str">
        <f>+Sitio_Publico[[#This Row],[idcoleccion]]&amp;"-"&amp;Sitio_Publico[[#This Row],[id]]</f>
        <v>000-2950</v>
      </c>
      <c r="W2951" s="18">
        <f>+VLOOKUP(Sitio_Publico[[#This Row],[territorio]],Estructura!$AE$4:$AH$1067,4,0)</f>
        <v>30013126</v>
      </c>
      <c r="X2951" s="18" t="str">
        <f>+VLOOKUP(Sitio_Publico[[#This Row],[tema]],Estructura!$G$4:$J$532,4,0)</f>
        <v>T-2</v>
      </c>
      <c r="Y2951" s="18" t="str">
        <f>+VLOOKUP(Sitio_Publico[[#This Row],[contenido]],Estructura!$L$4:$O$473,4,0)</f>
        <v>C-15</v>
      </c>
      <c r="Z2951" s="18" t="str">
        <f>+VLOOKUP(Sitio_Publico[[#This Row],[Filtro Integrado]],Estructura!$U$4:$W$529,3,0)</f>
        <v>FI-0</v>
      </c>
      <c r="AA2951" s="18" t="str">
        <f>+VLOOKUP(Sitio_Publico[[#This Row],[Muestra]],Estructura!$Y$4:$AB$483,4,0)</f>
        <v>M-000161</v>
      </c>
    </row>
    <row r="2952" spans="1:27" ht="51" x14ac:dyDescent="0.3">
      <c r="A2952" s="16">
        <f t="shared" si="46"/>
        <v>2951</v>
      </c>
      <c r="B2952" s="47" t="s">
        <v>15118</v>
      </c>
      <c r="C2952" s="13" t="s">
        <v>10447</v>
      </c>
      <c r="D2952" s="13" t="s">
        <v>10448</v>
      </c>
      <c r="E2952" s="44">
        <v>4104</v>
      </c>
      <c r="F2952" s="13" t="s">
        <v>10449</v>
      </c>
      <c r="G2952" s="23" t="s">
        <v>10459</v>
      </c>
      <c r="H2952" s="42" t="s">
        <v>458</v>
      </c>
      <c r="I2952" s="28" t="s">
        <v>52</v>
      </c>
      <c r="J2952" s="12" t="s">
        <v>393</v>
      </c>
      <c r="K2952" s="28" t="s">
        <v>10459</v>
      </c>
      <c r="L2952" s="12" t="s">
        <v>10452</v>
      </c>
      <c r="M2952" s="12" t="s">
        <v>10453</v>
      </c>
      <c r="N2952" s="12" t="s">
        <v>10454</v>
      </c>
      <c r="O2952" s="26" t="s">
        <v>14387</v>
      </c>
      <c r="P2952" s="26" t="s">
        <v>14388</v>
      </c>
      <c r="Q2952" s="25" t="s">
        <v>456</v>
      </c>
      <c r="R2952" s="26" t="s">
        <v>13820</v>
      </c>
      <c r="S2952" s="15" t="s">
        <v>14389</v>
      </c>
      <c r="T2952" s="52">
        <v>0</v>
      </c>
      <c r="U2952" s="22" t="s">
        <v>11290</v>
      </c>
      <c r="V2952" s="18" t="str">
        <f>+Sitio_Publico[[#This Row],[idcoleccion]]&amp;"-"&amp;Sitio_Publico[[#This Row],[id]]</f>
        <v>000-2951</v>
      </c>
      <c r="W2952" s="18">
        <f>+VLOOKUP(Sitio_Publico[[#This Row],[territorio]],Estructura!$AE$4:$AH$1067,4,0)</f>
        <v>30004104</v>
      </c>
      <c r="X2952" s="18" t="str">
        <f>+VLOOKUP(Sitio_Publico[[#This Row],[tema]],Estructura!$G$4:$J$532,4,0)</f>
        <v>T-2</v>
      </c>
      <c r="Y2952" s="18" t="str">
        <f>+VLOOKUP(Sitio_Publico[[#This Row],[contenido]],Estructura!$L$4:$O$473,4,0)</f>
        <v>C-16</v>
      </c>
      <c r="Z2952" s="18" t="str">
        <f>+VLOOKUP(Sitio_Publico[[#This Row],[Filtro Integrado]],Estructura!$U$4:$W$529,3,0)</f>
        <v>FI-0</v>
      </c>
      <c r="AA2952" s="18" t="str">
        <f>+VLOOKUP(Sitio_Publico[[#This Row],[Muestra]],Estructura!$Y$4:$AB$483,4,0)</f>
        <v>M-000159</v>
      </c>
    </row>
    <row r="2953" spans="1:27" ht="40.799999999999997" x14ac:dyDescent="0.3">
      <c r="A2953" s="16">
        <f t="shared" si="46"/>
        <v>2952</v>
      </c>
      <c r="B2953" s="47" t="s">
        <v>15118</v>
      </c>
      <c r="C2953" s="13" t="s">
        <v>10447</v>
      </c>
      <c r="D2953" s="13" t="s">
        <v>10448</v>
      </c>
      <c r="E2953" s="44">
        <v>11301</v>
      </c>
      <c r="F2953" s="13" t="s">
        <v>10449</v>
      </c>
      <c r="G2953" s="23" t="s">
        <v>10473</v>
      </c>
      <c r="H2953" s="42" t="s">
        <v>458</v>
      </c>
      <c r="I2953" s="28" t="s">
        <v>283</v>
      </c>
      <c r="J2953" s="12" t="s">
        <v>393</v>
      </c>
      <c r="K2953" s="28" t="s">
        <v>10473</v>
      </c>
      <c r="L2953" s="12" t="s">
        <v>10474</v>
      </c>
      <c r="M2953" s="12" t="s">
        <v>10453</v>
      </c>
      <c r="N2953" s="12" t="s">
        <v>10454</v>
      </c>
      <c r="O2953" s="26" t="s">
        <v>14390</v>
      </c>
      <c r="P2953" s="26" t="s">
        <v>14391</v>
      </c>
      <c r="Q2953" s="25" t="s">
        <v>10495</v>
      </c>
      <c r="R2953" s="26" t="s">
        <v>14392</v>
      </c>
      <c r="S2953" s="15" t="s">
        <v>14393</v>
      </c>
      <c r="T2953" s="52">
        <v>0</v>
      </c>
      <c r="U2953" s="22" t="s">
        <v>12125</v>
      </c>
      <c r="V2953" s="18" t="str">
        <f>+Sitio_Publico[[#This Row],[idcoleccion]]&amp;"-"&amp;Sitio_Publico[[#This Row],[id]]</f>
        <v>000-2952</v>
      </c>
      <c r="W2953" s="18">
        <f>+VLOOKUP(Sitio_Publico[[#This Row],[territorio]],Estructura!$AE$4:$AH$1067,4,0)</f>
        <v>30011301</v>
      </c>
      <c r="X2953" s="18" t="str">
        <f>+VLOOKUP(Sitio_Publico[[#This Row],[tema]],Estructura!$G$4:$J$532,4,0)</f>
        <v>T-2</v>
      </c>
      <c r="Y2953" s="18" t="str">
        <f>+VLOOKUP(Sitio_Publico[[#This Row],[contenido]],Estructura!$L$4:$O$473,4,0)</f>
        <v>C-18</v>
      </c>
      <c r="Z2953" s="18" t="str">
        <f>+VLOOKUP(Sitio_Publico[[#This Row],[Filtro Integrado]],Estructura!$U$4:$W$529,3,0)</f>
        <v>FI-0</v>
      </c>
      <c r="AA2953" s="18" t="str">
        <f>+VLOOKUP(Sitio_Publico[[#This Row],[Muestra]],Estructura!$Y$4:$AB$483,4,0)</f>
        <v>M-000160</v>
      </c>
    </row>
    <row r="2954" spans="1:27" ht="51" x14ac:dyDescent="0.3">
      <c r="A2954" s="16">
        <f t="shared" si="46"/>
        <v>2953</v>
      </c>
      <c r="B2954" s="47" t="s">
        <v>15118</v>
      </c>
      <c r="C2954" s="13" t="s">
        <v>10447</v>
      </c>
      <c r="D2954" s="13" t="s">
        <v>10448</v>
      </c>
      <c r="E2954" s="44">
        <v>13116</v>
      </c>
      <c r="F2954" s="13" t="s">
        <v>10449</v>
      </c>
      <c r="G2954" s="23" t="s">
        <v>10466</v>
      </c>
      <c r="H2954" s="42" t="s">
        <v>458</v>
      </c>
      <c r="I2954" s="28" t="s">
        <v>312</v>
      </c>
      <c r="J2954" s="12" t="s">
        <v>393</v>
      </c>
      <c r="K2954" s="28" t="s">
        <v>10492</v>
      </c>
      <c r="L2954" s="12" t="s">
        <v>10452</v>
      </c>
      <c r="M2954" s="12" t="s">
        <v>587</v>
      </c>
      <c r="N2954" s="12" t="s">
        <v>10454</v>
      </c>
      <c r="O2954" s="26" t="s">
        <v>14394</v>
      </c>
      <c r="P2954" s="26" t="s">
        <v>14395</v>
      </c>
      <c r="Q2954" s="25" t="s">
        <v>10495</v>
      </c>
      <c r="R2954" s="26" t="s">
        <v>14396</v>
      </c>
      <c r="S2954" s="15" t="s">
        <v>14397</v>
      </c>
      <c r="T2954" s="52">
        <v>0</v>
      </c>
      <c r="U2954" s="22" t="s">
        <v>11167</v>
      </c>
      <c r="V2954" s="18" t="str">
        <f>+Sitio_Publico[[#This Row],[idcoleccion]]&amp;"-"&amp;Sitio_Publico[[#This Row],[id]]</f>
        <v>000-2953</v>
      </c>
      <c r="W2954" s="18">
        <f>+VLOOKUP(Sitio_Publico[[#This Row],[territorio]],Estructura!$AE$4:$AH$1067,4,0)</f>
        <v>30013116</v>
      </c>
      <c r="X2954" s="18" t="str">
        <f>+VLOOKUP(Sitio_Publico[[#This Row],[tema]],Estructura!$G$4:$J$532,4,0)</f>
        <v>T-2</v>
      </c>
      <c r="Y2954" s="18" t="str">
        <f>+VLOOKUP(Sitio_Publico[[#This Row],[contenido]],Estructura!$L$4:$O$473,4,0)</f>
        <v>C-17</v>
      </c>
      <c r="Z2954" s="18" t="str">
        <f>+VLOOKUP(Sitio_Publico[[#This Row],[Filtro Integrado]],Estructura!$U$4:$W$529,3,0)</f>
        <v>FI-0</v>
      </c>
      <c r="AA2954" s="18" t="str">
        <f>+VLOOKUP(Sitio_Publico[[#This Row],[Muestra]],Estructura!$Y$4:$AB$483,4,0)</f>
        <v>M-000162</v>
      </c>
    </row>
    <row r="2955" spans="1:27" ht="51" x14ac:dyDescent="0.3">
      <c r="A2955" s="16">
        <f t="shared" si="46"/>
        <v>2954</v>
      </c>
      <c r="B2955" s="47" t="s">
        <v>15118</v>
      </c>
      <c r="C2955" s="13" t="s">
        <v>10447</v>
      </c>
      <c r="D2955" s="13" t="s">
        <v>10448</v>
      </c>
      <c r="E2955" s="44">
        <v>13604</v>
      </c>
      <c r="F2955" s="13" t="s">
        <v>10449</v>
      </c>
      <c r="G2955" s="23" t="s">
        <v>10450</v>
      </c>
      <c r="H2955" s="42" t="s">
        <v>458</v>
      </c>
      <c r="I2955" s="28" t="s">
        <v>346</v>
      </c>
      <c r="J2955" s="12" t="s">
        <v>393</v>
      </c>
      <c r="K2955" s="28" t="s">
        <v>10451</v>
      </c>
      <c r="L2955" s="12" t="s">
        <v>10452</v>
      </c>
      <c r="M2955" s="12" t="s">
        <v>10453</v>
      </c>
      <c r="N2955" s="12" t="s">
        <v>10454</v>
      </c>
      <c r="O2955" s="26" t="s">
        <v>14398</v>
      </c>
      <c r="P2955" s="26" t="s">
        <v>14399</v>
      </c>
      <c r="Q2955" s="25" t="s">
        <v>456</v>
      </c>
      <c r="R2955" s="26" t="s">
        <v>14400</v>
      </c>
      <c r="S2955" s="15" t="s">
        <v>14401</v>
      </c>
      <c r="T2955" s="52">
        <v>0</v>
      </c>
      <c r="U2955" s="22" t="s">
        <v>7646</v>
      </c>
      <c r="V2955" s="18" t="str">
        <f>+Sitio_Publico[[#This Row],[idcoleccion]]&amp;"-"&amp;Sitio_Publico[[#This Row],[id]]</f>
        <v>000-2954</v>
      </c>
      <c r="W2955" s="18">
        <f>+VLOOKUP(Sitio_Publico[[#This Row],[territorio]],Estructura!$AE$4:$AH$1067,4,0)</f>
        <v>30013604</v>
      </c>
      <c r="X2955" s="18" t="str">
        <f>+VLOOKUP(Sitio_Publico[[#This Row],[tema]],Estructura!$G$4:$J$532,4,0)</f>
        <v>T-2</v>
      </c>
      <c r="Y2955" s="18" t="str">
        <f>+VLOOKUP(Sitio_Publico[[#This Row],[contenido]],Estructura!$L$4:$O$473,4,0)</f>
        <v>C-15</v>
      </c>
      <c r="Z2955" s="18" t="str">
        <f>+VLOOKUP(Sitio_Publico[[#This Row],[Filtro Integrado]],Estructura!$U$4:$W$529,3,0)</f>
        <v>FI-0</v>
      </c>
      <c r="AA2955" s="18" t="str">
        <f>+VLOOKUP(Sitio_Publico[[#This Row],[Muestra]],Estructura!$Y$4:$AB$483,4,0)</f>
        <v>M-000158</v>
      </c>
    </row>
    <row r="2956" spans="1:27" ht="40.799999999999997" x14ac:dyDescent="0.3">
      <c r="A2956" s="16">
        <f t="shared" si="46"/>
        <v>2955</v>
      </c>
      <c r="B2956" s="47" t="s">
        <v>15118</v>
      </c>
      <c r="C2956" s="13" t="s">
        <v>10447</v>
      </c>
      <c r="D2956" s="13" t="s">
        <v>10448</v>
      </c>
      <c r="E2956" s="44">
        <v>9101</v>
      </c>
      <c r="F2956" s="13" t="s">
        <v>10449</v>
      </c>
      <c r="G2956" s="23" t="s">
        <v>10473</v>
      </c>
      <c r="H2956" s="42" t="s">
        <v>458</v>
      </c>
      <c r="I2956" s="28" t="s">
        <v>216</v>
      </c>
      <c r="J2956" s="12" t="s">
        <v>393</v>
      </c>
      <c r="K2956" s="28" t="s">
        <v>10473</v>
      </c>
      <c r="L2956" s="12" t="s">
        <v>10474</v>
      </c>
      <c r="M2956" s="12" t="s">
        <v>10453</v>
      </c>
      <c r="N2956" s="12" t="s">
        <v>10454</v>
      </c>
      <c r="O2956" s="26" t="s">
        <v>14402</v>
      </c>
      <c r="P2956" s="26" t="s">
        <v>14403</v>
      </c>
      <c r="Q2956" s="25" t="s">
        <v>10495</v>
      </c>
      <c r="R2956" s="26" t="s">
        <v>10511</v>
      </c>
      <c r="S2956" s="15" t="s">
        <v>14404</v>
      </c>
      <c r="T2956" s="52">
        <v>0</v>
      </c>
      <c r="U2956" s="22" t="s">
        <v>10637</v>
      </c>
      <c r="V2956" s="18" t="str">
        <f>+Sitio_Publico[[#This Row],[idcoleccion]]&amp;"-"&amp;Sitio_Publico[[#This Row],[id]]</f>
        <v>000-2955</v>
      </c>
      <c r="W2956" s="18">
        <f>+VLOOKUP(Sitio_Publico[[#This Row],[territorio]],Estructura!$AE$4:$AH$1067,4,0)</f>
        <v>30009101</v>
      </c>
      <c r="X2956" s="18" t="str">
        <f>+VLOOKUP(Sitio_Publico[[#This Row],[tema]],Estructura!$G$4:$J$532,4,0)</f>
        <v>T-2</v>
      </c>
      <c r="Y2956" s="18" t="str">
        <f>+VLOOKUP(Sitio_Publico[[#This Row],[contenido]],Estructura!$L$4:$O$473,4,0)</f>
        <v>C-18</v>
      </c>
      <c r="Z2956" s="18" t="str">
        <f>+VLOOKUP(Sitio_Publico[[#This Row],[Filtro Integrado]],Estructura!$U$4:$W$529,3,0)</f>
        <v>FI-0</v>
      </c>
      <c r="AA2956" s="18" t="str">
        <f>+VLOOKUP(Sitio_Publico[[#This Row],[Muestra]],Estructura!$Y$4:$AB$483,4,0)</f>
        <v>M-000160</v>
      </c>
    </row>
    <row r="2957" spans="1:27" ht="51" x14ac:dyDescent="0.3">
      <c r="A2957" s="16">
        <f t="shared" si="46"/>
        <v>2956</v>
      </c>
      <c r="B2957" s="47" t="s">
        <v>15118</v>
      </c>
      <c r="C2957" s="13" t="s">
        <v>10447</v>
      </c>
      <c r="D2957" s="13" t="s">
        <v>10448</v>
      </c>
      <c r="E2957" s="44">
        <v>16204</v>
      </c>
      <c r="F2957" s="13" t="s">
        <v>10449</v>
      </c>
      <c r="G2957" s="23" t="s">
        <v>10466</v>
      </c>
      <c r="H2957" s="42" t="s">
        <v>458</v>
      </c>
      <c r="I2957" s="28" t="s">
        <v>202</v>
      </c>
      <c r="J2957" s="12" t="s">
        <v>393</v>
      </c>
      <c r="K2957" s="28" t="s">
        <v>10492</v>
      </c>
      <c r="L2957" s="12" t="s">
        <v>10452</v>
      </c>
      <c r="M2957" s="12" t="s">
        <v>587</v>
      </c>
      <c r="N2957" s="12" t="s">
        <v>10454</v>
      </c>
      <c r="O2957" s="26" t="s">
        <v>14405</v>
      </c>
      <c r="P2957" s="26" t="s">
        <v>14406</v>
      </c>
      <c r="Q2957" s="25" t="s">
        <v>10495</v>
      </c>
      <c r="R2957" s="26" t="s">
        <v>14407</v>
      </c>
      <c r="S2957" s="15" t="s">
        <v>14408</v>
      </c>
      <c r="T2957" s="52">
        <v>0</v>
      </c>
      <c r="U2957" s="22" t="s">
        <v>14409</v>
      </c>
      <c r="V2957" s="18" t="str">
        <f>+Sitio_Publico[[#This Row],[idcoleccion]]&amp;"-"&amp;Sitio_Publico[[#This Row],[id]]</f>
        <v>000-2956</v>
      </c>
      <c r="W2957" s="18">
        <f>+VLOOKUP(Sitio_Publico[[#This Row],[territorio]],Estructura!$AE$4:$AH$1067,4,0)</f>
        <v>30016204</v>
      </c>
      <c r="X2957" s="18" t="str">
        <f>+VLOOKUP(Sitio_Publico[[#This Row],[tema]],Estructura!$G$4:$J$532,4,0)</f>
        <v>T-2</v>
      </c>
      <c r="Y2957" s="18" t="str">
        <f>+VLOOKUP(Sitio_Publico[[#This Row],[contenido]],Estructura!$L$4:$O$473,4,0)</f>
        <v>C-17</v>
      </c>
      <c r="Z2957" s="18" t="str">
        <f>+VLOOKUP(Sitio_Publico[[#This Row],[Filtro Integrado]],Estructura!$U$4:$W$529,3,0)</f>
        <v>FI-0</v>
      </c>
      <c r="AA2957" s="18" t="str">
        <f>+VLOOKUP(Sitio_Publico[[#This Row],[Muestra]],Estructura!$Y$4:$AB$483,4,0)</f>
        <v>M-000162</v>
      </c>
    </row>
    <row r="2958" spans="1:27" ht="40.799999999999997" x14ac:dyDescent="0.3">
      <c r="A2958" s="16">
        <f t="shared" si="46"/>
        <v>2957</v>
      </c>
      <c r="B2958" s="47" t="s">
        <v>15118</v>
      </c>
      <c r="C2958" s="13" t="s">
        <v>10447</v>
      </c>
      <c r="D2958" s="13" t="s">
        <v>10448</v>
      </c>
      <c r="E2958" s="44">
        <v>6</v>
      </c>
      <c r="F2958" s="13" t="s">
        <v>10465</v>
      </c>
      <c r="G2958" s="23" t="s">
        <v>10473</v>
      </c>
      <c r="H2958" s="42" t="s">
        <v>457</v>
      </c>
      <c r="I2958" s="28" t="s">
        <v>369</v>
      </c>
      <c r="J2958" s="12" t="s">
        <v>393</v>
      </c>
      <c r="K2958" s="28" t="s">
        <v>10473</v>
      </c>
      <c r="L2958" s="12" t="s">
        <v>10474</v>
      </c>
      <c r="M2958" s="12" t="s">
        <v>10453</v>
      </c>
      <c r="N2958" s="12" t="s">
        <v>10454</v>
      </c>
      <c r="O2958" s="26" t="s">
        <v>14410</v>
      </c>
      <c r="P2958" s="26" t="s">
        <v>14411</v>
      </c>
      <c r="Q2958" s="25" t="s">
        <v>10495</v>
      </c>
      <c r="R2958" s="26" t="s">
        <v>11151</v>
      </c>
      <c r="S2958" s="15" t="s">
        <v>14412</v>
      </c>
      <c r="T2958" s="52">
        <v>0</v>
      </c>
      <c r="U2958" s="22" t="s">
        <v>11238</v>
      </c>
      <c r="V2958" s="18" t="str">
        <f>+Sitio_Publico[[#This Row],[idcoleccion]]&amp;"-"&amp;Sitio_Publico[[#This Row],[id]]</f>
        <v>000-2957</v>
      </c>
      <c r="W2958" s="18">
        <f>+VLOOKUP(Sitio_Publico[[#This Row],[territorio]],Estructura!$AE$4:$AH$1067,4,0)</f>
        <v>20000006</v>
      </c>
      <c r="X2958" s="18" t="str">
        <f>+VLOOKUP(Sitio_Publico[[#This Row],[tema]],Estructura!$G$4:$J$532,4,0)</f>
        <v>T-1</v>
      </c>
      <c r="Y2958" s="18" t="str">
        <f>+VLOOKUP(Sitio_Publico[[#This Row],[contenido]],Estructura!$L$4:$O$473,4,0)</f>
        <v>C-18</v>
      </c>
      <c r="Z2958" s="18" t="str">
        <f>+VLOOKUP(Sitio_Publico[[#This Row],[Filtro Integrado]],Estructura!$U$4:$W$529,3,0)</f>
        <v>FI-0</v>
      </c>
      <c r="AA2958" s="18" t="str">
        <f>+VLOOKUP(Sitio_Publico[[#This Row],[Muestra]],Estructura!$Y$4:$AB$483,4,0)</f>
        <v>M-000160</v>
      </c>
    </row>
    <row r="2959" spans="1:27" ht="40.799999999999997" x14ac:dyDescent="0.3">
      <c r="A2959" s="16">
        <f t="shared" si="46"/>
        <v>2958</v>
      </c>
      <c r="B2959" s="47" t="s">
        <v>15118</v>
      </c>
      <c r="C2959" s="13" t="s">
        <v>10447</v>
      </c>
      <c r="D2959" s="13" t="s">
        <v>10448</v>
      </c>
      <c r="E2959" s="44">
        <v>13502</v>
      </c>
      <c r="F2959" s="13" t="s">
        <v>10449</v>
      </c>
      <c r="G2959" s="23" t="s">
        <v>10459</v>
      </c>
      <c r="H2959" s="42" t="s">
        <v>458</v>
      </c>
      <c r="I2959" s="28" t="s">
        <v>339</v>
      </c>
      <c r="J2959" s="12" t="s">
        <v>393</v>
      </c>
      <c r="K2959" s="28" t="s">
        <v>10459</v>
      </c>
      <c r="L2959" s="12" t="s">
        <v>10474</v>
      </c>
      <c r="M2959" s="12" t="s">
        <v>10453</v>
      </c>
      <c r="N2959" s="12" t="s">
        <v>10454</v>
      </c>
      <c r="O2959" s="26" t="s">
        <v>14413</v>
      </c>
      <c r="P2959" s="26" t="s">
        <v>14414</v>
      </c>
      <c r="Q2959" s="25" t="s">
        <v>10482</v>
      </c>
      <c r="R2959" s="26" t="s">
        <v>10788</v>
      </c>
      <c r="S2959" s="15" t="s">
        <v>14415</v>
      </c>
      <c r="T2959" s="52">
        <v>0</v>
      </c>
      <c r="U2959" s="22" t="s">
        <v>10790</v>
      </c>
      <c r="V2959" s="18" t="str">
        <f>+Sitio_Publico[[#This Row],[idcoleccion]]&amp;"-"&amp;Sitio_Publico[[#This Row],[id]]</f>
        <v>000-2958</v>
      </c>
      <c r="W2959" s="18">
        <f>+VLOOKUP(Sitio_Publico[[#This Row],[territorio]],Estructura!$AE$4:$AH$1067,4,0)</f>
        <v>30013502</v>
      </c>
      <c r="X2959" s="18" t="str">
        <f>+VLOOKUP(Sitio_Publico[[#This Row],[tema]],Estructura!$G$4:$J$532,4,0)</f>
        <v>T-2</v>
      </c>
      <c r="Y2959" s="18" t="str">
        <f>+VLOOKUP(Sitio_Publico[[#This Row],[contenido]],Estructura!$L$4:$O$473,4,0)</f>
        <v>C-16</v>
      </c>
      <c r="Z2959" s="18" t="str">
        <f>+VLOOKUP(Sitio_Publico[[#This Row],[Filtro Integrado]],Estructura!$U$4:$W$529,3,0)</f>
        <v>FI-0</v>
      </c>
      <c r="AA2959" s="18" t="str">
        <f>+VLOOKUP(Sitio_Publico[[#This Row],[Muestra]],Estructura!$Y$4:$AB$483,4,0)</f>
        <v>M-000159</v>
      </c>
    </row>
    <row r="2960" spans="1:27" ht="51" x14ac:dyDescent="0.3">
      <c r="A2960" s="16">
        <f t="shared" si="46"/>
        <v>2959</v>
      </c>
      <c r="B2960" s="47" t="s">
        <v>15118</v>
      </c>
      <c r="C2960" s="13" t="s">
        <v>10447</v>
      </c>
      <c r="D2960" s="13" t="s">
        <v>10448</v>
      </c>
      <c r="E2960" s="44">
        <v>6114</v>
      </c>
      <c r="F2960" s="13" t="s">
        <v>10449</v>
      </c>
      <c r="G2960" s="23" t="s">
        <v>10450</v>
      </c>
      <c r="H2960" s="42" t="s">
        <v>458</v>
      </c>
      <c r="I2960" s="28" t="s">
        <v>113</v>
      </c>
      <c r="J2960" s="12" t="s">
        <v>393</v>
      </c>
      <c r="K2960" s="28" t="s">
        <v>10486</v>
      </c>
      <c r="L2960" s="12" t="s">
        <v>10452</v>
      </c>
      <c r="M2960" s="12" t="s">
        <v>10453</v>
      </c>
      <c r="N2960" s="12" t="s">
        <v>10454</v>
      </c>
      <c r="O2960" s="26" t="s">
        <v>14416</v>
      </c>
      <c r="P2960" s="26" t="s">
        <v>14417</v>
      </c>
      <c r="Q2960" s="25" t="s">
        <v>456</v>
      </c>
      <c r="R2960" s="26" t="s">
        <v>14418</v>
      </c>
      <c r="S2960" s="15" t="s">
        <v>14419</v>
      </c>
      <c r="T2960" s="52">
        <v>0</v>
      </c>
      <c r="U2960" s="22" t="s">
        <v>14065</v>
      </c>
      <c r="V2960" s="18" t="str">
        <f>+Sitio_Publico[[#This Row],[idcoleccion]]&amp;"-"&amp;Sitio_Publico[[#This Row],[id]]</f>
        <v>000-2959</v>
      </c>
      <c r="W2960" s="18">
        <f>+VLOOKUP(Sitio_Publico[[#This Row],[territorio]],Estructura!$AE$4:$AH$1067,4,0)</f>
        <v>30006114</v>
      </c>
      <c r="X2960" s="18" t="str">
        <f>+VLOOKUP(Sitio_Publico[[#This Row],[tema]],Estructura!$G$4:$J$532,4,0)</f>
        <v>T-2</v>
      </c>
      <c r="Y2960" s="18" t="str">
        <f>+VLOOKUP(Sitio_Publico[[#This Row],[contenido]],Estructura!$L$4:$O$473,4,0)</f>
        <v>C-15</v>
      </c>
      <c r="Z2960" s="18" t="str">
        <f>+VLOOKUP(Sitio_Publico[[#This Row],[Filtro Integrado]],Estructura!$U$4:$W$529,3,0)</f>
        <v>FI-0</v>
      </c>
      <c r="AA2960" s="18" t="str">
        <f>+VLOOKUP(Sitio_Publico[[#This Row],[Muestra]],Estructura!$Y$4:$AB$483,4,0)</f>
        <v>M-000161</v>
      </c>
    </row>
    <row r="2961" spans="1:27" ht="51" x14ac:dyDescent="0.3">
      <c r="A2961" s="16">
        <f t="shared" si="46"/>
        <v>2960</v>
      </c>
      <c r="B2961" s="47" t="s">
        <v>15118</v>
      </c>
      <c r="C2961" s="13" t="s">
        <v>10447</v>
      </c>
      <c r="D2961" s="13" t="s">
        <v>10448</v>
      </c>
      <c r="E2961" s="44">
        <v>13110</v>
      </c>
      <c r="F2961" s="13" t="s">
        <v>10449</v>
      </c>
      <c r="G2961" s="23" t="s">
        <v>10466</v>
      </c>
      <c r="H2961" s="42" t="s">
        <v>458</v>
      </c>
      <c r="I2961" s="28" t="s">
        <v>306</v>
      </c>
      <c r="J2961" s="12" t="s">
        <v>393</v>
      </c>
      <c r="K2961" s="28" t="s">
        <v>10524</v>
      </c>
      <c r="L2961" s="12" t="s">
        <v>10452</v>
      </c>
      <c r="M2961" s="12" t="s">
        <v>10453</v>
      </c>
      <c r="N2961" s="12" t="s">
        <v>10454</v>
      </c>
      <c r="O2961" s="26" t="s">
        <v>14420</v>
      </c>
      <c r="P2961" s="26" t="s">
        <v>14421</v>
      </c>
      <c r="Q2961" s="25" t="s">
        <v>456</v>
      </c>
      <c r="R2961" s="26" t="s">
        <v>14422</v>
      </c>
      <c r="S2961" s="15" t="s">
        <v>14423</v>
      </c>
      <c r="T2961" s="52">
        <v>0</v>
      </c>
      <c r="U2961" s="22" t="s">
        <v>12655</v>
      </c>
      <c r="V2961" s="18" t="str">
        <f>+Sitio_Publico[[#This Row],[idcoleccion]]&amp;"-"&amp;Sitio_Publico[[#This Row],[id]]</f>
        <v>000-2960</v>
      </c>
      <c r="W2961" s="18">
        <f>+VLOOKUP(Sitio_Publico[[#This Row],[territorio]],Estructura!$AE$4:$AH$1067,4,0)</f>
        <v>30013110</v>
      </c>
      <c r="X2961" s="18" t="str">
        <f>+VLOOKUP(Sitio_Publico[[#This Row],[tema]],Estructura!$G$4:$J$532,4,0)</f>
        <v>T-2</v>
      </c>
      <c r="Y2961" s="18" t="str">
        <f>+VLOOKUP(Sitio_Publico[[#This Row],[contenido]],Estructura!$L$4:$O$473,4,0)</f>
        <v>C-17</v>
      </c>
      <c r="Z2961" s="18" t="str">
        <f>+VLOOKUP(Sitio_Publico[[#This Row],[Filtro Integrado]],Estructura!$U$4:$W$529,3,0)</f>
        <v>FI-0</v>
      </c>
      <c r="AA2961" s="18" t="str">
        <f>+VLOOKUP(Sitio_Publico[[#This Row],[Muestra]],Estructura!$Y$4:$AB$483,4,0)</f>
        <v>M-00048</v>
      </c>
    </row>
    <row r="2962" spans="1:27" ht="51" x14ac:dyDescent="0.3">
      <c r="A2962" s="16">
        <f t="shared" si="46"/>
        <v>2961</v>
      </c>
      <c r="B2962" s="47" t="s">
        <v>15118</v>
      </c>
      <c r="C2962" s="13" t="s">
        <v>10447</v>
      </c>
      <c r="D2962" s="13" t="s">
        <v>10448</v>
      </c>
      <c r="E2962" s="44">
        <v>14107</v>
      </c>
      <c r="F2962" s="13" t="s">
        <v>10449</v>
      </c>
      <c r="G2962" s="23" t="s">
        <v>10459</v>
      </c>
      <c r="H2962" s="42" t="s">
        <v>458</v>
      </c>
      <c r="I2962" s="28" t="s">
        <v>353</v>
      </c>
      <c r="J2962" s="12" t="s">
        <v>393</v>
      </c>
      <c r="K2962" s="28" t="s">
        <v>10459</v>
      </c>
      <c r="L2962" s="12" t="s">
        <v>10452</v>
      </c>
      <c r="M2962" s="12" t="s">
        <v>10453</v>
      </c>
      <c r="N2962" s="12" t="s">
        <v>10454</v>
      </c>
      <c r="O2962" s="26" t="s">
        <v>14424</v>
      </c>
      <c r="P2962" s="26" t="s">
        <v>14425</v>
      </c>
      <c r="Q2962" s="25" t="s">
        <v>456</v>
      </c>
      <c r="R2962" s="26" t="s">
        <v>14426</v>
      </c>
      <c r="S2962" s="15" t="s">
        <v>14427</v>
      </c>
      <c r="T2962" s="52">
        <v>0</v>
      </c>
      <c r="U2962" s="22" t="s">
        <v>11962</v>
      </c>
      <c r="V2962" s="18" t="str">
        <f>+Sitio_Publico[[#This Row],[idcoleccion]]&amp;"-"&amp;Sitio_Publico[[#This Row],[id]]</f>
        <v>000-2961</v>
      </c>
      <c r="W2962" s="18">
        <f>+VLOOKUP(Sitio_Publico[[#This Row],[territorio]],Estructura!$AE$4:$AH$1067,4,0)</f>
        <v>30014107</v>
      </c>
      <c r="X2962" s="18" t="str">
        <f>+VLOOKUP(Sitio_Publico[[#This Row],[tema]],Estructura!$G$4:$J$532,4,0)</f>
        <v>T-2</v>
      </c>
      <c r="Y2962" s="18" t="str">
        <f>+VLOOKUP(Sitio_Publico[[#This Row],[contenido]],Estructura!$L$4:$O$473,4,0)</f>
        <v>C-16</v>
      </c>
      <c r="Z2962" s="18" t="str">
        <f>+VLOOKUP(Sitio_Publico[[#This Row],[Filtro Integrado]],Estructura!$U$4:$W$529,3,0)</f>
        <v>FI-0</v>
      </c>
      <c r="AA2962" s="18" t="str">
        <f>+VLOOKUP(Sitio_Publico[[#This Row],[Muestra]],Estructura!$Y$4:$AB$483,4,0)</f>
        <v>M-000159</v>
      </c>
    </row>
    <row r="2963" spans="1:27" ht="40.799999999999997" x14ac:dyDescent="0.3">
      <c r="A2963" s="16">
        <f t="shared" si="46"/>
        <v>2962</v>
      </c>
      <c r="B2963" s="47" t="s">
        <v>15118</v>
      </c>
      <c r="C2963" s="13" t="s">
        <v>10447</v>
      </c>
      <c r="D2963" s="13" t="s">
        <v>10448</v>
      </c>
      <c r="E2963" s="44">
        <v>7408</v>
      </c>
      <c r="F2963" s="13" t="s">
        <v>10449</v>
      </c>
      <c r="G2963" s="23" t="s">
        <v>10473</v>
      </c>
      <c r="H2963" s="42" t="s">
        <v>458</v>
      </c>
      <c r="I2963" s="28" t="s">
        <v>161</v>
      </c>
      <c r="J2963" s="12" t="s">
        <v>393</v>
      </c>
      <c r="K2963" s="28" t="s">
        <v>10473</v>
      </c>
      <c r="L2963" s="12" t="s">
        <v>10474</v>
      </c>
      <c r="M2963" s="12" t="s">
        <v>10453</v>
      </c>
      <c r="N2963" s="12" t="s">
        <v>10454</v>
      </c>
      <c r="O2963" s="26" t="s">
        <v>14428</v>
      </c>
      <c r="P2963" s="26" t="s">
        <v>14429</v>
      </c>
      <c r="Q2963" s="25" t="s">
        <v>10495</v>
      </c>
      <c r="R2963" s="26" t="s">
        <v>14430</v>
      </c>
      <c r="S2963" s="15" t="s">
        <v>14431</v>
      </c>
      <c r="T2963" s="52">
        <v>0</v>
      </c>
      <c r="U2963" s="22" t="s">
        <v>13481</v>
      </c>
      <c r="V2963" s="18" t="str">
        <f>+Sitio_Publico[[#This Row],[idcoleccion]]&amp;"-"&amp;Sitio_Publico[[#This Row],[id]]</f>
        <v>000-2962</v>
      </c>
      <c r="W2963" s="18">
        <f>+VLOOKUP(Sitio_Publico[[#This Row],[territorio]],Estructura!$AE$4:$AH$1067,4,0)</f>
        <v>30007408</v>
      </c>
      <c r="X2963" s="18" t="str">
        <f>+VLOOKUP(Sitio_Publico[[#This Row],[tema]],Estructura!$G$4:$J$532,4,0)</f>
        <v>T-2</v>
      </c>
      <c r="Y2963" s="18" t="str">
        <f>+VLOOKUP(Sitio_Publico[[#This Row],[contenido]],Estructura!$L$4:$O$473,4,0)</f>
        <v>C-18</v>
      </c>
      <c r="Z2963" s="18" t="str">
        <f>+VLOOKUP(Sitio_Publico[[#This Row],[Filtro Integrado]],Estructura!$U$4:$W$529,3,0)</f>
        <v>FI-0</v>
      </c>
      <c r="AA2963" s="18" t="str">
        <f>+VLOOKUP(Sitio_Publico[[#This Row],[Muestra]],Estructura!$Y$4:$AB$483,4,0)</f>
        <v>M-000160</v>
      </c>
    </row>
    <row r="2964" spans="1:27" ht="51" x14ac:dyDescent="0.3">
      <c r="A2964" s="16">
        <f t="shared" si="46"/>
        <v>2963</v>
      </c>
      <c r="B2964" s="47" t="s">
        <v>15118</v>
      </c>
      <c r="C2964" s="13" t="s">
        <v>10447</v>
      </c>
      <c r="D2964" s="13" t="s">
        <v>10448</v>
      </c>
      <c r="E2964" s="44">
        <v>9203</v>
      </c>
      <c r="F2964" s="13" t="s">
        <v>10449</v>
      </c>
      <c r="G2964" s="23" t="s">
        <v>10459</v>
      </c>
      <c r="H2964" s="42" t="s">
        <v>458</v>
      </c>
      <c r="I2964" s="28" t="s">
        <v>239</v>
      </c>
      <c r="J2964" s="12" t="s">
        <v>393</v>
      </c>
      <c r="K2964" s="28" t="s">
        <v>10459</v>
      </c>
      <c r="L2964" s="12" t="s">
        <v>10474</v>
      </c>
      <c r="M2964" s="12" t="s">
        <v>10453</v>
      </c>
      <c r="N2964" s="12" t="s">
        <v>10454</v>
      </c>
      <c r="O2964" s="26" t="s">
        <v>14432</v>
      </c>
      <c r="P2964" s="26" t="s">
        <v>14433</v>
      </c>
      <c r="Q2964" s="25" t="s">
        <v>10482</v>
      </c>
      <c r="R2964" s="26" t="s">
        <v>12330</v>
      </c>
      <c r="S2964" s="15" t="s">
        <v>14434</v>
      </c>
      <c r="T2964" s="52">
        <v>0</v>
      </c>
      <c r="U2964" s="22" t="s">
        <v>6427</v>
      </c>
      <c r="V2964" s="18" t="str">
        <f>+Sitio_Publico[[#This Row],[idcoleccion]]&amp;"-"&amp;Sitio_Publico[[#This Row],[id]]</f>
        <v>000-2963</v>
      </c>
      <c r="W2964" s="18">
        <f>+VLOOKUP(Sitio_Publico[[#This Row],[territorio]],Estructura!$AE$4:$AH$1067,4,0)</f>
        <v>30009203</v>
      </c>
      <c r="X2964" s="18" t="str">
        <f>+VLOOKUP(Sitio_Publico[[#This Row],[tema]],Estructura!$G$4:$J$532,4,0)</f>
        <v>T-2</v>
      </c>
      <c r="Y2964" s="18" t="str">
        <f>+VLOOKUP(Sitio_Publico[[#This Row],[contenido]],Estructura!$L$4:$O$473,4,0)</f>
        <v>C-16</v>
      </c>
      <c r="Z2964" s="18" t="str">
        <f>+VLOOKUP(Sitio_Publico[[#This Row],[Filtro Integrado]],Estructura!$U$4:$W$529,3,0)</f>
        <v>FI-0</v>
      </c>
      <c r="AA2964" s="18" t="str">
        <f>+VLOOKUP(Sitio_Publico[[#This Row],[Muestra]],Estructura!$Y$4:$AB$483,4,0)</f>
        <v>M-000159</v>
      </c>
    </row>
    <row r="2965" spans="1:27" ht="51" x14ac:dyDescent="0.3">
      <c r="A2965" s="16">
        <f t="shared" si="46"/>
        <v>2964</v>
      </c>
      <c r="B2965" s="47" t="s">
        <v>15118</v>
      </c>
      <c r="C2965" s="13" t="s">
        <v>10447</v>
      </c>
      <c r="D2965" s="13" t="s">
        <v>10448</v>
      </c>
      <c r="E2965" s="44">
        <v>11201</v>
      </c>
      <c r="F2965" s="13" t="s">
        <v>10449</v>
      </c>
      <c r="G2965" s="23" t="s">
        <v>10466</v>
      </c>
      <c r="H2965" s="42" t="s">
        <v>458</v>
      </c>
      <c r="I2965" s="28" t="s">
        <v>280</v>
      </c>
      <c r="J2965" s="12" t="s">
        <v>393</v>
      </c>
      <c r="K2965" s="28" t="s">
        <v>10492</v>
      </c>
      <c r="L2965" s="12" t="s">
        <v>10452</v>
      </c>
      <c r="M2965" s="12" t="s">
        <v>587</v>
      </c>
      <c r="N2965" s="12" t="s">
        <v>10454</v>
      </c>
      <c r="O2965" s="26" t="s">
        <v>14435</v>
      </c>
      <c r="P2965" s="26" t="s">
        <v>14436</v>
      </c>
      <c r="Q2965" s="25" t="s">
        <v>10495</v>
      </c>
      <c r="R2965" s="26" t="s">
        <v>14437</v>
      </c>
      <c r="S2965" s="15" t="s">
        <v>14438</v>
      </c>
      <c r="T2965" s="52">
        <v>0</v>
      </c>
      <c r="U2965" s="22" t="s">
        <v>12827</v>
      </c>
      <c r="V2965" s="18" t="str">
        <f>+Sitio_Publico[[#This Row],[idcoleccion]]&amp;"-"&amp;Sitio_Publico[[#This Row],[id]]</f>
        <v>000-2964</v>
      </c>
      <c r="W2965" s="18">
        <f>+VLOOKUP(Sitio_Publico[[#This Row],[territorio]],Estructura!$AE$4:$AH$1067,4,0)</f>
        <v>30011201</v>
      </c>
      <c r="X2965" s="18" t="str">
        <f>+VLOOKUP(Sitio_Publico[[#This Row],[tema]],Estructura!$G$4:$J$532,4,0)</f>
        <v>T-2</v>
      </c>
      <c r="Y2965" s="18" t="str">
        <f>+VLOOKUP(Sitio_Publico[[#This Row],[contenido]],Estructura!$L$4:$O$473,4,0)</f>
        <v>C-17</v>
      </c>
      <c r="Z2965" s="18" t="str">
        <f>+VLOOKUP(Sitio_Publico[[#This Row],[Filtro Integrado]],Estructura!$U$4:$W$529,3,0)</f>
        <v>FI-0</v>
      </c>
      <c r="AA2965" s="18" t="str">
        <f>+VLOOKUP(Sitio_Publico[[#This Row],[Muestra]],Estructura!$Y$4:$AB$483,4,0)</f>
        <v>M-000162</v>
      </c>
    </row>
    <row r="2966" spans="1:27" ht="51" x14ac:dyDescent="0.3">
      <c r="A2966" s="16">
        <f t="shared" si="46"/>
        <v>2965</v>
      </c>
      <c r="B2966" s="47" t="s">
        <v>15118</v>
      </c>
      <c r="C2966" s="13" t="s">
        <v>10447</v>
      </c>
      <c r="D2966" s="13" t="s">
        <v>10448</v>
      </c>
      <c r="E2966" s="44">
        <v>10305</v>
      </c>
      <c r="F2966" s="13" t="s">
        <v>10449</v>
      </c>
      <c r="G2966" s="23" t="s">
        <v>10450</v>
      </c>
      <c r="H2966" s="42" t="s">
        <v>458</v>
      </c>
      <c r="I2966" s="28" t="s">
        <v>271</v>
      </c>
      <c r="J2966" s="12" t="s">
        <v>393</v>
      </c>
      <c r="K2966" s="28" t="s">
        <v>10451</v>
      </c>
      <c r="L2966" s="12" t="s">
        <v>10452</v>
      </c>
      <c r="M2966" s="12" t="s">
        <v>10453</v>
      </c>
      <c r="N2966" s="12" t="s">
        <v>10454</v>
      </c>
      <c r="O2966" s="26" t="s">
        <v>14439</v>
      </c>
      <c r="P2966" s="26" t="s">
        <v>14440</v>
      </c>
      <c r="Q2966" s="25" t="s">
        <v>456</v>
      </c>
      <c r="R2966" s="26" t="s">
        <v>14441</v>
      </c>
      <c r="S2966" s="15" t="s">
        <v>14442</v>
      </c>
      <c r="T2966" s="52">
        <v>0</v>
      </c>
      <c r="U2966" s="22" t="s">
        <v>14443</v>
      </c>
      <c r="V2966" s="18" t="str">
        <f>+Sitio_Publico[[#This Row],[idcoleccion]]&amp;"-"&amp;Sitio_Publico[[#This Row],[id]]</f>
        <v>000-2965</v>
      </c>
      <c r="W2966" s="18">
        <f>+VLOOKUP(Sitio_Publico[[#This Row],[territorio]],Estructura!$AE$4:$AH$1067,4,0)</f>
        <v>30010305</v>
      </c>
      <c r="X2966" s="18" t="str">
        <f>+VLOOKUP(Sitio_Publico[[#This Row],[tema]],Estructura!$G$4:$J$532,4,0)</f>
        <v>T-2</v>
      </c>
      <c r="Y2966" s="18" t="str">
        <f>+VLOOKUP(Sitio_Publico[[#This Row],[contenido]],Estructura!$L$4:$O$473,4,0)</f>
        <v>C-15</v>
      </c>
      <c r="Z2966" s="18" t="str">
        <f>+VLOOKUP(Sitio_Publico[[#This Row],[Filtro Integrado]],Estructura!$U$4:$W$529,3,0)</f>
        <v>FI-0</v>
      </c>
      <c r="AA2966" s="18" t="str">
        <f>+VLOOKUP(Sitio_Publico[[#This Row],[Muestra]],Estructura!$Y$4:$AB$483,4,0)</f>
        <v>M-000158</v>
      </c>
    </row>
    <row r="2967" spans="1:27" ht="51" x14ac:dyDescent="0.3">
      <c r="A2967" s="16">
        <f t="shared" si="46"/>
        <v>2966</v>
      </c>
      <c r="B2967" s="47" t="s">
        <v>15118</v>
      </c>
      <c r="C2967" s="13" t="s">
        <v>10447</v>
      </c>
      <c r="D2967" s="13" t="s">
        <v>10448</v>
      </c>
      <c r="E2967" s="44">
        <v>13130</v>
      </c>
      <c r="F2967" s="13" t="s">
        <v>10449</v>
      </c>
      <c r="G2967" s="23" t="s">
        <v>10466</v>
      </c>
      <c r="H2967" s="42" t="s">
        <v>458</v>
      </c>
      <c r="I2967" s="28" t="s">
        <v>325</v>
      </c>
      <c r="J2967" s="12" t="s">
        <v>393</v>
      </c>
      <c r="K2967" s="28" t="s">
        <v>10492</v>
      </c>
      <c r="L2967" s="12" t="s">
        <v>10452</v>
      </c>
      <c r="M2967" s="12" t="s">
        <v>587</v>
      </c>
      <c r="N2967" s="12" t="s">
        <v>10454</v>
      </c>
      <c r="O2967" s="26" t="s">
        <v>14444</v>
      </c>
      <c r="P2967" s="26" t="s">
        <v>14445</v>
      </c>
      <c r="Q2967" s="25" t="s">
        <v>10495</v>
      </c>
      <c r="R2967" s="26" t="s">
        <v>14446</v>
      </c>
      <c r="S2967" s="15" t="s">
        <v>14447</v>
      </c>
      <c r="T2967" s="52">
        <v>0</v>
      </c>
      <c r="U2967" s="22" t="s">
        <v>6967</v>
      </c>
      <c r="V2967" s="18" t="str">
        <f>+Sitio_Publico[[#This Row],[idcoleccion]]&amp;"-"&amp;Sitio_Publico[[#This Row],[id]]</f>
        <v>000-2966</v>
      </c>
      <c r="W2967" s="18">
        <f>+VLOOKUP(Sitio_Publico[[#This Row],[territorio]],Estructura!$AE$4:$AH$1067,4,0)</f>
        <v>30013130</v>
      </c>
      <c r="X2967" s="18" t="str">
        <f>+VLOOKUP(Sitio_Publico[[#This Row],[tema]],Estructura!$G$4:$J$532,4,0)</f>
        <v>T-2</v>
      </c>
      <c r="Y2967" s="18" t="str">
        <f>+VLOOKUP(Sitio_Publico[[#This Row],[contenido]],Estructura!$L$4:$O$473,4,0)</f>
        <v>C-17</v>
      </c>
      <c r="Z2967" s="18" t="str">
        <f>+VLOOKUP(Sitio_Publico[[#This Row],[Filtro Integrado]],Estructura!$U$4:$W$529,3,0)</f>
        <v>FI-0</v>
      </c>
      <c r="AA2967" s="18" t="str">
        <f>+VLOOKUP(Sitio_Publico[[#This Row],[Muestra]],Estructura!$Y$4:$AB$483,4,0)</f>
        <v>M-000162</v>
      </c>
    </row>
    <row r="2968" spans="1:27" ht="51" x14ac:dyDescent="0.3">
      <c r="A2968" s="16">
        <f t="shared" si="46"/>
        <v>2967</v>
      </c>
      <c r="B2968" s="47" t="s">
        <v>15118</v>
      </c>
      <c r="C2968" s="13" t="s">
        <v>10447</v>
      </c>
      <c r="D2968" s="13" t="s">
        <v>10448</v>
      </c>
      <c r="E2968" s="44">
        <v>8101</v>
      </c>
      <c r="F2968" s="13" t="s">
        <v>10449</v>
      </c>
      <c r="G2968" s="23" t="s">
        <v>10450</v>
      </c>
      <c r="H2968" s="42" t="s">
        <v>458</v>
      </c>
      <c r="I2968" s="28" t="s">
        <v>162</v>
      </c>
      <c r="J2968" s="12" t="s">
        <v>393</v>
      </c>
      <c r="K2968" s="28" t="s">
        <v>10486</v>
      </c>
      <c r="L2968" s="12" t="s">
        <v>10452</v>
      </c>
      <c r="M2968" s="12" t="s">
        <v>10453</v>
      </c>
      <c r="N2968" s="12" t="s">
        <v>10454</v>
      </c>
      <c r="O2968" s="26" t="s">
        <v>14448</v>
      </c>
      <c r="P2968" s="26" t="s">
        <v>14449</v>
      </c>
      <c r="Q2968" s="25" t="s">
        <v>456</v>
      </c>
      <c r="R2968" s="26" t="s">
        <v>14450</v>
      </c>
      <c r="S2968" s="15" t="s">
        <v>14451</v>
      </c>
      <c r="T2968" s="52">
        <v>0</v>
      </c>
      <c r="U2968" s="22" t="s">
        <v>2598</v>
      </c>
      <c r="V2968" s="18" t="str">
        <f>+Sitio_Publico[[#This Row],[idcoleccion]]&amp;"-"&amp;Sitio_Publico[[#This Row],[id]]</f>
        <v>000-2967</v>
      </c>
      <c r="W2968" s="18">
        <f>+VLOOKUP(Sitio_Publico[[#This Row],[territorio]],Estructura!$AE$4:$AH$1067,4,0)</f>
        <v>30008101</v>
      </c>
      <c r="X2968" s="18" t="str">
        <f>+VLOOKUP(Sitio_Publico[[#This Row],[tema]],Estructura!$G$4:$J$532,4,0)</f>
        <v>T-2</v>
      </c>
      <c r="Y2968" s="18" t="str">
        <f>+VLOOKUP(Sitio_Publico[[#This Row],[contenido]],Estructura!$L$4:$O$473,4,0)</f>
        <v>C-15</v>
      </c>
      <c r="Z2968" s="18" t="str">
        <f>+VLOOKUP(Sitio_Publico[[#This Row],[Filtro Integrado]],Estructura!$U$4:$W$529,3,0)</f>
        <v>FI-0</v>
      </c>
      <c r="AA2968" s="18" t="str">
        <f>+VLOOKUP(Sitio_Publico[[#This Row],[Muestra]],Estructura!$Y$4:$AB$483,4,0)</f>
        <v>M-000161</v>
      </c>
    </row>
    <row r="2969" spans="1:27" ht="51" x14ac:dyDescent="0.3">
      <c r="A2969" s="16">
        <f t="shared" si="46"/>
        <v>2968</v>
      </c>
      <c r="B2969" s="47" t="s">
        <v>15118</v>
      </c>
      <c r="C2969" s="13" t="s">
        <v>10447</v>
      </c>
      <c r="D2969" s="13" t="s">
        <v>10448</v>
      </c>
      <c r="E2969" s="44">
        <v>12402</v>
      </c>
      <c r="F2969" s="13" t="s">
        <v>10449</v>
      </c>
      <c r="G2969" s="23" t="s">
        <v>10450</v>
      </c>
      <c r="H2969" s="42" t="s">
        <v>458</v>
      </c>
      <c r="I2969" s="28" t="s">
        <v>296</v>
      </c>
      <c r="J2969" s="12" t="s">
        <v>393</v>
      </c>
      <c r="K2969" s="28" t="s">
        <v>10451</v>
      </c>
      <c r="L2969" s="12" t="s">
        <v>10452</v>
      </c>
      <c r="M2969" s="12" t="s">
        <v>10453</v>
      </c>
      <c r="N2969" s="12" t="s">
        <v>10454</v>
      </c>
      <c r="O2969" s="26" t="s">
        <v>14452</v>
      </c>
      <c r="P2969" s="26" t="s">
        <v>14453</v>
      </c>
      <c r="Q2969" s="25" t="s">
        <v>456</v>
      </c>
      <c r="R2969" s="26" t="s">
        <v>14454</v>
      </c>
      <c r="S2969" s="15" t="s">
        <v>14455</v>
      </c>
      <c r="T2969" s="52">
        <v>0</v>
      </c>
      <c r="U2969" s="22" t="s">
        <v>11382</v>
      </c>
      <c r="V2969" s="18" t="str">
        <f>+Sitio_Publico[[#This Row],[idcoleccion]]&amp;"-"&amp;Sitio_Publico[[#This Row],[id]]</f>
        <v>000-2968</v>
      </c>
      <c r="W2969" s="18">
        <f>+VLOOKUP(Sitio_Publico[[#This Row],[territorio]],Estructura!$AE$4:$AH$1067,4,0)</f>
        <v>30012402</v>
      </c>
      <c r="X2969" s="18" t="str">
        <f>+VLOOKUP(Sitio_Publico[[#This Row],[tema]],Estructura!$G$4:$J$532,4,0)</f>
        <v>T-2</v>
      </c>
      <c r="Y2969" s="18" t="str">
        <f>+VLOOKUP(Sitio_Publico[[#This Row],[contenido]],Estructura!$L$4:$O$473,4,0)</f>
        <v>C-15</v>
      </c>
      <c r="Z2969" s="18" t="str">
        <f>+VLOOKUP(Sitio_Publico[[#This Row],[Filtro Integrado]],Estructura!$U$4:$W$529,3,0)</f>
        <v>FI-0</v>
      </c>
      <c r="AA2969" s="18" t="str">
        <f>+VLOOKUP(Sitio_Publico[[#This Row],[Muestra]],Estructura!$Y$4:$AB$483,4,0)</f>
        <v>M-000158</v>
      </c>
    </row>
    <row r="2970" spans="1:27" ht="51" x14ac:dyDescent="0.3">
      <c r="A2970" s="16">
        <f t="shared" si="46"/>
        <v>2969</v>
      </c>
      <c r="B2970" s="47" t="s">
        <v>15118</v>
      </c>
      <c r="C2970" s="13" t="s">
        <v>10447</v>
      </c>
      <c r="D2970" s="13" t="s">
        <v>10448</v>
      </c>
      <c r="E2970" s="44">
        <v>6</v>
      </c>
      <c r="F2970" s="13" t="s">
        <v>10465</v>
      </c>
      <c r="G2970" s="23" t="s">
        <v>10459</v>
      </c>
      <c r="H2970" s="42" t="s">
        <v>457</v>
      </c>
      <c r="I2970" s="28" t="s">
        <v>369</v>
      </c>
      <c r="J2970" s="12" t="s">
        <v>393</v>
      </c>
      <c r="K2970" s="28" t="s">
        <v>10459</v>
      </c>
      <c r="L2970" s="12" t="s">
        <v>10452</v>
      </c>
      <c r="M2970" s="12" t="s">
        <v>10453</v>
      </c>
      <c r="N2970" s="12" t="s">
        <v>10454</v>
      </c>
      <c r="O2970" s="26" t="s">
        <v>14456</v>
      </c>
      <c r="P2970" s="26" t="s">
        <v>14457</v>
      </c>
      <c r="Q2970" s="25" t="s">
        <v>456</v>
      </c>
      <c r="R2970" s="26" t="s">
        <v>14458</v>
      </c>
      <c r="S2970" s="15" t="s">
        <v>14459</v>
      </c>
      <c r="T2970" s="52">
        <v>0</v>
      </c>
      <c r="U2970" s="22" t="s">
        <v>11238</v>
      </c>
      <c r="V2970" s="18" t="str">
        <f>+Sitio_Publico[[#This Row],[idcoleccion]]&amp;"-"&amp;Sitio_Publico[[#This Row],[id]]</f>
        <v>000-2969</v>
      </c>
      <c r="W2970" s="18">
        <f>+VLOOKUP(Sitio_Publico[[#This Row],[territorio]],Estructura!$AE$4:$AH$1067,4,0)</f>
        <v>20000006</v>
      </c>
      <c r="X2970" s="18" t="str">
        <f>+VLOOKUP(Sitio_Publico[[#This Row],[tema]],Estructura!$G$4:$J$532,4,0)</f>
        <v>T-1</v>
      </c>
      <c r="Y2970" s="18" t="str">
        <f>+VLOOKUP(Sitio_Publico[[#This Row],[contenido]],Estructura!$L$4:$O$473,4,0)</f>
        <v>C-16</v>
      </c>
      <c r="Z2970" s="18" t="str">
        <f>+VLOOKUP(Sitio_Publico[[#This Row],[Filtro Integrado]],Estructura!$U$4:$W$529,3,0)</f>
        <v>FI-0</v>
      </c>
      <c r="AA2970" s="18" t="str">
        <f>+VLOOKUP(Sitio_Publico[[#This Row],[Muestra]],Estructura!$Y$4:$AB$483,4,0)</f>
        <v>M-000159</v>
      </c>
    </row>
    <row r="2971" spans="1:27" ht="51" x14ac:dyDescent="0.3">
      <c r="A2971" s="16">
        <f t="shared" si="46"/>
        <v>2970</v>
      </c>
      <c r="B2971" s="47" t="s">
        <v>15118</v>
      </c>
      <c r="C2971" s="13" t="s">
        <v>10447</v>
      </c>
      <c r="D2971" s="13" t="s">
        <v>10448</v>
      </c>
      <c r="E2971" s="44">
        <v>5601</v>
      </c>
      <c r="F2971" s="13" t="s">
        <v>10449</v>
      </c>
      <c r="G2971" s="23" t="s">
        <v>10450</v>
      </c>
      <c r="H2971" s="42" t="s">
        <v>458</v>
      </c>
      <c r="I2971" s="28" t="s">
        <v>84</v>
      </c>
      <c r="J2971" s="12" t="s">
        <v>393</v>
      </c>
      <c r="K2971" s="28" t="s">
        <v>10451</v>
      </c>
      <c r="L2971" s="12" t="s">
        <v>10452</v>
      </c>
      <c r="M2971" s="12" t="s">
        <v>10453</v>
      </c>
      <c r="N2971" s="12" t="s">
        <v>10454</v>
      </c>
      <c r="O2971" s="26" t="s">
        <v>14460</v>
      </c>
      <c r="P2971" s="26" t="s">
        <v>14461</v>
      </c>
      <c r="Q2971" s="25" t="s">
        <v>456</v>
      </c>
      <c r="R2971" s="26" t="s">
        <v>14462</v>
      </c>
      <c r="S2971" s="15" t="s">
        <v>14463</v>
      </c>
      <c r="T2971" s="52">
        <v>0</v>
      </c>
      <c r="U2971" s="22" t="s">
        <v>13870</v>
      </c>
      <c r="V2971" s="18" t="str">
        <f>+Sitio_Publico[[#This Row],[idcoleccion]]&amp;"-"&amp;Sitio_Publico[[#This Row],[id]]</f>
        <v>000-2970</v>
      </c>
      <c r="W2971" s="18">
        <f>+VLOOKUP(Sitio_Publico[[#This Row],[territorio]],Estructura!$AE$4:$AH$1067,4,0)</f>
        <v>30005601</v>
      </c>
      <c r="X2971" s="18" t="str">
        <f>+VLOOKUP(Sitio_Publico[[#This Row],[tema]],Estructura!$G$4:$J$532,4,0)</f>
        <v>T-2</v>
      </c>
      <c r="Y2971" s="18" t="str">
        <f>+VLOOKUP(Sitio_Publico[[#This Row],[contenido]],Estructura!$L$4:$O$473,4,0)</f>
        <v>C-15</v>
      </c>
      <c r="Z2971" s="18" t="str">
        <f>+VLOOKUP(Sitio_Publico[[#This Row],[Filtro Integrado]],Estructura!$U$4:$W$529,3,0)</f>
        <v>FI-0</v>
      </c>
      <c r="AA2971" s="18" t="str">
        <f>+VLOOKUP(Sitio_Publico[[#This Row],[Muestra]],Estructura!$Y$4:$AB$483,4,0)</f>
        <v>M-000158</v>
      </c>
    </row>
    <row r="2972" spans="1:27" ht="51" x14ac:dyDescent="0.3">
      <c r="A2972" s="16">
        <f t="shared" si="46"/>
        <v>2971</v>
      </c>
      <c r="B2972" s="47" t="s">
        <v>15118</v>
      </c>
      <c r="C2972" s="13" t="s">
        <v>10447</v>
      </c>
      <c r="D2972" s="13" t="s">
        <v>10448</v>
      </c>
      <c r="E2972" s="44">
        <v>7306</v>
      </c>
      <c r="F2972" s="13" t="s">
        <v>10449</v>
      </c>
      <c r="G2972" s="23" t="s">
        <v>10459</v>
      </c>
      <c r="H2972" s="42" t="s">
        <v>458</v>
      </c>
      <c r="I2972" s="28" t="s">
        <v>150</v>
      </c>
      <c r="J2972" s="12" t="s">
        <v>393</v>
      </c>
      <c r="K2972" s="28" t="s">
        <v>10459</v>
      </c>
      <c r="L2972" s="12" t="s">
        <v>10474</v>
      </c>
      <c r="M2972" s="12" t="s">
        <v>10453</v>
      </c>
      <c r="N2972" s="12" t="s">
        <v>10454</v>
      </c>
      <c r="O2972" s="26" t="s">
        <v>14464</v>
      </c>
      <c r="P2972" s="26" t="s">
        <v>14465</v>
      </c>
      <c r="Q2972" s="25" t="s">
        <v>10482</v>
      </c>
      <c r="R2972" s="26" t="s">
        <v>13013</v>
      </c>
      <c r="S2972" s="15" t="s">
        <v>14466</v>
      </c>
      <c r="T2972" s="52">
        <v>0</v>
      </c>
      <c r="U2972" s="22" t="s">
        <v>11027</v>
      </c>
      <c r="V2972" s="18" t="str">
        <f>+Sitio_Publico[[#This Row],[idcoleccion]]&amp;"-"&amp;Sitio_Publico[[#This Row],[id]]</f>
        <v>000-2971</v>
      </c>
      <c r="W2972" s="18">
        <f>+VLOOKUP(Sitio_Publico[[#This Row],[territorio]],Estructura!$AE$4:$AH$1067,4,0)</f>
        <v>30007306</v>
      </c>
      <c r="X2972" s="18" t="str">
        <f>+VLOOKUP(Sitio_Publico[[#This Row],[tema]],Estructura!$G$4:$J$532,4,0)</f>
        <v>T-2</v>
      </c>
      <c r="Y2972" s="18" t="str">
        <f>+VLOOKUP(Sitio_Publico[[#This Row],[contenido]],Estructura!$L$4:$O$473,4,0)</f>
        <v>C-16</v>
      </c>
      <c r="Z2972" s="18" t="str">
        <f>+VLOOKUP(Sitio_Publico[[#This Row],[Filtro Integrado]],Estructura!$U$4:$W$529,3,0)</f>
        <v>FI-0</v>
      </c>
      <c r="AA2972" s="18" t="str">
        <f>+VLOOKUP(Sitio_Publico[[#This Row],[Muestra]],Estructura!$Y$4:$AB$483,4,0)</f>
        <v>M-000159</v>
      </c>
    </row>
    <row r="2973" spans="1:27" ht="51" x14ac:dyDescent="0.3">
      <c r="A2973" s="16">
        <f t="shared" si="46"/>
        <v>2972</v>
      </c>
      <c r="B2973" s="47" t="s">
        <v>15118</v>
      </c>
      <c r="C2973" s="13" t="s">
        <v>10447</v>
      </c>
      <c r="D2973" s="13" t="s">
        <v>10448</v>
      </c>
      <c r="E2973" s="44">
        <v>5503</v>
      </c>
      <c r="F2973" s="13" t="s">
        <v>10449</v>
      </c>
      <c r="G2973" s="23" t="s">
        <v>10466</v>
      </c>
      <c r="H2973" s="42" t="s">
        <v>458</v>
      </c>
      <c r="I2973" s="28" t="s">
        <v>81</v>
      </c>
      <c r="J2973" s="12" t="s">
        <v>393</v>
      </c>
      <c r="K2973" s="28" t="s">
        <v>10492</v>
      </c>
      <c r="L2973" s="12" t="s">
        <v>10452</v>
      </c>
      <c r="M2973" s="12" t="s">
        <v>587</v>
      </c>
      <c r="N2973" s="12" t="s">
        <v>10454</v>
      </c>
      <c r="O2973" s="26" t="s">
        <v>14467</v>
      </c>
      <c r="P2973" s="26" t="s">
        <v>14468</v>
      </c>
      <c r="Q2973" s="25" t="s">
        <v>10495</v>
      </c>
      <c r="R2973" s="26" t="s">
        <v>14469</v>
      </c>
      <c r="S2973" s="15" t="s">
        <v>14470</v>
      </c>
      <c r="T2973" s="52">
        <v>0</v>
      </c>
      <c r="U2973" s="22" t="s">
        <v>10652</v>
      </c>
      <c r="V2973" s="18" t="str">
        <f>+Sitio_Publico[[#This Row],[idcoleccion]]&amp;"-"&amp;Sitio_Publico[[#This Row],[id]]</f>
        <v>000-2972</v>
      </c>
      <c r="W2973" s="18">
        <f>+VLOOKUP(Sitio_Publico[[#This Row],[territorio]],Estructura!$AE$4:$AH$1067,4,0)</f>
        <v>30005503</v>
      </c>
      <c r="X2973" s="18" t="str">
        <f>+VLOOKUP(Sitio_Publico[[#This Row],[tema]],Estructura!$G$4:$J$532,4,0)</f>
        <v>T-2</v>
      </c>
      <c r="Y2973" s="18" t="str">
        <f>+VLOOKUP(Sitio_Publico[[#This Row],[contenido]],Estructura!$L$4:$O$473,4,0)</f>
        <v>C-17</v>
      </c>
      <c r="Z2973" s="18" t="str">
        <f>+VLOOKUP(Sitio_Publico[[#This Row],[Filtro Integrado]],Estructura!$U$4:$W$529,3,0)</f>
        <v>FI-0</v>
      </c>
      <c r="AA2973" s="18" t="str">
        <f>+VLOOKUP(Sitio_Publico[[#This Row],[Muestra]],Estructura!$Y$4:$AB$483,4,0)</f>
        <v>M-000162</v>
      </c>
    </row>
    <row r="2974" spans="1:27" ht="40.799999999999997" x14ac:dyDescent="0.3">
      <c r="A2974" s="16">
        <f t="shared" si="46"/>
        <v>2973</v>
      </c>
      <c r="B2974" s="47" t="s">
        <v>15118</v>
      </c>
      <c r="C2974" s="13" t="s">
        <v>10447</v>
      </c>
      <c r="D2974" s="13" t="s">
        <v>10448</v>
      </c>
      <c r="E2974" s="44">
        <v>12301</v>
      </c>
      <c r="F2974" s="13" t="s">
        <v>10449</v>
      </c>
      <c r="G2974" s="23" t="s">
        <v>10473</v>
      </c>
      <c r="H2974" s="42" t="s">
        <v>458</v>
      </c>
      <c r="I2974" s="28" t="s">
        <v>292</v>
      </c>
      <c r="J2974" s="12" t="s">
        <v>393</v>
      </c>
      <c r="K2974" s="28" t="s">
        <v>10473</v>
      </c>
      <c r="L2974" s="12" t="s">
        <v>10474</v>
      </c>
      <c r="M2974" s="12" t="s">
        <v>10453</v>
      </c>
      <c r="N2974" s="12" t="s">
        <v>10454</v>
      </c>
      <c r="O2974" s="26" t="s">
        <v>14471</v>
      </c>
      <c r="P2974" s="26" t="s">
        <v>14472</v>
      </c>
      <c r="Q2974" s="25" t="s">
        <v>10495</v>
      </c>
      <c r="R2974" s="26" t="s">
        <v>14473</v>
      </c>
      <c r="S2974" s="15" t="s">
        <v>14474</v>
      </c>
      <c r="T2974" s="52">
        <v>0</v>
      </c>
      <c r="U2974" s="22" t="s">
        <v>14075</v>
      </c>
      <c r="V2974" s="18" t="str">
        <f>+Sitio_Publico[[#This Row],[idcoleccion]]&amp;"-"&amp;Sitio_Publico[[#This Row],[id]]</f>
        <v>000-2973</v>
      </c>
      <c r="W2974" s="18">
        <f>+VLOOKUP(Sitio_Publico[[#This Row],[territorio]],Estructura!$AE$4:$AH$1067,4,0)</f>
        <v>30012301</v>
      </c>
      <c r="X2974" s="18" t="str">
        <f>+VLOOKUP(Sitio_Publico[[#This Row],[tema]],Estructura!$G$4:$J$532,4,0)</f>
        <v>T-2</v>
      </c>
      <c r="Y2974" s="18" t="str">
        <f>+VLOOKUP(Sitio_Publico[[#This Row],[contenido]],Estructura!$L$4:$O$473,4,0)</f>
        <v>C-18</v>
      </c>
      <c r="Z2974" s="18" t="str">
        <f>+VLOOKUP(Sitio_Publico[[#This Row],[Filtro Integrado]],Estructura!$U$4:$W$529,3,0)</f>
        <v>FI-0</v>
      </c>
      <c r="AA2974" s="18" t="str">
        <f>+VLOOKUP(Sitio_Publico[[#This Row],[Muestra]],Estructura!$Y$4:$AB$483,4,0)</f>
        <v>M-000160</v>
      </c>
    </row>
    <row r="2975" spans="1:27" ht="40.799999999999997" x14ac:dyDescent="0.3">
      <c r="A2975" s="16">
        <f t="shared" si="46"/>
        <v>2974</v>
      </c>
      <c r="B2975" s="47" t="s">
        <v>15118</v>
      </c>
      <c r="C2975" s="13" t="s">
        <v>10447</v>
      </c>
      <c r="D2975" s="13" t="s">
        <v>10448</v>
      </c>
      <c r="E2975" s="44">
        <v>16</v>
      </c>
      <c r="F2975" s="13" t="s">
        <v>10465</v>
      </c>
      <c r="G2975" s="23" t="s">
        <v>10883</v>
      </c>
      <c r="H2975" s="42" t="s">
        <v>457</v>
      </c>
      <c r="I2975" s="28" t="s">
        <v>379</v>
      </c>
      <c r="J2975" s="12" t="s">
        <v>393</v>
      </c>
      <c r="K2975" s="28" t="s">
        <v>10883</v>
      </c>
      <c r="L2975" s="12" t="s">
        <v>10452</v>
      </c>
      <c r="M2975" s="12" t="s">
        <v>10453</v>
      </c>
      <c r="N2975" s="12" t="s">
        <v>10454</v>
      </c>
      <c r="O2975" s="26" t="s">
        <v>14475</v>
      </c>
      <c r="P2975" s="26" t="s">
        <v>14476</v>
      </c>
      <c r="Q2975" s="25" t="s">
        <v>456</v>
      </c>
      <c r="R2975" s="26" t="s">
        <v>14477</v>
      </c>
      <c r="S2975" s="15" t="s">
        <v>14478</v>
      </c>
      <c r="T2975" s="52">
        <v>0</v>
      </c>
      <c r="U2975" s="22" t="s">
        <v>10534</v>
      </c>
      <c r="V2975" s="18" t="str">
        <f>+Sitio_Publico[[#This Row],[idcoleccion]]&amp;"-"&amp;Sitio_Publico[[#This Row],[id]]</f>
        <v>000-2974</v>
      </c>
      <c r="W2975" s="18">
        <f>+VLOOKUP(Sitio_Publico[[#This Row],[territorio]],Estructura!$AE$4:$AH$1067,4,0)</f>
        <v>20000016</v>
      </c>
      <c r="X2975" s="18" t="str">
        <f>+VLOOKUP(Sitio_Publico[[#This Row],[tema]],Estructura!$G$4:$J$532,4,0)</f>
        <v>T-1</v>
      </c>
      <c r="Y2975" s="18" t="str">
        <f>+VLOOKUP(Sitio_Publico[[#This Row],[contenido]],Estructura!$L$4:$O$473,4,0)</f>
        <v>C-19</v>
      </c>
      <c r="Z2975" s="18" t="str">
        <f>+VLOOKUP(Sitio_Publico[[#This Row],[Filtro Integrado]],Estructura!$U$4:$W$529,3,0)</f>
        <v>FI-0</v>
      </c>
      <c r="AA2975" s="18" t="str">
        <f>+VLOOKUP(Sitio_Publico[[#This Row],[Muestra]],Estructura!$Y$4:$AB$483,4,0)</f>
        <v>M-000164</v>
      </c>
    </row>
    <row r="2976" spans="1:27" ht="51" x14ac:dyDescent="0.3">
      <c r="A2976" s="16">
        <f t="shared" si="46"/>
        <v>2975</v>
      </c>
      <c r="B2976" s="47" t="s">
        <v>15118</v>
      </c>
      <c r="C2976" s="13" t="s">
        <v>10447</v>
      </c>
      <c r="D2976" s="13" t="s">
        <v>10448</v>
      </c>
      <c r="E2976" s="44">
        <v>16109</v>
      </c>
      <c r="F2976" s="13" t="s">
        <v>10449</v>
      </c>
      <c r="G2976" s="23" t="s">
        <v>10466</v>
      </c>
      <c r="H2976" s="42" t="s">
        <v>458</v>
      </c>
      <c r="I2976" s="28" t="s">
        <v>215</v>
      </c>
      <c r="J2976" s="12" t="s">
        <v>393</v>
      </c>
      <c r="K2976" s="28" t="s">
        <v>10492</v>
      </c>
      <c r="L2976" s="12" t="s">
        <v>10452</v>
      </c>
      <c r="M2976" s="12" t="s">
        <v>587</v>
      </c>
      <c r="N2976" s="12" t="s">
        <v>10454</v>
      </c>
      <c r="O2976" s="26" t="s">
        <v>14479</v>
      </c>
      <c r="P2976" s="26" t="s">
        <v>14480</v>
      </c>
      <c r="Q2976" s="25" t="s">
        <v>10495</v>
      </c>
      <c r="R2976" s="26" t="s">
        <v>14481</v>
      </c>
      <c r="S2976" s="15" t="s">
        <v>14482</v>
      </c>
      <c r="T2976" s="52">
        <v>0</v>
      </c>
      <c r="U2976" s="22" t="s">
        <v>11211</v>
      </c>
      <c r="V2976" s="18" t="str">
        <f>+Sitio_Publico[[#This Row],[idcoleccion]]&amp;"-"&amp;Sitio_Publico[[#This Row],[id]]</f>
        <v>000-2975</v>
      </c>
      <c r="W2976" s="18">
        <f>+VLOOKUP(Sitio_Publico[[#This Row],[territorio]],Estructura!$AE$4:$AH$1067,4,0)</f>
        <v>30016109</v>
      </c>
      <c r="X2976" s="18" t="str">
        <f>+VLOOKUP(Sitio_Publico[[#This Row],[tema]],Estructura!$G$4:$J$532,4,0)</f>
        <v>T-2</v>
      </c>
      <c r="Y2976" s="18" t="str">
        <f>+VLOOKUP(Sitio_Publico[[#This Row],[contenido]],Estructura!$L$4:$O$473,4,0)</f>
        <v>C-17</v>
      </c>
      <c r="Z2976" s="18" t="str">
        <f>+VLOOKUP(Sitio_Publico[[#This Row],[Filtro Integrado]],Estructura!$U$4:$W$529,3,0)</f>
        <v>FI-0</v>
      </c>
      <c r="AA2976" s="18" t="str">
        <f>+VLOOKUP(Sitio_Publico[[#This Row],[Muestra]],Estructura!$Y$4:$AB$483,4,0)</f>
        <v>M-000162</v>
      </c>
    </row>
    <row r="2977" spans="1:27" ht="51" x14ac:dyDescent="0.3">
      <c r="A2977" s="16">
        <f t="shared" si="46"/>
        <v>2976</v>
      </c>
      <c r="B2977" s="47" t="s">
        <v>15118</v>
      </c>
      <c r="C2977" s="13" t="s">
        <v>10447</v>
      </c>
      <c r="D2977" s="13" t="s">
        <v>10448</v>
      </c>
      <c r="E2977" s="44">
        <v>2301</v>
      </c>
      <c r="F2977" s="13" t="s">
        <v>10449</v>
      </c>
      <c r="G2977" s="23" t="s">
        <v>10466</v>
      </c>
      <c r="H2977" s="42" t="s">
        <v>458</v>
      </c>
      <c r="I2977" s="28" t="s">
        <v>39</v>
      </c>
      <c r="J2977" s="12" t="s">
        <v>393</v>
      </c>
      <c r="K2977" s="28" t="s">
        <v>10524</v>
      </c>
      <c r="L2977" s="12" t="s">
        <v>10452</v>
      </c>
      <c r="M2977" s="12" t="s">
        <v>10453</v>
      </c>
      <c r="N2977" s="12" t="s">
        <v>10454</v>
      </c>
      <c r="O2977" s="26" t="s">
        <v>14483</v>
      </c>
      <c r="P2977" s="26" t="s">
        <v>14484</v>
      </c>
      <c r="Q2977" s="25" t="s">
        <v>456</v>
      </c>
      <c r="R2977" s="26" t="s">
        <v>14485</v>
      </c>
      <c r="S2977" s="15" t="s">
        <v>14486</v>
      </c>
      <c r="T2977" s="52">
        <v>0</v>
      </c>
      <c r="U2977" s="22" t="s">
        <v>5551</v>
      </c>
      <c r="V2977" s="18" t="str">
        <f>+Sitio_Publico[[#This Row],[idcoleccion]]&amp;"-"&amp;Sitio_Publico[[#This Row],[id]]</f>
        <v>000-2976</v>
      </c>
      <c r="W2977" s="18">
        <f>+VLOOKUP(Sitio_Publico[[#This Row],[territorio]],Estructura!$AE$4:$AH$1067,4,0)</f>
        <v>30002301</v>
      </c>
      <c r="X2977" s="18" t="str">
        <f>+VLOOKUP(Sitio_Publico[[#This Row],[tema]],Estructura!$G$4:$J$532,4,0)</f>
        <v>T-2</v>
      </c>
      <c r="Y2977" s="18" t="str">
        <f>+VLOOKUP(Sitio_Publico[[#This Row],[contenido]],Estructura!$L$4:$O$473,4,0)</f>
        <v>C-17</v>
      </c>
      <c r="Z2977" s="18" t="str">
        <f>+VLOOKUP(Sitio_Publico[[#This Row],[Filtro Integrado]],Estructura!$U$4:$W$529,3,0)</f>
        <v>FI-0</v>
      </c>
      <c r="AA2977" s="18" t="str">
        <f>+VLOOKUP(Sitio_Publico[[#This Row],[Muestra]],Estructura!$Y$4:$AB$483,4,0)</f>
        <v>M-00048</v>
      </c>
    </row>
    <row r="2978" spans="1:27" ht="51" x14ac:dyDescent="0.3">
      <c r="A2978" s="16">
        <f t="shared" si="46"/>
        <v>2977</v>
      </c>
      <c r="B2978" s="47" t="s">
        <v>15118</v>
      </c>
      <c r="C2978" s="13" t="s">
        <v>10447</v>
      </c>
      <c r="D2978" s="13" t="s">
        <v>10448</v>
      </c>
      <c r="E2978" s="44">
        <v>6206</v>
      </c>
      <c r="F2978" s="13" t="s">
        <v>10449</v>
      </c>
      <c r="G2978" s="23" t="s">
        <v>10466</v>
      </c>
      <c r="H2978" s="42" t="s">
        <v>458</v>
      </c>
      <c r="I2978" s="28" t="s">
        <v>122</v>
      </c>
      <c r="J2978" s="12" t="s">
        <v>393</v>
      </c>
      <c r="K2978" s="28" t="s">
        <v>10524</v>
      </c>
      <c r="L2978" s="12" t="s">
        <v>10452</v>
      </c>
      <c r="M2978" s="12" t="s">
        <v>10453</v>
      </c>
      <c r="N2978" s="12" t="s">
        <v>10454</v>
      </c>
      <c r="O2978" s="26" t="s">
        <v>14487</v>
      </c>
      <c r="P2978" s="26" t="s">
        <v>14488</v>
      </c>
      <c r="Q2978" s="25" t="s">
        <v>456</v>
      </c>
      <c r="R2978" s="26" t="s">
        <v>14489</v>
      </c>
      <c r="S2978" s="15" t="s">
        <v>14490</v>
      </c>
      <c r="T2978" s="52">
        <v>0</v>
      </c>
      <c r="U2978" s="22" t="s">
        <v>14292</v>
      </c>
      <c r="V2978" s="18" t="str">
        <f>+Sitio_Publico[[#This Row],[idcoleccion]]&amp;"-"&amp;Sitio_Publico[[#This Row],[id]]</f>
        <v>000-2977</v>
      </c>
      <c r="W2978" s="18">
        <f>+VLOOKUP(Sitio_Publico[[#This Row],[territorio]],Estructura!$AE$4:$AH$1067,4,0)</f>
        <v>30006206</v>
      </c>
      <c r="X2978" s="18" t="str">
        <f>+VLOOKUP(Sitio_Publico[[#This Row],[tema]],Estructura!$G$4:$J$532,4,0)</f>
        <v>T-2</v>
      </c>
      <c r="Y2978" s="18" t="str">
        <f>+VLOOKUP(Sitio_Publico[[#This Row],[contenido]],Estructura!$L$4:$O$473,4,0)</f>
        <v>C-17</v>
      </c>
      <c r="Z2978" s="18" t="str">
        <f>+VLOOKUP(Sitio_Publico[[#This Row],[Filtro Integrado]],Estructura!$U$4:$W$529,3,0)</f>
        <v>FI-0</v>
      </c>
      <c r="AA2978" s="18" t="str">
        <f>+VLOOKUP(Sitio_Publico[[#This Row],[Muestra]],Estructura!$Y$4:$AB$483,4,0)</f>
        <v>M-00048</v>
      </c>
    </row>
    <row r="2979" spans="1:27" ht="51" x14ac:dyDescent="0.3">
      <c r="A2979" s="16">
        <f t="shared" si="46"/>
        <v>2978</v>
      </c>
      <c r="B2979" s="47" t="s">
        <v>15118</v>
      </c>
      <c r="C2979" s="13" t="s">
        <v>10447</v>
      </c>
      <c r="D2979" s="13" t="s">
        <v>10448</v>
      </c>
      <c r="E2979" s="44">
        <v>8205</v>
      </c>
      <c r="F2979" s="13" t="s">
        <v>10449</v>
      </c>
      <c r="G2979" s="23" t="s">
        <v>10466</v>
      </c>
      <c r="H2979" s="42" t="s">
        <v>458</v>
      </c>
      <c r="I2979" s="28" t="s">
        <v>178</v>
      </c>
      <c r="J2979" s="12" t="s">
        <v>393</v>
      </c>
      <c r="K2979" s="28" t="s">
        <v>10492</v>
      </c>
      <c r="L2979" s="12" t="s">
        <v>10452</v>
      </c>
      <c r="M2979" s="12" t="s">
        <v>587</v>
      </c>
      <c r="N2979" s="12" t="s">
        <v>10454</v>
      </c>
      <c r="O2979" s="26" t="s">
        <v>14491</v>
      </c>
      <c r="P2979" s="26" t="s">
        <v>14492</v>
      </c>
      <c r="Q2979" s="25" t="s">
        <v>10495</v>
      </c>
      <c r="R2979" s="26" t="s">
        <v>14493</v>
      </c>
      <c r="S2979" s="15" t="s">
        <v>14494</v>
      </c>
      <c r="T2979" s="52">
        <v>0</v>
      </c>
      <c r="U2979" s="22" t="s">
        <v>13848</v>
      </c>
      <c r="V2979" s="18" t="str">
        <f>+Sitio_Publico[[#This Row],[idcoleccion]]&amp;"-"&amp;Sitio_Publico[[#This Row],[id]]</f>
        <v>000-2978</v>
      </c>
      <c r="W2979" s="18">
        <f>+VLOOKUP(Sitio_Publico[[#This Row],[territorio]],Estructura!$AE$4:$AH$1067,4,0)</f>
        <v>30008205</v>
      </c>
      <c r="X2979" s="18" t="str">
        <f>+VLOOKUP(Sitio_Publico[[#This Row],[tema]],Estructura!$G$4:$J$532,4,0)</f>
        <v>T-2</v>
      </c>
      <c r="Y2979" s="18" t="str">
        <f>+VLOOKUP(Sitio_Publico[[#This Row],[contenido]],Estructura!$L$4:$O$473,4,0)</f>
        <v>C-17</v>
      </c>
      <c r="Z2979" s="18" t="str">
        <f>+VLOOKUP(Sitio_Publico[[#This Row],[Filtro Integrado]],Estructura!$U$4:$W$529,3,0)</f>
        <v>FI-0</v>
      </c>
      <c r="AA2979" s="18" t="str">
        <f>+VLOOKUP(Sitio_Publico[[#This Row],[Muestra]],Estructura!$Y$4:$AB$483,4,0)</f>
        <v>M-000162</v>
      </c>
    </row>
    <row r="2980" spans="1:27" ht="51" x14ac:dyDescent="0.3">
      <c r="A2980" s="16">
        <f t="shared" si="46"/>
        <v>2979</v>
      </c>
      <c r="B2980" s="47" t="s">
        <v>15118</v>
      </c>
      <c r="C2980" s="13" t="s">
        <v>10447</v>
      </c>
      <c r="D2980" s="13" t="s">
        <v>10448</v>
      </c>
      <c r="E2980" s="44">
        <v>13601</v>
      </c>
      <c r="F2980" s="13" t="s">
        <v>10449</v>
      </c>
      <c r="G2980" s="23" t="s">
        <v>10459</v>
      </c>
      <c r="H2980" s="42" t="s">
        <v>458</v>
      </c>
      <c r="I2980" s="28" t="s">
        <v>343</v>
      </c>
      <c r="J2980" s="12" t="s">
        <v>393</v>
      </c>
      <c r="K2980" s="28" t="s">
        <v>10459</v>
      </c>
      <c r="L2980" s="12" t="s">
        <v>10474</v>
      </c>
      <c r="M2980" s="12" t="s">
        <v>10453</v>
      </c>
      <c r="N2980" s="12" t="s">
        <v>10454</v>
      </c>
      <c r="O2980" s="26" t="s">
        <v>14495</v>
      </c>
      <c r="P2980" s="26" t="s">
        <v>14496</v>
      </c>
      <c r="Q2980" s="25" t="s">
        <v>10482</v>
      </c>
      <c r="R2980" s="26" t="s">
        <v>11978</v>
      </c>
      <c r="S2980" s="15" t="s">
        <v>14497</v>
      </c>
      <c r="T2980" s="52">
        <v>0</v>
      </c>
      <c r="U2980" s="22" t="s">
        <v>11980</v>
      </c>
      <c r="V2980" s="18" t="str">
        <f>+Sitio_Publico[[#This Row],[idcoleccion]]&amp;"-"&amp;Sitio_Publico[[#This Row],[id]]</f>
        <v>000-2979</v>
      </c>
      <c r="W2980" s="18">
        <f>+VLOOKUP(Sitio_Publico[[#This Row],[territorio]],Estructura!$AE$4:$AH$1067,4,0)</f>
        <v>30013601</v>
      </c>
      <c r="X2980" s="18" t="str">
        <f>+VLOOKUP(Sitio_Publico[[#This Row],[tema]],Estructura!$G$4:$J$532,4,0)</f>
        <v>T-2</v>
      </c>
      <c r="Y2980" s="18" t="str">
        <f>+VLOOKUP(Sitio_Publico[[#This Row],[contenido]],Estructura!$L$4:$O$473,4,0)</f>
        <v>C-16</v>
      </c>
      <c r="Z2980" s="18" t="str">
        <f>+VLOOKUP(Sitio_Publico[[#This Row],[Filtro Integrado]],Estructura!$U$4:$W$529,3,0)</f>
        <v>FI-0</v>
      </c>
      <c r="AA2980" s="18" t="str">
        <f>+VLOOKUP(Sitio_Publico[[#This Row],[Muestra]],Estructura!$Y$4:$AB$483,4,0)</f>
        <v>M-000159</v>
      </c>
    </row>
    <row r="2981" spans="1:27" ht="40.799999999999997" x14ac:dyDescent="0.3">
      <c r="A2981" s="16">
        <f t="shared" si="46"/>
        <v>2980</v>
      </c>
      <c r="B2981" s="47" t="s">
        <v>15118</v>
      </c>
      <c r="C2981" s="13" t="s">
        <v>10447</v>
      </c>
      <c r="D2981" s="13" t="s">
        <v>10448</v>
      </c>
      <c r="E2981" s="44">
        <v>12101</v>
      </c>
      <c r="F2981" s="13" t="s">
        <v>10449</v>
      </c>
      <c r="G2981" s="23" t="s">
        <v>10473</v>
      </c>
      <c r="H2981" s="42" t="s">
        <v>458</v>
      </c>
      <c r="I2981" s="28" t="s">
        <v>287</v>
      </c>
      <c r="J2981" s="12" t="s">
        <v>393</v>
      </c>
      <c r="K2981" s="28" t="s">
        <v>10473</v>
      </c>
      <c r="L2981" s="12" t="s">
        <v>10452</v>
      </c>
      <c r="M2981" s="12" t="s">
        <v>10453</v>
      </c>
      <c r="N2981" s="12" t="s">
        <v>10454</v>
      </c>
      <c r="O2981" s="26" t="s">
        <v>14498</v>
      </c>
      <c r="P2981" s="26" t="s">
        <v>14499</v>
      </c>
      <c r="Q2981" s="25" t="s">
        <v>456</v>
      </c>
      <c r="R2981" s="26" t="s">
        <v>13361</v>
      </c>
      <c r="S2981" s="15" t="s">
        <v>14500</v>
      </c>
      <c r="T2981" s="52">
        <v>0</v>
      </c>
      <c r="U2981" s="22" t="s">
        <v>14501</v>
      </c>
      <c r="V2981" s="18" t="str">
        <f>+Sitio_Publico[[#This Row],[idcoleccion]]&amp;"-"&amp;Sitio_Publico[[#This Row],[id]]</f>
        <v>000-2980</v>
      </c>
      <c r="W2981" s="18">
        <f>+VLOOKUP(Sitio_Publico[[#This Row],[territorio]],Estructura!$AE$4:$AH$1067,4,0)</f>
        <v>30012101</v>
      </c>
      <c r="X2981" s="18" t="str">
        <f>+VLOOKUP(Sitio_Publico[[#This Row],[tema]],Estructura!$G$4:$J$532,4,0)</f>
        <v>T-2</v>
      </c>
      <c r="Y2981" s="18" t="str">
        <f>+VLOOKUP(Sitio_Publico[[#This Row],[contenido]],Estructura!$L$4:$O$473,4,0)</f>
        <v>C-18</v>
      </c>
      <c r="Z2981" s="18" t="str">
        <f>+VLOOKUP(Sitio_Publico[[#This Row],[Filtro Integrado]],Estructura!$U$4:$W$529,3,0)</f>
        <v>FI-0</v>
      </c>
      <c r="AA2981" s="18" t="str">
        <f>+VLOOKUP(Sitio_Publico[[#This Row],[Muestra]],Estructura!$Y$4:$AB$483,4,0)</f>
        <v>M-000160</v>
      </c>
    </row>
    <row r="2982" spans="1:27" ht="51" x14ac:dyDescent="0.3">
      <c r="A2982" s="16">
        <f t="shared" si="46"/>
        <v>2981</v>
      </c>
      <c r="B2982" s="47" t="s">
        <v>15118</v>
      </c>
      <c r="C2982" s="13" t="s">
        <v>10447</v>
      </c>
      <c r="D2982" s="13" t="s">
        <v>10448</v>
      </c>
      <c r="E2982" s="44">
        <v>3301</v>
      </c>
      <c r="F2982" s="13" t="s">
        <v>10449</v>
      </c>
      <c r="G2982" s="23" t="s">
        <v>10459</v>
      </c>
      <c r="H2982" s="42" t="s">
        <v>458</v>
      </c>
      <c r="I2982" s="28" t="s">
        <v>46</v>
      </c>
      <c r="J2982" s="12" t="s">
        <v>393</v>
      </c>
      <c r="K2982" s="28" t="s">
        <v>10459</v>
      </c>
      <c r="L2982" s="12" t="s">
        <v>10452</v>
      </c>
      <c r="M2982" s="12" t="s">
        <v>10453</v>
      </c>
      <c r="N2982" s="12" t="s">
        <v>10454</v>
      </c>
      <c r="O2982" s="26" t="s">
        <v>14502</v>
      </c>
      <c r="P2982" s="26" t="s">
        <v>14503</v>
      </c>
      <c r="Q2982" s="25" t="s">
        <v>456</v>
      </c>
      <c r="R2982" s="26" t="s">
        <v>14504</v>
      </c>
      <c r="S2982" s="15" t="s">
        <v>14505</v>
      </c>
      <c r="T2982" s="52">
        <v>0</v>
      </c>
      <c r="U2982" s="22" t="s">
        <v>14374</v>
      </c>
      <c r="V2982" s="18" t="str">
        <f>+Sitio_Publico[[#This Row],[idcoleccion]]&amp;"-"&amp;Sitio_Publico[[#This Row],[id]]</f>
        <v>000-2981</v>
      </c>
      <c r="W2982" s="18">
        <f>+VLOOKUP(Sitio_Publico[[#This Row],[territorio]],Estructura!$AE$4:$AH$1067,4,0)</f>
        <v>30003301</v>
      </c>
      <c r="X2982" s="18" t="str">
        <f>+VLOOKUP(Sitio_Publico[[#This Row],[tema]],Estructura!$G$4:$J$532,4,0)</f>
        <v>T-2</v>
      </c>
      <c r="Y2982" s="18" t="str">
        <f>+VLOOKUP(Sitio_Publico[[#This Row],[contenido]],Estructura!$L$4:$O$473,4,0)</f>
        <v>C-16</v>
      </c>
      <c r="Z2982" s="18" t="str">
        <f>+VLOOKUP(Sitio_Publico[[#This Row],[Filtro Integrado]],Estructura!$U$4:$W$529,3,0)</f>
        <v>FI-0</v>
      </c>
      <c r="AA2982" s="18" t="str">
        <f>+VLOOKUP(Sitio_Publico[[#This Row],[Muestra]],Estructura!$Y$4:$AB$483,4,0)</f>
        <v>M-000159</v>
      </c>
    </row>
    <row r="2983" spans="1:27" ht="51" x14ac:dyDescent="0.3">
      <c r="A2983" s="16">
        <f t="shared" si="46"/>
        <v>2982</v>
      </c>
      <c r="B2983" s="47" t="s">
        <v>15118</v>
      </c>
      <c r="C2983" s="13" t="s">
        <v>10447</v>
      </c>
      <c r="D2983" s="13" t="s">
        <v>10448</v>
      </c>
      <c r="E2983" s="44">
        <v>16303</v>
      </c>
      <c r="F2983" s="13" t="s">
        <v>10449</v>
      </c>
      <c r="G2983" s="23" t="s">
        <v>10466</v>
      </c>
      <c r="H2983" s="42" t="s">
        <v>458</v>
      </c>
      <c r="I2983" s="28" t="s">
        <v>203</v>
      </c>
      <c r="J2983" s="12" t="s">
        <v>393</v>
      </c>
      <c r="K2983" s="28" t="s">
        <v>10492</v>
      </c>
      <c r="L2983" s="12" t="s">
        <v>10452</v>
      </c>
      <c r="M2983" s="12" t="s">
        <v>587</v>
      </c>
      <c r="N2983" s="12" t="s">
        <v>10454</v>
      </c>
      <c r="O2983" s="26" t="s">
        <v>14506</v>
      </c>
      <c r="P2983" s="26" t="s">
        <v>14507</v>
      </c>
      <c r="Q2983" s="25" t="s">
        <v>10495</v>
      </c>
      <c r="R2983" s="26" t="s">
        <v>14508</v>
      </c>
      <c r="S2983" s="15" t="s">
        <v>14509</v>
      </c>
      <c r="T2983" s="52">
        <v>0</v>
      </c>
      <c r="U2983" s="22" t="s">
        <v>13567</v>
      </c>
      <c r="V2983" s="18" t="str">
        <f>+Sitio_Publico[[#This Row],[idcoleccion]]&amp;"-"&amp;Sitio_Publico[[#This Row],[id]]</f>
        <v>000-2982</v>
      </c>
      <c r="W2983" s="18">
        <f>+VLOOKUP(Sitio_Publico[[#This Row],[territorio]],Estructura!$AE$4:$AH$1067,4,0)</f>
        <v>30016303</v>
      </c>
      <c r="X2983" s="18" t="str">
        <f>+VLOOKUP(Sitio_Publico[[#This Row],[tema]],Estructura!$G$4:$J$532,4,0)</f>
        <v>T-2</v>
      </c>
      <c r="Y2983" s="18" t="str">
        <f>+VLOOKUP(Sitio_Publico[[#This Row],[contenido]],Estructura!$L$4:$O$473,4,0)</f>
        <v>C-17</v>
      </c>
      <c r="Z2983" s="18" t="str">
        <f>+VLOOKUP(Sitio_Publico[[#This Row],[Filtro Integrado]],Estructura!$U$4:$W$529,3,0)</f>
        <v>FI-0</v>
      </c>
      <c r="AA2983" s="18" t="str">
        <f>+VLOOKUP(Sitio_Publico[[#This Row],[Muestra]],Estructura!$Y$4:$AB$483,4,0)</f>
        <v>M-000162</v>
      </c>
    </row>
    <row r="2984" spans="1:27" ht="51" x14ac:dyDescent="0.3">
      <c r="A2984" s="16">
        <f t="shared" si="46"/>
        <v>2983</v>
      </c>
      <c r="B2984" s="47" t="s">
        <v>15118</v>
      </c>
      <c r="C2984" s="13" t="s">
        <v>10447</v>
      </c>
      <c r="D2984" s="13" t="s">
        <v>10448</v>
      </c>
      <c r="E2984" s="44">
        <v>10306</v>
      </c>
      <c r="F2984" s="13" t="s">
        <v>10449</v>
      </c>
      <c r="G2984" s="23" t="s">
        <v>10466</v>
      </c>
      <c r="H2984" s="42" t="s">
        <v>458</v>
      </c>
      <c r="I2984" s="28" t="s">
        <v>272</v>
      </c>
      <c r="J2984" s="12" t="s">
        <v>393</v>
      </c>
      <c r="K2984" s="28" t="s">
        <v>10492</v>
      </c>
      <c r="L2984" s="12" t="s">
        <v>10452</v>
      </c>
      <c r="M2984" s="12" t="s">
        <v>587</v>
      </c>
      <c r="N2984" s="12" t="s">
        <v>10454</v>
      </c>
      <c r="O2984" s="26" t="s">
        <v>14510</v>
      </c>
      <c r="P2984" s="26" t="s">
        <v>14511</v>
      </c>
      <c r="Q2984" s="25" t="s">
        <v>10495</v>
      </c>
      <c r="R2984" s="26" t="s">
        <v>14512</v>
      </c>
      <c r="S2984" s="15" t="s">
        <v>14513</v>
      </c>
      <c r="T2984" s="52">
        <v>0</v>
      </c>
      <c r="U2984" s="22" t="s">
        <v>13727</v>
      </c>
      <c r="V2984" s="18" t="str">
        <f>+Sitio_Publico[[#This Row],[idcoleccion]]&amp;"-"&amp;Sitio_Publico[[#This Row],[id]]</f>
        <v>000-2983</v>
      </c>
      <c r="W2984" s="18">
        <f>+VLOOKUP(Sitio_Publico[[#This Row],[territorio]],Estructura!$AE$4:$AH$1067,4,0)</f>
        <v>30010306</v>
      </c>
      <c r="X2984" s="18" t="str">
        <f>+VLOOKUP(Sitio_Publico[[#This Row],[tema]],Estructura!$G$4:$J$532,4,0)</f>
        <v>T-2</v>
      </c>
      <c r="Y2984" s="18" t="str">
        <f>+VLOOKUP(Sitio_Publico[[#This Row],[contenido]],Estructura!$L$4:$O$473,4,0)</f>
        <v>C-17</v>
      </c>
      <c r="Z2984" s="18" t="str">
        <f>+VLOOKUP(Sitio_Publico[[#This Row],[Filtro Integrado]],Estructura!$U$4:$W$529,3,0)</f>
        <v>FI-0</v>
      </c>
      <c r="AA2984" s="18" t="str">
        <f>+VLOOKUP(Sitio_Publico[[#This Row],[Muestra]],Estructura!$Y$4:$AB$483,4,0)</f>
        <v>M-000162</v>
      </c>
    </row>
    <row r="2985" spans="1:27" ht="51" x14ac:dyDescent="0.3">
      <c r="A2985" s="16">
        <f t="shared" si="46"/>
        <v>2984</v>
      </c>
      <c r="B2985" s="47" t="s">
        <v>15118</v>
      </c>
      <c r="C2985" s="13" t="s">
        <v>10447</v>
      </c>
      <c r="D2985" s="13" t="s">
        <v>10448</v>
      </c>
      <c r="E2985" s="44">
        <v>5702</v>
      </c>
      <c r="F2985" s="13" t="s">
        <v>10449</v>
      </c>
      <c r="G2985" s="23" t="s">
        <v>10450</v>
      </c>
      <c r="H2985" s="42" t="s">
        <v>458</v>
      </c>
      <c r="I2985" s="28" t="s">
        <v>91</v>
      </c>
      <c r="J2985" s="12" t="s">
        <v>393</v>
      </c>
      <c r="K2985" s="28" t="s">
        <v>10451</v>
      </c>
      <c r="L2985" s="12" t="s">
        <v>10452</v>
      </c>
      <c r="M2985" s="12" t="s">
        <v>10453</v>
      </c>
      <c r="N2985" s="12" t="s">
        <v>10454</v>
      </c>
      <c r="O2985" s="26" t="s">
        <v>14514</v>
      </c>
      <c r="P2985" s="26" t="s">
        <v>14515</v>
      </c>
      <c r="Q2985" s="25" t="s">
        <v>456</v>
      </c>
      <c r="R2985" s="26" t="s">
        <v>14516</v>
      </c>
      <c r="S2985" s="15" t="s">
        <v>14517</v>
      </c>
      <c r="T2985" s="52">
        <v>0</v>
      </c>
      <c r="U2985" s="22" t="s">
        <v>12421</v>
      </c>
      <c r="V2985" s="18" t="str">
        <f>+Sitio_Publico[[#This Row],[idcoleccion]]&amp;"-"&amp;Sitio_Publico[[#This Row],[id]]</f>
        <v>000-2984</v>
      </c>
      <c r="W2985" s="18">
        <f>+VLOOKUP(Sitio_Publico[[#This Row],[territorio]],Estructura!$AE$4:$AH$1067,4,0)</f>
        <v>30005702</v>
      </c>
      <c r="X2985" s="18" t="str">
        <f>+VLOOKUP(Sitio_Publico[[#This Row],[tema]],Estructura!$G$4:$J$532,4,0)</f>
        <v>T-2</v>
      </c>
      <c r="Y2985" s="18" t="str">
        <f>+VLOOKUP(Sitio_Publico[[#This Row],[contenido]],Estructura!$L$4:$O$473,4,0)</f>
        <v>C-15</v>
      </c>
      <c r="Z2985" s="18" t="str">
        <f>+VLOOKUP(Sitio_Publico[[#This Row],[Filtro Integrado]],Estructura!$U$4:$W$529,3,0)</f>
        <v>FI-0</v>
      </c>
      <c r="AA2985" s="18" t="str">
        <f>+VLOOKUP(Sitio_Publico[[#This Row],[Muestra]],Estructura!$Y$4:$AB$483,4,0)</f>
        <v>M-000158</v>
      </c>
    </row>
    <row r="2986" spans="1:27" ht="51" x14ac:dyDescent="0.3">
      <c r="A2986" s="16">
        <f t="shared" si="46"/>
        <v>2985</v>
      </c>
      <c r="B2986" s="47" t="s">
        <v>15118</v>
      </c>
      <c r="C2986" s="13" t="s">
        <v>10447</v>
      </c>
      <c r="D2986" s="13" t="s">
        <v>10448</v>
      </c>
      <c r="E2986" s="44">
        <v>13110</v>
      </c>
      <c r="F2986" s="13" t="s">
        <v>10449</v>
      </c>
      <c r="G2986" s="23" t="s">
        <v>10459</v>
      </c>
      <c r="H2986" s="42" t="s">
        <v>458</v>
      </c>
      <c r="I2986" s="28" t="s">
        <v>306</v>
      </c>
      <c r="J2986" s="12" t="s">
        <v>393</v>
      </c>
      <c r="K2986" s="28" t="s">
        <v>10459</v>
      </c>
      <c r="L2986" s="12" t="s">
        <v>10452</v>
      </c>
      <c r="M2986" s="12" t="s">
        <v>10453</v>
      </c>
      <c r="N2986" s="12" t="s">
        <v>10454</v>
      </c>
      <c r="O2986" s="26" t="s">
        <v>14518</v>
      </c>
      <c r="P2986" s="26" t="s">
        <v>14519</v>
      </c>
      <c r="Q2986" s="25" t="s">
        <v>456</v>
      </c>
      <c r="R2986" s="26" t="s">
        <v>14520</v>
      </c>
      <c r="S2986" s="15" t="s">
        <v>14521</v>
      </c>
      <c r="T2986" s="52">
        <v>0</v>
      </c>
      <c r="U2986" s="22" t="s">
        <v>12625</v>
      </c>
      <c r="V2986" s="18" t="str">
        <f>+Sitio_Publico[[#This Row],[idcoleccion]]&amp;"-"&amp;Sitio_Publico[[#This Row],[id]]</f>
        <v>000-2985</v>
      </c>
      <c r="W2986" s="18">
        <f>+VLOOKUP(Sitio_Publico[[#This Row],[territorio]],Estructura!$AE$4:$AH$1067,4,0)</f>
        <v>30013110</v>
      </c>
      <c r="X2986" s="18" t="str">
        <f>+VLOOKUP(Sitio_Publico[[#This Row],[tema]],Estructura!$G$4:$J$532,4,0)</f>
        <v>T-2</v>
      </c>
      <c r="Y2986" s="18" t="str">
        <f>+VLOOKUP(Sitio_Publico[[#This Row],[contenido]],Estructura!$L$4:$O$473,4,0)</f>
        <v>C-16</v>
      </c>
      <c r="Z2986" s="18" t="str">
        <f>+VLOOKUP(Sitio_Publico[[#This Row],[Filtro Integrado]],Estructura!$U$4:$W$529,3,0)</f>
        <v>FI-0</v>
      </c>
      <c r="AA2986" s="18" t="str">
        <f>+VLOOKUP(Sitio_Publico[[#This Row],[Muestra]],Estructura!$Y$4:$AB$483,4,0)</f>
        <v>M-000159</v>
      </c>
    </row>
    <row r="2987" spans="1:27" ht="51" x14ac:dyDescent="0.3">
      <c r="A2987" s="16">
        <f t="shared" si="46"/>
        <v>2986</v>
      </c>
      <c r="B2987" s="47" t="s">
        <v>15118</v>
      </c>
      <c r="C2987" s="13" t="s">
        <v>10447</v>
      </c>
      <c r="D2987" s="13" t="s">
        <v>10448</v>
      </c>
      <c r="E2987" s="44">
        <v>6110</v>
      </c>
      <c r="F2987" s="13" t="s">
        <v>10449</v>
      </c>
      <c r="G2987" s="23" t="s">
        <v>10466</v>
      </c>
      <c r="H2987" s="42" t="s">
        <v>458</v>
      </c>
      <c r="I2987" s="28" t="s">
        <v>109</v>
      </c>
      <c r="J2987" s="12" t="s">
        <v>393</v>
      </c>
      <c r="K2987" s="28" t="s">
        <v>10524</v>
      </c>
      <c r="L2987" s="12" t="s">
        <v>10452</v>
      </c>
      <c r="M2987" s="12" t="s">
        <v>10453</v>
      </c>
      <c r="N2987" s="12" t="s">
        <v>10454</v>
      </c>
      <c r="O2987" s="26" t="s">
        <v>14522</v>
      </c>
      <c r="P2987" s="26" t="s">
        <v>14523</v>
      </c>
      <c r="Q2987" s="25" t="s">
        <v>456</v>
      </c>
      <c r="R2987" s="26" t="s">
        <v>14524</v>
      </c>
      <c r="S2987" s="15" t="s">
        <v>14525</v>
      </c>
      <c r="T2987" s="52">
        <v>0</v>
      </c>
      <c r="U2987" s="22" t="s">
        <v>14526</v>
      </c>
      <c r="V2987" s="18" t="str">
        <f>+Sitio_Publico[[#This Row],[idcoleccion]]&amp;"-"&amp;Sitio_Publico[[#This Row],[id]]</f>
        <v>000-2986</v>
      </c>
      <c r="W2987" s="18">
        <f>+VLOOKUP(Sitio_Publico[[#This Row],[territorio]],Estructura!$AE$4:$AH$1067,4,0)</f>
        <v>30006110</v>
      </c>
      <c r="X2987" s="18" t="str">
        <f>+VLOOKUP(Sitio_Publico[[#This Row],[tema]],Estructura!$G$4:$J$532,4,0)</f>
        <v>T-2</v>
      </c>
      <c r="Y2987" s="18" t="str">
        <f>+VLOOKUP(Sitio_Publico[[#This Row],[contenido]],Estructura!$L$4:$O$473,4,0)</f>
        <v>C-17</v>
      </c>
      <c r="Z2987" s="18" t="str">
        <f>+VLOOKUP(Sitio_Publico[[#This Row],[Filtro Integrado]],Estructura!$U$4:$W$529,3,0)</f>
        <v>FI-0</v>
      </c>
      <c r="AA2987" s="18" t="str">
        <f>+VLOOKUP(Sitio_Publico[[#This Row],[Muestra]],Estructura!$Y$4:$AB$483,4,0)</f>
        <v>M-00048</v>
      </c>
    </row>
    <row r="2988" spans="1:27" ht="51" x14ac:dyDescent="0.3">
      <c r="A2988" s="16">
        <f t="shared" si="46"/>
        <v>2987</v>
      </c>
      <c r="B2988" s="47" t="s">
        <v>15118</v>
      </c>
      <c r="C2988" s="13" t="s">
        <v>10447</v>
      </c>
      <c r="D2988" s="13" t="s">
        <v>10448</v>
      </c>
      <c r="E2988" s="44">
        <v>8107</v>
      </c>
      <c r="F2988" s="13" t="s">
        <v>10449</v>
      </c>
      <c r="G2988" s="23" t="s">
        <v>10450</v>
      </c>
      <c r="H2988" s="42" t="s">
        <v>458</v>
      </c>
      <c r="I2988" s="28" t="s">
        <v>168</v>
      </c>
      <c r="J2988" s="12" t="s">
        <v>393</v>
      </c>
      <c r="K2988" s="28" t="s">
        <v>10486</v>
      </c>
      <c r="L2988" s="12" t="s">
        <v>10452</v>
      </c>
      <c r="M2988" s="12" t="s">
        <v>10453</v>
      </c>
      <c r="N2988" s="12" t="s">
        <v>10454</v>
      </c>
      <c r="O2988" s="26" t="s">
        <v>14527</v>
      </c>
      <c r="P2988" s="26" t="s">
        <v>14528</v>
      </c>
      <c r="Q2988" s="25" t="s">
        <v>456</v>
      </c>
      <c r="R2988" s="26" t="s">
        <v>14529</v>
      </c>
      <c r="S2988" s="15" t="s">
        <v>14530</v>
      </c>
      <c r="T2988" s="52">
        <v>0</v>
      </c>
      <c r="U2988" s="22" t="s">
        <v>1417</v>
      </c>
      <c r="V2988" s="18" t="str">
        <f>+Sitio_Publico[[#This Row],[idcoleccion]]&amp;"-"&amp;Sitio_Publico[[#This Row],[id]]</f>
        <v>000-2987</v>
      </c>
      <c r="W2988" s="18">
        <f>+VLOOKUP(Sitio_Publico[[#This Row],[territorio]],Estructura!$AE$4:$AH$1067,4,0)</f>
        <v>30008107</v>
      </c>
      <c r="X2988" s="18" t="str">
        <f>+VLOOKUP(Sitio_Publico[[#This Row],[tema]],Estructura!$G$4:$J$532,4,0)</f>
        <v>T-2</v>
      </c>
      <c r="Y2988" s="18" t="str">
        <f>+VLOOKUP(Sitio_Publico[[#This Row],[contenido]],Estructura!$L$4:$O$473,4,0)</f>
        <v>C-15</v>
      </c>
      <c r="Z2988" s="18" t="str">
        <f>+VLOOKUP(Sitio_Publico[[#This Row],[Filtro Integrado]],Estructura!$U$4:$W$529,3,0)</f>
        <v>FI-0</v>
      </c>
      <c r="AA2988" s="18" t="str">
        <f>+VLOOKUP(Sitio_Publico[[#This Row],[Muestra]],Estructura!$Y$4:$AB$483,4,0)</f>
        <v>M-000161</v>
      </c>
    </row>
    <row r="2989" spans="1:27" ht="51" x14ac:dyDescent="0.3">
      <c r="A2989" s="16">
        <f t="shared" si="46"/>
        <v>2988</v>
      </c>
      <c r="B2989" s="47" t="s">
        <v>15118</v>
      </c>
      <c r="C2989" s="13" t="s">
        <v>10447</v>
      </c>
      <c r="D2989" s="13" t="s">
        <v>10448</v>
      </c>
      <c r="E2989" s="44">
        <v>4302</v>
      </c>
      <c r="F2989" s="13" t="s">
        <v>10449</v>
      </c>
      <c r="G2989" s="23" t="s">
        <v>10466</v>
      </c>
      <c r="H2989" s="42" t="s">
        <v>458</v>
      </c>
      <c r="I2989" s="28" t="s">
        <v>59</v>
      </c>
      <c r="J2989" s="12" t="s">
        <v>393</v>
      </c>
      <c r="K2989" s="28" t="s">
        <v>10524</v>
      </c>
      <c r="L2989" s="12" t="s">
        <v>10452</v>
      </c>
      <c r="M2989" s="12" t="s">
        <v>10453</v>
      </c>
      <c r="N2989" s="12" t="s">
        <v>10454</v>
      </c>
      <c r="O2989" s="26" t="s">
        <v>14531</v>
      </c>
      <c r="P2989" s="26" t="s">
        <v>14532</v>
      </c>
      <c r="Q2989" s="25" t="s">
        <v>456</v>
      </c>
      <c r="R2989" s="26" t="s">
        <v>14533</v>
      </c>
      <c r="S2989" s="15" t="s">
        <v>14534</v>
      </c>
      <c r="T2989" s="52">
        <v>0</v>
      </c>
      <c r="U2989" s="22" t="s">
        <v>14535</v>
      </c>
      <c r="V2989" s="18" t="str">
        <f>+Sitio_Publico[[#This Row],[idcoleccion]]&amp;"-"&amp;Sitio_Publico[[#This Row],[id]]</f>
        <v>000-2988</v>
      </c>
      <c r="W2989" s="18">
        <f>+VLOOKUP(Sitio_Publico[[#This Row],[territorio]],Estructura!$AE$4:$AH$1067,4,0)</f>
        <v>30004302</v>
      </c>
      <c r="X2989" s="18" t="str">
        <f>+VLOOKUP(Sitio_Publico[[#This Row],[tema]],Estructura!$G$4:$J$532,4,0)</f>
        <v>T-2</v>
      </c>
      <c r="Y2989" s="18" t="str">
        <f>+VLOOKUP(Sitio_Publico[[#This Row],[contenido]],Estructura!$L$4:$O$473,4,0)</f>
        <v>C-17</v>
      </c>
      <c r="Z2989" s="18" t="str">
        <f>+VLOOKUP(Sitio_Publico[[#This Row],[Filtro Integrado]],Estructura!$U$4:$W$529,3,0)</f>
        <v>FI-0</v>
      </c>
      <c r="AA2989" s="18" t="str">
        <f>+VLOOKUP(Sitio_Publico[[#This Row],[Muestra]],Estructura!$Y$4:$AB$483,4,0)</f>
        <v>M-00048</v>
      </c>
    </row>
    <row r="2990" spans="1:27" ht="51" x14ac:dyDescent="0.3">
      <c r="A2990" s="16">
        <f t="shared" si="46"/>
        <v>2989</v>
      </c>
      <c r="B2990" s="47" t="s">
        <v>15118</v>
      </c>
      <c r="C2990" s="13" t="s">
        <v>10447</v>
      </c>
      <c r="D2990" s="13" t="s">
        <v>10448</v>
      </c>
      <c r="E2990" s="44">
        <v>10106</v>
      </c>
      <c r="F2990" s="13" t="s">
        <v>10449</v>
      </c>
      <c r="G2990" s="23" t="s">
        <v>10450</v>
      </c>
      <c r="H2990" s="42" t="s">
        <v>458</v>
      </c>
      <c r="I2990" s="28" t="s">
        <v>253</v>
      </c>
      <c r="J2990" s="12" t="s">
        <v>393</v>
      </c>
      <c r="K2990" s="28" t="s">
        <v>10451</v>
      </c>
      <c r="L2990" s="12" t="s">
        <v>10452</v>
      </c>
      <c r="M2990" s="12" t="s">
        <v>10453</v>
      </c>
      <c r="N2990" s="12" t="s">
        <v>10454</v>
      </c>
      <c r="O2990" s="26" t="s">
        <v>14536</v>
      </c>
      <c r="P2990" s="26" t="s">
        <v>14537</v>
      </c>
      <c r="Q2990" s="25" t="s">
        <v>456</v>
      </c>
      <c r="R2990" s="26" t="s">
        <v>14538</v>
      </c>
      <c r="S2990" s="15" t="s">
        <v>14539</v>
      </c>
      <c r="T2990" s="52">
        <v>0</v>
      </c>
      <c r="U2990" s="22" t="s">
        <v>11196</v>
      </c>
      <c r="V2990" s="18" t="str">
        <f>+Sitio_Publico[[#This Row],[idcoleccion]]&amp;"-"&amp;Sitio_Publico[[#This Row],[id]]</f>
        <v>000-2989</v>
      </c>
      <c r="W2990" s="18">
        <f>+VLOOKUP(Sitio_Publico[[#This Row],[territorio]],Estructura!$AE$4:$AH$1067,4,0)</f>
        <v>30010106</v>
      </c>
      <c r="X2990" s="18" t="str">
        <f>+VLOOKUP(Sitio_Publico[[#This Row],[tema]],Estructura!$G$4:$J$532,4,0)</f>
        <v>T-2</v>
      </c>
      <c r="Y2990" s="18" t="str">
        <f>+VLOOKUP(Sitio_Publico[[#This Row],[contenido]],Estructura!$L$4:$O$473,4,0)</f>
        <v>C-15</v>
      </c>
      <c r="Z2990" s="18" t="str">
        <f>+VLOOKUP(Sitio_Publico[[#This Row],[Filtro Integrado]],Estructura!$U$4:$W$529,3,0)</f>
        <v>FI-0</v>
      </c>
      <c r="AA2990" s="18" t="str">
        <f>+VLOOKUP(Sitio_Publico[[#This Row],[Muestra]],Estructura!$Y$4:$AB$483,4,0)</f>
        <v>M-000158</v>
      </c>
    </row>
    <row r="2991" spans="1:27" ht="51" x14ac:dyDescent="0.3">
      <c r="A2991" s="16">
        <f t="shared" si="46"/>
        <v>2990</v>
      </c>
      <c r="B2991" s="47" t="s">
        <v>15118</v>
      </c>
      <c r="C2991" s="13" t="s">
        <v>10447</v>
      </c>
      <c r="D2991" s="13" t="s">
        <v>10448</v>
      </c>
      <c r="E2991" s="44">
        <v>3301</v>
      </c>
      <c r="F2991" s="13" t="s">
        <v>10449</v>
      </c>
      <c r="G2991" s="23" t="s">
        <v>10466</v>
      </c>
      <c r="H2991" s="42" t="s">
        <v>458</v>
      </c>
      <c r="I2991" s="28" t="s">
        <v>46</v>
      </c>
      <c r="J2991" s="12" t="s">
        <v>393</v>
      </c>
      <c r="K2991" s="28" t="s">
        <v>10524</v>
      </c>
      <c r="L2991" s="12" t="s">
        <v>10452</v>
      </c>
      <c r="M2991" s="12" t="s">
        <v>10453</v>
      </c>
      <c r="N2991" s="12" t="s">
        <v>10454</v>
      </c>
      <c r="O2991" s="26" t="s">
        <v>14540</v>
      </c>
      <c r="P2991" s="26" t="s">
        <v>14541</v>
      </c>
      <c r="Q2991" s="25" t="s">
        <v>456</v>
      </c>
      <c r="R2991" s="26" t="s">
        <v>14542</v>
      </c>
      <c r="S2991" s="15" t="s">
        <v>14543</v>
      </c>
      <c r="T2991" s="52">
        <v>0</v>
      </c>
      <c r="U2991" s="22" t="s">
        <v>6843</v>
      </c>
      <c r="V2991" s="18" t="str">
        <f>+Sitio_Publico[[#This Row],[idcoleccion]]&amp;"-"&amp;Sitio_Publico[[#This Row],[id]]</f>
        <v>000-2990</v>
      </c>
      <c r="W2991" s="18">
        <f>+VLOOKUP(Sitio_Publico[[#This Row],[territorio]],Estructura!$AE$4:$AH$1067,4,0)</f>
        <v>30003301</v>
      </c>
      <c r="X2991" s="18" t="str">
        <f>+VLOOKUP(Sitio_Publico[[#This Row],[tema]],Estructura!$G$4:$J$532,4,0)</f>
        <v>T-2</v>
      </c>
      <c r="Y2991" s="18" t="str">
        <f>+VLOOKUP(Sitio_Publico[[#This Row],[contenido]],Estructura!$L$4:$O$473,4,0)</f>
        <v>C-17</v>
      </c>
      <c r="Z2991" s="18" t="str">
        <f>+VLOOKUP(Sitio_Publico[[#This Row],[Filtro Integrado]],Estructura!$U$4:$W$529,3,0)</f>
        <v>FI-0</v>
      </c>
      <c r="AA2991" s="18" t="str">
        <f>+VLOOKUP(Sitio_Publico[[#This Row],[Muestra]],Estructura!$Y$4:$AB$483,4,0)</f>
        <v>M-00048</v>
      </c>
    </row>
    <row r="2992" spans="1:27" ht="51" x14ac:dyDescent="0.3">
      <c r="A2992" s="16">
        <f t="shared" si="46"/>
        <v>2991</v>
      </c>
      <c r="B2992" s="47" t="s">
        <v>15118</v>
      </c>
      <c r="C2992" s="13" t="s">
        <v>10447</v>
      </c>
      <c r="D2992" s="13" t="s">
        <v>10448</v>
      </c>
      <c r="E2992" s="44">
        <v>10107</v>
      </c>
      <c r="F2992" s="13" t="s">
        <v>10449</v>
      </c>
      <c r="G2992" s="23" t="s">
        <v>10459</v>
      </c>
      <c r="H2992" s="42" t="s">
        <v>458</v>
      </c>
      <c r="I2992" s="28" t="s">
        <v>254</v>
      </c>
      <c r="J2992" s="12" t="s">
        <v>393</v>
      </c>
      <c r="K2992" s="28" t="s">
        <v>10459</v>
      </c>
      <c r="L2992" s="12" t="s">
        <v>10474</v>
      </c>
      <c r="M2992" s="12" t="s">
        <v>10453</v>
      </c>
      <c r="N2992" s="12" t="s">
        <v>10454</v>
      </c>
      <c r="O2992" s="26" t="s">
        <v>14544</v>
      </c>
      <c r="P2992" s="26" t="s">
        <v>14545</v>
      </c>
      <c r="Q2992" s="25" t="s">
        <v>10482</v>
      </c>
      <c r="R2992" s="26" t="s">
        <v>14546</v>
      </c>
      <c r="S2992" s="15" t="s">
        <v>14547</v>
      </c>
      <c r="T2992" s="52">
        <v>0</v>
      </c>
      <c r="U2992" s="22" t="s">
        <v>13499</v>
      </c>
      <c r="V2992" s="18" t="str">
        <f>+Sitio_Publico[[#This Row],[idcoleccion]]&amp;"-"&amp;Sitio_Publico[[#This Row],[id]]</f>
        <v>000-2991</v>
      </c>
      <c r="W2992" s="18">
        <f>+VLOOKUP(Sitio_Publico[[#This Row],[territorio]],Estructura!$AE$4:$AH$1067,4,0)</f>
        <v>30010107</v>
      </c>
      <c r="X2992" s="18" t="str">
        <f>+VLOOKUP(Sitio_Publico[[#This Row],[tema]],Estructura!$G$4:$J$532,4,0)</f>
        <v>T-2</v>
      </c>
      <c r="Y2992" s="18" t="str">
        <f>+VLOOKUP(Sitio_Publico[[#This Row],[contenido]],Estructura!$L$4:$O$473,4,0)</f>
        <v>C-16</v>
      </c>
      <c r="Z2992" s="18" t="str">
        <f>+VLOOKUP(Sitio_Publico[[#This Row],[Filtro Integrado]],Estructura!$U$4:$W$529,3,0)</f>
        <v>FI-0</v>
      </c>
      <c r="AA2992" s="18" t="str">
        <f>+VLOOKUP(Sitio_Publico[[#This Row],[Muestra]],Estructura!$Y$4:$AB$483,4,0)</f>
        <v>M-000159</v>
      </c>
    </row>
    <row r="2993" spans="1:27" ht="40.799999999999997" x14ac:dyDescent="0.3">
      <c r="A2993" s="16">
        <f t="shared" si="46"/>
        <v>2992</v>
      </c>
      <c r="B2993" s="47" t="s">
        <v>15118</v>
      </c>
      <c r="C2993" s="13" t="s">
        <v>10447</v>
      </c>
      <c r="D2993" s="13" t="s">
        <v>10448</v>
      </c>
      <c r="E2993" s="44">
        <v>7403</v>
      </c>
      <c r="F2993" s="13" t="s">
        <v>10449</v>
      </c>
      <c r="G2993" s="23" t="s">
        <v>10473</v>
      </c>
      <c r="H2993" s="42" t="s">
        <v>458</v>
      </c>
      <c r="I2993" s="28" t="s">
        <v>156</v>
      </c>
      <c r="J2993" s="12" t="s">
        <v>393</v>
      </c>
      <c r="K2993" s="28" t="s">
        <v>10473</v>
      </c>
      <c r="L2993" s="12" t="s">
        <v>10474</v>
      </c>
      <c r="M2993" s="12" t="s">
        <v>10453</v>
      </c>
      <c r="N2993" s="12" t="s">
        <v>10454</v>
      </c>
      <c r="O2993" s="26" t="s">
        <v>14548</v>
      </c>
      <c r="P2993" s="26" t="s">
        <v>14549</v>
      </c>
      <c r="Q2993" s="25" t="s">
        <v>10495</v>
      </c>
      <c r="R2993" s="26" t="s">
        <v>14550</v>
      </c>
      <c r="S2993" s="15" t="s">
        <v>14551</v>
      </c>
      <c r="T2993" s="52">
        <v>0</v>
      </c>
      <c r="U2993" s="22" t="s">
        <v>10838</v>
      </c>
      <c r="V2993" s="18" t="str">
        <f>+Sitio_Publico[[#This Row],[idcoleccion]]&amp;"-"&amp;Sitio_Publico[[#This Row],[id]]</f>
        <v>000-2992</v>
      </c>
      <c r="W2993" s="18">
        <f>+VLOOKUP(Sitio_Publico[[#This Row],[territorio]],Estructura!$AE$4:$AH$1067,4,0)</f>
        <v>30007403</v>
      </c>
      <c r="X2993" s="18" t="str">
        <f>+VLOOKUP(Sitio_Publico[[#This Row],[tema]],Estructura!$G$4:$J$532,4,0)</f>
        <v>T-2</v>
      </c>
      <c r="Y2993" s="18" t="str">
        <f>+VLOOKUP(Sitio_Publico[[#This Row],[contenido]],Estructura!$L$4:$O$473,4,0)</f>
        <v>C-18</v>
      </c>
      <c r="Z2993" s="18" t="str">
        <f>+VLOOKUP(Sitio_Publico[[#This Row],[Filtro Integrado]],Estructura!$U$4:$W$529,3,0)</f>
        <v>FI-0</v>
      </c>
      <c r="AA2993" s="18" t="str">
        <f>+VLOOKUP(Sitio_Publico[[#This Row],[Muestra]],Estructura!$Y$4:$AB$483,4,0)</f>
        <v>M-000160</v>
      </c>
    </row>
    <row r="2994" spans="1:27" ht="51" x14ac:dyDescent="0.3">
      <c r="A2994" s="16">
        <f t="shared" si="46"/>
        <v>2993</v>
      </c>
      <c r="B2994" s="47" t="s">
        <v>15118</v>
      </c>
      <c r="C2994" s="13" t="s">
        <v>10447</v>
      </c>
      <c r="D2994" s="13" t="s">
        <v>10448</v>
      </c>
      <c r="E2994" s="44">
        <v>4102</v>
      </c>
      <c r="F2994" s="13" t="s">
        <v>10449</v>
      </c>
      <c r="G2994" s="23" t="s">
        <v>10466</v>
      </c>
      <c r="H2994" s="42" t="s">
        <v>458</v>
      </c>
      <c r="I2994" s="28" t="s">
        <v>22</v>
      </c>
      <c r="J2994" s="12" t="s">
        <v>393</v>
      </c>
      <c r="K2994" s="28" t="s">
        <v>10524</v>
      </c>
      <c r="L2994" s="12" t="s">
        <v>10452</v>
      </c>
      <c r="M2994" s="12" t="s">
        <v>10453</v>
      </c>
      <c r="N2994" s="12" t="s">
        <v>10454</v>
      </c>
      <c r="O2994" s="26" t="s">
        <v>14552</v>
      </c>
      <c r="P2994" s="26" t="s">
        <v>14553</v>
      </c>
      <c r="Q2994" s="25" t="s">
        <v>456</v>
      </c>
      <c r="R2994" s="26" t="s">
        <v>14554</v>
      </c>
      <c r="S2994" s="15" t="s">
        <v>14555</v>
      </c>
      <c r="T2994" s="52">
        <v>0</v>
      </c>
      <c r="U2994" s="22" t="s">
        <v>14556</v>
      </c>
      <c r="V2994" s="18" t="str">
        <f>+Sitio_Publico[[#This Row],[idcoleccion]]&amp;"-"&amp;Sitio_Publico[[#This Row],[id]]</f>
        <v>000-2993</v>
      </c>
      <c r="W2994" s="18">
        <f>+VLOOKUP(Sitio_Publico[[#This Row],[territorio]],Estructura!$AE$4:$AH$1067,4,0)</f>
        <v>30004102</v>
      </c>
      <c r="X2994" s="18" t="str">
        <f>+VLOOKUP(Sitio_Publico[[#This Row],[tema]],Estructura!$G$4:$J$532,4,0)</f>
        <v>T-2</v>
      </c>
      <c r="Y2994" s="18" t="str">
        <f>+VLOOKUP(Sitio_Publico[[#This Row],[contenido]],Estructura!$L$4:$O$473,4,0)</f>
        <v>C-17</v>
      </c>
      <c r="Z2994" s="18" t="str">
        <f>+VLOOKUP(Sitio_Publico[[#This Row],[Filtro Integrado]],Estructura!$U$4:$W$529,3,0)</f>
        <v>FI-0</v>
      </c>
      <c r="AA2994" s="18" t="str">
        <f>+VLOOKUP(Sitio_Publico[[#This Row],[Muestra]],Estructura!$Y$4:$AB$483,4,0)</f>
        <v>M-00048</v>
      </c>
    </row>
    <row r="2995" spans="1:27" ht="51" x14ac:dyDescent="0.3">
      <c r="A2995" s="16">
        <f t="shared" si="46"/>
        <v>2994</v>
      </c>
      <c r="B2995" s="47" t="s">
        <v>15118</v>
      </c>
      <c r="C2995" s="13" t="s">
        <v>10447</v>
      </c>
      <c r="D2995" s="13" t="s">
        <v>10448</v>
      </c>
      <c r="E2995" s="44">
        <v>10304</v>
      </c>
      <c r="F2995" s="13" t="s">
        <v>10449</v>
      </c>
      <c r="G2995" s="23" t="s">
        <v>10450</v>
      </c>
      <c r="H2995" s="42" t="s">
        <v>458</v>
      </c>
      <c r="I2995" s="28" t="s">
        <v>270</v>
      </c>
      <c r="J2995" s="12" t="s">
        <v>393</v>
      </c>
      <c r="K2995" s="28" t="s">
        <v>10486</v>
      </c>
      <c r="L2995" s="12" t="s">
        <v>10452</v>
      </c>
      <c r="M2995" s="12" t="s">
        <v>10453</v>
      </c>
      <c r="N2995" s="12" t="s">
        <v>10454</v>
      </c>
      <c r="O2995" s="26" t="s">
        <v>14557</v>
      </c>
      <c r="P2995" s="26" t="s">
        <v>14558</v>
      </c>
      <c r="Q2995" s="25" t="s">
        <v>456</v>
      </c>
      <c r="R2995" s="26" t="s">
        <v>14559</v>
      </c>
      <c r="S2995" s="15" t="s">
        <v>14560</v>
      </c>
      <c r="T2995" s="52">
        <v>0</v>
      </c>
      <c r="U2995" s="22" t="s">
        <v>12852</v>
      </c>
      <c r="V2995" s="18" t="str">
        <f>+Sitio_Publico[[#This Row],[idcoleccion]]&amp;"-"&amp;Sitio_Publico[[#This Row],[id]]</f>
        <v>000-2994</v>
      </c>
      <c r="W2995" s="18">
        <f>+VLOOKUP(Sitio_Publico[[#This Row],[territorio]],Estructura!$AE$4:$AH$1067,4,0)</f>
        <v>30010304</v>
      </c>
      <c r="X2995" s="18" t="str">
        <f>+VLOOKUP(Sitio_Publico[[#This Row],[tema]],Estructura!$G$4:$J$532,4,0)</f>
        <v>T-2</v>
      </c>
      <c r="Y2995" s="18" t="str">
        <f>+VLOOKUP(Sitio_Publico[[#This Row],[contenido]],Estructura!$L$4:$O$473,4,0)</f>
        <v>C-15</v>
      </c>
      <c r="Z2995" s="18" t="str">
        <f>+VLOOKUP(Sitio_Publico[[#This Row],[Filtro Integrado]],Estructura!$U$4:$W$529,3,0)</f>
        <v>FI-0</v>
      </c>
      <c r="AA2995" s="18" t="str">
        <f>+VLOOKUP(Sitio_Publico[[#This Row],[Muestra]],Estructura!$Y$4:$AB$483,4,0)</f>
        <v>M-000161</v>
      </c>
    </row>
    <row r="2996" spans="1:27" ht="51" x14ac:dyDescent="0.3">
      <c r="A2996" s="16">
        <f t="shared" si="46"/>
        <v>2995</v>
      </c>
      <c r="B2996" s="47" t="s">
        <v>15118</v>
      </c>
      <c r="C2996" s="13" t="s">
        <v>10447</v>
      </c>
      <c r="D2996" s="13" t="s">
        <v>10448</v>
      </c>
      <c r="E2996" s="44">
        <v>10103</v>
      </c>
      <c r="F2996" s="13" t="s">
        <v>10449</v>
      </c>
      <c r="G2996" s="23" t="s">
        <v>10450</v>
      </c>
      <c r="H2996" s="42" t="s">
        <v>458</v>
      </c>
      <c r="I2996" s="28" t="s">
        <v>250</v>
      </c>
      <c r="J2996" s="12" t="s">
        <v>393</v>
      </c>
      <c r="K2996" s="28" t="s">
        <v>10451</v>
      </c>
      <c r="L2996" s="12" t="s">
        <v>10452</v>
      </c>
      <c r="M2996" s="12" t="s">
        <v>10453</v>
      </c>
      <c r="N2996" s="12" t="s">
        <v>10454</v>
      </c>
      <c r="O2996" s="26" t="s">
        <v>14561</v>
      </c>
      <c r="P2996" s="26" t="s">
        <v>14562</v>
      </c>
      <c r="Q2996" s="25" t="s">
        <v>456</v>
      </c>
      <c r="R2996" s="26" t="s">
        <v>14563</v>
      </c>
      <c r="S2996" s="15" t="s">
        <v>14564</v>
      </c>
      <c r="T2996" s="52">
        <v>0</v>
      </c>
      <c r="U2996" s="22" t="s">
        <v>11902</v>
      </c>
      <c r="V2996" s="18" t="str">
        <f>+Sitio_Publico[[#This Row],[idcoleccion]]&amp;"-"&amp;Sitio_Publico[[#This Row],[id]]</f>
        <v>000-2995</v>
      </c>
      <c r="W2996" s="18">
        <f>+VLOOKUP(Sitio_Publico[[#This Row],[territorio]],Estructura!$AE$4:$AH$1067,4,0)</f>
        <v>30010103</v>
      </c>
      <c r="X2996" s="18" t="str">
        <f>+VLOOKUP(Sitio_Publico[[#This Row],[tema]],Estructura!$G$4:$J$532,4,0)</f>
        <v>T-2</v>
      </c>
      <c r="Y2996" s="18" t="str">
        <f>+VLOOKUP(Sitio_Publico[[#This Row],[contenido]],Estructura!$L$4:$O$473,4,0)</f>
        <v>C-15</v>
      </c>
      <c r="Z2996" s="18" t="str">
        <f>+VLOOKUP(Sitio_Publico[[#This Row],[Filtro Integrado]],Estructura!$U$4:$W$529,3,0)</f>
        <v>FI-0</v>
      </c>
      <c r="AA2996" s="18" t="str">
        <f>+VLOOKUP(Sitio_Publico[[#This Row],[Muestra]],Estructura!$Y$4:$AB$483,4,0)</f>
        <v>M-000158</v>
      </c>
    </row>
    <row r="2997" spans="1:27" ht="51" x14ac:dyDescent="0.3">
      <c r="A2997" s="16">
        <f t="shared" si="46"/>
        <v>2996</v>
      </c>
      <c r="B2997" s="47" t="s">
        <v>15118</v>
      </c>
      <c r="C2997" s="13" t="s">
        <v>10447</v>
      </c>
      <c r="D2997" s="13" t="s">
        <v>10448</v>
      </c>
      <c r="E2997" s="44">
        <v>13127</v>
      </c>
      <c r="F2997" s="13" t="s">
        <v>10449</v>
      </c>
      <c r="G2997" s="23" t="s">
        <v>10466</v>
      </c>
      <c r="H2997" s="42" t="s">
        <v>458</v>
      </c>
      <c r="I2997" s="28" t="s">
        <v>16</v>
      </c>
      <c r="J2997" s="12" t="s">
        <v>393</v>
      </c>
      <c r="K2997" s="28" t="s">
        <v>10492</v>
      </c>
      <c r="L2997" s="12" t="s">
        <v>10452</v>
      </c>
      <c r="M2997" s="12" t="s">
        <v>587</v>
      </c>
      <c r="N2997" s="12" t="s">
        <v>10454</v>
      </c>
      <c r="O2997" s="26" t="s">
        <v>14565</v>
      </c>
      <c r="P2997" s="26" t="s">
        <v>14566</v>
      </c>
      <c r="Q2997" s="25" t="s">
        <v>10495</v>
      </c>
      <c r="R2997" s="26" t="s">
        <v>14567</v>
      </c>
      <c r="S2997" s="15" t="s">
        <v>14568</v>
      </c>
      <c r="T2997" s="52">
        <v>0</v>
      </c>
      <c r="U2997" s="22" t="s">
        <v>14569</v>
      </c>
      <c r="V2997" s="18" t="str">
        <f>+Sitio_Publico[[#This Row],[idcoleccion]]&amp;"-"&amp;Sitio_Publico[[#This Row],[id]]</f>
        <v>000-2996</v>
      </c>
      <c r="W2997" s="18">
        <f>+VLOOKUP(Sitio_Publico[[#This Row],[territorio]],Estructura!$AE$4:$AH$1067,4,0)</f>
        <v>30013127</v>
      </c>
      <c r="X2997" s="18" t="str">
        <f>+VLOOKUP(Sitio_Publico[[#This Row],[tema]],Estructura!$G$4:$J$532,4,0)</f>
        <v>T-2</v>
      </c>
      <c r="Y2997" s="18" t="str">
        <f>+VLOOKUP(Sitio_Publico[[#This Row],[contenido]],Estructura!$L$4:$O$473,4,0)</f>
        <v>C-17</v>
      </c>
      <c r="Z2997" s="18" t="str">
        <f>+VLOOKUP(Sitio_Publico[[#This Row],[Filtro Integrado]],Estructura!$U$4:$W$529,3,0)</f>
        <v>FI-0</v>
      </c>
      <c r="AA2997" s="18" t="str">
        <f>+VLOOKUP(Sitio_Publico[[#This Row],[Muestra]],Estructura!$Y$4:$AB$483,4,0)</f>
        <v>M-000162</v>
      </c>
    </row>
    <row r="2998" spans="1:27" ht="40.799999999999997" x14ac:dyDescent="0.3">
      <c r="A2998" s="16">
        <f t="shared" si="46"/>
        <v>2997</v>
      </c>
      <c r="B2998" s="47" t="s">
        <v>15118</v>
      </c>
      <c r="C2998" s="13" t="s">
        <v>10447</v>
      </c>
      <c r="D2998" s="13" t="s">
        <v>10448</v>
      </c>
      <c r="E2998" s="44">
        <v>5403</v>
      </c>
      <c r="F2998" s="13" t="s">
        <v>10449</v>
      </c>
      <c r="G2998" s="23" t="s">
        <v>10473</v>
      </c>
      <c r="H2998" s="42" t="s">
        <v>458</v>
      </c>
      <c r="I2998" s="28" t="s">
        <v>76</v>
      </c>
      <c r="J2998" s="12" t="s">
        <v>393</v>
      </c>
      <c r="K2998" s="28" t="s">
        <v>10473</v>
      </c>
      <c r="L2998" s="12" t="s">
        <v>10452</v>
      </c>
      <c r="M2998" s="12" t="s">
        <v>10453</v>
      </c>
      <c r="N2998" s="12" t="s">
        <v>10454</v>
      </c>
      <c r="O2998" s="26" t="s">
        <v>14570</v>
      </c>
      <c r="P2998" s="26" t="s">
        <v>14571</v>
      </c>
      <c r="Q2998" s="25" t="s">
        <v>456</v>
      </c>
      <c r="R2998" s="26" t="s">
        <v>14572</v>
      </c>
      <c r="S2998" s="15" t="s">
        <v>14573</v>
      </c>
      <c r="T2998" s="52">
        <v>0</v>
      </c>
      <c r="U2998" s="22" t="s">
        <v>14574</v>
      </c>
      <c r="V2998" s="18" t="str">
        <f>+Sitio_Publico[[#This Row],[idcoleccion]]&amp;"-"&amp;Sitio_Publico[[#This Row],[id]]</f>
        <v>000-2997</v>
      </c>
      <c r="W2998" s="18">
        <f>+VLOOKUP(Sitio_Publico[[#This Row],[territorio]],Estructura!$AE$4:$AH$1067,4,0)</f>
        <v>30005403</v>
      </c>
      <c r="X2998" s="18" t="str">
        <f>+VLOOKUP(Sitio_Publico[[#This Row],[tema]],Estructura!$G$4:$J$532,4,0)</f>
        <v>T-2</v>
      </c>
      <c r="Y2998" s="18" t="str">
        <f>+VLOOKUP(Sitio_Publico[[#This Row],[contenido]],Estructura!$L$4:$O$473,4,0)</f>
        <v>C-18</v>
      </c>
      <c r="Z2998" s="18" t="str">
        <f>+VLOOKUP(Sitio_Publico[[#This Row],[Filtro Integrado]],Estructura!$U$4:$W$529,3,0)</f>
        <v>FI-0</v>
      </c>
      <c r="AA2998" s="18" t="str">
        <f>+VLOOKUP(Sitio_Publico[[#This Row],[Muestra]],Estructura!$Y$4:$AB$483,4,0)</f>
        <v>M-000160</v>
      </c>
    </row>
    <row r="2999" spans="1:27" ht="51" x14ac:dyDescent="0.3">
      <c r="A2999" s="16">
        <f t="shared" si="46"/>
        <v>2998</v>
      </c>
      <c r="B2999" s="47" t="s">
        <v>15118</v>
      </c>
      <c r="C2999" s="13" t="s">
        <v>10447</v>
      </c>
      <c r="D2999" s="13" t="s">
        <v>10448</v>
      </c>
      <c r="E2999" s="44">
        <v>2203</v>
      </c>
      <c r="F2999" s="13" t="s">
        <v>10449</v>
      </c>
      <c r="G2999" s="23" t="s">
        <v>10466</v>
      </c>
      <c r="H2999" s="42" t="s">
        <v>458</v>
      </c>
      <c r="I2999" s="28" t="s">
        <v>38</v>
      </c>
      <c r="J2999" s="12" t="s">
        <v>393</v>
      </c>
      <c r="K2999" s="28" t="s">
        <v>10524</v>
      </c>
      <c r="L2999" s="12" t="s">
        <v>10452</v>
      </c>
      <c r="M2999" s="12" t="s">
        <v>10453</v>
      </c>
      <c r="N2999" s="12" t="s">
        <v>10454</v>
      </c>
      <c r="O2999" s="26" t="s">
        <v>14575</v>
      </c>
      <c r="P2999" s="26" t="s">
        <v>14576</v>
      </c>
      <c r="Q2999" s="25" t="s">
        <v>456</v>
      </c>
      <c r="R2999" s="26" t="s">
        <v>14577</v>
      </c>
      <c r="S2999" s="15" t="s">
        <v>14578</v>
      </c>
      <c r="T2999" s="52">
        <v>0</v>
      </c>
      <c r="U2999" s="22" t="s">
        <v>738</v>
      </c>
      <c r="V2999" s="18" t="str">
        <f>+Sitio_Publico[[#This Row],[idcoleccion]]&amp;"-"&amp;Sitio_Publico[[#This Row],[id]]</f>
        <v>000-2998</v>
      </c>
      <c r="W2999" s="18">
        <f>+VLOOKUP(Sitio_Publico[[#This Row],[territorio]],Estructura!$AE$4:$AH$1067,4,0)</f>
        <v>30002203</v>
      </c>
      <c r="X2999" s="18" t="str">
        <f>+VLOOKUP(Sitio_Publico[[#This Row],[tema]],Estructura!$G$4:$J$532,4,0)</f>
        <v>T-2</v>
      </c>
      <c r="Y2999" s="18" t="str">
        <f>+VLOOKUP(Sitio_Publico[[#This Row],[contenido]],Estructura!$L$4:$O$473,4,0)</f>
        <v>C-17</v>
      </c>
      <c r="Z2999" s="18" t="str">
        <f>+VLOOKUP(Sitio_Publico[[#This Row],[Filtro Integrado]],Estructura!$U$4:$W$529,3,0)</f>
        <v>FI-0</v>
      </c>
      <c r="AA2999" s="18" t="str">
        <f>+VLOOKUP(Sitio_Publico[[#This Row],[Muestra]],Estructura!$Y$4:$AB$483,4,0)</f>
        <v>M-00048</v>
      </c>
    </row>
    <row r="3000" spans="1:27" ht="51" x14ac:dyDescent="0.3">
      <c r="A3000" s="16">
        <f t="shared" si="46"/>
        <v>2999</v>
      </c>
      <c r="B3000" s="47" t="s">
        <v>15118</v>
      </c>
      <c r="C3000" s="13" t="s">
        <v>10447</v>
      </c>
      <c r="D3000" s="13" t="s">
        <v>10448</v>
      </c>
      <c r="E3000" s="44">
        <v>14203</v>
      </c>
      <c r="F3000" s="13" t="s">
        <v>10449</v>
      </c>
      <c r="G3000" s="23" t="s">
        <v>10450</v>
      </c>
      <c r="H3000" s="42" t="s">
        <v>458</v>
      </c>
      <c r="I3000" s="28" t="s">
        <v>357</v>
      </c>
      <c r="J3000" s="12" t="s">
        <v>393</v>
      </c>
      <c r="K3000" s="28" t="s">
        <v>10486</v>
      </c>
      <c r="L3000" s="12" t="s">
        <v>10452</v>
      </c>
      <c r="M3000" s="12" t="s">
        <v>10453</v>
      </c>
      <c r="N3000" s="12" t="s">
        <v>10454</v>
      </c>
      <c r="O3000" s="26" t="s">
        <v>14579</v>
      </c>
      <c r="P3000" s="26" t="s">
        <v>14580</v>
      </c>
      <c r="Q3000" s="25" t="s">
        <v>456</v>
      </c>
      <c r="R3000" s="26" t="s">
        <v>14581</v>
      </c>
      <c r="S3000" s="15" t="s">
        <v>14582</v>
      </c>
      <c r="T3000" s="52">
        <v>0</v>
      </c>
      <c r="U3000" s="22" t="s">
        <v>14583</v>
      </c>
      <c r="V3000" s="18" t="str">
        <f>+Sitio_Publico[[#This Row],[idcoleccion]]&amp;"-"&amp;Sitio_Publico[[#This Row],[id]]</f>
        <v>000-2999</v>
      </c>
      <c r="W3000" s="18">
        <f>+VLOOKUP(Sitio_Publico[[#This Row],[territorio]],Estructura!$AE$4:$AH$1067,4,0)</f>
        <v>30014203</v>
      </c>
      <c r="X3000" s="18" t="str">
        <f>+VLOOKUP(Sitio_Publico[[#This Row],[tema]],Estructura!$G$4:$J$532,4,0)</f>
        <v>T-2</v>
      </c>
      <c r="Y3000" s="18" t="str">
        <f>+VLOOKUP(Sitio_Publico[[#This Row],[contenido]],Estructura!$L$4:$O$473,4,0)</f>
        <v>C-15</v>
      </c>
      <c r="Z3000" s="18" t="str">
        <f>+VLOOKUP(Sitio_Publico[[#This Row],[Filtro Integrado]],Estructura!$U$4:$W$529,3,0)</f>
        <v>FI-0</v>
      </c>
      <c r="AA3000" s="18" t="str">
        <f>+VLOOKUP(Sitio_Publico[[#This Row],[Muestra]],Estructura!$Y$4:$AB$483,4,0)</f>
        <v>M-000161</v>
      </c>
    </row>
    <row r="3001" spans="1:27" ht="51" x14ac:dyDescent="0.3">
      <c r="A3001" s="16">
        <f t="shared" si="46"/>
        <v>3000</v>
      </c>
      <c r="B3001" s="47" t="s">
        <v>15118</v>
      </c>
      <c r="C3001" s="13" t="s">
        <v>10447</v>
      </c>
      <c r="D3001" s="13" t="s">
        <v>10448</v>
      </c>
      <c r="E3001" s="44">
        <v>9104</v>
      </c>
      <c r="F3001" s="13" t="s">
        <v>10449</v>
      </c>
      <c r="G3001" s="23" t="s">
        <v>10459</v>
      </c>
      <c r="H3001" s="42" t="s">
        <v>458</v>
      </c>
      <c r="I3001" s="28" t="s">
        <v>219</v>
      </c>
      <c r="J3001" s="12" t="s">
        <v>393</v>
      </c>
      <c r="K3001" s="28" t="s">
        <v>10459</v>
      </c>
      <c r="L3001" s="12" t="s">
        <v>10474</v>
      </c>
      <c r="M3001" s="12" t="s">
        <v>10453</v>
      </c>
      <c r="N3001" s="12" t="s">
        <v>10454</v>
      </c>
      <c r="O3001" s="26" t="s">
        <v>14584</v>
      </c>
      <c r="P3001" s="26" t="s">
        <v>14585</v>
      </c>
      <c r="Q3001" s="25" t="s">
        <v>10482</v>
      </c>
      <c r="R3001" s="26" t="s">
        <v>14586</v>
      </c>
      <c r="S3001" s="15" t="s">
        <v>14587</v>
      </c>
      <c r="T3001" s="52">
        <v>0</v>
      </c>
      <c r="U3001" s="22" t="s">
        <v>14588</v>
      </c>
      <c r="V3001" s="18" t="str">
        <f>+Sitio_Publico[[#This Row],[idcoleccion]]&amp;"-"&amp;Sitio_Publico[[#This Row],[id]]</f>
        <v>000-3000</v>
      </c>
      <c r="W3001" s="18">
        <f>+VLOOKUP(Sitio_Publico[[#This Row],[territorio]],Estructura!$AE$4:$AH$1067,4,0)</f>
        <v>30009104</v>
      </c>
      <c r="X3001" s="18" t="str">
        <f>+VLOOKUP(Sitio_Publico[[#This Row],[tema]],Estructura!$G$4:$J$532,4,0)</f>
        <v>T-2</v>
      </c>
      <c r="Y3001" s="18" t="str">
        <f>+VLOOKUP(Sitio_Publico[[#This Row],[contenido]],Estructura!$L$4:$O$473,4,0)</f>
        <v>C-16</v>
      </c>
      <c r="Z3001" s="18" t="str">
        <f>+VLOOKUP(Sitio_Publico[[#This Row],[Filtro Integrado]],Estructura!$U$4:$W$529,3,0)</f>
        <v>FI-0</v>
      </c>
      <c r="AA3001" s="18" t="str">
        <f>+VLOOKUP(Sitio_Publico[[#This Row],[Muestra]],Estructura!$Y$4:$AB$483,4,0)</f>
        <v>M-000159</v>
      </c>
    </row>
    <row r="3002" spans="1:27" ht="40.799999999999997" x14ac:dyDescent="0.3">
      <c r="A3002" s="16">
        <f t="shared" si="46"/>
        <v>3001</v>
      </c>
      <c r="B3002" s="47" t="s">
        <v>15118</v>
      </c>
      <c r="C3002" s="13" t="s">
        <v>10447</v>
      </c>
      <c r="D3002" s="13" t="s">
        <v>10448</v>
      </c>
      <c r="E3002" s="44">
        <v>10204</v>
      </c>
      <c r="F3002" s="13" t="s">
        <v>10449</v>
      </c>
      <c r="G3002" s="23" t="s">
        <v>10473</v>
      </c>
      <c r="H3002" s="42" t="s">
        <v>458</v>
      </c>
      <c r="I3002" s="28" t="s">
        <v>260</v>
      </c>
      <c r="J3002" s="12" t="s">
        <v>393</v>
      </c>
      <c r="K3002" s="28" t="s">
        <v>10473</v>
      </c>
      <c r="L3002" s="12" t="s">
        <v>10452</v>
      </c>
      <c r="M3002" s="12" t="s">
        <v>10453</v>
      </c>
      <c r="N3002" s="12" t="s">
        <v>10454</v>
      </c>
      <c r="O3002" s="26" t="s">
        <v>14589</v>
      </c>
      <c r="P3002" s="26" t="s">
        <v>14590</v>
      </c>
      <c r="Q3002" s="25" t="s">
        <v>456</v>
      </c>
      <c r="R3002" s="26" t="s">
        <v>14591</v>
      </c>
      <c r="S3002" s="15" t="s">
        <v>14592</v>
      </c>
      <c r="T3002" s="52">
        <v>0</v>
      </c>
      <c r="U3002" s="22" t="s">
        <v>14593</v>
      </c>
      <c r="V3002" s="18" t="str">
        <f>+Sitio_Publico[[#This Row],[idcoleccion]]&amp;"-"&amp;Sitio_Publico[[#This Row],[id]]</f>
        <v>000-3001</v>
      </c>
      <c r="W3002" s="18">
        <f>+VLOOKUP(Sitio_Publico[[#This Row],[territorio]],Estructura!$AE$4:$AH$1067,4,0)</f>
        <v>30010204</v>
      </c>
      <c r="X3002" s="18" t="str">
        <f>+VLOOKUP(Sitio_Publico[[#This Row],[tema]],Estructura!$G$4:$J$532,4,0)</f>
        <v>T-2</v>
      </c>
      <c r="Y3002" s="18" t="str">
        <f>+VLOOKUP(Sitio_Publico[[#This Row],[contenido]],Estructura!$L$4:$O$473,4,0)</f>
        <v>C-18</v>
      </c>
      <c r="Z3002" s="18" t="str">
        <f>+VLOOKUP(Sitio_Publico[[#This Row],[Filtro Integrado]],Estructura!$U$4:$W$529,3,0)</f>
        <v>FI-0</v>
      </c>
      <c r="AA3002" s="18" t="str">
        <f>+VLOOKUP(Sitio_Publico[[#This Row],[Muestra]],Estructura!$Y$4:$AB$483,4,0)</f>
        <v>M-000160</v>
      </c>
    </row>
    <row r="3003" spans="1:27" ht="40.799999999999997" x14ac:dyDescent="0.3">
      <c r="A3003" s="16">
        <f t="shared" si="46"/>
        <v>3002</v>
      </c>
      <c r="B3003" s="47" t="s">
        <v>15118</v>
      </c>
      <c r="C3003" s="13" t="s">
        <v>10447</v>
      </c>
      <c r="D3003" s="13" t="s">
        <v>10448</v>
      </c>
      <c r="E3003" s="44">
        <v>13111</v>
      </c>
      <c r="F3003" s="13" t="s">
        <v>10449</v>
      </c>
      <c r="G3003" s="23" t="s">
        <v>10473</v>
      </c>
      <c r="H3003" s="42" t="s">
        <v>458</v>
      </c>
      <c r="I3003" s="28" t="s">
        <v>307</v>
      </c>
      <c r="J3003" s="12" t="s">
        <v>393</v>
      </c>
      <c r="K3003" s="28" t="s">
        <v>10473</v>
      </c>
      <c r="L3003" s="12" t="s">
        <v>10474</v>
      </c>
      <c r="M3003" s="12" t="s">
        <v>10453</v>
      </c>
      <c r="N3003" s="12" t="s">
        <v>10454</v>
      </c>
      <c r="O3003" s="26" t="s">
        <v>14594</v>
      </c>
      <c r="P3003" s="26" t="s">
        <v>14595</v>
      </c>
      <c r="Q3003" s="25" t="s">
        <v>10495</v>
      </c>
      <c r="R3003" s="26" t="s">
        <v>14596</v>
      </c>
      <c r="S3003" s="15" t="s">
        <v>14597</v>
      </c>
      <c r="T3003" s="52">
        <v>0</v>
      </c>
      <c r="U3003" s="22" t="s">
        <v>14598</v>
      </c>
      <c r="V3003" s="18" t="str">
        <f>+Sitio_Publico[[#This Row],[idcoleccion]]&amp;"-"&amp;Sitio_Publico[[#This Row],[id]]</f>
        <v>000-3002</v>
      </c>
      <c r="W3003" s="18">
        <f>+VLOOKUP(Sitio_Publico[[#This Row],[territorio]],Estructura!$AE$4:$AH$1067,4,0)</f>
        <v>30013111</v>
      </c>
      <c r="X3003" s="18" t="str">
        <f>+VLOOKUP(Sitio_Publico[[#This Row],[tema]],Estructura!$G$4:$J$532,4,0)</f>
        <v>T-2</v>
      </c>
      <c r="Y3003" s="18" t="str">
        <f>+VLOOKUP(Sitio_Publico[[#This Row],[contenido]],Estructura!$L$4:$O$473,4,0)</f>
        <v>C-18</v>
      </c>
      <c r="Z3003" s="18" t="str">
        <f>+VLOOKUP(Sitio_Publico[[#This Row],[Filtro Integrado]],Estructura!$U$4:$W$529,3,0)</f>
        <v>FI-0</v>
      </c>
      <c r="AA3003" s="18" t="str">
        <f>+VLOOKUP(Sitio_Publico[[#This Row],[Muestra]],Estructura!$Y$4:$AB$483,4,0)</f>
        <v>M-000160</v>
      </c>
    </row>
    <row r="3004" spans="1:27" ht="51" x14ac:dyDescent="0.3">
      <c r="A3004" s="16">
        <f t="shared" si="46"/>
        <v>3003</v>
      </c>
      <c r="B3004" s="47" t="s">
        <v>15118</v>
      </c>
      <c r="C3004" s="13" t="s">
        <v>10447</v>
      </c>
      <c r="D3004" s="13" t="s">
        <v>10448</v>
      </c>
      <c r="E3004" s="44">
        <v>5201</v>
      </c>
      <c r="F3004" s="13" t="s">
        <v>10449</v>
      </c>
      <c r="G3004" s="23" t="s">
        <v>10450</v>
      </c>
      <c r="H3004" s="42" t="s">
        <v>458</v>
      </c>
      <c r="I3004" s="28" t="s">
        <v>69</v>
      </c>
      <c r="J3004" s="12" t="s">
        <v>393</v>
      </c>
      <c r="K3004" s="28" t="s">
        <v>10486</v>
      </c>
      <c r="L3004" s="12" t="s">
        <v>10452</v>
      </c>
      <c r="M3004" s="12" t="s">
        <v>10453</v>
      </c>
      <c r="N3004" s="12" t="s">
        <v>10454</v>
      </c>
      <c r="O3004" s="26" t="s">
        <v>14599</v>
      </c>
      <c r="P3004" s="26" t="s">
        <v>14600</v>
      </c>
      <c r="Q3004" s="25" t="s">
        <v>456</v>
      </c>
      <c r="R3004" s="26" t="s">
        <v>14601</v>
      </c>
      <c r="S3004" s="15" t="s">
        <v>14602</v>
      </c>
      <c r="T3004" s="52">
        <v>0</v>
      </c>
      <c r="U3004" s="22" t="s">
        <v>11707</v>
      </c>
      <c r="V3004" s="18" t="str">
        <f>+Sitio_Publico[[#This Row],[idcoleccion]]&amp;"-"&amp;Sitio_Publico[[#This Row],[id]]</f>
        <v>000-3003</v>
      </c>
      <c r="W3004" s="18">
        <f>+VLOOKUP(Sitio_Publico[[#This Row],[territorio]],Estructura!$AE$4:$AH$1067,4,0)</f>
        <v>30005201</v>
      </c>
      <c r="X3004" s="18" t="str">
        <f>+VLOOKUP(Sitio_Publico[[#This Row],[tema]],Estructura!$G$4:$J$532,4,0)</f>
        <v>T-2</v>
      </c>
      <c r="Y3004" s="18" t="str">
        <f>+VLOOKUP(Sitio_Publico[[#This Row],[contenido]],Estructura!$L$4:$O$473,4,0)</f>
        <v>C-15</v>
      </c>
      <c r="Z3004" s="18" t="str">
        <f>+VLOOKUP(Sitio_Publico[[#This Row],[Filtro Integrado]],Estructura!$U$4:$W$529,3,0)</f>
        <v>FI-0</v>
      </c>
      <c r="AA3004" s="18" t="str">
        <f>+VLOOKUP(Sitio_Publico[[#This Row],[Muestra]],Estructura!$Y$4:$AB$483,4,0)</f>
        <v>M-000161</v>
      </c>
    </row>
    <row r="3005" spans="1:27" ht="51" x14ac:dyDescent="0.3">
      <c r="A3005" s="16">
        <f t="shared" si="46"/>
        <v>3004</v>
      </c>
      <c r="B3005" s="47" t="s">
        <v>15118</v>
      </c>
      <c r="C3005" s="37" t="s">
        <v>10447</v>
      </c>
      <c r="D3005" s="37" t="s">
        <v>10448</v>
      </c>
      <c r="E3005" s="45">
        <v>4204</v>
      </c>
      <c r="F3005" s="37" t="s">
        <v>10449</v>
      </c>
      <c r="G3005" s="38" t="s">
        <v>10450</v>
      </c>
      <c r="H3005" s="43" t="s">
        <v>458</v>
      </c>
      <c r="I3005" s="46" t="s">
        <v>58</v>
      </c>
      <c r="J3005" s="33" t="s">
        <v>393</v>
      </c>
      <c r="K3005" s="46" t="s">
        <v>10451</v>
      </c>
      <c r="L3005" s="33" t="s">
        <v>10452</v>
      </c>
      <c r="M3005" s="33" t="s">
        <v>10453</v>
      </c>
      <c r="N3005" s="33" t="s">
        <v>10454</v>
      </c>
      <c r="O3005" s="34" t="s">
        <v>14603</v>
      </c>
      <c r="P3005" s="34" t="s">
        <v>14604</v>
      </c>
      <c r="Q3005" s="35" t="s">
        <v>456</v>
      </c>
      <c r="R3005" s="34" t="s">
        <v>14605</v>
      </c>
      <c r="S3005" s="36" t="s">
        <v>14606</v>
      </c>
      <c r="T3005" s="52">
        <v>0</v>
      </c>
      <c r="U3005" s="50" t="s">
        <v>14607</v>
      </c>
      <c r="V3005" s="18" t="str">
        <f>+Sitio_Publico[[#This Row],[idcoleccion]]&amp;"-"&amp;Sitio_Publico[[#This Row],[id]]</f>
        <v>000-3004</v>
      </c>
      <c r="W3005" s="18">
        <f>+VLOOKUP(Sitio_Publico[[#This Row],[territorio]],Estructura!$AE$4:$AH$1067,4,0)</f>
        <v>30004204</v>
      </c>
      <c r="X3005" s="18" t="str">
        <f>+VLOOKUP(Sitio_Publico[[#This Row],[tema]],Estructura!$G$4:$J$532,4,0)</f>
        <v>T-2</v>
      </c>
      <c r="Y3005" s="18" t="str">
        <f>+VLOOKUP(Sitio_Publico[[#This Row],[contenido]],Estructura!$L$4:$O$473,4,0)</f>
        <v>C-15</v>
      </c>
      <c r="Z3005" s="18" t="str">
        <f>+VLOOKUP(Sitio_Publico[[#This Row],[Filtro Integrado]],Estructura!$U$4:$W$529,3,0)</f>
        <v>FI-0</v>
      </c>
      <c r="AA3005" s="18" t="str">
        <f>+VLOOKUP(Sitio_Publico[[#This Row],[Muestra]],Estructura!$Y$4:$AB$483,4,0)</f>
        <v>M-000158</v>
      </c>
    </row>
    <row r="3006" spans="1:27" ht="51" x14ac:dyDescent="0.3">
      <c r="A3006" s="16">
        <f t="shared" si="46"/>
        <v>3005</v>
      </c>
      <c r="B3006" s="47" t="s">
        <v>15118</v>
      </c>
      <c r="C3006" s="13" t="s">
        <v>14608</v>
      </c>
      <c r="D3006" s="13" t="s">
        <v>14608</v>
      </c>
      <c r="E3006" s="44">
        <v>14</v>
      </c>
      <c r="F3006" s="13" t="s">
        <v>14609</v>
      </c>
      <c r="G3006" s="23" t="s">
        <v>14610</v>
      </c>
      <c r="H3006" s="42" t="s">
        <v>457</v>
      </c>
      <c r="I3006" s="28" t="s">
        <v>377</v>
      </c>
      <c r="J3006" s="12" t="s">
        <v>14611</v>
      </c>
      <c r="K3006" s="28" t="s">
        <v>14612</v>
      </c>
      <c r="L3006" s="12" t="s">
        <v>14613</v>
      </c>
      <c r="M3006" s="12" t="s">
        <v>14614</v>
      </c>
      <c r="N3006" s="12" t="s">
        <v>14615</v>
      </c>
      <c r="O3006" s="26" t="s">
        <v>14616</v>
      </c>
      <c r="P3006" s="26" t="s">
        <v>14617</v>
      </c>
      <c r="Q3006" s="25" t="s">
        <v>456</v>
      </c>
      <c r="R3006" s="26" t="s">
        <v>14618</v>
      </c>
      <c r="S3006" s="15" t="s">
        <v>14619</v>
      </c>
      <c r="T3006" s="52">
        <v>0</v>
      </c>
      <c r="U3006" s="22" t="s">
        <v>392</v>
      </c>
      <c r="V3006" s="18" t="str">
        <f>+Sitio_Publico[[#This Row],[idcoleccion]]&amp;"-"&amp;Sitio_Publico[[#This Row],[id]]</f>
        <v>000-3005</v>
      </c>
      <c r="W3006" s="18">
        <f>+VLOOKUP(Sitio_Publico[[#This Row],[territorio]],Estructura!$AE$4:$AH$1067,4,0)</f>
        <v>20000014</v>
      </c>
      <c r="X3006" s="18" t="str">
        <f>+VLOOKUP(Sitio_Publico[[#This Row],[tema]],Estructura!$G$4:$J$532,4,0)</f>
        <v>T-31</v>
      </c>
      <c r="Y3006" s="18" t="str">
        <f>+VLOOKUP(Sitio_Publico[[#This Row],[contenido]],Estructura!$L$4:$O$473,4,0)</f>
        <v>C-20</v>
      </c>
      <c r="Z3006" s="18" t="str">
        <f>+VLOOKUP(Sitio_Publico[[#This Row],[Filtro Integrado]],Estructura!$U$4:$W$529,3,0)</f>
        <v>FI-3</v>
      </c>
      <c r="AA3006" s="18" t="str">
        <f>+VLOOKUP(Sitio_Publico[[#This Row],[Muestra]],Estructura!$Y$4:$AB$483,4,0)</f>
        <v>M-000165</v>
      </c>
    </row>
    <row r="3007" spans="1:27" ht="30.6" x14ac:dyDescent="0.3">
      <c r="A3007" s="16">
        <f t="shared" si="46"/>
        <v>3006</v>
      </c>
      <c r="B3007" s="47" t="s">
        <v>15118</v>
      </c>
      <c r="C3007" s="13" t="s">
        <v>14608</v>
      </c>
      <c r="D3007" s="13" t="s">
        <v>14608</v>
      </c>
      <c r="E3007" s="44">
        <v>0</v>
      </c>
      <c r="F3007" s="13" t="s">
        <v>14620</v>
      </c>
      <c r="G3007" s="23" t="s">
        <v>14621</v>
      </c>
      <c r="H3007" s="42" t="s">
        <v>455</v>
      </c>
      <c r="I3007" s="28" t="s">
        <v>14</v>
      </c>
      <c r="J3007" s="12" t="s">
        <v>393</v>
      </c>
      <c r="K3007" s="28" t="s">
        <v>14622</v>
      </c>
      <c r="L3007" s="12" t="s">
        <v>14613</v>
      </c>
      <c r="M3007" s="12" t="s">
        <v>14623</v>
      </c>
      <c r="N3007" s="12" t="s">
        <v>14624</v>
      </c>
      <c r="O3007" s="26" t="s">
        <v>14625</v>
      </c>
      <c r="P3007" s="26" t="s">
        <v>14626</v>
      </c>
      <c r="Q3007" s="25" t="s">
        <v>456</v>
      </c>
      <c r="R3007" s="26" t="s">
        <v>14627</v>
      </c>
      <c r="S3007" s="15" t="s">
        <v>14628</v>
      </c>
      <c r="T3007" s="52">
        <v>0</v>
      </c>
      <c r="U3007" s="22" t="s">
        <v>392</v>
      </c>
      <c r="V3007" s="18" t="str">
        <f>+Sitio_Publico[[#This Row],[idcoleccion]]&amp;"-"&amp;Sitio_Publico[[#This Row],[id]]</f>
        <v>000-3006</v>
      </c>
      <c r="W3007" s="18">
        <f>+VLOOKUP(Sitio_Publico[[#This Row],[territorio]],Estructura!$AE$4:$AH$1067,4,0)</f>
        <v>10000000</v>
      </c>
      <c r="X3007" s="18" t="str">
        <f>+VLOOKUP(Sitio_Publico[[#This Row],[tema]],Estructura!$G$4:$J$532,4,0)</f>
        <v>T-32</v>
      </c>
      <c r="Y3007" s="18" t="str">
        <f>+VLOOKUP(Sitio_Publico[[#This Row],[contenido]],Estructura!$L$4:$O$473,4,0)</f>
        <v>C-21</v>
      </c>
      <c r="Z3007" s="18" t="str">
        <f>+VLOOKUP(Sitio_Publico[[#This Row],[Filtro Integrado]],Estructura!$U$4:$W$529,3,0)</f>
        <v>FI-0</v>
      </c>
      <c r="AA3007" s="18" t="str">
        <f>+VLOOKUP(Sitio_Publico[[#This Row],[Muestra]],Estructura!$Y$4:$AB$483,4,0)</f>
        <v>M-000166</v>
      </c>
    </row>
    <row r="3008" spans="1:27" ht="40.799999999999997" x14ac:dyDescent="0.3">
      <c r="A3008" s="16">
        <f t="shared" si="46"/>
        <v>3007</v>
      </c>
      <c r="B3008" s="47" t="s">
        <v>15118</v>
      </c>
      <c r="C3008" s="13" t="s">
        <v>14608</v>
      </c>
      <c r="D3008" s="13" t="s">
        <v>14608</v>
      </c>
      <c r="E3008" s="44">
        <v>16</v>
      </c>
      <c r="F3008" s="13" t="s">
        <v>14629</v>
      </c>
      <c r="G3008" s="23" t="s">
        <v>14630</v>
      </c>
      <c r="H3008" s="42" t="s">
        <v>457</v>
      </c>
      <c r="I3008" s="28" t="s">
        <v>379</v>
      </c>
      <c r="J3008" s="12" t="s">
        <v>14611</v>
      </c>
      <c r="K3008" s="28" t="s">
        <v>14631</v>
      </c>
      <c r="L3008" s="12" t="s">
        <v>14613</v>
      </c>
      <c r="M3008" s="12" t="s">
        <v>14632</v>
      </c>
      <c r="N3008" s="12" t="s">
        <v>14615</v>
      </c>
      <c r="O3008" s="26" t="s">
        <v>14633</v>
      </c>
      <c r="P3008" s="26" t="s">
        <v>14634</v>
      </c>
      <c r="Q3008" s="25" t="s">
        <v>456</v>
      </c>
      <c r="R3008" s="26" t="s">
        <v>14635</v>
      </c>
      <c r="S3008" s="15" t="s">
        <v>14636</v>
      </c>
      <c r="T3008" s="52">
        <v>0</v>
      </c>
      <c r="U3008" s="22" t="s">
        <v>392</v>
      </c>
      <c r="V3008" s="18" t="str">
        <f>+Sitio_Publico[[#This Row],[idcoleccion]]&amp;"-"&amp;Sitio_Publico[[#This Row],[id]]</f>
        <v>000-3007</v>
      </c>
      <c r="W3008" s="18">
        <f>+VLOOKUP(Sitio_Publico[[#This Row],[territorio]],Estructura!$AE$4:$AH$1067,4,0)</f>
        <v>20000016</v>
      </c>
      <c r="X3008" s="18" t="str">
        <f>+VLOOKUP(Sitio_Publico[[#This Row],[tema]],Estructura!$G$4:$J$532,4,0)</f>
        <v>T-33</v>
      </c>
      <c r="Y3008" s="18" t="str">
        <f>+VLOOKUP(Sitio_Publico[[#This Row],[contenido]],Estructura!$L$4:$O$473,4,0)</f>
        <v>C-22</v>
      </c>
      <c r="Z3008" s="18" t="str">
        <f>+VLOOKUP(Sitio_Publico[[#This Row],[Filtro Integrado]],Estructura!$U$4:$W$529,3,0)</f>
        <v>FI-3</v>
      </c>
      <c r="AA3008" s="18" t="str">
        <f>+VLOOKUP(Sitio_Publico[[#This Row],[Muestra]],Estructura!$Y$4:$AB$483,4,0)</f>
        <v>M-000167</v>
      </c>
    </row>
    <row r="3009" spans="1:27" ht="61.2" x14ac:dyDescent="0.3">
      <c r="A3009" s="16">
        <f t="shared" si="46"/>
        <v>3008</v>
      </c>
      <c r="B3009" s="47" t="s">
        <v>15118</v>
      </c>
      <c r="C3009" s="13" t="s">
        <v>14608</v>
      </c>
      <c r="D3009" s="13" t="s">
        <v>14608</v>
      </c>
      <c r="E3009" s="44">
        <v>16</v>
      </c>
      <c r="F3009" s="13" t="s">
        <v>14637</v>
      </c>
      <c r="G3009" s="23" t="s">
        <v>14638</v>
      </c>
      <c r="H3009" s="42" t="s">
        <v>457</v>
      </c>
      <c r="I3009" s="28" t="s">
        <v>379</v>
      </c>
      <c r="J3009" s="12" t="s">
        <v>14611</v>
      </c>
      <c r="K3009" s="28" t="s">
        <v>14639</v>
      </c>
      <c r="L3009" s="12" t="s">
        <v>14613</v>
      </c>
      <c r="M3009" s="12" t="s">
        <v>14640</v>
      </c>
      <c r="N3009" s="12" t="s">
        <v>14641</v>
      </c>
      <c r="O3009" s="26" t="s">
        <v>14642</v>
      </c>
      <c r="P3009" s="26" t="s">
        <v>14643</v>
      </c>
      <c r="Q3009" s="25" t="s">
        <v>456</v>
      </c>
      <c r="R3009" s="26" t="s">
        <v>14644</v>
      </c>
      <c r="S3009" s="15" t="s">
        <v>14645</v>
      </c>
      <c r="T3009" s="52">
        <v>0</v>
      </c>
      <c r="U3009" s="22" t="s">
        <v>392</v>
      </c>
      <c r="V3009" s="18" t="str">
        <f>+Sitio_Publico[[#This Row],[idcoleccion]]&amp;"-"&amp;Sitio_Publico[[#This Row],[id]]</f>
        <v>000-3008</v>
      </c>
      <c r="W3009" s="18">
        <f>+VLOOKUP(Sitio_Publico[[#This Row],[territorio]],Estructura!$AE$4:$AH$1067,4,0)</f>
        <v>20000016</v>
      </c>
      <c r="X3009" s="18" t="str">
        <f>+VLOOKUP(Sitio_Publico[[#This Row],[tema]],Estructura!$G$4:$J$532,4,0)</f>
        <v>T-34</v>
      </c>
      <c r="Y3009" s="18" t="str">
        <f>+VLOOKUP(Sitio_Publico[[#This Row],[contenido]],Estructura!$L$4:$O$473,4,0)</f>
        <v>C-23</v>
      </c>
      <c r="Z3009" s="18" t="str">
        <f>+VLOOKUP(Sitio_Publico[[#This Row],[Filtro Integrado]],Estructura!$U$4:$W$529,3,0)</f>
        <v>FI-3</v>
      </c>
      <c r="AA3009" s="18" t="str">
        <f>+VLOOKUP(Sitio_Publico[[#This Row],[Muestra]],Estructura!$Y$4:$AB$483,4,0)</f>
        <v>M-000168</v>
      </c>
    </row>
    <row r="3010" spans="1:27" ht="51" x14ac:dyDescent="0.3">
      <c r="A3010" s="16">
        <f t="shared" si="46"/>
        <v>3009</v>
      </c>
      <c r="B3010" s="47" t="s">
        <v>15118</v>
      </c>
      <c r="C3010" s="13" t="s">
        <v>14608</v>
      </c>
      <c r="D3010" s="13" t="s">
        <v>14608</v>
      </c>
      <c r="E3010" s="44">
        <v>6</v>
      </c>
      <c r="F3010" s="13" t="s">
        <v>14646</v>
      </c>
      <c r="G3010" s="23" t="s">
        <v>14630</v>
      </c>
      <c r="H3010" s="42" t="s">
        <v>457</v>
      </c>
      <c r="I3010" s="28" t="s">
        <v>369</v>
      </c>
      <c r="J3010" s="12" t="s">
        <v>14611</v>
      </c>
      <c r="K3010" s="28" t="s">
        <v>14647</v>
      </c>
      <c r="L3010" s="12" t="s">
        <v>14613</v>
      </c>
      <c r="M3010" s="12" t="s">
        <v>14648</v>
      </c>
      <c r="N3010" s="12" t="s">
        <v>14615</v>
      </c>
      <c r="O3010" s="26" t="s">
        <v>14649</v>
      </c>
      <c r="P3010" s="26" t="s">
        <v>14650</v>
      </c>
      <c r="Q3010" s="25" t="s">
        <v>456</v>
      </c>
      <c r="R3010" s="26" t="s">
        <v>14651</v>
      </c>
      <c r="S3010" s="15" t="s">
        <v>14652</v>
      </c>
      <c r="T3010" s="52">
        <v>0</v>
      </c>
      <c r="U3010" s="22" t="s">
        <v>392</v>
      </c>
      <c r="V3010" s="18" t="str">
        <f>+Sitio_Publico[[#This Row],[idcoleccion]]&amp;"-"&amp;Sitio_Publico[[#This Row],[id]]</f>
        <v>000-3009</v>
      </c>
      <c r="W3010" s="18">
        <f>+VLOOKUP(Sitio_Publico[[#This Row],[territorio]],Estructura!$AE$4:$AH$1067,4,0)</f>
        <v>20000006</v>
      </c>
      <c r="X3010" s="18" t="str">
        <f>+VLOOKUP(Sitio_Publico[[#This Row],[tema]],Estructura!$G$4:$J$532,4,0)</f>
        <v>T-35</v>
      </c>
      <c r="Y3010" s="18" t="str">
        <f>+VLOOKUP(Sitio_Publico[[#This Row],[contenido]],Estructura!$L$4:$O$473,4,0)</f>
        <v>C-22</v>
      </c>
      <c r="Z3010" s="18" t="str">
        <f>+VLOOKUP(Sitio_Publico[[#This Row],[Filtro Integrado]],Estructura!$U$4:$W$529,3,0)</f>
        <v>FI-3</v>
      </c>
      <c r="AA3010" s="18" t="str">
        <f>+VLOOKUP(Sitio_Publico[[#This Row],[Muestra]],Estructura!$Y$4:$AB$483,4,0)</f>
        <v>M-000169</v>
      </c>
    </row>
    <row r="3011" spans="1:27" ht="51" x14ac:dyDescent="0.3">
      <c r="A3011" s="16">
        <f t="shared" ref="A3011:A3074" si="47">+ROW()-1</f>
        <v>3010</v>
      </c>
      <c r="B3011" s="47" t="s">
        <v>15118</v>
      </c>
      <c r="C3011" s="13" t="s">
        <v>14608</v>
      </c>
      <c r="D3011" s="13" t="s">
        <v>14608</v>
      </c>
      <c r="E3011" s="44">
        <v>8</v>
      </c>
      <c r="F3011" s="13" t="s">
        <v>14609</v>
      </c>
      <c r="G3011" s="23" t="s">
        <v>14610</v>
      </c>
      <c r="H3011" s="42" t="s">
        <v>457</v>
      </c>
      <c r="I3011" s="28" t="s">
        <v>371</v>
      </c>
      <c r="J3011" s="12" t="s">
        <v>14611</v>
      </c>
      <c r="K3011" s="28" t="s">
        <v>14653</v>
      </c>
      <c r="L3011" s="12" t="s">
        <v>14613</v>
      </c>
      <c r="M3011" s="12" t="s">
        <v>14614</v>
      </c>
      <c r="N3011" s="12" t="s">
        <v>14615</v>
      </c>
      <c r="O3011" s="26" t="s">
        <v>14654</v>
      </c>
      <c r="P3011" s="26" t="s">
        <v>14655</v>
      </c>
      <c r="Q3011" s="25" t="s">
        <v>456</v>
      </c>
      <c r="R3011" s="26" t="s">
        <v>14656</v>
      </c>
      <c r="S3011" s="15" t="s">
        <v>14657</v>
      </c>
      <c r="T3011" s="52">
        <v>0</v>
      </c>
      <c r="U3011" s="22" t="s">
        <v>392</v>
      </c>
      <c r="V3011" s="18" t="str">
        <f>+Sitio_Publico[[#This Row],[idcoleccion]]&amp;"-"&amp;Sitio_Publico[[#This Row],[id]]</f>
        <v>000-3010</v>
      </c>
      <c r="W3011" s="18">
        <f>+VLOOKUP(Sitio_Publico[[#This Row],[territorio]],Estructura!$AE$4:$AH$1067,4,0)</f>
        <v>20000008</v>
      </c>
      <c r="X3011" s="18" t="str">
        <f>+VLOOKUP(Sitio_Publico[[#This Row],[tema]],Estructura!$G$4:$J$532,4,0)</f>
        <v>T-31</v>
      </c>
      <c r="Y3011" s="18" t="str">
        <f>+VLOOKUP(Sitio_Publico[[#This Row],[contenido]],Estructura!$L$4:$O$473,4,0)</f>
        <v>C-20</v>
      </c>
      <c r="Z3011" s="18" t="str">
        <f>+VLOOKUP(Sitio_Publico[[#This Row],[Filtro Integrado]],Estructura!$U$4:$W$529,3,0)</f>
        <v>FI-3</v>
      </c>
      <c r="AA3011" s="18" t="str">
        <f>+VLOOKUP(Sitio_Publico[[#This Row],[Muestra]],Estructura!$Y$4:$AB$483,4,0)</f>
        <v>M-000170</v>
      </c>
    </row>
    <row r="3012" spans="1:27" ht="51" x14ac:dyDescent="0.3">
      <c r="A3012" s="16">
        <f t="shared" si="47"/>
        <v>3011</v>
      </c>
      <c r="B3012" s="47" t="s">
        <v>15118</v>
      </c>
      <c r="C3012" s="13" t="s">
        <v>14608</v>
      </c>
      <c r="D3012" s="13" t="s">
        <v>14608</v>
      </c>
      <c r="E3012" s="44">
        <v>8</v>
      </c>
      <c r="F3012" s="13" t="s">
        <v>14658</v>
      </c>
      <c r="G3012" s="23" t="s">
        <v>14659</v>
      </c>
      <c r="H3012" s="42" t="s">
        <v>457</v>
      </c>
      <c r="I3012" s="28" t="s">
        <v>371</v>
      </c>
      <c r="J3012" s="12" t="s">
        <v>14611</v>
      </c>
      <c r="K3012" s="28" t="s">
        <v>14660</v>
      </c>
      <c r="L3012" s="12" t="s">
        <v>14613</v>
      </c>
      <c r="M3012" s="12" t="s">
        <v>14623</v>
      </c>
      <c r="N3012" s="12" t="s">
        <v>14641</v>
      </c>
      <c r="O3012" s="26" t="s">
        <v>14661</v>
      </c>
      <c r="P3012" s="26" t="s">
        <v>14662</v>
      </c>
      <c r="Q3012" s="25" t="s">
        <v>456</v>
      </c>
      <c r="R3012" s="26" t="s">
        <v>14663</v>
      </c>
      <c r="S3012" s="15" t="s">
        <v>14664</v>
      </c>
      <c r="T3012" s="52">
        <v>0</v>
      </c>
      <c r="U3012" s="22" t="s">
        <v>392</v>
      </c>
      <c r="V3012" s="18" t="str">
        <f>+Sitio_Publico[[#This Row],[idcoleccion]]&amp;"-"&amp;Sitio_Publico[[#This Row],[id]]</f>
        <v>000-3011</v>
      </c>
      <c r="W3012" s="18">
        <f>+VLOOKUP(Sitio_Publico[[#This Row],[territorio]],Estructura!$AE$4:$AH$1067,4,0)</f>
        <v>20000008</v>
      </c>
      <c r="X3012" s="18" t="str">
        <f>+VLOOKUP(Sitio_Publico[[#This Row],[tema]],Estructura!$G$4:$J$532,4,0)</f>
        <v>T-36</v>
      </c>
      <c r="Y3012" s="18" t="str">
        <f>+VLOOKUP(Sitio_Publico[[#This Row],[contenido]],Estructura!$L$4:$O$473,4,0)</f>
        <v>C-24</v>
      </c>
      <c r="Z3012" s="18" t="str">
        <f>+VLOOKUP(Sitio_Publico[[#This Row],[Filtro Integrado]],Estructura!$U$4:$W$529,3,0)</f>
        <v>FI-3</v>
      </c>
      <c r="AA3012" s="18" t="str">
        <f>+VLOOKUP(Sitio_Publico[[#This Row],[Muestra]],Estructura!$Y$4:$AB$483,4,0)</f>
        <v>M-000171</v>
      </c>
    </row>
    <row r="3013" spans="1:27" ht="51" x14ac:dyDescent="0.3">
      <c r="A3013" s="16">
        <f t="shared" si="47"/>
        <v>3012</v>
      </c>
      <c r="B3013" s="47" t="s">
        <v>15118</v>
      </c>
      <c r="C3013" s="13" t="s">
        <v>14608</v>
      </c>
      <c r="D3013" s="13" t="s">
        <v>14608</v>
      </c>
      <c r="E3013" s="44">
        <v>9</v>
      </c>
      <c r="F3013" s="13" t="s">
        <v>14665</v>
      </c>
      <c r="G3013" s="23" t="s">
        <v>14666</v>
      </c>
      <c r="H3013" s="42" t="s">
        <v>457</v>
      </c>
      <c r="I3013" s="28" t="s">
        <v>372</v>
      </c>
      <c r="J3013" s="12" t="s">
        <v>14611</v>
      </c>
      <c r="K3013" s="28" t="s">
        <v>14667</v>
      </c>
      <c r="L3013" s="12" t="s">
        <v>14613</v>
      </c>
      <c r="M3013" s="12" t="s">
        <v>14668</v>
      </c>
      <c r="N3013" s="12" t="s">
        <v>14615</v>
      </c>
      <c r="O3013" s="26" t="s">
        <v>14669</v>
      </c>
      <c r="P3013" s="26" t="s">
        <v>14670</v>
      </c>
      <c r="Q3013" s="25" t="s">
        <v>456</v>
      </c>
      <c r="R3013" s="26" t="s">
        <v>14671</v>
      </c>
      <c r="S3013" s="15" t="s">
        <v>14672</v>
      </c>
      <c r="T3013" s="52">
        <v>0</v>
      </c>
      <c r="U3013" s="22" t="s">
        <v>392</v>
      </c>
      <c r="V3013" s="18" t="str">
        <f>+Sitio_Publico[[#This Row],[idcoleccion]]&amp;"-"&amp;Sitio_Publico[[#This Row],[id]]</f>
        <v>000-3012</v>
      </c>
      <c r="W3013" s="18">
        <f>+VLOOKUP(Sitio_Publico[[#This Row],[territorio]],Estructura!$AE$4:$AH$1067,4,0)</f>
        <v>20000009</v>
      </c>
      <c r="X3013" s="18" t="str">
        <f>+VLOOKUP(Sitio_Publico[[#This Row],[tema]],Estructura!$G$4:$J$532,4,0)</f>
        <v>T-37</v>
      </c>
      <c r="Y3013" s="18" t="str">
        <f>+VLOOKUP(Sitio_Publico[[#This Row],[contenido]],Estructura!$L$4:$O$473,4,0)</f>
        <v>C-25</v>
      </c>
      <c r="Z3013" s="18" t="str">
        <f>+VLOOKUP(Sitio_Publico[[#This Row],[Filtro Integrado]],Estructura!$U$4:$W$529,3,0)</f>
        <v>FI-3</v>
      </c>
      <c r="AA3013" s="18" t="str">
        <f>+VLOOKUP(Sitio_Publico[[#This Row],[Muestra]],Estructura!$Y$4:$AB$483,4,0)</f>
        <v>M-000172</v>
      </c>
    </row>
    <row r="3014" spans="1:27" ht="40.799999999999997" x14ac:dyDescent="0.3">
      <c r="A3014" s="16">
        <f t="shared" si="47"/>
        <v>3013</v>
      </c>
      <c r="B3014" s="47" t="s">
        <v>15118</v>
      </c>
      <c r="C3014" s="13" t="s">
        <v>14608</v>
      </c>
      <c r="D3014" s="13" t="s">
        <v>14608</v>
      </c>
      <c r="E3014" s="44">
        <v>5</v>
      </c>
      <c r="F3014" s="13" t="s">
        <v>14673</v>
      </c>
      <c r="G3014" s="23" t="s">
        <v>14674</v>
      </c>
      <c r="H3014" s="42" t="s">
        <v>457</v>
      </c>
      <c r="I3014" s="28" t="s">
        <v>368</v>
      </c>
      <c r="J3014" s="12" t="s">
        <v>14611</v>
      </c>
      <c r="K3014" s="28" t="s">
        <v>14675</v>
      </c>
      <c r="L3014" s="12" t="s">
        <v>14613</v>
      </c>
      <c r="M3014" s="12" t="s">
        <v>14676</v>
      </c>
      <c r="N3014" s="12" t="s">
        <v>14615</v>
      </c>
      <c r="O3014" s="26" t="s">
        <v>14677</v>
      </c>
      <c r="P3014" s="26" t="s">
        <v>14678</v>
      </c>
      <c r="Q3014" s="25" t="s">
        <v>456</v>
      </c>
      <c r="R3014" s="26" t="s">
        <v>14679</v>
      </c>
      <c r="S3014" s="15" t="s">
        <v>14680</v>
      </c>
      <c r="T3014" s="52">
        <v>0</v>
      </c>
      <c r="U3014" s="22" t="s">
        <v>392</v>
      </c>
      <c r="V3014" s="18" t="str">
        <f>+Sitio_Publico[[#This Row],[idcoleccion]]&amp;"-"&amp;Sitio_Publico[[#This Row],[id]]</f>
        <v>000-3013</v>
      </c>
      <c r="W3014" s="18">
        <f>+VLOOKUP(Sitio_Publico[[#This Row],[territorio]],Estructura!$AE$4:$AH$1067,4,0)</f>
        <v>20000005</v>
      </c>
      <c r="X3014" s="18" t="str">
        <f>+VLOOKUP(Sitio_Publico[[#This Row],[tema]],Estructura!$G$4:$J$532,4,0)</f>
        <v>T-38</v>
      </c>
      <c r="Y3014" s="18" t="str">
        <f>+VLOOKUP(Sitio_Publico[[#This Row],[contenido]],Estructura!$L$4:$O$473,4,0)</f>
        <v>C-26</v>
      </c>
      <c r="Z3014" s="18" t="str">
        <f>+VLOOKUP(Sitio_Publico[[#This Row],[Filtro Integrado]],Estructura!$U$4:$W$529,3,0)</f>
        <v>FI-3</v>
      </c>
      <c r="AA3014" s="18" t="str">
        <f>+VLOOKUP(Sitio_Publico[[#This Row],[Muestra]],Estructura!$Y$4:$AB$483,4,0)</f>
        <v>M-000173</v>
      </c>
    </row>
    <row r="3015" spans="1:27" ht="30.6" x14ac:dyDescent="0.3">
      <c r="A3015" s="16">
        <f t="shared" si="47"/>
        <v>3014</v>
      </c>
      <c r="B3015" s="47" t="s">
        <v>15118</v>
      </c>
      <c r="C3015" s="13" t="s">
        <v>14608</v>
      </c>
      <c r="D3015" s="13" t="s">
        <v>14608</v>
      </c>
      <c r="E3015" s="44">
        <v>0</v>
      </c>
      <c r="F3015" s="13" t="s">
        <v>14681</v>
      </c>
      <c r="G3015" s="23" t="s">
        <v>14621</v>
      </c>
      <c r="H3015" s="42" t="s">
        <v>455</v>
      </c>
      <c r="I3015" s="28" t="s">
        <v>14</v>
      </c>
      <c r="J3015" s="12" t="s">
        <v>393</v>
      </c>
      <c r="K3015" s="28" t="s">
        <v>14682</v>
      </c>
      <c r="L3015" s="12" t="s">
        <v>14613</v>
      </c>
      <c r="M3015" s="12" t="s">
        <v>14623</v>
      </c>
      <c r="N3015" s="12" t="s">
        <v>14624</v>
      </c>
      <c r="O3015" s="26" t="s">
        <v>14683</v>
      </c>
      <c r="P3015" s="26" t="s">
        <v>14684</v>
      </c>
      <c r="Q3015" s="25" t="s">
        <v>456</v>
      </c>
      <c r="R3015" s="26" t="s">
        <v>14685</v>
      </c>
      <c r="S3015" s="15" t="s">
        <v>14686</v>
      </c>
      <c r="T3015" s="52">
        <v>0</v>
      </c>
      <c r="U3015" s="22" t="s">
        <v>392</v>
      </c>
      <c r="V3015" s="18" t="str">
        <f>+Sitio_Publico[[#This Row],[idcoleccion]]&amp;"-"&amp;Sitio_Publico[[#This Row],[id]]</f>
        <v>000-3014</v>
      </c>
      <c r="W3015" s="18">
        <f>+VLOOKUP(Sitio_Publico[[#This Row],[territorio]],Estructura!$AE$4:$AH$1067,4,0)</f>
        <v>10000000</v>
      </c>
      <c r="X3015" s="18" t="str">
        <f>+VLOOKUP(Sitio_Publico[[#This Row],[tema]],Estructura!$G$4:$J$532,4,0)</f>
        <v>T-39</v>
      </c>
      <c r="Y3015" s="18" t="str">
        <f>+VLOOKUP(Sitio_Publico[[#This Row],[contenido]],Estructura!$L$4:$O$473,4,0)</f>
        <v>C-21</v>
      </c>
      <c r="Z3015" s="18" t="str">
        <f>+VLOOKUP(Sitio_Publico[[#This Row],[Filtro Integrado]],Estructura!$U$4:$W$529,3,0)</f>
        <v>FI-0</v>
      </c>
      <c r="AA3015" s="18" t="str">
        <f>+VLOOKUP(Sitio_Publico[[#This Row],[Muestra]],Estructura!$Y$4:$AB$483,4,0)</f>
        <v>M-000174</v>
      </c>
    </row>
    <row r="3016" spans="1:27" ht="51" x14ac:dyDescent="0.3">
      <c r="A3016" s="16">
        <f t="shared" si="47"/>
        <v>3015</v>
      </c>
      <c r="B3016" s="47" t="s">
        <v>15118</v>
      </c>
      <c r="C3016" s="13" t="s">
        <v>14608</v>
      </c>
      <c r="D3016" s="13" t="s">
        <v>14608</v>
      </c>
      <c r="E3016" s="44">
        <v>8</v>
      </c>
      <c r="F3016" s="13" t="s">
        <v>14609</v>
      </c>
      <c r="G3016" s="23" t="s">
        <v>14610</v>
      </c>
      <c r="H3016" s="42" t="s">
        <v>457</v>
      </c>
      <c r="I3016" s="28" t="s">
        <v>371</v>
      </c>
      <c r="J3016" s="12" t="s">
        <v>14611</v>
      </c>
      <c r="K3016" s="28" t="s">
        <v>14687</v>
      </c>
      <c r="L3016" s="12" t="s">
        <v>14613</v>
      </c>
      <c r="M3016" s="12" t="s">
        <v>14614</v>
      </c>
      <c r="N3016" s="12" t="s">
        <v>14615</v>
      </c>
      <c r="O3016" s="26" t="s">
        <v>14688</v>
      </c>
      <c r="P3016" s="26" t="s">
        <v>14689</v>
      </c>
      <c r="Q3016" s="25" t="s">
        <v>456</v>
      </c>
      <c r="R3016" s="26" t="s">
        <v>14690</v>
      </c>
      <c r="S3016" s="15" t="s">
        <v>14691</v>
      </c>
      <c r="T3016" s="52">
        <v>0</v>
      </c>
      <c r="U3016" s="22" t="s">
        <v>392</v>
      </c>
      <c r="V3016" s="18" t="str">
        <f>+Sitio_Publico[[#This Row],[idcoleccion]]&amp;"-"&amp;Sitio_Publico[[#This Row],[id]]</f>
        <v>000-3015</v>
      </c>
      <c r="W3016" s="18">
        <f>+VLOOKUP(Sitio_Publico[[#This Row],[territorio]],Estructura!$AE$4:$AH$1067,4,0)</f>
        <v>20000008</v>
      </c>
      <c r="X3016" s="18" t="str">
        <f>+VLOOKUP(Sitio_Publico[[#This Row],[tema]],Estructura!$G$4:$J$532,4,0)</f>
        <v>T-31</v>
      </c>
      <c r="Y3016" s="18" t="str">
        <f>+VLOOKUP(Sitio_Publico[[#This Row],[contenido]],Estructura!$L$4:$O$473,4,0)</f>
        <v>C-20</v>
      </c>
      <c r="Z3016" s="18" t="str">
        <f>+VLOOKUP(Sitio_Publico[[#This Row],[Filtro Integrado]],Estructura!$U$4:$W$529,3,0)</f>
        <v>FI-3</v>
      </c>
      <c r="AA3016" s="18" t="str">
        <f>+VLOOKUP(Sitio_Publico[[#This Row],[Muestra]],Estructura!$Y$4:$AB$483,4,0)</f>
        <v>M-000175</v>
      </c>
    </row>
    <row r="3017" spans="1:27" ht="40.799999999999997" x14ac:dyDescent="0.3">
      <c r="A3017" s="16">
        <f t="shared" si="47"/>
        <v>3016</v>
      </c>
      <c r="B3017" s="47" t="s">
        <v>15118</v>
      </c>
      <c r="C3017" s="13" t="s">
        <v>14608</v>
      </c>
      <c r="D3017" s="13" t="s">
        <v>14608</v>
      </c>
      <c r="E3017" s="44">
        <v>5</v>
      </c>
      <c r="F3017" s="13" t="s">
        <v>14673</v>
      </c>
      <c r="G3017" s="23" t="s">
        <v>14674</v>
      </c>
      <c r="H3017" s="42" t="s">
        <v>457</v>
      </c>
      <c r="I3017" s="28" t="s">
        <v>368</v>
      </c>
      <c r="J3017" s="12" t="s">
        <v>14611</v>
      </c>
      <c r="K3017" s="28" t="s">
        <v>14692</v>
      </c>
      <c r="L3017" s="12" t="s">
        <v>14613</v>
      </c>
      <c r="M3017" s="12" t="s">
        <v>14676</v>
      </c>
      <c r="N3017" s="12" t="s">
        <v>14615</v>
      </c>
      <c r="O3017" s="26" t="s">
        <v>14693</v>
      </c>
      <c r="P3017" s="26" t="s">
        <v>14694</v>
      </c>
      <c r="Q3017" s="25" t="s">
        <v>456</v>
      </c>
      <c r="R3017" s="26" t="s">
        <v>14695</v>
      </c>
      <c r="S3017" s="15" t="s">
        <v>14696</v>
      </c>
      <c r="T3017" s="52">
        <v>0</v>
      </c>
      <c r="U3017" s="22" t="s">
        <v>392</v>
      </c>
      <c r="V3017" s="18" t="str">
        <f>+Sitio_Publico[[#This Row],[idcoleccion]]&amp;"-"&amp;Sitio_Publico[[#This Row],[id]]</f>
        <v>000-3016</v>
      </c>
      <c r="W3017" s="18">
        <f>+VLOOKUP(Sitio_Publico[[#This Row],[territorio]],Estructura!$AE$4:$AH$1067,4,0)</f>
        <v>20000005</v>
      </c>
      <c r="X3017" s="18" t="str">
        <f>+VLOOKUP(Sitio_Publico[[#This Row],[tema]],Estructura!$G$4:$J$532,4,0)</f>
        <v>T-38</v>
      </c>
      <c r="Y3017" s="18" t="str">
        <f>+VLOOKUP(Sitio_Publico[[#This Row],[contenido]],Estructura!$L$4:$O$473,4,0)</f>
        <v>C-26</v>
      </c>
      <c r="Z3017" s="18" t="str">
        <f>+VLOOKUP(Sitio_Publico[[#This Row],[Filtro Integrado]],Estructura!$U$4:$W$529,3,0)</f>
        <v>FI-3</v>
      </c>
      <c r="AA3017" s="18" t="str">
        <f>+VLOOKUP(Sitio_Publico[[#This Row],[Muestra]],Estructura!$Y$4:$AB$483,4,0)</f>
        <v>M-000176</v>
      </c>
    </row>
    <row r="3018" spans="1:27" ht="51" x14ac:dyDescent="0.3">
      <c r="A3018" s="16">
        <f t="shared" si="47"/>
        <v>3017</v>
      </c>
      <c r="B3018" s="47" t="s">
        <v>15118</v>
      </c>
      <c r="C3018" s="13" t="s">
        <v>14608</v>
      </c>
      <c r="D3018" s="13" t="s">
        <v>14608</v>
      </c>
      <c r="E3018" s="44">
        <v>16</v>
      </c>
      <c r="F3018" s="13" t="s">
        <v>14697</v>
      </c>
      <c r="G3018" s="23" t="s">
        <v>14610</v>
      </c>
      <c r="H3018" s="42" t="s">
        <v>457</v>
      </c>
      <c r="I3018" s="28" t="s">
        <v>379</v>
      </c>
      <c r="J3018" s="12" t="s">
        <v>14611</v>
      </c>
      <c r="K3018" s="28" t="s">
        <v>14698</v>
      </c>
      <c r="L3018" s="12" t="s">
        <v>14613</v>
      </c>
      <c r="M3018" s="12" t="s">
        <v>14614</v>
      </c>
      <c r="N3018" s="12" t="s">
        <v>14615</v>
      </c>
      <c r="O3018" s="26" t="s">
        <v>14699</v>
      </c>
      <c r="P3018" s="26" t="s">
        <v>14700</v>
      </c>
      <c r="Q3018" s="25" t="s">
        <v>456</v>
      </c>
      <c r="R3018" s="26" t="s">
        <v>14701</v>
      </c>
      <c r="S3018" s="15" t="s">
        <v>14702</v>
      </c>
      <c r="T3018" s="52">
        <v>0</v>
      </c>
      <c r="U3018" s="22" t="s">
        <v>392</v>
      </c>
      <c r="V3018" s="18" t="str">
        <f>+Sitio_Publico[[#This Row],[idcoleccion]]&amp;"-"&amp;Sitio_Publico[[#This Row],[id]]</f>
        <v>000-3017</v>
      </c>
      <c r="W3018" s="18">
        <f>+VLOOKUP(Sitio_Publico[[#This Row],[territorio]],Estructura!$AE$4:$AH$1067,4,0)</f>
        <v>20000016</v>
      </c>
      <c r="X3018" s="18" t="str">
        <f>+VLOOKUP(Sitio_Publico[[#This Row],[tema]],Estructura!$G$4:$J$532,4,0)</f>
        <v>T-40</v>
      </c>
      <c r="Y3018" s="18" t="str">
        <f>+VLOOKUP(Sitio_Publico[[#This Row],[contenido]],Estructura!$L$4:$O$473,4,0)</f>
        <v>C-20</v>
      </c>
      <c r="Z3018" s="18" t="str">
        <f>+VLOOKUP(Sitio_Publico[[#This Row],[Filtro Integrado]],Estructura!$U$4:$W$529,3,0)</f>
        <v>FI-3</v>
      </c>
      <c r="AA3018" s="18" t="str">
        <f>+VLOOKUP(Sitio_Publico[[#This Row],[Muestra]],Estructura!$Y$4:$AB$483,4,0)</f>
        <v>M-000177</v>
      </c>
    </row>
    <row r="3019" spans="1:27" ht="51" x14ac:dyDescent="0.3">
      <c r="A3019" s="16">
        <f t="shared" si="47"/>
        <v>3018</v>
      </c>
      <c r="B3019" s="47" t="s">
        <v>15118</v>
      </c>
      <c r="C3019" s="13" t="s">
        <v>14608</v>
      </c>
      <c r="D3019" s="13" t="s">
        <v>14608</v>
      </c>
      <c r="E3019" s="44">
        <v>10</v>
      </c>
      <c r="F3019" s="13" t="s">
        <v>14609</v>
      </c>
      <c r="G3019" s="23" t="s">
        <v>14610</v>
      </c>
      <c r="H3019" s="42" t="s">
        <v>457</v>
      </c>
      <c r="I3019" s="28" t="s">
        <v>373</v>
      </c>
      <c r="J3019" s="12" t="s">
        <v>14611</v>
      </c>
      <c r="K3019" s="28" t="s">
        <v>14703</v>
      </c>
      <c r="L3019" s="12" t="s">
        <v>14613</v>
      </c>
      <c r="M3019" s="12" t="s">
        <v>14614</v>
      </c>
      <c r="N3019" s="12" t="s">
        <v>14615</v>
      </c>
      <c r="O3019" s="26" t="s">
        <v>14704</v>
      </c>
      <c r="P3019" s="26" t="s">
        <v>14705</v>
      </c>
      <c r="Q3019" s="25" t="s">
        <v>456</v>
      </c>
      <c r="R3019" s="26" t="s">
        <v>14706</v>
      </c>
      <c r="S3019" s="15" t="s">
        <v>14707</v>
      </c>
      <c r="T3019" s="52">
        <v>0</v>
      </c>
      <c r="U3019" s="22" t="s">
        <v>392</v>
      </c>
      <c r="V3019" s="18" t="str">
        <f>+Sitio_Publico[[#This Row],[idcoleccion]]&amp;"-"&amp;Sitio_Publico[[#This Row],[id]]</f>
        <v>000-3018</v>
      </c>
      <c r="W3019" s="18">
        <f>+VLOOKUP(Sitio_Publico[[#This Row],[territorio]],Estructura!$AE$4:$AH$1067,4,0)</f>
        <v>20000010</v>
      </c>
      <c r="X3019" s="18" t="str">
        <f>+VLOOKUP(Sitio_Publico[[#This Row],[tema]],Estructura!$G$4:$J$532,4,0)</f>
        <v>T-31</v>
      </c>
      <c r="Y3019" s="18" t="str">
        <f>+VLOOKUP(Sitio_Publico[[#This Row],[contenido]],Estructura!$L$4:$O$473,4,0)</f>
        <v>C-20</v>
      </c>
      <c r="Z3019" s="18" t="str">
        <f>+VLOOKUP(Sitio_Publico[[#This Row],[Filtro Integrado]],Estructura!$U$4:$W$529,3,0)</f>
        <v>FI-3</v>
      </c>
      <c r="AA3019" s="18" t="str">
        <f>+VLOOKUP(Sitio_Publico[[#This Row],[Muestra]],Estructura!$Y$4:$AB$483,4,0)</f>
        <v>M-000178</v>
      </c>
    </row>
    <row r="3020" spans="1:27" ht="51" x14ac:dyDescent="0.3">
      <c r="A3020" s="16">
        <f t="shared" si="47"/>
        <v>3019</v>
      </c>
      <c r="B3020" s="47" t="s">
        <v>15118</v>
      </c>
      <c r="C3020" s="13" t="s">
        <v>14608</v>
      </c>
      <c r="D3020" s="13" t="s">
        <v>14608</v>
      </c>
      <c r="E3020" s="44">
        <v>11</v>
      </c>
      <c r="F3020" s="13" t="s">
        <v>14609</v>
      </c>
      <c r="G3020" s="23" t="s">
        <v>14610</v>
      </c>
      <c r="H3020" s="42" t="s">
        <v>457</v>
      </c>
      <c r="I3020" s="28" t="s">
        <v>374</v>
      </c>
      <c r="J3020" s="12" t="s">
        <v>14611</v>
      </c>
      <c r="K3020" s="28" t="s">
        <v>14708</v>
      </c>
      <c r="L3020" s="12" t="s">
        <v>14613</v>
      </c>
      <c r="M3020" s="12" t="s">
        <v>14614</v>
      </c>
      <c r="N3020" s="12" t="s">
        <v>14615</v>
      </c>
      <c r="O3020" s="26" t="s">
        <v>14709</v>
      </c>
      <c r="P3020" s="26" t="s">
        <v>14710</v>
      </c>
      <c r="Q3020" s="25" t="s">
        <v>456</v>
      </c>
      <c r="R3020" s="26" t="s">
        <v>14711</v>
      </c>
      <c r="S3020" s="15" t="s">
        <v>14712</v>
      </c>
      <c r="T3020" s="52">
        <v>0</v>
      </c>
      <c r="U3020" s="22" t="s">
        <v>392</v>
      </c>
      <c r="V3020" s="18" t="str">
        <f>+Sitio_Publico[[#This Row],[idcoleccion]]&amp;"-"&amp;Sitio_Publico[[#This Row],[id]]</f>
        <v>000-3019</v>
      </c>
      <c r="W3020" s="18">
        <f>+VLOOKUP(Sitio_Publico[[#This Row],[territorio]],Estructura!$AE$4:$AH$1067,4,0)</f>
        <v>20000011</v>
      </c>
      <c r="X3020" s="18" t="str">
        <f>+VLOOKUP(Sitio_Publico[[#This Row],[tema]],Estructura!$G$4:$J$532,4,0)</f>
        <v>T-31</v>
      </c>
      <c r="Y3020" s="18" t="str">
        <f>+VLOOKUP(Sitio_Publico[[#This Row],[contenido]],Estructura!$L$4:$O$473,4,0)</f>
        <v>C-20</v>
      </c>
      <c r="Z3020" s="18" t="str">
        <f>+VLOOKUP(Sitio_Publico[[#This Row],[Filtro Integrado]],Estructura!$U$4:$W$529,3,0)</f>
        <v>FI-3</v>
      </c>
      <c r="AA3020" s="18" t="str">
        <f>+VLOOKUP(Sitio_Publico[[#This Row],[Muestra]],Estructura!$Y$4:$AB$483,4,0)</f>
        <v>M-000179</v>
      </c>
    </row>
    <row r="3021" spans="1:27" ht="40.799999999999997" x14ac:dyDescent="0.3">
      <c r="A3021" s="16">
        <f t="shared" si="47"/>
        <v>3020</v>
      </c>
      <c r="B3021" s="47" t="s">
        <v>15118</v>
      </c>
      <c r="C3021" s="13" t="s">
        <v>14608</v>
      </c>
      <c r="D3021" s="13" t="s">
        <v>14608</v>
      </c>
      <c r="E3021" s="44">
        <v>0</v>
      </c>
      <c r="F3021" s="13" t="s">
        <v>14681</v>
      </c>
      <c r="G3021" s="23" t="s">
        <v>14621</v>
      </c>
      <c r="H3021" s="42" t="s">
        <v>455</v>
      </c>
      <c r="I3021" s="28" t="s">
        <v>14</v>
      </c>
      <c r="J3021" s="12" t="s">
        <v>393</v>
      </c>
      <c r="K3021" s="28" t="s">
        <v>14713</v>
      </c>
      <c r="L3021" s="12" t="s">
        <v>14613</v>
      </c>
      <c r="M3021" s="12" t="s">
        <v>14623</v>
      </c>
      <c r="N3021" s="12" t="s">
        <v>14624</v>
      </c>
      <c r="O3021" s="26" t="s">
        <v>14714</v>
      </c>
      <c r="P3021" s="26" t="s">
        <v>14715</v>
      </c>
      <c r="Q3021" s="25" t="s">
        <v>456</v>
      </c>
      <c r="R3021" s="26" t="s">
        <v>14716</v>
      </c>
      <c r="S3021" s="15" t="s">
        <v>14717</v>
      </c>
      <c r="T3021" s="52">
        <v>0</v>
      </c>
      <c r="U3021" s="22" t="s">
        <v>392</v>
      </c>
      <c r="V3021" s="18" t="str">
        <f>+Sitio_Publico[[#This Row],[idcoleccion]]&amp;"-"&amp;Sitio_Publico[[#This Row],[id]]</f>
        <v>000-3020</v>
      </c>
      <c r="W3021" s="18">
        <f>+VLOOKUP(Sitio_Publico[[#This Row],[territorio]],Estructura!$AE$4:$AH$1067,4,0)</f>
        <v>10000000</v>
      </c>
      <c r="X3021" s="18" t="str">
        <f>+VLOOKUP(Sitio_Publico[[#This Row],[tema]],Estructura!$G$4:$J$532,4,0)</f>
        <v>T-39</v>
      </c>
      <c r="Y3021" s="18" t="str">
        <f>+VLOOKUP(Sitio_Publico[[#This Row],[contenido]],Estructura!$L$4:$O$473,4,0)</f>
        <v>C-21</v>
      </c>
      <c r="Z3021" s="18" t="str">
        <f>+VLOOKUP(Sitio_Publico[[#This Row],[Filtro Integrado]],Estructura!$U$4:$W$529,3,0)</f>
        <v>FI-0</v>
      </c>
      <c r="AA3021" s="18" t="str">
        <f>+VLOOKUP(Sitio_Publico[[#This Row],[Muestra]],Estructura!$Y$4:$AB$483,4,0)</f>
        <v>M-000180</v>
      </c>
    </row>
    <row r="3022" spans="1:27" ht="40.799999999999997" x14ac:dyDescent="0.3">
      <c r="A3022" s="16">
        <f t="shared" si="47"/>
        <v>3021</v>
      </c>
      <c r="B3022" s="47" t="s">
        <v>15118</v>
      </c>
      <c r="C3022" s="13" t="s">
        <v>14608</v>
      </c>
      <c r="D3022" s="13" t="s">
        <v>14608</v>
      </c>
      <c r="E3022" s="44">
        <v>0</v>
      </c>
      <c r="F3022" s="13" t="s">
        <v>14681</v>
      </c>
      <c r="G3022" s="23" t="s">
        <v>14621</v>
      </c>
      <c r="H3022" s="42" t="s">
        <v>455</v>
      </c>
      <c r="I3022" s="28" t="s">
        <v>14</v>
      </c>
      <c r="J3022" s="12" t="s">
        <v>393</v>
      </c>
      <c r="K3022" s="28" t="s">
        <v>14718</v>
      </c>
      <c r="L3022" s="12" t="s">
        <v>14613</v>
      </c>
      <c r="M3022" s="12" t="s">
        <v>14623</v>
      </c>
      <c r="N3022" s="12" t="s">
        <v>14624</v>
      </c>
      <c r="O3022" s="26" t="s">
        <v>14719</v>
      </c>
      <c r="P3022" s="26" t="s">
        <v>14720</v>
      </c>
      <c r="Q3022" s="25" t="s">
        <v>456</v>
      </c>
      <c r="R3022" s="26" t="s">
        <v>14721</v>
      </c>
      <c r="S3022" s="15" t="s">
        <v>14722</v>
      </c>
      <c r="T3022" s="52">
        <v>0</v>
      </c>
      <c r="U3022" s="22" t="s">
        <v>392</v>
      </c>
      <c r="V3022" s="18" t="str">
        <f>+Sitio_Publico[[#This Row],[idcoleccion]]&amp;"-"&amp;Sitio_Publico[[#This Row],[id]]</f>
        <v>000-3021</v>
      </c>
      <c r="W3022" s="18">
        <f>+VLOOKUP(Sitio_Publico[[#This Row],[territorio]],Estructura!$AE$4:$AH$1067,4,0)</f>
        <v>10000000</v>
      </c>
      <c r="X3022" s="18" t="str">
        <f>+VLOOKUP(Sitio_Publico[[#This Row],[tema]],Estructura!$G$4:$J$532,4,0)</f>
        <v>T-39</v>
      </c>
      <c r="Y3022" s="18" t="str">
        <f>+VLOOKUP(Sitio_Publico[[#This Row],[contenido]],Estructura!$L$4:$O$473,4,0)</f>
        <v>C-21</v>
      </c>
      <c r="Z3022" s="18" t="str">
        <f>+VLOOKUP(Sitio_Publico[[#This Row],[Filtro Integrado]],Estructura!$U$4:$W$529,3,0)</f>
        <v>FI-0</v>
      </c>
      <c r="AA3022" s="18" t="str">
        <f>+VLOOKUP(Sitio_Publico[[#This Row],[Muestra]],Estructura!$Y$4:$AB$483,4,0)</f>
        <v>M-000181</v>
      </c>
    </row>
    <row r="3023" spans="1:27" ht="51" x14ac:dyDescent="0.3">
      <c r="A3023" s="16">
        <f t="shared" si="47"/>
        <v>3022</v>
      </c>
      <c r="B3023" s="47" t="s">
        <v>15118</v>
      </c>
      <c r="C3023" s="13" t="s">
        <v>14608</v>
      </c>
      <c r="D3023" s="13" t="s">
        <v>14608</v>
      </c>
      <c r="E3023" s="44">
        <v>11</v>
      </c>
      <c r="F3023" s="13" t="s">
        <v>14609</v>
      </c>
      <c r="G3023" s="23" t="s">
        <v>14610</v>
      </c>
      <c r="H3023" s="42" t="s">
        <v>457</v>
      </c>
      <c r="I3023" s="28" t="s">
        <v>374</v>
      </c>
      <c r="J3023" s="12" t="s">
        <v>14611</v>
      </c>
      <c r="K3023" s="28" t="s">
        <v>14653</v>
      </c>
      <c r="L3023" s="12" t="s">
        <v>14613</v>
      </c>
      <c r="M3023" s="12" t="s">
        <v>14614</v>
      </c>
      <c r="N3023" s="12" t="s">
        <v>14615</v>
      </c>
      <c r="O3023" s="26" t="s">
        <v>14723</v>
      </c>
      <c r="P3023" s="26" t="s">
        <v>14724</v>
      </c>
      <c r="Q3023" s="25" t="s">
        <v>456</v>
      </c>
      <c r="R3023" s="26" t="s">
        <v>14725</v>
      </c>
      <c r="S3023" s="15" t="s">
        <v>14726</v>
      </c>
      <c r="T3023" s="52">
        <v>0</v>
      </c>
      <c r="U3023" s="22" t="s">
        <v>392</v>
      </c>
      <c r="V3023" s="18" t="str">
        <f>+Sitio_Publico[[#This Row],[idcoleccion]]&amp;"-"&amp;Sitio_Publico[[#This Row],[id]]</f>
        <v>000-3022</v>
      </c>
      <c r="W3023" s="18">
        <f>+VLOOKUP(Sitio_Publico[[#This Row],[territorio]],Estructura!$AE$4:$AH$1067,4,0)</f>
        <v>20000011</v>
      </c>
      <c r="X3023" s="18" t="str">
        <f>+VLOOKUP(Sitio_Publico[[#This Row],[tema]],Estructura!$G$4:$J$532,4,0)</f>
        <v>T-31</v>
      </c>
      <c r="Y3023" s="18" t="str">
        <f>+VLOOKUP(Sitio_Publico[[#This Row],[contenido]],Estructura!$L$4:$O$473,4,0)</f>
        <v>C-20</v>
      </c>
      <c r="Z3023" s="18" t="str">
        <f>+VLOOKUP(Sitio_Publico[[#This Row],[Filtro Integrado]],Estructura!$U$4:$W$529,3,0)</f>
        <v>FI-3</v>
      </c>
      <c r="AA3023" s="18" t="str">
        <f>+VLOOKUP(Sitio_Publico[[#This Row],[Muestra]],Estructura!$Y$4:$AB$483,4,0)</f>
        <v>M-000170</v>
      </c>
    </row>
    <row r="3024" spans="1:27" ht="40.799999999999997" x14ac:dyDescent="0.3">
      <c r="A3024" s="16">
        <f t="shared" si="47"/>
        <v>3023</v>
      </c>
      <c r="B3024" s="47" t="s">
        <v>15118</v>
      </c>
      <c r="C3024" s="13" t="s">
        <v>14608</v>
      </c>
      <c r="D3024" s="13" t="s">
        <v>14608</v>
      </c>
      <c r="E3024" s="44">
        <v>10</v>
      </c>
      <c r="F3024" s="13" t="s">
        <v>14665</v>
      </c>
      <c r="G3024" s="23" t="s">
        <v>14666</v>
      </c>
      <c r="H3024" s="42" t="s">
        <v>457</v>
      </c>
      <c r="I3024" s="28" t="s">
        <v>373</v>
      </c>
      <c r="J3024" s="12" t="s">
        <v>14611</v>
      </c>
      <c r="K3024" s="28" t="s">
        <v>14727</v>
      </c>
      <c r="L3024" s="12" t="s">
        <v>14613</v>
      </c>
      <c r="M3024" s="12" t="s">
        <v>14676</v>
      </c>
      <c r="N3024" s="12" t="s">
        <v>14615</v>
      </c>
      <c r="O3024" s="26" t="s">
        <v>14728</v>
      </c>
      <c r="P3024" s="26" t="s">
        <v>14729</v>
      </c>
      <c r="Q3024" s="25" t="s">
        <v>456</v>
      </c>
      <c r="R3024" s="26" t="s">
        <v>14730</v>
      </c>
      <c r="S3024" s="15" t="s">
        <v>14731</v>
      </c>
      <c r="T3024" s="52">
        <v>0</v>
      </c>
      <c r="U3024" s="22" t="s">
        <v>392</v>
      </c>
      <c r="V3024" s="18" t="str">
        <f>+Sitio_Publico[[#This Row],[idcoleccion]]&amp;"-"&amp;Sitio_Publico[[#This Row],[id]]</f>
        <v>000-3023</v>
      </c>
      <c r="W3024" s="18">
        <f>+VLOOKUP(Sitio_Publico[[#This Row],[territorio]],Estructura!$AE$4:$AH$1067,4,0)</f>
        <v>20000010</v>
      </c>
      <c r="X3024" s="18" t="str">
        <f>+VLOOKUP(Sitio_Publico[[#This Row],[tema]],Estructura!$G$4:$J$532,4,0)</f>
        <v>T-37</v>
      </c>
      <c r="Y3024" s="18" t="str">
        <f>+VLOOKUP(Sitio_Publico[[#This Row],[contenido]],Estructura!$L$4:$O$473,4,0)</f>
        <v>C-25</v>
      </c>
      <c r="Z3024" s="18" t="str">
        <f>+VLOOKUP(Sitio_Publico[[#This Row],[Filtro Integrado]],Estructura!$U$4:$W$529,3,0)</f>
        <v>FI-3</v>
      </c>
      <c r="AA3024" s="18" t="str">
        <f>+VLOOKUP(Sitio_Publico[[#This Row],[Muestra]],Estructura!$Y$4:$AB$483,4,0)</f>
        <v>M-000182</v>
      </c>
    </row>
    <row r="3025" spans="1:27" ht="30.6" x14ac:dyDescent="0.3">
      <c r="A3025" s="16">
        <f t="shared" si="47"/>
        <v>3024</v>
      </c>
      <c r="B3025" s="47" t="s">
        <v>15118</v>
      </c>
      <c r="C3025" s="13" t="s">
        <v>14608</v>
      </c>
      <c r="D3025" s="13" t="s">
        <v>14608</v>
      </c>
      <c r="E3025" s="44">
        <v>0</v>
      </c>
      <c r="F3025" s="13" t="s">
        <v>14681</v>
      </c>
      <c r="G3025" s="23" t="s">
        <v>14621</v>
      </c>
      <c r="H3025" s="42" t="s">
        <v>455</v>
      </c>
      <c r="I3025" s="28" t="s">
        <v>14</v>
      </c>
      <c r="J3025" s="12" t="s">
        <v>393</v>
      </c>
      <c r="K3025" s="28" t="s">
        <v>14732</v>
      </c>
      <c r="L3025" s="12" t="s">
        <v>1299</v>
      </c>
      <c r="M3025" s="12" t="s">
        <v>14733</v>
      </c>
      <c r="N3025" s="12" t="s">
        <v>14624</v>
      </c>
      <c r="O3025" s="26" t="s">
        <v>14734</v>
      </c>
      <c r="P3025" s="26" t="s">
        <v>14735</v>
      </c>
      <c r="Q3025" s="25" t="s">
        <v>10495</v>
      </c>
      <c r="R3025" s="26" t="s">
        <v>14736</v>
      </c>
      <c r="S3025" s="15" t="s">
        <v>14737</v>
      </c>
      <c r="T3025" s="52">
        <v>0</v>
      </c>
      <c r="U3025" s="22" t="s">
        <v>392</v>
      </c>
      <c r="V3025" s="18" t="str">
        <f>+Sitio_Publico[[#This Row],[idcoleccion]]&amp;"-"&amp;Sitio_Publico[[#This Row],[id]]</f>
        <v>000-3024</v>
      </c>
      <c r="W3025" s="18">
        <f>+VLOOKUP(Sitio_Publico[[#This Row],[territorio]],Estructura!$AE$4:$AH$1067,4,0)</f>
        <v>10000000</v>
      </c>
      <c r="X3025" s="18" t="str">
        <f>+VLOOKUP(Sitio_Publico[[#This Row],[tema]],Estructura!$G$4:$J$532,4,0)</f>
        <v>T-39</v>
      </c>
      <c r="Y3025" s="18" t="str">
        <f>+VLOOKUP(Sitio_Publico[[#This Row],[contenido]],Estructura!$L$4:$O$473,4,0)</f>
        <v>C-21</v>
      </c>
      <c r="Z3025" s="18" t="str">
        <f>+VLOOKUP(Sitio_Publico[[#This Row],[Filtro Integrado]],Estructura!$U$4:$W$529,3,0)</f>
        <v>FI-0</v>
      </c>
      <c r="AA3025" s="18" t="str">
        <f>+VLOOKUP(Sitio_Publico[[#This Row],[Muestra]],Estructura!$Y$4:$AB$483,4,0)</f>
        <v>M-000183</v>
      </c>
    </row>
    <row r="3026" spans="1:27" ht="51" x14ac:dyDescent="0.3">
      <c r="A3026" s="16">
        <f t="shared" si="47"/>
        <v>3025</v>
      </c>
      <c r="B3026" s="47" t="s">
        <v>15118</v>
      </c>
      <c r="C3026" s="13" t="s">
        <v>14608</v>
      </c>
      <c r="D3026" s="13" t="s">
        <v>14608</v>
      </c>
      <c r="E3026" s="44">
        <v>7</v>
      </c>
      <c r="F3026" s="13" t="s">
        <v>14609</v>
      </c>
      <c r="G3026" s="23" t="s">
        <v>14610</v>
      </c>
      <c r="H3026" s="42" t="s">
        <v>457</v>
      </c>
      <c r="I3026" s="28" t="s">
        <v>370</v>
      </c>
      <c r="J3026" s="12" t="s">
        <v>14611</v>
      </c>
      <c r="K3026" s="28" t="s">
        <v>14653</v>
      </c>
      <c r="L3026" s="12" t="s">
        <v>14613</v>
      </c>
      <c r="M3026" s="12" t="s">
        <v>14614</v>
      </c>
      <c r="N3026" s="12" t="s">
        <v>14615</v>
      </c>
      <c r="O3026" s="26" t="s">
        <v>14738</v>
      </c>
      <c r="P3026" s="26" t="s">
        <v>14739</v>
      </c>
      <c r="Q3026" s="25" t="s">
        <v>456</v>
      </c>
      <c r="R3026" s="26" t="s">
        <v>14740</v>
      </c>
      <c r="S3026" s="15" t="s">
        <v>14741</v>
      </c>
      <c r="T3026" s="52">
        <v>0</v>
      </c>
      <c r="U3026" s="22" t="s">
        <v>392</v>
      </c>
      <c r="V3026" s="18" t="str">
        <f>+Sitio_Publico[[#This Row],[idcoleccion]]&amp;"-"&amp;Sitio_Publico[[#This Row],[id]]</f>
        <v>000-3025</v>
      </c>
      <c r="W3026" s="18">
        <f>+VLOOKUP(Sitio_Publico[[#This Row],[territorio]],Estructura!$AE$4:$AH$1067,4,0)</f>
        <v>20000007</v>
      </c>
      <c r="X3026" s="18" t="str">
        <f>+VLOOKUP(Sitio_Publico[[#This Row],[tema]],Estructura!$G$4:$J$532,4,0)</f>
        <v>T-31</v>
      </c>
      <c r="Y3026" s="18" t="str">
        <f>+VLOOKUP(Sitio_Publico[[#This Row],[contenido]],Estructura!$L$4:$O$473,4,0)</f>
        <v>C-20</v>
      </c>
      <c r="Z3026" s="18" t="str">
        <f>+VLOOKUP(Sitio_Publico[[#This Row],[Filtro Integrado]],Estructura!$U$4:$W$529,3,0)</f>
        <v>FI-3</v>
      </c>
      <c r="AA3026" s="18" t="str">
        <f>+VLOOKUP(Sitio_Publico[[#This Row],[Muestra]],Estructura!$Y$4:$AB$483,4,0)</f>
        <v>M-000170</v>
      </c>
    </row>
    <row r="3027" spans="1:27" ht="40.799999999999997" x14ac:dyDescent="0.3">
      <c r="A3027" s="16">
        <f t="shared" si="47"/>
        <v>3026</v>
      </c>
      <c r="B3027" s="47" t="s">
        <v>15118</v>
      </c>
      <c r="C3027" s="13" t="s">
        <v>14608</v>
      </c>
      <c r="D3027" s="13" t="s">
        <v>14608</v>
      </c>
      <c r="E3027" s="44">
        <v>0</v>
      </c>
      <c r="F3027" s="13" t="s">
        <v>14620</v>
      </c>
      <c r="G3027" s="23" t="s">
        <v>14621</v>
      </c>
      <c r="H3027" s="42" t="s">
        <v>455</v>
      </c>
      <c r="I3027" s="28" t="s">
        <v>14</v>
      </c>
      <c r="J3027" s="12" t="s">
        <v>393</v>
      </c>
      <c r="K3027" s="28" t="s">
        <v>14742</v>
      </c>
      <c r="L3027" s="12" t="s">
        <v>14743</v>
      </c>
      <c r="M3027" s="12" t="s">
        <v>14623</v>
      </c>
      <c r="N3027" s="12" t="s">
        <v>14624</v>
      </c>
      <c r="O3027" s="26" t="s">
        <v>14744</v>
      </c>
      <c r="P3027" s="26" t="s">
        <v>14745</v>
      </c>
      <c r="Q3027" s="25" t="s">
        <v>10482</v>
      </c>
      <c r="R3027" s="26" t="s">
        <v>14746</v>
      </c>
      <c r="S3027" s="15" t="s">
        <v>14747</v>
      </c>
      <c r="T3027" s="52">
        <v>0</v>
      </c>
      <c r="U3027" s="22" t="s">
        <v>392</v>
      </c>
      <c r="V3027" s="18" t="str">
        <f>+Sitio_Publico[[#This Row],[idcoleccion]]&amp;"-"&amp;Sitio_Publico[[#This Row],[id]]</f>
        <v>000-3026</v>
      </c>
      <c r="W3027" s="18">
        <f>+VLOOKUP(Sitio_Publico[[#This Row],[territorio]],Estructura!$AE$4:$AH$1067,4,0)</f>
        <v>10000000</v>
      </c>
      <c r="X3027" s="18" t="str">
        <f>+VLOOKUP(Sitio_Publico[[#This Row],[tema]],Estructura!$G$4:$J$532,4,0)</f>
        <v>T-32</v>
      </c>
      <c r="Y3027" s="18" t="str">
        <f>+VLOOKUP(Sitio_Publico[[#This Row],[contenido]],Estructura!$L$4:$O$473,4,0)</f>
        <v>C-21</v>
      </c>
      <c r="Z3027" s="18" t="str">
        <f>+VLOOKUP(Sitio_Publico[[#This Row],[Filtro Integrado]],Estructura!$U$4:$W$529,3,0)</f>
        <v>FI-0</v>
      </c>
      <c r="AA3027" s="18" t="str">
        <f>+VLOOKUP(Sitio_Publico[[#This Row],[Muestra]],Estructura!$Y$4:$AB$483,4,0)</f>
        <v>M-000184</v>
      </c>
    </row>
    <row r="3028" spans="1:27" ht="61.2" x14ac:dyDescent="0.3">
      <c r="A3028" s="16">
        <f t="shared" si="47"/>
        <v>3027</v>
      </c>
      <c r="B3028" s="47" t="s">
        <v>15118</v>
      </c>
      <c r="C3028" s="13" t="s">
        <v>14608</v>
      </c>
      <c r="D3028" s="13" t="s">
        <v>14608</v>
      </c>
      <c r="E3028" s="44">
        <v>9</v>
      </c>
      <c r="F3028" s="13" t="s">
        <v>14609</v>
      </c>
      <c r="G3028" s="23" t="s">
        <v>14610</v>
      </c>
      <c r="H3028" s="42" t="s">
        <v>457</v>
      </c>
      <c r="I3028" s="28" t="s">
        <v>372</v>
      </c>
      <c r="J3028" s="12" t="s">
        <v>14611</v>
      </c>
      <c r="K3028" s="28" t="s">
        <v>14612</v>
      </c>
      <c r="L3028" s="12" t="s">
        <v>14613</v>
      </c>
      <c r="M3028" s="12" t="s">
        <v>14614</v>
      </c>
      <c r="N3028" s="12" t="s">
        <v>14615</v>
      </c>
      <c r="O3028" s="26" t="s">
        <v>14748</v>
      </c>
      <c r="P3028" s="26" t="s">
        <v>14749</v>
      </c>
      <c r="Q3028" s="25" t="s">
        <v>456</v>
      </c>
      <c r="R3028" s="26" t="s">
        <v>14750</v>
      </c>
      <c r="S3028" s="15" t="s">
        <v>14751</v>
      </c>
      <c r="T3028" s="52">
        <v>0</v>
      </c>
      <c r="U3028" s="22" t="s">
        <v>392</v>
      </c>
      <c r="V3028" s="18" t="str">
        <f>+Sitio_Publico[[#This Row],[idcoleccion]]&amp;"-"&amp;Sitio_Publico[[#This Row],[id]]</f>
        <v>000-3027</v>
      </c>
      <c r="W3028" s="18">
        <f>+VLOOKUP(Sitio_Publico[[#This Row],[territorio]],Estructura!$AE$4:$AH$1067,4,0)</f>
        <v>20000009</v>
      </c>
      <c r="X3028" s="18" t="str">
        <f>+VLOOKUP(Sitio_Publico[[#This Row],[tema]],Estructura!$G$4:$J$532,4,0)</f>
        <v>T-31</v>
      </c>
      <c r="Y3028" s="18" t="str">
        <f>+VLOOKUP(Sitio_Publico[[#This Row],[contenido]],Estructura!$L$4:$O$473,4,0)</f>
        <v>C-20</v>
      </c>
      <c r="Z3028" s="18" t="str">
        <f>+VLOOKUP(Sitio_Publico[[#This Row],[Filtro Integrado]],Estructura!$U$4:$W$529,3,0)</f>
        <v>FI-3</v>
      </c>
      <c r="AA3028" s="18" t="str">
        <f>+VLOOKUP(Sitio_Publico[[#This Row],[Muestra]],Estructura!$Y$4:$AB$483,4,0)</f>
        <v>M-000165</v>
      </c>
    </row>
    <row r="3029" spans="1:27" ht="51" x14ac:dyDescent="0.3">
      <c r="A3029" s="16">
        <f t="shared" si="47"/>
        <v>3028</v>
      </c>
      <c r="B3029" s="47" t="s">
        <v>15118</v>
      </c>
      <c r="C3029" s="13" t="s">
        <v>14608</v>
      </c>
      <c r="D3029" s="13" t="s">
        <v>14608</v>
      </c>
      <c r="E3029" s="44">
        <v>15</v>
      </c>
      <c r="F3029" s="13" t="s">
        <v>14609</v>
      </c>
      <c r="G3029" s="23" t="s">
        <v>14610</v>
      </c>
      <c r="H3029" s="42" t="s">
        <v>457</v>
      </c>
      <c r="I3029" s="28" t="s">
        <v>378</v>
      </c>
      <c r="J3029" s="12" t="s">
        <v>14611</v>
      </c>
      <c r="K3029" s="28" t="s">
        <v>14703</v>
      </c>
      <c r="L3029" s="12" t="s">
        <v>14613</v>
      </c>
      <c r="M3029" s="12" t="s">
        <v>14614</v>
      </c>
      <c r="N3029" s="12" t="s">
        <v>14615</v>
      </c>
      <c r="O3029" s="26" t="s">
        <v>14752</v>
      </c>
      <c r="P3029" s="26" t="s">
        <v>14753</v>
      </c>
      <c r="Q3029" s="25" t="s">
        <v>456</v>
      </c>
      <c r="R3029" s="26" t="s">
        <v>14754</v>
      </c>
      <c r="S3029" s="15" t="s">
        <v>14755</v>
      </c>
      <c r="T3029" s="52">
        <v>0</v>
      </c>
      <c r="U3029" s="22" t="s">
        <v>392</v>
      </c>
      <c r="V3029" s="18" t="str">
        <f>+Sitio_Publico[[#This Row],[idcoleccion]]&amp;"-"&amp;Sitio_Publico[[#This Row],[id]]</f>
        <v>000-3028</v>
      </c>
      <c r="W3029" s="18">
        <f>+VLOOKUP(Sitio_Publico[[#This Row],[territorio]],Estructura!$AE$4:$AH$1067,4,0)</f>
        <v>20000015</v>
      </c>
      <c r="X3029" s="18" t="str">
        <f>+VLOOKUP(Sitio_Publico[[#This Row],[tema]],Estructura!$G$4:$J$532,4,0)</f>
        <v>T-31</v>
      </c>
      <c r="Y3029" s="18" t="str">
        <f>+VLOOKUP(Sitio_Publico[[#This Row],[contenido]],Estructura!$L$4:$O$473,4,0)</f>
        <v>C-20</v>
      </c>
      <c r="Z3029" s="18" t="str">
        <f>+VLOOKUP(Sitio_Publico[[#This Row],[Filtro Integrado]],Estructura!$U$4:$W$529,3,0)</f>
        <v>FI-3</v>
      </c>
      <c r="AA3029" s="18" t="str">
        <f>+VLOOKUP(Sitio_Publico[[#This Row],[Muestra]],Estructura!$Y$4:$AB$483,4,0)</f>
        <v>M-000178</v>
      </c>
    </row>
    <row r="3030" spans="1:27" ht="40.799999999999997" x14ac:dyDescent="0.3">
      <c r="A3030" s="16">
        <f t="shared" si="47"/>
        <v>3029</v>
      </c>
      <c r="B3030" s="47" t="s">
        <v>15118</v>
      </c>
      <c r="C3030" s="13" t="s">
        <v>14608</v>
      </c>
      <c r="D3030" s="13" t="s">
        <v>14608</v>
      </c>
      <c r="E3030" s="44">
        <v>0</v>
      </c>
      <c r="F3030" s="13" t="s">
        <v>14756</v>
      </c>
      <c r="G3030" s="23" t="s">
        <v>14621</v>
      </c>
      <c r="H3030" s="42" t="s">
        <v>455</v>
      </c>
      <c r="I3030" s="28" t="s">
        <v>14</v>
      </c>
      <c r="J3030" s="12" t="s">
        <v>393</v>
      </c>
      <c r="K3030" s="28" t="s">
        <v>14757</v>
      </c>
      <c r="L3030" s="12" t="s">
        <v>14758</v>
      </c>
      <c r="M3030" s="12" t="s">
        <v>14733</v>
      </c>
      <c r="N3030" s="12" t="s">
        <v>14624</v>
      </c>
      <c r="O3030" s="26" t="s">
        <v>14759</v>
      </c>
      <c r="P3030" s="26" t="s">
        <v>14760</v>
      </c>
      <c r="Q3030" s="25" t="s">
        <v>456</v>
      </c>
      <c r="R3030" s="26" t="s">
        <v>14761</v>
      </c>
      <c r="S3030" s="15" t="s">
        <v>14762</v>
      </c>
      <c r="T3030" s="52">
        <v>0</v>
      </c>
      <c r="U3030" s="22" t="s">
        <v>392</v>
      </c>
      <c r="V3030" s="18" t="str">
        <f>+Sitio_Publico[[#This Row],[idcoleccion]]&amp;"-"&amp;Sitio_Publico[[#This Row],[id]]</f>
        <v>000-3029</v>
      </c>
      <c r="W3030" s="18">
        <f>+VLOOKUP(Sitio_Publico[[#This Row],[territorio]],Estructura!$AE$4:$AH$1067,4,0)</f>
        <v>10000000</v>
      </c>
      <c r="X3030" s="18" t="str">
        <f>+VLOOKUP(Sitio_Publico[[#This Row],[tema]],Estructura!$G$4:$J$532,4,0)</f>
        <v>T-41</v>
      </c>
      <c r="Y3030" s="18" t="str">
        <f>+VLOOKUP(Sitio_Publico[[#This Row],[contenido]],Estructura!$L$4:$O$473,4,0)</f>
        <v>C-21</v>
      </c>
      <c r="Z3030" s="18" t="str">
        <f>+VLOOKUP(Sitio_Publico[[#This Row],[Filtro Integrado]],Estructura!$U$4:$W$529,3,0)</f>
        <v>FI-0</v>
      </c>
      <c r="AA3030" s="18" t="str">
        <f>+VLOOKUP(Sitio_Publico[[#This Row],[Muestra]],Estructura!$Y$4:$AB$483,4,0)</f>
        <v>M-000185</v>
      </c>
    </row>
    <row r="3031" spans="1:27" ht="51" x14ac:dyDescent="0.3">
      <c r="A3031" s="16">
        <f t="shared" si="47"/>
        <v>3030</v>
      </c>
      <c r="B3031" s="47" t="s">
        <v>15118</v>
      </c>
      <c r="C3031" s="13" t="s">
        <v>14608</v>
      </c>
      <c r="D3031" s="13" t="s">
        <v>14608</v>
      </c>
      <c r="E3031" s="44">
        <v>6</v>
      </c>
      <c r="F3031" s="13" t="s">
        <v>14609</v>
      </c>
      <c r="G3031" s="23" t="s">
        <v>14610</v>
      </c>
      <c r="H3031" s="42" t="s">
        <v>457</v>
      </c>
      <c r="I3031" s="28" t="s">
        <v>369</v>
      </c>
      <c r="J3031" s="12" t="s">
        <v>14611</v>
      </c>
      <c r="K3031" s="28" t="s">
        <v>14708</v>
      </c>
      <c r="L3031" s="12" t="s">
        <v>14613</v>
      </c>
      <c r="M3031" s="12" t="s">
        <v>14614</v>
      </c>
      <c r="N3031" s="12" t="s">
        <v>14615</v>
      </c>
      <c r="O3031" s="26" t="s">
        <v>14763</v>
      </c>
      <c r="P3031" s="26" t="s">
        <v>14764</v>
      </c>
      <c r="Q3031" s="25" t="s">
        <v>456</v>
      </c>
      <c r="R3031" s="26" t="s">
        <v>14765</v>
      </c>
      <c r="S3031" s="15" t="s">
        <v>14766</v>
      </c>
      <c r="T3031" s="52">
        <v>0</v>
      </c>
      <c r="U3031" s="22" t="s">
        <v>392</v>
      </c>
      <c r="V3031" s="18" t="str">
        <f>+Sitio_Publico[[#This Row],[idcoleccion]]&amp;"-"&amp;Sitio_Publico[[#This Row],[id]]</f>
        <v>000-3030</v>
      </c>
      <c r="W3031" s="18">
        <f>+VLOOKUP(Sitio_Publico[[#This Row],[territorio]],Estructura!$AE$4:$AH$1067,4,0)</f>
        <v>20000006</v>
      </c>
      <c r="X3031" s="18" t="str">
        <f>+VLOOKUP(Sitio_Publico[[#This Row],[tema]],Estructura!$G$4:$J$532,4,0)</f>
        <v>T-31</v>
      </c>
      <c r="Y3031" s="18" t="str">
        <f>+VLOOKUP(Sitio_Publico[[#This Row],[contenido]],Estructura!$L$4:$O$473,4,0)</f>
        <v>C-20</v>
      </c>
      <c r="Z3031" s="18" t="str">
        <f>+VLOOKUP(Sitio_Publico[[#This Row],[Filtro Integrado]],Estructura!$U$4:$W$529,3,0)</f>
        <v>FI-3</v>
      </c>
      <c r="AA3031" s="18" t="str">
        <f>+VLOOKUP(Sitio_Publico[[#This Row],[Muestra]],Estructura!$Y$4:$AB$483,4,0)</f>
        <v>M-000179</v>
      </c>
    </row>
    <row r="3032" spans="1:27" ht="51" x14ac:dyDescent="0.3">
      <c r="A3032" s="16">
        <f t="shared" si="47"/>
        <v>3031</v>
      </c>
      <c r="B3032" s="47" t="s">
        <v>15118</v>
      </c>
      <c r="C3032" s="13" t="s">
        <v>14608</v>
      </c>
      <c r="D3032" s="13" t="s">
        <v>14608</v>
      </c>
      <c r="E3032" s="44">
        <v>6</v>
      </c>
      <c r="F3032" s="13" t="s">
        <v>14767</v>
      </c>
      <c r="G3032" s="23" t="s">
        <v>14638</v>
      </c>
      <c r="H3032" s="42" t="s">
        <v>457</v>
      </c>
      <c r="I3032" s="28" t="s">
        <v>369</v>
      </c>
      <c r="J3032" s="12" t="s">
        <v>14611</v>
      </c>
      <c r="K3032" s="28" t="s">
        <v>14768</v>
      </c>
      <c r="L3032" s="12" t="s">
        <v>14613</v>
      </c>
      <c r="M3032" s="12" t="s">
        <v>14640</v>
      </c>
      <c r="N3032" s="12" t="s">
        <v>14641</v>
      </c>
      <c r="O3032" s="26" t="s">
        <v>14769</v>
      </c>
      <c r="P3032" s="26" t="s">
        <v>14770</v>
      </c>
      <c r="Q3032" s="25" t="s">
        <v>456</v>
      </c>
      <c r="R3032" s="26" t="s">
        <v>14771</v>
      </c>
      <c r="S3032" s="15" t="s">
        <v>14772</v>
      </c>
      <c r="T3032" s="52">
        <v>0</v>
      </c>
      <c r="U3032" s="22" t="s">
        <v>392</v>
      </c>
      <c r="V3032" s="18" t="str">
        <f>+Sitio_Publico[[#This Row],[idcoleccion]]&amp;"-"&amp;Sitio_Publico[[#This Row],[id]]</f>
        <v>000-3031</v>
      </c>
      <c r="W3032" s="18">
        <f>+VLOOKUP(Sitio_Publico[[#This Row],[territorio]],Estructura!$AE$4:$AH$1067,4,0)</f>
        <v>20000006</v>
      </c>
      <c r="X3032" s="18" t="str">
        <f>+VLOOKUP(Sitio_Publico[[#This Row],[tema]],Estructura!$G$4:$J$532,4,0)</f>
        <v>T-42</v>
      </c>
      <c r="Y3032" s="18" t="str">
        <f>+VLOOKUP(Sitio_Publico[[#This Row],[contenido]],Estructura!$L$4:$O$473,4,0)</f>
        <v>C-23</v>
      </c>
      <c r="Z3032" s="18" t="str">
        <f>+VLOOKUP(Sitio_Publico[[#This Row],[Filtro Integrado]],Estructura!$U$4:$W$529,3,0)</f>
        <v>FI-3</v>
      </c>
      <c r="AA3032" s="18" t="str">
        <f>+VLOOKUP(Sitio_Publico[[#This Row],[Muestra]],Estructura!$Y$4:$AB$483,4,0)</f>
        <v>M-000186</v>
      </c>
    </row>
    <row r="3033" spans="1:27" ht="51" x14ac:dyDescent="0.3">
      <c r="A3033" s="16">
        <f t="shared" si="47"/>
        <v>3032</v>
      </c>
      <c r="B3033" s="47" t="s">
        <v>15118</v>
      </c>
      <c r="C3033" s="13" t="s">
        <v>14608</v>
      </c>
      <c r="D3033" s="13" t="s">
        <v>14608</v>
      </c>
      <c r="E3033" s="44">
        <v>16</v>
      </c>
      <c r="F3033" s="13" t="s">
        <v>14609</v>
      </c>
      <c r="G3033" s="23" t="s">
        <v>14610</v>
      </c>
      <c r="H3033" s="42" t="s">
        <v>457</v>
      </c>
      <c r="I3033" s="28" t="s">
        <v>379</v>
      </c>
      <c r="J3033" s="12" t="s">
        <v>14611</v>
      </c>
      <c r="K3033" s="28" t="s">
        <v>14703</v>
      </c>
      <c r="L3033" s="12" t="s">
        <v>14613</v>
      </c>
      <c r="M3033" s="12" t="s">
        <v>14614</v>
      </c>
      <c r="N3033" s="12" t="s">
        <v>14615</v>
      </c>
      <c r="O3033" s="26" t="s">
        <v>14773</v>
      </c>
      <c r="P3033" s="26" t="s">
        <v>14774</v>
      </c>
      <c r="Q3033" s="25" t="s">
        <v>456</v>
      </c>
      <c r="R3033" s="26" t="s">
        <v>14775</v>
      </c>
      <c r="S3033" s="15" t="s">
        <v>14776</v>
      </c>
      <c r="T3033" s="52">
        <v>0</v>
      </c>
      <c r="U3033" s="22" t="s">
        <v>392</v>
      </c>
      <c r="V3033" s="18" t="str">
        <f>+Sitio_Publico[[#This Row],[idcoleccion]]&amp;"-"&amp;Sitio_Publico[[#This Row],[id]]</f>
        <v>000-3032</v>
      </c>
      <c r="W3033" s="18">
        <f>+VLOOKUP(Sitio_Publico[[#This Row],[territorio]],Estructura!$AE$4:$AH$1067,4,0)</f>
        <v>20000016</v>
      </c>
      <c r="X3033" s="18" t="str">
        <f>+VLOOKUP(Sitio_Publico[[#This Row],[tema]],Estructura!$G$4:$J$532,4,0)</f>
        <v>T-31</v>
      </c>
      <c r="Y3033" s="18" t="str">
        <f>+VLOOKUP(Sitio_Publico[[#This Row],[contenido]],Estructura!$L$4:$O$473,4,0)</f>
        <v>C-20</v>
      </c>
      <c r="Z3033" s="18" t="str">
        <f>+VLOOKUP(Sitio_Publico[[#This Row],[Filtro Integrado]],Estructura!$U$4:$W$529,3,0)</f>
        <v>FI-3</v>
      </c>
      <c r="AA3033" s="18" t="str">
        <f>+VLOOKUP(Sitio_Publico[[#This Row],[Muestra]],Estructura!$Y$4:$AB$483,4,0)</f>
        <v>M-000178</v>
      </c>
    </row>
    <row r="3034" spans="1:27" ht="51" x14ac:dyDescent="0.3">
      <c r="A3034" s="16">
        <f t="shared" si="47"/>
        <v>3033</v>
      </c>
      <c r="B3034" s="47" t="s">
        <v>15118</v>
      </c>
      <c r="C3034" s="13" t="s">
        <v>14608</v>
      </c>
      <c r="D3034" s="13" t="s">
        <v>14608</v>
      </c>
      <c r="E3034" s="44">
        <v>8</v>
      </c>
      <c r="F3034" s="13" t="s">
        <v>14609</v>
      </c>
      <c r="G3034" s="23" t="s">
        <v>14610</v>
      </c>
      <c r="H3034" s="42" t="s">
        <v>457</v>
      </c>
      <c r="I3034" s="28" t="s">
        <v>371</v>
      </c>
      <c r="J3034" s="12" t="s">
        <v>14611</v>
      </c>
      <c r="K3034" s="28" t="s">
        <v>14708</v>
      </c>
      <c r="L3034" s="12" t="s">
        <v>14613</v>
      </c>
      <c r="M3034" s="12" t="s">
        <v>14614</v>
      </c>
      <c r="N3034" s="12" t="s">
        <v>14615</v>
      </c>
      <c r="O3034" s="26" t="s">
        <v>14777</v>
      </c>
      <c r="P3034" s="26" t="s">
        <v>14778</v>
      </c>
      <c r="Q3034" s="25" t="s">
        <v>456</v>
      </c>
      <c r="R3034" s="26" t="s">
        <v>14779</v>
      </c>
      <c r="S3034" s="15" t="s">
        <v>14780</v>
      </c>
      <c r="T3034" s="52">
        <v>0</v>
      </c>
      <c r="U3034" s="22" t="s">
        <v>392</v>
      </c>
      <c r="V3034" s="18" t="str">
        <f>+Sitio_Publico[[#This Row],[idcoleccion]]&amp;"-"&amp;Sitio_Publico[[#This Row],[id]]</f>
        <v>000-3033</v>
      </c>
      <c r="W3034" s="18">
        <f>+VLOOKUP(Sitio_Publico[[#This Row],[territorio]],Estructura!$AE$4:$AH$1067,4,0)</f>
        <v>20000008</v>
      </c>
      <c r="X3034" s="18" t="str">
        <f>+VLOOKUP(Sitio_Publico[[#This Row],[tema]],Estructura!$G$4:$J$532,4,0)</f>
        <v>T-31</v>
      </c>
      <c r="Y3034" s="18" t="str">
        <f>+VLOOKUP(Sitio_Publico[[#This Row],[contenido]],Estructura!$L$4:$O$473,4,0)</f>
        <v>C-20</v>
      </c>
      <c r="Z3034" s="18" t="str">
        <f>+VLOOKUP(Sitio_Publico[[#This Row],[Filtro Integrado]],Estructura!$U$4:$W$529,3,0)</f>
        <v>FI-3</v>
      </c>
      <c r="AA3034" s="18" t="str">
        <f>+VLOOKUP(Sitio_Publico[[#This Row],[Muestra]],Estructura!$Y$4:$AB$483,4,0)</f>
        <v>M-000179</v>
      </c>
    </row>
    <row r="3035" spans="1:27" ht="51" x14ac:dyDescent="0.3">
      <c r="A3035" s="16">
        <f t="shared" si="47"/>
        <v>3034</v>
      </c>
      <c r="B3035" s="47" t="s">
        <v>15118</v>
      </c>
      <c r="C3035" s="13" t="s">
        <v>14608</v>
      </c>
      <c r="D3035" s="13" t="s">
        <v>14608</v>
      </c>
      <c r="E3035" s="44">
        <v>16</v>
      </c>
      <c r="F3035" s="13" t="s">
        <v>14609</v>
      </c>
      <c r="G3035" s="23" t="s">
        <v>14610</v>
      </c>
      <c r="H3035" s="42" t="s">
        <v>457</v>
      </c>
      <c r="I3035" s="28" t="s">
        <v>379</v>
      </c>
      <c r="J3035" s="12" t="s">
        <v>14611</v>
      </c>
      <c r="K3035" s="28" t="s">
        <v>14612</v>
      </c>
      <c r="L3035" s="12" t="s">
        <v>14613</v>
      </c>
      <c r="M3035" s="12" t="s">
        <v>14614</v>
      </c>
      <c r="N3035" s="12" t="s">
        <v>14615</v>
      </c>
      <c r="O3035" s="26" t="s">
        <v>14781</v>
      </c>
      <c r="P3035" s="26" t="s">
        <v>14782</v>
      </c>
      <c r="Q3035" s="25" t="s">
        <v>456</v>
      </c>
      <c r="R3035" s="26" t="s">
        <v>14783</v>
      </c>
      <c r="S3035" s="15" t="s">
        <v>14784</v>
      </c>
      <c r="T3035" s="52">
        <v>0</v>
      </c>
      <c r="U3035" s="22" t="s">
        <v>392</v>
      </c>
      <c r="V3035" s="18" t="str">
        <f>+Sitio_Publico[[#This Row],[idcoleccion]]&amp;"-"&amp;Sitio_Publico[[#This Row],[id]]</f>
        <v>000-3034</v>
      </c>
      <c r="W3035" s="18">
        <f>+VLOOKUP(Sitio_Publico[[#This Row],[territorio]],Estructura!$AE$4:$AH$1067,4,0)</f>
        <v>20000016</v>
      </c>
      <c r="X3035" s="18" t="str">
        <f>+VLOOKUP(Sitio_Publico[[#This Row],[tema]],Estructura!$G$4:$J$532,4,0)</f>
        <v>T-31</v>
      </c>
      <c r="Y3035" s="18" t="str">
        <f>+VLOOKUP(Sitio_Publico[[#This Row],[contenido]],Estructura!$L$4:$O$473,4,0)</f>
        <v>C-20</v>
      </c>
      <c r="Z3035" s="18" t="str">
        <f>+VLOOKUP(Sitio_Publico[[#This Row],[Filtro Integrado]],Estructura!$U$4:$W$529,3,0)</f>
        <v>FI-3</v>
      </c>
      <c r="AA3035" s="18" t="str">
        <f>+VLOOKUP(Sitio_Publico[[#This Row],[Muestra]],Estructura!$Y$4:$AB$483,4,0)</f>
        <v>M-000165</v>
      </c>
    </row>
    <row r="3036" spans="1:27" ht="51" x14ac:dyDescent="0.3">
      <c r="A3036" s="16">
        <f t="shared" si="47"/>
        <v>3035</v>
      </c>
      <c r="B3036" s="47" t="s">
        <v>15118</v>
      </c>
      <c r="C3036" s="13" t="s">
        <v>14608</v>
      </c>
      <c r="D3036" s="13" t="s">
        <v>14608</v>
      </c>
      <c r="E3036" s="44">
        <v>11</v>
      </c>
      <c r="F3036" s="13" t="s">
        <v>14665</v>
      </c>
      <c r="G3036" s="23" t="s">
        <v>14666</v>
      </c>
      <c r="H3036" s="42" t="s">
        <v>457</v>
      </c>
      <c r="I3036" s="28" t="s">
        <v>374</v>
      </c>
      <c r="J3036" s="12" t="s">
        <v>14611</v>
      </c>
      <c r="K3036" s="28" t="s">
        <v>14785</v>
      </c>
      <c r="L3036" s="12" t="s">
        <v>14613</v>
      </c>
      <c r="M3036" s="12" t="s">
        <v>14786</v>
      </c>
      <c r="N3036" s="12" t="s">
        <v>14615</v>
      </c>
      <c r="O3036" s="26" t="s">
        <v>14787</v>
      </c>
      <c r="P3036" s="26" t="s">
        <v>14788</v>
      </c>
      <c r="Q3036" s="25" t="s">
        <v>456</v>
      </c>
      <c r="R3036" s="26" t="s">
        <v>14789</v>
      </c>
      <c r="S3036" s="15" t="s">
        <v>14790</v>
      </c>
      <c r="T3036" s="52">
        <v>0</v>
      </c>
      <c r="U3036" s="22" t="s">
        <v>392</v>
      </c>
      <c r="V3036" s="18" t="str">
        <f>+Sitio_Publico[[#This Row],[idcoleccion]]&amp;"-"&amp;Sitio_Publico[[#This Row],[id]]</f>
        <v>000-3035</v>
      </c>
      <c r="W3036" s="18">
        <f>+VLOOKUP(Sitio_Publico[[#This Row],[territorio]],Estructura!$AE$4:$AH$1067,4,0)</f>
        <v>20000011</v>
      </c>
      <c r="X3036" s="18" t="str">
        <f>+VLOOKUP(Sitio_Publico[[#This Row],[tema]],Estructura!$G$4:$J$532,4,0)</f>
        <v>T-37</v>
      </c>
      <c r="Y3036" s="18" t="str">
        <f>+VLOOKUP(Sitio_Publico[[#This Row],[contenido]],Estructura!$L$4:$O$473,4,0)</f>
        <v>C-25</v>
      </c>
      <c r="Z3036" s="18" t="str">
        <f>+VLOOKUP(Sitio_Publico[[#This Row],[Filtro Integrado]],Estructura!$U$4:$W$529,3,0)</f>
        <v>FI-3</v>
      </c>
      <c r="AA3036" s="18" t="str">
        <f>+VLOOKUP(Sitio_Publico[[#This Row],[Muestra]],Estructura!$Y$4:$AB$483,4,0)</f>
        <v>M-000187</v>
      </c>
    </row>
    <row r="3037" spans="1:27" ht="51" x14ac:dyDescent="0.3">
      <c r="A3037" s="16">
        <f t="shared" si="47"/>
        <v>3036</v>
      </c>
      <c r="B3037" s="47" t="s">
        <v>15118</v>
      </c>
      <c r="C3037" s="13" t="s">
        <v>14608</v>
      </c>
      <c r="D3037" s="13" t="s">
        <v>14608</v>
      </c>
      <c r="E3037" s="44">
        <v>10</v>
      </c>
      <c r="F3037" s="13" t="s">
        <v>14609</v>
      </c>
      <c r="G3037" s="23" t="s">
        <v>14610</v>
      </c>
      <c r="H3037" s="42" t="s">
        <v>457</v>
      </c>
      <c r="I3037" s="28" t="s">
        <v>373</v>
      </c>
      <c r="J3037" s="12" t="s">
        <v>14611</v>
      </c>
      <c r="K3037" s="28" t="s">
        <v>14791</v>
      </c>
      <c r="L3037" s="12" t="s">
        <v>14613</v>
      </c>
      <c r="M3037" s="12" t="s">
        <v>14614</v>
      </c>
      <c r="N3037" s="12" t="s">
        <v>14615</v>
      </c>
      <c r="O3037" s="26" t="s">
        <v>14792</v>
      </c>
      <c r="P3037" s="26" t="s">
        <v>14793</v>
      </c>
      <c r="Q3037" s="25" t="s">
        <v>456</v>
      </c>
      <c r="R3037" s="26" t="s">
        <v>14794</v>
      </c>
      <c r="S3037" s="15" t="s">
        <v>14795</v>
      </c>
      <c r="T3037" s="52">
        <v>0</v>
      </c>
      <c r="U3037" s="22" t="s">
        <v>392</v>
      </c>
      <c r="V3037" s="18" t="str">
        <f>+Sitio_Publico[[#This Row],[idcoleccion]]&amp;"-"&amp;Sitio_Publico[[#This Row],[id]]</f>
        <v>000-3036</v>
      </c>
      <c r="W3037" s="18">
        <f>+VLOOKUP(Sitio_Publico[[#This Row],[territorio]],Estructura!$AE$4:$AH$1067,4,0)</f>
        <v>20000010</v>
      </c>
      <c r="X3037" s="18" t="str">
        <f>+VLOOKUP(Sitio_Publico[[#This Row],[tema]],Estructura!$G$4:$J$532,4,0)</f>
        <v>T-31</v>
      </c>
      <c r="Y3037" s="18" t="str">
        <f>+VLOOKUP(Sitio_Publico[[#This Row],[contenido]],Estructura!$L$4:$O$473,4,0)</f>
        <v>C-20</v>
      </c>
      <c r="Z3037" s="18" t="str">
        <f>+VLOOKUP(Sitio_Publico[[#This Row],[Filtro Integrado]],Estructura!$U$4:$W$529,3,0)</f>
        <v>FI-3</v>
      </c>
      <c r="AA3037" s="18" t="str">
        <f>+VLOOKUP(Sitio_Publico[[#This Row],[Muestra]],Estructura!$Y$4:$AB$483,4,0)</f>
        <v>M-000188</v>
      </c>
    </row>
    <row r="3038" spans="1:27" ht="30.6" x14ac:dyDescent="0.3">
      <c r="A3038" s="16">
        <f t="shared" si="47"/>
        <v>3037</v>
      </c>
      <c r="B3038" s="47" t="s">
        <v>15118</v>
      </c>
      <c r="C3038" s="13" t="s">
        <v>14608</v>
      </c>
      <c r="D3038" s="13" t="s">
        <v>14608</v>
      </c>
      <c r="E3038" s="44">
        <v>0</v>
      </c>
      <c r="F3038" s="13" t="s">
        <v>14681</v>
      </c>
      <c r="G3038" s="23" t="s">
        <v>14621</v>
      </c>
      <c r="H3038" s="42" t="s">
        <v>455</v>
      </c>
      <c r="I3038" s="28" t="s">
        <v>14</v>
      </c>
      <c r="J3038" s="12" t="s">
        <v>393</v>
      </c>
      <c r="K3038" s="28" t="s">
        <v>14796</v>
      </c>
      <c r="L3038" s="12" t="s">
        <v>14613</v>
      </c>
      <c r="M3038" s="12" t="s">
        <v>14623</v>
      </c>
      <c r="N3038" s="12" t="s">
        <v>14624</v>
      </c>
      <c r="O3038" s="26" t="s">
        <v>14797</v>
      </c>
      <c r="P3038" s="26" t="s">
        <v>14798</v>
      </c>
      <c r="Q3038" s="25" t="s">
        <v>456</v>
      </c>
      <c r="R3038" s="26" t="s">
        <v>14799</v>
      </c>
      <c r="S3038" s="15" t="s">
        <v>14800</v>
      </c>
      <c r="T3038" s="52">
        <v>0</v>
      </c>
      <c r="U3038" s="22" t="s">
        <v>392</v>
      </c>
      <c r="V3038" s="18" t="str">
        <f>+Sitio_Publico[[#This Row],[idcoleccion]]&amp;"-"&amp;Sitio_Publico[[#This Row],[id]]</f>
        <v>000-3037</v>
      </c>
      <c r="W3038" s="18">
        <f>+VLOOKUP(Sitio_Publico[[#This Row],[territorio]],Estructura!$AE$4:$AH$1067,4,0)</f>
        <v>10000000</v>
      </c>
      <c r="X3038" s="18" t="str">
        <f>+VLOOKUP(Sitio_Publico[[#This Row],[tema]],Estructura!$G$4:$J$532,4,0)</f>
        <v>T-39</v>
      </c>
      <c r="Y3038" s="18" t="str">
        <f>+VLOOKUP(Sitio_Publico[[#This Row],[contenido]],Estructura!$L$4:$O$473,4,0)</f>
        <v>C-21</v>
      </c>
      <c r="Z3038" s="18" t="str">
        <f>+VLOOKUP(Sitio_Publico[[#This Row],[Filtro Integrado]],Estructura!$U$4:$W$529,3,0)</f>
        <v>FI-0</v>
      </c>
      <c r="AA3038" s="18" t="str">
        <f>+VLOOKUP(Sitio_Publico[[#This Row],[Muestra]],Estructura!$Y$4:$AB$483,4,0)</f>
        <v>M-000189</v>
      </c>
    </row>
    <row r="3039" spans="1:27" ht="51" x14ac:dyDescent="0.3">
      <c r="A3039" s="16">
        <f t="shared" si="47"/>
        <v>3038</v>
      </c>
      <c r="B3039" s="47" t="s">
        <v>15118</v>
      </c>
      <c r="C3039" s="13" t="s">
        <v>14608</v>
      </c>
      <c r="D3039" s="13" t="s">
        <v>14608</v>
      </c>
      <c r="E3039" s="44">
        <v>3</v>
      </c>
      <c r="F3039" s="13" t="s">
        <v>14767</v>
      </c>
      <c r="G3039" s="23" t="s">
        <v>14638</v>
      </c>
      <c r="H3039" s="42" t="s">
        <v>457</v>
      </c>
      <c r="I3039" s="28" t="s">
        <v>366</v>
      </c>
      <c r="J3039" s="12" t="s">
        <v>14611</v>
      </c>
      <c r="K3039" s="28" t="s">
        <v>14801</v>
      </c>
      <c r="L3039" s="12" t="s">
        <v>14613</v>
      </c>
      <c r="M3039" s="12" t="s">
        <v>14640</v>
      </c>
      <c r="N3039" s="12" t="s">
        <v>14641</v>
      </c>
      <c r="O3039" s="26" t="s">
        <v>14802</v>
      </c>
      <c r="P3039" s="26" t="s">
        <v>14803</v>
      </c>
      <c r="Q3039" s="25" t="s">
        <v>456</v>
      </c>
      <c r="R3039" s="26" t="s">
        <v>14804</v>
      </c>
      <c r="S3039" s="15" t="s">
        <v>14805</v>
      </c>
      <c r="T3039" s="52">
        <v>0</v>
      </c>
      <c r="U3039" s="22" t="s">
        <v>392</v>
      </c>
      <c r="V3039" s="18" t="str">
        <f>+Sitio_Publico[[#This Row],[idcoleccion]]&amp;"-"&amp;Sitio_Publico[[#This Row],[id]]</f>
        <v>000-3038</v>
      </c>
      <c r="W3039" s="18">
        <f>+VLOOKUP(Sitio_Publico[[#This Row],[territorio]],Estructura!$AE$4:$AH$1067,4,0)</f>
        <v>20000003</v>
      </c>
      <c r="X3039" s="18" t="str">
        <f>+VLOOKUP(Sitio_Publico[[#This Row],[tema]],Estructura!$G$4:$J$532,4,0)</f>
        <v>T-42</v>
      </c>
      <c r="Y3039" s="18" t="str">
        <f>+VLOOKUP(Sitio_Publico[[#This Row],[contenido]],Estructura!$L$4:$O$473,4,0)</f>
        <v>C-23</v>
      </c>
      <c r="Z3039" s="18" t="str">
        <f>+VLOOKUP(Sitio_Publico[[#This Row],[Filtro Integrado]],Estructura!$U$4:$W$529,3,0)</f>
        <v>FI-3</v>
      </c>
      <c r="AA3039" s="18" t="str">
        <f>+VLOOKUP(Sitio_Publico[[#This Row],[Muestra]],Estructura!$Y$4:$AB$483,4,0)</f>
        <v>M-000190</v>
      </c>
    </row>
    <row r="3040" spans="1:27" ht="51" x14ac:dyDescent="0.3">
      <c r="A3040" s="16">
        <f t="shared" si="47"/>
        <v>3039</v>
      </c>
      <c r="B3040" s="47" t="s">
        <v>15118</v>
      </c>
      <c r="C3040" s="13" t="s">
        <v>14608</v>
      </c>
      <c r="D3040" s="13" t="s">
        <v>14608</v>
      </c>
      <c r="E3040" s="44">
        <v>6</v>
      </c>
      <c r="F3040" s="13" t="s">
        <v>14665</v>
      </c>
      <c r="G3040" s="23" t="s">
        <v>14666</v>
      </c>
      <c r="H3040" s="42" t="s">
        <v>457</v>
      </c>
      <c r="I3040" s="28" t="s">
        <v>369</v>
      </c>
      <c r="J3040" s="12" t="s">
        <v>14611</v>
      </c>
      <c r="K3040" s="28" t="s">
        <v>14806</v>
      </c>
      <c r="L3040" s="12" t="s">
        <v>14613</v>
      </c>
      <c r="M3040" s="12" t="s">
        <v>14807</v>
      </c>
      <c r="N3040" s="12" t="s">
        <v>14615</v>
      </c>
      <c r="O3040" s="26" t="s">
        <v>14808</v>
      </c>
      <c r="P3040" s="26" t="s">
        <v>14809</v>
      </c>
      <c r="Q3040" s="25" t="s">
        <v>456</v>
      </c>
      <c r="R3040" s="26" t="s">
        <v>14810</v>
      </c>
      <c r="S3040" s="15" t="s">
        <v>14811</v>
      </c>
      <c r="T3040" s="52">
        <v>0</v>
      </c>
      <c r="U3040" s="22" t="s">
        <v>392</v>
      </c>
      <c r="V3040" s="18" t="str">
        <f>+Sitio_Publico[[#This Row],[idcoleccion]]&amp;"-"&amp;Sitio_Publico[[#This Row],[id]]</f>
        <v>000-3039</v>
      </c>
      <c r="W3040" s="18">
        <f>+VLOOKUP(Sitio_Publico[[#This Row],[territorio]],Estructura!$AE$4:$AH$1067,4,0)</f>
        <v>20000006</v>
      </c>
      <c r="X3040" s="18" t="str">
        <f>+VLOOKUP(Sitio_Publico[[#This Row],[tema]],Estructura!$G$4:$J$532,4,0)</f>
        <v>T-37</v>
      </c>
      <c r="Y3040" s="18" t="str">
        <f>+VLOOKUP(Sitio_Publico[[#This Row],[contenido]],Estructura!$L$4:$O$473,4,0)</f>
        <v>C-25</v>
      </c>
      <c r="Z3040" s="18" t="str">
        <f>+VLOOKUP(Sitio_Publico[[#This Row],[Filtro Integrado]],Estructura!$U$4:$W$529,3,0)</f>
        <v>FI-3</v>
      </c>
      <c r="AA3040" s="18" t="str">
        <f>+VLOOKUP(Sitio_Publico[[#This Row],[Muestra]],Estructura!$Y$4:$AB$483,4,0)</f>
        <v>M-000191</v>
      </c>
    </row>
    <row r="3041" spans="1:27" ht="61.2" x14ac:dyDescent="0.3">
      <c r="A3041" s="16">
        <f t="shared" si="47"/>
        <v>3040</v>
      </c>
      <c r="B3041" s="47" t="s">
        <v>15118</v>
      </c>
      <c r="C3041" s="13" t="s">
        <v>14608</v>
      </c>
      <c r="D3041" s="13" t="s">
        <v>14608</v>
      </c>
      <c r="E3041" s="44">
        <v>9</v>
      </c>
      <c r="F3041" s="13" t="s">
        <v>14697</v>
      </c>
      <c r="G3041" s="23" t="s">
        <v>14610</v>
      </c>
      <c r="H3041" s="42" t="s">
        <v>457</v>
      </c>
      <c r="I3041" s="28" t="s">
        <v>372</v>
      </c>
      <c r="J3041" s="12" t="s">
        <v>14611</v>
      </c>
      <c r="K3041" s="28" t="s">
        <v>14812</v>
      </c>
      <c r="L3041" s="12" t="s">
        <v>14613</v>
      </c>
      <c r="M3041" s="12" t="s">
        <v>14614</v>
      </c>
      <c r="N3041" s="12" t="s">
        <v>14615</v>
      </c>
      <c r="O3041" s="26" t="s">
        <v>14813</v>
      </c>
      <c r="P3041" s="26" t="s">
        <v>14814</v>
      </c>
      <c r="Q3041" s="25" t="s">
        <v>456</v>
      </c>
      <c r="R3041" s="26" t="s">
        <v>14815</v>
      </c>
      <c r="S3041" s="15" t="s">
        <v>14816</v>
      </c>
      <c r="T3041" s="52">
        <v>0</v>
      </c>
      <c r="U3041" s="22" t="s">
        <v>392</v>
      </c>
      <c r="V3041" s="18" t="str">
        <f>+Sitio_Publico[[#This Row],[idcoleccion]]&amp;"-"&amp;Sitio_Publico[[#This Row],[id]]</f>
        <v>000-3040</v>
      </c>
      <c r="W3041" s="18">
        <f>+VLOOKUP(Sitio_Publico[[#This Row],[territorio]],Estructura!$AE$4:$AH$1067,4,0)</f>
        <v>20000009</v>
      </c>
      <c r="X3041" s="18" t="str">
        <f>+VLOOKUP(Sitio_Publico[[#This Row],[tema]],Estructura!$G$4:$J$532,4,0)</f>
        <v>T-40</v>
      </c>
      <c r="Y3041" s="18" t="str">
        <f>+VLOOKUP(Sitio_Publico[[#This Row],[contenido]],Estructura!$L$4:$O$473,4,0)</f>
        <v>C-20</v>
      </c>
      <c r="Z3041" s="18" t="str">
        <f>+VLOOKUP(Sitio_Publico[[#This Row],[Filtro Integrado]],Estructura!$U$4:$W$529,3,0)</f>
        <v>FI-3</v>
      </c>
      <c r="AA3041" s="18" t="str">
        <f>+VLOOKUP(Sitio_Publico[[#This Row],[Muestra]],Estructura!$Y$4:$AB$483,4,0)</f>
        <v>M-000192</v>
      </c>
    </row>
    <row r="3042" spans="1:27" ht="61.2" x14ac:dyDescent="0.3">
      <c r="A3042" s="16">
        <f t="shared" si="47"/>
        <v>3041</v>
      </c>
      <c r="B3042" s="47" t="s">
        <v>15118</v>
      </c>
      <c r="C3042" s="13" t="s">
        <v>14608</v>
      </c>
      <c r="D3042" s="13" t="s">
        <v>14608</v>
      </c>
      <c r="E3042" s="44">
        <v>2</v>
      </c>
      <c r="F3042" s="13" t="s">
        <v>14817</v>
      </c>
      <c r="G3042" s="23" t="s">
        <v>14818</v>
      </c>
      <c r="H3042" s="42" t="s">
        <v>457</v>
      </c>
      <c r="I3042" s="28" t="s">
        <v>365</v>
      </c>
      <c r="J3042" s="12" t="s">
        <v>393</v>
      </c>
      <c r="K3042" s="28" t="s">
        <v>14819</v>
      </c>
      <c r="L3042" s="12" t="s">
        <v>14613</v>
      </c>
      <c r="M3042" s="12" t="s">
        <v>14676</v>
      </c>
      <c r="N3042" s="12" t="s">
        <v>14615</v>
      </c>
      <c r="O3042" s="26" t="s">
        <v>14820</v>
      </c>
      <c r="P3042" s="26" t="s">
        <v>14821</v>
      </c>
      <c r="Q3042" s="25" t="s">
        <v>456</v>
      </c>
      <c r="R3042" s="26" t="s">
        <v>14822</v>
      </c>
      <c r="S3042" s="15" t="s">
        <v>14823</v>
      </c>
      <c r="T3042" s="52">
        <v>0</v>
      </c>
      <c r="U3042" s="22" t="s">
        <v>392</v>
      </c>
      <c r="V3042" s="18" t="str">
        <f>+Sitio_Publico[[#This Row],[idcoleccion]]&amp;"-"&amp;Sitio_Publico[[#This Row],[id]]</f>
        <v>000-3041</v>
      </c>
      <c r="W3042" s="18">
        <f>+VLOOKUP(Sitio_Publico[[#This Row],[territorio]],Estructura!$AE$4:$AH$1067,4,0)</f>
        <v>20000002</v>
      </c>
      <c r="X3042" s="18" t="str">
        <f>+VLOOKUP(Sitio_Publico[[#This Row],[tema]],Estructura!$G$4:$J$532,4,0)</f>
        <v>T-43</v>
      </c>
      <c r="Y3042" s="18" t="str">
        <f>+VLOOKUP(Sitio_Publico[[#This Row],[contenido]],Estructura!$L$4:$O$473,4,0)</f>
        <v>C-27</v>
      </c>
      <c r="Z3042" s="18" t="str">
        <f>+VLOOKUP(Sitio_Publico[[#This Row],[Filtro Integrado]],Estructura!$U$4:$W$529,3,0)</f>
        <v>FI-0</v>
      </c>
      <c r="AA3042" s="18" t="str">
        <f>+VLOOKUP(Sitio_Publico[[#This Row],[Muestra]],Estructura!$Y$4:$AB$483,4,0)</f>
        <v>M-000193</v>
      </c>
    </row>
    <row r="3043" spans="1:27" ht="51" x14ac:dyDescent="0.3">
      <c r="A3043" s="16">
        <f t="shared" si="47"/>
        <v>3042</v>
      </c>
      <c r="B3043" s="47" t="s">
        <v>15118</v>
      </c>
      <c r="C3043" s="13" t="s">
        <v>14608</v>
      </c>
      <c r="D3043" s="13" t="s">
        <v>14608</v>
      </c>
      <c r="E3043" s="44">
        <v>9</v>
      </c>
      <c r="F3043" s="13" t="s">
        <v>14665</v>
      </c>
      <c r="G3043" s="23" t="s">
        <v>14666</v>
      </c>
      <c r="H3043" s="42" t="s">
        <v>457</v>
      </c>
      <c r="I3043" s="28" t="s">
        <v>372</v>
      </c>
      <c r="J3043" s="12" t="s">
        <v>14611</v>
      </c>
      <c r="K3043" s="28" t="s">
        <v>14785</v>
      </c>
      <c r="L3043" s="12" t="s">
        <v>14613</v>
      </c>
      <c r="M3043" s="12" t="s">
        <v>14786</v>
      </c>
      <c r="N3043" s="12" t="s">
        <v>14615</v>
      </c>
      <c r="O3043" s="26" t="s">
        <v>14824</v>
      </c>
      <c r="P3043" s="26" t="s">
        <v>14825</v>
      </c>
      <c r="Q3043" s="25" t="s">
        <v>456</v>
      </c>
      <c r="R3043" s="26" t="s">
        <v>14826</v>
      </c>
      <c r="S3043" s="15" t="s">
        <v>14827</v>
      </c>
      <c r="T3043" s="52">
        <v>0</v>
      </c>
      <c r="U3043" s="22" t="s">
        <v>392</v>
      </c>
      <c r="V3043" s="18" t="str">
        <f>+Sitio_Publico[[#This Row],[idcoleccion]]&amp;"-"&amp;Sitio_Publico[[#This Row],[id]]</f>
        <v>000-3042</v>
      </c>
      <c r="W3043" s="18">
        <f>+VLOOKUP(Sitio_Publico[[#This Row],[territorio]],Estructura!$AE$4:$AH$1067,4,0)</f>
        <v>20000009</v>
      </c>
      <c r="X3043" s="18" t="str">
        <f>+VLOOKUP(Sitio_Publico[[#This Row],[tema]],Estructura!$G$4:$J$532,4,0)</f>
        <v>T-37</v>
      </c>
      <c r="Y3043" s="18" t="str">
        <f>+VLOOKUP(Sitio_Publico[[#This Row],[contenido]],Estructura!$L$4:$O$473,4,0)</f>
        <v>C-25</v>
      </c>
      <c r="Z3043" s="18" t="str">
        <f>+VLOOKUP(Sitio_Publico[[#This Row],[Filtro Integrado]],Estructura!$U$4:$W$529,3,0)</f>
        <v>FI-3</v>
      </c>
      <c r="AA3043" s="18" t="str">
        <f>+VLOOKUP(Sitio_Publico[[#This Row],[Muestra]],Estructura!$Y$4:$AB$483,4,0)</f>
        <v>M-000187</v>
      </c>
    </row>
    <row r="3044" spans="1:27" ht="51" x14ac:dyDescent="0.3">
      <c r="A3044" s="16">
        <f t="shared" si="47"/>
        <v>3043</v>
      </c>
      <c r="B3044" s="47" t="s">
        <v>15118</v>
      </c>
      <c r="C3044" s="13" t="s">
        <v>14608</v>
      </c>
      <c r="D3044" s="13" t="s">
        <v>14608</v>
      </c>
      <c r="E3044" s="44">
        <v>3</v>
      </c>
      <c r="F3044" s="13" t="s">
        <v>14828</v>
      </c>
      <c r="G3044" s="23" t="s">
        <v>14610</v>
      </c>
      <c r="H3044" s="42" t="s">
        <v>457</v>
      </c>
      <c r="I3044" s="28" t="s">
        <v>366</v>
      </c>
      <c r="J3044" s="12" t="s">
        <v>14611</v>
      </c>
      <c r="K3044" s="28" t="s">
        <v>14829</v>
      </c>
      <c r="L3044" s="12" t="s">
        <v>14613</v>
      </c>
      <c r="M3044" s="12" t="s">
        <v>14614</v>
      </c>
      <c r="N3044" s="12" t="s">
        <v>14615</v>
      </c>
      <c r="O3044" s="26" t="s">
        <v>14830</v>
      </c>
      <c r="P3044" s="26" t="s">
        <v>14831</v>
      </c>
      <c r="Q3044" s="25" t="s">
        <v>456</v>
      </c>
      <c r="R3044" s="26" t="s">
        <v>14832</v>
      </c>
      <c r="S3044" s="15" t="s">
        <v>14833</v>
      </c>
      <c r="T3044" s="52">
        <v>0</v>
      </c>
      <c r="U3044" s="22" t="s">
        <v>392</v>
      </c>
      <c r="V3044" s="18" t="str">
        <f>+Sitio_Publico[[#This Row],[idcoleccion]]&amp;"-"&amp;Sitio_Publico[[#This Row],[id]]</f>
        <v>000-3043</v>
      </c>
      <c r="W3044" s="18">
        <f>+VLOOKUP(Sitio_Publico[[#This Row],[territorio]],Estructura!$AE$4:$AH$1067,4,0)</f>
        <v>20000003</v>
      </c>
      <c r="X3044" s="18" t="str">
        <f>+VLOOKUP(Sitio_Publico[[#This Row],[tema]],Estructura!$G$4:$J$532,4,0)</f>
        <v>T-44</v>
      </c>
      <c r="Y3044" s="18" t="str">
        <f>+VLOOKUP(Sitio_Publico[[#This Row],[contenido]],Estructura!$L$4:$O$473,4,0)</f>
        <v>C-20</v>
      </c>
      <c r="Z3044" s="18" t="str">
        <f>+VLOOKUP(Sitio_Publico[[#This Row],[Filtro Integrado]],Estructura!$U$4:$W$529,3,0)</f>
        <v>FI-3</v>
      </c>
      <c r="AA3044" s="18" t="str">
        <f>+VLOOKUP(Sitio_Publico[[#This Row],[Muestra]],Estructura!$Y$4:$AB$483,4,0)</f>
        <v>M-000194</v>
      </c>
    </row>
    <row r="3045" spans="1:27" ht="51" x14ac:dyDescent="0.3">
      <c r="A3045" s="16">
        <f t="shared" si="47"/>
        <v>3044</v>
      </c>
      <c r="B3045" s="47" t="s">
        <v>15118</v>
      </c>
      <c r="C3045" s="13" t="s">
        <v>14608</v>
      </c>
      <c r="D3045" s="13" t="s">
        <v>14608</v>
      </c>
      <c r="E3045" s="44">
        <v>14</v>
      </c>
      <c r="F3045" s="13" t="s">
        <v>14673</v>
      </c>
      <c r="G3045" s="23" t="s">
        <v>14674</v>
      </c>
      <c r="H3045" s="42" t="s">
        <v>457</v>
      </c>
      <c r="I3045" s="28" t="s">
        <v>377</v>
      </c>
      <c r="J3045" s="12" t="s">
        <v>14611</v>
      </c>
      <c r="K3045" s="28" t="s">
        <v>14834</v>
      </c>
      <c r="L3045" s="12" t="s">
        <v>14613</v>
      </c>
      <c r="M3045" s="12" t="s">
        <v>14676</v>
      </c>
      <c r="N3045" s="12" t="s">
        <v>14615</v>
      </c>
      <c r="O3045" s="26" t="s">
        <v>14835</v>
      </c>
      <c r="P3045" s="26" t="s">
        <v>14836</v>
      </c>
      <c r="Q3045" s="25" t="s">
        <v>456</v>
      </c>
      <c r="R3045" s="26" t="s">
        <v>14837</v>
      </c>
      <c r="S3045" s="15" t="s">
        <v>14838</v>
      </c>
      <c r="T3045" s="52">
        <v>0</v>
      </c>
      <c r="U3045" s="22" t="s">
        <v>392</v>
      </c>
      <c r="V3045" s="18" t="str">
        <f>+Sitio_Publico[[#This Row],[idcoleccion]]&amp;"-"&amp;Sitio_Publico[[#This Row],[id]]</f>
        <v>000-3044</v>
      </c>
      <c r="W3045" s="18">
        <f>+VLOOKUP(Sitio_Publico[[#This Row],[territorio]],Estructura!$AE$4:$AH$1067,4,0)</f>
        <v>20000014</v>
      </c>
      <c r="X3045" s="18" t="str">
        <f>+VLOOKUP(Sitio_Publico[[#This Row],[tema]],Estructura!$G$4:$J$532,4,0)</f>
        <v>T-38</v>
      </c>
      <c r="Y3045" s="18" t="str">
        <f>+VLOOKUP(Sitio_Publico[[#This Row],[contenido]],Estructura!$L$4:$O$473,4,0)</f>
        <v>C-26</v>
      </c>
      <c r="Z3045" s="18" t="str">
        <f>+VLOOKUP(Sitio_Publico[[#This Row],[Filtro Integrado]],Estructura!$U$4:$W$529,3,0)</f>
        <v>FI-3</v>
      </c>
      <c r="AA3045" s="18" t="str">
        <f>+VLOOKUP(Sitio_Publico[[#This Row],[Muestra]],Estructura!$Y$4:$AB$483,4,0)</f>
        <v>M-000195</v>
      </c>
    </row>
    <row r="3046" spans="1:27" ht="51" x14ac:dyDescent="0.3">
      <c r="A3046" s="16">
        <f t="shared" si="47"/>
        <v>3045</v>
      </c>
      <c r="B3046" s="47" t="s">
        <v>15118</v>
      </c>
      <c r="C3046" s="13" t="s">
        <v>14608</v>
      </c>
      <c r="D3046" s="13" t="s">
        <v>14608</v>
      </c>
      <c r="E3046" s="44">
        <v>2</v>
      </c>
      <c r="F3046" s="13" t="s">
        <v>14609</v>
      </c>
      <c r="G3046" s="23" t="s">
        <v>14610</v>
      </c>
      <c r="H3046" s="42" t="s">
        <v>457</v>
      </c>
      <c r="I3046" s="28" t="s">
        <v>365</v>
      </c>
      <c r="J3046" s="12" t="s">
        <v>14611</v>
      </c>
      <c r="K3046" s="28" t="s">
        <v>14708</v>
      </c>
      <c r="L3046" s="12" t="s">
        <v>14613</v>
      </c>
      <c r="M3046" s="12" t="s">
        <v>14614</v>
      </c>
      <c r="N3046" s="12" t="s">
        <v>14615</v>
      </c>
      <c r="O3046" s="26" t="s">
        <v>14839</v>
      </c>
      <c r="P3046" s="26" t="s">
        <v>14840</v>
      </c>
      <c r="Q3046" s="25" t="s">
        <v>456</v>
      </c>
      <c r="R3046" s="26" t="s">
        <v>14841</v>
      </c>
      <c r="S3046" s="15" t="s">
        <v>14842</v>
      </c>
      <c r="T3046" s="52">
        <v>0</v>
      </c>
      <c r="U3046" s="22" t="s">
        <v>392</v>
      </c>
      <c r="V3046" s="18" t="str">
        <f>+Sitio_Publico[[#This Row],[idcoleccion]]&amp;"-"&amp;Sitio_Publico[[#This Row],[id]]</f>
        <v>000-3045</v>
      </c>
      <c r="W3046" s="18">
        <f>+VLOOKUP(Sitio_Publico[[#This Row],[territorio]],Estructura!$AE$4:$AH$1067,4,0)</f>
        <v>20000002</v>
      </c>
      <c r="X3046" s="18" t="str">
        <f>+VLOOKUP(Sitio_Publico[[#This Row],[tema]],Estructura!$G$4:$J$532,4,0)</f>
        <v>T-31</v>
      </c>
      <c r="Y3046" s="18" t="str">
        <f>+VLOOKUP(Sitio_Publico[[#This Row],[contenido]],Estructura!$L$4:$O$473,4,0)</f>
        <v>C-20</v>
      </c>
      <c r="Z3046" s="18" t="str">
        <f>+VLOOKUP(Sitio_Publico[[#This Row],[Filtro Integrado]],Estructura!$U$4:$W$529,3,0)</f>
        <v>FI-3</v>
      </c>
      <c r="AA3046" s="18" t="str">
        <f>+VLOOKUP(Sitio_Publico[[#This Row],[Muestra]],Estructura!$Y$4:$AB$483,4,0)</f>
        <v>M-000179</v>
      </c>
    </row>
    <row r="3047" spans="1:27" ht="51" x14ac:dyDescent="0.3">
      <c r="A3047" s="16">
        <f t="shared" si="47"/>
        <v>3046</v>
      </c>
      <c r="B3047" s="47" t="s">
        <v>15118</v>
      </c>
      <c r="C3047" s="13" t="s">
        <v>14608</v>
      </c>
      <c r="D3047" s="13" t="s">
        <v>14608</v>
      </c>
      <c r="E3047" s="44">
        <v>13</v>
      </c>
      <c r="F3047" s="13" t="s">
        <v>14609</v>
      </c>
      <c r="G3047" s="23" t="s">
        <v>14610</v>
      </c>
      <c r="H3047" s="42" t="s">
        <v>457</v>
      </c>
      <c r="I3047" s="28" t="s">
        <v>376</v>
      </c>
      <c r="J3047" s="12" t="s">
        <v>14611</v>
      </c>
      <c r="K3047" s="28" t="s">
        <v>14708</v>
      </c>
      <c r="L3047" s="12" t="s">
        <v>14613</v>
      </c>
      <c r="M3047" s="12" t="s">
        <v>14614</v>
      </c>
      <c r="N3047" s="12" t="s">
        <v>14615</v>
      </c>
      <c r="O3047" s="26" t="s">
        <v>14843</v>
      </c>
      <c r="P3047" s="26" t="s">
        <v>14844</v>
      </c>
      <c r="Q3047" s="25" t="s">
        <v>456</v>
      </c>
      <c r="R3047" s="26" t="s">
        <v>14845</v>
      </c>
      <c r="S3047" s="15" t="s">
        <v>14846</v>
      </c>
      <c r="T3047" s="52">
        <v>0</v>
      </c>
      <c r="U3047" s="22" t="s">
        <v>392</v>
      </c>
      <c r="V3047" s="18" t="str">
        <f>+Sitio_Publico[[#This Row],[idcoleccion]]&amp;"-"&amp;Sitio_Publico[[#This Row],[id]]</f>
        <v>000-3046</v>
      </c>
      <c r="W3047" s="18">
        <f>+VLOOKUP(Sitio_Publico[[#This Row],[territorio]],Estructura!$AE$4:$AH$1067,4,0)</f>
        <v>20000013</v>
      </c>
      <c r="X3047" s="18" t="str">
        <f>+VLOOKUP(Sitio_Publico[[#This Row],[tema]],Estructura!$G$4:$J$532,4,0)</f>
        <v>T-31</v>
      </c>
      <c r="Y3047" s="18" t="str">
        <f>+VLOOKUP(Sitio_Publico[[#This Row],[contenido]],Estructura!$L$4:$O$473,4,0)</f>
        <v>C-20</v>
      </c>
      <c r="Z3047" s="18" t="str">
        <f>+VLOOKUP(Sitio_Publico[[#This Row],[Filtro Integrado]],Estructura!$U$4:$W$529,3,0)</f>
        <v>FI-3</v>
      </c>
      <c r="AA3047" s="18" t="str">
        <f>+VLOOKUP(Sitio_Publico[[#This Row],[Muestra]],Estructura!$Y$4:$AB$483,4,0)</f>
        <v>M-000179</v>
      </c>
    </row>
    <row r="3048" spans="1:27" ht="51" x14ac:dyDescent="0.3">
      <c r="A3048" s="16">
        <f t="shared" si="47"/>
        <v>3047</v>
      </c>
      <c r="B3048" s="47" t="s">
        <v>15118</v>
      </c>
      <c r="C3048" s="13" t="s">
        <v>14608</v>
      </c>
      <c r="D3048" s="13" t="s">
        <v>14608</v>
      </c>
      <c r="E3048" s="44">
        <v>6</v>
      </c>
      <c r="F3048" s="13" t="s">
        <v>14828</v>
      </c>
      <c r="G3048" s="23" t="s">
        <v>14610</v>
      </c>
      <c r="H3048" s="42" t="s">
        <v>457</v>
      </c>
      <c r="I3048" s="28" t="s">
        <v>369</v>
      </c>
      <c r="J3048" s="12" t="s">
        <v>14611</v>
      </c>
      <c r="K3048" s="28" t="s">
        <v>14829</v>
      </c>
      <c r="L3048" s="12" t="s">
        <v>14613</v>
      </c>
      <c r="M3048" s="12" t="s">
        <v>14614</v>
      </c>
      <c r="N3048" s="12" t="s">
        <v>14615</v>
      </c>
      <c r="O3048" s="26" t="s">
        <v>14848</v>
      </c>
      <c r="P3048" s="26" t="s">
        <v>14849</v>
      </c>
      <c r="Q3048" s="25" t="s">
        <v>456</v>
      </c>
      <c r="R3048" s="26" t="s">
        <v>14850</v>
      </c>
      <c r="S3048" s="15" t="s">
        <v>14851</v>
      </c>
      <c r="T3048" s="52">
        <v>0</v>
      </c>
      <c r="U3048" s="22" t="s">
        <v>392</v>
      </c>
      <c r="V3048" s="18" t="str">
        <f>+Sitio_Publico[[#This Row],[idcoleccion]]&amp;"-"&amp;Sitio_Publico[[#This Row],[id]]</f>
        <v>000-3047</v>
      </c>
      <c r="W3048" s="18">
        <f>+VLOOKUP(Sitio_Publico[[#This Row],[territorio]],Estructura!$AE$4:$AH$1067,4,0)</f>
        <v>20000006</v>
      </c>
      <c r="X3048" s="18" t="str">
        <f>+VLOOKUP(Sitio_Publico[[#This Row],[tema]],Estructura!$G$4:$J$532,4,0)</f>
        <v>T-44</v>
      </c>
      <c r="Y3048" s="18" t="str">
        <f>+VLOOKUP(Sitio_Publico[[#This Row],[contenido]],Estructura!$L$4:$O$473,4,0)</f>
        <v>C-20</v>
      </c>
      <c r="Z3048" s="18" t="str">
        <f>+VLOOKUP(Sitio_Publico[[#This Row],[Filtro Integrado]],Estructura!$U$4:$W$529,3,0)</f>
        <v>FI-3</v>
      </c>
      <c r="AA3048" s="18" t="str">
        <f>+VLOOKUP(Sitio_Publico[[#This Row],[Muestra]],Estructura!$Y$4:$AB$483,4,0)</f>
        <v>M-000194</v>
      </c>
    </row>
    <row r="3049" spans="1:27" ht="61.2" x14ac:dyDescent="0.3">
      <c r="A3049" s="16">
        <f t="shared" si="47"/>
        <v>3048</v>
      </c>
      <c r="B3049" s="47" t="s">
        <v>15118</v>
      </c>
      <c r="C3049" s="13" t="s">
        <v>14608</v>
      </c>
      <c r="D3049" s="13" t="s">
        <v>14608</v>
      </c>
      <c r="E3049" s="44">
        <v>13</v>
      </c>
      <c r="F3049" s="13" t="s">
        <v>14609</v>
      </c>
      <c r="G3049" s="23" t="s">
        <v>14610</v>
      </c>
      <c r="H3049" s="42" t="s">
        <v>457</v>
      </c>
      <c r="I3049" s="28" t="s">
        <v>376</v>
      </c>
      <c r="J3049" s="12" t="s">
        <v>14611</v>
      </c>
      <c r="K3049" s="28" t="s">
        <v>14852</v>
      </c>
      <c r="L3049" s="12" t="s">
        <v>14613</v>
      </c>
      <c r="M3049" s="12" t="s">
        <v>14614</v>
      </c>
      <c r="N3049" s="12" t="s">
        <v>14615</v>
      </c>
      <c r="O3049" s="26" t="s">
        <v>14853</v>
      </c>
      <c r="P3049" s="26" t="s">
        <v>14854</v>
      </c>
      <c r="Q3049" s="25" t="s">
        <v>456</v>
      </c>
      <c r="R3049" s="26" t="s">
        <v>14855</v>
      </c>
      <c r="S3049" s="15" t="s">
        <v>14856</v>
      </c>
      <c r="T3049" s="52">
        <v>0</v>
      </c>
      <c r="U3049" s="22" t="s">
        <v>392</v>
      </c>
      <c r="V3049" s="18" t="str">
        <f>+Sitio_Publico[[#This Row],[idcoleccion]]&amp;"-"&amp;Sitio_Publico[[#This Row],[id]]</f>
        <v>000-3048</v>
      </c>
      <c r="W3049" s="18">
        <f>+VLOOKUP(Sitio_Publico[[#This Row],[territorio]],Estructura!$AE$4:$AH$1067,4,0)</f>
        <v>20000013</v>
      </c>
      <c r="X3049" s="18" t="str">
        <f>+VLOOKUP(Sitio_Publico[[#This Row],[tema]],Estructura!$G$4:$J$532,4,0)</f>
        <v>T-31</v>
      </c>
      <c r="Y3049" s="18" t="str">
        <f>+VLOOKUP(Sitio_Publico[[#This Row],[contenido]],Estructura!$L$4:$O$473,4,0)</f>
        <v>C-20</v>
      </c>
      <c r="Z3049" s="18" t="str">
        <f>+VLOOKUP(Sitio_Publico[[#This Row],[Filtro Integrado]],Estructura!$U$4:$W$529,3,0)</f>
        <v>FI-3</v>
      </c>
      <c r="AA3049" s="18" t="str">
        <f>+VLOOKUP(Sitio_Publico[[#This Row],[Muestra]],Estructura!$Y$4:$AB$483,4,0)</f>
        <v>M-000196</v>
      </c>
    </row>
    <row r="3050" spans="1:27" ht="40.799999999999997" x14ac:dyDescent="0.3">
      <c r="A3050" s="16">
        <f t="shared" si="47"/>
        <v>3049</v>
      </c>
      <c r="B3050" s="47" t="s">
        <v>15118</v>
      </c>
      <c r="C3050" s="13" t="s">
        <v>14608</v>
      </c>
      <c r="D3050" s="13" t="s">
        <v>14608</v>
      </c>
      <c r="E3050" s="44">
        <v>1</v>
      </c>
      <c r="F3050" s="13" t="s">
        <v>14646</v>
      </c>
      <c r="G3050" s="23" t="s">
        <v>14630</v>
      </c>
      <c r="H3050" s="42" t="s">
        <v>457</v>
      </c>
      <c r="I3050" s="28" t="s">
        <v>364</v>
      </c>
      <c r="J3050" s="12" t="s">
        <v>14611</v>
      </c>
      <c r="K3050" s="28" t="s">
        <v>14857</v>
      </c>
      <c r="L3050" s="12" t="s">
        <v>14613</v>
      </c>
      <c r="M3050" s="12" t="s">
        <v>14648</v>
      </c>
      <c r="N3050" s="12" t="s">
        <v>14615</v>
      </c>
      <c r="O3050" s="26" t="s">
        <v>14858</v>
      </c>
      <c r="P3050" s="26" t="s">
        <v>14859</v>
      </c>
      <c r="Q3050" s="25" t="s">
        <v>456</v>
      </c>
      <c r="R3050" s="26" t="s">
        <v>14860</v>
      </c>
      <c r="S3050" s="15" t="s">
        <v>14861</v>
      </c>
      <c r="T3050" s="52">
        <v>0</v>
      </c>
      <c r="U3050" s="22" t="s">
        <v>392</v>
      </c>
      <c r="V3050" s="18" t="str">
        <f>+Sitio_Publico[[#This Row],[idcoleccion]]&amp;"-"&amp;Sitio_Publico[[#This Row],[id]]</f>
        <v>000-3049</v>
      </c>
      <c r="W3050" s="18">
        <f>+VLOOKUP(Sitio_Publico[[#This Row],[territorio]],Estructura!$AE$4:$AH$1067,4,0)</f>
        <v>20000001</v>
      </c>
      <c r="X3050" s="18" t="str">
        <f>+VLOOKUP(Sitio_Publico[[#This Row],[tema]],Estructura!$G$4:$J$532,4,0)</f>
        <v>T-35</v>
      </c>
      <c r="Y3050" s="18" t="str">
        <f>+VLOOKUP(Sitio_Publico[[#This Row],[contenido]],Estructura!$L$4:$O$473,4,0)</f>
        <v>C-22</v>
      </c>
      <c r="Z3050" s="18" t="str">
        <f>+VLOOKUP(Sitio_Publico[[#This Row],[Filtro Integrado]],Estructura!$U$4:$W$529,3,0)</f>
        <v>FI-3</v>
      </c>
      <c r="AA3050" s="18" t="str">
        <f>+VLOOKUP(Sitio_Publico[[#This Row],[Muestra]],Estructura!$Y$4:$AB$483,4,0)</f>
        <v>M-000197</v>
      </c>
    </row>
    <row r="3051" spans="1:27" ht="61.2" x14ac:dyDescent="0.3">
      <c r="A3051" s="16">
        <f t="shared" si="47"/>
        <v>3050</v>
      </c>
      <c r="B3051" s="47" t="s">
        <v>15118</v>
      </c>
      <c r="C3051" s="13" t="s">
        <v>14608</v>
      </c>
      <c r="D3051" s="13" t="s">
        <v>14608</v>
      </c>
      <c r="E3051" s="44">
        <v>15</v>
      </c>
      <c r="F3051" s="13" t="s">
        <v>14609</v>
      </c>
      <c r="G3051" s="23" t="s">
        <v>14610</v>
      </c>
      <c r="H3051" s="42" t="s">
        <v>457</v>
      </c>
      <c r="I3051" s="28" t="s">
        <v>378</v>
      </c>
      <c r="J3051" s="12" t="s">
        <v>14611</v>
      </c>
      <c r="K3051" s="28" t="s">
        <v>14653</v>
      </c>
      <c r="L3051" s="12" t="s">
        <v>14613</v>
      </c>
      <c r="M3051" s="12" t="s">
        <v>14614</v>
      </c>
      <c r="N3051" s="12" t="s">
        <v>14615</v>
      </c>
      <c r="O3051" s="26" t="s">
        <v>14862</v>
      </c>
      <c r="P3051" s="26" t="s">
        <v>14863</v>
      </c>
      <c r="Q3051" s="25" t="s">
        <v>456</v>
      </c>
      <c r="R3051" s="26" t="s">
        <v>14864</v>
      </c>
      <c r="S3051" s="15" t="s">
        <v>14865</v>
      </c>
      <c r="T3051" s="52">
        <v>0</v>
      </c>
      <c r="U3051" s="22" t="s">
        <v>392</v>
      </c>
      <c r="V3051" s="18" t="str">
        <f>+Sitio_Publico[[#This Row],[idcoleccion]]&amp;"-"&amp;Sitio_Publico[[#This Row],[id]]</f>
        <v>000-3050</v>
      </c>
      <c r="W3051" s="18">
        <f>+VLOOKUP(Sitio_Publico[[#This Row],[territorio]],Estructura!$AE$4:$AH$1067,4,0)</f>
        <v>20000015</v>
      </c>
      <c r="X3051" s="18" t="str">
        <f>+VLOOKUP(Sitio_Publico[[#This Row],[tema]],Estructura!$G$4:$J$532,4,0)</f>
        <v>T-31</v>
      </c>
      <c r="Y3051" s="18" t="str">
        <f>+VLOOKUP(Sitio_Publico[[#This Row],[contenido]],Estructura!$L$4:$O$473,4,0)</f>
        <v>C-20</v>
      </c>
      <c r="Z3051" s="18" t="str">
        <f>+VLOOKUP(Sitio_Publico[[#This Row],[Filtro Integrado]],Estructura!$U$4:$W$529,3,0)</f>
        <v>FI-3</v>
      </c>
      <c r="AA3051" s="18" t="str">
        <f>+VLOOKUP(Sitio_Publico[[#This Row],[Muestra]],Estructura!$Y$4:$AB$483,4,0)</f>
        <v>M-000170</v>
      </c>
    </row>
    <row r="3052" spans="1:27" ht="61.2" x14ac:dyDescent="0.3">
      <c r="A3052" s="16">
        <f t="shared" si="47"/>
        <v>3051</v>
      </c>
      <c r="B3052" s="47" t="s">
        <v>15118</v>
      </c>
      <c r="C3052" s="13" t="s">
        <v>14608</v>
      </c>
      <c r="D3052" s="13" t="s">
        <v>14608</v>
      </c>
      <c r="E3052" s="44">
        <v>3</v>
      </c>
      <c r="F3052" s="13" t="s">
        <v>14817</v>
      </c>
      <c r="G3052" s="23" t="s">
        <v>14818</v>
      </c>
      <c r="H3052" s="42" t="s">
        <v>457</v>
      </c>
      <c r="I3052" s="28" t="s">
        <v>366</v>
      </c>
      <c r="J3052" s="12" t="s">
        <v>393</v>
      </c>
      <c r="K3052" s="28" t="s">
        <v>14819</v>
      </c>
      <c r="L3052" s="12" t="s">
        <v>14613</v>
      </c>
      <c r="M3052" s="12" t="s">
        <v>14676</v>
      </c>
      <c r="N3052" s="12" t="s">
        <v>14615</v>
      </c>
      <c r="O3052" s="26" t="s">
        <v>14866</v>
      </c>
      <c r="P3052" s="26" t="s">
        <v>14867</v>
      </c>
      <c r="Q3052" s="25" t="s">
        <v>456</v>
      </c>
      <c r="R3052" s="26" t="s">
        <v>14868</v>
      </c>
      <c r="S3052" s="15" t="s">
        <v>14869</v>
      </c>
      <c r="T3052" s="52">
        <v>0</v>
      </c>
      <c r="U3052" s="22" t="s">
        <v>392</v>
      </c>
      <c r="V3052" s="18" t="str">
        <f>+Sitio_Publico[[#This Row],[idcoleccion]]&amp;"-"&amp;Sitio_Publico[[#This Row],[id]]</f>
        <v>000-3051</v>
      </c>
      <c r="W3052" s="18">
        <f>+VLOOKUP(Sitio_Publico[[#This Row],[territorio]],Estructura!$AE$4:$AH$1067,4,0)</f>
        <v>20000003</v>
      </c>
      <c r="X3052" s="18" t="str">
        <f>+VLOOKUP(Sitio_Publico[[#This Row],[tema]],Estructura!$G$4:$J$532,4,0)</f>
        <v>T-43</v>
      </c>
      <c r="Y3052" s="18" t="str">
        <f>+VLOOKUP(Sitio_Publico[[#This Row],[contenido]],Estructura!$L$4:$O$473,4,0)</f>
        <v>C-27</v>
      </c>
      <c r="Z3052" s="18" t="str">
        <f>+VLOOKUP(Sitio_Publico[[#This Row],[Filtro Integrado]],Estructura!$U$4:$W$529,3,0)</f>
        <v>FI-0</v>
      </c>
      <c r="AA3052" s="18" t="str">
        <f>+VLOOKUP(Sitio_Publico[[#This Row],[Muestra]],Estructura!$Y$4:$AB$483,4,0)</f>
        <v>M-000193</v>
      </c>
    </row>
    <row r="3053" spans="1:27" ht="51" x14ac:dyDescent="0.3">
      <c r="A3053" s="16">
        <f t="shared" si="47"/>
        <v>3052</v>
      </c>
      <c r="B3053" s="47" t="s">
        <v>15118</v>
      </c>
      <c r="C3053" s="13" t="s">
        <v>14608</v>
      </c>
      <c r="D3053" s="13" t="s">
        <v>14608</v>
      </c>
      <c r="E3053" s="44">
        <v>1</v>
      </c>
      <c r="F3053" s="13" t="s">
        <v>14697</v>
      </c>
      <c r="G3053" s="23" t="s">
        <v>14610</v>
      </c>
      <c r="H3053" s="42" t="s">
        <v>457</v>
      </c>
      <c r="I3053" s="28" t="s">
        <v>364</v>
      </c>
      <c r="J3053" s="12" t="s">
        <v>14611</v>
      </c>
      <c r="K3053" s="28" t="s">
        <v>14698</v>
      </c>
      <c r="L3053" s="12" t="s">
        <v>14613</v>
      </c>
      <c r="M3053" s="12" t="s">
        <v>14614</v>
      </c>
      <c r="N3053" s="12" t="s">
        <v>14615</v>
      </c>
      <c r="O3053" s="26" t="s">
        <v>14870</v>
      </c>
      <c r="P3053" s="26" t="s">
        <v>14871</v>
      </c>
      <c r="Q3053" s="25" t="s">
        <v>456</v>
      </c>
      <c r="R3053" s="26" t="s">
        <v>14872</v>
      </c>
      <c r="S3053" s="15" t="s">
        <v>14873</v>
      </c>
      <c r="T3053" s="52">
        <v>0</v>
      </c>
      <c r="U3053" s="22" t="s">
        <v>392</v>
      </c>
      <c r="V3053" s="18" t="str">
        <f>+Sitio_Publico[[#This Row],[idcoleccion]]&amp;"-"&amp;Sitio_Publico[[#This Row],[id]]</f>
        <v>000-3052</v>
      </c>
      <c r="W3053" s="18">
        <f>+VLOOKUP(Sitio_Publico[[#This Row],[territorio]],Estructura!$AE$4:$AH$1067,4,0)</f>
        <v>20000001</v>
      </c>
      <c r="X3053" s="18" t="str">
        <f>+VLOOKUP(Sitio_Publico[[#This Row],[tema]],Estructura!$G$4:$J$532,4,0)</f>
        <v>T-40</v>
      </c>
      <c r="Y3053" s="18" t="str">
        <f>+VLOOKUP(Sitio_Publico[[#This Row],[contenido]],Estructura!$L$4:$O$473,4,0)</f>
        <v>C-20</v>
      </c>
      <c r="Z3053" s="18" t="str">
        <f>+VLOOKUP(Sitio_Publico[[#This Row],[Filtro Integrado]],Estructura!$U$4:$W$529,3,0)</f>
        <v>FI-3</v>
      </c>
      <c r="AA3053" s="18" t="str">
        <f>+VLOOKUP(Sitio_Publico[[#This Row],[Muestra]],Estructura!$Y$4:$AB$483,4,0)</f>
        <v>M-000177</v>
      </c>
    </row>
    <row r="3054" spans="1:27" ht="40.799999999999997" x14ac:dyDescent="0.3">
      <c r="A3054" s="16">
        <f t="shared" si="47"/>
        <v>3053</v>
      </c>
      <c r="B3054" s="47" t="s">
        <v>15118</v>
      </c>
      <c r="C3054" s="13" t="s">
        <v>14608</v>
      </c>
      <c r="D3054" s="13" t="s">
        <v>14608</v>
      </c>
      <c r="E3054" s="44">
        <v>11</v>
      </c>
      <c r="F3054" s="13" t="s">
        <v>14874</v>
      </c>
      <c r="G3054" s="23" t="s">
        <v>14610</v>
      </c>
      <c r="H3054" s="42" t="s">
        <v>457</v>
      </c>
      <c r="I3054" s="28" t="s">
        <v>374</v>
      </c>
      <c r="J3054" s="12" t="s">
        <v>14611</v>
      </c>
      <c r="K3054" s="28" t="s">
        <v>14875</v>
      </c>
      <c r="L3054" s="12" t="s">
        <v>14613</v>
      </c>
      <c r="M3054" s="12" t="s">
        <v>14876</v>
      </c>
      <c r="N3054" s="12" t="s">
        <v>14615</v>
      </c>
      <c r="O3054" s="26" t="s">
        <v>14877</v>
      </c>
      <c r="P3054" s="26" t="s">
        <v>14878</v>
      </c>
      <c r="Q3054" s="25" t="s">
        <v>456</v>
      </c>
      <c r="R3054" s="26" t="s">
        <v>14879</v>
      </c>
      <c r="S3054" s="15" t="s">
        <v>14880</v>
      </c>
      <c r="T3054" s="52">
        <v>0</v>
      </c>
      <c r="U3054" s="22" t="s">
        <v>392</v>
      </c>
      <c r="V3054" s="18" t="str">
        <f>+Sitio_Publico[[#This Row],[idcoleccion]]&amp;"-"&amp;Sitio_Publico[[#This Row],[id]]</f>
        <v>000-3053</v>
      </c>
      <c r="W3054" s="18">
        <f>+VLOOKUP(Sitio_Publico[[#This Row],[territorio]],Estructura!$AE$4:$AH$1067,4,0)</f>
        <v>20000011</v>
      </c>
      <c r="X3054" s="18" t="str">
        <f>+VLOOKUP(Sitio_Publico[[#This Row],[tema]],Estructura!$G$4:$J$532,4,0)</f>
        <v>T-45</v>
      </c>
      <c r="Y3054" s="18" t="str">
        <f>+VLOOKUP(Sitio_Publico[[#This Row],[contenido]],Estructura!$L$4:$O$473,4,0)</f>
        <v>C-20</v>
      </c>
      <c r="Z3054" s="18" t="str">
        <f>+VLOOKUP(Sitio_Publico[[#This Row],[Filtro Integrado]],Estructura!$U$4:$W$529,3,0)</f>
        <v>FI-3</v>
      </c>
      <c r="AA3054" s="18" t="str">
        <f>+VLOOKUP(Sitio_Publico[[#This Row],[Muestra]],Estructura!$Y$4:$AB$483,4,0)</f>
        <v>M-000198</v>
      </c>
    </row>
    <row r="3055" spans="1:27" ht="51" x14ac:dyDescent="0.3">
      <c r="A3055" s="16">
        <f t="shared" si="47"/>
        <v>3054</v>
      </c>
      <c r="B3055" s="47" t="s">
        <v>15118</v>
      </c>
      <c r="C3055" s="13" t="s">
        <v>14608</v>
      </c>
      <c r="D3055" s="13" t="s">
        <v>14608</v>
      </c>
      <c r="E3055" s="44">
        <v>8</v>
      </c>
      <c r="F3055" s="13" t="s">
        <v>14767</v>
      </c>
      <c r="G3055" s="23" t="s">
        <v>14638</v>
      </c>
      <c r="H3055" s="42" t="s">
        <v>457</v>
      </c>
      <c r="I3055" s="28" t="s">
        <v>371</v>
      </c>
      <c r="J3055" s="12" t="s">
        <v>14611</v>
      </c>
      <c r="K3055" s="28" t="s">
        <v>14768</v>
      </c>
      <c r="L3055" s="12" t="s">
        <v>14613</v>
      </c>
      <c r="M3055" s="12" t="s">
        <v>14640</v>
      </c>
      <c r="N3055" s="12" t="s">
        <v>14641</v>
      </c>
      <c r="O3055" s="26" t="s">
        <v>14881</v>
      </c>
      <c r="P3055" s="26" t="s">
        <v>14882</v>
      </c>
      <c r="Q3055" s="25" t="s">
        <v>456</v>
      </c>
      <c r="R3055" s="26" t="s">
        <v>14883</v>
      </c>
      <c r="S3055" s="15" t="s">
        <v>14884</v>
      </c>
      <c r="T3055" s="52">
        <v>0</v>
      </c>
      <c r="U3055" s="22" t="s">
        <v>392</v>
      </c>
      <c r="V3055" s="18" t="str">
        <f>+Sitio_Publico[[#This Row],[idcoleccion]]&amp;"-"&amp;Sitio_Publico[[#This Row],[id]]</f>
        <v>000-3054</v>
      </c>
      <c r="W3055" s="18">
        <f>+VLOOKUP(Sitio_Publico[[#This Row],[territorio]],Estructura!$AE$4:$AH$1067,4,0)</f>
        <v>20000008</v>
      </c>
      <c r="X3055" s="18" t="str">
        <f>+VLOOKUP(Sitio_Publico[[#This Row],[tema]],Estructura!$G$4:$J$532,4,0)</f>
        <v>T-42</v>
      </c>
      <c r="Y3055" s="18" t="str">
        <f>+VLOOKUP(Sitio_Publico[[#This Row],[contenido]],Estructura!$L$4:$O$473,4,0)</f>
        <v>C-23</v>
      </c>
      <c r="Z3055" s="18" t="str">
        <f>+VLOOKUP(Sitio_Publico[[#This Row],[Filtro Integrado]],Estructura!$U$4:$W$529,3,0)</f>
        <v>FI-3</v>
      </c>
      <c r="AA3055" s="18" t="str">
        <f>+VLOOKUP(Sitio_Publico[[#This Row],[Muestra]],Estructura!$Y$4:$AB$483,4,0)</f>
        <v>M-000186</v>
      </c>
    </row>
    <row r="3056" spans="1:27" ht="61.2" x14ac:dyDescent="0.3">
      <c r="A3056" s="16">
        <f t="shared" si="47"/>
        <v>3055</v>
      </c>
      <c r="B3056" s="47" t="s">
        <v>15118</v>
      </c>
      <c r="C3056" s="13" t="s">
        <v>14608</v>
      </c>
      <c r="D3056" s="13" t="s">
        <v>14608</v>
      </c>
      <c r="E3056" s="44">
        <v>0</v>
      </c>
      <c r="F3056" s="13" t="s">
        <v>14817</v>
      </c>
      <c r="G3056" s="23" t="s">
        <v>14818</v>
      </c>
      <c r="H3056" s="42" t="s">
        <v>455</v>
      </c>
      <c r="I3056" s="28" t="s">
        <v>14</v>
      </c>
      <c r="J3056" s="12" t="s">
        <v>393</v>
      </c>
      <c r="K3056" s="28" t="s">
        <v>14885</v>
      </c>
      <c r="L3056" s="12" t="s">
        <v>14613</v>
      </c>
      <c r="M3056" s="12" t="s">
        <v>14676</v>
      </c>
      <c r="N3056" s="12" t="s">
        <v>14615</v>
      </c>
      <c r="O3056" s="26" t="s">
        <v>14886</v>
      </c>
      <c r="P3056" s="26" t="s">
        <v>14887</v>
      </c>
      <c r="Q3056" s="25" t="s">
        <v>456</v>
      </c>
      <c r="R3056" s="26" t="s">
        <v>14888</v>
      </c>
      <c r="S3056" s="15" t="s">
        <v>14889</v>
      </c>
      <c r="T3056" s="52">
        <v>0</v>
      </c>
      <c r="U3056" s="22" t="s">
        <v>392</v>
      </c>
      <c r="V3056" s="18" t="str">
        <f>+Sitio_Publico[[#This Row],[idcoleccion]]&amp;"-"&amp;Sitio_Publico[[#This Row],[id]]</f>
        <v>000-3055</v>
      </c>
      <c r="W3056" s="18">
        <f>+VLOOKUP(Sitio_Publico[[#This Row],[territorio]],Estructura!$AE$4:$AH$1067,4,0)</f>
        <v>10000000</v>
      </c>
      <c r="X3056" s="18" t="str">
        <f>+VLOOKUP(Sitio_Publico[[#This Row],[tema]],Estructura!$G$4:$J$532,4,0)</f>
        <v>T-43</v>
      </c>
      <c r="Y3056" s="18" t="str">
        <f>+VLOOKUP(Sitio_Publico[[#This Row],[contenido]],Estructura!$L$4:$O$473,4,0)</f>
        <v>C-27</v>
      </c>
      <c r="Z3056" s="18" t="str">
        <f>+VLOOKUP(Sitio_Publico[[#This Row],[Filtro Integrado]],Estructura!$U$4:$W$529,3,0)</f>
        <v>FI-0</v>
      </c>
      <c r="AA3056" s="18" t="str">
        <f>+VLOOKUP(Sitio_Publico[[#This Row],[Muestra]],Estructura!$Y$4:$AB$483,4,0)</f>
        <v>M-000199</v>
      </c>
    </row>
    <row r="3057" spans="1:27" ht="40.799999999999997" x14ac:dyDescent="0.3">
      <c r="A3057" s="16">
        <f t="shared" si="47"/>
        <v>3056</v>
      </c>
      <c r="B3057" s="47" t="s">
        <v>15118</v>
      </c>
      <c r="C3057" s="13" t="s">
        <v>14608</v>
      </c>
      <c r="D3057" s="13" t="s">
        <v>14608</v>
      </c>
      <c r="E3057" s="44">
        <v>6</v>
      </c>
      <c r="F3057" s="13" t="s">
        <v>14629</v>
      </c>
      <c r="G3057" s="23" t="s">
        <v>14630</v>
      </c>
      <c r="H3057" s="42" t="s">
        <v>457</v>
      </c>
      <c r="I3057" s="28" t="s">
        <v>369</v>
      </c>
      <c r="J3057" s="12" t="s">
        <v>14611</v>
      </c>
      <c r="K3057" s="28" t="s">
        <v>14890</v>
      </c>
      <c r="L3057" s="12" t="s">
        <v>14613</v>
      </c>
      <c r="M3057" s="12" t="s">
        <v>14733</v>
      </c>
      <c r="N3057" s="12" t="s">
        <v>14615</v>
      </c>
      <c r="O3057" s="26" t="s">
        <v>14891</v>
      </c>
      <c r="P3057" s="26" t="s">
        <v>14892</v>
      </c>
      <c r="Q3057" s="25" t="s">
        <v>456</v>
      </c>
      <c r="R3057" s="26" t="s">
        <v>14893</v>
      </c>
      <c r="S3057" s="15" t="s">
        <v>14894</v>
      </c>
      <c r="T3057" s="52">
        <v>0</v>
      </c>
      <c r="U3057" s="22" t="s">
        <v>392</v>
      </c>
      <c r="V3057" s="18" t="str">
        <f>+Sitio_Publico[[#This Row],[idcoleccion]]&amp;"-"&amp;Sitio_Publico[[#This Row],[id]]</f>
        <v>000-3056</v>
      </c>
      <c r="W3057" s="18">
        <f>+VLOOKUP(Sitio_Publico[[#This Row],[territorio]],Estructura!$AE$4:$AH$1067,4,0)</f>
        <v>20000006</v>
      </c>
      <c r="X3057" s="18" t="str">
        <f>+VLOOKUP(Sitio_Publico[[#This Row],[tema]],Estructura!$G$4:$J$532,4,0)</f>
        <v>T-33</v>
      </c>
      <c r="Y3057" s="18" t="str">
        <f>+VLOOKUP(Sitio_Publico[[#This Row],[contenido]],Estructura!$L$4:$O$473,4,0)</f>
        <v>C-22</v>
      </c>
      <c r="Z3057" s="18" t="str">
        <f>+VLOOKUP(Sitio_Publico[[#This Row],[Filtro Integrado]],Estructura!$U$4:$W$529,3,0)</f>
        <v>FI-3</v>
      </c>
      <c r="AA3057" s="18" t="str">
        <f>+VLOOKUP(Sitio_Publico[[#This Row],[Muestra]],Estructura!$Y$4:$AB$483,4,0)</f>
        <v>M-000200</v>
      </c>
    </row>
    <row r="3058" spans="1:27" ht="40.799999999999997" x14ac:dyDescent="0.3">
      <c r="A3058" s="16">
        <f t="shared" si="47"/>
        <v>3057</v>
      </c>
      <c r="B3058" s="47" t="s">
        <v>15118</v>
      </c>
      <c r="C3058" s="13" t="s">
        <v>14608</v>
      </c>
      <c r="D3058" s="13" t="s">
        <v>14608</v>
      </c>
      <c r="E3058" s="44">
        <v>3</v>
      </c>
      <c r="F3058" s="13" t="s">
        <v>14874</v>
      </c>
      <c r="G3058" s="23" t="s">
        <v>14610</v>
      </c>
      <c r="H3058" s="42" t="s">
        <v>457</v>
      </c>
      <c r="I3058" s="28" t="s">
        <v>366</v>
      </c>
      <c r="J3058" s="12" t="s">
        <v>14611</v>
      </c>
      <c r="K3058" s="28" t="s">
        <v>14875</v>
      </c>
      <c r="L3058" s="12" t="s">
        <v>14613</v>
      </c>
      <c r="M3058" s="12" t="s">
        <v>14876</v>
      </c>
      <c r="N3058" s="12" t="s">
        <v>14615</v>
      </c>
      <c r="O3058" s="26" t="s">
        <v>14895</v>
      </c>
      <c r="P3058" s="26" t="s">
        <v>14896</v>
      </c>
      <c r="Q3058" s="25" t="s">
        <v>456</v>
      </c>
      <c r="R3058" s="26" t="s">
        <v>14897</v>
      </c>
      <c r="S3058" s="15" t="s">
        <v>14898</v>
      </c>
      <c r="T3058" s="52">
        <v>0</v>
      </c>
      <c r="U3058" s="22" t="s">
        <v>392</v>
      </c>
      <c r="V3058" s="18" t="str">
        <f>+Sitio_Publico[[#This Row],[idcoleccion]]&amp;"-"&amp;Sitio_Publico[[#This Row],[id]]</f>
        <v>000-3057</v>
      </c>
      <c r="W3058" s="18">
        <f>+VLOOKUP(Sitio_Publico[[#This Row],[territorio]],Estructura!$AE$4:$AH$1067,4,0)</f>
        <v>20000003</v>
      </c>
      <c r="X3058" s="18" t="str">
        <f>+VLOOKUP(Sitio_Publico[[#This Row],[tema]],Estructura!$G$4:$J$532,4,0)</f>
        <v>T-45</v>
      </c>
      <c r="Y3058" s="18" t="str">
        <f>+VLOOKUP(Sitio_Publico[[#This Row],[contenido]],Estructura!$L$4:$O$473,4,0)</f>
        <v>C-20</v>
      </c>
      <c r="Z3058" s="18" t="str">
        <f>+VLOOKUP(Sitio_Publico[[#This Row],[Filtro Integrado]],Estructura!$U$4:$W$529,3,0)</f>
        <v>FI-3</v>
      </c>
      <c r="AA3058" s="18" t="str">
        <f>+VLOOKUP(Sitio_Publico[[#This Row],[Muestra]],Estructura!$Y$4:$AB$483,4,0)</f>
        <v>M-000198</v>
      </c>
    </row>
    <row r="3059" spans="1:27" ht="61.2" x14ac:dyDescent="0.3">
      <c r="A3059" s="16">
        <f t="shared" si="47"/>
        <v>3058</v>
      </c>
      <c r="B3059" s="47" t="s">
        <v>15118</v>
      </c>
      <c r="C3059" s="13" t="s">
        <v>14608</v>
      </c>
      <c r="D3059" s="13" t="s">
        <v>14608</v>
      </c>
      <c r="E3059" s="44">
        <v>9</v>
      </c>
      <c r="F3059" s="13" t="s">
        <v>14609</v>
      </c>
      <c r="G3059" s="23" t="s">
        <v>14610</v>
      </c>
      <c r="H3059" s="42" t="s">
        <v>457</v>
      </c>
      <c r="I3059" s="28" t="s">
        <v>372</v>
      </c>
      <c r="J3059" s="12" t="s">
        <v>14611</v>
      </c>
      <c r="K3059" s="28" t="s">
        <v>14852</v>
      </c>
      <c r="L3059" s="12" t="s">
        <v>14613</v>
      </c>
      <c r="M3059" s="12" t="s">
        <v>14614</v>
      </c>
      <c r="N3059" s="12" t="s">
        <v>14615</v>
      </c>
      <c r="O3059" s="26" t="s">
        <v>14899</v>
      </c>
      <c r="P3059" s="26" t="s">
        <v>14900</v>
      </c>
      <c r="Q3059" s="25" t="s">
        <v>456</v>
      </c>
      <c r="R3059" s="26" t="s">
        <v>14901</v>
      </c>
      <c r="S3059" s="15" t="s">
        <v>14902</v>
      </c>
      <c r="T3059" s="52">
        <v>0</v>
      </c>
      <c r="U3059" s="22" t="s">
        <v>392</v>
      </c>
      <c r="V3059" s="18" t="str">
        <f>+Sitio_Publico[[#This Row],[idcoleccion]]&amp;"-"&amp;Sitio_Publico[[#This Row],[id]]</f>
        <v>000-3058</v>
      </c>
      <c r="W3059" s="18">
        <f>+VLOOKUP(Sitio_Publico[[#This Row],[territorio]],Estructura!$AE$4:$AH$1067,4,0)</f>
        <v>20000009</v>
      </c>
      <c r="X3059" s="18" t="str">
        <f>+VLOOKUP(Sitio_Publico[[#This Row],[tema]],Estructura!$G$4:$J$532,4,0)</f>
        <v>T-31</v>
      </c>
      <c r="Y3059" s="18" t="str">
        <f>+VLOOKUP(Sitio_Publico[[#This Row],[contenido]],Estructura!$L$4:$O$473,4,0)</f>
        <v>C-20</v>
      </c>
      <c r="Z3059" s="18" t="str">
        <f>+VLOOKUP(Sitio_Publico[[#This Row],[Filtro Integrado]],Estructura!$U$4:$W$529,3,0)</f>
        <v>FI-3</v>
      </c>
      <c r="AA3059" s="18" t="str">
        <f>+VLOOKUP(Sitio_Publico[[#This Row],[Muestra]],Estructura!$Y$4:$AB$483,4,0)</f>
        <v>M-000196</v>
      </c>
    </row>
    <row r="3060" spans="1:27" ht="51" x14ac:dyDescent="0.3">
      <c r="A3060" s="16">
        <f t="shared" si="47"/>
        <v>3059</v>
      </c>
      <c r="B3060" s="47" t="s">
        <v>15118</v>
      </c>
      <c r="C3060" s="13" t="s">
        <v>14608</v>
      </c>
      <c r="D3060" s="13" t="s">
        <v>14608</v>
      </c>
      <c r="E3060" s="44">
        <v>10</v>
      </c>
      <c r="F3060" s="13" t="s">
        <v>14828</v>
      </c>
      <c r="G3060" s="23" t="s">
        <v>14610</v>
      </c>
      <c r="H3060" s="42" t="s">
        <v>457</v>
      </c>
      <c r="I3060" s="28" t="s">
        <v>373</v>
      </c>
      <c r="J3060" s="12" t="s">
        <v>14611</v>
      </c>
      <c r="K3060" s="28" t="s">
        <v>14829</v>
      </c>
      <c r="L3060" s="12" t="s">
        <v>14613</v>
      </c>
      <c r="M3060" s="12" t="s">
        <v>14614</v>
      </c>
      <c r="N3060" s="12" t="s">
        <v>14615</v>
      </c>
      <c r="O3060" s="26" t="s">
        <v>14903</v>
      </c>
      <c r="P3060" s="26" t="s">
        <v>14904</v>
      </c>
      <c r="Q3060" s="25" t="s">
        <v>456</v>
      </c>
      <c r="R3060" s="26" t="s">
        <v>14905</v>
      </c>
      <c r="S3060" s="15" t="s">
        <v>14906</v>
      </c>
      <c r="T3060" s="52">
        <v>0</v>
      </c>
      <c r="U3060" s="22" t="s">
        <v>392</v>
      </c>
      <c r="V3060" s="18" t="str">
        <f>+Sitio_Publico[[#This Row],[idcoleccion]]&amp;"-"&amp;Sitio_Publico[[#This Row],[id]]</f>
        <v>000-3059</v>
      </c>
      <c r="W3060" s="18">
        <f>+VLOOKUP(Sitio_Publico[[#This Row],[territorio]],Estructura!$AE$4:$AH$1067,4,0)</f>
        <v>20000010</v>
      </c>
      <c r="X3060" s="18" t="str">
        <f>+VLOOKUP(Sitio_Publico[[#This Row],[tema]],Estructura!$G$4:$J$532,4,0)</f>
        <v>T-44</v>
      </c>
      <c r="Y3060" s="18" t="str">
        <f>+VLOOKUP(Sitio_Publico[[#This Row],[contenido]],Estructura!$L$4:$O$473,4,0)</f>
        <v>C-20</v>
      </c>
      <c r="Z3060" s="18" t="str">
        <f>+VLOOKUP(Sitio_Publico[[#This Row],[Filtro Integrado]],Estructura!$U$4:$W$529,3,0)</f>
        <v>FI-3</v>
      </c>
      <c r="AA3060" s="18" t="str">
        <f>+VLOOKUP(Sitio_Publico[[#This Row],[Muestra]],Estructura!$Y$4:$AB$483,4,0)</f>
        <v>M-000194</v>
      </c>
    </row>
    <row r="3061" spans="1:27" ht="51" x14ac:dyDescent="0.3">
      <c r="A3061" s="16">
        <f t="shared" si="47"/>
        <v>3060</v>
      </c>
      <c r="B3061" s="47" t="s">
        <v>15118</v>
      </c>
      <c r="C3061" s="13" t="s">
        <v>14608</v>
      </c>
      <c r="D3061" s="13" t="s">
        <v>14608</v>
      </c>
      <c r="E3061" s="44">
        <v>6</v>
      </c>
      <c r="F3061" s="13" t="s">
        <v>14828</v>
      </c>
      <c r="G3061" s="23" t="s">
        <v>14610</v>
      </c>
      <c r="H3061" s="42" t="s">
        <v>457</v>
      </c>
      <c r="I3061" s="28" t="s">
        <v>369</v>
      </c>
      <c r="J3061" s="12" t="s">
        <v>14611</v>
      </c>
      <c r="K3061" s="28" t="s">
        <v>14907</v>
      </c>
      <c r="L3061" s="12" t="s">
        <v>14613</v>
      </c>
      <c r="M3061" s="12" t="s">
        <v>14614</v>
      </c>
      <c r="N3061" s="12" t="s">
        <v>14615</v>
      </c>
      <c r="O3061" s="26" t="s">
        <v>14908</v>
      </c>
      <c r="P3061" s="26" t="s">
        <v>14909</v>
      </c>
      <c r="Q3061" s="25" t="s">
        <v>456</v>
      </c>
      <c r="R3061" s="26" t="s">
        <v>14910</v>
      </c>
      <c r="S3061" s="15" t="s">
        <v>14911</v>
      </c>
      <c r="T3061" s="52">
        <v>0</v>
      </c>
      <c r="U3061" s="22" t="s">
        <v>392</v>
      </c>
      <c r="V3061" s="18" t="str">
        <f>+Sitio_Publico[[#This Row],[idcoleccion]]&amp;"-"&amp;Sitio_Publico[[#This Row],[id]]</f>
        <v>000-3060</v>
      </c>
      <c r="W3061" s="18">
        <f>+VLOOKUP(Sitio_Publico[[#This Row],[territorio]],Estructura!$AE$4:$AH$1067,4,0)</f>
        <v>20000006</v>
      </c>
      <c r="X3061" s="18" t="str">
        <f>+VLOOKUP(Sitio_Publico[[#This Row],[tema]],Estructura!$G$4:$J$532,4,0)</f>
        <v>T-44</v>
      </c>
      <c r="Y3061" s="18" t="str">
        <f>+VLOOKUP(Sitio_Publico[[#This Row],[contenido]],Estructura!$L$4:$O$473,4,0)</f>
        <v>C-20</v>
      </c>
      <c r="Z3061" s="18" t="str">
        <f>+VLOOKUP(Sitio_Publico[[#This Row],[Filtro Integrado]],Estructura!$U$4:$W$529,3,0)</f>
        <v>FI-3</v>
      </c>
      <c r="AA3061" s="18" t="str">
        <f>+VLOOKUP(Sitio_Publico[[#This Row],[Muestra]],Estructura!$Y$4:$AB$483,4,0)</f>
        <v>M-000201</v>
      </c>
    </row>
    <row r="3062" spans="1:27" ht="40.799999999999997" x14ac:dyDescent="0.3">
      <c r="A3062" s="16">
        <f t="shared" si="47"/>
        <v>3061</v>
      </c>
      <c r="B3062" s="47" t="s">
        <v>15118</v>
      </c>
      <c r="C3062" s="13" t="s">
        <v>14608</v>
      </c>
      <c r="D3062" s="13" t="s">
        <v>14608</v>
      </c>
      <c r="E3062" s="44">
        <v>8</v>
      </c>
      <c r="F3062" s="13" t="s">
        <v>14874</v>
      </c>
      <c r="G3062" s="23" t="s">
        <v>14610</v>
      </c>
      <c r="H3062" s="42" t="s">
        <v>457</v>
      </c>
      <c r="I3062" s="28" t="s">
        <v>371</v>
      </c>
      <c r="J3062" s="12" t="s">
        <v>14611</v>
      </c>
      <c r="K3062" s="28" t="s">
        <v>14875</v>
      </c>
      <c r="L3062" s="12" t="s">
        <v>14613</v>
      </c>
      <c r="M3062" s="12" t="s">
        <v>14876</v>
      </c>
      <c r="N3062" s="12" t="s">
        <v>14615</v>
      </c>
      <c r="O3062" s="26" t="s">
        <v>14912</v>
      </c>
      <c r="P3062" s="26" t="s">
        <v>14913</v>
      </c>
      <c r="Q3062" s="25" t="s">
        <v>456</v>
      </c>
      <c r="R3062" s="26" t="s">
        <v>14914</v>
      </c>
      <c r="S3062" s="15" t="s">
        <v>14915</v>
      </c>
      <c r="T3062" s="52">
        <v>0</v>
      </c>
      <c r="U3062" s="22" t="s">
        <v>392</v>
      </c>
      <c r="V3062" s="18" t="str">
        <f>+Sitio_Publico[[#This Row],[idcoleccion]]&amp;"-"&amp;Sitio_Publico[[#This Row],[id]]</f>
        <v>000-3061</v>
      </c>
      <c r="W3062" s="18">
        <f>+VLOOKUP(Sitio_Publico[[#This Row],[territorio]],Estructura!$AE$4:$AH$1067,4,0)</f>
        <v>20000008</v>
      </c>
      <c r="X3062" s="18" t="str">
        <f>+VLOOKUP(Sitio_Publico[[#This Row],[tema]],Estructura!$G$4:$J$532,4,0)</f>
        <v>T-45</v>
      </c>
      <c r="Y3062" s="18" t="str">
        <f>+VLOOKUP(Sitio_Publico[[#This Row],[contenido]],Estructura!$L$4:$O$473,4,0)</f>
        <v>C-20</v>
      </c>
      <c r="Z3062" s="18" t="str">
        <f>+VLOOKUP(Sitio_Publico[[#This Row],[Filtro Integrado]],Estructura!$U$4:$W$529,3,0)</f>
        <v>FI-3</v>
      </c>
      <c r="AA3062" s="18" t="str">
        <f>+VLOOKUP(Sitio_Publico[[#This Row],[Muestra]],Estructura!$Y$4:$AB$483,4,0)</f>
        <v>M-000198</v>
      </c>
    </row>
    <row r="3063" spans="1:27" ht="61.2" x14ac:dyDescent="0.3">
      <c r="A3063" s="16">
        <f t="shared" si="47"/>
        <v>3062</v>
      </c>
      <c r="B3063" s="47" t="s">
        <v>15118</v>
      </c>
      <c r="C3063" s="13" t="s">
        <v>14608</v>
      </c>
      <c r="D3063" s="13" t="s">
        <v>14608</v>
      </c>
      <c r="E3063" s="44">
        <v>1</v>
      </c>
      <c r="F3063" s="13" t="s">
        <v>14916</v>
      </c>
      <c r="G3063" s="23" t="s">
        <v>14818</v>
      </c>
      <c r="H3063" s="42" t="s">
        <v>457</v>
      </c>
      <c r="I3063" s="28" t="s">
        <v>364</v>
      </c>
      <c r="J3063" s="12" t="s">
        <v>393</v>
      </c>
      <c r="K3063" s="28" t="s">
        <v>14917</v>
      </c>
      <c r="L3063" s="12" t="s">
        <v>14613</v>
      </c>
      <c r="M3063" s="12" t="s">
        <v>14918</v>
      </c>
      <c r="N3063" s="12" t="s">
        <v>14615</v>
      </c>
      <c r="O3063" s="26" t="s">
        <v>14919</v>
      </c>
      <c r="P3063" s="26" t="s">
        <v>14920</v>
      </c>
      <c r="Q3063" s="25" t="s">
        <v>456</v>
      </c>
      <c r="R3063" s="26" t="s">
        <v>14921</v>
      </c>
      <c r="S3063" s="15" t="s">
        <v>14922</v>
      </c>
      <c r="T3063" s="52">
        <v>0</v>
      </c>
      <c r="U3063" s="22" t="s">
        <v>392</v>
      </c>
      <c r="V3063" s="18" t="str">
        <f>+Sitio_Publico[[#This Row],[idcoleccion]]&amp;"-"&amp;Sitio_Publico[[#This Row],[id]]</f>
        <v>000-3062</v>
      </c>
      <c r="W3063" s="18">
        <f>+VLOOKUP(Sitio_Publico[[#This Row],[territorio]],Estructura!$AE$4:$AH$1067,4,0)</f>
        <v>20000001</v>
      </c>
      <c r="X3063" s="18" t="str">
        <f>+VLOOKUP(Sitio_Publico[[#This Row],[tema]],Estructura!$G$4:$J$532,4,0)</f>
        <v>T-46</v>
      </c>
      <c r="Y3063" s="18" t="str">
        <f>+VLOOKUP(Sitio_Publico[[#This Row],[contenido]],Estructura!$L$4:$O$473,4,0)</f>
        <v>C-27</v>
      </c>
      <c r="Z3063" s="18" t="str">
        <f>+VLOOKUP(Sitio_Publico[[#This Row],[Filtro Integrado]],Estructura!$U$4:$W$529,3,0)</f>
        <v>FI-0</v>
      </c>
      <c r="AA3063" s="18" t="str">
        <f>+VLOOKUP(Sitio_Publico[[#This Row],[Muestra]],Estructura!$Y$4:$AB$483,4,0)</f>
        <v>M-000202</v>
      </c>
    </row>
    <row r="3064" spans="1:27" ht="51" x14ac:dyDescent="0.3">
      <c r="A3064" s="16">
        <f t="shared" si="47"/>
        <v>3063</v>
      </c>
      <c r="B3064" s="47" t="s">
        <v>15118</v>
      </c>
      <c r="C3064" s="13" t="s">
        <v>14608</v>
      </c>
      <c r="D3064" s="13" t="s">
        <v>14608</v>
      </c>
      <c r="E3064" s="44">
        <v>7</v>
      </c>
      <c r="F3064" s="13" t="s">
        <v>14697</v>
      </c>
      <c r="G3064" s="23" t="s">
        <v>14610</v>
      </c>
      <c r="H3064" s="42" t="s">
        <v>457</v>
      </c>
      <c r="I3064" s="28" t="s">
        <v>370</v>
      </c>
      <c r="J3064" s="12" t="s">
        <v>14611</v>
      </c>
      <c r="K3064" s="28" t="s">
        <v>14812</v>
      </c>
      <c r="L3064" s="12" t="s">
        <v>14613</v>
      </c>
      <c r="M3064" s="12" t="s">
        <v>14614</v>
      </c>
      <c r="N3064" s="12" t="s">
        <v>14615</v>
      </c>
      <c r="O3064" s="26" t="s">
        <v>14923</v>
      </c>
      <c r="P3064" s="26" t="s">
        <v>14924</v>
      </c>
      <c r="Q3064" s="25" t="s">
        <v>456</v>
      </c>
      <c r="R3064" s="26" t="s">
        <v>14925</v>
      </c>
      <c r="S3064" s="15" t="s">
        <v>14926</v>
      </c>
      <c r="T3064" s="52">
        <v>0</v>
      </c>
      <c r="U3064" s="22" t="s">
        <v>392</v>
      </c>
      <c r="V3064" s="18" t="str">
        <f>+Sitio_Publico[[#This Row],[idcoleccion]]&amp;"-"&amp;Sitio_Publico[[#This Row],[id]]</f>
        <v>000-3063</v>
      </c>
      <c r="W3064" s="18">
        <f>+VLOOKUP(Sitio_Publico[[#This Row],[territorio]],Estructura!$AE$4:$AH$1067,4,0)</f>
        <v>20000007</v>
      </c>
      <c r="X3064" s="18" t="str">
        <f>+VLOOKUP(Sitio_Publico[[#This Row],[tema]],Estructura!$G$4:$J$532,4,0)</f>
        <v>T-40</v>
      </c>
      <c r="Y3064" s="18" t="str">
        <f>+VLOOKUP(Sitio_Publico[[#This Row],[contenido]],Estructura!$L$4:$O$473,4,0)</f>
        <v>C-20</v>
      </c>
      <c r="Z3064" s="18" t="str">
        <f>+VLOOKUP(Sitio_Publico[[#This Row],[Filtro Integrado]],Estructura!$U$4:$W$529,3,0)</f>
        <v>FI-3</v>
      </c>
      <c r="AA3064" s="18" t="str">
        <f>+VLOOKUP(Sitio_Publico[[#This Row],[Muestra]],Estructura!$Y$4:$AB$483,4,0)</f>
        <v>M-000192</v>
      </c>
    </row>
    <row r="3065" spans="1:27" ht="61.2" x14ac:dyDescent="0.3">
      <c r="A3065" s="16">
        <f t="shared" si="47"/>
        <v>3064</v>
      </c>
      <c r="B3065" s="47" t="s">
        <v>15118</v>
      </c>
      <c r="C3065" s="13" t="s">
        <v>14608</v>
      </c>
      <c r="D3065" s="13" t="s">
        <v>14608</v>
      </c>
      <c r="E3065" s="44">
        <v>12</v>
      </c>
      <c r="F3065" s="13" t="s">
        <v>14609</v>
      </c>
      <c r="G3065" s="23" t="s">
        <v>14610</v>
      </c>
      <c r="H3065" s="42" t="s">
        <v>457</v>
      </c>
      <c r="I3065" s="28" t="s">
        <v>375</v>
      </c>
      <c r="J3065" s="12" t="s">
        <v>14611</v>
      </c>
      <c r="K3065" s="28" t="s">
        <v>14927</v>
      </c>
      <c r="L3065" s="12" t="s">
        <v>14613</v>
      </c>
      <c r="M3065" s="12" t="s">
        <v>14614</v>
      </c>
      <c r="N3065" s="12" t="s">
        <v>14615</v>
      </c>
      <c r="O3065" s="26" t="s">
        <v>14928</v>
      </c>
      <c r="P3065" s="26" t="s">
        <v>14929</v>
      </c>
      <c r="Q3065" s="25" t="s">
        <v>456</v>
      </c>
      <c r="R3065" s="26" t="s">
        <v>14930</v>
      </c>
      <c r="S3065" s="15" t="s">
        <v>14931</v>
      </c>
      <c r="T3065" s="52">
        <v>0</v>
      </c>
      <c r="U3065" s="22" t="s">
        <v>392</v>
      </c>
      <c r="V3065" s="18" t="str">
        <f>+Sitio_Publico[[#This Row],[idcoleccion]]&amp;"-"&amp;Sitio_Publico[[#This Row],[id]]</f>
        <v>000-3064</v>
      </c>
      <c r="W3065" s="18">
        <f>+VLOOKUP(Sitio_Publico[[#This Row],[territorio]],Estructura!$AE$4:$AH$1067,4,0)</f>
        <v>20000012</v>
      </c>
      <c r="X3065" s="18" t="str">
        <f>+VLOOKUP(Sitio_Publico[[#This Row],[tema]],Estructura!$G$4:$J$532,4,0)</f>
        <v>T-31</v>
      </c>
      <c r="Y3065" s="18" t="str">
        <f>+VLOOKUP(Sitio_Publico[[#This Row],[contenido]],Estructura!$L$4:$O$473,4,0)</f>
        <v>C-20</v>
      </c>
      <c r="Z3065" s="18" t="str">
        <f>+VLOOKUP(Sitio_Publico[[#This Row],[Filtro Integrado]],Estructura!$U$4:$W$529,3,0)</f>
        <v>FI-3</v>
      </c>
      <c r="AA3065" s="18" t="str">
        <f>+VLOOKUP(Sitio_Publico[[#This Row],[Muestra]],Estructura!$Y$4:$AB$483,4,0)</f>
        <v>M-000203</v>
      </c>
    </row>
    <row r="3066" spans="1:27" ht="51" x14ac:dyDescent="0.3">
      <c r="A3066" s="16">
        <f t="shared" si="47"/>
        <v>3065</v>
      </c>
      <c r="B3066" s="47" t="s">
        <v>15118</v>
      </c>
      <c r="C3066" s="13" t="s">
        <v>14608</v>
      </c>
      <c r="D3066" s="13" t="s">
        <v>14608</v>
      </c>
      <c r="E3066" s="44">
        <v>6</v>
      </c>
      <c r="F3066" s="13" t="s">
        <v>14665</v>
      </c>
      <c r="G3066" s="23" t="s">
        <v>14666</v>
      </c>
      <c r="H3066" s="42" t="s">
        <v>457</v>
      </c>
      <c r="I3066" s="28" t="s">
        <v>369</v>
      </c>
      <c r="J3066" s="12" t="s">
        <v>14611</v>
      </c>
      <c r="K3066" s="28" t="s">
        <v>14785</v>
      </c>
      <c r="L3066" s="12" t="s">
        <v>14613</v>
      </c>
      <c r="M3066" s="12" t="s">
        <v>14786</v>
      </c>
      <c r="N3066" s="12" t="s">
        <v>14615</v>
      </c>
      <c r="O3066" s="26" t="s">
        <v>14932</v>
      </c>
      <c r="P3066" s="26" t="s">
        <v>14933</v>
      </c>
      <c r="Q3066" s="25" t="s">
        <v>456</v>
      </c>
      <c r="R3066" s="26" t="s">
        <v>14934</v>
      </c>
      <c r="S3066" s="15" t="s">
        <v>14935</v>
      </c>
      <c r="T3066" s="52">
        <v>0</v>
      </c>
      <c r="U3066" s="22" t="s">
        <v>392</v>
      </c>
      <c r="V3066" s="18" t="str">
        <f>+Sitio_Publico[[#This Row],[idcoleccion]]&amp;"-"&amp;Sitio_Publico[[#This Row],[id]]</f>
        <v>000-3065</v>
      </c>
      <c r="W3066" s="18">
        <f>+VLOOKUP(Sitio_Publico[[#This Row],[territorio]],Estructura!$AE$4:$AH$1067,4,0)</f>
        <v>20000006</v>
      </c>
      <c r="X3066" s="18" t="str">
        <f>+VLOOKUP(Sitio_Publico[[#This Row],[tema]],Estructura!$G$4:$J$532,4,0)</f>
        <v>T-37</v>
      </c>
      <c r="Y3066" s="18" t="str">
        <f>+VLOOKUP(Sitio_Publico[[#This Row],[contenido]],Estructura!$L$4:$O$473,4,0)</f>
        <v>C-25</v>
      </c>
      <c r="Z3066" s="18" t="str">
        <f>+VLOOKUP(Sitio_Publico[[#This Row],[Filtro Integrado]],Estructura!$U$4:$W$529,3,0)</f>
        <v>FI-3</v>
      </c>
      <c r="AA3066" s="18" t="str">
        <f>+VLOOKUP(Sitio_Publico[[#This Row],[Muestra]],Estructura!$Y$4:$AB$483,4,0)</f>
        <v>M-000187</v>
      </c>
    </row>
    <row r="3067" spans="1:27" ht="51" x14ac:dyDescent="0.3">
      <c r="A3067" s="16">
        <f t="shared" si="47"/>
        <v>3066</v>
      </c>
      <c r="B3067" s="47" t="s">
        <v>15118</v>
      </c>
      <c r="C3067" s="13" t="s">
        <v>14608</v>
      </c>
      <c r="D3067" s="13" t="s">
        <v>14608</v>
      </c>
      <c r="E3067" s="44">
        <v>16</v>
      </c>
      <c r="F3067" s="13" t="s">
        <v>14767</v>
      </c>
      <c r="G3067" s="23" t="s">
        <v>14638</v>
      </c>
      <c r="H3067" s="42" t="s">
        <v>457</v>
      </c>
      <c r="I3067" s="28" t="s">
        <v>379</v>
      </c>
      <c r="J3067" s="12" t="s">
        <v>14611</v>
      </c>
      <c r="K3067" s="28" t="s">
        <v>14801</v>
      </c>
      <c r="L3067" s="12" t="s">
        <v>14613</v>
      </c>
      <c r="M3067" s="12" t="s">
        <v>14640</v>
      </c>
      <c r="N3067" s="12" t="s">
        <v>14641</v>
      </c>
      <c r="O3067" s="26" t="s">
        <v>14936</v>
      </c>
      <c r="P3067" s="26" t="s">
        <v>14937</v>
      </c>
      <c r="Q3067" s="25" t="s">
        <v>456</v>
      </c>
      <c r="R3067" s="26" t="s">
        <v>14938</v>
      </c>
      <c r="S3067" s="15" t="s">
        <v>14939</v>
      </c>
      <c r="T3067" s="52">
        <v>0</v>
      </c>
      <c r="U3067" s="22" t="s">
        <v>392</v>
      </c>
      <c r="V3067" s="18" t="str">
        <f>+Sitio_Publico[[#This Row],[idcoleccion]]&amp;"-"&amp;Sitio_Publico[[#This Row],[id]]</f>
        <v>000-3066</v>
      </c>
      <c r="W3067" s="18">
        <f>+VLOOKUP(Sitio_Publico[[#This Row],[territorio]],Estructura!$AE$4:$AH$1067,4,0)</f>
        <v>20000016</v>
      </c>
      <c r="X3067" s="18" t="str">
        <f>+VLOOKUP(Sitio_Publico[[#This Row],[tema]],Estructura!$G$4:$J$532,4,0)</f>
        <v>T-42</v>
      </c>
      <c r="Y3067" s="18" t="str">
        <f>+VLOOKUP(Sitio_Publico[[#This Row],[contenido]],Estructura!$L$4:$O$473,4,0)</f>
        <v>C-23</v>
      </c>
      <c r="Z3067" s="18" t="str">
        <f>+VLOOKUP(Sitio_Publico[[#This Row],[Filtro Integrado]],Estructura!$U$4:$W$529,3,0)</f>
        <v>FI-3</v>
      </c>
      <c r="AA3067" s="18" t="str">
        <f>+VLOOKUP(Sitio_Publico[[#This Row],[Muestra]],Estructura!$Y$4:$AB$483,4,0)</f>
        <v>M-000190</v>
      </c>
    </row>
    <row r="3068" spans="1:27" ht="51" x14ac:dyDescent="0.3">
      <c r="A3068" s="16">
        <f t="shared" si="47"/>
        <v>3067</v>
      </c>
      <c r="B3068" s="47" t="s">
        <v>15118</v>
      </c>
      <c r="C3068" s="13" t="s">
        <v>14608</v>
      </c>
      <c r="D3068" s="13" t="s">
        <v>14608</v>
      </c>
      <c r="E3068" s="44">
        <v>13</v>
      </c>
      <c r="F3068" s="13" t="s">
        <v>14665</v>
      </c>
      <c r="G3068" s="23" t="s">
        <v>14666</v>
      </c>
      <c r="H3068" s="42" t="s">
        <v>457</v>
      </c>
      <c r="I3068" s="28" t="s">
        <v>376</v>
      </c>
      <c r="J3068" s="12" t="s">
        <v>14611</v>
      </c>
      <c r="K3068" s="28" t="s">
        <v>14785</v>
      </c>
      <c r="L3068" s="12" t="s">
        <v>14613</v>
      </c>
      <c r="M3068" s="12" t="s">
        <v>14786</v>
      </c>
      <c r="N3068" s="12" t="s">
        <v>14615</v>
      </c>
      <c r="O3068" s="26" t="s">
        <v>14940</v>
      </c>
      <c r="P3068" s="26" t="s">
        <v>14941</v>
      </c>
      <c r="Q3068" s="25" t="s">
        <v>456</v>
      </c>
      <c r="R3068" s="26" t="s">
        <v>14942</v>
      </c>
      <c r="S3068" s="15" t="s">
        <v>14943</v>
      </c>
      <c r="T3068" s="52">
        <v>0</v>
      </c>
      <c r="U3068" s="22" t="s">
        <v>392</v>
      </c>
      <c r="V3068" s="18" t="str">
        <f>+Sitio_Publico[[#This Row],[idcoleccion]]&amp;"-"&amp;Sitio_Publico[[#This Row],[id]]</f>
        <v>000-3067</v>
      </c>
      <c r="W3068" s="18">
        <f>+VLOOKUP(Sitio_Publico[[#This Row],[territorio]],Estructura!$AE$4:$AH$1067,4,0)</f>
        <v>20000013</v>
      </c>
      <c r="X3068" s="18" t="str">
        <f>+VLOOKUP(Sitio_Publico[[#This Row],[tema]],Estructura!$G$4:$J$532,4,0)</f>
        <v>T-37</v>
      </c>
      <c r="Y3068" s="18" t="str">
        <f>+VLOOKUP(Sitio_Publico[[#This Row],[contenido]],Estructura!$L$4:$O$473,4,0)</f>
        <v>C-25</v>
      </c>
      <c r="Z3068" s="18" t="str">
        <f>+VLOOKUP(Sitio_Publico[[#This Row],[Filtro Integrado]],Estructura!$U$4:$W$529,3,0)</f>
        <v>FI-3</v>
      </c>
      <c r="AA3068" s="18" t="str">
        <f>+VLOOKUP(Sitio_Publico[[#This Row],[Muestra]],Estructura!$Y$4:$AB$483,4,0)</f>
        <v>M-000187</v>
      </c>
    </row>
    <row r="3069" spans="1:27" ht="51" x14ac:dyDescent="0.3">
      <c r="A3069" s="16">
        <f t="shared" si="47"/>
        <v>3068</v>
      </c>
      <c r="B3069" s="47" t="s">
        <v>15118</v>
      </c>
      <c r="C3069" s="13" t="s">
        <v>14608</v>
      </c>
      <c r="D3069" s="13" t="s">
        <v>14608</v>
      </c>
      <c r="E3069" s="44">
        <v>11</v>
      </c>
      <c r="F3069" s="13" t="s">
        <v>14697</v>
      </c>
      <c r="G3069" s="23" t="s">
        <v>14610</v>
      </c>
      <c r="H3069" s="42" t="s">
        <v>457</v>
      </c>
      <c r="I3069" s="28" t="s">
        <v>374</v>
      </c>
      <c r="J3069" s="12" t="s">
        <v>14611</v>
      </c>
      <c r="K3069" s="28" t="s">
        <v>14698</v>
      </c>
      <c r="L3069" s="12" t="s">
        <v>14613</v>
      </c>
      <c r="M3069" s="12" t="s">
        <v>14614</v>
      </c>
      <c r="N3069" s="12" t="s">
        <v>14615</v>
      </c>
      <c r="O3069" s="26" t="s">
        <v>14944</v>
      </c>
      <c r="P3069" s="26" t="s">
        <v>14945</v>
      </c>
      <c r="Q3069" s="25" t="s">
        <v>456</v>
      </c>
      <c r="R3069" s="26" t="s">
        <v>14946</v>
      </c>
      <c r="S3069" s="15" t="s">
        <v>14947</v>
      </c>
      <c r="T3069" s="52">
        <v>0</v>
      </c>
      <c r="U3069" s="22" t="s">
        <v>392</v>
      </c>
      <c r="V3069" s="18" t="str">
        <f>+Sitio_Publico[[#This Row],[idcoleccion]]&amp;"-"&amp;Sitio_Publico[[#This Row],[id]]</f>
        <v>000-3068</v>
      </c>
      <c r="W3069" s="18">
        <f>+VLOOKUP(Sitio_Publico[[#This Row],[territorio]],Estructura!$AE$4:$AH$1067,4,0)</f>
        <v>20000011</v>
      </c>
      <c r="X3069" s="18" t="str">
        <f>+VLOOKUP(Sitio_Publico[[#This Row],[tema]],Estructura!$G$4:$J$532,4,0)</f>
        <v>T-40</v>
      </c>
      <c r="Y3069" s="18" t="str">
        <f>+VLOOKUP(Sitio_Publico[[#This Row],[contenido]],Estructura!$L$4:$O$473,4,0)</f>
        <v>C-20</v>
      </c>
      <c r="Z3069" s="18" t="str">
        <f>+VLOOKUP(Sitio_Publico[[#This Row],[Filtro Integrado]],Estructura!$U$4:$W$529,3,0)</f>
        <v>FI-3</v>
      </c>
      <c r="AA3069" s="18" t="str">
        <f>+VLOOKUP(Sitio_Publico[[#This Row],[Muestra]],Estructura!$Y$4:$AB$483,4,0)</f>
        <v>M-000177</v>
      </c>
    </row>
    <row r="3070" spans="1:27" ht="51" x14ac:dyDescent="0.3">
      <c r="A3070" s="16">
        <f t="shared" si="47"/>
        <v>3069</v>
      </c>
      <c r="B3070" s="47" t="s">
        <v>15118</v>
      </c>
      <c r="C3070" s="13" t="s">
        <v>14608</v>
      </c>
      <c r="D3070" s="13" t="s">
        <v>14608</v>
      </c>
      <c r="E3070" s="44">
        <v>9</v>
      </c>
      <c r="F3070" s="13" t="s">
        <v>14948</v>
      </c>
      <c r="G3070" s="23" t="s">
        <v>14949</v>
      </c>
      <c r="H3070" s="42" t="s">
        <v>457</v>
      </c>
      <c r="I3070" s="28" t="s">
        <v>372</v>
      </c>
      <c r="J3070" s="12" t="s">
        <v>14611</v>
      </c>
      <c r="K3070" s="28" t="s">
        <v>14950</v>
      </c>
      <c r="L3070" s="12" t="s">
        <v>14613</v>
      </c>
      <c r="M3070" s="12" t="s">
        <v>14951</v>
      </c>
      <c r="N3070" s="12" t="s">
        <v>14615</v>
      </c>
      <c r="O3070" s="26" t="s">
        <v>14952</v>
      </c>
      <c r="P3070" s="26" t="s">
        <v>14953</v>
      </c>
      <c r="Q3070" s="25" t="s">
        <v>456</v>
      </c>
      <c r="R3070" s="26" t="s">
        <v>14954</v>
      </c>
      <c r="S3070" s="15" t="s">
        <v>14955</v>
      </c>
      <c r="T3070" s="52">
        <v>0</v>
      </c>
      <c r="U3070" s="22" t="s">
        <v>392</v>
      </c>
      <c r="V3070" s="18" t="str">
        <f>+Sitio_Publico[[#This Row],[idcoleccion]]&amp;"-"&amp;Sitio_Publico[[#This Row],[id]]</f>
        <v>000-3069</v>
      </c>
      <c r="W3070" s="18">
        <f>+VLOOKUP(Sitio_Publico[[#This Row],[territorio]],Estructura!$AE$4:$AH$1067,4,0)</f>
        <v>20000009</v>
      </c>
      <c r="X3070" s="18" t="str">
        <f>+VLOOKUP(Sitio_Publico[[#This Row],[tema]],Estructura!$G$4:$J$532,4,0)</f>
        <v>T-47</v>
      </c>
      <c r="Y3070" s="18" t="str">
        <f>+VLOOKUP(Sitio_Publico[[#This Row],[contenido]],Estructura!$L$4:$O$473,4,0)</f>
        <v>C-28</v>
      </c>
      <c r="Z3070" s="18" t="str">
        <f>+VLOOKUP(Sitio_Publico[[#This Row],[Filtro Integrado]],Estructura!$U$4:$W$529,3,0)</f>
        <v>FI-3</v>
      </c>
      <c r="AA3070" s="18" t="str">
        <f>+VLOOKUP(Sitio_Publico[[#This Row],[Muestra]],Estructura!$Y$4:$AB$483,4,0)</f>
        <v>M-000204</v>
      </c>
    </row>
    <row r="3071" spans="1:27" ht="51" x14ac:dyDescent="0.3">
      <c r="A3071" s="16">
        <f t="shared" si="47"/>
        <v>3070</v>
      </c>
      <c r="B3071" s="47" t="s">
        <v>15118</v>
      </c>
      <c r="C3071" s="13" t="s">
        <v>14608</v>
      </c>
      <c r="D3071" s="13" t="s">
        <v>14608</v>
      </c>
      <c r="E3071" s="44">
        <v>3</v>
      </c>
      <c r="F3071" s="13" t="s">
        <v>14767</v>
      </c>
      <c r="G3071" s="23" t="s">
        <v>14638</v>
      </c>
      <c r="H3071" s="42" t="s">
        <v>457</v>
      </c>
      <c r="I3071" s="28" t="s">
        <v>366</v>
      </c>
      <c r="J3071" s="12" t="s">
        <v>14611</v>
      </c>
      <c r="K3071" s="28" t="s">
        <v>14956</v>
      </c>
      <c r="L3071" s="12" t="s">
        <v>14613</v>
      </c>
      <c r="M3071" s="12" t="s">
        <v>14640</v>
      </c>
      <c r="N3071" s="12" t="s">
        <v>14641</v>
      </c>
      <c r="O3071" s="26" t="s">
        <v>14957</v>
      </c>
      <c r="P3071" s="26" t="s">
        <v>14958</v>
      </c>
      <c r="Q3071" s="25" t="s">
        <v>456</v>
      </c>
      <c r="R3071" s="26" t="s">
        <v>14959</v>
      </c>
      <c r="S3071" s="15" t="s">
        <v>14960</v>
      </c>
      <c r="T3071" s="52">
        <v>0</v>
      </c>
      <c r="U3071" s="22" t="s">
        <v>392</v>
      </c>
      <c r="V3071" s="18" t="str">
        <f>+Sitio_Publico[[#This Row],[idcoleccion]]&amp;"-"&amp;Sitio_Publico[[#This Row],[id]]</f>
        <v>000-3070</v>
      </c>
      <c r="W3071" s="18">
        <f>+VLOOKUP(Sitio_Publico[[#This Row],[territorio]],Estructura!$AE$4:$AH$1067,4,0)</f>
        <v>20000003</v>
      </c>
      <c r="X3071" s="18" t="str">
        <f>+VLOOKUP(Sitio_Publico[[#This Row],[tema]],Estructura!$G$4:$J$532,4,0)</f>
        <v>T-42</v>
      </c>
      <c r="Y3071" s="18" t="str">
        <f>+VLOOKUP(Sitio_Publico[[#This Row],[contenido]],Estructura!$L$4:$O$473,4,0)</f>
        <v>C-23</v>
      </c>
      <c r="Z3071" s="18" t="str">
        <f>+VLOOKUP(Sitio_Publico[[#This Row],[Filtro Integrado]],Estructura!$U$4:$W$529,3,0)</f>
        <v>FI-3</v>
      </c>
      <c r="AA3071" s="18" t="str">
        <f>+VLOOKUP(Sitio_Publico[[#This Row],[Muestra]],Estructura!$Y$4:$AB$483,4,0)</f>
        <v>M-000205</v>
      </c>
    </row>
    <row r="3072" spans="1:27" ht="40.799999999999997" x14ac:dyDescent="0.3">
      <c r="A3072" s="16">
        <f t="shared" si="47"/>
        <v>3071</v>
      </c>
      <c r="B3072" s="47" t="s">
        <v>15118</v>
      </c>
      <c r="C3072" s="13" t="s">
        <v>14608</v>
      </c>
      <c r="D3072" s="13" t="s">
        <v>14608</v>
      </c>
      <c r="E3072" s="44">
        <v>6</v>
      </c>
      <c r="F3072" s="13" t="s">
        <v>14629</v>
      </c>
      <c r="G3072" s="23" t="s">
        <v>14630</v>
      </c>
      <c r="H3072" s="42" t="s">
        <v>457</v>
      </c>
      <c r="I3072" s="28" t="s">
        <v>369</v>
      </c>
      <c r="J3072" s="12" t="s">
        <v>14611</v>
      </c>
      <c r="K3072" s="28" t="s">
        <v>14631</v>
      </c>
      <c r="L3072" s="12" t="s">
        <v>14613</v>
      </c>
      <c r="M3072" s="12" t="s">
        <v>14632</v>
      </c>
      <c r="N3072" s="12" t="s">
        <v>14615</v>
      </c>
      <c r="O3072" s="26" t="s">
        <v>14961</v>
      </c>
      <c r="P3072" s="26" t="s">
        <v>14962</v>
      </c>
      <c r="Q3072" s="25" t="s">
        <v>456</v>
      </c>
      <c r="R3072" s="26" t="s">
        <v>14963</v>
      </c>
      <c r="S3072" s="15" t="s">
        <v>14964</v>
      </c>
      <c r="T3072" s="52">
        <v>0</v>
      </c>
      <c r="U3072" s="22" t="s">
        <v>392</v>
      </c>
      <c r="V3072" s="18" t="str">
        <f>+Sitio_Publico[[#This Row],[idcoleccion]]&amp;"-"&amp;Sitio_Publico[[#This Row],[id]]</f>
        <v>000-3071</v>
      </c>
      <c r="W3072" s="18">
        <f>+VLOOKUP(Sitio_Publico[[#This Row],[territorio]],Estructura!$AE$4:$AH$1067,4,0)</f>
        <v>20000006</v>
      </c>
      <c r="X3072" s="18" t="str">
        <f>+VLOOKUP(Sitio_Publico[[#This Row],[tema]],Estructura!$G$4:$J$532,4,0)</f>
        <v>T-33</v>
      </c>
      <c r="Y3072" s="18" t="str">
        <f>+VLOOKUP(Sitio_Publico[[#This Row],[contenido]],Estructura!$L$4:$O$473,4,0)</f>
        <v>C-22</v>
      </c>
      <c r="Z3072" s="18" t="str">
        <f>+VLOOKUP(Sitio_Publico[[#This Row],[Filtro Integrado]],Estructura!$U$4:$W$529,3,0)</f>
        <v>FI-3</v>
      </c>
      <c r="AA3072" s="18" t="str">
        <f>+VLOOKUP(Sitio_Publico[[#This Row],[Muestra]],Estructura!$Y$4:$AB$483,4,0)</f>
        <v>M-000167</v>
      </c>
    </row>
    <row r="3073" spans="1:27" ht="51" x14ac:dyDescent="0.3">
      <c r="A3073" s="16">
        <f t="shared" si="47"/>
        <v>3072</v>
      </c>
      <c r="B3073" s="47" t="s">
        <v>15118</v>
      </c>
      <c r="C3073" s="13" t="s">
        <v>14608</v>
      </c>
      <c r="D3073" s="13" t="s">
        <v>14608</v>
      </c>
      <c r="E3073" s="44">
        <v>12</v>
      </c>
      <c r="F3073" s="13" t="s">
        <v>14665</v>
      </c>
      <c r="G3073" s="23" t="s">
        <v>14666</v>
      </c>
      <c r="H3073" s="42" t="s">
        <v>457</v>
      </c>
      <c r="I3073" s="28" t="s">
        <v>375</v>
      </c>
      <c r="J3073" s="12" t="s">
        <v>14611</v>
      </c>
      <c r="K3073" s="28" t="s">
        <v>14785</v>
      </c>
      <c r="L3073" s="12" t="s">
        <v>14613</v>
      </c>
      <c r="M3073" s="12" t="s">
        <v>14786</v>
      </c>
      <c r="N3073" s="12" t="s">
        <v>14615</v>
      </c>
      <c r="O3073" s="26" t="s">
        <v>14965</v>
      </c>
      <c r="P3073" s="26" t="s">
        <v>14966</v>
      </c>
      <c r="Q3073" s="25" t="s">
        <v>456</v>
      </c>
      <c r="R3073" s="26" t="s">
        <v>14967</v>
      </c>
      <c r="S3073" s="15" t="s">
        <v>14968</v>
      </c>
      <c r="T3073" s="52">
        <v>0</v>
      </c>
      <c r="U3073" s="22" t="s">
        <v>392</v>
      </c>
      <c r="V3073" s="18" t="str">
        <f>+Sitio_Publico[[#This Row],[idcoleccion]]&amp;"-"&amp;Sitio_Publico[[#This Row],[id]]</f>
        <v>000-3072</v>
      </c>
      <c r="W3073" s="18">
        <f>+VLOOKUP(Sitio_Publico[[#This Row],[territorio]],Estructura!$AE$4:$AH$1067,4,0)</f>
        <v>20000012</v>
      </c>
      <c r="X3073" s="18" t="str">
        <f>+VLOOKUP(Sitio_Publico[[#This Row],[tema]],Estructura!$G$4:$J$532,4,0)</f>
        <v>T-37</v>
      </c>
      <c r="Y3073" s="18" t="str">
        <f>+VLOOKUP(Sitio_Publico[[#This Row],[contenido]],Estructura!$L$4:$O$473,4,0)</f>
        <v>C-25</v>
      </c>
      <c r="Z3073" s="18" t="str">
        <f>+VLOOKUP(Sitio_Publico[[#This Row],[Filtro Integrado]],Estructura!$U$4:$W$529,3,0)</f>
        <v>FI-3</v>
      </c>
      <c r="AA3073" s="18" t="str">
        <f>+VLOOKUP(Sitio_Publico[[#This Row],[Muestra]],Estructura!$Y$4:$AB$483,4,0)</f>
        <v>M-000187</v>
      </c>
    </row>
    <row r="3074" spans="1:27" ht="51" x14ac:dyDescent="0.3">
      <c r="A3074" s="16">
        <f t="shared" si="47"/>
        <v>3073</v>
      </c>
      <c r="B3074" s="47" t="s">
        <v>15118</v>
      </c>
      <c r="C3074" s="13" t="s">
        <v>14608</v>
      </c>
      <c r="D3074" s="13" t="s">
        <v>14608</v>
      </c>
      <c r="E3074" s="44">
        <v>3</v>
      </c>
      <c r="F3074" s="13" t="s">
        <v>14609</v>
      </c>
      <c r="G3074" s="23" t="s">
        <v>14610</v>
      </c>
      <c r="H3074" s="42" t="s">
        <v>457</v>
      </c>
      <c r="I3074" s="28" t="s">
        <v>366</v>
      </c>
      <c r="J3074" s="12" t="s">
        <v>14611</v>
      </c>
      <c r="K3074" s="28" t="s">
        <v>14653</v>
      </c>
      <c r="L3074" s="12" t="s">
        <v>14613</v>
      </c>
      <c r="M3074" s="12" t="s">
        <v>14614</v>
      </c>
      <c r="N3074" s="12" t="s">
        <v>14615</v>
      </c>
      <c r="O3074" s="26" t="s">
        <v>14969</v>
      </c>
      <c r="P3074" s="26" t="s">
        <v>14970</v>
      </c>
      <c r="Q3074" s="25" t="s">
        <v>456</v>
      </c>
      <c r="R3074" s="26" t="s">
        <v>14971</v>
      </c>
      <c r="S3074" s="15" t="s">
        <v>14972</v>
      </c>
      <c r="T3074" s="52">
        <v>0</v>
      </c>
      <c r="U3074" s="22" t="s">
        <v>392</v>
      </c>
      <c r="V3074" s="18" t="str">
        <f>+Sitio_Publico[[#This Row],[idcoleccion]]&amp;"-"&amp;Sitio_Publico[[#This Row],[id]]</f>
        <v>000-3073</v>
      </c>
      <c r="W3074" s="18">
        <f>+VLOOKUP(Sitio_Publico[[#This Row],[territorio]],Estructura!$AE$4:$AH$1067,4,0)</f>
        <v>20000003</v>
      </c>
      <c r="X3074" s="18" t="str">
        <f>+VLOOKUP(Sitio_Publico[[#This Row],[tema]],Estructura!$G$4:$J$532,4,0)</f>
        <v>T-31</v>
      </c>
      <c r="Y3074" s="18" t="str">
        <f>+VLOOKUP(Sitio_Publico[[#This Row],[contenido]],Estructura!$L$4:$O$473,4,0)</f>
        <v>C-20</v>
      </c>
      <c r="Z3074" s="18" t="str">
        <f>+VLOOKUP(Sitio_Publico[[#This Row],[Filtro Integrado]],Estructura!$U$4:$W$529,3,0)</f>
        <v>FI-3</v>
      </c>
      <c r="AA3074" s="18" t="str">
        <f>+VLOOKUP(Sitio_Publico[[#This Row],[Muestra]],Estructura!$Y$4:$AB$483,4,0)</f>
        <v>M-000170</v>
      </c>
    </row>
    <row r="3075" spans="1:27" ht="51" x14ac:dyDescent="0.3">
      <c r="A3075" s="16">
        <f t="shared" ref="A3075:A3138" si="48">+ROW()-1</f>
        <v>3074</v>
      </c>
      <c r="B3075" s="47" t="s">
        <v>15118</v>
      </c>
      <c r="C3075" s="13" t="s">
        <v>14608</v>
      </c>
      <c r="D3075" s="13" t="s">
        <v>14608</v>
      </c>
      <c r="E3075" s="44">
        <v>1</v>
      </c>
      <c r="F3075" s="13" t="s">
        <v>14609</v>
      </c>
      <c r="G3075" s="23" t="s">
        <v>14610</v>
      </c>
      <c r="H3075" s="42" t="s">
        <v>457</v>
      </c>
      <c r="I3075" s="28" t="s">
        <v>364</v>
      </c>
      <c r="J3075" s="12" t="s">
        <v>14611</v>
      </c>
      <c r="K3075" s="28" t="s">
        <v>14973</v>
      </c>
      <c r="L3075" s="12" t="s">
        <v>14613</v>
      </c>
      <c r="M3075" s="12" t="s">
        <v>14614</v>
      </c>
      <c r="N3075" s="12" t="s">
        <v>14615</v>
      </c>
      <c r="O3075" s="26" t="s">
        <v>14974</v>
      </c>
      <c r="P3075" s="26" t="s">
        <v>14975</v>
      </c>
      <c r="Q3075" s="25" t="s">
        <v>456</v>
      </c>
      <c r="R3075" s="26" t="s">
        <v>14976</v>
      </c>
      <c r="S3075" s="15" t="s">
        <v>14977</v>
      </c>
      <c r="T3075" s="52">
        <v>0</v>
      </c>
      <c r="U3075" s="22" t="s">
        <v>392</v>
      </c>
      <c r="V3075" s="18" t="str">
        <f>+Sitio_Publico[[#This Row],[idcoleccion]]&amp;"-"&amp;Sitio_Publico[[#This Row],[id]]</f>
        <v>000-3074</v>
      </c>
      <c r="W3075" s="18">
        <f>+VLOOKUP(Sitio_Publico[[#This Row],[territorio]],Estructura!$AE$4:$AH$1067,4,0)</f>
        <v>20000001</v>
      </c>
      <c r="X3075" s="18" t="str">
        <f>+VLOOKUP(Sitio_Publico[[#This Row],[tema]],Estructura!$G$4:$J$532,4,0)</f>
        <v>T-31</v>
      </c>
      <c r="Y3075" s="18" t="str">
        <f>+VLOOKUP(Sitio_Publico[[#This Row],[contenido]],Estructura!$L$4:$O$473,4,0)</f>
        <v>C-20</v>
      </c>
      <c r="Z3075" s="18" t="str">
        <f>+VLOOKUP(Sitio_Publico[[#This Row],[Filtro Integrado]],Estructura!$U$4:$W$529,3,0)</f>
        <v>FI-3</v>
      </c>
      <c r="AA3075" s="18" t="str">
        <f>+VLOOKUP(Sitio_Publico[[#This Row],[Muestra]],Estructura!$Y$4:$AB$483,4,0)</f>
        <v>M-000206</v>
      </c>
    </row>
    <row r="3076" spans="1:27" ht="51" x14ac:dyDescent="0.3">
      <c r="A3076" s="16">
        <f t="shared" si="48"/>
        <v>3075</v>
      </c>
      <c r="B3076" s="47" t="s">
        <v>15118</v>
      </c>
      <c r="C3076" s="13" t="s">
        <v>14608</v>
      </c>
      <c r="D3076" s="13" t="s">
        <v>14608</v>
      </c>
      <c r="E3076" s="44">
        <v>3</v>
      </c>
      <c r="F3076" s="13" t="s">
        <v>14978</v>
      </c>
      <c r="G3076" s="23" t="s">
        <v>14818</v>
      </c>
      <c r="H3076" s="42" t="s">
        <v>457</v>
      </c>
      <c r="I3076" s="28" t="s">
        <v>366</v>
      </c>
      <c r="J3076" s="12" t="s">
        <v>393</v>
      </c>
      <c r="K3076" s="28" t="s">
        <v>14979</v>
      </c>
      <c r="L3076" s="12" t="s">
        <v>14613</v>
      </c>
      <c r="M3076" s="12" t="s">
        <v>14980</v>
      </c>
      <c r="N3076" s="12" t="s">
        <v>14615</v>
      </c>
      <c r="O3076" s="26" t="s">
        <v>14981</v>
      </c>
      <c r="P3076" s="26" t="s">
        <v>14982</v>
      </c>
      <c r="Q3076" s="25" t="s">
        <v>456</v>
      </c>
      <c r="R3076" s="26" t="s">
        <v>14983</v>
      </c>
      <c r="S3076" s="15" t="s">
        <v>14984</v>
      </c>
      <c r="T3076" s="52">
        <v>0</v>
      </c>
      <c r="U3076" s="22" t="s">
        <v>392</v>
      </c>
      <c r="V3076" s="18" t="str">
        <f>+Sitio_Publico[[#This Row],[idcoleccion]]&amp;"-"&amp;Sitio_Publico[[#This Row],[id]]</f>
        <v>000-3075</v>
      </c>
      <c r="W3076" s="18">
        <f>+VLOOKUP(Sitio_Publico[[#This Row],[territorio]],Estructura!$AE$4:$AH$1067,4,0)</f>
        <v>20000003</v>
      </c>
      <c r="X3076" s="18" t="str">
        <f>+VLOOKUP(Sitio_Publico[[#This Row],[tema]],Estructura!$G$4:$J$532,4,0)</f>
        <v>T-48</v>
      </c>
      <c r="Y3076" s="18" t="str">
        <f>+VLOOKUP(Sitio_Publico[[#This Row],[contenido]],Estructura!$L$4:$O$473,4,0)</f>
        <v>C-27</v>
      </c>
      <c r="Z3076" s="18" t="str">
        <f>+VLOOKUP(Sitio_Publico[[#This Row],[Filtro Integrado]],Estructura!$U$4:$W$529,3,0)</f>
        <v>FI-0</v>
      </c>
      <c r="AA3076" s="18" t="str">
        <f>+VLOOKUP(Sitio_Publico[[#This Row],[Muestra]],Estructura!$Y$4:$AB$483,4,0)</f>
        <v>M-000207</v>
      </c>
    </row>
    <row r="3077" spans="1:27" ht="51" x14ac:dyDescent="0.3">
      <c r="A3077" s="16">
        <f t="shared" si="48"/>
        <v>3076</v>
      </c>
      <c r="B3077" s="47" t="s">
        <v>15118</v>
      </c>
      <c r="C3077" s="13" t="s">
        <v>14608</v>
      </c>
      <c r="D3077" s="13" t="s">
        <v>14608</v>
      </c>
      <c r="E3077" s="44">
        <v>5</v>
      </c>
      <c r="F3077" s="13" t="s">
        <v>14658</v>
      </c>
      <c r="G3077" s="23" t="s">
        <v>14659</v>
      </c>
      <c r="H3077" s="42" t="s">
        <v>457</v>
      </c>
      <c r="I3077" s="28" t="s">
        <v>368</v>
      </c>
      <c r="J3077" s="12" t="s">
        <v>14611</v>
      </c>
      <c r="K3077" s="28" t="s">
        <v>14660</v>
      </c>
      <c r="L3077" s="12" t="s">
        <v>14613</v>
      </c>
      <c r="M3077" s="12" t="s">
        <v>14623</v>
      </c>
      <c r="N3077" s="12" t="s">
        <v>14641</v>
      </c>
      <c r="O3077" s="26" t="s">
        <v>14985</v>
      </c>
      <c r="P3077" s="26" t="s">
        <v>14986</v>
      </c>
      <c r="Q3077" s="25" t="s">
        <v>456</v>
      </c>
      <c r="R3077" s="26" t="s">
        <v>14987</v>
      </c>
      <c r="S3077" s="15" t="s">
        <v>14988</v>
      </c>
      <c r="T3077" s="52">
        <v>0</v>
      </c>
      <c r="U3077" s="22" t="s">
        <v>392</v>
      </c>
      <c r="V3077" s="18" t="str">
        <f>+Sitio_Publico[[#This Row],[idcoleccion]]&amp;"-"&amp;Sitio_Publico[[#This Row],[id]]</f>
        <v>000-3076</v>
      </c>
      <c r="W3077" s="18">
        <f>+VLOOKUP(Sitio_Publico[[#This Row],[territorio]],Estructura!$AE$4:$AH$1067,4,0)</f>
        <v>20000005</v>
      </c>
      <c r="X3077" s="18" t="str">
        <f>+VLOOKUP(Sitio_Publico[[#This Row],[tema]],Estructura!$G$4:$J$532,4,0)</f>
        <v>T-36</v>
      </c>
      <c r="Y3077" s="18" t="str">
        <f>+VLOOKUP(Sitio_Publico[[#This Row],[contenido]],Estructura!$L$4:$O$473,4,0)</f>
        <v>C-24</v>
      </c>
      <c r="Z3077" s="18" t="str">
        <f>+VLOOKUP(Sitio_Publico[[#This Row],[Filtro Integrado]],Estructura!$U$4:$W$529,3,0)</f>
        <v>FI-3</v>
      </c>
      <c r="AA3077" s="18" t="str">
        <f>+VLOOKUP(Sitio_Publico[[#This Row],[Muestra]],Estructura!$Y$4:$AB$483,4,0)</f>
        <v>M-000171</v>
      </c>
    </row>
    <row r="3078" spans="1:27" ht="51" x14ac:dyDescent="0.3">
      <c r="A3078" s="16">
        <f t="shared" si="48"/>
        <v>3077</v>
      </c>
      <c r="B3078" s="47" t="s">
        <v>15118</v>
      </c>
      <c r="C3078" s="13" t="s">
        <v>14608</v>
      </c>
      <c r="D3078" s="13" t="s">
        <v>14608</v>
      </c>
      <c r="E3078" s="44">
        <v>8</v>
      </c>
      <c r="F3078" s="13" t="s">
        <v>14609</v>
      </c>
      <c r="G3078" s="23" t="s">
        <v>14610</v>
      </c>
      <c r="H3078" s="42" t="s">
        <v>457</v>
      </c>
      <c r="I3078" s="28" t="s">
        <v>371</v>
      </c>
      <c r="J3078" s="12" t="s">
        <v>14611</v>
      </c>
      <c r="K3078" s="28" t="s">
        <v>14612</v>
      </c>
      <c r="L3078" s="12" t="s">
        <v>14613</v>
      </c>
      <c r="M3078" s="12" t="s">
        <v>14614</v>
      </c>
      <c r="N3078" s="12" t="s">
        <v>14615</v>
      </c>
      <c r="O3078" s="26" t="s">
        <v>14989</v>
      </c>
      <c r="P3078" s="26" t="s">
        <v>14990</v>
      </c>
      <c r="Q3078" s="25" t="s">
        <v>456</v>
      </c>
      <c r="R3078" s="26" t="s">
        <v>14991</v>
      </c>
      <c r="S3078" s="15" t="s">
        <v>14992</v>
      </c>
      <c r="T3078" s="52">
        <v>0</v>
      </c>
      <c r="U3078" s="22" t="s">
        <v>392</v>
      </c>
      <c r="V3078" s="18" t="str">
        <f>+Sitio_Publico[[#This Row],[idcoleccion]]&amp;"-"&amp;Sitio_Publico[[#This Row],[id]]</f>
        <v>000-3077</v>
      </c>
      <c r="W3078" s="18">
        <f>+VLOOKUP(Sitio_Publico[[#This Row],[territorio]],Estructura!$AE$4:$AH$1067,4,0)</f>
        <v>20000008</v>
      </c>
      <c r="X3078" s="18" t="str">
        <f>+VLOOKUP(Sitio_Publico[[#This Row],[tema]],Estructura!$G$4:$J$532,4,0)</f>
        <v>T-31</v>
      </c>
      <c r="Y3078" s="18" t="str">
        <f>+VLOOKUP(Sitio_Publico[[#This Row],[contenido]],Estructura!$L$4:$O$473,4,0)</f>
        <v>C-20</v>
      </c>
      <c r="Z3078" s="18" t="str">
        <f>+VLOOKUP(Sitio_Publico[[#This Row],[Filtro Integrado]],Estructura!$U$4:$W$529,3,0)</f>
        <v>FI-3</v>
      </c>
      <c r="AA3078" s="18" t="str">
        <f>+VLOOKUP(Sitio_Publico[[#This Row],[Muestra]],Estructura!$Y$4:$AB$483,4,0)</f>
        <v>M-000165</v>
      </c>
    </row>
    <row r="3079" spans="1:27" ht="51" x14ac:dyDescent="0.3">
      <c r="A3079" s="16">
        <f t="shared" si="48"/>
        <v>3078</v>
      </c>
      <c r="B3079" s="47" t="s">
        <v>15118</v>
      </c>
      <c r="C3079" s="13" t="s">
        <v>14608</v>
      </c>
      <c r="D3079" s="13" t="s">
        <v>14608</v>
      </c>
      <c r="E3079" s="44">
        <v>5</v>
      </c>
      <c r="F3079" s="13" t="s">
        <v>14629</v>
      </c>
      <c r="G3079" s="23" t="s">
        <v>14630</v>
      </c>
      <c r="H3079" s="42" t="s">
        <v>457</v>
      </c>
      <c r="I3079" s="28" t="s">
        <v>368</v>
      </c>
      <c r="J3079" s="12" t="s">
        <v>14611</v>
      </c>
      <c r="K3079" s="28" t="s">
        <v>14993</v>
      </c>
      <c r="L3079" s="12" t="s">
        <v>14613</v>
      </c>
      <c r="M3079" s="12" t="s">
        <v>14632</v>
      </c>
      <c r="N3079" s="12" t="s">
        <v>14615</v>
      </c>
      <c r="O3079" s="26" t="s">
        <v>14994</v>
      </c>
      <c r="P3079" s="26" t="s">
        <v>14995</v>
      </c>
      <c r="Q3079" s="25" t="s">
        <v>456</v>
      </c>
      <c r="R3079" s="26" t="s">
        <v>14996</v>
      </c>
      <c r="S3079" s="15" t="s">
        <v>14997</v>
      </c>
      <c r="T3079" s="52">
        <v>0</v>
      </c>
      <c r="U3079" s="22" t="s">
        <v>392</v>
      </c>
      <c r="V3079" s="18" t="str">
        <f>+Sitio_Publico[[#This Row],[idcoleccion]]&amp;"-"&amp;Sitio_Publico[[#This Row],[id]]</f>
        <v>000-3078</v>
      </c>
      <c r="W3079" s="18">
        <f>+VLOOKUP(Sitio_Publico[[#This Row],[territorio]],Estructura!$AE$4:$AH$1067,4,0)</f>
        <v>20000005</v>
      </c>
      <c r="X3079" s="18" t="str">
        <f>+VLOOKUP(Sitio_Publico[[#This Row],[tema]],Estructura!$G$4:$J$532,4,0)</f>
        <v>T-33</v>
      </c>
      <c r="Y3079" s="18" t="str">
        <f>+VLOOKUP(Sitio_Publico[[#This Row],[contenido]],Estructura!$L$4:$O$473,4,0)</f>
        <v>C-22</v>
      </c>
      <c r="Z3079" s="18" t="str">
        <f>+VLOOKUP(Sitio_Publico[[#This Row],[Filtro Integrado]],Estructura!$U$4:$W$529,3,0)</f>
        <v>FI-3</v>
      </c>
      <c r="AA3079" s="18" t="str">
        <f>+VLOOKUP(Sitio_Publico[[#This Row],[Muestra]],Estructura!$Y$4:$AB$483,4,0)</f>
        <v>M-000208</v>
      </c>
    </row>
    <row r="3080" spans="1:27" ht="40.799999999999997" x14ac:dyDescent="0.3">
      <c r="A3080" s="16">
        <f t="shared" si="48"/>
        <v>3079</v>
      </c>
      <c r="B3080" s="47" t="s">
        <v>15118</v>
      </c>
      <c r="C3080" s="13" t="s">
        <v>14608</v>
      </c>
      <c r="D3080" s="13" t="s">
        <v>14608</v>
      </c>
      <c r="E3080" s="44">
        <v>16</v>
      </c>
      <c r="F3080" s="13" t="s">
        <v>14874</v>
      </c>
      <c r="G3080" s="23" t="s">
        <v>14610</v>
      </c>
      <c r="H3080" s="42" t="s">
        <v>457</v>
      </c>
      <c r="I3080" s="28" t="s">
        <v>379</v>
      </c>
      <c r="J3080" s="12" t="s">
        <v>14611</v>
      </c>
      <c r="K3080" s="28" t="s">
        <v>14875</v>
      </c>
      <c r="L3080" s="12" t="s">
        <v>14613</v>
      </c>
      <c r="M3080" s="12" t="s">
        <v>14876</v>
      </c>
      <c r="N3080" s="12" t="s">
        <v>14615</v>
      </c>
      <c r="O3080" s="26" t="s">
        <v>14998</v>
      </c>
      <c r="P3080" s="26" t="s">
        <v>14999</v>
      </c>
      <c r="Q3080" s="25" t="s">
        <v>456</v>
      </c>
      <c r="R3080" s="26" t="s">
        <v>15000</v>
      </c>
      <c r="S3080" s="15" t="s">
        <v>15001</v>
      </c>
      <c r="T3080" s="52">
        <v>0</v>
      </c>
      <c r="U3080" s="22" t="s">
        <v>392</v>
      </c>
      <c r="V3080" s="18" t="str">
        <f>+Sitio_Publico[[#This Row],[idcoleccion]]&amp;"-"&amp;Sitio_Publico[[#This Row],[id]]</f>
        <v>000-3079</v>
      </c>
      <c r="W3080" s="18">
        <f>+VLOOKUP(Sitio_Publico[[#This Row],[territorio]],Estructura!$AE$4:$AH$1067,4,0)</f>
        <v>20000016</v>
      </c>
      <c r="X3080" s="18" t="str">
        <f>+VLOOKUP(Sitio_Publico[[#This Row],[tema]],Estructura!$G$4:$J$532,4,0)</f>
        <v>T-45</v>
      </c>
      <c r="Y3080" s="18" t="str">
        <f>+VLOOKUP(Sitio_Publico[[#This Row],[contenido]],Estructura!$L$4:$O$473,4,0)</f>
        <v>C-20</v>
      </c>
      <c r="Z3080" s="18" t="str">
        <f>+VLOOKUP(Sitio_Publico[[#This Row],[Filtro Integrado]],Estructura!$U$4:$W$529,3,0)</f>
        <v>FI-3</v>
      </c>
      <c r="AA3080" s="18" t="str">
        <f>+VLOOKUP(Sitio_Publico[[#This Row],[Muestra]],Estructura!$Y$4:$AB$483,4,0)</f>
        <v>M-000198</v>
      </c>
    </row>
    <row r="3081" spans="1:27" ht="51" x14ac:dyDescent="0.3">
      <c r="A3081" s="16">
        <f t="shared" si="48"/>
        <v>3080</v>
      </c>
      <c r="B3081" s="47" t="s">
        <v>15118</v>
      </c>
      <c r="C3081" s="13" t="s">
        <v>14608</v>
      </c>
      <c r="D3081" s="13" t="s">
        <v>14608</v>
      </c>
      <c r="E3081" s="44">
        <v>4</v>
      </c>
      <c r="F3081" s="13" t="s">
        <v>14609</v>
      </c>
      <c r="G3081" s="23" t="s">
        <v>14610</v>
      </c>
      <c r="H3081" s="42" t="s">
        <v>457</v>
      </c>
      <c r="I3081" s="28" t="s">
        <v>367</v>
      </c>
      <c r="J3081" s="12" t="s">
        <v>14611</v>
      </c>
      <c r="K3081" s="28" t="s">
        <v>14708</v>
      </c>
      <c r="L3081" s="12" t="s">
        <v>14613</v>
      </c>
      <c r="M3081" s="12" t="s">
        <v>14614</v>
      </c>
      <c r="N3081" s="12" t="s">
        <v>14615</v>
      </c>
      <c r="O3081" s="26" t="s">
        <v>15002</v>
      </c>
      <c r="P3081" s="26" t="s">
        <v>15003</v>
      </c>
      <c r="Q3081" s="25" t="s">
        <v>456</v>
      </c>
      <c r="R3081" s="26" t="s">
        <v>15004</v>
      </c>
      <c r="S3081" s="15" t="s">
        <v>15005</v>
      </c>
      <c r="T3081" s="52">
        <v>0</v>
      </c>
      <c r="U3081" s="22" t="s">
        <v>392</v>
      </c>
      <c r="V3081" s="18" t="str">
        <f>+Sitio_Publico[[#This Row],[idcoleccion]]&amp;"-"&amp;Sitio_Publico[[#This Row],[id]]</f>
        <v>000-3080</v>
      </c>
      <c r="W3081" s="18">
        <f>+VLOOKUP(Sitio_Publico[[#This Row],[territorio]],Estructura!$AE$4:$AH$1067,4,0)</f>
        <v>20000004</v>
      </c>
      <c r="X3081" s="18" t="str">
        <f>+VLOOKUP(Sitio_Publico[[#This Row],[tema]],Estructura!$G$4:$J$532,4,0)</f>
        <v>T-31</v>
      </c>
      <c r="Y3081" s="18" t="str">
        <f>+VLOOKUP(Sitio_Publico[[#This Row],[contenido]],Estructura!$L$4:$O$473,4,0)</f>
        <v>C-20</v>
      </c>
      <c r="Z3081" s="18" t="str">
        <f>+VLOOKUP(Sitio_Publico[[#This Row],[Filtro Integrado]],Estructura!$U$4:$W$529,3,0)</f>
        <v>FI-3</v>
      </c>
      <c r="AA3081" s="18" t="str">
        <f>+VLOOKUP(Sitio_Publico[[#This Row],[Muestra]],Estructura!$Y$4:$AB$483,4,0)</f>
        <v>M-000179</v>
      </c>
    </row>
    <row r="3082" spans="1:27" ht="51" x14ac:dyDescent="0.3">
      <c r="A3082" s="16">
        <f t="shared" si="48"/>
        <v>3081</v>
      </c>
      <c r="B3082" s="47" t="s">
        <v>15118</v>
      </c>
      <c r="C3082" s="13" t="s">
        <v>14608</v>
      </c>
      <c r="D3082" s="13" t="s">
        <v>14608</v>
      </c>
      <c r="E3082" s="44">
        <v>7</v>
      </c>
      <c r="F3082" s="13" t="s">
        <v>14767</v>
      </c>
      <c r="G3082" s="23" t="s">
        <v>14638</v>
      </c>
      <c r="H3082" s="42" t="s">
        <v>457</v>
      </c>
      <c r="I3082" s="28" t="s">
        <v>370</v>
      </c>
      <c r="J3082" s="12" t="s">
        <v>14611</v>
      </c>
      <c r="K3082" s="28" t="s">
        <v>14956</v>
      </c>
      <c r="L3082" s="12" t="s">
        <v>14613</v>
      </c>
      <c r="M3082" s="12" t="s">
        <v>14640</v>
      </c>
      <c r="N3082" s="12" t="s">
        <v>14641</v>
      </c>
      <c r="O3082" s="26" t="s">
        <v>15006</v>
      </c>
      <c r="P3082" s="26" t="s">
        <v>15007</v>
      </c>
      <c r="Q3082" s="25" t="s">
        <v>456</v>
      </c>
      <c r="R3082" s="26" t="s">
        <v>15008</v>
      </c>
      <c r="S3082" s="15" t="s">
        <v>15009</v>
      </c>
      <c r="T3082" s="52">
        <v>0</v>
      </c>
      <c r="U3082" s="22" t="s">
        <v>392</v>
      </c>
      <c r="V3082" s="18" t="str">
        <f>+Sitio_Publico[[#This Row],[idcoleccion]]&amp;"-"&amp;Sitio_Publico[[#This Row],[id]]</f>
        <v>000-3081</v>
      </c>
      <c r="W3082" s="18">
        <f>+VLOOKUP(Sitio_Publico[[#This Row],[territorio]],Estructura!$AE$4:$AH$1067,4,0)</f>
        <v>20000007</v>
      </c>
      <c r="X3082" s="18" t="str">
        <f>+VLOOKUP(Sitio_Publico[[#This Row],[tema]],Estructura!$G$4:$J$532,4,0)</f>
        <v>T-42</v>
      </c>
      <c r="Y3082" s="18" t="str">
        <f>+VLOOKUP(Sitio_Publico[[#This Row],[contenido]],Estructura!$L$4:$O$473,4,0)</f>
        <v>C-23</v>
      </c>
      <c r="Z3082" s="18" t="str">
        <f>+VLOOKUP(Sitio_Publico[[#This Row],[Filtro Integrado]],Estructura!$U$4:$W$529,3,0)</f>
        <v>FI-3</v>
      </c>
      <c r="AA3082" s="18" t="str">
        <f>+VLOOKUP(Sitio_Publico[[#This Row],[Muestra]],Estructura!$Y$4:$AB$483,4,0)</f>
        <v>M-000205</v>
      </c>
    </row>
    <row r="3083" spans="1:27" ht="30.6" x14ac:dyDescent="0.3">
      <c r="A3083" s="16">
        <f t="shared" si="48"/>
        <v>3082</v>
      </c>
      <c r="B3083" s="47" t="s">
        <v>15118</v>
      </c>
      <c r="C3083" s="13" t="s">
        <v>14608</v>
      </c>
      <c r="D3083" s="13" t="s">
        <v>14608</v>
      </c>
      <c r="E3083" s="44">
        <v>0</v>
      </c>
      <c r="F3083" s="13" t="s">
        <v>14756</v>
      </c>
      <c r="G3083" s="23" t="s">
        <v>14621</v>
      </c>
      <c r="H3083" s="42" t="s">
        <v>455</v>
      </c>
      <c r="I3083" s="28" t="s">
        <v>14</v>
      </c>
      <c r="J3083" s="12" t="s">
        <v>393</v>
      </c>
      <c r="K3083" s="28" t="s">
        <v>14732</v>
      </c>
      <c r="L3083" s="12" t="s">
        <v>14743</v>
      </c>
      <c r="M3083" s="12" t="s">
        <v>14623</v>
      </c>
      <c r="N3083" s="12" t="s">
        <v>14624</v>
      </c>
      <c r="O3083" s="26" t="s">
        <v>15010</v>
      </c>
      <c r="P3083" s="26" t="s">
        <v>15011</v>
      </c>
      <c r="Q3083" s="25" t="s">
        <v>10482</v>
      </c>
      <c r="R3083" s="26" t="s">
        <v>15012</v>
      </c>
      <c r="S3083" s="15" t="s">
        <v>15013</v>
      </c>
      <c r="T3083" s="52">
        <v>0</v>
      </c>
      <c r="U3083" s="22" t="s">
        <v>392</v>
      </c>
      <c r="V3083" s="18" t="str">
        <f>+Sitio_Publico[[#This Row],[idcoleccion]]&amp;"-"&amp;Sitio_Publico[[#This Row],[id]]</f>
        <v>000-3082</v>
      </c>
      <c r="W3083" s="18">
        <f>+VLOOKUP(Sitio_Publico[[#This Row],[territorio]],Estructura!$AE$4:$AH$1067,4,0)</f>
        <v>10000000</v>
      </c>
      <c r="X3083" s="18" t="str">
        <f>+VLOOKUP(Sitio_Publico[[#This Row],[tema]],Estructura!$G$4:$J$532,4,0)</f>
        <v>T-41</v>
      </c>
      <c r="Y3083" s="18" t="str">
        <f>+VLOOKUP(Sitio_Publico[[#This Row],[contenido]],Estructura!$L$4:$O$473,4,0)</f>
        <v>C-21</v>
      </c>
      <c r="Z3083" s="18" t="str">
        <f>+VLOOKUP(Sitio_Publico[[#This Row],[Filtro Integrado]],Estructura!$U$4:$W$529,3,0)</f>
        <v>FI-0</v>
      </c>
      <c r="AA3083" s="18" t="str">
        <f>+VLOOKUP(Sitio_Publico[[#This Row],[Muestra]],Estructura!$Y$4:$AB$483,4,0)</f>
        <v>M-000183</v>
      </c>
    </row>
    <row r="3084" spans="1:27" ht="51" x14ac:dyDescent="0.3">
      <c r="A3084" s="16">
        <f t="shared" si="48"/>
        <v>3083</v>
      </c>
      <c r="B3084" s="47" t="s">
        <v>15118</v>
      </c>
      <c r="C3084" s="13" t="s">
        <v>14608</v>
      </c>
      <c r="D3084" s="13" t="s">
        <v>14608</v>
      </c>
      <c r="E3084" s="44">
        <v>16</v>
      </c>
      <c r="F3084" s="13" t="s">
        <v>14609</v>
      </c>
      <c r="G3084" s="23" t="s">
        <v>14610</v>
      </c>
      <c r="H3084" s="42" t="s">
        <v>457</v>
      </c>
      <c r="I3084" s="28" t="s">
        <v>379</v>
      </c>
      <c r="J3084" s="12" t="s">
        <v>14611</v>
      </c>
      <c r="K3084" s="28" t="s">
        <v>14973</v>
      </c>
      <c r="L3084" s="12" t="s">
        <v>14613</v>
      </c>
      <c r="M3084" s="12" t="s">
        <v>14614</v>
      </c>
      <c r="N3084" s="12" t="s">
        <v>14615</v>
      </c>
      <c r="O3084" s="26" t="s">
        <v>15014</v>
      </c>
      <c r="P3084" s="26" t="s">
        <v>15015</v>
      </c>
      <c r="Q3084" s="25" t="s">
        <v>456</v>
      </c>
      <c r="R3084" s="26" t="s">
        <v>15016</v>
      </c>
      <c r="S3084" s="15" t="s">
        <v>15017</v>
      </c>
      <c r="T3084" s="52">
        <v>0</v>
      </c>
      <c r="U3084" s="22" t="s">
        <v>392</v>
      </c>
      <c r="V3084" s="18" t="str">
        <f>+Sitio_Publico[[#This Row],[idcoleccion]]&amp;"-"&amp;Sitio_Publico[[#This Row],[id]]</f>
        <v>000-3083</v>
      </c>
      <c r="W3084" s="18">
        <f>+VLOOKUP(Sitio_Publico[[#This Row],[territorio]],Estructura!$AE$4:$AH$1067,4,0)</f>
        <v>20000016</v>
      </c>
      <c r="X3084" s="18" t="str">
        <f>+VLOOKUP(Sitio_Publico[[#This Row],[tema]],Estructura!$G$4:$J$532,4,0)</f>
        <v>T-31</v>
      </c>
      <c r="Y3084" s="18" t="str">
        <f>+VLOOKUP(Sitio_Publico[[#This Row],[contenido]],Estructura!$L$4:$O$473,4,0)</f>
        <v>C-20</v>
      </c>
      <c r="Z3084" s="18" t="str">
        <f>+VLOOKUP(Sitio_Publico[[#This Row],[Filtro Integrado]],Estructura!$U$4:$W$529,3,0)</f>
        <v>FI-3</v>
      </c>
      <c r="AA3084" s="18" t="str">
        <f>+VLOOKUP(Sitio_Publico[[#This Row],[Muestra]],Estructura!$Y$4:$AB$483,4,0)</f>
        <v>M-000206</v>
      </c>
    </row>
    <row r="3085" spans="1:27" ht="40.799999999999997" x14ac:dyDescent="0.3">
      <c r="A3085" s="16">
        <f t="shared" si="48"/>
        <v>3084</v>
      </c>
      <c r="B3085" s="47" t="s">
        <v>15118</v>
      </c>
      <c r="C3085" s="13" t="s">
        <v>14608</v>
      </c>
      <c r="D3085" s="13" t="s">
        <v>14608</v>
      </c>
      <c r="E3085" s="44">
        <v>0</v>
      </c>
      <c r="F3085" s="13" t="s">
        <v>14620</v>
      </c>
      <c r="G3085" s="23" t="s">
        <v>14621</v>
      </c>
      <c r="H3085" s="42" t="s">
        <v>455</v>
      </c>
      <c r="I3085" s="28" t="s">
        <v>14</v>
      </c>
      <c r="J3085" s="12" t="s">
        <v>393</v>
      </c>
      <c r="K3085" s="28" t="s">
        <v>15018</v>
      </c>
      <c r="L3085" s="12" t="s">
        <v>14758</v>
      </c>
      <c r="M3085" s="12" t="s">
        <v>14733</v>
      </c>
      <c r="N3085" s="12" t="s">
        <v>14624</v>
      </c>
      <c r="O3085" s="26" t="s">
        <v>15019</v>
      </c>
      <c r="P3085" s="26" t="s">
        <v>15020</v>
      </c>
      <c r="Q3085" s="25" t="s">
        <v>456</v>
      </c>
      <c r="R3085" s="26" t="s">
        <v>15021</v>
      </c>
      <c r="S3085" s="15" t="s">
        <v>15022</v>
      </c>
      <c r="T3085" s="52">
        <v>0</v>
      </c>
      <c r="U3085" s="22" t="s">
        <v>392</v>
      </c>
      <c r="V3085" s="18" t="str">
        <f>+Sitio_Publico[[#This Row],[idcoleccion]]&amp;"-"&amp;Sitio_Publico[[#This Row],[id]]</f>
        <v>000-3084</v>
      </c>
      <c r="W3085" s="18">
        <f>+VLOOKUP(Sitio_Publico[[#This Row],[territorio]],Estructura!$AE$4:$AH$1067,4,0)</f>
        <v>10000000</v>
      </c>
      <c r="X3085" s="18" t="str">
        <f>+VLOOKUP(Sitio_Publico[[#This Row],[tema]],Estructura!$G$4:$J$532,4,0)</f>
        <v>T-32</v>
      </c>
      <c r="Y3085" s="18" t="str">
        <f>+VLOOKUP(Sitio_Publico[[#This Row],[contenido]],Estructura!$L$4:$O$473,4,0)</f>
        <v>C-21</v>
      </c>
      <c r="Z3085" s="18" t="str">
        <f>+VLOOKUP(Sitio_Publico[[#This Row],[Filtro Integrado]],Estructura!$U$4:$W$529,3,0)</f>
        <v>FI-0</v>
      </c>
      <c r="AA3085" s="18" t="str">
        <f>+VLOOKUP(Sitio_Publico[[#This Row],[Muestra]],Estructura!$Y$4:$AB$483,4,0)</f>
        <v>M-000209</v>
      </c>
    </row>
    <row r="3086" spans="1:27" ht="51" x14ac:dyDescent="0.3">
      <c r="A3086" s="16">
        <f t="shared" si="48"/>
        <v>3085</v>
      </c>
      <c r="B3086" s="47" t="s">
        <v>15118</v>
      </c>
      <c r="C3086" s="13" t="s">
        <v>14608</v>
      </c>
      <c r="D3086" s="13" t="s">
        <v>14608</v>
      </c>
      <c r="E3086" s="44">
        <v>8</v>
      </c>
      <c r="F3086" s="13" t="s">
        <v>14646</v>
      </c>
      <c r="G3086" s="23" t="s">
        <v>14630</v>
      </c>
      <c r="H3086" s="42" t="s">
        <v>457</v>
      </c>
      <c r="I3086" s="28" t="s">
        <v>371</v>
      </c>
      <c r="J3086" s="12" t="s">
        <v>14611</v>
      </c>
      <c r="K3086" s="28" t="s">
        <v>14647</v>
      </c>
      <c r="L3086" s="12" t="s">
        <v>14613</v>
      </c>
      <c r="M3086" s="12" t="s">
        <v>14648</v>
      </c>
      <c r="N3086" s="12" t="s">
        <v>14615</v>
      </c>
      <c r="O3086" s="26" t="s">
        <v>15023</v>
      </c>
      <c r="P3086" s="26" t="s">
        <v>15024</v>
      </c>
      <c r="Q3086" s="25" t="s">
        <v>456</v>
      </c>
      <c r="R3086" s="26" t="s">
        <v>15025</v>
      </c>
      <c r="S3086" s="15" t="s">
        <v>15026</v>
      </c>
      <c r="T3086" s="52">
        <v>0</v>
      </c>
      <c r="U3086" s="22" t="s">
        <v>392</v>
      </c>
      <c r="V3086" s="18" t="str">
        <f>+Sitio_Publico[[#This Row],[idcoleccion]]&amp;"-"&amp;Sitio_Publico[[#This Row],[id]]</f>
        <v>000-3085</v>
      </c>
      <c r="W3086" s="18">
        <f>+VLOOKUP(Sitio_Publico[[#This Row],[territorio]],Estructura!$AE$4:$AH$1067,4,0)</f>
        <v>20000008</v>
      </c>
      <c r="X3086" s="18" t="str">
        <f>+VLOOKUP(Sitio_Publico[[#This Row],[tema]],Estructura!$G$4:$J$532,4,0)</f>
        <v>T-35</v>
      </c>
      <c r="Y3086" s="18" t="str">
        <f>+VLOOKUP(Sitio_Publico[[#This Row],[contenido]],Estructura!$L$4:$O$473,4,0)</f>
        <v>C-22</v>
      </c>
      <c r="Z3086" s="18" t="str">
        <f>+VLOOKUP(Sitio_Publico[[#This Row],[Filtro Integrado]],Estructura!$U$4:$W$529,3,0)</f>
        <v>FI-3</v>
      </c>
      <c r="AA3086" s="18" t="str">
        <f>+VLOOKUP(Sitio_Publico[[#This Row],[Muestra]],Estructura!$Y$4:$AB$483,4,0)</f>
        <v>M-000169</v>
      </c>
    </row>
    <row r="3087" spans="1:27" ht="40.799999999999997" x14ac:dyDescent="0.3">
      <c r="A3087" s="16">
        <f t="shared" si="48"/>
        <v>3086</v>
      </c>
      <c r="B3087" s="47" t="s">
        <v>15118</v>
      </c>
      <c r="C3087" s="13" t="s">
        <v>14608</v>
      </c>
      <c r="D3087" s="13" t="s">
        <v>14608</v>
      </c>
      <c r="E3087" s="44">
        <v>0</v>
      </c>
      <c r="F3087" s="13" t="s">
        <v>14620</v>
      </c>
      <c r="G3087" s="23" t="s">
        <v>14621</v>
      </c>
      <c r="H3087" s="42" t="s">
        <v>455</v>
      </c>
      <c r="I3087" s="28" t="s">
        <v>14</v>
      </c>
      <c r="J3087" s="12" t="s">
        <v>393</v>
      </c>
      <c r="K3087" s="28" t="s">
        <v>15027</v>
      </c>
      <c r="L3087" s="12" t="s">
        <v>14613</v>
      </c>
      <c r="M3087" s="12" t="s">
        <v>14623</v>
      </c>
      <c r="N3087" s="12" t="s">
        <v>14624</v>
      </c>
      <c r="O3087" s="26" t="s">
        <v>15028</v>
      </c>
      <c r="P3087" s="26" t="s">
        <v>15029</v>
      </c>
      <c r="Q3087" s="25" t="s">
        <v>456</v>
      </c>
      <c r="R3087" s="26" t="s">
        <v>15030</v>
      </c>
      <c r="S3087" s="15" t="s">
        <v>15031</v>
      </c>
      <c r="T3087" s="52">
        <v>0</v>
      </c>
      <c r="U3087" s="22" t="s">
        <v>392</v>
      </c>
      <c r="V3087" s="18" t="str">
        <f>+Sitio_Publico[[#This Row],[idcoleccion]]&amp;"-"&amp;Sitio_Publico[[#This Row],[id]]</f>
        <v>000-3086</v>
      </c>
      <c r="W3087" s="18">
        <f>+VLOOKUP(Sitio_Publico[[#This Row],[territorio]],Estructura!$AE$4:$AH$1067,4,0)</f>
        <v>10000000</v>
      </c>
      <c r="X3087" s="18" t="str">
        <f>+VLOOKUP(Sitio_Publico[[#This Row],[tema]],Estructura!$G$4:$J$532,4,0)</f>
        <v>T-32</v>
      </c>
      <c r="Y3087" s="18" t="str">
        <f>+VLOOKUP(Sitio_Publico[[#This Row],[contenido]],Estructura!$L$4:$O$473,4,0)</f>
        <v>C-21</v>
      </c>
      <c r="Z3087" s="18" t="str">
        <f>+VLOOKUP(Sitio_Publico[[#This Row],[Filtro Integrado]],Estructura!$U$4:$W$529,3,0)</f>
        <v>FI-0</v>
      </c>
      <c r="AA3087" s="18" t="str">
        <f>+VLOOKUP(Sitio_Publico[[#This Row],[Muestra]],Estructura!$Y$4:$AB$483,4,0)</f>
        <v>M-000210</v>
      </c>
    </row>
    <row r="3088" spans="1:27" ht="40.799999999999997" x14ac:dyDescent="0.3">
      <c r="A3088" s="16">
        <f t="shared" si="48"/>
        <v>3087</v>
      </c>
      <c r="B3088" s="47" t="s">
        <v>15118</v>
      </c>
      <c r="C3088" s="13" t="s">
        <v>14608</v>
      </c>
      <c r="D3088" s="13" t="s">
        <v>14608</v>
      </c>
      <c r="E3088" s="44">
        <v>9</v>
      </c>
      <c r="F3088" s="13" t="s">
        <v>14665</v>
      </c>
      <c r="G3088" s="23" t="s">
        <v>14666</v>
      </c>
      <c r="H3088" s="42" t="s">
        <v>457</v>
      </c>
      <c r="I3088" s="28" t="s">
        <v>372</v>
      </c>
      <c r="J3088" s="12" t="s">
        <v>14611</v>
      </c>
      <c r="K3088" s="28" t="s">
        <v>14727</v>
      </c>
      <c r="L3088" s="12" t="s">
        <v>14613</v>
      </c>
      <c r="M3088" s="12" t="s">
        <v>14676</v>
      </c>
      <c r="N3088" s="12" t="s">
        <v>14615</v>
      </c>
      <c r="O3088" s="26" t="s">
        <v>15032</v>
      </c>
      <c r="P3088" s="26" t="s">
        <v>15033</v>
      </c>
      <c r="Q3088" s="25" t="s">
        <v>456</v>
      </c>
      <c r="R3088" s="26" t="s">
        <v>15034</v>
      </c>
      <c r="S3088" s="15" t="s">
        <v>15035</v>
      </c>
      <c r="T3088" s="52">
        <v>0</v>
      </c>
      <c r="U3088" s="22" t="s">
        <v>392</v>
      </c>
      <c r="V3088" s="18" t="str">
        <f>+Sitio_Publico[[#This Row],[idcoleccion]]&amp;"-"&amp;Sitio_Publico[[#This Row],[id]]</f>
        <v>000-3087</v>
      </c>
      <c r="W3088" s="18">
        <f>+VLOOKUP(Sitio_Publico[[#This Row],[territorio]],Estructura!$AE$4:$AH$1067,4,0)</f>
        <v>20000009</v>
      </c>
      <c r="X3088" s="18" t="str">
        <f>+VLOOKUP(Sitio_Publico[[#This Row],[tema]],Estructura!$G$4:$J$532,4,0)</f>
        <v>T-37</v>
      </c>
      <c r="Y3088" s="18" t="str">
        <f>+VLOOKUP(Sitio_Publico[[#This Row],[contenido]],Estructura!$L$4:$O$473,4,0)</f>
        <v>C-25</v>
      </c>
      <c r="Z3088" s="18" t="str">
        <f>+VLOOKUP(Sitio_Publico[[#This Row],[Filtro Integrado]],Estructura!$U$4:$W$529,3,0)</f>
        <v>FI-3</v>
      </c>
      <c r="AA3088" s="18" t="str">
        <f>+VLOOKUP(Sitio_Publico[[#This Row],[Muestra]],Estructura!$Y$4:$AB$483,4,0)</f>
        <v>M-000182</v>
      </c>
    </row>
    <row r="3089" spans="1:27" ht="61.2" x14ac:dyDescent="0.3">
      <c r="A3089" s="16">
        <f t="shared" si="48"/>
        <v>3088</v>
      </c>
      <c r="B3089" s="47" t="s">
        <v>15118</v>
      </c>
      <c r="C3089" s="13" t="s">
        <v>14608</v>
      </c>
      <c r="D3089" s="13" t="s">
        <v>14608</v>
      </c>
      <c r="E3089" s="44">
        <v>13</v>
      </c>
      <c r="F3089" s="13" t="s">
        <v>14697</v>
      </c>
      <c r="G3089" s="23" t="s">
        <v>14610</v>
      </c>
      <c r="H3089" s="42" t="s">
        <v>457</v>
      </c>
      <c r="I3089" s="28" t="s">
        <v>376</v>
      </c>
      <c r="J3089" s="12" t="s">
        <v>14611</v>
      </c>
      <c r="K3089" s="28" t="s">
        <v>14812</v>
      </c>
      <c r="L3089" s="12" t="s">
        <v>14613</v>
      </c>
      <c r="M3089" s="12" t="s">
        <v>14614</v>
      </c>
      <c r="N3089" s="12" t="s">
        <v>14615</v>
      </c>
      <c r="O3089" s="26" t="s">
        <v>15036</v>
      </c>
      <c r="P3089" s="26" t="s">
        <v>15037</v>
      </c>
      <c r="Q3089" s="25" t="s">
        <v>456</v>
      </c>
      <c r="R3089" s="26" t="s">
        <v>15038</v>
      </c>
      <c r="S3089" s="15" t="s">
        <v>15039</v>
      </c>
      <c r="T3089" s="52">
        <v>0</v>
      </c>
      <c r="U3089" s="22" t="s">
        <v>392</v>
      </c>
      <c r="V3089" s="18" t="str">
        <f>+Sitio_Publico[[#This Row],[idcoleccion]]&amp;"-"&amp;Sitio_Publico[[#This Row],[id]]</f>
        <v>000-3088</v>
      </c>
      <c r="W3089" s="18">
        <f>+VLOOKUP(Sitio_Publico[[#This Row],[territorio]],Estructura!$AE$4:$AH$1067,4,0)</f>
        <v>20000013</v>
      </c>
      <c r="X3089" s="18" t="str">
        <f>+VLOOKUP(Sitio_Publico[[#This Row],[tema]],Estructura!$G$4:$J$532,4,0)</f>
        <v>T-40</v>
      </c>
      <c r="Y3089" s="18" t="str">
        <f>+VLOOKUP(Sitio_Publico[[#This Row],[contenido]],Estructura!$L$4:$O$473,4,0)</f>
        <v>C-20</v>
      </c>
      <c r="Z3089" s="18" t="str">
        <f>+VLOOKUP(Sitio_Publico[[#This Row],[Filtro Integrado]],Estructura!$U$4:$W$529,3,0)</f>
        <v>FI-3</v>
      </c>
      <c r="AA3089" s="18" t="str">
        <f>+VLOOKUP(Sitio_Publico[[#This Row],[Muestra]],Estructura!$Y$4:$AB$483,4,0)</f>
        <v>M-000192</v>
      </c>
    </row>
    <row r="3090" spans="1:27" ht="51" x14ac:dyDescent="0.3">
      <c r="A3090" s="16">
        <f t="shared" si="48"/>
        <v>3089</v>
      </c>
      <c r="B3090" s="47" t="s">
        <v>15118</v>
      </c>
      <c r="C3090" s="13" t="s">
        <v>14608</v>
      </c>
      <c r="D3090" s="13" t="s">
        <v>14608</v>
      </c>
      <c r="E3090" s="44">
        <v>1</v>
      </c>
      <c r="F3090" s="13" t="s">
        <v>14665</v>
      </c>
      <c r="G3090" s="23" t="s">
        <v>14666</v>
      </c>
      <c r="H3090" s="42" t="s">
        <v>457</v>
      </c>
      <c r="I3090" s="28" t="s">
        <v>364</v>
      </c>
      <c r="J3090" s="12" t="s">
        <v>14611</v>
      </c>
      <c r="K3090" s="28" t="s">
        <v>14785</v>
      </c>
      <c r="L3090" s="12" t="s">
        <v>14613</v>
      </c>
      <c r="M3090" s="12" t="s">
        <v>14786</v>
      </c>
      <c r="N3090" s="12" t="s">
        <v>14615</v>
      </c>
      <c r="O3090" s="26" t="s">
        <v>15040</v>
      </c>
      <c r="P3090" s="26" t="s">
        <v>15041</v>
      </c>
      <c r="Q3090" s="25" t="s">
        <v>456</v>
      </c>
      <c r="R3090" s="26" t="s">
        <v>15042</v>
      </c>
      <c r="S3090" s="15" t="s">
        <v>15043</v>
      </c>
      <c r="T3090" s="52">
        <v>0</v>
      </c>
      <c r="U3090" s="22" t="s">
        <v>392</v>
      </c>
      <c r="V3090" s="18" t="str">
        <f>+Sitio_Publico[[#This Row],[idcoleccion]]&amp;"-"&amp;Sitio_Publico[[#This Row],[id]]</f>
        <v>000-3089</v>
      </c>
      <c r="W3090" s="18">
        <f>+VLOOKUP(Sitio_Publico[[#This Row],[territorio]],Estructura!$AE$4:$AH$1067,4,0)</f>
        <v>20000001</v>
      </c>
      <c r="X3090" s="18" t="str">
        <f>+VLOOKUP(Sitio_Publico[[#This Row],[tema]],Estructura!$G$4:$J$532,4,0)</f>
        <v>T-37</v>
      </c>
      <c r="Y3090" s="18" t="str">
        <f>+VLOOKUP(Sitio_Publico[[#This Row],[contenido]],Estructura!$L$4:$O$473,4,0)</f>
        <v>C-25</v>
      </c>
      <c r="Z3090" s="18" t="str">
        <f>+VLOOKUP(Sitio_Publico[[#This Row],[Filtro Integrado]],Estructura!$U$4:$W$529,3,0)</f>
        <v>FI-3</v>
      </c>
      <c r="AA3090" s="18" t="str">
        <f>+VLOOKUP(Sitio_Publico[[#This Row],[Muestra]],Estructura!$Y$4:$AB$483,4,0)</f>
        <v>M-000187</v>
      </c>
    </row>
    <row r="3091" spans="1:27" ht="51" x14ac:dyDescent="0.3">
      <c r="A3091" s="16">
        <f t="shared" si="48"/>
        <v>3090</v>
      </c>
      <c r="B3091" s="47" t="s">
        <v>15118</v>
      </c>
      <c r="C3091" s="13" t="s">
        <v>14608</v>
      </c>
      <c r="D3091" s="13" t="s">
        <v>14608</v>
      </c>
      <c r="E3091" s="44">
        <v>2</v>
      </c>
      <c r="F3091" s="13" t="s">
        <v>14609</v>
      </c>
      <c r="G3091" s="23" t="s">
        <v>14610</v>
      </c>
      <c r="H3091" s="42" t="s">
        <v>457</v>
      </c>
      <c r="I3091" s="28" t="s">
        <v>365</v>
      </c>
      <c r="J3091" s="12" t="s">
        <v>14611</v>
      </c>
      <c r="K3091" s="28" t="s">
        <v>14687</v>
      </c>
      <c r="L3091" s="12" t="s">
        <v>14613</v>
      </c>
      <c r="M3091" s="12" t="s">
        <v>14614</v>
      </c>
      <c r="N3091" s="12" t="s">
        <v>14615</v>
      </c>
      <c r="O3091" s="26" t="s">
        <v>15044</v>
      </c>
      <c r="P3091" s="26" t="s">
        <v>15045</v>
      </c>
      <c r="Q3091" s="25" t="s">
        <v>456</v>
      </c>
      <c r="R3091" s="26" t="s">
        <v>15046</v>
      </c>
      <c r="S3091" s="15" t="s">
        <v>15047</v>
      </c>
      <c r="T3091" s="52">
        <v>0</v>
      </c>
      <c r="U3091" s="22" t="s">
        <v>392</v>
      </c>
      <c r="V3091" s="18" t="str">
        <f>+Sitio_Publico[[#This Row],[idcoleccion]]&amp;"-"&amp;Sitio_Publico[[#This Row],[id]]</f>
        <v>000-3090</v>
      </c>
      <c r="W3091" s="18">
        <f>+VLOOKUP(Sitio_Publico[[#This Row],[territorio]],Estructura!$AE$4:$AH$1067,4,0)</f>
        <v>20000002</v>
      </c>
      <c r="X3091" s="18" t="str">
        <f>+VLOOKUP(Sitio_Publico[[#This Row],[tema]],Estructura!$G$4:$J$532,4,0)</f>
        <v>T-31</v>
      </c>
      <c r="Y3091" s="18" t="str">
        <f>+VLOOKUP(Sitio_Publico[[#This Row],[contenido]],Estructura!$L$4:$O$473,4,0)</f>
        <v>C-20</v>
      </c>
      <c r="Z3091" s="18" t="str">
        <f>+VLOOKUP(Sitio_Publico[[#This Row],[Filtro Integrado]],Estructura!$U$4:$W$529,3,0)</f>
        <v>FI-3</v>
      </c>
      <c r="AA3091" s="18" t="str">
        <f>+VLOOKUP(Sitio_Publico[[#This Row],[Muestra]],Estructura!$Y$4:$AB$483,4,0)</f>
        <v>M-000175</v>
      </c>
    </row>
    <row r="3092" spans="1:27" ht="51" x14ac:dyDescent="0.3">
      <c r="A3092" s="16">
        <f t="shared" si="48"/>
        <v>3091</v>
      </c>
      <c r="B3092" s="47" t="s">
        <v>15118</v>
      </c>
      <c r="C3092" s="13" t="s">
        <v>14608</v>
      </c>
      <c r="D3092" s="13" t="s">
        <v>14608</v>
      </c>
      <c r="E3092" s="44">
        <v>12</v>
      </c>
      <c r="F3092" s="13" t="s">
        <v>14609</v>
      </c>
      <c r="G3092" s="23" t="s">
        <v>14610</v>
      </c>
      <c r="H3092" s="42" t="s">
        <v>457</v>
      </c>
      <c r="I3092" s="28" t="s">
        <v>375</v>
      </c>
      <c r="J3092" s="12" t="s">
        <v>14611</v>
      </c>
      <c r="K3092" s="28" t="s">
        <v>14973</v>
      </c>
      <c r="L3092" s="12" t="s">
        <v>14613</v>
      </c>
      <c r="M3092" s="12" t="s">
        <v>14614</v>
      </c>
      <c r="N3092" s="12" t="s">
        <v>14615</v>
      </c>
      <c r="O3092" s="26" t="s">
        <v>15048</v>
      </c>
      <c r="P3092" s="26" t="s">
        <v>15049</v>
      </c>
      <c r="Q3092" s="25" t="s">
        <v>456</v>
      </c>
      <c r="R3092" s="26" t="s">
        <v>15050</v>
      </c>
      <c r="S3092" s="15" t="s">
        <v>15051</v>
      </c>
      <c r="T3092" s="52">
        <v>0</v>
      </c>
      <c r="U3092" s="22" t="s">
        <v>392</v>
      </c>
      <c r="V3092" s="18" t="str">
        <f>+Sitio_Publico[[#This Row],[idcoleccion]]&amp;"-"&amp;Sitio_Publico[[#This Row],[id]]</f>
        <v>000-3091</v>
      </c>
      <c r="W3092" s="18">
        <f>+VLOOKUP(Sitio_Publico[[#This Row],[territorio]],Estructura!$AE$4:$AH$1067,4,0)</f>
        <v>20000012</v>
      </c>
      <c r="X3092" s="18" t="str">
        <f>+VLOOKUP(Sitio_Publico[[#This Row],[tema]],Estructura!$G$4:$J$532,4,0)</f>
        <v>T-31</v>
      </c>
      <c r="Y3092" s="18" t="str">
        <f>+VLOOKUP(Sitio_Publico[[#This Row],[contenido]],Estructura!$L$4:$O$473,4,0)</f>
        <v>C-20</v>
      </c>
      <c r="Z3092" s="18" t="str">
        <f>+VLOOKUP(Sitio_Publico[[#This Row],[Filtro Integrado]],Estructura!$U$4:$W$529,3,0)</f>
        <v>FI-3</v>
      </c>
      <c r="AA3092" s="18" t="str">
        <f>+VLOOKUP(Sitio_Publico[[#This Row],[Muestra]],Estructura!$Y$4:$AB$483,4,0)</f>
        <v>M-000206</v>
      </c>
    </row>
    <row r="3093" spans="1:27" ht="40.799999999999997" x14ac:dyDescent="0.3">
      <c r="A3093" s="16">
        <f t="shared" si="48"/>
        <v>3092</v>
      </c>
      <c r="B3093" s="47" t="s">
        <v>15118</v>
      </c>
      <c r="C3093" s="13" t="s">
        <v>14608</v>
      </c>
      <c r="D3093" s="13" t="s">
        <v>14608</v>
      </c>
      <c r="E3093" s="44">
        <v>6</v>
      </c>
      <c r="F3093" s="13" t="s">
        <v>14874</v>
      </c>
      <c r="G3093" s="23" t="s">
        <v>14610</v>
      </c>
      <c r="H3093" s="42" t="s">
        <v>457</v>
      </c>
      <c r="I3093" s="28" t="s">
        <v>369</v>
      </c>
      <c r="J3093" s="12" t="s">
        <v>14611</v>
      </c>
      <c r="K3093" s="28" t="s">
        <v>14875</v>
      </c>
      <c r="L3093" s="12" t="s">
        <v>14613</v>
      </c>
      <c r="M3093" s="12" t="s">
        <v>14876</v>
      </c>
      <c r="N3093" s="12" t="s">
        <v>14615</v>
      </c>
      <c r="O3093" s="26" t="s">
        <v>15052</v>
      </c>
      <c r="P3093" s="26" t="s">
        <v>15053</v>
      </c>
      <c r="Q3093" s="25" t="s">
        <v>456</v>
      </c>
      <c r="R3093" s="26" t="s">
        <v>15054</v>
      </c>
      <c r="S3093" s="15" t="s">
        <v>15055</v>
      </c>
      <c r="T3093" s="52">
        <v>0</v>
      </c>
      <c r="U3093" s="22" t="s">
        <v>392</v>
      </c>
      <c r="V3093" s="18" t="str">
        <f>+Sitio_Publico[[#This Row],[idcoleccion]]&amp;"-"&amp;Sitio_Publico[[#This Row],[id]]</f>
        <v>000-3092</v>
      </c>
      <c r="W3093" s="18">
        <f>+VLOOKUP(Sitio_Publico[[#This Row],[territorio]],Estructura!$AE$4:$AH$1067,4,0)</f>
        <v>20000006</v>
      </c>
      <c r="X3093" s="18" t="str">
        <f>+VLOOKUP(Sitio_Publico[[#This Row],[tema]],Estructura!$G$4:$J$532,4,0)</f>
        <v>T-45</v>
      </c>
      <c r="Y3093" s="18" t="str">
        <f>+VLOOKUP(Sitio_Publico[[#This Row],[contenido]],Estructura!$L$4:$O$473,4,0)</f>
        <v>C-20</v>
      </c>
      <c r="Z3093" s="18" t="str">
        <f>+VLOOKUP(Sitio_Publico[[#This Row],[Filtro Integrado]],Estructura!$U$4:$W$529,3,0)</f>
        <v>FI-3</v>
      </c>
      <c r="AA3093" s="18" t="str">
        <f>+VLOOKUP(Sitio_Publico[[#This Row],[Muestra]],Estructura!$Y$4:$AB$483,4,0)</f>
        <v>M-000198</v>
      </c>
    </row>
    <row r="3094" spans="1:27" ht="51" x14ac:dyDescent="0.3">
      <c r="A3094" s="16">
        <f t="shared" si="48"/>
        <v>3093</v>
      </c>
      <c r="B3094" s="47" t="s">
        <v>15118</v>
      </c>
      <c r="C3094" s="13" t="s">
        <v>14608</v>
      </c>
      <c r="D3094" s="13" t="s">
        <v>14608</v>
      </c>
      <c r="E3094" s="44">
        <v>11</v>
      </c>
      <c r="F3094" s="13" t="s">
        <v>14609</v>
      </c>
      <c r="G3094" s="23" t="s">
        <v>14610</v>
      </c>
      <c r="H3094" s="42" t="s">
        <v>457</v>
      </c>
      <c r="I3094" s="28" t="s">
        <v>374</v>
      </c>
      <c r="J3094" s="12" t="s">
        <v>14611</v>
      </c>
      <c r="K3094" s="28" t="s">
        <v>14973</v>
      </c>
      <c r="L3094" s="12" t="s">
        <v>14613</v>
      </c>
      <c r="M3094" s="12" t="s">
        <v>14614</v>
      </c>
      <c r="N3094" s="12" t="s">
        <v>14615</v>
      </c>
      <c r="O3094" s="26" t="s">
        <v>15056</v>
      </c>
      <c r="P3094" s="26" t="s">
        <v>15057</v>
      </c>
      <c r="Q3094" s="25" t="s">
        <v>456</v>
      </c>
      <c r="R3094" s="26" t="s">
        <v>15058</v>
      </c>
      <c r="S3094" s="15" t="s">
        <v>15059</v>
      </c>
      <c r="T3094" s="52">
        <v>0</v>
      </c>
      <c r="U3094" s="22" t="s">
        <v>392</v>
      </c>
      <c r="V3094" s="18" t="str">
        <f>+Sitio_Publico[[#This Row],[idcoleccion]]&amp;"-"&amp;Sitio_Publico[[#This Row],[id]]</f>
        <v>000-3093</v>
      </c>
      <c r="W3094" s="18">
        <f>+VLOOKUP(Sitio_Publico[[#This Row],[territorio]],Estructura!$AE$4:$AH$1067,4,0)</f>
        <v>20000011</v>
      </c>
      <c r="X3094" s="18" t="str">
        <f>+VLOOKUP(Sitio_Publico[[#This Row],[tema]],Estructura!$G$4:$J$532,4,0)</f>
        <v>T-31</v>
      </c>
      <c r="Y3094" s="18" t="str">
        <f>+VLOOKUP(Sitio_Publico[[#This Row],[contenido]],Estructura!$L$4:$O$473,4,0)</f>
        <v>C-20</v>
      </c>
      <c r="Z3094" s="18" t="str">
        <f>+VLOOKUP(Sitio_Publico[[#This Row],[Filtro Integrado]],Estructura!$U$4:$W$529,3,0)</f>
        <v>FI-3</v>
      </c>
      <c r="AA3094" s="18" t="str">
        <f>+VLOOKUP(Sitio_Publico[[#This Row],[Muestra]],Estructura!$Y$4:$AB$483,4,0)</f>
        <v>M-000206</v>
      </c>
    </row>
    <row r="3095" spans="1:27" ht="51" x14ac:dyDescent="0.3">
      <c r="A3095" s="16">
        <f t="shared" si="48"/>
        <v>3094</v>
      </c>
      <c r="B3095" s="47" t="s">
        <v>15118</v>
      </c>
      <c r="C3095" s="13" t="s">
        <v>14608</v>
      </c>
      <c r="D3095" s="13" t="s">
        <v>14608</v>
      </c>
      <c r="E3095" s="44">
        <v>8</v>
      </c>
      <c r="F3095" s="13" t="s">
        <v>15060</v>
      </c>
      <c r="G3095" s="23" t="s">
        <v>15061</v>
      </c>
      <c r="H3095" s="42" t="s">
        <v>457</v>
      </c>
      <c r="I3095" s="28" t="s">
        <v>371</v>
      </c>
      <c r="J3095" s="12" t="s">
        <v>14611</v>
      </c>
      <c r="K3095" s="28" t="s">
        <v>15062</v>
      </c>
      <c r="L3095" s="12" t="s">
        <v>14613</v>
      </c>
      <c r="M3095" s="12" t="s">
        <v>15063</v>
      </c>
      <c r="N3095" s="12" t="s">
        <v>14615</v>
      </c>
      <c r="O3095" s="26" t="s">
        <v>15064</v>
      </c>
      <c r="P3095" s="26" t="s">
        <v>15065</v>
      </c>
      <c r="Q3095" s="25" t="s">
        <v>456</v>
      </c>
      <c r="R3095" s="26" t="s">
        <v>15066</v>
      </c>
      <c r="S3095" s="15" t="s">
        <v>15067</v>
      </c>
      <c r="T3095" s="52">
        <v>0</v>
      </c>
      <c r="U3095" s="22" t="s">
        <v>392</v>
      </c>
      <c r="V3095" s="18" t="str">
        <f>+Sitio_Publico[[#This Row],[idcoleccion]]&amp;"-"&amp;Sitio_Publico[[#This Row],[id]]</f>
        <v>000-3094</v>
      </c>
      <c r="W3095" s="18">
        <f>+VLOOKUP(Sitio_Publico[[#This Row],[territorio]],Estructura!$AE$4:$AH$1067,4,0)</f>
        <v>20000008</v>
      </c>
      <c r="X3095" s="18" t="str">
        <f>+VLOOKUP(Sitio_Publico[[#This Row],[tema]],Estructura!$G$4:$J$532,4,0)</f>
        <v>T-49</v>
      </c>
      <c r="Y3095" s="18" t="str">
        <f>+VLOOKUP(Sitio_Publico[[#This Row],[contenido]],Estructura!$L$4:$O$473,4,0)</f>
        <v>C-29</v>
      </c>
      <c r="Z3095" s="18" t="str">
        <f>+VLOOKUP(Sitio_Publico[[#This Row],[Filtro Integrado]],Estructura!$U$4:$W$529,3,0)</f>
        <v>FI-3</v>
      </c>
      <c r="AA3095" s="18" t="str">
        <f>+VLOOKUP(Sitio_Publico[[#This Row],[Muestra]],Estructura!$Y$4:$AB$483,4,0)</f>
        <v>M-000211</v>
      </c>
    </row>
    <row r="3096" spans="1:27" ht="51" x14ac:dyDescent="0.3">
      <c r="A3096" s="16">
        <f t="shared" si="48"/>
        <v>3095</v>
      </c>
      <c r="B3096" s="47" t="s">
        <v>15118</v>
      </c>
      <c r="C3096" s="13" t="s">
        <v>14608</v>
      </c>
      <c r="D3096" s="13" t="s">
        <v>14608</v>
      </c>
      <c r="E3096" s="44">
        <v>3</v>
      </c>
      <c r="F3096" s="13" t="s">
        <v>14609</v>
      </c>
      <c r="G3096" s="23" t="s">
        <v>14610</v>
      </c>
      <c r="H3096" s="42" t="s">
        <v>457</v>
      </c>
      <c r="I3096" s="28" t="s">
        <v>366</v>
      </c>
      <c r="J3096" s="12" t="s">
        <v>14611</v>
      </c>
      <c r="K3096" s="28" t="s">
        <v>14973</v>
      </c>
      <c r="L3096" s="12" t="s">
        <v>14613</v>
      </c>
      <c r="M3096" s="12" t="s">
        <v>14614</v>
      </c>
      <c r="N3096" s="12" t="s">
        <v>14615</v>
      </c>
      <c r="O3096" s="26" t="s">
        <v>15068</v>
      </c>
      <c r="P3096" s="26" t="s">
        <v>15069</v>
      </c>
      <c r="Q3096" s="25" t="s">
        <v>456</v>
      </c>
      <c r="R3096" s="26" t="s">
        <v>15070</v>
      </c>
      <c r="S3096" s="15" t="s">
        <v>15071</v>
      </c>
      <c r="T3096" s="52">
        <v>0</v>
      </c>
      <c r="U3096" s="22" t="s">
        <v>392</v>
      </c>
      <c r="V3096" s="18" t="str">
        <f>+Sitio_Publico[[#This Row],[idcoleccion]]&amp;"-"&amp;Sitio_Publico[[#This Row],[id]]</f>
        <v>000-3095</v>
      </c>
      <c r="W3096" s="18">
        <f>+VLOOKUP(Sitio_Publico[[#This Row],[territorio]],Estructura!$AE$4:$AH$1067,4,0)</f>
        <v>20000003</v>
      </c>
      <c r="X3096" s="18" t="str">
        <f>+VLOOKUP(Sitio_Publico[[#This Row],[tema]],Estructura!$G$4:$J$532,4,0)</f>
        <v>T-31</v>
      </c>
      <c r="Y3096" s="18" t="str">
        <f>+VLOOKUP(Sitio_Publico[[#This Row],[contenido]],Estructura!$L$4:$O$473,4,0)</f>
        <v>C-20</v>
      </c>
      <c r="Z3096" s="18" t="str">
        <f>+VLOOKUP(Sitio_Publico[[#This Row],[Filtro Integrado]],Estructura!$U$4:$W$529,3,0)</f>
        <v>FI-3</v>
      </c>
      <c r="AA3096" s="18" t="str">
        <f>+VLOOKUP(Sitio_Publico[[#This Row],[Muestra]],Estructura!$Y$4:$AB$483,4,0)</f>
        <v>M-000206</v>
      </c>
    </row>
    <row r="3097" spans="1:27" ht="40.799999999999997" x14ac:dyDescent="0.3">
      <c r="A3097" s="16">
        <f t="shared" si="48"/>
        <v>3096</v>
      </c>
      <c r="B3097" s="47" t="s">
        <v>15118</v>
      </c>
      <c r="C3097" s="13" t="s">
        <v>14608</v>
      </c>
      <c r="D3097" s="13" t="s">
        <v>14608</v>
      </c>
      <c r="E3097" s="44">
        <v>2</v>
      </c>
      <c r="F3097" s="13" t="s">
        <v>14646</v>
      </c>
      <c r="G3097" s="23" t="s">
        <v>14630</v>
      </c>
      <c r="H3097" s="42" t="s">
        <v>457</v>
      </c>
      <c r="I3097" s="28" t="s">
        <v>365</v>
      </c>
      <c r="J3097" s="12" t="s">
        <v>14611</v>
      </c>
      <c r="K3097" s="28" t="s">
        <v>14857</v>
      </c>
      <c r="L3097" s="12" t="s">
        <v>14613</v>
      </c>
      <c r="M3097" s="12" t="s">
        <v>14648</v>
      </c>
      <c r="N3097" s="12" t="s">
        <v>14615</v>
      </c>
      <c r="O3097" s="26" t="s">
        <v>15072</v>
      </c>
      <c r="P3097" s="26" t="s">
        <v>15073</v>
      </c>
      <c r="Q3097" s="25" t="s">
        <v>456</v>
      </c>
      <c r="R3097" s="26" t="s">
        <v>15074</v>
      </c>
      <c r="S3097" s="15" t="s">
        <v>15075</v>
      </c>
      <c r="T3097" s="52">
        <v>0</v>
      </c>
      <c r="U3097" s="22" t="s">
        <v>392</v>
      </c>
      <c r="V3097" s="18" t="str">
        <f>+Sitio_Publico[[#This Row],[idcoleccion]]&amp;"-"&amp;Sitio_Publico[[#This Row],[id]]</f>
        <v>000-3096</v>
      </c>
      <c r="W3097" s="18">
        <f>+VLOOKUP(Sitio_Publico[[#This Row],[territorio]],Estructura!$AE$4:$AH$1067,4,0)</f>
        <v>20000002</v>
      </c>
      <c r="X3097" s="18" t="str">
        <f>+VLOOKUP(Sitio_Publico[[#This Row],[tema]],Estructura!$G$4:$J$532,4,0)</f>
        <v>T-35</v>
      </c>
      <c r="Y3097" s="18" t="str">
        <f>+VLOOKUP(Sitio_Publico[[#This Row],[contenido]],Estructura!$L$4:$O$473,4,0)</f>
        <v>C-22</v>
      </c>
      <c r="Z3097" s="18" t="str">
        <f>+VLOOKUP(Sitio_Publico[[#This Row],[Filtro Integrado]],Estructura!$U$4:$W$529,3,0)</f>
        <v>FI-3</v>
      </c>
      <c r="AA3097" s="18" t="str">
        <f>+VLOOKUP(Sitio_Publico[[#This Row],[Muestra]],Estructura!$Y$4:$AB$483,4,0)</f>
        <v>M-000197</v>
      </c>
    </row>
    <row r="3098" spans="1:27" ht="51" x14ac:dyDescent="0.3">
      <c r="A3098" s="16">
        <f t="shared" si="48"/>
        <v>3097</v>
      </c>
      <c r="B3098" s="47" t="s">
        <v>15118</v>
      </c>
      <c r="C3098" s="13" t="s">
        <v>14608</v>
      </c>
      <c r="D3098" s="13" t="s">
        <v>14608</v>
      </c>
      <c r="E3098" s="44">
        <v>12</v>
      </c>
      <c r="F3098" s="13" t="s">
        <v>14665</v>
      </c>
      <c r="G3098" s="23" t="s">
        <v>14666</v>
      </c>
      <c r="H3098" s="42" t="s">
        <v>457</v>
      </c>
      <c r="I3098" s="28" t="s">
        <v>375</v>
      </c>
      <c r="J3098" s="12" t="s">
        <v>14611</v>
      </c>
      <c r="K3098" s="28" t="s">
        <v>14806</v>
      </c>
      <c r="L3098" s="12" t="s">
        <v>14613</v>
      </c>
      <c r="M3098" s="12" t="s">
        <v>14807</v>
      </c>
      <c r="N3098" s="12" t="s">
        <v>14615</v>
      </c>
      <c r="O3098" s="26" t="s">
        <v>15076</v>
      </c>
      <c r="P3098" s="26" t="s">
        <v>15077</v>
      </c>
      <c r="Q3098" s="25" t="s">
        <v>456</v>
      </c>
      <c r="R3098" s="26" t="s">
        <v>15078</v>
      </c>
      <c r="S3098" s="15" t="s">
        <v>15079</v>
      </c>
      <c r="T3098" s="52">
        <v>0</v>
      </c>
      <c r="U3098" s="22" t="s">
        <v>392</v>
      </c>
      <c r="V3098" s="18" t="str">
        <f>+Sitio_Publico[[#This Row],[idcoleccion]]&amp;"-"&amp;Sitio_Publico[[#This Row],[id]]</f>
        <v>000-3097</v>
      </c>
      <c r="W3098" s="18">
        <f>+VLOOKUP(Sitio_Publico[[#This Row],[territorio]],Estructura!$AE$4:$AH$1067,4,0)</f>
        <v>20000012</v>
      </c>
      <c r="X3098" s="18" t="str">
        <f>+VLOOKUP(Sitio_Publico[[#This Row],[tema]],Estructura!$G$4:$J$532,4,0)</f>
        <v>T-37</v>
      </c>
      <c r="Y3098" s="18" t="str">
        <f>+VLOOKUP(Sitio_Publico[[#This Row],[contenido]],Estructura!$L$4:$O$473,4,0)</f>
        <v>C-25</v>
      </c>
      <c r="Z3098" s="18" t="str">
        <f>+VLOOKUP(Sitio_Publico[[#This Row],[Filtro Integrado]],Estructura!$U$4:$W$529,3,0)</f>
        <v>FI-3</v>
      </c>
      <c r="AA3098" s="18" t="str">
        <f>+VLOOKUP(Sitio_Publico[[#This Row],[Muestra]],Estructura!$Y$4:$AB$483,4,0)</f>
        <v>M-000191</v>
      </c>
    </row>
    <row r="3099" spans="1:27" ht="51" x14ac:dyDescent="0.3">
      <c r="A3099" s="16">
        <f t="shared" si="48"/>
        <v>3098</v>
      </c>
      <c r="B3099" s="47" t="s">
        <v>15118</v>
      </c>
      <c r="C3099" s="13" t="s">
        <v>14608</v>
      </c>
      <c r="D3099" s="13" t="s">
        <v>14608</v>
      </c>
      <c r="E3099" s="44">
        <v>0</v>
      </c>
      <c r="F3099" s="13" t="s">
        <v>14637</v>
      </c>
      <c r="G3099" s="23" t="s">
        <v>14638</v>
      </c>
      <c r="H3099" s="42" t="s">
        <v>455</v>
      </c>
      <c r="I3099" s="28" t="s">
        <v>14</v>
      </c>
      <c r="J3099" s="12" t="s">
        <v>393</v>
      </c>
      <c r="K3099" s="28" t="s">
        <v>15080</v>
      </c>
      <c r="L3099" s="12" t="s">
        <v>14613</v>
      </c>
      <c r="M3099" s="12" t="s">
        <v>14640</v>
      </c>
      <c r="N3099" s="12" t="s">
        <v>14641</v>
      </c>
      <c r="O3099" s="26" t="s">
        <v>15081</v>
      </c>
      <c r="P3099" s="26" t="s">
        <v>15082</v>
      </c>
      <c r="Q3099" s="25" t="s">
        <v>456</v>
      </c>
      <c r="R3099" s="26" t="s">
        <v>15083</v>
      </c>
      <c r="S3099" s="15" t="s">
        <v>15084</v>
      </c>
      <c r="T3099" s="52">
        <v>0</v>
      </c>
      <c r="U3099" s="22" t="s">
        <v>392</v>
      </c>
      <c r="V3099" s="18" t="str">
        <f>+Sitio_Publico[[#This Row],[idcoleccion]]&amp;"-"&amp;Sitio_Publico[[#This Row],[id]]</f>
        <v>000-3098</v>
      </c>
      <c r="W3099" s="18">
        <f>+VLOOKUP(Sitio_Publico[[#This Row],[territorio]],Estructura!$AE$4:$AH$1067,4,0)</f>
        <v>10000000</v>
      </c>
      <c r="X3099" s="18" t="str">
        <f>+VLOOKUP(Sitio_Publico[[#This Row],[tema]],Estructura!$G$4:$J$532,4,0)</f>
        <v>T-34</v>
      </c>
      <c r="Y3099" s="18" t="str">
        <f>+VLOOKUP(Sitio_Publico[[#This Row],[contenido]],Estructura!$L$4:$O$473,4,0)</f>
        <v>C-23</v>
      </c>
      <c r="Z3099" s="18" t="str">
        <f>+VLOOKUP(Sitio_Publico[[#This Row],[Filtro Integrado]],Estructura!$U$4:$W$529,3,0)</f>
        <v>FI-0</v>
      </c>
      <c r="AA3099" s="18" t="str">
        <f>+VLOOKUP(Sitio_Publico[[#This Row],[Muestra]],Estructura!$Y$4:$AB$483,4,0)</f>
        <v>M-000212</v>
      </c>
    </row>
    <row r="3100" spans="1:27" ht="51" x14ac:dyDescent="0.3">
      <c r="A3100" s="16">
        <f t="shared" si="48"/>
        <v>3099</v>
      </c>
      <c r="B3100" s="47" t="s">
        <v>15118</v>
      </c>
      <c r="C3100" s="13" t="s">
        <v>14608</v>
      </c>
      <c r="D3100" s="13" t="s">
        <v>14608</v>
      </c>
      <c r="E3100" s="44">
        <v>10</v>
      </c>
      <c r="F3100" s="13" t="s">
        <v>14629</v>
      </c>
      <c r="G3100" s="23" t="s">
        <v>14630</v>
      </c>
      <c r="H3100" s="42" t="s">
        <v>457</v>
      </c>
      <c r="I3100" s="28" t="s">
        <v>373</v>
      </c>
      <c r="J3100" s="12" t="s">
        <v>14611</v>
      </c>
      <c r="K3100" s="28" t="s">
        <v>14993</v>
      </c>
      <c r="L3100" s="12" t="s">
        <v>14613</v>
      </c>
      <c r="M3100" s="12" t="s">
        <v>14632</v>
      </c>
      <c r="N3100" s="12" t="s">
        <v>14615</v>
      </c>
      <c r="O3100" s="26" t="s">
        <v>15085</v>
      </c>
      <c r="P3100" s="26" t="s">
        <v>15086</v>
      </c>
      <c r="Q3100" s="25" t="s">
        <v>456</v>
      </c>
      <c r="R3100" s="26" t="s">
        <v>15087</v>
      </c>
      <c r="S3100" s="15" t="s">
        <v>15088</v>
      </c>
      <c r="T3100" s="52">
        <v>0</v>
      </c>
      <c r="U3100" s="22" t="s">
        <v>392</v>
      </c>
      <c r="V3100" s="18" t="str">
        <f>+Sitio_Publico[[#This Row],[idcoleccion]]&amp;"-"&amp;Sitio_Publico[[#This Row],[id]]</f>
        <v>000-3099</v>
      </c>
      <c r="W3100" s="18">
        <f>+VLOOKUP(Sitio_Publico[[#This Row],[territorio]],Estructura!$AE$4:$AH$1067,4,0)</f>
        <v>20000010</v>
      </c>
      <c r="X3100" s="18" t="str">
        <f>+VLOOKUP(Sitio_Publico[[#This Row],[tema]],Estructura!$G$4:$J$532,4,0)</f>
        <v>T-33</v>
      </c>
      <c r="Y3100" s="18" t="str">
        <f>+VLOOKUP(Sitio_Publico[[#This Row],[contenido]],Estructura!$L$4:$O$473,4,0)</f>
        <v>C-22</v>
      </c>
      <c r="Z3100" s="18" t="str">
        <f>+VLOOKUP(Sitio_Publico[[#This Row],[Filtro Integrado]],Estructura!$U$4:$W$529,3,0)</f>
        <v>FI-3</v>
      </c>
      <c r="AA3100" s="18" t="str">
        <f>+VLOOKUP(Sitio_Publico[[#This Row],[Muestra]],Estructura!$Y$4:$AB$483,4,0)</f>
        <v>M-000208</v>
      </c>
    </row>
    <row r="3101" spans="1:27" ht="51" x14ac:dyDescent="0.3">
      <c r="A3101" s="16">
        <f t="shared" si="48"/>
        <v>3100</v>
      </c>
      <c r="B3101" s="47" t="s">
        <v>15118</v>
      </c>
      <c r="C3101" s="13" t="s">
        <v>14608</v>
      </c>
      <c r="D3101" s="13" t="s">
        <v>14608</v>
      </c>
      <c r="E3101" s="44">
        <v>7</v>
      </c>
      <c r="F3101" s="13" t="s">
        <v>14609</v>
      </c>
      <c r="G3101" s="23" t="s">
        <v>14610</v>
      </c>
      <c r="H3101" s="42" t="s">
        <v>457</v>
      </c>
      <c r="I3101" s="28" t="s">
        <v>370</v>
      </c>
      <c r="J3101" s="12" t="s">
        <v>14611</v>
      </c>
      <c r="K3101" s="28" t="s">
        <v>14973</v>
      </c>
      <c r="L3101" s="12" t="s">
        <v>14613</v>
      </c>
      <c r="M3101" s="12" t="s">
        <v>14614</v>
      </c>
      <c r="N3101" s="12" t="s">
        <v>14615</v>
      </c>
      <c r="O3101" s="26" t="s">
        <v>15089</v>
      </c>
      <c r="P3101" s="26" t="s">
        <v>15090</v>
      </c>
      <c r="Q3101" s="25" t="s">
        <v>456</v>
      </c>
      <c r="R3101" s="26" t="s">
        <v>15091</v>
      </c>
      <c r="S3101" s="15" t="s">
        <v>15092</v>
      </c>
      <c r="T3101" s="52">
        <v>0</v>
      </c>
      <c r="U3101" s="22" t="s">
        <v>392</v>
      </c>
      <c r="V3101" s="18" t="str">
        <f>+Sitio_Publico[[#This Row],[idcoleccion]]&amp;"-"&amp;Sitio_Publico[[#This Row],[id]]</f>
        <v>000-3100</v>
      </c>
      <c r="W3101" s="18">
        <f>+VLOOKUP(Sitio_Publico[[#This Row],[territorio]],Estructura!$AE$4:$AH$1067,4,0)</f>
        <v>20000007</v>
      </c>
      <c r="X3101" s="18" t="str">
        <f>+VLOOKUP(Sitio_Publico[[#This Row],[tema]],Estructura!$G$4:$J$532,4,0)</f>
        <v>T-31</v>
      </c>
      <c r="Y3101" s="18" t="str">
        <f>+VLOOKUP(Sitio_Publico[[#This Row],[contenido]],Estructura!$L$4:$O$473,4,0)</f>
        <v>C-20</v>
      </c>
      <c r="Z3101" s="18" t="str">
        <f>+VLOOKUP(Sitio_Publico[[#This Row],[Filtro Integrado]],Estructura!$U$4:$W$529,3,0)</f>
        <v>FI-3</v>
      </c>
      <c r="AA3101" s="18" t="str">
        <f>+VLOOKUP(Sitio_Publico[[#This Row],[Muestra]],Estructura!$Y$4:$AB$483,4,0)</f>
        <v>M-000206</v>
      </c>
    </row>
    <row r="3102" spans="1:27" ht="61.2" x14ac:dyDescent="0.3">
      <c r="A3102" s="16">
        <f t="shared" si="48"/>
        <v>3101</v>
      </c>
      <c r="B3102" s="47" t="s">
        <v>15118</v>
      </c>
      <c r="C3102" s="13" t="s">
        <v>14608</v>
      </c>
      <c r="D3102" s="13" t="s">
        <v>14608</v>
      </c>
      <c r="E3102" s="44">
        <v>9</v>
      </c>
      <c r="F3102" s="13" t="s">
        <v>14673</v>
      </c>
      <c r="G3102" s="23" t="s">
        <v>14674</v>
      </c>
      <c r="H3102" s="42" t="s">
        <v>457</v>
      </c>
      <c r="I3102" s="28" t="s">
        <v>372</v>
      </c>
      <c r="J3102" s="12" t="s">
        <v>14611</v>
      </c>
      <c r="K3102" s="28" t="s">
        <v>14673</v>
      </c>
      <c r="L3102" s="12" t="s">
        <v>14613</v>
      </c>
      <c r="M3102" s="12" t="s">
        <v>14676</v>
      </c>
      <c r="N3102" s="12" t="s">
        <v>14615</v>
      </c>
      <c r="O3102" s="26" t="s">
        <v>15093</v>
      </c>
      <c r="P3102" s="26" t="s">
        <v>15094</v>
      </c>
      <c r="Q3102" s="25" t="s">
        <v>456</v>
      </c>
      <c r="R3102" s="26" t="s">
        <v>15095</v>
      </c>
      <c r="S3102" s="15" t="s">
        <v>15096</v>
      </c>
      <c r="T3102" s="52">
        <v>0</v>
      </c>
      <c r="U3102" s="22" t="s">
        <v>392</v>
      </c>
      <c r="V3102" s="18" t="str">
        <f>+Sitio_Publico[[#This Row],[idcoleccion]]&amp;"-"&amp;Sitio_Publico[[#This Row],[id]]</f>
        <v>000-3101</v>
      </c>
      <c r="W3102" s="18">
        <f>+VLOOKUP(Sitio_Publico[[#This Row],[territorio]],Estructura!$AE$4:$AH$1067,4,0)</f>
        <v>20000009</v>
      </c>
      <c r="X3102" s="18" t="str">
        <f>+VLOOKUP(Sitio_Publico[[#This Row],[tema]],Estructura!$G$4:$J$532,4,0)</f>
        <v>T-38</v>
      </c>
      <c r="Y3102" s="18" t="str">
        <f>+VLOOKUP(Sitio_Publico[[#This Row],[contenido]],Estructura!$L$4:$O$473,4,0)</f>
        <v>C-26</v>
      </c>
      <c r="Z3102" s="18" t="str">
        <f>+VLOOKUP(Sitio_Publico[[#This Row],[Filtro Integrado]],Estructura!$U$4:$W$529,3,0)</f>
        <v>FI-3</v>
      </c>
      <c r="AA3102" s="18" t="str">
        <f>+VLOOKUP(Sitio_Publico[[#This Row],[Muestra]],Estructura!$Y$4:$AB$483,4,0)</f>
        <v>M-000213</v>
      </c>
    </row>
    <row r="3103" spans="1:27" ht="51" x14ac:dyDescent="0.3">
      <c r="A3103" s="16">
        <f t="shared" si="48"/>
        <v>3102</v>
      </c>
      <c r="B3103" s="47" t="s">
        <v>15118</v>
      </c>
      <c r="C3103" s="13" t="s">
        <v>14608</v>
      </c>
      <c r="D3103" s="13" t="s">
        <v>14608</v>
      </c>
      <c r="E3103" s="44">
        <v>6</v>
      </c>
      <c r="F3103" s="13" t="s">
        <v>14609</v>
      </c>
      <c r="G3103" s="23" t="s">
        <v>14610</v>
      </c>
      <c r="H3103" s="42" t="s">
        <v>457</v>
      </c>
      <c r="I3103" s="28" t="s">
        <v>369</v>
      </c>
      <c r="J3103" s="12" t="s">
        <v>14611</v>
      </c>
      <c r="K3103" s="28" t="s">
        <v>14653</v>
      </c>
      <c r="L3103" s="12" t="s">
        <v>14613</v>
      </c>
      <c r="M3103" s="12" t="s">
        <v>14614</v>
      </c>
      <c r="N3103" s="12" t="s">
        <v>14615</v>
      </c>
      <c r="O3103" s="26" t="s">
        <v>15097</v>
      </c>
      <c r="P3103" s="26" t="s">
        <v>15098</v>
      </c>
      <c r="Q3103" s="25" t="s">
        <v>456</v>
      </c>
      <c r="R3103" s="26" t="s">
        <v>15099</v>
      </c>
      <c r="S3103" s="15" t="s">
        <v>15100</v>
      </c>
      <c r="T3103" s="52">
        <v>0</v>
      </c>
      <c r="U3103" s="22" t="s">
        <v>392</v>
      </c>
      <c r="V3103" s="18" t="str">
        <f>+Sitio_Publico[[#This Row],[idcoleccion]]&amp;"-"&amp;Sitio_Publico[[#This Row],[id]]</f>
        <v>000-3102</v>
      </c>
      <c r="W3103" s="18">
        <f>+VLOOKUP(Sitio_Publico[[#This Row],[territorio]],Estructura!$AE$4:$AH$1067,4,0)</f>
        <v>20000006</v>
      </c>
      <c r="X3103" s="18" t="str">
        <f>+VLOOKUP(Sitio_Publico[[#This Row],[tema]],Estructura!$G$4:$J$532,4,0)</f>
        <v>T-31</v>
      </c>
      <c r="Y3103" s="18" t="str">
        <f>+VLOOKUP(Sitio_Publico[[#This Row],[contenido]],Estructura!$L$4:$O$473,4,0)</f>
        <v>C-20</v>
      </c>
      <c r="Z3103" s="18" t="str">
        <f>+VLOOKUP(Sitio_Publico[[#This Row],[Filtro Integrado]],Estructura!$U$4:$W$529,3,0)</f>
        <v>FI-3</v>
      </c>
      <c r="AA3103" s="18" t="str">
        <f>+VLOOKUP(Sitio_Publico[[#This Row],[Muestra]],Estructura!$Y$4:$AB$483,4,0)</f>
        <v>M-000170</v>
      </c>
    </row>
    <row r="3104" spans="1:27" ht="40.799999999999997" x14ac:dyDescent="0.3">
      <c r="A3104" s="16">
        <f t="shared" si="48"/>
        <v>3103</v>
      </c>
      <c r="B3104" s="47" t="s">
        <v>15118</v>
      </c>
      <c r="C3104" s="13" t="s">
        <v>14608</v>
      </c>
      <c r="D3104" s="13" t="s">
        <v>14608</v>
      </c>
      <c r="E3104" s="44">
        <v>8</v>
      </c>
      <c r="F3104" s="13" t="s">
        <v>14629</v>
      </c>
      <c r="G3104" s="23" t="s">
        <v>14630</v>
      </c>
      <c r="H3104" s="42" t="s">
        <v>457</v>
      </c>
      <c r="I3104" s="28" t="s">
        <v>371</v>
      </c>
      <c r="J3104" s="12" t="s">
        <v>14611</v>
      </c>
      <c r="K3104" s="28" t="s">
        <v>14993</v>
      </c>
      <c r="L3104" s="12" t="s">
        <v>14613</v>
      </c>
      <c r="M3104" s="12" t="s">
        <v>14632</v>
      </c>
      <c r="N3104" s="12" t="s">
        <v>14615</v>
      </c>
      <c r="O3104" s="26" t="s">
        <v>15101</v>
      </c>
      <c r="P3104" s="26" t="s">
        <v>15102</v>
      </c>
      <c r="Q3104" s="25" t="s">
        <v>456</v>
      </c>
      <c r="R3104" s="26" t="s">
        <v>15103</v>
      </c>
      <c r="S3104" s="15" t="s">
        <v>15104</v>
      </c>
      <c r="T3104" s="52">
        <v>0</v>
      </c>
      <c r="U3104" s="22" t="s">
        <v>392</v>
      </c>
      <c r="V3104" s="18" t="str">
        <f>+Sitio_Publico[[#This Row],[idcoleccion]]&amp;"-"&amp;Sitio_Publico[[#This Row],[id]]</f>
        <v>000-3103</v>
      </c>
      <c r="W3104" s="18">
        <f>+VLOOKUP(Sitio_Publico[[#This Row],[territorio]],Estructura!$AE$4:$AH$1067,4,0)</f>
        <v>20000008</v>
      </c>
      <c r="X3104" s="18" t="str">
        <f>+VLOOKUP(Sitio_Publico[[#This Row],[tema]],Estructura!$G$4:$J$532,4,0)</f>
        <v>T-33</v>
      </c>
      <c r="Y3104" s="18" t="str">
        <f>+VLOOKUP(Sitio_Publico[[#This Row],[contenido]],Estructura!$L$4:$O$473,4,0)</f>
        <v>C-22</v>
      </c>
      <c r="Z3104" s="18" t="str">
        <f>+VLOOKUP(Sitio_Publico[[#This Row],[Filtro Integrado]],Estructura!$U$4:$W$529,3,0)</f>
        <v>FI-3</v>
      </c>
      <c r="AA3104" s="18" t="str">
        <f>+VLOOKUP(Sitio_Publico[[#This Row],[Muestra]],Estructura!$Y$4:$AB$483,4,0)</f>
        <v>M-000208</v>
      </c>
    </row>
    <row r="3105" spans="1:27" ht="61.2" x14ac:dyDescent="0.3">
      <c r="A3105" s="16">
        <f t="shared" si="48"/>
        <v>3104</v>
      </c>
      <c r="B3105" s="47" t="s">
        <v>15118</v>
      </c>
      <c r="C3105" s="13" t="s">
        <v>14608</v>
      </c>
      <c r="D3105" s="13" t="s">
        <v>14608</v>
      </c>
      <c r="E3105" s="44">
        <v>15</v>
      </c>
      <c r="F3105" s="13" t="s">
        <v>14767</v>
      </c>
      <c r="G3105" s="23" t="s">
        <v>14638</v>
      </c>
      <c r="H3105" s="42" t="s">
        <v>457</v>
      </c>
      <c r="I3105" s="28" t="s">
        <v>378</v>
      </c>
      <c r="J3105" s="12" t="s">
        <v>14611</v>
      </c>
      <c r="K3105" s="28" t="s">
        <v>15105</v>
      </c>
      <c r="L3105" s="12" t="s">
        <v>14613</v>
      </c>
      <c r="M3105" s="12" t="s">
        <v>14640</v>
      </c>
      <c r="N3105" s="12" t="s">
        <v>14641</v>
      </c>
      <c r="O3105" s="26" t="s">
        <v>15106</v>
      </c>
      <c r="P3105" s="26" t="s">
        <v>15107</v>
      </c>
      <c r="Q3105" s="25" t="s">
        <v>456</v>
      </c>
      <c r="R3105" s="26" t="s">
        <v>15108</v>
      </c>
      <c r="S3105" s="15" t="s">
        <v>15109</v>
      </c>
      <c r="T3105" s="52">
        <v>0</v>
      </c>
      <c r="U3105" s="22" t="s">
        <v>392</v>
      </c>
      <c r="V3105" s="18" t="str">
        <f>+Sitio_Publico[[#This Row],[idcoleccion]]&amp;"-"&amp;Sitio_Publico[[#This Row],[id]]</f>
        <v>000-3104</v>
      </c>
      <c r="W3105" s="18">
        <f>+VLOOKUP(Sitio_Publico[[#This Row],[territorio]],Estructura!$AE$4:$AH$1067,4,0)</f>
        <v>20000015</v>
      </c>
      <c r="X3105" s="18" t="str">
        <f>+VLOOKUP(Sitio_Publico[[#This Row],[tema]],Estructura!$G$4:$J$532,4,0)</f>
        <v>T-42</v>
      </c>
      <c r="Y3105" s="18" t="str">
        <f>+VLOOKUP(Sitio_Publico[[#This Row],[contenido]],Estructura!$L$4:$O$473,4,0)</f>
        <v>C-23</v>
      </c>
      <c r="Z3105" s="18" t="str">
        <f>+VLOOKUP(Sitio_Publico[[#This Row],[Filtro Integrado]],Estructura!$U$4:$W$529,3,0)</f>
        <v>FI-3</v>
      </c>
      <c r="AA3105" s="18" t="str">
        <f>+VLOOKUP(Sitio_Publico[[#This Row],[Muestra]],Estructura!$Y$4:$AB$483,4,0)</f>
        <v>M-000214</v>
      </c>
    </row>
    <row r="3106" spans="1:27" ht="51" x14ac:dyDescent="0.3">
      <c r="A3106" s="16">
        <f t="shared" si="48"/>
        <v>3105</v>
      </c>
      <c r="B3106" s="47" t="s">
        <v>15118</v>
      </c>
      <c r="C3106" s="13" t="s">
        <v>14608</v>
      </c>
      <c r="D3106" s="13" t="s">
        <v>14608</v>
      </c>
      <c r="E3106" s="44">
        <v>16</v>
      </c>
      <c r="F3106" s="13" t="s">
        <v>14697</v>
      </c>
      <c r="G3106" s="23" t="s">
        <v>14610</v>
      </c>
      <c r="H3106" s="42" t="s">
        <v>457</v>
      </c>
      <c r="I3106" s="28" t="s">
        <v>379</v>
      </c>
      <c r="J3106" s="12" t="s">
        <v>14611</v>
      </c>
      <c r="K3106" s="28" t="s">
        <v>14812</v>
      </c>
      <c r="L3106" s="12" t="s">
        <v>14613</v>
      </c>
      <c r="M3106" s="12" t="s">
        <v>14614</v>
      </c>
      <c r="N3106" s="12" t="s">
        <v>14615</v>
      </c>
      <c r="O3106" s="26" t="s">
        <v>15110</v>
      </c>
      <c r="P3106" s="26" t="s">
        <v>15111</v>
      </c>
      <c r="Q3106" s="25" t="s">
        <v>456</v>
      </c>
      <c r="R3106" s="26" t="s">
        <v>15112</v>
      </c>
      <c r="S3106" s="15" t="s">
        <v>15113</v>
      </c>
      <c r="T3106" s="52">
        <v>0</v>
      </c>
      <c r="U3106" s="22" t="s">
        <v>392</v>
      </c>
      <c r="V3106" s="18" t="str">
        <f>+Sitio_Publico[[#This Row],[idcoleccion]]&amp;"-"&amp;Sitio_Publico[[#This Row],[id]]</f>
        <v>000-3105</v>
      </c>
      <c r="W3106" s="18">
        <f>+VLOOKUP(Sitio_Publico[[#This Row],[territorio]],Estructura!$AE$4:$AH$1067,4,0)</f>
        <v>20000016</v>
      </c>
      <c r="X3106" s="18" t="str">
        <f>+VLOOKUP(Sitio_Publico[[#This Row],[tema]],Estructura!$G$4:$J$532,4,0)</f>
        <v>T-40</v>
      </c>
      <c r="Y3106" s="18" t="str">
        <f>+VLOOKUP(Sitio_Publico[[#This Row],[contenido]],Estructura!$L$4:$O$473,4,0)</f>
        <v>C-20</v>
      </c>
      <c r="Z3106" s="18" t="str">
        <f>+VLOOKUP(Sitio_Publico[[#This Row],[Filtro Integrado]],Estructura!$U$4:$W$529,3,0)</f>
        <v>FI-3</v>
      </c>
      <c r="AA3106" s="18" t="str">
        <f>+VLOOKUP(Sitio_Publico[[#This Row],[Muestra]],Estructura!$Y$4:$AB$483,4,0)</f>
        <v>M-000192</v>
      </c>
    </row>
    <row r="3107" spans="1:27" ht="51" x14ac:dyDescent="0.3">
      <c r="A3107" s="16">
        <f t="shared" si="48"/>
        <v>3106</v>
      </c>
      <c r="B3107" s="47" t="s">
        <v>15118</v>
      </c>
      <c r="C3107" s="37" t="s">
        <v>14608</v>
      </c>
      <c r="D3107" s="37" t="s">
        <v>14608</v>
      </c>
      <c r="E3107" s="45">
        <v>9</v>
      </c>
      <c r="F3107" s="37" t="s">
        <v>14767</v>
      </c>
      <c r="G3107" s="38" t="s">
        <v>14638</v>
      </c>
      <c r="H3107" s="43" t="s">
        <v>457</v>
      </c>
      <c r="I3107" s="46" t="s">
        <v>372</v>
      </c>
      <c r="J3107" s="33" t="s">
        <v>14611</v>
      </c>
      <c r="K3107" s="46" t="s">
        <v>14801</v>
      </c>
      <c r="L3107" s="33" t="s">
        <v>14613</v>
      </c>
      <c r="M3107" s="33" t="s">
        <v>14640</v>
      </c>
      <c r="N3107" s="33" t="s">
        <v>14641</v>
      </c>
      <c r="O3107" s="34" t="s">
        <v>15114</v>
      </c>
      <c r="P3107" s="34" t="s">
        <v>15115</v>
      </c>
      <c r="Q3107" s="35" t="s">
        <v>456</v>
      </c>
      <c r="R3107" s="34" t="s">
        <v>15116</v>
      </c>
      <c r="S3107" s="36" t="s">
        <v>15117</v>
      </c>
      <c r="T3107" s="52">
        <v>0</v>
      </c>
      <c r="U3107" s="50" t="s">
        <v>392</v>
      </c>
      <c r="V3107" s="18" t="str">
        <f>+Sitio_Publico[[#This Row],[idcoleccion]]&amp;"-"&amp;Sitio_Publico[[#This Row],[id]]</f>
        <v>000-3106</v>
      </c>
      <c r="W3107" s="18">
        <f>+VLOOKUP(Sitio_Publico[[#This Row],[territorio]],Estructura!$AE$4:$AH$1067,4,0)</f>
        <v>20000009</v>
      </c>
      <c r="X3107" s="18" t="str">
        <f>+VLOOKUP(Sitio_Publico[[#This Row],[tema]],Estructura!$G$4:$J$532,4,0)</f>
        <v>T-42</v>
      </c>
      <c r="Y3107" s="18" t="str">
        <f>+VLOOKUP(Sitio_Publico[[#This Row],[contenido]],Estructura!$L$4:$O$473,4,0)</f>
        <v>C-23</v>
      </c>
      <c r="Z3107" s="18" t="str">
        <f>+VLOOKUP(Sitio_Publico[[#This Row],[Filtro Integrado]],Estructura!$U$4:$W$529,3,0)</f>
        <v>FI-3</v>
      </c>
      <c r="AA3107" s="18" t="str">
        <f>+VLOOKUP(Sitio_Publico[[#This Row],[Muestra]],Estructura!$Y$4:$AB$483,4,0)</f>
        <v>M-000190</v>
      </c>
    </row>
    <row r="3108" spans="1:27" ht="30.6" x14ac:dyDescent="0.3">
      <c r="A3108" s="16">
        <f t="shared" si="48"/>
        <v>3107</v>
      </c>
      <c r="B3108" s="47" t="s">
        <v>15118</v>
      </c>
      <c r="C3108" s="13" t="s">
        <v>15119</v>
      </c>
      <c r="D3108" s="13" t="s">
        <v>15120</v>
      </c>
      <c r="E3108" s="44">
        <v>8</v>
      </c>
      <c r="F3108" s="13" t="s">
        <v>15121</v>
      </c>
      <c r="G3108" s="23" t="s">
        <v>15122</v>
      </c>
      <c r="H3108" s="42" t="s">
        <v>457</v>
      </c>
      <c r="I3108" s="28" t="s">
        <v>371</v>
      </c>
      <c r="J3108" s="12" t="s">
        <v>393</v>
      </c>
      <c r="K3108" s="28" t="s">
        <v>15123</v>
      </c>
      <c r="L3108" s="12" t="s">
        <v>15124</v>
      </c>
      <c r="M3108" s="12" t="s">
        <v>15125</v>
      </c>
      <c r="N3108" s="12" t="s">
        <v>15126</v>
      </c>
      <c r="O3108" s="26" t="s">
        <v>15127</v>
      </c>
      <c r="P3108" s="26" t="s">
        <v>15128</v>
      </c>
      <c r="Q3108" s="25" t="s">
        <v>632</v>
      </c>
      <c r="R3108" s="26" t="s">
        <v>15129</v>
      </c>
      <c r="S3108" s="15" t="s">
        <v>15130</v>
      </c>
      <c r="T3108" s="52" t="s">
        <v>2301</v>
      </c>
      <c r="U3108" s="22" t="s">
        <v>392</v>
      </c>
      <c r="V3108" s="49" t="str">
        <f>+Sitio_Publico[[#This Row],[idcoleccion]]&amp;"-"&amp;Sitio_Publico[[#This Row],[id]]</f>
        <v>000-3107</v>
      </c>
      <c r="W3108" s="49">
        <f>+VLOOKUP(Sitio_Publico[[#This Row],[territorio]],Estructura!$AE$4:$AH$1067,4,0)</f>
        <v>20000008</v>
      </c>
      <c r="X3108" s="49" t="str">
        <f>+VLOOKUP(Sitio_Publico[[#This Row],[tema]],Estructura!$G$4:$J$532,4,0)</f>
        <v>T-50</v>
      </c>
      <c r="Y3108" s="49" t="str">
        <f>+VLOOKUP(Sitio_Publico[[#This Row],[contenido]],Estructura!$L$4:$O$473,4,0)</f>
        <v>C-30</v>
      </c>
      <c r="Z3108" s="49" t="str">
        <f>+VLOOKUP(Sitio_Publico[[#This Row],[Filtro Integrado]],Estructura!$U$4:$W$529,3,0)</f>
        <v>FI-0</v>
      </c>
      <c r="AA3108" s="49" t="str">
        <f>+VLOOKUP(Sitio_Publico[[#This Row],[Muestra]],Estructura!$Y$4:$AB$483,4,0)</f>
        <v>M-000215</v>
      </c>
    </row>
    <row r="3109" spans="1:27" ht="51" x14ac:dyDescent="0.3">
      <c r="A3109" s="16">
        <f t="shared" si="48"/>
        <v>3108</v>
      </c>
      <c r="B3109" s="47" t="s">
        <v>15118</v>
      </c>
      <c r="C3109" s="13" t="s">
        <v>15119</v>
      </c>
      <c r="D3109" s="13" t="s">
        <v>15120</v>
      </c>
      <c r="E3109" s="44">
        <v>100112013</v>
      </c>
      <c r="F3109" s="13" t="s">
        <v>15131</v>
      </c>
      <c r="G3109" s="23" t="s">
        <v>15132</v>
      </c>
      <c r="H3109" s="42" t="s">
        <v>457</v>
      </c>
      <c r="I3109" s="28" t="s">
        <v>376</v>
      </c>
      <c r="J3109" s="12" t="s">
        <v>393</v>
      </c>
      <c r="K3109" s="28" t="s">
        <v>15133</v>
      </c>
      <c r="L3109" s="12" t="s">
        <v>15134</v>
      </c>
      <c r="M3109" s="12" t="s">
        <v>15135</v>
      </c>
      <c r="N3109" s="12" t="s">
        <v>15126</v>
      </c>
      <c r="O3109" s="26" t="s">
        <v>15136</v>
      </c>
      <c r="P3109" s="26" t="s">
        <v>15137</v>
      </c>
      <c r="Q3109" s="25" t="s">
        <v>491</v>
      </c>
      <c r="R3109" s="26" t="s">
        <v>15138</v>
      </c>
      <c r="S3109" s="15" t="s">
        <v>15139</v>
      </c>
      <c r="T3109" s="52" t="s">
        <v>15140</v>
      </c>
      <c r="U3109" s="22" t="s">
        <v>392</v>
      </c>
      <c r="V3109" s="49" t="str">
        <f>+Sitio_Publico[[#This Row],[idcoleccion]]&amp;"-"&amp;Sitio_Publico[[#This Row],[id]]</f>
        <v>000-3108</v>
      </c>
      <c r="W3109" s="49">
        <f>+VLOOKUP(Sitio_Publico[[#This Row],[territorio]],Estructura!$AE$4:$AH$1067,4,0)</f>
        <v>20000013</v>
      </c>
      <c r="X3109" s="49" t="str">
        <f>+VLOOKUP(Sitio_Publico[[#This Row],[tema]],Estructura!$G$4:$J$532,4,0)</f>
        <v>T-51</v>
      </c>
      <c r="Y3109" s="49" t="str">
        <f>+VLOOKUP(Sitio_Publico[[#This Row],[contenido]],Estructura!$L$4:$O$473,4,0)</f>
        <v>C-31</v>
      </c>
      <c r="Z3109" s="49" t="str">
        <f>+VLOOKUP(Sitio_Publico[[#This Row],[Filtro Integrado]],Estructura!$U$4:$W$529,3,0)</f>
        <v>FI-0</v>
      </c>
      <c r="AA3109" s="49" t="str">
        <f>+VLOOKUP(Sitio_Publico[[#This Row],[Muestra]],Estructura!$Y$4:$AB$483,4,0)</f>
        <v>M-000216</v>
      </c>
    </row>
    <row r="3110" spans="1:27" ht="40.799999999999997" x14ac:dyDescent="0.3">
      <c r="A3110" s="16">
        <f t="shared" si="48"/>
        <v>3109</v>
      </c>
      <c r="B3110" s="47" t="s">
        <v>15118</v>
      </c>
      <c r="C3110" s="13" t="s">
        <v>15119</v>
      </c>
      <c r="D3110" s="13" t="s">
        <v>15141</v>
      </c>
      <c r="E3110" s="44">
        <v>100103004</v>
      </c>
      <c r="F3110" s="13" t="s">
        <v>15142</v>
      </c>
      <c r="G3110" s="23" t="s">
        <v>15143</v>
      </c>
      <c r="H3110" s="42" t="s">
        <v>455</v>
      </c>
      <c r="I3110" s="28" t="s">
        <v>14</v>
      </c>
      <c r="J3110" s="12" t="s">
        <v>393</v>
      </c>
      <c r="K3110" s="28" t="s">
        <v>15144</v>
      </c>
      <c r="L3110" s="12" t="s">
        <v>15145</v>
      </c>
      <c r="M3110" s="12" t="s">
        <v>15146</v>
      </c>
      <c r="N3110" s="12" t="s">
        <v>15126</v>
      </c>
      <c r="O3110" s="26" t="s">
        <v>15147</v>
      </c>
      <c r="P3110" s="26" t="s">
        <v>15148</v>
      </c>
      <c r="Q3110" s="25" t="s">
        <v>456</v>
      </c>
      <c r="R3110" s="26" t="s">
        <v>15149</v>
      </c>
      <c r="S3110" s="15" t="s">
        <v>15150</v>
      </c>
      <c r="T3110" s="52">
        <v>0</v>
      </c>
      <c r="U3110" s="22" t="s">
        <v>392</v>
      </c>
      <c r="V3110" s="49" t="str">
        <f>+Sitio_Publico[[#This Row],[idcoleccion]]&amp;"-"&amp;Sitio_Publico[[#This Row],[id]]</f>
        <v>000-3109</v>
      </c>
      <c r="W3110" s="49">
        <f>+VLOOKUP(Sitio_Publico[[#This Row],[territorio]],Estructura!$AE$4:$AH$1067,4,0)</f>
        <v>10000000</v>
      </c>
      <c r="X3110" s="49" t="str">
        <f>+VLOOKUP(Sitio_Publico[[#This Row],[tema]],Estructura!$G$4:$J$532,4,0)</f>
        <v>T-0</v>
      </c>
      <c r="Y3110" s="49" t="str">
        <f>+VLOOKUP(Sitio_Publico[[#This Row],[contenido]],Estructura!$L$4:$O$473,4,0)</f>
        <v>C-1</v>
      </c>
      <c r="Z3110" s="49" t="str">
        <f>+VLOOKUP(Sitio_Publico[[#This Row],[Filtro Integrado]],Estructura!$U$4:$W$529,3,0)</f>
        <v>FI-0</v>
      </c>
      <c r="AA3110" s="49" t="str">
        <f>+VLOOKUP(Sitio_Publico[[#This Row],[Muestra]],Estructura!$Y$4:$AB$483,4,0)</f>
        <v>M-00017</v>
      </c>
    </row>
    <row r="3111" spans="1:27" ht="51" x14ac:dyDescent="0.3">
      <c r="A3111" s="16">
        <f t="shared" si="48"/>
        <v>3110</v>
      </c>
      <c r="B3111" s="47" t="s">
        <v>15118</v>
      </c>
      <c r="C3111" s="13" t="s">
        <v>15119</v>
      </c>
      <c r="D3111" s="13" t="s">
        <v>15120</v>
      </c>
      <c r="E3111" s="44">
        <v>13504</v>
      </c>
      <c r="F3111" s="13" t="s">
        <v>15151</v>
      </c>
      <c r="G3111" s="23" t="s">
        <v>15152</v>
      </c>
      <c r="H3111" s="42" t="s">
        <v>458</v>
      </c>
      <c r="I3111" s="28" t="s">
        <v>341</v>
      </c>
      <c r="J3111" s="12" t="s">
        <v>15153</v>
      </c>
      <c r="K3111" s="28" t="s">
        <v>15154</v>
      </c>
      <c r="L3111" s="12" t="s">
        <v>15155</v>
      </c>
      <c r="M3111" s="12" t="s">
        <v>15156</v>
      </c>
      <c r="N3111" s="12" t="s">
        <v>15126</v>
      </c>
      <c r="O3111" s="26" t="s">
        <v>15157</v>
      </c>
      <c r="P3111" s="26" t="s">
        <v>15158</v>
      </c>
      <c r="Q3111" s="25" t="s">
        <v>10495</v>
      </c>
      <c r="R3111" s="26" t="s">
        <v>15159</v>
      </c>
      <c r="S3111" s="15" t="s">
        <v>15160</v>
      </c>
      <c r="T3111" s="52" t="s">
        <v>695</v>
      </c>
      <c r="U3111" s="22" t="s">
        <v>392</v>
      </c>
      <c r="V3111" s="49" t="str">
        <f>+Sitio_Publico[[#This Row],[idcoleccion]]&amp;"-"&amp;Sitio_Publico[[#This Row],[id]]</f>
        <v>000-3110</v>
      </c>
      <c r="W3111" s="49">
        <f>+VLOOKUP(Sitio_Publico[[#This Row],[territorio]],Estructura!$AE$4:$AH$1067,4,0)</f>
        <v>30013504</v>
      </c>
      <c r="X3111" s="49" t="str">
        <f>+VLOOKUP(Sitio_Publico[[#This Row],[tema]],Estructura!$G$4:$J$532,4,0)</f>
        <v>T-52</v>
      </c>
      <c r="Y3111" s="49" t="str">
        <f>+VLOOKUP(Sitio_Publico[[#This Row],[contenido]],Estructura!$L$4:$O$473,4,0)</f>
        <v>C-32</v>
      </c>
      <c r="Z3111" s="49" t="str">
        <f>+VLOOKUP(Sitio_Publico[[#This Row],[Filtro Integrado]],Estructura!$U$4:$W$529,3,0)</f>
        <v>FI-4</v>
      </c>
      <c r="AA3111" s="49" t="str">
        <f>+VLOOKUP(Sitio_Publico[[#This Row],[Muestra]],Estructura!$Y$4:$AB$483,4,0)</f>
        <v>M-000217</v>
      </c>
    </row>
    <row r="3112" spans="1:27" ht="48" x14ac:dyDescent="0.3">
      <c r="A3112" s="16">
        <f t="shared" si="48"/>
        <v>3111</v>
      </c>
      <c r="B3112" s="47" t="s">
        <v>15118</v>
      </c>
      <c r="C3112" s="13" t="s">
        <v>15119</v>
      </c>
      <c r="D3112" s="13" t="s">
        <v>15120</v>
      </c>
      <c r="E3112" s="44">
        <v>14</v>
      </c>
      <c r="F3112" s="13" t="s">
        <v>15161</v>
      </c>
      <c r="G3112" s="23" t="s">
        <v>15162</v>
      </c>
      <c r="H3112" s="42" t="s">
        <v>457</v>
      </c>
      <c r="I3112" s="28" t="s">
        <v>377</v>
      </c>
      <c r="J3112" s="12" t="s">
        <v>393</v>
      </c>
      <c r="K3112" s="28" t="s">
        <v>15163</v>
      </c>
      <c r="L3112" s="12" t="s">
        <v>15164</v>
      </c>
      <c r="M3112" s="12" t="s">
        <v>15165</v>
      </c>
      <c r="N3112" s="12" t="s">
        <v>15126</v>
      </c>
      <c r="O3112" s="26" t="s">
        <v>15166</v>
      </c>
      <c r="P3112" s="26" t="s">
        <v>15167</v>
      </c>
      <c r="Q3112" s="25" t="s">
        <v>456</v>
      </c>
      <c r="R3112" s="26" t="s">
        <v>15168</v>
      </c>
      <c r="S3112" s="15" t="s">
        <v>15169</v>
      </c>
      <c r="T3112" s="52" t="s">
        <v>15170</v>
      </c>
      <c r="U3112" s="22" t="s">
        <v>392</v>
      </c>
      <c r="V3112" s="49" t="str">
        <f>+Sitio_Publico[[#This Row],[idcoleccion]]&amp;"-"&amp;Sitio_Publico[[#This Row],[id]]</f>
        <v>000-3111</v>
      </c>
      <c r="W3112" s="49">
        <f>+VLOOKUP(Sitio_Publico[[#This Row],[territorio]],Estructura!$AE$4:$AH$1067,4,0)</f>
        <v>20000014</v>
      </c>
      <c r="X3112" s="49" t="str">
        <f>+VLOOKUP(Sitio_Publico[[#This Row],[tema]],Estructura!$G$4:$J$532,4,0)</f>
        <v>T-53</v>
      </c>
      <c r="Y3112" s="49" t="str">
        <f>+VLOOKUP(Sitio_Publico[[#This Row],[contenido]],Estructura!$L$4:$O$473,4,0)</f>
        <v>C-33</v>
      </c>
      <c r="Z3112" s="49" t="str">
        <f>+VLOOKUP(Sitio_Publico[[#This Row],[Filtro Integrado]],Estructura!$U$4:$W$529,3,0)</f>
        <v>FI-0</v>
      </c>
      <c r="AA3112" s="49" t="str">
        <f>+VLOOKUP(Sitio_Publico[[#This Row],[Muestra]],Estructura!$Y$4:$AB$483,4,0)</f>
        <v>M-000218</v>
      </c>
    </row>
    <row r="3113" spans="1:27" ht="40.799999999999997" x14ac:dyDescent="0.3">
      <c r="A3113" s="16">
        <f t="shared" si="48"/>
        <v>3112</v>
      </c>
      <c r="B3113" s="47" t="s">
        <v>15118</v>
      </c>
      <c r="C3113" s="13" t="s">
        <v>15119</v>
      </c>
      <c r="D3113" s="13" t="s">
        <v>15141</v>
      </c>
      <c r="E3113" s="44">
        <v>100108007</v>
      </c>
      <c r="F3113" s="13" t="s">
        <v>15142</v>
      </c>
      <c r="G3113" s="23" t="s">
        <v>15143</v>
      </c>
      <c r="H3113" s="42" t="s">
        <v>455</v>
      </c>
      <c r="I3113" s="28" t="s">
        <v>14</v>
      </c>
      <c r="J3113" s="12" t="s">
        <v>393</v>
      </c>
      <c r="K3113" s="28" t="s">
        <v>15171</v>
      </c>
      <c r="L3113" s="12" t="s">
        <v>1299</v>
      </c>
      <c r="M3113" s="12" t="s">
        <v>14623</v>
      </c>
      <c r="N3113" s="12" t="s">
        <v>15126</v>
      </c>
      <c r="O3113" s="26" t="s">
        <v>15172</v>
      </c>
      <c r="P3113" s="26" t="s">
        <v>15173</v>
      </c>
      <c r="Q3113" s="25" t="s">
        <v>1121</v>
      </c>
      <c r="R3113" s="26" t="s">
        <v>15174</v>
      </c>
      <c r="S3113" s="15" t="s">
        <v>15175</v>
      </c>
      <c r="T3113" s="52">
        <v>0</v>
      </c>
      <c r="U3113" s="22" t="s">
        <v>392</v>
      </c>
      <c r="V3113" s="49" t="str">
        <f>+Sitio_Publico[[#This Row],[idcoleccion]]&amp;"-"&amp;Sitio_Publico[[#This Row],[id]]</f>
        <v>000-3112</v>
      </c>
      <c r="W3113" s="49">
        <f>+VLOOKUP(Sitio_Publico[[#This Row],[territorio]],Estructura!$AE$4:$AH$1067,4,0)</f>
        <v>10000000</v>
      </c>
      <c r="X3113" s="49" t="str">
        <f>+VLOOKUP(Sitio_Publico[[#This Row],[tema]],Estructura!$G$4:$J$532,4,0)</f>
        <v>T-0</v>
      </c>
      <c r="Y3113" s="49" t="str">
        <f>+VLOOKUP(Sitio_Publico[[#This Row],[contenido]],Estructura!$L$4:$O$473,4,0)</f>
        <v>C-1</v>
      </c>
      <c r="Z3113" s="49" t="str">
        <f>+VLOOKUP(Sitio_Publico[[#This Row],[Filtro Integrado]],Estructura!$U$4:$W$529,3,0)</f>
        <v>FI-0</v>
      </c>
      <c r="AA3113" s="49" t="str">
        <f>+VLOOKUP(Sitio_Publico[[#This Row],[Muestra]],Estructura!$Y$4:$AB$483,4,0)</f>
        <v>M-00036</v>
      </c>
    </row>
    <row r="3114" spans="1:27" ht="40.799999999999997" x14ac:dyDescent="0.3">
      <c r="A3114" s="16">
        <f t="shared" si="48"/>
        <v>3113</v>
      </c>
      <c r="B3114" s="47" t="s">
        <v>15118</v>
      </c>
      <c r="C3114" s="13" t="s">
        <v>15119</v>
      </c>
      <c r="D3114" s="13" t="s">
        <v>15141</v>
      </c>
      <c r="E3114" s="44">
        <v>100106</v>
      </c>
      <c r="F3114" s="13" t="s">
        <v>15142</v>
      </c>
      <c r="G3114" s="23" t="s">
        <v>15143</v>
      </c>
      <c r="H3114" s="42" t="s">
        <v>455</v>
      </c>
      <c r="I3114" s="28" t="s">
        <v>14</v>
      </c>
      <c r="J3114" s="12" t="s">
        <v>15142</v>
      </c>
      <c r="K3114" s="28" t="s">
        <v>15176</v>
      </c>
      <c r="L3114" s="12" t="s">
        <v>1299</v>
      </c>
      <c r="M3114" s="12" t="s">
        <v>15146</v>
      </c>
      <c r="N3114" s="12" t="s">
        <v>15126</v>
      </c>
      <c r="O3114" s="26" t="s">
        <v>15177</v>
      </c>
      <c r="P3114" s="26" t="s">
        <v>15178</v>
      </c>
      <c r="Q3114" s="25" t="s">
        <v>632</v>
      </c>
      <c r="R3114" s="26" t="s">
        <v>15179</v>
      </c>
      <c r="S3114" s="15" t="s">
        <v>15180</v>
      </c>
      <c r="T3114" s="52">
        <v>0</v>
      </c>
      <c r="U3114" s="22" t="s">
        <v>392</v>
      </c>
      <c r="V3114" s="49" t="str">
        <f>+Sitio_Publico[[#This Row],[idcoleccion]]&amp;"-"&amp;Sitio_Publico[[#This Row],[id]]</f>
        <v>000-3113</v>
      </c>
      <c r="W3114" s="49">
        <f>+VLOOKUP(Sitio_Publico[[#This Row],[territorio]],Estructura!$AE$4:$AH$1067,4,0)</f>
        <v>10000000</v>
      </c>
      <c r="X3114" s="49" t="str">
        <f>+VLOOKUP(Sitio_Publico[[#This Row],[tema]],Estructura!$G$4:$J$532,4,0)</f>
        <v>T-0</v>
      </c>
      <c r="Y3114" s="49" t="str">
        <f>+VLOOKUP(Sitio_Publico[[#This Row],[contenido]],Estructura!$L$4:$O$473,4,0)</f>
        <v>C-1</v>
      </c>
      <c r="Z3114" s="49" t="str">
        <f>+VLOOKUP(Sitio_Publico[[#This Row],[Filtro Integrado]],Estructura!$U$4:$W$529,3,0)</f>
        <v>FI-5</v>
      </c>
      <c r="AA3114" s="49" t="str">
        <f>+VLOOKUP(Sitio_Publico[[#This Row],[Muestra]],Estructura!$Y$4:$AB$483,4,0)</f>
        <v>M-000219</v>
      </c>
    </row>
    <row r="3115" spans="1:27" ht="40.799999999999997" x14ac:dyDescent="0.3">
      <c r="A3115" s="16">
        <f t="shared" si="48"/>
        <v>3114</v>
      </c>
      <c r="B3115" s="47" t="s">
        <v>15118</v>
      </c>
      <c r="C3115" s="13" t="s">
        <v>15119</v>
      </c>
      <c r="D3115" s="13" t="s">
        <v>15120</v>
      </c>
      <c r="E3115" s="44">
        <v>193</v>
      </c>
      <c r="F3115" s="13" t="s">
        <v>15142</v>
      </c>
      <c r="G3115" s="23" t="s">
        <v>15143</v>
      </c>
      <c r="H3115" s="42" t="s">
        <v>455</v>
      </c>
      <c r="I3115" s="28" t="s">
        <v>454</v>
      </c>
      <c r="J3115" s="12" t="s">
        <v>15142</v>
      </c>
      <c r="K3115" s="28" t="s">
        <v>15181</v>
      </c>
      <c r="L3115" s="12" t="s">
        <v>1299</v>
      </c>
      <c r="M3115" s="12" t="s">
        <v>14623</v>
      </c>
      <c r="N3115" s="12" t="s">
        <v>15126</v>
      </c>
      <c r="O3115" s="26" t="s">
        <v>15182</v>
      </c>
      <c r="P3115" s="26" t="s">
        <v>15183</v>
      </c>
      <c r="Q3115" s="25" t="s">
        <v>632</v>
      </c>
      <c r="R3115" s="26" t="s">
        <v>15184</v>
      </c>
      <c r="S3115" s="15" t="s">
        <v>15185</v>
      </c>
      <c r="T3115" s="52">
        <v>0</v>
      </c>
      <c r="U3115" s="22" t="s">
        <v>392</v>
      </c>
      <c r="V3115" s="49" t="str">
        <f>+Sitio_Publico[[#This Row],[idcoleccion]]&amp;"-"&amp;Sitio_Publico[[#This Row],[id]]</f>
        <v>000-3114</v>
      </c>
      <c r="W3115" s="49">
        <f>+VLOOKUP(Sitio_Publico[[#This Row],[territorio]],Estructura!$AE$4:$AH$1067,4,0)</f>
        <v>10000193</v>
      </c>
      <c r="X3115" s="49" t="str">
        <f>+VLOOKUP(Sitio_Publico[[#This Row],[tema]],Estructura!$G$4:$J$532,4,0)</f>
        <v>T-0</v>
      </c>
      <c r="Y3115" s="49" t="str">
        <f>+VLOOKUP(Sitio_Publico[[#This Row],[contenido]],Estructura!$L$4:$O$473,4,0)</f>
        <v>C-1</v>
      </c>
      <c r="Z3115" s="49" t="str">
        <f>+VLOOKUP(Sitio_Publico[[#This Row],[Filtro Integrado]],Estructura!$U$4:$W$529,3,0)</f>
        <v>FI-5</v>
      </c>
      <c r="AA3115" s="49" t="str">
        <f>+VLOOKUP(Sitio_Publico[[#This Row],[Muestra]],Estructura!$Y$4:$AB$483,4,0)</f>
        <v>M-000220</v>
      </c>
    </row>
    <row r="3116" spans="1:27" ht="40.799999999999997" x14ac:dyDescent="0.3">
      <c r="A3116" s="16">
        <f t="shared" si="48"/>
        <v>3115</v>
      </c>
      <c r="B3116" s="47" t="s">
        <v>15118</v>
      </c>
      <c r="C3116" s="13" t="s">
        <v>15119</v>
      </c>
      <c r="D3116" s="13" t="s">
        <v>15120</v>
      </c>
      <c r="E3116" s="44">
        <v>22</v>
      </c>
      <c r="F3116" s="13" t="s">
        <v>15186</v>
      </c>
      <c r="G3116" s="23" t="s">
        <v>15152</v>
      </c>
      <c r="H3116" s="42" t="s">
        <v>455</v>
      </c>
      <c r="I3116" s="28" t="s">
        <v>14</v>
      </c>
      <c r="J3116" s="12" t="s">
        <v>15187</v>
      </c>
      <c r="K3116" s="28" t="s">
        <v>15188</v>
      </c>
      <c r="L3116" s="12" t="s">
        <v>15155</v>
      </c>
      <c r="M3116" s="12" t="s">
        <v>15156</v>
      </c>
      <c r="N3116" s="12" t="s">
        <v>15126</v>
      </c>
      <c r="O3116" s="26" t="s">
        <v>15189</v>
      </c>
      <c r="P3116" s="26" t="s">
        <v>15190</v>
      </c>
      <c r="Q3116" s="25" t="s">
        <v>491</v>
      </c>
      <c r="R3116" s="26" t="s">
        <v>15191</v>
      </c>
      <c r="S3116" s="15" t="s">
        <v>15192</v>
      </c>
      <c r="T3116" s="52">
        <v>300</v>
      </c>
      <c r="U3116" s="22" t="s">
        <v>392</v>
      </c>
      <c r="V3116" s="49" t="str">
        <f>+Sitio_Publico[[#This Row],[idcoleccion]]&amp;"-"&amp;Sitio_Publico[[#This Row],[id]]</f>
        <v>000-3115</v>
      </c>
      <c r="W3116" s="49">
        <f>+VLOOKUP(Sitio_Publico[[#This Row],[territorio]],Estructura!$AE$4:$AH$1067,4,0)</f>
        <v>10000000</v>
      </c>
      <c r="X3116" s="49" t="str">
        <f>+VLOOKUP(Sitio_Publico[[#This Row],[tema]],Estructura!$G$4:$J$532,4,0)</f>
        <v>T-54</v>
      </c>
      <c r="Y3116" s="49" t="str">
        <f>+VLOOKUP(Sitio_Publico[[#This Row],[contenido]],Estructura!$L$4:$O$473,4,0)</f>
        <v>C-32</v>
      </c>
      <c r="Z3116" s="49" t="str">
        <f>+VLOOKUP(Sitio_Publico[[#This Row],[Filtro Integrado]],Estructura!$U$4:$W$529,3,0)</f>
        <v>FI-6</v>
      </c>
      <c r="AA3116" s="49" t="str">
        <f>+VLOOKUP(Sitio_Publico[[#This Row],[Muestra]],Estructura!$Y$4:$AB$483,4,0)</f>
        <v>M-000221</v>
      </c>
    </row>
    <row r="3117" spans="1:27" ht="30.6" x14ac:dyDescent="0.3">
      <c r="A3117" s="16">
        <f t="shared" si="48"/>
        <v>3116</v>
      </c>
      <c r="B3117" s="47" t="s">
        <v>15118</v>
      </c>
      <c r="C3117" s="13" t="s">
        <v>15119</v>
      </c>
      <c r="D3117" s="13" t="s">
        <v>15120</v>
      </c>
      <c r="E3117" s="44">
        <v>5303</v>
      </c>
      <c r="F3117" s="13" t="s">
        <v>15121</v>
      </c>
      <c r="G3117" s="23" t="s">
        <v>15122</v>
      </c>
      <c r="H3117" s="42" t="s">
        <v>458</v>
      </c>
      <c r="I3117" s="28" t="s">
        <v>72</v>
      </c>
      <c r="J3117" s="12" t="s">
        <v>393</v>
      </c>
      <c r="K3117" s="28" t="s">
        <v>15142</v>
      </c>
      <c r="L3117" s="12" t="s">
        <v>15124</v>
      </c>
      <c r="M3117" s="12" t="s">
        <v>15125</v>
      </c>
      <c r="N3117" s="12" t="s">
        <v>15126</v>
      </c>
      <c r="O3117" s="26" t="s">
        <v>15193</v>
      </c>
      <c r="P3117" s="26" t="s">
        <v>15194</v>
      </c>
      <c r="Q3117" s="25" t="s">
        <v>632</v>
      </c>
      <c r="R3117" s="26" t="s">
        <v>15195</v>
      </c>
      <c r="S3117" s="15" t="s">
        <v>15196</v>
      </c>
      <c r="T3117" s="52" t="s">
        <v>15197</v>
      </c>
      <c r="U3117" s="22" t="s">
        <v>392</v>
      </c>
      <c r="V3117" s="49" t="str">
        <f>+Sitio_Publico[[#This Row],[idcoleccion]]&amp;"-"&amp;Sitio_Publico[[#This Row],[id]]</f>
        <v>000-3116</v>
      </c>
      <c r="W3117" s="49">
        <f>+VLOOKUP(Sitio_Publico[[#This Row],[territorio]],Estructura!$AE$4:$AH$1067,4,0)</f>
        <v>30005303</v>
      </c>
      <c r="X3117" s="49" t="str">
        <f>+VLOOKUP(Sitio_Publico[[#This Row],[tema]],Estructura!$G$4:$J$532,4,0)</f>
        <v>T-50</v>
      </c>
      <c r="Y3117" s="49" t="str">
        <f>+VLOOKUP(Sitio_Publico[[#This Row],[contenido]],Estructura!$L$4:$O$473,4,0)</f>
        <v>C-30</v>
      </c>
      <c r="Z3117" s="49" t="str">
        <f>+VLOOKUP(Sitio_Publico[[#This Row],[Filtro Integrado]],Estructura!$U$4:$W$529,3,0)</f>
        <v>FI-0</v>
      </c>
      <c r="AA3117" s="49" t="str">
        <f>+VLOOKUP(Sitio_Publico[[#This Row],[Muestra]],Estructura!$Y$4:$AB$483,4,0)</f>
        <v>M-00039</v>
      </c>
    </row>
    <row r="3118" spans="1:27" ht="30.6" x14ac:dyDescent="0.3">
      <c r="A3118" s="16">
        <f t="shared" si="48"/>
        <v>3117</v>
      </c>
      <c r="B3118" s="47" t="s">
        <v>15118</v>
      </c>
      <c r="C3118" s="13" t="s">
        <v>15119</v>
      </c>
      <c r="D3118" s="13" t="s">
        <v>15120</v>
      </c>
      <c r="E3118" s="44">
        <v>5803</v>
      </c>
      <c r="F3118" s="13" t="s">
        <v>15198</v>
      </c>
      <c r="G3118" s="23" t="s">
        <v>15122</v>
      </c>
      <c r="H3118" s="42" t="s">
        <v>458</v>
      </c>
      <c r="I3118" s="28" t="s">
        <v>98</v>
      </c>
      <c r="J3118" s="12" t="s">
        <v>393</v>
      </c>
      <c r="K3118" s="28" t="s">
        <v>15199</v>
      </c>
      <c r="L3118" s="12" t="s">
        <v>15124</v>
      </c>
      <c r="M3118" s="12" t="s">
        <v>15125</v>
      </c>
      <c r="N3118" s="12" t="s">
        <v>15126</v>
      </c>
      <c r="O3118" s="26" t="s">
        <v>15200</v>
      </c>
      <c r="P3118" s="26" t="s">
        <v>15201</v>
      </c>
      <c r="Q3118" s="25" t="s">
        <v>632</v>
      </c>
      <c r="R3118" s="26" t="s">
        <v>15202</v>
      </c>
      <c r="S3118" s="15" t="s">
        <v>15203</v>
      </c>
      <c r="T3118" s="52" t="s">
        <v>15204</v>
      </c>
      <c r="U3118" s="22" t="s">
        <v>392</v>
      </c>
      <c r="V3118" s="49" t="str">
        <f>+Sitio_Publico[[#This Row],[idcoleccion]]&amp;"-"&amp;Sitio_Publico[[#This Row],[id]]</f>
        <v>000-3117</v>
      </c>
      <c r="W3118" s="49">
        <f>+VLOOKUP(Sitio_Publico[[#This Row],[territorio]],Estructura!$AE$4:$AH$1067,4,0)</f>
        <v>30005803</v>
      </c>
      <c r="X3118" s="49" t="str">
        <f>+VLOOKUP(Sitio_Publico[[#This Row],[tema]],Estructura!$G$4:$J$532,4,0)</f>
        <v>T-55</v>
      </c>
      <c r="Y3118" s="49" t="str">
        <f>+VLOOKUP(Sitio_Publico[[#This Row],[contenido]],Estructura!$L$4:$O$473,4,0)</f>
        <v>C-30</v>
      </c>
      <c r="Z3118" s="49" t="str">
        <f>+VLOOKUP(Sitio_Publico[[#This Row],[Filtro Integrado]],Estructura!$U$4:$W$529,3,0)</f>
        <v>FI-0</v>
      </c>
      <c r="AA3118" s="49" t="str">
        <f>+VLOOKUP(Sitio_Publico[[#This Row],[Muestra]],Estructura!$Y$4:$AB$483,4,0)</f>
        <v>M-000222</v>
      </c>
    </row>
    <row r="3119" spans="1:27" ht="40.799999999999997" x14ac:dyDescent="0.3">
      <c r="A3119" s="16">
        <f t="shared" si="48"/>
        <v>3118</v>
      </c>
      <c r="B3119" s="47" t="s">
        <v>15118</v>
      </c>
      <c r="C3119" s="13" t="s">
        <v>15119</v>
      </c>
      <c r="D3119" s="13" t="s">
        <v>15120</v>
      </c>
      <c r="E3119" s="44">
        <v>14</v>
      </c>
      <c r="F3119" s="13" t="s">
        <v>15161</v>
      </c>
      <c r="G3119" s="23" t="s">
        <v>15162</v>
      </c>
      <c r="H3119" s="42" t="s">
        <v>455</v>
      </c>
      <c r="I3119" s="28" t="s">
        <v>14</v>
      </c>
      <c r="J3119" s="12" t="s">
        <v>393</v>
      </c>
      <c r="K3119" s="28" t="s">
        <v>15205</v>
      </c>
      <c r="L3119" s="12" t="s">
        <v>15206</v>
      </c>
      <c r="M3119" s="12" t="s">
        <v>587</v>
      </c>
      <c r="N3119" s="12" t="s">
        <v>15126</v>
      </c>
      <c r="O3119" s="26" t="s">
        <v>15207</v>
      </c>
      <c r="P3119" s="26" t="s">
        <v>15208</v>
      </c>
      <c r="Q3119" s="25" t="s">
        <v>456</v>
      </c>
      <c r="R3119" s="26" t="s">
        <v>15209</v>
      </c>
      <c r="S3119" s="15" t="s">
        <v>15210</v>
      </c>
      <c r="T3119" s="52">
        <v>0</v>
      </c>
      <c r="U3119" s="22" t="s">
        <v>392</v>
      </c>
      <c r="V3119" s="49" t="str">
        <f>+Sitio_Publico[[#This Row],[idcoleccion]]&amp;"-"&amp;Sitio_Publico[[#This Row],[id]]</f>
        <v>000-3118</v>
      </c>
      <c r="W3119" s="49">
        <f>+VLOOKUP(Sitio_Publico[[#This Row],[territorio]],Estructura!$AE$4:$AH$1067,4,0)</f>
        <v>10000000</v>
      </c>
      <c r="X3119" s="49" t="str">
        <f>+VLOOKUP(Sitio_Publico[[#This Row],[tema]],Estructura!$G$4:$J$532,4,0)</f>
        <v>T-53</v>
      </c>
      <c r="Y3119" s="49" t="str">
        <f>+VLOOKUP(Sitio_Publico[[#This Row],[contenido]],Estructura!$L$4:$O$473,4,0)</f>
        <v>C-33</v>
      </c>
      <c r="Z3119" s="49" t="str">
        <f>+VLOOKUP(Sitio_Publico[[#This Row],[Filtro Integrado]],Estructura!$U$4:$W$529,3,0)</f>
        <v>FI-0</v>
      </c>
      <c r="AA3119" s="49" t="str">
        <f>+VLOOKUP(Sitio_Publico[[#This Row],[Muestra]],Estructura!$Y$4:$AB$483,4,0)</f>
        <v>M-000223</v>
      </c>
    </row>
    <row r="3120" spans="1:27" ht="51" x14ac:dyDescent="0.3">
      <c r="A3120" s="16">
        <f t="shared" si="48"/>
        <v>3119</v>
      </c>
      <c r="B3120" s="47" t="s">
        <v>15118</v>
      </c>
      <c r="C3120" s="13" t="s">
        <v>15119</v>
      </c>
      <c r="D3120" s="13" t="s">
        <v>15120</v>
      </c>
      <c r="E3120" s="44">
        <v>11</v>
      </c>
      <c r="F3120" s="13" t="s">
        <v>15186</v>
      </c>
      <c r="G3120" s="23" t="s">
        <v>15152</v>
      </c>
      <c r="H3120" s="42" t="s">
        <v>457</v>
      </c>
      <c r="I3120" s="28" t="s">
        <v>371</v>
      </c>
      <c r="J3120" s="12" t="s">
        <v>15187</v>
      </c>
      <c r="K3120" s="28" t="s">
        <v>15211</v>
      </c>
      <c r="L3120" s="12" t="s">
        <v>15155</v>
      </c>
      <c r="M3120" s="12" t="s">
        <v>15156</v>
      </c>
      <c r="N3120" s="12" t="s">
        <v>15126</v>
      </c>
      <c r="O3120" s="26" t="s">
        <v>15212</v>
      </c>
      <c r="P3120" s="26" t="s">
        <v>15213</v>
      </c>
      <c r="Q3120" s="25" t="s">
        <v>491</v>
      </c>
      <c r="R3120" s="26" t="s">
        <v>15214</v>
      </c>
      <c r="S3120" s="15" t="s">
        <v>15215</v>
      </c>
      <c r="T3120" s="52" t="s">
        <v>673</v>
      </c>
      <c r="U3120" s="22" t="s">
        <v>392</v>
      </c>
      <c r="V3120" s="49" t="str">
        <f>+Sitio_Publico[[#This Row],[idcoleccion]]&amp;"-"&amp;Sitio_Publico[[#This Row],[id]]</f>
        <v>000-3119</v>
      </c>
      <c r="W3120" s="49">
        <f>+VLOOKUP(Sitio_Publico[[#This Row],[territorio]],Estructura!$AE$4:$AH$1067,4,0)</f>
        <v>20000008</v>
      </c>
      <c r="X3120" s="49" t="str">
        <f>+VLOOKUP(Sitio_Publico[[#This Row],[tema]],Estructura!$G$4:$J$532,4,0)</f>
        <v>T-54</v>
      </c>
      <c r="Y3120" s="49" t="str">
        <f>+VLOOKUP(Sitio_Publico[[#This Row],[contenido]],Estructura!$L$4:$O$473,4,0)</f>
        <v>C-32</v>
      </c>
      <c r="Z3120" s="49" t="str">
        <f>+VLOOKUP(Sitio_Publico[[#This Row],[Filtro Integrado]],Estructura!$U$4:$W$529,3,0)</f>
        <v>FI-6</v>
      </c>
      <c r="AA3120" s="49" t="str">
        <f>+VLOOKUP(Sitio_Publico[[#This Row],[Muestra]],Estructura!$Y$4:$AB$483,4,0)</f>
        <v>M-000224</v>
      </c>
    </row>
    <row r="3121" spans="1:27" ht="40.799999999999997" x14ac:dyDescent="0.3">
      <c r="A3121" s="16">
        <f t="shared" si="48"/>
        <v>3120</v>
      </c>
      <c r="B3121" s="47" t="s">
        <v>15118</v>
      </c>
      <c r="C3121" s="13" t="s">
        <v>15119</v>
      </c>
      <c r="D3121" s="13" t="s">
        <v>15120</v>
      </c>
      <c r="E3121" s="44">
        <v>10</v>
      </c>
      <c r="F3121" s="13" t="s">
        <v>15121</v>
      </c>
      <c r="G3121" s="23" t="s">
        <v>15122</v>
      </c>
      <c r="H3121" s="42" t="s">
        <v>455</v>
      </c>
      <c r="I3121" s="28" t="s">
        <v>14</v>
      </c>
      <c r="J3121" s="12" t="s">
        <v>393</v>
      </c>
      <c r="K3121" s="28" t="s">
        <v>15216</v>
      </c>
      <c r="L3121" s="12" t="s">
        <v>15124</v>
      </c>
      <c r="M3121" s="12" t="s">
        <v>15125</v>
      </c>
      <c r="N3121" s="12" t="s">
        <v>15126</v>
      </c>
      <c r="O3121" s="26" t="s">
        <v>15217</v>
      </c>
      <c r="P3121" s="26" t="s">
        <v>15218</v>
      </c>
      <c r="Q3121" s="25" t="s">
        <v>632</v>
      </c>
      <c r="R3121" s="26" t="s">
        <v>15219</v>
      </c>
      <c r="S3121" s="15" t="s">
        <v>15220</v>
      </c>
      <c r="T3121" s="52">
        <v>0</v>
      </c>
      <c r="U3121" s="22" t="s">
        <v>392</v>
      </c>
      <c r="V3121" s="49" t="str">
        <f>+Sitio_Publico[[#This Row],[idcoleccion]]&amp;"-"&amp;Sitio_Publico[[#This Row],[id]]</f>
        <v>000-3120</v>
      </c>
      <c r="W3121" s="49">
        <f>+VLOOKUP(Sitio_Publico[[#This Row],[territorio]],Estructura!$AE$4:$AH$1067,4,0)</f>
        <v>10000000</v>
      </c>
      <c r="X3121" s="49" t="str">
        <f>+VLOOKUP(Sitio_Publico[[#This Row],[tema]],Estructura!$G$4:$J$532,4,0)</f>
        <v>T-50</v>
      </c>
      <c r="Y3121" s="49" t="str">
        <f>+VLOOKUP(Sitio_Publico[[#This Row],[contenido]],Estructura!$L$4:$O$473,4,0)</f>
        <v>C-30</v>
      </c>
      <c r="Z3121" s="49" t="str">
        <f>+VLOOKUP(Sitio_Publico[[#This Row],[Filtro Integrado]],Estructura!$U$4:$W$529,3,0)</f>
        <v>FI-0</v>
      </c>
      <c r="AA3121" s="49" t="str">
        <f>+VLOOKUP(Sitio_Publico[[#This Row],[Muestra]],Estructura!$Y$4:$AB$483,4,0)</f>
        <v>M-000225</v>
      </c>
    </row>
    <row r="3122" spans="1:27" ht="40.799999999999997" x14ac:dyDescent="0.3">
      <c r="A3122" s="16">
        <f t="shared" si="48"/>
        <v>3121</v>
      </c>
      <c r="B3122" s="47" t="s">
        <v>15118</v>
      </c>
      <c r="C3122" s="13" t="s">
        <v>15119</v>
      </c>
      <c r="D3122" s="13" t="s">
        <v>15120</v>
      </c>
      <c r="E3122" s="44">
        <v>192</v>
      </c>
      <c r="F3122" s="13" t="s">
        <v>15142</v>
      </c>
      <c r="G3122" s="23" t="s">
        <v>15143</v>
      </c>
      <c r="H3122" s="42" t="s">
        <v>455</v>
      </c>
      <c r="I3122" s="28" t="s">
        <v>453</v>
      </c>
      <c r="J3122" s="12" t="s">
        <v>393</v>
      </c>
      <c r="K3122" s="28" t="s">
        <v>15181</v>
      </c>
      <c r="L3122" s="12" t="s">
        <v>15145</v>
      </c>
      <c r="M3122" s="12" t="s">
        <v>14623</v>
      </c>
      <c r="N3122" s="12" t="s">
        <v>15126</v>
      </c>
      <c r="O3122" s="26" t="s">
        <v>15221</v>
      </c>
      <c r="P3122" s="26" t="s">
        <v>15222</v>
      </c>
      <c r="Q3122" s="25" t="s">
        <v>456</v>
      </c>
      <c r="R3122" s="26" t="s">
        <v>15223</v>
      </c>
      <c r="S3122" s="15" t="s">
        <v>15224</v>
      </c>
      <c r="T3122" s="52">
        <v>0</v>
      </c>
      <c r="U3122" s="22" t="s">
        <v>392</v>
      </c>
      <c r="V3122" s="49" t="str">
        <f>+Sitio_Publico[[#This Row],[idcoleccion]]&amp;"-"&amp;Sitio_Publico[[#This Row],[id]]</f>
        <v>000-3121</v>
      </c>
      <c r="W3122" s="49">
        <f>+VLOOKUP(Sitio_Publico[[#This Row],[territorio]],Estructura!$AE$4:$AH$1067,4,0)</f>
        <v>10000192</v>
      </c>
      <c r="X3122" s="49" t="str">
        <f>+VLOOKUP(Sitio_Publico[[#This Row],[tema]],Estructura!$G$4:$J$532,4,0)</f>
        <v>T-0</v>
      </c>
      <c r="Y3122" s="49" t="str">
        <f>+VLOOKUP(Sitio_Publico[[#This Row],[contenido]],Estructura!$L$4:$O$473,4,0)</f>
        <v>C-1</v>
      </c>
      <c r="Z3122" s="49" t="str">
        <f>+VLOOKUP(Sitio_Publico[[#This Row],[Filtro Integrado]],Estructura!$U$4:$W$529,3,0)</f>
        <v>FI-0</v>
      </c>
      <c r="AA3122" s="49" t="str">
        <f>+VLOOKUP(Sitio_Publico[[#This Row],[Muestra]],Estructura!$Y$4:$AB$483,4,0)</f>
        <v>M-000220</v>
      </c>
    </row>
    <row r="3123" spans="1:27" ht="30.6" x14ac:dyDescent="0.3">
      <c r="A3123" s="16">
        <f t="shared" si="48"/>
        <v>3122</v>
      </c>
      <c r="B3123" s="47" t="s">
        <v>15118</v>
      </c>
      <c r="C3123" s="13" t="s">
        <v>15119</v>
      </c>
      <c r="D3123" s="13" t="s">
        <v>15120</v>
      </c>
      <c r="E3123" s="44">
        <v>5704</v>
      </c>
      <c r="F3123" s="13" t="s">
        <v>15198</v>
      </c>
      <c r="G3123" s="23" t="s">
        <v>15122</v>
      </c>
      <c r="H3123" s="42" t="s">
        <v>458</v>
      </c>
      <c r="I3123" s="28" t="s">
        <v>93</v>
      </c>
      <c r="J3123" s="12" t="s">
        <v>393</v>
      </c>
      <c r="K3123" s="28" t="s">
        <v>15225</v>
      </c>
      <c r="L3123" s="12" t="s">
        <v>15124</v>
      </c>
      <c r="M3123" s="12" t="s">
        <v>15125</v>
      </c>
      <c r="N3123" s="12" t="s">
        <v>15126</v>
      </c>
      <c r="O3123" s="26" t="s">
        <v>15226</v>
      </c>
      <c r="P3123" s="26" t="s">
        <v>15227</v>
      </c>
      <c r="Q3123" s="25" t="s">
        <v>632</v>
      </c>
      <c r="R3123" s="26" t="s">
        <v>15228</v>
      </c>
      <c r="S3123" s="15" t="s">
        <v>15229</v>
      </c>
      <c r="T3123" s="52" t="s">
        <v>15230</v>
      </c>
      <c r="U3123" s="22" t="s">
        <v>392</v>
      </c>
      <c r="V3123" s="49" t="str">
        <f>+Sitio_Publico[[#This Row],[idcoleccion]]&amp;"-"&amp;Sitio_Publico[[#This Row],[id]]</f>
        <v>000-3122</v>
      </c>
      <c r="W3123" s="49">
        <f>+VLOOKUP(Sitio_Publico[[#This Row],[territorio]],Estructura!$AE$4:$AH$1067,4,0)</f>
        <v>30005704</v>
      </c>
      <c r="X3123" s="49" t="str">
        <f>+VLOOKUP(Sitio_Publico[[#This Row],[tema]],Estructura!$G$4:$J$532,4,0)</f>
        <v>T-55</v>
      </c>
      <c r="Y3123" s="49" t="str">
        <f>+VLOOKUP(Sitio_Publico[[#This Row],[contenido]],Estructura!$L$4:$O$473,4,0)</f>
        <v>C-30</v>
      </c>
      <c r="Z3123" s="49" t="str">
        <f>+VLOOKUP(Sitio_Publico[[#This Row],[Filtro Integrado]],Estructura!$U$4:$W$529,3,0)</f>
        <v>FI-0</v>
      </c>
      <c r="AA3123" s="49" t="str">
        <f>+VLOOKUP(Sitio_Publico[[#This Row],[Muestra]],Estructura!$Y$4:$AB$483,4,0)</f>
        <v>M-0002</v>
      </c>
    </row>
    <row r="3124" spans="1:27" ht="40.799999999999997" x14ac:dyDescent="0.3">
      <c r="A3124" s="16">
        <f t="shared" si="48"/>
        <v>3123</v>
      </c>
      <c r="B3124" s="47" t="s">
        <v>15118</v>
      </c>
      <c r="C3124" s="13" t="s">
        <v>15119</v>
      </c>
      <c r="D3124" s="13" t="s">
        <v>15120</v>
      </c>
      <c r="E3124" s="44">
        <v>9206</v>
      </c>
      <c r="F3124" s="13" t="s">
        <v>15121</v>
      </c>
      <c r="G3124" s="23" t="s">
        <v>15122</v>
      </c>
      <c r="H3124" s="42" t="s">
        <v>458</v>
      </c>
      <c r="I3124" s="28" t="s">
        <v>242</v>
      </c>
      <c r="J3124" s="12" t="s">
        <v>393</v>
      </c>
      <c r="K3124" s="28" t="s">
        <v>15199</v>
      </c>
      <c r="L3124" s="12" t="s">
        <v>15124</v>
      </c>
      <c r="M3124" s="12" t="s">
        <v>15125</v>
      </c>
      <c r="N3124" s="12" t="s">
        <v>15126</v>
      </c>
      <c r="O3124" s="26" t="s">
        <v>15231</v>
      </c>
      <c r="P3124" s="26" t="s">
        <v>15232</v>
      </c>
      <c r="Q3124" s="25" t="s">
        <v>632</v>
      </c>
      <c r="R3124" s="26" t="s">
        <v>15233</v>
      </c>
      <c r="S3124" s="15" t="s">
        <v>15234</v>
      </c>
      <c r="T3124" s="52" t="s">
        <v>15235</v>
      </c>
      <c r="U3124" s="22" t="s">
        <v>392</v>
      </c>
      <c r="V3124" s="49" t="str">
        <f>+Sitio_Publico[[#This Row],[idcoleccion]]&amp;"-"&amp;Sitio_Publico[[#This Row],[id]]</f>
        <v>000-3123</v>
      </c>
      <c r="W3124" s="49">
        <f>+VLOOKUP(Sitio_Publico[[#This Row],[territorio]],Estructura!$AE$4:$AH$1067,4,0)</f>
        <v>30009206</v>
      </c>
      <c r="X3124" s="49" t="str">
        <f>+VLOOKUP(Sitio_Publico[[#This Row],[tema]],Estructura!$G$4:$J$532,4,0)</f>
        <v>T-50</v>
      </c>
      <c r="Y3124" s="49" t="str">
        <f>+VLOOKUP(Sitio_Publico[[#This Row],[contenido]],Estructura!$L$4:$O$473,4,0)</f>
        <v>C-30</v>
      </c>
      <c r="Z3124" s="49" t="str">
        <f>+VLOOKUP(Sitio_Publico[[#This Row],[Filtro Integrado]],Estructura!$U$4:$W$529,3,0)</f>
        <v>FI-0</v>
      </c>
      <c r="AA3124" s="49" t="str">
        <f>+VLOOKUP(Sitio_Publico[[#This Row],[Muestra]],Estructura!$Y$4:$AB$483,4,0)</f>
        <v>M-000222</v>
      </c>
    </row>
    <row r="3125" spans="1:27" ht="40.799999999999997" x14ac:dyDescent="0.3">
      <c r="A3125" s="16">
        <f t="shared" si="48"/>
        <v>3124</v>
      </c>
      <c r="B3125" s="47" t="s">
        <v>15118</v>
      </c>
      <c r="C3125" s="13" t="s">
        <v>15119</v>
      </c>
      <c r="D3125" s="13" t="s">
        <v>15120</v>
      </c>
      <c r="E3125" s="44">
        <v>66</v>
      </c>
      <c r="F3125" s="13" t="s">
        <v>15142</v>
      </c>
      <c r="G3125" s="23" t="s">
        <v>15143</v>
      </c>
      <c r="H3125" s="42" t="s">
        <v>455</v>
      </c>
      <c r="I3125" s="28" t="s">
        <v>416</v>
      </c>
      <c r="J3125" s="12" t="s">
        <v>393</v>
      </c>
      <c r="K3125" s="28" t="s">
        <v>15181</v>
      </c>
      <c r="L3125" s="12" t="s">
        <v>15145</v>
      </c>
      <c r="M3125" s="12" t="s">
        <v>15146</v>
      </c>
      <c r="N3125" s="12" t="s">
        <v>15126</v>
      </c>
      <c r="O3125" s="26" t="s">
        <v>15236</v>
      </c>
      <c r="P3125" s="26" t="s">
        <v>15237</v>
      </c>
      <c r="Q3125" s="25" t="s">
        <v>456</v>
      </c>
      <c r="R3125" s="26" t="s">
        <v>15238</v>
      </c>
      <c r="S3125" s="15" t="s">
        <v>15239</v>
      </c>
      <c r="T3125" s="52">
        <v>0</v>
      </c>
      <c r="U3125" s="22" t="s">
        <v>392</v>
      </c>
      <c r="V3125" s="49" t="str">
        <f>+Sitio_Publico[[#This Row],[idcoleccion]]&amp;"-"&amp;Sitio_Publico[[#This Row],[id]]</f>
        <v>000-3124</v>
      </c>
      <c r="W3125" s="49">
        <f>+VLOOKUP(Sitio_Publico[[#This Row],[territorio]],Estructura!$AE$4:$AH$1067,4,0)</f>
        <v>10000066</v>
      </c>
      <c r="X3125" s="49" t="str">
        <f>+VLOOKUP(Sitio_Publico[[#This Row],[tema]],Estructura!$G$4:$J$532,4,0)</f>
        <v>T-0</v>
      </c>
      <c r="Y3125" s="49" t="str">
        <f>+VLOOKUP(Sitio_Publico[[#This Row],[contenido]],Estructura!$L$4:$O$473,4,0)</f>
        <v>C-1</v>
      </c>
      <c r="Z3125" s="49" t="str">
        <f>+VLOOKUP(Sitio_Publico[[#This Row],[Filtro Integrado]],Estructura!$U$4:$W$529,3,0)</f>
        <v>FI-0</v>
      </c>
      <c r="AA3125" s="49" t="str">
        <f>+VLOOKUP(Sitio_Publico[[#This Row],[Muestra]],Estructura!$Y$4:$AB$483,4,0)</f>
        <v>M-000220</v>
      </c>
    </row>
    <row r="3126" spans="1:27" ht="40.799999999999997" x14ac:dyDescent="0.3">
      <c r="A3126" s="16">
        <f t="shared" si="48"/>
        <v>3125</v>
      </c>
      <c r="B3126" s="47" t="s">
        <v>15118</v>
      </c>
      <c r="C3126" s="13" t="s">
        <v>15119</v>
      </c>
      <c r="D3126" s="13" t="s">
        <v>15120</v>
      </c>
      <c r="E3126" s="44">
        <v>100101006</v>
      </c>
      <c r="F3126" s="13" t="s">
        <v>15121</v>
      </c>
      <c r="G3126" s="23" t="s">
        <v>15122</v>
      </c>
      <c r="H3126" s="42" t="s">
        <v>455</v>
      </c>
      <c r="I3126" s="28" t="s">
        <v>14</v>
      </c>
      <c r="J3126" s="12" t="s">
        <v>393</v>
      </c>
      <c r="K3126" s="28" t="s">
        <v>15240</v>
      </c>
      <c r="L3126" s="12" t="s">
        <v>15124</v>
      </c>
      <c r="M3126" s="12" t="s">
        <v>15125</v>
      </c>
      <c r="N3126" s="12" t="s">
        <v>15126</v>
      </c>
      <c r="O3126" s="26" t="s">
        <v>15241</v>
      </c>
      <c r="P3126" s="26" t="s">
        <v>15242</v>
      </c>
      <c r="Q3126" s="25" t="s">
        <v>632</v>
      </c>
      <c r="R3126" s="26" t="s">
        <v>15243</v>
      </c>
      <c r="S3126" s="15" t="s">
        <v>15244</v>
      </c>
      <c r="T3126" s="52">
        <v>0</v>
      </c>
      <c r="U3126" s="22" t="s">
        <v>392</v>
      </c>
      <c r="V3126" s="49" t="str">
        <f>+Sitio_Publico[[#This Row],[idcoleccion]]&amp;"-"&amp;Sitio_Publico[[#This Row],[id]]</f>
        <v>000-3125</v>
      </c>
      <c r="W3126" s="49">
        <f>+VLOOKUP(Sitio_Publico[[#This Row],[territorio]],Estructura!$AE$4:$AH$1067,4,0)</f>
        <v>10000000</v>
      </c>
      <c r="X3126" s="49" t="str">
        <f>+VLOOKUP(Sitio_Publico[[#This Row],[tema]],Estructura!$G$4:$J$532,4,0)</f>
        <v>T-50</v>
      </c>
      <c r="Y3126" s="49" t="str">
        <f>+VLOOKUP(Sitio_Publico[[#This Row],[contenido]],Estructura!$L$4:$O$473,4,0)</f>
        <v>C-30</v>
      </c>
      <c r="Z3126" s="49" t="str">
        <f>+VLOOKUP(Sitio_Publico[[#This Row],[Filtro Integrado]],Estructura!$U$4:$W$529,3,0)</f>
        <v>FI-0</v>
      </c>
      <c r="AA3126" s="49" t="str">
        <f>+VLOOKUP(Sitio_Publico[[#This Row],[Muestra]],Estructura!$Y$4:$AB$483,4,0)</f>
        <v>M-000226</v>
      </c>
    </row>
    <row r="3127" spans="1:27" ht="30.6" x14ac:dyDescent="0.3">
      <c r="A3127" s="16">
        <f t="shared" si="48"/>
        <v>3126</v>
      </c>
      <c r="B3127" s="47" t="s">
        <v>15118</v>
      </c>
      <c r="C3127" s="13" t="s">
        <v>15119</v>
      </c>
      <c r="D3127" s="13" t="s">
        <v>15120</v>
      </c>
      <c r="E3127" s="44">
        <v>9114</v>
      </c>
      <c r="F3127" s="13" t="s">
        <v>15198</v>
      </c>
      <c r="G3127" s="23" t="s">
        <v>15122</v>
      </c>
      <c r="H3127" s="42" t="s">
        <v>458</v>
      </c>
      <c r="I3127" s="28" t="s">
        <v>229</v>
      </c>
      <c r="J3127" s="12" t="s">
        <v>393</v>
      </c>
      <c r="K3127" s="28" t="s">
        <v>15225</v>
      </c>
      <c r="L3127" s="12" t="s">
        <v>15124</v>
      </c>
      <c r="M3127" s="12" t="s">
        <v>15125</v>
      </c>
      <c r="N3127" s="12" t="s">
        <v>15126</v>
      </c>
      <c r="O3127" s="26" t="s">
        <v>15245</v>
      </c>
      <c r="P3127" s="26" t="s">
        <v>15246</v>
      </c>
      <c r="Q3127" s="25" t="s">
        <v>632</v>
      </c>
      <c r="R3127" s="26" t="s">
        <v>15247</v>
      </c>
      <c r="S3127" s="15" t="s">
        <v>15248</v>
      </c>
      <c r="T3127" s="52" t="s">
        <v>15249</v>
      </c>
      <c r="U3127" s="22" t="s">
        <v>392</v>
      </c>
      <c r="V3127" s="49" t="str">
        <f>+Sitio_Publico[[#This Row],[idcoleccion]]&amp;"-"&amp;Sitio_Publico[[#This Row],[id]]</f>
        <v>000-3126</v>
      </c>
      <c r="W3127" s="49">
        <f>+VLOOKUP(Sitio_Publico[[#This Row],[territorio]],Estructura!$AE$4:$AH$1067,4,0)</f>
        <v>30009114</v>
      </c>
      <c r="X3127" s="49" t="str">
        <f>+VLOOKUP(Sitio_Publico[[#This Row],[tema]],Estructura!$G$4:$J$532,4,0)</f>
        <v>T-55</v>
      </c>
      <c r="Y3127" s="49" t="str">
        <f>+VLOOKUP(Sitio_Publico[[#This Row],[contenido]],Estructura!$L$4:$O$473,4,0)</f>
        <v>C-30</v>
      </c>
      <c r="Z3127" s="49" t="str">
        <f>+VLOOKUP(Sitio_Publico[[#This Row],[Filtro Integrado]],Estructura!$U$4:$W$529,3,0)</f>
        <v>FI-0</v>
      </c>
      <c r="AA3127" s="49" t="str">
        <f>+VLOOKUP(Sitio_Publico[[#This Row],[Muestra]],Estructura!$Y$4:$AB$483,4,0)</f>
        <v>M-0002</v>
      </c>
    </row>
    <row r="3128" spans="1:27" ht="40.799999999999997" x14ac:dyDescent="0.3">
      <c r="A3128" s="16">
        <f t="shared" si="48"/>
        <v>3127</v>
      </c>
      <c r="B3128" s="47" t="s">
        <v>15118</v>
      </c>
      <c r="C3128" s="13" t="s">
        <v>15119</v>
      </c>
      <c r="D3128" s="13" t="s">
        <v>15120</v>
      </c>
      <c r="E3128" s="44">
        <v>174</v>
      </c>
      <c r="F3128" s="13" t="s">
        <v>15142</v>
      </c>
      <c r="G3128" s="23" t="s">
        <v>15143</v>
      </c>
      <c r="H3128" s="42" t="s">
        <v>455</v>
      </c>
      <c r="I3128" s="28" t="s">
        <v>448</v>
      </c>
      <c r="J3128" s="12" t="s">
        <v>393</v>
      </c>
      <c r="K3128" s="28" t="s">
        <v>15142</v>
      </c>
      <c r="L3128" s="12" t="s">
        <v>1299</v>
      </c>
      <c r="M3128" s="12" t="s">
        <v>15146</v>
      </c>
      <c r="N3128" s="12" t="s">
        <v>15126</v>
      </c>
      <c r="O3128" s="26" t="s">
        <v>15250</v>
      </c>
      <c r="P3128" s="26" t="s">
        <v>15251</v>
      </c>
      <c r="Q3128" s="25" t="s">
        <v>632</v>
      </c>
      <c r="R3128" s="26" t="s">
        <v>15252</v>
      </c>
      <c r="S3128" s="15" t="s">
        <v>15253</v>
      </c>
      <c r="T3128" s="52">
        <v>0</v>
      </c>
      <c r="U3128" s="22" t="s">
        <v>392</v>
      </c>
      <c r="V3128" s="49" t="str">
        <f>+Sitio_Publico[[#This Row],[idcoleccion]]&amp;"-"&amp;Sitio_Publico[[#This Row],[id]]</f>
        <v>000-3127</v>
      </c>
      <c r="W3128" s="49">
        <f>+VLOOKUP(Sitio_Publico[[#This Row],[territorio]],Estructura!$AE$4:$AH$1067,4,0)</f>
        <v>10000174</v>
      </c>
      <c r="X3128" s="49" t="str">
        <f>+VLOOKUP(Sitio_Publico[[#This Row],[tema]],Estructura!$G$4:$J$532,4,0)</f>
        <v>T-0</v>
      </c>
      <c r="Y3128" s="49" t="str">
        <f>+VLOOKUP(Sitio_Publico[[#This Row],[contenido]],Estructura!$L$4:$O$473,4,0)</f>
        <v>C-1</v>
      </c>
      <c r="Z3128" s="49" t="str">
        <f>+VLOOKUP(Sitio_Publico[[#This Row],[Filtro Integrado]],Estructura!$U$4:$W$529,3,0)</f>
        <v>FI-0</v>
      </c>
      <c r="AA3128" s="49" t="str">
        <f>+VLOOKUP(Sitio_Publico[[#This Row],[Muestra]],Estructura!$Y$4:$AB$483,4,0)</f>
        <v>M-00039</v>
      </c>
    </row>
    <row r="3129" spans="1:27" ht="61.2" x14ac:dyDescent="0.3">
      <c r="A3129" s="16">
        <f t="shared" si="48"/>
        <v>3128</v>
      </c>
      <c r="B3129" s="47" t="s">
        <v>15118</v>
      </c>
      <c r="C3129" s="13" t="s">
        <v>15119</v>
      </c>
      <c r="D3129" s="13" t="s">
        <v>15120</v>
      </c>
      <c r="E3129" s="44">
        <v>9</v>
      </c>
      <c r="F3129" s="13" t="s">
        <v>15142</v>
      </c>
      <c r="G3129" s="23" t="s">
        <v>15143</v>
      </c>
      <c r="H3129" s="42" t="s">
        <v>457</v>
      </c>
      <c r="I3129" s="28" t="s">
        <v>372</v>
      </c>
      <c r="J3129" s="12" t="s">
        <v>393</v>
      </c>
      <c r="K3129" s="28" t="s">
        <v>15225</v>
      </c>
      <c r="L3129" s="12" t="s">
        <v>15145</v>
      </c>
      <c r="M3129" s="12" t="s">
        <v>14623</v>
      </c>
      <c r="N3129" s="12" t="s">
        <v>15126</v>
      </c>
      <c r="O3129" s="26" t="s">
        <v>15254</v>
      </c>
      <c r="P3129" s="26" t="s">
        <v>15255</v>
      </c>
      <c r="Q3129" s="25" t="s">
        <v>456</v>
      </c>
      <c r="R3129" s="26" t="s">
        <v>15256</v>
      </c>
      <c r="S3129" s="15" t="s">
        <v>15257</v>
      </c>
      <c r="T3129" s="52" t="s">
        <v>3444</v>
      </c>
      <c r="U3129" s="22" t="s">
        <v>392</v>
      </c>
      <c r="V3129" s="49" t="str">
        <f>+Sitio_Publico[[#This Row],[idcoleccion]]&amp;"-"&amp;Sitio_Publico[[#This Row],[id]]</f>
        <v>000-3128</v>
      </c>
      <c r="W3129" s="49">
        <f>+VLOOKUP(Sitio_Publico[[#This Row],[territorio]],Estructura!$AE$4:$AH$1067,4,0)</f>
        <v>20000009</v>
      </c>
      <c r="X3129" s="49" t="str">
        <f>+VLOOKUP(Sitio_Publico[[#This Row],[tema]],Estructura!$G$4:$J$532,4,0)</f>
        <v>T-0</v>
      </c>
      <c r="Y3129" s="49" t="str">
        <f>+VLOOKUP(Sitio_Publico[[#This Row],[contenido]],Estructura!$L$4:$O$473,4,0)</f>
        <v>C-1</v>
      </c>
      <c r="Z3129" s="49" t="str">
        <f>+VLOOKUP(Sitio_Publico[[#This Row],[Filtro Integrado]],Estructura!$U$4:$W$529,3,0)</f>
        <v>FI-0</v>
      </c>
      <c r="AA3129" s="49" t="str">
        <f>+VLOOKUP(Sitio_Publico[[#This Row],[Muestra]],Estructura!$Y$4:$AB$483,4,0)</f>
        <v>M-0002</v>
      </c>
    </row>
    <row r="3130" spans="1:27" ht="40.799999999999997" x14ac:dyDescent="0.3">
      <c r="A3130" s="16">
        <f t="shared" si="48"/>
        <v>3129</v>
      </c>
      <c r="B3130" s="47" t="s">
        <v>15118</v>
      </c>
      <c r="C3130" s="13" t="s">
        <v>15119</v>
      </c>
      <c r="D3130" s="13" t="s">
        <v>15120</v>
      </c>
      <c r="E3130" s="44">
        <v>5302</v>
      </c>
      <c r="F3130" s="13" t="s">
        <v>15121</v>
      </c>
      <c r="G3130" s="23" t="s">
        <v>15122</v>
      </c>
      <c r="H3130" s="42" t="s">
        <v>458</v>
      </c>
      <c r="I3130" s="28" t="s">
        <v>71</v>
      </c>
      <c r="J3130" s="12" t="s">
        <v>393</v>
      </c>
      <c r="K3130" s="28" t="s">
        <v>15199</v>
      </c>
      <c r="L3130" s="12" t="s">
        <v>15124</v>
      </c>
      <c r="M3130" s="12" t="s">
        <v>15125</v>
      </c>
      <c r="N3130" s="12" t="s">
        <v>15126</v>
      </c>
      <c r="O3130" s="26" t="s">
        <v>15258</v>
      </c>
      <c r="P3130" s="26" t="s">
        <v>15259</v>
      </c>
      <c r="Q3130" s="25" t="s">
        <v>632</v>
      </c>
      <c r="R3130" s="26" t="s">
        <v>15260</v>
      </c>
      <c r="S3130" s="15" t="s">
        <v>15261</v>
      </c>
      <c r="T3130" s="52" t="s">
        <v>15262</v>
      </c>
      <c r="U3130" s="22" t="s">
        <v>392</v>
      </c>
      <c r="V3130" s="49" t="str">
        <f>+Sitio_Publico[[#This Row],[idcoleccion]]&amp;"-"&amp;Sitio_Publico[[#This Row],[id]]</f>
        <v>000-3129</v>
      </c>
      <c r="W3130" s="49">
        <f>+VLOOKUP(Sitio_Publico[[#This Row],[territorio]],Estructura!$AE$4:$AH$1067,4,0)</f>
        <v>30005302</v>
      </c>
      <c r="X3130" s="49" t="str">
        <f>+VLOOKUP(Sitio_Publico[[#This Row],[tema]],Estructura!$G$4:$J$532,4,0)</f>
        <v>T-50</v>
      </c>
      <c r="Y3130" s="49" t="str">
        <f>+VLOOKUP(Sitio_Publico[[#This Row],[contenido]],Estructura!$L$4:$O$473,4,0)</f>
        <v>C-30</v>
      </c>
      <c r="Z3130" s="49" t="str">
        <f>+VLOOKUP(Sitio_Publico[[#This Row],[Filtro Integrado]],Estructura!$U$4:$W$529,3,0)</f>
        <v>FI-0</v>
      </c>
      <c r="AA3130" s="49" t="str">
        <f>+VLOOKUP(Sitio_Publico[[#This Row],[Muestra]],Estructura!$Y$4:$AB$483,4,0)</f>
        <v>M-000222</v>
      </c>
    </row>
    <row r="3131" spans="1:27" ht="40.799999999999997" x14ac:dyDescent="0.3">
      <c r="A3131" s="16">
        <f t="shared" si="48"/>
        <v>3130</v>
      </c>
      <c r="B3131" s="47" t="s">
        <v>15118</v>
      </c>
      <c r="C3131" s="13" t="s">
        <v>15119</v>
      </c>
      <c r="D3131" s="13" t="s">
        <v>15120</v>
      </c>
      <c r="E3131" s="44">
        <v>7309</v>
      </c>
      <c r="F3131" s="13" t="s">
        <v>15186</v>
      </c>
      <c r="G3131" s="23" t="s">
        <v>15152</v>
      </c>
      <c r="H3131" s="42" t="s">
        <v>458</v>
      </c>
      <c r="I3131" s="28" t="s">
        <v>153</v>
      </c>
      <c r="J3131" s="12" t="s">
        <v>15263</v>
      </c>
      <c r="K3131" s="28" t="s">
        <v>15264</v>
      </c>
      <c r="L3131" s="12" t="s">
        <v>15155</v>
      </c>
      <c r="M3131" s="12" t="s">
        <v>15156</v>
      </c>
      <c r="N3131" s="12" t="s">
        <v>15126</v>
      </c>
      <c r="O3131" s="26" t="s">
        <v>15265</v>
      </c>
      <c r="P3131" s="26" t="s">
        <v>15266</v>
      </c>
      <c r="Q3131" s="25" t="s">
        <v>10495</v>
      </c>
      <c r="R3131" s="26" t="s">
        <v>15267</v>
      </c>
      <c r="S3131" s="15" t="s">
        <v>15268</v>
      </c>
      <c r="T3131" s="52" t="s">
        <v>750</v>
      </c>
      <c r="U3131" s="22" t="s">
        <v>392</v>
      </c>
      <c r="V3131" s="49" t="str">
        <f>+Sitio_Publico[[#This Row],[idcoleccion]]&amp;"-"&amp;Sitio_Publico[[#This Row],[id]]</f>
        <v>000-3130</v>
      </c>
      <c r="W3131" s="49">
        <f>+VLOOKUP(Sitio_Publico[[#This Row],[territorio]],Estructura!$AE$4:$AH$1067,4,0)</f>
        <v>30007309</v>
      </c>
      <c r="X3131" s="49" t="str">
        <f>+VLOOKUP(Sitio_Publico[[#This Row],[tema]],Estructura!$G$4:$J$532,4,0)</f>
        <v>T-54</v>
      </c>
      <c r="Y3131" s="49" t="str">
        <f>+VLOOKUP(Sitio_Publico[[#This Row],[contenido]],Estructura!$L$4:$O$473,4,0)</f>
        <v>C-32</v>
      </c>
      <c r="Z3131" s="49" t="str">
        <f>+VLOOKUP(Sitio_Publico[[#This Row],[Filtro Integrado]],Estructura!$U$4:$W$529,3,0)</f>
        <v>FI-7</v>
      </c>
      <c r="AA3131" s="49" t="str">
        <f>+VLOOKUP(Sitio_Publico[[#This Row],[Muestra]],Estructura!$Y$4:$AB$483,4,0)</f>
        <v>M-000227</v>
      </c>
    </row>
    <row r="3132" spans="1:27" ht="61.2" x14ac:dyDescent="0.3">
      <c r="A3132" s="16">
        <f t="shared" si="48"/>
        <v>3131</v>
      </c>
      <c r="B3132" s="47" t="s">
        <v>15118</v>
      </c>
      <c r="C3132" s="13" t="s">
        <v>15119</v>
      </c>
      <c r="D3132" s="13" t="s">
        <v>15120</v>
      </c>
      <c r="E3132" s="44">
        <v>18</v>
      </c>
      <c r="F3132" s="13" t="s">
        <v>15142</v>
      </c>
      <c r="G3132" s="23" t="s">
        <v>15143</v>
      </c>
      <c r="H3132" s="42" t="s">
        <v>455</v>
      </c>
      <c r="I3132" s="28" t="s">
        <v>400</v>
      </c>
      <c r="J3132" s="12" t="s">
        <v>393</v>
      </c>
      <c r="K3132" s="28" t="s">
        <v>15142</v>
      </c>
      <c r="L3132" s="12" t="s">
        <v>1299</v>
      </c>
      <c r="M3132" s="12" t="s">
        <v>14623</v>
      </c>
      <c r="N3132" s="12" t="s">
        <v>15126</v>
      </c>
      <c r="O3132" s="26" t="s">
        <v>15269</v>
      </c>
      <c r="P3132" s="26" t="s">
        <v>15270</v>
      </c>
      <c r="Q3132" s="25" t="s">
        <v>632</v>
      </c>
      <c r="R3132" s="26" t="s">
        <v>15271</v>
      </c>
      <c r="S3132" s="15" t="s">
        <v>15272</v>
      </c>
      <c r="T3132" s="52">
        <v>0</v>
      </c>
      <c r="U3132" s="22" t="s">
        <v>392</v>
      </c>
      <c r="V3132" s="49" t="str">
        <f>+Sitio_Publico[[#This Row],[idcoleccion]]&amp;"-"&amp;Sitio_Publico[[#This Row],[id]]</f>
        <v>000-3131</v>
      </c>
      <c r="W3132" s="49">
        <f>+VLOOKUP(Sitio_Publico[[#This Row],[territorio]],Estructura!$AE$4:$AH$1067,4,0)</f>
        <v>10000018</v>
      </c>
      <c r="X3132" s="49" t="str">
        <f>+VLOOKUP(Sitio_Publico[[#This Row],[tema]],Estructura!$G$4:$J$532,4,0)</f>
        <v>T-0</v>
      </c>
      <c r="Y3132" s="49" t="str">
        <f>+VLOOKUP(Sitio_Publico[[#This Row],[contenido]],Estructura!$L$4:$O$473,4,0)</f>
        <v>C-1</v>
      </c>
      <c r="Z3132" s="49" t="str">
        <f>+VLOOKUP(Sitio_Publico[[#This Row],[Filtro Integrado]],Estructura!$U$4:$W$529,3,0)</f>
        <v>FI-0</v>
      </c>
      <c r="AA3132" s="49" t="str">
        <f>+VLOOKUP(Sitio_Publico[[#This Row],[Muestra]],Estructura!$Y$4:$AB$483,4,0)</f>
        <v>M-00039</v>
      </c>
    </row>
    <row r="3133" spans="1:27" ht="30.6" x14ac:dyDescent="0.3">
      <c r="A3133" s="16">
        <f t="shared" si="48"/>
        <v>3132</v>
      </c>
      <c r="B3133" s="47" t="s">
        <v>15118</v>
      </c>
      <c r="C3133" s="13" t="s">
        <v>15119</v>
      </c>
      <c r="D3133" s="13" t="s">
        <v>15120</v>
      </c>
      <c r="E3133" s="44">
        <v>4</v>
      </c>
      <c r="F3133" s="13" t="s">
        <v>15121</v>
      </c>
      <c r="G3133" s="23" t="s">
        <v>15122</v>
      </c>
      <c r="H3133" s="42" t="s">
        <v>457</v>
      </c>
      <c r="I3133" s="28" t="s">
        <v>367</v>
      </c>
      <c r="J3133" s="12" t="s">
        <v>393</v>
      </c>
      <c r="K3133" s="28" t="s">
        <v>15142</v>
      </c>
      <c r="L3133" s="12" t="s">
        <v>15124</v>
      </c>
      <c r="M3133" s="12" t="s">
        <v>15125</v>
      </c>
      <c r="N3133" s="12" t="s">
        <v>15126</v>
      </c>
      <c r="O3133" s="26" t="s">
        <v>15273</v>
      </c>
      <c r="P3133" s="26" t="s">
        <v>15274</v>
      </c>
      <c r="Q3133" s="25" t="s">
        <v>632</v>
      </c>
      <c r="R3133" s="26" t="s">
        <v>15275</v>
      </c>
      <c r="S3133" s="15" t="s">
        <v>15276</v>
      </c>
      <c r="T3133" s="52" t="s">
        <v>1297</v>
      </c>
      <c r="U3133" s="22" t="s">
        <v>392</v>
      </c>
      <c r="V3133" s="49" t="str">
        <f>+Sitio_Publico[[#This Row],[idcoleccion]]&amp;"-"&amp;Sitio_Publico[[#This Row],[id]]</f>
        <v>000-3132</v>
      </c>
      <c r="W3133" s="49">
        <f>+VLOOKUP(Sitio_Publico[[#This Row],[territorio]],Estructura!$AE$4:$AH$1067,4,0)</f>
        <v>20000004</v>
      </c>
      <c r="X3133" s="49" t="str">
        <f>+VLOOKUP(Sitio_Publico[[#This Row],[tema]],Estructura!$G$4:$J$532,4,0)</f>
        <v>T-50</v>
      </c>
      <c r="Y3133" s="49" t="str">
        <f>+VLOOKUP(Sitio_Publico[[#This Row],[contenido]],Estructura!$L$4:$O$473,4,0)</f>
        <v>C-30</v>
      </c>
      <c r="Z3133" s="49" t="str">
        <f>+VLOOKUP(Sitio_Publico[[#This Row],[Filtro Integrado]],Estructura!$U$4:$W$529,3,0)</f>
        <v>FI-0</v>
      </c>
      <c r="AA3133" s="49" t="str">
        <f>+VLOOKUP(Sitio_Publico[[#This Row],[Muestra]],Estructura!$Y$4:$AB$483,4,0)</f>
        <v>M-00039</v>
      </c>
    </row>
    <row r="3134" spans="1:27" ht="81.599999999999994" x14ac:dyDescent="0.3">
      <c r="A3134" s="16">
        <f t="shared" si="48"/>
        <v>3133</v>
      </c>
      <c r="B3134" s="47" t="s">
        <v>15118</v>
      </c>
      <c r="C3134" s="13" t="s">
        <v>15119</v>
      </c>
      <c r="D3134" s="13" t="s">
        <v>15120</v>
      </c>
      <c r="E3134" s="44">
        <v>2</v>
      </c>
      <c r="F3134" s="13" t="s">
        <v>15142</v>
      </c>
      <c r="G3134" s="23" t="s">
        <v>15143</v>
      </c>
      <c r="H3134" s="42" t="s">
        <v>455</v>
      </c>
      <c r="I3134" s="28" t="s">
        <v>14</v>
      </c>
      <c r="J3134" s="12" t="s">
        <v>393</v>
      </c>
      <c r="K3134" s="28" t="s">
        <v>15278</v>
      </c>
      <c r="L3134" s="12" t="s">
        <v>1299</v>
      </c>
      <c r="M3134" s="12" t="s">
        <v>14623</v>
      </c>
      <c r="N3134" s="12" t="s">
        <v>15126</v>
      </c>
      <c r="O3134" s="26" t="s">
        <v>15279</v>
      </c>
      <c r="P3134" s="26" t="s">
        <v>15280</v>
      </c>
      <c r="Q3134" s="25" t="s">
        <v>1145</v>
      </c>
      <c r="R3134" s="26" t="s">
        <v>15281</v>
      </c>
      <c r="S3134" s="15" t="s">
        <v>15282</v>
      </c>
      <c r="T3134" s="52">
        <v>0</v>
      </c>
      <c r="U3134" s="22" t="s">
        <v>392</v>
      </c>
      <c r="V3134" s="49" t="str">
        <f>+Sitio_Publico[[#This Row],[idcoleccion]]&amp;"-"&amp;Sitio_Publico[[#This Row],[id]]</f>
        <v>000-3133</v>
      </c>
      <c r="W3134" s="49">
        <f>+VLOOKUP(Sitio_Publico[[#This Row],[territorio]],Estructura!$AE$4:$AH$1067,4,0)</f>
        <v>10000000</v>
      </c>
      <c r="X3134" s="49" t="str">
        <f>+VLOOKUP(Sitio_Publico[[#This Row],[tema]],Estructura!$G$4:$J$532,4,0)</f>
        <v>T-0</v>
      </c>
      <c r="Y3134" s="49" t="str">
        <f>+VLOOKUP(Sitio_Publico[[#This Row],[contenido]],Estructura!$L$4:$O$473,4,0)</f>
        <v>C-1</v>
      </c>
      <c r="Z3134" s="49" t="str">
        <f>+VLOOKUP(Sitio_Publico[[#This Row],[Filtro Integrado]],Estructura!$U$4:$W$529,3,0)</f>
        <v>FI-0</v>
      </c>
      <c r="AA3134" s="49" t="str">
        <f>+VLOOKUP(Sitio_Publico[[#This Row],[Muestra]],Estructura!$Y$4:$AB$483,4,0)</f>
        <v>M-000228</v>
      </c>
    </row>
    <row r="3135" spans="1:27" ht="51" x14ac:dyDescent="0.3">
      <c r="A3135" s="16">
        <f t="shared" si="48"/>
        <v>3134</v>
      </c>
      <c r="B3135" s="47" t="s">
        <v>15118</v>
      </c>
      <c r="C3135" s="13" t="s">
        <v>15119</v>
      </c>
      <c r="D3135" s="13" t="s">
        <v>15120</v>
      </c>
      <c r="E3135" s="44">
        <v>100101006</v>
      </c>
      <c r="F3135" s="13" t="s">
        <v>15131</v>
      </c>
      <c r="G3135" s="23" t="s">
        <v>15132</v>
      </c>
      <c r="H3135" s="42" t="s">
        <v>457</v>
      </c>
      <c r="I3135" s="28" t="s">
        <v>376</v>
      </c>
      <c r="J3135" s="12" t="s">
        <v>393</v>
      </c>
      <c r="K3135" s="28" t="s">
        <v>15283</v>
      </c>
      <c r="L3135" s="12" t="s">
        <v>15134</v>
      </c>
      <c r="M3135" s="12" t="s">
        <v>15135</v>
      </c>
      <c r="N3135" s="12" t="s">
        <v>15126</v>
      </c>
      <c r="O3135" s="26" t="s">
        <v>15284</v>
      </c>
      <c r="P3135" s="26" t="s">
        <v>15285</v>
      </c>
      <c r="Q3135" s="25" t="s">
        <v>491</v>
      </c>
      <c r="R3135" s="26" t="s">
        <v>15286</v>
      </c>
      <c r="S3135" s="15" t="s">
        <v>15287</v>
      </c>
      <c r="T3135" s="52" t="s">
        <v>15140</v>
      </c>
      <c r="U3135" s="22" t="s">
        <v>392</v>
      </c>
      <c r="V3135" s="49" t="str">
        <f>+Sitio_Publico[[#This Row],[idcoleccion]]&amp;"-"&amp;Sitio_Publico[[#This Row],[id]]</f>
        <v>000-3134</v>
      </c>
      <c r="W3135" s="49">
        <f>+VLOOKUP(Sitio_Publico[[#This Row],[territorio]],Estructura!$AE$4:$AH$1067,4,0)</f>
        <v>20000013</v>
      </c>
      <c r="X3135" s="49" t="str">
        <f>+VLOOKUP(Sitio_Publico[[#This Row],[tema]],Estructura!$G$4:$J$532,4,0)</f>
        <v>T-51</v>
      </c>
      <c r="Y3135" s="49" t="str">
        <f>+VLOOKUP(Sitio_Publico[[#This Row],[contenido]],Estructura!$L$4:$O$473,4,0)</f>
        <v>C-31</v>
      </c>
      <c r="Z3135" s="49" t="str">
        <f>+VLOOKUP(Sitio_Publico[[#This Row],[Filtro Integrado]],Estructura!$U$4:$W$529,3,0)</f>
        <v>FI-0</v>
      </c>
      <c r="AA3135" s="49" t="str">
        <f>+VLOOKUP(Sitio_Publico[[#This Row],[Muestra]],Estructura!$Y$4:$AB$483,4,0)</f>
        <v>M-0005</v>
      </c>
    </row>
    <row r="3136" spans="1:27" ht="30.6" x14ac:dyDescent="0.3">
      <c r="A3136" s="16">
        <f t="shared" si="48"/>
        <v>3135</v>
      </c>
      <c r="B3136" s="47" t="s">
        <v>15118</v>
      </c>
      <c r="C3136" s="13" t="s">
        <v>15119</v>
      </c>
      <c r="D3136" s="13" t="s">
        <v>15120</v>
      </c>
      <c r="E3136" s="44">
        <v>6104</v>
      </c>
      <c r="F3136" s="13" t="s">
        <v>15121</v>
      </c>
      <c r="G3136" s="23" t="s">
        <v>15122</v>
      </c>
      <c r="H3136" s="42" t="s">
        <v>458</v>
      </c>
      <c r="I3136" s="28" t="s">
        <v>103</v>
      </c>
      <c r="J3136" s="12" t="s">
        <v>393</v>
      </c>
      <c r="K3136" s="28" t="s">
        <v>15225</v>
      </c>
      <c r="L3136" s="12" t="s">
        <v>15124</v>
      </c>
      <c r="M3136" s="12" t="s">
        <v>15125</v>
      </c>
      <c r="N3136" s="12" t="s">
        <v>15126</v>
      </c>
      <c r="O3136" s="26" t="s">
        <v>15288</v>
      </c>
      <c r="P3136" s="26" t="s">
        <v>15289</v>
      </c>
      <c r="Q3136" s="25" t="s">
        <v>632</v>
      </c>
      <c r="R3136" s="26" t="s">
        <v>15290</v>
      </c>
      <c r="S3136" s="15" t="s">
        <v>15291</v>
      </c>
      <c r="T3136" s="52" t="s">
        <v>15292</v>
      </c>
      <c r="U3136" s="22" t="s">
        <v>392</v>
      </c>
      <c r="V3136" s="49" t="str">
        <f>+Sitio_Publico[[#This Row],[idcoleccion]]&amp;"-"&amp;Sitio_Publico[[#This Row],[id]]</f>
        <v>000-3135</v>
      </c>
      <c r="W3136" s="49">
        <f>+VLOOKUP(Sitio_Publico[[#This Row],[territorio]],Estructura!$AE$4:$AH$1067,4,0)</f>
        <v>30006104</v>
      </c>
      <c r="X3136" s="49" t="str">
        <f>+VLOOKUP(Sitio_Publico[[#This Row],[tema]],Estructura!$G$4:$J$532,4,0)</f>
        <v>T-50</v>
      </c>
      <c r="Y3136" s="49" t="str">
        <f>+VLOOKUP(Sitio_Publico[[#This Row],[contenido]],Estructura!$L$4:$O$473,4,0)</f>
        <v>C-30</v>
      </c>
      <c r="Z3136" s="49" t="str">
        <f>+VLOOKUP(Sitio_Publico[[#This Row],[Filtro Integrado]],Estructura!$U$4:$W$529,3,0)</f>
        <v>FI-0</v>
      </c>
      <c r="AA3136" s="49" t="str">
        <f>+VLOOKUP(Sitio_Publico[[#This Row],[Muestra]],Estructura!$Y$4:$AB$483,4,0)</f>
        <v>M-0002</v>
      </c>
    </row>
    <row r="3137" spans="1:27" ht="51" x14ac:dyDescent="0.3">
      <c r="A3137" s="16">
        <f t="shared" si="48"/>
        <v>3136</v>
      </c>
      <c r="B3137" s="47" t="s">
        <v>15118</v>
      </c>
      <c r="C3137" s="13" t="s">
        <v>15119</v>
      </c>
      <c r="D3137" s="13" t="s">
        <v>15120</v>
      </c>
      <c r="E3137" s="44">
        <v>100111</v>
      </c>
      <c r="F3137" s="13" t="s">
        <v>15293</v>
      </c>
      <c r="G3137" s="23" t="s">
        <v>15162</v>
      </c>
      <c r="H3137" s="42" t="s">
        <v>457</v>
      </c>
      <c r="I3137" s="28" t="s">
        <v>369</v>
      </c>
      <c r="J3137" s="12" t="s">
        <v>393</v>
      </c>
      <c r="K3137" s="28" t="s">
        <v>15294</v>
      </c>
      <c r="L3137" s="12" t="s">
        <v>15164</v>
      </c>
      <c r="M3137" s="12" t="s">
        <v>15165</v>
      </c>
      <c r="N3137" s="12" t="s">
        <v>15126</v>
      </c>
      <c r="O3137" s="26" t="s">
        <v>15295</v>
      </c>
      <c r="P3137" s="26" t="s">
        <v>15296</v>
      </c>
      <c r="Q3137" s="25" t="s">
        <v>456</v>
      </c>
      <c r="R3137" s="26" t="s">
        <v>15297</v>
      </c>
      <c r="S3137" s="15" t="s">
        <v>15298</v>
      </c>
      <c r="T3137" s="52" t="s">
        <v>15299</v>
      </c>
      <c r="U3137" s="22" t="s">
        <v>392</v>
      </c>
      <c r="V3137" s="49" t="str">
        <f>+Sitio_Publico[[#This Row],[idcoleccion]]&amp;"-"&amp;Sitio_Publico[[#This Row],[id]]</f>
        <v>000-3136</v>
      </c>
      <c r="W3137" s="49">
        <f>+VLOOKUP(Sitio_Publico[[#This Row],[territorio]],Estructura!$AE$4:$AH$1067,4,0)</f>
        <v>20000006</v>
      </c>
      <c r="X3137" s="49" t="str">
        <f>+VLOOKUP(Sitio_Publico[[#This Row],[tema]],Estructura!$G$4:$J$532,4,0)</f>
        <v>T-56</v>
      </c>
      <c r="Y3137" s="49" t="str">
        <f>+VLOOKUP(Sitio_Publico[[#This Row],[contenido]],Estructura!$L$4:$O$473,4,0)</f>
        <v>C-33</v>
      </c>
      <c r="Z3137" s="49" t="str">
        <f>+VLOOKUP(Sitio_Publico[[#This Row],[Filtro Integrado]],Estructura!$U$4:$W$529,3,0)</f>
        <v>FI-0</v>
      </c>
      <c r="AA3137" s="49" t="str">
        <f>+VLOOKUP(Sitio_Publico[[#This Row],[Muestra]],Estructura!$Y$4:$AB$483,4,0)</f>
        <v>M-000229</v>
      </c>
    </row>
    <row r="3138" spans="1:27" ht="40.799999999999997" x14ac:dyDescent="0.3">
      <c r="A3138" s="16">
        <f t="shared" si="48"/>
        <v>3137</v>
      </c>
      <c r="B3138" s="47" t="s">
        <v>15118</v>
      </c>
      <c r="C3138" s="13" t="s">
        <v>15119</v>
      </c>
      <c r="D3138" s="13" t="s">
        <v>15120</v>
      </c>
      <c r="E3138" s="44">
        <v>73</v>
      </c>
      <c r="F3138" s="13" t="s">
        <v>15142</v>
      </c>
      <c r="G3138" s="23" t="s">
        <v>15300</v>
      </c>
      <c r="H3138" s="42" t="s">
        <v>455</v>
      </c>
      <c r="I3138" s="28" t="s">
        <v>418</v>
      </c>
      <c r="J3138" s="12" t="s">
        <v>393</v>
      </c>
      <c r="K3138" s="28" t="s">
        <v>15142</v>
      </c>
      <c r="L3138" s="12" t="s">
        <v>15145</v>
      </c>
      <c r="M3138" s="12" t="s">
        <v>14623</v>
      </c>
      <c r="N3138" s="12" t="s">
        <v>15126</v>
      </c>
      <c r="O3138" s="26" t="s">
        <v>15301</v>
      </c>
      <c r="P3138" s="26" t="s">
        <v>15302</v>
      </c>
      <c r="Q3138" s="25" t="s">
        <v>456</v>
      </c>
      <c r="R3138" s="26" t="s">
        <v>15303</v>
      </c>
      <c r="S3138" s="15" t="s">
        <v>15304</v>
      </c>
      <c r="T3138" s="52">
        <v>0</v>
      </c>
      <c r="U3138" s="22" t="s">
        <v>392</v>
      </c>
      <c r="V3138" s="49" t="str">
        <f>+Sitio_Publico[[#This Row],[idcoleccion]]&amp;"-"&amp;Sitio_Publico[[#This Row],[id]]</f>
        <v>000-3137</v>
      </c>
      <c r="W3138" s="49">
        <f>+VLOOKUP(Sitio_Publico[[#This Row],[territorio]],Estructura!$AE$4:$AH$1067,4,0)</f>
        <v>10000073</v>
      </c>
      <c r="X3138" s="49" t="str">
        <f>+VLOOKUP(Sitio_Publico[[#This Row],[tema]],Estructura!$G$4:$J$532,4,0)</f>
        <v>T-0</v>
      </c>
      <c r="Y3138" s="49" t="str">
        <f>+VLOOKUP(Sitio_Publico[[#This Row],[contenido]],Estructura!$L$4:$O$473,4,0)</f>
        <v>C-34</v>
      </c>
      <c r="Z3138" s="49" t="str">
        <f>+VLOOKUP(Sitio_Publico[[#This Row],[Filtro Integrado]],Estructura!$U$4:$W$529,3,0)</f>
        <v>FI-0</v>
      </c>
      <c r="AA3138" s="49" t="str">
        <f>+VLOOKUP(Sitio_Publico[[#This Row],[Muestra]],Estructura!$Y$4:$AB$483,4,0)</f>
        <v>M-00039</v>
      </c>
    </row>
    <row r="3139" spans="1:27" ht="40.799999999999997" x14ac:dyDescent="0.3">
      <c r="A3139" s="16">
        <f t="shared" ref="A3139:A3202" si="49">+ROW()-1</f>
        <v>3138</v>
      </c>
      <c r="B3139" s="47" t="s">
        <v>15118</v>
      </c>
      <c r="C3139" s="13" t="s">
        <v>15119</v>
      </c>
      <c r="D3139" s="13" t="s">
        <v>15120</v>
      </c>
      <c r="E3139" s="44">
        <v>184</v>
      </c>
      <c r="F3139" s="13" t="s">
        <v>15142</v>
      </c>
      <c r="G3139" s="23" t="s">
        <v>15143</v>
      </c>
      <c r="H3139" s="42" t="s">
        <v>455</v>
      </c>
      <c r="I3139" s="28" t="s">
        <v>449</v>
      </c>
      <c r="J3139" s="12" t="s">
        <v>393</v>
      </c>
      <c r="K3139" s="28" t="s">
        <v>15278</v>
      </c>
      <c r="L3139" s="12" t="s">
        <v>1299</v>
      </c>
      <c r="M3139" s="12" t="s">
        <v>14623</v>
      </c>
      <c r="N3139" s="12" t="s">
        <v>15126</v>
      </c>
      <c r="O3139" s="26" t="s">
        <v>15305</v>
      </c>
      <c r="P3139" s="26" t="s">
        <v>15306</v>
      </c>
      <c r="Q3139" s="25" t="s">
        <v>1145</v>
      </c>
      <c r="R3139" s="26" t="s">
        <v>15307</v>
      </c>
      <c r="S3139" s="15" t="s">
        <v>15308</v>
      </c>
      <c r="T3139" s="52">
        <v>0</v>
      </c>
      <c r="U3139" s="22" t="s">
        <v>392</v>
      </c>
      <c r="V3139" s="49" t="str">
        <f>+Sitio_Publico[[#This Row],[idcoleccion]]&amp;"-"&amp;Sitio_Publico[[#This Row],[id]]</f>
        <v>000-3138</v>
      </c>
      <c r="W3139" s="49">
        <f>+VLOOKUP(Sitio_Publico[[#This Row],[territorio]],Estructura!$AE$4:$AH$1067,4,0)</f>
        <v>10000184</v>
      </c>
      <c r="X3139" s="49" t="str">
        <f>+VLOOKUP(Sitio_Publico[[#This Row],[tema]],Estructura!$G$4:$J$532,4,0)</f>
        <v>T-0</v>
      </c>
      <c r="Y3139" s="49" t="str">
        <f>+VLOOKUP(Sitio_Publico[[#This Row],[contenido]],Estructura!$L$4:$O$473,4,0)</f>
        <v>C-1</v>
      </c>
      <c r="Z3139" s="49" t="str">
        <f>+VLOOKUP(Sitio_Publico[[#This Row],[Filtro Integrado]],Estructura!$U$4:$W$529,3,0)</f>
        <v>FI-0</v>
      </c>
      <c r="AA3139" s="49" t="str">
        <f>+VLOOKUP(Sitio_Publico[[#This Row],[Muestra]],Estructura!$Y$4:$AB$483,4,0)</f>
        <v>M-000228</v>
      </c>
    </row>
    <row r="3140" spans="1:27" ht="61.2" x14ac:dyDescent="0.3">
      <c r="A3140" s="16">
        <f t="shared" si="49"/>
        <v>3139</v>
      </c>
      <c r="B3140" s="47" t="s">
        <v>15118</v>
      </c>
      <c r="C3140" s="13" t="s">
        <v>15119</v>
      </c>
      <c r="D3140" s="13" t="s">
        <v>15120</v>
      </c>
      <c r="E3140" s="44">
        <v>52</v>
      </c>
      <c r="F3140" s="13" t="s">
        <v>15142</v>
      </c>
      <c r="G3140" s="23" t="s">
        <v>15300</v>
      </c>
      <c r="H3140" s="42" t="s">
        <v>455</v>
      </c>
      <c r="I3140" s="28" t="s">
        <v>413</v>
      </c>
      <c r="J3140" s="12" t="s">
        <v>393</v>
      </c>
      <c r="K3140" s="28" t="s">
        <v>15225</v>
      </c>
      <c r="L3140" s="12" t="s">
        <v>15145</v>
      </c>
      <c r="M3140" s="12" t="s">
        <v>15146</v>
      </c>
      <c r="N3140" s="12" t="s">
        <v>15126</v>
      </c>
      <c r="O3140" s="26" t="s">
        <v>15309</v>
      </c>
      <c r="P3140" s="26" t="s">
        <v>15310</v>
      </c>
      <c r="Q3140" s="25" t="s">
        <v>456</v>
      </c>
      <c r="R3140" s="26" t="s">
        <v>15311</v>
      </c>
      <c r="S3140" s="15" t="s">
        <v>15312</v>
      </c>
      <c r="T3140" s="52">
        <v>0</v>
      </c>
      <c r="U3140" s="22" t="s">
        <v>392</v>
      </c>
      <c r="V3140" s="49" t="str">
        <f>+Sitio_Publico[[#This Row],[idcoleccion]]&amp;"-"&amp;Sitio_Publico[[#This Row],[id]]</f>
        <v>000-3139</v>
      </c>
      <c r="W3140" s="49">
        <f>+VLOOKUP(Sitio_Publico[[#This Row],[territorio]],Estructura!$AE$4:$AH$1067,4,0)</f>
        <v>10000052</v>
      </c>
      <c r="X3140" s="49" t="str">
        <f>+VLOOKUP(Sitio_Publico[[#This Row],[tema]],Estructura!$G$4:$J$532,4,0)</f>
        <v>T-0</v>
      </c>
      <c r="Y3140" s="49" t="str">
        <f>+VLOOKUP(Sitio_Publico[[#This Row],[contenido]],Estructura!$L$4:$O$473,4,0)</f>
        <v>C-34</v>
      </c>
      <c r="Z3140" s="49" t="str">
        <f>+VLOOKUP(Sitio_Publico[[#This Row],[Filtro Integrado]],Estructura!$U$4:$W$529,3,0)</f>
        <v>FI-0</v>
      </c>
      <c r="AA3140" s="49" t="str">
        <f>+VLOOKUP(Sitio_Publico[[#This Row],[Muestra]],Estructura!$Y$4:$AB$483,4,0)</f>
        <v>M-0002</v>
      </c>
    </row>
    <row r="3141" spans="1:27" ht="40.799999999999997" x14ac:dyDescent="0.3">
      <c r="A3141" s="16">
        <f t="shared" si="49"/>
        <v>3140</v>
      </c>
      <c r="B3141" s="47" t="s">
        <v>15118</v>
      </c>
      <c r="C3141" s="13" t="s">
        <v>15119</v>
      </c>
      <c r="D3141" s="13" t="s">
        <v>15120</v>
      </c>
      <c r="E3141" s="44">
        <v>100105002</v>
      </c>
      <c r="F3141" s="13" t="s">
        <v>15121</v>
      </c>
      <c r="G3141" s="23" t="s">
        <v>15122</v>
      </c>
      <c r="H3141" s="42" t="s">
        <v>455</v>
      </c>
      <c r="I3141" s="28" t="s">
        <v>14</v>
      </c>
      <c r="J3141" s="12" t="s">
        <v>393</v>
      </c>
      <c r="K3141" s="28" t="s">
        <v>15313</v>
      </c>
      <c r="L3141" s="12" t="s">
        <v>15124</v>
      </c>
      <c r="M3141" s="12" t="s">
        <v>15125</v>
      </c>
      <c r="N3141" s="12" t="s">
        <v>15126</v>
      </c>
      <c r="O3141" s="26" t="s">
        <v>15314</v>
      </c>
      <c r="P3141" s="26" t="s">
        <v>15315</v>
      </c>
      <c r="Q3141" s="25" t="s">
        <v>632</v>
      </c>
      <c r="R3141" s="26" t="s">
        <v>15316</v>
      </c>
      <c r="S3141" s="15" t="s">
        <v>15317</v>
      </c>
      <c r="T3141" s="52">
        <v>0</v>
      </c>
      <c r="U3141" s="22" t="s">
        <v>392</v>
      </c>
      <c r="V3141" s="49" t="str">
        <f>+Sitio_Publico[[#This Row],[idcoleccion]]&amp;"-"&amp;Sitio_Publico[[#This Row],[id]]</f>
        <v>000-3140</v>
      </c>
      <c r="W3141" s="49">
        <f>+VLOOKUP(Sitio_Publico[[#This Row],[territorio]],Estructura!$AE$4:$AH$1067,4,0)</f>
        <v>10000000</v>
      </c>
      <c r="X3141" s="49" t="str">
        <f>+VLOOKUP(Sitio_Publico[[#This Row],[tema]],Estructura!$G$4:$J$532,4,0)</f>
        <v>T-50</v>
      </c>
      <c r="Y3141" s="49" t="str">
        <f>+VLOOKUP(Sitio_Publico[[#This Row],[contenido]],Estructura!$L$4:$O$473,4,0)</f>
        <v>C-30</v>
      </c>
      <c r="Z3141" s="49" t="str">
        <f>+VLOOKUP(Sitio_Publico[[#This Row],[Filtro Integrado]],Estructura!$U$4:$W$529,3,0)</f>
        <v>FI-0</v>
      </c>
      <c r="AA3141" s="49" t="str">
        <f>+VLOOKUP(Sitio_Publico[[#This Row],[Muestra]],Estructura!$Y$4:$AB$483,4,0)</f>
        <v>M-000230</v>
      </c>
    </row>
    <row r="3142" spans="1:27" ht="51" x14ac:dyDescent="0.3">
      <c r="A3142" s="16">
        <f t="shared" si="49"/>
        <v>3141</v>
      </c>
      <c r="B3142" s="47" t="s">
        <v>15118</v>
      </c>
      <c r="C3142" s="13" t="s">
        <v>15119</v>
      </c>
      <c r="D3142" s="13" t="s">
        <v>15120</v>
      </c>
      <c r="E3142" s="44">
        <v>2</v>
      </c>
      <c r="F3142" s="13" t="s">
        <v>15186</v>
      </c>
      <c r="G3142" s="23" t="s">
        <v>15152</v>
      </c>
      <c r="H3142" s="42" t="s">
        <v>457</v>
      </c>
      <c r="I3142" s="28" t="s">
        <v>371</v>
      </c>
      <c r="J3142" s="12" t="s">
        <v>15187</v>
      </c>
      <c r="K3142" s="28" t="s">
        <v>15318</v>
      </c>
      <c r="L3142" s="12" t="s">
        <v>15155</v>
      </c>
      <c r="M3142" s="12" t="s">
        <v>15156</v>
      </c>
      <c r="N3142" s="12" t="s">
        <v>15126</v>
      </c>
      <c r="O3142" s="26" t="s">
        <v>15319</v>
      </c>
      <c r="P3142" s="26" t="s">
        <v>15320</v>
      </c>
      <c r="Q3142" s="25" t="s">
        <v>491</v>
      </c>
      <c r="R3142" s="26" t="s">
        <v>15321</v>
      </c>
      <c r="S3142" s="15" t="s">
        <v>15322</v>
      </c>
      <c r="T3142" s="52" t="s">
        <v>673</v>
      </c>
      <c r="U3142" s="22" t="s">
        <v>392</v>
      </c>
      <c r="V3142" s="49" t="str">
        <f>+Sitio_Publico[[#This Row],[idcoleccion]]&amp;"-"&amp;Sitio_Publico[[#This Row],[id]]</f>
        <v>000-3141</v>
      </c>
      <c r="W3142" s="49">
        <f>+VLOOKUP(Sitio_Publico[[#This Row],[territorio]],Estructura!$AE$4:$AH$1067,4,0)</f>
        <v>20000008</v>
      </c>
      <c r="X3142" s="49" t="str">
        <f>+VLOOKUP(Sitio_Publico[[#This Row],[tema]],Estructura!$G$4:$J$532,4,0)</f>
        <v>T-54</v>
      </c>
      <c r="Y3142" s="49" t="str">
        <f>+VLOOKUP(Sitio_Publico[[#This Row],[contenido]],Estructura!$L$4:$O$473,4,0)</f>
        <v>C-32</v>
      </c>
      <c r="Z3142" s="49" t="str">
        <f>+VLOOKUP(Sitio_Publico[[#This Row],[Filtro Integrado]],Estructura!$U$4:$W$529,3,0)</f>
        <v>FI-6</v>
      </c>
      <c r="AA3142" s="49" t="str">
        <f>+VLOOKUP(Sitio_Publico[[#This Row],[Muestra]],Estructura!$Y$4:$AB$483,4,0)</f>
        <v>M-000231</v>
      </c>
    </row>
    <row r="3143" spans="1:27" ht="71.400000000000006" x14ac:dyDescent="0.3">
      <c r="A3143" s="16">
        <f t="shared" si="49"/>
        <v>3142</v>
      </c>
      <c r="B3143" s="47" t="s">
        <v>15118</v>
      </c>
      <c r="C3143" s="13" t="s">
        <v>15119</v>
      </c>
      <c r="D3143" s="13" t="s">
        <v>15141</v>
      </c>
      <c r="E3143" s="44">
        <v>100108</v>
      </c>
      <c r="F3143" s="13" t="s">
        <v>15142</v>
      </c>
      <c r="G3143" s="23" t="s">
        <v>15300</v>
      </c>
      <c r="H3143" s="42" t="s">
        <v>455</v>
      </c>
      <c r="I3143" s="28" t="s">
        <v>14</v>
      </c>
      <c r="J3143" s="12" t="s">
        <v>393</v>
      </c>
      <c r="K3143" s="28" t="s">
        <v>15323</v>
      </c>
      <c r="L3143" s="12" t="s">
        <v>15145</v>
      </c>
      <c r="M3143" s="12" t="s">
        <v>15146</v>
      </c>
      <c r="N3143" s="12" t="s">
        <v>15126</v>
      </c>
      <c r="O3143" s="26" t="s">
        <v>15324</v>
      </c>
      <c r="P3143" s="26" t="s">
        <v>15325</v>
      </c>
      <c r="Q3143" s="25" t="s">
        <v>456</v>
      </c>
      <c r="R3143" s="26" t="s">
        <v>15326</v>
      </c>
      <c r="S3143" s="15" t="s">
        <v>15327</v>
      </c>
      <c r="T3143" s="52">
        <v>0</v>
      </c>
      <c r="U3143" s="22" t="s">
        <v>392</v>
      </c>
      <c r="V3143" s="49" t="str">
        <f>+Sitio_Publico[[#This Row],[idcoleccion]]&amp;"-"&amp;Sitio_Publico[[#This Row],[id]]</f>
        <v>000-3142</v>
      </c>
      <c r="W3143" s="49">
        <f>+VLOOKUP(Sitio_Publico[[#This Row],[territorio]],Estructura!$AE$4:$AH$1067,4,0)</f>
        <v>10000000</v>
      </c>
      <c r="X3143" s="49" t="str">
        <f>+VLOOKUP(Sitio_Publico[[#This Row],[tema]],Estructura!$G$4:$J$532,4,0)</f>
        <v>T-0</v>
      </c>
      <c r="Y3143" s="49" t="str">
        <f>+VLOOKUP(Sitio_Publico[[#This Row],[contenido]],Estructura!$L$4:$O$473,4,0)</f>
        <v>C-34</v>
      </c>
      <c r="Z3143" s="49" t="str">
        <f>+VLOOKUP(Sitio_Publico[[#This Row],[Filtro Integrado]],Estructura!$U$4:$W$529,3,0)</f>
        <v>FI-0</v>
      </c>
      <c r="AA3143" s="49" t="str">
        <f>+VLOOKUP(Sitio_Publico[[#This Row],[Muestra]],Estructura!$Y$4:$AB$483,4,0)</f>
        <v>M-000232</v>
      </c>
    </row>
    <row r="3144" spans="1:27" ht="51" x14ac:dyDescent="0.3">
      <c r="A3144" s="16">
        <f t="shared" si="49"/>
        <v>3143</v>
      </c>
      <c r="B3144" s="47" t="s">
        <v>15118</v>
      </c>
      <c r="C3144" s="13" t="s">
        <v>15119</v>
      </c>
      <c r="D3144" s="13" t="s">
        <v>15120</v>
      </c>
      <c r="E3144" s="44">
        <v>100102003</v>
      </c>
      <c r="F3144" s="13" t="s">
        <v>15131</v>
      </c>
      <c r="G3144" s="23" t="s">
        <v>15132</v>
      </c>
      <c r="H3144" s="42" t="s">
        <v>457</v>
      </c>
      <c r="I3144" s="28" t="s">
        <v>367</v>
      </c>
      <c r="J3144" s="12" t="s">
        <v>393</v>
      </c>
      <c r="K3144" s="28" t="s">
        <v>15328</v>
      </c>
      <c r="L3144" s="12" t="s">
        <v>15134</v>
      </c>
      <c r="M3144" s="12" t="s">
        <v>15135</v>
      </c>
      <c r="N3144" s="12" t="s">
        <v>15126</v>
      </c>
      <c r="O3144" s="26" t="s">
        <v>15329</v>
      </c>
      <c r="P3144" s="26" t="s">
        <v>15330</v>
      </c>
      <c r="Q3144" s="25" t="s">
        <v>491</v>
      </c>
      <c r="R3144" s="26" t="s">
        <v>15331</v>
      </c>
      <c r="S3144" s="15" t="s">
        <v>15332</v>
      </c>
      <c r="T3144" s="52" t="s">
        <v>15333</v>
      </c>
      <c r="U3144" s="22" t="s">
        <v>392</v>
      </c>
      <c r="V3144" s="49" t="str">
        <f>+Sitio_Publico[[#This Row],[idcoleccion]]&amp;"-"&amp;Sitio_Publico[[#This Row],[id]]</f>
        <v>000-3143</v>
      </c>
      <c r="W3144" s="49">
        <f>+VLOOKUP(Sitio_Publico[[#This Row],[territorio]],Estructura!$AE$4:$AH$1067,4,0)</f>
        <v>20000004</v>
      </c>
      <c r="X3144" s="49" t="str">
        <f>+VLOOKUP(Sitio_Publico[[#This Row],[tema]],Estructura!$G$4:$J$532,4,0)</f>
        <v>T-51</v>
      </c>
      <c r="Y3144" s="49" t="str">
        <f>+VLOOKUP(Sitio_Publico[[#This Row],[contenido]],Estructura!$L$4:$O$473,4,0)</f>
        <v>C-31</v>
      </c>
      <c r="Z3144" s="49" t="str">
        <f>+VLOOKUP(Sitio_Publico[[#This Row],[Filtro Integrado]],Estructura!$U$4:$W$529,3,0)</f>
        <v>FI-0</v>
      </c>
      <c r="AA3144" s="49" t="str">
        <f>+VLOOKUP(Sitio_Publico[[#This Row],[Muestra]],Estructura!$Y$4:$AB$483,4,0)</f>
        <v>M-0009</v>
      </c>
    </row>
    <row r="3145" spans="1:27" ht="40.799999999999997" x14ac:dyDescent="0.3">
      <c r="A3145" s="16">
        <f t="shared" si="49"/>
        <v>3144</v>
      </c>
      <c r="B3145" s="47" t="s">
        <v>15118</v>
      </c>
      <c r="C3145" s="13" t="s">
        <v>15119</v>
      </c>
      <c r="D3145" s="13" t="s">
        <v>15120</v>
      </c>
      <c r="E3145" s="44">
        <v>100102004</v>
      </c>
      <c r="F3145" s="13" t="s">
        <v>15121</v>
      </c>
      <c r="G3145" s="23" t="s">
        <v>15122</v>
      </c>
      <c r="H3145" s="42" t="s">
        <v>455</v>
      </c>
      <c r="I3145" s="28" t="s">
        <v>14</v>
      </c>
      <c r="J3145" s="12" t="s">
        <v>393</v>
      </c>
      <c r="K3145" s="28" t="s">
        <v>15334</v>
      </c>
      <c r="L3145" s="12" t="s">
        <v>15124</v>
      </c>
      <c r="M3145" s="12" t="s">
        <v>15125</v>
      </c>
      <c r="N3145" s="12" t="s">
        <v>15126</v>
      </c>
      <c r="O3145" s="26" t="s">
        <v>15335</v>
      </c>
      <c r="P3145" s="26" t="s">
        <v>15336</v>
      </c>
      <c r="Q3145" s="25" t="s">
        <v>632</v>
      </c>
      <c r="R3145" s="26" t="s">
        <v>15337</v>
      </c>
      <c r="S3145" s="15" t="s">
        <v>15338</v>
      </c>
      <c r="T3145" s="52">
        <v>0</v>
      </c>
      <c r="U3145" s="22" t="s">
        <v>392</v>
      </c>
      <c r="V3145" s="49" t="str">
        <f>+Sitio_Publico[[#This Row],[idcoleccion]]&amp;"-"&amp;Sitio_Publico[[#This Row],[id]]</f>
        <v>000-3144</v>
      </c>
      <c r="W3145" s="49">
        <f>+VLOOKUP(Sitio_Publico[[#This Row],[territorio]],Estructura!$AE$4:$AH$1067,4,0)</f>
        <v>10000000</v>
      </c>
      <c r="X3145" s="49" t="str">
        <f>+VLOOKUP(Sitio_Publico[[#This Row],[tema]],Estructura!$G$4:$J$532,4,0)</f>
        <v>T-50</v>
      </c>
      <c r="Y3145" s="49" t="str">
        <f>+VLOOKUP(Sitio_Publico[[#This Row],[contenido]],Estructura!$L$4:$O$473,4,0)</f>
        <v>C-30</v>
      </c>
      <c r="Z3145" s="49" t="str">
        <f>+VLOOKUP(Sitio_Publico[[#This Row],[Filtro Integrado]],Estructura!$U$4:$W$529,3,0)</f>
        <v>FI-0</v>
      </c>
      <c r="AA3145" s="49" t="str">
        <f>+VLOOKUP(Sitio_Publico[[#This Row],[Muestra]],Estructura!$Y$4:$AB$483,4,0)</f>
        <v>M-000233</v>
      </c>
    </row>
    <row r="3146" spans="1:27" ht="51" x14ac:dyDescent="0.3">
      <c r="A3146" s="16">
        <f t="shared" si="49"/>
        <v>3145</v>
      </c>
      <c r="B3146" s="47" t="s">
        <v>15118</v>
      </c>
      <c r="C3146" s="13" t="s">
        <v>15119</v>
      </c>
      <c r="D3146" s="13" t="s">
        <v>15120</v>
      </c>
      <c r="E3146" s="44">
        <v>100112016</v>
      </c>
      <c r="F3146" s="13" t="s">
        <v>15131</v>
      </c>
      <c r="G3146" s="23" t="s">
        <v>15132</v>
      </c>
      <c r="H3146" s="42" t="s">
        <v>457</v>
      </c>
      <c r="I3146" s="28" t="s">
        <v>376</v>
      </c>
      <c r="J3146" s="12" t="s">
        <v>393</v>
      </c>
      <c r="K3146" s="28" t="s">
        <v>15339</v>
      </c>
      <c r="L3146" s="12" t="s">
        <v>15134</v>
      </c>
      <c r="M3146" s="12" t="s">
        <v>15135</v>
      </c>
      <c r="N3146" s="12" t="s">
        <v>15126</v>
      </c>
      <c r="O3146" s="26" t="s">
        <v>15340</v>
      </c>
      <c r="P3146" s="26" t="s">
        <v>15341</v>
      </c>
      <c r="Q3146" s="25" t="s">
        <v>491</v>
      </c>
      <c r="R3146" s="26" t="s">
        <v>15342</v>
      </c>
      <c r="S3146" s="15" t="s">
        <v>15343</v>
      </c>
      <c r="T3146" s="52" t="s">
        <v>15140</v>
      </c>
      <c r="U3146" s="22" t="s">
        <v>392</v>
      </c>
      <c r="V3146" s="49" t="str">
        <f>+Sitio_Publico[[#This Row],[idcoleccion]]&amp;"-"&amp;Sitio_Publico[[#This Row],[id]]</f>
        <v>000-3145</v>
      </c>
      <c r="W3146" s="49">
        <f>+VLOOKUP(Sitio_Publico[[#This Row],[territorio]],Estructura!$AE$4:$AH$1067,4,0)</f>
        <v>20000013</v>
      </c>
      <c r="X3146" s="49" t="str">
        <f>+VLOOKUP(Sitio_Publico[[#This Row],[tema]],Estructura!$G$4:$J$532,4,0)</f>
        <v>T-51</v>
      </c>
      <c r="Y3146" s="49" t="str">
        <f>+VLOOKUP(Sitio_Publico[[#This Row],[contenido]],Estructura!$L$4:$O$473,4,0)</f>
        <v>C-31</v>
      </c>
      <c r="Z3146" s="49" t="str">
        <f>+VLOOKUP(Sitio_Publico[[#This Row],[Filtro Integrado]],Estructura!$U$4:$W$529,3,0)</f>
        <v>FI-0</v>
      </c>
      <c r="AA3146" s="49" t="str">
        <f>+VLOOKUP(Sitio_Publico[[#This Row],[Muestra]],Estructura!$Y$4:$AB$483,4,0)</f>
        <v>M-000234</v>
      </c>
    </row>
    <row r="3147" spans="1:27" ht="30.6" x14ac:dyDescent="0.3">
      <c r="A3147" s="16">
        <f t="shared" si="49"/>
        <v>3146</v>
      </c>
      <c r="B3147" s="47" t="s">
        <v>15118</v>
      </c>
      <c r="C3147" s="13" t="s">
        <v>15119</v>
      </c>
      <c r="D3147" s="13" t="s">
        <v>15120</v>
      </c>
      <c r="E3147" s="44">
        <v>7109</v>
      </c>
      <c r="F3147" s="13" t="s">
        <v>15121</v>
      </c>
      <c r="G3147" s="23" t="s">
        <v>15122</v>
      </c>
      <c r="H3147" s="42" t="s">
        <v>458</v>
      </c>
      <c r="I3147" s="28" t="s">
        <v>140</v>
      </c>
      <c r="J3147" s="12" t="s">
        <v>393</v>
      </c>
      <c r="K3147" s="28" t="s">
        <v>15142</v>
      </c>
      <c r="L3147" s="12" t="s">
        <v>15124</v>
      </c>
      <c r="M3147" s="12" t="s">
        <v>15125</v>
      </c>
      <c r="N3147" s="12" t="s">
        <v>15126</v>
      </c>
      <c r="O3147" s="26" t="s">
        <v>15344</v>
      </c>
      <c r="P3147" s="26" t="s">
        <v>15345</v>
      </c>
      <c r="Q3147" s="25" t="s">
        <v>632</v>
      </c>
      <c r="R3147" s="26" t="s">
        <v>15346</v>
      </c>
      <c r="S3147" s="15" t="s">
        <v>15347</v>
      </c>
      <c r="T3147" s="52" t="s">
        <v>15348</v>
      </c>
      <c r="U3147" s="22" t="s">
        <v>392</v>
      </c>
      <c r="V3147" s="49" t="str">
        <f>+Sitio_Publico[[#This Row],[idcoleccion]]&amp;"-"&amp;Sitio_Publico[[#This Row],[id]]</f>
        <v>000-3146</v>
      </c>
      <c r="W3147" s="49">
        <f>+VLOOKUP(Sitio_Publico[[#This Row],[territorio]],Estructura!$AE$4:$AH$1067,4,0)</f>
        <v>30007109</v>
      </c>
      <c r="X3147" s="49" t="str">
        <f>+VLOOKUP(Sitio_Publico[[#This Row],[tema]],Estructura!$G$4:$J$532,4,0)</f>
        <v>T-50</v>
      </c>
      <c r="Y3147" s="49" t="str">
        <f>+VLOOKUP(Sitio_Publico[[#This Row],[contenido]],Estructura!$L$4:$O$473,4,0)</f>
        <v>C-30</v>
      </c>
      <c r="Z3147" s="49" t="str">
        <f>+VLOOKUP(Sitio_Publico[[#This Row],[Filtro Integrado]],Estructura!$U$4:$W$529,3,0)</f>
        <v>FI-0</v>
      </c>
      <c r="AA3147" s="49" t="str">
        <f>+VLOOKUP(Sitio_Publico[[#This Row],[Muestra]],Estructura!$Y$4:$AB$483,4,0)</f>
        <v>M-00039</v>
      </c>
    </row>
    <row r="3148" spans="1:27" ht="71.400000000000006" x14ac:dyDescent="0.3">
      <c r="A3148" s="16">
        <f t="shared" si="49"/>
        <v>3147</v>
      </c>
      <c r="B3148" s="47" t="s">
        <v>15118</v>
      </c>
      <c r="C3148" s="13" t="s">
        <v>15119</v>
      </c>
      <c r="D3148" s="13" t="s">
        <v>15141</v>
      </c>
      <c r="E3148" s="44">
        <v>100103001</v>
      </c>
      <c r="F3148" s="13" t="s">
        <v>15142</v>
      </c>
      <c r="G3148" s="23" t="s">
        <v>15143</v>
      </c>
      <c r="H3148" s="42" t="s">
        <v>455</v>
      </c>
      <c r="I3148" s="28" t="s">
        <v>14</v>
      </c>
      <c r="J3148" s="12" t="s">
        <v>393</v>
      </c>
      <c r="K3148" s="28" t="s">
        <v>15349</v>
      </c>
      <c r="L3148" s="12" t="s">
        <v>15145</v>
      </c>
      <c r="M3148" s="12" t="s">
        <v>14623</v>
      </c>
      <c r="N3148" s="12" t="s">
        <v>15126</v>
      </c>
      <c r="O3148" s="26" t="s">
        <v>15350</v>
      </c>
      <c r="P3148" s="26" t="s">
        <v>15351</v>
      </c>
      <c r="Q3148" s="25" t="s">
        <v>456</v>
      </c>
      <c r="R3148" s="26" t="s">
        <v>15352</v>
      </c>
      <c r="S3148" s="15" t="s">
        <v>15353</v>
      </c>
      <c r="T3148" s="52">
        <v>0</v>
      </c>
      <c r="U3148" s="22" t="s">
        <v>392</v>
      </c>
      <c r="V3148" s="49" t="str">
        <f>+Sitio_Publico[[#This Row],[idcoleccion]]&amp;"-"&amp;Sitio_Publico[[#This Row],[id]]</f>
        <v>000-3147</v>
      </c>
      <c r="W3148" s="49">
        <f>+VLOOKUP(Sitio_Publico[[#This Row],[territorio]],Estructura!$AE$4:$AH$1067,4,0)</f>
        <v>10000000</v>
      </c>
      <c r="X3148" s="49" t="str">
        <f>+VLOOKUP(Sitio_Publico[[#This Row],[tema]],Estructura!$G$4:$J$532,4,0)</f>
        <v>T-0</v>
      </c>
      <c r="Y3148" s="49" t="str">
        <f>+VLOOKUP(Sitio_Publico[[#This Row],[contenido]],Estructura!$L$4:$O$473,4,0)</f>
        <v>C-1</v>
      </c>
      <c r="Z3148" s="49" t="str">
        <f>+VLOOKUP(Sitio_Publico[[#This Row],[Filtro Integrado]],Estructura!$U$4:$W$529,3,0)</f>
        <v>FI-0</v>
      </c>
      <c r="AA3148" s="49" t="str">
        <f>+VLOOKUP(Sitio_Publico[[#This Row],[Muestra]],Estructura!$Y$4:$AB$483,4,0)</f>
        <v>M-00014</v>
      </c>
    </row>
    <row r="3149" spans="1:27" ht="40.799999999999997" x14ac:dyDescent="0.3">
      <c r="A3149" s="16">
        <f t="shared" si="49"/>
        <v>3148</v>
      </c>
      <c r="B3149" s="47" t="s">
        <v>15118</v>
      </c>
      <c r="C3149" s="13" t="s">
        <v>15119</v>
      </c>
      <c r="D3149" s="13" t="s">
        <v>15120</v>
      </c>
      <c r="E3149" s="44">
        <v>2</v>
      </c>
      <c r="F3149" s="13" t="s">
        <v>15142</v>
      </c>
      <c r="G3149" s="23" t="s">
        <v>15300</v>
      </c>
      <c r="H3149" s="42" t="s">
        <v>455</v>
      </c>
      <c r="I3149" s="28" t="s">
        <v>14</v>
      </c>
      <c r="J3149" s="12" t="s">
        <v>393</v>
      </c>
      <c r="K3149" s="28" t="s">
        <v>15277</v>
      </c>
      <c r="L3149" s="12" t="s">
        <v>15145</v>
      </c>
      <c r="M3149" s="12" t="s">
        <v>14623</v>
      </c>
      <c r="N3149" s="12" t="s">
        <v>15126</v>
      </c>
      <c r="O3149" s="26" t="s">
        <v>15354</v>
      </c>
      <c r="P3149" s="26" t="s">
        <v>15355</v>
      </c>
      <c r="Q3149" s="25" t="s">
        <v>456</v>
      </c>
      <c r="R3149" s="26" t="s">
        <v>15356</v>
      </c>
      <c r="S3149" s="15" t="s">
        <v>15357</v>
      </c>
      <c r="T3149" s="52">
        <v>0</v>
      </c>
      <c r="U3149" s="22" t="s">
        <v>392</v>
      </c>
      <c r="V3149" s="49" t="str">
        <f>+Sitio_Publico[[#This Row],[idcoleccion]]&amp;"-"&amp;Sitio_Publico[[#This Row],[id]]</f>
        <v>000-3148</v>
      </c>
      <c r="W3149" s="49">
        <f>+VLOOKUP(Sitio_Publico[[#This Row],[territorio]],Estructura!$AE$4:$AH$1067,4,0)</f>
        <v>10000000</v>
      </c>
      <c r="X3149" s="49" t="str">
        <f>+VLOOKUP(Sitio_Publico[[#This Row],[tema]],Estructura!$G$4:$J$532,4,0)</f>
        <v>T-0</v>
      </c>
      <c r="Y3149" s="49" t="str">
        <f>+VLOOKUP(Sitio_Publico[[#This Row],[contenido]],Estructura!$L$4:$O$473,4,0)</f>
        <v>C-34</v>
      </c>
      <c r="Z3149" s="49" t="str">
        <f>+VLOOKUP(Sitio_Publico[[#This Row],[Filtro Integrado]],Estructura!$U$4:$W$529,3,0)</f>
        <v>FI-0</v>
      </c>
      <c r="AA3149" s="49" t="str">
        <f>+VLOOKUP(Sitio_Publico[[#This Row],[Muestra]],Estructura!$Y$4:$AB$483,4,0)</f>
        <v>M-00041</v>
      </c>
    </row>
    <row r="3150" spans="1:27" ht="51" x14ac:dyDescent="0.3">
      <c r="A3150" s="16">
        <f t="shared" si="49"/>
        <v>3149</v>
      </c>
      <c r="B3150" s="47" t="s">
        <v>15118</v>
      </c>
      <c r="C3150" s="13" t="s">
        <v>15119</v>
      </c>
      <c r="D3150" s="13" t="s">
        <v>15120</v>
      </c>
      <c r="E3150" s="44">
        <v>51</v>
      </c>
      <c r="F3150" s="13" t="s">
        <v>15186</v>
      </c>
      <c r="G3150" s="23" t="s">
        <v>15152</v>
      </c>
      <c r="H3150" s="42" t="s">
        <v>457</v>
      </c>
      <c r="I3150" s="28" t="s">
        <v>372</v>
      </c>
      <c r="J3150" s="12" t="s">
        <v>15187</v>
      </c>
      <c r="K3150" s="28" t="s">
        <v>15313</v>
      </c>
      <c r="L3150" s="12" t="s">
        <v>15155</v>
      </c>
      <c r="M3150" s="12" t="s">
        <v>15156</v>
      </c>
      <c r="N3150" s="12" t="s">
        <v>15126</v>
      </c>
      <c r="O3150" s="26" t="s">
        <v>15358</v>
      </c>
      <c r="P3150" s="26" t="s">
        <v>15359</v>
      </c>
      <c r="Q3150" s="25" t="s">
        <v>491</v>
      </c>
      <c r="R3150" s="26" t="s">
        <v>15360</v>
      </c>
      <c r="S3150" s="15" t="s">
        <v>15361</v>
      </c>
      <c r="T3150" s="52" t="s">
        <v>658</v>
      </c>
      <c r="U3150" s="22" t="s">
        <v>392</v>
      </c>
      <c r="V3150" s="49" t="str">
        <f>+Sitio_Publico[[#This Row],[idcoleccion]]&amp;"-"&amp;Sitio_Publico[[#This Row],[id]]</f>
        <v>000-3149</v>
      </c>
      <c r="W3150" s="49">
        <f>+VLOOKUP(Sitio_Publico[[#This Row],[territorio]],Estructura!$AE$4:$AH$1067,4,0)</f>
        <v>20000009</v>
      </c>
      <c r="X3150" s="49" t="str">
        <f>+VLOOKUP(Sitio_Publico[[#This Row],[tema]],Estructura!$G$4:$J$532,4,0)</f>
        <v>T-54</v>
      </c>
      <c r="Y3150" s="49" t="str">
        <f>+VLOOKUP(Sitio_Publico[[#This Row],[contenido]],Estructura!$L$4:$O$473,4,0)</f>
        <v>C-32</v>
      </c>
      <c r="Z3150" s="49" t="str">
        <f>+VLOOKUP(Sitio_Publico[[#This Row],[Filtro Integrado]],Estructura!$U$4:$W$529,3,0)</f>
        <v>FI-6</v>
      </c>
      <c r="AA3150" s="49" t="str">
        <f>+VLOOKUP(Sitio_Publico[[#This Row],[Muestra]],Estructura!$Y$4:$AB$483,4,0)</f>
        <v>M-000230</v>
      </c>
    </row>
    <row r="3151" spans="1:27" ht="40.799999999999997" x14ac:dyDescent="0.3">
      <c r="A3151" s="16">
        <f t="shared" si="49"/>
        <v>3150</v>
      </c>
      <c r="B3151" s="47" t="s">
        <v>15118</v>
      </c>
      <c r="C3151" s="13" t="s">
        <v>15119</v>
      </c>
      <c r="D3151" s="13" t="s">
        <v>15120</v>
      </c>
      <c r="E3151" s="44">
        <v>100104006</v>
      </c>
      <c r="F3151" s="13" t="s">
        <v>15198</v>
      </c>
      <c r="G3151" s="23" t="s">
        <v>15122</v>
      </c>
      <c r="H3151" s="42" t="s">
        <v>455</v>
      </c>
      <c r="I3151" s="28" t="s">
        <v>14</v>
      </c>
      <c r="J3151" s="12" t="s">
        <v>393</v>
      </c>
      <c r="K3151" s="28" t="s">
        <v>15362</v>
      </c>
      <c r="L3151" s="12" t="s">
        <v>15124</v>
      </c>
      <c r="M3151" s="12" t="s">
        <v>15125</v>
      </c>
      <c r="N3151" s="12" t="s">
        <v>15126</v>
      </c>
      <c r="O3151" s="26" t="s">
        <v>15363</v>
      </c>
      <c r="P3151" s="26" t="s">
        <v>15364</v>
      </c>
      <c r="Q3151" s="25" t="s">
        <v>1359</v>
      </c>
      <c r="R3151" s="26" t="s">
        <v>15365</v>
      </c>
      <c r="S3151" s="15" t="s">
        <v>15366</v>
      </c>
      <c r="T3151" s="52">
        <v>0</v>
      </c>
      <c r="U3151" s="22" t="s">
        <v>392</v>
      </c>
      <c r="V3151" s="49" t="str">
        <f>+Sitio_Publico[[#This Row],[idcoleccion]]&amp;"-"&amp;Sitio_Publico[[#This Row],[id]]</f>
        <v>000-3150</v>
      </c>
      <c r="W3151" s="49">
        <f>+VLOOKUP(Sitio_Publico[[#This Row],[territorio]],Estructura!$AE$4:$AH$1067,4,0)</f>
        <v>10000000</v>
      </c>
      <c r="X3151" s="49" t="str">
        <f>+VLOOKUP(Sitio_Publico[[#This Row],[tema]],Estructura!$G$4:$J$532,4,0)</f>
        <v>T-55</v>
      </c>
      <c r="Y3151" s="49" t="str">
        <f>+VLOOKUP(Sitio_Publico[[#This Row],[contenido]],Estructura!$L$4:$O$473,4,0)</f>
        <v>C-30</v>
      </c>
      <c r="Z3151" s="49" t="str">
        <f>+VLOOKUP(Sitio_Publico[[#This Row],[Filtro Integrado]],Estructura!$U$4:$W$529,3,0)</f>
        <v>FI-0</v>
      </c>
      <c r="AA3151" s="49" t="str">
        <f>+VLOOKUP(Sitio_Publico[[#This Row],[Muestra]],Estructura!$Y$4:$AB$483,4,0)</f>
        <v>M-000235</v>
      </c>
    </row>
    <row r="3152" spans="1:27" ht="51" x14ac:dyDescent="0.3">
      <c r="A3152" s="16">
        <f t="shared" si="49"/>
        <v>3151</v>
      </c>
      <c r="B3152" s="47" t="s">
        <v>15118</v>
      </c>
      <c r="C3152" s="13" t="s">
        <v>15119</v>
      </c>
      <c r="D3152" s="13" t="s">
        <v>15120</v>
      </c>
      <c r="E3152" s="44">
        <v>15</v>
      </c>
      <c r="F3152" s="13" t="s">
        <v>15142</v>
      </c>
      <c r="G3152" s="23" t="s">
        <v>15143</v>
      </c>
      <c r="H3152" s="42" t="s">
        <v>457</v>
      </c>
      <c r="I3152" s="28" t="s">
        <v>378</v>
      </c>
      <c r="J3152" s="12" t="s">
        <v>393</v>
      </c>
      <c r="K3152" s="28" t="s">
        <v>15181</v>
      </c>
      <c r="L3152" s="12" t="s">
        <v>15145</v>
      </c>
      <c r="M3152" s="12" t="s">
        <v>15146</v>
      </c>
      <c r="N3152" s="12" t="s">
        <v>15126</v>
      </c>
      <c r="O3152" s="26" t="s">
        <v>15367</v>
      </c>
      <c r="P3152" s="26" t="s">
        <v>15368</v>
      </c>
      <c r="Q3152" s="25" t="s">
        <v>456</v>
      </c>
      <c r="R3152" s="26" t="s">
        <v>15369</v>
      </c>
      <c r="S3152" s="15" t="s">
        <v>15370</v>
      </c>
      <c r="T3152" s="52" t="s">
        <v>2442</v>
      </c>
      <c r="U3152" s="22" t="s">
        <v>392</v>
      </c>
      <c r="V3152" s="49" t="str">
        <f>+Sitio_Publico[[#This Row],[idcoleccion]]&amp;"-"&amp;Sitio_Publico[[#This Row],[id]]</f>
        <v>000-3151</v>
      </c>
      <c r="W3152" s="49">
        <f>+VLOOKUP(Sitio_Publico[[#This Row],[territorio]],Estructura!$AE$4:$AH$1067,4,0)</f>
        <v>20000015</v>
      </c>
      <c r="X3152" s="49" t="str">
        <f>+VLOOKUP(Sitio_Publico[[#This Row],[tema]],Estructura!$G$4:$J$532,4,0)</f>
        <v>T-0</v>
      </c>
      <c r="Y3152" s="49" t="str">
        <f>+VLOOKUP(Sitio_Publico[[#This Row],[contenido]],Estructura!$L$4:$O$473,4,0)</f>
        <v>C-1</v>
      </c>
      <c r="Z3152" s="49" t="str">
        <f>+VLOOKUP(Sitio_Publico[[#This Row],[Filtro Integrado]],Estructura!$U$4:$W$529,3,0)</f>
        <v>FI-0</v>
      </c>
      <c r="AA3152" s="49" t="str">
        <f>+VLOOKUP(Sitio_Publico[[#This Row],[Muestra]],Estructura!$Y$4:$AB$483,4,0)</f>
        <v>M-000220</v>
      </c>
    </row>
    <row r="3153" spans="1:27" ht="40.799999999999997" x14ac:dyDescent="0.3">
      <c r="A3153" s="16">
        <f t="shared" si="49"/>
        <v>3152</v>
      </c>
      <c r="B3153" s="47" t="s">
        <v>15118</v>
      </c>
      <c r="C3153" s="13" t="s">
        <v>15119</v>
      </c>
      <c r="D3153" s="13" t="s">
        <v>15120</v>
      </c>
      <c r="E3153" s="44">
        <v>9211</v>
      </c>
      <c r="F3153" s="13" t="s">
        <v>15121</v>
      </c>
      <c r="G3153" s="23" t="s">
        <v>15122</v>
      </c>
      <c r="H3153" s="42" t="s">
        <v>458</v>
      </c>
      <c r="I3153" s="28" t="s">
        <v>247</v>
      </c>
      <c r="J3153" s="12" t="s">
        <v>393</v>
      </c>
      <c r="K3153" s="28" t="s">
        <v>15371</v>
      </c>
      <c r="L3153" s="12" t="s">
        <v>15124</v>
      </c>
      <c r="M3153" s="12" t="s">
        <v>15125</v>
      </c>
      <c r="N3153" s="12" t="s">
        <v>15126</v>
      </c>
      <c r="O3153" s="26" t="s">
        <v>15372</v>
      </c>
      <c r="P3153" s="26" t="s">
        <v>15373</v>
      </c>
      <c r="Q3153" s="25" t="s">
        <v>632</v>
      </c>
      <c r="R3153" s="26" t="s">
        <v>15374</v>
      </c>
      <c r="S3153" s="15" t="s">
        <v>15375</v>
      </c>
      <c r="T3153" s="52" t="s">
        <v>15376</v>
      </c>
      <c r="U3153" s="22" t="s">
        <v>392</v>
      </c>
      <c r="V3153" s="49" t="str">
        <f>+Sitio_Publico[[#This Row],[idcoleccion]]&amp;"-"&amp;Sitio_Publico[[#This Row],[id]]</f>
        <v>000-3152</v>
      </c>
      <c r="W3153" s="49">
        <f>+VLOOKUP(Sitio_Publico[[#This Row],[territorio]],Estructura!$AE$4:$AH$1067,4,0)</f>
        <v>30009211</v>
      </c>
      <c r="X3153" s="49" t="str">
        <f>+VLOOKUP(Sitio_Publico[[#This Row],[tema]],Estructura!$G$4:$J$532,4,0)</f>
        <v>T-50</v>
      </c>
      <c r="Y3153" s="49" t="str">
        <f>+VLOOKUP(Sitio_Publico[[#This Row],[contenido]],Estructura!$L$4:$O$473,4,0)</f>
        <v>C-30</v>
      </c>
      <c r="Z3153" s="49" t="str">
        <f>+VLOOKUP(Sitio_Publico[[#This Row],[Filtro Integrado]],Estructura!$U$4:$W$529,3,0)</f>
        <v>FI-0</v>
      </c>
      <c r="AA3153" s="49" t="str">
        <f>+VLOOKUP(Sitio_Publico[[#This Row],[Muestra]],Estructura!$Y$4:$AB$483,4,0)</f>
        <v>M-000236</v>
      </c>
    </row>
    <row r="3154" spans="1:27" ht="112.2" x14ac:dyDescent="0.3">
      <c r="A3154" s="16">
        <f t="shared" si="49"/>
        <v>3153</v>
      </c>
      <c r="B3154" s="47" t="s">
        <v>15118</v>
      </c>
      <c r="C3154" s="13" t="s">
        <v>15119</v>
      </c>
      <c r="D3154" s="13" t="s">
        <v>15141</v>
      </c>
      <c r="E3154" s="44">
        <v>100101011</v>
      </c>
      <c r="F3154" s="13" t="s">
        <v>15142</v>
      </c>
      <c r="G3154" s="23" t="s">
        <v>15143</v>
      </c>
      <c r="H3154" s="42" t="s">
        <v>455</v>
      </c>
      <c r="I3154" s="28" t="s">
        <v>14</v>
      </c>
      <c r="J3154" s="12" t="s">
        <v>393</v>
      </c>
      <c r="K3154" s="28" t="s">
        <v>15377</v>
      </c>
      <c r="L3154" s="12" t="s">
        <v>1299</v>
      </c>
      <c r="M3154" s="12" t="s">
        <v>15146</v>
      </c>
      <c r="N3154" s="12" t="s">
        <v>15126</v>
      </c>
      <c r="O3154" s="26" t="s">
        <v>15378</v>
      </c>
      <c r="P3154" s="26" t="s">
        <v>15379</v>
      </c>
      <c r="Q3154" s="25" t="s">
        <v>1145</v>
      </c>
      <c r="R3154" s="26" t="s">
        <v>15380</v>
      </c>
      <c r="S3154" s="15" t="s">
        <v>15381</v>
      </c>
      <c r="T3154" s="52">
        <v>0</v>
      </c>
      <c r="U3154" s="22" t="s">
        <v>392</v>
      </c>
      <c r="V3154" s="49" t="str">
        <f>+Sitio_Publico[[#This Row],[idcoleccion]]&amp;"-"&amp;Sitio_Publico[[#This Row],[id]]</f>
        <v>000-3153</v>
      </c>
      <c r="W3154" s="49">
        <f>+VLOOKUP(Sitio_Publico[[#This Row],[territorio]],Estructura!$AE$4:$AH$1067,4,0)</f>
        <v>10000000</v>
      </c>
      <c r="X3154" s="49" t="str">
        <f>+VLOOKUP(Sitio_Publico[[#This Row],[tema]],Estructura!$G$4:$J$532,4,0)</f>
        <v>T-0</v>
      </c>
      <c r="Y3154" s="49" t="str">
        <f>+VLOOKUP(Sitio_Publico[[#This Row],[contenido]],Estructura!$L$4:$O$473,4,0)</f>
        <v>C-1</v>
      </c>
      <c r="Z3154" s="49" t="str">
        <f>+VLOOKUP(Sitio_Publico[[#This Row],[Filtro Integrado]],Estructura!$U$4:$W$529,3,0)</f>
        <v>FI-0</v>
      </c>
      <c r="AA3154" s="49" t="str">
        <f>+VLOOKUP(Sitio_Publico[[#This Row],[Muestra]],Estructura!$Y$4:$AB$483,4,0)</f>
        <v>M-0008</v>
      </c>
    </row>
    <row r="3155" spans="1:27" ht="40.799999999999997" x14ac:dyDescent="0.3">
      <c r="A3155" s="16">
        <f t="shared" si="49"/>
        <v>3154</v>
      </c>
      <c r="B3155" s="47" t="s">
        <v>15118</v>
      </c>
      <c r="C3155" s="13" t="s">
        <v>15119</v>
      </c>
      <c r="D3155" s="13" t="s">
        <v>15120</v>
      </c>
      <c r="E3155" s="44">
        <v>13202</v>
      </c>
      <c r="F3155" s="13" t="s">
        <v>15121</v>
      </c>
      <c r="G3155" s="23" t="s">
        <v>15122</v>
      </c>
      <c r="H3155" s="42" t="s">
        <v>458</v>
      </c>
      <c r="I3155" s="28" t="s">
        <v>329</v>
      </c>
      <c r="J3155" s="12" t="s">
        <v>393</v>
      </c>
      <c r="K3155" s="28" t="s">
        <v>15371</v>
      </c>
      <c r="L3155" s="12" t="s">
        <v>15124</v>
      </c>
      <c r="M3155" s="12" t="s">
        <v>15125</v>
      </c>
      <c r="N3155" s="12" t="s">
        <v>15126</v>
      </c>
      <c r="O3155" s="26" t="s">
        <v>15382</v>
      </c>
      <c r="P3155" s="26" t="s">
        <v>15383</v>
      </c>
      <c r="Q3155" s="25" t="s">
        <v>632</v>
      </c>
      <c r="R3155" s="26" t="s">
        <v>15384</v>
      </c>
      <c r="S3155" s="15" t="s">
        <v>15385</v>
      </c>
      <c r="T3155" s="52" t="s">
        <v>15386</v>
      </c>
      <c r="U3155" s="22" t="s">
        <v>392</v>
      </c>
      <c r="V3155" s="49" t="str">
        <f>+Sitio_Publico[[#This Row],[idcoleccion]]&amp;"-"&amp;Sitio_Publico[[#This Row],[id]]</f>
        <v>000-3154</v>
      </c>
      <c r="W3155" s="49">
        <f>+VLOOKUP(Sitio_Publico[[#This Row],[territorio]],Estructura!$AE$4:$AH$1067,4,0)</f>
        <v>30013202</v>
      </c>
      <c r="X3155" s="49" t="str">
        <f>+VLOOKUP(Sitio_Publico[[#This Row],[tema]],Estructura!$G$4:$J$532,4,0)</f>
        <v>T-50</v>
      </c>
      <c r="Y3155" s="49" t="str">
        <f>+VLOOKUP(Sitio_Publico[[#This Row],[contenido]],Estructura!$L$4:$O$473,4,0)</f>
        <v>C-30</v>
      </c>
      <c r="Z3155" s="49" t="str">
        <f>+VLOOKUP(Sitio_Publico[[#This Row],[Filtro Integrado]],Estructura!$U$4:$W$529,3,0)</f>
        <v>FI-0</v>
      </c>
      <c r="AA3155" s="49" t="str">
        <f>+VLOOKUP(Sitio_Publico[[#This Row],[Muestra]],Estructura!$Y$4:$AB$483,4,0)</f>
        <v>M-000236</v>
      </c>
    </row>
    <row r="3156" spans="1:27" ht="51" x14ac:dyDescent="0.3">
      <c r="A3156" s="16">
        <f t="shared" si="49"/>
        <v>3155</v>
      </c>
      <c r="B3156" s="47" t="s">
        <v>15118</v>
      </c>
      <c r="C3156" s="13" t="s">
        <v>15119</v>
      </c>
      <c r="D3156" s="13" t="s">
        <v>15120</v>
      </c>
      <c r="E3156" s="44">
        <v>51</v>
      </c>
      <c r="F3156" s="13" t="s">
        <v>15186</v>
      </c>
      <c r="G3156" s="23" t="s">
        <v>15152</v>
      </c>
      <c r="H3156" s="42" t="s">
        <v>457</v>
      </c>
      <c r="I3156" s="28" t="s">
        <v>377</v>
      </c>
      <c r="J3156" s="12" t="s">
        <v>15187</v>
      </c>
      <c r="K3156" s="28" t="s">
        <v>15313</v>
      </c>
      <c r="L3156" s="12" t="s">
        <v>15155</v>
      </c>
      <c r="M3156" s="12" t="s">
        <v>15156</v>
      </c>
      <c r="N3156" s="12" t="s">
        <v>15126</v>
      </c>
      <c r="O3156" s="26" t="s">
        <v>15387</v>
      </c>
      <c r="P3156" s="26" t="s">
        <v>15388</v>
      </c>
      <c r="Q3156" s="25" t="s">
        <v>491</v>
      </c>
      <c r="R3156" s="26" t="s">
        <v>15389</v>
      </c>
      <c r="S3156" s="15" t="s">
        <v>15390</v>
      </c>
      <c r="T3156" s="52" t="s">
        <v>719</v>
      </c>
      <c r="U3156" s="22" t="s">
        <v>392</v>
      </c>
      <c r="V3156" s="49" t="str">
        <f>+Sitio_Publico[[#This Row],[idcoleccion]]&amp;"-"&amp;Sitio_Publico[[#This Row],[id]]</f>
        <v>000-3155</v>
      </c>
      <c r="W3156" s="49">
        <f>+VLOOKUP(Sitio_Publico[[#This Row],[territorio]],Estructura!$AE$4:$AH$1067,4,0)</f>
        <v>20000014</v>
      </c>
      <c r="X3156" s="49" t="str">
        <f>+VLOOKUP(Sitio_Publico[[#This Row],[tema]],Estructura!$G$4:$J$532,4,0)</f>
        <v>T-54</v>
      </c>
      <c r="Y3156" s="49" t="str">
        <f>+VLOOKUP(Sitio_Publico[[#This Row],[contenido]],Estructura!$L$4:$O$473,4,0)</f>
        <v>C-32</v>
      </c>
      <c r="Z3156" s="49" t="str">
        <f>+VLOOKUP(Sitio_Publico[[#This Row],[Filtro Integrado]],Estructura!$U$4:$W$529,3,0)</f>
        <v>FI-6</v>
      </c>
      <c r="AA3156" s="49" t="str">
        <f>+VLOOKUP(Sitio_Publico[[#This Row],[Muestra]],Estructura!$Y$4:$AB$483,4,0)</f>
        <v>M-000230</v>
      </c>
    </row>
    <row r="3157" spans="1:27" ht="51" x14ac:dyDescent="0.3">
      <c r="A3157" s="16">
        <f t="shared" si="49"/>
        <v>3156</v>
      </c>
      <c r="B3157" s="47" t="s">
        <v>15118</v>
      </c>
      <c r="C3157" s="13" t="s">
        <v>15119</v>
      </c>
      <c r="D3157" s="13" t="s">
        <v>15120</v>
      </c>
      <c r="E3157" s="44">
        <v>100104</v>
      </c>
      <c r="F3157" s="13" t="s">
        <v>15263</v>
      </c>
      <c r="G3157" s="23" t="s">
        <v>15152</v>
      </c>
      <c r="H3157" s="42" t="s">
        <v>457</v>
      </c>
      <c r="I3157" s="28" t="s">
        <v>376</v>
      </c>
      <c r="J3157" s="12" t="s">
        <v>393</v>
      </c>
      <c r="K3157" s="28" t="s">
        <v>15391</v>
      </c>
      <c r="L3157" s="12" t="s">
        <v>15155</v>
      </c>
      <c r="M3157" s="12" t="s">
        <v>15156</v>
      </c>
      <c r="N3157" s="12" t="s">
        <v>15126</v>
      </c>
      <c r="O3157" s="26" t="s">
        <v>15392</v>
      </c>
      <c r="P3157" s="26" t="s">
        <v>15393</v>
      </c>
      <c r="Q3157" s="25" t="s">
        <v>491</v>
      </c>
      <c r="R3157" s="26" t="s">
        <v>15394</v>
      </c>
      <c r="S3157" s="15" t="s">
        <v>15395</v>
      </c>
      <c r="T3157" s="52" t="s">
        <v>695</v>
      </c>
      <c r="U3157" s="22" t="s">
        <v>392</v>
      </c>
      <c r="V3157" s="49" t="str">
        <f>+Sitio_Publico[[#This Row],[idcoleccion]]&amp;"-"&amp;Sitio_Publico[[#This Row],[id]]</f>
        <v>000-3156</v>
      </c>
      <c r="W3157" s="49">
        <f>+VLOOKUP(Sitio_Publico[[#This Row],[territorio]],Estructura!$AE$4:$AH$1067,4,0)</f>
        <v>20000013</v>
      </c>
      <c r="X3157" s="49" t="str">
        <f>+VLOOKUP(Sitio_Publico[[#This Row],[tema]],Estructura!$G$4:$J$532,4,0)</f>
        <v>T-57</v>
      </c>
      <c r="Y3157" s="49" t="str">
        <f>+VLOOKUP(Sitio_Publico[[#This Row],[contenido]],Estructura!$L$4:$O$473,4,0)</f>
        <v>C-32</v>
      </c>
      <c r="Z3157" s="49" t="str">
        <f>+VLOOKUP(Sitio_Publico[[#This Row],[Filtro Integrado]],Estructura!$U$4:$W$529,3,0)</f>
        <v>FI-0</v>
      </c>
      <c r="AA3157" s="49" t="str">
        <f>+VLOOKUP(Sitio_Publico[[#This Row],[Muestra]],Estructura!$Y$4:$AB$483,4,0)</f>
        <v>M-000237</v>
      </c>
    </row>
    <row r="3158" spans="1:27" ht="51" x14ac:dyDescent="0.3">
      <c r="A3158" s="16">
        <f t="shared" si="49"/>
        <v>3157</v>
      </c>
      <c r="B3158" s="47" t="s">
        <v>15118</v>
      </c>
      <c r="C3158" s="13" t="s">
        <v>15119</v>
      </c>
      <c r="D3158" s="13" t="s">
        <v>15120</v>
      </c>
      <c r="E3158" s="44">
        <v>100103003</v>
      </c>
      <c r="F3158" s="13" t="s">
        <v>15396</v>
      </c>
      <c r="G3158" s="23" t="s">
        <v>15397</v>
      </c>
      <c r="H3158" s="42" t="s">
        <v>457</v>
      </c>
      <c r="I3158" s="28" t="s">
        <v>379</v>
      </c>
      <c r="J3158" s="12" t="s">
        <v>15398</v>
      </c>
      <c r="K3158" s="28" t="s">
        <v>15399</v>
      </c>
      <c r="L3158" s="12" t="s">
        <v>1611</v>
      </c>
      <c r="M3158" s="12" t="s">
        <v>15400</v>
      </c>
      <c r="N3158" s="12" t="s">
        <v>15126</v>
      </c>
      <c r="O3158" s="26" t="s">
        <v>15401</v>
      </c>
      <c r="P3158" s="26" t="s">
        <v>15402</v>
      </c>
      <c r="Q3158" s="25" t="s">
        <v>456</v>
      </c>
      <c r="R3158" s="26" t="s">
        <v>15403</v>
      </c>
      <c r="S3158" s="15" t="s">
        <v>15404</v>
      </c>
      <c r="T3158" s="52" t="s">
        <v>1805</v>
      </c>
      <c r="U3158" s="22" t="s">
        <v>392</v>
      </c>
      <c r="V3158" s="49" t="str">
        <f>+Sitio_Publico[[#This Row],[idcoleccion]]&amp;"-"&amp;Sitio_Publico[[#This Row],[id]]</f>
        <v>000-3157</v>
      </c>
      <c r="W3158" s="49">
        <f>+VLOOKUP(Sitio_Publico[[#This Row],[territorio]],Estructura!$AE$4:$AH$1067,4,0)</f>
        <v>20000016</v>
      </c>
      <c r="X3158" s="49" t="str">
        <f>+VLOOKUP(Sitio_Publico[[#This Row],[tema]],Estructura!$G$4:$J$532,4,0)</f>
        <v>T-58</v>
      </c>
      <c r="Y3158" s="49" t="str">
        <f>+VLOOKUP(Sitio_Publico[[#This Row],[contenido]],Estructura!$L$4:$O$473,4,0)</f>
        <v>C-35</v>
      </c>
      <c r="Z3158" s="49" t="str">
        <f>+VLOOKUP(Sitio_Publico[[#This Row],[Filtro Integrado]],Estructura!$U$4:$W$529,3,0)</f>
        <v>FI-8</v>
      </c>
      <c r="AA3158" s="49" t="str">
        <f>+VLOOKUP(Sitio_Publico[[#This Row],[Muestra]],Estructura!$Y$4:$AB$483,4,0)</f>
        <v>M-00016</v>
      </c>
    </row>
    <row r="3159" spans="1:27" ht="30.6" x14ac:dyDescent="0.3">
      <c r="A3159" s="16">
        <f t="shared" si="49"/>
        <v>3158</v>
      </c>
      <c r="B3159" s="47" t="s">
        <v>15118</v>
      </c>
      <c r="C3159" s="13" t="s">
        <v>15119</v>
      </c>
      <c r="D3159" s="13" t="s">
        <v>15120</v>
      </c>
      <c r="E3159" s="44">
        <v>7306</v>
      </c>
      <c r="F3159" s="13" t="s">
        <v>15198</v>
      </c>
      <c r="G3159" s="23" t="s">
        <v>15122</v>
      </c>
      <c r="H3159" s="42" t="s">
        <v>458</v>
      </c>
      <c r="I3159" s="28" t="s">
        <v>150</v>
      </c>
      <c r="J3159" s="12" t="s">
        <v>393</v>
      </c>
      <c r="K3159" s="28" t="s">
        <v>15142</v>
      </c>
      <c r="L3159" s="12" t="s">
        <v>15124</v>
      </c>
      <c r="M3159" s="12" t="s">
        <v>15125</v>
      </c>
      <c r="N3159" s="12" t="s">
        <v>15126</v>
      </c>
      <c r="O3159" s="26" t="s">
        <v>15405</v>
      </c>
      <c r="P3159" s="26" t="s">
        <v>15406</v>
      </c>
      <c r="Q3159" s="25" t="s">
        <v>632</v>
      </c>
      <c r="R3159" s="26" t="s">
        <v>15407</v>
      </c>
      <c r="S3159" s="15" t="s">
        <v>15408</v>
      </c>
      <c r="T3159" s="52" t="s">
        <v>15409</v>
      </c>
      <c r="U3159" s="22" t="s">
        <v>392</v>
      </c>
      <c r="V3159" s="49" t="str">
        <f>+Sitio_Publico[[#This Row],[idcoleccion]]&amp;"-"&amp;Sitio_Publico[[#This Row],[id]]</f>
        <v>000-3158</v>
      </c>
      <c r="W3159" s="49">
        <f>+VLOOKUP(Sitio_Publico[[#This Row],[territorio]],Estructura!$AE$4:$AH$1067,4,0)</f>
        <v>30007306</v>
      </c>
      <c r="X3159" s="49" t="str">
        <f>+VLOOKUP(Sitio_Publico[[#This Row],[tema]],Estructura!$G$4:$J$532,4,0)</f>
        <v>T-55</v>
      </c>
      <c r="Y3159" s="49" t="str">
        <f>+VLOOKUP(Sitio_Publico[[#This Row],[contenido]],Estructura!$L$4:$O$473,4,0)</f>
        <v>C-30</v>
      </c>
      <c r="Z3159" s="49" t="str">
        <f>+VLOOKUP(Sitio_Publico[[#This Row],[Filtro Integrado]],Estructura!$U$4:$W$529,3,0)</f>
        <v>FI-0</v>
      </c>
      <c r="AA3159" s="49" t="str">
        <f>+VLOOKUP(Sitio_Publico[[#This Row],[Muestra]],Estructura!$Y$4:$AB$483,4,0)</f>
        <v>M-00039</v>
      </c>
    </row>
    <row r="3160" spans="1:27" ht="30.6" x14ac:dyDescent="0.3">
      <c r="A3160" s="16">
        <f t="shared" si="49"/>
        <v>3159</v>
      </c>
      <c r="B3160" s="47" t="s">
        <v>15118</v>
      </c>
      <c r="C3160" s="13" t="s">
        <v>15119</v>
      </c>
      <c r="D3160" s="13" t="s">
        <v>15120</v>
      </c>
      <c r="E3160" s="44">
        <v>100101004</v>
      </c>
      <c r="F3160" s="13" t="s">
        <v>15198</v>
      </c>
      <c r="G3160" s="23" t="s">
        <v>15122</v>
      </c>
      <c r="H3160" s="42" t="s">
        <v>455</v>
      </c>
      <c r="I3160" s="28" t="s">
        <v>14</v>
      </c>
      <c r="J3160" s="12" t="s">
        <v>393</v>
      </c>
      <c r="K3160" s="28" t="s">
        <v>15410</v>
      </c>
      <c r="L3160" s="12" t="s">
        <v>15124</v>
      </c>
      <c r="M3160" s="12" t="s">
        <v>15125</v>
      </c>
      <c r="N3160" s="12" t="s">
        <v>15126</v>
      </c>
      <c r="O3160" s="26" t="s">
        <v>15411</v>
      </c>
      <c r="P3160" s="26" t="s">
        <v>15412</v>
      </c>
      <c r="Q3160" s="25" t="s">
        <v>632</v>
      </c>
      <c r="R3160" s="26" t="s">
        <v>15413</v>
      </c>
      <c r="S3160" s="15" t="s">
        <v>15414</v>
      </c>
      <c r="T3160" s="52">
        <v>0</v>
      </c>
      <c r="U3160" s="22" t="s">
        <v>392</v>
      </c>
      <c r="V3160" s="49" t="str">
        <f>+Sitio_Publico[[#This Row],[idcoleccion]]&amp;"-"&amp;Sitio_Publico[[#This Row],[id]]</f>
        <v>000-3159</v>
      </c>
      <c r="W3160" s="49">
        <f>+VLOOKUP(Sitio_Publico[[#This Row],[territorio]],Estructura!$AE$4:$AH$1067,4,0)</f>
        <v>10000000</v>
      </c>
      <c r="X3160" s="49" t="str">
        <f>+VLOOKUP(Sitio_Publico[[#This Row],[tema]],Estructura!$G$4:$J$532,4,0)</f>
        <v>T-55</v>
      </c>
      <c r="Y3160" s="49" t="str">
        <f>+VLOOKUP(Sitio_Publico[[#This Row],[contenido]],Estructura!$L$4:$O$473,4,0)</f>
        <v>C-30</v>
      </c>
      <c r="Z3160" s="49" t="str">
        <f>+VLOOKUP(Sitio_Publico[[#This Row],[Filtro Integrado]],Estructura!$U$4:$W$529,3,0)</f>
        <v>FI-0</v>
      </c>
      <c r="AA3160" s="49" t="str">
        <f>+VLOOKUP(Sitio_Publico[[#This Row],[Muestra]],Estructura!$Y$4:$AB$483,4,0)</f>
        <v>M-0004</v>
      </c>
    </row>
    <row r="3161" spans="1:27" ht="48" x14ac:dyDescent="0.3">
      <c r="A3161" s="16">
        <f t="shared" si="49"/>
        <v>3160</v>
      </c>
      <c r="B3161" s="47" t="s">
        <v>15118</v>
      </c>
      <c r="C3161" s="13" t="s">
        <v>15119</v>
      </c>
      <c r="D3161" s="13" t="s">
        <v>15120</v>
      </c>
      <c r="E3161" s="44">
        <v>12</v>
      </c>
      <c r="F3161" s="13" t="s">
        <v>15161</v>
      </c>
      <c r="G3161" s="23" t="s">
        <v>15162</v>
      </c>
      <c r="H3161" s="42" t="s">
        <v>455</v>
      </c>
      <c r="I3161" s="28" t="s">
        <v>14</v>
      </c>
      <c r="J3161" s="12" t="s">
        <v>393</v>
      </c>
      <c r="K3161" s="28" t="s">
        <v>15415</v>
      </c>
      <c r="L3161" s="12" t="s">
        <v>15416</v>
      </c>
      <c r="M3161" s="12" t="s">
        <v>15165</v>
      </c>
      <c r="N3161" s="12" t="s">
        <v>15126</v>
      </c>
      <c r="O3161" s="26" t="s">
        <v>15417</v>
      </c>
      <c r="P3161" s="26" t="s">
        <v>15418</v>
      </c>
      <c r="Q3161" s="25" t="s">
        <v>491</v>
      </c>
      <c r="R3161" s="26" t="s">
        <v>15419</v>
      </c>
      <c r="S3161" s="15" t="s">
        <v>15420</v>
      </c>
      <c r="T3161" s="52">
        <v>0</v>
      </c>
      <c r="U3161" s="22" t="s">
        <v>392</v>
      </c>
      <c r="V3161" s="49" t="str">
        <f>+Sitio_Publico[[#This Row],[idcoleccion]]&amp;"-"&amp;Sitio_Publico[[#This Row],[id]]</f>
        <v>000-3160</v>
      </c>
      <c r="W3161" s="49">
        <f>+VLOOKUP(Sitio_Publico[[#This Row],[territorio]],Estructura!$AE$4:$AH$1067,4,0)</f>
        <v>10000000</v>
      </c>
      <c r="X3161" s="49" t="str">
        <f>+VLOOKUP(Sitio_Publico[[#This Row],[tema]],Estructura!$G$4:$J$532,4,0)</f>
        <v>T-53</v>
      </c>
      <c r="Y3161" s="49" t="str">
        <f>+VLOOKUP(Sitio_Publico[[#This Row],[contenido]],Estructura!$L$4:$O$473,4,0)</f>
        <v>C-33</v>
      </c>
      <c r="Z3161" s="49" t="str">
        <f>+VLOOKUP(Sitio_Publico[[#This Row],[Filtro Integrado]],Estructura!$U$4:$W$529,3,0)</f>
        <v>FI-0</v>
      </c>
      <c r="AA3161" s="49" t="str">
        <f>+VLOOKUP(Sitio_Publico[[#This Row],[Muestra]],Estructura!$Y$4:$AB$483,4,0)</f>
        <v>M-000238</v>
      </c>
    </row>
    <row r="3162" spans="1:27" ht="40.799999999999997" x14ac:dyDescent="0.3">
      <c r="A3162" s="16">
        <f t="shared" si="49"/>
        <v>3161</v>
      </c>
      <c r="B3162" s="47" t="s">
        <v>15118</v>
      </c>
      <c r="C3162" s="13" t="s">
        <v>15119</v>
      </c>
      <c r="D3162" s="13" t="s">
        <v>15120</v>
      </c>
      <c r="E3162" s="44">
        <v>100102</v>
      </c>
      <c r="F3162" s="13" t="s">
        <v>15198</v>
      </c>
      <c r="G3162" s="23" t="s">
        <v>15122</v>
      </c>
      <c r="H3162" s="42" t="s">
        <v>455</v>
      </c>
      <c r="I3162" s="28" t="s">
        <v>14</v>
      </c>
      <c r="J3162" s="12" t="s">
        <v>393</v>
      </c>
      <c r="K3162" s="28" t="s">
        <v>15421</v>
      </c>
      <c r="L3162" s="12" t="s">
        <v>15124</v>
      </c>
      <c r="M3162" s="12" t="s">
        <v>15125</v>
      </c>
      <c r="N3162" s="12" t="s">
        <v>15126</v>
      </c>
      <c r="O3162" s="26" t="s">
        <v>15422</v>
      </c>
      <c r="P3162" s="26" t="s">
        <v>15423</v>
      </c>
      <c r="Q3162" s="25" t="s">
        <v>632</v>
      </c>
      <c r="R3162" s="26" t="s">
        <v>15424</v>
      </c>
      <c r="S3162" s="15" t="s">
        <v>15425</v>
      </c>
      <c r="T3162" s="52">
        <v>0</v>
      </c>
      <c r="U3162" s="22" t="s">
        <v>392</v>
      </c>
      <c r="V3162" s="49" t="str">
        <f>+Sitio_Publico[[#This Row],[idcoleccion]]&amp;"-"&amp;Sitio_Publico[[#This Row],[id]]</f>
        <v>000-3161</v>
      </c>
      <c r="W3162" s="49">
        <f>+VLOOKUP(Sitio_Publico[[#This Row],[territorio]],Estructura!$AE$4:$AH$1067,4,0)</f>
        <v>10000000</v>
      </c>
      <c r="X3162" s="49" t="str">
        <f>+VLOOKUP(Sitio_Publico[[#This Row],[tema]],Estructura!$G$4:$J$532,4,0)</f>
        <v>T-55</v>
      </c>
      <c r="Y3162" s="49" t="str">
        <f>+VLOOKUP(Sitio_Publico[[#This Row],[contenido]],Estructura!$L$4:$O$473,4,0)</f>
        <v>C-30</v>
      </c>
      <c r="Z3162" s="49" t="str">
        <f>+VLOOKUP(Sitio_Publico[[#This Row],[Filtro Integrado]],Estructura!$U$4:$W$529,3,0)</f>
        <v>FI-0</v>
      </c>
      <c r="AA3162" s="49" t="str">
        <f>+VLOOKUP(Sitio_Publico[[#This Row],[Muestra]],Estructura!$Y$4:$AB$483,4,0)</f>
        <v>M-000239</v>
      </c>
    </row>
    <row r="3163" spans="1:27" ht="40.799999999999997" x14ac:dyDescent="0.3">
      <c r="A3163" s="16">
        <f t="shared" si="49"/>
        <v>3162</v>
      </c>
      <c r="B3163" s="47" t="s">
        <v>15118</v>
      </c>
      <c r="C3163" s="13" t="s">
        <v>15119</v>
      </c>
      <c r="D3163" s="13" t="s">
        <v>15120</v>
      </c>
      <c r="E3163" s="44">
        <v>20</v>
      </c>
      <c r="F3163" s="13" t="s">
        <v>15198</v>
      </c>
      <c r="G3163" s="23" t="s">
        <v>15122</v>
      </c>
      <c r="H3163" s="42" t="s">
        <v>455</v>
      </c>
      <c r="I3163" s="28" t="s">
        <v>14</v>
      </c>
      <c r="J3163" s="12" t="s">
        <v>393</v>
      </c>
      <c r="K3163" s="28" t="s">
        <v>15426</v>
      </c>
      <c r="L3163" s="12" t="s">
        <v>15124</v>
      </c>
      <c r="M3163" s="12" t="s">
        <v>15125</v>
      </c>
      <c r="N3163" s="12" t="s">
        <v>15126</v>
      </c>
      <c r="O3163" s="26" t="s">
        <v>15427</v>
      </c>
      <c r="P3163" s="26" t="s">
        <v>15428</v>
      </c>
      <c r="Q3163" s="25" t="s">
        <v>632</v>
      </c>
      <c r="R3163" s="26" t="s">
        <v>15429</v>
      </c>
      <c r="S3163" s="15" t="s">
        <v>15430</v>
      </c>
      <c r="T3163" s="52">
        <v>0</v>
      </c>
      <c r="U3163" s="22" t="s">
        <v>392</v>
      </c>
      <c r="V3163" s="49" t="str">
        <f>+Sitio_Publico[[#This Row],[idcoleccion]]&amp;"-"&amp;Sitio_Publico[[#This Row],[id]]</f>
        <v>000-3162</v>
      </c>
      <c r="W3163" s="49">
        <f>+VLOOKUP(Sitio_Publico[[#This Row],[territorio]],Estructura!$AE$4:$AH$1067,4,0)</f>
        <v>10000000</v>
      </c>
      <c r="X3163" s="49" t="str">
        <f>+VLOOKUP(Sitio_Publico[[#This Row],[tema]],Estructura!$G$4:$J$532,4,0)</f>
        <v>T-55</v>
      </c>
      <c r="Y3163" s="49" t="str">
        <f>+VLOOKUP(Sitio_Publico[[#This Row],[contenido]],Estructura!$L$4:$O$473,4,0)</f>
        <v>C-30</v>
      </c>
      <c r="Z3163" s="49" t="str">
        <f>+VLOOKUP(Sitio_Publico[[#This Row],[Filtro Integrado]],Estructura!$U$4:$W$529,3,0)</f>
        <v>FI-0</v>
      </c>
      <c r="AA3163" s="49" t="str">
        <f>+VLOOKUP(Sitio_Publico[[#This Row],[Muestra]],Estructura!$Y$4:$AB$483,4,0)</f>
        <v>M-000240</v>
      </c>
    </row>
    <row r="3164" spans="1:27" ht="51" x14ac:dyDescent="0.3">
      <c r="A3164" s="16">
        <f t="shared" si="49"/>
        <v>3163</v>
      </c>
      <c r="B3164" s="47" t="s">
        <v>15118</v>
      </c>
      <c r="C3164" s="13" t="s">
        <v>15119</v>
      </c>
      <c r="D3164" s="13" t="s">
        <v>15120</v>
      </c>
      <c r="E3164" s="44">
        <v>100101015</v>
      </c>
      <c r="F3164" s="13" t="s">
        <v>15131</v>
      </c>
      <c r="G3164" s="23" t="s">
        <v>15132</v>
      </c>
      <c r="H3164" s="42" t="s">
        <v>457</v>
      </c>
      <c r="I3164" s="28" t="s">
        <v>379</v>
      </c>
      <c r="J3164" s="12" t="s">
        <v>393</v>
      </c>
      <c r="K3164" s="28" t="s">
        <v>15431</v>
      </c>
      <c r="L3164" s="12" t="s">
        <v>15134</v>
      </c>
      <c r="M3164" s="12" t="s">
        <v>15135</v>
      </c>
      <c r="N3164" s="12" t="s">
        <v>15126</v>
      </c>
      <c r="O3164" s="26" t="s">
        <v>15432</v>
      </c>
      <c r="P3164" s="26" t="s">
        <v>15433</v>
      </c>
      <c r="Q3164" s="25" t="s">
        <v>491</v>
      </c>
      <c r="R3164" s="26" t="s">
        <v>15434</v>
      </c>
      <c r="S3164" s="15" t="s">
        <v>15435</v>
      </c>
      <c r="T3164" s="52" t="s">
        <v>15436</v>
      </c>
      <c r="U3164" s="22" t="s">
        <v>392</v>
      </c>
      <c r="V3164" s="49" t="str">
        <f>+Sitio_Publico[[#This Row],[idcoleccion]]&amp;"-"&amp;Sitio_Publico[[#This Row],[id]]</f>
        <v>000-3163</v>
      </c>
      <c r="W3164" s="49">
        <f>+VLOOKUP(Sitio_Publico[[#This Row],[territorio]],Estructura!$AE$4:$AH$1067,4,0)</f>
        <v>20000016</v>
      </c>
      <c r="X3164" s="49" t="str">
        <f>+VLOOKUP(Sitio_Publico[[#This Row],[tema]],Estructura!$G$4:$J$532,4,0)</f>
        <v>T-51</v>
      </c>
      <c r="Y3164" s="49" t="str">
        <f>+VLOOKUP(Sitio_Publico[[#This Row],[contenido]],Estructura!$L$4:$O$473,4,0)</f>
        <v>C-31</v>
      </c>
      <c r="Z3164" s="49" t="str">
        <f>+VLOOKUP(Sitio_Publico[[#This Row],[Filtro Integrado]],Estructura!$U$4:$W$529,3,0)</f>
        <v>FI-0</v>
      </c>
      <c r="AA3164" s="49" t="str">
        <f>+VLOOKUP(Sitio_Publico[[#This Row],[Muestra]],Estructura!$Y$4:$AB$483,4,0)</f>
        <v>M-000241</v>
      </c>
    </row>
    <row r="3165" spans="1:27" ht="40.799999999999997" x14ac:dyDescent="0.3">
      <c r="A3165" s="16">
        <f t="shared" si="49"/>
        <v>3164</v>
      </c>
      <c r="B3165" s="47" t="s">
        <v>15118</v>
      </c>
      <c r="C3165" s="13" t="s">
        <v>15119</v>
      </c>
      <c r="D3165" s="13" t="s">
        <v>15120</v>
      </c>
      <c r="E3165" s="44">
        <v>100108</v>
      </c>
      <c r="F3165" s="13" t="s">
        <v>15263</v>
      </c>
      <c r="G3165" s="23" t="s">
        <v>15152</v>
      </c>
      <c r="H3165" s="42" t="s">
        <v>455</v>
      </c>
      <c r="I3165" s="28" t="s">
        <v>14</v>
      </c>
      <c r="J3165" s="12" t="s">
        <v>393</v>
      </c>
      <c r="K3165" s="28" t="s">
        <v>15437</v>
      </c>
      <c r="L3165" s="12" t="s">
        <v>15155</v>
      </c>
      <c r="M3165" s="12" t="s">
        <v>15156</v>
      </c>
      <c r="N3165" s="12" t="s">
        <v>15126</v>
      </c>
      <c r="O3165" s="26" t="s">
        <v>15438</v>
      </c>
      <c r="P3165" s="26" t="s">
        <v>15439</v>
      </c>
      <c r="Q3165" s="25" t="s">
        <v>491</v>
      </c>
      <c r="R3165" s="26" t="s">
        <v>15440</v>
      </c>
      <c r="S3165" s="15" t="s">
        <v>15441</v>
      </c>
      <c r="T3165" s="52">
        <v>300</v>
      </c>
      <c r="U3165" s="22" t="s">
        <v>392</v>
      </c>
      <c r="V3165" s="49" t="str">
        <f>+Sitio_Publico[[#This Row],[idcoleccion]]&amp;"-"&amp;Sitio_Publico[[#This Row],[id]]</f>
        <v>000-3164</v>
      </c>
      <c r="W3165" s="49">
        <f>+VLOOKUP(Sitio_Publico[[#This Row],[territorio]],Estructura!$AE$4:$AH$1067,4,0)</f>
        <v>10000000</v>
      </c>
      <c r="X3165" s="49" t="str">
        <f>+VLOOKUP(Sitio_Publico[[#This Row],[tema]],Estructura!$G$4:$J$532,4,0)</f>
        <v>T-57</v>
      </c>
      <c r="Y3165" s="49" t="str">
        <f>+VLOOKUP(Sitio_Publico[[#This Row],[contenido]],Estructura!$L$4:$O$473,4,0)</f>
        <v>C-32</v>
      </c>
      <c r="Z3165" s="49" t="str">
        <f>+VLOOKUP(Sitio_Publico[[#This Row],[Filtro Integrado]],Estructura!$U$4:$W$529,3,0)</f>
        <v>FI-0</v>
      </c>
      <c r="AA3165" s="49" t="str">
        <f>+VLOOKUP(Sitio_Publico[[#This Row],[Muestra]],Estructura!$Y$4:$AB$483,4,0)</f>
        <v>M-000242</v>
      </c>
    </row>
    <row r="3166" spans="1:27" ht="40.799999999999997" x14ac:dyDescent="0.3">
      <c r="A3166" s="16">
        <f t="shared" si="49"/>
        <v>3165</v>
      </c>
      <c r="B3166" s="47" t="s">
        <v>15118</v>
      </c>
      <c r="C3166" s="13" t="s">
        <v>15119</v>
      </c>
      <c r="D3166" s="13" t="s">
        <v>15120</v>
      </c>
      <c r="E3166" s="44">
        <v>8301</v>
      </c>
      <c r="F3166" s="13" t="s">
        <v>15121</v>
      </c>
      <c r="G3166" s="23" t="s">
        <v>15122</v>
      </c>
      <c r="H3166" s="42" t="s">
        <v>458</v>
      </c>
      <c r="I3166" s="28" t="s">
        <v>181</v>
      </c>
      <c r="J3166" s="12" t="s">
        <v>393</v>
      </c>
      <c r="K3166" s="28" t="s">
        <v>15181</v>
      </c>
      <c r="L3166" s="12" t="s">
        <v>15124</v>
      </c>
      <c r="M3166" s="12" t="s">
        <v>15125</v>
      </c>
      <c r="N3166" s="12" t="s">
        <v>15126</v>
      </c>
      <c r="O3166" s="26" t="s">
        <v>15442</v>
      </c>
      <c r="P3166" s="26" t="s">
        <v>15443</v>
      </c>
      <c r="Q3166" s="25" t="s">
        <v>1121</v>
      </c>
      <c r="R3166" s="26" t="s">
        <v>15444</v>
      </c>
      <c r="S3166" s="15" t="s">
        <v>15445</v>
      </c>
      <c r="T3166" s="52" t="s">
        <v>15446</v>
      </c>
      <c r="U3166" s="22" t="s">
        <v>392</v>
      </c>
      <c r="V3166" s="49" t="str">
        <f>+Sitio_Publico[[#This Row],[idcoleccion]]&amp;"-"&amp;Sitio_Publico[[#This Row],[id]]</f>
        <v>000-3165</v>
      </c>
      <c r="W3166" s="49">
        <f>+VLOOKUP(Sitio_Publico[[#This Row],[territorio]],Estructura!$AE$4:$AH$1067,4,0)</f>
        <v>30008301</v>
      </c>
      <c r="X3166" s="49" t="str">
        <f>+VLOOKUP(Sitio_Publico[[#This Row],[tema]],Estructura!$G$4:$J$532,4,0)</f>
        <v>T-50</v>
      </c>
      <c r="Y3166" s="49" t="str">
        <f>+VLOOKUP(Sitio_Publico[[#This Row],[contenido]],Estructura!$L$4:$O$473,4,0)</f>
        <v>C-30</v>
      </c>
      <c r="Z3166" s="49" t="str">
        <f>+VLOOKUP(Sitio_Publico[[#This Row],[Filtro Integrado]],Estructura!$U$4:$W$529,3,0)</f>
        <v>FI-0</v>
      </c>
      <c r="AA3166" s="49" t="str">
        <f>+VLOOKUP(Sitio_Publico[[#This Row],[Muestra]],Estructura!$Y$4:$AB$483,4,0)</f>
        <v>M-000220</v>
      </c>
    </row>
    <row r="3167" spans="1:27" ht="30.6" x14ac:dyDescent="0.3">
      <c r="A3167" s="16">
        <f t="shared" si="49"/>
        <v>3166</v>
      </c>
      <c r="B3167" s="47" t="s">
        <v>15118</v>
      </c>
      <c r="C3167" s="13" t="s">
        <v>15119</v>
      </c>
      <c r="D3167" s="13" t="s">
        <v>15120</v>
      </c>
      <c r="E3167" s="44">
        <v>100101004</v>
      </c>
      <c r="F3167" s="13" t="s">
        <v>15198</v>
      </c>
      <c r="G3167" s="23" t="s">
        <v>15122</v>
      </c>
      <c r="H3167" s="42" t="s">
        <v>455</v>
      </c>
      <c r="I3167" s="28" t="s">
        <v>14</v>
      </c>
      <c r="J3167" s="12" t="s">
        <v>393</v>
      </c>
      <c r="K3167" s="28" t="s">
        <v>15410</v>
      </c>
      <c r="L3167" s="12" t="s">
        <v>15124</v>
      </c>
      <c r="M3167" s="12" t="s">
        <v>15125</v>
      </c>
      <c r="N3167" s="12" t="s">
        <v>15126</v>
      </c>
      <c r="O3167" s="26" t="s">
        <v>15447</v>
      </c>
      <c r="P3167" s="26" t="s">
        <v>15448</v>
      </c>
      <c r="Q3167" s="25" t="s">
        <v>632</v>
      </c>
      <c r="R3167" s="26" t="s">
        <v>15413</v>
      </c>
      <c r="S3167" s="15" t="s">
        <v>15449</v>
      </c>
      <c r="T3167" s="52">
        <v>0</v>
      </c>
      <c r="U3167" s="22" t="s">
        <v>392</v>
      </c>
      <c r="V3167" s="49" t="str">
        <f>+Sitio_Publico[[#This Row],[idcoleccion]]&amp;"-"&amp;Sitio_Publico[[#This Row],[id]]</f>
        <v>000-3166</v>
      </c>
      <c r="W3167" s="49">
        <f>+VLOOKUP(Sitio_Publico[[#This Row],[territorio]],Estructura!$AE$4:$AH$1067,4,0)</f>
        <v>10000000</v>
      </c>
      <c r="X3167" s="49" t="str">
        <f>+VLOOKUP(Sitio_Publico[[#This Row],[tema]],Estructura!$G$4:$J$532,4,0)</f>
        <v>T-55</v>
      </c>
      <c r="Y3167" s="49" t="str">
        <f>+VLOOKUP(Sitio_Publico[[#This Row],[contenido]],Estructura!$L$4:$O$473,4,0)</f>
        <v>C-30</v>
      </c>
      <c r="Z3167" s="49" t="str">
        <f>+VLOOKUP(Sitio_Publico[[#This Row],[Filtro Integrado]],Estructura!$U$4:$W$529,3,0)</f>
        <v>FI-0</v>
      </c>
      <c r="AA3167" s="49" t="str">
        <f>+VLOOKUP(Sitio_Publico[[#This Row],[Muestra]],Estructura!$Y$4:$AB$483,4,0)</f>
        <v>M-0004</v>
      </c>
    </row>
    <row r="3168" spans="1:27" ht="40.799999999999997" x14ac:dyDescent="0.3">
      <c r="A3168" s="16">
        <f t="shared" si="49"/>
        <v>3167</v>
      </c>
      <c r="B3168" s="47" t="s">
        <v>15118</v>
      </c>
      <c r="C3168" s="13" t="s">
        <v>15119</v>
      </c>
      <c r="D3168" s="13" t="s">
        <v>15120</v>
      </c>
      <c r="E3168" s="44">
        <v>89</v>
      </c>
      <c r="F3168" s="13" t="s">
        <v>15142</v>
      </c>
      <c r="G3168" s="23" t="s">
        <v>15143</v>
      </c>
      <c r="H3168" s="42" t="s">
        <v>455</v>
      </c>
      <c r="I3168" s="28" t="s">
        <v>423</v>
      </c>
      <c r="J3168" s="12" t="s">
        <v>393</v>
      </c>
      <c r="K3168" s="28" t="s">
        <v>15142</v>
      </c>
      <c r="L3168" s="12" t="s">
        <v>15145</v>
      </c>
      <c r="M3168" s="12" t="s">
        <v>15146</v>
      </c>
      <c r="N3168" s="12" t="s">
        <v>15126</v>
      </c>
      <c r="O3168" s="26" t="s">
        <v>15450</v>
      </c>
      <c r="P3168" s="26" t="s">
        <v>15451</v>
      </c>
      <c r="Q3168" s="25" t="s">
        <v>456</v>
      </c>
      <c r="R3168" s="26" t="s">
        <v>15452</v>
      </c>
      <c r="S3168" s="15" t="s">
        <v>15453</v>
      </c>
      <c r="T3168" s="52">
        <v>0</v>
      </c>
      <c r="U3168" s="22" t="s">
        <v>392</v>
      </c>
      <c r="V3168" s="49" t="str">
        <f>+Sitio_Publico[[#This Row],[idcoleccion]]&amp;"-"&amp;Sitio_Publico[[#This Row],[id]]</f>
        <v>000-3167</v>
      </c>
      <c r="W3168" s="49">
        <f>+VLOOKUP(Sitio_Publico[[#This Row],[territorio]],Estructura!$AE$4:$AH$1067,4,0)</f>
        <v>10000089</v>
      </c>
      <c r="X3168" s="49" t="str">
        <f>+VLOOKUP(Sitio_Publico[[#This Row],[tema]],Estructura!$G$4:$J$532,4,0)</f>
        <v>T-0</v>
      </c>
      <c r="Y3168" s="49" t="str">
        <f>+VLOOKUP(Sitio_Publico[[#This Row],[contenido]],Estructura!$L$4:$O$473,4,0)</f>
        <v>C-1</v>
      </c>
      <c r="Z3168" s="49" t="str">
        <f>+VLOOKUP(Sitio_Publico[[#This Row],[Filtro Integrado]],Estructura!$U$4:$W$529,3,0)</f>
        <v>FI-0</v>
      </c>
      <c r="AA3168" s="49" t="str">
        <f>+VLOOKUP(Sitio_Publico[[#This Row],[Muestra]],Estructura!$Y$4:$AB$483,4,0)</f>
        <v>M-00039</v>
      </c>
    </row>
    <row r="3169" spans="1:27" ht="51" x14ac:dyDescent="0.3">
      <c r="A3169" s="16">
        <f t="shared" si="49"/>
        <v>3168</v>
      </c>
      <c r="B3169" s="47" t="s">
        <v>15118</v>
      </c>
      <c r="C3169" s="13" t="s">
        <v>15119</v>
      </c>
      <c r="D3169" s="13" t="s">
        <v>15120</v>
      </c>
      <c r="E3169" s="44">
        <v>41</v>
      </c>
      <c r="F3169" s="13" t="s">
        <v>15186</v>
      </c>
      <c r="G3169" s="23" t="s">
        <v>15152</v>
      </c>
      <c r="H3169" s="42" t="s">
        <v>457</v>
      </c>
      <c r="I3169" s="28" t="s">
        <v>369</v>
      </c>
      <c r="J3169" s="12" t="s">
        <v>15187</v>
      </c>
      <c r="K3169" s="28" t="s">
        <v>15240</v>
      </c>
      <c r="L3169" s="12" t="s">
        <v>15155</v>
      </c>
      <c r="M3169" s="12" t="s">
        <v>15156</v>
      </c>
      <c r="N3169" s="12" t="s">
        <v>15126</v>
      </c>
      <c r="O3169" s="26" t="s">
        <v>15454</v>
      </c>
      <c r="P3169" s="26" t="s">
        <v>15455</v>
      </c>
      <c r="Q3169" s="25" t="s">
        <v>491</v>
      </c>
      <c r="R3169" s="26" t="s">
        <v>15456</v>
      </c>
      <c r="S3169" s="15" t="s">
        <v>15457</v>
      </c>
      <c r="T3169" s="52" t="s">
        <v>635</v>
      </c>
      <c r="U3169" s="22" t="s">
        <v>392</v>
      </c>
      <c r="V3169" s="49" t="str">
        <f>+Sitio_Publico[[#This Row],[idcoleccion]]&amp;"-"&amp;Sitio_Publico[[#This Row],[id]]</f>
        <v>000-3168</v>
      </c>
      <c r="W3169" s="49">
        <f>+VLOOKUP(Sitio_Publico[[#This Row],[territorio]],Estructura!$AE$4:$AH$1067,4,0)</f>
        <v>20000006</v>
      </c>
      <c r="X3169" s="49" t="str">
        <f>+VLOOKUP(Sitio_Publico[[#This Row],[tema]],Estructura!$G$4:$J$532,4,0)</f>
        <v>T-54</v>
      </c>
      <c r="Y3169" s="49" t="str">
        <f>+VLOOKUP(Sitio_Publico[[#This Row],[contenido]],Estructura!$L$4:$O$473,4,0)</f>
        <v>C-32</v>
      </c>
      <c r="Z3169" s="49" t="str">
        <f>+VLOOKUP(Sitio_Publico[[#This Row],[Filtro Integrado]],Estructura!$U$4:$W$529,3,0)</f>
        <v>FI-6</v>
      </c>
      <c r="AA3169" s="49" t="str">
        <f>+VLOOKUP(Sitio_Publico[[#This Row],[Muestra]],Estructura!$Y$4:$AB$483,4,0)</f>
        <v>M-000226</v>
      </c>
    </row>
    <row r="3170" spans="1:27" ht="40.799999999999997" x14ac:dyDescent="0.3">
      <c r="A3170" s="16">
        <f t="shared" si="49"/>
        <v>3169</v>
      </c>
      <c r="B3170" s="47" t="s">
        <v>15118</v>
      </c>
      <c r="C3170" s="13" t="s">
        <v>15119</v>
      </c>
      <c r="D3170" s="13" t="s">
        <v>15120</v>
      </c>
      <c r="E3170" s="44">
        <v>8203</v>
      </c>
      <c r="F3170" s="13" t="s">
        <v>15263</v>
      </c>
      <c r="G3170" s="23" t="s">
        <v>15152</v>
      </c>
      <c r="H3170" s="42" t="s">
        <v>458</v>
      </c>
      <c r="I3170" s="28" t="s">
        <v>176</v>
      </c>
      <c r="J3170" s="12" t="s">
        <v>393</v>
      </c>
      <c r="K3170" s="28" t="s">
        <v>15458</v>
      </c>
      <c r="L3170" s="12" t="s">
        <v>15155</v>
      </c>
      <c r="M3170" s="12" t="s">
        <v>15156</v>
      </c>
      <c r="N3170" s="12" t="s">
        <v>15126</v>
      </c>
      <c r="O3170" s="26" t="s">
        <v>15459</v>
      </c>
      <c r="P3170" s="26" t="s">
        <v>15460</v>
      </c>
      <c r="Q3170" s="25" t="s">
        <v>10495</v>
      </c>
      <c r="R3170" s="26" t="s">
        <v>15461</v>
      </c>
      <c r="S3170" s="15" t="s">
        <v>15462</v>
      </c>
      <c r="T3170" s="52" t="s">
        <v>673</v>
      </c>
      <c r="U3170" s="22" t="s">
        <v>392</v>
      </c>
      <c r="V3170" s="49" t="str">
        <f>+Sitio_Publico[[#This Row],[idcoleccion]]&amp;"-"&amp;Sitio_Publico[[#This Row],[id]]</f>
        <v>000-3169</v>
      </c>
      <c r="W3170" s="49">
        <f>+VLOOKUP(Sitio_Publico[[#This Row],[territorio]],Estructura!$AE$4:$AH$1067,4,0)</f>
        <v>30008203</v>
      </c>
      <c r="X3170" s="49" t="str">
        <f>+VLOOKUP(Sitio_Publico[[#This Row],[tema]],Estructura!$G$4:$J$532,4,0)</f>
        <v>T-57</v>
      </c>
      <c r="Y3170" s="49" t="str">
        <f>+VLOOKUP(Sitio_Publico[[#This Row],[contenido]],Estructura!$L$4:$O$473,4,0)</f>
        <v>C-32</v>
      </c>
      <c r="Z3170" s="49" t="str">
        <f>+VLOOKUP(Sitio_Publico[[#This Row],[Filtro Integrado]],Estructura!$U$4:$W$529,3,0)</f>
        <v>FI-0</v>
      </c>
      <c r="AA3170" s="49" t="str">
        <f>+VLOOKUP(Sitio_Publico[[#This Row],[Muestra]],Estructura!$Y$4:$AB$483,4,0)</f>
        <v>M-000243</v>
      </c>
    </row>
    <row r="3171" spans="1:27" ht="30.6" x14ac:dyDescent="0.3">
      <c r="A3171" s="16">
        <f t="shared" si="49"/>
        <v>3170</v>
      </c>
      <c r="B3171" s="47" t="s">
        <v>15118</v>
      </c>
      <c r="C3171" s="13" t="s">
        <v>15119</v>
      </c>
      <c r="D3171" s="13" t="s">
        <v>15120</v>
      </c>
      <c r="E3171" s="44">
        <v>7110</v>
      </c>
      <c r="F3171" s="13" t="s">
        <v>15121</v>
      </c>
      <c r="G3171" s="23" t="s">
        <v>15122</v>
      </c>
      <c r="H3171" s="42" t="s">
        <v>458</v>
      </c>
      <c r="I3171" s="28" t="s">
        <v>141</v>
      </c>
      <c r="J3171" s="12" t="s">
        <v>393</v>
      </c>
      <c r="K3171" s="28" t="s">
        <v>15142</v>
      </c>
      <c r="L3171" s="12" t="s">
        <v>15124</v>
      </c>
      <c r="M3171" s="12" t="s">
        <v>15125</v>
      </c>
      <c r="N3171" s="12" t="s">
        <v>15126</v>
      </c>
      <c r="O3171" s="26" t="s">
        <v>15463</v>
      </c>
      <c r="P3171" s="26" t="s">
        <v>15464</v>
      </c>
      <c r="Q3171" s="25" t="s">
        <v>632</v>
      </c>
      <c r="R3171" s="26" t="s">
        <v>15465</v>
      </c>
      <c r="S3171" s="15" t="s">
        <v>15466</v>
      </c>
      <c r="T3171" s="52" t="s">
        <v>15467</v>
      </c>
      <c r="U3171" s="22" t="s">
        <v>392</v>
      </c>
      <c r="V3171" s="49" t="str">
        <f>+Sitio_Publico[[#This Row],[idcoleccion]]&amp;"-"&amp;Sitio_Publico[[#This Row],[id]]</f>
        <v>000-3170</v>
      </c>
      <c r="W3171" s="49">
        <f>+VLOOKUP(Sitio_Publico[[#This Row],[territorio]],Estructura!$AE$4:$AH$1067,4,0)</f>
        <v>30007110</v>
      </c>
      <c r="X3171" s="49" t="str">
        <f>+VLOOKUP(Sitio_Publico[[#This Row],[tema]],Estructura!$G$4:$J$532,4,0)</f>
        <v>T-50</v>
      </c>
      <c r="Y3171" s="49" t="str">
        <f>+VLOOKUP(Sitio_Publico[[#This Row],[contenido]],Estructura!$L$4:$O$473,4,0)</f>
        <v>C-30</v>
      </c>
      <c r="Z3171" s="49" t="str">
        <f>+VLOOKUP(Sitio_Publico[[#This Row],[Filtro Integrado]],Estructura!$U$4:$W$529,3,0)</f>
        <v>FI-0</v>
      </c>
      <c r="AA3171" s="49" t="str">
        <f>+VLOOKUP(Sitio_Publico[[#This Row],[Muestra]],Estructura!$Y$4:$AB$483,4,0)</f>
        <v>M-00039</v>
      </c>
    </row>
    <row r="3172" spans="1:27" ht="30.6" x14ac:dyDescent="0.3">
      <c r="A3172" s="16">
        <f t="shared" si="49"/>
        <v>3171</v>
      </c>
      <c r="B3172" s="47" t="s">
        <v>15118</v>
      </c>
      <c r="C3172" s="13" t="s">
        <v>15119</v>
      </c>
      <c r="D3172" s="13" t="s">
        <v>15120</v>
      </c>
      <c r="E3172" s="44">
        <v>3101</v>
      </c>
      <c r="F3172" s="13" t="s">
        <v>15121</v>
      </c>
      <c r="G3172" s="23" t="s">
        <v>15122</v>
      </c>
      <c r="H3172" s="42" t="s">
        <v>458</v>
      </c>
      <c r="I3172" s="28" t="s">
        <v>41</v>
      </c>
      <c r="J3172" s="12" t="s">
        <v>393</v>
      </c>
      <c r="K3172" s="28" t="s">
        <v>15142</v>
      </c>
      <c r="L3172" s="12" t="s">
        <v>15124</v>
      </c>
      <c r="M3172" s="12" t="s">
        <v>15125</v>
      </c>
      <c r="N3172" s="12" t="s">
        <v>15126</v>
      </c>
      <c r="O3172" s="26" t="s">
        <v>15468</v>
      </c>
      <c r="P3172" s="26" t="s">
        <v>15469</v>
      </c>
      <c r="Q3172" s="25" t="s">
        <v>632</v>
      </c>
      <c r="R3172" s="26" t="s">
        <v>15470</v>
      </c>
      <c r="S3172" s="15" t="s">
        <v>15471</v>
      </c>
      <c r="T3172" s="52" t="s">
        <v>15472</v>
      </c>
      <c r="U3172" s="22" t="s">
        <v>392</v>
      </c>
      <c r="V3172" s="49" t="str">
        <f>+Sitio_Publico[[#This Row],[idcoleccion]]&amp;"-"&amp;Sitio_Publico[[#This Row],[id]]</f>
        <v>000-3171</v>
      </c>
      <c r="W3172" s="49">
        <f>+VLOOKUP(Sitio_Publico[[#This Row],[territorio]],Estructura!$AE$4:$AH$1067,4,0)</f>
        <v>30003101</v>
      </c>
      <c r="X3172" s="49" t="str">
        <f>+VLOOKUP(Sitio_Publico[[#This Row],[tema]],Estructura!$G$4:$J$532,4,0)</f>
        <v>T-50</v>
      </c>
      <c r="Y3172" s="49" t="str">
        <f>+VLOOKUP(Sitio_Publico[[#This Row],[contenido]],Estructura!$L$4:$O$473,4,0)</f>
        <v>C-30</v>
      </c>
      <c r="Z3172" s="49" t="str">
        <f>+VLOOKUP(Sitio_Publico[[#This Row],[Filtro Integrado]],Estructura!$U$4:$W$529,3,0)</f>
        <v>FI-0</v>
      </c>
      <c r="AA3172" s="49" t="str">
        <f>+VLOOKUP(Sitio_Publico[[#This Row],[Muestra]],Estructura!$Y$4:$AB$483,4,0)</f>
        <v>M-00039</v>
      </c>
    </row>
    <row r="3173" spans="1:27" ht="51" x14ac:dyDescent="0.3">
      <c r="A3173" s="16">
        <f t="shared" si="49"/>
        <v>3172</v>
      </c>
      <c r="B3173" s="47" t="s">
        <v>15118</v>
      </c>
      <c r="C3173" s="13" t="s">
        <v>15119</v>
      </c>
      <c r="D3173" s="13" t="s">
        <v>15120</v>
      </c>
      <c r="E3173" s="44">
        <v>100103004</v>
      </c>
      <c r="F3173" s="13" t="s">
        <v>15396</v>
      </c>
      <c r="G3173" s="23" t="s">
        <v>15397</v>
      </c>
      <c r="H3173" s="42" t="s">
        <v>457</v>
      </c>
      <c r="I3173" s="28" t="s">
        <v>378</v>
      </c>
      <c r="J3173" s="12" t="s">
        <v>15398</v>
      </c>
      <c r="K3173" s="28" t="s">
        <v>15144</v>
      </c>
      <c r="L3173" s="12" t="s">
        <v>1611</v>
      </c>
      <c r="M3173" s="12" t="s">
        <v>15400</v>
      </c>
      <c r="N3173" s="12" t="s">
        <v>15126</v>
      </c>
      <c r="O3173" s="26" t="s">
        <v>15473</v>
      </c>
      <c r="P3173" s="26" t="s">
        <v>15474</v>
      </c>
      <c r="Q3173" s="25" t="s">
        <v>456</v>
      </c>
      <c r="R3173" s="26" t="s">
        <v>15475</v>
      </c>
      <c r="S3173" s="15" t="s">
        <v>15476</v>
      </c>
      <c r="T3173" s="52" t="s">
        <v>2442</v>
      </c>
      <c r="U3173" s="22" t="s">
        <v>392</v>
      </c>
      <c r="V3173" s="49" t="str">
        <f>+Sitio_Publico[[#This Row],[idcoleccion]]&amp;"-"&amp;Sitio_Publico[[#This Row],[id]]</f>
        <v>000-3172</v>
      </c>
      <c r="W3173" s="49">
        <f>+VLOOKUP(Sitio_Publico[[#This Row],[territorio]],Estructura!$AE$4:$AH$1067,4,0)</f>
        <v>20000015</v>
      </c>
      <c r="X3173" s="49" t="str">
        <f>+VLOOKUP(Sitio_Publico[[#This Row],[tema]],Estructura!$G$4:$J$532,4,0)</f>
        <v>T-58</v>
      </c>
      <c r="Y3173" s="49" t="str">
        <f>+VLOOKUP(Sitio_Publico[[#This Row],[contenido]],Estructura!$L$4:$O$473,4,0)</f>
        <v>C-35</v>
      </c>
      <c r="Z3173" s="49" t="str">
        <f>+VLOOKUP(Sitio_Publico[[#This Row],[Filtro Integrado]],Estructura!$U$4:$W$529,3,0)</f>
        <v>FI-8</v>
      </c>
      <c r="AA3173" s="49" t="str">
        <f>+VLOOKUP(Sitio_Publico[[#This Row],[Muestra]],Estructura!$Y$4:$AB$483,4,0)</f>
        <v>M-00017</v>
      </c>
    </row>
    <row r="3174" spans="1:27" ht="40.799999999999997" x14ac:dyDescent="0.3">
      <c r="A3174" s="16">
        <f t="shared" si="49"/>
        <v>3173</v>
      </c>
      <c r="B3174" s="47" t="s">
        <v>15118</v>
      </c>
      <c r="C3174" s="13" t="s">
        <v>15119</v>
      </c>
      <c r="D3174" s="13" t="s">
        <v>15120</v>
      </c>
      <c r="E3174" s="44">
        <v>100104002</v>
      </c>
      <c r="F3174" s="13" t="s">
        <v>15121</v>
      </c>
      <c r="G3174" s="23" t="s">
        <v>15122</v>
      </c>
      <c r="H3174" s="42" t="s">
        <v>455</v>
      </c>
      <c r="I3174" s="28" t="s">
        <v>14</v>
      </c>
      <c r="J3174" s="12" t="s">
        <v>393</v>
      </c>
      <c r="K3174" s="28" t="s">
        <v>15477</v>
      </c>
      <c r="L3174" s="12" t="s">
        <v>15124</v>
      </c>
      <c r="M3174" s="12" t="s">
        <v>15125</v>
      </c>
      <c r="N3174" s="12" t="s">
        <v>15126</v>
      </c>
      <c r="O3174" s="26" t="s">
        <v>15478</v>
      </c>
      <c r="P3174" s="26" t="s">
        <v>15479</v>
      </c>
      <c r="Q3174" s="25" t="s">
        <v>15480</v>
      </c>
      <c r="R3174" s="26" t="s">
        <v>15481</v>
      </c>
      <c r="S3174" s="15" t="s">
        <v>15482</v>
      </c>
      <c r="T3174" s="52">
        <v>0</v>
      </c>
      <c r="U3174" s="22" t="s">
        <v>392</v>
      </c>
      <c r="V3174" s="49" t="str">
        <f>+Sitio_Publico[[#This Row],[idcoleccion]]&amp;"-"&amp;Sitio_Publico[[#This Row],[id]]</f>
        <v>000-3173</v>
      </c>
      <c r="W3174" s="49">
        <f>+VLOOKUP(Sitio_Publico[[#This Row],[territorio]],Estructura!$AE$4:$AH$1067,4,0)</f>
        <v>10000000</v>
      </c>
      <c r="X3174" s="49" t="str">
        <f>+VLOOKUP(Sitio_Publico[[#This Row],[tema]],Estructura!$G$4:$J$532,4,0)</f>
        <v>T-50</v>
      </c>
      <c r="Y3174" s="49" t="str">
        <f>+VLOOKUP(Sitio_Publico[[#This Row],[contenido]],Estructura!$L$4:$O$473,4,0)</f>
        <v>C-30</v>
      </c>
      <c r="Z3174" s="49" t="str">
        <f>+VLOOKUP(Sitio_Publico[[#This Row],[Filtro Integrado]],Estructura!$U$4:$W$529,3,0)</f>
        <v>FI-0</v>
      </c>
      <c r="AA3174" s="49" t="str">
        <f>+VLOOKUP(Sitio_Publico[[#This Row],[Muestra]],Estructura!$Y$4:$AB$483,4,0)</f>
        <v>M-000231</v>
      </c>
    </row>
    <row r="3175" spans="1:27" ht="40.799999999999997" x14ac:dyDescent="0.3">
      <c r="A3175" s="16">
        <f t="shared" si="49"/>
        <v>3174</v>
      </c>
      <c r="B3175" s="47" t="s">
        <v>15118</v>
      </c>
      <c r="C3175" s="13" t="s">
        <v>15119</v>
      </c>
      <c r="D3175" s="13" t="s">
        <v>15120</v>
      </c>
      <c r="E3175" s="44">
        <v>100103002</v>
      </c>
      <c r="F3175" s="13" t="s">
        <v>15198</v>
      </c>
      <c r="G3175" s="23" t="s">
        <v>15122</v>
      </c>
      <c r="H3175" s="42" t="s">
        <v>455</v>
      </c>
      <c r="I3175" s="28" t="s">
        <v>14</v>
      </c>
      <c r="J3175" s="12" t="s">
        <v>393</v>
      </c>
      <c r="K3175" s="28" t="s">
        <v>15483</v>
      </c>
      <c r="L3175" s="12" t="s">
        <v>15124</v>
      </c>
      <c r="M3175" s="12" t="s">
        <v>15125</v>
      </c>
      <c r="N3175" s="12" t="s">
        <v>15126</v>
      </c>
      <c r="O3175" s="26" t="s">
        <v>15484</v>
      </c>
      <c r="P3175" s="26" t="s">
        <v>15485</v>
      </c>
      <c r="Q3175" s="25" t="s">
        <v>632</v>
      </c>
      <c r="R3175" s="26" t="s">
        <v>15486</v>
      </c>
      <c r="S3175" s="15" t="s">
        <v>15487</v>
      </c>
      <c r="T3175" s="52">
        <v>0</v>
      </c>
      <c r="U3175" s="22" t="s">
        <v>392</v>
      </c>
      <c r="V3175" s="49" t="str">
        <f>+Sitio_Publico[[#This Row],[idcoleccion]]&amp;"-"&amp;Sitio_Publico[[#This Row],[id]]</f>
        <v>000-3174</v>
      </c>
      <c r="W3175" s="49">
        <f>+VLOOKUP(Sitio_Publico[[#This Row],[territorio]],Estructura!$AE$4:$AH$1067,4,0)</f>
        <v>10000000</v>
      </c>
      <c r="X3175" s="49" t="str">
        <f>+VLOOKUP(Sitio_Publico[[#This Row],[tema]],Estructura!$G$4:$J$532,4,0)</f>
        <v>T-55</v>
      </c>
      <c r="Y3175" s="49" t="str">
        <f>+VLOOKUP(Sitio_Publico[[#This Row],[contenido]],Estructura!$L$4:$O$473,4,0)</f>
        <v>C-30</v>
      </c>
      <c r="Z3175" s="49" t="str">
        <f>+VLOOKUP(Sitio_Publico[[#This Row],[Filtro Integrado]],Estructura!$U$4:$W$529,3,0)</f>
        <v>FI-0</v>
      </c>
      <c r="AA3175" s="49" t="str">
        <f>+VLOOKUP(Sitio_Publico[[#This Row],[Muestra]],Estructura!$Y$4:$AB$483,4,0)</f>
        <v>M-000244</v>
      </c>
    </row>
    <row r="3176" spans="1:27" ht="30.6" x14ac:dyDescent="0.3">
      <c r="A3176" s="16">
        <f t="shared" si="49"/>
        <v>3175</v>
      </c>
      <c r="B3176" s="47" t="s">
        <v>15118</v>
      </c>
      <c r="C3176" s="13" t="s">
        <v>15119</v>
      </c>
      <c r="D3176" s="13" t="s">
        <v>15120</v>
      </c>
      <c r="E3176" s="44">
        <v>25</v>
      </c>
      <c r="F3176" s="13" t="s">
        <v>15488</v>
      </c>
      <c r="G3176" s="23" t="s">
        <v>15489</v>
      </c>
      <c r="H3176" s="42" t="s">
        <v>455</v>
      </c>
      <c r="I3176" s="28" t="s">
        <v>14</v>
      </c>
      <c r="J3176" s="12" t="s">
        <v>393</v>
      </c>
      <c r="K3176" s="28" t="s">
        <v>15490</v>
      </c>
      <c r="L3176" s="12" t="s">
        <v>15491</v>
      </c>
      <c r="M3176" s="12" t="s">
        <v>15492</v>
      </c>
      <c r="N3176" s="12" t="s">
        <v>15126</v>
      </c>
      <c r="O3176" s="26" t="s">
        <v>15493</v>
      </c>
      <c r="P3176" s="26" t="s">
        <v>15494</v>
      </c>
      <c r="Q3176" s="25" t="s">
        <v>632</v>
      </c>
      <c r="R3176" s="26" t="s">
        <v>15495</v>
      </c>
      <c r="S3176" s="15" t="s">
        <v>15496</v>
      </c>
      <c r="T3176" s="52">
        <v>0</v>
      </c>
      <c r="U3176" s="22" t="s">
        <v>392</v>
      </c>
      <c r="V3176" s="49" t="str">
        <f>+Sitio_Publico[[#This Row],[idcoleccion]]&amp;"-"&amp;Sitio_Publico[[#This Row],[id]]</f>
        <v>000-3175</v>
      </c>
      <c r="W3176" s="49">
        <f>+VLOOKUP(Sitio_Publico[[#This Row],[territorio]],Estructura!$AE$4:$AH$1067,4,0)</f>
        <v>10000000</v>
      </c>
      <c r="X3176" s="49" t="str">
        <f>+VLOOKUP(Sitio_Publico[[#This Row],[tema]],Estructura!$G$4:$J$532,4,0)</f>
        <v>T-59</v>
      </c>
      <c r="Y3176" s="49" t="str">
        <f>+VLOOKUP(Sitio_Publico[[#This Row],[contenido]],Estructura!$L$4:$O$473,4,0)</f>
        <v>C-36</v>
      </c>
      <c r="Z3176" s="49" t="str">
        <f>+VLOOKUP(Sitio_Publico[[#This Row],[Filtro Integrado]],Estructura!$U$4:$W$529,3,0)</f>
        <v>FI-0</v>
      </c>
      <c r="AA3176" s="49" t="str">
        <f>+VLOOKUP(Sitio_Publico[[#This Row],[Muestra]],Estructura!$Y$4:$AB$483,4,0)</f>
        <v>M-000245</v>
      </c>
    </row>
    <row r="3177" spans="1:27" ht="40.799999999999997" x14ac:dyDescent="0.3">
      <c r="A3177" s="16">
        <f t="shared" si="49"/>
        <v>3176</v>
      </c>
      <c r="B3177" s="47" t="s">
        <v>15118</v>
      </c>
      <c r="C3177" s="13" t="s">
        <v>15119</v>
      </c>
      <c r="D3177" s="13" t="s">
        <v>15120</v>
      </c>
      <c r="E3177" s="44">
        <v>10</v>
      </c>
      <c r="F3177" s="13" t="s">
        <v>15488</v>
      </c>
      <c r="G3177" s="23" t="s">
        <v>15489</v>
      </c>
      <c r="H3177" s="42" t="s">
        <v>457</v>
      </c>
      <c r="I3177" s="28" t="s">
        <v>373</v>
      </c>
      <c r="J3177" s="12" t="s">
        <v>393</v>
      </c>
      <c r="K3177" s="28" t="s">
        <v>15497</v>
      </c>
      <c r="L3177" s="12" t="s">
        <v>15491</v>
      </c>
      <c r="M3177" s="12" t="s">
        <v>15492</v>
      </c>
      <c r="N3177" s="12" t="s">
        <v>15126</v>
      </c>
      <c r="O3177" s="26" t="s">
        <v>15498</v>
      </c>
      <c r="P3177" s="26" t="s">
        <v>15499</v>
      </c>
      <c r="Q3177" s="25" t="s">
        <v>632</v>
      </c>
      <c r="R3177" s="26" t="s">
        <v>15500</v>
      </c>
      <c r="S3177" s="15" t="s">
        <v>15501</v>
      </c>
      <c r="T3177" s="52" t="s">
        <v>812</v>
      </c>
      <c r="U3177" s="22" t="s">
        <v>392</v>
      </c>
      <c r="V3177" s="49" t="str">
        <f>+Sitio_Publico[[#This Row],[idcoleccion]]&amp;"-"&amp;Sitio_Publico[[#This Row],[id]]</f>
        <v>000-3176</v>
      </c>
      <c r="W3177" s="49">
        <f>+VLOOKUP(Sitio_Publico[[#This Row],[territorio]],Estructura!$AE$4:$AH$1067,4,0)</f>
        <v>20000010</v>
      </c>
      <c r="X3177" s="49" t="str">
        <f>+VLOOKUP(Sitio_Publico[[#This Row],[tema]],Estructura!$G$4:$J$532,4,0)</f>
        <v>T-59</v>
      </c>
      <c r="Y3177" s="49" t="str">
        <f>+VLOOKUP(Sitio_Publico[[#This Row],[contenido]],Estructura!$L$4:$O$473,4,0)</f>
        <v>C-36</v>
      </c>
      <c r="Z3177" s="49" t="str">
        <f>+VLOOKUP(Sitio_Publico[[#This Row],[Filtro Integrado]],Estructura!$U$4:$W$529,3,0)</f>
        <v>FI-0</v>
      </c>
      <c r="AA3177" s="49" t="str">
        <f>+VLOOKUP(Sitio_Publico[[#This Row],[Muestra]],Estructura!$Y$4:$AB$483,4,0)</f>
        <v>M-000246</v>
      </c>
    </row>
    <row r="3178" spans="1:27" ht="91.8" x14ac:dyDescent="0.3">
      <c r="A3178" s="16">
        <f t="shared" si="49"/>
        <v>3177</v>
      </c>
      <c r="B3178" s="47" t="s">
        <v>15118</v>
      </c>
      <c r="C3178" s="13" t="s">
        <v>15119</v>
      </c>
      <c r="D3178" s="13" t="s">
        <v>15141</v>
      </c>
      <c r="E3178" s="44">
        <v>0</v>
      </c>
      <c r="F3178" s="13" t="s">
        <v>15142</v>
      </c>
      <c r="G3178" s="23" t="s">
        <v>15143</v>
      </c>
      <c r="H3178" s="42" t="s">
        <v>455</v>
      </c>
      <c r="I3178" s="28" t="s">
        <v>14</v>
      </c>
      <c r="J3178" s="12" t="s">
        <v>393</v>
      </c>
      <c r="K3178" s="28" t="s">
        <v>15278</v>
      </c>
      <c r="L3178" s="12" t="s">
        <v>15145</v>
      </c>
      <c r="M3178" s="12" t="s">
        <v>14623</v>
      </c>
      <c r="N3178" s="12" t="s">
        <v>15126</v>
      </c>
      <c r="O3178" s="26" t="s">
        <v>15502</v>
      </c>
      <c r="P3178" s="26" t="s">
        <v>15503</v>
      </c>
      <c r="Q3178" s="25" t="s">
        <v>456</v>
      </c>
      <c r="R3178" s="26" t="s">
        <v>15504</v>
      </c>
      <c r="S3178" s="15" t="s">
        <v>15505</v>
      </c>
      <c r="T3178" s="52">
        <v>0</v>
      </c>
      <c r="U3178" s="22" t="s">
        <v>392</v>
      </c>
      <c r="V3178" s="49" t="str">
        <f>+Sitio_Publico[[#This Row],[idcoleccion]]&amp;"-"&amp;Sitio_Publico[[#This Row],[id]]</f>
        <v>000-3177</v>
      </c>
      <c r="W3178" s="49">
        <f>+VLOOKUP(Sitio_Publico[[#This Row],[territorio]],Estructura!$AE$4:$AH$1067,4,0)</f>
        <v>10000000</v>
      </c>
      <c r="X3178" s="49" t="str">
        <f>+VLOOKUP(Sitio_Publico[[#This Row],[tema]],Estructura!$G$4:$J$532,4,0)</f>
        <v>T-0</v>
      </c>
      <c r="Y3178" s="49" t="str">
        <f>+VLOOKUP(Sitio_Publico[[#This Row],[contenido]],Estructura!$L$4:$O$473,4,0)</f>
        <v>C-1</v>
      </c>
      <c r="Z3178" s="49" t="str">
        <f>+VLOOKUP(Sitio_Publico[[#This Row],[Filtro Integrado]],Estructura!$U$4:$W$529,3,0)</f>
        <v>FI-0</v>
      </c>
      <c r="AA3178" s="49" t="str">
        <f>+VLOOKUP(Sitio_Publico[[#This Row],[Muestra]],Estructura!$Y$4:$AB$483,4,0)</f>
        <v>M-000228</v>
      </c>
    </row>
    <row r="3179" spans="1:27" ht="30.6" x14ac:dyDescent="0.3">
      <c r="A3179" s="16">
        <f t="shared" si="49"/>
        <v>3178</v>
      </c>
      <c r="B3179" s="47" t="s">
        <v>15118</v>
      </c>
      <c r="C3179" s="13" t="s">
        <v>15119</v>
      </c>
      <c r="D3179" s="13" t="s">
        <v>15120</v>
      </c>
      <c r="E3179" s="44">
        <v>9201</v>
      </c>
      <c r="F3179" s="13" t="s">
        <v>15198</v>
      </c>
      <c r="G3179" s="23" t="s">
        <v>15122</v>
      </c>
      <c r="H3179" s="42" t="s">
        <v>458</v>
      </c>
      <c r="I3179" s="28" t="s">
        <v>237</v>
      </c>
      <c r="J3179" s="12" t="s">
        <v>393</v>
      </c>
      <c r="K3179" s="28" t="s">
        <v>15181</v>
      </c>
      <c r="L3179" s="12" t="s">
        <v>15124</v>
      </c>
      <c r="M3179" s="12" t="s">
        <v>15125</v>
      </c>
      <c r="N3179" s="12" t="s">
        <v>15126</v>
      </c>
      <c r="O3179" s="26" t="s">
        <v>15506</v>
      </c>
      <c r="P3179" s="26" t="s">
        <v>15507</v>
      </c>
      <c r="Q3179" s="25" t="s">
        <v>632</v>
      </c>
      <c r="R3179" s="26" t="s">
        <v>15508</v>
      </c>
      <c r="S3179" s="15" t="s">
        <v>15509</v>
      </c>
      <c r="T3179" s="52" t="s">
        <v>15510</v>
      </c>
      <c r="U3179" s="22" t="s">
        <v>392</v>
      </c>
      <c r="V3179" s="49" t="str">
        <f>+Sitio_Publico[[#This Row],[idcoleccion]]&amp;"-"&amp;Sitio_Publico[[#This Row],[id]]</f>
        <v>000-3178</v>
      </c>
      <c r="W3179" s="49">
        <f>+VLOOKUP(Sitio_Publico[[#This Row],[territorio]],Estructura!$AE$4:$AH$1067,4,0)</f>
        <v>30009201</v>
      </c>
      <c r="X3179" s="49" t="str">
        <f>+VLOOKUP(Sitio_Publico[[#This Row],[tema]],Estructura!$G$4:$J$532,4,0)</f>
        <v>T-55</v>
      </c>
      <c r="Y3179" s="49" t="str">
        <f>+VLOOKUP(Sitio_Publico[[#This Row],[contenido]],Estructura!$L$4:$O$473,4,0)</f>
        <v>C-30</v>
      </c>
      <c r="Z3179" s="49" t="str">
        <f>+VLOOKUP(Sitio_Publico[[#This Row],[Filtro Integrado]],Estructura!$U$4:$W$529,3,0)</f>
        <v>FI-0</v>
      </c>
      <c r="AA3179" s="49" t="str">
        <f>+VLOOKUP(Sitio_Publico[[#This Row],[Muestra]],Estructura!$Y$4:$AB$483,4,0)</f>
        <v>M-000220</v>
      </c>
    </row>
    <row r="3180" spans="1:27" ht="40.799999999999997" x14ac:dyDescent="0.3">
      <c r="A3180" s="16">
        <f t="shared" si="49"/>
        <v>3179</v>
      </c>
      <c r="B3180" s="47" t="s">
        <v>15118</v>
      </c>
      <c r="C3180" s="13" t="s">
        <v>15119</v>
      </c>
      <c r="D3180" s="13" t="s">
        <v>15120</v>
      </c>
      <c r="E3180" s="44">
        <v>100106</v>
      </c>
      <c r="F3180" s="13" t="s">
        <v>15198</v>
      </c>
      <c r="G3180" s="23" t="s">
        <v>15122</v>
      </c>
      <c r="H3180" s="42" t="s">
        <v>455</v>
      </c>
      <c r="I3180" s="28" t="s">
        <v>14</v>
      </c>
      <c r="J3180" s="12" t="s">
        <v>393</v>
      </c>
      <c r="K3180" s="28" t="s">
        <v>15176</v>
      </c>
      <c r="L3180" s="12" t="s">
        <v>15124</v>
      </c>
      <c r="M3180" s="12" t="s">
        <v>15125</v>
      </c>
      <c r="N3180" s="12" t="s">
        <v>15126</v>
      </c>
      <c r="O3180" s="26" t="s">
        <v>15511</v>
      </c>
      <c r="P3180" s="26" t="s">
        <v>15512</v>
      </c>
      <c r="Q3180" s="25" t="s">
        <v>632</v>
      </c>
      <c r="R3180" s="26" t="s">
        <v>15513</v>
      </c>
      <c r="S3180" s="15" t="s">
        <v>15514</v>
      </c>
      <c r="T3180" s="52">
        <v>0</v>
      </c>
      <c r="U3180" s="22" t="s">
        <v>392</v>
      </c>
      <c r="V3180" s="49" t="str">
        <f>+Sitio_Publico[[#This Row],[idcoleccion]]&amp;"-"&amp;Sitio_Publico[[#This Row],[id]]</f>
        <v>000-3179</v>
      </c>
      <c r="W3180" s="49">
        <f>+VLOOKUP(Sitio_Publico[[#This Row],[territorio]],Estructura!$AE$4:$AH$1067,4,0)</f>
        <v>10000000</v>
      </c>
      <c r="X3180" s="49" t="str">
        <f>+VLOOKUP(Sitio_Publico[[#This Row],[tema]],Estructura!$G$4:$J$532,4,0)</f>
        <v>T-55</v>
      </c>
      <c r="Y3180" s="49" t="str">
        <f>+VLOOKUP(Sitio_Publico[[#This Row],[contenido]],Estructura!$L$4:$O$473,4,0)</f>
        <v>C-30</v>
      </c>
      <c r="Z3180" s="49" t="str">
        <f>+VLOOKUP(Sitio_Publico[[#This Row],[Filtro Integrado]],Estructura!$U$4:$W$529,3,0)</f>
        <v>FI-0</v>
      </c>
      <c r="AA3180" s="49" t="str">
        <f>+VLOOKUP(Sitio_Publico[[#This Row],[Muestra]],Estructura!$Y$4:$AB$483,4,0)</f>
        <v>M-000219</v>
      </c>
    </row>
    <row r="3181" spans="1:27" ht="30.6" x14ac:dyDescent="0.3">
      <c r="A3181" s="16">
        <f t="shared" si="49"/>
        <v>3180</v>
      </c>
      <c r="B3181" s="47" t="s">
        <v>15118</v>
      </c>
      <c r="C3181" s="13" t="s">
        <v>15119</v>
      </c>
      <c r="D3181" s="13" t="s">
        <v>15120</v>
      </c>
      <c r="E3181" s="44">
        <v>100103001</v>
      </c>
      <c r="F3181" s="13" t="s">
        <v>15198</v>
      </c>
      <c r="G3181" s="23" t="s">
        <v>15122</v>
      </c>
      <c r="H3181" s="42" t="s">
        <v>455</v>
      </c>
      <c r="I3181" s="28" t="s">
        <v>14</v>
      </c>
      <c r="J3181" s="12" t="s">
        <v>393</v>
      </c>
      <c r="K3181" s="28" t="s">
        <v>15515</v>
      </c>
      <c r="L3181" s="12" t="s">
        <v>15124</v>
      </c>
      <c r="M3181" s="12" t="s">
        <v>15125</v>
      </c>
      <c r="N3181" s="12" t="s">
        <v>15126</v>
      </c>
      <c r="O3181" s="26" t="s">
        <v>15516</v>
      </c>
      <c r="P3181" s="26" t="s">
        <v>15517</v>
      </c>
      <c r="Q3181" s="25" t="s">
        <v>632</v>
      </c>
      <c r="R3181" s="26" t="s">
        <v>15518</v>
      </c>
      <c r="S3181" s="15" t="s">
        <v>15519</v>
      </c>
      <c r="T3181" s="52">
        <v>0</v>
      </c>
      <c r="U3181" s="22" t="s">
        <v>392</v>
      </c>
      <c r="V3181" s="49" t="str">
        <f>+Sitio_Publico[[#This Row],[idcoleccion]]&amp;"-"&amp;Sitio_Publico[[#This Row],[id]]</f>
        <v>000-3180</v>
      </c>
      <c r="W3181" s="49">
        <f>+VLOOKUP(Sitio_Publico[[#This Row],[territorio]],Estructura!$AE$4:$AH$1067,4,0)</f>
        <v>10000000</v>
      </c>
      <c r="X3181" s="49" t="str">
        <f>+VLOOKUP(Sitio_Publico[[#This Row],[tema]],Estructura!$G$4:$J$532,4,0)</f>
        <v>T-55</v>
      </c>
      <c r="Y3181" s="49" t="str">
        <f>+VLOOKUP(Sitio_Publico[[#This Row],[contenido]],Estructura!$L$4:$O$473,4,0)</f>
        <v>C-30</v>
      </c>
      <c r="Z3181" s="49" t="str">
        <f>+VLOOKUP(Sitio_Publico[[#This Row],[Filtro Integrado]],Estructura!$U$4:$W$529,3,0)</f>
        <v>FI-0</v>
      </c>
      <c r="AA3181" s="49" t="str">
        <f>+VLOOKUP(Sitio_Publico[[#This Row],[Muestra]],Estructura!$Y$4:$AB$483,4,0)</f>
        <v>M-000247</v>
      </c>
    </row>
    <row r="3182" spans="1:27" ht="30.6" x14ac:dyDescent="0.3">
      <c r="A3182" s="16">
        <f t="shared" si="49"/>
        <v>3181</v>
      </c>
      <c r="B3182" s="47" t="s">
        <v>15118</v>
      </c>
      <c r="C3182" s="13" t="s">
        <v>15119</v>
      </c>
      <c r="D3182" s="13" t="s">
        <v>15141</v>
      </c>
      <c r="E3182" s="44">
        <v>100102</v>
      </c>
      <c r="F3182" s="13" t="s">
        <v>15142</v>
      </c>
      <c r="G3182" s="23" t="s">
        <v>15300</v>
      </c>
      <c r="H3182" s="42" t="s">
        <v>455</v>
      </c>
      <c r="I3182" s="28" t="s">
        <v>14</v>
      </c>
      <c r="J3182" s="12" t="s">
        <v>393</v>
      </c>
      <c r="K3182" s="28" t="s">
        <v>15421</v>
      </c>
      <c r="L3182" s="12" t="s">
        <v>15145</v>
      </c>
      <c r="M3182" s="12" t="s">
        <v>14623</v>
      </c>
      <c r="N3182" s="12" t="s">
        <v>15126</v>
      </c>
      <c r="O3182" s="26" t="s">
        <v>15520</v>
      </c>
      <c r="P3182" s="26" t="s">
        <v>15521</v>
      </c>
      <c r="Q3182" s="25" t="s">
        <v>456</v>
      </c>
      <c r="R3182" s="26" t="s">
        <v>15522</v>
      </c>
      <c r="S3182" s="15" t="s">
        <v>15523</v>
      </c>
      <c r="T3182" s="52">
        <v>0</v>
      </c>
      <c r="U3182" s="22" t="s">
        <v>392</v>
      </c>
      <c r="V3182" s="49" t="str">
        <f>+Sitio_Publico[[#This Row],[idcoleccion]]&amp;"-"&amp;Sitio_Publico[[#This Row],[id]]</f>
        <v>000-3181</v>
      </c>
      <c r="W3182" s="49">
        <f>+VLOOKUP(Sitio_Publico[[#This Row],[territorio]],Estructura!$AE$4:$AH$1067,4,0)</f>
        <v>10000000</v>
      </c>
      <c r="X3182" s="49" t="str">
        <f>+VLOOKUP(Sitio_Publico[[#This Row],[tema]],Estructura!$G$4:$J$532,4,0)</f>
        <v>T-0</v>
      </c>
      <c r="Y3182" s="49" t="str">
        <f>+VLOOKUP(Sitio_Publico[[#This Row],[contenido]],Estructura!$L$4:$O$473,4,0)</f>
        <v>C-34</v>
      </c>
      <c r="Z3182" s="49" t="str">
        <f>+VLOOKUP(Sitio_Publico[[#This Row],[Filtro Integrado]],Estructura!$U$4:$W$529,3,0)</f>
        <v>FI-0</v>
      </c>
      <c r="AA3182" s="49" t="str">
        <f>+VLOOKUP(Sitio_Publico[[#This Row],[Muestra]],Estructura!$Y$4:$AB$483,4,0)</f>
        <v>M-000239</v>
      </c>
    </row>
    <row r="3183" spans="1:27" ht="40.799999999999997" x14ac:dyDescent="0.3">
      <c r="A3183" s="16">
        <f t="shared" si="49"/>
        <v>3182</v>
      </c>
      <c r="B3183" s="47" t="s">
        <v>15118</v>
      </c>
      <c r="C3183" s="13" t="s">
        <v>15119</v>
      </c>
      <c r="D3183" s="13" t="s">
        <v>15120</v>
      </c>
      <c r="E3183" s="44">
        <v>13605</v>
      </c>
      <c r="F3183" s="13" t="s">
        <v>15121</v>
      </c>
      <c r="G3183" s="23" t="s">
        <v>15122</v>
      </c>
      <c r="H3183" s="42" t="s">
        <v>458</v>
      </c>
      <c r="I3183" s="28" t="s">
        <v>347</v>
      </c>
      <c r="J3183" s="12" t="s">
        <v>393</v>
      </c>
      <c r="K3183" s="28" t="s">
        <v>15181</v>
      </c>
      <c r="L3183" s="12" t="s">
        <v>15124</v>
      </c>
      <c r="M3183" s="12" t="s">
        <v>15125</v>
      </c>
      <c r="N3183" s="12" t="s">
        <v>15126</v>
      </c>
      <c r="O3183" s="26" t="s">
        <v>15524</v>
      </c>
      <c r="P3183" s="26" t="s">
        <v>15525</v>
      </c>
      <c r="Q3183" s="25" t="s">
        <v>1121</v>
      </c>
      <c r="R3183" s="26" t="s">
        <v>15526</v>
      </c>
      <c r="S3183" s="15" t="s">
        <v>15527</v>
      </c>
      <c r="T3183" s="52" t="s">
        <v>15528</v>
      </c>
      <c r="U3183" s="22" t="s">
        <v>392</v>
      </c>
      <c r="V3183" s="49" t="str">
        <f>+Sitio_Publico[[#This Row],[idcoleccion]]&amp;"-"&amp;Sitio_Publico[[#This Row],[id]]</f>
        <v>000-3182</v>
      </c>
      <c r="W3183" s="49">
        <f>+VLOOKUP(Sitio_Publico[[#This Row],[territorio]],Estructura!$AE$4:$AH$1067,4,0)</f>
        <v>30013605</v>
      </c>
      <c r="X3183" s="49" t="str">
        <f>+VLOOKUP(Sitio_Publico[[#This Row],[tema]],Estructura!$G$4:$J$532,4,0)</f>
        <v>T-50</v>
      </c>
      <c r="Y3183" s="49" t="str">
        <f>+VLOOKUP(Sitio_Publico[[#This Row],[contenido]],Estructura!$L$4:$O$473,4,0)</f>
        <v>C-30</v>
      </c>
      <c r="Z3183" s="49" t="str">
        <f>+VLOOKUP(Sitio_Publico[[#This Row],[Filtro Integrado]],Estructura!$U$4:$W$529,3,0)</f>
        <v>FI-0</v>
      </c>
      <c r="AA3183" s="49" t="str">
        <f>+VLOOKUP(Sitio_Publico[[#This Row],[Muestra]],Estructura!$Y$4:$AB$483,4,0)</f>
        <v>M-000220</v>
      </c>
    </row>
    <row r="3184" spans="1:27" ht="40.799999999999997" x14ac:dyDescent="0.3">
      <c r="A3184" s="16">
        <f t="shared" si="49"/>
        <v>3183</v>
      </c>
      <c r="B3184" s="47" t="s">
        <v>15118</v>
      </c>
      <c r="C3184" s="13" t="s">
        <v>15119</v>
      </c>
      <c r="D3184" s="13" t="s">
        <v>15141</v>
      </c>
      <c r="E3184" s="44">
        <v>100107013</v>
      </c>
      <c r="F3184" s="13" t="s">
        <v>15142</v>
      </c>
      <c r="G3184" s="23" t="s">
        <v>15143</v>
      </c>
      <c r="H3184" s="42" t="s">
        <v>455</v>
      </c>
      <c r="I3184" s="28" t="s">
        <v>14</v>
      </c>
      <c r="J3184" s="12" t="s">
        <v>393</v>
      </c>
      <c r="K3184" s="28" t="s">
        <v>15529</v>
      </c>
      <c r="L3184" s="12" t="s">
        <v>1299</v>
      </c>
      <c r="M3184" s="12" t="s">
        <v>14623</v>
      </c>
      <c r="N3184" s="12" t="s">
        <v>15126</v>
      </c>
      <c r="O3184" s="26" t="s">
        <v>15530</v>
      </c>
      <c r="P3184" s="26" t="s">
        <v>15531</v>
      </c>
      <c r="Q3184" s="25" t="s">
        <v>1121</v>
      </c>
      <c r="R3184" s="26" t="s">
        <v>15532</v>
      </c>
      <c r="S3184" s="15" t="s">
        <v>15533</v>
      </c>
      <c r="T3184" s="52">
        <v>0</v>
      </c>
      <c r="U3184" s="22" t="s">
        <v>392</v>
      </c>
      <c r="V3184" s="49" t="str">
        <f>+Sitio_Publico[[#This Row],[idcoleccion]]&amp;"-"&amp;Sitio_Publico[[#This Row],[id]]</f>
        <v>000-3183</v>
      </c>
      <c r="W3184" s="49">
        <f>+VLOOKUP(Sitio_Publico[[#This Row],[territorio]],Estructura!$AE$4:$AH$1067,4,0)</f>
        <v>10000000</v>
      </c>
      <c r="X3184" s="49" t="str">
        <f>+VLOOKUP(Sitio_Publico[[#This Row],[tema]],Estructura!$G$4:$J$532,4,0)</f>
        <v>T-0</v>
      </c>
      <c r="Y3184" s="49" t="str">
        <f>+VLOOKUP(Sitio_Publico[[#This Row],[contenido]],Estructura!$L$4:$O$473,4,0)</f>
        <v>C-1</v>
      </c>
      <c r="Z3184" s="49" t="str">
        <f>+VLOOKUP(Sitio_Publico[[#This Row],[Filtro Integrado]],Estructura!$U$4:$W$529,3,0)</f>
        <v>FI-0</v>
      </c>
      <c r="AA3184" s="49" t="str">
        <f>+VLOOKUP(Sitio_Publico[[#This Row],[Muestra]],Estructura!$Y$4:$AB$483,4,0)</f>
        <v>M-00032</v>
      </c>
    </row>
    <row r="3185" spans="1:27" ht="51" x14ac:dyDescent="0.3">
      <c r="A3185" s="16">
        <f t="shared" si="49"/>
        <v>3184</v>
      </c>
      <c r="B3185" s="47" t="s">
        <v>15118</v>
      </c>
      <c r="C3185" s="13" t="s">
        <v>15119</v>
      </c>
      <c r="D3185" s="13" t="s">
        <v>15120</v>
      </c>
      <c r="E3185" s="44">
        <v>100112036</v>
      </c>
      <c r="F3185" s="13" t="s">
        <v>15534</v>
      </c>
      <c r="G3185" s="23" t="s">
        <v>15397</v>
      </c>
      <c r="H3185" s="42" t="s">
        <v>457</v>
      </c>
      <c r="I3185" s="28" t="s">
        <v>378</v>
      </c>
      <c r="J3185" s="12" t="s">
        <v>15398</v>
      </c>
      <c r="K3185" s="28" t="s">
        <v>15535</v>
      </c>
      <c r="L3185" s="12" t="s">
        <v>1611</v>
      </c>
      <c r="M3185" s="12" t="s">
        <v>15400</v>
      </c>
      <c r="N3185" s="12" t="s">
        <v>15126</v>
      </c>
      <c r="O3185" s="26" t="s">
        <v>15536</v>
      </c>
      <c r="P3185" s="26" t="s">
        <v>15537</v>
      </c>
      <c r="Q3185" s="25" t="s">
        <v>456</v>
      </c>
      <c r="R3185" s="26" t="s">
        <v>15538</v>
      </c>
      <c r="S3185" s="15" t="s">
        <v>15539</v>
      </c>
      <c r="T3185" s="52" t="s">
        <v>2442</v>
      </c>
      <c r="U3185" s="22" t="s">
        <v>392</v>
      </c>
      <c r="V3185" s="49" t="str">
        <f>+Sitio_Publico[[#This Row],[idcoleccion]]&amp;"-"&amp;Sitio_Publico[[#This Row],[id]]</f>
        <v>000-3184</v>
      </c>
      <c r="W3185" s="49">
        <f>+VLOOKUP(Sitio_Publico[[#This Row],[territorio]],Estructura!$AE$4:$AH$1067,4,0)</f>
        <v>20000015</v>
      </c>
      <c r="X3185" s="49" t="str">
        <f>+VLOOKUP(Sitio_Publico[[#This Row],[tema]],Estructura!$G$4:$J$532,4,0)</f>
        <v>T-60</v>
      </c>
      <c r="Y3185" s="49" t="str">
        <f>+VLOOKUP(Sitio_Publico[[#This Row],[contenido]],Estructura!$L$4:$O$473,4,0)</f>
        <v>C-35</v>
      </c>
      <c r="Z3185" s="49" t="str">
        <f>+VLOOKUP(Sitio_Publico[[#This Row],[Filtro Integrado]],Estructura!$U$4:$W$529,3,0)</f>
        <v>FI-8</v>
      </c>
      <c r="AA3185" s="49" t="str">
        <f>+VLOOKUP(Sitio_Publico[[#This Row],[Muestra]],Estructura!$Y$4:$AB$483,4,0)</f>
        <v>M-000248</v>
      </c>
    </row>
    <row r="3186" spans="1:27" ht="91.8" x14ac:dyDescent="0.3">
      <c r="A3186" s="16">
        <f t="shared" si="49"/>
        <v>3185</v>
      </c>
      <c r="B3186" s="47" t="s">
        <v>15118</v>
      </c>
      <c r="C3186" s="13" t="s">
        <v>15119</v>
      </c>
      <c r="D3186" s="13" t="s">
        <v>15141</v>
      </c>
      <c r="E3186" s="44">
        <v>0</v>
      </c>
      <c r="F3186" s="13" t="s">
        <v>15142</v>
      </c>
      <c r="G3186" s="23" t="s">
        <v>15143</v>
      </c>
      <c r="H3186" s="42" t="s">
        <v>455</v>
      </c>
      <c r="I3186" s="28" t="s">
        <v>14</v>
      </c>
      <c r="J3186" s="12" t="s">
        <v>393</v>
      </c>
      <c r="K3186" s="28" t="s">
        <v>15278</v>
      </c>
      <c r="L3186" s="12" t="s">
        <v>1299</v>
      </c>
      <c r="M3186" s="12" t="s">
        <v>14623</v>
      </c>
      <c r="N3186" s="12" t="s">
        <v>15126</v>
      </c>
      <c r="O3186" s="26" t="s">
        <v>15540</v>
      </c>
      <c r="P3186" s="26" t="s">
        <v>15541</v>
      </c>
      <c r="Q3186" s="25" t="s">
        <v>456</v>
      </c>
      <c r="R3186" s="26" t="s">
        <v>15504</v>
      </c>
      <c r="S3186" s="15" t="s">
        <v>15542</v>
      </c>
      <c r="T3186" s="52">
        <v>0</v>
      </c>
      <c r="U3186" s="22" t="s">
        <v>392</v>
      </c>
      <c r="V3186" s="49" t="str">
        <f>+Sitio_Publico[[#This Row],[idcoleccion]]&amp;"-"&amp;Sitio_Publico[[#This Row],[id]]</f>
        <v>000-3185</v>
      </c>
      <c r="W3186" s="49">
        <f>+VLOOKUP(Sitio_Publico[[#This Row],[territorio]],Estructura!$AE$4:$AH$1067,4,0)</f>
        <v>10000000</v>
      </c>
      <c r="X3186" s="49" t="str">
        <f>+VLOOKUP(Sitio_Publico[[#This Row],[tema]],Estructura!$G$4:$J$532,4,0)</f>
        <v>T-0</v>
      </c>
      <c r="Y3186" s="49" t="str">
        <f>+VLOOKUP(Sitio_Publico[[#This Row],[contenido]],Estructura!$L$4:$O$473,4,0)</f>
        <v>C-1</v>
      </c>
      <c r="Z3186" s="49" t="str">
        <f>+VLOOKUP(Sitio_Publico[[#This Row],[Filtro Integrado]],Estructura!$U$4:$W$529,3,0)</f>
        <v>FI-0</v>
      </c>
      <c r="AA3186" s="49" t="str">
        <f>+VLOOKUP(Sitio_Publico[[#This Row],[Muestra]],Estructura!$Y$4:$AB$483,4,0)</f>
        <v>M-000228</v>
      </c>
    </row>
    <row r="3187" spans="1:27" ht="61.2" x14ac:dyDescent="0.3">
      <c r="A3187" s="16">
        <f t="shared" si="49"/>
        <v>3186</v>
      </c>
      <c r="B3187" s="47" t="s">
        <v>15118</v>
      </c>
      <c r="C3187" s="13" t="s">
        <v>15119</v>
      </c>
      <c r="D3187" s="13" t="s">
        <v>15120</v>
      </c>
      <c r="E3187" s="44">
        <v>8</v>
      </c>
      <c r="F3187" s="13" t="s">
        <v>15142</v>
      </c>
      <c r="G3187" s="23" t="s">
        <v>15143</v>
      </c>
      <c r="H3187" s="42" t="s">
        <v>457</v>
      </c>
      <c r="I3187" s="28" t="s">
        <v>371</v>
      </c>
      <c r="J3187" s="12" t="s">
        <v>15181</v>
      </c>
      <c r="K3187" s="28" t="s">
        <v>15225</v>
      </c>
      <c r="L3187" s="12" t="s">
        <v>1299</v>
      </c>
      <c r="M3187" s="12" t="s">
        <v>14623</v>
      </c>
      <c r="N3187" s="12" t="s">
        <v>15126</v>
      </c>
      <c r="O3187" s="26" t="s">
        <v>15543</v>
      </c>
      <c r="P3187" s="26" t="s">
        <v>15544</v>
      </c>
      <c r="Q3187" s="25" t="s">
        <v>2806</v>
      </c>
      <c r="R3187" s="26" t="s">
        <v>15545</v>
      </c>
      <c r="S3187" s="15" t="s">
        <v>15546</v>
      </c>
      <c r="T3187" s="52" t="s">
        <v>2301</v>
      </c>
      <c r="U3187" s="22" t="s">
        <v>392</v>
      </c>
      <c r="V3187" s="49" t="str">
        <f>+Sitio_Publico[[#This Row],[idcoleccion]]&amp;"-"&amp;Sitio_Publico[[#This Row],[id]]</f>
        <v>000-3186</v>
      </c>
      <c r="W3187" s="49">
        <f>+VLOOKUP(Sitio_Publico[[#This Row],[territorio]],Estructura!$AE$4:$AH$1067,4,0)</f>
        <v>20000008</v>
      </c>
      <c r="X3187" s="49" t="str">
        <f>+VLOOKUP(Sitio_Publico[[#This Row],[tema]],Estructura!$G$4:$J$532,4,0)</f>
        <v>T-0</v>
      </c>
      <c r="Y3187" s="49" t="str">
        <f>+VLOOKUP(Sitio_Publico[[#This Row],[contenido]],Estructura!$L$4:$O$473,4,0)</f>
        <v>C-1</v>
      </c>
      <c r="Z3187" s="49" t="str">
        <f>+VLOOKUP(Sitio_Publico[[#This Row],[Filtro Integrado]],Estructura!$U$4:$W$529,3,0)</f>
        <v>FI-9</v>
      </c>
      <c r="AA3187" s="49" t="str">
        <f>+VLOOKUP(Sitio_Publico[[#This Row],[Muestra]],Estructura!$Y$4:$AB$483,4,0)</f>
        <v>M-0002</v>
      </c>
    </row>
    <row r="3188" spans="1:27" ht="51" x14ac:dyDescent="0.3">
      <c r="A3188" s="16">
        <f t="shared" si="49"/>
        <v>3187</v>
      </c>
      <c r="B3188" s="47" t="s">
        <v>15118</v>
      </c>
      <c r="C3188" s="13" t="s">
        <v>15119</v>
      </c>
      <c r="D3188" s="13" t="s">
        <v>15120</v>
      </c>
      <c r="E3188" s="44">
        <v>100103001</v>
      </c>
      <c r="F3188" s="13" t="s">
        <v>15396</v>
      </c>
      <c r="G3188" s="23" t="s">
        <v>15397</v>
      </c>
      <c r="H3188" s="42" t="s">
        <v>457</v>
      </c>
      <c r="I3188" s="28" t="s">
        <v>379</v>
      </c>
      <c r="J3188" s="12" t="s">
        <v>15398</v>
      </c>
      <c r="K3188" s="28" t="s">
        <v>15349</v>
      </c>
      <c r="L3188" s="12" t="s">
        <v>1611</v>
      </c>
      <c r="M3188" s="12" t="s">
        <v>15400</v>
      </c>
      <c r="N3188" s="12" t="s">
        <v>15126</v>
      </c>
      <c r="O3188" s="26" t="s">
        <v>15547</v>
      </c>
      <c r="P3188" s="26" t="s">
        <v>15548</v>
      </c>
      <c r="Q3188" s="25" t="s">
        <v>456</v>
      </c>
      <c r="R3188" s="26" t="s">
        <v>15549</v>
      </c>
      <c r="S3188" s="15" t="s">
        <v>15550</v>
      </c>
      <c r="T3188" s="52" t="s">
        <v>1805</v>
      </c>
      <c r="U3188" s="22" t="s">
        <v>392</v>
      </c>
      <c r="V3188" s="49" t="str">
        <f>+Sitio_Publico[[#This Row],[idcoleccion]]&amp;"-"&amp;Sitio_Publico[[#This Row],[id]]</f>
        <v>000-3187</v>
      </c>
      <c r="W3188" s="49">
        <f>+VLOOKUP(Sitio_Publico[[#This Row],[territorio]],Estructura!$AE$4:$AH$1067,4,0)</f>
        <v>20000016</v>
      </c>
      <c r="X3188" s="49" t="str">
        <f>+VLOOKUP(Sitio_Publico[[#This Row],[tema]],Estructura!$G$4:$J$532,4,0)</f>
        <v>T-58</v>
      </c>
      <c r="Y3188" s="49" t="str">
        <f>+VLOOKUP(Sitio_Publico[[#This Row],[contenido]],Estructura!$L$4:$O$473,4,0)</f>
        <v>C-35</v>
      </c>
      <c r="Z3188" s="49" t="str">
        <f>+VLOOKUP(Sitio_Publico[[#This Row],[Filtro Integrado]],Estructura!$U$4:$W$529,3,0)</f>
        <v>FI-8</v>
      </c>
      <c r="AA3188" s="49" t="str">
        <f>+VLOOKUP(Sitio_Publico[[#This Row],[Muestra]],Estructura!$Y$4:$AB$483,4,0)</f>
        <v>M-00014</v>
      </c>
    </row>
    <row r="3189" spans="1:27" ht="40.799999999999997" x14ac:dyDescent="0.3">
      <c r="A3189" s="16">
        <f t="shared" si="49"/>
        <v>3188</v>
      </c>
      <c r="B3189" s="47" t="s">
        <v>15118</v>
      </c>
      <c r="C3189" s="13" t="s">
        <v>15119</v>
      </c>
      <c r="D3189" s="13" t="s">
        <v>15120</v>
      </c>
      <c r="E3189" s="44">
        <v>100112020</v>
      </c>
      <c r="F3189" s="13" t="s">
        <v>15534</v>
      </c>
      <c r="G3189" s="23" t="s">
        <v>15397</v>
      </c>
      <c r="H3189" s="42" t="s">
        <v>455</v>
      </c>
      <c r="I3189" s="28" t="s">
        <v>14</v>
      </c>
      <c r="J3189" s="12" t="s">
        <v>15551</v>
      </c>
      <c r="K3189" s="28" t="s">
        <v>15552</v>
      </c>
      <c r="L3189" s="12" t="s">
        <v>1611</v>
      </c>
      <c r="M3189" s="12" t="s">
        <v>15400</v>
      </c>
      <c r="N3189" s="12" t="s">
        <v>15126</v>
      </c>
      <c r="O3189" s="26" t="s">
        <v>15553</v>
      </c>
      <c r="P3189" s="26" t="s">
        <v>15554</v>
      </c>
      <c r="Q3189" s="25" t="s">
        <v>456</v>
      </c>
      <c r="R3189" s="26" t="s">
        <v>15555</v>
      </c>
      <c r="S3189" s="15" t="s">
        <v>15556</v>
      </c>
      <c r="T3189" s="52">
        <v>0</v>
      </c>
      <c r="U3189" s="22" t="s">
        <v>392</v>
      </c>
      <c r="V3189" s="49" t="str">
        <f>+Sitio_Publico[[#This Row],[idcoleccion]]&amp;"-"&amp;Sitio_Publico[[#This Row],[id]]</f>
        <v>000-3188</v>
      </c>
      <c r="W3189" s="49">
        <f>+VLOOKUP(Sitio_Publico[[#This Row],[territorio]],Estructura!$AE$4:$AH$1067,4,0)</f>
        <v>10000000</v>
      </c>
      <c r="X3189" s="49" t="str">
        <f>+VLOOKUP(Sitio_Publico[[#This Row],[tema]],Estructura!$G$4:$J$532,4,0)</f>
        <v>T-60</v>
      </c>
      <c r="Y3189" s="49" t="str">
        <f>+VLOOKUP(Sitio_Publico[[#This Row],[contenido]],Estructura!$L$4:$O$473,4,0)</f>
        <v>C-35</v>
      </c>
      <c r="Z3189" s="49" t="str">
        <f>+VLOOKUP(Sitio_Publico[[#This Row],[Filtro Integrado]],Estructura!$U$4:$W$529,3,0)</f>
        <v>FI-10</v>
      </c>
      <c r="AA3189" s="49" t="str">
        <f>+VLOOKUP(Sitio_Publico[[#This Row],[Muestra]],Estructura!$Y$4:$AB$483,4,0)</f>
        <v>M-000249</v>
      </c>
    </row>
    <row r="3190" spans="1:27" ht="30.6" x14ac:dyDescent="0.3">
      <c r="A3190" s="16">
        <f t="shared" si="49"/>
        <v>3189</v>
      </c>
      <c r="B3190" s="47" t="s">
        <v>15118</v>
      </c>
      <c r="C3190" s="13" t="s">
        <v>15119</v>
      </c>
      <c r="D3190" s="13" t="s">
        <v>15120</v>
      </c>
      <c r="E3190" s="44">
        <v>30</v>
      </c>
      <c r="F3190" s="13" t="s">
        <v>15198</v>
      </c>
      <c r="G3190" s="23" t="s">
        <v>15122</v>
      </c>
      <c r="H3190" s="42" t="s">
        <v>455</v>
      </c>
      <c r="I3190" s="28" t="s">
        <v>14</v>
      </c>
      <c r="J3190" s="12" t="s">
        <v>393</v>
      </c>
      <c r="K3190" s="28" t="s">
        <v>15557</v>
      </c>
      <c r="L3190" s="12" t="s">
        <v>15124</v>
      </c>
      <c r="M3190" s="12" t="s">
        <v>15125</v>
      </c>
      <c r="N3190" s="12" t="s">
        <v>15126</v>
      </c>
      <c r="O3190" s="26" t="s">
        <v>15558</v>
      </c>
      <c r="P3190" s="26" t="s">
        <v>15559</v>
      </c>
      <c r="Q3190" s="25" t="s">
        <v>632</v>
      </c>
      <c r="R3190" s="26" t="s">
        <v>15560</v>
      </c>
      <c r="S3190" s="15" t="s">
        <v>15561</v>
      </c>
      <c r="T3190" s="52">
        <v>0</v>
      </c>
      <c r="U3190" s="22" t="s">
        <v>392</v>
      </c>
      <c r="V3190" s="49" t="str">
        <f>+Sitio_Publico[[#This Row],[idcoleccion]]&amp;"-"&amp;Sitio_Publico[[#This Row],[id]]</f>
        <v>000-3189</v>
      </c>
      <c r="W3190" s="49">
        <f>+VLOOKUP(Sitio_Publico[[#This Row],[territorio]],Estructura!$AE$4:$AH$1067,4,0)</f>
        <v>10000000</v>
      </c>
      <c r="X3190" s="49" t="str">
        <f>+VLOOKUP(Sitio_Publico[[#This Row],[tema]],Estructura!$G$4:$J$532,4,0)</f>
        <v>T-55</v>
      </c>
      <c r="Y3190" s="49" t="str">
        <f>+VLOOKUP(Sitio_Publico[[#This Row],[contenido]],Estructura!$L$4:$O$473,4,0)</f>
        <v>C-30</v>
      </c>
      <c r="Z3190" s="49" t="str">
        <f>+VLOOKUP(Sitio_Publico[[#This Row],[Filtro Integrado]],Estructura!$U$4:$W$529,3,0)</f>
        <v>FI-0</v>
      </c>
      <c r="AA3190" s="49" t="str">
        <f>+VLOOKUP(Sitio_Publico[[#This Row],[Muestra]],Estructura!$Y$4:$AB$483,4,0)</f>
        <v>M-000250</v>
      </c>
    </row>
    <row r="3191" spans="1:27" ht="48" x14ac:dyDescent="0.3">
      <c r="A3191" s="16">
        <f t="shared" si="49"/>
        <v>3190</v>
      </c>
      <c r="B3191" s="47" t="s">
        <v>15118</v>
      </c>
      <c r="C3191" s="13" t="s">
        <v>15119</v>
      </c>
      <c r="D3191" s="13" t="s">
        <v>15120</v>
      </c>
      <c r="E3191" s="44">
        <v>7</v>
      </c>
      <c r="F3191" s="13" t="s">
        <v>15161</v>
      </c>
      <c r="G3191" s="23" t="s">
        <v>15162</v>
      </c>
      <c r="H3191" s="42" t="s">
        <v>457</v>
      </c>
      <c r="I3191" s="28" t="s">
        <v>370</v>
      </c>
      <c r="J3191" s="12" t="s">
        <v>393</v>
      </c>
      <c r="K3191" s="28" t="s">
        <v>15562</v>
      </c>
      <c r="L3191" s="12" t="s">
        <v>15416</v>
      </c>
      <c r="M3191" s="12" t="s">
        <v>15165</v>
      </c>
      <c r="N3191" s="12" t="s">
        <v>15126</v>
      </c>
      <c r="O3191" s="26" t="s">
        <v>15563</v>
      </c>
      <c r="P3191" s="26" t="s">
        <v>15564</v>
      </c>
      <c r="Q3191" s="25" t="s">
        <v>10495</v>
      </c>
      <c r="R3191" s="26" t="s">
        <v>15565</v>
      </c>
      <c r="S3191" s="15" t="s">
        <v>15566</v>
      </c>
      <c r="T3191" s="52" t="s">
        <v>15567</v>
      </c>
      <c r="U3191" s="22" t="s">
        <v>392</v>
      </c>
      <c r="V3191" s="49" t="str">
        <f>+Sitio_Publico[[#This Row],[idcoleccion]]&amp;"-"&amp;Sitio_Publico[[#This Row],[id]]</f>
        <v>000-3190</v>
      </c>
      <c r="W3191" s="49">
        <f>+VLOOKUP(Sitio_Publico[[#This Row],[territorio]],Estructura!$AE$4:$AH$1067,4,0)</f>
        <v>20000007</v>
      </c>
      <c r="X3191" s="49" t="str">
        <f>+VLOOKUP(Sitio_Publico[[#This Row],[tema]],Estructura!$G$4:$J$532,4,0)</f>
        <v>T-53</v>
      </c>
      <c r="Y3191" s="49" t="str">
        <f>+VLOOKUP(Sitio_Publico[[#This Row],[contenido]],Estructura!$L$4:$O$473,4,0)</f>
        <v>C-33</v>
      </c>
      <c r="Z3191" s="49" t="str">
        <f>+VLOOKUP(Sitio_Publico[[#This Row],[Filtro Integrado]],Estructura!$U$4:$W$529,3,0)</f>
        <v>FI-0</v>
      </c>
      <c r="AA3191" s="49" t="str">
        <f>+VLOOKUP(Sitio_Publico[[#This Row],[Muestra]],Estructura!$Y$4:$AB$483,4,0)</f>
        <v>M-000251</v>
      </c>
    </row>
    <row r="3192" spans="1:27" ht="40.799999999999997" x14ac:dyDescent="0.3">
      <c r="A3192" s="16">
        <f t="shared" si="49"/>
        <v>3191</v>
      </c>
      <c r="B3192" s="47" t="s">
        <v>15118</v>
      </c>
      <c r="C3192" s="13" t="s">
        <v>15119</v>
      </c>
      <c r="D3192" s="13" t="s">
        <v>15120</v>
      </c>
      <c r="E3192" s="44">
        <v>2</v>
      </c>
      <c r="F3192" s="13" t="s">
        <v>15121</v>
      </c>
      <c r="G3192" s="23" t="s">
        <v>15122</v>
      </c>
      <c r="H3192" s="42" t="s">
        <v>455</v>
      </c>
      <c r="I3192" s="28" t="s">
        <v>14</v>
      </c>
      <c r="J3192" s="12" t="s">
        <v>393</v>
      </c>
      <c r="K3192" s="28" t="s">
        <v>15568</v>
      </c>
      <c r="L3192" s="12" t="s">
        <v>15124</v>
      </c>
      <c r="M3192" s="12" t="s">
        <v>15125</v>
      </c>
      <c r="N3192" s="12" t="s">
        <v>15126</v>
      </c>
      <c r="O3192" s="26" t="s">
        <v>15569</v>
      </c>
      <c r="P3192" s="26" t="s">
        <v>15570</v>
      </c>
      <c r="Q3192" s="25" t="s">
        <v>632</v>
      </c>
      <c r="R3192" s="26" t="s">
        <v>15571</v>
      </c>
      <c r="S3192" s="15" t="s">
        <v>15572</v>
      </c>
      <c r="T3192" s="52">
        <v>0</v>
      </c>
      <c r="U3192" s="22" t="s">
        <v>392</v>
      </c>
      <c r="V3192" s="49" t="str">
        <f>+Sitio_Publico[[#This Row],[idcoleccion]]&amp;"-"&amp;Sitio_Publico[[#This Row],[id]]</f>
        <v>000-3191</v>
      </c>
      <c r="W3192" s="49">
        <f>+VLOOKUP(Sitio_Publico[[#This Row],[territorio]],Estructura!$AE$4:$AH$1067,4,0)</f>
        <v>10000000</v>
      </c>
      <c r="X3192" s="49" t="str">
        <f>+VLOOKUP(Sitio_Publico[[#This Row],[tema]],Estructura!$G$4:$J$532,4,0)</f>
        <v>T-50</v>
      </c>
      <c r="Y3192" s="49" t="str">
        <f>+VLOOKUP(Sitio_Publico[[#This Row],[contenido]],Estructura!$L$4:$O$473,4,0)</f>
        <v>C-30</v>
      </c>
      <c r="Z3192" s="49" t="str">
        <f>+VLOOKUP(Sitio_Publico[[#This Row],[Filtro Integrado]],Estructura!$U$4:$W$529,3,0)</f>
        <v>FI-0</v>
      </c>
      <c r="AA3192" s="49" t="str">
        <f>+VLOOKUP(Sitio_Publico[[#This Row],[Muestra]],Estructura!$Y$4:$AB$483,4,0)</f>
        <v>M-000252</v>
      </c>
    </row>
    <row r="3193" spans="1:27" ht="51" x14ac:dyDescent="0.3">
      <c r="A3193" s="16">
        <f t="shared" si="49"/>
        <v>3192</v>
      </c>
      <c r="B3193" s="47" t="s">
        <v>15118</v>
      </c>
      <c r="C3193" s="13" t="s">
        <v>15119</v>
      </c>
      <c r="D3193" s="13" t="s">
        <v>15120</v>
      </c>
      <c r="E3193" s="44">
        <v>60</v>
      </c>
      <c r="F3193" s="13" t="s">
        <v>15142</v>
      </c>
      <c r="G3193" s="23" t="s">
        <v>15300</v>
      </c>
      <c r="H3193" s="42" t="s">
        <v>455</v>
      </c>
      <c r="I3193" s="28" t="s">
        <v>452</v>
      </c>
      <c r="J3193" s="12" t="s">
        <v>393</v>
      </c>
      <c r="K3193" s="28" t="s">
        <v>15181</v>
      </c>
      <c r="L3193" s="12" t="s">
        <v>15145</v>
      </c>
      <c r="M3193" s="12" t="s">
        <v>15146</v>
      </c>
      <c r="N3193" s="12" t="s">
        <v>15126</v>
      </c>
      <c r="O3193" s="26" t="s">
        <v>15573</v>
      </c>
      <c r="P3193" s="26" t="s">
        <v>15574</v>
      </c>
      <c r="Q3193" s="25" t="s">
        <v>456</v>
      </c>
      <c r="R3193" s="26" t="s">
        <v>15575</v>
      </c>
      <c r="S3193" s="15" t="s">
        <v>15576</v>
      </c>
      <c r="T3193" s="52">
        <v>0</v>
      </c>
      <c r="U3193" s="22" t="s">
        <v>392</v>
      </c>
      <c r="V3193" s="49" t="str">
        <f>+Sitio_Publico[[#This Row],[idcoleccion]]&amp;"-"&amp;Sitio_Publico[[#This Row],[id]]</f>
        <v>000-3192</v>
      </c>
      <c r="W3193" s="49">
        <f>+VLOOKUP(Sitio_Publico[[#This Row],[territorio]],Estructura!$AE$4:$AH$1067,4,0)</f>
        <v>10000060</v>
      </c>
      <c r="X3193" s="49" t="str">
        <f>+VLOOKUP(Sitio_Publico[[#This Row],[tema]],Estructura!$G$4:$J$532,4,0)</f>
        <v>T-0</v>
      </c>
      <c r="Y3193" s="49" t="str">
        <f>+VLOOKUP(Sitio_Publico[[#This Row],[contenido]],Estructura!$L$4:$O$473,4,0)</f>
        <v>C-34</v>
      </c>
      <c r="Z3193" s="49" t="str">
        <f>+VLOOKUP(Sitio_Publico[[#This Row],[Filtro Integrado]],Estructura!$U$4:$W$529,3,0)</f>
        <v>FI-0</v>
      </c>
      <c r="AA3193" s="49" t="str">
        <f>+VLOOKUP(Sitio_Publico[[#This Row],[Muestra]],Estructura!$Y$4:$AB$483,4,0)</f>
        <v>M-000220</v>
      </c>
    </row>
    <row r="3194" spans="1:27" ht="40.799999999999997" x14ac:dyDescent="0.3">
      <c r="A3194" s="16">
        <f t="shared" si="49"/>
        <v>3193</v>
      </c>
      <c r="B3194" s="47" t="s">
        <v>15118</v>
      </c>
      <c r="C3194" s="13" t="s">
        <v>15119</v>
      </c>
      <c r="D3194" s="13" t="s">
        <v>15120</v>
      </c>
      <c r="E3194" s="44">
        <v>100102002</v>
      </c>
      <c r="F3194" s="13" t="s">
        <v>15121</v>
      </c>
      <c r="G3194" s="23" t="s">
        <v>15122</v>
      </c>
      <c r="H3194" s="42" t="s">
        <v>455</v>
      </c>
      <c r="I3194" s="28" t="s">
        <v>14</v>
      </c>
      <c r="J3194" s="12" t="s">
        <v>393</v>
      </c>
      <c r="K3194" s="28" t="s">
        <v>15577</v>
      </c>
      <c r="L3194" s="12" t="s">
        <v>15124</v>
      </c>
      <c r="M3194" s="12" t="s">
        <v>15125</v>
      </c>
      <c r="N3194" s="12" t="s">
        <v>15126</v>
      </c>
      <c r="O3194" s="26" t="s">
        <v>15578</v>
      </c>
      <c r="P3194" s="26" t="s">
        <v>15579</v>
      </c>
      <c r="Q3194" s="25" t="s">
        <v>632</v>
      </c>
      <c r="R3194" s="26" t="s">
        <v>15580</v>
      </c>
      <c r="S3194" s="15" t="s">
        <v>15581</v>
      </c>
      <c r="T3194" s="52">
        <v>0</v>
      </c>
      <c r="U3194" s="22" t="s">
        <v>392</v>
      </c>
      <c r="V3194" s="49" t="str">
        <f>+Sitio_Publico[[#This Row],[idcoleccion]]&amp;"-"&amp;Sitio_Publico[[#This Row],[id]]</f>
        <v>000-3193</v>
      </c>
      <c r="W3194" s="49">
        <f>+VLOOKUP(Sitio_Publico[[#This Row],[territorio]],Estructura!$AE$4:$AH$1067,4,0)</f>
        <v>10000000</v>
      </c>
      <c r="X3194" s="49" t="str">
        <f>+VLOOKUP(Sitio_Publico[[#This Row],[tema]],Estructura!$G$4:$J$532,4,0)</f>
        <v>T-50</v>
      </c>
      <c r="Y3194" s="49" t="str">
        <f>+VLOOKUP(Sitio_Publico[[#This Row],[contenido]],Estructura!$L$4:$O$473,4,0)</f>
        <v>C-30</v>
      </c>
      <c r="Z3194" s="49" t="str">
        <f>+VLOOKUP(Sitio_Publico[[#This Row],[Filtro Integrado]],Estructura!$U$4:$W$529,3,0)</f>
        <v>FI-0</v>
      </c>
      <c r="AA3194" s="49" t="str">
        <f>+VLOOKUP(Sitio_Publico[[#This Row],[Muestra]],Estructura!$Y$4:$AB$483,4,0)</f>
        <v>M-000253</v>
      </c>
    </row>
    <row r="3195" spans="1:27" ht="30.6" x14ac:dyDescent="0.3">
      <c r="A3195" s="16">
        <f t="shared" si="49"/>
        <v>3194</v>
      </c>
      <c r="B3195" s="47" t="s">
        <v>15118</v>
      </c>
      <c r="C3195" s="13" t="s">
        <v>15119</v>
      </c>
      <c r="D3195" s="13" t="s">
        <v>15120</v>
      </c>
      <c r="E3195" s="44">
        <v>5404</v>
      </c>
      <c r="F3195" s="13" t="s">
        <v>15198</v>
      </c>
      <c r="G3195" s="23" t="s">
        <v>15122</v>
      </c>
      <c r="H3195" s="42" t="s">
        <v>458</v>
      </c>
      <c r="I3195" s="28" t="s">
        <v>77</v>
      </c>
      <c r="J3195" s="12" t="s">
        <v>393</v>
      </c>
      <c r="K3195" s="28" t="s">
        <v>15199</v>
      </c>
      <c r="L3195" s="12" t="s">
        <v>15124</v>
      </c>
      <c r="M3195" s="12" t="s">
        <v>15125</v>
      </c>
      <c r="N3195" s="12" t="s">
        <v>15126</v>
      </c>
      <c r="O3195" s="26" t="s">
        <v>15582</v>
      </c>
      <c r="P3195" s="26" t="s">
        <v>15583</v>
      </c>
      <c r="Q3195" s="25" t="s">
        <v>632</v>
      </c>
      <c r="R3195" s="26" t="s">
        <v>15584</v>
      </c>
      <c r="S3195" s="15" t="s">
        <v>15585</v>
      </c>
      <c r="T3195" s="52" t="s">
        <v>15586</v>
      </c>
      <c r="U3195" s="22" t="s">
        <v>392</v>
      </c>
      <c r="V3195" s="49" t="str">
        <f>+Sitio_Publico[[#This Row],[idcoleccion]]&amp;"-"&amp;Sitio_Publico[[#This Row],[id]]</f>
        <v>000-3194</v>
      </c>
      <c r="W3195" s="49">
        <f>+VLOOKUP(Sitio_Publico[[#This Row],[territorio]],Estructura!$AE$4:$AH$1067,4,0)</f>
        <v>30005404</v>
      </c>
      <c r="X3195" s="49" t="str">
        <f>+VLOOKUP(Sitio_Publico[[#This Row],[tema]],Estructura!$G$4:$J$532,4,0)</f>
        <v>T-55</v>
      </c>
      <c r="Y3195" s="49" t="str">
        <f>+VLOOKUP(Sitio_Publico[[#This Row],[contenido]],Estructura!$L$4:$O$473,4,0)</f>
        <v>C-30</v>
      </c>
      <c r="Z3195" s="49" t="str">
        <f>+VLOOKUP(Sitio_Publico[[#This Row],[Filtro Integrado]],Estructura!$U$4:$W$529,3,0)</f>
        <v>FI-0</v>
      </c>
      <c r="AA3195" s="49" t="str">
        <f>+VLOOKUP(Sitio_Publico[[#This Row],[Muestra]],Estructura!$Y$4:$AB$483,4,0)</f>
        <v>M-000222</v>
      </c>
    </row>
    <row r="3196" spans="1:27" ht="51" x14ac:dyDescent="0.3">
      <c r="A3196" s="16">
        <f t="shared" si="49"/>
        <v>3195</v>
      </c>
      <c r="B3196" s="47" t="s">
        <v>15118</v>
      </c>
      <c r="C3196" s="13" t="s">
        <v>15119</v>
      </c>
      <c r="D3196" s="13" t="s">
        <v>15120</v>
      </c>
      <c r="E3196" s="44">
        <v>100103002</v>
      </c>
      <c r="F3196" s="13" t="s">
        <v>15396</v>
      </c>
      <c r="G3196" s="23" t="s">
        <v>15397</v>
      </c>
      <c r="H3196" s="42" t="s">
        <v>457</v>
      </c>
      <c r="I3196" s="28" t="s">
        <v>378</v>
      </c>
      <c r="J3196" s="12" t="s">
        <v>15398</v>
      </c>
      <c r="K3196" s="28" t="s">
        <v>15587</v>
      </c>
      <c r="L3196" s="12" t="s">
        <v>1611</v>
      </c>
      <c r="M3196" s="12" t="s">
        <v>15400</v>
      </c>
      <c r="N3196" s="12" t="s">
        <v>15126</v>
      </c>
      <c r="O3196" s="26" t="s">
        <v>15588</v>
      </c>
      <c r="P3196" s="26" t="s">
        <v>15589</v>
      </c>
      <c r="Q3196" s="25" t="s">
        <v>456</v>
      </c>
      <c r="R3196" s="26" t="s">
        <v>15590</v>
      </c>
      <c r="S3196" s="15" t="s">
        <v>15591</v>
      </c>
      <c r="T3196" s="52" t="s">
        <v>2442</v>
      </c>
      <c r="U3196" s="22" t="s">
        <v>392</v>
      </c>
      <c r="V3196" s="49" t="str">
        <f>+Sitio_Publico[[#This Row],[idcoleccion]]&amp;"-"&amp;Sitio_Publico[[#This Row],[id]]</f>
        <v>000-3195</v>
      </c>
      <c r="W3196" s="49">
        <f>+VLOOKUP(Sitio_Publico[[#This Row],[territorio]],Estructura!$AE$4:$AH$1067,4,0)</f>
        <v>20000015</v>
      </c>
      <c r="X3196" s="49" t="str">
        <f>+VLOOKUP(Sitio_Publico[[#This Row],[tema]],Estructura!$G$4:$J$532,4,0)</f>
        <v>T-58</v>
      </c>
      <c r="Y3196" s="49" t="str">
        <f>+VLOOKUP(Sitio_Publico[[#This Row],[contenido]],Estructura!$L$4:$O$473,4,0)</f>
        <v>C-35</v>
      </c>
      <c r="Z3196" s="49" t="str">
        <f>+VLOOKUP(Sitio_Publico[[#This Row],[Filtro Integrado]],Estructura!$U$4:$W$529,3,0)</f>
        <v>FI-8</v>
      </c>
      <c r="AA3196" s="49" t="str">
        <f>+VLOOKUP(Sitio_Publico[[#This Row],[Muestra]],Estructura!$Y$4:$AB$483,4,0)</f>
        <v>M-00015</v>
      </c>
    </row>
    <row r="3197" spans="1:27" ht="40.799999999999997" x14ac:dyDescent="0.3">
      <c r="A3197" s="16">
        <f t="shared" si="49"/>
        <v>3196</v>
      </c>
      <c r="B3197" s="47" t="s">
        <v>15118</v>
      </c>
      <c r="C3197" s="13" t="s">
        <v>15119</v>
      </c>
      <c r="D3197" s="13" t="s">
        <v>15120</v>
      </c>
      <c r="E3197" s="44">
        <v>100112042</v>
      </c>
      <c r="F3197" s="13" t="s">
        <v>15534</v>
      </c>
      <c r="G3197" s="23" t="s">
        <v>15397</v>
      </c>
      <c r="H3197" s="42" t="s">
        <v>455</v>
      </c>
      <c r="I3197" s="28" t="s">
        <v>14</v>
      </c>
      <c r="J3197" s="12" t="s">
        <v>15551</v>
      </c>
      <c r="K3197" s="28" t="s">
        <v>15592</v>
      </c>
      <c r="L3197" s="12" t="s">
        <v>1611</v>
      </c>
      <c r="M3197" s="12" t="s">
        <v>15400</v>
      </c>
      <c r="N3197" s="12" t="s">
        <v>15126</v>
      </c>
      <c r="O3197" s="26" t="s">
        <v>15593</v>
      </c>
      <c r="P3197" s="26" t="s">
        <v>15594</v>
      </c>
      <c r="Q3197" s="25" t="s">
        <v>456</v>
      </c>
      <c r="R3197" s="26" t="s">
        <v>15595</v>
      </c>
      <c r="S3197" s="15" t="s">
        <v>15596</v>
      </c>
      <c r="T3197" s="52">
        <v>0</v>
      </c>
      <c r="U3197" s="22" t="s">
        <v>392</v>
      </c>
      <c r="V3197" s="49" t="str">
        <f>+Sitio_Publico[[#This Row],[idcoleccion]]&amp;"-"&amp;Sitio_Publico[[#This Row],[id]]</f>
        <v>000-3196</v>
      </c>
      <c r="W3197" s="49">
        <f>+VLOOKUP(Sitio_Publico[[#This Row],[territorio]],Estructura!$AE$4:$AH$1067,4,0)</f>
        <v>10000000</v>
      </c>
      <c r="X3197" s="49" t="str">
        <f>+VLOOKUP(Sitio_Publico[[#This Row],[tema]],Estructura!$G$4:$J$532,4,0)</f>
        <v>T-60</v>
      </c>
      <c r="Y3197" s="49" t="str">
        <f>+VLOOKUP(Sitio_Publico[[#This Row],[contenido]],Estructura!$L$4:$O$473,4,0)</f>
        <v>C-35</v>
      </c>
      <c r="Z3197" s="49" t="str">
        <f>+VLOOKUP(Sitio_Publico[[#This Row],[Filtro Integrado]],Estructura!$U$4:$W$529,3,0)</f>
        <v>FI-10</v>
      </c>
      <c r="AA3197" s="49" t="str">
        <f>+VLOOKUP(Sitio_Publico[[#This Row],[Muestra]],Estructura!$Y$4:$AB$483,4,0)</f>
        <v>M-000254</v>
      </c>
    </row>
    <row r="3198" spans="1:27" ht="51" x14ac:dyDescent="0.3">
      <c r="A3198" s="16">
        <f t="shared" si="49"/>
        <v>3197</v>
      </c>
      <c r="B3198" s="47" t="s">
        <v>15118</v>
      </c>
      <c r="C3198" s="13" t="s">
        <v>15119</v>
      </c>
      <c r="D3198" s="13" t="s">
        <v>15120</v>
      </c>
      <c r="E3198" s="44">
        <v>100112025</v>
      </c>
      <c r="F3198" s="13" t="s">
        <v>15396</v>
      </c>
      <c r="G3198" s="23" t="s">
        <v>15397</v>
      </c>
      <c r="H3198" s="42" t="s">
        <v>457</v>
      </c>
      <c r="I3198" s="28" t="s">
        <v>378</v>
      </c>
      <c r="J3198" s="12" t="s">
        <v>15398</v>
      </c>
      <c r="K3198" s="28" t="s">
        <v>15597</v>
      </c>
      <c r="L3198" s="12" t="s">
        <v>1611</v>
      </c>
      <c r="M3198" s="12" t="s">
        <v>15400</v>
      </c>
      <c r="N3198" s="12" t="s">
        <v>15126</v>
      </c>
      <c r="O3198" s="26" t="s">
        <v>15598</v>
      </c>
      <c r="P3198" s="26" t="s">
        <v>15599</v>
      </c>
      <c r="Q3198" s="25" t="s">
        <v>456</v>
      </c>
      <c r="R3198" s="26" t="s">
        <v>15600</v>
      </c>
      <c r="S3198" s="15" t="s">
        <v>15601</v>
      </c>
      <c r="T3198" s="52" t="s">
        <v>2442</v>
      </c>
      <c r="U3198" s="22" t="s">
        <v>392</v>
      </c>
      <c r="V3198" s="49" t="str">
        <f>+Sitio_Publico[[#This Row],[idcoleccion]]&amp;"-"&amp;Sitio_Publico[[#This Row],[id]]</f>
        <v>000-3197</v>
      </c>
      <c r="W3198" s="49">
        <f>+VLOOKUP(Sitio_Publico[[#This Row],[territorio]],Estructura!$AE$4:$AH$1067,4,0)</f>
        <v>20000015</v>
      </c>
      <c r="X3198" s="49" t="str">
        <f>+VLOOKUP(Sitio_Publico[[#This Row],[tema]],Estructura!$G$4:$J$532,4,0)</f>
        <v>T-58</v>
      </c>
      <c r="Y3198" s="49" t="str">
        <f>+VLOOKUP(Sitio_Publico[[#This Row],[contenido]],Estructura!$L$4:$O$473,4,0)</f>
        <v>C-35</v>
      </c>
      <c r="Z3198" s="49" t="str">
        <f>+VLOOKUP(Sitio_Publico[[#This Row],[Filtro Integrado]],Estructura!$U$4:$W$529,3,0)</f>
        <v>FI-8</v>
      </c>
      <c r="AA3198" s="49" t="str">
        <f>+VLOOKUP(Sitio_Publico[[#This Row],[Muestra]],Estructura!$Y$4:$AB$483,4,0)</f>
        <v>M-00038</v>
      </c>
    </row>
    <row r="3199" spans="1:27" ht="40.799999999999997" x14ac:dyDescent="0.3">
      <c r="A3199" s="16">
        <f t="shared" si="49"/>
        <v>3198</v>
      </c>
      <c r="B3199" s="47" t="s">
        <v>15118</v>
      </c>
      <c r="C3199" s="13" t="s">
        <v>15119</v>
      </c>
      <c r="D3199" s="13" t="s">
        <v>15120</v>
      </c>
      <c r="E3199" s="44">
        <v>1001010080</v>
      </c>
      <c r="F3199" s="13" t="s">
        <v>15198</v>
      </c>
      <c r="G3199" s="23" t="s">
        <v>15122</v>
      </c>
      <c r="H3199" s="42" t="s">
        <v>455</v>
      </c>
      <c r="I3199" s="28" t="s">
        <v>14</v>
      </c>
      <c r="J3199" s="12" t="s">
        <v>393</v>
      </c>
      <c r="K3199" s="28" t="s">
        <v>15602</v>
      </c>
      <c r="L3199" s="12" t="s">
        <v>15124</v>
      </c>
      <c r="M3199" s="12" t="s">
        <v>15125</v>
      </c>
      <c r="N3199" s="12" t="s">
        <v>15126</v>
      </c>
      <c r="O3199" s="26" t="s">
        <v>15603</v>
      </c>
      <c r="P3199" s="26" t="s">
        <v>15604</v>
      </c>
      <c r="Q3199" s="25" t="s">
        <v>1121</v>
      </c>
      <c r="R3199" s="26" t="s">
        <v>15605</v>
      </c>
      <c r="S3199" s="15" t="s">
        <v>15606</v>
      </c>
      <c r="T3199" s="52">
        <v>0</v>
      </c>
      <c r="U3199" s="22" t="s">
        <v>392</v>
      </c>
      <c r="V3199" s="49" t="str">
        <f>+Sitio_Publico[[#This Row],[idcoleccion]]&amp;"-"&amp;Sitio_Publico[[#This Row],[id]]</f>
        <v>000-3198</v>
      </c>
      <c r="W3199" s="49">
        <f>+VLOOKUP(Sitio_Publico[[#This Row],[territorio]],Estructura!$AE$4:$AH$1067,4,0)</f>
        <v>10000000</v>
      </c>
      <c r="X3199" s="49" t="str">
        <f>+VLOOKUP(Sitio_Publico[[#This Row],[tema]],Estructura!$G$4:$J$532,4,0)</f>
        <v>T-55</v>
      </c>
      <c r="Y3199" s="49" t="str">
        <f>+VLOOKUP(Sitio_Publico[[#This Row],[contenido]],Estructura!$L$4:$O$473,4,0)</f>
        <v>C-30</v>
      </c>
      <c r="Z3199" s="49" t="str">
        <f>+VLOOKUP(Sitio_Publico[[#This Row],[Filtro Integrado]],Estructura!$U$4:$W$529,3,0)</f>
        <v>FI-0</v>
      </c>
      <c r="AA3199" s="49" t="str">
        <f>+VLOOKUP(Sitio_Publico[[#This Row],[Muestra]],Estructura!$Y$4:$AB$483,4,0)</f>
        <v>M-000255</v>
      </c>
    </row>
    <row r="3200" spans="1:27" ht="51" x14ac:dyDescent="0.3">
      <c r="A3200" s="16">
        <f t="shared" si="49"/>
        <v>3199</v>
      </c>
      <c r="B3200" s="47" t="s">
        <v>15118</v>
      </c>
      <c r="C3200" s="13" t="s">
        <v>15119</v>
      </c>
      <c r="D3200" s="13" t="s">
        <v>15120</v>
      </c>
      <c r="E3200" s="44">
        <v>100112040</v>
      </c>
      <c r="F3200" s="13" t="s">
        <v>15534</v>
      </c>
      <c r="G3200" s="23" t="s">
        <v>15397</v>
      </c>
      <c r="H3200" s="42" t="s">
        <v>457</v>
      </c>
      <c r="I3200" s="28" t="s">
        <v>372</v>
      </c>
      <c r="J3200" s="12" t="s">
        <v>15398</v>
      </c>
      <c r="K3200" s="28" t="s">
        <v>15607</v>
      </c>
      <c r="L3200" s="12" t="s">
        <v>1611</v>
      </c>
      <c r="M3200" s="12" t="s">
        <v>15400</v>
      </c>
      <c r="N3200" s="12" t="s">
        <v>15126</v>
      </c>
      <c r="O3200" s="26" t="s">
        <v>15608</v>
      </c>
      <c r="P3200" s="26" t="s">
        <v>15609</v>
      </c>
      <c r="Q3200" s="25" t="s">
        <v>456</v>
      </c>
      <c r="R3200" s="26" t="s">
        <v>15610</v>
      </c>
      <c r="S3200" s="15" t="s">
        <v>15611</v>
      </c>
      <c r="T3200" s="52" t="s">
        <v>3444</v>
      </c>
      <c r="U3200" s="22" t="s">
        <v>392</v>
      </c>
      <c r="V3200" s="49" t="str">
        <f>+Sitio_Publico[[#This Row],[idcoleccion]]&amp;"-"&amp;Sitio_Publico[[#This Row],[id]]</f>
        <v>000-3199</v>
      </c>
      <c r="W3200" s="49">
        <f>+VLOOKUP(Sitio_Publico[[#This Row],[territorio]],Estructura!$AE$4:$AH$1067,4,0)</f>
        <v>20000009</v>
      </c>
      <c r="X3200" s="49" t="str">
        <f>+VLOOKUP(Sitio_Publico[[#This Row],[tema]],Estructura!$G$4:$J$532,4,0)</f>
        <v>T-60</v>
      </c>
      <c r="Y3200" s="49" t="str">
        <f>+VLOOKUP(Sitio_Publico[[#This Row],[contenido]],Estructura!$L$4:$O$473,4,0)</f>
        <v>C-35</v>
      </c>
      <c r="Z3200" s="49" t="str">
        <f>+VLOOKUP(Sitio_Publico[[#This Row],[Filtro Integrado]],Estructura!$U$4:$W$529,3,0)</f>
        <v>FI-8</v>
      </c>
      <c r="AA3200" s="49" t="str">
        <f>+VLOOKUP(Sitio_Publico[[#This Row],[Muestra]],Estructura!$Y$4:$AB$483,4,0)</f>
        <v>M-000256</v>
      </c>
    </row>
    <row r="3201" spans="1:27" ht="48" x14ac:dyDescent="0.3">
      <c r="A3201" s="16">
        <f t="shared" si="49"/>
        <v>3200</v>
      </c>
      <c r="B3201" s="47" t="s">
        <v>15118</v>
      </c>
      <c r="C3201" s="13" t="s">
        <v>15119</v>
      </c>
      <c r="D3201" s="13" t="s">
        <v>15120</v>
      </c>
      <c r="E3201" s="44">
        <v>4</v>
      </c>
      <c r="F3201" s="13" t="s">
        <v>15161</v>
      </c>
      <c r="G3201" s="23" t="s">
        <v>15162</v>
      </c>
      <c r="H3201" s="42" t="s">
        <v>457</v>
      </c>
      <c r="I3201" s="28" t="s">
        <v>373</v>
      </c>
      <c r="J3201" s="12" t="s">
        <v>393</v>
      </c>
      <c r="K3201" s="28" t="s">
        <v>15612</v>
      </c>
      <c r="L3201" s="12" t="s">
        <v>15164</v>
      </c>
      <c r="M3201" s="12" t="s">
        <v>15165</v>
      </c>
      <c r="N3201" s="12" t="s">
        <v>15126</v>
      </c>
      <c r="O3201" s="26" t="s">
        <v>15613</v>
      </c>
      <c r="P3201" s="26" t="s">
        <v>15614</v>
      </c>
      <c r="Q3201" s="25" t="s">
        <v>456</v>
      </c>
      <c r="R3201" s="26" t="s">
        <v>15615</v>
      </c>
      <c r="S3201" s="15" t="s">
        <v>15616</v>
      </c>
      <c r="T3201" s="52" t="s">
        <v>15617</v>
      </c>
      <c r="U3201" s="22" t="s">
        <v>392</v>
      </c>
      <c r="V3201" s="49" t="str">
        <f>+Sitio_Publico[[#This Row],[idcoleccion]]&amp;"-"&amp;Sitio_Publico[[#This Row],[id]]</f>
        <v>000-3200</v>
      </c>
      <c r="W3201" s="49">
        <f>+VLOOKUP(Sitio_Publico[[#This Row],[territorio]],Estructura!$AE$4:$AH$1067,4,0)</f>
        <v>20000010</v>
      </c>
      <c r="X3201" s="49" t="str">
        <f>+VLOOKUP(Sitio_Publico[[#This Row],[tema]],Estructura!$G$4:$J$532,4,0)</f>
        <v>T-53</v>
      </c>
      <c r="Y3201" s="49" t="str">
        <f>+VLOOKUP(Sitio_Publico[[#This Row],[contenido]],Estructura!$L$4:$O$473,4,0)</f>
        <v>C-33</v>
      </c>
      <c r="Z3201" s="49" t="str">
        <f>+VLOOKUP(Sitio_Publico[[#This Row],[Filtro Integrado]],Estructura!$U$4:$W$529,3,0)</f>
        <v>FI-0</v>
      </c>
      <c r="AA3201" s="49" t="str">
        <f>+VLOOKUP(Sitio_Publico[[#This Row],[Muestra]],Estructura!$Y$4:$AB$483,4,0)</f>
        <v>M-000257</v>
      </c>
    </row>
    <row r="3202" spans="1:27" ht="51" x14ac:dyDescent="0.3">
      <c r="A3202" s="16">
        <f t="shared" si="49"/>
        <v>3201</v>
      </c>
      <c r="B3202" s="47" t="s">
        <v>15118</v>
      </c>
      <c r="C3202" s="13" t="s">
        <v>15119</v>
      </c>
      <c r="D3202" s="13" t="s">
        <v>15120</v>
      </c>
      <c r="E3202" s="44">
        <v>35</v>
      </c>
      <c r="F3202" s="13" t="s">
        <v>15186</v>
      </c>
      <c r="G3202" s="23" t="s">
        <v>15152</v>
      </c>
      <c r="H3202" s="42" t="s">
        <v>457</v>
      </c>
      <c r="I3202" s="28" t="s">
        <v>372</v>
      </c>
      <c r="J3202" s="12" t="s">
        <v>15187</v>
      </c>
      <c r="K3202" s="28" t="s">
        <v>15410</v>
      </c>
      <c r="L3202" s="12" t="s">
        <v>15155</v>
      </c>
      <c r="M3202" s="12" t="s">
        <v>15156</v>
      </c>
      <c r="N3202" s="12" t="s">
        <v>15126</v>
      </c>
      <c r="O3202" s="26" t="s">
        <v>15618</v>
      </c>
      <c r="P3202" s="26" t="s">
        <v>15619</v>
      </c>
      <c r="Q3202" s="25" t="s">
        <v>491</v>
      </c>
      <c r="R3202" s="26" t="s">
        <v>15620</v>
      </c>
      <c r="S3202" s="15" t="s">
        <v>15621</v>
      </c>
      <c r="T3202" s="52" t="s">
        <v>658</v>
      </c>
      <c r="U3202" s="22" t="s">
        <v>392</v>
      </c>
      <c r="V3202" s="49" t="str">
        <f>+Sitio_Publico[[#This Row],[idcoleccion]]&amp;"-"&amp;Sitio_Publico[[#This Row],[id]]</f>
        <v>000-3201</v>
      </c>
      <c r="W3202" s="49">
        <f>+VLOOKUP(Sitio_Publico[[#This Row],[territorio]],Estructura!$AE$4:$AH$1067,4,0)</f>
        <v>20000009</v>
      </c>
      <c r="X3202" s="49" t="str">
        <f>+VLOOKUP(Sitio_Publico[[#This Row],[tema]],Estructura!$G$4:$J$532,4,0)</f>
        <v>T-54</v>
      </c>
      <c r="Y3202" s="49" t="str">
        <f>+VLOOKUP(Sitio_Publico[[#This Row],[contenido]],Estructura!$L$4:$O$473,4,0)</f>
        <v>C-32</v>
      </c>
      <c r="Z3202" s="49" t="str">
        <f>+VLOOKUP(Sitio_Publico[[#This Row],[Filtro Integrado]],Estructura!$U$4:$W$529,3,0)</f>
        <v>FI-6</v>
      </c>
      <c r="AA3202" s="49" t="str">
        <f>+VLOOKUP(Sitio_Publico[[#This Row],[Muestra]],Estructura!$Y$4:$AB$483,4,0)</f>
        <v>M-0004</v>
      </c>
    </row>
    <row r="3203" spans="1:27" ht="40.799999999999997" x14ac:dyDescent="0.3">
      <c r="A3203" s="16">
        <f t="shared" ref="A3203:A3266" si="50">+ROW()-1</f>
        <v>3202</v>
      </c>
      <c r="B3203" s="47" t="s">
        <v>15118</v>
      </c>
      <c r="C3203" s="13" t="s">
        <v>15119</v>
      </c>
      <c r="D3203" s="13" t="s">
        <v>15120</v>
      </c>
      <c r="E3203" s="44">
        <v>6113</v>
      </c>
      <c r="F3203" s="13" t="s">
        <v>15263</v>
      </c>
      <c r="G3203" s="23" t="s">
        <v>15152</v>
      </c>
      <c r="H3203" s="42" t="s">
        <v>458</v>
      </c>
      <c r="I3203" s="28" t="s">
        <v>112</v>
      </c>
      <c r="J3203" s="12" t="s">
        <v>393</v>
      </c>
      <c r="K3203" s="28" t="s">
        <v>15458</v>
      </c>
      <c r="L3203" s="12" t="s">
        <v>15155</v>
      </c>
      <c r="M3203" s="12" t="s">
        <v>15156</v>
      </c>
      <c r="N3203" s="12" t="s">
        <v>15126</v>
      </c>
      <c r="O3203" s="26" t="s">
        <v>15622</v>
      </c>
      <c r="P3203" s="26" t="s">
        <v>15623</v>
      </c>
      <c r="Q3203" s="25" t="s">
        <v>10495</v>
      </c>
      <c r="R3203" s="26" t="s">
        <v>15624</v>
      </c>
      <c r="S3203" s="15" t="s">
        <v>15625</v>
      </c>
      <c r="T3203" s="52" t="s">
        <v>635</v>
      </c>
      <c r="U3203" s="22" t="s">
        <v>392</v>
      </c>
      <c r="V3203" s="49" t="str">
        <f>+Sitio_Publico[[#This Row],[idcoleccion]]&amp;"-"&amp;Sitio_Publico[[#This Row],[id]]</f>
        <v>000-3202</v>
      </c>
      <c r="W3203" s="49">
        <f>+VLOOKUP(Sitio_Publico[[#This Row],[territorio]],Estructura!$AE$4:$AH$1067,4,0)</f>
        <v>30006113</v>
      </c>
      <c r="X3203" s="49" t="str">
        <f>+VLOOKUP(Sitio_Publico[[#This Row],[tema]],Estructura!$G$4:$J$532,4,0)</f>
        <v>T-57</v>
      </c>
      <c r="Y3203" s="49" t="str">
        <f>+VLOOKUP(Sitio_Publico[[#This Row],[contenido]],Estructura!$L$4:$O$473,4,0)</f>
        <v>C-32</v>
      </c>
      <c r="Z3203" s="49" t="str">
        <f>+VLOOKUP(Sitio_Publico[[#This Row],[Filtro Integrado]],Estructura!$U$4:$W$529,3,0)</f>
        <v>FI-0</v>
      </c>
      <c r="AA3203" s="49" t="str">
        <f>+VLOOKUP(Sitio_Publico[[#This Row],[Muestra]],Estructura!$Y$4:$AB$483,4,0)</f>
        <v>M-000243</v>
      </c>
    </row>
    <row r="3204" spans="1:27" ht="51" x14ac:dyDescent="0.3">
      <c r="A3204" s="16">
        <f t="shared" si="50"/>
        <v>3203</v>
      </c>
      <c r="B3204" s="47" t="s">
        <v>15118</v>
      </c>
      <c r="C3204" s="13" t="s">
        <v>15119</v>
      </c>
      <c r="D3204" s="13" t="s">
        <v>15120</v>
      </c>
      <c r="E3204" s="44">
        <v>145</v>
      </c>
      <c r="F3204" s="13" t="s">
        <v>15142</v>
      </c>
      <c r="G3204" s="23" t="s">
        <v>15143</v>
      </c>
      <c r="H3204" s="42" t="s">
        <v>455</v>
      </c>
      <c r="I3204" s="28" t="s">
        <v>417</v>
      </c>
      <c r="J3204" s="12" t="s">
        <v>393</v>
      </c>
      <c r="K3204" s="28" t="s">
        <v>15181</v>
      </c>
      <c r="L3204" s="12" t="s">
        <v>15145</v>
      </c>
      <c r="M3204" s="12" t="s">
        <v>14623</v>
      </c>
      <c r="N3204" s="12" t="s">
        <v>15126</v>
      </c>
      <c r="O3204" s="26" t="s">
        <v>15626</v>
      </c>
      <c r="P3204" s="26" t="s">
        <v>15627</v>
      </c>
      <c r="Q3204" s="25" t="s">
        <v>456</v>
      </c>
      <c r="R3204" s="26" t="s">
        <v>15628</v>
      </c>
      <c r="S3204" s="15" t="s">
        <v>15629</v>
      </c>
      <c r="T3204" s="52">
        <v>0</v>
      </c>
      <c r="U3204" s="22" t="s">
        <v>392</v>
      </c>
      <c r="V3204" s="49" t="str">
        <f>+Sitio_Publico[[#This Row],[idcoleccion]]&amp;"-"&amp;Sitio_Publico[[#This Row],[id]]</f>
        <v>000-3203</v>
      </c>
      <c r="W3204" s="49">
        <f>+VLOOKUP(Sitio_Publico[[#This Row],[territorio]],Estructura!$AE$4:$AH$1067,4,0)</f>
        <v>10000145</v>
      </c>
      <c r="X3204" s="49" t="str">
        <f>+VLOOKUP(Sitio_Publico[[#This Row],[tema]],Estructura!$G$4:$J$532,4,0)</f>
        <v>T-0</v>
      </c>
      <c r="Y3204" s="49" t="str">
        <f>+VLOOKUP(Sitio_Publico[[#This Row],[contenido]],Estructura!$L$4:$O$473,4,0)</f>
        <v>C-1</v>
      </c>
      <c r="Z3204" s="49" t="str">
        <f>+VLOOKUP(Sitio_Publico[[#This Row],[Filtro Integrado]],Estructura!$U$4:$W$529,3,0)</f>
        <v>FI-0</v>
      </c>
      <c r="AA3204" s="49" t="str">
        <f>+VLOOKUP(Sitio_Publico[[#This Row],[Muestra]],Estructura!$Y$4:$AB$483,4,0)</f>
        <v>M-000220</v>
      </c>
    </row>
    <row r="3205" spans="1:27" ht="40.799999999999997" x14ac:dyDescent="0.3">
      <c r="A3205" s="16">
        <f t="shared" si="50"/>
        <v>3204</v>
      </c>
      <c r="B3205" s="47" t="s">
        <v>15118</v>
      </c>
      <c r="C3205" s="13" t="s">
        <v>15119</v>
      </c>
      <c r="D3205" s="13" t="s">
        <v>15120</v>
      </c>
      <c r="E3205" s="44">
        <v>13202</v>
      </c>
      <c r="F3205" s="13" t="s">
        <v>15121</v>
      </c>
      <c r="G3205" s="23" t="s">
        <v>15122</v>
      </c>
      <c r="H3205" s="42" t="s">
        <v>458</v>
      </c>
      <c r="I3205" s="28" t="s">
        <v>329</v>
      </c>
      <c r="J3205" s="12" t="s">
        <v>393</v>
      </c>
      <c r="K3205" s="28" t="s">
        <v>15181</v>
      </c>
      <c r="L3205" s="12" t="s">
        <v>15124</v>
      </c>
      <c r="M3205" s="12" t="s">
        <v>15125</v>
      </c>
      <c r="N3205" s="12" t="s">
        <v>15126</v>
      </c>
      <c r="O3205" s="26" t="s">
        <v>15630</v>
      </c>
      <c r="P3205" s="26" t="s">
        <v>15631</v>
      </c>
      <c r="Q3205" s="25" t="s">
        <v>1121</v>
      </c>
      <c r="R3205" s="26" t="s">
        <v>15632</v>
      </c>
      <c r="S3205" s="15" t="s">
        <v>15633</v>
      </c>
      <c r="T3205" s="52" t="s">
        <v>15386</v>
      </c>
      <c r="U3205" s="22" t="s">
        <v>392</v>
      </c>
      <c r="V3205" s="49" t="str">
        <f>+Sitio_Publico[[#This Row],[idcoleccion]]&amp;"-"&amp;Sitio_Publico[[#This Row],[id]]</f>
        <v>000-3204</v>
      </c>
      <c r="W3205" s="49">
        <f>+VLOOKUP(Sitio_Publico[[#This Row],[territorio]],Estructura!$AE$4:$AH$1067,4,0)</f>
        <v>30013202</v>
      </c>
      <c r="X3205" s="49" t="str">
        <f>+VLOOKUP(Sitio_Publico[[#This Row],[tema]],Estructura!$G$4:$J$532,4,0)</f>
        <v>T-50</v>
      </c>
      <c r="Y3205" s="49" t="str">
        <f>+VLOOKUP(Sitio_Publico[[#This Row],[contenido]],Estructura!$L$4:$O$473,4,0)</f>
        <v>C-30</v>
      </c>
      <c r="Z3205" s="49" t="str">
        <f>+VLOOKUP(Sitio_Publico[[#This Row],[Filtro Integrado]],Estructura!$U$4:$W$529,3,0)</f>
        <v>FI-0</v>
      </c>
      <c r="AA3205" s="49" t="str">
        <f>+VLOOKUP(Sitio_Publico[[#This Row],[Muestra]],Estructura!$Y$4:$AB$483,4,0)</f>
        <v>M-000220</v>
      </c>
    </row>
    <row r="3206" spans="1:27" ht="40.799999999999997" x14ac:dyDescent="0.3">
      <c r="A3206" s="16">
        <f t="shared" si="50"/>
        <v>3205</v>
      </c>
      <c r="B3206" s="47" t="s">
        <v>15118</v>
      </c>
      <c r="C3206" s="13" t="s">
        <v>15119</v>
      </c>
      <c r="D3206" s="13" t="s">
        <v>15141</v>
      </c>
      <c r="E3206" s="44">
        <v>100104005</v>
      </c>
      <c r="F3206" s="13" t="s">
        <v>15142</v>
      </c>
      <c r="G3206" s="23" t="s">
        <v>15300</v>
      </c>
      <c r="H3206" s="42" t="s">
        <v>455</v>
      </c>
      <c r="I3206" s="28" t="s">
        <v>14</v>
      </c>
      <c r="J3206" s="12" t="s">
        <v>393</v>
      </c>
      <c r="K3206" s="28" t="s">
        <v>15634</v>
      </c>
      <c r="L3206" s="12" t="s">
        <v>1299</v>
      </c>
      <c r="M3206" s="12" t="s">
        <v>15146</v>
      </c>
      <c r="N3206" s="12" t="s">
        <v>15126</v>
      </c>
      <c r="O3206" s="26" t="s">
        <v>15635</v>
      </c>
      <c r="P3206" s="26" t="s">
        <v>15636</v>
      </c>
      <c r="Q3206" s="25" t="s">
        <v>1145</v>
      </c>
      <c r="R3206" s="26" t="s">
        <v>15637</v>
      </c>
      <c r="S3206" s="15" t="s">
        <v>15638</v>
      </c>
      <c r="T3206" s="52">
        <v>0</v>
      </c>
      <c r="U3206" s="22" t="s">
        <v>392</v>
      </c>
      <c r="V3206" s="49" t="str">
        <f>+Sitio_Publico[[#This Row],[idcoleccion]]&amp;"-"&amp;Sitio_Publico[[#This Row],[id]]</f>
        <v>000-3205</v>
      </c>
      <c r="W3206" s="49">
        <f>+VLOOKUP(Sitio_Publico[[#This Row],[territorio]],Estructura!$AE$4:$AH$1067,4,0)</f>
        <v>10000000</v>
      </c>
      <c r="X3206" s="49" t="str">
        <f>+VLOOKUP(Sitio_Publico[[#This Row],[tema]],Estructura!$G$4:$J$532,4,0)</f>
        <v>T-0</v>
      </c>
      <c r="Y3206" s="49" t="str">
        <f>+VLOOKUP(Sitio_Publico[[#This Row],[contenido]],Estructura!$L$4:$O$473,4,0)</f>
        <v>C-34</v>
      </c>
      <c r="Z3206" s="49" t="str">
        <f>+VLOOKUP(Sitio_Publico[[#This Row],[Filtro Integrado]],Estructura!$U$4:$W$529,3,0)</f>
        <v>FI-0</v>
      </c>
      <c r="AA3206" s="49" t="str">
        <f>+VLOOKUP(Sitio_Publico[[#This Row],[Muestra]],Estructura!$Y$4:$AB$483,4,0)</f>
        <v>M-00021</v>
      </c>
    </row>
    <row r="3207" spans="1:27" ht="51" x14ac:dyDescent="0.3">
      <c r="A3207" s="16">
        <f t="shared" si="50"/>
        <v>3206</v>
      </c>
      <c r="B3207" s="47" t="s">
        <v>15118</v>
      </c>
      <c r="C3207" s="13" t="s">
        <v>15119</v>
      </c>
      <c r="D3207" s="13" t="s">
        <v>15120</v>
      </c>
      <c r="E3207" s="44">
        <v>60</v>
      </c>
      <c r="F3207" s="13" t="s">
        <v>15142</v>
      </c>
      <c r="G3207" s="23" t="s">
        <v>15143</v>
      </c>
      <c r="H3207" s="42" t="s">
        <v>455</v>
      </c>
      <c r="I3207" s="28" t="s">
        <v>452</v>
      </c>
      <c r="J3207" s="12" t="s">
        <v>393</v>
      </c>
      <c r="K3207" s="28" t="s">
        <v>15181</v>
      </c>
      <c r="L3207" s="12" t="s">
        <v>1299</v>
      </c>
      <c r="M3207" s="12" t="s">
        <v>15146</v>
      </c>
      <c r="N3207" s="12" t="s">
        <v>15126</v>
      </c>
      <c r="O3207" s="26" t="s">
        <v>15639</v>
      </c>
      <c r="P3207" s="26" t="s">
        <v>15640</v>
      </c>
      <c r="Q3207" s="25" t="s">
        <v>632</v>
      </c>
      <c r="R3207" s="26" t="s">
        <v>15641</v>
      </c>
      <c r="S3207" s="15" t="s">
        <v>15642</v>
      </c>
      <c r="T3207" s="52">
        <v>0</v>
      </c>
      <c r="U3207" s="22" t="s">
        <v>392</v>
      </c>
      <c r="V3207" s="49" t="str">
        <f>+Sitio_Publico[[#This Row],[idcoleccion]]&amp;"-"&amp;Sitio_Publico[[#This Row],[id]]</f>
        <v>000-3206</v>
      </c>
      <c r="W3207" s="49">
        <f>+VLOOKUP(Sitio_Publico[[#This Row],[territorio]],Estructura!$AE$4:$AH$1067,4,0)</f>
        <v>10000060</v>
      </c>
      <c r="X3207" s="49" t="str">
        <f>+VLOOKUP(Sitio_Publico[[#This Row],[tema]],Estructura!$G$4:$J$532,4,0)</f>
        <v>T-0</v>
      </c>
      <c r="Y3207" s="49" t="str">
        <f>+VLOOKUP(Sitio_Publico[[#This Row],[contenido]],Estructura!$L$4:$O$473,4,0)</f>
        <v>C-1</v>
      </c>
      <c r="Z3207" s="49" t="str">
        <f>+VLOOKUP(Sitio_Publico[[#This Row],[Filtro Integrado]],Estructura!$U$4:$W$529,3,0)</f>
        <v>FI-0</v>
      </c>
      <c r="AA3207" s="49" t="str">
        <f>+VLOOKUP(Sitio_Publico[[#This Row],[Muestra]],Estructura!$Y$4:$AB$483,4,0)</f>
        <v>M-000220</v>
      </c>
    </row>
    <row r="3208" spans="1:27" ht="51" x14ac:dyDescent="0.3">
      <c r="A3208" s="16">
        <f t="shared" si="50"/>
        <v>3207</v>
      </c>
      <c r="B3208" s="47" t="s">
        <v>15118</v>
      </c>
      <c r="C3208" s="13" t="s">
        <v>15119</v>
      </c>
      <c r="D3208" s="13" t="s">
        <v>15120</v>
      </c>
      <c r="E3208" s="44">
        <v>100107</v>
      </c>
      <c r="F3208" s="13" t="s">
        <v>15263</v>
      </c>
      <c r="G3208" s="23" t="s">
        <v>15152</v>
      </c>
      <c r="H3208" s="42" t="s">
        <v>457</v>
      </c>
      <c r="I3208" s="28" t="s">
        <v>370</v>
      </c>
      <c r="J3208" s="12" t="s">
        <v>393</v>
      </c>
      <c r="K3208" s="28" t="s">
        <v>15643</v>
      </c>
      <c r="L3208" s="12" t="s">
        <v>15155</v>
      </c>
      <c r="M3208" s="12" t="s">
        <v>15156</v>
      </c>
      <c r="N3208" s="12" t="s">
        <v>15126</v>
      </c>
      <c r="O3208" s="26" t="s">
        <v>15644</v>
      </c>
      <c r="P3208" s="26" t="s">
        <v>15645</v>
      </c>
      <c r="Q3208" s="25" t="s">
        <v>491</v>
      </c>
      <c r="R3208" s="26" t="s">
        <v>15646</v>
      </c>
      <c r="S3208" s="15" t="s">
        <v>15647</v>
      </c>
      <c r="T3208" s="52" t="s">
        <v>750</v>
      </c>
      <c r="U3208" s="22" t="s">
        <v>392</v>
      </c>
      <c r="V3208" s="49" t="str">
        <f>+Sitio_Publico[[#This Row],[idcoleccion]]&amp;"-"&amp;Sitio_Publico[[#This Row],[id]]</f>
        <v>000-3207</v>
      </c>
      <c r="W3208" s="49">
        <f>+VLOOKUP(Sitio_Publico[[#This Row],[territorio]],Estructura!$AE$4:$AH$1067,4,0)</f>
        <v>20000007</v>
      </c>
      <c r="X3208" s="49" t="str">
        <f>+VLOOKUP(Sitio_Publico[[#This Row],[tema]],Estructura!$G$4:$J$532,4,0)</f>
        <v>T-57</v>
      </c>
      <c r="Y3208" s="49" t="str">
        <f>+VLOOKUP(Sitio_Publico[[#This Row],[contenido]],Estructura!$L$4:$O$473,4,0)</f>
        <v>C-32</v>
      </c>
      <c r="Z3208" s="49" t="str">
        <f>+VLOOKUP(Sitio_Publico[[#This Row],[Filtro Integrado]],Estructura!$U$4:$W$529,3,0)</f>
        <v>FI-0</v>
      </c>
      <c r="AA3208" s="49" t="str">
        <f>+VLOOKUP(Sitio_Publico[[#This Row],[Muestra]],Estructura!$Y$4:$AB$483,4,0)</f>
        <v>M-000258</v>
      </c>
    </row>
    <row r="3209" spans="1:27" ht="30.6" x14ac:dyDescent="0.3">
      <c r="A3209" s="16">
        <f t="shared" si="50"/>
        <v>3208</v>
      </c>
      <c r="B3209" s="47" t="s">
        <v>15118</v>
      </c>
      <c r="C3209" s="13" t="s">
        <v>15119</v>
      </c>
      <c r="D3209" s="13" t="s">
        <v>15120</v>
      </c>
      <c r="E3209" s="44">
        <v>1405</v>
      </c>
      <c r="F3209" s="13" t="s">
        <v>15198</v>
      </c>
      <c r="G3209" s="23" t="s">
        <v>15122</v>
      </c>
      <c r="H3209" s="42" t="s">
        <v>458</v>
      </c>
      <c r="I3209" s="28" t="s">
        <v>32</v>
      </c>
      <c r="J3209" s="12" t="s">
        <v>393</v>
      </c>
      <c r="K3209" s="28" t="s">
        <v>15371</v>
      </c>
      <c r="L3209" s="12" t="s">
        <v>15124</v>
      </c>
      <c r="M3209" s="12" t="s">
        <v>15125</v>
      </c>
      <c r="N3209" s="12" t="s">
        <v>15126</v>
      </c>
      <c r="O3209" s="26" t="s">
        <v>15648</v>
      </c>
      <c r="P3209" s="26" t="s">
        <v>15649</v>
      </c>
      <c r="Q3209" s="25" t="s">
        <v>632</v>
      </c>
      <c r="R3209" s="26" t="s">
        <v>15650</v>
      </c>
      <c r="S3209" s="15" t="s">
        <v>15651</v>
      </c>
      <c r="T3209" s="52" t="s">
        <v>15652</v>
      </c>
      <c r="U3209" s="22" t="s">
        <v>392</v>
      </c>
      <c r="V3209" s="49" t="str">
        <f>+Sitio_Publico[[#This Row],[idcoleccion]]&amp;"-"&amp;Sitio_Publico[[#This Row],[id]]</f>
        <v>000-3208</v>
      </c>
      <c r="W3209" s="49">
        <f>+VLOOKUP(Sitio_Publico[[#This Row],[territorio]],Estructura!$AE$4:$AH$1067,4,0)</f>
        <v>30001405</v>
      </c>
      <c r="X3209" s="49" t="str">
        <f>+VLOOKUP(Sitio_Publico[[#This Row],[tema]],Estructura!$G$4:$J$532,4,0)</f>
        <v>T-55</v>
      </c>
      <c r="Y3209" s="49" t="str">
        <f>+VLOOKUP(Sitio_Publico[[#This Row],[contenido]],Estructura!$L$4:$O$473,4,0)</f>
        <v>C-30</v>
      </c>
      <c r="Z3209" s="49" t="str">
        <f>+VLOOKUP(Sitio_Publico[[#This Row],[Filtro Integrado]],Estructura!$U$4:$W$529,3,0)</f>
        <v>FI-0</v>
      </c>
      <c r="AA3209" s="49" t="str">
        <f>+VLOOKUP(Sitio_Publico[[#This Row],[Muestra]],Estructura!$Y$4:$AB$483,4,0)</f>
        <v>M-000236</v>
      </c>
    </row>
    <row r="3210" spans="1:27" ht="40.799999999999997" x14ac:dyDescent="0.3">
      <c r="A3210" s="16">
        <f t="shared" si="50"/>
        <v>3209</v>
      </c>
      <c r="B3210" s="47" t="s">
        <v>15118</v>
      </c>
      <c r="C3210" s="13" t="s">
        <v>15119</v>
      </c>
      <c r="D3210" s="13" t="s">
        <v>15120</v>
      </c>
      <c r="E3210" s="44">
        <v>4101</v>
      </c>
      <c r="F3210" s="13" t="s">
        <v>15121</v>
      </c>
      <c r="G3210" s="23" t="s">
        <v>15122</v>
      </c>
      <c r="H3210" s="42" t="s">
        <v>458</v>
      </c>
      <c r="I3210" s="28" t="s">
        <v>50</v>
      </c>
      <c r="J3210" s="12" t="s">
        <v>393</v>
      </c>
      <c r="K3210" s="28" t="s">
        <v>15199</v>
      </c>
      <c r="L3210" s="12" t="s">
        <v>15124</v>
      </c>
      <c r="M3210" s="12" t="s">
        <v>15125</v>
      </c>
      <c r="N3210" s="12" t="s">
        <v>15126</v>
      </c>
      <c r="O3210" s="26" t="s">
        <v>15653</v>
      </c>
      <c r="P3210" s="26" t="s">
        <v>15654</v>
      </c>
      <c r="Q3210" s="25" t="s">
        <v>632</v>
      </c>
      <c r="R3210" s="26" t="s">
        <v>15655</v>
      </c>
      <c r="S3210" s="15" t="s">
        <v>15656</v>
      </c>
      <c r="T3210" s="52" t="s">
        <v>15657</v>
      </c>
      <c r="U3210" s="22" t="s">
        <v>392</v>
      </c>
      <c r="V3210" s="49" t="str">
        <f>+Sitio_Publico[[#This Row],[idcoleccion]]&amp;"-"&amp;Sitio_Publico[[#This Row],[id]]</f>
        <v>000-3209</v>
      </c>
      <c r="W3210" s="49">
        <f>+VLOOKUP(Sitio_Publico[[#This Row],[territorio]],Estructura!$AE$4:$AH$1067,4,0)</f>
        <v>30004101</v>
      </c>
      <c r="X3210" s="49" t="str">
        <f>+VLOOKUP(Sitio_Publico[[#This Row],[tema]],Estructura!$G$4:$J$532,4,0)</f>
        <v>T-50</v>
      </c>
      <c r="Y3210" s="49" t="str">
        <f>+VLOOKUP(Sitio_Publico[[#This Row],[contenido]],Estructura!$L$4:$O$473,4,0)</f>
        <v>C-30</v>
      </c>
      <c r="Z3210" s="49" t="str">
        <f>+VLOOKUP(Sitio_Publico[[#This Row],[Filtro Integrado]],Estructura!$U$4:$W$529,3,0)</f>
        <v>FI-0</v>
      </c>
      <c r="AA3210" s="49" t="str">
        <f>+VLOOKUP(Sitio_Publico[[#This Row],[Muestra]],Estructura!$Y$4:$AB$483,4,0)</f>
        <v>M-000222</v>
      </c>
    </row>
    <row r="3211" spans="1:27" ht="51" x14ac:dyDescent="0.3">
      <c r="A3211" s="16">
        <f t="shared" si="50"/>
        <v>3210</v>
      </c>
      <c r="B3211" s="47" t="s">
        <v>15118</v>
      </c>
      <c r="C3211" s="13" t="s">
        <v>15119</v>
      </c>
      <c r="D3211" s="13" t="s">
        <v>15120</v>
      </c>
      <c r="E3211" s="44">
        <v>100107002</v>
      </c>
      <c r="F3211" s="13" t="s">
        <v>15131</v>
      </c>
      <c r="G3211" s="23" t="s">
        <v>15132</v>
      </c>
      <c r="H3211" s="42" t="s">
        <v>457</v>
      </c>
      <c r="I3211" s="28" t="s">
        <v>368</v>
      </c>
      <c r="J3211" s="12" t="s">
        <v>393</v>
      </c>
      <c r="K3211" s="28" t="s">
        <v>15658</v>
      </c>
      <c r="L3211" s="12" t="s">
        <v>15134</v>
      </c>
      <c r="M3211" s="12" t="s">
        <v>15135</v>
      </c>
      <c r="N3211" s="12" t="s">
        <v>15126</v>
      </c>
      <c r="O3211" s="26" t="s">
        <v>15659</v>
      </c>
      <c r="P3211" s="26" t="s">
        <v>15660</v>
      </c>
      <c r="Q3211" s="25" t="s">
        <v>491</v>
      </c>
      <c r="R3211" s="26" t="s">
        <v>15661</v>
      </c>
      <c r="S3211" s="15" t="s">
        <v>15662</v>
      </c>
      <c r="T3211" s="52" t="s">
        <v>15663</v>
      </c>
      <c r="U3211" s="22" t="s">
        <v>392</v>
      </c>
      <c r="V3211" s="49" t="str">
        <f>+Sitio_Publico[[#This Row],[idcoleccion]]&amp;"-"&amp;Sitio_Publico[[#This Row],[id]]</f>
        <v>000-3210</v>
      </c>
      <c r="W3211" s="49">
        <f>+VLOOKUP(Sitio_Publico[[#This Row],[territorio]],Estructura!$AE$4:$AH$1067,4,0)</f>
        <v>20000005</v>
      </c>
      <c r="X3211" s="49" t="str">
        <f>+VLOOKUP(Sitio_Publico[[#This Row],[tema]],Estructura!$G$4:$J$532,4,0)</f>
        <v>T-51</v>
      </c>
      <c r="Y3211" s="49" t="str">
        <f>+VLOOKUP(Sitio_Publico[[#This Row],[contenido]],Estructura!$L$4:$O$473,4,0)</f>
        <v>C-31</v>
      </c>
      <c r="Z3211" s="49" t="str">
        <f>+VLOOKUP(Sitio_Publico[[#This Row],[Filtro Integrado]],Estructura!$U$4:$W$529,3,0)</f>
        <v>FI-0</v>
      </c>
      <c r="AA3211" s="49" t="str">
        <f>+VLOOKUP(Sitio_Publico[[#This Row],[Muestra]],Estructura!$Y$4:$AB$483,4,0)</f>
        <v>M-00030</v>
      </c>
    </row>
    <row r="3212" spans="1:27" ht="40.799999999999997" x14ac:dyDescent="0.3">
      <c r="A3212" s="16">
        <f t="shared" si="50"/>
        <v>3211</v>
      </c>
      <c r="B3212" s="47" t="s">
        <v>15118</v>
      </c>
      <c r="C3212" s="13" t="s">
        <v>15119</v>
      </c>
      <c r="D3212" s="13" t="s">
        <v>15120</v>
      </c>
      <c r="E3212" s="44">
        <v>193</v>
      </c>
      <c r="F3212" s="13" t="s">
        <v>15142</v>
      </c>
      <c r="G3212" s="23" t="s">
        <v>15143</v>
      </c>
      <c r="H3212" s="42" t="s">
        <v>455</v>
      </c>
      <c r="I3212" s="28" t="s">
        <v>454</v>
      </c>
      <c r="J3212" s="12" t="s">
        <v>393</v>
      </c>
      <c r="K3212" s="28" t="s">
        <v>15278</v>
      </c>
      <c r="L3212" s="12" t="s">
        <v>1299</v>
      </c>
      <c r="M3212" s="12" t="s">
        <v>15146</v>
      </c>
      <c r="N3212" s="12" t="s">
        <v>15126</v>
      </c>
      <c r="O3212" s="26" t="s">
        <v>15664</v>
      </c>
      <c r="P3212" s="26" t="s">
        <v>15665</v>
      </c>
      <c r="Q3212" s="25" t="s">
        <v>632</v>
      </c>
      <c r="R3212" s="26" t="s">
        <v>15666</v>
      </c>
      <c r="S3212" s="15" t="s">
        <v>15667</v>
      </c>
      <c r="T3212" s="52">
        <v>0</v>
      </c>
      <c r="U3212" s="22" t="s">
        <v>392</v>
      </c>
      <c r="V3212" s="49" t="str">
        <f>+Sitio_Publico[[#This Row],[idcoleccion]]&amp;"-"&amp;Sitio_Publico[[#This Row],[id]]</f>
        <v>000-3211</v>
      </c>
      <c r="W3212" s="49">
        <f>+VLOOKUP(Sitio_Publico[[#This Row],[territorio]],Estructura!$AE$4:$AH$1067,4,0)</f>
        <v>10000193</v>
      </c>
      <c r="X3212" s="49" t="str">
        <f>+VLOOKUP(Sitio_Publico[[#This Row],[tema]],Estructura!$G$4:$J$532,4,0)</f>
        <v>T-0</v>
      </c>
      <c r="Y3212" s="49" t="str">
        <f>+VLOOKUP(Sitio_Publico[[#This Row],[contenido]],Estructura!$L$4:$O$473,4,0)</f>
        <v>C-1</v>
      </c>
      <c r="Z3212" s="49" t="str">
        <f>+VLOOKUP(Sitio_Publico[[#This Row],[Filtro Integrado]],Estructura!$U$4:$W$529,3,0)</f>
        <v>FI-0</v>
      </c>
      <c r="AA3212" s="49" t="str">
        <f>+VLOOKUP(Sitio_Publico[[#This Row],[Muestra]],Estructura!$Y$4:$AB$483,4,0)</f>
        <v>M-000228</v>
      </c>
    </row>
    <row r="3213" spans="1:27" ht="40.799999999999997" x14ac:dyDescent="0.3">
      <c r="A3213" s="16">
        <f t="shared" si="50"/>
        <v>3212</v>
      </c>
      <c r="B3213" s="47" t="s">
        <v>15118</v>
      </c>
      <c r="C3213" s="13" t="s">
        <v>15119</v>
      </c>
      <c r="D3213" s="13" t="s">
        <v>15141</v>
      </c>
      <c r="E3213" s="44">
        <v>100105005</v>
      </c>
      <c r="F3213" s="13" t="s">
        <v>15142</v>
      </c>
      <c r="G3213" s="23" t="s">
        <v>15143</v>
      </c>
      <c r="H3213" s="42" t="s">
        <v>455</v>
      </c>
      <c r="I3213" s="28" t="s">
        <v>14</v>
      </c>
      <c r="J3213" s="12" t="s">
        <v>393</v>
      </c>
      <c r="K3213" s="28" t="s">
        <v>15668</v>
      </c>
      <c r="L3213" s="12" t="s">
        <v>1299</v>
      </c>
      <c r="M3213" s="12" t="s">
        <v>15146</v>
      </c>
      <c r="N3213" s="12" t="s">
        <v>15126</v>
      </c>
      <c r="O3213" s="26" t="s">
        <v>15669</v>
      </c>
      <c r="P3213" s="26" t="s">
        <v>15670</v>
      </c>
      <c r="Q3213" s="25" t="s">
        <v>632</v>
      </c>
      <c r="R3213" s="26" t="s">
        <v>15671</v>
      </c>
      <c r="S3213" s="15" t="s">
        <v>15672</v>
      </c>
      <c r="T3213" s="52">
        <v>0</v>
      </c>
      <c r="U3213" s="22" t="s">
        <v>392</v>
      </c>
      <c r="V3213" s="49" t="str">
        <f>+Sitio_Publico[[#This Row],[idcoleccion]]&amp;"-"&amp;Sitio_Publico[[#This Row],[id]]</f>
        <v>000-3212</v>
      </c>
      <c r="W3213" s="49">
        <f>+VLOOKUP(Sitio_Publico[[#This Row],[territorio]],Estructura!$AE$4:$AH$1067,4,0)</f>
        <v>10000000</v>
      </c>
      <c r="X3213" s="49" t="str">
        <f>+VLOOKUP(Sitio_Publico[[#This Row],[tema]],Estructura!$G$4:$J$532,4,0)</f>
        <v>T-0</v>
      </c>
      <c r="Y3213" s="49" t="str">
        <f>+VLOOKUP(Sitio_Publico[[#This Row],[contenido]],Estructura!$L$4:$O$473,4,0)</f>
        <v>C-1</v>
      </c>
      <c r="Z3213" s="49" t="str">
        <f>+VLOOKUP(Sitio_Publico[[#This Row],[Filtro Integrado]],Estructura!$U$4:$W$529,3,0)</f>
        <v>FI-0</v>
      </c>
      <c r="AA3213" s="49" t="str">
        <f>+VLOOKUP(Sitio_Publico[[#This Row],[Muestra]],Estructura!$Y$4:$AB$483,4,0)</f>
        <v>M-00026</v>
      </c>
    </row>
    <row r="3214" spans="1:27" ht="30.6" x14ac:dyDescent="0.3">
      <c r="A3214" s="16">
        <f t="shared" si="50"/>
        <v>3213</v>
      </c>
      <c r="B3214" s="47" t="s">
        <v>15118</v>
      </c>
      <c r="C3214" s="13" t="s">
        <v>15119</v>
      </c>
      <c r="D3214" s="13" t="s">
        <v>15120</v>
      </c>
      <c r="E3214" s="44">
        <v>193</v>
      </c>
      <c r="F3214" s="13" t="s">
        <v>15142</v>
      </c>
      <c r="G3214" s="23" t="s">
        <v>15300</v>
      </c>
      <c r="H3214" s="42" t="s">
        <v>455</v>
      </c>
      <c r="I3214" s="28" t="s">
        <v>454</v>
      </c>
      <c r="J3214" s="12" t="s">
        <v>393</v>
      </c>
      <c r="K3214" s="28" t="s">
        <v>15142</v>
      </c>
      <c r="L3214" s="12" t="s">
        <v>15145</v>
      </c>
      <c r="M3214" s="12" t="s">
        <v>15146</v>
      </c>
      <c r="N3214" s="12" t="s">
        <v>15126</v>
      </c>
      <c r="O3214" s="26" t="s">
        <v>15673</v>
      </c>
      <c r="P3214" s="26" t="s">
        <v>15674</v>
      </c>
      <c r="Q3214" s="25" t="s">
        <v>456</v>
      </c>
      <c r="R3214" s="26" t="s">
        <v>15675</v>
      </c>
      <c r="S3214" s="15" t="s">
        <v>15676</v>
      </c>
      <c r="T3214" s="52">
        <v>0</v>
      </c>
      <c r="U3214" s="22" t="s">
        <v>392</v>
      </c>
      <c r="V3214" s="49" t="str">
        <f>+Sitio_Publico[[#This Row],[idcoleccion]]&amp;"-"&amp;Sitio_Publico[[#This Row],[id]]</f>
        <v>000-3213</v>
      </c>
      <c r="W3214" s="49">
        <f>+VLOOKUP(Sitio_Publico[[#This Row],[territorio]],Estructura!$AE$4:$AH$1067,4,0)</f>
        <v>10000193</v>
      </c>
      <c r="X3214" s="49" t="str">
        <f>+VLOOKUP(Sitio_Publico[[#This Row],[tema]],Estructura!$G$4:$J$532,4,0)</f>
        <v>T-0</v>
      </c>
      <c r="Y3214" s="49" t="str">
        <f>+VLOOKUP(Sitio_Publico[[#This Row],[contenido]],Estructura!$L$4:$O$473,4,0)</f>
        <v>C-34</v>
      </c>
      <c r="Z3214" s="49" t="str">
        <f>+VLOOKUP(Sitio_Publico[[#This Row],[Filtro Integrado]],Estructura!$U$4:$W$529,3,0)</f>
        <v>FI-0</v>
      </c>
      <c r="AA3214" s="49" t="str">
        <f>+VLOOKUP(Sitio_Publico[[#This Row],[Muestra]],Estructura!$Y$4:$AB$483,4,0)</f>
        <v>M-00039</v>
      </c>
    </row>
    <row r="3215" spans="1:27" ht="40.799999999999997" x14ac:dyDescent="0.3">
      <c r="A3215" s="16">
        <f t="shared" si="50"/>
        <v>3214</v>
      </c>
      <c r="B3215" s="47" t="s">
        <v>15118</v>
      </c>
      <c r="C3215" s="13" t="s">
        <v>15119</v>
      </c>
      <c r="D3215" s="13" t="s">
        <v>15120</v>
      </c>
      <c r="E3215" s="44">
        <v>8305</v>
      </c>
      <c r="F3215" s="13" t="s">
        <v>15263</v>
      </c>
      <c r="G3215" s="23" t="s">
        <v>15152</v>
      </c>
      <c r="H3215" s="42" t="s">
        <v>458</v>
      </c>
      <c r="I3215" s="28" t="s">
        <v>185</v>
      </c>
      <c r="J3215" s="12" t="s">
        <v>393</v>
      </c>
      <c r="K3215" s="28" t="s">
        <v>15458</v>
      </c>
      <c r="L3215" s="12" t="s">
        <v>15155</v>
      </c>
      <c r="M3215" s="12" t="s">
        <v>15156</v>
      </c>
      <c r="N3215" s="12" t="s">
        <v>15126</v>
      </c>
      <c r="O3215" s="26" t="s">
        <v>15677</v>
      </c>
      <c r="P3215" s="26" t="s">
        <v>15678</v>
      </c>
      <c r="Q3215" s="25" t="s">
        <v>10495</v>
      </c>
      <c r="R3215" s="26" t="s">
        <v>15679</v>
      </c>
      <c r="S3215" s="15" t="s">
        <v>15680</v>
      </c>
      <c r="T3215" s="52" t="s">
        <v>673</v>
      </c>
      <c r="U3215" s="22" t="s">
        <v>392</v>
      </c>
      <c r="V3215" s="49" t="str">
        <f>+Sitio_Publico[[#This Row],[idcoleccion]]&amp;"-"&amp;Sitio_Publico[[#This Row],[id]]</f>
        <v>000-3214</v>
      </c>
      <c r="W3215" s="49">
        <f>+VLOOKUP(Sitio_Publico[[#This Row],[territorio]],Estructura!$AE$4:$AH$1067,4,0)</f>
        <v>30008305</v>
      </c>
      <c r="X3215" s="49" t="str">
        <f>+VLOOKUP(Sitio_Publico[[#This Row],[tema]],Estructura!$G$4:$J$532,4,0)</f>
        <v>T-57</v>
      </c>
      <c r="Y3215" s="49" t="str">
        <f>+VLOOKUP(Sitio_Publico[[#This Row],[contenido]],Estructura!$L$4:$O$473,4,0)</f>
        <v>C-32</v>
      </c>
      <c r="Z3215" s="49" t="str">
        <f>+VLOOKUP(Sitio_Publico[[#This Row],[Filtro Integrado]],Estructura!$U$4:$W$529,3,0)</f>
        <v>FI-0</v>
      </c>
      <c r="AA3215" s="49" t="str">
        <f>+VLOOKUP(Sitio_Publico[[#This Row],[Muestra]],Estructura!$Y$4:$AB$483,4,0)</f>
        <v>M-000243</v>
      </c>
    </row>
    <row r="3216" spans="1:27" ht="48" x14ac:dyDescent="0.3">
      <c r="A3216" s="16">
        <f t="shared" si="50"/>
        <v>3215</v>
      </c>
      <c r="B3216" s="47" t="s">
        <v>15118</v>
      </c>
      <c r="C3216" s="13" t="s">
        <v>15119</v>
      </c>
      <c r="D3216" s="13" t="s">
        <v>15120</v>
      </c>
      <c r="E3216" s="44">
        <v>19</v>
      </c>
      <c r="F3216" s="13" t="s">
        <v>15161</v>
      </c>
      <c r="G3216" s="23" t="s">
        <v>15162</v>
      </c>
      <c r="H3216" s="42" t="s">
        <v>455</v>
      </c>
      <c r="I3216" s="28" t="s">
        <v>14</v>
      </c>
      <c r="J3216" s="12" t="s">
        <v>393</v>
      </c>
      <c r="K3216" s="28" t="s">
        <v>15681</v>
      </c>
      <c r="L3216" s="12" t="s">
        <v>15164</v>
      </c>
      <c r="M3216" s="12" t="s">
        <v>15165</v>
      </c>
      <c r="N3216" s="12" t="s">
        <v>15126</v>
      </c>
      <c r="O3216" s="26" t="s">
        <v>15682</v>
      </c>
      <c r="P3216" s="26" t="s">
        <v>15683</v>
      </c>
      <c r="Q3216" s="25" t="s">
        <v>456</v>
      </c>
      <c r="R3216" s="26" t="s">
        <v>15684</v>
      </c>
      <c r="S3216" s="15" t="s">
        <v>15685</v>
      </c>
      <c r="T3216" s="52">
        <v>0</v>
      </c>
      <c r="U3216" s="22" t="s">
        <v>392</v>
      </c>
      <c r="V3216" s="49" t="str">
        <f>+Sitio_Publico[[#This Row],[idcoleccion]]&amp;"-"&amp;Sitio_Publico[[#This Row],[id]]</f>
        <v>000-3215</v>
      </c>
      <c r="W3216" s="49">
        <f>+VLOOKUP(Sitio_Publico[[#This Row],[territorio]],Estructura!$AE$4:$AH$1067,4,0)</f>
        <v>10000000</v>
      </c>
      <c r="X3216" s="49" t="str">
        <f>+VLOOKUP(Sitio_Publico[[#This Row],[tema]],Estructura!$G$4:$J$532,4,0)</f>
        <v>T-53</v>
      </c>
      <c r="Y3216" s="49" t="str">
        <f>+VLOOKUP(Sitio_Publico[[#This Row],[contenido]],Estructura!$L$4:$O$473,4,0)</f>
        <v>C-33</v>
      </c>
      <c r="Z3216" s="49" t="str">
        <f>+VLOOKUP(Sitio_Publico[[#This Row],[Filtro Integrado]],Estructura!$U$4:$W$529,3,0)</f>
        <v>FI-0</v>
      </c>
      <c r="AA3216" s="49" t="str">
        <f>+VLOOKUP(Sitio_Publico[[#This Row],[Muestra]],Estructura!$Y$4:$AB$483,4,0)</f>
        <v>M-000259</v>
      </c>
    </row>
    <row r="3217" spans="1:27" ht="61.2" x14ac:dyDescent="0.3">
      <c r="A3217" s="16">
        <f t="shared" si="50"/>
        <v>3216</v>
      </c>
      <c r="B3217" s="47" t="s">
        <v>15118</v>
      </c>
      <c r="C3217" s="13" t="s">
        <v>15119</v>
      </c>
      <c r="D3217" s="13" t="s">
        <v>15120</v>
      </c>
      <c r="E3217" s="44">
        <v>72</v>
      </c>
      <c r="F3217" s="13" t="s">
        <v>15142</v>
      </c>
      <c r="G3217" s="23" t="s">
        <v>15300</v>
      </c>
      <c r="H3217" s="42" t="s">
        <v>455</v>
      </c>
      <c r="I3217" s="28" t="s">
        <v>15686</v>
      </c>
      <c r="J3217" s="12" t="s">
        <v>393</v>
      </c>
      <c r="K3217" s="28" t="s">
        <v>15225</v>
      </c>
      <c r="L3217" s="12" t="s">
        <v>1299</v>
      </c>
      <c r="M3217" s="12" t="s">
        <v>14623</v>
      </c>
      <c r="N3217" s="12" t="s">
        <v>15126</v>
      </c>
      <c r="O3217" s="26" t="s">
        <v>15687</v>
      </c>
      <c r="P3217" s="26" t="s">
        <v>15688</v>
      </c>
      <c r="Q3217" s="25" t="s">
        <v>632</v>
      </c>
      <c r="R3217" s="26" t="s">
        <v>15689</v>
      </c>
      <c r="S3217" s="15" t="s">
        <v>15690</v>
      </c>
      <c r="T3217" s="52">
        <v>0</v>
      </c>
      <c r="U3217" s="22" t="s">
        <v>392</v>
      </c>
      <c r="V3217" s="49" t="str">
        <f>+Sitio_Publico[[#This Row],[idcoleccion]]&amp;"-"&amp;Sitio_Publico[[#This Row],[id]]</f>
        <v>000-3216</v>
      </c>
      <c r="W3217" s="49">
        <f>+VLOOKUP(Sitio_Publico[[#This Row],[territorio]],Estructura!$AE$4:$AH$1067,4,0)</f>
        <v>10000072</v>
      </c>
      <c r="X3217" s="49" t="str">
        <f>+VLOOKUP(Sitio_Publico[[#This Row],[tema]],Estructura!$G$4:$J$532,4,0)</f>
        <v>T-0</v>
      </c>
      <c r="Y3217" s="49" t="str">
        <f>+VLOOKUP(Sitio_Publico[[#This Row],[contenido]],Estructura!$L$4:$O$473,4,0)</f>
        <v>C-34</v>
      </c>
      <c r="Z3217" s="49" t="str">
        <f>+VLOOKUP(Sitio_Publico[[#This Row],[Filtro Integrado]],Estructura!$U$4:$W$529,3,0)</f>
        <v>FI-0</v>
      </c>
      <c r="AA3217" s="49" t="str">
        <f>+VLOOKUP(Sitio_Publico[[#This Row],[Muestra]],Estructura!$Y$4:$AB$483,4,0)</f>
        <v>M-0002</v>
      </c>
    </row>
    <row r="3218" spans="1:27" ht="30.6" x14ac:dyDescent="0.3">
      <c r="A3218" s="16">
        <f t="shared" si="50"/>
        <v>3217</v>
      </c>
      <c r="B3218" s="47" t="s">
        <v>15118</v>
      </c>
      <c r="C3218" s="13" t="s">
        <v>15119</v>
      </c>
      <c r="D3218" s="13" t="s">
        <v>15120</v>
      </c>
      <c r="E3218" s="44">
        <v>7105</v>
      </c>
      <c r="F3218" s="13" t="s">
        <v>15121</v>
      </c>
      <c r="G3218" s="23" t="s">
        <v>15122</v>
      </c>
      <c r="H3218" s="42" t="s">
        <v>458</v>
      </c>
      <c r="I3218" s="28" t="s">
        <v>24</v>
      </c>
      <c r="J3218" s="12" t="s">
        <v>393</v>
      </c>
      <c r="K3218" s="28" t="s">
        <v>15225</v>
      </c>
      <c r="L3218" s="12" t="s">
        <v>15124</v>
      </c>
      <c r="M3218" s="12" t="s">
        <v>15125</v>
      </c>
      <c r="N3218" s="12" t="s">
        <v>15126</v>
      </c>
      <c r="O3218" s="26" t="s">
        <v>15691</v>
      </c>
      <c r="P3218" s="26" t="s">
        <v>15692</v>
      </c>
      <c r="Q3218" s="25" t="s">
        <v>632</v>
      </c>
      <c r="R3218" s="26" t="s">
        <v>15693</v>
      </c>
      <c r="S3218" s="15" t="s">
        <v>15694</v>
      </c>
      <c r="T3218" s="52" t="s">
        <v>15695</v>
      </c>
      <c r="U3218" s="22" t="s">
        <v>392</v>
      </c>
      <c r="V3218" s="49" t="str">
        <f>+Sitio_Publico[[#This Row],[idcoleccion]]&amp;"-"&amp;Sitio_Publico[[#This Row],[id]]</f>
        <v>000-3217</v>
      </c>
      <c r="W3218" s="49">
        <f>+VLOOKUP(Sitio_Publico[[#This Row],[territorio]],Estructura!$AE$4:$AH$1067,4,0)</f>
        <v>30007105</v>
      </c>
      <c r="X3218" s="49" t="str">
        <f>+VLOOKUP(Sitio_Publico[[#This Row],[tema]],Estructura!$G$4:$J$532,4,0)</f>
        <v>T-50</v>
      </c>
      <c r="Y3218" s="49" t="str">
        <f>+VLOOKUP(Sitio_Publico[[#This Row],[contenido]],Estructura!$L$4:$O$473,4,0)</f>
        <v>C-30</v>
      </c>
      <c r="Z3218" s="49" t="str">
        <f>+VLOOKUP(Sitio_Publico[[#This Row],[Filtro Integrado]],Estructura!$U$4:$W$529,3,0)</f>
        <v>FI-0</v>
      </c>
      <c r="AA3218" s="49" t="str">
        <f>+VLOOKUP(Sitio_Publico[[#This Row],[Muestra]],Estructura!$Y$4:$AB$483,4,0)</f>
        <v>M-0002</v>
      </c>
    </row>
    <row r="3219" spans="1:27" ht="102" x14ac:dyDescent="0.3">
      <c r="A3219" s="16">
        <f t="shared" si="50"/>
        <v>3218</v>
      </c>
      <c r="B3219" s="47" t="s">
        <v>15118</v>
      </c>
      <c r="C3219" s="13" t="s">
        <v>15119</v>
      </c>
      <c r="D3219" s="13" t="s">
        <v>15120</v>
      </c>
      <c r="E3219" s="44">
        <v>10</v>
      </c>
      <c r="F3219" s="13" t="s">
        <v>15142</v>
      </c>
      <c r="G3219" s="23" t="s">
        <v>15143</v>
      </c>
      <c r="H3219" s="42" t="s">
        <v>457</v>
      </c>
      <c r="I3219" s="28" t="s">
        <v>373</v>
      </c>
      <c r="J3219" s="12" t="s">
        <v>15225</v>
      </c>
      <c r="K3219" s="28" t="s">
        <v>15142</v>
      </c>
      <c r="L3219" s="12" t="s">
        <v>1299</v>
      </c>
      <c r="M3219" s="12" t="s">
        <v>14623</v>
      </c>
      <c r="N3219" s="12" t="s">
        <v>15126</v>
      </c>
      <c r="O3219" s="26" t="s">
        <v>15696</v>
      </c>
      <c r="P3219" s="26" t="s">
        <v>15697</v>
      </c>
      <c r="Q3219" s="25" t="s">
        <v>2806</v>
      </c>
      <c r="R3219" s="26" t="s">
        <v>15698</v>
      </c>
      <c r="S3219" s="15" t="s">
        <v>15699</v>
      </c>
      <c r="T3219" s="52" t="s">
        <v>812</v>
      </c>
      <c r="U3219" s="22" t="s">
        <v>392</v>
      </c>
      <c r="V3219" s="49" t="str">
        <f>+Sitio_Publico[[#This Row],[idcoleccion]]&amp;"-"&amp;Sitio_Publico[[#This Row],[id]]</f>
        <v>000-3218</v>
      </c>
      <c r="W3219" s="49">
        <f>+VLOOKUP(Sitio_Publico[[#This Row],[territorio]],Estructura!$AE$4:$AH$1067,4,0)</f>
        <v>20000010</v>
      </c>
      <c r="X3219" s="49" t="str">
        <f>+VLOOKUP(Sitio_Publico[[#This Row],[tema]],Estructura!$G$4:$J$532,4,0)</f>
        <v>T-0</v>
      </c>
      <c r="Y3219" s="49" t="str">
        <f>+VLOOKUP(Sitio_Publico[[#This Row],[contenido]],Estructura!$L$4:$O$473,4,0)</f>
        <v>C-1</v>
      </c>
      <c r="Z3219" s="49" t="str">
        <f>+VLOOKUP(Sitio_Publico[[#This Row],[Filtro Integrado]],Estructura!$U$4:$W$529,3,0)</f>
        <v>FI-11</v>
      </c>
      <c r="AA3219" s="49" t="str">
        <f>+VLOOKUP(Sitio_Publico[[#This Row],[Muestra]],Estructura!$Y$4:$AB$483,4,0)</f>
        <v>M-00039</v>
      </c>
    </row>
    <row r="3220" spans="1:27" ht="30.6" x14ac:dyDescent="0.3">
      <c r="A3220" s="16">
        <f t="shared" si="50"/>
        <v>3219</v>
      </c>
      <c r="B3220" s="47" t="s">
        <v>15118</v>
      </c>
      <c r="C3220" s="13" t="s">
        <v>15119</v>
      </c>
      <c r="D3220" s="13" t="s">
        <v>15120</v>
      </c>
      <c r="E3220" s="44">
        <v>16102</v>
      </c>
      <c r="F3220" s="13" t="s">
        <v>15121</v>
      </c>
      <c r="G3220" s="23" t="s">
        <v>15122</v>
      </c>
      <c r="H3220" s="42" t="s">
        <v>458</v>
      </c>
      <c r="I3220" s="28" t="s">
        <v>196</v>
      </c>
      <c r="J3220" s="12" t="s">
        <v>393</v>
      </c>
      <c r="K3220" s="28" t="s">
        <v>15142</v>
      </c>
      <c r="L3220" s="12" t="s">
        <v>15124</v>
      </c>
      <c r="M3220" s="12" t="s">
        <v>15125</v>
      </c>
      <c r="N3220" s="12" t="s">
        <v>15126</v>
      </c>
      <c r="O3220" s="26" t="s">
        <v>15700</v>
      </c>
      <c r="P3220" s="26" t="s">
        <v>15701</v>
      </c>
      <c r="Q3220" s="25" t="s">
        <v>632</v>
      </c>
      <c r="R3220" s="26" t="s">
        <v>15702</v>
      </c>
      <c r="S3220" s="15" t="s">
        <v>15703</v>
      </c>
      <c r="T3220" s="52" t="s">
        <v>15704</v>
      </c>
      <c r="U3220" s="22" t="s">
        <v>392</v>
      </c>
      <c r="V3220" s="49" t="str">
        <f>+Sitio_Publico[[#This Row],[idcoleccion]]&amp;"-"&amp;Sitio_Publico[[#This Row],[id]]</f>
        <v>000-3219</v>
      </c>
      <c r="W3220" s="49">
        <f>+VLOOKUP(Sitio_Publico[[#This Row],[territorio]],Estructura!$AE$4:$AH$1067,4,0)</f>
        <v>30016102</v>
      </c>
      <c r="X3220" s="49" t="str">
        <f>+VLOOKUP(Sitio_Publico[[#This Row],[tema]],Estructura!$G$4:$J$532,4,0)</f>
        <v>T-50</v>
      </c>
      <c r="Y3220" s="49" t="str">
        <f>+VLOOKUP(Sitio_Publico[[#This Row],[contenido]],Estructura!$L$4:$O$473,4,0)</f>
        <v>C-30</v>
      </c>
      <c r="Z3220" s="49" t="str">
        <f>+VLOOKUP(Sitio_Publico[[#This Row],[Filtro Integrado]],Estructura!$U$4:$W$529,3,0)</f>
        <v>FI-0</v>
      </c>
      <c r="AA3220" s="49" t="str">
        <f>+VLOOKUP(Sitio_Publico[[#This Row],[Muestra]],Estructura!$Y$4:$AB$483,4,0)</f>
        <v>M-00039</v>
      </c>
    </row>
    <row r="3221" spans="1:27" ht="30.6" x14ac:dyDescent="0.3">
      <c r="A3221" s="16">
        <f t="shared" si="50"/>
        <v>3220</v>
      </c>
      <c r="B3221" s="47" t="s">
        <v>15118</v>
      </c>
      <c r="C3221" s="13" t="s">
        <v>15119</v>
      </c>
      <c r="D3221" s="13" t="s">
        <v>15120</v>
      </c>
      <c r="E3221" s="44">
        <v>4303</v>
      </c>
      <c r="F3221" s="13" t="s">
        <v>15121</v>
      </c>
      <c r="G3221" s="23" t="s">
        <v>15122</v>
      </c>
      <c r="H3221" s="42" t="s">
        <v>458</v>
      </c>
      <c r="I3221" s="28" t="s">
        <v>60</v>
      </c>
      <c r="J3221" s="12" t="s">
        <v>393</v>
      </c>
      <c r="K3221" s="28" t="s">
        <v>15142</v>
      </c>
      <c r="L3221" s="12" t="s">
        <v>15124</v>
      </c>
      <c r="M3221" s="12" t="s">
        <v>15125</v>
      </c>
      <c r="N3221" s="12" t="s">
        <v>15126</v>
      </c>
      <c r="O3221" s="26" t="s">
        <v>15705</v>
      </c>
      <c r="P3221" s="26" t="s">
        <v>15706</v>
      </c>
      <c r="Q3221" s="25" t="s">
        <v>632</v>
      </c>
      <c r="R3221" s="26" t="s">
        <v>15707</v>
      </c>
      <c r="S3221" s="15" t="s">
        <v>15708</v>
      </c>
      <c r="T3221" s="52" t="s">
        <v>15709</v>
      </c>
      <c r="U3221" s="22" t="s">
        <v>392</v>
      </c>
      <c r="V3221" s="49" t="str">
        <f>+Sitio_Publico[[#This Row],[idcoleccion]]&amp;"-"&amp;Sitio_Publico[[#This Row],[id]]</f>
        <v>000-3220</v>
      </c>
      <c r="W3221" s="49">
        <f>+VLOOKUP(Sitio_Publico[[#This Row],[territorio]],Estructura!$AE$4:$AH$1067,4,0)</f>
        <v>30004303</v>
      </c>
      <c r="X3221" s="49" t="str">
        <f>+VLOOKUP(Sitio_Publico[[#This Row],[tema]],Estructura!$G$4:$J$532,4,0)</f>
        <v>T-50</v>
      </c>
      <c r="Y3221" s="49" t="str">
        <f>+VLOOKUP(Sitio_Publico[[#This Row],[contenido]],Estructura!$L$4:$O$473,4,0)</f>
        <v>C-30</v>
      </c>
      <c r="Z3221" s="49" t="str">
        <f>+VLOOKUP(Sitio_Publico[[#This Row],[Filtro Integrado]],Estructura!$U$4:$W$529,3,0)</f>
        <v>FI-0</v>
      </c>
      <c r="AA3221" s="49" t="str">
        <f>+VLOOKUP(Sitio_Publico[[#This Row],[Muestra]],Estructura!$Y$4:$AB$483,4,0)</f>
        <v>M-00039</v>
      </c>
    </row>
    <row r="3222" spans="1:27" ht="40.799999999999997" x14ac:dyDescent="0.3">
      <c r="A3222" s="16">
        <f t="shared" si="50"/>
        <v>3221</v>
      </c>
      <c r="B3222" s="47" t="s">
        <v>15118</v>
      </c>
      <c r="C3222" s="13" t="s">
        <v>15119</v>
      </c>
      <c r="D3222" s="13" t="s">
        <v>15120</v>
      </c>
      <c r="E3222" s="44">
        <v>100107</v>
      </c>
      <c r="F3222" s="13" t="s">
        <v>15263</v>
      </c>
      <c r="G3222" s="23" t="s">
        <v>15152</v>
      </c>
      <c r="H3222" s="42" t="s">
        <v>455</v>
      </c>
      <c r="I3222" s="28" t="s">
        <v>14</v>
      </c>
      <c r="J3222" s="12" t="s">
        <v>393</v>
      </c>
      <c r="K3222" s="28" t="s">
        <v>15643</v>
      </c>
      <c r="L3222" s="12" t="s">
        <v>15155</v>
      </c>
      <c r="M3222" s="12" t="s">
        <v>15156</v>
      </c>
      <c r="N3222" s="12" t="s">
        <v>15126</v>
      </c>
      <c r="O3222" s="26" t="s">
        <v>15710</v>
      </c>
      <c r="P3222" s="26" t="s">
        <v>15711</v>
      </c>
      <c r="Q3222" s="25" t="s">
        <v>491</v>
      </c>
      <c r="R3222" s="26" t="s">
        <v>15712</v>
      </c>
      <c r="S3222" s="15" t="s">
        <v>15713</v>
      </c>
      <c r="T3222" s="52">
        <v>300</v>
      </c>
      <c r="U3222" s="22" t="s">
        <v>392</v>
      </c>
      <c r="V3222" s="49" t="str">
        <f>+Sitio_Publico[[#This Row],[idcoleccion]]&amp;"-"&amp;Sitio_Publico[[#This Row],[id]]</f>
        <v>000-3221</v>
      </c>
      <c r="W3222" s="49">
        <f>+VLOOKUP(Sitio_Publico[[#This Row],[territorio]],Estructura!$AE$4:$AH$1067,4,0)</f>
        <v>10000000</v>
      </c>
      <c r="X3222" s="49" t="str">
        <f>+VLOOKUP(Sitio_Publico[[#This Row],[tema]],Estructura!$G$4:$J$532,4,0)</f>
        <v>T-57</v>
      </c>
      <c r="Y3222" s="49" t="str">
        <f>+VLOOKUP(Sitio_Publico[[#This Row],[contenido]],Estructura!$L$4:$O$473,4,0)</f>
        <v>C-32</v>
      </c>
      <c r="Z3222" s="49" t="str">
        <f>+VLOOKUP(Sitio_Publico[[#This Row],[Filtro Integrado]],Estructura!$U$4:$W$529,3,0)</f>
        <v>FI-0</v>
      </c>
      <c r="AA3222" s="49" t="str">
        <f>+VLOOKUP(Sitio_Publico[[#This Row],[Muestra]],Estructura!$Y$4:$AB$483,4,0)</f>
        <v>M-000258</v>
      </c>
    </row>
    <row r="3223" spans="1:27" ht="30.6" x14ac:dyDescent="0.3">
      <c r="A3223" s="16">
        <f t="shared" si="50"/>
        <v>3222</v>
      </c>
      <c r="B3223" s="47" t="s">
        <v>15118</v>
      </c>
      <c r="C3223" s="13" t="s">
        <v>15119</v>
      </c>
      <c r="D3223" s="13" t="s">
        <v>15120</v>
      </c>
      <c r="E3223" s="44">
        <v>9107</v>
      </c>
      <c r="F3223" s="13" t="s">
        <v>15198</v>
      </c>
      <c r="G3223" s="23" t="s">
        <v>15122</v>
      </c>
      <c r="H3223" s="42" t="s">
        <v>458</v>
      </c>
      <c r="I3223" s="28" t="s">
        <v>222</v>
      </c>
      <c r="J3223" s="12" t="s">
        <v>393</v>
      </c>
      <c r="K3223" s="28" t="s">
        <v>15199</v>
      </c>
      <c r="L3223" s="12" t="s">
        <v>15124</v>
      </c>
      <c r="M3223" s="12" t="s">
        <v>15125</v>
      </c>
      <c r="N3223" s="12" t="s">
        <v>15126</v>
      </c>
      <c r="O3223" s="26" t="s">
        <v>15714</v>
      </c>
      <c r="P3223" s="26" t="s">
        <v>15715</v>
      </c>
      <c r="Q3223" s="25" t="s">
        <v>632</v>
      </c>
      <c r="R3223" s="26" t="s">
        <v>15716</v>
      </c>
      <c r="S3223" s="15" t="s">
        <v>15717</v>
      </c>
      <c r="T3223" s="52" t="s">
        <v>15718</v>
      </c>
      <c r="U3223" s="22" t="s">
        <v>392</v>
      </c>
      <c r="V3223" s="49" t="str">
        <f>+Sitio_Publico[[#This Row],[idcoleccion]]&amp;"-"&amp;Sitio_Publico[[#This Row],[id]]</f>
        <v>000-3222</v>
      </c>
      <c r="W3223" s="49">
        <f>+VLOOKUP(Sitio_Publico[[#This Row],[territorio]],Estructura!$AE$4:$AH$1067,4,0)</f>
        <v>30009107</v>
      </c>
      <c r="X3223" s="49" t="str">
        <f>+VLOOKUP(Sitio_Publico[[#This Row],[tema]],Estructura!$G$4:$J$532,4,0)</f>
        <v>T-55</v>
      </c>
      <c r="Y3223" s="49" t="str">
        <f>+VLOOKUP(Sitio_Publico[[#This Row],[contenido]],Estructura!$L$4:$O$473,4,0)</f>
        <v>C-30</v>
      </c>
      <c r="Z3223" s="49" t="str">
        <f>+VLOOKUP(Sitio_Publico[[#This Row],[Filtro Integrado]],Estructura!$U$4:$W$529,3,0)</f>
        <v>FI-0</v>
      </c>
      <c r="AA3223" s="49" t="str">
        <f>+VLOOKUP(Sitio_Publico[[#This Row],[Muestra]],Estructura!$Y$4:$AB$483,4,0)</f>
        <v>M-000222</v>
      </c>
    </row>
    <row r="3224" spans="1:27" ht="30.6" x14ac:dyDescent="0.3">
      <c r="A3224" s="16">
        <f t="shared" si="50"/>
        <v>3223</v>
      </c>
      <c r="B3224" s="47" t="s">
        <v>15118</v>
      </c>
      <c r="C3224" s="13" t="s">
        <v>15119</v>
      </c>
      <c r="D3224" s="13" t="s">
        <v>15120</v>
      </c>
      <c r="E3224" s="44">
        <v>100105001</v>
      </c>
      <c r="F3224" s="13" t="s">
        <v>15198</v>
      </c>
      <c r="G3224" s="23" t="s">
        <v>15122</v>
      </c>
      <c r="H3224" s="42" t="s">
        <v>455</v>
      </c>
      <c r="I3224" s="28" t="s">
        <v>14</v>
      </c>
      <c r="J3224" s="12" t="s">
        <v>393</v>
      </c>
      <c r="K3224" s="28" t="s">
        <v>15719</v>
      </c>
      <c r="L3224" s="12" t="s">
        <v>15124</v>
      </c>
      <c r="M3224" s="12" t="s">
        <v>15125</v>
      </c>
      <c r="N3224" s="12" t="s">
        <v>15126</v>
      </c>
      <c r="O3224" s="26" t="s">
        <v>15720</v>
      </c>
      <c r="P3224" s="26" t="s">
        <v>15721</v>
      </c>
      <c r="Q3224" s="25" t="s">
        <v>1359</v>
      </c>
      <c r="R3224" s="26" t="s">
        <v>15722</v>
      </c>
      <c r="S3224" s="15" t="s">
        <v>15723</v>
      </c>
      <c r="T3224" s="52">
        <v>0</v>
      </c>
      <c r="U3224" s="22" t="s">
        <v>392</v>
      </c>
      <c r="V3224" s="49" t="str">
        <f>+Sitio_Publico[[#This Row],[idcoleccion]]&amp;"-"&amp;Sitio_Publico[[#This Row],[id]]</f>
        <v>000-3223</v>
      </c>
      <c r="W3224" s="49">
        <f>+VLOOKUP(Sitio_Publico[[#This Row],[territorio]],Estructura!$AE$4:$AH$1067,4,0)</f>
        <v>10000000</v>
      </c>
      <c r="X3224" s="49" t="str">
        <f>+VLOOKUP(Sitio_Publico[[#This Row],[tema]],Estructura!$G$4:$J$532,4,0)</f>
        <v>T-55</v>
      </c>
      <c r="Y3224" s="49" t="str">
        <f>+VLOOKUP(Sitio_Publico[[#This Row],[contenido]],Estructura!$L$4:$O$473,4,0)</f>
        <v>C-30</v>
      </c>
      <c r="Z3224" s="49" t="str">
        <f>+VLOOKUP(Sitio_Publico[[#This Row],[Filtro Integrado]],Estructura!$U$4:$W$529,3,0)</f>
        <v>FI-0</v>
      </c>
      <c r="AA3224" s="49" t="str">
        <f>+VLOOKUP(Sitio_Publico[[#This Row],[Muestra]],Estructura!$Y$4:$AB$483,4,0)</f>
        <v>M-000260</v>
      </c>
    </row>
    <row r="3225" spans="1:27" ht="40.799999999999997" x14ac:dyDescent="0.3">
      <c r="A3225" s="16">
        <f t="shared" si="50"/>
        <v>3224</v>
      </c>
      <c r="B3225" s="47" t="s">
        <v>15118</v>
      </c>
      <c r="C3225" s="13" t="s">
        <v>15119</v>
      </c>
      <c r="D3225" s="13" t="s">
        <v>15141</v>
      </c>
      <c r="E3225" s="44">
        <v>100106</v>
      </c>
      <c r="F3225" s="13" t="s">
        <v>15142</v>
      </c>
      <c r="G3225" s="23" t="s">
        <v>15143</v>
      </c>
      <c r="H3225" s="42" t="s">
        <v>455</v>
      </c>
      <c r="I3225" s="28" t="s">
        <v>14</v>
      </c>
      <c r="J3225" s="12" t="s">
        <v>393</v>
      </c>
      <c r="K3225" s="28" t="s">
        <v>15176</v>
      </c>
      <c r="L3225" s="12" t="s">
        <v>15145</v>
      </c>
      <c r="M3225" s="12" t="s">
        <v>15146</v>
      </c>
      <c r="N3225" s="12" t="s">
        <v>15126</v>
      </c>
      <c r="O3225" s="26" t="s">
        <v>15724</v>
      </c>
      <c r="P3225" s="26" t="s">
        <v>15725</v>
      </c>
      <c r="Q3225" s="25" t="s">
        <v>456</v>
      </c>
      <c r="R3225" s="26" t="s">
        <v>15726</v>
      </c>
      <c r="S3225" s="15" t="s">
        <v>15727</v>
      </c>
      <c r="T3225" s="52">
        <v>0</v>
      </c>
      <c r="U3225" s="22" t="s">
        <v>392</v>
      </c>
      <c r="V3225" s="49" t="str">
        <f>+Sitio_Publico[[#This Row],[idcoleccion]]&amp;"-"&amp;Sitio_Publico[[#This Row],[id]]</f>
        <v>000-3224</v>
      </c>
      <c r="W3225" s="49">
        <f>+VLOOKUP(Sitio_Publico[[#This Row],[territorio]],Estructura!$AE$4:$AH$1067,4,0)</f>
        <v>10000000</v>
      </c>
      <c r="X3225" s="49" t="str">
        <f>+VLOOKUP(Sitio_Publico[[#This Row],[tema]],Estructura!$G$4:$J$532,4,0)</f>
        <v>T-0</v>
      </c>
      <c r="Y3225" s="49" t="str">
        <f>+VLOOKUP(Sitio_Publico[[#This Row],[contenido]],Estructura!$L$4:$O$473,4,0)</f>
        <v>C-1</v>
      </c>
      <c r="Z3225" s="49" t="str">
        <f>+VLOOKUP(Sitio_Publico[[#This Row],[Filtro Integrado]],Estructura!$U$4:$W$529,3,0)</f>
        <v>FI-0</v>
      </c>
      <c r="AA3225" s="49" t="str">
        <f>+VLOOKUP(Sitio_Publico[[#This Row],[Muestra]],Estructura!$Y$4:$AB$483,4,0)</f>
        <v>M-000219</v>
      </c>
    </row>
    <row r="3226" spans="1:27" ht="40.799999999999997" x14ac:dyDescent="0.3">
      <c r="A3226" s="16">
        <f t="shared" si="50"/>
        <v>3225</v>
      </c>
      <c r="B3226" s="47" t="s">
        <v>15118</v>
      </c>
      <c r="C3226" s="13" t="s">
        <v>15119</v>
      </c>
      <c r="D3226" s="13" t="s">
        <v>15141</v>
      </c>
      <c r="E3226" s="44">
        <v>100104002</v>
      </c>
      <c r="F3226" s="13" t="s">
        <v>15142</v>
      </c>
      <c r="G3226" s="23" t="s">
        <v>15300</v>
      </c>
      <c r="H3226" s="42" t="s">
        <v>455</v>
      </c>
      <c r="I3226" s="28" t="s">
        <v>14</v>
      </c>
      <c r="J3226" s="12" t="s">
        <v>393</v>
      </c>
      <c r="K3226" s="28" t="s">
        <v>15728</v>
      </c>
      <c r="L3226" s="12" t="s">
        <v>1299</v>
      </c>
      <c r="M3226" s="12" t="s">
        <v>15146</v>
      </c>
      <c r="N3226" s="12" t="s">
        <v>15126</v>
      </c>
      <c r="O3226" s="26" t="s">
        <v>15729</v>
      </c>
      <c r="P3226" s="26" t="s">
        <v>15730</v>
      </c>
      <c r="Q3226" s="25" t="s">
        <v>632</v>
      </c>
      <c r="R3226" s="26" t="s">
        <v>15731</v>
      </c>
      <c r="S3226" s="15" t="s">
        <v>15732</v>
      </c>
      <c r="T3226" s="52">
        <v>0</v>
      </c>
      <c r="U3226" s="22" t="s">
        <v>392</v>
      </c>
      <c r="V3226" s="49" t="str">
        <f>+Sitio_Publico[[#This Row],[idcoleccion]]&amp;"-"&amp;Sitio_Publico[[#This Row],[id]]</f>
        <v>000-3225</v>
      </c>
      <c r="W3226" s="49">
        <f>+VLOOKUP(Sitio_Publico[[#This Row],[territorio]],Estructura!$AE$4:$AH$1067,4,0)</f>
        <v>10000000</v>
      </c>
      <c r="X3226" s="49" t="str">
        <f>+VLOOKUP(Sitio_Publico[[#This Row],[tema]],Estructura!$G$4:$J$532,4,0)</f>
        <v>T-0</v>
      </c>
      <c r="Y3226" s="49" t="str">
        <f>+VLOOKUP(Sitio_Publico[[#This Row],[contenido]],Estructura!$L$4:$O$473,4,0)</f>
        <v>C-34</v>
      </c>
      <c r="Z3226" s="49" t="str">
        <f>+VLOOKUP(Sitio_Publico[[#This Row],[Filtro Integrado]],Estructura!$U$4:$W$529,3,0)</f>
        <v>FI-0</v>
      </c>
      <c r="AA3226" s="49" t="str">
        <f>+VLOOKUP(Sitio_Publico[[#This Row],[Muestra]],Estructura!$Y$4:$AB$483,4,0)</f>
        <v>M-00019</v>
      </c>
    </row>
    <row r="3227" spans="1:27" ht="30.6" x14ac:dyDescent="0.3">
      <c r="A3227" s="16">
        <f t="shared" si="50"/>
        <v>3226</v>
      </c>
      <c r="B3227" s="47" t="s">
        <v>15118</v>
      </c>
      <c r="C3227" s="13" t="s">
        <v>15119</v>
      </c>
      <c r="D3227" s="13" t="s">
        <v>15120</v>
      </c>
      <c r="E3227" s="44">
        <v>13302</v>
      </c>
      <c r="F3227" s="13" t="s">
        <v>15198</v>
      </c>
      <c r="G3227" s="23" t="s">
        <v>15122</v>
      </c>
      <c r="H3227" s="42" t="s">
        <v>458</v>
      </c>
      <c r="I3227" s="28" t="s">
        <v>332</v>
      </c>
      <c r="J3227" s="12" t="s">
        <v>393</v>
      </c>
      <c r="K3227" s="28" t="s">
        <v>15181</v>
      </c>
      <c r="L3227" s="12" t="s">
        <v>15124</v>
      </c>
      <c r="M3227" s="12" t="s">
        <v>15125</v>
      </c>
      <c r="N3227" s="12" t="s">
        <v>15126</v>
      </c>
      <c r="O3227" s="26" t="s">
        <v>15733</v>
      </c>
      <c r="P3227" s="26" t="s">
        <v>15734</v>
      </c>
      <c r="Q3227" s="25" t="s">
        <v>632</v>
      </c>
      <c r="R3227" s="26" t="s">
        <v>15735</v>
      </c>
      <c r="S3227" s="15" t="s">
        <v>15736</v>
      </c>
      <c r="T3227" s="52" t="s">
        <v>15737</v>
      </c>
      <c r="U3227" s="22" t="s">
        <v>392</v>
      </c>
      <c r="V3227" s="49" t="str">
        <f>+Sitio_Publico[[#This Row],[idcoleccion]]&amp;"-"&amp;Sitio_Publico[[#This Row],[id]]</f>
        <v>000-3226</v>
      </c>
      <c r="W3227" s="49">
        <f>+VLOOKUP(Sitio_Publico[[#This Row],[territorio]],Estructura!$AE$4:$AH$1067,4,0)</f>
        <v>30013302</v>
      </c>
      <c r="X3227" s="49" t="str">
        <f>+VLOOKUP(Sitio_Publico[[#This Row],[tema]],Estructura!$G$4:$J$532,4,0)</f>
        <v>T-55</v>
      </c>
      <c r="Y3227" s="49" t="str">
        <f>+VLOOKUP(Sitio_Publico[[#This Row],[contenido]],Estructura!$L$4:$O$473,4,0)</f>
        <v>C-30</v>
      </c>
      <c r="Z3227" s="49" t="str">
        <f>+VLOOKUP(Sitio_Publico[[#This Row],[Filtro Integrado]],Estructura!$U$4:$W$529,3,0)</f>
        <v>FI-0</v>
      </c>
      <c r="AA3227" s="49" t="str">
        <f>+VLOOKUP(Sitio_Publico[[#This Row],[Muestra]],Estructura!$Y$4:$AB$483,4,0)</f>
        <v>M-000220</v>
      </c>
    </row>
    <row r="3228" spans="1:27" ht="40.799999999999997" x14ac:dyDescent="0.3">
      <c r="A3228" s="16">
        <f t="shared" si="50"/>
        <v>3227</v>
      </c>
      <c r="B3228" s="47" t="s">
        <v>15118</v>
      </c>
      <c r="C3228" s="13" t="s">
        <v>15119</v>
      </c>
      <c r="D3228" s="13" t="s">
        <v>15141</v>
      </c>
      <c r="E3228" s="44">
        <v>100105004</v>
      </c>
      <c r="F3228" s="13" t="s">
        <v>15142</v>
      </c>
      <c r="G3228" s="23" t="s">
        <v>15143</v>
      </c>
      <c r="H3228" s="42" t="s">
        <v>455</v>
      </c>
      <c r="I3228" s="28" t="s">
        <v>14</v>
      </c>
      <c r="J3228" s="12" t="s">
        <v>393</v>
      </c>
      <c r="K3228" s="28" t="s">
        <v>15738</v>
      </c>
      <c r="L3228" s="12" t="s">
        <v>1299</v>
      </c>
      <c r="M3228" s="12" t="s">
        <v>14623</v>
      </c>
      <c r="N3228" s="12" t="s">
        <v>15126</v>
      </c>
      <c r="O3228" s="26" t="s">
        <v>15739</v>
      </c>
      <c r="P3228" s="26" t="s">
        <v>15740</v>
      </c>
      <c r="Q3228" s="25" t="s">
        <v>1121</v>
      </c>
      <c r="R3228" s="26" t="s">
        <v>15741</v>
      </c>
      <c r="S3228" s="15" t="s">
        <v>15742</v>
      </c>
      <c r="T3228" s="52">
        <v>0</v>
      </c>
      <c r="U3228" s="22" t="s">
        <v>392</v>
      </c>
      <c r="V3228" s="49" t="str">
        <f>+Sitio_Publico[[#This Row],[idcoleccion]]&amp;"-"&amp;Sitio_Publico[[#This Row],[id]]</f>
        <v>000-3227</v>
      </c>
      <c r="W3228" s="49">
        <f>+VLOOKUP(Sitio_Publico[[#This Row],[territorio]],Estructura!$AE$4:$AH$1067,4,0)</f>
        <v>10000000</v>
      </c>
      <c r="X3228" s="49" t="str">
        <f>+VLOOKUP(Sitio_Publico[[#This Row],[tema]],Estructura!$G$4:$J$532,4,0)</f>
        <v>T-0</v>
      </c>
      <c r="Y3228" s="49" t="str">
        <f>+VLOOKUP(Sitio_Publico[[#This Row],[contenido]],Estructura!$L$4:$O$473,4,0)</f>
        <v>C-1</v>
      </c>
      <c r="Z3228" s="49" t="str">
        <f>+VLOOKUP(Sitio_Publico[[#This Row],[Filtro Integrado]],Estructura!$U$4:$W$529,3,0)</f>
        <v>FI-0</v>
      </c>
      <c r="AA3228" s="49" t="str">
        <f>+VLOOKUP(Sitio_Publico[[#This Row],[Muestra]],Estructura!$Y$4:$AB$483,4,0)</f>
        <v>M-00025</v>
      </c>
    </row>
    <row r="3229" spans="1:27" ht="51" x14ac:dyDescent="0.3">
      <c r="A3229" s="16">
        <f t="shared" si="50"/>
        <v>3228</v>
      </c>
      <c r="B3229" s="47" t="s">
        <v>15118</v>
      </c>
      <c r="C3229" s="13" t="s">
        <v>15119</v>
      </c>
      <c r="D3229" s="13" t="s">
        <v>15120</v>
      </c>
      <c r="E3229" s="44">
        <v>100103012</v>
      </c>
      <c r="F3229" s="13" t="s">
        <v>15131</v>
      </c>
      <c r="G3229" s="23" t="s">
        <v>15132</v>
      </c>
      <c r="H3229" s="42" t="s">
        <v>457</v>
      </c>
      <c r="I3229" s="28" t="s">
        <v>376</v>
      </c>
      <c r="J3229" s="12" t="s">
        <v>393</v>
      </c>
      <c r="K3229" s="28" t="s">
        <v>15743</v>
      </c>
      <c r="L3229" s="12" t="s">
        <v>15134</v>
      </c>
      <c r="M3229" s="12" t="s">
        <v>15135</v>
      </c>
      <c r="N3229" s="12" t="s">
        <v>15126</v>
      </c>
      <c r="O3229" s="26" t="s">
        <v>15744</v>
      </c>
      <c r="P3229" s="26" t="s">
        <v>15745</v>
      </c>
      <c r="Q3229" s="25" t="s">
        <v>491</v>
      </c>
      <c r="R3229" s="26" t="s">
        <v>15746</v>
      </c>
      <c r="S3229" s="15" t="s">
        <v>15747</v>
      </c>
      <c r="T3229" s="52" t="s">
        <v>15140</v>
      </c>
      <c r="U3229" s="22" t="s">
        <v>392</v>
      </c>
      <c r="V3229" s="49" t="str">
        <f>+Sitio_Publico[[#This Row],[idcoleccion]]&amp;"-"&amp;Sitio_Publico[[#This Row],[id]]</f>
        <v>000-3228</v>
      </c>
      <c r="W3229" s="49">
        <f>+VLOOKUP(Sitio_Publico[[#This Row],[territorio]],Estructura!$AE$4:$AH$1067,4,0)</f>
        <v>20000013</v>
      </c>
      <c r="X3229" s="49" t="str">
        <f>+VLOOKUP(Sitio_Publico[[#This Row],[tema]],Estructura!$G$4:$J$532,4,0)</f>
        <v>T-51</v>
      </c>
      <c r="Y3229" s="49" t="str">
        <f>+VLOOKUP(Sitio_Publico[[#This Row],[contenido]],Estructura!$L$4:$O$473,4,0)</f>
        <v>C-31</v>
      </c>
      <c r="Z3229" s="49" t="str">
        <f>+VLOOKUP(Sitio_Publico[[#This Row],[Filtro Integrado]],Estructura!$U$4:$W$529,3,0)</f>
        <v>FI-0</v>
      </c>
      <c r="AA3229" s="49" t="str">
        <f>+VLOOKUP(Sitio_Publico[[#This Row],[Muestra]],Estructura!$Y$4:$AB$483,4,0)</f>
        <v>M-000261</v>
      </c>
    </row>
    <row r="3230" spans="1:27" ht="40.799999999999997" x14ac:dyDescent="0.3">
      <c r="A3230" s="16">
        <f t="shared" si="50"/>
        <v>3229</v>
      </c>
      <c r="B3230" s="47" t="s">
        <v>15118</v>
      </c>
      <c r="C3230" s="13" t="s">
        <v>15119</v>
      </c>
      <c r="D3230" s="13" t="s">
        <v>15120</v>
      </c>
      <c r="E3230" s="44">
        <v>4102</v>
      </c>
      <c r="F3230" s="13" t="s">
        <v>15121</v>
      </c>
      <c r="G3230" s="23" t="s">
        <v>15122</v>
      </c>
      <c r="H3230" s="42" t="s">
        <v>458</v>
      </c>
      <c r="I3230" s="28" t="s">
        <v>22</v>
      </c>
      <c r="J3230" s="12" t="s">
        <v>393</v>
      </c>
      <c r="K3230" s="28" t="s">
        <v>15199</v>
      </c>
      <c r="L3230" s="12" t="s">
        <v>15124</v>
      </c>
      <c r="M3230" s="12" t="s">
        <v>15125</v>
      </c>
      <c r="N3230" s="12" t="s">
        <v>15126</v>
      </c>
      <c r="O3230" s="26" t="s">
        <v>15748</v>
      </c>
      <c r="P3230" s="26" t="s">
        <v>15749</v>
      </c>
      <c r="Q3230" s="25" t="s">
        <v>632</v>
      </c>
      <c r="R3230" s="26" t="s">
        <v>15750</v>
      </c>
      <c r="S3230" s="15" t="s">
        <v>15751</v>
      </c>
      <c r="T3230" s="52" t="s">
        <v>15752</v>
      </c>
      <c r="U3230" s="22" t="s">
        <v>392</v>
      </c>
      <c r="V3230" s="49" t="str">
        <f>+Sitio_Publico[[#This Row],[idcoleccion]]&amp;"-"&amp;Sitio_Publico[[#This Row],[id]]</f>
        <v>000-3229</v>
      </c>
      <c r="W3230" s="49">
        <f>+VLOOKUP(Sitio_Publico[[#This Row],[territorio]],Estructura!$AE$4:$AH$1067,4,0)</f>
        <v>30004102</v>
      </c>
      <c r="X3230" s="49" t="str">
        <f>+VLOOKUP(Sitio_Publico[[#This Row],[tema]],Estructura!$G$4:$J$532,4,0)</f>
        <v>T-50</v>
      </c>
      <c r="Y3230" s="49" t="str">
        <f>+VLOOKUP(Sitio_Publico[[#This Row],[contenido]],Estructura!$L$4:$O$473,4,0)</f>
        <v>C-30</v>
      </c>
      <c r="Z3230" s="49" t="str">
        <f>+VLOOKUP(Sitio_Publico[[#This Row],[Filtro Integrado]],Estructura!$U$4:$W$529,3,0)</f>
        <v>FI-0</v>
      </c>
      <c r="AA3230" s="49" t="str">
        <f>+VLOOKUP(Sitio_Publico[[#This Row],[Muestra]],Estructura!$Y$4:$AB$483,4,0)</f>
        <v>M-000222</v>
      </c>
    </row>
    <row r="3231" spans="1:27" ht="30.6" x14ac:dyDescent="0.3">
      <c r="A3231" s="16">
        <f t="shared" si="50"/>
        <v>3230</v>
      </c>
      <c r="B3231" s="47" t="s">
        <v>15118</v>
      </c>
      <c r="C3231" s="13" t="s">
        <v>15119</v>
      </c>
      <c r="D3231" s="13" t="s">
        <v>15120</v>
      </c>
      <c r="E3231" s="44">
        <v>8</v>
      </c>
      <c r="F3231" s="13" t="s">
        <v>15121</v>
      </c>
      <c r="G3231" s="23" t="s">
        <v>15122</v>
      </c>
      <c r="H3231" s="42" t="s">
        <v>457</v>
      </c>
      <c r="I3231" s="28" t="s">
        <v>371</v>
      </c>
      <c r="J3231" s="12" t="s">
        <v>393</v>
      </c>
      <c r="K3231" s="28" t="s">
        <v>15181</v>
      </c>
      <c r="L3231" s="12" t="s">
        <v>15124</v>
      </c>
      <c r="M3231" s="12" t="s">
        <v>15125</v>
      </c>
      <c r="N3231" s="12" t="s">
        <v>15126</v>
      </c>
      <c r="O3231" s="26" t="s">
        <v>15753</v>
      </c>
      <c r="P3231" s="26" t="s">
        <v>15754</v>
      </c>
      <c r="Q3231" s="25" t="s">
        <v>632</v>
      </c>
      <c r="R3231" s="26" t="s">
        <v>15755</v>
      </c>
      <c r="S3231" s="15" t="s">
        <v>15756</v>
      </c>
      <c r="T3231" s="52" t="s">
        <v>2301</v>
      </c>
      <c r="U3231" s="22" t="s">
        <v>392</v>
      </c>
      <c r="V3231" s="49" t="str">
        <f>+Sitio_Publico[[#This Row],[idcoleccion]]&amp;"-"&amp;Sitio_Publico[[#This Row],[id]]</f>
        <v>000-3230</v>
      </c>
      <c r="W3231" s="49">
        <f>+VLOOKUP(Sitio_Publico[[#This Row],[territorio]],Estructura!$AE$4:$AH$1067,4,0)</f>
        <v>20000008</v>
      </c>
      <c r="X3231" s="49" t="str">
        <f>+VLOOKUP(Sitio_Publico[[#This Row],[tema]],Estructura!$G$4:$J$532,4,0)</f>
        <v>T-50</v>
      </c>
      <c r="Y3231" s="49" t="str">
        <f>+VLOOKUP(Sitio_Publico[[#This Row],[contenido]],Estructura!$L$4:$O$473,4,0)</f>
        <v>C-30</v>
      </c>
      <c r="Z3231" s="49" t="str">
        <f>+VLOOKUP(Sitio_Publico[[#This Row],[Filtro Integrado]],Estructura!$U$4:$W$529,3,0)</f>
        <v>FI-0</v>
      </c>
      <c r="AA3231" s="49" t="str">
        <f>+VLOOKUP(Sitio_Publico[[#This Row],[Muestra]],Estructura!$Y$4:$AB$483,4,0)</f>
        <v>M-000220</v>
      </c>
    </row>
    <row r="3232" spans="1:27" ht="51" x14ac:dyDescent="0.3">
      <c r="A3232" s="16">
        <f t="shared" si="50"/>
        <v>3231</v>
      </c>
      <c r="B3232" s="47" t="s">
        <v>15118</v>
      </c>
      <c r="C3232" s="13" t="s">
        <v>15119</v>
      </c>
      <c r="D3232" s="13" t="s">
        <v>15120</v>
      </c>
      <c r="E3232" s="44">
        <v>5</v>
      </c>
      <c r="F3232" s="13" t="s">
        <v>15142</v>
      </c>
      <c r="G3232" s="23" t="s">
        <v>15300</v>
      </c>
      <c r="H3232" s="42" t="s">
        <v>455</v>
      </c>
      <c r="I3232" s="28" t="s">
        <v>14</v>
      </c>
      <c r="J3232" s="12" t="s">
        <v>393</v>
      </c>
      <c r="K3232" s="28" t="s">
        <v>15757</v>
      </c>
      <c r="L3232" s="12" t="s">
        <v>15145</v>
      </c>
      <c r="M3232" s="12" t="s">
        <v>15146</v>
      </c>
      <c r="N3232" s="12" t="s">
        <v>15126</v>
      </c>
      <c r="O3232" s="26" t="s">
        <v>15758</v>
      </c>
      <c r="P3232" s="26" t="s">
        <v>15759</v>
      </c>
      <c r="Q3232" s="25" t="s">
        <v>456</v>
      </c>
      <c r="R3232" s="26" t="s">
        <v>15760</v>
      </c>
      <c r="S3232" s="15" t="s">
        <v>15761</v>
      </c>
      <c r="T3232" s="52">
        <v>0</v>
      </c>
      <c r="U3232" s="22" t="s">
        <v>392</v>
      </c>
      <c r="V3232" s="49" t="str">
        <f>+Sitio_Publico[[#This Row],[idcoleccion]]&amp;"-"&amp;Sitio_Publico[[#This Row],[id]]</f>
        <v>000-3231</v>
      </c>
      <c r="W3232" s="49">
        <f>+VLOOKUP(Sitio_Publico[[#This Row],[territorio]],Estructura!$AE$4:$AH$1067,4,0)</f>
        <v>10000000</v>
      </c>
      <c r="X3232" s="49" t="str">
        <f>+VLOOKUP(Sitio_Publico[[#This Row],[tema]],Estructura!$G$4:$J$532,4,0)</f>
        <v>T-0</v>
      </c>
      <c r="Y3232" s="49" t="str">
        <f>+VLOOKUP(Sitio_Publico[[#This Row],[contenido]],Estructura!$L$4:$O$473,4,0)</f>
        <v>C-34</v>
      </c>
      <c r="Z3232" s="49" t="str">
        <f>+VLOOKUP(Sitio_Publico[[#This Row],[Filtro Integrado]],Estructura!$U$4:$W$529,3,0)</f>
        <v>FI-0</v>
      </c>
      <c r="AA3232" s="49" t="str">
        <f>+VLOOKUP(Sitio_Publico[[#This Row],[Muestra]],Estructura!$Y$4:$AB$483,4,0)</f>
        <v>M-00044</v>
      </c>
    </row>
    <row r="3233" spans="1:27" ht="51" x14ac:dyDescent="0.3">
      <c r="A3233" s="16">
        <f t="shared" si="50"/>
        <v>3232</v>
      </c>
      <c r="B3233" s="47" t="s">
        <v>15118</v>
      </c>
      <c r="C3233" s="13" t="s">
        <v>15119</v>
      </c>
      <c r="D3233" s="13" t="s">
        <v>15120</v>
      </c>
      <c r="E3233" s="44">
        <v>48</v>
      </c>
      <c r="F3233" s="13" t="s">
        <v>15186</v>
      </c>
      <c r="G3233" s="23" t="s">
        <v>15152</v>
      </c>
      <c r="H3233" s="42" t="s">
        <v>457</v>
      </c>
      <c r="I3233" s="28" t="s">
        <v>369</v>
      </c>
      <c r="J3233" s="12" t="s">
        <v>15187</v>
      </c>
      <c r="K3233" s="28" t="s">
        <v>15762</v>
      </c>
      <c r="L3233" s="12" t="s">
        <v>15155</v>
      </c>
      <c r="M3233" s="12" t="s">
        <v>15156</v>
      </c>
      <c r="N3233" s="12" t="s">
        <v>15126</v>
      </c>
      <c r="O3233" s="26" t="s">
        <v>15763</v>
      </c>
      <c r="P3233" s="26" t="s">
        <v>15764</v>
      </c>
      <c r="Q3233" s="25" t="s">
        <v>491</v>
      </c>
      <c r="R3233" s="26" t="s">
        <v>15765</v>
      </c>
      <c r="S3233" s="15" t="s">
        <v>15766</v>
      </c>
      <c r="T3233" s="52" t="s">
        <v>635</v>
      </c>
      <c r="U3233" s="22" t="s">
        <v>392</v>
      </c>
      <c r="V3233" s="49" t="str">
        <f>+Sitio_Publico[[#This Row],[idcoleccion]]&amp;"-"&amp;Sitio_Publico[[#This Row],[id]]</f>
        <v>000-3232</v>
      </c>
      <c r="W3233" s="49">
        <f>+VLOOKUP(Sitio_Publico[[#This Row],[territorio]],Estructura!$AE$4:$AH$1067,4,0)</f>
        <v>20000006</v>
      </c>
      <c r="X3233" s="49" t="str">
        <f>+VLOOKUP(Sitio_Publico[[#This Row],[tema]],Estructura!$G$4:$J$532,4,0)</f>
        <v>T-54</v>
      </c>
      <c r="Y3233" s="49" t="str">
        <f>+VLOOKUP(Sitio_Publico[[#This Row],[contenido]],Estructura!$L$4:$O$473,4,0)</f>
        <v>C-32</v>
      </c>
      <c r="Z3233" s="49" t="str">
        <f>+VLOOKUP(Sitio_Publico[[#This Row],[Filtro Integrado]],Estructura!$U$4:$W$529,3,0)</f>
        <v>FI-6</v>
      </c>
      <c r="AA3233" s="49" t="str">
        <f>+VLOOKUP(Sitio_Publico[[#This Row],[Muestra]],Estructura!$Y$4:$AB$483,4,0)</f>
        <v>M-000262</v>
      </c>
    </row>
    <row r="3234" spans="1:27" ht="51" x14ac:dyDescent="0.3">
      <c r="A3234" s="16">
        <f t="shared" si="50"/>
        <v>3233</v>
      </c>
      <c r="B3234" s="47" t="s">
        <v>15118</v>
      </c>
      <c r="C3234" s="13" t="s">
        <v>15119</v>
      </c>
      <c r="D3234" s="13" t="s">
        <v>15120</v>
      </c>
      <c r="E3234" s="44">
        <v>100103002</v>
      </c>
      <c r="F3234" s="13" t="s">
        <v>15396</v>
      </c>
      <c r="G3234" s="23" t="s">
        <v>15397</v>
      </c>
      <c r="H3234" s="42" t="s">
        <v>457</v>
      </c>
      <c r="I3234" s="28" t="s">
        <v>376</v>
      </c>
      <c r="J3234" s="12" t="s">
        <v>15398</v>
      </c>
      <c r="K3234" s="28" t="s">
        <v>15587</v>
      </c>
      <c r="L3234" s="12" t="s">
        <v>1611</v>
      </c>
      <c r="M3234" s="12" t="s">
        <v>15400</v>
      </c>
      <c r="N3234" s="12" t="s">
        <v>15126</v>
      </c>
      <c r="O3234" s="26" t="s">
        <v>15767</v>
      </c>
      <c r="P3234" s="26" t="s">
        <v>15768</v>
      </c>
      <c r="Q3234" s="25" t="s">
        <v>456</v>
      </c>
      <c r="R3234" s="26" t="s">
        <v>15769</v>
      </c>
      <c r="S3234" s="15" t="s">
        <v>15770</v>
      </c>
      <c r="T3234" s="52" t="s">
        <v>14847</v>
      </c>
      <c r="U3234" s="22" t="s">
        <v>392</v>
      </c>
      <c r="V3234" s="49" t="str">
        <f>+Sitio_Publico[[#This Row],[idcoleccion]]&amp;"-"&amp;Sitio_Publico[[#This Row],[id]]</f>
        <v>000-3233</v>
      </c>
      <c r="W3234" s="49">
        <f>+VLOOKUP(Sitio_Publico[[#This Row],[territorio]],Estructura!$AE$4:$AH$1067,4,0)</f>
        <v>20000013</v>
      </c>
      <c r="X3234" s="49" t="str">
        <f>+VLOOKUP(Sitio_Publico[[#This Row],[tema]],Estructura!$G$4:$J$532,4,0)</f>
        <v>T-58</v>
      </c>
      <c r="Y3234" s="49" t="str">
        <f>+VLOOKUP(Sitio_Publico[[#This Row],[contenido]],Estructura!$L$4:$O$473,4,0)</f>
        <v>C-35</v>
      </c>
      <c r="Z3234" s="49" t="str">
        <f>+VLOOKUP(Sitio_Publico[[#This Row],[Filtro Integrado]],Estructura!$U$4:$W$529,3,0)</f>
        <v>FI-8</v>
      </c>
      <c r="AA3234" s="49" t="str">
        <f>+VLOOKUP(Sitio_Publico[[#This Row],[Muestra]],Estructura!$Y$4:$AB$483,4,0)</f>
        <v>M-00015</v>
      </c>
    </row>
    <row r="3235" spans="1:27" ht="122.4" x14ac:dyDescent="0.3">
      <c r="A3235" s="16">
        <f t="shared" si="50"/>
        <v>3234</v>
      </c>
      <c r="B3235" s="47" t="s">
        <v>15118</v>
      </c>
      <c r="C3235" s="13" t="s">
        <v>15119</v>
      </c>
      <c r="D3235" s="13" t="s">
        <v>15120</v>
      </c>
      <c r="E3235" s="44">
        <v>6</v>
      </c>
      <c r="F3235" s="13" t="s">
        <v>15142</v>
      </c>
      <c r="G3235" s="23" t="s">
        <v>15143</v>
      </c>
      <c r="H3235" s="42" t="s">
        <v>457</v>
      </c>
      <c r="I3235" s="28" t="s">
        <v>369</v>
      </c>
      <c r="J3235" s="12" t="s">
        <v>15225</v>
      </c>
      <c r="K3235" s="28" t="s">
        <v>15225</v>
      </c>
      <c r="L3235" s="12" t="s">
        <v>1299</v>
      </c>
      <c r="M3235" s="12" t="s">
        <v>15146</v>
      </c>
      <c r="N3235" s="12" t="s">
        <v>15126</v>
      </c>
      <c r="O3235" s="26" t="s">
        <v>15771</v>
      </c>
      <c r="P3235" s="26" t="s">
        <v>15772</v>
      </c>
      <c r="Q3235" s="25" t="s">
        <v>2806</v>
      </c>
      <c r="R3235" s="26" t="s">
        <v>15773</v>
      </c>
      <c r="S3235" s="15" t="s">
        <v>15774</v>
      </c>
      <c r="T3235" s="52" t="s">
        <v>3640</v>
      </c>
      <c r="U3235" s="22" t="s">
        <v>392</v>
      </c>
      <c r="V3235" s="49" t="str">
        <f>+Sitio_Publico[[#This Row],[idcoleccion]]&amp;"-"&amp;Sitio_Publico[[#This Row],[id]]</f>
        <v>000-3234</v>
      </c>
      <c r="W3235" s="49">
        <f>+VLOOKUP(Sitio_Publico[[#This Row],[territorio]],Estructura!$AE$4:$AH$1067,4,0)</f>
        <v>20000006</v>
      </c>
      <c r="X3235" s="49" t="str">
        <f>+VLOOKUP(Sitio_Publico[[#This Row],[tema]],Estructura!$G$4:$J$532,4,0)</f>
        <v>T-0</v>
      </c>
      <c r="Y3235" s="49" t="str">
        <f>+VLOOKUP(Sitio_Publico[[#This Row],[contenido]],Estructura!$L$4:$O$473,4,0)</f>
        <v>C-1</v>
      </c>
      <c r="Z3235" s="49" t="str">
        <f>+VLOOKUP(Sitio_Publico[[#This Row],[Filtro Integrado]],Estructura!$U$4:$W$529,3,0)</f>
        <v>FI-11</v>
      </c>
      <c r="AA3235" s="49" t="str">
        <f>+VLOOKUP(Sitio_Publico[[#This Row],[Muestra]],Estructura!$Y$4:$AB$483,4,0)</f>
        <v>M-0002</v>
      </c>
    </row>
    <row r="3236" spans="1:27" ht="122.4" x14ac:dyDescent="0.3">
      <c r="A3236" s="16">
        <f t="shared" si="50"/>
        <v>3235</v>
      </c>
      <c r="B3236" s="47" t="s">
        <v>15118</v>
      </c>
      <c r="C3236" s="13" t="s">
        <v>15119</v>
      </c>
      <c r="D3236" s="13" t="s">
        <v>15141</v>
      </c>
      <c r="E3236" s="44">
        <v>100108</v>
      </c>
      <c r="F3236" s="13" t="s">
        <v>15142</v>
      </c>
      <c r="G3236" s="23" t="s">
        <v>15143</v>
      </c>
      <c r="H3236" s="42" t="s">
        <v>455</v>
      </c>
      <c r="I3236" s="28" t="s">
        <v>14</v>
      </c>
      <c r="J3236" s="12" t="s">
        <v>393</v>
      </c>
      <c r="K3236" s="28" t="s">
        <v>15323</v>
      </c>
      <c r="L3236" s="12" t="s">
        <v>15145</v>
      </c>
      <c r="M3236" s="12" t="s">
        <v>14623</v>
      </c>
      <c r="N3236" s="12" t="s">
        <v>15126</v>
      </c>
      <c r="O3236" s="26" t="s">
        <v>15775</v>
      </c>
      <c r="P3236" s="26" t="s">
        <v>15776</v>
      </c>
      <c r="Q3236" s="25" t="s">
        <v>456</v>
      </c>
      <c r="R3236" s="26" t="s">
        <v>15777</v>
      </c>
      <c r="S3236" s="15" t="s">
        <v>15778</v>
      </c>
      <c r="T3236" s="52">
        <v>0</v>
      </c>
      <c r="U3236" s="22" t="s">
        <v>392</v>
      </c>
      <c r="V3236" s="49" t="str">
        <f>+Sitio_Publico[[#This Row],[idcoleccion]]&amp;"-"&amp;Sitio_Publico[[#This Row],[id]]</f>
        <v>000-3235</v>
      </c>
      <c r="W3236" s="49">
        <f>+VLOOKUP(Sitio_Publico[[#This Row],[territorio]],Estructura!$AE$4:$AH$1067,4,0)</f>
        <v>10000000</v>
      </c>
      <c r="X3236" s="49" t="str">
        <f>+VLOOKUP(Sitio_Publico[[#This Row],[tema]],Estructura!$G$4:$J$532,4,0)</f>
        <v>T-0</v>
      </c>
      <c r="Y3236" s="49" t="str">
        <f>+VLOOKUP(Sitio_Publico[[#This Row],[contenido]],Estructura!$L$4:$O$473,4,0)</f>
        <v>C-1</v>
      </c>
      <c r="Z3236" s="49" t="str">
        <f>+VLOOKUP(Sitio_Publico[[#This Row],[Filtro Integrado]],Estructura!$U$4:$W$529,3,0)</f>
        <v>FI-0</v>
      </c>
      <c r="AA3236" s="49" t="str">
        <f>+VLOOKUP(Sitio_Publico[[#This Row],[Muestra]],Estructura!$Y$4:$AB$483,4,0)</f>
        <v>M-000232</v>
      </c>
    </row>
    <row r="3237" spans="1:27" ht="30.6" x14ac:dyDescent="0.3">
      <c r="A3237" s="16">
        <f t="shared" si="50"/>
        <v>3236</v>
      </c>
      <c r="B3237" s="47" t="s">
        <v>15118</v>
      </c>
      <c r="C3237" s="13" t="s">
        <v>15119</v>
      </c>
      <c r="D3237" s="13" t="s">
        <v>15120</v>
      </c>
      <c r="E3237" s="44">
        <v>26</v>
      </c>
      <c r="F3237" s="13" t="s">
        <v>15142</v>
      </c>
      <c r="G3237" s="23" t="s">
        <v>15300</v>
      </c>
      <c r="H3237" s="42" t="s">
        <v>455</v>
      </c>
      <c r="I3237" s="28" t="s">
        <v>403</v>
      </c>
      <c r="J3237" s="12" t="s">
        <v>393</v>
      </c>
      <c r="K3237" s="28" t="s">
        <v>15142</v>
      </c>
      <c r="L3237" s="12" t="s">
        <v>1299</v>
      </c>
      <c r="M3237" s="12" t="s">
        <v>15146</v>
      </c>
      <c r="N3237" s="12" t="s">
        <v>15126</v>
      </c>
      <c r="O3237" s="26" t="s">
        <v>15779</v>
      </c>
      <c r="P3237" s="26" t="s">
        <v>15780</v>
      </c>
      <c r="Q3237" s="25" t="s">
        <v>632</v>
      </c>
      <c r="R3237" s="26" t="s">
        <v>15781</v>
      </c>
      <c r="S3237" s="15" t="s">
        <v>15782</v>
      </c>
      <c r="T3237" s="52">
        <v>0</v>
      </c>
      <c r="U3237" s="22" t="s">
        <v>392</v>
      </c>
      <c r="V3237" s="49" t="str">
        <f>+Sitio_Publico[[#This Row],[idcoleccion]]&amp;"-"&amp;Sitio_Publico[[#This Row],[id]]</f>
        <v>000-3236</v>
      </c>
      <c r="W3237" s="49">
        <f>+VLOOKUP(Sitio_Publico[[#This Row],[territorio]],Estructura!$AE$4:$AH$1067,4,0)</f>
        <v>10000026</v>
      </c>
      <c r="X3237" s="49" t="str">
        <f>+VLOOKUP(Sitio_Publico[[#This Row],[tema]],Estructura!$G$4:$J$532,4,0)</f>
        <v>T-0</v>
      </c>
      <c r="Y3237" s="49" t="str">
        <f>+VLOOKUP(Sitio_Publico[[#This Row],[contenido]],Estructura!$L$4:$O$473,4,0)</f>
        <v>C-34</v>
      </c>
      <c r="Z3237" s="49" t="str">
        <f>+VLOOKUP(Sitio_Publico[[#This Row],[Filtro Integrado]],Estructura!$U$4:$W$529,3,0)</f>
        <v>FI-0</v>
      </c>
      <c r="AA3237" s="49" t="str">
        <f>+VLOOKUP(Sitio_Publico[[#This Row],[Muestra]],Estructura!$Y$4:$AB$483,4,0)</f>
        <v>M-00039</v>
      </c>
    </row>
    <row r="3238" spans="1:27" ht="51" x14ac:dyDescent="0.3">
      <c r="A3238" s="16">
        <f t="shared" si="50"/>
        <v>3237</v>
      </c>
      <c r="B3238" s="47" t="s">
        <v>15118</v>
      </c>
      <c r="C3238" s="13" t="s">
        <v>15119</v>
      </c>
      <c r="D3238" s="13" t="s">
        <v>15120</v>
      </c>
      <c r="E3238" s="44">
        <v>5</v>
      </c>
      <c r="F3238" s="13" t="s">
        <v>15783</v>
      </c>
      <c r="G3238" s="23" t="s">
        <v>15132</v>
      </c>
      <c r="H3238" s="42" t="s">
        <v>457</v>
      </c>
      <c r="I3238" s="28" t="s">
        <v>377</v>
      </c>
      <c r="J3238" s="12" t="s">
        <v>15784</v>
      </c>
      <c r="K3238" s="28" t="s">
        <v>15785</v>
      </c>
      <c r="L3238" s="12" t="s">
        <v>15134</v>
      </c>
      <c r="M3238" s="12" t="s">
        <v>15135</v>
      </c>
      <c r="N3238" s="12" t="s">
        <v>15126</v>
      </c>
      <c r="O3238" s="26" t="s">
        <v>15786</v>
      </c>
      <c r="P3238" s="26" t="s">
        <v>15787</v>
      </c>
      <c r="Q3238" s="25" t="s">
        <v>491</v>
      </c>
      <c r="R3238" s="26" t="s">
        <v>15788</v>
      </c>
      <c r="S3238" s="15" t="s">
        <v>15789</v>
      </c>
      <c r="T3238" s="52" t="s">
        <v>15170</v>
      </c>
      <c r="U3238" s="22" t="s">
        <v>392</v>
      </c>
      <c r="V3238" s="49" t="str">
        <f>+Sitio_Publico[[#This Row],[idcoleccion]]&amp;"-"&amp;Sitio_Publico[[#This Row],[id]]</f>
        <v>000-3237</v>
      </c>
      <c r="W3238" s="49">
        <f>+VLOOKUP(Sitio_Publico[[#This Row],[territorio]],Estructura!$AE$4:$AH$1067,4,0)</f>
        <v>20000014</v>
      </c>
      <c r="X3238" s="49" t="str">
        <f>+VLOOKUP(Sitio_Publico[[#This Row],[tema]],Estructura!$G$4:$J$532,4,0)</f>
        <v>T-61</v>
      </c>
      <c r="Y3238" s="49" t="str">
        <f>+VLOOKUP(Sitio_Publico[[#This Row],[contenido]],Estructura!$L$4:$O$473,4,0)</f>
        <v>C-31</v>
      </c>
      <c r="Z3238" s="49" t="str">
        <f>+VLOOKUP(Sitio_Publico[[#This Row],[Filtro Integrado]],Estructura!$U$4:$W$529,3,0)</f>
        <v>FI-12</v>
      </c>
      <c r="AA3238" s="49" t="str">
        <f>+VLOOKUP(Sitio_Publico[[#This Row],[Muestra]],Estructura!$Y$4:$AB$483,4,0)</f>
        <v>M-00046</v>
      </c>
    </row>
    <row r="3239" spans="1:27" ht="40.799999999999997" x14ac:dyDescent="0.3">
      <c r="A3239" s="16">
        <f t="shared" si="50"/>
        <v>3238</v>
      </c>
      <c r="B3239" s="47" t="s">
        <v>15118</v>
      </c>
      <c r="C3239" s="13" t="s">
        <v>15119</v>
      </c>
      <c r="D3239" s="13" t="s">
        <v>15120</v>
      </c>
      <c r="E3239" s="44">
        <v>72</v>
      </c>
      <c r="F3239" s="13" t="s">
        <v>15142</v>
      </c>
      <c r="G3239" s="23" t="s">
        <v>15300</v>
      </c>
      <c r="H3239" s="42" t="s">
        <v>455</v>
      </c>
      <c r="I3239" s="28" t="s">
        <v>15686</v>
      </c>
      <c r="J3239" s="12" t="s">
        <v>393</v>
      </c>
      <c r="K3239" s="28" t="s">
        <v>15181</v>
      </c>
      <c r="L3239" s="12" t="s">
        <v>1299</v>
      </c>
      <c r="M3239" s="12" t="s">
        <v>14623</v>
      </c>
      <c r="N3239" s="12" t="s">
        <v>15126</v>
      </c>
      <c r="O3239" s="26" t="s">
        <v>15790</v>
      </c>
      <c r="P3239" s="26" t="s">
        <v>15791</v>
      </c>
      <c r="Q3239" s="25" t="s">
        <v>456</v>
      </c>
      <c r="R3239" s="26" t="s">
        <v>15792</v>
      </c>
      <c r="S3239" s="15" t="s">
        <v>15793</v>
      </c>
      <c r="T3239" s="52">
        <v>0</v>
      </c>
      <c r="U3239" s="22" t="s">
        <v>392</v>
      </c>
      <c r="V3239" s="49" t="str">
        <f>+Sitio_Publico[[#This Row],[idcoleccion]]&amp;"-"&amp;Sitio_Publico[[#This Row],[id]]</f>
        <v>000-3238</v>
      </c>
      <c r="W3239" s="49">
        <f>+VLOOKUP(Sitio_Publico[[#This Row],[territorio]],Estructura!$AE$4:$AH$1067,4,0)</f>
        <v>10000072</v>
      </c>
      <c r="X3239" s="49" t="str">
        <f>+VLOOKUP(Sitio_Publico[[#This Row],[tema]],Estructura!$G$4:$J$532,4,0)</f>
        <v>T-0</v>
      </c>
      <c r="Y3239" s="49" t="str">
        <f>+VLOOKUP(Sitio_Publico[[#This Row],[contenido]],Estructura!$L$4:$O$473,4,0)</f>
        <v>C-34</v>
      </c>
      <c r="Z3239" s="49" t="str">
        <f>+VLOOKUP(Sitio_Publico[[#This Row],[Filtro Integrado]],Estructura!$U$4:$W$529,3,0)</f>
        <v>FI-0</v>
      </c>
      <c r="AA3239" s="49" t="str">
        <f>+VLOOKUP(Sitio_Publico[[#This Row],[Muestra]],Estructura!$Y$4:$AB$483,4,0)</f>
        <v>M-000220</v>
      </c>
    </row>
    <row r="3240" spans="1:27" ht="40.799999999999997" x14ac:dyDescent="0.3">
      <c r="A3240" s="16">
        <f t="shared" si="50"/>
        <v>3239</v>
      </c>
      <c r="B3240" s="47" t="s">
        <v>15118</v>
      </c>
      <c r="C3240" s="13" t="s">
        <v>15119</v>
      </c>
      <c r="D3240" s="13" t="s">
        <v>15141</v>
      </c>
      <c r="E3240" s="44">
        <v>100102006</v>
      </c>
      <c r="F3240" s="13" t="s">
        <v>15142</v>
      </c>
      <c r="G3240" s="23" t="s">
        <v>15143</v>
      </c>
      <c r="H3240" s="42" t="s">
        <v>455</v>
      </c>
      <c r="I3240" s="28" t="s">
        <v>14</v>
      </c>
      <c r="J3240" s="12" t="s">
        <v>393</v>
      </c>
      <c r="K3240" s="28" t="s">
        <v>15794</v>
      </c>
      <c r="L3240" s="12" t="s">
        <v>15145</v>
      </c>
      <c r="M3240" s="12" t="s">
        <v>14623</v>
      </c>
      <c r="N3240" s="12" t="s">
        <v>15126</v>
      </c>
      <c r="O3240" s="26" t="s">
        <v>15795</v>
      </c>
      <c r="P3240" s="26" t="s">
        <v>15796</v>
      </c>
      <c r="Q3240" s="25" t="s">
        <v>456</v>
      </c>
      <c r="R3240" s="26" t="s">
        <v>15797</v>
      </c>
      <c r="S3240" s="15" t="s">
        <v>15798</v>
      </c>
      <c r="T3240" s="52">
        <v>0</v>
      </c>
      <c r="U3240" s="22" t="s">
        <v>392</v>
      </c>
      <c r="V3240" s="49" t="str">
        <f>+Sitio_Publico[[#This Row],[idcoleccion]]&amp;"-"&amp;Sitio_Publico[[#This Row],[id]]</f>
        <v>000-3239</v>
      </c>
      <c r="W3240" s="49">
        <f>+VLOOKUP(Sitio_Publico[[#This Row],[territorio]],Estructura!$AE$4:$AH$1067,4,0)</f>
        <v>10000000</v>
      </c>
      <c r="X3240" s="49" t="str">
        <f>+VLOOKUP(Sitio_Publico[[#This Row],[tema]],Estructura!$G$4:$J$532,4,0)</f>
        <v>T-0</v>
      </c>
      <c r="Y3240" s="49" t="str">
        <f>+VLOOKUP(Sitio_Publico[[#This Row],[contenido]],Estructura!$L$4:$O$473,4,0)</f>
        <v>C-1</v>
      </c>
      <c r="Z3240" s="49" t="str">
        <f>+VLOOKUP(Sitio_Publico[[#This Row],[Filtro Integrado]],Estructura!$U$4:$W$529,3,0)</f>
        <v>FI-0</v>
      </c>
      <c r="AA3240" s="49" t="str">
        <f>+VLOOKUP(Sitio_Publico[[#This Row],[Muestra]],Estructura!$Y$4:$AB$483,4,0)</f>
        <v>M-00012</v>
      </c>
    </row>
    <row r="3241" spans="1:27" ht="61.2" x14ac:dyDescent="0.3">
      <c r="A3241" s="16">
        <f t="shared" si="50"/>
        <v>3240</v>
      </c>
      <c r="B3241" s="47" t="s">
        <v>15118</v>
      </c>
      <c r="C3241" s="13" t="s">
        <v>15119</v>
      </c>
      <c r="D3241" s="13" t="s">
        <v>15120</v>
      </c>
      <c r="E3241" s="44">
        <v>132</v>
      </c>
      <c r="F3241" s="13" t="s">
        <v>15142</v>
      </c>
      <c r="G3241" s="23" t="s">
        <v>15143</v>
      </c>
      <c r="H3241" s="42" t="s">
        <v>455</v>
      </c>
      <c r="I3241" s="28" t="s">
        <v>433</v>
      </c>
      <c r="J3241" s="12" t="s">
        <v>15142</v>
      </c>
      <c r="K3241" s="28" t="s">
        <v>15225</v>
      </c>
      <c r="L3241" s="12" t="s">
        <v>1299</v>
      </c>
      <c r="M3241" s="12" t="s">
        <v>14623</v>
      </c>
      <c r="N3241" s="12" t="s">
        <v>15126</v>
      </c>
      <c r="O3241" s="26" t="s">
        <v>15799</v>
      </c>
      <c r="P3241" s="26" t="s">
        <v>15800</v>
      </c>
      <c r="Q3241" s="25" t="s">
        <v>15801</v>
      </c>
      <c r="R3241" s="26" t="s">
        <v>15802</v>
      </c>
      <c r="S3241" s="15" t="s">
        <v>15803</v>
      </c>
      <c r="T3241" s="52">
        <v>0</v>
      </c>
      <c r="U3241" s="22" t="s">
        <v>392</v>
      </c>
      <c r="V3241" s="49" t="str">
        <f>+Sitio_Publico[[#This Row],[idcoleccion]]&amp;"-"&amp;Sitio_Publico[[#This Row],[id]]</f>
        <v>000-3240</v>
      </c>
      <c r="W3241" s="49">
        <f>+VLOOKUP(Sitio_Publico[[#This Row],[territorio]],Estructura!$AE$4:$AH$1067,4,0)</f>
        <v>10000132</v>
      </c>
      <c r="X3241" s="49" t="str">
        <f>+VLOOKUP(Sitio_Publico[[#This Row],[tema]],Estructura!$G$4:$J$532,4,0)</f>
        <v>T-0</v>
      </c>
      <c r="Y3241" s="49" t="str">
        <f>+VLOOKUP(Sitio_Publico[[#This Row],[contenido]],Estructura!$L$4:$O$473,4,0)</f>
        <v>C-1</v>
      </c>
      <c r="Z3241" s="49" t="str">
        <f>+VLOOKUP(Sitio_Publico[[#This Row],[Filtro Integrado]],Estructura!$U$4:$W$529,3,0)</f>
        <v>FI-5</v>
      </c>
      <c r="AA3241" s="49" t="str">
        <f>+VLOOKUP(Sitio_Publico[[#This Row],[Muestra]],Estructura!$Y$4:$AB$483,4,0)</f>
        <v>M-0002</v>
      </c>
    </row>
    <row r="3242" spans="1:27" ht="40.799999999999997" x14ac:dyDescent="0.3">
      <c r="A3242" s="16">
        <f t="shared" si="50"/>
        <v>3241</v>
      </c>
      <c r="B3242" s="47" t="s">
        <v>15118</v>
      </c>
      <c r="C3242" s="13" t="s">
        <v>15119</v>
      </c>
      <c r="D3242" s="13" t="s">
        <v>15120</v>
      </c>
      <c r="E3242" s="44">
        <v>144</v>
      </c>
      <c r="F3242" s="13" t="s">
        <v>15142</v>
      </c>
      <c r="G3242" s="23" t="s">
        <v>15143</v>
      </c>
      <c r="H3242" s="42" t="s">
        <v>455</v>
      </c>
      <c r="I3242" s="28" t="s">
        <v>440</v>
      </c>
      <c r="J3242" s="12" t="s">
        <v>393</v>
      </c>
      <c r="K3242" s="28" t="s">
        <v>15181</v>
      </c>
      <c r="L3242" s="12" t="s">
        <v>1299</v>
      </c>
      <c r="M3242" s="12" t="s">
        <v>15146</v>
      </c>
      <c r="N3242" s="12" t="s">
        <v>15126</v>
      </c>
      <c r="O3242" s="26" t="s">
        <v>15804</v>
      </c>
      <c r="P3242" s="26" t="s">
        <v>15805</v>
      </c>
      <c r="Q3242" s="25" t="s">
        <v>632</v>
      </c>
      <c r="R3242" s="26" t="s">
        <v>15806</v>
      </c>
      <c r="S3242" s="15" t="s">
        <v>15807</v>
      </c>
      <c r="T3242" s="52">
        <v>0</v>
      </c>
      <c r="U3242" s="22" t="s">
        <v>392</v>
      </c>
      <c r="V3242" s="49" t="str">
        <f>+Sitio_Publico[[#This Row],[idcoleccion]]&amp;"-"&amp;Sitio_Publico[[#This Row],[id]]</f>
        <v>000-3241</v>
      </c>
      <c r="W3242" s="49">
        <f>+VLOOKUP(Sitio_Publico[[#This Row],[territorio]],Estructura!$AE$4:$AH$1067,4,0)</f>
        <v>10000144</v>
      </c>
      <c r="X3242" s="49" t="str">
        <f>+VLOOKUP(Sitio_Publico[[#This Row],[tema]],Estructura!$G$4:$J$532,4,0)</f>
        <v>T-0</v>
      </c>
      <c r="Y3242" s="49" t="str">
        <f>+VLOOKUP(Sitio_Publico[[#This Row],[contenido]],Estructura!$L$4:$O$473,4,0)</f>
        <v>C-1</v>
      </c>
      <c r="Z3242" s="49" t="str">
        <f>+VLOOKUP(Sitio_Publico[[#This Row],[Filtro Integrado]],Estructura!$U$4:$W$529,3,0)</f>
        <v>FI-0</v>
      </c>
      <c r="AA3242" s="49" t="str">
        <f>+VLOOKUP(Sitio_Publico[[#This Row],[Muestra]],Estructura!$Y$4:$AB$483,4,0)</f>
        <v>M-000220</v>
      </c>
    </row>
    <row r="3243" spans="1:27" ht="40.799999999999997" x14ac:dyDescent="0.3">
      <c r="A3243" s="16">
        <f t="shared" si="50"/>
        <v>3242</v>
      </c>
      <c r="B3243" s="47" t="s">
        <v>15118</v>
      </c>
      <c r="C3243" s="13" t="s">
        <v>15119</v>
      </c>
      <c r="D3243" s="13" t="s">
        <v>15120</v>
      </c>
      <c r="E3243" s="44">
        <v>100103001</v>
      </c>
      <c r="F3243" s="13" t="s">
        <v>15121</v>
      </c>
      <c r="G3243" s="23" t="s">
        <v>15122</v>
      </c>
      <c r="H3243" s="42" t="s">
        <v>455</v>
      </c>
      <c r="I3243" s="28" t="s">
        <v>14</v>
      </c>
      <c r="J3243" s="12" t="s">
        <v>393</v>
      </c>
      <c r="K3243" s="28" t="s">
        <v>15515</v>
      </c>
      <c r="L3243" s="12" t="s">
        <v>15124</v>
      </c>
      <c r="M3243" s="12" t="s">
        <v>15125</v>
      </c>
      <c r="N3243" s="12" t="s">
        <v>15126</v>
      </c>
      <c r="O3243" s="26" t="s">
        <v>15808</v>
      </c>
      <c r="P3243" s="26" t="s">
        <v>15809</v>
      </c>
      <c r="Q3243" s="25" t="s">
        <v>632</v>
      </c>
      <c r="R3243" s="26" t="s">
        <v>15810</v>
      </c>
      <c r="S3243" s="15" t="s">
        <v>15811</v>
      </c>
      <c r="T3243" s="52">
        <v>0</v>
      </c>
      <c r="U3243" s="22" t="s">
        <v>392</v>
      </c>
      <c r="V3243" s="49" t="str">
        <f>+Sitio_Publico[[#This Row],[idcoleccion]]&amp;"-"&amp;Sitio_Publico[[#This Row],[id]]</f>
        <v>000-3242</v>
      </c>
      <c r="W3243" s="49">
        <f>+VLOOKUP(Sitio_Publico[[#This Row],[territorio]],Estructura!$AE$4:$AH$1067,4,0)</f>
        <v>10000000</v>
      </c>
      <c r="X3243" s="49" t="str">
        <f>+VLOOKUP(Sitio_Publico[[#This Row],[tema]],Estructura!$G$4:$J$532,4,0)</f>
        <v>T-50</v>
      </c>
      <c r="Y3243" s="49" t="str">
        <f>+VLOOKUP(Sitio_Publico[[#This Row],[contenido]],Estructura!$L$4:$O$473,4,0)</f>
        <v>C-30</v>
      </c>
      <c r="Z3243" s="49" t="str">
        <f>+VLOOKUP(Sitio_Publico[[#This Row],[Filtro Integrado]],Estructura!$U$4:$W$529,3,0)</f>
        <v>FI-0</v>
      </c>
      <c r="AA3243" s="49" t="str">
        <f>+VLOOKUP(Sitio_Publico[[#This Row],[Muestra]],Estructura!$Y$4:$AB$483,4,0)</f>
        <v>M-000247</v>
      </c>
    </row>
    <row r="3244" spans="1:27" ht="40.799999999999997" x14ac:dyDescent="0.3">
      <c r="A3244" s="16">
        <f t="shared" si="50"/>
        <v>3243</v>
      </c>
      <c r="B3244" s="47" t="s">
        <v>15118</v>
      </c>
      <c r="C3244" s="13" t="s">
        <v>15119</v>
      </c>
      <c r="D3244" s="13" t="s">
        <v>15120</v>
      </c>
      <c r="E3244" s="44">
        <v>152</v>
      </c>
      <c r="F3244" s="13" t="s">
        <v>15142</v>
      </c>
      <c r="G3244" s="23" t="s">
        <v>15143</v>
      </c>
      <c r="H3244" s="42" t="s">
        <v>455</v>
      </c>
      <c r="I3244" s="28" t="s">
        <v>443</v>
      </c>
      <c r="J3244" s="12" t="s">
        <v>15142</v>
      </c>
      <c r="K3244" s="28" t="s">
        <v>15181</v>
      </c>
      <c r="L3244" s="12" t="s">
        <v>1299</v>
      </c>
      <c r="M3244" s="12" t="s">
        <v>14623</v>
      </c>
      <c r="N3244" s="12" t="s">
        <v>15126</v>
      </c>
      <c r="O3244" s="26" t="s">
        <v>15812</v>
      </c>
      <c r="P3244" s="26" t="s">
        <v>15813</v>
      </c>
      <c r="Q3244" s="25" t="s">
        <v>632</v>
      </c>
      <c r="R3244" s="26" t="s">
        <v>15814</v>
      </c>
      <c r="S3244" s="15" t="s">
        <v>15815</v>
      </c>
      <c r="T3244" s="52">
        <v>0</v>
      </c>
      <c r="U3244" s="22" t="s">
        <v>392</v>
      </c>
      <c r="V3244" s="49" t="str">
        <f>+Sitio_Publico[[#This Row],[idcoleccion]]&amp;"-"&amp;Sitio_Publico[[#This Row],[id]]</f>
        <v>000-3243</v>
      </c>
      <c r="W3244" s="49">
        <f>+VLOOKUP(Sitio_Publico[[#This Row],[territorio]],Estructura!$AE$4:$AH$1067,4,0)</f>
        <v>10000152</v>
      </c>
      <c r="X3244" s="49" t="str">
        <f>+VLOOKUP(Sitio_Publico[[#This Row],[tema]],Estructura!$G$4:$J$532,4,0)</f>
        <v>T-0</v>
      </c>
      <c r="Y3244" s="49" t="str">
        <f>+VLOOKUP(Sitio_Publico[[#This Row],[contenido]],Estructura!$L$4:$O$473,4,0)</f>
        <v>C-1</v>
      </c>
      <c r="Z3244" s="49" t="str">
        <f>+VLOOKUP(Sitio_Publico[[#This Row],[Filtro Integrado]],Estructura!$U$4:$W$529,3,0)</f>
        <v>FI-5</v>
      </c>
      <c r="AA3244" s="49" t="str">
        <f>+VLOOKUP(Sitio_Publico[[#This Row],[Muestra]],Estructura!$Y$4:$AB$483,4,0)</f>
        <v>M-000220</v>
      </c>
    </row>
    <row r="3245" spans="1:27" ht="48" x14ac:dyDescent="0.3">
      <c r="A3245" s="16">
        <f t="shared" si="50"/>
        <v>3244</v>
      </c>
      <c r="B3245" s="47" t="s">
        <v>15118</v>
      </c>
      <c r="C3245" s="13" t="s">
        <v>15119</v>
      </c>
      <c r="D3245" s="13" t="s">
        <v>15120</v>
      </c>
      <c r="E3245" s="44">
        <v>6</v>
      </c>
      <c r="F3245" s="13" t="s">
        <v>15293</v>
      </c>
      <c r="G3245" s="23" t="s">
        <v>15162</v>
      </c>
      <c r="H3245" s="42" t="s">
        <v>457</v>
      </c>
      <c r="I3245" s="28" t="s">
        <v>369</v>
      </c>
      <c r="J3245" s="12" t="s">
        <v>393</v>
      </c>
      <c r="K3245" s="28" t="s">
        <v>15163</v>
      </c>
      <c r="L3245" s="12" t="s">
        <v>15164</v>
      </c>
      <c r="M3245" s="12" t="s">
        <v>15165</v>
      </c>
      <c r="N3245" s="12" t="s">
        <v>15126</v>
      </c>
      <c r="O3245" s="26" t="s">
        <v>15816</v>
      </c>
      <c r="P3245" s="26" t="s">
        <v>15817</v>
      </c>
      <c r="Q3245" s="25" t="s">
        <v>456</v>
      </c>
      <c r="R3245" s="26" t="s">
        <v>15818</v>
      </c>
      <c r="S3245" s="15" t="s">
        <v>15819</v>
      </c>
      <c r="T3245" s="52" t="s">
        <v>15299</v>
      </c>
      <c r="U3245" s="22" t="s">
        <v>392</v>
      </c>
      <c r="V3245" s="49" t="str">
        <f>+Sitio_Publico[[#This Row],[idcoleccion]]&amp;"-"&amp;Sitio_Publico[[#This Row],[id]]</f>
        <v>000-3244</v>
      </c>
      <c r="W3245" s="49">
        <f>+VLOOKUP(Sitio_Publico[[#This Row],[territorio]],Estructura!$AE$4:$AH$1067,4,0)</f>
        <v>20000006</v>
      </c>
      <c r="X3245" s="49" t="str">
        <f>+VLOOKUP(Sitio_Publico[[#This Row],[tema]],Estructura!$G$4:$J$532,4,0)</f>
        <v>T-56</v>
      </c>
      <c r="Y3245" s="49" t="str">
        <f>+VLOOKUP(Sitio_Publico[[#This Row],[contenido]],Estructura!$L$4:$O$473,4,0)</f>
        <v>C-33</v>
      </c>
      <c r="Z3245" s="49" t="str">
        <f>+VLOOKUP(Sitio_Publico[[#This Row],[Filtro Integrado]],Estructura!$U$4:$W$529,3,0)</f>
        <v>FI-0</v>
      </c>
      <c r="AA3245" s="49" t="str">
        <f>+VLOOKUP(Sitio_Publico[[#This Row],[Muestra]],Estructura!$Y$4:$AB$483,4,0)</f>
        <v>M-000218</v>
      </c>
    </row>
    <row r="3246" spans="1:27" ht="40.799999999999997" x14ac:dyDescent="0.3">
      <c r="A3246" s="16">
        <f t="shared" si="50"/>
        <v>3245</v>
      </c>
      <c r="B3246" s="47" t="s">
        <v>15118</v>
      </c>
      <c r="C3246" s="13" t="s">
        <v>15119</v>
      </c>
      <c r="D3246" s="13" t="s">
        <v>15120</v>
      </c>
      <c r="E3246" s="44">
        <v>5404</v>
      </c>
      <c r="F3246" s="13" t="s">
        <v>15121</v>
      </c>
      <c r="G3246" s="23" t="s">
        <v>15122</v>
      </c>
      <c r="H3246" s="42" t="s">
        <v>458</v>
      </c>
      <c r="I3246" s="28" t="s">
        <v>77</v>
      </c>
      <c r="J3246" s="12" t="s">
        <v>393</v>
      </c>
      <c r="K3246" s="28" t="s">
        <v>15371</v>
      </c>
      <c r="L3246" s="12" t="s">
        <v>15124</v>
      </c>
      <c r="M3246" s="12" t="s">
        <v>15125</v>
      </c>
      <c r="N3246" s="12" t="s">
        <v>15126</v>
      </c>
      <c r="O3246" s="26" t="s">
        <v>15820</v>
      </c>
      <c r="P3246" s="26" t="s">
        <v>15821</v>
      </c>
      <c r="Q3246" s="25" t="s">
        <v>632</v>
      </c>
      <c r="R3246" s="26" t="s">
        <v>15822</v>
      </c>
      <c r="S3246" s="15" t="s">
        <v>15823</v>
      </c>
      <c r="T3246" s="52" t="s">
        <v>15824</v>
      </c>
      <c r="U3246" s="22" t="s">
        <v>392</v>
      </c>
      <c r="V3246" s="49" t="str">
        <f>+Sitio_Publico[[#This Row],[idcoleccion]]&amp;"-"&amp;Sitio_Publico[[#This Row],[id]]</f>
        <v>000-3245</v>
      </c>
      <c r="W3246" s="49">
        <f>+VLOOKUP(Sitio_Publico[[#This Row],[territorio]],Estructura!$AE$4:$AH$1067,4,0)</f>
        <v>30005404</v>
      </c>
      <c r="X3246" s="49" t="str">
        <f>+VLOOKUP(Sitio_Publico[[#This Row],[tema]],Estructura!$G$4:$J$532,4,0)</f>
        <v>T-50</v>
      </c>
      <c r="Y3246" s="49" t="str">
        <f>+VLOOKUP(Sitio_Publico[[#This Row],[contenido]],Estructura!$L$4:$O$473,4,0)</f>
        <v>C-30</v>
      </c>
      <c r="Z3246" s="49" t="str">
        <f>+VLOOKUP(Sitio_Publico[[#This Row],[Filtro Integrado]],Estructura!$U$4:$W$529,3,0)</f>
        <v>FI-0</v>
      </c>
      <c r="AA3246" s="49" t="str">
        <f>+VLOOKUP(Sitio_Publico[[#This Row],[Muestra]],Estructura!$Y$4:$AB$483,4,0)</f>
        <v>M-000236</v>
      </c>
    </row>
    <row r="3247" spans="1:27" ht="40.799999999999997" x14ac:dyDescent="0.3">
      <c r="A3247" s="16">
        <f t="shared" si="50"/>
        <v>3246</v>
      </c>
      <c r="B3247" s="47" t="s">
        <v>15118</v>
      </c>
      <c r="C3247" s="13" t="s">
        <v>15119</v>
      </c>
      <c r="D3247" s="13" t="s">
        <v>15120</v>
      </c>
      <c r="E3247" s="44">
        <v>14202</v>
      </c>
      <c r="F3247" s="13" t="s">
        <v>15825</v>
      </c>
      <c r="G3247" s="23" t="s">
        <v>15152</v>
      </c>
      <c r="H3247" s="42" t="s">
        <v>458</v>
      </c>
      <c r="I3247" s="28" t="s">
        <v>356</v>
      </c>
      <c r="J3247" s="12" t="s">
        <v>15153</v>
      </c>
      <c r="K3247" s="28" t="s">
        <v>15826</v>
      </c>
      <c r="L3247" s="12" t="s">
        <v>15155</v>
      </c>
      <c r="M3247" s="12" t="s">
        <v>15156</v>
      </c>
      <c r="N3247" s="12" t="s">
        <v>15126</v>
      </c>
      <c r="O3247" s="26" t="s">
        <v>15827</v>
      </c>
      <c r="P3247" s="26" t="s">
        <v>15828</v>
      </c>
      <c r="Q3247" s="25" t="s">
        <v>10495</v>
      </c>
      <c r="R3247" s="26" t="s">
        <v>15829</v>
      </c>
      <c r="S3247" s="15" t="s">
        <v>15830</v>
      </c>
      <c r="T3247" s="52" t="s">
        <v>719</v>
      </c>
      <c r="U3247" s="22" t="s">
        <v>392</v>
      </c>
      <c r="V3247" s="49" t="str">
        <f>+Sitio_Publico[[#This Row],[idcoleccion]]&amp;"-"&amp;Sitio_Publico[[#This Row],[id]]</f>
        <v>000-3246</v>
      </c>
      <c r="W3247" s="49">
        <f>+VLOOKUP(Sitio_Publico[[#This Row],[territorio]],Estructura!$AE$4:$AH$1067,4,0)</f>
        <v>30014202</v>
      </c>
      <c r="X3247" s="49" t="str">
        <f>+VLOOKUP(Sitio_Publico[[#This Row],[tema]],Estructura!$G$4:$J$532,4,0)</f>
        <v>T-62</v>
      </c>
      <c r="Y3247" s="49" t="str">
        <f>+VLOOKUP(Sitio_Publico[[#This Row],[contenido]],Estructura!$L$4:$O$473,4,0)</f>
        <v>C-32</v>
      </c>
      <c r="Z3247" s="49" t="str">
        <f>+VLOOKUP(Sitio_Publico[[#This Row],[Filtro Integrado]],Estructura!$U$4:$W$529,3,0)</f>
        <v>FI-4</v>
      </c>
      <c r="AA3247" s="49" t="str">
        <f>+VLOOKUP(Sitio_Publico[[#This Row],[Muestra]],Estructura!$Y$4:$AB$483,4,0)</f>
        <v>M-000263</v>
      </c>
    </row>
    <row r="3248" spans="1:27" ht="48" x14ac:dyDescent="0.3">
      <c r="A3248" s="16">
        <f t="shared" si="50"/>
        <v>3247</v>
      </c>
      <c r="B3248" s="47" t="s">
        <v>15118</v>
      </c>
      <c r="C3248" s="13" t="s">
        <v>15119</v>
      </c>
      <c r="D3248" s="13" t="s">
        <v>15120</v>
      </c>
      <c r="E3248" s="44">
        <v>1</v>
      </c>
      <c r="F3248" s="13" t="s">
        <v>15161</v>
      </c>
      <c r="G3248" s="23" t="s">
        <v>15162</v>
      </c>
      <c r="H3248" s="42" t="s">
        <v>455</v>
      </c>
      <c r="I3248" s="28" t="s">
        <v>14</v>
      </c>
      <c r="J3248" s="12" t="s">
        <v>393</v>
      </c>
      <c r="K3248" s="28" t="s">
        <v>15831</v>
      </c>
      <c r="L3248" s="12" t="s">
        <v>15164</v>
      </c>
      <c r="M3248" s="12" t="s">
        <v>15165</v>
      </c>
      <c r="N3248" s="12" t="s">
        <v>15126</v>
      </c>
      <c r="O3248" s="26" t="s">
        <v>15832</v>
      </c>
      <c r="P3248" s="26" t="s">
        <v>15833</v>
      </c>
      <c r="Q3248" s="25" t="s">
        <v>456</v>
      </c>
      <c r="R3248" s="26" t="s">
        <v>15834</v>
      </c>
      <c r="S3248" s="15" t="s">
        <v>15835</v>
      </c>
      <c r="T3248" s="52">
        <v>0</v>
      </c>
      <c r="U3248" s="22" t="s">
        <v>392</v>
      </c>
      <c r="V3248" s="49" t="str">
        <f>+Sitio_Publico[[#This Row],[idcoleccion]]&amp;"-"&amp;Sitio_Publico[[#This Row],[id]]</f>
        <v>000-3247</v>
      </c>
      <c r="W3248" s="49">
        <f>+VLOOKUP(Sitio_Publico[[#This Row],[territorio]],Estructura!$AE$4:$AH$1067,4,0)</f>
        <v>10000000</v>
      </c>
      <c r="X3248" s="49" t="str">
        <f>+VLOOKUP(Sitio_Publico[[#This Row],[tema]],Estructura!$G$4:$J$532,4,0)</f>
        <v>T-53</v>
      </c>
      <c r="Y3248" s="49" t="str">
        <f>+VLOOKUP(Sitio_Publico[[#This Row],[contenido]],Estructura!$L$4:$O$473,4,0)</f>
        <v>C-33</v>
      </c>
      <c r="Z3248" s="49" t="str">
        <f>+VLOOKUP(Sitio_Publico[[#This Row],[Filtro Integrado]],Estructura!$U$4:$W$529,3,0)</f>
        <v>FI-0</v>
      </c>
      <c r="AA3248" s="49" t="str">
        <f>+VLOOKUP(Sitio_Publico[[#This Row],[Muestra]],Estructura!$Y$4:$AB$483,4,0)</f>
        <v>M-000264</v>
      </c>
    </row>
    <row r="3249" spans="1:27" ht="30.6" x14ac:dyDescent="0.3">
      <c r="A3249" s="16">
        <f t="shared" si="50"/>
        <v>3248</v>
      </c>
      <c r="B3249" s="47" t="s">
        <v>15118</v>
      </c>
      <c r="C3249" s="13" t="s">
        <v>15119</v>
      </c>
      <c r="D3249" s="13" t="s">
        <v>15120</v>
      </c>
      <c r="E3249" s="44">
        <v>100107005</v>
      </c>
      <c r="F3249" s="13" t="s">
        <v>15198</v>
      </c>
      <c r="G3249" s="23" t="s">
        <v>15122</v>
      </c>
      <c r="H3249" s="42" t="s">
        <v>455</v>
      </c>
      <c r="I3249" s="28" t="s">
        <v>14</v>
      </c>
      <c r="J3249" s="12" t="s">
        <v>393</v>
      </c>
      <c r="K3249" s="28" t="s">
        <v>15836</v>
      </c>
      <c r="L3249" s="12" t="s">
        <v>15124</v>
      </c>
      <c r="M3249" s="12" t="s">
        <v>15125</v>
      </c>
      <c r="N3249" s="12" t="s">
        <v>15126</v>
      </c>
      <c r="O3249" s="26" t="s">
        <v>15837</v>
      </c>
      <c r="P3249" s="26" t="s">
        <v>15838</v>
      </c>
      <c r="Q3249" s="25" t="s">
        <v>632</v>
      </c>
      <c r="R3249" s="26" t="s">
        <v>15839</v>
      </c>
      <c r="S3249" s="15" t="s">
        <v>15840</v>
      </c>
      <c r="T3249" s="52">
        <v>0</v>
      </c>
      <c r="U3249" s="22" t="s">
        <v>392</v>
      </c>
      <c r="V3249" s="49" t="str">
        <f>+Sitio_Publico[[#This Row],[idcoleccion]]&amp;"-"&amp;Sitio_Publico[[#This Row],[id]]</f>
        <v>000-3248</v>
      </c>
      <c r="W3249" s="49">
        <f>+VLOOKUP(Sitio_Publico[[#This Row],[territorio]],Estructura!$AE$4:$AH$1067,4,0)</f>
        <v>10000000</v>
      </c>
      <c r="X3249" s="49" t="str">
        <f>+VLOOKUP(Sitio_Publico[[#This Row],[tema]],Estructura!$G$4:$J$532,4,0)</f>
        <v>T-55</v>
      </c>
      <c r="Y3249" s="49" t="str">
        <f>+VLOOKUP(Sitio_Publico[[#This Row],[contenido]],Estructura!$L$4:$O$473,4,0)</f>
        <v>C-30</v>
      </c>
      <c r="Z3249" s="49" t="str">
        <f>+VLOOKUP(Sitio_Publico[[#This Row],[Filtro Integrado]],Estructura!$U$4:$W$529,3,0)</f>
        <v>FI-0</v>
      </c>
      <c r="AA3249" s="49" t="str">
        <f>+VLOOKUP(Sitio_Publico[[#This Row],[Muestra]],Estructura!$Y$4:$AB$483,4,0)</f>
        <v>M-000265</v>
      </c>
    </row>
    <row r="3250" spans="1:27" ht="40.799999999999997" x14ac:dyDescent="0.3">
      <c r="A3250" s="16">
        <f t="shared" si="50"/>
        <v>3249</v>
      </c>
      <c r="B3250" s="47" t="s">
        <v>15118</v>
      </c>
      <c r="C3250" s="13" t="s">
        <v>15119</v>
      </c>
      <c r="D3250" s="13" t="s">
        <v>15120</v>
      </c>
      <c r="E3250" s="44">
        <v>141</v>
      </c>
      <c r="F3250" s="13" t="s">
        <v>15142</v>
      </c>
      <c r="G3250" s="23" t="s">
        <v>15300</v>
      </c>
      <c r="H3250" s="42" t="s">
        <v>455</v>
      </c>
      <c r="I3250" s="28" t="s">
        <v>441</v>
      </c>
      <c r="J3250" s="12" t="s">
        <v>393</v>
      </c>
      <c r="K3250" s="28" t="s">
        <v>15225</v>
      </c>
      <c r="L3250" s="12" t="s">
        <v>15145</v>
      </c>
      <c r="M3250" s="12" t="s">
        <v>14623</v>
      </c>
      <c r="N3250" s="12" t="s">
        <v>15126</v>
      </c>
      <c r="O3250" s="26" t="s">
        <v>15841</v>
      </c>
      <c r="P3250" s="26" t="s">
        <v>15842</v>
      </c>
      <c r="Q3250" s="25" t="s">
        <v>456</v>
      </c>
      <c r="R3250" s="26" t="s">
        <v>15843</v>
      </c>
      <c r="S3250" s="15" t="s">
        <v>15844</v>
      </c>
      <c r="T3250" s="52">
        <v>0</v>
      </c>
      <c r="U3250" s="22" t="s">
        <v>392</v>
      </c>
      <c r="V3250" s="49" t="str">
        <f>+Sitio_Publico[[#This Row],[idcoleccion]]&amp;"-"&amp;Sitio_Publico[[#This Row],[id]]</f>
        <v>000-3249</v>
      </c>
      <c r="W3250" s="49">
        <f>+VLOOKUP(Sitio_Publico[[#This Row],[territorio]],Estructura!$AE$4:$AH$1067,4,0)</f>
        <v>10000141</v>
      </c>
      <c r="X3250" s="49" t="str">
        <f>+VLOOKUP(Sitio_Publico[[#This Row],[tema]],Estructura!$G$4:$J$532,4,0)</f>
        <v>T-0</v>
      </c>
      <c r="Y3250" s="49" t="str">
        <f>+VLOOKUP(Sitio_Publico[[#This Row],[contenido]],Estructura!$L$4:$O$473,4,0)</f>
        <v>C-34</v>
      </c>
      <c r="Z3250" s="49" t="str">
        <f>+VLOOKUP(Sitio_Publico[[#This Row],[Filtro Integrado]],Estructura!$U$4:$W$529,3,0)</f>
        <v>FI-0</v>
      </c>
      <c r="AA3250" s="49" t="str">
        <f>+VLOOKUP(Sitio_Publico[[#This Row],[Muestra]],Estructura!$Y$4:$AB$483,4,0)</f>
        <v>M-0002</v>
      </c>
    </row>
    <row r="3251" spans="1:27" ht="30.6" x14ac:dyDescent="0.3">
      <c r="A3251" s="16">
        <f t="shared" si="50"/>
        <v>3250</v>
      </c>
      <c r="B3251" s="47" t="s">
        <v>15118</v>
      </c>
      <c r="C3251" s="13" t="s">
        <v>15119</v>
      </c>
      <c r="D3251" s="13" t="s">
        <v>15120</v>
      </c>
      <c r="E3251" s="44">
        <v>3301</v>
      </c>
      <c r="F3251" s="13" t="s">
        <v>15198</v>
      </c>
      <c r="G3251" s="23" t="s">
        <v>15122</v>
      </c>
      <c r="H3251" s="42" t="s">
        <v>458</v>
      </c>
      <c r="I3251" s="28" t="s">
        <v>46</v>
      </c>
      <c r="J3251" s="12" t="s">
        <v>393</v>
      </c>
      <c r="K3251" s="28" t="s">
        <v>15181</v>
      </c>
      <c r="L3251" s="12" t="s">
        <v>15124</v>
      </c>
      <c r="M3251" s="12" t="s">
        <v>15125</v>
      </c>
      <c r="N3251" s="12" t="s">
        <v>15126</v>
      </c>
      <c r="O3251" s="26" t="s">
        <v>15845</v>
      </c>
      <c r="P3251" s="26" t="s">
        <v>15846</v>
      </c>
      <c r="Q3251" s="25" t="s">
        <v>632</v>
      </c>
      <c r="R3251" s="26" t="s">
        <v>15847</v>
      </c>
      <c r="S3251" s="15" t="s">
        <v>15848</v>
      </c>
      <c r="T3251" s="52" t="s">
        <v>15849</v>
      </c>
      <c r="U3251" s="22" t="s">
        <v>392</v>
      </c>
      <c r="V3251" s="49" t="str">
        <f>+Sitio_Publico[[#This Row],[idcoleccion]]&amp;"-"&amp;Sitio_Publico[[#This Row],[id]]</f>
        <v>000-3250</v>
      </c>
      <c r="W3251" s="49">
        <f>+VLOOKUP(Sitio_Publico[[#This Row],[territorio]],Estructura!$AE$4:$AH$1067,4,0)</f>
        <v>30003301</v>
      </c>
      <c r="X3251" s="49" t="str">
        <f>+VLOOKUP(Sitio_Publico[[#This Row],[tema]],Estructura!$G$4:$J$532,4,0)</f>
        <v>T-55</v>
      </c>
      <c r="Y3251" s="49" t="str">
        <f>+VLOOKUP(Sitio_Publico[[#This Row],[contenido]],Estructura!$L$4:$O$473,4,0)</f>
        <v>C-30</v>
      </c>
      <c r="Z3251" s="49" t="str">
        <f>+VLOOKUP(Sitio_Publico[[#This Row],[Filtro Integrado]],Estructura!$U$4:$W$529,3,0)</f>
        <v>FI-0</v>
      </c>
      <c r="AA3251" s="49" t="str">
        <f>+VLOOKUP(Sitio_Publico[[#This Row],[Muestra]],Estructura!$Y$4:$AB$483,4,0)</f>
        <v>M-000220</v>
      </c>
    </row>
    <row r="3252" spans="1:27" ht="30.6" x14ac:dyDescent="0.3">
      <c r="A3252" s="16">
        <f t="shared" si="50"/>
        <v>3251</v>
      </c>
      <c r="B3252" s="47" t="s">
        <v>15118</v>
      </c>
      <c r="C3252" s="13" t="s">
        <v>15119</v>
      </c>
      <c r="D3252" s="13" t="s">
        <v>15120</v>
      </c>
      <c r="E3252" s="44">
        <v>5501</v>
      </c>
      <c r="F3252" s="13" t="s">
        <v>15198</v>
      </c>
      <c r="G3252" s="23" t="s">
        <v>15122</v>
      </c>
      <c r="H3252" s="42" t="s">
        <v>458</v>
      </c>
      <c r="I3252" s="28" t="s">
        <v>79</v>
      </c>
      <c r="J3252" s="12" t="s">
        <v>393</v>
      </c>
      <c r="K3252" s="28" t="s">
        <v>15142</v>
      </c>
      <c r="L3252" s="12" t="s">
        <v>15124</v>
      </c>
      <c r="M3252" s="12" t="s">
        <v>15125</v>
      </c>
      <c r="N3252" s="12" t="s">
        <v>15126</v>
      </c>
      <c r="O3252" s="26" t="s">
        <v>15850</v>
      </c>
      <c r="P3252" s="26" t="s">
        <v>15851</v>
      </c>
      <c r="Q3252" s="25" t="s">
        <v>632</v>
      </c>
      <c r="R3252" s="26" t="s">
        <v>15852</v>
      </c>
      <c r="S3252" s="15" t="s">
        <v>15853</v>
      </c>
      <c r="T3252" s="52" t="s">
        <v>15854</v>
      </c>
      <c r="U3252" s="22" t="s">
        <v>392</v>
      </c>
      <c r="V3252" s="49" t="str">
        <f>+Sitio_Publico[[#This Row],[idcoleccion]]&amp;"-"&amp;Sitio_Publico[[#This Row],[id]]</f>
        <v>000-3251</v>
      </c>
      <c r="W3252" s="49">
        <f>+VLOOKUP(Sitio_Publico[[#This Row],[territorio]],Estructura!$AE$4:$AH$1067,4,0)</f>
        <v>30005501</v>
      </c>
      <c r="X3252" s="49" t="str">
        <f>+VLOOKUP(Sitio_Publico[[#This Row],[tema]],Estructura!$G$4:$J$532,4,0)</f>
        <v>T-55</v>
      </c>
      <c r="Y3252" s="49" t="str">
        <f>+VLOOKUP(Sitio_Publico[[#This Row],[contenido]],Estructura!$L$4:$O$473,4,0)</f>
        <v>C-30</v>
      </c>
      <c r="Z3252" s="49" t="str">
        <f>+VLOOKUP(Sitio_Publico[[#This Row],[Filtro Integrado]],Estructura!$U$4:$W$529,3,0)</f>
        <v>FI-0</v>
      </c>
      <c r="AA3252" s="49" t="str">
        <f>+VLOOKUP(Sitio_Publico[[#This Row],[Muestra]],Estructura!$Y$4:$AB$483,4,0)</f>
        <v>M-00039</v>
      </c>
    </row>
    <row r="3253" spans="1:27" ht="30.6" x14ac:dyDescent="0.3">
      <c r="A3253" s="16">
        <f t="shared" si="50"/>
        <v>3252</v>
      </c>
      <c r="B3253" s="47" t="s">
        <v>15118</v>
      </c>
      <c r="C3253" s="13" t="s">
        <v>15119</v>
      </c>
      <c r="D3253" s="13" t="s">
        <v>15120</v>
      </c>
      <c r="E3253" s="44">
        <v>5405</v>
      </c>
      <c r="F3253" s="13" t="s">
        <v>15198</v>
      </c>
      <c r="G3253" s="23" t="s">
        <v>15122</v>
      </c>
      <c r="H3253" s="42" t="s">
        <v>458</v>
      </c>
      <c r="I3253" s="28" t="s">
        <v>78</v>
      </c>
      <c r="J3253" s="12" t="s">
        <v>393</v>
      </c>
      <c r="K3253" s="28" t="s">
        <v>15225</v>
      </c>
      <c r="L3253" s="12" t="s">
        <v>15124</v>
      </c>
      <c r="M3253" s="12" t="s">
        <v>15125</v>
      </c>
      <c r="N3253" s="12" t="s">
        <v>15126</v>
      </c>
      <c r="O3253" s="26" t="s">
        <v>15855</v>
      </c>
      <c r="P3253" s="26" t="s">
        <v>15856</v>
      </c>
      <c r="Q3253" s="25" t="s">
        <v>632</v>
      </c>
      <c r="R3253" s="26" t="s">
        <v>15857</v>
      </c>
      <c r="S3253" s="15" t="s">
        <v>15858</v>
      </c>
      <c r="T3253" s="52" t="s">
        <v>15859</v>
      </c>
      <c r="U3253" s="22" t="s">
        <v>392</v>
      </c>
      <c r="V3253" s="49" t="str">
        <f>+Sitio_Publico[[#This Row],[idcoleccion]]&amp;"-"&amp;Sitio_Publico[[#This Row],[id]]</f>
        <v>000-3252</v>
      </c>
      <c r="W3253" s="49">
        <f>+VLOOKUP(Sitio_Publico[[#This Row],[territorio]],Estructura!$AE$4:$AH$1067,4,0)</f>
        <v>30005405</v>
      </c>
      <c r="X3253" s="49" t="str">
        <f>+VLOOKUP(Sitio_Publico[[#This Row],[tema]],Estructura!$G$4:$J$532,4,0)</f>
        <v>T-55</v>
      </c>
      <c r="Y3253" s="49" t="str">
        <f>+VLOOKUP(Sitio_Publico[[#This Row],[contenido]],Estructura!$L$4:$O$473,4,0)</f>
        <v>C-30</v>
      </c>
      <c r="Z3253" s="49" t="str">
        <f>+VLOOKUP(Sitio_Publico[[#This Row],[Filtro Integrado]],Estructura!$U$4:$W$529,3,0)</f>
        <v>FI-0</v>
      </c>
      <c r="AA3253" s="49" t="str">
        <f>+VLOOKUP(Sitio_Publico[[#This Row],[Muestra]],Estructura!$Y$4:$AB$483,4,0)</f>
        <v>M-0002</v>
      </c>
    </row>
    <row r="3254" spans="1:27" ht="51" x14ac:dyDescent="0.3">
      <c r="A3254" s="16">
        <f t="shared" si="50"/>
        <v>3253</v>
      </c>
      <c r="B3254" s="47" t="s">
        <v>15118</v>
      </c>
      <c r="C3254" s="13" t="s">
        <v>15119</v>
      </c>
      <c r="D3254" s="13" t="s">
        <v>15120</v>
      </c>
      <c r="E3254" s="44">
        <v>100103003</v>
      </c>
      <c r="F3254" s="13" t="s">
        <v>15396</v>
      </c>
      <c r="G3254" s="23" t="s">
        <v>15397</v>
      </c>
      <c r="H3254" s="42" t="s">
        <v>457</v>
      </c>
      <c r="I3254" s="28" t="s">
        <v>370</v>
      </c>
      <c r="J3254" s="12" t="s">
        <v>15398</v>
      </c>
      <c r="K3254" s="28" t="s">
        <v>15399</v>
      </c>
      <c r="L3254" s="12" t="s">
        <v>1611</v>
      </c>
      <c r="M3254" s="12" t="s">
        <v>15400</v>
      </c>
      <c r="N3254" s="12" t="s">
        <v>15126</v>
      </c>
      <c r="O3254" s="26" t="s">
        <v>15860</v>
      </c>
      <c r="P3254" s="26" t="s">
        <v>15861</v>
      </c>
      <c r="Q3254" s="25" t="s">
        <v>456</v>
      </c>
      <c r="R3254" s="26" t="s">
        <v>15862</v>
      </c>
      <c r="S3254" s="15" t="s">
        <v>15863</v>
      </c>
      <c r="T3254" s="52" t="s">
        <v>1851</v>
      </c>
      <c r="U3254" s="22" t="s">
        <v>392</v>
      </c>
      <c r="V3254" s="49" t="str">
        <f>+Sitio_Publico[[#This Row],[idcoleccion]]&amp;"-"&amp;Sitio_Publico[[#This Row],[id]]</f>
        <v>000-3253</v>
      </c>
      <c r="W3254" s="49">
        <f>+VLOOKUP(Sitio_Publico[[#This Row],[territorio]],Estructura!$AE$4:$AH$1067,4,0)</f>
        <v>20000007</v>
      </c>
      <c r="X3254" s="49" t="str">
        <f>+VLOOKUP(Sitio_Publico[[#This Row],[tema]],Estructura!$G$4:$J$532,4,0)</f>
        <v>T-58</v>
      </c>
      <c r="Y3254" s="49" t="str">
        <f>+VLOOKUP(Sitio_Publico[[#This Row],[contenido]],Estructura!$L$4:$O$473,4,0)</f>
        <v>C-35</v>
      </c>
      <c r="Z3254" s="49" t="str">
        <f>+VLOOKUP(Sitio_Publico[[#This Row],[Filtro Integrado]],Estructura!$U$4:$W$529,3,0)</f>
        <v>FI-8</v>
      </c>
      <c r="AA3254" s="49" t="str">
        <f>+VLOOKUP(Sitio_Publico[[#This Row],[Muestra]],Estructura!$Y$4:$AB$483,4,0)</f>
        <v>M-00016</v>
      </c>
    </row>
    <row r="3255" spans="1:27" ht="40.799999999999997" x14ac:dyDescent="0.3">
      <c r="A3255" s="16">
        <f t="shared" si="50"/>
        <v>3254</v>
      </c>
      <c r="B3255" s="47" t="s">
        <v>15118</v>
      </c>
      <c r="C3255" s="13" t="s">
        <v>15119</v>
      </c>
      <c r="D3255" s="13" t="s">
        <v>15120</v>
      </c>
      <c r="E3255" s="44">
        <v>9120</v>
      </c>
      <c r="F3255" s="13" t="s">
        <v>15121</v>
      </c>
      <c r="G3255" s="23" t="s">
        <v>15122</v>
      </c>
      <c r="H3255" s="42" t="s">
        <v>458</v>
      </c>
      <c r="I3255" s="28" t="s">
        <v>235</v>
      </c>
      <c r="J3255" s="12" t="s">
        <v>393</v>
      </c>
      <c r="K3255" s="28" t="s">
        <v>15371</v>
      </c>
      <c r="L3255" s="12" t="s">
        <v>15124</v>
      </c>
      <c r="M3255" s="12" t="s">
        <v>15125</v>
      </c>
      <c r="N3255" s="12" t="s">
        <v>15126</v>
      </c>
      <c r="O3255" s="26" t="s">
        <v>15864</v>
      </c>
      <c r="P3255" s="26" t="s">
        <v>15865</v>
      </c>
      <c r="Q3255" s="25" t="s">
        <v>632</v>
      </c>
      <c r="R3255" s="26" t="s">
        <v>15866</v>
      </c>
      <c r="S3255" s="15" t="s">
        <v>15867</v>
      </c>
      <c r="T3255" s="52" t="s">
        <v>15868</v>
      </c>
      <c r="U3255" s="22" t="s">
        <v>392</v>
      </c>
      <c r="V3255" s="49" t="str">
        <f>+Sitio_Publico[[#This Row],[idcoleccion]]&amp;"-"&amp;Sitio_Publico[[#This Row],[id]]</f>
        <v>000-3254</v>
      </c>
      <c r="W3255" s="49">
        <f>+VLOOKUP(Sitio_Publico[[#This Row],[territorio]],Estructura!$AE$4:$AH$1067,4,0)</f>
        <v>30009120</v>
      </c>
      <c r="X3255" s="49" t="str">
        <f>+VLOOKUP(Sitio_Publico[[#This Row],[tema]],Estructura!$G$4:$J$532,4,0)</f>
        <v>T-50</v>
      </c>
      <c r="Y3255" s="49" t="str">
        <f>+VLOOKUP(Sitio_Publico[[#This Row],[contenido]],Estructura!$L$4:$O$473,4,0)</f>
        <v>C-30</v>
      </c>
      <c r="Z3255" s="49" t="str">
        <f>+VLOOKUP(Sitio_Publico[[#This Row],[Filtro Integrado]],Estructura!$U$4:$W$529,3,0)</f>
        <v>FI-0</v>
      </c>
      <c r="AA3255" s="49" t="str">
        <f>+VLOOKUP(Sitio_Publico[[#This Row],[Muestra]],Estructura!$Y$4:$AB$483,4,0)</f>
        <v>M-000236</v>
      </c>
    </row>
    <row r="3256" spans="1:27" ht="30.6" x14ac:dyDescent="0.3">
      <c r="A3256" s="16">
        <f t="shared" si="50"/>
        <v>3255</v>
      </c>
      <c r="B3256" s="47" t="s">
        <v>15118</v>
      </c>
      <c r="C3256" s="13" t="s">
        <v>15119</v>
      </c>
      <c r="D3256" s="13" t="s">
        <v>15120</v>
      </c>
      <c r="E3256" s="44">
        <v>100103003</v>
      </c>
      <c r="F3256" s="13" t="s">
        <v>15198</v>
      </c>
      <c r="G3256" s="23" t="s">
        <v>15122</v>
      </c>
      <c r="H3256" s="42" t="s">
        <v>455</v>
      </c>
      <c r="I3256" s="28" t="s">
        <v>14</v>
      </c>
      <c r="J3256" s="12" t="s">
        <v>393</v>
      </c>
      <c r="K3256" s="28" t="s">
        <v>15399</v>
      </c>
      <c r="L3256" s="12" t="s">
        <v>15124</v>
      </c>
      <c r="M3256" s="12" t="s">
        <v>15125</v>
      </c>
      <c r="N3256" s="12" t="s">
        <v>15126</v>
      </c>
      <c r="O3256" s="26" t="s">
        <v>15869</v>
      </c>
      <c r="P3256" s="26" t="s">
        <v>15870</v>
      </c>
      <c r="Q3256" s="25" t="s">
        <v>632</v>
      </c>
      <c r="R3256" s="26" t="s">
        <v>15871</v>
      </c>
      <c r="S3256" s="15" t="s">
        <v>15872</v>
      </c>
      <c r="T3256" s="52">
        <v>0</v>
      </c>
      <c r="U3256" s="22" t="s">
        <v>392</v>
      </c>
      <c r="V3256" s="49" t="str">
        <f>+Sitio_Publico[[#This Row],[idcoleccion]]&amp;"-"&amp;Sitio_Publico[[#This Row],[id]]</f>
        <v>000-3255</v>
      </c>
      <c r="W3256" s="49">
        <f>+VLOOKUP(Sitio_Publico[[#This Row],[territorio]],Estructura!$AE$4:$AH$1067,4,0)</f>
        <v>10000000</v>
      </c>
      <c r="X3256" s="49" t="str">
        <f>+VLOOKUP(Sitio_Publico[[#This Row],[tema]],Estructura!$G$4:$J$532,4,0)</f>
        <v>T-55</v>
      </c>
      <c r="Y3256" s="49" t="str">
        <f>+VLOOKUP(Sitio_Publico[[#This Row],[contenido]],Estructura!$L$4:$O$473,4,0)</f>
        <v>C-30</v>
      </c>
      <c r="Z3256" s="49" t="str">
        <f>+VLOOKUP(Sitio_Publico[[#This Row],[Filtro Integrado]],Estructura!$U$4:$W$529,3,0)</f>
        <v>FI-0</v>
      </c>
      <c r="AA3256" s="49" t="str">
        <f>+VLOOKUP(Sitio_Publico[[#This Row],[Muestra]],Estructura!$Y$4:$AB$483,4,0)</f>
        <v>M-00016</v>
      </c>
    </row>
    <row r="3257" spans="1:27" ht="30.6" x14ac:dyDescent="0.3">
      <c r="A3257" s="16">
        <f t="shared" si="50"/>
        <v>3256</v>
      </c>
      <c r="B3257" s="47" t="s">
        <v>15118</v>
      </c>
      <c r="C3257" s="13" t="s">
        <v>15119</v>
      </c>
      <c r="D3257" s="13" t="s">
        <v>15120</v>
      </c>
      <c r="E3257" s="44">
        <v>100108001</v>
      </c>
      <c r="F3257" s="13" t="s">
        <v>15198</v>
      </c>
      <c r="G3257" s="23" t="s">
        <v>15122</v>
      </c>
      <c r="H3257" s="42" t="s">
        <v>455</v>
      </c>
      <c r="I3257" s="28" t="s">
        <v>14</v>
      </c>
      <c r="J3257" s="12" t="s">
        <v>393</v>
      </c>
      <c r="K3257" s="28" t="s">
        <v>15873</v>
      </c>
      <c r="L3257" s="12" t="s">
        <v>15124</v>
      </c>
      <c r="M3257" s="12" t="s">
        <v>15125</v>
      </c>
      <c r="N3257" s="12" t="s">
        <v>15126</v>
      </c>
      <c r="O3257" s="26" t="s">
        <v>15874</v>
      </c>
      <c r="P3257" s="26" t="s">
        <v>15875</v>
      </c>
      <c r="Q3257" s="25" t="s">
        <v>1359</v>
      </c>
      <c r="R3257" s="26" t="s">
        <v>15876</v>
      </c>
      <c r="S3257" s="15" t="s">
        <v>15877</v>
      </c>
      <c r="T3257" s="52">
        <v>0</v>
      </c>
      <c r="U3257" s="22" t="s">
        <v>392</v>
      </c>
      <c r="V3257" s="49" t="str">
        <f>+Sitio_Publico[[#This Row],[idcoleccion]]&amp;"-"&amp;Sitio_Publico[[#This Row],[id]]</f>
        <v>000-3256</v>
      </c>
      <c r="W3257" s="49">
        <f>+VLOOKUP(Sitio_Publico[[#This Row],[territorio]],Estructura!$AE$4:$AH$1067,4,0)</f>
        <v>10000000</v>
      </c>
      <c r="X3257" s="49" t="str">
        <f>+VLOOKUP(Sitio_Publico[[#This Row],[tema]],Estructura!$G$4:$J$532,4,0)</f>
        <v>T-55</v>
      </c>
      <c r="Y3257" s="49" t="str">
        <f>+VLOOKUP(Sitio_Publico[[#This Row],[contenido]],Estructura!$L$4:$O$473,4,0)</f>
        <v>C-30</v>
      </c>
      <c r="Z3257" s="49" t="str">
        <f>+VLOOKUP(Sitio_Publico[[#This Row],[Filtro Integrado]],Estructura!$U$4:$W$529,3,0)</f>
        <v>FI-0</v>
      </c>
      <c r="AA3257" s="49" t="str">
        <f>+VLOOKUP(Sitio_Publico[[#This Row],[Muestra]],Estructura!$Y$4:$AB$483,4,0)</f>
        <v>M-000266</v>
      </c>
    </row>
    <row r="3258" spans="1:27" ht="51" x14ac:dyDescent="0.3">
      <c r="A3258" s="16">
        <f t="shared" si="50"/>
        <v>3257</v>
      </c>
      <c r="B3258" s="47" t="s">
        <v>15118</v>
      </c>
      <c r="C3258" s="13" t="s">
        <v>15119</v>
      </c>
      <c r="D3258" s="13" t="s">
        <v>15120</v>
      </c>
      <c r="E3258" s="44">
        <v>9115</v>
      </c>
      <c r="F3258" s="13" t="s">
        <v>15151</v>
      </c>
      <c r="G3258" s="23" t="s">
        <v>15152</v>
      </c>
      <c r="H3258" s="42" t="s">
        <v>458</v>
      </c>
      <c r="I3258" s="28" t="s">
        <v>230</v>
      </c>
      <c r="J3258" s="12" t="s">
        <v>15153</v>
      </c>
      <c r="K3258" s="28" t="s">
        <v>15154</v>
      </c>
      <c r="L3258" s="12" t="s">
        <v>15155</v>
      </c>
      <c r="M3258" s="12" t="s">
        <v>15156</v>
      </c>
      <c r="N3258" s="12" t="s">
        <v>15126</v>
      </c>
      <c r="O3258" s="26" t="s">
        <v>15878</v>
      </c>
      <c r="P3258" s="26" t="s">
        <v>15879</v>
      </c>
      <c r="Q3258" s="25" t="s">
        <v>10495</v>
      </c>
      <c r="R3258" s="26" t="s">
        <v>15880</v>
      </c>
      <c r="S3258" s="15" t="s">
        <v>15881</v>
      </c>
      <c r="T3258" s="52" t="s">
        <v>658</v>
      </c>
      <c r="U3258" s="22" t="s">
        <v>392</v>
      </c>
      <c r="V3258" s="49" t="str">
        <f>+Sitio_Publico[[#This Row],[idcoleccion]]&amp;"-"&amp;Sitio_Publico[[#This Row],[id]]</f>
        <v>000-3257</v>
      </c>
      <c r="W3258" s="49">
        <f>+VLOOKUP(Sitio_Publico[[#This Row],[territorio]],Estructura!$AE$4:$AH$1067,4,0)</f>
        <v>30009115</v>
      </c>
      <c r="X3258" s="49" t="str">
        <f>+VLOOKUP(Sitio_Publico[[#This Row],[tema]],Estructura!$G$4:$J$532,4,0)</f>
        <v>T-52</v>
      </c>
      <c r="Y3258" s="49" t="str">
        <f>+VLOOKUP(Sitio_Publico[[#This Row],[contenido]],Estructura!$L$4:$O$473,4,0)</f>
        <v>C-32</v>
      </c>
      <c r="Z3258" s="49" t="str">
        <f>+VLOOKUP(Sitio_Publico[[#This Row],[Filtro Integrado]],Estructura!$U$4:$W$529,3,0)</f>
        <v>FI-4</v>
      </c>
      <c r="AA3258" s="49" t="str">
        <f>+VLOOKUP(Sitio_Publico[[#This Row],[Muestra]],Estructura!$Y$4:$AB$483,4,0)</f>
        <v>M-000217</v>
      </c>
    </row>
    <row r="3259" spans="1:27" ht="51" x14ac:dyDescent="0.3">
      <c r="A3259" s="16">
        <f t="shared" si="50"/>
        <v>3258</v>
      </c>
      <c r="B3259" s="47" t="s">
        <v>15118</v>
      </c>
      <c r="C3259" s="13" t="s">
        <v>15119</v>
      </c>
      <c r="D3259" s="13" t="s">
        <v>15120</v>
      </c>
      <c r="E3259" s="44">
        <v>100112025</v>
      </c>
      <c r="F3259" s="13" t="s">
        <v>15131</v>
      </c>
      <c r="G3259" s="23" t="s">
        <v>15132</v>
      </c>
      <c r="H3259" s="42" t="s">
        <v>457</v>
      </c>
      <c r="I3259" s="28" t="s">
        <v>373</v>
      </c>
      <c r="J3259" s="12" t="s">
        <v>393</v>
      </c>
      <c r="K3259" s="28" t="s">
        <v>15597</v>
      </c>
      <c r="L3259" s="12" t="s">
        <v>15134</v>
      </c>
      <c r="M3259" s="12" t="s">
        <v>15135</v>
      </c>
      <c r="N3259" s="12" t="s">
        <v>15126</v>
      </c>
      <c r="O3259" s="26" t="s">
        <v>15882</v>
      </c>
      <c r="P3259" s="26" t="s">
        <v>15883</v>
      </c>
      <c r="Q3259" s="25" t="s">
        <v>491</v>
      </c>
      <c r="R3259" s="26" t="s">
        <v>15884</v>
      </c>
      <c r="S3259" s="15" t="s">
        <v>15885</v>
      </c>
      <c r="T3259" s="52" t="s">
        <v>15617</v>
      </c>
      <c r="U3259" s="22" t="s">
        <v>392</v>
      </c>
      <c r="V3259" s="49" t="str">
        <f>+Sitio_Publico[[#This Row],[idcoleccion]]&amp;"-"&amp;Sitio_Publico[[#This Row],[id]]</f>
        <v>000-3258</v>
      </c>
      <c r="W3259" s="49">
        <f>+VLOOKUP(Sitio_Publico[[#This Row],[territorio]],Estructura!$AE$4:$AH$1067,4,0)</f>
        <v>20000010</v>
      </c>
      <c r="X3259" s="49" t="str">
        <f>+VLOOKUP(Sitio_Publico[[#This Row],[tema]],Estructura!$G$4:$J$532,4,0)</f>
        <v>T-51</v>
      </c>
      <c r="Y3259" s="49" t="str">
        <f>+VLOOKUP(Sitio_Publico[[#This Row],[contenido]],Estructura!$L$4:$O$473,4,0)</f>
        <v>C-31</v>
      </c>
      <c r="Z3259" s="49" t="str">
        <f>+VLOOKUP(Sitio_Publico[[#This Row],[Filtro Integrado]],Estructura!$U$4:$W$529,3,0)</f>
        <v>FI-0</v>
      </c>
      <c r="AA3259" s="49" t="str">
        <f>+VLOOKUP(Sitio_Publico[[#This Row],[Muestra]],Estructura!$Y$4:$AB$483,4,0)</f>
        <v>M-00038</v>
      </c>
    </row>
    <row r="3260" spans="1:27" ht="40.799999999999997" x14ac:dyDescent="0.3">
      <c r="A3260" s="16">
        <f t="shared" si="50"/>
        <v>3259</v>
      </c>
      <c r="B3260" s="47" t="s">
        <v>15118</v>
      </c>
      <c r="C3260" s="13" t="s">
        <v>15119</v>
      </c>
      <c r="D3260" s="13" t="s">
        <v>15120</v>
      </c>
      <c r="E3260" s="44">
        <v>9103</v>
      </c>
      <c r="F3260" s="13" t="s">
        <v>15121</v>
      </c>
      <c r="G3260" s="23" t="s">
        <v>15122</v>
      </c>
      <c r="H3260" s="42" t="s">
        <v>458</v>
      </c>
      <c r="I3260" s="28" t="s">
        <v>218</v>
      </c>
      <c r="J3260" s="12" t="s">
        <v>393</v>
      </c>
      <c r="K3260" s="28" t="s">
        <v>15181</v>
      </c>
      <c r="L3260" s="12" t="s">
        <v>15124</v>
      </c>
      <c r="M3260" s="12" t="s">
        <v>15125</v>
      </c>
      <c r="N3260" s="12" t="s">
        <v>15126</v>
      </c>
      <c r="O3260" s="26" t="s">
        <v>15886</v>
      </c>
      <c r="P3260" s="26" t="s">
        <v>15887</v>
      </c>
      <c r="Q3260" s="25" t="s">
        <v>1121</v>
      </c>
      <c r="R3260" s="26" t="s">
        <v>15888</v>
      </c>
      <c r="S3260" s="15" t="s">
        <v>15889</v>
      </c>
      <c r="T3260" s="52" t="s">
        <v>15890</v>
      </c>
      <c r="U3260" s="22" t="s">
        <v>392</v>
      </c>
      <c r="V3260" s="49" t="str">
        <f>+Sitio_Publico[[#This Row],[idcoleccion]]&amp;"-"&amp;Sitio_Publico[[#This Row],[id]]</f>
        <v>000-3259</v>
      </c>
      <c r="W3260" s="49">
        <f>+VLOOKUP(Sitio_Publico[[#This Row],[territorio]],Estructura!$AE$4:$AH$1067,4,0)</f>
        <v>30009103</v>
      </c>
      <c r="X3260" s="49" t="str">
        <f>+VLOOKUP(Sitio_Publico[[#This Row],[tema]],Estructura!$G$4:$J$532,4,0)</f>
        <v>T-50</v>
      </c>
      <c r="Y3260" s="49" t="str">
        <f>+VLOOKUP(Sitio_Publico[[#This Row],[contenido]],Estructura!$L$4:$O$473,4,0)</f>
        <v>C-30</v>
      </c>
      <c r="Z3260" s="49" t="str">
        <f>+VLOOKUP(Sitio_Publico[[#This Row],[Filtro Integrado]],Estructura!$U$4:$W$529,3,0)</f>
        <v>FI-0</v>
      </c>
      <c r="AA3260" s="49" t="str">
        <f>+VLOOKUP(Sitio_Publico[[#This Row],[Muestra]],Estructura!$Y$4:$AB$483,4,0)</f>
        <v>M-000220</v>
      </c>
    </row>
    <row r="3261" spans="1:27" ht="40.799999999999997" x14ac:dyDescent="0.3">
      <c r="A3261" s="16">
        <f t="shared" si="50"/>
        <v>3260</v>
      </c>
      <c r="B3261" s="47" t="s">
        <v>15118</v>
      </c>
      <c r="C3261" s="13" t="s">
        <v>15119</v>
      </c>
      <c r="D3261" s="13" t="s">
        <v>15120</v>
      </c>
      <c r="E3261" s="44">
        <v>168</v>
      </c>
      <c r="F3261" s="13" t="s">
        <v>15142</v>
      </c>
      <c r="G3261" s="23" t="s">
        <v>15300</v>
      </c>
      <c r="H3261" s="42" t="s">
        <v>455</v>
      </c>
      <c r="I3261" s="28" t="s">
        <v>15891</v>
      </c>
      <c r="J3261" s="12" t="s">
        <v>393</v>
      </c>
      <c r="K3261" s="28" t="s">
        <v>15225</v>
      </c>
      <c r="L3261" s="12" t="s">
        <v>15145</v>
      </c>
      <c r="M3261" s="12" t="s">
        <v>14623</v>
      </c>
      <c r="N3261" s="12" t="s">
        <v>15126</v>
      </c>
      <c r="O3261" s="26" t="s">
        <v>15892</v>
      </c>
      <c r="P3261" s="26" t="s">
        <v>15893</v>
      </c>
      <c r="Q3261" s="25" t="s">
        <v>456</v>
      </c>
      <c r="R3261" s="26" t="s">
        <v>15894</v>
      </c>
      <c r="S3261" s="15" t="s">
        <v>15895</v>
      </c>
      <c r="T3261" s="52">
        <v>0</v>
      </c>
      <c r="U3261" s="22" t="s">
        <v>392</v>
      </c>
      <c r="V3261" s="49" t="str">
        <f>+Sitio_Publico[[#This Row],[idcoleccion]]&amp;"-"&amp;Sitio_Publico[[#This Row],[id]]</f>
        <v>000-3260</v>
      </c>
      <c r="W3261" s="49">
        <f>+VLOOKUP(Sitio_Publico[[#This Row],[territorio]],Estructura!$AE$4:$AH$1067,4,0)</f>
        <v>10000168</v>
      </c>
      <c r="X3261" s="49" t="str">
        <f>+VLOOKUP(Sitio_Publico[[#This Row],[tema]],Estructura!$G$4:$J$532,4,0)</f>
        <v>T-0</v>
      </c>
      <c r="Y3261" s="49" t="str">
        <f>+VLOOKUP(Sitio_Publico[[#This Row],[contenido]],Estructura!$L$4:$O$473,4,0)</f>
        <v>C-34</v>
      </c>
      <c r="Z3261" s="49" t="str">
        <f>+VLOOKUP(Sitio_Publico[[#This Row],[Filtro Integrado]],Estructura!$U$4:$W$529,3,0)</f>
        <v>FI-0</v>
      </c>
      <c r="AA3261" s="49" t="str">
        <f>+VLOOKUP(Sitio_Publico[[#This Row],[Muestra]],Estructura!$Y$4:$AB$483,4,0)</f>
        <v>M-0002</v>
      </c>
    </row>
    <row r="3262" spans="1:27" ht="40.799999999999997" x14ac:dyDescent="0.3">
      <c r="A3262" s="16">
        <f t="shared" si="50"/>
        <v>3261</v>
      </c>
      <c r="B3262" s="47" t="s">
        <v>15118</v>
      </c>
      <c r="C3262" s="13" t="s">
        <v>15119</v>
      </c>
      <c r="D3262" s="13" t="s">
        <v>15120</v>
      </c>
      <c r="E3262" s="44">
        <v>9</v>
      </c>
      <c r="F3262" s="13" t="s">
        <v>15534</v>
      </c>
      <c r="G3262" s="23" t="s">
        <v>15397</v>
      </c>
      <c r="H3262" s="42" t="s">
        <v>455</v>
      </c>
      <c r="I3262" s="28" t="s">
        <v>14</v>
      </c>
      <c r="J3262" s="12" t="s">
        <v>15896</v>
      </c>
      <c r="K3262" s="28" t="s">
        <v>15897</v>
      </c>
      <c r="L3262" s="12" t="s">
        <v>1611</v>
      </c>
      <c r="M3262" s="12" t="s">
        <v>15400</v>
      </c>
      <c r="N3262" s="12" t="s">
        <v>15126</v>
      </c>
      <c r="O3262" s="26" t="s">
        <v>15898</v>
      </c>
      <c r="P3262" s="26" t="s">
        <v>15899</v>
      </c>
      <c r="Q3262" s="25" t="s">
        <v>456</v>
      </c>
      <c r="R3262" s="26" t="s">
        <v>15900</v>
      </c>
      <c r="S3262" s="15" t="s">
        <v>15901</v>
      </c>
      <c r="T3262" s="52">
        <v>0</v>
      </c>
      <c r="U3262" s="22" t="s">
        <v>392</v>
      </c>
      <c r="V3262" s="49" t="str">
        <f>+Sitio_Publico[[#This Row],[idcoleccion]]&amp;"-"&amp;Sitio_Publico[[#This Row],[id]]</f>
        <v>000-3261</v>
      </c>
      <c r="W3262" s="49">
        <f>+VLOOKUP(Sitio_Publico[[#This Row],[territorio]],Estructura!$AE$4:$AH$1067,4,0)</f>
        <v>10000000</v>
      </c>
      <c r="X3262" s="49" t="str">
        <f>+VLOOKUP(Sitio_Publico[[#This Row],[tema]],Estructura!$G$4:$J$532,4,0)</f>
        <v>T-60</v>
      </c>
      <c r="Y3262" s="49" t="str">
        <f>+VLOOKUP(Sitio_Publico[[#This Row],[contenido]],Estructura!$L$4:$O$473,4,0)</f>
        <v>C-35</v>
      </c>
      <c r="Z3262" s="49" t="str">
        <f>+VLOOKUP(Sitio_Publico[[#This Row],[Filtro Integrado]],Estructura!$U$4:$W$529,3,0)</f>
        <v>FI-13</v>
      </c>
      <c r="AA3262" s="49" t="str">
        <f>+VLOOKUP(Sitio_Publico[[#This Row],[Muestra]],Estructura!$Y$4:$AB$483,4,0)</f>
        <v>M-000267</v>
      </c>
    </row>
    <row r="3263" spans="1:27" ht="51" x14ac:dyDescent="0.3">
      <c r="A3263" s="16">
        <f t="shared" si="50"/>
        <v>3262</v>
      </c>
      <c r="B3263" s="47" t="s">
        <v>15118</v>
      </c>
      <c r="C3263" s="13" t="s">
        <v>15119</v>
      </c>
      <c r="D3263" s="13" t="s">
        <v>15120</v>
      </c>
      <c r="E3263" s="44">
        <v>100108002</v>
      </c>
      <c r="F3263" s="13" t="s">
        <v>15396</v>
      </c>
      <c r="G3263" s="23" t="s">
        <v>15397</v>
      </c>
      <c r="H3263" s="42" t="s">
        <v>457</v>
      </c>
      <c r="I3263" s="28" t="s">
        <v>379</v>
      </c>
      <c r="J3263" s="12" t="s">
        <v>15398</v>
      </c>
      <c r="K3263" s="28" t="s">
        <v>15902</v>
      </c>
      <c r="L3263" s="12" t="s">
        <v>1611</v>
      </c>
      <c r="M3263" s="12" t="s">
        <v>15400</v>
      </c>
      <c r="N3263" s="12" t="s">
        <v>15126</v>
      </c>
      <c r="O3263" s="26" t="s">
        <v>15903</v>
      </c>
      <c r="P3263" s="26" t="s">
        <v>15904</v>
      </c>
      <c r="Q3263" s="25" t="s">
        <v>456</v>
      </c>
      <c r="R3263" s="26" t="s">
        <v>15905</v>
      </c>
      <c r="S3263" s="15" t="s">
        <v>15906</v>
      </c>
      <c r="T3263" s="52" t="s">
        <v>1805</v>
      </c>
      <c r="U3263" s="22" t="s">
        <v>392</v>
      </c>
      <c r="V3263" s="49" t="str">
        <f>+Sitio_Publico[[#This Row],[idcoleccion]]&amp;"-"&amp;Sitio_Publico[[#This Row],[id]]</f>
        <v>000-3262</v>
      </c>
      <c r="W3263" s="49">
        <f>+VLOOKUP(Sitio_Publico[[#This Row],[territorio]],Estructura!$AE$4:$AH$1067,4,0)</f>
        <v>20000016</v>
      </c>
      <c r="X3263" s="49" t="str">
        <f>+VLOOKUP(Sitio_Publico[[#This Row],[tema]],Estructura!$G$4:$J$532,4,0)</f>
        <v>T-58</v>
      </c>
      <c r="Y3263" s="49" t="str">
        <f>+VLOOKUP(Sitio_Publico[[#This Row],[contenido]],Estructura!$L$4:$O$473,4,0)</f>
        <v>C-35</v>
      </c>
      <c r="Z3263" s="49" t="str">
        <f>+VLOOKUP(Sitio_Publico[[#This Row],[Filtro Integrado]],Estructura!$U$4:$W$529,3,0)</f>
        <v>FI-8</v>
      </c>
      <c r="AA3263" s="49" t="str">
        <f>+VLOOKUP(Sitio_Publico[[#This Row],[Muestra]],Estructura!$Y$4:$AB$483,4,0)</f>
        <v>M-00033</v>
      </c>
    </row>
    <row r="3264" spans="1:27" ht="71.400000000000006" x14ac:dyDescent="0.3">
      <c r="A3264" s="16">
        <f t="shared" si="50"/>
        <v>3263</v>
      </c>
      <c r="B3264" s="47" t="s">
        <v>15118</v>
      </c>
      <c r="C3264" s="13" t="s">
        <v>15119</v>
      </c>
      <c r="D3264" s="13" t="s">
        <v>15120</v>
      </c>
      <c r="E3264" s="44">
        <v>11</v>
      </c>
      <c r="F3264" s="13" t="s">
        <v>15142</v>
      </c>
      <c r="G3264" s="23" t="s">
        <v>15143</v>
      </c>
      <c r="H3264" s="42" t="s">
        <v>455</v>
      </c>
      <c r="I3264" s="28" t="s">
        <v>397</v>
      </c>
      <c r="J3264" s="12" t="s">
        <v>393</v>
      </c>
      <c r="K3264" s="28" t="s">
        <v>15142</v>
      </c>
      <c r="L3264" s="12" t="s">
        <v>1299</v>
      </c>
      <c r="M3264" s="12" t="s">
        <v>14623</v>
      </c>
      <c r="N3264" s="12" t="s">
        <v>15126</v>
      </c>
      <c r="O3264" s="26" t="s">
        <v>15907</v>
      </c>
      <c r="P3264" s="26" t="s">
        <v>15908</v>
      </c>
      <c r="Q3264" s="25" t="s">
        <v>632</v>
      </c>
      <c r="R3264" s="26" t="s">
        <v>15909</v>
      </c>
      <c r="S3264" s="15" t="s">
        <v>15910</v>
      </c>
      <c r="T3264" s="52">
        <v>0</v>
      </c>
      <c r="U3264" s="22" t="s">
        <v>392</v>
      </c>
      <c r="V3264" s="49" t="str">
        <f>+Sitio_Publico[[#This Row],[idcoleccion]]&amp;"-"&amp;Sitio_Publico[[#This Row],[id]]</f>
        <v>000-3263</v>
      </c>
      <c r="W3264" s="49">
        <f>+VLOOKUP(Sitio_Publico[[#This Row],[territorio]],Estructura!$AE$4:$AH$1067,4,0)</f>
        <v>10000011</v>
      </c>
      <c r="X3264" s="49" t="str">
        <f>+VLOOKUP(Sitio_Publico[[#This Row],[tema]],Estructura!$G$4:$J$532,4,0)</f>
        <v>T-0</v>
      </c>
      <c r="Y3264" s="49" t="str">
        <f>+VLOOKUP(Sitio_Publico[[#This Row],[contenido]],Estructura!$L$4:$O$473,4,0)</f>
        <v>C-1</v>
      </c>
      <c r="Z3264" s="49" t="str">
        <f>+VLOOKUP(Sitio_Publico[[#This Row],[Filtro Integrado]],Estructura!$U$4:$W$529,3,0)</f>
        <v>FI-0</v>
      </c>
      <c r="AA3264" s="49" t="str">
        <f>+VLOOKUP(Sitio_Publico[[#This Row],[Muestra]],Estructura!$Y$4:$AB$483,4,0)</f>
        <v>M-00039</v>
      </c>
    </row>
    <row r="3265" spans="1:27" ht="40.799999999999997" x14ac:dyDescent="0.3">
      <c r="A3265" s="16">
        <f t="shared" si="50"/>
        <v>3264</v>
      </c>
      <c r="B3265" s="47" t="s">
        <v>15118</v>
      </c>
      <c r="C3265" s="13" t="s">
        <v>15119</v>
      </c>
      <c r="D3265" s="13" t="s">
        <v>15120</v>
      </c>
      <c r="E3265" s="44">
        <v>34</v>
      </c>
      <c r="F3265" s="13" t="s">
        <v>15198</v>
      </c>
      <c r="G3265" s="23" t="s">
        <v>15122</v>
      </c>
      <c r="H3265" s="42" t="s">
        <v>455</v>
      </c>
      <c r="I3265" s="28" t="s">
        <v>14</v>
      </c>
      <c r="J3265" s="12" t="s">
        <v>393</v>
      </c>
      <c r="K3265" s="28" t="s">
        <v>15911</v>
      </c>
      <c r="L3265" s="12" t="s">
        <v>15124</v>
      </c>
      <c r="M3265" s="12" t="s">
        <v>15125</v>
      </c>
      <c r="N3265" s="12" t="s">
        <v>15126</v>
      </c>
      <c r="O3265" s="26" t="s">
        <v>15912</v>
      </c>
      <c r="P3265" s="26" t="s">
        <v>15913</v>
      </c>
      <c r="Q3265" s="25" t="s">
        <v>632</v>
      </c>
      <c r="R3265" s="26" t="s">
        <v>15914</v>
      </c>
      <c r="S3265" s="15" t="s">
        <v>15915</v>
      </c>
      <c r="T3265" s="52">
        <v>0</v>
      </c>
      <c r="U3265" s="22" t="s">
        <v>392</v>
      </c>
      <c r="V3265" s="49" t="str">
        <f>+Sitio_Publico[[#This Row],[idcoleccion]]&amp;"-"&amp;Sitio_Publico[[#This Row],[id]]</f>
        <v>000-3264</v>
      </c>
      <c r="W3265" s="49">
        <f>+VLOOKUP(Sitio_Publico[[#This Row],[territorio]],Estructura!$AE$4:$AH$1067,4,0)</f>
        <v>10000000</v>
      </c>
      <c r="X3265" s="49" t="str">
        <f>+VLOOKUP(Sitio_Publico[[#This Row],[tema]],Estructura!$G$4:$J$532,4,0)</f>
        <v>T-55</v>
      </c>
      <c r="Y3265" s="49" t="str">
        <f>+VLOOKUP(Sitio_Publico[[#This Row],[contenido]],Estructura!$L$4:$O$473,4,0)</f>
        <v>C-30</v>
      </c>
      <c r="Z3265" s="49" t="str">
        <f>+VLOOKUP(Sitio_Publico[[#This Row],[Filtro Integrado]],Estructura!$U$4:$W$529,3,0)</f>
        <v>FI-0</v>
      </c>
      <c r="AA3265" s="49" t="str">
        <f>+VLOOKUP(Sitio_Publico[[#This Row],[Muestra]],Estructura!$Y$4:$AB$483,4,0)</f>
        <v>M-000268</v>
      </c>
    </row>
    <row r="3266" spans="1:27" ht="40.799999999999997" x14ac:dyDescent="0.3">
      <c r="A3266" s="16">
        <f t="shared" si="50"/>
        <v>3265</v>
      </c>
      <c r="B3266" s="47" t="s">
        <v>15118</v>
      </c>
      <c r="C3266" s="13" t="s">
        <v>15119</v>
      </c>
      <c r="D3266" s="13" t="s">
        <v>15120</v>
      </c>
      <c r="E3266" s="44">
        <v>171</v>
      </c>
      <c r="F3266" s="13" t="s">
        <v>15142</v>
      </c>
      <c r="G3266" s="23" t="s">
        <v>15143</v>
      </c>
      <c r="H3266" s="42" t="s">
        <v>455</v>
      </c>
      <c r="I3266" s="28" t="s">
        <v>447</v>
      </c>
      <c r="J3266" s="12" t="s">
        <v>393</v>
      </c>
      <c r="K3266" s="28" t="s">
        <v>15278</v>
      </c>
      <c r="L3266" s="12" t="s">
        <v>15145</v>
      </c>
      <c r="M3266" s="12" t="s">
        <v>14623</v>
      </c>
      <c r="N3266" s="12" t="s">
        <v>15126</v>
      </c>
      <c r="O3266" s="26" t="s">
        <v>15916</v>
      </c>
      <c r="P3266" s="26" t="s">
        <v>15917</v>
      </c>
      <c r="Q3266" s="25" t="s">
        <v>456</v>
      </c>
      <c r="R3266" s="26" t="s">
        <v>15918</v>
      </c>
      <c r="S3266" s="15" t="s">
        <v>15919</v>
      </c>
      <c r="T3266" s="52">
        <v>0</v>
      </c>
      <c r="U3266" s="22" t="s">
        <v>392</v>
      </c>
      <c r="V3266" s="49" t="str">
        <f>+Sitio_Publico[[#This Row],[idcoleccion]]&amp;"-"&amp;Sitio_Publico[[#This Row],[id]]</f>
        <v>000-3265</v>
      </c>
      <c r="W3266" s="49">
        <f>+VLOOKUP(Sitio_Publico[[#This Row],[territorio]],Estructura!$AE$4:$AH$1067,4,0)</f>
        <v>10000171</v>
      </c>
      <c r="X3266" s="49" t="str">
        <f>+VLOOKUP(Sitio_Publico[[#This Row],[tema]],Estructura!$G$4:$J$532,4,0)</f>
        <v>T-0</v>
      </c>
      <c r="Y3266" s="49" t="str">
        <f>+VLOOKUP(Sitio_Publico[[#This Row],[contenido]],Estructura!$L$4:$O$473,4,0)</f>
        <v>C-1</v>
      </c>
      <c r="Z3266" s="49" t="str">
        <f>+VLOOKUP(Sitio_Publico[[#This Row],[Filtro Integrado]],Estructura!$U$4:$W$529,3,0)</f>
        <v>FI-0</v>
      </c>
      <c r="AA3266" s="49" t="str">
        <f>+VLOOKUP(Sitio_Publico[[#This Row],[Muestra]],Estructura!$Y$4:$AB$483,4,0)</f>
        <v>M-000228</v>
      </c>
    </row>
    <row r="3267" spans="1:27" ht="40.799999999999997" x14ac:dyDescent="0.3">
      <c r="A3267" s="16">
        <f t="shared" ref="A3267:A3330" si="51">+ROW()-1</f>
        <v>3266</v>
      </c>
      <c r="B3267" s="47" t="s">
        <v>15118</v>
      </c>
      <c r="C3267" s="13" t="s">
        <v>15119</v>
      </c>
      <c r="D3267" s="13" t="s">
        <v>15120</v>
      </c>
      <c r="E3267" s="44">
        <v>1</v>
      </c>
      <c r="F3267" s="13" t="s">
        <v>15121</v>
      </c>
      <c r="G3267" s="23" t="s">
        <v>15122</v>
      </c>
      <c r="H3267" s="42" t="s">
        <v>455</v>
      </c>
      <c r="I3267" s="28" t="s">
        <v>14</v>
      </c>
      <c r="J3267" s="12" t="s">
        <v>393</v>
      </c>
      <c r="K3267" s="28" t="s">
        <v>15920</v>
      </c>
      <c r="L3267" s="12" t="s">
        <v>15124</v>
      </c>
      <c r="M3267" s="12" t="s">
        <v>15125</v>
      </c>
      <c r="N3267" s="12" t="s">
        <v>15126</v>
      </c>
      <c r="O3267" s="26" t="s">
        <v>15921</v>
      </c>
      <c r="P3267" s="26" t="s">
        <v>15922</v>
      </c>
      <c r="Q3267" s="25" t="s">
        <v>632</v>
      </c>
      <c r="R3267" s="26" t="s">
        <v>15923</v>
      </c>
      <c r="S3267" s="15" t="s">
        <v>15924</v>
      </c>
      <c r="T3267" s="52">
        <v>0</v>
      </c>
      <c r="U3267" s="22" t="s">
        <v>392</v>
      </c>
      <c r="V3267" s="49" t="str">
        <f>+Sitio_Publico[[#This Row],[idcoleccion]]&amp;"-"&amp;Sitio_Publico[[#This Row],[id]]</f>
        <v>000-3266</v>
      </c>
      <c r="W3267" s="49">
        <f>+VLOOKUP(Sitio_Publico[[#This Row],[territorio]],Estructura!$AE$4:$AH$1067,4,0)</f>
        <v>10000000</v>
      </c>
      <c r="X3267" s="49" t="str">
        <f>+VLOOKUP(Sitio_Publico[[#This Row],[tema]],Estructura!$G$4:$J$532,4,0)</f>
        <v>T-50</v>
      </c>
      <c r="Y3267" s="49" t="str">
        <f>+VLOOKUP(Sitio_Publico[[#This Row],[contenido]],Estructura!$L$4:$O$473,4,0)</f>
        <v>C-30</v>
      </c>
      <c r="Z3267" s="49" t="str">
        <f>+VLOOKUP(Sitio_Publico[[#This Row],[Filtro Integrado]],Estructura!$U$4:$W$529,3,0)</f>
        <v>FI-0</v>
      </c>
      <c r="AA3267" s="49" t="str">
        <f>+VLOOKUP(Sitio_Publico[[#This Row],[Muestra]],Estructura!$Y$4:$AB$483,4,0)</f>
        <v>M-000269</v>
      </c>
    </row>
    <row r="3268" spans="1:27" ht="61.2" x14ac:dyDescent="0.3">
      <c r="A3268" s="16">
        <f t="shared" si="51"/>
        <v>3267</v>
      </c>
      <c r="B3268" s="47" t="s">
        <v>15118</v>
      </c>
      <c r="C3268" s="13" t="s">
        <v>15119</v>
      </c>
      <c r="D3268" s="13" t="s">
        <v>15120</v>
      </c>
      <c r="E3268" s="44">
        <v>141</v>
      </c>
      <c r="F3268" s="13" t="s">
        <v>15142</v>
      </c>
      <c r="G3268" s="23" t="s">
        <v>15143</v>
      </c>
      <c r="H3268" s="42" t="s">
        <v>455</v>
      </c>
      <c r="I3268" s="28" t="s">
        <v>441</v>
      </c>
      <c r="J3268" s="12" t="s">
        <v>393</v>
      </c>
      <c r="K3268" s="28" t="s">
        <v>15225</v>
      </c>
      <c r="L3268" s="12" t="s">
        <v>1299</v>
      </c>
      <c r="M3268" s="12" t="s">
        <v>15146</v>
      </c>
      <c r="N3268" s="12" t="s">
        <v>15126</v>
      </c>
      <c r="O3268" s="26" t="s">
        <v>15925</v>
      </c>
      <c r="P3268" s="26" t="s">
        <v>15926</v>
      </c>
      <c r="Q3268" s="25" t="s">
        <v>15801</v>
      </c>
      <c r="R3268" s="26" t="s">
        <v>15927</v>
      </c>
      <c r="S3268" s="15" t="s">
        <v>15928</v>
      </c>
      <c r="T3268" s="52">
        <v>0</v>
      </c>
      <c r="U3268" s="22" t="s">
        <v>392</v>
      </c>
      <c r="V3268" s="49" t="str">
        <f>+Sitio_Publico[[#This Row],[idcoleccion]]&amp;"-"&amp;Sitio_Publico[[#This Row],[id]]</f>
        <v>000-3267</v>
      </c>
      <c r="W3268" s="49">
        <f>+VLOOKUP(Sitio_Publico[[#This Row],[territorio]],Estructura!$AE$4:$AH$1067,4,0)</f>
        <v>10000141</v>
      </c>
      <c r="X3268" s="49" t="str">
        <f>+VLOOKUP(Sitio_Publico[[#This Row],[tema]],Estructura!$G$4:$J$532,4,0)</f>
        <v>T-0</v>
      </c>
      <c r="Y3268" s="49" t="str">
        <f>+VLOOKUP(Sitio_Publico[[#This Row],[contenido]],Estructura!$L$4:$O$473,4,0)</f>
        <v>C-1</v>
      </c>
      <c r="Z3268" s="49" t="str">
        <f>+VLOOKUP(Sitio_Publico[[#This Row],[Filtro Integrado]],Estructura!$U$4:$W$529,3,0)</f>
        <v>FI-0</v>
      </c>
      <c r="AA3268" s="49" t="str">
        <f>+VLOOKUP(Sitio_Publico[[#This Row],[Muestra]],Estructura!$Y$4:$AB$483,4,0)</f>
        <v>M-0002</v>
      </c>
    </row>
    <row r="3269" spans="1:27" ht="40.799999999999997" x14ac:dyDescent="0.3">
      <c r="A3269" s="16">
        <f t="shared" si="51"/>
        <v>3268</v>
      </c>
      <c r="B3269" s="47" t="s">
        <v>15118</v>
      </c>
      <c r="C3269" s="13" t="s">
        <v>15119</v>
      </c>
      <c r="D3269" s="13" t="s">
        <v>15120</v>
      </c>
      <c r="E3269" s="44">
        <v>16205</v>
      </c>
      <c r="F3269" s="13" t="s">
        <v>15263</v>
      </c>
      <c r="G3269" s="23" t="s">
        <v>15152</v>
      </c>
      <c r="H3269" s="42" t="s">
        <v>458</v>
      </c>
      <c r="I3269" s="28" t="s">
        <v>206</v>
      </c>
      <c r="J3269" s="12" t="s">
        <v>393</v>
      </c>
      <c r="K3269" s="28" t="s">
        <v>15458</v>
      </c>
      <c r="L3269" s="12" t="s">
        <v>15155</v>
      </c>
      <c r="M3269" s="12" t="s">
        <v>15156</v>
      </c>
      <c r="N3269" s="12" t="s">
        <v>15126</v>
      </c>
      <c r="O3269" s="26" t="s">
        <v>15929</v>
      </c>
      <c r="P3269" s="26" t="s">
        <v>15930</v>
      </c>
      <c r="Q3269" s="25" t="s">
        <v>10495</v>
      </c>
      <c r="R3269" s="26" t="s">
        <v>15931</v>
      </c>
      <c r="S3269" s="15" t="s">
        <v>15932</v>
      </c>
      <c r="T3269" s="52" t="s">
        <v>679</v>
      </c>
      <c r="U3269" s="22" t="s">
        <v>392</v>
      </c>
      <c r="V3269" s="49" t="str">
        <f>+Sitio_Publico[[#This Row],[idcoleccion]]&amp;"-"&amp;Sitio_Publico[[#This Row],[id]]</f>
        <v>000-3268</v>
      </c>
      <c r="W3269" s="49">
        <f>+VLOOKUP(Sitio_Publico[[#This Row],[territorio]],Estructura!$AE$4:$AH$1067,4,0)</f>
        <v>30016205</v>
      </c>
      <c r="X3269" s="49" t="str">
        <f>+VLOOKUP(Sitio_Publico[[#This Row],[tema]],Estructura!$G$4:$J$532,4,0)</f>
        <v>T-57</v>
      </c>
      <c r="Y3269" s="49" t="str">
        <f>+VLOOKUP(Sitio_Publico[[#This Row],[contenido]],Estructura!$L$4:$O$473,4,0)</f>
        <v>C-32</v>
      </c>
      <c r="Z3269" s="49" t="str">
        <f>+VLOOKUP(Sitio_Publico[[#This Row],[Filtro Integrado]],Estructura!$U$4:$W$529,3,0)</f>
        <v>FI-0</v>
      </c>
      <c r="AA3269" s="49" t="str">
        <f>+VLOOKUP(Sitio_Publico[[#This Row],[Muestra]],Estructura!$Y$4:$AB$483,4,0)</f>
        <v>M-000243</v>
      </c>
    </row>
    <row r="3270" spans="1:27" ht="40.799999999999997" x14ac:dyDescent="0.3">
      <c r="A3270" s="16">
        <f t="shared" si="51"/>
        <v>3269</v>
      </c>
      <c r="B3270" s="47" t="s">
        <v>15118</v>
      </c>
      <c r="C3270" s="13" t="s">
        <v>15119</v>
      </c>
      <c r="D3270" s="13" t="s">
        <v>15120</v>
      </c>
      <c r="E3270" s="44">
        <v>59</v>
      </c>
      <c r="F3270" s="13" t="s">
        <v>15142</v>
      </c>
      <c r="G3270" s="23" t="s">
        <v>15300</v>
      </c>
      <c r="H3270" s="42" t="s">
        <v>455</v>
      </c>
      <c r="I3270" s="28" t="s">
        <v>414</v>
      </c>
      <c r="J3270" s="12" t="s">
        <v>393</v>
      </c>
      <c r="K3270" s="28" t="s">
        <v>15181</v>
      </c>
      <c r="L3270" s="12" t="s">
        <v>15145</v>
      </c>
      <c r="M3270" s="12" t="s">
        <v>15146</v>
      </c>
      <c r="N3270" s="12" t="s">
        <v>15126</v>
      </c>
      <c r="O3270" s="26" t="s">
        <v>15933</v>
      </c>
      <c r="P3270" s="26" t="s">
        <v>15934</v>
      </c>
      <c r="Q3270" s="25" t="s">
        <v>456</v>
      </c>
      <c r="R3270" s="26" t="s">
        <v>15935</v>
      </c>
      <c r="S3270" s="15" t="s">
        <v>15936</v>
      </c>
      <c r="T3270" s="52">
        <v>0</v>
      </c>
      <c r="U3270" s="22" t="s">
        <v>392</v>
      </c>
      <c r="V3270" s="49" t="str">
        <f>+Sitio_Publico[[#This Row],[idcoleccion]]&amp;"-"&amp;Sitio_Publico[[#This Row],[id]]</f>
        <v>000-3269</v>
      </c>
      <c r="W3270" s="49">
        <f>+VLOOKUP(Sitio_Publico[[#This Row],[territorio]],Estructura!$AE$4:$AH$1067,4,0)</f>
        <v>10000059</v>
      </c>
      <c r="X3270" s="49" t="str">
        <f>+VLOOKUP(Sitio_Publico[[#This Row],[tema]],Estructura!$G$4:$J$532,4,0)</f>
        <v>T-0</v>
      </c>
      <c r="Y3270" s="49" t="str">
        <f>+VLOOKUP(Sitio_Publico[[#This Row],[contenido]],Estructura!$L$4:$O$473,4,0)</f>
        <v>C-34</v>
      </c>
      <c r="Z3270" s="49" t="str">
        <f>+VLOOKUP(Sitio_Publico[[#This Row],[Filtro Integrado]],Estructura!$U$4:$W$529,3,0)</f>
        <v>FI-0</v>
      </c>
      <c r="AA3270" s="49" t="str">
        <f>+VLOOKUP(Sitio_Publico[[#This Row],[Muestra]],Estructura!$Y$4:$AB$483,4,0)</f>
        <v>M-000220</v>
      </c>
    </row>
    <row r="3271" spans="1:27" ht="40.799999999999997" x14ac:dyDescent="0.3">
      <c r="A3271" s="16">
        <f t="shared" si="51"/>
        <v>3270</v>
      </c>
      <c r="B3271" s="47" t="s">
        <v>15118</v>
      </c>
      <c r="C3271" s="13" t="s">
        <v>15119</v>
      </c>
      <c r="D3271" s="13" t="s">
        <v>15120</v>
      </c>
      <c r="E3271" s="44">
        <v>10304</v>
      </c>
      <c r="F3271" s="13" t="s">
        <v>15121</v>
      </c>
      <c r="G3271" s="23" t="s">
        <v>15122</v>
      </c>
      <c r="H3271" s="42" t="s">
        <v>458</v>
      </c>
      <c r="I3271" s="28" t="s">
        <v>270</v>
      </c>
      <c r="J3271" s="12" t="s">
        <v>393</v>
      </c>
      <c r="K3271" s="28" t="s">
        <v>15371</v>
      </c>
      <c r="L3271" s="12" t="s">
        <v>15124</v>
      </c>
      <c r="M3271" s="12" t="s">
        <v>15125</v>
      </c>
      <c r="N3271" s="12" t="s">
        <v>15126</v>
      </c>
      <c r="O3271" s="26" t="s">
        <v>15937</v>
      </c>
      <c r="P3271" s="26" t="s">
        <v>15938</v>
      </c>
      <c r="Q3271" s="25" t="s">
        <v>632</v>
      </c>
      <c r="R3271" s="26" t="s">
        <v>15939</v>
      </c>
      <c r="S3271" s="15" t="s">
        <v>15940</v>
      </c>
      <c r="T3271" s="52" t="s">
        <v>15941</v>
      </c>
      <c r="U3271" s="22" t="s">
        <v>392</v>
      </c>
      <c r="V3271" s="49" t="str">
        <f>+Sitio_Publico[[#This Row],[idcoleccion]]&amp;"-"&amp;Sitio_Publico[[#This Row],[id]]</f>
        <v>000-3270</v>
      </c>
      <c r="W3271" s="49">
        <f>+VLOOKUP(Sitio_Publico[[#This Row],[territorio]],Estructura!$AE$4:$AH$1067,4,0)</f>
        <v>30010304</v>
      </c>
      <c r="X3271" s="49" t="str">
        <f>+VLOOKUP(Sitio_Publico[[#This Row],[tema]],Estructura!$G$4:$J$532,4,0)</f>
        <v>T-50</v>
      </c>
      <c r="Y3271" s="49" t="str">
        <f>+VLOOKUP(Sitio_Publico[[#This Row],[contenido]],Estructura!$L$4:$O$473,4,0)</f>
        <v>C-30</v>
      </c>
      <c r="Z3271" s="49" t="str">
        <f>+VLOOKUP(Sitio_Publico[[#This Row],[Filtro Integrado]],Estructura!$U$4:$W$529,3,0)</f>
        <v>FI-0</v>
      </c>
      <c r="AA3271" s="49" t="str">
        <f>+VLOOKUP(Sitio_Publico[[#This Row],[Muestra]],Estructura!$Y$4:$AB$483,4,0)</f>
        <v>M-000236</v>
      </c>
    </row>
    <row r="3272" spans="1:27" ht="51" x14ac:dyDescent="0.3">
      <c r="A3272" s="16">
        <f t="shared" si="51"/>
        <v>3271</v>
      </c>
      <c r="B3272" s="47" t="s">
        <v>15118</v>
      </c>
      <c r="C3272" s="13" t="s">
        <v>15119</v>
      </c>
      <c r="D3272" s="13" t="s">
        <v>15120</v>
      </c>
      <c r="E3272" s="44">
        <v>100108</v>
      </c>
      <c r="F3272" s="13" t="s">
        <v>15263</v>
      </c>
      <c r="G3272" s="23" t="s">
        <v>15152</v>
      </c>
      <c r="H3272" s="42" t="s">
        <v>457</v>
      </c>
      <c r="I3272" s="28" t="s">
        <v>364</v>
      </c>
      <c r="J3272" s="12" t="s">
        <v>393</v>
      </c>
      <c r="K3272" s="28" t="s">
        <v>15437</v>
      </c>
      <c r="L3272" s="12" t="s">
        <v>15155</v>
      </c>
      <c r="M3272" s="12" t="s">
        <v>15156</v>
      </c>
      <c r="N3272" s="12" t="s">
        <v>15126</v>
      </c>
      <c r="O3272" s="26" t="s">
        <v>15942</v>
      </c>
      <c r="P3272" s="26" t="s">
        <v>15943</v>
      </c>
      <c r="Q3272" s="25" t="s">
        <v>491</v>
      </c>
      <c r="R3272" s="26" t="s">
        <v>15944</v>
      </c>
      <c r="S3272" s="15" t="s">
        <v>15945</v>
      </c>
      <c r="T3272" s="52" t="s">
        <v>773</v>
      </c>
      <c r="U3272" s="22" t="s">
        <v>392</v>
      </c>
      <c r="V3272" s="49" t="str">
        <f>+Sitio_Publico[[#This Row],[idcoleccion]]&amp;"-"&amp;Sitio_Publico[[#This Row],[id]]</f>
        <v>000-3271</v>
      </c>
      <c r="W3272" s="49">
        <f>+VLOOKUP(Sitio_Publico[[#This Row],[territorio]],Estructura!$AE$4:$AH$1067,4,0)</f>
        <v>20000001</v>
      </c>
      <c r="X3272" s="49" t="str">
        <f>+VLOOKUP(Sitio_Publico[[#This Row],[tema]],Estructura!$G$4:$J$532,4,0)</f>
        <v>T-57</v>
      </c>
      <c r="Y3272" s="49" t="str">
        <f>+VLOOKUP(Sitio_Publico[[#This Row],[contenido]],Estructura!$L$4:$O$473,4,0)</f>
        <v>C-32</v>
      </c>
      <c r="Z3272" s="49" t="str">
        <f>+VLOOKUP(Sitio_Publico[[#This Row],[Filtro Integrado]],Estructura!$U$4:$W$529,3,0)</f>
        <v>FI-0</v>
      </c>
      <c r="AA3272" s="49" t="str">
        <f>+VLOOKUP(Sitio_Publico[[#This Row],[Muestra]],Estructura!$Y$4:$AB$483,4,0)</f>
        <v>M-000242</v>
      </c>
    </row>
    <row r="3273" spans="1:27" ht="30.6" x14ac:dyDescent="0.3">
      <c r="A3273" s="16">
        <f t="shared" si="51"/>
        <v>3272</v>
      </c>
      <c r="B3273" s="47" t="s">
        <v>15118</v>
      </c>
      <c r="C3273" s="13" t="s">
        <v>15119</v>
      </c>
      <c r="D3273" s="13" t="s">
        <v>15120</v>
      </c>
      <c r="E3273" s="44">
        <v>7403</v>
      </c>
      <c r="F3273" s="13" t="s">
        <v>15121</v>
      </c>
      <c r="G3273" s="23" t="s">
        <v>15122</v>
      </c>
      <c r="H3273" s="42" t="s">
        <v>458</v>
      </c>
      <c r="I3273" s="28" t="s">
        <v>156</v>
      </c>
      <c r="J3273" s="12" t="s">
        <v>393</v>
      </c>
      <c r="K3273" s="28" t="s">
        <v>15142</v>
      </c>
      <c r="L3273" s="12" t="s">
        <v>15124</v>
      </c>
      <c r="M3273" s="12" t="s">
        <v>15125</v>
      </c>
      <c r="N3273" s="12" t="s">
        <v>15126</v>
      </c>
      <c r="O3273" s="26" t="s">
        <v>15946</v>
      </c>
      <c r="P3273" s="26" t="s">
        <v>15947</v>
      </c>
      <c r="Q3273" s="25" t="s">
        <v>632</v>
      </c>
      <c r="R3273" s="26" t="s">
        <v>15948</v>
      </c>
      <c r="S3273" s="15" t="s">
        <v>15949</v>
      </c>
      <c r="T3273" s="52" t="s">
        <v>15950</v>
      </c>
      <c r="U3273" s="22" t="s">
        <v>392</v>
      </c>
      <c r="V3273" s="49" t="str">
        <f>+Sitio_Publico[[#This Row],[idcoleccion]]&amp;"-"&amp;Sitio_Publico[[#This Row],[id]]</f>
        <v>000-3272</v>
      </c>
      <c r="W3273" s="49">
        <f>+VLOOKUP(Sitio_Publico[[#This Row],[territorio]],Estructura!$AE$4:$AH$1067,4,0)</f>
        <v>30007403</v>
      </c>
      <c r="X3273" s="49" t="str">
        <f>+VLOOKUP(Sitio_Publico[[#This Row],[tema]],Estructura!$G$4:$J$532,4,0)</f>
        <v>T-50</v>
      </c>
      <c r="Y3273" s="49" t="str">
        <f>+VLOOKUP(Sitio_Publico[[#This Row],[contenido]],Estructura!$L$4:$O$473,4,0)</f>
        <v>C-30</v>
      </c>
      <c r="Z3273" s="49" t="str">
        <f>+VLOOKUP(Sitio_Publico[[#This Row],[Filtro Integrado]],Estructura!$U$4:$W$529,3,0)</f>
        <v>FI-0</v>
      </c>
      <c r="AA3273" s="49" t="str">
        <f>+VLOOKUP(Sitio_Publico[[#This Row],[Muestra]],Estructura!$Y$4:$AB$483,4,0)</f>
        <v>M-00039</v>
      </c>
    </row>
    <row r="3274" spans="1:27" ht="30.6" x14ac:dyDescent="0.3">
      <c r="A3274" s="16">
        <f t="shared" si="51"/>
        <v>3273</v>
      </c>
      <c r="B3274" s="47" t="s">
        <v>15118</v>
      </c>
      <c r="C3274" s="13" t="s">
        <v>15119</v>
      </c>
      <c r="D3274" s="13" t="s">
        <v>15120</v>
      </c>
      <c r="E3274" s="44">
        <v>16106</v>
      </c>
      <c r="F3274" s="13" t="s">
        <v>15198</v>
      </c>
      <c r="G3274" s="23" t="s">
        <v>15122</v>
      </c>
      <c r="H3274" s="42" t="s">
        <v>458</v>
      </c>
      <c r="I3274" s="28" t="s">
        <v>205</v>
      </c>
      <c r="J3274" s="12" t="s">
        <v>393</v>
      </c>
      <c r="K3274" s="28" t="s">
        <v>15199</v>
      </c>
      <c r="L3274" s="12" t="s">
        <v>15124</v>
      </c>
      <c r="M3274" s="12" t="s">
        <v>15125</v>
      </c>
      <c r="N3274" s="12" t="s">
        <v>15126</v>
      </c>
      <c r="O3274" s="26" t="s">
        <v>15951</v>
      </c>
      <c r="P3274" s="26" t="s">
        <v>15952</v>
      </c>
      <c r="Q3274" s="25" t="s">
        <v>632</v>
      </c>
      <c r="R3274" s="26" t="s">
        <v>15953</v>
      </c>
      <c r="S3274" s="15" t="s">
        <v>15954</v>
      </c>
      <c r="T3274" s="52" t="s">
        <v>15955</v>
      </c>
      <c r="U3274" s="22" t="s">
        <v>392</v>
      </c>
      <c r="V3274" s="49" t="str">
        <f>+Sitio_Publico[[#This Row],[idcoleccion]]&amp;"-"&amp;Sitio_Publico[[#This Row],[id]]</f>
        <v>000-3273</v>
      </c>
      <c r="W3274" s="49">
        <f>+VLOOKUP(Sitio_Publico[[#This Row],[territorio]],Estructura!$AE$4:$AH$1067,4,0)</f>
        <v>30016106</v>
      </c>
      <c r="X3274" s="49" t="str">
        <f>+VLOOKUP(Sitio_Publico[[#This Row],[tema]],Estructura!$G$4:$J$532,4,0)</f>
        <v>T-55</v>
      </c>
      <c r="Y3274" s="49" t="str">
        <f>+VLOOKUP(Sitio_Publico[[#This Row],[contenido]],Estructura!$L$4:$O$473,4,0)</f>
        <v>C-30</v>
      </c>
      <c r="Z3274" s="49" t="str">
        <f>+VLOOKUP(Sitio_Publico[[#This Row],[Filtro Integrado]],Estructura!$U$4:$W$529,3,0)</f>
        <v>FI-0</v>
      </c>
      <c r="AA3274" s="49" t="str">
        <f>+VLOOKUP(Sitio_Publico[[#This Row],[Muestra]],Estructura!$Y$4:$AB$483,4,0)</f>
        <v>M-000222</v>
      </c>
    </row>
    <row r="3275" spans="1:27" ht="51" x14ac:dyDescent="0.3">
      <c r="A3275" s="16">
        <f t="shared" si="51"/>
        <v>3274</v>
      </c>
      <c r="B3275" s="47" t="s">
        <v>15118</v>
      </c>
      <c r="C3275" s="13" t="s">
        <v>15119</v>
      </c>
      <c r="D3275" s="13" t="s">
        <v>15120</v>
      </c>
      <c r="E3275" s="44">
        <v>100111</v>
      </c>
      <c r="F3275" s="13" t="s">
        <v>15293</v>
      </c>
      <c r="G3275" s="23" t="s">
        <v>15162</v>
      </c>
      <c r="H3275" s="42" t="s">
        <v>457</v>
      </c>
      <c r="I3275" s="28" t="s">
        <v>370</v>
      </c>
      <c r="J3275" s="12" t="s">
        <v>393</v>
      </c>
      <c r="K3275" s="28" t="s">
        <v>15294</v>
      </c>
      <c r="L3275" s="12" t="s">
        <v>15164</v>
      </c>
      <c r="M3275" s="12" t="s">
        <v>15165</v>
      </c>
      <c r="N3275" s="12" t="s">
        <v>15126</v>
      </c>
      <c r="O3275" s="26" t="s">
        <v>15956</v>
      </c>
      <c r="P3275" s="26" t="s">
        <v>15957</v>
      </c>
      <c r="Q3275" s="25" t="s">
        <v>456</v>
      </c>
      <c r="R3275" s="26" t="s">
        <v>15958</v>
      </c>
      <c r="S3275" s="15" t="s">
        <v>15959</v>
      </c>
      <c r="T3275" s="52" t="s">
        <v>15567</v>
      </c>
      <c r="U3275" s="22" t="s">
        <v>392</v>
      </c>
      <c r="V3275" s="49" t="str">
        <f>+Sitio_Publico[[#This Row],[idcoleccion]]&amp;"-"&amp;Sitio_Publico[[#This Row],[id]]</f>
        <v>000-3274</v>
      </c>
      <c r="W3275" s="49">
        <f>+VLOOKUP(Sitio_Publico[[#This Row],[territorio]],Estructura!$AE$4:$AH$1067,4,0)</f>
        <v>20000007</v>
      </c>
      <c r="X3275" s="49" t="str">
        <f>+VLOOKUP(Sitio_Publico[[#This Row],[tema]],Estructura!$G$4:$J$532,4,0)</f>
        <v>T-56</v>
      </c>
      <c r="Y3275" s="49" t="str">
        <f>+VLOOKUP(Sitio_Publico[[#This Row],[contenido]],Estructura!$L$4:$O$473,4,0)</f>
        <v>C-33</v>
      </c>
      <c r="Z3275" s="49" t="str">
        <f>+VLOOKUP(Sitio_Publico[[#This Row],[Filtro Integrado]],Estructura!$U$4:$W$529,3,0)</f>
        <v>FI-0</v>
      </c>
      <c r="AA3275" s="49" t="str">
        <f>+VLOOKUP(Sitio_Publico[[#This Row],[Muestra]],Estructura!$Y$4:$AB$483,4,0)</f>
        <v>M-000229</v>
      </c>
    </row>
    <row r="3276" spans="1:27" ht="40.799999999999997" x14ac:dyDescent="0.3">
      <c r="A3276" s="16">
        <f t="shared" si="51"/>
        <v>3275</v>
      </c>
      <c r="B3276" s="47" t="s">
        <v>15118</v>
      </c>
      <c r="C3276" s="13" t="s">
        <v>15119</v>
      </c>
      <c r="D3276" s="13" t="s">
        <v>15120</v>
      </c>
      <c r="E3276" s="44">
        <v>13303</v>
      </c>
      <c r="F3276" s="13" t="s">
        <v>15121</v>
      </c>
      <c r="G3276" s="23" t="s">
        <v>15122</v>
      </c>
      <c r="H3276" s="42" t="s">
        <v>458</v>
      </c>
      <c r="I3276" s="28" t="s">
        <v>333</v>
      </c>
      <c r="J3276" s="12" t="s">
        <v>393</v>
      </c>
      <c r="K3276" s="28" t="s">
        <v>15181</v>
      </c>
      <c r="L3276" s="12" t="s">
        <v>15124</v>
      </c>
      <c r="M3276" s="12" t="s">
        <v>15125</v>
      </c>
      <c r="N3276" s="12" t="s">
        <v>15126</v>
      </c>
      <c r="O3276" s="26" t="s">
        <v>15960</v>
      </c>
      <c r="P3276" s="26" t="s">
        <v>15961</v>
      </c>
      <c r="Q3276" s="25" t="s">
        <v>1121</v>
      </c>
      <c r="R3276" s="26" t="s">
        <v>15962</v>
      </c>
      <c r="S3276" s="15" t="s">
        <v>15963</v>
      </c>
      <c r="T3276" s="52" t="s">
        <v>15964</v>
      </c>
      <c r="U3276" s="22" t="s">
        <v>392</v>
      </c>
      <c r="V3276" s="49" t="str">
        <f>+Sitio_Publico[[#This Row],[idcoleccion]]&amp;"-"&amp;Sitio_Publico[[#This Row],[id]]</f>
        <v>000-3275</v>
      </c>
      <c r="W3276" s="49">
        <f>+VLOOKUP(Sitio_Publico[[#This Row],[territorio]],Estructura!$AE$4:$AH$1067,4,0)</f>
        <v>30013303</v>
      </c>
      <c r="X3276" s="49" t="str">
        <f>+VLOOKUP(Sitio_Publico[[#This Row],[tema]],Estructura!$G$4:$J$532,4,0)</f>
        <v>T-50</v>
      </c>
      <c r="Y3276" s="49" t="str">
        <f>+VLOOKUP(Sitio_Publico[[#This Row],[contenido]],Estructura!$L$4:$O$473,4,0)</f>
        <v>C-30</v>
      </c>
      <c r="Z3276" s="49" t="str">
        <f>+VLOOKUP(Sitio_Publico[[#This Row],[Filtro Integrado]],Estructura!$U$4:$W$529,3,0)</f>
        <v>FI-0</v>
      </c>
      <c r="AA3276" s="49" t="str">
        <f>+VLOOKUP(Sitio_Publico[[#This Row],[Muestra]],Estructura!$Y$4:$AB$483,4,0)</f>
        <v>M-000220</v>
      </c>
    </row>
    <row r="3277" spans="1:27" ht="40.799999999999997" x14ac:dyDescent="0.3">
      <c r="A3277" s="16">
        <f t="shared" si="51"/>
        <v>3276</v>
      </c>
      <c r="B3277" s="47" t="s">
        <v>15118</v>
      </c>
      <c r="C3277" s="13" t="s">
        <v>15119</v>
      </c>
      <c r="D3277" s="13" t="s">
        <v>15120</v>
      </c>
      <c r="E3277" s="44">
        <v>3</v>
      </c>
      <c r="F3277" s="13" t="s">
        <v>15142</v>
      </c>
      <c r="G3277" s="23" t="s">
        <v>15300</v>
      </c>
      <c r="H3277" s="42" t="s">
        <v>455</v>
      </c>
      <c r="I3277" s="28" t="s">
        <v>410</v>
      </c>
      <c r="J3277" s="12" t="s">
        <v>393</v>
      </c>
      <c r="K3277" s="28" t="s">
        <v>15181</v>
      </c>
      <c r="L3277" s="12" t="s">
        <v>15145</v>
      </c>
      <c r="M3277" s="12" t="s">
        <v>14623</v>
      </c>
      <c r="N3277" s="12" t="s">
        <v>15126</v>
      </c>
      <c r="O3277" s="26" t="s">
        <v>15965</v>
      </c>
      <c r="P3277" s="26" t="s">
        <v>15966</v>
      </c>
      <c r="Q3277" s="25" t="s">
        <v>456</v>
      </c>
      <c r="R3277" s="26" t="s">
        <v>15967</v>
      </c>
      <c r="S3277" s="15" t="s">
        <v>15968</v>
      </c>
      <c r="T3277" s="52">
        <v>0</v>
      </c>
      <c r="U3277" s="22" t="s">
        <v>392</v>
      </c>
      <c r="V3277" s="49" t="str">
        <f>+Sitio_Publico[[#This Row],[idcoleccion]]&amp;"-"&amp;Sitio_Publico[[#This Row],[id]]</f>
        <v>000-3276</v>
      </c>
      <c r="W3277" s="49">
        <f>+VLOOKUP(Sitio_Publico[[#This Row],[territorio]],Estructura!$AE$4:$AH$1067,4,0)</f>
        <v>10000003</v>
      </c>
      <c r="X3277" s="49" t="str">
        <f>+VLOOKUP(Sitio_Publico[[#This Row],[tema]],Estructura!$G$4:$J$532,4,0)</f>
        <v>T-0</v>
      </c>
      <c r="Y3277" s="49" t="str">
        <f>+VLOOKUP(Sitio_Publico[[#This Row],[contenido]],Estructura!$L$4:$O$473,4,0)</f>
        <v>C-34</v>
      </c>
      <c r="Z3277" s="49" t="str">
        <f>+VLOOKUP(Sitio_Publico[[#This Row],[Filtro Integrado]],Estructura!$U$4:$W$529,3,0)</f>
        <v>FI-0</v>
      </c>
      <c r="AA3277" s="49" t="str">
        <f>+VLOOKUP(Sitio_Publico[[#This Row],[Muestra]],Estructura!$Y$4:$AB$483,4,0)</f>
        <v>M-000220</v>
      </c>
    </row>
    <row r="3278" spans="1:27" ht="30.6" x14ac:dyDescent="0.3">
      <c r="A3278" s="16">
        <f t="shared" si="51"/>
        <v>3277</v>
      </c>
      <c r="B3278" s="47" t="s">
        <v>15118</v>
      </c>
      <c r="C3278" s="13" t="s">
        <v>15119</v>
      </c>
      <c r="D3278" s="13" t="s">
        <v>15120</v>
      </c>
      <c r="E3278" s="44">
        <v>3301</v>
      </c>
      <c r="F3278" s="13" t="s">
        <v>15198</v>
      </c>
      <c r="G3278" s="23" t="s">
        <v>15122</v>
      </c>
      <c r="H3278" s="42" t="s">
        <v>458</v>
      </c>
      <c r="I3278" s="28" t="s">
        <v>46</v>
      </c>
      <c r="J3278" s="12" t="s">
        <v>393</v>
      </c>
      <c r="K3278" s="28" t="s">
        <v>15199</v>
      </c>
      <c r="L3278" s="12" t="s">
        <v>15124</v>
      </c>
      <c r="M3278" s="12" t="s">
        <v>15125</v>
      </c>
      <c r="N3278" s="12" t="s">
        <v>15126</v>
      </c>
      <c r="O3278" s="26" t="s">
        <v>15969</v>
      </c>
      <c r="P3278" s="26" t="s">
        <v>15970</v>
      </c>
      <c r="Q3278" s="25" t="s">
        <v>632</v>
      </c>
      <c r="R3278" s="26" t="s">
        <v>15971</v>
      </c>
      <c r="S3278" s="15" t="s">
        <v>15972</v>
      </c>
      <c r="T3278" s="52" t="s">
        <v>15849</v>
      </c>
      <c r="U3278" s="22" t="s">
        <v>392</v>
      </c>
      <c r="V3278" s="49" t="str">
        <f>+Sitio_Publico[[#This Row],[idcoleccion]]&amp;"-"&amp;Sitio_Publico[[#This Row],[id]]</f>
        <v>000-3277</v>
      </c>
      <c r="W3278" s="49">
        <f>+VLOOKUP(Sitio_Publico[[#This Row],[territorio]],Estructura!$AE$4:$AH$1067,4,0)</f>
        <v>30003301</v>
      </c>
      <c r="X3278" s="49" t="str">
        <f>+VLOOKUP(Sitio_Publico[[#This Row],[tema]],Estructura!$G$4:$J$532,4,0)</f>
        <v>T-55</v>
      </c>
      <c r="Y3278" s="49" t="str">
        <f>+VLOOKUP(Sitio_Publico[[#This Row],[contenido]],Estructura!$L$4:$O$473,4,0)</f>
        <v>C-30</v>
      </c>
      <c r="Z3278" s="49" t="str">
        <f>+VLOOKUP(Sitio_Publico[[#This Row],[Filtro Integrado]],Estructura!$U$4:$W$529,3,0)</f>
        <v>FI-0</v>
      </c>
      <c r="AA3278" s="49" t="str">
        <f>+VLOOKUP(Sitio_Publico[[#This Row],[Muestra]],Estructura!$Y$4:$AB$483,4,0)</f>
        <v>M-000222</v>
      </c>
    </row>
    <row r="3279" spans="1:27" ht="40.799999999999997" x14ac:dyDescent="0.3">
      <c r="A3279" s="16">
        <f t="shared" si="51"/>
        <v>3278</v>
      </c>
      <c r="B3279" s="47" t="s">
        <v>15118</v>
      </c>
      <c r="C3279" s="13" t="s">
        <v>15119</v>
      </c>
      <c r="D3279" s="13" t="s">
        <v>15120</v>
      </c>
      <c r="E3279" s="44">
        <v>73</v>
      </c>
      <c r="F3279" s="13" t="s">
        <v>15142</v>
      </c>
      <c r="G3279" s="23" t="s">
        <v>15143</v>
      </c>
      <c r="H3279" s="42" t="s">
        <v>455</v>
      </c>
      <c r="I3279" s="28" t="s">
        <v>418</v>
      </c>
      <c r="J3279" s="12" t="s">
        <v>393</v>
      </c>
      <c r="K3279" s="28" t="s">
        <v>15181</v>
      </c>
      <c r="L3279" s="12" t="s">
        <v>15145</v>
      </c>
      <c r="M3279" s="12" t="s">
        <v>14623</v>
      </c>
      <c r="N3279" s="12" t="s">
        <v>15126</v>
      </c>
      <c r="O3279" s="26" t="s">
        <v>15973</v>
      </c>
      <c r="P3279" s="26" t="s">
        <v>15974</v>
      </c>
      <c r="Q3279" s="25" t="s">
        <v>456</v>
      </c>
      <c r="R3279" s="26" t="s">
        <v>15975</v>
      </c>
      <c r="S3279" s="15" t="s">
        <v>15976</v>
      </c>
      <c r="T3279" s="52">
        <v>0</v>
      </c>
      <c r="U3279" s="22" t="s">
        <v>392</v>
      </c>
      <c r="V3279" s="49" t="str">
        <f>+Sitio_Publico[[#This Row],[idcoleccion]]&amp;"-"&amp;Sitio_Publico[[#This Row],[id]]</f>
        <v>000-3278</v>
      </c>
      <c r="W3279" s="49">
        <f>+VLOOKUP(Sitio_Publico[[#This Row],[territorio]],Estructura!$AE$4:$AH$1067,4,0)</f>
        <v>10000073</v>
      </c>
      <c r="X3279" s="49" t="str">
        <f>+VLOOKUP(Sitio_Publico[[#This Row],[tema]],Estructura!$G$4:$J$532,4,0)</f>
        <v>T-0</v>
      </c>
      <c r="Y3279" s="49" t="str">
        <f>+VLOOKUP(Sitio_Publico[[#This Row],[contenido]],Estructura!$L$4:$O$473,4,0)</f>
        <v>C-1</v>
      </c>
      <c r="Z3279" s="49" t="str">
        <f>+VLOOKUP(Sitio_Publico[[#This Row],[Filtro Integrado]],Estructura!$U$4:$W$529,3,0)</f>
        <v>FI-0</v>
      </c>
      <c r="AA3279" s="49" t="str">
        <f>+VLOOKUP(Sitio_Publico[[#This Row],[Muestra]],Estructura!$Y$4:$AB$483,4,0)</f>
        <v>M-000220</v>
      </c>
    </row>
    <row r="3280" spans="1:27" ht="48" x14ac:dyDescent="0.3">
      <c r="A3280" s="16">
        <f t="shared" si="51"/>
        <v>3279</v>
      </c>
      <c r="B3280" s="47" t="s">
        <v>15118</v>
      </c>
      <c r="C3280" s="13" t="s">
        <v>15119</v>
      </c>
      <c r="D3280" s="13" t="s">
        <v>15120</v>
      </c>
      <c r="E3280" s="44">
        <v>8</v>
      </c>
      <c r="F3280" s="13" t="s">
        <v>15161</v>
      </c>
      <c r="G3280" s="23" t="s">
        <v>15162</v>
      </c>
      <c r="H3280" s="42" t="s">
        <v>457</v>
      </c>
      <c r="I3280" s="28" t="s">
        <v>371</v>
      </c>
      <c r="J3280" s="12" t="s">
        <v>393</v>
      </c>
      <c r="K3280" s="28" t="s">
        <v>15977</v>
      </c>
      <c r="L3280" s="12" t="s">
        <v>15978</v>
      </c>
      <c r="M3280" s="12" t="s">
        <v>15165</v>
      </c>
      <c r="N3280" s="12" t="s">
        <v>15126</v>
      </c>
      <c r="O3280" s="26" t="s">
        <v>15979</v>
      </c>
      <c r="P3280" s="26" t="s">
        <v>15980</v>
      </c>
      <c r="Q3280" s="25" t="s">
        <v>456</v>
      </c>
      <c r="R3280" s="26" t="s">
        <v>15981</v>
      </c>
      <c r="S3280" s="15" t="s">
        <v>15982</v>
      </c>
      <c r="T3280" s="52" t="s">
        <v>15983</v>
      </c>
      <c r="U3280" s="22" t="s">
        <v>392</v>
      </c>
      <c r="V3280" s="49" t="str">
        <f>+Sitio_Publico[[#This Row],[idcoleccion]]&amp;"-"&amp;Sitio_Publico[[#This Row],[id]]</f>
        <v>000-3279</v>
      </c>
      <c r="W3280" s="49">
        <f>+VLOOKUP(Sitio_Publico[[#This Row],[territorio]],Estructura!$AE$4:$AH$1067,4,0)</f>
        <v>20000008</v>
      </c>
      <c r="X3280" s="49" t="str">
        <f>+VLOOKUP(Sitio_Publico[[#This Row],[tema]],Estructura!$G$4:$J$532,4,0)</f>
        <v>T-53</v>
      </c>
      <c r="Y3280" s="49" t="str">
        <f>+VLOOKUP(Sitio_Publico[[#This Row],[contenido]],Estructura!$L$4:$O$473,4,0)</f>
        <v>C-33</v>
      </c>
      <c r="Z3280" s="49" t="str">
        <f>+VLOOKUP(Sitio_Publico[[#This Row],[Filtro Integrado]],Estructura!$U$4:$W$529,3,0)</f>
        <v>FI-0</v>
      </c>
      <c r="AA3280" s="49" t="str">
        <f>+VLOOKUP(Sitio_Publico[[#This Row],[Muestra]],Estructura!$Y$4:$AB$483,4,0)</f>
        <v>M-000270</v>
      </c>
    </row>
    <row r="3281" spans="1:27" ht="51" x14ac:dyDescent="0.3">
      <c r="A3281" s="16">
        <f t="shared" si="51"/>
        <v>3280</v>
      </c>
      <c r="B3281" s="47" t="s">
        <v>15118</v>
      </c>
      <c r="C3281" s="13" t="s">
        <v>15119</v>
      </c>
      <c r="D3281" s="13" t="s">
        <v>15120</v>
      </c>
      <c r="E3281" s="44">
        <v>100112035</v>
      </c>
      <c r="F3281" s="13" t="s">
        <v>15534</v>
      </c>
      <c r="G3281" s="23" t="s">
        <v>15397</v>
      </c>
      <c r="H3281" s="42" t="s">
        <v>457</v>
      </c>
      <c r="I3281" s="28" t="s">
        <v>368</v>
      </c>
      <c r="J3281" s="12" t="s">
        <v>15398</v>
      </c>
      <c r="K3281" s="28" t="s">
        <v>15984</v>
      </c>
      <c r="L3281" s="12" t="s">
        <v>1611</v>
      </c>
      <c r="M3281" s="12" t="s">
        <v>15400</v>
      </c>
      <c r="N3281" s="12" t="s">
        <v>15126</v>
      </c>
      <c r="O3281" s="26" t="s">
        <v>15985</v>
      </c>
      <c r="P3281" s="26" t="s">
        <v>15986</v>
      </c>
      <c r="Q3281" s="25" t="s">
        <v>456</v>
      </c>
      <c r="R3281" s="26" t="s">
        <v>15987</v>
      </c>
      <c r="S3281" s="15" t="s">
        <v>15988</v>
      </c>
      <c r="T3281" s="52" t="s">
        <v>2038</v>
      </c>
      <c r="U3281" s="22" t="s">
        <v>392</v>
      </c>
      <c r="V3281" s="49" t="str">
        <f>+Sitio_Publico[[#This Row],[idcoleccion]]&amp;"-"&amp;Sitio_Publico[[#This Row],[id]]</f>
        <v>000-3280</v>
      </c>
      <c r="W3281" s="49">
        <f>+VLOOKUP(Sitio_Publico[[#This Row],[territorio]],Estructura!$AE$4:$AH$1067,4,0)</f>
        <v>20000005</v>
      </c>
      <c r="X3281" s="49" t="str">
        <f>+VLOOKUP(Sitio_Publico[[#This Row],[tema]],Estructura!$G$4:$J$532,4,0)</f>
        <v>T-60</v>
      </c>
      <c r="Y3281" s="49" t="str">
        <f>+VLOOKUP(Sitio_Publico[[#This Row],[contenido]],Estructura!$L$4:$O$473,4,0)</f>
        <v>C-35</v>
      </c>
      <c r="Z3281" s="49" t="str">
        <f>+VLOOKUP(Sitio_Publico[[#This Row],[Filtro Integrado]],Estructura!$U$4:$W$529,3,0)</f>
        <v>FI-8</v>
      </c>
      <c r="AA3281" s="49" t="str">
        <f>+VLOOKUP(Sitio_Publico[[#This Row],[Muestra]],Estructura!$Y$4:$AB$483,4,0)</f>
        <v>M-000271</v>
      </c>
    </row>
    <row r="3282" spans="1:27" ht="51" x14ac:dyDescent="0.3">
      <c r="A3282" s="16">
        <f t="shared" si="51"/>
        <v>3281</v>
      </c>
      <c r="B3282" s="47" t="s">
        <v>15118</v>
      </c>
      <c r="C3282" s="13" t="s">
        <v>15119</v>
      </c>
      <c r="D3282" s="13" t="s">
        <v>15120</v>
      </c>
      <c r="E3282" s="44">
        <v>20</v>
      </c>
      <c r="F3282" s="13" t="s">
        <v>15186</v>
      </c>
      <c r="G3282" s="23" t="s">
        <v>15152</v>
      </c>
      <c r="H3282" s="42" t="s">
        <v>457</v>
      </c>
      <c r="I3282" s="28" t="s">
        <v>370</v>
      </c>
      <c r="J3282" s="12" t="s">
        <v>15187</v>
      </c>
      <c r="K3282" s="28" t="s">
        <v>15668</v>
      </c>
      <c r="L3282" s="12" t="s">
        <v>15155</v>
      </c>
      <c r="M3282" s="12" t="s">
        <v>15156</v>
      </c>
      <c r="N3282" s="12" t="s">
        <v>15126</v>
      </c>
      <c r="O3282" s="26" t="s">
        <v>15989</v>
      </c>
      <c r="P3282" s="26" t="s">
        <v>15990</v>
      </c>
      <c r="Q3282" s="25" t="s">
        <v>491</v>
      </c>
      <c r="R3282" s="26" t="s">
        <v>15991</v>
      </c>
      <c r="S3282" s="15" t="s">
        <v>15992</v>
      </c>
      <c r="T3282" s="52" t="s">
        <v>750</v>
      </c>
      <c r="U3282" s="22" t="s">
        <v>392</v>
      </c>
      <c r="V3282" s="49" t="str">
        <f>+Sitio_Publico[[#This Row],[idcoleccion]]&amp;"-"&amp;Sitio_Publico[[#This Row],[id]]</f>
        <v>000-3281</v>
      </c>
      <c r="W3282" s="49">
        <f>+VLOOKUP(Sitio_Publico[[#This Row],[territorio]],Estructura!$AE$4:$AH$1067,4,0)</f>
        <v>20000007</v>
      </c>
      <c r="X3282" s="49" t="str">
        <f>+VLOOKUP(Sitio_Publico[[#This Row],[tema]],Estructura!$G$4:$J$532,4,0)</f>
        <v>T-54</v>
      </c>
      <c r="Y3282" s="49" t="str">
        <f>+VLOOKUP(Sitio_Publico[[#This Row],[contenido]],Estructura!$L$4:$O$473,4,0)</f>
        <v>C-32</v>
      </c>
      <c r="Z3282" s="49" t="str">
        <f>+VLOOKUP(Sitio_Publico[[#This Row],[Filtro Integrado]],Estructura!$U$4:$W$529,3,0)</f>
        <v>FI-6</v>
      </c>
      <c r="AA3282" s="49" t="str">
        <f>+VLOOKUP(Sitio_Publico[[#This Row],[Muestra]],Estructura!$Y$4:$AB$483,4,0)</f>
        <v>M-00026</v>
      </c>
    </row>
    <row r="3283" spans="1:27" ht="40.799999999999997" x14ac:dyDescent="0.3">
      <c r="A3283" s="16">
        <f t="shared" si="51"/>
        <v>3282</v>
      </c>
      <c r="B3283" s="47" t="s">
        <v>15118</v>
      </c>
      <c r="C3283" s="13" t="s">
        <v>15119</v>
      </c>
      <c r="D3283" s="13" t="s">
        <v>15120</v>
      </c>
      <c r="E3283" s="44">
        <v>1001030020</v>
      </c>
      <c r="F3283" s="13" t="s">
        <v>15121</v>
      </c>
      <c r="G3283" s="23" t="s">
        <v>15122</v>
      </c>
      <c r="H3283" s="42" t="s">
        <v>455</v>
      </c>
      <c r="I3283" s="28" t="s">
        <v>14</v>
      </c>
      <c r="J3283" s="12" t="s">
        <v>393</v>
      </c>
      <c r="K3283" s="28" t="s">
        <v>15993</v>
      </c>
      <c r="L3283" s="12" t="s">
        <v>15124</v>
      </c>
      <c r="M3283" s="12" t="s">
        <v>15125</v>
      </c>
      <c r="N3283" s="12" t="s">
        <v>15126</v>
      </c>
      <c r="O3283" s="26" t="s">
        <v>15994</v>
      </c>
      <c r="P3283" s="26" t="s">
        <v>15995</v>
      </c>
      <c r="Q3283" s="25" t="s">
        <v>15480</v>
      </c>
      <c r="R3283" s="26" t="s">
        <v>15996</v>
      </c>
      <c r="S3283" s="15" t="s">
        <v>15997</v>
      </c>
      <c r="T3283" s="52">
        <v>0</v>
      </c>
      <c r="U3283" s="22" t="s">
        <v>392</v>
      </c>
      <c r="V3283" s="49" t="str">
        <f>+Sitio_Publico[[#This Row],[idcoleccion]]&amp;"-"&amp;Sitio_Publico[[#This Row],[id]]</f>
        <v>000-3282</v>
      </c>
      <c r="W3283" s="49">
        <f>+VLOOKUP(Sitio_Publico[[#This Row],[territorio]],Estructura!$AE$4:$AH$1067,4,0)</f>
        <v>10000000</v>
      </c>
      <c r="X3283" s="49" t="str">
        <f>+VLOOKUP(Sitio_Publico[[#This Row],[tema]],Estructura!$G$4:$J$532,4,0)</f>
        <v>T-50</v>
      </c>
      <c r="Y3283" s="49" t="str">
        <f>+VLOOKUP(Sitio_Publico[[#This Row],[contenido]],Estructura!$L$4:$O$473,4,0)</f>
        <v>C-30</v>
      </c>
      <c r="Z3283" s="49" t="str">
        <f>+VLOOKUP(Sitio_Publico[[#This Row],[Filtro Integrado]],Estructura!$U$4:$W$529,3,0)</f>
        <v>FI-0</v>
      </c>
      <c r="AA3283" s="49" t="str">
        <f>+VLOOKUP(Sitio_Publico[[#This Row],[Muestra]],Estructura!$Y$4:$AB$483,4,0)</f>
        <v>M-000272</v>
      </c>
    </row>
    <row r="3284" spans="1:27" ht="40.799999999999997" x14ac:dyDescent="0.3">
      <c r="A3284" s="16">
        <f t="shared" si="51"/>
        <v>3283</v>
      </c>
      <c r="B3284" s="47" t="s">
        <v>15118</v>
      </c>
      <c r="C3284" s="13" t="s">
        <v>15119</v>
      </c>
      <c r="D3284" s="13" t="s">
        <v>15141</v>
      </c>
      <c r="E3284" s="44">
        <v>0</v>
      </c>
      <c r="F3284" s="13" t="s">
        <v>15142</v>
      </c>
      <c r="G3284" s="23" t="s">
        <v>15143</v>
      </c>
      <c r="H3284" s="42" t="s">
        <v>455</v>
      </c>
      <c r="I3284" s="28" t="s">
        <v>14</v>
      </c>
      <c r="J3284" s="12" t="s">
        <v>393</v>
      </c>
      <c r="K3284" s="28" t="s">
        <v>15181</v>
      </c>
      <c r="L3284" s="12" t="s">
        <v>15145</v>
      </c>
      <c r="M3284" s="12" t="s">
        <v>14623</v>
      </c>
      <c r="N3284" s="12" t="s">
        <v>15126</v>
      </c>
      <c r="O3284" s="26" t="s">
        <v>15998</v>
      </c>
      <c r="P3284" s="26" t="s">
        <v>15999</v>
      </c>
      <c r="Q3284" s="25" t="s">
        <v>456</v>
      </c>
      <c r="R3284" s="26" t="s">
        <v>16000</v>
      </c>
      <c r="S3284" s="15" t="s">
        <v>16001</v>
      </c>
      <c r="T3284" s="52">
        <v>0</v>
      </c>
      <c r="U3284" s="22" t="s">
        <v>392</v>
      </c>
      <c r="V3284" s="49" t="str">
        <f>+Sitio_Publico[[#This Row],[idcoleccion]]&amp;"-"&amp;Sitio_Publico[[#This Row],[id]]</f>
        <v>000-3283</v>
      </c>
      <c r="W3284" s="49">
        <f>+VLOOKUP(Sitio_Publico[[#This Row],[territorio]],Estructura!$AE$4:$AH$1067,4,0)</f>
        <v>10000000</v>
      </c>
      <c r="X3284" s="49" t="str">
        <f>+VLOOKUP(Sitio_Publico[[#This Row],[tema]],Estructura!$G$4:$J$532,4,0)</f>
        <v>T-0</v>
      </c>
      <c r="Y3284" s="49" t="str">
        <f>+VLOOKUP(Sitio_Publico[[#This Row],[contenido]],Estructura!$L$4:$O$473,4,0)</f>
        <v>C-1</v>
      </c>
      <c r="Z3284" s="49" t="str">
        <f>+VLOOKUP(Sitio_Publico[[#This Row],[Filtro Integrado]],Estructura!$U$4:$W$529,3,0)</f>
        <v>FI-0</v>
      </c>
      <c r="AA3284" s="49" t="str">
        <f>+VLOOKUP(Sitio_Publico[[#This Row],[Muestra]],Estructura!$Y$4:$AB$483,4,0)</f>
        <v>M-000220</v>
      </c>
    </row>
    <row r="3285" spans="1:27" ht="40.799999999999997" x14ac:dyDescent="0.3">
      <c r="A3285" s="16">
        <f t="shared" si="51"/>
        <v>3284</v>
      </c>
      <c r="B3285" s="47" t="s">
        <v>15118</v>
      </c>
      <c r="C3285" s="13" t="s">
        <v>15119</v>
      </c>
      <c r="D3285" s="13" t="s">
        <v>15141</v>
      </c>
      <c r="E3285" s="44">
        <v>100102005</v>
      </c>
      <c r="F3285" s="13" t="s">
        <v>15142</v>
      </c>
      <c r="G3285" s="23" t="s">
        <v>15143</v>
      </c>
      <c r="H3285" s="42" t="s">
        <v>455</v>
      </c>
      <c r="I3285" s="28" t="s">
        <v>14</v>
      </c>
      <c r="J3285" s="12" t="s">
        <v>393</v>
      </c>
      <c r="K3285" s="28" t="s">
        <v>16002</v>
      </c>
      <c r="L3285" s="12" t="s">
        <v>15145</v>
      </c>
      <c r="M3285" s="12" t="s">
        <v>14623</v>
      </c>
      <c r="N3285" s="12" t="s">
        <v>15126</v>
      </c>
      <c r="O3285" s="26" t="s">
        <v>16003</v>
      </c>
      <c r="P3285" s="26" t="s">
        <v>16004</v>
      </c>
      <c r="Q3285" s="25" t="s">
        <v>456</v>
      </c>
      <c r="R3285" s="26" t="s">
        <v>16005</v>
      </c>
      <c r="S3285" s="15" t="s">
        <v>16006</v>
      </c>
      <c r="T3285" s="52">
        <v>0</v>
      </c>
      <c r="U3285" s="22" t="s">
        <v>392</v>
      </c>
      <c r="V3285" s="49" t="str">
        <f>+Sitio_Publico[[#This Row],[idcoleccion]]&amp;"-"&amp;Sitio_Publico[[#This Row],[id]]</f>
        <v>000-3284</v>
      </c>
      <c r="W3285" s="49">
        <f>+VLOOKUP(Sitio_Publico[[#This Row],[territorio]],Estructura!$AE$4:$AH$1067,4,0)</f>
        <v>10000000</v>
      </c>
      <c r="X3285" s="49" t="str">
        <f>+VLOOKUP(Sitio_Publico[[#This Row],[tema]],Estructura!$G$4:$J$532,4,0)</f>
        <v>T-0</v>
      </c>
      <c r="Y3285" s="49" t="str">
        <f>+VLOOKUP(Sitio_Publico[[#This Row],[contenido]],Estructura!$L$4:$O$473,4,0)</f>
        <v>C-1</v>
      </c>
      <c r="Z3285" s="49" t="str">
        <f>+VLOOKUP(Sitio_Publico[[#This Row],[Filtro Integrado]],Estructura!$U$4:$W$529,3,0)</f>
        <v>FI-0</v>
      </c>
      <c r="AA3285" s="49" t="str">
        <f>+VLOOKUP(Sitio_Publico[[#This Row],[Muestra]],Estructura!$Y$4:$AB$483,4,0)</f>
        <v>M-00011</v>
      </c>
    </row>
    <row r="3286" spans="1:27" ht="40.799999999999997" x14ac:dyDescent="0.3">
      <c r="A3286" s="16">
        <f t="shared" si="51"/>
        <v>3285</v>
      </c>
      <c r="B3286" s="47" t="s">
        <v>15118</v>
      </c>
      <c r="C3286" s="13" t="s">
        <v>15119</v>
      </c>
      <c r="D3286" s="13" t="s">
        <v>15141</v>
      </c>
      <c r="E3286" s="44">
        <v>100101</v>
      </c>
      <c r="F3286" s="13" t="s">
        <v>15142</v>
      </c>
      <c r="G3286" s="23" t="s">
        <v>15143</v>
      </c>
      <c r="H3286" s="42" t="s">
        <v>455</v>
      </c>
      <c r="I3286" s="28" t="s">
        <v>14</v>
      </c>
      <c r="J3286" s="12" t="s">
        <v>393</v>
      </c>
      <c r="K3286" s="28" t="s">
        <v>16007</v>
      </c>
      <c r="L3286" s="12" t="s">
        <v>1299</v>
      </c>
      <c r="M3286" s="12" t="s">
        <v>14623</v>
      </c>
      <c r="N3286" s="12" t="s">
        <v>15126</v>
      </c>
      <c r="O3286" s="26" t="s">
        <v>16008</v>
      </c>
      <c r="P3286" s="26" t="s">
        <v>16009</v>
      </c>
      <c r="Q3286" s="25" t="s">
        <v>1121</v>
      </c>
      <c r="R3286" s="26" t="s">
        <v>16010</v>
      </c>
      <c r="S3286" s="15" t="s">
        <v>16011</v>
      </c>
      <c r="T3286" s="52">
        <v>0</v>
      </c>
      <c r="U3286" s="22" t="s">
        <v>392</v>
      </c>
      <c r="V3286" s="49" t="str">
        <f>+Sitio_Publico[[#This Row],[idcoleccion]]&amp;"-"&amp;Sitio_Publico[[#This Row],[id]]</f>
        <v>000-3285</v>
      </c>
      <c r="W3286" s="49">
        <f>+VLOOKUP(Sitio_Publico[[#This Row],[territorio]],Estructura!$AE$4:$AH$1067,4,0)</f>
        <v>10000000</v>
      </c>
      <c r="X3286" s="49" t="str">
        <f>+VLOOKUP(Sitio_Publico[[#This Row],[tema]],Estructura!$G$4:$J$532,4,0)</f>
        <v>T-0</v>
      </c>
      <c r="Y3286" s="49" t="str">
        <f>+VLOOKUP(Sitio_Publico[[#This Row],[contenido]],Estructura!$L$4:$O$473,4,0)</f>
        <v>C-1</v>
      </c>
      <c r="Z3286" s="49" t="str">
        <f>+VLOOKUP(Sitio_Publico[[#This Row],[Filtro Integrado]],Estructura!$U$4:$W$529,3,0)</f>
        <v>FI-0</v>
      </c>
      <c r="AA3286" s="49" t="str">
        <f>+VLOOKUP(Sitio_Publico[[#This Row],[Muestra]],Estructura!$Y$4:$AB$483,4,0)</f>
        <v>M-000273</v>
      </c>
    </row>
    <row r="3287" spans="1:27" ht="40.799999999999997" x14ac:dyDescent="0.3">
      <c r="A3287" s="16">
        <f t="shared" si="51"/>
        <v>3286</v>
      </c>
      <c r="B3287" s="47" t="s">
        <v>15118</v>
      </c>
      <c r="C3287" s="13" t="s">
        <v>15119</v>
      </c>
      <c r="D3287" s="13" t="s">
        <v>15120</v>
      </c>
      <c r="E3287" s="44">
        <v>5501</v>
      </c>
      <c r="F3287" s="13" t="s">
        <v>15121</v>
      </c>
      <c r="G3287" s="23" t="s">
        <v>15122</v>
      </c>
      <c r="H3287" s="42" t="s">
        <v>458</v>
      </c>
      <c r="I3287" s="28" t="s">
        <v>79</v>
      </c>
      <c r="J3287" s="12" t="s">
        <v>393</v>
      </c>
      <c r="K3287" s="28" t="s">
        <v>15371</v>
      </c>
      <c r="L3287" s="12" t="s">
        <v>15124</v>
      </c>
      <c r="M3287" s="12" t="s">
        <v>15125</v>
      </c>
      <c r="N3287" s="12" t="s">
        <v>15126</v>
      </c>
      <c r="O3287" s="26" t="s">
        <v>16012</v>
      </c>
      <c r="P3287" s="26" t="s">
        <v>16013</v>
      </c>
      <c r="Q3287" s="25" t="s">
        <v>632</v>
      </c>
      <c r="R3287" s="26" t="s">
        <v>16014</v>
      </c>
      <c r="S3287" s="15" t="s">
        <v>16015</v>
      </c>
      <c r="T3287" s="52" t="s">
        <v>16016</v>
      </c>
      <c r="U3287" s="22" t="s">
        <v>392</v>
      </c>
      <c r="V3287" s="49" t="str">
        <f>+Sitio_Publico[[#This Row],[idcoleccion]]&amp;"-"&amp;Sitio_Publico[[#This Row],[id]]</f>
        <v>000-3286</v>
      </c>
      <c r="W3287" s="49">
        <f>+VLOOKUP(Sitio_Publico[[#This Row],[territorio]],Estructura!$AE$4:$AH$1067,4,0)</f>
        <v>30005501</v>
      </c>
      <c r="X3287" s="49" t="str">
        <f>+VLOOKUP(Sitio_Publico[[#This Row],[tema]],Estructura!$G$4:$J$532,4,0)</f>
        <v>T-50</v>
      </c>
      <c r="Y3287" s="49" t="str">
        <f>+VLOOKUP(Sitio_Publico[[#This Row],[contenido]],Estructura!$L$4:$O$473,4,0)</f>
        <v>C-30</v>
      </c>
      <c r="Z3287" s="49" t="str">
        <f>+VLOOKUP(Sitio_Publico[[#This Row],[Filtro Integrado]],Estructura!$U$4:$W$529,3,0)</f>
        <v>FI-0</v>
      </c>
      <c r="AA3287" s="49" t="str">
        <f>+VLOOKUP(Sitio_Publico[[#This Row],[Muestra]],Estructura!$Y$4:$AB$483,4,0)</f>
        <v>M-000236</v>
      </c>
    </row>
    <row r="3288" spans="1:27" ht="40.799999999999997" x14ac:dyDescent="0.3">
      <c r="A3288" s="16">
        <f t="shared" si="51"/>
        <v>3287</v>
      </c>
      <c r="B3288" s="47" t="s">
        <v>15118</v>
      </c>
      <c r="C3288" s="13" t="s">
        <v>15119</v>
      </c>
      <c r="D3288" s="13" t="s">
        <v>15141</v>
      </c>
      <c r="E3288" s="44">
        <v>100107</v>
      </c>
      <c r="F3288" s="13" t="s">
        <v>15142</v>
      </c>
      <c r="G3288" s="23" t="s">
        <v>15143</v>
      </c>
      <c r="H3288" s="42" t="s">
        <v>455</v>
      </c>
      <c r="I3288" s="28" t="s">
        <v>14</v>
      </c>
      <c r="J3288" s="12" t="s">
        <v>393</v>
      </c>
      <c r="K3288" s="28" t="s">
        <v>16017</v>
      </c>
      <c r="L3288" s="12" t="s">
        <v>15145</v>
      </c>
      <c r="M3288" s="12" t="s">
        <v>15146</v>
      </c>
      <c r="N3288" s="12" t="s">
        <v>15126</v>
      </c>
      <c r="O3288" s="26" t="s">
        <v>16018</v>
      </c>
      <c r="P3288" s="26" t="s">
        <v>16019</v>
      </c>
      <c r="Q3288" s="25" t="s">
        <v>456</v>
      </c>
      <c r="R3288" s="26" t="s">
        <v>16020</v>
      </c>
      <c r="S3288" s="15" t="s">
        <v>16021</v>
      </c>
      <c r="T3288" s="52">
        <v>0</v>
      </c>
      <c r="U3288" s="22" t="s">
        <v>392</v>
      </c>
      <c r="V3288" s="49" t="str">
        <f>+Sitio_Publico[[#This Row],[idcoleccion]]&amp;"-"&amp;Sitio_Publico[[#This Row],[id]]</f>
        <v>000-3287</v>
      </c>
      <c r="W3288" s="49">
        <f>+VLOOKUP(Sitio_Publico[[#This Row],[territorio]],Estructura!$AE$4:$AH$1067,4,0)</f>
        <v>10000000</v>
      </c>
      <c r="X3288" s="49" t="str">
        <f>+VLOOKUP(Sitio_Publico[[#This Row],[tema]],Estructura!$G$4:$J$532,4,0)</f>
        <v>T-0</v>
      </c>
      <c r="Y3288" s="49" t="str">
        <f>+VLOOKUP(Sitio_Publico[[#This Row],[contenido]],Estructura!$L$4:$O$473,4,0)</f>
        <v>C-1</v>
      </c>
      <c r="Z3288" s="49" t="str">
        <f>+VLOOKUP(Sitio_Publico[[#This Row],[Filtro Integrado]],Estructura!$U$4:$W$529,3,0)</f>
        <v>FI-0</v>
      </c>
      <c r="AA3288" s="49" t="str">
        <f>+VLOOKUP(Sitio_Publico[[#This Row],[Muestra]],Estructura!$Y$4:$AB$483,4,0)</f>
        <v>M-000274</v>
      </c>
    </row>
    <row r="3289" spans="1:27" ht="40.799999999999997" x14ac:dyDescent="0.3">
      <c r="A3289" s="16">
        <f t="shared" si="51"/>
        <v>3288</v>
      </c>
      <c r="B3289" s="47" t="s">
        <v>15118</v>
      </c>
      <c r="C3289" s="13" t="s">
        <v>15119</v>
      </c>
      <c r="D3289" s="13" t="s">
        <v>15120</v>
      </c>
      <c r="E3289" s="44">
        <v>81</v>
      </c>
      <c r="F3289" s="13" t="s">
        <v>15142</v>
      </c>
      <c r="G3289" s="23" t="s">
        <v>15300</v>
      </c>
      <c r="H3289" s="42" t="s">
        <v>455</v>
      </c>
      <c r="I3289" s="28" t="s">
        <v>422</v>
      </c>
      <c r="J3289" s="12" t="s">
        <v>393</v>
      </c>
      <c r="K3289" s="28" t="s">
        <v>15142</v>
      </c>
      <c r="L3289" s="12" t="s">
        <v>15145</v>
      </c>
      <c r="M3289" s="12" t="s">
        <v>14623</v>
      </c>
      <c r="N3289" s="12" t="s">
        <v>15126</v>
      </c>
      <c r="O3289" s="26" t="s">
        <v>16022</v>
      </c>
      <c r="P3289" s="26" t="s">
        <v>16023</v>
      </c>
      <c r="Q3289" s="25" t="s">
        <v>456</v>
      </c>
      <c r="R3289" s="26" t="s">
        <v>16024</v>
      </c>
      <c r="S3289" s="15" t="s">
        <v>16025</v>
      </c>
      <c r="T3289" s="52">
        <v>0</v>
      </c>
      <c r="U3289" s="22" t="s">
        <v>392</v>
      </c>
      <c r="V3289" s="49" t="str">
        <f>+Sitio_Publico[[#This Row],[idcoleccion]]&amp;"-"&amp;Sitio_Publico[[#This Row],[id]]</f>
        <v>000-3288</v>
      </c>
      <c r="W3289" s="49">
        <f>+VLOOKUP(Sitio_Publico[[#This Row],[territorio]],Estructura!$AE$4:$AH$1067,4,0)</f>
        <v>10000081</v>
      </c>
      <c r="X3289" s="49" t="str">
        <f>+VLOOKUP(Sitio_Publico[[#This Row],[tema]],Estructura!$G$4:$J$532,4,0)</f>
        <v>T-0</v>
      </c>
      <c r="Y3289" s="49" t="str">
        <f>+VLOOKUP(Sitio_Publico[[#This Row],[contenido]],Estructura!$L$4:$O$473,4,0)</f>
        <v>C-34</v>
      </c>
      <c r="Z3289" s="49" t="str">
        <f>+VLOOKUP(Sitio_Publico[[#This Row],[Filtro Integrado]],Estructura!$U$4:$W$529,3,0)</f>
        <v>FI-0</v>
      </c>
      <c r="AA3289" s="49" t="str">
        <f>+VLOOKUP(Sitio_Publico[[#This Row],[Muestra]],Estructura!$Y$4:$AB$483,4,0)</f>
        <v>M-00039</v>
      </c>
    </row>
    <row r="3290" spans="1:27" ht="30.6" x14ac:dyDescent="0.3">
      <c r="A3290" s="16">
        <f t="shared" si="51"/>
        <v>3289</v>
      </c>
      <c r="B3290" s="47" t="s">
        <v>15118</v>
      </c>
      <c r="C3290" s="13" t="s">
        <v>15119</v>
      </c>
      <c r="D3290" s="13" t="s">
        <v>15120</v>
      </c>
      <c r="E3290" s="44">
        <v>7101</v>
      </c>
      <c r="F3290" s="13" t="s">
        <v>15198</v>
      </c>
      <c r="G3290" s="23" t="s">
        <v>15122</v>
      </c>
      <c r="H3290" s="42" t="s">
        <v>458</v>
      </c>
      <c r="I3290" s="28" t="s">
        <v>133</v>
      </c>
      <c r="J3290" s="12" t="s">
        <v>393</v>
      </c>
      <c r="K3290" s="28" t="s">
        <v>15181</v>
      </c>
      <c r="L3290" s="12" t="s">
        <v>15124</v>
      </c>
      <c r="M3290" s="12" t="s">
        <v>15125</v>
      </c>
      <c r="N3290" s="12" t="s">
        <v>15126</v>
      </c>
      <c r="O3290" s="26" t="s">
        <v>16026</v>
      </c>
      <c r="P3290" s="26" t="s">
        <v>16027</v>
      </c>
      <c r="Q3290" s="25" t="s">
        <v>632</v>
      </c>
      <c r="R3290" s="26" t="s">
        <v>16028</v>
      </c>
      <c r="S3290" s="15" t="s">
        <v>16029</v>
      </c>
      <c r="T3290" s="52" t="s">
        <v>16030</v>
      </c>
      <c r="U3290" s="22" t="s">
        <v>392</v>
      </c>
      <c r="V3290" s="49" t="str">
        <f>+Sitio_Publico[[#This Row],[idcoleccion]]&amp;"-"&amp;Sitio_Publico[[#This Row],[id]]</f>
        <v>000-3289</v>
      </c>
      <c r="W3290" s="49">
        <f>+VLOOKUP(Sitio_Publico[[#This Row],[territorio]],Estructura!$AE$4:$AH$1067,4,0)</f>
        <v>30007101</v>
      </c>
      <c r="X3290" s="49" t="str">
        <f>+VLOOKUP(Sitio_Publico[[#This Row],[tema]],Estructura!$G$4:$J$532,4,0)</f>
        <v>T-55</v>
      </c>
      <c r="Y3290" s="49" t="str">
        <f>+VLOOKUP(Sitio_Publico[[#This Row],[contenido]],Estructura!$L$4:$O$473,4,0)</f>
        <v>C-30</v>
      </c>
      <c r="Z3290" s="49" t="str">
        <f>+VLOOKUP(Sitio_Publico[[#This Row],[Filtro Integrado]],Estructura!$U$4:$W$529,3,0)</f>
        <v>FI-0</v>
      </c>
      <c r="AA3290" s="49" t="str">
        <f>+VLOOKUP(Sitio_Publico[[#This Row],[Muestra]],Estructura!$Y$4:$AB$483,4,0)</f>
        <v>M-000220</v>
      </c>
    </row>
    <row r="3291" spans="1:27" ht="40.799999999999997" x14ac:dyDescent="0.3">
      <c r="A3291" s="16">
        <f t="shared" si="51"/>
        <v>3290</v>
      </c>
      <c r="B3291" s="47" t="s">
        <v>15118</v>
      </c>
      <c r="C3291" s="13" t="s">
        <v>15119</v>
      </c>
      <c r="D3291" s="13" t="s">
        <v>15120</v>
      </c>
      <c r="E3291" s="44">
        <v>100107009</v>
      </c>
      <c r="F3291" s="13" t="s">
        <v>15121</v>
      </c>
      <c r="G3291" s="23" t="s">
        <v>15122</v>
      </c>
      <c r="H3291" s="42" t="s">
        <v>455</v>
      </c>
      <c r="I3291" s="28" t="s">
        <v>14</v>
      </c>
      <c r="J3291" s="12" t="s">
        <v>393</v>
      </c>
      <c r="K3291" s="28" t="s">
        <v>16031</v>
      </c>
      <c r="L3291" s="12" t="s">
        <v>15124</v>
      </c>
      <c r="M3291" s="12" t="s">
        <v>15125</v>
      </c>
      <c r="N3291" s="12" t="s">
        <v>15126</v>
      </c>
      <c r="O3291" s="26" t="s">
        <v>16032</v>
      </c>
      <c r="P3291" s="26" t="s">
        <v>16033</v>
      </c>
      <c r="Q3291" s="25" t="s">
        <v>632</v>
      </c>
      <c r="R3291" s="26" t="s">
        <v>16034</v>
      </c>
      <c r="S3291" s="15" t="s">
        <v>16035</v>
      </c>
      <c r="T3291" s="52">
        <v>0</v>
      </c>
      <c r="U3291" s="22" t="s">
        <v>392</v>
      </c>
      <c r="V3291" s="49" t="str">
        <f>+Sitio_Publico[[#This Row],[idcoleccion]]&amp;"-"&amp;Sitio_Publico[[#This Row],[id]]</f>
        <v>000-3290</v>
      </c>
      <c r="W3291" s="49">
        <f>+VLOOKUP(Sitio_Publico[[#This Row],[territorio]],Estructura!$AE$4:$AH$1067,4,0)</f>
        <v>10000000</v>
      </c>
      <c r="X3291" s="49" t="str">
        <f>+VLOOKUP(Sitio_Publico[[#This Row],[tema]],Estructura!$G$4:$J$532,4,0)</f>
        <v>T-50</v>
      </c>
      <c r="Y3291" s="49" t="str">
        <f>+VLOOKUP(Sitio_Publico[[#This Row],[contenido]],Estructura!$L$4:$O$473,4,0)</f>
        <v>C-30</v>
      </c>
      <c r="Z3291" s="49" t="str">
        <f>+VLOOKUP(Sitio_Publico[[#This Row],[Filtro Integrado]],Estructura!$U$4:$W$529,3,0)</f>
        <v>FI-0</v>
      </c>
      <c r="AA3291" s="49" t="str">
        <f>+VLOOKUP(Sitio_Publico[[#This Row],[Muestra]],Estructura!$Y$4:$AB$483,4,0)</f>
        <v>M-000275</v>
      </c>
    </row>
    <row r="3292" spans="1:27" ht="30.6" x14ac:dyDescent="0.3">
      <c r="A3292" s="16">
        <f t="shared" si="51"/>
        <v>3291</v>
      </c>
      <c r="B3292" s="47" t="s">
        <v>15118</v>
      </c>
      <c r="C3292" s="13" t="s">
        <v>15119</v>
      </c>
      <c r="D3292" s="13" t="s">
        <v>15120</v>
      </c>
      <c r="E3292" s="44">
        <v>1</v>
      </c>
      <c r="F3292" s="13" t="s">
        <v>15121</v>
      </c>
      <c r="G3292" s="23" t="s">
        <v>15122</v>
      </c>
      <c r="H3292" s="42" t="s">
        <v>457</v>
      </c>
      <c r="I3292" s="28" t="s">
        <v>364</v>
      </c>
      <c r="J3292" s="12" t="s">
        <v>393</v>
      </c>
      <c r="K3292" s="28" t="s">
        <v>15142</v>
      </c>
      <c r="L3292" s="12" t="s">
        <v>15124</v>
      </c>
      <c r="M3292" s="12" t="s">
        <v>15125</v>
      </c>
      <c r="N3292" s="12" t="s">
        <v>15126</v>
      </c>
      <c r="O3292" s="26" t="s">
        <v>16036</v>
      </c>
      <c r="P3292" s="26" t="s">
        <v>16037</v>
      </c>
      <c r="Q3292" s="25" t="s">
        <v>632</v>
      </c>
      <c r="R3292" s="26" t="s">
        <v>16038</v>
      </c>
      <c r="S3292" s="15" t="s">
        <v>16039</v>
      </c>
      <c r="T3292" s="52" t="s">
        <v>2253</v>
      </c>
      <c r="U3292" s="22" t="s">
        <v>392</v>
      </c>
      <c r="V3292" s="49" t="str">
        <f>+Sitio_Publico[[#This Row],[idcoleccion]]&amp;"-"&amp;Sitio_Publico[[#This Row],[id]]</f>
        <v>000-3291</v>
      </c>
      <c r="W3292" s="49">
        <f>+VLOOKUP(Sitio_Publico[[#This Row],[territorio]],Estructura!$AE$4:$AH$1067,4,0)</f>
        <v>20000001</v>
      </c>
      <c r="X3292" s="49" t="str">
        <f>+VLOOKUP(Sitio_Publico[[#This Row],[tema]],Estructura!$G$4:$J$532,4,0)</f>
        <v>T-50</v>
      </c>
      <c r="Y3292" s="49" t="str">
        <f>+VLOOKUP(Sitio_Publico[[#This Row],[contenido]],Estructura!$L$4:$O$473,4,0)</f>
        <v>C-30</v>
      </c>
      <c r="Z3292" s="49" t="str">
        <f>+VLOOKUP(Sitio_Publico[[#This Row],[Filtro Integrado]],Estructura!$U$4:$W$529,3,0)</f>
        <v>FI-0</v>
      </c>
      <c r="AA3292" s="49" t="str">
        <f>+VLOOKUP(Sitio_Publico[[#This Row],[Muestra]],Estructura!$Y$4:$AB$483,4,0)</f>
        <v>M-00039</v>
      </c>
    </row>
    <row r="3293" spans="1:27" ht="51" x14ac:dyDescent="0.3">
      <c r="A3293" s="16">
        <f t="shared" si="51"/>
        <v>3292</v>
      </c>
      <c r="B3293" s="47" t="s">
        <v>15118</v>
      </c>
      <c r="C3293" s="13" t="s">
        <v>15119</v>
      </c>
      <c r="D3293" s="13" t="s">
        <v>15120</v>
      </c>
      <c r="E3293" s="44">
        <v>3103</v>
      </c>
      <c r="F3293" s="13" t="s">
        <v>15151</v>
      </c>
      <c r="G3293" s="23" t="s">
        <v>15152</v>
      </c>
      <c r="H3293" s="42" t="s">
        <v>458</v>
      </c>
      <c r="I3293" s="28" t="s">
        <v>43</v>
      </c>
      <c r="J3293" s="12" t="s">
        <v>15153</v>
      </c>
      <c r="K3293" s="28" t="s">
        <v>15154</v>
      </c>
      <c r="L3293" s="12" t="s">
        <v>15155</v>
      </c>
      <c r="M3293" s="12" t="s">
        <v>15156</v>
      </c>
      <c r="N3293" s="12" t="s">
        <v>15126</v>
      </c>
      <c r="O3293" s="26" t="s">
        <v>16040</v>
      </c>
      <c r="P3293" s="26" t="s">
        <v>16041</v>
      </c>
      <c r="Q3293" s="25" t="s">
        <v>10495</v>
      </c>
      <c r="R3293" s="26" t="s">
        <v>16042</v>
      </c>
      <c r="S3293" s="15" t="s">
        <v>16043</v>
      </c>
      <c r="T3293" s="52" t="s">
        <v>701</v>
      </c>
      <c r="U3293" s="22" t="s">
        <v>392</v>
      </c>
      <c r="V3293" s="49" t="str">
        <f>+Sitio_Publico[[#This Row],[idcoleccion]]&amp;"-"&amp;Sitio_Publico[[#This Row],[id]]</f>
        <v>000-3292</v>
      </c>
      <c r="W3293" s="49">
        <f>+VLOOKUP(Sitio_Publico[[#This Row],[territorio]],Estructura!$AE$4:$AH$1067,4,0)</f>
        <v>30003103</v>
      </c>
      <c r="X3293" s="49" t="str">
        <f>+VLOOKUP(Sitio_Publico[[#This Row],[tema]],Estructura!$G$4:$J$532,4,0)</f>
        <v>T-52</v>
      </c>
      <c r="Y3293" s="49" t="str">
        <f>+VLOOKUP(Sitio_Publico[[#This Row],[contenido]],Estructura!$L$4:$O$473,4,0)</f>
        <v>C-32</v>
      </c>
      <c r="Z3293" s="49" t="str">
        <f>+VLOOKUP(Sitio_Publico[[#This Row],[Filtro Integrado]],Estructura!$U$4:$W$529,3,0)</f>
        <v>FI-4</v>
      </c>
      <c r="AA3293" s="49" t="str">
        <f>+VLOOKUP(Sitio_Publico[[#This Row],[Muestra]],Estructura!$Y$4:$AB$483,4,0)</f>
        <v>M-000217</v>
      </c>
    </row>
    <row r="3294" spans="1:27" ht="51" x14ac:dyDescent="0.3">
      <c r="A3294" s="16">
        <f t="shared" si="51"/>
        <v>3293</v>
      </c>
      <c r="B3294" s="47" t="s">
        <v>15118</v>
      </c>
      <c r="C3294" s="13" t="s">
        <v>15119</v>
      </c>
      <c r="D3294" s="13" t="s">
        <v>15120</v>
      </c>
      <c r="E3294" s="44">
        <v>100103006</v>
      </c>
      <c r="F3294" s="13" t="s">
        <v>15396</v>
      </c>
      <c r="G3294" s="23" t="s">
        <v>15397</v>
      </c>
      <c r="H3294" s="42" t="s">
        <v>457</v>
      </c>
      <c r="I3294" s="28" t="s">
        <v>373</v>
      </c>
      <c r="J3294" s="12" t="s">
        <v>15398</v>
      </c>
      <c r="K3294" s="28" t="s">
        <v>16044</v>
      </c>
      <c r="L3294" s="12" t="s">
        <v>1611</v>
      </c>
      <c r="M3294" s="12" t="s">
        <v>15400</v>
      </c>
      <c r="N3294" s="12" t="s">
        <v>15126</v>
      </c>
      <c r="O3294" s="26" t="s">
        <v>16045</v>
      </c>
      <c r="P3294" s="26" t="s">
        <v>16046</v>
      </c>
      <c r="Q3294" s="25" t="s">
        <v>456</v>
      </c>
      <c r="R3294" s="26" t="s">
        <v>16047</v>
      </c>
      <c r="S3294" s="15" t="s">
        <v>16048</v>
      </c>
      <c r="T3294" s="52" t="s">
        <v>812</v>
      </c>
      <c r="U3294" s="22" t="s">
        <v>392</v>
      </c>
      <c r="V3294" s="49" t="str">
        <f>+Sitio_Publico[[#This Row],[idcoleccion]]&amp;"-"&amp;Sitio_Publico[[#This Row],[id]]</f>
        <v>000-3293</v>
      </c>
      <c r="W3294" s="49">
        <f>+VLOOKUP(Sitio_Publico[[#This Row],[territorio]],Estructura!$AE$4:$AH$1067,4,0)</f>
        <v>20000010</v>
      </c>
      <c r="X3294" s="49" t="str">
        <f>+VLOOKUP(Sitio_Publico[[#This Row],[tema]],Estructura!$G$4:$J$532,4,0)</f>
        <v>T-58</v>
      </c>
      <c r="Y3294" s="49" t="str">
        <f>+VLOOKUP(Sitio_Publico[[#This Row],[contenido]],Estructura!$L$4:$O$473,4,0)</f>
        <v>C-35</v>
      </c>
      <c r="Z3294" s="49" t="str">
        <f>+VLOOKUP(Sitio_Publico[[#This Row],[Filtro Integrado]],Estructura!$U$4:$W$529,3,0)</f>
        <v>FI-8</v>
      </c>
      <c r="AA3294" s="49" t="str">
        <f>+VLOOKUP(Sitio_Publico[[#This Row],[Muestra]],Estructura!$Y$4:$AB$483,4,0)</f>
        <v>M-00018</v>
      </c>
    </row>
    <row r="3295" spans="1:27" ht="30.6" x14ac:dyDescent="0.3">
      <c r="A3295" s="16">
        <f t="shared" si="51"/>
        <v>3294</v>
      </c>
      <c r="B3295" s="47" t="s">
        <v>15118</v>
      </c>
      <c r="C3295" s="13" t="s">
        <v>15119</v>
      </c>
      <c r="D3295" s="13" t="s">
        <v>15120</v>
      </c>
      <c r="E3295" s="44">
        <v>1</v>
      </c>
      <c r="F3295" s="13" t="s">
        <v>15142</v>
      </c>
      <c r="G3295" s="23" t="s">
        <v>15300</v>
      </c>
      <c r="H3295" s="42" t="s">
        <v>455</v>
      </c>
      <c r="I3295" s="28" t="s">
        <v>14</v>
      </c>
      <c r="J3295" s="12" t="s">
        <v>393</v>
      </c>
      <c r="K3295" s="28" t="s">
        <v>16049</v>
      </c>
      <c r="L3295" s="12" t="s">
        <v>1299</v>
      </c>
      <c r="M3295" s="12" t="s">
        <v>14623</v>
      </c>
      <c r="N3295" s="12" t="s">
        <v>15126</v>
      </c>
      <c r="O3295" s="26" t="s">
        <v>16050</v>
      </c>
      <c r="P3295" s="26" t="s">
        <v>16051</v>
      </c>
      <c r="Q3295" s="25" t="s">
        <v>1145</v>
      </c>
      <c r="R3295" s="26" t="s">
        <v>16052</v>
      </c>
      <c r="S3295" s="15" t="s">
        <v>16053</v>
      </c>
      <c r="T3295" s="52">
        <v>0</v>
      </c>
      <c r="U3295" s="22" t="s">
        <v>392</v>
      </c>
      <c r="V3295" s="49" t="str">
        <f>+Sitio_Publico[[#This Row],[idcoleccion]]&amp;"-"&amp;Sitio_Publico[[#This Row],[id]]</f>
        <v>000-3294</v>
      </c>
      <c r="W3295" s="49">
        <f>+VLOOKUP(Sitio_Publico[[#This Row],[territorio]],Estructura!$AE$4:$AH$1067,4,0)</f>
        <v>10000000</v>
      </c>
      <c r="X3295" s="49" t="str">
        <f>+VLOOKUP(Sitio_Publico[[#This Row],[tema]],Estructura!$G$4:$J$532,4,0)</f>
        <v>T-0</v>
      </c>
      <c r="Y3295" s="49" t="str">
        <f>+VLOOKUP(Sitio_Publico[[#This Row],[contenido]],Estructura!$L$4:$O$473,4,0)</f>
        <v>C-34</v>
      </c>
      <c r="Z3295" s="49" t="str">
        <f>+VLOOKUP(Sitio_Publico[[#This Row],[Filtro Integrado]],Estructura!$U$4:$W$529,3,0)</f>
        <v>FI-0</v>
      </c>
      <c r="AA3295" s="49" t="str">
        <f>+VLOOKUP(Sitio_Publico[[#This Row],[Muestra]],Estructura!$Y$4:$AB$483,4,0)</f>
        <v>M-00040</v>
      </c>
    </row>
    <row r="3296" spans="1:27" ht="40.799999999999997" x14ac:dyDescent="0.3">
      <c r="A3296" s="16">
        <f t="shared" si="51"/>
        <v>3295</v>
      </c>
      <c r="B3296" s="47" t="s">
        <v>15118</v>
      </c>
      <c r="C3296" s="13" t="s">
        <v>15119</v>
      </c>
      <c r="D3296" s="13" t="s">
        <v>15120</v>
      </c>
      <c r="E3296" s="44">
        <v>52</v>
      </c>
      <c r="F3296" s="13" t="s">
        <v>15142</v>
      </c>
      <c r="G3296" s="23" t="s">
        <v>15143</v>
      </c>
      <c r="H3296" s="42" t="s">
        <v>455</v>
      </c>
      <c r="I3296" s="28" t="s">
        <v>413</v>
      </c>
      <c r="J3296" s="12" t="s">
        <v>393</v>
      </c>
      <c r="K3296" s="28" t="s">
        <v>15181</v>
      </c>
      <c r="L3296" s="12" t="s">
        <v>15145</v>
      </c>
      <c r="M3296" s="12" t="s">
        <v>14623</v>
      </c>
      <c r="N3296" s="12" t="s">
        <v>15126</v>
      </c>
      <c r="O3296" s="26" t="s">
        <v>16054</v>
      </c>
      <c r="P3296" s="26" t="s">
        <v>16055</v>
      </c>
      <c r="Q3296" s="25" t="s">
        <v>456</v>
      </c>
      <c r="R3296" s="26" t="s">
        <v>16056</v>
      </c>
      <c r="S3296" s="15" t="s">
        <v>16057</v>
      </c>
      <c r="T3296" s="52">
        <v>0</v>
      </c>
      <c r="U3296" s="22" t="s">
        <v>392</v>
      </c>
      <c r="V3296" s="49" t="str">
        <f>+Sitio_Publico[[#This Row],[idcoleccion]]&amp;"-"&amp;Sitio_Publico[[#This Row],[id]]</f>
        <v>000-3295</v>
      </c>
      <c r="W3296" s="49">
        <f>+VLOOKUP(Sitio_Publico[[#This Row],[territorio]],Estructura!$AE$4:$AH$1067,4,0)</f>
        <v>10000052</v>
      </c>
      <c r="X3296" s="49" t="str">
        <f>+VLOOKUP(Sitio_Publico[[#This Row],[tema]],Estructura!$G$4:$J$532,4,0)</f>
        <v>T-0</v>
      </c>
      <c r="Y3296" s="49" t="str">
        <f>+VLOOKUP(Sitio_Publico[[#This Row],[contenido]],Estructura!$L$4:$O$473,4,0)</f>
        <v>C-1</v>
      </c>
      <c r="Z3296" s="49" t="str">
        <f>+VLOOKUP(Sitio_Publico[[#This Row],[Filtro Integrado]],Estructura!$U$4:$W$529,3,0)</f>
        <v>FI-0</v>
      </c>
      <c r="AA3296" s="49" t="str">
        <f>+VLOOKUP(Sitio_Publico[[#This Row],[Muestra]],Estructura!$Y$4:$AB$483,4,0)</f>
        <v>M-000220</v>
      </c>
    </row>
    <row r="3297" spans="1:27" ht="40.799999999999997" x14ac:dyDescent="0.3">
      <c r="A3297" s="16">
        <f t="shared" si="51"/>
        <v>3296</v>
      </c>
      <c r="B3297" s="47" t="s">
        <v>15118</v>
      </c>
      <c r="C3297" s="13" t="s">
        <v>15119</v>
      </c>
      <c r="D3297" s="13" t="s">
        <v>15141</v>
      </c>
      <c r="E3297" s="44">
        <v>100101</v>
      </c>
      <c r="F3297" s="13" t="s">
        <v>15142</v>
      </c>
      <c r="G3297" s="23" t="s">
        <v>15300</v>
      </c>
      <c r="H3297" s="42" t="s">
        <v>455</v>
      </c>
      <c r="I3297" s="28" t="s">
        <v>14</v>
      </c>
      <c r="J3297" s="12" t="s">
        <v>393</v>
      </c>
      <c r="K3297" s="28" t="s">
        <v>16007</v>
      </c>
      <c r="L3297" s="12" t="s">
        <v>1299</v>
      </c>
      <c r="M3297" s="12" t="s">
        <v>15146</v>
      </c>
      <c r="N3297" s="12" t="s">
        <v>15126</v>
      </c>
      <c r="O3297" s="26" t="s">
        <v>16058</v>
      </c>
      <c r="P3297" s="26" t="s">
        <v>16059</v>
      </c>
      <c r="Q3297" s="25" t="s">
        <v>1359</v>
      </c>
      <c r="R3297" s="26" t="s">
        <v>16060</v>
      </c>
      <c r="S3297" s="15" t="s">
        <v>16061</v>
      </c>
      <c r="T3297" s="52">
        <v>0</v>
      </c>
      <c r="U3297" s="22" t="s">
        <v>392</v>
      </c>
      <c r="V3297" s="49" t="str">
        <f>+Sitio_Publico[[#This Row],[idcoleccion]]&amp;"-"&amp;Sitio_Publico[[#This Row],[id]]</f>
        <v>000-3296</v>
      </c>
      <c r="W3297" s="49">
        <f>+VLOOKUP(Sitio_Publico[[#This Row],[territorio]],Estructura!$AE$4:$AH$1067,4,0)</f>
        <v>10000000</v>
      </c>
      <c r="X3297" s="49" t="str">
        <f>+VLOOKUP(Sitio_Publico[[#This Row],[tema]],Estructura!$G$4:$J$532,4,0)</f>
        <v>T-0</v>
      </c>
      <c r="Y3297" s="49" t="str">
        <f>+VLOOKUP(Sitio_Publico[[#This Row],[contenido]],Estructura!$L$4:$O$473,4,0)</f>
        <v>C-34</v>
      </c>
      <c r="Z3297" s="49" t="str">
        <f>+VLOOKUP(Sitio_Publico[[#This Row],[Filtro Integrado]],Estructura!$U$4:$W$529,3,0)</f>
        <v>FI-0</v>
      </c>
      <c r="AA3297" s="49" t="str">
        <f>+VLOOKUP(Sitio_Publico[[#This Row],[Muestra]],Estructura!$Y$4:$AB$483,4,0)</f>
        <v>M-000273</v>
      </c>
    </row>
    <row r="3298" spans="1:27" ht="40.799999999999997" x14ac:dyDescent="0.3">
      <c r="A3298" s="16">
        <f t="shared" si="51"/>
        <v>3297</v>
      </c>
      <c r="B3298" s="47" t="s">
        <v>15118</v>
      </c>
      <c r="C3298" s="13" t="s">
        <v>15119</v>
      </c>
      <c r="D3298" s="13" t="s">
        <v>15120</v>
      </c>
      <c r="E3298" s="44">
        <v>8</v>
      </c>
      <c r="F3298" s="13" t="s">
        <v>15186</v>
      </c>
      <c r="G3298" s="23" t="s">
        <v>15152</v>
      </c>
      <c r="H3298" s="42" t="s">
        <v>455</v>
      </c>
      <c r="I3298" s="28" t="s">
        <v>14</v>
      </c>
      <c r="J3298" s="12" t="s">
        <v>15187</v>
      </c>
      <c r="K3298" s="28" t="s">
        <v>16062</v>
      </c>
      <c r="L3298" s="12" t="s">
        <v>15155</v>
      </c>
      <c r="M3298" s="12" t="s">
        <v>15156</v>
      </c>
      <c r="N3298" s="12" t="s">
        <v>15126</v>
      </c>
      <c r="O3298" s="26" t="s">
        <v>16063</v>
      </c>
      <c r="P3298" s="26" t="s">
        <v>16064</v>
      </c>
      <c r="Q3298" s="25" t="s">
        <v>491</v>
      </c>
      <c r="R3298" s="26" t="s">
        <v>16065</v>
      </c>
      <c r="S3298" s="15" t="s">
        <v>16066</v>
      </c>
      <c r="T3298" s="52">
        <v>300</v>
      </c>
      <c r="U3298" s="22" t="s">
        <v>392</v>
      </c>
      <c r="V3298" s="49" t="str">
        <f>+Sitio_Publico[[#This Row],[idcoleccion]]&amp;"-"&amp;Sitio_Publico[[#This Row],[id]]</f>
        <v>000-3297</v>
      </c>
      <c r="W3298" s="49">
        <f>+VLOOKUP(Sitio_Publico[[#This Row],[territorio]],Estructura!$AE$4:$AH$1067,4,0)</f>
        <v>10000000</v>
      </c>
      <c r="X3298" s="49" t="str">
        <f>+VLOOKUP(Sitio_Publico[[#This Row],[tema]],Estructura!$G$4:$J$532,4,0)</f>
        <v>T-54</v>
      </c>
      <c r="Y3298" s="49" t="str">
        <f>+VLOOKUP(Sitio_Publico[[#This Row],[contenido]],Estructura!$L$4:$O$473,4,0)</f>
        <v>C-32</v>
      </c>
      <c r="Z3298" s="49" t="str">
        <f>+VLOOKUP(Sitio_Publico[[#This Row],[Filtro Integrado]],Estructura!$U$4:$W$529,3,0)</f>
        <v>FI-6</v>
      </c>
      <c r="AA3298" s="49" t="str">
        <f>+VLOOKUP(Sitio_Publico[[#This Row],[Muestra]],Estructura!$Y$4:$AB$483,4,0)</f>
        <v>M-000276</v>
      </c>
    </row>
    <row r="3299" spans="1:27" ht="40.799999999999997" x14ac:dyDescent="0.3">
      <c r="A3299" s="16">
        <f t="shared" si="51"/>
        <v>3298</v>
      </c>
      <c r="B3299" s="47" t="s">
        <v>15118</v>
      </c>
      <c r="C3299" s="13" t="s">
        <v>15119</v>
      </c>
      <c r="D3299" s="13" t="s">
        <v>15120</v>
      </c>
      <c r="E3299" s="44">
        <v>100112025</v>
      </c>
      <c r="F3299" s="13" t="s">
        <v>15396</v>
      </c>
      <c r="G3299" s="23" t="s">
        <v>15397</v>
      </c>
      <c r="H3299" s="42" t="s">
        <v>455</v>
      </c>
      <c r="I3299" s="28" t="s">
        <v>14</v>
      </c>
      <c r="J3299" s="12" t="s">
        <v>15551</v>
      </c>
      <c r="K3299" s="28" t="s">
        <v>15597</v>
      </c>
      <c r="L3299" s="12" t="s">
        <v>1611</v>
      </c>
      <c r="M3299" s="12" t="s">
        <v>15400</v>
      </c>
      <c r="N3299" s="12" t="s">
        <v>15126</v>
      </c>
      <c r="O3299" s="26" t="s">
        <v>16067</v>
      </c>
      <c r="P3299" s="26" t="s">
        <v>16068</v>
      </c>
      <c r="Q3299" s="25" t="s">
        <v>456</v>
      </c>
      <c r="R3299" s="26" t="s">
        <v>16069</v>
      </c>
      <c r="S3299" s="15" t="s">
        <v>16070</v>
      </c>
      <c r="T3299" s="52">
        <v>0</v>
      </c>
      <c r="U3299" s="22" t="s">
        <v>392</v>
      </c>
      <c r="V3299" s="49" t="str">
        <f>+Sitio_Publico[[#This Row],[idcoleccion]]&amp;"-"&amp;Sitio_Publico[[#This Row],[id]]</f>
        <v>000-3298</v>
      </c>
      <c r="W3299" s="49">
        <f>+VLOOKUP(Sitio_Publico[[#This Row],[territorio]],Estructura!$AE$4:$AH$1067,4,0)</f>
        <v>10000000</v>
      </c>
      <c r="X3299" s="49" t="str">
        <f>+VLOOKUP(Sitio_Publico[[#This Row],[tema]],Estructura!$G$4:$J$532,4,0)</f>
        <v>T-58</v>
      </c>
      <c r="Y3299" s="49" t="str">
        <f>+VLOOKUP(Sitio_Publico[[#This Row],[contenido]],Estructura!$L$4:$O$473,4,0)</f>
        <v>C-35</v>
      </c>
      <c r="Z3299" s="49" t="str">
        <f>+VLOOKUP(Sitio_Publico[[#This Row],[Filtro Integrado]],Estructura!$U$4:$W$529,3,0)</f>
        <v>FI-10</v>
      </c>
      <c r="AA3299" s="49" t="str">
        <f>+VLOOKUP(Sitio_Publico[[#This Row],[Muestra]],Estructura!$Y$4:$AB$483,4,0)</f>
        <v>M-00038</v>
      </c>
    </row>
    <row r="3300" spans="1:27" ht="51" x14ac:dyDescent="0.3">
      <c r="A3300" s="16">
        <f t="shared" si="51"/>
        <v>3299</v>
      </c>
      <c r="B3300" s="47" t="s">
        <v>15118</v>
      </c>
      <c r="C3300" s="13" t="s">
        <v>15119</v>
      </c>
      <c r="D3300" s="13" t="s">
        <v>15120</v>
      </c>
      <c r="E3300" s="44">
        <v>100103001</v>
      </c>
      <c r="F3300" s="13" t="s">
        <v>15131</v>
      </c>
      <c r="G3300" s="23" t="s">
        <v>15132</v>
      </c>
      <c r="H3300" s="42" t="s">
        <v>457</v>
      </c>
      <c r="I3300" s="28" t="s">
        <v>368</v>
      </c>
      <c r="J3300" s="12" t="s">
        <v>393</v>
      </c>
      <c r="K3300" s="28" t="s">
        <v>15349</v>
      </c>
      <c r="L3300" s="12" t="s">
        <v>15134</v>
      </c>
      <c r="M3300" s="12" t="s">
        <v>15135</v>
      </c>
      <c r="N3300" s="12" t="s">
        <v>15126</v>
      </c>
      <c r="O3300" s="26" t="s">
        <v>16071</v>
      </c>
      <c r="P3300" s="26" t="s">
        <v>16072</v>
      </c>
      <c r="Q3300" s="25" t="s">
        <v>491</v>
      </c>
      <c r="R3300" s="26" t="s">
        <v>16073</v>
      </c>
      <c r="S3300" s="15" t="s">
        <v>16074</v>
      </c>
      <c r="T3300" s="52" t="s">
        <v>15663</v>
      </c>
      <c r="U3300" s="22" t="s">
        <v>392</v>
      </c>
      <c r="V3300" s="49" t="str">
        <f>+Sitio_Publico[[#This Row],[idcoleccion]]&amp;"-"&amp;Sitio_Publico[[#This Row],[id]]</f>
        <v>000-3299</v>
      </c>
      <c r="W3300" s="49">
        <f>+VLOOKUP(Sitio_Publico[[#This Row],[territorio]],Estructura!$AE$4:$AH$1067,4,0)</f>
        <v>20000005</v>
      </c>
      <c r="X3300" s="49" t="str">
        <f>+VLOOKUP(Sitio_Publico[[#This Row],[tema]],Estructura!$G$4:$J$532,4,0)</f>
        <v>T-51</v>
      </c>
      <c r="Y3300" s="49" t="str">
        <f>+VLOOKUP(Sitio_Publico[[#This Row],[contenido]],Estructura!$L$4:$O$473,4,0)</f>
        <v>C-31</v>
      </c>
      <c r="Z3300" s="49" t="str">
        <f>+VLOOKUP(Sitio_Publico[[#This Row],[Filtro Integrado]],Estructura!$U$4:$W$529,3,0)</f>
        <v>FI-0</v>
      </c>
      <c r="AA3300" s="49" t="str">
        <f>+VLOOKUP(Sitio_Publico[[#This Row],[Muestra]],Estructura!$Y$4:$AB$483,4,0)</f>
        <v>M-00014</v>
      </c>
    </row>
    <row r="3301" spans="1:27" ht="61.2" x14ac:dyDescent="0.3">
      <c r="A3301" s="16">
        <f t="shared" si="51"/>
        <v>3300</v>
      </c>
      <c r="B3301" s="47" t="s">
        <v>15118</v>
      </c>
      <c r="C3301" s="13" t="s">
        <v>15119</v>
      </c>
      <c r="D3301" s="13" t="s">
        <v>15120</v>
      </c>
      <c r="E3301" s="44">
        <v>18</v>
      </c>
      <c r="F3301" s="13" t="s">
        <v>15142</v>
      </c>
      <c r="G3301" s="23" t="s">
        <v>15143</v>
      </c>
      <c r="H3301" s="42" t="s">
        <v>455</v>
      </c>
      <c r="I3301" s="28" t="s">
        <v>400</v>
      </c>
      <c r="J3301" s="12" t="s">
        <v>393</v>
      </c>
      <c r="K3301" s="28" t="s">
        <v>15142</v>
      </c>
      <c r="L3301" s="12" t="s">
        <v>1299</v>
      </c>
      <c r="M3301" s="12" t="s">
        <v>15146</v>
      </c>
      <c r="N3301" s="12" t="s">
        <v>15126</v>
      </c>
      <c r="O3301" s="26" t="s">
        <v>16075</v>
      </c>
      <c r="P3301" s="26" t="s">
        <v>16076</v>
      </c>
      <c r="Q3301" s="25" t="s">
        <v>632</v>
      </c>
      <c r="R3301" s="26" t="s">
        <v>15271</v>
      </c>
      <c r="S3301" s="15" t="s">
        <v>16077</v>
      </c>
      <c r="T3301" s="52">
        <v>0</v>
      </c>
      <c r="U3301" s="22" t="s">
        <v>392</v>
      </c>
      <c r="V3301" s="49" t="str">
        <f>+Sitio_Publico[[#This Row],[idcoleccion]]&amp;"-"&amp;Sitio_Publico[[#This Row],[id]]</f>
        <v>000-3300</v>
      </c>
      <c r="W3301" s="49">
        <f>+VLOOKUP(Sitio_Publico[[#This Row],[territorio]],Estructura!$AE$4:$AH$1067,4,0)</f>
        <v>10000018</v>
      </c>
      <c r="X3301" s="49" t="str">
        <f>+VLOOKUP(Sitio_Publico[[#This Row],[tema]],Estructura!$G$4:$J$532,4,0)</f>
        <v>T-0</v>
      </c>
      <c r="Y3301" s="49" t="str">
        <f>+VLOOKUP(Sitio_Publico[[#This Row],[contenido]],Estructura!$L$4:$O$473,4,0)</f>
        <v>C-1</v>
      </c>
      <c r="Z3301" s="49" t="str">
        <f>+VLOOKUP(Sitio_Publico[[#This Row],[Filtro Integrado]],Estructura!$U$4:$W$529,3,0)</f>
        <v>FI-0</v>
      </c>
      <c r="AA3301" s="49" t="str">
        <f>+VLOOKUP(Sitio_Publico[[#This Row],[Muestra]],Estructura!$Y$4:$AB$483,4,0)</f>
        <v>M-00039</v>
      </c>
    </row>
    <row r="3302" spans="1:27" ht="30.6" x14ac:dyDescent="0.3">
      <c r="A3302" s="16">
        <f t="shared" si="51"/>
        <v>3301</v>
      </c>
      <c r="B3302" s="47" t="s">
        <v>15118</v>
      </c>
      <c r="C3302" s="13" t="s">
        <v>15119</v>
      </c>
      <c r="D3302" s="13" t="s">
        <v>15120</v>
      </c>
      <c r="E3302" s="44">
        <v>13602</v>
      </c>
      <c r="F3302" s="13" t="s">
        <v>15198</v>
      </c>
      <c r="G3302" s="23" t="s">
        <v>15122</v>
      </c>
      <c r="H3302" s="42" t="s">
        <v>458</v>
      </c>
      <c r="I3302" s="28" t="s">
        <v>344</v>
      </c>
      <c r="J3302" s="12" t="s">
        <v>393</v>
      </c>
      <c r="K3302" s="28" t="s">
        <v>15142</v>
      </c>
      <c r="L3302" s="12" t="s">
        <v>15124</v>
      </c>
      <c r="M3302" s="12" t="s">
        <v>15125</v>
      </c>
      <c r="N3302" s="12" t="s">
        <v>15126</v>
      </c>
      <c r="O3302" s="26" t="s">
        <v>16078</v>
      </c>
      <c r="P3302" s="26" t="s">
        <v>16079</v>
      </c>
      <c r="Q3302" s="25" t="s">
        <v>632</v>
      </c>
      <c r="R3302" s="26" t="s">
        <v>16080</v>
      </c>
      <c r="S3302" s="15" t="s">
        <v>16081</v>
      </c>
      <c r="T3302" s="52" t="s">
        <v>16082</v>
      </c>
      <c r="U3302" s="22" t="s">
        <v>392</v>
      </c>
      <c r="V3302" s="49" t="str">
        <f>+Sitio_Publico[[#This Row],[idcoleccion]]&amp;"-"&amp;Sitio_Publico[[#This Row],[id]]</f>
        <v>000-3301</v>
      </c>
      <c r="W3302" s="49">
        <f>+VLOOKUP(Sitio_Publico[[#This Row],[territorio]],Estructura!$AE$4:$AH$1067,4,0)</f>
        <v>30013602</v>
      </c>
      <c r="X3302" s="49" t="str">
        <f>+VLOOKUP(Sitio_Publico[[#This Row],[tema]],Estructura!$G$4:$J$532,4,0)</f>
        <v>T-55</v>
      </c>
      <c r="Y3302" s="49" t="str">
        <f>+VLOOKUP(Sitio_Publico[[#This Row],[contenido]],Estructura!$L$4:$O$473,4,0)</f>
        <v>C-30</v>
      </c>
      <c r="Z3302" s="49" t="str">
        <f>+VLOOKUP(Sitio_Publico[[#This Row],[Filtro Integrado]],Estructura!$U$4:$W$529,3,0)</f>
        <v>FI-0</v>
      </c>
      <c r="AA3302" s="49" t="str">
        <f>+VLOOKUP(Sitio_Publico[[#This Row],[Muestra]],Estructura!$Y$4:$AB$483,4,0)</f>
        <v>M-00039</v>
      </c>
    </row>
    <row r="3303" spans="1:27" ht="40.799999999999997" x14ac:dyDescent="0.3">
      <c r="A3303" s="16">
        <f t="shared" si="51"/>
        <v>3302</v>
      </c>
      <c r="B3303" s="47" t="s">
        <v>15118</v>
      </c>
      <c r="C3303" s="13" t="s">
        <v>15119</v>
      </c>
      <c r="D3303" s="13" t="s">
        <v>15120</v>
      </c>
      <c r="E3303" s="44">
        <v>4301</v>
      </c>
      <c r="F3303" s="13" t="s">
        <v>15263</v>
      </c>
      <c r="G3303" s="23" t="s">
        <v>15152</v>
      </c>
      <c r="H3303" s="42" t="s">
        <v>458</v>
      </c>
      <c r="I3303" s="28" t="s">
        <v>18</v>
      </c>
      <c r="J3303" s="12" t="s">
        <v>393</v>
      </c>
      <c r="K3303" s="28" t="s">
        <v>15458</v>
      </c>
      <c r="L3303" s="12" t="s">
        <v>15155</v>
      </c>
      <c r="M3303" s="12" t="s">
        <v>15156</v>
      </c>
      <c r="N3303" s="12" t="s">
        <v>15126</v>
      </c>
      <c r="O3303" s="26" t="s">
        <v>16083</v>
      </c>
      <c r="P3303" s="26" t="s">
        <v>16084</v>
      </c>
      <c r="Q3303" s="25" t="s">
        <v>10495</v>
      </c>
      <c r="R3303" s="26" t="s">
        <v>16085</v>
      </c>
      <c r="S3303" s="15" t="s">
        <v>16086</v>
      </c>
      <c r="T3303" s="52" t="s">
        <v>799</v>
      </c>
      <c r="U3303" s="22" t="s">
        <v>392</v>
      </c>
      <c r="V3303" s="49" t="str">
        <f>+Sitio_Publico[[#This Row],[idcoleccion]]&amp;"-"&amp;Sitio_Publico[[#This Row],[id]]</f>
        <v>000-3302</v>
      </c>
      <c r="W3303" s="49">
        <f>+VLOOKUP(Sitio_Publico[[#This Row],[territorio]],Estructura!$AE$4:$AH$1067,4,0)</f>
        <v>30004301</v>
      </c>
      <c r="X3303" s="49" t="str">
        <f>+VLOOKUP(Sitio_Publico[[#This Row],[tema]],Estructura!$G$4:$J$532,4,0)</f>
        <v>T-57</v>
      </c>
      <c r="Y3303" s="49" t="str">
        <f>+VLOOKUP(Sitio_Publico[[#This Row],[contenido]],Estructura!$L$4:$O$473,4,0)</f>
        <v>C-32</v>
      </c>
      <c r="Z3303" s="49" t="str">
        <f>+VLOOKUP(Sitio_Publico[[#This Row],[Filtro Integrado]],Estructura!$U$4:$W$529,3,0)</f>
        <v>FI-0</v>
      </c>
      <c r="AA3303" s="49" t="str">
        <f>+VLOOKUP(Sitio_Publico[[#This Row],[Muestra]],Estructura!$Y$4:$AB$483,4,0)</f>
        <v>M-000243</v>
      </c>
    </row>
    <row r="3304" spans="1:27" ht="40.799999999999997" x14ac:dyDescent="0.3">
      <c r="A3304" s="16">
        <f t="shared" si="51"/>
        <v>3303</v>
      </c>
      <c r="B3304" s="47" t="s">
        <v>15118</v>
      </c>
      <c r="C3304" s="13" t="s">
        <v>15119</v>
      </c>
      <c r="D3304" s="13" t="s">
        <v>15141</v>
      </c>
      <c r="E3304" s="44">
        <v>100101001</v>
      </c>
      <c r="F3304" s="13" t="s">
        <v>15142</v>
      </c>
      <c r="G3304" s="23" t="s">
        <v>15143</v>
      </c>
      <c r="H3304" s="42" t="s">
        <v>455</v>
      </c>
      <c r="I3304" s="28" t="s">
        <v>14</v>
      </c>
      <c r="J3304" s="12" t="s">
        <v>393</v>
      </c>
      <c r="K3304" s="28" t="s">
        <v>16087</v>
      </c>
      <c r="L3304" s="12" t="s">
        <v>15145</v>
      </c>
      <c r="M3304" s="12" t="s">
        <v>14623</v>
      </c>
      <c r="N3304" s="12" t="s">
        <v>15126</v>
      </c>
      <c r="O3304" s="26" t="s">
        <v>16088</v>
      </c>
      <c r="P3304" s="26" t="s">
        <v>16089</v>
      </c>
      <c r="Q3304" s="25" t="s">
        <v>456</v>
      </c>
      <c r="R3304" s="26" t="s">
        <v>16090</v>
      </c>
      <c r="S3304" s="15" t="s">
        <v>16091</v>
      </c>
      <c r="T3304" s="52">
        <v>0</v>
      </c>
      <c r="U3304" s="22" t="s">
        <v>392</v>
      </c>
      <c r="V3304" s="49" t="str">
        <f>+Sitio_Publico[[#This Row],[idcoleccion]]&amp;"-"&amp;Sitio_Publico[[#This Row],[id]]</f>
        <v>000-3303</v>
      </c>
      <c r="W3304" s="49">
        <f>+VLOOKUP(Sitio_Publico[[#This Row],[territorio]],Estructura!$AE$4:$AH$1067,4,0)</f>
        <v>10000000</v>
      </c>
      <c r="X3304" s="49" t="str">
        <f>+VLOOKUP(Sitio_Publico[[#This Row],[tema]],Estructura!$G$4:$J$532,4,0)</f>
        <v>T-0</v>
      </c>
      <c r="Y3304" s="49" t="str">
        <f>+VLOOKUP(Sitio_Publico[[#This Row],[contenido]],Estructura!$L$4:$O$473,4,0)</f>
        <v>C-1</v>
      </c>
      <c r="Z3304" s="49" t="str">
        <f>+VLOOKUP(Sitio_Publico[[#This Row],[Filtro Integrado]],Estructura!$U$4:$W$529,3,0)</f>
        <v>FI-0</v>
      </c>
      <c r="AA3304" s="49" t="str">
        <f>+VLOOKUP(Sitio_Publico[[#This Row],[Muestra]],Estructura!$Y$4:$AB$483,4,0)</f>
        <v>M-0003</v>
      </c>
    </row>
    <row r="3305" spans="1:27" ht="40.799999999999997" x14ac:dyDescent="0.3">
      <c r="A3305" s="16">
        <f t="shared" si="51"/>
        <v>3304</v>
      </c>
      <c r="B3305" s="47" t="s">
        <v>15118</v>
      </c>
      <c r="C3305" s="13" t="s">
        <v>15119</v>
      </c>
      <c r="D3305" s="13" t="s">
        <v>15120</v>
      </c>
      <c r="E3305" s="44">
        <v>10107</v>
      </c>
      <c r="F3305" s="13" t="s">
        <v>15121</v>
      </c>
      <c r="G3305" s="23" t="s">
        <v>15122</v>
      </c>
      <c r="H3305" s="42" t="s">
        <v>458</v>
      </c>
      <c r="I3305" s="28" t="s">
        <v>254</v>
      </c>
      <c r="J3305" s="12" t="s">
        <v>393</v>
      </c>
      <c r="K3305" s="28" t="s">
        <v>15199</v>
      </c>
      <c r="L3305" s="12" t="s">
        <v>15124</v>
      </c>
      <c r="M3305" s="12" t="s">
        <v>15125</v>
      </c>
      <c r="N3305" s="12" t="s">
        <v>15126</v>
      </c>
      <c r="O3305" s="26" t="s">
        <v>16092</v>
      </c>
      <c r="P3305" s="26" t="s">
        <v>16093</v>
      </c>
      <c r="Q3305" s="25" t="s">
        <v>632</v>
      </c>
      <c r="R3305" s="26" t="s">
        <v>16094</v>
      </c>
      <c r="S3305" s="15" t="s">
        <v>16095</v>
      </c>
      <c r="T3305" s="52" t="s">
        <v>16096</v>
      </c>
      <c r="U3305" s="22" t="s">
        <v>392</v>
      </c>
      <c r="V3305" s="49" t="str">
        <f>+Sitio_Publico[[#This Row],[idcoleccion]]&amp;"-"&amp;Sitio_Publico[[#This Row],[id]]</f>
        <v>000-3304</v>
      </c>
      <c r="W3305" s="49">
        <f>+VLOOKUP(Sitio_Publico[[#This Row],[territorio]],Estructura!$AE$4:$AH$1067,4,0)</f>
        <v>30010107</v>
      </c>
      <c r="X3305" s="49" t="str">
        <f>+VLOOKUP(Sitio_Publico[[#This Row],[tema]],Estructura!$G$4:$J$532,4,0)</f>
        <v>T-50</v>
      </c>
      <c r="Y3305" s="49" t="str">
        <f>+VLOOKUP(Sitio_Publico[[#This Row],[contenido]],Estructura!$L$4:$O$473,4,0)</f>
        <v>C-30</v>
      </c>
      <c r="Z3305" s="49" t="str">
        <f>+VLOOKUP(Sitio_Publico[[#This Row],[Filtro Integrado]],Estructura!$U$4:$W$529,3,0)</f>
        <v>FI-0</v>
      </c>
      <c r="AA3305" s="49" t="str">
        <f>+VLOOKUP(Sitio_Publico[[#This Row],[Muestra]],Estructura!$Y$4:$AB$483,4,0)</f>
        <v>M-000222</v>
      </c>
    </row>
    <row r="3306" spans="1:27" ht="36" x14ac:dyDescent="0.3">
      <c r="A3306" s="16">
        <f t="shared" si="51"/>
        <v>3305</v>
      </c>
      <c r="B3306" s="47" t="s">
        <v>15118</v>
      </c>
      <c r="C3306" s="13" t="s">
        <v>15119</v>
      </c>
      <c r="D3306" s="13" t="s">
        <v>15120</v>
      </c>
      <c r="E3306" s="44">
        <v>4</v>
      </c>
      <c r="F3306" s="13" t="s">
        <v>15396</v>
      </c>
      <c r="G3306" s="23" t="s">
        <v>15397</v>
      </c>
      <c r="H3306" s="42" t="s">
        <v>455</v>
      </c>
      <c r="I3306" s="28" t="s">
        <v>14</v>
      </c>
      <c r="J3306" s="12" t="s">
        <v>15142</v>
      </c>
      <c r="K3306" s="28" t="s">
        <v>16097</v>
      </c>
      <c r="L3306" s="12" t="s">
        <v>1611</v>
      </c>
      <c r="M3306" s="12" t="s">
        <v>15400</v>
      </c>
      <c r="N3306" s="12" t="s">
        <v>15126</v>
      </c>
      <c r="O3306" s="26" t="s">
        <v>16098</v>
      </c>
      <c r="P3306" s="26" t="s">
        <v>16099</v>
      </c>
      <c r="Q3306" s="25" t="s">
        <v>456</v>
      </c>
      <c r="R3306" s="26" t="s">
        <v>16100</v>
      </c>
      <c r="S3306" s="15" t="s">
        <v>16101</v>
      </c>
      <c r="T3306" s="52">
        <v>0</v>
      </c>
      <c r="U3306" s="22" t="s">
        <v>392</v>
      </c>
      <c r="V3306" s="49" t="str">
        <f>+Sitio_Publico[[#This Row],[idcoleccion]]&amp;"-"&amp;Sitio_Publico[[#This Row],[id]]</f>
        <v>000-3305</v>
      </c>
      <c r="W3306" s="49">
        <f>+VLOOKUP(Sitio_Publico[[#This Row],[territorio]],Estructura!$AE$4:$AH$1067,4,0)</f>
        <v>10000000</v>
      </c>
      <c r="X3306" s="49" t="str">
        <f>+VLOOKUP(Sitio_Publico[[#This Row],[tema]],Estructura!$G$4:$J$532,4,0)</f>
        <v>T-58</v>
      </c>
      <c r="Y3306" s="49" t="str">
        <f>+VLOOKUP(Sitio_Publico[[#This Row],[contenido]],Estructura!$L$4:$O$473,4,0)</f>
        <v>C-35</v>
      </c>
      <c r="Z3306" s="49" t="str">
        <f>+VLOOKUP(Sitio_Publico[[#This Row],[Filtro Integrado]],Estructura!$U$4:$W$529,3,0)</f>
        <v>FI-5</v>
      </c>
      <c r="AA3306" s="49" t="str">
        <f>+VLOOKUP(Sitio_Publico[[#This Row],[Muestra]],Estructura!$Y$4:$AB$483,4,0)</f>
        <v>M-000277</v>
      </c>
    </row>
    <row r="3307" spans="1:27" ht="30.6" x14ac:dyDescent="0.3">
      <c r="A3307" s="16">
        <f t="shared" si="51"/>
        <v>3306</v>
      </c>
      <c r="B3307" s="47" t="s">
        <v>15118</v>
      </c>
      <c r="C3307" s="13" t="s">
        <v>15119</v>
      </c>
      <c r="D3307" s="13" t="s">
        <v>15120</v>
      </c>
      <c r="E3307" s="44">
        <v>19</v>
      </c>
      <c r="F3307" s="13" t="s">
        <v>15488</v>
      </c>
      <c r="G3307" s="23" t="s">
        <v>15489</v>
      </c>
      <c r="H3307" s="42" t="s">
        <v>455</v>
      </c>
      <c r="I3307" s="28" t="s">
        <v>14</v>
      </c>
      <c r="J3307" s="12" t="s">
        <v>393</v>
      </c>
      <c r="K3307" s="28" t="s">
        <v>16102</v>
      </c>
      <c r="L3307" s="12" t="s">
        <v>16103</v>
      </c>
      <c r="M3307" s="12" t="s">
        <v>15492</v>
      </c>
      <c r="N3307" s="12" t="s">
        <v>15126</v>
      </c>
      <c r="O3307" s="26" t="s">
        <v>16104</v>
      </c>
      <c r="P3307" s="26" t="s">
        <v>16105</v>
      </c>
      <c r="Q3307" s="25" t="s">
        <v>16106</v>
      </c>
      <c r="R3307" s="26" t="s">
        <v>16107</v>
      </c>
      <c r="S3307" s="15" t="s">
        <v>16108</v>
      </c>
      <c r="T3307" s="52">
        <v>0</v>
      </c>
      <c r="U3307" s="22" t="s">
        <v>392</v>
      </c>
      <c r="V3307" s="49" t="str">
        <f>+Sitio_Publico[[#This Row],[idcoleccion]]&amp;"-"&amp;Sitio_Publico[[#This Row],[id]]</f>
        <v>000-3306</v>
      </c>
      <c r="W3307" s="49">
        <f>+VLOOKUP(Sitio_Publico[[#This Row],[territorio]],Estructura!$AE$4:$AH$1067,4,0)</f>
        <v>10000000</v>
      </c>
      <c r="X3307" s="49" t="str">
        <f>+VLOOKUP(Sitio_Publico[[#This Row],[tema]],Estructura!$G$4:$J$532,4,0)</f>
        <v>T-59</v>
      </c>
      <c r="Y3307" s="49" t="str">
        <f>+VLOOKUP(Sitio_Publico[[#This Row],[contenido]],Estructura!$L$4:$O$473,4,0)</f>
        <v>C-36</v>
      </c>
      <c r="Z3307" s="49" t="str">
        <f>+VLOOKUP(Sitio_Publico[[#This Row],[Filtro Integrado]],Estructura!$U$4:$W$529,3,0)</f>
        <v>FI-0</v>
      </c>
      <c r="AA3307" s="49" t="str">
        <f>+VLOOKUP(Sitio_Publico[[#This Row],[Muestra]],Estructura!$Y$4:$AB$483,4,0)</f>
        <v>M-000278</v>
      </c>
    </row>
    <row r="3308" spans="1:27" ht="30.6" x14ac:dyDescent="0.3">
      <c r="A3308" s="16">
        <f t="shared" si="51"/>
        <v>3307</v>
      </c>
      <c r="B3308" s="47" t="s">
        <v>15118</v>
      </c>
      <c r="C3308" s="13" t="s">
        <v>15119</v>
      </c>
      <c r="D3308" s="13" t="s">
        <v>15120</v>
      </c>
      <c r="E3308" s="44">
        <v>6301</v>
      </c>
      <c r="F3308" s="13" t="s">
        <v>15198</v>
      </c>
      <c r="G3308" s="23" t="s">
        <v>15122</v>
      </c>
      <c r="H3308" s="42" t="s">
        <v>458</v>
      </c>
      <c r="I3308" s="28" t="s">
        <v>123</v>
      </c>
      <c r="J3308" s="12" t="s">
        <v>393</v>
      </c>
      <c r="K3308" s="28" t="s">
        <v>15371</v>
      </c>
      <c r="L3308" s="12" t="s">
        <v>15124</v>
      </c>
      <c r="M3308" s="12" t="s">
        <v>15125</v>
      </c>
      <c r="N3308" s="12" t="s">
        <v>15126</v>
      </c>
      <c r="O3308" s="26" t="s">
        <v>16109</v>
      </c>
      <c r="P3308" s="26" t="s">
        <v>16110</v>
      </c>
      <c r="Q3308" s="25" t="s">
        <v>632</v>
      </c>
      <c r="R3308" s="26" t="s">
        <v>16111</v>
      </c>
      <c r="S3308" s="15" t="s">
        <v>16112</v>
      </c>
      <c r="T3308" s="52" t="s">
        <v>16113</v>
      </c>
      <c r="U3308" s="22" t="s">
        <v>392</v>
      </c>
      <c r="V3308" s="49" t="str">
        <f>+Sitio_Publico[[#This Row],[idcoleccion]]&amp;"-"&amp;Sitio_Publico[[#This Row],[id]]</f>
        <v>000-3307</v>
      </c>
      <c r="W3308" s="49">
        <f>+VLOOKUP(Sitio_Publico[[#This Row],[territorio]],Estructura!$AE$4:$AH$1067,4,0)</f>
        <v>30006301</v>
      </c>
      <c r="X3308" s="49" t="str">
        <f>+VLOOKUP(Sitio_Publico[[#This Row],[tema]],Estructura!$G$4:$J$532,4,0)</f>
        <v>T-55</v>
      </c>
      <c r="Y3308" s="49" t="str">
        <f>+VLOOKUP(Sitio_Publico[[#This Row],[contenido]],Estructura!$L$4:$O$473,4,0)</f>
        <v>C-30</v>
      </c>
      <c r="Z3308" s="49" t="str">
        <f>+VLOOKUP(Sitio_Publico[[#This Row],[Filtro Integrado]],Estructura!$U$4:$W$529,3,0)</f>
        <v>FI-0</v>
      </c>
      <c r="AA3308" s="49" t="str">
        <f>+VLOOKUP(Sitio_Publico[[#This Row],[Muestra]],Estructura!$Y$4:$AB$483,4,0)</f>
        <v>M-000236</v>
      </c>
    </row>
    <row r="3309" spans="1:27" ht="40.799999999999997" x14ac:dyDescent="0.3">
      <c r="A3309" s="16">
        <f t="shared" si="51"/>
        <v>3308</v>
      </c>
      <c r="B3309" s="47" t="s">
        <v>15118</v>
      </c>
      <c r="C3309" s="13" t="s">
        <v>15119</v>
      </c>
      <c r="D3309" s="13" t="s">
        <v>15120</v>
      </c>
      <c r="E3309" s="44">
        <v>18</v>
      </c>
      <c r="F3309" s="13" t="s">
        <v>15142</v>
      </c>
      <c r="G3309" s="23" t="s">
        <v>15143</v>
      </c>
      <c r="H3309" s="42" t="s">
        <v>455</v>
      </c>
      <c r="I3309" s="28" t="s">
        <v>400</v>
      </c>
      <c r="J3309" s="12" t="s">
        <v>393</v>
      </c>
      <c r="K3309" s="28" t="s">
        <v>15278</v>
      </c>
      <c r="L3309" s="12" t="s">
        <v>15145</v>
      </c>
      <c r="M3309" s="12" t="s">
        <v>15146</v>
      </c>
      <c r="N3309" s="12" t="s">
        <v>15126</v>
      </c>
      <c r="O3309" s="26" t="s">
        <v>16114</v>
      </c>
      <c r="P3309" s="26" t="s">
        <v>16115</v>
      </c>
      <c r="Q3309" s="25" t="s">
        <v>456</v>
      </c>
      <c r="R3309" s="26" t="s">
        <v>16116</v>
      </c>
      <c r="S3309" s="15" t="s">
        <v>16117</v>
      </c>
      <c r="T3309" s="52">
        <v>0</v>
      </c>
      <c r="U3309" s="22" t="s">
        <v>392</v>
      </c>
      <c r="V3309" s="49" t="str">
        <f>+Sitio_Publico[[#This Row],[idcoleccion]]&amp;"-"&amp;Sitio_Publico[[#This Row],[id]]</f>
        <v>000-3308</v>
      </c>
      <c r="W3309" s="49">
        <f>+VLOOKUP(Sitio_Publico[[#This Row],[territorio]],Estructura!$AE$4:$AH$1067,4,0)</f>
        <v>10000018</v>
      </c>
      <c r="X3309" s="49" t="str">
        <f>+VLOOKUP(Sitio_Publico[[#This Row],[tema]],Estructura!$G$4:$J$532,4,0)</f>
        <v>T-0</v>
      </c>
      <c r="Y3309" s="49" t="str">
        <f>+VLOOKUP(Sitio_Publico[[#This Row],[contenido]],Estructura!$L$4:$O$473,4,0)</f>
        <v>C-1</v>
      </c>
      <c r="Z3309" s="49" t="str">
        <f>+VLOOKUP(Sitio_Publico[[#This Row],[Filtro Integrado]],Estructura!$U$4:$W$529,3,0)</f>
        <v>FI-0</v>
      </c>
      <c r="AA3309" s="49" t="str">
        <f>+VLOOKUP(Sitio_Publico[[#This Row],[Muestra]],Estructura!$Y$4:$AB$483,4,0)</f>
        <v>M-000228</v>
      </c>
    </row>
    <row r="3310" spans="1:27" ht="40.799999999999997" x14ac:dyDescent="0.3">
      <c r="A3310" s="16">
        <f t="shared" si="51"/>
        <v>3309</v>
      </c>
      <c r="B3310" s="47" t="s">
        <v>15118</v>
      </c>
      <c r="C3310" s="13" t="s">
        <v>15119</v>
      </c>
      <c r="D3310" s="13" t="s">
        <v>15120</v>
      </c>
      <c r="E3310" s="44">
        <v>6114</v>
      </c>
      <c r="F3310" s="13" t="s">
        <v>15121</v>
      </c>
      <c r="G3310" s="23" t="s">
        <v>15122</v>
      </c>
      <c r="H3310" s="42" t="s">
        <v>458</v>
      </c>
      <c r="I3310" s="28" t="s">
        <v>113</v>
      </c>
      <c r="J3310" s="12" t="s">
        <v>393</v>
      </c>
      <c r="K3310" s="28" t="s">
        <v>15225</v>
      </c>
      <c r="L3310" s="12" t="s">
        <v>15124</v>
      </c>
      <c r="M3310" s="12" t="s">
        <v>15125</v>
      </c>
      <c r="N3310" s="12" t="s">
        <v>15126</v>
      </c>
      <c r="O3310" s="26" t="s">
        <v>16118</v>
      </c>
      <c r="P3310" s="26" t="s">
        <v>16119</v>
      </c>
      <c r="Q3310" s="25" t="s">
        <v>632</v>
      </c>
      <c r="R3310" s="26" t="s">
        <v>16120</v>
      </c>
      <c r="S3310" s="15" t="s">
        <v>16121</v>
      </c>
      <c r="T3310" s="52" t="s">
        <v>16122</v>
      </c>
      <c r="U3310" s="22" t="s">
        <v>392</v>
      </c>
      <c r="V3310" s="49" t="str">
        <f>+Sitio_Publico[[#This Row],[idcoleccion]]&amp;"-"&amp;Sitio_Publico[[#This Row],[id]]</f>
        <v>000-3309</v>
      </c>
      <c r="W3310" s="49">
        <f>+VLOOKUP(Sitio_Publico[[#This Row],[territorio]],Estructura!$AE$4:$AH$1067,4,0)</f>
        <v>30006114</v>
      </c>
      <c r="X3310" s="49" t="str">
        <f>+VLOOKUP(Sitio_Publico[[#This Row],[tema]],Estructura!$G$4:$J$532,4,0)</f>
        <v>T-50</v>
      </c>
      <c r="Y3310" s="49" t="str">
        <f>+VLOOKUP(Sitio_Publico[[#This Row],[contenido]],Estructura!$L$4:$O$473,4,0)</f>
        <v>C-30</v>
      </c>
      <c r="Z3310" s="49" t="str">
        <f>+VLOOKUP(Sitio_Publico[[#This Row],[Filtro Integrado]],Estructura!$U$4:$W$529,3,0)</f>
        <v>FI-0</v>
      </c>
      <c r="AA3310" s="49" t="str">
        <f>+VLOOKUP(Sitio_Publico[[#This Row],[Muestra]],Estructura!$Y$4:$AB$483,4,0)</f>
        <v>M-0002</v>
      </c>
    </row>
    <row r="3311" spans="1:27" ht="51" x14ac:dyDescent="0.3">
      <c r="A3311" s="16">
        <f t="shared" si="51"/>
        <v>3310</v>
      </c>
      <c r="B3311" s="47" t="s">
        <v>15118</v>
      </c>
      <c r="C3311" s="13" t="s">
        <v>15119</v>
      </c>
      <c r="D3311" s="13" t="s">
        <v>15120</v>
      </c>
      <c r="E3311" s="44">
        <v>10</v>
      </c>
      <c r="F3311" s="13" t="s">
        <v>15161</v>
      </c>
      <c r="G3311" s="23" t="s">
        <v>15162</v>
      </c>
      <c r="H3311" s="42" t="s">
        <v>457</v>
      </c>
      <c r="I3311" s="28" t="s">
        <v>379</v>
      </c>
      <c r="J3311" s="12" t="s">
        <v>393</v>
      </c>
      <c r="K3311" s="28" t="s">
        <v>16123</v>
      </c>
      <c r="L3311" s="12" t="s">
        <v>16124</v>
      </c>
      <c r="M3311" s="12" t="s">
        <v>15165</v>
      </c>
      <c r="N3311" s="12" t="s">
        <v>15126</v>
      </c>
      <c r="O3311" s="26" t="s">
        <v>16125</v>
      </c>
      <c r="P3311" s="26" t="s">
        <v>16126</v>
      </c>
      <c r="Q3311" s="25" t="s">
        <v>456</v>
      </c>
      <c r="R3311" s="26" t="s">
        <v>16127</v>
      </c>
      <c r="S3311" s="15" t="s">
        <v>16128</v>
      </c>
      <c r="T3311" s="52" t="s">
        <v>15436</v>
      </c>
      <c r="U3311" s="22" t="s">
        <v>392</v>
      </c>
      <c r="V3311" s="49" t="str">
        <f>+Sitio_Publico[[#This Row],[idcoleccion]]&amp;"-"&amp;Sitio_Publico[[#This Row],[id]]</f>
        <v>000-3310</v>
      </c>
      <c r="W3311" s="49">
        <f>+VLOOKUP(Sitio_Publico[[#This Row],[territorio]],Estructura!$AE$4:$AH$1067,4,0)</f>
        <v>20000016</v>
      </c>
      <c r="X3311" s="49" t="str">
        <f>+VLOOKUP(Sitio_Publico[[#This Row],[tema]],Estructura!$G$4:$J$532,4,0)</f>
        <v>T-53</v>
      </c>
      <c r="Y3311" s="49" t="str">
        <f>+VLOOKUP(Sitio_Publico[[#This Row],[contenido]],Estructura!$L$4:$O$473,4,0)</f>
        <v>C-33</v>
      </c>
      <c r="Z3311" s="49" t="str">
        <f>+VLOOKUP(Sitio_Publico[[#This Row],[Filtro Integrado]],Estructura!$U$4:$W$529,3,0)</f>
        <v>FI-0</v>
      </c>
      <c r="AA3311" s="49" t="str">
        <f>+VLOOKUP(Sitio_Publico[[#This Row],[Muestra]],Estructura!$Y$4:$AB$483,4,0)</f>
        <v>M-000279</v>
      </c>
    </row>
    <row r="3312" spans="1:27" ht="51" x14ac:dyDescent="0.3">
      <c r="A3312" s="16">
        <f t="shared" si="51"/>
        <v>3311</v>
      </c>
      <c r="B3312" s="47" t="s">
        <v>15118</v>
      </c>
      <c r="C3312" s="13" t="s">
        <v>15119</v>
      </c>
      <c r="D3312" s="13" t="s">
        <v>15120</v>
      </c>
      <c r="E3312" s="44">
        <v>100114014</v>
      </c>
      <c r="F3312" s="13" t="s">
        <v>15534</v>
      </c>
      <c r="G3312" s="23" t="s">
        <v>15397</v>
      </c>
      <c r="H3312" s="42" t="s">
        <v>457</v>
      </c>
      <c r="I3312" s="28" t="s">
        <v>373</v>
      </c>
      <c r="J3312" s="12" t="s">
        <v>15398</v>
      </c>
      <c r="K3312" s="28" t="s">
        <v>16129</v>
      </c>
      <c r="L3312" s="12" t="s">
        <v>1611</v>
      </c>
      <c r="M3312" s="12" t="s">
        <v>15400</v>
      </c>
      <c r="N3312" s="12" t="s">
        <v>15126</v>
      </c>
      <c r="O3312" s="26" t="s">
        <v>16130</v>
      </c>
      <c r="P3312" s="26" t="s">
        <v>16131</v>
      </c>
      <c r="Q3312" s="25" t="s">
        <v>456</v>
      </c>
      <c r="R3312" s="26" t="s">
        <v>16132</v>
      </c>
      <c r="S3312" s="15" t="s">
        <v>16133</v>
      </c>
      <c r="T3312" s="52" t="s">
        <v>812</v>
      </c>
      <c r="U3312" s="22" t="s">
        <v>392</v>
      </c>
      <c r="V3312" s="49" t="str">
        <f>+Sitio_Publico[[#This Row],[idcoleccion]]&amp;"-"&amp;Sitio_Publico[[#This Row],[id]]</f>
        <v>000-3311</v>
      </c>
      <c r="W3312" s="49">
        <f>+VLOOKUP(Sitio_Publico[[#This Row],[territorio]],Estructura!$AE$4:$AH$1067,4,0)</f>
        <v>20000010</v>
      </c>
      <c r="X3312" s="49" t="str">
        <f>+VLOOKUP(Sitio_Publico[[#This Row],[tema]],Estructura!$G$4:$J$532,4,0)</f>
        <v>T-60</v>
      </c>
      <c r="Y3312" s="49" t="str">
        <f>+VLOOKUP(Sitio_Publico[[#This Row],[contenido]],Estructura!$L$4:$O$473,4,0)</f>
        <v>C-35</v>
      </c>
      <c r="Z3312" s="49" t="str">
        <f>+VLOOKUP(Sitio_Publico[[#This Row],[Filtro Integrado]],Estructura!$U$4:$W$529,3,0)</f>
        <v>FI-8</v>
      </c>
      <c r="AA3312" s="49" t="str">
        <f>+VLOOKUP(Sitio_Publico[[#This Row],[Muestra]],Estructura!$Y$4:$AB$483,4,0)</f>
        <v>M-000280</v>
      </c>
    </row>
    <row r="3313" spans="1:27" ht="30.6" x14ac:dyDescent="0.3">
      <c r="A3313" s="16">
        <f t="shared" si="51"/>
        <v>3312</v>
      </c>
      <c r="B3313" s="47" t="s">
        <v>15118</v>
      </c>
      <c r="C3313" s="13" t="s">
        <v>15119</v>
      </c>
      <c r="D3313" s="13" t="s">
        <v>15120</v>
      </c>
      <c r="E3313" s="44">
        <v>16101</v>
      </c>
      <c r="F3313" s="13" t="s">
        <v>15198</v>
      </c>
      <c r="G3313" s="23" t="s">
        <v>15122</v>
      </c>
      <c r="H3313" s="42" t="s">
        <v>458</v>
      </c>
      <c r="I3313" s="28" t="s">
        <v>195</v>
      </c>
      <c r="J3313" s="12" t="s">
        <v>393</v>
      </c>
      <c r="K3313" s="28" t="s">
        <v>15199</v>
      </c>
      <c r="L3313" s="12" t="s">
        <v>15124</v>
      </c>
      <c r="M3313" s="12" t="s">
        <v>15125</v>
      </c>
      <c r="N3313" s="12" t="s">
        <v>15126</v>
      </c>
      <c r="O3313" s="26" t="s">
        <v>16134</v>
      </c>
      <c r="P3313" s="26" t="s">
        <v>16135</v>
      </c>
      <c r="Q3313" s="25" t="s">
        <v>632</v>
      </c>
      <c r="R3313" s="26" t="s">
        <v>16136</v>
      </c>
      <c r="S3313" s="15" t="s">
        <v>16137</v>
      </c>
      <c r="T3313" s="52" t="s">
        <v>16138</v>
      </c>
      <c r="U3313" s="22" t="s">
        <v>392</v>
      </c>
      <c r="V3313" s="49" t="str">
        <f>+Sitio_Publico[[#This Row],[idcoleccion]]&amp;"-"&amp;Sitio_Publico[[#This Row],[id]]</f>
        <v>000-3312</v>
      </c>
      <c r="W3313" s="49">
        <f>+VLOOKUP(Sitio_Publico[[#This Row],[territorio]],Estructura!$AE$4:$AH$1067,4,0)</f>
        <v>30016101</v>
      </c>
      <c r="X3313" s="49" t="str">
        <f>+VLOOKUP(Sitio_Publico[[#This Row],[tema]],Estructura!$G$4:$J$532,4,0)</f>
        <v>T-55</v>
      </c>
      <c r="Y3313" s="49" t="str">
        <f>+VLOOKUP(Sitio_Publico[[#This Row],[contenido]],Estructura!$L$4:$O$473,4,0)</f>
        <v>C-30</v>
      </c>
      <c r="Z3313" s="49" t="str">
        <f>+VLOOKUP(Sitio_Publico[[#This Row],[Filtro Integrado]],Estructura!$U$4:$W$529,3,0)</f>
        <v>FI-0</v>
      </c>
      <c r="AA3313" s="49" t="str">
        <f>+VLOOKUP(Sitio_Publico[[#This Row],[Muestra]],Estructura!$Y$4:$AB$483,4,0)</f>
        <v>M-000222</v>
      </c>
    </row>
    <row r="3314" spans="1:27" ht="40.799999999999997" x14ac:dyDescent="0.3">
      <c r="A3314" s="16">
        <f t="shared" si="51"/>
        <v>3313</v>
      </c>
      <c r="B3314" s="47" t="s">
        <v>15118</v>
      </c>
      <c r="C3314" s="13" t="s">
        <v>15119</v>
      </c>
      <c r="D3314" s="13" t="s">
        <v>15120</v>
      </c>
      <c r="E3314" s="44">
        <v>7307</v>
      </c>
      <c r="F3314" s="13" t="s">
        <v>15198</v>
      </c>
      <c r="G3314" s="23" t="s">
        <v>15122</v>
      </c>
      <c r="H3314" s="42" t="s">
        <v>458</v>
      </c>
      <c r="I3314" s="28" t="s">
        <v>151</v>
      </c>
      <c r="J3314" s="12" t="s">
        <v>393</v>
      </c>
      <c r="K3314" s="28" t="s">
        <v>15371</v>
      </c>
      <c r="L3314" s="12" t="s">
        <v>15124</v>
      </c>
      <c r="M3314" s="12" t="s">
        <v>15125</v>
      </c>
      <c r="N3314" s="12" t="s">
        <v>15126</v>
      </c>
      <c r="O3314" s="26" t="s">
        <v>16139</v>
      </c>
      <c r="P3314" s="26" t="s">
        <v>16140</v>
      </c>
      <c r="Q3314" s="25" t="s">
        <v>632</v>
      </c>
      <c r="R3314" s="26" t="s">
        <v>16141</v>
      </c>
      <c r="S3314" s="15" t="s">
        <v>16142</v>
      </c>
      <c r="T3314" s="52" t="s">
        <v>16143</v>
      </c>
      <c r="U3314" s="22" t="s">
        <v>392</v>
      </c>
      <c r="V3314" s="49" t="str">
        <f>+Sitio_Publico[[#This Row],[idcoleccion]]&amp;"-"&amp;Sitio_Publico[[#This Row],[id]]</f>
        <v>000-3313</v>
      </c>
      <c r="W3314" s="49">
        <f>+VLOOKUP(Sitio_Publico[[#This Row],[territorio]],Estructura!$AE$4:$AH$1067,4,0)</f>
        <v>30007307</v>
      </c>
      <c r="X3314" s="49" t="str">
        <f>+VLOOKUP(Sitio_Publico[[#This Row],[tema]],Estructura!$G$4:$J$532,4,0)</f>
        <v>T-55</v>
      </c>
      <c r="Y3314" s="49" t="str">
        <f>+VLOOKUP(Sitio_Publico[[#This Row],[contenido]],Estructura!$L$4:$O$473,4,0)</f>
        <v>C-30</v>
      </c>
      <c r="Z3314" s="49" t="str">
        <f>+VLOOKUP(Sitio_Publico[[#This Row],[Filtro Integrado]],Estructura!$U$4:$W$529,3,0)</f>
        <v>FI-0</v>
      </c>
      <c r="AA3314" s="49" t="str">
        <f>+VLOOKUP(Sitio_Publico[[#This Row],[Muestra]],Estructura!$Y$4:$AB$483,4,0)</f>
        <v>M-000236</v>
      </c>
    </row>
    <row r="3315" spans="1:27" ht="40.799999999999997" x14ac:dyDescent="0.3">
      <c r="A3315" s="16">
        <f t="shared" si="51"/>
        <v>3314</v>
      </c>
      <c r="B3315" s="47" t="s">
        <v>15118</v>
      </c>
      <c r="C3315" s="13" t="s">
        <v>15119</v>
      </c>
      <c r="D3315" s="13" t="s">
        <v>15120</v>
      </c>
      <c r="E3315" s="44">
        <v>6</v>
      </c>
      <c r="F3315" s="13" t="s">
        <v>15488</v>
      </c>
      <c r="G3315" s="23" t="s">
        <v>15489</v>
      </c>
      <c r="H3315" s="42" t="s">
        <v>457</v>
      </c>
      <c r="I3315" s="28" t="s">
        <v>369</v>
      </c>
      <c r="J3315" s="12" t="s">
        <v>393</v>
      </c>
      <c r="K3315" s="28" t="s">
        <v>16144</v>
      </c>
      <c r="L3315" s="12" t="s">
        <v>15491</v>
      </c>
      <c r="M3315" s="12" t="s">
        <v>15492</v>
      </c>
      <c r="N3315" s="12" t="s">
        <v>15126</v>
      </c>
      <c r="O3315" s="26" t="s">
        <v>16145</v>
      </c>
      <c r="P3315" s="26" t="s">
        <v>16146</v>
      </c>
      <c r="Q3315" s="25" t="s">
        <v>632</v>
      </c>
      <c r="R3315" s="26" t="s">
        <v>16147</v>
      </c>
      <c r="S3315" s="15" t="s">
        <v>16148</v>
      </c>
      <c r="T3315" s="52" t="s">
        <v>3640</v>
      </c>
      <c r="U3315" s="22" t="s">
        <v>392</v>
      </c>
      <c r="V3315" s="49" t="str">
        <f>+Sitio_Publico[[#This Row],[idcoleccion]]&amp;"-"&amp;Sitio_Publico[[#This Row],[id]]</f>
        <v>000-3314</v>
      </c>
      <c r="W3315" s="49">
        <f>+VLOOKUP(Sitio_Publico[[#This Row],[territorio]],Estructura!$AE$4:$AH$1067,4,0)</f>
        <v>20000006</v>
      </c>
      <c r="X3315" s="49" t="str">
        <f>+VLOOKUP(Sitio_Publico[[#This Row],[tema]],Estructura!$G$4:$J$532,4,0)</f>
        <v>T-59</v>
      </c>
      <c r="Y3315" s="49" t="str">
        <f>+VLOOKUP(Sitio_Publico[[#This Row],[contenido]],Estructura!$L$4:$O$473,4,0)</f>
        <v>C-36</v>
      </c>
      <c r="Z3315" s="49" t="str">
        <f>+VLOOKUP(Sitio_Publico[[#This Row],[Filtro Integrado]],Estructura!$U$4:$W$529,3,0)</f>
        <v>FI-0</v>
      </c>
      <c r="AA3315" s="49" t="str">
        <f>+VLOOKUP(Sitio_Publico[[#This Row],[Muestra]],Estructura!$Y$4:$AB$483,4,0)</f>
        <v>M-000281</v>
      </c>
    </row>
    <row r="3316" spans="1:27" ht="40.799999999999997" x14ac:dyDescent="0.3">
      <c r="A3316" s="16">
        <f t="shared" si="51"/>
        <v>3315</v>
      </c>
      <c r="B3316" s="47" t="s">
        <v>15118</v>
      </c>
      <c r="C3316" s="13" t="s">
        <v>15119</v>
      </c>
      <c r="D3316" s="13" t="s">
        <v>15120</v>
      </c>
      <c r="E3316" s="44">
        <v>11201</v>
      </c>
      <c r="F3316" s="13" t="s">
        <v>15825</v>
      </c>
      <c r="G3316" s="23" t="s">
        <v>15152</v>
      </c>
      <c r="H3316" s="42" t="s">
        <v>458</v>
      </c>
      <c r="I3316" s="28" t="s">
        <v>280</v>
      </c>
      <c r="J3316" s="12" t="s">
        <v>15153</v>
      </c>
      <c r="K3316" s="28" t="s">
        <v>15826</v>
      </c>
      <c r="L3316" s="12" t="s">
        <v>15155</v>
      </c>
      <c r="M3316" s="12" t="s">
        <v>15156</v>
      </c>
      <c r="N3316" s="12" t="s">
        <v>15126</v>
      </c>
      <c r="O3316" s="26" t="s">
        <v>16149</v>
      </c>
      <c r="P3316" s="26" t="s">
        <v>16150</v>
      </c>
      <c r="Q3316" s="25" t="s">
        <v>10495</v>
      </c>
      <c r="R3316" s="26" t="s">
        <v>16151</v>
      </c>
      <c r="S3316" s="15" t="s">
        <v>16152</v>
      </c>
      <c r="T3316" s="52" t="s">
        <v>786</v>
      </c>
      <c r="U3316" s="22" t="s">
        <v>392</v>
      </c>
      <c r="V3316" s="49" t="str">
        <f>+Sitio_Publico[[#This Row],[idcoleccion]]&amp;"-"&amp;Sitio_Publico[[#This Row],[id]]</f>
        <v>000-3315</v>
      </c>
      <c r="W3316" s="49">
        <f>+VLOOKUP(Sitio_Publico[[#This Row],[territorio]],Estructura!$AE$4:$AH$1067,4,0)</f>
        <v>30011201</v>
      </c>
      <c r="X3316" s="49" t="str">
        <f>+VLOOKUP(Sitio_Publico[[#This Row],[tema]],Estructura!$G$4:$J$532,4,0)</f>
        <v>T-62</v>
      </c>
      <c r="Y3316" s="49" t="str">
        <f>+VLOOKUP(Sitio_Publico[[#This Row],[contenido]],Estructura!$L$4:$O$473,4,0)</f>
        <v>C-32</v>
      </c>
      <c r="Z3316" s="49" t="str">
        <f>+VLOOKUP(Sitio_Publico[[#This Row],[Filtro Integrado]],Estructura!$U$4:$W$529,3,0)</f>
        <v>FI-4</v>
      </c>
      <c r="AA3316" s="49" t="str">
        <f>+VLOOKUP(Sitio_Publico[[#This Row],[Muestra]],Estructura!$Y$4:$AB$483,4,0)</f>
        <v>M-000263</v>
      </c>
    </row>
    <row r="3317" spans="1:27" ht="40.799999999999997" x14ac:dyDescent="0.3">
      <c r="A3317" s="16">
        <f t="shared" si="51"/>
        <v>3316</v>
      </c>
      <c r="B3317" s="47" t="s">
        <v>15118</v>
      </c>
      <c r="C3317" s="13" t="s">
        <v>15119</v>
      </c>
      <c r="D3317" s="13" t="s">
        <v>15120</v>
      </c>
      <c r="E3317" s="44">
        <v>6304</v>
      </c>
      <c r="F3317" s="13" t="s">
        <v>15263</v>
      </c>
      <c r="G3317" s="23" t="s">
        <v>15152</v>
      </c>
      <c r="H3317" s="42" t="s">
        <v>458</v>
      </c>
      <c r="I3317" s="28" t="s">
        <v>126</v>
      </c>
      <c r="J3317" s="12" t="s">
        <v>393</v>
      </c>
      <c r="K3317" s="28" t="s">
        <v>15458</v>
      </c>
      <c r="L3317" s="12" t="s">
        <v>15155</v>
      </c>
      <c r="M3317" s="12" t="s">
        <v>15156</v>
      </c>
      <c r="N3317" s="12" t="s">
        <v>15126</v>
      </c>
      <c r="O3317" s="26" t="s">
        <v>16153</v>
      </c>
      <c r="P3317" s="26" t="s">
        <v>16154</v>
      </c>
      <c r="Q3317" s="25" t="s">
        <v>10495</v>
      </c>
      <c r="R3317" s="26" t="s">
        <v>16155</v>
      </c>
      <c r="S3317" s="15" t="s">
        <v>16156</v>
      </c>
      <c r="T3317" s="52" t="s">
        <v>635</v>
      </c>
      <c r="U3317" s="22" t="s">
        <v>392</v>
      </c>
      <c r="V3317" s="49" t="str">
        <f>+Sitio_Publico[[#This Row],[idcoleccion]]&amp;"-"&amp;Sitio_Publico[[#This Row],[id]]</f>
        <v>000-3316</v>
      </c>
      <c r="W3317" s="49">
        <f>+VLOOKUP(Sitio_Publico[[#This Row],[territorio]],Estructura!$AE$4:$AH$1067,4,0)</f>
        <v>30006304</v>
      </c>
      <c r="X3317" s="49" t="str">
        <f>+VLOOKUP(Sitio_Publico[[#This Row],[tema]],Estructura!$G$4:$J$532,4,0)</f>
        <v>T-57</v>
      </c>
      <c r="Y3317" s="49" t="str">
        <f>+VLOOKUP(Sitio_Publico[[#This Row],[contenido]],Estructura!$L$4:$O$473,4,0)</f>
        <v>C-32</v>
      </c>
      <c r="Z3317" s="49" t="str">
        <f>+VLOOKUP(Sitio_Publico[[#This Row],[Filtro Integrado]],Estructura!$U$4:$W$529,3,0)</f>
        <v>FI-0</v>
      </c>
      <c r="AA3317" s="49" t="str">
        <f>+VLOOKUP(Sitio_Publico[[#This Row],[Muestra]],Estructura!$Y$4:$AB$483,4,0)</f>
        <v>M-000243</v>
      </c>
    </row>
    <row r="3318" spans="1:27" ht="40.799999999999997" x14ac:dyDescent="0.3">
      <c r="A3318" s="16">
        <f t="shared" si="51"/>
        <v>3317</v>
      </c>
      <c r="B3318" s="47" t="s">
        <v>15118</v>
      </c>
      <c r="C3318" s="13" t="s">
        <v>15119</v>
      </c>
      <c r="D3318" s="13" t="s">
        <v>15120</v>
      </c>
      <c r="E3318" s="44">
        <v>13605</v>
      </c>
      <c r="F3318" s="13" t="s">
        <v>15186</v>
      </c>
      <c r="G3318" s="23" t="s">
        <v>15152</v>
      </c>
      <c r="H3318" s="42" t="s">
        <v>458</v>
      </c>
      <c r="I3318" s="28" t="s">
        <v>347</v>
      </c>
      <c r="J3318" s="12" t="s">
        <v>15263</v>
      </c>
      <c r="K3318" s="28" t="s">
        <v>15264</v>
      </c>
      <c r="L3318" s="12" t="s">
        <v>15155</v>
      </c>
      <c r="M3318" s="12" t="s">
        <v>15156</v>
      </c>
      <c r="N3318" s="12" t="s">
        <v>15126</v>
      </c>
      <c r="O3318" s="26" t="s">
        <v>16157</v>
      </c>
      <c r="P3318" s="26" t="s">
        <v>16158</v>
      </c>
      <c r="Q3318" s="25" t="s">
        <v>10495</v>
      </c>
      <c r="R3318" s="26" t="s">
        <v>16159</v>
      </c>
      <c r="S3318" s="15" t="s">
        <v>16160</v>
      </c>
      <c r="T3318" s="52" t="s">
        <v>695</v>
      </c>
      <c r="U3318" s="22" t="s">
        <v>392</v>
      </c>
      <c r="V3318" s="49" t="str">
        <f>+Sitio_Publico[[#This Row],[idcoleccion]]&amp;"-"&amp;Sitio_Publico[[#This Row],[id]]</f>
        <v>000-3317</v>
      </c>
      <c r="W3318" s="49">
        <f>+VLOOKUP(Sitio_Publico[[#This Row],[territorio]],Estructura!$AE$4:$AH$1067,4,0)</f>
        <v>30013605</v>
      </c>
      <c r="X3318" s="49" t="str">
        <f>+VLOOKUP(Sitio_Publico[[#This Row],[tema]],Estructura!$G$4:$J$532,4,0)</f>
        <v>T-54</v>
      </c>
      <c r="Y3318" s="49" t="str">
        <f>+VLOOKUP(Sitio_Publico[[#This Row],[contenido]],Estructura!$L$4:$O$473,4,0)</f>
        <v>C-32</v>
      </c>
      <c r="Z3318" s="49" t="str">
        <f>+VLOOKUP(Sitio_Publico[[#This Row],[Filtro Integrado]],Estructura!$U$4:$W$529,3,0)</f>
        <v>FI-7</v>
      </c>
      <c r="AA3318" s="49" t="str">
        <f>+VLOOKUP(Sitio_Publico[[#This Row],[Muestra]],Estructura!$Y$4:$AB$483,4,0)</f>
        <v>M-000227</v>
      </c>
    </row>
    <row r="3319" spans="1:27" ht="183.6" x14ac:dyDescent="0.3">
      <c r="A3319" s="16">
        <f t="shared" si="51"/>
        <v>3318</v>
      </c>
      <c r="B3319" s="47" t="s">
        <v>15118</v>
      </c>
      <c r="C3319" s="13" t="s">
        <v>15119</v>
      </c>
      <c r="D3319" s="13" t="s">
        <v>15141</v>
      </c>
      <c r="E3319" s="44">
        <v>100103</v>
      </c>
      <c r="F3319" s="13" t="s">
        <v>15142</v>
      </c>
      <c r="G3319" s="23" t="s">
        <v>15143</v>
      </c>
      <c r="H3319" s="42" t="s">
        <v>455</v>
      </c>
      <c r="I3319" s="28" t="s">
        <v>14</v>
      </c>
      <c r="J3319" s="12" t="s">
        <v>393</v>
      </c>
      <c r="K3319" s="28" t="s">
        <v>16161</v>
      </c>
      <c r="L3319" s="12" t="s">
        <v>15145</v>
      </c>
      <c r="M3319" s="12" t="s">
        <v>14623</v>
      </c>
      <c r="N3319" s="12" t="s">
        <v>15126</v>
      </c>
      <c r="O3319" s="26" t="s">
        <v>16162</v>
      </c>
      <c r="P3319" s="26" t="s">
        <v>16163</v>
      </c>
      <c r="Q3319" s="25" t="s">
        <v>456</v>
      </c>
      <c r="R3319" s="26" t="s">
        <v>16164</v>
      </c>
      <c r="S3319" s="15" t="s">
        <v>16165</v>
      </c>
      <c r="T3319" s="52">
        <v>0</v>
      </c>
      <c r="U3319" s="22" t="s">
        <v>392</v>
      </c>
      <c r="V3319" s="49" t="str">
        <f>+Sitio_Publico[[#This Row],[idcoleccion]]&amp;"-"&amp;Sitio_Publico[[#This Row],[id]]</f>
        <v>000-3318</v>
      </c>
      <c r="W3319" s="49">
        <f>+VLOOKUP(Sitio_Publico[[#This Row],[territorio]],Estructura!$AE$4:$AH$1067,4,0)</f>
        <v>10000000</v>
      </c>
      <c r="X3319" s="49" t="str">
        <f>+VLOOKUP(Sitio_Publico[[#This Row],[tema]],Estructura!$G$4:$J$532,4,0)</f>
        <v>T-0</v>
      </c>
      <c r="Y3319" s="49" t="str">
        <f>+VLOOKUP(Sitio_Publico[[#This Row],[contenido]],Estructura!$L$4:$O$473,4,0)</f>
        <v>C-1</v>
      </c>
      <c r="Z3319" s="49" t="str">
        <f>+VLOOKUP(Sitio_Publico[[#This Row],[Filtro Integrado]],Estructura!$U$4:$W$529,3,0)</f>
        <v>FI-0</v>
      </c>
      <c r="AA3319" s="49" t="str">
        <f>+VLOOKUP(Sitio_Publico[[#This Row],[Muestra]],Estructura!$Y$4:$AB$483,4,0)</f>
        <v>M-000282</v>
      </c>
    </row>
    <row r="3320" spans="1:27" ht="51" x14ac:dyDescent="0.3">
      <c r="A3320" s="16">
        <f t="shared" si="51"/>
        <v>3319</v>
      </c>
      <c r="B3320" s="47" t="s">
        <v>15118</v>
      </c>
      <c r="C3320" s="13" t="s">
        <v>15119</v>
      </c>
      <c r="D3320" s="13" t="s">
        <v>15120</v>
      </c>
      <c r="E3320" s="44">
        <v>4303</v>
      </c>
      <c r="F3320" s="13" t="s">
        <v>15151</v>
      </c>
      <c r="G3320" s="23" t="s">
        <v>15152</v>
      </c>
      <c r="H3320" s="42" t="s">
        <v>458</v>
      </c>
      <c r="I3320" s="28" t="s">
        <v>60</v>
      </c>
      <c r="J3320" s="12" t="s">
        <v>15153</v>
      </c>
      <c r="K3320" s="28" t="s">
        <v>15154</v>
      </c>
      <c r="L3320" s="12" t="s">
        <v>15155</v>
      </c>
      <c r="M3320" s="12" t="s">
        <v>15156</v>
      </c>
      <c r="N3320" s="12" t="s">
        <v>15126</v>
      </c>
      <c r="O3320" s="26" t="s">
        <v>16166</v>
      </c>
      <c r="P3320" s="26" t="s">
        <v>16167</v>
      </c>
      <c r="Q3320" s="25" t="s">
        <v>10495</v>
      </c>
      <c r="R3320" s="26" t="s">
        <v>16168</v>
      </c>
      <c r="S3320" s="15" t="s">
        <v>16169</v>
      </c>
      <c r="T3320" s="52" t="s">
        <v>799</v>
      </c>
      <c r="U3320" s="22" t="s">
        <v>392</v>
      </c>
      <c r="V3320" s="49" t="str">
        <f>+Sitio_Publico[[#This Row],[idcoleccion]]&amp;"-"&amp;Sitio_Publico[[#This Row],[id]]</f>
        <v>000-3319</v>
      </c>
      <c r="W3320" s="49">
        <f>+VLOOKUP(Sitio_Publico[[#This Row],[territorio]],Estructura!$AE$4:$AH$1067,4,0)</f>
        <v>30004303</v>
      </c>
      <c r="X3320" s="49" t="str">
        <f>+VLOOKUP(Sitio_Publico[[#This Row],[tema]],Estructura!$G$4:$J$532,4,0)</f>
        <v>T-52</v>
      </c>
      <c r="Y3320" s="49" t="str">
        <f>+VLOOKUP(Sitio_Publico[[#This Row],[contenido]],Estructura!$L$4:$O$473,4,0)</f>
        <v>C-32</v>
      </c>
      <c r="Z3320" s="49" t="str">
        <f>+VLOOKUP(Sitio_Publico[[#This Row],[Filtro Integrado]],Estructura!$U$4:$W$529,3,0)</f>
        <v>FI-4</v>
      </c>
      <c r="AA3320" s="49" t="str">
        <f>+VLOOKUP(Sitio_Publico[[#This Row],[Muestra]],Estructura!$Y$4:$AB$483,4,0)</f>
        <v>M-000217</v>
      </c>
    </row>
    <row r="3321" spans="1:27" ht="51" x14ac:dyDescent="0.3">
      <c r="A3321" s="16">
        <f t="shared" si="51"/>
        <v>3320</v>
      </c>
      <c r="B3321" s="47" t="s">
        <v>15118</v>
      </c>
      <c r="C3321" s="13" t="s">
        <v>15119</v>
      </c>
      <c r="D3321" s="13" t="s">
        <v>15120</v>
      </c>
      <c r="E3321" s="44">
        <v>100112039</v>
      </c>
      <c r="F3321" s="13" t="s">
        <v>15534</v>
      </c>
      <c r="G3321" s="23" t="s">
        <v>15397</v>
      </c>
      <c r="H3321" s="42" t="s">
        <v>457</v>
      </c>
      <c r="I3321" s="28" t="s">
        <v>368</v>
      </c>
      <c r="J3321" s="12" t="s">
        <v>15398</v>
      </c>
      <c r="K3321" s="28" t="s">
        <v>16170</v>
      </c>
      <c r="L3321" s="12" t="s">
        <v>1611</v>
      </c>
      <c r="M3321" s="12" t="s">
        <v>15400</v>
      </c>
      <c r="N3321" s="12" t="s">
        <v>15126</v>
      </c>
      <c r="O3321" s="26" t="s">
        <v>16171</v>
      </c>
      <c r="P3321" s="26" t="s">
        <v>16172</v>
      </c>
      <c r="Q3321" s="25" t="s">
        <v>456</v>
      </c>
      <c r="R3321" s="26" t="s">
        <v>16173</v>
      </c>
      <c r="S3321" s="15" t="s">
        <v>16174</v>
      </c>
      <c r="T3321" s="52" t="s">
        <v>2038</v>
      </c>
      <c r="U3321" s="22" t="s">
        <v>392</v>
      </c>
      <c r="V3321" s="49" t="str">
        <f>+Sitio_Publico[[#This Row],[idcoleccion]]&amp;"-"&amp;Sitio_Publico[[#This Row],[id]]</f>
        <v>000-3320</v>
      </c>
      <c r="W3321" s="49">
        <f>+VLOOKUP(Sitio_Publico[[#This Row],[territorio]],Estructura!$AE$4:$AH$1067,4,0)</f>
        <v>20000005</v>
      </c>
      <c r="X3321" s="49" t="str">
        <f>+VLOOKUP(Sitio_Publico[[#This Row],[tema]],Estructura!$G$4:$J$532,4,0)</f>
        <v>T-60</v>
      </c>
      <c r="Y3321" s="49" t="str">
        <f>+VLOOKUP(Sitio_Publico[[#This Row],[contenido]],Estructura!$L$4:$O$473,4,0)</f>
        <v>C-35</v>
      </c>
      <c r="Z3321" s="49" t="str">
        <f>+VLOOKUP(Sitio_Publico[[#This Row],[Filtro Integrado]],Estructura!$U$4:$W$529,3,0)</f>
        <v>FI-8</v>
      </c>
      <c r="AA3321" s="49" t="str">
        <f>+VLOOKUP(Sitio_Publico[[#This Row],[Muestra]],Estructura!$Y$4:$AB$483,4,0)</f>
        <v>M-000283</v>
      </c>
    </row>
    <row r="3322" spans="1:27" ht="30.6" x14ac:dyDescent="0.3">
      <c r="A3322" s="16">
        <f t="shared" si="51"/>
        <v>3321</v>
      </c>
      <c r="B3322" s="47" t="s">
        <v>15118</v>
      </c>
      <c r="C3322" s="13" t="s">
        <v>15119</v>
      </c>
      <c r="D3322" s="13" t="s">
        <v>15120</v>
      </c>
      <c r="E3322" s="44">
        <v>16</v>
      </c>
      <c r="F3322" s="13" t="s">
        <v>15488</v>
      </c>
      <c r="G3322" s="23" t="s">
        <v>15489</v>
      </c>
      <c r="H3322" s="42" t="s">
        <v>455</v>
      </c>
      <c r="I3322" s="28" t="s">
        <v>14</v>
      </c>
      <c r="J3322" s="12" t="s">
        <v>393</v>
      </c>
      <c r="K3322" s="28" t="s">
        <v>16175</v>
      </c>
      <c r="L3322" s="12" t="s">
        <v>15491</v>
      </c>
      <c r="M3322" s="12" t="s">
        <v>15492</v>
      </c>
      <c r="N3322" s="12" t="s">
        <v>15126</v>
      </c>
      <c r="O3322" s="26" t="s">
        <v>16176</v>
      </c>
      <c r="P3322" s="26" t="s">
        <v>16177</v>
      </c>
      <c r="Q3322" s="25" t="s">
        <v>632</v>
      </c>
      <c r="R3322" s="26" t="s">
        <v>16178</v>
      </c>
      <c r="S3322" s="15" t="s">
        <v>16179</v>
      </c>
      <c r="T3322" s="52">
        <v>0</v>
      </c>
      <c r="U3322" s="22" t="s">
        <v>392</v>
      </c>
      <c r="V3322" s="49" t="str">
        <f>+Sitio_Publico[[#This Row],[idcoleccion]]&amp;"-"&amp;Sitio_Publico[[#This Row],[id]]</f>
        <v>000-3321</v>
      </c>
      <c r="W3322" s="49">
        <f>+VLOOKUP(Sitio_Publico[[#This Row],[territorio]],Estructura!$AE$4:$AH$1067,4,0)</f>
        <v>10000000</v>
      </c>
      <c r="X3322" s="49" t="str">
        <f>+VLOOKUP(Sitio_Publico[[#This Row],[tema]],Estructura!$G$4:$J$532,4,0)</f>
        <v>T-59</v>
      </c>
      <c r="Y3322" s="49" t="str">
        <f>+VLOOKUP(Sitio_Publico[[#This Row],[contenido]],Estructura!$L$4:$O$473,4,0)</f>
        <v>C-36</v>
      </c>
      <c r="Z3322" s="49" t="str">
        <f>+VLOOKUP(Sitio_Publico[[#This Row],[Filtro Integrado]],Estructura!$U$4:$W$529,3,0)</f>
        <v>FI-0</v>
      </c>
      <c r="AA3322" s="49" t="str">
        <f>+VLOOKUP(Sitio_Publico[[#This Row],[Muestra]],Estructura!$Y$4:$AB$483,4,0)</f>
        <v>M-000284</v>
      </c>
    </row>
    <row r="3323" spans="1:27" ht="61.2" x14ac:dyDescent="0.3">
      <c r="A3323" s="16">
        <f t="shared" si="51"/>
        <v>3322</v>
      </c>
      <c r="B3323" s="47" t="s">
        <v>15118</v>
      </c>
      <c r="C3323" s="13" t="s">
        <v>15119</v>
      </c>
      <c r="D3323" s="13" t="s">
        <v>15120</v>
      </c>
      <c r="E3323" s="44">
        <v>16</v>
      </c>
      <c r="F3323" s="13" t="s">
        <v>15142</v>
      </c>
      <c r="G3323" s="23" t="s">
        <v>15143</v>
      </c>
      <c r="H3323" s="42" t="s">
        <v>457</v>
      </c>
      <c r="I3323" s="28" t="s">
        <v>379</v>
      </c>
      <c r="J3323" s="12" t="s">
        <v>393</v>
      </c>
      <c r="K3323" s="28" t="s">
        <v>15142</v>
      </c>
      <c r="L3323" s="12" t="s">
        <v>15124</v>
      </c>
      <c r="M3323" s="12" t="s">
        <v>14623</v>
      </c>
      <c r="N3323" s="12" t="s">
        <v>15126</v>
      </c>
      <c r="O3323" s="26" t="s">
        <v>16180</v>
      </c>
      <c r="P3323" s="26" t="s">
        <v>16181</v>
      </c>
      <c r="Q3323" s="25" t="s">
        <v>456</v>
      </c>
      <c r="R3323" s="26" t="s">
        <v>16182</v>
      </c>
      <c r="S3323" s="15" t="s">
        <v>16183</v>
      </c>
      <c r="T3323" s="52" t="s">
        <v>1805</v>
      </c>
      <c r="U3323" s="22" t="s">
        <v>392</v>
      </c>
      <c r="V3323" s="49" t="str">
        <f>+Sitio_Publico[[#This Row],[idcoleccion]]&amp;"-"&amp;Sitio_Publico[[#This Row],[id]]</f>
        <v>000-3322</v>
      </c>
      <c r="W3323" s="49">
        <f>+VLOOKUP(Sitio_Publico[[#This Row],[territorio]],Estructura!$AE$4:$AH$1067,4,0)</f>
        <v>20000016</v>
      </c>
      <c r="X3323" s="49" t="str">
        <f>+VLOOKUP(Sitio_Publico[[#This Row],[tema]],Estructura!$G$4:$J$532,4,0)</f>
        <v>T-0</v>
      </c>
      <c r="Y3323" s="49" t="str">
        <f>+VLOOKUP(Sitio_Publico[[#This Row],[contenido]],Estructura!$L$4:$O$473,4,0)</f>
        <v>C-1</v>
      </c>
      <c r="Z3323" s="49" t="str">
        <f>+VLOOKUP(Sitio_Publico[[#This Row],[Filtro Integrado]],Estructura!$U$4:$W$529,3,0)</f>
        <v>FI-0</v>
      </c>
      <c r="AA3323" s="49" t="str">
        <f>+VLOOKUP(Sitio_Publico[[#This Row],[Muestra]],Estructura!$Y$4:$AB$483,4,0)</f>
        <v>M-00039</v>
      </c>
    </row>
    <row r="3324" spans="1:27" ht="51" x14ac:dyDescent="0.3">
      <c r="A3324" s="16">
        <f t="shared" si="51"/>
        <v>3323</v>
      </c>
      <c r="B3324" s="47" t="s">
        <v>15118</v>
      </c>
      <c r="C3324" s="13" t="s">
        <v>15119</v>
      </c>
      <c r="D3324" s="13" t="s">
        <v>15120</v>
      </c>
      <c r="E3324" s="44">
        <v>5303</v>
      </c>
      <c r="F3324" s="13" t="s">
        <v>15151</v>
      </c>
      <c r="G3324" s="23" t="s">
        <v>15152</v>
      </c>
      <c r="H3324" s="42" t="s">
        <v>458</v>
      </c>
      <c r="I3324" s="28" t="s">
        <v>72</v>
      </c>
      <c r="J3324" s="12" t="s">
        <v>15153</v>
      </c>
      <c r="K3324" s="28" t="s">
        <v>15154</v>
      </c>
      <c r="L3324" s="12" t="s">
        <v>15155</v>
      </c>
      <c r="M3324" s="12" t="s">
        <v>15156</v>
      </c>
      <c r="N3324" s="12" t="s">
        <v>15126</v>
      </c>
      <c r="O3324" s="26" t="s">
        <v>16184</v>
      </c>
      <c r="P3324" s="26" t="s">
        <v>16185</v>
      </c>
      <c r="Q3324" s="25" t="s">
        <v>10495</v>
      </c>
      <c r="R3324" s="26" t="s">
        <v>16186</v>
      </c>
      <c r="S3324" s="15" t="s">
        <v>16187</v>
      </c>
      <c r="T3324" s="52" t="s">
        <v>909</v>
      </c>
      <c r="U3324" s="22" t="s">
        <v>392</v>
      </c>
      <c r="V3324" s="49" t="str">
        <f>+Sitio_Publico[[#This Row],[idcoleccion]]&amp;"-"&amp;Sitio_Publico[[#This Row],[id]]</f>
        <v>000-3323</v>
      </c>
      <c r="W3324" s="49">
        <f>+VLOOKUP(Sitio_Publico[[#This Row],[territorio]],Estructura!$AE$4:$AH$1067,4,0)</f>
        <v>30005303</v>
      </c>
      <c r="X3324" s="49" t="str">
        <f>+VLOOKUP(Sitio_Publico[[#This Row],[tema]],Estructura!$G$4:$J$532,4,0)</f>
        <v>T-52</v>
      </c>
      <c r="Y3324" s="49" t="str">
        <f>+VLOOKUP(Sitio_Publico[[#This Row],[contenido]],Estructura!$L$4:$O$473,4,0)</f>
        <v>C-32</v>
      </c>
      <c r="Z3324" s="49" t="str">
        <f>+VLOOKUP(Sitio_Publico[[#This Row],[Filtro Integrado]],Estructura!$U$4:$W$529,3,0)</f>
        <v>FI-4</v>
      </c>
      <c r="AA3324" s="49" t="str">
        <f>+VLOOKUP(Sitio_Publico[[#This Row],[Muestra]],Estructura!$Y$4:$AB$483,4,0)</f>
        <v>M-000217</v>
      </c>
    </row>
    <row r="3325" spans="1:27" ht="40.799999999999997" x14ac:dyDescent="0.3">
      <c r="A3325" s="16">
        <f t="shared" si="51"/>
        <v>3324</v>
      </c>
      <c r="B3325" s="47" t="s">
        <v>15118</v>
      </c>
      <c r="C3325" s="13" t="s">
        <v>15119</v>
      </c>
      <c r="D3325" s="13" t="s">
        <v>15120</v>
      </c>
      <c r="E3325" s="44">
        <v>8305</v>
      </c>
      <c r="F3325" s="13" t="s">
        <v>15121</v>
      </c>
      <c r="G3325" s="23" t="s">
        <v>15122</v>
      </c>
      <c r="H3325" s="42" t="s">
        <v>458</v>
      </c>
      <c r="I3325" s="28" t="s">
        <v>185</v>
      </c>
      <c r="J3325" s="12" t="s">
        <v>393</v>
      </c>
      <c r="K3325" s="28" t="s">
        <v>15371</v>
      </c>
      <c r="L3325" s="12" t="s">
        <v>15124</v>
      </c>
      <c r="M3325" s="12" t="s">
        <v>15125</v>
      </c>
      <c r="N3325" s="12" t="s">
        <v>15126</v>
      </c>
      <c r="O3325" s="26" t="s">
        <v>16188</v>
      </c>
      <c r="P3325" s="26" t="s">
        <v>16189</v>
      </c>
      <c r="Q3325" s="25" t="s">
        <v>632</v>
      </c>
      <c r="R3325" s="26" t="s">
        <v>16190</v>
      </c>
      <c r="S3325" s="15" t="s">
        <v>16191</v>
      </c>
      <c r="T3325" s="52" t="s">
        <v>16192</v>
      </c>
      <c r="U3325" s="22" t="s">
        <v>392</v>
      </c>
      <c r="V3325" s="49" t="str">
        <f>+Sitio_Publico[[#This Row],[idcoleccion]]&amp;"-"&amp;Sitio_Publico[[#This Row],[id]]</f>
        <v>000-3324</v>
      </c>
      <c r="W3325" s="49">
        <f>+VLOOKUP(Sitio_Publico[[#This Row],[territorio]],Estructura!$AE$4:$AH$1067,4,0)</f>
        <v>30008305</v>
      </c>
      <c r="X3325" s="49" t="str">
        <f>+VLOOKUP(Sitio_Publico[[#This Row],[tema]],Estructura!$G$4:$J$532,4,0)</f>
        <v>T-50</v>
      </c>
      <c r="Y3325" s="49" t="str">
        <f>+VLOOKUP(Sitio_Publico[[#This Row],[contenido]],Estructura!$L$4:$O$473,4,0)</f>
        <v>C-30</v>
      </c>
      <c r="Z3325" s="49" t="str">
        <f>+VLOOKUP(Sitio_Publico[[#This Row],[Filtro Integrado]],Estructura!$U$4:$W$529,3,0)</f>
        <v>FI-0</v>
      </c>
      <c r="AA3325" s="49" t="str">
        <f>+VLOOKUP(Sitio_Publico[[#This Row],[Muestra]],Estructura!$Y$4:$AB$483,4,0)</f>
        <v>M-000236</v>
      </c>
    </row>
    <row r="3326" spans="1:27" ht="51" x14ac:dyDescent="0.3">
      <c r="A3326" s="16">
        <f t="shared" si="51"/>
        <v>3325</v>
      </c>
      <c r="B3326" s="47" t="s">
        <v>15118</v>
      </c>
      <c r="C3326" s="13" t="s">
        <v>15119</v>
      </c>
      <c r="D3326" s="13" t="s">
        <v>15120</v>
      </c>
      <c r="E3326" s="44">
        <v>6306</v>
      </c>
      <c r="F3326" s="13" t="s">
        <v>15151</v>
      </c>
      <c r="G3326" s="23" t="s">
        <v>15152</v>
      </c>
      <c r="H3326" s="42" t="s">
        <v>458</v>
      </c>
      <c r="I3326" s="28" t="s">
        <v>128</v>
      </c>
      <c r="J3326" s="12" t="s">
        <v>15153</v>
      </c>
      <c r="K3326" s="28" t="s">
        <v>15154</v>
      </c>
      <c r="L3326" s="12" t="s">
        <v>15155</v>
      </c>
      <c r="M3326" s="12" t="s">
        <v>15156</v>
      </c>
      <c r="N3326" s="12" t="s">
        <v>15126</v>
      </c>
      <c r="O3326" s="26" t="s">
        <v>16193</v>
      </c>
      <c r="P3326" s="26" t="s">
        <v>16194</v>
      </c>
      <c r="Q3326" s="25" t="s">
        <v>10495</v>
      </c>
      <c r="R3326" s="26" t="s">
        <v>16195</v>
      </c>
      <c r="S3326" s="15" t="s">
        <v>16196</v>
      </c>
      <c r="T3326" s="52" t="s">
        <v>635</v>
      </c>
      <c r="U3326" s="22" t="s">
        <v>392</v>
      </c>
      <c r="V3326" s="49" t="str">
        <f>+Sitio_Publico[[#This Row],[idcoleccion]]&amp;"-"&amp;Sitio_Publico[[#This Row],[id]]</f>
        <v>000-3325</v>
      </c>
      <c r="W3326" s="49">
        <f>+VLOOKUP(Sitio_Publico[[#This Row],[territorio]],Estructura!$AE$4:$AH$1067,4,0)</f>
        <v>30006306</v>
      </c>
      <c r="X3326" s="49" t="str">
        <f>+VLOOKUP(Sitio_Publico[[#This Row],[tema]],Estructura!$G$4:$J$532,4,0)</f>
        <v>T-52</v>
      </c>
      <c r="Y3326" s="49" t="str">
        <f>+VLOOKUP(Sitio_Publico[[#This Row],[contenido]],Estructura!$L$4:$O$473,4,0)</f>
        <v>C-32</v>
      </c>
      <c r="Z3326" s="49" t="str">
        <f>+VLOOKUP(Sitio_Publico[[#This Row],[Filtro Integrado]],Estructura!$U$4:$W$529,3,0)</f>
        <v>FI-4</v>
      </c>
      <c r="AA3326" s="49" t="str">
        <f>+VLOOKUP(Sitio_Publico[[#This Row],[Muestra]],Estructura!$Y$4:$AB$483,4,0)</f>
        <v>M-000217</v>
      </c>
    </row>
    <row r="3327" spans="1:27" ht="51" x14ac:dyDescent="0.3">
      <c r="A3327" s="16">
        <f t="shared" si="51"/>
        <v>3326</v>
      </c>
      <c r="B3327" s="47" t="s">
        <v>15118</v>
      </c>
      <c r="C3327" s="13" t="s">
        <v>15119</v>
      </c>
      <c r="D3327" s="13" t="s">
        <v>15120</v>
      </c>
      <c r="E3327" s="44">
        <v>36</v>
      </c>
      <c r="F3327" s="13" t="s">
        <v>15186</v>
      </c>
      <c r="G3327" s="23" t="s">
        <v>15152</v>
      </c>
      <c r="H3327" s="42" t="s">
        <v>457</v>
      </c>
      <c r="I3327" s="28" t="s">
        <v>377</v>
      </c>
      <c r="J3327" s="12" t="s">
        <v>15187</v>
      </c>
      <c r="K3327" s="28" t="s">
        <v>15602</v>
      </c>
      <c r="L3327" s="12" t="s">
        <v>15155</v>
      </c>
      <c r="M3327" s="12" t="s">
        <v>15156</v>
      </c>
      <c r="N3327" s="12" t="s">
        <v>15126</v>
      </c>
      <c r="O3327" s="26" t="s">
        <v>16197</v>
      </c>
      <c r="P3327" s="26" t="s">
        <v>16198</v>
      </c>
      <c r="Q3327" s="25" t="s">
        <v>491</v>
      </c>
      <c r="R3327" s="26" t="s">
        <v>16199</v>
      </c>
      <c r="S3327" s="15" t="s">
        <v>16200</v>
      </c>
      <c r="T3327" s="52" t="s">
        <v>719</v>
      </c>
      <c r="U3327" s="22" t="s">
        <v>392</v>
      </c>
      <c r="V3327" s="49" t="str">
        <f>+Sitio_Publico[[#This Row],[idcoleccion]]&amp;"-"&amp;Sitio_Publico[[#This Row],[id]]</f>
        <v>000-3326</v>
      </c>
      <c r="W3327" s="49">
        <f>+VLOOKUP(Sitio_Publico[[#This Row],[territorio]],Estructura!$AE$4:$AH$1067,4,0)</f>
        <v>20000014</v>
      </c>
      <c r="X3327" s="49" t="str">
        <f>+VLOOKUP(Sitio_Publico[[#This Row],[tema]],Estructura!$G$4:$J$532,4,0)</f>
        <v>T-54</v>
      </c>
      <c r="Y3327" s="49" t="str">
        <f>+VLOOKUP(Sitio_Publico[[#This Row],[contenido]],Estructura!$L$4:$O$473,4,0)</f>
        <v>C-32</v>
      </c>
      <c r="Z3327" s="49" t="str">
        <f>+VLOOKUP(Sitio_Publico[[#This Row],[Filtro Integrado]],Estructura!$U$4:$W$529,3,0)</f>
        <v>FI-6</v>
      </c>
      <c r="AA3327" s="49" t="str">
        <f>+VLOOKUP(Sitio_Publico[[#This Row],[Muestra]],Estructura!$Y$4:$AB$483,4,0)</f>
        <v>M-000255</v>
      </c>
    </row>
    <row r="3328" spans="1:27" ht="40.799999999999997" x14ac:dyDescent="0.3">
      <c r="A3328" s="16">
        <f t="shared" si="51"/>
        <v>3327</v>
      </c>
      <c r="B3328" s="47" t="s">
        <v>15118</v>
      </c>
      <c r="C3328" s="13" t="s">
        <v>15119</v>
      </c>
      <c r="D3328" s="13" t="s">
        <v>15120</v>
      </c>
      <c r="E3328" s="44">
        <v>32</v>
      </c>
      <c r="F3328" s="13" t="s">
        <v>15186</v>
      </c>
      <c r="G3328" s="23" t="s">
        <v>15152</v>
      </c>
      <c r="H3328" s="42" t="s">
        <v>455</v>
      </c>
      <c r="I3328" s="28" t="s">
        <v>14</v>
      </c>
      <c r="J3328" s="12" t="s">
        <v>15187</v>
      </c>
      <c r="K3328" s="28" t="s">
        <v>16201</v>
      </c>
      <c r="L3328" s="12" t="s">
        <v>15155</v>
      </c>
      <c r="M3328" s="12" t="s">
        <v>15156</v>
      </c>
      <c r="N3328" s="12" t="s">
        <v>15126</v>
      </c>
      <c r="O3328" s="26" t="s">
        <v>16202</v>
      </c>
      <c r="P3328" s="26" t="s">
        <v>16203</v>
      </c>
      <c r="Q3328" s="25" t="s">
        <v>491</v>
      </c>
      <c r="R3328" s="26" t="s">
        <v>16204</v>
      </c>
      <c r="S3328" s="15" t="s">
        <v>16205</v>
      </c>
      <c r="T3328" s="52">
        <v>300</v>
      </c>
      <c r="U3328" s="22" t="s">
        <v>392</v>
      </c>
      <c r="V3328" s="49" t="str">
        <f>+Sitio_Publico[[#This Row],[idcoleccion]]&amp;"-"&amp;Sitio_Publico[[#This Row],[id]]</f>
        <v>000-3327</v>
      </c>
      <c r="W3328" s="49">
        <f>+VLOOKUP(Sitio_Publico[[#This Row],[territorio]],Estructura!$AE$4:$AH$1067,4,0)</f>
        <v>10000000</v>
      </c>
      <c r="X3328" s="49" t="str">
        <f>+VLOOKUP(Sitio_Publico[[#This Row],[tema]],Estructura!$G$4:$J$532,4,0)</f>
        <v>T-54</v>
      </c>
      <c r="Y3328" s="49" t="str">
        <f>+VLOOKUP(Sitio_Publico[[#This Row],[contenido]],Estructura!$L$4:$O$473,4,0)</f>
        <v>C-32</v>
      </c>
      <c r="Z3328" s="49" t="str">
        <f>+VLOOKUP(Sitio_Publico[[#This Row],[Filtro Integrado]],Estructura!$U$4:$W$529,3,0)</f>
        <v>FI-6</v>
      </c>
      <c r="AA3328" s="49" t="str">
        <f>+VLOOKUP(Sitio_Publico[[#This Row],[Muestra]],Estructura!$Y$4:$AB$483,4,0)</f>
        <v>M-000285</v>
      </c>
    </row>
    <row r="3329" spans="1:27" ht="40.799999999999997" x14ac:dyDescent="0.3">
      <c r="A3329" s="16">
        <f t="shared" si="51"/>
        <v>3328</v>
      </c>
      <c r="B3329" s="47" t="s">
        <v>15118</v>
      </c>
      <c r="C3329" s="13" t="s">
        <v>15119</v>
      </c>
      <c r="D3329" s="13" t="s">
        <v>15120</v>
      </c>
      <c r="E3329" s="44">
        <v>100108001</v>
      </c>
      <c r="F3329" s="13" t="s">
        <v>15121</v>
      </c>
      <c r="G3329" s="23" t="s">
        <v>15122</v>
      </c>
      <c r="H3329" s="42" t="s">
        <v>455</v>
      </c>
      <c r="I3329" s="28" t="s">
        <v>14</v>
      </c>
      <c r="J3329" s="12" t="s">
        <v>393</v>
      </c>
      <c r="K3329" s="28" t="s">
        <v>15873</v>
      </c>
      <c r="L3329" s="12" t="s">
        <v>15124</v>
      </c>
      <c r="M3329" s="12" t="s">
        <v>15125</v>
      </c>
      <c r="N3329" s="12" t="s">
        <v>15126</v>
      </c>
      <c r="O3329" s="26" t="s">
        <v>16206</v>
      </c>
      <c r="P3329" s="26" t="s">
        <v>16207</v>
      </c>
      <c r="Q3329" s="25" t="s">
        <v>632</v>
      </c>
      <c r="R3329" s="26" t="s">
        <v>16208</v>
      </c>
      <c r="S3329" s="15" t="s">
        <v>16209</v>
      </c>
      <c r="T3329" s="52">
        <v>0</v>
      </c>
      <c r="U3329" s="22" t="s">
        <v>392</v>
      </c>
      <c r="V3329" s="49" t="str">
        <f>+Sitio_Publico[[#This Row],[idcoleccion]]&amp;"-"&amp;Sitio_Publico[[#This Row],[id]]</f>
        <v>000-3328</v>
      </c>
      <c r="W3329" s="49">
        <f>+VLOOKUP(Sitio_Publico[[#This Row],[territorio]],Estructura!$AE$4:$AH$1067,4,0)</f>
        <v>10000000</v>
      </c>
      <c r="X3329" s="49" t="str">
        <f>+VLOOKUP(Sitio_Publico[[#This Row],[tema]],Estructura!$G$4:$J$532,4,0)</f>
        <v>T-50</v>
      </c>
      <c r="Y3329" s="49" t="str">
        <f>+VLOOKUP(Sitio_Publico[[#This Row],[contenido]],Estructura!$L$4:$O$473,4,0)</f>
        <v>C-30</v>
      </c>
      <c r="Z3329" s="49" t="str">
        <f>+VLOOKUP(Sitio_Publico[[#This Row],[Filtro Integrado]],Estructura!$U$4:$W$529,3,0)</f>
        <v>FI-0</v>
      </c>
      <c r="AA3329" s="49" t="str">
        <f>+VLOOKUP(Sitio_Publico[[#This Row],[Muestra]],Estructura!$Y$4:$AB$483,4,0)</f>
        <v>M-000266</v>
      </c>
    </row>
    <row r="3330" spans="1:27" ht="30.6" x14ac:dyDescent="0.3">
      <c r="A3330" s="16">
        <f t="shared" si="51"/>
        <v>3329</v>
      </c>
      <c r="B3330" s="47" t="s">
        <v>15118</v>
      </c>
      <c r="C3330" s="13" t="s">
        <v>15119</v>
      </c>
      <c r="D3330" s="13" t="s">
        <v>15120</v>
      </c>
      <c r="E3330" s="44">
        <v>4105</v>
      </c>
      <c r="F3330" s="13" t="s">
        <v>15198</v>
      </c>
      <c r="G3330" s="23" t="s">
        <v>15122</v>
      </c>
      <c r="H3330" s="42" t="s">
        <v>458</v>
      </c>
      <c r="I3330" s="28" t="s">
        <v>53</v>
      </c>
      <c r="J3330" s="12" t="s">
        <v>393</v>
      </c>
      <c r="K3330" s="28" t="s">
        <v>15225</v>
      </c>
      <c r="L3330" s="12" t="s">
        <v>15124</v>
      </c>
      <c r="M3330" s="12" t="s">
        <v>15125</v>
      </c>
      <c r="N3330" s="12" t="s">
        <v>15126</v>
      </c>
      <c r="O3330" s="26" t="s">
        <v>16210</v>
      </c>
      <c r="P3330" s="26" t="s">
        <v>16211</v>
      </c>
      <c r="Q3330" s="25" t="s">
        <v>632</v>
      </c>
      <c r="R3330" s="26" t="s">
        <v>16212</v>
      </c>
      <c r="S3330" s="15" t="s">
        <v>16213</v>
      </c>
      <c r="T3330" s="52" t="s">
        <v>16214</v>
      </c>
      <c r="U3330" s="22" t="s">
        <v>392</v>
      </c>
      <c r="V3330" s="49" t="str">
        <f>+Sitio_Publico[[#This Row],[idcoleccion]]&amp;"-"&amp;Sitio_Publico[[#This Row],[id]]</f>
        <v>000-3329</v>
      </c>
      <c r="W3330" s="49">
        <f>+VLOOKUP(Sitio_Publico[[#This Row],[territorio]],Estructura!$AE$4:$AH$1067,4,0)</f>
        <v>30004105</v>
      </c>
      <c r="X3330" s="49" t="str">
        <f>+VLOOKUP(Sitio_Publico[[#This Row],[tema]],Estructura!$G$4:$J$532,4,0)</f>
        <v>T-55</v>
      </c>
      <c r="Y3330" s="49" t="str">
        <f>+VLOOKUP(Sitio_Publico[[#This Row],[contenido]],Estructura!$L$4:$O$473,4,0)</f>
        <v>C-30</v>
      </c>
      <c r="Z3330" s="49" t="str">
        <f>+VLOOKUP(Sitio_Publico[[#This Row],[Filtro Integrado]],Estructura!$U$4:$W$529,3,0)</f>
        <v>FI-0</v>
      </c>
      <c r="AA3330" s="49" t="str">
        <f>+VLOOKUP(Sitio_Publico[[#This Row],[Muestra]],Estructura!$Y$4:$AB$483,4,0)</f>
        <v>M-0002</v>
      </c>
    </row>
    <row r="3331" spans="1:27" ht="51" x14ac:dyDescent="0.3">
      <c r="A3331" s="16">
        <f t="shared" ref="A3331:A3394" si="52">+ROW()-1</f>
        <v>3330</v>
      </c>
      <c r="B3331" s="47" t="s">
        <v>15118</v>
      </c>
      <c r="C3331" s="13" t="s">
        <v>15119</v>
      </c>
      <c r="D3331" s="13" t="s">
        <v>15120</v>
      </c>
      <c r="E3331" s="44">
        <v>35</v>
      </c>
      <c r="F3331" s="13" t="s">
        <v>15186</v>
      </c>
      <c r="G3331" s="23" t="s">
        <v>15152</v>
      </c>
      <c r="H3331" s="42" t="s">
        <v>457</v>
      </c>
      <c r="I3331" s="28" t="s">
        <v>377</v>
      </c>
      <c r="J3331" s="12" t="s">
        <v>15187</v>
      </c>
      <c r="K3331" s="28" t="s">
        <v>15410</v>
      </c>
      <c r="L3331" s="12" t="s">
        <v>15155</v>
      </c>
      <c r="M3331" s="12" t="s">
        <v>15156</v>
      </c>
      <c r="N3331" s="12" t="s">
        <v>15126</v>
      </c>
      <c r="O3331" s="26" t="s">
        <v>16215</v>
      </c>
      <c r="P3331" s="26" t="s">
        <v>16216</v>
      </c>
      <c r="Q3331" s="25" t="s">
        <v>491</v>
      </c>
      <c r="R3331" s="26" t="s">
        <v>16217</v>
      </c>
      <c r="S3331" s="15" t="s">
        <v>16218</v>
      </c>
      <c r="T3331" s="52" t="s">
        <v>719</v>
      </c>
      <c r="U3331" s="22" t="s">
        <v>392</v>
      </c>
      <c r="V3331" s="49" t="str">
        <f>+Sitio_Publico[[#This Row],[idcoleccion]]&amp;"-"&amp;Sitio_Publico[[#This Row],[id]]</f>
        <v>000-3330</v>
      </c>
      <c r="W3331" s="49">
        <f>+VLOOKUP(Sitio_Publico[[#This Row],[territorio]],Estructura!$AE$4:$AH$1067,4,0)</f>
        <v>20000014</v>
      </c>
      <c r="X3331" s="49" t="str">
        <f>+VLOOKUP(Sitio_Publico[[#This Row],[tema]],Estructura!$G$4:$J$532,4,0)</f>
        <v>T-54</v>
      </c>
      <c r="Y3331" s="49" t="str">
        <f>+VLOOKUP(Sitio_Publico[[#This Row],[contenido]],Estructura!$L$4:$O$473,4,0)</f>
        <v>C-32</v>
      </c>
      <c r="Z3331" s="49" t="str">
        <f>+VLOOKUP(Sitio_Publico[[#This Row],[Filtro Integrado]],Estructura!$U$4:$W$529,3,0)</f>
        <v>FI-6</v>
      </c>
      <c r="AA3331" s="49" t="str">
        <f>+VLOOKUP(Sitio_Publico[[#This Row],[Muestra]],Estructura!$Y$4:$AB$483,4,0)</f>
        <v>M-0004</v>
      </c>
    </row>
    <row r="3332" spans="1:27" ht="40.799999999999997" x14ac:dyDescent="0.3">
      <c r="A3332" s="16">
        <f t="shared" si="52"/>
        <v>3331</v>
      </c>
      <c r="B3332" s="47" t="s">
        <v>15118</v>
      </c>
      <c r="C3332" s="13" t="s">
        <v>15119</v>
      </c>
      <c r="D3332" s="13" t="s">
        <v>15141</v>
      </c>
      <c r="E3332" s="44">
        <v>100105</v>
      </c>
      <c r="F3332" s="13" t="s">
        <v>15142</v>
      </c>
      <c r="G3332" s="23" t="s">
        <v>15300</v>
      </c>
      <c r="H3332" s="42" t="s">
        <v>455</v>
      </c>
      <c r="I3332" s="28" t="s">
        <v>14</v>
      </c>
      <c r="J3332" s="12" t="s">
        <v>393</v>
      </c>
      <c r="K3332" s="28" t="s">
        <v>16219</v>
      </c>
      <c r="L3332" s="12" t="s">
        <v>1299</v>
      </c>
      <c r="M3332" s="12" t="s">
        <v>14623</v>
      </c>
      <c r="N3332" s="12" t="s">
        <v>15126</v>
      </c>
      <c r="O3332" s="26" t="s">
        <v>16220</v>
      </c>
      <c r="P3332" s="26" t="s">
        <v>16221</v>
      </c>
      <c r="Q3332" s="25" t="s">
        <v>632</v>
      </c>
      <c r="R3332" s="26" t="s">
        <v>16222</v>
      </c>
      <c r="S3332" s="15" t="s">
        <v>16223</v>
      </c>
      <c r="T3332" s="52">
        <v>0</v>
      </c>
      <c r="U3332" s="22" t="s">
        <v>392</v>
      </c>
      <c r="V3332" s="49" t="str">
        <f>+Sitio_Publico[[#This Row],[idcoleccion]]&amp;"-"&amp;Sitio_Publico[[#This Row],[id]]</f>
        <v>000-3331</v>
      </c>
      <c r="W3332" s="49">
        <f>+VLOOKUP(Sitio_Publico[[#This Row],[territorio]],Estructura!$AE$4:$AH$1067,4,0)</f>
        <v>10000000</v>
      </c>
      <c r="X3332" s="49" t="str">
        <f>+VLOOKUP(Sitio_Publico[[#This Row],[tema]],Estructura!$G$4:$J$532,4,0)</f>
        <v>T-0</v>
      </c>
      <c r="Y3332" s="49" t="str">
        <f>+VLOOKUP(Sitio_Publico[[#This Row],[contenido]],Estructura!$L$4:$O$473,4,0)</f>
        <v>C-34</v>
      </c>
      <c r="Z3332" s="49" t="str">
        <f>+VLOOKUP(Sitio_Publico[[#This Row],[Filtro Integrado]],Estructura!$U$4:$W$529,3,0)</f>
        <v>FI-0</v>
      </c>
      <c r="AA3332" s="49" t="str">
        <f>+VLOOKUP(Sitio_Publico[[#This Row],[Muestra]],Estructura!$Y$4:$AB$483,4,0)</f>
        <v>M-00045</v>
      </c>
    </row>
    <row r="3333" spans="1:27" ht="81.599999999999994" x14ac:dyDescent="0.3">
      <c r="A3333" s="16">
        <f t="shared" si="52"/>
        <v>3332</v>
      </c>
      <c r="B3333" s="47" t="s">
        <v>15118</v>
      </c>
      <c r="C3333" s="13" t="s">
        <v>15119</v>
      </c>
      <c r="D3333" s="13" t="s">
        <v>15120</v>
      </c>
      <c r="E3333" s="44">
        <v>2</v>
      </c>
      <c r="F3333" s="13" t="s">
        <v>15142</v>
      </c>
      <c r="G3333" s="23" t="s">
        <v>15143</v>
      </c>
      <c r="H3333" s="42" t="s">
        <v>455</v>
      </c>
      <c r="I3333" s="28" t="s">
        <v>14</v>
      </c>
      <c r="J3333" s="12" t="s">
        <v>393</v>
      </c>
      <c r="K3333" s="28" t="s">
        <v>15225</v>
      </c>
      <c r="L3333" s="12" t="s">
        <v>15145</v>
      </c>
      <c r="M3333" s="12" t="s">
        <v>14623</v>
      </c>
      <c r="N3333" s="12" t="s">
        <v>15126</v>
      </c>
      <c r="O3333" s="26" t="s">
        <v>16224</v>
      </c>
      <c r="P3333" s="26" t="s">
        <v>16225</v>
      </c>
      <c r="Q3333" s="25" t="s">
        <v>456</v>
      </c>
      <c r="R3333" s="26" t="s">
        <v>16226</v>
      </c>
      <c r="S3333" s="15" t="s">
        <v>16227</v>
      </c>
      <c r="T3333" s="52">
        <v>0</v>
      </c>
      <c r="U3333" s="22" t="s">
        <v>392</v>
      </c>
      <c r="V3333" s="49" t="str">
        <f>+Sitio_Publico[[#This Row],[idcoleccion]]&amp;"-"&amp;Sitio_Publico[[#This Row],[id]]</f>
        <v>000-3332</v>
      </c>
      <c r="W3333" s="49">
        <f>+VLOOKUP(Sitio_Publico[[#This Row],[territorio]],Estructura!$AE$4:$AH$1067,4,0)</f>
        <v>10000000</v>
      </c>
      <c r="X3333" s="49" t="str">
        <f>+VLOOKUP(Sitio_Publico[[#This Row],[tema]],Estructura!$G$4:$J$532,4,0)</f>
        <v>T-0</v>
      </c>
      <c r="Y3333" s="49" t="str">
        <f>+VLOOKUP(Sitio_Publico[[#This Row],[contenido]],Estructura!$L$4:$O$473,4,0)</f>
        <v>C-1</v>
      </c>
      <c r="Z3333" s="49" t="str">
        <f>+VLOOKUP(Sitio_Publico[[#This Row],[Filtro Integrado]],Estructura!$U$4:$W$529,3,0)</f>
        <v>FI-0</v>
      </c>
      <c r="AA3333" s="49" t="str">
        <f>+VLOOKUP(Sitio_Publico[[#This Row],[Muestra]],Estructura!$Y$4:$AB$483,4,0)</f>
        <v>M-0002</v>
      </c>
    </row>
    <row r="3334" spans="1:27" ht="40.799999999999997" x14ac:dyDescent="0.3">
      <c r="A3334" s="16">
        <f t="shared" si="52"/>
        <v>3333</v>
      </c>
      <c r="B3334" s="47" t="s">
        <v>15118</v>
      </c>
      <c r="C3334" s="13" t="s">
        <v>15119</v>
      </c>
      <c r="D3334" s="13" t="s">
        <v>15120</v>
      </c>
      <c r="E3334" s="44">
        <v>6</v>
      </c>
      <c r="F3334" s="13" t="s">
        <v>15161</v>
      </c>
      <c r="G3334" s="23" t="s">
        <v>15162</v>
      </c>
      <c r="H3334" s="42" t="s">
        <v>457</v>
      </c>
      <c r="I3334" s="28" t="s">
        <v>369</v>
      </c>
      <c r="J3334" s="12" t="s">
        <v>393</v>
      </c>
      <c r="K3334" s="28" t="s">
        <v>16228</v>
      </c>
      <c r="L3334" s="12" t="s">
        <v>16229</v>
      </c>
      <c r="M3334" s="12" t="s">
        <v>587</v>
      </c>
      <c r="N3334" s="12" t="s">
        <v>15126</v>
      </c>
      <c r="O3334" s="26" t="s">
        <v>16230</v>
      </c>
      <c r="P3334" s="26" t="s">
        <v>16231</v>
      </c>
      <c r="Q3334" s="25" t="s">
        <v>456</v>
      </c>
      <c r="R3334" s="26" t="s">
        <v>16232</v>
      </c>
      <c r="S3334" s="15" t="s">
        <v>16233</v>
      </c>
      <c r="T3334" s="52" t="s">
        <v>15299</v>
      </c>
      <c r="U3334" s="22" t="s">
        <v>392</v>
      </c>
      <c r="V3334" s="49" t="str">
        <f>+Sitio_Publico[[#This Row],[idcoleccion]]&amp;"-"&amp;Sitio_Publico[[#This Row],[id]]</f>
        <v>000-3333</v>
      </c>
      <c r="W3334" s="49">
        <f>+VLOOKUP(Sitio_Publico[[#This Row],[territorio]],Estructura!$AE$4:$AH$1067,4,0)</f>
        <v>20000006</v>
      </c>
      <c r="X3334" s="49" t="str">
        <f>+VLOOKUP(Sitio_Publico[[#This Row],[tema]],Estructura!$G$4:$J$532,4,0)</f>
        <v>T-53</v>
      </c>
      <c r="Y3334" s="49" t="str">
        <f>+VLOOKUP(Sitio_Publico[[#This Row],[contenido]],Estructura!$L$4:$O$473,4,0)</f>
        <v>C-33</v>
      </c>
      <c r="Z3334" s="49" t="str">
        <f>+VLOOKUP(Sitio_Publico[[#This Row],[Filtro Integrado]],Estructura!$U$4:$W$529,3,0)</f>
        <v>FI-0</v>
      </c>
      <c r="AA3334" s="49" t="str">
        <f>+VLOOKUP(Sitio_Publico[[#This Row],[Muestra]],Estructura!$Y$4:$AB$483,4,0)</f>
        <v>M-000286</v>
      </c>
    </row>
    <row r="3335" spans="1:27" ht="61.2" x14ac:dyDescent="0.3">
      <c r="A3335" s="16">
        <f t="shared" si="52"/>
        <v>3334</v>
      </c>
      <c r="B3335" s="47" t="s">
        <v>15118</v>
      </c>
      <c r="C3335" s="13" t="s">
        <v>15119</v>
      </c>
      <c r="D3335" s="13" t="s">
        <v>15120</v>
      </c>
      <c r="E3335" s="44">
        <v>20</v>
      </c>
      <c r="F3335" s="13" t="s">
        <v>15142</v>
      </c>
      <c r="G3335" s="23" t="s">
        <v>15143</v>
      </c>
      <c r="H3335" s="42" t="s">
        <v>455</v>
      </c>
      <c r="I3335" s="28" t="s">
        <v>14</v>
      </c>
      <c r="J3335" s="12" t="s">
        <v>393</v>
      </c>
      <c r="K3335" s="28" t="s">
        <v>16234</v>
      </c>
      <c r="L3335" s="12" t="s">
        <v>15145</v>
      </c>
      <c r="M3335" s="12" t="s">
        <v>15146</v>
      </c>
      <c r="N3335" s="12" t="s">
        <v>15126</v>
      </c>
      <c r="O3335" s="26" t="s">
        <v>16235</v>
      </c>
      <c r="P3335" s="26" t="s">
        <v>16236</v>
      </c>
      <c r="Q3335" s="25" t="s">
        <v>456</v>
      </c>
      <c r="R3335" s="26" t="s">
        <v>16237</v>
      </c>
      <c r="S3335" s="15" t="s">
        <v>16238</v>
      </c>
      <c r="T3335" s="52">
        <v>0</v>
      </c>
      <c r="U3335" s="22" t="s">
        <v>392</v>
      </c>
      <c r="V3335" s="49" t="str">
        <f>+Sitio_Publico[[#This Row],[idcoleccion]]&amp;"-"&amp;Sitio_Publico[[#This Row],[id]]</f>
        <v>000-3334</v>
      </c>
      <c r="W3335" s="49">
        <f>+VLOOKUP(Sitio_Publico[[#This Row],[territorio]],Estructura!$AE$4:$AH$1067,4,0)</f>
        <v>10000000</v>
      </c>
      <c r="X3335" s="49" t="str">
        <f>+VLOOKUP(Sitio_Publico[[#This Row],[tema]],Estructura!$G$4:$J$532,4,0)</f>
        <v>T-0</v>
      </c>
      <c r="Y3335" s="49" t="str">
        <f>+VLOOKUP(Sitio_Publico[[#This Row],[contenido]],Estructura!$L$4:$O$473,4,0)</f>
        <v>C-1</v>
      </c>
      <c r="Z3335" s="49" t="str">
        <f>+VLOOKUP(Sitio_Publico[[#This Row],[Filtro Integrado]],Estructura!$U$4:$W$529,3,0)</f>
        <v>FI-0</v>
      </c>
      <c r="AA3335" s="49" t="str">
        <f>+VLOOKUP(Sitio_Publico[[#This Row],[Muestra]],Estructura!$Y$4:$AB$483,4,0)</f>
        <v>M-000287</v>
      </c>
    </row>
    <row r="3336" spans="1:27" ht="40.799999999999997" x14ac:dyDescent="0.3">
      <c r="A3336" s="16">
        <f t="shared" si="52"/>
        <v>3335</v>
      </c>
      <c r="B3336" s="47" t="s">
        <v>15118</v>
      </c>
      <c r="C3336" s="13" t="s">
        <v>15119</v>
      </c>
      <c r="D3336" s="13" t="s">
        <v>15120</v>
      </c>
      <c r="E3336" s="44">
        <v>41</v>
      </c>
      <c r="F3336" s="13" t="s">
        <v>15142</v>
      </c>
      <c r="G3336" s="23" t="s">
        <v>15300</v>
      </c>
      <c r="H3336" s="42" t="s">
        <v>455</v>
      </c>
      <c r="I3336" s="28" t="s">
        <v>407</v>
      </c>
      <c r="J3336" s="12" t="s">
        <v>393</v>
      </c>
      <c r="K3336" s="28" t="s">
        <v>15142</v>
      </c>
      <c r="L3336" s="12" t="s">
        <v>15145</v>
      </c>
      <c r="M3336" s="12" t="s">
        <v>14623</v>
      </c>
      <c r="N3336" s="12" t="s">
        <v>15126</v>
      </c>
      <c r="O3336" s="26" t="s">
        <v>16239</v>
      </c>
      <c r="P3336" s="26" t="s">
        <v>16240</v>
      </c>
      <c r="Q3336" s="25" t="s">
        <v>456</v>
      </c>
      <c r="R3336" s="26" t="s">
        <v>16241</v>
      </c>
      <c r="S3336" s="15" t="s">
        <v>16242</v>
      </c>
      <c r="T3336" s="52">
        <v>0</v>
      </c>
      <c r="U3336" s="22" t="s">
        <v>392</v>
      </c>
      <c r="V3336" s="49" t="str">
        <f>+Sitio_Publico[[#This Row],[idcoleccion]]&amp;"-"&amp;Sitio_Publico[[#This Row],[id]]</f>
        <v>000-3335</v>
      </c>
      <c r="W3336" s="49">
        <f>+VLOOKUP(Sitio_Publico[[#This Row],[territorio]],Estructura!$AE$4:$AH$1067,4,0)</f>
        <v>10000041</v>
      </c>
      <c r="X3336" s="49" t="str">
        <f>+VLOOKUP(Sitio_Publico[[#This Row],[tema]],Estructura!$G$4:$J$532,4,0)</f>
        <v>T-0</v>
      </c>
      <c r="Y3336" s="49" t="str">
        <f>+VLOOKUP(Sitio_Publico[[#This Row],[contenido]],Estructura!$L$4:$O$473,4,0)</f>
        <v>C-34</v>
      </c>
      <c r="Z3336" s="49" t="str">
        <f>+VLOOKUP(Sitio_Publico[[#This Row],[Filtro Integrado]],Estructura!$U$4:$W$529,3,0)</f>
        <v>FI-0</v>
      </c>
      <c r="AA3336" s="49" t="str">
        <f>+VLOOKUP(Sitio_Publico[[#This Row],[Muestra]],Estructura!$Y$4:$AB$483,4,0)</f>
        <v>M-00039</v>
      </c>
    </row>
    <row r="3337" spans="1:27" ht="51" x14ac:dyDescent="0.3">
      <c r="A3337" s="16">
        <f t="shared" si="52"/>
        <v>3336</v>
      </c>
      <c r="B3337" s="47" t="s">
        <v>15118</v>
      </c>
      <c r="C3337" s="13" t="s">
        <v>15119</v>
      </c>
      <c r="D3337" s="13" t="s">
        <v>15120</v>
      </c>
      <c r="E3337" s="44">
        <v>11</v>
      </c>
      <c r="F3337" s="13" t="s">
        <v>15142</v>
      </c>
      <c r="G3337" s="23" t="s">
        <v>15143</v>
      </c>
      <c r="H3337" s="42" t="s">
        <v>457</v>
      </c>
      <c r="I3337" s="28" t="s">
        <v>374</v>
      </c>
      <c r="J3337" s="12" t="s">
        <v>393</v>
      </c>
      <c r="K3337" s="28" t="s">
        <v>15181</v>
      </c>
      <c r="L3337" s="12" t="s">
        <v>15145</v>
      </c>
      <c r="M3337" s="12" t="s">
        <v>15146</v>
      </c>
      <c r="N3337" s="12" t="s">
        <v>15126</v>
      </c>
      <c r="O3337" s="26" t="s">
        <v>16243</v>
      </c>
      <c r="P3337" s="26" t="s">
        <v>16244</v>
      </c>
      <c r="Q3337" s="25" t="s">
        <v>456</v>
      </c>
      <c r="R3337" s="26" t="s">
        <v>16245</v>
      </c>
      <c r="S3337" s="15" t="s">
        <v>16246</v>
      </c>
      <c r="T3337" s="52" t="s">
        <v>1195</v>
      </c>
      <c r="U3337" s="22" t="s">
        <v>392</v>
      </c>
      <c r="V3337" s="49" t="str">
        <f>+Sitio_Publico[[#This Row],[idcoleccion]]&amp;"-"&amp;Sitio_Publico[[#This Row],[id]]</f>
        <v>000-3336</v>
      </c>
      <c r="W3337" s="49">
        <f>+VLOOKUP(Sitio_Publico[[#This Row],[territorio]],Estructura!$AE$4:$AH$1067,4,0)</f>
        <v>20000011</v>
      </c>
      <c r="X3337" s="49" t="str">
        <f>+VLOOKUP(Sitio_Publico[[#This Row],[tema]],Estructura!$G$4:$J$532,4,0)</f>
        <v>T-0</v>
      </c>
      <c r="Y3337" s="49" t="str">
        <f>+VLOOKUP(Sitio_Publico[[#This Row],[contenido]],Estructura!$L$4:$O$473,4,0)</f>
        <v>C-1</v>
      </c>
      <c r="Z3337" s="49" t="str">
        <f>+VLOOKUP(Sitio_Publico[[#This Row],[Filtro Integrado]],Estructura!$U$4:$W$529,3,0)</f>
        <v>FI-0</v>
      </c>
      <c r="AA3337" s="49" t="str">
        <f>+VLOOKUP(Sitio_Publico[[#This Row],[Muestra]],Estructura!$Y$4:$AB$483,4,0)</f>
        <v>M-000220</v>
      </c>
    </row>
    <row r="3338" spans="1:27" ht="40.799999999999997" x14ac:dyDescent="0.3">
      <c r="A3338" s="16">
        <f t="shared" si="52"/>
        <v>3337</v>
      </c>
      <c r="B3338" s="47" t="s">
        <v>15118</v>
      </c>
      <c r="C3338" s="13" t="s">
        <v>15119</v>
      </c>
      <c r="D3338" s="13" t="s">
        <v>15141</v>
      </c>
      <c r="E3338" s="44">
        <v>100108005</v>
      </c>
      <c r="F3338" s="13" t="s">
        <v>15142</v>
      </c>
      <c r="G3338" s="23" t="s">
        <v>15143</v>
      </c>
      <c r="H3338" s="42" t="s">
        <v>455</v>
      </c>
      <c r="I3338" s="28" t="s">
        <v>14</v>
      </c>
      <c r="J3338" s="12" t="s">
        <v>393</v>
      </c>
      <c r="K3338" s="28" t="s">
        <v>16247</v>
      </c>
      <c r="L3338" s="12" t="s">
        <v>15145</v>
      </c>
      <c r="M3338" s="12" t="s">
        <v>15146</v>
      </c>
      <c r="N3338" s="12" t="s">
        <v>15126</v>
      </c>
      <c r="O3338" s="26" t="s">
        <v>16248</v>
      </c>
      <c r="P3338" s="26" t="s">
        <v>16249</v>
      </c>
      <c r="Q3338" s="25" t="s">
        <v>456</v>
      </c>
      <c r="R3338" s="26" t="s">
        <v>16250</v>
      </c>
      <c r="S3338" s="15" t="s">
        <v>16251</v>
      </c>
      <c r="T3338" s="52">
        <v>0</v>
      </c>
      <c r="U3338" s="22" t="s">
        <v>392</v>
      </c>
      <c r="V3338" s="49" t="str">
        <f>+Sitio_Publico[[#This Row],[idcoleccion]]&amp;"-"&amp;Sitio_Publico[[#This Row],[id]]</f>
        <v>000-3337</v>
      </c>
      <c r="W3338" s="49">
        <f>+VLOOKUP(Sitio_Publico[[#This Row],[territorio]],Estructura!$AE$4:$AH$1067,4,0)</f>
        <v>10000000</v>
      </c>
      <c r="X3338" s="49" t="str">
        <f>+VLOOKUP(Sitio_Publico[[#This Row],[tema]],Estructura!$G$4:$J$532,4,0)</f>
        <v>T-0</v>
      </c>
      <c r="Y3338" s="49" t="str">
        <f>+VLOOKUP(Sitio_Publico[[#This Row],[contenido]],Estructura!$L$4:$O$473,4,0)</f>
        <v>C-1</v>
      </c>
      <c r="Z3338" s="49" t="str">
        <f>+VLOOKUP(Sitio_Publico[[#This Row],[Filtro Integrado]],Estructura!$U$4:$W$529,3,0)</f>
        <v>FI-0</v>
      </c>
      <c r="AA3338" s="49" t="str">
        <f>+VLOOKUP(Sitio_Publico[[#This Row],[Muestra]],Estructura!$Y$4:$AB$483,4,0)</f>
        <v>M-00034</v>
      </c>
    </row>
    <row r="3339" spans="1:27" ht="30.6" x14ac:dyDescent="0.3">
      <c r="A3339" s="16">
        <f t="shared" si="52"/>
        <v>3338</v>
      </c>
      <c r="B3339" s="47" t="s">
        <v>15118</v>
      </c>
      <c r="C3339" s="13" t="s">
        <v>15119</v>
      </c>
      <c r="D3339" s="13" t="s">
        <v>15120</v>
      </c>
      <c r="E3339" s="44">
        <v>100107008</v>
      </c>
      <c r="F3339" s="13" t="s">
        <v>15198</v>
      </c>
      <c r="G3339" s="23" t="s">
        <v>15122</v>
      </c>
      <c r="H3339" s="42" t="s">
        <v>455</v>
      </c>
      <c r="I3339" s="28" t="s">
        <v>14</v>
      </c>
      <c r="J3339" s="12" t="s">
        <v>393</v>
      </c>
      <c r="K3339" s="28" t="s">
        <v>16252</v>
      </c>
      <c r="L3339" s="12" t="s">
        <v>15124</v>
      </c>
      <c r="M3339" s="12" t="s">
        <v>15125</v>
      </c>
      <c r="N3339" s="12" t="s">
        <v>15126</v>
      </c>
      <c r="O3339" s="26" t="s">
        <v>16253</v>
      </c>
      <c r="P3339" s="26" t="s">
        <v>16254</v>
      </c>
      <c r="Q3339" s="25" t="s">
        <v>632</v>
      </c>
      <c r="R3339" s="26" t="s">
        <v>16255</v>
      </c>
      <c r="S3339" s="15" t="s">
        <v>16256</v>
      </c>
      <c r="T3339" s="52">
        <v>0</v>
      </c>
      <c r="U3339" s="22" t="s">
        <v>392</v>
      </c>
      <c r="V3339" s="49" t="str">
        <f>+Sitio_Publico[[#This Row],[idcoleccion]]&amp;"-"&amp;Sitio_Publico[[#This Row],[id]]</f>
        <v>000-3338</v>
      </c>
      <c r="W3339" s="49">
        <f>+VLOOKUP(Sitio_Publico[[#This Row],[territorio]],Estructura!$AE$4:$AH$1067,4,0)</f>
        <v>10000000</v>
      </c>
      <c r="X3339" s="49" t="str">
        <f>+VLOOKUP(Sitio_Publico[[#This Row],[tema]],Estructura!$G$4:$J$532,4,0)</f>
        <v>T-55</v>
      </c>
      <c r="Y3339" s="49" t="str">
        <f>+VLOOKUP(Sitio_Publico[[#This Row],[contenido]],Estructura!$L$4:$O$473,4,0)</f>
        <v>C-30</v>
      </c>
      <c r="Z3339" s="49" t="str">
        <f>+VLOOKUP(Sitio_Publico[[#This Row],[Filtro Integrado]],Estructura!$U$4:$W$529,3,0)</f>
        <v>FI-0</v>
      </c>
      <c r="AA3339" s="49" t="str">
        <f>+VLOOKUP(Sitio_Publico[[#This Row],[Muestra]],Estructura!$Y$4:$AB$483,4,0)</f>
        <v>M-000288</v>
      </c>
    </row>
    <row r="3340" spans="1:27" ht="51" x14ac:dyDescent="0.3">
      <c r="A3340" s="16">
        <f t="shared" si="52"/>
        <v>3339</v>
      </c>
      <c r="B3340" s="47" t="s">
        <v>15118</v>
      </c>
      <c r="C3340" s="13" t="s">
        <v>15119</v>
      </c>
      <c r="D3340" s="13" t="s">
        <v>15120</v>
      </c>
      <c r="E3340" s="44">
        <v>3</v>
      </c>
      <c r="F3340" s="13" t="s">
        <v>15186</v>
      </c>
      <c r="G3340" s="23" t="s">
        <v>15152</v>
      </c>
      <c r="H3340" s="42" t="s">
        <v>457</v>
      </c>
      <c r="I3340" s="28" t="s">
        <v>368</v>
      </c>
      <c r="J3340" s="12" t="s">
        <v>15187</v>
      </c>
      <c r="K3340" s="28" t="s">
        <v>16257</v>
      </c>
      <c r="L3340" s="12" t="s">
        <v>15155</v>
      </c>
      <c r="M3340" s="12" t="s">
        <v>15156</v>
      </c>
      <c r="N3340" s="12" t="s">
        <v>15126</v>
      </c>
      <c r="O3340" s="26" t="s">
        <v>16258</v>
      </c>
      <c r="P3340" s="26" t="s">
        <v>16259</v>
      </c>
      <c r="Q3340" s="25" t="s">
        <v>491</v>
      </c>
      <c r="R3340" s="26" t="s">
        <v>16260</v>
      </c>
      <c r="S3340" s="15" t="s">
        <v>16261</v>
      </c>
      <c r="T3340" s="52" t="s">
        <v>909</v>
      </c>
      <c r="U3340" s="22" t="s">
        <v>392</v>
      </c>
      <c r="V3340" s="49" t="str">
        <f>+Sitio_Publico[[#This Row],[idcoleccion]]&amp;"-"&amp;Sitio_Publico[[#This Row],[id]]</f>
        <v>000-3339</v>
      </c>
      <c r="W3340" s="49">
        <f>+VLOOKUP(Sitio_Publico[[#This Row],[territorio]],Estructura!$AE$4:$AH$1067,4,0)</f>
        <v>20000005</v>
      </c>
      <c r="X3340" s="49" t="str">
        <f>+VLOOKUP(Sitio_Publico[[#This Row],[tema]],Estructura!$G$4:$J$532,4,0)</f>
        <v>T-54</v>
      </c>
      <c r="Y3340" s="49" t="str">
        <f>+VLOOKUP(Sitio_Publico[[#This Row],[contenido]],Estructura!$L$4:$O$473,4,0)</f>
        <v>C-32</v>
      </c>
      <c r="Z3340" s="49" t="str">
        <f>+VLOOKUP(Sitio_Publico[[#This Row],[Filtro Integrado]],Estructura!$U$4:$W$529,3,0)</f>
        <v>FI-6</v>
      </c>
      <c r="AA3340" s="49" t="str">
        <f>+VLOOKUP(Sitio_Publico[[#This Row],[Muestra]],Estructura!$Y$4:$AB$483,4,0)</f>
        <v>M-000289</v>
      </c>
    </row>
    <row r="3341" spans="1:27" ht="40.799999999999997" x14ac:dyDescent="0.3">
      <c r="A3341" s="16">
        <f t="shared" si="52"/>
        <v>3340</v>
      </c>
      <c r="B3341" s="47" t="s">
        <v>15118</v>
      </c>
      <c r="C3341" s="13" t="s">
        <v>15119</v>
      </c>
      <c r="D3341" s="13" t="s">
        <v>15120</v>
      </c>
      <c r="E3341" s="44">
        <v>100112017</v>
      </c>
      <c r="F3341" s="13" t="s">
        <v>15534</v>
      </c>
      <c r="G3341" s="23" t="s">
        <v>15397</v>
      </c>
      <c r="H3341" s="42" t="s">
        <v>455</v>
      </c>
      <c r="I3341" s="28" t="s">
        <v>14</v>
      </c>
      <c r="J3341" s="12" t="s">
        <v>15551</v>
      </c>
      <c r="K3341" s="28" t="s">
        <v>16262</v>
      </c>
      <c r="L3341" s="12" t="s">
        <v>1611</v>
      </c>
      <c r="M3341" s="12" t="s">
        <v>15400</v>
      </c>
      <c r="N3341" s="12" t="s">
        <v>15126</v>
      </c>
      <c r="O3341" s="26" t="s">
        <v>16263</v>
      </c>
      <c r="P3341" s="26" t="s">
        <v>16264</v>
      </c>
      <c r="Q3341" s="25" t="s">
        <v>456</v>
      </c>
      <c r="R3341" s="26" t="s">
        <v>16265</v>
      </c>
      <c r="S3341" s="15" t="s">
        <v>16266</v>
      </c>
      <c r="T3341" s="52">
        <v>0</v>
      </c>
      <c r="U3341" s="22" t="s">
        <v>392</v>
      </c>
      <c r="V3341" s="49" t="str">
        <f>+Sitio_Publico[[#This Row],[idcoleccion]]&amp;"-"&amp;Sitio_Publico[[#This Row],[id]]</f>
        <v>000-3340</v>
      </c>
      <c r="W3341" s="49">
        <f>+VLOOKUP(Sitio_Publico[[#This Row],[territorio]],Estructura!$AE$4:$AH$1067,4,0)</f>
        <v>10000000</v>
      </c>
      <c r="X3341" s="49" t="str">
        <f>+VLOOKUP(Sitio_Publico[[#This Row],[tema]],Estructura!$G$4:$J$532,4,0)</f>
        <v>T-60</v>
      </c>
      <c r="Y3341" s="49" t="str">
        <f>+VLOOKUP(Sitio_Publico[[#This Row],[contenido]],Estructura!$L$4:$O$473,4,0)</f>
        <v>C-35</v>
      </c>
      <c r="Z3341" s="49" t="str">
        <f>+VLOOKUP(Sitio_Publico[[#This Row],[Filtro Integrado]],Estructura!$U$4:$W$529,3,0)</f>
        <v>FI-10</v>
      </c>
      <c r="AA3341" s="49" t="str">
        <f>+VLOOKUP(Sitio_Publico[[#This Row],[Muestra]],Estructura!$Y$4:$AB$483,4,0)</f>
        <v>M-000290</v>
      </c>
    </row>
    <row r="3342" spans="1:27" ht="51" x14ac:dyDescent="0.3">
      <c r="A3342" s="16">
        <f t="shared" si="52"/>
        <v>3341</v>
      </c>
      <c r="B3342" s="47" t="s">
        <v>15118</v>
      </c>
      <c r="C3342" s="13" t="s">
        <v>15119</v>
      </c>
      <c r="D3342" s="13" t="s">
        <v>15120</v>
      </c>
      <c r="E3342" s="44">
        <v>100105</v>
      </c>
      <c r="F3342" s="13" t="s">
        <v>15263</v>
      </c>
      <c r="G3342" s="23" t="s">
        <v>15152</v>
      </c>
      <c r="H3342" s="42" t="s">
        <v>457</v>
      </c>
      <c r="I3342" s="28" t="s">
        <v>373</v>
      </c>
      <c r="J3342" s="12" t="s">
        <v>393</v>
      </c>
      <c r="K3342" s="28" t="s">
        <v>16219</v>
      </c>
      <c r="L3342" s="12" t="s">
        <v>15155</v>
      </c>
      <c r="M3342" s="12" t="s">
        <v>15156</v>
      </c>
      <c r="N3342" s="12" t="s">
        <v>15126</v>
      </c>
      <c r="O3342" s="26" t="s">
        <v>16267</v>
      </c>
      <c r="P3342" s="26" t="s">
        <v>16268</v>
      </c>
      <c r="Q3342" s="25" t="s">
        <v>491</v>
      </c>
      <c r="R3342" s="26" t="s">
        <v>16269</v>
      </c>
      <c r="S3342" s="15" t="s">
        <v>16270</v>
      </c>
      <c r="T3342" s="52" t="s">
        <v>664</v>
      </c>
      <c r="U3342" s="22" t="s">
        <v>392</v>
      </c>
      <c r="V3342" s="49" t="str">
        <f>+Sitio_Publico[[#This Row],[idcoleccion]]&amp;"-"&amp;Sitio_Publico[[#This Row],[id]]</f>
        <v>000-3341</v>
      </c>
      <c r="W3342" s="49">
        <f>+VLOOKUP(Sitio_Publico[[#This Row],[territorio]],Estructura!$AE$4:$AH$1067,4,0)</f>
        <v>20000010</v>
      </c>
      <c r="X3342" s="49" t="str">
        <f>+VLOOKUP(Sitio_Publico[[#This Row],[tema]],Estructura!$G$4:$J$532,4,0)</f>
        <v>T-57</v>
      </c>
      <c r="Y3342" s="49" t="str">
        <f>+VLOOKUP(Sitio_Publico[[#This Row],[contenido]],Estructura!$L$4:$O$473,4,0)</f>
        <v>C-32</v>
      </c>
      <c r="Z3342" s="49" t="str">
        <f>+VLOOKUP(Sitio_Publico[[#This Row],[Filtro Integrado]],Estructura!$U$4:$W$529,3,0)</f>
        <v>FI-0</v>
      </c>
      <c r="AA3342" s="49" t="str">
        <f>+VLOOKUP(Sitio_Publico[[#This Row],[Muestra]],Estructura!$Y$4:$AB$483,4,0)</f>
        <v>M-00045</v>
      </c>
    </row>
    <row r="3343" spans="1:27" ht="40.799999999999997" x14ac:dyDescent="0.3">
      <c r="A3343" s="16">
        <f t="shared" si="52"/>
        <v>3342</v>
      </c>
      <c r="B3343" s="47" t="s">
        <v>15118</v>
      </c>
      <c r="C3343" s="13" t="s">
        <v>15119</v>
      </c>
      <c r="D3343" s="13" t="s">
        <v>15120</v>
      </c>
      <c r="E3343" s="44">
        <v>172</v>
      </c>
      <c r="F3343" s="13" t="s">
        <v>15142</v>
      </c>
      <c r="G3343" s="23" t="s">
        <v>15143</v>
      </c>
      <c r="H3343" s="42" t="s">
        <v>455</v>
      </c>
      <c r="I3343" s="28" t="s">
        <v>405</v>
      </c>
      <c r="J3343" s="12" t="s">
        <v>393</v>
      </c>
      <c r="K3343" s="28" t="s">
        <v>15278</v>
      </c>
      <c r="L3343" s="12" t="s">
        <v>15145</v>
      </c>
      <c r="M3343" s="12" t="s">
        <v>14623</v>
      </c>
      <c r="N3343" s="12" t="s">
        <v>15126</v>
      </c>
      <c r="O3343" s="26" t="s">
        <v>16271</v>
      </c>
      <c r="P3343" s="26" t="s">
        <v>16272</v>
      </c>
      <c r="Q3343" s="25" t="s">
        <v>456</v>
      </c>
      <c r="R3343" s="26" t="s">
        <v>16273</v>
      </c>
      <c r="S3343" s="15" t="s">
        <v>16274</v>
      </c>
      <c r="T3343" s="52">
        <v>0</v>
      </c>
      <c r="U3343" s="22" t="s">
        <v>392</v>
      </c>
      <c r="V3343" s="49" t="str">
        <f>+Sitio_Publico[[#This Row],[idcoleccion]]&amp;"-"&amp;Sitio_Publico[[#This Row],[id]]</f>
        <v>000-3342</v>
      </c>
      <c r="W3343" s="49">
        <f>+VLOOKUP(Sitio_Publico[[#This Row],[territorio]],Estructura!$AE$4:$AH$1067,4,0)</f>
        <v>10000172</v>
      </c>
      <c r="X3343" s="49" t="str">
        <f>+VLOOKUP(Sitio_Publico[[#This Row],[tema]],Estructura!$G$4:$J$532,4,0)</f>
        <v>T-0</v>
      </c>
      <c r="Y3343" s="49" t="str">
        <f>+VLOOKUP(Sitio_Publico[[#This Row],[contenido]],Estructura!$L$4:$O$473,4,0)</f>
        <v>C-1</v>
      </c>
      <c r="Z3343" s="49" t="str">
        <f>+VLOOKUP(Sitio_Publico[[#This Row],[Filtro Integrado]],Estructura!$U$4:$W$529,3,0)</f>
        <v>FI-0</v>
      </c>
      <c r="AA3343" s="49" t="str">
        <f>+VLOOKUP(Sitio_Publico[[#This Row],[Muestra]],Estructura!$Y$4:$AB$483,4,0)</f>
        <v>M-000228</v>
      </c>
    </row>
    <row r="3344" spans="1:27" ht="40.799999999999997" x14ac:dyDescent="0.3">
      <c r="A3344" s="16">
        <f t="shared" si="52"/>
        <v>3343</v>
      </c>
      <c r="B3344" s="47" t="s">
        <v>15118</v>
      </c>
      <c r="C3344" s="13" t="s">
        <v>15119</v>
      </c>
      <c r="D3344" s="13" t="s">
        <v>15120</v>
      </c>
      <c r="E3344" s="44">
        <v>99</v>
      </c>
      <c r="F3344" s="13" t="s">
        <v>15142</v>
      </c>
      <c r="G3344" s="23" t="s">
        <v>15143</v>
      </c>
      <c r="H3344" s="42" t="s">
        <v>455</v>
      </c>
      <c r="I3344" s="28" t="s">
        <v>427</v>
      </c>
      <c r="J3344" s="12" t="s">
        <v>393</v>
      </c>
      <c r="K3344" s="28" t="s">
        <v>15142</v>
      </c>
      <c r="L3344" s="12" t="s">
        <v>15145</v>
      </c>
      <c r="M3344" s="12" t="s">
        <v>14623</v>
      </c>
      <c r="N3344" s="12" t="s">
        <v>15126</v>
      </c>
      <c r="O3344" s="26" t="s">
        <v>16275</v>
      </c>
      <c r="P3344" s="26" t="s">
        <v>16276</v>
      </c>
      <c r="Q3344" s="25" t="s">
        <v>456</v>
      </c>
      <c r="R3344" s="26" t="s">
        <v>16277</v>
      </c>
      <c r="S3344" s="15" t="s">
        <v>16278</v>
      </c>
      <c r="T3344" s="52">
        <v>0</v>
      </c>
      <c r="U3344" s="22" t="s">
        <v>392</v>
      </c>
      <c r="V3344" s="49" t="str">
        <f>+Sitio_Publico[[#This Row],[idcoleccion]]&amp;"-"&amp;Sitio_Publico[[#This Row],[id]]</f>
        <v>000-3343</v>
      </c>
      <c r="W3344" s="49">
        <f>+VLOOKUP(Sitio_Publico[[#This Row],[territorio]],Estructura!$AE$4:$AH$1067,4,0)</f>
        <v>10000099</v>
      </c>
      <c r="X3344" s="49" t="str">
        <f>+VLOOKUP(Sitio_Publico[[#This Row],[tema]],Estructura!$G$4:$J$532,4,0)</f>
        <v>T-0</v>
      </c>
      <c r="Y3344" s="49" t="str">
        <f>+VLOOKUP(Sitio_Publico[[#This Row],[contenido]],Estructura!$L$4:$O$473,4,0)</f>
        <v>C-1</v>
      </c>
      <c r="Z3344" s="49" t="str">
        <f>+VLOOKUP(Sitio_Publico[[#This Row],[Filtro Integrado]],Estructura!$U$4:$W$529,3,0)</f>
        <v>FI-0</v>
      </c>
      <c r="AA3344" s="49" t="str">
        <f>+VLOOKUP(Sitio_Publico[[#This Row],[Muestra]],Estructura!$Y$4:$AB$483,4,0)</f>
        <v>M-00039</v>
      </c>
    </row>
    <row r="3345" spans="1:27" ht="51" x14ac:dyDescent="0.3">
      <c r="A3345" s="16">
        <f t="shared" si="52"/>
        <v>3344</v>
      </c>
      <c r="B3345" s="47" t="s">
        <v>15118</v>
      </c>
      <c r="C3345" s="13" t="s">
        <v>15119</v>
      </c>
      <c r="D3345" s="13" t="s">
        <v>15120</v>
      </c>
      <c r="E3345" s="44">
        <v>5401</v>
      </c>
      <c r="F3345" s="13" t="s">
        <v>15151</v>
      </c>
      <c r="G3345" s="23" t="s">
        <v>15152</v>
      </c>
      <c r="H3345" s="42" t="s">
        <v>458</v>
      </c>
      <c r="I3345" s="28" t="s">
        <v>74</v>
      </c>
      <c r="J3345" s="12" t="s">
        <v>15153</v>
      </c>
      <c r="K3345" s="28" t="s">
        <v>15154</v>
      </c>
      <c r="L3345" s="12" t="s">
        <v>15155</v>
      </c>
      <c r="M3345" s="12" t="s">
        <v>15156</v>
      </c>
      <c r="N3345" s="12" t="s">
        <v>15126</v>
      </c>
      <c r="O3345" s="26" t="s">
        <v>16279</v>
      </c>
      <c r="P3345" s="26" t="s">
        <v>16280</v>
      </c>
      <c r="Q3345" s="25" t="s">
        <v>10495</v>
      </c>
      <c r="R3345" s="26" t="s">
        <v>16281</v>
      </c>
      <c r="S3345" s="15" t="s">
        <v>16282</v>
      </c>
      <c r="T3345" s="52" t="s">
        <v>909</v>
      </c>
      <c r="U3345" s="22" t="s">
        <v>392</v>
      </c>
      <c r="V3345" s="49" t="str">
        <f>+Sitio_Publico[[#This Row],[idcoleccion]]&amp;"-"&amp;Sitio_Publico[[#This Row],[id]]</f>
        <v>000-3344</v>
      </c>
      <c r="W3345" s="49">
        <f>+VLOOKUP(Sitio_Publico[[#This Row],[territorio]],Estructura!$AE$4:$AH$1067,4,0)</f>
        <v>30005401</v>
      </c>
      <c r="X3345" s="49" t="str">
        <f>+VLOOKUP(Sitio_Publico[[#This Row],[tema]],Estructura!$G$4:$J$532,4,0)</f>
        <v>T-52</v>
      </c>
      <c r="Y3345" s="49" t="str">
        <f>+VLOOKUP(Sitio_Publico[[#This Row],[contenido]],Estructura!$L$4:$O$473,4,0)</f>
        <v>C-32</v>
      </c>
      <c r="Z3345" s="49" t="str">
        <f>+VLOOKUP(Sitio_Publico[[#This Row],[Filtro Integrado]],Estructura!$U$4:$W$529,3,0)</f>
        <v>FI-4</v>
      </c>
      <c r="AA3345" s="49" t="str">
        <f>+VLOOKUP(Sitio_Publico[[#This Row],[Muestra]],Estructura!$Y$4:$AB$483,4,0)</f>
        <v>M-000217</v>
      </c>
    </row>
    <row r="3346" spans="1:27" ht="40.799999999999997" x14ac:dyDescent="0.3">
      <c r="A3346" s="16">
        <f t="shared" si="52"/>
        <v>3345</v>
      </c>
      <c r="B3346" s="47" t="s">
        <v>15118</v>
      </c>
      <c r="C3346" s="13" t="s">
        <v>15119</v>
      </c>
      <c r="D3346" s="13" t="s">
        <v>15120</v>
      </c>
      <c r="E3346" s="44">
        <v>100104003</v>
      </c>
      <c r="F3346" s="13" t="s">
        <v>15121</v>
      </c>
      <c r="G3346" s="23" t="s">
        <v>15122</v>
      </c>
      <c r="H3346" s="42" t="s">
        <v>455</v>
      </c>
      <c r="I3346" s="28" t="s">
        <v>14</v>
      </c>
      <c r="J3346" s="12" t="s">
        <v>393</v>
      </c>
      <c r="K3346" s="28" t="s">
        <v>16283</v>
      </c>
      <c r="L3346" s="12" t="s">
        <v>15124</v>
      </c>
      <c r="M3346" s="12" t="s">
        <v>15125</v>
      </c>
      <c r="N3346" s="12" t="s">
        <v>15126</v>
      </c>
      <c r="O3346" s="26" t="s">
        <v>16284</v>
      </c>
      <c r="P3346" s="26" t="s">
        <v>16285</v>
      </c>
      <c r="Q3346" s="25" t="s">
        <v>632</v>
      </c>
      <c r="R3346" s="26" t="s">
        <v>16286</v>
      </c>
      <c r="S3346" s="15" t="s">
        <v>16287</v>
      </c>
      <c r="T3346" s="52">
        <v>0</v>
      </c>
      <c r="U3346" s="22" t="s">
        <v>392</v>
      </c>
      <c r="V3346" s="49" t="str">
        <f>+Sitio_Publico[[#This Row],[idcoleccion]]&amp;"-"&amp;Sitio_Publico[[#This Row],[id]]</f>
        <v>000-3345</v>
      </c>
      <c r="W3346" s="49">
        <f>+VLOOKUP(Sitio_Publico[[#This Row],[territorio]],Estructura!$AE$4:$AH$1067,4,0)</f>
        <v>10000000</v>
      </c>
      <c r="X3346" s="49" t="str">
        <f>+VLOOKUP(Sitio_Publico[[#This Row],[tema]],Estructura!$G$4:$J$532,4,0)</f>
        <v>T-50</v>
      </c>
      <c r="Y3346" s="49" t="str">
        <f>+VLOOKUP(Sitio_Publico[[#This Row],[contenido]],Estructura!$L$4:$O$473,4,0)</f>
        <v>C-30</v>
      </c>
      <c r="Z3346" s="49" t="str">
        <f>+VLOOKUP(Sitio_Publico[[#This Row],[Filtro Integrado]],Estructura!$U$4:$W$529,3,0)</f>
        <v>FI-0</v>
      </c>
      <c r="AA3346" s="49" t="str">
        <f>+VLOOKUP(Sitio_Publico[[#This Row],[Muestra]],Estructura!$Y$4:$AB$483,4,0)</f>
        <v>M-00020</v>
      </c>
    </row>
    <row r="3347" spans="1:27" ht="30.6" x14ac:dyDescent="0.3">
      <c r="A3347" s="16">
        <f t="shared" si="52"/>
        <v>3346</v>
      </c>
      <c r="B3347" s="47" t="s">
        <v>15118</v>
      </c>
      <c r="C3347" s="13" t="s">
        <v>15119</v>
      </c>
      <c r="D3347" s="13" t="s">
        <v>15120</v>
      </c>
      <c r="E3347" s="44">
        <v>7308</v>
      </c>
      <c r="F3347" s="13" t="s">
        <v>15121</v>
      </c>
      <c r="G3347" s="23" t="s">
        <v>15122</v>
      </c>
      <c r="H3347" s="42" t="s">
        <v>458</v>
      </c>
      <c r="I3347" s="28" t="s">
        <v>152</v>
      </c>
      <c r="J3347" s="12" t="s">
        <v>393</v>
      </c>
      <c r="K3347" s="28" t="s">
        <v>15142</v>
      </c>
      <c r="L3347" s="12" t="s">
        <v>15124</v>
      </c>
      <c r="M3347" s="12" t="s">
        <v>15125</v>
      </c>
      <c r="N3347" s="12" t="s">
        <v>15126</v>
      </c>
      <c r="O3347" s="26" t="s">
        <v>16288</v>
      </c>
      <c r="P3347" s="26" t="s">
        <v>16289</v>
      </c>
      <c r="Q3347" s="25" t="s">
        <v>632</v>
      </c>
      <c r="R3347" s="26" t="s">
        <v>16290</v>
      </c>
      <c r="S3347" s="15" t="s">
        <v>16291</v>
      </c>
      <c r="T3347" s="52" t="s">
        <v>16292</v>
      </c>
      <c r="U3347" s="22" t="s">
        <v>392</v>
      </c>
      <c r="V3347" s="49" t="str">
        <f>+Sitio_Publico[[#This Row],[idcoleccion]]&amp;"-"&amp;Sitio_Publico[[#This Row],[id]]</f>
        <v>000-3346</v>
      </c>
      <c r="W3347" s="49">
        <f>+VLOOKUP(Sitio_Publico[[#This Row],[territorio]],Estructura!$AE$4:$AH$1067,4,0)</f>
        <v>30007308</v>
      </c>
      <c r="X3347" s="49" t="str">
        <f>+VLOOKUP(Sitio_Publico[[#This Row],[tema]],Estructura!$G$4:$J$532,4,0)</f>
        <v>T-50</v>
      </c>
      <c r="Y3347" s="49" t="str">
        <f>+VLOOKUP(Sitio_Publico[[#This Row],[contenido]],Estructura!$L$4:$O$473,4,0)</f>
        <v>C-30</v>
      </c>
      <c r="Z3347" s="49" t="str">
        <f>+VLOOKUP(Sitio_Publico[[#This Row],[Filtro Integrado]],Estructura!$U$4:$W$529,3,0)</f>
        <v>FI-0</v>
      </c>
      <c r="AA3347" s="49" t="str">
        <f>+VLOOKUP(Sitio_Publico[[#This Row],[Muestra]],Estructura!$Y$4:$AB$483,4,0)</f>
        <v>M-00039</v>
      </c>
    </row>
    <row r="3348" spans="1:27" ht="48" x14ac:dyDescent="0.3">
      <c r="A3348" s="16">
        <f t="shared" si="52"/>
        <v>3347</v>
      </c>
      <c r="B3348" s="47" t="s">
        <v>15118</v>
      </c>
      <c r="C3348" s="13" t="s">
        <v>15119</v>
      </c>
      <c r="D3348" s="13" t="s">
        <v>15120</v>
      </c>
      <c r="E3348" s="44">
        <v>16</v>
      </c>
      <c r="F3348" s="13" t="s">
        <v>15161</v>
      </c>
      <c r="G3348" s="23" t="s">
        <v>15162</v>
      </c>
      <c r="H3348" s="42" t="s">
        <v>457</v>
      </c>
      <c r="I3348" s="28" t="s">
        <v>370</v>
      </c>
      <c r="J3348" s="12" t="s">
        <v>393</v>
      </c>
      <c r="K3348" s="28" t="s">
        <v>16293</v>
      </c>
      <c r="L3348" s="12" t="s">
        <v>16294</v>
      </c>
      <c r="M3348" s="12" t="s">
        <v>15165</v>
      </c>
      <c r="N3348" s="12" t="s">
        <v>15126</v>
      </c>
      <c r="O3348" s="26" t="s">
        <v>16295</v>
      </c>
      <c r="P3348" s="26" t="s">
        <v>16296</v>
      </c>
      <c r="Q3348" s="25" t="s">
        <v>456</v>
      </c>
      <c r="R3348" s="26" t="s">
        <v>16297</v>
      </c>
      <c r="S3348" s="15" t="s">
        <v>16298</v>
      </c>
      <c r="T3348" s="52" t="s">
        <v>15567</v>
      </c>
      <c r="U3348" s="22" t="s">
        <v>392</v>
      </c>
      <c r="V3348" s="49" t="str">
        <f>+Sitio_Publico[[#This Row],[idcoleccion]]&amp;"-"&amp;Sitio_Publico[[#This Row],[id]]</f>
        <v>000-3347</v>
      </c>
      <c r="W3348" s="49">
        <f>+VLOOKUP(Sitio_Publico[[#This Row],[territorio]],Estructura!$AE$4:$AH$1067,4,0)</f>
        <v>20000007</v>
      </c>
      <c r="X3348" s="49" t="str">
        <f>+VLOOKUP(Sitio_Publico[[#This Row],[tema]],Estructura!$G$4:$J$532,4,0)</f>
        <v>T-53</v>
      </c>
      <c r="Y3348" s="49" t="str">
        <f>+VLOOKUP(Sitio_Publico[[#This Row],[contenido]],Estructura!$L$4:$O$473,4,0)</f>
        <v>C-33</v>
      </c>
      <c r="Z3348" s="49" t="str">
        <f>+VLOOKUP(Sitio_Publico[[#This Row],[Filtro Integrado]],Estructura!$U$4:$W$529,3,0)</f>
        <v>FI-0</v>
      </c>
      <c r="AA3348" s="49" t="str">
        <f>+VLOOKUP(Sitio_Publico[[#This Row],[Muestra]],Estructura!$Y$4:$AB$483,4,0)</f>
        <v>M-000291</v>
      </c>
    </row>
    <row r="3349" spans="1:27" ht="51" x14ac:dyDescent="0.3">
      <c r="A3349" s="16">
        <f t="shared" si="52"/>
        <v>3348</v>
      </c>
      <c r="B3349" s="47" t="s">
        <v>15118</v>
      </c>
      <c r="C3349" s="13" t="s">
        <v>15119</v>
      </c>
      <c r="D3349" s="13" t="s">
        <v>15120</v>
      </c>
      <c r="E3349" s="44">
        <v>145</v>
      </c>
      <c r="F3349" s="13" t="s">
        <v>15142</v>
      </c>
      <c r="G3349" s="23" t="s">
        <v>15143</v>
      </c>
      <c r="H3349" s="42" t="s">
        <v>455</v>
      </c>
      <c r="I3349" s="28" t="s">
        <v>417</v>
      </c>
      <c r="J3349" s="12" t="s">
        <v>15142</v>
      </c>
      <c r="K3349" s="28" t="s">
        <v>15181</v>
      </c>
      <c r="L3349" s="12" t="s">
        <v>1299</v>
      </c>
      <c r="M3349" s="12" t="s">
        <v>14623</v>
      </c>
      <c r="N3349" s="12" t="s">
        <v>15126</v>
      </c>
      <c r="O3349" s="26" t="s">
        <v>16299</v>
      </c>
      <c r="P3349" s="26" t="s">
        <v>16300</v>
      </c>
      <c r="Q3349" s="25" t="s">
        <v>632</v>
      </c>
      <c r="R3349" s="26" t="s">
        <v>15628</v>
      </c>
      <c r="S3349" s="15" t="s">
        <v>16301</v>
      </c>
      <c r="T3349" s="52">
        <v>0</v>
      </c>
      <c r="U3349" s="22" t="s">
        <v>392</v>
      </c>
      <c r="V3349" s="49" t="str">
        <f>+Sitio_Publico[[#This Row],[idcoleccion]]&amp;"-"&amp;Sitio_Publico[[#This Row],[id]]</f>
        <v>000-3348</v>
      </c>
      <c r="W3349" s="49">
        <f>+VLOOKUP(Sitio_Publico[[#This Row],[territorio]],Estructura!$AE$4:$AH$1067,4,0)</f>
        <v>10000145</v>
      </c>
      <c r="X3349" s="49" t="str">
        <f>+VLOOKUP(Sitio_Publico[[#This Row],[tema]],Estructura!$G$4:$J$532,4,0)</f>
        <v>T-0</v>
      </c>
      <c r="Y3349" s="49" t="str">
        <f>+VLOOKUP(Sitio_Publico[[#This Row],[contenido]],Estructura!$L$4:$O$473,4,0)</f>
        <v>C-1</v>
      </c>
      <c r="Z3349" s="49" t="str">
        <f>+VLOOKUP(Sitio_Publico[[#This Row],[Filtro Integrado]],Estructura!$U$4:$W$529,3,0)</f>
        <v>FI-5</v>
      </c>
      <c r="AA3349" s="49" t="str">
        <f>+VLOOKUP(Sitio_Publico[[#This Row],[Muestra]],Estructura!$Y$4:$AB$483,4,0)</f>
        <v>M-000220</v>
      </c>
    </row>
    <row r="3350" spans="1:27" ht="61.2" x14ac:dyDescent="0.3">
      <c r="A3350" s="16">
        <f t="shared" si="52"/>
        <v>3349</v>
      </c>
      <c r="B3350" s="47" t="s">
        <v>15118</v>
      </c>
      <c r="C3350" s="13" t="s">
        <v>15119</v>
      </c>
      <c r="D3350" s="13" t="s">
        <v>15120</v>
      </c>
      <c r="E3350" s="44">
        <v>8</v>
      </c>
      <c r="F3350" s="13" t="s">
        <v>15142</v>
      </c>
      <c r="G3350" s="23" t="s">
        <v>15143</v>
      </c>
      <c r="H3350" s="42" t="s">
        <v>457</v>
      </c>
      <c r="I3350" s="28" t="s">
        <v>371</v>
      </c>
      <c r="J3350" s="12" t="s">
        <v>393</v>
      </c>
      <c r="K3350" s="28" t="s">
        <v>15225</v>
      </c>
      <c r="L3350" s="12" t="s">
        <v>15145</v>
      </c>
      <c r="M3350" s="12" t="s">
        <v>14623</v>
      </c>
      <c r="N3350" s="12" t="s">
        <v>15126</v>
      </c>
      <c r="O3350" s="26" t="s">
        <v>16302</v>
      </c>
      <c r="P3350" s="26" t="s">
        <v>16303</v>
      </c>
      <c r="Q3350" s="25" t="s">
        <v>456</v>
      </c>
      <c r="R3350" s="26" t="s">
        <v>15545</v>
      </c>
      <c r="S3350" s="15" t="s">
        <v>16304</v>
      </c>
      <c r="T3350" s="52" t="s">
        <v>2301</v>
      </c>
      <c r="U3350" s="22" t="s">
        <v>392</v>
      </c>
      <c r="V3350" s="49" t="str">
        <f>+Sitio_Publico[[#This Row],[idcoleccion]]&amp;"-"&amp;Sitio_Publico[[#This Row],[id]]</f>
        <v>000-3349</v>
      </c>
      <c r="W3350" s="49">
        <f>+VLOOKUP(Sitio_Publico[[#This Row],[territorio]],Estructura!$AE$4:$AH$1067,4,0)</f>
        <v>20000008</v>
      </c>
      <c r="X3350" s="49" t="str">
        <f>+VLOOKUP(Sitio_Publico[[#This Row],[tema]],Estructura!$G$4:$J$532,4,0)</f>
        <v>T-0</v>
      </c>
      <c r="Y3350" s="49" t="str">
        <f>+VLOOKUP(Sitio_Publico[[#This Row],[contenido]],Estructura!$L$4:$O$473,4,0)</f>
        <v>C-1</v>
      </c>
      <c r="Z3350" s="49" t="str">
        <f>+VLOOKUP(Sitio_Publico[[#This Row],[Filtro Integrado]],Estructura!$U$4:$W$529,3,0)</f>
        <v>FI-0</v>
      </c>
      <c r="AA3350" s="49" t="str">
        <f>+VLOOKUP(Sitio_Publico[[#This Row],[Muestra]],Estructura!$Y$4:$AB$483,4,0)</f>
        <v>M-0002</v>
      </c>
    </row>
    <row r="3351" spans="1:27" ht="91.8" x14ac:dyDescent="0.3">
      <c r="A3351" s="16">
        <f t="shared" si="52"/>
        <v>3350</v>
      </c>
      <c r="B3351" s="47" t="s">
        <v>15118</v>
      </c>
      <c r="C3351" s="13" t="s">
        <v>15119</v>
      </c>
      <c r="D3351" s="13" t="s">
        <v>15141</v>
      </c>
      <c r="E3351" s="44">
        <v>100101001</v>
      </c>
      <c r="F3351" s="13" t="s">
        <v>15142</v>
      </c>
      <c r="G3351" s="23" t="s">
        <v>15143</v>
      </c>
      <c r="H3351" s="42" t="s">
        <v>455</v>
      </c>
      <c r="I3351" s="28" t="s">
        <v>14</v>
      </c>
      <c r="J3351" s="12" t="s">
        <v>393</v>
      </c>
      <c r="K3351" s="28" t="s">
        <v>16087</v>
      </c>
      <c r="L3351" s="12" t="s">
        <v>1299</v>
      </c>
      <c r="M3351" s="12" t="s">
        <v>15146</v>
      </c>
      <c r="N3351" s="12" t="s">
        <v>15126</v>
      </c>
      <c r="O3351" s="26" t="s">
        <v>16305</v>
      </c>
      <c r="P3351" s="26" t="s">
        <v>16306</v>
      </c>
      <c r="Q3351" s="25" t="s">
        <v>632</v>
      </c>
      <c r="R3351" s="26" t="s">
        <v>16307</v>
      </c>
      <c r="S3351" s="15" t="s">
        <v>16308</v>
      </c>
      <c r="T3351" s="52">
        <v>0</v>
      </c>
      <c r="U3351" s="22" t="s">
        <v>392</v>
      </c>
      <c r="V3351" s="49" t="str">
        <f>+Sitio_Publico[[#This Row],[idcoleccion]]&amp;"-"&amp;Sitio_Publico[[#This Row],[id]]</f>
        <v>000-3350</v>
      </c>
      <c r="W3351" s="49">
        <f>+VLOOKUP(Sitio_Publico[[#This Row],[territorio]],Estructura!$AE$4:$AH$1067,4,0)</f>
        <v>10000000</v>
      </c>
      <c r="X3351" s="49" t="str">
        <f>+VLOOKUP(Sitio_Publico[[#This Row],[tema]],Estructura!$G$4:$J$532,4,0)</f>
        <v>T-0</v>
      </c>
      <c r="Y3351" s="49" t="str">
        <f>+VLOOKUP(Sitio_Publico[[#This Row],[contenido]],Estructura!$L$4:$O$473,4,0)</f>
        <v>C-1</v>
      </c>
      <c r="Z3351" s="49" t="str">
        <f>+VLOOKUP(Sitio_Publico[[#This Row],[Filtro Integrado]],Estructura!$U$4:$W$529,3,0)</f>
        <v>FI-0</v>
      </c>
      <c r="AA3351" s="49" t="str">
        <f>+VLOOKUP(Sitio_Publico[[#This Row],[Muestra]],Estructura!$Y$4:$AB$483,4,0)</f>
        <v>M-0003</v>
      </c>
    </row>
    <row r="3352" spans="1:27" ht="40.799999999999997" x14ac:dyDescent="0.3">
      <c r="A3352" s="16">
        <f t="shared" si="52"/>
        <v>3351</v>
      </c>
      <c r="B3352" s="47" t="s">
        <v>15118</v>
      </c>
      <c r="C3352" s="13" t="s">
        <v>15119</v>
      </c>
      <c r="D3352" s="13" t="s">
        <v>15141</v>
      </c>
      <c r="E3352" s="44">
        <v>100107002</v>
      </c>
      <c r="F3352" s="13" t="s">
        <v>15142</v>
      </c>
      <c r="G3352" s="23" t="s">
        <v>15143</v>
      </c>
      <c r="H3352" s="42" t="s">
        <v>455</v>
      </c>
      <c r="I3352" s="28" t="s">
        <v>14</v>
      </c>
      <c r="J3352" s="12" t="s">
        <v>393</v>
      </c>
      <c r="K3352" s="28" t="s">
        <v>15658</v>
      </c>
      <c r="L3352" s="12" t="s">
        <v>1299</v>
      </c>
      <c r="M3352" s="12" t="s">
        <v>14623</v>
      </c>
      <c r="N3352" s="12" t="s">
        <v>15126</v>
      </c>
      <c r="O3352" s="26" t="s">
        <v>16309</v>
      </c>
      <c r="P3352" s="26" t="s">
        <v>16310</v>
      </c>
      <c r="Q3352" s="25" t="s">
        <v>1121</v>
      </c>
      <c r="R3352" s="26" t="s">
        <v>16311</v>
      </c>
      <c r="S3352" s="15" t="s">
        <v>16312</v>
      </c>
      <c r="T3352" s="52">
        <v>0</v>
      </c>
      <c r="U3352" s="22" t="s">
        <v>392</v>
      </c>
      <c r="V3352" s="49" t="str">
        <f>+Sitio_Publico[[#This Row],[idcoleccion]]&amp;"-"&amp;Sitio_Publico[[#This Row],[id]]</f>
        <v>000-3351</v>
      </c>
      <c r="W3352" s="49">
        <f>+VLOOKUP(Sitio_Publico[[#This Row],[territorio]],Estructura!$AE$4:$AH$1067,4,0)</f>
        <v>10000000</v>
      </c>
      <c r="X3352" s="49" t="str">
        <f>+VLOOKUP(Sitio_Publico[[#This Row],[tema]],Estructura!$G$4:$J$532,4,0)</f>
        <v>T-0</v>
      </c>
      <c r="Y3352" s="49" t="str">
        <f>+VLOOKUP(Sitio_Publico[[#This Row],[contenido]],Estructura!$L$4:$O$473,4,0)</f>
        <v>C-1</v>
      </c>
      <c r="Z3352" s="49" t="str">
        <f>+VLOOKUP(Sitio_Publico[[#This Row],[Filtro Integrado]],Estructura!$U$4:$W$529,3,0)</f>
        <v>FI-0</v>
      </c>
      <c r="AA3352" s="49" t="str">
        <f>+VLOOKUP(Sitio_Publico[[#This Row],[Muestra]],Estructura!$Y$4:$AB$483,4,0)</f>
        <v>M-00030</v>
      </c>
    </row>
    <row r="3353" spans="1:27" ht="51" x14ac:dyDescent="0.3">
      <c r="A3353" s="16">
        <f t="shared" si="52"/>
        <v>3352</v>
      </c>
      <c r="B3353" s="47" t="s">
        <v>15118</v>
      </c>
      <c r="C3353" s="13" t="s">
        <v>15119</v>
      </c>
      <c r="D3353" s="13" t="s">
        <v>15120</v>
      </c>
      <c r="E3353" s="44">
        <v>100112033</v>
      </c>
      <c r="F3353" s="13" t="s">
        <v>15534</v>
      </c>
      <c r="G3353" s="23" t="s">
        <v>15397</v>
      </c>
      <c r="H3353" s="42" t="s">
        <v>457</v>
      </c>
      <c r="I3353" s="28" t="s">
        <v>367</v>
      </c>
      <c r="J3353" s="12" t="s">
        <v>15398</v>
      </c>
      <c r="K3353" s="28" t="s">
        <v>16313</v>
      </c>
      <c r="L3353" s="12" t="s">
        <v>1611</v>
      </c>
      <c r="M3353" s="12" t="s">
        <v>15400</v>
      </c>
      <c r="N3353" s="12" t="s">
        <v>15126</v>
      </c>
      <c r="O3353" s="26" t="s">
        <v>16314</v>
      </c>
      <c r="P3353" s="26" t="s">
        <v>16315</v>
      </c>
      <c r="Q3353" s="25" t="s">
        <v>456</v>
      </c>
      <c r="R3353" s="26" t="s">
        <v>16316</v>
      </c>
      <c r="S3353" s="15" t="s">
        <v>16317</v>
      </c>
      <c r="T3353" s="52" t="s">
        <v>1297</v>
      </c>
      <c r="U3353" s="22" t="s">
        <v>392</v>
      </c>
      <c r="V3353" s="49" t="str">
        <f>+Sitio_Publico[[#This Row],[idcoleccion]]&amp;"-"&amp;Sitio_Publico[[#This Row],[id]]</f>
        <v>000-3352</v>
      </c>
      <c r="W3353" s="49">
        <f>+VLOOKUP(Sitio_Publico[[#This Row],[territorio]],Estructura!$AE$4:$AH$1067,4,0)</f>
        <v>20000004</v>
      </c>
      <c r="X3353" s="49" t="str">
        <f>+VLOOKUP(Sitio_Publico[[#This Row],[tema]],Estructura!$G$4:$J$532,4,0)</f>
        <v>T-60</v>
      </c>
      <c r="Y3353" s="49" t="str">
        <f>+VLOOKUP(Sitio_Publico[[#This Row],[contenido]],Estructura!$L$4:$O$473,4,0)</f>
        <v>C-35</v>
      </c>
      <c r="Z3353" s="49" t="str">
        <f>+VLOOKUP(Sitio_Publico[[#This Row],[Filtro Integrado]],Estructura!$U$4:$W$529,3,0)</f>
        <v>FI-8</v>
      </c>
      <c r="AA3353" s="49" t="str">
        <f>+VLOOKUP(Sitio_Publico[[#This Row],[Muestra]],Estructura!$Y$4:$AB$483,4,0)</f>
        <v>M-000292</v>
      </c>
    </row>
    <row r="3354" spans="1:27" ht="40.799999999999997" x14ac:dyDescent="0.3">
      <c r="A3354" s="16">
        <f t="shared" si="52"/>
        <v>3353</v>
      </c>
      <c r="B3354" s="47" t="s">
        <v>15118</v>
      </c>
      <c r="C3354" s="13" t="s">
        <v>15119</v>
      </c>
      <c r="D3354" s="13" t="s">
        <v>15120</v>
      </c>
      <c r="E3354" s="44">
        <v>5401</v>
      </c>
      <c r="F3354" s="13" t="s">
        <v>15121</v>
      </c>
      <c r="G3354" s="23" t="s">
        <v>15122</v>
      </c>
      <c r="H3354" s="42" t="s">
        <v>458</v>
      </c>
      <c r="I3354" s="28" t="s">
        <v>74</v>
      </c>
      <c r="J3354" s="12" t="s">
        <v>393</v>
      </c>
      <c r="K3354" s="28" t="s">
        <v>15371</v>
      </c>
      <c r="L3354" s="12" t="s">
        <v>15124</v>
      </c>
      <c r="M3354" s="12" t="s">
        <v>15125</v>
      </c>
      <c r="N3354" s="12" t="s">
        <v>15126</v>
      </c>
      <c r="O3354" s="26" t="s">
        <v>16318</v>
      </c>
      <c r="P3354" s="26" t="s">
        <v>16319</v>
      </c>
      <c r="Q3354" s="25" t="s">
        <v>632</v>
      </c>
      <c r="R3354" s="26" t="s">
        <v>16320</v>
      </c>
      <c r="S3354" s="15" t="s">
        <v>16321</v>
      </c>
      <c r="T3354" s="52" t="s">
        <v>16322</v>
      </c>
      <c r="U3354" s="22" t="s">
        <v>392</v>
      </c>
      <c r="V3354" s="49" t="str">
        <f>+Sitio_Publico[[#This Row],[idcoleccion]]&amp;"-"&amp;Sitio_Publico[[#This Row],[id]]</f>
        <v>000-3353</v>
      </c>
      <c r="W3354" s="49">
        <f>+VLOOKUP(Sitio_Publico[[#This Row],[territorio]],Estructura!$AE$4:$AH$1067,4,0)</f>
        <v>30005401</v>
      </c>
      <c r="X3354" s="49" t="str">
        <f>+VLOOKUP(Sitio_Publico[[#This Row],[tema]],Estructura!$G$4:$J$532,4,0)</f>
        <v>T-50</v>
      </c>
      <c r="Y3354" s="49" t="str">
        <f>+VLOOKUP(Sitio_Publico[[#This Row],[contenido]],Estructura!$L$4:$O$473,4,0)</f>
        <v>C-30</v>
      </c>
      <c r="Z3354" s="49" t="str">
        <f>+VLOOKUP(Sitio_Publico[[#This Row],[Filtro Integrado]],Estructura!$U$4:$W$529,3,0)</f>
        <v>FI-0</v>
      </c>
      <c r="AA3354" s="49" t="str">
        <f>+VLOOKUP(Sitio_Publico[[#This Row],[Muestra]],Estructura!$Y$4:$AB$483,4,0)</f>
        <v>M-000236</v>
      </c>
    </row>
    <row r="3355" spans="1:27" ht="40.799999999999997" x14ac:dyDescent="0.3">
      <c r="A3355" s="16">
        <f t="shared" si="52"/>
        <v>3354</v>
      </c>
      <c r="B3355" s="47" t="s">
        <v>15118</v>
      </c>
      <c r="C3355" s="13" t="s">
        <v>15119</v>
      </c>
      <c r="D3355" s="13" t="s">
        <v>15120</v>
      </c>
      <c r="E3355" s="44">
        <v>13</v>
      </c>
      <c r="F3355" s="13" t="s">
        <v>15783</v>
      </c>
      <c r="G3355" s="23" t="s">
        <v>15132</v>
      </c>
      <c r="H3355" s="42" t="s">
        <v>457</v>
      </c>
      <c r="I3355" s="28" t="s">
        <v>376</v>
      </c>
      <c r="J3355" s="12" t="s">
        <v>393</v>
      </c>
      <c r="K3355" s="28" t="s">
        <v>16323</v>
      </c>
      <c r="L3355" s="12" t="s">
        <v>15134</v>
      </c>
      <c r="M3355" s="12" t="s">
        <v>15135</v>
      </c>
      <c r="N3355" s="12" t="s">
        <v>15126</v>
      </c>
      <c r="O3355" s="26" t="s">
        <v>16324</v>
      </c>
      <c r="P3355" s="26" t="s">
        <v>16325</v>
      </c>
      <c r="Q3355" s="25" t="s">
        <v>10482</v>
      </c>
      <c r="R3355" s="26" t="s">
        <v>16326</v>
      </c>
      <c r="S3355" s="15" t="s">
        <v>16327</v>
      </c>
      <c r="T3355" s="52" t="s">
        <v>15140</v>
      </c>
      <c r="U3355" s="22" t="s">
        <v>392</v>
      </c>
      <c r="V3355" s="49" t="str">
        <f>+Sitio_Publico[[#This Row],[idcoleccion]]&amp;"-"&amp;Sitio_Publico[[#This Row],[id]]</f>
        <v>000-3354</v>
      </c>
      <c r="W3355" s="49">
        <f>+VLOOKUP(Sitio_Publico[[#This Row],[territorio]],Estructura!$AE$4:$AH$1067,4,0)</f>
        <v>20000013</v>
      </c>
      <c r="X3355" s="49" t="str">
        <f>+VLOOKUP(Sitio_Publico[[#This Row],[tema]],Estructura!$G$4:$J$532,4,0)</f>
        <v>T-61</v>
      </c>
      <c r="Y3355" s="49" t="str">
        <f>+VLOOKUP(Sitio_Publico[[#This Row],[contenido]],Estructura!$L$4:$O$473,4,0)</f>
        <v>C-31</v>
      </c>
      <c r="Z3355" s="49" t="str">
        <f>+VLOOKUP(Sitio_Publico[[#This Row],[Filtro Integrado]],Estructura!$U$4:$W$529,3,0)</f>
        <v>FI-0</v>
      </c>
      <c r="AA3355" s="49" t="str">
        <f>+VLOOKUP(Sitio_Publico[[#This Row],[Muestra]],Estructura!$Y$4:$AB$483,4,0)</f>
        <v>M-000293</v>
      </c>
    </row>
    <row r="3356" spans="1:27" ht="61.2" x14ac:dyDescent="0.3">
      <c r="A3356" s="16">
        <f t="shared" si="52"/>
        <v>3355</v>
      </c>
      <c r="B3356" s="47" t="s">
        <v>15118</v>
      </c>
      <c r="C3356" s="13" t="s">
        <v>15119</v>
      </c>
      <c r="D3356" s="13" t="s">
        <v>15120</v>
      </c>
      <c r="E3356" s="44">
        <v>193</v>
      </c>
      <c r="F3356" s="13" t="s">
        <v>15142</v>
      </c>
      <c r="G3356" s="23" t="s">
        <v>15143</v>
      </c>
      <c r="H3356" s="42" t="s">
        <v>455</v>
      </c>
      <c r="I3356" s="28" t="s">
        <v>454</v>
      </c>
      <c r="J3356" s="12" t="s">
        <v>393</v>
      </c>
      <c r="K3356" s="28" t="s">
        <v>15225</v>
      </c>
      <c r="L3356" s="12" t="s">
        <v>15145</v>
      </c>
      <c r="M3356" s="12" t="s">
        <v>14623</v>
      </c>
      <c r="N3356" s="12" t="s">
        <v>15126</v>
      </c>
      <c r="O3356" s="26" t="s">
        <v>16328</v>
      </c>
      <c r="P3356" s="26" t="s">
        <v>16329</v>
      </c>
      <c r="Q3356" s="25" t="s">
        <v>456</v>
      </c>
      <c r="R3356" s="26" t="s">
        <v>16330</v>
      </c>
      <c r="S3356" s="15" t="s">
        <v>16331</v>
      </c>
      <c r="T3356" s="52">
        <v>0</v>
      </c>
      <c r="U3356" s="22" t="s">
        <v>392</v>
      </c>
      <c r="V3356" s="49" t="str">
        <f>+Sitio_Publico[[#This Row],[idcoleccion]]&amp;"-"&amp;Sitio_Publico[[#This Row],[id]]</f>
        <v>000-3355</v>
      </c>
      <c r="W3356" s="49">
        <f>+VLOOKUP(Sitio_Publico[[#This Row],[territorio]],Estructura!$AE$4:$AH$1067,4,0)</f>
        <v>10000193</v>
      </c>
      <c r="X3356" s="49" t="str">
        <f>+VLOOKUP(Sitio_Publico[[#This Row],[tema]],Estructura!$G$4:$J$532,4,0)</f>
        <v>T-0</v>
      </c>
      <c r="Y3356" s="49" t="str">
        <f>+VLOOKUP(Sitio_Publico[[#This Row],[contenido]],Estructura!$L$4:$O$473,4,0)</f>
        <v>C-1</v>
      </c>
      <c r="Z3356" s="49" t="str">
        <f>+VLOOKUP(Sitio_Publico[[#This Row],[Filtro Integrado]],Estructura!$U$4:$W$529,3,0)</f>
        <v>FI-0</v>
      </c>
      <c r="AA3356" s="49" t="str">
        <f>+VLOOKUP(Sitio_Publico[[#This Row],[Muestra]],Estructura!$Y$4:$AB$483,4,0)</f>
        <v>M-0002</v>
      </c>
    </row>
    <row r="3357" spans="1:27" ht="51" x14ac:dyDescent="0.3">
      <c r="A3357" s="16">
        <f t="shared" si="52"/>
        <v>3356</v>
      </c>
      <c r="B3357" s="47" t="s">
        <v>15118</v>
      </c>
      <c r="C3357" s="13" t="s">
        <v>15119</v>
      </c>
      <c r="D3357" s="13" t="s">
        <v>15120</v>
      </c>
      <c r="E3357" s="44">
        <v>60</v>
      </c>
      <c r="F3357" s="13" t="s">
        <v>15142</v>
      </c>
      <c r="G3357" s="23" t="s">
        <v>15143</v>
      </c>
      <c r="H3357" s="42" t="s">
        <v>455</v>
      </c>
      <c r="I3357" s="28" t="s">
        <v>452</v>
      </c>
      <c r="J3357" s="12" t="s">
        <v>393</v>
      </c>
      <c r="K3357" s="28" t="s">
        <v>15181</v>
      </c>
      <c r="L3357" s="12" t="s">
        <v>15145</v>
      </c>
      <c r="M3357" s="12" t="s">
        <v>15146</v>
      </c>
      <c r="N3357" s="12" t="s">
        <v>15126</v>
      </c>
      <c r="O3357" s="26" t="s">
        <v>16332</v>
      </c>
      <c r="P3357" s="26" t="s">
        <v>16333</v>
      </c>
      <c r="Q3357" s="25" t="s">
        <v>456</v>
      </c>
      <c r="R3357" s="26" t="s">
        <v>15641</v>
      </c>
      <c r="S3357" s="15" t="s">
        <v>16334</v>
      </c>
      <c r="T3357" s="52">
        <v>0</v>
      </c>
      <c r="U3357" s="22" t="s">
        <v>392</v>
      </c>
      <c r="V3357" s="49" t="str">
        <f>+Sitio_Publico[[#This Row],[idcoleccion]]&amp;"-"&amp;Sitio_Publico[[#This Row],[id]]</f>
        <v>000-3356</v>
      </c>
      <c r="W3357" s="49">
        <f>+VLOOKUP(Sitio_Publico[[#This Row],[territorio]],Estructura!$AE$4:$AH$1067,4,0)</f>
        <v>10000060</v>
      </c>
      <c r="X3357" s="49" t="str">
        <f>+VLOOKUP(Sitio_Publico[[#This Row],[tema]],Estructura!$G$4:$J$532,4,0)</f>
        <v>T-0</v>
      </c>
      <c r="Y3357" s="49" t="str">
        <f>+VLOOKUP(Sitio_Publico[[#This Row],[contenido]],Estructura!$L$4:$O$473,4,0)</f>
        <v>C-1</v>
      </c>
      <c r="Z3357" s="49" t="str">
        <f>+VLOOKUP(Sitio_Publico[[#This Row],[Filtro Integrado]],Estructura!$U$4:$W$529,3,0)</f>
        <v>FI-0</v>
      </c>
      <c r="AA3357" s="49" t="str">
        <f>+VLOOKUP(Sitio_Publico[[#This Row],[Muestra]],Estructura!$Y$4:$AB$483,4,0)</f>
        <v>M-000220</v>
      </c>
    </row>
    <row r="3358" spans="1:27" ht="40.799999999999997" x14ac:dyDescent="0.3">
      <c r="A3358" s="16">
        <f t="shared" si="52"/>
        <v>3357</v>
      </c>
      <c r="B3358" s="47" t="s">
        <v>15118</v>
      </c>
      <c r="C3358" s="13" t="s">
        <v>15119</v>
      </c>
      <c r="D3358" s="13" t="s">
        <v>15120</v>
      </c>
      <c r="E3358" s="44">
        <v>142</v>
      </c>
      <c r="F3358" s="13" t="s">
        <v>15142</v>
      </c>
      <c r="G3358" s="23" t="s">
        <v>15300</v>
      </c>
      <c r="H3358" s="42" t="s">
        <v>455</v>
      </c>
      <c r="I3358" s="28" t="s">
        <v>436</v>
      </c>
      <c r="J3358" s="12" t="s">
        <v>393</v>
      </c>
      <c r="K3358" s="28" t="s">
        <v>15181</v>
      </c>
      <c r="L3358" s="12" t="s">
        <v>15145</v>
      </c>
      <c r="M3358" s="12" t="s">
        <v>15146</v>
      </c>
      <c r="N3358" s="12" t="s">
        <v>15126</v>
      </c>
      <c r="O3358" s="26" t="s">
        <v>16335</v>
      </c>
      <c r="P3358" s="26" t="s">
        <v>16336</v>
      </c>
      <c r="Q3358" s="25" t="s">
        <v>456</v>
      </c>
      <c r="R3358" s="26" t="s">
        <v>16337</v>
      </c>
      <c r="S3358" s="15" t="s">
        <v>16338</v>
      </c>
      <c r="T3358" s="52">
        <v>0</v>
      </c>
      <c r="U3358" s="22" t="s">
        <v>392</v>
      </c>
      <c r="V3358" s="49" t="str">
        <f>+Sitio_Publico[[#This Row],[idcoleccion]]&amp;"-"&amp;Sitio_Publico[[#This Row],[id]]</f>
        <v>000-3357</v>
      </c>
      <c r="W3358" s="49">
        <f>+VLOOKUP(Sitio_Publico[[#This Row],[territorio]],Estructura!$AE$4:$AH$1067,4,0)</f>
        <v>10000142</v>
      </c>
      <c r="X3358" s="49" t="str">
        <f>+VLOOKUP(Sitio_Publico[[#This Row],[tema]],Estructura!$G$4:$J$532,4,0)</f>
        <v>T-0</v>
      </c>
      <c r="Y3358" s="49" t="str">
        <f>+VLOOKUP(Sitio_Publico[[#This Row],[contenido]],Estructura!$L$4:$O$473,4,0)</f>
        <v>C-34</v>
      </c>
      <c r="Z3358" s="49" t="str">
        <f>+VLOOKUP(Sitio_Publico[[#This Row],[Filtro Integrado]],Estructura!$U$4:$W$529,3,0)</f>
        <v>FI-0</v>
      </c>
      <c r="AA3358" s="49" t="str">
        <f>+VLOOKUP(Sitio_Publico[[#This Row],[Muestra]],Estructura!$Y$4:$AB$483,4,0)</f>
        <v>M-000220</v>
      </c>
    </row>
    <row r="3359" spans="1:27" ht="30.6" x14ac:dyDescent="0.3">
      <c r="A3359" s="16">
        <f t="shared" si="52"/>
        <v>3358</v>
      </c>
      <c r="B3359" s="47" t="s">
        <v>15118</v>
      </c>
      <c r="C3359" s="13" t="s">
        <v>15119</v>
      </c>
      <c r="D3359" s="13" t="s">
        <v>15120</v>
      </c>
      <c r="E3359" s="44">
        <v>4104</v>
      </c>
      <c r="F3359" s="13" t="s">
        <v>15198</v>
      </c>
      <c r="G3359" s="23" t="s">
        <v>15122</v>
      </c>
      <c r="H3359" s="42" t="s">
        <v>458</v>
      </c>
      <c r="I3359" s="28" t="s">
        <v>52</v>
      </c>
      <c r="J3359" s="12" t="s">
        <v>393</v>
      </c>
      <c r="K3359" s="28" t="s">
        <v>15225</v>
      </c>
      <c r="L3359" s="12" t="s">
        <v>15124</v>
      </c>
      <c r="M3359" s="12" t="s">
        <v>15125</v>
      </c>
      <c r="N3359" s="12" t="s">
        <v>15126</v>
      </c>
      <c r="O3359" s="26" t="s">
        <v>16339</v>
      </c>
      <c r="P3359" s="26" t="s">
        <v>16340</v>
      </c>
      <c r="Q3359" s="25" t="s">
        <v>632</v>
      </c>
      <c r="R3359" s="26" t="s">
        <v>16341</v>
      </c>
      <c r="S3359" s="15" t="s">
        <v>16342</v>
      </c>
      <c r="T3359" s="52" t="s">
        <v>16343</v>
      </c>
      <c r="U3359" s="22" t="s">
        <v>392</v>
      </c>
      <c r="V3359" s="49" t="str">
        <f>+Sitio_Publico[[#This Row],[idcoleccion]]&amp;"-"&amp;Sitio_Publico[[#This Row],[id]]</f>
        <v>000-3358</v>
      </c>
      <c r="W3359" s="49">
        <f>+VLOOKUP(Sitio_Publico[[#This Row],[territorio]],Estructura!$AE$4:$AH$1067,4,0)</f>
        <v>30004104</v>
      </c>
      <c r="X3359" s="49" t="str">
        <f>+VLOOKUP(Sitio_Publico[[#This Row],[tema]],Estructura!$G$4:$J$532,4,0)</f>
        <v>T-55</v>
      </c>
      <c r="Y3359" s="49" t="str">
        <f>+VLOOKUP(Sitio_Publico[[#This Row],[contenido]],Estructura!$L$4:$O$473,4,0)</f>
        <v>C-30</v>
      </c>
      <c r="Z3359" s="49" t="str">
        <f>+VLOOKUP(Sitio_Publico[[#This Row],[Filtro Integrado]],Estructura!$U$4:$W$529,3,0)</f>
        <v>FI-0</v>
      </c>
      <c r="AA3359" s="49" t="str">
        <f>+VLOOKUP(Sitio_Publico[[#This Row],[Muestra]],Estructura!$Y$4:$AB$483,4,0)</f>
        <v>M-0002</v>
      </c>
    </row>
    <row r="3360" spans="1:27" ht="30.6" x14ac:dyDescent="0.3">
      <c r="A3360" s="16">
        <f t="shared" si="52"/>
        <v>3359</v>
      </c>
      <c r="B3360" s="47" t="s">
        <v>15118</v>
      </c>
      <c r="C3360" s="13" t="s">
        <v>15119</v>
      </c>
      <c r="D3360" s="13" t="s">
        <v>15120</v>
      </c>
      <c r="E3360" s="44">
        <v>3304</v>
      </c>
      <c r="F3360" s="13" t="s">
        <v>15198</v>
      </c>
      <c r="G3360" s="23" t="s">
        <v>15122</v>
      </c>
      <c r="H3360" s="42" t="s">
        <v>458</v>
      </c>
      <c r="I3360" s="28" t="s">
        <v>49</v>
      </c>
      <c r="J3360" s="12" t="s">
        <v>393</v>
      </c>
      <c r="K3360" s="28" t="s">
        <v>15225</v>
      </c>
      <c r="L3360" s="12" t="s">
        <v>15124</v>
      </c>
      <c r="M3360" s="12" t="s">
        <v>15125</v>
      </c>
      <c r="N3360" s="12" t="s">
        <v>15126</v>
      </c>
      <c r="O3360" s="26" t="s">
        <v>16344</v>
      </c>
      <c r="P3360" s="26" t="s">
        <v>16345</v>
      </c>
      <c r="Q3360" s="25" t="s">
        <v>632</v>
      </c>
      <c r="R3360" s="26" t="s">
        <v>16346</v>
      </c>
      <c r="S3360" s="15" t="s">
        <v>16347</v>
      </c>
      <c r="T3360" s="52" t="s">
        <v>16348</v>
      </c>
      <c r="U3360" s="22" t="s">
        <v>392</v>
      </c>
      <c r="V3360" s="49" t="str">
        <f>+Sitio_Publico[[#This Row],[idcoleccion]]&amp;"-"&amp;Sitio_Publico[[#This Row],[id]]</f>
        <v>000-3359</v>
      </c>
      <c r="W3360" s="49">
        <f>+VLOOKUP(Sitio_Publico[[#This Row],[territorio]],Estructura!$AE$4:$AH$1067,4,0)</f>
        <v>30003304</v>
      </c>
      <c r="X3360" s="49" t="str">
        <f>+VLOOKUP(Sitio_Publico[[#This Row],[tema]],Estructura!$G$4:$J$532,4,0)</f>
        <v>T-55</v>
      </c>
      <c r="Y3360" s="49" t="str">
        <f>+VLOOKUP(Sitio_Publico[[#This Row],[contenido]],Estructura!$L$4:$O$473,4,0)</f>
        <v>C-30</v>
      </c>
      <c r="Z3360" s="49" t="str">
        <f>+VLOOKUP(Sitio_Publico[[#This Row],[Filtro Integrado]],Estructura!$U$4:$W$529,3,0)</f>
        <v>FI-0</v>
      </c>
      <c r="AA3360" s="49" t="str">
        <f>+VLOOKUP(Sitio_Publico[[#This Row],[Muestra]],Estructura!$Y$4:$AB$483,4,0)</f>
        <v>M-0002</v>
      </c>
    </row>
    <row r="3361" spans="1:27" ht="61.2" x14ac:dyDescent="0.3">
      <c r="A3361" s="16">
        <f t="shared" si="52"/>
        <v>3360</v>
      </c>
      <c r="B3361" s="47" t="s">
        <v>15118</v>
      </c>
      <c r="C3361" s="13" t="s">
        <v>15119</v>
      </c>
      <c r="D3361" s="13" t="s">
        <v>15120</v>
      </c>
      <c r="E3361" s="44">
        <v>132</v>
      </c>
      <c r="F3361" s="13" t="s">
        <v>15142</v>
      </c>
      <c r="G3361" s="23" t="s">
        <v>15143</v>
      </c>
      <c r="H3361" s="42" t="s">
        <v>455</v>
      </c>
      <c r="I3361" s="28" t="s">
        <v>433</v>
      </c>
      <c r="J3361" s="12" t="s">
        <v>393</v>
      </c>
      <c r="K3361" s="28" t="s">
        <v>15225</v>
      </c>
      <c r="L3361" s="12" t="s">
        <v>1299</v>
      </c>
      <c r="M3361" s="12" t="s">
        <v>15146</v>
      </c>
      <c r="N3361" s="12" t="s">
        <v>15126</v>
      </c>
      <c r="O3361" s="26" t="s">
        <v>16349</v>
      </c>
      <c r="P3361" s="26" t="s">
        <v>16350</v>
      </c>
      <c r="Q3361" s="25" t="s">
        <v>15801</v>
      </c>
      <c r="R3361" s="26" t="s">
        <v>15802</v>
      </c>
      <c r="S3361" s="15" t="s">
        <v>16351</v>
      </c>
      <c r="T3361" s="52">
        <v>0</v>
      </c>
      <c r="U3361" s="22" t="s">
        <v>392</v>
      </c>
      <c r="V3361" s="49" t="str">
        <f>+Sitio_Publico[[#This Row],[idcoleccion]]&amp;"-"&amp;Sitio_Publico[[#This Row],[id]]</f>
        <v>000-3360</v>
      </c>
      <c r="W3361" s="49">
        <f>+VLOOKUP(Sitio_Publico[[#This Row],[territorio]],Estructura!$AE$4:$AH$1067,4,0)</f>
        <v>10000132</v>
      </c>
      <c r="X3361" s="49" t="str">
        <f>+VLOOKUP(Sitio_Publico[[#This Row],[tema]],Estructura!$G$4:$J$532,4,0)</f>
        <v>T-0</v>
      </c>
      <c r="Y3361" s="49" t="str">
        <f>+VLOOKUP(Sitio_Publico[[#This Row],[contenido]],Estructura!$L$4:$O$473,4,0)</f>
        <v>C-1</v>
      </c>
      <c r="Z3361" s="49" t="str">
        <f>+VLOOKUP(Sitio_Publico[[#This Row],[Filtro Integrado]],Estructura!$U$4:$W$529,3,0)</f>
        <v>FI-0</v>
      </c>
      <c r="AA3361" s="49" t="str">
        <f>+VLOOKUP(Sitio_Publico[[#This Row],[Muestra]],Estructura!$Y$4:$AB$483,4,0)</f>
        <v>M-0002</v>
      </c>
    </row>
    <row r="3362" spans="1:27" ht="40.799999999999997" x14ac:dyDescent="0.3">
      <c r="A3362" s="16">
        <f t="shared" si="52"/>
        <v>3361</v>
      </c>
      <c r="B3362" s="47" t="s">
        <v>15118</v>
      </c>
      <c r="C3362" s="13" t="s">
        <v>15119</v>
      </c>
      <c r="D3362" s="13" t="s">
        <v>15120</v>
      </c>
      <c r="E3362" s="44">
        <v>5703</v>
      </c>
      <c r="F3362" s="13" t="s">
        <v>15121</v>
      </c>
      <c r="G3362" s="23" t="s">
        <v>15122</v>
      </c>
      <c r="H3362" s="42" t="s">
        <v>458</v>
      </c>
      <c r="I3362" s="28" t="s">
        <v>92</v>
      </c>
      <c r="J3362" s="12" t="s">
        <v>393</v>
      </c>
      <c r="K3362" s="28" t="s">
        <v>15199</v>
      </c>
      <c r="L3362" s="12" t="s">
        <v>15124</v>
      </c>
      <c r="M3362" s="12" t="s">
        <v>15125</v>
      </c>
      <c r="N3362" s="12" t="s">
        <v>15126</v>
      </c>
      <c r="O3362" s="26" t="s">
        <v>16352</v>
      </c>
      <c r="P3362" s="26" t="s">
        <v>16353</v>
      </c>
      <c r="Q3362" s="25" t="s">
        <v>632</v>
      </c>
      <c r="R3362" s="26" t="s">
        <v>16354</v>
      </c>
      <c r="S3362" s="15" t="s">
        <v>16355</v>
      </c>
      <c r="T3362" s="52" t="s">
        <v>16356</v>
      </c>
      <c r="U3362" s="22" t="s">
        <v>392</v>
      </c>
      <c r="V3362" s="49" t="str">
        <f>+Sitio_Publico[[#This Row],[idcoleccion]]&amp;"-"&amp;Sitio_Publico[[#This Row],[id]]</f>
        <v>000-3361</v>
      </c>
      <c r="W3362" s="49">
        <f>+VLOOKUP(Sitio_Publico[[#This Row],[territorio]],Estructura!$AE$4:$AH$1067,4,0)</f>
        <v>30005703</v>
      </c>
      <c r="X3362" s="49" t="str">
        <f>+VLOOKUP(Sitio_Publico[[#This Row],[tema]],Estructura!$G$4:$J$532,4,0)</f>
        <v>T-50</v>
      </c>
      <c r="Y3362" s="49" t="str">
        <f>+VLOOKUP(Sitio_Publico[[#This Row],[contenido]],Estructura!$L$4:$O$473,4,0)</f>
        <v>C-30</v>
      </c>
      <c r="Z3362" s="49" t="str">
        <f>+VLOOKUP(Sitio_Publico[[#This Row],[Filtro Integrado]],Estructura!$U$4:$W$529,3,0)</f>
        <v>FI-0</v>
      </c>
      <c r="AA3362" s="49" t="str">
        <f>+VLOOKUP(Sitio_Publico[[#This Row],[Muestra]],Estructura!$Y$4:$AB$483,4,0)</f>
        <v>M-000222</v>
      </c>
    </row>
    <row r="3363" spans="1:27" ht="48" x14ac:dyDescent="0.3">
      <c r="A3363" s="16">
        <f t="shared" si="52"/>
        <v>3362</v>
      </c>
      <c r="B3363" s="47" t="s">
        <v>15118</v>
      </c>
      <c r="C3363" s="13" t="s">
        <v>15119</v>
      </c>
      <c r="D3363" s="13" t="s">
        <v>15120</v>
      </c>
      <c r="E3363" s="44">
        <v>0</v>
      </c>
      <c r="F3363" s="13" t="s">
        <v>15161</v>
      </c>
      <c r="G3363" s="23" t="s">
        <v>15162</v>
      </c>
      <c r="H3363" s="42" t="s">
        <v>455</v>
      </c>
      <c r="I3363" s="28" t="s">
        <v>14</v>
      </c>
      <c r="J3363" s="12" t="s">
        <v>16357</v>
      </c>
      <c r="K3363" s="28" t="s">
        <v>15163</v>
      </c>
      <c r="L3363" s="12" t="s">
        <v>15164</v>
      </c>
      <c r="M3363" s="12" t="s">
        <v>15165</v>
      </c>
      <c r="N3363" s="12" t="s">
        <v>15126</v>
      </c>
      <c r="O3363" s="26" t="s">
        <v>16358</v>
      </c>
      <c r="P3363" s="26" t="s">
        <v>16359</v>
      </c>
      <c r="Q3363" s="25" t="s">
        <v>456</v>
      </c>
      <c r="R3363" s="26" t="s">
        <v>16360</v>
      </c>
      <c r="S3363" s="15" t="s">
        <v>16361</v>
      </c>
      <c r="T3363" s="52">
        <v>0</v>
      </c>
      <c r="U3363" s="22" t="s">
        <v>392</v>
      </c>
      <c r="V3363" s="49" t="str">
        <f>+Sitio_Publico[[#This Row],[idcoleccion]]&amp;"-"&amp;Sitio_Publico[[#This Row],[id]]</f>
        <v>000-3362</v>
      </c>
      <c r="W3363" s="49">
        <f>+VLOOKUP(Sitio_Publico[[#This Row],[territorio]],Estructura!$AE$4:$AH$1067,4,0)</f>
        <v>10000000</v>
      </c>
      <c r="X3363" s="49" t="str">
        <f>+VLOOKUP(Sitio_Publico[[#This Row],[tema]],Estructura!$G$4:$J$532,4,0)</f>
        <v>T-53</v>
      </c>
      <c r="Y3363" s="49" t="str">
        <f>+VLOOKUP(Sitio_Publico[[#This Row],[contenido]],Estructura!$L$4:$O$473,4,0)</f>
        <v>C-33</v>
      </c>
      <c r="Z3363" s="49" t="str">
        <f>+VLOOKUP(Sitio_Publico[[#This Row],[Filtro Integrado]],Estructura!$U$4:$W$529,3,0)</f>
        <v>FI-14</v>
      </c>
      <c r="AA3363" s="49" t="str">
        <f>+VLOOKUP(Sitio_Publico[[#This Row],[Muestra]],Estructura!$Y$4:$AB$483,4,0)</f>
        <v>M-000218</v>
      </c>
    </row>
    <row r="3364" spans="1:27" ht="40.799999999999997" x14ac:dyDescent="0.3">
      <c r="A3364" s="16">
        <f t="shared" si="52"/>
        <v>3363</v>
      </c>
      <c r="B3364" s="47" t="s">
        <v>15118</v>
      </c>
      <c r="C3364" s="13" t="s">
        <v>15119</v>
      </c>
      <c r="D3364" s="13" t="s">
        <v>15141</v>
      </c>
      <c r="E3364" s="44">
        <v>100101008</v>
      </c>
      <c r="F3364" s="13" t="s">
        <v>15142</v>
      </c>
      <c r="G3364" s="23" t="s">
        <v>15300</v>
      </c>
      <c r="H3364" s="42" t="s">
        <v>455</v>
      </c>
      <c r="I3364" s="28" t="s">
        <v>14</v>
      </c>
      <c r="J3364" s="12" t="s">
        <v>393</v>
      </c>
      <c r="K3364" s="28" t="s">
        <v>16362</v>
      </c>
      <c r="L3364" s="12" t="s">
        <v>15145</v>
      </c>
      <c r="M3364" s="12" t="s">
        <v>15146</v>
      </c>
      <c r="N3364" s="12" t="s">
        <v>15126</v>
      </c>
      <c r="O3364" s="26" t="s">
        <v>16363</v>
      </c>
      <c r="P3364" s="26" t="s">
        <v>16364</v>
      </c>
      <c r="Q3364" s="25" t="s">
        <v>456</v>
      </c>
      <c r="R3364" s="26" t="s">
        <v>16365</v>
      </c>
      <c r="S3364" s="15" t="s">
        <v>16366</v>
      </c>
      <c r="T3364" s="52">
        <v>0</v>
      </c>
      <c r="U3364" s="22" t="s">
        <v>392</v>
      </c>
      <c r="V3364" s="49" t="str">
        <f>+Sitio_Publico[[#This Row],[idcoleccion]]&amp;"-"&amp;Sitio_Publico[[#This Row],[id]]</f>
        <v>000-3363</v>
      </c>
      <c r="W3364" s="49">
        <f>+VLOOKUP(Sitio_Publico[[#This Row],[territorio]],Estructura!$AE$4:$AH$1067,4,0)</f>
        <v>10000000</v>
      </c>
      <c r="X3364" s="49" t="str">
        <f>+VLOOKUP(Sitio_Publico[[#This Row],[tema]],Estructura!$G$4:$J$532,4,0)</f>
        <v>T-0</v>
      </c>
      <c r="Y3364" s="49" t="str">
        <f>+VLOOKUP(Sitio_Publico[[#This Row],[contenido]],Estructura!$L$4:$O$473,4,0)</f>
        <v>C-34</v>
      </c>
      <c r="Z3364" s="49" t="str">
        <f>+VLOOKUP(Sitio_Publico[[#This Row],[Filtro Integrado]],Estructura!$U$4:$W$529,3,0)</f>
        <v>FI-0</v>
      </c>
      <c r="AA3364" s="49" t="str">
        <f>+VLOOKUP(Sitio_Publico[[#This Row],[Muestra]],Estructura!$Y$4:$AB$483,4,0)</f>
        <v>M-0007</v>
      </c>
    </row>
    <row r="3365" spans="1:27" ht="122.4" x14ac:dyDescent="0.3">
      <c r="A3365" s="16">
        <f t="shared" si="52"/>
        <v>3364</v>
      </c>
      <c r="B3365" s="47" t="s">
        <v>15118</v>
      </c>
      <c r="C3365" s="13" t="s">
        <v>15119</v>
      </c>
      <c r="D3365" s="13" t="s">
        <v>15120</v>
      </c>
      <c r="E3365" s="44">
        <v>8</v>
      </c>
      <c r="F3365" s="13" t="s">
        <v>15142</v>
      </c>
      <c r="G3365" s="23" t="s">
        <v>15143</v>
      </c>
      <c r="H3365" s="42" t="s">
        <v>457</v>
      </c>
      <c r="I3365" s="28" t="s">
        <v>371</v>
      </c>
      <c r="J3365" s="12" t="s">
        <v>15225</v>
      </c>
      <c r="K3365" s="28" t="s">
        <v>16367</v>
      </c>
      <c r="L3365" s="12" t="s">
        <v>1299</v>
      </c>
      <c r="M3365" s="12" t="s">
        <v>15146</v>
      </c>
      <c r="N3365" s="12" t="s">
        <v>15126</v>
      </c>
      <c r="O3365" s="26" t="s">
        <v>16368</v>
      </c>
      <c r="P3365" s="26" t="s">
        <v>16369</v>
      </c>
      <c r="Q3365" s="25" t="s">
        <v>1145</v>
      </c>
      <c r="R3365" s="26" t="s">
        <v>16370</v>
      </c>
      <c r="S3365" s="15" t="s">
        <v>16371</v>
      </c>
      <c r="T3365" s="52" t="s">
        <v>2301</v>
      </c>
      <c r="U3365" s="22" t="s">
        <v>392</v>
      </c>
      <c r="V3365" s="49" t="str">
        <f>+Sitio_Publico[[#This Row],[idcoleccion]]&amp;"-"&amp;Sitio_Publico[[#This Row],[id]]</f>
        <v>000-3364</v>
      </c>
      <c r="W3365" s="49">
        <f>+VLOOKUP(Sitio_Publico[[#This Row],[territorio]],Estructura!$AE$4:$AH$1067,4,0)</f>
        <v>20000008</v>
      </c>
      <c r="X3365" s="49" t="str">
        <f>+VLOOKUP(Sitio_Publico[[#This Row],[tema]],Estructura!$G$4:$J$532,4,0)</f>
        <v>T-0</v>
      </c>
      <c r="Y3365" s="49" t="str">
        <f>+VLOOKUP(Sitio_Publico[[#This Row],[contenido]],Estructura!$L$4:$O$473,4,0)</f>
        <v>C-1</v>
      </c>
      <c r="Z3365" s="49" t="str">
        <f>+VLOOKUP(Sitio_Publico[[#This Row],[Filtro Integrado]],Estructura!$U$4:$W$529,3,0)</f>
        <v>FI-11</v>
      </c>
      <c r="AA3365" s="49" t="str">
        <f>+VLOOKUP(Sitio_Publico[[#This Row],[Muestra]],Estructura!$Y$4:$AB$483,4,0)</f>
        <v>M-000294</v>
      </c>
    </row>
    <row r="3366" spans="1:27" ht="30.6" x14ac:dyDescent="0.3">
      <c r="A3366" s="16">
        <f t="shared" si="52"/>
        <v>3365</v>
      </c>
      <c r="B3366" s="47" t="s">
        <v>15118</v>
      </c>
      <c r="C3366" s="13" t="s">
        <v>15119</v>
      </c>
      <c r="D3366" s="13" t="s">
        <v>15120</v>
      </c>
      <c r="E3366" s="44">
        <v>16202</v>
      </c>
      <c r="F3366" s="13" t="s">
        <v>15198</v>
      </c>
      <c r="G3366" s="23" t="s">
        <v>15122</v>
      </c>
      <c r="H3366" s="42" t="s">
        <v>458</v>
      </c>
      <c r="I3366" s="28" t="s">
        <v>197</v>
      </c>
      <c r="J3366" s="12" t="s">
        <v>393</v>
      </c>
      <c r="K3366" s="28" t="s">
        <v>15225</v>
      </c>
      <c r="L3366" s="12" t="s">
        <v>15124</v>
      </c>
      <c r="M3366" s="12" t="s">
        <v>15125</v>
      </c>
      <c r="N3366" s="12" t="s">
        <v>15126</v>
      </c>
      <c r="O3366" s="26" t="s">
        <v>16372</v>
      </c>
      <c r="P3366" s="26" t="s">
        <v>16373</v>
      </c>
      <c r="Q3366" s="25" t="s">
        <v>632</v>
      </c>
      <c r="R3366" s="26" t="s">
        <v>16374</v>
      </c>
      <c r="S3366" s="15" t="s">
        <v>16375</v>
      </c>
      <c r="T3366" s="52" t="s">
        <v>16376</v>
      </c>
      <c r="U3366" s="22" t="s">
        <v>392</v>
      </c>
      <c r="V3366" s="49" t="str">
        <f>+Sitio_Publico[[#This Row],[idcoleccion]]&amp;"-"&amp;Sitio_Publico[[#This Row],[id]]</f>
        <v>000-3365</v>
      </c>
      <c r="W3366" s="49">
        <f>+VLOOKUP(Sitio_Publico[[#This Row],[territorio]],Estructura!$AE$4:$AH$1067,4,0)</f>
        <v>30016202</v>
      </c>
      <c r="X3366" s="49" t="str">
        <f>+VLOOKUP(Sitio_Publico[[#This Row],[tema]],Estructura!$G$4:$J$532,4,0)</f>
        <v>T-55</v>
      </c>
      <c r="Y3366" s="49" t="str">
        <f>+VLOOKUP(Sitio_Publico[[#This Row],[contenido]],Estructura!$L$4:$O$473,4,0)</f>
        <v>C-30</v>
      </c>
      <c r="Z3366" s="49" t="str">
        <f>+VLOOKUP(Sitio_Publico[[#This Row],[Filtro Integrado]],Estructura!$U$4:$W$529,3,0)</f>
        <v>FI-0</v>
      </c>
      <c r="AA3366" s="49" t="str">
        <f>+VLOOKUP(Sitio_Publico[[#This Row],[Muestra]],Estructura!$Y$4:$AB$483,4,0)</f>
        <v>M-0002</v>
      </c>
    </row>
    <row r="3367" spans="1:27" ht="30.6" x14ac:dyDescent="0.3">
      <c r="A3367" s="16">
        <f t="shared" si="52"/>
        <v>3366</v>
      </c>
      <c r="B3367" s="47" t="s">
        <v>15118</v>
      </c>
      <c r="C3367" s="13" t="s">
        <v>15119</v>
      </c>
      <c r="D3367" s="13" t="s">
        <v>15120</v>
      </c>
      <c r="E3367" s="44">
        <v>7108</v>
      </c>
      <c r="F3367" s="13" t="s">
        <v>15198</v>
      </c>
      <c r="G3367" s="23" t="s">
        <v>15122</v>
      </c>
      <c r="H3367" s="42" t="s">
        <v>458</v>
      </c>
      <c r="I3367" s="28" t="s">
        <v>139</v>
      </c>
      <c r="J3367" s="12" t="s">
        <v>393</v>
      </c>
      <c r="K3367" s="28" t="s">
        <v>15181</v>
      </c>
      <c r="L3367" s="12" t="s">
        <v>15124</v>
      </c>
      <c r="M3367" s="12" t="s">
        <v>15125</v>
      </c>
      <c r="N3367" s="12" t="s">
        <v>15126</v>
      </c>
      <c r="O3367" s="26" t="s">
        <v>16377</v>
      </c>
      <c r="P3367" s="26" t="s">
        <v>16378</v>
      </c>
      <c r="Q3367" s="25" t="s">
        <v>632</v>
      </c>
      <c r="R3367" s="26" t="s">
        <v>16379</v>
      </c>
      <c r="S3367" s="15" t="s">
        <v>16380</v>
      </c>
      <c r="T3367" s="52" t="s">
        <v>16381</v>
      </c>
      <c r="U3367" s="22" t="s">
        <v>392</v>
      </c>
      <c r="V3367" s="49" t="str">
        <f>+Sitio_Publico[[#This Row],[idcoleccion]]&amp;"-"&amp;Sitio_Publico[[#This Row],[id]]</f>
        <v>000-3366</v>
      </c>
      <c r="W3367" s="49">
        <f>+VLOOKUP(Sitio_Publico[[#This Row],[territorio]],Estructura!$AE$4:$AH$1067,4,0)</f>
        <v>30007108</v>
      </c>
      <c r="X3367" s="49" t="str">
        <f>+VLOOKUP(Sitio_Publico[[#This Row],[tema]],Estructura!$G$4:$J$532,4,0)</f>
        <v>T-55</v>
      </c>
      <c r="Y3367" s="49" t="str">
        <f>+VLOOKUP(Sitio_Publico[[#This Row],[contenido]],Estructura!$L$4:$O$473,4,0)</f>
        <v>C-30</v>
      </c>
      <c r="Z3367" s="49" t="str">
        <f>+VLOOKUP(Sitio_Publico[[#This Row],[Filtro Integrado]],Estructura!$U$4:$W$529,3,0)</f>
        <v>FI-0</v>
      </c>
      <c r="AA3367" s="49" t="str">
        <f>+VLOOKUP(Sitio_Publico[[#This Row],[Muestra]],Estructura!$Y$4:$AB$483,4,0)</f>
        <v>M-000220</v>
      </c>
    </row>
    <row r="3368" spans="1:27" ht="40.799999999999997" x14ac:dyDescent="0.3">
      <c r="A3368" s="16">
        <f t="shared" si="52"/>
        <v>3367</v>
      </c>
      <c r="B3368" s="47" t="s">
        <v>15118</v>
      </c>
      <c r="C3368" s="13" t="s">
        <v>15119</v>
      </c>
      <c r="D3368" s="13" t="s">
        <v>15120</v>
      </c>
      <c r="E3368" s="44">
        <v>100104006</v>
      </c>
      <c r="F3368" s="13" t="s">
        <v>15198</v>
      </c>
      <c r="G3368" s="23" t="s">
        <v>15122</v>
      </c>
      <c r="H3368" s="42" t="s">
        <v>455</v>
      </c>
      <c r="I3368" s="28" t="s">
        <v>14</v>
      </c>
      <c r="J3368" s="12" t="s">
        <v>393</v>
      </c>
      <c r="K3368" s="28" t="s">
        <v>15362</v>
      </c>
      <c r="L3368" s="12" t="s">
        <v>15124</v>
      </c>
      <c r="M3368" s="12" t="s">
        <v>15125</v>
      </c>
      <c r="N3368" s="12" t="s">
        <v>15126</v>
      </c>
      <c r="O3368" s="26" t="s">
        <v>16382</v>
      </c>
      <c r="P3368" s="26" t="s">
        <v>16383</v>
      </c>
      <c r="Q3368" s="25" t="s">
        <v>632</v>
      </c>
      <c r="R3368" s="26" t="s">
        <v>15365</v>
      </c>
      <c r="S3368" s="15" t="s">
        <v>16384</v>
      </c>
      <c r="T3368" s="52">
        <v>0</v>
      </c>
      <c r="U3368" s="22" t="s">
        <v>392</v>
      </c>
      <c r="V3368" s="49" t="str">
        <f>+Sitio_Publico[[#This Row],[idcoleccion]]&amp;"-"&amp;Sitio_Publico[[#This Row],[id]]</f>
        <v>000-3367</v>
      </c>
      <c r="W3368" s="49">
        <f>+VLOOKUP(Sitio_Publico[[#This Row],[territorio]],Estructura!$AE$4:$AH$1067,4,0)</f>
        <v>10000000</v>
      </c>
      <c r="X3368" s="49" t="str">
        <f>+VLOOKUP(Sitio_Publico[[#This Row],[tema]],Estructura!$G$4:$J$532,4,0)</f>
        <v>T-55</v>
      </c>
      <c r="Y3368" s="49" t="str">
        <f>+VLOOKUP(Sitio_Publico[[#This Row],[contenido]],Estructura!$L$4:$O$473,4,0)</f>
        <v>C-30</v>
      </c>
      <c r="Z3368" s="49" t="str">
        <f>+VLOOKUP(Sitio_Publico[[#This Row],[Filtro Integrado]],Estructura!$U$4:$W$529,3,0)</f>
        <v>FI-0</v>
      </c>
      <c r="AA3368" s="49" t="str">
        <f>+VLOOKUP(Sitio_Publico[[#This Row],[Muestra]],Estructura!$Y$4:$AB$483,4,0)</f>
        <v>M-000235</v>
      </c>
    </row>
    <row r="3369" spans="1:27" ht="40.799999999999997" x14ac:dyDescent="0.3">
      <c r="A3369" s="16">
        <f t="shared" si="52"/>
        <v>3368</v>
      </c>
      <c r="B3369" s="47" t="s">
        <v>15118</v>
      </c>
      <c r="C3369" s="13" t="s">
        <v>15119</v>
      </c>
      <c r="D3369" s="13" t="s">
        <v>15120</v>
      </c>
      <c r="E3369" s="44">
        <v>3096</v>
      </c>
      <c r="F3369" s="13" t="s">
        <v>15142</v>
      </c>
      <c r="G3369" s="23" t="s">
        <v>15143</v>
      </c>
      <c r="H3369" s="42" t="s">
        <v>455</v>
      </c>
      <c r="I3369" s="28" t="s">
        <v>419</v>
      </c>
      <c r="J3369" s="12" t="s">
        <v>393</v>
      </c>
      <c r="K3369" s="28" t="s">
        <v>15278</v>
      </c>
      <c r="L3369" s="12" t="s">
        <v>15145</v>
      </c>
      <c r="M3369" s="12" t="s">
        <v>14623</v>
      </c>
      <c r="N3369" s="12" t="s">
        <v>15126</v>
      </c>
      <c r="O3369" s="26" t="s">
        <v>16385</v>
      </c>
      <c r="P3369" s="26" t="s">
        <v>16386</v>
      </c>
      <c r="Q3369" s="25" t="s">
        <v>456</v>
      </c>
      <c r="R3369" s="26" t="s">
        <v>16387</v>
      </c>
      <c r="S3369" s="15" t="s">
        <v>16388</v>
      </c>
      <c r="T3369" s="52">
        <v>0</v>
      </c>
      <c r="U3369" s="22" t="s">
        <v>392</v>
      </c>
      <c r="V3369" s="49" t="str">
        <f>+Sitio_Publico[[#This Row],[idcoleccion]]&amp;"-"&amp;Sitio_Publico[[#This Row],[id]]</f>
        <v>000-3368</v>
      </c>
      <c r="W3369" s="49">
        <f>+VLOOKUP(Sitio_Publico[[#This Row],[territorio]],Estructura!$AE$4:$AH$1067,4,0)</f>
        <v>10003096</v>
      </c>
      <c r="X3369" s="49" t="str">
        <f>+VLOOKUP(Sitio_Publico[[#This Row],[tema]],Estructura!$G$4:$J$532,4,0)</f>
        <v>T-0</v>
      </c>
      <c r="Y3369" s="49" t="str">
        <f>+VLOOKUP(Sitio_Publico[[#This Row],[contenido]],Estructura!$L$4:$O$473,4,0)</f>
        <v>C-1</v>
      </c>
      <c r="Z3369" s="49" t="str">
        <f>+VLOOKUP(Sitio_Publico[[#This Row],[Filtro Integrado]],Estructura!$U$4:$W$529,3,0)</f>
        <v>FI-0</v>
      </c>
      <c r="AA3369" s="49" t="str">
        <f>+VLOOKUP(Sitio_Publico[[#This Row],[Muestra]],Estructura!$Y$4:$AB$483,4,0)</f>
        <v>M-000228</v>
      </c>
    </row>
    <row r="3370" spans="1:27" ht="51" x14ac:dyDescent="0.3">
      <c r="A3370" s="16">
        <f t="shared" si="52"/>
        <v>3369</v>
      </c>
      <c r="B3370" s="47" t="s">
        <v>15118</v>
      </c>
      <c r="C3370" s="13" t="s">
        <v>15119</v>
      </c>
      <c r="D3370" s="13" t="s">
        <v>15120</v>
      </c>
      <c r="E3370" s="44">
        <v>28</v>
      </c>
      <c r="F3370" s="13" t="s">
        <v>15186</v>
      </c>
      <c r="G3370" s="23" t="s">
        <v>15152</v>
      </c>
      <c r="H3370" s="42" t="s">
        <v>457</v>
      </c>
      <c r="I3370" s="28" t="s">
        <v>379</v>
      </c>
      <c r="J3370" s="12" t="s">
        <v>15187</v>
      </c>
      <c r="K3370" s="28" t="s">
        <v>15334</v>
      </c>
      <c r="L3370" s="12" t="s">
        <v>15155</v>
      </c>
      <c r="M3370" s="12" t="s">
        <v>15156</v>
      </c>
      <c r="N3370" s="12" t="s">
        <v>15126</v>
      </c>
      <c r="O3370" s="26" t="s">
        <v>16389</v>
      </c>
      <c r="P3370" s="26" t="s">
        <v>16390</v>
      </c>
      <c r="Q3370" s="25" t="s">
        <v>491</v>
      </c>
      <c r="R3370" s="26" t="s">
        <v>16391</v>
      </c>
      <c r="S3370" s="15" t="s">
        <v>16392</v>
      </c>
      <c r="T3370" s="52" t="s">
        <v>679</v>
      </c>
      <c r="U3370" s="22" t="s">
        <v>392</v>
      </c>
      <c r="V3370" s="49" t="str">
        <f>+Sitio_Publico[[#This Row],[idcoleccion]]&amp;"-"&amp;Sitio_Publico[[#This Row],[id]]</f>
        <v>000-3369</v>
      </c>
      <c r="W3370" s="49">
        <f>+VLOOKUP(Sitio_Publico[[#This Row],[territorio]],Estructura!$AE$4:$AH$1067,4,0)</f>
        <v>20000016</v>
      </c>
      <c r="X3370" s="49" t="str">
        <f>+VLOOKUP(Sitio_Publico[[#This Row],[tema]],Estructura!$G$4:$J$532,4,0)</f>
        <v>T-54</v>
      </c>
      <c r="Y3370" s="49" t="str">
        <f>+VLOOKUP(Sitio_Publico[[#This Row],[contenido]],Estructura!$L$4:$O$473,4,0)</f>
        <v>C-32</v>
      </c>
      <c r="Z3370" s="49" t="str">
        <f>+VLOOKUP(Sitio_Publico[[#This Row],[Filtro Integrado]],Estructura!$U$4:$W$529,3,0)</f>
        <v>FI-6</v>
      </c>
      <c r="AA3370" s="49" t="str">
        <f>+VLOOKUP(Sitio_Publico[[#This Row],[Muestra]],Estructura!$Y$4:$AB$483,4,0)</f>
        <v>M-000233</v>
      </c>
    </row>
    <row r="3371" spans="1:27" ht="30.6" x14ac:dyDescent="0.3">
      <c r="A3371" s="16">
        <f t="shared" si="52"/>
        <v>3370</v>
      </c>
      <c r="B3371" s="47" t="s">
        <v>15118</v>
      </c>
      <c r="C3371" s="13" t="s">
        <v>15119</v>
      </c>
      <c r="D3371" s="13" t="s">
        <v>15120</v>
      </c>
      <c r="E3371" s="44">
        <v>100101002</v>
      </c>
      <c r="F3371" s="13" t="s">
        <v>15198</v>
      </c>
      <c r="G3371" s="23" t="s">
        <v>15122</v>
      </c>
      <c r="H3371" s="42" t="s">
        <v>455</v>
      </c>
      <c r="I3371" s="28" t="s">
        <v>14</v>
      </c>
      <c r="J3371" s="12" t="s">
        <v>393</v>
      </c>
      <c r="K3371" s="28" t="s">
        <v>16393</v>
      </c>
      <c r="L3371" s="12" t="s">
        <v>15124</v>
      </c>
      <c r="M3371" s="12" t="s">
        <v>15125</v>
      </c>
      <c r="N3371" s="12" t="s">
        <v>15126</v>
      </c>
      <c r="O3371" s="26" t="s">
        <v>16394</v>
      </c>
      <c r="P3371" s="26" t="s">
        <v>16395</v>
      </c>
      <c r="Q3371" s="25" t="s">
        <v>1359</v>
      </c>
      <c r="R3371" s="26" t="s">
        <v>16396</v>
      </c>
      <c r="S3371" s="15" t="s">
        <v>16397</v>
      </c>
      <c r="T3371" s="52">
        <v>0</v>
      </c>
      <c r="U3371" s="22" t="s">
        <v>392</v>
      </c>
      <c r="V3371" s="49" t="str">
        <f>+Sitio_Publico[[#This Row],[idcoleccion]]&amp;"-"&amp;Sitio_Publico[[#This Row],[id]]</f>
        <v>000-3370</v>
      </c>
      <c r="W3371" s="49">
        <f>+VLOOKUP(Sitio_Publico[[#This Row],[territorio]],Estructura!$AE$4:$AH$1067,4,0)</f>
        <v>10000000</v>
      </c>
      <c r="X3371" s="49" t="str">
        <f>+VLOOKUP(Sitio_Publico[[#This Row],[tema]],Estructura!$G$4:$J$532,4,0)</f>
        <v>T-55</v>
      </c>
      <c r="Y3371" s="49" t="str">
        <f>+VLOOKUP(Sitio_Publico[[#This Row],[contenido]],Estructura!$L$4:$O$473,4,0)</f>
        <v>C-30</v>
      </c>
      <c r="Z3371" s="49" t="str">
        <f>+VLOOKUP(Sitio_Publico[[#This Row],[Filtro Integrado]],Estructura!$U$4:$W$529,3,0)</f>
        <v>FI-0</v>
      </c>
      <c r="AA3371" s="49" t="str">
        <f>+VLOOKUP(Sitio_Publico[[#This Row],[Muestra]],Estructura!$Y$4:$AB$483,4,0)</f>
        <v>M-000295</v>
      </c>
    </row>
    <row r="3372" spans="1:27" ht="71.400000000000006" x14ac:dyDescent="0.3">
      <c r="A3372" s="16">
        <f t="shared" si="52"/>
        <v>3371</v>
      </c>
      <c r="B3372" s="47" t="s">
        <v>15118</v>
      </c>
      <c r="C3372" s="13" t="s">
        <v>15119</v>
      </c>
      <c r="D3372" s="13" t="s">
        <v>15141</v>
      </c>
      <c r="E3372" s="44">
        <v>100103001</v>
      </c>
      <c r="F3372" s="13" t="s">
        <v>15142</v>
      </c>
      <c r="G3372" s="23" t="s">
        <v>15143</v>
      </c>
      <c r="H3372" s="42" t="s">
        <v>455</v>
      </c>
      <c r="I3372" s="28" t="s">
        <v>14</v>
      </c>
      <c r="J3372" s="12" t="s">
        <v>393</v>
      </c>
      <c r="K3372" s="28" t="s">
        <v>15349</v>
      </c>
      <c r="L3372" s="12" t="s">
        <v>15145</v>
      </c>
      <c r="M3372" s="12" t="s">
        <v>15146</v>
      </c>
      <c r="N3372" s="12" t="s">
        <v>15126</v>
      </c>
      <c r="O3372" s="26" t="s">
        <v>16398</v>
      </c>
      <c r="P3372" s="26" t="s">
        <v>16399</v>
      </c>
      <c r="Q3372" s="25" t="s">
        <v>456</v>
      </c>
      <c r="R3372" s="26" t="s">
        <v>15352</v>
      </c>
      <c r="S3372" s="15" t="s">
        <v>16400</v>
      </c>
      <c r="T3372" s="52">
        <v>0</v>
      </c>
      <c r="U3372" s="22" t="s">
        <v>392</v>
      </c>
      <c r="V3372" s="49" t="str">
        <f>+Sitio_Publico[[#This Row],[idcoleccion]]&amp;"-"&amp;Sitio_Publico[[#This Row],[id]]</f>
        <v>000-3371</v>
      </c>
      <c r="W3372" s="49">
        <f>+VLOOKUP(Sitio_Publico[[#This Row],[territorio]],Estructura!$AE$4:$AH$1067,4,0)</f>
        <v>10000000</v>
      </c>
      <c r="X3372" s="49" t="str">
        <f>+VLOOKUP(Sitio_Publico[[#This Row],[tema]],Estructura!$G$4:$J$532,4,0)</f>
        <v>T-0</v>
      </c>
      <c r="Y3372" s="49" t="str">
        <f>+VLOOKUP(Sitio_Publico[[#This Row],[contenido]],Estructura!$L$4:$O$473,4,0)</f>
        <v>C-1</v>
      </c>
      <c r="Z3372" s="49" t="str">
        <f>+VLOOKUP(Sitio_Publico[[#This Row],[Filtro Integrado]],Estructura!$U$4:$W$529,3,0)</f>
        <v>FI-0</v>
      </c>
      <c r="AA3372" s="49" t="str">
        <f>+VLOOKUP(Sitio_Publico[[#This Row],[Muestra]],Estructura!$Y$4:$AB$483,4,0)</f>
        <v>M-00014</v>
      </c>
    </row>
    <row r="3373" spans="1:27" ht="40.799999999999997" x14ac:dyDescent="0.3">
      <c r="A3373" s="16">
        <f t="shared" si="52"/>
        <v>3372</v>
      </c>
      <c r="B3373" s="47" t="s">
        <v>15118</v>
      </c>
      <c r="C3373" s="13" t="s">
        <v>15119</v>
      </c>
      <c r="D3373" s="13" t="s">
        <v>15120</v>
      </c>
      <c r="E3373" s="44">
        <v>10106</v>
      </c>
      <c r="F3373" s="13" t="s">
        <v>15263</v>
      </c>
      <c r="G3373" s="23" t="s">
        <v>15152</v>
      </c>
      <c r="H3373" s="42" t="s">
        <v>458</v>
      </c>
      <c r="I3373" s="28" t="s">
        <v>253</v>
      </c>
      <c r="J3373" s="12" t="s">
        <v>393</v>
      </c>
      <c r="K3373" s="28" t="s">
        <v>15458</v>
      </c>
      <c r="L3373" s="12" t="s">
        <v>15155</v>
      </c>
      <c r="M3373" s="12" t="s">
        <v>15156</v>
      </c>
      <c r="N3373" s="12" t="s">
        <v>15126</v>
      </c>
      <c r="O3373" s="26" t="s">
        <v>16401</v>
      </c>
      <c r="P3373" s="26" t="s">
        <v>16402</v>
      </c>
      <c r="Q3373" s="25" t="s">
        <v>10495</v>
      </c>
      <c r="R3373" s="26" t="s">
        <v>16403</v>
      </c>
      <c r="S3373" s="15" t="s">
        <v>16404</v>
      </c>
      <c r="T3373" s="52" t="s">
        <v>664</v>
      </c>
      <c r="U3373" s="22" t="s">
        <v>392</v>
      </c>
      <c r="V3373" s="49" t="str">
        <f>+Sitio_Publico[[#This Row],[idcoleccion]]&amp;"-"&amp;Sitio_Publico[[#This Row],[id]]</f>
        <v>000-3372</v>
      </c>
      <c r="W3373" s="49">
        <f>+VLOOKUP(Sitio_Publico[[#This Row],[territorio]],Estructura!$AE$4:$AH$1067,4,0)</f>
        <v>30010106</v>
      </c>
      <c r="X3373" s="49" t="str">
        <f>+VLOOKUP(Sitio_Publico[[#This Row],[tema]],Estructura!$G$4:$J$532,4,0)</f>
        <v>T-57</v>
      </c>
      <c r="Y3373" s="49" t="str">
        <f>+VLOOKUP(Sitio_Publico[[#This Row],[contenido]],Estructura!$L$4:$O$473,4,0)</f>
        <v>C-32</v>
      </c>
      <c r="Z3373" s="49" t="str">
        <f>+VLOOKUP(Sitio_Publico[[#This Row],[Filtro Integrado]],Estructura!$U$4:$W$529,3,0)</f>
        <v>FI-0</v>
      </c>
      <c r="AA3373" s="49" t="str">
        <f>+VLOOKUP(Sitio_Publico[[#This Row],[Muestra]],Estructura!$Y$4:$AB$483,4,0)</f>
        <v>M-000243</v>
      </c>
    </row>
    <row r="3374" spans="1:27" ht="48" x14ac:dyDescent="0.3">
      <c r="A3374" s="16">
        <f t="shared" si="52"/>
        <v>3373</v>
      </c>
      <c r="B3374" s="47" t="s">
        <v>15118</v>
      </c>
      <c r="C3374" s="13" t="s">
        <v>15119</v>
      </c>
      <c r="D3374" s="13" t="s">
        <v>15120</v>
      </c>
      <c r="E3374" s="44">
        <v>24</v>
      </c>
      <c r="F3374" s="13" t="s">
        <v>15161</v>
      </c>
      <c r="G3374" s="23" t="s">
        <v>15162</v>
      </c>
      <c r="H3374" s="42" t="s">
        <v>455</v>
      </c>
      <c r="I3374" s="28" t="s">
        <v>14</v>
      </c>
      <c r="J3374" s="12" t="s">
        <v>393</v>
      </c>
      <c r="K3374" s="28" t="s">
        <v>16405</v>
      </c>
      <c r="L3374" s="12" t="s">
        <v>15164</v>
      </c>
      <c r="M3374" s="12" t="s">
        <v>15165</v>
      </c>
      <c r="N3374" s="12" t="s">
        <v>15126</v>
      </c>
      <c r="O3374" s="26" t="s">
        <v>16406</v>
      </c>
      <c r="P3374" s="26" t="s">
        <v>16407</v>
      </c>
      <c r="Q3374" s="25" t="s">
        <v>456</v>
      </c>
      <c r="R3374" s="26" t="s">
        <v>16408</v>
      </c>
      <c r="S3374" s="15" t="s">
        <v>16409</v>
      </c>
      <c r="T3374" s="52">
        <v>0</v>
      </c>
      <c r="U3374" s="22" t="s">
        <v>392</v>
      </c>
      <c r="V3374" s="49" t="str">
        <f>+Sitio_Publico[[#This Row],[idcoleccion]]&amp;"-"&amp;Sitio_Publico[[#This Row],[id]]</f>
        <v>000-3373</v>
      </c>
      <c r="W3374" s="49">
        <f>+VLOOKUP(Sitio_Publico[[#This Row],[territorio]],Estructura!$AE$4:$AH$1067,4,0)</f>
        <v>10000000</v>
      </c>
      <c r="X3374" s="49" t="str">
        <f>+VLOOKUP(Sitio_Publico[[#This Row],[tema]],Estructura!$G$4:$J$532,4,0)</f>
        <v>T-53</v>
      </c>
      <c r="Y3374" s="49" t="str">
        <f>+VLOOKUP(Sitio_Publico[[#This Row],[contenido]],Estructura!$L$4:$O$473,4,0)</f>
        <v>C-33</v>
      </c>
      <c r="Z3374" s="49" t="str">
        <f>+VLOOKUP(Sitio_Publico[[#This Row],[Filtro Integrado]],Estructura!$U$4:$W$529,3,0)</f>
        <v>FI-0</v>
      </c>
      <c r="AA3374" s="49" t="str">
        <f>+VLOOKUP(Sitio_Publico[[#This Row],[Muestra]],Estructura!$Y$4:$AB$483,4,0)</f>
        <v>M-000296</v>
      </c>
    </row>
    <row r="3375" spans="1:27" ht="48" x14ac:dyDescent="0.3">
      <c r="A3375" s="16">
        <f t="shared" si="52"/>
        <v>3374</v>
      </c>
      <c r="B3375" s="47" t="s">
        <v>15118</v>
      </c>
      <c r="C3375" s="13" t="s">
        <v>15119</v>
      </c>
      <c r="D3375" s="13" t="s">
        <v>15120</v>
      </c>
      <c r="E3375" s="44">
        <v>29</v>
      </c>
      <c r="F3375" s="13" t="s">
        <v>15161</v>
      </c>
      <c r="G3375" s="23" t="s">
        <v>15162</v>
      </c>
      <c r="H3375" s="42" t="s">
        <v>457</v>
      </c>
      <c r="I3375" s="28" t="s">
        <v>367</v>
      </c>
      <c r="J3375" s="12" t="s">
        <v>393</v>
      </c>
      <c r="K3375" s="28" t="s">
        <v>16410</v>
      </c>
      <c r="L3375" s="12" t="s">
        <v>16411</v>
      </c>
      <c r="M3375" s="12" t="s">
        <v>15165</v>
      </c>
      <c r="N3375" s="12" t="s">
        <v>15126</v>
      </c>
      <c r="O3375" s="26" t="s">
        <v>16412</v>
      </c>
      <c r="P3375" s="26" t="s">
        <v>16413</v>
      </c>
      <c r="Q3375" s="25" t="s">
        <v>456</v>
      </c>
      <c r="R3375" s="26" t="s">
        <v>16414</v>
      </c>
      <c r="S3375" s="15" t="s">
        <v>16415</v>
      </c>
      <c r="T3375" s="52" t="s">
        <v>15333</v>
      </c>
      <c r="U3375" s="22" t="s">
        <v>392</v>
      </c>
      <c r="V3375" s="49" t="str">
        <f>+Sitio_Publico[[#This Row],[idcoleccion]]&amp;"-"&amp;Sitio_Publico[[#This Row],[id]]</f>
        <v>000-3374</v>
      </c>
      <c r="W3375" s="49">
        <f>+VLOOKUP(Sitio_Publico[[#This Row],[territorio]],Estructura!$AE$4:$AH$1067,4,0)</f>
        <v>20000004</v>
      </c>
      <c r="X3375" s="49" t="str">
        <f>+VLOOKUP(Sitio_Publico[[#This Row],[tema]],Estructura!$G$4:$J$532,4,0)</f>
        <v>T-53</v>
      </c>
      <c r="Y3375" s="49" t="str">
        <f>+VLOOKUP(Sitio_Publico[[#This Row],[contenido]],Estructura!$L$4:$O$473,4,0)</f>
        <v>C-33</v>
      </c>
      <c r="Z3375" s="49" t="str">
        <f>+VLOOKUP(Sitio_Publico[[#This Row],[Filtro Integrado]],Estructura!$U$4:$W$529,3,0)</f>
        <v>FI-0</v>
      </c>
      <c r="AA3375" s="49" t="str">
        <f>+VLOOKUP(Sitio_Publico[[#This Row],[Muestra]],Estructura!$Y$4:$AB$483,4,0)</f>
        <v>M-000297</v>
      </c>
    </row>
    <row r="3376" spans="1:27" ht="61.2" x14ac:dyDescent="0.3">
      <c r="A3376" s="16">
        <f t="shared" si="52"/>
        <v>3375</v>
      </c>
      <c r="B3376" s="47" t="s">
        <v>15118</v>
      </c>
      <c r="C3376" s="13" t="s">
        <v>15119</v>
      </c>
      <c r="D3376" s="13" t="s">
        <v>15120</v>
      </c>
      <c r="E3376" s="44">
        <v>133</v>
      </c>
      <c r="F3376" s="13" t="s">
        <v>15142</v>
      </c>
      <c r="G3376" s="23" t="s">
        <v>15143</v>
      </c>
      <c r="H3376" s="42" t="s">
        <v>455</v>
      </c>
      <c r="I3376" s="28" t="s">
        <v>434</v>
      </c>
      <c r="J3376" s="12" t="s">
        <v>15142</v>
      </c>
      <c r="K3376" s="28" t="s">
        <v>15225</v>
      </c>
      <c r="L3376" s="12" t="s">
        <v>1299</v>
      </c>
      <c r="M3376" s="12" t="s">
        <v>14623</v>
      </c>
      <c r="N3376" s="12" t="s">
        <v>15126</v>
      </c>
      <c r="O3376" s="26" t="s">
        <v>16416</v>
      </c>
      <c r="P3376" s="26" t="s">
        <v>16417</v>
      </c>
      <c r="Q3376" s="25" t="s">
        <v>15801</v>
      </c>
      <c r="R3376" s="26" t="s">
        <v>16418</v>
      </c>
      <c r="S3376" s="15" t="s">
        <v>16419</v>
      </c>
      <c r="T3376" s="52">
        <v>0</v>
      </c>
      <c r="U3376" s="22" t="s">
        <v>392</v>
      </c>
      <c r="V3376" s="49" t="str">
        <f>+Sitio_Publico[[#This Row],[idcoleccion]]&amp;"-"&amp;Sitio_Publico[[#This Row],[id]]</f>
        <v>000-3375</v>
      </c>
      <c r="W3376" s="49">
        <f>+VLOOKUP(Sitio_Publico[[#This Row],[territorio]],Estructura!$AE$4:$AH$1067,4,0)</f>
        <v>10000133</v>
      </c>
      <c r="X3376" s="49" t="str">
        <f>+VLOOKUP(Sitio_Publico[[#This Row],[tema]],Estructura!$G$4:$J$532,4,0)</f>
        <v>T-0</v>
      </c>
      <c r="Y3376" s="49" t="str">
        <f>+VLOOKUP(Sitio_Publico[[#This Row],[contenido]],Estructura!$L$4:$O$473,4,0)</f>
        <v>C-1</v>
      </c>
      <c r="Z3376" s="49" t="str">
        <f>+VLOOKUP(Sitio_Publico[[#This Row],[Filtro Integrado]],Estructura!$U$4:$W$529,3,0)</f>
        <v>FI-5</v>
      </c>
      <c r="AA3376" s="49" t="str">
        <f>+VLOOKUP(Sitio_Publico[[#This Row],[Muestra]],Estructura!$Y$4:$AB$483,4,0)</f>
        <v>M-0002</v>
      </c>
    </row>
    <row r="3377" spans="1:27" ht="40.799999999999997" x14ac:dyDescent="0.3">
      <c r="A3377" s="16">
        <f t="shared" si="52"/>
        <v>3376</v>
      </c>
      <c r="B3377" s="47" t="s">
        <v>15118</v>
      </c>
      <c r="C3377" s="13" t="s">
        <v>15119</v>
      </c>
      <c r="D3377" s="13" t="s">
        <v>15120</v>
      </c>
      <c r="E3377" s="44">
        <v>1001030040</v>
      </c>
      <c r="F3377" s="13" t="s">
        <v>15121</v>
      </c>
      <c r="G3377" s="23" t="s">
        <v>15122</v>
      </c>
      <c r="H3377" s="42" t="s">
        <v>455</v>
      </c>
      <c r="I3377" s="28" t="s">
        <v>14</v>
      </c>
      <c r="J3377" s="12" t="s">
        <v>393</v>
      </c>
      <c r="K3377" s="28" t="s">
        <v>16420</v>
      </c>
      <c r="L3377" s="12" t="s">
        <v>15124</v>
      </c>
      <c r="M3377" s="12" t="s">
        <v>15125</v>
      </c>
      <c r="N3377" s="12" t="s">
        <v>15126</v>
      </c>
      <c r="O3377" s="26" t="s">
        <v>16421</v>
      </c>
      <c r="P3377" s="26" t="s">
        <v>16422</v>
      </c>
      <c r="Q3377" s="25" t="s">
        <v>632</v>
      </c>
      <c r="R3377" s="26" t="s">
        <v>16423</v>
      </c>
      <c r="S3377" s="15" t="s">
        <v>16424</v>
      </c>
      <c r="T3377" s="52">
        <v>0</v>
      </c>
      <c r="U3377" s="22" t="s">
        <v>392</v>
      </c>
      <c r="V3377" s="49" t="str">
        <f>+Sitio_Publico[[#This Row],[idcoleccion]]&amp;"-"&amp;Sitio_Publico[[#This Row],[id]]</f>
        <v>000-3376</v>
      </c>
      <c r="W3377" s="49">
        <f>+VLOOKUP(Sitio_Publico[[#This Row],[territorio]],Estructura!$AE$4:$AH$1067,4,0)</f>
        <v>10000000</v>
      </c>
      <c r="X3377" s="49" t="str">
        <f>+VLOOKUP(Sitio_Publico[[#This Row],[tema]],Estructura!$G$4:$J$532,4,0)</f>
        <v>T-50</v>
      </c>
      <c r="Y3377" s="49" t="str">
        <f>+VLOOKUP(Sitio_Publico[[#This Row],[contenido]],Estructura!$L$4:$O$473,4,0)</f>
        <v>C-30</v>
      </c>
      <c r="Z3377" s="49" t="str">
        <f>+VLOOKUP(Sitio_Publico[[#This Row],[Filtro Integrado]],Estructura!$U$4:$W$529,3,0)</f>
        <v>FI-0</v>
      </c>
      <c r="AA3377" s="49" t="str">
        <f>+VLOOKUP(Sitio_Publico[[#This Row],[Muestra]],Estructura!$Y$4:$AB$483,4,0)</f>
        <v>M-000298</v>
      </c>
    </row>
    <row r="3378" spans="1:27" ht="30.6" x14ac:dyDescent="0.3">
      <c r="A3378" s="16">
        <f t="shared" si="52"/>
        <v>3377</v>
      </c>
      <c r="B3378" s="47" t="s">
        <v>15118</v>
      </c>
      <c r="C3378" s="13" t="s">
        <v>15119</v>
      </c>
      <c r="D3378" s="13" t="s">
        <v>15120</v>
      </c>
      <c r="E3378" s="44">
        <v>7</v>
      </c>
      <c r="F3378" s="13" t="s">
        <v>15121</v>
      </c>
      <c r="G3378" s="23" t="s">
        <v>15122</v>
      </c>
      <c r="H3378" s="42" t="s">
        <v>457</v>
      </c>
      <c r="I3378" s="28" t="s">
        <v>370</v>
      </c>
      <c r="J3378" s="12" t="s">
        <v>393</v>
      </c>
      <c r="K3378" s="28" t="s">
        <v>15123</v>
      </c>
      <c r="L3378" s="12" t="s">
        <v>15124</v>
      </c>
      <c r="M3378" s="12" t="s">
        <v>15125</v>
      </c>
      <c r="N3378" s="12" t="s">
        <v>15126</v>
      </c>
      <c r="O3378" s="26" t="s">
        <v>16425</v>
      </c>
      <c r="P3378" s="26" t="s">
        <v>16426</v>
      </c>
      <c r="Q3378" s="25" t="s">
        <v>632</v>
      </c>
      <c r="R3378" s="26" t="s">
        <v>16427</v>
      </c>
      <c r="S3378" s="15" t="s">
        <v>16428</v>
      </c>
      <c r="T3378" s="52" t="s">
        <v>1851</v>
      </c>
      <c r="U3378" s="22" t="s">
        <v>392</v>
      </c>
      <c r="V3378" s="49" t="str">
        <f>+Sitio_Publico[[#This Row],[idcoleccion]]&amp;"-"&amp;Sitio_Publico[[#This Row],[id]]</f>
        <v>000-3377</v>
      </c>
      <c r="W3378" s="49">
        <f>+VLOOKUP(Sitio_Publico[[#This Row],[territorio]],Estructura!$AE$4:$AH$1067,4,0)</f>
        <v>20000007</v>
      </c>
      <c r="X3378" s="49" t="str">
        <f>+VLOOKUP(Sitio_Publico[[#This Row],[tema]],Estructura!$G$4:$J$532,4,0)</f>
        <v>T-50</v>
      </c>
      <c r="Y3378" s="49" t="str">
        <f>+VLOOKUP(Sitio_Publico[[#This Row],[contenido]],Estructura!$L$4:$O$473,4,0)</f>
        <v>C-30</v>
      </c>
      <c r="Z3378" s="49" t="str">
        <f>+VLOOKUP(Sitio_Publico[[#This Row],[Filtro Integrado]],Estructura!$U$4:$W$529,3,0)</f>
        <v>FI-0</v>
      </c>
      <c r="AA3378" s="49" t="str">
        <f>+VLOOKUP(Sitio_Publico[[#This Row],[Muestra]],Estructura!$Y$4:$AB$483,4,0)</f>
        <v>M-000215</v>
      </c>
    </row>
    <row r="3379" spans="1:27" ht="40.799999999999997" x14ac:dyDescent="0.3">
      <c r="A3379" s="16">
        <f t="shared" si="52"/>
        <v>3378</v>
      </c>
      <c r="B3379" s="47" t="s">
        <v>15118</v>
      </c>
      <c r="C3379" s="13" t="s">
        <v>15119</v>
      </c>
      <c r="D3379" s="13" t="s">
        <v>15120</v>
      </c>
      <c r="E3379" s="44">
        <v>5803</v>
      </c>
      <c r="F3379" s="13" t="s">
        <v>15263</v>
      </c>
      <c r="G3379" s="23" t="s">
        <v>15152</v>
      </c>
      <c r="H3379" s="42" t="s">
        <v>458</v>
      </c>
      <c r="I3379" s="28" t="s">
        <v>98</v>
      </c>
      <c r="J3379" s="12" t="s">
        <v>393</v>
      </c>
      <c r="K3379" s="28" t="s">
        <v>15458</v>
      </c>
      <c r="L3379" s="12" t="s">
        <v>15155</v>
      </c>
      <c r="M3379" s="12" t="s">
        <v>15156</v>
      </c>
      <c r="N3379" s="12" t="s">
        <v>15126</v>
      </c>
      <c r="O3379" s="26" t="s">
        <v>16429</v>
      </c>
      <c r="P3379" s="26" t="s">
        <v>16430</v>
      </c>
      <c r="Q3379" s="25" t="s">
        <v>10495</v>
      </c>
      <c r="R3379" s="26" t="s">
        <v>16431</v>
      </c>
      <c r="S3379" s="15" t="s">
        <v>16432</v>
      </c>
      <c r="T3379" s="52" t="s">
        <v>909</v>
      </c>
      <c r="U3379" s="22" t="s">
        <v>392</v>
      </c>
      <c r="V3379" s="49" t="str">
        <f>+Sitio_Publico[[#This Row],[idcoleccion]]&amp;"-"&amp;Sitio_Publico[[#This Row],[id]]</f>
        <v>000-3378</v>
      </c>
      <c r="W3379" s="49">
        <f>+VLOOKUP(Sitio_Publico[[#This Row],[territorio]],Estructura!$AE$4:$AH$1067,4,0)</f>
        <v>30005803</v>
      </c>
      <c r="X3379" s="49" t="str">
        <f>+VLOOKUP(Sitio_Publico[[#This Row],[tema]],Estructura!$G$4:$J$532,4,0)</f>
        <v>T-57</v>
      </c>
      <c r="Y3379" s="49" t="str">
        <f>+VLOOKUP(Sitio_Publico[[#This Row],[contenido]],Estructura!$L$4:$O$473,4,0)</f>
        <v>C-32</v>
      </c>
      <c r="Z3379" s="49" t="str">
        <f>+VLOOKUP(Sitio_Publico[[#This Row],[Filtro Integrado]],Estructura!$U$4:$W$529,3,0)</f>
        <v>FI-0</v>
      </c>
      <c r="AA3379" s="49" t="str">
        <f>+VLOOKUP(Sitio_Publico[[#This Row],[Muestra]],Estructura!$Y$4:$AB$483,4,0)</f>
        <v>M-000243</v>
      </c>
    </row>
    <row r="3380" spans="1:27" ht="40.799999999999997" x14ac:dyDescent="0.3">
      <c r="A3380" s="16">
        <f t="shared" si="52"/>
        <v>3379</v>
      </c>
      <c r="B3380" s="47" t="s">
        <v>15118</v>
      </c>
      <c r="C3380" s="13" t="s">
        <v>15119</v>
      </c>
      <c r="D3380" s="13" t="s">
        <v>15120</v>
      </c>
      <c r="E3380" s="44">
        <v>5303</v>
      </c>
      <c r="F3380" s="13" t="s">
        <v>15186</v>
      </c>
      <c r="G3380" s="23" t="s">
        <v>15152</v>
      </c>
      <c r="H3380" s="42" t="s">
        <v>458</v>
      </c>
      <c r="I3380" s="28" t="s">
        <v>72</v>
      </c>
      <c r="J3380" s="12" t="s">
        <v>15263</v>
      </c>
      <c r="K3380" s="28" t="s">
        <v>15264</v>
      </c>
      <c r="L3380" s="12" t="s">
        <v>15155</v>
      </c>
      <c r="M3380" s="12" t="s">
        <v>15156</v>
      </c>
      <c r="N3380" s="12" t="s">
        <v>15126</v>
      </c>
      <c r="O3380" s="26" t="s">
        <v>16433</v>
      </c>
      <c r="P3380" s="26" t="s">
        <v>16434</v>
      </c>
      <c r="Q3380" s="25" t="s">
        <v>10495</v>
      </c>
      <c r="R3380" s="26" t="s">
        <v>16435</v>
      </c>
      <c r="S3380" s="15" t="s">
        <v>16436</v>
      </c>
      <c r="T3380" s="52" t="s">
        <v>909</v>
      </c>
      <c r="U3380" s="22" t="s">
        <v>392</v>
      </c>
      <c r="V3380" s="49" t="str">
        <f>+Sitio_Publico[[#This Row],[idcoleccion]]&amp;"-"&amp;Sitio_Publico[[#This Row],[id]]</f>
        <v>000-3379</v>
      </c>
      <c r="W3380" s="49">
        <f>+VLOOKUP(Sitio_Publico[[#This Row],[territorio]],Estructura!$AE$4:$AH$1067,4,0)</f>
        <v>30005303</v>
      </c>
      <c r="X3380" s="49" t="str">
        <f>+VLOOKUP(Sitio_Publico[[#This Row],[tema]],Estructura!$G$4:$J$532,4,0)</f>
        <v>T-54</v>
      </c>
      <c r="Y3380" s="49" t="str">
        <f>+VLOOKUP(Sitio_Publico[[#This Row],[contenido]],Estructura!$L$4:$O$473,4,0)</f>
        <v>C-32</v>
      </c>
      <c r="Z3380" s="49" t="str">
        <f>+VLOOKUP(Sitio_Publico[[#This Row],[Filtro Integrado]],Estructura!$U$4:$W$529,3,0)</f>
        <v>FI-7</v>
      </c>
      <c r="AA3380" s="49" t="str">
        <f>+VLOOKUP(Sitio_Publico[[#This Row],[Muestra]],Estructura!$Y$4:$AB$483,4,0)</f>
        <v>M-000227</v>
      </c>
    </row>
    <row r="3381" spans="1:27" ht="40.799999999999997" x14ac:dyDescent="0.3">
      <c r="A3381" s="16">
        <f t="shared" si="52"/>
        <v>3380</v>
      </c>
      <c r="B3381" s="47" t="s">
        <v>15118</v>
      </c>
      <c r="C3381" s="13" t="s">
        <v>15119</v>
      </c>
      <c r="D3381" s="13" t="s">
        <v>15141</v>
      </c>
      <c r="E3381" s="44">
        <v>100101001</v>
      </c>
      <c r="F3381" s="13" t="s">
        <v>15142</v>
      </c>
      <c r="G3381" s="23" t="s">
        <v>15300</v>
      </c>
      <c r="H3381" s="42" t="s">
        <v>455</v>
      </c>
      <c r="I3381" s="28" t="s">
        <v>14</v>
      </c>
      <c r="J3381" s="12" t="s">
        <v>393</v>
      </c>
      <c r="K3381" s="28" t="s">
        <v>16087</v>
      </c>
      <c r="L3381" s="12" t="s">
        <v>15145</v>
      </c>
      <c r="M3381" s="12" t="s">
        <v>15146</v>
      </c>
      <c r="N3381" s="12" t="s">
        <v>15126</v>
      </c>
      <c r="O3381" s="26" t="s">
        <v>16437</v>
      </c>
      <c r="P3381" s="26" t="s">
        <v>16438</v>
      </c>
      <c r="Q3381" s="25" t="s">
        <v>456</v>
      </c>
      <c r="R3381" s="26" t="s">
        <v>16439</v>
      </c>
      <c r="S3381" s="15" t="s">
        <v>16440</v>
      </c>
      <c r="T3381" s="52">
        <v>0</v>
      </c>
      <c r="U3381" s="22" t="s">
        <v>392</v>
      </c>
      <c r="V3381" s="49" t="str">
        <f>+Sitio_Publico[[#This Row],[idcoleccion]]&amp;"-"&amp;Sitio_Publico[[#This Row],[id]]</f>
        <v>000-3380</v>
      </c>
      <c r="W3381" s="49">
        <f>+VLOOKUP(Sitio_Publico[[#This Row],[territorio]],Estructura!$AE$4:$AH$1067,4,0)</f>
        <v>10000000</v>
      </c>
      <c r="X3381" s="49" t="str">
        <f>+VLOOKUP(Sitio_Publico[[#This Row],[tema]],Estructura!$G$4:$J$532,4,0)</f>
        <v>T-0</v>
      </c>
      <c r="Y3381" s="49" t="str">
        <f>+VLOOKUP(Sitio_Publico[[#This Row],[contenido]],Estructura!$L$4:$O$473,4,0)</f>
        <v>C-34</v>
      </c>
      <c r="Z3381" s="49" t="str">
        <f>+VLOOKUP(Sitio_Publico[[#This Row],[Filtro Integrado]],Estructura!$U$4:$W$529,3,0)</f>
        <v>FI-0</v>
      </c>
      <c r="AA3381" s="49" t="str">
        <f>+VLOOKUP(Sitio_Publico[[#This Row],[Muestra]],Estructura!$Y$4:$AB$483,4,0)</f>
        <v>M-0003</v>
      </c>
    </row>
    <row r="3382" spans="1:27" ht="40.799999999999997" x14ac:dyDescent="0.3">
      <c r="A3382" s="16">
        <f t="shared" si="52"/>
        <v>3381</v>
      </c>
      <c r="B3382" s="47" t="s">
        <v>15118</v>
      </c>
      <c r="C3382" s="13" t="s">
        <v>15119</v>
      </c>
      <c r="D3382" s="13" t="s">
        <v>15120</v>
      </c>
      <c r="E3382" s="44">
        <v>6204</v>
      </c>
      <c r="F3382" s="13" t="s">
        <v>15825</v>
      </c>
      <c r="G3382" s="23" t="s">
        <v>15152</v>
      </c>
      <c r="H3382" s="42" t="s">
        <v>458</v>
      </c>
      <c r="I3382" s="28" t="s">
        <v>120</v>
      </c>
      <c r="J3382" s="12" t="s">
        <v>15153</v>
      </c>
      <c r="K3382" s="28" t="s">
        <v>15826</v>
      </c>
      <c r="L3382" s="12" t="s">
        <v>15155</v>
      </c>
      <c r="M3382" s="12" t="s">
        <v>15156</v>
      </c>
      <c r="N3382" s="12" t="s">
        <v>15126</v>
      </c>
      <c r="O3382" s="26" t="s">
        <v>16441</v>
      </c>
      <c r="P3382" s="26" t="s">
        <v>16442</v>
      </c>
      <c r="Q3382" s="25" t="s">
        <v>10495</v>
      </c>
      <c r="R3382" s="26" t="s">
        <v>16443</v>
      </c>
      <c r="S3382" s="15" t="s">
        <v>16444</v>
      </c>
      <c r="T3382" s="52" t="s">
        <v>635</v>
      </c>
      <c r="U3382" s="22" t="s">
        <v>392</v>
      </c>
      <c r="V3382" s="49" t="str">
        <f>+Sitio_Publico[[#This Row],[idcoleccion]]&amp;"-"&amp;Sitio_Publico[[#This Row],[id]]</f>
        <v>000-3381</v>
      </c>
      <c r="W3382" s="49">
        <f>+VLOOKUP(Sitio_Publico[[#This Row],[territorio]],Estructura!$AE$4:$AH$1067,4,0)</f>
        <v>30006204</v>
      </c>
      <c r="X3382" s="49" t="str">
        <f>+VLOOKUP(Sitio_Publico[[#This Row],[tema]],Estructura!$G$4:$J$532,4,0)</f>
        <v>T-62</v>
      </c>
      <c r="Y3382" s="49" t="str">
        <f>+VLOOKUP(Sitio_Publico[[#This Row],[contenido]],Estructura!$L$4:$O$473,4,0)</f>
        <v>C-32</v>
      </c>
      <c r="Z3382" s="49" t="str">
        <f>+VLOOKUP(Sitio_Publico[[#This Row],[Filtro Integrado]],Estructura!$U$4:$W$529,3,0)</f>
        <v>FI-4</v>
      </c>
      <c r="AA3382" s="49" t="str">
        <f>+VLOOKUP(Sitio_Publico[[#This Row],[Muestra]],Estructura!$Y$4:$AB$483,4,0)</f>
        <v>M-000263</v>
      </c>
    </row>
    <row r="3383" spans="1:27" ht="51" x14ac:dyDescent="0.3">
      <c r="A3383" s="16">
        <f t="shared" si="52"/>
        <v>3382</v>
      </c>
      <c r="B3383" s="47" t="s">
        <v>15118</v>
      </c>
      <c r="C3383" s="13" t="s">
        <v>15119</v>
      </c>
      <c r="D3383" s="13" t="s">
        <v>15120</v>
      </c>
      <c r="E3383" s="44">
        <v>100112045</v>
      </c>
      <c r="F3383" s="13" t="s">
        <v>15534</v>
      </c>
      <c r="G3383" s="23" t="s">
        <v>15397</v>
      </c>
      <c r="H3383" s="42" t="s">
        <v>457</v>
      </c>
      <c r="I3383" s="28" t="s">
        <v>378</v>
      </c>
      <c r="J3383" s="12" t="s">
        <v>15398</v>
      </c>
      <c r="K3383" s="28" t="s">
        <v>16445</v>
      </c>
      <c r="L3383" s="12" t="s">
        <v>1611</v>
      </c>
      <c r="M3383" s="12" t="s">
        <v>15400</v>
      </c>
      <c r="N3383" s="12" t="s">
        <v>15126</v>
      </c>
      <c r="O3383" s="26" t="s">
        <v>16446</v>
      </c>
      <c r="P3383" s="26" t="s">
        <v>16447</v>
      </c>
      <c r="Q3383" s="25" t="s">
        <v>456</v>
      </c>
      <c r="R3383" s="26" t="s">
        <v>16448</v>
      </c>
      <c r="S3383" s="15" t="s">
        <v>16449</v>
      </c>
      <c r="T3383" s="52" t="s">
        <v>2442</v>
      </c>
      <c r="U3383" s="22" t="s">
        <v>392</v>
      </c>
      <c r="V3383" s="49" t="str">
        <f>+Sitio_Publico[[#This Row],[idcoleccion]]&amp;"-"&amp;Sitio_Publico[[#This Row],[id]]</f>
        <v>000-3382</v>
      </c>
      <c r="W3383" s="49">
        <f>+VLOOKUP(Sitio_Publico[[#This Row],[territorio]],Estructura!$AE$4:$AH$1067,4,0)</f>
        <v>20000015</v>
      </c>
      <c r="X3383" s="49" t="str">
        <f>+VLOOKUP(Sitio_Publico[[#This Row],[tema]],Estructura!$G$4:$J$532,4,0)</f>
        <v>T-60</v>
      </c>
      <c r="Y3383" s="49" t="str">
        <f>+VLOOKUP(Sitio_Publico[[#This Row],[contenido]],Estructura!$L$4:$O$473,4,0)</f>
        <v>C-35</v>
      </c>
      <c r="Z3383" s="49" t="str">
        <f>+VLOOKUP(Sitio_Publico[[#This Row],[Filtro Integrado]],Estructura!$U$4:$W$529,3,0)</f>
        <v>FI-8</v>
      </c>
      <c r="AA3383" s="49" t="str">
        <f>+VLOOKUP(Sitio_Publico[[#This Row],[Muestra]],Estructura!$Y$4:$AB$483,4,0)</f>
        <v>M-000299</v>
      </c>
    </row>
    <row r="3384" spans="1:27" ht="102" x14ac:dyDescent="0.3">
      <c r="A3384" s="16">
        <f t="shared" si="52"/>
        <v>3383</v>
      </c>
      <c r="B3384" s="47" t="s">
        <v>15118</v>
      </c>
      <c r="C3384" s="13" t="s">
        <v>15119</v>
      </c>
      <c r="D3384" s="13" t="s">
        <v>15141</v>
      </c>
      <c r="E3384" s="44">
        <v>100107013</v>
      </c>
      <c r="F3384" s="13" t="s">
        <v>15142</v>
      </c>
      <c r="G3384" s="23" t="s">
        <v>15143</v>
      </c>
      <c r="H3384" s="42" t="s">
        <v>455</v>
      </c>
      <c r="I3384" s="28" t="s">
        <v>14</v>
      </c>
      <c r="J3384" s="12" t="s">
        <v>393</v>
      </c>
      <c r="K3384" s="28" t="s">
        <v>15529</v>
      </c>
      <c r="L3384" s="12" t="s">
        <v>1299</v>
      </c>
      <c r="M3384" s="12" t="s">
        <v>14623</v>
      </c>
      <c r="N3384" s="12" t="s">
        <v>15126</v>
      </c>
      <c r="O3384" s="26" t="s">
        <v>16450</v>
      </c>
      <c r="P3384" s="26" t="s">
        <v>16451</v>
      </c>
      <c r="Q3384" s="25" t="s">
        <v>1145</v>
      </c>
      <c r="R3384" s="26" t="s">
        <v>16452</v>
      </c>
      <c r="S3384" s="15" t="s">
        <v>16453</v>
      </c>
      <c r="T3384" s="52">
        <v>0</v>
      </c>
      <c r="U3384" s="22" t="s">
        <v>392</v>
      </c>
      <c r="V3384" s="49" t="str">
        <f>+Sitio_Publico[[#This Row],[idcoleccion]]&amp;"-"&amp;Sitio_Publico[[#This Row],[id]]</f>
        <v>000-3383</v>
      </c>
      <c r="W3384" s="49">
        <f>+VLOOKUP(Sitio_Publico[[#This Row],[territorio]],Estructura!$AE$4:$AH$1067,4,0)</f>
        <v>10000000</v>
      </c>
      <c r="X3384" s="49" t="str">
        <f>+VLOOKUP(Sitio_Publico[[#This Row],[tema]],Estructura!$G$4:$J$532,4,0)</f>
        <v>T-0</v>
      </c>
      <c r="Y3384" s="49" t="str">
        <f>+VLOOKUP(Sitio_Publico[[#This Row],[contenido]],Estructura!$L$4:$O$473,4,0)</f>
        <v>C-1</v>
      </c>
      <c r="Z3384" s="49" t="str">
        <f>+VLOOKUP(Sitio_Publico[[#This Row],[Filtro Integrado]],Estructura!$U$4:$W$529,3,0)</f>
        <v>FI-0</v>
      </c>
      <c r="AA3384" s="49" t="str">
        <f>+VLOOKUP(Sitio_Publico[[#This Row],[Muestra]],Estructura!$Y$4:$AB$483,4,0)</f>
        <v>M-00032</v>
      </c>
    </row>
    <row r="3385" spans="1:27" ht="51" x14ac:dyDescent="0.3">
      <c r="A3385" s="16">
        <f t="shared" si="52"/>
        <v>3384</v>
      </c>
      <c r="B3385" s="47" t="s">
        <v>15118</v>
      </c>
      <c r="C3385" s="13" t="s">
        <v>15119</v>
      </c>
      <c r="D3385" s="13" t="s">
        <v>15120</v>
      </c>
      <c r="E3385" s="44">
        <v>100112023</v>
      </c>
      <c r="F3385" s="13" t="s">
        <v>15534</v>
      </c>
      <c r="G3385" s="23" t="s">
        <v>15397</v>
      </c>
      <c r="H3385" s="42" t="s">
        <v>457</v>
      </c>
      <c r="I3385" s="28" t="s">
        <v>370</v>
      </c>
      <c r="J3385" s="12" t="s">
        <v>15398</v>
      </c>
      <c r="K3385" s="28" t="s">
        <v>16454</v>
      </c>
      <c r="L3385" s="12" t="s">
        <v>1611</v>
      </c>
      <c r="M3385" s="12" t="s">
        <v>15400</v>
      </c>
      <c r="N3385" s="12" t="s">
        <v>15126</v>
      </c>
      <c r="O3385" s="26" t="s">
        <v>16455</v>
      </c>
      <c r="P3385" s="26" t="s">
        <v>16456</v>
      </c>
      <c r="Q3385" s="25" t="s">
        <v>456</v>
      </c>
      <c r="R3385" s="26" t="s">
        <v>16457</v>
      </c>
      <c r="S3385" s="15" t="s">
        <v>16458</v>
      </c>
      <c r="T3385" s="52" t="s">
        <v>1851</v>
      </c>
      <c r="U3385" s="22" t="s">
        <v>392</v>
      </c>
      <c r="V3385" s="49" t="str">
        <f>+Sitio_Publico[[#This Row],[idcoleccion]]&amp;"-"&amp;Sitio_Publico[[#This Row],[id]]</f>
        <v>000-3384</v>
      </c>
      <c r="W3385" s="49">
        <f>+VLOOKUP(Sitio_Publico[[#This Row],[territorio]],Estructura!$AE$4:$AH$1067,4,0)</f>
        <v>20000007</v>
      </c>
      <c r="X3385" s="49" t="str">
        <f>+VLOOKUP(Sitio_Publico[[#This Row],[tema]],Estructura!$G$4:$J$532,4,0)</f>
        <v>T-60</v>
      </c>
      <c r="Y3385" s="49" t="str">
        <f>+VLOOKUP(Sitio_Publico[[#This Row],[contenido]],Estructura!$L$4:$O$473,4,0)</f>
        <v>C-35</v>
      </c>
      <c r="Z3385" s="49" t="str">
        <f>+VLOOKUP(Sitio_Publico[[#This Row],[Filtro Integrado]],Estructura!$U$4:$W$529,3,0)</f>
        <v>FI-8</v>
      </c>
      <c r="AA3385" s="49" t="str">
        <f>+VLOOKUP(Sitio_Publico[[#This Row],[Muestra]],Estructura!$Y$4:$AB$483,4,0)</f>
        <v>M-000300</v>
      </c>
    </row>
    <row r="3386" spans="1:27" ht="61.2" x14ac:dyDescent="0.3">
      <c r="A3386" s="16">
        <f t="shared" si="52"/>
        <v>3385</v>
      </c>
      <c r="B3386" s="47" t="s">
        <v>15118</v>
      </c>
      <c r="C3386" s="13" t="s">
        <v>15119</v>
      </c>
      <c r="D3386" s="13" t="s">
        <v>15120</v>
      </c>
      <c r="E3386" s="44">
        <v>188</v>
      </c>
      <c r="F3386" s="13" t="s">
        <v>15142</v>
      </c>
      <c r="G3386" s="23" t="s">
        <v>15143</v>
      </c>
      <c r="H3386" s="42" t="s">
        <v>455</v>
      </c>
      <c r="I3386" s="28" t="s">
        <v>451</v>
      </c>
      <c r="J3386" s="12" t="s">
        <v>393</v>
      </c>
      <c r="K3386" s="28" t="s">
        <v>15142</v>
      </c>
      <c r="L3386" s="12" t="s">
        <v>15145</v>
      </c>
      <c r="M3386" s="12" t="s">
        <v>14623</v>
      </c>
      <c r="N3386" s="12" t="s">
        <v>15126</v>
      </c>
      <c r="O3386" s="26" t="s">
        <v>16459</v>
      </c>
      <c r="P3386" s="26" t="s">
        <v>16460</v>
      </c>
      <c r="Q3386" s="25" t="s">
        <v>456</v>
      </c>
      <c r="R3386" s="26" t="s">
        <v>16461</v>
      </c>
      <c r="S3386" s="15" t="s">
        <v>16462</v>
      </c>
      <c r="T3386" s="52">
        <v>0</v>
      </c>
      <c r="U3386" s="22" t="s">
        <v>392</v>
      </c>
      <c r="V3386" s="49" t="str">
        <f>+Sitio_Publico[[#This Row],[idcoleccion]]&amp;"-"&amp;Sitio_Publico[[#This Row],[id]]</f>
        <v>000-3385</v>
      </c>
      <c r="W3386" s="49">
        <f>+VLOOKUP(Sitio_Publico[[#This Row],[territorio]],Estructura!$AE$4:$AH$1067,4,0)</f>
        <v>10000188</v>
      </c>
      <c r="X3386" s="49" t="str">
        <f>+VLOOKUP(Sitio_Publico[[#This Row],[tema]],Estructura!$G$4:$J$532,4,0)</f>
        <v>T-0</v>
      </c>
      <c r="Y3386" s="49" t="str">
        <f>+VLOOKUP(Sitio_Publico[[#This Row],[contenido]],Estructura!$L$4:$O$473,4,0)</f>
        <v>C-1</v>
      </c>
      <c r="Z3386" s="49" t="str">
        <f>+VLOOKUP(Sitio_Publico[[#This Row],[Filtro Integrado]],Estructura!$U$4:$W$529,3,0)</f>
        <v>FI-0</v>
      </c>
      <c r="AA3386" s="49" t="str">
        <f>+VLOOKUP(Sitio_Publico[[#This Row],[Muestra]],Estructura!$Y$4:$AB$483,4,0)</f>
        <v>M-00039</v>
      </c>
    </row>
    <row r="3387" spans="1:27" ht="40.799999999999997" x14ac:dyDescent="0.3">
      <c r="A3387" s="16">
        <f t="shared" si="52"/>
        <v>3386</v>
      </c>
      <c r="B3387" s="47" t="s">
        <v>15118</v>
      </c>
      <c r="C3387" s="13" t="s">
        <v>15119</v>
      </c>
      <c r="D3387" s="13" t="s">
        <v>15120</v>
      </c>
      <c r="E3387" s="44">
        <v>42</v>
      </c>
      <c r="F3387" s="13" t="s">
        <v>15186</v>
      </c>
      <c r="G3387" s="23" t="s">
        <v>15152</v>
      </c>
      <c r="H3387" s="42" t="s">
        <v>455</v>
      </c>
      <c r="I3387" s="28" t="s">
        <v>14</v>
      </c>
      <c r="J3387" s="12" t="s">
        <v>15187</v>
      </c>
      <c r="K3387" s="28" t="s">
        <v>16463</v>
      </c>
      <c r="L3387" s="12" t="s">
        <v>15155</v>
      </c>
      <c r="M3387" s="12" t="s">
        <v>15156</v>
      </c>
      <c r="N3387" s="12" t="s">
        <v>15126</v>
      </c>
      <c r="O3387" s="26" t="s">
        <v>16464</v>
      </c>
      <c r="P3387" s="26" t="s">
        <v>16465</v>
      </c>
      <c r="Q3387" s="25" t="s">
        <v>491</v>
      </c>
      <c r="R3387" s="26" t="s">
        <v>16466</v>
      </c>
      <c r="S3387" s="15" t="s">
        <v>16467</v>
      </c>
      <c r="T3387" s="52">
        <v>300</v>
      </c>
      <c r="U3387" s="22" t="s">
        <v>392</v>
      </c>
      <c r="V3387" s="49" t="str">
        <f>+Sitio_Publico[[#This Row],[idcoleccion]]&amp;"-"&amp;Sitio_Publico[[#This Row],[id]]</f>
        <v>000-3386</v>
      </c>
      <c r="W3387" s="49">
        <f>+VLOOKUP(Sitio_Publico[[#This Row],[territorio]],Estructura!$AE$4:$AH$1067,4,0)</f>
        <v>10000000</v>
      </c>
      <c r="X3387" s="49" t="str">
        <f>+VLOOKUP(Sitio_Publico[[#This Row],[tema]],Estructura!$G$4:$J$532,4,0)</f>
        <v>T-54</v>
      </c>
      <c r="Y3387" s="49" t="str">
        <f>+VLOOKUP(Sitio_Publico[[#This Row],[contenido]],Estructura!$L$4:$O$473,4,0)</f>
        <v>C-32</v>
      </c>
      <c r="Z3387" s="49" t="str">
        <f>+VLOOKUP(Sitio_Publico[[#This Row],[Filtro Integrado]],Estructura!$U$4:$W$529,3,0)</f>
        <v>FI-6</v>
      </c>
      <c r="AA3387" s="49" t="str">
        <f>+VLOOKUP(Sitio_Publico[[#This Row],[Muestra]],Estructura!$Y$4:$AB$483,4,0)</f>
        <v>M-000301</v>
      </c>
    </row>
    <row r="3388" spans="1:27" ht="48" x14ac:dyDescent="0.3">
      <c r="A3388" s="16">
        <f t="shared" si="52"/>
        <v>3387</v>
      </c>
      <c r="B3388" s="47" t="s">
        <v>15118</v>
      </c>
      <c r="C3388" s="13" t="s">
        <v>15119</v>
      </c>
      <c r="D3388" s="13" t="s">
        <v>15120</v>
      </c>
      <c r="E3388" s="44">
        <v>28</v>
      </c>
      <c r="F3388" s="13" t="s">
        <v>15161</v>
      </c>
      <c r="G3388" s="23" t="s">
        <v>15162</v>
      </c>
      <c r="H3388" s="42" t="s">
        <v>457</v>
      </c>
      <c r="I3388" s="28" t="s">
        <v>376</v>
      </c>
      <c r="J3388" s="12" t="s">
        <v>393</v>
      </c>
      <c r="K3388" s="28" t="s">
        <v>16468</v>
      </c>
      <c r="L3388" s="12" t="s">
        <v>16294</v>
      </c>
      <c r="M3388" s="12" t="s">
        <v>15165</v>
      </c>
      <c r="N3388" s="12" t="s">
        <v>15126</v>
      </c>
      <c r="O3388" s="26" t="s">
        <v>16469</v>
      </c>
      <c r="P3388" s="26" t="s">
        <v>16470</v>
      </c>
      <c r="Q3388" s="25" t="s">
        <v>456</v>
      </c>
      <c r="R3388" s="26" t="s">
        <v>16471</v>
      </c>
      <c r="S3388" s="15" t="s">
        <v>16472</v>
      </c>
      <c r="T3388" s="52" t="s">
        <v>15140</v>
      </c>
      <c r="U3388" s="22" t="s">
        <v>392</v>
      </c>
      <c r="V3388" s="49" t="str">
        <f>+Sitio_Publico[[#This Row],[idcoleccion]]&amp;"-"&amp;Sitio_Publico[[#This Row],[id]]</f>
        <v>000-3387</v>
      </c>
      <c r="W3388" s="49">
        <f>+VLOOKUP(Sitio_Publico[[#This Row],[territorio]],Estructura!$AE$4:$AH$1067,4,0)</f>
        <v>20000013</v>
      </c>
      <c r="X3388" s="49" t="str">
        <f>+VLOOKUP(Sitio_Publico[[#This Row],[tema]],Estructura!$G$4:$J$532,4,0)</f>
        <v>T-53</v>
      </c>
      <c r="Y3388" s="49" t="str">
        <f>+VLOOKUP(Sitio_Publico[[#This Row],[contenido]],Estructura!$L$4:$O$473,4,0)</f>
        <v>C-33</v>
      </c>
      <c r="Z3388" s="49" t="str">
        <f>+VLOOKUP(Sitio_Publico[[#This Row],[Filtro Integrado]],Estructura!$U$4:$W$529,3,0)</f>
        <v>FI-0</v>
      </c>
      <c r="AA3388" s="49" t="str">
        <f>+VLOOKUP(Sitio_Publico[[#This Row],[Muestra]],Estructura!$Y$4:$AB$483,4,0)</f>
        <v>M-000302</v>
      </c>
    </row>
    <row r="3389" spans="1:27" ht="40.799999999999997" x14ac:dyDescent="0.3">
      <c r="A3389" s="16">
        <f t="shared" si="52"/>
        <v>3388</v>
      </c>
      <c r="B3389" s="47" t="s">
        <v>15118</v>
      </c>
      <c r="C3389" s="13" t="s">
        <v>15119</v>
      </c>
      <c r="D3389" s="13" t="s">
        <v>15120</v>
      </c>
      <c r="E3389" s="44">
        <v>7303</v>
      </c>
      <c r="F3389" s="13" t="s">
        <v>15825</v>
      </c>
      <c r="G3389" s="23" t="s">
        <v>15152</v>
      </c>
      <c r="H3389" s="42" t="s">
        <v>458</v>
      </c>
      <c r="I3389" s="28" t="s">
        <v>147</v>
      </c>
      <c r="J3389" s="12" t="s">
        <v>15153</v>
      </c>
      <c r="K3389" s="28" t="s">
        <v>15826</v>
      </c>
      <c r="L3389" s="12" t="s">
        <v>15155</v>
      </c>
      <c r="M3389" s="12" t="s">
        <v>15156</v>
      </c>
      <c r="N3389" s="12" t="s">
        <v>15126</v>
      </c>
      <c r="O3389" s="26" t="s">
        <v>16473</v>
      </c>
      <c r="P3389" s="26" t="s">
        <v>16474</v>
      </c>
      <c r="Q3389" s="25" t="s">
        <v>10495</v>
      </c>
      <c r="R3389" s="26" t="s">
        <v>16475</v>
      </c>
      <c r="S3389" s="15" t="s">
        <v>16476</v>
      </c>
      <c r="T3389" s="52" t="s">
        <v>750</v>
      </c>
      <c r="U3389" s="22" t="s">
        <v>392</v>
      </c>
      <c r="V3389" s="49" t="str">
        <f>+Sitio_Publico[[#This Row],[idcoleccion]]&amp;"-"&amp;Sitio_Publico[[#This Row],[id]]</f>
        <v>000-3388</v>
      </c>
      <c r="W3389" s="49">
        <f>+VLOOKUP(Sitio_Publico[[#This Row],[territorio]],Estructura!$AE$4:$AH$1067,4,0)</f>
        <v>30007303</v>
      </c>
      <c r="X3389" s="49" t="str">
        <f>+VLOOKUP(Sitio_Publico[[#This Row],[tema]],Estructura!$G$4:$J$532,4,0)</f>
        <v>T-62</v>
      </c>
      <c r="Y3389" s="49" t="str">
        <f>+VLOOKUP(Sitio_Publico[[#This Row],[contenido]],Estructura!$L$4:$O$473,4,0)</f>
        <v>C-32</v>
      </c>
      <c r="Z3389" s="49" t="str">
        <f>+VLOOKUP(Sitio_Publico[[#This Row],[Filtro Integrado]],Estructura!$U$4:$W$529,3,0)</f>
        <v>FI-4</v>
      </c>
      <c r="AA3389" s="49" t="str">
        <f>+VLOOKUP(Sitio_Publico[[#This Row],[Muestra]],Estructura!$Y$4:$AB$483,4,0)</f>
        <v>M-000263</v>
      </c>
    </row>
    <row r="3390" spans="1:27" ht="40.799999999999997" x14ac:dyDescent="0.3">
      <c r="A3390" s="16">
        <f t="shared" si="52"/>
        <v>3389</v>
      </c>
      <c r="B3390" s="47" t="s">
        <v>15118</v>
      </c>
      <c r="C3390" s="13" t="s">
        <v>15119</v>
      </c>
      <c r="D3390" s="13" t="s">
        <v>15120</v>
      </c>
      <c r="E3390" s="44">
        <v>151</v>
      </c>
      <c r="F3390" s="13" t="s">
        <v>15142</v>
      </c>
      <c r="G3390" s="23" t="s">
        <v>15143</v>
      </c>
      <c r="H3390" s="42" t="s">
        <v>455</v>
      </c>
      <c r="I3390" s="28" t="s">
        <v>442</v>
      </c>
      <c r="J3390" s="12" t="s">
        <v>393</v>
      </c>
      <c r="K3390" s="28" t="s">
        <v>15142</v>
      </c>
      <c r="L3390" s="12" t="s">
        <v>1299</v>
      </c>
      <c r="M3390" s="12" t="s">
        <v>14623</v>
      </c>
      <c r="N3390" s="12" t="s">
        <v>15126</v>
      </c>
      <c r="O3390" s="26" t="s">
        <v>16477</v>
      </c>
      <c r="P3390" s="26" t="s">
        <v>16478</v>
      </c>
      <c r="Q3390" s="25" t="s">
        <v>632</v>
      </c>
      <c r="R3390" s="26" t="s">
        <v>16479</v>
      </c>
      <c r="S3390" s="15" t="s">
        <v>16480</v>
      </c>
      <c r="T3390" s="52">
        <v>0</v>
      </c>
      <c r="U3390" s="22" t="s">
        <v>392</v>
      </c>
      <c r="V3390" s="49" t="str">
        <f>+Sitio_Publico[[#This Row],[idcoleccion]]&amp;"-"&amp;Sitio_Publico[[#This Row],[id]]</f>
        <v>000-3389</v>
      </c>
      <c r="W3390" s="49">
        <f>+VLOOKUP(Sitio_Publico[[#This Row],[territorio]],Estructura!$AE$4:$AH$1067,4,0)</f>
        <v>10000151</v>
      </c>
      <c r="X3390" s="49" t="str">
        <f>+VLOOKUP(Sitio_Publico[[#This Row],[tema]],Estructura!$G$4:$J$532,4,0)</f>
        <v>T-0</v>
      </c>
      <c r="Y3390" s="49" t="str">
        <f>+VLOOKUP(Sitio_Publico[[#This Row],[contenido]],Estructura!$L$4:$O$473,4,0)</f>
        <v>C-1</v>
      </c>
      <c r="Z3390" s="49" t="str">
        <f>+VLOOKUP(Sitio_Publico[[#This Row],[Filtro Integrado]],Estructura!$U$4:$W$529,3,0)</f>
        <v>FI-0</v>
      </c>
      <c r="AA3390" s="49" t="str">
        <f>+VLOOKUP(Sitio_Publico[[#This Row],[Muestra]],Estructura!$Y$4:$AB$483,4,0)</f>
        <v>M-00039</v>
      </c>
    </row>
    <row r="3391" spans="1:27" ht="51" x14ac:dyDescent="0.3">
      <c r="A3391" s="16">
        <f t="shared" si="52"/>
        <v>3390</v>
      </c>
      <c r="B3391" s="47" t="s">
        <v>15118</v>
      </c>
      <c r="C3391" s="13" t="s">
        <v>15119</v>
      </c>
      <c r="D3391" s="13" t="s">
        <v>15120</v>
      </c>
      <c r="E3391" s="44">
        <v>100112044</v>
      </c>
      <c r="F3391" s="13" t="s">
        <v>15534</v>
      </c>
      <c r="G3391" s="23" t="s">
        <v>15397</v>
      </c>
      <c r="H3391" s="42" t="s">
        <v>457</v>
      </c>
      <c r="I3391" s="28" t="s">
        <v>378</v>
      </c>
      <c r="J3391" s="12" t="s">
        <v>15398</v>
      </c>
      <c r="K3391" s="28" t="s">
        <v>16481</v>
      </c>
      <c r="L3391" s="12" t="s">
        <v>1611</v>
      </c>
      <c r="M3391" s="12" t="s">
        <v>15400</v>
      </c>
      <c r="N3391" s="12" t="s">
        <v>15126</v>
      </c>
      <c r="O3391" s="26" t="s">
        <v>16482</v>
      </c>
      <c r="P3391" s="26" t="s">
        <v>16483</v>
      </c>
      <c r="Q3391" s="25" t="s">
        <v>456</v>
      </c>
      <c r="R3391" s="26" t="s">
        <v>16484</v>
      </c>
      <c r="S3391" s="15" t="s">
        <v>16485</v>
      </c>
      <c r="T3391" s="52" t="s">
        <v>2442</v>
      </c>
      <c r="U3391" s="22" t="s">
        <v>392</v>
      </c>
      <c r="V3391" s="49" t="str">
        <f>+Sitio_Publico[[#This Row],[idcoleccion]]&amp;"-"&amp;Sitio_Publico[[#This Row],[id]]</f>
        <v>000-3390</v>
      </c>
      <c r="W3391" s="49">
        <f>+VLOOKUP(Sitio_Publico[[#This Row],[territorio]],Estructura!$AE$4:$AH$1067,4,0)</f>
        <v>20000015</v>
      </c>
      <c r="X3391" s="49" t="str">
        <f>+VLOOKUP(Sitio_Publico[[#This Row],[tema]],Estructura!$G$4:$J$532,4,0)</f>
        <v>T-60</v>
      </c>
      <c r="Y3391" s="49" t="str">
        <f>+VLOOKUP(Sitio_Publico[[#This Row],[contenido]],Estructura!$L$4:$O$473,4,0)</f>
        <v>C-35</v>
      </c>
      <c r="Z3391" s="49" t="str">
        <f>+VLOOKUP(Sitio_Publico[[#This Row],[Filtro Integrado]],Estructura!$U$4:$W$529,3,0)</f>
        <v>FI-8</v>
      </c>
      <c r="AA3391" s="49" t="str">
        <f>+VLOOKUP(Sitio_Publico[[#This Row],[Muestra]],Estructura!$Y$4:$AB$483,4,0)</f>
        <v>M-000303</v>
      </c>
    </row>
    <row r="3392" spans="1:27" ht="30.6" x14ac:dyDescent="0.3">
      <c r="A3392" s="16">
        <f t="shared" si="52"/>
        <v>3391</v>
      </c>
      <c r="B3392" s="47" t="s">
        <v>15118</v>
      </c>
      <c r="C3392" s="13" t="s">
        <v>15119</v>
      </c>
      <c r="D3392" s="13" t="s">
        <v>15120</v>
      </c>
      <c r="E3392" s="44">
        <v>13119</v>
      </c>
      <c r="F3392" s="13" t="s">
        <v>15121</v>
      </c>
      <c r="G3392" s="23" t="s">
        <v>15122</v>
      </c>
      <c r="H3392" s="42" t="s">
        <v>458</v>
      </c>
      <c r="I3392" s="28" t="s">
        <v>315</v>
      </c>
      <c r="J3392" s="12" t="s">
        <v>393</v>
      </c>
      <c r="K3392" s="28" t="s">
        <v>15142</v>
      </c>
      <c r="L3392" s="12" t="s">
        <v>15124</v>
      </c>
      <c r="M3392" s="12" t="s">
        <v>15125</v>
      </c>
      <c r="N3392" s="12" t="s">
        <v>15126</v>
      </c>
      <c r="O3392" s="26" t="s">
        <v>16486</v>
      </c>
      <c r="P3392" s="26" t="s">
        <v>16487</v>
      </c>
      <c r="Q3392" s="25" t="s">
        <v>632</v>
      </c>
      <c r="R3392" s="26" t="s">
        <v>16488</v>
      </c>
      <c r="S3392" s="15" t="s">
        <v>16489</v>
      </c>
      <c r="T3392" s="52" t="s">
        <v>16490</v>
      </c>
      <c r="U3392" s="22" t="s">
        <v>392</v>
      </c>
      <c r="V3392" s="49" t="str">
        <f>+Sitio_Publico[[#This Row],[idcoleccion]]&amp;"-"&amp;Sitio_Publico[[#This Row],[id]]</f>
        <v>000-3391</v>
      </c>
      <c r="W3392" s="49">
        <f>+VLOOKUP(Sitio_Publico[[#This Row],[territorio]],Estructura!$AE$4:$AH$1067,4,0)</f>
        <v>30013119</v>
      </c>
      <c r="X3392" s="49" t="str">
        <f>+VLOOKUP(Sitio_Publico[[#This Row],[tema]],Estructura!$G$4:$J$532,4,0)</f>
        <v>T-50</v>
      </c>
      <c r="Y3392" s="49" t="str">
        <f>+VLOOKUP(Sitio_Publico[[#This Row],[contenido]],Estructura!$L$4:$O$473,4,0)</f>
        <v>C-30</v>
      </c>
      <c r="Z3392" s="49" t="str">
        <f>+VLOOKUP(Sitio_Publico[[#This Row],[Filtro Integrado]],Estructura!$U$4:$W$529,3,0)</f>
        <v>FI-0</v>
      </c>
      <c r="AA3392" s="49" t="str">
        <f>+VLOOKUP(Sitio_Publico[[#This Row],[Muestra]],Estructura!$Y$4:$AB$483,4,0)</f>
        <v>M-00039</v>
      </c>
    </row>
    <row r="3393" spans="1:27" ht="51" x14ac:dyDescent="0.3">
      <c r="A3393" s="16">
        <f t="shared" si="52"/>
        <v>3392</v>
      </c>
      <c r="B3393" s="47" t="s">
        <v>15118</v>
      </c>
      <c r="C3393" s="13" t="s">
        <v>15119</v>
      </c>
      <c r="D3393" s="13" t="s">
        <v>15120</v>
      </c>
      <c r="E3393" s="44">
        <v>100112023</v>
      </c>
      <c r="F3393" s="13" t="s">
        <v>15534</v>
      </c>
      <c r="G3393" s="23" t="s">
        <v>15397</v>
      </c>
      <c r="H3393" s="42" t="s">
        <v>457</v>
      </c>
      <c r="I3393" s="28" t="s">
        <v>379</v>
      </c>
      <c r="J3393" s="12" t="s">
        <v>15398</v>
      </c>
      <c r="K3393" s="28" t="s">
        <v>16454</v>
      </c>
      <c r="L3393" s="12" t="s">
        <v>1611</v>
      </c>
      <c r="M3393" s="12" t="s">
        <v>15400</v>
      </c>
      <c r="N3393" s="12" t="s">
        <v>15126</v>
      </c>
      <c r="O3393" s="26" t="s">
        <v>16491</v>
      </c>
      <c r="P3393" s="26" t="s">
        <v>16492</v>
      </c>
      <c r="Q3393" s="25" t="s">
        <v>456</v>
      </c>
      <c r="R3393" s="26" t="s">
        <v>16493</v>
      </c>
      <c r="S3393" s="15" t="s">
        <v>16494</v>
      </c>
      <c r="T3393" s="52" t="s">
        <v>1805</v>
      </c>
      <c r="U3393" s="22" t="s">
        <v>392</v>
      </c>
      <c r="V3393" s="49" t="str">
        <f>+Sitio_Publico[[#This Row],[idcoleccion]]&amp;"-"&amp;Sitio_Publico[[#This Row],[id]]</f>
        <v>000-3392</v>
      </c>
      <c r="W3393" s="49">
        <f>+VLOOKUP(Sitio_Publico[[#This Row],[territorio]],Estructura!$AE$4:$AH$1067,4,0)</f>
        <v>20000016</v>
      </c>
      <c r="X3393" s="49" t="str">
        <f>+VLOOKUP(Sitio_Publico[[#This Row],[tema]],Estructura!$G$4:$J$532,4,0)</f>
        <v>T-60</v>
      </c>
      <c r="Y3393" s="49" t="str">
        <f>+VLOOKUP(Sitio_Publico[[#This Row],[contenido]],Estructura!$L$4:$O$473,4,0)</f>
        <v>C-35</v>
      </c>
      <c r="Z3393" s="49" t="str">
        <f>+VLOOKUP(Sitio_Publico[[#This Row],[Filtro Integrado]],Estructura!$U$4:$W$529,3,0)</f>
        <v>FI-8</v>
      </c>
      <c r="AA3393" s="49" t="str">
        <f>+VLOOKUP(Sitio_Publico[[#This Row],[Muestra]],Estructura!$Y$4:$AB$483,4,0)</f>
        <v>M-000300</v>
      </c>
    </row>
    <row r="3394" spans="1:27" ht="40.799999999999997" x14ac:dyDescent="0.3">
      <c r="A3394" s="16">
        <f t="shared" si="52"/>
        <v>3393</v>
      </c>
      <c r="B3394" s="47" t="s">
        <v>15118</v>
      </c>
      <c r="C3394" s="13" t="s">
        <v>15119</v>
      </c>
      <c r="D3394" s="13" t="s">
        <v>15120</v>
      </c>
      <c r="E3394" s="44">
        <v>1001010080</v>
      </c>
      <c r="F3394" s="13" t="s">
        <v>15121</v>
      </c>
      <c r="G3394" s="23" t="s">
        <v>15122</v>
      </c>
      <c r="H3394" s="42" t="s">
        <v>455</v>
      </c>
      <c r="I3394" s="28" t="s">
        <v>14</v>
      </c>
      <c r="J3394" s="12" t="s">
        <v>393</v>
      </c>
      <c r="K3394" s="28" t="s">
        <v>15602</v>
      </c>
      <c r="L3394" s="12" t="s">
        <v>15124</v>
      </c>
      <c r="M3394" s="12" t="s">
        <v>15125</v>
      </c>
      <c r="N3394" s="12" t="s">
        <v>15126</v>
      </c>
      <c r="O3394" s="26" t="s">
        <v>16495</v>
      </c>
      <c r="P3394" s="26" t="s">
        <v>16496</v>
      </c>
      <c r="Q3394" s="25" t="s">
        <v>632</v>
      </c>
      <c r="R3394" s="26" t="s">
        <v>16497</v>
      </c>
      <c r="S3394" s="15" t="s">
        <v>16498</v>
      </c>
      <c r="T3394" s="52">
        <v>0</v>
      </c>
      <c r="U3394" s="22" t="s">
        <v>392</v>
      </c>
      <c r="V3394" s="49" t="str">
        <f>+Sitio_Publico[[#This Row],[idcoleccion]]&amp;"-"&amp;Sitio_Publico[[#This Row],[id]]</f>
        <v>000-3393</v>
      </c>
      <c r="W3394" s="49">
        <f>+VLOOKUP(Sitio_Publico[[#This Row],[territorio]],Estructura!$AE$4:$AH$1067,4,0)</f>
        <v>10000000</v>
      </c>
      <c r="X3394" s="49" t="str">
        <f>+VLOOKUP(Sitio_Publico[[#This Row],[tema]],Estructura!$G$4:$J$532,4,0)</f>
        <v>T-50</v>
      </c>
      <c r="Y3394" s="49" t="str">
        <f>+VLOOKUP(Sitio_Publico[[#This Row],[contenido]],Estructura!$L$4:$O$473,4,0)</f>
        <v>C-30</v>
      </c>
      <c r="Z3394" s="49" t="str">
        <f>+VLOOKUP(Sitio_Publico[[#This Row],[Filtro Integrado]],Estructura!$U$4:$W$529,3,0)</f>
        <v>FI-0</v>
      </c>
      <c r="AA3394" s="49" t="str">
        <f>+VLOOKUP(Sitio_Publico[[#This Row],[Muestra]],Estructura!$Y$4:$AB$483,4,0)</f>
        <v>M-000255</v>
      </c>
    </row>
    <row r="3395" spans="1:27" ht="48" x14ac:dyDescent="0.3">
      <c r="A3395" s="16">
        <f t="shared" ref="A3395:A3458" si="53">+ROW()-1</f>
        <v>3394</v>
      </c>
      <c r="B3395" s="47" t="s">
        <v>15118</v>
      </c>
      <c r="C3395" s="13" t="s">
        <v>15119</v>
      </c>
      <c r="D3395" s="13" t="s">
        <v>15120</v>
      </c>
      <c r="E3395" s="44">
        <v>11</v>
      </c>
      <c r="F3395" s="13" t="s">
        <v>15161</v>
      </c>
      <c r="G3395" s="23" t="s">
        <v>15162</v>
      </c>
      <c r="H3395" s="42" t="s">
        <v>457</v>
      </c>
      <c r="I3395" s="28" t="s">
        <v>371</v>
      </c>
      <c r="J3395" s="12" t="s">
        <v>393</v>
      </c>
      <c r="K3395" s="28" t="s">
        <v>16499</v>
      </c>
      <c r="L3395" s="12" t="s">
        <v>15164</v>
      </c>
      <c r="M3395" s="12" t="s">
        <v>15165</v>
      </c>
      <c r="N3395" s="12" t="s">
        <v>15126</v>
      </c>
      <c r="O3395" s="26" t="s">
        <v>16500</v>
      </c>
      <c r="P3395" s="26" t="s">
        <v>16501</v>
      </c>
      <c r="Q3395" s="25" t="s">
        <v>456</v>
      </c>
      <c r="R3395" s="26" t="s">
        <v>16502</v>
      </c>
      <c r="S3395" s="15" t="s">
        <v>16503</v>
      </c>
      <c r="T3395" s="52" t="s">
        <v>15983</v>
      </c>
      <c r="U3395" s="22" t="s">
        <v>392</v>
      </c>
      <c r="V3395" s="49" t="str">
        <f>+Sitio_Publico[[#This Row],[idcoleccion]]&amp;"-"&amp;Sitio_Publico[[#This Row],[id]]</f>
        <v>000-3394</v>
      </c>
      <c r="W3395" s="49">
        <f>+VLOOKUP(Sitio_Publico[[#This Row],[territorio]],Estructura!$AE$4:$AH$1067,4,0)</f>
        <v>20000008</v>
      </c>
      <c r="X3395" s="49" t="str">
        <f>+VLOOKUP(Sitio_Publico[[#This Row],[tema]],Estructura!$G$4:$J$532,4,0)</f>
        <v>T-53</v>
      </c>
      <c r="Y3395" s="49" t="str">
        <f>+VLOOKUP(Sitio_Publico[[#This Row],[contenido]],Estructura!$L$4:$O$473,4,0)</f>
        <v>C-33</v>
      </c>
      <c r="Z3395" s="49" t="str">
        <f>+VLOOKUP(Sitio_Publico[[#This Row],[Filtro Integrado]],Estructura!$U$4:$W$529,3,0)</f>
        <v>FI-0</v>
      </c>
      <c r="AA3395" s="49" t="str">
        <f>+VLOOKUP(Sitio_Publico[[#This Row],[Muestra]],Estructura!$Y$4:$AB$483,4,0)</f>
        <v>M-000304</v>
      </c>
    </row>
    <row r="3396" spans="1:27" ht="40.799999999999997" x14ac:dyDescent="0.3">
      <c r="A3396" s="16">
        <f t="shared" si="53"/>
        <v>3395</v>
      </c>
      <c r="B3396" s="47" t="s">
        <v>15118</v>
      </c>
      <c r="C3396" s="13" t="s">
        <v>15119</v>
      </c>
      <c r="D3396" s="13" t="s">
        <v>15120</v>
      </c>
      <c r="E3396" s="44">
        <v>0</v>
      </c>
      <c r="F3396" s="13" t="s">
        <v>15825</v>
      </c>
      <c r="G3396" s="23" t="s">
        <v>15152</v>
      </c>
      <c r="H3396" s="42" t="s">
        <v>455</v>
      </c>
      <c r="I3396" s="28" t="s">
        <v>14</v>
      </c>
      <c r="J3396" s="12" t="s">
        <v>393</v>
      </c>
      <c r="K3396" s="28" t="s">
        <v>15826</v>
      </c>
      <c r="L3396" s="12" t="s">
        <v>15155</v>
      </c>
      <c r="M3396" s="12" t="s">
        <v>15156</v>
      </c>
      <c r="N3396" s="12" t="s">
        <v>15126</v>
      </c>
      <c r="O3396" s="26" t="s">
        <v>16504</v>
      </c>
      <c r="P3396" s="26" t="s">
        <v>16505</v>
      </c>
      <c r="Q3396" s="25" t="s">
        <v>10495</v>
      </c>
      <c r="R3396" s="26" t="s">
        <v>16506</v>
      </c>
      <c r="S3396" s="15" t="s">
        <v>16507</v>
      </c>
      <c r="T3396" s="52">
        <v>0</v>
      </c>
      <c r="U3396" s="22" t="s">
        <v>392</v>
      </c>
      <c r="V3396" s="49" t="str">
        <f>+Sitio_Publico[[#This Row],[idcoleccion]]&amp;"-"&amp;Sitio_Publico[[#This Row],[id]]</f>
        <v>000-3395</v>
      </c>
      <c r="W3396" s="49">
        <f>+VLOOKUP(Sitio_Publico[[#This Row],[territorio]],Estructura!$AE$4:$AH$1067,4,0)</f>
        <v>10000000</v>
      </c>
      <c r="X3396" s="49" t="str">
        <f>+VLOOKUP(Sitio_Publico[[#This Row],[tema]],Estructura!$G$4:$J$532,4,0)</f>
        <v>T-62</v>
      </c>
      <c r="Y3396" s="49" t="str">
        <f>+VLOOKUP(Sitio_Publico[[#This Row],[contenido]],Estructura!$L$4:$O$473,4,0)</f>
        <v>C-32</v>
      </c>
      <c r="Z3396" s="49" t="str">
        <f>+VLOOKUP(Sitio_Publico[[#This Row],[Filtro Integrado]],Estructura!$U$4:$W$529,3,0)</f>
        <v>FI-0</v>
      </c>
      <c r="AA3396" s="49" t="str">
        <f>+VLOOKUP(Sitio_Publico[[#This Row],[Muestra]],Estructura!$Y$4:$AB$483,4,0)</f>
        <v>M-000263</v>
      </c>
    </row>
    <row r="3397" spans="1:27" ht="51" x14ac:dyDescent="0.3">
      <c r="A3397" s="16">
        <f t="shared" si="53"/>
        <v>3396</v>
      </c>
      <c r="B3397" s="47" t="s">
        <v>15118</v>
      </c>
      <c r="C3397" s="13" t="s">
        <v>15119</v>
      </c>
      <c r="D3397" s="13" t="s">
        <v>15120</v>
      </c>
      <c r="E3397" s="44">
        <v>5</v>
      </c>
      <c r="F3397" s="13" t="s">
        <v>15783</v>
      </c>
      <c r="G3397" s="23" t="s">
        <v>15132</v>
      </c>
      <c r="H3397" s="42" t="s">
        <v>457</v>
      </c>
      <c r="I3397" s="28" t="s">
        <v>368</v>
      </c>
      <c r="J3397" s="12" t="s">
        <v>15784</v>
      </c>
      <c r="K3397" s="28" t="s">
        <v>15785</v>
      </c>
      <c r="L3397" s="12" t="s">
        <v>15134</v>
      </c>
      <c r="M3397" s="12" t="s">
        <v>15135</v>
      </c>
      <c r="N3397" s="12" t="s">
        <v>15126</v>
      </c>
      <c r="O3397" s="26" t="s">
        <v>16508</v>
      </c>
      <c r="P3397" s="26" t="s">
        <v>16509</v>
      </c>
      <c r="Q3397" s="25" t="s">
        <v>491</v>
      </c>
      <c r="R3397" s="26" t="s">
        <v>16510</v>
      </c>
      <c r="S3397" s="15" t="s">
        <v>16511</v>
      </c>
      <c r="T3397" s="52" t="s">
        <v>15663</v>
      </c>
      <c r="U3397" s="22" t="s">
        <v>392</v>
      </c>
      <c r="V3397" s="49" t="str">
        <f>+Sitio_Publico[[#This Row],[idcoleccion]]&amp;"-"&amp;Sitio_Publico[[#This Row],[id]]</f>
        <v>000-3396</v>
      </c>
      <c r="W3397" s="49">
        <f>+VLOOKUP(Sitio_Publico[[#This Row],[territorio]],Estructura!$AE$4:$AH$1067,4,0)</f>
        <v>20000005</v>
      </c>
      <c r="X3397" s="49" t="str">
        <f>+VLOOKUP(Sitio_Publico[[#This Row],[tema]],Estructura!$G$4:$J$532,4,0)</f>
        <v>T-61</v>
      </c>
      <c r="Y3397" s="49" t="str">
        <f>+VLOOKUP(Sitio_Publico[[#This Row],[contenido]],Estructura!$L$4:$O$473,4,0)</f>
        <v>C-31</v>
      </c>
      <c r="Z3397" s="49" t="str">
        <f>+VLOOKUP(Sitio_Publico[[#This Row],[Filtro Integrado]],Estructura!$U$4:$W$529,3,0)</f>
        <v>FI-12</v>
      </c>
      <c r="AA3397" s="49" t="str">
        <f>+VLOOKUP(Sitio_Publico[[#This Row],[Muestra]],Estructura!$Y$4:$AB$483,4,0)</f>
        <v>M-00046</v>
      </c>
    </row>
    <row r="3398" spans="1:27" ht="40.799999999999997" x14ac:dyDescent="0.3">
      <c r="A3398" s="16">
        <f t="shared" si="53"/>
        <v>3397</v>
      </c>
      <c r="B3398" s="47" t="s">
        <v>15118</v>
      </c>
      <c r="C3398" s="13" t="s">
        <v>15119</v>
      </c>
      <c r="D3398" s="13" t="s">
        <v>15141</v>
      </c>
      <c r="E3398" s="44">
        <v>100101007</v>
      </c>
      <c r="F3398" s="13" t="s">
        <v>15142</v>
      </c>
      <c r="G3398" s="23" t="s">
        <v>15300</v>
      </c>
      <c r="H3398" s="42" t="s">
        <v>455</v>
      </c>
      <c r="I3398" s="28" t="s">
        <v>14</v>
      </c>
      <c r="J3398" s="12" t="s">
        <v>393</v>
      </c>
      <c r="K3398" s="28" t="s">
        <v>16512</v>
      </c>
      <c r="L3398" s="12" t="s">
        <v>1299</v>
      </c>
      <c r="M3398" s="12" t="s">
        <v>14623</v>
      </c>
      <c r="N3398" s="12" t="s">
        <v>15126</v>
      </c>
      <c r="O3398" s="26" t="s">
        <v>16513</v>
      </c>
      <c r="P3398" s="26" t="s">
        <v>16514</v>
      </c>
      <c r="Q3398" s="25" t="s">
        <v>1145</v>
      </c>
      <c r="R3398" s="26" t="s">
        <v>16515</v>
      </c>
      <c r="S3398" s="15" t="s">
        <v>16516</v>
      </c>
      <c r="T3398" s="52">
        <v>0</v>
      </c>
      <c r="U3398" s="22" t="s">
        <v>392</v>
      </c>
      <c r="V3398" s="49" t="str">
        <f>+Sitio_Publico[[#This Row],[idcoleccion]]&amp;"-"&amp;Sitio_Publico[[#This Row],[id]]</f>
        <v>000-3397</v>
      </c>
      <c r="W3398" s="49">
        <f>+VLOOKUP(Sitio_Publico[[#This Row],[territorio]],Estructura!$AE$4:$AH$1067,4,0)</f>
        <v>10000000</v>
      </c>
      <c r="X3398" s="49" t="str">
        <f>+VLOOKUP(Sitio_Publico[[#This Row],[tema]],Estructura!$G$4:$J$532,4,0)</f>
        <v>T-0</v>
      </c>
      <c r="Y3398" s="49" t="str">
        <f>+VLOOKUP(Sitio_Publico[[#This Row],[contenido]],Estructura!$L$4:$O$473,4,0)</f>
        <v>C-34</v>
      </c>
      <c r="Z3398" s="49" t="str">
        <f>+VLOOKUP(Sitio_Publico[[#This Row],[Filtro Integrado]],Estructura!$U$4:$W$529,3,0)</f>
        <v>FI-0</v>
      </c>
      <c r="AA3398" s="49" t="str">
        <f>+VLOOKUP(Sitio_Publico[[#This Row],[Muestra]],Estructura!$Y$4:$AB$483,4,0)</f>
        <v>M-0006</v>
      </c>
    </row>
    <row r="3399" spans="1:27" ht="40.799999999999997" x14ac:dyDescent="0.3">
      <c r="A3399" s="16">
        <f t="shared" si="53"/>
        <v>3398</v>
      </c>
      <c r="B3399" s="47" t="s">
        <v>15118</v>
      </c>
      <c r="C3399" s="13" t="s">
        <v>15119</v>
      </c>
      <c r="D3399" s="13" t="s">
        <v>15120</v>
      </c>
      <c r="E3399" s="44">
        <v>2</v>
      </c>
      <c r="F3399" s="13" t="s">
        <v>15161</v>
      </c>
      <c r="G3399" s="23" t="s">
        <v>15162</v>
      </c>
      <c r="H3399" s="42" t="s">
        <v>455</v>
      </c>
      <c r="I3399" s="28" t="s">
        <v>14</v>
      </c>
      <c r="J3399" s="12" t="s">
        <v>393</v>
      </c>
      <c r="K3399" s="28" t="s">
        <v>16517</v>
      </c>
      <c r="L3399" s="12" t="s">
        <v>16518</v>
      </c>
      <c r="M3399" s="12" t="s">
        <v>587</v>
      </c>
      <c r="N3399" s="12" t="s">
        <v>15126</v>
      </c>
      <c r="O3399" s="26" t="s">
        <v>16519</v>
      </c>
      <c r="P3399" s="26" t="s">
        <v>16520</v>
      </c>
      <c r="Q3399" s="25" t="s">
        <v>456</v>
      </c>
      <c r="R3399" s="26" t="s">
        <v>16521</v>
      </c>
      <c r="S3399" s="15" t="s">
        <v>16522</v>
      </c>
      <c r="T3399" s="52">
        <v>0</v>
      </c>
      <c r="U3399" s="22" t="s">
        <v>392</v>
      </c>
      <c r="V3399" s="49" t="str">
        <f>+Sitio_Publico[[#This Row],[idcoleccion]]&amp;"-"&amp;Sitio_Publico[[#This Row],[id]]</f>
        <v>000-3398</v>
      </c>
      <c r="W3399" s="49">
        <f>+VLOOKUP(Sitio_Publico[[#This Row],[territorio]],Estructura!$AE$4:$AH$1067,4,0)</f>
        <v>10000000</v>
      </c>
      <c r="X3399" s="49" t="str">
        <f>+VLOOKUP(Sitio_Publico[[#This Row],[tema]],Estructura!$G$4:$J$532,4,0)</f>
        <v>T-53</v>
      </c>
      <c r="Y3399" s="49" t="str">
        <f>+VLOOKUP(Sitio_Publico[[#This Row],[contenido]],Estructura!$L$4:$O$473,4,0)</f>
        <v>C-33</v>
      </c>
      <c r="Z3399" s="49" t="str">
        <f>+VLOOKUP(Sitio_Publico[[#This Row],[Filtro Integrado]],Estructura!$U$4:$W$529,3,0)</f>
        <v>FI-0</v>
      </c>
      <c r="AA3399" s="49" t="str">
        <f>+VLOOKUP(Sitio_Publico[[#This Row],[Muestra]],Estructura!$Y$4:$AB$483,4,0)</f>
        <v>M-000305</v>
      </c>
    </row>
    <row r="3400" spans="1:27" ht="40.799999999999997" x14ac:dyDescent="0.3">
      <c r="A3400" s="16">
        <f t="shared" si="53"/>
        <v>3399</v>
      </c>
      <c r="B3400" s="47" t="s">
        <v>15118</v>
      </c>
      <c r="C3400" s="13" t="s">
        <v>15119</v>
      </c>
      <c r="D3400" s="13" t="s">
        <v>15120</v>
      </c>
      <c r="E3400" s="44">
        <v>52</v>
      </c>
      <c r="F3400" s="13" t="s">
        <v>15142</v>
      </c>
      <c r="G3400" s="23" t="s">
        <v>15143</v>
      </c>
      <c r="H3400" s="42" t="s">
        <v>455</v>
      </c>
      <c r="I3400" s="28" t="s">
        <v>413</v>
      </c>
      <c r="J3400" s="12" t="s">
        <v>393</v>
      </c>
      <c r="K3400" s="28" t="s">
        <v>15278</v>
      </c>
      <c r="L3400" s="12" t="s">
        <v>15145</v>
      </c>
      <c r="M3400" s="12" t="s">
        <v>14623</v>
      </c>
      <c r="N3400" s="12" t="s">
        <v>15126</v>
      </c>
      <c r="O3400" s="26" t="s">
        <v>16523</v>
      </c>
      <c r="P3400" s="26" t="s">
        <v>16524</v>
      </c>
      <c r="Q3400" s="25" t="s">
        <v>456</v>
      </c>
      <c r="R3400" s="26" t="s">
        <v>16525</v>
      </c>
      <c r="S3400" s="15" t="s">
        <v>16526</v>
      </c>
      <c r="T3400" s="52">
        <v>0</v>
      </c>
      <c r="U3400" s="22" t="s">
        <v>392</v>
      </c>
      <c r="V3400" s="49" t="str">
        <f>+Sitio_Publico[[#This Row],[idcoleccion]]&amp;"-"&amp;Sitio_Publico[[#This Row],[id]]</f>
        <v>000-3399</v>
      </c>
      <c r="W3400" s="49">
        <f>+VLOOKUP(Sitio_Publico[[#This Row],[territorio]],Estructura!$AE$4:$AH$1067,4,0)</f>
        <v>10000052</v>
      </c>
      <c r="X3400" s="49" t="str">
        <f>+VLOOKUP(Sitio_Publico[[#This Row],[tema]],Estructura!$G$4:$J$532,4,0)</f>
        <v>T-0</v>
      </c>
      <c r="Y3400" s="49" t="str">
        <f>+VLOOKUP(Sitio_Publico[[#This Row],[contenido]],Estructura!$L$4:$O$473,4,0)</f>
        <v>C-1</v>
      </c>
      <c r="Z3400" s="49" t="str">
        <f>+VLOOKUP(Sitio_Publico[[#This Row],[Filtro Integrado]],Estructura!$U$4:$W$529,3,0)</f>
        <v>FI-0</v>
      </c>
      <c r="AA3400" s="49" t="str">
        <f>+VLOOKUP(Sitio_Publico[[#This Row],[Muestra]],Estructura!$Y$4:$AB$483,4,0)</f>
        <v>M-000228</v>
      </c>
    </row>
    <row r="3401" spans="1:27" ht="48" x14ac:dyDescent="0.3">
      <c r="A3401" s="16">
        <f t="shared" si="53"/>
        <v>3400</v>
      </c>
      <c r="B3401" s="47" t="s">
        <v>15118</v>
      </c>
      <c r="C3401" s="13" t="s">
        <v>15119</v>
      </c>
      <c r="D3401" s="13" t="s">
        <v>15120</v>
      </c>
      <c r="E3401" s="44">
        <v>16</v>
      </c>
      <c r="F3401" s="13" t="s">
        <v>15161</v>
      </c>
      <c r="G3401" s="23" t="s">
        <v>15162</v>
      </c>
      <c r="H3401" s="42" t="s">
        <v>455</v>
      </c>
      <c r="I3401" s="28" t="s">
        <v>14</v>
      </c>
      <c r="J3401" s="12" t="s">
        <v>393</v>
      </c>
      <c r="K3401" s="28" t="s">
        <v>16293</v>
      </c>
      <c r="L3401" s="12" t="s">
        <v>16294</v>
      </c>
      <c r="M3401" s="12" t="s">
        <v>15165</v>
      </c>
      <c r="N3401" s="12" t="s">
        <v>15126</v>
      </c>
      <c r="O3401" s="26" t="s">
        <v>16527</v>
      </c>
      <c r="P3401" s="26" t="s">
        <v>16528</v>
      </c>
      <c r="Q3401" s="25" t="s">
        <v>456</v>
      </c>
      <c r="R3401" s="26" t="s">
        <v>16529</v>
      </c>
      <c r="S3401" s="15" t="s">
        <v>16530</v>
      </c>
      <c r="T3401" s="52">
        <v>0</v>
      </c>
      <c r="U3401" s="22" t="s">
        <v>392</v>
      </c>
      <c r="V3401" s="49" t="str">
        <f>+Sitio_Publico[[#This Row],[idcoleccion]]&amp;"-"&amp;Sitio_Publico[[#This Row],[id]]</f>
        <v>000-3400</v>
      </c>
      <c r="W3401" s="49">
        <f>+VLOOKUP(Sitio_Publico[[#This Row],[territorio]],Estructura!$AE$4:$AH$1067,4,0)</f>
        <v>10000000</v>
      </c>
      <c r="X3401" s="49" t="str">
        <f>+VLOOKUP(Sitio_Publico[[#This Row],[tema]],Estructura!$G$4:$J$532,4,0)</f>
        <v>T-53</v>
      </c>
      <c r="Y3401" s="49" t="str">
        <f>+VLOOKUP(Sitio_Publico[[#This Row],[contenido]],Estructura!$L$4:$O$473,4,0)</f>
        <v>C-33</v>
      </c>
      <c r="Z3401" s="49" t="str">
        <f>+VLOOKUP(Sitio_Publico[[#This Row],[Filtro Integrado]],Estructura!$U$4:$W$529,3,0)</f>
        <v>FI-0</v>
      </c>
      <c r="AA3401" s="49" t="str">
        <f>+VLOOKUP(Sitio_Publico[[#This Row],[Muestra]],Estructura!$Y$4:$AB$483,4,0)</f>
        <v>M-000291</v>
      </c>
    </row>
    <row r="3402" spans="1:27" ht="40.799999999999997" x14ac:dyDescent="0.3">
      <c r="A3402" s="16">
        <f t="shared" si="53"/>
        <v>3401</v>
      </c>
      <c r="B3402" s="47" t="s">
        <v>15118</v>
      </c>
      <c r="C3402" s="13" t="s">
        <v>15119</v>
      </c>
      <c r="D3402" s="13" t="s">
        <v>15120</v>
      </c>
      <c r="E3402" s="44">
        <v>13503</v>
      </c>
      <c r="F3402" s="13" t="s">
        <v>15263</v>
      </c>
      <c r="G3402" s="23" t="s">
        <v>15152</v>
      </c>
      <c r="H3402" s="42" t="s">
        <v>458</v>
      </c>
      <c r="I3402" s="28" t="s">
        <v>340</v>
      </c>
      <c r="J3402" s="12" t="s">
        <v>393</v>
      </c>
      <c r="K3402" s="28" t="s">
        <v>15458</v>
      </c>
      <c r="L3402" s="12" t="s">
        <v>15155</v>
      </c>
      <c r="M3402" s="12" t="s">
        <v>15156</v>
      </c>
      <c r="N3402" s="12" t="s">
        <v>15126</v>
      </c>
      <c r="O3402" s="26" t="s">
        <v>16531</v>
      </c>
      <c r="P3402" s="26" t="s">
        <v>16532</v>
      </c>
      <c r="Q3402" s="25" t="s">
        <v>10495</v>
      </c>
      <c r="R3402" s="26" t="s">
        <v>16533</v>
      </c>
      <c r="S3402" s="15" t="s">
        <v>16534</v>
      </c>
      <c r="T3402" s="52" t="s">
        <v>695</v>
      </c>
      <c r="U3402" s="22" t="s">
        <v>392</v>
      </c>
      <c r="V3402" s="49" t="str">
        <f>+Sitio_Publico[[#This Row],[idcoleccion]]&amp;"-"&amp;Sitio_Publico[[#This Row],[id]]</f>
        <v>000-3401</v>
      </c>
      <c r="W3402" s="49">
        <f>+VLOOKUP(Sitio_Publico[[#This Row],[territorio]],Estructura!$AE$4:$AH$1067,4,0)</f>
        <v>30013503</v>
      </c>
      <c r="X3402" s="49" t="str">
        <f>+VLOOKUP(Sitio_Publico[[#This Row],[tema]],Estructura!$G$4:$J$532,4,0)</f>
        <v>T-57</v>
      </c>
      <c r="Y3402" s="49" t="str">
        <f>+VLOOKUP(Sitio_Publico[[#This Row],[contenido]],Estructura!$L$4:$O$473,4,0)</f>
        <v>C-32</v>
      </c>
      <c r="Z3402" s="49" t="str">
        <f>+VLOOKUP(Sitio_Publico[[#This Row],[Filtro Integrado]],Estructura!$U$4:$W$529,3,0)</f>
        <v>FI-0</v>
      </c>
      <c r="AA3402" s="49" t="str">
        <f>+VLOOKUP(Sitio_Publico[[#This Row],[Muestra]],Estructura!$Y$4:$AB$483,4,0)</f>
        <v>M-000243</v>
      </c>
    </row>
    <row r="3403" spans="1:27" ht="51" x14ac:dyDescent="0.3">
      <c r="A3403" s="16">
        <f t="shared" si="53"/>
        <v>3402</v>
      </c>
      <c r="B3403" s="47" t="s">
        <v>15118</v>
      </c>
      <c r="C3403" s="13" t="s">
        <v>15119</v>
      </c>
      <c r="D3403" s="13" t="s">
        <v>15120</v>
      </c>
      <c r="E3403" s="44">
        <v>100107006</v>
      </c>
      <c r="F3403" s="13" t="s">
        <v>15131</v>
      </c>
      <c r="G3403" s="23" t="s">
        <v>15132</v>
      </c>
      <c r="H3403" s="42" t="s">
        <v>457</v>
      </c>
      <c r="I3403" s="28" t="s">
        <v>376</v>
      </c>
      <c r="J3403" s="12" t="s">
        <v>393</v>
      </c>
      <c r="K3403" s="28" t="s">
        <v>16201</v>
      </c>
      <c r="L3403" s="12" t="s">
        <v>15134</v>
      </c>
      <c r="M3403" s="12" t="s">
        <v>15135</v>
      </c>
      <c r="N3403" s="12" t="s">
        <v>15126</v>
      </c>
      <c r="O3403" s="26" t="s">
        <v>16535</v>
      </c>
      <c r="P3403" s="26" t="s">
        <v>16536</v>
      </c>
      <c r="Q3403" s="25" t="s">
        <v>491</v>
      </c>
      <c r="R3403" s="26" t="s">
        <v>16537</v>
      </c>
      <c r="S3403" s="15" t="s">
        <v>16538</v>
      </c>
      <c r="T3403" s="52" t="s">
        <v>15140</v>
      </c>
      <c r="U3403" s="22" t="s">
        <v>392</v>
      </c>
      <c r="V3403" s="49" t="str">
        <f>+Sitio_Publico[[#This Row],[idcoleccion]]&amp;"-"&amp;Sitio_Publico[[#This Row],[id]]</f>
        <v>000-3402</v>
      </c>
      <c r="W3403" s="49">
        <f>+VLOOKUP(Sitio_Publico[[#This Row],[territorio]],Estructura!$AE$4:$AH$1067,4,0)</f>
        <v>20000013</v>
      </c>
      <c r="X3403" s="49" t="str">
        <f>+VLOOKUP(Sitio_Publico[[#This Row],[tema]],Estructura!$G$4:$J$532,4,0)</f>
        <v>T-51</v>
      </c>
      <c r="Y3403" s="49" t="str">
        <f>+VLOOKUP(Sitio_Publico[[#This Row],[contenido]],Estructura!$L$4:$O$473,4,0)</f>
        <v>C-31</v>
      </c>
      <c r="Z3403" s="49" t="str">
        <f>+VLOOKUP(Sitio_Publico[[#This Row],[Filtro Integrado]],Estructura!$U$4:$W$529,3,0)</f>
        <v>FI-0</v>
      </c>
      <c r="AA3403" s="49" t="str">
        <f>+VLOOKUP(Sitio_Publico[[#This Row],[Muestra]],Estructura!$Y$4:$AB$483,4,0)</f>
        <v>M-000285</v>
      </c>
    </row>
    <row r="3404" spans="1:27" ht="40.799999999999997" x14ac:dyDescent="0.3">
      <c r="A3404" s="16">
        <f t="shared" si="53"/>
        <v>3403</v>
      </c>
      <c r="B3404" s="47" t="s">
        <v>15118</v>
      </c>
      <c r="C3404" s="13" t="s">
        <v>15119</v>
      </c>
      <c r="D3404" s="13" t="s">
        <v>15120</v>
      </c>
      <c r="E3404" s="44">
        <v>7105</v>
      </c>
      <c r="F3404" s="13" t="s">
        <v>15121</v>
      </c>
      <c r="G3404" s="23" t="s">
        <v>15122</v>
      </c>
      <c r="H3404" s="42" t="s">
        <v>458</v>
      </c>
      <c r="I3404" s="28" t="s">
        <v>24</v>
      </c>
      <c r="J3404" s="12" t="s">
        <v>393</v>
      </c>
      <c r="K3404" s="28" t="s">
        <v>15371</v>
      </c>
      <c r="L3404" s="12" t="s">
        <v>15124</v>
      </c>
      <c r="M3404" s="12" t="s">
        <v>15125</v>
      </c>
      <c r="N3404" s="12" t="s">
        <v>15126</v>
      </c>
      <c r="O3404" s="26" t="s">
        <v>16539</v>
      </c>
      <c r="P3404" s="26" t="s">
        <v>16540</v>
      </c>
      <c r="Q3404" s="25" t="s">
        <v>632</v>
      </c>
      <c r="R3404" s="26" t="s">
        <v>16541</v>
      </c>
      <c r="S3404" s="15" t="s">
        <v>16542</v>
      </c>
      <c r="T3404" s="52" t="s">
        <v>15695</v>
      </c>
      <c r="U3404" s="22" t="s">
        <v>392</v>
      </c>
      <c r="V3404" s="49" t="str">
        <f>+Sitio_Publico[[#This Row],[idcoleccion]]&amp;"-"&amp;Sitio_Publico[[#This Row],[id]]</f>
        <v>000-3403</v>
      </c>
      <c r="W3404" s="49">
        <f>+VLOOKUP(Sitio_Publico[[#This Row],[territorio]],Estructura!$AE$4:$AH$1067,4,0)</f>
        <v>30007105</v>
      </c>
      <c r="X3404" s="49" t="str">
        <f>+VLOOKUP(Sitio_Publico[[#This Row],[tema]],Estructura!$G$4:$J$532,4,0)</f>
        <v>T-50</v>
      </c>
      <c r="Y3404" s="49" t="str">
        <f>+VLOOKUP(Sitio_Publico[[#This Row],[contenido]],Estructura!$L$4:$O$473,4,0)</f>
        <v>C-30</v>
      </c>
      <c r="Z3404" s="49" t="str">
        <f>+VLOOKUP(Sitio_Publico[[#This Row],[Filtro Integrado]],Estructura!$U$4:$W$529,3,0)</f>
        <v>FI-0</v>
      </c>
      <c r="AA3404" s="49" t="str">
        <f>+VLOOKUP(Sitio_Publico[[#This Row],[Muestra]],Estructura!$Y$4:$AB$483,4,0)</f>
        <v>M-000236</v>
      </c>
    </row>
    <row r="3405" spans="1:27" ht="40.799999999999997" x14ac:dyDescent="0.3">
      <c r="A3405" s="16">
        <f t="shared" si="53"/>
        <v>3404</v>
      </c>
      <c r="B3405" s="47" t="s">
        <v>15118</v>
      </c>
      <c r="C3405" s="13" t="s">
        <v>15119</v>
      </c>
      <c r="D3405" s="13" t="s">
        <v>15141</v>
      </c>
      <c r="E3405" s="44">
        <v>0</v>
      </c>
      <c r="F3405" s="13" t="s">
        <v>15142</v>
      </c>
      <c r="G3405" s="23" t="s">
        <v>15143</v>
      </c>
      <c r="H3405" s="42" t="s">
        <v>455</v>
      </c>
      <c r="I3405" s="28" t="s">
        <v>14</v>
      </c>
      <c r="J3405" s="12" t="s">
        <v>393</v>
      </c>
      <c r="K3405" s="28" t="s">
        <v>15181</v>
      </c>
      <c r="L3405" s="12" t="s">
        <v>15145</v>
      </c>
      <c r="M3405" s="12" t="s">
        <v>15146</v>
      </c>
      <c r="N3405" s="12" t="s">
        <v>15126</v>
      </c>
      <c r="O3405" s="26" t="s">
        <v>16543</v>
      </c>
      <c r="P3405" s="26" t="s">
        <v>16544</v>
      </c>
      <c r="Q3405" s="25" t="s">
        <v>456</v>
      </c>
      <c r="R3405" s="26" t="s">
        <v>16000</v>
      </c>
      <c r="S3405" s="15" t="s">
        <v>16545</v>
      </c>
      <c r="T3405" s="52">
        <v>0</v>
      </c>
      <c r="U3405" s="22" t="s">
        <v>392</v>
      </c>
      <c r="V3405" s="49" t="str">
        <f>+Sitio_Publico[[#This Row],[idcoleccion]]&amp;"-"&amp;Sitio_Publico[[#This Row],[id]]</f>
        <v>000-3404</v>
      </c>
      <c r="W3405" s="49">
        <f>+VLOOKUP(Sitio_Publico[[#This Row],[territorio]],Estructura!$AE$4:$AH$1067,4,0)</f>
        <v>10000000</v>
      </c>
      <c r="X3405" s="49" t="str">
        <f>+VLOOKUP(Sitio_Publico[[#This Row],[tema]],Estructura!$G$4:$J$532,4,0)</f>
        <v>T-0</v>
      </c>
      <c r="Y3405" s="49" t="str">
        <f>+VLOOKUP(Sitio_Publico[[#This Row],[contenido]],Estructura!$L$4:$O$473,4,0)</f>
        <v>C-1</v>
      </c>
      <c r="Z3405" s="49" t="str">
        <f>+VLOOKUP(Sitio_Publico[[#This Row],[Filtro Integrado]],Estructura!$U$4:$W$529,3,0)</f>
        <v>FI-0</v>
      </c>
      <c r="AA3405" s="49" t="str">
        <f>+VLOOKUP(Sitio_Publico[[#This Row],[Muestra]],Estructura!$Y$4:$AB$483,4,0)</f>
        <v>M-000220</v>
      </c>
    </row>
    <row r="3406" spans="1:27" ht="61.2" x14ac:dyDescent="0.3">
      <c r="A3406" s="16">
        <f t="shared" si="53"/>
        <v>3405</v>
      </c>
      <c r="B3406" s="47" t="s">
        <v>15118</v>
      </c>
      <c r="C3406" s="13" t="s">
        <v>15119</v>
      </c>
      <c r="D3406" s="13" t="s">
        <v>15141</v>
      </c>
      <c r="E3406" s="44">
        <v>100104003</v>
      </c>
      <c r="F3406" s="13" t="s">
        <v>15142</v>
      </c>
      <c r="G3406" s="23" t="s">
        <v>15143</v>
      </c>
      <c r="H3406" s="42" t="s">
        <v>455</v>
      </c>
      <c r="I3406" s="28" t="s">
        <v>14</v>
      </c>
      <c r="J3406" s="12" t="s">
        <v>393</v>
      </c>
      <c r="K3406" s="28" t="s">
        <v>16283</v>
      </c>
      <c r="L3406" s="12" t="s">
        <v>1299</v>
      </c>
      <c r="M3406" s="12" t="s">
        <v>15146</v>
      </c>
      <c r="N3406" s="12" t="s">
        <v>15126</v>
      </c>
      <c r="O3406" s="26" t="s">
        <v>16546</v>
      </c>
      <c r="P3406" s="26" t="s">
        <v>16547</v>
      </c>
      <c r="Q3406" s="25" t="s">
        <v>1145</v>
      </c>
      <c r="R3406" s="26" t="s">
        <v>16548</v>
      </c>
      <c r="S3406" s="15" t="s">
        <v>16549</v>
      </c>
      <c r="T3406" s="52">
        <v>0</v>
      </c>
      <c r="U3406" s="22" t="s">
        <v>392</v>
      </c>
      <c r="V3406" s="49" t="str">
        <f>+Sitio_Publico[[#This Row],[idcoleccion]]&amp;"-"&amp;Sitio_Publico[[#This Row],[id]]</f>
        <v>000-3405</v>
      </c>
      <c r="W3406" s="49">
        <f>+VLOOKUP(Sitio_Publico[[#This Row],[territorio]],Estructura!$AE$4:$AH$1067,4,0)</f>
        <v>10000000</v>
      </c>
      <c r="X3406" s="49" t="str">
        <f>+VLOOKUP(Sitio_Publico[[#This Row],[tema]],Estructura!$G$4:$J$532,4,0)</f>
        <v>T-0</v>
      </c>
      <c r="Y3406" s="49" t="str">
        <f>+VLOOKUP(Sitio_Publico[[#This Row],[contenido]],Estructura!$L$4:$O$473,4,0)</f>
        <v>C-1</v>
      </c>
      <c r="Z3406" s="49" t="str">
        <f>+VLOOKUP(Sitio_Publico[[#This Row],[Filtro Integrado]],Estructura!$U$4:$W$529,3,0)</f>
        <v>FI-0</v>
      </c>
      <c r="AA3406" s="49" t="str">
        <f>+VLOOKUP(Sitio_Publico[[#This Row],[Muestra]],Estructura!$Y$4:$AB$483,4,0)</f>
        <v>M-00020</v>
      </c>
    </row>
    <row r="3407" spans="1:27" ht="30.6" x14ac:dyDescent="0.3">
      <c r="A3407" s="16">
        <f t="shared" si="53"/>
        <v>3406</v>
      </c>
      <c r="B3407" s="47" t="s">
        <v>15118</v>
      </c>
      <c r="C3407" s="13" t="s">
        <v>15119</v>
      </c>
      <c r="D3407" s="13" t="s">
        <v>15120</v>
      </c>
      <c r="E3407" s="44">
        <v>5701</v>
      </c>
      <c r="F3407" s="13" t="s">
        <v>15198</v>
      </c>
      <c r="G3407" s="23" t="s">
        <v>15122</v>
      </c>
      <c r="H3407" s="42" t="s">
        <v>458</v>
      </c>
      <c r="I3407" s="28" t="s">
        <v>90</v>
      </c>
      <c r="J3407" s="12" t="s">
        <v>393</v>
      </c>
      <c r="K3407" s="28" t="s">
        <v>15371</v>
      </c>
      <c r="L3407" s="12" t="s">
        <v>15124</v>
      </c>
      <c r="M3407" s="12" t="s">
        <v>15125</v>
      </c>
      <c r="N3407" s="12" t="s">
        <v>15126</v>
      </c>
      <c r="O3407" s="26" t="s">
        <v>16550</v>
      </c>
      <c r="P3407" s="26" t="s">
        <v>16551</v>
      </c>
      <c r="Q3407" s="25" t="s">
        <v>632</v>
      </c>
      <c r="R3407" s="26" t="s">
        <v>16552</v>
      </c>
      <c r="S3407" s="15" t="s">
        <v>16553</v>
      </c>
      <c r="T3407" s="52" t="s">
        <v>16554</v>
      </c>
      <c r="U3407" s="22" t="s">
        <v>392</v>
      </c>
      <c r="V3407" s="49" t="str">
        <f>+Sitio_Publico[[#This Row],[idcoleccion]]&amp;"-"&amp;Sitio_Publico[[#This Row],[id]]</f>
        <v>000-3406</v>
      </c>
      <c r="W3407" s="49">
        <f>+VLOOKUP(Sitio_Publico[[#This Row],[territorio]],Estructura!$AE$4:$AH$1067,4,0)</f>
        <v>30005701</v>
      </c>
      <c r="X3407" s="49" t="str">
        <f>+VLOOKUP(Sitio_Publico[[#This Row],[tema]],Estructura!$G$4:$J$532,4,0)</f>
        <v>T-55</v>
      </c>
      <c r="Y3407" s="49" t="str">
        <f>+VLOOKUP(Sitio_Publico[[#This Row],[contenido]],Estructura!$L$4:$O$473,4,0)</f>
        <v>C-30</v>
      </c>
      <c r="Z3407" s="49" t="str">
        <f>+VLOOKUP(Sitio_Publico[[#This Row],[Filtro Integrado]],Estructura!$U$4:$W$529,3,0)</f>
        <v>FI-0</v>
      </c>
      <c r="AA3407" s="49" t="str">
        <f>+VLOOKUP(Sitio_Publico[[#This Row],[Muestra]],Estructura!$Y$4:$AB$483,4,0)</f>
        <v>M-000236</v>
      </c>
    </row>
    <row r="3408" spans="1:27" ht="30.6" x14ac:dyDescent="0.3">
      <c r="A3408" s="16">
        <f t="shared" si="53"/>
        <v>3407</v>
      </c>
      <c r="B3408" s="47" t="s">
        <v>15118</v>
      </c>
      <c r="C3408" s="13" t="s">
        <v>15119</v>
      </c>
      <c r="D3408" s="13" t="s">
        <v>15120</v>
      </c>
      <c r="E3408" s="44">
        <v>6202</v>
      </c>
      <c r="F3408" s="13" t="s">
        <v>15198</v>
      </c>
      <c r="G3408" s="23" t="s">
        <v>15122</v>
      </c>
      <c r="H3408" s="42" t="s">
        <v>458</v>
      </c>
      <c r="I3408" s="28" t="s">
        <v>118</v>
      </c>
      <c r="J3408" s="12" t="s">
        <v>393</v>
      </c>
      <c r="K3408" s="28" t="s">
        <v>15142</v>
      </c>
      <c r="L3408" s="12" t="s">
        <v>15124</v>
      </c>
      <c r="M3408" s="12" t="s">
        <v>15125</v>
      </c>
      <c r="N3408" s="12" t="s">
        <v>15126</v>
      </c>
      <c r="O3408" s="26" t="s">
        <v>16555</v>
      </c>
      <c r="P3408" s="26" t="s">
        <v>16556</v>
      </c>
      <c r="Q3408" s="25" t="s">
        <v>632</v>
      </c>
      <c r="R3408" s="26" t="s">
        <v>16557</v>
      </c>
      <c r="S3408" s="15" t="s">
        <v>16558</v>
      </c>
      <c r="T3408" s="52" t="s">
        <v>16559</v>
      </c>
      <c r="U3408" s="22" t="s">
        <v>392</v>
      </c>
      <c r="V3408" s="49" t="str">
        <f>+Sitio_Publico[[#This Row],[idcoleccion]]&amp;"-"&amp;Sitio_Publico[[#This Row],[id]]</f>
        <v>000-3407</v>
      </c>
      <c r="W3408" s="49">
        <f>+VLOOKUP(Sitio_Publico[[#This Row],[territorio]],Estructura!$AE$4:$AH$1067,4,0)</f>
        <v>30006202</v>
      </c>
      <c r="X3408" s="49" t="str">
        <f>+VLOOKUP(Sitio_Publico[[#This Row],[tema]],Estructura!$G$4:$J$532,4,0)</f>
        <v>T-55</v>
      </c>
      <c r="Y3408" s="49" t="str">
        <f>+VLOOKUP(Sitio_Publico[[#This Row],[contenido]],Estructura!$L$4:$O$473,4,0)</f>
        <v>C-30</v>
      </c>
      <c r="Z3408" s="49" t="str">
        <f>+VLOOKUP(Sitio_Publico[[#This Row],[Filtro Integrado]],Estructura!$U$4:$W$529,3,0)</f>
        <v>FI-0</v>
      </c>
      <c r="AA3408" s="49" t="str">
        <f>+VLOOKUP(Sitio_Publico[[#This Row],[Muestra]],Estructura!$Y$4:$AB$483,4,0)</f>
        <v>M-00039</v>
      </c>
    </row>
    <row r="3409" spans="1:27" ht="40.799999999999997" x14ac:dyDescent="0.3">
      <c r="A3409" s="16">
        <f t="shared" si="53"/>
        <v>3408</v>
      </c>
      <c r="B3409" s="47" t="s">
        <v>15118</v>
      </c>
      <c r="C3409" s="13" t="s">
        <v>15119</v>
      </c>
      <c r="D3409" s="13" t="s">
        <v>15120</v>
      </c>
      <c r="E3409" s="44">
        <v>0</v>
      </c>
      <c r="F3409" s="13" t="s">
        <v>15121</v>
      </c>
      <c r="G3409" s="23" t="s">
        <v>15122</v>
      </c>
      <c r="H3409" s="42" t="s">
        <v>455</v>
      </c>
      <c r="I3409" s="28" t="s">
        <v>14</v>
      </c>
      <c r="J3409" s="12" t="s">
        <v>393</v>
      </c>
      <c r="K3409" s="28" t="s">
        <v>15371</v>
      </c>
      <c r="L3409" s="12" t="s">
        <v>15124</v>
      </c>
      <c r="M3409" s="12" t="s">
        <v>15125</v>
      </c>
      <c r="N3409" s="12" t="s">
        <v>15126</v>
      </c>
      <c r="O3409" s="26" t="s">
        <v>16560</v>
      </c>
      <c r="P3409" s="26" t="s">
        <v>16561</v>
      </c>
      <c r="Q3409" s="25" t="s">
        <v>632</v>
      </c>
      <c r="R3409" s="26" t="s">
        <v>16562</v>
      </c>
      <c r="S3409" s="15" t="s">
        <v>16563</v>
      </c>
      <c r="T3409" s="52">
        <v>0</v>
      </c>
      <c r="U3409" s="22" t="s">
        <v>392</v>
      </c>
      <c r="V3409" s="49" t="str">
        <f>+Sitio_Publico[[#This Row],[idcoleccion]]&amp;"-"&amp;Sitio_Publico[[#This Row],[id]]</f>
        <v>000-3408</v>
      </c>
      <c r="W3409" s="49">
        <f>+VLOOKUP(Sitio_Publico[[#This Row],[territorio]],Estructura!$AE$4:$AH$1067,4,0)</f>
        <v>10000000</v>
      </c>
      <c r="X3409" s="49" t="str">
        <f>+VLOOKUP(Sitio_Publico[[#This Row],[tema]],Estructura!$G$4:$J$532,4,0)</f>
        <v>T-50</v>
      </c>
      <c r="Y3409" s="49" t="str">
        <f>+VLOOKUP(Sitio_Publico[[#This Row],[contenido]],Estructura!$L$4:$O$473,4,0)</f>
        <v>C-30</v>
      </c>
      <c r="Z3409" s="49" t="str">
        <f>+VLOOKUP(Sitio_Publico[[#This Row],[Filtro Integrado]],Estructura!$U$4:$W$529,3,0)</f>
        <v>FI-0</v>
      </c>
      <c r="AA3409" s="49" t="str">
        <f>+VLOOKUP(Sitio_Publico[[#This Row],[Muestra]],Estructura!$Y$4:$AB$483,4,0)</f>
        <v>M-000236</v>
      </c>
    </row>
    <row r="3410" spans="1:27" ht="51" x14ac:dyDescent="0.3">
      <c r="A3410" s="16">
        <f t="shared" si="53"/>
        <v>3409</v>
      </c>
      <c r="B3410" s="47" t="s">
        <v>15118</v>
      </c>
      <c r="C3410" s="13" t="s">
        <v>15119</v>
      </c>
      <c r="D3410" s="13" t="s">
        <v>15120</v>
      </c>
      <c r="E3410" s="44">
        <v>23</v>
      </c>
      <c r="F3410" s="13" t="s">
        <v>15186</v>
      </c>
      <c r="G3410" s="23" t="s">
        <v>15152</v>
      </c>
      <c r="H3410" s="42" t="s">
        <v>457</v>
      </c>
      <c r="I3410" s="28" t="s">
        <v>378</v>
      </c>
      <c r="J3410" s="12" t="s">
        <v>15187</v>
      </c>
      <c r="K3410" s="28" t="s">
        <v>15873</v>
      </c>
      <c r="L3410" s="12" t="s">
        <v>15155</v>
      </c>
      <c r="M3410" s="12" t="s">
        <v>15156</v>
      </c>
      <c r="N3410" s="12" t="s">
        <v>15126</v>
      </c>
      <c r="O3410" s="26" t="s">
        <v>16564</v>
      </c>
      <c r="P3410" s="26" t="s">
        <v>16565</v>
      </c>
      <c r="Q3410" s="25" t="s">
        <v>491</v>
      </c>
      <c r="R3410" s="26" t="s">
        <v>16566</v>
      </c>
      <c r="S3410" s="15" t="s">
        <v>16567</v>
      </c>
      <c r="T3410" s="52" t="s">
        <v>1291</v>
      </c>
      <c r="U3410" s="22" t="s">
        <v>392</v>
      </c>
      <c r="V3410" s="49" t="str">
        <f>+Sitio_Publico[[#This Row],[idcoleccion]]&amp;"-"&amp;Sitio_Publico[[#This Row],[id]]</f>
        <v>000-3409</v>
      </c>
      <c r="W3410" s="49">
        <f>+VLOOKUP(Sitio_Publico[[#This Row],[territorio]],Estructura!$AE$4:$AH$1067,4,0)</f>
        <v>20000015</v>
      </c>
      <c r="X3410" s="49" t="str">
        <f>+VLOOKUP(Sitio_Publico[[#This Row],[tema]],Estructura!$G$4:$J$532,4,0)</f>
        <v>T-54</v>
      </c>
      <c r="Y3410" s="49" t="str">
        <f>+VLOOKUP(Sitio_Publico[[#This Row],[contenido]],Estructura!$L$4:$O$473,4,0)</f>
        <v>C-32</v>
      </c>
      <c r="Z3410" s="49" t="str">
        <f>+VLOOKUP(Sitio_Publico[[#This Row],[Filtro Integrado]],Estructura!$U$4:$W$529,3,0)</f>
        <v>FI-6</v>
      </c>
      <c r="AA3410" s="49" t="str">
        <f>+VLOOKUP(Sitio_Publico[[#This Row],[Muestra]],Estructura!$Y$4:$AB$483,4,0)</f>
        <v>M-000266</v>
      </c>
    </row>
    <row r="3411" spans="1:27" ht="30.6" x14ac:dyDescent="0.3">
      <c r="A3411" s="16">
        <f t="shared" si="53"/>
        <v>3410</v>
      </c>
      <c r="B3411" s="47" t="s">
        <v>15118</v>
      </c>
      <c r="C3411" s="13" t="s">
        <v>15119</v>
      </c>
      <c r="D3411" s="13" t="s">
        <v>15120</v>
      </c>
      <c r="E3411" s="44">
        <v>9204</v>
      </c>
      <c r="F3411" s="13" t="s">
        <v>15121</v>
      </c>
      <c r="G3411" s="23" t="s">
        <v>15122</v>
      </c>
      <c r="H3411" s="42" t="s">
        <v>458</v>
      </c>
      <c r="I3411" s="28" t="s">
        <v>240</v>
      </c>
      <c r="J3411" s="12" t="s">
        <v>393</v>
      </c>
      <c r="K3411" s="28" t="s">
        <v>15225</v>
      </c>
      <c r="L3411" s="12" t="s">
        <v>15124</v>
      </c>
      <c r="M3411" s="12" t="s">
        <v>15125</v>
      </c>
      <c r="N3411" s="12" t="s">
        <v>15126</v>
      </c>
      <c r="O3411" s="26" t="s">
        <v>16568</v>
      </c>
      <c r="P3411" s="26" t="s">
        <v>16569</v>
      </c>
      <c r="Q3411" s="25" t="s">
        <v>632</v>
      </c>
      <c r="R3411" s="26" t="s">
        <v>16570</v>
      </c>
      <c r="S3411" s="15" t="s">
        <v>16571</v>
      </c>
      <c r="T3411" s="52" t="s">
        <v>16572</v>
      </c>
      <c r="U3411" s="22" t="s">
        <v>392</v>
      </c>
      <c r="V3411" s="49" t="str">
        <f>+Sitio_Publico[[#This Row],[idcoleccion]]&amp;"-"&amp;Sitio_Publico[[#This Row],[id]]</f>
        <v>000-3410</v>
      </c>
      <c r="W3411" s="49">
        <f>+VLOOKUP(Sitio_Publico[[#This Row],[territorio]],Estructura!$AE$4:$AH$1067,4,0)</f>
        <v>30009204</v>
      </c>
      <c r="X3411" s="49" t="str">
        <f>+VLOOKUP(Sitio_Publico[[#This Row],[tema]],Estructura!$G$4:$J$532,4,0)</f>
        <v>T-50</v>
      </c>
      <c r="Y3411" s="49" t="str">
        <f>+VLOOKUP(Sitio_Publico[[#This Row],[contenido]],Estructura!$L$4:$O$473,4,0)</f>
        <v>C-30</v>
      </c>
      <c r="Z3411" s="49" t="str">
        <f>+VLOOKUP(Sitio_Publico[[#This Row],[Filtro Integrado]],Estructura!$U$4:$W$529,3,0)</f>
        <v>FI-0</v>
      </c>
      <c r="AA3411" s="49" t="str">
        <f>+VLOOKUP(Sitio_Publico[[#This Row],[Muestra]],Estructura!$Y$4:$AB$483,4,0)</f>
        <v>M-0002</v>
      </c>
    </row>
    <row r="3412" spans="1:27" ht="51" x14ac:dyDescent="0.3">
      <c r="A3412" s="16">
        <f t="shared" si="53"/>
        <v>3411</v>
      </c>
      <c r="B3412" s="47" t="s">
        <v>15118</v>
      </c>
      <c r="C3412" s="13" t="s">
        <v>15119</v>
      </c>
      <c r="D3412" s="13" t="s">
        <v>15120</v>
      </c>
      <c r="E3412" s="44">
        <v>24</v>
      </c>
      <c r="F3412" s="13" t="s">
        <v>15186</v>
      </c>
      <c r="G3412" s="23" t="s">
        <v>15152</v>
      </c>
      <c r="H3412" s="42" t="s">
        <v>457</v>
      </c>
      <c r="I3412" s="28" t="s">
        <v>378</v>
      </c>
      <c r="J3412" s="12" t="s">
        <v>15187</v>
      </c>
      <c r="K3412" s="28" t="s">
        <v>15794</v>
      </c>
      <c r="L3412" s="12" t="s">
        <v>15155</v>
      </c>
      <c r="M3412" s="12" t="s">
        <v>15156</v>
      </c>
      <c r="N3412" s="12" t="s">
        <v>15126</v>
      </c>
      <c r="O3412" s="26" t="s">
        <v>16573</v>
      </c>
      <c r="P3412" s="26" t="s">
        <v>16574</v>
      </c>
      <c r="Q3412" s="25" t="s">
        <v>491</v>
      </c>
      <c r="R3412" s="26" t="s">
        <v>16575</v>
      </c>
      <c r="S3412" s="15" t="s">
        <v>16576</v>
      </c>
      <c r="T3412" s="52" t="s">
        <v>1291</v>
      </c>
      <c r="U3412" s="22" t="s">
        <v>392</v>
      </c>
      <c r="V3412" s="49" t="str">
        <f>+Sitio_Publico[[#This Row],[idcoleccion]]&amp;"-"&amp;Sitio_Publico[[#This Row],[id]]</f>
        <v>000-3411</v>
      </c>
      <c r="W3412" s="49">
        <f>+VLOOKUP(Sitio_Publico[[#This Row],[territorio]],Estructura!$AE$4:$AH$1067,4,0)</f>
        <v>20000015</v>
      </c>
      <c r="X3412" s="49" t="str">
        <f>+VLOOKUP(Sitio_Publico[[#This Row],[tema]],Estructura!$G$4:$J$532,4,0)</f>
        <v>T-54</v>
      </c>
      <c r="Y3412" s="49" t="str">
        <f>+VLOOKUP(Sitio_Publico[[#This Row],[contenido]],Estructura!$L$4:$O$473,4,0)</f>
        <v>C-32</v>
      </c>
      <c r="Z3412" s="49" t="str">
        <f>+VLOOKUP(Sitio_Publico[[#This Row],[Filtro Integrado]],Estructura!$U$4:$W$529,3,0)</f>
        <v>FI-6</v>
      </c>
      <c r="AA3412" s="49" t="str">
        <f>+VLOOKUP(Sitio_Publico[[#This Row],[Muestra]],Estructura!$Y$4:$AB$483,4,0)</f>
        <v>M-00012</v>
      </c>
    </row>
    <row r="3413" spans="1:27" ht="30.6" x14ac:dyDescent="0.3">
      <c r="A3413" s="16">
        <f t="shared" si="53"/>
        <v>3412</v>
      </c>
      <c r="B3413" s="47" t="s">
        <v>15118</v>
      </c>
      <c r="C3413" s="13" t="s">
        <v>15119</v>
      </c>
      <c r="D3413" s="13" t="s">
        <v>15120</v>
      </c>
      <c r="E3413" s="44">
        <v>100101002</v>
      </c>
      <c r="F3413" s="13" t="s">
        <v>15198</v>
      </c>
      <c r="G3413" s="23" t="s">
        <v>15122</v>
      </c>
      <c r="H3413" s="42" t="s">
        <v>455</v>
      </c>
      <c r="I3413" s="28" t="s">
        <v>14</v>
      </c>
      <c r="J3413" s="12" t="s">
        <v>393</v>
      </c>
      <c r="K3413" s="28" t="s">
        <v>16393</v>
      </c>
      <c r="L3413" s="12" t="s">
        <v>15124</v>
      </c>
      <c r="M3413" s="12" t="s">
        <v>15125</v>
      </c>
      <c r="N3413" s="12" t="s">
        <v>15126</v>
      </c>
      <c r="O3413" s="26" t="s">
        <v>16577</v>
      </c>
      <c r="P3413" s="26" t="s">
        <v>16578</v>
      </c>
      <c r="Q3413" s="25" t="s">
        <v>1121</v>
      </c>
      <c r="R3413" s="26" t="s">
        <v>16396</v>
      </c>
      <c r="S3413" s="15" t="s">
        <v>16579</v>
      </c>
      <c r="T3413" s="52">
        <v>0</v>
      </c>
      <c r="U3413" s="22" t="s">
        <v>392</v>
      </c>
      <c r="V3413" s="49" t="str">
        <f>+Sitio_Publico[[#This Row],[idcoleccion]]&amp;"-"&amp;Sitio_Publico[[#This Row],[id]]</f>
        <v>000-3412</v>
      </c>
      <c r="W3413" s="49">
        <f>+VLOOKUP(Sitio_Publico[[#This Row],[territorio]],Estructura!$AE$4:$AH$1067,4,0)</f>
        <v>10000000</v>
      </c>
      <c r="X3413" s="49" t="str">
        <f>+VLOOKUP(Sitio_Publico[[#This Row],[tema]],Estructura!$G$4:$J$532,4,0)</f>
        <v>T-55</v>
      </c>
      <c r="Y3413" s="49" t="str">
        <f>+VLOOKUP(Sitio_Publico[[#This Row],[contenido]],Estructura!$L$4:$O$473,4,0)</f>
        <v>C-30</v>
      </c>
      <c r="Z3413" s="49" t="str">
        <f>+VLOOKUP(Sitio_Publico[[#This Row],[Filtro Integrado]],Estructura!$U$4:$W$529,3,0)</f>
        <v>FI-0</v>
      </c>
      <c r="AA3413" s="49" t="str">
        <f>+VLOOKUP(Sitio_Publico[[#This Row],[Muestra]],Estructura!$Y$4:$AB$483,4,0)</f>
        <v>M-000295</v>
      </c>
    </row>
    <row r="3414" spans="1:27" ht="61.2" x14ac:dyDescent="0.3">
      <c r="A3414" s="16">
        <f t="shared" si="53"/>
        <v>3413</v>
      </c>
      <c r="B3414" s="47" t="s">
        <v>15118</v>
      </c>
      <c r="C3414" s="13" t="s">
        <v>15119</v>
      </c>
      <c r="D3414" s="13" t="s">
        <v>15120</v>
      </c>
      <c r="E3414" s="44">
        <v>90</v>
      </c>
      <c r="F3414" s="13" t="s">
        <v>15142</v>
      </c>
      <c r="G3414" s="23" t="s">
        <v>15143</v>
      </c>
      <c r="H3414" s="42" t="s">
        <v>455</v>
      </c>
      <c r="I3414" s="28" t="s">
        <v>424</v>
      </c>
      <c r="J3414" s="12" t="s">
        <v>393</v>
      </c>
      <c r="K3414" s="28" t="s">
        <v>15225</v>
      </c>
      <c r="L3414" s="12" t="s">
        <v>1299</v>
      </c>
      <c r="M3414" s="12" t="s">
        <v>15146</v>
      </c>
      <c r="N3414" s="12" t="s">
        <v>15126</v>
      </c>
      <c r="O3414" s="26" t="s">
        <v>16580</v>
      </c>
      <c r="P3414" s="26" t="s">
        <v>16581</v>
      </c>
      <c r="Q3414" s="25" t="s">
        <v>15801</v>
      </c>
      <c r="R3414" s="26" t="s">
        <v>16582</v>
      </c>
      <c r="S3414" s="15" t="s">
        <v>16583</v>
      </c>
      <c r="T3414" s="52">
        <v>0</v>
      </c>
      <c r="U3414" s="22" t="s">
        <v>392</v>
      </c>
      <c r="V3414" s="49" t="str">
        <f>+Sitio_Publico[[#This Row],[idcoleccion]]&amp;"-"&amp;Sitio_Publico[[#This Row],[id]]</f>
        <v>000-3413</v>
      </c>
      <c r="W3414" s="49">
        <f>+VLOOKUP(Sitio_Publico[[#This Row],[territorio]],Estructura!$AE$4:$AH$1067,4,0)</f>
        <v>10000090</v>
      </c>
      <c r="X3414" s="49" t="str">
        <f>+VLOOKUP(Sitio_Publico[[#This Row],[tema]],Estructura!$G$4:$J$532,4,0)</f>
        <v>T-0</v>
      </c>
      <c r="Y3414" s="49" t="str">
        <f>+VLOOKUP(Sitio_Publico[[#This Row],[contenido]],Estructura!$L$4:$O$473,4,0)</f>
        <v>C-1</v>
      </c>
      <c r="Z3414" s="49" t="str">
        <f>+VLOOKUP(Sitio_Publico[[#This Row],[Filtro Integrado]],Estructura!$U$4:$W$529,3,0)</f>
        <v>FI-0</v>
      </c>
      <c r="AA3414" s="49" t="str">
        <f>+VLOOKUP(Sitio_Publico[[#This Row],[Muestra]],Estructura!$Y$4:$AB$483,4,0)</f>
        <v>M-0002</v>
      </c>
    </row>
    <row r="3415" spans="1:27" ht="40.799999999999997" x14ac:dyDescent="0.3">
      <c r="A3415" s="16">
        <f t="shared" si="53"/>
        <v>3414</v>
      </c>
      <c r="B3415" s="47" t="s">
        <v>15118</v>
      </c>
      <c r="C3415" s="13" t="s">
        <v>15119</v>
      </c>
      <c r="D3415" s="13" t="s">
        <v>15120</v>
      </c>
      <c r="E3415" s="44">
        <v>13203</v>
      </c>
      <c r="F3415" s="13" t="s">
        <v>15198</v>
      </c>
      <c r="G3415" s="23" t="s">
        <v>15122</v>
      </c>
      <c r="H3415" s="42" t="s">
        <v>458</v>
      </c>
      <c r="I3415" s="28" t="s">
        <v>330</v>
      </c>
      <c r="J3415" s="12" t="s">
        <v>393</v>
      </c>
      <c r="K3415" s="28" t="s">
        <v>15181</v>
      </c>
      <c r="L3415" s="12" t="s">
        <v>15124</v>
      </c>
      <c r="M3415" s="12" t="s">
        <v>15125</v>
      </c>
      <c r="N3415" s="12" t="s">
        <v>15126</v>
      </c>
      <c r="O3415" s="26" t="s">
        <v>16584</v>
      </c>
      <c r="P3415" s="26" t="s">
        <v>16585</v>
      </c>
      <c r="Q3415" s="25" t="s">
        <v>632</v>
      </c>
      <c r="R3415" s="26" t="s">
        <v>16586</v>
      </c>
      <c r="S3415" s="15" t="s">
        <v>16587</v>
      </c>
      <c r="T3415" s="52" t="s">
        <v>16588</v>
      </c>
      <c r="U3415" s="22" t="s">
        <v>392</v>
      </c>
      <c r="V3415" s="49" t="str">
        <f>+Sitio_Publico[[#This Row],[idcoleccion]]&amp;"-"&amp;Sitio_Publico[[#This Row],[id]]</f>
        <v>000-3414</v>
      </c>
      <c r="W3415" s="49">
        <f>+VLOOKUP(Sitio_Publico[[#This Row],[territorio]],Estructura!$AE$4:$AH$1067,4,0)</f>
        <v>30013203</v>
      </c>
      <c r="X3415" s="49" t="str">
        <f>+VLOOKUP(Sitio_Publico[[#This Row],[tema]],Estructura!$G$4:$J$532,4,0)</f>
        <v>T-55</v>
      </c>
      <c r="Y3415" s="49" t="str">
        <f>+VLOOKUP(Sitio_Publico[[#This Row],[contenido]],Estructura!$L$4:$O$473,4,0)</f>
        <v>C-30</v>
      </c>
      <c r="Z3415" s="49" t="str">
        <f>+VLOOKUP(Sitio_Publico[[#This Row],[Filtro Integrado]],Estructura!$U$4:$W$529,3,0)</f>
        <v>FI-0</v>
      </c>
      <c r="AA3415" s="49" t="str">
        <f>+VLOOKUP(Sitio_Publico[[#This Row],[Muestra]],Estructura!$Y$4:$AB$483,4,0)</f>
        <v>M-000220</v>
      </c>
    </row>
    <row r="3416" spans="1:27" ht="48" x14ac:dyDescent="0.3">
      <c r="A3416" s="16">
        <f t="shared" si="53"/>
        <v>3415</v>
      </c>
      <c r="B3416" s="47" t="s">
        <v>15118</v>
      </c>
      <c r="C3416" s="13" t="s">
        <v>15119</v>
      </c>
      <c r="D3416" s="13" t="s">
        <v>15120</v>
      </c>
      <c r="E3416" s="44">
        <v>4</v>
      </c>
      <c r="F3416" s="13" t="s">
        <v>15161</v>
      </c>
      <c r="G3416" s="23" t="s">
        <v>15162</v>
      </c>
      <c r="H3416" s="42" t="s">
        <v>457</v>
      </c>
      <c r="I3416" s="28" t="s">
        <v>371</v>
      </c>
      <c r="J3416" s="12" t="s">
        <v>393</v>
      </c>
      <c r="K3416" s="28" t="s">
        <v>15612</v>
      </c>
      <c r="L3416" s="12" t="s">
        <v>15164</v>
      </c>
      <c r="M3416" s="12" t="s">
        <v>15165</v>
      </c>
      <c r="N3416" s="12" t="s">
        <v>15126</v>
      </c>
      <c r="O3416" s="26" t="s">
        <v>16589</v>
      </c>
      <c r="P3416" s="26" t="s">
        <v>16590</v>
      </c>
      <c r="Q3416" s="25" t="s">
        <v>456</v>
      </c>
      <c r="R3416" s="26" t="s">
        <v>16591</v>
      </c>
      <c r="S3416" s="15" t="s">
        <v>16592</v>
      </c>
      <c r="T3416" s="52" t="s">
        <v>15983</v>
      </c>
      <c r="U3416" s="22" t="s">
        <v>392</v>
      </c>
      <c r="V3416" s="49" t="str">
        <f>+Sitio_Publico[[#This Row],[idcoleccion]]&amp;"-"&amp;Sitio_Publico[[#This Row],[id]]</f>
        <v>000-3415</v>
      </c>
      <c r="W3416" s="49">
        <f>+VLOOKUP(Sitio_Publico[[#This Row],[territorio]],Estructura!$AE$4:$AH$1067,4,0)</f>
        <v>20000008</v>
      </c>
      <c r="X3416" s="49" t="str">
        <f>+VLOOKUP(Sitio_Publico[[#This Row],[tema]],Estructura!$G$4:$J$532,4,0)</f>
        <v>T-53</v>
      </c>
      <c r="Y3416" s="49" t="str">
        <f>+VLOOKUP(Sitio_Publico[[#This Row],[contenido]],Estructura!$L$4:$O$473,4,0)</f>
        <v>C-33</v>
      </c>
      <c r="Z3416" s="49" t="str">
        <f>+VLOOKUP(Sitio_Publico[[#This Row],[Filtro Integrado]],Estructura!$U$4:$W$529,3,0)</f>
        <v>FI-0</v>
      </c>
      <c r="AA3416" s="49" t="str">
        <f>+VLOOKUP(Sitio_Publico[[#This Row],[Muestra]],Estructura!$Y$4:$AB$483,4,0)</f>
        <v>M-000257</v>
      </c>
    </row>
    <row r="3417" spans="1:27" ht="61.2" x14ac:dyDescent="0.3">
      <c r="A3417" s="16">
        <f t="shared" si="53"/>
        <v>3416</v>
      </c>
      <c r="B3417" s="47" t="s">
        <v>15118</v>
      </c>
      <c r="C3417" s="13" t="s">
        <v>15119</v>
      </c>
      <c r="D3417" s="13" t="s">
        <v>15120</v>
      </c>
      <c r="E3417" s="44">
        <v>3097</v>
      </c>
      <c r="F3417" s="13" t="s">
        <v>15142</v>
      </c>
      <c r="G3417" s="23" t="s">
        <v>15143</v>
      </c>
      <c r="H3417" s="42" t="s">
        <v>455</v>
      </c>
      <c r="I3417" s="28" t="s">
        <v>439</v>
      </c>
      <c r="J3417" s="12" t="s">
        <v>393</v>
      </c>
      <c r="K3417" s="28" t="s">
        <v>15225</v>
      </c>
      <c r="L3417" s="12" t="s">
        <v>1299</v>
      </c>
      <c r="M3417" s="12" t="s">
        <v>15146</v>
      </c>
      <c r="N3417" s="12" t="s">
        <v>15126</v>
      </c>
      <c r="O3417" s="26" t="s">
        <v>16593</v>
      </c>
      <c r="P3417" s="26" t="s">
        <v>16594</v>
      </c>
      <c r="Q3417" s="25" t="s">
        <v>15801</v>
      </c>
      <c r="R3417" s="26" t="s">
        <v>16595</v>
      </c>
      <c r="S3417" s="15" t="s">
        <v>16596</v>
      </c>
      <c r="T3417" s="52">
        <v>0</v>
      </c>
      <c r="U3417" s="22" t="s">
        <v>392</v>
      </c>
      <c r="V3417" s="49" t="str">
        <f>+Sitio_Publico[[#This Row],[idcoleccion]]&amp;"-"&amp;Sitio_Publico[[#This Row],[id]]</f>
        <v>000-3416</v>
      </c>
      <c r="W3417" s="49">
        <f>+VLOOKUP(Sitio_Publico[[#This Row],[territorio]],Estructura!$AE$4:$AH$1067,4,0)</f>
        <v>10003097</v>
      </c>
      <c r="X3417" s="49" t="str">
        <f>+VLOOKUP(Sitio_Publico[[#This Row],[tema]],Estructura!$G$4:$J$532,4,0)</f>
        <v>T-0</v>
      </c>
      <c r="Y3417" s="49" t="str">
        <f>+VLOOKUP(Sitio_Publico[[#This Row],[contenido]],Estructura!$L$4:$O$473,4,0)</f>
        <v>C-1</v>
      </c>
      <c r="Z3417" s="49" t="str">
        <f>+VLOOKUP(Sitio_Publico[[#This Row],[Filtro Integrado]],Estructura!$U$4:$W$529,3,0)</f>
        <v>FI-0</v>
      </c>
      <c r="AA3417" s="49" t="str">
        <f>+VLOOKUP(Sitio_Publico[[#This Row],[Muestra]],Estructura!$Y$4:$AB$483,4,0)</f>
        <v>M-0002</v>
      </c>
    </row>
    <row r="3418" spans="1:27" ht="51" x14ac:dyDescent="0.3">
      <c r="A3418" s="16">
        <f t="shared" si="53"/>
        <v>3417</v>
      </c>
      <c r="B3418" s="47" t="s">
        <v>15118</v>
      </c>
      <c r="C3418" s="13" t="s">
        <v>15119</v>
      </c>
      <c r="D3418" s="13" t="s">
        <v>15120</v>
      </c>
      <c r="E3418" s="44">
        <v>13</v>
      </c>
      <c r="F3418" s="13" t="s">
        <v>15142</v>
      </c>
      <c r="G3418" s="23" t="s">
        <v>15143</v>
      </c>
      <c r="H3418" s="42" t="s">
        <v>457</v>
      </c>
      <c r="I3418" s="28" t="s">
        <v>376</v>
      </c>
      <c r="J3418" s="12" t="s">
        <v>393</v>
      </c>
      <c r="K3418" s="28" t="s">
        <v>15181</v>
      </c>
      <c r="L3418" s="12" t="s">
        <v>15145</v>
      </c>
      <c r="M3418" s="12" t="s">
        <v>14623</v>
      </c>
      <c r="N3418" s="12" t="s">
        <v>15126</v>
      </c>
      <c r="O3418" s="26" t="s">
        <v>16597</v>
      </c>
      <c r="P3418" s="26" t="s">
        <v>16598</v>
      </c>
      <c r="Q3418" s="25" t="s">
        <v>456</v>
      </c>
      <c r="R3418" s="26" t="s">
        <v>16599</v>
      </c>
      <c r="S3418" s="15" t="s">
        <v>16600</v>
      </c>
      <c r="T3418" s="52" t="s">
        <v>14847</v>
      </c>
      <c r="U3418" s="22" t="s">
        <v>392</v>
      </c>
      <c r="V3418" s="49" t="str">
        <f>+Sitio_Publico[[#This Row],[idcoleccion]]&amp;"-"&amp;Sitio_Publico[[#This Row],[id]]</f>
        <v>000-3417</v>
      </c>
      <c r="W3418" s="49">
        <f>+VLOOKUP(Sitio_Publico[[#This Row],[territorio]],Estructura!$AE$4:$AH$1067,4,0)</f>
        <v>20000013</v>
      </c>
      <c r="X3418" s="49" t="str">
        <f>+VLOOKUP(Sitio_Publico[[#This Row],[tema]],Estructura!$G$4:$J$532,4,0)</f>
        <v>T-0</v>
      </c>
      <c r="Y3418" s="49" t="str">
        <f>+VLOOKUP(Sitio_Publico[[#This Row],[contenido]],Estructura!$L$4:$O$473,4,0)</f>
        <v>C-1</v>
      </c>
      <c r="Z3418" s="49" t="str">
        <f>+VLOOKUP(Sitio_Publico[[#This Row],[Filtro Integrado]],Estructura!$U$4:$W$529,3,0)</f>
        <v>FI-0</v>
      </c>
      <c r="AA3418" s="49" t="str">
        <f>+VLOOKUP(Sitio_Publico[[#This Row],[Muestra]],Estructura!$Y$4:$AB$483,4,0)</f>
        <v>M-000220</v>
      </c>
    </row>
    <row r="3419" spans="1:27" ht="40.799999999999997" x14ac:dyDescent="0.3">
      <c r="A3419" s="16">
        <f t="shared" si="53"/>
        <v>3418</v>
      </c>
      <c r="B3419" s="47" t="s">
        <v>15118</v>
      </c>
      <c r="C3419" s="13" t="s">
        <v>15119</v>
      </c>
      <c r="D3419" s="13" t="s">
        <v>15120</v>
      </c>
      <c r="E3419" s="44">
        <v>6201</v>
      </c>
      <c r="F3419" s="13" t="s">
        <v>15825</v>
      </c>
      <c r="G3419" s="23" t="s">
        <v>15152</v>
      </c>
      <c r="H3419" s="42" t="s">
        <v>458</v>
      </c>
      <c r="I3419" s="28" t="s">
        <v>117</v>
      </c>
      <c r="J3419" s="12" t="s">
        <v>15153</v>
      </c>
      <c r="K3419" s="28" t="s">
        <v>15826</v>
      </c>
      <c r="L3419" s="12" t="s">
        <v>15155</v>
      </c>
      <c r="M3419" s="12" t="s">
        <v>15156</v>
      </c>
      <c r="N3419" s="12" t="s">
        <v>15126</v>
      </c>
      <c r="O3419" s="26" t="s">
        <v>16601</v>
      </c>
      <c r="P3419" s="26" t="s">
        <v>16602</v>
      </c>
      <c r="Q3419" s="25" t="s">
        <v>10495</v>
      </c>
      <c r="R3419" s="26" t="s">
        <v>16603</v>
      </c>
      <c r="S3419" s="15" t="s">
        <v>16604</v>
      </c>
      <c r="T3419" s="52" t="s">
        <v>635</v>
      </c>
      <c r="U3419" s="22" t="s">
        <v>392</v>
      </c>
      <c r="V3419" s="49" t="str">
        <f>+Sitio_Publico[[#This Row],[idcoleccion]]&amp;"-"&amp;Sitio_Publico[[#This Row],[id]]</f>
        <v>000-3418</v>
      </c>
      <c r="W3419" s="49">
        <f>+VLOOKUP(Sitio_Publico[[#This Row],[territorio]],Estructura!$AE$4:$AH$1067,4,0)</f>
        <v>30006201</v>
      </c>
      <c r="X3419" s="49" t="str">
        <f>+VLOOKUP(Sitio_Publico[[#This Row],[tema]],Estructura!$G$4:$J$532,4,0)</f>
        <v>T-62</v>
      </c>
      <c r="Y3419" s="49" t="str">
        <f>+VLOOKUP(Sitio_Publico[[#This Row],[contenido]],Estructura!$L$4:$O$473,4,0)</f>
        <v>C-32</v>
      </c>
      <c r="Z3419" s="49" t="str">
        <f>+VLOOKUP(Sitio_Publico[[#This Row],[Filtro Integrado]],Estructura!$U$4:$W$529,3,0)</f>
        <v>FI-4</v>
      </c>
      <c r="AA3419" s="49" t="str">
        <f>+VLOOKUP(Sitio_Publico[[#This Row],[Muestra]],Estructura!$Y$4:$AB$483,4,0)</f>
        <v>M-000263</v>
      </c>
    </row>
    <row r="3420" spans="1:27" ht="40.799999999999997" x14ac:dyDescent="0.3">
      <c r="A3420" s="16">
        <f t="shared" si="53"/>
        <v>3419</v>
      </c>
      <c r="B3420" s="47" t="s">
        <v>15118</v>
      </c>
      <c r="C3420" s="13" t="s">
        <v>15119</v>
      </c>
      <c r="D3420" s="13" t="s">
        <v>15120</v>
      </c>
      <c r="E3420" s="44">
        <v>8</v>
      </c>
      <c r="F3420" s="13" t="s">
        <v>15121</v>
      </c>
      <c r="G3420" s="23" t="s">
        <v>15122</v>
      </c>
      <c r="H3420" s="42" t="s">
        <v>455</v>
      </c>
      <c r="I3420" s="28" t="s">
        <v>14</v>
      </c>
      <c r="J3420" s="12" t="s">
        <v>393</v>
      </c>
      <c r="K3420" s="28" t="s">
        <v>16605</v>
      </c>
      <c r="L3420" s="12" t="s">
        <v>15124</v>
      </c>
      <c r="M3420" s="12" t="s">
        <v>15125</v>
      </c>
      <c r="N3420" s="12" t="s">
        <v>15126</v>
      </c>
      <c r="O3420" s="26" t="s">
        <v>16606</v>
      </c>
      <c r="P3420" s="26" t="s">
        <v>16607</v>
      </c>
      <c r="Q3420" s="25" t="s">
        <v>632</v>
      </c>
      <c r="R3420" s="26" t="s">
        <v>16608</v>
      </c>
      <c r="S3420" s="15" t="s">
        <v>16609</v>
      </c>
      <c r="T3420" s="52">
        <v>0</v>
      </c>
      <c r="U3420" s="22" t="s">
        <v>392</v>
      </c>
      <c r="V3420" s="49" t="str">
        <f>+Sitio_Publico[[#This Row],[idcoleccion]]&amp;"-"&amp;Sitio_Publico[[#This Row],[id]]</f>
        <v>000-3419</v>
      </c>
      <c r="W3420" s="49">
        <f>+VLOOKUP(Sitio_Publico[[#This Row],[territorio]],Estructura!$AE$4:$AH$1067,4,0)</f>
        <v>10000000</v>
      </c>
      <c r="X3420" s="49" t="str">
        <f>+VLOOKUP(Sitio_Publico[[#This Row],[tema]],Estructura!$G$4:$J$532,4,0)</f>
        <v>T-50</v>
      </c>
      <c r="Y3420" s="49" t="str">
        <f>+VLOOKUP(Sitio_Publico[[#This Row],[contenido]],Estructura!$L$4:$O$473,4,0)</f>
        <v>C-30</v>
      </c>
      <c r="Z3420" s="49" t="str">
        <f>+VLOOKUP(Sitio_Publico[[#This Row],[Filtro Integrado]],Estructura!$U$4:$W$529,3,0)</f>
        <v>FI-0</v>
      </c>
      <c r="AA3420" s="49" t="str">
        <f>+VLOOKUP(Sitio_Publico[[#This Row],[Muestra]],Estructura!$Y$4:$AB$483,4,0)</f>
        <v>M-000306</v>
      </c>
    </row>
    <row r="3421" spans="1:27" ht="40.799999999999997" x14ac:dyDescent="0.3">
      <c r="A3421" s="16">
        <f t="shared" si="53"/>
        <v>3420</v>
      </c>
      <c r="B3421" s="47" t="s">
        <v>15118</v>
      </c>
      <c r="C3421" s="13" t="s">
        <v>15119</v>
      </c>
      <c r="D3421" s="13" t="s">
        <v>15120</v>
      </c>
      <c r="E3421" s="44">
        <v>100102004</v>
      </c>
      <c r="F3421" s="13" t="s">
        <v>15396</v>
      </c>
      <c r="G3421" s="23" t="s">
        <v>15397</v>
      </c>
      <c r="H3421" s="42" t="s">
        <v>455</v>
      </c>
      <c r="I3421" s="28" t="s">
        <v>14</v>
      </c>
      <c r="J3421" s="12" t="s">
        <v>15551</v>
      </c>
      <c r="K3421" s="28" t="s">
        <v>16610</v>
      </c>
      <c r="L3421" s="12" t="s">
        <v>1611</v>
      </c>
      <c r="M3421" s="12" t="s">
        <v>15400</v>
      </c>
      <c r="N3421" s="12" t="s">
        <v>15126</v>
      </c>
      <c r="O3421" s="26" t="s">
        <v>16611</v>
      </c>
      <c r="P3421" s="26" t="s">
        <v>16612</v>
      </c>
      <c r="Q3421" s="25" t="s">
        <v>456</v>
      </c>
      <c r="R3421" s="26" t="s">
        <v>16613</v>
      </c>
      <c r="S3421" s="15" t="s">
        <v>16614</v>
      </c>
      <c r="T3421" s="52">
        <v>0</v>
      </c>
      <c r="U3421" s="22" t="s">
        <v>392</v>
      </c>
      <c r="V3421" s="49" t="str">
        <f>+Sitio_Publico[[#This Row],[idcoleccion]]&amp;"-"&amp;Sitio_Publico[[#This Row],[id]]</f>
        <v>000-3420</v>
      </c>
      <c r="W3421" s="49">
        <f>+VLOOKUP(Sitio_Publico[[#This Row],[territorio]],Estructura!$AE$4:$AH$1067,4,0)</f>
        <v>10000000</v>
      </c>
      <c r="X3421" s="49" t="str">
        <f>+VLOOKUP(Sitio_Publico[[#This Row],[tema]],Estructura!$G$4:$J$532,4,0)</f>
        <v>T-58</v>
      </c>
      <c r="Y3421" s="49" t="str">
        <f>+VLOOKUP(Sitio_Publico[[#This Row],[contenido]],Estructura!$L$4:$O$473,4,0)</f>
        <v>C-35</v>
      </c>
      <c r="Z3421" s="49" t="str">
        <f>+VLOOKUP(Sitio_Publico[[#This Row],[Filtro Integrado]],Estructura!$U$4:$W$529,3,0)</f>
        <v>FI-10</v>
      </c>
      <c r="AA3421" s="49" t="str">
        <f>+VLOOKUP(Sitio_Publico[[#This Row],[Muestra]],Estructura!$Y$4:$AB$483,4,0)</f>
        <v>M-00010</v>
      </c>
    </row>
    <row r="3422" spans="1:27" ht="61.2" x14ac:dyDescent="0.3">
      <c r="A3422" s="16">
        <f t="shared" si="53"/>
        <v>3421</v>
      </c>
      <c r="B3422" s="47" t="s">
        <v>15118</v>
      </c>
      <c r="C3422" s="13" t="s">
        <v>15119</v>
      </c>
      <c r="D3422" s="13" t="s">
        <v>15120</v>
      </c>
      <c r="E3422" s="44">
        <v>45</v>
      </c>
      <c r="F3422" s="13" t="s">
        <v>15142</v>
      </c>
      <c r="G3422" s="23" t="s">
        <v>15143</v>
      </c>
      <c r="H3422" s="42" t="s">
        <v>455</v>
      </c>
      <c r="I3422" s="28" t="s">
        <v>426</v>
      </c>
      <c r="J3422" s="12" t="s">
        <v>15142</v>
      </c>
      <c r="K3422" s="28" t="s">
        <v>15225</v>
      </c>
      <c r="L3422" s="12" t="s">
        <v>1299</v>
      </c>
      <c r="M3422" s="12" t="s">
        <v>14623</v>
      </c>
      <c r="N3422" s="12" t="s">
        <v>15126</v>
      </c>
      <c r="O3422" s="26" t="s">
        <v>16615</v>
      </c>
      <c r="P3422" s="26" t="s">
        <v>16616</v>
      </c>
      <c r="Q3422" s="25" t="s">
        <v>15801</v>
      </c>
      <c r="R3422" s="26" t="s">
        <v>16617</v>
      </c>
      <c r="S3422" s="15" t="s">
        <v>16618</v>
      </c>
      <c r="T3422" s="52">
        <v>0</v>
      </c>
      <c r="U3422" s="22" t="s">
        <v>392</v>
      </c>
      <c r="V3422" s="49" t="str">
        <f>+Sitio_Publico[[#This Row],[idcoleccion]]&amp;"-"&amp;Sitio_Publico[[#This Row],[id]]</f>
        <v>000-3421</v>
      </c>
      <c r="W3422" s="49">
        <f>+VLOOKUP(Sitio_Publico[[#This Row],[territorio]],Estructura!$AE$4:$AH$1067,4,0)</f>
        <v>10000045</v>
      </c>
      <c r="X3422" s="49" t="str">
        <f>+VLOOKUP(Sitio_Publico[[#This Row],[tema]],Estructura!$G$4:$J$532,4,0)</f>
        <v>T-0</v>
      </c>
      <c r="Y3422" s="49" t="str">
        <f>+VLOOKUP(Sitio_Publico[[#This Row],[contenido]],Estructura!$L$4:$O$473,4,0)</f>
        <v>C-1</v>
      </c>
      <c r="Z3422" s="49" t="str">
        <f>+VLOOKUP(Sitio_Publico[[#This Row],[Filtro Integrado]],Estructura!$U$4:$W$529,3,0)</f>
        <v>FI-5</v>
      </c>
      <c r="AA3422" s="49" t="str">
        <f>+VLOOKUP(Sitio_Publico[[#This Row],[Muestra]],Estructura!$Y$4:$AB$483,4,0)</f>
        <v>M-0002</v>
      </c>
    </row>
    <row r="3423" spans="1:27" ht="61.2" x14ac:dyDescent="0.3">
      <c r="A3423" s="16">
        <f t="shared" si="53"/>
        <v>3422</v>
      </c>
      <c r="B3423" s="47" t="s">
        <v>15118</v>
      </c>
      <c r="C3423" s="13" t="s">
        <v>15119</v>
      </c>
      <c r="D3423" s="13" t="s">
        <v>15120</v>
      </c>
      <c r="E3423" s="44">
        <v>90</v>
      </c>
      <c r="F3423" s="13" t="s">
        <v>15142</v>
      </c>
      <c r="G3423" s="23" t="s">
        <v>15143</v>
      </c>
      <c r="H3423" s="42" t="s">
        <v>455</v>
      </c>
      <c r="I3423" s="28" t="s">
        <v>424</v>
      </c>
      <c r="J3423" s="12" t="s">
        <v>15142</v>
      </c>
      <c r="K3423" s="28" t="s">
        <v>15225</v>
      </c>
      <c r="L3423" s="12" t="s">
        <v>1299</v>
      </c>
      <c r="M3423" s="12" t="s">
        <v>14623</v>
      </c>
      <c r="N3423" s="12" t="s">
        <v>15126</v>
      </c>
      <c r="O3423" s="26" t="s">
        <v>16619</v>
      </c>
      <c r="P3423" s="26" t="s">
        <v>16620</v>
      </c>
      <c r="Q3423" s="25" t="s">
        <v>15801</v>
      </c>
      <c r="R3423" s="26" t="s">
        <v>16582</v>
      </c>
      <c r="S3423" s="15" t="s">
        <v>16621</v>
      </c>
      <c r="T3423" s="52">
        <v>0</v>
      </c>
      <c r="U3423" s="22" t="s">
        <v>392</v>
      </c>
      <c r="V3423" s="49" t="str">
        <f>+Sitio_Publico[[#This Row],[idcoleccion]]&amp;"-"&amp;Sitio_Publico[[#This Row],[id]]</f>
        <v>000-3422</v>
      </c>
      <c r="W3423" s="49">
        <f>+VLOOKUP(Sitio_Publico[[#This Row],[territorio]],Estructura!$AE$4:$AH$1067,4,0)</f>
        <v>10000090</v>
      </c>
      <c r="X3423" s="49" t="str">
        <f>+VLOOKUP(Sitio_Publico[[#This Row],[tema]],Estructura!$G$4:$J$532,4,0)</f>
        <v>T-0</v>
      </c>
      <c r="Y3423" s="49" t="str">
        <f>+VLOOKUP(Sitio_Publico[[#This Row],[contenido]],Estructura!$L$4:$O$473,4,0)</f>
        <v>C-1</v>
      </c>
      <c r="Z3423" s="49" t="str">
        <f>+VLOOKUP(Sitio_Publico[[#This Row],[Filtro Integrado]],Estructura!$U$4:$W$529,3,0)</f>
        <v>FI-5</v>
      </c>
      <c r="AA3423" s="49" t="str">
        <f>+VLOOKUP(Sitio_Publico[[#This Row],[Muestra]],Estructura!$Y$4:$AB$483,4,0)</f>
        <v>M-0002</v>
      </c>
    </row>
    <row r="3424" spans="1:27" ht="48" x14ac:dyDescent="0.3">
      <c r="A3424" s="16">
        <f t="shared" si="53"/>
        <v>3423</v>
      </c>
      <c r="B3424" s="47" t="s">
        <v>15118</v>
      </c>
      <c r="C3424" s="13" t="s">
        <v>15119</v>
      </c>
      <c r="D3424" s="13" t="s">
        <v>15120</v>
      </c>
      <c r="E3424" s="44">
        <v>4</v>
      </c>
      <c r="F3424" s="13" t="s">
        <v>15161</v>
      </c>
      <c r="G3424" s="23" t="s">
        <v>15162</v>
      </c>
      <c r="H3424" s="42" t="s">
        <v>457</v>
      </c>
      <c r="I3424" s="28" t="s">
        <v>367</v>
      </c>
      <c r="J3424" s="12" t="s">
        <v>393</v>
      </c>
      <c r="K3424" s="28" t="s">
        <v>15562</v>
      </c>
      <c r="L3424" s="12" t="s">
        <v>15416</v>
      </c>
      <c r="M3424" s="12" t="s">
        <v>15165</v>
      </c>
      <c r="N3424" s="12" t="s">
        <v>15126</v>
      </c>
      <c r="O3424" s="26" t="s">
        <v>16622</v>
      </c>
      <c r="P3424" s="26" t="s">
        <v>16623</v>
      </c>
      <c r="Q3424" s="25" t="s">
        <v>10495</v>
      </c>
      <c r="R3424" s="26" t="s">
        <v>16624</v>
      </c>
      <c r="S3424" s="15" t="s">
        <v>16625</v>
      </c>
      <c r="T3424" s="52" t="s">
        <v>15333</v>
      </c>
      <c r="U3424" s="22" t="s">
        <v>392</v>
      </c>
      <c r="V3424" s="49" t="str">
        <f>+Sitio_Publico[[#This Row],[idcoleccion]]&amp;"-"&amp;Sitio_Publico[[#This Row],[id]]</f>
        <v>000-3423</v>
      </c>
      <c r="W3424" s="49">
        <f>+VLOOKUP(Sitio_Publico[[#This Row],[territorio]],Estructura!$AE$4:$AH$1067,4,0)</f>
        <v>20000004</v>
      </c>
      <c r="X3424" s="49" t="str">
        <f>+VLOOKUP(Sitio_Publico[[#This Row],[tema]],Estructura!$G$4:$J$532,4,0)</f>
        <v>T-53</v>
      </c>
      <c r="Y3424" s="49" t="str">
        <f>+VLOOKUP(Sitio_Publico[[#This Row],[contenido]],Estructura!$L$4:$O$473,4,0)</f>
        <v>C-33</v>
      </c>
      <c r="Z3424" s="49" t="str">
        <f>+VLOOKUP(Sitio_Publico[[#This Row],[Filtro Integrado]],Estructura!$U$4:$W$529,3,0)</f>
        <v>FI-0</v>
      </c>
      <c r="AA3424" s="49" t="str">
        <f>+VLOOKUP(Sitio_Publico[[#This Row],[Muestra]],Estructura!$Y$4:$AB$483,4,0)</f>
        <v>M-000251</v>
      </c>
    </row>
    <row r="3425" spans="1:27" ht="30.6" x14ac:dyDescent="0.3">
      <c r="A3425" s="16">
        <f t="shared" si="53"/>
        <v>3424</v>
      </c>
      <c r="B3425" s="47" t="s">
        <v>15118</v>
      </c>
      <c r="C3425" s="13" t="s">
        <v>15119</v>
      </c>
      <c r="D3425" s="13" t="s">
        <v>15120</v>
      </c>
      <c r="E3425" s="44">
        <v>9106</v>
      </c>
      <c r="F3425" s="13" t="s">
        <v>15198</v>
      </c>
      <c r="G3425" s="23" t="s">
        <v>15122</v>
      </c>
      <c r="H3425" s="42" t="s">
        <v>458</v>
      </c>
      <c r="I3425" s="28" t="s">
        <v>221</v>
      </c>
      <c r="J3425" s="12" t="s">
        <v>393</v>
      </c>
      <c r="K3425" s="28" t="s">
        <v>15225</v>
      </c>
      <c r="L3425" s="12" t="s">
        <v>15124</v>
      </c>
      <c r="M3425" s="12" t="s">
        <v>15125</v>
      </c>
      <c r="N3425" s="12" t="s">
        <v>15126</v>
      </c>
      <c r="O3425" s="26" t="s">
        <v>16626</v>
      </c>
      <c r="P3425" s="26" t="s">
        <v>16627</v>
      </c>
      <c r="Q3425" s="25" t="s">
        <v>632</v>
      </c>
      <c r="R3425" s="26" t="s">
        <v>16628</v>
      </c>
      <c r="S3425" s="15" t="s">
        <v>16629</v>
      </c>
      <c r="T3425" s="52" t="s">
        <v>16630</v>
      </c>
      <c r="U3425" s="22" t="s">
        <v>392</v>
      </c>
      <c r="V3425" s="49" t="str">
        <f>+Sitio_Publico[[#This Row],[idcoleccion]]&amp;"-"&amp;Sitio_Publico[[#This Row],[id]]</f>
        <v>000-3424</v>
      </c>
      <c r="W3425" s="49">
        <f>+VLOOKUP(Sitio_Publico[[#This Row],[territorio]],Estructura!$AE$4:$AH$1067,4,0)</f>
        <v>30009106</v>
      </c>
      <c r="X3425" s="49" t="str">
        <f>+VLOOKUP(Sitio_Publico[[#This Row],[tema]],Estructura!$G$4:$J$532,4,0)</f>
        <v>T-55</v>
      </c>
      <c r="Y3425" s="49" t="str">
        <f>+VLOOKUP(Sitio_Publico[[#This Row],[contenido]],Estructura!$L$4:$O$473,4,0)</f>
        <v>C-30</v>
      </c>
      <c r="Z3425" s="49" t="str">
        <f>+VLOOKUP(Sitio_Publico[[#This Row],[Filtro Integrado]],Estructura!$U$4:$W$529,3,0)</f>
        <v>FI-0</v>
      </c>
      <c r="AA3425" s="49" t="str">
        <f>+VLOOKUP(Sitio_Publico[[#This Row],[Muestra]],Estructura!$Y$4:$AB$483,4,0)</f>
        <v>M-0002</v>
      </c>
    </row>
    <row r="3426" spans="1:27" ht="51" x14ac:dyDescent="0.3">
      <c r="A3426" s="16">
        <f t="shared" si="53"/>
        <v>3425</v>
      </c>
      <c r="B3426" s="47" t="s">
        <v>15118</v>
      </c>
      <c r="C3426" s="13" t="s">
        <v>15119</v>
      </c>
      <c r="D3426" s="13" t="s">
        <v>15141</v>
      </c>
      <c r="E3426" s="44">
        <v>100108007</v>
      </c>
      <c r="F3426" s="13" t="s">
        <v>15142</v>
      </c>
      <c r="G3426" s="23" t="s">
        <v>15143</v>
      </c>
      <c r="H3426" s="42" t="s">
        <v>455</v>
      </c>
      <c r="I3426" s="28" t="s">
        <v>14</v>
      </c>
      <c r="J3426" s="12" t="s">
        <v>393</v>
      </c>
      <c r="K3426" s="28" t="s">
        <v>15171</v>
      </c>
      <c r="L3426" s="12" t="s">
        <v>1299</v>
      </c>
      <c r="M3426" s="12" t="s">
        <v>14623</v>
      </c>
      <c r="N3426" s="12" t="s">
        <v>15126</v>
      </c>
      <c r="O3426" s="26" t="s">
        <v>16631</v>
      </c>
      <c r="P3426" s="26" t="s">
        <v>16632</v>
      </c>
      <c r="Q3426" s="25" t="s">
        <v>1145</v>
      </c>
      <c r="R3426" s="26" t="s">
        <v>16633</v>
      </c>
      <c r="S3426" s="15" t="s">
        <v>16634</v>
      </c>
      <c r="T3426" s="52">
        <v>0</v>
      </c>
      <c r="U3426" s="22" t="s">
        <v>392</v>
      </c>
      <c r="V3426" s="49" t="str">
        <f>+Sitio_Publico[[#This Row],[idcoleccion]]&amp;"-"&amp;Sitio_Publico[[#This Row],[id]]</f>
        <v>000-3425</v>
      </c>
      <c r="W3426" s="49">
        <f>+VLOOKUP(Sitio_Publico[[#This Row],[territorio]],Estructura!$AE$4:$AH$1067,4,0)</f>
        <v>10000000</v>
      </c>
      <c r="X3426" s="49" t="str">
        <f>+VLOOKUP(Sitio_Publico[[#This Row],[tema]],Estructura!$G$4:$J$532,4,0)</f>
        <v>T-0</v>
      </c>
      <c r="Y3426" s="49" t="str">
        <f>+VLOOKUP(Sitio_Publico[[#This Row],[contenido]],Estructura!$L$4:$O$473,4,0)</f>
        <v>C-1</v>
      </c>
      <c r="Z3426" s="49" t="str">
        <f>+VLOOKUP(Sitio_Publico[[#This Row],[Filtro Integrado]],Estructura!$U$4:$W$529,3,0)</f>
        <v>FI-0</v>
      </c>
      <c r="AA3426" s="49" t="str">
        <f>+VLOOKUP(Sitio_Publico[[#This Row],[Muestra]],Estructura!$Y$4:$AB$483,4,0)</f>
        <v>M-00036</v>
      </c>
    </row>
    <row r="3427" spans="1:27" ht="51" x14ac:dyDescent="0.3">
      <c r="A3427" s="16">
        <f t="shared" si="53"/>
        <v>3426</v>
      </c>
      <c r="B3427" s="47" t="s">
        <v>15118</v>
      </c>
      <c r="C3427" s="13" t="s">
        <v>15119</v>
      </c>
      <c r="D3427" s="13" t="s">
        <v>15120</v>
      </c>
      <c r="E3427" s="44">
        <v>100101</v>
      </c>
      <c r="F3427" s="13" t="s">
        <v>15263</v>
      </c>
      <c r="G3427" s="23" t="s">
        <v>15152</v>
      </c>
      <c r="H3427" s="42" t="s">
        <v>457</v>
      </c>
      <c r="I3427" s="28" t="s">
        <v>370</v>
      </c>
      <c r="J3427" s="12" t="s">
        <v>393</v>
      </c>
      <c r="K3427" s="28" t="s">
        <v>16007</v>
      </c>
      <c r="L3427" s="12" t="s">
        <v>15155</v>
      </c>
      <c r="M3427" s="12" t="s">
        <v>15156</v>
      </c>
      <c r="N3427" s="12" t="s">
        <v>15126</v>
      </c>
      <c r="O3427" s="26" t="s">
        <v>16635</v>
      </c>
      <c r="P3427" s="26" t="s">
        <v>16636</v>
      </c>
      <c r="Q3427" s="25" t="s">
        <v>491</v>
      </c>
      <c r="R3427" s="26" t="s">
        <v>16637</v>
      </c>
      <c r="S3427" s="15" t="s">
        <v>16638</v>
      </c>
      <c r="T3427" s="52" t="s">
        <v>750</v>
      </c>
      <c r="U3427" s="22" t="s">
        <v>392</v>
      </c>
      <c r="V3427" s="49" t="str">
        <f>+Sitio_Publico[[#This Row],[idcoleccion]]&amp;"-"&amp;Sitio_Publico[[#This Row],[id]]</f>
        <v>000-3426</v>
      </c>
      <c r="W3427" s="49">
        <f>+VLOOKUP(Sitio_Publico[[#This Row],[territorio]],Estructura!$AE$4:$AH$1067,4,0)</f>
        <v>20000007</v>
      </c>
      <c r="X3427" s="49" t="str">
        <f>+VLOOKUP(Sitio_Publico[[#This Row],[tema]],Estructura!$G$4:$J$532,4,0)</f>
        <v>T-57</v>
      </c>
      <c r="Y3427" s="49" t="str">
        <f>+VLOOKUP(Sitio_Publico[[#This Row],[contenido]],Estructura!$L$4:$O$473,4,0)</f>
        <v>C-32</v>
      </c>
      <c r="Z3427" s="49" t="str">
        <f>+VLOOKUP(Sitio_Publico[[#This Row],[Filtro Integrado]],Estructura!$U$4:$W$529,3,0)</f>
        <v>FI-0</v>
      </c>
      <c r="AA3427" s="49" t="str">
        <f>+VLOOKUP(Sitio_Publico[[#This Row],[Muestra]],Estructura!$Y$4:$AB$483,4,0)</f>
        <v>M-000273</v>
      </c>
    </row>
    <row r="3428" spans="1:27" ht="40.799999999999997" x14ac:dyDescent="0.3">
      <c r="A3428" s="16">
        <f t="shared" si="53"/>
        <v>3427</v>
      </c>
      <c r="B3428" s="47" t="s">
        <v>15118</v>
      </c>
      <c r="C3428" s="13" t="s">
        <v>15119</v>
      </c>
      <c r="D3428" s="13" t="s">
        <v>15120</v>
      </c>
      <c r="E3428" s="44">
        <v>6304</v>
      </c>
      <c r="F3428" s="13" t="s">
        <v>15121</v>
      </c>
      <c r="G3428" s="23" t="s">
        <v>15122</v>
      </c>
      <c r="H3428" s="42" t="s">
        <v>458</v>
      </c>
      <c r="I3428" s="28" t="s">
        <v>126</v>
      </c>
      <c r="J3428" s="12" t="s">
        <v>393</v>
      </c>
      <c r="K3428" s="28" t="s">
        <v>15199</v>
      </c>
      <c r="L3428" s="12" t="s">
        <v>15124</v>
      </c>
      <c r="M3428" s="12" t="s">
        <v>15125</v>
      </c>
      <c r="N3428" s="12" t="s">
        <v>15126</v>
      </c>
      <c r="O3428" s="26" t="s">
        <v>16639</v>
      </c>
      <c r="P3428" s="26" t="s">
        <v>16640</v>
      </c>
      <c r="Q3428" s="25" t="s">
        <v>632</v>
      </c>
      <c r="R3428" s="26" t="s">
        <v>16641</v>
      </c>
      <c r="S3428" s="15" t="s">
        <v>16642</v>
      </c>
      <c r="T3428" s="52" t="s">
        <v>16643</v>
      </c>
      <c r="U3428" s="22" t="s">
        <v>392</v>
      </c>
      <c r="V3428" s="49" t="str">
        <f>+Sitio_Publico[[#This Row],[idcoleccion]]&amp;"-"&amp;Sitio_Publico[[#This Row],[id]]</f>
        <v>000-3427</v>
      </c>
      <c r="W3428" s="49">
        <f>+VLOOKUP(Sitio_Publico[[#This Row],[territorio]],Estructura!$AE$4:$AH$1067,4,0)</f>
        <v>30006304</v>
      </c>
      <c r="X3428" s="49" t="str">
        <f>+VLOOKUP(Sitio_Publico[[#This Row],[tema]],Estructura!$G$4:$J$532,4,0)</f>
        <v>T-50</v>
      </c>
      <c r="Y3428" s="49" t="str">
        <f>+VLOOKUP(Sitio_Publico[[#This Row],[contenido]],Estructura!$L$4:$O$473,4,0)</f>
        <v>C-30</v>
      </c>
      <c r="Z3428" s="49" t="str">
        <f>+VLOOKUP(Sitio_Publico[[#This Row],[Filtro Integrado]],Estructura!$U$4:$W$529,3,0)</f>
        <v>FI-0</v>
      </c>
      <c r="AA3428" s="49" t="str">
        <f>+VLOOKUP(Sitio_Publico[[#This Row],[Muestra]],Estructura!$Y$4:$AB$483,4,0)</f>
        <v>M-000222</v>
      </c>
    </row>
    <row r="3429" spans="1:27" ht="61.2" x14ac:dyDescent="0.3">
      <c r="A3429" s="16">
        <f t="shared" si="53"/>
        <v>3428</v>
      </c>
      <c r="B3429" s="47" t="s">
        <v>15118</v>
      </c>
      <c r="C3429" s="13" t="s">
        <v>15119</v>
      </c>
      <c r="D3429" s="13" t="s">
        <v>15120</v>
      </c>
      <c r="E3429" s="44">
        <v>12</v>
      </c>
      <c r="F3429" s="13" t="s">
        <v>15142</v>
      </c>
      <c r="G3429" s="23" t="s">
        <v>15143</v>
      </c>
      <c r="H3429" s="42" t="s">
        <v>457</v>
      </c>
      <c r="I3429" s="28" t="s">
        <v>375</v>
      </c>
      <c r="J3429" s="12" t="s">
        <v>393</v>
      </c>
      <c r="K3429" s="28" t="s">
        <v>16367</v>
      </c>
      <c r="L3429" s="12" t="s">
        <v>15145</v>
      </c>
      <c r="M3429" s="12" t="s">
        <v>15146</v>
      </c>
      <c r="N3429" s="12" t="s">
        <v>15126</v>
      </c>
      <c r="O3429" s="26" t="s">
        <v>16644</v>
      </c>
      <c r="P3429" s="26" t="s">
        <v>16645</v>
      </c>
      <c r="Q3429" s="25" t="s">
        <v>456</v>
      </c>
      <c r="R3429" s="26" t="s">
        <v>16646</v>
      </c>
      <c r="S3429" s="15" t="s">
        <v>16647</v>
      </c>
      <c r="T3429" s="52" t="s">
        <v>649</v>
      </c>
      <c r="U3429" s="22" t="s">
        <v>392</v>
      </c>
      <c r="V3429" s="49" t="str">
        <f>+Sitio_Publico[[#This Row],[idcoleccion]]&amp;"-"&amp;Sitio_Publico[[#This Row],[id]]</f>
        <v>000-3428</v>
      </c>
      <c r="W3429" s="49">
        <f>+VLOOKUP(Sitio_Publico[[#This Row],[territorio]],Estructura!$AE$4:$AH$1067,4,0)</f>
        <v>20000012</v>
      </c>
      <c r="X3429" s="49" t="str">
        <f>+VLOOKUP(Sitio_Publico[[#This Row],[tema]],Estructura!$G$4:$J$532,4,0)</f>
        <v>T-0</v>
      </c>
      <c r="Y3429" s="49" t="str">
        <f>+VLOOKUP(Sitio_Publico[[#This Row],[contenido]],Estructura!$L$4:$O$473,4,0)</f>
        <v>C-1</v>
      </c>
      <c r="Z3429" s="49" t="str">
        <f>+VLOOKUP(Sitio_Publico[[#This Row],[Filtro Integrado]],Estructura!$U$4:$W$529,3,0)</f>
        <v>FI-0</v>
      </c>
      <c r="AA3429" s="49" t="str">
        <f>+VLOOKUP(Sitio_Publico[[#This Row],[Muestra]],Estructura!$Y$4:$AB$483,4,0)</f>
        <v>M-000294</v>
      </c>
    </row>
    <row r="3430" spans="1:27" ht="81.599999999999994" x14ac:dyDescent="0.3">
      <c r="A3430" s="16">
        <f t="shared" si="53"/>
        <v>3429</v>
      </c>
      <c r="B3430" s="47" t="s">
        <v>15118</v>
      </c>
      <c r="C3430" s="13" t="s">
        <v>15119</v>
      </c>
      <c r="D3430" s="13" t="s">
        <v>15120</v>
      </c>
      <c r="E3430" s="44">
        <v>2</v>
      </c>
      <c r="F3430" s="13" t="s">
        <v>15142</v>
      </c>
      <c r="G3430" s="23" t="s">
        <v>15143</v>
      </c>
      <c r="H3430" s="42" t="s">
        <v>455</v>
      </c>
      <c r="I3430" s="28" t="s">
        <v>14</v>
      </c>
      <c r="J3430" s="12" t="s">
        <v>393</v>
      </c>
      <c r="K3430" s="28" t="s">
        <v>15225</v>
      </c>
      <c r="L3430" s="12" t="s">
        <v>1299</v>
      </c>
      <c r="M3430" s="12" t="s">
        <v>14623</v>
      </c>
      <c r="N3430" s="12" t="s">
        <v>15126</v>
      </c>
      <c r="O3430" s="26" t="s">
        <v>16648</v>
      </c>
      <c r="P3430" s="26" t="s">
        <v>16649</v>
      </c>
      <c r="Q3430" s="25" t="s">
        <v>632</v>
      </c>
      <c r="R3430" s="26" t="s">
        <v>16226</v>
      </c>
      <c r="S3430" s="15" t="s">
        <v>16650</v>
      </c>
      <c r="T3430" s="52">
        <v>0</v>
      </c>
      <c r="U3430" s="22" t="s">
        <v>392</v>
      </c>
      <c r="V3430" s="49" t="str">
        <f>+Sitio_Publico[[#This Row],[idcoleccion]]&amp;"-"&amp;Sitio_Publico[[#This Row],[id]]</f>
        <v>000-3429</v>
      </c>
      <c r="W3430" s="49">
        <f>+VLOOKUP(Sitio_Publico[[#This Row],[territorio]],Estructura!$AE$4:$AH$1067,4,0)</f>
        <v>10000000</v>
      </c>
      <c r="X3430" s="49" t="str">
        <f>+VLOOKUP(Sitio_Publico[[#This Row],[tema]],Estructura!$G$4:$J$532,4,0)</f>
        <v>T-0</v>
      </c>
      <c r="Y3430" s="49" t="str">
        <f>+VLOOKUP(Sitio_Publico[[#This Row],[contenido]],Estructura!$L$4:$O$473,4,0)</f>
        <v>C-1</v>
      </c>
      <c r="Z3430" s="49" t="str">
        <f>+VLOOKUP(Sitio_Publico[[#This Row],[Filtro Integrado]],Estructura!$U$4:$W$529,3,0)</f>
        <v>FI-0</v>
      </c>
      <c r="AA3430" s="49" t="str">
        <f>+VLOOKUP(Sitio_Publico[[#This Row],[Muestra]],Estructura!$Y$4:$AB$483,4,0)</f>
        <v>M-0002</v>
      </c>
    </row>
    <row r="3431" spans="1:27" ht="30.6" x14ac:dyDescent="0.3">
      <c r="A3431" s="16">
        <f t="shared" si="53"/>
        <v>3430</v>
      </c>
      <c r="B3431" s="47" t="s">
        <v>15118</v>
      </c>
      <c r="C3431" s="13" t="s">
        <v>15119</v>
      </c>
      <c r="D3431" s="13" t="s">
        <v>15120</v>
      </c>
      <c r="E3431" s="44">
        <v>5504</v>
      </c>
      <c r="F3431" s="13" t="s">
        <v>15198</v>
      </c>
      <c r="G3431" s="23" t="s">
        <v>15122</v>
      </c>
      <c r="H3431" s="42" t="s">
        <v>458</v>
      </c>
      <c r="I3431" s="28" t="s">
        <v>82</v>
      </c>
      <c r="J3431" s="12" t="s">
        <v>393</v>
      </c>
      <c r="K3431" s="28" t="s">
        <v>15225</v>
      </c>
      <c r="L3431" s="12" t="s">
        <v>15124</v>
      </c>
      <c r="M3431" s="12" t="s">
        <v>15125</v>
      </c>
      <c r="N3431" s="12" t="s">
        <v>15126</v>
      </c>
      <c r="O3431" s="26" t="s">
        <v>16651</v>
      </c>
      <c r="P3431" s="26" t="s">
        <v>16652</v>
      </c>
      <c r="Q3431" s="25" t="s">
        <v>632</v>
      </c>
      <c r="R3431" s="26" t="s">
        <v>16653</v>
      </c>
      <c r="S3431" s="15" t="s">
        <v>16654</v>
      </c>
      <c r="T3431" s="52" t="s">
        <v>16655</v>
      </c>
      <c r="U3431" s="22" t="s">
        <v>392</v>
      </c>
      <c r="V3431" s="49" t="str">
        <f>+Sitio_Publico[[#This Row],[idcoleccion]]&amp;"-"&amp;Sitio_Publico[[#This Row],[id]]</f>
        <v>000-3430</v>
      </c>
      <c r="W3431" s="49">
        <f>+VLOOKUP(Sitio_Publico[[#This Row],[territorio]],Estructura!$AE$4:$AH$1067,4,0)</f>
        <v>30005504</v>
      </c>
      <c r="X3431" s="49" t="str">
        <f>+VLOOKUP(Sitio_Publico[[#This Row],[tema]],Estructura!$G$4:$J$532,4,0)</f>
        <v>T-55</v>
      </c>
      <c r="Y3431" s="49" t="str">
        <f>+VLOOKUP(Sitio_Publico[[#This Row],[contenido]],Estructura!$L$4:$O$473,4,0)</f>
        <v>C-30</v>
      </c>
      <c r="Z3431" s="49" t="str">
        <f>+VLOOKUP(Sitio_Publico[[#This Row],[Filtro Integrado]],Estructura!$U$4:$W$529,3,0)</f>
        <v>FI-0</v>
      </c>
      <c r="AA3431" s="49" t="str">
        <f>+VLOOKUP(Sitio_Publico[[#This Row],[Muestra]],Estructura!$Y$4:$AB$483,4,0)</f>
        <v>M-0002</v>
      </c>
    </row>
    <row r="3432" spans="1:27" ht="30.6" x14ac:dyDescent="0.3">
      <c r="A3432" s="16">
        <f t="shared" si="53"/>
        <v>3431</v>
      </c>
      <c r="B3432" s="47" t="s">
        <v>15118</v>
      </c>
      <c r="C3432" s="13" t="s">
        <v>15119</v>
      </c>
      <c r="D3432" s="13" t="s">
        <v>15120</v>
      </c>
      <c r="E3432" s="44">
        <v>100102005</v>
      </c>
      <c r="F3432" s="13" t="s">
        <v>15198</v>
      </c>
      <c r="G3432" s="23" t="s">
        <v>15122</v>
      </c>
      <c r="H3432" s="42" t="s">
        <v>455</v>
      </c>
      <c r="I3432" s="28" t="s">
        <v>14</v>
      </c>
      <c r="J3432" s="12" t="s">
        <v>393</v>
      </c>
      <c r="K3432" s="28" t="s">
        <v>16656</v>
      </c>
      <c r="L3432" s="12" t="s">
        <v>15124</v>
      </c>
      <c r="M3432" s="12" t="s">
        <v>15125</v>
      </c>
      <c r="N3432" s="12" t="s">
        <v>15126</v>
      </c>
      <c r="O3432" s="26" t="s">
        <v>16657</v>
      </c>
      <c r="P3432" s="26" t="s">
        <v>16658</v>
      </c>
      <c r="Q3432" s="25" t="s">
        <v>1359</v>
      </c>
      <c r="R3432" s="26" t="s">
        <v>16659</v>
      </c>
      <c r="S3432" s="15" t="s">
        <v>16660</v>
      </c>
      <c r="T3432" s="52">
        <v>0</v>
      </c>
      <c r="U3432" s="22" t="s">
        <v>392</v>
      </c>
      <c r="V3432" s="49" t="str">
        <f>+Sitio_Publico[[#This Row],[idcoleccion]]&amp;"-"&amp;Sitio_Publico[[#This Row],[id]]</f>
        <v>000-3431</v>
      </c>
      <c r="W3432" s="49">
        <f>+VLOOKUP(Sitio_Publico[[#This Row],[territorio]],Estructura!$AE$4:$AH$1067,4,0)</f>
        <v>10000000</v>
      </c>
      <c r="X3432" s="49" t="str">
        <f>+VLOOKUP(Sitio_Publico[[#This Row],[tema]],Estructura!$G$4:$J$532,4,0)</f>
        <v>T-55</v>
      </c>
      <c r="Y3432" s="49" t="str">
        <f>+VLOOKUP(Sitio_Publico[[#This Row],[contenido]],Estructura!$L$4:$O$473,4,0)</f>
        <v>C-30</v>
      </c>
      <c r="Z3432" s="49" t="str">
        <f>+VLOOKUP(Sitio_Publico[[#This Row],[Filtro Integrado]],Estructura!$U$4:$W$529,3,0)</f>
        <v>FI-0</v>
      </c>
      <c r="AA3432" s="49" t="str">
        <f>+VLOOKUP(Sitio_Publico[[#This Row],[Muestra]],Estructura!$Y$4:$AB$483,4,0)</f>
        <v>M-000307</v>
      </c>
    </row>
    <row r="3433" spans="1:27" ht="40.799999999999997" x14ac:dyDescent="0.3">
      <c r="A3433" s="16">
        <f t="shared" si="53"/>
        <v>3432</v>
      </c>
      <c r="B3433" s="47" t="s">
        <v>15118</v>
      </c>
      <c r="C3433" s="13" t="s">
        <v>15119</v>
      </c>
      <c r="D3433" s="13" t="s">
        <v>15120</v>
      </c>
      <c r="E3433" s="44">
        <v>16</v>
      </c>
      <c r="F3433" s="13" t="s">
        <v>15783</v>
      </c>
      <c r="G3433" s="23" t="s">
        <v>15132</v>
      </c>
      <c r="H3433" s="42" t="s">
        <v>457</v>
      </c>
      <c r="I3433" s="28" t="s">
        <v>379</v>
      </c>
      <c r="J3433" s="12" t="s">
        <v>393</v>
      </c>
      <c r="K3433" s="28" t="s">
        <v>16323</v>
      </c>
      <c r="L3433" s="12" t="s">
        <v>15134</v>
      </c>
      <c r="M3433" s="12" t="s">
        <v>15135</v>
      </c>
      <c r="N3433" s="12" t="s">
        <v>15126</v>
      </c>
      <c r="O3433" s="26" t="s">
        <v>16661</v>
      </c>
      <c r="P3433" s="26" t="s">
        <v>16662</v>
      </c>
      <c r="Q3433" s="25" t="s">
        <v>10482</v>
      </c>
      <c r="R3433" s="26" t="s">
        <v>16663</v>
      </c>
      <c r="S3433" s="15" t="s">
        <v>16664</v>
      </c>
      <c r="T3433" s="52" t="s">
        <v>15436</v>
      </c>
      <c r="U3433" s="22" t="s">
        <v>392</v>
      </c>
      <c r="V3433" s="49" t="str">
        <f>+Sitio_Publico[[#This Row],[idcoleccion]]&amp;"-"&amp;Sitio_Publico[[#This Row],[id]]</f>
        <v>000-3432</v>
      </c>
      <c r="W3433" s="49">
        <f>+VLOOKUP(Sitio_Publico[[#This Row],[territorio]],Estructura!$AE$4:$AH$1067,4,0)</f>
        <v>20000016</v>
      </c>
      <c r="X3433" s="49" t="str">
        <f>+VLOOKUP(Sitio_Publico[[#This Row],[tema]],Estructura!$G$4:$J$532,4,0)</f>
        <v>T-61</v>
      </c>
      <c r="Y3433" s="49" t="str">
        <f>+VLOOKUP(Sitio_Publico[[#This Row],[contenido]],Estructura!$L$4:$O$473,4,0)</f>
        <v>C-31</v>
      </c>
      <c r="Z3433" s="49" t="str">
        <f>+VLOOKUP(Sitio_Publico[[#This Row],[Filtro Integrado]],Estructura!$U$4:$W$529,3,0)</f>
        <v>FI-0</v>
      </c>
      <c r="AA3433" s="49" t="str">
        <f>+VLOOKUP(Sitio_Publico[[#This Row],[Muestra]],Estructura!$Y$4:$AB$483,4,0)</f>
        <v>M-000293</v>
      </c>
    </row>
    <row r="3434" spans="1:27" ht="51" x14ac:dyDescent="0.3">
      <c r="A3434" s="16">
        <f t="shared" si="53"/>
        <v>3433</v>
      </c>
      <c r="B3434" s="47" t="s">
        <v>15118</v>
      </c>
      <c r="C3434" s="13" t="s">
        <v>15119</v>
      </c>
      <c r="D3434" s="13" t="s">
        <v>15120</v>
      </c>
      <c r="E3434" s="44">
        <v>100104</v>
      </c>
      <c r="F3434" s="13" t="s">
        <v>15263</v>
      </c>
      <c r="G3434" s="23" t="s">
        <v>15152</v>
      </c>
      <c r="H3434" s="42" t="s">
        <v>457</v>
      </c>
      <c r="I3434" s="28" t="s">
        <v>378</v>
      </c>
      <c r="J3434" s="12" t="s">
        <v>393</v>
      </c>
      <c r="K3434" s="28" t="s">
        <v>15391</v>
      </c>
      <c r="L3434" s="12" t="s">
        <v>15155</v>
      </c>
      <c r="M3434" s="12" t="s">
        <v>15156</v>
      </c>
      <c r="N3434" s="12" t="s">
        <v>15126</v>
      </c>
      <c r="O3434" s="26" t="s">
        <v>16665</v>
      </c>
      <c r="P3434" s="26" t="s">
        <v>16666</v>
      </c>
      <c r="Q3434" s="25" t="s">
        <v>491</v>
      </c>
      <c r="R3434" s="26" t="s">
        <v>16667</v>
      </c>
      <c r="S3434" s="15" t="s">
        <v>16668</v>
      </c>
      <c r="T3434" s="52" t="s">
        <v>1291</v>
      </c>
      <c r="U3434" s="22" t="s">
        <v>392</v>
      </c>
      <c r="V3434" s="49" t="str">
        <f>+Sitio_Publico[[#This Row],[idcoleccion]]&amp;"-"&amp;Sitio_Publico[[#This Row],[id]]</f>
        <v>000-3433</v>
      </c>
      <c r="W3434" s="49">
        <f>+VLOOKUP(Sitio_Publico[[#This Row],[territorio]],Estructura!$AE$4:$AH$1067,4,0)</f>
        <v>20000015</v>
      </c>
      <c r="X3434" s="49" t="str">
        <f>+VLOOKUP(Sitio_Publico[[#This Row],[tema]],Estructura!$G$4:$J$532,4,0)</f>
        <v>T-57</v>
      </c>
      <c r="Y3434" s="49" t="str">
        <f>+VLOOKUP(Sitio_Publico[[#This Row],[contenido]],Estructura!$L$4:$O$473,4,0)</f>
        <v>C-32</v>
      </c>
      <c r="Z3434" s="49" t="str">
        <f>+VLOOKUP(Sitio_Publico[[#This Row],[Filtro Integrado]],Estructura!$U$4:$W$529,3,0)</f>
        <v>FI-0</v>
      </c>
      <c r="AA3434" s="49" t="str">
        <f>+VLOOKUP(Sitio_Publico[[#This Row],[Muestra]],Estructura!$Y$4:$AB$483,4,0)</f>
        <v>M-000237</v>
      </c>
    </row>
    <row r="3435" spans="1:27" ht="40.799999999999997" x14ac:dyDescent="0.3">
      <c r="A3435" s="16">
        <f t="shared" si="53"/>
        <v>3434</v>
      </c>
      <c r="B3435" s="47" t="s">
        <v>15118</v>
      </c>
      <c r="C3435" s="13" t="s">
        <v>15119</v>
      </c>
      <c r="D3435" s="13" t="s">
        <v>15141</v>
      </c>
      <c r="E3435" s="44">
        <v>100107002</v>
      </c>
      <c r="F3435" s="13" t="s">
        <v>15142</v>
      </c>
      <c r="G3435" s="23" t="s">
        <v>15143</v>
      </c>
      <c r="H3435" s="42" t="s">
        <v>455</v>
      </c>
      <c r="I3435" s="28" t="s">
        <v>14</v>
      </c>
      <c r="J3435" s="12" t="s">
        <v>393</v>
      </c>
      <c r="K3435" s="28" t="s">
        <v>15658</v>
      </c>
      <c r="L3435" s="12" t="s">
        <v>1299</v>
      </c>
      <c r="M3435" s="12" t="s">
        <v>14623</v>
      </c>
      <c r="N3435" s="12" t="s">
        <v>15126</v>
      </c>
      <c r="O3435" s="26" t="s">
        <v>16669</v>
      </c>
      <c r="P3435" s="26" t="s">
        <v>16670</v>
      </c>
      <c r="Q3435" s="25" t="s">
        <v>1145</v>
      </c>
      <c r="R3435" s="26" t="s">
        <v>16671</v>
      </c>
      <c r="S3435" s="15" t="s">
        <v>16672</v>
      </c>
      <c r="T3435" s="52">
        <v>0</v>
      </c>
      <c r="U3435" s="22" t="s">
        <v>392</v>
      </c>
      <c r="V3435" s="49" t="str">
        <f>+Sitio_Publico[[#This Row],[idcoleccion]]&amp;"-"&amp;Sitio_Publico[[#This Row],[id]]</f>
        <v>000-3434</v>
      </c>
      <c r="W3435" s="49">
        <f>+VLOOKUP(Sitio_Publico[[#This Row],[territorio]],Estructura!$AE$4:$AH$1067,4,0)</f>
        <v>10000000</v>
      </c>
      <c r="X3435" s="49" t="str">
        <f>+VLOOKUP(Sitio_Publico[[#This Row],[tema]],Estructura!$G$4:$J$532,4,0)</f>
        <v>T-0</v>
      </c>
      <c r="Y3435" s="49" t="str">
        <f>+VLOOKUP(Sitio_Publico[[#This Row],[contenido]],Estructura!$L$4:$O$473,4,0)</f>
        <v>C-1</v>
      </c>
      <c r="Z3435" s="49" t="str">
        <f>+VLOOKUP(Sitio_Publico[[#This Row],[Filtro Integrado]],Estructura!$U$4:$W$529,3,0)</f>
        <v>FI-0</v>
      </c>
      <c r="AA3435" s="49" t="str">
        <f>+VLOOKUP(Sitio_Publico[[#This Row],[Muestra]],Estructura!$Y$4:$AB$483,4,0)</f>
        <v>M-00030</v>
      </c>
    </row>
    <row r="3436" spans="1:27" ht="234.6" x14ac:dyDescent="0.3">
      <c r="A3436" s="16">
        <f t="shared" si="53"/>
        <v>3435</v>
      </c>
      <c r="B3436" s="47" t="s">
        <v>15118</v>
      </c>
      <c r="C3436" s="13" t="s">
        <v>15119</v>
      </c>
      <c r="D3436" s="13" t="s">
        <v>15120</v>
      </c>
      <c r="E3436" s="44">
        <v>13</v>
      </c>
      <c r="F3436" s="13" t="s">
        <v>15142</v>
      </c>
      <c r="G3436" s="23" t="s">
        <v>15143</v>
      </c>
      <c r="H3436" s="42" t="s">
        <v>457</v>
      </c>
      <c r="I3436" s="28" t="s">
        <v>376</v>
      </c>
      <c r="J3436" s="12" t="s">
        <v>393</v>
      </c>
      <c r="K3436" s="28" t="s">
        <v>16367</v>
      </c>
      <c r="L3436" s="12" t="s">
        <v>15145</v>
      </c>
      <c r="M3436" s="12" t="s">
        <v>14623</v>
      </c>
      <c r="N3436" s="12" t="s">
        <v>15126</v>
      </c>
      <c r="O3436" s="26" t="s">
        <v>16673</v>
      </c>
      <c r="P3436" s="26" t="s">
        <v>16674</v>
      </c>
      <c r="Q3436" s="25" t="s">
        <v>456</v>
      </c>
      <c r="R3436" s="26" t="s">
        <v>16675</v>
      </c>
      <c r="S3436" s="15" t="s">
        <v>16676</v>
      </c>
      <c r="T3436" s="52" t="s">
        <v>14847</v>
      </c>
      <c r="U3436" s="22" t="s">
        <v>392</v>
      </c>
      <c r="V3436" s="49" t="str">
        <f>+Sitio_Publico[[#This Row],[idcoleccion]]&amp;"-"&amp;Sitio_Publico[[#This Row],[id]]</f>
        <v>000-3435</v>
      </c>
      <c r="W3436" s="49">
        <f>+VLOOKUP(Sitio_Publico[[#This Row],[territorio]],Estructura!$AE$4:$AH$1067,4,0)</f>
        <v>20000013</v>
      </c>
      <c r="X3436" s="49" t="str">
        <f>+VLOOKUP(Sitio_Publico[[#This Row],[tema]],Estructura!$G$4:$J$532,4,0)</f>
        <v>T-0</v>
      </c>
      <c r="Y3436" s="49" t="str">
        <f>+VLOOKUP(Sitio_Publico[[#This Row],[contenido]],Estructura!$L$4:$O$473,4,0)</f>
        <v>C-1</v>
      </c>
      <c r="Z3436" s="49" t="str">
        <f>+VLOOKUP(Sitio_Publico[[#This Row],[Filtro Integrado]],Estructura!$U$4:$W$529,3,0)</f>
        <v>FI-0</v>
      </c>
      <c r="AA3436" s="49" t="str">
        <f>+VLOOKUP(Sitio_Publico[[#This Row],[Muestra]],Estructura!$Y$4:$AB$483,4,0)</f>
        <v>M-000294</v>
      </c>
    </row>
    <row r="3437" spans="1:27" ht="30.6" x14ac:dyDescent="0.3">
      <c r="A3437" s="16">
        <f t="shared" si="53"/>
        <v>3436</v>
      </c>
      <c r="B3437" s="47" t="s">
        <v>15118</v>
      </c>
      <c r="C3437" s="13" t="s">
        <v>15119</v>
      </c>
      <c r="D3437" s="13" t="s">
        <v>15120</v>
      </c>
      <c r="E3437" s="44">
        <v>32</v>
      </c>
      <c r="F3437" s="13" t="s">
        <v>15198</v>
      </c>
      <c r="G3437" s="23" t="s">
        <v>15122</v>
      </c>
      <c r="H3437" s="42" t="s">
        <v>455</v>
      </c>
      <c r="I3437" s="28" t="s">
        <v>14</v>
      </c>
      <c r="J3437" s="12" t="s">
        <v>393</v>
      </c>
      <c r="K3437" s="28" t="s">
        <v>16677</v>
      </c>
      <c r="L3437" s="12" t="s">
        <v>15124</v>
      </c>
      <c r="M3437" s="12" t="s">
        <v>15125</v>
      </c>
      <c r="N3437" s="12" t="s">
        <v>15126</v>
      </c>
      <c r="O3437" s="26" t="s">
        <v>16678</v>
      </c>
      <c r="P3437" s="26" t="s">
        <v>16679</v>
      </c>
      <c r="Q3437" s="25" t="s">
        <v>632</v>
      </c>
      <c r="R3437" s="26" t="s">
        <v>16680</v>
      </c>
      <c r="S3437" s="15" t="s">
        <v>16681</v>
      </c>
      <c r="T3437" s="52">
        <v>0</v>
      </c>
      <c r="U3437" s="22" t="s">
        <v>392</v>
      </c>
      <c r="V3437" s="49" t="str">
        <f>+Sitio_Publico[[#This Row],[idcoleccion]]&amp;"-"&amp;Sitio_Publico[[#This Row],[id]]</f>
        <v>000-3436</v>
      </c>
      <c r="W3437" s="49">
        <f>+VLOOKUP(Sitio_Publico[[#This Row],[territorio]],Estructura!$AE$4:$AH$1067,4,0)</f>
        <v>10000000</v>
      </c>
      <c r="X3437" s="49" t="str">
        <f>+VLOOKUP(Sitio_Publico[[#This Row],[tema]],Estructura!$G$4:$J$532,4,0)</f>
        <v>T-55</v>
      </c>
      <c r="Y3437" s="49" t="str">
        <f>+VLOOKUP(Sitio_Publico[[#This Row],[contenido]],Estructura!$L$4:$O$473,4,0)</f>
        <v>C-30</v>
      </c>
      <c r="Z3437" s="49" t="str">
        <f>+VLOOKUP(Sitio_Publico[[#This Row],[Filtro Integrado]],Estructura!$U$4:$W$529,3,0)</f>
        <v>FI-0</v>
      </c>
      <c r="AA3437" s="49" t="str">
        <f>+VLOOKUP(Sitio_Publico[[#This Row],[Muestra]],Estructura!$Y$4:$AB$483,4,0)</f>
        <v>M-000308</v>
      </c>
    </row>
    <row r="3438" spans="1:27" ht="40.799999999999997" x14ac:dyDescent="0.3">
      <c r="A3438" s="16">
        <f t="shared" si="53"/>
        <v>3437</v>
      </c>
      <c r="B3438" s="47" t="s">
        <v>15118</v>
      </c>
      <c r="C3438" s="13" t="s">
        <v>15119</v>
      </c>
      <c r="D3438" s="13" t="s">
        <v>15120</v>
      </c>
      <c r="E3438" s="44">
        <v>31</v>
      </c>
      <c r="F3438" s="13" t="s">
        <v>15186</v>
      </c>
      <c r="G3438" s="23" t="s">
        <v>15152</v>
      </c>
      <c r="H3438" s="42" t="s">
        <v>455</v>
      </c>
      <c r="I3438" s="28" t="s">
        <v>14</v>
      </c>
      <c r="J3438" s="12" t="s">
        <v>15187</v>
      </c>
      <c r="K3438" s="28" t="s">
        <v>16682</v>
      </c>
      <c r="L3438" s="12" t="s">
        <v>15155</v>
      </c>
      <c r="M3438" s="12" t="s">
        <v>15156</v>
      </c>
      <c r="N3438" s="12" t="s">
        <v>15126</v>
      </c>
      <c r="O3438" s="26" t="s">
        <v>16683</v>
      </c>
      <c r="P3438" s="26" t="s">
        <v>16684</v>
      </c>
      <c r="Q3438" s="25" t="s">
        <v>491</v>
      </c>
      <c r="R3438" s="26" t="s">
        <v>16685</v>
      </c>
      <c r="S3438" s="15" t="s">
        <v>16686</v>
      </c>
      <c r="T3438" s="52">
        <v>300</v>
      </c>
      <c r="U3438" s="22" t="s">
        <v>392</v>
      </c>
      <c r="V3438" s="49" t="str">
        <f>+Sitio_Publico[[#This Row],[idcoleccion]]&amp;"-"&amp;Sitio_Publico[[#This Row],[id]]</f>
        <v>000-3437</v>
      </c>
      <c r="W3438" s="49">
        <f>+VLOOKUP(Sitio_Publico[[#This Row],[territorio]],Estructura!$AE$4:$AH$1067,4,0)</f>
        <v>10000000</v>
      </c>
      <c r="X3438" s="49" t="str">
        <f>+VLOOKUP(Sitio_Publico[[#This Row],[tema]],Estructura!$G$4:$J$532,4,0)</f>
        <v>T-54</v>
      </c>
      <c r="Y3438" s="49" t="str">
        <f>+VLOOKUP(Sitio_Publico[[#This Row],[contenido]],Estructura!$L$4:$O$473,4,0)</f>
        <v>C-32</v>
      </c>
      <c r="Z3438" s="49" t="str">
        <f>+VLOOKUP(Sitio_Publico[[#This Row],[Filtro Integrado]],Estructura!$U$4:$W$529,3,0)</f>
        <v>FI-6</v>
      </c>
      <c r="AA3438" s="49" t="str">
        <f>+VLOOKUP(Sitio_Publico[[#This Row],[Muestra]],Estructura!$Y$4:$AB$483,4,0)</f>
        <v>M-000309</v>
      </c>
    </row>
    <row r="3439" spans="1:27" ht="91.8" x14ac:dyDescent="0.3">
      <c r="A3439" s="16">
        <f t="shared" si="53"/>
        <v>3438</v>
      </c>
      <c r="B3439" s="47" t="s">
        <v>15118</v>
      </c>
      <c r="C3439" s="13" t="s">
        <v>15119</v>
      </c>
      <c r="D3439" s="13" t="s">
        <v>15141</v>
      </c>
      <c r="E3439" s="44">
        <v>100105004</v>
      </c>
      <c r="F3439" s="13" t="s">
        <v>15142</v>
      </c>
      <c r="G3439" s="23" t="s">
        <v>15143</v>
      </c>
      <c r="H3439" s="42" t="s">
        <v>455</v>
      </c>
      <c r="I3439" s="28" t="s">
        <v>14</v>
      </c>
      <c r="J3439" s="12" t="s">
        <v>393</v>
      </c>
      <c r="K3439" s="28" t="s">
        <v>15738</v>
      </c>
      <c r="L3439" s="12" t="s">
        <v>1299</v>
      </c>
      <c r="M3439" s="12" t="s">
        <v>15146</v>
      </c>
      <c r="N3439" s="12" t="s">
        <v>15126</v>
      </c>
      <c r="O3439" s="26" t="s">
        <v>16687</v>
      </c>
      <c r="P3439" s="26" t="s">
        <v>16688</v>
      </c>
      <c r="Q3439" s="25" t="s">
        <v>1145</v>
      </c>
      <c r="R3439" s="26" t="s">
        <v>16689</v>
      </c>
      <c r="S3439" s="15" t="s">
        <v>16690</v>
      </c>
      <c r="T3439" s="52">
        <v>0</v>
      </c>
      <c r="U3439" s="22" t="s">
        <v>392</v>
      </c>
      <c r="V3439" s="49" t="str">
        <f>+Sitio_Publico[[#This Row],[idcoleccion]]&amp;"-"&amp;Sitio_Publico[[#This Row],[id]]</f>
        <v>000-3438</v>
      </c>
      <c r="W3439" s="49">
        <f>+VLOOKUP(Sitio_Publico[[#This Row],[territorio]],Estructura!$AE$4:$AH$1067,4,0)</f>
        <v>10000000</v>
      </c>
      <c r="X3439" s="49" t="str">
        <f>+VLOOKUP(Sitio_Publico[[#This Row],[tema]],Estructura!$G$4:$J$532,4,0)</f>
        <v>T-0</v>
      </c>
      <c r="Y3439" s="49" t="str">
        <f>+VLOOKUP(Sitio_Publico[[#This Row],[contenido]],Estructura!$L$4:$O$473,4,0)</f>
        <v>C-1</v>
      </c>
      <c r="Z3439" s="49" t="str">
        <f>+VLOOKUP(Sitio_Publico[[#This Row],[Filtro Integrado]],Estructura!$U$4:$W$529,3,0)</f>
        <v>FI-0</v>
      </c>
      <c r="AA3439" s="49" t="str">
        <f>+VLOOKUP(Sitio_Publico[[#This Row],[Muestra]],Estructura!$Y$4:$AB$483,4,0)</f>
        <v>M-00025</v>
      </c>
    </row>
    <row r="3440" spans="1:27" ht="48" x14ac:dyDescent="0.3">
      <c r="A3440" s="16">
        <f t="shared" si="53"/>
        <v>3439</v>
      </c>
      <c r="B3440" s="47" t="s">
        <v>15118</v>
      </c>
      <c r="C3440" s="13" t="s">
        <v>15119</v>
      </c>
      <c r="D3440" s="13" t="s">
        <v>15120</v>
      </c>
      <c r="E3440" s="44">
        <v>9</v>
      </c>
      <c r="F3440" s="13" t="s">
        <v>15161</v>
      </c>
      <c r="G3440" s="23" t="s">
        <v>15162</v>
      </c>
      <c r="H3440" s="42" t="s">
        <v>455</v>
      </c>
      <c r="I3440" s="28" t="s">
        <v>14</v>
      </c>
      <c r="J3440" s="12" t="s">
        <v>393</v>
      </c>
      <c r="K3440" s="28" t="s">
        <v>16691</v>
      </c>
      <c r="L3440" s="12" t="s">
        <v>16692</v>
      </c>
      <c r="M3440" s="12" t="s">
        <v>15165</v>
      </c>
      <c r="N3440" s="12" t="s">
        <v>15126</v>
      </c>
      <c r="O3440" s="26" t="s">
        <v>16693</v>
      </c>
      <c r="P3440" s="26" t="s">
        <v>16694</v>
      </c>
      <c r="Q3440" s="25" t="s">
        <v>491</v>
      </c>
      <c r="R3440" s="26" t="s">
        <v>16695</v>
      </c>
      <c r="S3440" s="15" t="s">
        <v>16696</v>
      </c>
      <c r="T3440" s="52">
        <v>0</v>
      </c>
      <c r="U3440" s="22" t="s">
        <v>392</v>
      </c>
      <c r="V3440" s="49" t="str">
        <f>+Sitio_Publico[[#This Row],[idcoleccion]]&amp;"-"&amp;Sitio_Publico[[#This Row],[id]]</f>
        <v>000-3439</v>
      </c>
      <c r="W3440" s="49">
        <f>+VLOOKUP(Sitio_Publico[[#This Row],[territorio]],Estructura!$AE$4:$AH$1067,4,0)</f>
        <v>10000000</v>
      </c>
      <c r="X3440" s="49" t="str">
        <f>+VLOOKUP(Sitio_Publico[[#This Row],[tema]],Estructura!$G$4:$J$532,4,0)</f>
        <v>T-53</v>
      </c>
      <c r="Y3440" s="49" t="str">
        <f>+VLOOKUP(Sitio_Publico[[#This Row],[contenido]],Estructura!$L$4:$O$473,4,0)</f>
        <v>C-33</v>
      </c>
      <c r="Z3440" s="49" t="str">
        <f>+VLOOKUP(Sitio_Publico[[#This Row],[Filtro Integrado]],Estructura!$U$4:$W$529,3,0)</f>
        <v>FI-0</v>
      </c>
      <c r="AA3440" s="49" t="str">
        <f>+VLOOKUP(Sitio_Publico[[#This Row],[Muestra]],Estructura!$Y$4:$AB$483,4,0)</f>
        <v>M-000310</v>
      </c>
    </row>
    <row r="3441" spans="1:27" ht="40.799999999999997" x14ac:dyDescent="0.3">
      <c r="A3441" s="16">
        <f t="shared" si="53"/>
        <v>3440</v>
      </c>
      <c r="B3441" s="47" t="s">
        <v>15118</v>
      </c>
      <c r="C3441" s="13" t="s">
        <v>15119</v>
      </c>
      <c r="D3441" s="13" t="s">
        <v>15120</v>
      </c>
      <c r="E3441" s="44">
        <v>41</v>
      </c>
      <c r="F3441" s="13" t="s">
        <v>15142</v>
      </c>
      <c r="G3441" s="23" t="s">
        <v>15143</v>
      </c>
      <c r="H3441" s="42" t="s">
        <v>455</v>
      </c>
      <c r="I3441" s="28" t="s">
        <v>407</v>
      </c>
      <c r="J3441" s="12" t="s">
        <v>393</v>
      </c>
      <c r="K3441" s="28" t="s">
        <v>15278</v>
      </c>
      <c r="L3441" s="12" t="s">
        <v>15145</v>
      </c>
      <c r="M3441" s="12" t="s">
        <v>15146</v>
      </c>
      <c r="N3441" s="12" t="s">
        <v>15126</v>
      </c>
      <c r="O3441" s="26" t="s">
        <v>16697</v>
      </c>
      <c r="P3441" s="26" t="s">
        <v>16698</v>
      </c>
      <c r="Q3441" s="25" t="s">
        <v>456</v>
      </c>
      <c r="R3441" s="26" t="s">
        <v>16699</v>
      </c>
      <c r="S3441" s="15" t="s">
        <v>16700</v>
      </c>
      <c r="T3441" s="52">
        <v>0</v>
      </c>
      <c r="U3441" s="22" t="s">
        <v>392</v>
      </c>
      <c r="V3441" s="49" t="str">
        <f>+Sitio_Publico[[#This Row],[idcoleccion]]&amp;"-"&amp;Sitio_Publico[[#This Row],[id]]</f>
        <v>000-3440</v>
      </c>
      <c r="W3441" s="49">
        <f>+VLOOKUP(Sitio_Publico[[#This Row],[territorio]],Estructura!$AE$4:$AH$1067,4,0)</f>
        <v>10000041</v>
      </c>
      <c r="X3441" s="49" t="str">
        <f>+VLOOKUP(Sitio_Publico[[#This Row],[tema]],Estructura!$G$4:$J$532,4,0)</f>
        <v>T-0</v>
      </c>
      <c r="Y3441" s="49" t="str">
        <f>+VLOOKUP(Sitio_Publico[[#This Row],[contenido]],Estructura!$L$4:$O$473,4,0)</f>
        <v>C-1</v>
      </c>
      <c r="Z3441" s="49" t="str">
        <f>+VLOOKUP(Sitio_Publico[[#This Row],[Filtro Integrado]],Estructura!$U$4:$W$529,3,0)</f>
        <v>FI-0</v>
      </c>
      <c r="AA3441" s="49" t="str">
        <f>+VLOOKUP(Sitio_Publico[[#This Row],[Muestra]],Estructura!$Y$4:$AB$483,4,0)</f>
        <v>M-000228</v>
      </c>
    </row>
    <row r="3442" spans="1:27" ht="40.799999999999997" x14ac:dyDescent="0.3">
      <c r="A3442" s="16">
        <f t="shared" si="53"/>
        <v>3441</v>
      </c>
      <c r="B3442" s="47" t="s">
        <v>15118</v>
      </c>
      <c r="C3442" s="13" t="s">
        <v>15119</v>
      </c>
      <c r="D3442" s="13" t="s">
        <v>15120</v>
      </c>
      <c r="E3442" s="44">
        <v>192</v>
      </c>
      <c r="F3442" s="13" t="s">
        <v>15142</v>
      </c>
      <c r="G3442" s="23" t="s">
        <v>15143</v>
      </c>
      <c r="H3442" s="42" t="s">
        <v>455</v>
      </c>
      <c r="I3442" s="28" t="s">
        <v>453</v>
      </c>
      <c r="J3442" s="12" t="s">
        <v>393</v>
      </c>
      <c r="K3442" s="28" t="s">
        <v>15142</v>
      </c>
      <c r="L3442" s="12" t="s">
        <v>15145</v>
      </c>
      <c r="M3442" s="12" t="s">
        <v>15146</v>
      </c>
      <c r="N3442" s="12" t="s">
        <v>15126</v>
      </c>
      <c r="O3442" s="26" t="s">
        <v>16701</v>
      </c>
      <c r="P3442" s="26" t="s">
        <v>16702</v>
      </c>
      <c r="Q3442" s="25" t="s">
        <v>456</v>
      </c>
      <c r="R3442" s="26" t="s">
        <v>16703</v>
      </c>
      <c r="S3442" s="15" t="s">
        <v>16704</v>
      </c>
      <c r="T3442" s="52">
        <v>0</v>
      </c>
      <c r="U3442" s="22" t="s">
        <v>392</v>
      </c>
      <c r="V3442" s="49" t="str">
        <f>+Sitio_Publico[[#This Row],[idcoleccion]]&amp;"-"&amp;Sitio_Publico[[#This Row],[id]]</f>
        <v>000-3441</v>
      </c>
      <c r="W3442" s="49">
        <f>+VLOOKUP(Sitio_Publico[[#This Row],[territorio]],Estructura!$AE$4:$AH$1067,4,0)</f>
        <v>10000192</v>
      </c>
      <c r="X3442" s="49" t="str">
        <f>+VLOOKUP(Sitio_Publico[[#This Row],[tema]],Estructura!$G$4:$J$532,4,0)</f>
        <v>T-0</v>
      </c>
      <c r="Y3442" s="49" t="str">
        <f>+VLOOKUP(Sitio_Publico[[#This Row],[contenido]],Estructura!$L$4:$O$473,4,0)</f>
        <v>C-1</v>
      </c>
      <c r="Z3442" s="49" t="str">
        <f>+VLOOKUP(Sitio_Publico[[#This Row],[Filtro Integrado]],Estructura!$U$4:$W$529,3,0)</f>
        <v>FI-0</v>
      </c>
      <c r="AA3442" s="49" t="str">
        <f>+VLOOKUP(Sitio_Publico[[#This Row],[Muestra]],Estructura!$Y$4:$AB$483,4,0)</f>
        <v>M-00039</v>
      </c>
    </row>
    <row r="3443" spans="1:27" ht="40.799999999999997" x14ac:dyDescent="0.3">
      <c r="A3443" s="16">
        <f t="shared" si="53"/>
        <v>3442</v>
      </c>
      <c r="B3443" s="47" t="s">
        <v>15118</v>
      </c>
      <c r="C3443" s="13" t="s">
        <v>15119</v>
      </c>
      <c r="D3443" s="13" t="s">
        <v>15120</v>
      </c>
      <c r="E3443" s="44">
        <v>100108004</v>
      </c>
      <c r="F3443" s="13" t="s">
        <v>15121</v>
      </c>
      <c r="G3443" s="23" t="s">
        <v>15122</v>
      </c>
      <c r="H3443" s="42" t="s">
        <v>455</v>
      </c>
      <c r="I3443" s="28" t="s">
        <v>14</v>
      </c>
      <c r="J3443" s="12" t="s">
        <v>393</v>
      </c>
      <c r="K3443" s="28" t="s">
        <v>16705</v>
      </c>
      <c r="L3443" s="12" t="s">
        <v>15124</v>
      </c>
      <c r="M3443" s="12" t="s">
        <v>15125</v>
      </c>
      <c r="N3443" s="12" t="s">
        <v>15126</v>
      </c>
      <c r="O3443" s="26" t="s">
        <v>16706</v>
      </c>
      <c r="P3443" s="26" t="s">
        <v>16707</v>
      </c>
      <c r="Q3443" s="25" t="s">
        <v>632</v>
      </c>
      <c r="R3443" s="26" t="s">
        <v>16708</v>
      </c>
      <c r="S3443" s="15" t="s">
        <v>16709</v>
      </c>
      <c r="T3443" s="52">
        <v>0</v>
      </c>
      <c r="U3443" s="22" t="s">
        <v>392</v>
      </c>
      <c r="V3443" s="49" t="str">
        <f>+Sitio_Publico[[#This Row],[idcoleccion]]&amp;"-"&amp;Sitio_Publico[[#This Row],[id]]</f>
        <v>000-3442</v>
      </c>
      <c r="W3443" s="49">
        <f>+VLOOKUP(Sitio_Publico[[#This Row],[territorio]],Estructura!$AE$4:$AH$1067,4,0)</f>
        <v>10000000</v>
      </c>
      <c r="X3443" s="49" t="str">
        <f>+VLOOKUP(Sitio_Publico[[#This Row],[tema]],Estructura!$G$4:$J$532,4,0)</f>
        <v>T-50</v>
      </c>
      <c r="Y3443" s="49" t="str">
        <f>+VLOOKUP(Sitio_Publico[[#This Row],[contenido]],Estructura!$L$4:$O$473,4,0)</f>
        <v>C-30</v>
      </c>
      <c r="Z3443" s="49" t="str">
        <f>+VLOOKUP(Sitio_Publico[[#This Row],[Filtro Integrado]],Estructura!$U$4:$W$529,3,0)</f>
        <v>FI-0</v>
      </c>
      <c r="AA3443" s="49" t="str">
        <f>+VLOOKUP(Sitio_Publico[[#This Row],[Muestra]],Estructura!$Y$4:$AB$483,4,0)</f>
        <v>M-000311</v>
      </c>
    </row>
    <row r="3444" spans="1:27" ht="40.799999999999997" x14ac:dyDescent="0.3">
      <c r="A3444" s="16">
        <f t="shared" si="53"/>
        <v>3443</v>
      </c>
      <c r="B3444" s="47" t="s">
        <v>15118</v>
      </c>
      <c r="C3444" s="13" t="s">
        <v>15119</v>
      </c>
      <c r="D3444" s="13" t="s">
        <v>15120</v>
      </c>
      <c r="E3444" s="44">
        <v>39</v>
      </c>
      <c r="F3444" s="13" t="s">
        <v>15142</v>
      </c>
      <c r="G3444" s="23" t="s">
        <v>15300</v>
      </c>
      <c r="H3444" s="42" t="s">
        <v>455</v>
      </c>
      <c r="I3444" s="28" t="s">
        <v>406</v>
      </c>
      <c r="J3444" s="12" t="s">
        <v>393</v>
      </c>
      <c r="K3444" s="28" t="s">
        <v>15181</v>
      </c>
      <c r="L3444" s="12" t="s">
        <v>1299</v>
      </c>
      <c r="M3444" s="12" t="s">
        <v>14623</v>
      </c>
      <c r="N3444" s="12" t="s">
        <v>15126</v>
      </c>
      <c r="O3444" s="26" t="s">
        <v>16710</v>
      </c>
      <c r="P3444" s="26" t="s">
        <v>16711</v>
      </c>
      <c r="Q3444" s="25" t="s">
        <v>456</v>
      </c>
      <c r="R3444" s="26" t="s">
        <v>16712</v>
      </c>
      <c r="S3444" s="15" t="s">
        <v>16713</v>
      </c>
      <c r="T3444" s="52">
        <v>0</v>
      </c>
      <c r="U3444" s="22" t="s">
        <v>392</v>
      </c>
      <c r="V3444" s="49" t="str">
        <f>+Sitio_Publico[[#This Row],[idcoleccion]]&amp;"-"&amp;Sitio_Publico[[#This Row],[id]]</f>
        <v>000-3443</v>
      </c>
      <c r="W3444" s="49">
        <f>+VLOOKUP(Sitio_Publico[[#This Row],[territorio]],Estructura!$AE$4:$AH$1067,4,0)</f>
        <v>10000039</v>
      </c>
      <c r="X3444" s="49" t="str">
        <f>+VLOOKUP(Sitio_Publico[[#This Row],[tema]],Estructura!$G$4:$J$532,4,0)</f>
        <v>T-0</v>
      </c>
      <c r="Y3444" s="49" t="str">
        <f>+VLOOKUP(Sitio_Publico[[#This Row],[contenido]],Estructura!$L$4:$O$473,4,0)</f>
        <v>C-34</v>
      </c>
      <c r="Z3444" s="49" t="str">
        <f>+VLOOKUP(Sitio_Publico[[#This Row],[Filtro Integrado]],Estructura!$U$4:$W$529,3,0)</f>
        <v>FI-0</v>
      </c>
      <c r="AA3444" s="49" t="str">
        <f>+VLOOKUP(Sitio_Publico[[#This Row],[Muestra]],Estructura!$Y$4:$AB$483,4,0)</f>
        <v>M-000220</v>
      </c>
    </row>
    <row r="3445" spans="1:27" ht="30.6" x14ac:dyDescent="0.3">
      <c r="A3445" s="16">
        <f t="shared" si="53"/>
        <v>3444</v>
      </c>
      <c r="B3445" s="47" t="s">
        <v>15118</v>
      </c>
      <c r="C3445" s="13" t="s">
        <v>15119</v>
      </c>
      <c r="D3445" s="13" t="s">
        <v>15120</v>
      </c>
      <c r="E3445" s="44">
        <v>14103</v>
      </c>
      <c r="F3445" s="13" t="s">
        <v>15121</v>
      </c>
      <c r="G3445" s="23" t="s">
        <v>15122</v>
      </c>
      <c r="H3445" s="42" t="s">
        <v>458</v>
      </c>
      <c r="I3445" s="28" t="s">
        <v>350</v>
      </c>
      <c r="J3445" s="12" t="s">
        <v>393</v>
      </c>
      <c r="K3445" s="28" t="s">
        <v>15225</v>
      </c>
      <c r="L3445" s="12" t="s">
        <v>15124</v>
      </c>
      <c r="M3445" s="12" t="s">
        <v>15125</v>
      </c>
      <c r="N3445" s="12" t="s">
        <v>15126</v>
      </c>
      <c r="O3445" s="26" t="s">
        <v>16714</v>
      </c>
      <c r="P3445" s="26" t="s">
        <v>16715</v>
      </c>
      <c r="Q3445" s="25" t="s">
        <v>632</v>
      </c>
      <c r="R3445" s="26" t="s">
        <v>16716</v>
      </c>
      <c r="S3445" s="15" t="s">
        <v>16717</v>
      </c>
      <c r="T3445" s="52" t="s">
        <v>16718</v>
      </c>
      <c r="U3445" s="22" t="s">
        <v>392</v>
      </c>
      <c r="V3445" s="49" t="str">
        <f>+Sitio_Publico[[#This Row],[idcoleccion]]&amp;"-"&amp;Sitio_Publico[[#This Row],[id]]</f>
        <v>000-3444</v>
      </c>
      <c r="W3445" s="49">
        <f>+VLOOKUP(Sitio_Publico[[#This Row],[territorio]],Estructura!$AE$4:$AH$1067,4,0)</f>
        <v>30014103</v>
      </c>
      <c r="X3445" s="49" t="str">
        <f>+VLOOKUP(Sitio_Publico[[#This Row],[tema]],Estructura!$G$4:$J$532,4,0)</f>
        <v>T-50</v>
      </c>
      <c r="Y3445" s="49" t="str">
        <f>+VLOOKUP(Sitio_Publico[[#This Row],[contenido]],Estructura!$L$4:$O$473,4,0)</f>
        <v>C-30</v>
      </c>
      <c r="Z3445" s="49" t="str">
        <f>+VLOOKUP(Sitio_Publico[[#This Row],[Filtro Integrado]],Estructura!$U$4:$W$529,3,0)</f>
        <v>FI-0</v>
      </c>
      <c r="AA3445" s="49" t="str">
        <f>+VLOOKUP(Sitio_Publico[[#This Row],[Muestra]],Estructura!$Y$4:$AB$483,4,0)</f>
        <v>M-0002</v>
      </c>
    </row>
    <row r="3446" spans="1:27" ht="71.400000000000006" x14ac:dyDescent="0.3">
      <c r="A3446" s="16">
        <f t="shared" si="53"/>
        <v>3445</v>
      </c>
      <c r="B3446" s="47" t="s">
        <v>15118</v>
      </c>
      <c r="C3446" s="13" t="s">
        <v>15119</v>
      </c>
      <c r="D3446" s="13" t="s">
        <v>15120</v>
      </c>
      <c r="E3446" s="44">
        <v>7</v>
      </c>
      <c r="F3446" s="13" t="s">
        <v>15142</v>
      </c>
      <c r="G3446" s="23" t="s">
        <v>15143</v>
      </c>
      <c r="H3446" s="42" t="s">
        <v>455</v>
      </c>
      <c r="I3446" s="28" t="s">
        <v>14</v>
      </c>
      <c r="J3446" s="12" t="s">
        <v>393</v>
      </c>
      <c r="K3446" s="28" t="s">
        <v>15785</v>
      </c>
      <c r="L3446" s="12" t="s">
        <v>1299</v>
      </c>
      <c r="M3446" s="12" t="s">
        <v>15146</v>
      </c>
      <c r="N3446" s="12" t="s">
        <v>15126</v>
      </c>
      <c r="O3446" s="26" t="s">
        <v>16719</v>
      </c>
      <c r="P3446" s="26" t="s">
        <v>16720</v>
      </c>
      <c r="Q3446" s="25" t="s">
        <v>632</v>
      </c>
      <c r="R3446" s="26" t="s">
        <v>16721</v>
      </c>
      <c r="S3446" s="15" t="s">
        <v>16722</v>
      </c>
      <c r="T3446" s="52">
        <v>0</v>
      </c>
      <c r="U3446" s="22" t="s">
        <v>392</v>
      </c>
      <c r="V3446" s="49" t="str">
        <f>+Sitio_Publico[[#This Row],[idcoleccion]]&amp;"-"&amp;Sitio_Publico[[#This Row],[id]]</f>
        <v>000-3445</v>
      </c>
      <c r="W3446" s="49">
        <f>+VLOOKUP(Sitio_Publico[[#This Row],[territorio]],Estructura!$AE$4:$AH$1067,4,0)</f>
        <v>10000000</v>
      </c>
      <c r="X3446" s="49" t="str">
        <f>+VLOOKUP(Sitio_Publico[[#This Row],[tema]],Estructura!$G$4:$J$532,4,0)</f>
        <v>T-0</v>
      </c>
      <c r="Y3446" s="49" t="str">
        <f>+VLOOKUP(Sitio_Publico[[#This Row],[contenido]],Estructura!$L$4:$O$473,4,0)</f>
        <v>C-1</v>
      </c>
      <c r="Z3446" s="49" t="str">
        <f>+VLOOKUP(Sitio_Publico[[#This Row],[Filtro Integrado]],Estructura!$U$4:$W$529,3,0)</f>
        <v>FI-0</v>
      </c>
      <c r="AA3446" s="49" t="str">
        <f>+VLOOKUP(Sitio_Publico[[#This Row],[Muestra]],Estructura!$Y$4:$AB$483,4,0)</f>
        <v>M-00046</v>
      </c>
    </row>
    <row r="3447" spans="1:27" ht="40.799999999999997" x14ac:dyDescent="0.3">
      <c r="A3447" s="16">
        <f t="shared" si="53"/>
        <v>3446</v>
      </c>
      <c r="B3447" s="47" t="s">
        <v>15118</v>
      </c>
      <c r="C3447" s="13" t="s">
        <v>15119</v>
      </c>
      <c r="D3447" s="13" t="s">
        <v>15120</v>
      </c>
      <c r="E3447" s="44">
        <v>6305</v>
      </c>
      <c r="F3447" s="13" t="s">
        <v>15121</v>
      </c>
      <c r="G3447" s="23" t="s">
        <v>15122</v>
      </c>
      <c r="H3447" s="42" t="s">
        <v>458</v>
      </c>
      <c r="I3447" s="28" t="s">
        <v>127</v>
      </c>
      <c r="J3447" s="12" t="s">
        <v>393</v>
      </c>
      <c r="K3447" s="28" t="s">
        <v>15181</v>
      </c>
      <c r="L3447" s="12" t="s">
        <v>15124</v>
      </c>
      <c r="M3447" s="12" t="s">
        <v>15125</v>
      </c>
      <c r="N3447" s="12" t="s">
        <v>15126</v>
      </c>
      <c r="O3447" s="26" t="s">
        <v>16723</v>
      </c>
      <c r="P3447" s="26" t="s">
        <v>16724</v>
      </c>
      <c r="Q3447" s="25" t="s">
        <v>1121</v>
      </c>
      <c r="R3447" s="26" t="s">
        <v>16725</v>
      </c>
      <c r="S3447" s="15" t="s">
        <v>16726</v>
      </c>
      <c r="T3447" s="52" t="s">
        <v>16727</v>
      </c>
      <c r="U3447" s="22" t="s">
        <v>392</v>
      </c>
      <c r="V3447" s="49" t="str">
        <f>+Sitio_Publico[[#This Row],[idcoleccion]]&amp;"-"&amp;Sitio_Publico[[#This Row],[id]]</f>
        <v>000-3446</v>
      </c>
      <c r="W3447" s="49">
        <f>+VLOOKUP(Sitio_Publico[[#This Row],[territorio]],Estructura!$AE$4:$AH$1067,4,0)</f>
        <v>30006305</v>
      </c>
      <c r="X3447" s="49" t="str">
        <f>+VLOOKUP(Sitio_Publico[[#This Row],[tema]],Estructura!$G$4:$J$532,4,0)</f>
        <v>T-50</v>
      </c>
      <c r="Y3447" s="49" t="str">
        <f>+VLOOKUP(Sitio_Publico[[#This Row],[contenido]],Estructura!$L$4:$O$473,4,0)</f>
        <v>C-30</v>
      </c>
      <c r="Z3447" s="49" t="str">
        <f>+VLOOKUP(Sitio_Publico[[#This Row],[Filtro Integrado]],Estructura!$U$4:$W$529,3,0)</f>
        <v>FI-0</v>
      </c>
      <c r="AA3447" s="49" t="str">
        <f>+VLOOKUP(Sitio_Publico[[#This Row],[Muestra]],Estructura!$Y$4:$AB$483,4,0)</f>
        <v>M-000220</v>
      </c>
    </row>
    <row r="3448" spans="1:27" ht="40.799999999999997" x14ac:dyDescent="0.3">
      <c r="A3448" s="16">
        <f t="shared" si="53"/>
        <v>3447</v>
      </c>
      <c r="B3448" s="47" t="s">
        <v>15118</v>
      </c>
      <c r="C3448" s="13" t="s">
        <v>15119</v>
      </c>
      <c r="D3448" s="13" t="s">
        <v>15120</v>
      </c>
      <c r="E3448" s="44">
        <v>100109001</v>
      </c>
      <c r="F3448" s="13" t="s">
        <v>15121</v>
      </c>
      <c r="G3448" s="23" t="s">
        <v>15122</v>
      </c>
      <c r="H3448" s="42" t="s">
        <v>455</v>
      </c>
      <c r="I3448" s="28" t="s">
        <v>14</v>
      </c>
      <c r="J3448" s="12" t="s">
        <v>393</v>
      </c>
      <c r="K3448" s="28" t="s">
        <v>16728</v>
      </c>
      <c r="L3448" s="12" t="s">
        <v>15124</v>
      </c>
      <c r="M3448" s="12" t="s">
        <v>15125</v>
      </c>
      <c r="N3448" s="12" t="s">
        <v>15126</v>
      </c>
      <c r="O3448" s="26" t="s">
        <v>16729</v>
      </c>
      <c r="P3448" s="26" t="s">
        <v>16730</v>
      </c>
      <c r="Q3448" s="25" t="s">
        <v>632</v>
      </c>
      <c r="R3448" s="26" t="s">
        <v>16731</v>
      </c>
      <c r="S3448" s="15" t="s">
        <v>16732</v>
      </c>
      <c r="T3448" s="52">
        <v>0</v>
      </c>
      <c r="U3448" s="22" t="s">
        <v>392</v>
      </c>
      <c r="V3448" s="49" t="str">
        <f>+Sitio_Publico[[#This Row],[idcoleccion]]&amp;"-"&amp;Sitio_Publico[[#This Row],[id]]</f>
        <v>000-3447</v>
      </c>
      <c r="W3448" s="49">
        <f>+VLOOKUP(Sitio_Publico[[#This Row],[territorio]],Estructura!$AE$4:$AH$1067,4,0)</f>
        <v>10000000</v>
      </c>
      <c r="X3448" s="49" t="str">
        <f>+VLOOKUP(Sitio_Publico[[#This Row],[tema]],Estructura!$G$4:$J$532,4,0)</f>
        <v>T-50</v>
      </c>
      <c r="Y3448" s="49" t="str">
        <f>+VLOOKUP(Sitio_Publico[[#This Row],[contenido]],Estructura!$L$4:$O$473,4,0)</f>
        <v>C-30</v>
      </c>
      <c r="Z3448" s="49" t="str">
        <f>+VLOOKUP(Sitio_Publico[[#This Row],[Filtro Integrado]],Estructura!$U$4:$W$529,3,0)</f>
        <v>FI-0</v>
      </c>
      <c r="AA3448" s="49" t="str">
        <f>+VLOOKUP(Sitio_Publico[[#This Row],[Muestra]],Estructura!$Y$4:$AB$483,4,0)</f>
        <v>M-000312</v>
      </c>
    </row>
    <row r="3449" spans="1:27" ht="30.6" x14ac:dyDescent="0.3">
      <c r="A3449" s="16">
        <f t="shared" si="53"/>
        <v>3448</v>
      </c>
      <c r="B3449" s="47" t="s">
        <v>15118</v>
      </c>
      <c r="C3449" s="13" t="s">
        <v>15119</v>
      </c>
      <c r="D3449" s="13" t="s">
        <v>15120</v>
      </c>
      <c r="E3449" s="44">
        <v>7308</v>
      </c>
      <c r="F3449" s="13" t="s">
        <v>15198</v>
      </c>
      <c r="G3449" s="23" t="s">
        <v>15122</v>
      </c>
      <c r="H3449" s="42" t="s">
        <v>458</v>
      </c>
      <c r="I3449" s="28" t="s">
        <v>152</v>
      </c>
      <c r="J3449" s="12" t="s">
        <v>393</v>
      </c>
      <c r="K3449" s="28" t="s">
        <v>15371</v>
      </c>
      <c r="L3449" s="12" t="s">
        <v>15124</v>
      </c>
      <c r="M3449" s="12" t="s">
        <v>15125</v>
      </c>
      <c r="N3449" s="12" t="s">
        <v>15126</v>
      </c>
      <c r="O3449" s="26" t="s">
        <v>16733</v>
      </c>
      <c r="P3449" s="26" t="s">
        <v>16734</v>
      </c>
      <c r="Q3449" s="25" t="s">
        <v>632</v>
      </c>
      <c r="R3449" s="26" t="s">
        <v>16735</v>
      </c>
      <c r="S3449" s="15" t="s">
        <v>16736</v>
      </c>
      <c r="T3449" s="52" t="s">
        <v>16737</v>
      </c>
      <c r="U3449" s="22" t="s">
        <v>392</v>
      </c>
      <c r="V3449" s="49" t="str">
        <f>+Sitio_Publico[[#This Row],[idcoleccion]]&amp;"-"&amp;Sitio_Publico[[#This Row],[id]]</f>
        <v>000-3448</v>
      </c>
      <c r="W3449" s="49">
        <f>+VLOOKUP(Sitio_Publico[[#This Row],[territorio]],Estructura!$AE$4:$AH$1067,4,0)</f>
        <v>30007308</v>
      </c>
      <c r="X3449" s="49" t="str">
        <f>+VLOOKUP(Sitio_Publico[[#This Row],[tema]],Estructura!$G$4:$J$532,4,0)</f>
        <v>T-55</v>
      </c>
      <c r="Y3449" s="49" t="str">
        <f>+VLOOKUP(Sitio_Publico[[#This Row],[contenido]],Estructura!$L$4:$O$473,4,0)</f>
        <v>C-30</v>
      </c>
      <c r="Z3449" s="49" t="str">
        <f>+VLOOKUP(Sitio_Publico[[#This Row],[Filtro Integrado]],Estructura!$U$4:$W$529,3,0)</f>
        <v>FI-0</v>
      </c>
      <c r="AA3449" s="49" t="str">
        <f>+VLOOKUP(Sitio_Publico[[#This Row],[Muestra]],Estructura!$Y$4:$AB$483,4,0)</f>
        <v>M-000236</v>
      </c>
    </row>
    <row r="3450" spans="1:27" ht="51" x14ac:dyDescent="0.3">
      <c r="A3450" s="16">
        <f t="shared" si="53"/>
        <v>3449</v>
      </c>
      <c r="B3450" s="47" t="s">
        <v>15118</v>
      </c>
      <c r="C3450" s="13" t="s">
        <v>15119</v>
      </c>
      <c r="D3450" s="13" t="s">
        <v>15120</v>
      </c>
      <c r="E3450" s="44">
        <v>100102002</v>
      </c>
      <c r="F3450" s="13" t="s">
        <v>15131</v>
      </c>
      <c r="G3450" s="23" t="s">
        <v>15132</v>
      </c>
      <c r="H3450" s="42" t="s">
        <v>457</v>
      </c>
      <c r="I3450" s="28" t="s">
        <v>364</v>
      </c>
      <c r="J3450" s="12" t="s">
        <v>393</v>
      </c>
      <c r="K3450" s="28" t="s">
        <v>15577</v>
      </c>
      <c r="L3450" s="12" t="s">
        <v>15134</v>
      </c>
      <c r="M3450" s="12" t="s">
        <v>15135</v>
      </c>
      <c r="N3450" s="12" t="s">
        <v>15126</v>
      </c>
      <c r="O3450" s="26" t="s">
        <v>16738</v>
      </c>
      <c r="P3450" s="26" t="s">
        <v>16739</v>
      </c>
      <c r="Q3450" s="25" t="s">
        <v>491</v>
      </c>
      <c r="R3450" s="26" t="s">
        <v>16740</v>
      </c>
      <c r="S3450" s="15" t="s">
        <v>16741</v>
      </c>
      <c r="T3450" s="52" t="s">
        <v>16742</v>
      </c>
      <c r="U3450" s="22" t="s">
        <v>392</v>
      </c>
      <c r="V3450" s="49" t="str">
        <f>+Sitio_Publico[[#This Row],[idcoleccion]]&amp;"-"&amp;Sitio_Publico[[#This Row],[id]]</f>
        <v>000-3449</v>
      </c>
      <c r="W3450" s="49">
        <f>+VLOOKUP(Sitio_Publico[[#This Row],[territorio]],Estructura!$AE$4:$AH$1067,4,0)</f>
        <v>20000001</v>
      </c>
      <c r="X3450" s="49" t="str">
        <f>+VLOOKUP(Sitio_Publico[[#This Row],[tema]],Estructura!$G$4:$J$532,4,0)</f>
        <v>T-51</v>
      </c>
      <c r="Y3450" s="49" t="str">
        <f>+VLOOKUP(Sitio_Publico[[#This Row],[contenido]],Estructura!$L$4:$O$473,4,0)</f>
        <v>C-31</v>
      </c>
      <c r="Z3450" s="49" t="str">
        <f>+VLOOKUP(Sitio_Publico[[#This Row],[Filtro Integrado]],Estructura!$U$4:$W$529,3,0)</f>
        <v>FI-0</v>
      </c>
      <c r="AA3450" s="49" t="str">
        <f>+VLOOKUP(Sitio_Publico[[#This Row],[Muestra]],Estructura!$Y$4:$AB$483,4,0)</f>
        <v>M-000253</v>
      </c>
    </row>
    <row r="3451" spans="1:27" ht="30.6" x14ac:dyDescent="0.3">
      <c r="A3451" s="16">
        <f t="shared" si="53"/>
        <v>3450</v>
      </c>
      <c r="B3451" s="47" t="s">
        <v>15118</v>
      </c>
      <c r="C3451" s="13" t="s">
        <v>15119</v>
      </c>
      <c r="D3451" s="13" t="s">
        <v>15120</v>
      </c>
      <c r="E3451" s="44">
        <v>63</v>
      </c>
      <c r="F3451" s="13" t="s">
        <v>15142</v>
      </c>
      <c r="G3451" s="23" t="s">
        <v>15143</v>
      </c>
      <c r="H3451" s="42" t="s">
        <v>455</v>
      </c>
      <c r="I3451" s="28" t="s">
        <v>437</v>
      </c>
      <c r="J3451" s="12" t="s">
        <v>393</v>
      </c>
      <c r="K3451" s="28" t="s">
        <v>15142</v>
      </c>
      <c r="L3451" s="12" t="s">
        <v>1299</v>
      </c>
      <c r="M3451" s="12" t="s">
        <v>15146</v>
      </c>
      <c r="N3451" s="12" t="s">
        <v>15126</v>
      </c>
      <c r="O3451" s="26" t="s">
        <v>16743</v>
      </c>
      <c r="P3451" s="26" t="s">
        <v>16744</v>
      </c>
      <c r="Q3451" s="25" t="s">
        <v>632</v>
      </c>
      <c r="R3451" s="26" t="s">
        <v>16745</v>
      </c>
      <c r="S3451" s="15" t="s">
        <v>16746</v>
      </c>
      <c r="T3451" s="52">
        <v>0</v>
      </c>
      <c r="U3451" s="22" t="s">
        <v>392</v>
      </c>
      <c r="V3451" s="49" t="str">
        <f>+Sitio_Publico[[#This Row],[idcoleccion]]&amp;"-"&amp;Sitio_Publico[[#This Row],[id]]</f>
        <v>000-3450</v>
      </c>
      <c r="W3451" s="49">
        <f>+VLOOKUP(Sitio_Publico[[#This Row],[territorio]],Estructura!$AE$4:$AH$1067,4,0)</f>
        <v>10000063</v>
      </c>
      <c r="X3451" s="49" t="str">
        <f>+VLOOKUP(Sitio_Publico[[#This Row],[tema]],Estructura!$G$4:$J$532,4,0)</f>
        <v>T-0</v>
      </c>
      <c r="Y3451" s="49" t="str">
        <f>+VLOOKUP(Sitio_Publico[[#This Row],[contenido]],Estructura!$L$4:$O$473,4,0)</f>
        <v>C-1</v>
      </c>
      <c r="Z3451" s="49" t="str">
        <f>+VLOOKUP(Sitio_Publico[[#This Row],[Filtro Integrado]],Estructura!$U$4:$W$529,3,0)</f>
        <v>FI-0</v>
      </c>
      <c r="AA3451" s="49" t="str">
        <f>+VLOOKUP(Sitio_Publico[[#This Row],[Muestra]],Estructura!$Y$4:$AB$483,4,0)</f>
        <v>M-00039</v>
      </c>
    </row>
    <row r="3452" spans="1:27" ht="51" x14ac:dyDescent="0.3">
      <c r="A3452" s="16">
        <f t="shared" si="53"/>
        <v>3451</v>
      </c>
      <c r="B3452" s="47" t="s">
        <v>15118</v>
      </c>
      <c r="C3452" s="13" t="s">
        <v>15119</v>
      </c>
      <c r="D3452" s="13" t="s">
        <v>15120</v>
      </c>
      <c r="E3452" s="44">
        <v>6</v>
      </c>
      <c r="F3452" s="13" t="s">
        <v>16747</v>
      </c>
      <c r="G3452" s="23" t="s">
        <v>15152</v>
      </c>
      <c r="H3452" s="42" t="s">
        <v>457</v>
      </c>
      <c r="I3452" s="28" t="s">
        <v>369</v>
      </c>
      <c r="J3452" s="12" t="s">
        <v>16748</v>
      </c>
      <c r="K3452" s="28" t="s">
        <v>16749</v>
      </c>
      <c r="L3452" s="12" t="s">
        <v>15155</v>
      </c>
      <c r="M3452" s="12" t="s">
        <v>15156</v>
      </c>
      <c r="N3452" s="12" t="s">
        <v>15126</v>
      </c>
      <c r="O3452" s="26" t="s">
        <v>16750</v>
      </c>
      <c r="P3452" s="26" t="s">
        <v>16751</v>
      </c>
      <c r="Q3452" s="25" t="s">
        <v>10495</v>
      </c>
      <c r="R3452" s="26" t="s">
        <v>16752</v>
      </c>
      <c r="S3452" s="15" t="s">
        <v>16753</v>
      </c>
      <c r="T3452" s="52" t="s">
        <v>3640</v>
      </c>
      <c r="U3452" s="22" t="s">
        <v>392</v>
      </c>
      <c r="V3452" s="49" t="str">
        <f>+Sitio_Publico[[#This Row],[idcoleccion]]&amp;"-"&amp;Sitio_Publico[[#This Row],[id]]</f>
        <v>000-3451</v>
      </c>
      <c r="W3452" s="49">
        <f>+VLOOKUP(Sitio_Publico[[#This Row],[territorio]],Estructura!$AE$4:$AH$1067,4,0)</f>
        <v>20000006</v>
      </c>
      <c r="X3452" s="49" t="str">
        <f>+VLOOKUP(Sitio_Publico[[#This Row],[tema]],Estructura!$G$4:$J$532,4,0)</f>
        <v>T-63</v>
      </c>
      <c r="Y3452" s="49" t="str">
        <f>+VLOOKUP(Sitio_Publico[[#This Row],[contenido]],Estructura!$L$4:$O$473,4,0)</f>
        <v>C-32</v>
      </c>
      <c r="Z3452" s="49" t="str">
        <f>+VLOOKUP(Sitio_Publico[[#This Row],[Filtro Integrado]],Estructura!$U$4:$W$529,3,0)</f>
        <v>FI-15</v>
      </c>
      <c r="AA3452" s="49" t="str">
        <f>+VLOOKUP(Sitio_Publico[[#This Row],[Muestra]],Estructura!$Y$4:$AB$483,4,0)</f>
        <v>M-000313</v>
      </c>
    </row>
    <row r="3453" spans="1:27" ht="40.799999999999997" x14ac:dyDescent="0.3">
      <c r="A3453" s="16">
        <f t="shared" si="53"/>
        <v>3452</v>
      </c>
      <c r="B3453" s="47" t="s">
        <v>15118</v>
      </c>
      <c r="C3453" s="13" t="s">
        <v>15119</v>
      </c>
      <c r="D3453" s="13" t="s">
        <v>15120</v>
      </c>
      <c r="E3453" s="44">
        <v>100106</v>
      </c>
      <c r="F3453" s="13" t="s">
        <v>15121</v>
      </c>
      <c r="G3453" s="23" t="s">
        <v>15122</v>
      </c>
      <c r="H3453" s="42" t="s">
        <v>455</v>
      </c>
      <c r="I3453" s="28" t="s">
        <v>14</v>
      </c>
      <c r="J3453" s="12" t="s">
        <v>393</v>
      </c>
      <c r="K3453" s="28" t="s">
        <v>15176</v>
      </c>
      <c r="L3453" s="12" t="s">
        <v>15124</v>
      </c>
      <c r="M3453" s="12" t="s">
        <v>15125</v>
      </c>
      <c r="N3453" s="12" t="s">
        <v>15126</v>
      </c>
      <c r="O3453" s="26" t="s">
        <v>16754</v>
      </c>
      <c r="P3453" s="26" t="s">
        <v>16755</v>
      </c>
      <c r="Q3453" s="25" t="s">
        <v>632</v>
      </c>
      <c r="R3453" s="26" t="s">
        <v>16756</v>
      </c>
      <c r="S3453" s="15" t="s">
        <v>16757</v>
      </c>
      <c r="T3453" s="52">
        <v>0</v>
      </c>
      <c r="U3453" s="22" t="s">
        <v>392</v>
      </c>
      <c r="V3453" s="49" t="str">
        <f>+Sitio_Publico[[#This Row],[idcoleccion]]&amp;"-"&amp;Sitio_Publico[[#This Row],[id]]</f>
        <v>000-3452</v>
      </c>
      <c r="W3453" s="49">
        <f>+VLOOKUP(Sitio_Publico[[#This Row],[territorio]],Estructura!$AE$4:$AH$1067,4,0)</f>
        <v>10000000</v>
      </c>
      <c r="X3453" s="49" t="str">
        <f>+VLOOKUP(Sitio_Publico[[#This Row],[tema]],Estructura!$G$4:$J$532,4,0)</f>
        <v>T-50</v>
      </c>
      <c r="Y3453" s="49" t="str">
        <f>+VLOOKUP(Sitio_Publico[[#This Row],[contenido]],Estructura!$L$4:$O$473,4,0)</f>
        <v>C-30</v>
      </c>
      <c r="Z3453" s="49" t="str">
        <f>+VLOOKUP(Sitio_Publico[[#This Row],[Filtro Integrado]],Estructura!$U$4:$W$529,3,0)</f>
        <v>FI-0</v>
      </c>
      <c r="AA3453" s="49" t="str">
        <f>+VLOOKUP(Sitio_Publico[[#This Row],[Muestra]],Estructura!$Y$4:$AB$483,4,0)</f>
        <v>M-000219</v>
      </c>
    </row>
    <row r="3454" spans="1:27" ht="40.799999999999997" x14ac:dyDescent="0.3">
      <c r="A3454" s="16">
        <f t="shared" si="53"/>
        <v>3453</v>
      </c>
      <c r="B3454" s="47" t="s">
        <v>15118</v>
      </c>
      <c r="C3454" s="13" t="s">
        <v>15119</v>
      </c>
      <c r="D3454" s="13" t="s">
        <v>15141</v>
      </c>
      <c r="E3454" s="44">
        <v>100102</v>
      </c>
      <c r="F3454" s="13" t="s">
        <v>15142</v>
      </c>
      <c r="G3454" s="23" t="s">
        <v>15143</v>
      </c>
      <c r="H3454" s="42" t="s">
        <v>455</v>
      </c>
      <c r="I3454" s="28" t="s">
        <v>14</v>
      </c>
      <c r="J3454" s="12" t="s">
        <v>15142</v>
      </c>
      <c r="K3454" s="28" t="s">
        <v>15421</v>
      </c>
      <c r="L3454" s="12" t="s">
        <v>1299</v>
      </c>
      <c r="M3454" s="12" t="s">
        <v>15146</v>
      </c>
      <c r="N3454" s="12" t="s">
        <v>15126</v>
      </c>
      <c r="O3454" s="26" t="s">
        <v>16758</v>
      </c>
      <c r="P3454" s="26" t="s">
        <v>16759</v>
      </c>
      <c r="Q3454" s="25" t="s">
        <v>632</v>
      </c>
      <c r="R3454" s="26" t="s">
        <v>16760</v>
      </c>
      <c r="S3454" s="15" t="s">
        <v>16761</v>
      </c>
      <c r="T3454" s="52">
        <v>0</v>
      </c>
      <c r="U3454" s="22" t="s">
        <v>392</v>
      </c>
      <c r="V3454" s="49" t="str">
        <f>+Sitio_Publico[[#This Row],[idcoleccion]]&amp;"-"&amp;Sitio_Publico[[#This Row],[id]]</f>
        <v>000-3453</v>
      </c>
      <c r="W3454" s="49">
        <f>+VLOOKUP(Sitio_Publico[[#This Row],[territorio]],Estructura!$AE$4:$AH$1067,4,0)</f>
        <v>10000000</v>
      </c>
      <c r="X3454" s="49" t="str">
        <f>+VLOOKUP(Sitio_Publico[[#This Row],[tema]],Estructura!$G$4:$J$532,4,0)</f>
        <v>T-0</v>
      </c>
      <c r="Y3454" s="49" t="str">
        <f>+VLOOKUP(Sitio_Publico[[#This Row],[contenido]],Estructura!$L$4:$O$473,4,0)</f>
        <v>C-1</v>
      </c>
      <c r="Z3454" s="49" t="str">
        <f>+VLOOKUP(Sitio_Publico[[#This Row],[Filtro Integrado]],Estructura!$U$4:$W$529,3,0)</f>
        <v>FI-5</v>
      </c>
      <c r="AA3454" s="49" t="str">
        <f>+VLOOKUP(Sitio_Publico[[#This Row],[Muestra]],Estructura!$Y$4:$AB$483,4,0)</f>
        <v>M-000239</v>
      </c>
    </row>
    <row r="3455" spans="1:27" ht="40.799999999999997" x14ac:dyDescent="0.3">
      <c r="A3455" s="16">
        <f t="shared" si="53"/>
        <v>3454</v>
      </c>
      <c r="B3455" s="47" t="s">
        <v>15118</v>
      </c>
      <c r="C3455" s="13" t="s">
        <v>15119</v>
      </c>
      <c r="D3455" s="13" t="s">
        <v>15120</v>
      </c>
      <c r="E3455" s="44">
        <v>1001030040</v>
      </c>
      <c r="F3455" s="13" t="s">
        <v>15198</v>
      </c>
      <c r="G3455" s="23" t="s">
        <v>15122</v>
      </c>
      <c r="H3455" s="42" t="s">
        <v>455</v>
      </c>
      <c r="I3455" s="28" t="s">
        <v>14</v>
      </c>
      <c r="J3455" s="12" t="s">
        <v>393</v>
      </c>
      <c r="K3455" s="28" t="s">
        <v>16420</v>
      </c>
      <c r="L3455" s="12" t="s">
        <v>15124</v>
      </c>
      <c r="M3455" s="12" t="s">
        <v>15125</v>
      </c>
      <c r="N3455" s="12" t="s">
        <v>15126</v>
      </c>
      <c r="O3455" s="26" t="s">
        <v>16762</v>
      </c>
      <c r="P3455" s="26" t="s">
        <v>16763</v>
      </c>
      <c r="Q3455" s="25" t="s">
        <v>632</v>
      </c>
      <c r="R3455" s="26" t="s">
        <v>16764</v>
      </c>
      <c r="S3455" s="15" t="s">
        <v>16765</v>
      </c>
      <c r="T3455" s="52">
        <v>0</v>
      </c>
      <c r="U3455" s="22" t="s">
        <v>392</v>
      </c>
      <c r="V3455" s="49" t="str">
        <f>+Sitio_Publico[[#This Row],[idcoleccion]]&amp;"-"&amp;Sitio_Publico[[#This Row],[id]]</f>
        <v>000-3454</v>
      </c>
      <c r="W3455" s="49">
        <f>+VLOOKUP(Sitio_Publico[[#This Row],[territorio]],Estructura!$AE$4:$AH$1067,4,0)</f>
        <v>10000000</v>
      </c>
      <c r="X3455" s="49" t="str">
        <f>+VLOOKUP(Sitio_Publico[[#This Row],[tema]],Estructura!$G$4:$J$532,4,0)</f>
        <v>T-55</v>
      </c>
      <c r="Y3455" s="49" t="str">
        <f>+VLOOKUP(Sitio_Publico[[#This Row],[contenido]],Estructura!$L$4:$O$473,4,0)</f>
        <v>C-30</v>
      </c>
      <c r="Z3455" s="49" t="str">
        <f>+VLOOKUP(Sitio_Publico[[#This Row],[Filtro Integrado]],Estructura!$U$4:$W$529,3,0)</f>
        <v>FI-0</v>
      </c>
      <c r="AA3455" s="49" t="str">
        <f>+VLOOKUP(Sitio_Publico[[#This Row],[Muestra]],Estructura!$Y$4:$AB$483,4,0)</f>
        <v>M-000298</v>
      </c>
    </row>
    <row r="3456" spans="1:27" ht="40.799999999999997" x14ac:dyDescent="0.3">
      <c r="A3456" s="16">
        <f t="shared" si="53"/>
        <v>3455</v>
      </c>
      <c r="B3456" s="47" t="s">
        <v>15118</v>
      </c>
      <c r="C3456" s="13" t="s">
        <v>15119</v>
      </c>
      <c r="D3456" s="13" t="s">
        <v>15120</v>
      </c>
      <c r="E3456" s="44">
        <v>4</v>
      </c>
      <c r="F3456" s="13" t="s">
        <v>15488</v>
      </c>
      <c r="G3456" s="23" t="s">
        <v>15489</v>
      </c>
      <c r="H3456" s="42" t="s">
        <v>457</v>
      </c>
      <c r="I3456" s="28" t="s">
        <v>367</v>
      </c>
      <c r="J3456" s="12" t="s">
        <v>393</v>
      </c>
      <c r="K3456" s="28" t="s">
        <v>15497</v>
      </c>
      <c r="L3456" s="12" t="s">
        <v>15491</v>
      </c>
      <c r="M3456" s="12" t="s">
        <v>15492</v>
      </c>
      <c r="N3456" s="12" t="s">
        <v>15126</v>
      </c>
      <c r="O3456" s="26" t="s">
        <v>16766</v>
      </c>
      <c r="P3456" s="26" t="s">
        <v>16767</v>
      </c>
      <c r="Q3456" s="25" t="s">
        <v>632</v>
      </c>
      <c r="R3456" s="26" t="s">
        <v>16768</v>
      </c>
      <c r="S3456" s="15" t="s">
        <v>16769</v>
      </c>
      <c r="T3456" s="52" t="s">
        <v>1297</v>
      </c>
      <c r="U3456" s="22" t="s">
        <v>392</v>
      </c>
      <c r="V3456" s="49" t="str">
        <f>+Sitio_Publico[[#This Row],[idcoleccion]]&amp;"-"&amp;Sitio_Publico[[#This Row],[id]]</f>
        <v>000-3455</v>
      </c>
      <c r="W3456" s="49">
        <f>+VLOOKUP(Sitio_Publico[[#This Row],[territorio]],Estructura!$AE$4:$AH$1067,4,0)</f>
        <v>20000004</v>
      </c>
      <c r="X3456" s="49" t="str">
        <f>+VLOOKUP(Sitio_Publico[[#This Row],[tema]],Estructura!$G$4:$J$532,4,0)</f>
        <v>T-59</v>
      </c>
      <c r="Y3456" s="49" t="str">
        <f>+VLOOKUP(Sitio_Publico[[#This Row],[contenido]],Estructura!$L$4:$O$473,4,0)</f>
        <v>C-36</v>
      </c>
      <c r="Z3456" s="49" t="str">
        <f>+VLOOKUP(Sitio_Publico[[#This Row],[Filtro Integrado]],Estructura!$U$4:$W$529,3,0)</f>
        <v>FI-0</v>
      </c>
      <c r="AA3456" s="49" t="str">
        <f>+VLOOKUP(Sitio_Publico[[#This Row],[Muestra]],Estructura!$Y$4:$AB$483,4,0)</f>
        <v>M-000246</v>
      </c>
    </row>
    <row r="3457" spans="1:27" ht="40.799999999999997" x14ac:dyDescent="0.3">
      <c r="A3457" s="16">
        <f t="shared" si="53"/>
        <v>3456</v>
      </c>
      <c r="B3457" s="47" t="s">
        <v>15118</v>
      </c>
      <c r="C3457" s="13" t="s">
        <v>15119</v>
      </c>
      <c r="D3457" s="13" t="s">
        <v>15120</v>
      </c>
      <c r="E3457" s="44">
        <v>100110</v>
      </c>
      <c r="F3457" s="13" t="s">
        <v>15488</v>
      </c>
      <c r="G3457" s="23" t="s">
        <v>15489</v>
      </c>
      <c r="H3457" s="42" t="s">
        <v>455</v>
      </c>
      <c r="I3457" s="28" t="s">
        <v>14</v>
      </c>
      <c r="J3457" s="12" t="s">
        <v>393</v>
      </c>
      <c r="K3457" s="28" t="s">
        <v>16770</v>
      </c>
      <c r="L3457" s="12" t="s">
        <v>16103</v>
      </c>
      <c r="M3457" s="12" t="s">
        <v>15492</v>
      </c>
      <c r="N3457" s="12" t="s">
        <v>15126</v>
      </c>
      <c r="O3457" s="26" t="s">
        <v>16771</v>
      </c>
      <c r="P3457" s="26" t="s">
        <v>16772</v>
      </c>
      <c r="Q3457" s="25" t="s">
        <v>16106</v>
      </c>
      <c r="R3457" s="26" t="s">
        <v>16773</v>
      </c>
      <c r="S3457" s="15" t="s">
        <v>16774</v>
      </c>
      <c r="T3457" s="52">
        <v>0</v>
      </c>
      <c r="U3457" s="22" t="s">
        <v>392</v>
      </c>
      <c r="V3457" s="49" t="str">
        <f>+Sitio_Publico[[#This Row],[idcoleccion]]&amp;"-"&amp;Sitio_Publico[[#This Row],[id]]</f>
        <v>000-3456</v>
      </c>
      <c r="W3457" s="49">
        <f>+VLOOKUP(Sitio_Publico[[#This Row],[territorio]],Estructura!$AE$4:$AH$1067,4,0)</f>
        <v>10000000</v>
      </c>
      <c r="X3457" s="49" t="str">
        <f>+VLOOKUP(Sitio_Publico[[#This Row],[tema]],Estructura!$G$4:$J$532,4,0)</f>
        <v>T-59</v>
      </c>
      <c r="Y3457" s="49" t="str">
        <f>+VLOOKUP(Sitio_Publico[[#This Row],[contenido]],Estructura!$L$4:$O$473,4,0)</f>
        <v>C-36</v>
      </c>
      <c r="Z3457" s="49" t="str">
        <f>+VLOOKUP(Sitio_Publico[[#This Row],[Filtro Integrado]],Estructura!$U$4:$W$529,3,0)</f>
        <v>FI-0</v>
      </c>
      <c r="AA3457" s="49" t="str">
        <f>+VLOOKUP(Sitio_Publico[[#This Row],[Muestra]],Estructura!$Y$4:$AB$483,4,0)</f>
        <v>M-000314</v>
      </c>
    </row>
    <row r="3458" spans="1:27" ht="51" x14ac:dyDescent="0.3">
      <c r="A3458" s="16">
        <f t="shared" si="53"/>
        <v>3457</v>
      </c>
      <c r="B3458" s="47" t="s">
        <v>15118</v>
      </c>
      <c r="C3458" s="13" t="s">
        <v>15119</v>
      </c>
      <c r="D3458" s="13" t="s">
        <v>15120</v>
      </c>
      <c r="E3458" s="44">
        <v>3</v>
      </c>
      <c r="F3458" s="13" t="s">
        <v>15142</v>
      </c>
      <c r="G3458" s="23" t="s">
        <v>15143</v>
      </c>
      <c r="H3458" s="42" t="s">
        <v>455</v>
      </c>
      <c r="I3458" s="28" t="s">
        <v>14</v>
      </c>
      <c r="J3458" s="12" t="s">
        <v>393</v>
      </c>
      <c r="K3458" s="28" t="s">
        <v>15142</v>
      </c>
      <c r="L3458" s="12" t="s">
        <v>1299</v>
      </c>
      <c r="M3458" s="12" t="s">
        <v>14623</v>
      </c>
      <c r="N3458" s="12" t="s">
        <v>15126</v>
      </c>
      <c r="O3458" s="26" t="s">
        <v>16776</v>
      </c>
      <c r="P3458" s="26" t="s">
        <v>16777</v>
      </c>
      <c r="Q3458" s="25" t="s">
        <v>632</v>
      </c>
      <c r="R3458" s="26" t="s">
        <v>16778</v>
      </c>
      <c r="S3458" s="15" t="s">
        <v>16779</v>
      </c>
      <c r="T3458" s="52">
        <v>0</v>
      </c>
      <c r="U3458" s="22" t="s">
        <v>392</v>
      </c>
      <c r="V3458" s="49" t="str">
        <f>+Sitio_Publico[[#This Row],[idcoleccion]]&amp;"-"&amp;Sitio_Publico[[#This Row],[id]]</f>
        <v>000-3457</v>
      </c>
      <c r="W3458" s="49">
        <f>+VLOOKUP(Sitio_Publico[[#This Row],[territorio]],Estructura!$AE$4:$AH$1067,4,0)</f>
        <v>10000000</v>
      </c>
      <c r="X3458" s="49" t="str">
        <f>+VLOOKUP(Sitio_Publico[[#This Row],[tema]],Estructura!$G$4:$J$532,4,0)</f>
        <v>T-0</v>
      </c>
      <c r="Y3458" s="49" t="str">
        <f>+VLOOKUP(Sitio_Publico[[#This Row],[contenido]],Estructura!$L$4:$O$473,4,0)</f>
        <v>C-1</v>
      </c>
      <c r="Z3458" s="49" t="str">
        <f>+VLOOKUP(Sitio_Publico[[#This Row],[Filtro Integrado]],Estructura!$U$4:$W$529,3,0)</f>
        <v>FI-0</v>
      </c>
      <c r="AA3458" s="49" t="str">
        <f>+VLOOKUP(Sitio_Publico[[#This Row],[Muestra]],Estructura!$Y$4:$AB$483,4,0)</f>
        <v>M-00039</v>
      </c>
    </row>
    <row r="3459" spans="1:27" ht="30.6" x14ac:dyDescent="0.3">
      <c r="A3459" s="16">
        <f t="shared" ref="A3459:A3522" si="54">+ROW()-1</f>
        <v>3458</v>
      </c>
      <c r="B3459" s="47" t="s">
        <v>15118</v>
      </c>
      <c r="C3459" s="13" t="s">
        <v>15119</v>
      </c>
      <c r="D3459" s="13" t="s">
        <v>15120</v>
      </c>
      <c r="E3459" s="44">
        <v>13</v>
      </c>
      <c r="F3459" s="13" t="s">
        <v>15121</v>
      </c>
      <c r="G3459" s="23" t="s">
        <v>15122</v>
      </c>
      <c r="H3459" s="42" t="s">
        <v>457</v>
      </c>
      <c r="I3459" s="28" t="s">
        <v>376</v>
      </c>
      <c r="J3459" s="12" t="s">
        <v>393</v>
      </c>
      <c r="K3459" s="28" t="s">
        <v>15371</v>
      </c>
      <c r="L3459" s="12" t="s">
        <v>15124</v>
      </c>
      <c r="M3459" s="12" t="s">
        <v>15125</v>
      </c>
      <c r="N3459" s="12" t="s">
        <v>15126</v>
      </c>
      <c r="O3459" s="26" t="s">
        <v>16780</v>
      </c>
      <c r="P3459" s="26" t="s">
        <v>16781</v>
      </c>
      <c r="Q3459" s="25" t="s">
        <v>632</v>
      </c>
      <c r="R3459" s="26" t="s">
        <v>16782</v>
      </c>
      <c r="S3459" s="15" t="s">
        <v>16783</v>
      </c>
      <c r="T3459" s="52" t="s">
        <v>1976</v>
      </c>
      <c r="U3459" s="22" t="s">
        <v>392</v>
      </c>
      <c r="V3459" s="49" t="str">
        <f>+Sitio_Publico[[#This Row],[idcoleccion]]&amp;"-"&amp;Sitio_Publico[[#This Row],[id]]</f>
        <v>000-3458</v>
      </c>
      <c r="W3459" s="49">
        <f>+VLOOKUP(Sitio_Publico[[#This Row],[territorio]],Estructura!$AE$4:$AH$1067,4,0)</f>
        <v>20000013</v>
      </c>
      <c r="X3459" s="49" t="str">
        <f>+VLOOKUP(Sitio_Publico[[#This Row],[tema]],Estructura!$G$4:$J$532,4,0)</f>
        <v>T-50</v>
      </c>
      <c r="Y3459" s="49" t="str">
        <f>+VLOOKUP(Sitio_Publico[[#This Row],[contenido]],Estructura!$L$4:$O$473,4,0)</f>
        <v>C-30</v>
      </c>
      <c r="Z3459" s="49" t="str">
        <f>+VLOOKUP(Sitio_Publico[[#This Row],[Filtro Integrado]],Estructura!$U$4:$W$529,3,0)</f>
        <v>FI-0</v>
      </c>
      <c r="AA3459" s="49" t="str">
        <f>+VLOOKUP(Sitio_Publico[[#This Row],[Muestra]],Estructura!$Y$4:$AB$483,4,0)</f>
        <v>M-000236</v>
      </c>
    </row>
    <row r="3460" spans="1:27" ht="61.2" x14ac:dyDescent="0.3">
      <c r="A3460" s="16">
        <f t="shared" si="54"/>
        <v>3459</v>
      </c>
      <c r="B3460" s="47" t="s">
        <v>15118</v>
      </c>
      <c r="C3460" s="13" t="s">
        <v>15119</v>
      </c>
      <c r="D3460" s="13" t="s">
        <v>15120</v>
      </c>
      <c r="E3460" s="44">
        <v>175</v>
      </c>
      <c r="F3460" s="13" t="s">
        <v>15142</v>
      </c>
      <c r="G3460" s="23" t="s">
        <v>15143</v>
      </c>
      <c r="H3460" s="42" t="s">
        <v>455</v>
      </c>
      <c r="I3460" s="28" t="s">
        <v>450</v>
      </c>
      <c r="J3460" s="12" t="s">
        <v>393</v>
      </c>
      <c r="K3460" s="28" t="s">
        <v>15225</v>
      </c>
      <c r="L3460" s="12" t="s">
        <v>15145</v>
      </c>
      <c r="M3460" s="12" t="s">
        <v>15146</v>
      </c>
      <c r="N3460" s="12" t="s">
        <v>15126</v>
      </c>
      <c r="O3460" s="26" t="s">
        <v>16784</v>
      </c>
      <c r="P3460" s="26" t="s">
        <v>16785</v>
      </c>
      <c r="Q3460" s="25" t="s">
        <v>456</v>
      </c>
      <c r="R3460" s="26" t="s">
        <v>16786</v>
      </c>
      <c r="S3460" s="15" t="s">
        <v>16787</v>
      </c>
      <c r="T3460" s="52">
        <v>0</v>
      </c>
      <c r="U3460" s="22" t="s">
        <v>392</v>
      </c>
      <c r="V3460" s="49" t="str">
        <f>+Sitio_Publico[[#This Row],[idcoleccion]]&amp;"-"&amp;Sitio_Publico[[#This Row],[id]]</f>
        <v>000-3459</v>
      </c>
      <c r="W3460" s="49">
        <f>+VLOOKUP(Sitio_Publico[[#This Row],[territorio]],Estructura!$AE$4:$AH$1067,4,0)</f>
        <v>10000175</v>
      </c>
      <c r="X3460" s="49" t="str">
        <f>+VLOOKUP(Sitio_Publico[[#This Row],[tema]],Estructura!$G$4:$J$532,4,0)</f>
        <v>T-0</v>
      </c>
      <c r="Y3460" s="49" t="str">
        <f>+VLOOKUP(Sitio_Publico[[#This Row],[contenido]],Estructura!$L$4:$O$473,4,0)</f>
        <v>C-1</v>
      </c>
      <c r="Z3460" s="49" t="str">
        <f>+VLOOKUP(Sitio_Publico[[#This Row],[Filtro Integrado]],Estructura!$U$4:$W$529,3,0)</f>
        <v>FI-0</v>
      </c>
      <c r="AA3460" s="49" t="str">
        <f>+VLOOKUP(Sitio_Publico[[#This Row],[Muestra]],Estructura!$Y$4:$AB$483,4,0)</f>
        <v>M-0002</v>
      </c>
    </row>
    <row r="3461" spans="1:27" ht="51" x14ac:dyDescent="0.3">
      <c r="A3461" s="16">
        <f t="shared" si="54"/>
        <v>3460</v>
      </c>
      <c r="B3461" s="47" t="s">
        <v>15118</v>
      </c>
      <c r="C3461" s="13" t="s">
        <v>15119</v>
      </c>
      <c r="D3461" s="13" t="s">
        <v>15120</v>
      </c>
      <c r="E3461" s="44">
        <v>13</v>
      </c>
      <c r="F3461" s="13" t="s">
        <v>15142</v>
      </c>
      <c r="G3461" s="23" t="s">
        <v>15143</v>
      </c>
      <c r="H3461" s="42" t="s">
        <v>457</v>
      </c>
      <c r="I3461" s="28" t="s">
        <v>376</v>
      </c>
      <c r="J3461" s="12" t="s">
        <v>393</v>
      </c>
      <c r="K3461" s="28" t="s">
        <v>15181</v>
      </c>
      <c r="L3461" s="12" t="s">
        <v>1299</v>
      </c>
      <c r="M3461" s="12" t="s">
        <v>15146</v>
      </c>
      <c r="N3461" s="12" t="s">
        <v>15126</v>
      </c>
      <c r="O3461" s="26" t="s">
        <v>16788</v>
      </c>
      <c r="P3461" s="26" t="s">
        <v>16789</v>
      </c>
      <c r="Q3461" s="25" t="s">
        <v>632</v>
      </c>
      <c r="R3461" s="26" t="s">
        <v>16599</v>
      </c>
      <c r="S3461" s="15" t="s">
        <v>16790</v>
      </c>
      <c r="T3461" s="52" t="s">
        <v>14847</v>
      </c>
      <c r="U3461" s="22" t="s">
        <v>392</v>
      </c>
      <c r="V3461" s="49" t="str">
        <f>+Sitio_Publico[[#This Row],[idcoleccion]]&amp;"-"&amp;Sitio_Publico[[#This Row],[id]]</f>
        <v>000-3460</v>
      </c>
      <c r="W3461" s="49">
        <f>+VLOOKUP(Sitio_Publico[[#This Row],[territorio]],Estructura!$AE$4:$AH$1067,4,0)</f>
        <v>20000013</v>
      </c>
      <c r="X3461" s="49" t="str">
        <f>+VLOOKUP(Sitio_Publico[[#This Row],[tema]],Estructura!$G$4:$J$532,4,0)</f>
        <v>T-0</v>
      </c>
      <c r="Y3461" s="49" t="str">
        <f>+VLOOKUP(Sitio_Publico[[#This Row],[contenido]],Estructura!$L$4:$O$473,4,0)</f>
        <v>C-1</v>
      </c>
      <c r="Z3461" s="49" t="str">
        <f>+VLOOKUP(Sitio_Publico[[#This Row],[Filtro Integrado]],Estructura!$U$4:$W$529,3,0)</f>
        <v>FI-0</v>
      </c>
      <c r="AA3461" s="49" t="str">
        <f>+VLOOKUP(Sitio_Publico[[#This Row],[Muestra]],Estructura!$Y$4:$AB$483,4,0)</f>
        <v>M-000220</v>
      </c>
    </row>
    <row r="3462" spans="1:27" ht="51" x14ac:dyDescent="0.3">
      <c r="A3462" s="16">
        <f t="shared" si="54"/>
        <v>3461</v>
      </c>
      <c r="B3462" s="47" t="s">
        <v>15118</v>
      </c>
      <c r="C3462" s="13" t="s">
        <v>15119</v>
      </c>
      <c r="D3462" s="13" t="s">
        <v>15120</v>
      </c>
      <c r="E3462" s="44">
        <v>100101</v>
      </c>
      <c r="F3462" s="13" t="s">
        <v>15263</v>
      </c>
      <c r="G3462" s="23" t="s">
        <v>15152</v>
      </c>
      <c r="H3462" s="42" t="s">
        <v>457</v>
      </c>
      <c r="I3462" s="28" t="s">
        <v>371</v>
      </c>
      <c r="J3462" s="12" t="s">
        <v>393</v>
      </c>
      <c r="K3462" s="28" t="s">
        <v>16007</v>
      </c>
      <c r="L3462" s="12" t="s">
        <v>15155</v>
      </c>
      <c r="M3462" s="12" t="s">
        <v>15156</v>
      </c>
      <c r="N3462" s="12" t="s">
        <v>15126</v>
      </c>
      <c r="O3462" s="26" t="s">
        <v>16791</v>
      </c>
      <c r="P3462" s="26" t="s">
        <v>16792</v>
      </c>
      <c r="Q3462" s="25" t="s">
        <v>491</v>
      </c>
      <c r="R3462" s="26" t="s">
        <v>16793</v>
      </c>
      <c r="S3462" s="15" t="s">
        <v>16794</v>
      </c>
      <c r="T3462" s="52" t="s">
        <v>673</v>
      </c>
      <c r="U3462" s="22" t="s">
        <v>392</v>
      </c>
      <c r="V3462" s="49" t="str">
        <f>+Sitio_Publico[[#This Row],[idcoleccion]]&amp;"-"&amp;Sitio_Publico[[#This Row],[id]]</f>
        <v>000-3461</v>
      </c>
      <c r="W3462" s="49">
        <f>+VLOOKUP(Sitio_Publico[[#This Row],[territorio]],Estructura!$AE$4:$AH$1067,4,0)</f>
        <v>20000008</v>
      </c>
      <c r="X3462" s="49" t="str">
        <f>+VLOOKUP(Sitio_Publico[[#This Row],[tema]],Estructura!$G$4:$J$532,4,0)</f>
        <v>T-57</v>
      </c>
      <c r="Y3462" s="49" t="str">
        <f>+VLOOKUP(Sitio_Publico[[#This Row],[contenido]],Estructura!$L$4:$O$473,4,0)</f>
        <v>C-32</v>
      </c>
      <c r="Z3462" s="49" t="str">
        <f>+VLOOKUP(Sitio_Publico[[#This Row],[Filtro Integrado]],Estructura!$U$4:$W$529,3,0)</f>
        <v>FI-0</v>
      </c>
      <c r="AA3462" s="49" t="str">
        <f>+VLOOKUP(Sitio_Publico[[#This Row],[Muestra]],Estructura!$Y$4:$AB$483,4,0)</f>
        <v>M-000273</v>
      </c>
    </row>
    <row r="3463" spans="1:27" ht="40.799999999999997" x14ac:dyDescent="0.3">
      <c r="A3463" s="16">
        <f t="shared" si="54"/>
        <v>3462</v>
      </c>
      <c r="B3463" s="47" t="s">
        <v>15118</v>
      </c>
      <c r="C3463" s="13" t="s">
        <v>15119</v>
      </c>
      <c r="D3463" s="13" t="s">
        <v>15120</v>
      </c>
      <c r="E3463" s="44">
        <v>8</v>
      </c>
      <c r="F3463" s="13" t="s">
        <v>15783</v>
      </c>
      <c r="G3463" s="23" t="s">
        <v>15132</v>
      </c>
      <c r="H3463" s="42" t="s">
        <v>457</v>
      </c>
      <c r="I3463" s="28" t="s">
        <v>371</v>
      </c>
      <c r="J3463" s="12" t="s">
        <v>16795</v>
      </c>
      <c r="K3463" s="28" t="s">
        <v>16796</v>
      </c>
      <c r="L3463" s="12" t="s">
        <v>15134</v>
      </c>
      <c r="M3463" s="12" t="s">
        <v>15135</v>
      </c>
      <c r="N3463" s="12" t="s">
        <v>15126</v>
      </c>
      <c r="O3463" s="26" t="s">
        <v>16797</v>
      </c>
      <c r="P3463" s="26" t="s">
        <v>16798</v>
      </c>
      <c r="Q3463" s="25" t="s">
        <v>10482</v>
      </c>
      <c r="R3463" s="26" t="s">
        <v>16799</v>
      </c>
      <c r="S3463" s="15" t="s">
        <v>16800</v>
      </c>
      <c r="T3463" s="52" t="s">
        <v>15983</v>
      </c>
      <c r="U3463" s="22" t="s">
        <v>392</v>
      </c>
      <c r="V3463" s="49" t="str">
        <f>+Sitio_Publico[[#This Row],[idcoleccion]]&amp;"-"&amp;Sitio_Publico[[#This Row],[id]]</f>
        <v>000-3462</v>
      </c>
      <c r="W3463" s="49">
        <f>+VLOOKUP(Sitio_Publico[[#This Row],[territorio]],Estructura!$AE$4:$AH$1067,4,0)</f>
        <v>20000008</v>
      </c>
      <c r="X3463" s="49" t="str">
        <f>+VLOOKUP(Sitio_Publico[[#This Row],[tema]],Estructura!$G$4:$J$532,4,0)</f>
        <v>T-61</v>
      </c>
      <c r="Y3463" s="49" t="str">
        <f>+VLOOKUP(Sitio_Publico[[#This Row],[contenido]],Estructura!$L$4:$O$473,4,0)</f>
        <v>C-31</v>
      </c>
      <c r="Z3463" s="49" t="str">
        <f>+VLOOKUP(Sitio_Publico[[#This Row],[Filtro Integrado]],Estructura!$U$4:$W$529,3,0)</f>
        <v>FI-16</v>
      </c>
      <c r="AA3463" s="49" t="str">
        <f>+VLOOKUP(Sitio_Publico[[#This Row],[Muestra]],Estructura!$Y$4:$AB$483,4,0)</f>
        <v>M-000315</v>
      </c>
    </row>
    <row r="3464" spans="1:27" ht="30.6" x14ac:dyDescent="0.3">
      <c r="A3464" s="16">
        <f t="shared" si="54"/>
        <v>3463</v>
      </c>
      <c r="B3464" s="47" t="s">
        <v>15118</v>
      </c>
      <c r="C3464" s="13" t="s">
        <v>15119</v>
      </c>
      <c r="D3464" s="13" t="s">
        <v>15120</v>
      </c>
      <c r="E3464" s="44">
        <v>7105</v>
      </c>
      <c r="F3464" s="13" t="s">
        <v>15198</v>
      </c>
      <c r="G3464" s="23" t="s">
        <v>15122</v>
      </c>
      <c r="H3464" s="42" t="s">
        <v>458</v>
      </c>
      <c r="I3464" s="28" t="s">
        <v>24</v>
      </c>
      <c r="J3464" s="12" t="s">
        <v>393</v>
      </c>
      <c r="K3464" s="28" t="s">
        <v>15371</v>
      </c>
      <c r="L3464" s="12" t="s">
        <v>15124</v>
      </c>
      <c r="M3464" s="12" t="s">
        <v>15125</v>
      </c>
      <c r="N3464" s="12" t="s">
        <v>15126</v>
      </c>
      <c r="O3464" s="26" t="s">
        <v>16801</v>
      </c>
      <c r="P3464" s="26" t="s">
        <v>16802</v>
      </c>
      <c r="Q3464" s="25" t="s">
        <v>632</v>
      </c>
      <c r="R3464" s="26" t="s">
        <v>16803</v>
      </c>
      <c r="S3464" s="15" t="s">
        <v>16804</v>
      </c>
      <c r="T3464" s="52" t="s">
        <v>16805</v>
      </c>
      <c r="U3464" s="22" t="s">
        <v>392</v>
      </c>
      <c r="V3464" s="49" t="str">
        <f>+Sitio_Publico[[#This Row],[idcoleccion]]&amp;"-"&amp;Sitio_Publico[[#This Row],[id]]</f>
        <v>000-3463</v>
      </c>
      <c r="W3464" s="49">
        <f>+VLOOKUP(Sitio_Publico[[#This Row],[territorio]],Estructura!$AE$4:$AH$1067,4,0)</f>
        <v>30007105</v>
      </c>
      <c r="X3464" s="49" t="str">
        <f>+VLOOKUP(Sitio_Publico[[#This Row],[tema]],Estructura!$G$4:$J$532,4,0)</f>
        <v>T-55</v>
      </c>
      <c r="Y3464" s="49" t="str">
        <f>+VLOOKUP(Sitio_Publico[[#This Row],[contenido]],Estructura!$L$4:$O$473,4,0)</f>
        <v>C-30</v>
      </c>
      <c r="Z3464" s="49" t="str">
        <f>+VLOOKUP(Sitio_Publico[[#This Row],[Filtro Integrado]],Estructura!$U$4:$W$529,3,0)</f>
        <v>FI-0</v>
      </c>
      <c r="AA3464" s="49" t="str">
        <f>+VLOOKUP(Sitio_Publico[[#This Row],[Muestra]],Estructura!$Y$4:$AB$483,4,0)</f>
        <v>M-000236</v>
      </c>
    </row>
    <row r="3465" spans="1:27" ht="61.2" x14ac:dyDescent="0.3">
      <c r="A3465" s="16">
        <f t="shared" si="54"/>
        <v>3464</v>
      </c>
      <c r="B3465" s="47" t="s">
        <v>15118</v>
      </c>
      <c r="C3465" s="13" t="s">
        <v>15119</v>
      </c>
      <c r="D3465" s="13" t="s">
        <v>15120</v>
      </c>
      <c r="E3465" s="44">
        <v>66</v>
      </c>
      <c r="F3465" s="13" t="s">
        <v>15142</v>
      </c>
      <c r="G3465" s="23" t="s">
        <v>15300</v>
      </c>
      <c r="H3465" s="42" t="s">
        <v>455</v>
      </c>
      <c r="I3465" s="28" t="s">
        <v>416</v>
      </c>
      <c r="J3465" s="12" t="s">
        <v>393</v>
      </c>
      <c r="K3465" s="28" t="s">
        <v>15225</v>
      </c>
      <c r="L3465" s="12" t="s">
        <v>1299</v>
      </c>
      <c r="M3465" s="12" t="s">
        <v>14623</v>
      </c>
      <c r="N3465" s="12" t="s">
        <v>15126</v>
      </c>
      <c r="O3465" s="26" t="s">
        <v>16806</v>
      </c>
      <c r="P3465" s="26" t="s">
        <v>16807</v>
      </c>
      <c r="Q3465" s="25" t="s">
        <v>632</v>
      </c>
      <c r="R3465" s="26" t="s">
        <v>16808</v>
      </c>
      <c r="S3465" s="15" t="s">
        <v>16809</v>
      </c>
      <c r="T3465" s="52">
        <v>0</v>
      </c>
      <c r="U3465" s="22" t="s">
        <v>392</v>
      </c>
      <c r="V3465" s="49" t="str">
        <f>+Sitio_Publico[[#This Row],[idcoleccion]]&amp;"-"&amp;Sitio_Publico[[#This Row],[id]]</f>
        <v>000-3464</v>
      </c>
      <c r="W3465" s="49">
        <f>+VLOOKUP(Sitio_Publico[[#This Row],[territorio]],Estructura!$AE$4:$AH$1067,4,0)</f>
        <v>10000066</v>
      </c>
      <c r="X3465" s="49" t="str">
        <f>+VLOOKUP(Sitio_Publico[[#This Row],[tema]],Estructura!$G$4:$J$532,4,0)</f>
        <v>T-0</v>
      </c>
      <c r="Y3465" s="49" t="str">
        <f>+VLOOKUP(Sitio_Publico[[#This Row],[contenido]],Estructura!$L$4:$O$473,4,0)</f>
        <v>C-34</v>
      </c>
      <c r="Z3465" s="49" t="str">
        <f>+VLOOKUP(Sitio_Publico[[#This Row],[Filtro Integrado]],Estructura!$U$4:$W$529,3,0)</f>
        <v>FI-0</v>
      </c>
      <c r="AA3465" s="49" t="str">
        <f>+VLOOKUP(Sitio_Publico[[#This Row],[Muestra]],Estructura!$Y$4:$AB$483,4,0)</f>
        <v>M-0002</v>
      </c>
    </row>
    <row r="3466" spans="1:27" ht="40.799999999999997" x14ac:dyDescent="0.3">
      <c r="A3466" s="16">
        <f t="shared" si="54"/>
        <v>3465</v>
      </c>
      <c r="B3466" s="47" t="s">
        <v>15118</v>
      </c>
      <c r="C3466" s="13" t="s">
        <v>15119</v>
      </c>
      <c r="D3466" s="13" t="s">
        <v>15120</v>
      </c>
      <c r="E3466" s="44">
        <v>63</v>
      </c>
      <c r="F3466" s="13" t="s">
        <v>15186</v>
      </c>
      <c r="G3466" s="23" t="s">
        <v>15152</v>
      </c>
      <c r="H3466" s="42" t="s">
        <v>455</v>
      </c>
      <c r="I3466" s="28" t="s">
        <v>14</v>
      </c>
      <c r="J3466" s="12" t="s">
        <v>15187</v>
      </c>
      <c r="K3466" s="28" t="s">
        <v>16031</v>
      </c>
      <c r="L3466" s="12" t="s">
        <v>15155</v>
      </c>
      <c r="M3466" s="12" t="s">
        <v>15156</v>
      </c>
      <c r="N3466" s="12" t="s">
        <v>15126</v>
      </c>
      <c r="O3466" s="26" t="s">
        <v>16810</v>
      </c>
      <c r="P3466" s="26" t="s">
        <v>16811</v>
      </c>
      <c r="Q3466" s="25" t="s">
        <v>491</v>
      </c>
      <c r="R3466" s="26" t="s">
        <v>16812</v>
      </c>
      <c r="S3466" s="15" t="s">
        <v>16813</v>
      </c>
      <c r="T3466" s="52">
        <v>300</v>
      </c>
      <c r="U3466" s="22" t="s">
        <v>392</v>
      </c>
      <c r="V3466" s="49" t="str">
        <f>+Sitio_Publico[[#This Row],[idcoleccion]]&amp;"-"&amp;Sitio_Publico[[#This Row],[id]]</f>
        <v>000-3465</v>
      </c>
      <c r="W3466" s="49">
        <f>+VLOOKUP(Sitio_Publico[[#This Row],[territorio]],Estructura!$AE$4:$AH$1067,4,0)</f>
        <v>10000000</v>
      </c>
      <c r="X3466" s="49" t="str">
        <f>+VLOOKUP(Sitio_Publico[[#This Row],[tema]],Estructura!$G$4:$J$532,4,0)</f>
        <v>T-54</v>
      </c>
      <c r="Y3466" s="49" t="str">
        <f>+VLOOKUP(Sitio_Publico[[#This Row],[contenido]],Estructura!$L$4:$O$473,4,0)</f>
        <v>C-32</v>
      </c>
      <c r="Z3466" s="49" t="str">
        <f>+VLOOKUP(Sitio_Publico[[#This Row],[Filtro Integrado]],Estructura!$U$4:$W$529,3,0)</f>
        <v>FI-6</v>
      </c>
      <c r="AA3466" s="49" t="str">
        <f>+VLOOKUP(Sitio_Publico[[#This Row],[Muestra]],Estructura!$Y$4:$AB$483,4,0)</f>
        <v>M-000275</v>
      </c>
    </row>
    <row r="3467" spans="1:27" ht="40.799999999999997" x14ac:dyDescent="0.3">
      <c r="A3467" s="16">
        <f t="shared" si="54"/>
        <v>3466</v>
      </c>
      <c r="B3467" s="47" t="s">
        <v>15118</v>
      </c>
      <c r="C3467" s="13" t="s">
        <v>15119</v>
      </c>
      <c r="D3467" s="13" t="s">
        <v>15120</v>
      </c>
      <c r="E3467" s="44">
        <v>9201</v>
      </c>
      <c r="F3467" s="13" t="s">
        <v>15186</v>
      </c>
      <c r="G3467" s="23" t="s">
        <v>15152</v>
      </c>
      <c r="H3467" s="42" t="s">
        <v>458</v>
      </c>
      <c r="I3467" s="28" t="s">
        <v>237</v>
      </c>
      <c r="J3467" s="12" t="s">
        <v>15263</v>
      </c>
      <c r="K3467" s="28" t="s">
        <v>15264</v>
      </c>
      <c r="L3467" s="12" t="s">
        <v>15155</v>
      </c>
      <c r="M3467" s="12" t="s">
        <v>15156</v>
      </c>
      <c r="N3467" s="12" t="s">
        <v>15126</v>
      </c>
      <c r="O3467" s="26" t="s">
        <v>16814</v>
      </c>
      <c r="P3467" s="26" t="s">
        <v>16815</v>
      </c>
      <c r="Q3467" s="25" t="s">
        <v>10495</v>
      </c>
      <c r="R3467" s="26" t="s">
        <v>16816</v>
      </c>
      <c r="S3467" s="15" t="s">
        <v>16817</v>
      </c>
      <c r="T3467" s="52" t="s">
        <v>658</v>
      </c>
      <c r="U3467" s="22" t="s">
        <v>392</v>
      </c>
      <c r="V3467" s="49" t="str">
        <f>+Sitio_Publico[[#This Row],[idcoleccion]]&amp;"-"&amp;Sitio_Publico[[#This Row],[id]]</f>
        <v>000-3466</v>
      </c>
      <c r="W3467" s="49">
        <f>+VLOOKUP(Sitio_Publico[[#This Row],[territorio]],Estructura!$AE$4:$AH$1067,4,0)</f>
        <v>30009201</v>
      </c>
      <c r="X3467" s="49" t="str">
        <f>+VLOOKUP(Sitio_Publico[[#This Row],[tema]],Estructura!$G$4:$J$532,4,0)</f>
        <v>T-54</v>
      </c>
      <c r="Y3467" s="49" t="str">
        <f>+VLOOKUP(Sitio_Publico[[#This Row],[contenido]],Estructura!$L$4:$O$473,4,0)</f>
        <v>C-32</v>
      </c>
      <c r="Z3467" s="49" t="str">
        <f>+VLOOKUP(Sitio_Publico[[#This Row],[Filtro Integrado]],Estructura!$U$4:$W$529,3,0)</f>
        <v>FI-7</v>
      </c>
      <c r="AA3467" s="49" t="str">
        <f>+VLOOKUP(Sitio_Publico[[#This Row],[Muestra]],Estructura!$Y$4:$AB$483,4,0)</f>
        <v>M-000227</v>
      </c>
    </row>
    <row r="3468" spans="1:27" ht="40.799999999999997" x14ac:dyDescent="0.3">
      <c r="A3468" s="16">
        <f t="shared" si="54"/>
        <v>3467</v>
      </c>
      <c r="B3468" s="47" t="s">
        <v>15118</v>
      </c>
      <c r="C3468" s="13" t="s">
        <v>15119</v>
      </c>
      <c r="D3468" s="13" t="s">
        <v>15120</v>
      </c>
      <c r="E3468" s="44">
        <v>3</v>
      </c>
      <c r="F3468" s="13" t="s">
        <v>15142</v>
      </c>
      <c r="G3468" s="23" t="s">
        <v>15300</v>
      </c>
      <c r="H3468" s="42" t="s">
        <v>455</v>
      </c>
      <c r="I3468" s="28" t="s">
        <v>410</v>
      </c>
      <c r="J3468" s="12" t="s">
        <v>393</v>
      </c>
      <c r="K3468" s="28" t="s">
        <v>15181</v>
      </c>
      <c r="L3468" s="12" t="s">
        <v>15145</v>
      </c>
      <c r="M3468" s="12" t="s">
        <v>15146</v>
      </c>
      <c r="N3468" s="12" t="s">
        <v>15126</v>
      </c>
      <c r="O3468" s="26" t="s">
        <v>16818</v>
      </c>
      <c r="P3468" s="26" t="s">
        <v>16819</v>
      </c>
      <c r="Q3468" s="25" t="s">
        <v>456</v>
      </c>
      <c r="R3468" s="26" t="s">
        <v>15967</v>
      </c>
      <c r="S3468" s="15" t="s">
        <v>16820</v>
      </c>
      <c r="T3468" s="52">
        <v>0</v>
      </c>
      <c r="U3468" s="22" t="s">
        <v>392</v>
      </c>
      <c r="V3468" s="49" t="str">
        <f>+Sitio_Publico[[#This Row],[idcoleccion]]&amp;"-"&amp;Sitio_Publico[[#This Row],[id]]</f>
        <v>000-3467</v>
      </c>
      <c r="W3468" s="49">
        <f>+VLOOKUP(Sitio_Publico[[#This Row],[territorio]],Estructura!$AE$4:$AH$1067,4,0)</f>
        <v>10000003</v>
      </c>
      <c r="X3468" s="49" t="str">
        <f>+VLOOKUP(Sitio_Publico[[#This Row],[tema]],Estructura!$G$4:$J$532,4,0)</f>
        <v>T-0</v>
      </c>
      <c r="Y3468" s="49" t="str">
        <f>+VLOOKUP(Sitio_Publico[[#This Row],[contenido]],Estructura!$L$4:$O$473,4,0)</f>
        <v>C-34</v>
      </c>
      <c r="Z3468" s="49" t="str">
        <f>+VLOOKUP(Sitio_Publico[[#This Row],[Filtro Integrado]],Estructura!$U$4:$W$529,3,0)</f>
        <v>FI-0</v>
      </c>
      <c r="AA3468" s="49" t="str">
        <f>+VLOOKUP(Sitio_Publico[[#This Row],[Muestra]],Estructura!$Y$4:$AB$483,4,0)</f>
        <v>M-000220</v>
      </c>
    </row>
    <row r="3469" spans="1:27" ht="40.799999999999997" x14ac:dyDescent="0.3">
      <c r="A3469" s="16">
        <f t="shared" si="54"/>
        <v>3468</v>
      </c>
      <c r="B3469" s="47" t="s">
        <v>15118</v>
      </c>
      <c r="C3469" s="13" t="s">
        <v>15119</v>
      </c>
      <c r="D3469" s="13" t="s">
        <v>15141</v>
      </c>
      <c r="E3469" s="44">
        <v>100107002</v>
      </c>
      <c r="F3469" s="13" t="s">
        <v>15142</v>
      </c>
      <c r="G3469" s="23" t="s">
        <v>15143</v>
      </c>
      <c r="H3469" s="42" t="s">
        <v>455</v>
      </c>
      <c r="I3469" s="28" t="s">
        <v>14</v>
      </c>
      <c r="J3469" s="12" t="s">
        <v>393</v>
      </c>
      <c r="K3469" s="28" t="s">
        <v>15658</v>
      </c>
      <c r="L3469" s="12" t="s">
        <v>1299</v>
      </c>
      <c r="M3469" s="12" t="s">
        <v>14623</v>
      </c>
      <c r="N3469" s="12" t="s">
        <v>15126</v>
      </c>
      <c r="O3469" s="26" t="s">
        <v>16821</v>
      </c>
      <c r="P3469" s="26" t="s">
        <v>16822</v>
      </c>
      <c r="Q3469" s="25" t="s">
        <v>1145</v>
      </c>
      <c r="R3469" s="26" t="s">
        <v>16823</v>
      </c>
      <c r="S3469" s="15" t="s">
        <v>16824</v>
      </c>
      <c r="T3469" s="52">
        <v>0</v>
      </c>
      <c r="U3469" s="22" t="s">
        <v>392</v>
      </c>
      <c r="V3469" s="49" t="str">
        <f>+Sitio_Publico[[#This Row],[idcoleccion]]&amp;"-"&amp;Sitio_Publico[[#This Row],[id]]</f>
        <v>000-3468</v>
      </c>
      <c r="W3469" s="49">
        <f>+VLOOKUP(Sitio_Publico[[#This Row],[territorio]],Estructura!$AE$4:$AH$1067,4,0)</f>
        <v>10000000</v>
      </c>
      <c r="X3469" s="49" t="str">
        <f>+VLOOKUP(Sitio_Publico[[#This Row],[tema]],Estructura!$G$4:$J$532,4,0)</f>
        <v>T-0</v>
      </c>
      <c r="Y3469" s="49" t="str">
        <f>+VLOOKUP(Sitio_Publico[[#This Row],[contenido]],Estructura!$L$4:$O$473,4,0)</f>
        <v>C-1</v>
      </c>
      <c r="Z3469" s="49" t="str">
        <f>+VLOOKUP(Sitio_Publico[[#This Row],[Filtro Integrado]],Estructura!$U$4:$W$529,3,0)</f>
        <v>FI-0</v>
      </c>
      <c r="AA3469" s="49" t="str">
        <f>+VLOOKUP(Sitio_Publico[[#This Row],[Muestra]],Estructura!$Y$4:$AB$483,4,0)</f>
        <v>M-00030</v>
      </c>
    </row>
    <row r="3470" spans="1:27" ht="48" x14ac:dyDescent="0.3">
      <c r="A3470" s="16">
        <f t="shared" si="54"/>
        <v>3469</v>
      </c>
      <c r="B3470" s="47" t="s">
        <v>15118</v>
      </c>
      <c r="C3470" s="13" t="s">
        <v>15119</v>
      </c>
      <c r="D3470" s="13" t="s">
        <v>15120</v>
      </c>
      <c r="E3470" s="44">
        <v>8</v>
      </c>
      <c r="F3470" s="13" t="s">
        <v>15293</v>
      </c>
      <c r="G3470" s="23" t="s">
        <v>15162</v>
      </c>
      <c r="H3470" s="42" t="s">
        <v>457</v>
      </c>
      <c r="I3470" s="28" t="s">
        <v>371</v>
      </c>
      <c r="J3470" s="12" t="s">
        <v>393</v>
      </c>
      <c r="K3470" s="28" t="s">
        <v>15163</v>
      </c>
      <c r="L3470" s="12" t="s">
        <v>15164</v>
      </c>
      <c r="M3470" s="12" t="s">
        <v>15165</v>
      </c>
      <c r="N3470" s="12" t="s">
        <v>15126</v>
      </c>
      <c r="O3470" s="26" t="s">
        <v>16825</v>
      </c>
      <c r="P3470" s="26" t="s">
        <v>16826</v>
      </c>
      <c r="Q3470" s="25" t="s">
        <v>456</v>
      </c>
      <c r="R3470" s="26" t="s">
        <v>16827</v>
      </c>
      <c r="S3470" s="15" t="s">
        <v>16828</v>
      </c>
      <c r="T3470" s="52" t="s">
        <v>15983</v>
      </c>
      <c r="U3470" s="22" t="s">
        <v>392</v>
      </c>
      <c r="V3470" s="49" t="str">
        <f>+Sitio_Publico[[#This Row],[idcoleccion]]&amp;"-"&amp;Sitio_Publico[[#This Row],[id]]</f>
        <v>000-3469</v>
      </c>
      <c r="W3470" s="49">
        <f>+VLOOKUP(Sitio_Publico[[#This Row],[territorio]],Estructura!$AE$4:$AH$1067,4,0)</f>
        <v>20000008</v>
      </c>
      <c r="X3470" s="49" t="str">
        <f>+VLOOKUP(Sitio_Publico[[#This Row],[tema]],Estructura!$G$4:$J$532,4,0)</f>
        <v>T-56</v>
      </c>
      <c r="Y3470" s="49" t="str">
        <f>+VLOOKUP(Sitio_Publico[[#This Row],[contenido]],Estructura!$L$4:$O$473,4,0)</f>
        <v>C-33</v>
      </c>
      <c r="Z3470" s="49" t="str">
        <f>+VLOOKUP(Sitio_Publico[[#This Row],[Filtro Integrado]],Estructura!$U$4:$W$529,3,0)</f>
        <v>FI-0</v>
      </c>
      <c r="AA3470" s="49" t="str">
        <f>+VLOOKUP(Sitio_Publico[[#This Row],[Muestra]],Estructura!$Y$4:$AB$483,4,0)</f>
        <v>M-000218</v>
      </c>
    </row>
    <row r="3471" spans="1:27" ht="30.6" x14ac:dyDescent="0.3">
      <c r="A3471" s="16">
        <f t="shared" si="54"/>
        <v>3470</v>
      </c>
      <c r="B3471" s="47" t="s">
        <v>15118</v>
      </c>
      <c r="C3471" s="13" t="s">
        <v>15119</v>
      </c>
      <c r="D3471" s="13" t="s">
        <v>15120</v>
      </c>
      <c r="E3471" s="44">
        <v>4203</v>
      </c>
      <c r="F3471" s="13" t="s">
        <v>15121</v>
      </c>
      <c r="G3471" s="23" t="s">
        <v>15122</v>
      </c>
      <c r="H3471" s="42" t="s">
        <v>458</v>
      </c>
      <c r="I3471" s="28" t="s">
        <v>57</v>
      </c>
      <c r="J3471" s="12" t="s">
        <v>393</v>
      </c>
      <c r="K3471" s="28" t="s">
        <v>15142</v>
      </c>
      <c r="L3471" s="12" t="s">
        <v>15124</v>
      </c>
      <c r="M3471" s="12" t="s">
        <v>15125</v>
      </c>
      <c r="N3471" s="12" t="s">
        <v>15126</v>
      </c>
      <c r="O3471" s="26" t="s">
        <v>16829</v>
      </c>
      <c r="P3471" s="26" t="s">
        <v>16830</v>
      </c>
      <c r="Q3471" s="25" t="s">
        <v>632</v>
      </c>
      <c r="R3471" s="26" t="s">
        <v>16831</v>
      </c>
      <c r="S3471" s="15" t="s">
        <v>16832</v>
      </c>
      <c r="T3471" s="52" t="s">
        <v>16833</v>
      </c>
      <c r="U3471" s="22" t="s">
        <v>392</v>
      </c>
      <c r="V3471" s="49" t="str">
        <f>+Sitio_Publico[[#This Row],[idcoleccion]]&amp;"-"&amp;Sitio_Publico[[#This Row],[id]]</f>
        <v>000-3470</v>
      </c>
      <c r="W3471" s="49">
        <f>+VLOOKUP(Sitio_Publico[[#This Row],[territorio]],Estructura!$AE$4:$AH$1067,4,0)</f>
        <v>30004203</v>
      </c>
      <c r="X3471" s="49" t="str">
        <f>+VLOOKUP(Sitio_Publico[[#This Row],[tema]],Estructura!$G$4:$J$532,4,0)</f>
        <v>T-50</v>
      </c>
      <c r="Y3471" s="49" t="str">
        <f>+VLOOKUP(Sitio_Publico[[#This Row],[contenido]],Estructura!$L$4:$O$473,4,0)</f>
        <v>C-30</v>
      </c>
      <c r="Z3471" s="49" t="str">
        <f>+VLOOKUP(Sitio_Publico[[#This Row],[Filtro Integrado]],Estructura!$U$4:$W$529,3,0)</f>
        <v>FI-0</v>
      </c>
      <c r="AA3471" s="49" t="str">
        <f>+VLOOKUP(Sitio_Publico[[#This Row],[Muestra]],Estructura!$Y$4:$AB$483,4,0)</f>
        <v>M-00039</v>
      </c>
    </row>
    <row r="3472" spans="1:27" ht="51" x14ac:dyDescent="0.3">
      <c r="A3472" s="16">
        <f t="shared" si="54"/>
        <v>3471</v>
      </c>
      <c r="B3472" s="47" t="s">
        <v>15118</v>
      </c>
      <c r="C3472" s="13" t="s">
        <v>15119</v>
      </c>
      <c r="D3472" s="13" t="s">
        <v>15120</v>
      </c>
      <c r="E3472" s="44">
        <v>100101004</v>
      </c>
      <c r="F3472" s="13" t="s">
        <v>15396</v>
      </c>
      <c r="G3472" s="23" t="s">
        <v>15397</v>
      </c>
      <c r="H3472" s="42" t="s">
        <v>457</v>
      </c>
      <c r="I3472" s="28" t="s">
        <v>371</v>
      </c>
      <c r="J3472" s="12" t="s">
        <v>15398</v>
      </c>
      <c r="K3472" s="28" t="s">
        <v>15410</v>
      </c>
      <c r="L3472" s="12" t="s">
        <v>1611</v>
      </c>
      <c r="M3472" s="12" t="s">
        <v>15400</v>
      </c>
      <c r="N3472" s="12" t="s">
        <v>15126</v>
      </c>
      <c r="O3472" s="26" t="s">
        <v>16834</v>
      </c>
      <c r="P3472" s="26" t="s">
        <v>16835</v>
      </c>
      <c r="Q3472" s="25" t="s">
        <v>456</v>
      </c>
      <c r="R3472" s="26" t="s">
        <v>16836</v>
      </c>
      <c r="S3472" s="15" t="s">
        <v>16837</v>
      </c>
      <c r="T3472" s="52" t="s">
        <v>2301</v>
      </c>
      <c r="U3472" s="22" t="s">
        <v>392</v>
      </c>
      <c r="V3472" s="49" t="str">
        <f>+Sitio_Publico[[#This Row],[idcoleccion]]&amp;"-"&amp;Sitio_Publico[[#This Row],[id]]</f>
        <v>000-3471</v>
      </c>
      <c r="W3472" s="49">
        <f>+VLOOKUP(Sitio_Publico[[#This Row],[territorio]],Estructura!$AE$4:$AH$1067,4,0)</f>
        <v>20000008</v>
      </c>
      <c r="X3472" s="49" t="str">
        <f>+VLOOKUP(Sitio_Publico[[#This Row],[tema]],Estructura!$G$4:$J$532,4,0)</f>
        <v>T-58</v>
      </c>
      <c r="Y3472" s="49" t="str">
        <f>+VLOOKUP(Sitio_Publico[[#This Row],[contenido]],Estructura!$L$4:$O$473,4,0)</f>
        <v>C-35</v>
      </c>
      <c r="Z3472" s="49" t="str">
        <f>+VLOOKUP(Sitio_Publico[[#This Row],[Filtro Integrado]],Estructura!$U$4:$W$529,3,0)</f>
        <v>FI-8</v>
      </c>
      <c r="AA3472" s="49" t="str">
        <f>+VLOOKUP(Sitio_Publico[[#This Row],[Muestra]],Estructura!$Y$4:$AB$483,4,0)</f>
        <v>M-0004</v>
      </c>
    </row>
    <row r="3473" spans="1:27" ht="30.6" x14ac:dyDescent="0.3">
      <c r="A3473" s="16">
        <f t="shared" si="54"/>
        <v>3472</v>
      </c>
      <c r="B3473" s="47" t="s">
        <v>15118</v>
      </c>
      <c r="C3473" s="13" t="s">
        <v>15119</v>
      </c>
      <c r="D3473" s="13" t="s">
        <v>15120</v>
      </c>
      <c r="E3473" s="44">
        <v>15101</v>
      </c>
      <c r="F3473" s="13" t="s">
        <v>15198</v>
      </c>
      <c r="G3473" s="23" t="s">
        <v>15122</v>
      </c>
      <c r="H3473" s="42" t="s">
        <v>458</v>
      </c>
      <c r="I3473" s="28" t="s">
        <v>359</v>
      </c>
      <c r="J3473" s="12" t="s">
        <v>393</v>
      </c>
      <c r="K3473" s="28" t="s">
        <v>15225</v>
      </c>
      <c r="L3473" s="12" t="s">
        <v>15124</v>
      </c>
      <c r="M3473" s="12" t="s">
        <v>15125</v>
      </c>
      <c r="N3473" s="12" t="s">
        <v>15126</v>
      </c>
      <c r="O3473" s="26" t="s">
        <v>16838</v>
      </c>
      <c r="P3473" s="26" t="s">
        <v>16839</v>
      </c>
      <c r="Q3473" s="25" t="s">
        <v>632</v>
      </c>
      <c r="R3473" s="26" t="s">
        <v>16840</v>
      </c>
      <c r="S3473" s="15" t="s">
        <v>16841</v>
      </c>
      <c r="T3473" s="52" t="s">
        <v>16842</v>
      </c>
      <c r="U3473" s="22" t="s">
        <v>392</v>
      </c>
      <c r="V3473" s="49" t="str">
        <f>+Sitio_Publico[[#This Row],[idcoleccion]]&amp;"-"&amp;Sitio_Publico[[#This Row],[id]]</f>
        <v>000-3472</v>
      </c>
      <c r="W3473" s="49">
        <f>+VLOOKUP(Sitio_Publico[[#This Row],[territorio]],Estructura!$AE$4:$AH$1067,4,0)</f>
        <v>30015101</v>
      </c>
      <c r="X3473" s="49" t="str">
        <f>+VLOOKUP(Sitio_Publico[[#This Row],[tema]],Estructura!$G$4:$J$532,4,0)</f>
        <v>T-55</v>
      </c>
      <c r="Y3473" s="49" t="str">
        <f>+VLOOKUP(Sitio_Publico[[#This Row],[contenido]],Estructura!$L$4:$O$473,4,0)</f>
        <v>C-30</v>
      </c>
      <c r="Z3473" s="49" t="str">
        <f>+VLOOKUP(Sitio_Publico[[#This Row],[Filtro Integrado]],Estructura!$U$4:$W$529,3,0)</f>
        <v>FI-0</v>
      </c>
      <c r="AA3473" s="49" t="str">
        <f>+VLOOKUP(Sitio_Publico[[#This Row],[Muestra]],Estructura!$Y$4:$AB$483,4,0)</f>
        <v>M-0002</v>
      </c>
    </row>
    <row r="3474" spans="1:27" ht="40.799999999999997" x14ac:dyDescent="0.3">
      <c r="A3474" s="16">
        <f t="shared" si="54"/>
        <v>3473</v>
      </c>
      <c r="B3474" s="47" t="s">
        <v>15118</v>
      </c>
      <c r="C3474" s="13" t="s">
        <v>15119</v>
      </c>
      <c r="D3474" s="13" t="s">
        <v>15120</v>
      </c>
      <c r="E3474" s="44">
        <v>35</v>
      </c>
      <c r="F3474" s="13" t="s">
        <v>15142</v>
      </c>
      <c r="G3474" s="23" t="s">
        <v>15300</v>
      </c>
      <c r="H3474" s="42" t="s">
        <v>455</v>
      </c>
      <c r="I3474" s="28" t="s">
        <v>404</v>
      </c>
      <c r="J3474" s="12" t="s">
        <v>393</v>
      </c>
      <c r="K3474" s="28" t="s">
        <v>15142</v>
      </c>
      <c r="L3474" s="12" t="s">
        <v>15145</v>
      </c>
      <c r="M3474" s="12" t="s">
        <v>14623</v>
      </c>
      <c r="N3474" s="12" t="s">
        <v>15126</v>
      </c>
      <c r="O3474" s="26" t="s">
        <v>16843</v>
      </c>
      <c r="P3474" s="26" t="s">
        <v>16844</v>
      </c>
      <c r="Q3474" s="25" t="s">
        <v>456</v>
      </c>
      <c r="R3474" s="26" t="s">
        <v>16845</v>
      </c>
      <c r="S3474" s="15" t="s">
        <v>16846</v>
      </c>
      <c r="T3474" s="52">
        <v>0</v>
      </c>
      <c r="U3474" s="22" t="s">
        <v>392</v>
      </c>
      <c r="V3474" s="49" t="str">
        <f>+Sitio_Publico[[#This Row],[idcoleccion]]&amp;"-"&amp;Sitio_Publico[[#This Row],[id]]</f>
        <v>000-3473</v>
      </c>
      <c r="W3474" s="49">
        <f>+VLOOKUP(Sitio_Publico[[#This Row],[territorio]],Estructura!$AE$4:$AH$1067,4,0)</f>
        <v>10000035</v>
      </c>
      <c r="X3474" s="49" t="str">
        <f>+VLOOKUP(Sitio_Publico[[#This Row],[tema]],Estructura!$G$4:$J$532,4,0)</f>
        <v>T-0</v>
      </c>
      <c r="Y3474" s="49" t="str">
        <f>+VLOOKUP(Sitio_Publico[[#This Row],[contenido]],Estructura!$L$4:$O$473,4,0)</f>
        <v>C-34</v>
      </c>
      <c r="Z3474" s="49" t="str">
        <f>+VLOOKUP(Sitio_Publico[[#This Row],[Filtro Integrado]],Estructura!$U$4:$W$529,3,0)</f>
        <v>FI-0</v>
      </c>
      <c r="AA3474" s="49" t="str">
        <f>+VLOOKUP(Sitio_Publico[[#This Row],[Muestra]],Estructura!$Y$4:$AB$483,4,0)</f>
        <v>M-00039</v>
      </c>
    </row>
    <row r="3475" spans="1:27" ht="30.6" x14ac:dyDescent="0.3">
      <c r="A3475" s="16">
        <f t="shared" si="54"/>
        <v>3474</v>
      </c>
      <c r="B3475" s="47" t="s">
        <v>15118</v>
      </c>
      <c r="C3475" s="13" t="s">
        <v>15119</v>
      </c>
      <c r="D3475" s="13" t="s">
        <v>15120</v>
      </c>
      <c r="E3475" s="44">
        <v>4201</v>
      </c>
      <c r="F3475" s="13" t="s">
        <v>15198</v>
      </c>
      <c r="G3475" s="23" t="s">
        <v>15122</v>
      </c>
      <c r="H3475" s="42" t="s">
        <v>458</v>
      </c>
      <c r="I3475" s="28" t="s">
        <v>55</v>
      </c>
      <c r="J3475" s="12" t="s">
        <v>393</v>
      </c>
      <c r="K3475" s="28" t="s">
        <v>15199</v>
      </c>
      <c r="L3475" s="12" t="s">
        <v>15124</v>
      </c>
      <c r="M3475" s="12" t="s">
        <v>15125</v>
      </c>
      <c r="N3475" s="12" t="s">
        <v>15126</v>
      </c>
      <c r="O3475" s="26" t="s">
        <v>16847</v>
      </c>
      <c r="P3475" s="26" t="s">
        <v>16848</v>
      </c>
      <c r="Q3475" s="25" t="s">
        <v>632</v>
      </c>
      <c r="R3475" s="26" t="s">
        <v>16849</v>
      </c>
      <c r="S3475" s="15" t="s">
        <v>16850</v>
      </c>
      <c r="T3475" s="52" t="s">
        <v>16851</v>
      </c>
      <c r="U3475" s="22" t="s">
        <v>392</v>
      </c>
      <c r="V3475" s="49" t="str">
        <f>+Sitio_Publico[[#This Row],[idcoleccion]]&amp;"-"&amp;Sitio_Publico[[#This Row],[id]]</f>
        <v>000-3474</v>
      </c>
      <c r="W3475" s="49">
        <f>+VLOOKUP(Sitio_Publico[[#This Row],[territorio]],Estructura!$AE$4:$AH$1067,4,0)</f>
        <v>30004201</v>
      </c>
      <c r="X3475" s="49" t="str">
        <f>+VLOOKUP(Sitio_Publico[[#This Row],[tema]],Estructura!$G$4:$J$532,4,0)</f>
        <v>T-55</v>
      </c>
      <c r="Y3475" s="49" t="str">
        <f>+VLOOKUP(Sitio_Publico[[#This Row],[contenido]],Estructura!$L$4:$O$473,4,0)</f>
        <v>C-30</v>
      </c>
      <c r="Z3475" s="49" t="str">
        <f>+VLOOKUP(Sitio_Publico[[#This Row],[Filtro Integrado]],Estructura!$U$4:$W$529,3,0)</f>
        <v>FI-0</v>
      </c>
      <c r="AA3475" s="49" t="str">
        <f>+VLOOKUP(Sitio_Publico[[#This Row],[Muestra]],Estructura!$Y$4:$AB$483,4,0)</f>
        <v>M-000222</v>
      </c>
    </row>
    <row r="3476" spans="1:27" ht="51" x14ac:dyDescent="0.3">
      <c r="A3476" s="16">
        <f t="shared" si="54"/>
        <v>3475</v>
      </c>
      <c r="B3476" s="47" t="s">
        <v>15118</v>
      </c>
      <c r="C3476" s="13" t="s">
        <v>15119</v>
      </c>
      <c r="D3476" s="13" t="s">
        <v>15120</v>
      </c>
      <c r="E3476" s="44">
        <v>100103003</v>
      </c>
      <c r="F3476" s="13" t="s">
        <v>15131</v>
      </c>
      <c r="G3476" s="23" t="s">
        <v>15132</v>
      </c>
      <c r="H3476" s="42" t="s">
        <v>457</v>
      </c>
      <c r="I3476" s="28" t="s">
        <v>368</v>
      </c>
      <c r="J3476" s="12" t="s">
        <v>393</v>
      </c>
      <c r="K3476" s="28" t="s">
        <v>15399</v>
      </c>
      <c r="L3476" s="12" t="s">
        <v>15134</v>
      </c>
      <c r="M3476" s="12" t="s">
        <v>15135</v>
      </c>
      <c r="N3476" s="12" t="s">
        <v>15126</v>
      </c>
      <c r="O3476" s="26" t="s">
        <v>16852</v>
      </c>
      <c r="P3476" s="26" t="s">
        <v>16853</v>
      </c>
      <c r="Q3476" s="25" t="s">
        <v>491</v>
      </c>
      <c r="R3476" s="26" t="s">
        <v>16854</v>
      </c>
      <c r="S3476" s="15" t="s">
        <v>16855</v>
      </c>
      <c r="T3476" s="52" t="s">
        <v>15663</v>
      </c>
      <c r="U3476" s="22" t="s">
        <v>392</v>
      </c>
      <c r="V3476" s="49" t="str">
        <f>+Sitio_Publico[[#This Row],[idcoleccion]]&amp;"-"&amp;Sitio_Publico[[#This Row],[id]]</f>
        <v>000-3475</v>
      </c>
      <c r="W3476" s="49">
        <f>+VLOOKUP(Sitio_Publico[[#This Row],[territorio]],Estructura!$AE$4:$AH$1067,4,0)</f>
        <v>20000005</v>
      </c>
      <c r="X3476" s="49" t="str">
        <f>+VLOOKUP(Sitio_Publico[[#This Row],[tema]],Estructura!$G$4:$J$532,4,0)</f>
        <v>T-51</v>
      </c>
      <c r="Y3476" s="49" t="str">
        <f>+VLOOKUP(Sitio_Publico[[#This Row],[contenido]],Estructura!$L$4:$O$473,4,0)</f>
        <v>C-31</v>
      </c>
      <c r="Z3476" s="49" t="str">
        <f>+VLOOKUP(Sitio_Publico[[#This Row],[Filtro Integrado]],Estructura!$U$4:$W$529,3,0)</f>
        <v>FI-0</v>
      </c>
      <c r="AA3476" s="49" t="str">
        <f>+VLOOKUP(Sitio_Publico[[#This Row],[Muestra]],Estructura!$Y$4:$AB$483,4,0)</f>
        <v>M-00016</v>
      </c>
    </row>
    <row r="3477" spans="1:27" ht="40.799999999999997" x14ac:dyDescent="0.3">
      <c r="A3477" s="16">
        <f t="shared" si="54"/>
        <v>3476</v>
      </c>
      <c r="B3477" s="47" t="s">
        <v>15118</v>
      </c>
      <c r="C3477" s="13" t="s">
        <v>15119</v>
      </c>
      <c r="D3477" s="13" t="s">
        <v>15120</v>
      </c>
      <c r="E3477" s="44">
        <v>13302</v>
      </c>
      <c r="F3477" s="13" t="s">
        <v>15186</v>
      </c>
      <c r="G3477" s="23" t="s">
        <v>15152</v>
      </c>
      <c r="H3477" s="42" t="s">
        <v>458</v>
      </c>
      <c r="I3477" s="28" t="s">
        <v>332</v>
      </c>
      <c r="J3477" s="12" t="s">
        <v>15263</v>
      </c>
      <c r="K3477" s="28" t="s">
        <v>15264</v>
      </c>
      <c r="L3477" s="12" t="s">
        <v>15155</v>
      </c>
      <c r="M3477" s="12" t="s">
        <v>15156</v>
      </c>
      <c r="N3477" s="12" t="s">
        <v>15126</v>
      </c>
      <c r="O3477" s="26" t="s">
        <v>16856</v>
      </c>
      <c r="P3477" s="26" t="s">
        <v>16857</v>
      </c>
      <c r="Q3477" s="25" t="s">
        <v>10495</v>
      </c>
      <c r="R3477" s="26" t="s">
        <v>16858</v>
      </c>
      <c r="S3477" s="15" t="s">
        <v>16859</v>
      </c>
      <c r="T3477" s="52" t="s">
        <v>695</v>
      </c>
      <c r="U3477" s="22" t="s">
        <v>392</v>
      </c>
      <c r="V3477" s="49" t="str">
        <f>+Sitio_Publico[[#This Row],[idcoleccion]]&amp;"-"&amp;Sitio_Publico[[#This Row],[id]]</f>
        <v>000-3476</v>
      </c>
      <c r="W3477" s="49">
        <f>+VLOOKUP(Sitio_Publico[[#This Row],[territorio]],Estructura!$AE$4:$AH$1067,4,0)</f>
        <v>30013302</v>
      </c>
      <c r="X3477" s="49" t="str">
        <f>+VLOOKUP(Sitio_Publico[[#This Row],[tema]],Estructura!$G$4:$J$532,4,0)</f>
        <v>T-54</v>
      </c>
      <c r="Y3477" s="49" t="str">
        <f>+VLOOKUP(Sitio_Publico[[#This Row],[contenido]],Estructura!$L$4:$O$473,4,0)</f>
        <v>C-32</v>
      </c>
      <c r="Z3477" s="49" t="str">
        <f>+VLOOKUP(Sitio_Publico[[#This Row],[Filtro Integrado]],Estructura!$U$4:$W$529,3,0)</f>
        <v>FI-7</v>
      </c>
      <c r="AA3477" s="49" t="str">
        <f>+VLOOKUP(Sitio_Publico[[#This Row],[Muestra]],Estructura!$Y$4:$AB$483,4,0)</f>
        <v>M-000227</v>
      </c>
    </row>
    <row r="3478" spans="1:27" ht="40.799999999999997" x14ac:dyDescent="0.3">
      <c r="A3478" s="16">
        <f t="shared" si="54"/>
        <v>3477</v>
      </c>
      <c r="B3478" s="47" t="s">
        <v>15118</v>
      </c>
      <c r="C3478" s="13" t="s">
        <v>15119</v>
      </c>
      <c r="D3478" s="13" t="s">
        <v>15120</v>
      </c>
      <c r="E3478" s="44">
        <v>45</v>
      </c>
      <c r="F3478" s="13" t="s">
        <v>15186</v>
      </c>
      <c r="G3478" s="23" t="s">
        <v>15152</v>
      </c>
      <c r="H3478" s="42" t="s">
        <v>455</v>
      </c>
      <c r="I3478" s="28" t="s">
        <v>14</v>
      </c>
      <c r="J3478" s="12" t="s">
        <v>15187</v>
      </c>
      <c r="K3478" s="28" t="s">
        <v>16860</v>
      </c>
      <c r="L3478" s="12" t="s">
        <v>15155</v>
      </c>
      <c r="M3478" s="12" t="s">
        <v>15156</v>
      </c>
      <c r="N3478" s="12" t="s">
        <v>15126</v>
      </c>
      <c r="O3478" s="26" t="s">
        <v>16861</v>
      </c>
      <c r="P3478" s="26" t="s">
        <v>16862</v>
      </c>
      <c r="Q3478" s="25" t="s">
        <v>491</v>
      </c>
      <c r="R3478" s="26" t="s">
        <v>16863</v>
      </c>
      <c r="S3478" s="15" t="s">
        <v>16864</v>
      </c>
      <c r="T3478" s="52">
        <v>300</v>
      </c>
      <c r="U3478" s="22" t="s">
        <v>392</v>
      </c>
      <c r="V3478" s="49" t="str">
        <f>+Sitio_Publico[[#This Row],[idcoleccion]]&amp;"-"&amp;Sitio_Publico[[#This Row],[id]]</f>
        <v>000-3477</v>
      </c>
      <c r="W3478" s="49">
        <f>+VLOOKUP(Sitio_Publico[[#This Row],[territorio]],Estructura!$AE$4:$AH$1067,4,0)</f>
        <v>10000000</v>
      </c>
      <c r="X3478" s="49" t="str">
        <f>+VLOOKUP(Sitio_Publico[[#This Row],[tema]],Estructura!$G$4:$J$532,4,0)</f>
        <v>T-54</v>
      </c>
      <c r="Y3478" s="49" t="str">
        <f>+VLOOKUP(Sitio_Publico[[#This Row],[contenido]],Estructura!$L$4:$O$473,4,0)</f>
        <v>C-32</v>
      </c>
      <c r="Z3478" s="49" t="str">
        <f>+VLOOKUP(Sitio_Publico[[#This Row],[Filtro Integrado]],Estructura!$U$4:$W$529,3,0)</f>
        <v>FI-6</v>
      </c>
      <c r="AA3478" s="49" t="str">
        <f>+VLOOKUP(Sitio_Publico[[#This Row],[Muestra]],Estructura!$Y$4:$AB$483,4,0)</f>
        <v>M-000316</v>
      </c>
    </row>
    <row r="3479" spans="1:27" ht="61.2" x14ac:dyDescent="0.3">
      <c r="A3479" s="16">
        <f t="shared" si="54"/>
        <v>3478</v>
      </c>
      <c r="B3479" s="47" t="s">
        <v>15118</v>
      </c>
      <c r="C3479" s="13" t="s">
        <v>15119</v>
      </c>
      <c r="D3479" s="13" t="s">
        <v>15120</v>
      </c>
      <c r="E3479" s="44">
        <v>9</v>
      </c>
      <c r="F3479" s="13" t="s">
        <v>15142</v>
      </c>
      <c r="G3479" s="23" t="s">
        <v>15300</v>
      </c>
      <c r="H3479" s="42" t="s">
        <v>455</v>
      </c>
      <c r="I3479" s="28" t="s">
        <v>396</v>
      </c>
      <c r="J3479" s="12" t="s">
        <v>393</v>
      </c>
      <c r="K3479" s="28" t="s">
        <v>15225</v>
      </c>
      <c r="L3479" s="12" t="s">
        <v>1299</v>
      </c>
      <c r="M3479" s="12" t="s">
        <v>15146</v>
      </c>
      <c r="N3479" s="12" t="s">
        <v>15126</v>
      </c>
      <c r="O3479" s="26" t="s">
        <v>16865</v>
      </c>
      <c r="P3479" s="26" t="s">
        <v>16866</v>
      </c>
      <c r="Q3479" s="25" t="s">
        <v>632</v>
      </c>
      <c r="R3479" s="26" t="s">
        <v>16867</v>
      </c>
      <c r="S3479" s="15" t="s">
        <v>16868</v>
      </c>
      <c r="T3479" s="52">
        <v>0</v>
      </c>
      <c r="U3479" s="22" t="s">
        <v>392</v>
      </c>
      <c r="V3479" s="49" t="str">
        <f>+Sitio_Publico[[#This Row],[idcoleccion]]&amp;"-"&amp;Sitio_Publico[[#This Row],[id]]</f>
        <v>000-3478</v>
      </c>
      <c r="W3479" s="49">
        <f>+VLOOKUP(Sitio_Publico[[#This Row],[territorio]],Estructura!$AE$4:$AH$1067,4,0)</f>
        <v>10000009</v>
      </c>
      <c r="X3479" s="49" t="str">
        <f>+VLOOKUP(Sitio_Publico[[#This Row],[tema]],Estructura!$G$4:$J$532,4,0)</f>
        <v>T-0</v>
      </c>
      <c r="Y3479" s="49" t="str">
        <f>+VLOOKUP(Sitio_Publico[[#This Row],[contenido]],Estructura!$L$4:$O$473,4,0)</f>
        <v>C-34</v>
      </c>
      <c r="Z3479" s="49" t="str">
        <f>+VLOOKUP(Sitio_Publico[[#This Row],[Filtro Integrado]],Estructura!$U$4:$W$529,3,0)</f>
        <v>FI-0</v>
      </c>
      <c r="AA3479" s="49" t="str">
        <f>+VLOOKUP(Sitio_Publico[[#This Row],[Muestra]],Estructura!$Y$4:$AB$483,4,0)</f>
        <v>M-0002</v>
      </c>
    </row>
    <row r="3480" spans="1:27" ht="40.799999999999997" x14ac:dyDescent="0.3">
      <c r="A3480" s="16">
        <f t="shared" si="54"/>
        <v>3479</v>
      </c>
      <c r="B3480" s="47" t="s">
        <v>15118</v>
      </c>
      <c r="C3480" s="13" t="s">
        <v>15119</v>
      </c>
      <c r="D3480" s="13" t="s">
        <v>15120</v>
      </c>
      <c r="E3480" s="44">
        <v>139</v>
      </c>
      <c r="F3480" s="13" t="s">
        <v>15142</v>
      </c>
      <c r="G3480" s="23" t="s">
        <v>15143</v>
      </c>
      <c r="H3480" s="42" t="s">
        <v>455</v>
      </c>
      <c r="I3480" s="28" t="s">
        <v>435</v>
      </c>
      <c r="J3480" s="12" t="s">
        <v>393</v>
      </c>
      <c r="K3480" s="28" t="s">
        <v>15278</v>
      </c>
      <c r="L3480" s="12" t="s">
        <v>1299</v>
      </c>
      <c r="M3480" s="12" t="s">
        <v>14623</v>
      </c>
      <c r="N3480" s="12" t="s">
        <v>15126</v>
      </c>
      <c r="O3480" s="26" t="s">
        <v>16869</v>
      </c>
      <c r="P3480" s="26" t="s">
        <v>16870</v>
      </c>
      <c r="Q3480" s="25" t="s">
        <v>1145</v>
      </c>
      <c r="R3480" s="26" t="s">
        <v>16871</v>
      </c>
      <c r="S3480" s="15" t="s">
        <v>16872</v>
      </c>
      <c r="T3480" s="52">
        <v>0</v>
      </c>
      <c r="U3480" s="22" t="s">
        <v>392</v>
      </c>
      <c r="V3480" s="49" t="str">
        <f>+Sitio_Publico[[#This Row],[idcoleccion]]&amp;"-"&amp;Sitio_Publico[[#This Row],[id]]</f>
        <v>000-3479</v>
      </c>
      <c r="W3480" s="49">
        <f>+VLOOKUP(Sitio_Publico[[#This Row],[territorio]],Estructura!$AE$4:$AH$1067,4,0)</f>
        <v>10000139</v>
      </c>
      <c r="X3480" s="49" t="str">
        <f>+VLOOKUP(Sitio_Publico[[#This Row],[tema]],Estructura!$G$4:$J$532,4,0)</f>
        <v>T-0</v>
      </c>
      <c r="Y3480" s="49" t="str">
        <f>+VLOOKUP(Sitio_Publico[[#This Row],[contenido]],Estructura!$L$4:$O$473,4,0)</f>
        <v>C-1</v>
      </c>
      <c r="Z3480" s="49" t="str">
        <f>+VLOOKUP(Sitio_Publico[[#This Row],[Filtro Integrado]],Estructura!$U$4:$W$529,3,0)</f>
        <v>FI-0</v>
      </c>
      <c r="AA3480" s="49" t="str">
        <f>+VLOOKUP(Sitio_Publico[[#This Row],[Muestra]],Estructura!$Y$4:$AB$483,4,0)</f>
        <v>M-000228</v>
      </c>
    </row>
    <row r="3481" spans="1:27" ht="40.799999999999997" x14ac:dyDescent="0.3">
      <c r="A3481" s="16">
        <f t="shared" si="54"/>
        <v>3480</v>
      </c>
      <c r="B3481" s="47" t="s">
        <v>15118</v>
      </c>
      <c r="C3481" s="13" t="s">
        <v>15119</v>
      </c>
      <c r="D3481" s="13" t="s">
        <v>15120</v>
      </c>
      <c r="E3481" s="44">
        <v>100104</v>
      </c>
      <c r="F3481" s="13" t="s">
        <v>15121</v>
      </c>
      <c r="G3481" s="23" t="s">
        <v>15122</v>
      </c>
      <c r="H3481" s="42" t="s">
        <v>455</v>
      </c>
      <c r="I3481" s="28" t="s">
        <v>14</v>
      </c>
      <c r="J3481" s="12" t="s">
        <v>393</v>
      </c>
      <c r="K3481" s="28" t="s">
        <v>15391</v>
      </c>
      <c r="L3481" s="12" t="s">
        <v>15124</v>
      </c>
      <c r="M3481" s="12" t="s">
        <v>15125</v>
      </c>
      <c r="N3481" s="12" t="s">
        <v>15126</v>
      </c>
      <c r="O3481" s="26" t="s">
        <v>16873</v>
      </c>
      <c r="P3481" s="26" t="s">
        <v>16874</v>
      </c>
      <c r="Q3481" s="25" t="s">
        <v>632</v>
      </c>
      <c r="R3481" s="26" t="s">
        <v>16875</v>
      </c>
      <c r="S3481" s="15" t="s">
        <v>16876</v>
      </c>
      <c r="T3481" s="52">
        <v>0</v>
      </c>
      <c r="U3481" s="22" t="s">
        <v>392</v>
      </c>
      <c r="V3481" s="49" t="str">
        <f>+Sitio_Publico[[#This Row],[idcoleccion]]&amp;"-"&amp;Sitio_Publico[[#This Row],[id]]</f>
        <v>000-3480</v>
      </c>
      <c r="W3481" s="49">
        <f>+VLOOKUP(Sitio_Publico[[#This Row],[territorio]],Estructura!$AE$4:$AH$1067,4,0)</f>
        <v>10000000</v>
      </c>
      <c r="X3481" s="49" t="str">
        <f>+VLOOKUP(Sitio_Publico[[#This Row],[tema]],Estructura!$G$4:$J$532,4,0)</f>
        <v>T-50</v>
      </c>
      <c r="Y3481" s="49" t="str">
        <f>+VLOOKUP(Sitio_Publico[[#This Row],[contenido]],Estructura!$L$4:$O$473,4,0)</f>
        <v>C-30</v>
      </c>
      <c r="Z3481" s="49" t="str">
        <f>+VLOOKUP(Sitio_Publico[[#This Row],[Filtro Integrado]],Estructura!$U$4:$W$529,3,0)</f>
        <v>FI-0</v>
      </c>
      <c r="AA3481" s="49" t="str">
        <f>+VLOOKUP(Sitio_Publico[[#This Row],[Muestra]],Estructura!$Y$4:$AB$483,4,0)</f>
        <v>M-000237</v>
      </c>
    </row>
    <row r="3482" spans="1:27" ht="40.799999999999997" x14ac:dyDescent="0.3">
      <c r="A3482" s="16">
        <f t="shared" si="54"/>
        <v>3481</v>
      </c>
      <c r="B3482" s="47" t="s">
        <v>15118</v>
      </c>
      <c r="C3482" s="13" t="s">
        <v>15119</v>
      </c>
      <c r="D3482" s="13" t="s">
        <v>15141</v>
      </c>
      <c r="E3482" s="44">
        <v>100102005</v>
      </c>
      <c r="F3482" s="13" t="s">
        <v>15142</v>
      </c>
      <c r="G3482" s="23" t="s">
        <v>15300</v>
      </c>
      <c r="H3482" s="42" t="s">
        <v>455</v>
      </c>
      <c r="I3482" s="28" t="s">
        <v>14</v>
      </c>
      <c r="J3482" s="12" t="s">
        <v>393</v>
      </c>
      <c r="K3482" s="28" t="s">
        <v>16002</v>
      </c>
      <c r="L3482" s="12" t="s">
        <v>1299</v>
      </c>
      <c r="M3482" s="12" t="s">
        <v>14623</v>
      </c>
      <c r="N3482" s="12" t="s">
        <v>15126</v>
      </c>
      <c r="O3482" s="26" t="s">
        <v>16877</v>
      </c>
      <c r="P3482" s="26" t="s">
        <v>16878</v>
      </c>
      <c r="Q3482" s="25" t="s">
        <v>1145</v>
      </c>
      <c r="R3482" s="26" t="s">
        <v>16879</v>
      </c>
      <c r="S3482" s="15" t="s">
        <v>16880</v>
      </c>
      <c r="T3482" s="52">
        <v>0</v>
      </c>
      <c r="U3482" s="22" t="s">
        <v>392</v>
      </c>
      <c r="V3482" s="49" t="str">
        <f>+Sitio_Publico[[#This Row],[idcoleccion]]&amp;"-"&amp;Sitio_Publico[[#This Row],[id]]</f>
        <v>000-3481</v>
      </c>
      <c r="W3482" s="49">
        <f>+VLOOKUP(Sitio_Publico[[#This Row],[territorio]],Estructura!$AE$4:$AH$1067,4,0)</f>
        <v>10000000</v>
      </c>
      <c r="X3482" s="49" t="str">
        <f>+VLOOKUP(Sitio_Publico[[#This Row],[tema]],Estructura!$G$4:$J$532,4,0)</f>
        <v>T-0</v>
      </c>
      <c r="Y3482" s="49" t="str">
        <f>+VLOOKUP(Sitio_Publico[[#This Row],[contenido]],Estructura!$L$4:$O$473,4,0)</f>
        <v>C-34</v>
      </c>
      <c r="Z3482" s="49" t="str">
        <f>+VLOOKUP(Sitio_Publico[[#This Row],[Filtro Integrado]],Estructura!$U$4:$W$529,3,0)</f>
        <v>FI-0</v>
      </c>
      <c r="AA3482" s="49" t="str">
        <f>+VLOOKUP(Sitio_Publico[[#This Row],[Muestra]],Estructura!$Y$4:$AB$483,4,0)</f>
        <v>M-00011</v>
      </c>
    </row>
    <row r="3483" spans="1:27" ht="51" x14ac:dyDescent="0.3">
      <c r="A3483" s="16">
        <f t="shared" si="54"/>
        <v>3482</v>
      </c>
      <c r="B3483" s="47" t="s">
        <v>15118</v>
      </c>
      <c r="C3483" s="13" t="s">
        <v>15119</v>
      </c>
      <c r="D3483" s="13" t="s">
        <v>15120</v>
      </c>
      <c r="E3483" s="44">
        <v>3</v>
      </c>
      <c r="F3483" s="13" t="s">
        <v>15142</v>
      </c>
      <c r="G3483" s="23" t="s">
        <v>15143</v>
      </c>
      <c r="H3483" s="42" t="s">
        <v>457</v>
      </c>
      <c r="I3483" s="28" t="s">
        <v>366</v>
      </c>
      <c r="J3483" s="12" t="s">
        <v>393</v>
      </c>
      <c r="K3483" s="28" t="s">
        <v>15181</v>
      </c>
      <c r="L3483" s="12" t="s">
        <v>1299</v>
      </c>
      <c r="M3483" s="12" t="s">
        <v>14623</v>
      </c>
      <c r="N3483" s="12" t="s">
        <v>15126</v>
      </c>
      <c r="O3483" s="26" t="s">
        <v>16881</v>
      </c>
      <c r="P3483" s="26" t="s">
        <v>16882</v>
      </c>
      <c r="Q3483" s="25" t="s">
        <v>1145</v>
      </c>
      <c r="R3483" s="26" t="s">
        <v>16883</v>
      </c>
      <c r="S3483" s="15" t="s">
        <v>16884</v>
      </c>
      <c r="T3483" s="52" t="s">
        <v>1140</v>
      </c>
      <c r="U3483" s="22" t="s">
        <v>392</v>
      </c>
      <c r="V3483" s="49" t="str">
        <f>+Sitio_Publico[[#This Row],[idcoleccion]]&amp;"-"&amp;Sitio_Publico[[#This Row],[id]]</f>
        <v>000-3482</v>
      </c>
      <c r="W3483" s="49">
        <f>+VLOOKUP(Sitio_Publico[[#This Row],[territorio]],Estructura!$AE$4:$AH$1067,4,0)</f>
        <v>20000003</v>
      </c>
      <c r="X3483" s="49" t="str">
        <f>+VLOOKUP(Sitio_Publico[[#This Row],[tema]],Estructura!$G$4:$J$532,4,0)</f>
        <v>T-0</v>
      </c>
      <c r="Y3483" s="49" t="str">
        <f>+VLOOKUP(Sitio_Publico[[#This Row],[contenido]],Estructura!$L$4:$O$473,4,0)</f>
        <v>C-1</v>
      </c>
      <c r="Z3483" s="49" t="str">
        <f>+VLOOKUP(Sitio_Publico[[#This Row],[Filtro Integrado]],Estructura!$U$4:$W$529,3,0)</f>
        <v>FI-0</v>
      </c>
      <c r="AA3483" s="49" t="str">
        <f>+VLOOKUP(Sitio_Publico[[#This Row],[Muestra]],Estructura!$Y$4:$AB$483,4,0)</f>
        <v>M-000220</v>
      </c>
    </row>
    <row r="3484" spans="1:27" ht="51" x14ac:dyDescent="0.3">
      <c r="A3484" s="16">
        <f t="shared" si="54"/>
        <v>3483</v>
      </c>
      <c r="B3484" s="47" t="s">
        <v>15118</v>
      </c>
      <c r="C3484" s="13" t="s">
        <v>15119</v>
      </c>
      <c r="D3484" s="13" t="s">
        <v>15120</v>
      </c>
      <c r="E3484" s="44">
        <v>100110</v>
      </c>
      <c r="F3484" s="13" t="s">
        <v>15293</v>
      </c>
      <c r="G3484" s="23" t="s">
        <v>15162</v>
      </c>
      <c r="H3484" s="42" t="s">
        <v>457</v>
      </c>
      <c r="I3484" s="28" t="s">
        <v>371</v>
      </c>
      <c r="J3484" s="12" t="s">
        <v>393</v>
      </c>
      <c r="K3484" s="28" t="s">
        <v>16770</v>
      </c>
      <c r="L3484" s="12" t="s">
        <v>15164</v>
      </c>
      <c r="M3484" s="12" t="s">
        <v>15165</v>
      </c>
      <c r="N3484" s="12" t="s">
        <v>15126</v>
      </c>
      <c r="O3484" s="26" t="s">
        <v>16885</v>
      </c>
      <c r="P3484" s="26" t="s">
        <v>16886</v>
      </c>
      <c r="Q3484" s="25" t="s">
        <v>456</v>
      </c>
      <c r="R3484" s="26" t="s">
        <v>16887</v>
      </c>
      <c r="S3484" s="15" t="s">
        <v>16888</v>
      </c>
      <c r="T3484" s="52" t="s">
        <v>15983</v>
      </c>
      <c r="U3484" s="22" t="s">
        <v>392</v>
      </c>
      <c r="V3484" s="49" t="str">
        <f>+Sitio_Publico[[#This Row],[idcoleccion]]&amp;"-"&amp;Sitio_Publico[[#This Row],[id]]</f>
        <v>000-3483</v>
      </c>
      <c r="W3484" s="49">
        <f>+VLOOKUP(Sitio_Publico[[#This Row],[territorio]],Estructura!$AE$4:$AH$1067,4,0)</f>
        <v>20000008</v>
      </c>
      <c r="X3484" s="49" t="str">
        <f>+VLOOKUP(Sitio_Publico[[#This Row],[tema]],Estructura!$G$4:$J$532,4,0)</f>
        <v>T-56</v>
      </c>
      <c r="Y3484" s="49" t="str">
        <f>+VLOOKUP(Sitio_Publico[[#This Row],[contenido]],Estructura!$L$4:$O$473,4,0)</f>
        <v>C-33</v>
      </c>
      <c r="Z3484" s="49" t="str">
        <f>+VLOOKUP(Sitio_Publico[[#This Row],[Filtro Integrado]],Estructura!$U$4:$W$529,3,0)</f>
        <v>FI-0</v>
      </c>
      <c r="AA3484" s="49" t="str">
        <f>+VLOOKUP(Sitio_Publico[[#This Row],[Muestra]],Estructura!$Y$4:$AB$483,4,0)</f>
        <v>M-000314</v>
      </c>
    </row>
    <row r="3485" spans="1:27" ht="40.799999999999997" x14ac:dyDescent="0.3">
      <c r="A3485" s="16">
        <f t="shared" si="54"/>
        <v>3484</v>
      </c>
      <c r="B3485" s="47" t="s">
        <v>15118</v>
      </c>
      <c r="C3485" s="13" t="s">
        <v>15119</v>
      </c>
      <c r="D3485" s="13" t="s">
        <v>15120</v>
      </c>
      <c r="E3485" s="44">
        <v>5</v>
      </c>
      <c r="F3485" s="13" t="s">
        <v>15121</v>
      </c>
      <c r="G3485" s="23" t="s">
        <v>15122</v>
      </c>
      <c r="H3485" s="42" t="s">
        <v>455</v>
      </c>
      <c r="I3485" s="28" t="s">
        <v>14</v>
      </c>
      <c r="J3485" s="12" t="s">
        <v>393</v>
      </c>
      <c r="K3485" s="28" t="s">
        <v>16889</v>
      </c>
      <c r="L3485" s="12" t="s">
        <v>15124</v>
      </c>
      <c r="M3485" s="12" t="s">
        <v>15125</v>
      </c>
      <c r="N3485" s="12" t="s">
        <v>15126</v>
      </c>
      <c r="O3485" s="26" t="s">
        <v>16890</v>
      </c>
      <c r="P3485" s="26" t="s">
        <v>16891</v>
      </c>
      <c r="Q3485" s="25" t="s">
        <v>632</v>
      </c>
      <c r="R3485" s="26" t="s">
        <v>16892</v>
      </c>
      <c r="S3485" s="15" t="s">
        <v>16893</v>
      </c>
      <c r="T3485" s="52">
        <v>0</v>
      </c>
      <c r="U3485" s="22" t="s">
        <v>392</v>
      </c>
      <c r="V3485" s="49" t="str">
        <f>+Sitio_Publico[[#This Row],[idcoleccion]]&amp;"-"&amp;Sitio_Publico[[#This Row],[id]]</f>
        <v>000-3484</v>
      </c>
      <c r="W3485" s="49">
        <f>+VLOOKUP(Sitio_Publico[[#This Row],[territorio]],Estructura!$AE$4:$AH$1067,4,0)</f>
        <v>10000000</v>
      </c>
      <c r="X3485" s="49" t="str">
        <f>+VLOOKUP(Sitio_Publico[[#This Row],[tema]],Estructura!$G$4:$J$532,4,0)</f>
        <v>T-50</v>
      </c>
      <c r="Y3485" s="49" t="str">
        <f>+VLOOKUP(Sitio_Publico[[#This Row],[contenido]],Estructura!$L$4:$O$473,4,0)</f>
        <v>C-30</v>
      </c>
      <c r="Z3485" s="49" t="str">
        <f>+VLOOKUP(Sitio_Publico[[#This Row],[Filtro Integrado]],Estructura!$U$4:$W$529,3,0)</f>
        <v>FI-0</v>
      </c>
      <c r="AA3485" s="49" t="str">
        <f>+VLOOKUP(Sitio_Publico[[#This Row],[Muestra]],Estructura!$Y$4:$AB$483,4,0)</f>
        <v>M-000317</v>
      </c>
    </row>
    <row r="3486" spans="1:27" ht="40.799999999999997" x14ac:dyDescent="0.3">
      <c r="A3486" s="16">
        <f t="shared" si="54"/>
        <v>3485</v>
      </c>
      <c r="B3486" s="47" t="s">
        <v>15118</v>
      </c>
      <c r="C3486" s="13" t="s">
        <v>15119</v>
      </c>
      <c r="D3486" s="13" t="s">
        <v>15120</v>
      </c>
      <c r="E3486" s="44">
        <v>6108</v>
      </c>
      <c r="F3486" s="13" t="s">
        <v>15121</v>
      </c>
      <c r="G3486" s="23" t="s">
        <v>15122</v>
      </c>
      <c r="H3486" s="42" t="s">
        <v>458</v>
      </c>
      <c r="I3486" s="28" t="s">
        <v>107</v>
      </c>
      <c r="J3486" s="12" t="s">
        <v>393</v>
      </c>
      <c r="K3486" s="28" t="s">
        <v>15371</v>
      </c>
      <c r="L3486" s="12" t="s">
        <v>15124</v>
      </c>
      <c r="M3486" s="12" t="s">
        <v>15125</v>
      </c>
      <c r="N3486" s="12" t="s">
        <v>15126</v>
      </c>
      <c r="O3486" s="26" t="s">
        <v>16894</v>
      </c>
      <c r="P3486" s="26" t="s">
        <v>16895</v>
      </c>
      <c r="Q3486" s="25" t="s">
        <v>632</v>
      </c>
      <c r="R3486" s="26" t="s">
        <v>16896</v>
      </c>
      <c r="S3486" s="15" t="s">
        <v>16897</v>
      </c>
      <c r="T3486" s="52" t="s">
        <v>16898</v>
      </c>
      <c r="U3486" s="22" t="s">
        <v>392</v>
      </c>
      <c r="V3486" s="49" t="str">
        <f>+Sitio_Publico[[#This Row],[idcoleccion]]&amp;"-"&amp;Sitio_Publico[[#This Row],[id]]</f>
        <v>000-3485</v>
      </c>
      <c r="W3486" s="49">
        <f>+VLOOKUP(Sitio_Publico[[#This Row],[territorio]],Estructura!$AE$4:$AH$1067,4,0)</f>
        <v>30006108</v>
      </c>
      <c r="X3486" s="49" t="str">
        <f>+VLOOKUP(Sitio_Publico[[#This Row],[tema]],Estructura!$G$4:$J$532,4,0)</f>
        <v>T-50</v>
      </c>
      <c r="Y3486" s="49" t="str">
        <f>+VLOOKUP(Sitio_Publico[[#This Row],[contenido]],Estructura!$L$4:$O$473,4,0)</f>
        <v>C-30</v>
      </c>
      <c r="Z3486" s="49" t="str">
        <f>+VLOOKUP(Sitio_Publico[[#This Row],[Filtro Integrado]],Estructura!$U$4:$W$529,3,0)</f>
        <v>FI-0</v>
      </c>
      <c r="AA3486" s="49" t="str">
        <f>+VLOOKUP(Sitio_Publico[[#This Row],[Muestra]],Estructura!$Y$4:$AB$483,4,0)</f>
        <v>M-000236</v>
      </c>
    </row>
    <row r="3487" spans="1:27" ht="30.6" x14ac:dyDescent="0.3">
      <c r="A3487" s="16">
        <f t="shared" si="54"/>
        <v>3486</v>
      </c>
      <c r="B3487" s="47" t="s">
        <v>15118</v>
      </c>
      <c r="C3487" s="13" t="s">
        <v>15119</v>
      </c>
      <c r="D3487" s="13" t="s">
        <v>15120</v>
      </c>
      <c r="E3487" s="44">
        <v>6115</v>
      </c>
      <c r="F3487" s="13" t="s">
        <v>15121</v>
      </c>
      <c r="G3487" s="23" t="s">
        <v>15122</v>
      </c>
      <c r="H3487" s="42" t="s">
        <v>458</v>
      </c>
      <c r="I3487" s="28" t="s">
        <v>114</v>
      </c>
      <c r="J3487" s="12" t="s">
        <v>393</v>
      </c>
      <c r="K3487" s="28" t="s">
        <v>15225</v>
      </c>
      <c r="L3487" s="12" t="s">
        <v>15124</v>
      </c>
      <c r="M3487" s="12" t="s">
        <v>15125</v>
      </c>
      <c r="N3487" s="12" t="s">
        <v>15126</v>
      </c>
      <c r="O3487" s="26" t="s">
        <v>16899</v>
      </c>
      <c r="P3487" s="26" t="s">
        <v>16900</v>
      </c>
      <c r="Q3487" s="25" t="s">
        <v>632</v>
      </c>
      <c r="R3487" s="26" t="s">
        <v>16901</v>
      </c>
      <c r="S3487" s="15" t="s">
        <v>16902</v>
      </c>
      <c r="T3487" s="52" t="s">
        <v>16903</v>
      </c>
      <c r="U3487" s="22" t="s">
        <v>392</v>
      </c>
      <c r="V3487" s="49" t="str">
        <f>+Sitio_Publico[[#This Row],[idcoleccion]]&amp;"-"&amp;Sitio_Publico[[#This Row],[id]]</f>
        <v>000-3486</v>
      </c>
      <c r="W3487" s="49">
        <f>+VLOOKUP(Sitio_Publico[[#This Row],[territorio]],Estructura!$AE$4:$AH$1067,4,0)</f>
        <v>30006115</v>
      </c>
      <c r="X3487" s="49" t="str">
        <f>+VLOOKUP(Sitio_Publico[[#This Row],[tema]],Estructura!$G$4:$J$532,4,0)</f>
        <v>T-50</v>
      </c>
      <c r="Y3487" s="49" t="str">
        <f>+VLOOKUP(Sitio_Publico[[#This Row],[contenido]],Estructura!$L$4:$O$473,4,0)</f>
        <v>C-30</v>
      </c>
      <c r="Z3487" s="49" t="str">
        <f>+VLOOKUP(Sitio_Publico[[#This Row],[Filtro Integrado]],Estructura!$U$4:$W$529,3,0)</f>
        <v>FI-0</v>
      </c>
      <c r="AA3487" s="49" t="str">
        <f>+VLOOKUP(Sitio_Publico[[#This Row],[Muestra]],Estructura!$Y$4:$AB$483,4,0)</f>
        <v>M-0002</v>
      </c>
    </row>
    <row r="3488" spans="1:27" ht="51" x14ac:dyDescent="0.3">
      <c r="A3488" s="16">
        <f t="shared" si="54"/>
        <v>3487</v>
      </c>
      <c r="B3488" s="47" t="s">
        <v>15118</v>
      </c>
      <c r="C3488" s="13" t="s">
        <v>15119</v>
      </c>
      <c r="D3488" s="13" t="s">
        <v>15120</v>
      </c>
      <c r="E3488" s="44">
        <v>100114013</v>
      </c>
      <c r="F3488" s="13" t="s">
        <v>15534</v>
      </c>
      <c r="G3488" s="23" t="s">
        <v>15397</v>
      </c>
      <c r="H3488" s="42" t="s">
        <v>457</v>
      </c>
      <c r="I3488" s="28" t="s">
        <v>379</v>
      </c>
      <c r="J3488" s="12" t="s">
        <v>15398</v>
      </c>
      <c r="K3488" s="28" t="s">
        <v>16904</v>
      </c>
      <c r="L3488" s="12" t="s">
        <v>1611</v>
      </c>
      <c r="M3488" s="12" t="s">
        <v>15400</v>
      </c>
      <c r="N3488" s="12" t="s">
        <v>15126</v>
      </c>
      <c r="O3488" s="26" t="s">
        <v>16905</v>
      </c>
      <c r="P3488" s="26" t="s">
        <v>16906</v>
      </c>
      <c r="Q3488" s="25" t="s">
        <v>456</v>
      </c>
      <c r="R3488" s="26" t="s">
        <v>16907</v>
      </c>
      <c r="S3488" s="15" t="s">
        <v>16908</v>
      </c>
      <c r="T3488" s="52" t="s">
        <v>1805</v>
      </c>
      <c r="U3488" s="22" t="s">
        <v>392</v>
      </c>
      <c r="V3488" s="49" t="str">
        <f>+Sitio_Publico[[#This Row],[idcoleccion]]&amp;"-"&amp;Sitio_Publico[[#This Row],[id]]</f>
        <v>000-3487</v>
      </c>
      <c r="W3488" s="49">
        <f>+VLOOKUP(Sitio_Publico[[#This Row],[territorio]],Estructura!$AE$4:$AH$1067,4,0)</f>
        <v>20000016</v>
      </c>
      <c r="X3488" s="49" t="str">
        <f>+VLOOKUP(Sitio_Publico[[#This Row],[tema]],Estructura!$G$4:$J$532,4,0)</f>
        <v>T-60</v>
      </c>
      <c r="Y3488" s="49" t="str">
        <f>+VLOOKUP(Sitio_Publico[[#This Row],[contenido]],Estructura!$L$4:$O$473,4,0)</f>
        <v>C-35</v>
      </c>
      <c r="Z3488" s="49" t="str">
        <f>+VLOOKUP(Sitio_Publico[[#This Row],[Filtro Integrado]],Estructura!$U$4:$W$529,3,0)</f>
        <v>FI-8</v>
      </c>
      <c r="AA3488" s="49" t="str">
        <f>+VLOOKUP(Sitio_Publico[[#This Row],[Muestra]],Estructura!$Y$4:$AB$483,4,0)</f>
        <v>M-000318</v>
      </c>
    </row>
    <row r="3489" spans="1:27" ht="30.6" x14ac:dyDescent="0.3">
      <c r="A3489" s="16">
        <f t="shared" si="54"/>
        <v>3488</v>
      </c>
      <c r="B3489" s="47" t="s">
        <v>15118</v>
      </c>
      <c r="C3489" s="13" t="s">
        <v>15119</v>
      </c>
      <c r="D3489" s="13" t="s">
        <v>15120</v>
      </c>
      <c r="E3489" s="44">
        <v>6102</v>
      </c>
      <c r="F3489" s="13" t="s">
        <v>15198</v>
      </c>
      <c r="G3489" s="23" t="s">
        <v>15122</v>
      </c>
      <c r="H3489" s="42" t="s">
        <v>458</v>
      </c>
      <c r="I3489" s="28" t="s">
        <v>101</v>
      </c>
      <c r="J3489" s="12" t="s">
        <v>393</v>
      </c>
      <c r="K3489" s="28" t="s">
        <v>15199</v>
      </c>
      <c r="L3489" s="12" t="s">
        <v>15124</v>
      </c>
      <c r="M3489" s="12" t="s">
        <v>15125</v>
      </c>
      <c r="N3489" s="12" t="s">
        <v>15126</v>
      </c>
      <c r="O3489" s="26" t="s">
        <v>16909</v>
      </c>
      <c r="P3489" s="26" t="s">
        <v>16910</v>
      </c>
      <c r="Q3489" s="25" t="s">
        <v>632</v>
      </c>
      <c r="R3489" s="26" t="s">
        <v>16911</v>
      </c>
      <c r="S3489" s="15" t="s">
        <v>16912</v>
      </c>
      <c r="T3489" s="52" t="s">
        <v>16913</v>
      </c>
      <c r="U3489" s="22" t="s">
        <v>392</v>
      </c>
      <c r="V3489" s="49" t="str">
        <f>+Sitio_Publico[[#This Row],[idcoleccion]]&amp;"-"&amp;Sitio_Publico[[#This Row],[id]]</f>
        <v>000-3488</v>
      </c>
      <c r="W3489" s="49">
        <f>+VLOOKUP(Sitio_Publico[[#This Row],[territorio]],Estructura!$AE$4:$AH$1067,4,0)</f>
        <v>30006102</v>
      </c>
      <c r="X3489" s="49" t="str">
        <f>+VLOOKUP(Sitio_Publico[[#This Row],[tema]],Estructura!$G$4:$J$532,4,0)</f>
        <v>T-55</v>
      </c>
      <c r="Y3489" s="49" t="str">
        <f>+VLOOKUP(Sitio_Publico[[#This Row],[contenido]],Estructura!$L$4:$O$473,4,0)</f>
        <v>C-30</v>
      </c>
      <c r="Z3489" s="49" t="str">
        <f>+VLOOKUP(Sitio_Publico[[#This Row],[Filtro Integrado]],Estructura!$U$4:$W$529,3,0)</f>
        <v>FI-0</v>
      </c>
      <c r="AA3489" s="49" t="str">
        <f>+VLOOKUP(Sitio_Publico[[#This Row],[Muestra]],Estructura!$Y$4:$AB$483,4,0)</f>
        <v>M-000222</v>
      </c>
    </row>
    <row r="3490" spans="1:27" ht="40.799999999999997" x14ac:dyDescent="0.3">
      <c r="A3490" s="16">
        <f t="shared" si="54"/>
        <v>3489</v>
      </c>
      <c r="B3490" s="47" t="s">
        <v>15118</v>
      </c>
      <c r="C3490" s="13" t="s">
        <v>15119</v>
      </c>
      <c r="D3490" s="13" t="s">
        <v>15120</v>
      </c>
      <c r="E3490" s="44">
        <v>5</v>
      </c>
      <c r="F3490" s="13" t="s">
        <v>15161</v>
      </c>
      <c r="G3490" s="23" t="s">
        <v>15162</v>
      </c>
      <c r="H3490" s="42" t="s">
        <v>457</v>
      </c>
      <c r="I3490" s="28" t="s">
        <v>368</v>
      </c>
      <c r="J3490" s="12" t="s">
        <v>393</v>
      </c>
      <c r="K3490" s="28" t="s">
        <v>16228</v>
      </c>
      <c r="L3490" s="12" t="s">
        <v>16229</v>
      </c>
      <c r="M3490" s="12" t="s">
        <v>587</v>
      </c>
      <c r="N3490" s="12" t="s">
        <v>15126</v>
      </c>
      <c r="O3490" s="26" t="s">
        <v>16914</v>
      </c>
      <c r="P3490" s="26" t="s">
        <v>16915</v>
      </c>
      <c r="Q3490" s="25" t="s">
        <v>456</v>
      </c>
      <c r="R3490" s="26" t="s">
        <v>16916</v>
      </c>
      <c r="S3490" s="15" t="s">
        <v>16917</v>
      </c>
      <c r="T3490" s="52" t="s">
        <v>15663</v>
      </c>
      <c r="U3490" s="22" t="s">
        <v>392</v>
      </c>
      <c r="V3490" s="49" t="str">
        <f>+Sitio_Publico[[#This Row],[idcoleccion]]&amp;"-"&amp;Sitio_Publico[[#This Row],[id]]</f>
        <v>000-3489</v>
      </c>
      <c r="W3490" s="49">
        <f>+VLOOKUP(Sitio_Publico[[#This Row],[territorio]],Estructura!$AE$4:$AH$1067,4,0)</f>
        <v>20000005</v>
      </c>
      <c r="X3490" s="49" t="str">
        <f>+VLOOKUP(Sitio_Publico[[#This Row],[tema]],Estructura!$G$4:$J$532,4,0)</f>
        <v>T-53</v>
      </c>
      <c r="Y3490" s="49" t="str">
        <f>+VLOOKUP(Sitio_Publico[[#This Row],[contenido]],Estructura!$L$4:$O$473,4,0)</f>
        <v>C-33</v>
      </c>
      <c r="Z3490" s="49" t="str">
        <f>+VLOOKUP(Sitio_Publico[[#This Row],[Filtro Integrado]],Estructura!$U$4:$W$529,3,0)</f>
        <v>FI-0</v>
      </c>
      <c r="AA3490" s="49" t="str">
        <f>+VLOOKUP(Sitio_Publico[[#This Row],[Muestra]],Estructura!$Y$4:$AB$483,4,0)</f>
        <v>M-000286</v>
      </c>
    </row>
    <row r="3491" spans="1:27" ht="40.799999999999997" x14ac:dyDescent="0.3">
      <c r="A3491" s="16">
        <f t="shared" si="54"/>
        <v>3490</v>
      </c>
      <c r="B3491" s="47" t="s">
        <v>15118</v>
      </c>
      <c r="C3491" s="13" t="s">
        <v>15119</v>
      </c>
      <c r="D3491" s="13" t="s">
        <v>15141</v>
      </c>
      <c r="E3491" s="44">
        <v>100103</v>
      </c>
      <c r="F3491" s="13" t="s">
        <v>15142</v>
      </c>
      <c r="G3491" s="23" t="s">
        <v>15300</v>
      </c>
      <c r="H3491" s="42" t="s">
        <v>455</v>
      </c>
      <c r="I3491" s="28" t="s">
        <v>14</v>
      </c>
      <c r="J3491" s="12" t="s">
        <v>393</v>
      </c>
      <c r="K3491" s="28" t="s">
        <v>16161</v>
      </c>
      <c r="L3491" s="12" t="s">
        <v>15145</v>
      </c>
      <c r="M3491" s="12" t="s">
        <v>14623</v>
      </c>
      <c r="N3491" s="12" t="s">
        <v>15126</v>
      </c>
      <c r="O3491" s="26" t="s">
        <v>16918</v>
      </c>
      <c r="P3491" s="26" t="s">
        <v>16919</v>
      </c>
      <c r="Q3491" s="25" t="s">
        <v>456</v>
      </c>
      <c r="R3491" s="26" t="s">
        <v>16920</v>
      </c>
      <c r="S3491" s="15" t="s">
        <v>16921</v>
      </c>
      <c r="T3491" s="52">
        <v>0</v>
      </c>
      <c r="U3491" s="22" t="s">
        <v>392</v>
      </c>
      <c r="V3491" s="49" t="str">
        <f>+Sitio_Publico[[#This Row],[idcoleccion]]&amp;"-"&amp;Sitio_Publico[[#This Row],[id]]</f>
        <v>000-3490</v>
      </c>
      <c r="W3491" s="49">
        <f>+VLOOKUP(Sitio_Publico[[#This Row],[territorio]],Estructura!$AE$4:$AH$1067,4,0)</f>
        <v>10000000</v>
      </c>
      <c r="X3491" s="49" t="str">
        <f>+VLOOKUP(Sitio_Publico[[#This Row],[tema]],Estructura!$G$4:$J$532,4,0)</f>
        <v>T-0</v>
      </c>
      <c r="Y3491" s="49" t="str">
        <f>+VLOOKUP(Sitio_Publico[[#This Row],[contenido]],Estructura!$L$4:$O$473,4,0)</f>
        <v>C-34</v>
      </c>
      <c r="Z3491" s="49" t="str">
        <f>+VLOOKUP(Sitio_Publico[[#This Row],[Filtro Integrado]],Estructura!$U$4:$W$529,3,0)</f>
        <v>FI-0</v>
      </c>
      <c r="AA3491" s="49" t="str">
        <f>+VLOOKUP(Sitio_Publico[[#This Row],[Muestra]],Estructura!$Y$4:$AB$483,4,0)</f>
        <v>M-000282</v>
      </c>
    </row>
    <row r="3492" spans="1:27" ht="61.2" x14ac:dyDescent="0.3">
      <c r="A3492" s="16">
        <f t="shared" si="54"/>
        <v>3491</v>
      </c>
      <c r="B3492" s="47" t="s">
        <v>15118</v>
      </c>
      <c r="C3492" s="13" t="s">
        <v>15119</v>
      </c>
      <c r="D3492" s="13" t="s">
        <v>15120</v>
      </c>
      <c r="E3492" s="44">
        <v>63</v>
      </c>
      <c r="F3492" s="13" t="s">
        <v>15142</v>
      </c>
      <c r="G3492" s="23" t="s">
        <v>15143</v>
      </c>
      <c r="H3492" s="42" t="s">
        <v>455</v>
      </c>
      <c r="I3492" s="28" t="s">
        <v>437</v>
      </c>
      <c r="J3492" s="12" t="s">
        <v>393</v>
      </c>
      <c r="K3492" s="28" t="s">
        <v>15225</v>
      </c>
      <c r="L3492" s="12" t="s">
        <v>15145</v>
      </c>
      <c r="M3492" s="12" t="s">
        <v>15146</v>
      </c>
      <c r="N3492" s="12" t="s">
        <v>15126</v>
      </c>
      <c r="O3492" s="26" t="s">
        <v>16922</v>
      </c>
      <c r="P3492" s="26" t="s">
        <v>16923</v>
      </c>
      <c r="Q3492" s="25" t="s">
        <v>456</v>
      </c>
      <c r="R3492" s="26" t="s">
        <v>16924</v>
      </c>
      <c r="S3492" s="15" t="s">
        <v>16925</v>
      </c>
      <c r="T3492" s="52">
        <v>0</v>
      </c>
      <c r="U3492" s="22" t="s">
        <v>392</v>
      </c>
      <c r="V3492" s="49" t="str">
        <f>+Sitio_Publico[[#This Row],[idcoleccion]]&amp;"-"&amp;Sitio_Publico[[#This Row],[id]]</f>
        <v>000-3491</v>
      </c>
      <c r="W3492" s="49">
        <f>+VLOOKUP(Sitio_Publico[[#This Row],[territorio]],Estructura!$AE$4:$AH$1067,4,0)</f>
        <v>10000063</v>
      </c>
      <c r="X3492" s="49" t="str">
        <f>+VLOOKUP(Sitio_Publico[[#This Row],[tema]],Estructura!$G$4:$J$532,4,0)</f>
        <v>T-0</v>
      </c>
      <c r="Y3492" s="49" t="str">
        <f>+VLOOKUP(Sitio_Publico[[#This Row],[contenido]],Estructura!$L$4:$O$473,4,0)</f>
        <v>C-1</v>
      </c>
      <c r="Z3492" s="49" t="str">
        <f>+VLOOKUP(Sitio_Publico[[#This Row],[Filtro Integrado]],Estructura!$U$4:$W$529,3,0)</f>
        <v>FI-0</v>
      </c>
      <c r="AA3492" s="49" t="str">
        <f>+VLOOKUP(Sitio_Publico[[#This Row],[Muestra]],Estructura!$Y$4:$AB$483,4,0)</f>
        <v>M-0002</v>
      </c>
    </row>
    <row r="3493" spans="1:27" ht="61.2" x14ac:dyDescent="0.3">
      <c r="A3493" s="16">
        <f t="shared" si="54"/>
        <v>3492</v>
      </c>
      <c r="B3493" s="47" t="s">
        <v>15118</v>
      </c>
      <c r="C3493" s="13" t="s">
        <v>15119</v>
      </c>
      <c r="D3493" s="13" t="s">
        <v>15141</v>
      </c>
      <c r="E3493" s="44">
        <v>100104003</v>
      </c>
      <c r="F3493" s="13" t="s">
        <v>15142</v>
      </c>
      <c r="G3493" s="23" t="s">
        <v>15143</v>
      </c>
      <c r="H3493" s="42" t="s">
        <v>455</v>
      </c>
      <c r="I3493" s="28" t="s">
        <v>14</v>
      </c>
      <c r="J3493" s="12" t="s">
        <v>393</v>
      </c>
      <c r="K3493" s="28" t="s">
        <v>16283</v>
      </c>
      <c r="L3493" s="12" t="s">
        <v>1299</v>
      </c>
      <c r="M3493" s="12" t="s">
        <v>14623</v>
      </c>
      <c r="N3493" s="12" t="s">
        <v>15126</v>
      </c>
      <c r="O3493" s="26" t="s">
        <v>16926</v>
      </c>
      <c r="P3493" s="26" t="s">
        <v>16927</v>
      </c>
      <c r="Q3493" s="25" t="s">
        <v>1145</v>
      </c>
      <c r="R3493" s="26" t="s">
        <v>16548</v>
      </c>
      <c r="S3493" s="15" t="s">
        <v>16928</v>
      </c>
      <c r="T3493" s="52">
        <v>0</v>
      </c>
      <c r="U3493" s="22" t="s">
        <v>392</v>
      </c>
      <c r="V3493" s="49" t="str">
        <f>+Sitio_Publico[[#This Row],[idcoleccion]]&amp;"-"&amp;Sitio_Publico[[#This Row],[id]]</f>
        <v>000-3492</v>
      </c>
      <c r="W3493" s="49">
        <f>+VLOOKUP(Sitio_Publico[[#This Row],[territorio]],Estructura!$AE$4:$AH$1067,4,0)</f>
        <v>10000000</v>
      </c>
      <c r="X3493" s="49" t="str">
        <f>+VLOOKUP(Sitio_Publico[[#This Row],[tema]],Estructura!$G$4:$J$532,4,0)</f>
        <v>T-0</v>
      </c>
      <c r="Y3493" s="49" t="str">
        <f>+VLOOKUP(Sitio_Publico[[#This Row],[contenido]],Estructura!$L$4:$O$473,4,0)</f>
        <v>C-1</v>
      </c>
      <c r="Z3493" s="49" t="str">
        <f>+VLOOKUP(Sitio_Publico[[#This Row],[Filtro Integrado]],Estructura!$U$4:$W$529,3,0)</f>
        <v>FI-0</v>
      </c>
      <c r="AA3493" s="49" t="str">
        <f>+VLOOKUP(Sitio_Publico[[#This Row],[Muestra]],Estructura!$Y$4:$AB$483,4,0)</f>
        <v>M-00020</v>
      </c>
    </row>
    <row r="3494" spans="1:27" ht="40.799999999999997" x14ac:dyDescent="0.3">
      <c r="A3494" s="16">
        <f t="shared" si="54"/>
        <v>3493</v>
      </c>
      <c r="B3494" s="47" t="s">
        <v>15118</v>
      </c>
      <c r="C3494" s="13" t="s">
        <v>15119</v>
      </c>
      <c r="D3494" s="13" t="s">
        <v>15141</v>
      </c>
      <c r="E3494" s="44">
        <v>100101007</v>
      </c>
      <c r="F3494" s="13" t="s">
        <v>15142</v>
      </c>
      <c r="G3494" s="23" t="s">
        <v>15300</v>
      </c>
      <c r="H3494" s="42" t="s">
        <v>455</v>
      </c>
      <c r="I3494" s="28" t="s">
        <v>14</v>
      </c>
      <c r="J3494" s="12" t="s">
        <v>393</v>
      </c>
      <c r="K3494" s="28" t="s">
        <v>16512</v>
      </c>
      <c r="L3494" s="12" t="s">
        <v>1299</v>
      </c>
      <c r="M3494" s="12" t="s">
        <v>14623</v>
      </c>
      <c r="N3494" s="12" t="s">
        <v>15126</v>
      </c>
      <c r="O3494" s="26" t="s">
        <v>16513</v>
      </c>
      <c r="P3494" s="26" t="s">
        <v>16929</v>
      </c>
      <c r="Q3494" s="25" t="s">
        <v>632</v>
      </c>
      <c r="R3494" s="26" t="s">
        <v>16930</v>
      </c>
      <c r="S3494" s="15" t="s">
        <v>16931</v>
      </c>
      <c r="T3494" s="52">
        <v>0</v>
      </c>
      <c r="U3494" s="22" t="s">
        <v>392</v>
      </c>
      <c r="V3494" s="49" t="str">
        <f>+Sitio_Publico[[#This Row],[idcoleccion]]&amp;"-"&amp;Sitio_Publico[[#This Row],[id]]</f>
        <v>000-3493</v>
      </c>
      <c r="W3494" s="49">
        <f>+VLOOKUP(Sitio_Publico[[#This Row],[territorio]],Estructura!$AE$4:$AH$1067,4,0)</f>
        <v>10000000</v>
      </c>
      <c r="X3494" s="49" t="str">
        <f>+VLOOKUP(Sitio_Publico[[#This Row],[tema]],Estructura!$G$4:$J$532,4,0)</f>
        <v>T-0</v>
      </c>
      <c r="Y3494" s="49" t="str">
        <f>+VLOOKUP(Sitio_Publico[[#This Row],[contenido]],Estructura!$L$4:$O$473,4,0)</f>
        <v>C-34</v>
      </c>
      <c r="Z3494" s="49" t="str">
        <f>+VLOOKUP(Sitio_Publico[[#This Row],[Filtro Integrado]],Estructura!$U$4:$W$529,3,0)</f>
        <v>FI-0</v>
      </c>
      <c r="AA3494" s="49" t="str">
        <f>+VLOOKUP(Sitio_Publico[[#This Row],[Muestra]],Estructura!$Y$4:$AB$483,4,0)</f>
        <v>M-0006</v>
      </c>
    </row>
    <row r="3495" spans="1:27" ht="51" x14ac:dyDescent="0.3">
      <c r="A3495" s="16">
        <f t="shared" si="54"/>
        <v>3494</v>
      </c>
      <c r="B3495" s="47" t="s">
        <v>15118</v>
      </c>
      <c r="C3495" s="13" t="s">
        <v>15119</v>
      </c>
      <c r="D3495" s="13" t="s">
        <v>15120</v>
      </c>
      <c r="E3495" s="44">
        <v>5</v>
      </c>
      <c r="F3495" s="13" t="s">
        <v>15142</v>
      </c>
      <c r="G3495" s="23" t="s">
        <v>15300</v>
      </c>
      <c r="H3495" s="42" t="s">
        <v>455</v>
      </c>
      <c r="I3495" s="28" t="s">
        <v>14</v>
      </c>
      <c r="J3495" s="12" t="s">
        <v>393</v>
      </c>
      <c r="K3495" s="28" t="s">
        <v>15757</v>
      </c>
      <c r="L3495" s="12" t="s">
        <v>1299</v>
      </c>
      <c r="M3495" s="12" t="s">
        <v>14623</v>
      </c>
      <c r="N3495" s="12" t="s">
        <v>15126</v>
      </c>
      <c r="O3495" s="26" t="s">
        <v>16932</v>
      </c>
      <c r="P3495" s="26" t="s">
        <v>16933</v>
      </c>
      <c r="Q3495" s="25" t="s">
        <v>632</v>
      </c>
      <c r="R3495" s="26" t="s">
        <v>15760</v>
      </c>
      <c r="S3495" s="15" t="s">
        <v>16934</v>
      </c>
      <c r="T3495" s="52">
        <v>0</v>
      </c>
      <c r="U3495" s="22" t="s">
        <v>392</v>
      </c>
      <c r="V3495" s="49" t="str">
        <f>+Sitio_Publico[[#This Row],[idcoleccion]]&amp;"-"&amp;Sitio_Publico[[#This Row],[id]]</f>
        <v>000-3494</v>
      </c>
      <c r="W3495" s="49">
        <f>+VLOOKUP(Sitio_Publico[[#This Row],[territorio]],Estructura!$AE$4:$AH$1067,4,0)</f>
        <v>10000000</v>
      </c>
      <c r="X3495" s="49" t="str">
        <f>+VLOOKUP(Sitio_Publico[[#This Row],[tema]],Estructura!$G$4:$J$532,4,0)</f>
        <v>T-0</v>
      </c>
      <c r="Y3495" s="49" t="str">
        <f>+VLOOKUP(Sitio_Publico[[#This Row],[contenido]],Estructura!$L$4:$O$473,4,0)</f>
        <v>C-34</v>
      </c>
      <c r="Z3495" s="49" t="str">
        <f>+VLOOKUP(Sitio_Publico[[#This Row],[Filtro Integrado]],Estructura!$U$4:$W$529,3,0)</f>
        <v>FI-0</v>
      </c>
      <c r="AA3495" s="49" t="str">
        <f>+VLOOKUP(Sitio_Publico[[#This Row],[Muestra]],Estructura!$Y$4:$AB$483,4,0)</f>
        <v>M-00044</v>
      </c>
    </row>
    <row r="3496" spans="1:27" ht="51" x14ac:dyDescent="0.3">
      <c r="A3496" s="16">
        <f t="shared" si="54"/>
        <v>3495</v>
      </c>
      <c r="B3496" s="47" t="s">
        <v>15118</v>
      </c>
      <c r="C3496" s="13" t="s">
        <v>15119</v>
      </c>
      <c r="D3496" s="13" t="s">
        <v>15120</v>
      </c>
      <c r="E3496" s="44">
        <v>100108006</v>
      </c>
      <c r="F3496" s="13" t="s">
        <v>15396</v>
      </c>
      <c r="G3496" s="23" t="s">
        <v>15397</v>
      </c>
      <c r="H3496" s="42" t="s">
        <v>457</v>
      </c>
      <c r="I3496" s="28" t="s">
        <v>376</v>
      </c>
      <c r="J3496" s="12" t="s">
        <v>15398</v>
      </c>
      <c r="K3496" s="28" t="s">
        <v>16935</v>
      </c>
      <c r="L3496" s="12" t="s">
        <v>1611</v>
      </c>
      <c r="M3496" s="12" t="s">
        <v>15400</v>
      </c>
      <c r="N3496" s="12" t="s">
        <v>15126</v>
      </c>
      <c r="O3496" s="26" t="s">
        <v>16936</v>
      </c>
      <c r="P3496" s="26" t="s">
        <v>16937</v>
      </c>
      <c r="Q3496" s="25" t="s">
        <v>456</v>
      </c>
      <c r="R3496" s="26" t="s">
        <v>16938</v>
      </c>
      <c r="S3496" s="15" t="s">
        <v>16939</v>
      </c>
      <c r="T3496" s="52" t="s">
        <v>14847</v>
      </c>
      <c r="U3496" s="22" t="s">
        <v>392</v>
      </c>
      <c r="V3496" s="49" t="str">
        <f>+Sitio_Publico[[#This Row],[idcoleccion]]&amp;"-"&amp;Sitio_Publico[[#This Row],[id]]</f>
        <v>000-3495</v>
      </c>
      <c r="W3496" s="49">
        <f>+VLOOKUP(Sitio_Publico[[#This Row],[territorio]],Estructura!$AE$4:$AH$1067,4,0)</f>
        <v>20000013</v>
      </c>
      <c r="X3496" s="49" t="str">
        <f>+VLOOKUP(Sitio_Publico[[#This Row],[tema]],Estructura!$G$4:$J$532,4,0)</f>
        <v>T-58</v>
      </c>
      <c r="Y3496" s="49" t="str">
        <f>+VLOOKUP(Sitio_Publico[[#This Row],[contenido]],Estructura!$L$4:$O$473,4,0)</f>
        <v>C-35</v>
      </c>
      <c r="Z3496" s="49" t="str">
        <f>+VLOOKUP(Sitio_Publico[[#This Row],[Filtro Integrado]],Estructura!$U$4:$W$529,3,0)</f>
        <v>FI-8</v>
      </c>
      <c r="AA3496" s="49" t="str">
        <f>+VLOOKUP(Sitio_Publico[[#This Row],[Muestra]],Estructura!$Y$4:$AB$483,4,0)</f>
        <v>M-00035</v>
      </c>
    </row>
    <row r="3497" spans="1:27" ht="51" x14ac:dyDescent="0.3">
      <c r="A3497" s="16">
        <f t="shared" si="54"/>
        <v>3496</v>
      </c>
      <c r="B3497" s="47" t="s">
        <v>15118</v>
      </c>
      <c r="C3497" s="13" t="s">
        <v>15119</v>
      </c>
      <c r="D3497" s="13" t="s">
        <v>15120</v>
      </c>
      <c r="E3497" s="44">
        <v>5</v>
      </c>
      <c r="F3497" s="13" t="s">
        <v>15142</v>
      </c>
      <c r="G3497" s="23" t="s">
        <v>15300</v>
      </c>
      <c r="H3497" s="42" t="s">
        <v>455</v>
      </c>
      <c r="I3497" s="28" t="s">
        <v>14</v>
      </c>
      <c r="J3497" s="12" t="s">
        <v>393</v>
      </c>
      <c r="K3497" s="28" t="s">
        <v>15757</v>
      </c>
      <c r="L3497" s="12" t="s">
        <v>15145</v>
      </c>
      <c r="M3497" s="12" t="s">
        <v>14623</v>
      </c>
      <c r="N3497" s="12" t="s">
        <v>15126</v>
      </c>
      <c r="O3497" s="26" t="s">
        <v>16940</v>
      </c>
      <c r="P3497" s="26" t="s">
        <v>16941</v>
      </c>
      <c r="Q3497" s="25" t="s">
        <v>456</v>
      </c>
      <c r="R3497" s="26" t="s">
        <v>15760</v>
      </c>
      <c r="S3497" s="15" t="s">
        <v>16942</v>
      </c>
      <c r="T3497" s="52">
        <v>0</v>
      </c>
      <c r="U3497" s="22" t="s">
        <v>392</v>
      </c>
      <c r="V3497" s="49" t="str">
        <f>+Sitio_Publico[[#This Row],[idcoleccion]]&amp;"-"&amp;Sitio_Publico[[#This Row],[id]]</f>
        <v>000-3496</v>
      </c>
      <c r="W3497" s="49">
        <f>+VLOOKUP(Sitio_Publico[[#This Row],[territorio]],Estructura!$AE$4:$AH$1067,4,0)</f>
        <v>10000000</v>
      </c>
      <c r="X3497" s="49" t="str">
        <f>+VLOOKUP(Sitio_Publico[[#This Row],[tema]],Estructura!$G$4:$J$532,4,0)</f>
        <v>T-0</v>
      </c>
      <c r="Y3497" s="49" t="str">
        <f>+VLOOKUP(Sitio_Publico[[#This Row],[contenido]],Estructura!$L$4:$O$473,4,0)</f>
        <v>C-34</v>
      </c>
      <c r="Z3497" s="49" t="str">
        <f>+VLOOKUP(Sitio_Publico[[#This Row],[Filtro Integrado]],Estructura!$U$4:$W$529,3,0)</f>
        <v>FI-0</v>
      </c>
      <c r="AA3497" s="49" t="str">
        <f>+VLOOKUP(Sitio_Publico[[#This Row],[Muestra]],Estructura!$Y$4:$AB$483,4,0)</f>
        <v>M-00044</v>
      </c>
    </row>
    <row r="3498" spans="1:27" ht="40.799999999999997" x14ac:dyDescent="0.3">
      <c r="A3498" s="16">
        <f t="shared" si="54"/>
        <v>3497</v>
      </c>
      <c r="B3498" s="47" t="s">
        <v>15118</v>
      </c>
      <c r="C3498" s="13" t="s">
        <v>15119</v>
      </c>
      <c r="D3498" s="13" t="s">
        <v>15120</v>
      </c>
      <c r="E3498" s="44">
        <v>1001030020</v>
      </c>
      <c r="F3498" s="13" t="s">
        <v>15121</v>
      </c>
      <c r="G3498" s="23" t="s">
        <v>15122</v>
      </c>
      <c r="H3498" s="42" t="s">
        <v>455</v>
      </c>
      <c r="I3498" s="28" t="s">
        <v>14</v>
      </c>
      <c r="J3498" s="12" t="s">
        <v>393</v>
      </c>
      <c r="K3498" s="28" t="s">
        <v>15993</v>
      </c>
      <c r="L3498" s="12" t="s">
        <v>15124</v>
      </c>
      <c r="M3498" s="12" t="s">
        <v>15125</v>
      </c>
      <c r="N3498" s="12" t="s">
        <v>15126</v>
      </c>
      <c r="O3498" s="26" t="s">
        <v>16943</v>
      </c>
      <c r="P3498" s="26" t="s">
        <v>16944</v>
      </c>
      <c r="Q3498" s="25" t="s">
        <v>632</v>
      </c>
      <c r="R3498" s="26" t="s">
        <v>15996</v>
      </c>
      <c r="S3498" s="15" t="s">
        <v>16945</v>
      </c>
      <c r="T3498" s="52">
        <v>0</v>
      </c>
      <c r="U3498" s="22" t="s">
        <v>392</v>
      </c>
      <c r="V3498" s="49" t="str">
        <f>+Sitio_Publico[[#This Row],[idcoleccion]]&amp;"-"&amp;Sitio_Publico[[#This Row],[id]]</f>
        <v>000-3497</v>
      </c>
      <c r="W3498" s="49">
        <f>+VLOOKUP(Sitio_Publico[[#This Row],[territorio]],Estructura!$AE$4:$AH$1067,4,0)</f>
        <v>10000000</v>
      </c>
      <c r="X3498" s="49" t="str">
        <f>+VLOOKUP(Sitio_Publico[[#This Row],[tema]],Estructura!$G$4:$J$532,4,0)</f>
        <v>T-50</v>
      </c>
      <c r="Y3498" s="49" t="str">
        <f>+VLOOKUP(Sitio_Publico[[#This Row],[contenido]],Estructura!$L$4:$O$473,4,0)</f>
        <v>C-30</v>
      </c>
      <c r="Z3498" s="49" t="str">
        <f>+VLOOKUP(Sitio_Publico[[#This Row],[Filtro Integrado]],Estructura!$U$4:$W$529,3,0)</f>
        <v>FI-0</v>
      </c>
      <c r="AA3498" s="49" t="str">
        <f>+VLOOKUP(Sitio_Publico[[#This Row],[Muestra]],Estructura!$Y$4:$AB$483,4,0)</f>
        <v>M-000272</v>
      </c>
    </row>
    <row r="3499" spans="1:27" ht="40.799999999999997" x14ac:dyDescent="0.3">
      <c r="A3499" s="16">
        <f t="shared" si="54"/>
        <v>3498</v>
      </c>
      <c r="B3499" s="47" t="s">
        <v>15118</v>
      </c>
      <c r="C3499" s="13" t="s">
        <v>15119</v>
      </c>
      <c r="D3499" s="13" t="s">
        <v>15120</v>
      </c>
      <c r="E3499" s="44">
        <v>14201</v>
      </c>
      <c r="F3499" s="13" t="s">
        <v>15186</v>
      </c>
      <c r="G3499" s="23" t="s">
        <v>15152</v>
      </c>
      <c r="H3499" s="42" t="s">
        <v>458</v>
      </c>
      <c r="I3499" s="28" t="s">
        <v>355</v>
      </c>
      <c r="J3499" s="12" t="s">
        <v>15263</v>
      </c>
      <c r="K3499" s="28" t="s">
        <v>15264</v>
      </c>
      <c r="L3499" s="12" t="s">
        <v>15155</v>
      </c>
      <c r="M3499" s="12" t="s">
        <v>15156</v>
      </c>
      <c r="N3499" s="12" t="s">
        <v>15126</v>
      </c>
      <c r="O3499" s="26" t="s">
        <v>16946</v>
      </c>
      <c r="P3499" s="26" t="s">
        <v>16947</v>
      </c>
      <c r="Q3499" s="25" t="s">
        <v>10495</v>
      </c>
      <c r="R3499" s="26" t="s">
        <v>16948</v>
      </c>
      <c r="S3499" s="15" t="s">
        <v>16949</v>
      </c>
      <c r="T3499" s="52" t="s">
        <v>719</v>
      </c>
      <c r="U3499" s="22" t="s">
        <v>392</v>
      </c>
      <c r="V3499" s="49" t="str">
        <f>+Sitio_Publico[[#This Row],[idcoleccion]]&amp;"-"&amp;Sitio_Publico[[#This Row],[id]]</f>
        <v>000-3498</v>
      </c>
      <c r="W3499" s="49">
        <f>+VLOOKUP(Sitio_Publico[[#This Row],[territorio]],Estructura!$AE$4:$AH$1067,4,0)</f>
        <v>30014201</v>
      </c>
      <c r="X3499" s="49" t="str">
        <f>+VLOOKUP(Sitio_Publico[[#This Row],[tema]],Estructura!$G$4:$J$532,4,0)</f>
        <v>T-54</v>
      </c>
      <c r="Y3499" s="49" t="str">
        <f>+VLOOKUP(Sitio_Publico[[#This Row],[contenido]],Estructura!$L$4:$O$473,4,0)</f>
        <v>C-32</v>
      </c>
      <c r="Z3499" s="49" t="str">
        <f>+VLOOKUP(Sitio_Publico[[#This Row],[Filtro Integrado]],Estructura!$U$4:$W$529,3,0)</f>
        <v>FI-7</v>
      </c>
      <c r="AA3499" s="49" t="str">
        <f>+VLOOKUP(Sitio_Publico[[#This Row],[Muestra]],Estructura!$Y$4:$AB$483,4,0)</f>
        <v>M-000227</v>
      </c>
    </row>
    <row r="3500" spans="1:27" ht="112.2" x14ac:dyDescent="0.3">
      <c r="A3500" s="16">
        <f t="shared" si="54"/>
        <v>3499</v>
      </c>
      <c r="B3500" s="47" t="s">
        <v>15118</v>
      </c>
      <c r="C3500" s="13" t="s">
        <v>15119</v>
      </c>
      <c r="D3500" s="13" t="s">
        <v>15120</v>
      </c>
      <c r="E3500" s="44">
        <v>5</v>
      </c>
      <c r="F3500" s="13" t="s">
        <v>15142</v>
      </c>
      <c r="G3500" s="23" t="s">
        <v>15143</v>
      </c>
      <c r="H3500" s="42" t="s">
        <v>455</v>
      </c>
      <c r="I3500" s="28" t="s">
        <v>14</v>
      </c>
      <c r="J3500" s="12" t="s">
        <v>393</v>
      </c>
      <c r="K3500" s="28" t="s">
        <v>15757</v>
      </c>
      <c r="L3500" s="12" t="s">
        <v>15145</v>
      </c>
      <c r="M3500" s="12" t="s">
        <v>15146</v>
      </c>
      <c r="N3500" s="12" t="s">
        <v>15126</v>
      </c>
      <c r="O3500" s="26" t="s">
        <v>16950</v>
      </c>
      <c r="P3500" s="26" t="s">
        <v>16951</v>
      </c>
      <c r="Q3500" s="25" t="s">
        <v>456</v>
      </c>
      <c r="R3500" s="26" t="s">
        <v>16952</v>
      </c>
      <c r="S3500" s="15" t="s">
        <v>16953</v>
      </c>
      <c r="T3500" s="52">
        <v>0</v>
      </c>
      <c r="U3500" s="22" t="s">
        <v>392</v>
      </c>
      <c r="V3500" s="49" t="str">
        <f>+Sitio_Publico[[#This Row],[idcoleccion]]&amp;"-"&amp;Sitio_Publico[[#This Row],[id]]</f>
        <v>000-3499</v>
      </c>
      <c r="W3500" s="49">
        <f>+VLOOKUP(Sitio_Publico[[#This Row],[territorio]],Estructura!$AE$4:$AH$1067,4,0)</f>
        <v>10000000</v>
      </c>
      <c r="X3500" s="49" t="str">
        <f>+VLOOKUP(Sitio_Publico[[#This Row],[tema]],Estructura!$G$4:$J$532,4,0)</f>
        <v>T-0</v>
      </c>
      <c r="Y3500" s="49" t="str">
        <f>+VLOOKUP(Sitio_Publico[[#This Row],[contenido]],Estructura!$L$4:$O$473,4,0)</f>
        <v>C-1</v>
      </c>
      <c r="Z3500" s="49" t="str">
        <f>+VLOOKUP(Sitio_Publico[[#This Row],[Filtro Integrado]],Estructura!$U$4:$W$529,3,0)</f>
        <v>FI-0</v>
      </c>
      <c r="AA3500" s="49" t="str">
        <f>+VLOOKUP(Sitio_Publico[[#This Row],[Muestra]],Estructura!$Y$4:$AB$483,4,0)</f>
        <v>M-00044</v>
      </c>
    </row>
    <row r="3501" spans="1:27" ht="40.799999999999997" x14ac:dyDescent="0.3">
      <c r="A3501" s="16">
        <f t="shared" si="54"/>
        <v>3500</v>
      </c>
      <c r="B3501" s="47" t="s">
        <v>15118</v>
      </c>
      <c r="C3501" s="13" t="s">
        <v>15119</v>
      </c>
      <c r="D3501" s="13" t="s">
        <v>15120</v>
      </c>
      <c r="E3501" s="44">
        <v>175</v>
      </c>
      <c r="F3501" s="13" t="s">
        <v>15142</v>
      </c>
      <c r="G3501" s="23" t="s">
        <v>15143</v>
      </c>
      <c r="H3501" s="42" t="s">
        <v>455</v>
      </c>
      <c r="I3501" s="28" t="s">
        <v>450</v>
      </c>
      <c r="J3501" s="12" t="s">
        <v>393</v>
      </c>
      <c r="K3501" s="28" t="s">
        <v>15142</v>
      </c>
      <c r="L3501" s="12" t="s">
        <v>15145</v>
      </c>
      <c r="M3501" s="12" t="s">
        <v>14623</v>
      </c>
      <c r="N3501" s="12" t="s">
        <v>15126</v>
      </c>
      <c r="O3501" s="26" t="s">
        <v>16954</v>
      </c>
      <c r="P3501" s="26" t="s">
        <v>16955</v>
      </c>
      <c r="Q3501" s="25" t="s">
        <v>456</v>
      </c>
      <c r="R3501" s="26" t="s">
        <v>16956</v>
      </c>
      <c r="S3501" s="15" t="s">
        <v>16957</v>
      </c>
      <c r="T3501" s="52">
        <v>0</v>
      </c>
      <c r="U3501" s="22" t="s">
        <v>392</v>
      </c>
      <c r="V3501" s="49" t="str">
        <f>+Sitio_Publico[[#This Row],[idcoleccion]]&amp;"-"&amp;Sitio_Publico[[#This Row],[id]]</f>
        <v>000-3500</v>
      </c>
      <c r="W3501" s="49">
        <f>+VLOOKUP(Sitio_Publico[[#This Row],[territorio]],Estructura!$AE$4:$AH$1067,4,0)</f>
        <v>10000175</v>
      </c>
      <c r="X3501" s="49" t="str">
        <f>+VLOOKUP(Sitio_Publico[[#This Row],[tema]],Estructura!$G$4:$J$532,4,0)</f>
        <v>T-0</v>
      </c>
      <c r="Y3501" s="49" t="str">
        <f>+VLOOKUP(Sitio_Publico[[#This Row],[contenido]],Estructura!$L$4:$O$473,4,0)</f>
        <v>C-1</v>
      </c>
      <c r="Z3501" s="49" t="str">
        <f>+VLOOKUP(Sitio_Publico[[#This Row],[Filtro Integrado]],Estructura!$U$4:$W$529,3,0)</f>
        <v>FI-0</v>
      </c>
      <c r="AA3501" s="49" t="str">
        <f>+VLOOKUP(Sitio_Publico[[#This Row],[Muestra]],Estructura!$Y$4:$AB$483,4,0)</f>
        <v>M-00039</v>
      </c>
    </row>
    <row r="3502" spans="1:27" ht="40.799999999999997" x14ac:dyDescent="0.3">
      <c r="A3502" s="16">
        <f t="shared" si="54"/>
        <v>3501</v>
      </c>
      <c r="B3502" s="47" t="s">
        <v>15118</v>
      </c>
      <c r="C3502" s="13" t="s">
        <v>15119</v>
      </c>
      <c r="D3502" s="13" t="s">
        <v>15120</v>
      </c>
      <c r="E3502" s="44">
        <v>9</v>
      </c>
      <c r="F3502" s="13" t="s">
        <v>15488</v>
      </c>
      <c r="G3502" s="23" t="s">
        <v>15489</v>
      </c>
      <c r="H3502" s="42" t="s">
        <v>457</v>
      </c>
      <c r="I3502" s="28" t="s">
        <v>372</v>
      </c>
      <c r="J3502" s="12" t="s">
        <v>393</v>
      </c>
      <c r="K3502" s="28" t="s">
        <v>15497</v>
      </c>
      <c r="L3502" s="12" t="s">
        <v>16103</v>
      </c>
      <c r="M3502" s="12" t="s">
        <v>15492</v>
      </c>
      <c r="N3502" s="12" t="s">
        <v>15126</v>
      </c>
      <c r="O3502" s="26" t="s">
        <v>16958</v>
      </c>
      <c r="P3502" s="26" t="s">
        <v>16959</v>
      </c>
      <c r="Q3502" s="25" t="s">
        <v>16106</v>
      </c>
      <c r="R3502" s="26" t="s">
        <v>16960</v>
      </c>
      <c r="S3502" s="15" t="s">
        <v>16961</v>
      </c>
      <c r="T3502" s="52" t="s">
        <v>3444</v>
      </c>
      <c r="U3502" s="22" t="s">
        <v>392</v>
      </c>
      <c r="V3502" s="49" t="str">
        <f>+Sitio_Publico[[#This Row],[idcoleccion]]&amp;"-"&amp;Sitio_Publico[[#This Row],[id]]</f>
        <v>000-3501</v>
      </c>
      <c r="W3502" s="49">
        <f>+VLOOKUP(Sitio_Publico[[#This Row],[territorio]],Estructura!$AE$4:$AH$1067,4,0)</f>
        <v>20000009</v>
      </c>
      <c r="X3502" s="49" t="str">
        <f>+VLOOKUP(Sitio_Publico[[#This Row],[tema]],Estructura!$G$4:$J$532,4,0)</f>
        <v>T-59</v>
      </c>
      <c r="Y3502" s="49" t="str">
        <f>+VLOOKUP(Sitio_Publico[[#This Row],[contenido]],Estructura!$L$4:$O$473,4,0)</f>
        <v>C-36</v>
      </c>
      <c r="Z3502" s="49" t="str">
        <f>+VLOOKUP(Sitio_Publico[[#This Row],[Filtro Integrado]],Estructura!$U$4:$W$529,3,0)</f>
        <v>FI-0</v>
      </c>
      <c r="AA3502" s="49" t="str">
        <f>+VLOOKUP(Sitio_Publico[[#This Row],[Muestra]],Estructura!$Y$4:$AB$483,4,0)</f>
        <v>M-000246</v>
      </c>
    </row>
    <row r="3503" spans="1:27" ht="51" x14ac:dyDescent="0.3">
      <c r="A3503" s="16">
        <f t="shared" si="54"/>
        <v>3502</v>
      </c>
      <c r="B3503" s="47" t="s">
        <v>15118</v>
      </c>
      <c r="C3503" s="13" t="s">
        <v>15119</v>
      </c>
      <c r="D3503" s="13" t="s">
        <v>15120</v>
      </c>
      <c r="E3503" s="44">
        <v>100103003</v>
      </c>
      <c r="F3503" s="13" t="s">
        <v>15396</v>
      </c>
      <c r="G3503" s="23" t="s">
        <v>15397</v>
      </c>
      <c r="H3503" s="42" t="s">
        <v>457</v>
      </c>
      <c r="I3503" s="28" t="s">
        <v>368</v>
      </c>
      <c r="J3503" s="12" t="s">
        <v>15398</v>
      </c>
      <c r="K3503" s="28" t="s">
        <v>15399</v>
      </c>
      <c r="L3503" s="12" t="s">
        <v>1611</v>
      </c>
      <c r="M3503" s="12" t="s">
        <v>15400</v>
      </c>
      <c r="N3503" s="12" t="s">
        <v>15126</v>
      </c>
      <c r="O3503" s="26" t="s">
        <v>16962</v>
      </c>
      <c r="P3503" s="26" t="s">
        <v>16963</v>
      </c>
      <c r="Q3503" s="25" t="s">
        <v>456</v>
      </c>
      <c r="R3503" s="26" t="s">
        <v>16964</v>
      </c>
      <c r="S3503" s="15" t="s">
        <v>16965</v>
      </c>
      <c r="T3503" s="52" t="s">
        <v>2038</v>
      </c>
      <c r="U3503" s="22" t="s">
        <v>392</v>
      </c>
      <c r="V3503" s="49" t="str">
        <f>+Sitio_Publico[[#This Row],[idcoleccion]]&amp;"-"&amp;Sitio_Publico[[#This Row],[id]]</f>
        <v>000-3502</v>
      </c>
      <c r="W3503" s="49">
        <f>+VLOOKUP(Sitio_Publico[[#This Row],[territorio]],Estructura!$AE$4:$AH$1067,4,0)</f>
        <v>20000005</v>
      </c>
      <c r="X3503" s="49" t="str">
        <f>+VLOOKUP(Sitio_Publico[[#This Row],[tema]],Estructura!$G$4:$J$532,4,0)</f>
        <v>T-58</v>
      </c>
      <c r="Y3503" s="49" t="str">
        <f>+VLOOKUP(Sitio_Publico[[#This Row],[contenido]],Estructura!$L$4:$O$473,4,0)</f>
        <v>C-35</v>
      </c>
      <c r="Z3503" s="49" t="str">
        <f>+VLOOKUP(Sitio_Publico[[#This Row],[Filtro Integrado]],Estructura!$U$4:$W$529,3,0)</f>
        <v>FI-8</v>
      </c>
      <c r="AA3503" s="49" t="str">
        <f>+VLOOKUP(Sitio_Publico[[#This Row],[Muestra]],Estructura!$Y$4:$AB$483,4,0)</f>
        <v>M-00016</v>
      </c>
    </row>
    <row r="3504" spans="1:27" ht="40.799999999999997" x14ac:dyDescent="0.3">
      <c r="A3504" s="16">
        <f t="shared" si="54"/>
        <v>3503</v>
      </c>
      <c r="B3504" s="47" t="s">
        <v>15118</v>
      </c>
      <c r="C3504" s="13" t="s">
        <v>15119</v>
      </c>
      <c r="D3504" s="13" t="s">
        <v>15120</v>
      </c>
      <c r="E3504" s="44">
        <v>1</v>
      </c>
      <c r="F3504" s="13" t="s">
        <v>15121</v>
      </c>
      <c r="G3504" s="23" t="s">
        <v>15122</v>
      </c>
      <c r="H3504" s="42" t="s">
        <v>457</v>
      </c>
      <c r="I3504" s="28" t="s">
        <v>364</v>
      </c>
      <c r="J3504" s="12" t="s">
        <v>393</v>
      </c>
      <c r="K3504" s="28" t="s">
        <v>458</v>
      </c>
      <c r="L3504" s="12" t="s">
        <v>15124</v>
      </c>
      <c r="M3504" s="12" t="s">
        <v>15125</v>
      </c>
      <c r="N3504" s="12" t="s">
        <v>15126</v>
      </c>
      <c r="O3504" s="26" t="s">
        <v>16966</v>
      </c>
      <c r="P3504" s="26" t="s">
        <v>16967</v>
      </c>
      <c r="Q3504" s="25" t="s">
        <v>1359</v>
      </c>
      <c r="R3504" s="26" t="s">
        <v>16968</v>
      </c>
      <c r="S3504" s="15" t="s">
        <v>16969</v>
      </c>
      <c r="T3504" s="52" t="s">
        <v>2253</v>
      </c>
      <c r="U3504" s="22" t="s">
        <v>392</v>
      </c>
      <c r="V3504" s="49" t="str">
        <f>+Sitio_Publico[[#This Row],[idcoleccion]]&amp;"-"&amp;Sitio_Publico[[#This Row],[id]]</f>
        <v>000-3503</v>
      </c>
      <c r="W3504" s="49">
        <f>+VLOOKUP(Sitio_Publico[[#This Row],[territorio]],Estructura!$AE$4:$AH$1067,4,0)</f>
        <v>20000001</v>
      </c>
      <c r="X3504" s="49" t="str">
        <f>+VLOOKUP(Sitio_Publico[[#This Row],[tema]],Estructura!$G$4:$J$532,4,0)</f>
        <v>T-50</v>
      </c>
      <c r="Y3504" s="49" t="str">
        <f>+VLOOKUP(Sitio_Publico[[#This Row],[contenido]],Estructura!$L$4:$O$473,4,0)</f>
        <v>C-30</v>
      </c>
      <c r="Z3504" s="49" t="str">
        <f>+VLOOKUP(Sitio_Publico[[#This Row],[Filtro Integrado]],Estructura!$U$4:$W$529,3,0)</f>
        <v>FI-0</v>
      </c>
      <c r="AA3504" s="49" t="str">
        <f>+VLOOKUP(Sitio_Publico[[#This Row],[Muestra]],Estructura!$Y$4:$AB$483,4,0)</f>
        <v>M-0001</v>
      </c>
    </row>
    <row r="3505" spans="1:27" ht="30.6" x14ac:dyDescent="0.3">
      <c r="A3505" s="16">
        <f t="shared" si="54"/>
        <v>3504</v>
      </c>
      <c r="B3505" s="47" t="s">
        <v>15118</v>
      </c>
      <c r="C3505" s="13" t="s">
        <v>15119</v>
      </c>
      <c r="D3505" s="13" t="s">
        <v>15120</v>
      </c>
      <c r="E3505" s="44">
        <v>5301</v>
      </c>
      <c r="F3505" s="13" t="s">
        <v>15121</v>
      </c>
      <c r="G3505" s="23" t="s">
        <v>15122</v>
      </c>
      <c r="H3505" s="42" t="s">
        <v>458</v>
      </c>
      <c r="I3505" s="28" t="s">
        <v>70</v>
      </c>
      <c r="J3505" s="12" t="s">
        <v>393</v>
      </c>
      <c r="K3505" s="28" t="s">
        <v>15225</v>
      </c>
      <c r="L3505" s="12" t="s">
        <v>15124</v>
      </c>
      <c r="M3505" s="12" t="s">
        <v>15125</v>
      </c>
      <c r="N3505" s="12" t="s">
        <v>15126</v>
      </c>
      <c r="O3505" s="26" t="s">
        <v>16970</v>
      </c>
      <c r="P3505" s="26" t="s">
        <v>16971</v>
      </c>
      <c r="Q3505" s="25" t="s">
        <v>632</v>
      </c>
      <c r="R3505" s="26" t="s">
        <v>16972</v>
      </c>
      <c r="S3505" s="15" t="s">
        <v>16973</v>
      </c>
      <c r="T3505" s="52" t="s">
        <v>16974</v>
      </c>
      <c r="U3505" s="22" t="s">
        <v>392</v>
      </c>
      <c r="V3505" s="49" t="str">
        <f>+Sitio_Publico[[#This Row],[idcoleccion]]&amp;"-"&amp;Sitio_Publico[[#This Row],[id]]</f>
        <v>000-3504</v>
      </c>
      <c r="W3505" s="49">
        <f>+VLOOKUP(Sitio_Publico[[#This Row],[territorio]],Estructura!$AE$4:$AH$1067,4,0)</f>
        <v>30005301</v>
      </c>
      <c r="X3505" s="49" t="str">
        <f>+VLOOKUP(Sitio_Publico[[#This Row],[tema]],Estructura!$G$4:$J$532,4,0)</f>
        <v>T-50</v>
      </c>
      <c r="Y3505" s="49" t="str">
        <f>+VLOOKUP(Sitio_Publico[[#This Row],[contenido]],Estructura!$L$4:$O$473,4,0)</f>
        <v>C-30</v>
      </c>
      <c r="Z3505" s="49" t="str">
        <f>+VLOOKUP(Sitio_Publico[[#This Row],[Filtro Integrado]],Estructura!$U$4:$W$529,3,0)</f>
        <v>FI-0</v>
      </c>
      <c r="AA3505" s="49" t="str">
        <f>+VLOOKUP(Sitio_Publico[[#This Row],[Muestra]],Estructura!$Y$4:$AB$483,4,0)</f>
        <v>M-0002</v>
      </c>
    </row>
    <row r="3506" spans="1:27" ht="61.2" x14ac:dyDescent="0.3">
      <c r="A3506" s="16">
        <f t="shared" si="54"/>
        <v>3505</v>
      </c>
      <c r="B3506" s="47" t="s">
        <v>15118</v>
      </c>
      <c r="C3506" s="13" t="s">
        <v>15119</v>
      </c>
      <c r="D3506" s="13" t="s">
        <v>15141</v>
      </c>
      <c r="E3506" s="44">
        <v>100108002</v>
      </c>
      <c r="F3506" s="13" t="s">
        <v>15142</v>
      </c>
      <c r="G3506" s="23" t="s">
        <v>15143</v>
      </c>
      <c r="H3506" s="42" t="s">
        <v>455</v>
      </c>
      <c r="I3506" s="28" t="s">
        <v>14</v>
      </c>
      <c r="J3506" s="12" t="s">
        <v>393</v>
      </c>
      <c r="K3506" s="28" t="s">
        <v>15902</v>
      </c>
      <c r="L3506" s="12" t="s">
        <v>1299</v>
      </c>
      <c r="M3506" s="12" t="s">
        <v>14623</v>
      </c>
      <c r="N3506" s="12" t="s">
        <v>15126</v>
      </c>
      <c r="O3506" s="26" t="s">
        <v>16975</v>
      </c>
      <c r="P3506" s="26" t="s">
        <v>16976</v>
      </c>
      <c r="Q3506" s="25" t="s">
        <v>1145</v>
      </c>
      <c r="R3506" s="26" t="s">
        <v>16977</v>
      </c>
      <c r="S3506" s="15" t="s">
        <v>16978</v>
      </c>
      <c r="T3506" s="52">
        <v>0</v>
      </c>
      <c r="U3506" s="22" t="s">
        <v>392</v>
      </c>
      <c r="V3506" s="49" t="str">
        <f>+Sitio_Publico[[#This Row],[idcoleccion]]&amp;"-"&amp;Sitio_Publico[[#This Row],[id]]</f>
        <v>000-3505</v>
      </c>
      <c r="W3506" s="49">
        <f>+VLOOKUP(Sitio_Publico[[#This Row],[territorio]],Estructura!$AE$4:$AH$1067,4,0)</f>
        <v>10000000</v>
      </c>
      <c r="X3506" s="49" t="str">
        <f>+VLOOKUP(Sitio_Publico[[#This Row],[tema]],Estructura!$G$4:$J$532,4,0)</f>
        <v>T-0</v>
      </c>
      <c r="Y3506" s="49" t="str">
        <f>+VLOOKUP(Sitio_Publico[[#This Row],[contenido]],Estructura!$L$4:$O$473,4,0)</f>
        <v>C-1</v>
      </c>
      <c r="Z3506" s="49" t="str">
        <f>+VLOOKUP(Sitio_Publico[[#This Row],[Filtro Integrado]],Estructura!$U$4:$W$529,3,0)</f>
        <v>FI-0</v>
      </c>
      <c r="AA3506" s="49" t="str">
        <f>+VLOOKUP(Sitio_Publico[[#This Row],[Muestra]],Estructura!$Y$4:$AB$483,4,0)</f>
        <v>M-00033</v>
      </c>
    </row>
    <row r="3507" spans="1:27" ht="81.599999999999994" x14ac:dyDescent="0.3">
      <c r="A3507" s="16">
        <f t="shared" si="54"/>
        <v>3506</v>
      </c>
      <c r="B3507" s="47" t="s">
        <v>15118</v>
      </c>
      <c r="C3507" s="13" t="s">
        <v>15119</v>
      </c>
      <c r="D3507" s="13" t="s">
        <v>15141</v>
      </c>
      <c r="E3507" s="44">
        <v>100103004</v>
      </c>
      <c r="F3507" s="13" t="s">
        <v>15142</v>
      </c>
      <c r="G3507" s="23" t="s">
        <v>15143</v>
      </c>
      <c r="H3507" s="42" t="s">
        <v>455</v>
      </c>
      <c r="I3507" s="28" t="s">
        <v>14</v>
      </c>
      <c r="J3507" s="12" t="s">
        <v>393</v>
      </c>
      <c r="K3507" s="28" t="s">
        <v>15144</v>
      </c>
      <c r="L3507" s="12" t="s">
        <v>1299</v>
      </c>
      <c r="M3507" s="12" t="s">
        <v>14623</v>
      </c>
      <c r="N3507" s="12" t="s">
        <v>15126</v>
      </c>
      <c r="O3507" s="26" t="s">
        <v>16979</v>
      </c>
      <c r="P3507" s="26" t="s">
        <v>16980</v>
      </c>
      <c r="Q3507" s="25" t="s">
        <v>1145</v>
      </c>
      <c r="R3507" s="26" t="s">
        <v>16981</v>
      </c>
      <c r="S3507" s="15" t="s">
        <v>16982</v>
      </c>
      <c r="T3507" s="52">
        <v>0</v>
      </c>
      <c r="U3507" s="22" t="s">
        <v>392</v>
      </c>
      <c r="V3507" s="49" t="str">
        <f>+Sitio_Publico[[#This Row],[idcoleccion]]&amp;"-"&amp;Sitio_Publico[[#This Row],[id]]</f>
        <v>000-3506</v>
      </c>
      <c r="W3507" s="49">
        <f>+VLOOKUP(Sitio_Publico[[#This Row],[territorio]],Estructura!$AE$4:$AH$1067,4,0)</f>
        <v>10000000</v>
      </c>
      <c r="X3507" s="49" t="str">
        <f>+VLOOKUP(Sitio_Publico[[#This Row],[tema]],Estructura!$G$4:$J$532,4,0)</f>
        <v>T-0</v>
      </c>
      <c r="Y3507" s="49" t="str">
        <f>+VLOOKUP(Sitio_Publico[[#This Row],[contenido]],Estructura!$L$4:$O$473,4,0)</f>
        <v>C-1</v>
      </c>
      <c r="Z3507" s="49" t="str">
        <f>+VLOOKUP(Sitio_Publico[[#This Row],[Filtro Integrado]],Estructura!$U$4:$W$529,3,0)</f>
        <v>FI-0</v>
      </c>
      <c r="AA3507" s="49" t="str">
        <f>+VLOOKUP(Sitio_Publico[[#This Row],[Muestra]],Estructura!$Y$4:$AB$483,4,0)</f>
        <v>M-00017</v>
      </c>
    </row>
    <row r="3508" spans="1:27" ht="40.799999999999997" x14ac:dyDescent="0.3">
      <c r="A3508" s="16">
        <f t="shared" si="54"/>
        <v>3507</v>
      </c>
      <c r="B3508" s="47" t="s">
        <v>15118</v>
      </c>
      <c r="C3508" s="13" t="s">
        <v>15119</v>
      </c>
      <c r="D3508" s="13" t="s">
        <v>15141</v>
      </c>
      <c r="E3508" s="44">
        <v>100105005</v>
      </c>
      <c r="F3508" s="13" t="s">
        <v>15142</v>
      </c>
      <c r="G3508" s="23" t="s">
        <v>15300</v>
      </c>
      <c r="H3508" s="42" t="s">
        <v>455</v>
      </c>
      <c r="I3508" s="28" t="s">
        <v>14</v>
      </c>
      <c r="J3508" s="12" t="s">
        <v>393</v>
      </c>
      <c r="K3508" s="28" t="s">
        <v>15668</v>
      </c>
      <c r="L3508" s="12" t="s">
        <v>15145</v>
      </c>
      <c r="M3508" s="12" t="s">
        <v>15146</v>
      </c>
      <c r="N3508" s="12" t="s">
        <v>15126</v>
      </c>
      <c r="O3508" s="26" t="s">
        <v>16983</v>
      </c>
      <c r="P3508" s="26" t="s">
        <v>16984</v>
      </c>
      <c r="Q3508" s="25" t="s">
        <v>456</v>
      </c>
      <c r="R3508" s="26" t="s">
        <v>16985</v>
      </c>
      <c r="S3508" s="15" t="s">
        <v>16986</v>
      </c>
      <c r="T3508" s="52">
        <v>0</v>
      </c>
      <c r="U3508" s="22" t="s">
        <v>392</v>
      </c>
      <c r="V3508" s="49" t="str">
        <f>+Sitio_Publico[[#This Row],[idcoleccion]]&amp;"-"&amp;Sitio_Publico[[#This Row],[id]]</f>
        <v>000-3507</v>
      </c>
      <c r="W3508" s="49">
        <f>+VLOOKUP(Sitio_Publico[[#This Row],[territorio]],Estructura!$AE$4:$AH$1067,4,0)</f>
        <v>10000000</v>
      </c>
      <c r="X3508" s="49" t="str">
        <f>+VLOOKUP(Sitio_Publico[[#This Row],[tema]],Estructura!$G$4:$J$532,4,0)</f>
        <v>T-0</v>
      </c>
      <c r="Y3508" s="49" t="str">
        <f>+VLOOKUP(Sitio_Publico[[#This Row],[contenido]],Estructura!$L$4:$O$473,4,0)</f>
        <v>C-34</v>
      </c>
      <c r="Z3508" s="49" t="str">
        <f>+VLOOKUP(Sitio_Publico[[#This Row],[Filtro Integrado]],Estructura!$U$4:$W$529,3,0)</f>
        <v>FI-0</v>
      </c>
      <c r="AA3508" s="49" t="str">
        <f>+VLOOKUP(Sitio_Publico[[#This Row],[Muestra]],Estructura!$Y$4:$AB$483,4,0)</f>
        <v>M-00026</v>
      </c>
    </row>
    <row r="3509" spans="1:27" ht="40.799999999999997" x14ac:dyDescent="0.3">
      <c r="A3509" s="16">
        <f t="shared" si="54"/>
        <v>3508</v>
      </c>
      <c r="B3509" s="47" t="s">
        <v>15118</v>
      </c>
      <c r="C3509" s="13" t="s">
        <v>15119</v>
      </c>
      <c r="D3509" s="13" t="s">
        <v>15120</v>
      </c>
      <c r="E3509" s="44">
        <v>21</v>
      </c>
      <c r="F3509" s="13" t="s">
        <v>15142</v>
      </c>
      <c r="G3509" s="23" t="s">
        <v>15143</v>
      </c>
      <c r="H3509" s="42" t="s">
        <v>455</v>
      </c>
      <c r="I3509" s="28" t="s">
        <v>401</v>
      </c>
      <c r="J3509" s="12" t="s">
        <v>393</v>
      </c>
      <c r="K3509" s="28" t="s">
        <v>15278</v>
      </c>
      <c r="L3509" s="12" t="s">
        <v>1299</v>
      </c>
      <c r="M3509" s="12" t="s">
        <v>15146</v>
      </c>
      <c r="N3509" s="12" t="s">
        <v>15126</v>
      </c>
      <c r="O3509" s="26" t="s">
        <v>16987</v>
      </c>
      <c r="P3509" s="26" t="s">
        <v>16988</v>
      </c>
      <c r="Q3509" s="25" t="s">
        <v>632</v>
      </c>
      <c r="R3509" s="26" t="s">
        <v>16989</v>
      </c>
      <c r="S3509" s="15" t="s">
        <v>16990</v>
      </c>
      <c r="T3509" s="52">
        <v>0</v>
      </c>
      <c r="U3509" s="22" t="s">
        <v>392</v>
      </c>
      <c r="V3509" s="49" t="str">
        <f>+Sitio_Publico[[#This Row],[idcoleccion]]&amp;"-"&amp;Sitio_Publico[[#This Row],[id]]</f>
        <v>000-3508</v>
      </c>
      <c r="W3509" s="49">
        <f>+VLOOKUP(Sitio_Publico[[#This Row],[territorio]],Estructura!$AE$4:$AH$1067,4,0)</f>
        <v>10000021</v>
      </c>
      <c r="X3509" s="49" t="str">
        <f>+VLOOKUP(Sitio_Publico[[#This Row],[tema]],Estructura!$G$4:$J$532,4,0)</f>
        <v>T-0</v>
      </c>
      <c r="Y3509" s="49" t="str">
        <f>+VLOOKUP(Sitio_Publico[[#This Row],[contenido]],Estructura!$L$4:$O$473,4,0)</f>
        <v>C-1</v>
      </c>
      <c r="Z3509" s="49" t="str">
        <f>+VLOOKUP(Sitio_Publico[[#This Row],[Filtro Integrado]],Estructura!$U$4:$W$529,3,0)</f>
        <v>FI-0</v>
      </c>
      <c r="AA3509" s="49" t="str">
        <f>+VLOOKUP(Sitio_Publico[[#This Row],[Muestra]],Estructura!$Y$4:$AB$483,4,0)</f>
        <v>M-000228</v>
      </c>
    </row>
    <row r="3510" spans="1:27" ht="40.799999999999997" x14ac:dyDescent="0.3">
      <c r="A3510" s="16">
        <f t="shared" si="54"/>
        <v>3509</v>
      </c>
      <c r="B3510" s="47" t="s">
        <v>15118</v>
      </c>
      <c r="C3510" s="13" t="s">
        <v>15119</v>
      </c>
      <c r="D3510" s="13" t="s">
        <v>15141</v>
      </c>
      <c r="E3510" s="44">
        <v>100112025</v>
      </c>
      <c r="F3510" s="13" t="s">
        <v>15142</v>
      </c>
      <c r="G3510" s="23" t="s">
        <v>15300</v>
      </c>
      <c r="H3510" s="42" t="s">
        <v>455</v>
      </c>
      <c r="I3510" s="28" t="s">
        <v>14</v>
      </c>
      <c r="J3510" s="12" t="s">
        <v>393</v>
      </c>
      <c r="K3510" s="28" t="s">
        <v>15597</v>
      </c>
      <c r="L3510" s="12" t="s">
        <v>1299</v>
      </c>
      <c r="M3510" s="12" t="s">
        <v>15146</v>
      </c>
      <c r="N3510" s="12" t="s">
        <v>15126</v>
      </c>
      <c r="O3510" s="26" t="s">
        <v>16991</v>
      </c>
      <c r="P3510" s="26" t="s">
        <v>16992</v>
      </c>
      <c r="Q3510" s="25" t="s">
        <v>1145</v>
      </c>
      <c r="R3510" s="26" t="s">
        <v>16993</v>
      </c>
      <c r="S3510" s="15" t="s">
        <v>16994</v>
      </c>
      <c r="T3510" s="52">
        <v>0</v>
      </c>
      <c r="U3510" s="22" t="s">
        <v>392</v>
      </c>
      <c r="V3510" s="49" t="str">
        <f>+Sitio_Publico[[#This Row],[idcoleccion]]&amp;"-"&amp;Sitio_Publico[[#This Row],[id]]</f>
        <v>000-3509</v>
      </c>
      <c r="W3510" s="49">
        <f>+VLOOKUP(Sitio_Publico[[#This Row],[territorio]],Estructura!$AE$4:$AH$1067,4,0)</f>
        <v>10000000</v>
      </c>
      <c r="X3510" s="49" t="str">
        <f>+VLOOKUP(Sitio_Publico[[#This Row],[tema]],Estructura!$G$4:$J$532,4,0)</f>
        <v>T-0</v>
      </c>
      <c r="Y3510" s="49" t="str">
        <f>+VLOOKUP(Sitio_Publico[[#This Row],[contenido]],Estructura!$L$4:$O$473,4,0)</f>
        <v>C-34</v>
      </c>
      <c r="Z3510" s="49" t="str">
        <f>+VLOOKUP(Sitio_Publico[[#This Row],[Filtro Integrado]],Estructura!$U$4:$W$529,3,0)</f>
        <v>FI-0</v>
      </c>
      <c r="AA3510" s="49" t="str">
        <f>+VLOOKUP(Sitio_Publico[[#This Row],[Muestra]],Estructura!$Y$4:$AB$483,4,0)</f>
        <v>M-00038</v>
      </c>
    </row>
    <row r="3511" spans="1:27" ht="91.8" x14ac:dyDescent="0.3">
      <c r="A3511" s="16">
        <f t="shared" si="54"/>
        <v>3510</v>
      </c>
      <c r="B3511" s="47" t="s">
        <v>15118</v>
      </c>
      <c r="C3511" s="13" t="s">
        <v>15119</v>
      </c>
      <c r="D3511" s="13" t="s">
        <v>15120</v>
      </c>
      <c r="E3511" s="44">
        <v>15</v>
      </c>
      <c r="F3511" s="13" t="s">
        <v>15142</v>
      </c>
      <c r="G3511" s="23" t="s">
        <v>15143</v>
      </c>
      <c r="H3511" s="42" t="s">
        <v>457</v>
      </c>
      <c r="I3511" s="28" t="s">
        <v>378</v>
      </c>
      <c r="J3511" s="12" t="s">
        <v>15225</v>
      </c>
      <c r="K3511" s="28" t="s">
        <v>16367</v>
      </c>
      <c r="L3511" s="12" t="s">
        <v>1299</v>
      </c>
      <c r="M3511" s="12" t="s">
        <v>14623</v>
      </c>
      <c r="N3511" s="12" t="s">
        <v>15126</v>
      </c>
      <c r="O3511" s="26" t="s">
        <v>16995</v>
      </c>
      <c r="P3511" s="26" t="s">
        <v>16996</v>
      </c>
      <c r="Q3511" s="25" t="s">
        <v>1145</v>
      </c>
      <c r="R3511" s="26" t="s">
        <v>16997</v>
      </c>
      <c r="S3511" s="15" t="s">
        <v>16998</v>
      </c>
      <c r="T3511" s="52" t="s">
        <v>2442</v>
      </c>
      <c r="U3511" s="22" t="s">
        <v>392</v>
      </c>
      <c r="V3511" s="49" t="str">
        <f>+Sitio_Publico[[#This Row],[idcoleccion]]&amp;"-"&amp;Sitio_Publico[[#This Row],[id]]</f>
        <v>000-3510</v>
      </c>
      <c r="W3511" s="49">
        <f>+VLOOKUP(Sitio_Publico[[#This Row],[territorio]],Estructura!$AE$4:$AH$1067,4,0)</f>
        <v>20000015</v>
      </c>
      <c r="X3511" s="49" t="str">
        <f>+VLOOKUP(Sitio_Publico[[#This Row],[tema]],Estructura!$G$4:$J$532,4,0)</f>
        <v>T-0</v>
      </c>
      <c r="Y3511" s="49" t="str">
        <f>+VLOOKUP(Sitio_Publico[[#This Row],[contenido]],Estructura!$L$4:$O$473,4,0)</f>
        <v>C-1</v>
      </c>
      <c r="Z3511" s="49" t="str">
        <f>+VLOOKUP(Sitio_Publico[[#This Row],[Filtro Integrado]],Estructura!$U$4:$W$529,3,0)</f>
        <v>FI-11</v>
      </c>
      <c r="AA3511" s="49" t="str">
        <f>+VLOOKUP(Sitio_Publico[[#This Row],[Muestra]],Estructura!$Y$4:$AB$483,4,0)</f>
        <v>M-000294</v>
      </c>
    </row>
    <row r="3512" spans="1:27" ht="71.400000000000006" x14ac:dyDescent="0.3">
      <c r="A3512" s="16">
        <f t="shared" si="54"/>
        <v>3511</v>
      </c>
      <c r="B3512" s="47" t="s">
        <v>15118</v>
      </c>
      <c r="C3512" s="13" t="s">
        <v>15119</v>
      </c>
      <c r="D3512" s="13" t="s">
        <v>15120</v>
      </c>
      <c r="E3512" s="44">
        <v>7</v>
      </c>
      <c r="F3512" s="13" t="s">
        <v>15142</v>
      </c>
      <c r="G3512" s="23" t="s">
        <v>15143</v>
      </c>
      <c r="H3512" s="42" t="s">
        <v>455</v>
      </c>
      <c r="I3512" s="28" t="s">
        <v>14</v>
      </c>
      <c r="J3512" s="12" t="s">
        <v>393</v>
      </c>
      <c r="K3512" s="28" t="s">
        <v>15142</v>
      </c>
      <c r="L3512" s="12" t="s">
        <v>1299</v>
      </c>
      <c r="M3512" s="12" t="s">
        <v>14623</v>
      </c>
      <c r="N3512" s="12" t="s">
        <v>15126</v>
      </c>
      <c r="O3512" s="26" t="s">
        <v>16999</v>
      </c>
      <c r="P3512" s="26" t="s">
        <v>17000</v>
      </c>
      <c r="Q3512" s="25" t="s">
        <v>632</v>
      </c>
      <c r="R3512" s="26" t="s">
        <v>17001</v>
      </c>
      <c r="S3512" s="15" t="s">
        <v>17002</v>
      </c>
      <c r="T3512" s="52">
        <v>0</v>
      </c>
      <c r="U3512" s="22" t="s">
        <v>392</v>
      </c>
      <c r="V3512" s="49" t="str">
        <f>+Sitio_Publico[[#This Row],[idcoleccion]]&amp;"-"&amp;Sitio_Publico[[#This Row],[id]]</f>
        <v>000-3511</v>
      </c>
      <c r="W3512" s="49">
        <f>+VLOOKUP(Sitio_Publico[[#This Row],[territorio]],Estructura!$AE$4:$AH$1067,4,0)</f>
        <v>10000000</v>
      </c>
      <c r="X3512" s="49" t="str">
        <f>+VLOOKUP(Sitio_Publico[[#This Row],[tema]],Estructura!$G$4:$J$532,4,0)</f>
        <v>T-0</v>
      </c>
      <c r="Y3512" s="49" t="str">
        <f>+VLOOKUP(Sitio_Publico[[#This Row],[contenido]],Estructura!$L$4:$O$473,4,0)</f>
        <v>C-1</v>
      </c>
      <c r="Z3512" s="49" t="str">
        <f>+VLOOKUP(Sitio_Publico[[#This Row],[Filtro Integrado]],Estructura!$U$4:$W$529,3,0)</f>
        <v>FI-0</v>
      </c>
      <c r="AA3512" s="49" t="str">
        <f>+VLOOKUP(Sitio_Publico[[#This Row],[Muestra]],Estructura!$Y$4:$AB$483,4,0)</f>
        <v>M-00039</v>
      </c>
    </row>
    <row r="3513" spans="1:27" ht="30.6" x14ac:dyDescent="0.3">
      <c r="A3513" s="16">
        <f t="shared" si="54"/>
        <v>3512</v>
      </c>
      <c r="B3513" s="47" t="s">
        <v>15118</v>
      </c>
      <c r="C3513" s="13" t="s">
        <v>15119</v>
      </c>
      <c r="D3513" s="13" t="s">
        <v>15120</v>
      </c>
      <c r="E3513" s="44">
        <v>15101</v>
      </c>
      <c r="F3513" s="13" t="s">
        <v>15121</v>
      </c>
      <c r="G3513" s="23" t="s">
        <v>15122</v>
      </c>
      <c r="H3513" s="42" t="s">
        <v>458</v>
      </c>
      <c r="I3513" s="28" t="s">
        <v>359</v>
      </c>
      <c r="J3513" s="12" t="s">
        <v>393</v>
      </c>
      <c r="K3513" s="28" t="s">
        <v>15225</v>
      </c>
      <c r="L3513" s="12" t="s">
        <v>15124</v>
      </c>
      <c r="M3513" s="12" t="s">
        <v>15125</v>
      </c>
      <c r="N3513" s="12" t="s">
        <v>15126</v>
      </c>
      <c r="O3513" s="26" t="s">
        <v>17003</v>
      </c>
      <c r="P3513" s="26" t="s">
        <v>17004</v>
      </c>
      <c r="Q3513" s="25" t="s">
        <v>632</v>
      </c>
      <c r="R3513" s="26" t="s">
        <v>17005</v>
      </c>
      <c r="S3513" s="15" t="s">
        <v>17006</v>
      </c>
      <c r="T3513" s="52" t="s">
        <v>17007</v>
      </c>
      <c r="U3513" s="22" t="s">
        <v>392</v>
      </c>
      <c r="V3513" s="49" t="str">
        <f>+Sitio_Publico[[#This Row],[idcoleccion]]&amp;"-"&amp;Sitio_Publico[[#This Row],[id]]</f>
        <v>000-3512</v>
      </c>
      <c r="W3513" s="49">
        <f>+VLOOKUP(Sitio_Publico[[#This Row],[territorio]],Estructura!$AE$4:$AH$1067,4,0)</f>
        <v>30015101</v>
      </c>
      <c r="X3513" s="49" t="str">
        <f>+VLOOKUP(Sitio_Publico[[#This Row],[tema]],Estructura!$G$4:$J$532,4,0)</f>
        <v>T-50</v>
      </c>
      <c r="Y3513" s="49" t="str">
        <f>+VLOOKUP(Sitio_Publico[[#This Row],[contenido]],Estructura!$L$4:$O$473,4,0)</f>
        <v>C-30</v>
      </c>
      <c r="Z3513" s="49" t="str">
        <f>+VLOOKUP(Sitio_Publico[[#This Row],[Filtro Integrado]],Estructura!$U$4:$W$529,3,0)</f>
        <v>FI-0</v>
      </c>
      <c r="AA3513" s="49" t="str">
        <f>+VLOOKUP(Sitio_Publico[[#This Row],[Muestra]],Estructura!$Y$4:$AB$483,4,0)</f>
        <v>M-0002</v>
      </c>
    </row>
    <row r="3514" spans="1:27" ht="30.6" x14ac:dyDescent="0.3">
      <c r="A3514" s="16">
        <f t="shared" si="54"/>
        <v>3513</v>
      </c>
      <c r="B3514" s="47" t="s">
        <v>15118</v>
      </c>
      <c r="C3514" s="13" t="s">
        <v>15119</v>
      </c>
      <c r="D3514" s="13" t="s">
        <v>15120</v>
      </c>
      <c r="E3514" s="44">
        <v>7109</v>
      </c>
      <c r="F3514" s="13" t="s">
        <v>15198</v>
      </c>
      <c r="G3514" s="23" t="s">
        <v>15122</v>
      </c>
      <c r="H3514" s="42" t="s">
        <v>458</v>
      </c>
      <c r="I3514" s="28" t="s">
        <v>140</v>
      </c>
      <c r="J3514" s="12" t="s">
        <v>393</v>
      </c>
      <c r="K3514" s="28" t="s">
        <v>15199</v>
      </c>
      <c r="L3514" s="12" t="s">
        <v>15124</v>
      </c>
      <c r="M3514" s="12" t="s">
        <v>15125</v>
      </c>
      <c r="N3514" s="12" t="s">
        <v>15126</v>
      </c>
      <c r="O3514" s="26" t="s">
        <v>17008</v>
      </c>
      <c r="P3514" s="26" t="s">
        <v>17009</v>
      </c>
      <c r="Q3514" s="25" t="s">
        <v>632</v>
      </c>
      <c r="R3514" s="26" t="s">
        <v>17010</v>
      </c>
      <c r="S3514" s="15" t="s">
        <v>17011</v>
      </c>
      <c r="T3514" s="52" t="s">
        <v>17012</v>
      </c>
      <c r="U3514" s="22" t="s">
        <v>392</v>
      </c>
      <c r="V3514" s="49" t="str">
        <f>+Sitio_Publico[[#This Row],[idcoleccion]]&amp;"-"&amp;Sitio_Publico[[#This Row],[id]]</f>
        <v>000-3513</v>
      </c>
      <c r="W3514" s="49">
        <f>+VLOOKUP(Sitio_Publico[[#This Row],[territorio]],Estructura!$AE$4:$AH$1067,4,0)</f>
        <v>30007109</v>
      </c>
      <c r="X3514" s="49" t="str">
        <f>+VLOOKUP(Sitio_Publico[[#This Row],[tema]],Estructura!$G$4:$J$532,4,0)</f>
        <v>T-55</v>
      </c>
      <c r="Y3514" s="49" t="str">
        <f>+VLOOKUP(Sitio_Publico[[#This Row],[contenido]],Estructura!$L$4:$O$473,4,0)</f>
        <v>C-30</v>
      </c>
      <c r="Z3514" s="49" t="str">
        <f>+VLOOKUP(Sitio_Publico[[#This Row],[Filtro Integrado]],Estructura!$U$4:$W$529,3,0)</f>
        <v>FI-0</v>
      </c>
      <c r="AA3514" s="49" t="str">
        <f>+VLOOKUP(Sitio_Publico[[#This Row],[Muestra]],Estructura!$Y$4:$AB$483,4,0)</f>
        <v>M-000222</v>
      </c>
    </row>
    <row r="3515" spans="1:27" ht="91.8" x14ac:dyDescent="0.3">
      <c r="A3515" s="16">
        <f t="shared" si="54"/>
        <v>3514</v>
      </c>
      <c r="B3515" s="47" t="s">
        <v>15118</v>
      </c>
      <c r="C3515" s="13" t="s">
        <v>15119</v>
      </c>
      <c r="D3515" s="13" t="s">
        <v>15141</v>
      </c>
      <c r="E3515" s="44">
        <v>100109001</v>
      </c>
      <c r="F3515" s="13" t="s">
        <v>15142</v>
      </c>
      <c r="G3515" s="23" t="s">
        <v>15143</v>
      </c>
      <c r="H3515" s="42" t="s">
        <v>455</v>
      </c>
      <c r="I3515" s="28" t="s">
        <v>14</v>
      </c>
      <c r="J3515" s="12" t="s">
        <v>393</v>
      </c>
      <c r="K3515" s="28" t="s">
        <v>17013</v>
      </c>
      <c r="L3515" s="12" t="s">
        <v>1299</v>
      </c>
      <c r="M3515" s="12" t="s">
        <v>14623</v>
      </c>
      <c r="N3515" s="12" t="s">
        <v>15126</v>
      </c>
      <c r="O3515" s="26" t="s">
        <v>17014</v>
      </c>
      <c r="P3515" s="26" t="s">
        <v>17015</v>
      </c>
      <c r="Q3515" s="25" t="s">
        <v>1145</v>
      </c>
      <c r="R3515" s="26" t="s">
        <v>17016</v>
      </c>
      <c r="S3515" s="15" t="s">
        <v>17017</v>
      </c>
      <c r="T3515" s="52">
        <v>0</v>
      </c>
      <c r="U3515" s="22" t="s">
        <v>392</v>
      </c>
      <c r="V3515" s="49" t="str">
        <f>+Sitio_Publico[[#This Row],[idcoleccion]]&amp;"-"&amp;Sitio_Publico[[#This Row],[id]]</f>
        <v>000-3514</v>
      </c>
      <c r="W3515" s="49">
        <f>+VLOOKUP(Sitio_Publico[[#This Row],[territorio]],Estructura!$AE$4:$AH$1067,4,0)</f>
        <v>10000000</v>
      </c>
      <c r="X3515" s="49" t="str">
        <f>+VLOOKUP(Sitio_Publico[[#This Row],[tema]],Estructura!$G$4:$J$532,4,0)</f>
        <v>T-0</v>
      </c>
      <c r="Y3515" s="49" t="str">
        <f>+VLOOKUP(Sitio_Publico[[#This Row],[contenido]],Estructura!$L$4:$O$473,4,0)</f>
        <v>C-1</v>
      </c>
      <c r="Z3515" s="49" t="str">
        <f>+VLOOKUP(Sitio_Publico[[#This Row],[Filtro Integrado]],Estructura!$U$4:$W$529,3,0)</f>
        <v>FI-0</v>
      </c>
      <c r="AA3515" s="49" t="str">
        <f>+VLOOKUP(Sitio_Publico[[#This Row],[Muestra]],Estructura!$Y$4:$AB$483,4,0)</f>
        <v>M-00037</v>
      </c>
    </row>
    <row r="3516" spans="1:27" ht="40.799999999999997" x14ac:dyDescent="0.3">
      <c r="A3516" s="16">
        <f t="shared" si="54"/>
        <v>3515</v>
      </c>
      <c r="B3516" s="47" t="s">
        <v>15118</v>
      </c>
      <c r="C3516" s="13" t="s">
        <v>15119</v>
      </c>
      <c r="D3516" s="13" t="s">
        <v>15120</v>
      </c>
      <c r="E3516" s="44">
        <v>5501</v>
      </c>
      <c r="F3516" s="13" t="s">
        <v>15121</v>
      </c>
      <c r="G3516" s="23" t="s">
        <v>15122</v>
      </c>
      <c r="H3516" s="42" t="s">
        <v>458</v>
      </c>
      <c r="I3516" s="28" t="s">
        <v>79</v>
      </c>
      <c r="J3516" s="12" t="s">
        <v>393</v>
      </c>
      <c r="K3516" s="28" t="s">
        <v>15181</v>
      </c>
      <c r="L3516" s="12" t="s">
        <v>15124</v>
      </c>
      <c r="M3516" s="12" t="s">
        <v>15125</v>
      </c>
      <c r="N3516" s="12" t="s">
        <v>15126</v>
      </c>
      <c r="O3516" s="26" t="s">
        <v>17018</v>
      </c>
      <c r="P3516" s="26" t="s">
        <v>17019</v>
      </c>
      <c r="Q3516" s="25" t="s">
        <v>1121</v>
      </c>
      <c r="R3516" s="26" t="s">
        <v>17020</v>
      </c>
      <c r="S3516" s="15" t="s">
        <v>17021</v>
      </c>
      <c r="T3516" s="52" t="s">
        <v>16016</v>
      </c>
      <c r="U3516" s="22" t="s">
        <v>392</v>
      </c>
      <c r="V3516" s="49" t="str">
        <f>+Sitio_Publico[[#This Row],[idcoleccion]]&amp;"-"&amp;Sitio_Publico[[#This Row],[id]]</f>
        <v>000-3515</v>
      </c>
      <c r="W3516" s="49">
        <f>+VLOOKUP(Sitio_Publico[[#This Row],[territorio]],Estructura!$AE$4:$AH$1067,4,0)</f>
        <v>30005501</v>
      </c>
      <c r="X3516" s="49" t="str">
        <f>+VLOOKUP(Sitio_Publico[[#This Row],[tema]],Estructura!$G$4:$J$532,4,0)</f>
        <v>T-50</v>
      </c>
      <c r="Y3516" s="49" t="str">
        <f>+VLOOKUP(Sitio_Publico[[#This Row],[contenido]],Estructura!$L$4:$O$473,4,0)</f>
        <v>C-30</v>
      </c>
      <c r="Z3516" s="49" t="str">
        <f>+VLOOKUP(Sitio_Publico[[#This Row],[Filtro Integrado]],Estructura!$U$4:$W$529,3,0)</f>
        <v>FI-0</v>
      </c>
      <c r="AA3516" s="49" t="str">
        <f>+VLOOKUP(Sitio_Publico[[#This Row],[Muestra]],Estructura!$Y$4:$AB$483,4,0)</f>
        <v>M-000220</v>
      </c>
    </row>
    <row r="3517" spans="1:27" ht="40.799999999999997" x14ac:dyDescent="0.3">
      <c r="A3517" s="16">
        <f t="shared" si="54"/>
        <v>3516</v>
      </c>
      <c r="B3517" s="47" t="s">
        <v>15118</v>
      </c>
      <c r="C3517" s="13" t="s">
        <v>15119</v>
      </c>
      <c r="D3517" s="13" t="s">
        <v>15120</v>
      </c>
      <c r="E3517" s="44">
        <v>2</v>
      </c>
      <c r="F3517" s="13" t="s">
        <v>15142</v>
      </c>
      <c r="G3517" s="23" t="s">
        <v>15300</v>
      </c>
      <c r="H3517" s="42" t="s">
        <v>455</v>
      </c>
      <c r="I3517" s="28" t="s">
        <v>14</v>
      </c>
      <c r="J3517" s="12" t="s">
        <v>393</v>
      </c>
      <c r="K3517" s="28" t="s">
        <v>15277</v>
      </c>
      <c r="L3517" s="12" t="s">
        <v>1299</v>
      </c>
      <c r="M3517" s="12" t="s">
        <v>15146</v>
      </c>
      <c r="N3517" s="12" t="s">
        <v>15126</v>
      </c>
      <c r="O3517" s="26" t="s">
        <v>17022</v>
      </c>
      <c r="P3517" s="26" t="s">
        <v>17023</v>
      </c>
      <c r="Q3517" s="25" t="s">
        <v>1145</v>
      </c>
      <c r="R3517" s="26" t="s">
        <v>17024</v>
      </c>
      <c r="S3517" s="15" t="s">
        <v>17025</v>
      </c>
      <c r="T3517" s="52">
        <v>0</v>
      </c>
      <c r="U3517" s="22" t="s">
        <v>392</v>
      </c>
      <c r="V3517" s="49" t="str">
        <f>+Sitio_Publico[[#This Row],[idcoleccion]]&amp;"-"&amp;Sitio_Publico[[#This Row],[id]]</f>
        <v>000-3516</v>
      </c>
      <c r="W3517" s="49">
        <f>+VLOOKUP(Sitio_Publico[[#This Row],[territorio]],Estructura!$AE$4:$AH$1067,4,0)</f>
        <v>10000000</v>
      </c>
      <c r="X3517" s="49" t="str">
        <f>+VLOOKUP(Sitio_Publico[[#This Row],[tema]],Estructura!$G$4:$J$532,4,0)</f>
        <v>T-0</v>
      </c>
      <c r="Y3517" s="49" t="str">
        <f>+VLOOKUP(Sitio_Publico[[#This Row],[contenido]],Estructura!$L$4:$O$473,4,0)</f>
        <v>C-34</v>
      </c>
      <c r="Z3517" s="49" t="str">
        <f>+VLOOKUP(Sitio_Publico[[#This Row],[Filtro Integrado]],Estructura!$U$4:$W$529,3,0)</f>
        <v>FI-0</v>
      </c>
      <c r="AA3517" s="49" t="str">
        <f>+VLOOKUP(Sitio_Publico[[#This Row],[Muestra]],Estructura!$Y$4:$AB$483,4,0)</f>
        <v>M-00041</v>
      </c>
    </row>
    <row r="3518" spans="1:27" ht="40.799999999999997" x14ac:dyDescent="0.3">
      <c r="A3518" s="16">
        <f t="shared" si="54"/>
        <v>3517</v>
      </c>
      <c r="B3518" s="47" t="s">
        <v>15118</v>
      </c>
      <c r="C3518" s="13" t="s">
        <v>15119</v>
      </c>
      <c r="D3518" s="13" t="s">
        <v>15120</v>
      </c>
      <c r="E3518" s="44">
        <v>7308</v>
      </c>
      <c r="F3518" s="13" t="s">
        <v>15121</v>
      </c>
      <c r="G3518" s="23" t="s">
        <v>15122</v>
      </c>
      <c r="H3518" s="42" t="s">
        <v>458</v>
      </c>
      <c r="I3518" s="28" t="s">
        <v>152</v>
      </c>
      <c r="J3518" s="12" t="s">
        <v>393</v>
      </c>
      <c r="K3518" s="28" t="s">
        <v>15181</v>
      </c>
      <c r="L3518" s="12" t="s">
        <v>15124</v>
      </c>
      <c r="M3518" s="12" t="s">
        <v>15125</v>
      </c>
      <c r="N3518" s="12" t="s">
        <v>15126</v>
      </c>
      <c r="O3518" s="26" t="s">
        <v>17026</v>
      </c>
      <c r="P3518" s="26" t="s">
        <v>17027</v>
      </c>
      <c r="Q3518" s="25" t="s">
        <v>1121</v>
      </c>
      <c r="R3518" s="26" t="s">
        <v>17028</v>
      </c>
      <c r="S3518" s="15" t="s">
        <v>17029</v>
      </c>
      <c r="T3518" s="52" t="s">
        <v>16292</v>
      </c>
      <c r="U3518" s="22" t="s">
        <v>392</v>
      </c>
      <c r="V3518" s="49" t="str">
        <f>+Sitio_Publico[[#This Row],[idcoleccion]]&amp;"-"&amp;Sitio_Publico[[#This Row],[id]]</f>
        <v>000-3517</v>
      </c>
      <c r="W3518" s="49">
        <f>+VLOOKUP(Sitio_Publico[[#This Row],[territorio]],Estructura!$AE$4:$AH$1067,4,0)</f>
        <v>30007308</v>
      </c>
      <c r="X3518" s="49" t="str">
        <f>+VLOOKUP(Sitio_Publico[[#This Row],[tema]],Estructura!$G$4:$J$532,4,0)</f>
        <v>T-50</v>
      </c>
      <c r="Y3518" s="49" t="str">
        <f>+VLOOKUP(Sitio_Publico[[#This Row],[contenido]],Estructura!$L$4:$O$473,4,0)</f>
        <v>C-30</v>
      </c>
      <c r="Z3518" s="49" t="str">
        <f>+VLOOKUP(Sitio_Publico[[#This Row],[Filtro Integrado]],Estructura!$U$4:$W$529,3,0)</f>
        <v>FI-0</v>
      </c>
      <c r="AA3518" s="49" t="str">
        <f>+VLOOKUP(Sitio_Publico[[#This Row],[Muestra]],Estructura!$Y$4:$AB$483,4,0)</f>
        <v>M-000220</v>
      </c>
    </row>
    <row r="3519" spans="1:27" ht="40.799999999999997" x14ac:dyDescent="0.3">
      <c r="A3519" s="16">
        <f t="shared" si="54"/>
        <v>3518</v>
      </c>
      <c r="B3519" s="47" t="s">
        <v>15118</v>
      </c>
      <c r="C3519" s="13" t="s">
        <v>15119</v>
      </c>
      <c r="D3519" s="13" t="s">
        <v>15120</v>
      </c>
      <c r="E3519" s="44">
        <v>100103006</v>
      </c>
      <c r="F3519" s="13" t="s">
        <v>15121</v>
      </c>
      <c r="G3519" s="23" t="s">
        <v>15122</v>
      </c>
      <c r="H3519" s="42" t="s">
        <v>455</v>
      </c>
      <c r="I3519" s="28" t="s">
        <v>14</v>
      </c>
      <c r="J3519" s="12" t="s">
        <v>393</v>
      </c>
      <c r="K3519" s="28" t="s">
        <v>17030</v>
      </c>
      <c r="L3519" s="12" t="s">
        <v>15124</v>
      </c>
      <c r="M3519" s="12" t="s">
        <v>15125</v>
      </c>
      <c r="N3519" s="12" t="s">
        <v>15126</v>
      </c>
      <c r="O3519" s="26" t="s">
        <v>17031</v>
      </c>
      <c r="P3519" s="26" t="s">
        <v>17032</v>
      </c>
      <c r="Q3519" s="25" t="s">
        <v>632</v>
      </c>
      <c r="R3519" s="26" t="s">
        <v>17033</v>
      </c>
      <c r="S3519" s="15" t="s">
        <v>17034</v>
      </c>
      <c r="T3519" s="52">
        <v>0</v>
      </c>
      <c r="U3519" s="22" t="s">
        <v>392</v>
      </c>
      <c r="V3519" s="49" t="str">
        <f>+Sitio_Publico[[#This Row],[idcoleccion]]&amp;"-"&amp;Sitio_Publico[[#This Row],[id]]</f>
        <v>000-3518</v>
      </c>
      <c r="W3519" s="49">
        <f>+VLOOKUP(Sitio_Publico[[#This Row],[territorio]],Estructura!$AE$4:$AH$1067,4,0)</f>
        <v>10000000</v>
      </c>
      <c r="X3519" s="49" t="str">
        <f>+VLOOKUP(Sitio_Publico[[#This Row],[tema]],Estructura!$G$4:$J$532,4,0)</f>
        <v>T-50</v>
      </c>
      <c r="Y3519" s="49" t="str">
        <f>+VLOOKUP(Sitio_Publico[[#This Row],[contenido]],Estructura!$L$4:$O$473,4,0)</f>
        <v>C-30</v>
      </c>
      <c r="Z3519" s="49" t="str">
        <f>+VLOOKUP(Sitio_Publico[[#This Row],[Filtro Integrado]],Estructura!$U$4:$W$529,3,0)</f>
        <v>FI-0</v>
      </c>
      <c r="AA3519" s="49" t="str">
        <f>+VLOOKUP(Sitio_Publico[[#This Row],[Muestra]],Estructura!$Y$4:$AB$483,4,0)</f>
        <v>M-000319</v>
      </c>
    </row>
    <row r="3520" spans="1:27" ht="40.799999999999997" x14ac:dyDescent="0.3">
      <c r="A3520" s="16">
        <f t="shared" si="54"/>
        <v>3519</v>
      </c>
      <c r="B3520" s="47" t="s">
        <v>15118</v>
      </c>
      <c r="C3520" s="13" t="s">
        <v>15119</v>
      </c>
      <c r="D3520" s="13" t="s">
        <v>15120</v>
      </c>
      <c r="E3520" s="44">
        <v>100104005</v>
      </c>
      <c r="F3520" s="13" t="s">
        <v>15396</v>
      </c>
      <c r="G3520" s="23" t="s">
        <v>15397</v>
      </c>
      <c r="H3520" s="42" t="s">
        <v>455</v>
      </c>
      <c r="I3520" s="28" t="s">
        <v>14</v>
      </c>
      <c r="J3520" s="12" t="s">
        <v>15551</v>
      </c>
      <c r="K3520" s="28" t="s">
        <v>15634</v>
      </c>
      <c r="L3520" s="12" t="s">
        <v>1611</v>
      </c>
      <c r="M3520" s="12" t="s">
        <v>15400</v>
      </c>
      <c r="N3520" s="12" t="s">
        <v>15126</v>
      </c>
      <c r="O3520" s="26" t="s">
        <v>17035</v>
      </c>
      <c r="P3520" s="26" t="s">
        <v>17036</v>
      </c>
      <c r="Q3520" s="25" t="s">
        <v>456</v>
      </c>
      <c r="R3520" s="26" t="s">
        <v>17037</v>
      </c>
      <c r="S3520" s="15" t="s">
        <v>17038</v>
      </c>
      <c r="T3520" s="52">
        <v>0</v>
      </c>
      <c r="U3520" s="22" t="s">
        <v>392</v>
      </c>
      <c r="V3520" s="49" t="str">
        <f>+Sitio_Publico[[#This Row],[idcoleccion]]&amp;"-"&amp;Sitio_Publico[[#This Row],[id]]</f>
        <v>000-3519</v>
      </c>
      <c r="W3520" s="49">
        <f>+VLOOKUP(Sitio_Publico[[#This Row],[territorio]],Estructura!$AE$4:$AH$1067,4,0)</f>
        <v>10000000</v>
      </c>
      <c r="X3520" s="49" t="str">
        <f>+VLOOKUP(Sitio_Publico[[#This Row],[tema]],Estructura!$G$4:$J$532,4,0)</f>
        <v>T-58</v>
      </c>
      <c r="Y3520" s="49" t="str">
        <f>+VLOOKUP(Sitio_Publico[[#This Row],[contenido]],Estructura!$L$4:$O$473,4,0)</f>
        <v>C-35</v>
      </c>
      <c r="Z3520" s="49" t="str">
        <f>+VLOOKUP(Sitio_Publico[[#This Row],[Filtro Integrado]],Estructura!$U$4:$W$529,3,0)</f>
        <v>FI-10</v>
      </c>
      <c r="AA3520" s="49" t="str">
        <f>+VLOOKUP(Sitio_Publico[[#This Row],[Muestra]],Estructura!$Y$4:$AB$483,4,0)</f>
        <v>M-00021</v>
      </c>
    </row>
    <row r="3521" spans="1:27" ht="30.6" x14ac:dyDescent="0.3">
      <c r="A3521" s="16">
        <f t="shared" si="54"/>
        <v>3520</v>
      </c>
      <c r="B3521" s="47" t="s">
        <v>15118</v>
      </c>
      <c r="C3521" s="13" t="s">
        <v>15119</v>
      </c>
      <c r="D3521" s="13" t="s">
        <v>15120</v>
      </c>
      <c r="E3521" s="44">
        <v>5304</v>
      </c>
      <c r="F3521" s="13" t="s">
        <v>15121</v>
      </c>
      <c r="G3521" s="23" t="s">
        <v>15122</v>
      </c>
      <c r="H3521" s="42" t="s">
        <v>458</v>
      </c>
      <c r="I3521" s="28" t="s">
        <v>73</v>
      </c>
      <c r="J3521" s="12" t="s">
        <v>393</v>
      </c>
      <c r="K3521" s="28" t="s">
        <v>15142</v>
      </c>
      <c r="L3521" s="12" t="s">
        <v>15124</v>
      </c>
      <c r="M3521" s="12" t="s">
        <v>15125</v>
      </c>
      <c r="N3521" s="12" t="s">
        <v>15126</v>
      </c>
      <c r="O3521" s="26" t="s">
        <v>17039</v>
      </c>
      <c r="P3521" s="26" t="s">
        <v>17040</v>
      </c>
      <c r="Q3521" s="25" t="s">
        <v>632</v>
      </c>
      <c r="R3521" s="26" t="s">
        <v>17041</v>
      </c>
      <c r="S3521" s="15" t="s">
        <v>17042</v>
      </c>
      <c r="T3521" s="52" t="s">
        <v>17043</v>
      </c>
      <c r="U3521" s="22" t="s">
        <v>392</v>
      </c>
      <c r="V3521" s="49" t="str">
        <f>+Sitio_Publico[[#This Row],[idcoleccion]]&amp;"-"&amp;Sitio_Publico[[#This Row],[id]]</f>
        <v>000-3520</v>
      </c>
      <c r="W3521" s="49">
        <f>+VLOOKUP(Sitio_Publico[[#This Row],[territorio]],Estructura!$AE$4:$AH$1067,4,0)</f>
        <v>30005304</v>
      </c>
      <c r="X3521" s="49" t="str">
        <f>+VLOOKUP(Sitio_Publico[[#This Row],[tema]],Estructura!$G$4:$J$532,4,0)</f>
        <v>T-50</v>
      </c>
      <c r="Y3521" s="49" t="str">
        <f>+VLOOKUP(Sitio_Publico[[#This Row],[contenido]],Estructura!$L$4:$O$473,4,0)</f>
        <v>C-30</v>
      </c>
      <c r="Z3521" s="49" t="str">
        <f>+VLOOKUP(Sitio_Publico[[#This Row],[Filtro Integrado]],Estructura!$U$4:$W$529,3,0)</f>
        <v>FI-0</v>
      </c>
      <c r="AA3521" s="49" t="str">
        <f>+VLOOKUP(Sitio_Publico[[#This Row],[Muestra]],Estructura!$Y$4:$AB$483,4,0)</f>
        <v>M-00039</v>
      </c>
    </row>
    <row r="3522" spans="1:27" ht="40.799999999999997" x14ac:dyDescent="0.3">
      <c r="A3522" s="16">
        <f t="shared" si="54"/>
        <v>3521</v>
      </c>
      <c r="B3522" s="47" t="s">
        <v>15118</v>
      </c>
      <c r="C3522" s="13" t="s">
        <v>15119</v>
      </c>
      <c r="D3522" s="13" t="s">
        <v>15120</v>
      </c>
      <c r="E3522" s="44">
        <v>8301</v>
      </c>
      <c r="F3522" s="13" t="s">
        <v>15825</v>
      </c>
      <c r="G3522" s="23" t="s">
        <v>15152</v>
      </c>
      <c r="H3522" s="42" t="s">
        <v>458</v>
      </c>
      <c r="I3522" s="28" t="s">
        <v>181</v>
      </c>
      <c r="J3522" s="12" t="s">
        <v>15153</v>
      </c>
      <c r="K3522" s="28" t="s">
        <v>15826</v>
      </c>
      <c r="L3522" s="12" t="s">
        <v>15155</v>
      </c>
      <c r="M3522" s="12" t="s">
        <v>15156</v>
      </c>
      <c r="N3522" s="12" t="s">
        <v>15126</v>
      </c>
      <c r="O3522" s="26" t="s">
        <v>17044</v>
      </c>
      <c r="P3522" s="26" t="s">
        <v>17045</v>
      </c>
      <c r="Q3522" s="25" t="s">
        <v>10495</v>
      </c>
      <c r="R3522" s="26" t="s">
        <v>17046</v>
      </c>
      <c r="S3522" s="15" t="s">
        <v>17047</v>
      </c>
      <c r="T3522" s="52" t="s">
        <v>673</v>
      </c>
      <c r="U3522" s="22" t="s">
        <v>392</v>
      </c>
      <c r="V3522" s="49" t="str">
        <f>+Sitio_Publico[[#This Row],[idcoleccion]]&amp;"-"&amp;Sitio_Publico[[#This Row],[id]]</f>
        <v>000-3521</v>
      </c>
      <c r="W3522" s="49">
        <f>+VLOOKUP(Sitio_Publico[[#This Row],[territorio]],Estructura!$AE$4:$AH$1067,4,0)</f>
        <v>30008301</v>
      </c>
      <c r="X3522" s="49" t="str">
        <f>+VLOOKUP(Sitio_Publico[[#This Row],[tema]],Estructura!$G$4:$J$532,4,0)</f>
        <v>T-62</v>
      </c>
      <c r="Y3522" s="49" t="str">
        <f>+VLOOKUP(Sitio_Publico[[#This Row],[contenido]],Estructura!$L$4:$O$473,4,0)</f>
        <v>C-32</v>
      </c>
      <c r="Z3522" s="49" t="str">
        <f>+VLOOKUP(Sitio_Publico[[#This Row],[Filtro Integrado]],Estructura!$U$4:$W$529,3,0)</f>
        <v>FI-4</v>
      </c>
      <c r="AA3522" s="49" t="str">
        <f>+VLOOKUP(Sitio_Publico[[#This Row],[Muestra]],Estructura!$Y$4:$AB$483,4,0)</f>
        <v>M-000263</v>
      </c>
    </row>
    <row r="3523" spans="1:27" ht="40.799999999999997" x14ac:dyDescent="0.3">
      <c r="A3523" s="16">
        <f t="shared" ref="A3523:A3586" si="55">+ROW()-1</f>
        <v>3522</v>
      </c>
      <c r="B3523" s="47" t="s">
        <v>15118</v>
      </c>
      <c r="C3523" s="13" t="s">
        <v>15119</v>
      </c>
      <c r="D3523" s="13" t="s">
        <v>15120</v>
      </c>
      <c r="E3523" s="44">
        <v>52</v>
      </c>
      <c r="F3523" s="13" t="s">
        <v>15142</v>
      </c>
      <c r="G3523" s="23" t="s">
        <v>15143</v>
      </c>
      <c r="H3523" s="42" t="s">
        <v>455</v>
      </c>
      <c r="I3523" s="28" t="s">
        <v>413</v>
      </c>
      <c r="J3523" s="12" t="s">
        <v>393</v>
      </c>
      <c r="K3523" s="28" t="s">
        <v>15278</v>
      </c>
      <c r="L3523" s="12" t="s">
        <v>1299</v>
      </c>
      <c r="M3523" s="12" t="s">
        <v>14623</v>
      </c>
      <c r="N3523" s="12" t="s">
        <v>15126</v>
      </c>
      <c r="O3523" s="26" t="s">
        <v>17048</v>
      </c>
      <c r="P3523" s="26" t="s">
        <v>17049</v>
      </c>
      <c r="Q3523" s="25" t="s">
        <v>1145</v>
      </c>
      <c r="R3523" s="26" t="s">
        <v>16525</v>
      </c>
      <c r="S3523" s="15" t="s">
        <v>17050</v>
      </c>
      <c r="T3523" s="52">
        <v>0</v>
      </c>
      <c r="U3523" s="22" t="s">
        <v>392</v>
      </c>
      <c r="V3523" s="49" t="str">
        <f>+Sitio_Publico[[#This Row],[idcoleccion]]&amp;"-"&amp;Sitio_Publico[[#This Row],[id]]</f>
        <v>000-3522</v>
      </c>
      <c r="W3523" s="49">
        <f>+VLOOKUP(Sitio_Publico[[#This Row],[territorio]],Estructura!$AE$4:$AH$1067,4,0)</f>
        <v>10000052</v>
      </c>
      <c r="X3523" s="49" t="str">
        <f>+VLOOKUP(Sitio_Publico[[#This Row],[tema]],Estructura!$G$4:$J$532,4,0)</f>
        <v>T-0</v>
      </c>
      <c r="Y3523" s="49" t="str">
        <f>+VLOOKUP(Sitio_Publico[[#This Row],[contenido]],Estructura!$L$4:$O$473,4,0)</f>
        <v>C-1</v>
      </c>
      <c r="Z3523" s="49" t="str">
        <f>+VLOOKUP(Sitio_Publico[[#This Row],[Filtro Integrado]],Estructura!$U$4:$W$529,3,0)</f>
        <v>FI-0</v>
      </c>
      <c r="AA3523" s="49" t="str">
        <f>+VLOOKUP(Sitio_Publico[[#This Row],[Muestra]],Estructura!$Y$4:$AB$483,4,0)</f>
        <v>M-000228</v>
      </c>
    </row>
    <row r="3524" spans="1:27" ht="40.799999999999997" x14ac:dyDescent="0.3">
      <c r="A3524" s="16">
        <f t="shared" si="55"/>
        <v>3523</v>
      </c>
      <c r="B3524" s="47" t="s">
        <v>15118</v>
      </c>
      <c r="C3524" s="13" t="s">
        <v>15119</v>
      </c>
      <c r="D3524" s="13" t="s">
        <v>15120</v>
      </c>
      <c r="E3524" s="44">
        <v>13403</v>
      </c>
      <c r="F3524" s="13" t="s">
        <v>15198</v>
      </c>
      <c r="G3524" s="23" t="s">
        <v>15122</v>
      </c>
      <c r="H3524" s="42" t="s">
        <v>458</v>
      </c>
      <c r="I3524" s="28" t="s">
        <v>336</v>
      </c>
      <c r="J3524" s="12" t="s">
        <v>393</v>
      </c>
      <c r="K3524" s="28" t="s">
        <v>15181</v>
      </c>
      <c r="L3524" s="12" t="s">
        <v>15124</v>
      </c>
      <c r="M3524" s="12" t="s">
        <v>15125</v>
      </c>
      <c r="N3524" s="12" t="s">
        <v>15126</v>
      </c>
      <c r="O3524" s="26" t="s">
        <v>17051</v>
      </c>
      <c r="P3524" s="26" t="s">
        <v>17052</v>
      </c>
      <c r="Q3524" s="25" t="s">
        <v>632</v>
      </c>
      <c r="R3524" s="26" t="s">
        <v>17053</v>
      </c>
      <c r="S3524" s="15" t="s">
        <v>17054</v>
      </c>
      <c r="T3524" s="52" t="s">
        <v>17055</v>
      </c>
      <c r="U3524" s="22" t="s">
        <v>392</v>
      </c>
      <c r="V3524" s="49" t="str">
        <f>+Sitio_Publico[[#This Row],[idcoleccion]]&amp;"-"&amp;Sitio_Publico[[#This Row],[id]]</f>
        <v>000-3523</v>
      </c>
      <c r="W3524" s="49">
        <f>+VLOOKUP(Sitio_Publico[[#This Row],[territorio]],Estructura!$AE$4:$AH$1067,4,0)</f>
        <v>30013403</v>
      </c>
      <c r="X3524" s="49" t="str">
        <f>+VLOOKUP(Sitio_Publico[[#This Row],[tema]],Estructura!$G$4:$J$532,4,0)</f>
        <v>T-55</v>
      </c>
      <c r="Y3524" s="49" t="str">
        <f>+VLOOKUP(Sitio_Publico[[#This Row],[contenido]],Estructura!$L$4:$O$473,4,0)</f>
        <v>C-30</v>
      </c>
      <c r="Z3524" s="49" t="str">
        <f>+VLOOKUP(Sitio_Publico[[#This Row],[Filtro Integrado]],Estructura!$U$4:$W$529,3,0)</f>
        <v>FI-0</v>
      </c>
      <c r="AA3524" s="49" t="str">
        <f>+VLOOKUP(Sitio_Publico[[#This Row],[Muestra]],Estructura!$Y$4:$AB$483,4,0)</f>
        <v>M-000220</v>
      </c>
    </row>
    <row r="3525" spans="1:27" ht="30.6" x14ac:dyDescent="0.3">
      <c r="A3525" s="16">
        <f t="shared" si="55"/>
        <v>3524</v>
      </c>
      <c r="B3525" s="47" t="s">
        <v>15118</v>
      </c>
      <c r="C3525" s="13" t="s">
        <v>15119</v>
      </c>
      <c r="D3525" s="13" t="s">
        <v>15120</v>
      </c>
      <c r="E3525" s="44">
        <v>9109</v>
      </c>
      <c r="F3525" s="13" t="s">
        <v>15121</v>
      </c>
      <c r="G3525" s="23" t="s">
        <v>15122</v>
      </c>
      <c r="H3525" s="42" t="s">
        <v>458</v>
      </c>
      <c r="I3525" s="28" t="s">
        <v>224</v>
      </c>
      <c r="J3525" s="12" t="s">
        <v>393</v>
      </c>
      <c r="K3525" s="28" t="s">
        <v>15142</v>
      </c>
      <c r="L3525" s="12" t="s">
        <v>15124</v>
      </c>
      <c r="M3525" s="12" t="s">
        <v>15125</v>
      </c>
      <c r="N3525" s="12" t="s">
        <v>15126</v>
      </c>
      <c r="O3525" s="26" t="s">
        <v>17056</v>
      </c>
      <c r="P3525" s="26" t="s">
        <v>17057</v>
      </c>
      <c r="Q3525" s="25" t="s">
        <v>632</v>
      </c>
      <c r="R3525" s="26" t="s">
        <v>17058</v>
      </c>
      <c r="S3525" s="15" t="s">
        <v>17059</v>
      </c>
      <c r="T3525" s="52" t="s">
        <v>17060</v>
      </c>
      <c r="U3525" s="22" t="s">
        <v>392</v>
      </c>
      <c r="V3525" s="49" t="str">
        <f>+Sitio_Publico[[#This Row],[idcoleccion]]&amp;"-"&amp;Sitio_Publico[[#This Row],[id]]</f>
        <v>000-3524</v>
      </c>
      <c r="W3525" s="49">
        <f>+VLOOKUP(Sitio_Publico[[#This Row],[territorio]],Estructura!$AE$4:$AH$1067,4,0)</f>
        <v>30009109</v>
      </c>
      <c r="X3525" s="49" t="str">
        <f>+VLOOKUP(Sitio_Publico[[#This Row],[tema]],Estructura!$G$4:$J$532,4,0)</f>
        <v>T-50</v>
      </c>
      <c r="Y3525" s="49" t="str">
        <f>+VLOOKUP(Sitio_Publico[[#This Row],[contenido]],Estructura!$L$4:$O$473,4,0)</f>
        <v>C-30</v>
      </c>
      <c r="Z3525" s="49" t="str">
        <f>+VLOOKUP(Sitio_Publico[[#This Row],[Filtro Integrado]],Estructura!$U$4:$W$529,3,0)</f>
        <v>FI-0</v>
      </c>
      <c r="AA3525" s="49" t="str">
        <f>+VLOOKUP(Sitio_Publico[[#This Row],[Muestra]],Estructura!$Y$4:$AB$483,4,0)</f>
        <v>M-00039</v>
      </c>
    </row>
    <row r="3526" spans="1:27" ht="51" x14ac:dyDescent="0.3">
      <c r="A3526" s="16">
        <f t="shared" si="55"/>
        <v>3525</v>
      </c>
      <c r="B3526" s="47" t="s">
        <v>15118</v>
      </c>
      <c r="C3526" s="13" t="s">
        <v>15119</v>
      </c>
      <c r="D3526" s="13" t="s">
        <v>15120</v>
      </c>
      <c r="E3526" s="44">
        <v>100111</v>
      </c>
      <c r="F3526" s="13" t="s">
        <v>15293</v>
      </c>
      <c r="G3526" s="23" t="s">
        <v>15162</v>
      </c>
      <c r="H3526" s="42" t="s">
        <v>457</v>
      </c>
      <c r="I3526" s="28" t="s">
        <v>368</v>
      </c>
      <c r="J3526" s="12" t="s">
        <v>393</v>
      </c>
      <c r="K3526" s="28" t="s">
        <v>15294</v>
      </c>
      <c r="L3526" s="12" t="s">
        <v>15164</v>
      </c>
      <c r="M3526" s="12" t="s">
        <v>15165</v>
      </c>
      <c r="N3526" s="12" t="s">
        <v>15126</v>
      </c>
      <c r="O3526" s="26" t="s">
        <v>17061</v>
      </c>
      <c r="P3526" s="26" t="s">
        <v>17062</v>
      </c>
      <c r="Q3526" s="25" t="s">
        <v>456</v>
      </c>
      <c r="R3526" s="26" t="s">
        <v>17063</v>
      </c>
      <c r="S3526" s="15" t="s">
        <v>17064</v>
      </c>
      <c r="T3526" s="52" t="s">
        <v>15663</v>
      </c>
      <c r="U3526" s="22" t="s">
        <v>392</v>
      </c>
      <c r="V3526" s="49" t="str">
        <f>+Sitio_Publico[[#This Row],[idcoleccion]]&amp;"-"&amp;Sitio_Publico[[#This Row],[id]]</f>
        <v>000-3525</v>
      </c>
      <c r="W3526" s="49">
        <f>+VLOOKUP(Sitio_Publico[[#This Row],[territorio]],Estructura!$AE$4:$AH$1067,4,0)</f>
        <v>20000005</v>
      </c>
      <c r="X3526" s="49" t="str">
        <f>+VLOOKUP(Sitio_Publico[[#This Row],[tema]],Estructura!$G$4:$J$532,4,0)</f>
        <v>T-56</v>
      </c>
      <c r="Y3526" s="49" t="str">
        <f>+VLOOKUP(Sitio_Publico[[#This Row],[contenido]],Estructura!$L$4:$O$473,4,0)</f>
        <v>C-33</v>
      </c>
      <c r="Z3526" s="49" t="str">
        <f>+VLOOKUP(Sitio_Publico[[#This Row],[Filtro Integrado]],Estructura!$U$4:$W$529,3,0)</f>
        <v>FI-0</v>
      </c>
      <c r="AA3526" s="49" t="str">
        <f>+VLOOKUP(Sitio_Publico[[#This Row],[Muestra]],Estructura!$Y$4:$AB$483,4,0)</f>
        <v>M-000229</v>
      </c>
    </row>
    <row r="3527" spans="1:27" ht="36" x14ac:dyDescent="0.3">
      <c r="A3527" s="16">
        <f t="shared" si="55"/>
        <v>3526</v>
      </c>
      <c r="B3527" s="47" t="s">
        <v>15118</v>
      </c>
      <c r="C3527" s="13" t="s">
        <v>15119</v>
      </c>
      <c r="D3527" s="13" t="s">
        <v>15120</v>
      </c>
      <c r="E3527" s="44">
        <v>10</v>
      </c>
      <c r="F3527" s="13" t="s">
        <v>15396</v>
      </c>
      <c r="G3527" s="23" t="s">
        <v>15397</v>
      </c>
      <c r="H3527" s="42" t="s">
        <v>455</v>
      </c>
      <c r="I3527" s="28" t="s">
        <v>14</v>
      </c>
      <c r="J3527" s="12" t="s">
        <v>15142</v>
      </c>
      <c r="K3527" s="28" t="s">
        <v>17065</v>
      </c>
      <c r="L3527" s="12" t="s">
        <v>1611</v>
      </c>
      <c r="M3527" s="12" t="s">
        <v>15400</v>
      </c>
      <c r="N3527" s="12" t="s">
        <v>15126</v>
      </c>
      <c r="O3527" s="26" t="s">
        <v>17066</v>
      </c>
      <c r="P3527" s="26" t="s">
        <v>17067</v>
      </c>
      <c r="Q3527" s="25" t="s">
        <v>456</v>
      </c>
      <c r="R3527" s="26" t="s">
        <v>17068</v>
      </c>
      <c r="S3527" s="15" t="s">
        <v>17069</v>
      </c>
      <c r="T3527" s="52">
        <v>0</v>
      </c>
      <c r="U3527" s="22" t="s">
        <v>392</v>
      </c>
      <c r="V3527" s="49" t="str">
        <f>+Sitio_Publico[[#This Row],[idcoleccion]]&amp;"-"&amp;Sitio_Publico[[#This Row],[id]]</f>
        <v>000-3526</v>
      </c>
      <c r="W3527" s="49">
        <f>+VLOOKUP(Sitio_Publico[[#This Row],[territorio]],Estructura!$AE$4:$AH$1067,4,0)</f>
        <v>10000000</v>
      </c>
      <c r="X3527" s="49" t="str">
        <f>+VLOOKUP(Sitio_Publico[[#This Row],[tema]],Estructura!$G$4:$J$532,4,0)</f>
        <v>T-58</v>
      </c>
      <c r="Y3527" s="49" t="str">
        <f>+VLOOKUP(Sitio_Publico[[#This Row],[contenido]],Estructura!$L$4:$O$473,4,0)</f>
        <v>C-35</v>
      </c>
      <c r="Z3527" s="49" t="str">
        <f>+VLOOKUP(Sitio_Publico[[#This Row],[Filtro Integrado]],Estructura!$U$4:$W$529,3,0)</f>
        <v>FI-5</v>
      </c>
      <c r="AA3527" s="49" t="str">
        <f>+VLOOKUP(Sitio_Publico[[#This Row],[Muestra]],Estructura!$Y$4:$AB$483,4,0)</f>
        <v>M-000320</v>
      </c>
    </row>
    <row r="3528" spans="1:27" ht="40.799999999999997" x14ac:dyDescent="0.3">
      <c r="A3528" s="16">
        <f t="shared" si="55"/>
        <v>3527</v>
      </c>
      <c r="B3528" s="47" t="s">
        <v>15118</v>
      </c>
      <c r="C3528" s="13" t="s">
        <v>15119</v>
      </c>
      <c r="D3528" s="13" t="s">
        <v>15120</v>
      </c>
      <c r="E3528" s="44">
        <v>100103</v>
      </c>
      <c r="F3528" s="13" t="s">
        <v>15198</v>
      </c>
      <c r="G3528" s="23" t="s">
        <v>15122</v>
      </c>
      <c r="H3528" s="42" t="s">
        <v>455</v>
      </c>
      <c r="I3528" s="28" t="s">
        <v>14</v>
      </c>
      <c r="J3528" s="12" t="s">
        <v>393</v>
      </c>
      <c r="K3528" s="28" t="s">
        <v>16161</v>
      </c>
      <c r="L3528" s="12" t="s">
        <v>15124</v>
      </c>
      <c r="M3528" s="12" t="s">
        <v>15125</v>
      </c>
      <c r="N3528" s="12" t="s">
        <v>15126</v>
      </c>
      <c r="O3528" s="26" t="s">
        <v>17070</v>
      </c>
      <c r="P3528" s="26" t="s">
        <v>17071</v>
      </c>
      <c r="Q3528" s="25" t="s">
        <v>1359</v>
      </c>
      <c r="R3528" s="26" t="s">
        <v>17072</v>
      </c>
      <c r="S3528" s="15" t="s">
        <v>17073</v>
      </c>
      <c r="T3528" s="52">
        <v>0</v>
      </c>
      <c r="U3528" s="22" t="s">
        <v>392</v>
      </c>
      <c r="V3528" s="49" t="str">
        <f>+Sitio_Publico[[#This Row],[idcoleccion]]&amp;"-"&amp;Sitio_Publico[[#This Row],[id]]</f>
        <v>000-3527</v>
      </c>
      <c r="W3528" s="49">
        <f>+VLOOKUP(Sitio_Publico[[#This Row],[territorio]],Estructura!$AE$4:$AH$1067,4,0)</f>
        <v>10000000</v>
      </c>
      <c r="X3528" s="49" t="str">
        <f>+VLOOKUP(Sitio_Publico[[#This Row],[tema]],Estructura!$G$4:$J$532,4,0)</f>
        <v>T-55</v>
      </c>
      <c r="Y3528" s="49" t="str">
        <f>+VLOOKUP(Sitio_Publico[[#This Row],[contenido]],Estructura!$L$4:$O$473,4,0)</f>
        <v>C-30</v>
      </c>
      <c r="Z3528" s="49" t="str">
        <f>+VLOOKUP(Sitio_Publico[[#This Row],[Filtro Integrado]],Estructura!$U$4:$W$529,3,0)</f>
        <v>FI-0</v>
      </c>
      <c r="AA3528" s="49" t="str">
        <f>+VLOOKUP(Sitio_Publico[[#This Row],[Muestra]],Estructura!$Y$4:$AB$483,4,0)</f>
        <v>M-000282</v>
      </c>
    </row>
    <row r="3529" spans="1:27" ht="40.799999999999997" x14ac:dyDescent="0.3">
      <c r="A3529" s="16">
        <f t="shared" si="55"/>
        <v>3528</v>
      </c>
      <c r="B3529" s="47" t="s">
        <v>15118</v>
      </c>
      <c r="C3529" s="13" t="s">
        <v>15119</v>
      </c>
      <c r="D3529" s="13" t="s">
        <v>15120</v>
      </c>
      <c r="E3529" s="44">
        <v>52</v>
      </c>
      <c r="F3529" s="13" t="s">
        <v>15142</v>
      </c>
      <c r="G3529" s="23" t="s">
        <v>15300</v>
      </c>
      <c r="H3529" s="42" t="s">
        <v>455</v>
      </c>
      <c r="I3529" s="28" t="s">
        <v>413</v>
      </c>
      <c r="J3529" s="12" t="s">
        <v>393</v>
      </c>
      <c r="K3529" s="28" t="s">
        <v>15181</v>
      </c>
      <c r="L3529" s="12" t="s">
        <v>15145</v>
      </c>
      <c r="M3529" s="12" t="s">
        <v>15146</v>
      </c>
      <c r="N3529" s="12" t="s">
        <v>15126</v>
      </c>
      <c r="O3529" s="26" t="s">
        <v>17074</v>
      </c>
      <c r="P3529" s="26" t="s">
        <v>17075</v>
      </c>
      <c r="Q3529" s="25" t="s">
        <v>456</v>
      </c>
      <c r="R3529" s="26" t="s">
        <v>17076</v>
      </c>
      <c r="S3529" s="15" t="s">
        <v>17077</v>
      </c>
      <c r="T3529" s="52">
        <v>0</v>
      </c>
      <c r="U3529" s="22" t="s">
        <v>392</v>
      </c>
      <c r="V3529" s="49" t="str">
        <f>+Sitio_Publico[[#This Row],[idcoleccion]]&amp;"-"&amp;Sitio_Publico[[#This Row],[id]]</f>
        <v>000-3528</v>
      </c>
      <c r="W3529" s="49">
        <f>+VLOOKUP(Sitio_Publico[[#This Row],[territorio]],Estructura!$AE$4:$AH$1067,4,0)</f>
        <v>10000052</v>
      </c>
      <c r="X3529" s="49" t="str">
        <f>+VLOOKUP(Sitio_Publico[[#This Row],[tema]],Estructura!$G$4:$J$532,4,0)</f>
        <v>T-0</v>
      </c>
      <c r="Y3529" s="49" t="str">
        <f>+VLOOKUP(Sitio_Publico[[#This Row],[contenido]],Estructura!$L$4:$O$473,4,0)</f>
        <v>C-34</v>
      </c>
      <c r="Z3529" s="49" t="str">
        <f>+VLOOKUP(Sitio_Publico[[#This Row],[Filtro Integrado]],Estructura!$U$4:$W$529,3,0)</f>
        <v>FI-0</v>
      </c>
      <c r="AA3529" s="49" t="str">
        <f>+VLOOKUP(Sitio_Publico[[#This Row],[Muestra]],Estructura!$Y$4:$AB$483,4,0)</f>
        <v>M-000220</v>
      </c>
    </row>
    <row r="3530" spans="1:27" ht="30.6" x14ac:dyDescent="0.3">
      <c r="A3530" s="16">
        <f t="shared" si="55"/>
        <v>3529</v>
      </c>
      <c r="B3530" s="47" t="s">
        <v>15118</v>
      </c>
      <c r="C3530" s="13" t="s">
        <v>15119</v>
      </c>
      <c r="D3530" s="13" t="s">
        <v>15120</v>
      </c>
      <c r="E3530" s="44">
        <v>5601</v>
      </c>
      <c r="F3530" s="13" t="s">
        <v>15198</v>
      </c>
      <c r="G3530" s="23" t="s">
        <v>15122</v>
      </c>
      <c r="H3530" s="42" t="s">
        <v>458</v>
      </c>
      <c r="I3530" s="28" t="s">
        <v>84</v>
      </c>
      <c r="J3530" s="12" t="s">
        <v>393</v>
      </c>
      <c r="K3530" s="28" t="s">
        <v>15225</v>
      </c>
      <c r="L3530" s="12" t="s">
        <v>15124</v>
      </c>
      <c r="M3530" s="12" t="s">
        <v>15125</v>
      </c>
      <c r="N3530" s="12" t="s">
        <v>15126</v>
      </c>
      <c r="O3530" s="26" t="s">
        <v>17078</v>
      </c>
      <c r="P3530" s="26" t="s">
        <v>17079</v>
      </c>
      <c r="Q3530" s="25" t="s">
        <v>632</v>
      </c>
      <c r="R3530" s="26" t="s">
        <v>17080</v>
      </c>
      <c r="S3530" s="15" t="s">
        <v>17081</v>
      </c>
      <c r="T3530" s="52" t="s">
        <v>17082</v>
      </c>
      <c r="U3530" s="22" t="s">
        <v>392</v>
      </c>
      <c r="V3530" s="49" t="str">
        <f>+Sitio_Publico[[#This Row],[idcoleccion]]&amp;"-"&amp;Sitio_Publico[[#This Row],[id]]</f>
        <v>000-3529</v>
      </c>
      <c r="W3530" s="49">
        <f>+VLOOKUP(Sitio_Publico[[#This Row],[territorio]],Estructura!$AE$4:$AH$1067,4,0)</f>
        <v>30005601</v>
      </c>
      <c r="X3530" s="49" t="str">
        <f>+VLOOKUP(Sitio_Publico[[#This Row],[tema]],Estructura!$G$4:$J$532,4,0)</f>
        <v>T-55</v>
      </c>
      <c r="Y3530" s="49" t="str">
        <f>+VLOOKUP(Sitio_Publico[[#This Row],[contenido]],Estructura!$L$4:$O$473,4,0)</f>
        <v>C-30</v>
      </c>
      <c r="Z3530" s="49" t="str">
        <f>+VLOOKUP(Sitio_Publico[[#This Row],[Filtro Integrado]],Estructura!$U$4:$W$529,3,0)</f>
        <v>FI-0</v>
      </c>
      <c r="AA3530" s="49" t="str">
        <f>+VLOOKUP(Sitio_Publico[[#This Row],[Muestra]],Estructura!$Y$4:$AB$483,4,0)</f>
        <v>M-0002</v>
      </c>
    </row>
    <row r="3531" spans="1:27" ht="61.2" x14ac:dyDescent="0.3">
      <c r="A3531" s="16">
        <f t="shared" si="55"/>
        <v>3530</v>
      </c>
      <c r="B3531" s="47" t="s">
        <v>15118</v>
      </c>
      <c r="C3531" s="13" t="s">
        <v>15119</v>
      </c>
      <c r="D3531" s="13" t="s">
        <v>15120</v>
      </c>
      <c r="E3531" s="44">
        <v>7</v>
      </c>
      <c r="F3531" s="13" t="s">
        <v>15142</v>
      </c>
      <c r="G3531" s="23" t="s">
        <v>15143</v>
      </c>
      <c r="H3531" s="42" t="s">
        <v>457</v>
      </c>
      <c r="I3531" s="28" t="s">
        <v>370</v>
      </c>
      <c r="J3531" s="12" t="s">
        <v>15181</v>
      </c>
      <c r="K3531" s="28" t="s">
        <v>15225</v>
      </c>
      <c r="L3531" s="12" t="s">
        <v>1299</v>
      </c>
      <c r="M3531" s="12" t="s">
        <v>14623</v>
      </c>
      <c r="N3531" s="12" t="s">
        <v>15126</v>
      </c>
      <c r="O3531" s="26" t="s">
        <v>17083</v>
      </c>
      <c r="P3531" s="26" t="s">
        <v>17084</v>
      </c>
      <c r="Q3531" s="25" t="s">
        <v>2806</v>
      </c>
      <c r="R3531" s="26" t="s">
        <v>17085</v>
      </c>
      <c r="S3531" s="15" t="s">
        <v>17086</v>
      </c>
      <c r="T3531" s="52" t="s">
        <v>1851</v>
      </c>
      <c r="U3531" s="22" t="s">
        <v>392</v>
      </c>
      <c r="V3531" s="49" t="str">
        <f>+Sitio_Publico[[#This Row],[idcoleccion]]&amp;"-"&amp;Sitio_Publico[[#This Row],[id]]</f>
        <v>000-3530</v>
      </c>
      <c r="W3531" s="49">
        <f>+VLOOKUP(Sitio_Publico[[#This Row],[territorio]],Estructura!$AE$4:$AH$1067,4,0)</f>
        <v>20000007</v>
      </c>
      <c r="X3531" s="49" t="str">
        <f>+VLOOKUP(Sitio_Publico[[#This Row],[tema]],Estructura!$G$4:$J$532,4,0)</f>
        <v>T-0</v>
      </c>
      <c r="Y3531" s="49" t="str">
        <f>+VLOOKUP(Sitio_Publico[[#This Row],[contenido]],Estructura!$L$4:$O$473,4,0)</f>
        <v>C-1</v>
      </c>
      <c r="Z3531" s="49" t="str">
        <f>+VLOOKUP(Sitio_Publico[[#This Row],[Filtro Integrado]],Estructura!$U$4:$W$529,3,0)</f>
        <v>FI-9</v>
      </c>
      <c r="AA3531" s="49" t="str">
        <f>+VLOOKUP(Sitio_Publico[[#This Row],[Muestra]],Estructura!$Y$4:$AB$483,4,0)</f>
        <v>M-0002</v>
      </c>
    </row>
    <row r="3532" spans="1:27" ht="30.6" x14ac:dyDescent="0.3">
      <c r="A3532" s="16">
        <f t="shared" si="55"/>
        <v>3531</v>
      </c>
      <c r="B3532" s="47" t="s">
        <v>15118</v>
      </c>
      <c r="C3532" s="13" t="s">
        <v>15119</v>
      </c>
      <c r="D3532" s="13" t="s">
        <v>15120</v>
      </c>
      <c r="E3532" s="44">
        <v>4104</v>
      </c>
      <c r="F3532" s="13" t="s">
        <v>15198</v>
      </c>
      <c r="G3532" s="23" t="s">
        <v>15122</v>
      </c>
      <c r="H3532" s="42" t="s">
        <v>458</v>
      </c>
      <c r="I3532" s="28" t="s">
        <v>52</v>
      </c>
      <c r="J3532" s="12" t="s">
        <v>393</v>
      </c>
      <c r="K3532" s="28" t="s">
        <v>15371</v>
      </c>
      <c r="L3532" s="12" t="s">
        <v>15124</v>
      </c>
      <c r="M3532" s="12" t="s">
        <v>15125</v>
      </c>
      <c r="N3532" s="12" t="s">
        <v>15126</v>
      </c>
      <c r="O3532" s="26" t="s">
        <v>17087</v>
      </c>
      <c r="P3532" s="26" t="s">
        <v>17088</v>
      </c>
      <c r="Q3532" s="25" t="s">
        <v>632</v>
      </c>
      <c r="R3532" s="26" t="s">
        <v>17089</v>
      </c>
      <c r="S3532" s="15" t="s">
        <v>17090</v>
      </c>
      <c r="T3532" s="52" t="s">
        <v>16343</v>
      </c>
      <c r="U3532" s="22" t="s">
        <v>392</v>
      </c>
      <c r="V3532" s="49" t="str">
        <f>+Sitio_Publico[[#This Row],[idcoleccion]]&amp;"-"&amp;Sitio_Publico[[#This Row],[id]]</f>
        <v>000-3531</v>
      </c>
      <c r="W3532" s="49">
        <f>+VLOOKUP(Sitio_Publico[[#This Row],[territorio]],Estructura!$AE$4:$AH$1067,4,0)</f>
        <v>30004104</v>
      </c>
      <c r="X3532" s="49" t="str">
        <f>+VLOOKUP(Sitio_Publico[[#This Row],[tema]],Estructura!$G$4:$J$532,4,0)</f>
        <v>T-55</v>
      </c>
      <c r="Y3532" s="49" t="str">
        <f>+VLOOKUP(Sitio_Publico[[#This Row],[contenido]],Estructura!$L$4:$O$473,4,0)</f>
        <v>C-30</v>
      </c>
      <c r="Z3532" s="49" t="str">
        <f>+VLOOKUP(Sitio_Publico[[#This Row],[Filtro Integrado]],Estructura!$U$4:$W$529,3,0)</f>
        <v>FI-0</v>
      </c>
      <c r="AA3532" s="49" t="str">
        <f>+VLOOKUP(Sitio_Publico[[#This Row],[Muestra]],Estructura!$Y$4:$AB$483,4,0)</f>
        <v>M-000236</v>
      </c>
    </row>
    <row r="3533" spans="1:27" ht="51" x14ac:dyDescent="0.3">
      <c r="A3533" s="16">
        <f t="shared" si="55"/>
        <v>3532</v>
      </c>
      <c r="B3533" s="47" t="s">
        <v>15118</v>
      </c>
      <c r="C3533" s="13" t="s">
        <v>15119</v>
      </c>
      <c r="D3533" s="13" t="s">
        <v>15120</v>
      </c>
      <c r="E3533" s="44">
        <v>6110</v>
      </c>
      <c r="F3533" s="13" t="s">
        <v>15151</v>
      </c>
      <c r="G3533" s="23" t="s">
        <v>15152</v>
      </c>
      <c r="H3533" s="42" t="s">
        <v>458</v>
      </c>
      <c r="I3533" s="28" t="s">
        <v>109</v>
      </c>
      <c r="J3533" s="12" t="s">
        <v>15153</v>
      </c>
      <c r="K3533" s="28" t="s">
        <v>15154</v>
      </c>
      <c r="L3533" s="12" t="s">
        <v>15155</v>
      </c>
      <c r="M3533" s="12" t="s">
        <v>15156</v>
      </c>
      <c r="N3533" s="12" t="s">
        <v>15126</v>
      </c>
      <c r="O3533" s="26" t="s">
        <v>17091</v>
      </c>
      <c r="P3533" s="26" t="s">
        <v>17092</v>
      </c>
      <c r="Q3533" s="25" t="s">
        <v>10495</v>
      </c>
      <c r="R3533" s="26" t="s">
        <v>17093</v>
      </c>
      <c r="S3533" s="15" t="s">
        <v>17094</v>
      </c>
      <c r="T3533" s="52" t="s">
        <v>635</v>
      </c>
      <c r="U3533" s="22" t="s">
        <v>392</v>
      </c>
      <c r="V3533" s="49" t="str">
        <f>+Sitio_Publico[[#This Row],[idcoleccion]]&amp;"-"&amp;Sitio_Publico[[#This Row],[id]]</f>
        <v>000-3532</v>
      </c>
      <c r="W3533" s="49">
        <f>+VLOOKUP(Sitio_Publico[[#This Row],[territorio]],Estructura!$AE$4:$AH$1067,4,0)</f>
        <v>30006110</v>
      </c>
      <c r="X3533" s="49" t="str">
        <f>+VLOOKUP(Sitio_Publico[[#This Row],[tema]],Estructura!$G$4:$J$532,4,0)</f>
        <v>T-52</v>
      </c>
      <c r="Y3533" s="49" t="str">
        <f>+VLOOKUP(Sitio_Publico[[#This Row],[contenido]],Estructura!$L$4:$O$473,4,0)</f>
        <v>C-32</v>
      </c>
      <c r="Z3533" s="49" t="str">
        <f>+VLOOKUP(Sitio_Publico[[#This Row],[Filtro Integrado]],Estructura!$U$4:$W$529,3,0)</f>
        <v>FI-4</v>
      </c>
      <c r="AA3533" s="49" t="str">
        <f>+VLOOKUP(Sitio_Publico[[#This Row],[Muestra]],Estructura!$Y$4:$AB$483,4,0)</f>
        <v>M-000217</v>
      </c>
    </row>
    <row r="3534" spans="1:27" ht="40.799999999999997" x14ac:dyDescent="0.3">
      <c r="A3534" s="16">
        <f t="shared" si="55"/>
        <v>3533</v>
      </c>
      <c r="B3534" s="47" t="s">
        <v>15118</v>
      </c>
      <c r="C3534" s="13" t="s">
        <v>15119</v>
      </c>
      <c r="D3534" s="13" t="s">
        <v>15141</v>
      </c>
      <c r="E3534" s="44">
        <v>100108006</v>
      </c>
      <c r="F3534" s="13" t="s">
        <v>15142</v>
      </c>
      <c r="G3534" s="23" t="s">
        <v>15143</v>
      </c>
      <c r="H3534" s="42" t="s">
        <v>455</v>
      </c>
      <c r="I3534" s="28" t="s">
        <v>14</v>
      </c>
      <c r="J3534" s="12" t="s">
        <v>393</v>
      </c>
      <c r="K3534" s="28" t="s">
        <v>16935</v>
      </c>
      <c r="L3534" s="12" t="s">
        <v>15145</v>
      </c>
      <c r="M3534" s="12" t="s">
        <v>14623</v>
      </c>
      <c r="N3534" s="12" t="s">
        <v>15126</v>
      </c>
      <c r="O3534" s="26" t="s">
        <v>17095</v>
      </c>
      <c r="P3534" s="26" t="s">
        <v>17096</v>
      </c>
      <c r="Q3534" s="25" t="s">
        <v>456</v>
      </c>
      <c r="R3534" s="26" t="s">
        <v>17097</v>
      </c>
      <c r="S3534" s="15" t="s">
        <v>17098</v>
      </c>
      <c r="T3534" s="52">
        <v>0</v>
      </c>
      <c r="U3534" s="22" t="s">
        <v>392</v>
      </c>
      <c r="V3534" s="49" t="str">
        <f>+Sitio_Publico[[#This Row],[idcoleccion]]&amp;"-"&amp;Sitio_Publico[[#This Row],[id]]</f>
        <v>000-3533</v>
      </c>
      <c r="W3534" s="49">
        <f>+VLOOKUP(Sitio_Publico[[#This Row],[territorio]],Estructura!$AE$4:$AH$1067,4,0)</f>
        <v>10000000</v>
      </c>
      <c r="X3534" s="49" t="str">
        <f>+VLOOKUP(Sitio_Publico[[#This Row],[tema]],Estructura!$G$4:$J$532,4,0)</f>
        <v>T-0</v>
      </c>
      <c r="Y3534" s="49" t="str">
        <f>+VLOOKUP(Sitio_Publico[[#This Row],[contenido]],Estructura!$L$4:$O$473,4,0)</f>
        <v>C-1</v>
      </c>
      <c r="Z3534" s="49" t="str">
        <f>+VLOOKUP(Sitio_Publico[[#This Row],[Filtro Integrado]],Estructura!$U$4:$W$529,3,0)</f>
        <v>FI-0</v>
      </c>
      <c r="AA3534" s="49" t="str">
        <f>+VLOOKUP(Sitio_Publico[[#This Row],[Muestra]],Estructura!$Y$4:$AB$483,4,0)</f>
        <v>M-00035</v>
      </c>
    </row>
    <row r="3535" spans="1:27" ht="51" x14ac:dyDescent="0.3">
      <c r="A3535" s="16">
        <f t="shared" si="55"/>
        <v>3534</v>
      </c>
      <c r="B3535" s="47" t="s">
        <v>15118</v>
      </c>
      <c r="C3535" s="13" t="s">
        <v>15119</v>
      </c>
      <c r="D3535" s="13" t="s">
        <v>15120</v>
      </c>
      <c r="E3535" s="44">
        <v>3</v>
      </c>
      <c r="F3535" s="13" t="s">
        <v>15142</v>
      </c>
      <c r="G3535" s="23" t="s">
        <v>15143</v>
      </c>
      <c r="H3535" s="42" t="s">
        <v>455</v>
      </c>
      <c r="I3535" s="28" t="s">
        <v>14</v>
      </c>
      <c r="J3535" s="12" t="s">
        <v>393</v>
      </c>
      <c r="K3535" s="28" t="s">
        <v>16775</v>
      </c>
      <c r="L3535" s="12" t="s">
        <v>1299</v>
      </c>
      <c r="M3535" s="12" t="s">
        <v>15146</v>
      </c>
      <c r="N3535" s="12" t="s">
        <v>15126</v>
      </c>
      <c r="O3535" s="26" t="s">
        <v>17099</v>
      </c>
      <c r="P3535" s="26" t="s">
        <v>17100</v>
      </c>
      <c r="Q3535" s="25" t="s">
        <v>632</v>
      </c>
      <c r="R3535" s="26" t="s">
        <v>17101</v>
      </c>
      <c r="S3535" s="15" t="s">
        <v>17102</v>
      </c>
      <c r="T3535" s="52">
        <v>0</v>
      </c>
      <c r="U3535" s="22" t="s">
        <v>392</v>
      </c>
      <c r="V3535" s="49" t="str">
        <f>+Sitio_Publico[[#This Row],[idcoleccion]]&amp;"-"&amp;Sitio_Publico[[#This Row],[id]]</f>
        <v>000-3534</v>
      </c>
      <c r="W3535" s="49">
        <f>+VLOOKUP(Sitio_Publico[[#This Row],[territorio]],Estructura!$AE$4:$AH$1067,4,0)</f>
        <v>10000000</v>
      </c>
      <c r="X3535" s="49" t="str">
        <f>+VLOOKUP(Sitio_Publico[[#This Row],[tema]],Estructura!$G$4:$J$532,4,0)</f>
        <v>T-0</v>
      </c>
      <c r="Y3535" s="49" t="str">
        <f>+VLOOKUP(Sitio_Publico[[#This Row],[contenido]],Estructura!$L$4:$O$473,4,0)</f>
        <v>C-1</v>
      </c>
      <c r="Z3535" s="49" t="str">
        <f>+VLOOKUP(Sitio_Publico[[#This Row],[Filtro Integrado]],Estructura!$U$4:$W$529,3,0)</f>
        <v>FI-0</v>
      </c>
      <c r="AA3535" s="49" t="str">
        <f>+VLOOKUP(Sitio_Publico[[#This Row],[Muestra]],Estructura!$Y$4:$AB$483,4,0)</f>
        <v>M-00042</v>
      </c>
    </row>
    <row r="3536" spans="1:27" ht="51" x14ac:dyDescent="0.3">
      <c r="A3536" s="16">
        <f t="shared" si="55"/>
        <v>3535</v>
      </c>
      <c r="B3536" s="47" t="s">
        <v>15118</v>
      </c>
      <c r="C3536" s="13" t="s">
        <v>15119</v>
      </c>
      <c r="D3536" s="13" t="s">
        <v>15120</v>
      </c>
      <c r="E3536" s="44">
        <v>27</v>
      </c>
      <c r="F3536" s="13" t="s">
        <v>15161</v>
      </c>
      <c r="G3536" s="23" t="s">
        <v>15162</v>
      </c>
      <c r="H3536" s="42" t="s">
        <v>457</v>
      </c>
      <c r="I3536" s="28" t="s">
        <v>379</v>
      </c>
      <c r="J3536" s="12" t="s">
        <v>393</v>
      </c>
      <c r="K3536" s="28" t="s">
        <v>17103</v>
      </c>
      <c r="L3536" s="12" t="s">
        <v>16124</v>
      </c>
      <c r="M3536" s="12" t="s">
        <v>15165</v>
      </c>
      <c r="N3536" s="12" t="s">
        <v>15126</v>
      </c>
      <c r="O3536" s="26" t="s">
        <v>17104</v>
      </c>
      <c r="P3536" s="26" t="s">
        <v>17105</v>
      </c>
      <c r="Q3536" s="25" t="s">
        <v>456</v>
      </c>
      <c r="R3536" s="26" t="s">
        <v>17106</v>
      </c>
      <c r="S3536" s="15" t="s">
        <v>17107</v>
      </c>
      <c r="T3536" s="52" t="s">
        <v>15436</v>
      </c>
      <c r="U3536" s="22" t="s">
        <v>392</v>
      </c>
      <c r="V3536" s="49" t="str">
        <f>+Sitio_Publico[[#This Row],[idcoleccion]]&amp;"-"&amp;Sitio_Publico[[#This Row],[id]]</f>
        <v>000-3535</v>
      </c>
      <c r="W3536" s="49">
        <f>+VLOOKUP(Sitio_Publico[[#This Row],[territorio]],Estructura!$AE$4:$AH$1067,4,0)</f>
        <v>20000016</v>
      </c>
      <c r="X3536" s="49" t="str">
        <f>+VLOOKUP(Sitio_Publico[[#This Row],[tema]],Estructura!$G$4:$J$532,4,0)</f>
        <v>T-53</v>
      </c>
      <c r="Y3536" s="49" t="str">
        <f>+VLOOKUP(Sitio_Publico[[#This Row],[contenido]],Estructura!$L$4:$O$473,4,0)</f>
        <v>C-33</v>
      </c>
      <c r="Z3536" s="49" t="str">
        <f>+VLOOKUP(Sitio_Publico[[#This Row],[Filtro Integrado]],Estructura!$U$4:$W$529,3,0)</f>
        <v>FI-0</v>
      </c>
      <c r="AA3536" s="49" t="str">
        <f>+VLOOKUP(Sitio_Publico[[#This Row],[Muestra]],Estructura!$Y$4:$AB$483,4,0)</f>
        <v>M-000321</v>
      </c>
    </row>
    <row r="3537" spans="1:27" ht="51" x14ac:dyDescent="0.3">
      <c r="A3537" s="16">
        <f t="shared" si="55"/>
        <v>3536</v>
      </c>
      <c r="B3537" s="47" t="s">
        <v>15118</v>
      </c>
      <c r="C3537" s="13" t="s">
        <v>15119</v>
      </c>
      <c r="D3537" s="13" t="s">
        <v>15120</v>
      </c>
      <c r="E3537" s="44">
        <v>100104001</v>
      </c>
      <c r="F3537" s="13" t="s">
        <v>15396</v>
      </c>
      <c r="G3537" s="23" t="s">
        <v>15397</v>
      </c>
      <c r="H3537" s="42" t="s">
        <v>457</v>
      </c>
      <c r="I3537" s="28" t="s">
        <v>378</v>
      </c>
      <c r="J3537" s="12" t="s">
        <v>15398</v>
      </c>
      <c r="K3537" s="28" t="s">
        <v>17108</v>
      </c>
      <c r="L3537" s="12" t="s">
        <v>1611</v>
      </c>
      <c r="M3537" s="12" t="s">
        <v>15400</v>
      </c>
      <c r="N3537" s="12" t="s">
        <v>15126</v>
      </c>
      <c r="O3537" s="26" t="s">
        <v>17109</v>
      </c>
      <c r="P3537" s="26" t="s">
        <v>17110</v>
      </c>
      <c r="Q3537" s="25" t="s">
        <v>456</v>
      </c>
      <c r="R3537" s="26" t="s">
        <v>17111</v>
      </c>
      <c r="S3537" s="15" t="s">
        <v>17112</v>
      </c>
      <c r="T3537" s="52" t="s">
        <v>2442</v>
      </c>
      <c r="U3537" s="22" t="s">
        <v>392</v>
      </c>
      <c r="V3537" s="49" t="str">
        <f>+Sitio_Publico[[#This Row],[idcoleccion]]&amp;"-"&amp;Sitio_Publico[[#This Row],[id]]</f>
        <v>000-3536</v>
      </c>
      <c r="W3537" s="49">
        <f>+VLOOKUP(Sitio_Publico[[#This Row],[territorio]],Estructura!$AE$4:$AH$1067,4,0)</f>
        <v>20000015</v>
      </c>
      <c r="X3537" s="49" t="str">
        <f>+VLOOKUP(Sitio_Publico[[#This Row],[tema]],Estructura!$G$4:$J$532,4,0)</f>
        <v>T-58</v>
      </c>
      <c r="Y3537" s="49" t="str">
        <f>+VLOOKUP(Sitio_Publico[[#This Row],[contenido]],Estructura!$L$4:$O$473,4,0)</f>
        <v>C-35</v>
      </c>
      <c r="Z3537" s="49" t="str">
        <f>+VLOOKUP(Sitio_Publico[[#This Row],[Filtro Integrado]],Estructura!$U$4:$W$529,3,0)</f>
        <v>FI-8</v>
      </c>
      <c r="AA3537" s="49" t="str">
        <f>+VLOOKUP(Sitio_Publico[[#This Row],[Muestra]],Estructura!$Y$4:$AB$483,4,0)</f>
        <v>M-000322</v>
      </c>
    </row>
    <row r="3538" spans="1:27" ht="51" x14ac:dyDescent="0.3">
      <c r="A3538" s="16">
        <f t="shared" si="55"/>
        <v>3537</v>
      </c>
      <c r="B3538" s="47" t="s">
        <v>15118</v>
      </c>
      <c r="C3538" s="13" t="s">
        <v>15119</v>
      </c>
      <c r="D3538" s="13" t="s">
        <v>15120</v>
      </c>
      <c r="E3538" s="44">
        <v>6</v>
      </c>
      <c r="F3538" s="13" t="s">
        <v>15142</v>
      </c>
      <c r="G3538" s="23" t="s">
        <v>15143</v>
      </c>
      <c r="H3538" s="42" t="s">
        <v>457</v>
      </c>
      <c r="I3538" s="28" t="s">
        <v>369</v>
      </c>
      <c r="J3538" s="12" t="s">
        <v>393</v>
      </c>
      <c r="K3538" s="28" t="s">
        <v>15181</v>
      </c>
      <c r="L3538" s="12" t="s">
        <v>1299</v>
      </c>
      <c r="M3538" s="12" t="s">
        <v>14623</v>
      </c>
      <c r="N3538" s="12" t="s">
        <v>15126</v>
      </c>
      <c r="O3538" s="26" t="s">
        <v>17113</v>
      </c>
      <c r="P3538" s="26" t="s">
        <v>17114</v>
      </c>
      <c r="Q3538" s="25" t="s">
        <v>1145</v>
      </c>
      <c r="R3538" s="26" t="s">
        <v>17115</v>
      </c>
      <c r="S3538" s="15" t="s">
        <v>17116</v>
      </c>
      <c r="T3538" s="52" t="s">
        <v>3640</v>
      </c>
      <c r="U3538" s="22" t="s">
        <v>392</v>
      </c>
      <c r="V3538" s="49" t="str">
        <f>+Sitio_Publico[[#This Row],[idcoleccion]]&amp;"-"&amp;Sitio_Publico[[#This Row],[id]]</f>
        <v>000-3537</v>
      </c>
      <c r="W3538" s="49">
        <f>+VLOOKUP(Sitio_Publico[[#This Row],[territorio]],Estructura!$AE$4:$AH$1067,4,0)</f>
        <v>20000006</v>
      </c>
      <c r="X3538" s="49" t="str">
        <f>+VLOOKUP(Sitio_Publico[[#This Row],[tema]],Estructura!$G$4:$J$532,4,0)</f>
        <v>T-0</v>
      </c>
      <c r="Y3538" s="49" t="str">
        <f>+VLOOKUP(Sitio_Publico[[#This Row],[contenido]],Estructura!$L$4:$O$473,4,0)</f>
        <v>C-1</v>
      </c>
      <c r="Z3538" s="49" t="str">
        <f>+VLOOKUP(Sitio_Publico[[#This Row],[Filtro Integrado]],Estructura!$U$4:$W$529,3,0)</f>
        <v>FI-0</v>
      </c>
      <c r="AA3538" s="49" t="str">
        <f>+VLOOKUP(Sitio_Publico[[#This Row],[Muestra]],Estructura!$Y$4:$AB$483,4,0)</f>
        <v>M-000220</v>
      </c>
    </row>
    <row r="3539" spans="1:27" ht="40.799999999999997" x14ac:dyDescent="0.3">
      <c r="A3539" s="16">
        <f t="shared" si="55"/>
        <v>3538</v>
      </c>
      <c r="B3539" s="47" t="s">
        <v>15118</v>
      </c>
      <c r="C3539" s="13" t="s">
        <v>15119</v>
      </c>
      <c r="D3539" s="13" t="s">
        <v>15120</v>
      </c>
      <c r="E3539" s="44">
        <v>100112040</v>
      </c>
      <c r="F3539" s="13" t="s">
        <v>15534</v>
      </c>
      <c r="G3539" s="23" t="s">
        <v>15397</v>
      </c>
      <c r="H3539" s="42" t="s">
        <v>455</v>
      </c>
      <c r="I3539" s="28" t="s">
        <v>14</v>
      </c>
      <c r="J3539" s="12" t="s">
        <v>15551</v>
      </c>
      <c r="K3539" s="28" t="s">
        <v>15607</v>
      </c>
      <c r="L3539" s="12" t="s">
        <v>1611</v>
      </c>
      <c r="M3539" s="12" t="s">
        <v>15400</v>
      </c>
      <c r="N3539" s="12" t="s">
        <v>15126</v>
      </c>
      <c r="O3539" s="26" t="s">
        <v>17117</v>
      </c>
      <c r="P3539" s="26" t="s">
        <v>17118</v>
      </c>
      <c r="Q3539" s="25" t="s">
        <v>456</v>
      </c>
      <c r="R3539" s="26" t="s">
        <v>17119</v>
      </c>
      <c r="S3539" s="15" t="s">
        <v>17120</v>
      </c>
      <c r="T3539" s="52">
        <v>0</v>
      </c>
      <c r="U3539" s="22" t="s">
        <v>392</v>
      </c>
      <c r="V3539" s="49" t="str">
        <f>+Sitio_Publico[[#This Row],[idcoleccion]]&amp;"-"&amp;Sitio_Publico[[#This Row],[id]]</f>
        <v>000-3538</v>
      </c>
      <c r="W3539" s="49">
        <f>+VLOOKUP(Sitio_Publico[[#This Row],[territorio]],Estructura!$AE$4:$AH$1067,4,0)</f>
        <v>10000000</v>
      </c>
      <c r="X3539" s="49" t="str">
        <f>+VLOOKUP(Sitio_Publico[[#This Row],[tema]],Estructura!$G$4:$J$532,4,0)</f>
        <v>T-60</v>
      </c>
      <c r="Y3539" s="49" t="str">
        <f>+VLOOKUP(Sitio_Publico[[#This Row],[contenido]],Estructura!$L$4:$O$473,4,0)</f>
        <v>C-35</v>
      </c>
      <c r="Z3539" s="49" t="str">
        <f>+VLOOKUP(Sitio_Publico[[#This Row],[Filtro Integrado]],Estructura!$U$4:$W$529,3,0)</f>
        <v>FI-10</v>
      </c>
      <c r="AA3539" s="49" t="str">
        <f>+VLOOKUP(Sitio_Publico[[#This Row],[Muestra]],Estructura!$Y$4:$AB$483,4,0)</f>
        <v>M-000256</v>
      </c>
    </row>
    <row r="3540" spans="1:27" ht="40.799999999999997" x14ac:dyDescent="0.3">
      <c r="A3540" s="16">
        <f t="shared" si="55"/>
        <v>3539</v>
      </c>
      <c r="B3540" s="47" t="s">
        <v>15118</v>
      </c>
      <c r="C3540" s="13" t="s">
        <v>15119</v>
      </c>
      <c r="D3540" s="13" t="s">
        <v>15120</v>
      </c>
      <c r="E3540" s="44">
        <v>188</v>
      </c>
      <c r="F3540" s="13" t="s">
        <v>15142</v>
      </c>
      <c r="G3540" s="23" t="s">
        <v>15143</v>
      </c>
      <c r="H3540" s="42" t="s">
        <v>455</v>
      </c>
      <c r="I3540" s="28" t="s">
        <v>451</v>
      </c>
      <c r="J3540" s="12" t="s">
        <v>393</v>
      </c>
      <c r="K3540" s="28" t="s">
        <v>15278</v>
      </c>
      <c r="L3540" s="12" t="s">
        <v>15145</v>
      </c>
      <c r="M3540" s="12" t="s">
        <v>15146</v>
      </c>
      <c r="N3540" s="12" t="s">
        <v>15126</v>
      </c>
      <c r="O3540" s="26" t="s">
        <v>17121</v>
      </c>
      <c r="P3540" s="26" t="s">
        <v>17122</v>
      </c>
      <c r="Q3540" s="25" t="s">
        <v>456</v>
      </c>
      <c r="R3540" s="26" t="s">
        <v>17123</v>
      </c>
      <c r="S3540" s="15" t="s">
        <v>17124</v>
      </c>
      <c r="T3540" s="52">
        <v>0</v>
      </c>
      <c r="U3540" s="22" t="s">
        <v>392</v>
      </c>
      <c r="V3540" s="49" t="str">
        <f>+Sitio_Publico[[#This Row],[idcoleccion]]&amp;"-"&amp;Sitio_Publico[[#This Row],[id]]</f>
        <v>000-3539</v>
      </c>
      <c r="W3540" s="49">
        <f>+VLOOKUP(Sitio_Publico[[#This Row],[territorio]],Estructura!$AE$4:$AH$1067,4,0)</f>
        <v>10000188</v>
      </c>
      <c r="X3540" s="49" t="str">
        <f>+VLOOKUP(Sitio_Publico[[#This Row],[tema]],Estructura!$G$4:$J$532,4,0)</f>
        <v>T-0</v>
      </c>
      <c r="Y3540" s="49" t="str">
        <f>+VLOOKUP(Sitio_Publico[[#This Row],[contenido]],Estructura!$L$4:$O$473,4,0)</f>
        <v>C-1</v>
      </c>
      <c r="Z3540" s="49" t="str">
        <f>+VLOOKUP(Sitio_Publico[[#This Row],[Filtro Integrado]],Estructura!$U$4:$W$529,3,0)</f>
        <v>FI-0</v>
      </c>
      <c r="AA3540" s="49" t="str">
        <f>+VLOOKUP(Sitio_Publico[[#This Row],[Muestra]],Estructura!$Y$4:$AB$483,4,0)</f>
        <v>M-000228</v>
      </c>
    </row>
    <row r="3541" spans="1:27" ht="51" x14ac:dyDescent="0.3">
      <c r="A3541" s="16">
        <f t="shared" si="55"/>
        <v>3540</v>
      </c>
      <c r="B3541" s="47" t="s">
        <v>15118</v>
      </c>
      <c r="C3541" s="13" t="s">
        <v>15119</v>
      </c>
      <c r="D3541" s="13" t="s">
        <v>15120</v>
      </c>
      <c r="E3541" s="44">
        <v>7404</v>
      </c>
      <c r="F3541" s="13" t="s">
        <v>15151</v>
      </c>
      <c r="G3541" s="23" t="s">
        <v>15152</v>
      </c>
      <c r="H3541" s="42" t="s">
        <v>458</v>
      </c>
      <c r="I3541" s="28" t="s">
        <v>157</v>
      </c>
      <c r="J3541" s="12" t="s">
        <v>15153</v>
      </c>
      <c r="K3541" s="28" t="s">
        <v>15154</v>
      </c>
      <c r="L3541" s="12" t="s">
        <v>15155</v>
      </c>
      <c r="M3541" s="12" t="s">
        <v>15156</v>
      </c>
      <c r="N3541" s="12" t="s">
        <v>15126</v>
      </c>
      <c r="O3541" s="26" t="s">
        <v>17125</v>
      </c>
      <c r="P3541" s="26" t="s">
        <v>17126</v>
      </c>
      <c r="Q3541" s="25" t="s">
        <v>10495</v>
      </c>
      <c r="R3541" s="26" t="s">
        <v>17127</v>
      </c>
      <c r="S3541" s="15" t="s">
        <v>17128</v>
      </c>
      <c r="T3541" s="52" t="s">
        <v>750</v>
      </c>
      <c r="U3541" s="22" t="s">
        <v>392</v>
      </c>
      <c r="V3541" s="49" t="str">
        <f>+Sitio_Publico[[#This Row],[idcoleccion]]&amp;"-"&amp;Sitio_Publico[[#This Row],[id]]</f>
        <v>000-3540</v>
      </c>
      <c r="W3541" s="49">
        <f>+VLOOKUP(Sitio_Publico[[#This Row],[territorio]],Estructura!$AE$4:$AH$1067,4,0)</f>
        <v>30007404</v>
      </c>
      <c r="X3541" s="49" t="str">
        <f>+VLOOKUP(Sitio_Publico[[#This Row],[tema]],Estructura!$G$4:$J$532,4,0)</f>
        <v>T-52</v>
      </c>
      <c r="Y3541" s="49" t="str">
        <f>+VLOOKUP(Sitio_Publico[[#This Row],[contenido]],Estructura!$L$4:$O$473,4,0)</f>
        <v>C-32</v>
      </c>
      <c r="Z3541" s="49" t="str">
        <f>+VLOOKUP(Sitio_Publico[[#This Row],[Filtro Integrado]],Estructura!$U$4:$W$529,3,0)</f>
        <v>FI-4</v>
      </c>
      <c r="AA3541" s="49" t="str">
        <f>+VLOOKUP(Sitio_Publico[[#This Row],[Muestra]],Estructura!$Y$4:$AB$483,4,0)</f>
        <v>M-000217</v>
      </c>
    </row>
    <row r="3542" spans="1:27" ht="30.6" x14ac:dyDescent="0.3">
      <c r="A3542" s="16">
        <f t="shared" si="55"/>
        <v>3541</v>
      </c>
      <c r="B3542" s="47" t="s">
        <v>15118</v>
      </c>
      <c r="C3542" s="13" t="s">
        <v>15119</v>
      </c>
      <c r="D3542" s="13" t="s">
        <v>15120</v>
      </c>
      <c r="E3542" s="44">
        <v>16102</v>
      </c>
      <c r="F3542" s="13" t="s">
        <v>15198</v>
      </c>
      <c r="G3542" s="23" t="s">
        <v>15122</v>
      </c>
      <c r="H3542" s="42" t="s">
        <v>458</v>
      </c>
      <c r="I3542" s="28" t="s">
        <v>196</v>
      </c>
      <c r="J3542" s="12" t="s">
        <v>393</v>
      </c>
      <c r="K3542" s="28" t="s">
        <v>15142</v>
      </c>
      <c r="L3542" s="12" t="s">
        <v>15124</v>
      </c>
      <c r="M3542" s="12" t="s">
        <v>15125</v>
      </c>
      <c r="N3542" s="12" t="s">
        <v>15126</v>
      </c>
      <c r="O3542" s="26" t="s">
        <v>17129</v>
      </c>
      <c r="P3542" s="26" t="s">
        <v>17130</v>
      </c>
      <c r="Q3542" s="25" t="s">
        <v>632</v>
      </c>
      <c r="R3542" s="26" t="s">
        <v>17131</v>
      </c>
      <c r="S3542" s="15" t="s">
        <v>17132</v>
      </c>
      <c r="T3542" s="52" t="s">
        <v>17133</v>
      </c>
      <c r="U3542" s="22" t="s">
        <v>392</v>
      </c>
      <c r="V3542" s="49" t="str">
        <f>+Sitio_Publico[[#This Row],[idcoleccion]]&amp;"-"&amp;Sitio_Publico[[#This Row],[id]]</f>
        <v>000-3541</v>
      </c>
      <c r="W3542" s="49">
        <f>+VLOOKUP(Sitio_Publico[[#This Row],[territorio]],Estructura!$AE$4:$AH$1067,4,0)</f>
        <v>30016102</v>
      </c>
      <c r="X3542" s="49" t="str">
        <f>+VLOOKUP(Sitio_Publico[[#This Row],[tema]],Estructura!$G$4:$J$532,4,0)</f>
        <v>T-55</v>
      </c>
      <c r="Y3542" s="49" t="str">
        <f>+VLOOKUP(Sitio_Publico[[#This Row],[contenido]],Estructura!$L$4:$O$473,4,0)</f>
        <v>C-30</v>
      </c>
      <c r="Z3542" s="49" t="str">
        <f>+VLOOKUP(Sitio_Publico[[#This Row],[Filtro Integrado]],Estructura!$U$4:$W$529,3,0)</f>
        <v>FI-0</v>
      </c>
      <c r="AA3542" s="49" t="str">
        <f>+VLOOKUP(Sitio_Publico[[#This Row],[Muestra]],Estructura!$Y$4:$AB$483,4,0)</f>
        <v>M-00039</v>
      </c>
    </row>
    <row r="3543" spans="1:27" ht="40.799999999999997" x14ac:dyDescent="0.3">
      <c r="A3543" s="16">
        <f t="shared" si="55"/>
        <v>3542</v>
      </c>
      <c r="B3543" s="47" t="s">
        <v>15118</v>
      </c>
      <c r="C3543" s="13" t="s">
        <v>15119</v>
      </c>
      <c r="D3543" s="13" t="s">
        <v>15120</v>
      </c>
      <c r="E3543" s="44">
        <v>100104</v>
      </c>
      <c r="F3543" s="13" t="s">
        <v>15198</v>
      </c>
      <c r="G3543" s="23" t="s">
        <v>15122</v>
      </c>
      <c r="H3543" s="42" t="s">
        <v>455</v>
      </c>
      <c r="I3543" s="28" t="s">
        <v>14</v>
      </c>
      <c r="J3543" s="12" t="s">
        <v>393</v>
      </c>
      <c r="K3543" s="28" t="s">
        <v>15391</v>
      </c>
      <c r="L3543" s="12" t="s">
        <v>15124</v>
      </c>
      <c r="M3543" s="12" t="s">
        <v>15125</v>
      </c>
      <c r="N3543" s="12" t="s">
        <v>15126</v>
      </c>
      <c r="O3543" s="26" t="s">
        <v>17134</v>
      </c>
      <c r="P3543" s="26" t="s">
        <v>17135</v>
      </c>
      <c r="Q3543" s="25" t="s">
        <v>1359</v>
      </c>
      <c r="R3543" s="26" t="s">
        <v>17136</v>
      </c>
      <c r="S3543" s="15" t="s">
        <v>17137</v>
      </c>
      <c r="T3543" s="52">
        <v>0</v>
      </c>
      <c r="U3543" s="22" t="s">
        <v>392</v>
      </c>
      <c r="V3543" s="49" t="str">
        <f>+Sitio_Publico[[#This Row],[idcoleccion]]&amp;"-"&amp;Sitio_Publico[[#This Row],[id]]</f>
        <v>000-3542</v>
      </c>
      <c r="W3543" s="49">
        <f>+VLOOKUP(Sitio_Publico[[#This Row],[territorio]],Estructura!$AE$4:$AH$1067,4,0)</f>
        <v>10000000</v>
      </c>
      <c r="X3543" s="49" t="str">
        <f>+VLOOKUP(Sitio_Publico[[#This Row],[tema]],Estructura!$G$4:$J$532,4,0)</f>
        <v>T-55</v>
      </c>
      <c r="Y3543" s="49" t="str">
        <f>+VLOOKUP(Sitio_Publico[[#This Row],[contenido]],Estructura!$L$4:$O$473,4,0)</f>
        <v>C-30</v>
      </c>
      <c r="Z3543" s="49" t="str">
        <f>+VLOOKUP(Sitio_Publico[[#This Row],[Filtro Integrado]],Estructura!$U$4:$W$529,3,0)</f>
        <v>FI-0</v>
      </c>
      <c r="AA3543" s="49" t="str">
        <f>+VLOOKUP(Sitio_Publico[[#This Row],[Muestra]],Estructura!$Y$4:$AB$483,4,0)</f>
        <v>M-000237</v>
      </c>
    </row>
    <row r="3544" spans="1:27" ht="40.799999999999997" x14ac:dyDescent="0.3">
      <c r="A3544" s="16">
        <f t="shared" si="55"/>
        <v>3543</v>
      </c>
      <c r="B3544" s="47" t="s">
        <v>15118</v>
      </c>
      <c r="C3544" s="13" t="s">
        <v>15119</v>
      </c>
      <c r="D3544" s="13" t="s">
        <v>15141</v>
      </c>
      <c r="E3544" s="44">
        <v>100102003</v>
      </c>
      <c r="F3544" s="13" t="s">
        <v>15142</v>
      </c>
      <c r="G3544" s="23" t="s">
        <v>15300</v>
      </c>
      <c r="H3544" s="42" t="s">
        <v>455</v>
      </c>
      <c r="I3544" s="28" t="s">
        <v>14</v>
      </c>
      <c r="J3544" s="12" t="s">
        <v>393</v>
      </c>
      <c r="K3544" s="28" t="s">
        <v>15328</v>
      </c>
      <c r="L3544" s="12" t="s">
        <v>15145</v>
      </c>
      <c r="M3544" s="12" t="s">
        <v>15146</v>
      </c>
      <c r="N3544" s="12" t="s">
        <v>15126</v>
      </c>
      <c r="O3544" s="26" t="s">
        <v>17138</v>
      </c>
      <c r="P3544" s="26" t="s">
        <v>17139</v>
      </c>
      <c r="Q3544" s="25" t="s">
        <v>456</v>
      </c>
      <c r="R3544" s="26" t="s">
        <v>17140</v>
      </c>
      <c r="S3544" s="15" t="s">
        <v>17141</v>
      </c>
      <c r="T3544" s="52">
        <v>0</v>
      </c>
      <c r="U3544" s="22" t="s">
        <v>392</v>
      </c>
      <c r="V3544" s="49" t="str">
        <f>+Sitio_Publico[[#This Row],[idcoleccion]]&amp;"-"&amp;Sitio_Publico[[#This Row],[id]]</f>
        <v>000-3543</v>
      </c>
      <c r="W3544" s="49">
        <f>+VLOOKUP(Sitio_Publico[[#This Row],[territorio]],Estructura!$AE$4:$AH$1067,4,0)</f>
        <v>10000000</v>
      </c>
      <c r="X3544" s="49" t="str">
        <f>+VLOOKUP(Sitio_Publico[[#This Row],[tema]],Estructura!$G$4:$J$532,4,0)</f>
        <v>T-0</v>
      </c>
      <c r="Y3544" s="49" t="str">
        <f>+VLOOKUP(Sitio_Publico[[#This Row],[contenido]],Estructura!$L$4:$O$473,4,0)</f>
        <v>C-34</v>
      </c>
      <c r="Z3544" s="49" t="str">
        <f>+VLOOKUP(Sitio_Publico[[#This Row],[Filtro Integrado]],Estructura!$U$4:$W$529,3,0)</f>
        <v>FI-0</v>
      </c>
      <c r="AA3544" s="49" t="str">
        <f>+VLOOKUP(Sitio_Publico[[#This Row],[Muestra]],Estructura!$Y$4:$AB$483,4,0)</f>
        <v>M-0009</v>
      </c>
    </row>
    <row r="3545" spans="1:27" ht="30.6" x14ac:dyDescent="0.3">
      <c r="A3545" s="16">
        <f t="shared" si="55"/>
        <v>3544</v>
      </c>
      <c r="B3545" s="47" t="s">
        <v>15118</v>
      </c>
      <c r="C3545" s="13" t="s">
        <v>15119</v>
      </c>
      <c r="D3545" s="13" t="s">
        <v>15120</v>
      </c>
      <c r="E3545" s="44">
        <v>6</v>
      </c>
      <c r="F3545" s="13" t="s">
        <v>15142</v>
      </c>
      <c r="G3545" s="23" t="s">
        <v>15143</v>
      </c>
      <c r="H3545" s="42" t="s">
        <v>455</v>
      </c>
      <c r="I3545" s="28" t="s">
        <v>14</v>
      </c>
      <c r="J3545" s="12" t="s">
        <v>393</v>
      </c>
      <c r="K3545" s="28" t="s">
        <v>16219</v>
      </c>
      <c r="L3545" s="12" t="s">
        <v>1299</v>
      </c>
      <c r="M3545" s="12" t="s">
        <v>15146</v>
      </c>
      <c r="N3545" s="12" t="s">
        <v>15126</v>
      </c>
      <c r="O3545" s="26" t="s">
        <v>17142</v>
      </c>
      <c r="P3545" s="26" t="s">
        <v>17143</v>
      </c>
      <c r="Q3545" s="25" t="s">
        <v>632</v>
      </c>
      <c r="R3545" s="26" t="s">
        <v>17144</v>
      </c>
      <c r="S3545" s="15" t="s">
        <v>17145</v>
      </c>
      <c r="T3545" s="52">
        <v>0</v>
      </c>
      <c r="U3545" s="22" t="s">
        <v>392</v>
      </c>
      <c r="V3545" s="49" t="str">
        <f>+Sitio_Publico[[#This Row],[idcoleccion]]&amp;"-"&amp;Sitio_Publico[[#This Row],[id]]</f>
        <v>000-3544</v>
      </c>
      <c r="W3545" s="49">
        <f>+VLOOKUP(Sitio_Publico[[#This Row],[territorio]],Estructura!$AE$4:$AH$1067,4,0)</f>
        <v>10000000</v>
      </c>
      <c r="X3545" s="49" t="str">
        <f>+VLOOKUP(Sitio_Publico[[#This Row],[tema]],Estructura!$G$4:$J$532,4,0)</f>
        <v>T-0</v>
      </c>
      <c r="Y3545" s="49" t="str">
        <f>+VLOOKUP(Sitio_Publico[[#This Row],[contenido]],Estructura!$L$4:$O$473,4,0)</f>
        <v>C-1</v>
      </c>
      <c r="Z3545" s="49" t="str">
        <f>+VLOOKUP(Sitio_Publico[[#This Row],[Filtro Integrado]],Estructura!$U$4:$W$529,3,0)</f>
        <v>FI-0</v>
      </c>
      <c r="AA3545" s="49" t="str">
        <f>+VLOOKUP(Sitio_Publico[[#This Row],[Muestra]],Estructura!$Y$4:$AB$483,4,0)</f>
        <v>M-00045</v>
      </c>
    </row>
    <row r="3546" spans="1:27" ht="40.799999999999997" x14ac:dyDescent="0.3">
      <c r="A3546" s="16">
        <f t="shared" si="55"/>
        <v>3545</v>
      </c>
      <c r="B3546" s="47" t="s">
        <v>15118</v>
      </c>
      <c r="C3546" s="13" t="s">
        <v>15119</v>
      </c>
      <c r="D3546" s="13" t="s">
        <v>15120</v>
      </c>
      <c r="E3546" s="44">
        <v>0</v>
      </c>
      <c r="F3546" s="13" t="s">
        <v>15151</v>
      </c>
      <c r="G3546" s="23" t="s">
        <v>15152</v>
      </c>
      <c r="H3546" s="42" t="s">
        <v>455</v>
      </c>
      <c r="I3546" s="28" t="s">
        <v>14</v>
      </c>
      <c r="J3546" s="12" t="s">
        <v>393</v>
      </c>
      <c r="K3546" s="28" t="s">
        <v>15154</v>
      </c>
      <c r="L3546" s="12" t="s">
        <v>15155</v>
      </c>
      <c r="M3546" s="12" t="s">
        <v>15156</v>
      </c>
      <c r="N3546" s="12" t="s">
        <v>15126</v>
      </c>
      <c r="O3546" s="26" t="s">
        <v>17146</v>
      </c>
      <c r="P3546" s="26" t="s">
        <v>17147</v>
      </c>
      <c r="Q3546" s="25" t="s">
        <v>10495</v>
      </c>
      <c r="R3546" s="26" t="s">
        <v>16506</v>
      </c>
      <c r="S3546" s="15" t="s">
        <v>17148</v>
      </c>
      <c r="T3546" s="52">
        <v>0</v>
      </c>
      <c r="U3546" s="22" t="s">
        <v>392</v>
      </c>
      <c r="V3546" s="49" t="str">
        <f>+Sitio_Publico[[#This Row],[idcoleccion]]&amp;"-"&amp;Sitio_Publico[[#This Row],[id]]</f>
        <v>000-3545</v>
      </c>
      <c r="W3546" s="49">
        <f>+VLOOKUP(Sitio_Publico[[#This Row],[territorio]],Estructura!$AE$4:$AH$1067,4,0)</f>
        <v>10000000</v>
      </c>
      <c r="X3546" s="49" t="str">
        <f>+VLOOKUP(Sitio_Publico[[#This Row],[tema]],Estructura!$G$4:$J$532,4,0)</f>
        <v>T-52</v>
      </c>
      <c r="Y3546" s="49" t="str">
        <f>+VLOOKUP(Sitio_Publico[[#This Row],[contenido]],Estructura!$L$4:$O$473,4,0)</f>
        <v>C-32</v>
      </c>
      <c r="Z3546" s="49" t="str">
        <f>+VLOOKUP(Sitio_Publico[[#This Row],[Filtro Integrado]],Estructura!$U$4:$W$529,3,0)</f>
        <v>FI-0</v>
      </c>
      <c r="AA3546" s="49" t="str">
        <f>+VLOOKUP(Sitio_Publico[[#This Row],[Muestra]],Estructura!$Y$4:$AB$483,4,0)</f>
        <v>M-000217</v>
      </c>
    </row>
    <row r="3547" spans="1:27" ht="51" x14ac:dyDescent="0.3">
      <c r="A3547" s="16">
        <f t="shared" si="55"/>
        <v>3546</v>
      </c>
      <c r="B3547" s="47" t="s">
        <v>15118</v>
      </c>
      <c r="C3547" s="13" t="s">
        <v>15119</v>
      </c>
      <c r="D3547" s="13" t="s">
        <v>15141</v>
      </c>
      <c r="E3547" s="44">
        <v>100105003</v>
      </c>
      <c r="F3547" s="13" t="s">
        <v>15142</v>
      </c>
      <c r="G3547" s="23" t="s">
        <v>15143</v>
      </c>
      <c r="H3547" s="42" t="s">
        <v>455</v>
      </c>
      <c r="I3547" s="28" t="s">
        <v>14</v>
      </c>
      <c r="J3547" s="12" t="s">
        <v>393</v>
      </c>
      <c r="K3547" s="28" t="s">
        <v>17149</v>
      </c>
      <c r="L3547" s="12" t="s">
        <v>15145</v>
      </c>
      <c r="M3547" s="12" t="s">
        <v>15146</v>
      </c>
      <c r="N3547" s="12" t="s">
        <v>15126</v>
      </c>
      <c r="O3547" s="26" t="s">
        <v>17150</v>
      </c>
      <c r="P3547" s="26" t="s">
        <v>17151</v>
      </c>
      <c r="Q3547" s="25" t="s">
        <v>456</v>
      </c>
      <c r="R3547" s="26" t="s">
        <v>17152</v>
      </c>
      <c r="S3547" s="15" t="s">
        <v>17153</v>
      </c>
      <c r="T3547" s="52">
        <v>0</v>
      </c>
      <c r="U3547" s="22" t="s">
        <v>392</v>
      </c>
      <c r="V3547" s="49" t="str">
        <f>+Sitio_Publico[[#This Row],[idcoleccion]]&amp;"-"&amp;Sitio_Publico[[#This Row],[id]]</f>
        <v>000-3546</v>
      </c>
      <c r="W3547" s="49">
        <f>+VLOOKUP(Sitio_Publico[[#This Row],[territorio]],Estructura!$AE$4:$AH$1067,4,0)</f>
        <v>10000000</v>
      </c>
      <c r="X3547" s="49" t="str">
        <f>+VLOOKUP(Sitio_Publico[[#This Row],[tema]],Estructura!$G$4:$J$532,4,0)</f>
        <v>T-0</v>
      </c>
      <c r="Y3547" s="49" t="str">
        <f>+VLOOKUP(Sitio_Publico[[#This Row],[contenido]],Estructura!$L$4:$O$473,4,0)</f>
        <v>C-1</v>
      </c>
      <c r="Z3547" s="49" t="str">
        <f>+VLOOKUP(Sitio_Publico[[#This Row],[Filtro Integrado]],Estructura!$U$4:$W$529,3,0)</f>
        <v>FI-0</v>
      </c>
      <c r="AA3547" s="49" t="str">
        <f>+VLOOKUP(Sitio_Publico[[#This Row],[Muestra]],Estructura!$Y$4:$AB$483,4,0)</f>
        <v>M-00024</v>
      </c>
    </row>
    <row r="3548" spans="1:27" ht="48" x14ac:dyDescent="0.3">
      <c r="A3548" s="16">
        <f t="shared" si="55"/>
        <v>3547</v>
      </c>
      <c r="B3548" s="47" t="s">
        <v>15118</v>
      </c>
      <c r="C3548" s="13" t="s">
        <v>15119</v>
      </c>
      <c r="D3548" s="13" t="s">
        <v>15120</v>
      </c>
      <c r="E3548" s="44">
        <v>19</v>
      </c>
      <c r="F3548" s="13" t="s">
        <v>15161</v>
      </c>
      <c r="G3548" s="23" t="s">
        <v>15162</v>
      </c>
      <c r="H3548" s="42" t="s">
        <v>457</v>
      </c>
      <c r="I3548" s="28" t="s">
        <v>376</v>
      </c>
      <c r="J3548" s="12" t="s">
        <v>393</v>
      </c>
      <c r="K3548" s="28" t="s">
        <v>15681</v>
      </c>
      <c r="L3548" s="12" t="s">
        <v>15164</v>
      </c>
      <c r="M3548" s="12" t="s">
        <v>15165</v>
      </c>
      <c r="N3548" s="12" t="s">
        <v>15126</v>
      </c>
      <c r="O3548" s="26" t="s">
        <v>17154</v>
      </c>
      <c r="P3548" s="26" t="s">
        <v>17155</v>
      </c>
      <c r="Q3548" s="25" t="s">
        <v>456</v>
      </c>
      <c r="R3548" s="26" t="s">
        <v>17156</v>
      </c>
      <c r="S3548" s="15" t="s">
        <v>17157</v>
      </c>
      <c r="T3548" s="52" t="s">
        <v>15140</v>
      </c>
      <c r="U3548" s="22" t="s">
        <v>392</v>
      </c>
      <c r="V3548" s="49" t="str">
        <f>+Sitio_Publico[[#This Row],[idcoleccion]]&amp;"-"&amp;Sitio_Publico[[#This Row],[id]]</f>
        <v>000-3547</v>
      </c>
      <c r="W3548" s="49">
        <f>+VLOOKUP(Sitio_Publico[[#This Row],[territorio]],Estructura!$AE$4:$AH$1067,4,0)</f>
        <v>20000013</v>
      </c>
      <c r="X3548" s="49" t="str">
        <f>+VLOOKUP(Sitio_Publico[[#This Row],[tema]],Estructura!$G$4:$J$532,4,0)</f>
        <v>T-53</v>
      </c>
      <c r="Y3548" s="49" t="str">
        <f>+VLOOKUP(Sitio_Publico[[#This Row],[contenido]],Estructura!$L$4:$O$473,4,0)</f>
        <v>C-33</v>
      </c>
      <c r="Z3548" s="49" t="str">
        <f>+VLOOKUP(Sitio_Publico[[#This Row],[Filtro Integrado]],Estructura!$U$4:$W$529,3,0)</f>
        <v>FI-0</v>
      </c>
      <c r="AA3548" s="49" t="str">
        <f>+VLOOKUP(Sitio_Publico[[#This Row],[Muestra]],Estructura!$Y$4:$AB$483,4,0)</f>
        <v>M-000259</v>
      </c>
    </row>
    <row r="3549" spans="1:27" ht="40.799999999999997" x14ac:dyDescent="0.3">
      <c r="A3549" s="16">
        <f t="shared" si="55"/>
        <v>3548</v>
      </c>
      <c r="B3549" s="47" t="s">
        <v>15118</v>
      </c>
      <c r="C3549" s="13" t="s">
        <v>15119</v>
      </c>
      <c r="D3549" s="13" t="s">
        <v>15120</v>
      </c>
      <c r="E3549" s="44">
        <v>4</v>
      </c>
      <c r="F3549" s="13" t="s">
        <v>15198</v>
      </c>
      <c r="G3549" s="23" t="s">
        <v>15122</v>
      </c>
      <c r="H3549" s="42" t="s">
        <v>457</v>
      </c>
      <c r="I3549" s="28" t="s">
        <v>367</v>
      </c>
      <c r="J3549" s="12" t="s">
        <v>393</v>
      </c>
      <c r="K3549" s="28" t="s">
        <v>15181</v>
      </c>
      <c r="L3549" s="12" t="s">
        <v>15124</v>
      </c>
      <c r="M3549" s="12" t="s">
        <v>15125</v>
      </c>
      <c r="N3549" s="12" t="s">
        <v>15126</v>
      </c>
      <c r="O3549" s="26" t="s">
        <v>17158</v>
      </c>
      <c r="P3549" s="26" t="s">
        <v>17159</v>
      </c>
      <c r="Q3549" s="25" t="s">
        <v>632</v>
      </c>
      <c r="R3549" s="26" t="s">
        <v>17160</v>
      </c>
      <c r="S3549" s="15" t="s">
        <v>17161</v>
      </c>
      <c r="T3549" s="52" t="s">
        <v>1297</v>
      </c>
      <c r="U3549" s="22" t="s">
        <v>392</v>
      </c>
      <c r="V3549" s="49" t="str">
        <f>+Sitio_Publico[[#This Row],[idcoleccion]]&amp;"-"&amp;Sitio_Publico[[#This Row],[id]]</f>
        <v>000-3548</v>
      </c>
      <c r="W3549" s="49">
        <f>+VLOOKUP(Sitio_Publico[[#This Row],[territorio]],Estructura!$AE$4:$AH$1067,4,0)</f>
        <v>20000004</v>
      </c>
      <c r="X3549" s="49" t="str">
        <f>+VLOOKUP(Sitio_Publico[[#This Row],[tema]],Estructura!$G$4:$J$532,4,0)</f>
        <v>T-55</v>
      </c>
      <c r="Y3549" s="49" t="str">
        <f>+VLOOKUP(Sitio_Publico[[#This Row],[contenido]],Estructura!$L$4:$O$473,4,0)</f>
        <v>C-30</v>
      </c>
      <c r="Z3549" s="49" t="str">
        <f>+VLOOKUP(Sitio_Publico[[#This Row],[Filtro Integrado]],Estructura!$U$4:$W$529,3,0)</f>
        <v>FI-0</v>
      </c>
      <c r="AA3549" s="49" t="str">
        <f>+VLOOKUP(Sitio_Publico[[#This Row],[Muestra]],Estructura!$Y$4:$AB$483,4,0)</f>
        <v>M-000220</v>
      </c>
    </row>
    <row r="3550" spans="1:27" ht="51" x14ac:dyDescent="0.3">
      <c r="A3550" s="16">
        <f t="shared" si="55"/>
        <v>3549</v>
      </c>
      <c r="B3550" s="47" t="s">
        <v>15118</v>
      </c>
      <c r="C3550" s="13" t="s">
        <v>15119</v>
      </c>
      <c r="D3550" s="13" t="s">
        <v>15120</v>
      </c>
      <c r="E3550" s="44">
        <v>100107001</v>
      </c>
      <c r="F3550" s="13" t="s">
        <v>15396</v>
      </c>
      <c r="G3550" s="23" t="s">
        <v>15397</v>
      </c>
      <c r="H3550" s="42" t="s">
        <v>457</v>
      </c>
      <c r="I3550" s="28" t="s">
        <v>376</v>
      </c>
      <c r="J3550" s="12" t="s">
        <v>15398</v>
      </c>
      <c r="K3550" s="28" t="s">
        <v>17162</v>
      </c>
      <c r="L3550" s="12" t="s">
        <v>1611</v>
      </c>
      <c r="M3550" s="12" t="s">
        <v>15400</v>
      </c>
      <c r="N3550" s="12" t="s">
        <v>15126</v>
      </c>
      <c r="O3550" s="26" t="s">
        <v>17163</v>
      </c>
      <c r="P3550" s="26" t="s">
        <v>17164</v>
      </c>
      <c r="Q3550" s="25" t="s">
        <v>456</v>
      </c>
      <c r="R3550" s="26" t="s">
        <v>17165</v>
      </c>
      <c r="S3550" s="15" t="s">
        <v>17166</v>
      </c>
      <c r="T3550" s="52" t="s">
        <v>14847</v>
      </c>
      <c r="U3550" s="22" t="s">
        <v>392</v>
      </c>
      <c r="V3550" s="49" t="str">
        <f>+Sitio_Publico[[#This Row],[idcoleccion]]&amp;"-"&amp;Sitio_Publico[[#This Row],[id]]</f>
        <v>000-3549</v>
      </c>
      <c r="W3550" s="49">
        <f>+VLOOKUP(Sitio_Publico[[#This Row],[territorio]],Estructura!$AE$4:$AH$1067,4,0)</f>
        <v>20000013</v>
      </c>
      <c r="X3550" s="49" t="str">
        <f>+VLOOKUP(Sitio_Publico[[#This Row],[tema]],Estructura!$G$4:$J$532,4,0)</f>
        <v>T-58</v>
      </c>
      <c r="Y3550" s="49" t="str">
        <f>+VLOOKUP(Sitio_Publico[[#This Row],[contenido]],Estructura!$L$4:$O$473,4,0)</f>
        <v>C-35</v>
      </c>
      <c r="Z3550" s="49" t="str">
        <f>+VLOOKUP(Sitio_Publico[[#This Row],[Filtro Integrado]],Estructura!$U$4:$W$529,3,0)</f>
        <v>FI-8</v>
      </c>
      <c r="AA3550" s="49" t="str">
        <f>+VLOOKUP(Sitio_Publico[[#This Row],[Muestra]],Estructura!$Y$4:$AB$483,4,0)</f>
        <v>M-000323</v>
      </c>
    </row>
    <row r="3551" spans="1:27" ht="40.799999999999997" x14ac:dyDescent="0.3">
      <c r="A3551" s="16">
        <f t="shared" si="55"/>
        <v>3550</v>
      </c>
      <c r="B3551" s="47" t="s">
        <v>15118</v>
      </c>
      <c r="C3551" s="13" t="s">
        <v>15119</v>
      </c>
      <c r="D3551" s="13" t="s">
        <v>15120</v>
      </c>
      <c r="E3551" s="44">
        <v>142</v>
      </c>
      <c r="F3551" s="13" t="s">
        <v>15142</v>
      </c>
      <c r="G3551" s="23" t="s">
        <v>15300</v>
      </c>
      <c r="H3551" s="42" t="s">
        <v>455</v>
      </c>
      <c r="I3551" s="28" t="s">
        <v>436</v>
      </c>
      <c r="J3551" s="12" t="s">
        <v>393</v>
      </c>
      <c r="K3551" s="28" t="s">
        <v>15142</v>
      </c>
      <c r="L3551" s="12" t="s">
        <v>15145</v>
      </c>
      <c r="M3551" s="12" t="s">
        <v>15146</v>
      </c>
      <c r="N3551" s="12" t="s">
        <v>15126</v>
      </c>
      <c r="O3551" s="26" t="s">
        <v>17167</v>
      </c>
      <c r="P3551" s="26" t="s">
        <v>17168</v>
      </c>
      <c r="Q3551" s="25" t="s">
        <v>456</v>
      </c>
      <c r="R3551" s="26" t="s">
        <v>17169</v>
      </c>
      <c r="S3551" s="15" t="s">
        <v>17170</v>
      </c>
      <c r="T3551" s="52">
        <v>0</v>
      </c>
      <c r="U3551" s="22" t="s">
        <v>392</v>
      </c>
      <c r="V3551" s="49" t="str">
        <f>+Sitio_Publico[[#This Row],[idcoleccion]]&amp;"-"&amp;Sitio_Publico[[#This Row],[id]]</f>
        <v>000-3550</v>
      </c>
      <c r="W3551" s="49">
        <f>+VLOOKUP(Sitio_Publico[[#This Row],[territorio]],Estructura!$AE$4:$AH$1067,4,0)</f>
        <v>10000142</v>
      </c>
      <c r="X3551" s="49" t="str">
        <f>+VLOOKUP(Sitio_Publico[[#This Row],[tema]],Estructura!$G$4:$J$532,4,0)</f>
        <v>T-0</v>
      </c>
      <c r="Y3551" s="49" t="str">
        <f>+VLOOKUP(Sitio_Publico[[#This Row],[contenido]],Estructura!$L$4:$O$473,4,0)</f>
        <v>C-34</v>
      </c>
      <c r="Z3551" s="49" t="str">
        <f>+VLOOKUP(Sitio_Publico[[#This Row],[Filtro Integrado]],Estructura!$U$4:$W$529,3,0)</f>
        <v>FI-0</v>
      </c>
      <c r="AA3551" s="49" t="str">
        <f>+VLOOKUP(Sitio_Publico[[#This Row],[Muestra]],Estructura!$Y$4:$AB$483,4,0)</f>
        <v>M-00039</v>
      </c>
    </row>
    <row r="3552" spans="1:27" ht="40.799999999999997" x14ac:dyDescent="0.3">
      <c r="A3552" s="16">
        <f t="shared" si="55"/>
        <v>3551</v>
      </c>
      <c r="B3552" s="47" t="s">
        <v>15118</v>
      </c>
      <c r="C3552" s="13" t="s">
        <v>15119</v>
      </c>
      <c r="D3552" s="13" t="s">
        <v>15120</v>
      </c>
      <c r="E3552" s="44">
        <v>27</v>
      </c>
      <c r="F3552" s="13" t="s">
        <v>15161</v>
      </c>
      <c r="G3552" s="23" t="s">
        <v>15162</v>
      </c>
      <c r="H3552" s="42" t="s">
        <v>455</v>
      </c>
      <c r="I3552" s="28" t="s">
        <v>14</v>
      </c>
      <c r="J3552" s="12" t="s">
        <v>393</v>
      </c>
      <c r="K3552" s="28" t="s">
        <v>17103</v>
      </c>
      <c r="L3552" s="12" t="s">
        <v>16229</v>
      </c>
      <c r="M3552" s="12" t="s">
        <v>587</v>
      </c>
      <c r="N3552" s="12" t="s">
        <v>15126</v>
      </c>
      <c r="O3552" s="26" t="s">
        <v>17171</v>
      </c>
      <c r="P3552" s="26" t="s">
        <v>17172</v>
      </c>
      <c r="Q3552" s="25" t="s">
        <v>456</v>
      </c>
      <c r="R3552" s="26" t="s">
        <v>17173</v>
      </c>
      <c r="S3552" s="15" t="s">
        <v>17174</v>
      </c>
      <c r="T3552" s="52">
        <v>0</v>
      </c>
      <c r="U3552" s="22" t="s">
        <v>392</v>
      </c>
      <c r="V3552" s="49" t="str">
        <f>+Sitio_Publico[[#This Row],[idcoleccion]]&amp;"-"&amp;Sitio_Publico[[#This Row],[id]]</f>
        <v>000-3551</v>
      </c>
      <c r="W3552" s="49">
        <f>+VLOOKUP(Sitio_Publico[[#This Row],[territorio]],Estructura!$AE$4:$AH$1067,4,0)</f>
        <v>10000000</v>
      </c>
      <c r="X3552" s="49" t="str">
        <f>+VLOOKUP(Sitio_Publico[[#This Row],[tema]],Estructura!$G$4:$J$532,4,0)</f>
        <v>T-53</v>
      </c>
      <c r="Y3552" s="49" t="str">
        <f>+VLOOKUP(Sitio_Publico[[#This Row],[contenido]],Estructura!$L$4:$O$473,4,0)</f>
        <v>C-33</v>
      </c>
      <c r="Z3552" s="49" t="str">
        <f>+VLOOKUP(Sitio_Publico[[#This Row],[Filtro Integrado]],Estructura!$U$4:$W$529,3,0)</f>
        <v>FI-0</v>
      </c>
      <c r="AA3552" s="49" t="str">
        <f>+VLOOKUP(Sitio_Publico[[#This Row],[Muestra]],Estructura!$Y$4:$AB$483,4,0)</f>
        <v>M-000321</v>
      </c>
    </row>
    <row r="3553" spans="1:27" ht="40.799999999999997" x14ac:dyDescent="0.3">
      <c r="A3553" s="16">
        <f t="shared" si="55"/>
        <v>3552</v>
      </c>
      <c r="B3553" s="47" t="s">
        <v>15118</v>
      </c>
      <c r="C3553" s="13" t="s">
        <v>15119</v>
      </c>
      <c r="D3553" s="13" t="s">
        <v>15120</v>
      </c>
      <c r="E3553" s="44">
        <v>7405</v>
      </c>
      <c r="F3553" s="13" t="s">
        <v>15263</v>
      </c>
      <c r="G3553" s="23" t="s">
        <v>15152</v>
      </c>
      <c r="H3553" s="42" t="s">
        <v>458</v>
      </c>
      <c r="I3553" s="28" t="s">
        <v>158</v>
      </c>
      <c r="J3553" s="12" t="s">
        <v>393</v>
      </c>
      <c r="K3553" s="28" t="s">
        <v>15458</v>
      </c>
      <c r="L3553" s="12" t="s">
        <v>15155</v>
      </c>
      <c r="M3553" s="12" t="s">
        <v>15156</v>
      </c>
      <c r="N3553" s="12" t="s">
        <v>15126</v>
      </c>
      <c r="O3553" s="26" t="s">
        <v>17175</v>
      </c>
      <c r="P3553" s="26" t="s">
        <v>17176</v>
      </c>
      <c r="Q3553" s="25" t="s">
        <v>10495</v>
      </c>
      <c r="R3553" s="26" t="s">
        <v>17177</v>
      </c>
      <c r="S3553" s="15" t="s">
        <v>17178</v>
      </c>
      <c r="T3553" s="52" t="s">
        <v>750</v>
      </c>
      <c r="U3553" s="22" t="s">
        <v>392</v>
      </c>
      <c r="V3553" s="49" t="str">
        <f>+Sitio_Publico[[#This Row],[idcoleccion]]&amp;"-"&amp;Sitio_Publico[[#This Row],[id]]</f>
        <v>000-3552</v>
      </c>
      <c r="W3553" s="49">
        <f>+VLOOKUP(Sitio_Publico[[#This Row],[territorio]],Estructura!$AE$4:$AH$1067,4,0)</f>
        <v>30007405</v>
      </c>
      <c r="X3553" s="49" t="str">
        <f>+VLOOKUP(Sitio_Publico[[#This Row],[tema]],Estructura!$G$4:$J$532,4,0)</f>
        <v>T-57</v>
      </c>
      <c r="Y3553" s="49" t="str">
        <f>+VLOOKUP(Sitio_Publico[[#This Row],[contenido]],Estructura!$L$4:$O$473,4,0)</f>
        <v>C-32</v>
      </c>
      <c r="Z3553" s="49" t="str">
        <f>+VLOOKUP(Sitio_Publico[[#This Row],[Filtro Integrado]],Estructura!$U$4:$W$529,3,0)</f>
        <v>FI-0</v>
      </c>
      <c r="AA3553" s="49" t="str">
        <f>+VLOOKUP(Sitio_Publico[[#This Row],[Muestra]],Estructura!$Y$4:$AB$483,4,0)</f>
        <v>M-000243</v>
      </c>
    </row>
    <row r="3554" spans="1:27" ht="40.799999999999997" x14ac:dyDescent="0.3">
      <c r="A3554" s="16">
        <f t="shared" si="55"/>
        <v>3553</v>
      </c>
      <c r="B3554" s="47" t="s">
        <v>15118</v>
      </c>
      <c r="C3554" s="13" t="s">
        <v>15119</v>
      </c>
      <c r="D3554" s="13" t="s">
        <v>15141</v>
      </c>
      <c r="E3554" s="44">
        <v>100108005</v>
      </c>
      <c r="F3554" s="13" t="s">
        <v>15142</v>
      </c>
      <c r="G3554" s="23" t="s">
        <v>15300</v>
      </c>
      <c r="H3554" s="42" t="s">
        <v>455</v>
      </c>
      <c r="I3554" s="28" t="s">
        <v>14</v>
      </c>
      <c r="J3554" s="12" t="s">
        <v>393</v>
      </c>
      <c r="K3554" s="28" t="s">
        <v>16247</v>
      </c>
      <c r="L3554" s="12" t="s">
        <v>15145</v>
      </c>
      <c r="M3554" s="12" t="s">
        <v>15146</v>
      </c>
      <c r="N3554" s="12" t="s">
        <v>15126</v>
      </c>
      <c r="O3554" s="26" t="s">
        <v>17179</v>
      </c>
      <c r="P3554" s="26" t="s">
        <v>17180</v>
      </c>
      <c r="Q3554" s="25" t="s">
        <v>456</v>
      </c>
      <c r="R3554" s="26" t="s">
        <v>17181</v>
      </c>
      <c r="S3554" s="15" t="s">
        <v>17182</v>
      </c>
      <c r="T3554" s="52">
        <v>0</v>
      </c>
      <c r="U3554" s="22" t="s">
        <v>392</v>
      </c>
      <c r="V3554" s="49" t="str">
        <f>+Sitio_Publico[[#This Row],[idcoleccion]]&amp;"-"&amp;Sitio_Publico[[#This Row],[id]]</f>
        <v>000-3553</v>
      </c>
      <c r="W3554" s="49">
        <f>+VLOOKUP(Sitio_Publico[[#This Row],[territorio]],Estructura!$AE$4:$AH$1067,4,0)</f>
        <v>10000000</v>
      </c>
      <c r="X3554" s="49" t="str">
        <f>+VLOOKUP(Sitio_Publico[[#This Row],[tema]],Estructura!$G$4:$J$532,4,0)</f>
        <v>T-0</v>
      </c>
      <c r="Y3554" s="49" t="str">
        <f>+VLOOKUP(Sitio_Publico[[#This Row],[contenido]],Estructura!$L$4:$O$473,4,0)</f>
        <v>C-34</v>
      </c>
      <c r="Z3554" s="49" t="str">
        <f>+VLOOKUP(Sitio_Publico[[#This Row],[Filtro Integrado]],Estructura!$U$4:$W$529,3,0)</f>
        <v>FI-0</v>
      </c>
      <c r="AA3554" s="49" t="str">
        <f>+VLOOKUP(Sitio_Publico[[#This Row],[Muestra]],Estructura!$Y$4:$AB$483,4,0)</f>
        <v>M-00034</v>
      </c>
    </row>
    <row r="3555" spans="1:27" ht="51" x14ac:dyDescent="0.3">
      <c r="A3555" s="16">
        <f t="shared" si="55"/>
        <v>3554</v>
      </c>
      <c r="B3555" s="47" t="s">
        <v>15118</v>
      </c>
      <c r="C3555" s="13" t="s">
        <v>15119</v>
      </c>
      <c r="D3555" s="13" t="s">
        <v>15120</v>
      </c>
      <c r="E3555" s="44">
        <v>100112003</v>
      </c>
      <c r="F3555" s="13" t="s">
        <v>15534</v>
      </c>
      <c r="G3555" s="23" t="s">
        <v>15397</v>
      </c>
      <c r="H3555" s="42" t="s">
        <v>457</v>
      </c>
      <c r="I3555" s="28" t="s">
        <v>370</v>
      </c>
      <c r="J3555" s="12" t="s">
        <v>15398</v>
      </c>
      <c r="K3555" s="28" t="s">
        <v>17183</v>
      </c>
      <c r="L3555" s="12" t="s">
        <v>1611</v>
      </c>
      <c r="M3555" s="12" t="s">
        <v>15400</v>
      </c>
      <c r="N3555" s="12" t="s">
        <v>15126</v>
      </c>
      <c r="O3555" s="26" t="s">
        <v>17184</v>
      </c>
      <c r="P3555" s="26" t="s">
        <v>17185</v>
      </c>
      <c r="Q3555" s="25" t="s">
        <v>456</v>
      </c>
      <c r="R3555" s="26" t="s">
        <v>17186</v>
      </c>
      <c r="S3555" s="15" t="s">
        <v>17187</v>
      </c>
      <c r="T3555" s="52" t="s">
        <v>1851</v>
      </c>
      <c r="U3555" s="22" t="s">
        <v>392</v>
      </c>
      <c r="V3555" s="49" t="str">
        <f>+Sitio_Publico[[#This Row],[idcoleccion]]&amp;"-"&amp;Sitio_Publico[[#This Row],[id]]</f>
        <v>000-3554</v>
      </c>
      <c r="W3555" s="49">
        <f>+VLOOKUP(Sitio_Publico[[#This Row],[territorio]],Estructura!$AE$4:$AH$1067,4,0)</f>
        <v>20000007</v>
      </c>
      <c r="X3555" s="49" t="str">
        <f>+VLOOKUP(Sitio_Publico[[#This Row],[tema]],Estructura!$G$4:$J$532,4,0)</f>
        <v>T-60</v>
      </c>
      <c r="Y3555" s="49" t="str">
        <f>+VLOOKUP(Sitio_Publico[[#This Row],[contenido]],Estructura!$L$4:$O$473,4,0)</f>
        <v>C-35</v>
      </c>
      <c r="Z3555" s="49" t="str">
        <f>+VLOOKUP(Sitio_Publico[[#This Row],[Filtro Integrado]],Estructura!$U$4:$W$529,3,0)</f>
        <v>FI-8</v>
      </c>
      <c r="AA3555" s="49" t="str">
        <f>+VLOOKUP(Sitio_Publico[[#This Row],[Muestra]],Estructura!$Y$4:$AB$483,4,0)</f>
        <v>M-000324</v>
      </c>
    </row>
    <row r="3556" spans="1:27" ht="30.6" x14ac:dyDescent="0.3">
      <c r="A3556" s="16">
        <f t="shared" si="55"/>
        <v>3555</v>
      </c>
      <c r="B3556" s="47" t="s">
        <v>15118</v>
      </c>
      <c r="C3556" s="13" t="s">
        <v>15119</v>
      </c>
      <c r="D3556" s="13" t="s">
        <v>15120</v>
      </c>
      <c r="E3556" s="44">
        <v>1001040050</v>
      </c>
      <c r="F3556" s="13" t="s">
        <v>15198</v>
      </c>
      <c r="G3556" s="23" t="s">
        <v>15122</v>
      </c>
      <c r="H3556" s="42" t="s">
        <v>455</v>
      </c>
      <c r="I3556" s="28" t="s">
        <v>14</v>
      </c>
      <c r="J3556" s="12" t="s">
        <v>393</v>
      </c>
      <c r="K3556" s="28" t="s">
        <v>17188</v>
      </c>
      <c r="L3556" s="12" t="s">
        <v>15124</v>
      </c>
      <c r="M3556" s="12" t="s">
        <v>15125</v>
      </c>
      <c r="N3556" s="12" t="s">
        <v>15126</v>
      </c>
      <c r="O3556" s="26" t="s">
        <v>17189</v>
      </c>
      <c r="P3556" s="26" t="s">
        <v>17190</v>
      </c>
      <c r="Q3556" s="25" t="s">
        <v>632</v>
      </c>
      <c r="R3556" s="26" t="s">
        <v>17191</v>
      </c>
      <c r="S3556" s="15" t="s">
        <v>17192</v>
      </c>
      <c r="T3556" s="52">
        <v>0</v>
      </c>
      <c r="U3556" s="22" t="s">
        <v>392</v>
      </c>
      <c r="V3556" s="49" t="str">
        <f>+Sitio_Publico[[#This Row],[idcoleccion]]&amp;"-"&amp;Sitio_Publico[[#This Row],[id]]</f>
        <v>000-3555</v>
      </c>
      <c r="W3556" s="49">
        <f>+VLOOKUP(Sitio_Publico[[#This Row],[territorio]],Estructura!$AE$4:$AH$1067,4,0)</f>
        <v>10000000</v>
      </c>
      <c r="X3556" s="49" t="str">
        <f>+VLOOKUP(Sitio_Publico[[#This Row],[tema]],Estructura!$G$4:$J$532,4,0)</f>
        <v>T-55</v>
      </c>
      <c r="Y3556" s="49" t="str">
        <f>+VLOOKUP(Sitio_Publico[[#This Row],[contenido]],Estructura!$L$4:$O$473,4,0)</f>
        <v>C-30</v>
      </c>
      <c r="Z3556" s="49" t="str">
        <f>+VLOOKUP(Sitio_Publico[[#This Row],[Filtro Integrado]],Estructura!$U$4:$W$529,3,0)</f>
        <v>FI-0</v>
      </c>
      <c r="AA3556" s="49" t="str">
        <f>+VLOOKUP(Sitio_Publico[[#This Row],[Muestra]],Estructura!$Y$4:$AB$483,4,0)</f>
        <v>M-000325</v>
      </c>
    </row>
    <row r="3557" spans="1:27" ht="40.799999999999997" x14ac:dyDescent="0.3">
      <c r="A3557" s="16">
        <f t="shared" si="55"/>
        <v>3556</v>
      </c>
      <c r="B3557" s="47" t="s">
        <v>15118</v>
      </c>
      <c r="C3557" s="13" t="s">
        <v>15119</v>
      </c>
      <c r="D3557" s="13" t="s">
        <v>15120</v>
      </c>
      <c r="E3557" s="44">
        <v>4106</v>
      </c>
      <c r="F3557" s="13" t="s">
        <v>15121</v>
      </c>
      <c r="G3557" s="23" t="s">
        <v>15122</v>
      </c>
      <c r="H3557" s="42" t="s">
        <v>458</v>
      </c>
      <c r="I3557" s="28" t="s">
        <v>54</v>
      </c>
      <c r="J3557" s="12" t="s">
        <v>393</v>
      </c>
      <c r="K3557" s="28" t="s">
        <v>15181</v>
      </c>
      <c r="L3557" s="12" t="s">
        <v>15124</v>
      </c>
      <c r="M3557" s="12" t="s">
        <v>15125</v>
      </c>
      <c r="N3557" s="12" t="s">
        <v>15126</v>
      </c>
      <c r="O3557" s="26" t="s">
        <v>17193</v>
      </c>
      <c r="P3557" s="26" t="s">
        <v>17194</v>
      </c>
      <c r="Q3557" s="25" t="s">
        <v>1121</v>
      </c>
      <c r="R3557" s="26" t="s">
        <v>17195</v>
      </c>
      <c r="S3557" s="15" t="s">
        <v>17196</v>
      </c>
      <c r="T3557" s="52" t="s">
        <v>17197</v>
      </c>
      <c r="U3557" s="22" t="s">
        <v>392</v>
      </c>
      <c r="V3557" s="49" t="str">
        <f>+Sitio_Publico[[#This Row],[idcoleccion]]&amp;"-"&amp;Sitio_Publico[[#This Row],[id]]</f>
        <v>000-3556</v>
      </c>
      <c r="W3557" s="49">
        <f>+VLOOKUP(Sitio_Publico[[#This Row],[territorio]],Estructura!$AE$4:$AH$1067,4,0)</f>
        <v>30004106</v>
      </c>
      <c r="X3557" s="49" t="str">
        <f>+VLOOKUP(Sitio_Publico[[#This Row],[tema]],Estructura!$G$4:$J$532,4,0)</f>
        <v>T-50</v>
      </c>
      <c r="Y3557" s="49" t="str">
        <f>+VLOOKUP(Sitio_Publico[[#This Row],[contenido]],Estructura!$L$4:$O$473,4,0)</f>
        <v>C-30</v>
      </c>
      <c r="Z3557" s="49" t="str">
        <f>+VLOOKUP(Sitio_Publico[[#This Row],[Filtro Integrado]],Estructura!$U$4:$W$529,3,0)</f>
        <v>FI-0</v>
      </c>
      <c r="AA3557" s="49" t="str">
        <f>+VLOOKUP(Sitio_Publico[[#This Row],[Muestra]],Estructura!$Y$4:$AB$483,4,0)</f>
        <v>M-000220</v>
      </c>
    </row>
    <row r="3558" spans="1:27" ht="51" x14ac:dyDescent="0.3">
      <c r="A3558" s="16">
        <f t="shared" si="55"/>
        <v>3557</v>
      </c>
      <c r="B3558" s="47" t="s">
        <v>15118</v>
      </c>
      <c r="C3558" s="13" t="s">
        <v>15119</v>
      </c>
      <c r="D3558" s="13" t="s">
        <v>15120</v>
      </c>
      <c r="E3558" s="44">
        <v>39</v>
      </c>
      <c r="F3558" s="13" t="s">
        <v>15186</v>
      </c>
      <c r="G3558" s="23" t="s">
        <v>15152</v>
      </c>
      <c r="H3558" s="42" t="s">
        <v>457</v>
      </c>
      <c r="I3558" s="28" t="s">
        <v>370</v>
      </c>
      <c r="J3558" s="12" t="s">
        <v>15187</v>
      </c>
      <c r="K3558" s="28" t="s">
        <v>17198</v>
      </c>
      <c r="L3558" s="12" t="s">
        <v>15155</v>
      </c>
      <c r="M3558" s="12" t="s">
        <v>15156</v>
      </c>
      <c r="N3558" s="12" t="s">
        <v>15126</v>
      </c>
      <c r="O3558" s="26" t="s">
        <v>17199</v>
      </c>
      <c r="P3558" s="26" t="s">
        <v>17200</v>
      </c>
      <c r="Q3558" s="25" t="s">
        <v>491</v>
      </c>
      <c r="R3558" s="26" t="s">
        <v>17201</v>
      </c>
      <c r="S3558" s="15" t="s">
        <v>17202</v>
      </c>
      <c r="T3558" s="52" t="s">
        <v>750</v>
      </c>
      <c r="U3558" s="22" t="s">
        <v>392</v>
      </c>
      <c r="V3558" s="49" t="str">
        <f>+Sitio_Publico[[#This Row],[idcoleccion]]&amp;"-"&amp;Sitio_Publico[[#This Row],[id]]</f>
        <v>000-3557</v>
      </c>
      <c r="W3558" s="49">
        <f>+VLOOKUP(Sitio_Publico[[#This Row],[territorio]],Estructura!$AE$4:$AH$1067,4,0)</f>
        <v>20000007</v>
      </c>
      <c r="X3558" s="49" t="str">
        <f>+VLOOKUP(Sitio_Publico[[#This Row],[tema]],Estructura!$G$4:$J$532,4,0)</f>
        <v>T-54</v>
      </c>
      <c r="Y3558" s="49" t="str">
        <f>+VLOOKUP(Sitio_Publico[[#This Row],[contenido]],Estructura!$L$4:$O$473,4,0)</f>
        <v>C-32</v>
      </c>
      <c r="Z3558" s="49" t="str">
        <f>+VLOOKUP(Sitio_Publico[[#This Row],[Filtro Integrado]],Estructura!$U$4:$W$529,3,0)</f>
        <v>FI-6</v>
      </c>
      <c r="AA3558" s="49" t="str">
        <f>+VLOOKUP(Sitio_Publico[[#This Row],[Muestra]],Estructura!$Y$4:$AB$483,4,0)</f>
        <v>M-000326</v>
      </c>
    </row>
    <row r="3559" spans="1:27" ht="51" x14ac:dyDescent="0.3">
      <c r="A3559" s="16">
        <f t="shared" si="55"/>
        <v>3558</v>
      </c>
      <c r="B3559" s="47" t="s">
        <v>15118</v>
      </c>
      <c r="C3559" s="13" t="s">
        <v>15119</v>
      </c>
      <c r="D3559" s="13" t="s">
        <v>15120</v>
      </c>
      <c r="E3559" s="44">
        <v>12</v>
      </c>
      <c r="F3559" s="13" t="s">
        <v>15142</v>
      </c>
      <c r="G3559" s="23" t="s">
        <v>15143</v>
      </c>
      <c r="H3559" s="42" t="s">
        <v>457</v>
      </c>
      <c r="I3559" s="28" t="s">
        <v>375</v>
      </c>
      <c r="J3559" s="12" t="s">
        <v>393</v>
      </c>
      <c r="K3559" s="28" t="s">
        <v>15181</v>
      </c>
      <c r="L3559" s="12" t="s">
        <v>1299</v>
      </c>
      <c r="M3559" s="12" t="s">
        <v>15146</v>
      </c>
      <c r="N3559" s="12" t="s">
        <v>15126</v>
      </c>
      <c r="O3559" s="26" t="s">
        <v>17203</v>
      </c>
      <c r="P3559" s="26" t="s">
        <v>17204</v>
      </c>
      <c r="Q3559" s="25" t="s">
        <v>632</v>
      </c>
      <c r="R3559" s="26" t="s">
        <v>17205</v>
      </c>
      <c r="S3559" s="15" t="s">
        <v>17206</v>
      </c>
      <c r="T3559" s="52" t="s">
        <v>649</v>
      </c>
      <c r="U3559" s="22" t="s">
        <v>392</v>
      </c>
      <c r="V3559" s="49" t="str">
        <f>+Sitio_Publico[[#This Row],[idcoleccion]]&amp;"-"&amp;Sitio_Publico[[#This Row],[id]]</f>
        <v>000-3558</v>
      </c>
      <c r="W3559" s="49">
        <f>+VLOOKUP(Sitio_Publico[[#This Row],[territorio]],Estructura!$AE$4:$AH$1067,4,0)</f>
        <v>20000012</v>
      </c>
      <c r="X3559" s="49" t="str">
        <f>+VLOOKUP(Sitio_Publico[[#This Row],[tema]],Estructura!$G$4:$J$532,4,0)</f>
        <v>T-0</v>
      </c>
      <c r="Y3559" s="49" t="str">
        <f>+VLOOKUP(Sitio_Publico[[#This Row],[contenido]],Estructura!$L$4:$O$473,4,0)</f>
        <v>C-1</v>
      </c>
      <c r="Z3559" s="49" t="str">
        <f>+VLOOKUP(Sitio_Publico[[#This Row],[Filtro Integrado]],Estructura!$U$4:$W$529,3,0)</f>
        <v>FI-0</v>
      </c>
      <c r="AA3559" s="49" t="str">
        <f>+VLOOKUP(Sitio_Publico[[#This Row],[Muestra]],Estructura!$Y$4:$AB$483,4,0)</f>
        <v>M-000220</v>
      </c>
    </row>
    <row r="3560" spans="1:27" ht="51" x14ac:dyDescent="0.3">
      <c r="A3560" s="16">
        <f t="shared" si="55"/>
        <v>3559</v>
      </c>
      <c r="B3560" s="47" t="s">
        <v>15118</v>
      </c>
      <c r="C3560" s="13" t="s">
        <v>15119</v>
      </c>
      <c r="D3560" s="13" t="s">
        <v>15120</v>
      </c>
      <c r="E3560" s="44">
        <v>6</v>
      </c>
      <c r="F3560" s="13" t="s">
        <v>15186</v>
      </c>
      <c r="G3560" s="23" t="s">
        <v>15152</v>
      </c>
      <c r="H3560" s="42" t="s">
        <v>457</v>
      </c>
      <c r="I3560" s="28" t="s">
        <v>370</v>
      </c>
      <c r="J3560" s="12" t="s">
        <v>15187</v>
      </c>
      <c r="K3560" s="28" t="s">
        <v>15719</v>
      </c>
      <c r="L3560" s="12" t="s">
        <v>15155</v>
      </c>
      <c r="M3560" s="12" t="s">
        <v>15156</v>
      </c>
      <c r="N3560" s="12" t="s">
        <v>15126</v>
      </c>
      <c r="O3560" s="26" t="s">
        <v>17207</v>
      </c>
      <c r="P3560" s="26" t="s">
        <v>17208</v>
      </c>
      <c r="Q3560" s="25" t="s">
        <v>491</v>
      </c>
      <c r="R3560" s="26" t="s">
        <v>17209</v>
      </c>
      <c r="S3560" s="15" t="s">
        <v>17210</v>
      </c>
      <c r="T3560" s="52" t="s">
        <v>750</v>
      </c>
      <c r="U3560" s="22" t="s">
        <v>392</v>
      </c>
      <c r="V3560" s="49" t="str">
        <f>+Sitio_Publico[[#This Row],[idcoleccion]]&amp;"-"&amp;Sitio_Publico[[#This Row],[id]]</f>
        <v>000-3559</v>
      </c>
      <c r="W3560" s="49">
        <f>+VLOOKUP(Sitio_Publico[[#This Row],[territorio]],Estructura!$AE$4:$AH$1067,4,0)</f>
        <v>20000007</v>
      </c>
      <c r="X3560" s="49" t="str">
        <f>+VLOOKUP(Sitio_Publico[[#This Row],[tema]],Estructura!$G$4:$J$532,4,0)</f>
        <v>T-54</v>
      </c>
      <c r="Y3560" s="49" t="str">
        <f>+VLOOKUP(Sitio_Publico[[#This Row],[contenido]],Estructura!$L$4:$O$473,4,0)</f>
        <v>C-32</v>
      </c>
      <c r="Z3560" s="49" t="str">
        <f>+VLOOKUP(Sitio_Publico[[#This Row],[Filtro Integrado]],Estructura!$U$4:$W$529,3,0)</f>
        <v>FI-6</v>
      </c>
      <c r="AA3560" s="49" t="str">
        <f>+VLOOKUP(Sitio_Publico[[#This Row],[Muestra]],Estructura!$Y$4:$AB$483,4,0)</f>
        <v>M-000260</v>
      </c>
    </row>
    <row r="3561" spans="1:27" ht="40.799999999999997" x14ac:dyDescent="0.3">
      <c r="A3561" s="16">
        <f t="shared" si="55"/>
        <v>3560</v>
      </c>
      <c r="B3561" s="47" t="s">
        <v>15118</v>
      </c>
      <c r="C3561" s="13" t="s">
        <v>15119</v>
      </c>
      <c r="D3561" s="13" t="s">
        <v>15120</v>
      </c>
      <c r="E3561" s="44">
        <v>6109</v>
      </c>
      <c r="F3561" s="13" t="s">
        <v>15121</v>
      </c>
      <c r="G3561" s="23" t="s">
        <v>15122</v>
      </c>
      <c r="H3561" s="42" t="s">
        <v>458</v>
      </c>
      <c r="I3561" s="28" t="s">
        <v>108</v>
      </c>
      <c r="J3561" s="12" t="s">
        <v>393</v>
      </c>
      <c r="K3561" s="28" t="s">
        <v>15199</v>
      </c>
      <c r="L3561" s="12" t="s">
        <v>15124</v>
      </c>
      <c r="M3561" s="12" t="s">
        <v>15125</v>
      </c>
      <c r="N3561" s="12" t="s">
        <v>15126</v>
      </c>
      <c r="O3561" s="26" t="s">
        <v>17211</v>
      </c>
      <c r="P3561" s="26" t="s">
        <v>17212</v>
      </c>
      <c r="Q3561" s="25" t="s">
        <v>632</v>
      </c>
      <c r="R3561" s="26" t="s">
        <v>17213</v>
      </c>
      <c r="S3561" s="15" t="s">
        <v>17214</v>
      </c>
      <c r="T3561" s="52" t="s">
        <v>17215</v>
      </c>
      <c r="U3561" s="22" t="s">
        <v>392</v>
      </c>
      <c r="V3561" s="49" t="str">
        <f>+Sitio_Publico[[#This Row],[idcoleccion]]&amp;"-"&amp;Sitio_Publico[[#This Row],[id]]</f>
        <v>000-3560</v>
      </c>
      <c r="W3561" s="49">
        <f>+VLOOKUP(Sitio_Publico[[#This Row],[territorio]],Estructura!$AE$4:$AH$1067,4,0)</f>
        <v>30006109</v>
      </c>
      <c r="X3561" s="49" t="str">
        <f>+VLOOKUP(Sitio_Publico[[#This Row],[tema]],Estructura!$G$4:$J$532,4,0)</f>
        <v>T-50</v>
      </c>
      <c r="Y3561" s="49" t="str">
        <f>+VLOOKUP(Sitio_Publico[[#This Row],[contenido]],Estructura!$L$4:$O$473,4,0)</f>
        <v>C-30</v>
      </c>
      <c r="Z3561" s="49" t="str">
        <f>+VLOOKUP(Sitio_Publico[[#This Row],[Filtro Integrado]],Estructura!$U$4:$W$529,3,0)</f>
        <v>FI-0</v>
      </c>
      <c r="AA3561" s="49" t="str">
        <f>+VLOOKUP(Sitio_Publico[[#This Row],[Muestra]],Estructura!$Y$4:$AB$483,4,0)</f>
        <v>M-000222</v>
      </c>
    </row>
    <row r="3562" spans="1:27" ht="40.799999999999997" x14ac:dyDescent="0.3">
      <c r="A3562" s="16">
        <f t="shared" si="55"/>
        <v>3561</v>
      </c>
      <c r="B3562" s="47" t="s">
        <v>15118</v>
      </c>
      <c r="C3562" s="13" t="s">
        <v>15119</v>
      </c>
      <c r="D3562" s="13" t="s">
        <v>15120</v>
      </c>
      <c r="E3562" s="44">
        <v>193</v>
      </c>
      <c r="F3562" s="13" t="s">
        <v>15142</v>
      </c>
      <c r="G3562" s="23" t="s">
        <v>15300</v>
      </c>
      <c r="H3562" s="42" t="s">
        <v>455</v>
      </c>
      <c r="I3562" s="28" t="s">
        <v>454</v>
      </c>
      <c r="J3562" s="12" t="s">
        <v>393</v>
      </c>
      <c r="K3562" s="28" t="s">
        <v>15181</v>
      </c>
      <c r="L3562" s="12" t="s">
        <v>15145</v>
      </c>
      <c r="M3562" s="12" t="s">
        <v>15146</v>
      </c>
      <c r="N3562" s="12" t="s">
        <v>15126</v>
      </c>
      <c r="O3562" s="26" t="s">
        <v>17216</v>
      </c>
      <c r="P3562" s="26" t="s">
        <v>17217</v>
      </c>
      <c r="Q3562" s="25" t="s">
        <v>456</v>
      </c>
      <c r="R3562" s="26" t="s">
        <v>17218</v>
      </c>
      <c r="S3562" s="15" t="s">
        <v>17219</v>
      </c>
      <c r="T3562" s="52">
        <v>0</v>
      </c>
      <c r="U3562" s="22" t="s">
        <v>392</v>
      </c>
      <c r="V3562" s="49" t="str">
        <f>+Sitio_Publico[[#This Row],[idcoleccion]]&amp;"-"&amp;Sitio_Publico[[#This Row],[id]]</f>
        <v>000-3561</v>
      </c>
      <c r="W3562" s="49">
        <f>+VLOOKUP(Sitio_Publico[[#This Row],[territorio]],Estructura!$AE$4:$AH$1067,4,0)</f>
        <v>10000193</v>
      </c>
      <c r="X3562" s="49" t="str">
        <f>+VLOOKUP(Sitio_Publico[[#This Row],[tema]],Estructura!$G$4:$J$532,4,0)</f>
        <v>T-0</v>
      </c>
      <c r="Y3562" s="49" t="str">
        <f>+VLOOKUP(Sitio_Publico[[#This Row],[contenido]],Estructura!$L$4:$O$473,4,0)</f>
        <v>C-34</v>
      </c>
      <c r="Z3562" s="49" t="str">
        <f>+VLOOKUP(Sitio_Publico[[#This Row],[Filtro Integrado]],Estructura!$U$4:$W$529,3,0)</f>
        <v>FI-0</v>
      </c>
      <c r="AA3562" s="49" t="str">
        <f>+VLOOKUP(Sitio_Publico[[#This Row],[Muestra]],Estructura!$Y$4:$AB$483,4,0)</f>
        <v>M-000220</v>
      </c>
    </row>
    <row r="3563" spans="1:27" ht="40.799999999999997" x14ac:dyDescent="0.3">
      <c r="A3563" s="16">
        <f t="shared" si="55"/>
        <v>3562</v>
      </c>
      <c r="B3563" s="47" t="s">
        <v>15118</v>
      </c>
      <c r="C3563" s="13" t="s">
        <v>15119</v>
      </c>
      <c r="D3563" s="13" t="s">
        <v>15120</v>
      </c>
      <c r="E3563" s="44">
        <v>105</v>
      </c>
      <c r="F3563" s="13" t="s">
        <v>15142</v>
      </c>
      <c r="G3563" s="23" t="s">
        <v>15143</v>
      </c>
      <c r="H3563" s="42" t="s">
        <v>455</v>
      </c>
      <c r="I3563" s="28" t="s">
        <v>428</v>
      </c>
      <c r="J3563" s="12" t="s">
        <v>393</v>
      </c>
      <c r="K3563" s="28" t="s">
        <v>15142</v>
      </c>
      <c r="L3563" s="12" t="s">
        <v>15145</v>
      </c>
      <c r="M3563" s="12" t="s">
        <v>15146</v>
      </c>
      <c r="N3563" s="12" t="s">
        <v>15126</v>
      </c>
      <c r="O3563" s="26" t="s">
        <v>17220</v>
      </c>
      <c r="P3563" s="26" t="s">
        <v>17221</v>
      </c>
      <c r="Q3563" s="25" t="s">
        <v>456</v>
      </c>
      <c r="R3563" s="26" t="s">
        <v>17222</v>
      </c>
      <c r="S3563" s="15" t="s">
        <v>17223</v>
      </c>
      <c r="T3563" s="52">
        <v>0</v>
      </c>
      <c r="U3563" s="22" t="s">
        <v>392</v>
      </c>
      <c r="V3563" s="49" t="str">
        <f>+Sitio_Publico[[#This Row],[idcoleccion]]&amp;"-"&amp;Sitio_Publico[[#This Row],[id]]</f>
        <v>000-3562</v>
      </c>
      <c r="W3563" s="49">
        <f>+VLOOKUP(Sitio_Publico[[#This Row],[territorio]],Estructura!$AE$4:$AH$1067,4,0)</f>
        <v>10000105</v>
      </c>
      <c r="X3563" s="49" t="str">
        <f>+VLOOKUP(Sitio_Publico[[#This Row],[tema]],Estructura!$G$4:$J$532,4,0)</f>
        <v>T-0</v>
      </c>
      <c r="Y3563" s="49" t="str">
        <f>+VLOOKUP(Sitio_Publico[[#This Row],[contenido]],Estructura!$L$4:$O$473,4,0)</f>
        <v>C-1</v>
      </c>
      <c r="Z3563" s="49" t="str">
        <f>+VLOOKUP(Sitio_Publico[[#This Row],[Filtro Integrado]],Estructura!$U$4:$W$529,3,0)</f>
        <v>FI-0</v>
      </c>
      <c r="AA3563" s="49" t="str">
        <f>+VLOOKUP(Sitio_Publico[[#This Row],[Muestra]],Estructura!$Y$4:$AB$483,4,0)</f>
        <v>M-00039</v>
      </c>
    </row>
    <row r="3564" spans="1:27" ht="40.799999999999997" x14ac:dyDescent="0.3">
      <c r="A3564" s="16">
        <f t="shared" si="55"/>
        <v>3563</v>
      </c>
      <c r="B3564" s="47" t="s">
        <v>15118</v>
      </c>
      <c r="C3564" s="13" t="s">
        <v>15119</v>
      </c>
      <c r="D3564" s="13" t="s">
        <v>15120</v>
      </c>
      <c r="E3564" s="44">
        <v>12</v>
      </c>
      <c r="F3564" s="13" t="s">
        <v>15142</v>
      </c>
      <c r="G3564" s="23" t="s">
        <v>15143</v>
      </c>
      <c r="H3564" s="42" t="s">
        <v>455</v>
      </c>
      <c r="I3564" s="28" t="s">
        <v>398</v>
      </c>
      <c r="J3564" s="12" t="s">
        <v>393</v>
      </c>
      <c r="K3564" s="28" t="s">
        <v>15181</v>
      </c>
      <c r="L3564" s="12" t="s">
        <v>1299</v>
      </c>
      <c r="M3564" s="12" t="s">
        <v>15146</v>
      </c>
      <c r="N3564" s="12" t="s">
        <v>15126</v>
      </c>
      <c r="O3564" s="26" t="s">
        <v>17224</v>
      </c>
      <c r="P3564" s="26" t="s">
        <v>17225</v>
      </c>
      <c r="Q3564" s="25" t="s">
        <v>632</v>
      </c>
      <c r="R3564" s="26" t="s">
        <v>17226</v>
      </c>
      <c r="S3564" s="15" t="s">
        <v>17227</v>
      </c>
      <c r="T3564" s="52">
        <v>0</v>
      </c>
      <c r="U3564" s="22" t="s">
        <v>392</v>
      </c>
      <c r="V3564" s="49" t="str">
        <f>+Sitio_Publico[[#This Row],[idcoleccion]]&amp;"-"&amp;Sitio_Publico[[#This Row],[id]]</f>
        <v>000-3563</v>
      </c>
      <c r="W3564" s="49">
        <f>+VLOOKUP(Sitio_Publico[[#This Row],[territorio]],Estructura!$AE$4:$AH$1067,4,0)</f>
        <v>10000012</v>
      </c>
      <c r="X3564" s="49" t="str">
        <f>+VLOOKUP(Sitio_Publico[[#This Row],[tema]],Estructura!$G$4:$J$532,4,0)</f>
        <v>T-0</v>
      </c>
      <c r="Y3564" s="49" t="str">
        <f>+VLOOKUP(Sitio_Publico[[#This Row],[contenido]],Estructura!$L$4:$O$473,4,0)</f>
        <v>C-1</v>
      </c>
      <c r="Z3564" s="49" t="str">
        <f>+VLOOKUP(Sitio_Publico[[#This Row],[Filtro Integrado]],Estructura!$U$4:$W$529,3,0)</f>
        <v>FI-0</v>
      </c>
      <c r="AA3564" s="49" t="str">
        <f>+VLOOKUP(Sitio_Publico[[#This Row],[Muestra]],Estructura!$Y$4:$AB$483,4,0)</f>
        <v>M-000220</v>
      </c>
    </row>
    <row r="3565" spans="1:27" ht="61.2" x14ac:dyDescent="0.3">
      <c r="A3565" s="16">
        <f t="shared" si="55"/>
        <v>3564</v>
      </c>
      <c r="B3565" s="47" t="s">
        <v>15118</v>
      </c>
      <c r="C3565" s="13" t="s">
        <v>15119</v>
      </c>
      <c r="D3565" s="13" t="s">
        <v>15120</v>
      </c>
      <c r="E3565" s="44">
        <v>55</v>
      </c>
      <c r="F3565" s="13" t="s">
        <v>15142</v>
      </c>
      <c r="G3565" s="23" t="s">
        <v>15143</v>
      </c>
      <c r="H3565" s="42" t="s">
        <v>455</v>
      </c>
      <c r="I3565" s="28" t="s">
        <v>395</v>
      </c>
      <c r="J3565" s="12" t="s">
        <v>393</v>
      </c>
      <c r="K3565" s="28" t="s">
        <v>15142</v>
      </c>
      <c r="L3565" s="12" t="s">
        <v>15145</v>
      </c>
      <c r="M3565" s="12" t="s">
        <v>14623</v>
      </c>
      <c r="N3565" s="12" t="s">
        <v>15126</v>
      </c>
      <c r="O3565" s="26" t="s">
        <v>17228</v>
      </c>
      <c r="P3565" s="26" t="s">
        <v>17229</v>
      </c>
      <c r="Q3565" s="25" t="s">
        <v>456</v>
      </c>
      <c r="R3565" s="26" t="s">
        <v>17230</v>
      </c>
      <c r="S3565" s="15" t="s">
        <v>17231</v>
      </c>
      <c r="T3565" s="52">
        <v>0</v>
      </c>
      <c r="U3565" s="22" t="s">
        <v>392</v>
      </c>
      <c r="V3565" s="49" t="str">
        <f>+Sitio_Publico[[#This Row],[idcoleccion]]&amp;"-"&amp;Sitio_Publico[[#This Row],[id]]</f>
        <v>000-3564</v>
      </c>
      <c r="W3565" s="49">
        <f>+VLOOKUP(Sitio_Publico[[#This Row],[territorio]],Estructura!$AE$4:$AH$1067,4,0)</f>
        <v>10000055</v>
      </c>
      <c r="X3565" s="49" t="str">
        <f>+VLOOKUP(Sitio_Publico[[#This Row],[tema]],Estructura!$G$4:$J$532,4,0)</f>
        <v>T-0</v>
      </c>
      <c r="Y3565" s="49" t="str">
        <f>+VLOOKUP(Sitio_Publico[[#This Row],[contenido]],Estructura!$L$4:$O$473,4,0)</f>
        <v>C-1</v>
      </c>
      <c r="Z3565" s="49" t="str">
        <f>+VLOOKUP(Sitio_Publico[[#This Row],[Filtro Integrado]],Estructura!$U$4:$W$529,3,0)</f>
        <v>FI-0</v>
      </c>
      <c r="AA3565" s="49" t="str">
        <f>+VLOOKUP(Sitio_Publico[[#This Row],[Muestra]],Estructura!$Y$4:$AB$483,4,0)</f>
        <v>M-00039</v>
      </c>
    </row>
    <row r="3566" spans="1:27" ht="40.799999999999997" x14ac:dyDescent="0.3">
      <c r="A3566" s="16">
        <f t="shared" si="55"/>
        <v>3565</v>
      </c>
      <c r="B3566" s="47" t="s">
        <v>15118</v>
      </c>
      <c r="C3566" s="13" t="s">
        <v>15119</v>
      </c>
      <c r="D3566" s="13" t="s">
        <v>15120</v>
      </c>
      <c r="E3566" s="44">
        <v>66</v>
      </c>
      <c r="F3566" s="13" t="s">
        <v>15142</v>
      </c>
      <c r="G3566" s="23" t="s">
        <v>15300</v>
      </c>
      <c r="H3566" s="42" t="s">
        <v>455</v>
      </c>
      <c r="I3566" s="28" t="s">
        <v>416</v>
      </c>
      <c r="J3566" s="12" t="s">
        <v>393</v>
      </c>
      <c r="K3566" s="28" t="s">
        <v>15181</v>
      </c>
      <c r="L3566" s="12" t="s">
        <v>1299</v>
      </c>
      <c r="M3566" s="12" t="s">
        <v>14623</v>
      </c>
      <c r="N3566" s="12" t="s">
        <v>15126</v>
      </c>
      <c r="O3566" s="26" t="s">
        <v>17232</v>
      </c>
      <c r="P3566" s="26" t="s">
        <v>17233</v>
      </c>
      <c r="Q3566" s="25" t="s">
        <v>456</v>
      </c>
      <c r="R3566" s="26" t="s">
        <v>17234</v>
      </c>
      <c r="S3566" s="15" t="s">
        <v>17235</v>
      </c>
      <c r="T3566" s="52">
        <v>0</v>
      </c>
      <c r="U3566" s="22" t="s">
        <v>392</v>
      </c>
      <c r="V3566" s="49" t="str">
        <f>+Sitio_Publico[[#This Row],[idcoleccion]]&amp;"-"&amp;Sitio_Publico[[#This Row],[id]]</f>
        <v>000-3565</v>
      </c>
      <c r="W3566" s="49">
        <f>+VLOOKUP(Sitio_Publico[[#This Row],[territorio]],Estructura!$AE$4:$AH$1067,4,0)</f>
        <v>10000066</v>
      </c>
      <c r="X3566" s="49" t="str">
        <f>+VLOOKUP(Sitio_Publico[[#This Row],[tema]],Estructura!$G$4:$J$532,4,0)</f>
        <v>T-0</v>
      </c>
      <c r="Y3566" s="49" t="str">
        <f>+VLOOKUP(Sitio_Publico[[#This Row],[contenido]],Estructura!$L$4:$O$473,4,0)</f>
        <v>C-34</v>
      </c>
      <c r="Z3566" s="49" t="str">
        <f>+VLOOKUP(Sitio_Publico[[#This Row],[Filtro Integrado]],Estructura!$U$4:$W$529,3,0)</f>
        <v>FI-0</v>
      </c>
      <c r="AA3566" s="49" t="str">
        <f>+VLOOKUP(Sitio_Publico[[#This Row],[Muestra]],Estructura!$Y$4:$AB$483,4,0)</f>
        <v>M-000220</v>
      </c>
    </row>
    <row r="3567" spans="1:27" ht="61.2" x14ac:dyDescent="0.3">
      <c r="A3567" s="16">
        <f t="shared" si="55"/>
        <v>3566</v>
      </c>
      <c r="B3567" s="47" t="s">
        <v>15118</v>
      </c>
      <c r="C3567" s="13" t="s">
        <v>15119</v>
      </c>
      <c r="D3567" s="13" t="s">
        <v>15141</v>
      </c>
      <c r="E3567" s="44">
        <v>100102005</v>
      </c>
      <c r="F3567" s="13" t="s">
        <v>15142</v>
      </c>
      <c r="G3567" s="23" t="s">
        <v>15143</v>
      </c>
      <c r="H3567" s="42" t="s">
        <v>455</v>
      </c>
      <c r="I3567" s="28" t="s">
        <v>14</v>
      </c>
      <c r="J3567" s="12" t="s">
        <v>393</v>
      </c>
      <c r="K3567" s="28" t="s">
        <v>16002</v>
      </c>
      <c r="L3567" s="12" t="s">
        <v>15145</v>
      </c>
      <c r="M3567" s="12" t="s">
        <v>15146</v>
      </c>
      <c r="N3567" s="12" t="s">
        <v>15126</v>
      </c>
      <c r="O3567" s="26" t="s">
        <v>17236</v>
      </c>
      <c r="P3567" s="26" t="s">
        <v>17237</v>
      </c>
      <c r="Q3567" s="25" t="s">
        <v>456</v>
      </c>
      <c r="R3567" s="26" t="s">
        <v>17238</v>
      </c>
      <c r="S3567" s="15" t="s">
        <v>17239</v>
      </c>
      <c r="T3567" s="52">
        <v>0</v>
      </c>
      <c r="U3567" s="22" t="s">
        <v>392</v>
      </c>
      <c r="V3567" s="49" t="str">
        <f>+Sitio_Publico[[#This Row],[idcoleccion]]&amp;"-"&amp;Sitio_Publico[[#This Row],[id]]</f>
        <v>000-3566</v>
      </c>
      <c r="W3567" s="49">
        <f>+VLOOKUP(Sitio_Publico[[#This Row],[territorio]],Estructura!$AE$4:$AH$1067,4,0)</f>
        <v>10000000</v>
      </c>
      <c r="X3567" s="49" t="str">
        <f>+VLOOKUP(Sitio_Publico[[#This Row],[tema]],Estructura!$G$4:$J$532,4,0)</f>
        <v>T-0</v>
      </c>
      <c r="Y3567" s="49" t="str">
        <f>+VLOOKUP(Sitio_Publico[[#This Row],[contenido]],Estructura!$L$4:$O$473,4,0)</f>
        <v>C-1</v>
      </c>
      <c r="Z3567" s="49" t="str">
        <f>+VLOOKUP(Sitio_Publico[[#This Row],[Filtro Integrado]],Estructura!$U$4:$W$529,3,0)</f>
        <v>FI-0</v>
      </c>
      <c r="AA3567" s="49" t="str">
        <f>+VLOOKUP(Sitio_Publico[[#This Row],[Muestra]],Estructura!$Y$4:$AB$483,4,0)</f>
        <v>M-00011</v>
      </c>
    </row>
    <row r="3568" spans="1:27" ht="51" x14ac:dyDescent="0.3">
      <c r="A3568" s="16">
        <f t="shared" si="55"/>
        <v>3567</v>
      </c>
      <c r="B3568" s="47" t="s">
        <v>15118</v>
      </c>
      <c r="C3568" s="13" t="s">
        <v>15119</v>
      </c>
      <c r="D3568" s="13" t="s">
        <v>15120</v>
      </c>
      <c r="E3568" s="44">
        <v>100112031</v>
      </c>
      <c r="F3568" s="13" t="s">
        <v>15534</v>
      </c>
      <c r="G3568" s="23" t="s">
        <v>15397</v>
      </c>
      <c r="H3568" s="42" t="s">
        <v>457</v>
      </c>
      <c r="I3568" s="28" t="s">
        <v>371</v>
      </c>
      <c r="J3568" s="12" t="s">
        <v>15398</v>
      </c>
      <c r="K3568" s="28" t="s">
        <v>17240</v>
      </c>
      <c r="L3568" s="12" t="s">
        <v>1611</v>
      </c>
      <c r="M3568" s="12" t="s">
        <v>15400</v>
      </c>
      <c r="N3568" s="12" t="s">
        <v>15126</v>
      </c>
      <c r="O3568" s="26" t="s">
        <v>17241</v>
      </c>
      <c r="P3568" s="26" t="s">
        <v>17242</v>
      </c>
      <c r="Q3568" s="25" t="s">
        <v>456</v>
      </c>
      <c r="R3568" s="26" t="s">
        <v>17243</v>
      </c>
      <c r="S3568" s="15" t="s">
        <v>17244</v>
      </c>
      <c r="T3568" s="52" t="s">
        <v>2301</v>
      </c>
      <c r="U3568" s="22" t="s">
        <v>392</v>
      </c>
      <c r="V3568" s="49" t="str">
        <f>+Sitio_Publico[[#This Row],[idcoleccion]]&amp;"-"&amp;Sitio_Publico[[#This Row],[id]]</f>
        <v>000-3567</v>
      </c>
      <c r="W3568" s="49">
        <f>+VLOOKUP(Sitio_Publico[[#This Row],[territorio]],Estructura!$AE$4:$AH$1067,4,0)</f>
        <v>20000008</v>
      </c>
      <c r="X3568" s="49" t="str">
        <f>+VLOOKUP(Sitio_Publico[[#This Row],[tema]],Estructura!$G$4:$J$532,4,0)</f>
        <v>T-60</v>
      </c>
      <c r="Y3568" s="49" t="str">
        <f>+VLOOKUP(Sitio_Publico[[#This Row],[contenido]],Estructura!$L$4:$O$473,4,0)</f>
        <v>C-35</v>
      </c>
      <c r="Z3568" s="49" t="str">
        <f>+VLOOKUP(Sitio_Publico[[#This Row],[Filtro Integrado]],Estructura!$U$4:$W$529,3,0)</f>
        <v>FI-8</v>
      </c>
      <c r="AA3568" s="49" t="str">
        <f>+VLOOKUP(Sitio_Publico[[#This Row],[Muestra]],Estructura!$Y$4:$AB$483,4,0)</f>
        <v>M-000327</v>
      </c>
    </row>
    <row r="3569" spans="1:27" ht="61.2" x14ac:dyDescent="0.3">
      <c r="A3569" s="16">
        <f t="shared" si="55"/>
        <v>3568</v>
      </c>
      <c r="B3569" s="47" t="s">
        <v>15118</v>
      </c>
      <c r="C3569" s="13" t="s">
        <v>15119</v>
      </c>
      <c r="D3569" s="13" t="s">
        <v>15120</v>
      </c>
      <c r="E3569" s="44">
        <v>41</v>
      </c>
      <c r="F3569" s="13" t="s">
        <v>15142</v>
      </c>
      <c r="G3569" s="23" t="s">
        <v>15300</v>
      </c>
      <c r="H3569" s="42" t="s">
        <v>455</v>
      </c>
      <c r="I3569" s="28" t="s">
        <v>407</v>
      </c>
      <c r="J3569" s="12" t="s">
        <v>393</v>
      </c>
      <c r="K3569" s="28" t="s">
        <v>15225</v>
      </c>
      <c r="L3569" s="12" t="s">
        <v>15145</v>
      </c>
      <c r="M3569" s="12" t="s">
        <v>15146</v>
      </c>
      <c r="N3569" s="12" t="s">
        <v>15126</v>
      </c>
      <c r="O3569" s="26" t="s">
        <v>17245</v>
      </c>
      <c r="P3569" s="26" t="s">
        <v>17246</v>
      </c>
      <c r="Q3569" s="25" t="s">
        <v>456</v>
      </c>
      <c r="R3569" s="26" t="s">
        <v>17247</v>
      </c>
      <c r="S3569" s="15" t="s">
        <v>17248</v>
      </c>
      <c r="T3569" s="52">
        <v>0</v>
      </c>
      <c r="U3569" s="22" t="s">
        <v>392</v>
      </c>
      <c r="V3569" s="49" t="str">
        <f>+Sitio_Publico[[#This Row],[idcoleccion]]&amp;"-"&amp;Sitio_Publico[[#This Row],[id]]</f>
        <v>000-3568</v>
      </c>
      <c r="W3569" s="49">
        <f>+VLOOKUP(Sitio_Publico[[#This Row],[territorio]],Estructura!$AE$4:$AH$1067,4,0)</f>
        <v>10000041</v>
      </c>
      <c r="X3569" s="49" t="str">
        <f>+VLOOKUP(Sitio_Publico[[#This Row],[tema]],Estructura!$G$4:$J$532,4,0)</f>
        <v>T-0</v>
      </c>
      <c r="Y3569" s="49" t="str">
        <f>+VLOOKUP(Sitio_Publico[[#This Row],[contenido]],Estructura!$L$4:$O$473,4,0)</f>
        <v>C-34</v>
      </c>
      <c r="Z3569" s="49" t="str">
        <f>+VLOOKUP(Sitio_Publico[[#This Row],[Filtro Integrado]],Estructura!$U$4:$W$529,3,0)</f>
        <v>FI-0</v>
      </c>
      <c r="AA3569" s="49" t="str">
        <f>+VLOOKUP(Sitio_Publico[[#This Row],[Muestra]],Estructura!$Y$4:$AB$483,4,0)</f>
        <v>M-0002</v>
      </c>
    </row>
    <row r="3570" spans="1:27" ht="51" x14ac:dyDescent="0.3">
      <c r="A3570" s="16">
        <f t="shared" si="55"/>
        <v>3569</v>
      </c>
      <c r="B3570" s="47" t="s">
        <v>15118</v>
      </c>
      <c r="C3570" s="13" t="s">
        <v>15119</v>
      </c>
      <c r="D3570" s="13" t="s">
        <v>15120</v>
      </c>
      <c r="E3570" s="44">
        <v>149</v>
      </c>
      <c r="F3570" s="13" t="s">
        <v>15142</v>
      </c>
      <c r="G3570" s="23" t="s">
        <v>15143</v>
      </c>
      <c r="H3570" s="42" t="s">
        <v>455</v>
      </c>
      <c r="I3570" s="28" t="s">
        <v>412</v>
      </c>
      <c r="J3570" s="12" t="s">
        <v>393</v>
      </c>
      <c r="K3570" s="28" t="s">
        <v>15181</v>
      </c>
      <c r="L3570" s="12" t="s">
        <v>1299</v>
      </c>
      <c r="M3570" s="12" t="s">
        <v>15146</v>
      </c>
      <c r="N3570" s="12" t="s">
        <v>15126</v>
      </c>
      <c r="O3570" s="26" t="s">
        <v>17249</v>
      </c>
      <c r="P3570" s="26" t="s">
        <v>17250</v>
      </c>
      <c r="Q3570" s="25" t="s">
        <v>632</v>
      </c>
      <c r="R3570" s="26" t="s">
        <v>17251</v>
      </c>
      <c r="S3570" s="15" t="s">
        <v>17252</v>
      </c>
      <c r="T3570" s="52">
        <v>0</v>
      </c>
      <c r="U3570" s="22" t="s">
        <v>392</v>
      </c>
      <c r="V3570" s="49" t="str">
        <f>+Sitio_Publico[[#This Row],[idcoleccion]]&amp;"-"&amp;Sitio_Publico[[#This Row],[id]]</f>
        <v>000-3569</v>
      </c>
      <c r="W3570" s="49">
        <f>+VLOOKUP(Sitio_Publico[[#This Row],[territorio]],Estructura!$AE$4:$AH$1067,4,0)</f>
        <v>10000149</v>
      </c>
      <c r="X3570" s="49" t="str">
        <f>+VLOOKUP(Sitio_Publico[[#This Row],[tema]],Estructura!$G$4:$J$532,4,0)</f>
        <v>T-0</v>
      </c>
      <c r="Y3570" s="49" t="str">
        <f>+VLOOKUP(Sitio_Publico[[#This Row],[contenido]],Estructura!$L$4:$O$473,4,0)</f>
        <v>C-1</v>
      </c>
      <c r="Z3570" s="49" t="str">
        <f>+VLOOKUP(Sitio_Publico[[#This Row],[Filtro Integrado]],Estructura!$U$4:$W$529,3,0)</f>
        <v>FI-0</v>
      </c>
      <c r="AA3570" s="49" t="str">
        <f>+VLOOKUP(Sitio_Publico[[#This Row],[Muestra]],Estructura!$Y$4:$AB$483,4,0)</f>
        <v>M-000220</v>
      </c>
    </row>
    <row r="3571" spans="1:27" ht="40.799999999999997" x14ac:dyDescent="0.3">
      <c r="A3571" s="16">
        <f t="shared" si="55"/>
        <v>3570</v>
      </c>
      <c r="B3571" s="47" t="s">
        <v>15118</v>
      </c>
      <c r="C3571" s="13" t="s">
        <v>15119</v>
      </c>
      <c r="D3571" s="13" t="s">
        <v>15120</v>
      </c>
      <c r="E3571" s="44">
        <v>1</v>
      </c>
      <c r="F3571" s="13" t="s">
        <v>15198</v>
      </c>
      <c r="G3571" s="23" t="s">
        <v>15122</v>
      </c>
      <c r="H3571" s="42" t="s">
        <v>457</v>
      </c>
      <c r="I3571" s="28" t="s">
        <v>364</v>
      </c>
      <c r="J3571" s="12" t="s">
        <v>393</v>
      </c>
      <c r="K3571" s="28" t="s">
        <v>15181</v>
      </c>
      <c r="L3571" s="12" t="s">
        <v>15124</v>
      </c>
      <c r="M3571" s="12" t="s">
        <v>15125</v>
      </c>
      <c r="N3571" s="12" t="s">
        <v>15126</v>
      </c>
      <c r="O3571" s="26" t="s">
        <v>17253</v>
      </c>
      <c r="P3571" s="26" t="s">
        <v>17254</v>
      </c>
      <c r="Q3571" s="25" t="s">
        <v>632</v>
      </c>
      <c r="R3571" s="26" t="s">
        <v>17255</v>
      </c>
      <c r="S3571" s="15" t="s">
        <v>17256</v>
      </c>
      <c r="T3571" s="52" t="s">
        <v>2253</v>
      </c>
      <c r="U3571" s="22" t="s">
        <v>392</v>
      </c>
      <c r="V3571" s="49" t="str">
        <f>+Sitio_Publico[[#This Row],[idcoleccion]]&amp;"-"&amp;Sitio_Publico[[#This Row],[id]]</f>
        <v>000-3570</v>
      </c>
      <c r="W3571" s="49">
        <f>+VLOOKUP(Sitio_Publico[[#This Row],[territorio]],Estructura!$AE$4:$AH$1067,4,0)</f>
        <v>20000001</v>
      </c>
      <c r="X3571" s="49" t="str">
        <f>+VLOOKUP(Sitio_Publico[[#This Row],[tema]],Estructura!$G$4:$J$532,4,0)</f>
        <v>T-55</v>
      </c>
      <c r="Y3571" s="49" t="str">
        <f>+VLOOKUP(Sitio_Publico[[#This Row],[contenido]],Estructura!$L$4:$O$473,4,0)</f>
        <v>C-30</v>
      </c>
      <c r="Z3571" s="49" t="str">
        <f>+VLOOKUP(Sitio_Publico[[#This Row],[Filtro Integrado]],Estructura!$U$4:$W$529,3,0)</f>
        <v>FI-0</v>
      </c>
      <c r="AA3571" s="49" t="str">
        <f>+VLOOKUP(Sitio_Publico[[#This Row],[Muestra]],Estructura!$Y$4:$AB$483,4,0)</f>
        <v>M-000220</v>
      </c>
    </row>
    <row r="3572" spans="1:27" ht="40.799999999999997" x14ac:dyDescent="0.3">
      <c r="A3572" s="16">
        <f t="shared" si="55"/>
        <v>3571</v>
      </c>
      <c r="B3572" s="47" t="s">
        <v>15118</v>
      </c>
      <c r="C3572" s="13" t="s">
        <v>15119</v>
      </c>
      <c r="D3572" s="13" t="s">
        <v>15120</v>
      </c>
      <c r="E3572" s="44">
        <v>16</v>
      </c>
      <c r="F3572" s="13" t="s">
        <v>17257</v>
      </c>
      <c r="G3572" s="23" t="s">
        <v>15152</v>
      </c>
      <c r="H3572" s="42" t="s">
        <v>457</v>
      </c>
      <c r="I3572" s="28" t="s">
        <v>379</v>
      </c>
      <c r="J3572" s="12" t="s">
        <v>393</v>
      </c>
      <c r="K3572" s="28" t="s">
        <v>17258</v>
      </c>
      <c r="L3572" s="12" t="s">
        <v>15155</v>
      </c>
      <c r="M3572" s="12" t="s">
        <v>15156</v>
      </c>
      <c r="N3572" s="12" t="s">
        <v>15126</v>
      </c>
      <c r="O3572" s="26" t="s">
        <v>17259</v>
      </c>
      <c r="P3572" s="26" t="s">
        <v>17260</v>
      </c>
      <c r="Q3572" s="25" t="s">
        <v>491</v>
      </c>
      <c r="R3572" s="26" t="s">
        <v>17261</v>
      </c>
      <c r="S3572" s="15" t="s">
        <v>17262</v>
      </c>
      <c r="T3572" s="52" t="s">
        <v>679</v>
      </c>
      <c r="U3572" s="22" t="s">
        <v>392</v>
      </c>
      <c r="V3572" s="49" t="str">
        <f>+Sitio_Publico[[#This Row],[idcoleccion]]&amp;"-"&amp;Sitio_Publico[[#This Row],[id]]</f>
        <v>000-3571</v>
      </c>
      <c r="W3572" s="49">
        <f>+VLOOKUP(Sitio_Publico[[#This Row],[territorio]],Estructura!$AE$4:$AH$1067,4,0)</f>
        <v>20000016</v>
      </c>
      <c r="X3572" s="49" t="str">
        <f>+VLOOKUP(Sitio_Publico[[#This Row],[tema]],Estructura!$G$4:$J$532,4,0)</f>
        <v>T-64</v>
      </c>
      <c r="Y3572" s="49" t="str">
        <f>+VLOOKUP(Sitio_Publico[[#This Row],[contenido]],Estructura!$L$4:$O$473,4,0)</f>
        <v>C-32</v>
      </c>
      <c r="Z3572" s="49" t="str">
        <f>+VLOOKUP(Sitio_Publico[[#This Row],[Filtro Integrado]],Estructura!$U$4:$W$529,3,0)</f>
        <v>FI-0</v>
      </c>
      <c r="AA3572" s="49" t="str">
        <f>+VLOOKUP(Sitio_Publico[[#This Row],[Muestra]],Estructura!$Y$4:$AB$483,4,0)</f>
        <v>M-000328</v>
      </c>
    </row>
    <row r="3573" spans="1:27" ht="40.799999999999997" x14ac:dyDescent="0.3">
      <c r="A3573" s="16">
        <f t="shared" si="55"/>
        <v>3572</v>
      </c>
      <c r="B3573" s="47" t="s">
        <v>15118</v>
      </c>
      <c r="C3573" s="13" t="s">
        <v>15119</v>
      </c>
      <c r="D3573" s="13" t="s">
        <v>15120</v>
      </c>
      <c r="E3573" s="44">
        <v>100106002</v>
      </c>
      <c r="F3573" s="13" t="s">
        <v>15121</v>
      </c>
      <c r="G3573" s="23" t="s">
        <v>15122</v>
      </c>
      <c r="H3573" s="42" t="s">
        <v>455</v>
      </c>
      <c r="I3573" s="28" t="s">
        <v>14</v>
      </c>
      <c r="J3573" s="12" t="s">
        <v>393</v>
      </c>
      <c r="K3573" s="28" t="s">
        <v>16062</v>
      </c>
      <c r="L3573" s="12" t="s">
        <v>15124</v>
      </c>
      <c r="M3573" s="12" t="s">
        <v>15125</v>
      </c>
      <c r="N3573" s="12" t="s">
        <v>15126</v>
      </c>
      <c r="O3573" s="26" t="s">
        <v>17263</v>
      </c>
      <c r="P3573" s="26" t="s">
        <v>17264</v>
      </c>
      <c r="Q3573" s="25" t="s">
        <v>15480</v>
      </c>
      <c r="R3573" s="26" t="s">
        <v>17265</v>
      </c>
      <c r="S3573" s="15" t="s">
        <v>17266</v>
      </c>
      <c r="T3573" s="52">
        <v>0</v>
      </c>
      <c r="U3573" s="22" t="s">
        <v>392</v>
      </c>
      <c r="V3573" s="49" t="str">
        <f>+Sitio_Publico[[#This Row],[idcoleccion]]&amp;"-"&amp;Sitio_Publico[[#This Row],[id]]</f>
        <v>000-3572</v>
      </c>
      <c r="W3573" s="49">
        <f>+VLOOKUP(Sitio_Publico[[#This Row],[territorio]],Estructura!$AE$4:$AH$1067,4,0)</f>
        <v>10000000</v>
      </c>
      <c r="X3573" s="49" t="str">
        <f>+VLOOKUP(Sitio_Publico[[#This Row],[tema]],Estructura!$G$4:$J$532,4,0)</f>
        <v>T-50</v>
      </c>
      <c r="Y3573" s="49" t="str">
        <f>+VLOOKUP(Sitio_Publico[[#This Row],[contenido]],Estructura!$L$4:$O$473,4,0)</f>
        <v>C-30</v>
      </c>
      <c r="Z3573" s="49" t="str">
        <f>+VLOOKUP(Sitio_Publico[[#This Row],[Filtro Integrado]],Estructura!$U$4:$W$529,3,0)</f>
        <v>FI-0</v>
      </c>
      <c r="AA3573" s="49" t="str">
        <f>+VLOOKUP(Sitio_Publico[[#This Row],[Muestra]],Estructura!$Y$4:$AB$483,4,0)</f>
        <v>M-000276</v>
      </c>
    </row>
    <row r="3574" spans="1:27" ht="40.799999999999997" x14ac:dyDescent="0.3">
      <c r="A3574" s="16">
        <f t="shared" si="55"/>
        <v>3573</v>
      </c>
      <c r="B3574" s="47" t="s">
        <v>15118</v>
      </c>
      <c r="C3574" s="13" t="s">
        <v>15119</v>
      </c>
      <c r="D3574" s="13" t="s">
        <v>15141</v>
      </c>
      <c r="E3574" s="44">
        <v>100108005</v>
      </c>
      <c r="F3574" s="13" t="s">
        <v>15142</v>
      </c>
      <c r="G3574" s="23" t="s">
        <v>15143</v>
      </c>
      <c r="H3574" s="42" t="s">
        <v>455</v>
      </c>
      <c r="I3574" s="28" t="s">
        <v>14</v>
      </c>
      <c r="J3574" s="12" t="s">
        <v>393</v>
      </c>
      <c r="K3574" s="28" t="s">
        <v>16247</v>
      </c>
      <c r="L3574" s="12" t="s">
        <v>15145</v>
      </c>
      <c r="M3574" s="12" t="s">
        <v>14623</v>
      </c>
      <c r="N3574" s="12" t="s">
        <v>15126</v>
      </c>
      <c r="O3574" s="26" t="s">
        <v>17267</v>
      </c>
      <c r="P3574" s="26" t="s">
        <v>17268</v>
      </c>
      <c r="Q3574" s="25" t="s">
        <v>456</v>
      </c>
      <c r="R3574" s="26" t="s">
        <v>16250</v>
      </c>
      <c r="S3574" s="15" t="s">
        <v>17269</v>
      </c>
      <c r="T3574" s="52">
        <v>0</v>
      </c>
      <c r="U3574" s="22" t="s">
        <v>392</v>
      </c>
      <c r="V3574" s="49" t="str">
        <f>+Sitio_Publico[[#This Row],[idcoleccion]]&amp;"-"&amp;Sitio_Publico[[#This Row],[id]]</f>
        <v>000-3573</v>
      </c>
      <c r="W3574" s="49">
        <f>+VLOOKUP(Sitio_Publico[[#This Row],[territorio]],Estructura!$AE$4:$AH$1067,4,0)</f>
        <v>10000000</v>
      </c>
      <c r="X3574" s="49" t="str">
        <f>+VLOOKUP(Sitio_Publico[[#This Row],[tema]],Estructura!$G$4:$J$532,4,0)</f>
        <v>T-0</v>
      </c>
      <c r="Y3574" s="49" t="str">
        <f>+VLOOKUP(Sitio_Publico[[#This Row],[contenido]],Estructura!$L$4:$O$473,4,0)</f>
        <v>C-1</v>
      </c>
      <c r="Z3574" s="49" t="str">
        <f>+VLOOKUP(Sitio_Publico[[#This Row],[Filtro Integrado]],Estructura!$U$4:$W$529,3,0)</f>
        <v>FI-0</v>
      </c>
      <c r="AA3574" s="49" t="str">
        <f>+VLOOKUP(Sitio_Publico[[#This Row],[Muestra]],Estructura!$Y$4:$AB$483,4,0)</f>
        <v>M-00034</v>
      </c>
    </row>
    <row r="3575" spans="1:27" ht="48" x14ac:dyDescent="0.3">
      <c r="A3575" s="16">
        <f t="shared" si="55"/>
        <v>3574</v>
      </c>
      <c r="B3575" s="47" t="s">
        <v>15118</v>
      </c>
      <c r="C3575" s="13" t="s">
        <v>15119</v>
      </c>
      <c r="D3575" s="13" t="s">
        <v>15120</v>
      </c>
      <c r="E3575" s="44">
        <v>3</v>
      </c>
      <c r="F3575" s="13" t="s">
        <v>15161</v>
      </c>
      <c r="G3575" s="23" t="s">
        <v>15162</v>
      </c>
      <c r="H3575" s="42" t="s">
        <v>455</v>
      </c>
      <c r="I3575" s="28" t="s">
        <v>14</v>
      </c>
      <c r="J3575" s="12" t="s">
        <v>393</v>
      </c>
      <c r="K3575" s="28" t="s">
        <v>17270</v>
      </c>
      <c r="L3575" s="12" t="s">
        <v>15978</v>
      </c>
      <c r="M3575" s="12" t="s">
        <v>15165</v>
      </c>
      <c r="N3575" s="12" t="s">
        <v>15126</v>
      </c>
      <c r="O3575" s="26" t="s">
        <v>17271</v>
      </c>
      <c r="P3575" s="26" t="s">
        <v>17272</v>
      </c>
      <c r="Q3575" s="25" t="s">
        <v>456</v>
      </c>
      <c r="R3575" s="26" t="s">
        <v>17273</v>
      </c>
      <c r="S3575" s="15" t="s">
        <v>17274</v>
      </c>
      <c r="T3575" s="52">
        <v>0</v>
      </c>
      <c r="U3575" s="22" t="s">
        <v>392</v>
      </c>
      <c r="V3575" s="49" t="str">
        <f>+Sitio_Publico[[#This Row],[idcoleccion]]&amp;"-"&amp;Sitio_Publico[[#This Row],[id]]</f>
        <v>000-3574</v>
      </c>
      <c r="W3575" s="49">
        <f>+VLOOKUP(Sitio_Publico[[#This Row],[territorio]],Estructura!$AE$4:$AH$1067,4,0)</f>
        <v>10000000</v>
      </c>
      <c r="X3575" s="49" t="str">
        <f>+VLOOKUP(Sitio_Publico[[#This Row],[tema]],Estructura!$G$4:$J$532,4,0)</f>
        <v>T-53</v>
      </c>
      <c r="Y3575" s="49" t="str">
        <f>+VLOOKUP(Sitio_Publico[[#This Row],[contenido]],Estructura!$L$4:$O$473,4,0)</f>
        <v>C-33</v>
      </c>
      <c r="Z3575" s="49" t="str">
        <f>+VLOOKUP(Sitio_Publico[[#This Row],[Filtro Integrado]],Estructura!$U$4:$W$529,3,0)</f>
        <v>FI-0</v>
      </c>
      <c r="AA3575" s="49" t="str">
        <f>+VLOOKUP(Sitio_Publico[[#This Row],[Muestra]],Estructura!$Y$4:$AB$483,4,0)</f>
        <v>M-000329</v>
      </c>
    </row>
    <row r="3576" spans="1:27" ht="30.6" x14ac:dyDescent="0.3">
      <c r="A3576" s="16">
        <f t="shared" si="55"/>
        <v>3575</v>
      </c>
      <c r="B3576" s="47" t="s">
        <v>15118</v>
      </c>
      <c r="C3576" s="13" t="s">
        <v>15119</v>
      </c>
      <c r="D3576" s="13" t="s">
        <v>15120</v>
      </c>
      <c r="E3576" s="44">
        <v>100105001</v>
      </c>
      <c r="F3576" s="13" t="s">
        <v>15198</v>
      </c>
      <c r="G3576" s="23" t="s">
        <v>15122</v>
      </c>
      <c r="H3576" s="42" t="s">
        <v>455</v>
      </c>
      <c r="I3576" s="28" t="s">
        <v>14</v>
      </c>
      <c r="J3576" s="12" t="s">
        <v>393</v>
      </c>
      <c r="K3576" s="28" t="s">
        <v>15719</v>
      </c>
      <c r="L3576" s="12" t="s">
        <v>15124</v>
      </c>
      <c r="M3576" s="12" t="s">
        <v>15125</v>
      </c>
      <c r="N3576" s="12" t="s">
        <v>15126</v>
      </c>
      <c r="O3576" s="26" t="s">
        <v>17275</v>
      </c>
      <c r="P3576" s="26" t="s">
        <v>17276</v>
      </c>
      <c r="Q3576" s="25" t="s">
        <v>632</v>
      </c>
      <c r="R3576" s="26" t="s">
        <v>15722</v>
      </c>
      <c r="S3576" s="15" t="s">
        <v>17277</v>
      </c>
      <c r="T3576" s="52">
        <v>0</v>
      </c>
      <c r="U3576" s="22" t="s">
        <v>392</v>
      </c>
      <c r="V3576" s="49" t="str">
        <f>+Sitio_Publico[[#This Row],[idcoleccion]]&amp;"-"&amp;Sitio_Publico[[#This Row],[id]]</f>
        <v>000-3575</v>
      </c>
      <c r="W3576" s="49">
        <f>+VLOOKUP(Sitio_Publico[[#This Row],[territorio]],Estructura!$AE$4:$AH$1067,4,0)</f>
        <v>10000000</v>
      </c>
      <c r="X3576" s="49" t="str">
        <f>+VLOOKUP(Sitio_Publico[[#This Row],[tema]],Estructura!$G$4:$J$532,4,0)</f>
        <v>T-55</v>
      </c>
      <c r="Y3576" s="49" t="str">
        <f>+VLOOKUP(Sitio_Publico[[#This Row],[contenido]],Estructura!$L$4:$O$473,4,0)</f>
        <v>C-30</v>
      </c>
      <c r="Z3576" s="49" t="str">
        <f>+VLOOKUP(Sitio_Publico[[#This Row],[Filtro Integrado]],Estructura!$U$4:$W$529,3,0)</f>
        <v>FI-0</v>
      </c>
      <c r="AA3576" s="49" t="str">
        <f>+VLOOKUP(Sitio_Publico[[#This Row],[Muestra]],Estructura!$Y$4:$AB$483,4,0)</f>
        <v>M-000260</v>
      </c>
    </row>
    <row r="3577" spans="1:27" ht="40.799999999999997" x14ac:dyDescent="0.3">
      <c r="A3577" s="16">
        <f t="shared" si="55"/>
        <v>3576</v>
      </c>
      <c r="B3577" s="47" t="s">
        <v>15118</v>
      </c>
      <c r="C3577" s="13" t="s">
        <v>15119</v>
      </c>
      <c r="D3577" s="13" t="s">
        <v>15120</v>
      </c>
      <c r="E3577" s="44">
        <v>100105002</v>
      </c>
      <c r="F3577" s="13" t="s">
        <v>15121</v>
      </c>
      <c r="G3577" s="23" t="s">
        <v>15122</v>
      </c>
      <c r="H3577" s="42" t="s">
        <v>455</v>
      </c>
      <c r="I3577" s="28" t="s">
        <v>14</v>
      </c>
      <c r="J3577" s="12" t="s">
        <v>393</v>
      </c>
      <c r="K3577" s="28" t="s">
        <v>15313</v>
      </c>
      <c r="L3577" s="12" t="s">
        <v>15124</v>
      </c>
      <c r="M3577" s="12" t="s">
        <v>15125</v>
      </c>
      <c r="N3577" s="12" t="s">
        <v>15126</v>
      </c>
      <c r="O3577" s="26" t="s">
        <v>17278</v>
      </c>
      <c r="P3577" s="26" t="s">
        <v>17279</v>
      </c>
      <c r="Q3577" s="25" t="s">
        <v>632</v>
      </c>
      <c r="R3577" s="26" t="s">
        <v>15316</v>
      </c>
      <c r="S3577" s="15" t="s">
        <v>17280</v>
      </c>
      <c r="T3577" s="52">
        <v>0</v>
      </c>
      <c r="U3577" s="22" t="s">
        <v>392</v>
      </c>
      <c r="V3577" s="49" t="str">
        <f>+Sitio_Publico[[#This Row],[idcoleccion]]&amp;"-"&amp;Sitio_Publico[[#This Row],[id]]</f>
        <v>000-3576</v>
      </c>
      <c r="W3577" s="49">
        <f>+VLOOKUP(Sitio_Publico[[#This Row],[territorio]],Estructura!$AE$4:$AH$1067,4,0)</f>
        <v>10000000</v>
      </c>
      <c r="X3577" s="49" t="str">
        <f>+VLOOKUP(Sitio_Publico[[#This Row],[tema]],Estructura!$G$4:$J$532,4,0)</f>
        <v>T-50</v>
      </c>
      <c r="Y3577" s="49" t="str">
        <f>+VLOOKUP(Sitio_Publico[[#This Row],[contenido]],Estructura!$L$4:$O$473,4,0)</f>
        <v>C-30</v>
      </c>
      <c r="Z3577" s="49" t="str">
        <f>+VLOOKUP(Sitio_Publico[[#This Row],[Filtro Integrado]],Estructura!$U$4:$W$529,3,0)</f>
        <v>FI-0</v>
      </c>
      <c r="AA3577" s="49" t="str">
        <f>+VLOOKUP(Sitio_Publico[[#This Row],[Muestra]],Estructura!$Y$4:$AB$483,4,0)</f>
        <v>M-000230</v>
      </c>
    </row>
    <row r="3578" spans="1:27" ht="40.799999999999997" x14ac:dyDescent="0.3">
      <c r="A3578" s="16">
        <f t="shared" si="55"/>
        <v>3577</v>
      </c>
      <c r="B3578" s="47" t="s">
        <v>15118</v>
      </c>
      <c r="C3578" s="13" t="s">
        <v>15119</v>
      </c>
      <c r="D3578" s="13" t="s">
        <v>15120</v>
      </c>
      <c r="E3578" s="44">
        <v>6</v>
      </c>
      <c r="F3578" s="13" t="s">
        <v>15142</v>
      </c>
      <c r="G3578" s="23" t="s">
        <v>15143</v>
      </c>
      <c r="H3578" s="42" t="s">
        <v>455</v>
      </c>
      <c r="I3578" s="28" t="s">
        <v>14</v>
      </c>
      <c r="J3578" s="12" t="s">
        <v>393</v>
      </c>
      <c r="K3578" s="28" t="s">
        <v>15225</v>
      </c>
      <c r="L3578" s="12" t="s">
        <v>15145</v>
      </c>
      <c r="M3578" s="12" t="s">
        <v>14623</v>
      </c>
      <c r="N3578" s="12" t="s">
        <v>15126</v>
      </c>
      <c r="O3578" s="26" t="s">
        <v>17281</v>
      </c>
      <c r="P3578" s="26" t="s">
        <v>17282</v>
      </c>
      <c r="Q3578" s="25" t="s">
        <v>456</v>
      </c>
      <c r="R3578" s="26" t="s">
        <v>17283</v>
      </c>
      <c r="S3578" s="15" t="s">
        <v>17284</v>
      </c>
      <c r="T3578" s="52">
        <v>0</v>
      </c>
      <c r="U3578" s="22" t="s">
        <v>392</v>
      </c>
      <c r="V3578" s="49" t="str">
        <f>+Sitio_Publico[[#This Row],[idcoleccion]]&amp;"-"&amp;Sitio_Publico[[#This Row],[id]]</f>
        <v>000-3577</v>
      </c>
      <c r="W3578" s="49">
        <f>+VLOOKUP(Sitio_Publico[[#This Row],[territorio]],Estructura!$AE$4:$AH$1067,4,0)</f>
        <v>10000000</v>
      </c>
      <c r="X3578" s="49" t="str">
        <f>+VLOOKUP(Sitio_Publico[[#This Row],[tema]],Estructura!$G$4:$J$532,4,0)</f>
        <v>T-0</v>
      </c>
      <c r="Y3578" s="49" t="str">
        <f>+VLOOKUP(Sitio_Publico[[#This Row],[contenido]],Estructura!$L$4:$O$473,4,0)</f>
        <v>C-1</v>
      </c>
      <c r="Z3578" s="49" t="str">
        <f>+VLOOKUP(Sitio_Publico[[#This Row],[Filtro Integrado]],Estructura!$U$4:$W$529,3,0)</f>
        <v>FI-0</v>
      </c>
      <c r="AA3578" s="49" t="str">
        <f>+VLOOKUP(Sitio_Publico[[#This Row],[Muestra]],Estructura!$Y$4:$AB$483,4,0)</f>
        <v>M-0002</v>
      </c>
    </row>
    <row r="3579" spans="1:27" ht="51" x14ac:dyDescent="0.3">
      <c r="A3579" s="16">
        <f t="shared" si="55"/>
        <v>3578</v>
      </c>
      <c r="B3579" s="47" t="s">
        <v>15118</v>
      </c>
      <c r="C3579" s="13" t="s">
        <v>15119</v>
      </c>
      <c r="D3579" s="13" t="s">
        <v>15120</v>
      </c>
      <c r="E3579" s="44">
        <v>73</v>
      </c>
      <c r="F3579" s="13" t="s">
        <v>15142</v>
      </c>
      <c r="G3579" s="23" t="s">
        <v>15143</v>
      </c>
      <c r="H3579" s="42" t="s">
        <v>455</v>
      </c>
      <c r="I3579" s="28" t="s">
        <v>418</v>
      </c>
      <c r="J3579" s="12" t="s">
        <v>393</v>
      </c>
      <c r="K3579" s="28" t="s">
        <v>15142</v>
      </c>
      <c r="L3579" s="12" t="s">
        <v>1299</v>
      </c>
      <c r="M3579" s="12" t="s">
        <v>15146</v>
      </c>
      <c r="N3579" s="12" t="s">
        <v>15126</v>
      </c>
      <c r="O3579" s="26" t="s">
        <v>17285</v>
      </c>
      <c r="P3579" s="26" t="s">
        <v>17286</v>
      </c>
      <c r="Q3579" s="25" t="s">
        <v>632</v>
      </c>
      <c r="R3579" s="26" t="s">
        <v>17287</v>
      </c>
      <c r="S3579" s="15" t="s">
        <v>17288</v>
      </c>
      <c r="T3579" s="52">
        <v>0</v>
      </c>
      <c r="U3579" s="22" t="s">
        <v>392</v>
      </c>
      <c r="V3579" s="49" t="str">
        <f>+Sitio_Publico[[#This Row],[idcoleccion]]&amp;"-"&amp;Sitio_Publico[[#This Row],[id]]</f>
        <v>000-3578</v>
      </c>
      <c r="W3579" s="49">
        <f>+VLOOKUP(Sitio_Publico[[#This Row],[territorio]],Estructura!$AE$4:$AH$1067,4,0)</f>
        <v>10000073</v>
      </c>
      <c r="X3579" s="49" t="str">
        <f>+VLOOKUP(Sitio_Publico[[#This Row],[tema]],Estructura!$G$4:$J$532,4,0)</f>
        <v>T-0</v>
      </c>
      <c r="Y3579" s="49" t="str">
        <f>+VLOOKUP(Sitio_Publico[[#This Row],[contenido]],Estructura!$L$4:$O$473,4,0)</f>
        <v>C-1</v>
      </c>
      <c r="Z3579" s="49" t="str">
        <f>+VLOOKUP(Sitio_Publico[[#This Row],[Filtro Integrado]],Estructura!$U$4:$W$529,3,0)</f>
        <v>FI-0</v>
      </c>
      <c r="AA3579" s="49" t="str">
        <f>+VLOOKUP(Sitio_Publico[[#This Row],[Muestra]],Estructura!$Y$4:$AB$483,4,0)</f>
        <v>M-00039</v>
      </c>
    </row>
    <row r="3580" spans="1:27" ht="40.799999999999997" x14ac:dyDescent="0.3">
      <c r="A3580" s="16">
        <f t="shared" si="55"/>
        <v>3579</v>
      </c>
      <c r="B3580" s="47" t="s">
        <v>15118</v>
      </c>
      <c r="C3580" s="13" t="s">
        <v>15119</v>
      </c>
      <c r="D3580" s="13" t="s">
        <v>15120</v>
      </c>
      <c r="E3580" s="44">
        <v>10106</v>
      </c>
      <c r="F3580" s="13" t="s">
        <v>15186</v>
      </c>
      <c r="G3580" s="23" t="s">
        <v>15152</v>
      </c>
      <c r="H3580" s="42" t="s">
        <v>458</v>
      </c>
      <c r="I3580" s="28" t="s">
        <v>253</v>
      </c>
      <c r="J3580" s="12" t="s">
        <v>15263</v>
      </c>
      <c r="K3580" s="28" t="s">
        <v>15264</v>
      </c>
      <c r="L3580" s="12" t="s">
        <v>15155</v>
      </c>
      <c r="M3580" s="12" t="s">
        <v>15156</v>
      </c>
      <c r="N3580" s="12" t="s">
        <v>15126</v>
      </c>
      <c r="O3580" s="26" t="s">
        <v>17289</v>
      </c>
      <c r="P3580" s="26" t="s">
        <v>17290</v>
      </c>
      <c r="Q3580" s="25" t="s">
        <v>10495</v>
      </c>
      <c r="R3580" s="26" t="s">
        <v>17291</v>
      </c>
      <c r="S3580" s="15" t="s">
        <v>17292</v>
      </c>
      <c r="T3580" s="52" t="s">
        <v>664</v>
      </c>
      <c r="U3580" s="22" t="s">
        <v>392</v>
      </c>
      <c r="V3580" s="49" t="str">
        <f>+Sitio_Publico[[#This Row],[idcoleccion]]&amp;"-"&amp;Sitio_Publico[[#This Row],[id]]</f>
        <v>000-3579</v>
      </c>
      <c r="W3580" s="49">
        <f>+VLOOKUP(Sitio_Publico[[#This Row],[territorio]],Estructura!$AE$4:$AH$1067,4,0)</f>
        <v>30010106</v>
      </c>
      <c r="X3580" s="49" t="str">
        <f>+VLOOKUP(Sitio_Publico[[#This Row],[tema]],Estructura!$G$4:$J$532,4,0)</f>
        <v>T-54</v>
      </c>
      <c r="Y3580" s="49" t="str">
        <f>+VLOOKUP(Sitio_Publico[[#This Row],[contenido]],Estructura!$L$4:$O$473,4,0)</f>
        <v>C-32</v>
      </c>
      <c r="Z3580" s="49" t="str">
        <f>+VLOOKUP(Sitio_Publico[[#This Row],[Filtro Integrado]],Estructura!$U$4:$W$529,3,0)</f>
        <v>FI-7</v>
      </c>
      <c r="AA3580" s="49" t="str">
        <f>+VLOOKUP(Sitio_Publico[[#This Row],[Muestra]],Estructura!$Y$4:$AB$483,4,0)</f>
        <v>M-000227</v>
      </c>
    </row>
    <row r="3581" spans="1:27" ht="30.6" x14ac:dyDescent="0.3">
      <c r="A3581" s="16">
        <f t="shared" si="55"/>
        <v>3580</v>
      </c>
      <c r="B3581" s="47" t="s">
        <v>15118</v>
      </c>
      <c r="C3581" s="13" t="s">
        <v>15119</v>
      </c>
      <c r="D3581" s="13" t="s">
        <v>15120</v>
      </c>
      <c r="E3581" s="44">
        <v>6101</v>
      </c>
      <c r="F3581" s="13" t="s">
        <v>15198</v>
      </c>
      <c r="G3581" s="23" t="s">
        <v>15122</v>
      </c>
      <c r="H3581" s="42" t="s">
        <v>458</v>
      </c>
      <c r="I3581" s="28" t="s">
        <v>100</v>
      </c>
      <c r="J3581" s="12" t="s">
        <v>393</v>
      </c>
      <c r="K3581" s="28" t="s">
        <v>15225</v>
      </c>
      <c r="L3581" s="12" t="s">
        <v>15124</v>
      </c>
      <c r="M3581" s="12" t="s">
        <v>15125</v>
      </c>
      <c r="N3581" s="12" t="s">
        <v>15126</v>
      </c>
      <c r="O3581" s="26" t="s">
        <v>17293</v>
      </c>
      <c r="P3581" s="26" t="s">
        <v>17294</v>
      </c>
      <c r="Q3581" s="25" t="s">
        <v>632</v>
      </c>
      <c r="R3581" s="26" t="s">
        <v>17295</v>
      </c>
      <c r="S3581" s="15" t="s">
        <v>17296</v>
      </c>
      <c r="T3581" s="52" t="s">
        <v>17297</v>
      </c>
      <c r="U3581" s="22" t="s">
        <v>392</v>
      </c>
      <c r="V3581" s="49" t="str">
        <f>+Sitio_Publico[[#This Row],[idcoleccion]]&amp;"-"&amp;Sitio_Publico[[#This Row],[id]]</f>
        <v>000-3580</v>
      </c>
      <c r="W3581" s="49">
        <f>+VLOOKUP(Sitio_Publico[[#This Row],[territorio]],Estructura!$AE$4:$AH$1067,4,0)</f>
        <v>30006101</v>
      </c>
      <c r="X3581" s="49" t="str">
        <f>+VLOOKUP(Sitio_Publico[[#This Row],[tema]],Estructura!$G$4:$J$532,4,0)</f>
        <v>T-55</v>
      </c>
      <c r="Y3581" s="49" t="str">
        <f>+VLOOKUP(Sitio_Publico[[#This Row],[contenido]],Estructura!$L$4:$O$473,4,0)</f>
        <v>C-30</v>
      </c>
      <c r="Z3581" s="49" t="str">
        <f>+VLOOKUP(Sitio_Publico[[#This Row],[Filtro Integrado]],Estructura!$U$4:$W$529,3,0)</f>
        <v>FI-0</v>
      </c>
      <c r="AA3581" s="49" t="str">
        <f>+VLOOKUP(Sitio_Publico[[#This Row],[Muestra]],Estructura!$Y$4:$AB$483,4,0)</f>
        <v>M-0002</v>
      </c>
    </row>
    <row r="3582" spans="1:27" ht="61.2" x14ac:dyDescent="0.3">
      <c r="A3582" s="16">
        <f t="shared" si="55"/>
        <v>3581</v>
      </c>
      <c r="B3582" s="47" t="s">
        <v>15118</v>
      </c>
      <c r="C3582" s="13" t="s">
        <v>15119</v>
      </c>
      <c r="D3582" s="13" t="s">
        <v>15120</v>
      </c>
      <c r="E3582" s="44">
        <v>171</v>
      </c>
      <c r="F3582" s="13" t="s">
        <v>15142</v>
      </c>
      <c r="G3582" s="23" t="s">
        <v>15143</v>
      </c>
      <c r="H3582" s="42" t="s">
        <v>455</v>
      </c>
      <c r="I3582" s="28" t="s">
        <v>447</v>
      </c>
      <c r="J3582" s="12" t="s">
        <v>393</v>
      </c>
      <c r="K3582" s="28" t="s">
        <v>15225</v>
      </c>
      <c r="L3582" s="12" t="s">
        <v>1299</v>
      </c>
      <c r="M3582" s="12" t="s">
        <v>15146</v>
      </c>
      <c r="N3582" s="12" t="s">
        <v>15126</v>
      </c>
      <c r="O3582" s="26" t="s">
        <v>17298</v>
      </c>
      <c r="P3582" s="26" t="s">
        <v>17299</v>
      </c>
      <c r="Q3582" s="25" t="s">
        <v>15801</v>
      </c>
      <c r="R3582" s="26" t="s">
        <v>17300</v>
      </c>
      <c r="S3582" s="15" t="s">
        <v>17301</v>
      </c>
      <c r="T3582" s="52">
        <v>0</v>
      </c>
      <c r="U3582" s="22" t="s">
        <v>392</v>
      </c>
      <c r="V3582" s="49" t="str">
        <f>+Sitio_Publico[[#This Row],[idcoleccion]]&amp;"-"&amp;Sitio_Publico[[#This Row],[id]]</f>
        <v>000-3581</v>
      </c>
      <c r="W3582" s="49">
        <f>+VLOOKUP(Sitio_Publico[[#This Row],[territorio]],Estructura!$AE$4:$AH$1067,4,0)</f>
        <v>10000171</v>
      </c>
      <c r="X3582" s="49" t="str">
        <f>+VLOOKUP(Sitio_Publico[[#This Row],[tema]],Estructura!$G$4:$J$532,4,0)</f>
        <v>T-0</v>
      </c>
      <c r="Y3582" s="49" t="str">
        <f>+VLOOKUP(Sitio_Publico[[#This Row],[contenido]],Estructura!$L$4:$O$473,4,0)</f>
        <v>C-1</v>
      </c>
      <c r="Z3582" s="49" t="str">
        <f>+VLOOKUP(Sitio_Publico[[#This Row],[Filtro Integrado]],Estructura!$U$4:$W$529,3,0)</f>
        <v>FI-0</v>
      </c>
      <c r="AA3582" s="49" t="str">
        <f>+VLOOKUP(Sitio_Publico[[#This Row],[Muestra]],Estructura!$Y$4:$AB$483,4,0)</f>
        <v>M-0002</v>
      </c>
    </row>
    <row r="3583" spans="1:27" ht="40.799999999999997" x14ac:dyDescent="0.3">
      <c r="A3583" s="16">
        <f t="shared" si="55"/>
        <v>3582</v>
      </c>
      <c r="B3583" s="47" t="s">
        <v>15118</v>
      </c>
      <c r="C3583" s="13" t="s">
        <v>15119</v>
      </c>
      <c r="D3583" s="13" t="s">
        <v>15120</v>
      </c>
      <c r="E3583" s="44">
        <v>15</v>
      </c>
      <c r="F3583" s="13" t="s">
        <v>15783</v>
      </c>
      <c r="G3583" s="23" t="s">
        <v>15132</v>
      </c>
      <c r="H3583" s="42" t="s">
        <v>457</v>
      </c>
      <c r="I3583" s="28" t="s">
        <v>378</v>
      </c>
      <c r="J3583" s="12" t="s">
        <v>16795</v>
      </c>
      <c r="K3583" s="28" t="s">
        <v>16796</v>
      </c>
      <c r="L3583" s="12" t="s">
        <v>15134</v>
      </c>
      <c r="M3583" s="12" t="s">
        <v>15135</v>
      </c>
      <c r="N3583" s="12" t="s">
        <v>15126</v>
      </c>
      <c r="O3583" s="26" t="s">
        <v>17302</v>
      </c>
      <c r="P3583" s="26" t="s">
        <v>17303</v>
      </c>
      <c r="Q3583" s="25" t="s">
        <v>10482</v>
      </c>
      <c r="R3583" s="26" t="s">
        <v>17304</v>
      </c>
      <c r="S3583" s="15" t="s">
        <v>17305</v>
      </c>
      <c r="T3583" s="52" t="s">
        <v>16742</v>
      </c>
      <c r="U3583" s="22" t="s">
        <v>392</v>
      </c>
      <c r="V3583" s="49" t="str">
        <f>+Sitio_Publico[[#This Row],[idcoleccion]]&amp;"-"&amp;Sitio_Publico[[#This Row],[id]]</f>
        <v>000-3582</v>
      </c>
      <c r="W3583" s="49">
        <f>+VLOOKUP(Sitio_Publico[[#This Row],[territorio]],Estructura!$AE$4:$AH$1067,4,0)</f>
        <v>20000015</v>
      </c>
      <c r="X3583" s="49" t="str">
        <f>+VLOOKUP(Sitio_Publico[[#This Row],[tema]],Estructura!$G$4:$J$532,4,0)</f>
        <v>T-61</v>
      </c>
      <c r="Y3583" s="49" t="str">
        <f>+VLOOKUP(Sitio_Publico[[#This Row],[contenido]],Estructura!$L$4:$O$473,4,0)</f>
        <v>C-31</v>
      </c>
      <c r="Z3583" s="49" t="str">
        <f>+VLOOKUP(Sitio_Publico[[#This Row],[Filtro Integrado]],Estructura!$U$4:$W$529,3,0)</f>
        <v>FI-16</v>
      </c>
      <c r="AA3583" s="49" t="str">
        <f>+VLOOKUP(Sitio_Publico[[#This Row],[Muestra]],Estructura!$Y$4:$AB$483,4,0)</f>
        <v>M-000315</v>
      </c>
    </row>
    <row r="3584" spans="1:27" ht="40.799999999999997" x14ac:dyDescent="0.3">
      <c r="A3584" s="16">
        <f t="shared" si="55"/>
        <v>3583</v>
      </c>
      <c r="B3584" s="47" t="s">
        <v>15118</v>
      </c>
      <c r="C3584" s="13" t="s">
        <v>15119</v>
      </c>
      <c r="D3584" s="13" t="s">
        <v>15120</v>
      </c>
      <c r="E3584" s="44">
        <v>9113</v>
      </c>
      <c r="F3584" s="13" t="s">
        <v>15121</v>
      </c>
      <c r="G3584" s="23" t="s">
        <v>15122</v>
      </c>
      <c r="H3584" s="42" t="s">
        <v>458</v>
      </c>
      <c r="I3584" s="28" t="s">
        <v>228</v>
      </c>
      <c r="J3584" s="12" t="s">
        <v>393</v>
      </c>
      <c r="K3584" s="28" t="s">
        <v>15371</v>
      </c>
      <c r="L3584" s="12" t="s">
        <v>15124</v>
      </c>
      <c r="M3584" s="12" t="s">
        <v>15125</v>
      </c>
      <c r="N3584" s="12" t="s">
        <v>15126</v>
      </c>
      <c r="O3584" s="26" t="s">
        <v>17306</v>
      </c>
      <c r="P3584" s="26" t="s">
        <v>17307</v>
      </c>
      <c r="Q3584" s="25" t="s">
        <v>632</v>
      </c>
      <c r="R3584" s="26" t="s">
        <v>17308</v>
      </c>
      <c r="S3584" s="15" t="s">
        <v>17309</v>
      </c>
      <c r="T3584" s="52" t="s">
        <v>17310</v>
      </c>
      <c r="U3584" s="22" t="s">
        <v>392</v>
      </c>
      <c r="V3584" s="49" t="str">
        <f>+Sitio_Publico[[#This Row],[idcoleccion]]&amp;"-"&amp;Sitio_Publico[[#This Row],[id]]</f>
        <v>000-3583</v>
      </c>
      <c r="W3584" s="49">
        <f>+VLOOKUP(Sitio_Publico[[#This Row],[territorio]],Estructura!$AE$4:$AH$1067,4,0)</f>
        <v>30009113</v>
      </c>
      <c r="X3584" s="49" t="str">
        <f>+VLOOKUP(Sitio_Publico[[#This Row],[tema]],Estructura!$G$4:$J$532,4,0)</f>
        <v>T-50</v>
      </c>
      <c r="Y3584" s="49" t="str">
        <f>+VLOOKUP(Sitio_Publico[[#This Row],[contenido]],Estructura!$L$4:$O$473,4,0)</f>
        <v>C-30</v>
      </c>
      <c r="Z3584" s="49" t="str">
        <f>+VLOOKUP(Sitio_Publico[[#This Row],[Filtro Integrado]],Estructura!$U$4:$W$529,3,0)</f>
        <v>FI-0</v>
      </c>
      <c r="AA3584" s="49" t="str">
        <f>+VLOOKUP(Sitio_Publico[[#This Row],[Muestra]],Estructura!$Y$4:$AB$483,4,0)</f>
        <v>M-000236</v>
      </c>
    </row>
    <row r="3585" spans="1:27" ht="48" x14ac:dyDescent="0.3">
      <c r="A3585" s="16">
        <f t="shared" si="55"/>
        <v>3584</v>
      </c>
      <c r="B3585" s="47" t="s">
        <v>15118</v>
      </c>
      <c r="C3585" s="13" t="s">
        <v>15119</v>
      </c>
      <c r="D3585" s="13" t="s">
        <v>15120</v>
      </c>
      <c r="E3585" s="44">
        <v>11</v>
      </c>
      <c r="F3585" s="13" t="s">
        <v>15161</v>
      </c>
      <c r="G3585" s="23" t="s">
        <v>15162</v>
      </c>
      <c r="H3585" s="42" t="s">
        <v>457</v>
      </c>
      <c r="I3585" s="28" t="s">
        <v>372</v>
      </c>
      <c r="J3585" s="12" t="s">
        <v>393</v>
      </c>
      <c r="K3585" s="28" t="s">
        <v>16499</v>
      </c>
      <c r="L3585" s="12" t="s">
        <v>15164</v>
      </c>
      <c r="M3585" s="12" t="s">
        <v>15165</v>
      </c>
      <c r="N3585" s="12" t="s">
        <v>15126</v>
      </c>
      <c r="O3585" s="26" t="s">
        <v>17311</v>
      </c>
      <c r="P3585" s="26" t="s">
        <v>17312</v>
      </c>
      <c r="Q3585" s="25" t="s">
        <v>456</v>
      </c>
      <c r="R3585" s="26" t="s">
        <v>17313</v>
      </c>
      <c r="S3585" s="15" t="s">
        <v>17314</v>
      </c>
      <c r="T3585" s="52" t="s">
        <v>17315</v>
      </c>
      <c r="U3585" s="22" t="s">
        <v>392</v>
      </c>
      <c r="V3585" s="49" t="str">
        <f>+Sitio_Publico[[#This Row],[idcoleccion]]&amp;"-"&amp;Sitio_Publico[[#This Row],[id]]</f>
        <v>000-3584</v>
      </c>
      <c r="W3585" s="49">
        <f>+VLOOKUP(Sitio_Publico[[#This Row],[territorio]],Estructura!$AE$4:$AH$1067,4,0)</f>
        <v>20000009</v>
      </c>
      <c r="X3585" s="49" t="str">
        <f>+VLOOKUP(Sitio_Publico[[#This Row],[tema]],Estructura!$G$4:$J$532,4,0)</f>
        <v>T-53</v>
      </c>
      <c r="Y3585" s="49" t="str">
        <f>+VLOOKUP(Sitio_Publico[[#This Row],[contenido]],Estructura!$L$4:$O$473,4,0)</f>
        <v>C-33</v>
      </c>
      <c r="Z3585" s="49" t="str">
        <f>+VLOOKUP(Sitio_Publico[[#This Row],[Filtro Integrado]],Estructura!$U$4:$W$529,3,0)</f>
        <v>FI-0</v>
      </c>
      <c r="AA3585" s="49" t="str">
        <f>+VLOOKUP(Sitio_Publico[[#This Row],[Muestra]],Estructura!$Y$4:$AB$483,4,0)</f>
        <v>M-000304</v>
      </c>
    </row>
    <row r="3586" spans="1:27" ht="51" x14ac:dyDescent="0.3">
      <c r="A3586" s="16">
        <f t="shared" si="55"/>
        <v>3585</v>
      </c>
      <c r="B3586" s="47" t="s">
        <v>15118</v>
      </c>
      <c r="C3586" s="13" t="s">
        <v>15119</v>
      </c>
      <c r="D3586" s="13" t="s">
        <v>15141</v>
      </c>
      <c r="E3586" s="44">
        <v>100105003</v>
      </c>
      <c r="F3586" s="13" t="s">
        <v>15142</v>
      </c>
      <c r="G3586" s="23" t="s">
        <v>15143</v>
      </c>
      <c r="H3586" s="42" t="s">
        <v>455</v>
      </c>
      <c r="I3586" s="28" t="s">
        <v>14</v>
      </c>
      <c r="J3586" s="12" t="s">
        <v>393</v>
      </c>
      <c r="K3586" s="28" t="s">
        <v>17149</v>
      </c>
      <c r="L3586" s="12" t="s">
        <v>1299</v>
      </c>
      <c r="M3586" s="12" t="s">
        <v>14623</v>
      </c>
      <c r="N3586" s="12" t="s">
        <v>15126</v>
      </c>
      <c r="O3586" s="26" t="s">
        <v>17316</v>
      </c>
      <c r="P3586" s="26" t="s">
        <v>17317</v>
      </c>
      <c r="Q3586" s="25" t="s">
        <v>1145</v>
      </c>
      <c r="R3586" s="26" t="s">
        <v>17318</v>
      </c>
      <c r="S3586" s="15" t="s">
        <v>17319</v>
      </c>
      <c r="T3586" s="52">
        <v>0</v>
      </c>
      <c r="U3586" s="22" t="s">
        <v>392</v>
      </c>
      <c r="V3586" s="49" t="str">
        <f>+Sitio_Publico[[#This Row],[idcoleccion]]&amp;"-"&amp;Sitio_Publico[[#This Row],[id]]</f>
        <v>000-3585</v>
      </c>
      <c r="W3586" s="49">
        <f>+VLOOKUP(Sitio_Publico[[#This Row],[territorio]],Estructura!$AE$4:$AH$1067,4,0)</f>
        <v>10000000</v>
      </c>
      <c r="X3586" s="49" t="str">
        <f>+VLOOKUP(Sitio_Publico[[#This Row],[tema]],Estructura!$G$4:$J$532,4,0)</f>
        <v>T-0</v>
      </c>
      <c r="Y3586" s="49" t="str">
        <f>+VLOOKUP(Sitio_Publico[[#This Row],[contenido]],Estructura!$L$4:$O$473,4,0)</f>
        <v>C-1</v>
      </c>
      <c r="Z3586" s="49" t="str">
        <f>+VLOOKUP(Sitio_Publico[[#This Row],[Filtro Integrado]],Estructura!$U$4:$W$529,3,0)</f>
        <v>FI-0</v>
      </c>
      <c r="AA3586" s="49" t="str">
        <f>+VLOOKUP(Sitio_Publico[[#This Row],[Muestra]],Estructura!$Y$4:$AB$483,4,0)</f>
        <v>M-00024</v>
      </c>
    </row>
    <row r="3587" spans="1:27" ht="40.799999999999997" x14ac:dyDescent="0.3">
      <c r="A3587" s="16">
        <f t="shared" ref="A3587:A3650" si="56">+ROW()-1</f>
        <v>3586</v>
      </c>
      <c r="B3587" s="47" t="s">
        <v>15118</v>
      </c>
      <c r="C3587" s="13" t="s">
        <v>15119</v>
      </c>
      <c r="D3587" s="13" t="s">
        <v>15141</v>
      </c>
      <c r="E3587" s="44">
        <v>100101006</v>
      </c>
      <c r="F3587" s="13" t="s">
        <v>15142</v>
      </c>
      <c r="G3587" s="23" t="s">
        <v>15143</v>
      </c>
      <c r="H3587" s="42" t="s">
        <v>455</v>
      </c>
      <c r="I3587" s="28" t="s">
        <v>14</v>
      </c>
      <c r="J3587" s="12" t="s">
        <v>393</v>
      </c>
      <c r="K3587" s="28" t="s">
        <v>15283</v>
      </c>
      <c r="L3587" s="12" t="s">
        <v>1299</v>
      </c>
      <c r="M3587" s="12" t="s">
        <v>14623</v>
      </c>
      <c r="N3587" s="12" t="s">
        <v>15126</v>
      </c>
      <c r="O3587" s="26" t="s">
        <v>17320</v>
      </c>
      <c r="P3587" s="26" t="s">
        <v>17321</v>
      </c>
      <c r="Q3587" s="25" t="s">
        <v>1145</v>
      </c>
      <c r="R3587" s="26" t="s">
        <v>17322</v>
      </c>
      <c r="S3587" s="15" t="s">
        <v>17323</v>
      </c>
      <c r="T3587" s="52">
        <v>0</v>
      </c>
      <c r="U3587" s="22" t="s">
        <v>392</v>
      </c>
      <c r="V3587" s="49" t="str">
        <f>+Sitio_Publico[[#This Row],[idcoleccion]]&amp;"-"&amp;Sitio_Publico[[#This Row],[id]]</f>
        <v>000-3586</v>
      </c>
      <c r="W3587" s="49">
        <f>+VLOOKUP(Sitio_Publico[[#This Row],[territorio]],Estructura!$AE$4:$AH$1067,4,0)</f>
        <v>10000000</v>
      </c>
      <c r="X3587" s="49" t="str">
        <f>+VLOOKUP(Sitio_Publico[[#This Row],[tema]],Estructura!$G$4:$J$532,4,0)</f>
        <v>T-0</v>
      </c>
      <c r="Y3587" s="49" t="str">
        <f>+VLOOKUP(Sitio_Publico[[#This Row],[contenido]],Estructura!$L$4:$O$473,4,0)</f>
        <v>C-1</v>
      </c>
      <c r="Z3587" s="49" t="str">
        <f>+VLOOKUP(Sitio_Publico[[#This Row],[Filtro Integrado]],Estructura!$U$4:$W$529,3,0)</f>
        <v>FI-0</v>
      </c>
      <c r="AA3587" s="49" t="str">
        <f>+VLOOKUP(Sitio_Publico[[#This Row],[Muestra]],Estructura!$Y$4:$AB$483,4,0)</f>
        <v>M-0005</v>
      </c>
    </row>
    <row r="3588" spans="1:27" ht="40.799999999999997" x14ac:dyDescent="0.3">
      <c r="A3588" s="16">
        <f t="shared" si="56"/>
        <v>3587</v>
      </c>
      <c r="B3588" s="47" t="s">
        <v>15118</v>
      </c>
      <c r="C3588" s="13" t="s">
        <v>15119</v>
      </c>
      <c r="D3588" s="13" t="s">
        <v>15120</v>
      </c>
      <c r="E3588" s="44">
        <v>6307</v>
      </c>
      <c r="F3588" s="13" t="s">
        <v>15263</v>
      </c>
      <c r="G3588" s="23" t="s">
        <v>15152</v>
      </c>
      <c r="H3588" s="42" t="s">
        <v>458</v>
      </c>
      <c r="I3588" s="28" t="s">
        <v>129</v>
      </c>
      <c r="J3588" s="12" t="s">
        <v>393</v>
      </c>
      <c r="K3588" s="28" t="s">
        <v>15458</v>
      </c>
      <c r="L3588" s="12" t="s">
        <v>15155</v>
      </c>
      <c r="M3588" s="12" t="s">
        <v>15156</v>
      </c>
      <c r="N3588" s="12" t="s">
        <v>15126</v>
      </c>
      <c r="O3588" s="26" t="s">
        <v>17324</v>
      </c>
      <c r="P3588" s="26" t="s">
        <v>17325</v>
      </c>
      <c r="Q3588" s="25" t="s">
        <v>10495</v>
      </c>
      <c r="R3588" s="26" t="s">
        <v>17326</v>
      </c>
      <c r="S3588" s="15" t="s">
        <v>17327</v>
      </c>
      <c r="T3588" s="52" t="s">
        <v>635</v>
      </c>
      <c r="U3588" s="22" t="s">
        <v>392</v>
      </c>
      <c r="V3588" s="49" t="str">
        <f>+Sitio_Publico[[#This Row],[idcoleccion]]&amp;"-"&amp;Sitio_Publico[[#This Row],[id]]</f>
        <v>000-3587</v>
      </c>
      <c r="W3588" s="49">
        <f>+VLOOKUP(Sitio_Publico[[#This Row],[territorio]],Estructura!$AE$4:$AH$1067,4,0)</f>
        <v>30006307</v>
      </c>
      <c r="X3588" s="49" t="str">
        <f>+VLOOKUP(Sitio_Publico[[#This Row],[tema]],Estructura!$G$4:$J$532,4,0)</f>
        <v>T-57</v>
      </c>
      <c r="Y3588" s="49" t="str">
        <f>+VLOOKUP(Sitio_Publico[[#This Row],[contenido]],Estructura!$L$4:$O$473,4,0)</f>
        <v>C-32</v>
      </c>
      <c r="Z3588" s="49" t="str">
        <f>+VLOOKUP(Sitio_Publico[[#This Row],[Filtro Integrado]],Estructura!$U$4:$W$529,3,0)</f>
        <v>FI-0</v>
      </c>
      <c r="AA3588" s="49" t="str">
        <f>+VLOOKUP(Sitio_Publico[[#This Row],[Muestra]],Estructura!$Y$4:$AB$483,4,0)</f>
        <v>M-000243</v>
      </c>
    </row>
    <row r="3589" spans="1:27" ht="51" x14ac:dyDescent="0.3">
      <c r="A3589" s="16">
        <f t="shared" si="56"/>
        <v>3588</v>
      </c>
      <c r="B3589" s="47" t="s">
        <v>15118</v>
      </c>
      <c r="C3589" s="13" t="s">
        <v>15119</v>
      </c>
      <c r="D3589" s="13" t="s">
        <v>15120</v>
      </c>
      <c r="E3589" s="44">
        <v>4</v>
      </c>
      <c r="F3589" s="13" t="s">
        <v>15293</v>
      </c>
      <c r="G3589" s="23" t="s">
        <v>15162</v>
      </c>
      <c r="H3589" s="42" t="s">
        <v>457</v>
      </c>
      <c r="I3589" s="28" t="s">
        <v>367</v>
      </c>
      <c r="J3589" s="12" t="s">
        <v>393</v>
      </c>
      <c r="K3589" s="28" t="s">
        <v>17328</v>
      </c>
      <c r="L3589" s="12" t="s">
        <v>17329</v>
      </c>
      <c r="M3589" s="12" t="s">
        <v>15165</v>
      </c>
      <c r="N3589" s="12" t="s">
        <v>15126</v>
      </c>
      <c r="O3589" s="26" t="s">
        <v>17330</v>
      </c>
      <c r="P3589" s="26" t="s">
        <v>17331</v>
      </c>
      <c r="Q3589" s="25" t="s">
        <v>10482</v>
      </c>
      <c r="R3589" s="26" t="s">
        <v>17332</v>
      </c>
      <c r="S3589" s="15" t="s">
        <v>17333</v>
      </c>
      <c r="T3589" s="52" t="s">
        <v>15333</v>
      </c>
      <c r="U3589" s="22" t="s">
        <v>392</v>
      </c>
      <c r="V3589" s="49" t="str">
        <f>+Sitio_Publico[[#This Row],[idcoleccion]]&amp;"-"&amp;Sitio_Publico[[#This Row],[id]]</f>
        <v>000-3588</v>
      </c>
      <c r="W3589" s="49">
        <f>+VLOOKUP(Sitio_Publico[[#This Row],[territorio]],Estructura!$AE$4:$AH$1067,4,0)</f>
        <v>20000004</v>
      </c>
      <c r="X3589" s="49" t="str">
        <f>+VLOOKUP(Sitio_Publico[[#This Row],[tema]],Estructura!$G$4:$J$532,4,0)</f>
        <v>T-56</v>
      </c>
      <c r="Y3589" s="49" t="str">
        <f>+VLOOKUP(Sitio_Publico[[#This Row],[contenido]],Estructura!$L$4:$O$473,4,0)</f>
        <v>C-33</v>
      </c>
      <c r="Z3589" s="49" t="str">
        <f>+VLOOKUP(Sitio_Publico[[#This Row],[Filtro Integrado]],Estructura!$U$4:$W$529,3,0)</f>
        <v>FI-0</v>
      </c>
      <c r="AA3589" s="49" t="str">
        <f>+VLOOKUP(Sitio_Publico[[#This Row],[Muestra]],Estructura!$Y$4:$AB$483,4,0)</f>
        <v>M-000330</v>
      </c>
    </row>
    <row r="3590" spans="1:27" ht="122.4" x14ac:dyDescent="0.3">
      <c r="A3590" s="16">
        <f t="shared" si="56"/>
        <v>3589</v>
      </c>
      <c r="B3590" s="47" t="s">
        <v>15118</v>
      </c>
      <c r="C3590" s="13" t="s">
        <v>15119</v>
      </c>
      <c r="D3590" s="13" t="s">
        <v>15141</v>
      </c>
      <c r="E3590" s="44">
        <v>100102003</v>
      </c>
      <c r="F3590" s="13" t="s">
        <v>15142</v>
      </c>
      <c r="G3590" s="23" t="s">
        <v>15143</v>
      </c>
      <c r="H3590" s="42" t="s">
        <v>455</v>
      </c>
      <c r="I3590" s="28" t="s">
        <v>14</v>
      </c>
      <c r="J3590" s="12" t="s">
        <v>393</v>
      </c>
      <c r="K3590" s="28" t="s">
        <v>15328</v>
      </c>
      <c r="L3590" s="12" t="s">
        <v>1299</v>
      </c>
      <c r="M3590" s="12" t="s">
        <v>15146</v>
      </c>
      <c r="N3590" s="12" t="s">
        <v>15126</v>
      </c>
      <c r="O3590" s="26" t="s">
        <v>17334</v>
      </c>
      <c r="P3590" s="26" t="s">
        <v>17335</v>
      </c>
      <c r="Q3590" s="25" t="s">
        <v>1145</v>
      </c>
      <c r="R3590" s="26" t="s">
        <v>17336</v>
      </c>
      <c r="S3590" s="15" t="s">
        <v>17337</v>
      </c>
      <c r="T3590" s="52">
        <v>0</v>
      </c>
      <c r="U3590" s="22" t="s">
        <v>392</v>
      </c>
      <c r="V3590" s="49" t="str">
        <f>+Sitio_Publico[[#This Row],[idcoleccion]]&amp;"-"&amp;Sitio_Publico[[#This Row],[id]]</f>
        <v>000-3589</v>
      </c>
      <c r="W3590" s="49">
        <f>+VLOOKUP(Sitio_Publico[[#This Row],[territorio]],Estructura!$AE$4:$AH$1067,4,0)</f>
        <v>10000000</v>
      </c>
      <c r="X3590" s="49" t="str">
        <f>+VLOOKUP(Sitio_Publico[[#This Row],[tema]],Estructura!$G$4:$J$532,4,0)</f>
        <v>T-0</v>
      </c>
      <c r="Y3590" s="49" t="str">
        <f>+VLOOKUP(Sitio_Publico[[#This Row],[contenido]],Estructura!$L$4:$O$473,4,0)</f>
        <v>C-1</v>
      </c>
      <c r="Z3590" s="49" t="str">
        <f>+VLOOKUP(Sitio_Publico[[#This Row],[Filtro Integrado]],Estructura!$U$4:$W$529,3,0)</f>
        <v>FI-0</v>
      </c>
      <c r="AA3590" s="49" t="str">
        <f>+VLOOKUP(Sitio_Publico[[#This Row],[Muestra]],Estructura!$Y$4:$AB$483,4,0)</f>
        <v>M-0009</v>
      </c>
    </row>
    <row r="3591" spans="1:27" ht="40.799999999999997" x14ac:dyDescent="0.3">
      <c r="A3591" s="16">
        <f t="shared" si="56"/>
        <v>3590</v>
      </c>
      <c r="B3591" s="47" t="s">
        <v>15118</v>
      </c>
      <c r="C3591" s="13" t="s">
        <v>15119</v>
      </c>
      <c r="D3591" s="13" t="s">
        <v>15120</v>
      </c>
      <c r="E3591" s="44">
        <v>174</v>
      </c>
      <c r="F3591" s="13" t="s">
        <v>15142</v>
      </c>
      <c r="G3591" s="23" t="s">
        <v>15143</v>
      </c>
      <c r="H3591" s="42" t="s">
        <v>455</v>
      </c>
      <c r="I3591" s="28" t="s">
        <v>448</v>
      </c>
      <c r="J3591" s="12" t="s">
        <v>393</v>
      </c>
      <c r="K3591" s="28" t="s">
        <v>15278</v>
      </c>
      <c r="L3591" s="12" t="s">
        <v>1299</v>
      </c>
      <c r="M3591" s="12" t="s">
        <v>15146</v>
      </c>
      <c r="N3591" s="12" t="s">
        <v>15126</v>
      </c>
      <c r="O3591" s="26" t="s">
        <v>17338</v>
      </c>
      <c r="P3591" s="26" t="s">
        <v>17339</v>
      </c>
      <c r="Q3591" s="25" t="s">
        <v>632</v>
      </c>
      <c r="R3591" s="26" t="s">
        <v>17340</v>
      </c>
      <c r="S3591" s="15" t="s">
        <v>17341</v>
      </c>
      <c r="T3591" s="52">
        <v>0</v>
      </c>
      <c r="U3591" s="22" t="s">
        <v>392</v>
      </c>
      <c r="V3591" s="49" t="str">
        <f>+Sitio_Publico[[#This Row],[idcoleccion]]&amp;"-"&amp;Sitio_Publico[[#This Row],[id]]</f>
        <v>000-3590</v>
      </c>
      <c r="W3591" s="49">
        <f>+VLOOKUP(Sitio_Publico[[#This Row],[territorio]],Estructura!$AE$4:$AH$1067,4,0)</f>
        <v>10000174</v>
      </c>
      <c r="X3591" s="49" t="str">
        <f>+VLOOKUP(Sitio_Publico[[#This Row],[tema]],Estructura!$G$4:$J$532,4,0)</f>
        <v>T-0</v>
      </c>
      <c r="Y3591" s="49" t="str">
        <f>+VLOOKUP(Sitio_Publico[[#This Row],[contenido]],Estructura!$L$4:$O$473,4,0)</f>
        <v>C-1</v>
      </c>
      <c r="Z3591" s="49" t="str">
        <f>+VLOOKUP(Sitio_Publico[[#This Row],[Filtro Integrado]],Estructura!$U$4:$W$529,3,0)</f>
        <v>FI-0</v>
      </c>
      <c r="AA3591" s="49" t="str">
        <f>+VLOOKUP(Sitio_Publico[[#This Row],[Muestra]],Estructura!$Y$4:$AB$483,4,0)</f>
        <v>M-000228</v>
      </c>
    </row>
    <row r="3592" spans="1:27" ht="48" x14ac:dyDescent="0.3">
      <c r="A3592" s="16">
        <f t="shared" si="56"/>
        <v>3591</v>
      </c>
      <c r="B3592" s="47" t="s">
        <v>15118</v>
      </c>
      <c r="C3592" s="13" t="s">
        <v>15119</v>
      </c>
      <c r="D3592" s="13" t="s">
        <v>15120</v>
      </c>
      <c r="E3592" s="44">
        <v>31</v>
      </c>
      <c r="F3592" s="13" t="s">
        <v>15161</v>
      </c>
      <c r="G3592" s="23" t="s">
        <v>15162</v>
      </c>
      <c r="H3592" s="42" t="s">
        <v>457</v>
      </c>
      <c r="I3592" s="28" t="s">
        <v>377</v>
      </c>
      <c r="J3592" s="12" t="s">
        <v>393</v>
      </c>
      <c r="K3592" s="28" t="s">
        <v>17342</v>
      </c>
      <c r="L3592" s="12" t="s">
        <v>15164</v>
      </c>
      <c r="M3592" s="12" t="s">
        <v>15165</v>
      </c>
      <c r="N3592" s="12" t="s">
        <v>15126</v>
      </c>
      <c r="O3592" s="26" t="s">
        <v>17343</v>
      </c>
      <c r="P3592" s="26" t="s">
        <v>17344</v>
      </c>
      <c r="Q3592" s="25" t="s">
        <v>456</v>
      </c>
      <c r="R3592" s="26" t="s">
        <v>17345</v>
      </c>
      <c r="S3592" s="15" t="s">
        <v>17346</v>
      </c>
      <c r="T3592" s="52" t="s">
        <v>15170</v>
      </c>
      <c r="U3592" s="22" t="s">
        <v>392</v>
      </c>
      <c r="V3592" s="49" t="str">
        <f>+Sitio_Publico[[#This Row],[idcoleccion]]&amp;"-"&amp;Sitio_Publico[[#This Row],[id]]</f>
        <v>000-3591</v>
      </c>
      <c r="W3592" s="49">
        <f>+VLOOKUP(Sitio_Publico[[#This Row],[territorio]],Estructura!$AE$4:$AH$1067,4,0)</f>
        <v>20000014</v>
      </c>
      <c r="X3592" s="49" t="str">
        <f>+VLOOKUP(Sitio_Publico[[#This Row],[tema]],Estructura!$G$4:$J$532,4,0)</f>
        <v>T-53</v>
      </c>
      <c r="Y3592" s="49" t="str">
        <f>+VLOOKUP(Sitio_Publico[[#This Row],[contenido]],Estructura!$L$4:$O$473,4,0)</f>
        <v>C-33</v>
      </c>
      <c r="Z3592" s="49" t="str">
        <f>+VLOOKUP(Sitio_Publico[[#This Row],[Filtro Integrado]],Estructura!$U$4:$W$529,3,0)</f>
        <v>FI-0</v>
      </c>
      <c r="AA3592" s="49" t="str">
        <f>+VLOOKUP(Sitio_Publico[[#This Row],[Muestra]],Estructura!$Y$4:$AB$483,4,0)</f>
        <v>M-000331</v>
      </c>
    </row>
    <row r="3593" spans="1:27" ht="30.6" x14ac:dyDescent="0.3">
      <c r="A3593" s="16">
        <f t="shared" si="56"/>
        <v>3592</v>
      </c>
      <c r="B3593" s="47" t="s">
        <v>15118</v>
      </c>
      <c r="C3593" s="13" t="s">
        <v>15119</v>
      </c>
      <c r="D3593" s="13" t="s">
        <v>15120</v>
      </c>
      <c r="E3593" s="44">
        <v>16106</v>
      </c>
      <c r="F3593" s="13" t="s">
        <v>15121</v>
      </c>
      <c r="G3593" s="23" t="s">
        <v>15122</v>
      </c>
      <c r="H3593" s="42" t="s">
        <v>458</v>
      </c>
      <c r="I3593" s="28" t="s">
        <v>205</v>
      </c>
      <c r="J3593" s="12" t="s">
        <v>393</v>
      </c>
      <c r="K3593" s="28" t="s">
        <v>15142</v>
      </c>
      <c r="L3593" s="12" t="s">
        <v>15124</v>
      </c>
      <c r="M3593" s="12" t="s">
        <v>15125</v>
      </c>
      <c r="N3593" s="12" t="s">
        <v>15126</v>
      </c>
      <c r="O3593" s="26" t="s">
        <v>17347</v>
      </c>
      <c r="P3593" s="26" t="s">
        <v>17348</v>
      </c>
      <c r="Q3593" s="25" t="s">
        <v>632</v>
      </c>
      <c r="R3593" s="26" t="s">
        <v>17349</v>
      </c>
      <c r="S3593" s="15" t="s">
        <v>17350</v>
      </c>
      <c r="T3593" s="52" t="s">
        <v>17351</v>
      </c>
      <c r="U3593" s="22" t="s">
        <v>392</v>
      </c>
      <c r="V3593" s="49" t="str">
        <f>+Sitio_Publico[[#This Row],[idcoleccion]]&amp;"-"&amp;Sitio_Publico[[#This Row],[id]]</f>
        <v>000-3592</v>
      </c>
      <c r="W3593" s="49">
        <f>+VLOOKUP(Sitio_Publico[[#This Row],[territorio]],Estructura!$AE$4:$AH$1067,4,0)</f>
        <v>30016106</v>
      </c>
      <c r="X3593" s="49" t="str">
        <f>+VLOOKUP(Sitio_Publico[[#This Row],[tema]],Estructura!$G$4:$J$532,4,0)</f>
        <v>T-50</v>
      </c>
      <c r="Y3593" s="49" t="str">
        <f>+VLOOKUP(Sitio_Publico[[#This Row],[contenido]],Estructura!$L$4:$O$473,4,0)</f>
        <v>C-30</v>
      </c>
      <c r="Z3593" s="49" t="str">
        <f>+VLOOKUP(Sitio_Publico[[#This Row],[Filtro Integrado]],Estructura!$U$4:$W$529,3,0)</f>
        <v>FI-0</v>
      </c>
      <c r="AA3593" s="49" t="str">
        <f>+VLOOKUP(Sitio_Publico[[#This Row],[Muestra]],Estructura!$Y$4:$AB$483,4,0)</f>
        <v>M-00039</v>
      </c>
    </row>
    <row r="3594" spans="1:27" ht="40.799999999999997" x14ac:dyDescent="0.3">
      <c r="A3594" s="16">
        <f t="shared" si="56"/>
        <v>3593</v>
      </c>
      <c r="B3594" s="47" t="s">
        <v>15118</v>
      </c>
      <c r="C3594" s="13" t="s">
        <v>15119</v>
      </c>
      <c r="D3594" s="13" t="s">
        <v>15120</v>
      </c>
      <c r="E3594" s="44">
        <v>39</v>
      </c>
      <c r="F3594" s="13" t="s">
        <v>15142</v>
      </c>
      <c r="G3594" s="23" t="s">
        <v>15300</v>
      </c>
      <c r="H3594" s="42" t="s">
        <v>455</v>
      </c>
      <c r="I3594" s="28" t="s">
        <v>406</v>
      </c>
      <c r="J3594" s="12" t="s">
        <v>393</v>
      </c>
      <c r="K3594" s="28" t="s">
        <v>15181</v>
      </c>
      <c r="L3594" s="12" t="s">
        <v>15145</v>
      </c>
      <c r="M3594" s="12" t="s">
        <v>15146</v>
      </c>
      <c r="N3594" s="12" t="s">
        <v>15126</v>
      </c>
      <c r="O3594" s="26" t="s">
        <v>17352</v>
      </c>
      <c r="P3594" s="26" t="s">
        <v>17353</v>
      </c>
      <c r="Q3594" s="25" t="s">
        <v>456</v>
      </c>
      <c r="R3594" s="26" t="s">
        <v>16712</v>
      </c>
      <c r="S3594" s="15" t="s">
        <v>17354</v>
      </c>
      <c r="T3594" s="52">
        <v>0</v>
      </c>
      <c r="U3594" s="22" t="s">
        <v>392</v>
      </c>
      <c r="V3594" s="49" t="str">
        <f>+Sitio_Publico[[#This Row],[idcoleccion]]&amp;"-"&amp;Sitio_Publico[[#This Row],[id]]</f>
        <v>000-3593</v>
      </c>
      <c r="W3594" s="49">
        <f>+VLOOKUP(Sitio_Publico[[#This Row],[territorio]],Estructura!$AE$4:$AH$1067,4,0)</f>
        <v>10000039</v>
      </c>
      <c r="X3594" s="49" t="str">
        <f>+VLOOKUP(Sitio_Publico[[#This Row],[tema]],Estructura!$G$4:$J$532,4,0)</f>
        <v>T-0</v>
      </c>
      <c r="Y3594" s="49" t="str">
        <f>+VLOOKUP(Sitio_Publico[[#This Row],[contenido]],Estructura!$L$4:$O$473,4,0)</f>
        <v>C-34</v>
      </c>
      <c r="Z3594" s="49" t="str">
        <f>+VLOOKUP(Sitio_Publico[[#This Row],[Filtro Integrado]],Estructura!$U$4:$W$529,3,0)</f>
        <v>FI-0</v>
      </c>
      <c r="AA3594" s="49" t="str">
        <f>+VLOOKUP(Sitio_Publico[[#This Row],[Muestra]],Estructura!$Y$4:$AB$483,4,0)</f>
        <v>M-000220</v>
      </c>
    </row>
    <row r="3595" spans="1:27" ht="51" x14ac:dyDescent="0.3">
      <c r="A3595" s="16">
        <f t="shared" si="56"/>
        <v>3594</v>
      </c>
      <c r="B3595" s="47" t="s">
        <v>15118</v>
      </c>
      <c r="C3595" s="13" t="s">
        <v>15119</v>
      </c>
      <c r="D3595" s="13" t="s">
        <v>15120</v>
      </c>
      <c r="E3595" s="44">
        <v>22</v>
      </c>
      <c r="F3595" s="13" t="s">
        <v>15186</v>
      </c>
      <c r="G3595" s="23" t="s">
        <v>15152</v>
      </c>
      <c r="H3595" s="42" t="s">
        <v>457</v>
      </c>
      <c r="I3595" s="28" t="s">
        <v>367</v>
      </c>
      <c r="J3595" s="12" t="s">
        <v>15187</v>
      </c>
      <c r="K3595" s="28" t="s">
        <v>15188</v>
      </c>
      <c r="L3595" s="12" t="s">
        <v>15155</v>
      </c>
      <c r="M3595" s="12" t="s">
        <v>15156</v>
      </c>
      <c r="N3595" s="12" t="s">
        <v>15126</v>
      </c>
      <c r="O3595" s="26" t="s">
        <v>17355</v>
      </c>
      <c r="P3595" s="26" t="s">
        <v>17356</v>
      </c>
      <c r="Q3595" s="25" t="s">
        <v>491</v>
      </c>
      <c r="R3595" s="26" t="s">
        <v>17357</v>
      </c>
      <c r="S3595" s="15" t="s">
        <v>17358</v>
      </c>
      <c r="T3595" s="52" t="s">
        <v>799</v>
      </c>
      <c r="U3595" s="22" t="s">
        <v>392</v>
      </c>
      <c r="V3595" s="49" t="str">
        <f>+Sitio_Publico[[#This Row],[idcoleccion]]&amp;"-"&amp;Sitio_Publico[[#This Row],[id]]</f>
        <v>000-3594</v>
      </c>
      <c r="W3595" s="49">
        <f>+VLOOKUP(Sitio_Publico[[#This Row],[territorio]],Estructura!$AE$4:$AH$1067,4,0)</f>
        <v>20000004</v>
      </c>
      <c r="X3595" s="49" t="str">
        <f>+VLOOKUP(Sitio_Publico[[#This Row],[tema]],Estructura!$G$4:$J$532,4,0)</f>
        <v>T-54</v>
      </c>
      <c r="Y3595" s="49" t="str">
        <f>+VLOOKUP(Sitio_Publico[[#This Row],[contenido]],Estructura!$L$4:$O$473,4,0)</f>
        <v>C-32</v>
      </c>
      <c r="Z3595" s="49" t="str">
        <f>+VLOOKUP(Sitio_Publico[[#This Row],[Filtro Integrado]],Estructura!$U$4:$W$529,3,0)</f>
        <v>FI-6</v>
      </c>
      <c r="AA3595" s="49" t="str">
        <f>+VLOOKUP(Sitio_Publico[[#This Row],[Muestra]],Estructura!$Y$4:$AB$483,4,0)</f>
        <v>M-000221</v>
      </c>
    </row>
    <row r="3596" spans="1:27" ht="40.799999999999997" x14ac:dyDescent="0.3">
      <c r="A3596" s="16">
        <f t="shared" si="56"/>
        <v>3595</v>
      </c>
      <c r="B3596" s="47" t="s">
        <v>15118</v>
      </c>
      <c r="C3596" s="13" t="s">
        <v>15119</v>
      </c>
      <c r="D3596" s="13" t="s">
        <v>15120</v>
      </c>
      <c r="E3596" s="44">
        <v>100108</v>
      </c>
      <c r="F3596" s="13" t="s">
        <v>15198</v>
      </c>
      <c r="G3596" s="23" t="s">
        <v>15122</v>
      </c>
      <c r="H3596" s="42" t="s">
        <v>455</v>
      </c>
      <c r="I3596" s="28" t="s">
        <v>14</v>
      </c>
      <c r="J3596" s="12" t="s">
        <v>393</v>
      </c>
      <c r="K3596" s="28" t="s">
        <v>15437</v>
      </c>
      <c r="L3596" s="12" t="s">
        <v>15124</v>
      </c>
      <c r="M3596" s="12" t="s">
        <v>15125</v>
      </c>
      <c r="N3596" s="12" t="s">
        <v>15126</v>
      </c>
      <c r="O3596" s="26" t="s">
        <v>17359</v>
      </c>
      <c r="P3596" s="26" t="s">
        <v>17360</v>
      </c>
      <c r="Q3596" s="25" t="s">
        <v>1359</v>
      </c>
      <c r="R3596" s="26" t="s">
        <v>17361</v>
      </c>
      <c r="S3596" s="15" t="s">
        <v>17362</v>
      </c>
      <c r="T3596" s="52">
        <v>0</v>
      </c>
      <c r="U3596" s="22" t="s">
        <v>392</v>
      </c>
      <c r="V3596" s="49" t="str">
        <f>+Sitio_Publico[[#This Row],[idcoleccion]]&amp;"-"&amp;Sitio_Publico[[#This Row],[id]]</f>
        <v>000-3595</v>
      </c>
      <c r="W3596" s="49">
        <f>+VLOOKUP(Sitio_Publico[[#This Row],[territorio]],Estructura!$AE$4:$AH$1067,4,0)</f>
        <v>10000000</v>
      </c>
      <c r="X3596" s="49" t="str">
        <f>+VLOOKUP(Sitio_Publico[[#This Row],[tema]],Estructura!$G$4:$J$532,4,0)</f>
        <v>T-55</v>
      </c>
      <c r="Y3596" s="49" t="str">
        <f>+VLOOKUP(Sitio_Publico[[#This Row],[contenido]],Estructura!$L$4:$O$473,4,0)</f>
        <v>C-30</v>
      </c>
      <c r="Z3596" s="49" t="str">
        <f>+VLOOKUP(Sitio_Publico[[#This Row],[Filtro Integrado]],Estructura!$U$4:$W$529,3,0)</f>
        <v>FI-0</v>
      </c>
      <c r="AA3596" s="49" t="str">
        <f>+VLOOKUP(Sitio_Publico[[#This Row],[Muestra]],Estructura!$Y$4:$AB$483,4,0)</f>
        <v>M-000242</v>
      </c>
    </row>
    <row r="3597" spans="1:27" ht="51" x14ac:dyDescent="0.3">
      <c r="A3597" s="16">
        <f t="shared" si="56"/>
        <v>3596</v>
      </c>
      <c r="B3597" s="47" t="s">
        <v>15118</v>
      </c>
      <c r="C3597" s="13" t="s">
        <v>15119</v>
      </c>
      <c r="D3597" s="13" t="s">
        <v>15120</v>
      </c>
      <c r="E3597" s="44">
        <v>100107002</v>
      </c>
      <c r="F3597" s="13" t="s">
        <v>15396</v>
      </c>
      <c r="G3597" s="23" t="s">
        <v>15397</v>
      </c>
      <c r="H3597" s="42" t="s">
        <v>457</v>
      </c>
      <c r="I3597" s="28" t="s">
        <v>368</v>
      </c>
      <c r="J3597" s="12" t="s">
        <v>15398</v>
      </c>
      <c r="K3597" s="28" t="s">
        <v>15658</v>
      </c>
      <c r="L3597" s="12" t="s">
        <v>1611</v>
      </c>
      <c r="M3597" s="12" t="s">
        <v>15400</v>
      </c>
      <c r="N3597" s="12" t="s">
        <v>15126</v>
      </c>
      <c r="O3597" s="26" t="s">
        <v>17363</v>
      </c>
      <c r="P3597" s="26" t="s">
        <v>17364</v>
      </c>
      <c r="Q3597" s="25" t="s">
        <v>456</v>
      </c>
      <c r="R3597" s="26" t="s">
        <v>17365</v>
      </c>
      <c r="S3597" s="15" t="s">
        <v>17366</v>
      </c>
      <c r="T3597" s="52" t="s">
        <v>2038</v>
      </c>
      <c r="U3597" s="22" t="s">
        <v>392</v>
      </c>
      <c r="V3597" s="49" t="str">
        <f>+Sitio_Publico[[#This Row],[idcoleccion]]&amp;"-"&amp;Sitio_Publico[[#This Row],[id]]</f>
        <v>000-3596</v>
      </c>
      <c r="W3597" s="49">
        <f>+VLOOKUP(Sitio_Publico[[#This Row],[territorio]],Estructura!$AE$4:$AH$1067,4,0)</f>
        <v>20000005</v>
      </c>
      <c r="X3597" s="49" t="str">
        <f>+VLOOKUP(Sitio_Publico[[#This Row],[tema]],Estructura!$G$4:$J$532,4,0)</f>
        <v>T-58</v>
      </c>
      <c r="Y3597" s="49" t="str">
        <f>+VLOOKUP(Sitio_Publico[[#This Row],[contenido]],Estructura!$L$4:$O$473,4,0)</f>
        <v>C-35</v>
      </c>
      <c r="Z3597" s="49" t="str">
        <f>+VLOOKUP(Sitio_Publico[[#This Row],[Filtro Integrado]],Estructura!$U$4:$W$529,3,0)</f>
        <v>FI-8</v>
      </c>
      <c r="AA3597" s="49" t="str">
        <f>+VLOOKUP(Sitio_Publico[[#This Row],[Muestra]],Estructura!$Y$4:$AB$483,4,0)</f>
        <v>M-00030</v>
      </c>
    </row>
    <row r="3598" spans="1:27" ht="30.6" x14ac:dyDescent="0.3">
      <c r="A3598" s="16">
        <f t="shared" si="56"/>
        <v>3597</v>
      </c>
      <c r="B3598" s="47" t="s">
        <v>15118</v>
      </c>
      <c r="C3598" s="13" t="s">
        <v>15119</v>
      </c>
      <c r="D3598" s="13" t="s">
        <v>15120</v>
      </c>
      <c r="E3598" s="44">
        <v>6106</v>
      </c>
      <c r="F3598" s="13" t="s">
        <v>15121</v>
      </c>
      <c r="G3598" s="23" t="s">
        <v>15122</v>
      </c>
      <c r="H3598" s="42" t="s">
        <v>458</v>
      </c>
      <c r="I3598" s="28" t="s">
        <v>105</v>
      </c>
      <c r="J3598" s="12" t="s">
        <v>393</v>
      </c>
      <c r="K3598" s="28" t="s">
        <v>15225</v>
      </c>
      <c r="L3598" s="12" t="s">
        <v>15124</v>
      </c>
      <c r="M3598" s="12" t="s">
        <v>15125</v>
      </c>
      <c r="N3598" s="12" t="s">
        <v>15126</v>
      </c>
      <c r="O3598" s="26" t="s">
        <v>17367</v>
      </c>
      <c r="P3598" s="26" t="s">
        <v>17368</v>
      </c>
      <c r="Q3598" s="25" t="s">
        <v>632</v>
      </c>
      <c r="R3598" s="26" t="s">
        <v>17369</v>
      </c>
      <c r="S3598" s="15" t="s">
        <v>17370</v>
      </c>
      <c r="T3598" s="52" t="s">
        <v>17371</v>
      </c>
      <c r="U3598" s="22" t="s">
        <v>392</v>
      </c>
      <c r="V3598" s="49" t="str">
        <f>+Sitio_Publico[[#This Row],[idcoleccion]]&amp;"-"&amp;Sitio_Publico[[#This Row],[id]]</f>
        <v>000-3597</v>
      </c>
      <c r="W3598" s="49">
        <f>+VLOOKUP(Sitio_Publico[[#This Row],[territorio]],Estructura!$AE$4:$AH$1067,4,0)</f>
        <v>30006106</v>
      </c>
      <c r="X3598" s="49" t="str">
        <f>+VLOOKUP(Sitio_Publico[[#This Row],[tema]],Estructura!$G$4:$J$532,4,0)</f>
        <v>T-50</v>
      </c>
      <c r="Y3598" s="49" t="str">
        <f>+VLOOKUP(Sitio_Publico[[#This Row],[contenido]],Estructura!$L$4:$O$473,4,0)</f>
        <v>C-30</v>
      </c>
      <c r="Z3598" s="49" t="str">
        <f>+VLOOKUP(Sitio_Publico[[#This Row],[Filtro Integrado]],Estructura!$U$4:$W$529,3,0)</f>
        <v>FI-0</v>
      </c>
      <c r="AA3598" s="49" t="str">
        <f>+VLOOKUP(Sitio_Publico[[#This Row],[Muestra]],Estructura!$Y$4:$AB$483,4,0)</f>
        <v>M-0002</v>
      </c>
    </row>
    <row r="3599" spans="1:27" ht="51" x14ac:dyDescent="0.3">
      <c r="A3599" s="16">
        <f t="shared" si="56"/>
        <v>3598</v>
      </c>
      <c r="B3599" s="47" t="s">
        <v>15118</v>
      </c>
      <c r="C3599" s="13" t="s">
        <v>15119</v>
      </c>
      <c r="D3599" s="13" t="s">
        <v>15120</v>
      </c>
      <c r="E3599" s="44">
        <v>13404</v>
      </c>
      <c r="F3599" s="13" t="s">
        <v>15151</v>
      </c>
      <c r="G3599" s="23" t="s">
        <v>15152</v>
      </c>
      <c r="H3599" s="42" t="s">
        <v>458</v>
      </c>
      <c r="I3599" s="28" t="s">
        <v>337</v>
      </c>
      <c r="J3599" s="12" t="s">
        <v>15153</v>
      </c>
      <c r="K3599" s="28" t="s">
        <v>15154</v>
      </c>
      <c r="L3599" s="12" t="s">
        <v>15155</v>
      </c>
      <c r="M3599" s="12" t="s">
        <v>15156</v>
      </c>
      <c r="N3599" s="12" t="s">
        <v>15126</v>
      </c>
      <c r="O3599" s="26" t="s">
        <v>17372</v>
      </c>
      <c r="P3599" s="26" t="s">
        <v>17373</v>
      </c>
      <c r="Q3599" s="25" t="s">
        <v>10495</v>
      </c>
      <c r="R3599" s="26" t="s">
        <v>17374</v>
      </c>
      <c r="S3599" s="15" t="s">
        <v>17375</v>
      </c>
      <c r="T3599" s="52" t="s">
        <v>695</v>
      </c>
      <c r="U3599" s="22" t="s">
        <v>392</v>
      </c>
      <c r="V3599" s="49" t="str">
        <f>+Sitio_Publico[[#This Row],[idcoleccion]]&amp;"-"&amp;Sitio_Publico[[#This Row],[id]]</f>
        <v>000-3598</v>
      </c>
      <c r="W3599" s="49">
        <f>+VLOOKUP(Sitio_Publico[[#This Row],[territorio]],Estructura!$AE$4:$AH$1067,4,0)</f>
        <v>30013404</v>
      </c>
      <c r="X3599" s="49" t="str">
        <f>+VLOOKUP(Sitio_Publico[[#This Row],[tema]],Estructura!$G$4:$J$532,4,0)</f>
        <v>T-52</v>
      </c>
      <c r="Y3599" s="49" t="str">
        <f>+VLOOKUP(Sitio_Publico[[#This Row],[contenido]],Estructura!$L$4:$O$473,4,0)</f>
        <v>C-32</v>
      </c>
      <c r="Z3599" s="49" t="str">
        <f>+VLOOKUP(Sitio_Publico[[#This Row],[Filtro Integrado]],Estructura!$U$4:$W$529,3,0)</f>
        <v>FI-4</v>
      </c>
      <c r="AA3599" s="49" t="str">
        <f>+VLOOKUP(Sitio_Publico[[#This Row],[Muestra]],Estructura!$Y$4:$AB$483,4,0)</f>
        <v>M-000217</v>
      </c>
    </row>
    <row r="3600" spans="1:27" ht="265.2" x14ac:dyDescent="0.3">
      <c r="A3600" s="16">
        <f t="shared" si="56"/>
        <v>3599</v>
      </c>
      <c r="B3600" s="47" t="s">
        <v>15118</v>
      </c>
      <c r="C3600" s="13" t="s">
        <v>15119</v>
      </c>
      <c r="D3600" s="13" t="s">
        <v>15120</v>
      </c>
      <c r="E3600" s="44">
        <v>0</v>
      </c>
      <c r="F3600" s="13" t="s">
        <v>15142</v>
      </c>
      <c r="G3600" s="23" t="s">
        <v>15143</v>
      </c>
      <c r="H3600" s="42" t="s">
        <v>455</v>
      </c>
      <c r="I3600" s="28" t="s">
        <v>14</v>
      </c>
      <c r="J3600" s="12" t="s">
        <v>393</v>
      </c>
      <c r="K3600" s="28" t="s">
        <v>16367</v>
      </c>
      <c r="L3600" s="12" t="s">
        <v>1299</v>
      </c>
      <c r="M3600" s="12" t="s">
        <v>15146</v>
      </c>
      <c r="N3600" s="12" t="s">
        <v>15126</v>
      </c>
      <c r="O3600" s="26" t="s">
        <v>17376</v>
      </c>
      <c r="P3600" s="26" t="s">
        <v>17377</v>
      </c>
      <c r="Q3600" s="25" t="s">
        <v>1145</v>
      </c>
      <c r="R3600" s="26" t="s">
        <v>17378</v>
      </c>
      <c r="S3600" s="15" t="s">
        <v>17379</v>
      </c>
      <c r="T3600" s="52">
        <v>0</v>
      </c>
      <c r="U3600" s="22" t="s">
        <v>392</v>
      </c>
      <c r="V3600" s="49" t="str">
        <f>+Sitio_Publico[[#This Row],[idcoleccion]]&amp;"-"&amp;Sitio_Publico[[#This Row],[id]]</f>
        <v>000-3599</v>
      </c>
      <c r="W3600" s="49">
        <f>+VLOOKUP(Sitio_Publico[[#This Row],[territorio]],Estructura!$AE$4:$AH$1067,4,0)</f>
        <v>10000000</v>
      </c>
      <c r="X3600" s="49" t="str">
        <f>+VLOOKUP(Sitio_Publico[[#This Row],[tema]],Estructura!$G$4:$J$532,4,0)</f>
        <v>T-0</v>
      </c>
      <c r="Y3600" s="49" t="str">
        <f>+VLOOKUP(Sitio_Publico[[#This Row],[contenido]],Estructura!$L$4:$O$473,4,0)</f>
        <v>C-1</v>
      </c>
      <c r="Z3600" s="49" t="str">
        <f>+VLOOKUP(Sitio_Publico[[#This Row],[Filtro Integrado]],Estructura!$U$4:$W$529,3,0)</f>
        <v>FI-0</v>
      </c>
      <c r="AA3600" s="49" t="str">
        <f>+VLOOKUP(Sitio_Publico[[#This Row],[Muestra]],Estructura!$Y$4:$AB$483,4,0)</f>
        <v>M-000294</v>
      </c>
    </row>
    <row r="3601" spans="1:27" ht="234.6" x14ac:dyDescent="0.3">
      <c r="A3601" s="16">
        <f t="shared" si="56"/>
        <v>3600</v>
      </c>
      <c r="B3601" s="47" t="s">
        <v>15118</v>
      </c>
      <c r="C3601" s="13" t="s">
        <v>15119</v>
      </c>
      <c r="D3601" s="13" t="s">
        <v>15120</v>
      </c>
      <c r="E3601" s="44">
        <v>13</v>
      </c>
      <c r="F3601" s="13" t="s">
        <v>15142</v>
      </c>
      <c r="G3601" s="23" t="s">
        <v>15143</v>
      </c>
      <c r="H3601" s="42" t="s">
        <v>457</v>
      </c>
      <c r="I3601" s="28" t="s">
        <v>376</v>
      </c>
      <c r="J3601" s="12" t="s">
        <v>393</v>
      </c>
      <c r="K3601" s="28" t="s">
        <v>16367</v>
      </c>
      <c r="L3601" s="12" t="s">
        <v>15145</v>
      </c>
      <c r="M3601" s="12" t="s">
        <v>15146</v>
      </c>
      <c r="N3601" s="12" t="s">
        <v>15126</v>
      </c>
      <c r="O3601" s="26" t="s">
        <v>17380</v>
      </c>
      <c r="P3601" s="26" t="s">
        <v>17381</v>
      </c>
      <c r="Q3601" s="25" t="s">
        <v>456</v>
      </c>
      <c r="R3601" s="26" t="s">
        <v>16675</v>
      </c>
      <c r="S3601" s="15" t="s">
        <v>17382</v>
      </c>
      <c r="T3601" s="52" t="s">
        <v>14847</v>
      </c>
      <c r="U3601" s="22" t="s">
        <v>392</v>
      </c>
      <c r="V3601" s="49" t="str">
        <f>+Sitio_Publico[[#This Row],[idcoleccion]]&amp;"-"&amp;Sitio_Publico[[#This Row],[id]]</f>
        <v>000-3600</v>
      </c>
      <c r="W3601" s="49">
        <f>+VLOOKUP(Sitio_Publico[[#This Row],[territorio]],Estructura!$AE$4:$AH$1067,4,0)</f>
        <v>20000013</v>
      </c>
      <c r="X3601" s="49" t="str">
        <f>+VLOOKUP(Sitio_Publico[[#This Row],[tema]],Estructura!$G$4:$J$532,4,0)</f>
        <v>T-0</v>
      </c>
      <c r="Y3601" s="49" t="str">
        <f>+VLOOKUP(Sitio_Publico[[#This Row],[contenido]],Estructura!$L$4:$O$473,4,0)</f>
        <v>C-1</v>
      </c>
      <c r="Z3601" s="49" t="str">
        <f>+VLOOKUP(Sitio_Publico[[#This Row],[Filtro Integrado]],Estructura!$U$4:$W$529,3,0)</f>
        <v>FI-0</v>
      </c>
      <c r="AA3601" s="49" t="str">
        <f>+VLOOKUP(Sitio_Publico[[#This Row],[Muestra]],Estructura!$Y$4:$AB$483,4,0)</f>
        <v>M-000294</v>
      </c>
    </row>
    <row r="3602" spans="1:27" ht="40.799999999999997" x14ac:dyDescent="0.3">
      <c r="A3602" s="16">
        <f t="shared" si="56"/>
        <v>3601</v>
      </c>
      <c r="B3602" s="47" t="s">
        <v>15118</v>
      </c>
      <c r="C3602" s="13" t="s">
        <v>15119</v>
      </c>
      <c r="D3602" s="13" t="s">
        <v>15120</v>
      </c>
      <c r="E3602" s="44">
        <v>6117</v>
      </c>
      <c r="F3602" s="13" t="s">
        <v>15121</v>
      </c>
      <c r="G3602" s="23" t="s">
        <v>15122</v>
      </c>
      <c r="H3602" s="42" t="s">
        <v>458</v>
      </c>
      <c r="I3602" s="28" t="s">
        <v>116</v>
      </c>
      <c r="J3602" s="12" t="s">
        <v>393</v>
      </c>
      <c r="K3602" s="28" t="s">
        <v>15371</v>
      </c>
      <c r="L3602" s="12" t="s">
        <v>15124</v>
      </c>
      <c r="M3602" s="12" t="s">
        <v>15125</v>
      </c>
      <c r="N3602" s="12" t="s">
        <v>15126</v>
      </c>
      <c r="O3602" s="26" t="s">
        <v>17383</v>
      </c>
      <c r="P3602" s="26" t="s">
        <v>17384</v>
      </c>
      <c r="Q3602" s="25" t="s">
        <v>632</v>
      </c>
      <c r="R3602" s="26" t="s">
        <v>17385</v>
      </c>
      <c r="S3602" s="15" t="s">
        <v>17386</v>
      </c>
      <c r="T3602" s="52" t="s">
        <v>17387</v>
      </c>
      <c r="U3602" s="22" t="s">
        <v>392</v>
      </c>
      <c r="V3602" s="49" t="str">
        <f>+Sitio_Publico[[#This Row],[idcoleccion]]&amp;"-"&amp;Sitio_Publico[[#This Row],[id]]</f>
        <v>000-3601</v>
      </c>
      <c r="W3602" s="49">
        <f>+VLOOKUP(Sitio_Publico[[#This Row],[territorio]],Estructura!$AE$4:$AH$1067,4,0)</f>
        <v>30006117</v>
      </c>
      <c r="X3602" s="49" t="str">
        <f>+VLOOKUP(Sitio_Publico[[#This Row],[tema]],Estructura!$G$4:$J$532,4,0)</f>
        <v>T-50</v>
      </c>
      <c r="Y3602" s="49" t="str">
        <f>+VLOOKUP(Sitio_Publico[[#This Row],[contenido]],Estructura!$L$4:$O$473,4,0)</f>
        <v>C-30</v>
      </c>
      <c r="Z3602" s="49" t="str">
        <f>+VLOOKUP(Sitio_Publico[[#This Row],[Filtro Integrado]],Estructura!$U$4:$W$529,3,0)</f>
        <v>FI-0</v>
      </c>
      <c r="AA3602" s="49" t="str">
        <f>+VLOOKUP(Sitio_Publico[[#This Row],[Muestra]],Estructura!$Y$4:$AB$483,4,0)</f>
        <v>M-000236</v>
      </c>
    </row>
    <row r="3603" spans="1:27" ht="30.6" x14ac:dyDescent="0.3">
      <c r="A3603" s="16">
        <f t="shared" si="56"/>
        <v>3602</v>
      </c>
      <c r="B3603" s="47" t="s">
        <v>15118</v>
      </c>
      <c r="C3603" s="13" t="s">
        <v>15119</v>
      </c>
      <c r="D3603" s="13" t="s">
        <v>15141</v>
      </c>
      <c r="E3603" s="44">
        <v>100104</v>
      </c>
      <c r="F3603" s="13" t="s">
        <v>15142</v>
      </c>
      <c r="G3603" s="23" t="s">
        <v>15300</v>
      </c>
      <c r="H3603" s="42" t="s">
        <v>455</v>
      </c>
      <c r="I3603" s="28" t="s">
        <v>14</v>
      </c>
      <c r="J3603" s="12" t="s">
        <v>393</v>
      </c>
      <c r="K3603" s="28" t="s">
        <v>15391</v>
      </c>
      <c r="L3603" s="12" t="s">
        <v>15145</v>
      </c>
      <c r="M3603" s="12" t="s">
        <v>15146</v>
      </c>
      <c r="N3603" s="12" t="s">
        <v>15126</v>
      </c>
      <c r="O3603" s="26" t="s">
        <v>17388</v>
      </c>
      <c r="P3603" s="26" t="s">
        <v>17389</v>
      </c>
      <c r="Q3603" s="25" t="s">
        <v>456</v>
      </c>
      <c r="R3603" s="26" t="s">
        <v>17390</v>
      </c>
      <c r="S3603" s="15" t="s">
        <v>17391</v>
      </c>
      <c r="T3603" s="52">
        <v>0</v>
      </c>
      <c r="U3603" s="22" t="s">
        <v>392</v>
      </c>
      <c r="V3603" s="49" t="str">
        <f>+Sitio_Publico[[#This Row],[idcoleccion]]&amp;"-"&amp;Sitio_Publico[[#This Row],[id]]</f>
        <v>000-3602</v>
      </c>
      <c r="W3603" s="49">
        <f>+VLOOKUP(Sitio_Publico[[#This Row],[territorio]],Estructura!$AE$4:$AH$1067,4,0)</f>
        <v>10000000</v>
      </c>
      <c r="X3603" s="49" t="str">
        <f>+VLOOKUP(Sitio_Publico[[#This Row],[tema]],Estructura!$G$4:$J$532,4,0)</f>
        <v>T-0</v>
      </c>
      <c r="Y3603" s="49" t="str">
        <f>+VLOOKUP(Sitio_Publico[[#This Row],[contenido]],Estructura!$L$4:$O$473,4,0)</f>
        <v>C-34</v>
      </c>
      <c r="Z3603" s="49" t="str">
        <f>+VLOOKUP(Sitio_Publico[[#This Row],[Filtro Integrado]],Estructura!$U$4:$W$529,3,0)</f>
        <v>FI-0</v>
      </c>
      <c r="AA3603" s="49" t="str">
        <f>+VLOOKUP(Sitio_Publico[[#This Row],[Muestra]],Estructura!$Y$4:$AB$483,4,0)</f>
        <v>M-000237</v>
      </c>
    </row>
    <row r="3604" spans="1:27" ht="51" x14ac:dyDescent="0.3">
      <c r="A3604" s="16">
        <f t="shared" si="56"/>
        <v>3603</v>
      </c>
      <c r="B3604" s="47" t="s">
        <v>15118</v>
      </c>
      <c r="C3604" s="13" t="s">
        <v>15119</v>
      </c>
      <c r="D3604" s="13" t="s">
        <v>15120</v>
      </c>
      <c r="E3604" s="44">
        <v>14103</v>
      </c>
      <c r="F3604" s="13" t="s">
        <v>15151</v>
      </c>
      <c r="G3604" s="23" t="s">
        <v>15152</v>
      </c>
      <c r="H3604" s="42" t="s">
        <v>458</v>
      </c>
      <c r="I3604" s="28" t="s">
        <v>350</v>
      </c>
      <c r="J3604" s="12" t="s">
        <v>15153</v>
      </c>
      <c r="K3604" s="28" t="s">
        <v>15154</v>
      </c>
      <c r="L3604" s="12" t="s">
        <v>15155</v>
      </c>
      <c r="M3604" s="12" t="s">
        <v>15156</v>
      </c>
      <c r="N3604" s="12" t="s">
        <v>15126</v>
      </c>
      <c r="O3604" s="26" t="s">
        <v>17392</v>
      </c>
      <c r="P3604" s="26" t="s">
        <v>17393</v>
      </c>
      <c r="Q3604" s="25" t="s">
        <v>10495</v>
      </c>
      <c r="R3604" s="26" t="s">
        <v>17394</v>
      </c>
      <c r="S3604" s="15" t="s">
        <v>17395</v>
      </c>
      <c r="T3604" s="52" t="s">
        <v>719</v>
      </c>
      <c r="U3604" s="22" t="s">
        <v>392</v>
      </c>
      <c r="V3604" s="49" t="str">
        <f>+Sitio_Publico[[#This Row],[idcoleccion]]&amp;"-"&amp;Sitio_Publico[[#This Row],[id]]</f>
        <v>000-3603</v>
      </c>
      <c r="W3604" s="49">
        <f>+VLOOKUP(Sitio_Publico[[#This Row],[territorio]],Estructura!$AE$4:$AH$1067,4,0)</f>
        <v>30014103</v>
      </c>
      <c r="X3604" s="49" t="str">
        <f>+VLOOKUP(Sitio_Publico[[#This Row],[tema]],Estructura!$G$4:$J$532,4,0)</f>
        <v>T-52</v>
      </c>
      <c r="Y3604" s="49" t="str">
        <f>+VLOOKUP(Sitio_Publico[[#This Row],[contenido]],Estructura!$L$4:$O$473,4,0)</f>
        <v>C-32</v>
      </c>
      <c r="Z3604" s="49" t="str">
        <f>+VLOOKUP(Sitio_Publico[[#This Row],[Filtro Integrado]],Estructura!$U$4:$W$529,3,0)</f>
        <v>FI-4</v>
      </c>
      <c r="AA3604" s="49" t="str">
        <f>+VLOOKUP(Sitio_Publico[[#This Row],[Muestra]],Estructura!$Y$4:$AB$483,4,0)</f>
        <v>M-000217</v>
      </c>
    </row>
    <row r="3605" spans="1:27" ht="183.6" x14ac:dyDescent="0.3">
      <c r="A3605" s="16">
        <f t="shared" si="56"/>
        <v>3604</v>
      </c>
      <c r="B3605" s="47" t="s">
        <v>15118</v>
      </c>
      <c r="C3605" s="13" t="s">
        <v>15119</v>
      </c>
      <c r="D3605" s="13" t="s">
        <v>15141</v>
      </c>
      <c r="E3605" s="44">
        <v>100103</v>
      </c>
      <c r="F3605" s="13" t="s">
        <v>15142</v>
      </c>
      <c r="G3605" s="23" t="s">
        <v>15143</v>
      </c>
      <c r="H3605" s="42" t="s">
        <v>455</v>
      </c>
      <c r="I3605" s="28" t="s">
        <v>14</v>
      </c>
      <c r="J3605" s="12" t="s">
        <v>15142</v>
      </c>
      <c r="K3605" s="28" t="s">
        <v>16161</v>
      </c>
      <c r="L3605" s="12" t="s">
        <v>1299</v>
      </c>
      <c r="M3605" s="12" t="s">
        <v>14623</v>
      </c>
      <c r="N3605" s="12" t="s">
        <v>15126</v>
      </c>
      <c r="O3605" s="26" t="s">
        <v>17396</v>
      </c>
      <c r="P3605" s="26" t="s">
        <v>17397</v>
      </c>
      <c r="Q3605" s="25" t="s">
        <v>1145</v>
      </c>
      <c r="R3605" s="26" t="s">
        <v>16164</v>
      </c>
      <c r="S3605" s="15" t="s">
        <v>17398</v>
      </c>
      <c r="T3605" s="52">
        <v>0</v>
      </c>
      <c r="U3605" s="22" t="s">
        <v>392</v>
      </c>
      <c r="V3605" s="49" t="str">
        <f>+Sitio_Publico[[#This Row],[idcoleccion]]&amp;"-"&amp;Sitio_Publico[[#This Row],[id]]</f>
        <v>000-3604</v>
      </c>
      <c r="W3605" s="49">
        <f>+VLOOKUP(Sitio_Publico[[#This Row],[territorio]],Estructura!$AE$4:$AH$1067,4,0)</f>
        <v>10000000</v>
      </c>
      <c r="X3605" s="49" t="str">
        <f>+VLOOKUP(Sitio_Publico[[#This Row],[tema]],Estructura!$G$4:$J$532,4,0)</f>
        <v>T-0</v>
      </c>
      <c r="Y3605" s="49" t="str">
        <f>+VLOOKUP(Sitio_Publico[[#This Row],[contenido]],Estructura!$L$4:$O$473,4,0)</f>
        <v>C-1</v>
      </c>
      <c r="Z3605" s="49" t="str">
        <f>+VLOOKUP(Sitio_Publico[[#This Row],[Filtro Integrado]],Estructura!$U$4:$W$529,3,0)</f>
        <v>FI-5</v>
      </c>
      <c r="AA3605" s="49" t="str">
        <f>+VLOOKUP(Sitio_Publico[[#This Row],[Muestra]],Estructura!$Y$4:$AB$483,4,0)</f>
        <v>M-000282</v>
      </c>
    </row>
    <row r="3606" spans="1:27" ht="40.799999999999997" x14ac:dyDescent="0.3">
      <c r="A3606" s="16">
        <f t="shared" si="56"/>
        <v>3605</v>
      </c>
      <c r="B3606" s="47" t="s">
        <v>15118</v>
      </c>
      <c r="C3606" s="13" t="s">
        <v>15119</v>
      </c>
      <c r="D3606" s="13" t="s">
        <v>15120</v>
      </c>
      <c r="E3606" s="44">
        <v>11</v>
      </c>
      <c r="F3606" s="13" t="s">
        <v>16747</v>
      </c>
      <c r="G3606" s="23" t="s">
        <v>15152</v>
      </c>
      <c r="H3606" s="42" t="s">
        <v>457</v>
      </c>
      <c r="I3606" s="28" t="s">
        <v>374</v>
      </c>
      <c r="J3606" s="12" t="s">
        <v>15153</v>
      </c>
      <c r="K3606" s="28" t="s">
        <v>17399</v>
      </c>
      <c r="L3606" s="12" t="s">
        <v>15155</v>
      </c>
      <c r="M3606" s="12" t="s">
        <v>15156</v>
      </c>
      <c r="N3606" s="12" t="s">
        <v>15126</v>
      </c>
      <c r="O3606" s="26" t="s">
        <v>17400</v>
      </c>
      <c r="P3606" s="26">
        <v>0</v>
      </c>
      <c r="Q3606" s="25" t="s">
        <v>10495</v>
      </c>
      <c r="R3606" s="26" t="s">
        <v>17401</v>
      </c>
      <c r="S3606" s="15" t="s">
        <v>17402</v>
      </c>
      <c r="T3606" s="52" t="s">
        <v>1195</v>
      </c>
      <c r="U3606" s="22" t="s">
        <v>392</v>
      </c>
      <c r="V3606" s="49" t="str">
        <f>+Sitio_Publico[[#This Row],[idcoleccion]]&amp;"-"&amp;Sitio_Publico[[#This Row],[id]]</f>
        <v>000-3605</v>
      </c>
      <c r="W3606" s="49">
        <f>+VLOOKUP(Sitio_Publico[[#This Row],[territorio]],Estructura!$AE$4:$AH$1067,4,0)</f>
        <v>20000011</v>
      </c>
      <c r="X3606" s="49" t="str">
        <f>+VLOOKUP(Sitio_Publico[[#This Row],[tema]],Estructura!$G$4:$J$532,4,0)</f>
        <v>T-63</v>
      </c>
      <c r="Y3606" s="49" t="str">
        <f>+VLOOKUP(Sitio_Publico[[#This Row],[contenido]],Estructura!$L$4:$O$473,4,0)</f>
        <v>C-32</v>
      </c>
      <c r="Z3606" s="49" t="str">
        <f>+VLOOKUP(Sitio_Publico[[#This Row],[Filtro Integrado]],Estructura!$U$4:$W$529,3,0)</f>
        <v>FI-4</v>
      </c>
      <c r="AA3606" s="49" t="str">
        <f>+VLOOKUP(Sitio_Publico[[#This Row],[Muestra]],Estructura!$Y$4:$AB$483,4,0)</f>
        <v>M-000332</v>
      </c>
    </row>
    <row r="3607" spans="1:27" ht="40.799999999999997" x14ac:dyDescent="0.3">
      <c r="A3607" s="16">
        <f t="shared" si="56"/>
        <v>3606</v>
      </c>
      <c r="B3607" s="47" t="s">
        <v>15118</v>
      </c>
      <c r="C3607" s="13" t="s">
        <v>15119</v>
      </c>
      <c r="D3607" s="13" t="s">
        <v>15120</v>
      </c>
      <c r="E3607" s="44">
        <v>5506</v>
      </c>
      <c r="F3607" s="13" t="s">
        <v>15121</v>
      </c>
      <c r="G3607" s="23" t="s">
        <v>15122</v>
      </c>
      <c r="H3607" s="42" t="s">
        <v>458</v>
      </c>
      <c r="I3607" s="28" t="s">
        <v>83</v>
      </c>
      <c r="J3607" s="12" t="s">
        <v>393</v>
      </c>
      <c r="K3607" s="28" t="s">
        <v>15371</v>
      </c>
      <c r="L3607" s="12" t="s">
        <v>15124</v>
      </c>
      <c r="M3607" s="12" t="s">
        <v>15125</v>
      </c>
      <c r="N3607" s="12" t="s">
        <v>15126</v>
      </c>
      <c r="O3607" s="26" t="s">
        <v>17403</v>
      </c>
      <c r="P3607" s="26" t="s">
        <v>17404</v>
      </c>
      <c r="Q3607" s="25" t="s">
        <v>632</v>
      </c>
      <c r="R3607" s="26" t="s">
        <v>17405</v>
      </c>
      <c r="S3607" s="15" t="s">
        <v>17406</v>
      </c>
      <c r="T3607" s="52" t="s">
        <v>17407</v>
      </c>
      <c r="U3607" s="22" t="s">
        <v>392</v>
      </c>
      <c r="V3607" s="49" t="str">
        <f>+Sitio_Publico[[#This Row],[idcoleccion]]&amp;"-"&amp;Sitio_Publico[[#This Row],[id]]</f>
        <v>000-3606</v>
      </c>
      <c r="W3607" s="49">
        <f>+VLOOKUP(Sitio_Publico[[#This Row],[territorio]],Estructura!$AE$4:$AH$1067,4,0)</f>
        <v>30005506</v>
      </c>
      <c r="X3607" s="49" t="str">
        <f>+VLOOKUP(Sitio_Publico[[#This Row],[tema]],Estructura!$G$4:$J$532,4,0)</f>
        <v>T-50</v>
      </c>
      <c r="Y3607" s="49" t="str">
        <f>+VLOOKUP(Sitio_Publico[[#This Row],[contenido]],Estructura!$L$4:$O$473,4,0)</f>
        <v>C-30</v>
      </c>
      <c r="Z3607" s="49" t="str">
        <f>+VLOOKUP(Sitio_Publico[[#This Row],[Filtro Integrado]],Estructura!$U$4:$W$529,3,0)</f>
        <v>FI-0</v>
      </c>
      <c r="AA3607" s="49" t="str">
        <f>+VLOOKUP(Sitio_Publico[[#This Row],[Muestra]],Estructura!$Y$4:$AB$483,4,0)</f>
        <v>M-000236</v>
      </c>
    </row>
    <row r="3608" spans="1:27" ht="30.6" x14ac:dyDescent="0.3">
      <c r="A3608" s="16">
        <f t="shared" si="56"/>
        <v>3607</v>
      </c>
      <c r="B3608" s="47" t="s">
        <v>15118</v>
      </c>
      <c r="C3608" s="13" t="s">
        <v>15119</v>
      </c>
      <c r="D3608" s="13" t="s">
        <v>15120</v>
      </c>
      <c r="E3608" s="44">
        <v>100105005</v>
      </c>
      <c r="F3608" s="13" t="s">
        <v>15198</v>
      </c>
      <c r="G3608" s="23" t="s">
        <v>15122</v>
      </c>
      <c r="H3608" s="42" t="s">
        <v>455</v>
      </c>
      <c r="I3608" s="28" t="s">
        <v>14</v>
      </c>
      <c r="J3608" s="12" t="s">
        <v>393</v>
      </c>
      <c r="K3608" s="28" t="s">
        <v>15668</v>
      </c>
      <c r="L3608" s="12" t="s">
        <v>15124</v>
      </c>
      <c r="M3608" s="12" t="s">
        <v>15125</v>
      </c>
      <c r="N3608" s="12" t="s">
        <v>15126</v>
      </c>
      <c r="O3608" s="26" t="s">
        <v>17408</v>
      </c>
      <c r="P3608" s="26" t="s">
        <v>17409</v>
      </c>
      <c r="Q3608" s="25" t="s">
        <v>1359</v>
      </c>
      <c r="R3608" s="26" t="s">
        <v>17410</v>
      </c>
      <c r="S3608" s="15" t="s">
        <v>17411</v>
      </c>
      <c r="T3608" s="52">
        <v>0</v>
      </c>
      <c r="U3608" s="22" t="s">
        <v>392</v>
      </c>
      <c r="V3608" s="49" t="str">
        <f>+Sitio_Publico[[#This Row],[idcoleccion]]&amp;"-"&amp;Sitio_Publico[[#This Row],[id]]</f>
        <v>000-3607</v>
      </c>
      <c r="W3608" s="49">
        <f>+VLOOKUP(Sitio_Publico[[#This Row],[territorio]],Estructura!$AE$4:$AH$1067,4,0)</f>
        <v>10000000</v>
      </c>
      <c r="X3608" s="49" t="str">
        <f>+VLOOKUP(Sitio_Publico[[#This Row],[tema]],Estructura!$G$4:$J$532,4,0)</f>
        <v>T-55</v>
      </c>
      <c r="Y3608" s="49" t="str">
        <f>+VLOOKUP(Sitio_Publico[[#This Row],[contenido]],Estructura!$L$4:$O$473,4,0)</f>
        <v>C-30</v>
      </c>
      <c r="Z3608" s="49" t="str">
        <f>+VLOOKUP(Sitio_Publico[[#This Row],[Filtro Integrado]],Estructura!$U$4:$W$529,3,0)</f>
        <v>FI-0</v>
      </c>
      <c r="AA3608" s="49" t="str">
        <f>+VLOOKUP(Sitio_Publico[[#This Row],[Muestra]],Estructura!$Y$4:$AB$483,4,0)</f>
        <v>M-00026</v>
      </c>
    </row>
    <row r="3609" spans="1:27" ht="40.799999999999997" x14ac:dyDescent="0.3">
      <c r="A3609" s="16">
        <f t="shared" si="56"/>
        <v>3608</v>
      </c>
      <c r="B3609" s="47" t="s">
        <v>15118</v>
      </c>
      <c r="C3609" s="13" t="s">
        <v>15119</v>
      </c>
      <c r="D3609" s="13" t="s">
        <v>15120</v>
      </c>
      <c r="E3609" s="44">
        <v>7307</v>
      </c>
      <c r="F3609" s="13" t="s">
        <v>15186</v>
      </c>
      <c r="G3609" s="23" t="s">
        <v>15152</v>
      </c>
      <c r="H3609" s="42" t="s">
        <v>458</v>
      </c>
      <c r="I3609" s="28" t="s">
        <v>151</v>
      </c>
      <c r="J3609" s="12" t="s">
        <v>15263</v>
      </c>
      <c r="K3609" s="28" t="s">
        <v>15264</v>
      </c>
      <c r="L3609" s="12" t="s">
        <v>15155</v>
      </c>
      <c r="M3609" s="12" t="s">
        <v>15156</v>
      </c>
      <c r="N3609" s="12" t="s">
        <v>15126</v>
      </c>
      <c r="O3609" s="26" t="s">
        <v>17412</v>
      </c>
      <c r="P3609" s="26" t="s">
        <v>17413</v>
      </c>
      <c r="Q3609" s="25" t="s">
        <v>10495</v>
      </c>
      <c r="R3609" s="26" t="s">
        <v>17414</v>
      </c>
      <c r="S3609" s="15" t="s">
        <v>17415</v>
      </c>
      <c r="T3609" s="52" t="s">
        <v>750</v>
      </c>
      <c r="U3609" s="22" t="s">
        <v>392</v>
      </c>
      <c r="V3609" s="49" t="str">
        <f>+Sitio_Publico[[#This Row],[idcoleccion]]&amp;"-"&amp;Sitio_Publico[[#This Row],[id]]</f>
        <v>000-3608</v>
      </c>
      <c r="W3609" s="49">
        <f>+VLOOKUP(Sitio_Publico[[#This Row],[territorio]],Estructura!$AE$4:$AH$1067,4,0)</f>
        <v>30007307</v>
      </c>
      <c r="X3609" s="49" t="str">
        <f>+VLOOKUP(Sitio_Publico[[#This Row],[tema]],Estructura!$G$4:$J$532,4,0)</f>
        <v>T-54</v>
      </c>
      <c r="Y3609" s="49" t="str">
        <f>+VLOOKUP(Sitio_Publico[[#This Row],[contenido]],Estructura!$L$4:$O$473,4,0)</f>
        <v>C-32</v>
      </c>
      <c r="Z3609" s="49" t="str">
        <f>+VLOOKUP(Sitio_Publico[[#This Row],[Filtro Integrado]],Estructura!$U$4:$W$529,3,0)</f>
        <v>FI-7</v>
      </c>
      <c r="AA3609" s="49" t="str">
        <f>+VLOOKUP(Sitio_Publico[[#This Row],[Muestra]],Estructura!$Y$4:$AB$483,4,0)</f>
        <v>M-000227</v>
      </c>
    </row>
    <row r="3610" spans="1:27" ht="112.2" x14ac:dyDescent="0.3">
      <c r="A3610" s="16">
        <f t="shared" si="56"/>
        <v>3609</v>
      </c>
      <c r="B3610" s="47" t="s">
        <v>15118</v>
      </c>
      <c r="C3610" s="13" t="s">
        <v>15119</v>
      </c>
      <c r="D3610" s="13" t="s">
        <v>15141</v>
      </c>
      <c r="E3610" s="44">
        <v>100103004</v>
      </c>
      <c r="F3610" s="13" t="s">
        <v>15142</v>
      </c>
      <c r="G3610" s="23" t="s">
        <v>15143</v>
      </c>
      <c r="H3610" s="42" t="s">
        <v>455</v>
      </c>
      <c r="I3610" s="28" t="s">
        <v>14</v>
      </c>
      <c r="J3610" s="12" t="s">
        <v>393</v>
      </c>
      <c r="K3610" s="28" t="s">
        <v>15144</v>
      </c>
      <c r="L3610" s="12" t="s">
        <v>15145</v>
      </c>
      <c r="M3610" s="12" t="s">
        <v>14623</v>
      </c>
      <c r="N3610" s="12" t="s">
        <v>15126</v>
      </c>
      <c r="O3610" s="26" t="s">
        <v>17416</v>
      </c>
      <c r="P3610" s="26" t="s">
        <v>17417</v>
      </c>
      <c r="Q3610" s="25" t="s">
        <v>456</v>
      </c>
      <c r="R3610" s="26" t="s">
        <v>17418</v>
      </c>
      <c r="S3610" s="15" t="s">
        <v>17419</v>
      </c>
      <c r="T3610" s="52">
        <v>0</v>
      </c>
      <c r="U3610" s="22" t="s">
        <v>392</v>
      </c>
      <c r="V3610" s="49" t="str">
        <f>+Sitio_Publico[[#This Row],[idcoleccion]]&amp;"-"&amp;Sitio_Publico[[#This Row],[id]]</f>
        <v>000-3609</v>
      </c>
      <c r="W3610" s="49">
        <f>+VLOOKUP(Sitio_Publico[[#This Row],[territorio]],Estructura!$AE$4:$AH$1067,4,0)</f>
        <v>10000000</v>
      </c>
      <c r="X3610" s="49" t="str">
        <f>+VLOOKUP(Sitio_Publico[[#This Row],[tema]],Estructura!$G$4:$J$532,4,0)</f>
        <v>T-0</v>
      </c>
      <c r="Y3610" s="49" t="str">
        <f>+VLOOKUP(Sitio_Publico[[#This Row],[contenido]],Estructura!$L$4:$O$473,4,0)</f>
        <v>C-1</v>
      </c>
      <c r="Z3610" s="49" t="str">
        <f>+VLOOKUP(Sitio_Publico[[#This Row],[Filtro Integrado]],Estructura!$U$4:$W$529,3,0)</f>
        <v>FI-0</v>
      </c>
      <c r="AA3610" s="49" t="str">
        <f>+VLOOKUP(Sitio_Publico[[#This Row],[Muestra]],Estructura!$Y$4:$AB$483,4,0)</f>
        <v>M-00017</v>
      </c>
    </row>
    <row r="3611" spans="1:27" ht="30.6" x14ac:dyDescent="0.3">
      <c r="A3611" s="16">
        <f t="shared" si="56"/>
        <v>3610</v>
      </c>
      <c r="B3611" s="47" t="s">
        <v>15118</v>
      </c>
      <c r="C3611" s="13" t="s">
        <v>15119</v>
      </c>
      <c r="D3611" s="13" t="s">
        <v>15120</v>
      </c>
      <c r="E3611" s="44">
        <v>13124</v>
      </c>
      <c r="F3611" s="13" t="s">
        <v>15121</v>
      </c>
      <c r="G3611" s="23" t="s">
        <v>15122</v>
      </c>
      <c r="H3611" s="42" t="s">
        <v>458</v>
      </c>
      <c r="I3611" s="28" t="s">
        <v>320</v>
      </c>
      <c r="J3611" s="12" t="s">
        <v>393</v>
      </c>
      <c r="K3611" s="28" t="s">
        <v>15142</v>
      </c>
      <c r="L3611" s="12" t="s">
        <v>15124</v>
      </c>
      <c r="M3611" s="12" t="s">
        <v>15125</v>
      </c>
      <c r="N3611" s="12" t="s">
        <v>15126</v>
      </c>
      <c r="O3611" s="26" t="s">
        <v>17420</v>
      </c>
      <c r="P3611" s="26" t="s">
        <v>17421</v>
      </c>
      <c r="Q3611" s="25" t="s">
        <v>632</v>
      </c>
      <c r="R3611" s="26" t="s">
        <v>17422</v>
      </c>
      <c r="S3611" s="15" t="s">
        <v>17423</v>
      </c>
      <c r="T3611" s="52" t="s">
        <v>17424</v>
      </c>
      <c r="U3611" s="22" t="s">
        <v>392</v>
      </c>
      <c r="V3611" s="49" t="str">
        <f>+Sitio_Publico[[#This Row],[idcoleccion]]&amp;"-"&amp;Sitio_Publico[[#This Row],[id]]</f>
        <v>000-3610</v>
      </c>
      <c r="W3611" s="49">
        <f>+VLOOKUP(Sitio_Publico[[#This Row],[territorio]],Estructura!$AE$4:$AH$1067,4,0)</f>
        <v>30013124</v>
      </c>
      <c r="X3611" s="49" t="str">
        <f>+VLOOKUP(Sitio_Publico[[#This Row],[tema]],Estructura!$G$4:$J$532,4,0)</f>
        <v>T-50</v>
      </c>
      <c r="Y3611" s="49" t="str">
        <f>+VLOOKUP(Sitio_Publico[[#This Row],[contenido]],Estructura!$L$4:$O$473,4,0)</f>
        <v>C-30</v>
      </c>
      <c r="Z3611" s="49" t="str">
        <f>+VLOOKUP(Sitio_Publico[[#This Row],[Filtro Integrado]],Estructura!$U$4:$W$529,3,0)</f>
        <v>FI-0</v>
      </c>
      <c r="AA3611" s="49" t="str">
        <f>+VLOOKUP(Sitio_Publico[[#This Row],[Muestra]],Estructura!$Y$4:$AB$483,4,0)</f>
        <v>M-00039</v>
      </c>
    </row>
    <row r="3612" spans="1:27" ht="40.799999999999997" x14ac:dyDescent="0.3">
      <c r="A3612" s="16">
        <f t="shared" si="56"/>
        <v>3611</v>
      </c>
      <c r="B3612" s="47" t="s">
        <v>15118</v>
      </c>
      <c r="C3612" s="13" t="s">
        <v>15119</v>
      </c>
      <c r="D3612" s="13" t="s">
        <v>15120</v>
      </c>
      <c r="E3612" s="44">
        <v>13505</v>
      </c>
      <c r="F3612" s="13" t="s">
        <v>15121</v>
      </c>
      <c r="G3612" s="23" t="s">
        <v>15122</v>
      </c>
      <c r="H3612" s="42" t="s">
        <v>458</v>
      </c>
      <c r="I3612" s="28" t="s">
        <v>342</v>
      </c>
      <c r="J3612" s="12" t="s">
        <v>393</v>
      </c>
      <c r="K3612" s="28" t="s">
        <v>15181</v>
      </c>
      <c r="L3612" s="12" t="s">
        <v>15124</v>
      </c>
      <c r="M3612" s="12" t="s">
        <v>15125</v>
      </c>
      <c r="N3612" s="12" t="s">
        <v>15126</v>
      </c>
      <c r="O3612" s="26" t="s">
        <v>17425</v>
      </c>
      <c r="P3612" s="26" t="s">
        <v>17426</v>
      </c>
      <c r="Q3612" s="25" t="s">
        <v>1121</v>
      </c>
      <c r="R3612" s="26" t="s">
        <v>17427</v>
      </c>
      <c r="S3612" s="15" t="s">
        <v>17428</v>
      </c>
      <c r="T3612" s="52" t="s">
        <v>17429</v>
      </c>
      <c r="U3612" s="22" t="s">
        <v>392</v>
      </c>
      <c r="V3612" s="49" t="str">
        <f>+Sitio_Publico[[#This Row],[idcoleccion]]&amp;"-"&amp;Sitio_Publico[[#This Row],[id]]</f>
        <v>000-3611</v>
      </c>
      <c r="W3612" s="49">
        <f>+VLOOKUP(Sitio_Publico[[#This Row],[territorio]],Estructura!$AE$4:$AH$1067,4,0)</f>
        <v>30013505</v>
      </c>
      <c r="X3612" s="49" t="str">
        <f>+VLOOKUP(Sitio_Publico[[#This Row],[tema]],Estructura!$G$4:$J$532,4,0)</f>
        <v>T-50</v>
      </c>
      <c r="Y3612" s="49" t="str">
        <f>+VLOOKUP(Sitio_Publico[[#This Row],[contenido]],Estructura!$L$4:$O$473,4,0)</f>
        <v>C-30</v>
      </c>
      <c r="Z3612" s="49" t="str">
        <f>+VLOOKUP(Sitio_Publico[[#This Row],[Filtro Integrado]],Estructura!$U$4:$W$529,3,0)</f>
        <v>FI-0</v>
      </c>
      <c r="AA3612" s="49" t="str">
        <f>+VLOOKUP(Sitio_Publico[[#This Row],[Muestra]],Estructura!$Y$4:$AB$483,4,0)</f>
        <v>M-000220</v>
      </c>
    </row>
    <row r="3613" spans="1:27" ht="30.6" x14ac:dyDescent="0.3">
      <c r="A3613" s="16">
        <f t="shared" si="56"/>
        <v>3612</v>
      </c>
      <c r="B3613" s="47" t="s">
        <v>15118</v>
      </c>
      <c r="C3613" s="13" t="s">
        <v>15119</v>
      </c>
      <c r="D3613" s="13" t="s">
        <v>15120</v>
      </c>
      <c r="E3613" s="44">
        <v>13603</v>
      </c>
      <c r="F3613" s="13" t="s">
        <v>15198</v>
      </c>
      <c r="G3613" s="23" t="s">
        <v>15122</v>
      </c>
      <c r="H3613" s="42" t="s">
        <v>458</v>
      </c>
      <c r="I3613" s="28" t="s">
        <v>345</v>
      </c>
      <c r="J3613" s="12" t="s">
        <v>393</v>
      </c>
      <c r="K3613" s="28" t="s">
        <v>15142</v>
      </c>
      <c r="L3613" s="12" t="s">
        <v>15124</v>
      </c>
      <c r="M3613" s="12" t="s">
        <v>15125</v>
      </c>
      <c r="N3613" s="12" t="s">
        <v>15126</v>
      </c>
      <c r="O3613" s="26" t="s">
        <v>17430</v>
      </c>
      <c r="P3613" s="26" t="s">
        <v>17431</v>
      </c>
      <c r="Q3613" s="25" t="s">
        <v>632</v>
      </c>
      <c r="R3613" s="26" t="s">
        <v>17432</v>
      </c>
      <c r="S3613" s="15" t="s">
        <v>17433</v>
      </c>
      <c r="T3613" s="52" t="s">
        <v>17434</v>
      </c>
      <c r="U3613" s="22" t="s">
        <v>392</v>
      </c>
      <c r="V3613" s="49" t="str">
        <f>+Sitio_Publico[[#This Row],[idcoleccion]]&amp;"-"&amp;Sitio_Publico[[#This Row],[id]]</f>
        <v>000-3612</v>
      </c>
      <c r="W3613" s="49">
        <f>+VLOOKUP(Sitio_Publico[[#This Row],[territorio]],Estructura!$AE$4:$AH$1067,4,0)</f>
        <v>30013603</v>
      </c>
      <c r="X3613" s="49" t="str">
        <f>+VLOOKUP(Sitio_Publico[[#This Row],[tema]],Estructura!$G$4:$J$532,4,0)</f>
        <v>T-55</v>
      </c>
      <c r="Y3613" s="49" t="str">
        <f>+VLOOKUP(Sitio_Publico[[#This Row],[contenido]],Estructura!$L$4:$O$473,4,0)</f>
        <v>C-30</v>
      </c>
      <c r="Z3613" s="49" t="str">
        <f>+VLOOKUP(Sitio_Publico[[#This Row],[Filtro Integrado]],Estructura!$U$4:$W$529,3,0)</f>
        <v>FI-0</v>
      </c>
      <c r="AA3613" s="49" t="str">
        <f>+VLOOKUP(Sitio_Publico[[#This Row],[Muestra]],Estructura!$Y$4:$AB$483,4,0)</f>
        <v>M-00039</v>
      </c>
    </row>
    <row r="3614" spans="1:27" ht="71.400000000000006" x14ac:dyDescent="0.3">
      <c r="A3614" s="16">
        <f t="shared" si="56"/>
        <v>3613</v>
      </c>
      <c r="B3614" s="47" t="s">
        <v>15118</v>
      </c>
      <c r="C3614" s="13" t="s">
        <v>15119</v>
      </c>
      <c r="D3614" s="13" t="s">
        <v>15120</v>
      </c>
      <c r="E3614" s="44">
        <v>4</v>
      </c>
      <c r="F3614" s="13" t="s">
        <v>15142</v>
      </c>
      <c r="G3614" s="23" t="s">
        <v>15143</v>
      </c>
      <c r="H3614" s="42" t="s">
        <v>455</v>
      </c>
      <c r="I3614" s="28" t="s">
        <v>14</v>
      </c>
      <c r="J3614" s="12" t="s">
        <v>393</v>
      </c>
      <c r="K3614" s="28" t="s">
        <v>17435</v>
      </c>
      <c r="L3614" s="12" t="s">
        <v>1299</v>
      </c>
      <c r="M3614" s="12" t="s">
        <v>15146</v>
      </c>
      <c r="N3614" s="12" t="s">
        <v>15126</v>
      </c>
      <c r="O3614" s="26" t="s">
        <v>17436</v>
      </c>
      <c r="P3614" s="26" t="s">
        <v>17437</v>
      </c>
      <c r="Q3614" s="25" t="s">
        <v>632</v>
      </c>
      <c r="R3614" s="26" t="s">
        <v>17438</v>
      </c>
      <c r="S3614" s="15" t="s">
        <v>17439</v>
      </c>
      <c r="T3614" s="52">
        <v>0</v>
      </c>
      <c r="U3614" s="22" t="s">
        <v>392</v>
      </c>
      <c r="V3614" s="49" t="str">
        <f>+Sitio_Publico[[#This Row],[idcoleccion]]&amp;"-"&amp;Sitio_Publico[[#This Row],[id]]</f>
        <v>000-3613</v>
      </c>
      <c r="W3614" s="49">
        <f>+VLOOKUP(Sitio_Publico[[#This Row],[territorio]],Estructura!$AE$4:$AH$1067,4,0)</f>
        <v>10000000</v>
      </c>
      <c r="X3614" s="49" t="str">
        <f>+VLOOKUP(Sitio_Publico[[#This Row],[tema]],Estructura!$G$4:$J$532,4,0)</f>
        <v>T-0</v>
      </c>
      <c r="Y3614" s="49" t="str">
        <f>+VLOOKUP(Sitio_Publico[[#This Row],[contenido]],Estructura!$L$4:$O$473,4,0)</f>
        <v>C-1</v>
      </c>
      <c r="Z3614" s="49" t="str">
        <f>+VLOOKUP(Sitio_Publico[[#This Row],[Filtro Integrado]],Estructura!$U$4:$W$529,3,0)</f>
        <v>FI-0</v>
      </c>
      <c r="AA3614" s="49" t="str">
        <f>+VLOOKUP(Sitio_Publico[[#This Row],[Muestra]],Estructura!$Y$4:$AB$483,4,0)</f>
        <v>M-00043</v>
      </c>
    </row>
    <row r="3615" spans="1:27" ht="51" x14ac:dyDescent="0.3">
      <c r="A3615" s="16">
        <f t="shared" si="56"/>
        <v>3614</v>
      </c>
      <c r="B3615" s="47" t="s">
        <v>15118</v>
      </c>
      <c r="C3615" s="13" t="s">
        <v>15119</v>
      </c>
      <c r="D3615" s="13" t="s">
        <v>15120</v>
      </c>
      <c r="E3615" s="44">
        <v>100106</v>
      </c>
      <c r="F3615" s="13" t="s">
        <v>15263</v>
      </c>
      <c r="G3615" s="23" t="s">
        <v>15152</v>
      </c>
      <c r="H3615" s="42" t="s">
        <v>457</v>
      </c>
      <c r="I3615" s="28" t="s">
        <v>368</v>
      </c>
      <c r="J3615" s="12" t="s">
        <v>393</v>
      </c>
      <c r="K3615" s="28" t="s">
        <v>15176</v>
      </c>
      <c r="L3615" s="12" t="s">
        <v>15155</v>
      </c>
      <c r="M3615" s="12" t="s">
        <v>15156</v>
      </c>
      <c r="N3615" s="12" t="s">
        <v>15126</v>
      </c>
      <c r="O3615" s="26" t="s">
        <v>17440</v>
      </c>
      <c r="P3615" s="26" t="s">
        <v>17441</v>
      </c>
      <c r="Q3615" s="25" t="s">
        <v>491</v>
      </c>
      <c r="R3615" s="26" t="s">
        <v>17442</v>
      </c>
      <c r="S3615" s="15" t="s">
        <v>17443</v>
      </c>
      <c r="T3615" s="52" t="s">
        <v>909</v>
      </c>
      <c r="U3615" s="22" t="s">
        <v>392</v>
      </c>
      <c r="V3615" s="49" t="str">
        <f>+Sitio_Publico[[#This Row],[idcoleccion]]&amp;"-"&amp;Sitio_Publico[[#This Row],[id]]</f>
        <v>000-3614</v>
      </c>
      <c r="W3615" s="49">
        <f>+VLOOKUP(Sitio_Publico[[#This Row],[territorio]],Estructura!$AE$4:$AH$1067,4,0)</f>
        <v>20000005</v>
      </c>
      <c r="X3615" s="49" t="str">
        <f>+VLOOKUP(Sitio_Publico[[#This Row],[tema]],Estructura!$G$4:$J$532,4,0)</f>
        <v>T-57</v>
      </c>
      <c r="Y3615" s="49" t="str">
        <f>+VLOOKUP(Sitio_Publico[[#This Row],[contenido]],Estructura!$L$4:$O$473,4,0)</f>
        <v>C-32</v>
      </c>
      <c r="Z3615" s="49" t="str">
        <f>+VLOOKUP(Sitio_Publico[[#This Row],[Filtro Integrado]],Estructura!$U$4:$W$529,3,0)</f>
        <v>FI-0</v>
      </c>
      <c r="AA3615" s="49" t="str">
        <f>+VLOOKUP(Sitio_Publico[[#This Row],[Muestra]],Estructura!$Y$4:$AB$483,4,0)</f>
        <v>M-000219</v>
      </c>
    </row>
    <row r="3616" spans="1:27" ht="40.799999999999997" x14ac:dyDescent="0.3">
      <c r="A3616" s="16">
        <f t="shared" si="56"/>
        <v>3615</v>
      </c>
      <c r="B3616" s="47" t="s">
        <v>15118</v>
      </c>
      <c r="C3616" s="13" t="s">
        <v>15119</v>
      </c>
      <c r="D3616" s="13" t="s">
        <v>15120</v>
      </c>
      <c r="E3616" s="44">
        <v>172</v>
      </c>
      <c r="F3616" s="13" t="s">
        <v>15142</v>
      </c>
      <c r="G3616" s="23" t="s">
        <v>15143</v>
      </c>
      <c r="H3616" s="42" t="s">
        <v>455</v>
      </c>
      <c r="I3616" s="28" t="s">
        <v>405</v>
      </c>
      <c r="J3616" s="12" t="s">
        <v>393</v>
      </c>
      <c r="K3616" s="28" t="s">
        <v>15181</v>
      </c>
      <c r="L3616" s="12" t="s">
        <v>15145</v>
      </c>
      <c r="M3616" s="12" t="s">
        <v>14623</v>
      </c>
      <c r="N3616" s="12" t="s">
        <v>15126</v>
      </c>
      <c r="O3616" s="26" t="s">
        <v>17444</v>
      </c>
      <c r="P3616" s="26" t="s">
        <v>17445</v>
      </c>
      <c r="Q3616" s="25" t="s">
        <v>456</v>
      </c>
      <c r="R3616" s="26" t="s">
        <v>17446</v>
      </c>
      <c r="S3616" s="15" t="s">
        <v>17447</v>
      </c>
      <c r="T3616" s="52">
        <v>0</v>
      </c>
      <c r="U3616" s="22" t="s">
        <v>392</v>
      </c>
      <c r="V3616" s="49" t="str">
        <f>+Sitio_Publico[[#This Row],[idcoleccion]]&amp;"-"&amp;Sitio_Publico[[#This Row],[id]]</f>
        <v>000-3615</v>
      </c>
      <c r="W3616" s="49">
        <f>+VLOOKUP(Sitio_Publico[[#This Row],[territorio]],Estructura!$AE$4:$AH$1067,4,0)</f>
        <v>10000172</v>
      </c>
      <c r="X3616" s="49" t="str">
        <f>+VLOOKUP(Sitio_Publico[[#This Row],[tema]],Estructura!$G$4:$J$532,4,0)</f>
        <v>T-0</v>
      </c>
      <c r="Y3616" s="49" t="str">
        <f>+VLOOKUP(Sitio_Publico[[#This Row],[contenido]],Estructura!$L$4:$O$473,4,0)</f>
        <v>C-1</v>
      </c>
      <c r="Z3616" s="49" t="str">
        <f>+VLOOKUP(Sitio_Publico[[#This Row],[Filtro Integrado]],Estructura!$U$4:$W$529,3,0)</f>
        <v>FI-0</v>
      </c>
      <c r="AA3616" s="49" t="str">
        <f>+VLOOKUP(Sitio_Publico[[#This Row],[Muestra]],Estructura!$Y$4:$AB$483,4,0)</f>
        <v>M-000220</v>
      </c>
    </row>
    <row r="3617" spans="1:27" ht="91.8" x14ac:dyDescent="0.3">
      <c r="A3617" s="16">
        <f t="shared" si="56"/>
        <v>3616</v>
      </c>
      <c r="B3617" s="47" t="s">
        <v>15118</v>
      </c>
      <c r="C3617" s="13" t="s">
        <v>15119</v>
      </c>
      <c r="D3617" s="13" t="s">
        <v>15141</v>
      </c>
      <c r="E3617" s="44">
        <v>100101007</v>
      </c>
      <c r="F3617" s="13" t="s">
        <v>15142</v>
      </c>
      <c r="G3617" s="23" t="s">
        <v>15143</v>
      </c>
      <c r="H3617" s="42" t="s">
        <v>455</v>
      </c>
      <c r="I3617" s="28" t="s">
        <v>14</v>
      </c>
      <c r="J3617" s="12" t="s">
        <v>393</v>
      </c>
      <c r="K3617" s="28" t="s">
        <v>16512</v>
      </c>
      <c r="L3617" s="12" t="s">
        <v>15145</v>
      </c>
      <c r="M3617" s="12" t="s">
        <v>14623</v>
      </c>
      <c r="N3617" s="12" t="s">
        <v>15126</v>
      </c>
      <c r="O3617" s="26" t="s">
        <v>17448</v>
      </c>
      <c r="P3617" s="26" t="s">
        <v>17449</v>
      </c>
      <c r="Q3617" s="25" t="s">
        <v>456</v>
      </c>
      <c r="R3617" s="26" t="s">
        <v>17450</v>
      </c>
      <c r="S3617" s="15" t="s">
        <v>17451</v>
      </c>
      <c r="T3617" s="52">
        <v>0</v>
      </c>
      <c r="U3617" s="22" t="s">
        <v>392</v>
      </c>
      <c r="V3617" s="49" t="str">
        <f>+Sitio_Publico[[#This Row],[idcoleccion]]&amp;"-"&amp;Sitio_Publico[[#This Row],[id]]</f>
        <v>000-3616</v>
      </c>
      <c r="W3617" s="49">
        <f>+VLOOKUP(Sitio_Publico[[#This Row],[territorio]],Estructura!$AE$4:$AH$1067,4,0)</f>
        <v>10000000</v>
      </c>
      <c r="X3617" s="49" t="str">
        <f>+VLOOKUP(Sitio_Publico[[#This Row],[tema]],Estructura!$G$4:$J$532,4,0)</f>
        <v>T-0</v>
      </c>
      <c r="Y3617" s="49" t="str">
        <f>+VLOOKUP(Sitio_Publico[[#This Row],[contenido]],Estructura!$L$4:$O$473,4,0)</f>
        <v>C-1</v>
      </c>
      <c r="Z3617" s="49" t="str">
        <f>+VLOOKUP(Sitio_Publico[[#This Row],[Filtro Integrado]],Estructura!$U$4:$W$529,3,0)</f>
        <v>FI-0</v>
      </c>
      <c r="AA3617" s="49" t="str">
        <f>+VLOOKUP(Sitio_Publico[[#This Row],[Muestra]],Estructura!$Y$4:$AB$483,4,0)</f>
        <v>M-0006</v>
      </c>
    </row>
    <row r="3618" spans="1:27" ht="40.799999999999997" x14ac:dyDescent="0.3">
      <c r="A3618" s="16">
        <f t="shared" si="56"/>
        <v>3617</v>
      </c>
      <c r="B3618" s="47" t="s">
        <v>15118</v>
      </c>
      <c r="C3618" s="13" t="s">
        <v>15119</v>
      </c>
      <c r="D3618" s="13" t="s">
        <v>15120</v>
      </c>
      <c r="E3618" s="44">
        <v>3101</v>
      </c>
      <c r="F3618" s="13" t="s">
        <v>15121</v>
      </c>
      <c r="G3618" s="23" t="s">
        <v>15122</v>
      </c>
      <c r="H3618" s="42" t="s">
        <v>458</v>
      </c>
      <c r="I3618" s="28" t="s">
        <v>41</v>
      </c>
      <c r="J3618" s="12" t="s">
        <v>393</v>
      </c>
      <c r="K3618" s="28" t="s">
        <v>15371</v>
      </c>
      <c r="L3618" s="12" t="s">
        <v>15124</v>
      </c>
      <c r="M3618" s="12" t="s">
        <v>15125</v>
      </c>
      <c r="N3618" s="12" t="s">
        <v>15126</v>
      </c>
      <c r="O3618" s="26" t="s">
        <v>17452</v>
      </c>
      <c r="P3618" s="26" t="s">
        <v>17453</v>
      </c>
      <c r="Q3618" s="25" t="s">
        <v>632</v>
      </c>
      <c r="R3618" s="26" t="s">
        <v>17454</v>
      </c>
      <c r="S3618" s="15" t="s">
        <v>17455</v>
      </c>
      <c r="T3618" s="52" t="s">
        <v>15472</v>
      </c>
      <c r="U3618" s="22" t="s">
        <v>392</v>
      </c>
      <c r="V3618" s="49" t="str">
        <f>+Sitio_Publico[[#This Row],[idcoleccion]]&amp;"-"&amp;Sitio_Publico[[#This Row],[id]]</f>
        <v>000-3617</v>
      </c>
      <c r="W3618" s="49">
        <f>+VLOOKUP(Sitio_Publico[[#This Row],[territorio]],Estructura!$AE$4:$AH$1067,4,0)</f>
        <v>30003101</v>
      </c>
      <c r="X3618" s="49" t="str">
        <f>+VLOOKUP(Sitio_Publico[[#This Row],[tema]],Estructura!$G$4:$J$532,4,0)</f>
        <v>T-50</v>
      </c>
      <c r="Y3618" s="49" t="str">
        <f>+VLOOKUP(Sitio_Publico[[#This Row],[contenido]],Estructura!$L$4:$O$473,4,0)</f>
        <v>C-30</v>
      </c>
      <c r="Z3618" s="49" t="str">
        <f>+VLOOKUP(Sitio_Publico[[#This Row],[Filtro Integrado]],Estructura!$U$4:$W$529,3,0)</f>
        <v>FI-0</v>
      </c>
      <c r="AA3618" s="49" t="str">
        <f>+VLOOKUP(Sitio_Publico[[#This Row],[Muestra]],Estructura!$Y$4:$AB$483,4,0)</f>
        <v>M-000236</v>
      </c>
    </row>
    <row r="3619" spans="1:27" ht="40.799999999999997" x14ac:dyDescent="0.3">
      <c r="A3619" s="16">
        <f t="shared" si="56"/>
        <v>3618</v>
      </c>
      <c r="B3619" s="47" t="s">
        <v>15118</v>
      </c>
      <c r="C3619" s="13" t="s">
        <v>15119</v>
      </c>
      <c r="D3619" s="13" t="s">
        <v>15120</v>
      </c>
      <c r="E3619" s="44">
        <v>3</v>
      </c>
      <c r="F3619" s="13" t="s">
        <v>15142</v>
      </c>
      <c r="G3619" s="23" t="s">
        <v>15143</v>
      </c>
      <c r="H3619" s="42" t="s">
        <v>455</v>
      </c>
      <c r="I3619" s="28" t="s">
        <v>410</v>
      </c>
      <c r="J3619" s="12" t="s">
        <v>393</v>
      </c>
      <c r="K3619" s="28" t="s">
        <v>15278</v>
      </c>
      <c r="L3619" s="12" t="s">
        <v>15145</v>
      </c>
      <c r="M3619" s="12" t="s">
        <v>15146</v>
      </c>
      <c r="N3619" s="12" t="s">
        <v>15126</v>
      </c>
      <c r="O3619" s="26" t="s">
        <v>17456</v>
      </c>
      <c r="P3619" s="26" t="s">
        <v>17457</v>
      </c>
      <c r="Q3619" s="25" t="s">
        <v>456</v>
      </c>
      <c r="R3619" s="26" t="s">
        <v>17458</v>
      </c>
      <c r="S3619" s="15" t="s">
        <v>17459</v>
      </c>
      <c r="T3619" s="52">
        <v>0</v>
      </c>
      <c r="U3619" s="22" t="s">
        <v>392</v>
      </c>
      <c r="V3619" s="49" t="str">
        <f>+Sitio_Publico[[#This Row],[idcoleccion]]&amp;"-"&amp;Sitio_Publico[[#This Row],[id]]</f>
        <v>000-3618</v>
      </c>
      <c r="W3619" s="49">
        <f>+VLOOKUP(Sitio_Publico[[#This Row],[territorio]],Estructura!$AE$4:$AH$1067,4,0)</f>
        <v>10000003</v>
      </c>
      <c r="X3619" s="49" t="str">
        <f>+VLOOKUP(Sitio_Publico[[#This Row],[tema]],Estructura!$G$4:$J$532,4,0)</f>
        <v>T-0</v>
      </c>
      <c r="Y3619" s="49" t="str">
        <f>+VLOOKUP(Sitio_Publico[[#This Row],[contenido]],Estructura!$L$4:$O$473,4,0)</f>
        <v>C-1</v>
      </c>
      <c r="Z3619" s="49" t="str">
        <f>+VLOOKUP(Sitio_Publico[[#This Row],[Filtro Integrado]],Estructura!$U$4:$W$529,3,0)</f>
        <v>FI-0</v>
      </c>
      <c r="AA3619" s="49" t="str">
        <f>+VLOOKUP(Sitio_Publico[[#This Row],[Muestra]],Estructura!$Y$4:$AB$483,4,0)</f>
        <v>M-000228</v>
      </c>
    </row>
    <row r="3620" spans="1:27" ht="81.599999999999994" x14ac:dyDescent="0.3">
      <c r="A3620" s="16">
        <f t="shared" si="56"/>
        <v>3619</v>
      </c>
      <c r="B3620" s="47" t="s">
        <v>15118</v>
      </c>
      <c r="C3620" s="13" t="s">
        <v>15119</v>
      </c>
      <c r="D3620" s="13" t="s">
        <v>15120</v>
      </c>
      <c r="E3620" s="44">
        <v>52</v>
      </c>
      <c r="F3620" s="13" t="s">
        <v>15142</v>
      </c>
      <c r="G3620" s="23" t="s">
        <v>15143</v>
      </c>
      <c r="H3620" s="42" t="s">
        <v>455</v>
      </c>
      <c r="I3620" s="28" t="s">
        <v>413</v>
      </c>
      <c r="J3620" s="12" t="s">
        <v>393</v>
      </c>
      <c r="K3620" s="28" t="s">
        <v>15142</v>
      </c>
      <c r="L3620" s="12" t="s">
        <v>1299</v>
      </c>
      <c r="M3620" s="12" t="s">
        <v>15146</v>
      </c>
      <c r="N3620" s="12" t="s">
        <v>15126</v>
      </c>
      <c r="O3620" s="26" t="s">
        <v>17460</v>
      </c>
      <c r="P3620" s="26" t="s">
        <v>17461</v>
      </c>
      <c r="Q3620" s="25" t="s">
        <v>632</v>
      </c>
      <c r="R3620" s="26" t="s">
        <v>17462</v>
      </c>
      <c r="S3620" s="15" t="s">
        <v>17463</v>
      </c>
      <c r="T3620" s="52">
        <v>0</v>
      </c>
      <c r="U3620" s="22" t="s">
        <v>392</v>
      </c>
      <c r="V3620" s="49" t="str">
        <f>+Sitio_Publico[[#This Row],[idcoleccion]]&amp;"-"&amp;Sitio_Publico[[#This Row],[id]]</f>
        <v>000-3619</v>
      </c>
      <c r="W3620" s="49">
        <f>+VLOOKUP(Sitio_Publico[[#This Row],[territorio]],Estructura!$AE$4:$AH$1067,4,0)</f>
        <v>10000052</v>
      </c>
      <c r="X3620" s="49" t="str">
        <f>+VLOOKUP(Sitio_Publico[[#This Row],[tema]],Estructura!$G$4:$J$532,4,0)</f>
        <v>T-0</v>
      </c>
      <c r="Y3620" s="49" t="str">
        <f>+VLOOKUP(Sitio_Publico[[#This Row],[contenido]],Estructura!$L$4:$O$473,4,0)</f>
        <v>C-1</v>
      </c>
      <c r="Z3620" s="49" t="str">
        <f>+VLOOKUP(Sitio_Publico[[#This Row],[Filtro Integrado]],Estructura!$U$4:$W$529,3,0)</f>
        <v>FI-0</v>
      </c>
      <c r="AA3620" s="49" t="str">
        <f>+VLOOKUP(Sitio_Publico[[#This Row],[Muestra]],Estructura!$Y$4:$AB$483,4,0)</f>
        <v>M-00039</v>
      </c>
    </row>
    <row r="3621" spans="1:27" ht="51" x14ac:dyDescent="0.3">
      <c r="A3621" s="16">
        <f t="shared" si="56"/>
        <v>3620</v>
      </c>
      <c r="B3621" s="47" t="s">
        <v>15118</v>
      </c>
      <c r="C3621" s="13" t="s">
        <v>15119</v>
      </c>
      <c r="D3621" s="13" t="s">
        <v>15120</v>
      </c>
      <c r="E3621" s="44">
        <v>145</v>
      </c>
      <c r="F3621" s="13" t="s">
        <v>15142</v>
      </c>
      <c r="G3621" s="23" t="s">
        <v>15143</v>
      </c>
      <c r="H3621" s="42" t="s">
        <v>455</v>
      </c>
      <c r="I3621" s="28" t="s">
        <v>417</v>
      </c>
      <c r="J3621" s="12" t="s">
        <v>393</v>
      </c>
      <c r="K3621" s="28" t="s">
        <v>15181</v>
      </c>
      <c r="L3621" s="12" t="s">
        <v>1299</v>
      </c>
      <c r="M3621" s="12" t="s">
        <v>15146</v>
      </c>
      <c r="N3621" s="12" t="s">
        <v>15126</v>
      </c>
      <c r="O3621" s="26" t="s">
        <v>17464</v>
      </c>
      <c r="P3621" s="26" t="s">
        <v>17465</v>
      </c>
      <c r="Q3621" s="25" t="s">
        <v>632</v>
      </c>
      <c r="R3621" s="26" t="s">
        <v>15628</v>
      </c>
      <c r="S3621" s="15" t="s">
        <v>17466</v>
      </c>
      <c r="T3621" s="52">
        <v>0</v>
      </c>
      <c r="U3621" s="22" t="s">
        <v>392</v>
      </c>
      <c r="V3621" s="49" t="str">
        <f>+Sitio_Publico[[#This Row],[idcoleccion]]&amp;"-"&amp;Sitio_Publico[[#This Row],[id]]</f>
        <v>000-3620</v>
      </c>
      <c r="W3621" s="49">
        <f>+VLOOKUP(Sitio_Publico[[#This Row],[territorio]],Estructura!$AE$4:$AH$1067,4,0)</f>
        <v>10000145</v>
      </c>
      <c r="X3621" s="49" t="str">
        <f>+VLOOKUP(Sitio_Publico[[#This Row],[tema]],Estructura!$G$4:$J$532,4,0)</f>
        <v>T-0</v>
      </c>
      <c r="Y3621" s="49" t="str">
        <f>+VLOOKUP(Sitio_Publico[[#This Row],[contenido]],Estructura!$L$4:$O$473,4,0)</f>
        <v>C-1</v>
      </c>
      <c r="Z3621" s="49" t="str">
        <f>+VLOOKUP(Sitio_Publico[[#This Row],[Filtro Integrado]],Estructura!$U$4:$W$529,3,0)</f>
        <v>FI-0</v>
      </c>
      <c r="AA3621" s="49" t="str">
        <f>+VLOOKUP(Sitio_Publico[[#This Row],[Muestra]],Estructura!$Y$4:$AB$483,4,0)</f>
        <v>M-000220</v>
      </c>
    </row>
    <row r="3622" spans="1:27" ht="30.6" x14ac:dyDescent="0.3">
      <c r="A3622" s="16">
        <f t="shared" si="56"/>
        <v>3621</v>
      </c>
      <c r="B3622" s="47" t="s">
        <v>15118</v>
      </c>
      <c r="C3622" s="13" t="s">
        <v>15119</v>
      </c>
      <c r="D3622" s="13" t="s">
        <v>15120</v>
      </c>
      <c r="E3622" s="44">
        <v>13503</v>
      </c>
      <c r="F3622" s="13" t="s">
        <v>15198</v>
      </c>
      <c r="G3622" s="23" t="s">
        <v>15122</v>
      </c>
      <c r="H3622" s="42" t="s">
        <v>458</v>
      </c>
      <c r="I3622" s="28" t="s">
        <v>340</v>
      </c>
      <c r="J3622" s="12" t="s">
        <v>393</v>
      </c>
      <c r="K3622" s="28" t="s">
        <v>15181</v>
      </c>
      <c r="L3622" s="12" t="s">
        <v>15124</v>
      </c>
      <c r="M3622" s="12" t="s">
        <v>15125</v>
      </c>
      <c r="N3622" s="12" t="s">
        <v>15126</v>
      </c>
      <c r="O3622" s="26" t="s">
        <v>17467</v>
      </c>
      <c r="P3622" s="26" t="s">
        <v>17468</v>
      </c>
      <c r="Q3622" s="25" t="s">
        <v>632</v>
      </c>
      <c r="R3622" s="26" t="s">
        <v>17469</v>
      </c>
      <c r="S3622" s="15" t="s">
        <v>17470</v>
      </c>
      <c r="T3622" s="52" t="s">
        <v>17471</v>
      </c>
      <c r="U3622" s="22" t="s">
        <v>392</v>
      </c>
      <c r="V3622" s="49" t="str">
        <f>+Sitio_Publico[[#This Row],[idcoleccion]]&amp;"-"&amp;Sitio_Publico[[#This Row],[id]]</f>
        <v>000-3621</v>
      </c>
      <c r="W3622" s="49">
        <f>+VLOOKUP(Sitio_Publico[[#This Row],[territorio]],Estructura!$AE$4:$AH$1067,4,0)</f>
        <v>30013503</v>
      </c>
      <c r="X3622" s="49" t="str">
        <f>+VLOOKUP(Sitio_Publico[[#This Row],[tema]],Estructura!$G$4:$J$532,4,0)</f>
        <v>T-55</v>
      </c>
      <c r="Y3622" s="49" t="str">
        <f>+VLOOKUP(Sitio_Publico[[#This Row],[contenido]],Estructura!$L$4:$O$473,4,0)</f>
        <v>C-30</v>
      </c>
      <c r="Z3622" s="49" t="str">
        <f>+VLOOKUP(Sitio_Publico[[#This Row],[Filtro Integrado]],Estructura!$U$4:$W$529,3,0)</f>
        <v>FI-0</v>
      </c>
      <c r="AA3622" s="49" t="str">
        <f>+VLOOKUP(Sitio_Publico[[#This Row],[Muestra]],Estructura!$Y$4:$AB$483,4,0)</f>
        <v>M-000220</v>
      </c>
    </row>
    <row r="3623" spans="1:27" ht="51" x14ac:dyDescent="0.3">
      <c r="A3623" s="16">
        <f t="shared" si="56"/>
        <v>3622</v>
      </c>
      <c r="B3623" s="47" t="s">
        <v>15118</v>
      </c>
      <c r="C3623" s="13" t="s">
        <v>15119</v>
      </c>
      <c r="D3623" s="13" t="s">
        <v>15120</v>
      </c>
      <c r="E3623" s="44">
        <v>47</v>
      </c>
      <c r="F3623" s="13" t="s">
        <v>15186</v>
      </c>
      <c r="G3623" s="23" t="s">
        <v>15152</v>
      </c>
      <c r="H3623" s="42" t="s">
        <v>457</v>
      </c>
      <c r="I3623" s="28" t="s">
        <v>378</v>
      </c>
      <c r="J3623" s="12" t="s">
        <v>15187</v>
      </c>
      <c r="K3623" s="28" t="s">
        <v>15362</v>
      </c>
      <c r="L3623" s="12" t="s">
        <v>15155</v>
      </c>
      <c r="M3623" s="12" t="s">
        <v>15156</v>
      </c>
      <c r="N3623" s="12" t="s">
        <v>15126</v>
      </c>
      <c r="O3623" s="26" t="s">
        <v>17472</v>
      </c>
      <c r="P3623" s="26" t="s">
        <v>17473</v>
      </c>
      <c r="Q3623" s="25" t="s">
        <v>491</v>
      </c>
      <c r="R3623" s="26" t="s">
        <v>17474</v>
      </c>
      <c r="S3623" s="15" t="s">
        <v>17475</v>
      </c>
      <c r="T3623" s="52" t="s">
        <v>1291</v>
      </c>
      <c r="U3623" s="22" t="s">
        <v>392</v>
      </c>
      <c r="V3623" s="49" t="str">
        <f>+Sitio_Publico[[#This Row],[idcoleccion]]&amp;"-"&amp;Sitio_Publico[[#This Row],[id]]</f>
        <v>000-3622</v>
      </c>
      <c r="W3623" s="49">
        <f>+VLOOKUP(Sitio_Publico[[#This Row],[territorio]],Estructura!$AE$4:$AH$1067,4,0)</f>
        <v>20000015</v>
      </c>
      <c r="X3623" s="49" t="str">
        <f>+VLOOKUP(Sitio_Publico[[#This Row],[tema]],Estructura!$G$4:$J$532,4,0)</f>
        <v>T-54</v>
      </c>
      <c r="Y3623" s="49" t="str">
        <f>+VLOOKUP(Sitio_Publico[[#This Row],[contenido]],Estructura!$L$4:$O$473,4,0)</f>
        <v>C-32</v>
      </c>
      <c r="Z3623" s="49" t="str">
        <f>+VLOOKUP(Sitio_Publico[[#This Row],[Filtro Integrado]],Estructura!$U$4:$W$529,3,0)</f>
        <v>FI-6</v>
      </c>
      <c r="AA3623" s="49" t="str">
        <f>+VLOOKUP(Sitio_Publico[[#This Row],[Muestra]],Estructura!$Y$4:$AB$483,4,0)</f>
        <v>M-000235</v>
      </c>
    </row>
    <row r="3624" spans="1:27" ht="30.6" x14ac:dyDescent="0.3">
      <c r="A3624" s="16">
        <f t="shared" si="56"/>
        <v>3623</v>
      </c>
      <c r="B3624" s="47" t="s">
        <v>15118</v>
      </c>
      <c r="C3624" s="13" t="s">
        <v>15119</v>
      </c>
      <c r="D3624" s="13" t="s">
        <v>15120</v>
      </c>
      <c r="E3624" s="44">
        <v>160</v>
      </c>
      <c r="F3624" s="13" t="s">
        <v>15142</v>
      </c>
      <c r="G3624" s="23" t="s">
        <v>15300</v>
      </c>
      <c r="H3624" s="42" t="s">
        <v>455</v>
      </c>
      <c r="I3624" s="28" t="s">
        <v>17476</v>
      </c>
      <c r="J3624" s="12" t="s">
        <v>393</v>
      </c>
      <c r="K3624" s="28" t="s">
        <v>15225</v>
      </c>
      <c r="L3624" s="12" t="s">
        <v>15145</v>
      </c>
      <c r="M3624" s="12" t="s">
        <v>15146</v>
      </c>
      <c r="N3624" s="12" t="s">
        <v>15126</v>
      </c>
      <c r="O3624" s="26" t="s">
        <v>17477</v>
      </c>
      <c r="P3624" s="26" t="s">
        <v>17478</v>
      </c>
      <c r="Q3624" s="25" t="s">
        <v>456</v>
      </c>
      <c r="R3624" s="26" t="s">
        <v>17479</v>
      </c>
      <c r="S3624" s="15" t="s">
        <v>17480</v>
      </c>
      <c r="T3624" s="52">
        <v>0</v>
      </c>
      <c r="U3624" s="22" t="s">
        <v>392</v>
      </c>
      <c r="V3624" s="49" t="str">
        <f>+Sitio_Publico[[#This Row],[idcoleccion]]&amp;"-"&amp;Sitio_Publico[[#This Row],[id]]</f>
        <v>000-3623</v>
      </c>
      <c r="W3624" s="49">
        <f>+VLOOKUP(Sitio_Publico[[#This Row],[territorio]],Estructura!$AE$4:$AH$1067,4,0)</f>
        <v>10000160</v>
      </c>
      <c r="X3624" s="49" t="str">
        <f>+VLOOKUP(Sitio_Publico[[#This Row],[tema]],Estructura!$G$4:$J$532,4,0)</f>
        <v>T-0</v>
      </c>
      <c r="Y3624" s="49" t="str">
        <f>+VLOOKUP(Sitio_Publico[[#This Row],[contenido]],Estructura!$L$4:$O$473,4,0)</f>
        <v>C-34</v>
      </c>
      <c r="Z3624" s="49" t="str">
        <f>+VLOOKUP(Sitio_Publico[[#This Row],[Filtro Integrado]],Estructura!$U$4:$W$529,3,0)</f>
        <v>FI-0</v>
      </c>
      <c r="AA3624" s="49" t="str">
        <f>+VLOOKUP(Sitio_Publico[[#This Row],[Muestra]],Estructura!$Y$4:$AB$483,4,0)</f>
        <v>M-0002</v>
      </c>
    </row>
    <row r="3625" spans="1:27" ht="51" x14ac:dyDescent="0.3">
      <c r="A3625" s="16">
        <f t="shared" si="56"/>
        <v>3624</v>
      </c>
      <c r="B3625" s="47" t="s">
        <v>15118</v>
      </c>
      <c r="C3625" s="13" t="s">
        <v>15119</v>
      </c>
      <c r="D3625" s="13" t="s">
        <v>15120</v>
      </c>
      <c r="E3625" s="44">
        <v>100103001</v>
      </c>
      <c r="F3625" s="13" t="s">
        <v>15396</v>
      </c>
      <c r="G3625" s="23" t="s">
        <v>15397</v>
      </c>
      <c r="H3625" s="42" t="s">
        <v>457</v>
      </c>
      <c r="I3625" s="28" t="s">
        <v>368</v>
      </c>
      <c r="J3625" s="12" t="s">
        <v>15398</v>
      </c>
      <c r="K3625" s="28" t="s">
        <v>15349</v>
      </c>
      <c r="L3625" s="12" t="s">
        <v>1611</v>
      </c>
      <c r="M3625" s="12" t="s">
        <v>15400</v>
      </c>
      <c r="N3625" s="12" t="s">
        <v>15126</v>
      </c>
      <c r="O3625" s="26" t="s">
        <v>17481</v>
      </c>
      <c r="P3625" s="26" t="s">
        <v>17482</v>
      </c>
      <c r="Q3625" s="25" t="s">
        <v>456</v>
      </c>
      <c r="R3625" s="26" t="s">
        <v>17483</v>
      </c>
      <c r="S3625" s="15" t="s">
        <v>17484</v>
      </c>
      <c r="T3625" s="52" t="s">
        <v>2038</v>
      </c>
      <c r="U3625" s="22" t="s">
        <v>392</v>
      </c>
      <c r="V3625" s="49" t="str">
        <f>+Sitio_Publico[[#This Row],[idcoleccion]]&amp;"-"&amp;Sitio_Publico[[#This Row],[id]]</f>
        <v>000-3624</v>
      </c>
      <c r="W3625" s="49">
        <f>+VLOOKUP(Sitio_Publico[[#This Row],[territorio]],Estructura!$AE$4:$AH$1067,4,0)</f>
        <v>20000005</v>
      </c>
      <c r="X3625" s="49" t="str">
        <f>+VLOOKUP(Sitio_Publico[[#This Row],[tema]],Estructura!$G$4:$J$532,4,0)</f>
        <v>T-58</v>
      </c>
      <c r="Y3625" s="49" t="str">
        <f>+VLOOKUP(Sitio_Publico[[#This Row],[contenido]],Estructura!$L$4:$O$473,4,0)</f>
        <v>C-35</v>
      </c>
      <c r="Z3625" s="49" t="str">
        <f>+VLOOKUP(Sitio_Publico[[#This Row],[Filtro Integrado]],Estructura!$U$4:$W$529,3,0)</f>
        <v>FI-8</v>
      </c>
      <c r="AA3625" s="49" t="str">
        <f>+VLOOKUP(Sitio_Publico[[#This Row],[Muestra]],Estructura!$Y$4:$AB$483,4,0)</f>
        <v>M-00014</v>
      </c>
    </row>
    <row r="3626" spans="1:27" ht="40.799999999999997" x14ac:dyDescent="0.3">
      <c r="A3626" s="16">
        <f t="shared" si="56"/>
        <v>3625</v>
      </c>
      <c r="B3626" s="47" t="s">
        <v>15118</v>
      </c>
      <c r="C3626" s="13" t="s">
        <v>15119</v>
      </c>
      <c r="D3626" s="13" t="s">
        <v>15141</v>
      </c>
      <c r="E3626" s="44">
        <v>100108002</v>
      </c>
      <c r="F3626" s="13" t="s">
        <v>15142</v>
      </c>
      <c r="G3626" s="23" t="s">
        <v>15143</v>
      </c>
      <c r="H3626" s="42" t="s">
        <v>455</v>
      </c>
      <c r="I3626" s="28" t="s">
        <v>14</v>
      </c>
      <c r="J3626" s="12" t="s">
        <v>393</v>
      </c>
      <c r="K3626" s="28" t="s">
        <v>15902</v>
      </c>
      <c r="L3626" s="12" t="s">
        <v>15145</v>
      </c>
      <c r="M3626" s="12" t="s">
        <v>14623</v>
      </c>
      <c r="N3626" s="12" t="s">
        <v>15126</v>
      </c>
      <c r="O3626" s="26" t="s">
        <v>17485</v>
      </c>
      <c r="P3626" s="26" t="s">
        <v>17486</v>
      </c>
      <c r="Q3626" s="25" t="s">
        <v>456</v>
      </c>
      <c r="R3626" s="26" t="s">
        <v>17487</v>
      </c>
      <c r="S3626" s="15" t="s">
        <v>17488</v>
      </c>
      <c r="T3626" s="52">
        <v>0</v>
      </c>
      <c r="U3626" s="22" t="s">
        <v>392</v>
      </c>
      <c r="V3626" s="49" t="str">
        <f>+Sitio_Publico[[#This Row],[idcoleccion]]&amp;"-"&amp;Sitio_Publico[[#This Row],[id]]</f>
        <v>000-3625</v>
      </c>
      <c r="W3626" s="49">
        <f>+VLOOKUP(Sitio_Publico[[#This Row],[territorio]],Estructura!$AE$4:$AH$1067,4,0)</f>
        <v>10000000</v>
      </c>
      <c r="X3626" s="49" t="str">
        <f>+VLOOKUP(Sitio_Publico[[#This Row],[tema]],Estructura!$G$4:$J$532,4,0)</f>
        <v>T-0</v>
      </c>
      <c r="Y3626" s="49" t="str">
        <f>+VLOOKUP(Sitio_Publico[[#This Row],[contenido]],Estructura!$L$4:$O$473,4,0)</f>
        <v>C-1</v>
      </c>
      <c r="Z3626" s="49" t="str">
        <f>+VLOOKUP(Sitio_Publico[[#This Row],[Filtro Integrado]],Estructura!$U$4:$W$529,3,0)</f>
        <v>FI-0</v>
      </c>
      <c r="AA3626" s="49" t="str">
        <f>+VLOOKUP(Sitio_Publico[[#This Row],[Muestra]],Estructura!$Y$4:$AB$483,4,0)</f>
        <v>M-00033</v>
      </c>
    </row>
    <row r="3627" spans="1:27" ht="61.2" x14ac:dyDescent="0.3">
      <c r="A3627" s="16">
        <f t="shared" si="56"/>
        <v>3626</v>
      </c>
      <c r="B3627" s="47" t="s">
        <v>15118</v>
      </c>
      <c r="C3627" s="13" t="s">
        <v>15119</v>
      </c>
      <c r="D3627" s="13" t="s">
        <v>15120</v>
      </c>
      <c r="E3627" s="44">
        <v>142</v>
      </c>
      <c r="F3627" s="13" t="s">
        <v>15142</v>
      </c>
      <c r="G3627" s="23" t="s">
        <v>15143</v>
      </c>
      <c r="H3627" s="42" t="s">
        <v>455</v>
      </c>
      <c r="I3627" s="28" t="s">
        <v>436</v>
      </c>
      <c r="J3627" s="12" t="s">
        <v>393</v>
      </c>
      <c r="K3627" s="28" t="s">
        <v>15225</v>
      </c>
      <c r="L3627" s="12" t="s">
        <v>15145</v>
      </c>
      <c r="M3627" s="12" t="s">
        <v>14623</v>
      </c>
      <c r="N3627" s="12" t="s">
        <v>15126</v>
      </c>
      <c r="O3627" s="26" t="s">
        <v>17489</v>
      </c>
      <c r="P3627" s="26" t="s">
        <v>17490</v>
      </c>
      <c r="Q3627" s="25" t="s">
        <v>456</v>
      </c>
      <c r="R3627" s="26" t="s">
        <v>17491</v>
      </c>
      <c r="S3627" s="15" t="s">
        <v>17492</v>
      </c>
      <c r="T3627" s="52">
        <v>0</v>
      </c>
      <c r="U3627" s="22" t="s">
        <v>392</v>
      </c>
      <c r="V3627" s="49" t="str">
        <f>+Sitio_Publico[[#This Row],[idcoleccion]]&amp;"-"&amp;Sitio_Publico[[#This Row],[id]]</f>
        <v>000-3626</v>
      </c>
      <c r="W3627" s="49">
        <f>+VLOOKUP(Sitio_Publico[[#This Row],[territorio]],Estructura!$AE$4:$AH$1067,4,0)</f>
        <v>10000142</v>
      </c>
      <c r="X3627" s="49" t="str">
        <f>+VLOOKUP(Sitio_Publico[[#This Row],[tema]],Estructura!$G$4:$J$532,4,0)</f>
        <v>T-0</v>
      </c>
      <c r="Y3627" s="49" t="str">
        <f>+VLOOKUP(Sitio_Publico[[#This Row],[contenido]],Estructura!$L$4:$O$473,4,0)</f>
        <v>C-1</v>
      </c>
      <c r="Z3627" s="49" t="str">
        <f>+VLOOKUP(Sitio_Publico[[#This Row],[Filtro Integrado]],Estructura!$U$4:$W$529,3,0)</f>
        <v>FI-0</v>
      </c>
      <c r="AA3627" s="49" t="str">
        <f>+VLOOKUP(Sitio_Publico[[#This Row],[Muestra]],Estructura!$Y$4:$AB$483,4,0)</f>
        <v>M-0002</v>
      </c>
    </row>
    <row r="3628" spans="1:27" ht="30.6" x14ac:dyDescent="0.3">
      <c r="A3628" s="16">
        <f t="shared" si="56"/>
        <v>3627</v>
      </c>
      <c r="B3628" s="47" t="s">
        <v>15118</v>
      </c>
      <c r="C3628" s="13" t="s">
        <v>15119</v>
      </c>
      <c r="D3628" s="13" t="s">
        <v>15120</v>
      </c>
      <c r="E3628" s="44">
        <v>10304</v>
      </c>
      <c r="F3628" s="13" t="s">
        <v>15121</v>
      </c>
      <c r="G3628" s="23" t="s">
        <v>15122</v>
      </c>
      <c r="H3628" s="42" t="s">
        <v>458</v>
      </c>
      <c r="I3628" s="28" t="s">
        <v>270</v>
      </c>
      <c r="J3628" s="12" t="s">
        <v>393</v>
      </c>
      <c r="K3628" s="28" t="s">
        <v>15142</v>
      </c>
      <c r="L3628" s="12" t="s">
        <v>15124</v>
      </c>
      <c r="M3628" s="12" t="s">
        <v>15125</v>
      </c>
      <c r="N3628" s="12" t="s">
        <v>15126</v>
      </c>
      <c r="O3628" s="26" t="s">
        <v>17493</v>
      </c>
      <c r="P3628" s="26" t="s">
        <v>17494</v>
      </c>
      <c r="Q3628" s="25" t="s">
        <v>632</v>
      </c>
      <c r="R3628" s="26" t="s">
        <v>17495</v>
      </c>
      <c r="S3628" s="15" t="s">
        <v>17496</v>
      </c>
      <c r="T3628" s="52" t="s">
        <v>15941</v>
      </c>
      <c r="U3628" s="22" t="s">
        <v>392</v>
      </c>
      <c r="V3628" s="49" t="str">
        <f>+Sitio_Publico[[#This Row],[idcoleccion]]&amp;"-"&amp;Sitio_Publico[[#This Row],[id]]</f>
        <v>000-3627</v>
      </c>
      <c r="W3628" s="49">
        <f>+VLOOKUP(Sitio_Publico[[#This Row],[territorio]],Estructura!$AE$4:$AH$1067,4,0)</f>
        <v>30010304</v>
      </c>
      <c r="X3628" s="49" t="str">
        <f>+VLOOKUP(Sitio_Publico[[#This Row],[tema]],Estructura!$G$4:$J$532,4,0)</f>
        <v>T-50</v>
      </c>
      <c r="Y3628" s="49" t="str">
        <f>+VLOOKUP(Sitio_Publico[[#This Row],[contenido]],Estructura!$L$4:$O$473,4,0)</f>
        <v>C-30</v>
      </c>
      <c r="Z3628" s="49" t="str">
        <f>+VLOOKUP(Sitio_Publico[[#This Row],[Filtro Integrado]],Estructura!$U$4:$W$529,3,0)</f>
        <v>FI-0</v>
      </c>
      <c r="AA3628" s="49" t="str">
        <f>+VLOOKUP(Sitio_Publico[[#This Row],[Muestra]],Estructura!$Y$4:$AB$483,4,0)</f>
        <v>M-00039</v>
      </c>
    </row>
    <row r="3629" spans="1:27" ht="40.799999999999997" x14ac:dyDescent="0.3">
      <c r="A3629" s="16">
        <f t="shared" si="56"/>
        <v>3628</v>
      </c>
      <c r="B3629" s="47" t="s">
        <v>15118</v>
      </c>
      <c r="C3629" s="13" t="s">
        <v>15119</v>
      </c>
      <c r="D3629" s="13" t="s">
        <v>15141</v>
      </c>
      <c r="E3629" s="44">
        <v>0</v>
      </c>
      <c r="F3629" s="13" t="s">
        <v>15142</v>
      </c>
      <c r="G3629" s="23" t="s">
        <v>15143</v>
      </c>
      <c r="H3629" s="42" t="s">
        <v>455</v>
      </c>
      <c r="I3629" s="28" t="s">
        <v>14</v>
      </c>
      <c r="J3629" s="12" t="s">
        <v>393</v>
      </c>
      <c r="K3629" s="28" t="s">
        <v>15181</v>
      </c>
      <c r="L3629" s="12" t="s">
        <v>1299</v>
      </c>
      <c r="M3629" s="12" t="s">
        <v>14623</v>
      </c>
      <c r="N3629" s="12" t="s">
        <v>15126</v>
      </c>
      <c r="O3629" s="26" t="s">
        <v>17497</v>
      </c>
      <c r="P3629" s="26" t="s">
        <v>17498</v>
      </c>
      <c r="Q3629" s="25" t="s">
        <v>15801</v>
      </c>
      <c r="R3629" s="26" t="s">
        <v>16000</v>
      </c>
      <c r="S3629" s="15" t="s">
        <v>17499</v>
      </c>
      <c r="T3629" s="52">
        <v>0</v>
      </c>
      <c r="U3629" s="22" t="s">
        <v>392</v>
      </c>
      <c r="V3629" s="49" t="str">
        <f>+Sitio_Publico[[#This Row],[idcoleccion]]&amp;"-"&amp;Sitio_Publico[[#This Row],[id]]</f>
        <v>000-3628</v>
      </c>
      <c r="W3629" s="49">
        <f>+VLOOKUP(Sitio_Publico[[#This Row],[territorio]],Estructura!$AE$4:$AH$1067,4,0)</f>
        <v>10000000</v>
      </c>
      <c r="X3629" s="49" t="str">
        <f>+VLOOKUP(Sitio_Publico[[#This Row],[tema]],Estructura!$G$4:$J$532,4,0)</f>
        <v>T-0</v>
      </c>
      <c r="Y3629" s="49" t="str">
        <f>+VLOOKUP(Sitio_Publico[[#This Row],[contenido]],Estructura!$L$4:$O$473,4,0)</f>
        <v>C-1</v>
      </c>
      <c r="Z3629" s="49" t="str">
        <f>+VLOOKUP(Sitio_Publico[[#This Row],[Filtro Integrado]],Estructura!$U$4:$W$529,3,0)</f>
        <v>FI-0</v>
      </c>
      <c r="AA3629" s="49" t="str">
        <f>+VLOOKUP(Sitio_Publico[[#This Row],[Muestra]],Estructura!$Y$4:$AB$483,4,0)</f>
        <v>M-000220</v>
      </c>
    </row>
    <row r="3630" spans="1:27" ht="30.6" x14ac:dyDescent="0.3">
      <c r="A3630" s="16">
        <f t="shared" si="56"/>
        <v>3629</v>
      </c>
      <c r="B3630" s="47" t="s">
        <v>15118</v>
      </c>
      <c r="C3630" s="13" t="s">
        <v>15119</v>
      </c>
      <c r="D3630" s="13" t="s">
        <v>15120</v>
      </c>
      <c r="E3630" s="44">
        <v>7110</v>
      </c>
      <c r="F3630" s="13" t="s">
        <v>15198</v>
      </c>
      <c r="G3630" s="23" t="s">
        <v>15122</v>
      </c>
      <c r="H3630" s="42" t="s">
        <v>458</v>
      </c>
      <c r="I3630" s="28" t="s">
        <v>141</v>
      </c>
      <c r="J3630" s="12" t="s">
        <v>393</v>
      </c>
      <c r="K3630" s="28" t="s">
        <v>15225</v>
      </c>
      <c r="L3630" s="12" t="s">
        <v>15124</v>
      </c>
      <c r="M3630" s="12" t="s">
        <v>15125</v>
      </c>
      <c r="N3630" s="12" t="s">
        <v>15126</v>
      </c>
      <c r="O3630" s="26" t="s">
        <v>17500</v>
      </c>
      <c r="P3630" s="26" t="s">
        <v>17501</v>
      </c>
      <c r="Q3630" s="25" t="s">
        <v>632</v>
      </c>
      <c r="R3630" s="26" t="s">
        <v>17502</v>
      </c>
      <c r="S3630" s="15" t="s">
        <v>17503</v>
      </c>
      <c r="T3630" s="52" t="s">
        <v>17504</v>
      </c>
      <c r="U3630" s="22" t="s">
        <v>392</v>
      </c>
      <c r="V3630" s="49" t="str">
        <f>+Sitio_Publico[[#This Row],[idcoleccion]]&amp;"-"&amp;Sitio_Publico[[#This Row],[id]]</f>
        <v>000-3629</v>
      </c>
      <c r="W3630" s="49">
        <f>+VLOOKUP(Sitio_Publico[[#This Row],[territorio]],Estructura!$AE$4:$AH$1067,4,0)</f>
        <v>30007110</v>
      </c>
      <c r="X3630" s="49" t="str">
        <f>+VLOOKUP(Sitio_Publico[[#This Row],[tema]],Estructura!$G$4:$J$532,4,0)</f>
        <v>T-55</v>
      </c>
      <c r="Y3630" s="49" t="str">
        <f>+VLOOKUP(Sitio_Publico[[#This Row],[contenido]],Estructura!$L$4:$O$473,4,0)</f>
        <v>C-30</v>
      </c>
      <c r="Z3630" s="49" t="str">
        <f>+VLOOKUP(Sitio_Publico[[#This Row],[Filtro Integrado]],Estructura!$U$4:$W$529,3,0)</f>
        <v>FI-0</v>
      </c>
      <c r="AA3630" s="49" t="str">
        <f>+VLOOKUP(Sitio_Publico[[#This Row],[Muestra]],Estructura!$Y$4:$AB$483,4,0)</f>
        <v>M-0002</v>
      </c>
    </row>
    <row r="3631" spans="1:27" ht="30.6" x14ac:dyDescent="0.3">
      <c r="A3631" s="16">
        <f t="shared" si="56"/>
        <v>3630</v>
      </c>
      <c r="B3631" s="47" t="s">
        <v>15118</v>
      </c>
      <c r="C3631" s="13" t="s">
        <v>15119</v>
      </c>
      <c r="D3631" s="13" t="s">
        <v>15120</v>
      </c>
      <c r="E3631" s="44">
        <v>182</v>
      </c>
      <c r="F3631" s="13" t="s">
        <v>15142</v>
      </c>
      <c r="G3631" s="23" t="s">
        <v>15300</v>
      </c>
      <c r="H3631" s="42" t="s">
        <v>455</v>
      </c>
      <c r="I3631" s="28" t="s">
        <v>17505</v>
      </c>
      <c r="J3631" s="12" t="s">
        <v>393</v>
      </c>
      <c r="K3631" s="28" t="s">
        <v>15142</v>
      </c>
      <c r="L3631" s="12" t="s">
        <v>1299</v>
      </c>
      <c r="M3631" s="12" t="s">
        <v>14623</v>
      </c>
      <c r="N3631" s="12" t="s">
        <v>15126</v>
      </c>
      <c r="O3631" s="26" t="s">
        <v>17506</v>
      </c>
      <c r="P3631" s="26" t="s">
        <v>17507</v>
      </c>
      <c r="Q3631" s="25" t="s">
        <v>632</v>
      </c>
      <c r="R3631" s="26" t="s">
        <v>17508</v>
      </c>
      <c r="S3631" s="15" t="s">
        <v>17509</v>
      </c>
      <c r="T3631" s="52">
        <v>0</v>
      </c>
      <c r="U3631" s="22" t="s">
        <v>392</v>
      </c>
      <c r="V3631" s="49" t="str">
        <f>+Sitio_Publico[[#This Row],[idcoleccion]]&amp;"-"&amp;Sitio_Publico[[#This Row],[id]]</f>
        <v>000-3630</v>
      </c>
      <c r="W3631" s="49">
        <f>+VLOOKUP(Sitio_Publico[[#This Row],[territorio]],Estructura!$AE$4:$AH$1067,4,0)</f>
        <v>10000182</v>
      </c>
      <c r="X3631" s="49" t="str">
        <f>+VLOOKUP(Sitio_Publico[[#This Row],[tema]],Estructura!$G$4:$J$532,4,0)</f>
        <v>T-0</v>
      </c>
      <c r="Y3631" s="49" t="str">
        <f>+VLOOKUP(Sitio_Publico[[#This Row],[contenido]],Estructura!$L$4:$O$473,4,0)</f>
        <v>C-34</v>
      </c>
      <c r="Z3631" s="49" t="str">
        <f>+VLOOKUP(Sitio_Publico[[#This Row],[Filtro Integrado]],Estructura!$U$4:$W$529,3,0)</f>
        <v>FI-0</v>
      </c>
      <c r="AA3631" s="49" t="str">
        <f>+VLOOKUP(Sitio_Publico[[#This Row],[Muestra]],Estructura!$Y$4:$AB$483,4,0)</f>
        <v>M-00039</v>
      </c>
    </row>
    <row r="3632" spans="1:27" ht="51" x14ac:dyDescent="0.3">
      <c r="A3632" s="16">
        <f t="shared" si="56"/>
        <v>3631</v>
      </c>
      <c r="B3632" s="47" t="s">
        <v>15118</v>
      </c>
      <c r="C3632" s="13" t="s">
        <v>15119</v>
      </c>
      <c r="D3632" s="13" t="s">
        <v>15120</v>
      </c>
      <c r="E3632" s="44">
        <v>100104005</v>
      </c>
      <c r="F3632" s="13" t="s">
        <v>15131</v>
      </c>
      <c r="G3632" s="23" t="s">
        <v>15132</v>
      </c>
      <c r="H3632" s="42" t="s">
        <v>457</v>
      </c>
      <c r="I3632" s="28" t="s">
        <v>370</v>
      </c>
      <c r="J3632" s="12" t="s">
        <v>393</v>
      </c>
      <c r="K3632" s="28" t="s">
        <v>15634</v>
      </c>
      <c r="L3632" s="12" t="s">
        <v>15134</v>
      </c>
      <c r="M3632" s="12" t="s">
        <v>15135</v>
      </c>
      <c r="N3632" s="12" t="s">
        <v>15126</v>
      </c>
      <c r="O3632" s="26" t="s">
        <v>17510</v>
      </c>
      <c r="P3632" s="26" t="s">
        <v>17511</v>
      </c>
      <c r="Q3632" s="25" t="s">
        <v>491</v>
      </c>
      <c r="R3632" s="26" t="s">
        <v>17512</v>
      </c>
      <c r="S3632" s="15" t="s">
        <v>17513</v>
      </c>
      <c r="T3632" s="52" t="s">
        <v>15567</v>
      </c>
      <c r="U3632" s="22" t="s">
        <v>392</v>
      </c>
      <c r="V3632" s="49" t="str">
        <f>+Sitio_Publico[[#This Row],[idcoleccion]]&amp;"-"&amp;Sitio_Publico[[#This Row],[id]]</f>
        <v>000-3631</v>
      </c>
      <c r="W3632" s="49">
        <f>+VLOOKUP(Sitio_Publico[[#This Row],[territorio]],Estructura!$AE$4:$AH$1067,4,0)</f>
        <v>20000007</v>
      </c>
      <c r="X3632" s="49" t="str">
        <f>+VLOOKUP(Sitio_Publico[[#This Row],[tema]],Estructura!$G$4:$J$532,4,0)</f>
        <v>T-51</v>
      </c>
      <c r="Y3632" s="49" t="str">
        <f>+VLOOKUP(Sitio_Publico[[#This Row],[contenido]],Estructura!$L$4:$O$473,4,0)</f>
        <v>C-31</v>
      </c>
      <c r="Z3632" s="49" t="str">
        <f>+VLOOKUP(Sitio_Publico[[#This Row],[Filtro Integrado]],Estructura!$U$4:$W$529,3,0)</f>
        <v>FI-0</v>
      </c>
      <c r="AA3632" s="49" t="str">
        <f>+VLOOKUP(Sitio_Publico[[#This Row],[Muestra]],Estructura!$Y$4:$AB$483,4,0)</f>
        <v>M-00021</v>
      </c>
    </row>
    <row r="3633" spans="1:27" ht="51" x14ac:dyDescent="0.3">
      <c r="A3633" s="16">
        <f t="shared" si="56"/>
        <v>3632</v>
      </c>
      <c r="B3633" s="47" t="s">
        <v>15118</v>
      </c>
      <c r="C3633" s="13" t="s">
        <v>15119</v>
      </c>
      <c r="D3633" s="13" t="s">
        <v>15120</v>
      </c>
      <c r="E3633" s="44">
        <v>4</v>
      </c>
      <c r="F3633" s="13" t="s">
        <v>15142</v>
      </c>
      <c r="G3633" s="23" t="s">
        <v>15143</v>
      </c>
      <c r="H3633" s="42" t="s">
        <v>457</v>
      </c>
      <c r="I3633" s="28" t="s">
        <v>367</v>
      </c>
      <c r="J3633" s="12" t="s">
        <v>393</v>
      </c>
      <c r="K3633" s="28" t="s">
        <v>15181</v>
      </c>
      <c r="L3633" s="12" t="s">
        <v>1299</v>
      </c>
      <c r="M3633" s="12" t="s">
        <v>15146</v>
      </c>
      <c r="N3633" s="12" t="s">
        <v>15126</v>
      </c>
      <c r="O3633" s="26" t="s">
        <v>17514</v>
      </c>
      <c r="P3633" s="26" t="s">
        <v>17515</v>
      </c>
      <c r="Q3633" s="25" t="s">
        <v>632</v>
      </c>
      <c r="R3633" s="26" t="s">
        <v>17516</v>
      </c>
      <c r="S3633" s="15" t="s">
        <v>17517</v>
      </c>
      <c r="T3633" s="52" t="s">
        <v>1297</v>
      </c>
      <c r="U3633" s="22" t="s">
        <v>392</v>
      </c>
      <c r="V3633" s="49" t="str">
        <f>+Sitio_Publico[[#This Row],[idcoleccion]]&amp;"-"&amp;Sitio_Publico[[#This Row],[id]]</f>
        <v>000-3632</v>
      </c>
      <c r="W3633" s="49">
        <f>+VLOOKUP(Sitio_Publico[[#This Row],[territorio]],Estructura!$AE$4:$AH$1067,4,0)</f>
        <v>20000004</v>
      </c>
      <c r="X3633" s="49" t="str">
        <f>+VLOOKUP(Sitio_Publico[[#This Row],[tema]],Estructura!$G$4:$J$532,4,0)</f>
        <v>T-0</v>
      </c>
      <c r="Y3633" s="49" t="str">
        <f>+VLOOKUP(Sitio_Publico[[#This Row],[contenido]],Estructura!$L$4:$O$473,4,0)</f>
        <v>C-1</v>
      </c>
      <c r="Z3633" s="49" t="str">
        <f>+VLOOKUP(Sitio_Publico[[#This Row],[Filtro Integrado]],Estructura!$U$4:$W$529,3,0)</f>
        <v>FI-0</v>
      </c>
      <c r="AA3633" s="49" t="str">
        <f>+VLOOKUP(Sitio_Publico[[#This Row],[Muestra]],Estructura!$Y$4:$AB$483,4,0)</f>
        <v>M-000220</v>
      </c>
    </row>
    <row r="3634" spans="1:27" ht="51" x14ac:dyDescent="0.3">
      <c r="A3634" s="16">
        <f t="shared" si="56"/>
        <v>3633</v>
      </c>
      <c r="B3634" s="47" t="s">
        <v>15118</v>
      </c>
      <c r="C3634" s="13" t="s">
        <v>15119</v>
      </c>
      <c r="D3634" s="13" t="s">
        <v>15120</v>
      </c>
      <c r="E3634" s="44">
        <v>100107011</v>
      </c>
      <c r="F3634" s="13" t="s">
        <v>15131</v>
      </c>
      <c r="G3634" s="23" t="s">
        <v>15132</v>
      </c>
      <c r="H3634" s="42" t="s">
        <v>457</v>
      </c>
      <c r="I3634" s="28" t="s">
        <v>368</v>
      </c>
      <c r="J3634" s="12" t="s">
        <v>393</v>
      </c>
      <c r="K3634" s="28" t="s">
        <v>17518</v>
      </c>
      <c r="L3634" s="12" t="s">
        <v>15134</v>
      </c>
      <c r="M3634" s="12" t="s">
        <v>15135</v>
      </c>
      <c r="N3634" s="12" t="s">
        <v>15126</v>
      </c>
      <c r="O3634" s="26" t="s">
        <v>17519</v>
      </c>
      <c r="P3634" s="26" t="s">
        <v>17520</v>
      </c>
      <c r="Q3634" s="25" t="s">
        <v>491</v>
      </c>
      <c r="R3634" s="26" t="s">
        <v>17521</v>
      </c>
      <c r="S3634" s="15" t="s">
        <v>17522</v>
      </c>
      <c r="T3634" s="52" t="s">
        <v>15663</v>
      </c>
      <c r="U3634" s="22" t="s">
        <v>392</v>
      </c>
      <c r="V3634" s="49" t="str">
        <f>+Sitio_Publico[[#This Row],[idcoleccion]]&amp;"-"&amp;Sitio_Publico[[#This Row],[id]]</f>
        <v>000-3633</v>
      </c>
      <c r="W3634" s="49">
        <f>+VLOOKUP(Sitio_Publico[[#This Row],[territorio]],Estructura!$AE$4:$AH$1067,4,0)</f>
        <v>20000005</v>
      </c>
      <c r="X3634" s="49" t="str">
        <f>+VLOOKUP(Sitio_Publico[[#This Row],[tema]],Estructura!$G$4:$J$532,4,0)</f>
        <v>T-51</v>
      </c>
      <c r="Y3634" s="49" t="str">
        <f>+VLOOKUP(Sitio_Publico[[#This Row],[contenido]],Estructura!$L$4:$O$473,4,0)</f>
        <v>C-31</v>
      </c>
      <c r="Z3634" s="49" t="str">
        <f>+VLOOKUP(Sitio_Publico[[#This Row],[Filtro Integrado]],Estructura!$U$4:$W$529,3,0)</f>
        <v>FI-0</v>
      </c>
      <c r="AA3634" s="49" t="str">
        <f>+VLOOKUP(Sitio_Publico[[#This Row],[Muestra]],Estructura!$Y$4:$AB$483,4,0)</f>
        <v>M-000333</v>
      </c>
    </row>
    <row r="3635" spans="1:27" ht="61.2" x14ac:dyDescent="0.3">
      <c r="A3635" s="16">
        <f t="shared" si="56"/>
        <v>3634</v>
      </c>
      <c r="B3635" s="47" t="s">
        <v>15118</v>
      </c>
      <c r="C3635" s="13" t="s">
        <v>15119</v>
      </c>
      <c r="D3635" s="13" t="s">
        <v>15120</v>
      </c>
      <c r="E3635" s="44">
        <v>92</v>
      </c>
      <c r="F3635" s="13" t="s">
        <v>15142</v>
      </c>
      <c r="G3635" s="23" t="s">
        <v>15143</v>
      </c>
      <c r="H3635" s="42" t="s">
        <v>455</v>
      </c>
      <c r="I3635" s="28" t="s">
        <v>425</v>
      </c>
      <c r="J3635" s="12" t="s">
        <v>15142</v>
      </c>
      <c r="K3635" s="28" t="s">
        <v>15225</v>
      </c>
      <c r="L3635" s="12" t="s">
        <v>1299</v>
      </c>
      <c r="M3635" s="12" t="s">
        <v>14623</v>
      </c>
      <c r="N3635" s="12" t="s">
        <v>15126</v>
      </c>
      <c r="O3635" s="26" t="s">
        <v>17523</v>
      </c>
      <c r="P3635" s="26" t="s">
        <v>17524</v>
      </c>
      <c r="Q3635" s="25" t="s">
        <v>15801</v>
      </c>
      <c r="R3635" s="26" t="s">
        <v>17525</v>
      </c>
      <c r="S3635" s="15" t="s">
        <v>17526</v>
      </c>
      <c r="T3635" s="52">
        <v>0</v>
      </c>
      <c r="U3635" s="22" t="s">
        <v>392</v>
      </c>
      <c r="V3635" s="49" t="str">
        <f>+Sitio_Publico[[#This Row],[idcoleccion]]&amp;"-"&amp;Sitio_Publico[[#This Row],[id]]</f>
        <v>000-3634</v>
      </c>
      <c r="W3635" s="49">
        <f>+VLOOKUP(Sitio_Publico[[#This Row],[territorio]],Estructura!$AE$4:$AH$1067,4,0)</f>
        <v>10000092</v>
      </c>
      <c r="X3635" s="49" t="str">
        <f>+VLOOKUP(Sitio_Publico[[#This Row],[tema]],Estructura!$G$4:$J$532,4,0)</f>
        <v>T-0</v>
      </c>
      <c r="Y3635" s="49" t="str">
        <f>+VLOOKUP(Sitio_Publico[[#This Row],[contenido]],Estructura!$L$4:$O$473,4,0)</f>
        <v>C-1</v>
      </c>
      <c r="Z3635" s="49" t="str">
        <f>+VLOOKUP(Sitio_Publico[[#This Row],[Filtro Integrado]],Estructura!$U$4:$W$529,3,0)</f>
        <v>FI-5</v>
      </c>
      <c r="AA3635" s="49" t="str">
        <f>+VLOOKUP(Sitio_Publico[[#This Row],[Muestra]],Estructura!$Y$4:$AB$483,4,0)</f>
        <v>M-0002</v>
      </c>
    </row>
    <row r="3636" spans="1:27" ht="112.2" x14ac:dyDescent="0.3">
      <c r="A3636" s="16">
        <f t="shared" si="56"/>
        <v>3635</v>
      </c>
      <c r="B3636" s="47" t="s">
        <v>15118</v>
      </c>
      <c r="C3636" s="13" t="s">
        <v>15119</v>
      </c>
      <c r="D3636" s="13" t="s">
        <v>15120</v>
      </c>
      <c r="E3636" s="44">
        <v>0</v>
      </c>
      <c r="F3636" s="13" t="s">
        <v>15142</v>
      </c>
      <c r="G3636" s="23" t="s">
        <v>15143</v>
      </c>
      <c r="H3636" s="42" t="s">
        <v>455</v>
      </c>
      <c r="I3636" s="28" t="s">
        <v>14</v>
      </c>
      <c r="J3636" s="12" t="s">
        <v>393</v>
      </c>
      <c r="K3636" s="28" t="s">
        <v>15142</v>
      </c>
      <c r="L3636" s="12" t="s">
        <v>15145</v>
      </c>
      <c r="M3636" s="12" t="s">
        <v>14623</v>
      </c>
      <c r="N3636" s="12" t="s">
        <v>15126</v>
      </c>
      <c r="O3636" s="26" t="s">
        <v>17527</v>
      </c>
      <c r="P3636" s="26" t="s">
        <v>17528</v>
      </c>
      <c r="Q3636" s="25" t="s">
        <v>456</v>
      </c>
      <c r="R3636" s="26" t="s">
        <v>17529</v>
      </c>
      <c r="S3636" s="15" t="s">
        <v>17530</v>
      </c>
      <c r="T3636" s="52">
        <v>0</v>
      </c>
      <c r="U3636" s="22" t="s">
        <v>392</v>
      </c>
      <c r="V3636" s="49" t="str">
        <f>+Sitio_Publico[[#This Row],[idcoleccion]]&amp;"-"&amp;Sitio_Publico[[#This Row],[id]]</f>
        <v>000-3635</v>
      </c>
      <c r="W3636" s="49">
        <f>+VLOOKUP(Sitio_Publico[[#This Row],[territorio]],Estructura!$AE$4:$AH$1067,4,0)</f>
        <v>10000000</v>
      </c>
      <c r="X3636" s="49" t="str">
        <f>+VLOOKUP(Sitio_Publico[[#This Row],[tema]],Estructura!$G$4:$J$532,4,0)</f>
        <v>T-0</v>
      </c>
      <c r="Y3636" s="49" t="str">
        <f>+VLOOKUP(Sitio_Publico[[#This Row],[contenido]],Estructura!$L$4:$O$473,4,0)</f>
        <v>C-1</v>
      </c>
      <c r="Z3636" s="49" t="str">
        <f>+VLOOKUP(Sitio_Publico[[#This Row],[Filtro Integrado]],Estructura!$U$4:$W$529,3,0)</f>
        <v>FI-0</v>
      </c>
      <c r="AA3636" s="49" t="str">
        <f>+VLOOKUP(Sitio_Publico[[#This Row],[Muestra]],Estructura!$Y$4:$AB$483,4,0)</f>
        <v>M-00039</v>
      </c>
    </row>
    <row r="3637" spans="1:27" ht="51" x14ac:dyDescent="0.3">
      <c r="A3637" s="16">
        <f t="shared" si="56"/>
        <v>3636</v>
      </c>
      <c r="B3637" s="47" t="s">
        <v>15118</v>
      </c>
      <c r="C3637" s="13" t="s">
        <v>15119</v>
      </c>
      <c r="D3637" s="13" t="s">
        <v>15120</v>
      </c>
      <c r="E3637" s="44">
        <v>5602</v>
      </c>
      <c r="F3637" s="13" t="s">
        <v>15151</v>
      </c>
      <c r="G3637" s="23" t="s">
        <v>15152</v>
      </c>
      <c r="H3637" s="42" t="s">
        <v>458</v>
      </c>
      <c r="I3637" s="28" t="s">
        <v>85</v>
      </c>
      <c r="J3637" s="12" t="s">
        <v>15153</v>
      </c>
      <c r="K3637" s="28" t="s">
        <v>15154</v>
      </c>
      <c r="L3637" s="12" t="s">
        <v>15155</v>
      </c>
      <c r="M3637" s="12" t="s">
        <v>15156</v>
      </c>
      <c r="N3637" s="12" t="s">
        <v>15126</v>
      </c>
      <c r="O3637" s="26" t="s">
        <v>17531</v>
      </c>
      <c r="P3637" s="26" t="s">
        <v>17532</v>
      </c>
      <c r="Q3637" s="25" t="s">
        <v>10495</v>
      </c>
      <c r="R3637" s="26" t="s">
        <v>17533</v>
      </c>
      <c r="S3637" s="15" t="s">
        <v>17534</v>
      </c>
      <c r="T3637" s="52" t="s">
        <v>909</v>
      </c>
      <c r="U3637" s="22" t="s">
        <v>392</v>
      </c>
      <c r="V3637" s="49" t="str">
        <f>+Sitio_Publico[[#This Row],[idcoleccion]]&amp;"-"&amp;Sitio_Publico[[#This Row],[id]]</f>
        <v>000-3636</v>
      </c>
      <c r="W3637" s="49">
        <f>+VLOOKUP(Sitio_Publico[[#This Row],[territorio]],Estructura!$AE$4:$AH$1067,4,0)</f>
        <v>30005602</v>
      </c>
      <c r="X3637" s="49" t="str">
        <f>+VLOOKUP(Sitio_Publico[[#This Row],[tema]],Estructura!$G$4:$J$532,4,0)</f>
        <v>T-52</v>
      </c>
      <c r="Y3637" s="49" t="str">
        <f>+VLOOKUP(Sitio_Publico[[#This Row],[contenido]],Estructura!$L$4:$O$473,4,0)</f>
        <v>C-32</v>
      </c>
      <c r="Z3637" s="49" t="str">
        <f>+VLOOKUP(Sitio_Publico[[#This Row],[Filtro Integrado]],Estructura!$U$4:$W$529,3,0)</f>
        <v>FI-4</v>
      </c>
      <c r="AA3637" s="49" t="str">
        <f>+VLOOKUP(Sitio_Publico[[#This Row],[Muestra]],Estructura!$Y$4:$AB$483,4,0)</f>
        <v>M-000217</v>
      </c>
    </row>
    <row r="3638" spans="1:27" ht="51" x14ac:dyDescent="0.3">
      <c r="A3638" s="16">
        <f t="shared" si="56"/>
        <v>3637</v>
      </c>
      <c r="B3638" s="47" t="s">
        <v>15118</v>
      </c>
      <c r="C3638" s="13" t="s">
        <v>15119</v>
      </c>
      <c r="D3638" s="13" t="s">
        <v>15120</v>
      </c>
      <c r="E3638" s="44">
        <v>100106</v>
      </c>
      <c r="F3638" s="13" t="s">
        <v>15263</v>
      </c>
      <c r="G3638" s="23" t="s">
        <v>15152</v>
      </c>
      <c r="H3638" s="42" t="s">
        <v>457</v>
      </c>
      <c r="I3638" s="28" t="s">
        <v>370</v>
      </c>
      <c r="J3638" s="12" t="s">
        <v>393</v>
      </c>
      <c r="K3638" s="28" t="s">
        <v>15176</v>
      </c>
      <c r="L3638" s="12" t="s">
        <v>15155</v>
      </c>
      <c r="M3638" s="12" t="s">
        <v>15156</v>
      </c>
      <c r="N3638" s="12" t="s">
        <v>15126</v>
      </c>
      <c r="O3638" s="26" t="s">
        <v>17535</v>
      </c>
      <c r="P3638" s="26" t="s">
        <v>17536</v>
      </c>
      <c r="Q3638" s="25" t="s">
        <v>491</v>
      </c>
      <c r="R3638" s="26" t="s">
        <v>17537</v>
      </c>
      <c r="S3638" s="15" t="s">
        <v>17538</v>
      </c>
      <c r="T3638" s="52" t="s">
        <v>750</v>
      </c>
      <c r="U3638" s="22" t="s">
        <v>392</v>
      </c>
      <c r="V3638" s="49" t="str">
        <f>+Sitio_Publico[[#This Row],[idcoleccion]]&amp;"-"&amp;Sitio_Publico[[#This Row],[id]]</f>
        <v>000-3637</v>
      </c>
      <c r="W3638" s="49">
        <f>+VLOOKUP(Sitio_Publico[[#This Row],[territorio]],Estructura!$AE$4:$AH$1067,4,0)</f>
        <v>20000007</v>
      </c>
      <c r="X3638" s="49" t="str">
        <f>+VLOOKUP(Sitio_Publico[[#This Row],[tema]],Estructura!$G$4:$J$532,4,0)</f>
        <v>T-57</v>
      </c>
      <c r="Y3638" s="49" t="str">
        <f>+VLOOKUP(Sitio_Publico[[#This Row],[contenido]],Estructura!$L$4:$O$473,4,0)</f>
        <v>C-32</v>
      </c>
      <c r="Z3638" s="49" t="str">
        <f>+VLOOKUP(Sitio_Publico[[#This Row],[Filtro Integrado]],Estructura!$U$4:$W$529,3,0)</f>
        <v>FI-0</v>
      </c>
      <c r="AA3638" s="49" t="str">
        <f>+VLOOKUP(Sitio_Publico[[#This Row],[Muestra]],Estructura!$Y$4:$AB$483,4,0)</f>
        <v>M-000219</v>
      </c>
    </row>
    <row r="3639" spans="1:27" ht="40.799999999999997" x14ac:dyDescent="0.3">
      <c r="A3639" s="16">
        <f t="shared" si="56"/>
        <v>3638</v>
      </c>
      <c r="B3639" s="47" t="s">
        <v>15118</v>
      </c>
      <c r="C3639" s="13" t="s">
        <v>15119</v>
      </c>
      <c r="D3639" s="13" t="s">
        <v>15120</v>
      </c>
      <c r="E3639" s="44">
        <v>15101</v>
      </c>
      <c r="F3639" s="13" t="s">
        <v>15186</v>
      </c>
      <c r="G3639" s="23" t="s">
        <v>15152</v>
      </c>
      <c r="H3639" s="42" t="s">
        <v>458</v>
      </c>
      <c r="I3639" s="28" t="s">
        <v>359</v>
      </c>
      <c r="J3639" s="12" t="s">
        <v>15263</v>
      </c>
      <c r="K3639" s="28" t="s">
        <v>15264</v>
      </c>
      <c r="L3639" s="12" t="s">
        <v>15155</v>
      </c>
      <c r="M3639" s="12" t="s">
        <v>15156</v>
      </c>
      <c r="N3639" s="12" t="s">
        <v>15126</v>
      </c>
      <c r="O3639" s="26" t="s">
        <v>17539</v>
      </c>
      <c r="P3639" s="26" t="s">
        <v>17540</v>
      </c>
      <c r="Q3639" s="25" t="s">
        <v>10495</v>
      </c>
      <c r="R3639" s="26" t="s">
        <v>17541</v>
      </c>
      <c r="S3639" s="15" t="s">
        <v>17542</v>
      </c>
      <c r="T3639" s="52" t="s">
        <v>1291</v>
      </c>
      <c r="U3639" s="22" t="s">
        <v>392</v>
      </c>
      <c r="V3639" s="49" t="str">
        <f>+Sitio_Publico[[#This Row],[idcoleccion]]&amp;"-"&amp;Sitio_Publico[[#This Row],[id]]</f>
        <v>000-3638</v>
      </c>
      <c r="W3639" s="49">
        <f>+VLOOKUP(Sitio_Publico[[#This Row],[territorio]],Estructura!$AE$4:$AH$1067,4,0)</f>
        <v>30015101</v>
      </c>
      <c r="X3639" s="49" t="str">
        <f>+VLOOKUP(Sitio_Publico[[#This Row],[tema]],Estructura!$G$4:$J$532,4,0)</f>
        <v>T-54</v>
      </c>
      <c r="Y3639" s="49" t="str">
        <f>+VLOOKUP(Sitio_Publico[[#This Row],[contenido]],Estructura!$L$4:$O$473,4,0)</f>
        <v>C-32</v>
      </c>
      <c r="Z3639" s="49" t="str">
        <f>+VLOOKUP(Sitio_Publico[[#This Row],[Filtro Integrado]],Estructura!$U$4:$W$529,3,0)</f>
        <v>FI-7</v>
      </c>
      <c r="AA3639" s="49" t="str">
        <f>+VLOOKUP(Sitio_Publico[[#This Row],[Muestra]],Estructura!$Y$4:$AB$483,4,0)</f>
        <v>M-000227</v>
      </c>
    </row>
    <row r="3640" spans="1:27" ht="40.799999999999997" x14ac:dyDescent="0.3">
      <c r="A3640" s="16">
        <f t="shared" si="56"/>
        <v>3639</v>
      </c>
      <c r="B3640" s="47" t="s">
        <v>15118</v>
      </c>
      <c r="C3640" s="13" t="s">
        <v>15119</v>
      </c>
      <c r="D3640" s="13" t="s">
        <v>15120</v>
      </c>
      <c r="E3640" s="44">
        <v>7102</v>
      </c>
      <c r="F3640" s="13" t="s">
        <v>15825</v>
      </c>
      <c r="G3640" s="23" t="s">
        <v>15152</v>
      </c>
      <c r="H3640" s="42" t="s">
        <v>458</v>
      </c>
      <c r="I3640" s="28" t="s">
        <v>134</v>
      </c>
      <c r="J3640" s="12" t="s">
        <v>15153</v>
      </c>
      <c r="K3640" s="28" t="s">
        <v>15826</v>
      </c>
      <c r="L3640" s="12" t="s">
        <v>15155</v>
      </c>
      <c r="M3640" s="12" t="s">
        <v>15156</v>
      </c>
      <c r="N3640" s="12" t="s">
        <v>15126</v>
      </c>
      <c r="O3640" s="26" t="s">
        <v>17543</v>
      </c>
      <c r="P3640" s="26" t="s">
        <v>17544</v>
      </c>
      <c r="Q3640" s="25" t="s">
        <v>10495</v>
      </c>
      <c r="R3640" s="26" t="s">
        <v>17545</v>
      </c>
      <c r="S3640" s="15" t="s">
        <v>17546</v>
      </c>
      <c r="T3640" s="52" t="s">
        <v>750</v>
      </c>
      <c r="U3640" s="22" t="s">
        <v>392</v>
      </c>
      <c r="V3640" s="49" t="str">
        <f>+Sitio_Publico[[#This Row],[idcoleccion]]&amp;"-"&amp;Sitio_Publico[[#This Row],[id]]</f>
        <v>000-3639</v>
      </c>
      <c r="W3640" s="49">
        <f>+VLOOKUP(Sitio_Publico[[#This Row],[territorio]],Estructura!$AE$4:$AH$1067,4,0)</f>
        <v>30007102</v>
      </c>
      <c r="X3640" s="49" t="str">
        <f>+VLOOKUP(Sitio_Publico[[#This Row],[tema]],Estructura!$G$4:$J$532,4,0)</f>
        <v>T-62</v>
      </c>
      <c r="Y3640" s="49" t="str">
        <f>+VLOOKUP(Sitio_Publico[[#This Row],[contenido]],Estructura!$L$4:$O$473,4,0)</f>
        <v>C-32</v>
      </c>
      <c r="Z3640" s="49" t="str">
        <f>+VLOOKUP(Sitio_Publico[[#This Row],[Filtro Integrado]],Estructura!$U$4:$W$529,3,0)</f>
        <v>FI-4</v>
      </c>
      <c r="AA3640" s="49" t="str">
        <f>+VLOOKUP(Sitio_Publico[[#This Row],[Muestra]],Estructura!$Y$4:$AB$483,4,0)</f>
        <v>M-000263</v>
      </c>
    </row>
    <row r="3641" spans="1:27" ht="40.799999999999997" x14ac:dyDescent="0.3">
      <c r="A3641" s="16">
        <f t="shared" si="56"/>
        <v>3640</v>
      </c>
      <c r="B3641" s="47" t="s">
        <v>15118</v>
      </c>
      <c r="C3641" s="13" t="s">
        <v>15119</v>
      </c>
      <c r="D3641" s="13" t="s">
        <v>15120</v>
      </c>
      <c r="E3641" s="44">
        <v>6205</v>
      </c>
      <c r="F3641" s="13" t="s">
        <v>15263</v>
      </c>
      <c r="G3641" s="23" t="s">
        <v>15152</v>
      </c>
      <c r="H3641" s="42" t="s">
        <v>458</v>
      </c>
      <c r="I3641" s="28" t="s">
        <v>121</v>
      </c>
      <c r="J3641" s="12" t="s">
        <v>393</v>
      </c>
      <c r="K3641" s="28" t="s">
        <v>15458</v>
      </c>
      <c r="L3641" s="12" t="s">
        <v>15155</v>
      </c>
      <c r="M3641" s="12" t="s">
        <v>15156</v>
      </c>
      <c r="N3641" s="12" t="s">
        <v>15126</v>
      </c>
      <c r="O3641" s="26" t="s">
        <v>17547</v>
      </c>
      <c r="P3641" s="26" t="s">
        <v>17548</v>
      </c>
      <c r="Q3641" s="25" t="s">
        <v>10495</v>
      </c>
      <c r="R3641" s="26" t="s">
        <v>17549</v>
      </c>
      <c r="S3641" s="15" t="s">
        <v>17550</v>
      </c>
      <c r="T3641" s="52" t="s">
        <v>635</v>
      </c>
      <c r="U3641" s="22" t="s">
        <v>392</v>
      </c>
      <c r="V3641" s="49" t="str">
        <f>+Sitio_Publico[[#This Row],[idcoleccion]]&amp;"-"&amp;Sitio_Publico[[#This Row],[id]]</f>
        <v>000-3640</v>
      </c>
      <c r="W3641" s="49">
        <f>+VLOOKUP(Sitio_Publico[[#This Row],[territorio]],Estructura!$AE$4:$AH$1067,4,0)</f>
        <v>30006205</v>
      </c>
      <c r="X3641" s="49" t="str">
        <f>+VLOOKUP(Sitio_Publico[[#This Row],[tema]],Estructura!$G$4:$J$532,4,0)</f>
        <v>T-57</v>
      </c>
      <c r="Y3641" s="49" t="str">
        <f>+VLOOKUP(Sitio_Publico[[#This Row],[contenido]],Estructura!$L$4:$O$473,4,0)</f>
        <v>C-32</v>
      </c>
      <c r="Z3641" s="49" t="str">
        <f>+VLOOKUP(Sitio_Publico[[#This Row],[Filtro Integrado]],Estructura!$U$4:$W$529,3,0)</f>
        <v>FI-0</v>
      </c>
      <c r="AA3641" s="49" t="str">
        <f>+VLOOKUP(Sitio_Publico[[#This Row],[Muestra]],Estructura!$Y$4:$AB$483,4,0)</f>
        <v>M-000243</v>
      </c>
    </row>
    <row r="3642" spans="1:27" ht="30.6" x14ac:dyDescent="0.3">
      <c r="A3642" s="16">
        <f t="shared" si="56"/>
        <v>3641</v>
      </c>
      <c r="B3642" s="47" t="s">
        <v>15118</v>
      </c>
      <c r="C3642" s="13" t="s">
        <v>15119</v>
      </c>
      <c r="D3642" s="13" t="s">
        <v>15120</v>
      </c>
      <c r="E3642" s="44">
        <v>5506</v>
      </c>
      <c r="F3642" s="13" t="s">
        <v>15198</v>
      </c>
      <c r="G3642" s="23" t="s">
        <v>15122</v>
      </c>
      <c r="H3642" s="42" t="s">
        <v>458</v>
      </c>
      <c r="I3642" s="28" t="s">
        <v>83</v>
      </c>
      <c r="J3642" s="12" t="s">
        <v>393</v>
      </c>
      <c r="K3642" s="28" t="s">
        <v>15199</v>
      </c>
      <c r="L3642" s="12" t="s">
        <v>15124</v>
      </c>
      <c r="M3642" s="12" t="s">
        <v>15125</v>
      </c>
      <c r="N3642" s="12" t="s">
        <v>15126</v>
      </c>
      <c r="O3642" s="26" t="s">
        <v>17551</v>
      </c>
      <c r="P3642" s="26" t="s">
        <v>17552</v>
      </c>
      <c r="Q3642" s="25" t="s">
        <v>632</v>
      </c>
      <c r="R3642" s="26" t="s">
        <v>17553</v>
      </c>
      <c r="S3642" s="15" t="s">
        <v>17554</v>
      </c>
      <c r="T3642" s="52" t="s">
        <v>17555</v>
      </c>
      <c r="U3642" s="22" t="s">
        <v>392</v>
      </c>
      <c r="V3642" s="49" t="str">
        <f>+Sitio_Publico[[#This Row],[idcoleccion]]&amp;"-"&amp;Sitio_Publico[[#This Row],[id]]</f>
        <v>000-3641</v>
      </c>
      <c r="W3642" s="49">
        <f>+VLOOKUP(Sitio_Publico[[#This Row],[territorio]],Estructura!$AE$4:$AH$1067,4,0)</f>
        <v>30005506</v>
      </c>
      <c r="X3642" s="49" t="str">
        <f>+VLOOKUP(Sitio_Publico[[#This Row],[tema]],Estructura!$G$4:$J$532,4,0)</f>
        <v>T-55</v>
      </c>
      <c r="Y3642" s="49" t="str">
        <f>+VLOOKUP(Sitio_Publico[[#This Row],[contenido]],Estructura!$L$4:$O$473,4,0)</f>
        <v>C-30</v>
      </c>
      <c r="Z3642" s="49" t="str">
        <f>+VLOOKUP(Sitio_Publico[[#This Row],[Filtro Integrado]],Estructura!$U$4:$W$529,3,0)</f>
        <v>FI-0</v>
      </c>
      <c r="AA3642" s="49" t="str">
        <f>+VLOOKUP(Sitio_Publico[[#This Row],[Muestra]],Estructura!$Y$4:$AB$483,4,0)</f>
        <v>M-000222</v>
      </c>
    </row>
    <row r="3643" spans="1:27" ht="40.799999999999997" x14ac:dyDescent="0.3">
      <c r="A3643" s="16">
        <f t="shared" si="56"/>
        <v>3642</v>
      </c>
      <c r="B3643" s="47" t="s">
        <v>15118</v>
      </c>
      <c r="C3643" s="13" t="s">
        <v>15119</v>
      </c>
      <c r="D3643" s="13" t="s">
        <v>15141</v>
      </c>
      <c r="E3643" s="44">
        <v>100103003</v>
      </c>
      <c r="F3643" s="13" t="s">
        <v>15142</v>
      </c>
      <c r="G3643" s="23" t="s">
        <v>15143</v>
      </c>
      <c r="H3643" s="42" t="s">
        <v>455</v>
      </c>
      <c r="I3643" s="28" t="s">
        <v>14</v>
      </c>
      <c r="J3643" s="12" t="s">
        <v>393</v>
      </c>
      <c r="K3643" s="28" t="s">
        <v>15399</v>
      </c>
      <c r="L3643" s="12" t="s">
        <v>1299</v>
      </c>
      <c r="M3643" s="12" t="s">
        <v>15146</v>
      </c>
      <c r="N3643" s="12" t="s">
        <v>15126</v>
      </c>
      <c r="O3643" s="26" t="s">
        <v>17556</v>
      </c>
      <c r="P3643" s="26" t="s">
        <v>17557</v>
      </c>
      <c r="Q3643" s="25" t="s">
        <v>632</v>
      </c>
      <c r="R3643" s="26" t="s">
        <v>17558</v>
      </c>
      <c r="S3643" s="15" t="s">
        <v>17559</v>
      </c>
      <c r="T3643" s="52">
        <v>0</v>
      </c>
      <c r="U3643" s="22" t="s">
        <v>392</v>
      </c>
      <c r="V3643" s="49" t="str">
        <f>+Sitio_Publico[[#This Row],[idcoleccion]]&amp;"-"&amp;Sitio_Publico[[#This Row],[id]]</f>
        <v>000-3642</v>
      </c>
      <c r="W3643" s="49">
        <f>+VLOOKUP(Sitio_Publico[[#This Row],[territorio]],Estructura!$AE$4:$AH$1067,4,0)</f>
        <v>10000000</v>
      </c>
      <c r="X3643" s="49" t="str">
        <f>+VLOOKUP(Sitio_Publico[[#This Row],[tema]],Estructura!$G$4:$J$532,4,0)</f>
        <v>T-0</v>
      </c>
      <c r="Y3643" s="49" t="str">
        <f>+VLOOKUP(Sitio_Publico[[#This Row],[contenido]],Estructura!$L$4:$O$473,4,0)</f>
        <v>C-1</v>
      </c>
      <c r="Z3643" s="49" t="str">
        <f>+VLOOKUP(Sitio_Publico[[#This Row],[Filtro Integrado]],Estructura!$U$4:$W$529,3,0)</f>
        <v>FI-0</v>
      </c>
      <c r="AA3643" s="49" t="str">
        <f>+VLOOKUP(Sitio_Publico[[#This Row],[Muestra]],Estructura!$Y$4:$AB$483,4,0)</f>
        <v>M-00016</v>
      </c>
    </row>
    <row r="3644" spans="1:27" ht="51" x14ac:dyDescent="0.3">
      <c r="A3644" s="16">
        <f t="shared" si="56"/>
        <v>3643</v>
      </c>
      <c r="B3644" s="47" t="s">
        <v>15118</v>
      </c>
      <c r="C3644" s="13" t="s">
        <v>15119</v>
      </c>
      <c r="D3644" s="13" t="s">
        <v>15120</v>
      </c>
      <c r="E3644" s="44">
        <v>33</v>
      </c>
      <c r="F3644" s="13" t="s">
        <v>15186</v>
      </c>
      <c r="G3644" s="23" t="s">
        <v>15152</v>
      </c>
      <c r="H3644" s="42" t="s">
        <v>457</v>
      </c>
      <c r="I3644" s="28" t="s">
        <v>374</v>
      </c>
      <c r="J3644" s="12" t="s">
        <v>15187</v>
      </c>
      <c r="K3644" s="28" t="s">
        <v>15399</v>
      </c>
      <c r="L3644" s="12" t="s">
        <v>15155</v>
      </c>
      <c r="M3644" s="12" t="s">
        <v>15156</v>
      </c>
      <c r="N3644" s="12" t="s">
        <v>15126</v>
      </c>
      <c r="O3644" s="26" t="s">
        <v>17560</v>
      </c>
      <c r="P3644" s="26" t="s">
        <v>17561</v>
      </c>
      <c r="Q3644" s="25" t="s">
        <v>491</v>
      </c>
      <c r="R3644" s="26" t="s">
        <v>17562</v>
      </c>
      <c r="S3644" s="15" t="s">
        <v>17563</v>
      </c>
      <c r="T3644" s="52" t="s">
        <v>786</v>
      </c>
      <c r="U3644" s="22" t="s">
        <v>392</v>
      </c>
      <c r="V3644" s="49" t="str">
        <f>+Sitio_Publico[[#This Row],[idcoleccion]]&amp;"-"&amp;Sitio_Publico[[#This Row],[id]]</f>
        <v>000-3643</v>
      </c>
      <c r="W3644" s="49">
        <f>+VLOOKUP(Sitio_Publico[[#This Row],[territorio]],Estructura!$AE$4:$AH$1067,4,0)</f>
        <v>20000011</v>
      </c>
      <c r="X3644" s="49" t="str">
        <f>+VLOOKUP(Sitio_Publico[[#This Row],[tema]],Estructura!$G$4:$J$532,4,0)</f>
        <v>T-54</v>
      </c>
      <c r="Y3644" s="49" t="str">
        <f>+VLOOKUP(Sitio_Publico[[#This Row],[contenido]],Estructura!$L$4:$O$473,4,0)</f>
        <v>C-32</v>
      </c>
      <c r="Z3644" s="49" t="str">
        <f>+VLOOKUP(Sitio_Publico[[#This Row],[Filtro Integrado]],Estructura!$U$4:$W$529,3,0)</f>
        <v>FI-6</v>
      </c>
      <c r="AA3644" s="49" t="str">
        <f>+VLOOKUP(Sitio_Publico[[#This Row],[Muestra]],Estructura!$Y$4:$AB$483,4,0)</f>
        <v>M-00016</v>
      </c>
    </row>
    <row r="3645" spans="1:27" ht="40.799999999999997" x14ac:dyDescent="0.3">
      <c r="A3645" s="16">
        <f t="shared" si="56"/>
        <v>3644</v>
      </c>
      <c r="B3645" s="47" t="s">
        <v>15118</v>
      </c>
      <c r="C3645" s="13" t="s">
        <v>15119</v>
      </c>
      <c r="D3645" s="13" t="s">
        <v>15120</v>
      </c>
      <c r="E3645" s="44">
        <v>100101006</v>
      </c>
      <c r="F3645" s="13" t="s">
        <v>15121</v>
      </c>
      <c r="G3645" s="23" t="s">
        <v>15122</v>
      </c>
      <c r="H3645" s="42" t="s">
        <v>455</v>
      </c>
      <c r="I3645" s="28" t="s">
        <v>14</v>
      </c>
      <c r="J3645" s="12" t="s">
        <v>393</v>
      </c>
      <c r="K3645" s="28" t="s">
        <v>15240</v>
      </c>
      <c r="L3645" s="12" t="s">
        <v>15124</v>
      </c>
      <c r="M3645" s="12" t="s">
        <v>15125</v>
      </c>
      <c r="N3645" s="12" t="s">
        <v>15126</v>
      </c>
      <c r="O3645" s="26" t="s">
        <v>17564</v>
      </c>
      <c r="P3645" s="26" t="s">
        <v>17565</v>
      </c>
      <c r="Q3645" s="25" t="s">
        <v>15480</v>
      </c>
      <c r="R3645" s="26" t="s">
        <v>15243</v>
      </c>
      <c r="S3645" s="15" t="s">
        <v>17566</v>
      </c>
      <c r="T3645" s="52">
        <v>0</v>
      </c>
      <c r="U3645" s="22" t="s">
        <v>392</v>
      </c>
      <c r="V3645" s="49" t="str">
        <f>+Sitio_Publico[[#This Row],[idcoleccion]]&amp;"-"&amp;Sitio_Publico[[#This Row],[id]]</f>
        <v>000-3644</v>
      </c>
      <c r="W3645" s="49">
        <f>+VLOOKUP(Sitio_Publico[[#This Row],[territorio]],Estructura!$AE$4:$AH$1067,4,0)</f>
        <v>10000000</v>
      </c>
      <c r="X3645" s="49" t="str">
        <f>+VLOOKUP(Sitio_Publico[[#This Row],[tema]],Estructura!$G$4:$J$532,4,0)</f>
        <v>T-50</v>
      </c>
      <c r="Y3645" s="49" t="str">
        <f>+VLOOKUP(Sitio_Publico[[#This Row],[contenido]],Estructura!$L$4:$O$473,4,0)</f>
        <v>C-30</v>
      </c>
      <c r="Z3645" s="49" t="str">
        <f>+VLOOKUP(Sitio_Publico[[#This Row],[Filtro Integrado]],Estructura!$U$4:$W$529,3,0)</f>
        <v>FI-0</v>
      </c>
      <c r="AA3645" s="49" t="str">
        <f>+VLOOKUP(Sitio_Publico[[#This Row],[Muestra]],Estructura!$Y$4:$AB$483,4,0)</f>
        <v>M-000226</v>
      </c>
    </row>
    <row r="3646" spans="1:27" ht="51" x14ac:dyDescent="0.3">
      <c r="A3646" s="16">
        <f t="shared" si="56"/>
        <v>3645</v>
      </c>
      <c r="B3646" s="47" t="s">
        <v>15118</v>
      </c>
      <c r="C3646" s="13" t="s">
        <v>15119</v>
      </c>
      <c r="D3646" s="13" t="s">
        <v>15120</v>
      </c>
      <c r="E3646" s="44">
        <v>6201</v>
      </c>
      <c r="F3646" s="13" t="s">
        <v>15151</v>
      </c>
      <c r="G3646" s="23" t="s">
        <v>15152</v>
      </c>
      <c r="H3646" s="42" t="s">
        <v>458</v>
      </c>
      <c r="I3646" s="28" t="s">
        <v>117</v>
      </c>
      <c r="J3646" s="12" t="s">
        <v>15153</v>
      </c>
      <c r="K3646" s="28" t="s">
        <v>15154</v>
      </c>
      <c r="L3646" s="12" t="s">
        <v>15155</v>
      </c>
      <c r="M3646" s="12" t="s">
        <v>15156</v>
      </c>
      <c r="N3646" s="12" t="s">
        <v>15126</v>
      </c>
      <c r="O3646" s="26" t="s">
        <v>17567</v>
      </c>
      <c r="P3646" s="26" t="s">
        <v>17568</v>
      </c>
      <c r="Q3646" s="25" t="s">
        <v>10495</v>
      </c>
      <c r="R3646" s="26" t="s">
        <v>17569</v>
      </c>
      <c r="S3646" s="15" t="s">
        <v>17570</v>
      </c>
      <c r="T3646" s="52" t="s">
        <v>635</v>
      </c>
      <c r="U3646" s="22" t="s">
        <v>392</v>
      </c>
      <c r="V3646" s="49" t="str">
        <f>+Sitio_Publico[[#This Row],[idcoleccion]]&amp;"-"&amp;Sitio_Publico[[#This Row],[id]]</f>
        <v>000-3645</v>
      </c>
      <c r="W3646" s="49">
        <f>+VLOOKUP(Sitio_Publico[[#This Row],[territorio]],Estructura!$AE$4:$AH$1067,4,0)</f>
        <v>30006201</v>
      </c>
      <c r="X3646" s="49" t="str">
        <f>+VLOOKUP(Sitio_Publico[[#This Row],[tema]],Estructura!$G$4:$J$532,4,0)</f>
        <v>T-52</v>
      </c>
      <c r="Y3646" s="49" t="str">
        <f>+VLOOKUP(Sitio_Publico[[#This Row],[contenido]],Estructura!$L$4:$O$473,4,0)</f>
        <v>C-32</v>
      </c>
      <c r="Z3646" s="49" t="str">
        <f>+VLOOKUP(Sitio_Publico[[#This Row],[Filtro Integrado]],Estructura!$U$4:$W$529,3,0)</f>
        <v>FI-4</v>
      </c>
      <c r="AA3646" s="49" t="str">
        <f>+VLOOKUP(Sitio_Publico[[#This Row],[Muestra]],Estructura!$Y$4:$AB$483,4,0)</f>
        <v>M-000217</v>
      </c>
    </row>
    <row r="3647" spans="1:27" ht="51" x14ac:dyDescent="0.3">
      <c r="A3647" s="16">
        <f t="shared" si="56"/>
        <v>3646</v>
      </c>
      <c r="B3647" s="47" t="s">
        <v>15118</v>
      </c>
      <c r="C3647" s="13" t="s">
        <v>15119</v>
      </c>
      <c r="D3647" s="13" t="s">
        <v>15120</v>
      </c>
      <c r="E3647" s="44">
        <v>16104</v>
      </c>
      <c r="F3647" s="13" t="s">
        <v>15151</v>
      </c>
      <c r="G3647" s="23" t="s">
        <v>15152</v>
      </c>
      <c r="H3647" s="42" t="s">
        <v>458</v>
      </c>
      <c r="I3647" s="28" t="s">
        <v>201</v>
      </c>
      <c r="J3647" s="12" t="s">
        <v>15153</v>
      </c>
      <c r="K3647" s="28" t="s">
        <v>15154</v>
      </c>
      <c r="L3647" s="12" t="s">
        <v>15155</v>
      </c>
      <c r="M3647" s="12" t="s">
        <v>15156</v>
      </c>
      <c r="N3647" s="12" t="s">
        <v>15126</v>
      </c>
      <c r="O3647" s="26" t="s">
        <v>17571</v>
      </c>
      <c r="P3647" s="26" t="s">
        <v>17572</v>
      </c>
      <c r="Q3647" s="25" t="s">
        <v>10495</v>
      </c>
      <c r="R3647" s="26" t="s">
        <v>17573</v>
      </c>
      <c r="S3647" s="15" t="s">
        <v>17574</v>
      </c>
      <c r="T3647" s="52" t="s">
        <v>679</v>
      </c>
      <c r="U3647" s="22" t="s">
        <v>392</v>
      </c>
      <c r="V3647" s="49" t="str">
        <f>+Sitio_Publico[[#This Row],[idcoleccion]]&amp;"-"&amp;Sitio_Publico[[#This Row],[id]]</f>
        <v>000-3646</v>
      </c>
      <c r="W3647" s="49">
        <f>+VLOOKUP(Sitio_Publico[[#This Row],[territorio]],Estructura!$AE$4:$AH$1067,4,0)</f>
        <v>30016104</v>
      </c>
      <c r="X3647" s="49" t="str">
        <f>+VLOOKUP(Sitio_Publico[[#This Row],[tema]],Estructura!$G$4:$J$532,4,0)</f>
        <v>T-52</v>
      </c>
      <c r="Y3647" s="49" t="str">
        <f>+VLOOKUP(Sitio_Publico[[#This Row],[contenido]],Estructura!$L$4:$O$473,4,0)</f>
        <v>C-32</v>
      </c>
      <c r="Z3647" s="49" t="str">
        <f>+VLOOKUP(Sitio_Publico[[#This Row],[Filtro Integrado]],Estructura!$U$4:$W$529,3,0)</f>
        <v>FI-4</v>
      </c>
      <c r="AA3647" s="49" t="str">
        <f>+VLOOKUP(Sitio_Publico[[#This Row],[Muestra]],Estructura!$Y$4:$AB$483,4,0)</f>
        <v>M-000217</v>
      </c>
    </row>
    <row r="3648" spans="1:27" ht="51" x14ac:dyDescent="0.3">
      <c r="A3648" s="16">
        <f t="shared" si="56"/>
        <v>3647</v>
      </c>
      <c r="B3648" s="47" t="s">
        <v>15118</v>
      </c>
      <c r="C3648" s="13" t="s">
        <v>15119</v>
      </c>
      <c r="D3648" s="13" t="s">
        <v>15120</v>
      </c>
      <c r="E3648" s="44">
        <v>6117</v>
      </c>
      <c r="F3648" s="13" t="s">
        <v>15151</v>
      </c>
      <c r="G3648" s="23" t="s">
        <v>15152</v>
      </c>
      <c r="H3648" s="42" t="s">
        <v>458</v>
      </c>
      <c r="I3648" s="28" t="s">
        <v>116</v>
      </c>
      <c r="J3648" s="12" t="s">
        <v>15153</v>
      </c>
      <c r="K3648" s="28" t="s">
        <v>15154</v>
      </c>
      <c r="L3648" s="12" t="s">
        <v>15155</v>
      </c>
      <c r="M3648" s="12" t="s">
        <v>15156</v>
      </c>
      <c r="N3648" s="12" t="s">
        <v>15126</v>
      </c>
      <c r="O3648" s="26" t="s">
        <v>17575</v>
      </c>
      <c r="P3648" s="26" t="s">
        <v>17576</v>
      </c>
      <c r="Q3648" s="25" t="s">
        <v>10495</v>
      </c>
      <c r="R3648" s="26" t="s">
        <v>17577</v>
      </c>
      <c r="S3648" s="15" t="s">
        <v>17578</v>
      </c>
      <c r="T3648" s="52" t="s">
        <v>635</v>
      </c>
      <c r="U3648" s="22" t="s">
        <v>392</v>
      </c>
      <c r="V3648" s="49" t="str">
        <f>+Sitio_Publico[[#This Row],[idcoleccion]]&amp;"-"&amp;Sitio_Publico[[#This Row],[id]]</f>
        <v>000-3647</v>
      </c>
      <c r="W3648" s="49">
        <f>+VLOOKUP(Sitio_Publico[[#This Row],[territorio]],Estructura!$AE$4:$AH$1067,4,0)</f>
        <v>30006117</v>
      </c>
      <c r="X3648" s="49" t="str">
        <f>+VLOOKUP(Sitio_Publico[[#This Row],[tema]],Estructura!$G$4:$J$532,4,0)</f>
        <v>T-52</v>
      </c>
      <c r="Y3648" s="49" t="str">
        <f>+VLOOKUP(Sitio_Publico[[#This Row],[contenido]],Estructura!$L$4:$O$473,4,0)</f>
        <v>C-32</v>
      </c>
      <c r="Z3648" s="49" t="str">
        <f>+VLOOKUP(Sitio_Publico[[#This Row],[Filtro Integrado]],Estructura!$U$4:$W$529,3,0)</f>
        <v>FI-4</v>
      </c>
      <c r="AA3648" s="49" t="str">
        <f>+VLOOKUP(Sitio_Publico[[#This Row],[Muestra]],Estructura!$Y$4:$AB$483,4,0)</f>
        <v>M-000217</v>
      </c>
    </row>
    <row r="3649" spans="1:27" ht="61.2" x14ac:dyDescent="0.3">
      <c r="A3649" s="16">
        <f t="shared" si="56"/>
        <v>3648</v>
      </c>
      <c r="B3649" s="47" t="s">
        <v>15118</v>
      </c>
      <c r="C3649" s="13" t="s">
        <v>15119</v>
      </c>
      <c r="D3649" s="13" t="s">
        <v>15120</v>
      </c>
      <c r="E3649" s="44">
        <v>139</v>
      </c>
      <c r="F3649" s="13" t="s">
        <v>15142</v>
      </c>
      <c r="G3649" s="23" t="s">
        <v>15143</v>
      </c>
      <c r="H3649" s="42" t="s">
        <v>455</v>
      </c>
      <c r="I3649" s="28" t="s">
        <v>435</v>
      </c>
      <c r="J3649" s="12" t="s">
        <v>393</v>
      </c>
      <c r="K3649" s="28" t="s">
        <v>15142</v>
      </c>
      <c r="L3649" s="12" t="s">
        <v>15145</v>
      </c>
      <c r="M3649" s="12" t="s">
        <v>14623</v>
      </c>
      <c r="N3649" s="12" t="s">
        <v>15126</v>
      </c>
      <c r="O3649" s="26" t="s">
        <v>17579</v>
      </c>
      <c r="P3649" s="26" t="s">
        <v>17580</v>
      </c>
      <c r="Q3649" s="25" t="s">
        <v>456</v>
      </c>
      <c r="R3649" s="26" t="s">
        <v>17581</v>
      </c>
      <c r="S3649" s="15" t="s">
        <v>17582</v>
      </c>
      <c r="T3649" s="52">
        <v>0</v>
      </c>
      <c r="U3649" s="22" t="s">
        <v>392</v>
      </c>
      <c r="V3649" s="49" t="str">
        <f>+Sitio_Publico[[#This Row],[idcoleccion]]&amp;"-"&amp;Sitio_Publico[[#This Row],[id]]</f>
        <v>000-3648</v>
      </c>
      <c r="W3649" s="49">
        <f>+VLOOKUP(Sitio_Publico[[#This Row],[territorio]],Estructura!$AE$4:$AH$1067,4,0)</f>
        <v>10000139</v>
      </c>
      <c r="X3649" s="49" t="str">
        <f>+VLOOKUP(Sitio_Publico[[#This Row],[tema]],Estructura!$G$4:$J$532,4,0)</f>
        <v>T-0</v>
      </c>
      <c r="Y3649" s="49" t="str">
        <f>+VLOOKUP(Sitio_Publico[[#This Row],[contenido]],Estructura!$L$4:$O$473,4,0)</f>
        <v>C-1</v>
      </c>
      <c r="Z3649" s="49" t="str">
        <f>+VLOOKUP(Sitio_Publico[[#This Row],[Filtro Integrado]],Estructura!$U$4:$W$529,3,0)</f>
        <v>FI-0</v>
      </c>
      <c r="AA3649" s="49" t="str">
        <f>+VLOOKUP(Sitio_Publico[[#This Row],[Muestra]],Estructura!$Y$4:$AB$483,4,0)</f>
        <v>M-00039</v>
      </c>
    </row>
    <row r="3650" spans="1:27" ht="61.2" x14ac:dyDescent="0.3">
      <c r="A3650" s="16">
        <f t="shared" si="56"/>
        <v>3649</v>
      </c>
      <c r="B3650" s="47" t="s">
        <v>15118</v>
      </c>
      <c r="C3650" s="13" t="s">
        <v>15119</v>
      </c>
      <c r="D3650" s="13" t="s">
        <v>15141</v>
      </c>
      <c r="E3650" s="44">
        <v>100102005</v>
      </c>
      <c r="F3650" s="13" t="s">
        <v>15142</v>
      </c>
      <c r="G3650" s="23" t="s">
        <v>15143</v>
      </c>
      <c r="H3650" s="42" t="s">
        <v>455</v>
      </c>
      <c r="I3650" s="28" t="s">
        <v>14</v>
      </c>
      <c r="J3650" s="12" t="s">
        <v>393</v>
      </c>
      <c r="K3650" s="28" t="s">
        <v>16002</v>
      </c>
      <c r="L3650" s="12" t="s">
        <v>1299</v>
      </c>
      <c r="M3650" s="12" t="s">
        <v>15146</v>
      </c>
      <c r="N3650" s="12" t="s">
        <v>15126</v>
      </c>
      <c r="O3650" s="26" t="s">
        <v>17583</v>
      </c>
      <c r="P3650" s="26" t="s">
        <v>17584</v>
      </c>
      <c r="Q3650" s="25" t="s">
        <v>632</v>
      </c>
      <c r="R3650" s="26" t="s">
        <v>17238</v>
      </c>
      <c r="S3650" s="15" t="s">
        <v>17585</v>
      </c>
      <c r="T3650" s="52">
        <v>0</v>
      </c>
      <c r="U3650" s="22" t="s">
        <v>392</v>
      </c>
      <c r="V3650" s="49" t="str">
        <f>+Sitio_Publico[[#This Row],[idcoleccion]]&amp;"-"&amp;Sitio_Publico[[#This Row],[id]]</f>
        <v>000-3649</v>
      </c>
      <c r="W3650" s="49">
        <f>+VLOOKUP(Sitio_Publico[[#This Row],[territorio]],Estructura!$AE$4:$AH$1067,4,0)</f>
        <v>10000000</v>
      </c>
      <c r="X3650" s="49" t="str">
        <f>+VLOOKUP(Sitio_Publico[[#This Row],[tema]],Estructura!$G$4:$J$532,4,0)</f>
        <v>T-0</v>
      </c>
      <c r="Y3650" s="49" t="str">
        <f>+VLOOKUP(Sitio_Publico[[#This Row],[contenido]],Estructura!$L$4:$O$473,4,0)</f>
        <v>C-1</v>
      </c>
      <c r="Z3650" s="49" t="str">
        <f>+VLOOKUP(Sitio_Publico[[#This Row],[Filtro Integrado]],Estructura!$U$4:$W$529,3,0)</f>
        <v>FI-0</v>
      </c>
      <c r="AA3650" s="49" t="str">
        <f>+VLOOKUP(Sitio_Publico[[#This Row],[Muestra]],Estructura!$Y$4:$AB$483,4,0)</f>
        <v>M-00011</v>
      </c>
    </row>
    <row r="3651" spans="1:27" ht="40.799999999999997" x14ac:dyDescent="0.3">
      <c r="A3651" s="16">
        <f t="shared" ref="A3651:A3714" si="57">+ROW()-1</f>
        <v>3650</v>
      </c>
      <c r="B3651" s="47" t="s">
        <v>15118</v>
      </c>
      <c r="C3651" s="13" t="s">
        <v>15119</v>
      </c>
      <c r="D3651" s="13" t="s">
        <v>15141</v>
      </c>
      <c r="E3651" s="44">
        <v>100109001</v>
      </c>
      <c r="F3651" s="13" t="s">
        <v>15142</v>
      </c>
      <c r="G3651" s="23" t="s">
        <v>15300</v>
      </c>
      <c r="H3651" s="42" t="s">
        <v>455</v>
      </c>
      <c r="I3651" s="28" t="s">
        <v>14</v>
      </c>
      <c r="J3651" s="12" t="s">
        <v>393</v>
      </c>
      <c r="K3651" s="28" t="s">
        <v>17013</v>
      </c>
      <c r="L3651" s="12" t="s">
        <v>1299</v>
      </c>
      <c r="M3651" s="12" t="s">
        <v>14623</v>
      </c>
      <c r="N3651" s="12" t="s">
        <v>15126</v>
      </c>
      <c r="O3651" s="26" t="s">
        <v>17586</v>
      </c>
      <c r="P3651" s="26" t="s">
        <v>17587</v>
      </c>
      <c r="Q3651" s="25" t="s">
        <v>1145</v>
      </c>
      <c r="R3651" s="26" t="s">
        <v>17588</v>
      </c>
      <c r="S3651" s="15" t="s">
        <v>17589</v>
      </c>
      <c r="T3651" s="52">
        <v>0</v>
      </c>
      <c r="U3651" s="22" t="s">
        <v>392</v>
      </c>
      <c r="V3651" s="49" t="str">
        <f>+Sitio_Publico[[#This Row],[idcoleccion]]&amp;"-"&amp;Sitio_Publico[[#This Row],[id]]</f>
        <v>000-3650</v>
      </c>
      <c r="W3651" s="49">
        <f>+VLOOKUP(Sitio_Publico[[#This Row],[territorio]],Estructura!$AE$4:$AH$1067,4,0)</f>
        <v>10000000</v>
      </c>
      <c r="X3651" s="49" t="str">
        <f>+VLOOKUP(Sitio_Publico[[#This Row],[tema]],Estructura!$G$4:$J$532,4,0)</f>
        <v>T-0</v>
      </c>
      <c r="Y3651" s="49" t="str">
        <f>+VLOOKUP(Sitio_Publico[[#This Row],[contenido]],Estructura!$L$4:$O$473,4,0)</f>
        <v>C-34</v>
      </c>
      <c r="Z3651" s="49" t="str">
        <f>+VLOOKUP(Sitio_Publico[[#This Row],[Filtro Integrado]],Estructura!$U$4:$W$529,3,0)</f>
        <v>FI-0</v>
      </c>
      <c r="AA3651" s="49" t="str">
        <f>+VLOOKUP(Sitio_Publico[[#This Row],[Muestra]],Estructura!$Y$4:$AB$483,4,0)</f>
        <v>M-00037</v>
      </c>
    </row>
    <row r="3652" spans="1:27" ht="40.799999999999997" x14ac:dyDescent="0.3">
      <c r="A3652" s="16">
        <f t="shared" si="57"/>
        <v>3651</v>
      </c>
      <c r="B3652" s="47" t="s">
        <v>15118</v>
      </c>
      <c r="C3652" s="13" t="s">
        <v>15119</v>
      </c>
      <c r="D3652" s="13" t="s">
        <v>15120</v>
      </c>
      <c r="E3652" s="44">
        <v>100112023</v>
      </c>
      <c r="F3652" s="13" t="s">
        <v>15534</v>
      </c>
      <c r="G3652" s="23" t="s">
        <v>15397</v>
      </c>
      <c r="H3652" s="42" t="s">
        <v>455</v>
      </c>
      <c r="I3652" s="28" t="s">
        <v>14</v>
      </c>
      <c r="J3652" s="12" t="s">
        <v>15551</v>
      </c>
      <c r="K3652" s="28" t="s">
        <v>16454</v>
      </c>
      <c r="L3652" s="12" t="s">
        <v>1611</v>
      </c>
      <c r="M3652" s="12" t="s">
        <v>15400</v>
      </c>
      <c r="N3652" s="12" t="s">
        <v>15126</v>
      </c>
      <c r="O3652" s="26" t="s">
        <v>17590</v>
      </c>
      <c r="P3652" s="26" t="s">
        <v>17591</v>
      </c>
      <c r="Q3652" s="25" t="s">
        <v>456</v>
      </c>
      <c r="R3652" s="26" t="s">
        <v>17592</v>
      </c>
      <c r="S3652" s="15" t="s">
        <v>17593</v>
      </c>
      <c r="T3652" s="52">
        <v>0</v>
      </c>
      <c r="U3652" s="22" t="s">
        <v>392</v>
      </c>
      <c r="V3652" s="49" t="str">
        <f>+Sitio_Publico[[#This Row],[idcoleccion]]&amp;"-"&amp;Sitio_Publico[[#This Row],[id]]</f>
        <v>000-3651</v>
      </c>
      <c r="W3652" s="49">
        <f>+VLOOKUP(Sitio_Publico[[#This Row],[territorio]],Estructura!$AE$4:$AH$1067,4,0)</f>
        <v>10000000</v>
      </c>
      <c r="X3652" s="49" t="str">
        <f>+VLOOKUP(Sitio_Publico[[#This Row],[tema]],Estructura!$G$4:$J$532,4,0)</f>
        <v>T-60</v>
      </c>
      <c r="Y3652" s="49" t="str">
        <f>+VLOOKUP(Sitio_Publico[[#This Row],[contenido]],Estructura!$L$4:$O$473,4,0)</f>
        <v>C-35</v>
      </c>
      <c r="Z3652" s="49" t="str">
        <f>+VLOOKUP(Sitio_Publico[[#This Row],[Filtro Integrado]],Estructura!$U$4:$W$529,3,0)</f>
        <v>FI-10</v>
      </c>
      <c r="AA3652" s="49" t="str">
        <f>+VLOOKUP(Sitio_Publico[[#This Row],[Muestra]],Estructura!$Y$4:$AB$483,4,0)</f>
        <v>M-000300</v>
      </c>
    </row>
    <row r="3653" spans="1:27" ht="51" x14ac:dyDescent="0.3">
      <c r="A3653" s="16">
        <f t="shared" si="57"/>
        <v>3652</v>
      </c>
      <c r="B3653" s="47" t="s">
        <v>15118</v>
      </c>
      <c r="C3653" s="13" t="s">
        <v>15119</v>
      </c>
      <c r="D3653" s="13" t="s">
        <v>15120</v>
      </c>
      <c r="E3653" s="44">
        <v>100112030</v>
      </c>
      <c r="F3653" s="13" t="s">
        <v>15534</v>
      </c>
      <c r="G3653" s="23" t="s">
        <v>15397</v>
      </c>
      <c r="H3653" s="42" t="s">
        <v>457</v>
      </c>
      <c r="I3653" s="28" t="s">
        <v>379</v>
      </c>
      <c r="J3653" s="12" t="s">
        <v>15398</v>
      </c>
      <c r="K3653" s="28" t="s">
        <v>17594</v>
      </c>
      <c r="L3653" s="12" t="s">
        <v>1611</v>
      </c>
      <c r="M3653" s="12" t="s">
        <v>15400</v>
      </c>
      <c r="N3653" s="12" t="s">
        <v>15126</v>
      </c>
      <c r="O3653" s="26" t="s">
        <v>17595</v>
      </c>
      <c r="P3653" s="26" t="s">
        <v>17596</v>
      </c>
      <c r="Q3653" s="25" t="s">
        <v>456</v>
      </c>
      <c r="R3653" s="26" t="s">
        <v>17597</v>
      </c>
      <c r="S3653" s="15" t="s">
        <v>17598</v>
      </c>
      <c r="T3653" s="52" t="s">
        <v>1805</v>
      </c>
      <c r="U3653" s="22" t="s">
        <v>392</v>
      </c>
      <c r="V3653" s="49" t="str">
        <f>+Sitio_Publico[[#This Row],[idcoleccion]]&amp;"-"&amp;Sitio_Publico[[#This Row],[id]]</f>
        <v>000-3652</v>
      </c>
      <c r="W3653" s="49">
        <f>+VLOOKUP(Sitio_Publico[[#This Row],[territorio]],Estructura!$AE$4:$AH$1067,4,0)</f>
        <v>20000016</v>
      </c>
      <c r="X3653" s="49" t="str">
        <f>+VLOOKUP(Sitio_Publico[[#This Row],[tema]],Estructura!$G$4:$J$532,4,0)</f>
        <v>T-60</v>
      </c>
      <c r="Y3653" s="49" t="str">
        <f>+VLOOKUP(Sitio_Publico[[#This Row],[contenido]],Estructura!$L$4:$O$473,4,0)</f>
        <v>C-35</v>
      </c>
      <c r="Z3653" s="49" t="str">
        <f>+VLOOKUP(Sitio_Publico[[#This Row],[Filtro Integrado]],Estructura!$U$4:$W$529,3,0)</f>
        <v>FI-8</v>
      </c>
      <c r="AA3653" s="49" t="str">
        <f>+VLOOKUP(Sitio_Publico[[#This Row],[Muestra]],Estructura!$Y$4:$AB$483,4,0)</f>
        <v>M-000334</v>
      </c>
    </row>
    <row r="3654" spans="1:27" ht="30.6" x14ac:dyDescent="0.3">
      <c r="A3654" s="16">
        <f t="shared" si="57"/>
        <v>3653</v>
      </c>
      <c r="B3654" s="47" t="s">
        <v>15118</v>
      </c>
      <c r="C3654" s="13" t="s">
        <v>15119</v>
      </c>
      <c r="D3654" s="13" t="s">
        <v>15120</v>
      </c>
      <c r="E3654" s="44">
        <v>13505</v>
      </c>
      <c r="F3654" s="13" t="s">
        <v>15121</v>
      </c>
      <c r="G3654" s="23" t="s">
        <v>15122</v>
      </c>
      <c r="H3654" s="42" t="s">
        <v>458</v>
      </c>
      <c r="I3654" s="28" t="s">
        <v>342</v>
      </c>
      <c r="J3654" s="12" t="s">
        <v>393</v>
      </c>
      <c r="K3654" s="28" t="s">
        <v>15142</v>
      </c>
      <c r="L3654" s="12" t="s">
        <v>15124</v>
      </c>
      <c r="M3654" s="12" t="s">
        <v>15125</v>
      </c>
      <c r="N3654" s="12" t="s">
        <v>15126</v>
      </c>
      <c r="O3654" s="26" t="s">
        <v>17599</v>
      </c>
      <c r="P3654" s="26" t="s">
        <v>17600</v>
      </c>
      <c r="Q3654" s="25" t="s">
        <v>632</v>
      </c>
      <c r="R3654" s="26" t="s">
        <v>17601</v>
      </c>
      <c r="S3654" s="15" t="s">
        <v>17602</v>
      </c>
      <c r="T3654" s="52" t="s">
        <v>17429</v>
      </c>
      <c r="U3654" s="22" t="s">
        <v>392</v>
      </c>
      <c r="V3654" s="49" t="str">
        <f>+Sitio_Publico[[#This Row],[idcoleccion]]&amp;"-"&amp;Sitio_Publico[[#This Row],[id]]</f>
        <v>000-3653</v>
      </c>
      <c r="W3654" s="49">
        <f>+VLOOKUP(Sitio_Publico[[#This Row],[territorio]],Estructura!$AE$4:$AH$1067,4,0)</f>
        <v>30013505</v>
      </c>
      <c r="X3654" s="49" t="str">
        <f>+VLOOKUP(Sitio_Publico[[#This Row],[tema]],Estructura!$G$4:$J$532,4,0)</f>
        <v>T-50</v>
      </c>
      <c r="Y3654" s="49" t="str">
        <f>+VLOOKUP(Sitio_Publico[[#This Row],[contenido]],Estructura!$L$4:$O$473,4,0)</f>
        <v>C-30</v>
      </c>
      <c r="Z3654" s="49" t="str">
        <f>+VLOOKUP(Sitio_Publico[[#This Row],[Filtro Integrado]],Estructura!$U$4:$W$529,3,0)</f>
        <v>FI-0</v>
      </c>
      <c r="AA3654" s="49" t="str">
        <f>+VLOOKUP(Sitio_Publico[[#This Row],[Muestra]],Estructura!$Y$4:$AB$483,4,0)</f>
        <v>M-00039</v>
      </c>
    </row>
    <row r="3655" spans="1:27" ht="61.2" x14ac:dyDescent="0.3">
      <c r="A3655" s="16">
        <f t="shared" si="57"/>
        <v>3654</v>
      </c>
      <c r="B3655" s="47" t="s">
        <v>15118</v>
      </c>
      <c r="C3655" s="13" t="s">
        <v>15119</v>
      </c>
      <c r="D3655" s="13" t="s">
        <v>15120</v>
      </c>
      <c r="E3655" s="44">
        <v>3</v>
      </c>
      <c r="F3655" s="13" t="s">
        <v>15142</v>
      </c>
      <c r="G3655" s="23" t="s">
        <v>15143</v>
      </c>
      <c r="H3655" s="42" t="s">
        <v>455</v>
      </c>
      <c r="I3655" s="28" t="s">
        <v>410</v>
      </c>
      <c r="J3655" s="12" t="s">
        <v>393</v>
      </c>
      <c r="K3655" s="28" t="s">
        <v>15225</v>
      </c>
      <c r="L3655" s="12" t="s">
        <v>1299</v>
      </c>
      <c r="M3655" s="12" t="s">
        <v>15146</v>
      </c>
      <c r="N3655" s="12" t="s">
        <v>15126</v>
      </c>
      <c r="O3655" s="26" t="s">
        <v>17603</v>
      </c>
      <c r="P3655" s="26" t="s">
        <v>17604</v>
      </c>
      <c r="Q3655" s="25" t="s">
        <v>15801</v>
      </c>
      <c r="R3655" s="26" t="s">
        <v>17605</v>
      </c>
      <c r="S3655" s="15" t="s">
        <v>17606</v>
      </c>
      <c r="T3655" s="52">
        <v>0</v>
      </c>
      <c r="U3655" s="22" t="s">
        <v>392</v>
      </c>
      <c r="V3655" s="49" t="str">
        <f>+Sitio_Publico[[#This Row],[idcoleccion]]&amp;"-"&amp;Sitio_Publico[[#This Row],[id]]</f>
        <v>000-3654</v>
      </c>
      <c r="W3655" s="49">
        <f>+VLOOKUP(Sitio_Publico[[#This Row],[territorio]],Estructura!$AE$4:$AH$1067,4,0)</f>
        <v>10000003</v>
      </c>
      <c r="X3655" s="49" t="str">
        <f>+VLOOKUP(Sitio_Publico[[#This Row],[tema]],Estructura!$G$4:$J$532,4,0)</f>
        <v>T-0</v>
      </c>
      <c r="Y3655" s="49" t="str">
        <f>+VLOOKUP(Sitio_Publico[[#This Row],[contenido]],Estructura!$L$4:$O$473,4,0)</f>
        <v>C-1</v>
      </c>
      <c r="Z3655" s="49" t="str">
        <f>+VLOOKUP(Sitio_Publico[[#This Row],[Filtro Integrado]],Estructura!$U$4:$W$529,3,0)</f>
        <v>FI-0</v>
      </c>
      <c r="AA3655" s="49" t="str">
        <f>+VLOOKUP(Sitio_Publico[[#This Row],[Muestra]],Estructura!$Y$4:$AB$483,4,0)</f>
        <v>M-0002</v>
      </c>
    </row>
    <row r="3656" spans="1:27" ht="40.799999999999997" x14ac:dyDescent="0.3">
      <c r="A3656" s="16">
        <f t="shared" si="57"/>
        <v>3655</v>
      </c>
      <c r="B3656" s="47" t="s">
        <v>15118</v>
      </c>
      <c r="C3656" s="13" t="s">
        <v>15119</v>
      </c>
      <c r="D3656" s="13" t="s">
        <v>15120</v>
      </c>
      <c r="E3656" s="44">
        <v>100107009</v>
      </c>
      <c r="F3656" s="13" t="s">
        <v>15121</v>
      </c>
      <c r="G3656" s="23" t="s">
        <v>15122</v>
      </c>
      <c r="H3656" s="42" t="s">
        <v>455</v>
      </c>
      <c r="I3656" s="28" t="s">
        <v>14</v>
      </c>
      <c r="J3656" s="12" t="s">
        <v>393</v>
      </c>
      <c r="K3656" s="28" t="s">
        <v>16031</v>
      </c>
      <c r="L3656" s="12" t="s">
        <v>15124</v>
      </c>
      <c r="M3656" s="12" t="s">
        <v>15125</v>
      </c>
      <c r="N3656" s="12" t="s">
        <v>15126</v>
      </c>
      <c r="O3656" s="26" t="s">
        <v>17607</v>
      </c>
      <c r="P3656" s="26" t="s">
        <v>17608</v>
      </c>
      <c r="Q3656" s="25" t="s">
        <v>632</v>
      </c>
      <c r="R3656" s="26" t="s">
        <v>16034</v>
      </c>
      <c r="S3656" s="15" t="s">
        <v>17609</v>
      </c>
      <c r="T3656" s="52">
        <v>0</v>
      </c>
      <c r="U3656" s="22" t="s">
        <v>392</v>
      </c>
      <c r="V3656" s="49" t="str">
        <f>+Sitio_Publico[[#This Row],[idcoleccion]]&amp;"-"&amp;Sitio_Publico[[#This Row],[id]]</f>
        <v>000-3655</v>
      </c>
      <c r="W3656" s="49">
        <f>+VLOOKUP(Sitio_Publico[[#This Row],[territorio]],Estructura!$AE$4:$AH$1067,4,0)</f>
        <v>10000000</v>
      </c>
      <c r="X3656" s="49" t="str">
        <f>+VLOOKUP(Sitio_Publico[[#This Row],[tema]],Estructura!$G$4:$J$532,4,0)</f>
        <v>T-50</v>
      </c>
      <c r="Y3656" s="49" t="str">
        <f>+VLOOKUP(Sitio_Publico[[#This Row],[contenido]],Estructura!$L$4:$O$473,4,0)</f>
        <v>C-30</v>
      </c>
      <c r="Z3656" s="49" t="str">
        <f>+VLOOKUP(Sitio_Publico[[#This Row],[Filtro Integrado]],Estructura!$U$4:$W$529,3,0)</f>
        <v>FI-0</v>
      </c>
      <c r="AA3656" s="49" t="str">
        <f>+VLOOKUP(Sitio_Publico[[#This Row],[Muestra]],Estructura!$Y$4:$AB$483,4,0)</f>
        <v>M-000275</v>
      </c>
    </row>
    <row r="3657" spans="1:27" ht="51" x14ac:dyDescent="0.3">
      <c r="A3657" s="16">
        <f t="shared" si="57"/>
        <v>3656</v>
      </c>
      <c r="B3657" s="47" t="s">
        <v>15118</v>
      </c>
      <c r="C3657" s="13" t="s">
        <v>15119</v>
      </c>
      <c r="D3657" s="13" t="s">
        <v>15120</v>
      </c>
      <c r="E3657" s="44">
        <v>100101008</v>
      </c>
      <c r="F3657" s="13" t="s">
        <v>15396</v>
      </c>
      <c r="G3657" s="23" t="s">
        <v>15397</v>
      </c>
      <c r="H3657" s="42" t="s">
        <v>457</v>
      </c>
      <c r="I3657" s="28" t="s">
        <v>371</v>
      </c>
      <c r="J3657" s="12" t="s">
        <v>15398</v>
      </c>
      <c r="K3657" s="28" t="s">
        <v>16362</v>
      </c>
      <c r="L3657" s="12" t="s">
        <v>1611</v>
      </c>
      <c r="M3657" s="12" t="s">
        <v>15400</v>
      </c>
      <c r="N3657" s="12" t="s">
        <v>15126</v>
      </c>
      <c r="O3657" s="26" t="s">
        <v>17610</v>
      </c>
      <c r="P3657" s="26" t="s">
        <v>17611</v>
      </c>
      <c r="Q3657" s="25" t="s">
        <v>456</v>
      </c>
      <c r="R3657" s="26" t="s">
        <v>17612</v>
      </c>
      <c r="S3657" s="15" t="s">
        <v>17613</v>
      </c>
      <c r="T3657" s="52" t="s">
        <v>2301</v>
      </c>
      <c r="U3657" s="22" t="s">
        <v>392</v>
      </c>
      <c r="V3657" s="49" t="str">
        <f>+Sitio_Publico[[#This Row],[idcoleccion]]&amp;"-"&amp;Sitio_Publico[[#This Row],[id]]</f>
        <v>000-3656</v>
      </c>
      <c r="W3657" s="49">
        <f>+VLOOKUP(Sitio_Publico[[#This Row],[territorio]],Estructura!$AE$4:$AH$1067,4,0)</f>
        <v>20000008</v>
      </c>
      <c r="X3657" s="49" t="str">
        <f>+VLOOKUP(Sitio_Publico[[#This Row],[tema]],Estructura!$G$4:$J$532,4,0)</f>
        <v>T-58</v>
      </c>
      <c r="Y3657" s="49" t="str">
        <f>+VLOOKUP(Sitio_Publico[[#This Row],[contenido]],Estructura!$L$4:$O$473,4,0)</f>
        <v>C-35</v>
      </c>
      <c r="Z3657" s="49" t="str">
        <f>+VLOOKUP(Sitio_Publico[[#This Row],[Filtro Integrado]],Estructura!$U$4:$W$529,3,0)</f>
        <v>FI-8</v>
      </c>
      <c r="AA3657" s="49" t="str">
        <f>+VLOOKUP(Sitio_Publico[[#This Row],[Muestra]],Estructura!$Y$4:$AB$483,4,0)</f>
        <v>M-0007</v>
      </c>
    </row>
    <row r="3658" spans="1:27" ht="40.799999999999997" x14ac:dyDescent="0.3">
      <c r="A3658" s="16">
        <f t="shared" si="57"/>
        <v>3657</v>
      </c>
      <c r="B3658" s="47" t="s">
        <v>15118</v>
      </c>
      <c r="C3658" s="13" t="s">
        <v>15119</v>
      </c>
      <c r="D3658" s="13" t="s">
        <v>15120</v>
      </c>
      <c r="E3658" s="44">
        <v>100109001</v>
      </c>
      <c r="F3658" s="13" t="s">
        <v>15121</v>
      </c>
      <c r="G3658" s="23" t="s">
        <v>15122</v>
      </c>
      <c r="H3658" s="42" t="s">
        <v>455</v>
      </c>
      <c r="I3658" s="28" t="s">
        <v>14</v>
      </c>
      <c r="J3658" s="12" t="s">
        <v>393</v>
      </c>
      <c r="K3658" s="28" t="s">
        <v>16728</v>
      </c>
      <c r="L3658" s="12" t="s">
        <v>15124</v>
      </c>
      <c r="M3658" s="12" t="s">
        <v>15125</v>
      </c>
      <c r="N3658" s="12" t="s">
        <v>15126</v>
      </c>
      <c r="O3658" s="26" t="s">
        <v>17614</v>
      </c>
      <c r="P3658" s="26" t="s">
        <v>17615</v>
      </c>
      <c r="Q3658" s="25" t="s">
        <v>632</v>
      </c>
      <c r="R3658" s="26" t="s">
        <v>16731</v>
      </c>
      <c r="S3658" s="15" t="s">
        <v>17616</v>
      </c>
      <c r="T3658" s="52">
        <v>0</v>
      </c>
      <c r="U3658" s="22" t="s">
        <v>392</v>
      </c>
      <c r="V3658" s="49" t="str">
        <f>+Sitio_Publico[[#This Row],[idcoleccion]]&amp;"-"&amp;Sitio_Publico[[#This Row],[id]]</f>
        <v>000-3657</v>
      </c>
      <c r="W3658" s="49">
        <f>+VLOOKUP(Sitio_Publico[[#This Row],[territorio]],Estructura!$AE$4:$AH$1067,4,0)</f>
        <v>10000000</v>
      </c>
      <c r="X3658" s="49" t="str">
        <f>+VLOOKUP(Sitio_Publico[[#This Row],[tema]],Estructura!$G$4:$J$532,4,0)</f>
        <v>T-50</v>
      </c>
      <c r="Y3658" s="49" t="str">
        <f>+VLOOKUP(Sitio_Publico[[#This Row],[contenido]],Estructura!$L$4:$O$473,4,0)</f>
        <v>C-30</v>
      </c>
      <c r="Z3658" s="49" t="str">
        <f>+VLOOKUP(Sitio_Publico[[#This Row],[Filtro Integrado]],Estructura!$U$4:$W$529,3,0)</f>
        <v>FI-0</v>
      </c>
      <c r="AA3658" s="49" t="str">
        <f>+VLOOKUP(Sitio_Publico[[#This Row],[Muestra]],Estructura!$Y$4:$AB$483,4,0)</f>
        <v>M-000312</v>
      </c>
    </row>
    <row r="3659" spans="1:27" ht="40.799999999999997" x14ac:dyDescent="0.3">
      <c r="A3659" s="16">
        <f t="shared" si="57"/>
        <v>3658</v>
      </c>
      <c r="B3659" s="47" t="s">
        <v>15118</v>
      </c>
      <c r="C3659" s="13" t="s">
        <v>15119</v>
      </c>
      <c r="D3659" s="13" t="s">
        <v>15120</v>
      </c>
      <c r="E3659" s="44">
        <v>18</v>
      </c>
      <c r="F3659" s="13" t="s">
        <v>15142</v>
      </c>
      <c r="G3659" s="23" t="s">
        <v>15143</v>
      </c>
      <c r="H3659" s="42" t="s">
        <v>455</v>
      </c>
      <c r="I3659" s="28" t="s">
        <v>400</v>
      </c>
      <c r="J3659" s="12" t="s">
        <v>393</v>
      </c>
      <c r="K3659" s="28" t="s">
        <v>15278</v>
      </c>
      <c r="L3659" s="12" t="s">
        <v>1299</v>
      </c>
      <c r="M3659" s="12" t="s">
        <v>14623</v>
      </c>
      <c r="N3659" s="12" t="s">
        <v>15126</v>
      </c>
      <c r="O3659" s="26" t="s">
        <v>17617</v>
      </c>
      <c r="P3659" s="26" t="s">
        <v>17618</v>
      </c>
      <c r="Q3659" s="25" t="s">
        <v>1145</v>
      </c>
      <c r="R3659" s="26" t="s">
        <v>16116</v>
      </c>
      <c r="S3659" s="15" t="s">
        <v>17619</v>
      </c>
      <c r="T3659" s="52">
        <v>0</v>
      </c>
      <c r="U3659" s="22" t="s">
        <v>392</v>
      </c>
      <c r="V3659" s="49" t="str">
        <f>+Sitio_Publico[[#This Row],[idcoleccion]]&amp;"-"&amp;Sitio_Publico[[#This Row],[id]]</f>
        <v>000-3658</v>
      </c>
      <c r="W3659" s="49">
        <f>+VLOOKUP(Sitio_Publico[[#This Row],[territorio]],Estructura!$AE$4:$AH$1067,4,0)</f>
        <v>10000018</v>
      </c>
      <c r="X3659" s="49" t="str">
        <f>+VLOOKUP(Sitio_Publico[[#This Row],[tema]],Estructura!$G$4:$J$532,4,0)</f>
        <v>T-0</v>
      </c>
      <c r="Y3659" s="49" t="str">
        <f>+VLOOKUP(Sitio_Publico[[#This Row],[contenido]],Estructura!$L$4:$O$473,4,0)</f>
        <v>C-1</v>
      </c>
      <c r="Z3659" s="49" t="str">
        <f>+VLOOKUP(Sitio_Publico[[#This Row],[Filtro Integrado]],Estructura!$U$4:$W$529,3,0)</f>
        <v>FI-0</v>
      </c>
      <c r="AA3659" s="49" t="str">
        <f>+VLOOKUP(Sitio_Publico[[#This Row],[Muestra]],Estructura!$Y$4:$AB$483,4,0)</f>
        <v>M-000228</v>
      </c>
    </row>
    <row r="3660" spans="1:27" ht="51" x14ac:dyDescent="0.3">
      <c r="A3660" s="16">
        <f t="shared" si="57"/>
        <v>3659</v>
      </c>
      <c r="B3660" s="47" t="s">
        <v>15118</v>
      </c>
      <c r="C3660" s="13" t="s">
        <v>15119</v>
      </c>
      <c r="D3660" s="13" t="s">
        <v>15120</v>
      </c>
      <c r="E3660" s="44">
        <v>100103012</v>
      </c>
      <c r="F3660" s="13" t="s">
        <v>15131</v>
      </c>
      <c r="G3660" s="23" t="s">
        <v>15132</v>
      </c>
      <c r="H3660" s="42" t="s">
        <v>457</v>
      </c>
      <c r="I3660" s="28" t="s">
        <v>370</v>
      </c>
      <c r="J3660" s="12" t="s">
        <v>393</v>
      </c>
      <c r="K3660" s="28" t="s">
        <v>15743</v>
      </c>
      <c r="L3660" s="12" t="s">
        <v>15134</v>
      </c>
      <c r="M3660" s="12" t="s">
        <v>15135</v>
      </c>
      <c r="N3660" s="12" t="s">
        <v>15126</v>
      </c>
      <c r="O3660" s="26" t="s">
        <v>17620</v>
      </c>
      <c r="P3660" s="26" t="s">
        <v>17621</v>
      </c>
      <c r="Q3660" s="25" t="s">
        <v>491</v>
      </c>
      <c r="R3660" s="26" t="s">
        <v>17622</v>
      </c>
      <c r="S3660" s="15" t="s">
        <v>17623</v>
      </c>
      <c r="T3660" s="52" t="s">
        <v>15567</v>
      </c>
      <c r="U3660" s="22" t="s">
        <v>392</v>
      </c>
      <c r="V3660" s="49" t="str">
        <f>+Sitio_Publico[[#This Row],[idcoleccion]]&amp;"-"&amp;Sitio_Publico[[#This Row],[id]]</f>
        <v>000-3659</v>
      </c>
      <c r="W3660" s="49">
        <f>+VLOOKUP(Sitio_Publico[[#This Row],[territorio]],Estructura!$AE$4:$AH$1067,4,0)</f>
        <v>20000007</v>
      </c>
      <c r="X3660" s="49" t="str">
        <f>+VLOOKUP(Sitio_Publico[[#This Row],[tema]],Estructura!$G$4:$J$532,4,0)</f>
        <v>T-51</v>
      </c>
      <c r="Y3660" s="49" t="str">
        <f>+VLOOKUP(Sitio_Publico[[#This Row],[contenido]],Estructura!$L$4:$O$473,4,0)</f>
        <v>C-31</v>
      </c>
      <c r="Z3660" s="49" t="str">
        <f>+VLOOKUP(Sitio_Publico[[#This Row],[Filtro Integrado]],Estructura!$U$4:$W$529,3,0)</f>
        <v>FI-0</v>
      </c>
      <c r="AA3660" s="49" t="str">
        <f>+VLOOKUP(Sitio_Publico[[#This Row],[Muestra]],Estructura!$Y$4:$AB$483,4,0)</f>
        <v>M-000261</v>
      </c>
    </row>
    <row r="3661" spans="1:27" ht="40.799999999999997" x14ac:dyDescent="0.3">
      <c r="A3661" s="16">
        <f t="shared" si="57"/>
        <v>3660</v>
      </c>
      <c r="B3661" s="47" t="s">
        <v>15118</v>
      </c>
      <c r="C3661" s="13" t="s">
        <v>15119</v>
      </c>
      <c r="D3661" s="13" t="s">
        <v>15141</v>
      </c>
      <c r="E3661" s="44">
        <v>100102</v>
      </c>
      <c r="F3661" s="13" t="s">
        <v>15142</v>
      </c>
      <c r="G3661" s="23" t="s">
        <v>15300</v>
      </c>
      <c r="H3661" s="42" t="s">
        <v>455</v>
      </c>
      <c r="I3661" s="28" t="s">
        <v>14</v>
      </c>
      <c r="J3661" s="12" t="s">
        <v>393</v>
      </c>
      <c r="K3661" s="28" t="s">
        <v>15421</v>
      </c>
      <c r="L3661" s="12" t="s">
        <v>15145</v>
      </c>
      <c r="M3661" s="12" t="s">
        <v>15146</v>
      </c>
      <c r="N3661" s="12" t="s">
        <v>15126</v>
      </c>
      <c r="O3661" s="26" t="s">
        <v>17624</v>
      </c>
      <c r="P3661" s="26" t="s">
        <v>17625</v>
      </c>
      <c r="Q3661" s="25" t="s">
        <v>456</v>
      </c>
      <c r="R3661" s="26" t="s">
        <v>17626</v>
      </c>
      <c r="S3661" s="15" t="s">
        <v>17627</v>
      </c>
      <c r="T3661" s="52">
        <v>0</v>
      </c>
      <c r="U3661" s="22" t="s">
        <v>392</v>
      </c>
      <c r="V3661" s="49" t="str">
        <f>+Sitio_Publico[[#This Row],[idcoleccion]]&amp;"-"&amp;Sitio_Publico[[#This Row],[id]]</f>
        <v>000-3660</v>
      </c>
      <c r="W3661" s="49">
        <f>+VLOOKUP(Sitio_Publico[[#This Row],[territorio]],Estructura!$AE$4:$AH$1067,4,0)</f>
        <v>10000000</v>
      </c>
      <c r="X3661" s="49" t="str">
        <f>+VLOOKUP(Sitio_Publico[[#This Row],[tema]],Estructura!$G$4:$J$532,4,0)</f>
        <v>T-0</v>
      </c>
      <c r="Y3661" s="49" t="str">
        <f>+VLOOKUP(Sitio_Publico[[#This Row],[contenido]],Estructura!$L$4:$O$473,4,0)</f>
        <v>C-34</v>
      </c>
      <c r="Z3661" s="49" t="str">
        <f>+VLOOKUP(Sitio_Publico[[#This Row],[Filtro Integrado]],Estructura!$U$4:$W$529,3,0)</f>
        <v>FI-0</v>
      </c>
      <c r="AA3661" s="49" t="str">
        <f>+VLOOKUP(Sitio_Publico[[#This Row],[Muestra]],Estructura!$Y$4:$AB$483,4,0)</f>
        <v>M-000239</v>
      </c>
    </row>
    <row r="3662" spans="1:27" ht="40.799999999999997" x14ac:dyDescent="0.3">
      <c r="A3662" s="16">
        <f t="shared" si="57"/>
        <v>3661</v>
      </c>
      <c r="B3662" s="47" t="s">
        <v>15118</v>
      </c>
      <c r="C3662" s="13" t="s">
        <v>15119</v>
      </c>
      <c r="D3662" s="13" t="s">
        <v>15120</v>
      </c>
      <c r="E3662" s="44">
        <v>3304</v>
      </c>
      <c r="F3662" s="13" t="s">
        <v>15121</v>
      </c>
      <c r="G3662" s="23" t="s">
        <v>15122</v>
      </c>
      <c r="H3662" s="42" t="s">
        <v>458</v>
      </c>
      <c r="I3662" s="28" t="s">
        <v>49</v>
      </c>
      <c r="J3662" s="12" t="s">
        <v>393</v>
      </c>
      <c r="K3662" s="28" t="s">
        <v>15181</v>
      </c>
      <c r="L3662" s="12" t="s">
        <v>15124</v>
      </c>
      <c r="M3662" s="12" t="s">
        <v>15125</v>
      </c>
      <c r="N3662" s="12" t="s">
        <v>15126</v>
      </c>
      <c r="O3662" s="26" t="s">
        <v>17628</v>
      </c>
      <c r="P3662" s="26" t="s">
        <v>17629</v>
      </c>
      <c r="Q3662" s="25" t="s">
        <v>1121</v>
      </c>
      <c r="R3662" s="26" t="s">
        <v>17630</v>
      </c>
      <c r="S3662" s="15" t="s">
        <v>17631</v>
      </c>
      <c r="T3662" s="52" t="s">
        <v>17632</v>
      </c>
      <c r="U3662" s="22" t="s">
        <v>392</v>
      </c>
      <c r="V3662" s="49" t="str">
        <f>+Sitio_Publico[[#This Row],[idcoleccion]]&amp;"-"&amp;Sitio_Publico[[#This Row],[id]]</f>
        <v>000-3661</v>
      </c>
      <c r="W3662" s="49">
        <f>+VLOOKUP(Sitio_Publico[[#This Row],[territorio]],Estructura!$AE$4:$AH$1067,4,0)</f>
        <v>30003304</v>
      </c>
      <c r="X3662" s="49" t="str">
        <f>+VLOOKUP(Sitio_Publico[[#This Row],[tema]],Estructura!$G$4:$J$532,4,0)</f>
        <v>T-50</v>
      </c>
      <c r="Y3662" s="49" t="str">
        <f>+VLOOKUP(Sitio_Publico[[#This Row],[contenido]],Estructura!$L$4:$O$473,4,0)</f>
        <v>C-30</v>
      </c>
      <c r="Z3662" s="49" t="str">
        <f>+VLOOKUP(Sitio_Publico[[#This Row],[Filtro Integrado]],Estructura!$U$4:$W$529,3,0)</f>
        <v>FI-0</v>
      </c>
      <c r="AA3662" s="49" t="str">
        <f>+VLOOKUP(Sitio_Publico[[#This Row],[Muestra]],Estructura!$Y$4:$AB$483,4,0)</f>
        <v>M-000220</v>
      </c>
    </row>
    <row r="3663" spans="1:27" ht="61.2" x14ac:dyDescent="0.3">
      <c r="A3663" s="16">
        <f t="shared" si="57"/>
        <v>3662</v>
      </c>
      <c r="B3663" s="47" t="s">
        <v>15118</v>
      </c>
      <c r="C3663" s="13" t="s">
        <v>15119</v>
      </c>
      <c r="D3663" s="13" t="s">
        <v>15120</v>
      </c>
      <c r="E3663" s="44">
        <v>133</v>
      </c>
      <c r="F3663" s="13" t="s">
        <v>15142</v>
      </c>
      <c r="G3663" s="23" t="s">
        <v>15143</v>
      </c>
      <c r="H3663" s="42" t="s">
        <v>455</v>
      </c>
      <c r="I3663" s="28" t="s">
        <v>434</v>
      </c>
      <c r="J3663" s="12" t="s">
        <v>393</v>
      </c>
      <c r="K3663" s="28" t="s">
        <v>15142</v>
      </c>
      <c r="L3663" s="12" t="s">
        <v>15145</v>
      </c>
      <c r="M3663" s="12" t="s">
        <v>15146</v>
      </c>
      <c r="N3663" s="12" t="s">
        <v>15126</v>
      </c>
      <c r="O3663" s="26" t="s">
        <v>17633</v>
      </c>
      <c r="P3663" s="26" t="s">
        <v>17634</v>
      </c>
      <c r="Q3663" s="25" t="s">
        <v>456</v>
      </c>
      <c r="R3663" s="26" t="s">
        <v>17635</v>
      </c>
      <c r="S3663" s="15" t="s">
        <v>17636</v>
      </c>
      <c r="T3663" s="52">
        <v>0</v>
      </c>
      <c r="U3663" s="22" t="s">
        <v>392</v>
      </c>
      <c r="V3663" s="49" t="str">
        <f>+Sitio_Publico[[#This Row],[idcoleccion]]&amp;"-"&amp;Sitio_Publico[[#This Row],[id]]</f>
        <v>000-3662</v>
      </c>
      <c r="W3663" s="49">
        <f>+VLOOKUP(Sitio_Publico[[#This Row],[territorio]],Estructura!$AE$4:$AH$1067,4,0)</f>
        <v>10000133</v>
      </c>
      <c r="X3663" s="49" t="str">
        <f>+VLOOKUP(Sitio_Publico[[#This Row],[tema]],Estructura!$G$4:$J$532,4,0)</f>
        <v>T-0</v>
      </c>
      <c r="Y3663" s="49" t="str">
        <f>+VLOOKUP(Sitio_Publico[[#This Row],[contenido]],Estructura!$L$4:$O$473,4,0)</f>
        <v>C-1</v>
      </c>
      <c r="Z3663" s="49" t="str">
        <f>+VLOOKUP(Sitio_Publico[[#This Row],[Filtro Integrado]],Estructura!$U$4:$W$529,3,0)</f>
        <v>FI-0</v>
      </c>
      <c r="AA3663" s="49" t="str">
        <f>+VLOOKUP(Sitio_Publico[[#This Row],[Muestra]],Estructura!$Y$4:$AB$483,4,0)</f>
        <v>M-00039</v>
      </c>
    </row>
    <row r="3664" spans="1:27" ht="40.799999999999997" x14ac:dyDescent="0.3">
      <c r="A3664" s="16">
        <f t="shared" si="57"/>
        <v>3663</v>
      </c>
      <c r="B3664" s="47" t="s">
        <v>15118</v>
      </c>
      <c r="C3664" s="13" t="s">
        <v>15119</v>
      </c>
      <c r="D3664" s="13" t="s">
        <v>15120</v>
      </c>
      <c r="E3664" s="44">
        <v>139</v>
      </c>
      <c r="F3664" s="13" t="s">
        <v>15142</v>
      </c>
      <c r="G3664" s="23" t="s">
        <v>15143</v>
      </c>
      <c r="H3664" s="42" t="s">
        <v>455</v>
      </c>
      <c r="I3664" s="28" t="s">
        <v>435</v>
      </c>
      <c r="J3664" s="12" t="s">
        <v>393</v>
      </c>
      <c r="K3664" s="28" t="s">
        <v>15181</v>
      </c>
      <c r="L3664" s="12" t="s">
        <v>15145</v>
      </c>
      <c r="M3664" s="12" t="s">
        <v>15146</v>
      </c>
      <c r="N3664" s="12" t="s">
        <v>15126</v>
      </c>
      <c r="O3664" s="26" t="s">
        <v>17637</v>
      </c>
      <c r="P3664" s="26" t="s">
        <v>17638</v>
      </c>
      <c r="Q3664" s="25" t="s">
        <v>456</v>
      </c>
      <c r="R3664" s="26" t="s">
        <v>17639</v>
      </c>
      <c r="S3664" s="15" t="s">
        <v>17640</v>
      </c>
      <c r="T3664" s="52">
        <v>0</v>
      </c>
      <c r="U3664" s="22" t="s">
        <v>392</v>
      </c>
      <c r="V3664" s="49" t="str">
        <f>+Sitio_Publico[[#This Row],[idcoleccion]]&amp;"-"&amp;Sitio_Publico[[#This Row],[id]]</f>
        <v>000-3663</v>
      </c>
      <c r="W3664" s="49">
        <f>+VLOOKUP(Sitio_Publico[[#This Row],[territorio]],Estructura!$AE$4:$AH$1067,4,0)</f>
        <v>10000139</v>
      </c>
      <c r="X3664" s="49" t="str">
        <f>+VLOOKUP(Sitio_Publico[[#This Row],[tema]],Estructura!$G$4:$J$532,4,0)</f>
        <v>T-0</v>
      </c>
      <c r="Y3664" s="49" t="str">
        <f>+VLOOKUP(Sitio_Publico[[#This Row],[contenido]],Estructura!$L$4:$O$473,4,0)</f>
        <v>C-1</v>
      </c>
      <c r="Z3664" s="49" t="str">
        <f>+VLOOKUP(Sitio_Publico[[#This Row],[Filtro Integrado]],Estructura!$U$4:$W$529,3,0)</f>
        <v>FI-0</v>
      </c>
      <c r="AA3664" s="49" t="str">
        <f>+VLOOKUP(Sitio_Publico[[#This Row],[Muestra]],Estructura!$Y$4:$AB$483,4,0)</f>
        <v>M-000220</v>
      </c>
    </row>
    <row r="3665" spans="1:27" ht="30.6" x14ac:dyDescent="0.3">
      <c r="A3665" s="16">
        <f t="shared" si="57"/>
        <v>3664</v>
      </c>
      <c r="B3665" s="47" t="s">
        <v>15118</v>
      </c>
      <c r="C3665" s="13" t="s">
        <v>15119</v>
      </c>
      <c r="D3665" s="13" t="s">
        <v>15120</v>
      </c>
      <c r="E3665" s="44">
        <v>4103</v>
      </c>
      <c r="F3665" s="13" t="s">
        <v>15198</v>
      </c>
      <c r="G3665" s="23" t="s">
        <v>15122</v>
      </c>
      <c r="H3665" s="42" t="s">
        <v>458</v>
      </c>
      <c r="I3665" s="28" t="s">
        <v>51</v>
      </c>
      <c r="J3665" s="12" t="s">
        <v>393</v>
      </c>
      <c r="K3665" s="28" t="s">
        <v>15199</v>
      </c>
      <c r="L3665" s="12" t="s">
        <v>15124</v>
      </c>
      <c r="M3665" s="12" t="s">
        <v>15125</v>
      </c>
      <c r="N3665" s="12" t="s">
        <v>15126</v>
      </c>
      <c r="O3665" s="26" t="s">
        <v>17641</v>
      </c>
      <c r="P3665" s="26" t="s">
        <v>17642</v>
      </c>
      <c r="Q3665" s="25" t="s">
        <v>632</v>
      </c>
      <c r="R3665" s="26" t="s">
        <v>17643</v>
      </c>
      <c r="S3665" s="15" t="s">
        <v>17644</v>
      </c>
      <c r="T3665" s="52" t="s">
        <v>17645</v>
      </c>
      <c r="U3665" s="22" t="s">
        <v>392</v>
      </c>
      <c r="V3665" s="49" t="str">
        <f>+Sitio_Publico[[#This Row],[idcoleccion]]&amp;"-"&amp;Sitio_Publico[[#This Row],[id]]</f>
        <v>000-3664</v>
      </c>
      <c r="W3665" s="49">
        <f>+VLOOKUP(Sitio_Publico[[#This Row],[territorio]],Estructura!$AE$4:$AH$1067,4,0)</f>
        <v>30004103</v>
      </c>
      <c r="X3665" s="49" t="str">
        <f>+VLOOKUP(Sitio_Publico[[#This Row],[tema]],Estructura!$G$4:$J$532,4,0)</f>
        <v>T-55</v>
      </c>
      <c r="Y3665" s="49" t="str">
        <f>+VLOOKUP(Sitio_Publico[[#This Row],[contenido]],Estructura!$L$4:$O$473,4,0)</f>
        <v>C-30</v>
      </c>
      <c r="Z3665" s="49" t="str">
        <f>+VLOOKUP(Sitio_Publico[[#This Row],[Filtro Integrado]],Estructura!$U$4:$W$529,3,0)</f>
        <v>FI-0</v>
      </c>
      <c r="AA3665" s="49" t="str">
        <f>+VLOOKUP(Sitio_Publico[[#This Row],[Muestra]],Estructura!$Y$4:$AB$483,4,0)</f>
        <v>M-000222</v>
      </c>
    </row>
    <row r="3666" spans="1:27" ht="40.799999999999997" x14ac:dyDescent="0.3">
      <c r="A3666" s="16">
        <f t="shared" si="57"/>
        <v>3665</v>
      </c>
      <c r="B3666" s="47" t="s">
        <v>15118</v>
      </c>
      <c r="C3666" s="13" t="s">
        <v>15119</v>
      </c>
      <c r="D3666" s="13" t="s">
        <v>15120</v>
      </c>
      <c r="E3666" s="44">
        <v>105</v>
      </c>
      <c r="F3666" s="13" t="s">
        <v>15142</v>
      </c>
      <c r="G3666" s="23" t="s">
        <v>15143</v>
      </c>
      <c r="H3666" s="42" t="s">
        <v>455</v>
      </c>
      <c r="I3666" s="28" t="s">
        <v>428</v>
      </c>
      <c r="J3666" s="12" t="s">
        <v>393</v>
      </c>
      <c r="K3666" s="28" t="s">
        <v>15181</v>
      </c>
      <c r="L3666" s="12" t="s">
        <v>1299</v>
      </c>
      <c r="M3666" s="12" t="s">
        <v>15146</v>
      </c>
      <c r="N3666" s="12" t="s">
        <v>15126</v>
      </c>
      <c r="O3666" s="26" t="s">
        <v>17646</v>
      </c>
      <c r="P3666" s="26" t="s">
        <v>17647</v>
      </c>
      <c r="Q3666" s="25" t="s">
        <v>632</v>
      </c>
      <c r="R3666" s="26" t="s">
        <v>17648</v>
      </c>
      <c r="S3666" s="15" t="s">
        <v>17649</v>
      </c>
      <c r="T3666" s="52">
        <v>0</v>
      </c>
      <c r="U3666" s="22" t="s">
        <v>392</v>
      </c>
      <c r="V3666" s="49" t="str">
        <f>+Sitio_Publico[[#This Row],[idcoleccion]]&amp;"-"&amp;Sitio_Publico[[#This Row],[id]]</f>
        <v>000-3665</v>
      </c>
      <c r="W3666" s="49">
        <f>+VLOOKUP(Sitio_Publico[[#This Row],[territorio]],Estructura!$AE$4:$AH$1067,4,0)</f>
        <v>10000105</v>
      </c>
      <c r="X3666" s="49" t="str">
        <f>+VLOOKUP(Sitio_Publico[[#This Row],[tema]],Estructura!$G$4:$J$532,4,0)</f>
        <v>T-0</v>
      </c>
      <c r="Y3666" s="49" t="str">
        <f>+VLOOKUP(Sitio_Publico[[#This Row],[contenido]],Estructura!$L$4:$O$473,4,0)</f>
        <v>C-1</v>
      </c>
      <c r="Z3666" s="49" t="str">
        <f>+VLOOKUP(Sitio_Publico[[#This Row],[Filtro Integrado]],Estructura!$U$4:$W$529,3,0)</f>
        <v>FI-0</v>
      </c>
      <c r="AA3666" s="49" t="str">
        <f>+VLOOKUP(Sitio_Publico[[#This Row],[Muestra]],Estructura!$Y$4:$AB$483,4,0)</f>
        <v>M-000220</v>
      </c>
    </row>
    <row r="3667" spans="1:27" ht="30.6" x14ac:dyDescent="0.3">
      <c r="A3667" s="16">
        <f t="shared" si="57"/>
        <v>3666</v>
      </c>
      <c r="B3667" s="47" t="s">
        <v>15118</v>
      </c>
      <c r="C3667" s="13" t="s">
        <v>15119</v>
      </c>
      <c r="D3667" s="13" t="s">
        <v>15120</v>
      </c>
      <c r="E3667" s="44">
        <v>14201</v>
      </c>
      <c r="F3667" s="13" t="s">
        <v>15198</v>
      </c>
      <c r="G3667" s="23" t="s">
        <v>15122</v>
      </c>
      <c r="H3667" s="42" t="s">
        <v>458</v>
      </c>
      <c r="I3667" s="28" t="s">
        <v>355</v>
      </c>
      <c r="J3667" s="12" t="s">
        <v>393</v>
      </c>
      <c r="K3667" s="28" t="s">
        <v>15199</v>
      </c>
      <c r="L3667" s="12" t="s">
        <v>15124</v>
      </c>
      <c r="M3667" s="12" t="s">
        <v>15125</v>
      </c>
      <c r="N3667" s="12" t="s">
        <v>15126</v>
      </c>
      <c r="O3667" s="26" t="s">
        <v>17650</v>
      </c>
      <c r="P3667" s="26" t="s">
        <v>17651</v>
      </c>
      <c r="Q3667" s="25" t="s">
        <v>632</v>
      </c>
      <c r="R3667" s="26" t="s">
        <v>17652</v>
      </c>
      <c r="S3667" s="15" t="s">
        <v>17653</v>
      </c>
      <c r="T3667" s="52" t="s">
        <v>17654</v>
      </c>
      <c r="U3667" s="22" t="s">
        <v>392</v>
      </c>
      <c r="V3667" s="49" t="str">
        <f>+Sitio_Publico[[#This Row],[idcoleccion]]&amp;"-"&amp;Sitio_Publico[[#This Row],[id]]</f>
        <v>000-3666</v>
      </c>
      <c r="W3667" s="49">
        <f>+VLOOKUP(Sitio_Publico[[#This Row],[territorio]],Estructura!$AE$4:$AH$1067,4,0)</f>
        <v>30014201</v>
      </c>
      <c r="X3667" s="49" t="str">
        <f>+VLOOKUP(Sitio_Publico[[#This Row],[tema]],Estructura!$G$4:$J$532,4,0)</f>
        <v>T-55</v>
      </c>
      <c r="Y3667" s="49" t="str">
        <f>+VLOOKUP(Sitio_Publico[[#This Row],[contenido]],Estructura!$L$4:$O$473,4,0)</f>
        <v>C-30</v>
      </c>
      <c r="Z3667" s="49" t="str">
        <f>+VLOOKUP(Sitio_Publico[[#This Row],[Filtro Integrado]],Estructura!$U$4:$W$529,3,0)</f>
        <v>FI-0</v>
      </c>
      <c r="AA3667" s="49" t="str">
        <f>+VLOOKUP(Sitio_Publico[[#This Row],[Muestra]],Estructura!$Y$4:$AB$483,4,0)</f>
        <v>M-000222</v>
      </c>
    </row>
    <row r="3668" spans="1:27" ht="51" x14ac:dyDescent="0.3">
      <c r="A3668" s="16">
        <f t="shared" si="57"/>
        <v>3667</v>
      </c>
      <c r="B3668" s="47" t="s">
        <v>15118</v>
      </c>
      <c r="C3668" s="13" t="s">
        <v>15119</v>
      </c>
      <c r="D3668" s="13" t="s">
        <v>15120</v>
      </c>
      <c r="E3668" s="44">
        <v>100112020</v>
      </c>
      <c r="F3668" s="13" t="s">
        <v>15534</v>
      </c>
      <c r="G3668" s="23" t="s">
        <v>15397</v>
      </c>
      <c r="H3668" s="42" t="s">
        <v>457</v>
      </c>
      <c r="I3668" s="28" t="s">
        <v>367</v>
      </c>
      <c r="J3668" s="12" t="s">
        <v>15398</v>
      </c>
      <c r="K3668" s="28" t="s">
        <v>15552</v>
      </c>
      <c r="L3668" s="12" t="s">
        <v>1611</v>
      </c>
      <c r="M3668" s="12" t="s">
        <v>15400</v>
      </c>
      <c r="N3668" s="12" t="s">
        <v>15126</v>
      </c>
      <c r="O3668" s="26" t="s">
        <v>17655</v>
      </c>
      <c r="P3668" s="26" t="s">
        <v>17656</v>
      </c>
      <c r="Q3668" s="25" t="s">
        <v>456</v>
      </c>
      <c r="R3668" s="26" t="s">
        <v>17657</v>
      </c>
      <c r="S3668" s="15" t="s">
        <v>17658</v>
      </c>
      <c r="T3668" s="52" t="s">
        <v>1297</v>
      </c>
      <c r="U3668" s="22" t="s">
        <v>392</v>
      </c>
      <c r="V3668" s="49" t="str">
        <f>+Sitio_Publico[[#This Row],[idcoleccion]]&amp;"-"&amp;Sitio_Publico[[#This Row],[id]]</f>
        <v>000-3667</v>
      </c>
      <c r="W3668" s="49">
        <f>+VLOOKUP(Sitio_Publico[[#This Row],[territorio]],Estructura!$AE$4:$AH$1067,4,0)</f>
        <v>20000004</v>
      </c>
      <c r="X3668" s="49" t="str">
        <f>+VLOOKUP(Sitio_Publico[[#This Row],[tema]],Estructura!$G$4:$J$532,4,0)</f>
        <v>T-60</v>
      </c>
      <c r="Y3668" s="49" t="str">
        <f>+VLOOKUP(Sitio_Publico[[#This Row],[contenido]],Estructura!$L$4:$O$473,4,0)</f>
        <v>C-35</v>
      </c>
      <c r="Z3668" s="49" t="str">
        <f>+VLOOKUP(Sitio_Publico[[#This Row],[Filtro Integrado]],Estructura!$U$4:$W$529,3,0)</f>
        <v>FI-8</v>
      </c>
      <c r="AA3668" s="49" t="str">
        <f>+VLOOKUP(Sitio_Publico[[#This Row],[Muestra]],Estructura!$Y$4:$AB$483,4,0)</f>
        <v>M-000249</v>
      </c>
    </row>
    <row r="3669" spans="1:27" ht="61.2" x14ac:dyDescent="0.3">
      <c r="A3669" s="16">
        <f t="shared" si="57"/>
        <v>3668</v>
      </c>
      <c r="B3669" s="47" t="s">
        <v>15118</v>
      </c>
      <c r="C3669" s="13" t="s">
        <v>15119</v>
      </c>
      <c r="D3669" s="13" t="s">
        <v>15120</v>
      </c>
      <c r="E3669" s="44">
        <v>143</v>
      </c>
      <c r="F3669" s="13" t="s">
        <v>15142</v>
      </c>
      <c r="G3669" s="23" t="s">
        <v>15143</v>
      </c>
      <c r="H3669" s="42" t="s">
        <v>455</v>
      </c>
      <c r="I3669" s="28" t="s">
        <v>438</v>
      </c>
      <c r="J3669" s="12" t="s">
        <v>393</v>
      </c>
      <c r="K3669" s="28" t="s">
        <v>15225</v>
      </c>
      <c r="L3669" s="12" t="s">
        <v>1299</v>
      </c>
      <c r="M3669" s="12" t="s">
        <v>15146</v>
      </c>
      <c r="N3669" s="12" t="s">
        <v>15126</v>
      </c>
      <c r="O3669" s="26" t="s">
        <v>17659</v>
      </c>
      <c r="P3669" s="26" t="s">
        <v>17660</v>
      </c>
      <c r="Q3669" s="25" t="s">
        <v>15801</v>
      </c>
      <c r="R3669" s="26" t="s">
        <v>17661</v>
      </c>
      <c r="S3669" s="15" t="s">
        <v>17662</v>
      </c>
      <c r="T3669" s="52">
        <v>0</v>
      </c>
      <c r="U3669" s="22" t="s">
        <v>392</v>
      </c>
      <c r="V3669" s="49" t="str">
        <f>+Sitio_Publico[[#This Row],[idcoleccion]]&amp;"-"&amp;Sitio_Publico[[#This Row],[id]]</f>
        <v>000-3668</v>
      </c>
      <c r="W3669" s="49">
        <f>+VLOOKUP(Sitio_Publico[[#This Row],[territorio]],Estructura!$AE$4:$AH$1067,4,0)</f>
        <v>10000143</v>
      </c>
      <c r="X3669" s="49" t="str">
        <f>+VLOOKUP(Sitio_Publico[[#This Row],[tema]],Estructura!$G$4:$J$532,4,0)</f>
        <v>T-0</v>
      </c>
      <c r="Y3669" s="49" t="str">
        <f>+VLOOKUP(Sitio_Publico[[#This Row],[contenido]],Estructura!$L$4:$O$473,4,0)</f>
        <v>C-1</v>
      </c>
      <c r="Z3669" s="49" t="str">
        <f>+VLOOKUP(Sitio_Publico[[#This Row],[Filtro Integrado]],Estructura!$U$4:$W$529,3,0)</f>
        <v>FI-0</v>
      </c>
      <c r="AA3669" s="49" t="str">
        <f>+VLOOKUP(Sitio_Publico[[#This Row],[Muestra]],Estructura!$Y$4:$AB$483,4,0)</f>
        <v>M-0002</v>
      </c>
    </row>
    <row r="3670" spans="1:27" ht="40.799999999999997" x14ac:dyDescent="0.3">
      <c r="A3670" s="16">
        <f t="shared" si="57"/>
        <v>3669</v>
      </c>
      <c r="B3670" s="47" t="s">
        <v>15118</v>
      </c>
      <c r="C3670" s="13" t="s">
        <v>15119</v>
      </c>
      <c r="D3670" s="13" t="s">
        <v>15120</v>
      </c>
      <c r="E3670" s="44">
        <v>3</v>
      </c>
      <c r="F3670" s="13" t="s">
        <v>15142</v>
      </c>
      <c r="G3670" s="23" t="s">
        <v>15143</v>
      </c>
      <c r="H3670" s="42" t="s">
        <v>455</v>
      </c>
      <c r="I3670" s="28" t="s">
        <v>410</v>
      </c>
      <c r="J3670" s="12" t="s">
        <v>393</v>
      </c>
      <c r="K3670" s="28" t="s">
        <v>15278</v>
      </c>
      <c r="L3670" s="12" t="s">
        <v>1299</v>
      </c>
      <c r="M3670" s="12" t="s">
        <v>14623</v>
      </c>
      <c r="N3670" s="12" t="s">
        <v>15126</v>
      </c>
      <c r="O3670" s="26" t="s">
        <v>17663</v>
      </c>
      <c r="P3670" s="26" t="s">
        <v>17664</v>
      </c>
      <c r="Q3670" s="25" t="s">
        <v>1145</v>
      </c>
      <c r="R3670" s="26" t="s">
        <v>17458</v>
      </c>
      <c r="S3670" s="15" t="s">
        <v>17665</v>
      </c>
      <c r="T3670" s="52">
        <v>0</v>
      </c>
      <c r="U3670" s="22" t="s">
        <v>392</v>
      </c>
      <c r="V3670" s="49" t="str">
        <f>+Sitio_Publico[[#This Row],[idcoleccion]]&amp;"-"&amp;Sitio_Publico[[#This Row],[id]]</f>
        <v>000-3669</v>
      </c>
      <c r="W3670" s="49">
        <f>+VLOOKUP(Sitio_Publico[[#This Row],[territorio]],Estructura!$AE$4:$AH$1067,4,0)</f>
        <v>10000003</v>
      </c>
      <c r="X3670" s="49" t="str">
        <f>+VLOOKUP(Sitio_Publico[[#This Row],[tema]],Estructura!$G$4:$J$532,4,0)</f>
        <v>T-0</v>
      </c>
      <c r="Y3670" s="49" t="str">
        <f>+VLOOKUP(Sitio_Publico[[#This Row],[contenido]],Estructura!$L$4:$O$473,4,0)</f>
        <v>C-1</v>
      </c>
      <c r="Z3670" s="49" t="str">
        <f>+VLOOKUP(Sitio_Publico[[#This Row],[Filtro Integrado]],Estructura!$U$4:$W$529,3,0)</f>
        <v>FI-0</v>
      </c>
      <c r="AA3670" s="49" t="str">
        <f>+VLOOKUP(Sitio_Publico[[#This Row],[Muestra]],Estructura!$Y$4:$AB$483,4,0)</f>
        <v>M-000228</v>
      </c>
    </row>
    <row r="3671" spans="1:27" ht="61.2" x14ac:dyDescent="0.3">
      <c r="A3671" s="16">
        <f t="shared" si="57"/>
        <v>3670</v>
      </c>
      <c r="B3671" s="47" t="s">
        <v>15118</v>
      </c>
      <c r="C3671" s="13" t="s">
        <v>15119</v>
      </c>
      <c r="D3671" s="13" t="s">
        <v>15120</v>
      </c>
      <c r="E3671" s="44">
        <v>39</v>
      </c>
      <c r="F3671" s="13" t="s">
        <v>15142</v>
      </c>
      <c r="G3671" s="23" t="s">
        <v>15300</v>
      </c>
      <c r="H3671" s="42" t="s">
        <v>455</v>
      </c>
      <c r="I3671" s="28" t="s">
        <v>406</v>
      </c>
      <c r="J3671" s="12" t="s">
        <v>393</v>
      </c>
      <c r="K3671" s="28" t="s">
        <v>15225</v>
      </c>
      <c r="L3671" s="12" t="s">
        <v>1299</v>
      </c>
      <c r="M3671" s="12" t="s">
        <v>15146</v>
      </c>
      <c r="N3671" s="12" t="s">
        <v>15126</v>
      </c>
      <c r="O3671" s="26" t="s">
        <v>17666</v>
      </c>
      <c r="P3671" s="26" t="s">
        <v>17667</v>
      </c>
      <c r="Q3671" s="25" t="s">
        <v>632</v>
      </c>
      <c r="R3671" s="26" t="s">
        <v>17668</v>
      </c>
      <c r="S3671" s="15" t="s">
        <v>17669</v>
      </c>
      <c r="T3671" s="52">
        <v>0</v>
      </c>
      <c r="U3671" s="22" t="s">
        <v>392</v>
      </c>
      <c r="V3671" s="49" t="str">
        <f>+Sitio_Publico[[#This Row],[idcoleccion]]&amp;"-"&amp;Sitio_Publico[[#This Row],[id]]</f>
        <v>000-3670</v>
      </c>
      <c r="W3671" s="49">
        <f>+VLOOKUP(Sitio_Publico[[#This Row],[territorio]],Estructura!$AE$4:$AH$1067,4,0)</f>
        <v>10000039</v>
      </c>
      <c r="X3671" s="49" t="str">
        <f>+VLOOKUP(Sitio_Publico[[#This Row],[tema]],Estructura!$G$4:$J$532,4,0)</f>
        <v>T-0</v>
      </c>
      <c r="Y3671" s="49" t="str">
        <f>+VLOOKUP(Sitio_Publico[[#This Row],[contenido]],Estructura!$L$4:$O$473,4,0)</f>
        <v>C-34</v>
      </c>
      <c r="Z3671" s="49" t="str">
        <f>+VLOOKUP(Sitio_Publico[[#This Row],[Filtro Integrado]],Estructura!$U$4:$W$529,3,0)</f>
        <v>FI-0</v>
      </c>
      <c r="AA3671" s="49" t="str">
        <f>+VLOOKUP(Sitio_Publico[[#This Row],[Muestra]],Estructura!$Y$4:$AB$483,4,0)</f>
        <v>M-0002</v>
      </c>
    </row>
    <row r="3672" spans="1:27" ht="40.799999999999997" x14ac:dyDescent="0.3">
      <c r="A3672" s="16">
        <f t="shared" si="57"/>
        <v>3671</v>
      </c>
      <c r="B3672" s="47" t="s">
        <v>15118</v>
      </c>
      <c r="C3672" s="13" t="s">
        <v>15119</v>
      </c>
      <c r="D3672" s="13" t="s">
        <v>15120</v>
      </c>
      <c r="E3672" s="44">
        <v>7</v>
      </c>
      <c r="F3672" s="13" t="s">
        <v>15783</v>
      </c>
      <c r="G3672" s="23" t="s">
        <v>15132</v>
      </c>
      <c r="H3672" s="42" t="s">
        <v>457</v>
      </c>
      <c r="I3672" s="28" t="s">
        <v>370</v>
      </c>
      <c r="J3672" s="12" t="s">
        <v>15181</v>
      </c>
      <c r="K3672" s="28" t="s">
        <v>17670</v>
      </c>
      <c r="L3672" s="12" t="s">
        <v>15134</v>
      </c>
      <c r="M3672" s="12" t="s">
        <v>15135</v>
      </c>
      <c r="N3672" s="12" t="s">
        <v>15126</v>
      </c>
      <c r="O3672" s="26" t="s">
        <v>17671</v>
      </c>
      <c r="P3672" s="26" t="s">
        <v>17672</v>
      </c>
      <c r="Q3672" s="25" t="s">
        <v>491</v>
      </c>
      <c r="R3672" s="26" t="s">
        <v>17673</v>
      </c>
      <c r="S3672" s="15" t="s">
        <v>17674</v>
      </c>
      <c r="T3672" s="52" t="s">
        <v>15567</v>
      </c>
      <c r="U3672" s="22" t="s">
        <v>392</v>
      </c>
      <c r="V3672" s="49" t="str">
        <f>+Sitio_Publico[[#This Row],[idcoleccion]]&amp;"-"&amp;Sitio_Publico[[#This Row],[id]]</f>
        <v>000-3671</v>
      </c>
      <c r="W3672" s="49">
        <f>+VLOOKUP(Sitio_Publico[[#This Row],[territorio]],Estructura!$AE$4:$AH$1067,4,0)</f>
        <v>20000007</v>
      </c>
      <c r="X3672" s="49" t="str">
        <f>+VLOOKUP(Sitio_Publico[[#This Row],[tema]],Estructura!$G$4:$J$532,4,0)</f>
        <v>T-61</v>
      </c>
      <c r="Y3672" s="49" t="str">
        <f>+VLOOKUP(Sitio_Publico[[#This Row],[contenido]],Estructura!$L$4:$O$473,4,0)</f>
        <v>C-31</v>
      </c>
      <c r="Z3672" s="49" t="str">
        <f>+VLOOKUP(Sitio_Publico[[#This Row],[Filtro Integrado]],Estructura!$U$4:$W$529,3,0)</f>
        <v>FI-9</v>
      </c>
      <c r="AA3672" s="49" t="str">
        <f>+VLOOKUP(Sitio_Publico[[#This Row],[Muestra]],Estructura!$Y$4:$AB$483,4,0)</f>
        <v>M-000335</v>
      </c>
    </row>
    <row r="3673" spans="1:27" ht="51" x14ac:dyDescent="0.3">
      <c r="A3673" s="16">
        <f t="shared" si="57"/>
        <v>3672</v>
      </c>
      <c r="B3673" s="47" t="s">
        <v>15118</v>
      </c>
      <c r="C3673" s="13" t="s">
        <v>15119</v>
      </c>
      <c r="D3673" s="13" t="s">
        <v>15120</v>
      </c>
      <c r="E3673" s="44">
        <v>100102</v>
      </c>
      <c r="F3673" s="13" t="s">
        <v>15263</v>
      </c>
      <c r="G3673" s="23" t="s">
        <v>15152</v>
      </c>
      <c r="H3673" s="42" t="s">
        <v>457</v>
      </c>
      <c r="I3673" s="28" t="s">
        <v>366</v>
      </c>
      <c r="J3673" s="12" t="s">
        <v>393</v>
      </c>
      <c r="K3673" s="28" t="s">
        <v>15421</v>
      </c>
      <c r="L3673" s="12" t="s">
        <v>15155</v>
      </c>
      <c r="M3673" s="12" t="s">
        <v>15156</v>
      </c>
      <c r="N3673" s="12" t="s">
        <v>15126</v>
      </c>
      <c r="O3673" s="26" t="s">
        <v>17675</v>
      </c>
      <c r="P3673" s="26" t="s">
        <v>17676</v>
      </c>
      <c r="Q3673" s="25" t="s">
        <v>491</v>
      </c>
      <c r="R3673" s="26" t="s">
        <v>17677</v>
      </c>
      <c r="S3673" s="15" t="s">
        <v>17678</v>
      </c>
      <c r="T3673" s="52" t="s">
        <v>701</v>
      </c>
      <c r="U3673" s="22" t="s">
        <v>392</v>
      </c>
      <c r="V3673" s="49" t="str">
        <f>+Sitio_Publico[[#This Row],[idcoleccion]]&amp;"-"&amp;Sitio_Publico[[#This Row],[id]]</f>
        <v>000-3672</v>
      </c>
      <c r="W3673" s="49">
        <f>+VLOOKUP(Sitio_Publico[[#This Row],[territorio]],Estructura!$AE$4:$AH$1067,4,0)</f>
        <v>20000003</v>
      </c>
      <c r="X3673" s="49" t="str">
        <f>+VLOOKUP(Sitio_Publico[[#This Row],[tema]],Estructura!$G$4:$J$532,4,0)</f>
        <v>T-57</v>
      </c>
      <c r="Y3673" s="49" t="str">
        <f>+VLOOKUP(Sitio_Publico[[#This Row],[contenido]],Estructura!$L$4:$O$473,4,0)</f>
        <v>C-32</v>
      </c>
      <c r="Z3673" s="49" t="str">
        <f>+VLOOKUP(Sitio_Publico[[#This Row],[Filtro Integrado]],Estructura!$U$4:$W$529,3,0)</f>
        <v>FI-0</v>
      </c>
      <c r="AA3673" s="49" t="str">
        <f>+VLOOKUP(Sitio_Publico[[#This Row],[Muestra]],Estructura!$Y$4:$AB$483,4,0)</f>
        <v>M-000239</v>
      </c>
    </row>
    <row r="3674" spans="1:27" ht="40.799999999999997" x14ac:dyDescent="0.3">
      <c r="A3674" s="16">
        <f t="shared" si="57"/>
        <v>3673</v>
      </c>
      <c r="B3674" s="47" t="s">
        <v>15118</v>
      </c>
      <c r="C3674" s="13" t="s">
        <v>15119</v>
      </c>
      <c r="D3674" s="13" t="s">
        <v>15120</v>
      </c>
      <c r="E3674" s="44">
        <v>9115</v>
      </c>
      <c r="F3674" s="13" t="s">
        <v>15825</v>
      </c>
      <c r="G3674" s="23" t="s">
        <v>15152</v>
      </c>
      <c r="H3674" s="42" t="s">
        <v>458</v>
      </c>
      <c r="I3674" s="28" t="s">
        <v>230</v>
      </c>
      <c r="J3674" s="12" t="s">
        <v>15153</v>
      </c>
      <c r="K3674" s="28" t="s">
        <v>15826</v>
      </c>
      <c r="L3674" s="12" t="s">
        <v>15155</v>
      </c>
      <c r="M3674" s="12" t="s">
        <v>15156</v>
      </c>
      <c r="N3674" s="12" t="s">
        <v>15126</v>
      </c>
      <c r="O3674" s="26" t="s">
        <v>17679</v>
      </c>
      <c r="P3674" s="26" t="s">
        <v>17680</v>
      </c>
      <c r="Q3674" s="25" t="s">
        <v>10495</v>
      </c>
      <c r="R3674" s="26" t="s">
        <v>17681</v>
      </c>
      <c r="S3674" s="15" t="s">
        <v>17682</v>
      </c>
      <c r="T3674" s="52" t="s">
        <v>658</v>
      </c>
      <c r="U3674" s="22" t="s">
        <v>392</v>
      </c>
      <c r="V3674" s="49" t="str">
        <f>+Sitio_Publico[[#This Row],[idcoleccion]]&amp;"-"&amp;Sitio_Publico[[#This Row],[id]]</f>
        <v>000-3673</v>
      </c>
      <c r="W3674" s="49">
        <f>+VLOOKUP(Sitio_Publico[[#This Row],[territorio]],Estructura!$AE$4:$AH$1067,4,0)</f>
        <v>30009115</v>
      </c>
      <c r="X3674" s="49" t="str">
        <f>+VLOOKUP(Sitio_Publico[[#This Row],[tema]],Estructura!$G$4:$J$532,4,0)</f>
        <v>T-62</v>
      </c>
      <c r="Y3674" s="49" t="str">
        <f>+VLOOKUP(Sitio_Publico[[#This Row],[contenido]],Estructura!$L$4:$O$473,4,0)</f>
        <v>C-32</v>
      </c>
      <c r="Z3674" s="49" t="str">
        <f>+VLOOKUP(Sitio_Publico[[#This Row],[Filtro Integrado]],Estructura!$U$4:$W$529,3,0)</f>
        <v>FI-4</v>
      </c>
      <c r="AA3674" s="49" t="str">
        <f>+VLOOKUP(Sitio_Publico[[#This Row],[Muestra]],Estructura!$Y$4:$AB$483,4,0)</f>
        <v>M-000263</v>
      </c>
    </row>
    <row r="3675" spans="1:27" ht="30.6" x14ac:dyDescent="0.3">
      <c r="A3675" s="16">
        <f t="shared" si="57"/>
        <v>3674</v>
      </c>
      <c r="B3675" s="47" t="s">
        <v>15118</v>
      </c>
      <c r="C3675" s="13" t="s">
        <v>15119</v>
      </c>
      <c r="D3675" s="13" t="s">
        <v>15120</v>
      </c>
      <c r="E3675" s="44">
        <v>100101003</v>
      </c>
      <c r="F3675" s="13" t="s">
        <v>15198</v>
      </c>
      <c r="G3675" s="23" t="s">
        <v>15122</v>
      </c>
      <c r="H3675" s="42" t="s">
        <v>455</v>
      </c>
      <c r="I3675" s="28" t="s">
        <v>14</v>
      </c>
      <c r="J3675" s="12" t="s">
        <v>393</v>
      </c>
      <c r="K3675" s="28" t="s">
        <v>17683</v>
      </c>
      <c r="L3675" s="12" t="s">
        <v>15124</v>
      </c>
      <c r="M3675" s="12" t="s">
        <v>15125</v>
      </c>
      <c r="N3675" s="12" t="s">
        <v>15126</v>
      </c>
      <c r="O3675" s="26" t="s">
        <v>17684</v>
      </c>
      <c r="P3675" s="26" t="s">
        <v>17685</v>
      </c>
      <c r="Q3675" s="25" t="s">
        <v>632</v>
      </c>
      <c r="R3675" s="26" t="s">
        <v>17686</v>
      </c>
      <c r="S3675" s="15" t="s">
        <v>17687</v>
      </c>
      <c r="T3675" s="52">
        <v>0</v>
      </c>
      <c r="U3675" s="22" t="s">
        <v>392</v>
      </c>
      <c r="V3675" s="49" t="str">
        <f>+Sitio_Publico[[#This Row],[idcoleccion]]&amp;"-"&amp;Sitio_Publico[[#This Row],[id]]</f>
        <v>000-3674</v>
      </c>
      <c r="W3675" s="49">
        <f>+VLOOKUP(Sitio_Publico[[#This Row],[territorio]],Estructura!$AE$4:$AH$1067,4,0)</f>
        <v>10000000</v>
      </c>
      <c r="X3675" s="49" t="str">
        <f>+VLOOKUP(Sitio_Publico[[#This Row],[tema]],Estructura!$G$4:$J$532,4,0)</f>
        <v>T-55</v>
      </c>
      <c r="Y3675" s="49" t="str">
        <f>+VLOOKUP(Sitio_Publico[[#This Row],[contenido]],Estructura!$L$4:$O$473,4,0)</f>
        <v>C-30</v>
      </c>
      <c r="Z3675" s="49" t="str">
        <f>+VLOOKUP(Sitio_Publico[[#This Row],[Filtro Integrado]],Estructura!$U$4:$W$529,3,0)</f>
        <v>FI-0</v>
      </c>
      <c r="AA3675" s="49" t="str">
        <f>+VLOOKUP(Sitio_Publico[[#This Row],[Muestra]],Estructura!$Y$4:$AB$483,4,0)</f>
        <v>M-000336</v>
      </c>
    </row>
    <row r="3676" spans="1:27" ht="51" x14ac:dyDescent="0.3">
      <c r="A3676" s="16">
        <f t="shared" si="57"/>
        <v>3675</v>
      </c>
      <c r="B3676" s="47" t="s">
        <v>15118</v>
      </c>
      <c r="C3676" s="13" t="s">
        <v>15119</v>
      </c>
      <c r="D3676" s="13" t="s">
        <v>15120</v>
      </c>
      <c r="E3676" s="44">
        <v>23</v>
      </c>
      <c r="F3676" s="13" t="s">
        <v>15142</v>
      </c>
      <c r="G3676" s="23" t="s">
        <v>15300</v>
      </c>
      <c r="H3676" s="42" t="s">
        <v>455</v>
      </c>
      <c r="I3676" s="28" t="s">
        <v>402</v>
      </c>
      <c r="J3676" s="12" t="s">
        <v>393</v>
      </c>
      <c r="K3676" s="28" t="s">
        <v>15225</v>
      </c>
      <c r="L3676" s="12" t="s">
        <v>1299</v>
      </c>
      <c r="M3676" s="12" t="s">
        <v>14623</v>
      </c>
      <c r="N3676" s="12" t="s">
        <v>15126</v>
      </c>
      <c r="O3676" s="26" t="s">
        <v>17688</v>
      </c>
      <c r="P3676" s="26" t="s">
        <v>17689</v>
      </c>
      <c r="Q3676" s="25" t="s">
        <v>632</v>
      </c>
      <c r="R3676" s="26" t="s">
        <v>17690</v>
      </c>
      <c r="S3676" s="15" t="s">
        <v>17691</v>
      </c>
      <c r="T3676" s="52">
        <v>0</v>
      </c>
      <c r="U3676" s="22" t="s">
        <v>392</v>
      </c>
      <c r="V3676" s="49" t="str">
        <f>+Sitio_Publico[[#This Row],[idcoleccion]]&amp;"-"&amp;Sitio_Publico[[#This Row],[id]]</f>
        <v>000-3675</v>
      </c>
      <c r="W3676" s="49">
        <f>+VLOOKUP(Sitio_Publico[[#This Row],[territorio]],Estructura!$AE$4:$AH$1067,4,0)</f>
        <v>10000023</v>
      </c>
      <c r="X3676" s="49" t="str">
        <f>+VLOOKUP(Sitio_Publico[[#This Row],[tema]],Estructura!$G$4:$J$532,4,0)</f>
        <v>T-0</v>
      </c>
      <c r="Y3676" s="49" t="str">
        <f>+VLOOKUP(Sitio_Publico[[#This Row],[contenido]],Estructura!$L$4:$O$473,4,0)</f>
        <v>C-34</v>
      </c>
      <c r="Z3676" s="49" t="str">
        <f>+VLOOKUP(Sitio_Publico[[#This Row],[Filtro Integrado]],Estructura!$U$4:$W$529,3,0)</f>
        <v>FI-0</v>
      </c>
      <c r="AA3676" s="49" t="str">
        <f>+VLOOKUP(Sitio_Publico[[#This Row],[Muestra]],Estructura!$Y$4:$AB$483,4,0)</f>
        <v>M-0002</v>
      </c>
    </row>
    <row r="3677" spans="1:27" ht="40.799999999999997" x14ac:dyDescent="0.3">
      <c r="A3677" s="16">
        <f t="shared" si="57"/>
        <v>3676</v>
      </c>
      <c r="B3677" s="47" t="s">
        <v>15118</v>
      </c>
      <c r="C3677" s="13" t="s">
        <v>15119</v>
      </c>
      <c r="D3677" s="13" t="s">
        <v>15120</v>
      </c>
      <c r="E3677" s="44">
        <v>89</v>
      </c>
      <c r="F3677" s="13" t="s">
        <v>15142</v>
      </c>
      <c r="G3677" s="23" t="s">
        <v>15143</v>
      </c>
      <c r="H3677" s="42" t="s">
        <v>455</v>
      </c>
      <c r="I3677" s="28" t="s">
        <v>423</v>
      </c>
      <c r="J3677" s="12" t="s">
        <v>393</v>
      </c>
      <c r="K3677" s="28" t="s">
        <v>15181</v>
      </c>
      <c r="L3677" s="12" t="s">
        <v>1299</v>
      </c>
      <c r="M3677" s="12" t="s">
        <v>15146</v>
      </c>
      <c r="N3677" s="12" t="s">
        <v>15126</v>
      </c>
      <c r="O3677" s="26" t="s">
        <v>17692</v>
      </c>
      <c r="P3677" s="26" t="s">
        <v>17693</v>
      </c>
      <c r="Q3677" s="25" t="s">
        <v>632</v>
      </c>
      <c r="R3677" s="26" t="s">
        <v>17694</v>
      </c>
      <c r="S3677" s="15" t="s">
        <v>17695</v>
      </c>
      <c r="T3677" s="52">
        <v>0</v>
      </c>
      <c r="U3677" s="22" t="s">
        <v>392</v>
      </c>
      <c r="V3677" s="49" t="str">
        <f>+Sitio_Publico[[#This Row],[idcoleccion]]&amp;"-"&amp;Sitio_Publico[[#This Row],[id]]</f>
        <v>000-3676</v>
      </c>
      <c r="W3677" s="49">
        <f>+VLOOKUP(Sitio_Publico[[#This Row],[territorio]],Estructura!$AE$4:$AH$1067,4,0)</f>
        <v>10000089</v>
      </c>
      <c r="X3677" s="49" t="str">
        <f>+VLOOKUP(Sitio_Publico[[#This Row],[tema]],Estructura!$G$4:$J$532,4,0)</f>
        <v>T-0</v>
      </c>
      <c r="Y3677" s="49" t="str">
        <f>+VLOOKUP(Sitio_Publico[[#This Row],[contenido]],Estructura!$L$4:$O$473,4,0)</f>
        <v>C-1</v>
      </c>
      <c r="Z3677" s="49" t="str">
        <f>+VLOOKUP(Sitio_Publico[[#This Row],[Filtro Integrado]],Estructura!$U$4:$W$529,3,0)</f>
        <v>FI-0</v>
      </c>
      <c r="AA3677" s="49" t="str">
        <f>+VLOOKUP(Sitio_Publico[[#This Row],[Muestra]],Estructura!$Y$4:$AB$483,4,0)</f>
        <v>M-000220</v>
      </c>
    </row>
    <row r="3678" spans="1:27" ht="40.799999999999997" x14ac:dyDescent="0.3">
      <c r="A3678" s="16">
        <f t="shared" si="57"/>
        <v>3677</v>
      </c>
      <c r="B3678" s="47" t="s">
        <v>15118</v>
      </c>
      <c r="C3678" s="13" t="s">
        <v>15119</v>
      </c>
      <c r="D3678" s="13" t="s">
        <v>15120</v>
      </c>
      <c r="E3678" s="44">
        <v>100103005</v>
      </c>
      <c r="F3678" s="13" t="s">
        <v>15198</v>
      </c>
      <c r="G3678" s="23" t="s">
        <v>15122</v>
      </c>
      <c r="H3678" s="42" t="s">
        <v>455</v>
      </c>
      <c r="I3678" s="28" t="s">
        <v>14</v>
      </c>
      <c r="J3678" s="12" t="s">
        <v>393</v>
      </c>
      <c r="K3678" s="28" t="s">
        <v>17696</v>
      </c>
      <c r="L3678" s="12" t="s">
        <v>15124</v>
      </c>
      <c r="M3678" s="12" t="s">
        <v>15125</v>
      </c>
      <c r="N3678" s="12" t="s">
        <v>15126</v>
      </c>
      <c r="O3678" s="26" t="s">
        <v>17697</v>
      </c>
      <c r="P3678" s="26" t="s">
        <v>17698</v>
      </c>
      <c r="Q3678" s="25" t="s">
        <v>1359</v>
      </c>
      <c r="R3678" s="26" t="s">
        <v>17699</v>
      </c>
      <c r="S3678" s="15" t="s">
        <v>17700</v>
      </c>
      <c r="T3678" s="52">
        <v>0</v>
      </c>
      <c r="U3678" s="22" t="s">
        <v>392</v>
      </c>
      <c r="V3678" s="49" t="str">
        <f>+Sitio_Publico[[#This Row],[idcoleccion]]&amp;"-"&amp;Sitio_Publico[[#This Row],[id]]</f>
        <v>000-3677</v>
      </c>
      <c r="W3678" s="49">
        <f>+VLOOKUP(Sitio_Publico[[#This Row],[territorio]],Estructura!$AE$4:$AH$1067,4,0)</f>
        <v>10000000</v>
      </c>
      <c r="X3678" s="49" t="str">
        <f>+VLOOKUP(Sitio_Publico[[#This Row],[tema]],Estructura!$G$4:$J$532,4,0)</f>
        <v>T-55</v>
      </c>
      <c r="Y3678" s="49" t="str">
        <f>+VLOOKUP(Sitio_Publico[[#This Row],[contenido]],Estructura!$L$4:$O$473,4,0)</f>
        <v>C-30</v>
      </c>
      <c r="Z3678" s="49" t="str">
        <f>+VLOOKUP(Sitio_Publico[[#This Row],[Filtro Integrado]],Estructura!$U$4:$W$529,3,0)</f>
        <v>FI-0</v>
      </c>
      <c r="AA3678" s="49" t="str">
        <f>+VLOOKUP(Sitio_Publico[[#This Row],[Muestra]],Estructura!$Y$4:$AB$483,4,0)</f>
        <v>M-000337</v>
      </c>
    </row>
    <row r="3679" spans="1:27" ht="51" x14ac:dyDescent="0.3">
      <c r="A3679" s="16">
        <f t="shared" si="57"/>
        <v>3678</v>
      </c>
      <c r="B3679" s="47" t="s">
        <v>15118</v>
      </c>
      <c r="C3679" s="13" t="s">
        <v>15119</v>
      </c>
      <c r="D3679" s="13" t="s">
        <v>15120</v>
      </c>
      <c r="E3679" s="44">
        <v>43</v>
      </c>
      <c r="F3679" s="13" t="s">
        <v>15186</v>
      </c>
      <c r="G3679" s="23" t="s">
        <v>15152</v>
      </c>
      <c r="H3679" s="42" t="s">
        <v>457</v>
      </c>
      <c r="I3679" s="28" t="s">
        <v>378</v>
      </c>
      <c r="J3679" s="12" t="s">
        <v>15187</v>
      </c>
      <c r="K3679" s="28" t="s">
        <v>16705</v>
      </c>
      <c r="L3679" s="12" t="s">
        <v>15155</v>
      </c>
      <c r="M3679" s="12" t="s">
        <v>15156</v>
      </c>
      <c r="N3679" s="12" t="s">
        <v>15126</v>
      </c>
      <c r="O3679" s="26" t="s">
        <v>17701</v>
      </c>
      <c r="P3679" s="26" t="s">
        <v>17702</v>
      </c>
      <c r="Q3679" s="25" t="s">
        <v>491</v>
      </c>
      <c r="R3679" s="26" t="s">
        <v>17703</v>
      </c>
      <c r="S3679" s="15" t="s">
        <v>17704</v>
      </c>
      <c r="T3679" s="52" t="s">
        <v>1291</v>
      </c>
      <c r="U3679" s="22" t="s">
        <v>392</v>
      </c>
      <c r="V3679" s="49" t="str">
        <f>+Sitio_Publico[[#This Row],[idcoleccion]]&amp;"-"&amp;Sitio_Publico[[#This Row],[id]]</f>
        <v>000-3678</v>
      </c>
      <c r="W3679" s="49">
        <f>+VLOOKUP(Sitio_Publico[[#This Row],[territorio]],Estructura!$AE$4:$AH$1067,4,0)</f>
        <v>20000015</v>
      </c>
      <c r="X3679" s="49" t="str">
        <f>+VLOOKUP(Sitio_Publico[[#This Row],[tema]],Estructura!$G$4:$J$532,4,0)</f>
        <v>T-54</v>
      </c>
      <c r="Y3679" s="49" t="str">
        <f>+VLOOKUP(Sitio_Publico[[#This Row],[contenido]],Estructura!$L$4:$O$473,4,0)</f>
        <v>C-32</v>
      </c>
      <c r="Z3679" s="49" t="str">
        <f>+VLOOKUP(Sitio_Publico[[#This Row],[Filtro Integrado]],Estructura!$U$4:$W$529,3,0)</f>
        <v>FI-6</v>
      </c>
      <c r="AA3679" s="49" t="str">
        <f>+VLOOKUP(Sitio_Publico[[#This Row],[Muestra]],Estructura!$Y$4:$AB$483,4,0)</f>
        <v>M-000311</v>
      </c>
    </row>
    <row r="3680" spans="1:27" ht="40.799999999999997" x14ac:dyDescent="0.3">
      <c r="A3680" s="16">
        <f t="shared" si="57"/>
        <v>3679</v>
      </c>
      <c r="B3680" s="47" t="s">
        <v>15118</v>
      </c>
      <c r="C3680" s="13" t="s">
        <v>15119</v>
      </c>
      <c r="D3680" s="13" t="s">
        <v>15141</v>
      </c>
      <c r="E3680" s="44">
        <v>100107</v>
      </c>
      <c r="F3680" s="13" t="s">
        <v>15142</v>
      </c>
      <c r="G3680" s="23" t="s">
        <v>15143</v>
      </c>
      <c r="H3680" s="42" t="s">
        <v>455</v>
      </c>
      <c r="I3680" s="28" t="s">
        <v>14</v>
      </c>
      <c r="J3680" s="12" t="s">
        <v>15142</v>
      </c>
      <c r="K3680" s="28" t="s">
        <v>16017</v>
      </c>
      <c r="L3680" s="12" t="s">
        <v>1299</v>
      </c>
      <c r="M3680" s="12" t="s">
        <v>15146</v>
      </c>
      <c r="N3680" s="12" t="s">
        <v>15126</v>
      </c>
      <c r="O3680" s="26" t="s">
        <v>17705</v>
      </c>
      <c r="P3680" s="26" t="s">
        <v>17706</v>
      </c>
      <c r="Q3680" s="25" t="s">
        <v>632</v>
      </c>
      <c r="R3680" s="26" t="s">
        <v>17707</v>
      </c>
      <c r="S3680" s="15" t="s">
        <v>17708</v>
      </c>
      <c r="T3680" s="52">
        <v>0</v>
      </c>
      <c r="U3680" s="22" t="s">
        <v>392</v>
      </c>
      <c r="V3680" s="49" t="str">
        <f>+Sitio_Publico[[#This Row],[idcoleccion]]&amp;"-"&amp;Sitio_Publico[[#This Row],[id]]</f>
        <v>000-3679</v>
      </c>
      <c r="W3680" s="49">
        <f>+VLOOKUP(Sitio_Publico[[#This Row],[territorio]],Estructura!$AE$4:$AH$1067,4,0)</f>
        <v>10000000</v>
      </c>
      <c r="X3680" s="49" t="str">
        <f>+VLOOKUP(Sitio_Publico[[#This Row],[tema]],Estructura!$G$4:$J$532,4,0)</f>
        <v>T-0</v>
      </c>
      <c r="Y3680" s="49" t="str">
        <f>+VLOOKUP(Sitio_Publico[[#This Row],[contenido]],Estructura!$L$4:$O$473,4,0)</f>
        <v>C-1</v>
      </c>
      <c r="Z3680" s="49" t="str">
        <f>+VLOOKUP(Sitio_Publico[[#This Row],[Filtro Integrado]],Estructura!$U$4:$W$529,3,0)</f>
        <v>FI-5</v>
      </c>
      <c r="AA3680" s="49" t="str">
        <f>+VLOOKUP(Sitio_Publico[[#This Row],[Muestra]],Estructura!$Y$4:$AB$483,4,0)</f>
        <v>M-000274</v>
      </c>
    </row>
    <row r="3681" spans="1:27" ht="40.799999999999997" x14ac:dyDescent="0.3">
      <c r="A3681" s="16">
        <f t="shared" si="57"/>
        <v>3680</v>
      </c>
      <c r="B3681" s="47" t="s">
        <v>15118</v>
      </c>
      <c r="C3681" s="13" t="s">
        <v>15119</v>
      </c>
      <c r="D3681" s="13" t="s">
        <v>15120</v>
      </c>
      <c r="E3681" s="44">
        <v>18</v>
      </c>
      <c r="F3681" s="13" t="s">
        <v>15142</v>
      </c>
      <c r="G3681" s="23" t="s">
        <v>15143</v>
      </c>
      <c r="H3681" s="42" t="s">
        <v>455</v>
      </c>
      <c r="I3681" s="28" t="s">
        <v>400</v>
      </c>
      <c r="J3681" s="12" t="s">
        <v>393</v>
      </c>
      <c r="K3681" s="28" t="s">
        <v>15181</v>
      </c>
      <c r="L3681" s="12" t="s">
        <v>15145</v>
      </c>
      <c r="M3681" s="12" t="s">
        <v>15146</v>
      </c>
      <c r="N3681" s="12" t="s">
        <v>15126</v>
      </c>
      <c r="O3681" s="26" t="s">
        <v>17709</v>
      </c>
      <c r="P3681" s="26" t="s">
        <v>17710</v>
      </c>
      <c r="Q3681" s="25" t="s">
        <v>456</v>
      </c>
      <c r="R3681" s="26" t="s">
        <v>17711</v>
      </c>
      <c r="S3681" s="15" t="s">
        <v>17712</v>
      </c>
      <c r="T3681" s="52">
        <v>0</v>
      </c>
      <c r="U3681" s="22" t="s">
        <v>392</v>
      </c>
      <c r="V3681" s="49" t="str">
        <f>+Sitio_Publico[[#This Row],[idcoleccion]]&amp;"-"&amp;Sitio_Publico[[#This Row],[id]]</f>
        <v>000-3680</v>
      </c>
      <c r="W3681" s="49">
        <f>+VLOOKUP(Sitio_Publico[[#This Row],[territorio]],Estructura!$AE$4:$AH$1067,4,0)</f>
        <v>10000018</v>
      </c>
      <c r="X3681" s="49" t="str">
        <f>+VLOOKUP(Sitio_Publico[[#This Row],[tema]],Estructura!$G$4:$J$532,4,0)</f>
        <v>T-0</v>
      </c>
      <c r="Y3681" s="49" t="str">
        <f>+VLOOKUP(Sitio_Publico[[#This Row],[contenido]],Estructura!$L$4:$O$473,4,0)</f>
        <v>C-1</v>
      </c>
      <c r="Z3681" s="49" t="str">
        <f>+VLOOKUP(Sitio_Publico[[#This Row],[Filtro Integrado]],Estructura!$U$4:$W$529,3,0)</f>
        <v>FI-0</v>
      </c>
      <c r="AA3681" s="49" t="str">
        <f>+VLOOKUP(Sitio_Publico[[#This Row],[Muestra]],Estructura!$Y$4:$AB$483,4,0)</f>
        <v>M-000220</v>
      </c>
    </row>
    <row r="3682" spans="1:27" ht="132.6" x14ac:dyDescent="0.3">
      <c r="A3682" s="16">
        <f t="shared" si="57"/>
        <v>3681</v>
      </c>
      <c r="B3682" s="47" t="s">
        <v>15118</v>
      </c>
      <c r="C3682" s="13" t="s">
        <v>15119</v>
      </c>
      <c r="D3682" s="13" t="s">
        <v>15120</v>
      </c>
      <c r="E3682" s="44">
        <v>2</v>
      </c>
      <c r="F3682" s="13" t="s">
        <v>15142</v>
      </c>
      <c r="G3682" s="23" t="s">
        <v>15143</v>
      </c>
      <c r="H3682" s="42" t="s">
        <v>457</v>
      </c>
      <c r="I3682" s="28" t="s">
        <v>365</v>
      </c>
      <c r="J3682" s="12" t="s">
        <v>15225</v>
      </c>
      <c r="K3682" s="28" t="s">
        <v>16367</v>
      </c>
      <c r="L3682" s="12" t="s">
        <v>1299</v>
      </c>
      <c r="M3682" s="12" t="s">
        <v>14623</v>
      </c>
      <c r="N3682" s="12" t="s">
        <v>15126</v>
      </c>
      <c r="O3682" s="26" t="s">
        <v>17713</v>
      </c>
      <c r="P3682" s="26" t="s">
        <v>17714</v>
      </c>
      <c r="Q3682" s="25" t="s">
        <v>1145</v>
      </c>
      <c r="R3682" s="26" t="s">
        <v>17715</v>
      </c>
      <c r="S3682" s="15" t="s">
        <v>17716</v>
      </c>
      <c r="T3682" s="52" t="s">
        <v>1124</v>
      </c>
      <c r="U3682" s="22" t="s">
        <v>392</v>
      </c>
      <c r="V3682" s="49" t="str">
        <f>+Sitio_Publico[[#This Row],[idcoleccion]]&amp;"-"&amp;Sitio_Publico[[#This Row],[id]]</f>
        <v>000-3681</v>
      </c>
      <c r="W3682" s="49">
        <f>+VLOOKUP(Sitio_Publico[[#This Row],[territorio]],Estructura!$AE$4:$AH$1067,4,0)</f>
        <v>20000002</v>
      </c>
      <c r="X3682" s="49" t="str">
        <f>+VLOOKUP(Sitio_Publico[[#This Row],[tema]],Estructura!$G$4:$J$532,4,0)</f>
        <v>T-0</v>
      </c>
      <c r="Y3682" s="49" t="str">
        <f>+VLOOKUP(Sitio_Publico[[#This Row],[contenido]],Estructura!$L$4:$O$473,4,0)</f>
        <v>C-1</v>
      </c>
      <c r="Z3682" s="49" t="str">
        <f>+VLOOKUP(Sitio_Publico[[#This Row],[Filtro Integrado]],Estructura!$U$4:$W$529,3,0)</f>
        <v>FI-11</v>
      </c>
      <c r="AA3682" s="49" t="str">
        <f>+VLOOKUP(Sitio_Publico[[#This Row],[Muestra]],Estructura!$Y$4:$AB$483,4,0)</f>
        <v>M-000294</v>
      </c>
    </row>
    <row r="3683" spans="1:27" ht="30.6" x14ac:dyDescent="0.3">
      <c r="A3683" s="16">
        <f t="shared" si="57"/>
        <v>3682</v>
      </c>
      <c r="B3683" s="47" t="s">
        <v>15118</v>
      </c>
      <c r="C3683" s="13" t="s">
        <v>15119</v>
      </c>
      <c r="D3683" s="13" t="s">
        <v>15120</v>
      </c>
      <c r="E3683" s="44">
        <v>13602</v>
      </c>
      <c r="F3683" s="13" t="s">
        <v>15121</v>
      </c>
      <c r="G3683" s="23" t="s">
        <v>15122</v>
      </c>
      <c r="H3683" s="42" t="s">
        <v>458</v>
      </c>
      <c r="I3683" s="28" t="s">
        <v>344</v>
      </c>
      <c r="J3683" s="12" t="s">
        <v>393</v>
      </c>
      <c r="K3683" s="28" t="s">
        <v>15225</v>
      </c>
      <c r="L3683" s="12" t="s">
        <v>15124</v>
      </c>
      <c r="M3683" s="12" t="s">
        <v>15125</v>
      </c>
      <c r="N3683" s="12" t="s">
        <v>15126</v>
      </c>
      <c r="O3683" s="26" t="s">
        <v>17717</v>
      </c>
      <c r="P3683" s="26" t="s">
        <v>17718</v>
      </c>
      <c r="Q3683" s="25" t="s">
        <v>632</v>
      </c>
      <c r="R3683" s="26" t="s">
        <v>17719</v>
      </c>
      <c r="S3683" s="15" t="s">
        <v>17720</v>
      </c>
      <c r="T3683" s="52" t="s">
        <v>17721</v>
      </c>
      <c r="U3683" s="22" t="s">
        <v>392</v>
      </c>
      <c r="V3683" s="49" t="str">
        <f>+Sitio_Publico[[#This Row],[idcoleccion]]&amp;"-"&amp;Sitio_Publico[[#This Row],[id]]</f>
        <v>000-3682</v>
      </c>
      <c r="W3683" s="49">
        <f>+VLOOKUP(Sitio_Publico[[#This Row],[territorio]],Estructura!$AE$4:$AH$1067,4,0)</f>
        <v>30013602</v>
      </c>
      <c r="X3683" s="49" t="str">
        <f>+VLOOKUP(Sitio_Publico[[#This Row],[tema]],Estructura!$G$4:$J$532,4,0)</f>
        <v>T-50</v>
      </c>
      <c r="Y3683" s="49" t="str">
        <f>+VLOOKUP(Sitio_Publico[[#This Row],[contenido]],Estructura!$L$4:$O$473,4,0)</f>
        <v>C-30</v>
      </c>
      <c r="Z3683" s="49" t="str">
        <f>+VLOOKUP(Sitio_Publico[[#This Row],[Filtro Integrado]],Estructura!$U$4:$W$529,3,0)</f>
        <v>FI-0</v>
      </c>
      <c r="AA3683" s="49" t="str">
        <f>+VLOOKUP(Sitio_Publico[[#This Row],[Muestra]],Estructura!$Y$4:$AB$483,4,0)</f>
        <v>M-0002</v>
      </c>
    </row>
    <row r="3684" spans="1:27" ht="40.799999999999997" x14ac:dyDescent="0.3">
      <c r="A3684" s="16">
        <f t="shared" si="57"/>
        <v>3683</v>
      </c>
      <c r="B3684" s="47" t="s">
        <v>15118</v>
      </c>
      <c r="C3684" s="13" t="s">
        <v>15119</v>
      </c>
      <c r="D3684" s="13" t="s">
        <v>15120</v>
      </c>
      <c r="E3684" s="44">
        <v>100107011</v>
      </c>
      <c r="F3684" s="13" t="s">
        <v>15121</v>
      </c>
      <c r="G3684" s="23" t="s">
        <v>15122</v>
      </c>
      <c r="H3684" s="42" t="s">
        <v>455</v>
      </c>
      <c r="I3684" s="28" t="s">
        <v>14</v>
      </c>
      <c r="J3684" s="12" t="s">
        <v>393</v>
      </c>
      <c r="K3684" s="28" t="s">
        <v>17518</v>
      </c>
      <c r="L3684" s="12" t="s">
        <v>15124</v>
      </c>
      <c r="M3684" s="12" t="s">
        <v>15125</v>
      </c>
      <c r="N3684" s="12" t="s">
        <v>15126</v>
      </c>
      <c r="O3684" s="26" t="s">
        <v>17722</v>
      </c>
      <c r="P3684" s="26" t="s">
        <v>17723</v>
      </c>
      <c r="Q3684" s="25" t="s">
        <v>15480</v>
      </c>
      <c r="R3684" s="26" t="s">
        <v>17724</v>
      </c>
      <c r="S3684" s="15" t="s">
        <v>17725</v>
      </c>
      <c r="T3684" s="52">
        <v>0</v>
      </c>
      <c r="U3684" s="22" t="s">
        <v>392</v>
      </c>
      <c r="V3684" s="49" t="str">
        <f>+Sitio_Publico[[#This Row],[idcoleccion]]&amp;"-"&amp;Sitio_Publico[[#This Row],[id]]</f>
        <v>000-3683</v>
      </c>
      <c r="W3684" s="49">
        <f>+VLOOKUP(Sitio_Publico[[#This Row],[territorio]],Estructura!$AE$4:$AH$1067,4,0)</f>
        <v>10000000</v>
      </c>
      <c r="X3684" s="49" t="str">
        <f>+VLOOKUP(Sitio_Publico[[#This Row],[tema]],Estructura!$G$4:$J$532,4,0)</f>
        <v>T-50</v>
      </c>
      <c r="Y3684" s="49" t="str">
        <f>+VLOOKUP(Sitio_Publico[[#This Row],[contenido]],Estructura!$L$4:$O$473,4,0)</f>
        <v>C-30</v>
      </c>
      <c r="Z3684" s="49" t="str">
        <f>+VLOOKUP(Sitio_Publico[[#This Row],[Filtro Integrado]],Estructura!$U$4:$W$529,3,0)</f>
        <v>FI-0</v>
      </c>
      <c r="AA3684" s="49" t="str">
        <f>+VLOOKUP(Sitio_Publico[[#This Row],[Muestra]],Estructura!$Y$4:$AB$483,4,0)</f>
        <v>M-000333</v>
      </c>
    </row>
    <row r="3685" spans="1:27" ht="40.799999999999997" x14ac:dyDescent="0.3">
      <c r="A3685" s="16">
        <f t="shared" si="57"/>
        <v>3684</v>
      </c>
      <c r="B3685" s="47" t="s">
        <v>15118</v>
      </c>
      <c r="C3685" s="13" t="s">
        <v>15119</v>
      </c>
      <c r="D3685" s="13" t="s">
        <v>15120</v>
      </c>
      <c r="E3685" s="44">
        <v>9120</v>
      </c>
      <c r="F3685" s="13" t="s">
        <v>15186</v>
      </c>
      <c r="G3685" s="23" t="s">
        <v>15152</v>
      </c>
      <c r="H3685" s="42" t="s">
        <v>458</v>
      </c>
      <c r="I3685" s="28" t="s">
        <v>235</v>
      </c>
      <c r="J3685" s="12" t="s">
        <v>15263</v>
      </c>
      <c r="K3685" s="28" t="s">
        <v>15264</v>
      </c>
      <c r="L3685" s="12" t="s">
        <v>15155</v>
      </c>
      <c r="M3685" s="12" t="s">
        <v>15156</v>
      </c>
      <c r="N3685" s="12" t="s">
        <v>15126</v>
      </c>
      <c r="O3685" s="26" t="s">
        <v>17726</v>
      </c>
      <c r="P3685" s="26" t="s">
        <v>17727</v>
      </c>
      <c r="Q3685" s="25" t="s">
        <v>10495</v>
      </c>
      <c r="R3685" s="26" t="s">
        <v>17728</v>
      </c>
      <c r="S3685" s="15" t="s">
        <v>17729</v>
      </c>
      <c r="T3685" s="52" t="s">
        <v>658</v>
      </c>
      <c r="U3685" s="22" t="s">
        <v>392</v>
      </c>
      <c r="V3685" s="49" t="str">
        <f>+Sitio_Publico[[#This Row],[idcoleccion]]&amp;"-"&amp;Sitio_Publico[[#This Row],[id]]</f>
        <v>000-3684</v>
      </c>
      <c r="W3685" s="49">
        <f>+VLOOKUP(Sitio_Publico[[#This Row],[territorio]],Estructura!$AE$4:$AH$1067,4,0)</f>
        <v>30009120</v>
      </c>
      <c r="X3685" s="49" t="str">
        <f>+VLOOKUP(Sitio_Publico[[#This Row],[tema]],Estructura!$G$4:$J$532,4,0)</f>
        <v>T-54</v>
      </c>
      <c r="Y3685" s="49" t="str">
        <f>+VLOOKUP(Sitio_Publico[[#This Row],[contenido]],Estructura!$L$4:$O$473,4,0)</f>
        <v>C-32</v>
      </c>
      <c r="Z3685" s="49" t="str">
        <f>+VLOOKUP(Sitio_Publico[[#This Row],[Filtro Integrado]],Estructura!$U$4:$W$529,3,0)</f>
        <v>FI-7</v>
      </c>
      <c r="AA3685" s="49" t="str">
        <f>+VLOOKUP(Sitio_Publico[[#This Row],[Muestra]],Estructura!$Y$4:$AB$483,4,0)</f>
        <v>M-000227</v>
      </c>
    </row>
    <row r="3686" spans="1:27" ht="40.799999999999997" x14ac:dyDescent="0.3">
      <c r="A3686" s="16">
        <f t="shared" si="57"/>
        <v>3685</v>
      </c>
      <c r="B3686" s="47" t="s">
        <v>15118</v>
      </c>
      <c r="C3686" s="13" t="s">
        <v>15119</v>
      </c>
      <c r="D3686" s="13" t="s">
        <v>15120</v>
      </c>
      <c r="E3686" s="44">
        <v>12</v>
      </c>
      <c r="F3686" s="13" t="s">
        <v>15142</v>
      </c>
      <c r="G3686" s="23" t="s">
        <v>15143</v>
      </c>
      <c r="H3686" s="42" t="s">
        <v>455</v>
      </c>
      <c r="I3686" s="28" t="s">
        <v>398</v>
      </c>
      <c r="J3686" s="12" t="s">
        <v>393</v>
      </c>
      <c r="K3686" s="28" t="s">
        <v>15181</v>
      </c>
      <c r="L3686" s="12" t="s">
        <v>15145</v>
      </c>
      <c r="M3686" s="12" t="s">
        <v>15146</v>
      </c>
      <c r="N3686" s="12" t="s">
        <v>15126</v>
      </c>
      <c r="O3686" s="26" t="s">
        <v>17730</v>
      </c>
      <c r="P3686" s="26" t="s">
        <v>17731</v>
      </c>
      <c r="Q3686" s="25" t="s">
        <v>456</v>
      </c>
      <c r="R3686" s="26" t="s">
        <v>17226</v>
      </c>
      <c r="S3686" s="15" t="s">
        <v>17732</v>
      </c>
      <c r="T3686" s="52">
        <v>0</v>
      </c>
      <c r="U3686" s="22" t="s">
        <v>392</v>
      </c>
      <c r="V3686" s="49" t="str">
        <f>+Sitio_Publico[[#This Row],[idcoleccion]]&amp;"-"&amp;Sitio_Publico[[#This Row],[id]]</f>
        <v>000-3685</v>
      </c>
      <c r="W3686" s="49">
        <f>+VLOOKUP(Sitio_Publico[[#This Row],[territorio]],Estructura!$AE$4:$AH$1067,4,0)</f>
        <v>10000012</v>
      </c>
      <c r="X3686" s="49" t="str">
        <f>+VLOOKUP(Sitio_Publico[[#This Row],[tema]],Estructura!$G$4:$J$532,4,0)</f>
        <v>T-0</v>
      </c>
      <c r="Y3686" s="49" t="str">
        <f>+VLOOKUP(Sitio_Publico[[#This Row],[contenido]],Estructura!$L$4:$O$473,4,0)</f>
        <v>C-1</v>
      </c>
      <c r="Z3686" s="49" t="str">
        <f>+VLOOKUP(Sitio_Publico[[#This Row],[Filtro Integrado]],Estructura!$U$4:$W$529,3,0)</f>
        <v>FI-0</v>
      </c>
      <c r="AA3686" s="49" t="str">
        <f>+VLOOKUP(Sitio_Publico[[#This Row],[Muestra]],Estructura!$Y$4:$AB$483,4,0)</f>
        <v>M-000220</v>
      </c>
    </row>
    <row r="3687" spans="1:27" ht="81.599999999999994" x14ac:dyDescent="0.3">
      <c r="A3687" s="16">
        <f t="shared" si="57"/>
        <v>3686</v>
      </c>
      <c r="B3687" s="47" t="s">
        <v>15118</v>
      </c>
      <c r="C3687" s="13" t="s">
        <v>15119</v>
      </c>
      <c r="D3687" s="13" t="s">
        <v>15120</v>
      </c>
      <c r="E3687" s="44">
        <v>4</v>
      </c>
      <c r="F3687" s="13" t="s">
        <v>15142</v>
      </c>
      <c r="G3687" s="23" t="s">
        <v>15143</v>
      </c>
      <c r="H3687" s="42" t="s">
        <v>455</v>
      </c>
      <c r="I3687" s="28" t="s">
        <v>14</v>
      </c>
      <c r="J3687" s="12" t="s">
        <v>393</v>
      </c>
      <c r="K3687" s="28" t="s">
        <v>15225</v>
      </c>
      <c r="L3687" s="12" t="s">
        <v>1299</v>
      </c>
      <c r="M3687" s="12" t="s">
        <v>14623</v>
      </c>
      <c r="N3687" s="12" t="s">
        <v>15126</v>
      </c>
      <c r="O3687" s="26" t="s">
        <v>17733</v>
      </c>
      <c r="P3687" s="26" t="s">
        <v>17734</v>
      </c>
      <c r="Q3687" s="25" t="s">
        <v>632</v>
      </c>
      <c r="R3687" s="26" t="s">
        <v>17735</v>
      </c>
      <c r="S3687" s="15" t="s">
        <v>17736</v>
      </c>
      <c r="T3687" s="52">
        <v>0</v>
      </c>
      <c r="U3687" s="22" t="s">
        <v>392</v>
      </c>
      <c r="V3687" s="49" t="str">
        <f>+Sitio_Publico[[#This Row],[idcoleccion]]&amp;"-"&amp;Sitio_Publico[[#This Row],[id]]</f>
        <v>000-3686</v>
      </c>
      <c r="W3687" s="49">
        <f>+VLOOKUP(Sitio_Publico[[#This Row],[territorio]],Estructura!$AE$4:$AH$1067,4,0)</f>
        <v>10000000</v>
      </c>
      <c r="X3687" s="49" t="str">
        <f>+VLOOKUP(Sitio_Publico[[#This Row],[tema]],Estructura!$G$4:$J$532,4,0)</f>
        <v>T-0</v>
      </c>
      <c r="Y3687" s="49" t="str">
        <f>+VLOOKUP(Sitio_Publico[[#This Row],[contenido]],Estructura!$L$4:$O$473,4,0)</f>
        <v>C-1</v>
      </c>
      <c r="Z3687" s="49" t="str">
        <f>+VLOOKUP(Sitio_Publico[[#This Row],[Filtro Integrado]],Estructura!$U$4:$W$529,3,0)</f>
        <v>FI-0</v>
      </c>
      <c r="AA3687" s="49" t="str">
        <f>+VLOOKUP(Sitio_Publico[[#This Row],[Muestra]],Estructura!$Y$4:$AB$483,4,0)</f>
        <v>M-0002</v>
      </c>
    </row>
    <row r="3688" spans="1:27" ht="30.6" x14ac:dyDescent="0.3">
      <c r="A3688" s="16">
        <f t="shared" si="57"/>
        <v>3687</v>
      </c>
      <c r="B3688" s="47" t="s">
        <v>15118</v>
      </c>
      <c r="C3688" s="13" t="s">
        <v>15119</v>
      </c>
      <c r="D3688" s="13" t="s">
        <v>15120</v>
      </c>
      <c r="E3688" s="44">
        <v>100102003</v>
      </c>
      <c r="F3688" s="13" t="s">
        <v>15198</v>
      </c>
      <c r="G3688" s="23" t="s">
        <v>15122</v>
      </c>
      <c r="H3688" s="42" t="s">
        <v>455</v>
      </c>
      <c r="I3688" s="28" t="s">
        <v>14</v>
      </c>
      <c r="J3688" s="12" t="s">
        <v>393</v>
      </c>
      <c r="K3688" s="28" t="s">
        <v>17737</v>
      </c>
      <c r="L3688" s="12" t="s">
        <v>15124</v>
      </c>
      <c r="M3688" s="12" t="s">
        <v>15125</v>
      </c>
      <c r="N3688" s="12" t="s">
        <v>15126</v>
      </c>
      <c r="O3688" s="26" t="s">
        <v>17738</v>
      </c>
      <c r="P3688" s="26" t="s">
        <v>17739</v>
      </c>
      <c r="Q3688" s="25" t="s">
        <v>1359</v>
      </c>
      <c r="R3688" s="26" t="s">
        <v>17740</v>
      </c>
      <c r="S3688" s="15" t="s">
        <v>17741</v>
      </c>
      <c r="T3688" s="52">
        <v>0</v>
      </c>
      <c r="U3688" s="22" t="s">
        <v>392</v>
      </c>
      <c r="V3688" s="49" t="str">
        <f>+Sitio_Publico[[#This Row],[idcoleccion]]&amp;"-"&amp;Sitio_Publico[[#This Row],[id]]</f>
        <v>000-3687</v>
      </c>
      <c r="W3688" s="49">
        <f>+VLOOKUP(Sitio_Publico[[#This Row],[territorio]],Estructura!$AE$4:$AH$1067,4,0)</f>
        <v>10000000</v>
      </c>
      <c r="X3688" s="49" t="str">
        <f>+VLOOKUP(Sitio_Publico[[#This Row],[tema]],Estructura!$G$4:$J$532,4,0)</f>
        <v>T-55</v>
      </c>
      <c r="Y3688" s="49" t="str">
        <f>+VLOOKUP(Sitio_Publico[[#This Row],[contenido]],Estructura!$L$4:$O$473,4,0)</f>
        <v>C-30</v>
      </c>
      <c r="Z3688" s="49" t="str">
        <f>+VLOOKUP(Sitio_Publico[[#This Row],[Filtro Integrado]],Estructura!$U$4:$W$529,3,0)</f>
        <v>FI-0</v>
      </c>
      <c r="AA3688" s="49" t="str">
        <f>+VLOOKUP(Sitio_Publico[[#This Row],[Muestra]],Estructura!$Y$4:$AB$483,4,0)</f>
        <v>M-000338</v>
      </c>
    </row>
    <row r="3689" spans="1:27" ht="132.6" x14ac:dyDescent="0.3">
      <c r="A3689" s="16">
        <f t="shared" si="57"/>
        <v>3688</v>
      </c>
      <c r="B3689" s="47" t="s">
        <v>15118</v>
      </c>
      <c r="C3689" s="13" t="s">
        <v>15119</v>
      </c>
      <c r="D3689" s="13" t="s">
        <v>15141</v>
      </c>
      <c r="E3689" s="44">
        <v>100105006</v>
      </c>
      <c r="F3689" s="13" t="s">
        <v>15142</v>
      </c>
      <c r="G3689" s="23" t="s">
        <v>15143</v>
      </c>
      <c r="H3689" s="42" t="s">
        <v>455</v>
      </c>
      <c r="I3689" s="28" t="s">
        <v>14</v>
      </c>
      <c r="J3689" s="12" t="s">
        <v>393</v>
      </c>
      <c r="K3689" s="28" t="s">
        <v>17742</v>
      </c>
      <c r="L3689" s="12" t="s">
        <v>15145</v>
      </c>
      <c r="M3689" s="12" t="s">
        <v>15146</v>
      </c>
      <c r="N3689" s="12" t="s">
        <v>15126</v>
      </c>
      <c r="O3689" s="26" t="s">
        <v>17743</v>
      </c>
      <c r="P3689" s="26" t="s">
        <v>17744</v>
      </c>
      <c r="Q3689" s="25" t="s">
        <v>456</v>
      </c>
      <c r="R3689" s="26" t="s">
        <v>17745</v>
      </c>
      <c r="S3689" s="15" t="s">
        <v>17746</v>
      </c>
      <c r="T3689" s="52">
        <v>0</v>
      </c>
      <c r="U3689" s="22" t="s">
        <v>392</v>
      </c>
      <c r="V3689" s="49" t="str">
        <f>+Sitio_Publico[[#This Row],[idcoleccion]]&amp;"-"&amp;Sitio_Publico[[#This Row],[id]]</f>
        <v>000-3688</v>
      </c>
      <c r="W3689" s="49">
        <f>+VLOOKUP(Sitio_Publico[[#This Row],[territorio]],Estructura!$AE$4:$AH$1067,4,0)</f>
        <v>10000000</v>
      </c>
      <c r="X3689" s="49" t="str">
        <f>+VLOOKUP(Sitio_Publico[[#This Row],[tema]],Estructura!$G$4:$J$532,4,0)</f>
        <v>T-0</v>
      </c>
      <c r="Y3689" s="49" t="str">
        <f>+VLOOKUP(Sitio_Publico[[#This Row],[contenido]],Estructura!$L$4:$O$473,4,0)</f>
        <v>C-1</v>
      </c>
      <c r="Z3689" s="49" t="str">
        <f>+VLOOKUP(Sitio_Publico[[#This Row],[Filtro Integrado]],Estructura!$U$4:$W$529,3,0)</f>
        <v>FI-0</v>
      </c>
      <c r="AA3689" s="49" t="str">
        <f>+VLOOKUP(Sitio_Publico[[#This Row],[Muestra]],Estructura!$Y$4:$AB$483,4,0)</f>
        <v>M-00027</v>
      </c>
    </row>
    <row r="3690" spans="1:27" ht="40.799999999999997" x14ac:dyDescent="0.3">
      <c r="A3690" s="16">
        <f t="shared" si="57"/>
        <v>3689</v>
      </c>
      <c r="B3690" s="47" t="s">
        <v>15118</v>
      </c>
      <c r="C3690" s="13" t="s">
        <v>15119</v>
      </c>
      <c r="D3690" s="13" t="s">
        <v>15141</v>
      </c>
      <c r="E3690" s="44">
        <v>100101008</v>
      </c>
      <c r="F3690" s="13" t="s">
        <v>15142</v>
      </c>
      <c r="G3690" s="23" t="s">
        <v>15143</v>
      </c>
      <c r="H3690" s="42" t="s">
        <v>455</v>
      </c>
      <c r="I3690" s="28" t="s">
        <v>14</v>
      </c>
      <c r="J3690" s="12" t="s">
        <v>393</v>
      </c>
      <c r="K3690" s="28" t="s">
        <v>16362</v>
      </c>
      <c r="L3690" s="12" t="s">
        <v>15145</v>
      </c>
      <c r="M3690" s="12" t="s">
        <v>14623</v>
      </c>
      <c r="N3690" s="12" t="s">
        <v>15126</v>
      </c>
      <c r="O3690" s="26" t="s">
        <v>17747</v>
      </c>
      <c r="P3690" s="26" t="s">
        <v>17748</v>
      </c>
      <c r="Q3690" s="25" t="s">
        <v>456</v>
      </c>
      <c r="R3690" s="26" t="s">
        <v>17749</v>
      </c>
      <c r="S3690" s="15" t="s">
        <v>17750</v>
      </c>
      <c r="T3690" s="52">
        <v>0</v>
      </c>
      <c r="U3690" s="22" t="s">
        <v>392</v>
      </c>
      <c r="V3690" s="49" t="str">
        <f>+Sitio_Publico[[#This Row],[idcoleccion]]&amp;"-"&amp;Sitio_Publico[[#This Row],[id]]</f>
        <v>000-3689</v>
      </c>
      <c r="W3690" s="49">
        <f>+VLOOKUP(Sitio_Publico[[#This Row],[territorio]],Estructura!$AE$4:$AH$1067,4,0)</f>
        <v>10000000</v>
      </c>
      <c r="X3690" s="49" t="str">
        <f>+VLOOKUP(Sitio_Publico[[#This Row],[tema]],Estructura!$G$4:$J$532,4,0)</f>
        <v>T-0</v>
      </c>
      <c r="Y3690" s="49" t="str">
        <f>+VLOOKUP(Sitio_Publico[[#This Row],[contenido]],Estructura!$L$4:$O$473,4,0)</f>
        <v>C-1</v>
      </c>
      <c r="Z3690" s="49" t="str">
        <f>+VLOOKUP(Sitio_Publico[[#This Row],[Filtro Integrado]],Estructura!$U$4:$W$529,3,0)</f>
        <v>FI-0</v>
      </c>
      <c r="AA3690" s="49" t="str">
        <f>+VLOOKUP(Sitio_Publico[[#This Row],[Muestra]],Estructura!$Y$4:$AB$483,4,0)</f>
        <v>M-0007</v>
      </c>
    </row>
    <row r="3691" spans="1:27" ht="51" x14ac:dyDescent="0.3">
      <c r="A3691" s="16">
        <f t="shared" si="57"/>
        <v>3690</v>
      </c>
      <c r="B3691" s="47" t="s">
        <v>15118</v>
      </c>
      <c r="C3691" s="13" t="s">
        <v>15119</v>
      </c>
      <c r="D3691" s="13" t="s">
        <v>15120</v>
      </c>
      <c r="E3691" s="44">
        <v>100108007</v>
      </c>
      <c r="F3691" s="13" t="s">
        <v>15131</v>
      </c>
      <c r="G3691" s="23" t="s">
        <v>15132</v>
      </c>
      <c r="H3691" s="42" t="s">
        <v>457</v>
      </c>
      <c r="I3691" s="28" t="s">
        <v>368</v>
      </c>
      <c r="J3691" s="12" t="s">
        <v>393</v>
      </c>
      <c r="K3691" s="28" t="s">
        <v>15171</v>
      </c>
      <c r="L3691" s="12" t="s">
        <v>15134</v>
      </c>
      <c r="M3691" s="12" t="s">
        <v>15135</v>
      </c>
      <c r="N3691" s="12" t="s">
        <v>15126</v>
      </c>
      <c r="O3691" s="26" t="s">
        <v>17751</v>
      </c>
      <c r="P3691" s="26" t="s">
        <v>17752</v>
      </c>
      <c r="Q3691" s="25" t="s">
        <v>491</v>
      </c>
      <c r="R3691" s="26" t="s">
        <v>17753</v>
      </c>
      <c r="S3691" s="15" t="s">
        <v>17754</v>
      </c>
      <c r="T3691" s="52" t="s">
        <v>15663</v>
      </c>
      <c r="U3691" s="22" t="s">
        <v>392</v>
      </c>
      <c r="V3691" s="49" t="str">
        <f>+Sitio_Publico[[#This Row],[idcoleccion]]&amp;"-"&amp;Sitio_Publico[[#This Row],[id]]</f>
        <v>000-3690</v>
      </c>
      <c r="W3691" s="49">
        <f>+VLOOKUP(Sitio_Publico[[#This Row],[territorio]],Estructura!$AE$4:$AH$1067,4,0)</f>
        <v>20000005</v>
      </c>
      <c r="X3691" s="49" t="str">
        <f>+VLOOKUP(Sitio_Publico[[#This Row],[tema]],Estructura!$G$4:$J$532,4,0)</f>
        <v>T-51</v>
      </c>
      <c r="Y3691" s="49" t="str">
        <f>+VLOOKUP(Sitio_Publico[[#This Row],[contenido]],Estructura!$L$4:$O$473,4,0)</f>
        <v>C-31</v>
      </c>
      <c r="Z3691" s="49" t="str">
        <f>+VLOOKUP(Sitio_Publico[[#This Row],[Filtro Integrado]],Estructura!$U$4:$W$529,3,0)</f>
        <v>FI-0</v>
      </c>
      <c r="AA3691" s="49" t="str">
        <f>+VLOOKUP(Sitio_Publico[[#This Row],[Muestra]],Estructura!$Y$4:$AB$483,4,0)</f>
        <v>M-00036</v>
      </c>
    </row>
    <row r="3692" spans="1:27" ht="40.799999999999997" x14ac:dyDescent="0.3">
      <c r="A3692" s="16">
        <f t="shared" si="57"/>
        <v>3691</v>
      </c>
      <c r="B3692" s="47" t="s">
        <v>15118</v>
      </c>
      <c r="C3692" s="13" t="s">
        <v>15119</v>
      </c>
      <c r="D3692" s="13" t="s">
        <v>15120</v>
      </c>
      <c r="E3692" s="44">
        <v>4</v>
      </c>
      <c r="F3692" s="13" t="s">
        <v>15783</v>
      </c>
      <c r="G3692" s="23" t="s">
        <v>15132</v>
      </c>
      <c r="H3692" s="42" t="s">
        <v>457</v>
      </c>
      <c r="I3692" s="28" t="s">
        <v>367</v>
      </c>
      <c r="J3692" s="12" t="s">
        <v>15181</v>
      </c>
      <c r="K3692" s="28" t="s">
        <v>17670</v>
      </c>
      <c r="L3692" s="12" t="s">
        <v>15134</v>
      </c>
      <c r="M3692" s="12" t="s">
        <v>15135</v>
      </c>
      <c r="N3692" s="12" t="s">
        <v>15126</v>
      </c>
      <c r="O3692" s="26" t="s">
        <v>17755</v>
      </c>
      <c r="P3692" s="26" t="s">
        <v>17756</v>
      </c>
      <c r="Q3692" s="25" t="s">
        <v>491</v>
      </c>
      <c r="R3692" s="26" t="s">
        <v>17757</v>
      </c>
      <c r="S3692" s="15" t="s">
        <v>17758</v>
      </c>
      <c r="T3692" s="52" t="s">
        <v>15333</v>
      </c>
      <c r="U3692" s="22" t="s">
        <v>392</v>
      </c>
      <c r="V3692" s="49" t="str">
        <f>+Sitio_Publico[[#This Row],[idcoleccion]]&amp;"-"&amp;Sitio_Publico[[#This Row],[id]]</f>
        <v>000-3691</v>
      </c>
      <c r="W3692" s="49">
        <f>+VLOOKUP(Sitio_Publico[[#This Row],[territorio]],Estructura!$AE$4:$AH$1067,4,0)</f>
        <v>20000004</v>
      </c>
      <c r="X3692" s="49" t="str">
        <f>+VLOOKUP(Sitio_Publico[[#This Row],[tema]],Estructura!$G$4:$J$532,4,0)</f>
        <v>T-61</v>
      </c>
      <c r="Y3692" s="49" t="str">
        <f>+VLOOKUP(Sitio_Publico[[#This Row],[contenido]],Estructura!$L$4:$O$473,4,0)</f>
        <v>C-31</v>
      </c>
      <c r="Z3692" s="49" t="str">
        <f>+VLOOKUP(Sitio_Publico[[#This Row],[Filtro Integrado]],Estructura!$U$4:$W$529,3,0)</f>
        <v>FI-9</v>
      </c>
      <c r="AA3692" s="49" t="str">
        <f>+VLOOKUP(Sitio_Publico[[#This Row],[Muestra]],Estructura!$Y$4:$AB$483,4,0)</f>
        <v>M-000335</v>
      </c>
    </row>
    <row r="3693" spans="1:27" ht="61.2" x14ac:dyDescent="0.3">
      <c r="A3693" s="16">
        <f t="shared" si="57"/>
        <v>3692</v>
      </c>
      <c r="B3693" s="47" t="s">
        <v>15118</v>
      </c>
      <c r="C3693" s="13" t="s">
        <v>15119</v>
      </c>
      <c r="D3693" s="13" t="s">
        <v>15120</v>
      </c>
      <c r="E3693" s="44">
        <v>152</v>
      </c>
      <c r="F3693" s="13" t="s">
        <v>15142</v>
      </c>
      <c r="G3693" s="23" t="s">
        <v>15143</v>
      </c>
      <c r="H3693" s="42" t="s">
        <v>455</v>
      </c>
      <c r="I3693" s="28" t="s">
        <v>443</v>
      </c>
      <c r="J3693" s="12" t="s">
        <v>15142</v>
      </c>
      <c r="K3693" s="28" t="s">
        <v>15225</v>
      </c>
      <c r="L3693" s="12" t="s">
        <v>1299</v>
      </c>
      <c r="M3693" s="12" t="s">
        <v>14623</v>
      </c>
      <c r="N3693" s="12" t="s">
        <v>15126</v>
      </c>
      <c r="O3693" s="26" t="s">
        <v>17759</v>
      </c>
      <c r="P3693" s="26" t="s">
        <v>17760</v>
      </c>
      <c r="Q3693" s="25" t="s">
        <v>15801</v>
      </c>
      <c r="R3693" s="26" t="s">
        <v>17761</v>
      </c>
      <c r="S3693" s="15" t="s">
        <v>17762</v>
      </c>
      <c r="T3693" s="52">
        <v>0</v>
      </c>
      <c r="U3693" s="22" t="s">
        <v>392</v>
      </c>
      <c r="V3693" s="49" t="str">
        <f>+Sitio_Publico[[#This Row],[idcoleccion]]&amp;"-"&amp;Sitio_Publico[[#This Row],[id]]</f>
        <v>000-3692</v>
      </c>
      <c r="W3693" s="49">
        <f>+VLOOKUP(Sitio_Publico[[#This Row],[territorio]],Estructura!$AE$4:$AH$1067,4,0)</f>
        <v>10000152</v>
      </c>
      <c r="X3693" s="49" t="str">
        <f>+VLOOKUP(Sitio_Publico[[#This Row],[tema]],Estructura!$G$4:$J$532,4,0)</f>
        <v>T-0</v>
      </c>
      <c r="Y3693" s="49" t="str">
        <f>+VLOOKUP(Sitio_Publico[[#This Row],[contenido]],Estructura!$L$4:$O$473,4,0)</f>
        <v>C-1</v>
      </c>
      <c r="Z3693" s="49" t="str">
        <f>+VLOOKUP(Sitio_Publico[[#This Row],[Filtro Integrado]],Estructura!$U$4:$W$529,3,0)</f>
        <v>FI-5</v>
      </c>
      <c r="AA3693" s="49" t="str">
        <f>+VLOOKUP(Sitio_Publico[[#This Row],[Muestra]],Estructura!$Y$4:$AB$483,4,0)</f>
        <v>M-0002</v>
      </c>
    </row>
    <row r="3694" spans="1:27" ht="51" x14ac:dyDescent="0.3">
      <c r="A3694" s="16">
        <f t="shared" si="57"/>
        <v>3693</v>
      </c>
      <c r="B3694" s="47" t="s">
        <v>15118</v>
      </c>
      <c r="C3694" s="13" t="s">
        <v>15119</v>
      </c>
      <c r="D3694" s="13" t="s">
        <v>15120</v>
      </c>
      <c r="E3694" s="44">
        <v>100105</v>
      </c>
      <c r="F3694" s="13" t="s">
        <v>15263</v>
      </c>
      <c r="G3694" s="23" t="s">
        <v>15152</v>
      </c>
      <c r="H3694" s="42" t="s">
        <v>457</v>
      </c>
      <c r="I3694" s="28" t="s">
        <v>368</v>
      </c>
      <c r="J3694" s="12" t="s">
        <v>393</v>
      </c>
      <c r="K3694" s="28" t="s">
        <v>16219</v>
      </c>
      <c r="L3694" s="12" t="s">
        <v>15155</v>
      </c>
      <c r="M3694" s="12" t="s">
        <v>15156</v>
      </c>
      <c r="N3694" s="12" t="s">
        <v>15126</v>
      </c>
      <c r="O3694" s="26" t="s">
        <v>17763</v>
      </c>
      <c r="P3694" s="26" t="s">
        <v>17764</v>
      </c>
      <c r="Q3694" s="25" t="s">
        <v>491</v>
      </c>
      <c r="R3694" s="26" t="s">
        <v>17765</v>
      </c>
      <c r="S3694" s="15" t="s">
        <v>17766</v>
      </c>
      <c r="T3694" s="52" t="s">
        <v>909</v>
      </c>
      <c r="U3694" s="22" t="s">
        <v>392</v>
      </c>
      <c r="V3694" s="49" t="str">
        <f>+Sitio_Publico[[#This Row],[idcoleccion]]&amp;"-"&amp;Sitio_Publico[[#This Row],[id]]</f>
        <v>000-3693</v>
      </c>
      <c r="W3694" s="49">
        <f>+VLOOKUP(Sitio_Publico[[#This Row],[territorio]],Estructura!$AE$4:$AH$1067,4,0)</f>
        <v>20000005</v>
      </c>
      <c r="X3694" s="49" t="str">
        <f>+VLOOKUP(Sitio_Publico[[#This Row],[tema]],Estructura!$G$4:$J$532,4,0)</f>
        <v>T-57</v>
      </c>
      <c r="Y3694" s="49" t="str">
        <f>+VLOOKUP(Sitio_Publico[[#This Row],[contenido]],Estructura!$L$4:$O$473,4,0)</f>
        <v>C-32</v>
      </c>
      <c r="Z3694" s="49" t="str">
        <f>+VLOOKUP(Sitio_Publico[[#This Row],[Filtro Integrado]],Estructura!$U$4:$W$529,3,0)</f>
        <v>FI-0</v>
      </c>
      <c r="AA3694" s="49" t="str">
        <f>+VLOOKUP(Sitio_Publico[[#This Row],[Muestra]],Estructura!$Y$4:$AB$483,4,0)</f>
        <v>M-00045</v>
      </c>
    </row>
    <row r="3695" spans="1:27" ht="51" x14ac:dyDescent="0.3">
      <c r="A3695" s="16">
        <f t="shared" si="57"/>
        <v>3694</v>
      </c>
      <c r="B3695" s="47" t="s">
        <v>15118</v>
      </c>
      <c r="C3695" s="13" t="s">
        <v>15119</v>
      </c>
      <c r="D3695" s="13" t="s">
        <v>15120</v>
      </c>
      <c r="E3695" s="44">
        <v>100104003</v>
      </c>
      <c r="F3695" s="13" t="s">
        <v>15396</v>
      </c>
      <c r="G3695" s="23" t="s">
        <v>15397</v>
      </c>
      <c r="H3695" s="42" t="s">
        <v>457</v>
      </c>
      <c r="I3695" s="28" t="s">
        <v>370</v>
      </c>
      <c r="J3695" s="12" t="s">
        <v>15398</v>
      </c>
      <c r="K3695" s="28" t="s">
        <v>16283</v>
      </c>
      <c r="L3695" s="12" t="s">
        <v>1611</v>
      </c>
      <c r="M3695" s="12" t="s">
        <v>15400</v>
      </c>
      <c r="N3695" s="12" t="s">
        <v>15126</v>
      </c>
      <c r="O3695" s="26" t="s">
        <v>17767</v>
      </c>
      <c r="P3695" s="26" t="s">
        <v>17768</v>
      </c>
      <c r="Q3695" s="25" t="s">
        <v>456</v>
      </c>
      <c r="R3695" s="26" t="s">
        <v>17769</v>
      </c>
      <c r="S3695" s="15" t="s">
        <v>17770</v>
      </c>
      <c r="T3695" s="52" t="s">
        <v>1851</v>
      </c>
      <c r="U3695" s="22" t="s">
        <v>392</v>
      </c>
      <c r="V3695" s="49" t="str">
        <f>+Sitio_Publico[[#This Row],[idcoleccion]]&amp;"-"&amp;Sitio_Publico[[#This Row],[id]]</f>
        <v>000-3694</v>
      </c>
      <c r="W3695" s="49">
        <f>+VLOOKUP(Sitio_Publico[[#This Row],[territorio]],Estructura!$AE$4:$AH$1067,4,0)</f>
        <v>20000007</v>
      </c>
      <c r="X3695" s="49" t="str">
        <f>+VLOOKUP(Sitio_Publico[[#This Row],[tema]],Estructura!$G$4:$J$532,4,0)</f>
        <v>T-58</v>
      </c>
      <c r="Y3695" s="49" t="str">
        <f>+VLOOKUP(Sitio_Publico[[#This Row],[contenido]],Estructura!$L$4:$O$473,4,0)</f>
        <v>C-35</v>
      </c>
      <c r="Z3695" s="49" t="str">
        <f>+VLOOKUP(Sitio_Publico[[#This Row],[Filtro Integrado]],Estructura!$U$4:$W$529,3,0)</f>
        <v>FI-8</v>
      </c>
      <c r="AA3695" s="49" t="str">
        <f>+VLOOKUP(Sitio_Publico[[#This Row],[Muestra]],Estructura!$Y$4:$AB$483,4,0)</f>
        <v>M-00020</v>
      </c>
    </row>
    <row r="3696" spans="1:27" ht="40.799999999999997" x14ac:dyDescent="0.3">
      <c r="A3696" s="16">
        <f t="shared" si="57"/>
        <v>3695</v>
      </c>
      <c r="B3696" s="47" t="s">
        <v>15118</v>
      </c>
      <c r="C3696" s="13" t="s">
        <v>15119</v>
      </c>
      <c r="D3696" s="13" t="s">
        <v>15120</v>
      </c>
      <c r="E3696" s="44">
        <v>6203</v>
      </c>
      <c r="F3696" s="13" t="s">
        <v>15825</v>
      </c>
      <c r="G3696" s="23" t="s">
        <v>15152</v>
      </c>
      <c r="H3696" s="42" t="s">
        <v>458</v>
      </c>
      <c r="I3696" s="28" t="s">
        <v>119</v>
      </c>
      <c r="J3696" s="12" t="s">
        <v>15153</v>
      </c>
      <c r="K3696" s="28" t="s">
        <v>15826</v>
      </c>
      <c r="L3696" s="12" t="s">
        <v>15155</v>
      </c>
      <c r="M3696" s="12" t="s">
        <v>15156</v>
      </c>
      <c r="N3696" s="12" t="s">
        <v>15126</v>
      </c>
      <c r="O3696" s="26" t="s">
        <v>17771</v>
      </c>
      <c r="P3696" s="26" t="s">
        <v>17772</v>
      </c>
      <c r="Q3696" s="25" t="s">
        <v>10495</v>
      </c>
      <c r="R3696" s="26" t="s">
        <v>17773</v>
      </c>
      <c r="S3696" s="15" t="s">
        <v>17774</v>
      </c>
      <c r="T3696" s="52" t="s">
        <v>635</v>
      </c>
      <c r="U3696" s="22" t="s">
        <v>392</v>
      </c>
      <c r="V3696" s="49" t="str">
        <f>+Sitio_Publico[[#This Row],[idcoleccion]]&amp;"-"&amp;Sitio_Publico[[#This Row],[id]]</f>
        <v>000-3695</v>
      </c>
      <c r="W3696" s="49">
        <f>+VLOOKUP(Sitio_Publico[[#This Row],[territorio]],Estructura!$AE$4:$AH$1067,4,0)</f>
        <v>30006203</v>
      </c>
      <c r="X3696" s="49" t="str">
        <f>+VLOOKUP(Sitio_Publico[[#This Row],[tema]],Estructura!$G$4:$J$532,4,0)</f>
        <v>T-62</v>
      </c>
      <c r="Y3696" s="49" t="str">
        <f>+VLOOKUP(Sitio_Publico[[#This Row],[contenido]],Estructura!$L$4:$O$473,4,0)</f>
        <v>C-32</v>
      </c>
      <c r="Z3696" s="49" t="str">
        <f>+VLOOKUP(Sitio_Publico[[#This Row],[Filtro Integrado]],Estructura!$U$4:$W$529,3,0)</f>
        <v>FI-4</v>
      </c>
      <c r="AA3696" s="49" t="str">
        <f>+VLOOKUP(Sitio_Publico[[#This Row],[Muestra]],Estructura!$Y$4:$AB$483,4,0)</f>
        <v>M-000263</v>
      </c>
    </row>
    <row r="3697" spans="1:27" ht="48" x14ac:dyDescent="0.3">
      <c r="A3697" s="16">
        <f t="shared" si="57"/>
        <v>3696</v>
      </c>
      <c r="B3697" s="47" t="s">
        <v>15118</v>
      </c>
      <c r="C3697" s="13" t="s">
        <v>15119</v>
      </c>
      <c r="D3697" s="13" t="s">
        <v>15120</v>
      </c>
      <c r="E3697" s="44">
        <v>4</v>
      </c>
      <c r="F3697" s="13" t="s">
        <v>15293</v>
      </c>
      <c r="G3697" s="23" t="s">
        <v>15162</v>
      </c>
      <c r="H3697" s="42" t="s">
        <v>457</v>
      </c>
      <c r="I3697" s="28" t="s">
        <v>367</v>
      </c>
      <c r="J3697" s="12" t="s">
        <v>393</v>
      </c>
      <c r="K3697" s="28" t="s">
        <v>15163</v>
      </c>
      <c r="L3697" s="12" t="s">
        <v>15164</v>
      </c>
      <c r="M3697" s="12" t="s">
        <v>15165</v>
      </c>
      <c r="N3697" s="12" t="s">
        <v>15126</v>
      </c>
      <c r="O3697" s="26" t="s">
        <v>17775</v>
      </c>
      <c r="P3697" s="26" t="s">
        <v>17776</v>
      </c>
      <c r="Q3697" s="25" t="s">
        <v>456</v>
      </c>
      <c r="R3697" s="26" t="s">
        <v>17777</v>
      </c>
      <c r="S3697" s="15" t="s">
        <v>17778</v>
      </c>
      <c r="T3697" s="52" t="s">
        <v>15333</v>
      </c>
      <c r="U3697" s="22" t="s">
        <v>392</v>
      </c>
      <c r="V3697" s="49" t="str">
        <f>+Sitio_Publico[[#This Row],[idcoleccion]]&amp;"-"&amp;Sitio_Publico[[#This Row],[id]]</f>
        <v>000-3696</v>
      </c>
      <c r="W3697" s="49">
        <f>+VLOOKUP(Sitio_Publico[[#This Row],[territorio]],Estructura!$AE$4:$AH$1067,4,0)</f>
        <v>20000004</v>
      </c>
      <c r="X3697" s="49" t="str">
        <f>+VLOOKUP(Sitio_Publico[[#This Row],[tema]],Estructura!$G$4:$J$532,4,0)</f>
        <v>T-56</v>
      </c>
      <c r="Y3697" s="49" t="str">
        <f>+VLOOKUP(Sitio_Publico[[#This Row],[contenido]],Estructura!$L$4:$O$473,4,0)</f>
        <v>C-33</v>
      </c>
      <c r="Z3697" s="49" t="str">
        <f>+VLOOKUP(Sitio_Publico[[#This Row],[Filtro Integrado]],Estructura!$U$4:$W$529,3,0)</f>
        <v>FI-0</v>
      </c>
      <c r="AA3697" s="49" t="str">
        <f>+VLOOKUP(Sitio_Publico[[#This Row],[Muestra]],Estructura!$Y$4:$AB$483,4,0)</f>
        <v>M-000218</v>
      </c>
    </row>
    <row r="3698" spans="1:27" ht="30.6" x14ac:dyDescent="0.3">
      <c r="A3698" s="16">
        <f t="shared" si="57"/>
        <v>3697</v>
      </c>
      <c r="B3698" s="47" t="s">
        <v>15118</v>
      </c>
      <c r="C3698" s="13" t="s">
        <v>15119</v>
      </c>
      <c r="D3698" s="13" t="s">
        <v>15120</v>
      </c>
      <c r="E3698" s="44">
        <v>13402</v>
      </c>
      <c r="F3698" s="13" t="s">
        <v>15198</v>
      </c>
      <c r="G3698" s="23" t="s">
        <v>15122</v>
      </c>
      <c r="H3698" s="42" t="s">
        <v>458</v>
      </c>
      <c r="I3698" s="28" t="s">
        <v>335</v>
      </c>
      <c r="J3698" s="12" t="s">
        <v>393</v>
      </c>
      <c r="K3698" s="28" t="s">
        <v>15371</v>
      </c>
      <c r="L3698" s="12" t="s">
        <v>15124</v>
      </c>
      <c r="M3698" s="12" t="s">
        <v>15125</v>
      </c>
      <c r="N3698" s="12" t="s">
        <v>15126</v>
      </c>
      <c r="O3698" s="26" t="s">
        <v>17779</v>
      </c>
      <c r="P3698" s="26" t="s">
        <v>17780</v>
      </c>
      <c r="Q3698" s="25" t="s">
        <v>632</v>
      </c>
      <c r="R3698" s="26" t="s">
        <v>17781</v>
      </c>
      <c r="S3698" s="15" t="s">
        <v>17782</v>
      </c>
      <c r="T3698" s="52" t="s">
        <v>17783</v>
      </c>
      <c r="U3698" s="22" t="s">
        <v>392</v>
      </c>
      <c r="V3698" s="49" t="str">
        <f>+Sitio_Publico[[#This Row],[idcoleccion]]&amp;"-"&amp;Sitio_Publico[[#This Row],[id]]</f>
        <v>000-3697</v>
      </c>
      <c r="W3698" s="49">
        <f>+VLOOKUP(Sitio_Publico[[#This Row],[territorio]],Estructura!$AE$4:$AH$1067,4,0)</f>
        <v>30013402</v>
      </c>
      <c r="X3698" s="49" t="str">
        <f>+VLOOKUP(Sitio_Publico[[#This Row],[tema]],Estructura!$G$4:$J$532,4,0)</f>
        <v>T-55</v>
      </c>
      <c r="Y3698" s="49" t="str">
        <f>+VLOOKUP(Sitio_Publico[[#This Row],[contenido]],Estructura!$L$4:$O$473,4,0)</f>
        <v>C-30</v>
      </c>
      <c r="Z3698" s="49" t="str">
        <f>+VLOOKUP(Sitio_Publico[[#This Row],[Filtro Integrado]],Estructura!$U$4:$W$529,3,0)</f>
        <v>FI-0</v>
      </c>
      <c r="AA3698" s="49" t="str">
        <f>+VLOOKUP(Sitio_Publico[[#This Row],[Muestra]],Estructura!$Y$4:$AB$483,4,0)</f>
        <v>M-000236</v>
      </c>
    </row>
    <row r="3699" spans="1:27" ht="40.799999999999997" x14ac:dyDescent="0.3">
      <c r="A3699" s="16">
        <f t="shared" si="57"/>
        <v>3698</v>
      </c>
      <c r="B3699" s="47" t="s">
        <v>15118</v>
      </c>
      <c r="C3699" s="13" t="s">
        <v>15119</v>
      </c>
      <c r="D3699" s="13" t="s">
        <v>15141</v>
      </c>
      <c r="E3699" s="44">
        <v>100108006</v>
      </c>
      <c r="F3699" s="13" t="s">
        <v>15142</v>
      </c>
      <c r="G3699" s="23" t="s">
        <v>15300</v>
      </c>
      <c r="H3699" s="42" t="s">
        <v>455</v>
      </c>
      <c r="I3699" s="28" t="s">
        <v>14</v>
      </c>
      <c r="J3699" s="12" t="s">
        <v>393</v>
      </c>
      <c r="K3699" s="28" t="s">
        <v>16935</v>
      </c>
      <c r="L3699" s="12" t="s">
        <v>1299</v>
      </c>
      <c r="M3699" s="12" t="s">
        <v>15146</v>
      </c>
      <c r="N3699" s="12" t="s">
        <v>15126</v>
      </c>
      <c r="O3699" s="26" t="s">
        <v>17784</v>
      </c>
      <c r="P3699" s="26" t="s">
        <v>17785</v>
      </c>
      <c r="Q3699" s="25" t="s">
        <v>632</v>
      </c>
      <c r="R3699" s="26" t="s">
        <v>17786</v>
      </c>
      <c r="S3699" s="15" t="s">
        <v>17787</v>
      </c>
      <c r="T3699" s="52">
        <v>0</v>
      </c>
      <c r="U3699" s="22" t="s">
        <v>392</v>
      </c>
      <c r="V3699" s="49" t="str">
        <f>+Sitio_Publico[[#This Row],[idcoleccion]]&amp;"-"&amp;Sitio_Publico[[#This Row],[id]]</f>
        <v>000-3698</v>
      </c>
      <c r="W3699" s="49">
        <f>+VLOOKUP(Sitio_Publico[[#This Row],[territorio]],Estructura!$AE$4:$AH$1067,4,0)</f>
        <v>10000000</v>
      </c>
      <c r="X3699" s="49" t="str">
        <f>+VLOOKUP(Sitio_Publico[[#This Row],[tema]],Estructura!$G$4:$J$532,4,0)</f>
        <v>T-0</v>
      </c>
      <c r="Y3699" s="49" t="str">
        <f>+VLOOKUP(Sitio_Publico[[#This Row],[contenido]],Estructura!$L$4:$O$473,4,0)</f>
        <v>C-34</v>
      </c>
      <c r="Z3699" s="49" t="str">
        <f>+VLOOKUP(Sitio_Publico[[#This Row],[Filtro Integrado]],Estructura!$U$4:$W$529,3,0)</f>
        <v>FI-0</v>
      </c>
      <c r="AA3699" s="49" t="str">
        <f>+VLOOKUP(Sitio_Publico[[#This Row],[Muestra]],Estructura!$Y$4:$AB$483,4,0)</f>
        <v>M-00035</v>
      </c>
    </row>
    <row r="3700" spans="1:27" ht="40.799999999999997" x14ac:dyDescent="0.3">
      <c r="A3700" s="16">
        <f t="shared" si="57"/>
        <v>3699</v>
      </c>
      <c r="B3700" s="47" t="s">
        <v>15118</v>
      </c>
      <c r="C3700" s="13" t="s">
        <v>15119</v>
      </c>
      <c r="D3700" s="13" t="s">
        <v>15120</v>
      </c>
      <c r="E3700" s="44">
        <v>9</v>
      </c>
      <c r="F3700" s="13" t="s">
        <v>15121</v>
      </c>
      <c r="G3700" s="23" t="s">
        <v>15122</v>
      </c>
      <c r="H3700" s="42" t="s">
        <v>455</v>
      </c>
      <c r="I3700" s="28" t="s">
        <v>14</v>
      </c>
      <c r="J3700" s="12" t="s">
        <v>393</v>
      </c>
      <c r="K3700" s="28" t="s">
        <v>17788</v>
      </c>
      <c r="L3700" s="12" t="s">
        <v>15124</v>
      </c>
      <c r="M3700" s="12" t="s">
        <v>15125</v>
      </c>
      <c r="N3700" s="12" t="s">
        <v>15126</v>
      </c>
      <c r="O3700" s="26" t="s">
        <v>17789</v>
      </c>
      <c r="P3700" s="26" t="s">
        <v>17790</v>
      </c>
      <c r="Q3700" s="25" t="s">
        <v>632</v>
      </c>
      <c r="R3700" s="26" t="s">
        <v>17791</v>
      </c>
      <c r="S3700" s="15" t="s">
        <v>17792</v>
      </c>
      <c r="T3700" s="52">
        <v>0</v>
      </c>
      <c r="U3700" s="22" t="s">
        <v>392</v>
      </c>
      <c r="V3700" s="49" t="str">
        <f>+Sitio_Publico[[#This Row],[idcoleccion]]&amp;"-"&amp;Sitio_Publico[[#This Row],[id]]</f>
        <v>000-3699</v>
      </c>
      <c r="W3700" s="49">
        <f>+VLOOKUP(Sitio_Publico[[#This Row],[territorio]],Estructura!$AE$4:$AH$1067,4,0)</f>
        <v>10000000</v>
      </c>
      <c r="X3700" s="49" t="str">
        <f>+VLOOKUP(Sitio_Publico[[#This Row],[tema]],Estructura!$G$4:$J$532,4,0)</f>
        <v>T-50</v>
      </c>
      <c r="Y3700" s="49" t="str">
        <f>+VLOOKUP(Sitio_Publico[[#This Row],[contenido]],Estructura!$L$4:$O$473,4,0)</f>
        <v>C-30</v>
      </c>
      <c r="Z3700" s="49" t="str">
        <f>+VLOOKUP(Sitio_Publico[[#This Row],[Filtro Integrado]],Estructura!$U$4:$W$529,3,0)</f>
        <v>FI-0</v>
      </c>
      <c r="AA3700" s="49" t="str">
        <f>+VLOOKUP(Sitio_Publico[[#This Row],[Muestra]],Estructura!$Y$4:$AB$483,4,0)</f>
        <v>M-000339</v>
      </c>
    </row>
    <row r="3701" spans="1:27" ht="40.799999999999997" x14ac:dyDescent="0.3">
      <c r="A3701" s="16">
        <f t="shared" si="57"/>
        <v>3700</v>
      </c>
      <c r="B3701" s="47" t="s">
        <v>15118</v>
      </c>
      <c r="C3701" s="13" t="s">
        <v>15119</v>
      </c>
      <c r="D3701" s="13" t="s">
        <v>15120</v>
      </c>
      <c r="E3701" s="44">
        <v>13603</v>
      </c>
      <c r="F3701" s="13" t="s">
        <v>15263</v>
      </c>
      <c r="G3701" s="23" t="s">
        <v>15152</v>
      </c>
      <c r="H3701" s="42" t="s">
        <v>458</v>
      </c>
      <c r="I3701" s="28" t="s">
        <v>345</v>
      </c>
      <c r="J3701" s="12" t="s">
        <v>393</v>
      </c>
      <c r="K3701" s="28" t="s">
        <v>15458</v>
      </c>
      <c r="L3701" s="12" t="s">
        <v>15155</v>
      </c>
      <c r="M3701" s="12" t="s">
        <v>15156</v>
      </c>
      <c r="N3701" s="12" t="s">
        <v>15126</v>
      </c>
      <c r="O3701" s="26" t="s">
        <v>17793</v>
      </c>
      <c r="P3701" s="26" t="s">
        <v>17794</v>
      </c>
      <c r="Q3701" s="25" t="s">
        <v>10495</v>
      </c>
      <c r="R3701" s="26" t="s">
        <v>17795</v>
      </c>
      <c r="S3701" s="15" t="s">
        <v>17796</v>
      </c>
      <c r="T3701" s="52" t="s">
        <v>695</v>
      </c>
      <c r="U3701" s="22" t="s">
        <v>392</v>
      </c>
      <c r="V3701" s="49" t="str">
        <f>+Sitio_Publico[[#This Row],[idcoleccion]]&amp;"-"&amp;Sitio_Publico[[#This Row],[id]]</f>
        <v>000-3700</v>
      </c>
      <c r="W3701" s="49">
        <f>+VLOOKUP(Sitio_Publico[[#This Row],[territorio]],Estructura!$AE$4:$AH$1067,4,0)</f>
        <v>30013603</v>
      </c>
      <c r="X3701" s="49" t="str">
        <f>+VLOOKUP(Sitio_Publico[[#This Row],[tema]],Estructura!$G$4:$J$532,4,0)</f>
        <v>T-57</v>
      </c>
      <c r="Y3701" s="49" t="str">
        <f>+VLOOKUP(Sitio_Publico[[#This Row],[contenido]],Estructura!$L$4:$O$473,4,0)</f>
        <v>C-32</v>
      </c>
      <c r="Z3701" s="49" t="str">
        <f>+VLOOKUP(Sitio_Publico[[#This Row],[Filtro Integrado]],Estructura!$U$4:$W$529,3,0)</f>
        <v>FI-0</v>
      </c>
      <c r="AA3701" s="49" t="str">
        <f>+VLOOKUP(Sitio_Publico[[#This Row],[Muestra]],Estructura!$Y$4:$AB$483,4,0)</f>
        <v>M-000243</v>
      </c>
    </row>
    <row r="3702" spans="1:27" ht="30.6" x14ac:dyDescent="0.3">
      <c r="A3702" s="16">
        <f t="shared" si="57"/>
        <v>3701</v>
      </c>
      <c r="B3702" s="47" t="s">
        <v>15118</v>
      </c>
      <c r="C3702" s="13" t="s">
        <v>15119</v>
      </c>
      <c r="D3702" s="13" t="s">
        <v>15120</v>
      </c>
      <c r="E3702" s="44">
        <v>7405</v>
      </c>
      <c r="F3702" s="13" t="s">
        <v>15121</v>
      </c>
      <c r="G3702" s="23" t="s">
        <v>15122</v>
      </c>
      <c r="H3702" s="42" t="s">
        <v>458</v>
      </c>
      <c r="I3702" s="28" t="s">
        <v>158</v>
      </c>
      <c r="J3702" s="12" t="s">
        <v>393</v>
      </c>
      <c r="K3702" s="28" t="s">
        <v>15142</v>
      </c>
      <c r="L3702" s="12" t="s">
        <v>15124</v>
      </c>
      <c r="M3702" s="12" t="s">
        <v>15125</v>
      </c>
      <c r="N3702" s="12" t="s">
        <v>15126</v>
      </c>
      <c r="O3702" s="26" t="s">
        <v>17797</v>
      </c>
      <c r="P3702" s="26" t="s">
        <v>17798</v>
      </c>
      <c r="Q3702" s="25" t="s">
        <v>632</v>
      </c>
      <c r="R3702" s="26" t="s">
        <v>17799</v>
      </c>
      <c r="S3702" s="15" t="s">
        <v>17800</v>
      </c>
      <c r="T3702" s="52" t="s">
        <v>17801</v>
      </c>
      <c r="U3702" s="22" t="s">
        <v>392</v>
      </c>
      <c r="V3702" s="49" t="str">
        <f>+Sitio_Publico[[#This Row],[idcoleccion]]&amp;"-"&amp;Sitio_Publico[[#This Row],[id]]</f>
        <v>000-3701</v>
      </c>
      <c r="W3702" s="49">
        <f>+VLOOKUP(Sitio_Publico[[#This Row],[territorio]],Estructura!$AE$4:$AH$1067,4,0)</f>
        <v>30007405</v>
      </c>
      <c r="X3702" s="49" t="str">
        <f>+VLOOKUP(Sitio_Publico[[#This Row],[tema]],Estructura!$G$4:$J$532,4,0)</f>
        <v>T-50</v>
      </c>
      <c r="Y3702" s="49" t="str">
        <f>+VLOOKUP(Sitio_Publico[[#This Row],[contenido]],Estructura!$L$4:$O$473,4,0)</f>
        <v>C-30</v>
      </c>
      <c r="Z3702" s="49" t="str">
        <f>+VLOOKUP(Sitio_Publico[[#This Row],[Filtro Integrado]],Estructura!$U$4:$W$529,3,0)</f>
        <v>FI-0</v>
      </c>
      <c r="AA3702" s="49" t="str">
        <f>+VLOOKUP(Sitio_Publico[[#This Row],[Muestra]],Estructura!$Y$4:$AB$483,4,0)</f>
        <v>M-00039</v>
      </c>
    </row>
    <row r="3703" spans="1:27" ht="30.6" x14ac:dyDescent="0.3">
      <c r="A3703" s="16">
        <f t="shared" si="57"/>
        <v>3702</v>
      </c>
      <c r="B3703" s="47" t="s">
        <v>15118</v>
      </c>
      <c r="C3703" s="13" t="s">
        <v>15119</v>
      </c>
      <c r="D3703" s="13" t="s">
        <v>15120</v>
      </c>
      <c r="E3703" s="44">
        <v>9119</v>
      </c>
      <c r="F3703" s="13" t="s">
        <v>15198</v>
      </c>
      <c r="G3703" s="23" t="s">
        <v>15122</v>
      </c>
      <c r="H3703" s="42" t="s">
        <v>458</v>
      </c>
      <c r="I3703" s="28" t="s">
        <v>234</v>
      </c>
      <c r="J3703" s="12" t="s">
        <v>393</v>
      </c>
      <c r="K3703" s="28" t="s">
        <v>15199</v>
      </c>
      <c r="L3703" s="12" t="s">
        <v>15124</v>
      </c>
      <c r="M3703" s="12" t="s">
        <v>15125</v>
      </c>
      <c r="N3703" s="12" t="s">
        <v>15126</v>
      </c>
      <c r="O3703" s="26" t="s">
        <v>17802</v>
      </c>
      <c r="P3703" s="26" t="s">
        <v>17803</v>
      </c>
      <c r="Q3703" s="25" t="s">
        <v>632</v>
      </c>
      <c r="R3703" s="26" t="s">
        <v>17804</v>
      </c>
      <c r="S3703" s="15" t="s">
        <v>17805</v>
      </c>
      <c r="T3703" s="52" t="s">
        <v>17806</v>
      </c>
      <c r="U3703" s="22" t="s">
        <v>392</v>
      </c>
      <c r="V3703" s="49" t="str">
        <f>+Sitio_Publico[[#This Row],[idcoleccion]]&amp;"-"&amp;Sitio_Publico[[#This Row],[id]]</f>
        <v>000-3702</v>
      </c>
      <c r="W3703" s="49">
        <f>+VLOOKUP(Sitio_Publico[[#This Row],[territorio]],Estructura!$AE$4:$AH$1067,4,0)</f>
        <v>30009119</v>
      </c>
      <c r="X3703" s="49" t="str">
        <f>+VLOOKUP(Sitio_Publico[[#This Row],[tema]],Estructura!$G$4:$J$532,4,0)</f>
        <v>T-55</v>
      </c>
      <c r="Y3703" s="49" t="str">
        <f>+VLOOKUP(Sitio_Publico[[#This Row],[contenido]],Estructura!$L$4:$O$473,4,0)</f>
        <v>C-30</v>
      </c>
      <c r="Z3703" s="49" t="str">
        <f>+VLOOKUP(Sitio_Publico[[#This Row],[Filtro Integrado]],Estructura!$U$4:$W$529,3,0)</f>
        <v>FI-0</v>
      </c>
      <c r="AA3703" s="49" t="str">
        <f>+VLOOKUP(Sitio_Publico[[#This Row],[Muestra]],Estructura!$Y$4:$AB$483,4,0)</f>
        <v>M-000222</v>
      </c>
    </row>
    <row r="3704" spans="1:27" ht="51" x14ac:dyDescent="0.3">
      <c r="A3704" s="16">
        <f t="shared" si="57"/>
        <v>3703</v>
      </c>
      <c r="B3704" s="47" t="s">
        <v>15118</v>
      </c>
      <c r="C3704" s="13" t="s">
        <v>15119</v>
      </c>
      <c r="D3704" s="13" t="s">
        <v>15120</v>
      </c>
      <c r="E3704" s="44">
        <v>23</v>
      </c>
      <c r="F3704" s="13" t="s">
        <v>15186</v>
      </c>
      <c r="G3704" s="23" t="s">
        <v>15152</v>
      </c>
      <c r="H3704" s="42" t="s">
        <v>457</v>
      </c>
      <c r="I3704" s="28" t="s">
        <v>364</v>
      </c>
      <c r="J3704" s="12" t="s">
        <v>15187</v>
      </c>
      <c r="K3704" s="28" t="s">
        <v>15873</v>
      </c>
      <c r="L3704" s="12" t="s">
        <v>15155</v>
      </c>
      <c r="M3704" s="12" t="s">
        <v>15156</v>
      </c>
      <c r="N3704" s="12" t="s">
        <v>15126</v>
      </c>
      <c r="O3704" s="26" t="s">
        <v>17807</v>
      </c>
      <c r="P3704" s="26" t="s">
        <v>17808</v>
      </c>
      <c r="Q3704" s="25" t="s">
        <v>491</v>
      </c>
      <c r="R3704" s="26" t="s">
        <v>17809</v>
      </c>
      <c r="S3704" s="15" t="s">
        <v>17810</v>
      </c>
      <c r="T3704" s="52" t="s">
        <v>773</v>
      </c>
      <c r="U3704" s="22" t="s">
        <v>392</v>
      </c>
      <c r="V3704" s="49" t="str">
        <f>+Sitio_Publico[[#This Row],[idcoleccion]]&amp;"-"&amp;Sitio_Publico[[#This Row],[id]]</f>
        <v>000-3703</v>
      </c>
      <c r="W3704" s="49">
        <f>+VLOOKUP(Sitio_Publico[[#This Row],[territorio]],Estructura!$AE$4:$AH$1067,4,0)</f>
        <v>20000001</v>
      </c>
      <c r="X3704" s="49" t="str">
        <f>+VLOOKUP(Sitio_Publico[[#This Row],[tema]],Estructura!$G$4:$J$532,4,0)</f>
        <v>T-54</v>
      </c>
      <c r="Y3704" s="49" t="str">
        <f>+VLOOKUP(Sitio_Publico[[#This Row],[contenido]],Estructura!$L$4:$O$473,4,0)</f>
        <v>C-32</v>
      </c>
      <c r="Z3704" s="49" t="str">
        <f>+VLOOKUP(Sitio_Publico[[#This Row],[Filtro Integrado]],Estructura!$U$4:$W$529,3,0)</f>
        <v>FI-6</v>
      </c>
      <c r="AA3704" s="49" t="str">
        <f>+VLOOKUP(Sitio_Publico[[#This Row],[Muestra]],Estructura!$Y$4:$AB$483,4,0)</f>
        <v>M-000266</v>
      </c>
    </row>
    <row r="3705" spans="1:27" ht="40.799999999999997" x14ac:dyDescent="0.3">
      <c r="A3705" s="16">
        <f t="shared" si="57"/>
        <v>3704</v>
      </c>
      <c r="B3705" s="47" t="s">
        <v>15118</v>
      </c>
      <c r="C3705" s="13" t="s">
        <v>15119</v>
      </c>
      <c r="D3705" s="13" t="s">
        <v>15120</v>
      </c>
      <c r="E3705" s="44">
        <v>7110</v>
      </c>
      <c r="F3705" s="13" t="s">
        <v>15825</v>
      </c>
      <c r="G3705" s="23" t="s">
        <v>15152</v>
      </c>
      <c r="H3705" s="42" t="s">
        <v>458</v>
      </c>
      <c r="I3705" s="28" t="s">
        <v>141</v>
      </c>
      <c r="J3705" s="12" t="s">
        <v>15153</v>
      </c>
      <c r="K3705" s="28" t="s">
        <v>15826</v>
      </c>
      <c r="L3705" s="12" t="s">
        <v>15155</v>
      </c>
      <c r="M3705" s="12" t="s">
        <v>15156</v>
      </c>
      <c r="N3705" s="12" t="s">
        <v>15126</v>
      </c>
      <c r="O3705" s="26" t="s">
        <v>17811</v>
      </c>
      <c r="P3705" s="26" t="s">
        <v>17812</v>
      </c>
      <c r="Q3705" s="25" t="s">
        <v>10495</v>
      </c>
      <c r="R3705" s="26" t="s">
        <v>17813</v>
      </c>
      <c r="S3705" s="15" t="s">
        <v>17814</v>
      </c>
      <c r="T3705" s="52" t="s">
        <v>750</v>
      </c>
      <c r="U3705" s="22" t="s">
        <v>392</v>
      </c>
      <c r="V3705" s="49" t="str">
        <f>+Sitio_Publico[[#This Row],[idcoleccion]]&amp;"-"&amp;Sitio_Publico[[#This Row],[id]]</f>
        <v>000-3704</v>
      </c>
      <c r="W3705" s="49">
        <f>+VLOOKUP(Sitio_Publico[[#This Row],[territorio]],Estructura!$AE$4:$AH$1067,4,0)</f>
        <v>30007110</v>
      </c>
      <c r="X3705" s="49" t="str">
        <f>+VLOOKUP(Sitio_Publico[[#This Row],[tema]],Estructura!$G$4:$J$532,4,0)</f>
        <v>T-62</v>
      </c>
      <c r="Y3705" s="49" t="str">
        <f>+VLOOKUP(Sitio_Publico[[#This Row],[contenido]],Estructura!$L$4:$O$473,4,0)</f>
        <v>C-32</v>
      </c>
      <c r="Z3705" s="49" t="str">
        <f>+VLOOKUP(Sitio_Publico[[#This Row],[Filtro Integrado]],Estructura!$U$4:$W$529,3,0)</f>
        <v>FI-4</v>
      </c>
      <c r="AA3705" s="49" t="str">
        <f>+VLOOKUP(Sitio_Publico[[#This Row],[Muestra]],Estructura!$Y$4:$AB$483,4,0)</f>
        <v>M-000263</v>
      </c>
    </row>
    <row r="3706" spans="1:27" ht="40.799999999999997" x14ac:dyDescent="0.3">
      <c r="A3706" s="16">
        <f t="shared" si="57"/>
        <v>3705</v>
      </c>
      <c r="B3706" s="47" t="s">
        <v>15118</v>
      </c>
      <c r="C3706" s="13" t="s">
        <v>15119</v>
      </c>
      <c r="D3706" s="13" t="s">
        <v>15120</v>
      </c>
      <c r="E3706" s="44">
        <v>100101008</v>
      </c>
      <c r="F3706" s="13" t="s">
        <v>15198</v>
      </c>
      <c r="G3706" s="23" t="s">
        <v>15122</v>
      </c>
      <c r="H3706" s="42" t="s">
        <v>455</v>
      </c>
      <c r="I3706" s="28" t="s">
        <v>14</v>
      </c>
      <c r="J3706" s="12" t="s">
        <v>393</v>
      </c>
      <c r="K3706" s="28" t="s">
        <v>17815</v>
      </c>
      <c r="L3706" s="12" t="s">
        <v>15124</v>
      </c>
      <c r="M3706" s="12" t="s">
        <v>15125</v>
      </c>
      <c r="N3706" s="12" t="s">
        <v>15126</v>
      </c>
      <c r="O3706" s="26" t="s">
        <v>17816</v>
      </c>
      <c r="P3706" s="26" t="s">
        <v>17817</v>
      </c>
      <c r="Q3706" s="25" t="s">
        <v>632</v>
      </c>
      <c r="R3706" s="26" t="s">
        <v>17818</v>
      </c>
      <c r="S3706" s="15" t="s">
        <v>17819</v>
      </c>
      <c r="T3706" s="52">
        <v>0</v>
      </c>
      <c r="U3706" s="22" t="s">
        <v>392</v>
      </c>
      <c r="V3706" s="49" t="str">
        <f>+Sitio_Publico[[#This Row],[idcoleccion]]&amp;"-"&amp;Sitio_Publico[[#This Row],[id]]</f>
        <v>000-3705</v>
      </c>
      <c r="W3706" s="49">
        <f>+VLOOKUP(Sitio_Publico[[#This Row],[territorio]],Estructura!$AE$4:$AH$1067,4,0)</f>
        <v>10000000</v>
      </c>
      <c r="X3706" s="49" t="str">
        <f>+VLOOKUP(Sitio_Publico[[#This Row],[tema]],Estructura!$G$4:$J$532,4,0)</f>
        <v>T-55</v>
      </c>
      <c r="Y3706" s="49" t="str">
        <f>+VLOOKUP(Sitio_Publico[[#This Row],[contenido]],Estructura!$L$4:$O$473,4,0)</f>
        <v>C-30</v>
      </c>
      <c r="Z3706" s="49" t="str">
        <f>+VLOOKUP(Sitio_Publico[[#This Row],[Filtro Integrado]],Estructura!$U$4:$W$529,3,0)</f>
        <v>FI-0</v>
      </c>
      <c r="AA3706" s="49" t="str">
        <f>+VLOOKUP(Sitio_Publico[[#This Row],[Muestra]],Estructura!$Y$4:$AB$483,4,0)</f>
        <v>M-000241</v>
      </c>
    </row>
    <row r="3707" spans="1:27" ht="30.6" x14ac:dyDescent="0.3">
      <c r="A3707" s="16">
        <f t="shared" si="57"/>
        <v>3706</v>
      </c>
      <c r="B3707" s="47" t="s">
        <v>15118</v>
      </c>
      <c r="C3707" s="13" t="s">
        <v>15119</v>
      </c>
      <c r="D3707" s="13" t="s">
        <v>15120</v>
      </c>
      <c r="E3707" s="44">
        <v>7101</v>
      </c>
      <c r="F3707" s="13" t="s">
        <v>15198</v>
      </c>
      <c r="G3707" s="23" t="s">
        <v>15122</v>
      </c>
      <c r="H3707" s="42" t="s">
        <v>458</v>
      </c>
      <c r="I3707" s="28" t="s">
        <v>133</v>
      </c>
      <c r="J3707" s="12" t="s">
        <v>393</v>
      </c>
      <c r="K3707" s="28" t="s">
        <v>15142</v>
      </c>
      <c r="L3707" s="12" t="s">
        <v>15124</v>
      </c>
      <c r="M3707" s="12" t="s">
        <v>15125</v>
      </c>
      <c r="N3707" s="12" t="s">
        <v>15126</v>
      </c>
      <c r="O3707" s="26" t="s">
        <v>17820</v>
      </c>
      <c r="P3707" s="26" t="s">
        <v>17821</v>
      </c>
      <c r="Q3707" s="25" t="s">
        <v>632</v>
      </c>
      <c r="R3707" s="26" t="s">
        <v>17822</v>
      </c>
      <c r="S3707" s="15" t="s">
        <v>17823</v>
      </c>
      <c r="T3707" s="52" t="s">
        <v>16030</v>
      </c>
      <c r="U3707" s="22" t="s">
        <v>392</v>
      </c>
      <c r="V3707" s="49" t="str">
        <f>+Sitio_Publico[[#This Row],[idcoleccion]]&amp;"-"&amp;Sitio_Publico[[#This Row],[id]]</f>
        <v>000-3706</v>
      </c>
      <c r="W3707" s="49">
        <f>+VLOOKUP(Sitio_Publico[[#This Row],[territorio]],Estructura!$AE$4:$AH$1067,4,0)</f>
        <v>30007101</v>
      </c>
      <c r="X3707" s="49" t="str">
        <f>+VLOOKUP(Sitio_Publico[[#This Row],[tema]],Estructura!$G$4:$J$532,4,0)</f>
        <v>T-55</v>
      </c>
      <c r="Y3707" s="49" t="str">
        <f>+VLOOKUP(Sitio_Publico[[#This Row],[contenido]],Estructura!$L$4:$O$473,4,0)</f>
        <v>C-30</v>
      </c>
      <c r="Z3707" s="49" t="str">
        <f>+VLOOKUP(Sitio_Publico[[#This Row],[Filtro Integrado]],Estructura!$U$4:$W$529,3,0)</f>
        <v>FI-0</v>
      </c>
      <c r="AA3707" s="49" t="str">
        <f>+VLOOKUP(Sitio_Publico[[#This Row],[Muestra]],Estructura!$Y$4:$AB$483,4,0)</f>
        <v>M-00039</v>
      </c>
    </row>
    <row r="3708" spans="1:27" ht="40.799999999999997" x14ac:dyDescent="0.3">
      <c r="A3708" s="16">
        <f t="shared" si="57"/>
        <v>3707</v>
      </c>
      <c r="B3708" s="47" t="s">
        <v>15118</v>
      </c>
      <c r="C3708" s="13" t="s">
        <v>15119</v>
      </c>
      <c r="D3708" s="13" t="s">
        <v>15120</v>
      </c>
      <c r="E3708" s="44">
        <v>13404</v>
      </c>
      <c r="F3708" s="13" t="s">
        <v>15825</v>
      </c>
      <c r="G3708" s="23" t="s">
        <v>15152</v>
      </c>
      <c r="H3708" s="42" t="s">
        <v>458</v>
      </c>
      <c r="I3708" s="28" t="s">
        <v>337</v>
      </c>
      <c r="J3708" s="12" t="s">
        <v>15153</v>
      </c>
      <c r="K3708" s="28" t="s">
        <v>15826</v>
      </c>
      <c r="L3708" s="12" t="s">
        <v>15155</v>
      </c>
      <c r="M3708" s="12" t="s">
        <v>15156</v>
      </c>
      <c r="N3708" s="12" t="s">
        <v>15126</v>
      </c>
      <c r="O3708" s="26" t="s">
        <v>17824</v>
      </c>
      <c r="P3708" s="26" t="s">
        <v>17825</v>
      </c>
      <c r="Q3708" s="25" t="s">
        <v>10495</v>
      </c>
      <c r="R3708" s="26" t="s">
        <v>17826</v>
      </c>
      <c r="S3708" s="15" t="s">
        <v>17827</v>
      </c>
      <c r="T3708" s="52" t="s">
        <v>695</v>
      </c>
      <c r="U3708" s="22" t="s">
        <v>392</v>
      </c>
      <c r="V3708" s="49" t="str">
        <f>+Sitio_Publico[[#This Row],[idcoleccion]]&amp;"-"&amp;Sitio_Publico[[#This Row],[id]]</f>
        <v>000-3707</v>
      </c>
      <c r="W3708" s="49">
        <f>+VLOOKUP(Sitio_Publico[[#This Row],[territorio]],Estructura!$AE$4:$AH$1067,4,0)</f>
        <v>30013404</v>
      </c>
      <c r="X3708" s="49" t="str">
        <f>+VLOOKUP(Sitio_Publico[[#This Row],[tema]],Estructura!$G$4:$J$532,4,0)</f>
        <v>T-62</v>
      </c>
      <c r="Y3708" s="49" t="str">
        <f>+VLOOKUP(Sitio_Publico[[#This Row],[contenido]],Estructura!$L$4:$O$473,4,0)</f>
        <v>C-32</v>
      </c>
      <c r="Z3708" s="49" t="str">
        <f>+VLOOKUP(Sitio_Publico[[#This Row],[Filtro Integrado]],Estructura!$U$4:$W$529,3,0)</f>
        <v>FI-4</v>
      </c>
      <c r="AA3708" s="49" t="str">
        <f>+VLOOKUP(Sitio_Publico[[#This Row],[Muestra]],Estructura!$Y$4:$AB$483,4,0)</f>
        <v>M-000263</v>
      </c>
    </row>
    <row r="3709" spans="1:27" ht="48" x14ac:dyDescent="0.3">
      <c r="A3709" s="16">
        <f t="shared" si="57"/>
        <v>3708</v>
      </c>
      <c r="B3709" s="47" t="s">
        <v>15118</v>
      </c>
      <c r="C3709" s="13" t="s">
        <v>15119</v>
      </c>
      <c r="D3709" s="13" t="s">
        <v>15120</v>
      </c>
      <c r="E3709" s="44">
        <v>24</v>
      </c>
      <c r="F3709" s="13" t="s">
        <v>15161</v>
      </c>
      <c r="G3709" s="23" t="s">
        <v>15162</v>
      </c>
      <c r="H3709" s="42" t="s">
        <v>457</v>
      </c>
      <c r="I3709" s="28" t="s">
        <v>373</v>
      </c>
      <c r="J3709" s="12" t="s">
        <v>393</v>
      </c>
      <c r="K3709" s="28" t="s">
        <v>16405</v>
      </c>
      <c r="L3709" s="12" t="s">
        <v>15164</v>
      </c>
      <c r="M3709" s="12" t="s">
        <v>15165</v>
      </c>
      <c r="N3709" s="12" t="s">
        <v>15126</v>
      </c>
      <c r="O3709" s="26" t="s">
        <v>17828</v>
      </c>
      <c r="P3709" s="26" t="s">
        <v>17829</v>
      </c>
      <c r="Q3709" s="25" t="s">
        <v>456</v>
      </c>
      <c r="R3709" s="26" t="s">
        <v>17830</v>
      </c>
      <c r="S3709" s="15" t="s">
        <v>17831</v>
      </c>
      <c r="T3709" s="52" t="s">
        <v>15617</v>
      </c>
      <c r="U3709" s="22" t="s">
        <v>392</v>
      </c>
      <c r="V3709" s="49" t="str">
        <f>+Sitio_Publico[[#This Row],[idcoleccion]]&amp;"-"&amp;Sitio_Publico[[#This Row],[id]]</f>
        <v>000-3708</v>
      </c>
      <c r="W3709" s="49">
        <f>+VLOOKUP(Sitio_Publico[[#This Row],[territorio]],Estructura!$AE$4:$AH$1067,4,0)</f>
        <v>20000010</v>
      </c>
      <c r="X3709" s="49" t="str">
        <f>+VLOOKUP(Sitio_Publico[[#This Row],[tema]],Estructura!$G$4:$J$532,4,0)</f>
        <v>T-53</v>
      </c>
      <c r="Y3709" s="49" t="str">
        <f>+VLOOKUP(Sitio_Publico[[#This Row],[contenido]],Estructura!$L$4:$O$473,4,0)</f>
        <v>C-33</v>
      </c>
      <c r="Z3709" s="49" t="str">
        <f>+VLOOKUP(Sitio_Publico[[#This Row],[Filtro Integrado]],Estructura!$U$4:$W$529,3,0)</f>
        <v>FI-0</v>
      </c>
      <c r="AA3709" s="49" t="str">
        <f>+VLOOKUP(Sitio_Publico[[#This Row],[Muestra]],Estructura!$Y$4:$AB$483,4,0)</f>
        <v>M-000296</v>
      </c>
    </row>
    <row r="3710" spans="1:27" ht="30.6" x14ac:dyDescent="0.3">
      <c r="A3710" s="16">
        <f t="shared" si="57"/>
        <v>3709</v>
      </c>
      <c r="B3710" s="47" t="s">
        <v>15118</v>
      </c>
      <c r="C3710" s="13" t="s">
        <v>15119</v>
      </c>
      <c r="D3710" s="13" t="s">
        <v>15120</v>
      </c>
      <c r="E3710" s="44">
        <v>7109</v>
      </c>
      <c r="F3710" s="13" t="s">
        <v>15198</v>
      </c>
      <c r="G3710" s="23" t="s">
        <v>15122</v>
      </c>
      <c r="H3710" s="42" t="s">
        <v>458</v>
      </c>
      <c r="I3710" s="28" t="s">
        <v>140</v>
      </c>
      <c r="J3710" s="12" t="s">
        <v>393</v>
      </c>
      <c r="K3710" s="28" t="s">
        <v>15371</v>
      </c>
      <c r="L3710" s="12" t="s">
        <v>15124</v>
      </c>
      <c r="M3710" s="12" t="s">
        <v>15125</v>
      </c>
      <c r="N3710" s="12" t="s">
        <v>15126</v>
      </c>
      <c r="O3710" s="26" t="s">
        <v>17832</v>
      </c>
      <c r="P3710" s="26" t="s">
        <v>17833</v>
      </c>
      <c r="Q3710" s="25" t="s">
        <v>632</v>
      </c>
      <c r="R3710" s="26" t="s">
        <v>17834</v>
      </c>
      <c r="S3710" s="15" t="s">
        <v>17835</v>
      </c>
      <c r="T3710" s="52" t="s">
        <v>17012</v>
      </c>
      <c r="U3710" s="22" t="s">
        <v>392</v>
      </c>
      <c r="V3710" s="49" t="str">
        <f>+Sitio_Publico[[#This Row],[idcoleccion]]&amp;"-"&amp;Sitio_Publico[[#This Row],[id]]</f>
        <v>000-3709</v>
      </c>
      <c r="W3710" s="49">
        <f>+VLOOKUP(Sitio_Publico[[#This Row],[territorio]],Estructura!$AE$4:$AH$1067,4,0)</f>
        <v>30007109</v>
      </c>
      <c r="X3710" s="49" t="str">
        <f>+VLOOKUP(Sitio_Publico[[#This Row],[tema]],Estructura!$G$4:$J$532,4,0)</f>
        <v>T-55</v>
      </c>
      <c r="Y3710" s="49" t="str">
        <f>+VLOOKUP(Sitio_Publico[[#This Row],[contenido]],Estructura!$L$4:$O$473,4,0)</f>
        <v>C-30</v>
      </c>
      <c r="Z3710" s="49" t="str">
        <f>+VLOOKUP(Sitio_Publico[[#This Row],[Filtro Integrado]],Estructura!$U$4:$W$529,3,0)</f>
        <v>FI-0</v>
      </c>
      <c r="AA3710" s="49" t="str">
        <f>+VLOOKUP(Sitio_Publico[[#This Row],[Muestra]],Estructura!$Y$4:$AB$483,4,0)</f>
        <v>M-000236</v>
      </c>
    </row>
    <row r="3711" spans="1:27" ht="51" x14ac:dyDescent="0.3">
      <c r="A3711" s="16">
        <f t="shared" si="57"/>
        <v>3710</v>
      </c>
      <c r="B3711" s="47" t="s">
        <v>15118</v>
      </c>
      <c r="C3711" s="13" t="s">
        <v>15119</v>
      </c>
      <c r="D3711" s="13" t="s">
        <v>15120</v>
      </c>
      <c r="E3711" s="44">
        <v>9</v>
      </c>
      <c r="F3711" s="13" t="s">
        <v>15783</v>
      </c>
      <c r="G3711" s="23" t="s">
        <v>15132</v>
      </c>
      <c r="H3711" s="42" t="s">
        <v>457</v>
      </c>
      <c r="I3711" s="28" t="s">
        <v>370</v>
      </c>
      <c r="J3711" s="12" t="s">
        <v>15784</v>
      </c>
      <c r="K3711" s="28" t="s">
        <v>17836</v>
      </c>
      <c r="L3711" s="12" t="s">
        <v>15134</v>
      </c>
      <c r="M3711" s="12" t="s">
        <v>15135</v>
      </c>
      <c r="N3711" s="12" t="s">
        <v>15126</v>
      </c>
      <c r="O3711" s="26" t="s">
        <v>17837</v>
      </c>
      <c r="P3711" s="26" t="s">
        <v>17838</v>
      </c>
      <c r="Q3711" s="25" t="s">
        <v>491</v>
      </c>
      <c r="R3711" s="26" t="s">
        <v>17839</v>
      </c>
      <c r="S3711" s="15" t="s">
        <v>17840</v>
      </c>
      <c r="T3711" s="52" t="s">
        <v>15567</v>
      </c>
      <c r="U3711" s="22" t="s">
        <v>392</v>
      </c>
      <c r="V3711" s="49" t="str">
        <f>+Sitio_Publico[[#This Row],[idcoleccion]]&amp;"-"&amp;Sitio_Publico[[#This Row],[id]]</f>
        <v>000-3710</v>
      </c>
      <c r="W3711" s="49">
        <f>+VLOOKUP(Sitio_Publico[[#This Row],[territorio]],Estructura!$AE$4:$AH$1067,4,0)</f>
        <v>20000007</v>
      </c>
      <c r="X3711" s="49" t="str">
        <f>+VLOOKUP(Sitio_Publico[[#This Row],[tema]],Estructura!$G$4:$J$532,4,0)</f>
        <v>T-61</v>
      </c>
      <c r="Y3711" s="49" t="str">
        <f>+VLOOKUP(Sitio_Publico[[#This Row],[contenido]],Estructura!$L$4:$O$473,4,0)</f>
        <v>C-31</v>
      </c>
      <c r="Z3711" s="49" t="str">
        <f>+VLOOKUP(Sitio_Publico[[#This Row],[Filtro Integrado]],Estructura!$U$4:$W$529,3,0)</f>
        <v>FI-12</v>
      </c>
      <c r="AA3711" s="49" t="str">
        <f>+VLOOKUP(Sitio_Publico[[#This Row],[Muestra]],Estructura!$Y$4:$AB$483,4,0)</f>
        <v>M-000340</v>
      </c>
    </row>
    <row r="3712" spans="1:27" ht="61.2" x14ac:dyDescent="0.3">
      <c r="A3712" s="16">
        <f t="shared" si="57"/>
        <v>3711</v>
      </c>
      <c r="B3712" s="47" t="s">
        <v>15118</v>
      </c>
      <c r="C3712" s="13" t="s">
        <v>15119</v>
      </c>
      <c r="D3712" s="13" t="s">
        <v>15120</v>
      </c>
      <c r="E3712" s="44">
        <v>12</v>
      </c>
      <c r="F3712" s="13" t="s">
        <v>15142</v>
      </c>
      <c r="G3712" s="23" t="s">
        <v>15143</v>
      </c>
      <c r="H3712" s="42" t="s">
        <v>457</v>
      </c>
      <c r="I3712" s="28" t="s">
        <v>375</v>
      </c>
      <c r="J3712" s="12" t="s">
        <v>15225</v>
      </c>
      <c r="K3712" s="28" t="s">
        <v>16367</v>
      </c>
      <c r="L3712" s="12" t="s">
        <v>1299</v>
      </c>
      <c r="M3712" s="12" t="s">
        <v>15146</v>
      </c>
      <c r="N3712" s="12" t="s">
        <v>15126</v>
      </c>
      <c r="O3712" s="26" t="s">
        <v>17841</v>
      </c>
      <c r="P3712" s="26" t="s">
        <v>17842</v>
      </c>
      <c r="Q3712" s="25" t="s">
        <v>1145</v>
      </c>
      <c r="R3712" s="26" t="s">
        <v>17843</v>
      </c>
      <c r="S3712" s="15" t="s">
        <v>17844</v>
      </c>
      <c r="T3712" s="52" t="s">
        <v>649</v>
      </c>
      <c r="U3712" s="22" t="s">
        <v>392</v>
      </c>
      <c r="V3712" s="49" t="str">
        <f>+Sitio_Publico[[#This Row],[idcoleccion]]&amp;"-"&amp;Sitio_Publico[[#This Row],[id]]</f>
        <v>000-3711</v>
      </c>
      <c r="W3712" s="49">
        <f>+VLOOKUP(Sitio_Publico[[#This Row],[territorio]],Estructura!$AE$4:$AH$1067,4,0)</f>
        <v>20000012</v>
      </c>
      <c r="X3712" s="49" t="str">
        <f>+VLOOKUP(Sitio_Publico[[#This Row],[tema]],Estructura!$G$4:$J$532,4,0)</f>
        <v>T-0</v>
      </c>
      <c r="Y3712" s="49" t="str">
        <f>+VLOOKUP(Sitio_Publico[[#This Row],[contenido]],Estructura!$L$4:$O$473,4,0)</f>
        <v>C-1</v>
      </c>
      <c r="Z3712" s="49" t="str">
        <f>+VLOOKUP(Sitio_Publico[[#This Row],[Filtro Integrado]],Estructura!$U$4:$W$529,3,0)</f>
        <v>FI-11</v>
      </c>
      <c r="AA3712" s="49" t="str">
        <f>+VLOOKUP(Sitio_Publico[[#This Row],[Muestra]],Estructura!$Y$4:$AB$483,4,0)</f>
        <v>M-000294</v>
      </c>
    </row>
    <row r="3713" spans="1:27" ht="40.799999999999997" x14ac:dyDescent="0.3">
      <c r="A3713" s="16">
        <f t="shared" si="57"/>
        <v>3712</v>
      </c>
      <c r="B3713" s="47" t="s">
        <v>15118</v>
      </c>
      <c r="C3713" s="13" t="s">
        <v>15119</v>
      </c>
      <c r="D3713" s="13" t="s">
        <v>15120</v>
      </c>
      <c r="E3713" s="44">
        <v>1001030020</v>
      </c>
      <c r="F3713" s="13" t="s">
        <v>15198</v>
      </c>
      <c r="G3713" s="23" t="s">
        <v>15122</v>
      </c>
      <c r="H3713" s="42" t="s">
        <v>455</v>
      </c>
      <c r="I3713" s="28" t="s">
        <v>14</v>
      </c>
      <c r="J3713" s="12" t="s">
        <v>393</v>
      </c>
      <c r="K3713" s="28" t="s">
        <v>15993</v>
      </c>
      <c r="L3713" s="12" t="s">
        <v>15124</v>
      </c>
      <c r="M3713" s="12" t="s">
        <v>15125</v>
      </c>
      <c r="N3713" s="12" t="s">
        <v>15126</v>
      </c>
      <c r="O3713" s="26" t="s">
        <v>17845</v>
      </c>
      <c r="P3713" s="26" t="s">
        <v>17846</v>
      </c>
      <c r="Q3713" s="25" t="s">
        <v>632</v>
      </c>
      <c r="R3713" s="26" t="s">
        <v>17847</v>
      </c>
      <c r="S3713" s="15" t="s">
        <v>17848</v>
      </c>
      <c r="T3713" s="52">
        <v>0</v>
      </c>
      <c r="U3713" s="22" t="s">
        <v>392</v>
      </c>
      <c r="V3713" s="49" t="str">
        <f>+Sitio_Publico[[#This Row],[idcoleccion]]&amp;"-"&amp;Sitio_Publico[[#This Row],[id]]</f>
        <v>000-3712</v>
      </c>
      <c r="W3713" s="49">
        <f>+VLOOKUP(Sitio_Publico[[#This Row],[territorio]],Estructura!$AE$4:$AH$1067,4,0)</f>
        <v>10000000</v>
      </c>
      <c r="X3713" s="49" t="str">
        <f>+VLOOKUP(Sitio_Publico[[#This Row],[tema]],Estructura!$G$4:$J$532,4,0)</f>
        <v>T-55</v>
      </c>
      <c r="Y3713" s="49" t="str">
        <f>+VLOOKUP(Sitio_Publico[[#This Row],[contenido]],Estructura!$L$4:$O$473,4,0)</f>
        <v>C-30</v>
      </c>
      <c r="Z3713" s="49" t="str">
        <f>+VLOOKUP(Sitio_Publico[[#This Row],[Filtro Integrado]],Estructura!$U$4:$W$529,3,0)</f>
        <v>FI-0</v>
      </c>
      <c r="AA3713" s="49" t="str">
        <f>+VLOOKUP(Sitio_Publico[[#This Row],[Muestra]],Estructura!$Y$4:$AB$483,4,0)</f>
        <v>M-000272</v>
      </c>
    </row>
    <row r="3714" spans="1:27" ht="40.799999999999997" x14ac:dyDescent="0.3">
      <c r="A3714" s="16">
        <f t="shared" si="57"/>
        <v>3713</v>
      </c>
      <c r="B3714" s="47" t="s">
        <v>15118</v>
      </c>
      <c r="C3714" s="13" t="s">
        <v>15119</v>
      </c>
      <c r="D3714" s="13" t="s">
        <v>15120</v>
      </c>
      <c r="E3714" s="44">
        <v>100110</v>
      </c>
      <c r="F3714" s="13" t="s">
        <v>15488</v>
      </c>
      <c r="G3714" s="23" t="s">
        <v>15489</v>
      </c>
      <c r="H3714" s="42" t="s">
        <v>455</v>
      </c>
      <c r="I3714" s="28" t="s">
        <v>14</v>
      </c>
      <c r="J3714" s="12" t="s">
        <v>393</v>
      </c>
      <c r="K3714" s="28" t="s">
        <v>16770</v>
      </c>
      <c r="L3714" s="12" t="s">
        <v>15491</v>
      </c>
      <c r="M3714" s="12" t="s">
        <v>15492</v>
      </c>
      <c r="N3714" s="12" t="s">
        <v>15126</v>
      </c>
      <c r="O3714" s="26" t="s">
        <v>17849</v>
      </c>
      <c r="P3714" s="26" t="s">
        <v>17850</v>
      </c>
      <c r="Q3714" s="25" t="s">
        <v>632</v>
      </c>
      <c r="R3714" s="26" t="s">
        <v>16773</v>
      </c>
      <c r="S3714" s="15" t="s">
        <v>17851</v>
      </c>
      <c r="T3714" s="52">
        <v>0</v>
      </c>
      <c r="U3714" s="22" t="s">
        <v>392</v>
      </c>
      <c r="V3714" s="49" t="str">
        <f>+Sitio_Publico[[#This Row],[idcoleccion]]&amp;"-"&amp;Sitio_Publico[[#This Row],[id]]</f>
        <v>000-3713</v>
      </c>
      <c r="W3714" s="49">
        <f>+VLOOKUP(Sitio_Publico[[#This Row],[territorio]],Estructura!$AE$4:$AH$1067,4,0)</f>
        <v>10000000</v>
      </c>
      <c r="X3714" s="49" t="str">
        <f>+VLOOKUP(Sitio_Publico[[#This Row],[tema]],Estructura!$G$4:$J$532,4,0)</f>
        <v>T-59</v>
      </c>
      <c r="Y3714" s="49" t="str">
        <f>+VLOOKUP(Sitio_Publico[[#This Row],[contenido]],Estructura!$L$4:$O$473,4,0)</f>
        <v>C-36</v>
      </c>
      <c r="Z3714" s="49" t="str">
        <f>+VLOOKUP(Sitio_Publico[[#This Row],[Filtro Integrado]],Estructura!$U$4:$W$529,3,0)</f>
        <v>FI-0</v>
      </c>
      <c r="AA3714" s="49" t="str">
        <f>+VLOOKUP(Sitio_Publico[[#This Row],[Muestra]],Estructura!$Y$4:$AB$483,4,0)</f>
        <v>M-000314</v>
      </c>
    </row>
    <row r="3715" spans="1:27" ht="40.799999999999997" x14ac:dyDescent="0.3">
      <c r="A3715" s="16">
        <f t="shared" ref="A3715:A3778" si="58">+ROW()-1</f>
        <v>3714</v>
      </c>
      <c r="B3715" s="47" t="s">
        <v>15118</v>
      </c>
      <c r="C3715" s="13" t="s">
        <v>15119</v>
      </c>
      <c r="D3715" s="13" t="s">
        <v>15120</v>
      </c>
      <c r="E3715" s="44">
        <v>3</v>
      </c>
      <c r="F3715" s="13" t="s">
        <v>15161</v>
      </c>
      <c r="G3715" s="23" t="s">
        <v>15162</v>
      </c>
      <c r="H3715" s="42" t="s">
        <v>455</v>
      </c>
      <c r="I3715" s="28" t="s">
        <v>14</v>
      </c>
      <c r="J3715" s="12" t="s">
        <v>393</v>
      </c>
      <c r="K3715" s="28" t="s">
        <v>17270</v>
      </c>
      <c r="L3715" s="12" t="s">
        <v>15978</v>
      </c>
      <c r="M3715" s="12" t="s">
        <v>587</v>
      </c>
      <c r="N3715" s="12" t="s">
        <v>15126</v>
      </c>
      <c r="O3715" s="26" t="s">
        <v>17852</v>
      </c>
      <c r="P3715" s="26" t="s">
        <v>17853</v>
      </c>
      <c r="Q3715" s="25" t="s">
        <v>456</v>
      </c>
      <c r="R3715" s="26" t="s">
        <v>17273</v>
      </c>
      <c r="S3715" s="15" t="s">
        <v>17854</v>
      </c>
      <c r="T3715" s="52">
        <v>0</v>
      </c>
      <c r="U3715" s="22" t="s">
        <v>392</v>
      </c>
      <c r="V3715" s="49" t="str">
        <f>+Sitio_Publico[[#This Row],[idcoleccion]]&amp;"-"&amp;Sitio_Publico[[#This Row],[id]]</f>
        <v>000-3714</v>
      </c>
      <c r="W3715" s="49">
        <f>+VLOOKUP(Sitio_Publico[[#This Row],[territorio]],Estructura!$AE$4:$AH$1067,4,0)</f>
        <v>10000000</v>
      </c>
      <c r="X3715" s="49" t="str">
        <f>+VLOOKUP(Sitio_Publico[[#This Row],[tema]],Estructura!$G$4:$J$532,4,0)</f>
        <v>T-53</v>
      </c>
      <c r="Y3715" s="49" t="str">
        <f>+VLOOKUP(Sitio_Publico[[#This Row],[contenido]],Estructura!$L$4:$O$473,4,0)</f>
        <v>C-33</v>
      </c>
      <c r="Z3715" s="49" t="str">
        <f>+VLOOKUP(Sitio_Publico[[#This Row],[Filtro Integrado]],Estructura!$U$4:$W$529,3,0)</f>
        <v>FI-0</v>
      </c>
      <c r="AA3715" s="49" t="str">
        <f>+VLOOKUP(Sitio_Publico[[#This Row],[Muestra]],Estructura!$Y$4:$AB$483,4,0)</f>
        <v>M-000329</v>
      </c>
    </row>
    <row r="3716" spans="1:27" ht="30.6" x14ac:dyDescent="0.3">
      <c r="A3716" s="16">
        <f t="shared" si="58"/>
        <v>3715</v>
      </c>
      <c r="B3716" s="47" t="s">
        <v>15118</v>
      </c>
      <c r="C3716" s="13" t="s">
        <v>15119</v>
      </c>
      <c r="D3716" s="13" t="s">
        <v>15120</v>
      </c>
      <c r="E3716" s="44">
        <v>3301</v>
      </c>
      <c r="F3716" s="13" t="s">
        <v>15198</v>
      </c>
      <c r="G3716" s="23" t="s">
        <v>15122</v>
      </c>
      <c r="H3716" s="42" t="s">
        <v>458</v>
      </c>
      <c r="I3716" s="28" t="s">
        <v>46</v>
      </c>
      <c r="J3716" s="12" t="s">
        <v>393</v>
      </c>
      <c r="K3716" s="28" t="s">
        <v>15371</v>
      </c>
      <c r="L3716" s="12" t="s">
        <v>15124</v>
      </c>
      <c r="M3716" s="12" t="s">
        <v>15125</v>
      </c>
      <c r="N3716" s="12" t="s">
        <v>15126</v>
      </c>
      <c r="O3716" s="26" t="s">
        <v>17855</v>
      </c>
      <c r="P3716" s="26" t="s">
        <v>17856</v>
      </c>
      <c r="Q3716" s="25" t="s">
        <v>632</v>
      </c>
      <c r="R3716" s="26" t="s">
        <v>17857</v>
      </c>
      <c r="S3716" s="15" t="s">
        <v>17858</v>
      </c>
      <c r="T3716" s="52" t="s">
        <v>15849</v>
      </c>
      <c r="U3716" s="22" t="s">
        <v>392</v>
      </c>
      <c r="V3716" s="49" t="str">
        <f>+Sitio_Publico[[#This Row],[idcoleccion]]&amp;"-"&amp;Sitio_Publico[[#This Row],[id]]</f>
        <v>000-3715</v>
      </c>
      <c r="W3716" s="49">
        <f>+VLOOKUP(Sitio_Publico[[#This Row],[territorio]],Estructura!$AE$4:$AH$1067,4,0)</f>
        <v>30003301</v>
      </c>
      <c r="X3716" s="49" t="str">
        <f>+VLOOKUP(Sitio_Publico[[#This Row],[tema]],Estructura!$G$4:$J$532,4,0)</f>
        <v>T-55</v>
      </c>
      <c r="Y3716" s="49" t="str">
        <f>+VLOOKUP(Sitio_Publico[[#This Row],[contenido]],Estructura!$L$4:$O$473,4,0)</f>
        <v>C-30</v>
      </c>
      <c r="Z3716" s="49" t="str">
        <f>+VLOOKUP(Sitio_Publico[[#This Row],[Filtro Integrado]],Estructura!$U$4:$W$529,3,0)</f>
        <v>FI-0</v>
      </c>
      <c r="AA3716" s="49" t="str">
        <f>+VLOOKUP(Sitio_Publico[[#This Row],[Muestra]],Estructura!$Y$4:$AB$483,4,0)</f>
        <v>M-000236</v>
      </c>
    </row>
    <row r="3717" spans="1:27" ht="40.799999999999997" x14ac:dyDescent="0.3">
      <c r="A3717" s="16">
        <f t="shared" si="58"/>
        <v>3716</v>
      </c>
      <c r="B3717" s="47" t="s">
        <v>15118</v>
      </c>
      <c r="C3717" s="13" t="s">
        <v>15119</v>
      </c>
      <c r="D3717" s="13" t="s">
        <v>15141</v>
      </c>
      <c r="E3717" s="44">
        <v>100104003</v>
      </c>
      <c r="F3717" s="13" t="s">
        <v>15142</v>
      </c>
      <c r="G3717" s="23" t="s">
        <v>15143</v>
      </c>
      <c r="H3717" s="42" t="s">
        <v>455</v>
      </c>
      <c r="I3717" s="28" t="s">
        <v>14</v>
      </c>
      <c r="J3717" s="12" t="s">
        <v>393</v>
      </c>
      <c r="K3717" s="28" t="s">
        <v>16283</v>
      </c>
      <c r="L3717" s="12" t="s">
        <v>15145</v>
      </c>
      <c r="M3717" s="12" t="s">
        <v>15146</v>
      </c>
      <c r="N3717" s="12" t="s">
        <v>15126</v>
      </c>
      <c r="O3717" s="26" t="s">
        <v>17859</v>
      </c>
      <c r="P3717" s="26" t="s">
        <v>17860</v>
      </c>
      <c r="Q3717" s="25" t="s">
        <v>456</v>
      </c>
      <c r="R3717" s="26" t="s">
        <v>17861</v>
      </c>
      <c r="S3717" s="15" t="s">
        <v>17862</v>
      </c>
      <c r="T3717" s="52">
        <v>0</v>
      </c>
      <c r="U3717" s="22" t="s">
        <v>392</v>
      </c>
      <c r="V3717" s="49" t="str">
        <f>+Sitio_Publico[[#This Row],[idcoleccion]]&amp;"-"&amp;Sitio_Publico[[#This Row],[id]]</f>
        <v>000-3716</v>
      </c>
      <c r="W3717" s="49">
        <f>+VLOOKUP(Sitio_Publico[[#This Row],[territorio]],Estructura!$AE$4:$AH$1067,4,0)</f>
        <v>10000000</v>
      </c>
      <c r="X3717" s="49" t="str">
        <f>+VLOOKUP(Sitio_Publico[[#This Row],[tema]],Estructura!$G$4:$J$532,4,0)</f>
        <v>T-0</v>
      </c>
      <c r="Y3717" s="49" t="str">
        <f>+VLOOKUP(Sitio_Publico[[#This Row],[contenido]],Estructura!$L$4:$O$473,4,0)</f>
        <v>C-1</v>
      </c>
      <c r="Z3717" s="49" t="str">
        <f>+VLOOKUP(Sitio_Publico[[#This Row],[Filtro Integrado]],Estructura!$U$4:$W$529,3,0)</f>
        <v>FI-0</v>
      </c>
      <c r="AA3717" s="49" t="str">
        <f>+VLOOKUP(Sitio_Publico[[#This Row],[Muestra]],Estructura!$Y$4:$AB$483,4,0)</f>
        <v>M-00020</v>
      </c>
    </row>
    <row r="3718" spans="1:27" ht="30.6" x14ac:dyDescent="0.3">
      <c r="A3718" s="16">
        <f t="shared" si="58"/>
        <v>3717</v>
      </c>
      <c r="B3718" s="47" t="s">
        <v>15118</v>
      </c>
      <c r="C3718" s="13" t="s">
        <v>15119</v>
      </c>
      <c r="D3718" s="13" t="s">
        <v>15120</v>
      </c>
      <c r="E3718" s="44">
        <v>7302</v>
      </c>
      <c r="F3718" s="13" t="s">
        <v>15121</v>
      </c>
      <c r="G3718" s="23" t="s">
        <v>15122</v>
      </c>
      <c r="H3718" s="42" t="s">
        <v>458</v>
      </c>
      <c r="I3718" s="28" t="s">
        <v>146</v>
      </c>
      <c r="J3718" s="12" t="s">
        <v>393</v>
      </c>
      <c r="K3718" s="28" t="s">
        <v>15142</v>
      </c>
      <c r="L3718" s="12" t="s">
        <v>15124</v>
      </c>
      <c r="M3718" s="12" t="s">
        <v>15125</v>
      </c>
      <c r="N3718" s="12" t="s">
        <v>15126</v>
      </c>
      <c r="O3718" s="26" t="s">
        <v>17863</v>
      </c>
      <c r="P3718" s="26" t="s">
        <v>17864</v>
      </c>
      <c r="Q3718" s="25" t="s">
        <v>632</v>
      </c>
      <c r="R3718" s="26" t="s">
        <v>17865</v>
      </c>
      <c r="S3718" s="15" t="s">
        <v>17866</v>
      </c>
      <c r="T3718" s="52" t="s">
        <v>17867</v>
      </c>
      <c r="U3718" s="22" t="s">
        <v>392</v>
      </c>
      <c r="V3718" s="49" t="str">
        <f>+Sitio_Publico[[#This Row],[idcoleccion]]&amp;"-"&amp;Sitio_Publico[[#This Row],[id]]</f>
        <v>000-3717</v>
      </c>
      <c r="W3718" s="49">
        <f>+VLOOKUP(Sitio_Publico[[#This Row],[territorio]],Estructura!$AE$4:$AH$1067,4,0)</f>
        <v>30007302</v>
      </c>
      <c r="X3718" s="49" t="str">
        <f>+VLOOKUP(Sitio_Publico[[#This Row],[tema]],Estructura!$G$4:$J$532,4,0)</f>
        <v>T-50</v>
      </c>
      <c r="Y3718" s="49" t="str">
        <f>+VLOOKUP(Sitio_Publico[[#This Row],[contenido]],Estructura!$L$4:$O$473,4,0)</f>
        <v>C-30</v>
      </c>
      <c r="Z3718" s="49" t="str">
        <f>+VLOOKUP(Sitio_Publico[[#This Row],[Filtro Integrado]],Estructura!$U$4:$W$529,3,0)</f>
        <v>FI-0</v>
      </c>
      <c r="AA3718" s="49" t="str">
        <f>+VLOOKUP(Sitio_Publico[[#This Row],[Muestra]],Estructura!$Y$4:$AB$483,4,0)</f>
        <v>M-00039</v>
      </c>
    </row>
    <row r="3719" spans="1:27" ht="40.799999999999997" x14ac:dyDescent="0.3">
      <c r="A3719" s="16">
        <f t="shared" si="58"/>
        <v>3718</v>
      </c>
      <c r="B3719" s="47" t="s">
        <v>15118</v>
      </c>
      <c r="C3719" s="13" t="s">
        <v>15119</v>
      </c>
      <c r="D3719" s="13" t="s">
        <v>15120</v>
      </c>
      <c r="E3719" s="44">
        <v>100107005</v>
      </c>
      <c r="F3719" s="13" t="s">
        <v>15121</v>
      </c>
      <c r="G3719" s="23" t="s">
        <v>15122</v>
      </c>
      <c r="H3719" s="42" t="s">
        <v>455</v>
      </c>
      <c r="I3719" s="28" t="s">
        <v>14</v>
      </c>
      <c r="J3719" s="12" t="s">
        <v>393</v>
      </c>
      <c r="K3719" s="28" t="s">
        <v>15836</v>
      </c>
      <c r="L3719" s="12" t="s">
        <v>15124</v>
      </c>
      <c r="M3719" s="12" t="s">
        <v>15125</v>
      </c>
      <c r="N3719" s="12" t="s">
        <v>15126</v>
      </c>
      <c r="O3719" s="26" t="s">
        <v>17868</v>
      </c>
      <c r="P3719" s="26" t="s">
        <v>17869</v>
      </c>
      <c r="Q3719" s="25" t="s">
        <v>632</v>
      </c>
      <c r="R3719" s="26" t="s">
        <v>17870</v>
      </c>
      <c r="S3719" s="15" t="s">
        <v>17871</v>
      </c>
      <c r="T3719" s="52">
        <v>0</v>
      </c>
      <c r="U3719" s="22" t="s">
        <v>392</v>
      </c>
      <c r="V3719" s="49" t="str">
        <f>+Sitio_Publico[[#This Row],[idcoleccion]]&amp;"-"&amp;Sitio_Publico[[#This Row],[id]]</f>
        <v>000-3718</v>
      </c>
      <c r="W3719" s="49">
        <f>+VLOOKUP(Sitio_Publico[[#This Row],[territorio]],Estructura!$AE$4:$AH$1067,4,0)</f>
        <v>10000000</v>
      </c>
      <c r="X3719" s="49" t="str">
        <f>+VLOOKUP(Sitio_Publico[[#This Row],[tema]],Estructura!$G$4:$J$532,4,0)</f>
        <v>T-50</v>
      </c>
      <c r="Y3719" s="49" t="str">
        <f>+VLOOKUP(Sitio_Publico[[#This Row],[contenido]],Estructura!$L$4:$O$473,4,0)</f>
        <v>C-30</v>
      </c>
      <c r="Z3719" s="49" t="str">
        <f>+VLOOKUP(Sitio_Publico[[#This Row],[Filtro Integrado]],Estructura!$U$4:$W$529,3,0)</f>
        <v>FI-0</v>
      </c>
      <c r="AA3719" s="49" t="str">
        <f>+VLOOKUP(Sitio_Publico[[#This Row],[Muestra]],Estructura!$Y$4:$AB$483,4,0)</f>
        <v>M-000265</v>
      </c>
    </row>
    <row r="3720" spans="1:27" ht="51" x14ac:dyDescent="0.3">
      <c r="A3720" s="16">
        <f t="shared" si="58"/>
        <v>3719</v>
      </c>
      <c r="B3720" s="47" t="s">
        <v>15118</v>
      </c>
      <c r="C3720" s="13" t="s">
        <v>15119</v>
      </c>
      <c r="D3720" s="13" t="s">
        <v>15120</v>
      </c>
      <c r="E3720" s="44">
        <v>8305</v>
      </c>
      <c r="F3720" s="13" t="s">
        <v>15151</v>
      </c>
      <c r="G3720" s="23" t="s">
        <v>15152</v>
      </c>
      <c r="H3720" s="42" t="s">
        <v>458</v>
      </c>
      <c r="I3720" s="28" t="s">
        <v>185</v>
      </c>
      <c r="J3720" s="12" t="s">
        <v>15153</v>
      </c>
      <c r="K3720" s="28" t="s">
        <v>15154</v>
      </c>
      <c r="L3720" s="12" t="s">
        <v>15155</v>
      </c>
      <c r="M3720" s="12" t="s">
        <v>15156</v>
      </c>
      <c r="N3720" s="12" t="s">
        <v>15126</v>
      </c>
      <c r="O3720" s="26" t="s">
        <v>17872</v>
      </c>
      <c r="P3720" s="26" t="s">
        <v>17873</v>
      </c>
      <c r="Q3720" s="25" t="s">
        <v>10495</v>
      </c>
      <c r="R3720" s="26" t="s">
        <v>17874</v>
      </c>
      <c r="S3720" s="15" t="s">
        <v>17875</v>
      </c>
      <c r="T3720" s="52" t="s">
        <v>673</v>
      </c>
      <c r="U3720" s="22" t="s">
        <v>392</v>
      </c>
      <c r="V3720" s="49" t="str">
        <f>+Sitio_Publico[[#This Row],[idcoleccion]]&amp;"-"&amp;Sitio_Publico[[#This Row],[id]]</f>
        <v>000-3719</v>
      </c>
      <c r="W3720" s="49">
        <f>+VLOOKUP(Sitio_Publico[[#This Row],[territorio]],Estructura!$AE$4:$AH$1067,4,0)</f>
        <v>30008305</v>
      </c>
      <c r="X3720" s="49" t="str">
        <f>+VLOOKUP(Sitio_Publico[[#This Row],[tema]],Estructura!$G$4:$J$532,4,0)</f>
        <v>T-52</v>
      </c>
      <c r="Y3720" s="49" t="str">
        <f>+VLOOKUP(Sitio_Publico[[#This Row],[contenido]],Estructura!$L$4:$O$473,4,0)</f>
        <v>C-32</v>
      </c>
      <c r="Z3720" s="49" t="str">
        <f>+VLOOKUP(Sitio_Publico[[#This Row],[Filtro Integrado]],Estructura!$U$4:$W$529,3,0)</f>
        <v>FI-4</v>
      </c>
      <c r="AA3720" s="49" t="str">
        <f>+VLOOKUP(Sitio_Publico[[#This Row],[Muestra]],Estructura!$Y$4:$AB$483,4,0)</f>
        <v>M-000217</v>
      </c>
    </row>
    <row r="3721" spans="1:27" ht="40.799999999999997" x14ac:dyDescent="0.3">
      <c r="A3721" s="16">
        <f t="shared" si="58"/>
        <v>3720</v>
      </c>
      <c r="B3721" s="47" t="s">
        <v>15118</v>
      </c>
      <c r="C3721" s="13" t="s">
        <v>15119</v>
      </c>
      <c r="D3721" s="13" t="s">
        <v>15120</v>
      </c>
      <c r="E3721" s="44">
        <v>1405</v>
      </c>
      <c r="F3721" s="13" t="s">
        <v>15263</v>
      </c>
      <c r="G3721" s="23" t="s">
        <v>15152</v>
      </c>
      <c r="H3721" s="42" t="s">
        <v>458</v>
      </c>
      <c r="I3721" s="28" t="s">
        <v>32</v>
      </c>
      <c r="J3721" s="12" t="s">
        <v>393</v>
      </c>
      <c r="K3721" s="28" t="s">
        <v>15458</v>
      </c>
      <c r="L3721" s="12" t="s">
        <v>15155</v>
      </c>
      <c r="M3721" s="12" t="s">
        <v>15156</v>
      </c>
      <c r="N3721" s="12" t="s">
        <v>15126</v>
      </c>
      <c r="O3721" s="26" t="s">
        <v>17876</v>
      </c>
      <c r="P3721" s="26" t="s">
        <v>17877</v>
      </c>
      <c r="Q3721" s="25" t="s">
        <v>10495</v>
      </c>
      <c r="R3721" s="26" t="s">
        <v>17878</v>
      </c>
      <c r="S3721" s="15" t="s">
        <v>17879</v>
      </c>
      <c r="T3721" s="52" t="s">
        <v>773</v>
      </c>
      <c r="U3721" s="22" t="s">
        <v>392</v>
      </c>
      <c r="V3721" s="49" t="str">
        <f>+Sitio_Publico[[#This Row],[idcoleccion]]&amp;"-"&amp;Sitio_Publico[[#This Row],[id]]</f>
        <v>000-3720</v>
      </c>
      <c r="W3721" s="49">
        <f>+VLOOKUP(Sitio_Publico[[#This Row],[territorio]],Estructura!$AE$4:$AH$1067,4,0)</f>
        <v>30001405</v>
      </c>
      <c r="X3721" s="49" t="str">
        <f>+VLOOKUP(Sitio_Publico[[#This Row],[tema]],Estructura!$G$4:$J$532,4,0)</f>
        <v>T-57</v>
      </c>
      <c r="Y3721" s="49" t="str">
        <f>+VLOOKUP(Sitio_Publico[[#This Row],[contenido]],Estructura!$L$4:$O$473,4,0)</f>
        <v>C-32</v>
      </c>
      <c r="Z3721" s="49" t="str">
        <f>+VLOOKUP(Sitio_Publico[[#This Row],[Filtro Integrado]],Estructura!$U$4:$W$529,3,0)</f>
        <v>FI-0</v>
      </c>
      <c r="AA3721" s="49" t="str">
        <f>+VLOOKUP(Sitio_Publico[[#This Row],[Muestra]],Estructura!$Y$4:$AB$483,4,0)</f>
        <v>M-000243</v>
      </c>
    </row>
    <row r="3722" spans="1:27" ht="40.799999999999997" x14ac:dyDescent="0.3">
      <c r="A3722" s="16">
        <f t="shared" si="58"/>
        <v>3721</v>
      </c>
      <c r="B3722" s="47" t="s">
        <v>15118</v>
      </c>
      <c r="C3722" s="13" t="s">
        <v>15119</v>
      </c>
      <c r="D3722" s="13" t="s">
        <v>15120</v>
      </c>
      <c r="E3722" s="44">
        <v>5401</v>
      </c>
      <c r="F3722" s="13" t="s">
        <v>15121</v>
      </c>
      <c r="G3722" s="23" t="s">
        <v>15122</v>
      </c>
      <c r="H3722" s="42" t="s">
        <v>458</v>
      </c>
      <c r="I3722" s="28" t="s">
        <v>74</v>
      </c>
      <c r="J3722" s="12" t="s">
        <v>393</v>
      </c>
      <c r="K3722" s="28" t="s">
        <v>15199</v>
      </c>
      <c r="L3722" s="12" t="s">
        <v>15124</v>
      </c>
      <c r="M3722" s="12" t="s">
        <v>15125</v>
      </c>
      <c r="N3722" s="12" t="s">
        <v>15126</v>
      </c>
      <c r="O3722" s="26" t="s">
        <v>17880</v>
      </c>
      <c r="P3722" s="26" t="s">
        <v>17881</v>
      </c>
      <c r="Q3722" s="25" t="s">
        <v>632</v>
      </c>
      <c r="R3722" s="26" t="s">
        <v>17882</v>
      </c>
      <c r="S3722" s="15" t="s">
        <v>17883</v>
      </c>
      <c r="T3722" s="52" t="s">
        <v>16322</v>
      </c>
      <c r="U3722" s="22" t="s">
        <v>392</v>
      </c>
      <c r="V3722" s="49" t="str">
        <f>+Sitio_Publico[[#This Row],[idcoleccion]]&amp;"-"&amp;Sitio_Publico[[#This Row],[id]]</f>
        <v>000-3721</v>
      </c>
      <c r="W3722" s="49">
        <f>+VLOOKUP(Sitio_Publico[[#This Row],[territorio]],Estructura!$AE$4:$AH$1067,4,0)</f>
        <v>30005401</v>
      </c>
      <c r="X3722" s="49" t="str">
        <f>+VLOOKUP(Sitio_Publico[[#This Row],[tema]],Estructura!$G$4:$J$532,4,0)</f>
        <v>T-50</v>
      </c>
      <c r="Y3722" s="49" t="str">
        <f>+VLOOKUP(Sitio_Publico[[#This Row],[contenido]],Estructura!$L$4:$O$473,4,0)</f>
        <v>C-30</v>
      </c>
      <c r="Z3722" s="49" t="str">
        <f>+VLOOKUP(Sitio_Publico[[#This Row],[Filtro Integrado]],Estructura!$U$4:$W$529,3,0)</f>
        <v>FI-0</v>
      </c>
      <c r="AA3722" s="49" t="str">
        <f>+VLOOKUP(Sitio_Publico[[#This Row],[Muestra]],Estructura!$Y$4:$AB$483,4,0)</f>
        <v>M-000222</v>
      </c>
    </row>
    <row r="3723" spans="1:27" ht="61.2" x14ac:dyDescent="0.3">
      <c r="A3723" s="16">
        <f t="shared" si="58"/>
        <v>3722</v>
      </c>
      <c r="B3723" s="47" t="s">
        <v>15118</v>
      </c>
      <c r="C3723" s="13" t="s">
        <v>15119</v>
      </c>
      <c r="D3723" s="13" t="s">
        <v>15120</v>
      </c>
      <c r="E3723" s="44">
        <v>13</v>
      </c>
      <c r="F3723" s="13" t="s">
        <v>15142</v>
      </c>
      <c r="G3723" s="23" t="s">
        <v>15143</v>
      </c>
      <c r="H3723" s="42" t="s">
        <v>457</v>
      </c>
      <c r="I3723" s="28" t="s">
        <v>376</v>
      </c>
      <c r="J3723" s="12" t="s">
        <v>393</v>
      </c>
      <c r="K3723" s="28" t="s">
        <v>15225</v>
      </c>
      <c r="L3723" s="12" t="s">
        <v>15145</v>
      </c>
      <c r="M3723" s="12" t="s">
        <v>14623</v>
      </c>
      <c r="N3723" s="12" t="s">
        <v>15126</v>
      </c>
      <c r="O3723" s="26" t="s">
        <v>17884</v>
      </c>
      <c r="P3723" s="26" t="s">
        <v>17885</v>
      </c>
      <c r="Q3723" s="25" t="s">
        <v>456</v>
      </c>
      <c r="R3723" s="26" t="s">
        <v>17886</v>
      </c>
      <c r="S3723" s="15" t="s">
        <v>17887</v>
      </c>
      <c r="T3723" s="52" t="s">
        <v>14847</v>
      </c>
      <c r="U3723" s="22" t="s">
        <v>392</v>
      </c>
      <c r="V3723" s="49" t="str">
        <f>+Sitio_Publico[[#This Row],[idcoleccion]]&amp;"-"&amp;Sitio_Publico[[#This Row],[id]]</f>
        <v>000-3722</v>
      </c>
      <c r="W3723" s="49">
        <f>+VLOOKUP(Sitio_Publico[[#This Row],[territorio]],Estructura!$AE$4:$AH$1067,4,0)</f>
        <v>20000013</v>
      </c>
      <c r="X3723" s="49" t="str">
        <f>+VLOOKUP(Sitio_Publico[[#This Row],[tema]],Estructura!$G$4:$J$532,4,0)</f>
        <v>T-0</v>
      </c>
      <c r="Y3723" s="49" t="str">
        <f>+VLOOKUP(Sitio_Publico[[#This Row],[contenido]],Estructura!$L$4:$O$473,4,0)</f>
        <v>C-1</v>
      </c>
      <c r="Z3723" s="49" t="str">
        <f>+VLOOKUP(Sitio_Publico[[#This Row],[Filtro Integrado]],Estructura!$U$4:$W$529,3,0)</f>
        <v>FI-0</v>
      </c>
      <c r="AA3723" s="49" t="str">
        <f>+VLOOKUP(Sitio_Publico[[#This Row],[Muestra]],Estructura!$Y$4:$AB$483,4,0)</f>
        <v>M-0002</v>
      </c>
    </row>
    <row r="3724" spans="1:27" ht="40.799999999999997" x14ac:dyDescent="0.3">
      <c r="A3724" s="16">
        <f t="shared" si="58"/>
        <v>3723</v>
      </c>
      <c r="B3724" s="47" t="s">
        <v>15118</v>
      </c>
      <c r="C3724" s="13" t="s">
        <v>15119</v>
      </c>
      <c r="D3724" s="13" t="s">
        <v>15120</v>
      </c>
      <c r="E3724" s="44">
        <v>100103001</v>
      </c>
      <c r="F3724" s="13" t="s">
        <v>15121</v>
      </c>
      <c r="G3724" s="23" t="s">
        <v>15122</v>
      </c>
      <c r="H3724" s="42" t="s">
        <v>455</v>
      </c>
      <c r="I3724" s="28" t="s">
        <v>14</v>
      </c>
      <c r="J3724" s="12" t="s">
        <v>393</v>
      </c>
      <c r="K3724" s="28" t="s">
        <v>15515</v>
      </c>
      <c r="L3724" s="12" t="s">
        <v>15124</v>
      </c>
      <c r="M3724" s="12" t="s">
        <v>15125</v>
      </c>
      <c r="N3724" s="12" t="s">
        <v>15126</v>
      </c>
      <c r="O3724" s="26" t="s">
        <v>17888</v>
      </c>
      <c r="P3724" s="26" t="s">
        <v>17889</v>
      </c>
      <c r="Q3724" s="25" t="s">
        <v>632</v>
      </c>
      <c r="R3724" s="26" t="s">
        <v>15810</v>
      </c>
      <c r="S3724" s="15" t="s">
        <v>17890</v>
      </c>
      <c r="T3724" s="52">
        <v>0</v>
      </c>
      <c r="U3724" s="22" t="s">
        <v>392</v>
      </c>
      <c r="V3724" s="49" t="str">
        <f>+Sitio_Publico[[#This Row],[idcoleccion]]&amp;"-"&amp;Sitio_Publico[[#This Row],[id]]</f>
        <v>000-3723</v>
      </c>
      <c r="W3724" s="49">
        <f>+VLOOKUP(Sitio_Publico[[#This Row],[territorio]],Estructura!$AE$4:$AH$1067,4,0)</f>
        <v>10000000</v>
      </c>
      <c r="X3724" s="49" t="str">
        <f>+VLOOKUP(Sitio_Publico[[#This Row],[tema]],Estructura!$G$4:$J$532,4,0)</f>
        <v>T-50</v>
      </c>
      <c r="Y3724" s="49" t="str">
        <f>+VLOOKUP(Sitio_Publico[[#This Row],[contenido]],Estructura!$L$4:$O$473,4,0)</f>
        <v>C-30</v>
      </c>
      <c r="Z3724" s="49" t="str">
        <f>+VLOOKUP(Sitio_Publico[[#This Row],[Filtro Integrado]],Estructura!$U$4:$W$529,3,0)</f>
        <v>FI-0</v>
      </c>
      <c r="AA3724" s="49" t="str">
        <f>+VLOOKUP(Sitio_Publico[[#This Row],[Muestra]],Estructura!$Y$4:$AB$483,4,0)</f>
        <v>M-000247</v>
      </c>
    </row>
    <row r="3725" spans="1:27" ht="40.799999999999997" x14ac:dyDescent="0.3">
      <c r="A3725" s="16">
        <f t="shared" si="58"/>
        <v>3724</v>
      </c>
      <c r="B3725" s="47" t="s">
        <v>15118</v>
      </c>
      <c r="C3725" s="13" t="s">
        <v>15119</v>
      </c>
      <c r="D3725" s="13" t="s">
        <v>15120</v>
      </c>
      <c r="E3725" s="44">
        <v>1001010080</v>
      </c>
      <c r="F3725" s="13" t="s">
        <v>15198</v>
      </c>
      <c r="G3725" s="23" t="s">
        <v>15122</v>
      </c>
      <c r="H3725" s="42" t="s">
        <v>455</v>
      </c>
      <c r="I3725" s="28" t="s">
        <v>14</v>
      </c>
      <c r="J3725" s="12" t="s">
        <v>393</v>
      </c>
      <c r="K3725" s="28" t="s">
        <v>15602</v>
      </c>
      <c r="L3725" s="12" t="s">
        <v>15124</v>
      </c>
      <c r="M3725" s="12" t="s">
        <v>15125</v>
      </c>
      <c r="N3725" s="12" t="s">
        <v>15126</v>
      </c>
      <c r="O3725" s="26" t="s">
        <v>17891</v>
      </c>
      <c r="P3725" s="26" t="s">
        <v>17892</v>
      </c>
      <c r="Q3725" s="25" t="s">
        <v>632</v>
      </c>
      <c r="R3725" s="26" t="s">
        <v>15605</v>
      </c>
      <c r="S3725" s="15" t="s">
        <v>17893</v>
      </c>
      <c r="T3725" s="52">
        <v>0</v>
      </c>
      <c r="U3725" s="22" t="s">
        <v>392</v>
      </c>
      <c r="V3725" s="49" t="str">
        <f>+Sitio_Publico[[#This Row],[idcoleccion]]&amp;"-"&amp;Sitio_Publico[[#This Row],[id]]</f>
        <v>000-3724</v>
      </c>
      <c r="W3725" s="49">
        <f>+VLOOKUP(Sitio_Publico[[#This Row],[territorio]],Estructura!$AE$4:$AH$1067,4,0)</f>
        <v>10000000</v>
      </c>
      <c r="X3725" s="49" t="str">
        <f>+VLOOKUP(Sitio_Publico[[#This Row],[tema]],Estructura!$G$4:$J$532,4,0)</f>
        <v>T-55</v>
      </c>
      <c r="Y3725" s="49" t="str">
        <f>+VLOOKUP(Sitio_Publico[[#This Row],[contenido]],Estructura!$L$4:$O$473,4,0)</f>
        <v>C-30</v>
      </c>
      <c r="Z3725" s="49" t="str">
        <f>+VLOOKUP(Sitio_Publico[[#This Row],[Filtro Integrado]],Estructura!$U$4:$W$529,3,0)</f>
        <v>FI-0</v>
      </c>
      <c r="AA3725" s="49" t="str">
        <f>+VLOOKUP(Sitio_Publico[[#This Row],[Muestra]],Estructura!$Y$4:$AB$483,4,0)</f>
        <v>M-000255</v>
      </c>
    </row>
    <row r="3726" spans="1:27" ht="40.799999999999997" x14ac:dyDescent="0.3">
      <c r="A3726" s="16">
        <f t="shared" si="58"/>
        <v>3725</v>
      </c>
      <c r="B3726" s="47" t="s">
        <v>15118</v>
      </c>
      <c r="C3726" s="13" t="s">
        <v>15119</v>
      </c>
      <c r="D3726" s="13" t="s">
        <v>15120</v>
      </c>
      <c r="E3726" s="44">
        <v>100102006</v>
      </c>
      <c r="F3726" s="13" t="s">
        <v>15121</v>
      </c>
      <c r="G3726" s="23" t="s">
        <v>15122</v>
      </c>
      <c r="H3726" s="42" t="s">
        <v>455</v>
      </c>
      <c r="I3726" s="28" t="s">
        <v>14</v>
      </c>
      <c r="J3726" s="12" t="s">
        <v>393</v>
      </c>
      <c r="K3726" s="28" t="s">
        <v>15794</v>
      </c>
      <c r="L3726" s="12" t="s">
        <v>15124</v>
      </c>
      <c r="M3726" s="12" t="s">
        <v>15125</v>
      </c>
      <c r="N3726" s="12" t="s">
        <v>15126</v>
      </c>
      <c r="O3726" s="26" t="s">
        <v>17894</v>
      </c>
      <c r="P3726" s="26" t="s">
        <v>17895</v>
      </c>
      <c r="Q3726" s="25" t="s">
        <v>15480</v>
      </c>
      <c r="R3726" s="26" t="s">
        <v>17896</v>
      </c>
      <c r="S3726" s="15" t="s">
        <v>17897</v>
      </c>
      <c r="T3726" s="52">
        <v>0</v>
      </c>
      <c r="U3726" s="22" t="s">
        <v>392</v>
      </c>
      <c r="V3726" s="49" t="str">
        <f>+Sitio_Publico[[#This Row],[idcoleccion]]&amp;"-"&amp;Sitio_Publico[[#This Row],[id]]</f>
        <v>000-3725</v>
      </c>
      <c r="W3726" s="49">
        <f>+VLOOKUP(Sitio_Publico[[#This Row],[territorio]],Estructura!$AE$4:$AH$1067,4,0)</f>
        <v>10000000</v>
      </c>
      <c r="X3726" s="49" t="str">
        <f>+VLOOKUP(Sitio_Publico[[#This Row],[tema]],Estructura!$G$4:$J$532,4,0)</f>
        <v>T-50</v>
      </c>
      <c r="Y3726" s="49" t="str">
        <f>+VLOOKUP(Sitio_Publico[[#This Row],[contenido]],Estructura!$L$4:$O$473,4,0)</f>
        <v>C-30</v>
      </c>
      <c r="Z3726" s="49" t="str">
        <f>+VLOOKUP(Sitio_Publico[[#This Row],[Filtro Integrado]],Estructura!$U$4:$W$529,3,0)</f>
        <v>FI-0</v>
      </c>
      <c r="AA3726" s="49" t="str">
        <f>+VLOOKUP(Sitio_Publico[[#This Row],[Muestra]],Estructura!$Y$4:$AB$483,4,0)</f>
        <v>M-00012</v>
      </c>
    </row>
    <row r="3727" spans="1:27" ht="51" x14ac:dyDescent="0.3">
      <c r="A3727" s="16">
        <f t="shared" si="58"/>
        <v>3726</v>
      </c>
      <c r="B3727" s="47" t="s">
        <v>15118</v>
      </c>
      <c r="C3727" s="13" t="s">
        <v>15119</v>
      </c>
      <c r="D3727" s="13" t="s">
        <v>15120</v>
      </c>
      <c r="E3727" s="44">
        <v>100112021</v>
      </c>
      <c r="F3727" s="13" t="s">
        <v>15534</v>
      </c>
      <c r="G3727" s="23" t="s">
        <v>15397</v>
      </c>
      <c r="H3727" s="42" t="s">
        <v>457</v>
      </c>
      <c r="I3727" s="28" t="s">
        <v>378</v>
      </c>
      <c r="J3727" s="12" t="s">
        <v>15398</v>
      </c>
      <c r="K3727" s="28" t="s">
        <v>17898</v>
      </c>
      <c r="L3727" s="12" t="s">
        <v>1611</v>
      </c>
      <c r="M3727" s="12" t="s">
        <v>15400</v>
      </c>
      <c r="N3727" s="12" t="s">
        <v>15126</v>
      </c>
      <c r="O3727" s="26" t="s">
        <v>17899</v>
      </c>
      <c r="P3727" s="26" t="s">
        <v>17900</v>
      </c>
      <c r="Q3727" s="25" t="s">
        <v>456</v>
      </c>
      <c r="R3727" s="26" t="s">
        <v>17901</v>
      </c>
      <c r="S3727" s="15" t="s">
        <v>17902</v>
      </c>
      <c r="T3727" s="52" t="s">
        <v>2442</v>
      </c>
      <c r="U3727" s="22" t="s">
        <v>392</v>
      </c>
      <c r="V3727" s="49" t="str">
        <f>+Sitio_Publico[[#This Row],[idcoleccion]]&amp;"-"&amp;Sitio_Publico[[#This Row],[id]]</f>
        <v>000-3726</v>
      </c>
      <c r="W3727" s="49">
        <f>+VLOOKUP(Sitio_Publico[[#This Row],[territorio]],Estructura!$AE$4:$AH$1067,4,0)</f>
        <v>20000015</v>
      </c>
      <c r="X3727" s="49" t="str">
        <f>+VLOOKUP(Sitio_Publico[[#This Row],[tema]],Estructura!$G$4:$J$532,4,0)</f>
        <v>T-60</v>
      </c>
      <c r="Y3727" s="49" t="str">
        <f>+VLOOKUP(Sitio_Publico[[#This Row],[contenido]],Estructura!$L$4:$O$473,4,0)</f>
        <v>C-35</v>
      </c>
      <c r="Z3727" s="49" t="str">
        <f>+VLOOKUP(Sitio_Publico[[#This Row],[Filtro Integrado]],Estructura!$U$4:$W$529,3,0)</f>
        <v>FI-8</v>
      </c>
      <c r="AA3727" s="49" t="str">
        <f>+VLOOKUP(Sitio_Publico[[#This Row],[Muestra]],Estructura!$Y$4:$AB$483,4,0)</f>
        <v>M-000341</v>
      </c>
    </row>
    <row r="3728" spans="1:27" ht="40.799999999999997" x14ac:dyDescent="0.3">
      <c r="A3728" s="16">
        <f t="shared" si="58"/>
        <v>3727</v>
      </c>
      <c r="B3728" s="47" t="s">
        <v>15118</v>
      </c>
      <c r="C3728" s="13" t="s">
        <v>15119</v>
      </c>
      <c r="D3728" s="13" t="s">
        <v>15120</v>
      </c>
      <c r="E3728" s="44">
        <v>1001030020</v>
      </c>
      <c r="F3728" s="13" t="s">
        <v>15121</v>
      </c>
      <c r="G3728" s="23" t="s">
        <v>15122</v>
      </c>
      <c r="H3728" s="42" t="s">
        <v>455</v>
      </c>
      <c r="I3728" s="28" t="s">
        <v>14</v>
      </c>
      <c r="J3728" s="12" t="s">
        <v>393</v>
      </c>
      <c r="K3728" s="28" t="s">
        <v>15993</v>
      </c>
      <c r="L3728" s="12" t="s">
        <v>15124</v>
      </c>
      <c r="M3728" s="12" t="s">
        <v>15125</v>
      </c>
      <c r="N3728" s="12" t="s">
        <v>15126</v>
      </c>
      <c r="O3728" s="26" t="s">
        <v>17903</v>
      </c>
      <c r="P3728" s="26" t="s">
        <v>17904</v>
      </c>
      <c r="Q3728" s="25" t="s">
        <v>632</v>
      </c>
      <c r="R3728" s="26" t="s">
        <v>15996</v>
      </c>
      <c r="S3728" s="15" t="s">
        <v>17905</v>
      </c>
      <c r="T3728" s="52">
        <v>0</v>
      </c>
      <c r="U3728" s="22" t="s">
        <v>392</v>
      </c>
      <c r="V3728" s="49" t="str">
        <f>+Sitio_Publico[[#This Row],[idcoleccion]]&amp;"-"&amp;Sitio_Publico[[#This Row],[id]]</f>
        <v>000-3727</v>
      </c>
      <c r="W3728" s="49">
        <f>+VLOOKUP(Sitio_Publico[[#This Row],[territorio]],Estructura!$AE$4:$AH$1067,4,0)</f>
        <v>10000000</v>
      </c>
      <c r="X3728" s="49" t="str">
        <f>+VLOOKUP(Sitio_Publico[[#This Row],[tema]],Estructura!$G$4:$J$532,4,0)</f>
        <v>T-50</v>
      </c>
      <c r="Y3728" s="49" t="str">
        <f>+VLOOKUP(Sitio_Publico[[#This Row],[contenido]],Estructura!$L$4:$O$473,4,0)</f>
        <v>C-30</v>
      </c>
      <c r="Z3728" s="49" t="str">
        <f>+VLOOKUP(Sitio_Publico[[#This Row],[Filtro Integrado]],Estructura!$U$4:$W$529,3,0)</f>
        <v>FI-0</v>
      </c>
      <c r="AA3728" s="49" t="str">
        <f>+VLOOKUP(Sitio_Publico[[#This Row],[Muestra]],Estructura!$Y$4:$AB$483,4,0)</f>
        <v>M-000272</v>
      </c>
    </row>
    <row r="3729" spans="1:27" ht="40.799999999999997" x14ac:dyDescent="0.3">
      <c r="A3729" s="16">
        <f t="shared" si="58"/>
        <v>3728</v>
      </c>
      <c r="B3729" s="47" t="s">
        <v>15118</v>
      </c>
      <c r="C3729" s="13" t="s">
        <v>15119</v>
      </c>
      <c r="D3729" s="13" t="s">
        <v>15120</v>
      </c>
      <c r="E3729" s="44">
        <v>26</v>
      </c>
      <c r="F3729" s="13" t="s">
        <v>15142</v>
      </c>
      <c r="G3729" s="23" t="s">
        <v>15300</v>
      </c>
      <c r="H3729" s="42" t="s">
        <v>455</v>
      </c>
      <c r="I3729" s="28" t="s">
        <v>403</v>
      </c>
      <c r="J3729" s="12" t="s">
        <v>393</v>
      </c>
      <c r="K3729" s="28" t="s">
        <v>15142</v>
      </c>
      <c r="L3729" s="12" t="s">
        <v>15145</v>
      </c>
      <c r="M3729" s="12" t="s">
        <v>14623</v>
      </c>
      <c r="N3729" s="12" t="s">
        <v>15126</v>
      </c>
      <c r="O3729" s="26" t="s">
        <v>17906</v>
      </c>
      <c r="P3729" s="26" t="s">
        <v>17907</v>
      </c>
      <c r="Q3729" s="25" t="s">
        <v>456</v>
      </c>
      <c r="R3729" s="26" t="s">
        <v>15781</v>
      </c>
      <c r="S3729" s="15" t="s">
        <v>17908</v>
      </c>
      <c r="T3729" s="52">
        <v>0</v>
      </c>
      <c r="U3729" s="22" t="s">
        <v>392</v>
      </c>
      <c r="V3729" s="49" t="str">
        <f>+Sitio_Publico[[#This Row],[idcoleccion]]&amp;"-"&amp;Sitio_Publico[[#This Row],[id]]</f>
        <v>000-3728</v>
      </c>
      <c r="W3729" s="49">
        <f>+VLOOKUP(Sitio_Publico[[#This Row],[territorio]],Estructura!$AE$4:$AH$1067,4,0)</f>
        <v>10000026</v>
      </c>
      <c r="X3729" s="49" t="str">
        <f>+VLOOKUP(Sitio_Publico[[#This Row],[tema]],Estructura!$G$4:$J$532,4,0)</f>
        <v>T-0</v>
      </c>
      <c r="Y3729" s="49" t="str">
        <f>+VLOOKUP(Sitio_Publico[[#This Row],[contenido]],Estructura!$L$4:$O$473,4,0)</f>
        <v>C-34</v>
      </c>
      <c r="Z3729" s="49" t="str">
        <f>+VLOOKUP(Sitio_Publico[[#This Row],[Filtro Integrado]],Estructura!$U$4:$W$529,3,0)</f>
        <v>FI-0</v>
      </c>
      <c r="AA3729" s="49" t="str">
        <f>+VLOOKUP(Sitio_Publico[[#This Row],[Muestra]],Estructura!$Y$4:$AB$483,4,0)</f>
        <v>M-00039</v>
      </c>
    </row>
    <row r="3730" spans="1:27" ht="40.799999999999997" x14ac:dyDescent="0.3">
      <c r="A3730" s="16">
        <f t="shared" si="58"/>
        <v>3729</v>
      </c>
      <c r="B3730" s="47" t="s">
        <v>15118</v>
      </c>
      <c r="C3730" s="13" t="s">
        <v>15119</v>
      </c>
      <c r="D3730" s="13" t="s">
        <v>15120</v>
      </c>
      <c r="E3730" s="44">
        <v>4304</v>
      </c>
      <c r="F3730" s="13" t="s">
        <v>15825</v>
      </c>
      <c r="G3730" s="23" t="s">
        <v>15152</v>
      </c>
      <c r="H3730" s="42" t="s">
        <v>458</v>
      </c>
      <c r="I3730" s="28" t="s">
        <v>61</v>
      </c>
      <c r="J3730" s="12" t="s">
        <v>15153</v>
      </c>
      <c r="K3730" s="28" t="s">
        <v>15826</v>
      </c>
      <c r="L3730" s="12" t="s">
        <v>15155</v>
      </c>
      <c r="M3730" s="12" t="s">
        <v>15156</v>
      </c>
      <c r="N3730" s="12" t="s">
        <v>15126</v>
      </c>
      <c r="O3730" s="26" t="s">
        <v>17909</v>
      </c>
      <c r="P3730" s="26" t="s">
        <v>17910</v>
      </c>
      <c r="Q3730" s="25" t="s">
        <v>10495</v>
      </c>
      <c r="R3730" s="26" t="s">
        <v>17911</v>
      </c>
      <c r="S3730" s="15" t="s">
        <v>17912</v>
      </c>
      <c r="T3730" s="52" t="s">
        <v>799</v>
      </c>
      <c r="U3730" s="22" t="s">
        <v>392</v>
      </c>
      <c r="V3730" s="49" t="str">
        <f>+Sitio_Publico[[#This Row],[idcoleccion]]&amp;"-"&amp;Sitio_Publico[[#This Row],[id]]</f>
        <v>000-3729</v>
      </c>
      <c r="W3730" s="49">
        <f>+VLOOKUP(Sitio_Publico[[#This Row],[territorio]],Estructura!$AE$4:$AH$1067,4,0)</f>
        <v>30004304</v>
      </c>
      <c r="X3730" s="49" t="str">
        <f>+VLOOKUP(Sitio_Publico[[#This Row],[tema]],Estructura!$G$4:$J$532,4,0)</f>
        <v>T-62</v>
      </c>
      <c r="Y3730" s="49" t="str">
        <f>+VLOOKUP(Sitio_Publico[[#This Row],[contenido]],Estructura!$L$4:$O$473,4,0)</f>
        <v>C-32</v>
      </c>
      <c r="Z3730" s="49" t="str">
        <f>+VLOOKUP(Sitio_Publico[[#This Row],[Filtro Integrado]],Estructura!$U$4:$W$529,3,0)</f>
        <v>FI-4</v>
      </c>
      <c r="AA3730" s="49" t="str">
        <f>+VLOOKUP(Sitio_Publico[[#This Row],[Muestra]],Estructura!$Y$4:$AB$483,4,0)</f>
        <v>M-000263</v>
      </c>
    </row>
    <row r="3731" spans="1:27" ht="40.799999999999997" x14ac:dyDescent="0.3">
      <c r="A3731" s="16">
        <f t="shared" si="58"/>
        <v>3730</v>
      </c>
      <c r="B3731" s="47" t="s">
        <v>15118</v>
      </c>
      <c r="C3731" s="13" t="s">
        <v>15119</v>
      </c>
      <c r="D3731" s="13" t="s">
        <v>15120</v>
      </c>
      <c r="E3731" s="44">
        <v>79</v>
      </c>
      <c r="F3731" s="13" t="s">
        <v>15142</v>
      </c>
      <c r="G3731" s="23" t="s">
        <v>15143</v>
      </c>
      <c r="H3731" s="42" t="s">
        <v>455</v>
      </c>
      <c r="I3731" s="28" t="s">
        <v>420</v>
      </c>
      <c r="J3731" s="12" t="s">
        <v>393</v>
      </c>
      <c r="K3731" s="28" t="s">
        <v>15142</v>
      </c>
      <c r="L3731" s="12" t="s">
        <v>15145</v>
      </c>
      <c r="M3731" s="12" t="s">
        <v>15146</v>
      </c>
      <c r="N3731" s="12" t="s">
        <v>15126</v>
      </c>
      <c r="O3731" s="26" t="s">
        <v>17913</v>
      </c>
      <c r="P3731" s="26" t="s">
        <v>17914</v>
      </c>
      <c r="Q3731" s="25" t="s">
        <v>456</v>
      </c>
      <c r="R3731" s="26" t="s">
        <v>17915</v>
      </c>
      <c r="S3731" s="15" t="s">
        <v>17916</v>
      </c>
      <c r="T3731" s="52">
        <v>0</v>
      </c>
      <c r="U3731" s="22" t="s">
        <v>392</v>
      </c>
      <c r="V3731" s="49" t="str">
        <f>+Sitio_Publico[[#This Row],[idcoleccion]]&amp;"-"&amp;Sitio_Publico[[#This Row],[id]]</f>
        <v>000-3730</v>
      </c>
      <c r="W3731" s="49">
        <f>+VLOOKUP(Sitio_Publico[[#This Row],[territorio]],Estructura!$AE$4:$AH$1067,4,0)</f>
        <v>10000079</v>
      </c>
      <c r="X3731" s="49" t="str">
        <f>+VLOOKUP(Sitio_Publico[[#This Row],[tema]],Estructura!$G$4:$J$532,4,0)</f>
        <v>T-0</v>
      </c>
      <c r="Y3731" s="49" t="str">
        <f>+VLOOKUP(Sitio_Publico[[#This Row],[contenido]],Estructura!$L$4:$O$473,4,0)</f>
        <v>C-1</v>
      </c>
      <c r="Z3731" s="49" t="str">
        <f>+VLOOKUP(Sitio_Publico[[#This Row],[Filtro Integrado]],Estructura!$U$4:$W$529,3,0)</f>
        <v>FI-0</v>
      </c>
      <c r="AA3731" s="49" t="str">
        <f>+VLOOKUP(Sitio_Publico[[#This Row],[Muestra]],Estructura!$Y$4:$AB$483,4,0)</f>
        <v>M-00039</v>
      </c>
    </row>
    <row r="3732" spans="1:27" ht="40.799999999999997" x14ac:dyDescent="0.3">
      <c r="A3732" s="16">
        <f t="shared" si="58"/>
        <v>3731</v>
      </c>
      <c r="B3732" s="47" t="s">
        <v>15118</v>
      </c>
      <c r="C3732" s="13" t="s">
        <v>15119</v>
      </c>
      <c r="D3732" s="13" t="s">
        <v>15120</v>
      </c>
      <c r="E3732" s="44">
        <v>1405</v>
      </c>
      <c r="F3732" s="13" t="s">
        <v>15825</v>
      </c>
      <c r="G3732" s="23" t="s">
        <v>15152</v>
      </c>
      <c r="H3732" s="42" t="s">
        <v>458</v>
      </c>
      <c r="I3732" s="28" t="s">
        <v>32</v>
      </c>
      <c r="J3732" s="12" t="s">
        <v>15153</v>
      </c>
      <c r="K3732" s="28" t="s">
        <v>15826</v>
      </c>
      <c r="L3732" s="12" t="s">
        <v>15155</v>
      </c>
      <c r="M3732" s="12" t="s">
        <v>15156</v>
      </c>
      <c r="N3732" s="12" t="s">
        <v>15126</v>
      </c>
      <c r="O3732" s="26" t="s">
        <v>17917</v>
      </c>
      <c r="P3732" s="26" t="s">
        <v>17918</v>
      </c>
      <c r="Q3732" s="25" t="s">
        <v>10495</v>
      </c>
      <c r="R3732" s="26" t="s">
        <v>17919</v>
      </c>
      <c r="S3732" s="15" t="s">
        <v>17920</v>
      </c>
      <c r="T3732" s="52" t="s">
        <v>773</v>
      </c>
      <c r="U3732" s="22" t="s">
        <v>392</v>
      </c>
      <c r="V3732" s="49" t="str">
        <f>+Sitio_Publico[[#This Row],[idcoleccion]]&amp;"-"&amp;Sitio_Publico[[#This Row],[id]]</f>
        <v>000-3731</v>
      </c>
      <c r="W3732" s="49">
        <f>+VLOOKUP(Sitio_Publico[[#This Row],[territorio]],Estructura!$AE$4:$AH$1067,4,0)</f>
        <v>30001405</v>
      </c>
      <c r="X3732" s="49" t="str">
        <f>+VLOOKUP(Sitio_Publico[[#This Row],[tema]],Estructura!$G$4:$J$532,4,0)</f>
        <v>T-62</v>
      </c>
      <c r="Y3732" s="49" t="str">
        <f>+VLOOKUP(Sitio_Publico[[#This Row],[contenido]],Estructura!$L$4:$O$473,4,0)</f>
        <v>C-32</v>
      </c>
      <c r="Z3732" s="49" t="str">
        <f>+VLOOKUP(Sitio_Publico[[#This Row],[Filtro Integrado]],Estructura!$U$4:$W$529,3,0)</f>
        <v>FI-4</v>
      </c>
      <c r="AA3732" s="49" t="str">
        <f>+VLOOKUP(Sitio_Publico[[#This Row],[Muestra]],Estructura!$Y$4:$AB$483,4,0)</f>
        <v>M-000263</v>
      </c>
    </row>
    <row r="3733" spans="1:27" ht="40.799999999999997" x14ac:dyDescent="0.3">
      <c r="A3733" s="16">
        <f t="shared" si="58"/>
        <v>3732</v>
      </c>
      <c r="B3733" s="47" t="s">
        <v>15118</v>
      </c>
      <c r="C3733" s="13" t="s">
        <v>15119</v>
      </c>
      <c r="D3733" s="13" t="s">
        <v>15120</v>
      </c>
      <c r="E3733" s="44">
        <v>14</v>
      </c>
      <c r="F3733" s="13" t="s">
        <v>15783</v>
      </c>
      <c r="G3733" s="23" t="s">
        <v>15132</v>
      </c>
      <c r="H3733" s="42" t="s">
        <v>457</v>
      </c>
      <c r="I3733" s="28" t="s">
        <v>377</v>
      </c>
      <c r="J3733" s="12" t="s">
        <v>393</v>
      </c>
      <c r="K3733" s="28" t="s">
        <v>17670</v>
      </c>
      <c r="L3733" s="12" t="s">
        <v>15134</v>
      </c>
      <c r="M3733" s="12" t="s">
        <v>15135</v>
      </c>
      <c r="N3733" s="12" t="s">
        <v>15126</v>
      </c>
      <c r="O3733" s="26" t="s">
        <v>17921</v>
      </c>
      <c r="P3733" s="26" t="s">
        <v>17922</v>
      </c>
      <c r="Q3733" s="25" t="s">
        <v>10482</v>
      </c>
      <c r="R3733" s="26" t="s">
        <v>17923</v>
      </c>
      <c r="S3733" s="15" t="s">
        <v>17924</v>
      </c>
      <c r="T3733" s="52" t="s">
        <v>15170</v>
      </c>
      <c r="U3733" s="22" t="s">
        <v>392</v>
      </c>
      <c r="V3733" s="49" t="str">
        <f>+Sitio_Publico[[#This Row],[idcoleccion]]&amp;"-"&amp;Sitio_Publico[[#This Row],[id]]</f>
        <v>000-3732</v>
      </c>
      <c r="W3733" s="49">
        <f>+VLOOKUP(Sitio_Publico[[#This Row],[territorio]],Estructura!$AE$4:$AH$1067,4,0)</f>
        <v>20000014</v>
      </c>
      <c r="X3733" s="49" t="str">
        <f>+VLOOKUP(Sitio_Publico[[#This Row],[tema]],Estructura!$G$4:$J$532,4,0)</f>
        <v>T-61</v>
      </c>
      <c r="Y3733" s="49" t="str">
        <f>+VLOOKUP(Sitio_Publico[[#This Row],[contenido]],Estructura!$L$4:$O$473,4,0)</f>
        <v>C-31</v>
      </c>
      <c r="Z3733" s="49" t="str">
        <f>+VLOOKUP(Sitio_Publico[[#This Row],[Filtro Integrado]],Estructura!$U$4:$W$529,3,0)</f>
        <v>FI-0</v>
      </c>
      <c r="AA3733" s="49" t="str">
        <f>+VLOOKUP(Sitio_Publico[[#This Row],[Muestra]],Estructura!$Y$4:$AB$483,4,0)</f>
        <v>M-000335</v>
      </c>
    </row>
    <row r="3734" spans="1:27" ht="51" x14ac:dyDescent="0.3">
      <c r="A3734" s="16">
        <f t="shared" si="58"/>
        <v>3733</v>
      </c>
      <c r="B3734" s="47" t="s">
        <v>15118</v>
      </c>
      <c r="C3734" s="13" t="s">
        <v>15119</v>
      </c>
      <c r="D3734" s="13" t="s">
        <v>15120</v>
      </c>
      <c r="E3734" s="44">
        <v>11</v>
      </c>
      <c r="F3734" s="13" t="s">
        <v>15142</v>
      </c>
      <c r="G3734" s="23" t="s">
        <v>15143</v>
      </c>
      <c r="H3734" s="42" t="s">
        <v>457</v>
      </c>
      <c r="I3734" s="28" t="s">
        <v>374</v>
      </c>
      <c r="J3734" s="12" t="s">
        <v>393</v>
      </c>
      <c r="K3734" s="28" t="s">
        <v>15142</v>
      </c>
      <c r="L3734" s="12" t="s">
        <v>15145</v>
      </c>
      <c r="M3734" s="12" t="s">
        <v>15146</v>
      </c>
      <c r="N3734" s="12" t="s">
        <v>15126</v>
      </c>
      <c r="O3734" s="26" t="s">
        <v>17925</v>
      </c>
      <c r="P3734" s="26" t="s">
        <v>17926</v>
      </c>
      <c r="Q3734" s="25" t="s">
        <v>456</v>
      </c>
      <c r="R3734" s="26" t="s">
        <v>17927</v>
      </c>
      <c r="S3734" s="15" t="s">
        <v>17928</v>
      </c>
      <c r="T3734" s="52" t="s">
        <v>1195</v>
      </c>
      <c r="U3734" s="22" t="s">
        <v>392</v>
      </c>
      <c r="V3734" s="49" t="str">
        <f>+Sitio_Publico[[#This Row],[idcoleccion]]&amp;"-"&amp;Sitio_Publico[[#This Row],[id]]</f>
        <v>000-3733</v>
      </c>
      <c r="W3734" s="49">
        <f>+VLOOKUP(Sitio_Publico[[#This Row],[territorio]],Estructura!$AE$4:$AH$1067,4,0)</f>
        <v>20000011</v>
      </c>
      <c r="X3734" s="49" t="str">
        <f>+VLOOKUP(Sitio_Publico[[#This Row],[tema]],Estructura!$G$4:$J$532,4,0)</f>
        <v>T-0</v>
      </c>
      <c r="Y3734" s="49" t="str">
        <f>+VLOOKUP(Sitio_Publico[[#This Row],[contenido]],Estructura!$L$4:$O$473,4,0)</f>
        <v>C-1</v>
      </c>
      <c r="Z3734" s="49" t="str">
        <f>+VLOOKUP(Sitio_Publico[[#This Row],[Filtro Integrado]],Estructura!$U$4:$W$529,3,0)</f>
        <v>FI-0</v>
      </c>
      <c r="AA3734" s="49" t="str">
        <f>+VLOOKUP(Sitio_Publico[[#This Row],[Muestra]],Estructura!$Y$4:$AB$483,4,0)</f>
        <v>M-00039</v>
      </c>
    </row>
    <row r="3735" spans="1:27" ht="51" x14ac:dyDescent="0.3">
      <c r="A3735" s="16">
        <f t="shared" si="58"/>
        <v>3734</v>
      </c>
      <c r="B3735" s="47" t="s">
        <v>15118</v>
      </c>
      <c r="C3735" s="13" t="s">
        <v>15119</v>
      </c>
      <c r="D3735" s="13" t="s">
        <v>15120</v>
      </c>
      <c r="E3735" s="44">
        <v>7</v>
      </c>
      <c r="F3735" s="13" t="s">
        <v>15783</v>
      </c>
      <c r="G3735" s="23" t="s">
        <v>15132</v>
      </c>
      <c r="H3735" s="42" t="s">
        <v>457</v>
      </c>
      <c r="I3735" s="28" t="s">
        <v>378</v>
      </c>
      <c r="J3735" s="12" t="s">
        <v>15784</v>
      </c>
      <c r="K3735" s="28" t="s">
        <v>17929</v>
      </c>
      <c r="L3735" s="12" t="s">
        <v>15134</v>
      </c>
      <c r="M3735" s="12" t="s">
        <v>15135</v>
      </c>
      <c r="N3735" s="12" t="s">
        <v>15126</v>
      </c>
      <c r="O3735" s="26" t="s">
        <v>17930</v>
      </c>
      <c r="P3735" s="26" t="s">
        <v>17931</v>
      </c>
      <c r="Q3735" s="25" t="s">
        <v>491</v>
      </c>
      <c r="R3735" s="26" t="s">
        <v>17932</v>
      </c>
      <c r="S3735" s="15" t="s">
        <v>17933</v>
      </c>
      <c r="T3735" s="52" t="s">
        <v>16742</v>
      </c>
      <c r="U3735" s="22" t="s">
        <v>392</v>
      </c>
      <c r="V3735" s="49" t="str">
        <f>+Sitio_Publico[[#This Row],[idcoleccion]]&amp;"-"&amp;Sitio_Publico[[#This Row],[id]]</f>
        <v>000-3734</v>
      </c>
      <c r="W3735" s="49">
        <f>+VLOOKUP(Sitio_Publico[[#This Row],[territorio]],Estructura!$AE$4:$AH$1067,4,0)</f>
        <v>20000015</v>
      </c>
      <c r="X3735" s="49" t="str">
        <f>+VLOOKUP(Sitio_Publico[[#This Row],[tema]],Estructura!$G$4:$J$532,4,0)</f>
        <v>T-61</v>
      </c>
      <c r="Y3735" s="49" t="str">
        <f>+VLOOKUP(Sitio_Publico[[#This Row],[contenido]],Estructura!$L$4:$O$473,4,0)</f>
        <v>C-31</v>
      </c>
      <c r="Z3735" s="49" t="str">
        <f>+VLOOKUP(Sitio_Publico[[#This Row],[Filtro Integrado]],Estructura!$U$4:$W$529,3,0)</f>
        <v>FI-12</v>
      </c>
      <c r="AA3735" s="49" t="str">
        <f>+VLOOKUP(Sitio_Publico[[#This Row],[Muestra]],Estructura!$Y$4:$AB$483,4,0)</f>
        <v>M-000342</v>
      </c>
    </row>
    <row r="3736" spans="1:27" ht="40.799999999999997" x14ac:dyDescent="0.3">
      <c r="A3736" s="16">
        <f t="shared" si="58"/>
        <v>3735</v>
      </c>
      <c r="B3736" s="47" t="s">
        <v>15118</v>
      </c>
      <c r="C3736" s="13" t="s">
        <v>15119</v>
      </c>
      <c r="D3736" s="13" t="s">
        <v>15120</v>
      </c>
      <c r="E3736" s="44">
        <v>100101006</v>
      </c>
      <c r="F3736" s="13" t="s">
        <v>15121</v>
      </c>
      <c r="G3736" s="23" t="s">
        <v>15122</v>
      </c>
      <c r="H3736" s="42" t="s">
        <v>455</v>
      </c>
      <c r="I3736" s="28" t="s">
        <v>14</v>
      </c>
      <c r="J3736" s="12" t="s">
        <v>393</v>
      </c>
      <c r="K3736" s="28" t="s">
        <v>15240</v>
      </c>
      <c r="L3736" s="12" t="s">
        <v>15124</v>
      </c>
      <c r="M3736" s="12" t="s">
        <v>15125</v>
      </c>
      <c r="N3736" s="12" t="s">
        <v>15126</v>
      </c>
      <c r="O3736" s="26" t="s">
        <v>17934</v>
      </c>
      <c r="P3736" s="26" t="s">
        <v>17935</v>
      </c>
      <c r="Q3736" s="25" t="s">
        <v>632</v>
      </c>
      <c r="R3736" s="26" t="s">
        <v>15243</v>
      </c>
      <c r="S3736" s="15" t="s">
        <v>17936</v>
      </c>
      <c r="T3736" s="52">
        <v>0</v>
      </c>
      <c r="U3736" s="22" t="s">
        <v>392</v>
      </c>
      <c r="V3736" s="49" t="str">
        <f>+Sitio_Publico[[#This Row],[idcoleccion]]&amp;"-"&amp;Sitio_Publico[[#This Row],[id]]</f>
        <v>000-3735</v>
      </c>
      <c r="W3736" s="49">
        <f>+VLOOKUP(Sitio_Publico[[#This Row],[territorio]],Estructura!$AE$4:$AH$1067,4,0)</f>
        <v>10000000</v>
      </c>
      <c r="X3736" s="49" t="str">
        <f>+VLOOKUP(Sitio_Publico[[#This Row],[tema]],Estructura!$G$4:$J$532,4,0)</f>
        <v>T-50</v>
      </c>
      <c r="Y3736" s="49" t="str">
        <f>+VLOOKUP(Sitio_Publico[[#This Row],[contenido]],Estructura!$L$4:$O$473,4,0)</f>
        <v>C-30</v>
      </c>
      <c r="Z3736" s="49" t="str">
        <f>+VLOOKUP(Sitio_Publico[[#This Row],[Filtro Integrado]],Estructura!$U$4:$W$529,3,0)</f>
        <v>FI-0</v>
      </c>
      <c r="AA3736" s="49" t="str">
        <f>+VLOOKUP(Sitio_Publico[[#This Row],[Muestra]],Estructura!$Y$4:$AB$483,4,0)</f>
        <v>M-000226</v>
      </c>
    </row>
    <row r="3737" spans="1:27" ht="51" x14ac:dyDescent="0.3">
      <c r="A3737" s="16">
        <f t="shared" si="58"/>
        <v>3736</v>
      </c>
      <c r="B3737" s="47" t="s">
        <v>15118</v>
      </c>
      <c r="C3737" s="13" t="s">
        <v>15119</v>
      </c>
      <c r="D3737" s="13" t="s">
        <v>15120</v>
      </c>
      <c r="E3737" s="44">
        <v>10</v>
      </c>
      <c r="F3737" s="13" t="s">
        <v>15142</v>
      </c>
      <c r="G3737" s="23" t="s">
        <v>15143</v>
      </c>
      <c r="H3737" s="42" t="s">
        <v>457</v>
      </c>
      <c r="I3737" s="28" t="s">
        <v>373</v>
      </c>
      <c r="J3737" s="12" t="s">
        <v>393</v>
      </c>
      <c r="K3737" s="28" t="s">
        <v>15181</v>
      </c>
      <c r="L3737" s="12" t="s">
        <v>15145</v>
      </c>
      <c r="M3737" s="12" t="s">
        <v>14623</v>
      </c>
      <c r="N3737" s="12" t="s">
        <v>15126</v>
      </c>
      <c r="O3737" s="26" t="s">
        <v>17937</v>
      </c>
      <c r="P3737" s="26" t="s">
        <v>17938</v>
      </c>
      <c r="Q3737" s="25" t="s">
        <v>456</v>
      </c>
      <c r="R3737" s="26" t="s">
        <v>17939</v>
      </c>
      <c r="S3737" s="15" t="s">
        <v>17940</v>
      </c>
      <c r="T3737" s="52" t="s">
        <v>812</v>
      </c>
      <c r="U3737" s="22" t="s">
        <v>392</v>
      </c>
      <c r="V3737" s="49" t="str">
        <f>+Sitio_Publico[[#This Row],[idcoleccion]]&amp;"-"&amp;Sitio_Publico[[#This Row],[id]]</f>
        <v>000-3736</v>
      </c>
      <c r="W3737" s="49">
        <f>+VLOOKUP(Sitio_Publico[[#This Row],[territorio]],Estructura!$AE$4:$AH$1067,4,0)</f>
        <v>20000010</v>
      </c>
      <c r="X3737" s="49" t="str">
        <f>+VLOOKUP(Sitio_Publico[[#This Row],[tema]],Estructura!$G$4:$J$532,4,0)</f>
        <v>T-0</v>
      </c>
      <c r="Y3737" s="49" t="str">
        <f>+VLOOKUP(Sitio_Publico[[#This Row],[contenido]],Estructura!$L$4:$O$473,4,0)</f>
        <v>C-1</v>
      </c>
      <c r="Z3737" s="49" t="str">
        <f>+VLOOKUP(Sitio_Publico[[#This Row],[Filtro Integrado]],Estructura!$U$4:$W$529,3,0)</f>
        <v>FI-0</v>
      </c>
      <c r="AA3737" s="49" t="str">
        <f>+VLOOKUP(Sitio_Publico[[#This Row],[Muestra]],Estructura!$Y$4:$AB$483,4,0)</f>
        <v>M-000220</v>
      </c>
    </row>
    <row r="3738" spans="1:27" ht="51" x14ac:dyDescent="0.3">
      <c r="A3738" s="16">
        <f t="shared" si="58"/>
        <v>3737</v>
      </c>
      <c r="B3738" s="47" t="s">
        <v>15118</v>
      </c>
      <c r="C3738" s="13" t="s">
        <v>15119</v>
      </c>
      <c r="D3738" s="13" t="s">
        <v>15120</v>
      </c>
      <c r="E3738" s="44">
        <v>47</v>
      </c>
      <c r="F3738" s="13" t="s">
        <v>15142</v>
      </c>
      <c r="G3738" s="23" t="s">
        <v>15300</v>
      </c>
      <c r="H3738" s="42" t="s">
        <v>455</v>
      </c>
      <c r="I3738" s="28" t="s">
        <v>408</v>
      </c>
      <c r="J3738" s="12" t="s">
        <v>393</v>
      </c>
      <c r="K3738" s="28" t="s">
        <v>15181</v>
      </c>
      <c r="L3738" s="12" t="s">
        <v>1299</v>
      </c>
      <c r="M3738" s="12" t="s">
        <v>15146</v>
      </c>
      <c r="N3738" s="12" t="s">
        <v>15126</v>
      </c>
      <c r="O3738" s="26" t="s">
        <v>17941</v>
      </c>
      <c r="P3738" s="26" t="s">
        <v>17942</v>
      </c>
      <c r="Q3738" s="25" t="s">
        <v>456</v>
      </c>
      <c r="R3738" s="26" t="s">
        <v>17943</v>
      </c>
      <c r="S3738" s="15" t="s">
        <v>17944</v>
      </c>
      <c r="T3738" s="52">
        <v>0</v>
      </c>
      <c r="U3738" s="22" t="s">
        <v>392</v>
      </c>
      <c r="V3738" s="49" t="str">
        <f>+Sitio_Publico[[#This Row],[idcoleccion]]&amp;"-"&amp;Sitio_Publico[[#This Row],[id]]</f>
        <v>000-3737</v>
      </c>
      <c r="W3738" s="49">
        <f>+VLOOKUP(Sitio_Publico[[#This Row],[territorio]],Estructura!$AE$4:$AH$1067,4,0)</f>
        <v>10000047</v>
      </c>
      <c r="X3738" s="49" t="str">
        <f>+VLOOKUP(Sitio_Publico[[#This Row],[tema]],Estructura!$G$4:$J$532,4,0)</f>
        <v>T-0</v>
      </c>
      <c r="Y3738" s="49" t="str">
        <f>+VLOOKUP(Sitio_Publico[[#This Row],[contenido]],Estructura!$L$4:$O$473,4,0)</f>
        <v>C-34</v>
      </c>
      <c r="Z3738" s="49" t="str">
        <f>+VLOOKUP(Sitio_Publico[[#This Row],[Filtro Integrado]],Estructura!$U$4:$W$529,3,0)</f>
        <v>FI-0</v>
      </c>
      <c r="AA3738" s="49" t="str">
        <f>+VLOOKUP(Sitio_Publico[[#This Row],[Muestra]],Estructura!$Y$4:$AB$483,4,0)</f>
        <v>M-000220</v>
      </c>
    </row>
    <row r="3739" spans="1:27" ht="40.799999999999997" x14ac:dyDescent="0.3">
      <c r="A3739" s="16">
        <f t="shared" si="58"/>
        <v>3738</v>
      </c>
      <c r="B3739" s="47" t="s">
        <v>15118</v>
      </c>
      <c r="C3739" s="13" t="s">
        <v>15119</v>
      </c>
      <c r="D3739" s="13" t="s">
        <v>15141</v>
      </c>
      <c r="E3739" s="44">
        <v>100103001</v>
      </c>
      <c r="F3739" s="13" t="s">
        <v>15142</v>
      </c>
      <c r="G3739" s="23" t="s">
        <v>15300</v>
      </c>
      <c r="H3739" s="42" t="s">
        <v>455</v>
      </c>
      <c r="I3739" s="28" t="s">
        <v>14</v>
      </c>
      <c r="J3739" s="12" t="s">
        <v>393</v>
      </c>
      <c r="K3739" s="28" t="s">
        <v>15349</v>
      </c>
      <c r="L3739" s="12" t="s">
        <v>1299</v>
      </c>
      <c r="M3739" s="12" t="s">
        <v>14623</v>
      </c>
      <c r="N3739" s="12" t="s">
        <v>15126</v>
      </c>
      <c r="O3739" s="26" t="s">
        <v>17945</v>
      </c>
      <c r="P3739" s="26" t="s">
        <v>17946</v>
      </c>
      <c r="Q3739" s="25" t="s">
        <v>632</v>
      </c>
      <c r="R3739" s="26" t="s">
        <v>17947</v>
      </c>
      <c r="S3739" s="15" t="s">
        <v>17948</v>
      </c>
      <c r="T3739" s="52">
        <v>0</v>
      </c>
      <c r="U3739" s="22" t="s">
        <v>392</v>
      </c>
      <c r="V3739" s="49" t="str">
        <f>+Sitio_Publico[[#This Row],[idcoleccion]]&amp;"-"&amp;Sitio_Publico[[#This Row],[id]]</f>
        <v>000-3738</v>
      </c>
      <c r="W3739" s="49">
        <f>+VLOOKUP(Sitio_Publico[[#This Row],[territorio]],Estructura!$AE$4:$AH$1067,4,0)</f>
        <v>10000000</v>
      </c>
      <c r="X3739" s="49" t="str">
        <f>+VLOOKUP(Sitio_Publico[[#This Row],[tema]],Estructura!$G$4:$J$532,4,0)</f>
        <v>T-0</v>
      </c>
      <c r="Y3739" s="49" t="str">
        <f>+VLOOKUP(Sitio_Publico[[#This Row],[contenido]],Estructura!$L$4:$O$473,4,0)</f>
        <v>C-34</v>
      </c>
      <c r="Z3739" s="49" t="str">
        <f>+VLOOKUP(Sitio_Publico[[#This Row],[Filtro Integrado]],Estructura!$U$4:$W$529,3,0)</f>
        <v>FI-0</v>
      </c>
      <c r="AA3739" s="49" t="str">
        <f>+VLOOKUP(Sitio_Publico[[#This Row],[Muestra]],Estructura!$Y$4:$AB$483,4,0)</f>
        <v>M-00014</v>
      </c>
    </row>
    <row r="3740" spans="1:27" ht="48" x14ac:dyDescent="0.3">
      <c r="A3740" s="16">
        <f t="shared" si="58"/>
        <v>3739</v>
      </c>
      <c r="B3740" s="47" t="s">
        <v>15118</v>
      </c>
      <c r="C3740" s="13" t="s">
        <v>15119</v>
      </c>
      <c r="D3740" s="13" t="s">
        <v>15120</v>
      </c>
      <c r="E3740" s="44">
        <v>16</v>
      </c>
      <c r="F3740" s="13" t="s">
        <v>15293</v>
      </c>
      <c r="G3740" s="23" t="s">
        <v>15162</v>
      </c>
      <c r="H3740" s="42" t="s">
        <v>457</v>
      </c>
      <c r="I3740" s="28" t="s">
        <v>379</v>
      </c>
      <c r="J3740" s="12" t="s">
        <v>393</v>
      </c>
      <c r="K3740" s="28" t="s">
        <v>15163</v>
      </c>
      <c r="L3740" s="12" t="s">
        <v>16124</v>
      </c>
      <c r="M3740" s="12" t="s">
        <v>15165</v>
      </c>
      <c r="N3740" s="12" t="s">
        <v>15126</v>
      </c>
      <c r="O3740" s="26" t="s">
        <v>17949</v>
      </c>
      <c r="P3740" s="26" t="s">
        <v>17950</v>
      </c>
      <c r="Q3740" s="25" t="s">
        <v>456</v>
      </c>
      <c r="R3740" s="26" t="s">
        <v>17951</v>
      </c>
      <c r="S3740" s="15" t="s">
        <v>17952</v>
      </c>
      <c r="T3740" s="52" t="s">
        <v>15436</v>
      </c>
      <c r="U3740" s="22" t="s">
        <v>392</v>
      </c>
      <c r="V3740" s="49" t="str">
        <f>+Sitio_Publico[[#This Row],[idcoleccion]]&amp;"-"&amp;Sitio_Publico[[#This Row],[id]]</f>
        <v>000-3739</v>
      </c>
      <c r="W3740" s="49">
        <f>+VLOOKUP(Sitio_Publico[[#This Row],[territorio]],Estructura!$AE$4:$AH$1067,4,0)</f>
        <v>20000016</v>
      </c>
      <c r="X3740" s="49" t="str">
        <f>+VLOOKUP(Sitio_Publico[[#This Row],[tema]],Estructura!$G$4:$J$532,4,0)</f>
        <v>T-56</v>
      </c>
      <c r="Y3740" s="49" t="str">
        <f>+VLOOKUP(Sitio_Publico[[#This Row],[contenido]],Estructura!$L$4:$O$473,4,0)</f>
        <v>C-33</v>
      </c>
      <c r="Z3740" s="49" t="str">
        <f>+VLOOKUP(Sitio_Publico[[#This Row],[Filtro Integrado]],Estructura!$U$4:$W$529,3,0)</f>
        <v>FI-0</v>
      </c>
      <c r="AA3740" s="49" t="str">
        <f>+VLOOKUP(Sitio_Publico[[#This Row],[Muestra]],Estructura!$Y$4:$AB$483,4,0)</f>
        <v>M-000218</v>
      </c>
    </row>
    <row r="3741" spans="1:27" ht="40.799999999999997" x14ac:dyDescent="0.3">
      <c r="A3741" s="16">
        <f t="shared" si="58"/>
        <v>3740</v>
      </c>
      <c r="B3741" s="47" t="s">
        <v>15118</v>
      </c>
      <c r="C3741" s="13" t="s">
        <v>15119</v>
      </c>
      <c r="D3741" s="13" t="s">
        <v>15120</v>
      </c>
      <c r="E3741" s="44">
        <v>4302</v>
      </c>
      <c r="F3741" s="13" t="s">
        <v>15263</v>
      </c>
      <c r="G3741" s="23" t="s">
        <v>15152</v>
      </c>
      <c r="H3741" s="42" t="s">
        <v>458</v>
      </c>
      <c r="I3741" s="28" t="s">
        <v>59</v>
      </c>
      <c r="J3741" s="12" t="s">
        <v>393</v>
      </c>
      <c r="K3741" s="28" t="s">
        <v>15458</v>
      </c>
      <c r="L3741" s="12" t="s">
        <v>15155</v>
      </c>
      <c r="M3741" s="12" t="s">
        <v>15156</v>
      </c>
      <c r="N3741" s="12" t="s">
        <v>15126</v>
      </c>
      <c r="O3741" s="26" t="s">
        <v>17953</v>
      </c>
      <c r="P3741" s="26" t="s">
        <v>17954</v>
      </c>
      <c r="Q3741" s="25" t="s">
        <v>10495</v>
      </c>
      <c r="R3741" s="26" t="s">
        <v>17955</v>
      </c>
      <c r="S3741" s="15" t="s">
        <v>17956</v>
      </c>
      <c r="T3741" s="52" t="s">
        <v>799</v>
      </c>
      <c r="U3741" s="22" t="s">
        <v>392</v>
      </c>
      <c r="V3741" s="49" t="str">
        <f>+Sitio_Publico[[#This Row],[idcoleccion]]&amp;"-"&amp;Sitio_Publico[[#This Row],[id]]</f>
        <v>000-3740</v>
      </c>
      <c r="W3741" s="49">
        <f>+VLOOKUP(Sitio_Publico[[#This Row],[territorio]],Estructura!$AE$4:$AH$1067,4,0)</f>
        <v>30004302</v>
      </c>
      <c r="X3741" s="49" t="str">
        <f>+VLOOKUP(Sitio_Publico[[#This Row],[tema]],Estructura!$G$4:$J$532,4,0)</f>
        <v>T-57</v>
      </c>
      <c r="Y3741" s="49" t="str">
        <f>+VLOOKUP(Sitio_Publico[[#This Row],[contenido]],Estructura!$L$4:$O$473,4,0)</f>
        <v>C-32</v>
      </c>
      <c r="Z3741" s="49" t="str">
        <f>+VLOOKUP(Sitio_Publico[[#This Row],[Filtro Integrado]],Estructura!$U$4:$W$529,3,0)</f>
        <v>FI-0</v>
      </c>
      <c r="AA3741" s="49" t="str">
        <f>+VLOOKUP(Sitio_Publico[[#This Row],[Muestra]],Estructura!$Y$4:$AB$483,4,0)</f>
        <v>M-000243</v>
      </c>
    </row>
    <row r="3742" spans="1:27" ht="40.799999999999997" x14ac:dyDescent="0.3">
      <c r="A3742" s="16">
        <f t="shared" si="58"/>
        <v>3741</v>
      </c>
      <c r="B3742" s="47" t="s">
        <v>15118</v>
      </c>
      <c r="C3742" s="13" t="s">
        <v>15119</v>
      </c>
      <c r="D3742" s="13" t="s">
        <v>15141</v>
      </c>
      <c r="E3742" s="44">
        <v>100101</v>
      </c>
      <c r="F3742" s="13" t="s">
        <v>15142</v>
      </c>
      <c r="G3742" s="23" t="s">
        <v>15300</v>
      </c>
      <c r="H3742" s="42" t="s">
        <v>455</v>
      </c>
      <c r="I3742" s="28" t="s">
        <v>14</v>
      </c>
      <c r="J3742" s="12" t="s">
        <v>393</v>
      </c>
      <c r="K3742" s="28" t="s">
        <v>16007</v>
      </c>
      <c r="L3742" s="12" t="s">
        <v>15145</v>
      </c>
      <c r="M3742" s="12" t="s">
        <v>14623</v>
      </c>
      <c r="N3742" s="12" t="s">
        <v>15126</v>
      </c>
      <c r="O3742" s="26" t="s">
        <v>17957</v>
      </c>
      <c r="P3742" s="26" t="s">
        <v>17958</v>
      </c>
      <c r="Q3742" s="25" t="s">
        <v>456</v>
      </c>
      <c r="R3742" s="26" t="s">
        <v>16060</v>
      </c>
      <c r="S3742" s="15" t="s">
        <v>17959</v>
      </c>
      <c r="T3742" s="52">
        <v>0</v>
      </c>
      <c r="U3742" s="22" t="s">
        <v>392</v>
      </c>
      <c r="V3742" s="49" t="str">
        <f>+Sitio_Publico[[#This Row],[idcoleccion]]&amp;"-"&amp;Sitio_Publico[[#This Row],[id]]</f>
        <v>000-3741</v>
      </c>
      <c r="W3742" s="49">
        <f>+VLOOKUP(Sitio_Publico[[#This Row],[territorio]],Estructura!$AE$4:$AH$1067,4,0)</f>
        <v>10000000</v>
      </c>
      <c r="X3742" s="49" t="str">
        <f>+VLOOKUP(Sitio_Publico[[#This Row],[tema]],Estructura!$G$4:$J$532,4,0)</f>
        <v>T-0</v>
      </c>
      <c r="Y3742" s="49" t="str">
        <f>+VLOOKUP(Sitio_Publico[[#This Row],[contenido]],Estructura!$L$4:$O$473,4,0)</f>
        <v>C-34</v>
      </c>
      <c r="Z3742" s="49" t="str">
        <f>+VLOOKUP(Sitio_Publico[[#This Row],[Filtro Integrado]],Estructura!$U$4:$W$529,3,0)</f>
        <v>FI-0</v>
      </c>
      <c r="AA3742" s="49" t="str">
        <f>+VLOOKUP(Sitio_Publico[[#This Row],[Muestra]],Estructura!$Y$4:$AB$483,4,0)</f>
        <v>M-000273</v>
      </c>
    </row>
    <row r="3743" spans="1:27" ht="51" x14ac:dyDescent="0.3">
      <c r="A3743" s="16">
        <f t="shared" si="58"/>
        <v>3742</v>
      </c>
      <c r="B3743" s="47" t="s">
        <v>15118</v>
      </c>
      <c r="C3743" s="13" t="s">
        <v>15119</v>
      </c>
      <c r="D3743" s="13" t="s">
        <v>15120</v>
      </c>
      <c r="E3743" s="44">
        <v>14107</v>
      </c>
      <c r="F3743" s="13" t="s">
        <v>15151</v>
      </c>
      <c r="G3743" s="23" t="s">
        <v>15152</v>
      </c>
      <c r="H3743" s="42" t="s">
        <v>458</v>
      </c>
      <c r="I3743" s="28" t="s">
        <v>353</v>
      </c>
      <c r="J3743" s="12" t="s">
        <v>15153</v>
      </c>
      <c r="K3743" s="28" t="s">
        <v>15154</v>
      </c>
      <c r="L3743" s="12" t="s">
        <v>15155</v>
      </c>
      <c r="M3743" s="12" t="s">
        <v>15156</v>
      </c>
      <c r="N3743" s="12" t="s">
        <v>15126</v>
      </c>
      <c r="O3743" s="26" t="s">
        <v>17960</v>
      </c>
      <c r="P3743" s="26" t="s">
        <v>17961</v>
      </c>
      <c r="Q3743" s="25" t="s">
        <v>10495</v>
      </c>
      <c r="R3743" s="26" t="s">
        <v>17962</v>
      </c>
      <c r="S3743" s="15" t="s">
        <v>17963</v>
      </c>
      <c r="T3743" s="52" t="s">
        <v>719</v>
      </c>
      <c r="U3743" s="22" t="s">
        <v>392</v>
      </c>
      <c r="V3743" s="49" t="str">
        <f>+Sitio_Publico[[#This Row],[idcoleccion]]&amp;"-"&amp;Sitio_Publico[[#This Row],[id]]</f>
        <v>000-3742</v>
      </c>
      <c r="W3743" s="49">
        <f>+VLOOKUP(Sitio_Publico[[#This Row],[territorio]],Estructura!$AE$4:$AH$1067,4,0)</f>
        <v>30014107</v>
      </c>
      <c r="X3743" s="49" t="str">
        <f>+VLOOKUP(Sitio_Publico[[#This Row],[tema]],Estructura!$G$4:$J$532,4,0)</f>
        <v>T-52</v>
      </c>
      <c r="Y3743" s="49" t="str">
        <f>+VLOOKUP(Sitio_Publico[[#This Row],[contenido]],Estructura!$L$4:$O$473,4,0)</f>
        <v>C-32</v>
      </c>
      <c r="Z3743" s="49" t="str">
        <f>+VLOOKUP(Sitio_Publico[[#This Row],[Filtro Integrado]],Estructura!$U$4:$W$529,3,0)</f>
        <v>FI-4</v>
      </c>
      <c r="AA3743" s="49" t="str">
        <f>+VLOOKUP(Sitio_Publico[[#This Row],[Muestra]],Estructura!$Y$4:$AB$483,4,0)</f>
        <v>M-000217</v>
      </c>
    </row>
    <row r="3744" spans="1:27" ht="30.6" x14ac:dyDescent="0.3">
      <c r="A3744" s="16">
        <f t="shared" si="58"/>
        <v>3743</v>
      </c>
      <c r="B3744" s="47" t="s">
        <v>15118</v>
      </c>
      <c r="C3744" s="13" t="s">
        <v>15119</v>
      </c>
      <c r="D3744" s="13" t="s">
        <v>15120</v>
      </c>
      <c r="E3744" s="44">
        <v>100105002</v>
      </c>
      <c r="F3744" s="13" t="s">
        <v>15198</v>
      </c>
      <c r="G3744" s="23" t="s">
        <v>15122</v>
      </c>
      <c r="H3744" s="42" t="s">
        <v>455</v>
      </c>
      <c r="I3744" s="28" t="s">
        <v>14</v>
      </c>
      <c r="J3744" s="12" t="s">
        <v>393</v>
      </c>
      <c r="K3744" s="28" t="s">
        <v>15313</v>
      </c>
      <c r="L3744" s="12" t="s">
        <v>15124</v>
      </c>
      <c r="M3744" s="12" t="s">
        <v>15125</v>
      </c>
      <c r="N3744" s="12" t="s">
        <v>15126</v>
      </c>
      <c r="O3744" s="26" t="s">
        <v>17964</v>
      </c>
      <c r="P3744" s="26" t="s">
        <v>17965</v>
      </c>
      <c r="Q3744" s="25" t="s">
        <v>1359</v>
      </c>
      <c r="R3744" s="26" t="s">
        <v>17966</v>
      </c>
      <c r="S3744" s="15" t="s">
        <v>17967</v>
      </c>
      <c r="T3744" s="52">
        <v>0</v>
      </c>
      <c r="U3744" s="22" t="s">
        <v>392</v>
      </c>
      <c r="V3744" s="49" t="str">
        <f>+Sitio_Publico[[#This Row],[idcoleccion]]&amp;"-"&amp;Sitio_Publico[[#This Row],[id]]</f>
        <v>000-3743</v>
      </c>
      <c r="W3744" s="49">
        <f>+VLOOKUP(Sitio_Publico[[#This Row],[territorio]],Estructura!$AE$4:$AH$1067,4,0)</f>
        <v>10000000</v>
      </c>
      <c r="X3744" s="49" t="str">
        <f>+VLOOKUP(Sitio_Publico[[#This Row],[tema]],Estructura!$G$4:$J$532,4,0)</f>
        <v>T-55</v>
      </c>
      <c r="Y3744" s="49" t="str">
        <f>+VLOOKUP(Sitio_Publico[[#This Row],[contenido]],Estructura!$L$4:$O$473,4,0)</f>
        <v>C-30</v>
      </c>
      <c r="Z3744" s="49" t="str">
        <f>+VLOOKUP(Sitio_Publico[[#This Row],[Filtro Integrado]],Estructura!$U$4:$W$529,3,0)</f>
        <v>FI-0</v>
      </c>
      <c r="AA3744" s="49" t="str">
        <f>+VLOOKUP(Sitio_Publico[[#This Row],[Muestra]],Estructura!$Y$4:$AB$483,4,0)</f>
        <v>M-000230</v>
      </c>
    </row>
    <row r="3745" spans="1:27" ht="132.6" x14ac:dyDescent="0.3">
      <c r="A3745" s="16">
        <f t="shared" si="58"/>
        <v>3744</v>
      </c>
      <c r="B3745" s="47" t="s">
        <v>15118</v>
      </c>
      <c r="C3745" s="13" t="s">
        <v>15119</v>
      </c>
      <c r="D3745" s="13" t="s">
        <v>15120</v>
      </c>
      <c r="E3745" s="44">
        <v>2</v>
      </c>
      <c r="F3745" s="13" t="s">
        <v>15142</v>
      </c>
      <c r="G3745" s="23" t="s">
        <v>15143</v>
      </c>
      <c r="H3745" s="42" t="s">
        <v>457</v>
      </c>
      <c r="I3745" s="28" t="s">
        <v>365</v>
      </c>
      <c r="J3745" s="12" t="s">
        <v>393</v>
      </c>
      <c r="K3745" s="28" t="s">
        <v>16367</v>
      </c>
      <c r="L3745" s="12" t="s">
        <v>1299</v>
      </c>
      <c r="M3745" s="12" t="s">
        <v>15146</v>
      </c>
      <c r="N3745" s="12" t="s">
        <v>15126</v>
      </c>
      <c r="O3745" s="26" t="s">
        <v>17968</v>
      </c>
      <c r="P3745" s="26" t="s">
        <v>17969</v>
      </c>
      <c r="Q3745" s="25" t="s">
        <v>1145</v>
      </c>
      <c r="R3745" s="26" t="s">
        <v>17715</v>
      </c>
      <c r="S3745" s="15" t="s">
        <v>17970</v>
      </c>
      <c r="T3745" s="52" t="s">
        <v>1124</v>
      </c>
      <c r="U3745" s="22" t="s">
        <v>392</v>
      </c>
      <c r="V3745" s="49" t="str">
        <f>+Sitio_Publico[[#This Row],[idcoleccion]]&amp;"-"&amp;Sitio_Publico[[#This Row],[id]]</f>
        <v>000-3744</v>
      </c>
      <c r="W3745" s="49">
        <f>+VLOOKUP(Sitio_Publico[[#This Row],[territorio]],Estructura!$AE$4:$AH$1067,4,0)</f>
        <v>20000002</v>
      </c>
      <c r="X3745" s="49" t="str">
        <f>+VLOOKUP(Sitio_Publico[[#This Row],[tema]],Estructura!$G$4:$J$532,4,0)</f>
        <v>T-0</v>
      </c>
      <c r="Y3745" s="49" t="str">
        <f>+VLOOKUP(Sitio_Publico[[#This Row],[contenido]],Estructura!$L$4:$O$473,4,0)</f>
        <v>C-1</v>
      </c>
      <c r="Z3745" s="49" t="str">
        <f>+VLOOKUP(Sitio_Publico[[#This Row],[Filtro Integrado]],Estructura!$U$4:$W$529,3,0)</f>
        <v>FI-0</v>
      </c>
      <c r="AA3745" s="49" t="str">
        <f>+VLOOKUP(Sitio_Publico[[#This Row],[Muestra]],Estructura!$Y$4:$AB$483,4,0)</f>
        <v>M-000294</v>
      </c>
    </row>
    <row r="3746" spans="1:27" ht="51" x14ac:dyDescent="0.3">
      <c r="A3746" s="16">
        <f t="shared" si="58"/>
        <v>3745</v>
      </c>
      <c r="B3746" s="47" t="s">
        <v>15118</v>
      </c>
      <c r="C3746" s="13" t="s">
        <v>15119</v>
      </c>
      <c r="D3746" s="13" t="s">
        <v>15120</v>
      </c>
      <c r="E3746" s="44">
        <v>100112057</v>
      </c>
      <c r="F3746" s="13" t="s">
        <v>15131</v>
      </c>
      <c r="G3746" s="23" t="s">
        <v>15132</v>
      </c>
      <c r="H3746" s="42" t="s">
        <v>457</v>
      </c>
      <c r="I3746" s="28" t="s">
        <v>379</v>
      </c>
      <c r="J3746" s="12" t="s">
        <v>393</v>
      </c>
      <c r="K3746" s="28" t="s">
        <v>17971</v>
      </c>
      <c r="L3746" s="12" t="s">
        <v>15134</v>
      </c>
      <c r="M3746" s="12" t="s">
        <v>15135</v>
      </c>
      <c r="N3746" s="12" t="s">
        <v>15126</v>
      </c>
      <c r="O3746" s="26" t="s">
        <v>17972</v>
      </c>
      <c r="P3746" s="26" t="s">
        <v>17973</v>
      </c>
      <c r="Q3746" s="25" t="s">
        <v>491</v>
      </c>
      <c r="R3746" s="26" t="s">
        <v>17974</v>
      </c>
      <c r="S3746" s="15" t="s">
        <v>17975</v>
      </c>
      <c r="T3746" s="52" t="s">
        <v>15436</v>
      </c>
      <c r="U3746" s="22" t="s">
        <v>392</v>
      </c>
      <c r="V3746" s="49" t="str">
        <f>+Sitio_Publico[[#This Row],[idcoleccion]]&amp;"-"&amp;Sitio_Publico[[#This Row],[id]]</f>
        <v>000-3745</v>
      </c>
      <c r="W3746" s="49">
        <f>+VLOOKUP(Sitio_Publico[[#This Row],[territorio]],Estructura!$AE$4:$AH$1067,4,0)</f>
        <v>20000016</v>
      </c>
      <c r="X3746" s="49" t="str">
        <f>+VLOOKUP(Sitio_Publico[[#This Row],[tema]],Estructura!$G$4:$J$532,4,0)</f>
        <v>T-51</v>
      </c>
      <c r="Y3746" s="49" t="str">
        <f>+VLOOKUP(Sitio_Publico[[#This Row],[contenido]],Estructura!$L$4:$O$473,4,0)</f>
        <v>C-31</v>
      </c>
      <c r="Z3746" s="49" t="str">
        <f>+VLOOKUP(Sitio_Publico[[#This Row],[Filtro Integrado]],Estructura!$U$4:$W$529,3,0)</f>
        <v>FI-0</v>
      </c>
      <c r="AA3746" s="49" t="str">
        <f>+VLOOKUP(Sitio_Publico[[#This Row],[Muestra]],Estructura!$Y$4:$AB$483,4,0)</f>
        <v>M-000343</v>
      </c>
    </row>
    <row r="3747" spans="1:27" ht="40.799999999999997" x14ac:dyDescent="0.3">
      <c r="A3747" s="16">
        <f t="shared" si="58"/>
        <v>3746</v>
      </c>
      <c r="B3747" s="47" t="s">
        <v>15118</v>
      </c>
      <c r="C3747" s="13" t="s">
        <v>15119</v>
      </c>
      <c r="D3747" s="13" t="s">
        <v>15120</v>
      </c>
      <c r="E3747" s="44">
        <v>10104</v>
      </c>
      <c r="F3747" s="13" t="s">
        <v>15186</v>
      </c>
      <c r="G3747" s="23" t="s">
        <v>15152</v>
      </c>
      <c r="H3747" s="42" t="s">
        <v>458</v>
      </c>
      <c r="I3747" s="28" t="s">
        <v>251</v>
      </c>
      <c r="J3747" s="12" t="s">
        <v>15263</v>
      </c>
      <c r="K3747" s="28" t="s">
        <v>15264</v>
      </c>
      <c r="L3747" s="12" t="s">
        <v>15155</v>
      </c>
      <c r="M3747" s="12" t="s">
        <v>15156</v>
      </c>
      <c r="N3747" s="12" t="s">
        <v>15126</v>
      </c>
      <c r="O3747" s="26" t="s">
        <v>17976</v>
      </c>
      <c r="P3747" s="26" t="s">
        <v>17977</v>
      </c>
      <c r="Q3747" s="25" t="s">
        <v>10495</v>
      </c>
      <c r="R3747" s="26" t="s">
        <v>17978</v>
      </c>
      <c r="S3747" s="15" t="s">
        <v>17979</v>
      </c>
      <c r="T3747" s="52" t="s">
        <v>664</v>
      </c>
      <c r="U3747" s="22" t="s">
        <v>392</v>
      </c>
      <c r="V3747" s="49" t="str">
        <f>+Sitio_Publico[[#This Row],[idcoleccion]]&amp;"-"&amp;Sitio_Publico[[#This Row],[id]]</f>
        <v>000-3746</v>
      </c>
      <c r="W3747" s="49">
        <f>+VLOOKUP(Sitio_Publico[[#This Row],[territorio]],Estructura!$AE$4:$AH$1067,4,0)</f>
        <v>30010104</v>
      </c>
      <c r="X3747" s="49" t="str">
        <f>+VLOOKUP(Sitio_Publico[[#This Row],[tema]],Estructura!$G$4:$J$532,4,0)</f>
        <v>T-54</v>
      </c>
      <c r="Y3747" s="49" t="str">
        <f>+VLOOKUP(Sitio_Publico[[#This Row],[contenido]],Estructura!$L$4:$O$473,4,0)</f>
        <v>C-32</v>
      </c>
      <c r="Z3747" s="49" t="str">
        <f>+VLOOKUP(Sitio_Publico[[#This Row],[Filtro Integrado]],Estructura!$U$4:$W$529,3,0)</f>
        <v>FI-7</v>
      </c>
      <c r="AA3747" s="49" t="str">
        <f>+VLOOKUP(Sitio_Publico[[#This Row],[Muestra]],Estructura!$Y$4:$AB$483,4,0)</f>
        <v>M-000227</v>
      </c>
    </row>
    <row r="3748" spans="1:27" ht="51" x14ac:dyDescent="0.3">
      <c r="A3748" s="16">
        <f t="shared" si="58"/>
        <v>3747</v>
      </c>
      <c r="B3748" s="47" t="s">
        <v>15118</v>
      </c>
      <c r="C3748" s="13" t="s">
        <v>15119</v>
      </c>
      <c r="D3748" s="13" t="s">
        <v>15120</v>
      </c>
      <c r="E3748" s="44">
        <v>36</v>
      </c>
      <c r="F3748" s="13" t="s">
        <v>15186</v>
      </c>
      <c r="G3748" s="23" t="s">
        <v>15152</v>
      </c>
      <c r="H3748" s="42" t="s">
        <v>455</v>
      </c>
      <c r="I3748" s="28" t="s">
        <v>14</v>
      </c>
      <c r="J3748" s="12" t="s">
        <v>15187</v>
      </c>
      <c r="K3748" s="28" t="s">
        <v>15602</v>
      </c>
      <c r="L3748" s="12" t="s">
        <v>15155</v>
      </c>
      <c r="M3748" s="12" t="s">
        <v>15156</v>
      </c>
      <c r="N3748" s="12" t="s">
        <v>15126</v>
      </c>
      <c r="O3748" s="26" t="s">
        <v>17980</v>
      </c>
      <c r="P3748" s="26" t="s">
        <v>17981</v>
      </c>
      <c r="Q3748" s="25" t="s">
        <v>491</v>
      </c>
      <c r="R3748" s="26" t="s">
        <v>17982</v>
      </c>
      <c r="S3748" s="15" t="s">
        <v>17983</v>
      </c>
      <c r="T3748" s="52">
        <v>300</v>
      </c>
      <c r="U3748" s="22" t="s">
        <v>392</v>
      </c>
      <c r="V3748" s="49" t="str">
        <f>+Sitio_Publico[[#This Row],[idcoleccion]]&amp;"-"&amp;Sitio_Publico[[#This Row],[id]]</f>
        <v>000-3747</v>
      </c>
      <c r="W3748" s="49">
        <f>+VLOOKUP(Sitio_Publico[[#This Row],[territorio]],Estructura!$AE$4:$AH$1067,4,0)</f>
        <v>10000000</v>
      </c>
      <c r="X3748" s="49" t="str">
        <f>+VLOOKUP(Sitio_Publico[[#This Row],[tema]],Estructura!$G$4:$J$532,4,0)</f>
        <v>T-54</v>
      </c>
      <c r="Y3748" s="49" t="str">
        <f>+VLOOKUP(Sitio_Publico[[#This Row],[contenido]],Estructura!$L$4:$O$473,4,0)</f>
        <v>C-32</v>
      </c>
      <c r="Z3748" s="49" t="str">
        <f>+VLOOKUP(Sitio_Publico[[#This Row],[Filtro Integrado]],Estructura!$U$4:$W$529,3,0)</f>
        <v>FI-6</v>
      </c>
      <c r="AA3748" s="49" t="str">
        <f>+VLOOKUP(Sitio_Publico[[#This Row],[Muestra]],Estructura!$Y$4:$AB$483,4,0)</f>
        <v>M-000255</v>
      </c>
    </row>
    <row r="3749" spans="1:27" ht="40.799999999999997" x14ac:dyDescent="0.3">
      <c r="A3749" s="16">
        <f t="shared" si="58"/>
        <v>3748</v>
      </c>
      <c r="B3749" s="47" t="s">
        <v>15118</v>
      </c>
      <c r="C3749" s="13" t="s">
        <v>15119</v>
      </c>
      <c r="D3749" s="13" t="s">
        <v>15141</v>
      </c>
      <c r="E3749" s="44">
        <v>100104003</v>
      </c>
      <c r="F3749" s="13" t="s">
        <v>15142</v>
      </c>
      <c r="G3749" s="23" t="s">
        <v>15143</v>
      </c>
      <c r="H3749" s="42" t="s">
        <v>455</v>
      </c>
      <c r="I3749" s="28" t="s">
        <v>14</v>
      </c>
      <c r="J3749" s="12" t="s">
        <v>393</v>
      </c>
      <c r="K3749" s="28" t="s">
        <v>16283</v>
      </c>
      <c r="L3749" s="12" t="s">
        <v>1299</v>
      </c>
      <c r="M3749" s="12" t="s">
        <v>14623</v>
      </c>
      <c r="N3749" s="12" t="s">
        <v>15126</v>
      </c>
      <c r="O3749" s="26" t="s">
        <v>17984</v>
      </c>
      <c r="P3749" s="26" t="s">
        <v>17985</v>
      </c>
      <c r="Q3749" s="25" t="s">
        <v>1121</v>
      </c>
      <c r="R3749" s="26" t="s">
        <v>17861</v>
      </c>
      <c r="S3749" s="15" t="s">
        <v>17986</v>
      </c>
      <c r="T3749" s="52">
        <v>0</v>
      </c>
      <c r="U3749" s="22" t="s">
        <v>392</v>
      </c>
      <c r="V3749" s="49" t="str">
        <f>+Sitio_Publico[[#This Row],[idcoleccion]]&amp;"-"&amp;Sitio_Publico[[#This Row],[id]]</f>
        <v>000-3748</v>
      </c>
      <c r="W3749" s="49">
        <f>+VLOOKUP(Sitio_Publico[[#This Row],[territorio]],Estructura!$AE$4:$AH$1067,4,0)</f>
        <v>10000000</v>
      </c>
      <c r="X3749" s="49" t="str">
        <f>+VLOOKUP(Sitio_Publico[[#This Row],[tema]],Estructura!$G$4:$J$532,4,0)</f>
        <v>T-0</v>
      </c>
      <c r="Y3749" s="49" t="str">
        <f>+VLOOKUP(Sitio_Publico[[#This Row],[contenido]],Estructura!$L$4:$O$473,4,0)</f>
        <v>C-1</v>
      </c>
      <c r="Z3749" s="49" t="str">
        <f>+VLOOKUP(Sitio_Publico[[#This Row],[Filtro Integrado]],Estructura!$U$4:$W$529,3,0)</f>
        <v>FI-0</v>
      </c>
      <c r="AA3749" s="49" t="str">
        <f>+VLOOKUP(Sitio_Publico[[#This Row],[Muestra]],Estructura!$Y$4:$AB$483,4,0)</f>
        <v>M-00020</v>
      </c>
    </row>
    <row r="3750" spans="1:27" ht="51" x14ac:dyDescent="0.3">
      <c r="A3750" s="16">
        <f t="shared" si="58"/>
        <v>3749</v>
      </c>
      <c r="B3750" s="47" t="s">
        <v>15118</v>
      </c>
      <c r="C3750" s="13" t="s">
        <v>15119</v>
      </c>
      <c r="D3750" s="13" t="s">
        <v>15120</v>
      </c>
      <c r="E3750" s="44">
        <v>100101001</v>
      </c>
      <c r="F3750" s="13" t="s">
        <v>15131</v>
      </c>
      <c r="G3750" s="23" t="s">
        <v>15132</v>
      </c>
      <c r="H3750" s="42" t="s">
        <v>457</v>
      </c>
      <c r="I3750" s="28" t="s">
        <v>377</v>
      </c>
      <c r="J3750" s="12" t="s">
        <v>393</v>
      </c>
      <c r="K3750" s="28" t="s">
        <v>16087</v>
      </c>
      <c r="L3750" s="12" t="s">
        <v>15134</v>
      </c>
      <c r="M3750" s="12" t="s">
        <v>15135</v>
      </c>
      <c r="N3750" s="12" t="s">
        <v>15126</v>
      </c>
      <c r="O3750" s="26" t="s">
        <v>17987</v>
      </c>
      <c r="P3750" s="26" t="s">
        <v>17988</v>
      </c>
      <c r="Q3750" s="25" t="s">
        <v>491</v>
      </c>
      <c r="R3750" s="26" t="s">
        <v>17989</v>
      </c>
      <c r="S3750" s="15" t="s">
        <v>17990</v>
      </c>
      <c r="T3750" s="52" t="s">
        <v>15170</v>
      </c>
      <c r="U3750" s="22" t="s">
        <v>392</v>
      </c>
      <c r="V3750" s="49" t="str">
        <f>+Sitio_Publico[[#This Row],[idcoleccion]]&amp;"-"&amp;Sitio_Publico[[#This Row],[id]]</f>
        <v>000-3749</v>
      </c>
      <c r="W3750" s="49">
        <f>+VLOOKUP(Sitio_Publico[[#This Row],[territorio]],Estructura!$AE$4:$AH$1067,4,0)</f>
        <v>20000014</v>
      </c>
      <c r="X3750" s="49" t="str">
        <f>+VLOOKUP(Sitio_Publico[[#This Row],[tema]],Estructura!$G$4:$J$532,4,0)</f>
        <v>T-51</v>
      </c>
      <c r="Y3750" s="49" t="str">
        <f>+VLOOKUP(Sitio_Publico[[#This Row],[contenido]],Estructura!$L$4:$O$473,4,0)</f>
        <v>C-31</v>
      </c>
      <c r="Z3750" s="49" t="str">
        <f>+VLOOKUP(Sitio_Publico[[#This Row],[Filtro Integrado]],Estructura!$U$4:$W$529,3,0)</f>
        <v>FI-0</v>
      </c>
      <c r="AA3750" s="49" t="str">
        <f>+VLOOKUP(Sitio_Publico[[#This Row],[Muestra]],Estructura!$Y$4:$AB$483,4,0)</f>
        <v>M-0003</v>
      </c>
    </row>
    <row r="3751" spans="1:27" ht="40.799999999999997" x14ac:dyDescent="0.3">
      <c r="A3751" s="16">
        <f t="shared" si="58"/>
        <v>3750</v>
      </c>
      <c r="B3751" s="47" t="s">
        <v>15118</v>
      </c>
      <c r="C3751" s="13" t="s">
        <v>15119</v>
      </c>
      <c r="D3751" s="13" t="s">
        <v>15141</v>
      </c>
      <c r="E3751" s="44">
        <v>100102</v>
      </c>
      <c r="F3751" s="13" t="s">
        <v>15142</v>
      </c>
      <c r="G3751" s="23" t="s">
        <v>15143</v>
      </c>
      <c r="H3751" s="42" t="s">
        <v>455</v>
      </c>
      <c r="I3751" s="28" t="s">
        <v>14</v>
      </c>
      <c r="J3751" s="12" t="s">
        <v>393</v>
      </c>
      <c r="K3751" s="28" t="s">
        <v>15421</v>
      </c>
      <c r="L3751" s="12" t="s">
        <v>15145</v>
      </c>
      <c r="M3751" s="12" t="s">
        <v>15146</v>
      </c>
      <c r="N3751" s="12" t="s">
        <v>15126</v>
      </c>
      <c r="O3751" s="26" t="s">
        <v>17991</v>
      </c>
      <c r="P3751" s="26" t="s">
        <v>17992</v>
      </c>
      <c r="Q3751" s="25" t="s">
        <v>456</v>
      </c>
      <c r="R3751" s="26" t="s">
        <v>16760</v>
      </c>
      <c r="S3751" s="15" t="s">
        <v>17993</v>
      </c>
      <c r="T3751" s="52">
        <v>0</v>
      </c>
      <c r="U3751" s="22" t="s">
        <v>392</v>
      </c>
      <c r="V3751" s="49" t="str">
        <f>+Sitio_Publico[[#This Row],[idcoleccion]]&amp;"-"&amp;Sitio_Publico[[#This Row],[id]]</f>
        <v>000-3750</v>
      </c>
      <c r="W3751" s="49">
        <f>+VLOOKUP(Sitio_Publico[[#This Row],[territorio]],Estructura!$AE$4:$AH$1067,4,0)</f>
        <v>10000000</v>
      </c>
      <c r="X3751" s="49" t="str">
        <f>+VLOOKUP(Sitio_Publico[[#This Row],[tema]],Estructura!$G$4:$J$532,4,0)</f>
        <v>T-0</v>
      </c>
      <c r="Y3751" s="49" t="str">
        <f>+VLOOKUP(Sitio_Publico[[#This Row],[contenido]],Estructura!$L$4:$O$473,4,0)</f>
        <v>C-1</v>
      </c>
      <c r="Z3751" s="49" t="str">
        <f>+VLOOKUP(Sitio_Publico[[#This Row],[Filtro Integrado]],Estructura!$U$4:$W$529,3,0)</f>
        <v>FI-0</v>
      </c>
      <c r="AA3751" s="49" t="str">
        <f>+VLOOKUP(Sitio_Publico[[#This Row],[Muestra]],Estructura!$Y$4:$AB$483,4,0)</f>
        <v>M-000239</v>
      </c>
    </row>
    <row r="3752" spans="1:27" ht="51" x14ac:dyDescent="0.3">
      <c r="A3752" s="16">
        <f t="shared" si="58"/>
        <v>3751</v>
      </c>
      <c r="B3752" s="47" t="s">
        <v>15118</v>
      </c>
      <c r="C3752" s="13" t="s">
        <v>15119</v>
      </c>
      <c r="D3752" s="13" t="s">
        <v>15120</v>
      </c>
      <c r="E3752" s="44">
        <v>8309</v>
      </c>
      <c r="F3752" s="13" t="s">
        <v>15151</v>
      </c>
      <c r="G3752" s="23" t="s">
        <v>15152</v>
      </c>
      <c r="H3752" s="42" t="s">
        <v>458</v>
      </c>
      <c r="I3752" s="28" t="s">
        <v>189</v>
      </c>
      <c r="J3752" s="12" t="s">
        <v>15153</v>
      </c>
      <c r="K3752" s="28" t="s">
        <v>15154</v>
      </c>
      <c r="L3752" s="12" t="s">
        <v>15155</v>
      </c>
      <c r="M3752" s="12" t="s">
        <v>15156</v>
      </c>
      <c r="N3752" s="12" t="s">
        <v>15126</v>
      </c>
      <c r="O3752" s="26" t="s">
        <v>17994</v>
      </c>
      <c r="P3752" s="26" t="s">
        <v>17995</v>
      </c>
      <c r="Q3752" s="25" t="s">
        <v>10495</v>
      </c>
      <c r="R3752" s="26" t="s">
        <v>17996</v>
      </c>
      <c r="S3752" s="15" t="s">
        <v>17997</v>
      </c>
      <c r="T3752" s="52" t="s">
        <v>673</v>
      </c>
      <c r="U3752" s="22" t="s">
        <v>392</v>
      </c>
      <c r="V3752" s="49" t="str">
        <f>+Sitio_Publico[[#This Row],[idcoleccion]]&amp;"-"&amp;Sitio_Publico[[#This Row],[id]]</f>
        <v>000-3751</v>
      </c>
      <c r="W3752" s="49">
        <f>+VLOOKUP(Sitio_Publico[[#This Row],[territorio]],Estructura!$AE$4:$AH$1067,4,0)</f>
        <v>30008309</v>
      </c>
      <c r="X3752" s="49" t="str">
        <f>+VLOOKUP(Sitio_Publico[[#This Row],[tema]],Estructura!$G$4:$J$532,4,0)</f>
        <v>T-52</v>
      </c>
      <c r="Y3752" s="49" t="str">
        <f>+VLOOKUP(Sitio_Publico[[#This Row],[contenido]],Estructura!$L$4:$O$473,4,0)</f>
        <v>C-32</v>
      </c>
      <c r="Z3752" s="49" t="str">
        <f>+VLOOKUP(Sitio_Publico[[#This Row],[Filtro Integrado]],Estructura!$U$4:$W$529,3,0)</f>
        <v>FI-4</v>
      </c>
      <c r="AA3752" s="49" t="str">
        <f>+VLOOKUP(Sitio_Publico[[#This Row],[Muestra]],Estructura!$Y$4:$AB$483,4,0)</f>
        <v>M-000217</v>
      </c>
    </row>
    <row r="3753" spans="1:27" ht="61.2" x14ac:dyDescent="0.3">
      <c r="A3753" s="16">
        <f t="shared" si="58"/>
        <v>3752</v>
      </c>
      <c r="B3753" s="47" t="s">
        <v>15118</v>
      </c>
      <c r="C3753" s="13" t="s">
        <v>15119</v>
      </c>
      <c r="D3753" s="13" t="s">
        <v>15120</v>
      </c>
      <c r="E3753" s="44">
        <v>119</v>
      </c>
      <c r="F3753" s="13" t="s">
        <v>15142</v>
      </c>
      <c r="G3753" s="23" t="s">
        <v>15300</v>
      </c>
      <c r="H3753" s="42" t="s">
        <v>455</v>
      </c>
      <c r="I3753" s="28" t="s">
        <v>431</v>
      </c>
      <c r="J3753" s="12" t="s">
        <v>393</v>
      </c>
      <c r="K3753" s="28" t="s">
        <v>15225</v>
      </c>
      <c r="L3753" s="12" t="s">
        <v>15145</v>
      </c>
      <c r="M3753" s="12" t="s">
        <v>15146</v>
      </c>
      <c r="N3753" s="12" t="s">
        <v>15126</v>
      </c>
      <c r="O3753" s="26" t="s">
        <v>17998</v>
      </c>
      <c r="P3753" s="26" t="s">
        <v>17999</v>
      </c>
      <c r="Q3753" s="25" t="s">
        <v>456</v>
      </c>
      <c r="R3753" s="26" t="s">
        <v>18000</v>
      </c>
      <c r="S3753" s="15" t="s">
        <v>18001</v>
      </c>
      <c r="T3753" s="52">
        <v>0</v>
      </c>
      <c r="U3753" s="22" t="s">
        <v>392</v>
      </c>
      <c r="V3753" s="49" t="str">
        <f>+Sitio_Publico[[#This Row],[idcoleccion]]&amp;"-"&amp;Sitio_Publico[[#This Row],[id]]</f>
        <v>000-3752</v>
      </c>
      <c r="W3753" s="49">
        <f>+VLOOKUP(Sitio_Publico[[#This Row],[territorio]],Estructura!$AE$4:$AH$1067,4,0)</f>
        <v>10000119</v>
      </c>
      <c r="X3753" s="49" t="str">
        <f>+VLOOKUP(Sitio_Publico[[#This Row],[tema]],Estructura!$G$4:$J$532,4,0)</f>
        <v>T-0</v>
      </c>
      <c r="Y3753" s="49" t="str">
        <f>+VLOOKUP(Sitio_Publico[[#This Row],[contenido]],Estructura!$L$4:$O$473,4,0)</f>
        <v>C-34</v>
      </c>
      <c r="Z3753" s="49" t="str">
        <f>+VLOOKUP(Sitio_Publico[[#This Row],[Filtro Integrado]],Estructura!$U$4:$W$529,3,0)</f>
        <v>FI-0</v>
      </c>
      <c r="AA3753" s="49" t="str">
        <f>+VLOOKUP(Sitio_Publico[[#This Row],[Muestra]],Estructura!$Y$4:$AB$483,4,0)</f>
        <v>M-0002</v>
      </c>
    </row>
    <row r="3754" spans="1:27" ht="51" x14ac:dyDescent="0.3">
      <c r="A3754" s="16">
        <f t="shared" si="58"/>
        <v>3753</v>
      </c>
      <c r="B3754" s="47" t="s">
        <v>15118</v>
      </c>
      <c r="C3754" s="13" t="s">
        <v>15119</v>
      </c>
      <c r="D3754" s="13" t="s">
        <v>15120</v>
      </c>
      <c r="E3754" s="44">
        <v>8</v>
      </c>
      <c r="F3754" s="13" t="s">
        <v>15186</v>
      </c>
      <c r="G3754" s="23" t="s">
        <v>15152</v>
      </c>
      <c r="H3754" s="42" t="s">
        <v>457</v>
      </c>
      <c r="I3754" s="28" t="s">
        <v>376</v>
      </c>
      <c r="J3754" s="12" t="s">
        <v>15187</v>
      </c>
      <c r="K3754" s="28" t="s">
        <v>16062</v>
      </c>
      <c r="L3754" s="12" t="s">
        <v>15155</v>
      </c>
      <c r="M3754" s="12" t="s">
        <v>15156</v>
      </c>
      <c r="N3754" s="12" t="s">
        <v>15126</v>
      </c>
      <c r="O3754" s="26" t="s">
        <v>18002</v>
      </c>
      <c r="P3754" s="26" t="s">
        <v>18003</v>
      </c>
      <c r="Q3754" s="25" t="s">
        <v>491</v>
      </c>
      <c r="R3754" s="26" t="s">
        <v>18004</v>
      </c>
      <c r="S3754" s="15" t="s">
        <v>18005</v>
      </c>
      <c r="T3754" s="52" t="s">
        <v>695</v>
      </c>
      <c r="U3754" s="22" t="s">
        <v>392</v>
      </c>
      <c r="V3754" s="49" t="str">
        <f>+Sitio_Publico[[#This Row],[idcoleccion]]&amp;"-"&amp;Sitio_Publico[[#This Row],[id]]</f>
        <v>000-3753</v>
      </c>
      <c r="W3754" s="49">
        <f>+VLOOKUP(Sitio_Publico[[#This Row],[territorio]],Estructura!$AE$4:$AH$1067,4,0)</f>
        <v>20000013</v>
      </c>
      <c r="X3754" s="49" t="str">
        <f>+VLOOKUP(Sitio_Publico[[#This Row],[tema]],Estructura!$G$4:$J$532,4,0)</f>
        <v>T-54</v>
      </c>
      <c r="Y3754" s="49" t="str">
        <f>+VLOOKUP(Sitio_Publico[[#This Row],[contenido]],Estructura!$L$4:$O$473,4,0)</f>
        <v>C-32</v>
      </c>
      <c r="Z3754" s="49" t="str">
        <f>+VLOOKUP(Sitio_Publico[[#This Row],[Filtro Integrado]],Estructura!$U$4:$W$529,3,0)</f>
        <v>FI-6</v>
      </c>
      <c r="AA3754" s="49" t="str">
        <f>+VLOOKUP(Sitio_Publico[[#This Row],[Muestra]],Estructura!$Y$4:$AB$483,4,0)</f>
        <v>M-000276</v>
      </c>
    </row>
    <row r="3755" spans="1:27" ht="51" x14ac:dyDescent="0.3">
      <c r="A3755" s="16">
        <f t="shared" si="58"/>
        <v>3754</v>
      </c>
      <c r="B3755" s="47" t="s">
        <v>15118</v>
      </c>
      <c r="C3755" s="13" t="s">
        <v>15119</v>
      </c>
      <c r="D3755" s="13" t="s">
        <v>15120</v>
      </c>
      <c r="E3755" s="44">
        <v>100102005</v>
      </c>
      <c r="F3755" s="13" t="s">
        <v>15396</v>
      </c>
      <c r="G3755" s="23" t="s">
        <v>15397</v>
      </c>
      <c r="H3755" s="42" t="s">
        <v>457</v>
      </c>
      <c r="I3755" s="28" t="s">
        <v>379</v>
      </c>
      <c r="J3755" s="12" t="s">
        <v>15398</v>
      </c>
      <c r="K3755" s="28" t="s">
        <v>16002</v>
      </c>
      <c r="L3755" s="12" t="s">
        <v>1611</v>
      </c>
      <c r="M3755" s="12" t="s">
        <v>15400</v>
      </c>
      <c r="N3755" s="12" t="s">
        <v>15126</v>
      </c>
      <c r="O3755" s="26" t="s">
        <v>18006</v>
      </c>
      <c r="P3755" s="26" t="s">
        <v>18007</v>
      </c>
      <c r="Q3755" s="25" t="s">
        <v>456</v>
      </c>
      <c r="R3755" s="26" t="s">
        <v>18008</v>
      </c>
      <c r="S3755" s="15" t="s">
        <v>18009</v>
      </c>
      <c r="T3755" s="52" t="s">
        <v>1805</v>
      </c>
      <c r="U3755" s="22" t="s">
        <v>392</v>
      </c>
      <c r="V3755" s="49" t="str">
        <f>+Sitio_Publico[[#This Row],[idcoleccion]]&amp;"-"&amp;Sitio_Publico[[#This Row],[id]]</f>
        <v>000-3754</v>
      </c>
      <c r="W3755" s="49">
        <f>+VLOOKUP(Sitio_Publico[[#This Row],[territorio]],Estructura!$AE$4:$AH$1067,4,0)</f>
        <v>20000016</v>
      </c>
      <c r="X3755" s="49" t="str">
        <f>+VLOOKUP(Sitio_Publico[[#This Row],[tema]],Estructura!$G$4:$J$532,4,0)</f>
        <v>T-58</v>
      </c>
      <c r="Y3755" s="49" t="str">
        <f>+VLOOKUP(Sitio_Publico[[#This Row],[contenido]],Estructura!$L$4:$O$473,4,0)</f>
        <v>C-35</v>
      </c>
      <c r="Z3755" s="49" t="str">
        <f>+VLOOKUP(Sitio_Publico[[#This Row],[Filtro Integrado]],Estructura!$U$4:$W$529,3,0)</f>
        <v>FI-8</v>
      </c>
      <c r="AA3755" s="49" t="str">
        <f>+VLOOKUP(Sitio_Publico[[#This Row],[Muestra]],Estructura!$Y$4:$AB$483,4,0)</f>
        <v>M-00011</v>
      </c>
    </row>
    <row r="3756" spans="1:27" ht="40.799999999999997" x14ac:dyDescent="0.3">
      <c r="A3756" s="16">
        <f t="shared" si="58"/>
        <v>3755</v>
      </c>
      <c r="B3756" s="47" t="s">
        <v>15118</v>
      </c>
      <c r="C3756" s="13" t="s">
        <v>15119</v>
      </c>
      <c r="D3756" s="13" t="s">
        <v>15120</v>
      </c>
      <c r="E3756" s="44">
        <v>3101</v>
      </c>
      <c r="F3756" s="13" t="s">
        <v>15186</v>
      </c>
      <c r="G3756" s="23" t="s">
        <v>15152</v>
      </c>
      <c r="H3756" s="42" t="s">
        <v>458</v>
      </c>
      <c r="I3756" s="28" t="s">
        <v>41</v>
      </c>
      <c r="J3756" s="12" t="s">
        <v>15263</v>
      </c>
      <c r="K3756" s="28" t="s">
        <v>15264</v>
      </c>
      <c r="L3756" s="12" t="s">
        <v>15155</v>
      </c>
      <c r="M3756" s="12" t="s">
        <v>15156</v>
      </c>
      <c r="N3756" s="12" t="s">
        <v>15126</v>
      </c>
      <c r="O3756" s="26" t="s">
        <v>18010</v>
      </c>
      <c r="P3756" s="26" t="s">
        <v>18011</v>
      </c>
      <c r="Q3756" s="25" t="s">
        <v>10495</v>
      </c>
      <c r="R3756" s="26" t="s">
        <v>18012</v>
      </c>
      <c r="S3756" s="15" t="s">
        <v>18013</v>
      </c>
      <c r="T3756" s="52" t="s">
        <v>701</v>
      </c>
      <c r="U3756" s="22" t="s">
        <v>392</v>
      </c>
      <c r="V3756" s="49" t="str">
        <f>+Sitio_Publico[[#This Row],[idcoleccion]]&amp;"-"&amp;Sitio_Publico[[#This Row],[id]]</f>
        <v>000-3755</v>
      </c>
      <c r="W3756" s="49">
        <f>+VLOOKUP(Sitio_Publico[[#This Row],[territorio]],Estructura!$AE$4:$AH$1067,4,0)</f>
        <v>30003101</v>
      </c>
      <c r="X3756" s="49" t="str">
        <f>+VLOOKUP(Sitio_Publico[[#This Row],[tema]],Estructura!$G$4:$J$532,4,0)</f>
        <v>T-54</v>
      </c>
      <c r="Y3756" s="49" t="str">
        <f>+VLOOKUP(Sitio_Publico[[#This Row],[contenido]],Estructura!$L$4:$O$473,4,0)</f>
        <v>C-32</v>
      </c>
      <c r="Z3756" s="49" t="str">
        <f>+VLOOKUP(Sitio_Publico[[#This Row],[Filtro Integrado]],Estructura!$U$4:$W$529,3,0)</f>
        <v>FI-7</v>
      </c>
      <c r="AA3756" s="49" t="str">
        <f>+VLOOKUP(Sitio_Publico[[#This Row],[Muestra]],Estructura!$Y$4:$AB$483,4,0)</f>
        <v>M-000227</v>
      </c>
    </row>
    <row r="3757" spans="1:27" ht="40.799999999999997" x14ac:dyDescent="0.3">
      <c r="A3757" s="16">
        <f t="shared" si="58"/>
        <v>3756</v>
      </c>
      <c r="B3757" s="47" t="s">
        <v>15118</v>
      </c>
      <c r="C3757" s="13" t="s">
        <v>15119</v>
      </c>
      <c r="D3757" s="13" t="s">
        <v>15120</v>
      </c>
      <c r="E3757" s="44">
        <v>100112021</v>
      </c>
      <c r="F3757" s="13" t="s">
        <v>15534</v>
      </c>
      <c r="G3757" s="23" t="s">
        <v>15397</v>
      </c>
      <c r="H3757" s="42" t="s">
        <v>455</v>
      </c>
      <c r="I3757" s="28" t="s">
        <v>14</v>
      </c>
      <c r="J3757" s="12" t="s">
        <v>15551</v>
      </c>
      <c r="K3757" s="28" t="s">
        <v>17898</v>
      </c>
      <c r="L3757" s="12" t="s">
        <v>1611</v>
      </c>
      <c r="M3757" s="12" t="s">
        <v>15400</v>
      </c>
      <c r="N3757" s="12" t="s">
        <v>15126</v>
      </c>
      <c r="O3757" s="26" t="s">
        <v>18014</v>
      </c>
      <c r="P3757" s="26" t="s">
        <v>18015</v>
      </c>
      <c r="Q3757" s="25" t="s">
        <v>456</v>
      </c>
      <c r="R3757" s="26" t="s">
        <v>18016</v>
      </c>
      <c r="S3757" s="15" t="s">
        <v>18017</v>
      </c>
      <c r="T3757" s="52">
        <v>0</v>
      </c>
      <c r="U3757" s="22" t="s">
        <v>392</v>
      </c>
      <c r="V3757" s="49" t="str">
        <f>+Sitio_Publico[[#This Row],[idcoleccion]]&amp;"-"&amp;Sitio_Publico[[#This Row],[id]]</f>
        <v>000-3756</v>
      </c>
      <c r="W3757" s="49">
        <f>+VLOOKUP(Sitio_Publico[[#This Row],[territorio]],Estructura!$AE$4:$AH$1067,4,0)</f>
        <v>10000000</v>
      </c>
      <c r="X3757" s="49" t="str">
        <f>+VLOOKUP(Sitio_Publico[[#This Row],[tema]],Estructura!$G$4:$J$532,4,0)</f>
        <v>T-60</v>
      </c>
      <c r="Y3757" s="49" t="str">
        <f>+VLOOKUP(Sitio_Publico[[#This Row],[contenido]],Estructura!$L$4:$O$473,4,0)</f>
        <v>C-35</v>
      </c>
      <c r="Z3757" s="49" t="str">
        <f>+VLOOKUP(Sitio_Publico[[#This Row],[Filtro Integrado]],Estructura!$U$4:$W$529,3,0)</f>
        <v>FI-10</v>
      </c>
      <c r="AA3757" s="49" t="str">
        <f>+VLOOKUP(Sitio_Publico[[#This Row],[Muestra]],Estructura!$Y$4:$AB$483,4,0)</f>
        <v>M-000341</v>
      </c>
    </row>
    <row r="3758" spans="1:27" ht="61.2" x14ac:dyDescent="0.3">
      <c r="A3758" s="16">
        <f t="shared" si="58"/>
        <v>3757</v>
      </c>
      <c r="B3758" s="47" t="s">
        <v>15118</v>
      </c>
      <c r="C3758" s="13" t="s">
        <v>15119</v>
      </c>
      <c r="D3758" s="13" t="s">
        <v>15120</v>
      </c>
      <c r="E3758" s="44">
        <v>26</v>
      </c>
      <c r="F3758" s="13" t="s">
        <v>15142</v>
      </c>
      <c r="G3758" s="23" t="s">
        <v>15143</v>
      </c>
      <c r="H3758" s="42" t="s">
        <v>455</v>
      </c>
      <c r="I3758" s="28" t="s">
        <v>403</v>
      </c>
      <c r="J3758" s="12" t="s">
        <v>15142</v>
      </c>
      <c r="K3758" s="28" t="s">
        <v>15225</v>
      </c>
      <c r="L3758" s="12" t="s">
        <v>1299</v>
      </c>
      <c r="M3758" s="12" t="s">
        <v>14623</v>
      </c>
      <c r="N3758" s="12" t="s">
        <v>15126</v>
      </c>
      <c r="O3758" s="26" t="s">
        <v>18018</v>
      </c>
      <c r="P3758" s="26" t="s">
        <v>18019</v>
      </c>
      <c r="Q3758" s="25" t="s">
        <v>15801</v>
      </c>
      <c r="R3758" s="26" t="s">
        <v>18020</v>
      </c>
      <c r="S3758" s="15" t="s">
        <v>18021</v>
      </c>
      <c r="T3758" s="52">
        <v>0</v>
      </c>
      <c r="U3758" s="22" t="s">
        <v>392</v>
      </c>
      <c r="V3758" s="49" t="str">
        <f>+Sitio_Publico[[#This Row],[idcoleccion]]&amp;"-"&amp;Sitio_Publico[[#This Row],[id]]</f>
        <v>000-3757</v>
      </c>
      <c r="W3758" s="49">
        <f>+VLOOKUP(Sitio_Publico[[#This Row],[territorio]],Estructura!$AE$4:$AH$1067,4,0)</f>
        <v>10000026</v>
      </c>
      <c r="X3758" s="49" t="str">
        <f>+VLOOKUP(Sitio_Publico[[#This Row],[tema]],Estructura!$G$4:$J$532,4,0)</f>
        <v>T-0</v>
      </c>
      <c r="Y3758" s="49" t="str">
        <f>+VLOOKUP(Sitio_Publico[[#This Row],[contenido]],Estructura!$L$4:$O$473,4,0)</f>
        <v>C-1</v>
      </c>
      <c r="Z3758" s="49" t="str">
        <f>+VLOOKUP(Sitio_Publico[[#This Row],[Filtro Integrado]],Estructura!$U$4:$W$529,3,0)</f>
        <v>FI-5</v>
      </c>
      <c r="AA3758" s="49" t="str">
        <f>+VLOOKUP(Sitio_Publico[[#This Row],[Muestra]],Estructura!$Y$4:$AB$483,4,0)</f>
        <v>M-0002</v>
      </c>
    </row>
    <row r="3759" spans="1:27" ht="40.799999999999997" x14ac:dyDescent="0.3">
      <c r="A3759" s="16">
        <f t="shared" si="58"/>
        <v>3758</v>
      </c>
      <c r="B3759" s="47" t="s">
        <v>15118</v>
      </c>
      <c r="C3759" s="13" t="s">
        <v>15119</v>
      </c>
      <c r="D3759" s="13" t="s">
        <v>15120</v>
      </c>
      <c r="E3759" s="44">
        <v>3</v>
      </c>
      <c r="F3759" s="13" t="s">
        <v>15142</v>
      </c>
      <c r="G3759" s="23" t="s">
        <v>15300</v>
      </c>
      <c r="H3759" s="42" t="s">
        <v>455</v>
      </c>
      <c r="I3759" s="28" t="s">
        <v>14</v>
      </c>
      <c r="J3759" s="12" t="s">
        <v>393</v>
      </c>
      <c r="K3759" s="28" t="s">
        <v>16775</v>
      </c>
      <c r="L3759" s="12" t="s">
        <v>1299</v>
      </c>
      <c r="M3759" s="12" t="s">
        <v>14623</v>
      </c>
      <c r="N3759" s="12" t="s">
        <v>15126</v>
      </c>
      <c r="O3759" s="26" t="s">
        <v>18022</v>
      </c>
      <c r="P3759" s="26" t="s">
        <v>18023</v>
      </c>
      <c r="Q3759" s="25" t="s">
        <v>632</v>
      </c>
      <c r="R3759" s="26" t="s">
        <v>18024</v>
      </c>
      <c r="S3759" s="15" t="s">
        <v>18025</v>
      </c>
      <c r="T3759" s="52">
        <v>0</v>
      </c>
      <c r="U3759" s="22" t="s">
        <v>392</v>
      </c>
      <c r="V3759" s="49" t="str">
        <f>+Sitio_Publico[[#This Row],[idcoleccion]]&amp;"-"&amp;Sitio_Publico[[#This Row],[id]]</f>
        <v>000-3758</v>
      </c>
      <c r="W3759" s="49">
        <f>+VLOOKUP(Sitio_Publico[[#This Row],[territorio]],Estructura!$AE$4:$AH$1067,4,0)</f>
        <v>10000000</v>
      </c>
      <c r="X3759" s="49" t="str">
        <f>+VLOOKUP(Sitio_Publico[[#This Row],[tema]],Estructura!$G$4:$J$532,4,0)</f>
        <v>T-0</v>
      </c>
      <c r="Y3759" s="49" t="str">
        <f>+VLOOKUP(Sitio_Publico[[#This Row],[contenido]],Estructura!$L$4:$O$473,4,0)</f>
        <v>C-34</v>
      </c>
      <c r="Z3759" s="49" t="str">
        <f>+VLOOKUP(Sitio_Publico[[#This Row],[Filtro Integrado]],Estructura!$U$4:$W$529,3,0)</f>
        <v>FI-0</v>
      </c>
      <c r="AA3759" s="49" t="str">
        <f>+VLOOKUP(Sitio_Publico[[#This Row],[Muestra]],Estructura!$Y$4:$AB$483,4,0)</f>
        <v>M-00042</v>
      </c>
    </row>
    <row r="3760" spans="1:27" ht="40.799999999999997" x14ac:dyDescent="0.3">
      <c r="A3760" s="16">
        <f t="shared" si="58"/>
        <v>3759</v>
      </c>
      <c r="B3760" s="47" t="s">
        <v>15118</v>
      </c>
      <c r="C3760" s="13" t="s">
        <v>15119</v>
      </c>
      <c r="D3760" s="13" t="s">
        <v>15120</v>
      </c>
      <c r="E3760" s="44">
        <v>5602</v>
      </c>
      <c r="F3760" s="13" t="s">
        <v>15263</v>
      </c>
      <c r="G3760" s="23" t="s">
        <v>15152</v>
      </c>
      <c r="H3760" s="42" t="s">
        <v>458</v>
      </c>
      <c r="I3760" s="28" t="s">
        <v>85</v>
      </c>
      <c r="J3760" s="12" t="s">
        <v>393</v>
      </c>
      <c r="K3760" s="28" t="s">
        <v>15458</v>
      </c>
      <c r="L3760" s="12" t="s">
        <v>15155</v>
      </c>
      <c r="M3760" s="12" t="s">
        <v>15156</v>
      </c>
      <c r="N3760" s="12" t="s">
        <v>15126</v>
      </c>
      <c r="O3760" s="26" t="s">
        <v>18026</v>
      </c>
      <c r="P3760" s="26" t="s">
        <v>18027</v>
      </c>
      <c r="Q3760" s="25" t="s">
        <v>10495</v>
      </c>
      <c r="R3760" s="26" t="s">
        <v>18028</v>
      </c>
      <c r="S3760" s="15" t="s">
        <v>18029</v>
      </c>
      <c r="T3760" s="52" t="s">
        <v>909</v>
      </c>
      <c r="U3760" s="22" t="s">
        <v>392</v>
      </c>
      <c r="V3760" s="49" t="str">
        <f>+Sitio_Publico[[#This Row],[idcoleccion]]&amp;"-"&amp;Sitio_Publico[[#This Row],[id]]</f>
        <v>000-3759</v>
      </c>
      <c r="W3760" s="49">
        <f>+VLOOKUP(Sitio_Publico[[#This Row],[territorio]],Estructura!$AE$4:$AH$1067,4,0)</f>
        <v>30005602</v>
      </c>
      <c r="X3760" s="49" t="str">
        <f>+VLOOKUP(Sitio_Publico[[#This Row],[tema]],Estructura!$G$4:$J$532,4,0)</f>
        <v>T-57</v>
      </c>
      <c r="Y3760" s="49" t="str">
        <f>+VLOOKUP(Sitio_Publico[[#This Row],[contenido]],Estructura!$L$4:$O$473,4,0)</f>
        <v>C-32</v>
      </c>
      <c r="Z3760" s="49" t="str">
        <f>+VLOOKUP(Sitio_Publico[[#This Row],[Filtro Integrado]],Estructura!$U$4:$W$529,3,0)</f>
        <v>FI-0</v>
      </c>
      <c r="AA3760" s="49" t="str">
        <f>+VLOOKUP(Sitio_Publico[[#This Row],[Muestra]],Estructura!$Y$4:$AB$483,4,0)</f>
        <v>M-000243</v>
      </c>
    </row>
    <row r="3761" spans="1:27" ht="30.6" x14ac:dyDescent="0.3">
      <c r="A3761" s="16">
        <f t="shared" si="58"/>
        <v>3760</v>
      </c>
      <c r="B3761" s="47" t="s">
        <v>15118</v>
      </c>
      <c r="C3761" s="13" t="s">
        <v>15119</v>
      </c>
      <c r="D3761" s="13" t="s">
        <v>15120</v>
      </c>
      <c r="E3761" s="44">
        <v>7301</v>
      </c>
      <c r="F3761" s="13" t="s">
        <v>15198</v>
      </c>
      <c r="G3761" s="23" t="s">
        <v>15122</v>
      </c>
      <c r="H3761" s="42" t="s">
        <v>458</v>
      </c>
      <c r="I3761" s="28" t="s">
        <v>145</v>
      </c>
      <c r="J3761" s="12" t="s">
        <v>393</v>
      </c>
      <c r="K3761" s="28" t="s">
        <v>15199</v>
      </c>
      <c r="L3761" s="12" t="s">
        <v>15124</v>
      </c>
      <c r="M3761" s="12" t="s">
        <v>15125</v>
      </c>
      <c r="N3761" s="12" t="s">
        <v>15126</v>
      </c>
      <c r="O3761" s="26" t="s">
        <v>18030</v>
      </c>
      <c r="P3761" s="26" t="s">
        <v>18031</v>
      </c>
      <c r="Q3761" s="25" t="s">
        <v>632</v>
      </c>
      <c r="R3761" s="26" t="s">
        <v>18032</v>
      </c>
      <c r="S3761" s="15" t="s">
        <v>18033</v>
      </c>
      <c r="T3761" s="52" t="s">
        <v>18034</v>
      </c>
      <c r="U3761" s="22" t="s">
        <v>392</v>
      </c>
      <c r="V3761" s="49" t="str">
        <f>+Sitio_Publico[[#This Row],[idcoleccion]]&amp;"-"&amp;Sitio_Publico[[#This Row],[id]]</f>
        <v>000-3760</v>
      </c>
      <c r="W3761" s="49">
        <f>+VLOOKUP(Sitio_Publico[[#This Row],[territorio]],Estructura!$AE$4:$AH$1067,4,0)</f>
        <v>30007301</v>
      </c>
      <c r="X3761" s="49" t="str">
        <f>+VLOOKUP(Sitio_Publico[[#This Row],[tema]],Estructura!$G$4:$J$532,4,0)</f>
        <v>T-55</v>
      </c>
      <c r="Y3761" s="49" t="str">
        <f>+VLOOKUP(Sitio_Publico[[#This Row],[contenido]],Estructura!$L$4:$O$473,4,0)</f>
        <v>C-30</v>
      </c>
      <c r="Z3761" s="49" t="str">
        <f>+VLOOKUP(Sitio_Publico[[#This Row],[Filtro Integrado]],Estructura!$U$4:$W$529,3,0)</f>
        <v>FI-0</v>
      </c>
      <c r="AA3761" s="49" t="str">
        <f>+VLOOKUP(Sitio_Publico[[#This Row],[Muestra]],Estructura!$Y$4:$AB$483,4,0)</f>
        <v>M-000222</v>
      </c>
    </row>
    <row r="3762" spans="1:27" ht="48" x14ac:dyDescent="0.3">
      <c r="A3762" s="16">
        <f t="shared" si="58"/>
        <v>3761</v>
      </c>
      <c r="B3762" s="47" t="s">
        <v>15118</v>
      </c>
      <c r="C3762" s="13" t="s">
        <v>15119</v>
      </c>
      <c r="D3762" s="13" t="s">
        <v>15120</v>
      </c>
      <c r="E3762" s="44">
        <v>31</v>
      </c>
      <c r="F3762" s="13" t="s">
        <v>15161</v>
      </c>
      <c r="G3762" s="23" t="s">
        <v>15162</v>
      </c>
      <c r="H3762" s="42" t="s">
        <v>455</v>
      </c>
      <c r="I3762" s="28" t="s">
        <v>14</v>
      </c>
      <c r="J3762" s="12" t="s">
        <v>393</v>
      </c>
      <c r="K3762" s="28" t="s">
        <v>17342</v>
      </c>
      <c r="L3762" s="12" t="s">
        <v>15416</v>
      </c>
      <c r="M3762" s="12" t="s">
        <v>15165</v>
      </c>
      <c r="N3762" s="12" t="s">
        <v>15126</v>
      </c>
      <c r="O3762" s="26" t="s">
        <v>18035</v>
      </c>
      <c r="P3762" s="26" t="s">
        <v>18036</v>
      </c>
      <c r="Q3762" s="25" t="s">
        <v>491</v>
      </c>
      <c r="R3762" s="26" t="s">
        <v>18037</v>
      </c>
      <c r="S3762" s="15" t="s">
        <v>18038</v>
      </c>
      <c r="T3762" s="52">
        <v>0</v>
      </c>
      <c r="U3762" s="22" t="s">
        <v>392</v>
      </c>
      <c r="V3762" s="49" t="str">
        <f>+Sitio_Publico[[#This Row],[idcoleccion]]&amp;"-"&amp;Sitio_Publico[[#This Row],[id]]</f>
        <v>000-3761</v>
      </c>
      <c r="W3762" s="49">
        <f>+VLOOKUP(Sitio_Publico[[#This Row],[territorio]],Estructura!$AE$4:$AH$1067,4,0)</f>
        <v>10000000</v>
      </c>
      <c r="X3762" s="49" t="str">
        <f>+VLOOKUP(Sitio_Publico[[#This Row],[tema]],Estructura!$G$4:$J$532,4,0)</f>
        <v>T-53</v>
      </c>
      <c r="Y3762" s="49" t="str">
        <f>+VLOOKUP(Sitio_Publico[[#This Row],[contenido]],Estructura!$L$4:$O$473,4,0)</f>
        <v>C-33</v>
      </c>
      <c r="Z3762" s="49" t="str">
        <f>+VLOOKUP(Sitio_Publico[[#This Row],[Filtro Integrado]],Estructura!$U$4:$W$529,3,0)</f>
        <v>FI-0</v>
      </c>
      <c r="AA3762" s="49" t="str">
        <f>+VLOOKUP(Sitio_Publico[[#This Row],[Muestra]],Estructura!$Y$4:$AB$483,4,0)</f>
        <v>M-000331</v>
      </c>
    </row>
    <row r="3763" spans="1:27" ht="40.799999999999997" x14ac:dyDescent="0.3">
      <c r="A3763" s="16">
        <f t="shared" si="58"/>
        <v>3762</v>
      </c>
      <c r="B3763" s="47" t="s">
        <v>15118</v>
      </c>
      <c r="C3763" s="13" t="s">
        <v>15119</v>
      </c>
      <c r="D3763" s="13" t="s">
        <v>15141</v>
      </c>
      <c r="E3763" s="44">
        <v>0</v>
      </c>
      <c r="F3763" s="13" t="s">
        <v>15142</v>
      </c>
      <c r="G3763" s="23" t="s">
        <v>15143</v>
      </c>
      <c r="H3763" s="42" t="s">
        <v>455</v>
      </c>
      <c r="I3763" s="28" t="s">
        <v>14</v>
      </c>
      <c r="J3763" s="12" t="s">
        <v>15142</v>
      </c>
      <c r="K3763" s="28" t="s">
        <v>15181</v>
      </c>
      <c r="L3763" s="12" t="s">
        <v>1299</v>
      </c>
      <c r="M3763" s="12" t="s">
        <v>14623</v>
      </c>
      <c r="N3763" s="12" t="s">
        <v>15126</v>
      </c>
      <c r="O3763" s="26" t="s">
        <v>18039</v>
      </c>
      <c r="P3763" s="26" t="s">
        <v>18040</v>
      </c>
      <c r="Q3763" s="25" t="s">
        <v>632</v>
      </c>
      <c r="R3763" s="26" t="s">
        <v>16000</v>
      </c>
      <c r="S3763" s="15" t="s">
        <v>18041</v>
      </c>
      <c r="T3763" s="52">
        <v>0</v>
      </c>
      <c r="U3763" s="22" t="s">
        <v>392</v>
      </c>
      <c r="V3763" s="49" t="str">
        <f>+Sitio_Publico[[#This Row],[idcoleccion]]&amp;"-"&amp;Sitio_Publico[[#This Row],[id]]</f>
        <v>000-3762</v>
      </c>
      <c r="W3763" s="49">
        <f>+VLOOKUP(Sitio_Publico[[#This Row],[territorio]],Estructura!$AE$4:$AH$1067,4,0)</f>
        <v>10000000</v>
      </c>
      <c r="X3763" s="49" t="str">
        <f>+VLOOKUP(Sitio_Publico[[#This Row],[tema]],Estructura!$G$4:$J$532,4,0)</f>
        <v>T-0</v>
      </c>
      <c r="Y3763" s="49" t="str">
        <f>+VLOOKUP(Sitio_Publico[[#This Row],[contenido]],Estructura!$L$4:$O$473,4,0)</f>
        <v>C-1</v>
      </c>
      <c r="Z3763" s="49" t="str">
        <f>+VLOOKUP(Sitio_Publico[[#This Row],[Filtro Integrado]],Estructura!$U$4:$W$529,3,0)</f>
        <v>FI-5</v>
      </c>
      <c r="AA3763" s="49" t="str">
        <f>+VLOOKUP(Sitio_Publico[[#This Row],[Muestra]],Estructura!$Y$4:$AB$483,4,0)</f>
        <v>M-000220</v>
      </c>
    </row>
    <row r="3764" spans="1:27" ht="61.2" x14ac:dyDescent="0.3">
      <c r="A3764" s="16">
        <f t="shared" si="58"/>
        <v>3763</v>
      </c>
      <c r="B3764" s="47" t="s">
        <v>15118</v>
      </c>
      <c r="C3764" s="13" t="s">
        <v>15119</v>
      </c>
      <c r="D3764" s="13" t="s">
        <v>15120</v>
      </c>
      <c r="E3764" s="44">
        <v>3097</v>
      </c>
      <c r="F3764" s="13" t="s">
        <v>15142</v>
      </c>
      <c r="G3764" s="23" t="s">
        <v>15143</v>
      </c>
      <c r="H3764" s="42" t="s">
        <v>455</v>
      </c>
      <c r="I3764" s="28" t="s">
        <v>439</v>
      </c>
      <c r="J3764" s="12" t="s">
        <v>393</v>
      </c>
      <c r="K3764" s="28" t="s">
        <v>15225</v>
      </c>
      <c r="L3764" s="12" t="s">
        <v>15145</v>
      </c>
      <c r="M3764" s="12" t="s">
        <v>15146</v>
      </c>
      <c r="N3764" s="12" t="s">
        <v>15126</v>
      </c>
      <c r="O3764" s="26" t="s">
        <v>18042</v>
      </c>
      <c r="P3764" s="26" t="s">
        <v>18043</v>
      </c>
      <c r="Q3764" s="25" t="s">
        <v>456</v>
      </c>
      <c r="R3764" s="26" t="s">
        <v>16595</v>
      </c>
      <c r="S3764" s="15" t="s">
        <v>18044</v>
      </c>
      <c r="T3764" s="52">
        <v>0</v>
      </c>
      <c r="U3764" s="22" t="s">
        <v>392</v>
      </c>
      <c r="V3764" s="49" t="str">
        <f>+Sitio_Publico[[#This Row],[idcoleccion]]&amp;"-"&amp;Sitio_Publico[[#This Row],[id]]</f>
        <v>000-3763</v>
      </c>
      <c r="W3764" s="49">
        <f>+VLOOKUP(Sitio_Publico[[#This Row],[territorio]],Estructura!$AE$4:$AH$1067,4,0)</f>
        <v>10003097</v>
      </c>
      <c r="X3764" s="49" t="str">
        <f>+VLOOKUP(Sitio_Publico[[#This Row],[tema]],Estructura!$G$4:$J$532,4,0)</f>
        <v>T-0</v>
      </c>
      <c r="Y3764" s="49" t="str">
        <f>+VLOOKUP(Sitio_Publico[[#This Row],[contenido]],Estructura!$L$4:$O$473,4,0)</f>
        <v>C-1</v>
      </c>
      <c r="Z3764" s="49" t="str">
        <f>+VLOOKUP(Sitio_Publico[[#This Row],[Filtro Integrado]],Estructura!$U$4:$W$529,3,0)</f>
        <v>FI-0</v>
      </c>
      <c r="AA3764" s="49" t="str">
        <f>+VLOOKUP(Sitio_Publico[[#This Row],[Muestra]],Estructura!$Y$4:$AB$483,4,0)</f>
        <v>M-0002</v>
      </c>
    </row>
    <row r="3765" spans="1:27" ht="40.799999999999997" x14ac:dyDescent="0.3">
      <c r="A3765" s="16">
        <f t="shared" si="58"/>
        <v>3764</v>
      </c>
      <c r="B3765" s="47" t="s">
        <v>15118</v>
      </c>
      <c r="C3765" s="13" t="s">
        <v>15119</v>
      </c>
      <c r="D3765" s="13" t="s">
        <v>15120</v>
      </c>
      <c r="E3765" s="44">
        <v>100107008</v>
      </c>
      <c r="F3765" s="13" t="s">
        <v>15121</v>
      </c>
      <c r="G3765" s="23" t="s">
        <v>15122</v>
      </c>
      <c r="H3765" s="42" t="s">
        <v>455</v>
      </c>
      <c r="I3765" s="28" t="s">
        <v>14</v>
      </c>
      <c r="J3765" s="12" t="s">
        <v>393</v>
      </c>
      <c r="K3765" s="28" t="s">
        <v>16252</v>
      </c>
      <c r="L3765" s="12" t="s">
        <v>15124</v>
      </c>
      <c r="M3765" s="12" t="s">
        <v>15125</v>
      </c>
      <c r="N3765" s="12" t="s">
        <v>15126</v>
      </c>
      <c r="O3765" s="26" t="s">
        <v>18045</v>
      </c>
      <c r="P3765" s="26" t="s">
        <v>18046</v>
      </c>
      <c r="Q3765" s="25" t="s">
        <v>15480</v>
      </c>
      <c r="R3765" s="26" t="s">
        <v>18047</v>
      </c>
      <c r="S3765" s="15" t="s">
        <v>18048</v>
      </c>
      <c r="T3765" s="52">
        <v>0</v>
      </c>
      <c r="U3765" s="22" t="s">
        <v>392</v>
      </c>
      <c r="V3765" s="49" t="str">
        <f>+Sitio_Publico[[#This Row],[idcoleccion]]&amp;"-"&amp;Sitio_Publico[[#This Row],[id]]</f>
        <v>000-3764</v>
      </c>
      <c r="W3765" s="49">
        <f>+VLOOKUP(Sitio_Publico[[#This Row],[territorio]],Estructura!$AE$4:$AH$1067,4,0)</f>
        <v>10000000</v>
      </c>
      <c r="X3765" s="49" t="str">
        <f>+VLOOKUP(Sitio_Publico[[#This Row],[tema]],Estructura!$G$4:$J$532,4,0)</f>
        <v>T-50</v>
      </c>
      <c r="Y3765" s="49" t="str">
        <f>+VLOOKUP(Sitio_Publico[[#This Row],[contenido]],Estructura!$L$4:$O$473,4,0)</f>
        <v>C-30</v>
      </c>
      <c r="Z3765" s="49" t="str">
        <f>+VLOOKUP(Sitio_Publico[[#This Row],[Filtro Integrado]],Estructura!$U$4:$W$529,3,0)</f>
        <v>FI-0</v>
      </c>
      <c r="AA3765" s="49" t="str">
        <f>+VLOOKUP(Sitio_Publico[[#This Row],[Muestra]],Estructura!$Y$4:$AB$483,4,0)</f>
        <v>M-000288</v>
      </c>
    </row>
    <row r="3766" spans="1:27" ht="51" x14ac:dyDescent="0.3">
      <c r="A3766" s="16">
        <f t="shared" si="58"/>
        <v>3765</v>
      </c>
      <c r="B3766" s="47" t="s">
        <v>15118</v>
      </c>
      <c r="C3766" s="13" t="s">
        <v>15119</v>
      </c>
      <c r="D3766" s="13" t="s">
        <v>15120</v>
      </c>
      <c r="E3766" s="44">
        <v>3</v>
      </c>
      <c r="F3766" s="13" t="s">
        <v>15142</v>
      </c>
      <c r="G3766" s="23" t="s">
        <v>15300</v>
      </c>
      <c r="H3766" s="42" t="s">
        <v>455</v>
      </c>
      <c r="I3766" s="28" t="s">
        <v>14</v>
      </c>
      <c r="J3766" s="12" t="s">
        <v>393</v>
      </c>
      <c r="K3766" s="28" t="s">
        <v>16775</v>
      </c>
      <c r="L3766" s="12" t="s">
        <v>15145</v>
      </c>
      <c r="M3766" s="12" t="s">
        <v>14623</v>
      </c>
      <c r="N3766" s="12" t="s">
        <v>15126</v>
      </c>
      <c r="O3766" s="26" t="s">
        <v>18049</v>
      </c>
      <c r="P3766" s="26" t="s">
        <v>18050</v>
      </c>
      <c r="Q3766" s="25" t="s">
        <v>456</v>
      </c>
      <c r="R3766" s="26" t="s">
        <v>18051</v>
      </c>
      <c r="S3766" s="15" t="s">
        <v>18052</v>
      </c>
      <c r="T3766" s="52">
        <v>0</v>
      </c>
      <c r="U3766" s="22" t="s">
        <v>392</v>
      </c>
      <c r="V3766" s="49" t="str">
        <f>+Sitio_Publico[[#This Row],[idcoleccion]]&amp;"-"&amp;Sitio_Publico[[#This Row],[id]]</f>
        <v>000-3765</v>
      </c>
      <c r="W3766" s="49">
        <f>+VLOOKUP(Sitio_Publico[[#This Row],[territorio]],Estructura!$AE$4:$AH$1067,4,0)</f>
        <v>10000000</v>
      </c>
      <c r="X3766" s="49" t="str">
        <f>+VLOOKUP(Sitio_Publico[[#This Row],[tema]],Estructura!$G$4:$J$532,4,0)</f>
        <v>T-0</v>
      </c>
      <c r="Y3766" s="49" t="str">
        <f>+VLOOKUP(Sitio_Publico[[#This Row],[contenido]],Estructura!$L$4:$O$473,4,0)</f>
        <v>C-34</v>
      </c>
      <c r="Z3766" s="49" t="str">
        <f>+VLOOKUP(Sitio_Publico[[#This Row],[Filtro Integrado]],Estructura!$U$4:$W$529,3,0)</f>
        <v>FI-0</v>
      </c>
      <c r="AA3766" s="49" t="str">
        <f>+VLOOKUP(Sitio_Publico[[#This Row],[Muestra]],Estructura!$Y$4:$AB$483,4,0)</f>
        <v>M-00042</v>
      </c>
    </row>
    <row r="3767" spans="1:27" ht="40.799999999999997" x14ac:dyDescent="0.3">
      <c r="A3767" s="16">
        <f t="shared" si="58"/>
        <v>3766</v>
      </c>
      <c r="B3767" s="47" t="s">
        <v>15118</v>
      </c>
      <c r="C3767" s="13" t="s">
        <v>15119</v>
      </c>
      <c r="D3767" s="13" t="s">
        <v>15120</v>
      </c>
      <c r="E3767" s="44">
        <v>132</v>
      </c>
      <c r="F3767" s="13" t="s">
        <v>15142</v>
      </c>
      <c r="G3767" s="23" t="s">
        <v>15143</v>
      </c>
      <c r="H3767" s="42" t="s">
        <v>455</v>
      </c>
      <c r="I3767" s="28" t="s">
        <v>433</v>
      </c>
      <c r="J3767" s="12" t="s">
        <v>393</v>
      </c>
      <c r="K3767" s="28" t="s">
        <v>15278</v>
      </c>
      <c r="L3767" s="12" t="s">
        <v>1299</v>
      </c>
      <c r="M3767" s="12" t="s">
        <v>15146</v>
      </c>
      <c r="N3767" s="12" t="s">
        <v>15126</v>
      </c>
      <c r="O3767" s="26" t="s">
        <v>18053</v>
      </c>
      <c r="P3767" s="26" t="s">
        <v>18054</v>
      </c>
      <c r="Q3767" s="25" t="s">
        <v>632</v>
      </c>
      <c r="R3767" s="26" t="s">
        <v>18055</v>
      </c>
      <c r="S3767" s="15" t="s">
        <v>18056</v>
      </c>
      <c r="T3767" s="52">
        <v>0</v>
      </c>
      <c r="U3767" s="22" t="s">
        <v>392</v>
      </c>
      <c r="V3767" s="49" t="str">
        <f>+Sitio_Publico[[#This Row],[idcoleccion]]&amp;"-"&amp;Sitio_Publico[[#This Row],[id]]</f>
        <v>000-3766</v>
      </c>
      <c r="W3767" s="49">
        <f>+VLOOKUP(Sitio_Publico[[#This Row],[territorio]],Estructura!$AE$4:$AH$1067,4,0)</f>
        <v>10000132</v>
      </c>
      <c r="X3767" s="49" t="str">
        <f>+VLOOKUP(Sitio_Publico[[#This Row],[tema]],Estructura!$G$4:$J$532,4,0)</f>
        <v>T-0</v>
      </c>
      <c r="Y3767" s="49" t="str">
        <f>+VLOOKUP(Sitio_Publico[[#This Row],[contenido]],Estructura!$L$4:$O$473,4,0)</f>
        <v>C-1</v>
      </c>
      <c r="Z3767" s="49" t="str">
        <f>+VLOOKUP(Sitio_Publico[[#This Row],[Filtro Integrado]],Estructura!$U$4:$W$529,3,0)</f>
        <v>FI-0</v>
      </c>
      <c r="AA3767" s="49" t="str">
        <f>+VLOOKUP(Sitio_Publico[[#This Row],[Muestra]],Estructura!$Y$4:$AB$483,4,0)</f>
        <v>M-000228</v>
      </c>
    </row>
    <row r="3768" spans="1:27" ht="51" x14ac:dyDescent="0.3">
      <c r="A3768" s="16">
        <f t="shared" si="58"/>
        <v>3767</v>
      </c>
      <c r="B3768" s="47" t="s">
        <v>15118</v>
      </c>
      <c r="C3768" s="13" t="s">
        <v>15119</v>
      </c>
      <c r="D3768" s="13" t="s">
        <v>15120</v>
      </c>
      <c r="E3768" s="44">
        <v>100111</v>
      </c>
      <c r="F3768" s="13" t="s">
        <v>15293</v>
      </c>
      <c r="G3768" s="23" t="s">
        <v>15162</v>
      </c>
      <c r="H3768" s="42" t="s">
        <v>457</v>
      </c>
      <c r="I3768" s="28" t="s">
        <v>377</v>
      </c>
      <c r="J3768" s="12" t="s">
        <v>393</v>
      </c>
      <c r="K3768" s="28" t="s">
        <v>15294</v>
      </c>
      <c r="L3768" s="12" t="s">
        <v>15164</v>
      </c>
      <c r="M3768" s="12" t="s">
        <v>15165</v>
      </c>
      <c r="N3768" s="12" t="s">
        <v>15126</v>
      </c>
      <c r="O3768" s="26" t="s">
        <v>18057</v>
      </c>
      <c r="P3768" s="26" t="s">
        <v>18058</v>
      </c>
      <c r="Q3768" s="25" t="s">
        <v>456</v>
      </c>
      <c r="R3768" s="26" t="s">
        <v>18059</v>
      </c>
      <c r="S3768" s="15" t="s">
        <v>18060</v>
      </c>
      <c r="T3768" s="52" t="s">
        <v>15170</v>
      </c>
      <c r="U3768" s="22" t="s">
        <v>392</v>
      </c>
      <c r="V3768" s="49" t="str">
        <f>+Sitio_Publico[[#This Row],[idcoleccion]]&amp;"-"&amp;Sitio_Publico[[#This Row],[id]]</f>
        <v>000-3767</v>
      </c>
      <c r="W3768" s="49">
        <f>+VLOOKUP(Sitio_Publico[[#This Row],[territorio]],Estructura!$AE$4:$AH$1067,4,0)</f>
        <v>20000014</v>
      </c>
      <c r="X3768" s="49" t="str">
        <f>+VLOOKUP(Sitio_Publico[[#This Row],[tema]],Estructura!$G$4:$J$532,4,0)</f>
        <v>T-56</v>
      </c>
      <c r="Y3768" s="49" t="str">
        <f>+VLOOKUP(Sitio_Publico[[#This Row],[contenido]],Estructura!$L$4:$O$473,4,0)</f>
        <v>C-33</v>
      </c>
      <c r="Z3768" s="49" t="str">
        <f>+VLOOKUP(Sitio_Publico[[#This Row],[Filtro Integrado]],Estructura!$U$4:$W$529,3,0)</f>
        <v>FI-0</v>
      </c>
      <c r="AA3768" s="49" t="str">
        <f>+VLOOKUP(Sitio_Publico[[#This Row],[Muestra]],Estructura!$Y$4:$AB$483,4,0)</f>
        <v>M-000229</v>
      </c>
    </row>
    <row r="3769" spans="1:27" ht="30.6" x14ac:dyDescent="0.3">
      <c r="A3769" s="16">
        <f t="shared" si="58"/>
        <v>3768</v>
      </c>
      <c r="B3769" s="47" t="s">
        <v>15118</v>
      </c>
      <c r="C3769" s="13" t="s">
        <v>15119</v>
      </c>
      <c r="D3769" s="13" t="s">
        <v>15120</v>
      </c>
      <c r="E3769" s="44">
        <v>14101</v>
      </c>
      <c r="F3769" s="13" t="s">
        <v>15121</v>
      </c>
      <c r="G3769" s="23" t="s">
        <v>15122</v>
      </c>
      <c r="H3769" s="42" t="s">
        <v>458</v>
      </c>
      <c r="I3769" s="28" t="s">
        <v>348</v>
      </c>
      <c r="J3769" s="12" t="s">
        <v>393</v>
      </c>
      <c r="K3769" s="28" t="s">
        <v>15142</v>
      </c>
      <c r="L3769" s="12" t="s">
        <v>15124</v>
      </c>
      <c r="M3769" s="12" t="s">
        <v>15125</v>
      </c>
      <c r="N3769" s="12" t="s">
        <v>15126</v>
      </c>
      <c r="O3769" s="26" t="s">
        <v>18061</v>
      </c>
      <c r="P3769" s="26" t="s">
        <v>18062</v>
      </c>
      <c r="Q3769" s="25" t="s">
        <v>632</v>
      </c>
      <c r="R3769" s="26" t="s">
        <v>18063</v>
      </c>
      <c r="S3769" s="15" t="s">
        <v>18064</v>
      </c>
      <c r="T3769" s="52" t="s">
        <v>18065</v>
      </c>
      <c r="U3769" s="22" t="s">
        <v>392</v>
      </c>
      <c r="V3769" s="49" t="str">
        <f>+Sitio_Publico[[#This Row],[idcoleccion]]&amp;"-"&amp;Sitio_Publico[[#This Row],[id]]</f>
        <v>000-3768</v>
      </c>
      <c r="W3769" s="49">
        <f>+VLOOKUP(Sitio_Publico[[#This Row],[territorio]],Estructura!$AE$4:$AH$1067,4,0)</f>
        <v>30014101</v>
      </c>
      <c r="X3769" s="49" t="str">
        <f>+VLOOKUP(Sitio_Publico[[#This Row],[tema]],Estructura!$G$4:$J$532,4,0)</f>
        <v>T-50</v>
      </c>
      <c r="Y3769" s="49" t="str">
        <f>+VLOOKUP(Sitio_Publico[[#This Row],[contenido]],Estructura!$L$4:$O$473,4,0)</f>
        <v>C-30</v>
      </c>
      <c r="Z3769" s="49" t="str">
        <f>+VLOOKUP(Sitio_Publico[[#This Row],[Filtro Integrado]],Estructura!$U$4:$W$529,3,0)</f>
        <v>FI-0</v>
      </c>
      <c r="AA3769" s="49" t="str">
        <f>+VLOOKUP(Sitio_Publico[[#This Row],[Muestra]],Estructura!$Y$4:$AB$483,4,0)</f>
        <v>M-00039</v>
      </c>
    </row>
    <row r="3770" spans="1:27" ht="48" x14ac:dyDescent="0.3">
      <c r="A3770" s="16">
        <f t="shared" si="58"/>
        <v>3769</v>
      </c>
      <c r="B3770" s="47" t="s">
        <v>15118</v>
      </c>
      <c r="C3770" s="13" t="s">
        <v>15119</v>
      </c>
      <c r="D3770" s="13" t="s">
        <v>15120</v>
      </c>
      <c r="E3770" s="44">
        <v>5</v>
      </c>
      <c r="F3770" s="13" t="s">
        <v>15161</v>
      </c>
      <c r="G3770" s="23" t="s">
        <v>15162</v>
      </c>
      <c r="H3770" s="42" t="s">
        <v>455</v>
      </c>
      <c r="I3770" s="28" t="s">
        <v>14</v>
      </c>
      <c r="J3770" s="12" t="s">
        <v>393</v>
      </c>
      <c r="K3770" s="28" t="s">
        <v>18066</v>
      </c>
      <c r="L3770" s="12" t="s">
        <v>15416</v>
      </c>
      <c r="M3770" s="12" t="s">
        <v>15165</v>
      </c>
      <c r="N3770" s="12" t="s">
        <v>15126</v>
      </c>
      <c r="O3770" s="26" t="s">
        <v>18067</v>
      </c>
      <c r="P3770" s="26" t="s">
        <v>18068</v>
      </c>
      <c r="Q3770" s="25" t="s">
        <v>491</v>
      </c>
      <c r="R3770" s="26" t="s">
        <v>18069</v>
      </c>
      <c r="S3770" s="15" t="s">
        <v>18070</v>
      </c>
      <c r="T3770" s="52">
        <v>0</v>
      </c>
      <c r="U3770" s="22" t="s">
        <v>392</v>
      </c>
      <c r="V3770" s="49" t="str">
        <f>+Sitio_Publico[[#This Row],[idcoleccion]]&amp;"-"&amp;Sitio_Publico[[#This Row],[id]]</f>
        <v>000-3769</v>
      </c>
      <c r="W3770" s="49">
        <f>+VLOOKUP(Sitio_Publico[[#This Row],[territorio]],Estructura!$AE$4:$AH$1067,4,0)</f>
        <v>10000000</v>
      </c>
      <c r="X3770" s="49" t="str">
        <f>+VLOOKUP(Sitio_Publico[[#This Row],[tema]],Estructura!$G$4:$J$532,4,0)</f>
        <v>T-53</v>
      </c>
      <c r="Y3770" s="49" t="str">
        <f>+VLOOKUP(Sitio_Publico[[#This Row],[contenido]],Estructura!$L$4:$O$473,4,0)</f>
        <v>C-33</v>
      </c>
      <c r="Z3770" s="49" t="str">
        <f>+VLOOKUP(Sitio_Publico[[#This Row],[Filtro Integrado]],Estructura!$U$4:$W$529,3,0)</f>
        <v>FI-0</v>
      </c>
      <c r="AA3770" s="49" t="str">
        <f>+VLOOKUP(Sitio_Publico[[#This Row],[Muestra]],Estructura!$Y$4:$AB$483,4,0)</f>
        <v>M-000344</v>
      </c>
    </row>
    <row r="3771" spans="1:27" ht="40.799999999999997" x14ac:dyDescent="0.3">
      <c r="A3771" s="16">
        <f t="shared" si="58"/>
        <v>3770</v>
      </c>
      <c r="B3771" s="47" t="s">
        <v>15118</v>
      </c>
      <c r="C3771" s="13" t="s">
        <v>15119</v>
      </c>
      <c r="D3771" s="13" t="s">
        <v>15141</v>
      </c>
      <c r="E3771" s="44">
        <v>100103003</v>
      </c>
      <c r="F3771" s="13" t="s">
        <v>15142</v>
      </c>
      <c r="G3771" s="23" t="s">
        <v>15300</v>
      </c>
      <c r="H3771" s="42" t="s">
        <v>455</v>
      </c>
      <c r="I3771" s="28" t="s">
        <v>14</v>
      </c>
      <c r="J3771" s="12" t="s">
        <v>393</v>
      </c>
      <c r="K3771" s="28" t="s">
        <v>15399</v>
      </c>
      <c r="L3771" s="12" t="s">
        <v>1299</v>
      </c>
      <c r="M3771" s="12" t="s">
        <v>14623</v>
      </c>
      <c r="N3771" s="12" t="s">
        <v>15126</v>
      </c>
      <c r="O3771" s="26" t="s">
        <v>18071</v>
      </c>
      <c r="P3771" s="26" t="s">
        <v>18072</v>
      </c>
      <c r="Q3771" s="25" t="s">
        <v>1145</v>
      </c>
      <c r="R3771" s="26" t="s">
        <v>18073</v>
      </c>
      <c r="S3771" s="15" t="s">
        <v>18074</v>
      </c>
      <c r="T3771" s="52">
        <v>0</v>
      </c>
      <c r="U3771" s="22" t="s">
        <v>392</v>
      </c>
      <c r="V3771" s="49" t="str">
        <f>+Sitio_Publico[[#This Row],[idcoleccion]]&amp;"-"&amp;Sitio_Publico[[#This Row],[id]]</f>
        <v>000-3770</v>
      </c>
      <c r="W3771" s="49">
        <f>+VLOOKUP(Sitio_Publico[[#This Row],[territorio]],Estructura!$AE$4:$AH$1067,4,0)</f>
        <v>10000000</v>
      </c>
      <c r="X3771" s="49" t="str">
        <f>+VLOOKUP(Sitio_Publico[[#This Row],[tema]],Estructura!$G$4:$J$532,4,0)</f>
        <v>T-0</v>
      </c>
      <c r="Y3771" s="49" t="str">
        <f>+VLOOKUP(Sitio_Publico[[#This Row],[contenido]],Estructura!$L$4:$O$473,4,0)</f>
        <v>C-34</v>
      </c>
      <c r="Z3771" s="49" t="str">
        <f>+VLOOKUP(Sitio_Publico[[#This Row],[Filtro Integrado]],Estructura!$U$4:$W$529,3,0)</f>
        <v>FI-0</v>
      </c>
      <c r="AA3771" s="49" t="str">
        <f>+VLOOKUP(Sitio_Publico[[#This Row],[Muestra]],Estructura!$Y$4:$AB$483,4,0)</f>
        <v>M-00016</v>
      </c>
    </row>
    <row r="3772" spans="1:27" ht="51" x14ac:dyDescent="0.3">
      <c r="A3772" s="16">
        <f t="shared" si="58"/>
        <v>3771</v>
      </c>
      <c r="B3772" s="47" t="s">
        <v>15118</v>
      </c>
      <c r="C3772" s="13" t="s">
        <v>15119</v>
      </c>
      <c r="D3772" s="13" t="s">
        <v>15120</v>
      </c>
      <c r="E3772" s="44">
        <v>16103</v>
      </c>
      <c r="F3772" s="13" t="s">
        <v>15151</v>
      </c>
      <c r="G3772" s="23" t="s">
        <v>15152</v>
      </c>
      <c r="H3772" s="42" t="s">
        <v>458</v>
      </c>
      <c r="I3772" s="28" t="s">
        <v>200</v>
      </c>
      <c r="J3772" s="12" t="s">
        <v>15153</v>
      </c>
      <c r="K3772" s="28" t="s">
        <v>15154</v>
      </c>
      <c r="L3772" s="12" t="s">
        <v>15155</v>
      </c>
      <c r="M3772" s="12" t="s">
        <v>15156</v>
      </c>
      <c r="N3772" s="12" t="s">
        <v>15126</v>
      </c>
      <c r="O3772" s="26" t="s">
        <v>18075</v>
      </c>
      <c r="P3772" s="26" t="s">
        <v>18076</v>
      </c>
      <c r="Q3772" s="25" t="s">
        <v>10495</v>
      </c>
      <c r="R3772" s="26" t="s">
        <v>18077</v>
      </c>
      <c r="S3772" s="15" t="s">
        <v>18078</v>
      </c>
      <c r="T3772" s="52" t="s">
        <v>679</v>
      </c>
      <c r="U3772" s="22" t="s">
        <v>392</v>
      </c>
      <c r="V3772" s="49" t="str">
        <f>+Sitio_Publico[[#This Row],[idcoleccion]]&amp;"-"&amp;Sitio_Publico[[#This Row],[id]]</f>
        <v>000-3771</v>
      </c>
      <c r="W3772" s="49">
        <f>+VLOOKUP(Sitio_Publico[[#This Row],[territorio]],Estructura!$AE$4:$AH$1067,4,0)</f>
        <v>30016103</v>
      </c>
      <c r="X3772" s="49" t="str">
        <f>+VLOOKUP(Sitio_Publico[[#This Row],[tema]],Estructura!$G$4:$J$532,4,0)</f>
        <v>T-52</v>
      </c>
      <c r="Y3772" s="49" t="str">
        <f>+VLOOKUP(Sitio_Publico[[#This Row],[contenido]],Estructura!$L$4:$O$473,4,0)</f>
        <v>C-32</v>
      </c>
      <c r="Z3772" s="49" t="str">
        <f>+VLOOKUP(Sitio_Publico[[#This Row],[Filtro Integrado]],Estructura!$U$4:$W$529,3,0)</f>
        <v>FI-4</v>
      </c>
      <c r="AA3772" s="49" t="str">
        <f>+VLOOKUP(Sitio_Publico[[#This Row],[Muestra]],Estructura!$Y$4:$AB$483,4,0)</f>
        <v>M-000217</v>
      </c>
    </row>
    <row r="3773" spans="1:27" ht="122.4" x14ac:dyDescent="0.3">
      <c r="A3773" s="16">
        <f t="shared" si="58"/>
        <v>3772</v>
      </c>
      <c r="B3773" s="47" t="s">
        <v>15118</v>
      </c>
      <c r="C3773" s="13" t="s">
        <v>15119</v>
      </c>
      <c r="D3773" s="13" t="s">
        <v>15120</v>
      </c>
      <c r="E3773" s="44">
        <v>13</v>
      </c>
      <c r="F3773" s="13" t="s">
        <v>15142</v>
      </c>
      <c r="G3773" s="23" t="s">
        <v>15143</v>
      </c>
      <c r="H3773" s="42" t="s">
        <v>457</v>
      </c>
      <c r="I3773" s="28" t="s">
        <v>376</v>
      </c>
      <c r="J3773" s="12" t="s">
        <v>15225</v>
      </c>
      <c r="K3773" s="28" t="s">
        <v>15225</v>
      </c>
      <c r="L3773" s="12" t="s">
        <v>1299</v>
      </c>
      <c r="M3773" s="12" t="s">
        <v>15146</v>
      </c>
      <c r="N3773" s="12" t="s">
        <v>15126</v>
      </c>
      <c r="O3773" s="26" t="s">
        <v>18079</v>
      </c>
      <c r="P3773" s="26" t="s">
        <v>18080</v>
      </c>
      <c r="Q3773" s="25" t="s">
        <v>2806</v>
      </c>
      <c r="R3773" s="26" t="s">
        <v>18081</v>
      </c>
      <c r="S3773" s="15" t="s">
        <v>18082</v>
      </c>
      <c r="T3773" s="52" t="s">
        <v>14847</v>
      </c>
      <c r="U3773" s="22" t="s">
        <v>392</v>
      </c>
      <c r="V3773" s="49" t="str">
        <f>+Sitio_Publico[[#This Row],[idcoleccion]]&amp;"-"&amp;Sitio_Publico[[#This Row],[id]]</f>
        <v>000-3772</v>
      </c>
      <c r="W3773" s="49">
        <f>+VLOOKUP(Sitio_Publico[[#This Row],[territorio]],Estructura!$AE$4:$AH$1067,4,0)</f>
        <v>20000013</v>
      </c>
      <c r="X3773" s="49" t="str">
        <f>+VLOOKUP(Sitio_Publico[[#This Row],[tema]],Estructura!$G$4:$J$532,4,0)</f>
        <v>T-0</v>
      </c>
      <c r="Y3773" s="49" t="str">
        <f>+VLOOKUP(Sitio_Publico[[#This Row],[contenido]],Estructura!$L$4:$O$473,4,0)</f>
        <v>C-1</v>
      </c>
      <c r="Z3773" s="49" t="str">
        <f>+VLOOKUP(Sitio_Publico[[#This Row],[Filtro Integrado]],Estructura!$U$4:$W$529,3,0)</f>
        <v>FI-11</v>
      </c>
      <c r="AA3773" s="49" t="str">
        <f>+VLOOKUP(Sitio_Publico[[#This Row],[Muestra]],Estructura!$Y$4:$AB$483,4,0)</f>
        <v>M-0002</v>
      </c>
    </row>
    <row r="3774" spans="1:27" ht="51" x14ac:dyDescent="0.3">
      <c r="A3774" s="16">
        <f t="shared" si="58"/>
        <v>3773</v>
      </c>
      <c r="B3774" s="47" t="s">
        <v>15118</v>
      </c>
      <c r="C3774" s="13" t="s">
        <v>15119</v>
      </c>
      <c r="D3774" s="13" t="s">
        <v>15120</v>
      </c>
      <c r="E3774" s="44">
        <v>100111</v>
      </c>
      <c r="F3774" s="13" t="s">
        <v>15293</v>
      </c>
      <c r="G3774" s="23" t="s">
        <v>15162</v>
      </c>
      <c r="H3774" s="42" t="s">
        <v>457</v>
      </c>
      <c r="I3774" s="28" t="s">
        <v>371</v>
      </c>
      <c r="J3774" s="12" t="s">
        <v>393</v>
      </c>
      <c r="K3774" s="28" t="s">
        <v>15294</v>
      </c>
      <c r="L3774" s="12" t="s">
        <v>15164</v>
      </c>
      <c r="M3774" s="12" t="s">
        <v>15165</v>
      </c>
      <c r="N3774" s="12" t="s">
        <v>15126</v>
      </c>
      <c r="O3774" s="26" t="s">
        <v>18083</v>
      </c>
      <c r="P3774" s="26" t="s">
        <v>18084</v>
      </c>
      <c r="Q3774" s="25" t="s">
        <v>456</v>
      </c>
      <c r="R3774" s="26" t="s">
        <v>18085</v>
      </c>
      <c r="S3774" s="15" t="s">
        <v>18086</v>
      </c>
      <c r="T3774" s="52" t="s">
        <v>15983</v>
      </c>
      <c r="U3774" s="22" t="s">
        <v>392</v>
      </c>
      <c r="V3774" s="49" t="str">
        <f>+Sitio_Publico[[#This Row],[idcoleccion]]&amp;"-"&amp;Sitio_Publico[[#This Row],[id]]</f>
        <v>000-3773</v>
      </c>
      <c r="W3774" s="49">
        <f>+VLOOKUP(Sitio_Publico[[#This Row],[territorio]],Estructura!$AE$4:$AH$1067,4,0)</f>
        <v>20000008</v>
      </c>
      <c r="X3774" s="49" t="str">
        <f>+VLOOKUP(Sitio_Publico[[#This Row],[tema]],Estructura!$G$4:$J$532,4,0)</f>
        <v>T-56</v>
      </c>
      <c r="Y3774" s="49" t="str">
        <f>+VLOOKUP(Sitio_Publico[[#This Row],[contenido]],Estructura!$L$4:$O$473,4,0)</f>
        <v>C-33</v>
      </c>
      <c r="Z3774" s="49" t="str">
        <f>+VLOOKUP(Sitio_Publico[[#This Row],[Filtro Integrado]],Estructura!$U$4:$W$529,3,0)</f>
        <v>FI-0</v>
      </c>
      <c r="AA3774" s="49" t="str">
        <f>+VLOOKUP(Sitio_Publico[[#This Row],[Muestra]],Estructura!$Y$4:$AB$483,4,0)</f>
        <v>M-000229</v>
      </c>
    </row>
    <row r="3775" spans="1:27" ht="91.8" x14ac:dyDescent="0.3">
      <c r="A3775" s="16">
        <f t="shared" si="58"/>
        <v>3774</v>
      </c>
      <c r="B3775" s="47" t="s">
        <v>15118</v>
      </c>
      <c r="C3775" s="13" t="s">
        <v>15119</v>
      </c>
      <c r="D3775" s="13" t="s">
        <v>15120</v>
      </c>
      <c r="E3775" s="44">
        <v>119</v>
      </c>
      <c r="F3775" s="13" t="s">
        <v>15142</v>
      </c>
      <c r="G3775" s="23" t="s">
        <v>15143</v>
      </c>
      <c r="H3775" s="42" t="s">
        <v>455</v>
      </c>
      <c r="I3775" s="28" t="s">
        <v>431</v>
      </c>
      <c r="J3775" s="12" t="s">
        <v>393</v>
      </c>
      <c r="K3775" s="28" t="s">
        <v>15142</v>
      </c>
      <c r="L3775" s="12" t="s">
        <v>1299</v>
      </c>
      <c r="M3775" s="12" t="s">
        <v>14623</v>
      </c>
      <c r="N3775" s="12" t="s">
        <v>15126</v>
      </c>
      <c r="O3775" s="26" t="s">
        <v>18087</v>
      </c>
      <c r="P3775" s="26" t="s">
        <v>18088</v>
      </c>
      <c r="Q3775" s="25" t="s">
        <v>632</v>
      </c>
      <c r="R3775" s="26" t="s">
        <v>18089</v>
      </c>
      <c r="S3775" s="15" t="s">
        <v>18090</v>
      </c>
      <c r="T3775" s="52">
        <v>0</v>
      </c>
      <c r="U3775" s="22" t="s">
        <v>392</v>
      </c>
      <c r="V3775" s="49" t="str">
        <f>+Sitio_Publico[[#This Row],[idcoleccion]]&amp;"-"&amp;Sitio_Publico[[#This Row],[id]]</f>
        <v>000-3774</v>
      </c>
      <c r="W3775" s="49">
        <f>+VLOOKUP(Sitio_Publico[[#This Row],[territorio]],Estructura!$AE$4:$AH$1067,4,0)</f>
        <v>10000119</v>
      </c>
      <c r="X3775" s="49" t="str">
        <f>+VLOOKUP(Sitio_Publico[[#This Row],[tema]],Estructura!$G$4:$J$532,4,0)</f>
        <v>T-0</v>
      </c>
      <c r="Y3775" s="49" t="str">
        <f>+VLOOKUP(Sitio_Publico[[#This Row],[contenido]],Estructura!$L$4:$O$473,4,0)</f>
        <v>C-1</v>
      </c>
      <c r="Z3775" s="49" t="str">
        <f>+VLOOKUP(Sitio_Publico[[#This Row],[Filtro Integrado]],Estructura!$U$4:$W$529,3,0)</f>
        <v>FI-0</v>
      </c>
      <c r="AA3775" s="49" t="str">
        <f>+VLOOKUP(Sitio_Publico[[#This Row],[Muestra]],Estructura!$Y$4:$AB$483,4,0)</f>
        <v>M-00039</v>
      </c>
    </row>
    <row r="3776" spans="1:27" ht="40.799999999999997" x14ac:dyDescent="0.3">
      <c r="A3776" s="16">
        <f t="shared" si="58"/>
        <v>3775</v>
      </c>
      <c r="B3776" s="47" t="s">
        <v>15118</v>
      </c>
      <c r="C3776" s="13" t="s">
        <v>15119</v>
      </c>
      <c r="D3776" s="13" t="s">
        <v>15120</v>
      </c>
      <c r="E3776" s="44">
        <v>100103001</v>
      </c>
      <c r="F3776" s="13" t="s">
        <v>15121</v>
      </c>
      <c r="G3776" s="23" t="s">
        <v>15122</v>
      </c>
      <c r="H3776" s="42" t="s">
        <v>455</v>
      </c>
      <c r="I3776" s="28" t="s">
        <v>14</v>
      </c>
      <c r="J3776" s="12" t="s">
        <v>393</v>
      </c>
      <c r="K3776" s="28" t="s">
        <v>15515</v>
      </c>
      <c r="L3776" s="12" t="s">
        <v>15124</v>
      </c>
      <c r="M3776" s="12" t="s">
        <v>15125</v>
      </c>
      <c r="N3776" s="12" t="s">
        <v>15126</v>
      </c>
      <c r="O3776" s="26" t="s">
        <v>18091</v>
      </c>
      <c r="P3776" s="26" t="s">
        <v>18092</v>
      </c>
      <c r="Q3776" s="25" t="s">
        <v>632</v>
      </c>
      <c r="R3776" s="26" t="s">
        <v>15810</v>
      </c>
      <c r="S3776" s="15" t="s">
        <v>18093</v>
      </c>
      <c r="T3776" s="52">
        <v>0</v>
      </c>
      <c r="U3776" s="22" t="s">
        <v>392</v>
      </c>
      <c r="V3776" s="49" t="str">
        <f>+Sitio_Publico[[#This Row],[idcoleccion]]&amp;"-"&amp;Sitio_Publico[[#This Row],[id]]</f>
        <v>000-3775</v>
      </c>
      <c r="W3776" s="49">
        <f>+VLOOKUP(Sitio_Publico[[#This Row],[territorio]],Estructura!$AE$4:$AH$1067,4,0)</f>
        <v>10000000</v>
      </c>
      <c r="X3776" s="49" t="str">
        <f>+VLOOKUP(Sitio_Publico[[#This Row],[tema]],Estructura!$G$4:$J$532,4,0)</f>
        <v>T-50</v>
      </c>
      <c r="Y3776" s="49" t="str">
        <f>+VLOOKUP(Sitio_Publico[[#This Row],[contenido]],Estructura!$L$4:$O$473,4,0)</f>
        <v>C-30</v>
      </c>
      <c r="Z3776" s="49" t="str">
        <f>+VLOOKUP(Sitio_Publico[[#This Row],[Filtro Integrado]],Estructura!$U$4:$W$529,3,0)</f>
        <v>FI-0</v>
      </c>
      <c r="AA3776" s="49" t="str">
        <f>+VLOOKUP(Sitio_Publico[[#This Row],[Muestra]],Estructura!$Y$4:$AB$483,4,0)</f>
        <v>M-000247</v>
      </c>
    </row>
    <row r="3777" spans="1:27" ht="40.799999999999997" x14ac:dyDescent="0.3">
      <c r="A3777" s="16">
        <f t="shared" si="58"/>
        <v>3776</v>
      </c>
      <c r="B3777" s="47" t="s">
        <v>15118</v>
      </c>
      <c r="C3777" s="13" t="s">
        <v>15119</v>
      </c>
      <c r="D3777" s="13" t="s">
        <v>15120</v>
      </c>
      <c r="E3777" s="44">
        <v>18</v>
      </c>
      <c r="F3777" s="13" t="s">
        <v>15142</v>
      </c>
      <c r="G3777" s="23" t="s">
        <v>15143</v>
      </c>
      <c r="H3777" s="42" t="s">
        <v>455</v>
      </c>
      <c r="I3777" s="28" t="s">
        <v>400</v>
      </c>
      <c r="J3777" s="12" t="s">
        <v>15142</v>
      </c>
      <c r="K3777" s="28" t="s">
        <v>15181</v>
      </c>
      <c r="L3777" s="12" t="s">
        <v>1299</v>
      </c>
      <c r="M3777" s="12" t="s">
        <v>14623</v>
      </c>
      <c r="N3777" s="12" t="s">
        <v>15126</v>
      </c>
      <c r="O3777" s="26" t="s">
        <v>18094</v>
      </c>
      <c r="P3777" s="26" t="s">
        <v>18095</v>
      </c>
      <c r="Q3777" s="25" t="s">
        <v>632</v>
      </c>
      <c r="R3777" s="26" t="s">
        <v>17711</v>
      </c>
      <c r="S3777" s="15" t="s">
        <v>18096</v>
      </c>
      <c r="T3777" s="52">
        <v>0</v>
      </c>
      <c r="U3777" s="22" t="s">
        <v>392</v>
      </c>
      <c r="V3777" s="49" t="str">
        <f>+Sitio_Publico[[#This Row],[idcoleccion]]&amp;"-"&amp;Sitio_Publico[[#This Row],[id]]</f>
        <v>000-3776</v>
      </c>
      <c r="W3777" s="49">
        <f>+VLOOKUP(Sitio_Publico[[#This Row],[territorio]],Estructura!$AE$4:$AH$1067,4,0)</f>
        <v>10000018</v>
      </c>
      <c r="X3777" s="49" t="str">
        <f>+VLOOKUP(Sitio_Publico[[#This Row],[tema]],Estructura!$G$4:$J$532,4,0)</f>
        <v>T-0</v>
      </c>
      <c r="Y3777" s="49" t="str">
        <f>+VLOOKUP(Sitio_Publico[[#This Row],[contenido]],Estructura!$L$4:$O$473,4,0)</f>
        <v>C-1</v>
      </c>
      <c r="Z3777" s="49" t="str">
        <f>+VLOOKUP(Sitio_Publico[[#This Row],[Filtro Integrado]],Estructura!$U$4:$W$529,3,0)</f>
        <v>FI-5</v>
      </c>
      <c r="AA3777" s="49" t="str">
        <f>+VLOOKUP(Sitio_Publico[[#This Row],[Muestra]],Estructura!$Y$4:$AB$483,4,0)</f>
        <v>M-000220</v>
      </c>
    </row>
    <row r="3778" spans="1:27" ht="51" x14ac:dyDescent="0.3">
      <c r="A3778" s="16">
        <f t="shared" si="58"/>
        <v>3777</v>
      </c>
      <c r="B3778" s="47" t="s">
        <v>15118</v>
      </c>
      <c r="C3778" s="13" t="s">
        <v>15119</v>
      </c>
      <c r="D3778" s="13" t="s">
        <v>15120</v>
      </c>
      <c r="E3778" s="44">
        <v>5704</v>
      </c>
      <c r="F3778" s="13" t="s">
        <v>15151</v>
      </c>
      <c r="G3778" s="23" t="s">
        <v>15152</v>
      </c>
      <c r="H3778" s="42" t="s">
        <v>458</v>
      </c>
      <c r="I3778" s="28" t="s">
        <v>93</v>
      </c>
      <c r="J3778" s="12" t="s">
        <v>15153</v>
      </c>
      <c r="K3778" s="28" t="s">
        <v>15154</v>
      </c>
      <c r="L3778" s="12" t="s">
        <v>15155</v>
      </c>
      <c r="M3778" s="12" t="s">
        <v>15156</v>
      </c>
      <c r="N3778" s="12" t="s">
        <v>15126</v>
      </c>
      <c r="O3778" s="26" t="s">
        <v>18097</v>
      </c>
      <c r="P3778" s="26" t="s">
        <v>18098</v>
      </c>
      <c r="Q3778" s="25" t="s">
        <v>10495</v>
      </c>
      <c r="R3778" s="26" t="s">
        <v>18099</v>
      </c>
      <c r="S3778" s="15" t="s">
        <v>18100</v>
      </c>
      <c r="T3778" s="52" t="s">
        <v>909</v>
      </c>
      <c r="U3778" s="22" t="s">
        <v>392</v>
      </c>
      <c r="V3778" s="49" t="str">
        <f>+Sitio_Publico[[#This Row],[idcoleccion]]&amp;"-"&amp;Sitio_Publico[[#This Row],[id]]</f>
        <v>000-3777</v>
      </c>
      <c r="W3778" s="49">
        <f>+VLOOKUP(Sitio_Publico[[#This Row],[territorio]],Estructura!$AE$4:$AH$1067,4,0)</f>
        <v>30005704</v>
      </c>
      <c r="X3778" s="49" t="str">
        <f>+VLOOKUP(Sitio_Publico[[#This Row],[tema]],Estructura!$G$4:$J$532,4,0)</f>
        <v>T-52</v>
      </c>
      <c r="Y3778" s="49" t="str">
        <f>+VLOOKUP(Sitio_Publico[[#This Row],[contenido]],Estructura!$L$4:$O$473,4,0)</f>
        <v>C-32</v>
      </c>
      <c r="Z3778" s="49" t="str">
        <f>+VLOOKUP(Sitio_Publico[[#This Row],[Filtro Integrado]],Estructura!$U$4:$W$529,3,0)</f>
        <v>FI-4</v>
      </c>
      <c r="AA3778" s="49" t="str">
        <f>+VLOOKUP(Sitio_Publico[[#This Row],[Muestra]],Estructura!$Y$4:$AB$483,4,0)</f>
        <v>M-000217</v>
      </c>
    </row>
    <row r="3779" spans="1:27" ht="40.799999999999997" x14ac:dyDescent="0.3">
      <c r="A3779" s="16">
        <f t="shared" ref="A3779:A3842" si="59">+ROW()-1</f>
        <v>3778</v>
      </c>
      <c r="B3779" s="47" t="s">
        <v>15118</v>
      </c>
      <c r="C3779" s="13" t="s">
        <v>15119</v>
      </c>
      <c r="D3779" s="13" t="s">
        <v>15120</v>
      </c>
      <c r="E3779" s="44">
        <v>6114</v>
      </c>
      <c r="F3779" s="13" t="s">
        <v>15121</v>
      </c>
      <c r="G3779" s="23" t="s">
        <v>15122</v>
      </c>
      <c r="H3779" s="42" t="s">
        <v>458</v>
      </c>
      <c r="I3779" s="28" t="s">
        <v>113</v>
      </c>
      <c r="J3779" s="12" t="s">
        <v>393</v>
      </c>
      <c r="K3779" s="28" t="s">
        <v>15371</v>
      </c>
      <c r="L3779" s="12" t="s">
        <v>15124</v>
      </c>
      <c r="M3779" s="12" t="s">
        <v>15125</v>
      </c>
      <c r="N3779" s="12" t="s">
        <v>15126</v>
      </c>
      <c r="O3779" s="26" t="s">
        <v>18101</v>
      </c>
      <c r="P3779" s="26" t="s">
        <v>18102</v>
      </c>
      <c r="Q3779" s="25" t="s">
        <v>632</v>
      </c>
      <c r="R3779" s="26" t="s">
        <v>18103</v>
      </c>
      <c r="S3779" s="15" t="s">
        <v>18104</v>
      </c>
      <c r="T3779" s="52" t="s">
        <v>16122</v>
      </c>
      <c r="U3779" s="22" t="s">
        <v>392</v>
      </c>
      <c r="V3779" s="49" t="str">
        <f>+Sitio_Publico[[#This Row],[idcoleccion]]&amp;"-"&amp;Sitio_Publico[[#This Row],[id]]</f>
        <v>000-3778</v>
      </c>
      <c r="W3779" s="49">
        <f>+VLOOKUP(Sitio_Publico[[#This Row],[territorio]],Estructura!$AE$4:$AH$1067,4,0)</f>
        <v>30006114</v>
      </c>
      <c r="X3779" s="49" t="str">
        <f>+VLOOKUP(Sitio_Publico[[#This Row],[tema]],Estructura!$G$4:$J$532,4,0)</f>
        <v>T-50</v>
      </c>
      <c r="Y3779" s="49" t="str">
        <f>+VLOOKUP(Sitio_Publico[[#This Row],[contenido]],Estructura!$L$4:$O$473,4,0)</f>
        <v>C-30</v>
      </c>
      <c r="Z3779" s="49" t="str">
        <f>+VLOOKUP(Sitio_Publico[[#This Row],[Filtro Integrado]],Estructura!$U$4:$W$529,3,0)</f>
        <v>FI-0</v>
      </c>
      <c r="AA3779" s="49" t="str">
        <f>+VLOOKUP(Sitio_Publico[[#This Row],[Muestra]],Estructura!$Y$4:$AB$483,4,0)</f>
        <v>M-000236</v>
      </c>
    </row>
    <row r="3780" spans="1:27" ht="51" x14ac:dyDescent="0.3">
      <c r="A3780" s="16">
        <f t="shared" si="59"/>
        <v>3779</v>
      </c>
      <c r="B3780" s="47" t="s">
        <v>15118</v>
      </c>
      <c r="C3780" s="13" t="s">
        <v>15119</v>
      </c>
      <c r="D3780" s="13" t="s">
        <v>15120</v>
      </c>
      <c r="E3780" s="44">
        <v>30</v>
      </c>
      <c r="F3780" s="13" t="s">
        <v>15186</v>
      </c>
      <c r="G3780" s="23" t="s">
        <v>15152</v>
      </c>
      <c r="H3780" s="42" t="s">
        <v>457</v>
      </c>
      <c r="I3780" s="28" t="s">
        <v>366</v>
      </c>
      <c r="J3780" s="12" t="s">
        <v>15187</v>
      </c>
      <c r="K3780" s="28" t="s">
        <v>18105</v>
      </c>
      <c r="L3780" s="12" t="s">
        <v>15155</v>
      </c>
      <c r="M3780" s="12" t="s">
        <v>15156</v>
      </c>
      <c r="N3780" s="12" t="s">
        <v>15126</v>
      </c>
      <c r="O3780" s="26" t="s">
        <v>18106</v>
      </c>
      <c r="P3780" s="26" t="s">
        <v>18107</v>
      </c>
      <c r="Q3780" s="25" t="s">
        <v>491</v>
      </c>
      <c r="R3780" s="26" t="s">
        <v>18108</v>
      </c>
      <c r="S3780" s="15" t="s">
        <v>18109</v>
      </c>
      <c r="T3780" s="52" t="s">
        <v>701</v>
      </c>
      <c r="U3780" s="22" t="s">
        <v>392</v>
      </c>
      <c r="V3780" s="49" t="str">
        <f>+Sitio_Publico[[#This Row],[idcoleccion]]&amp;"-"&amp;Sitio_Publico[[#This Row],[id]]</f>
        <v>000-3779</v>
      </c>
      <c r="W3780" s="49">
        <f>+VLOOKUP(Sitio_Publico[[#This Row],[territorio]],Estructura!$AE$4:$AH$1067,4,0)</f>
        <v>20000003</v>
      </c>
      <c r="X3780" s="49" t="str">
        <f>+VLOOKUP(Sitio_Publico[[#This Row],[tema]],Estructura!$G$4:$J$532,4,0)</f>
        <v>T-54</v>
      </c>
      <c r="Y3780" s="49" t="str">
        <f>+VLOOKUP(Sitio_Publico[[#This Row],[contenido]],Estructura!$L$4:$O$473,4,0)</f>
        <v>C-32</v>
      </c>
      <c r="Z3780" s="49" t="str">
        <f>+VLOOKUP(Sitio_Publico[[#This Row],[Filtro Integrado]],Estructura!$U$4:$W$529,3,0)</f>
        <v>FI-6</v>
      </c>
      <c r="AA3780" s="49" t="str">
        <f>+VLOOKUP(Sitio_Publico[[#This Row],[Muestra]],Estructura!$Y$4:$AB$483,4,0)</f>
        <v>M-000345</v>
      </c>
    </row>
    <row r="3781" spans="1:27" ht="51" x14ac:dyDescent="0.3">
      <c r="A3781" s="16">
        <f t="shared" si="59"/>
        <v>3780</v>
      </c>
      <c r="B3781" s="47" t="s">
        <v>15118</v>
      </c>
      <c r="C3781" s="13" t="s">
        <v>15119</v>
      </c>
      <c r="D3781" s="13" t="s">
        <v>15120</v>
      </c>
      <c r="E3781" s="44">
        <v>33</v>
      </c>
      <c r="F3781" s="13" t="s">
        <v>15186</v>
      </c>
      <c r="G3781" s="23" t="s">
        <v>15152</v>
      </c>
      <c r="H3781" s="42" t="s">
        <v>457</v>
      </c>
      <c r="I3781" s="28" t="s">
        <v>367</v>
      </c>
      <c r="J3781" s="12" t="s">
        <v>15187</v>
      </c>
      <c r="K3781" s="28" t="s">
        <v>15399</v>
      </c>
      <c r="L3781" s="12" t="s">
        <v>15155</v>
      </c>
      <c r="M3781" s="12" t="s">
        <v>15156</v>
      </c>
      <c r="N3781" s="12" t="s">
        <v>15126</v>
      </c>
      <c r="O3781" s="26" t="s">
        <v>18110</v>
      </c>
      <c r="P3781" s="26" t="s">
        <v>18111</v>
      </c>
      <c r="Q3781" s="25" t="s">
        <v>491</v>
      </c>
      <c r="R3781" s="26" t="s">
        <v>18112</v>
      </c>
      <c r="S3781" s="15" t="s">
        <v>18113</v>
      </c>
      <c r="T3781" s="52" t="s">
        <v>799</v>
      </c>
      <c r="U3781" s="22" t="s">
        <v>392</v>
      </c>
      <c r="V3781" s="49" t="str">
        <f>+Sitio_Publico[[#This Row],[idcoleccion]]&amp;"-"&amp;Sitio_Publico[[#This Row],[id]]</f>
        <v>000-3780</v>
      </c>
      <c r="W3781" s="49">
        <f>+VLOOKUP(Sitio_Publico[[#This Row],[territorio]],Estructura!$AE$4:$AH$1067,4,0)</f>
        <v>20000004</v>
      </c>
      <c r="X3781" s="49" t="str">
        <f>+VLOOKUP(Sitio_Publico[[#This Row],[tema]],Estructura!$G$4:$J$532,4,0)</f>
        <v>T-54</v>
      </c>
      <c r="Y3781" s="49" t="str">
        <f>+VLOOKUP(Sitio_Publico[[#This Row],[contenido]],Estructura!$L$4:$O$473,4,0)</f>
        <v>C-32</v>
      </c>
      <c r="Z3781" s="49" t="str">
        <f>+VLOOKUP(Sitio_Publico[[#This Row],[Filtro Integrado]],Estructura!$U$4:$W$529,3,0)</f>
        <v>FI-6</v>
      </c>
      <c r="AA3781" s="49" t="str">
        <f>+VLOOKUP(Sitio_Publico[[#This Row],[Muestra]],Estructura!$Y$4:$AB$483,4,0)</f>
        <v>M-00016</v>
      </c>
    </row>
    <row r="3782" spans="1:27" ht="81.599999999999994" x14ac:dyDescent="0.3">
      <c r="A3782" s="16">
        <f t="shared" si="59"/>
        <v>3781</v>
      </c>
      <c r="B3782" s="47" t="s">
        <v>15118</v>
      </c>
      <c r="C3782" s="13" t="s">
        <v>15119</v>
      </c>
      <c r="D3782" s="13" t="s">
        <v>15120</v>
      </c>
      <c r="E3782" s="44">
        <v>7</v>
      </c>
      <c r="F3782" s="13" t="s">
        <v>15142</v>
      </c>
      <c r="G3782" s="23" t="s">
        <v>15143</v>
      </c>
      <c r="H3782" s="42" t="s">
        <v>455</v>
      </c>
      <c r="I3782" s="28" t="s">
        <v>14</v>
      </c>
      <c r="J3782" s="12" t="s">
        <v>393</v>
      </c>
      <c r="K3782" s="28" t="s">
        <v>15225</v>
      </c>
      <c r="L3782" s="12" t="s">
        <v>15145</v>
      </c>
      <c r="M3782" s="12" t="s">
        <v>14623</v>
      </c>
      <c r="N3782" s="12" t="s">
        <v>15126</v>
      </c>
      <c r="O3782" s="26" t="s">
        <v>18114</v>
      </c>
      <c r="P3782" s="26" t="s">
        <v>18115</v>
      </c>
      <c r="Q3782" s="25" t="s">
        <v>456</v>
      </c>
      <c r="R3782" s="26" t="s">
        <v>18116</v>
      </c>
      <c r="S3782" s="15" t="s">
        <v>18117</v>
      </c>
      <c r="T3782" s="52">
        <v>0</v>
      </c>
      <c r="U3782" s="22" t="s">
        <v>392</v>
      </c>
      <c r="V3782" s="49" t="str">
        <f>+Sitio_Publico[[#This Row],[idcoleccion]]&amp;"-"&amp;Sitio_Publico[[#This Row],[id]]</f>
        <v>000-3781</v>
      </c>
      <c r="W3782" s="49">
        <f>+VLOOKUP(Sitio_Publico[[#This Row],[territorio]],Estructura!$AE$4:$AH$1067,4,0)</f>
        <v>10000000</v>
      </c>
      <c r="X3782" s="49" t="str">
        <f>+VLOOKUP(Sitio_Publico[[#This Row],[tema]],Estructura!$G$4:$J$532,4,0)</f>
        <v>T-0</v>
      </c>
      <c r="Y3782" s="49" t="str">
        <f>+VLOOKUP(Sitio_Publico[[#This Row],[contenido]],Estructura!$L$4:$O$473,4,0)</f>
        <v>C-1</v>
      </c>
      <c r="Z3782" s="49" t="str">
        <f>+VLOOKUP(Sitio_Publico[[#This Row],[Filtro Integrado]],Estructura!$U$4:$W$529,3,0)</f>
        <v>FI-0</v>
      </c>
      <c r="AA3782" s="49" t="str">
        <f>+VLOOKUP(Sitio_Publico[[#This Row],[Muestra]],Estructura!$Y$4:$AB$483,4,0)</f>
        <v>M-0002</v>
      </c>
    </row>
    <row r="3783" spans="1:27" ht="61.2" x14ac:dyDescent="0.3">
      <c r="A3783" s="16">
        <f t="shared" si="59"/>
        <v>3782</v>
      </c>
      <c r="B3783" s="47" t="s">
        <v>15118</v>
      </c>
      <c r="C3783" s="13" t="s">
        <v>15119</v>
      </c>
      <c r="D3783" s="13" t="s">
        <v>15120</v>
      </c>
      <c r="E3783" s="44">
        <v>184</v>
      </c>
      <c r="F3783" s="13" t="s">
        <v>15142</v>
      </c>
      <c r="G3783" s="23" t="s">
        <v>15143</v>
      </c>
      <c r="H3783" s="42" t="s">
        <v>455</v>
      </c>
      <c r="I3783" s="28" t="s">
        <v>449</v>
      </c>
      <c r="J3783" s="12" t="s">
        <v>393</v>
      </c>
      <c r="K3783" s="28" t="s">
        <v>15225</v>
      </c>
      <c r="L3783" s="12" t="s">
        <v>15145</v>
      </c>
      <c r="M3783" s="12" t="s">
        <v>14623</v>
      </c>
      <c r="N3783" s="12" t="s">
        <v>15126</v>
      </c>
      <c r="O3783" s="26" t="s">
        <v>18118</v>
      </c>
      <c r="P3783" s="26" t="s">
        <v>18119</v>
      </c>
      <c r="Q3783" s="25" t="s">
        <v>456</v>
      </c>
      <c r="R3783" s="26" t="s">
        <v>18120</v>
      </c>
      <c r="S3783" s="15" t="s">
        <v>18121</v>
      </c>
      <c r="T3783" s="52">
        <v>0</v>
      </c>
      <c r="U3783" s="22" t="s">
        <v>392</v>
      </c>
      <c r="V3783" s="49" t="str">
        <f>+Sitio_Publico[[#This Row],[idcoleccion]]&amp;"-"&amp;Sitio_Publico[[#This Row],[id]]</f>
        <v>000-3782</v>
      </c>
      <c r="W3783" s="49">
        <f>+VLOOKUP(Sitio_Publico[[#This Row],[territorio]],Estructura!$AE$4:$AH$1067,4,0)</f>
        <v>10000184</v>
      </c>
      <c r="X3783" s="49" t="str">
        <f>+VLOOKUP(Sitio_Publico[[#This Row],[tema]],Estructura!$G$4:$J$532,4,0)</f>
        <v>T-0</v>
      </c>
      <c r="Y3783" s="49" t="str">
        <f>+VLOOKUP(Sitio_Publico[[#This Row],[contenido]],Estructura!$L$4:$O$473,4,0)</f>
        <v>C-1</v>
      </c>
      <c r="Z3783" s="49" t="str">
        <f>+VLOOKUP(Sitio_Publico[[#This Row],[Filtro Integrado]],Estructura!$U$4:$W$529,3,0)</f>
        <v>FI-0</v>
      </c>
      <c r="AA3783" s="49" t="str">
        <f>+VLOOKUP(Sitio_Publico[[#This Row],[Muestra]],Estructura!$Y$4:$AB$483,4,0)</f>
        <v>M-0002</v>
      </c>
    </row>
    <row r="3784" spans="1:27" ht="40.799999999999997" x14ac:dyDescent="0.3">
      <c r="A3784" s="16">
        <f t="shared" si="59"/>
        <v>3783</v>
      </c>
      <c r="B3784" s="47" t="s">
        <v>15118</v>
      </c>
      <c r="C3784" s="13" t="s">
        <v>15119</v>
      </c>
      <c r="D3784" s="13" t="s">
        <v>15120</v>
      </c>
      <c r="E3784" s="44">
        <v>89</v>
      </c>
      <c r="F3784" s="13" t="s">
        <v>15142</v>
      </c>
      <c r="G3784" s="23" t="s">
        <v>15143</v>
      </c>
      <c r="H3784" s="42" t="s">
        <v>455</v>
      </c>
      <c r="I3784" s="28" t="s">
        <v>423</v>
      </c>
      <c r="J3784" s="12" t="s">
        <v>393</v>
      </c>
      <c r="K3784" s="28" t="s">
        <v>15278</v>
      </c>
      <c r="L3784" s="12" t="s">
        <v>1299</v>
      </c>
      <c r="M3784" s="12" t="s">
        <v>14623</v>
      </c>
      <c r="N3784" s="12" t="s">
        <v>15126</v>
      </c>
      <c r="O3784" s="26" t="s">
        <v>18122</v>
      </c>
      <c r="P3784" s="26" t="s">
        <v>18123</v>
      </c>
      <c r="Q3784" s="25" t="s">
        <v>1145</v>
      </c>
      <c r="R3784" s="26" t="s">
        <v>18124</v>
      </c>
      <c r="S3784" s="15" t="s">
        <v>18125</v>
      </c>
      <c r="T3784" s="52">
        <v>0</v>
      </c>
      <c r="U3784" s="22" t="s">
        <v>392</v>
      </c>
      <c r="V3784" s="49" t="str">
        <f>+Sitio_Publico[[#This Row],[idcoleccion]]&amp;"-"&amp;Sitio_Publico[[#This Row],[id]]</f>
        <v>000-3783</v>
      </c>
      <c r="W3784" s="49">
        <f>+VLOOKUP(Sitio_Publico[[#This Row],[territorio]],Estructura!$AE$4:$AH$1067,4,0)</f>
        <v>10000089</v>
      </c>
      <c r="X3784" s="49" t="str">
        <f>+VLOOKUP(Sitio_Publico[[#This Row],[tema]],Estructura!$G$4:$J$532,4,0)</f>
        <v>T-0</v>
      </c>
      <c r="Y3784" s="49" t="str">
        <f>+VLOOKUP(Sitio_Publico[[#This Row],[contenido]],Estructura!$L$4:$O$473,4,0)</f>
        <v>C-1</v>
      </c>
      <c r="Z3784" s="49" t="str">
        <f>+VLOOKUP(Sitio_Publico[[#This Row],[Filtro Integrado]],Estructura!$U$4:$W$529,3,0)</f>
        <v>FI-0</v>
      </c>
      <c r="AA3784" s="49" t="str">
        <f>+VLOOKUP(Sitio_Publico[[#This Row],[Muestra]],Estructura!$Y$4:$AB$483,4,0)</f>
        <v>M-000228</v>
      </c>
    </row>
    <row r="3785" spans="1:27" ht="51" x14ac:dyDescent="0.3">
      <c r="A3785" s="16">
        <f t="shared" si="59"/>
        <v>3784</v>
      </c>
      <c r="B3785" s="47" t="s">
        <v>15118</v>
      </c>
      <c r="C3785" s="13" t="s">
        <v>15119</v>
      </c>
      <c r="D3785" s="13" t="s">
        <v>15120</v>
      </c>
      <c r="E3785" s="44">
        <v>47</v>
      </c>
      <c r="F3785" s="13" t="s">
        <v>15142</v>
      </c>
      <c r="G3785" s="23" t="s">
        <v>15300</v>
      </c>
      <c r="H3785" s="42" t="s">
        <v>455</v>
      </c>
      <c r="I3785" s="28" t="s">
        <v>408</v>
      </c>
      <c r="J3785" s="12" t="s">
        <v>393</v>
      </c>
      <c r="K3785" s="28" t="s">
        <v>15181</v>
      </c>
      <c r="L3785" s="12" t="s">
        <v>1299</v>
      </c>
      <c r="M3785" s="12" t="s">
        <v>14623</v>
      </c>
      <c r="N3785" s="12" t="s">
        <v>15126</v>
      </c>
      <c r="O3785" s="26" t="s">
        <v>18126</v>
      </c>
      <c r="P3785" s="26" t="s">
        <v>18127</v>
      </c>
      <c r="Q3785" s="25" t="s">
        <v>456</v>
      </c>
      <c r="R3785" s="26" t="s">
        <v>17943</v>
      </c>
      <c r="S3785" s="15" t="s">
        <v>18128</v>
      </c>
      <c r="T3785" s="52">
        <v>0</v>
      </c>
      <c r="U3785" s="22" t="s">
        <v>392</v>
      </c>
      <c r="V3785" s="49" t="str">
        <f>+Sitio_Publico[[#This Row],[idcoleccion]]&amp;"-"&amp;Sitio_Publico[[#This Row],[id]]</f>
        <v>000-3784</v>
      </c>
      <c r="W3785" s="49">
        <f>+VLOOKUP(Sitio_Publico[[#This Row],[territorio]],Estructura!$AE$4:$AH$1067,4,0)</f>
        <v>10000047</v>
      </c>
      <c r="X3785" s="49" t="str">
        <f>+VLOOKUP(Sitio_Publico[[#This Row],[tema]],Estructura!$G$4:$J$532,4,0)</f>
        <v>T-0</v>
      </c>
      <c r="Y3785" s="49" t="str">
        <f>+VLOOKUP(Sitio_Publico[[#This Row],[contenido]],Estructura!$L$4:$O$473,4,0)</f>
        <v>C-34</v>
      </c>
      <c r="Z3785" s="49" t="str">
        <f>+VLOOKUP(Sitio_Publico[[#This Row],[Filtro Integrado]],Estructura!$U$4:$W$529,3,0)</f>
        <v>FI-0</v>
      </c>
      <c r="AA3785" s="49" t="str">
        <f>+VLOOKUP(Sitio_Publico[[#This Row],[Muestra]],Estructura!$Y$4:$AB$483,4,0)</f>
        <v>M-000220</v>
      </c>
    </row>
    <row r="3786" spans="1:27" ht="40.799999999999997" x14ac:dyDescent="0.3">
      <c r="A3786" s="16">
        <f t="shared" si="59"/>
        <v>3785</v>
      </c>
      <c r="B3786" s="47" t="s">
        <v>15118</v>
      </c>
      <c r="C3786" s="13" t="s">
        <v>15119</v>
      </c>
      <c r="D3786" s="13" t="s">
        <v>15120</v>
      </c>
      <c r="E3786" s="44">
        <v>16102</v>
      </c>
      <c r="F3786" s="13" t="s">
        <v>15121</v>
      </c>
      <c r="G3786" s="23" t="s">
        <v>15122</v>
      </c>
      <c r="H3786" s="42" t="s">
        <v>458</v>
      </c>
      <c r="I3786" s="28" t="s">
        <v>196</v>
      </c>
      <c r="J3786" s="12" t="s">
        <v>393</v>
      </c>
      <c r="K3786" s="28" t="s">
        <v>15371</v>
      </c>
      <c r="L3786" s="12" t="s">
        <v>15124</v>
      </c>
      <c r="M3786" s="12" t="s">
        <v>15125</v>
      </c>
      <c r="N3786" s="12" t="s">
        <v>15126</v>
      </c>
      <c r="O3786" s="26" t="s">
        <v>18129</v>
      </c>
      <c r="P3786" s="26" t="s">
        <v>18130</v>
      </c>
      <c r="Q3786" s="25" t="s">
        <v>632</v>
      </c>
      <c r="R3786" s="26" t="s">
        <v>18131</v>
      </c>
      <c r="S3786" s="15" t="s">
        <v>18132</v>
      </c>
      <c r="T3786" s="52" t="s">
        <v>15704</v>
      </c>
      <c r="U3786" s="22" t="s">
        <v>392</v>
      </c>
      <c r="V3786" s="49" t="str">
        <f>+Sitio_Publico[[#This Row],[idcoleccion]]&amp;"-"&amp;Sitio_Publico[[#This Row],[id]]</f>
        <v>000-3785</v>
      </c>
      <c r="W3786" s="49">
        <f>+VLOOKUP(Sitio_Publico[[#This Row],[territorio]],Estructura!$AE$4:$AH$1067,4,0)</f>
        <v>30016102</v>
      </c>
      <c r="X3786" s="49" t="str">
        <f>+VLOOKUP(Sitio_Publico[[#This Row],[tema]],Estructura!$G$4:$J$532,4,0)</f>
        <v>T-50</v>
      </c>
      <c r="Y3786" s="49" t="str">
        <f>+VLOOKUP(Sitio_Publico[[#This Row],[contenido]],Estructura!$L$4:$O$473,4,0)</f>
        <v>C-30</v>
      </c>
      <c r="Z3786" s="49" t="str">
        <f>+VLOOKUP(Sitio_Publico[[#This Row],[Filtro Integrado]],Estructura!$U$4:$W$529,3,0)</f>
        <v>FI-0</v>
      </c>
      <c r="AA3786" s="49" t="str">
        <f>+VLOOKUP(Sitio_Publico[[#This Row],[Muestra]],Estructura!$Y$4:$AB$483,4,0)</f>
        <v>M-000236</v>
      </c>
    </row>
    <row r="3787" spans="1:27" ht="30.6" x14ac:dyDescent="0.3">
      <c r="A3787" s="16">
        <f t="shared" si="59"/>
        <v>3786</v>
      </c>
      <c r="B3787" s="47" t="s">
        <v>15118</v>
      </c>
      <c r="C3787" s="13" t="s">
        <v>15119</v>
      </c>
      <c r="D3787" s="13" t="s">
        <v>15120</v>
      </c>
      <c r="E3787" s="44">
        <v>151</v>
      </c>
      <c r="F3787" s="13" t="s">
        <v>15142</v>
      </c>
      <c r="G3787" s="23" t="s">
        <v>15143</v>
      </c>
      <c r="H3787" s="42" t="s">
        <v>455</v>
      </c>
      <c r="I3787" s="28" t="s">
        <v>442</v>
      </c>
      <c r="J3787" s="12" t="s">
        <v>393</v>
      </c>
      <c r="K3787" s="28" t="s">
        <v>15142</v>
      </c>
      <c r="L3787" s="12" t="s">
        <v>1299</v>
      </c>
      <c r="M3787" s="12" t="s">
        <v>15146</v>
      </c>
      <c r="N3787" s="12" t="s">
        <v>15126</v>
      </c>
      <c r="O3787" s="26" t="s">
        <v>18133</v>
      </c>
      <c r="P3787" s="26" t="s">
        <v>18134</v>
      </c>
      <c r="Q3787" s="25" t="s">
        <v>632</v>
      </c>
      <c r="R3787" s="26" t="s">
        <v>18135</v>
      </c>
      <c r="S3787" s="15" t="s">
        <v>18136</v>
      </c>
      <c r="T3787" s="52">
        <v>0</v>
      </c>
      <c r="U3787" s="22" t="s">
        <v>392</v>
      </c>
      <c r="V3787" s="49" t="str">
        <f>+Sitio_Publico[[#This Row],[idcoleccion]]&amp;"-"&amp;Sitio_Publico[[#This Row],[id]]</f>
        <v>000-3786</v>
      </c>
      <c r="W3787" s="49">
        <f>+VLOOKUP(Sitio_Publico[[#This Row],[territorio]],Estructura!$AE$4:$AH$1067,4,0)</f>
        <v>10000151</v>
      </c>
      <c r="X3787" s="49" t="str">
        <f>+VLOOKUP(Sitio_Publico[[#This Row],[tema]],Estructura!$G$4:$J$532,4,0)</f>
        <v>T-0</v>
      </c>
      <c r="Y3787" s="49" t="str">
        <f>+VLOOKUP(Sitio_Publico[[#This Row],[contenido]],Estructura!$L$4:$O$473,4,0)</f>
        <v>C-1</v>
      </c>
      <c r="Z3787" s="49" t="str">
        <f>+VLOOKUP(Sitio_Publico[[#This Row],[Filtro Integrado]],Estructura!$U$4:$W$529,3,0)</f>
        <v>FI-0</v>
      </c>
      <c r="AA3787" s="49" t="str">
        <f>+VLOOKUP(Sitio_Publico[[#This Row],[Muestra]],Estructura!$Y$4:$AB$483,4,0)</f>
        <v>M-00039</v>
      </c>
    </row>
    <row r="3788" spans="1:27" ht="30.6" x14ac:dyDescent="0.3">
      <c r="A3788" s="16">
        <f t="shared" si="59"/>
        <v>3787</v>
      </c>
      <c r="B3788" s="47" t="s">
        <v>15118</v>
      </c>
      <c r="C3788" s="13" t="s">
        <v>15119</v>
      </c>
      <c r="D3788" s="13" t="s">
        <v>15120</v>
      </c>
      <c r="E3788" s="44">
        <v>5506</v>
      </c>
      <c r="F3788" s="13" t="s">
        <v>15198</v>
      </c>
      <c r="G3788" s="23" t="s">
        <v>15122</v>
      </c>
      <c r="H3788" s="42" t="s">
        <v>458</v>
      </c>
      <c r="I3788" s="28" t="s">
        <v>83</v>
      </c>
      <c r="J3788" s="12" t="s">
        <v>393</v>
      </c>
      <c r="K3788" s="28" t="s">
        <v>15371</v>
      </c>
      <c r="L3788" s="12" t="s">
        <v>15124</v>
      </c>
      <c r="M3788" s="12" t="s">
        <v>15125</v>
      </c>
      <c r="N3788" s="12" t="s">
        <v>15126</v>
      </c>
      <c r="O3788" s="26" t="s">
        <v>18137</v>
      </c>
      <c r="P3788" s="26" t="s">
        <v>18138</v>
      </c>
      <c r="Q3788" s="25" t="s">
        <v>632</v>
      </c>
      <c r="R3788" s="26" t="s">
        <v>18139</v>
      </c>
      <c r="S3788" s="15" t="s">
        <v>18140</v>
      </c>
      <c r="T3788" s="52" t="s">
        <v>17555</v>
      </c>
      <c r="U3788" s="22" t="s">
        <v>392</v>
      </c>
      <c r="V3788" s="49" t="str">
        <f>+Sitio_Publico[[#This Row],[idcoleccion]]&amp;"-"&amp;Sitio_Publico[[#This Row],[id]]</f>
        <v>000-3787</v>
      </c>
      <c r="W3788" s="49">
        <f>+VLOOKUP(Sitio_Publico[[#This Row],[territorio]],Estructura!$AE$4:$AH$1067,4,0)</f>
        <v>30005506</v>
      </c>
      <c r="X3788" s="49" t="str">
        <f>+VLOOKUP(Sitio_Publico[[#This Row],[tema]],Estructura!$G$4:$J$532,4,0)</f>
        <v>T-55</v>
      </c>
      <c r="Y3788" s="49" t="str">
        <f>+VLOOKUP(Sitio_Publico[[#This Row],[contenido]],Estructura!$L$4:$O$473,4,0)</f>
        <v>C-30</v>
      </c>
      <c r="Z3788" s="49" t="str">
        <f>+VLOOKUP(Sitio_Publico[[#This Row],[Filtro Integrado]],Estructura!$U$4:$W$529,3,0)</f>
        <v>FI-0</v>
      </c>
      <c r="AA3788" s="49" t="str">
        <f>+VLOOKUP(Sitio_Publico[[#This Row],[Muestra]],Estructura!$Y$4:$AB$483,4,0)</f>
        <v>M-000236</v>
      </c>
    </row>
    <row r="3789" spans="1:27" ht="40.799999999999997" x14ac:dyDescent="0.3">
      <c r="A3789" s="16">
        <f t="shared" si="59"/>
        <v>3788</v>
      </c>
      <c r="B3789" s="47" t="s">
        <v>15118</v>
      </c>
      <c r="C3789" s="13" t="s">
        <v>15119</v>
      </c>
      <c r="D3789" s="13" t="s">
        <v>15120</v>
      </c>
      <c r="E3789" s="44">
        <v>4102</v>
      </c>
      <c r="F3789" s="13" t="s">
        <v>15263</v>
      </c>
      <c r="G3789" s="23" t="s">
        <v>15152</v>
      </c>
      <c r="H3789" s="42" t="s">
        <v>458</v>
      </c>
      <c r="I3789" s="28" t="s">
        <v>22</v>
      </c>
      <c r="J3789" s="12" t="s">
        <v>393</v>
      </c>
      <c r="K3789" s="28" t="s">
        <v>15458</v>
      </c>
      <c r="L3789" s="12" t="s">
        <v>15155</v>
      </c>
      <c r="M3789" s="12" t="s">
        <v>15156</v>
      </c>
      <c r="N3789" s="12" t="s">
        <v>15126</v>
      </c>
      <c r="O3789" s="26" t="s">
        <v>18141</v>
      </c>
      <c r="P3789" s="26" t="s">
        <v>18142</v>
      </c>
      <c r="Q3789" s="25" t="s">
        <v>10495</v>
      </c>
      <c r="R3789" s="26" t="s">
        <v>18143</v>
      </c>
      <c r="S3789" s="15" t="s">
        <v>18144</v>
      </c>
      <c r="T3789" s="52" t="s">
        <v>799</v>
      </c>
      <c r="U3789" s="22" t="s">
        <v>392</v>
      </c>
      <c r="V3789" s="49" t="str">
        <f>+Sitio_Publico[[#This Row],[idcoleccion]]&amp;"-"&amp;Sitio_Publico[[#This Row],[id]]</f>
        <v>000-3788</v>
      </c>
      <c r="W3789" s="49">
        <f>+VLOOKUP(Sitio_Publico[[#This Row],[territorio]],Estructura!$AE$4:$AH$1067,4,0)</f>
        <v>30004102</v>
      </c>
      <c r="X3789" s="49" t="str">
        <f>+VLOOKUP(Sitio_Publico[[#This Row],[tema]],Estructura!$G$4:$J$532,4,0)</f>
        <v>T-57</v>
      </c>
      <c r="Y3789" s="49" t="str">
        <f>+VLOOKUP(Sitio_Publico[[#This Row],[contenido]],Estructura!$L$4:$O$473,4,0)</f>
        <v>C-32</v>
      </c>
      <c r="Z3789" s="49" t="str">
        <f>+VLOOKUP(Sitio_Publico[[#This Row],[Filtro Integrado]],Estructura!$U$4:$W$529,3,0)</f>
        <v>FI-0</v>
      </c>
      <c r="AA3789" s="49" t="str">
        <f>+VLOOKUP(Sitio_Publico[[#This Row],[Muestra]],Estructura!$Y$4:$AB$483,4,0)</f>
        <v>M-000243</v>
      </c>
    </row>
    <row r="3790" spans="1:27" ht="91.8" x14ac:dyDescent="0.3">
      <c r="A3790" s="16">
        <f t="shared" si="59"/>
        <v>3789</v>
      </c>
      <c r="B3790" s="47" t="s">
        <v>15118</v>
      </c>
      <c r="C3790" s="13" t="s">
        <v>15119</v>
      </c>
      <c r="D3790" s="13" t="s">
        <v>15120</v>
      </c>
      <c r="E3790" s="44">
        <v>135</v>
      </c>
      <c r="F3790" s="13" t="s">
        <v>15142</v>
      </c>
      <c r="G3790" s="23" t="s">
        <v>15143</v>
      </c>
      <c r="H3790" s="42" t="s">
        <v>455</v>
      </c>
      <c r="I3790" s="28" t="s">
        <v>432</v>
      </c>
      <c r="J3790" s="12" t="s">
        <v>393</v>
      </c>
      <c r="K3790" s="28" t="s">
        <v>15142</v>
      </c>
      <c r="L3790" s="12" t="s">
        <v>1299</v>
      </c>
      <c r="M3790" s="12" t="s">
        <v>15146</v>
      </c>
      <c r="N3790" s="12" t="s">
        <v>15126</v>
      </c>
      <c r="O3790" s="26" t="s">
        <v>18145</v>
      </c>
      <c r="P3790" s="26" t="s">
        <v>18146</v>
      </c>
      <c r="Q3790" s="25" t="s">
        <v>632</v>
      </c>
      <c r="R3790" s="26" t="s">
        <v>18147</v>
      </c>
      <c r="S3790" s="15" t="s">
        <v>18148</v>
      </c>
      <c r="T3790" s="52">
        <v>0</v>
      </c>
      <c r="U3790" s="22" t="s">
        <v>392</v>
      </c>
      <c r="V3790" s="49" t="str">
        <f>+Sitio_Publico[[#This Row],[idcoleccion]]&amp;"-"&amp;Sitio_Publico[[#This Row],[id]]</f>
        <v>000-3789</v>
      </c>
      <c r="W3790" s="49">
        <f>+VLOOKUP(Sitio_Publico[[#This Row],[territorio]],Estructura!$AE$4:$AH$1067,4,0)</f>
        <v>10000135</v>
      </c>
      <c r="X3790" s="49" t="str">
        <f>+VLOOKUP(Sitio_Publico[[#This Row],[tema]],Estructura!$G$4:$J$532,4,0)</f>
        <v>T-0</v>
      </c>
      <c r="Y3790" s="49" t="str">
        <f>+VLOOKUP(Sitio_Publico[[#This Row],[contenido]],Estructura!$L$4:$O$473,4,0)</f>
        <v>C-1</v>
      </c>
      <c r="Z3790" s="49" t="str">
        <f>+VLOOKUP(Sitio_Publico[[#This Row],[Filtro Integrado]],Estructura!$U$4:$W$529,3,0)</f>
        <v>FI-0</v>
      </c>
      <c r="AA3790" s="49" t="str">
        <f>+VLOOKUP(Sitio_Publico[[#This Row],[Muestra]],Estructura!$Y$4:$AB$483,4,0)</f>
        <v>M-00039</v>
      </c>
    </row>
    <row r="3791" spans="1:27" ht="40.799999999999997" x14ac:dyDescent="0.3">
      <c r="A3791" s="16">
        <f t="shared" si="59"/>
        <v>3790</v>
      </c>
      <c r="B3791" s="47" t="s">
        <v>15118</v>
      </c>
      <c r="C3791" s="13" t="s">
        <v>15119</v>
      </c>
      <c r="D3791" s="13" t="s">
        <v>15120</v>
      </c>
      <c r="E3791" s="44">
        <v>1001040050</v>
      </c>
      <c r="F3791" s="13" t="s">
        <v>15121</v>
      </c>
      <c r="G3791" s="23" t="s">
        <v>15122</v>
      </c>
      <c r="H3791" s="42" t="s">
        <v>455</v>
      </c>
      <c r="I3791" s="28" t="s">
        <v>14</v>
      </c>
      <c r="J3791" s="12" t="s">
        <v>393</v>
      </c>
      <c r="K3791" s="28" t="s">
        <v>17188</v>
      </c>
      <c r="L3791" s="12" t="s">
        <v>15124</v>
      </c>
      <c r="M3791" s="12" t="s">
        <v>15125</v>
      </c>
      <c r="N3791" s="12" t="s">
        <v>15126</v>
      </c>
      <c r="O3791" s="26" t="s">
        <v>18149</v>
      </c>
      <c r="P3791" s="26" t="s">
        <v>18150</v>
      </c>
      <c r="Q3791" s="25" t="s">
        <v>15480</v>
      </c>
      <c r="R3791" s="26" t="s">
        <v>18151</v>
      </c>
      <c r="S3791" s="15" t="s">
        <v>18152</v>
      </c>
      <c r="T3791" s="52">
        <v>0</v>
      </c>
      <c r="U3791" s="22" t="s">
        <v>392</v>
      </c>
      <c r="V3791" s="49" t="str">
        <f>+Sitio_Publico[[#This Row],[idcoleccion]]&amp;"-"&amp;Sitio_Publico[[#This Row],[id]]</f>
        <v>000-3790</v>
      </c>
      <c r="W3791" s="49">
        <f>+VLOOKUP(Sitio_Publico[[#This Row],[territorio]],Estructura!$AE$4:$AH$1067,4,0)</f>
        <v>10000000</v>
      </c>
      <c r="X3791" s="49" t="str">
        <f>+VLOOKUP(Sitio_Publico[[#This Row],[tema]],Estructura!$G$4:$J$532,4,0)</f>
        <v>T-50</v>
      </c>
      <c r="Y3791" s="49" t="str">
        <f>+VLOOKUP(Sitio_Publico[[#This Row],[contenido]],Estructura!$L$4:$O$473,4,0)</f>
        <v>C-30</v>
      </c>
      <c r="Z3791" s="49" t="str">
        <f>+VLOOKUP(Sitio_Publico[[#This Row],[Filtro Integrado]],Estructura!$U$4:$W$529,3,0)</f>
        <v>FI-0</v>
      </c>
      <c r="AA3791" s="49" t="str">
        <f>+VLOOKUP(Sitio_Publico[[#This Row],[Muestra]],Estructura!$Y$4:$AB$483,4,0)</f>
        <v>M-000325</v>
      </c>
    </row>
    <row r="3792" spans="1:27" ht="51" x14ac:dyDescent="0.3">
      <c r="A3792" s="16">
        <f t="shared" si="59"/>
        <v>3791</v>
      </c>
      <c r="B3792" s="47" t="s">
        <v>15118</v>
      </c>
      <c r="C3792" s="13" t="s">
        <v>15119</v>
      </c>
      <c r="D3792" s="13" t="s">
        <v>15120</v>
      </c>
      <c r="E3792" s="44">
        <v>100114002</v>
      </c>
      <c r="F3792" s="13" t="s">
        <v>15534</v>
      </c>
      <c r="G3792" s="23" t="s">
        <v>15397</v>
      </c>
      <c r="H3792" s="42" t="s">
        <v>457</v>
      </c>
      <c r="I3792" s="28" t="s">
        <v>376</v>
      </c>
      <c r="J3792" s="12" t="s">
        <v>15398</v>
      </c>
      <c r="K3792" s="28" t="s">
        <v>18153</v>
      </c>
      <c r="L3792" s="12" t="s">
        <v>1611</v>
      </c>
      <c r="M3792" s="12" t="s">
        <v>15400</v>
      </c>
      <c r="N3792" s="12" t="s">
        <v>15126</v>
      </c>
      <c r="O3792" s="26" t="s">
        <v>18154</v>
      </c>
      <c r="P3792" s="26" t="s">
        <v>18155</v>
      </c>
      <c r="Q3792" s="25" t="s">
        <v>456</v>
      </c>
      <c r="R3792" s="26" t="s">
        <v>18156</v>
      </c>
      <c r="S3792" s="15" t="s">
        <v>18157</v>
      </c>
      <c r="T3792" s="52" t="s">
        <v>14847</v>
      </c>
      <c r="U3792" s="22" t="s">
        <v>392</v>
      </c>
      <c r="V3792" s="49" t="str">
        <f>+Sitio_Publico[[#This Row],[idcoleccion]]&amp;"-"&amp;Sitio_Publico[[#This Row],[id]]</f>
        <v>000-3791</v>
      </c>
      <c r="W3792" s="49">
        <f>+VLOOKUP(Sitio_Publico[[#This Row],[territorio]],Estructura!$AE$4:$AH$1067,4,0)</f>
        <v>20000013</v>
      </c>
      <c r="X3792" s="49" t="str">
        <f>+VLOOKUP(Sitio_Publico[[#This Row],[tema]],Estructura!$G$4:$J$532,4,0)</f>
        <v>T-60</v>
      </c>
      <c r="Y3792" s="49" t="str">
        <f>+VLOOKUP(Sitio_Publico[[#This Row],[contenido]],Estructura!$L$4:$O$473,4,0)</f>
        <v>C-35</v>
      </c>
      <c r="Z3792" s="49" t="str">
        <f>+VLOOKUP(Sitio_Publico[[#This Row],[Filtro Integrado]],Estructura!$U$4:$W$529,3,0)</f>
        <v>FI-8</v>
      </c>
      <c r="AA3792" s="49" t="str">
        <f>+VLOOKUP(Sitio_Publico[[#This Row],[Muestra]],Estructura!$Y$4:$AB$483,4,0)</f>
        <v>M-000346</v>
      </c>
    </row>
    <row r="3793" spans="1:27" ht="30.6" x14ac:dyDescent="0.3">
      <c r="A3793" s="16">
        <f t="shared" si="59"/>
        <v>3792</v>
      </c>
      <c r="B3793" s="47" t="s">
        <v>15118</v>
      </c>
      <c r="C3793" s="13" t="s">
        <v>15119</v>
      </c>
      <c r="D3793" s="13" t="s">
        <v>15120</v>
      </c>
      <c r="E3793" s="44">
        <v>8109</v>
      </c>
      <c r="F3793" s="13" t="s">
        <v>15198</v>
      </c>
      <c r="G3793" s="23" t="s">
        <v>15122</v>
      </c>
      <c r="H3793" s="42" t="s">
        <v>458</v>
      </c>
      <c r="I3793" s="28" t="s">
        <v>170</v>
      </c>
      <c r="J3793" s="12" t="s">
        <v>393</v>
      </c>
      <c r="K3793" s="28" t="s">
        <v>15181</v>
      </c>
      <c r="L3793" s="12" t="s">
        <v>15124</v>
      </c>
      <c r="M3793" s="12" t="s">
        <v>15125</v>
      </c>
      <c r="N3793" s="12" t="s">
        <v>15126</v>
      </c>
      <c r="O3793" s="26" t="s">
        <v>18158</v>
      </c>
      <c r="P3793" s="26" t="s">
        <v>18159</v>
      </c>
      <c r="Q3793" s="25" t="s">
        <v>632</v>
      </c>
      <c r="R3793" s="26" t="s">
        <v>18160</v>
      </c>
      <c r="S3793" s="15" t="s">
        <v>18161</v>
      </c>
      <c r="T3793" s="52" t="s">
        <v>18162</v>
      </c>
      <c r="U3793" s="22" t="s">
        <v>392</v>
      </c>
      <c r="V3793" s="49" t="str">
        <f>+Sitio_Publico[[#This Row],[idcoleccion]]&amp;"-"&amp;Sitio_Publico[[#This Row],[id]]</f>
        <v>000-3792</v>
      </c>
      <c r="W3793" s="49">
        <f>+VLOOKUP(Sitio_Publico[[#This Row],[territorio]],Estructura!$AE$4:$AH$1067,4,0)</f>
        <v>30008109</v>
      </c>
      <c r="X3793" s="49" t="str">
        <f>+VLOOKUP(Sitio_Publico[[#This Row],[tema]],Estructura!$G$4:$J$532,4,0)</f>
        <v>T-55</v>
      </c>
      <c r="Y3793" s="49" t="str">
        <f>+VLOOKUP(Sitio_Publico[[#This Row],[contenido]],Estructura!$L$4:$O$473,4,0)</f>
        <v>C-30</v>
      </c>
      <c r="Z3793" s="49" t="str">
        <f>+VLOOKUP(Sitio_Publico[[#This Row],[Filtro Integrado]],Estructura!$U$4:$W$529,3,0)</f>
        <v>FI-0</v>
      </c>
      <c r="AA3793" s="49" t="str">
        <f>+VLOOKUP(Sitio_Publico[[#This Row],[Muestra]],Estructura!$Y$4:$AB$483,4,0)</f>
        <v>M-000220</v>
      </c>
    </row>
    <row r="3794" spans="1:27" ht="40.799999999999997" x14ac:dyDescent="0.3">
      <c r="A3794" s="16">
        <f t="shared" si="59"/>
        <v>3793</v>
      </c>
      <c r="B3794" s="47" t="s">
        <v>15118</v>
      </c>
      <c r="C3794" s="13" t="s">
        <v>15119</v>
      </c>
      <c r="D3794" s="13" t="s">
        <v>15120</v>
      </c>
      <c r="E3794" s="44">
        <v>47</v>
      </c>
      <c r="F3794" s="13" t="s">
        <v>15142</v>
      </c>
      <c r="G3794" s="23" t="s">
        <v>15143</v>
      </c>
      <c r="H3794" s="42" t="s">
        <v>455</v>
      </c>
      <c r="I3794" s="28" t="s">
        <v>408</v>
      </c>
      <c r="J3794" s="12" t="s">
        <v>393</v>
      </c>
      <c r="K3794" s="28" t="s">
        <v>15278</v>
      </c>
      <c r="L3794" s="12" t="s">
        <v>15145</v>
      </c>
      <c r="M3794" s="12" t="s">
        <v>15146</v>
      </c>
      <c r="N3794" s="12" t="s">
        <v>15126</v>
      </c>
      <c r="O3794" s="26" t="s">
        <v>18163</v>
      </c>
      <c r="P3794" s="26" t="s">
        <v>18164</v>
      </c>
      <c r="Q3794" s="25" t="s">
        <v>456</v>
      </c>
      <c r="R3794" s="26" t="s">
        <v>18165</v>
      </c>
      <c r="S3794" s="15" t="s">
        <v>18166</v>
      </c>
      <c r="T3794" s="52">
        <v>0</v>
      </c>
      <c r="U3794" s="22" t="s">
        <v>392</v>
      </c>
      <c r="V3794" s="49" t="str">
        <f>+Sitio_Publico[[#This Row],[idcoleccion]]&amp;"-"&amp;Sitio_Publico[[#This Row],[id]]</f>
        <v>000-3793</v>
      </c>
      <c r="W3794" s="49">
        <f>+VLOOKUP(Sitio_Publico[[#This Row],[territorio]],Estructura!$AE$4:$AH$1067,4,0)</f>
        <v>10000047</v>
      </c>
      <c r="X3794" s="49" t="str">
        <f>+VLOOKUP(Sitio_Publico[[#This Row],[tema]],Estructura!$G$4:$J$532,4,0)</f>
        <v>T-0</v>
      </c>
      <c r="Y3794" s="49" t="str">
        <f>+VLOOKUP(Sitio_Publico[[#This Row],[contenido]],Estructura!$L$4:$O$473,4,0)</f>
        <v>C-1</v>
      </c>
      <c r="Z3794" s="49" t="str">
        <f>+VLOOKUP(Sitio_Publico[[#This Row],[Filtro Integrado]],Estructura!$U$4:$W$529,3,0)</f>
        <v>FI-0</v>
      </c>
      <c r="AA3794" s="49" t="str">
        <f>+VLOOKUP(Sitio_Publico[[#This Row],[Muestra]],Estructura!$Y$4:$AB$483,4,0)</f>
        <v>M-000228</v>
      </c>
    </row>
    <row r="3795" spans="1:27" ht="30.6" x14ac:dyDescent="0.3">
      <c r="A3795" s="16">
        <f t="shared" si="59"/>
        <v>3794</v>
      </c>
      <c r="B3795" s="47" t="s">
        <v>15118</v>
      </c>
      <c r="C3795" s="13" t="s">
        <v>15119</v>
      </c>
      <c r="D3795" s="13" t="s">
        <v>15120</v>
      </c>
      <c r="E3795" s="44">
        <v>6115</v>
      </c>
      <c r="F3795" s="13" t="s">
        <v>15198</v>
      </c>
      <c r="G3795" s="23" t="s">
        <v>15122</v>
      </c>
      <c r="H3795" s="42" t="s">
        <v>458</v>
      </c>
      <c r="I3795" s="28" t="s">
        <v>114</v>
      </c>
      <c r="J3795" s="12" t="s">
        <v>393</v>
      </c>
      <c r="K3795" s="28" t="s">
        <v>15371</v>
      </c>
      <c r="L3795" s="12" t="s">
        <v>15124</v>
      </c>
      <c r="M3795" s="12" t="s">
        <v>15125</v>
      </c>
      <c r="N3795" s="12" t="s">
        <v>15126</v>
      </c>
      <c r="O3795" s="26" t="s">
        <v>18167</v>
      </c>
      <c r="P3795" s="26" t="s">
        <v>18168</v>
      </c>
      <c r="Q3795" s="25" t="s">
        <v>632</v>
      </c>
      <c r="R3795" s="26" t="s">
        <v>18169</v>
      </c>
      <c r="S3795" s="15" t="s">
        <v>18170</v>
      </c>
      <c r="T3795" s="52" t="s">
        <v>18171</v>
      </c>
      <c r="U3795" s="22" t="s">
        <v>392</v>
      </c>
      <c r="V3795" s="49" t="str">
        <f>+Sitio_Publico[[#This Row],[idcoleccion]]&amp;"-"&amp;Sitio_Publico[[#This Row],[id]]</f>
        <v>000-3794</v>
      </c>
      <c r="W3795" s="49">
        <f>+VLOOKUP(Sitio_Publico[[#This Row],[territorio]],Estructura!$AE$4:$AH$1067,4,0)</f>
        <v>30006115</v>
      </c>
      <c r="X3795" s="49" t="str">
        <f>+VLOOKUP(Sitio_Publico[[#This Row],[tema]],Estructura!$G$4:$J$532,4,0)</f>
        <v>T-55</v>
      </c>
      <c r="Y3795" s="49" t="str">
        <f>+VLOOKUP(Sitio_Publico[[#This Row],[contenido]],Estructura!$L$4:$O$473,4,0)</f>
        <v>C-30</v>
      </c>
      <c r="Z3795" s="49" t="str">
        <f>+VLOOKUP(Sitio_Publico[[#This Row],[Filtro Integrado]],Estructura!$U$4:$W$529,3,0)</f>
        <v>FI-0</v>
      </c>
      <c r="AA3795" s="49" t="str">
        <f>+VLOOKUP(Sitio_Publico[[#This Row],[Muestra]],Estructura!$Y$4:$AB$483,4,0)</f>
        <v>M-000236</v>
      </c>
    </row>
    <row r="3796" spans="1:27" ht="48" x14ac:dyDescent="0.3">
      <c r="A3796" s="16">
        <f t="shared" si="59"/>
        <v>3795</v>
      </c>
      <c r="B3796" s="47" t="s">
        <v>15118</v>
      </c>
      <c r="C3796" s="13" t="s">
        <v>15119</v>
      </c>
      <c r="D3796" s="13" t="s">
        <v>15120</v>
      </c>
      <c r="E3796" s="44">
        <v>4</v>
      </c>
      <c r="F3796" s="13" t="s">
        <v>15161</v>
      </c>
      <c r="G3796" s="23" t="s">
        <v>15162</v>
      </c>
      <c r="H3796" s="42" t="s">
        <v>455</v>
      </c>
      <c r="I3796" s="28" t="s">
        <v>14</v>
      </c>
      <c r="J3796" s="12" t="s">
        <v>393</v>
      </c>
      <c r="K3796" s="28" t="s">
        <v>15612</v>
      </c>
      <c r="L3796" s="12" t="s">
        <v>15416</v>
      </c>
      <c r="M3796" s="12" t="s">
        <v>15165</v>
      </c>
      <c r="N3796" s="12" t="s">
        <v>15126</v>
      </c>
      <c r="O3796" s="26" t="s">
        <v>18172</v>
      </c>
      <c r="P3796" s="26" t="s">
        <v>18173</v>
      </c>
      <c r="Q3796" s="25" t="s">
        <v>491</v>
      </c>
      <c r="R3796" s="26" t="s">
        <v>18174</v>
      </c>
      <c r="S3796" s="15" t="s">
        <v>18175</v>
      </c>
      <c r="T3796" s="52">
        <v>0</v>
      </c>
      <c r="U3796" s="22" t="s">
        <v>392</v>
      </c>
      <c r="V3796" s="49" t="str">
        <f>+Sitio_Publico[[#This Row],[idcoleccion]]&amp;"-"&amp;Sitio_Publico[[#This Row],[id]]</f>
        <v>000-3795</v>
      </c>
      <c r="W3796" s="49">
        <f>+VLOOKUP(Sitio_Publico[[#This Row],[territorio]],Estructura!$AE$4:$AH$1067,4,0)</f>
        <v>10000000</v>
      </c>
      <c r="X3796" s="49" t="str">
        <f>+VLOOKUP(Sitio_Publico[[#This Row],[tema]],Estructura!$G$4:$J$532,4,0)</f>
        <v>T-53</v>
      </c>
      <c r="Y3796" s="49" t="str">
        <f>+VLOOKUP(Sitio_Publico[[#This Row],[contenido]],Estructura!$L$4:$O$473,4,0)</f>
        <v>C-33</v>
      </c>
      <c r="Z3796" s="49" t="str">
        <f>+VLOOKUP(Sitio_Publico[[#This Row],[Filtro Integrado]],Estructura!$U$4:$W$529,3,0)</f>
        <v>FI-0</v>
      </c>
      <c r="AA3796" s="49" t="str">
        <f>+VLOOKUP(Sitio_Publico[[#This Row],[Muestra]],Estructura!$Y$4:$AB$483,4,0)</f>
        <v>M-000257</v>
      </c>
    </row>
    <row r="3797" spans="1:27" ht="40.799999999999997" x14ac:dyDescent="0.3">
      <c r="A3797" s="16">
        <f t="shared" si="59"/>
        <v>3796</v>
      </c>
      <c r="B3797" s="47" t="s">
        <v>15118</v>
      </c>
      <c r="C3797" s="13" t="s">
        <v>15119</v>
      </c>
      <c r="D3797" s="13" t="s">
        <v>15120</v>
      </c>
      <c r="E3797" s="44">
        <v>116</v>
      </c>
      <c r="F3797" s="13" t="s">
        <v>15142</v>
      </c>
      <c r="G3797" s="23" t="s">
        <v>15143</v>
      </c>
      <c r="H3797" s="42" t="s">
        <v>455</v>
      </c>
      <c r="I3797" s="28" t="s">
        <v>394</v>
      </c>
      <c r="J3797" s="12" t="s">
        <v>15142</v>
      </c>
      <c r="K3797" s="28" t="s">
        <v>15181</v>
      </c>
      <c r="L3797" s="12" t="s">
        <v>1299</v>
      </c>
      <c r="M3797" s="12" t="s">
        <v>14623</v>
      </c>
      <c r="N3797" s="12" t="s">
        <v>15126</v>
      </c>
      <c r="O3797" s="26" t="s">
        <v>18176</v>
      </c>
      <c r="P3797" s="26" t="s">
        <v>18177</v>
      </c>
      <c r="Q3797" s="25" t="s">
        <v>632</v>
      </c>
      <c r="R3797" s="26" t="s">
        <v>18178</v>
      </c>
      <c r="S3797" s="15" t="s">
        <v>18179</v>
      </c>
      <c r="T3797" s="52">
        <v>0</v>
      </c>
      <c r="U3797" s="22" t="s">
        <v>392</v>
      </c>
      <c r="V3797" s="49" t="str">
        <f>+Sitio_Publico[[#This Row],[idcoleccion]]&amp;"-"&amp;Sitio_Publico[[#This Row],[id]]</f>
        <v>000-3796</v>
      </c>
      <c r="W3797" s="49">
        <f>+VLOOKUP(Sitio_Publico[[#This Row],[territorio]],Estructura!$AE$4:$AH$1067,4,0)</f>
        <v>10000116</v>
      </c>
      <c r="X3797" s="49" t="str">
        <f>+VLOOKUP(Sitio_Publico[[#This Row],[tema]],Estructura!$G$4:$J$532,4,0)</f>
        <v>T-0</v>
      </c>
      <c r="Y3797" s="49" t="str">
        <f>+VLOOKUP(Sitio_Publico[[#This Row],[contenido]],Estructura!$L$4:$O$473,4,0)</f>
        <v>C-1</v>
      </c>
      <c r="Z3797" s="49" t="str">
        <f>+VLOOKUP(Sitio_Publico[[#This Row],[Filtro Integrado]],Estructura!$U$4:$W$529,3,0)</f>
        <v>FI-5</v>
      </c>
      <c r="AA3797" s="49" t="str">
        <f>+VLOOKUP(Sitio_Publico[[#This Row],[Muestra]],Estructura!$Y$4:$AB$483,4,0)</f>
        <v>M-000220</v>
      </c>
    </row>
    <row r="3798" spans="1:27" ht="40.799999999999997" x14ac:dyDescent="0.3">
      <c r="A3798" s="16">
        <f t="shared" si="59"/>
        <v>3797</v>
      </c>
      <c r="B3798" s="47" t="s">
        <v>15118</v>
      </c>
      <c r="C3798" s="13" t="s">
        <v>15119</v>
      </c>
      <c r="D3798" s="13" t="s">
        <v>15120</v>
      </c>
      <c r="E3798" s="44">
        <v>11401</v>
      </c>
      <c r="F3798" s="13" t="s">
        <v>15825</v>
      </c>
      <c r="G3798" s="23" t="s">
        <v>15152</v>
      </c>
      <c r="H3798" s="42" t="s">
        <v>458</v>
      </c>
      <c r="I3798" s="28" t="s">
        <v>285</v>
      </c>
      <c r="J3798" s="12" t="s">
        <v>15153</v>
      </c>
      <c r="K3798" s="28" t="s">
        <v>15826</v>
      </c>
      <c r="L3798" s="12" t="s">
        <v>15155</v>
      </c>
      <c r="M3798" s="12" t="s">
        <v>15156</v>
      </c>
      <c r="N3798" s="12" t="s">
        <v>15126</v>
      </c>
      <c r="O3798" s="26" t="s">
        <v>18180</v>
      </c>
      <c r="P3798" s="26" t="s">
        <v>18181</v>
      </c>
      <c r="Q3798" s="25" t="s">
        <v>10495</v>
      </c>
      <c r="R3798" s="26" t="s">
        <v>18182</v>
      </c>
      <c r="S3798" s="15" t="s">
        <v>18183</v>
      </c>
      <c r="T3798" s="52" t="s">
        <v>786</v>
      </c>
      <c r="U3798" s="22" t="s">
        <v>392</v>
      </c>
      <c r="V3798" s="49" t="str">
        <f>+Sitio_Publico[[#This Row],[idcoleccion]]&amp;"-"&amp;Sitio_Publico[[#This Row],[id]]</f>
        <v>000-3797</v>
      </c>
      <c r="W3798" s="49">
        <f>+VLOOKUP(Sitio_Publico[[#This Row],[territorio]],Estructura!$AE$4:$AH$1067,4,0)</f>
        <v>30011401</v>
      </c>
      <c r="X3798" s="49" t="str">
        <f>+VLOOKUP(Sitio_Publico[[#This Row],[tema]],Estructura!$G$4:$J$532,4,0)</f>
        <v>T-62</v>
      </c>
      <c r="Y3798" s="49" t="str">
        <f>+VLOOKUP(Sitio_Publico[[#This Row],[contenido]],Estructura!$L$4:$O$473,4,0)</f>
        <v>C-32</v>
      </c>
      <c r="Z3798" s="49" t="str">
        <f>+VLOOKUP(Sitio_Publico[[#This Row],[Filtro Integrado]],Estructura!$U$4:$W$529,3,0)</f>
        <v>FI-4</v>
      </c>
      <c r="AA3798" s="49" t="str">
        <f>+VLOOKUP(Sitio_Publico[[#This Row],[Muestra]],Estructura!$Y$4:$AB$483,4,0)</f>
        <v>M-000263</v>
      </c>
    </row>
    <row r="3799" spans="1:27" ht="40.799999999999997" x14ac:dyDescent="0.3">
      <c r="A3799" s="16">
        <f t="shared" si="59"/>
        <v>3798</v>
      </c>
      <c r="B3799" s="47" t="s">
        <v>15118</v>
      </c>
      <c r="C3799" s="13" t="s">
        <v>15119</v>
      </c>
      <c r="D3799" s="13" t="s">
        <v>15120</v>
      </c>
      <c r="E3799" s="44">
        <v>6102</v>
      </c>
      <c r="F3799" s="13" t="s">
        <v>15121</v>
      </c>
      <c r="G3799" s="23" t="s">
        <v>15122</v>
      </c>
      <c r="H3799" s="42" t="s">
        <v>458</v>
      </c>
      <c r="I3799" s="28" t="s">
        <v>101</v>
      </c>
      <c r="J3799" s="12" t="s">
        <v>393</v>
      </c>
      <c r="K3799" s="28" t="s">
        <v>15371</v>
      </c>
      <c r="L3799" s="12" t="s">
        <v>15124</v>
      </c>
      <c r="M3799" s="12" t="s">
        <v>15125</v>
      </c>
      <c r="N3799" s="12" t="s">
        <v>15126</v>
      </c>
      <c r="O3799" s="26" t="s">
        <v>18184</v>
      </c>
      <c r="P3799" s="26" t="s">
        <v>18185</v>
      </c>
      <c r="Q3799" s="25" t="s">
        <v>632</v>
      </c>
      <c r="R3799" s="26" t="s">
        <v>18186</v>
      </c>
      <c r="S3799" s="15" t="s">
        <v>18187</v>
      </c>
      <c r="T3799" s="52" t="s">
        <v>18188</v>
      </c>
      <c r="U3799" s="22" t="s">
        <v>392</v>
      </c>
      <c r="V3799" s="49" t="str">
        <f>+Sitio_Publico[[#This Row],[idcoleccion]]&amp;"-"&amp;Sitio_Publico[[#This Row],[id]]</f>
        <v>000-3798</v>
      </c>
      <c r="W3799" s="49">
        <f>+VLOOKUP(Sitio_Publico[[#This Row],[territorio]],Estructura!$AE$4:$AH$1067,4,0)</f>
        <v>30006102</v>
      </c>
      <c r="X3799" s="49" t="str">
        <f>+VLOOKUP(Sitio_Publico[[#This Row],[tema]],Estructura!$G$4:$J$532,4,0)</f>
        <v>T-50</v>
      </c>
      <c r="Y3799" s="49" t="str">
        <f>+VLOOKUP(Sitio_Publico[[#This Row],[contenido]],Estructura!$L$4:$O$473,4,0)</f>
        <v>C-30</v>
      </c>
      <c r="Z3799" s="49" t="str">
        <f>+VLOOKUP(Sitio_Publico[[#This Row],[Filtro Integrado]],Estructura!$U$4:$W$529,3,0)</f>
        <v>FI-0</v>
      </c>
      <c r="AA3799" s="49" t="str">
        <f>+VLOOKUP(Sitio_Publico[[#This Row],[Muestra]],Estructura!$Y$4:$AB$483,4,0)</f>
        <v>M-000236</v>
      </c>
    </row>
    <row r="3800" spans="1:27" ht="40.799999999999997" x14ac:dyDescent="0.3">
      <c r="A3800" s="16">
        <f t="shared" si="59"/>
        <v>3799</v>
      </c>
      <c r="B3800" s="47" t="s">
        <v>15118</v>
      </c>
      <c r="C3800" s="13" t="s">
        <v>15119</v>
      </c>
      <c r="D3800" s="13" t="s">
        <v>15120</v>
      </c>
      <c r="E3800" s="44">
        <v>3301</v>
      </c>
      <c r="F3800" s="13" t="s">
        <v>15263</v>
      </c>
      <c r="G3800" s="23" t="s">
        <v>15152</v>
      </c>
      <c r="H3800" s="42" t="s">
        <v>458</v>
      </c>
      <c r="I3800" s="28" t="s">
        <v>46</v>
      </c>
      <c r="J3800" s="12" t="s">
        <v>393</v>
      </c>
      <c r="K3800" s="28" t="s">
        <v>15458</v>
      </c>
      <c r="L3800" s="12" t="s">
        <v>15155</v>
      </c>
      <c r="M3800" s="12" t="s">
        <v>15156</v>
      </c>
      <c r="N3800" s="12" t="s">
        <v>15126</v>
      </c>
      <c r="O3800" s="26" t="s">
        <v>18189</v>
      </c>
      <c r="P3800" s="26" t="s">
        <v>18190</v>
      </c>
      <c r="Q3800" s="25" t="s">
        <v>10495</v>
      </c>
      <c r="R3800" s="26" t="s">
        <v>18191</v>
      </c>
      <c r="S3800" s="15" t="s">
        <v>18192</v>
      </c>
      <c r="T3800" s="52" t="s">
        <v>701</v>
      </c>
      <c r="U3800" s="22" t="s">
        <v>392</v>
      </c>
      <c r="V3800" s="49" t="str">
        <f>+Sitio_Publico[[#This Row],[idcoleccion]]&amp;"-"&amp;Sitio_Publico[[#This Row],[id]]</f>
        <v>000-3799</v>
      </c>
      <c r="W3800" s="49">
        <f>+VLOOKUP(Sitio_Publico[[#This Row],[territorio]],Estructura!$AE$4:$AH$1067,4,0)</f>
        <v>30003301</v>
      </c>
      <c r="X3800" s="49" t="str">
        <f>+VLOOKUP(Sitio_Publico[[#This Row],[tema]],Estructura!$G$4:$J$532,4,0)</f>
        <v>T-57</v>
      </c>
      <c r="Y3800" s="49" t="str">
        <f>+VLOOKUP(Sitio_Publico[[#This Row],[contenido]],Estructura!$L$4:$O$473,4,0)</f>
        <v>C-32</v>
      </c>
      <c r="Z3800" s="49" t="str">
        <f>+VLOOKUP(Sitio_Publico[[#This Row],[Filtro Integrado]],Estructura!$U$4:$W$529,3,0)</f>
        <v>FI-0</v>
      </c>
      <c r="AA3800" s="49" t="str">
        <f>+VLOOKUP(Sitio_Publico[[#This Row],[Muestra]],Estructura!$Y$4:$AB$483,4,0)</f>
        <v>M-000243</v>
      </c>
    </row>
    <row r="3801" spans="1:27" ht="40.799999999999997" x14ac:dyDescent="0.3">
      <c r="A3801" s="16">
        <f t="shared" si="59"/>
        <v>3800</v>
      </c>
      <c r="B3801" s="47" t="s">
        <v>15118</v>
      </c>
      <c r="C3801" s="13" t="s">
        <v>15119</v>
      </c>
      <c r="D3801" s="13" t="s">
        <v>15120</v>
      </c>
      <c r="E3801" s="44">
        <v>100101004</v>
      </c>
      <c r="F3801" s="13" t="s">
        <v>15198</v>
      </c>
      <c r="G3801" s="23" t="s">
        <v>15122</v>
      </c>
      <c r="H3801" s="42" t="s">
        <v>455</v>
      </c>
      <c r="I3801" s="28" t="s">
        <v>14</v>
      </c>
      <c r="J3801" s="12" t="s">
        <v>393</v>
      </c>
      <c r="K3801" s="28" t="s">
        <v>15410</v>
      </c>
      <c r="L3801" s="12" t="s">
        <v>15124</v>
      </c>
      <c r="M3801" s="12" t="s">
        <v>15125</v>
      </c>
      <c r="N3801" s="12" t="s">
        <v>15126</v>
      </c>
      <c r="O3801" s="26" t="s">
        <v>18193</v>
      </c>
      <c r="P3801" s="26" t="s">
        <v>18194</v>
      </c>
      <c r="Q3801" s="25" t="s">
        <v>1359</v>
      </c>
      <c r="R3801" s="26" t="s">
        <v>15413</v>
      </c>
      <c r="S3801" s="15" t="s">
        <v>18195</v>
      </c>
      <c r="T3801" s="52">
        <v>0</v>
      </c>
      <c r="U3801" s="22" t="s">
        <v>392</v>
      </c>
      <c r="V3801" s="49" t="str">
        <f>+Sitio_Publico[[#This Row],[idcoleccion]]&amp;"-"&amp;Sitio_Publico[[#This Row],[id]]</f>
        <v>000-3800</v>
      </c>
      <c r="W3801" s="49">
        <f>+VLOOKUP(Sitio_Publico[[#This Row],[territorio]],Estructura!$AE$4:$AH$1067,4,0)</f>
        <v>10000000</v>
      </c>
      <c r="X3801" s="49" t="str">
        <f>+VLOOKUP(Sitio_Publico[[#This Row],[tema]],Estructura!$G$4:$J$532,4,0)</f>
        <v>T-55</v>
      </c>
      <c r="Y3801" s="49" t="str">
        <f>+VLOOKUP(Sitio_Publico[[#This Row],[contenido]],Estructura!$L$4:$O$473,4,0)</f>
        <v>C-30</v>
      </c>
      <c r="Z3801" s="49" t="str">
        <f>+VLOOKUP(Sitio_Publico[[#This Row],[Filtro Integrado]],Estructura!$U$4:$W$529,3,0)</f>
        <v>FI-0</v>
      </c>
      <c r="AA3801" s="49" t="str">
        <f>+VLOOKUP(Sitio_Publico[[#This Row],[Muestra]],Estructura!$Y$4:$AB$483,4,0)</f>
        <v>M-0004</v>
      </c>
    </row>
    <row r="3802" spans="1:27" ht="51" x14ac:dyDescent="0.3">
      <c r="A3802" s="16">
        <f t="shared" si="59"/>
        <v>3801</v>
      </c>
      <c r="B3802" s="47" t="s">
        <v>15118</v>
      </c>
      <c r="C3802" s="13" t="s">
        <v>15119</v>
      </c>
      <c r="D3802" s="13" t="s">
        <v>15120</v>
      </c>
      <c r="E3802" s="44">
        <v>28</v>
      </c>
      <c r="F3802" s="13" t="s">
        <v>15186</v>
      </c>
      <c r="G3802" s="23" t="s">
        <v>15152</v>
      </c>
      <c r="H3802" s="42" t="s">
        <v>457</v>
      </c>
      <c r="I3802" s="28" t="s">
        <v>366</v>
      </c>
      <c r="J3802" s="12" t="s">
        <v>15187</v>
      </c>
      <c r="K3802" s="28" t="s">
        <v>15334</v>
      </c>
      <c r="L3802" s="12" t="s">
        <v>15155</v>
      </c>
      <c r="M3802" s="12" t="s">
        <v>15156</v>
      </c>
      <c r="N3802" s="12" t="s">
        <v>15126</v>
      </c>
      <c r="O3802" s="26" t="s">
        <v>18196</v>
      </c>
      <c r="P3802" s="26" t="s">
        <v>18197</v>
      </c>
      <c r="Q3802" s="25" t="s">
        <v>491</v>
      </c>
      <c r="R3802" s="26" t="s">
        <v>18198</v>
      </c>
      <c r="S3802" s="15" t="s">
        <v>18199</v>
      </c>
      <c r="T3802" s="52" t="s">
        <v>701</v>
      </c>
      <c r="U3802" s="22" t="s">
        <v>392</v>
      </c>
      <c r="V3802" s="49" t="str">
        <f>+Sitio_Publico[[#This Row],[idcoleccion]]&amp;"-"&amp;Sitio_Publico[[#This Row],[id]]</f>
        <v>000-3801</v>
      </c>
      <c r="W3802" s="49">
        <f>+VLOOKUP(Sitio_Publico[[#This Row],[territorio]],Estructura!$AE$4:$AH$1067,4,0)</f>
        <v>20000003</v>
      </c>
      <c r="X3802" s="49" t="str">
        <f>+VLOOKUP(Sitio_Publico[[#This Row],[tema]],Estructura!$G$4:$J$532,4,0)</f>
        <v>T-54</v>
      </c>
      <c r="Y3802" s="49" t="str">
        <f>+VLOOKUP(Sitio_Publico[[#This Row],[contenido]],Estructura!$L$4:$O$473,4,0)</f>
        <v>C-32</v>
      </c>
      <c r="Z3802" s="49" t="str">
        <f>+VLOOKUP(Sitio_Publico[[#This Row],[Filtro Integrado]],Estructura!$U$4:$W$529,3,0)</f>
        <v>FI-6</v>
      </c>
      <c r="AA3802" s="49" t="str">
        <f>+VLOOKUP(Sitio_Publico[[#This Row],[Muestra]],Estructura!$Y$4:$AB$483,4,0)</f>
        <v>M-000233</v>
      </c>
    </row>
    <row r="3803" spans="1:27" ht="40.799999999999997" x14ac:dyDescent="0.3">
      <c r="A3803" s="16">
        <f t="shared" si="59"/>
        <v>3802</v>
      </c>
      <c r="B3803" s="47" t="s">
        <v>15118</v>
      </c>
      <c r="C3803" s="13" t="s">
        <v>15119</v>
      </c>
      <c r="D3803" s="13" t="s">
        <v>15120</v>
      </c>
      <c r="E3803" s="44">
        <v>5401</v>
      </c>
      <c r="F3803" s="13" t="s">
        <v>15121</v>
      </c>
      <c r="G3803" s="23" t="s">
        <v>15122</v>
      </c>
      <c r="H3803" s="42" t="s">
        <v>458</v>
      </c>
      <c r="I3803" s="28" t="s">
        <v>74</v>
      </c>
      <c r="J3803" s="12" t="s">
        <v>393</v>
      </c>
      <c r="K3803" s="28" t="s">
        <v>15181</v>
      </c>
      <c r="L3803" s="12" t="s">
        <v>15124</v>
      </c>
      <c r="M3803" s="12" t="s">
        <v>15125</v>
      </c>
      <c r="N3803" s="12" t="s">
        <v>15126</v>
      </c>
      <c r="O3803" s="26" t="s">
        <v>18200</v>
      </c>
      <c r="P3803" s="26" t="s">
        <v>18201</v>
      </c>
      <c r="Q3803" s="25" t="s">
        <v>1121</v>
      </c>
      <c r="R3803" s="26" t="s">
        <v>18202</v>
      </c>
      <c r="S3803" s="15" t="s">
        <v>18203</v>
      </c>
      <c r="T3803" s="52" t="s">
        <v>16322</v>
      </c>
      <c r="U3803" s="22" t="s">
        <v>392</v>
      </c>
      <c r="V3803" s="49" t="str">
        <f>+Sitio_Publico[[#This Row],[idcoleccion]]&amp;"-"&amp;Sitio_Publico[[#This Row],[id]]</f>
        <v>000-3802</v>
      </c>
      <c r="W3803" s="49">
        <f>+VLOOKUP(Sitio_Publico[[#This Row],[territorio]],Estructura!$AE$4:$AH$1067,4,0)</f>
        <v>30005401</v>
      </c>
      <c r="X3803" s="49" t="str">
        <f>+VLOOKUP(Sitio_Publico[[#This Row],[tema]],Estructura!$G$4:$J$532,4,0)</f>
        <v>T-50</v>
      </c>
      <c r="Y3803" s="49" t="str">
        <f>+VLOOKUP(Sitio_Publico[[#This Row],[contenido]],Estructura!$L$4:$O$473,4,0)</f>
        <v>C-30</v>
      </c>
      <c r="Z3803" s="49" t="str">
        <f>+VLOOKUP(Sitio_Publico[[#This Row],[Filtro Integrado]],Estructura!$U$4:$W$529,3,0)</f>
        <v>FI-0</v>
      </c>
      <c r="AA3803" s="49" t="str">
        <f>+VLOOKUP(Sitio_Publico[[#This Row],[Muestra]],Estructura!$Y$4:$AB$483,4,0)</f>
        <v>M-000220</v>
      </c>
    </row>
    <row r="3804" spans="1:27" ht="30.6" x14ac:dyDescent="0.3">
      <c r="A3804" s="16">
        <f t="shared" si="59"/>
        <v>3803</v>
      </c>
      <c r="B3804" s="47" t="s">
        <v>15118</v>
      </c>
      <c r="C3804" s="13" t="s">
        <v>15119</v>
      </c>
      <c r="D3804" s="13" t="s">
        <v>15120</v>
      </c>
      <c r="E3804" s="44">
        <v>9202</v>
      </c>
      <c r="F3804" s="13" t="s">
        <v>15198</v>
      </c>
      <c r="G3804" s="23" t="s">
        <v>15122</v>
      </c>
      <c r="H3804" s="42" t="s">
        <v>458</v>
      </c>
      <c r="I3804" s="28" t="s">
        <v>238</v>
      </c>
      <c r="J3804" s="12" t="s">
        <v>393</v>
      </c>
      <c r="K3804" s="28" t="s">
        <v>15142</v>
      </c>
      <c r="L3804" s="12" t="s">
        <v>15124</v>
      </c>
      <c r="M3804" s="12" t="s">
        <v>15125</v>
      </c>
      <c r="N3804" s="12" t="s">
        <v>15126</v>
      </c>
      <c r="O3804" s="26" t="s">
        <v>18204</v>
      </c>
      <c r="P3804" s="26" t="s">
        <v>18205</v>
      </c>
      <c r="Q3804" s="25" t="s">
        <v>632</v>
      </c>
      <c r="R3804" s="26" t="s">
        <v>18206</v>
      </c>
      <c r="S3804" s="15" t="s">
        <v>18207</v>
      </c>
      <c r="T3804" s="52" t="s">
        <v>18208</v>
      </c>
      <c r="U3804" s="22" t="s">
        <v>392</v>
      </c>
      <c r="V3804" s="49" t="str">
        <f>+Sitio_Publico[[#This Row],[idcoleccion]]&amp;"-"&amp;Sitio_Publico[[#This Row],[id]]</f>
        <v>000-3803</v>
      </c>
      <c r="W3804" s="49">
        <f>+VLOOKUP(Sitio_Publico[[#This Row],[territorio]],Estructura!$AE$4:$AH$1067,4,0)</f>
        <v>30009202</v>
      </c>
      <c r="X3804" s="49" t="str">
        <f>+VLOOKUP(Sitio_Publico[[#This Row],[tema]],Estructura!$G$4:$J$532,4,0)</f>
        <v>T-55</v>
      </c>
      <c r="Y3804" s="49" t="str">
        <f>+VLOOKUP(Sitio_Publico[[#This Row],[contenido]],Estructura!$L$4:$O$473,4,0)</f>
        <v>C-30</v>
      </c>
      <c r="Z3804" s="49" t="str">
        <f>+VLOOKUP(Sitio_Publico[[#This Row],[Filtro Integrado]],Estructura!$U$4:$W$529,3,0)</f>
        <v>FI-0</v>
      </c>
      <c r="AA3804" s="49" t="str">
        <f>+VLOOKUP(Sitio_Publico[[#This Row],[Muestra]],Estructura!$Y$4:$AB$483,4,0)</f>
        <v>M-00039</v>
      </c>
    </row>
    <row r="3805" spans="1:27" ht="40.799999999999997" x14ac:dyDescent="0.3">
      <c r="A3805" s="16">
        <f t="shared" si="59"/>
        <v>3804</v>
      </c>
      <c r="B3805" s="47" t="s">
        <v>15118</v>
      </c>
      <c r="C3805" s="13" t="s">
        <v>15119</v>
      </c>
      <c r="D3805" s="13" t="s">
        <v>15120</v>
      </c>
      <c r="E3805" s="44">
        <v>4101</v>
      </c>
      <c r="F3805" s="13" t="s">
        <v>15263</v>
      </c>
      <c r="G3805" s="23" t="s">
        <v>15152</v>
      </c>
      <c r="H3805" s="42" t="s">
        <v>458</v>
      </c>
      <c r="I3805" s="28" t="s">
        <v>50</v>
      </c>
      <c r="J3805" s="12" t="s">
        <v>393</v>
      </c>
      <c r="K3805" s="28" t="s">
        <v>15458</v>
      </c>
      <c r="L3805" s="12" t="s">
        <v>15155</v>
      </c>
      <c r="M3805" s="12" t="s">
        <v>15156</v>
      </c>
      <c r="N3805" s="12" t="s">
        <v>15126</v>
      </c>
      <c r="O3805" s="26" t="s">
        <v>18209</v>
      </c>
      <c r="P3805" s="26" t="s">
        <v>18210</v>
      </c>
      <c r="Q3805" s="25" t="s">
        <v>10495</v>
      </c>
      <c r="R3805" s="26" t="s">
        <v>18211</v>
      </c>
      <c r="S3805" s="15" t="s">
        <v>18212</v>
      </c>
      <c r="T3805" s="52" t="s">
        <v>799</v>
      </c>
      <c r="U3805" s="22" t="s">
        <v>392</v>
      </c>
      <c r="V3805" s="49" t="str">
        <f>+Sitio_Publico[[#This Row],[idcoleccion]]&amp;"-"&amp;Sitio_Publico[[#This Row],[id]]</f>
        <v>000-3804</v>
      </c>
      <c r="W3805" s="49">
        <f>+VLOOKUP(Sitio_Publico[[#This Row],[territorio]],Estructura!$AE$4:$AH$1067,4,0)</f>
        <v>30004101</v>
      </c>
      <c r="X3805" s="49" t="str">
        <f>+VLOOKUP(Sitio_Publico[[#This Row],[tema]],Estructura!$G$4:$J$532,4,0)</f>
        <v>T-57</v>
      </c>
      <c r="Y3805" s="49" t="str">
        <f>+VLOOKUP(Sitio_Publico[[#This Row],[contenido]],Estructura!$L$4:$O$473,4,0)</f>
        <v>C-32</v>
      </c>
      <c r="Z3805" s="49" t="str">
        <f>+VLOOKUP(Sitio_Publico[[#This Row],[Filtro Integrado]],Estructura!$U$4:$W$529,3,0)</f>
        <v>FI-0</v>
      </c>
      <c r="AA3805" s="49" t="str">
        <f>+VLOOKUP(Sitio_Publico[[#This Row],[Muestra]],Estructura!$Y$4:$AB$483,4,0)</f>
        <v>M-000243</v>
      </c>
    </row>
    <row r="3806" spans="1:27" ht="40.799999999999997" x14ac:dyDescent="0.3">
      <c r="A3806" s="16">
        <f t="shared" si="59"/>
        <v>3805</v>
      </c>
      <c r="B3806" s="47" t="s">
        <v>15118</v>
      </c>
      <c r="C3806" s="13" t="s">
        <v>15119</v>
      </c>
      <c r="D3806" s="13" t="s">
        <v>15120</v>
      </c>
      <c r="E3806" s="44">
        <v>100105001</v>
      </c>
      <c r="F3806" s="13" t="s">
        <v>15121</v>
      </c>
      <c r="G3806" s="23" t="s">
        <v>15122</v>
      </c>
      <c r="H3806" s="42" t="s">
        <v>455</v>
      </c>
      <c r="I3806" s="28" t="s">
        <v>14</v>
      </c>
      <c r="J3806" s="12" t="s">
        <v>393</v>
      </c>
      <c r="K3806" s="28" t="s">
        <v>15719</v>
      </c>
      <c r="L3806" s="12" t="s">
        <v>15124</v>
      </c>
      <c r="M3806" s="12" t="s">
        <v>15125</v>
      </c>
      <c r="N3806" s="12" t="s">
        <v>15126</v>
      </c>
      <c r="O3806" s="26" t="s">
        <v>18213</v>
      </c>
      <c r="P3806" s="26" t="s">
        <v>18214</v>
      </c>
      <c r="Q3806" s="25" t="s">
        <v>632</v>
      </c>
      <c r="R3806" s="26" t="s">
        <v>18215</v>
      </c>
      <c r="S3806" s="15" t="s">
        <v>18216</v>
      </c>
      <c r="T3806" s="52">
        <v>0</v>
      </c>
      <c r="U3806" s="22" t="s">
        <v>392</v>
      </c>
      <c r="V3806" s="49" t="str">
        <f>+Sitio_Publico[[#This Row],[idcoleccion]]&amp;"-"&amp;Sitio_Publico[[#This Row],[id]]</f>
        <v>000-3805</v>
      </c>
      <c r="W3806" s="49">
        <f>+VLOOKUP(Sitio_Publico[[#This Row],[territorio]],Estructura!$AE$4:$AH$1067,4,0)</f>
        <v>10000000</v>
      </c>
      <c r="X3806" s="49" t="str">
        <f>+VLOOKUP(Sitio_Publico[[#This Row],[tema]],Estructura!$G$4:$J$532,4,0)</f>
        <v>T-50</v>
      </c>
      <c r="Y3806" s="49" t="str">
        <f>+VLOOKUP(Sitio_Publico[[#This Row],[contenido]],Estructura!$L$4:$O$473,4,0)</f>
        <v>C-30</v>
      </c>
      <c r="Z3806" s="49" t="str">
        <f>+VLOOKUP(Sitio_Publico[[#This Row],[Filtro Integrado]],Estructura!$U$4:$W$529,3,0)</f>
        <v>FI-0</v>
      </c>
      <c r="AA3806" s="49" t="str">
        <f>+VLOOKUP(Sitio_Publico[[#This Row],[Muestra]],Estructura!$Y$4:$AB$483,4,0)</f>
        <v>M-000260</v>
      </c>
    </row>
    <row r="3807" spans="1:27" ht="40.799999999999997" x14ac:dyDescent="0.3">
      <c r="A3807" s="16">
        <f t="shared" si="59"/>
        <v>3806</v>
      </c>
      <c r="B3807" s="47" t="s">
        <v>15118</v>
      </c>
      <c r="C3807" s="13" t="s">
        <v>15119</v>
      </c>
      <c r="D3807" s="13" t="s">
        <v>15120</v>
      </c>
      <c r="E3807" s="44">
        <v>100101009</v>
      </c>
      <c r="F3807" s="13" t="s">
        <v>15121</v>
      </c>
      <c r="G3807" s="23" t="s">
        <v>15122</v>
      </c>
      <c r="H3807" s="42" t="s">
        <v>455</v>
      </c>
      <c r="I3807" s="28" t="s">
        <v>14</v>
      </c>
      <c r="J3807" s="12" t="s">
        <v>393</v>
      </c>
      <c r="K3807" s="28" t="s">
        <v>18217</v>
      </c>
      <c r="L3807" s="12" t="s">
        <v>15124</v>
      </c>
      <c r="M3807" s="12" t="s">
        <v>15125</v>
      </c>
      <c r="N3807" s="12" t="s">
        <v>15126</v>
      </c>
      <c r="O3807" s="26" t="s">
        <v>18218</v>
      </c>
      <c r="P3807" s="26" t="s">
        <v>18219</v>
      </c>
      <c r="Q3807" s="25" t="s">
        <v>632</v>
      </c>
      <c r="R3807" s="26" t="s">
        <v>18220</v>
      </c>
      <c r="S3807" s="15" t="s">
        <v>18221</v>
      </c>
      <c r="T3807" s="52">
        <v>0</v>
      </c>
      <c r="U3807" s="22" t="s">
        <v>392</v>
      </c>
      <c r="V3807" s="49" t="str">
        <f>+Sitio_Publico[[#This Row],[idcoleccion]]&amp;"-"&amp;Sitio_Publico[[#This Row],[id]]</f>
        <v>000-3806</v>
      </c>
      <c r="W3807" s="49">
        <f>+VLOOKUP(Sitio_Publico[[#This Row],[territorio]],Estructura!$AE$4:$AH$1067,4,0)</f>
        <v>10000000</v>
      </c>
      <c r="X3807" s="49" t="str">
        <f>+VLOOKUP(Sitio_Publico[[#This Row],[tema]],Estructura!$G$4:$J$532,4,0)</f>
        <v>T-50</v>
      </c>
      <c r="Y3807" s="49" t="str">
        <f>+VLOOKUP(Sitio_Publico[[#This Row],[contenido]],Estructura!$L$4:$O$473,4,0)</f>
        <v>C-30</v>
      </c>
      <c r="Z3807" s="49" t="str">
        <f>+VLOOKUP(Sitio_Publico[[#This Row],[Filtro Integrado]],Estructura!$U$4:$W$529,3,0)</f>
        <v>FI-0</v>
      </c>
      <c r="AA3807" s="49" t="str">
        <f>+VLOOKUP(Sitio_Publico[[#This Row],[Muestra]],Estructura!$Y$4:$AB$483,4,0)</f>
        <v>M-000347</v>
      </c>
    </row>
    <row r="3808" spans="1:27" ht="61.2" x14ac:dyDescent="0.3">
      <c r="A3808" s="16">
        <f t="shared" si="59"/>
        <v>3807</v>
      </c>
      <c r="B3808" s="47" t="s">
        <v>15118</v>
      </c>
      <c r="C3808" s="13" t="s">
        <v>15119</v>
      </c>
      <c r="D3808" s="13" t="s">
        <v>15120</v>
      </c>
      <c r="E3808" s="44">
        <v>15</v>
      </c>
      <c r="F3808" s="13" t="s">
        <v>15142</v>
      </c>
      <c r="G3808" s="23" t="s">
        <v>15143</v>
      </c>
      <c r="H3808" s="42" t="s">
        <v>457</v>
      </c>
      <c r="I3808" s="28" t="s">
        <v>378</v>
      </c>
      <c r="J3808" s="12" t="s">
        <v>393</v>
      </c>
      <c r="K3808" s="28" t="s">
        <v>15225</v>
      </c>
      <c r="L3808" s="12" t="s">
        <v>15145</v>
      </c>
      <c r="M3808" s="12" t="s">
        <v>14623</v>
      </c>
      <c r="N3808" s="12" t="s">
        <v>15126</v>
      </c>
      <c r="O3808" s="26" t="s">
        <v>18222</v>
      </c>
      <c r="P3808" s="26" t="s">
        <v>18223</v>
      </c>
      <c r="Q3808" s="25" t="s">
        <v>456</v>
      </c>
      <c r="R3808" s="26" t="s">
        <v>18224</v>
      </c>
      <c r="S3808" s="15" t="s">
        <v>18225</v>
      </c>
      <c r="T3808" s="52" t="s">
        <v>2442</v>
      </c>
      <c r="U3808" s="22" t="s">
        <v>392</v>
      </c>
      <c r="V3808" s="49" t="str">
        <f>+Sitio_Publico[[#This Row],[idcoleccion]]&amp;"-"&amp;Sitio_Publico[[#This Row],[id]]</f>
        <v>000-3807</v>
      </c>
      <c r="W3808" s="49">
        <f>+VLOOKUP(Sitio_Publico[[#This Row],[territorio]],Estructura!$AE$4:$AH$1067,4,0)</f>
        <v>20000015</v>
      </c>
      <c r="X3808" s="49" t="str">
        <f>+VLOOKUP(Sitio_Publico[[#This Row],[tema]],Estructura!$G$4:$J$532,4,0)</f>
        <v>T-0</v>
      </c>
      <c r="Y3808" s="49" t="str">
        <f>+VLOOKUP(Sitio_Publico[[#This Row],[contenido]],Estructura!$L$4:$O$473,4,0)</f>
        <v>C-1</v>
      </c>
      <c r="Z3808" s="49" t="str">
        <f>+VLOOKUP(Sitio_Publico[[#This Row],[Filtro Integrado]],Estructura!$U$4:$W$529,3,0)</f>
        <v>FI-0</v>
      </c>
      <c r="AA3808" s="49" t="str">
        <f>+VLOOKUP(Sitio_Publico[[#This Row],[Muestra]],Estructura!$Y$4:$AB$483,4,0)</f>
        <v>M-0002</v>
      </c>
    </row>
    <row r="3809" spans="1:27" ht="51" x14ac:dyDescent="0.3">
      <c r="A3809" s="16">
        <f t="shared" si="59"/>
        <v>3808</v>
      </c>
      <c r="B3809" s="47" t="s">
        <v>15118</v>
      </c>
      <c r="C3809" s="13" t="s">
        <v>15119</v>
      </c>
      <c r="D3809" s="13" t="s">
        <v>15120</v>
      </c>
      <c r="E3809" s="44">
        <v>100112001</v>
      </c>
      <c r="F3809" s="13" t="s">
        <v>15534</v>
      </c>
      <c r="G3809" s="23" t="s">
        <v>15397</v>
      </c>
      <c r="H3809" s="42" t="s">
        <v>457</v>
      </c>
      <c r="I3809" s="28" t="s">
        <v>367</v>
      </c>
      <c r="J3809" s="12" t="s">
        <v>15398</v>
      </c>
      <c r="K3809" s="28" t="s">
        <v>18226</v>
      </c>
      <c r="L3809" s="12" t="s">
        <v>1611</v>
      </c>
      <c r="M3809" s="12" t="s">
        <v>15400</v>
      </c>
      <c r="N3809" s="12" t="s">
        <v>15126</v>
      </c>
      <c r="O3809" s="26" t="s">
        <v>18227</v>
      </c>
      <c r="P3809" s="26" t="s">
        <v>18228</v>
      </c>
      <c r="Q3809" s="25" t="s">
        <v>456</v>
      </c>
      <c r="R3809" s="26" t="s">
        <v>18229</v>
      </c>
      <c r="S3809" s="15" t="s">
        <v>18230</v>
      </c>
      <c r="T3809" s="52" t="s">
        <v>1297</v>
      </c>
      <c r="U3809" s="22" t="s">
        <v>392</v>
      </c>
      <c r="V3809" s="49" t="str">
        <f>+Sitio_Publico[[#This Row],[idcoleccion]]&amp;"-"&amp;Sitio_Publico[[#This Row],[id]]</f>
        <v>000-3808</v>
      </c>
      <c r="W3809" s="49">
        <f>+VLOOKUP(Sitio_Publico[[#This Row],[territorio]],Estructura!$AE$4:$AH$1067,4,0)</f>
        <v>20000004</v>
      </c>
      <c r="X3809" s="49" t="str">
        <f>+VLOOKUP(Sitio_Publico[[#This Row],[tema]],Estructura!$G$4:$J$532,4,0)</f>
        <v>T-60</v>
      </c>
      <c r="Y3809" s="49" t="str">
        <f>+VLOOKUP(Sitio_Publico[[#This Row],[contenido]],Estructura!$L$4:$O$473,4,0)</f>
        <v>C-35</v>
      </c>
      <c r="Z3809" s="49" t="str">
        <f>+VLOOKUP(Sitio_Publico[[#This Row],[Filtro Integrado]],Estructura!$U$4:$W$529,3,0)</f>
        <v>FI-8</v>
      </c>
      <c r="AA3809" s="49" t="str">
        <f>+VLOOKUP(Sitio_Publico[[#This Row],[Muestra]],Estructura!$Y$4:$AB$483,4,0)</f>
        <v>M-000348</v>
      </c>
    </row>
    <row r="3810" spans="1:27" ht="51" x14ac:dyDescent="0.3">
      <c r="A3810" s="16">
        <f t="shared" si="59"/>
        <v>3809</v>
      </c>
      <c r="B3810" s="47" t="s">
        <v>15118</v>
      </c>
      <c r="C3810" s="13" t="s">
        <v>15119</v>
      </c>
      <c r="D3810" s="13" t="s">
        <v>15120</v>
      </c>
      <c r="E3810" s="44">
        <v>7303</v>
      </c>
      <c r="F3810" s="13" t="s">
        <v>15151</v>
      </c>
      <c r="G3810" s="23" t="s">
        <v>15152</v>
      </c>
      <c r="H3810" s="42" t="s">
        <v>458</v>
      </c>
      <c r="I3810" s="28" t="s">
        <v>147</v>
      </c>
      <c r="J3810" s="12" t="s">
        <v>15153</v>
      </c>
      <c r="K3810" s="28" t="s">
        <v>15154</v>
      </c>
      <c r="L3810" s="12" t="s">
        <v>15155</v>
      </c>
      <c r="M3810" s="12" t="s">
        <v>15156</v>
      </c>
      <c r="N3810" s="12" t="s">
        <v>15126</v>
      </c>
      <c r="O3810" s="26" t="s">
        <v>18231</v>
      </c>
      <c r="P3810" s="26" t="s">
        <v>18232</v>
      </c>
      <c r="Q3810" s="25" t="s">
        <v>10495</v>
      </c>
      <c r="R3810" s="26" t="s">
        <v>18233</v>
      </c>
      <c r="S3810" s="15" t="s">
        <v>18234</v>
      </c>
      <c r="T3810" s="52" t="s">
        <v>750</v>
      </c>
      <c r="U3810" s="22" t="s">
        <v>392</v>
      </c>
      <c r="V3810" s="49" t="str">
        <f>+Sitio_Publico[[#This Row],[idcoleccion]]&amp;"-"&amp;Sitio_Publico[[#This Row],[id]]</f>
        <v>000-3809</v>
      </c>
      <c r="W3810" s="49">
        <f>+VLOOKUP(Sitio_Publico[[#This Row],[territorio]],Estructura!$AE$4:$AH$1067,4,0)</f>
        <v>30007303</v>
      </c>
      <c r="X3810" s="49" t="str">
        <f>+VLOOKUP(Sitio_Publico[[#This Row],[tema]],Estructura!$G$4:$J$532,4,0)</f>
        <v>T-52</v>
      </c>
      <c r="Y3810" s="49" t="str">
        <f>+VLOOKUP(Sitio_Publico[[#This Row],[contenido]],Estructura!$L$4:$O$473,4,0)</f>
        <v>C-32</v>
      </c>
      <c r="Z3810" s="49" t="str">
        <f>+VLOOKUP(Sitio_Publico[[#This Row],[Filtro Integrado]],Estructura!$U$4:$W$529,3,0)</f>
        <v>FI-4</v>
      </c>
      <c r="AA3810" s="49" t="str">
        <f>+VLOOKUP(Sitio_Publico[[#This Row],[Muestra]],Estructura!$Y$4:$AB$483,4,0)</f>
        <v>M-000217</v>
      </c>
    </row>
    <row r="3811" spans="1:27" ht="30.6" x14ac:dyDescent="0.3">
      <c r="A3811" s="16">
        <f t="shared" si="59"/>
        <v>3810</v>
      </c>
      <c r="B3811" s="47" t="s">
        <v>15118</v>
      </c>
      <c r="C3811" s="13" t="s">
        <v>15119</v>
      </c>
      <c r="D3811" s="13" t="s">
        <v>15120</v>
      </c>
      <c r="E3811" s="44">
        <v>8308</v>
      </c>
      <c r="F3811" s="13" t="s">
        <v>15198</v>
      </c>
      <c r="G3811" s="23" t="s">
        <v>15122</v>
      </c>
      <c r="H3811" s="42" t="s">
        <v>458</v>
      </c>
      <c r="I3811" s="28" t="s">
        <v>188</v>
      </c>
      <c r="J3811" s="12" t="s">
        <v>393</v>
      </c>
      <c r="K3811" s="28" t="s">
        <v>15181</v>
      </c>
      <c r="L3811" s="12" t="s">
        <v>15124</v>
      </c>
      <c r="M3811" s="12" t="s">
        <v>15125</v>
      </c>
      <c r="N3811" s="12" t="s">
        <v>15126</v>
      </c>
      <c r="O3811" s="26" t="s">
        <v>18235</v>
      </c>
      <c r="P3811" s="26" t="s">
        <v>18236</v>
      </c>
      <c r="Q3811" s="25" t="s">
        <v>632</v>
      </c>
      <c r="R3811" s="26" t="s">
        <v>18237</v>
      </c>
      <c r="S3811" s="15" t="s">
        <v>18238</v>
      </c>
      <c r="T3811" s="52" t="s">
        <v>18239</v>
      </c>
      <c r="U3811" s="22" t="s">
        <v>392</v>
      </c>
      <c r="V3811" s="49" t="str">
        <f>+Sitio_Publico[[#This Row],[idcoleccion]]&amp;"-"&amp;Sitio_Publico[[#This Row],[id]]</f>
        <v>000-3810</v>
      </c>
      <c r="W3811" s="49">
        <f>+VLOOKUP(Sitio_Publico[[#This Row],[territorio]],Estructura!$AE$4:$AH$1067,4,0)</f>
        <v>30008308</v>
      </c>
      <c r="X3811" s="49" t="str">
        <f>+VLOOKUP(Sitio_Publico[[#This Row],[tema]],Estructura!$G$4:$J$532,4,0)</f>
        <v>T-55</v>
      </c>
      <c r="Y3811" s="49" t="str">
        <f>+VLOOKUP(Sitio_Publico[[#This Row],[contenido]],Estructura!$L$4:$O$473,4,0)</f>
        <v>C-30</v>
      </c>
      <c r="Z3811" s="49" t="str">
        <f>+VLOOKUP(Sitio_Publico[[#This Row],[Filtro Integrado]],Estructura!$U$4:$W$529,3,0)</f>
        <v>FI-0</v>
      </c>
      <c r="AA3811" s="49" t="str">
        <f>+VLOOKUP(Sitio_Publico[[#This Row],[Muestra]],Estructura!$Y$4:$AB$483,4,0)</f>
        <v>M-000220</v>
      </c>
    </row>
    <row r="3812" spans="1:27" ht="51" x14ac:dyDescent="0.3">
      <c r="A3812" s="16">
        <f t="shared" si="59"/>
        <v>3811</v>
      </c>
      <c r="B3812" s="47" t="s">
        <v>15118</v>
      </c>
      <c r="C3812" s="13" t="s">
        <v>15119</v>
      </c>
      <c r="D3812" s="13" t="s">
        <v>15120</v>
      </c>
      <c r="E3812" s="44">
        <v>6106</v>
      </c>
      <c r="F3812" s="13" t="s">
        <v>15151</v>
      </c>
      <c r="G3812" s="23" t="s">
        <v>15152</v>
      </c>
      <c r="H3812" s="42" t="s">
        <v>458</v>
      </c>
      <c r="I3812" s="28" t="s">
        <v>105</v>
      </c>
      <c r="J3812" s="12" t="s">
        <v>15153</v>
      </c>
      <c r="K3812" s="28" t="s">
        <v>15154</v>
      </c>
      <c r="L3812" s="12" t="s">
        <v>15155</v>
      </c>
      <c r="M3812" s="12" t="s">
        <v>15156</v>
      </c>
      <c r="N3812" s="12" t="s">
        <v>15126</v>
      </c>
      <c r="O3812" s="26" t="s">
        <v>18240</v>
      </c>
      <c r="P3812" s="26" t="s">
        <v>18241</v>
      </c>
      <c r="Q3812" s="25" t="s">
        <v>10495</v>
      </c>
      <c r="R3812" s="26" t="s">
        <v>18242</v>
      </c>
      <c r="S3812" s="15" t="s">
        <v>18243</v>
      </c>
      <c r="T3812" s="52" t="s">
        <v>635</v>
      </c>
      <c r="U3812" s="22" t="s">
        <v>392</v>
      </c>
      <c r="V3812" s="49" t="str">
        <f>+Sitio_Publico[[#This Row],[idcoleccion]]&amp;"-"&amp;Sitio_Publico[[#This Row],[id]]</f>
        <v>000-3811</v>
      </c>
      <c r="W3812" s="49">
        <f>+VLOOKUP(Sitio_Publico[[#This Row],[territorio]],Estructura!$AE$4:$AH$1067,4,0)</f>
        <v>30006106</v>
      </c>
      <c r="X3812" s="49" t="str">
        <f>+VLOOKUP(Sitio_Publico[[#This Row],[tema]],Estructura!$G$4:$J$532,4,0)</f>
        <v>T-52</v>
      </c>
      <c r="Y3812" s="49" t="str">
        <f>+VLOOKUP(Sitio_Publico[[#This Row],[contenido]],Estructura!$L$4:$O$473,4,0)</f>
        <v>C-32</v>
      </c>
      <c r="Z3812" s="49" t="str">
        <f>+VLOOKUP(Sitio_Publico[[#This Row],[Filtro Integrado]],Estructura!$U$4:$W$529,3,0)</f>
        <v>FI-4</v>
      </c>
      <c r="AA3812" s="49" t="str">
        <f>+VLOOKUP(Sitio_Publico[[#This Row],[Muestra]],Estructura!$Y$4:$AB$483,4,0)</f>
        <v>M-000217</v>
      </c>
    </row>
    <row r="3813" spans="1:27" ht="40.799999999999997" x14ac:dyDescent="0.3">
      <c r="A3813" s="16">
        <f t="shared" si="59"/>
        <v>3812</v>
      </c>
      <c r="B3813" s="47" t="s">
        <v>15118</v>
      </c>
      <c r="C3813" s="13" t="s">
        <v>15119</v>
      </c>
      <c r="D3813" s="13" t="s">
        <v>15120</v>
      </c>
      <c r="E3813" s="44">
        <v>7303</v>
      </c>
      <c r="F3813" s="13" t="s">
        <v>15121</v>
      </c>
      <c r="G3813" s="23" t="s">
        <v>15122</v>
      </c>
      <c r="H3813" s="42" t="s">
        <v>458</v>
      </c>
      <c r="I3813" s="28" t="s">
        <v>147</v>
      </c>
      <c r="J3813" s="12" t="s">
        <v>393</v>
      </c>
      <c r="K3813" s="28" t="s">
        <v>15181</v>
      </c>
      <c r="L3813" s="12" t="s">
        <v>15124</v>
      </c>
      <c r="M3813" s="12" t="s">
        <v>15125</v>
      </c>
      <c r="N3813" s="12" t="s">
        <v>15126</v>
      </c>
      <c r="O3813" s="26" t="s">
        <v>18244</v>
      </c>
      <c r="P3813" s="26" t="s">
        <v>18245</v>
      </c>
      <c r="Q3813" s="25" t="s">
        <v>1121</v>
      </c>
      <c r="R3813" s="26" t="s">
        <v>18246</v>
      </c>
      <c r="S3813" s="15" t="s">
        <v>18247</v>
      </c>
      <c r="T3813" s="52" t="s">
        <v>18248</v>
      </c>
      <c r="U3813" s="22" t="s">
        <v>392</v>
      </c>
      <c r="V3813" s="49" t="str">
        <f>+Sitio_Publico[[#This Row],[idcoleccion]]&amp;"-"&amp;Sitio_Publico[[#This Row],[id]]</f>
        <v>000-3812</v>
      </c>
      <c r="W3813" s="49">
        <f>+VLOOKUP(Sitio_Publico[[#This Row],[territorio]],Estructura!$AE$4:$AH$1067,4,0)</f>
        <v>30007303</v>
      </c>
      <c r="X3813" s="49" t="str">
        <f>+VLOOKUP(Sitio_Publico[[#This Row],[tema]],Estructura!$G$4:$J$532,4,0)</f>
        <v>T-50</v>
      </c>
      <c r="Y3813" s="49" t="str">
        <f>+VLOOKUP(Sitio_Publico[[#This Row],[contenido]],Estructura!$L$4:$O$473,4,0)</f>
        <v>C-30</v>
      </c>
      <c r="Z3813" s="49" t="str">
        <f>+VLOOKUP(Sitio_Publico[[#This Row],[Filtro Integrado]],Estructura!$U$4:$W$529,3,0)</f>
        <v>FI-0</v>
      </c>
      <c r="AA3813" s="49" t="str">
        <f>+VLOOKUP(Sitio_Publico[[#This Row],[Muestra]],Estructura!$Y$4:$AB$483,4,0)</f>
        <v>M-000220</v>
      </c>
    </row>
    <row r="3814" spans="1:27" ht="40.799999999999997" x14ac:dyDescent="0.3">
      <c r="A3814" s="16">
        <f t="shared" si="59"/>
        <v>3813</v>
      </c>
      <c r="B3814" s="47" t="s">
        <v>15118</v>
      </c>
      <c r="C3814" s="13" t="s">
        <v>15119</v>
      </c>
      <c r="D3814" s="13" t="s">
        <v>15120</v>
      </c>
      <c r="E3814" s="44">
        <v>100104002</v>
      </c>
      <c r="F3814" s="13" t="s">
        <v>15121</v>
      </c>
      <c r="G3814" s="23" t="s">
        <v>15122</v>
      </c>
      <c r="H3814" s="42" t="s">
        <v>455</v>
      </c>
      <c r="I3814" s="28" t="s">
        <v>14</v>
      </c>
      <c r="J3814" s="12" t="s">
        <v>393</v>
      </c>
      <c r="K3814" s="28" t="s">
        <v>15477</v>
      </c>
      <c r="L3814" s="12" t="s">
        <v>15124</v>
      </c>
      <c r="M3814" s="12" t="s">
        <v>15125</v>
      </c>
      <c r="N3814" s="12" t="s">
        <v>15126</v>
      </c>
      <c r="O3814" s="26" t="s">
        <v>18249</v>
      </c>
      <c r="P3814" s="26" t="s">
        <v>18250</v>
      </c>
      <c r="Q3814" s="25" t="s">
        <v>632</v>
      </c>
      <c r="R3814" s="26" t="s">
        <v>15481</v>
      </c>
      <c r="S3814" s="15" t="s">
        <v>18251</v>
      </c>
      <c r="T3814" s="52">
        <v>0</v>
      </c>
      <c r="U3814" s="22" t="s">
        <v>392</v>
      </c>
      <c r="V3814" s="49" t="str">
        <f>+Sitio_Publico[[#This Row],[idcoleccion]]&amp;"-"&amp;Sitio_Publico[[#This Row],[id]]</f>
        <v>000-3813</v>
      </c>
      <c r="W3814" s="49">
        <f>+VLOOKUP(Sitio_Publico[[#This Row],[territorio]],Estructura!$AE$4:$AH$1067,4,0)</f>
        <v>10000000</v>
      </c>
      <c r="X3814" s="49" t="str">
        <f>+VLOOKUP(Sitio_Publico[[#This Row],[tema]],Estructura!$G$4:$J$532,4,0)</f>
        <v>T-50</v>
      </c>
      <c r="Y3814" s="49" t="str">
        <f>+VLOOKUP(Sitio_Publico[[#This Row],[contenido]],Estructura!$L$4:$O$473,4,0)</f>
        <v>C-30</v>
      </c>
      <c r="Z3814" s="49" t="str">
        <f>+VLOOKUP(Sitio_Publico[[#This Row],[Filtro Integrado]],Estructura!$U$4:$W$529,3,0)</f>
        <v>FI-0</v>
      </c>
      <c r="AA3814" s="49" t="str">
        <f>+VLOOKUP(Sitio_Publico[[#This Row],[Muestra]],Estructura!$Y$4:$AB$483,4,0)</f>
        <v>M-000231</v>
      </c>
    </row>
    <row r="3815" spans="1:27" ht="40.799999999999997" x14ac:dyDescent="0.3">
      <c r="A3815" s="16">
        <f t="shared" si="59"/>
        <v>3814</v>
      </c>
      <c r="B3815" s="47" t="s">
        <v>15118</v>
      </c>
      <c r="C3815" s="13" t="s">
        <v>15119</v>
      </c>
      <c r="D3815" s="13" t="s">
        <v>15141</v>
      </c>
      <c r="E3815" s="44">
        <v>100108</v>
      </c>
      <c r="F3815" s="13" t="s">
        <v>15142</v>
      </c>
      <c r="G3815" s="23" t="s">
        <v>15300</v>
      </c>
      <c r="H3815" s="42" t="s">
        <v>455</v>
      </c>
      <c r="I3815" s="28" t="s">
        <v>14</v>
      </c>
      <c r="J3815" s="12" t="s">
        <v>393</v>
      </c>
      <c r="K3815" s="28" t="s">
        <v>15323</v>
      </c>
      <c r="L3815" s="12" t="s">
        <v>15145</v>
      </c>
      <c r="M3815" s="12" t="s">
        <v>14623</v>
      </c>
      <c r="N3815" s="12" t="s">
        <v>15126</v>
      </c>
      <c r="O3815" s="26" t="s">
        <v>18252</v>
      </c>
      <c r="P3815" s="26" t="s">
        <v>18253</v>
      </c>
      <c r="Q3815" s="25" t="s">
        <v>456</v>
      </c>
      <c r="R3815" s="26" t="s">
        <v>18254</v>
      </c>
      <c r="S3815" s="15" t="s">
        <v>18255</v>
      </c>
      <c r="T3815" s="52">
        <v>0</v>
      </c>
      <c r="U3815" s="22" t="s">
        <v>392</v>
      </c>
      <c r="V3815" s="49" t="str">
        <f>+Sitio_Publico[[#This Row],[idcoleccion]]&amp;"-"&amp;Sitio_Publico[[#This Row],[id]]</f>
        <v>000-3814</v>
      </c>
      <c r="W3815" s="49">
        <f>+VLOOKUP(Sitio_Publico[[#This Row],[territorio]],Estructura!$AE$4:$AH$1067,4,0)</f>
        <v>10000000</v>
      </c>
      <c r="X3815" s="49" t="str">
        <f>+VLOOKUP(Sitio_Publico[[#This Row],[tema]],Estructura!$G$4:$J$532,4,0)</f>
        <v>T-0</v>
      </c>
      <c r="Y3815" s="49" t="str">
        <f>+VLOOKUP(Sitio_Publico[[#This Row],[contenido]],Estructura!$L$4:$O$473,4,0)</f>
        <v>C-34</v>
      </c>
      <c r="Z3815" s="49" t="str">
        <f>+VLOOKUP(Sitio_Publico[[#This Row],[Filtro Integrado]],Estructura!$U$4:$W$529,3,0)</f>
        <v>FI-0</v>
      </c>
      <c r="AA3815" s="49" t="str">
        <f>+VLOOKUP(Sitio_Publico[[#This Row],[Muestra]],Estructura!$Y$4:$AB$483,4,0)</f>
        <v>M-000232</v>
      </c>
    </row>
    <row r="3816" spans="1:27" ht="81.599999999999994" x14ac:dyDescent="0.3">
      <c r="A3816" s="16">
        <f t="shared" si="59"/>
        <v>3815</v>
      </c>
      <c r="B3816" s="47" t="s">
        <v>15118</v>
      </c>
      <c r="C3816" s="13" t="s">
        <v>15119</v>
      </c>
      <c r="D3816" s="13" t="s">
        <v>15120</v>
      </c>
      <c r="E3816" s="44">
        <v>3</v>
      </c>
      <c r="F3816" s="13" t="s">
        <v>15142</v>
      </c>
      <c r="G3816" s="23" t="s">
        <v>15143</v>
      </c>
      <c r="H3816" s="42" t="s">
        <v>455</v>
      </c>
      <c r="I3816" s="28" t="s">
        <v>410</v>
      </c>
      <c r="J3816" s="12" t="s">
        <v>393</v>
      </c>
      <c r="K3816" s="28" t="s">
        <v>15142</v>
      </c>
      <c r="L3816" s="12" t="s">
        <v>15145</v>
      </c>
      <c r="M3816" s="12" t="s">
        <v>14623</v>
      </c>
      <c r="N3816" s="12" t="s">
        <v>15126</v>
      </c>
      <c r="O3816" s="26" t="s">
        <v>18256</v>
      </c>
      <c r="P3816" s="26" t="s">
        <v>18257</v>
      </c>
      <c r="Q3816" s="25" t="s">
        <v>456</v>
      </c>
      <c r="R3816" s="26" t="s">
        <v>18258</v>
      </c>
      <c r="S3816" s="15" t="s">
        <v>18259</v>
      </c>
      <c r="T3816" s="52">
        <v>0</v>
      </c>
      <c r="U3816" s="22" t="s">
        <v>392</v>
      </c>
      <c r="V3816" s="49" t="str">
        <f>+Sitio_Publico[[#This Row],[idcoleccion]]&amp;"-"&amp;Sitio_Publico[[#This Row],[id]]</f>
        <v>000-3815</v>
      </c>
      <c r="W3816" s="49">
        <f>+VLOOKUP(Sitio_Publico[[#This Row],[territorio]],Estructura!$AE$4:$AH$1067,4,0)</f>
        <v>10000003</v>
      </c>
      <c r="X3816" s="49" t="str">
        <f>+VLOOKUP(Sitio_Publico[[#This Row],[tema]],Estructura!$G$4:$J$532,4,0)</f>
        <v>T-0</v>
      </c>
      <c r="Y3816" s="49" t="str">
        <f>+VLOOKUP(Sitio_Publico[[#This Row],[contenido]],Estructura!$L$4:$O$473,4,0)</f>
        <v>C-1</v>
      </c>
      <c r="Z3816" s="49" t="str">
        <f>+VLOOKUP(Sitio_Publico[[#This Row],[Filtro Integrado]],Estructura!$U$4:$W$529,3,0)</f>
        <v>FI-0</v>
      </c>
      <c r="AA3816" s="49" t="str">
        <f>+VLOOKUP(Sitio_Publico[[#This Row],[Muestra]],Estructura!$Y$4:$AB$483,4,0)</f>
        <v>M-00039</v>
      </c>
    </row>
    <row r="3817" spans="1:27" ht="40.799999999999997" x14ac:dyDescent="0.3">
      <c r="A3817" s="16">
        <f t="shared" si="59"/>
        <v>3816</v>
      </c>
      <c r="B3817" s="47" t="s">
        <v>15118</v>
      </c>
      <c r="C3817" s="13" t="s">
        <v>15119</v>
      </c>
      <c r="D3817" s="13" t="s">
        <v>15120</v>
      </c>
      <c r="E3817" s="44">
        <v>21</v>
      </c>
      <c r="F3817" s="13" t="s">
        <v>15142</v>
      </c>
      <c r="G3817" s="23" t="s">
        <v>15143</v>
      </c>
      <c r="H3817" s="42" t="s">
        <v>455</v>
      </c>
      <c r="I3817" s="28" t="s">
        <v>401</v>
      </c>
      <c r="J3817" s="12" t="s">
        <v>15142</v>
      </c>
      <c r="K3817" s="28" t="s">
        <v>15181</v>
      </c>
      <c r="L3817" s="12" t="s">
        <v>1299</v>
      </c>
      <c r="M3817" s="12" t="s">
        <v>14623</v>
      </c>
      <c r="N3817" s="12" t="s">
        <v>15126</v>
      </c>
      <c r="O3817" s="26" t="s">
        <v>18260</v>
      </c>
      <c r="P3817" s="26" t="s">
        <v>18261</v>
      </c>
      <c r="Q3817" s="25" t="s">
        <v>632</v>
      </c>
      <c r="R3817" s="26" t="s">
        <v>18262</v>
      </c>
      <c r="S3817" s="15" t="s">
        <v>18263</v>
      </c>
      <c r="T3817" s="52">
        <v>0</v>
      </c>
      <c r="U3817" s="22" t="s">
        <v>392</v>
      </c>
      <c r="V3817" s="49" t="str">
        <f>+Sitio_Publico[[#This Row],[idcoleccion]]&amp;"-"&amp;Sitio_Publico[[#This Row],[id]]</f>
        <v>000-3816</v>
      </c>
      <c r="W3817" s="49">
        <f>+VLOOKUP(Sitio_Publico[[#This Row],[territorio]],Estructura!$AE$4:$AH$1067,4,0)</f>
        <v>10000021</v>
      </c>
      <c r="X3817" s="49" t="str">
        <f>+VLOOKUP(Sitio_Publico[[#This Row],[tema]],Estructura!$G$4:$J$532,4,0)</f>
        <v>T-0</v>
      </c>
      <c r="Y3817" s="49" t="str">
        <f>+VLOOKUP(Sitio_Publico[[#This Row],[contenido]],Estructura!$L$4:$O$473,4,0)</f>
        <v>C-1</v>
      </c>
      <c r="Z3817" s="49" t="str">
        <f>+VLOOKUP(Sitio_Publico[[#This Row],[Filtro Integrado]],Estructura!$U$4:$W$529,3,0)</f>
        <v>FI-5</v>
      </c>
      <c r="AA3817" s="49" t="str">
        <f>+VLOOKUP(Sitio_Publico[[#This Row],[Muestra]],Estructura!$Y$4:$AB$483,4,0)</f>
        <v>M-000220</v>
      </c>
    </row>
    <row r="3818" spans="1:27" ht="40.799999999999997" x14ac:dyDescent="0.3">
      <c r="A3818" s="16">
        <f t="shared" si="59"/>
        <v>3817</v>
      </c>
      <c r="B3818" s="47" t="s">
        <v>15118</v>
      </c>
      <c r="C3818" s="13" t="s">
        <v>15119</v>
      </c>
      <c r="D3818" s="13" t="s">
        <v>15141</v>
      </c>
      <c r="E3818" s="44">
        <v>100102003</v>
      </c>
      <c r="F3818" s="13" t="s">
        <v>15142</v>
      </c>
      <c r="G3818" s="23" t="s">
        <v>15143</v>
      </c>
      <c r="H3818" s="42" t="s">
        <v>455</v>
      </c>
      <c r="I3818" s="28" t="s">
        <v>14</v>
      </c>
      <c r="J3818" s="12" t="s">
        <v>393</v>
      </c>
      <c r="K3818" s="28" t="s">
        <v>15328</v>
      </c>
      <c r="L3818" s="12" t="s">
        <v>1299</v>
      </c>
      <c r="M3818" s="12" t="s">
        <v>15146</v>
      </c>
      <c r="N3818" s="12" t="s">
        <v>15126</v>
      </c>
      <c r="O3818" s="26" t="s">
        <v>18264</v>
      </c>
      <c r="P3818" s="26" t="s">
        <v>18265</v>
      </c>
      <c r="Q3818" s="25" t="s">
        <v>632</v>
      </c>
      <c r="R3818" s="26" t="s">
        <v>18266</v>
      </c>
      <c r="S3818" s="15" t="s">
        <v>18267</v>
      </c>
      <c r="T3818" s="52">
        <v>0</v>
      </c>
      <c r="U3818" s="22" t="s">
        <v>392</v>
      </c>
      <c r="V3818" s="49" t="str">
        <f>+Sitio_Publico[[#This Row],[idcoleccion]]&amp;"-"&amp;Sitio_Publico[[#This Row],[id]]</f>
        <v>000-3817</v>
      </c>
      <c r="W3818" s="49">
        <f>+VLOOKUP(Sitio_Publico[[#This Row],[territorio]],Estructura!$AE$4:$AH$1067,4,0)</f>
        <v>10000000</v>
      </c>
      <c r="X3818" s="49" t="str">
        <f>+VLOOKUP(Sitio_Publico[[#This Row],[tema]],Estructura!$G$4:$J$532,4,0)</f>
        <v>T-0</v>
      </c>
      <c r="Y3818" s="49" t="str">
        <f>+VLOOKUP(Sitio_Publico[[#This Row],[contenido]],Estructura!$L$4:$O$473,4,0)</f>
        <v>C-1</v>
      </c>
      <c r="Z3818" s="49" t="str">
        <f>+VLOOKUP(Sitio_Publico[[#This Row],[Filtro Integrado]],Estructura!$U$4:$W$529,3,0)</f>
        <v>FI-0</v>
      </c>
      <c r="AA3818" s="49" t="str">
        <f>+VLOOKUP(Sitio_Publico[[#This Row],[Muestra]],Estructura!$Y$4:$AB$483,4,0)</f>
        <v>M-0009</v>
      </c>
    </row>
    <row r="3819" spans="1:27" ht="40.799999999999997" x14ac:dyDescent="0.3">
      <c r="A3819" s="16">
        <f t="shared" si="59"/>
        <v>3818</v>
      </c>
      <c r="B3819" s="47" t="s">
        <v>15118</v>
      </c>
      <c r="C3819" s="13" t="s">
        <v>15119</v>
      </c>
      <c r="D3819" s="13" t="s">
        <v>15120</v>
      </c>
      <c r="E3819" s="44">
        <v>1001040020</v>
      </c>
      <c r="F3819" s="13" t="s">
        <v>15121</v>
      </c>
      <c r="G3819" s="23" t="s">
        <v>15122</v>
      </c>
      <c r="H3819" s="42" t="s">
        <v>455</v>
      </c>
      <c r="I3819" s="28" t="s">
        <v>14</v>
      </c>
      <c r="J3819" s="12" t="s">
        <v>393</v>
      </c>
      <c r="K3819" s="28" t="s">
        <v>18268</v>
      </c>
      <c r="L3819" s="12" t="s">
        <v>15124</v>
      </c>
      <c r="M3819" s="12" t="s">
        <v>15125</v>
      </c>
      <c r="N3819" s="12" t="s">
        <v>15126</v>
      </c>
      <c r="O3819" s="26" t="s">
        <v>18269</v>
      </c>
      <c r="P3819" s="26" t="s">
        <v>18270</v>
      </c>
      <c r="Q3819" s="25" t="s">
        <v>632</v>
      </c>
      <c r="R3819" s="26" t="s">
        <v>18271</v>
      </c>
      <c r="S3819" s="15" t="s">
        <v>18272</v>
      </c>
      <c r="T3819" s="52">
        <v>0</v>
      </c>
      <c r="U3819" s="22" t="s">
        <v>392</v>
      </c>
      <c r="V3819" s="49" t="str">
        <f>+Sitio_Publico[[#This Row],[idcoleccion]]&amp;"-"&amp;Sitio_Publico[[#This Row],[id]]</f>
        <v>000-3818</v>
      </c>
      <c r="W3819" s="49">
        <f>+VLOOKUP(Sitio_Publico[[#This Row],[territorio]],Estructura!$AE$4:$AH$1067,4,0)</f>
        <v>10000000</v>
      </c>
      <c r="X3819" s="49" t="str">
        <f>+VLOOKUP(Sitio_Publico[[#This Row],[tema]],Estructura!$G$4:$J$532,4,0)</f>
        <v>T-50</v>
      </c>
      <c r="Y3819" s="49" t="str">
        <f>+VLOOKUP(Sitio_Publico[[#This Row],[contenido]],Estructura!$L$4:$O$473,4,0)</f>
        <v>C-30</v>
      </c>
      <c r="Z3819" s="49" t="str">
        <f>+VLOOKUP(Sitio_Publico[[#This Row],[Filtro Integrado]],Estructura!$U$4:$W$529,3,0)</f>
        <v>FI-0</v>
      </c>
      <c r="AA3819" s="49" t="str">
        <f>+VLOOKUP(Sitio_Publico[[#This Row],[Muestra]],Estructura!$Y$4:$AB$483,4,0)</f>
        <v>M-000289</v>
      </c>
    </row>
    <row r="3820" spans="1:27" ht="30.6" x14ac:dyDescent="0.3">
      <c r="A3820" s="16">
        <f t="shared" si="59"/>
        <v>3819</v>
      </c>
      <c r="B3820" s="47" t="s">
        <v>15118</v>
      </c>
      <c r="C3820" s="13" t="s">
        <v>15119</v>
      </c>
      <c r="D3820" s="13" t="s">
        <v>15120</v>
      </c>
      <c r="E3820" s="44">
        <v>5301</v>
      </c>
      <c r="F3820" s="13" t="s">
        <v>15198</v>
      </c>
      <c r="G3820" s="23" t="s">
        <v>15122</v>
      </c>
      <c r="H3820" s="42" t="s">
        <v>458</v>
      </c>
      <c r="I3820" s="28" t="s">
        <v>70</v>
      </c>
      <c r="J3820" s="12" t="s">
        <v>393</v>
      </c>
      <c r="K3820" s="28" t="s">
        <v>15142</v>
      </c>
      <c r="L3820" s="12" t="s">
        <v>15124</v>
      </c>
      <c r="M3820" s="12" t="s">
        <v>15125</v>
      </c>
      <c r="N3820" s="12" t="s">
        <v>15126</v>
      </c>
      <c r="O3820" s="26" t="s">
        <v>18273</v>
      </c>
      <c r="P3820" s="26" t="s">
        <v>18274</v>
      </c>
      <c r="Q3820" s="25" t="s">
        <v>632</v>
      </c>
      <c r="R3820" s="26" t="s">
        <v>18275</v>
      </c>
      <c r="S3820" s="15" t="s">
        <v>18276</v>
      </c>
      <c r="T3820" s="52" t="s">
        <v>18277</v>
      </c>
      <c r="U3820" s="22" t="s">
        <v>392</v>
      </c>
      <c r="V3820" s="49" t="str">
        <f>+Sitio_Publico[[#This Row],[idcoleccion]]&amp;"-"&amp;Sitio_Publico[[#This Row],[id]]</f>
        <v>000-3819</v>
      </c>
      <c r="W3820" s="49">
        <f>+VLOOKUP(Sitio_Publico[[#This Row],[territorio]],Estructura!$AE$4:$AH$1067,4,0)</f>
        <v>30005301</v>
      </c>
      <c r="X3820" s="49" t="str">
        <f>+VLOOKUP(Sitio_Publico[[#This Row],[tema]],Estructura!$G$4:$J$532,4,0)</f>
        <v>T-55</v>
      </c>
      <c r="Y3820" s="49" t="str">
        <f>+VLOOKUP(Sitio_Publico[[#This Row],[contenido]],Estructura!$L$4:$O$473,4,0)</f>
        <v>C-30</v>
      </c>
      <c r="Z3820" s="49" t="str">
        <f>+VLOOKUP(Sitio_Publico[[#This Row],[Filtro Integrado]],Estructura!$U$4:$W$529,3,0)</f>
        <v>FI-0</v>
      </c>
      <c r="AA3820" s="49" t="str">
        <f>+VLOOKUP(Sitio_Publico[[#This Row],[Muestra]],Estructura!$Y$4:$AB$483,4,0)</f>
        <v>M-00039</v>
      </c>
    </row>
    <row r="3821" spans="1:27" ht="40.799999999999997" x14ac:dyDescent="0.3">
      <c r="A3821" s="16">
        <f t="shared" si="59"/>
        <v>3820</v>
      </c>
      <c r="B3821" s="47" t="s">
        <v>15118</v>
      </c>
      <c r="C3821" s="13" t="s">
        <v>15119</v>
      </c>
      <c r="D3821" s="13" t="s">
        <v>15120</v>
      </c>
      <c r="E3821" s="44">
        <v>9108</v>
      </c>
      <c r="F3821" s="13" t="s">
        <v>15263</v>
      </c>
      <c r="G3821" s="23" t="s">
        <v>15152</v>
      </c>
      <c r="H3821" s="42" t="s">
        <v>458</v>
      </c>
      <c r="I3821" s="28" t="s">
        <v>223</v>
      </c>
      <c r="J3821" s="12" t="s">
        <v>393</v>
      </c>
      <c r="K3821" s="28" t="s">
        <v>15458</v>
      </c>
      <c r="L3821" s="12" t="s">
        <v>15155</v>
      </c>
      <c r="M3821" s="12" t="s">
        <v>15156</v>
      </c>
      <c r="N3821" s="12" t="s">
        <v>15126</v>
      </c>
      <c r="O3821" s="26" t="s">
        <v>18278</v>
      </c>
      <c r="P3821" s="26" t="s">
        <v>18279</v>
      </c>
      <c r="Q3821" s="25" t="s">
        <v>10495</v>
      </c>
      <c r="R3821" s="26" t="s">
        <v>18280</v>
      </c>
      <c r="S3821" s="15" t="s">
        <v>18281</v>
      </c>
      <c r="T3821" s="52" t="s">
        <v>658</v>
      </c>
      <c r="U3821" s="22" t="s">
        <v>392</v>
      </c>
      <c r="V3821" s="49" t="str">
        <f>+Sitio_Publico[[#This Row],[idcoleccion]]&amp;"-"&amp;Sitio_Publico[[#This Row],[id]]</f>
        <v>000-3820</v>
      </c>
      <c r="W3821" s="49">
        <f>+VLOOKUP(Sitio_Publico[[#This Row],[territorio]],Estructura!$AE$4:$AH$1067,4,0)</f>
        <v>30009108</v>
      </c>
      <c r="X3821" s="49" t="str">
        <f>+VLOOKUP(Sitio_Publico[[#This Row],[tema]],Estructura!$G$4:$J$532,4,0)</f>
        <v>T-57</v>
      </c>
      <c r="Y3821" s="49" t="str">
        <f>+VLOOKUP(Sitio_Publico[[#This Row],[contenido]],Estructura!$L$4:$O$473,4,0)</f>
        <v>C-32</v>
      </c>
      <c r="Z3821" s="49" t="str">
        <f>+VLOOKUP(Sitio_Publico[[#This Row],[Filtro Integrado]],Estructura!$U$4:$W$529,3,0)</f>
        <v>FI-0</v>
      </c>
      <c r="AA3821" s="49" t="str">
        <f>+VLOOKUP(Sitio_Publico[[#This Row],[Muestra]],Estructura!$Y$4:$AB$483,4,0)</f>
        <v>M-000243</v>
      </c>
    </row>
    <row r="3822" spans="1:27" ht="40.799999999999997" x14ac:dyDescent="0.3">
      <c r="A3822" s="16">
        <f t="shared" si="59"/>
        <v>3821</v>
      </c>
      <c r="B3822" s="47" t="s">
        <v>15118</v>
      </c>
      <c r="C3822" s="13" t="s">
        <v>15119</v>
      </c>
      <c r="D3822" s="13" t="s">
        <v>15120</v>
      </c>
      <c r="E3822" s="44">
        <v>1001030020</v>
      </c>
      <c r="F3822" s="13" t="s">
        <v>15198</v>
      </c>
      <c r="G3822" s="23" t="s">
        <v>15122</v>
      </c>
      <c r="H3822" s="42" t="s">
        <v>455</v>
      </c>
      <c r="I3822" s="28" t="s">
        <v>14</v>
      </c>
      <c r="J3822" s="12" t="s">
        <v>393</v>
      </c>
      <c r="K3822" s="28" t="s">
        <v>15993</v>
      </c>
      <c r="L3822" s="12" t="s">
        <v>15124</v>
      </c>
      <c r="M3822" s="12" t="s">
        <v>15125</v>
      </c>
      <c r="N3822" s="12" t="s">
        <v>15126</v>
      </c>
      <c r="O3822" s="26" t="s">
        <v>18282</v>
      </c>
      <c r="P3822" s="26" t="s">
        <v>18283</v>
      </c>
      <c r="Q3822" s="25" t="s">
        <v>1359</v>
      </c>
      <c r="R3822" s="26" t="s">
        <v>17847</v>
      </c>
      <c r="S3822" s="15" t="s">
        <v>18284</v>
      </c>
      <c r="T3822" s="52">
        <v>0</v>
      </c>
      <c r="U3822" s="22" t="s">
        <v>392</v>
      </c>
      <c r="V3822" s="49" t="str">
        <f>+Sitio_Publico[[#This Row],[idcoleccion]]&amp;"-"&amp;Sitio_Publico[[#This Row],[id]]</f>
        <v>000-3821</v>
      </c>
      <c r="W3822" s="49">
        <f>+VLOOKUP(Sitio_Publico[[#This Row],[territorio]],Estructura!$AE$4:$AH$1067,4,0)</f>
        <v>10000000</v>
      </c>
      <c r="X3822" s="49" t="str">
        <f>+VLOOKUP(Sitio_Publico[[#This Row],[tema]],Estructura!$G$4:$J$532,4,0)</f>
        <v>T-55</v>
      </c>
      <c r="Y3822" s="49" t="str">
        <f>+VLOOKUP(Sitio_Publico[[#This Row],[contenido]],Estructura!$L$4:$O$473,4,0)</f>
        <v>C-30</v>
      </c>
      <c r="Z3822" s="49" t="str">
        <f>+VLOOKUP(Sitio_Publico[[#This Row],[Filtro Integrado]],Estructura!$U$4:$W$529,3,0)</f>
        <v>FI-0</v>
      </c>
      <c r="AA3822" s="49" t="str">
        <f>+VLOOKUP(Sitio_Publico[[#This Row],[Muestra]],Estructura!$Y$4:$AB$483,4,0)</f>
        <v>M-000272</v>
      </c>
    </row>
    <row r="3823" spans="1:27" ht="40.799999999999997" x14ac:dyDescent="0.3">
      <c r="A3823" s="16">
        <f t="shared" si="59"/>
        <v>3822</v>
      </c>
      <c r="B3823" s="47" t="s">
        <v>15118</v>
      </c>
      <c r="C3823" s="13" t="s">
        <v>15119</v>
      </c>
      <c r="D3823" s="13" t="s">
        <v>15120</v>
      </c>
      <c r="E3823" s="44">
        <v>100107007</v>
      </c>
      <c r="F3823" s="13" t="s">
        <v>15121</v>
      </c>
      <c r="G3823" s="23" t="s">
        <v>15122</v>
      </c>
      <c r="H3823" s="42" t="s">
        <v>455</v>
      </c>
      <c r="I3823" s="28" t="s">
        <v>14</v>
      </c>
      <c r="J3823" s="12" t="s">
        <v>393</v>
      </c>
      <c r="K3823" s="28" t="s">
        <v>16463</v>
      </c>
      <c r="L3823" s="12" t="s">
        <v>15124</v>
      </c>
      <c r="M3823" s="12" t="s">
        <v>15125</v>
      </c>
      <c r="N3823" s="12" t="s">
        <v>15126</v>
      </c>
      <c r="O3823" s="26" t="s">
        <v>18285</v>
      </c>
      <c r="P3823" s="26" t="s">
        <v>18286</v>
      </c>
      <c r="Q3823" s="25" t="s">
        <v>632</v>
      </c>
      <c r="R3823" s="26" t="s">
        <v>18287</v>
      </c>
      <c r="S3823" s="15" t="s">
        <v>18288</v>
      </c>
      <c r="T3823" s="52">
        <v>0</v>
      </c>
      <c r="U3823" s="22" t="s">
        <v>392</v>
      </c>
      <c r="V3823" s="49" t="str">
        <f>+Sitio_Publico[[#This Row],[idcoleccion]]&amp;"-"&amp;Sitio_Publico[[#This Row],[id]]</f>
        <v>000-3822</v>
      </c>
      <c r="W3823" s="49">
        <f>+VLOOKUP(Sitio_Publico[[#This Row],[territorio]],Estructura!$AE$4:$AH$1067,4,0)</f>
        <v>10000000</v>
      </c>
      <c r="X3823" s="49" t="str">
        <f>+VLOOKUP(Sitio_Publico[[#This Row],[tema]],Estructura!$G$4:$J$532,4,0)</f>
        <v>T-50</v>
      </c>
      <c r="Y3823" s="49" t="str">
        <f>+VLOOKUP(Sitio_Publico[[#This Row],[contenido]],Estructura!$L$4:$O$473,4,0)</f>
        <v>C-30</v>
      </c>
      <c r="Z3823" s="49" t="str">
        <f>+VLOOKUP(Sitio_Publico[[#This Row],[Filtro Integrado]],Estructura!$U$4:$W$529,3,0)</f>
        <v>FI-0</v>
      </c>
      <c r="AA3823" s="49" t="str">
        <f>+VLOOKUP(Sitio_Publico[[#This Row],[Muestra]],Estructura!$Y$4:$AB$483,4,0)</f>
        <v>M-000301</v>
      </c>
    </row>
    <row r="3824" spans="1:27" ht="51" x14ac:dyDescent="0.3">
      <c r="A3824" s="16">
        <f t="shared" si="59"/>
        <v>3823</v>
      </c>
      <c r="B3824" s="47" t="s">
        <v>15118</v>
      </c>
      <c r="C3824" s="13" t="s">
        <v>15119</v>
      </c>
      <c r="D3824" s="13" t="s">
        <v>15120</v>
      </c>
      <c r="E3824" s="44">
        <v>100108005</v>
      </c>
      <c r="F3824" s="13" t="s">
        <v>15131</v>
      </c>
      <c r="G3824" s="23" t="s">
        <v>15132</v>
      </c>
      <c r="H3824" s="42" t="s">
        <v>457</v>
      </c>
      <c r="I3824" s="28" t="s">
        <v>376</v>
      </c>
      <c r="J3824" s="12" t="s">
        <v>393</v>
      </c>
      <c r="K3824" s="28" t="s">
        <v>16247</v>
      </c>
      <c r="L3824" s="12" t="s">
        <v>15134</v>
      </c>
      <c r="M3824" s="12" t="s">
        <v>15135</v>
      </c>
      <c r="N3824" s="12" t="s">
        <v>15126</v>
      </c>
      <c r="O3824" s="26" t="s">
        <v>18289</v>
      </c>
      <c r="P3824" s="26" t="s">
        <v>18290</v>
      </c>
      <c r="Q3824" s="25" t="s">
        <v>491</v>
      </c>
      <c r="R3824" s="26" t="s">
        <v>18291</v>
      </c>
      <c r="S3824" s="15" t="s">
        <v>18292</v>
      </c>
      <c r="T3824" s="52" t="s">
        <v>15140</v>
      </c>
      <c r="U3824" s="22" t="s">
        <v>392</v>
      </c>
      <c r="V3824" s="49" t="str">
        <f>+Sitio_Publico[[#This Row],[idcoleccion]]&amp;"-"&amp;Sitio_Publico[[#This Row],[id]]</f>
        <v>000-3823</v>
      </c>
      <c r="W3824" s="49">
        <f>+VLOOKUP(Sitio_Publico[[#This Row],[territorio]],Estructura!$AE$4:$AH$1067,4,0)</f>
        <v>20000013</v>
      </c>
      <c r="X3824" s="49" t="str">
        <f>+VLOOKUP(Sitio_Publico[[#This Row],[tema]],Estructura!$G$4:$J$532,4,0)</f>
        <v>T-51</v>
      </c>
      <c r="Y3824" s="49" t="str">
        <f>+VLOOKUP(Sitio_Publico[[#This Row],[contenido]],Estructura!$L$4:$O$473,4,0)</f>
        <v>C-31</v>
      </c>
      <c r="Z3824" s="49" t="str">
        <f>+VLOOKUP(Sitio_Publico[[#This Row],[Filtro Integrado]],Estructura!$U$4:$W$529,3,0)</f>
        <v>FI-0</v>
      </c>
      <c r="AA3824" s="49" t="str">
        <f>+VLOOKUP(Sitio_Publico[[#This Row],[Muestra]],Estructura!$Y$4:$AB$483,4,0)</f>
        <v>M-00034</v>
      </c>
    </row>
    <row r="3825" spans="1:27" ht="30.6" x14ac:dyDescent="0.3">
      <c r="A3825" s="16">
        <f t="shared" si="59"/>
        <v>3824</v>
      </c>
      <c r="B3825" s="47" t="s">
        <v>15118</v>
      </c>
      <c r="C3825" s="13" t="s">
        <v>15119</v>
      </c>
      <c r="D3825" s="13" t="s">
        <v>15120</v>
      </c>
      <c r="E3825" s="44">
        <v>5</v>
      </c>
      <c r="F3825" s="13" t="s">
        <v>15198</v>
      </c>
      <c r="G3825" s="23" t="s">
        <v>15122</v>
      </c>
      <c r="H3825" s="42" t="s">
        <v>457</v>
      </c>
      <c r="I3825" s="28" t="s">
        <v>368</v>
      </c>
      <c r="J3825" s="12" t="s">
        <v>393</v>
      </c>
      <c r="K3825" s="28" t="s">
        <v>458</v>
      </c>
      <c r="L3825" s="12" t="s">
        <v>15124</v>
      </c>
      <c r="M3825" s="12" t="s">
        <v>15125</v>
      </c>
      <c r="N3825" s="12" t="s">
        <v>15126</v>
      </c>
      <c r="O3825" s="26" t="s">
        <v>18293</v>
      </c>
      <c r="P3825" s="26" t="s">
        <v>18294</v>
      </c>
      <c r="Q3825" s="25" t="s">
        <v>1359</v>
      </c>
      <c r="R3825" s="26" t="s">
        <v>18295</v>
      </c>
      <c r="S3825" s="15" t="s">
        <v>18296</v>
      </c>
      <c r="T3825" s="52" t="s">
        <v>2038</v>
      </c>
      <c r="U3825" s="22" t="s">
        <v>392</v>
      </c>
      <c r="V3825" s="49" t="str">
        <f>+Sitio_Publico[[#This Row],[idcoleccion]]&amp;"-"&amp;Sitio_Publico[[#This Row],[id]]</f>
        <v>000-3824</v>
      </c>
      <c r="W3825" s="49">
        <f>+VLOOKUP(Sitio_Publico[[#This Row],[territorio]],Estructura!$AE$4:$AH$1067,4,0)</f>
        <v>20000005</v>
      </c>
      <c r="X3825" s="49" t="str">
        <f>+VLOOKUP(Sitio_Publico[[#This Row],[tema]],Estructura!$G$4:$J$532,4,0)</f>
        <v>T-55</v>
      </c>
      <c r="Y3825" s="49" t="str">
        <f>+VLOOKUP(Sitio_Publico[[#This Row],[contenido]],Estructura!$L$4:$O$473,4,0)</f>
        <v>C-30</v>
      </c>
      <c r="Z3825" s="49" t="str">
        <f>+VLOOKUP(Sitio_Publico[[#This Row],[Filtro Integrado]],Estructura!$U$4:$W$529,3,0)</f>
        <v>FI-0</v>
      </c>
      <c r="AA3825" s="49" t="str">
        <f>+VLOOKUP(Sitio_Publico[[#This Row],[Muestra]],Estructura!$Y$4:$AB$483,4,0)</f>
        <v>M-0001</v>
      </c>
    </row>
    <row r="3826" spans="1:27" ht="112.2" x14ac:dyDescent="0.3">
      <c r="A3826" s="16">
        <f t="shared" si="59"/>
        <v>3825</v>
      </c>
      <c r="B3826" s="47" t="s">
        <v>15118</v>
      </c>
      <c r="C3826" s="13" t="s">
        <v>15119</v>
      </c>
      <c r="D3826" s="13" t="s">
        <v>15120</v>
      </c>
      <c r="E3826" s="44">
        <v>4</v>
      </c>
      <c r="F3826" s="13" t="s">
        <v>15142</v>
      </c>
      <c r="G3826" s="23" t="s">
        <v>15143</v>
      </c>
      <c r="H3826" s="42" t="s">
        <v>457</v>
      </c>
      <c r="I3826" s="28" t="s">
        <v>367</v>
      </c>
      <c r="J3826" s="12" t="s">
        <v>393</v>
      </c>
      <c r="K3826" s="28" t="s">
        <v>15225</v>
      </c>
      <c r="L3826" s="12" t="s">
        <v>15145</v>
      </c>
      <c r="M3826" s="12" t="s">
        <v>15146</v>
      </c>
      <c r="N3826" s="12" t="s">
        <v>15126</v>
      </c>
      <c r="O3826" s="26" t="s">
        <v>18297</v>
      </c>
      <c r="P3826" s="26" t="s">
        <v>18298</v>
      </c>
      <c r="Q3826" s="25" t="s">
        <v>456</v>
      </c>
      <c r="R3826" s="26" t="s">
        <v>18299</v>
      </c>
      <c r="S3826" s="15" t="s">
        <v>18300</v>
      </c>
      <c r="T3826" s="52" t="s">
        <v>1297</v>
      </c>
      <c r="U3826" s="22" t="s">
        <v>392</v>
      </c>
      <c r="V3826" s="49" t="str">
        <f>+Sitio_Publico[[#This Row],[idcoleccion]]&amp;"-"&amp;Sitio_Publico[[#This Row],[id]]</f>
        <v>000-3825</v>
      </c>
      <c r="W3826" s="49">
        <f>+VLOOKUP(Sitio_Publico[[#This Row],[territorio]],Estructura!$AE$4:$AH$1067,4,0)</f>
        <v>20000004</v>
      </c>
      <c r="X3826" s="49" t="str">
        <f>+VLOOKUP(Sitio_Publico[[#This Row],[tema]],Estructura!$G$4:$J$532,4,0)</f>
        <v>T-0</v>
      </c>
      <c r="Y3826" s="49" t="str">
        <f>+VLOOKUP(Sitio_Publico[[#This Row],[contenido]],Estructura!$L$4:$O$473,4,0)</f>
        <v>C-1</v>
      </c>
      <c r="Z3826" s="49" t="str">
        <f>+VLOOKUP(Sitio_Publico[[#This Row],[Filtro Integrado]],Estructura!$U$4:$W$529,3,0)</f>
        <v>FI-0</v>
      </c>
      <c r="AA3826" s="49" t="str">
        <f>+VLOOKUP(Sitio_Publico[[#This Row],[Muestra]],Estructura!$Y$4:$AB$483,4,0)</f>
        <v>M-0002</v>
      </c>
    </row>
    <row r="3827" spans="1:27" ht="40.799999999999997" x14ac:dyDescent="0.3">
      <c r="A3827" s="16">
        <f t="shared" si="59"/>
        <v>3826</v>
      </c>
      <c r="B3827" s="47" t="s">
        <v>15118</v>
      </c>
      <c r="C3827" s="13" t="s">
        <v>15119</v>
      </c>
      <c r="D3827" s="13" t="s">
        <v>15120</v>
      </c>
      <c r="E3827" s="44">
        <v>5</v>
      </c>
      <c r="F3827" s="13" t="s">
        <v>15488</v>
      </c>
      <c r="G3827" s="23" t="s">
        <v>15489</v>
      </c>
      <c r="H3827" s="42" t="s">
        <v>457</v>
      </c>
      <c r="I3827" s="28" t="s">
        <v>368</v>
      </c>
      <c r="J3827" s="12" t="s">
        <v>393</v>
      </c>
      <c r="K3827" s="28" t="s">
        <v>15497</v>
      </c>
      <c r="L3827" s="12" t="s">
        <v>16103</v>
      </c>
      <c r="M3827" s="12" t="s">
        <v>15492</v>
      </c>
      <c r="N3827" s="12" t="s">
        <v>15126</v>
      </c>
      <c r="O3827" s="26" t="s">
        <v>18301</v>
      </c>
      <c r="P3827" s="26" t="s">
        <v>18302</v>
      </c>
      <c r="Q3827" s="25" t="s">
        <v>16106</v>
      </c>
      <c r="R3827" s="26" t="s">
        <v>18303</v>
      </c>
      <c r="S3827" s="15" t="s">
        <v>18304</v>
      </c>
      <c r="T3827" s="52" t="s">
        <v>2038</v>
      </c>
      <c r="U3827" s="22" t="s">
        <v>392</v>
      </c>
      <c r="V3827" s="49" t="str">
        <f>+Sitio_Publico[[#This Row],[idcoleccion]]&amp;"-"&amp;Sitio_Publico[[#This Row],[id]]</f>
        <v>000-3826</v>
      </c>
      <c r="W3827" s="49">
        <f>+VLOOKUP(Sitio_Publico[[#This Row],[territorio]],Estructura!$AE$4:$AH$1067,4,0)</f>
        <v>20000005</v>
      </c>
      <c r="X3827" s="49" t="str">
        <f>+VLOOKUP(Sitio_Publico[[#This Row],[tema]],Estructura!$G$4:$J$532,4,0)</f>
        <v>T-59</v>
      </c>
      <c r="Y3827" s="49" t="str">
        <f>+VLOOKUP(Sitio_Publico[[#This Row],[contenido]],Estructura!$L$4:$O$473,4,0)</f>
        <v>C-36</v>
      </c>
      <c r="Z3827" s="49" t="str">
        <f>+VLOOKUP(Sitio_Publico[[#This Row],[Filtro Integrado]],Estructura!$U$4:$W$529,3,0)</f>
        <v>FI-0</v>
      </c>
      <c r="AA3827" s="49" t="str">
        <f>+VLOOKUP(Sitio_Publico[[#This Row],[Muestra]],Estructura!$Y$4:$AB$483,4,0)</f>
        <v>M-000246</v>
      </c>
    </row>
    <row r="3828" spans="1:27" ht="40.799999999999997" x14ac:dyDescent="0.3">
      <c r="A3828" s="16">
        <f t="shared" si="59"/>
        <v>3827</v>
      </c>
      <c r="B3828" s="47" t="s">
        <v>15118</v>
      </c>
      <c r="C3828" s="13" t="s">
        <v>15119</v>
      </c>
      <c r="D3828" s="13" t="s">
        <v>15120</v>
      </c>
      <c r="E3828" s="44">
        <v>39</v>
      </c>
      <c r="F3828" s="13" t="s">
        <v>15142</v>
      </c>
      <c r="G3828" s="23" t="s">
        <v>15143</v>
      </c>
      <c r="H3828" s="42" t="s">
        <v>455</v>
      </c>
      <c r="I3828" s="28" t="s">
        <v>406</v>
      </c>
      <c r="J3828" s="12" t="s">
        <v>393</v>
      </c>
      <c r="K3828" s="28" t="s">
        <v>15278</v>
      </c>
      <c r="L3828" s="12" t="s">
        <v>1299</v>
      </c>
      <c r="M3828" s="12" t="s">
        <v>14623</v>
      </c>
      <c r="N3828" s="12" t="s">
        <v>15126</v>
      </c>
      <c r="O3828" s="26" t="s">
        <v>18305</v>
      </c>
      <c r="P3828" s="26" t="s">
        <v>18306</v>
      </c>
      <c r="Q3828" s="25" t="s">
        <v>1145</v>
      </c>
      <c r="R3828" s="26" t="s">
        <v>18307</v>
      </c>
      <c r="S3828" s="15" t="s">
        <v>18308</v>
      </c>
      <c r="T3828" s="52">
        <v>0</v>
      </c>
      <c r="U3828" s="22" t="s">
        <v>392</v>
      </c>
      <c r="V3828" s="49" t="str">
        <f>+Sitio_Publico[[#This Row],[idcoleccion]]&amp;"-"&amp;Sitio_Publico[[#This Row],[id]]</f>
        <v>000-3827</v>
      </c>
      <c r="W3828" s="49">
        <f>+VLOOKUP(Sitio_Publico[[#This Row],[territorio]],Estructura!$AE$4:$AH$1067,4,0)</f>
        <v>10000039</v>
      </c>
      <c r="X3828" s="49" t="str">
        <f>+VLOOKUP(Sitio_Publico[[#This Row],[tema]],Estructura!$G$4:$J$532,4,0)</f>
        <v>T-0</v>
      </c>
      <c r="Y3828" s="49" t="str">
        <f>+VLOOKUP(Sitio_Publico[[#This Row],[contenido]],Estructura!$L$4:$O$473,4,0)</f>
        <v>C-1</v>
      </c>
      <c r="Z3828" s="49" t="str">
        <f>+VLOOKUP(Sitio_Publico[[#This Row],[Filtro Integrado]],Estructura!$U$4:$W$529,3,0)</f>
        <v>FI-0</v>
      </c>
      <c r="AA3828" s="49" t="str">
        <f>+VLOOKUP(Sitio_Publico[[#This Row],[Muestra]],Estructura!$Y$4:$AB$483,4,0)</f>
        <v>M-000228</v>
      </c>
    </row>
    <row r="3829" spans="1:27" ht="81.599999999999994" x14ac:dyDescent="0.3">
      <c r="A3829" s="16">
        <f t="shared" si="59"/>
        <v>3828</v>
      </c>
      <c r="B3829" s="47" t="s">
        <v>15118</v>
      </c>
      <c r="C3829" s="13" t="s">
        <v>15119</v>
      </c>
      <c r="D3829" s="13" t="s">
        <v>15141</v>
      </c>
      <c r="E3829" s="44">
        <v>100112025</v>
      </c>
      <c r="F3829" s="13" t="s">
        <v>15142</v>
      </c>
      <c r="G3829" s="23" t="s">
        <v>15143</v>
      </c>
      <c r="H3829" s="42" t="s">
        <v>455</v>
      </c>
      <c r="I3829" s="28" t="s">
        <v>14</v>
      </c>
      <c r="J3829" s="12" t="s">
        <v>393</v>
      </c>
      <c r="K3829" s="28" t="s">
        <v>15597</v>
      </c>
      <c r="L3829" s="12" t="s">
        <v>1299</v>
      </c>
      <c r="M3829" s="12" t="s">
        <v>15146</v>
      </c>
      <c r="N3829" s="12" t="s">
        <v>15126</v>
      </c>
      <c r="O3829" s="26" t="s">
        <v>18309</v>
      </c>
      <c r="P3829" s="26" t="s">
        <v>18310</v>
      </c>
      <c r="Q3829" s="25" t="s">
        <v>632</v>
      </c>
      <c r="R3829" s="26" t="s">
        <v>18311</v>
      </c>
      <c r="S3829" s="15" t="s">
        <v>18312</v>
      </c>
      <c r="T3829" s="52">
        <v>0</v>
      </c>
      <c r="U3829" s="22" t="s">
        <v>392</v>
      </c>
      <c r="V3829" s="49" t="str">
        <f>+Sitio_Publico[[#This Row],[idcoleccion]]&amp;"-"&amp;Sitio_Publico[[#This Row],[id]]</f>
        <v>000-3828</v>
      </c>
      <c r="W3829" s="49">
        <f>+VLOOKUP(Sitio_Publico[[#This Row],[territorio]],Estructura!$AE$4:$AH$1067,4,0)</f>
        <v>10000000</v>
      </c>
      <c r="X3829" s="49" t="str">
        <f>+VLOOKUP(Sitio_Publico[[#This Row],[tema]],Estructura!$G$4:$J$532,4,0)</f>
        <v>T-0</v>
      </c>
      <c r="Y3829" s="49" t="str">
        <f>+VLOOKUP(Sitio_Publico[[#This Row],[contenido]],Estructura!$L$4:$O$473,4,0)</f>
        <v>C-1</v>
      </c>
      <c r="Z3829" s="49" t="str">
        <f>+VLOOKUP(Sitio_Publico[[#This Row],[Filtro Integrado]],Estructura!$U$4:$W$529,3,0)</f>
        <v>FI-0</v>
      </c>
      <c r="AA3829" s="49" t="str">
        <f>+VLOOKUP(Sitio_Publico[[#This Row],[Muestra]],Estructura!$Y$4:$AB$483,4,0)</f>
        <v>M-00038</v>
      </c>
    </row>
    <row r="3830" spans="1:27" ht="132.6" x14ac:dyDescent="0.3">
      <c r="A3830" s="16">
        <f t="shared" si="59"/>
        <v>3829</v>
      </c>
      <c r="B3830" s="47" t="s">
        <v>15118</v>
      </c>
      <c r="C3830" s="13" t="s">
        <v>15119</v>
      </c>
      <c r="D3830" s="13" t="s">
        <v>15120</v>
      </c>
      <c r="E3830" s="44">
        <v>1</v>
      </c>
      <c r="F3830" s="13" t="s">
        <v>15142</v>
      </c>
      <c r="G3830" s="23" t="s">
        <v>15143</v>
      </c>
      <c r="H3830" s="42" t="s">
        <v>457</v>
      </c>
      <c r="I3830" s="28" t="s">
        <v>364</v>
      </c>
      <c r="J3830" s="12" t="s">
        <v>393</v>
      </c>
      <c r="K3830" s="28" t="s">
        <v>16367</v>
      </c>
      <c r="L3830" s="12" t="s">
        <v>15145</v>
      </c>
      <c r="M3830" s="12" t="s">
        <v>15146</v>
      </c>
      <c r="N3830" s="12" t="s">
        <v>15126</v>
      </c>
      <c r="O3830" s="26" t="s">
        <v>18313</v>
      </c>
      <c r="P3830" s="26" t="s">
        <v>18314</v>
      </c>
      <c r="Q3830" s="25" t="s">
        <v>456</v>
      </c>
      <c r="R3830" s="26" t="s">
        <v>18315</v>
      </c>
      <c r="S3830" s="15" t="s">
        <v>18316</v>
      </c>
      <c r="T3830" s="52" t="s">
        <v>2253</v>
      </c>
      <c r="U3830" s="22" t="s">
        <v>392</v>
      </c>
      <c r="V3830" s="49" t="str">
        <f>+Sitio_Publico[[#This Row],[idcoleccion]]&amp;"-"&amp;Sitio_Publico[[#This Row],[id]]</f>
        <v>000-3829</v>
      </c>
      <c r="W3830" s="49">
        <f>+VLOOKUP(Sitio_Publico[[#This Row],[territorio]],Estructura!$AE$4:$AH$1067,4,0)</f>
        <v>20000001</v>
      </c>
      <c r="X3830" s="49" t="str">
        <f>+VLOOKUP(Sitio_Publico[[#This Row],[tema]],Estructura!$G$4:$J$532,4,0)</f>
        <v>T-0</v>
      </c>
      <c r="Y3830" s="49" t="str">
        <f>+VLOOKUP(Sitio_Publico[[#This Row],[contenido]],Estructura!$L$4:$O$473,4,0)</f>
        <v>C-1</v>
      </c>
      <c r="Z3830" s="49" t="str">
        <f>+VLOOKUP(Sitio_Publico[[#This Row],[Filtro Integrado]],Estructura!$U$4:$W$529,3,0)</f>
        <v>FI-0</v>
      </c>
      <c r="AA3830" s="49" t="str">
        <f>+VLOOKUP(Sitio_Publico[[#This Row],[Muestra]],Estructura!$Y$4:$AB$483,4,0)</f>
        <v>M-000294</v>
      </c>
    </row>
    <row r="3831" spans="1:27" ht="30.6" x14ac:dyDescent="0.3">
      <c r="A3831" s="16">
        <f t="shared" si="59"/>
        <v>3830</v>
      </c>
      <c r="B3831" s="47" t="s">
        <v>15118</v>
      </c>
      <c r="C3831" s="13" t="s">
        <v>15119</v>
      </c>
      <c r="D3831" s="13" t="s">
        <v>15120</v>
      </c>
      <c r="E3831" s="44">
        <v>7406</v>
      </c>
      <c r="F3831" s="13" t="s">
        <v>15198</v>
      </c>
      <c r="G3831" s="23" t="s">
        <v>15122</v>
      </c>
      <c r="H3831" s="42" t="s">
        <v>458</v>
      </c>
      <c r="I3831" s="28" t="s">
        <v>159</v>
      </c>
      <c r="J3831" s="12" t="s">
        <v>393</v>
      </c>
      <c r="K3831" s="28" t="s">
        <v>15142</v>
      </c>
      <c r="L3831" s="12" t="s">
        <v>15124</v>
      </c>
      <c r="M3831" s="12" t="s">
        <v>15125</v>
      </c>
      <c r="N3831" s="12" t="s">
        <v>15126</v>
      </c>
      <c r="O3831" s="26" t="s">
        <v>18317</v>
      </c>
      <c r="P3831" s="26" t="s">
        <v>18318</v>
      </c>
      <c r="Q3831" s="25" t="s">
        <v>632</v>
      </c>
      <c r="R3831" s="26" t="s">
        <v>18319</v>
      </c>
      <c r="S3831" s="15" t="s">
        <v>18320</v>
      </c>
      <c r="T3831" s="52" t="s">
        <v>18321</v>
      </c>
      <c r="U3831" s="22" t="s">
        <v>392</v>
      </c>
      <c r="V3831" s="49" t="str">
        <f>+Sitio_Publico[[#This Row],[idcoleccion]]&amp;"-"&amp;Sitio_Publico[[#This Row],[id]]</f>
        <v>000-3830</v>
      </c>
      <c r="W3831" s="49">
        <f>+VLOOKUP(Sitio_Publico[[#This Row],[territorio]],Estructura!$AE$4:$AH$1067,4,0)</f>
        <v>30007406</v>
      </c>
      <c r="X3831" s="49" t="str">
        <f>+VLOOKUP(Sitio_Publico[[#This Row],[tema]],Estructura!$G$4:$J$532,4,0)</f>
        <v>T-55</v>
      </c>
      <c r="Y3831" s="49" t="str">
        <f>+VLOOKUP(Sitio_Publico[[#This Row],[contenido]],Estructura!$L$4:$O$473,4,0)</f>
        <v>C-30</v>
      </c>
      <c r="Z3831" s="49" t="str">
        <f>+VLOOKUP(Sitio_Publico[[#This Row],[Filtro Integrado]],Estructura!$U$4:$W$529,3,0)</f>
        <v>FI-0</v>
      </c>
      <c r="AA3831" s="49" t="str">
        <f>+VLOOKUP(Sitio_Publico[[#This Row],[Muestra]],Estructura!$Y$4:$AB$483,4,0)</f>
        <v>M-00039</v>
      </c>
    </row>
    <row r="3832" spans="1:27" ht="91.8" x14ac:dyDescent="0.3">
      <c r="A3832" s="16">
        <f t="shared" si="59"/>
        <v>3831</v>
      </c>
      <c r="B3832" s="47" t="s">
        <v>15118</v>
      </c>
      <c r="C3832" s="13" t="s">
        <v>15119</v>
      </c>
      <c r="D3832" s="13" t="s">
        <v>15141</v>
      </c>
      <c r="E3832" s="44">
        <v>100103002</v>
      </c>
      <c r="F3832" s="13" t="s">
        <v>15142</v>
      </c>
      <c r="G3832" s="23" t="s">
        <v>15143</v>
      </c>
      <c r="H3832" s="42" t="s">
        <v>455</v>
      </c>
      <c r="I3832" s="28" t="s">
        <v>14</v>
      </c>
      <c r="J3832" s="12" t="s">
        <v>393</v>
      </c>
      <c r="K3832" s="28" t="s">
        <v>15587</v>
      </c>
      <c r="L3832" s="12" t="s">
        <v>15145</v>
      </c>
      <c r="M3832" s="12" t="s">
        <v>15146</v>
      </c>
      <c r="N3832" s="12" t="s">
        <v>15126</v>
      </c>
      <c r="O3832" s="26" t="s">
        <v>18322</v>
      </c>
      <c r="P3832" s="26" t="s">
        <v>18323</v>
      </c>
      <c r="Q3832" s="25" t="s">
        <v>456</v>
      </c>
      <c r="R3832" s="26" t="s">
        <v>18324</v>
      </c>
      <c r="S3832" s="15" t="s">
        <v>18325</v>
      </c>
      <c r="T3832" s="52">
        <v>0</v>
      </c>
      <c r="U3832" s="22" t="s">
        <v>392</v>
      </c>
      <c r="V3832" s="49" t="str">
        <f>+Sitio_Publico[[#This Row],[idcoleccion]]&amp;"-"&amp;Sitio_Publico[[#This Row],[id]]</f>
        <v>000-3831</v>
      </c>
      <c r="W3832" s="49">
        <f>+VLOOKUP(Sitio_Publico[[#This Row],[territorio]],Estructura!$AE$4:$AH$1067,4,0)</f>
        <v>10000000</v>
      </c>
      <c r="X3832" s="49" t="str">
        <f>+VLOOKUP(Sitio_Publico[[#This Row],[tema]],Estructura!$G$4:$J$532,4,0)</f>
        <v>T-0</v>
      </c>
      <c r="Y3832" s="49" t="str">
        <f>+VLOOKUP(Sitio_Publico[[#This Row],[contenido]],Estructura!$L$4:$O$473,4,0)</f>
        <v>C-1</v>
      </c>
      <c r="Z3832" s="49" t="str">
        <f>+VLOOKUP(Sitio_Publico[[#This Row],[Filtro Integrado]],Estructura!$U$4:$W$529,3,0)</f>
        <v>FI-0</v>
      </c>
      <c r="AA3832" s="49" t="str">
        <f>+VLOOKUP(Sitio_Publico[[#This Row],[Muestra]],Estructura!$Y$4:$AB$483,4,0)</f>
        <v>M-00015</v>
      </c>
    </row>
    <row r="3833" spans="1:27" ht="51" x14ac:dyDescent="0.3">
      <c r="A3833" s="16">
        <f t="shared" si="59"/>
        <v>3832</v>
      </c>
      <c r="B3833" s="47" t="s">
        <v>15118</v>
      </c>
      <c r="C3833" s="13" t="s">
        <v>15119</v>
      </c>
      <c r="D3833" s="13" t="s">
        <v>15120</v>
      </c>
      <c r="E3833" s="44">
        <v>13303</v>
      </c>
      <c r="F3833" s="13" t="s">
        <v>15151</v>
      </c>
      <c r="G3833" s="23" t="s">
        <v>15152</v>
      </c>
      <c r="H3833" s="42" t="s">
        <v>458</v>
      </c>
      <c r="I3833" s="28" t="s">
        <v>333</v>
      </c>
      <c r="J3833" s="12" t="s">
        <v>15153</v>
      </c>
      <c r="K3833" s="28" t="s">
        <v>15154</v>
      </c>
      <c r="L3833" s="12" t="s">
        <v>15155</v>
      </c>
      <c r="M3833" s="12" t="s">
        <v>15156</v>
      </c>
      <c r="N3833" s="12" t="s">
        <v>15126</v>
      </c>
      <c r="O3833" s="26" t="s">
        <v>18326</v>
      </c>
      <c r="P3833" s="26" t="s">
        <v>18327</v>
      </c>
      <c r="Q3833" s="25" t="s">
        <v>10495</v>
      </c>
      <c r="R3833" s="26" t="s">
        <v>18328</v>
      </c>
      <c r="S3833" s="15" t="s">
        <v>18329</v>
      </c>
      <c r="T3833" s="52" t="s">
        <v>695</v>
      </c>
      <c r="U3833" s="22" t="s">
        <v>392</v>
      </c>
      <c r="V3833" s="49" t="str">
        <f>+Sitio_Publico[[#This Row],[idcoleccion]]&amp;"-"&amp;Sitio_Publico[[#This Row],[id]]</f>
        <v>000-3832</v>
      </c>
      <c r="W3833" s="49">
        <f>+VLOOKUP(Sitio_Publico[[#This Row],[territorio]],Estructura!$AE$4:$AH$1067,4,0)</f>
        <v>30013303</v>
      </c>
      <c r="X3833" s="49" t="str">
        <f>+VLOOKUP(Sitio_Publico[[#This Row],[tema]],Estructura!$G$4:$J$532,4,0)</f>
        <v>T-52</v>
      </c>
      <c r="Y3833" s="49" t="str">
        <f>+VLOOKUP(Sitio_Publico[[#This Row],[contenido]],Estructura!$L$4:$O$473,4,0)</f>
        <v>C-32</v>
      </c>
      <c r="Z3833" s="49" t="str">
        <f>+VLOOKUP(Sitio_Publico[[#This Row],[Filtro Integrado]],Estructura!$U$4:$W$529,3,0)</f>
        <v>FI-4</v>
      </c>
      <c r="AA3833" s="49" t="str">
        <f>+VLOOKUP(Sitio_Publico[[#This Row],[Muestra]],Estructura!$Y$4:$AB$483,4,0)</f>
        <v>M-000217</v>
      </c>
    </row>
    <row r="3834" spans="1:27" ht="51" x14ac:dyDescent="0.3">
      <c r="A3834" s="16">
        <f t="shared" si="59"/>
        <v>3833</v>
      </c>
      <c r="B3834" s="47" t="s">
        <v>15118</v>
      </c>
      <c r="C3834" s="13" t="s">
        <v>15119</v>
      </c>
      <c r="D3834" s="13" t="s">
        <v>15120</v>
      </c>
      <c r="E3834" s="44">
        <v>7</v>
      </c>
      <c r="F3834" s="13" t="s">
        <v>15186</v>
      </c>
      <c r="G3834" s="23" t="s">
        <v>15152</v>
      </c>
      <c r="H3834" s="42" t="s">
        <v>457</v>
      </c>
      <c r="I3834" s="28" t="s">
        <v>376</v>
      </c>
      <c r="J3834" s="12" t="s">
        <v>15187</v>
      </c>
      <c r="K3834" s="28" t="s">
        <v>17188</v>
      </c>
      <c r="L3834" s="12" t="s">
        <v>15155</v>
      </c>
      <c r="M3834" s="12" t="s">
        <v>15156</v>
      </c>
      <c r="N3834" s="12" t="s">
        <v>15126</v>
      </c>
      <c r="O3834" s="26" t="s">
        <v>18330</v>
      </c>
      <c r="P3834" s="26" t="s">
        <v>18331</v>
      </c>
      <c r="Q3834" s="25" t="s">
        <v>491</v>
      </c>
      <c r="R3834" s="26" t="s">
        <v>18332</v>
      </c>
      <c r="S3834" s="15" t="s">
        <v>18333</v>
      </c>
      <c r="T3834" s="52" t="s">
        <v>695</v>
      </c>
      <c r="U3834" s="22" t="s">
        <v>392</v>
      </c>
      <c r="V3834" s="49" t="str">
        <f>+Sitio_Publico[[#This Row],[idcoleccion]]&amp;"-"&amp;Sitio_Publico[[#This Row],[id]]</f>
        <v>000-3833</v>
      </c>
      <c r="W3834" s="49">
        <f>+VLOOKUP(Sitio_Publico[[#This Row],[territorio]],Estructura!$AE$4:$AH$1067,4,0)</f>
        <v>20000013</v>
      </c>
      <c r="X3834" s="49" t="str">
        <f>+VLOOKUP(Sitio_Publico[[#This Row],[tema]],Estructura!$G$4:$J$532,4,0)</f>
        <v>T-54</v>
      </c>
      <c r="Y3834" s="49" t="str">
        <f>+VLOOKUP(Sitio_Publico[[#This Row],[contenido]],Estructura!$L$4:$O$473,4,0)</f>
        <v>C-32</v>
      </c>
      <c r="Z3834" s="49" t="str">
        <f>+VLOOKUP(Sitio_Publico[[#This Row],[Filtro Integrado]],Estructura!$U$4:$W$529,3,0)</f>
        <v>FI-6</v>
      </c>
      <c r="AA3834" s="49" t="str">
        <f>+VLOOKUP(Sitio_Publico[[#This Row],[Muestra]],Estructura!$Y$4:$AB$483,4,0)</f>
        <v>M-000325</v>
      </c>
    </row>
    <row r="3835" spans="1:27" ht="40.799999999999997" x14ac:dyDescent="0.3">
      <c r="A3835" s="16">
        <f t="shared" si="59"/>
        <v>3834</v>
      </c>
      <c r="B3835" s="47" t="s">
        <v>15118</v>
      </c>
      <c r="C3835" s="13" t="s">
        <v>15119</v>
      </c>
      <c r="D3835" s="13" t="s">
        <v>15120</v>
      </c>
      <c r="E3835" s="44">
        <v>9107</v>
      </c>
      <c r="F3835" s="13" t="s">
        <v>15121</v>
      </c>
      <c r="G3835" s="23" t="s">
        <v>15122</v>
      </c>
      <c r="H3835" s="42" t="s">
        <v>458</v>
      </c>
      <c r="I3835" s="28" t="s">
        <v>222</v>
      </c>
      <c r="J3835" s="12" t="s">
        <v>393</v>
      </c>
      <c r="K3835" s="28" t="s">
        <v>15181</v>
      </c>
      <c r="L3835" s="12" t="s">
        <v>15124</v>
      </c>
      <c r="M3835" s="12" t="s">
        <v>15125</v>
      </c>
      <c r="N3835" s="12" t="s">
        <v>15126</v>
      </c>
      <c r="O3835" s="26" t="s">
        <v>18334</v>
      </c>
      <c r="P3835" s="26" t="s">
        <v>18335</v>
      </c>
      <c r="Q3835" s="25" t="s">
        <v>1121</v>
      </c>
      <c r="R3835" s="26" t="s">
        <v>18336</v>
      </c>
      <c r="S3835" s="15" t="s">
        <v>18337</v>
      </c>
      <c r="T3835" s="52" t="s">
        <v>18338</v>
      </c>
      <c r="U3835" s="22" t="s">
        <v>392</v>
      </c>
      <c r="V3835" s="49" t="str">
        <f>+Sitio_Publico[[#This Row],[idcoleccion]]&amp;"-"&amp;Sitio_Publico[[#This Row],[id]]</f>
        <v>000-3834</v>
      </c>
      <c r="W3835" s="49">
        <f>+VLOOKUP(Sitio_Publico[[#This Row],[territorio]],Estructura!$AE$4:$AH$1067,4,0)</f>
        <v>30009107</v>
      </c>
      <c r="X3835" s="49" t="str">
        <f>+VLOOKUP(Sitio_Publico[[#This Row],[tema]],Estructura!$G$4:$J$532,4,0)</f>
        <v>T-50</v>
      </c>
      <c r="Y3835" s="49" t="str">
        <f>+VLOOKUP(Sitio_Publico[[#This Row],[contenido]],Estructura!$L$4:$O$473,4,0)</f>
        <v>C-30</v>
      </c>
      <c r="Z3835" s="49" t="str">
        <f>+VLOOKUP(Sitio_Publico[[#This Row],[Filtro Integrado]],Estructura!$U$4:$W$529,3,0)</f>
        <v>FI-0</v>
      </c>
      <c r="AA3835" s="49" t="str">
        <f>+VLOOKUP(Sitio_Publico[[#This Row],[Muestra]],Estructura!$Y$4:$AB$483,4,0)</f>
        <v>M-000220</v>
      </c>
    </row>
    <row r="3836" spans="1:27" ht="51" x14ac:dyDescent="0.3">
      <c r="A3836" s="16">
        <f t="shared" si="59"/>
        <v>3835</v>
      </c>
      <c r="B3836" s="47" t="s">
        <v>15118</v>
      </c>
      <c r="C3836" s="13" t="s">
        <v>15119</v>
      </c>
      <c r="D3836" s="13" t="s">
        <v>15120</v>
      </c>
      <c r="E3836" s="44">
        <v>100104005</v>
      </c>
      <c r="F3836" s="13" t="s">
        <v>15396</v>
      </c>
      <c r="G3836" s="23" t="s">
        <v>15397</v>
      </c>
      <c r="H3836" s="42" t="s">
        <v>457</v>
      </c>
      <c r="I3836" s="28" t="s">
        <v>367</v>
      </c>
      <c r="J3836" s="12" t="s">
        <v>15398</v>
      </c>
      <c r="K3836" s="28" t="s">
        <v>15634</v>
      </c>
      <c r="L3836" s="12" t="s">
        <v>1611</v>
      </c>
      <c r="M3836" s="12" t="s">
        <v>15400</v>
      </c>
      <c r="N3836" s="12" t="s">
        <v>15126</v>
      </c>
      <c r="O3836" s="26" t="s">
        <v>18339</v>
      </c>
      <c r="P3836" s="26" t="s">
        <v>18340</v>
      </c>
      <c r="Q3836" s="25" t="s">
        <v>456</v>
      </c>
      <c r="R3836" s="26" t="s">
        <v>18341</v>
      </c>
      <c r="S3836" s="15" t="s">
        <v>18342</v>
      </c>
      <c r="T3836" s="52" t="s">
        <v>1297</v>
      </c>
      <c r="U3836" s="22" t="s">
        <v>392</v>
      </c>
      <c r="V3836" s="49" t="str">
        <f>+Sitio_Publico[[#This Row],[idcoleccion]]&amp;"-"&amp;Sitio_Publico[[#This Row],[id]]</f>
        <v>000-3835</v>
      </c>
      <c r="W3836" s="49">
        <f>+VLOOKUP(Sitio_Publico[[#This Row],[territorio]],Estructura!$AE$4:$AH$1067,4,0)</f>
        <v>20000004</v>
      </c>
      <c r="X3836" s="49" t="str">
        <f>+VLOOKUP(Sitio_Publico[[#This Row],[tema]],Estructura!$G$4:$J$532,4,0)</f>
        <v>T-58</v>
      </c>
      <c r="Y3836" s="49" t="str">
        <f>+VLOOKUP(Sitio_Publico[[#This Row],[contenido]],Estructura!$L$4:$O$473,4,0)</f>
        <v>C-35</v>
      </c>
      <c r="Z3836" s="49" t="str">
        <f>+VLOOKUP(Sitio_Publico[[#This Row],[Filtro Integrado]],Estructura!$U$4:$W$529,3,0)</f>
        <v>FI-8</v>
      </c>
      <c r="AA3836" s="49" t="str">
        <f>+VLOOKUP(Sitio_Publico[[#This Row],[Muestra]],Estructura!$Y$4:$AB$483,4,0)</f>
        <v>M-00021</v>
      </c>
    </row>
    <row r="3837" spans="1:27" ht="40.799999999999997" x14ac:dyDescent="0.3">
      <c r="A3837" s="16">
        <f t="shared" si="59"/>
        <v>3836</v>
      </c>
      <c r="B3837" s="47" t="s">
        <v>15118</v>
      </c>
      <c r="C3837" s="13" t="s">
        <v>15119</v>
      </c>
      <c r="D3837" s="13" t="s">
        <v>15120</v>
      </c>
      <c r="E3837" s="44">
        <v>10301</v>
      </c>
      <c r="F3837" s="13" t="s">
        <v>15263</v>
      </c>
      <c r="G3837" s="23" t="s">
        <v>15152</v>
      </c>
      <c r="H3837" s="42" t="s">
        <v>458</v>
      </c>
      <c r="I3837" s="28" t="s">
        <v>267</v>
      </c>
      <c r="J3837" s="12" t="s">
        <v>393</v>
      </c>
      <c r="K3837" s="28" t="s">
        <v>15458</v>
      </c>
      <c r="L3837" s="12" t="s">
        <v>15155</v>
      </c>
      <c r="M3837" s="12" t="s">
        <v>15156</v>
      </c>
      <c r="N3837" s="12" t="s">
        <v>15126</v>
      </c>
      <c r="O3837" s="26" t="s">
        <v>18343</v>
      </c>
      <c r="P3837" s="26" t="s">
        <v>18344</v>
      </c>
      <c r="Q3837" s="25" t="s">
        <v>10495</v>
      </c>
      <c r="R3837" s="26" t="s">
        <v>18345</v>
      </c>
      <c r="S3837" s="15" t="s">
        <v>18346</v>
      </c>
      <c r="T3837" s="52" t="s">
        <v>664</v>
      </c>
      <c r="U3837" s="22" t="s">
        <v>392</v>
      </c>
      <c r="V3837" s="49" t="str">
        <f>+Sitio_Publico[[#This Row],[idcoleccion]]&amp;"-"&amp;Sitio_Publico[[#This Row],[id]]</f>
        <v>000-3836</v>
      </c>
      <c r="W3837" s="49">
        <f>+VLOOKUP(Sitio_Publico[[#This Row],[territorio]],Estructura!$AE$4:$AH$1067,4,0)</f>
        <v>30010301</v>
      </c>
      <c r="X3837" s="49" t="str">
        <f>+VLOOKUP(Sitio_Publico[[#This Row],[tema]],Estructura!$G$4:$J$532,4,0)</f>
        <v>T-57</v>
      </c>
      <c r="Y3837" s="49" t="str">
        <f>+VLOOKUP(Sitio_Publico[[#This Row],[contenido]],Estructura!$L$4:$O$473,4,0)</f>
        <v>C-32</v>
      </c>
      <c r="Z3837" s="49" t="str">
        <f>+VLOOKUP(Sitio_Publico[[#This Row],[Filtro Integrado]],Estructura!$U$4:$W$529,3,0)</f>
        <v>FI-0</v>
      </c>
      <c r="AA3837" s="49" t="str">
        <f>+VLOOKUP(Sitio_Publico[[#This Row],[Muestra]],Estructura!$Y$4:$AB$483,4,0)</f>
        <v>M-000243</v>
      </c>
    </row>
    <row r="3838" spans="1:27" ht="40.799999999999997" x14ac:dyDescent="0.3">
      <c r="A3838" s="16">
        <f t="shared" si="59"/>
        <v>3837</v>
      </c>
      <c r="B3838" s="47" t="s">
        <v>15118</v>
      </c>
      <c r="C3838" s="13" t="s">
        <v>15119</v>
      </c>
      <c r="D3838" s="13" t="s">
        <v>15120</v>
      </c>
      <c r="E3838" s="44">
        <v>6305</v>
      </c>
      <c r="F3838" s="13" t="s">
        <v>15186</v>
      </c>
      <c r="G3838" s="23" t="s">
        <v>15152</v>
      </c>
      <c r="H3838" s="42" t="s">
        <v>458</v>
      </c>
      <c r="I3838" s="28" t="s">
        <v>127</v>
      </c>
      <c r="J3838" s="12" t="s">
        <v>15263</v>
      </c>
      <c r="K3838" s="28" t="s">
        <v>15264</v>
      </c>
      <c r="L3838" s="12" t="s">
        <v>15155</v>
      </c>
      <c r="M3838" s="12" t="s">
        <v>15156</v>
      </c>
      <c r="N3838" s="12" t="s">
        <v>15126</v>
      </c>
      <c r="O3838" s="26" t="s">
        <v>18347</v>
      </c>
      <c r="P3838" s="26" t="s">
        <v>18348</v>
      </c>
      <c r="Q3838" s="25" t="s">
        <v>10495</v>
      </c>
      <c r="R3838" s="26" t="s">
        <v>18349</v>
      </c>
      <c r="S3838" s="15" t="s">
        <v>18350</v>
      </c>
      <c r="T3838" s="52" t="s">
        <v>635</v>
      </c>
      <c r="U3838" s="22" t="s">
        <v>392</v>
      </c>
      <c r="V3838" s="49" t="str">
        <f>+Sitio_Publico[[#This Row],[idcoleccion]]&amp;"-"&amp;Sitio_Publico[[#This Row],[id]]</f>
        <v>000-3837</v>
      </c>
      <c r="W3838" s="49">
        <f>+VLOOKUP(Sitio_Publico[[#This Row],[territorio]],Estructura!$AE$4:$AH$1067,4,0)</f>
        <v>30006305</v>
      </c>
      <c r="X3838" s="49" t="str">
        <f>+VLOOKUP(Sitio_Publico[[#This Row],[tema]],Estructura!$G$4:$J$532,4,0)</f>
        <v>T-54</v>
      </c>
      <c r="Y3838" s="49" t="str">
        <f>+VLOOKUP(Sitio_Publico[[#This Row],[contenido]],Estructura!$L$4:$O$473,4,0)</f>
        <v>C-32</v>
      </c>
      <c r="Z3838" s="49" t="str">
        <f>+VLOOKUP(Sitio_Publico[[#This Row],[Filtro Integrado]],Estructura!$U$4:$W$529,3,0)</f>
        <v>FI-7</v>
      </c>
      <c r="AA3838" s="49" t="str">
        <f>+VLOOKUP(Sitio_Publico[[#This Row],[Muestra]],Estructura!$Y$4:$AB$483,4,0)</f>
        <v>M-000227</v>
      </c>
    </row>
    <row r="3839" spans="1:27" ht="30.6" x14ac:dyDescent="0.3">
      <c r="A3839" s="16">
        <f t="shared" si="59"/>
        <v>3838</v>
      </c>
      <c r="B3839" s="47" t="s">
        <v>15118</v>
      </c>
      <c r="C3839" s="13" t="s">
        <v>15119</v>
      </c>
      <c r="D3839" s="13" t="s">
        <v>15120</v>
      </c>
      <c r="E3839" s="44">
        <v>9120</v>
      </c>
      <c r="F3839" s="13" t="s">
        <v>15198</v>
      </c>
      <c r="G3839" s="23" t="s">
        <v>15122</v>
      </c>
      <c r="H3839" s="42" t="s">
        <v>458</v>
      </c>
      <c r="I3839" s="28" t="s">
        <v>235</v>
      </c>
      <c r="J3839" s="12" t="s">
        <v>393</v>
      </c>
      <c r="K3839" s="28" t="s">
        <v>15371</v>
      </c>
      <c r="L3839" s="12" t="s">
        <v>15124</v>
      </c>
      <c r="M3839" s="12" t="s">
        <v>15125</v>
      </c>
      <c r="N3839" s="12" t="s">
        <v>15126</v>
      </c>
      <c r="O3839" s="26" t="s">
        <v>18351</v>
      </c>
      <c r="P3839" s="26" t="s">
        <v>18352</v>
      </c>
      <c r="Q3839" s="25" t="s">
        <v>632</v>
      </c>
      <c r="R3839" s="26" t="s">
        <v>18353</v>
      </c>
      <c r="S3839" s="15" t="s">
        <v>18354</v>
      </c>
      <c r="T3839" s="52" t="s">
        <v>18355</v>
      </c>
      <c r="U3839" s="22" t="s">
        <v>392</v>
      </c>
      <c r="V3839" s="49" t="str">
        <f>+Sitio_Publico[[#This Row],[idcoleccion]]&amp;"-"&amp;Sitio_Publico[[#This Row],[id]]</f>
        <v>000-3838</v>
      </c>
      <c r="W3839" s="49">
        <f>+VLOOKUP(Sitio_Publico[[#This Row],[territorio]],Estructura!$AE$4:$AH$1067,4,0)</f>
        <v>30009120</v>
      </c>
      <c r="X3839" s="49" t="str">
        <f>+VLOOKUP(Sitio_Publico[[#This Row],[tema]],Estructura!$G$4:$J$532,4,0)</f>
        <v>T-55</v>
      </c>
      <c r="Y3839" s="49" t="str">
        <f>+VLOOKUP(Sitio_Publico[[#This Row],[contenido]],Estructura!$L$4:$O$473,4,0)</f>
        <v>C-30</v>
      </c>
      <c r="Z3839" s="49" t="str">
        <f>+VLOOKUP(Sitio_Publico[[#This Row],[Filtro Integrado]],Estructura!$U$4:$W$529,3,0)</f>
        <v>FI-0</v>
      </c>
      <c r="AA3839" s="49" t="str">
        <f>+VLOOKUP(Sitio_Publico[[#This Row],[Muestra]],Estructura!$Y$4:$AB$483,4,0)</f>
        <v>M-000236</v>
      </c>
    </row>
    <row r="3840" spans="1:27" ht="51" x14ac:dyDescent="0.3">
      <c r="A3840" s="16">
        <f t="shared" si="59"/>
        <v>3839</v>
      </c>
      <c r="B3840" s="47" t="s">
        <v>15118</v>
      </c>
      <c r="C3840" s="13" t="s">
        <v>15119</v>
      </c>
      <c r="D3840" s="13" t="s">
        <v>15120</v>
      </c>
      <c r="E3840" s="44">
        <v>7</v>
      </c>
      <c r="F3840" s="13" t="s">
        <v>15783</v>
      </c>
      <c r="G3840" s="23" t="s">
        <v>15132</v>
      </c>
      <c r="H3840" s="42" t="s">
        <v>457</v>
      </c>
      <c r="I3840" s="28" t="s">
        <v>376</v>
      </c>
      <c r="J3840" s="12" t="s">
        <v>15784</v>
      </c>
      <c r="K3840" s="28" t="s">
        <v>17929</v>
      </c>
      <c r="L3840" s="12" t="s">
        <v>15134</v>
      </c>
      <c r="M3840" s="12" t="s">
        <v>15135</v>
      </c>
      <c r="N3840" s="12" t="s">
        <v>15126</v>
      </c>
      <c r="O3840" s="26" t="s">
        <v>18356</v>
      </c>
      <c r="P3840" s="26" t="s">
        <v>18357</v>
      </c>
      <c r="Q3840" s="25" t="s">
        <v>491</v>
      </c>
      <c r="R3840" s="26" t="s">
        <v>18358</v>
      </c>
      <c r="S3840" s="15" t="s">
        <v>18359</v>
      </c>
      <c r="T3840" s="52" t="s">
        <v>15140</v>
      </c>
      <c r="U3840" s="22" t="s">
        <v>392</v>
      </c>
      <c r="V3840" s="49" t="str">
        <f>+Sitio_Publico[[#This Row],[idcoleccion]]&amp;"-"&amp;Sitio_Publico[[#This Row],[id]]</f>
        <v>000-3839</v>
      </c>
      <c r="W3840" s="49">
        <f>+VLOOKUP(Sitio_Publico[[#This Row],[territorio]],Estructura!$AE$4:$AH$1067,4,0)</f>
        <v>20000013</v>
      </c>
      <c r="X3840" s="49" t="str">
        <f>+VLOOKUP(Sitio_Publico[[#This Row],[tema]],Estructura!$G$4:$J$532,4,0)</f>
        <v>T-61</v>
      </c>
      <c r="Y3840" s="49" t="str">
        <f>+VLOOKUP(Sitio_Publico[[#This Row],[contenido]],Estructura!$L$4:$O$473,4,0)</f>
        <v>C-31</v>
      </c>
      <c r="Z3840" s="49" t="str">
        <f>+VLOOKUP(Sitio_Publico[[#This Row],[Filtro Integrado]],Estructura!$U$4:$W$529,3,0)</f>
        <v>FI-12</v>
      </c>
      <c r="AA3840" s="49" t="str">
        <f>+VLOOKUP(Sitio_Publico[[#This Row],[Muestra]],Estructura!$Y$4:$AB$483,4,0)</f>
        <v>M-000342</v>
      </c>
    </row>
    <row r="3841" spans="1:27" ht="40.799999999999997" x14ac:dyDescent="0.3">
      <c r="A3841" s="16">
        <f t="shared" si="59"/>
        <v>3840</v>
      </c>
      <c r="B3841" s="47" t="s">
        <v>15118</v>
      </c>
      <c r="C3841" s="13" t="s">
        <v>15119</v>
      </c>
      <c r="D3841" s="13" t="s">
        <v>15120</v>
      </c>
      <c r="E3841" s="44">
        <v>84</v>
      </c>
      <c r="F3841" s="13" t="s">
        <v>15142</v>
      </c>
      <c r="G3841" s="23" t="s">
        <v>15300</v>
      </c>
      <c r="H3841" s="42" t="s">
        <v>455</v>
      </c>
      <c r="I3841" s="28" t="s">
        <v>18360</v>
      </c>
      <c r="J3841" s="12" t="s">
        <v>393</v>
      </c>
      <c r="K3841" s="28" t="s">
        <v>15181</v>
      </c>
      <c r="L3841" s="12" t="s">
        <v>1299</v>
      </c>
      <c r="M3841" s="12" t="s">
        <v>14623</v>
      </c>
      <c r="N3841" s="12" t="s">
        <v>15126</v>
      </c>
      <c r="O3841" s="26" t="s">
        <v>18361</v>
      </c>
      <c r="P3841" s="26" t="s">
        <v>18362</v>
      </c>
      <c r="Q3841" s="25" t="s">
        <v>456</v>
      </c>
      <c r="R3841" s="26" t="s">
        <v>18363</v>
      </c>
      <c r="S3841" s="15" t="s">
        <v>18364</v>
      </c>
      <c r="T3841" s="52">
        <v>0</v>
      </c>
      <c r="U3841" s="22" t="s">
        <v>392</v>
      </c>
      <c r="V3841" s="49" t="str">
        <f>+Sitio_Publico[[#This Row],[idcoleccion]]&amp;"-"&amp;Sitio_Publico[[#This Row],[id]]</f>
        <v>000-3840</v>
      </c>
      <c r="W3841" s="49">
        <f>+VLOOKUP(Sitio_Publico[[#This Row],[territorio]],Estructura!$AE$4:$AH$1067,4,0)</f>
        <v>10000084</v>
      </c>
      <c r="X3841" s="49" t="str">
        <f>+VLOOKUP(Sitio_Publico[[#This Row],[tema]],Estructura!$G$4:$J$532,4,0)</f>
        <v>T-0</v>
      </c>
      <c r="Y3841" s="49" t="str">
        <f>+VLOOKUP(Sitio_Publico[[#This Row],[contenido]],Estructura!$L$4:$O$473,4,0)</f>
        <v>C-34</v>
      </c>
      <c r="Z3841" s="49" t="str">
        <f>+VLOOKUP(Sitio_Publico[[#This Row],[Filtro Integrado]],Estructura!$U$4:$W$529,3,0)</f>
        <v>FI-0</v>
      </c>
      <c r="AA3841" s="49" t="str">
        <f>+VLOOKUP(Sitio_Publico[[#This Row],[Muestra]],Estructura!$Y$4:$AB$483,4,0)</f>
        <v>M-000220</v>
      </c>
    </row>
    <row r="3842" spans="1:27" ht="40.799999999999997" x14ac:dyDescent="0.3">
      <c r="A3842" s="16">
        <f t="shared" si="59"/>
        <v>3841</v>
      </c>
      <c r="B3842" s="47" t="s">
        <v>15118</v>
      </c>
      <c r="C3842" s="13" t="s">
        <v>15119</v>
      </c>
      <c r="D3842" s="13" t="s">
        <v>15141</v>
      </c>
      <c r="E3842" s="44">
        <v>100102005</v>
      </c>
      <c r="F3842" s="13" t="s">
        <v>15142</v>
      </c>
      <c r="G3842" s="23" t="s">
        <v>15300</v>
      </c>
      <c r="H3842" s="42" t="s">
        <v>455</v>
      </c>
      <c r="I3842" s="28" t="s">
        <v>14</v>
      </c>
      <c r="J3842" s="12" t="s">
        <v>393</v>
      </c>
      <c r="K3842" s="28" t="s">
        <v>16002</v>
      </c>
      <c r="L3842" s="12" t="s">
        <v>15145</v>
      </c>
      <c r="M3842" s="12" t="s">
        <v>15146</v>
      </c>
      <c r="N3842" s="12" t="s">
        <v>15126</v>
      </c>
      <c r="O3842" s="26" t="s">
        <v>18365</v>
      </c>
      <c r="P3842" s="26" t="s">
        <v>18366</v>
      </c>
      <c r="Q3842" s="25" t="s">
        <v>456</v>
      </c>
      <c r="R3842" s="26" t="s">
        <v>16879</v>
      </c>
      <c r="S3842" s="15" t="s">
        <v>18367</v>
      </c>
      <c r="T3842" s="52">
        <v>0</v>
      </c>
      <c r="U3842" s="22" t="s">
        <v>392</v>
      </c>
      <c r="V3842" s="49" t="str">
        <f>+Sitio_Publico[[#This Row],[idcoleccion]]&amp;"-"&amp;Sitio_Publico[[#This Row],[id]]</f>
        <v>000-3841</v>
      </c>
      <c r="W3842" s="49">
        <f>+VLOOKUP(Sitio_Publico[[#This Row],[territorio]],Estructura!$AE$4:$AH$1067,4,0)</f>
        <v>10000000</v>
      </c>
      <c r="X3842" s="49" t="str">
        <f>+VLOOKUP(Sitio_Publico[[#This Row],[tema]],Estructura!$G$4:$J$532,4,0)</f>
        <v>T-0</v>
      </c>
      <c r="Y3842" s="49" t="str">
        <f>+VLOOKUP(Sitio_Publico[[#This Row],[contenido]],Estructura!$L$4:$O$473,4,0)</f>
        <v>C-34</v>
      </c>
      <c r="Z3842" s="49" t="str">
        <f>+VLOOKUP(Sitio_Publico[[#This Row],[Filtro Integrado]],Estructura!$U$4:$W$529,3,0)</f>
        <v>FI-0</v>
      </c>
      <c r="AA3842" s="49" t="str">
        <f>+VLOOKUP(Sitio_Publico[[#This Row],[Muestra]],Estructura!$Y$4:$AB$483,4,0)</f>
        <v>M-00011</v>
      </c>
    </row>
    <row r="3843" spans="1:27" ht="51" x14ac:dyDescent="0.3">
      <c r="A3843" s="16">
        <f t="shared" ref="A3843:A3906" si="60">+ROW()-1</f>
        <v>3842</v>
      </c>
      <c r="B3843" s="47" t="s">
        <v>15118</v>
      </c>
      <c r="C3843" s="13" t="s">
        <v>15119</v>
      </c>
      <c r="D3843" s="13" t="s">
        <v>15120</v>
      </c>
      <c r="E3843" s="44">
        <v>55</v>
      </c>
      <c r="F3843" s="13" t="s">
        <v>15186</v>
      </c>
      <c r="G3843" s="23" t="s">
        <v>15152</v>
      </c>
      <c r="H3843" s="42" t="s">
        <v>457</v>
      </c>
      <c r="I3843" s="28" t="s">
        <v>372</v>
      </c>
      <c r="J3843" s="12" t="s">
        <v>15187</v>
      </c>
      <c r="K3843" s="28" t="s">
        <v>16252</v>
      </c>
      <c r="L3843" s="12" t="s">
        <v>15155</v>
      </c>
      <c r="M3843" s="12" t="s">
        <v>15156</v>
      </c>
      <c r="N3843" s="12" t="s">
        <v>15126</v>
      </c>
      <c r="O3843" s="26" t="s">
        <v>18368</v>
      </c>
      <c r="P3843" s="26" t="s">
        <v>18369</v>
      </c>
      <c r="Q3843" s="25" t="s">
        <v>491</v>
      </c>
      <c r="R3843" s="26" t="s">
        <v>18370</v>
      </c>
      <c r="S3843" s="15" t="s">
        <v>18371</v>
      </c>
      <c r="T3843" s="52" t="s">
        <v>658</v>
      </c>
      <c r="U3843" s="22" t="s">
        <v>392</v>
      </c>
      <c r="V3843" s="49" t="str">
        <f>+Sitio_Publico[[#This Row],[idcoleccion]]&amp;"-"&amp;Sitio_Publico[[#This Row],[id]]</f>
        <v>000-3842</v>
      </c>
      <c r="W3843" s="49">
        <f>+VLOOKUP(Sitio_Publico[[#This Row],[territorio]],Estructura!$AE$4:$AH$1067,4,0)</f>
        <v>20000009</v>
      </c>
      <c r="X3843" s="49" t="str">
        <f>+VLOOKUP(Sitio_Publico[[#This Row],[tema]],Estructura!$G$4:$J$532,4,0)</f>
        <v>T-54</v>
      </c>
      <c r="Y3843" s="49" t="str">
        <f>+VLOOKUP(Sitio_Publico[[#This Row],[contenido]],Estructura!$L$4:$O$473,4,0)</f>
        <v>C-32</v>
      </c>
      <c r="Z3843" s="49" t="str">
        <f>+VLOOKUP(Sitio_Publico[[#This Row],[Filtro Integrado]],Estructura!$U$4:$W$529,3,0)</f>
        <v>FI-6</v>
      </c>
      <c r="AA3843" s="49" t="str">
        <f>+VLOOKUP(Sitio_Publico[[#This Row],[Muestra]],Estructura!$Y$4:$AB$483,4,0)</f>
        <v>M-000288</v>
      </c>
    </row>
    <row r="3844" spans="1:27" ht="30.6" x14ac:dyDescent="0.3">
      <c r="A3844" s="16">
        <f t="shared" si="60"/>
        <v>3843</v>
      </c>
      <c r="B3844" s="47" t="s">
        <v>15118</v>
      </c>
      <c r="C3844" s="13" t="s">
        <v>15119</v>
      </c>
      <c r="D3844" s="13" t="s">
        <v>15120</v>
      </c>
      <c r="E3844" s="44">
        <v>100106001</v>
      </c>
      <c r="F3844" s="13" t="s">
        <v>15198</v>
      </c>
      <c r="G3844" s="23" t="s">
        <v>15122</v>
      </c>
      <c r="H3844" s="42" t="s">
        <v>455</v>
      </c>
      <c r="I3844" s="28" t="s">
        <v>14</v>
      </c>
      <c r="J3844" s="12" t="s">
        <v>393</v>
      </c>
      <c r="K3844" s="28" t="s">
        <v>18372</v>
      </c>
      <c r="L3844" s="12" t="s">
        <v>15124</v>
      </c>
      <c r="M3844" s="12" t="s">
        <v>15125</v>
      </c>
      <c r="N3844" s="12" t="s">
        <v>15126</v>
      </c>
      <c r="O3844" s="26" t="s">
        <v>18373</v>
      </c>
      <c r="P3844" s="26" t="s">
        <v>18374</v>
      </c>
      <c r="Q3844" s="25" t="s">
        <v>1121</v>
      </c>
      <c r="R3844" s="26" t="s">
        <v>18375</v>
      </c>
      <c r="S3844" s="15" t="s">
        <v>18376</v>
      </c>
      <c r="T3844" s="52">
        <v>0</v>
      </c>
      <c r="U3844" s="22" t="s">
        <v>392</v>
      </c>
      <c r="V3844" s="49" t="str">
        <f>+Sitio_Publico[[#This Row],[idcoleccion]]&amp;"-"&amp;Sitio_Publico[[#This Row],[id]]</f>
        <v>000-3843</v>
      </c>
      <c r="W3844" s="49">
        <f>+VLOOKUP(Sitio_Publico[[#This Row],[territorio]],Estructura!$AE$4:$AH$1067,4,0)</f>
        <v>10000000</v>
      </c>
      <c r="X3844" s="49" t="str">
        <f>+VLOOKUP(Sitio_Publico[[#This Row],[tema]],Estructura!$G$4:$J$532,4,0)</f>
        <v>T-55</v>
      </c>
      <c r="Y3844" s="49" t="str">
        <f>+VLOOKUP(Sitio_Publico[[#This Row],[contenido]],Estructura!$L$4:$O$473,4,0)</f>
        <v>C-30</v>
      </c>
      <c r="Z3844" s="49" t="str">
        <f>+VLOOKUP(Sitio_Publico[[#This Row],[Filtro Integrado]],Estructura!$U$4:$W$529,3,0)</f>
        <v>FI-0</v>
      </c>
      <c r="AA3844" s="49" t="str">
        <f>+VLOOKUP(Sitio_Publico[[#This Row],[Muestra]],Estructura!$Y$4:$AB$483,4,0)</f>
        <v>M-00028</v>
      </c>
    </row>
    <row r="3845" spans="1:27" ht="40.799999999999997" x14ac:dyDescent="0.3">
      <c r="A3845" s="16">
        <f t="shared" si="60"/>
        <v>3844</v>
      </c>
      <c r="B3845" s="47" t="s">
        <v>15118</v>
      </c>
      <c r="C3845" s="13" t="s">
        <v>15119</v>
      </c>
      <c r="D3845" s="13" t="s">
        <v>15120</v>
      </c>
      <c r="E3845" s="44">
        <v>193</v>
      </c>
      <c r="F3845" s="13" t="s">
        <v>15142</v>
      </c>
      <c r="G3845" s="23" t="s">
        <v>15143</v>
      </c>
      <c r="H3845" s="42" t="s">
        <v>455</v>
      </c>
      <c r="I3845" s="28" t="s">
        <v>454</v>
      </c>
      <c r="J3845" s="12" t="s">
        <v>393</v>
      </c>
      <c r="K3845" s="28" t="s">
        <v>15278</v>
      </c>
      <c r="L3845" s="12" t="s">
        <v>1299</v>
      </c>
      <c r="M3845" s="12" t="s">
        <v>14623</v>
      </c>
      <c r="N3845" s="12" t="s">
        <v>15126</v>
      </c>
      <c r="O3845" s="26" t="s">
        <v>18377</v>
      </c>
      <c r="P3845" s="26" t="s">
        <v>18378</v>
      </c>
      <c r="Q3845" s="25" t="s">
        <v>1145</v>
      </c>
      <c r="R3845" s="26" t="s">
        <v>15666</v>
      </c>
      <c r="S3845" s="15" t="s">
        <v>18379</v>
      </c>
      <c r="T3845" s="52">
        <v>0</v>
      </c>
      <c r="U3845" s="22" t="s">
        <v>392</v>
      </c>
      <c r="V3845" s="49" t="str">
        <f>+Sitio_Publico[[#This Row],[idcoleccion]]&amp;"-"&amp;Sitio_Publico[[#This Row],[id]]</f>
        <v>000-3844</v>
      </c>
      <c r="W3845" s="49">
        <f>+VLOOKUP(Sitio_Publico[[#This Row],[territorio]],Estructura!$AE$4:$AH$1067,4,0)</f>
        <v>10000193</v>
      </c>
      <c r="X3845" s="49" t="str">
        <f>+VLOOKUP(Sitio_Publico[[#This Row],[tema]],Estructura!$G$4:$J$532,4,0)</f>
        <v>T-0</v>
      </c>
      <c r="Y3845" s="49" t="str">
        <f>+VLOOKUP(Sitio_Publico[[#This Row],[contenido]],Estructura!$L$4:$O$473,4,0)</f>
        <v>C-1</v>
      </c>
      <c r="Z3845" s="49" t="str">
        <f>+VLOOKUP(Sitio_Publico[[#This Row],[Filtro Integrado]],Estructura!$U$4:$W$529,3,0)</f>
        <v>FI-0</v>
      </c>
      <c r="AA3845" s="49" t="str">
        <f>+VLOOKUP(Sitio_Publico[[#This Row],[Muestra]],Estructura!$Y$4:$AB$483,4,0)</f>
        <v>M-000228</v>
      </c>
    </row>
    <row r="3846" spans="1:27" ht="51" x14ac:dyDescent="0.3">
      <c r="A3846" s="16">
        <f t="shared" si="60"/>
        <v>3845</v>
      </c>
      <c r="B3846" s="47" t="s">
        <v>15118</v>
      </c>
      <c r="C3846" s="13" t="s">
        <v>15119</v>
      </c>
      <c r="D3846" s="13" t="s">
        <v>15120</v>
      </c>
      <c r="E3846" s="44">
        <v>100102</v>
      </c>
      <c r="F3846" s="13" t="s">
        <v>15263</v>
      </c>
      <c r="G3846" s="23" t="s">
        <v>15152</v>
      </c>
      <c r="H3846" s="42" t="s">
        <v>457</v>
      </c>
      <c r="I3846" s="28" t="s">
        <v>369</v>
      </c>
      <c r="J3846" s="12" t="s">
        <v>393</v>
      </c>
      <c r="K3846" s="28" t="s">
        <v>15421</v>
      </c>
      <c r="L3846" s="12" t="s">
        <v>15155</v>
      </c>
      <c r="M3846" s="12" t="s">
        <v>15156</v>
      </c>
      <c r="N3846" s="12" t="s">
        <v>15126</v>
      </c>
      <c r="O3846" s="26" t="s">
        <v>18380</v>
      </c>
      <c r="P3846" s="26" t="s">
        <v>18381</v>
      </c>
      <c r="Q3846" s="25" t="s">
        <v>491</v>
      </c>
      <c r="R3846" s="26" t="s">
        <v>18382</v>
      </c>
      <c r="S3846" s="15" t="s">
        <v>18383</v>
      </c>
      <c r="T3846" s="52" t="s">
        <v>635</v>
      </c>
      <c r="U3846" s="22" t="s">
        <v>392</v>
      </c>
      <c r="V3846" s="49" t="str">
        <f>+Sitio_Publico[[#This Row],[idcoleccion]]&amp;"-"&amp;Sitio_Publico[[#This Row],[id]]</f>
        <v>000-3845</v>
      </c>
      <c r="W3846" s="49">
        <f>+VLOOKUP(Sitio_Publico[[#This Row],[territorio]],Estructura!$AE$4:$AH$1067,4,0)</f>
        <v>20000006</v>
      </c>
      <c r="X3846" s="49" t="str">
        <f>+VLOOKUP(Sitio_Publico[[#This Row],[tema]],Estructura!$G$4:$J$532,4,0)</f>
        <v>T-57</v>
      </c>
      <c r="Y3846" s="49" t="str">
        <f>+VLOOKUP(Sitio_Publico[[#This Row],[contenido]],Estructura!$L$4:$O$473,4,0)</f>
        <v>C-32</v>
      </c>
      <c r="Z3846" s="49" t="str">
        <f>+VLOOKUP(Sitio_Publico[[#This Row],[Filtro Integrado]],Estructura!$U$4:$W$529,3,0)</f>
        <v>FI-0</v>
      </c>
      <c r="AA3846" s="49" t="str">
        <f>+VLOOKUP(Sitio_Publico[[#This Row],[Muestra]],Estructura!$Y$4:$AB$483,4,0)</f>
        <v>M-000239</v>
      </c>
    </row>
    <row r="3847" spans="1:27" ht="51" x14ac:dyDescent="0.3">
      <c r="A3847" s="16">
        <f t="shared" si="60"/>
        <v>3846</v>
      </c>
      <c r="B3847" s="47" t="s">
        <v>15118</v>
      </c>
      <c r="C3847" s="13" t="s">
        <v>15119</v>
      </c>
      <c r="D3847" s="13" t="s">
        <v>15120</v>
      </c>
      <c r="E3847" s="44">
        <v>7305</v>
      </c>
      <c r="F3847" s="13" t="s">
        <v>15151</v>
      </c>
      <c r="G3847" s="23" t="s">
        <v>15152</v>
      </c>
      <c r="H3847" s="42" t="s">
        <v>458</v>
      </c>
      <c r="I3847" s="28" t="s">
        <v>149</v>
      </c>
      <c r="J3847" s="12" t="s">
        <v>15153</v>
      </c>
      <c r="K3847" s="28" t="s">
        <v>15154</v>
      </c>
      <c r="L3847" s="12" t="s">
        <v>15155</v>
      </c>
      <c r="M3847" s="12" t="s">
        <v>15156</v>
      </c>
      <c r="N3847" s="12" t="s">
        <v>15126</v>
      </c>
      <c r="O3847" s="26" t="s">
        <v>18384</v>
      </c>
      <c r="P3847" s="26" t="s">
        <v>18385</v>
      </c>
      <c r="Q3847" s="25" t="s">
        <v>10495</v>
      </c>
      <c r="R3847" s="26" t="s">
        <v>18386</v>
      </c>
      <c r="S3847" s="15" t="s">
        <v>18387</v>
      </c>
      <c r="T3847" s="52" t="s">
        <v>750</v>
      </c>
      <c r="U3847" s="22" t="s">
        <v>392</v>
      </c>
      <c r="V3847" s="49" t="str">
        <f>+Sitio_Publico[[#This Row],[idcoleccion]]&amp;"-"&amp;Sitio_Publico[[#This Row],[id]]</f>
        <v>000-3846</v>
      </c>
      <c r="W3847" s="49">
        <f>+VLOOKUP(Sitio_Publico[[#This Row],[territorio]],Estructura!$AE$4:$AH$1067,4,0)</f>
        <v>30007305</v>
      </c>
      <c r="X3847" s="49" t="str">
        <f>+VLOOKUP(Sitio_Publico[[#This Row],[tema]],Estructura!$G$4:$J$532,4,0)</f>
        <v>T-52</v>
      </c>
      <c r="Y3847" s="49" t="str">
        <f>+VLOOKUP(Sitio_Publico[[#This Row],[contenido]],Estructura!$L$4:$O$473,4,0)</f>
        <v>C-32</v>
      </c>
      <c r="Z3847" s="49" t="str">
        <f>+VLOOKUP(Sitio_Publico[[#This Row],[Filtro Integrado]],Estructura!$U$4:$W$529,3,0)</f>
        <v>FI-4</v>
      </c>
      <c r="AA3847" s="49" t="str">
        <f>+VLOOKUP(Sitio_Publico[[#This Row],[Muestra]],Estructura!$Y$4:$AB$483,4,0)</f>
        <v>M-000217</v>
      </c>
    </row>
    <row r="3848" spans="1:27" ht="40.799999999999997" x14ac:dyDescent="0.3">
      <c r="A3848" s="16">
        <f t="shared" si="60"/>
        <v>3847</v>
      </c>
      <c r="B3848" s="47" t="s">
        <v>15118</v>
      </c>
      <c r="C3848" s="13" t="s">
        <v>15119</v>
      </c>
      <c r="D3848" s="13" t="s">
        <v>15120</v>
      </c>
      <c r="E3848" s="44">
        <v>92</v>
      </c>
      <c r="F3848" s="13" t="s">
        <v>15142</v>
      </c>
      <c r="G3848" s="23" t="s">
        <v>15143</v>
      </c>
      <c r="H3848" s="42" t="s">
        <v>455</v>
      </c>
      <c r="I3848" s="28" t="s">
        <v>425</v>
      </c>
      <c r="J3848" s="12" t="s">
        <v>393</v>
      </c>
      <c r="K3848" s="28" t="s">
        <v>15181</v>
      </c>
      <c r="L3848" s="12" t="s">
        <v>1299</v>
      </c>
      <c r="M3848" s="12" t="s">
        <v>15146</v>
      </c>
      <c r="N3848" s="12" t="s">
        <v>15126</v>
      </c>
      <c r="O3848" s="26" t="s">
        <v>18388</v>
      </c>
      <c r="P3848" s="26" t="s">
        <v>18389</v>
      </c>
      <c r="Q3848" s="25" t="s">
        <v>632</v>
      </c>
      <c r="R3848" s="26" t="s">
        <v>18390</v>
      </c>
      <c r="S3848" s="15" t="s">
        <v>18391</v>
      </c>
      <c r="T3848" s="52">
        <v>0</v>
      </c>
      <c r="U3848" s="22" t="s">
        <v>392</v>
      </c>
      <c r="V3848" s="49" t="str">
        <f>+Sitio_Publico[[#This Row],[idcoleccion]]&amp;"-"&amp;Sitio_Publico[[#This Row],[id]]</f>
        <v>000-3847</v>
      </c>
      <c r="W3848" s="49">
        <f>+VLOOKUP(Sitio_Publico[[#This Row],[territorio]],Estructura!$AE$4:$AH$1067,4,0)</f>
        <v>10000092</v>
      </c>
      <c r="X3848" s="49" t="str">
        <f>+VLOOKUP(Sitio_Publico[[#This Row],[tema]],Estructura!$G$4:$J$532,4,0)</f>
        <v>T-0</v>
      </c>
      <c r="Y3848" s="49" t="str">
        <f>+VLOOKUP(Sitio_Publico[[#This Row],[contenido]],Estructura!$L$4:$O$473,4,0)</f>
        <v>C-1</v>
      </c>
      <c r="Z3848" s="49" t="str">
        <f>+VLOOKUP(Sitio_Publico[[#This Row],[Filtro Integrado]],Estructura!$U$4:$W$529,3,0)</f>
        <v>FI-0</v>
      </c>
      <c r="AA3848" s="49" t="str">
        <f>+VLOOKUP(Sitio_Publico[[#This Row],[Muestra]],Estructura!$Y$4:$AB$483,4,0)</f>
        <v>M-000220</v>
      </c>
    </row>
    <row r="3849" spans="1:27" ht="30.6" x14ac:dyDescent="0.3">
      <c r="A3849" s="16">
        <f t="shared" si="60"/>
        <v>3848</v>
      </c>
      <c r="B3849" s="47" t="s">
        <v>15118</v>
      </c>
      <c r="C3849" s="13" t="s">
        <v>15119</v>
      </c>
      <c r="D3849" s="13" t="s">
        <v>15120</v>
      </c>
      <c r="E3849" s="44">
        <v>47</v>
      </c>
      <c r="F3849" s="13" t="s">
        <v>15142</v>
      </c>
      <c r="G3849" s="23" t="s">
        <v>15300</v>
      </c>
      <c r="H3849" s="42" t="s">
        <v>455</v>
      </c>
      <c r="I3849" s="28" t="s">
        <v>408</v>
      </c>
      <c r="J3849" s="12" t="s">
        <v>393</v>
      </c>
      <c r="K3849" s="28" t="s">
        <v>15142</v>
      </c>
      <c r="L3849" s="12" t="s">
        <v>1299</v>
      </c>
      <c r="M3849" s="12" t="s">
        <v>14623</v>
      </c>
      <c r="N3849" s="12" t="s">
        <v>15126</v>
      </c>
      <c r="O3849" s="26" t="s">
        <v>18392</v>
      </c>
      <c r="P3849" s="26" t="s">
        <v>18393</v>
      </c>
      <c r="Q3849" s="25" t="s">
        <v>632</v>
      </c>
      <c r="R3849" s="26" t="s">
        <v>18394</v>
      </c>
      <c r="S3849" s="15" t="s">
        <v>18395</v>
      </c>
      <c r="T3849" s="52">
        <v>0</v>
      </c>
      <c r="U3849" s="22" t="s">
        <v>392</v>
      </c>
      <c r="V3849" s="49" t="str">
        <f>+Sitio_Publico[[#This Row],[idcoleccion]]&amp;"-"&amp;Sitio_Publico[[#This Row],[id]]</f>
        <v>000-3848</v>
      </c>
      <c r="W3849" s="49">
        <f>+VLOOKUP(Sitio_Publico[[#This Row],[territorio]],Estructura!$AE$4:$AH$1067,4,0)</f>
        <v>10000047</v>
      </c>
      <c r="X3849" s="49" t="str">
        <f>+VLOOKUP(Sitio_Publico[[#This Row],[tema]],Estructura!$G$4:$J$532,4,0)</f>
        <v>T-0</v>
      </c>
      <c r="Y3849" s="49" t="str">
        <f>+VLOOKUP(Sitio_Publico[[#This Row],[contenido]],Estructura!$L$4:$O$473,4,0)</f>
        <v>C-34</v>
      </c>
      <c r="Z3849" s="49" t="str">
        <f>+VLOOKUP(Sitio_Publico[[#This Row],[Filtro Integrado]],Estructura!$U$4:$W$529,3,0)</f>
        <v>FI-0</v>
      </c>
      <c r="AA3849" s="49" t="str">
        <f>+VLOOKUP(Sitio_Publico[[#This Row],[Muestra]],Estructura!$Y$4:$AB$483,4,0)</f>
        <v>M-00039</v>
      </c>
    </row>
    <row r="3850" spans="1:27" ht="163.19999999999999" x14ac:dyDescent="0.3">
      <c r="A3850" s="16">
        <f t="shared" si="60"/>
        <v>3849</v>
      </c>
      <c r="B3850" s="47" t="s">
        <v>15118</v>
      </c>
      <c r="C3850" s="13" t="s">
        <v>15119</v>
      </c>
      <c r="D3850" s="13" t="s">
        <v>15120</v>
      </c>
      <c r="E3850" s="44">
        <v>16</v>
      </c>
      <c r="F3850" s="13" t="s">
        <v>15142</v>
      </c>
      <c r="G3850" s="23" t="s">
        <v>15143</v>
      </c>
      <c r="H3850" s="42" t="s">
        <v>457</v>
      </c>
      <c r="I3850" s="28" t="s">
        <v>379</v>
      </c>
      <c r="J3850" s="12" t="s">
        <v>393</v>
      </c>
      <c r="K3850" s="28" t="s">
        <v>16367</v>
      </c>
      <c r="L3850" s="12" t="s">
        <v>1299</v>
      </c>
      <c r="M3850" s="12" t="s">
        <v>15146</v>
      </c>
      <c r="N3850" s="12" t="s">
        <v>15126</v>
      </c>
      <c r="O3850" s="26" t="s">
        <v>18396</v>
      </c>
      <c r="P3850" s="26" t="s">
        <v>18397</v>
      </c>
      <c r="Q3850" s="25" t="s">
        <v>1145</v>
      </c>
      <c r="R3850" s="26" t="s">
        <v>18398</v>
      </c>
      <c r="S3850" s="15" t="s">
        <v>18399</v>
      </c>
      <c r="T3850" s="52" t="s">
        <v>1805</v>
      </c>
      <c r="U3850" s="22" t="s">
        <v>392</v>
      </c>
      <c r="V3850" s="49" t="str">
        <f>+Sitio_Publico[[#This Row],[idcoleccion]]&amp;"-"&amp;Sitio_Publico[[#This Row],[id]]</f>
        <v>000-3849</v>
      </c>
      <c r="W3850" s="49">
        <f>+VLOOKUP(Sitio_Publico[[#This Row],[territorio]],Estructura!$AE$4:$AH$1067,4,0)</f>
        <v>20000016</v>
      </c>
      <c r="X3850" s="49" t="str">
        <f>+VLOOKUP(Sitio_Publico[[#This Row],[tema]],Estructura!$G$4:$J$532,4,0)</f>
        <v>T-0</v>
      </c>
      <c r="Y3850" s="49" t="str">
        <f>+VLOOKUP(Sitio_Publico[[#This Row],[contenido]],Estructura!$L$4:$O$473,4,0)</f>
        <v>C-1</v>
      </c>
      <c r="Z3850" s="49" t="str">
        <f>+VLOOKUP(Sitio_Publico[[#This Row],[Filtro Integrado]],Estructura!$U$4:$W$529,3,0)</f>
        <v>FI-0</v>
      </c>
      <c r="AA3850" s="49" t="str">
        <f>+VLOOKUP(Sitio_Publico[[#This Row],[Muestra]],Estructura!$Y$4:$AB$483,4,0)</f>
        <v>M-000294</v>
      </c>
    </row>
    <row r="3851" spans="1:27" ht="51" x14ac:dyDescent="0.3">
      <c r="A3851" s="16">
        <f t="shared" si="60"/>
        <v>3850</v>
      </c>
      <c r="B3851" s="47" t="s">
        <v>15118</v>
      </c>
      <c r="C3851" s="13" t="s">
        <v>15119</v>
      </c>
      <c r="D3851" s="13" t="s">
        <v>15120</v>
      </c>
      <c r="E3851" s="44">
        <v>5702</v>
      </c>
      <c r="F3851" s="13" t="s">
        <v>15151</v>
      </c>
      <c r="G3851" s="23" t="s">
        <v>15152</v>
      </c>
      <c r="H3851" s="42" t="s">
        <v>458</v>
      </c>
      <c r="I3851" s="28" t="s">
        <v>91</v>
      </c>
      <c r="J3851" s="12" t="s">
        <v>15153</v>
      </c>
      <c r="K3851" s="28" t="s">
        <v>15154</v>
      </c>
      <c r="L3851" s="12" t="s">
        <v>15155</v>
      </c>
      <c r="M3851" s="12" t="s">
        <v>15156</v>
      </c>
      <c r="N3851" s="12" t="s">
        <v>15126</v>
      </c>
      <c r="O3851" s="26" t="s">
        <v>18400</v>
      </c>
      <c r="P3851" s="26" t="s">
        <v>18401</v>
      </c>
      <c r="Q3851" s="25" t="s">
        <v>10495</v>
      </c>
      <c r="R3851" s="26" t="s">
        <v>18402</v>
      </c>
      <c r="S3851" s="15" t="s">
        <v>18403</v>
      </c>
      <c r="T3851" s="52" t="s">
        <v>909</v>
      </c>
      <c r="U3851" s="22" t="s">
        <v>392</v>
      </c>
      <c r="V3851" s="49" t="str">
        <f>+Sitio_Publico[[#This Row],[idcoleccion]]&amp;"-"&amp;Sitio_Publico[[#This Row],[id]]</f>
        <v>000-3850</v>
      </c>
      <c r="W3851" s="49">
        <f>+VLOOKUP(Sitio_Publico[[#This Row],[territorio]],Estructura!$AE$4:$AH$1067,4,0)</f>
        <v>30005702</v>
      </c>
      <c r="X3851" s="49" t="str">
        <f>+VLOOKUP(Sitio_Publico[[#This Row],[tema]],Estructura!$G$4:$J$532,4,0)</f>
        <v>T-52</v>
      </c>
      <c r="Y3851" s="49" t="str">
        <f>+VLOOKUP(Sitio_Publico[[#This Row],[contenido]],Estructura!$L$4:$O$473,4,0)</f>
        <v>C-32</v>
      </c>
      <c r="Z3851" s="49" t="str">
        <f>+VLOOKUP(Sitio_Publico[[#This Row],[Filtro Integrado]],Estructura!$U$4:$W$529,3,0)</f>
        <v>FI-4</v>
      </c>
      <c r="AA3851" s="49" t="str">
        <f>+VLOOKUP(Sitio_Publico[[#This Row],[Muestra]],Estructura!$Y$4:$AB$483,4,0)</f>
        <v>M-000217</v>
      </c>
    </row>
    <row r="3852" spans="1:27" ht="132.6" x14ac:dyDescent="0.3">
      <c r="A3852" s="16">
        <f t="shared" si="60"/>
        <v>3851</v>
      </c>
      <c r="B3852" s="47" t="s">
        <v>15118</v>
      </c>
      <c r="C3852" s="13" t="s">
        <v>15119</v>
      </c>
      <c r="D3852" s="13" t="s">
        <v>15120</v>
      </c>
      <c r="E3852" s="44">
        <v>6</v>
      </c>
      <c r="F3852" s="13" t="s">
        <v>15142</v>
      </c>
      <c r="G3852" s="23" t="s">
        <v>15143</v>
      </c>
      <c r="H3852" s="42" t="s">
        <v>457</v>
      </c>
      <c r="I3852" s="28" t="s">
        <v>369</v>
      </c>
      <c r="J3852" s="12" t="s">
        <v>15225</v>
      </c>
      <c r="K3852" s="28" t="s">
        <v>15142</v>
      </c>
      <c r="L3852" s="12" t="s">
        <v>1299</v>
      </c>
      <c r="M3852" s="12" t="s">
        <v>14623</v>
      </c>
      <c r="N3852" s="12" t="s">
        <v>15126</v>
      </c>
      <c r="O3852" s="26" t="s">
        <v>18404</v>
      </c>
      <c r="P3852" s="26" t="s">
        <v>18405</v>
      </c>
      <c r="Q3852" s="25" t="s">
        <v>2806</v>
      </c>
      <c r="R3852" s="26" t="s">
        <v>18406</v>
      </c>
      <c r="S3852" s="15" t="s">
        <v>15774</v>
      </c>
      <c r="T3852" s="52" t="s">
        <v>3640</v>
      </c>
      <c r="U3852" s="22" t="s">
        <v>392</v>
      </c>
      <c r="V3852" s="49" t="str">
        <f>+Sitio_Publico[[#This Row],[idcoleccion]]&amp;"-"&amp;Sitio_Publico[[#This Row],[id]]</f>
        <v>000-3851</v>
      </c>
      <c r="W3852" s="49">
        <f>+VLOOKUP(Sitio_Publico[[#This Row],[territorio]],Estructura!$AE$4:$AH$1067,4,0)</f>
        <v>20000006</v>
      </c>
      <c r="X3852" s="49" t="str">
        <f>+VLOOKUP(Sitio_Publico[[#This Row],[tema]],Estructura!$G$4:$J$532,4,0)</f>
        <v>T-0</v>
      </c>
      <c r="Y3852" s="49" t="str">
        <f>+VLOOKUP(Sitio_Publico[[#This Row],[contenido]],Estructura!$L$4:$O$473,4,0)</f>
        <v>C-1</v>
      </c>
      <c r="Z3852" s="49" t="str">
        <f>+VLOOKUP(Sitio_Publico[[#This Row],[Filtro Integrado]],Estructura!$U$4:$W$529,3,0)</f>
        <v>FI-11</v>
      </c>
      <c r="AA3852" s="49" t="str">
        <f>+VLOOKUP(Sitio_Publico[[#This Row],[Muestra]],Estructura!$Y$4:$AB$483,4,0)</f>
        <v>M-00039</v>
      </c>
    </row>
    <row r="3853" spans="1:27" ht="30.6" x14ac:dyDescent="0.3">
      <c r="A3853" s="16">
        <f t="shared" si="60"/>
        <v>3852</v>
      </c>
      <c r="B3853" s="47" t="s">
        <v>15118</v>
      </c>
      <c r="C3853" s="13" t="s">
        <v>15119</v>
      </c>
      <c r="D3853" s="13" t="s">
        <v>15120</v>
      </c>
      <c r="E3853" s="44">
        <v>16102</v>
      </c>
      <c r="F3853" s="13" t="s">
        <v>15198</v>
      </c>
      <c r="G3853" s="23" t="s">
        <v>15122</v>
      </c>
      <c r="H3853" s="42" t="s">
        <v>458</v>
      </c>
      <c r="I3853" s="28" t="s">
        <v>196</v>
      </c>
      <c r="J3853" s="12" t="s">
        <v>393</v>
      </c>
      <c r="K3853" s="28" t="s">
        <v>15371</v>
      </c>
      <c r="L3853" s="12" t="s">
        <v>15124</v>
      </c>
      <c r="M3853" s="12" t="s">
        <v>15125</v>
      </c>
      <c r="N3853" s="12" t="s">
        <v>15126</v>
      </c>
      <c r="O3853" s="26" t="s">
        <v>18407</v>
      </c>
      <c r="P3853" s="26" t="s">
        <v>18408</v>
      </c>
      <c r="Q3853" s="25" t="s">
        <v>632</v>
      </c>
      <c r="R3853" s="26" t="s">
        <v>18409</v>
      </c>
      <c r="S3853" s="15" t="s">
        <v>18410</v>
      </c>
      <c r="T3853" s="52" t="s">
        <v>17133</v>
      </c>
      <c r="U3853" s="22" t="s">
        <v>392</v>
      </c>
      <c r="V3853" s="49" t="str">
        <f>+Sitio_Publico[[#This Row],[idcoleccion]]&amp;"-"&amp;Sitio_Publico[[#This Row],[id]]</f>
        <v>000-3852</v>
      </c>
      <c r="W3853" s="49">
        <f>+VLOOKUP(Sitio_Publico[[#This Row],[territorio]],Estructura!$AE$4:$AH$1067,4,0)</f>
        <v>30016102</v>
      </c>
      <c r="X3853" s="49" t="str">
        <f>+VLOOKUP(Sitio_Publico[[#This Row],[tema]],Estructura!$G$4:$J$532,4,0)</f>
        <v>T-55</v>
      </c>
      <c r="Y3853" s="49" t="str">
        <f>+VLOOKUP(Sitio_Publico[[#This Row],[contenido]],Estructura!$L$4:$O$473,4,0)</f>
        <v>C-30</v>
      </c>
      <c r="Z3853" s="49" t="str">
        <f>+VLOOKUP(Sitio_Publico[[#This Row],[Filtro Integrado]],Estructura!$U$4:$W$529,3,0)</f>
        <v>FI-0</v>
      </c>
      <c r="AA3853" s="49" t="str">
        <f>+VLOOKUP(Sitio_Publico[[#This Row],[Muestra]],Estructura!$Y$4:$AB$483,4,0)</f>
        <v>M-000236</v>
      </c>
    </row>
    <row r="3854" spans="1:27" ht="40.799999999999997" x14ac:dyDescent="0.3">
      <c r="A3854" s="16">
        <f t="shared" si="60"/>
        <v>3853</v>
      </c>
      <c r="B3854" s="47" t="s">
        <v>15118</v>
      </c>
      <c r="C3854" s="13" t="s">
        <v>15119</v>
      </c>
      <c r="D3854" s="13" t="s">
        <v>15120</v>
      </c>
      <c r="E3854" s="44">
        <v>73</v>
      </c>
      <c r="F3854" s="13" t="s">
        <v>15142</v>
      </c>
      <c r="G3854" s="23" t="s">
        <v>15143</v>
      </c>
      <c r="H3854" s="42" t="s">
        <v>455</v>
      </c>
      <c r="I3854" s="28" t="s">
        <v>418</v>
      </c>
      <c r="J3854" s="12" t="s">
        <v>393</v>
      </c>
      <c r="K3854" s="28" t="s">
        <v>15181</v>
      </c>
      <c r="L3854" s="12" t="s">
        <v>1299</v>
      </c>
      <c r="M3854" s="12" t="s">
        <v>15146</v>
      </c>
      <c r="N3854" s="12" t="s">
        <v>15126</v>
      </c>
      <c r="O3854" s="26" t="s">
        <v>18411</v>
      </c>
      <c r="P3854" s="26" t="s">
        <v>18412</v>
      </c>
      <c r="Q3854" s="25" t="s">
        <v>632</v>
      </c>
      <c r="R3854" s="26" t="s">
        <v>15975</v>
      </c>
      <c r="S3854" s="15" t="s">
        <v>18413</v>
      </c>
      <c r="T3854" s="52">
        <v>0</v>
      </c>
      <c r="U3854" s="22" t="s">
        <v>392</v>
      </c>
      <c r="V3854" s="49" t="str">
        <f>+Sitio_Publico[[#This Row],[idcoleccion]]&amp;"-"&amp;Sitio_Publico[[#This Row],[id]]</f>
        <v>000-3853</v>
      </c>
      <c r="W3854" s="49">
        <f>+VLOOKUP(Sitio_Publico[[#This Row],[territorio]],Estructura!$AE$4:$AH$1067,4,0)</f>
        <v>10000073</v>
      </c>
      <c r="X3854" s="49" t="str">
        <f>+VLOOKUP(Sitio_Publico[[#This Row],[tema]],Estructura!$G$4:$J$532,4,0)</f>
        <v>T-0</v>
      </c>
      <c r="Y3854" s="49" t="str">
        <f>+VLOOKUP(Sitio_Publico[[#This Row],[contenido]],Estructura!$L$4:$O$473,4,0)</f>
        <v>C-1</v>
      </c>
      <c r="Z3854" s="49" t="str">
        <f>+VLOOKUP(Sitio_Publico[[#This Row],[Filtro Integrado]],Estructura!$U$4:$W$529,3,0)</f>
        <v>FI-0</v>
      </c>
      <c r="AA3854" s="49" t="str">
        <f>+VLOOKUP(Sitio_Publico[[#This Row],[Muestra]],Estructura!$Y$4:$AB$483,4,0)</f>
        <v>M-000220</v>
      </c>
    </row>
    <row r="3855" spans="1:27" ht="40.799999999999997" x14ac:dyDescent="0.3">
      <c r="A3855" s="16">
        <f t="shared" si="60"/>
        <v>3854</v>
      </c>
      <c r="B3855" s="47" t="s">
        <v>15118</v>
      </c>
      <c r="C3855" s="13" t="s">
        <v>15119</v>
      </c>
      <c r="D3855" s="13" t="s">
        <v>15120</v>
      </c>
      <c r="E3855" s="44">
        <v>13301</v>
      </c>
      <c r="F3855" s="13" t="s">
        <v>15121</v>
      </c>
      <c r="G3855" s="23" t="s">
        <v>15122</v>
      </c>
      <c r="H3855" s="42" t="s">
        <v>458</v>
      </c>
      <c r="I3855" s="28" t="s">
        <v>331</v>
      </c>
      <c r="J3855" s="12" t="s">
        <v>393</v>
      </c>
      <c r="K3855" s="28" t="s">
        <v>15181</v>
      </c>
      <c r="L3855" s="12" t="s">
        <v>15124</v>
      </c>
      <c r="M3855" s="12" t="s">
        <v>15125</v>
      </c>
      <c r="N3855" s="12" t="s">
        <v>15126</v>
      </c>
      <c r="O3855" s="26" t="s">
        <v>18414</v>
      </c>
      <c r="P3855" s="26" t="s">
        <v>18415</v>
      </c>
      <c r="Q3855" s="25" t="s">
        <v>1121</v>
      </c>
      <c r="R3855" s="26" t="s">
        <v>18416</v>
      </c>
      <c r="S3855" s="15" t="s">
        <v>18417</v>
      </c>
      <c r="T3855" s="52" t="s">
        <v>18418</v>
      </c>
      <c r="U3855" s="22" t="s">
        <v>392</v>
      </c>
      <c r="V3855" s="49" t="str">
        <f>+Sitio_Publico[[#This Row],[idcoleccion]]&amp;"-"&amp;Sitio_Publico[[#This Row],[id]]</f>
        <v>000-3854</v>
      </c>
      <c r="W3855" s="49">
        <f>+VLOOKUP(Sitio_Publico[[#This Row],[territorio]],Estructura!$AE$4:$AH$1067,4,0)</f>
        <v>30013301</v>
      </c>
      <c r="X3855" s="49" t="str">
        <f>+VLOOKUP(Sitio_Publico[[#This Row],[tema]],Estructura!$G$4:$J$532,4,0)</f>
        <v>T-50</v>
      </c>
      <c r="Y3855" s="49" t="str">
        <f>+VLOOKUP(Sitio_Publico[[#This Row],[contenido]],Estructura!$L$4:$O$473,4,0)</f>
        <v>C-30</v>
      </c>
      <c r="Z3855" s="49" t="str">
        <f>+VLOOKUP(Sitio_Publico[[#This Row],[Filtro Integrado]],Estructura!$U$4:$W$529,3,0)</f>
        <v>FI-0</v>
      </c>
      <c r="AA3855" s="49" t="str">
        <f>+VLOOKUP(Sitio_Publico[[#This Row],[Muestra]],Estructura!$Y$4:$AB$483,4,0)</f>
        <v>M-000220</v>
      </c>
    </row>
    <row r="3856" spans="1:27" ht="40.799999999999997" x14ac:dyDescent="0.3">
      <c r="A3856" s="16">
        <f t="shared" si="60"/>
        <v>3855</v>
      </c>
      <c r="B3856" s="47" t="s">
        <v>15118</v>
      </c>
      <c r="C3856" s="13" t="s">
        <v>15119</v>
      </c>
      <c r="D3856" s="13" t="s">
        <v>15120</v>
      </c>
      <c r="E3856" s="44">
        <v>100105003</v>
      </c>
      <c r="F3856" s="13" t="s">
        <v>15121</v>
      </c>
      <c r="G3856" s="23" t="s">
        <v>15122</v>
      </c>
      <c r="H3856" s="42" t="s">
        <v>455</v>
      </c>
      <c r="I3856" s="28" t="s">
        <v>14</v>
      </c>
      <c r="J3856" s="12" t="s">
        <v>393</v>
      </c>
      <c r="K3856" s="28" t="s">
        <v>18419</v>
      </c>
      <c r="L3856" s="12" t="s">
        <v>15124</v>
      </c>
      <c r="M3856" s="12" t="s">
        <v>15125</v>
      </c>
      <c r="N3856" s="12" t="s">
        <v>15126</v>
      </c>
      <c r="O3856" s="26" t="s">
        <v>18420</v>
      </c>
      <c r="P3856" s="26" t="s">
        <v>18421</v>
      </c>
      <c r="Q3856" s="25" t="s">
        <v>15480</v>
      </c>
      <c r="R3856" s="26" t="s">
        <v>18422</v>
      </c>
      <c r="S3856" s="15" t="s">
        <v>18423</v>
      </c>
      <c r="T3856" s="52">
        <v>0</v>
      </c>
      <c r="U3856" s="22" t="s">
        <v>392</v>
      </c>
      <c r="V3856" s="49" t="str">
        <f>+Sitio_Publico[[#This Row],[idcoleccion]]&amp;"-"&amp;Sitio_Publico[[#This Row],[id]]</f>
        <v>000-3855</v>
      </c>
      <c r="W3856" s="49">
        <f>+VLOOKUP(Sitio_Publico[[#This Row],[territorio]],Estructura!$AE$4:$AH$1067,4,0)</f>
        <v>10000000</v>
      </c>
      <c r="X3856" s="49" t="str">
        <f>+VLOOKUP(Sitio_Publico[[#This Row],[tema]],Estructura!$G$4:$J$532,4,0)</f>
        <v>T-50</v>
      </c>
      <c r="Y3856" s="49" t="str">
        <f>+VLOOKUP(Sitio_Publico[[#This Row],[contenido]],Estructura!$L$4:$O$473,4,0)</f>
        <v>C-30</v>
      </c>
      <c r="Z3856" s="49" t="str">
        <f>+VLOOKUP(Sitio_Publico[[#This Row],[Filtro Integrado]],Estructura!$U$4:$W$529,3,0)</f>
        <v>FI-0</v>
      </c>
      <c r="AA3856" s="49" t="str">
        <f>+VLOOKUP(Sitio_Publico[[#This Row],[Muestra]],Estructura!$Y$4:$AB$483,4,0)</f>
        <v>M-000349</v>
      </c>
    </row>
    <row r="3857" spans="1:27" ht="112.2" x14ac:dyDescent="0.3">
      <c r="A3857" s="16">
        <f t="shared" si="60"/>
        <v>3856</v>
      </c>
      <c r="B3857" s="47" t="s">
        <v>15118</v>
      </c>
      <c r="C3857" s="13" t="s">
        <v>15119</v>
      </c>
      <c r="D3857" s="13" t="s">
        <v>15120</v>
      </c>
      <c r="E3857" s="44">
        <v>26</v>
      </c>
      <c r="F3857" s="13" t="s">
        <v>15142</v>
      </c>
      <c r="G3857" s="23" t="s">
        <v>15143</v>
      </c>
      <c r="H3857" s="42" t="s">
        <v>455</v>
      </c>
      <c r="I3857" s="28" t="s">
        <v>403</v>
      </c>
      <c r="J3857" s="12" t="s">
        <v>393</v>
      </c>
      <c r="K3857" s="28" t="s">
        <v>15142</v>
      </c>
      <c r="L3857" s="12" t="s">
        <v>15145</v>
      </c>
      <c r="M3857" s="12" t="s">
        <v>14623</v>
      </c>
      <c r="N3857" s="12" t="s">
        <v>15126</v>
      </c>
      <c r="O3857" s="26" t="s">
        <v>18424</v>
      </c>
      <c r="P3857" s="26" t="s">
        <v>18425</v>
      </c>
      <c r="Q3857" s="25" t="s">
        <v>456</v>
      </c>
      <c r="R3857" s="26" t="s">
        <v>18426</v>
      </c>
      <c r="S3857" s="15" t="s">
        <v>18427</v>
      </c>
      <c r="T3857" s="52">
        <v>0</v>
      </c>
      <c r="U3857" s="22" t="s">
        <v>392</v>
      </c>
      <c r="V3857" s="49" t="str">
        <f>+Sitio_Publico[[#This Row],[idcoleccion]]&amp;"-"&amp;Sitio_Publico[[#This Row],[id]]</f>
        <v>000-3856</v>
      </c>
      <c r="W3857" s="49">
        <f>+VLOOKUP(Sitio_Publico[[#This Row],[territorio]],Estructura!$AE$4:$AH$1067,4,0)</f>
        <v>10000026</v>
      </c>
      <c r="X3857" s="49" t="str">
        <f>+VLOOKUP(Sitio_Publico[[#This Row],[tema]],Estructura!$G$4:$J$532,4,0)</f>
        <v>T-0</v>
      </c>
      <c r="Y3857" s="49" t="str">
        <f>+VLOOKUP(Sitio_Publico[[#This Row],[contenido]],Estructura!$L$4:$O$473,4,0)</f>
        <v>C-1</v>
      </c>
      <c r="Z3857" s="49" t="str">
        <f>+VLOOKUP(Sitio_Publico[[#This Row],[Filtro Integrado]],Estructura!$U$4:$W$529,3,0)</f>
        <v>FI-0</v>
      </c>
      <c r="AA3857" s="49" t="str">
        <f>+VLOOKUP(Sitio_Publico[[#This Row],[Muestra]],Estructura!$Y$4:$AB$483,4,0)</f>
        <v>M-00039</v>
      </c>
    </row>
    <row r="3858" spans="1:27" ht="40.799999999999997" x14ac:dyDescent="0.3">
      <c r="A3858" s="16">
        <f t="shared" si="60"/>
        <v>3857</v>
      </c>
      <c r="B3858" s="47" t="s">
        <v>15118</v>
      </c>
      <c r="C3858" s="13" t="s">
        <v>15119</v>
      </c>
      <c r="D3858" s="13" t="s">
        <v>15120</v>
      </c>
      <c r="E3858" s="44">
        <v>5405</v>
      </c>
      <c r="F3858" s="13" t="s">
        <v>15263</v>
      </c>
      <c r="G3858" s="23" t="s">
        <v>15152</v>
      </c>
      <c r="H3858" s="42" t="s">
        <v>458</v>
      </c>
      <c r="I3858" s="28" t="s">
        <v>78</v>
      </c>
      <c r="J3858" s="12" t="s">
        <v>393</v>
      </c>
      <c r="K3858" s="28" t="s">
        <v>15458</v>
      </c>
      <c r="L3858" s="12" t="s">
        <v>15155</v>
      </c>
      <c r="M3858" s="12" t="s">
        <v>15156</v>
      </c>
      <c r="N3858" s="12" t="s">
        <v>15126</v>
      </c>
      <c r="O3858" s="26" t="s">
        <v>18428</v>
      </c>
      <c r="P3858" s="26" t="s">
        <v>18429</v>
      </c>
      <c r="Q3858" s="25" t="s">
        <v>10495</v>
      </c>
      <c r="R3858" s="26" t="s">
        <v>18430</v>
      </c>
      <c r="S3858" s="15" t="s">
        <v>18431</v>
      </c>
      <c r="T3858" s="52" t="s">
        <v>909</v>
      </c>
      <c r="U3858" s="22" t="s">
        <v>392</v>
      </c>
      <c r="V3858" s="49" t="str">
        <f>+Sitio_Publico[[#This Row],[idcoleccion]]&amp;"-"&amp;Sitio_Publico[[#This Row],[id]]</f>
        <v>000-3857</v>
      </c>
      <c r="W3858" s="49">
        <f>+VLOOKUP(Sitio_Publico[[#This Row],[territorio]],Estructura!$AE$4:$AH$1067,4,0)</f>
        <v>30005405</v>
      </c>
      <c r="X3858" s="49" t="str">
        <f>+VLOOKUP(Sitio_Publico[[#This Row],[tema]],Estructura!$G$4:$J$532,4,0)</f>
        <v>T-57</v>
      </c>
      <c r="Y3858" s="49" t="str">
        <f>+VLOOKUP(Sitio_Publico[[#This Row],[contenido]],Estructura!$L$4:$O$473,4,0)</f>
        <v>C-32</v>
      </c>
      <c r="Z3858" s="49" t="str">
        <f>+VLOOKUP(Sitio_Publico[[#This Row],[Filtro Integrado]],Estructura!$U$4:$W$529,3,0)</f>
        <v>FI-0</v>
      </c>
      <c r="AA3858" s="49" t="str">
        <f>+VLOOKUP(Sitio_Publico[[#This Row],[Muestra]],Estructura!$Y$4:$AB$483,4,0)</f>
        <v>M-000243</v>
      </c>
    </row>
    <row r="3859" spans="1:27" ht="40.799999999999997" x14ac:dyDescent="0.3">
      <c r="A3859" s="16">
        <f t="shared" si="60"/>
        <v>3858</v>
      </c>
      <c r="B3859" s="47" t="s">
        <v>15118</v>
      </c>
      <c r="C3859" s="13" t="s">
        <v>15119</v>
      </c>
      <c r="D3859" s="13" t="s">
        <v>15120</v>
      </c>
      <c r="E3859" s="44">
        <v>4105</v>
      </c>
      <c r="F3859" s="13" t="s">
        <v>15825</v>
      </c>
      <c r="G3859" s="23" t="s">
        <v>15152</v>
      </c>
      <c r="H3859" s="42" t="s">
        <v>458</v>
      </c>
      <c r="I3859" s="28" t="s">
        <v>53</v>
      </c>
      <c r="J3859" s="12" t="s">
        <v>15153</v>
      </c>
      <c r="K3859" s="28" t="s">
        <v>15826</v>
      </c>
      <c r="L3859" s="12" t="s">
        <v>15155</v>
      </c>
      <c r="M3859" s="12" t="s">
        <v>15156</v>
      </c>
      <c r="N3859" s="12" t="s">
        <v>15126</v>
      </c>
      <c r="O3859" s="26" t="s">
        <v>18432</v>
      </c>
      <c r="P3859" s="26" t="s">
        <v>18433</v>
      </c>
      <c r="Q3859" s="25" t="s">
        <v>10495</v>
      </c>
      <c r="R3859" s="26" t="s">
        <v>18434</v>
      </c>
      <c r="S3859" s="15" t="s">
        <v>18435</v>
      </c>
      <c r="T3859" s="52" t="s">
        <v>799</v>
      </c>
      <c r="U3859" s="22" t="s">
        <v>392</v>
      </c>
      <c r="V3859" s="49" t="str">
        <f>+Sitio_Publico[[#This Row],[idcoleccion]]&amp;"-"&amp;Sitio_Publico[[#This Row],[id]]</f>
        <v>000-3858</v>
      </c>
      <c r="W3859" s="49">
        <f>+VLOOKUP(Sitio_Publico[[#This Row],[territorio]],Estructura!$AE$4:$AH$1067,4,0)</f>
        <v>30004105</v>
      </c>
      <c r="X3859" s="49" t="str">
        <f>+VLOOKUP(Sitio_Publico[[#This Row],[tema]],Estructura!$G$4:$J$532,4,0)</f>
        <v>T-62</v>
      </c>
      <c r="Y3859" s="49" t="str">
        <f>+VLOOKUP(Sitio_Publico[[#This Row],[contenido]],Estructura!$L$4:$O$473,4,0)</f>
        <v>C-32</v>
      </c>
      <c r="Z3859" s="49" t="str">
        <f>+VLOOKUP(Sitio_Publico[[#This Row],[Filtro Integrado]],Estructura!$U$4:$W$529,3,0)</f>
        <v>FI-4</v>
      </c>
      <c r="AA3859" s="49" t="str">
        <f>+VLOOKUP(Sitio_Publico[[#This Row],[Muestra]],Estructura!$Y$4:$AB$483,4,0)</f>
        <v>M-000263</v>
      </c>
    </row>
    <row r="3860" spans="1:27" ht="40.799999999999997" x14ac:dyDescent="0.3">
      <c r="A3860" s="16">
        <f t="shared" si="60"/>
        <v>3859</v>
      </c>
      <c r="B3860" s="47" t="s">
        <v>15118</v>
      </c>
      <c r="C3860" s="13" t="s">
        <v>15119</v>
      </c>
      <c r="D3860" s="13" t="s">
        <v>15120</v>
      </c>
      <c r="E3860" s="44">
        <v>116</v>
      </c>
      <c r="F3860" s="13" t="s">
        <v>15142</v>
      </c>
      <c r="G3860" s="23" t="s">
        <v>15143</v>
      </c>
      <c r="H3860" s="42" t="s">
        <v>455</v>
      </c>
      <c r="I3860" s="28" t="s">
        <v>394</v>
      </c>
      <c r="J3860" s="12" t="s">
        <v>393</v>
      </c>
      <c r="K3860" s="28" t="s">
        <v>15181</v>
      </c>
      <c r="L3860" s="12" t="s">
        <v>15145</v>
      </c>
      <c r="M3860" s="12" t="s">
        <v>14623</v>
      </c>
      <c r="N3860" s="12" t="s">
        <v>15126</v>
      </c>
      <c r="O3860" s="26" t="s">
        <v>18436</v>
      </c>
      <c r="P3860" s="26" t="s">
        <v>18437</v>
      </c>
      <c r="Q3860" s="25" t="s">
        <v>456</v>
      </c>
      <c r="R3860" s="26" t="s">
        <v>18178</v>
      </c>
      <c r="S3860" s="15" t="s">
        <v>18438</v>
      </c>
      <c r="T3860" s="52">
        <v>0</v>
      </c>
      <c r="U3860" s="22" t="s">
        <v>392</v>
      </c>
      <c r="V3860" s="49" t="str">
        <f>+Sitio_Publico[[#This Row],[idcoleccion]]&amp;"-"&amp;Sitio_Publico[[#This Row],[id]]</f>
        <v>000-3859</v>
      </c>
      <c r="W3860" s="49">
        <f>+VLOOKUP(Sitio_Publico[[#This Row],[territorio]],Estructura!$AE$4:$AH$1067,4,0)</f>
        <v>10000116</v>
      </c>
      <c r="X3860" s="49" t="str">
        <f>+VLOOKUP(Sitio_Publico[[#This Row],[tema]],Estructura!$G$4:$J$532,4,0)</f>
        <v>T-0</v>
      </c>
      <c r="Y3860" s="49" t="str">
        <f>+VLOOKUP(Sitio_Publico[[#This Row],[contenido]],Estructura!$L$4:$O$473,4,0)</f>
        <v>C-1</v>
      </c>
      <c r="Z3860" s="49" t="str">
        <f>+VLOOKUP(Sitio_Publico[[#This Row],[Filtro Integrado]],Estructura!$U$4:$W$529,3,0)</f>
        <v>FI-0</v>
      </c>
      <c r="AA3860" s="49" t="str">
        <f>+VLOOKUP(Sitio_Publico[[#This Row],[Muestra]],Estructura!$Y$4:$AB$483,4,0)</f>
        <v>M-000220</v>
      </c>
    </row>
    <row r="3861" spans="1:27" ht="40.799999999999997" x14ac:dyDescent="0.3">
      <c r="A3861" s="16">
        <f t="shared" si="60"/>
        <v>3860</v>
      </c>
      <c r="B3861" s="47" t="s">
        <v>15118</v>
      </c>
      <c r="C3861" s="13" t="s">
        <v>15119</v>
      </c>
      <c r="D3861" s="13" t="s">
        <v>15120</v>
      </c>
      <c r="E3861" s="44">
        <v>84</v>
      </c>
      <c r="F3861" s="13" t="s">
        <v>15142</v>
      </c>
      <c r="G3861" s="23" t="s">
        <v>15300</v>
      </c>
      <c r="H3861" s="42" t="s">
        <v>455</v>
      </c>
      <c r="I3861" s="28" t="s">
        <v>18360</v>
      </c>
      <c r="J3861" s="12" t="s">
        <v>393</v>
      </c>
      <c r="K3861" s="28" t="s">
        <v>15181</v>
      </c>
      <c r="L3861" s="12" t="s">
        <v>1299</v>
      </c>
      <c r="M3861" s="12" t="s">
        <v>15146</v>
      </c>
      <c r="N3861" s="12" t="s">
        <v>15126</v>
      </c>
      <c r="O3861" s="26" t="s">
        <v>18439</v>
      </c>
      <c r="P3861" s="26" t="s">
        <v>18440</v>
      </c>
      <c r="Q3861" s="25" t="s">
        <v>456</v>
      </c>
      <c r="R3861" s="26" t="s">
        <v>18363</v>
      </c>
      <c r="S3861" s="15" t="s">
        <v>18441</v>
      </c>
      <c r="T3861" s="52">
        <v>0</v>
      </c>
      <c r="U3861" s="22" t="s">
        <v>392</v>
      </c>
      <c r="V3861" s="49" t="str">
        <f>+Sitio_Publico[[#This Row],[idcoleccion]]&amp;"-"&amp;Sitio_Publico[[#This Row],[id]]</f>
        <v>000-3860</v>
      </c>
      <c r="W3861" s="49">
        <f>+VLOOKUP(Sitio_Publico[[#This Row],[territorio]],Estructura!$AE$4:$AH$1067,4,0)</f>
        <v>10000084</v>
      </c>
      <c r="X3861" s="49" t="str">
        <f>+VLOOKUP(Sitio_Publico[[#This Row],[tema]],Estructura!$G$4:$J$532,4,0)</f>
        <v>T-0</v>
      </c>
      <c r="Y3861" s="49" t="str">
        <f>+VLOOKUP(Sitio_Publico[[#This Row],[contenido]],Estructura!$L$4:$O$473,4,0)</f>
        <v>C-34</v>
      </c>
      <c r="Z3861" s="49" t="str">
        <f>+VLOOKUP(Sitio_Publico[[#This Row],[Filtro Integrado]],Estructura!$U$4:$W$529,3,0)</f>
        <v>FI-0</v>
      </c>
      <c r="AA3861" s="49" t="str">
        <f>+VLOOKUP(Sitio_Publico[[#This Row],[Muestra]],Estructura!$Y$4:$AB$483,4,0)</f>
        <v>M-000220</v>
      </c>
    </row>
    <row r="3862" spans="1:27" ht="30.6" x14ac:dyDescent="0.3">
      <c r="A3862" s="16">
        <f t="shared" si="60"/>
        <v>3861</v>
      </c>
      <c r="B3862" s="47" t="s">
        <v>15118</v>
      </c>
      <c r="C3862" s="13" t="s">
        <v>15119</v>
      </c>
      <c r="D3862" s="13" t="s">
        <v>15120</v>
      </c>
      <c r="E3862" s="44">
        <v>100101009</v>
      </c>
      <c r="F3862" s="13" t="s">
        <v>15198</v>
      </c>
      <c r="G3862" s="23" t="s">
        <v>15122</v>
      </c>
      <c r="H3862" s="42" t="s">
        <v>455</v>
      </c>
      <c r="I3862" s="28" t="s">
        <v>14</v>
      </c>
      <c r="J3862" s="12" t="s">
        <v>393</v>
      </c>
      <c r="K3862" s="28" t="s">
        <v>18217</v>
      </c>
      <c r="L3862" s="12" t="s">
        <v>15124</v>
      </c>
      <c r="M3862" s="12" t="s">
        <v>15125</v>
      </c>
      <c r="N3862" s="12" t="s">
        <v>15126</v>
      </c>
      <c r="O3862" s="26" t="s">
        <v>18442</v>
      </c>
      <c r="P3862" s="26" t="s">
        <v>18443</v>
      </c>
      <c r="Q3862" s="25" t="s">
        <v>632</v>
      </c>
      <c r="R3862" s="26" t="s">
        <v>18444</v>
      </c>
      <c r="S3862" s="15" t="s">
        <v>18445</v>
      </c>
      <c r="T3862" s="52">
        <v>0</v>
      </c>
      <c r="U3862" s="22" t="s">
        <v>392</v>
      </c>
      <c r="V3862" s="49" t="str">
        <f>+Sitio_Publico[[#This Row],[idcoleccion]]&amp;"-"&amp;Sitio_Publico[[#This Row],[id]]</f>
        <v>000-3861</v>
      </c>
      <c r="W3862" s="49">
        <f>+VLOOKUP(Sitio_Publico[[#This Row],[territorio]],Estructura!$AE$4:$AH$1067,4,0)</f>
        <v>10000000</v>
      </c>
      <c r="X3862" s="49" t="str">
        <f>+VLOOKUP(Sitio_Publico[[#This Row],[tema]],Estructura!$G$4:$J$532,4,0)</f>
        <v>T-55</v>
      </c>
      <c r="Y3862" s="49" t="str">
        <f>+VLOOKUP(Sitio_Publico[[#This Row],[contenido]],Estructura!$L$4:$O$473,4,0)</f>
        <v>C-30</v>
      </c>
      <c r="Z3862" s="49" t="str">
        <f>+VLOOKUP(Sitio_Publico[[#This Row],[Filtro Integrado]],Estructura!$U$4:$W$529,3,0)</f>
        <v>FI-0</v>
      </c>
      <c r="AA3862" s="49" t="str">
        <f>+VLOOKUP(Sitio_Publico[[#This Row],[Muestra]],Estructura!$Y$4:$AB$483,4,0)</f>
        <v>M-000347</v>
      </c>
    </row>
    <row r="3863" spans="1:27" ht="51" x14ac:dyDescent="0.3">
      <c r="A3863" s="16">
        <f t="shared" si="60"/>
        <v>3862</v>
      </c>
      <c r="B3863" s="47" t="s">
        <v>15118</v>
      </c>
      <c r="C3863" s="13" t="s">
        <v>15119</v>
      </c>
      <c r="D3863" s="13" t="s">
        <v>15120</v>
      </c>
      <c r="E3863" s="44">
        <v>47</v>
      </c>
      <c r="F3863" s="13" t="s">
        <v>15142</v>
      </c>
      <c r="G3863" s="23" t="s">
        <v>15143</v>
      </c>
      <c r="H3863" s="42" t="s">
        <v>455</v>
      </c>
      <c r="I3863" s="28" t="s">
        <v>408</v>
      </c>
      <c r="J3863" s="12" t="s">
        <v>393</v>
      </c>
      <c r="K3863" s="28" t="s">
        <v>15181</v>
      </c>
      <c r="L3863" s="12" t="s">
        <v>1299</v>
      </c>
      <c r="M3863" s="12" t="s">
        <v>15146</v>
      </c>
      <c r="N3863" s="12" t="s">
        <v>15126</v>
      </c>
      <c r="O3863" s="26" t="s">
        <v>18446</v>
      </c>
      <c r="P3863" s="26" t="s">
        <v>18447</v>
      </c>
      <c r="Q3863" s="25" t="s">
        <v>632</v>
      </c>
      <c r="R3863" s="26" t="s">
        <v>18448</v>
      </c>
      <c r="S3863" s="15" t="s">
        <v>18449</v>
      </c>
      <c r="T3863" s="52">
        <v>0</v>
      </c>
      <c r="U3863" s="22" t="s">
        <v>392</v>
      </c>
      <c r="V3863" s="49" t="str">
        <f>+Sitio_Publico[[#This Row],[idcoleccion]]&amp;"-"&amp;Sitio_Publico[[#This Row],[id]]</f>
        <v>000-3862</v>
      </c>
      <c r="W3863" s="49">
        <f>+VLOOKUP(Sitio_Publico[[#This Row],[territorio]],Estructura!$AE$4:$AH$1067,4,0)</f>
        <v>10000047</v>
      </c>
      <c r="X3863" s="49" t="str">
        <f>+VLOOKUP(Sitio_Publico[[#This Row],[tema]],Estructura!$G$4:$J$532,4,0)</f>
        <v>T-0</v>
      </c>
      <c r="Y3863" s="49" t="str">
        <f>+VLOOKUP(Sitio_Publico[[#This Row],[contenido]],Estructura!$L$4:$O$473,4,0)</f>
        <v>C-1</v>
      </c>
      <c r="Z3863" s="49" t="str">
        <f>+VLOOKUP(Sitio_Publico[[#This Row],[Filtro Integrado]],Estructura!$U$4:$W$529,3,0)</f>
        <v>FI-0</v>
      </c>
      <c r="AA3863" s="49" t="str">
        <f>+VLOOKUP(Sitio_Publico[[#This Row],[Muestra]],Estructura!$Y$4:$AB$483,4,0)</f>
        <v>M-000220</v>
      </c>
    </row>
    <row r="3864" spans="1:27" ht="81.599999999999994" x14ac:dyDescent="0.3">
      <c r="A3864" s="16">
        <f t="shared" si="60"/>
        <v>3863</v>
      </c>
      <c r="B3864" s="47" t="s">
        <v>15118</v>
      </c>
      <c r="C3864" s="13" t="s">
        <v>15119</v>
      </c>
      <c r="D3864" s="13" t="s">
        <v>15120</v>
      </c>
      <c r="E3864" s="44">
        <v>59</v>
      </c>
      <c r="F3864" s="13" t="s">
        <v>15142</v>
      </c>
      <c r="G3864" s="23" t="s">
        <v>15143</v>
      </c>
      <c r="H3864" s="42" t="s">
        <v>455</v>
      </c>
      <c r="I3864" s="28" t="s">
        <v>414</v>
      </c>
      <c r="J3864" s="12" t="s">
        <v>393</v>
      </c>
      <c r="K3864" s="28" t="s">
        <v>15142</v>
      </c>
      <c r="L3864" s="12" t="s">
        <v>1299</v>
      </c>
      <c r="M3864" s="12" t="s">
        <v>15146</v>
      </c>
      <c r="N3864" s="12" t="s">
        <v>15126</v>
      </c>
      <c r="O3864" s="26" t="s">
        <v>18450</v>
      </c>
      <c r="P3864" s="26" t="s">
        <v>18451</v>
      </c>
      <c r="Q3864" s="25" t="s">
        <v>632</v>
      </c>
      <c r="R3864" s="26" t="s">
        <v>18452</v>
      </c>
      <c r="S3864" s="15" t="s">
        <v>18453</v>
      </c>
      <c r="T3864" s="52">
        <v>0</v>
      </c>
      <c r="U3864" s="22" t="s">
        <v>392</v>
      </c>
      <c r="V3864" s="49" t="str">
        <f>+Sitio_Publico[[#This Row],[idcoleccion]]&amp;"-"&amp;Sitio_Publico[[#This Row],[id]]</f>
        <v>000-3863</v>
      </c>
      <c r="W3864" s="49">
        <f>+VLOOKUP(Sitio_Publico[[#This Row],[territorio]],Estructura!$AE$4:$AH$1067,4,0)</f>
        <v>10000059</v>
      </c>
      <c r="X3864" s="49" t="str">
        <f>+VLOOKUP(Sitio_Publico[[#This Row],[tema]],Estructura!$G$4:$J$532,4,0)</f>
        <v>T-0</v>
      </c>
      <c r="Y3864" s="49" t="str">
        <f>+VLOOKUP(Sitio_Publico[[#This Row],[contenido]],Estructura!$L$4:$O$473,4,0)</f>
        <v>C-1</v>
      </c>
      <c r="Z3864" s="49" t="str">
        <f>+VLOOKUP(Sitio_Publico[[#This Row],[Filtro Integrado]],Estructura!$U$4:$W$529,3,0)</f>
        <v>FI-0</v>
      </c>
      <c r="AA3864" s="49" t="str">
        <f>+VLOOKUP(Sitio_Publico[[#This Row],[Muestra]],Estructura!$Y$4:$AB$483,4,0)</f>
        <v>M-00039</v>
      </c>
    </row>
    <row r="3865" spans="1:27" ht="40.799999999999997" x14ac:dyDescent="0.3">
      <c r="A3865" s="16">
        <f t="shared" si="60"/>
        <v>3864</v>
      </c>
      <c r="B3865" s="47" t="s">
        <v>15118</v>
      </c>
      <c r="C3865" s="13" t="s">
        <v>15119</v>
      </c>
      <c r="D3865" s="13" t="s">
        <v>15141</v>
      </c>
      <c r="E3865" s="44">
        <v>100109001</v>
      </c>
      <c r="F3865" s="13" t="s">
        <v>15142</v>
      </c>
      <c r="G3865" s="23" t="s">
        <v>15300</v>
      </c>
      <c r="H3865" s="42" t="s">
        <v>455</v>
      </c>
      <c r="I3865" s="28" t="s">
        <v>14</v>
      </c>
      <c r="J3865" s="12" t="s">
        <v>393</v>
      </c>
      <c r="K3865" s="28" t="s">
        <v>17013</v>
      </c>
      <c r="L3865" s="12" t="s">
        <v>1299</v>
      </c>
      <c r="M3865" s="12" t="s">
        <v>14623</v>
      </c>
      <c r="N3865" s="12" t="s">
        <v>15126</v>
      </c>
      <c r="O3865" s="26" t="s">
        <v>17586</v>
      </c>
      <c r="P3865" s="26" t="s">
        <v>18454</v>
      </c>
      <c r="Q3865" s="25" t="s">
        <v>632</v>
      </c>
      <c r="R3865" s="26" t="s">
        <v>18455</v>
      </c>
      <c r="S3865" s="15" t="s">
        <v>18456</v>
      </c>
      <c r="T3865" s="52">
        <v>0</v>
      </c>
      <c r="U3865" s="22" t="s">
        <v>392</v>
      </c>
      <c r="V3865" s="49" t="str">
        <f>+Sitio_Publico[[#This Row],[idcoleccion]]&amp;"-"&amp;Sitio_Publico[[#This Row],[id]]</f>
        <v>000-3864</v>
      </c>
      <c r="W3865" s="49">
        <f>+VLOOKUP(Sitio_Publico[[#This Row],[territorio]],Estructura!$AE$4:$AH$1067,4,0)</f>
        <v>10000000</v>
      </c>
      <c r="X3865" s="49" t="str">
        <f>+VLOOKUP(Sitio_Publico[[#This Row],[tema]],Estructura!$G$4:$J$532,4,0)</f>
        <v>T-0</v>
      </c>
      <c r="Y3865" s="49" t="str">
        <f>+VLOOKUP(Sitio_Publico[[#This Row],[contenido]],Estructura!$L$4:$O$473,4,0)</f>
        <v>C-34</v>
      </c>
      <c r="Z3865" s="49" t="str">
        <f>+VLOOKUP(Sitio_Publico[[#This Row],[Filtro Integrado]],Estructura!$U$4:$W$529,3,0)</f>
        <v>FI-0</v>
      </c>
      <c r="AA3865" s="49" t="str">
        <f>+VLOOKUP(Sitio_Publico[[#This Row],[Muestra]],Estructura!$Y$4:$AB$483,4,0)</f>
        <v>M-00037</v>
      </c>
    </row>
    <row r="3866" spans="1:27" ht="40.799999999999997" x14ac:dyDescent="0.3">
      <c r="A3866" s="16">
        <f t="shared" si="60"/>
        <v>3865</v>
      </c>
      <c r="B3866" s="47" t="s">
        <v>15118</v>
      </c>
      <c r="C3866" s="13" t="s">
        <v>15119</v>
      </c>
      <c r="D3866" s="13" t="s">
        <v>15120</v>
      </c>
      <c r="E3866" s="44">
        <v>193</v>
      </c>
      <c r="F3866" s="13" t="s">
        <v>15142</v>
      </c>
      <c r="G3866" s="23" t="s">
        <v>15143</v>
      </c>
      <c r="H3866" s="42" t="s">
        <v>455</v>
      </c>
      <c r="I3866" s="28" t="s">
        <v>454</v>
      </c>
      <c r="J3866" s="12" t="s">
        <v>393</v>
      </c>
      <c r="K3866" s="28" t="s">
        <v>15181</v>
      </c>
      <c r="L3866" s="12" t="s">
        <v>15145</v>
      </c>
      <c r="M3866" s="12" t="s">
        <v>15146</v>
      </c>
      <c r="N3866" s="12" t="s">
        <v>15126</v>
      </c>
      <c r="O3866" s="26" t="s">
        <v>18457</v>
      </c>
      <c r="P3866" s="26" t="s">
        <v>18458</v>
      </c>
      <c r="Q3866" s="25" t="s">
        <v>456</v>
      </c>
      <c r="R3866" s="26" t="s">
        <v>15184</v>
      </c>
      <c r="S3866" s="15" t="s">
        <v>18459</v>
      </c>
      <c r="T3866" s="52">
        <v>0</v>
      </c>
      <c r="U3866" s="22" t="s">
        <v>392</v>
      </c>
      <c r="V3866" s="49" t="str">
        <f>+Sitio_Publico[[#This Row],[idcoleccion]]&amp;"-"&amp;Sitio_Publico[[#This Row],[id]]</f>
        <v>000-3865</v>
      </c>
      <c r="W3866" s="49">
        <f>+VLOOKUP(Sitio_Publico[[#This Row],[territorio]],Estructura!$AE$4:$AH$1067,4,0)</f>
        <v>10000193</v>
      </c>
      <c r="X3866" s="49" t="str">
        <f>+VLOOKUP(Sitio_Publico[[#This Row],[tema]],Estructura!$G$4:$J$532,4,0)</f>
        <v>T-0</v>
      </c>
      <c r="Y3866" s="49" t="str">
        <f>+VLOOKUP(Sitio_Publico[[#This Row],[contenido]],Estructura!$L$4:$O$473,4,0)</f>
        <v>C-1</v>
      </c>
      <c r="Z3866" s="49" t="str">
        <f>+VLOOKUP(Sitio_Publico[[#This Row],[Filtro Integrado]],Estructura!$U$4:$W$529,3,0)</f>
        <v>FI-0</v>
      </c>
      <c r="AA3866" s="49" t="str">
        <f>+VLOOKUP(Sitio_Publico[[#This Row],[Muestra]],Estructura!$Y$4:$AB$483,4,0)</f>
        <v>M-000220</v>
      </c>
    </row>
    <row r="3867" spans="1:27" ht="40.799999999999997" x14ac:dyDescent="0.3">
      <c r="A3867" s="16">
        <f t="shared" si="60"/>
        <v>3866</v>
      </c>
      <c r="B3867" s="47" t="s">
        <v>15118</v>
      </c>
      <c r="C3867" s="13" t="s">
        <v>15119</v>
      </c>
      <c r="D3867" s="13" t="s">
        <v>15120</v>
      </c>
      <c r="E3867" s="44">
        <v>100107005</v>
      </c>
      <c r="F3867" s="13" t="s">
        <v>15121</v>
      </c>
      <c r="G3867" s="23" t="s">
        <v>15122</v>
      </c>
      <c r="H3867" s="42" t="s">
        <v>455</v>
      </c>
      <c r="I3867" s="28" t="s">
        <v>14</v>
      </c>
      <c r="J3867" s="12" t="s">
        <v>393</v>
      </c>
      <c r="K3867" s="28" t="s">
        <v>15836</v>
      </c>
      <c r="L3867" s="12" t="s">
        <v>15124</v>
      </c>
      <c r="M3867" s="12" t="s">
        <v>15125</v>
      </c>
      <c r="N3867" s="12" t="s">
        <v>15126</v>
      </c>
      <c r="O3867" s="26" t="s">
        <v>18460</v>
      </c>
      <c r="P3867" s="26" t="s">
        <v>18461</v>
      </c>
      <c r="Q3867" s="25" t="s">
        <v>15480</v>
      </c>
      <c r="R3867" s="26" t="s">
        <v>17870</v>
      </c>
      <c r="S3867" s="15" t="s">
        <v>18462</v>
      </c>
      <c r="T3867" s="52">
        <v>0</v>
      </c>
      <c r="U3867" s="22" t="s">
        <v>392</v>
      </c>
      <c r="V3867" s="49" t="str">
        <f>+Sitio_Publico[[#This Row],[idcoleccion]]&amp;"-"&amp;Sitio_Publico[[#This Row],[id]]</f>
        <v>000-3866</v>
      </c>
      <c r="W3867" s="49">
        <f>+VLOOKUP(Sitio_Publico[[#This Row],[territorio]],Estructura!$AE$4:$AH$1067,4,0)</f>
        <v>10000000</v>
      </c>
      <c r="X3867" s="49" t="str">
        <f>+VLOOKUP(Sitio_Publico[[#This Row],[tema]],Estructura!$G$4:$J$532,4,0)</f>
        <v>T-50</v>
      </c>
      <c r="Y3867" s="49" t="str">
        <f>+VLOOKUP(Sitio_Publico[[#This Row],[contenido]],Estructura!$L$4:$O$473,4,0)</f>
        <v>C-30</v>
      </c>
      <c r="Z3867" s="49" t="str">
        <f>+VLOOKUP(Sitio_Publico[[#This Row],[Filtro Integrado]],Estructura!$U$4:$W$529,3,0)</f>
        <v>FI-0</v>
      </c>
      <c r="AA3867" s="49" t="str">
        <f>+VLOOKUP(Sitio_Publico[[#This Row],[Muestra]],Estructura!$Y$4:$AB$483,4,0)</f>
        <v>M-000265</v>
      </c>
    </row>
    <row r="3868" spans="1:27" ht="40.799999999999997" x14ac:dyDescent="0.3">
      <c r="A3868" s="16">
        <f t="shared" si="60"/>
        <v>3867</v>
      </c>
      <c r="B3868" s="47" t="s">
        <v>15118</v>
      </c>
      <c r="C3868" s="13" t="s">
        <v>15119</v>
      </c>
      <c r="D3868" s="13" t="s">
        <v>15120</v>
      </c>
      <c r="E3868" s="44">
        <v>11201</v>
      </c>
      <c r="F3868" s="13" t="s">
        <v>15263</v>
      </c>
      <c r="G3868" s="23" t="s">
        <v>15152</v>
      </c>
      <c r="H3868" s="42" t="s">
        <v>458</v>
      </c>
      <c r="I3868" s="28" t="s">
        <v>280</v>
      </c>
      <c r="J3868" s="12" t="s">
        <v>393</v>
      </c>
      <c r="K3868" s="28" t="s">
        <v>15458</v>
      </c>
      <c r="L3868" s="12" t="s">
        <v>15155</v>
      </c>
      <c r="M3868" s="12" t="s">
        <v>15156</v>
      </c>
      <c r="N3868" s="12" t="s">
        <v>15126</v>
      </c>
      <c r="O3868" s="26" t="s">
        <v>18463</v>
      </c>
      <c r="P3868" s="26" t="s">
        <v>18464</v>
      </c>
      <c r="Q3868" s="25" t="s">
        <v>10495</v>
      </c>
      <c r="R3868" s="26" t="s">
        <v>18465</v>
      </c>
      <c r="S3868" s="15" t="s">
        <v>18466</v>
      </c>
      <c r="T3868" s="52" t="s">
        <v>786</v>
      </c>
      <c r="U3868" s="22" t="s">
        <v>392</v>
      </c>
      <c r="V3868" s="49" t="str">
        <f>+Sitio_Publico[[#This Row],[idcoleccion]]&amp;"-"&amp;Sitio_Publico[[#This Row],[id]]</f>
        <v>000-3867</v>
      </c>
      <c r="W3868" s="49">
        <f>+VLOOKUP(Sitio_Publico[[#This Row],[territorio]],Estructura!$AE$4:$AH$1067,4,0)</f>
        <v>30011201</v>
      </c>
      <c r="X3868" s="49" t="str">
        <f>+VLOOKUP(Sitio_Publico[[#This Row],[tema]],Estructura!$G$4:$J$532,4,0)</f>
        <v>T-57</v>
      </c>
      <c r="Y3868" s="49" t="str">
        <f>+VLOOKUP(Sitio_Publico[[#This Row],[contenido]],Estructura!$L$4:$O$473,4,0)</f>
        <v>C-32</v>
      </c>
      <c r="Z3868" s="49" t="str">
        <f>+VLOOKUP(Sitio_Publico[[#This Row],[Filtro Integrado]],Estructura!$U$4:$W$529,3,0)</f>
        <v>FI-0</v>
      </c>
      <c r="AA3868" s="49" t="str">
        <f>+VLOOKUP(Sitio_Publico[[#This Row],[Muestra]],Estructura!$Y$4:$AB$483,4,0)</f>
        <v>M-000243</v>
      </c>
    </row>
    <row r="3869" spans="1:27" ht="81.599999999999994" x14ac:dyDescent="0.3">
      <c r="A3869" s="16">
        <f t="shared" si="60"/>
        <v>3868</v>
      </c>
      <c r="B3869" s="47" t="s">
        <v>15118</v>
      </c>
      <c r="C3869" s="13" t="s">
        <v>15119</v>
      </c>
      <c r="D3869" s="13" t="s">
        <v>15141</v>
      </c>
      <c r="E3869" s="44">
        <v>100103001</v>
      </c>
      <c r="F3869" s="13" t="s">
        <v>15142</v>
      </c>
      <c r="G3869" s="23" t="s">
        <v>15143</v>
      </c>
      <c r="H3869" s="42" t="s">
        <v>455</v>
      </c>
      <c r="I3869" s="28" t="s">
        <v>14</v>
      </c>
      <c r="J3869" s="12" t="s">
        <v>393</v>
      </c>
      <c r="K3869" s="28" t="s">
        <v>15349</v>
      </c>
      <c r="L3869" s="12" t="s">
        <v>15145</v>
      </c>
      <c r="M3869" s="12" t="s">
        <v>15146</v>
      </c>
      <c r="N3869" s="12" t="s">
        <v>15126</v>
      </c>
      <c r="O3869" s="26" t="s">
        <v>18467</v>
      </c>
      <c r="P3869" s="26" t="s">
        <v>18468</v>
      </c>
      <c r="Q3869" s="25" t="s">
        <v>456</v>
      </c>
      <c r="R3869" s="26" t="s">
        <v>18469</v>
      </c>
      <c r="S3869" s="15" t="s">
        <v>18470</v>
      </c>
      <c r="T3869" s="52">
        <v>0</v>
      </c>
      <c r="U3869" s="22" t="s">
        <v>392</v>
      </c>
      <c r="V3869" s="49" t="str">
        <f>+Sitio_Publico[[#This Row],[idcoleccion]]&amp;"-"&amp;Sitio_Publico[[#This Row],[id]]</f>
        <v>000-3868</v>
      </c>
      <c r="W3869" s="49">
        <f>+VLOOKUP(Sitio_Publico[[#This Row],[territorio]],Estructura!$AE$4:$AH$1067,4,0)</f>
        <v>10000000</v>
      </c>
      <c r="X3869" s="49" t="str">
        <f>+VLOOKUP(Sitio_Publico[[#This Row],[tema]],Estructura!$G$4:$J$532,4,0)</f>
        <v>T-0</v>
      </c>
      <c r="Y3869" s="49" t="str">
        <f>+VLOOKUP(Sitio_Publico[[#This Row],[contenido]],Estructura!$L$4:$O$473,4,0)</f>
        <v>C-1</v>
      </c>
      <c r="Z3869" s="49" t="str">
        <f>+VLOOKUP(Sitio_Publico[[#This Row],[Filtro Integrado]],Estructura!$U$4:$W$529,3,0)</f>
        <v>FI-0</v>
      </c>
      <c r="AA3869" s="49" t="str">
        <f>+VLOOKUP(Sitio_Publico[[#This Row],[Muestra]],Estructura!$Y$4:$AB$483,4,0)</f>
        <v>M-00014</v>
      </c>
    </row>
    <row r="3870" spans="1:27" ht="51" x14ac:dyDescent="0.3">
      <c r="A3870" s="16">
        <f t="shared" si="60"/>
        <v>3869</v>
      </c>
      <c r="B3870" s="47" t="s">
        <v>15118</v>
      </c>
      <c r="C3870" s="13" t="s">
        <v>15119</v>
      </c>
      <c r="D3870" s="13" t="s">
        <v>15120</v>
      </c>
      <c r="E3870" s="44">
        <v>51</v>
      </c>
      <c r="F3870" s="13" t="s">
        <v>15186</v>
      </c>
      <c r="G3870" s="23" t="s">
        <v>15152</v>
      </c>
      <c r="H3870" s="42" t="s">
        <v>457</v>
      </c>
      <c r="I3870" s="28" t="s">
        <v>370</v>
      </c>
      <c r="J3870" s="12" t="s">
        <v>15187</v>
      </c>
      <c r="K3870" s="28" t="s">
        <v>15313</v>
      </c>
      <c r="L3870" s="12" t="s">
        <v>15155</v>
      </c>
      <c r="M3870" s="12" t="s">
        <v>15156</v>
      </c>
      <c r="N3870" s="12" t="s">
        <v>15126</v>
      </c>
      <c r="O3870" s="26" t="s">
        <v>18471</v>
      </c>
      <c r="P3870" s="26" t="s">
        <v>18472</v>
      </c>
      <c r="Q3870" s="25" t="s">
        <v>491</v>
      </c>
      <c r="R3870" s="26" t="s">
        <v>18473</v>
      </c>
      <c r="S3870" s="15" t="s">
        <v>18474</v>
      </c>
      <c r="T3870" s="52" t="s">
        <v>750</v>
      </c>
      <c r="U3870" s="22" t="s">
        <v>392</v>
      </c>
      <c r="V3870" s="49" t="str">
        <f>+Sitio_Publico[[#This Row],[idcoleccion]]&amp;"-"&amp;Sitio_Publico[[#This Row],[id]]</f>
        <v>000-3869</v>
      </c>
      <c r="W3870" s="49">
        <f>+VLOOKUP(Sitio_Publico[[#This Row],[territorio]],Estructura!$AE$4:$AH$1067,4,0)</f>
        <v>20000007</v>
      </c>
      <c r="X3870" s="49" t="str">
        <f>+VLOOKUP(Sitio_Publico[[#This Row],[tema]],Estructura!$G$4:$J$532,4,0)</f>
        <v>T-54</v>
      </c>
      <c r="Y3870" s="49" t="str">
        <f>+VLOOKUP(Sitio_Publico[[#This Row],[contenido]],Estructura!$L$4:$O$473,4,0)</f>
        <v>C-32</v>
      </c>
      <c r="Z3870" s="49" t="str">
        <f>+VLOOKUP(Sitio_Publico[[#This Row],[Filtro Integrado]],Estructura!$U$4:$W$529,3,0)</f>
        <v>FI-6</v>
      </c>
      <c r="AA3870" s="49" t="str">
        <f>+VLOOKUP(Sitio_Publico[[#This Row],[Muestra]],Estructura!$Y$4:$AB$483,4,0)</f>
        <v>M-000230</v>
      </c>
    </row>
    <row r="3871" spans="1:27" ht="48" x14ac:dyDescent="0.3">
      <c r="A3871" s="16">
        <f t="shared" si="60"/>
        <v>3870</v>
      </c>
      <c r="B3871" s="47" t="s">
        <v>15118</v>
      </c>
      <c r="C3871" s="13" t="s">
        <v>15119</v>
      </c>
      <c r="D3871" s="13" t="s">
        <v>15120</v>
      </c>
      <c r="E3871" s="44">
        <v>100110</v>
      </c>
      <c r="F3871" s="13" t="s">
        <v>15293</v>
      </c>
      <c r="G3871" s="23" t="s">
        <v>15162</v>
      </c>
      <c r="H3871" s="42" t="s">
        <v>455</v>
      </c>
      <c r="I3871" s="28" t="s">
        <v>14</v>
      </c>
      <c r="J3871" s="12" t="s">
        <v>393</v>
      </c>
      <c r="K3871" s="28" t="s">
        <v>16770</v>
      </c>
      <c r="L3871" s="12" t="s">
        <v>15416</v>
      </c>
      <c r="M3871" s="12" t="s">
        <v>15165</v>
      </c>
      <c r="N3871" s="12" t="s">
        <v>15126</v>
      </c>
      <c r="O3871" s="26" t="s">
        <v>18475</v>
      </c>
      <c r="P3871" s="26" t="s">
        <v>18476</v>
      </c>
      <c r="Q3871" s="25" t="s">
        <v>491</v>
      </c>
      <c r="R3871" s="26" t="s">
        <v>18477</v>
      </c>
      <c r="S3871" s="15" t="s">
        <v>18478</v>
      </c>
      <c r="T3871" s="52">
        <v>0</v>
      </c>
      <c r="U3871" s="22" t="s">
        <v>392</v>
      </c>
      <c r="V3871" s="49" t="str">
        <f>+Sitio_Publico[[#This Row],[idcoleccion]]&amp;"-"&amp;Sitio_Publico[[#This Row],[id]]</f>
        <v>000-3870</v>
      </c>
      <c r="W3871" s="49">
        <f>+VLOOKUP(Sitio_Publico[[#This Row],[territorio]],Estructura!$AE$4:$AH$1067,4,0)</f>
        <v>10000000</v>
      </c>
      <c r="X3871" s="49" t="str">
        <f>+VLOOKUP(Sitio_Publico[[#This Row],[tema]],Estructura!$G$4:$J$532,4,0)</f>
        <v>T-56</v>
      </c>
      <c r="Y3871" s="49" t="str">
        <f>+VLOOKUP(Sitio_Publico[[#This Row],[contenido]],Estructura!$L$4:$O$473,4,0)</f>
        <v>C-33</v>
      </c>
      <c r="Z3871" s="49" t="str">
        <f>+VLOOKUP(Sitio_Publico[[#This Row],[Filtro Integrado]],Estructura!$U$4:$W$529,3,0)</f>
        <v>FI-0</v>
      </c>
      <c r="AA3871" s="49" t="str">
        <f>+VLOOKUP(Sitio_Publico[[#This Row],[Muestra]],Estructura!$Y$4:$AB$483,4,0)</f>
        <v>M-000314</v>
      </c>
    </row>
    <row r="3872" spans="1:27" ht="40.799999999999997" x14ac:dyDescent="0.3">
      <c r="A3872" s="16">
        <f t="shared" si="60"/>
        <v>3871</v>
      </c>
      <c r="B3872" s="47" t="s">
        <v>15118</v>
      </c>
      <c r="C3872" s="13" t="s">
        <v>15119</v>
      </c>
      <c r="D3872" s="13" t="s">
        <v>15120</v>
      </c>
      <c r="E3872" s="44">
        <v>100105004</v>
      </c>
      <c r="F3872" s="13" t="s">
        <v>15121</v>
      </c>
      <c r="G3872" s="23" t="s">
        <v>15122</v>
      </c>
      <c r="H3872" s="42" t="s">
        <v>455</v>
      </c>
      <c r="I3872" s="28" t="s">
        <v>14</v>
      </c>
      <c r="J3872" s="12" t="s">
        <v>393</v>
      </c>
      <c r="K3872" s="28" t="s">
        <v>15211</v>
      </c>
      <c r="L3872" s="12" t="s">
        <v>15124</v>
      </c>
      <c r="M3872" s="12" t="s">
        <v>15125</v>
      </c>
      <c r="N3872" s="12" t="s">
        <v>15126</v>
      </c>
      <c r="O3872" s="26" t="s">
        <v>18479</v>
      </c>
      <c r="P3872" s="26" t="s">
        <v>18480</v>
      </c>
      <c r="Q3872" s="25" t="s">
        <v>632</v>
      </c>
      <c r="R3872" s="26" t="s">
        <v>18481</v>
      </c>
      <c r="S3872" s="15" t="s">
        <v>18482</v>
      </c>
      <c r="T3872" s="52">
        <v>0</v>
      </c>
      <c r="U3872" s="22" t="s">
        <v>392</v>
      </c>
      <c r="V3872" s="49" t="str">
        <f>+Sitio_Publico[[#This Row],[idcoleccion]]&amp;"-"&amp;Sitio_Publico[[#This Row],[id]]</f>
        <v>000-3871</v>
      </c>
      <c r="W3872" s="49">
        <f>+VLOOKUP(Sitio_Publico[[#This Row],[territorio]],Estructura!$AE$4:$AH$1067,4,0)</f>
        <v>10000000</v>
      </c>
      <c r="X3872" s="49" t="str">
        <f>+VLOOKUP(Sitio_Publico[[#This Row],[tema]],Estructura!$G$4:$J$532,4,0)</f>
        <v>T-50</v>
      </c>
      <c r="Y3872" s="49" t="str">
        <f>+VLOOKUP(Sitio_Publico[[#This Row],[contenido]],Estructura!$L$4:$O$473,4,0)</f>
        <v>C-30</v>
      </c>
      <c r="Z3872" s="49" t="str">
        <f>+VLOOKUP(Sitio_Publico[[#This Row],[Filtro Integrado]],Estructura!$U$4:$W$529,3,0)</f>
        <v>FI-0</v>
      </c>
      <c r="AA3872" s="49" t="str">
        <f>+VLOOKUP(Sitio_Publico[[#This Row],[Muestra]],Estructura!$Y$4:$AB$483,4,0)</f>
        <v>M-000224</v>
      </c>
    </row>
    <row r="3873" spans="1:27" ht="61.2" x14ac:dyDescent="0.3">
      <c r="A3873" s="16">
        <f t="shared" si="60"/>
        <v>3872</v>
      </c>
      <c r="B3873" s="47" t="s">
        <v>15118</v>
      </c>
      <c r="C3873" s="13" t="s">
        <v>15119</v>
      </c>
      <c r="D3873" s="13" t="s">
        <v>15120</v>
      </c>
      <c r="E3873" s="44">
        <v>163</v>
      </c>
      <c r="F3873" s="13" t="s">
        <v>15142</v>
      </c>
      <c r="G3873" s="23" t="s">
        <v>15143</v>
      </c>
      <c r="H3873" s="42" t="s">
        <v>455</v>
      </c>
      <c r="I3873" s="28" t="s">
        <v>445</v>
      </c>
      <c r="J3873" s="12" t="s">
        <v>15142</v>
      </c>
      <c r="K3873" s="28" t="s">
        <v>15225</v>
      </c>
      <c r="L3873" s="12" t="s">
        <v>1299</v>
      </c>
      <c r="M3873" s="12" t="s">
        <v>14623</v>
      </c>
      <c r="N3873" s="12" t="s">
        <v>15126</v>
      </c>
      <c r="O3873" s="26" t="s">
        <v>18483</v>
      </c>
      <c r="P3873" s="26" t="s">
        <v>18484</v>
      </c>
      <c r="Q3873" s="25" t="s">
        <v>15801</v>
      </c>
      <c r="R3873" s="26" t="s">
        <v>18485</v>
      </c>
      <c r="S3873" s="15" t="s">
        <v>18486</v>
      </c>
      <c r="T3873" s="52">
        <v>0</v>
      </c>
      <c r="U3873" s="22" t="s">
        <v>392</v>
      </c>
      <c r="V3873" s="49" t="str">
        <f>+Sitio_Publico[[#This Row],[idcoleccion]]&amp;"-"&amp;Sitio_Publico[[#This Row],[id]]</f>
        <v>000-3872</v>
      </c>
      <c r="W3873" s="49">
        <f>+VLOOKUP(Sitio_Publico[[#This Row],[territorio]],Estructura!$AE$4:$AH$1067,4,0)</f>
        <v>10000163</v>
      </c>
      <c r="X3873" s="49" t="str">
        <f>+VLOOKUP(Sitio_Publico[[#This Row],[tema]],Estructura!$G$4:$J$532,4,0)</f>
        <v>T-0</v>
      </c>
      <c r="Y3873" s="49" t="str">
        <f>+VLOOKUP(Sitio_Publico[[#This Row],[contenido]],Estructura!$L$4:$O$473,4,0)</f>
        <v>C-1</v>
      </c>
      <c r="Z3873" s="49" t="str">
        <f>+VLOOKUP(Sitio_Publico[[#This Row],[Filtro Integrado]],Estructura!$U$4:$W$529,3,0)</f>
        <v>FI-5</v>
      </c>
      <c r="AA3873" s="49" t="str">
        <f>+VLOOKUP(Sitio_Publico[[#This Row],[Muestra]],Estructura!$Y$4:$AB$483,4,0)</f>
        <v>M-0002</v>
      </c>
    </row>
    <row r="3874" spans="1:27" ht="30.6" x14ac:dyDescent="0.3">
      <c r="A3874" s="16">
        <f t="shared" si="60"/>
        <v>3873</v>
      </c>
      <c r="B3874" s="47" t="s">
        <v>15118</v>
      </c>
      <c r="C3874" s="13" t="s">
        <v>15119</v>
      </c>
      <c r="D3874" s="13" t="s">
        <v>15120</v>
      </c>
      <c r="E3874" s="44">
        <v>5401</v>
      </c>
      <c r="F3874" s="13" t="s">
        <v>15198</v>
      </c>
      <c r="G3874" s="23" t="s">
        <v>15122</v>
      </c>
      <c r="H3874" s="42" t="s">
        <v>458</v>
      </c>
      <c r="I3874" s="28" t="s">
        <v>74</v>
      </c>
      <c r="J3874" s="12" t="s">
        <v>393</v>
      </c>
      <c r="K3874" s="28" t="s">
        <v>15181</v>
      </c>
      <c r="L3874" s="12" t="s">
        <v>15124</v>
      </c>
      <c r="M3874" s="12" t="s">
        <v>15125</v>
      </c>
      <c r="N3874" s="12" t="s">
        <v>15126</v>
      </c>
      <c r="O3874" s="26" t="s">
        <v>18487</v>
      </c>
      <c r="P3874" s="26" t="s">
        <v>18488</v>
      </c>
      <c r="Q3874" s="25" t="s">
        <v>632</v>
      </c>
      <c r="R3874" s="26" t="s">
        <v>18489</v>
      </c>
      <c r="S3874" s="15" t="s">
        <v>18490</v>
      </c>
      <c r="T3874" s="52" t="s">
        <v>18491</v>
      </c>
      <c r="U3874" s="22" t="s">
        <v>392</v>
      </c>
      <c r="V3874" s="49" t="str">
        <f>+Sitio_Publico[[#This Row],[idcoleccion]]&amp;"-"&amp;Sitio_Publico[[#This Row],[id]]</f>
        <v>000-3873</v>
      </c>
      <c r="W3874" s="49">
        <f>+VLOOKUP(Sitio_Publico[[#This Row],[territorio]],Estructura!$AE$4:$AH$1067,4,0)</f>
        <v>30005401</v>
      </c>
      <c r="X3874" s="49" t="str">
        <f>+VLOOKUP(Sitio_Publico[[#This Row],[tema]],Estructura!$G$4:$J$532,4,0)</f>
        <v>T-55</v>
      </c>
      <c r="Y3874" s="49" t="str">
        <f>+VLOOKUP(Sitio_Publico[[#This Row],[contenido]],Estructura!$L$4:$O$473,4,0)</f>
        <v>C-30</v>
      </c>
      <c r="Z3874" s="49" t="str">
        <f>+VLOOKUP(Sitio_Publico[[#This Row],[Filtro Integrado]],Estructura!$U$4:$W$529,3,0)</f>
        <v>FI-0</v>
      </c>
      <c r="AA3874" s="49" t="str">
        <f>+VLOOKUP(Sitio_Publico[[#This Row],[Muestra]],Estructura!$Y$4:$AB$483,4,0)</f>
        <v>M-000220</v>
      </c>
    </row>
    <row r="3875" spans="1:27" ht="40.799999999999997" x14ac:dyDescent="0.3">
      <c r="A3875" s="16">
        <f t="shared" si="60"/>
        <v>3874</v>
      </c>
      <c r="B3875" s="47" t="s">
        <v>15118</v>
      </c>
      <c r="C3875" s="13" t="s">
        <v>15119</v>
      </c>
      <c r="D3875" s="13" t="s">
        <v>15141</v>
      </c>
      <c r="E3875" s="44">
        <v>100101001</v>
      </c>
      <c r="F3875" s="13" t="s">
        <v>15142</v>
      </c>
      <c r="G3875" s="23" t="s">
        <v>15300</v>
      </c>
      <c r="H3875" s="42" t="s">
        <v>455</v>
      </c>
      <c r="I3875" s="28" t="s">
        <v>14</v>
      </c>
      <c r="J3875" s="12" t="s">
        <v>393</v>
      </c>
      <c r="K3875" s="28" t="s">
        <v>16087</v>
      </c>
      <c r="L3875" s="12" t="s">
        <v>15145</v>
      </c>
      <c r="M3875" s="12" t="s">
        <v>14623</v>
      </c>
      <c r="N3875" s="12" t="s">
        <v>15126</v>
      </c>
      <c r="O3875" s="26" t="s">
        <v>18492</v>
      </c>
      <c r="P3875" s="26" t="s">
        <v>18493</v>
      </c>
      <c r="Q3875" s="25" t="s">
        <v>456</v>
      </c>
      <c r="R3875" s="26" t="s">
        <v>18494</v>
      </c>
      <c r="S3875" s="15" t="s">
        <v>18495</v>
      </c>
      <c r="T3875" s="52">
        <v>0</v>
      </c>
      <c r="U3875" s="22" t="s">
        <v>392</v>
      </c>
      <c r="V3875" s="49" t="str">
        <f>+Sitio_Publico[[#This Row],[idcoleccion]]&amp;"-"&amp;Sitio_Publico[[#This Row],[id]]</f>
        <v>000-3874</v>
      </c>
      <c r="W3875" s="49">
        <f>+VLOOKUP(Sitio_Publico[[#This Row],[territorio]],Estructura!$AE$4:$AH$1067,4,0)</f>
        <v>10000000</v>
      </c>
      <c r="X3875" s="49" t="str">
        <f>+VLOOKUP(Sitio_Publico[[#This Row],[tema]],Estructura!$G$4:$J$532,4,0)</f>
        <v>T-0</v>
      </c>
      <c r="Y3875" s="49" t="str">
        <f>+VLOOKUP(Sitio_Publico[[#This Row],[contenido]],Estructura!$L$4:$O$473,4,0)</f>
        <v>C-34</v>
      </c>
      <c r="Z3875" s="49" t="str">
        <f>+VLOOKUP(Sitio_Publico[[#This Row],[Filtro Integrado]],Estructura!$U$4:$W$529,3,0)</f>
        <v>FI-0</v>
      </c>
      <c r="AA3875" s="49" t="str">
        <f>+VLOOKUP(Sitio_Publico[[#This Row],[Muestra]],Estructura!$Y$4:$AB$483,4,0)</f>
        <v>M-0003</v>
      </c>
    </row>
    <row r="3876" spans="1:27" ht="91.8" x14ac:dyDescent="0.3">
      <c r="A3876" s="16">
        <f t="shared" si="60"/>
        <v>3875</v>
      </c>
      <c r="B3876" s="47" t="s">
        <v>15118</v>
      </c>
      <c r="C3876" s="13" t="s">
        <v>15119</v>
      </c>
      <c r="D3876" s="13" t="s">
        <v>15120</v>
      </c>
      <c r="E3876" s="44">
        <v>15</v>
      </c>
      <c r="F3876" s="13" t="s">
        <v>15142</v>
      </c>
      <c r="G3876" s="23" t="s">
        <v>15143</v>
      </c>
      <c r="H3876" s="42" t="s">
        <v>457</v>
      </c>
      <c r="I3876" s="28" t="s">
        <v>378</v>
      </c>
      <c r="J3876" s="12" t="s">
        <v>393</v>
      </c>
      <c r="K3876" s="28" t="s">
        <v>16367</v>
      </c>
      <c r="L3876" s="12" t="s">
        <v>1299</v>
      </c>
      <c r="M3876" s="12" t="s">
        <v>15146</v>
      </c>
      <c r="N3876" s="12" t="s">
        <v>15126</v>
      </c>
      <c r="O3876" s="26" t="s">
        <v>18496</v>
      </c>
      <c r="P3876" s="26" t="s">
        <v>18497</v>
      </c>
      <c r="Q3876" s="25" t="s">
        <v>1145</v>
      </c>
      <c r="R3876" s="26" t="s">
        <v>16997</v>
      </c>
      <c r="S3876" s="15" t="s">
        <v>18498</v>
      </c>
      <c r="T3876" s="52" t="s">
        <v>2442</v>
      </c>
      <c r="U3876" s="22" t="s">
        <v>392</v>
      </c>
      <c r="V3876" s="49" t="str">
        <f>+Sitio_Publico[[#This Row],[idcoleccion]]&amp;"-"&amp;Sitio_Publico[[#This Row],[id]]</f>
        <v>000-3875</v>
      </c>
      <c r="W3876" s="49">
        <f>+VLOOKUP(Sitio_Publico[[#This Row],[territorio]],Estructura!$AE$4:$AH$1067,4,0)</f>
        <v>20000015</v>
      </c>
      <c r="X3876" s="49" t="str">
        <f>+VLOOKUP(Sitio_Publico[[#This Row],[tema]],Estructura!$G$4:$J$532,4,0)</f>
        <v>T-0</v>
      </c>
      <c r="Y3876" s="49" t="str">
        <f>+VLOOKUP(Sitio_Publico[[#This Row],[contenido]],Estructura!$L$4:$O$473,4,0)</f>
        <v>C-1</v>
      </c>
      <c r="Z3876" s="49" t="str">
        <f>+VLOOKUP(Sitio_Publico[[#This Row],[Filtro Integrado]],Estructura!$U$4:$W$529,3,0)</f>
        <v>FI-0</v>
      </c>
      <c r="AA3876" s="49" t="str">
        <f>+VLOOKUP(Sitio_Publico[[#This Row],[Muestra]],Estructura!$Y$4:$AB$483,4,0)</f>
        <v>M-000294</v>
      </c>
    </row>
    <row r="3877" spans="1:27" ht="40.799999999999997" x14ac:dyDescent="0.3">
      <c r="A3877" s="16">
        <f t="shared" si="60"/>
        <v>3876</v>
      </c>
      <c r="B3877" s="47" t="s">
        <v>15118</v>
      </c>
      <c r="C3877" s="13" t="s">
        <v>15119</v>
      </c>
      <c r="D3877" s="13" t="s">
        <v>15141</v>
      </c>
      <c r="E3877" s="44">
        <v>100105002</v>
      </c>
      <c r="F3877" s="13" t="s">
        <v>15142</v>
      </c>
      <c r="G3877" s="23" t="s">
        <v>15300</v>
      </c>
      <c r="H3877" s="42" t="s">
        <v>455</v>
      </c>
      <c r="I3877" s="28" t="s">
        <v>14</v>
      </c>
      <c r="J3877" s="12" t="s">
        <v>393</v>
      </c>
      <c r="K3877" s="28" t="s">
        <v>18499</v>
      </c>
      <c r="L3877" s="12" t="s">
        <v>1299</v>
      </c>
      <c r="M3877" s="12" t="s">
        <v>14623</v>
      </c>
      <c r="N3877" s="12" t="s">
        <v>15126</v>
      </c>
      <c r="O3877" s="26" t="s">
        <v>18500</v>
      </c>
      <c r="P3877" s="26" t="s">
        <v>18501</v>
      </c>
      <c r="Q3877" s="25" t="s">
        <v>632</v>
      </c>
      <c r="R3877" s="26" t="s">
        <v>18502</v>
      </c>
      <c r="S3877" s="15" t="s">
        <v>18503</v>
      </c>
      <c r="T3877" s="52">
        <v>0</v>
      </c>
      <c r="U3877" s="22" t="s">
        <v>392</v>
      </c>
      <c r="V3877" s="49" t="str">
        <f>+Sitio_Publico[[#This Row],[idcoleccion]]&amp;"-"&amp;Sitio_Publico[[#This Row],[id]]</f>
        <v>000-3876</v>
      </c>
      <c r="W3877" s="49">
        <f>+VLOOKUP(Sitio_Publico[[#This Row],[territorio]],Estructura!$AE$4:$AH$1067,4,0)</f>
        <v>10000000</v>
      </c>
      <c r="X3877" s="49" t="str">
        <f>+VLOOKUP(Sitio_Publico[[#This Row],[tema]],Estructura!$G$4:$J$532,4,0)</f>
        <v>T-0</v>
      </c>
      <c r="Y3877" s="49" t="str">
        <f>+VLOOKUP(Sitio_Publico[[#This Row],[contenido]],Estructura!$L$4:$O$473,4,0)</f>
        <v>C-34</v>
      </c>
      <c r="Z3877" s="49" t="str">
        <f>+VLOOKUP(Sitio_Publico[[#This Row],[Filtro Integrado]],Estructura!$U$4:$W$529,3,0)</f>
        <v>FI-0</v>
      </c>
      <c r="AA3877" s="49" t="str">
        <f>+VLOOKUP(Sitio_Publico[[#This Row],[Muestra]],Estructura!$Y$4:$AB$483,4,0)</f>
        <v>M-00023</v>
      </c>
    </row>
    <row r="3878" spans="1:27" ht="51" x14ac:dyDescent="0.3">
      <c r="A3878" s="16">
        <f t="shared" si="60"/>
        <v>3877</v>
      </c>
      <c r="B3878" s="47" t="s">
        <v>15118</v>
      </c>
      <c r="C3878" s="13" t="s">
        <v>15119</v>
      </c>
      <c r="D3878" s="13" t="s">
        <v>15120</v>
      </c>
      <c r="E3878" s="44">
        <v>100101007</v>
      </c>
      <c r="F3878" s="13" t="s">
        <v>15131</v>
      </c>
      <c r="G3878" s="23" t="s">
        <v>15132</v>
      </c>
      <c r="H3878" s="42" t="s">
        <v>457</v>
      </c>
      <c r="I3878" s="28" t="s">
        <v>368</v>
      </c>
      <c r="J3878" s="12" t="s">
        <v>393</v>
      </c>
      <c r="K3878" s="28" t="s">
        <v>16512</v>
      </c>
      <c r="L3878" s="12" t="s">
        <v>15134</v>
      </c>
      <c r="M3878" s="12" t="s">
        <v>15135</v>
      </c>
      <c r="N3878" s="12" t="s">
        <v>15126</v>
      </c>
      <c r="O3878" s="26" t="s">
        <v>18504</v>
      </c>
      <c r="P3878" s="26" t="s">
        <v>18505</v>
      </c>
      <c r="Q3878" s="25" t="s">
        <v>491</v>
      </c>
      <c r="R3878" s="26" t="s">
        <v>18506</v>
      </c>
      <c r="S3878" s="15" t="s">
        <v>18507</v>
      </c>
      <c r="T3878" s="52" t="s">
        <v>15663</v>
      </c>
      <c r="U3878" s="22" t="s">
        <v>392</v>
      </c>
      <c r="V3878" s="49" t="str">
        <f>+Sitio_Publico[[#This Row],[idcoleccion]]&amp;"-"&amp;Sitio_Publico[[#This Row],[id]]</f>
        <v>000-3877</v>
      </c>
      <c r="W3878" s="49">
        <f>+VLOOKUP(Sitio_Publico[[#This Row],[territorio]],Estructura!$AE$4:$AH$1067,4,0)</f>
        <v>20000005</v>
      </c>
      <c r="X3878" s="49" t="str">
        <f>+VLOOKUP(Sitio_Publico[[#This Row],[tema]],Estructura!$G$4:$J$532,4,0)</f>
        <v>T-51</v>
      </c>
      <c r="Y3878" s="49" t="str">
        <f>+VLOOKUP(Sitio_Publico[[#This Row],[contenido]],Estructura!$L$4:$O$473,4,0)</f>
        <v>C-31</v>
      </c>
      <c r="Z3878" s="49" t="str">
        <f>+VLOOKUP(Sitio_Publico[[#This Row],[Filtro Integrado]],Estructura!$U$4:$W$529,3,0)</f>
        <v>FI-0</v>
      </c>
      <c r="AA3878" s="49" t="str">
        <f>+VLOOKUP(Sitio_Publico[[#This Row],[Muestra]],Estructura!$Y$4:$AB$483,4,0)</f>
        <v>M-0006</v>
      </c>
    </row>
    <row r="3879" spans="1:27" ht="51" x14ac:dyDescent="0.3">
      <c r="A3879" s="16">
        <f t="shared" si="60"/>
        <v>3878</v>
      </c>
      <c r="B3879" s="47" t="s">
        <v>15118</v>
      </c>
      <c r="C3879" s="13" t="s">
        <v>15119</v>
      </c>
      <c r="D3879" s="13" t="s">
        <v>15120</v>
      </c>
      <c r="E3879" s="44">
        <v>13601</v>
      </c>
      <c r="F3879" s="13" t="s">
        <v>15151</v>
      </c>
      <c r="G3879" s="23" t="s">
        <v>15152</v>
      </c>
      <c r="H3879" s="42" t="s">
        <v>458</v>
      </c>
      <c r="I3879" s="28" t="s">
        <v>343</v>
      </c>
      <c r="J3879" s="12" t="s">
        <v>15153</v>
      </c>
      <c r="K3879" s="28" t="s">
        <v>15154</v>
      </c>
      <c r="L3879" s="12" t="s">
        <v>15155</v>
      </c>
      <c r="M3879" s="12" t="s">
        <v>15156</v>
      </c>
      <c r="N3879" s="12" t="s">
        <v>15126</v>
      </c>
      <c r="O3879" s="26" t="s">
        <v>18508</v>
      </c>
      <c r="P3879" s="26" t="s">
        <v>18509</v>
      </c>
      <c r="Q3879" s="25" t="s">
        <v>10495</v>
      </c>
      <c r="R3879" s="26" t="s">
        <v>18510</v>
      </c>
      <c r="S3879" s="15" t="s">
        <v>18511</v>
      </c>
      <c r="T3879" s="52" t="s">
        <v>695</v>
      </c>
      <c r="U3879" s="22" t="s">
        <v>392</v>
      </c>
      <c r="V3879" s="49" t="str">
        <f>+Sitio_Publico[[#This Row],[idcoleccion]]&amp;"-"&amp;Sitio_Publico[[#This Row],[id]]</f>
        <v>000-3878</v>
      </c>
      <c r="W3879" s="49">
        <f>+VLOOKUP(Sitio_Publico[[#This Row],[territorio]],Estructura!$AE$4:$AH$1067,4,0)</f>
        <v>30013601</v>
      </c>
      <c r="X3879" s="49" t="str">
        <f>+VLOOKUP(Sitio_Publico[[#This Row],[tema]],Estructura!$G$4:$J$532,4,0)</f>
        <v>T-52</v>
      </c>
      <c r="Y3879" s="49" t="str">
        <f>+VLOOKUP(Sitio_Publico[[#This Row],[contenido]],Estructura!$L$4:$O$473,4,0)</f>
        <v>C-32</v>
      </c>
      <c r="Z3879" s="49" t="str">
        <f>+VLOOKUP(Sitio_Publico[[#This Row],[Filtro Integrado]],Estructura!$U$4:$W$529,3,0)</f>
        <v>FI-4</v>
      </c>
      <c r="AA3879" s="49" t="str">
        <f>+VLOOKUP(Sitio_Publico[[#This Row],[Muestra]],Estructura!$Y$4:$AB$483,4,0)</f>
        <v>M-000217</v>
      </c>
    </row>
    <row r="3880" spans="1:27" ht="51" x14ac:dyDescent="0.3">
      <c r="A3880" s="16">
        <f t="shared" si="60"/>
        <v>3879</v>
      </c>
      <c r="B3880" s="47" t="s">
        <v>15118</v>
      </c>
      <c r="C3880" s="13" t="s">
        <v>15119</v>
      </c>
      <c r="D3880" s="13" t="s">
        <v>15120</v>
      </c>
      <c r="E3880" s="44">
        <v>141</v>
      </c>
      <c r="F3880" s="13" t="s">
        <v>15142</v>
      </c>
      <c r="G3880" s="23" t="s">
        <v>15143</v>
      </c>
      <c r="H3880" s="42" t="s">
        <v>455</v>
      </c>
      <c r="I3880" s="28" t="s">
        <v>441</v>
      </c>
      <c r="J3880" s="12" t="s">
        <v>393</v>
      </c>
      <c r="K3880" s="28" t="s">
        <v>15142</v>
      </c>
      <c r="L3880" s="12" t="s">
        <v>1299</v>
      </c>
      <c r="M3880" s="12" t="s">
        <v>14623</v>
      </c>
      <c r="N3880" s="12" t="s">
        <v>15126</v>
      </c>
      <c r="O3880" s="26" t="s">
        <v>18512</v>
      </c>
      <c r="P3880" s="26" t="s">
        <v>18513</v>
      </c>
      <c r="Q3880" s="25" t="s">
        <v>632</v>
      </c>
      <c r="R3880" s="26" t="s">
        <v>18514</v>
      </c>
      <c r="S3880" s="15" t="s">
        <v>18515</v>
      </c>
      <c r="T3880" s="52">
        <v>0</v>
      </c>
      <c r="U3880" s="22" t="s">
        <v>392</v>
      </c>
      <c r="V3880" s="49" t="str">
        <f>+Sitio_Publico[[#This Row],[idcoleccion]]&amp;"-"&amp;Sitio_Publico[[#This Row],[id]]</f>
        <v>000-3879</v>
      </c>
      <c r="W3880" s="49">
        <f>+VLOOKUP(Sitio_Publico[[#This Row],[territorio]],Estructura!$AE$4:$AH$1067,4,0)</f>
        <v>10000141</v>
      </c>
      <c r="X3880" s="49" t="str">
        <f>+VLOOKUP(Sitio_Publico[[#This Row],[tema]],Estructura!$G$4:$J$532,4,0)</f>
        <v>T-0</v>
      </c>
      <c r="Y3880" s="49" t="str">
        <f>+VLOOKUP(Sitio_Publico[[#This Row],[contenido]],Estructura!$L$4:$O$473,4,0)</f>
        <v>C-1</v>
      </c>
      <c r="Z3880" s="49" t="str">
        <f>+VLOOKUP(Sitio_Publico[[#This Row],[Filtro Integrado]],Estructura!$U$4:$W$529,3,0)</f>
        <v>FI-0</v>
      </c>
      <c r="AA3880" s="49" t="str">
        <f>+VLOOKUP(Sitio_Publico[[#This Row],[Muestra]],Estructura!$Y$4:$AB$483,4,0)</f>
        <v>M-00039</v>
      </c>
    </row>
    <row r="3881" spans="1:27" ht="40.799999999999997" x14ac:dyDescent="0.3">
      <c r="A3881" s="16">
        <f t="shared" si="60"/>
        <v>3880</v>
      </c>
      <c r="B3881" s="47" t="s">
        <v>15118</v>
      </c>
      <c r="C3881" s="13" t="s">
        <v>15119</v>
      </c>
      <c r="D3881" s="13" t="s">
        <v>15120</v>
      </c>
      <c r="E3881" s="44">
        <v>166</v>
      </c>
      <c r="F3881" s="13" t="s">
        <v>15142</v>
      </c>
      <c r="G3881" s="23" t="s">
        <v>15300</v>
      </c>
      <c r="H3881" s="42" t="s">
        <v>455</v>
      </c>
      <c r="I3881" s="28" t="s">
        <v>18516</v>
      </c>
      <c r="J3881" s="12" t="s">
        <v>393</v>
      </c>
      <c r="K3881" s="28" t="s">
        <v>15225</v>
      </c>
      <c r="L3881" s="12" t="s">
        <v>15145</v>
      </c>
      <c r="M3881" s="12" t="s">
        <v>14623</v>
      </c>
      <c r="N3881" s="12" t="s">
        <v>15126</v>
      </c>
      <c r="O3881" s="26" t="s">
        <v>18517</v>
      </c>
      <c r="P3881" s="26" t="s">
        <v>18518</v>
      </c>
      <c r="Q3881" s="25" t="s">
        <v>456</v>
      </c>
      <c r="R3881" s="26" t="s">
        <v>18519</v>
      </c>
      <c r="S3881" s="15" t="s">
        <v>18520</v>
      </c>
      <c r="T3881" s="52">
        <v>0</v>
      </c>
      <c r="U3881" s="22" t="s">
        <v>392</v>
      </c>
      <c r="V3881" s="49" t="str">
        <f>+Sitio_Publico[[#This Row],[idcoleccion]]&amp;"-"&amp;Sitio_Publico[[#This Row],[id]]</f>
        <v>000-3880</v>
      </c>
      <c r="W3881" s="49">
        <f>+VLOOKUP(Sitio_Publico[[#This Row],[territorio]],Estructura!$AE$4:$AH$1067,4,0)</f>
        <v>10000166</v>
      </c>
      <c r="X3881" s="49" t="str">
        <f>+VLOOKUP(Sitio_Publico[[#This Row],[tema]],Estructura!$G$4:$J$532,4,0)</f>
        <v>T-0</v>
      </c>
      <c r="Y3881" s="49" t="str">
        <f>+VLOOKUP(Sitio_Publico[[#This Row],[contenido]],Estructura!$L$4:$O$473,4,0)</f>
        <v>C-34</v>
      </c>
      <c r="Z3881" s="49" t="str">
        <f>+VLOOKUP(Sitio_Publico[[#This Row],[Filtro Integrado]],Estructura!$U$4:$W$529,3,0)</f>
        <v>FI-0</v>
      </c>
      <c r="AA3881" s="49" t="str">
        <f>+VLOOKUP(Sitio_Publico[[#This Row],[Muestra]],Estructura!$Y$4:$AB$483,4,0)</f>
        <v>M-0002</v>
      </c>
    </row>
    <row r="3882" spans="1:27" ht="51" x14ac:dyDescent="0.3">
      <c r="A3882" s="16">
        <f t="shared" si="60"/>
        <v>3881</v>
      </c>
      <c r="B3882" s="47" t="s">
        <v>15118</v>
      </c>
      <c r="C3882" s="13" t="s">
        <v>15119</v>
      </c>
      <c r="D3882" s="13" t="s">
        <v>15120</v>
      </c>
      <c r="E3882" s="44">
        <v>100112044</v>
      </c>
      <c r="F3882" s="13" t="s">
        <v>15131</v>
      </c>
      <c r="G3882" s="23" t="s">
        <v>15132</v>
      </c>
      <c r="H3882" s="42" t="s">
        <v>457</v>
      </c>
      <c r="I3882" s="28" t="s">
        <v>376</v>
      </c>
      <c r="J3882" s="12" t="s">
        <v>393</v>
      </c>
      <c r="K3882" s="28" t="s">
        <v>16481</v>
      </c>
      <c r="L3882" s="12" t="s">
        <v>15134</v>
      </c>
      <c r="M3882" s="12" t="s">
        <v>15135</v>
      </c>
      <c r="N3882" s="12" t="s">
        <v>15126</v>
      </c>
      <c r="O3882" s="26" t="s">
        <v>18521</v>
      </c>
      <c r="P3882" s="26" t="s">
        <v>18522</v>
      </c>
      <c r="Q3882" s="25" t="s">
        <v>491</v>
      </c>
      <c r="R3882" s="26" t="s">
        <v>18523</v>
      </c>
      <c r="S3882" s="15" t="s">
        <v>18524</v>
      </c>
      <c r="T3882" s="52" t="s">
        <v>15140</v>
      </c>
      <c r="U3882" s="22" t="s">
        <v>392</v>
      </c>
      <c r="V3882" s="49" t="str">
        <f>+Sitio_Publico[[#This Row],[idcoleccion]]&amp;"-"&amp;Sitio_Publico[[#This Row],[id]]</f>
        <v>000-3881</v>
      </c>
      <c r="W3882" s="49">
        <f>+VLOOKUP(Sitio_Publico[[#This Row],[territorio]],Estructura!$AE$4:$AH$1067,4,0)</f>
        <v>20000013</v>
      </c>
      <c r="X3882" s="49" t="str">
        <f>+VLOOKUP(Sitio_Publico[[#This Row],[tema]],Estructura!$G$4:$J$532,4,0)</f>
        <v>T-51</v>
      </c>
      <c r="Y3882" s="49" t="str">
        <f>+VLOOKUP(Sitio_Publico[[#This Row],[contenido]],Estructura!$L$4:$O$473,4,0)</f>
        <v>C-31</v>
      </c>
      <c r="Z3882" s="49" t="str">
        <f>+VLOOKUP(Sitio_Publico[[#This Row],[Filtro Integrado]],Estructura!$U$4:$W$529,3,0)</f>
        <v>FI-0</v>
      </c>
      <c r="AA3882" s="49" t="str">
        <f>+VLOOKUP(Sitio_Publico[[#This Row],[Muestra]],Estructura!$Y$4:$AB$483,4,0)</f>
        <v>M-000303</v>
      </c>
    </row>
    <row r="3883" spans="1:27" ht="30.6" x14ac:dyDescent="0.3">
      <c r="A3883" s="16">
        <f t="shared" si="60"/>
        <v>3882</v>
      </c>
      <c r="B3883" s="47" t="s">
        <v>15118</v>
      </c>
      <c r="C3883" s="13" t="s">
        <v>15119</v>
      </c>
      <c r="D3883" s="13" t="s">
        <v>15120</v>
      </c>
      <c r="E3883" s="44">
        <v>5</v>
      </c>
      <c r="F3883" s="13" t="s">
        <v>15121</v>
      </c>
      <c r="G3883" s="23" t="s">
        <v>15122</v>
      </c>
      <c r="H3883" s="42" t="s">
        <v>457</v>
      </c>
      <c r="I3883" s="28" t="s">
        <v>368</v>
      </c>
      <c r="J3883" s="12" t="s">
        <v>393</v>
      </c>
      <c r="K3883" s="28" t="s">
        <v>15123</v>
      </c>
      <c r="L3883" s="12" t="s">
        <v>15124</v>
      </c>
      <c r="M3883" s="12" t="s">
        <v>15125</v>
      </c>
      <c r="N3883" s="12" t="s">
        <v>15126</v>
      </c>
      <c r="O3883" s="26" t="s">
        <v>18525</v>
      </c>
      <c r="P3883" s="26" t="s">
        <v>18526</v>
      </c>
      <c r="Q3883" s="25" t="s">
        <v>632</v>
      </c>
      <c r="R3883" s="26" t="s">
        <v>18527</v>
      </c>
      <c r="S3883" s="15" t="s">
        <v>18528</v>
      </c>
      <c r="T3883" s="52" t="s">
        <v>2038</v>
      </c>
      <c r="U3883" s="22" t="s">
        <v>392</v>
      </c>
      <c r="V3883" s="49" t="str">
        <f>+Sitio_Publico[[#This Row],[idcoleccion]]&amp;"-"&amp;Sitio_Publico[[#This Row],[id]]</f>
        <v>000-3882</v>
      </c>
      <c r="W3883" s="49">
        <f>+VLOOKUP(Sitio_Publico[[#This Row],[territorio]],Estructura!$AE$4:$AH$1067,4,0)</f>
        <v>20000005</v>
      </c>
      <c r="X3883" s="49" t="str">
        <f>+VLOOKUP(Sitio_Publico[[#This Row],[tema]],Estructura!$G$4:$J$532,4,0)</f>
        <v>T-50</v>
      </c>
      <c r="Y3883" s="49" t="str">
        <f>+VLOOKUP(Sitio_Publico[[#This Row],[contenido]],Estructura!$L$4:$O$473,4,0)</f>
        <v>C-30</v>
      </c>
      <c r="Z3883" s="49" t="str">
        <f>+VLOOKUP(Sitio_Publico[[#This Row],[Filtro Integrado]],Estructura!$U$4:$W$529,3,0)</f>
        <v>FI-0</v>
      </c>
      <c r="AA3883" s="49" t="str">
        <f>+VLOOKUP(Sitio_Publico[[#This Row],[Muestra]],Estructura!$Y$4:$AB$483,4,0)</f>
        <v>M-000215</v>
      </c>
    </row>
    <row r="3884" spans="1:27" ht="91.8" x14ac:dyDescent="0.3">
      <c r="A3884" s="16">
        <f t="shared" si="60"/>
        <v>3883</v>
      </c>
      <c r="B3884" s="47" t="s">
        <v>15118</v>
      </c>
      <c r="C3884" s="13" t="s">
        <v>15119</v>
      </c>
      <c r="D3884" s="13" t="s">
        <v>15141</v>
      </c>
      <c r="E3884" s="44">
        <v>100103006</v>
      </c>
      <c r="F3884" s="13" t="s">
        <v>15142</v>
      </c>
      <c r="G3884" s="23" t="s">
        <v>15143</v>
      </c>
      <c r="H3884" s="42" t="s">
        <v>455</v>
      </c>
      <c r="I3884" s="28" t="s">
        <v>14</v>
      </c>
      <c r="J3884" s="12" t="s">
        <v>393</v>
      </c>
      <c r="K3884" s="28" t="s">
        <v>16044</v>
      </c>
      <c r="L3884" s="12" t="s">
        <v>15145</v>
      </c>
      <c r="M3884" s="12" t="s">
        <v>15146</v>
      </c>
      <c r="N3884" s="12" t="s">
        <v>15126</v>
      </c>
      <c r="O3884" s="26" t="s">
        <v>18529</v>
      </c>
      <c r="P3884" s="26" t="s">
        <v>18530</v>
      </c>
      <c r="Q3884" s="25" t="s">
        <v>456</v>
      </c>
      <c r="R3884" s="26" t="s">
        <v>18531</v>
      </c>
      <c r="S3884" s="15" t="s">
        <v>18532</v>
      </c>
      <c r="T3884" s="52">
        <v>0</v>
      </c>
      <c r="U3884" s="22" t="s">
        <v>392</v>
      </c>
      <c r="V3884" s="49" t="str">
        <f>+Sitio_Publico[[#This Row],[idcoleccion]]&amp;"-"&amp;Sitio_Publico[[#This Row],[id]]</f>
        <v>000-3883</v>
      </c>
      <c r="W3884" s="49">
        <f>+VLOOKUP(Sitio_Publico[[#This Row],[territorio]],Estructura!$AE$4:$AH$1067,4,0)</f>
        <v>10000000</v>
      </c>
      <c r="X3884" s="49" t="str">
        <f>+VLOOKUP(Sitio_Publico[[#This Row],[tema]],Estructura!$G$4:$J$532,4,0)</f>
        <v>T-0</v>
      </c>
      <c r="Y3884" s="49" t="str">
        <f>+VLOOKUP(Sitio_Publico[[#This Row],[contenido]],Estructura!$L$4:$O$473,4,0)</f>
        <v>C-1</v>
      </c>
      <c r="Z3884" s="49" t="str">
        <f>+VLOOKUP(Sitio_Publico[[#This Row],[Filtro Integrado]],Estructura!$U$4:$W$529,3,0)</f>
        <v>FI-0</v>
      </c>
      <c r="AA3884" s="49" t="str">
        <f>+VLOOKUP(Sitio_Publico[[#This Row],[Muestra]],Estructura!$Y$4:$AB$483,4,0)</f>
        <v>M-00018</v>
      </c>
    </row>
    <row r="3885" spans="1:27" ht="61.2" x14ac:dyDescent="0.3">
      <c r="A3885" s="16">
        <f t="shared" si="60"/>
        <v>3884</v>
      </c>
      <c r="B3885" s="47" t="s">
        <v>15118</v>
      </c>
      <c r="C3885" s="13" t="s">
        <v>15119</v>
      </c>
      <c r="D3885" s="13" t="s">
        <v>15120</v>
      </c>
      <c r="E3885" s="44">
        <v>151</v>
      </c>
      <c r="F3885" s="13" t="s">
        <v>15142</v>
      </c>
      <c r="G3885" s="23" t="s">
        <v>15143</v>
      </c>
      <c r="H3885" s="42" t="s">
        <v>455</v>
      </c>
      <c r="I3885" s="28" t="s">
        <v>442</v>
      </c>
      <c r="J3885" s="12" t="s">
        <v>15142</v>
      </c>
      <c r="K3885" s="28" t="s">
        <v>15225</v>
      </c>
      <c r="L3885" s="12" t="s">
        <v>1299</v>
      </c>
      <c r="M3885" s="12" t="s">
        <v>14623</v>
      </c>
      <c r="N3885" s="12" t="s">
        <v>15126</v>
      </c>
      <c r="O3885" s="26" t="s">
        <v>18533</v>
      </c>
      <c r="P3885" s="26" t="s">
        <v>18534</v>
      </c>
      <c r="Q3885" s="25" t="s">
        <v>15801</v>
      </c>
      <c r="R3885" s="26" t="s">
        <v>18535</v>
      </c>
      <c r="S3885" s="15" t="s">
        <v>18536</v>
      </c>
      <c r="T3885" s="52">
        <v>0</v>
      </c>
      <c r="U3885" s="22" t="s">
        <v>392</v>
      </c>
      <c r="V3885" s="49" t="str">
        <f>+Sitio_Publico[[#This Row],[idcoleccion]]&amp;"-"&amp;Sitio_Publico[[#This Row],[id]]</f>
        <v>000-3884</v>
      </c>
      <c r="W3885" s="49">
        <f>+VLOOKUP(Sitio_Publico[[#This Row],[territorio]],Estructura!$AE$4:$AH$1067,4,0)</f>
        <v>10000151</v>
      </c>
      <c r="X3885" s="49" t="str">
        <f>+VLOOKUP(Sitio_Publico[[#This Row],[tema]],Estructura!$G$4:$J$532,4,0)</f>
        <v>T-0</v>
      </c>
      <c r="Y3885" s="49" t="str">
        <f>+VLOOKUP(Sitio_Publico[[#This Row],[contenido]],Estructura!$L$4:$O$473,4,0)</f>
        <v>C-1</v>
      </c>
      <c r="Z3885" s="49" t="str">
        <f>+VLOOKUP(Sitio_Publico[[#This Row],[Filtro Integrado]],Estructura!$U$4:$W$529,3,0)</f>
        <v>FI-5</v>
      </c>
      <c r="AA3885" s="49" t="str">
        <f>+VLOOKUP(Sitio_Publico[[#This Row],[Muestra]],Estructura!$Y$4:$AB$483,4,0)</f>
        <v>M-0002</v>
      </c>
    </row>
    <row r="3886" spans="1:27" ht="40.799999999999997" x14ac:dyDescent="0.3">
      <c r="A3886" s="16">
        <f t="shared" si="60"/>
        <v>3885</v>
      </c>
      <c r="B3886" s="47" t="s">
        <v>15118</v>
      </c>
      <c r="C3886" s="13" t="s">
        <v>15119</v>
      </c>
      <c r="D3886" s="13" t="s">
        <v>15120</v>
      </c>
      <c r="E3886" s="44">
        <v>5404</v>
      </c>
      <c r="F3886" s="13" t="s">
        <v>15263</v>
      </c>
      <c r="G3886" s="23" t="s">
        <v>15152</v>
      </c>
      <c r="H3886" s="42" t="s">
        <v>458</v>
      </c>
      <c r="I3886" s="28" t="s">
        <v>77</v>
      </c>
      <c r="J3886" s="12" t="s">
        <v>393</v>
      </c>
      <c r="K3886" s="28" t="s">
        <v>15458</v>
      </c>
      <c r="L3886" s="12" t="s">
        <v>15155</v>
      </c>
      <c r="M3886" s="12" t="s">
        <v>15156</v>
      </c>
      <c r="N3886" s="12" t="s">
        <v>15126</v>
      </c>
      <c r="O3886" s="26" t="s">
        <v>18537</v>
      </c>
      <c r="P3886" s="26" t="s">
        <v>18538</v>
      </c>
      <c r="Q3886" s="25" t="s">
        <v>10495</v>
      </c>
      <c r="R3886" s="26" t="s">
        <v>18539</v>
      </c>
      <c r="S3886" s="15" t="s">
        <v>18540</v>
      </c>
      <c r="T3886" s="52" t="s">
        <v>909</v>
      </c>
      <c r="U3886" s="22" t="s">
        <v>392</v>
      </c>
      <c r="V3886" s="49" t="str">
        <f>+Sitio_Publico[[#This Row],[idcoleccion]]&amp;"-"&amp;Sitio_Publico[[#This Row],[id]]</f>
        <v>000-3885</v>
      </c>
      <c r="W3886" s="49">
        <f>+VLOOKUP(Sitio_Publico[[#This Row],[territorio]],Estructura!$AE$4:$AH$1067,4,0)</f>
        <v>30005404</v>
      </c>
      <c r="X3886" s="49" t="str">
        <f>+VLOOKUP(Sitio_Publico[[#This Row],[tema]],Estructura!$G$4:$J$532,4,0)</f>
        <v>T-57</v>
      </c>
      <c r="Y3886" s="49" t="str">
        <f>+VLOOKUP(Sitio_Publico[[#This Row],[contenido]],Estructura!$L$4:$O$473,4,0)</f>
        <v>C-32</v>
      </c>
      <c r="Z3886" s="49" t="str">
        <f>+VLOOKUP(Sitio_Publico[[#This Row],[Filtro Integrado]],Estructura!$U$4:$W$529,3,0)</f>
        <v>FI-0</v>
      </c>
      <c r="AA3886" s="49" t="str">
        <f>+VLOOKUP(Sitio_Publico[[#This Row],[Muestra]],Estructura!$Y$4:$AB$483,4,0)</f>
        <v>M-000243</v>
      </c>
    </row>
    <row r="3887" spans="1:27" ht="51" x14ac:dyDescent="0.3">
      <c r="A3887" s="16">
        <f t="shared" si="60"/>
        <v>3886</v>
      </c>
      <c r="B3887" s="47" t="s">
        <v>15118</v>
      </c>
      <c r="C3887" s="13" t="s">
        <v>15119</v>
      </c>
      <c r="D3887" s="13" t="s">
        <v>15120</v>
      </c>
      <c r="E3887" s="44">
        <v>100108007</v>
      </c>
      <c r="F3887" s="13" t="s">
        <v>15396</v>
      </c>
      <c r="G3887" s="23" t="s">
        <v>15397</v>
      </c>
      <c r="H3887" s="42" t="s">
        <v>457</v>
      </c>
      <c r="I3887" s="28" t="s">
        <v>372</v>
      </c>
      <c r="J3887" s="12" t="s">
        <v>15398</v>
      </c>
      <c r="K3887" s="28" t="s">
        <v>15171</v>
      </c>
      <c r="L3887" s="12" t="s">
        <v>1611</v>
      </c>
      <c r="M3887" s="12" t="s">
        <v>15400</v>
      </c>
      <c r="N3887" s="12" t="s">
        <v>15126</v>
      </c>
      <c r="O3887" s="26" t="s">
        <v>18541</v>
      </c>
      <c r="P3887" s="26" t="s">
        <v>18542</v>
      </c>
      <c r="Q3887" s="25" t="s">
        <v>456</v>
      </c>
      <c r="R3887" s="26" t="s">
        <v>18543</v>
      </c>
      <c r="S3887" s="15" t="s">
        <v>18544</v>
      </c>
      <c r="T3887" s="52" t="s">
        <v>3444</v>
      </c>
      <c r="U3887" s="22" t="s">
        <v>392</v>
      </c>
      <c r="V3887" s="49" t="str">
        <f>+Sitio_Publico[[#This Row],[idcoleccion]]&amp;"-"&amp;Sitio_Publico[[#This Row],[id]]</f>
        <v>000-3886</v>
      </c>
      <c r="W3887" s="49">
        <f>+VLOOKUP(Sitio_Publico[[#This Row],[territorio]],Estructura!$AE$4:$AH$1067,4,0)</f>
        <v>20000009</v>
      </c>
      <c r="X3887" s="49" t="str">
        <f>+VLOOKUP(Sitio_Publico[[#This Row],[tema]],Estructura!$G$4:$J$532,4,0)</f>
        <v>T-58</v>
      </c>
      <c r="Y3887" s="49" t="str">
        <f>+VLOOKUP(Sitio_Publico[[#This Row],[contenido]],Estructura!$L$4:$O$473,4,0)</f>
        <v>C-35</v>
      </c>
      <c r="Z3887" s="49" t="str">
        <f>+VLOOKUP(Sitio_Publico[[#This Row],[Filtro Integrado]],Estructura!$U$4:$W$529,3,0)</f>
        <v>FI-8</v>
      </c>
      <c r="AA3887" s="49" t="str">
        <f>+VLOOKUP(Sitio_Publico[[#This Row],[Muestra]],Estructura!$Y$4:$AB$483,4,0)</f>
        <v>M-00036</v>
      </c>
    </row>
    <row r="3888" spans="1:27" ht="30.6" x14ac:dyDescent="0.3">
      <c r="A3888" s="16">
        <f t="shared" si="60"/>
        <v>3887</v>
      </c>
      <c r="B3888" s="47" t="s">
        <v>15118</v>
      </c>
      <c r="C3888" s="13" t="s">
        <v>15119</v>
      </c>
      <c r="D3888" s="13" t="s">
        <v>15120</v>
      </c>
      <c r="E3888" s="44">
        <v>1001030020</v>
      </c>
      <c r="F3888" s="13" t="s">
        <v>15198</v>
      </c>
      <c r="G3888" s="23" t="s">
        <v>15122</v>
      </c>
      <c r="H3888" s="42" t="s">
        <v>455</v>
      </c>
      <c r="I3888" s="28" t="s">
        <v>14</v>
      </c>
      <c r="J3888" s="12" t="s">
        <v>393</v>
      </c>
      <c r="K3888" s="28" t="s">
        <v>15993</v>
      </c>
      <c r="L3888" s="12" t="s">
        <v>15124</v>
      </c>
      <c r="M3888" s="12" t="s">
        <v>15125</v>
      </c>
      <c r="N3888" s="12" t="s">
        <v>15126</v>
      </c>
      <c r="O3888" s="26" t="s">
        <v>18545</v>
      </c>
      <c r="P3888" s="26" t="s">
        <v>18546</v>
      </c>
      <c r="Q3888" s="25" t="s">
        <v>1121</v>
      </c>
      <c r="R3888" s="26" t="s">
        <v>17847</v>
      </c>
      <c r="S3888" s="15" t="s">
        <v>18547</v>
      </c>
      <c r="T3888" s="52">
        <v>0</v>
      </c>
      <c r="U3888" s="22" t="s">
        <v>392</v>
      </c>
      <c r="V3888" s="49" t="str">
        <f>+Sitio_Publico[[#This Row],[idcoleccion]]&amp;"-"&amp;Sitio_Publico[[#This Row],[id]]</f>
        <v>000-3887</v>
      </c>
      <c r="W3888" s="49">
        <f>+VLOOKUP(Sitio_Publico[[#This Row],[territorio]],Estructura!$AE$4:$AH$1067,4,0)</f>
        <v>10000000</v>
      </c>
      <c r="X3888" s="49" t="str">
        <f>+VLOOKUP(Sitio_Publico[[#This Row],[tema]],Estructura!$G$4:$J$532,4,0)</f>
        <v>T-55</v>
      </c>
      <c r="Y3888" s="49" t="str">
        <f>+VLOOKUP(Sitio_Publico[[#This Row],[contenido]],Estructura!$L$4:$O$473,4,0)</f>
        <v>C-30</v>
      </c>
      <c r="Z3888" s="49" t="str">
        <f>+VLOOKUP(Sitio_Publico[[#This Row],[Filtro Integrado]],Estructura!$U$4:$W$529,3,0)</f>
        <v>FI-0</v>
      </c>
      <c r="AA3888" s="49" t="str">
        <f>+VLOOKUP(Sitio_Publico[[#This Row],[Muestra]],Estructura!$Y$4:$AB$483,4,0)</f>
        <v>M-000272</v>
      </c>
    </row>
    <row r="3889" spans="1:27" ht="40.799999999999997" x14ac:dyDescent="0.3">
      <c r="A3889" s="16">
        <f t="shared" si="60"/>
        <v>3888</v>
      </c>
      <c r="B3889" s="47" t="s">
        <v>15118</v>
      </c>
      <c r="C3889" s="13" t="s">
        <v>15119</v>
      </c>
      <c r="D3889" s="13" t="s">
        <v>15120</v>
      </c>
      <c r="E3889" s="44">
        <v>145</v>
      </c>
      <c r="F3889" s="13" t="s">
        <v>15142</v>
      </c>
      <c r="G3889" s="23" t="s">
        <v>15143</v>
      </c>
      <c r="H3889" s="42" t="s">
        <v>455</v>
      </c>
      <c r="I3889" s="28" t="s">
        <v>417</v>
      </c>
      <c r="J3889" s="12" t="s">
        <v>393</v>
      </c>
      <c r="K3889" s="28" t="s">
        <v>15278</v>
      </c>
      <c r="L3889" s="12" t="s">
        <v>1299</v>
      </c>
      <c r="M3889" s="12" t="s">
        <v>15146</v>
      </c>
      <c r="N3889" s="12" t="s">
        <v>15126</v>
      </c>
      <c r="O3889" s="26" t="s">
        <v>18548</v>
      </c>
      <c r="P3889" s="26" t="s">
        <v>18549</v>
      </c>
      <c r="Q3889" s="25" t="s">
        <v>632</v>
      </c>
      <c r="R3889" s="26" t="s">
        <v>18550</v>
      </c>
      <c r="S3889" s="15" t="s">
        <v>18551</v>
      </c>
      <c r="T3889" s="52">
        <v>0</v>
      </c>
      <c r="U3889" s="22" t="s">
        <v>392</v>
      </c>
      <c r="V3889" s="49" t="str">
        <f>+Sitio_Publico[[#This Row],[idcoleccion]]&amp;"-"&amp;Sitio_Publico[[#This Row],[id]]</f>
        <v>000-3888</v>
      </c>
      <c r="W3889" s="49">
        <f>+VLOOKUP(Sitio_Publico[[#This Row],[territorio]],Estructura!$AE$4:$AH$1067,4,0)</f>
        <v>10000145</v>
      </c>
      <c r="X3889" s="49" t="str">
        <f>+VLOOKUP(Sitio_Publico[[#This Row],[tema]],Estructura!$G$4:$J$532,4,0)</f>
        <v>T-0</v>
      </c>
      <c r="Y3889" s="49" t="str">
        <f>+VLOOKUP(Sitio_Publico[[#This Row],[contenido]],Estructura!$L$4:$O$473,4,0)</f>
        <v>C-1</v>
      </c>
      <c r="Z3889" s="49" t="str">
        <f>+VLOOKUP(Sitio_Publico[[#This Row],[Filtro Integrado]],Estructura!$U$4:$W$529,3,0)</f>
        <v>FI-0</v>
      </c>
      <c r="AA3889" s="49" t="str">
        <f>+VLOOKUP(Sitio_Publico[[#This Row],[Muestra]],Estructura!$Y$4:$AB$483,4,0)</f>
        <v>M-000228</v>
      </c>
    </row>
    <row r="3890" spans="1:27" ht="61.2" x14ac:dyDescent="0.3">
      <c r="A3890" s="16">
        <f t="shared" si="60"/>
        <v>3889</v>
      </c>
      <c r="B3890" s="47" t="s">
        <v>15118</v>
      </c>
      <c r="C3890" s="13" t="s">
        <v>15119</v>
      </c>
      <c r="D3890" s="13" t="s">
        <v>15120</v>
      </c>
      <c r="E3890" s="44">
        <v>193</v>
      </c>
      <c r="F3890" s="13" t="s">
        <v>15142</v>
      </c>
      <c r="G3890" s="23" t="s">
        <v>15143</v>
      </c>
      <c r="H3890" s="42" t="s">
        <v>455</v>
      </c>
      <c r="I3890" s="28" t="s">
        <v>454</v>
      </c>
      <c r="J3890" s="12" t="s">
        <v>393</v>
      </c>
      <c r="K3890" s="28" t="s">
        <v>15225</v>
      </c>
      <c r="L3890" s="12" t="s">
        <v>1299</v>
      </c>
      <c r="M3890" s="12" t="s">
        <v>15146</v>
      </c>
      <c r="N3890" s="12" t="s">
        <v>15126</v>
      </c>
      <c r="O3890" s="26" t="s">
        <v>18552</v>
      </c>
      <c r="P3890" s="26" t="s">
        <v>18553</v>
      </c>
      <c r="Q3890" s="25" t="s">
        <v>15801</v>
      </c>
      <c r="R3890" s="26" t="s">
        <v>16330</v>
      </c>
      <c r="S3890" s="15" t="s">
        <v>18554</v>
      </c>
      <c r="T3890" s="52">
        <v>0</v>
      </c>
      <c r="U3890" s="22" t="s">
        <v>392</v>
      </c>
      <c r="V3890" s="49" t="str">
        <f>+Sitio_Publico[[#This Row],[idcoleccion]]&amp;"-"&amp;Sitio_Publico[[#This Row],[id]]</f>
        <v>000-3889</v>
      </c>
      <c r="W3890" s="49">
        <f>+VLOOKUP(Sitio_Publico[[#This Row],[territorio]],Estructura!$AE$4:$AH$1067,4,0)</f>
        <v>10000193</v>
      </c>
      <c r="X3890" s="49" t="str">
        <f>+VLOOKUP(Sitio_Publico[[#This Row],[tema]],Estructura!$G$4:$J$532,4,0)</f>
        <v>T-0</v>
      </c>
      <c r="Y3890" s="49" t="str">
        <f>+VLOOKUP(Sitio_Publico[[#This Row],[contenido]],Estructura!$L$4:$O$473,4,0)</f>
        <v>C-1</v>
      </c>
      <c r="Z3890" s="49" t="str">
        <f>+VLOOKUP(Sitio_Publico[[#This Row],[Filtro Integrado]],Estructura!$U$4:$W$529,3,0)</f>
        <v>FI-0</v>
      </c>
      <c r="AA3890" s="49" t="str">
        <f>+VLOOKUP(Sitio_Publico[[#This Row],[Muestra]],Estructura!$Y$4:$AB$483,4,0)</f>
        <v>M-0002</v>
      </c>
    </row>
    <row r="3891" spans="1:27" ht="30.6" x14ac:dyDescent="0.3">
      <c r="A3891" s="16">
        <f t="shared" si="60"/>
        <v>3890</v>
      </c>
      <c r="B3891" s="47" t="s">
        <v>15118</v>
      </c>
      <c r="C3891" s="13" t="s">
        <v>15119</v>
      </c>
      <c r="D3891" s="13" t="s">
        <v>15120</v>
      </c>
      <c r="E3891" s="44">
        <v>15101</v>
      </c>
      <c r="F3891" s="13" t="s">
        <v>15198</v>
      </c>
      <c r="G3891" s="23" t="s">
        <v>15122</v>
      </c>
      <c r="H3891" s="42" t="s">
        <v>458</v>
      </c>
      <c r="I3891" s="28" t="s">
        <v>359</v>
      </c>
      <c r="J3891" s="12" t="s">
        <v>393</v>
      </c>
      <c r="K3891" s="28" t="s">
        <v>15181</v>
      </c>
      <c r="L3891" s="12" t="s">
        <v>15124</v>
      </c>
      <c r="M3891" s="12" t="s">
        <v>15125</v>
      </c>
      <c r="N3891" s="12" t="s">
        <v>15126</v>
      </c>
      <c r="O3891" s="26" t="s">
        <v>18555</v>
      </c>
      <c r="P3891" s="26" t="s">
        <v>18556</v>
      </c>
      <c r="Q3891" s="25" t="s">
        <v>632</v>
      </c>
      <c r="R3891" s="26" t="s">
        <v>18557</v>
      </c>
      <c r="S3891" s="15" t="s">
        <v>18558</v>
      </c>
      <c r="T3891" s="52" t="s">
        <v>16842</v>
      </c>
      <c r="U3891" s="22" t="s">
        <v>392</v>
      </c>
      <c r="V3891" s="49" t="str">
        <f>+Sitio_Publico[[#This Row],[idcoleccion]]&amp;"-"&amp;Sitio_Publico[[#This Row],[id]]</f>
        <v>000-3890</v>
      </c>
      <c r="W3891" s="49">
        <f>+VLOOKUP(Sitio_Publico[[#This Row],[territorio]],Estructura!$AE$4:$AH$1067,4,0)</f>
        <v>30015101</v>
      </c>
      <c r="X3891" s="49" t="str">
        <f>+VLOOKUP(Sitio_Publico[[#This Row],[tema]],Estructura!$G$4:$J$532,4,0)</f>
        <v>T-55</v>
      </c>
      <c r="Y3891" s="49" t="str">
        <f>+VLOOKUP(Sitio_Publico[[#This Row],[contenido]],Estructura!$L$4:$O$473,4,0)</f>
        <v>C-30</v>
      </c>
      <c r="Z3891" s="49" t="str">
        <f>+VLOOKUP(Sitio_Publico[[#This Row],[Filtro Integrado]],Estructura!$U$4:$W$529,3,0)</f>
        <v>FI-0</v>
      </c>
      <c r="AA3891" s="49" t="str">
        <f>+VLOOKUP(Sitio_Publico[[#This Row],[Muestra]],Estructura!$Y$4:$AB$483,4,0)</f>
        <v>M-000220</v>
      </c>
    </row>
    <row r="3892" spans="1:27" ht="40.799999999999997" x14ac:dyDescent="0.3">
      <c r="A3892" s="16">
        <f t="shared" si="60"/>
        <v>3891</v>
      </c>
      <c r="B3892" s="47" t="s">
        <v>15118</v>
      </c>
      <c r="C3892" s="13" t="s">
        <v>15119</v>
      </c>
      <c r="D3892" s="13" t="s">
        <v>15120</v>
      </c>
      <c r="E3892" s="44">
        <v>4304</v>
      </c>
      <c r="F3892" s="13" t="s">
        <v>15186</v>
      </c>
      <c r="G3892" s="23" t="s">
        <v>15152</v>
      </c>
      <c r="H3892" s="42" t="s">
        <v>458</v>
      </c>
      <c r="I3892" s="28" t="s">
        <v>61</v>
      </c>
      <c r="J3892" s="12" t="s">
        <v>15263</v>
      </c>
      <c r="K3892" s="28" t="s">
        <v>15264</v>
      </c>
      <c r="L3892" s="12" t="s">
        <v>15155</v>
      </c>
      <c r="M3892" s="12" t="s">
        <v>15156</v>
      </c>
      <c r="N3892" s="12" t="s">
        <v>15126</v>
      </c>
      <c r="O3892" s="26" t="s">
        <v>18559</v>
      </c>
      <c r="P3892" s="26" t="s">
        <v>18560</v>
      </c>
      <c r="Q3892" s="25" t="s">
        <v>10495</v>
      </c>
      <c r="R3892" s="26" t="s">
        <v>18561</v>
      </c>
      <c r="S3892" s="15" t="s">
        <v>18562</v>
      </c>
      <c r="T3892" s="52" t="s">
        <v>799</v>
      </c>
      <c r="U3892" s="22" t="s">
        <v>392</v>
      </c>
      <c r="V3892" s="49" t="str">
        <f>+Sitio_Publico[[#This Row],[idcoleccion]]&amp;"-"&amp;Sitio_Publico[[#This Row],[id]]</f>
        <v>000-3891</v>
      </c>
      <c r="W3892" s="49">
        <f>+VLOOKUP(Sitio_Publico[[#This Row],[territorio]],Estructura!$AE$4:$AH$1067,4,0)</f>
        <v>30004304</v>
      </c>
      <c r="X3892" s="49" t="str">
        <f>+VLOOKUP(Sitio_Publico[[#This Row],[tema]],Estructura!$G$4:$J$532,4,0)</f>
        <v>T-54</v>
      </c>
      <c r="Y3892" s="49" t="str">
        <f>+VLOOKUP(Sitio_Publico[[#This Row],[contenido]],Estructura!$L$4:$O$473,4,0)</f>
        <v>C-32</v>
      </c>
      <c r="Z3892" s="49" t="str">
        <f>+VLOOKUP(Sitio_Publico[[#This Row],[Filtro Integrado]],Estructura!$U$4:$W$529,3,0)</f>
        <v>FI-7</v>
      </c>
      <c r="AA3892" s="49" t="str">
        <f>+VLOOKUP(Sitio_Publico[[#This Row],[Muestra]],Estructura!$Y$4:$AB$483,4,0)</f>
        <v>M-000227</v>
      </c>
    </row>
    <row r="3893" spans="1:27" ht="40.799999999999997" x14ac:dyDescent="0.3">
      <c r="A3893" s="16">
        <f t="shared" si="60"/>
        <v>3892</v>
      </c>
      <c r="B3893" s="47" t="s">
        <v>15118</v>
      </c>
      <c r="C3893" s="13" t="s">
        <v>15119</v>
      </c>
      <c r="D3893" s="13" t="s">
        <v>15120</v>
      </c>
      <c r="E3893" s="44">
        <v>5804</v>
      </c>
      <c r="F3893" s="13" t="s">
        <v>15186</v>
      </c>
      <c r="G3893" s="23" t="s">
        <v>15152</v>
      </c>
      <c r="H3893" s="42" t="s">
        <v>458</v>
      </c>
      <c r="I3893" s="28" t="s">
        <v>99</v>
      </c>
      <c r="J3893" s="12" t="s">
        <v>15263</v>
      </c>
      <c r="K3893" s="28" t="s">
        <v>15264</v>
      </c>
      <c r="L3893" s="12" t="s">
        <v>15155</v>
      </c>
      <c r="M3893" s="12" t="s">
        <v>15156</v>
      </c>
      <c r="N3893" s="12" t="s">
        <v>15126</v>
      </c>
      <c r="O3893" s="26" t="s">
        <v>18563</v>
      </c>
      <c r="P3893" s="26" t="s">
        <v>18564</v>
      </c>
      <c r="Q3893" s="25" t="s">
        <v>10495</v>
      </c>
      <c r="R3893" s="26" t="s">
        <v>18565</v>
      </c>
      <c r="S3893" s="15" t="s">
        <v>18566</v>
      </c>
      <c r="T3893" s="52" t="s">
        <v>909</v>
      </c>
      <c r="U3893" s="22" t="s">
        <v>392</v>
      </c>
      <c r="V3893" s="49" t="str">
        <f>+Sitio_Publico[[#This Row],[idcoleccion]]&amp;"-"&amp;Sitio_Publico[[#This Row],[id]]</f>
        <v>000-3892</v>
      </c>
      <c r="W3893" s="49">
        <f>+VLOOKUP(Sitio_Publico[[#This Row],[territorio]],Estructura!$AE$4:$AH$1067,4,0)</f>
        <v>30005804</v>
      </c>
      <c r="X3893" s="49" t="str">
        <f>+VLOOKUP(Sitio_Publico[[#This Row],[tema]],Estructura!$G$4:$J$532,4,0)</f>
        <v>T-54</v>
      </c>
      <c r="Y3893" s="49" t="str">
        <f>+VLOOKUP(Sitio_Publico[[#This Row],[contenido]],Estructura!$L$4:$O$473,4,0)</f>
        <v>C-32</v>
      </c>
      <c r="Z3893" s="49" t="str">
        <f>+VLOOKUP(Sitio_Publico[[#This Row],[Filtro Integrado]],Estructura!$U$4:$W$529,3,0)</f>
        <v>FI-7</v>
      </c>
      <c r="AA3893" s="49" t="str">
        <f>+VLOOKUP(Sitio_Publico[[#This Row],[Muestra]],Estructura!$Y$4:$AB$483,4,0)</f>
        <v>M-000227</v>
      </c>
    </row>
    <row r="3894" spans="1:27" ht="51" x14ac:dyDescent="0.3">
      <c r="A3894" s="16">
        <f t="shared" si="60"/>
        <v>3893</v>
      </c>
      <c r="B3894" s="47" t="s">
        <v>15118</v>
      </c>
      <c r="C3894" s="13" t="s">
        <v>15119</v>
      </c>
      <c r="D3894" s="13" t="s">
        <v>15120</v>
      </c>
      <c r="E3894" s="44">
        <v>17</v>
      </c>
      <c r="F3894" s="13" t="s">
        <v>15186</v>
      </c>
      <c r="G3894" s="23" t="s">
        <v>15152</v>
      </c>
      <c r="H3894" s="42" t="s">
        <v>457</v>
      </c>
      <c r="I3894" s="28" t="s">
        <v>369</v>
      </c>
      <c r="J3894" s="12" t="s">
        <v>15187</v>
      </c>
      <c r="K3894" s="28" t="s">
        <v>16728</v>
      </c>
      <c r="L3894" s="12" t="s">
        <v>15155</v>
      </c>
      <c r="M3894" s="12" t="s">
        <v>15156</v>
      </c>
      <c r="N3894" s="12" t="s">
        <v>15126</v>
      </c>
      <c r="O3894" s="26" t="s">
        <v>18567</v>
      </c>
      <c r="P3894" s="26" t="s">
        <v>18568</v>
      </c>
      <c r="Q3894" s="25" t="s">
        <v>491</v>
      </c>
      <c r="R3894" s="26" t="s">
        <v>18569</v>
      </c>
      <c r="S3894" s="15" t="s">
        <v>18570</v>
      </c>
      <c r="T3894" s="52" t="s">
        <v>635</v>
      </c>
      <c r="U3894" s="22" t="s">
        <v>392</v>
      </c>
      <c r="V3894" s="49" t="str">
        <f>+Sitio_Publico[[#This Row],[idcoleccion]]&amp;"-"&amp;Sitio_Publico[[#This Row],[id]]</f>
        <v>000-3893</v>
      </c>
      <c r="W3894" s="49">
        <f>+VLOOKUP(Sitio_Publico[[#This Row],[territorio]],Estructura!$AE$4:$AH$1067,4,0)</f>
        <v>20000006</v>
      </c>
      <c r="X3894" s="49" t="str">
        <f>+VLOOKUP(Sitio_Publico[[#This Row],[tema]],Estructura!$G$4:$J$532,4,0)</f>
        <v>T-54</v>
      </c>
      <c r="Y3894" s="49" t="str">
        <f>+VLOOKUP(Sitio_Publico[[#This Row],[contenido]],Estructura!$L$4:$O$473,4,0)</f>
        <v>C-32</v>
      </c>
      <c r="Z3894" s="49" t="str">
        <f>+VLOOKUP(Sitio_Publico[[#This Row],[Filtro Integrado]],Estructura!$U$4:$W$529,3,0)</f>
        <v>FI-6</v>
      </c>
      <c r="AA3894" s="49" t="str">
        <f>+VLOOKUP(Sitio_Publico[[#This Row],[Muestra]],Estructura!$Y$4:$AB$483,4,0)</f>
        <v>M-000312</v>
      </c>
    </row>
    <row r="3895" spans="1:27" ht="40.799999999999997" x14ac:dyDescent="0.3">
      <c r="A3895" s="16">
        <f t="shared" si="60"/>
        <v>3894</v>
      </c>
      <c r="B3895" s="47" t="s">
        <v>15118</v>
      </c>
      <c r="C3895" s="13" t="s">
        <v>15119</v>
      </c>
      <c r="D3895" s="13" t="s">
        <v>15120</v>
      </c>
      <c r="E3895" s="44">
        <v>100101001</v>
      </c>
      <c r="F3895" s="13" t="s">
        <v>15198</v>
      </c>
      <c r="G3895" s="23" t="s">
        <v>15122</v>
      </c>
      <c r="H3895" s="42" t="s">
        <v>455</v>
      </c>
      <c r="I3895" s="28" t="s">
        <v>14</v>
      </c>
      <c r="J3895" s="12" t="s">
        <v>393</v>
      </c>
      <c r="K3895" s="28" t="s">
        <v>18571</v>
      </c>
      <c r="L3895" s="12" t="s">
        <v>15124</v>
      </c>
      <c r="M3895" s="12" t="s">
        <v>15125</v>
      </c>
      <c r="N3895" s="12" t="s">
        <v>15126</v>
      </c>
      <c r="O3895" s="26" t="s">
        <v>18572</v>
      </c>
      <c r="P3895" s="26" t="s">
        <v>18573</v>
      </c>
      <c r="Q3895" s="25" t="s">
        <v>632</v>
      </c>
      <c r="R3895" s="26" t="s">
        <v>18574</v>
      </c>
      <c r="S3895" s="15" t="s">
        <v>18575</v>
      </c>
      <c r="T3895" s="52">
        <v>0</v>
      </c>
      <c r="U3895" s="22" t="s">
        <v>392</v>
      </c>
      <c r="V3895" s="49" t="str">
        <f>+Sitio_Publico[[#This Row],[idcoleccion]]&amp;"-"&amp;Sitio_Publico[[#This Row],[id]]</f>
        <v>000-3894</v>
      </c>
      <c r="W3895" s="49">
        <f>+VLOOKUP(Sitio_Publico[[#This Row],[territorio]],Estructura!$AE$4:$AH$1067,4,0)</f>
        <v>10000000</v>
      </c>
      <c r="X3895" s="49" t="str">
        <f>+VLOOKUP(Sitio_Publico[[#This Row],[tema]],Estructura!$G$4:$J$532,4,0)</f>
        <v>T-55</v>
      </c>
      <c r="Y3895" s="49" t="str">
        <f>+VLOOKUP(Sitio_Publico[[#This Row],[contenido]],Estructura!$L$4:$O$473,4,0)</f>
        <v>C-30</v>
      </c>
      <c r="Z3895" s="49" t="str">
        <f>+VLOOKUP(Sitio_Publico[[#This Row],[Filtro Integrado]],Estructura!$U$4:$W$529,3,0)</f>
        <v>FI-0</v>
      </c>
      <c r="AA3895" s="49" t="str">
        <f>+VLOOKUP(Sitio_Publico[[#This Row],[Muestra]],Estructura!$Y$4:$AB$483,4,0)</f>
        <v>M-000350</v>
      </c>
    </row>
    <row r="3896" spans="1:27" ht="40.799999999999997" x14ac:dyDescent="0.3">
      <c r="A3896" s="16">
        <f t="shared" si="60"/>
        <v>3895</v>
      </c>
      <c r="B3896" s="47" t="s">
        <v>15118</v>
      </c>
      <c r="C3896" s="13" t="s">
        <v>15119</v>
      </c>
      <c r="D3896" s="13" t="s">
        <v>15141</v>
      </c>
      <c r="E3896" s="44">
        <v>100104</v>
      </c>
      <c r="F3896" s="13" t="s">
        <v>15142</v>
      </c>
      <c r="G3896" s="23" t="s">
        <v>15143</v>
      </c>
      <c r="H3896" s="42" t="s">
        <v>455</v>
      </c>
      <c r="I3896" s="28" t="s">
        <v>14</v>
      </c>
      <c r="J3896" s="12" t="s">
        <v>15142</v>
      </c>
      <c r="K3896" s="28" t="s">
        <v>15391</v>
      </c>
      <c r="L3896" s="12" t="s">
        <v>1299</v>
      </c>
      <c r="M3896" s="12" t="s">
        <v>14623</v>
      </c>
      <c r="N3896" s="12" t="s">
        <v>15126</v>
      </c>
      <c r="O3896" s="26" t="s">
        <v>18576</v>
      </c>
      <c r="P3896" s="26" t="s">
        <v>18577</v>
      </c>
      <c r="Q3896" s="25" t="s">
        <v>1145</v>
      </c>
      <c r="R3896" s="26" t="s">
        <v>18578</v>
      </c>
      <c r="S3896" s="15" t="s">
        <v>18579</v>
      </c>
      <c r="T3896" s="52">
        <v>0</v>
      </c>
      <c r="U3896" s="22" t="s">
        <v>392</v>
      </c>
      <c r="V3896" s="49" t="str">
        <f>+Sitio_Publico[[#This Row],[idcoleccion]]&amp;"-"&amp;Sitio_Publico[[#This Row],[id]]</f>
        <v>000-3895</v>
      </c>
      <c r="W3896" s="49">
        <f>+VLOOKUP(Sitio_Publico[[#This Row],[territorio]],Estructura!$AE$4:$AH$1067,4,0)</f>
        <v>10000000</v>
      </c>
      <c r="X3896" s="49" t="str">
        <f>+VLOOKUP(Sitio_Publico[[#This Row],[tema]],Estructura!$G$4:$J$532,4,0)</f>
        <v>T-0</v>
      </c>
      <c r="Y3896" s="49" t="str">
        <f>+VLOOKUP(Sitio_Publico[[#This Row],[contenido]],Estructura!$L$4:$O$473,4,0)</f>
        <v>C-1</v>
      </c>
      <c r="Z3896" s="49" t="str">
        <f>+VLOOKUP(Sitio_Publico[[#This Row],[Filtro Integrado]],Estructura!$U$4:$W$529,3,0)</f>
        <v>FI-5</v>
      </c>
      <c r="AA3896" s="49" t="str">
        <f>+VLOOKUP(Sitio_Publico[[#This Row],[Muestra]],Estructura!$Y$4:$AB$483,4,0)</f>
        <v>M-000237</v>
      </c>
    </row>
    <row r="3897" spans="1:27" ht="40.799999999999997" x14ac:dyDescent="0.3">
      <c r="A3897" s="16">
        <f t="shared" si="60"/>
        <v>3896</v>
      </c>
      <c r="B3897" s="47" t="s">
        <v>15118</v>
      </c>
      <c r="C3897" s="13" t="s">
        <v>15119</v>
      </c>
      <c r="D3897" s="13" t="s">
        <v>15141</v>
      </c>
      <c r="E3897" s="44">
        <v>100101006</v>
      </c>
      <c r="F3897" s="13" t="s">
        <v>15142</v>
      </c>
      <c r="G3897" s="23" t="s">
        <v>15143</v>
      </c>
      <c r="H3897" s="42" t="s">
        <v>455</v>
      </c>
      <c r="I3897" s="28" t="s">
        <v>14</v>
      </c>
      <c r="J3897" s="12" t="s">
        <v>393</v>
      </c>
      <c r="K3897" s="28" t="s">
        <v>15283</v>
      </c>
      <c r="L3897" s="12" t="s">
        <v>15145</v>
      </c>
      <c r="M3897" s="12" t="s">
        <v>15146</v>
      </c>
      <c r="N3897" s="12" t="s">
        <v>15126</v>
      </c>
      <c r="O3897" s="26" t="s">
        <v>18580</v>
      </c>
      <c r="P3897" s="26" t="s">
        <v>18581</v>
      </c>
      <c r="Q3897" s="25" t="s">
        <v>456</v>
      </c>
      <c r="R3897" s="26" t="s">
        <v>17322</v>
      </c>
      <c r="S3897" s="15" t="s">
        <v>18582</v>
      </c>
      <c r="T3897" s="52">
        <v>0</v>
      </c>
      <c r="U3897" s="22" t="s">
        <v>392</v>
      </c>
      <c r="V3897" s="49" t="str">
        <f>+Sitio_Publico[[#This Row],[idcoleccion]]&amp;"-"&amp;Sitio_Publico[[#This Row],[id]]</f>
        <v>000-3896</v>
      </c>
      <c r="W3897" s="49">
        <f>+VLOOKUP(Sitio_Publico[[#This Row],[territorio]],Estructura!$AE$4:$AH$1067,4,0)</f>
        <v>10000000</v>
      </c>
      <c r="X3897" s="49" t="str">
        <f>+VLOOKUP(Sitio_Publico[[#This Row],[tema]],Estructura!$G$4:$J$532,4,0)</f>
        <v>T-0</v>
      </c>
      <c r="Y3897" s="49" t="str">
        <f>+VLOOKUP(Sitio_Publico[[#This Row],[contenido]],Estructura!$L$4:$O$473,4,0)</f>
        <v>C-1</v>
      </c>
      <c r="Z3897" s="49" t="str">
        <f>+VLOOKUP(Sitio_Publico[[#This Row],[Filtro Integrado]],Estructura!$U$4:$W$529,3,0)</f>
        <v>FI-0</v>
      </c>
      <c r="AA3897" s="49" t="str">
        <f>+VLOOKUP(Sitio_Publico[[#This Row],[Muestra]],Estructura!$Y$4:$AB$483,4,0)</f>
        <v>M-0005</v>
      </c>
    </row>
    <row r="3898" spans="1:27" ht="30.6" x14ac:dyDescent="0.3">
      <c r="A3898" s="16">
        <f t="shared" si="60"/>
        <v>3897</v>
      </c>
      <c r="B3898" s="47" t="s">
        <v>15118</v>
      </c>
      <c r="C3898" s="13" t="s">
        <v>15119</v>
      </c>
      <c r="D3898" s="13" t="s">
        <v>15120</v>
      </c>
      <c r="E3898" s="44">
        <v>47</v>
      </c>
      <c r="F3898" s="13" t="s">
        <v>15142</v>
      </c>
      <c r="G3898" s="23" t="s">
        <v>15300</v>
      </c>
      <c r="H3898" s="42" t="s">
        <v>455</v>
      </c>
      <c r="I3898" s="28" t="s">
        <v>408</v>
      </c>
      <c r="J3898" s="12" t="s">
        <v>393</v>
      </c>
      <c r="K3898" s="28" t="s">
        <v>15142</v>
      </c>
      <c r="L3898" s="12" t="s">
        <v>1299</v>
      </c>
      <c r="M3898" s="12" t="s">
        <v>15146</v>
      </c>
      <c r="N3898" s="12" t="s">
        <v>15126</v>
      </c>
      <c r="O3898" s="26" t="s">
        <v>18583</v>
      </c>
      <c r="P3898" s="26" t="s">
        <v>18584</v>
      </c>
      <c r="Q3898" s="25" t="s">
        <v>632</v>
      </c>
      <c r="R3898" s="26" t="s">
        <v>18394</v>
      </c>
      <c r="S3898" s="15" t="s">
        <v>18585</v>
      </c>
      <c r="T3898" s="52">
        <v>0</v>
      </c>
      <c r="U3898" s="22" t="s">
        <v>392</v>
      </c>
      <c r="V3898" s="49" t="str">
        <f>+Sitio_Publico[[#This Row],[idcoleccion]]&amp;"-"&amp;Sitio_Publico[[#This Row],[id]]</f>
        <v>000-3897</v>
      </c>
      <c r="W3898" s="49">
        <f>+VLOOKUP(Sitio_Publico[[#This Row],[territorio]],Estructura!$AE$4:$AH$1067,4,0)</f>
        <v>10000047</v>
      </c>
      <c r="X3898" s="49" t="str">
        <f>+VLOOKUP(Sitio_Publico[[#This Row],[tema]],Estructura!$G$4:$J$532,4,0)</f>
        <v>T-0</v>
      </c>
      <c r="Y3898" s="49" t="str">
        <f>+VLOOKUP(Sitio_Publico[[#This Row],[contenido]],Estructura!$L$4:$O$473,4,0)</f>
        <v>C-34</v>
      </c>
      <c r="Z3898" s="49" t="str">
        <f>+VLOOKUP(Sitio_Publico[[#This Row],[Filtro Integrado]],Estructura!$U$4:$W$529,3,0)</f>
        <v>FI-0</v>
      </c>
      <c r="AA3898" s="49" t="str">
        <f>+VLOOKUP(Sitio_Publico[[#This Row],[Muestra]],Estructura!$Y$4:$AB$483,4,0)</f>
        <v>M-00039</v>
      </c>
    </row>
    <row r="3899" spans="1:27" ht="71.400000000000006" x14ac:dyDescent="0.3">
      <c r="A3899" s="16">
        <f t="shared" si="60"/>
        <v>3898</v>
      </c>
      <c r="B3899" s="47" t="s">
        <v>15118</v>
      </c>
      <c r="C3899" s="13" t="s">
        <v>15119</v>
      </c>
      <c r="D3899" s="13" t="s">
        <v>15141</v>
      </c>
      <c r="E3899" s="44">
        <v>100102006</v>
      </c>
      <c r="F3899" s="13" t="s">
        <v>15142</v>
      </c>
      <c r="G3899" s="23" t="s">
        <v>15143</v>
      </c>
      <c r="H3899" s="42" t="s">
        <v>455</v>
      </c>
      <c r="I3899" s="28" t="s">
        <v>14</v>
      </c>
      <c r="J3899" s="12" t="s">
        <v>393</v>
      </c>
      <c r="K3899" s="28" t="s">
        <v>15794</v>
      </c>
      <c r="L3899" s="12" t="s">
        <v>15145</v>
      </c>
      <c r="M3899" s="12" t="s">
        <v>14623</v>
      </c>
      <c r="N3899" s="12" t="s">
        <v>15126</v>
      </c>
      <c r="O3899" s="26" t="s">
        <v>18586</v>
      </c>
      <c r="P3899" s="26" t="s">
        <v>18587</v>
      </c>
      <c r="Q3899" s="25" t="s">
        <v>456</v>
      </c>
      <c r="R3899" s="26" t="s">
        <v>18588</v>
      </c>
      <c r="S3899" s="15" t="s">
        <v>18589</v>
      </c>
      <c r="T3899" s="52">
        <v>0</v>
      </c>
      <c r="U3899" s="22" t="s">
        <v>392</v>
      </c>
      <c r="V3899" s="49" t="str">
        <f>+Sitio_Publico[[#This Row],[idcoleccion]]&amp;"-"&amp;Sitio_Publico[[#This Row],[id]]</f>
        <v>000-3898</v>
      </c>
      <c r="W3899" s="49">
        <f>+VLOOKUP(Sitio_Publico[[#This Row],[territorio]],Estructura!$AE$4:$AH$1067,4,0)</f>
        <v>10000000</v>
      </c>
      <c r="X3899" s="49" t="str">
        <f>+VLOOKUP(Sitio_Publico[[#This Row],[tema]],Estructura!$G$4:$J$532,4,0)</f>
        <v>T-0</v>
      </c>
      <c r="Y3899" s="49" t="str">
        <f>+VLOOKUP(Sitio_Publico[[#This Row],[contenido]],Estructura!$L$4:$O$473,4,0)</f>
        <v>C-1</v>
      </c>
      <c r="Z3899" s="49" t="str">
        <f>+VLOOKUP(Sitio_Publico[[#This Row],[Filtro Integrado]],Estructura!$U$4:$W$529,3,0)</f>
        <v>FI-0</v>
      </c>
      <c r="AA3899" s="49" t="str">
        <f>+VLOOKUP(Sitio_Publico[[#This Row],[Muestra]],Estructura!$Y$4:$AB$483,4,0)</f>
        <v>M-00012</v>
      </c>
    </row>
    <row r="3900" spans="1:27" ht="40.799999999999997" x14ac:dyDescent="0.3">
      <c r="A3900" s="16">
        <f t="shared" si="60"/>
        <v>3899</v>
      </c>
      <c r="B3900" s="47" t="s">
        <v>15118</v>
      </c>
      <c r="C3900" s="13" t="s">
        <v>15119</v>
      </c>
      <c r="D3900" s="13" t="s">
        <v>15141</v>
      </c>
      <c r="E3900" s="44">
        <v>100109</v>
      </c>
      <c r="F3900" s="13" t="s">
        <v>15142</v>
      </c>
      <c r="G3900" s="23" t="s">
        <v>15143</v>
      </c>
      <c r="H3900" s="42" t="s">
        <v>455</v>
      </c>
      <c r="I3900" s="28" t="s">
        <v>14</v>
      </c>
      <c r="J3900" s="12" t="s">
        <v>393</v>
      </c>
      <c r="K3900" s="28" t="s">
        <v>17013</v>
      </c>
      <c r="L3900" s="12" t="s">
        <v>15145</v>
      </c>
      <c r="M3900" s="12" t="s">
        <v>15146</v>
      </c>
      <c r="N3900" s="12" t="s">
        <v>15126</v>
      </c>
      <c r="O3900" s="26" t="s">
        <v>18590</v>
      </c>
      <c r="P3900" s="26" t="s">
        <v>18591</v>
      </c>
      <c r="Q3900" s="25" t="s">
        <v>456</v>
      </c>
      <c r="R3900" s="26" t="s">
        <v>18592</v>
      </c>
      <c r="S3900" s="15" t="s">
        <v>18593</v>
      </c>
      <c r="T3900" s="52">
        <v>0</v>
      </c>
      <c r="U3900" s="22" t="s">
        <v>392</v>
      </c>
      <c r="V3900" s="49" t="str">
        <f>+Sitio_Publico[[#This Row],[idcoleccion]]&amp;"-"&amp;Sitio_Publico[[#This Row],[id]]</f>
        <v>000-3899</v>
      </c>
      <c r="W3900" s="49">
        <f>+VLOOKUP(Sitio_Publico[[#This Row],[territorio]],Estructura!$AE$4:$AH$1067,4,0)</f>
        <v>10000000</v>
      </c>
      <c r="X3900" s="49" t="str">
        <f>+VLOOKUP(Sitio_Publico[[#This Row],[tema]],Estructura!$G$4:$J$532,4,0)</f>
        <v>T-0</v>
      </c>
      <c r="Y3900" s="49" t="str">
        <f>+VLOOKUP(Sitio_Publico[[#This Row],[contenido]],Estructura!$L$4:$O$473,4,0)</f>
        <v>C-1</v>
      </c>
      <c r="Z3900" s="49" t="str">
        <f>+VLOOKUP(Sitio_Publico[[#This Row],[Filtro Integrado]],Estructura!$U$4:$W$529,3,0)</f>
        <v>FI-0</v>
      </c>
      <c r="AA3900" s="49" t="str">
        <f>+VLOOKUP(Sitio_Publico[[#This Row],[Muestra]],Estructura!$Y$4:$AB$483,4,0)</f>
        <v>M-00037</v>
      </c>
    </row>
    <row r="3901" spans="1:27" ht="40.799999999999997" x14ac:dyDescent="0.3">
      <c r="A3901" s="16">
        <f t="shared" si="60"/>
        <v>3900</v>
      </c>
      <c r="B3901" s="47" t="s">
        <v>15118</v>
      </c>
      <c r="C3901" s="13" t="s">
        <v>15119</v>
      </c>
      <c r="D3901" s="13" t="s">
        <v>15141</v>
      </c>
      <c r="E3901" s="44">
        <v>100101008</v>
      </c>
      <c r="F3901" s="13" t="s">
        <v>15142</v>
      </c>
      <c r="G3901" s="23" t="s">
        <v>15300</v>
      </c>
      <c r="H3901" s="42" t="s">
        <v>455</v>
      </c>
      <c r="I3901" s="28" t="s">
        <v>14</v>
      </c>
      <c r="J3901" s="12" t="s">
        <v>393</v>
      </c>
      <c r="K3901" s="28" t="s">
        <v>16362</v>
      </c>
      <c r="L3901" s="12" t="s">
        <v>15145</v>
      </c>
      <c r="M3901" s="12" t="s">
        <v>14623</v>
      </c>
      <c r="N3901" s="12" t="s">
        <v>15126</v>
      </c>
      <c r="O3901" s="26" t="s">
        <v>18594</v>
      </c>
      <c r="P3901" s="26" t="s">
        <v>18595</v>
      </c>
      <c r="Q3901" s="25" t="s">
        <v>456</v>
      </c>
      <c r="R3901" s="26" t="s">
        <v>16365</v>
      </c>
      <c r="S3901" s="15" t="s">
        <v>18596</v>
      </c>
      <c r="T3901" s="52">
        <v>0</v>
      </c>
      <c r="U3901" s="22" t="s">
        <v>392</v>
      </c>
      <c r="V3901" s="49" t="str">
        <f>+Sitio_Publico[[#This Row],[idcoleccion]]&amp;"-"&amp;Sitio_Publico[[#This Row],[id]]</f>
        <v>000-3900</v>
      </c>
      <c r="W3901" s="49">
        <f>+VLOOKUP(Sitio_Publico[[#This Row],[territorio]],Estructura!$AE$4:$AH$1067,4,0)</f>
        <v>10000000</v>
      </c>
      <c r="X3901" s="49" t="str">
        <f>+VLOOKUP(Sitio_Publico[[#This Row],[tema]],Estructura!$G$4:$J$532,4,0)</f>
        <v>T-0</v>
      </c>
      <c r="Y3901" s="49" t="str">
        <f>+VLOOKUP(Sitio_Publico[[#This Row],[contenido]],Estructura!$L$4:$O$473,4,0)</f>
        <v>C-34</v>
      </c>
      <c r="Z3901" s="49" t="str">
        <f>+VLOOKUP(Sitio_Publico[[#This Row],[Filtro Integrado]],Estructura!$U$4:$W$529,3,0)</f>
        <v>FI-0</v>
      </c>
      <c r="AA3901" s="49" t="str">
        <f>+VLOOKUP(Sitio_Publico[[#This Row],[Muestra]],Estructura!$Y$4:$AB$483,4,0)</f>
        <v>M-0007</v>
      </c>
    </row>
    <row r="3902" spans="1:27" ht="51" x14ac:dyDescent="0.3">
      <c r="A3902" s="16">
        <f t="shared" si="60"/>
        <v>3901</v>
      </c>
      <c r="B3902" s="47" t="s">
        <v>15118</v>
      </c>
      <c r="C3902" s="13" t="s">
        <v>15119</v>
      </c>
      <c r="D3902" s="13" t="s">
        <v>15120</v>
      </c>
      <c r="E3902" s="44">
        <v>50</v>
      </c>
      <c r="F3902" s="13" t="s">
        <v>15186</v>
      </c>
      <c r="G3902" s="23" t="s">
        <v>15152</v>
      </c>
      <c r="H3902" s="42" t="s">
        <v>457</v>
      </c>
      <c r="I3902" s="28" t="s">
        <v>369</v>
      </c>
      <c r="J3902" s="12" t="s">
        <v>15187</v>
      </c>
      <c r="K3902" s="28" t="s">
        <v>18419</v>
      </c>
      <c r="L3902" s="12" t="s">
        <v>15155</v>
      </c>
      <c r="M3902" s="12" t="s">
        <v>15156</v>
      </c>
      <c r="N3902" s="12" t="s">
        <v>15126</v>
      </c>
      <c r="O3902" s="26" t="s">
        <v>18597</v>
      </c>
      <c r="P3902" s="26" t="s">
        <v>18598</v>
      </c>
      <c r="Q3902" s="25" t="s">
        <v>491</v>
      </c>
      <c r="R3902" s="26" t="s">
        <v>18599</v>
      </c>
      <c r="S3902" s="15" t="s">
        <v>18600</v>
      </c>
      <c r="T3902" s="52" t="s">
        <v>635</v>
      </c>
      <c r="U3902" s="22" t="s">
        <v>392</v>
      </c>
      <c r="V3902" s="49" t="str">
        <f>+Sitio_Publico[[#This Row],[idcoleccion]]&amp;"-"&amp;Sitio_Publico[[#This Row],[id]]</f>
        <v>000-3901</v>
      </c>
      <c r="W3902" s="49">
        <f>+VLOOKUP(Sitio_Publico[[#This Row],[territorio]],Estructura!$AE$4:$AH$1067,4,0)</f>
        <v>20000006</v>
      </c>
      <c r="X3902" s="49" t="str">
        <f>+VLOOKUP(Sitio_Publico[[#This Row],[tema]],Estructura!$G$4:$J$532,4,0)</f>
        <v>T-54</v>
      </c>
      <c r="Y3902" s="49" t="str">
        <f>+VLOOKUP(Sitio_Publico[[#This Row],[contenido]],Estructura!$L$4:$O$473,4,0)</f>
        <v>C-32</v>
      </c>
      <c r="Z3902" s="49" t="str">
        <f>+VLOOKUP(Sitio_Publico[[#This Row],[Filtro Integrado]],Estructura!$U$4:$W$529,3,0)</f>
        <v>FI-6</v>
      </c>
      <c r="AA3902" s="49" t="str">
        <f>+VLOOKUP(Sitio_Publico[[#This Row],[Muestra]],Estructura!$Y$4:$AB$483,4,0)</f>
        <v>M-000349</v>
      </c>
    </row>
    <row r="3903" spans="1:27" ht="51" x14ac:dyDescent="0.3">
      <c r="A3903" s="16">
        <f t="shared" si="60"/>
        <v>3902</v>
      </c>
      <c r="B3903" s="47" t="s">
        <v>15118</v>
      </c>
      <c r="C3903" s="13" t="s">
        <v>15119</v>
      </c>
      <c r="D3903" s="13" t="s">
        <v>15120</v>
      </c>
      <c r="E3903" s="44">
        <v>100104002</v>
      </c>
      <c r="F3903" s="13" t="s">
        <v>15131</v>
      </c>
      <c r="G3903" s="23" t="s">
        <v>15132</v>
      </c>
      <c r="H3903" s="42" t="s">
        <v>457</v>
      </c>
      <c r="I3903" s="28" t="s">
        <v>377</v>
      </c>
      <c r="J3903" s="12" t="s">
        <v>393</v>
      </c>
      <c r="K3903" s="28" t="s">
        <v>18601</v>
      </c>
      <c r="L3903" s="12" t="s">
        <v>15134</v>
      </c>
      <c r="M3903" s="12" t="s">
        <v>15135</v>
      </c>
      <c r="N3903" s="12" t="s">
        <v>15126</v>
      </c>
      <c r="O3903" s="26" t="s">
        <v>18602</v>
      </c>
      <c r="P3903" s="26" t="s">
        <v>18603</v>
      </c>
      <c r="Q3903" s="25" t="s">
        <v>491</v>
      </c>
      <c r="R3903" s="26" t="s">
        <v>18604</v>
      </c>
      <c r="S3903" s="15" t="s">
        <v>18605</v>
      </c>
      <c r="T3903" s="52" t="s">
        <v>15170</v>
      </c>
      <c r="U3903" s="22" t="s">
        <v>392</v>
      </c>
      <c r="V3903" s="49" t="str">
        <f>+Sitio_Publico[[#This Row],[idcoleccion]]&amp;"-"&amp;Sitio_Publico[[#This Row],[id]]</f>
        <v>000-3902</v>
      </c>
      <c r="W3903" s="49">
        <f>+VLOOKUP(Sitio_Publico[[#This Row],[territorio]],Estructura!$AE$4:$AH$1067,4,0)</f>
        <v>20000014</v>
      </c>
      <c r="X3903" s="49" t="str">
        <f>+VLOOKUP(Sitio_Publico[[#This Row],[tema]],Estructura!$G$4:$J$532,4,0)</f>
        <v>T-51</v>
      </c>
      <c r="Y3903" s="49" t="str">
        <f>+VLOOKUP(Sitio_Publico[[#This Row],[contenido]],Estructura!$L$4:$O$473,4,0)</f>
        <v>C-31</v>
      </c>
      <c r="Z3903" s="49" t="str">
        <f>+VLOOKUP(Sitio_Publico[[#This Row],[Filtro Integrado]],Estructura!$U$4:$W$529,3,0)</f>
        <v>FI-0</v>
      </c>
      <c r="AA3903" s="49" t="str">
        <f>+VLOOKUP(Sitio_Publico[[#This Row],[Muestra]],Estructura!$Y$4:$AB$483,4,0)</f>
        <v>M-000351</v>
      </c>
    </row>
    <row r="3904" spans="1:27" ht="30.6" x14ac:dyDescent="0.3">
      <c r="A3904" s="16">
        <f t="shared" si="60"/>
        <v>3903</v>
      </c>
      <c r="B3904" s="47" t="s">
        <v>15118</v>
      </c>
      <c r="C3904" s="13" t="s">
        <v>15119</v>
      </c>
      <c r="D3904" s="13" t="s">
        <v>15120</v>
      </c>
      <c r="E3904" s="44">
        <v>9107</v>
      </c>
      <c r="F3904" s="13" t="s">
        <v>15198</v>
      </c>
      <c r="G3904" s="23" t="s">
        <v>15122</v>
      </c>
      <c r="H3904" s="42" t="s">
        <v>458</v>
      </c>
      <c r="I3904" s="28" t="s">
        <v>222</v>
      </c>
      <c r="J3904" s="12" t="s">
        <v>393</v>
      </c>
      <c r="K3904" s="28" t="s">
        <v>15142</v>
      </c>
      <c r="L3904" s="12" t="s">
        <v>15124</v>
      </c>
      <c r="M3904" s="12" t="s">
        <v>15125</v>
      </c>
      <c r="N3904" s="12" t="s">
        <v>15126</v>
      </c>
      <c r="O3904" s="26" t="s">
        <v>18606</v>
      </c>
      <c r="P3904" s="26" t="s">
        <v>18607</v>
      </c>
      <c r="Q3904" s="25" t="s">
        <v>632</v>
      </c>
      <c r="R3904" s="26" t="s">
        <v>18608</v>
      </c>
      <c r="S3904" s="15" t="s">
        <v>18609</v>
      </c>
      <c r="T3904" s="52" t="s">
        <v>15718</v>
      </c>
      <c r="U3904" s="22" t="s">
        <v>392</v>
      </c>
      <c r="V3904" s="49" t="str">
        <f>+Sitio_Publico[[#This Row],[idcoleccion]]&amp;"-"&amp;Sitio_Publico[[#This Row],[id]]</f>
        <v>000-3903</v>
      </c>
      <c r="W3904" s="49">
        <f>+VLOOKUP(Sitio_Publico[[#This Row],[territorio]],Estructura!$AE$4:$AH$1067,4,0)</f>
        <v>30009107</v>
      </c>
      <c r="X3904" s="49" t="str">
        <f>+VLOOKUP(Sitio_Publico[[#This Row],[tema]],Estructura!$G$4:$J$532,4,0)</f>
        <v>T-55</v>
      </c>
      <c r="Y3904" s="49" t="str">
        <f>+VLOOKUP(Sitio_Publico[[#This Row],[contenido]],Estructura!$L$4:$O$473,4,0)</f>
        <v>C-30</v>
      </c>
      <c r="Z3904" s="49" t="str">
        <f>+VLOOKUP(Sitio_Publico[[#This Row],[Filtro Integrado]],Estructura!$U$4:$W$529,3,0)</f>
        <v>FI-0</v>
      </c>
      <c r="AA3904" s="49" t="str">
        <f>+VLOOKUP(Sitio_Publico[[#This Row],[Muestra]],Estructura!$Y$4:$AB$483,4,0)</f>
        <v>M-00039</v>
      </c>
    </row>
    <row r="3905" spans="1:27" ht="61.2" x14ac:dyDescent="0.3">
      <c r="A3905" s="16">
        <f t="shared" si="60"/>
        <v>3904</v>
      </c>
      <c r="B3905" s="47" t="s">
        <v>15118</v>
      </c>
      <c r="C3905" s="13" t="s">
        <v>15119</v>
      </c>
      <c r="D3905" s="13" t="s">
        <v>15120</v>
      </c>
      <c r="E3905" s="44">
        <v>133</v>
      </c>
      <c r="F3905" s="13" t="s">
        <v>15142</v>
      </c>
      <c r="G3905" s="23" t="s">
        <v>15143</v>
      </c>
      <c r="H3905" s="42" t="s">
        <v>455</v>
      </c>
      <c r="I3905" s="28" t="s">
        <v>434</v>
      </c>
      <c r="J3905" s="12" t="s">
        <v>393</v>
      </c>
      <c r="K3905" s="28" t="s">
        <v>15142</v>
      </c>
      <c r="L3905" s="12" t="s">
        <v>1299</v>
      </c>
      <c r="M3905" s="12" t="s">
        <v>14623</v>
      </c>
      <c r="N3905" s="12" t="s">
        <v>15126</v>
      </c>
      <c r="O3905" s="26" t="s">
        <v>18610</v>
      </c>
      <c r="P3905" s="26" t="s">
        <v>18611</v>
      </c>
      <c r="Q3905" s="25" t="s">
        <v>632</v>
      </c>
      <c r="R3905" s="26" t="s">
        <v>17635</v>
      </c>
      <c r="S3905" s="15" t="s">
        <v>18612</v>
      </c>
      <c r="T3905" s="52">
        <v>0</v>
      </c>
      <c r="U3905" s="22" t="s">
        <v>392</v>
      </c>
      <c r="V3905" s="49" t="str">
        <f>+Sitio_Publico[[#This Row],[idcoleccion]]&amp;"-"&amp;Sitio_Publico[[#This Row],[id]]</f>
        <v>000-3904</v>
      </c>
      <c r="W3905" s="49">
        <f>+VLOOKUP(Sitio_Publico[[#This Row],[territorio]],Estructura!$AE$4:$AH$1067,4,0)</f>
        <v>10000133</v>
      </c>
      <c r="X3905" s="49" t="str">
        <f>+VLOOKUP(Sitio_Publico[[#This Row],[tema]],Estructura!$G$4:$J$532,4,0)</f>
        <v>T-0</v>
      </c>
      <c r="Y3905" s="49" t="str">
        <f>+VLOOKUP(Sitio_Publico[[#This Row],[contenido]],Estructura!$L$4:$O$473,4,0)</f>
        <v>C-1</v>
      </c>
      <c r="Z3905" s="49" t="str">
        <f>+VLOOKUP(Sitio_Publico[[#This Row],[Filtro Integrado]],Estructura!$U$4:$W$529,3,0)</f>
        <v>FI-0</v>
      </c>
      <c r="AA3905" s="49" t="str">
        <f>+VLOOKUP(Sitio_Publico[[#This Row],[Muestra]],Estructura!$Y$4:$AB$483,4,0)</f>
        <v>M-00039</v>
      </c>
    </row>
    <row r="3906" spans="1:27" ht="51" x14ac:dyDescent="0.3">
      <c r="A3906" s="16">
        <f t="shared" si="60"/>
        <v>3905</v>
      </c>
      <c r="B3906" s="47" t="s">
        <v>15118</v>
      </c>
      <c r="C3906" s="13" t="s">
        <v>15119</v>
      </c>
      <c r="D3906" s="13" t="s">
        <v>15120</v>
      </c>
      <c r="E3906" s="44">
        <v>100112037</v>
      </c>
      <c r="F3906" s="13" t="s">
        <v>15534</v>
      </c>
      <c r="G3906" s="23" t="s">
        <v>15397</v>
      </c>
      <c r="H3906" s="42" t="s">
        <v>457</v>
      </c>
      <c r="I3906" s="28" t="s">
        <v>367</v>
      </c>
      <c r="J3906" s="12" t="s">
        <v>15398</v>
      </c>
      <c r="K3906" s="28" t="s">
        <v>18613</v>
      </c>
      <c r="L3906" s="12" t="s">
        <v>1611</v>
      </c>
      <c r="M3906" s="12" t="s">
        <v>15400</v>
      </c>
      <c r="N3906" s="12" t="s">
        <v>15126</v>
      </c>
      <c r="O3906" s="26" t="s">
        <v>18614</v>
      </c>
      <c r="P3906" s="26" t="s">
        <v>18615</v>
      </c>
      <c r="Q3906" s="25" t="s">
        <v>456</v>
      </c>
      <c r="R3906" s="26" t="s">
        <v>18616</v>
      </c>
      <c r="S3906" s="15" t="s">
        <v>18617</v>
      </c>
      <c r="T3906" s="52" t="s">
        <v>1297</v>
      </c>
      <c r="U3906" s="22" t="s">
        <v>392</v>
      </c>
      <c r="V3906" s="49" t="str">
        <f>+Sitio_Publico[[#This Row],[idcoleccion]]&amp;"-"&amp;Sitio_Publico[[#This Row],[id]]</f>
        <v>000-3905</v>
      </c>
      <c r="W3906" s="49">
        <f>+VLOOKUP(Sitio_Publico[[#This Row],[territorio]],Estructura!$AE$4:$AH$1067,4,0)</f>
        <v>20000004</v>
      </c>
      <c r="X3906" s="49" t="str">
        <f>+VLOOKUP(Sitio_Publico[[#This Row],[tema]],Estructura!$G$4:$J$532,4,0)</f>
        <v>T-60</v>
      </c>
      <c r="Y3906" s="49" t="str">
        <f>+VLOOKUP(Sitio_Publico[[#This Row],[contenido]],Estructura!$L$4:$O$473,4,0)</f>
        <v>C-35</v>
      </c>
      <c r="Z3906" s="49" t="str">
        <f>+VLOOKUP(Sitio_Publico[[#This Row],[Filtro Integrado]],Estructura!$U$4:$W$529,3,0)</f>
        <v>FI-8</v>
      </c>
      <c r="AA3906" s="49" t="str">
        <f>+VLOOKUP(Sitio_Publico[[#This Row],[Muestra]],Estructura!$Y$4:$AB$483,4,0)</f>
        <v>M-000352</v>
      </c>
    </row>
    <row r="3907" spans="1:27" ht="81.599999999999994" x14ac:dyDescent="0.3">
      <c r="A3907" s="16">
        <f t="shared" ref="A3907:A3970" si="61">+ROW()-1</f>
        <v>3906</v>
      </c>
      <c r="B3907" s="47" t="s">
        <v>15118</v>
      </c>
      <c r="C3907" s="13" t="s">
        <v>15119</v>
      </c>
      <c r="D3907" s="13" t="s">
        <v>15120</v>
      </c>
      <c r="E3907" s="44">
        <v>3</v>
      </c>
      <c r="F3907" s="13" t="s">
        <v>15142</v>
      </c>
      <c r="G3907" s="23" t="s">
        <v>15143</v>
      </c>
      <c r="H3907" s="42" t="s">
        <v>457</v>
      </c>
      <c r="I3907" s="28" t="s">
        <v>366</v>
      </c>
      <c r="J3907" s="12" t="s">
        <v>15225</v>
      </c>
      <c r="K3907" s="28" t="s">
        <v>16367</v>
      </c>
      <c r="L3907" s="12" t="s">
        <v>1299</v>
      </c>
      <c r="M3907" s="12" t="s">
        <v>15146</v>
      </c>
      <c r="N3907" s="12" t="s">
        <v>15126</v>
      </c>
      <c r="O3907" s="26" t="s">
        <v>18618</v>
      </c>
      <c r="P3907" s="26" t="s">
        <v>18619</v>
      </c>
      <c r="Q3907" s="25" t="s">
        <v>1145</v>
      </c>
      <c r="R3907" s="26" t="s">
        <v>18620</v>
      </c>
      <c r="S3907" s="15" t="s">
        <v>18621</v>
      </c>
      <c r="T3907" s="52" t="s">
        <v>1140</v>
      </c>
      <c r="U3907" s="22" t="s">
        <v>392</v>
      </c>
      <c r="V3907" s="49" t="str">
        <f>+Sitio_Publico[[#This Row],[idcoleccion]]&amp;"-"&amp;Sitio_Publico[[#This Row],[id]]</f>
        <v>000-3906</v>
      </c>
      <c r="W3907" s="49">
        <f>+VLOOKUP(Sitio_Publico[[#This Row],[territorio]],Estructura!$AE$4:$AH$1067,4,0)</f>
        <v>20000003</v>
      </c>
      <c r="X3907" s="49" t="str">
        <f>+VLOOKUP(Sitio_Publico[[#This Row],[tema]],Estructura!$G$4:$J$532,4,0)</f>
        <v>T-0</v>
      </c>
      <c r="Y3907" s="49" t="str">
        <f>+VLOOKUP(Sitio_Publico[[#This Row],[contenido]],Estructura!$L$4:$O$473,4,0)</f>
        <v>C-1</v>
      </c>
      <c r="Z3907" s="49" t="str">
        <f>+VLOOKUP(Sitio_Publico[[#This Row],[Filtro Integrado]],Estructura!$U$4:$W$529,3,0)</f>
        <v>FI-11</v>
      </c>
      <c r="AA3907" s="49" t="str">
        <f>+VLOOKUP(Sitio_Publico[[#This Row],[Muestra]],Estructura!$Y$4:$AB$483,4,0)</f>
        <v>M-000294</v>
      </c>
    </row>
    <row r="3908" spans="1:27" ht="40.799999999999997" x14ac:dyDescent="0.3">
      <c r="A3908" s="16">
        <f t="shared" si="61"/>
        <v>3907</v>
      </c>
      <c r="B3908" s="47" t="s">
        <v>15118</v>
      </c>
      <c r="C3908" s="13" t="s">
        <v>15119</v>
      </c>
      <c r="D3908" s="13" t="s">
        <v>15141</v>
      </c>
      <c r="E3908" s="44">
        <v>100102003</v>
      </c>
      <c r="F3908" s="13" t="s">
        <v>15142</v>
      </c>
      <c r="G3908" s="23" t="s">
        <v>15300</v>
      </c>
      <c r="H3908" s="42" t="s">
        <v>455</v>
      </c>
      <c r="I3908" s="28" t="s">
        <v>14</v>
      </c>
      <c r="J3908" s="12" t="s">
        <v>393</v>
      </c>
      <c r="K3908" s="28" t="s">
        <v>15328</v>
      </c>
      <c r="L3908" s="12" t="s">
        <v>15145</v>
      </c>
      <c r="M3908" s="12" t="s">
        <v>14623</v>
      </c>
      <c r="N3908" s="12" t="s">
        <v>15126</v>
      </c>
      <c r="O3908" s="26" t="s">
        <v>18622</v>
      </c>
      <c r="P3908" s="26" t="s">
        <v>18623</v>
      </c>
      <c r="Q3908" s="25" t="s">
        <v>456</v>
      </c>
      <c r="R3908" s="26" t="s">
        <v>17140</v>
      </c>
      <c r="S3908" s="15" t="s">
        <v>18624</v>
      </c>
      <c r="T3908" s="52">
        <v>0</v>
      </c>
      <c r="U3908" s="22" t="s">
        <v>392</v>
      </c>
      <c r="V3908" s="49" t="str">
        <f>+Sitio_Publico[[#This Row],[idcoleccion]]&amp;"-"&amp;Sitio_Publico[[#This Row],[id]]</f>
        <v>000-3907</v>
      </c>
      <c r="W3908" s="49">
        <f>+VLOOKUP(Sitio_Publico[[#This Row],[territorio]],Estructura!$AE$4:$AH$1067,4,0)</f>
        <v>10000000</v>
      </c>
      <c r="X3908" s="49" t="str">
        <f>+VLOOKUP(Sitio_Publico[[#This Row],[tema]],Estructura!$G$4:$J$532,4,0)</f>
        <v>T-0</v>
      </c>
      <c r="Y3908" s="49" t="str">
        <f>+VLOOKUP(Sitio_Publico[[#This Row],[contenido]],Estructura!$L$4:$O$473,4,0)</f>
        <v>C-34</v>
      </c>
      <c r="Z3908" s="49" t="str">
        <f>+VLOOKUP(Sitio_Publico[[#This Row],[Filtro Integrado]],Estructura!$U$4:$W$529,3,0)</f>
        <v>FI-0</v>
      </c>
      <c r="AA3908" s="49" t="str">
        <f>+VLOOKUP(Sitio_Publico[[#This Row],[Muestra]],Estructura!$Y$4:$AB$483,4,0)</f>
        <v>M-0009</v>
      </c>
    </row>
    <row r="3909" spans="1:27" ht="40.799999999999997" x14ac:dyDescent="0.3">
      <c r="A3909" s="16">
        <f t="shared" si="61"/>
        <v>3908</v>
      </c>
      <c r="B3909" s="47" t="s">
        <v>15118</v>
      </c>
      <c r="C3909" s="13" t="s">
        <v>15119</v>
      </c>
      <c r="D3909" s="13" t="s">
        <v>15141</v>
      </c>
      <c r="E3909" s="44">
        <v>100103002</v>
      </c>
      <c r="F3909" s="13" t="s">
        <v>15142</v>
      </c>
      <c r="G3909" s="23" t="s">
        <v>15143</v>
      </c>
      <c r="H3909" s="42" t="s">
        <v>455</v>
      </c>
      <c r="I3909" s="28" t="s">
        <v>14</v>
      </c>
      <c r="J3909" s="12" t="s">
        <v>393</v>
      </c>
      <c r="K3909" s="28" t="s">
        <v>15587</v>
      </c>
      <c r="L3909" s="12" t="s">
        <v>1299</v>
      </c>
      <c r="M3909" s="12" t="s">
        <v>15146</v>
      </c>
      <c r="N3909" s="12" t="s">
        <v>15126</v>
      </c>
      <c r="O3909" s="26" t="s">
        <v>18625</v>
      </c>
      <c r="P3909" s="26" t="s">
        <v>18626</v>
      </c>
      <c r="Q3909" s="25" t="s">
        <v>632</v>
      </c>
      <c r="R3909" s="26" t="s">
        <v>18627</v>
      </c>
      <c r="S3909" s="15" t="s">
        <v>18628</v>
      </c>
      <c r="T3909" s="52">
        <v>0</v>
      </c>
      <c r="U3909" s="22" t="s">
        <v>392</v>
      </c>
      <c r="V3909" s="49" t="str">
        <f>+Sitio_Publico[[#This Row],[idcoleccion]]&amp;"-"&amp;Sitio_Publico[[#This Row],[id]]</f>
        <v>000-3908</v>
      </c>
      <c r="W3909" s="49">
        <f>+VLOOKUP(Sitio_Publico[[#This Row],[territorio]],Estructura!$AE$4:$AH$1067,4,0)</f>
        <v>10000000</v>
      </c>
      <c r="X3909" s="49" t="str">
        <f>+VLOOKUP(Sitio_Publico[[#This Row],[tema]],Estructura!$G$4:$J$532,4,0)</f>
        <v>T-0</v>
      </c>
      <c r="Y3909" s="49" t="str">
        <f>+VLOOKUP(Sitio_Publico[[#This Row],[contenido]],Estructura!$L$4:$O$473,4,0)</f>
        <v>C-1</v>
      </c>
      <c r="Z3909" s="49" t="str">
        <f>+VLOOKUP(Sitio_Publico[[#This Row],[Filtro Integrado]],Estructura!$U$4:$W$529,3,0)</f>
        <v>FI-0</v>
      </c>
      <c r="AA3909" s="49" t="str">
        <f>+VLOOKUP(Sitio_Publico[[#This Row],[Muestra]],Estructura!$Y$4:$AB$483,4,0)</f>
        <v>M-00015</v>
      </c>
    </row>
    <row r="3910" spans="1:27" ht="30.6" x14ac:dyDescent="0.3">
      <c r="A3910" s="16">
        <f t="shared" si="61"/>
        <v>3909</v>
      </c>
      <c r="B3910" s="47" t="s">
        <v>15118</v>
      </c>
      <c r="C3910" s="13" t="s">
        <v>15119</v>
      </c>
      <c r="D3910" s="13" t="s">
        <v>15120</v>
      </c>
      <c r="E3910" s="44">
        <v>3</v>
      </c>
      <c r="F3910" s="13" t="s">
        <v>15121</v>
      </c>
      <c r="G3910" s="23" t="s">
        <v>15122</v>
      </c>
      <c r="H3910" s="42" t="s">
        <v>457</v>
      </c>
      <c r="I3910" s="28" t="s">
        <v>366</v>
      </c>
      <c r="J3910" s="12" t="s">
        <v>393</v>
      </c>
      <c r="K3910" s="28" t="s">
        <v>15225</v>
      </c>
      <c r="L3910" s="12" t="s">
        <v>15124</v>
      </c>
      <c r="M3910" s="12" t="s">
        <v>15125</v>
      </c>
      <c r="N3910" s="12" t="s">
        <v>15126</v>
      </c>
      <c r="O3910" s="26" t="s">
        <v>18629</v>
      </c>
      <c r="P3910" s="26" t="s">
        <v>18630</v>
      </c>
      <c r="Q3910" s="25" t="s">
        <v>632</v>
      </c>
      <c r="R3910" s="26" t="s">
        <v>18631</v>
      </c>
      <c r="S3910" s="15" t="s">
        <v>18632</v>
      </c>
      <c r="T3910" s="52" t="s">
        <v>1140</v>
      </c>
      <c r="U3910" s="22" t="s">
        <v>392</v>
      </c>
      <c r="V3910" s="49" t="str">
        <f>+Sitio_Publico[[#This Row],[idcoleccion]]&amp;"-"&amp;Sitio_Publico[[#This Row],[id]]</f>
        <v>000-3909</v>
      </c>
      <c r="W3910" s="49">
        <f>+VLOOKUP(Sitio_Publico[[#This Row],[territorio]],Estructura!$AE$4:$AH$1067,4,0)</f>
        <v>20000003</v>
      </c>
      <c r="X3910" s="49" t="str">
        <f>+VLOOKUP(Sitio_Publico[[#This Row],[tema]],Estructura!$G$4:$J$532,4,0)</f>
        <v>T-50</v>
      </c>
      <c r="Y3910" s="49" t="str">
        <f>+VLOOKUP(Sitio_Publico[[#This Row],[contenido]],Estructura!$L$4:$O$473,4,0)</f>
        <v>C-30</v>
      </c>
      <c r="Z3910" s="49" t="str">
        <f>+VLOOKUP(Sitio_Publico[[#This Row],[Filtro Integrado]],Estructura!$U$4:$W$529,3,0)</f>
        <v>FI-0</v>
      </c>
      <c r="AA3910" s="49" t="str">
        <f>+VLOOKUP(Sitio_Publico[[#This Row],[Muestra]],Estructura!$Y$4:$AB$483,4,0)</f>
        <v>M-0002</v>
      </c>
    </row>
    <row r="3911" spans="1:27" ht="51" x14ac:dyDescent="0.3">
      <c r="A3911" s="16">
        <f t="shared" si="61"/>
        <v>3910</v>
      </c>
      <c r="B3911" s="47" t="s">
        <v>15118</v>
      </c>
      <c r="C3911" s="13" t="s">
        <v>15119</v>
      </c>
      <c r="D3911" s="13" t="s">
        <v>15120</v>
      </c>
      <c r="E3911" s="44">
        <v>4</v>
      </c>
      <c r="F3911" s="13" t="s">
        <v>15186</v>
      </c>
      <c r="G3911" s="23" t="s">
        <v>15152</v>
      </c>
      <c r="H3911" s="42" t="s">
        <v>457</v>
      </c>
      <c r="I3911" s="28" t="s">
        <v>369</v>
      </c>
      <c r="J3911" s="12" t="s">
        <v>15187</v>
      </c>
      <c r="K3911" s="28" t="s">
        <v>17737</v>
      </c>
      <c r="L3911" s="12" t="s">
        <v>15155</v>
      </c>
      <c r="M3911" s="12" t="s">
        <v>15156</v>
      </c>
      <c r="N3911" s="12" t="s">
        <v>15126</v>
      </c>
      <c r="O3911" s="26" t="s">
        <v>18633</v>
      </c>
      <c r="P3911" s="26" t="s">
        <v>18634</v>
      </c>
      <c r="Q3911" s="25" t="s">
        <v>491</v>
      </c>
      <c r="R3911" s="26" t="s">
        <v>18635</v>
      </c>
      <c r="S3911" s="15" t="s">
        <v>18636</v>
      </c>
      <c r="T3911" s="52" t="s">
        <v>635</v>
      </c>
      <c r="U3911" s="22" t="s">
        <v>392</v>
      </c>
      <c r="V3911" s="49" t="str">
        <f>+Sitio_Publico[[#This Row],[idcoleccion]]&amp;"-"&amp;Sitio_Publico[[#This Row],[id]]</f>
        <v>000-3910</v>
      </c>
      <c r="W3911" s="49">
        <f>+VLOOKUP(Sitio_Publico[[#This Row],[territorio]],Estructura!$AE$4:$AH$1067,4,0)</f>
        <v>20000006</v>
      </c>
      <c r="X3911" s="49" t="str">
        <f>+VLOOKUP(Sitio_Publico[[#This Row],[tema]],Estructura!$G$4:$J$532,4,0)</f>
        <v>T-54</v>
      </c>
      <c r="Y3911" s="49" t="str">
        <f>+VLOOKUP(Sitio_Publico[[#This Row],[contenido]],Estructura!$L$4:$O$473,4,0)</f>
        <v>C-32</v>
      </c>
      <c r="Z3911" s="49" t="str">
        <f>+VLOOKUP(Sitio_Publico[[#This Row],[Filtro Integrado]],Estructura!$U$4:$W$529,3,0)</f>
        <v>FI-6</v>
      </c>
      <c r="AA3911" s="49" t="str">
        <f>+VLOOKUP(Sitio_Publico[[#This Row],[Muestra]],Estructura!$Y$4:$AB$483,4,0)</f>
        <v>M-000338</v>
      </c>
    </row>
    <row r="3912" spans="1:27" ht="51" x14ac:dyDescent="0.3">
      <c r="A3912" s="16">
        <f t="shared" si="61"/>
        <v>3911</v>
      </c>
      <c r="B3912" s="47" t="s">
        <v>15118</v>
      </c>
      <c r="C3912" s="13" t="s">
        <v>15119</v>
      </c>
      <c r="D3912" s="13" t="s">
        <v>15120</v>
      </c>
      <c r="E3912" s="44">
        <v>18</v>
      </c>
      <c r="F3912" s="13" t="s">
        <v>15186</v>
      </c>
      <c r="G3912" s="23" t="s">
        <v>15152</v>
      </c>
      <c r="H3912" s="42" t="s">
        <v>457</v>
      </c>
      <c r="I3912" s="28" t="s">
        <v>368</v>
      </c>
      <c r="J3912" s="12" t="s">
        <v>15187</v>
      </c>
      <c r="K3912" s="28" t="s">
        <v>16512</v>
      </c>
      <c r="L3912" s="12" t="s">
        <v>15155</v>
      </c>
      <c r="M3912" s="12" t="s">
        <v>15156</v>
      </c>
      <c r="N3912" s="12" t="s">
        <v>15126</v>
      </c>
      <c r="O3912" s="26" t="s">
        <v>18637</v>
      </c>
      <c r="P3912" s="26" t="s">
        <v>18638</v>
      </c>
      <c r="Q3912" s="25" t="s">
        <v>491</v>
      </c>
      <c r="R3912" s="26" t="s">
        <v>18639</v>
      </c>
      <c r="S3912" s="15" t="s">
        <v>18640</v>
      </c>
      <c r="T3912" s="52" t="s">
        <v>909</v>
      </c>
      <c r="U3912" s="22" t="s">
        <v>392</v>
      </c>
      <c r="V3912" s="49" t="str">
        <f>+Sitio_Publico[[#This Row],[idcoleccion]]&amp;"-"&amp;Sitio_Publico[[#This Row],[id]]</f>
        <v>000-3911</v>
      </c>
      <c r="W3912" s="49">
        <f>+VLOOKUP(Sitio_Publico[[#This Row],[territorio]],Estructura!$AE$4:$AH$1067,4,0)</f>
        <v>20000005</v>
      </c>
      <c r="X3912" s="49" t="str">
        <f>+VLOOKUP(Sitio_Publico[[#This Row],[tema]],Estructura!$G$4:$J$532,4,0)</f>
        <v>T-54</v>
      </c>
      <c r="Y3912" s="49" t="str">
        <f>+VLOOKUP(Sitio_Publico[[#This Row],[contenido]],Estructura!$L$4:$O$473,4,0)</f>
        <v>C-32</v>
      </c>
      <c r="Z3912" s="49" t="str">
        <f>+VLOOKUP(Sitio_Publico[[#This Row],[Filtro Integrado]],Estructura!$U$4:$W$529,3,0)</f>
        <v>FI-6</v>
      </c>
      <c r="AA3912" s="49" t="str">
        <f>+VLOOKUP(Sitio_Publico[[#This Row],[Muestra]],Estructura!$Y$4:$AB$483,4,0)</f>
        <v>M-0006</v>
      </c>
    </row>
    <row r="3913" spans="1:27" ht="61.2" x14ac:dyDescent="0.3">
      <c r="A3913" s="16">
        <f t="shared" si="61"/>
        <v>3912</v>
      </c>
      <c r="B3913" s="47" t="s">
        <v>15118</v>
      </c>
      <c r="C3913" s="13" t="s">
        <v>15119</v>
      </c>
      <c r="D3913" s="13" t="s">
        <v>15120</v>
      </c>
      <c r="E3913" s="44">
        <v>60</v>
      </c>
      <c r="F3913" s="13" t="s">
        <v>15142</v>
      </c>
      <c r="G3913" s="23" t="s">
        <v>15143</v>
      </c>
      <c r="H3913" s="42" t="s">
        <v>455</v>
      </c>
      <c r="I3913" s="28" t="s">
        <v>452</v>
      </c>
      <c r="J3913" s="12" t="s">
        <v>15142</v>
      </c>
      <c r="K3913" s="28" t="s">
        <v>15225</v>
      </c>
      <c r="L3913" s="12" t="s">
        <v>1299</v>
      </c>
      <c r="M3913" s="12" t="s">
        <v>14623</v>
      </c>
      <c r="N3913" s="12" t="s">
        <v>15126</v>
      </c>
      <c r="O3913" s="26" t="s">
        <v>18641</v>
      </c>
      <c r="P3913" s="26" t="s">
        <v>18642</v>
      </c>
      <c r="Q3913" s="25" t="s">
        <v>15801</v>
      </c>
      <c r="R3913" s="26" t="s">
        <v>18643</v>
      </c>
      <c r="S3913" s="15" t="s">
        <v>18644</v>
      </c>
      <c r="T3913" s="52">
        <v>0</v>
      </c>
      <c r="U3913" s="22" t="s">
        <v>392</v>
      </c>
      <c r="V3913" s="49" t="str">
        <f>+Sitio_Publico[[#This Row],[idcoleccion]]&amp;"-"&amp;Sitio_Publico[[#This Row],[id]]</f>
        <v>000-3912</v>
      </c>
      <c r="W3913" s="49">
        <f>+VLOOKUP(Sitio_Publico[[#This Row],[territorio]],Estructura!$AE$4:$AH$1067,4,0)</f>
        <v>10000060</v>
      </c>
      <c r="X3913" s="49" t="str">
        <f>+VLOOKUP(Sitio_Publico[[#This Row],[tema]],Estructura!$G$4:$J$532,4,0)</f>
        <v>T-0</v>
      </c>
      <c r="Y3913" s="49" t="str">
        <f>+VLOOKUP(Sitio_Publico[[#This Row],[contenido]],Estructura!$L$4:$O$473,4,0)</f>
        <v>C-1</v>
      </c>
      <c r="Z3913" s="49" t="str">
        <f>+VLOOKUP(Sitio_Publico[[#This Row],[Filtro Integrado]],Estructura!$U$4:$W$529,3,0)</f>
        <v>FI-5</v>
      </c>
      <c r="AA3913" s="49" t="str">
        <f>+VLOOKUP(Sitio_Publico[[#This Row],[Muestra]],Estructura!$Y$4:$AB$483,4,0)</f>
        <v>M-0002</v>
      </c>
    </row>
    <row r="3914" spans="1:27" ht="40.799999999999997" x14ac:dyDescent="0.3">
      <c r="A3914" s="16">
        <f t="shared" si="61"/>
        <v>3913</v>
      </c>
      <c r="B3914" s="47" t="s">
        <v>15118</v>
      </c>
      <c r="C3914" s="13" t="s">
        <v>15119</v>
      </c>
      <c r="D3914" s="13" t="s">
        <v>15120</v>
      </c>
      <c r="E3914" s="44">
        <v>135</v>
      </c>
      <c r="F3914" s="13" t="s">
        <v>15142</v>
      </c>
      <c r="G3914" s="23" t="s">
        <v>15143</v>
      </c>
      <c r="H3914" s="42" t="s">
        <v>455</v>
      </c>
      <c r="I3914" s="28" t="s">
        <v>432</v>
      </c>
      <c r="J3914" s="12" t="s">
        <v>393</v>
      </c>
      <c r="K3914" s="28" t="s">
        <v>15278</v>
      </c>
      <c r="L3914" s="12" t="s">
        <v>15145</v>
      </c>
      <c r="M3914" s="12" t="s">
        <v>15146</v>
      </c>
      <c r="N3914" s="12" t="s">
        <v>15126</v>
      </c>
      <c r="O3914" s="26" t="s">
        <v>18645</v>
      </c>
      <c r="P3914" s="26" t="s">
        <v>18646</v>
      </c>
      <c r="Q3914" s="25" t="s">
        <v>456</v>
      </c>
      <c r="R3914" s="26" t="s">
        <v>18647</v>
      </c>
      <c r="S3914" s="15" t="s">
        <v>18648</v>
      </c>
      <c r="T3914" s="52">
        <v>0</v>
      </c>
      <c r="U3914" s="22" t="s">
        <v>392</v>
      </c>
      <c r="V3914" s="49" t="str">
        <f>+Sitio_Publico[[#This Row],[idcoleccion]]&amp;"-"&amp;Sitio_Publico[[#This Row],[id]]</f>
        <v>000-3913</v>
      </c>
      <c r="W3914" s="49">
        <f>+VLOOKUP(Sitio_Publico[[#This Row],[territorio]],Estructura!$AE$4:$AH$1067,4,0)</f>
        <v>10000135</v>
      </c>
      <c r="X3914" s="49" t="str">
        <f>+VLOOKUP(Sitio_Publico[[#This Row],[tema]],Estructura!$G$4:$J$532,4,0)</f>
        <v>T-0</v>
      </c>
      <c r="Y3914" s="49" t="str">
        <f>+VLOOKUP(Sitio_Publico[[#This Row],[contenido]],Estructura!$L$4:$O$473,4,0)</f>
        <v>C-1</v>
      </c>
      <c r="Z3914" s="49" t="str">
        <f>+VLOOKUP(Sitio_Publico[[#This Row],[Filtro Integrado]],Estructura!$U$4:$W$529,3,0)</f>
        <v>FI-0</v>
      </c>
      <c r="AA3914" s="49" t="str">
        <f>+VLOOKUP(Sitio_Publico[[#This Row],[Muestra]],Estructura!$Y$4:$AB$483,4,0)</f>
        <v>M-000228</v>
      </c>
    </row>
    <row r="3915" spans="1:27" ht="51" x14ac:dyDescent="0.3">
      <c r="A3915" s="16">
        <f t="shared" si="61"/>
        <v>3914</v>
      </c>
      <c r="B3915" s="47" t="s">
        <v>15118</v>
      </c>
      <c r="C3915" s="13" t="s">
        <v>15119</v>
      </c>
      <c r="D3915" s="13" t="s">
        <v>15120</v>
      </c>
      <c r="E3915" s="44">
        <v>14</v>
      </c>
      <c r="F3915" s="13" t="s">
        <v>15186</v>
      </c>
      <c r="G3915" s="23" t="s">
        <v>15152</v>
      </c>
      <c r="H3915" s="42" t="s">
        <v>455</v>
      </c>
      <c r="I3915" s="28" t="s">
        <v>14</v>
      </c>
      <c r="J3915" s="12" t="s">
        <v>15187</v>
      </c>
      <c r="K3915" s="28" t="s">
        <v>15483</v>
      </c>
      <c r="L3915" s="12" t="s">
        <v>15155</v>
      </c>
      <c r="M3915" s="12" t="s">
        <v>15156</v>
      </c>
      <c r="N3915" s="12" t="s">
        <v>15126</v>
      </c>
      <c r="O3915" s="26" t="s">
        <v>18649</v>
      </c>
      <c r="P3915" s="26" t="s">
        <v>18650</v>
      </c>
      <c r="Q3915" s="25" t="s">
        <v>491</v>
      </c>
      <c r="R3915" s="26" t="s">
        <v>18651</v>
      </c>
      <c r="S3915" s="15" t="s">
        <v>18652</v>
      </c>
      <c r="T3915" s="52">
        <v>300</v>
      </c>
      <c r="U3915" s="22" t="s">
        <v>392</v>
      </c>
      <c r="V3915" s="49" t="str">
        <f>+Sitio_Publico[[#This Row],[idcoleccion]]&amp;"-"&amp;Sitio_Publico[[#This Row],[id]]</f>
        <v>000-3914</v>
      </c>
      <c r="W3915" s="49">
        <f>+VLOOKUP(Sitio_Publico[[#This Row],[territorio]],Estructura!$AE$4:$AH$1067,4,0)</f>
        <v>10000000</v>
      </c>
      <c r="X3915" s="49" t="str">
        <f>+VLOOKUP(Sitio_Publico[[#This Row],[tema]],Estructura!$G$4:$J$532,4,0)</f>
        <v>T-54</v>
      </c>
      <c r="Y3915" s="49" t="str">
        <f>+VLOOKUP(Sitio_Publico[[#This Row],[contenido]],Estructura!$L$4:$O$473,4,0)</f>
        <v>C-32</v>
      </c>
      <c r="Z3915" s="49" t="str">
        <f>+VLOOKUP(Sitio_Publico[[#This Row],[Filtro Integrado]],Estructura!$U$4:$W$529,3,0)</f>
        <v>FI-6</v>
      </c>
      <c r="AA3915" s="49" t="str">
        <f>+VLOOKUP(Sitio_Publico[[#This Row],[Muestra]],Estructura!$Y$4:$AB$483,4,0)</f>
        <v>M-000244</v>
      </c>
    </row>
    <row r="3916" spans="1:27" ht="40.799999999999997" x14ac:dyDescent="0.3">
      <c r="A3916" s="16">
        <f t="shared" si="61"/>
        <v>3915</v>
      </c>
      <c r="B3916" s="47" t="s">
        <v>15118</v>
      </c>
      <c r="C3916" s="13" t="s">
        <v>15119</v>
      </c>
      <c r="D3916" s="13" t="s">
        <v>15120</v>
      </c>
      <c r="E3916" s="44">
        <v>9209</v>
      </c>
      <c r="F3916" s="13" t="s">
        <v>15121</v>
      </c>
      <c r="G3916" s="23" t="s">
        <v>15122</v>
      </c>
      <c r="H3916" s="42" t="s">
        <v>458</v>
      </c>
      <c r="I3916" s="28" t="s">
        <v>245</v>
      </c>
      <c r="J3916" s="12" t="s">
        <v>393</v>
      </c>
      <c r="K3916" s="28" t="s">
        <v>15371</v>
      </c>
      <c r="L3916" s="12" t="s">
        <v>15124</v>
      </c>
      <c r="M3916" s="12" t="s">
        <v>15125</v>
      </c>
      <c r="N3916" s="12" t="s">
        <v>15126</v>
      </c>
      <c r="O3916" s="26" t="s">
        <v>18653</v>
      </c>
      <c r="P3916" s="26" t="s">
        <v>18654</v>
      </c>
      <c r="Q3916" s="25" t="s">
        <v>632</v>
      </c>
      <c r="R3916" s="26" t="s">
        <v>18655</v>
      </c>
      <c r="S3916" s="15" t="s">
        <v>18656</v>
      </c>
      <c r="T3916" s="52" t="s">
        <v>18657</v>
      </c>
      <c r="U3916" s="22" t="s">
        <v>392</v>
      </c>
      <c r="V3916" s="49" t="str">
        <f>+Sitio_Publico[[#This Row],[idcoleccion]]&amp;"-"&amp;Sitio_Publico[[#This Row],[id]]</f>
        <v>000-3915</v>
      </c>
      <c r="W3916" s="49">
        <f>+VLOOKUP(Sitio_Publico[[#This Row],[territorio]],Estructura!$AE$4:$AH$1067,4,0)</f>
        <v>30009209</v>
      </c>
      <c r="X3916" s="49" t="str">
        <f>+VLOOKUP(Sitio_Publico[[#This Row],[tema]],Estructura!$G$4:$J$532,4,0)</f>
        <v>T-50</v>
      </c>
      <c r="Y3916" s="49" t="str">
        <f>+VLOOKUP(Sitio_Publico[[#This Row],[contenido]],Estructura!$L$4:$O$473,4,0)</f>
        <v>C-30</v>
      </c>
      <c r="Z3916" s="49" t="str">
        <f>+VLOOKUP(Sitio_Publico[[#This Row],[Filtro Integrado]],Estructura!$U$4:$W$529,3,0)</f>
        <v>FI-0</v>
      </c>
      <c r="AA3916" s="49" t="str">
        <f>+VLOOKUP(Sitio_Publico[[#This Row],[Muestra]],Estructura!$Y$4:$AB$483,4,0)</f>
        <v>M-000236</v>
      </c>
    </row>
    <row r="3917" spans="1:27" ht="48" x14ac:dyDescent="0.3">
      <c r="A3917" s="16">
        <f t="shared" si="61"/>
        <v>3916</v>
      </c>
      <c r="B3917" s="47" t="s">
        <v>15118</v>
      </c>
      <c r="C3917" s="13" t="s">
        <v>15119</v>
      </c>
      <c r="D3917" s="13" t="s">
        <v>15120</v>
      </c>
      <c r="E3917" s="44">
        <v>29</v>
      </c>
      <c r="F3917" s="13" t="s">
        <v>15161</v>
      </c>
      <c r="G3917" s="23" t="s">
        <v>15162</v>
      </c>
      <c r="H3917" s="42" t="s">
        <v>457</v>
      </c>
      <c r="I3917" s="28" t="s">
        <v>376</v>
      </c>
      <c r="J3917" s="12" t="s">
        <v>393</v>
      </c>
      <c r="K3917" s="28" t="s">
        <v>16410</v>
      </c>
      <c r="L3917" s="12" t="s">
        <v>16294</v>
      </c>
      <c r="M3917" s="12" t="s">
        <v>15165</v>
      </c>
      <c r="N3917" s="12" t="s">
        <v>15126</v>
      </c>
      <c r="O3917" s="26" t="s">
        <v>18658</v>
      </c>
      <c r="P3917" s="26" t="s">
        <v>18659</v>
      </c>
      <c r="Q3917" s="25" t="s">
        <v>456</v>
      </c>
      <c r="R3917" s="26" t="s">
        <v>18660</v>
      </c>
      <c r="S3917" s="15" t="s">
        <v>18661</v>
      </c>
      <c r="T3917" s="52" t="s">
        <v>15140</v>
      </c>
      <c r="U3917" s="22" t="s">
        <v>392</v>
      </c>
      <c r="V3917" s="49" t="str">
        <f>+Sitio_Publico[[#This Row],[idcoleccion]]&amp;"-"&amp;Sitio_Publico[[#This Row],[id]]</f>
        <v>000-3916</v>
      </c>
      <c r="W3917" s="49">
        <f>+VLOOKUP(Sitio_Publico[[#This Row],[territorio]],Estructura!$AE$4:$AH$1067,4,0)</f>
        <v>20000013</v>
      </c>
      <c r="X3917" s="49" t="str">
        <f>+VLOOKUP(Sitio_Publico[[#This Row],[tema]],Estructura!$G$4:$J$532,4,0)</f>
        <v>T-53</v>
      </c>
      <c r="Y3917" s="49" t="str">
        <f>+VLOOKUP(Sitio_Publico[[#This Row],[contenido]],Estructura!$L$4:$O$473,4,0)</f>
        <v>C-33</v>
      </c>
      <c r="Z3917" s="49" t="str">
        <f>+VLOOKUP(Sitio_Publico[[#This Row],[Filtro Integrado]],Estructura!$U$4:$W$529,3,0)</f>
        <v>FI-0</v>
      </c>
      <c r="AA3917" s="49" t="str">
        <f>+VLOOKUP(Sitio_Publico[[#This Row],[Muestra]],Estructura!$Y$4:$AB$483,4,0)</f>
        <v>M-000297</v>
      </c>
    </row>
    <row r="3918" spans="1:27" ht="30.6" x14ac:dyDescent="0.3">
      <c r="A3918" s="16">
        <f t="shared" si="61"/>
        <v>3917</v>
      </c>
      <c r="B3918" s="47" t="s">
        <v>15118</v>
      </c>
      <c r="C3918" s="13" t="s">
        <v>15119</v>
      </c>
      <c r="D3918" s="13" t="s">
        <v>15120</v>
      </c>
      <c r="E3918" s="44">
        <v>100103001</v>
      </c>
      <c r="F3918" s="13" t="s">
        <v>15198</v>
      </c>
      <c r="G3918" s="23" t="s">
        <v>15122</v>
      </c>
      <c r="H3918" s="42" t="s">
        <v>455</v>
      </c>
      <c r="I3918" s="28" t="s">
        <v>14</v>
      </c>
      <c r="J3918" s="12" t="s">
        <v>393</v>
      </c>
      <c r="K3918" s="28" t="s">
        <v>15515</v>
      </c>
      <c r="L3918" s="12" t="s">
        <v>15124</v>
      </c>
      <c r="M3918" s="12" t="s">
        <v>15125</v>
      </c>
      <c r="N3918" s="12" t="s">
        <v>15126</v>
      </c>
      <c r="O3918" s="26" t="s">
        <v>18662</v>
      </c>
      <c r="P3918" s="26" t="s">
        <v>18663</v>
      </c>
      <c r="Q3918" s="25" t="s">
        <v>1121</v>
      </c>
      <c r="R3918" s="26" t="s">
        <v>15518</v>
      </c>
      <c r="S3918" s="15" t="s">
        <v>18664</v>
      </c>
      <c r="T3918" s="52">
        <v>0</v>
      </c>
      <c r="U3918" s="22" t="s">
        <v>392</v>
      </c>
      <c r="V3918" s="49" t="str">
        <f>+Sitio_Publico[[#This Row],[idcoleccion]]&amp;"-"&amp;Sitio_Publico[[#This Row],[id]]</f>
        <v>000-3917</v>
      </c>
      <c r="W3918" s="49">
        <f>+VLOOKUP(Sitio_Publico[[#This Row],[territorio]],Estructura!$AE$4:$AH$1067,4,0)</f>
        <v>10000000</v>
      </c>
      <c r="X3918" s="49" t="str">
        <f>+VLOOKUP(Sitio_Publico[[#This Row],[tema]],Estructura!$G$4:$J$532,4,0)</f>
        <v>T-55</v>
      </c>
      <c r="Y3918" s="49" t="str">
        <f>+VLOOKUP(Sitio_Publico[[#This Row],[contenido]],Estructura!$L$4:$O$473,4,0)</f>
        <v>C-30</v>
      </c>
      <c r="Z3918" s="49" t="str">
        <f>+VLOOKUP(Sitio_Publico[[#This Row],[Filtro Integrado]],Estructura!$U$4:$W$529,3,0)</f>
        <v>FI-0</v>
      </c>
      <c r="AA3918" s="49" t="str">
        <f>+VLOOKUP(Sitio_Publico[[#This Row],[Muestra]],Estructura!$Y$4:$AB$483,4,0)</f>
        <v>M-000247</v>
      </c>
    </row>
    <row r="3919" spans="1:27" ht="40.799999999999997" x14ac:dyDescent="0.3">
      <c r="A3919" s="16">
        <f t="shared" si="61"/>
        <v>3918</v>
      </c>
      <c r="B3919" s="47" t="s">
        <v>15118</v>
      </c>
      <c r="C3919" s="13" t="s">
        <v>15119</v>
      </c>
      <c r="D3919" s="13" t="s">
        <v>15141</v>
      </c>
      <c r="E3919" s="44">
        <v>100105001</v>
      </c>
      <c r="F3919" s="13" t="s">
        <v>15142</v>
      </c>
      <c r="G3919" s="23" t="s">
        <v>15300</v>
      </c>
      <c r="H3919" s="42" t="s">
        <v>455</v>
      </c>
      <c r="I3919" s="28" t="s">
        <v>14</v>
      </c>
      <c r="J3919" s="12" t="s">
        <v>393</v>
      </c>
      <c r="K3919" s="28" t="s">
        <v>18665</v>
      </c>
      <c r="L3919" s="12" t="s">
        <v>15145</v>
      </c>
      <c r="M3919" s="12" t="s">
        <v>14623</v>
      </c>
      <c r="N3919" s="12" t="s">
        <v>15126</v>
      </c>
      <c r="O3919" s="26" t="s">
        <v>18666</v>
      </c>
      <c r="P3919" s="26" t="s">
        <v>18667</v>
      </c>
      <c r="Q3919" s="25" t="s">
        <v>456</v>
      </c>
      <c r="R3919" s="26" t="s">
        <v>18668</v>
      </c>
      <c r="S3919" s="15" t="s">
        <v>18669</v>
      </c>
      <c r="T3919" s="52">
        <v>0</v>
      </c>
      <c r="U3919" s="22" t="s">
        <v>392</v>
      </c>
      <c r="V3919" s="49" t="str">
        <f>+Sitio_Publico[[#This Row],[idcoleccion]]&amp;"-"&amp;Sitio_Publico[[#This Row],[id]]</f>
        <v>000-3918</v>
      </c>
      <c r="W3919" s="49">
        <f>+VLOOKUP(Sitio_Publico[[#This Row],[territorio]],Estructura!$AE$4:$AH$1067,4,0)</f>
        <v>10000000</v>
      </c>
      <c r="X3919" s="49" t="str">
        <f>+VLOOKUP(Sitio_Publico[[#This Row],[tema]],Estructura!$G$4:$J$532,4,0)</f>
        <v>T-0</v>
      </c>
      <c r="Y3919" s="49" t="str">
        <f>+VLOOKUP(Sitio_Publico[[#This Row],[contenido]],Estructura!$L$4:$O$473,4,0)</f>
        <v>C-34</v>
      </c>
      <c r="Z3919" s="49" t="str">
        <f>+VLOOKUP(Sitio_Publico[[#This Row],[Filtro Integrado]],Estructura!$U$4:$W$529,3,0)</f>
        <v>FI-0</v>
      </c>
      <c r="AA3919" s="49" t="str">
        <f>+VLOOKUP(Sitio_Publico[[#This Row],[Muestra]],Estructura!$Y$4:$AB$483,4,0)</f>
        <v>M-00022</v>
      </c>
    </row>
    <row r="3920" spans="1:27" ht="40.799999999999997" x14ac:dyDescent="0.3">
      <c r="A3920" s="16">
        <f t="shared" si="61"/>
        <v>3919</v>
      </c>
      <c r="B3920" s="47" t="s">
        <v>15118</v>
      </c>
      <c r="C3920" s="13" t="s">
        <v>15119</v>
      </c>
      <c r="D3920" s="13" t="s">
        <v>15120</v>
      </c>
      <c r="E3920" s="44">
        <v>100103002</v>
      </c>
      <c r="F3920" s="13" t="s">
        <v>15396</v>
      </c>
      <c r="G3920" s="23" t="s">
        <v>15397</v>
      </c>
      <c r="H3920" s="42" t="s">
        <v>455</v>
      </c>
      <c r="I3920" s="28" t="s">
        <v>14</v>
      </c>
      <c r="J3920" s="12" t="s">
        <v>15551</v>
      </c>
      <c r="K3920" s="28" t="s">
        <v>15587</v>
      </c>
      <c r="L3920" s="12" t="s">
        <v>1611</v>
      </c>
      <c r="M3920" s="12" t="s">
        <v>15400</v>
      </c>
      <c r="N3920" s="12" t="s">
        <v>15126</v>
      </c>
      <c r="O3920" s="26" t="s">
        <v>18670</v>
      </c>
      <c r="P3920" s="26" t="s">
        <v>18671</v>
      </c>
      <c r="Q3920" s="25" t="s">
        <v>456</v>
      </c>
      <c r="R3920" s="26" t="s">
        <v>18672</v>
      </c>
      <c r="S3920" s="15" t="s">
        <v>18673</v>
      </c>
      <c r="T3920" s="52">
        <v>0</v>
      </c>
      <c r="U3920" s="22" t="s">
        <v>392</v>
      </c>
      <c r="V3920" s="49" t="str">
        <f>+Sitio_Publico[[#This Row],[idcoleccion]]&amp;"-"&amp;Sitio_Publico[[#This Row],[id]]</f>
        <v>000-3919</v>
      </c>
      <c r="W3920" s="49">
        <f>+VLOOKUP(Sitio_Publico[[#This Row],[territorio]],Estructura!$AE$4:$AH$1067,4,0)</f>
        <v>10000000</v>
      </c>
      <c r="X3920" s="49" t="str">
        <f>+VLOOKUP(Sitio_Publico[[#This Row],[tema]],Estructura!$G$4:$J$532,4,0)</f>
        <v>T-58</v>
      </c>
      <c r="Y3920" s="49" t="str">
        <f>+VLOOKUP(Sitio_Publico[[#This Row],[contenido]],Estructura!$L$4:$O$473,4,0)</f>
        <v>C-35</v>
      </c>
      <c r="Z3920" s="49" t="str">
        <f>+VLOOKUP(Sitio_Publico[[#This Row],[Filtro Integrado]],Estructura!$U$4:$W$529,3,0)</f>
        <v>FI-10</v>
      </c>
      <c r="AA3920" s="49" t="str">
        <f>+VLOOKUP(Sitio_Publico[[#This Row],[Muestra]],Estructura!$Y$4:$AB$483,4,0)</f>
        <v>M-00015</v>
      </c>
    </row>
    <row r="3921" spans="1:27" ht="40.799999999999997" x14ac:dyDescent="0.3">
      <c r="A3921" s="16">
        <f t="shared" si="61"/>
        <v>3920</v>
      </c>
      <c r="B3921" s="47" t="s">
        <v>15118</v>
      </c>
      <c r="C3921" s="13" t="s">
        <v>15119</v>
      </c>
      <c r="D3921" s="13" t="s">
        <v>15141</v>
      </c>
      <c r="E3921" s="44">
        <v>100105001</v>
      </c>
      <c r="F3921" s="13" t="s">
        <v>15142</v>
      </c>
      <c r="G3921" s="23" t="s">
        <v>15143</v>
      </c>
      <c r="H3921" s="42" t="s">
        <v>455</v>
      </c>
      <c r="I3921" s="28" t="s">
        <v>14</v>
      </c>
      <c r="J3921" s="12" t="s">
        <v>393</v>
      </c>
      <c r="K3921" s="28" t="s">
        <v>18665</v>
      </c>
      <c r="L3921" s="12" t="s">
        <v>15145</v>
      </c>
      <c r="M3921" s="12" t="s">
        <v>15146</v>
      </c>
      <c r="N3921" s="12" t="s">
        <v>15126</v>
      </c>
      <c r="O3921" s="26" t="s">
        <v>18674</v>
      </c>
      <c r="P3921" s="26" t="s">
        <v>18675</v>
      </c>
      <c r="Q3921" s="25" t="s">
        <v>456</v>
      </c>
      <c r="R3921" s="26" t="s">
        <v>18676</v>
      </c>
      <c r="S3921" s="15" t="s">
        <v>18677</v>
      </c>
      <c r="T3921" s="52">
        <v>0</v>
      </c>
      <c r="U3921" s="22" t="s">
        <v>392</v>
      </c>
      <c r="V3921" s="49" t="str">
        <f>+Sitio_Publico[[#This Row],[idcoleccion]]&amp;"-"&amp;Sitio_Publico[[#This Row],[id]]</f>
        <v>000-3920</v>
      </c>
      <c r="W3921" s="49">
        <f>+VLOOKUP(Sitio_Publico[[#This Row],[territorio]],Estructura!$AE$4:$AH$1067,4,0)</f>
        <v>10000000</v>
      </c>
      <c r="X3921" s="49" t="str">
        <f>+VLOOKUP(Sitio_Publico[[#This Row],[tema]],Estructura!$G$4:$J$532,4,0)</f>
        <v>T-0</v>
      </c>
      <c r="Y3921" s="49" t="str">
        <f>+VLOOKUP(Sitio_Publico[[#This Row],[contenido]],Estructura!$L$4:$O$473,4,0)</f>
        <v>C-1</v>
      </c>
      <c r="Z3921" s="49" t="str">
        <f>+VLOOKUP(Sitio_Publico[[#This Row],[Filtro Integrado]],Estructura!$U$4:$W$529,3,0)</f>
        <v>FI-0</v>
      </c>
      <c r="AA3921" s="49" t="str">
        <f>+VLOOKUP(Sitio_Publico[[#This Row],[Muestra]],Estructura!$Y$4:$AB$483,4,0)</f>
        <v>M-00022</v>
      </c>
    </row>
    <row r="3922" spans="1:27" ht="40.799999999999997" x14ac:dyDescent="0.3">
      <c r="A3922" s="16">
        <f t="shared" si="61"/>
        <v>3921</v>
      </c>
      <c r="B3922" s="47" t="s">
        <v>15118</v>
      </c>
      <c r="C3922" s="13" t="s">
        <v>15119</v>
      </c>
      <c r="D3922" s="13" t="s">
        <v>15120</v>
      </c>
      <c r="E3922" s="44">
        <v>3097</v>
      </c>
      <c r="F3922" s="13" t="s">
        <v>15142</v>
      </c>
      <c r="G3922" s="23" t="s">
        <v>15143</v>
      </c>
      <c r="H3922" s="42" t="s">
        <v>455</v>
      </c>
      <c r="I3922" s="28" t="s">
        <v>439</v>
      </c>
      <c r="J3922" s="12" t="s">
        <v>393</v>
      </c>
      <c r="K3922" s="28" t="s">
        <v>15278</v>
      </c>
      <c r="L3922" s="12" t="s">
        <v>1299</v>
      </c>
      <c r="M3922" s="12" t="s">
        <v>15146</v>
      </c>
      <c r="N3922" s="12" t="s">
        <v>15126</v>
      </c>
      <c r="O3922" s="26" t="s">
        <v>18678</v>
      </c>
      <c r="P3922" s="26" t="s">
        <v>18679</v>
      </c>
      <c r="Q3922" s="25" t="s">
        <v>632</v>
      </c>
      <c r="R3922" s="26" t="s">
        <v>18680</v>
      </c>
      <c r="S3922" s="15" t="s">
        <v>18681</v>
      </c>
      <c r="T3922" s="52">
        <v>0</v>
      </c>
      <c r="U3922" s="22" t="s">
        <v>392</v>
      </c>
      <c r="V3922" s="49" t="str">
        <f>+Sitio_Publico[[#This Row],[idcoleccion]]&amp;"-"&amp;Sitio_Publico[[#This Row],[id]]</f>
        <v>000-3921</v>
      </c>
      <c r="W3922" s="49">
        <f>+VLOOKUP(Sitio_Publico[[#This Row],[territorio]],Estructura!$AE$4:$AH$1067,4,0)</f>
        <v>10003097</v>
      </c>
      <c r="X3922" s="49" t="str">
        <f>+VLOOKUP(Sitio_Publico[[#This Row],[tema]],Estructura!$G$4:$J$532,4,0)</f>
        <v>T-0</v>
      </c>
      <c r="Y3922" s="49" t="str">
        <f>+VLOOKUP(Sitio_Publico[[#This Row],[contenido]],Estructura!$L$4:$O$473,4,0)</f>
        <v>C-1</v>
      </c>
      <c r="Z3922" s="49" t="str">
        <f>+VLOOKUP(Sitio_Publico[[#This Row],[Filtro Integrado]],Estructura!$U$4:$W$529,3,0)</f>
        <v>FI-0</v>
      </c>
      <c r="AA3922" s="49" t="str">
        <f>+VLOOKUP(Sitio_Publico[[#This Row],[Muestra]],Estructura!$Y$4:$AB$483,4,0)</f>
        <v>M-000228</v>
      </c>
    </row>
    <row r="3923" spans="1:27" ht="40.799999999999997" x14ac:dyDescent="0.3">
      <c r="A3923" s="16">
        <f t="shared" si="61"/>
        <v>3922</v>
      </c>
      <c r="B3923" s="47" t="s">
        <v>15118</v>
      </c>
      <c r="C3923" s="13" t="s">
        <v>15119</v>
      </c>
      <c r="D3923" s="13" t="s">
        <v>15141</v>
      </c>
      <c r="E3923" s="44">
        <v>100107002</v>
      </c>
      <c r="F3923" s="13" t="s">
        <v>15142</v>
      </c>
      <c r="G3923" s="23" t="s">
        <v>15143</v>
      </c>
      <c r="H3923" s="42" t="s">
        <v>455</v>
      </c>
      <c r="I3923" s="28" t="s">
        <v>14</v>
      </c>
      <c r="J3923" s="12" t="s">
        <v>393</v>
      </c>
      <c r="K3923" s="28" t="s">
        <v>15658</v>
      </c>
      <c r="L3923" s="12" t="s">
        <v>15145</v>
      </c>
      <c r="M3923" s="12" t="s">
        <v>15146</v>
      </c>
      <c r="N3923" s="12" t="s">
        <v>15126</v>
      </c>
      <c r="O3923" s="26" t="s">
        <v>18682</v>
      </c>
      <c r="P3923" s="26" t="s">
        <v>18683</v>
      </c>
      <c r="Q3923" s="25" t="s">
        <v>456</v>
      </c>
      <c r="R3923" s="26" t="s">
        <v>16311</v>
      </c>
      <c r="S3923" s="15" t="s">
        <v>18684</v>
      </c>
      <c r="T3923" s="52">
        <v>0</v>
      </c>
      <c r="U3923" s="22" t="s">
        <v>392</v>
      </c>
      <c r="V3923" s="49" t="str">
        <f>+Sitio_Publico[[#This Row],[idcoleccion]]&amp;"-"&amp;Sitio_Publico[[#This Row],[id]]</f>
        <v>000-3922</v>
      </c>
      <c r="W3923" s="49">
        <f>+VLOOKUP(Sitio_Publico[[#This Row],[territorio]],Estructura!$AE$4:$AH$1067,4,0)</f>
        <v>10000000</v>
      </c>
      <c r="X3923" s="49" t="str">
        <f>+VLOOKUP(Sitio_Publico[[#This Row],[tema]],Estructura!$G$4:$J$532,4,0)</f>
        <v>T-0</v>
      </c>
      <c r="Y3923" s="49" t="str">
        <f>+VLOOKUP(Sitio_Publico[[#This Row],[contenido]],Estructura!$L$4:$O$473,4,0)</f>
        <v>C-1</v>
      </c>
      <c r="Z3923" s="49" t="str">
        <f>+VLOOKUP(Sitio_Publico[[#This Row],[Filtro Integrado]],Estructura!$U$4:$W$529,3,0)</f>
        <v>FI-0</v>
      </c>
      <c r="AA3923" s="49" t="str">
        <f>+VLOOKUP(Sitio_Publico[[#This Row],[Muestra]],Estructura!$Y$4:$AB$483,4,0)</f>
        <v>M-00030</v>
      </c>
    </row>
    <row r="3924" spans="1:27" ht="30.6" x14ac:dyDescent="0.3">
      <c r="A3924" s="16">
        <f t="shared" si="61"/>
        <v>3923</v>
      </c>
      <c r="B3924" s="47" t="s">
        <v>15118</v>
      </c>
      <c r="C3924" s="13" t="s">
        <v>15119</v>
      </c>
      <c r="D3924" s="13" t="s">
        <v>15120</v>
      </c>
      <c r="E3924" s="44">
        <v>13602</v>
      </c>
      <c r="F3924" s="13" t="s">
        <v>15198</v>
      </c>
      <c r="G3924" s="23" t="s">
        <v>15122</v>
      </c>
      <c r="H3924" s="42" t="s">
        <v>458</v>
      </c>
      <c r="I3924" s="28" t="s">
        <v>344</v>
      </c>
      <c r="J3924" s="12" t="s">
        <v>393</v>
      </c>
      <c r="K3924" s="28" t="s">
        <v>15199</v>
      </c>
      <c r="L3924" s="12" t="s">
        <v>15124</v>
      </c>
      <c r="M3924" s="12" t="s">
        <v>15125</v>
      </c>
      <c r="N3924" s="12" t="s">
        <v>15126</v>
      </c>
      <c r="O3924" s="26" t="s">
        <v>18685</v>
      </c>
      <c r="P3924" s="26" t="s">
        <v>18686</v>
      </c>
      <c r="Q3924" s="25" t="s">
        <v>632</v>
      </c>
      <c r="R3924" s="26" t="s">
        <v>18687</v>
      </c>
      <c r="S3924" s="15" t="s">
        <v>18688</v>
      </c>
      <c r="T3924" s="52" t="s">
        <v>16082</v>
      </c>
      <c r="U3924" s="22" t="s">
        <v>392</v>
      </c>
      <c r="V3924" s="49" t="str">
        <f>+Sitio_Publico[[#This Row],[idcoleccion]]&amp;"-"&amp;Sitio_Publico[[#This Row],[id]]</f>
        <v>000-3923</v>
      </c>
      <c r="W3924" s="49">
        <f>+VLOOKUP(Sitio_Publico[[#This Row],[territorio]],Estructura!$AE$4:$AH$1067,4,0)</f>
        <v>30013602</v>
      </c>
      <c r="X3924" s="49" t="str">
        <f>+VLOOKUP(Sitio_Publico[[#This Row],[tema]],Estructura!$G$4:$J$532,4,0)</f>
        <v>T-55</v>
      </c>
      <c r="Y3924" s="49" t="str">
        <f>+VLOOKUP(Sitio_Publico[[#This Row],[contenido]],Estructura!$L$4:$O$473,4,0)</f>
        <v>C-30</v>
      </c>
      <c r="Z3924" s="49" t="str">
        <f>+VLOOKUP(Sitio_Publico[[#This Row],[Filtro Integrado]],Estructura!$U$4:$W$529,3,0)</f>
        <v>FI-0</v>
      </c>
      <c r="AA3924" s="49" t="str">
        <f>+VLOOKUP(Sitio_Publico[[#This Row],[Muestra]],Estructura!$Y$4:$AB$483,4,0)</f>
        <v>M-000222</v>
      </c>
    </row>
    <row r="3925" spans="1:27" ht="51" x14ac:dyDescent="0.3">
      <c r="A3925" s="16">
        <f t="shared" si="61"/>
        <v>3924</v>
      </c>
      <c r="B3925" s="47" t="s">
        <v>15118</v>
      </c>
      <c r="C3925" s="13" t="s">
        <v>15119</v>
      </c>
      <c r="D3925" s="13" t="s">
        <v>15120</v>
      </c>
      <c r="E3925" s="44">
        <v>100112002</v>
      </c>
      <c r="F3925" s="13" t="s">
        <v>15534</v>
      </c>
      <c r="G3925" s="23" t="s">
        <v>15397</v>
      </c>
      <c r="H3925" s="42" t="s">
        <v>457</v>
      </c>
      <c r="I3925" s="28" t="s">
        <v>371</v>
      </c>
      <c r="J3925" s="12" t="s">
        <v>15398</v>
      </c>
      <c r="K3925" s="28" t="s">
        <v>18689</v>
      </c>
      <c r="L3925" s="12" t="s">
        <v>1611</v>
      </c>
      <c r="M3925" s="12" t="s">
        <v>15400</v>
      </c>
      <c r="N3925" s="12" t="s">
        <v>15126</v>
      </c>
      <c r="O3925" s="26" t="s">
        <v>18690</v>
      </c>
      <c r="P3925" s="26" t="s">
        <v>18691</v>
      </c>
      <c r="Q3925" s="25" t="s">
        <v>456</v>
      </c>
      <c r="R3925" s="26" t="s">
        <v>18692</v>
      </c>
      <c r="S3925" s="15" t="s">
        <v>18693</v>
      </c>
      <c r="T3925" s="52" t="s">
        <v>2301</v>
      </c>
      <c r="U3925" s="22" t="s">
        <v>392</v>
      </c>
      <c r="V3925" s="49" t="str">
        <f>+Sitio_Publico[[#This Row],[idcoleccion]]&amp;"-"&amp;Sitio_Publico[[#This Row],[id]]</f>
        <v>000-3924</v>
      </c>
      <c r="W3925" s="49">
        <f>+VLOOKUP(Sitio_Publico[[#This Row],[territorio]],Estructura!$AE$4:$AH$1067,4,0)</f>
        <v>20000008</v>
      </c>
      <c r="X3925" s="49" t="str">
        <f>+VLOOKUP(Sitio_Publico[[#This Row],[tema]],Estructura!$G$4:$J$532,4,0)</f>
        <v>T-60</v>
      </c>
      <c r="Y3925" s="49" t="str">
        <f>+VLOOKUP(Sitio_Publico[[#This Row],[contenido]],Estructura!$L$4:$O$473,4,0)</f>
        <v>C-35</v>
      </c>
      <c r="Z3925" s="49" t="str">
        <f>+VLOOKUP(Sitio_Publico[[#This Row],[Filtro Integrado]],Estructura!$U$4:$W$529,3,0)</f>
        <v>FI-8</v>
      </c>
      <c r="AA3925" s="49" t="str">
        <f>+VLOOKUP(Sitio_Publico[[#This Row],[Muestra]],Estructura!$Y$4:$AB$483,4,0)</f>
        <v>M-000353</v>
      </c>
    </row>
    <row r="3926" spans="1:27" ht="51" x14ac:dyDescent="0.3">
      <c r="A3926" s="16">
        <f t="shared" si="61"/>
        <v>3925</v>
      </c>
      <c r="B3926" s="47" t="s">
        <v>15118</v>
      </c>
      <c r="C3926" s="13" t="s">
        <v>15119</v>
      </c>
      <c r="D3926" s="13" t="s">
        <v>15120</v>
      </c>
      <c r="E3926" s="44">
        <v>100112009</v>
      </c>
      <c r="F3926" s="13" t="s">
        <v>15534</v>
      </c>
      <c r="G3926" s="23" t="s">
        <v>15397</v>
      </c>
      <c r="H3926" s="42" t="s">
        <v>457</v>
      </c>
      <c r="I3926" s="28" t="s">
        <v>376</v>
      </c>
      <c r="J3926" s="12" t="s">
        <v>15398</v>
      </c>
      <c r="K3926" s="28" t="s">
        <v>18694</v>
      </c>
      <c r="L3926" s="12" t="s">
        <v>1611</v>
      </c>
      <c r="M3926" s="12" t="s">
        <v>15400</v>
      </c>
      <c r="N3926" s="12" t="s">
        <v>15126</v>
      </c>
      <c r="O3926" s="26" t="s">
        <v>18695</v>
      </c>
      <c r="P3926" s="26" t="s">
        <v>18696</v>
      </c>
      <c r="Q3926" s="25" t="s">
        <v>456</v>
      </c>
      <c r="R3926" s="26" t="s">
        <v>18697</v>
      </c>
      <c r="S3926" s="15" t="s">
        <v>18698</v>
      </c>
      <c r="T3926" s="52" t="s">
        <v>14847</v>
      </c>
      <c r="U3926" s="22" t="s">
        <v>392</v>
      </c>
      <c r="V3926" s="49" t="str">
        <f>+Sitio_Publico[[#This Row],[idcoleccion]]&amp;"-"&amp;Sitio_Publico[[#This Row],[id]]</f>
        <v>000-3925</v>
      </c>
      <c r="W3926" s="49">
        <f>+VLOOKUP(Sitio_Publico[[#This Row],[territorio]],Estructura!$AE$4:$AH$1067,4,0)</f>
        <v>20000013</v>
      </c>
      <c r="X3926" s="49" t="str">
        <f>+VLOOKUP(Sitio_Publico[[#This Row],[tema]],Estructura!$G$4:$J$532,4,0)</f>
        <v>T-60</v>
      </c>
      <c r="Y3926" s="49" t="str">
        <f>+VLOOKUP(Sitio_Publico[[#This Row],[contenido]],Estructura!$L$4:$O$473,4,0)</f>
        <v>C-35</v>
      </c>
      <c r="Z3926" s="49" t="str">
        <f>+VLOOKUP(Sitio_Publico[[#This Row],[Filtro Integrado]],Estructura!$U$4:$W$529,3,0)</f>
        <v>FI-8</v>
      </c>
      <c r="AA3926" s="49" t="str">
        <f>+VLOOKUP(Sitio_Publico[[#This Row],[Muestra]],Estructura!$Y$4:$AB$483,4,0)</f>
        <v>M-000354</v>
      </c>
    </row>
    <row r="3927" spans="1:27" ht="30.6" x14ac:dyDescent="0.3">
      <c r="A3927" s="16">
        <f t="shared" si="61"/>
        <v>3926</v>
      </c>
      <c r="B3927" s="47" t="s">
        <v>15118</v>
      </c>
      <c r="C3927" s="13" t="s">
        <v>15119</v>
      </c>
      <c r="D3927" s="13" t="s">
        <v>15120</v>
      </c>
      <c r="E3927" s="44">
        <v>6104</v>
      </c>
      <c r="F3927" s="13" t="s">
        <v>15198</v>
      </c>
      <c r="G3927" s="23" t="s">
        <v>15122</v>
      </c>
      <c r="H3927" s="42" t="s">
        <v>458</v>
      </c>
      <c r="I3927" s="28" t="s">
        <v>103</v>
      </c>
      <c r="J3927" s="12" t="s">
        <v>393</v>
      </c>
      <c r="K3927" s="28" t="s">
        <v>15225</v>
      </c>
      <c r="L3927" s="12" t="s">
        <v>15124</v>
      </c>
      <c r="M3927" s="12" t="s">
        <v>15125</v>
      </c>
      <c r="N3927" s="12" t="s">
        <v>15126</v>
      </c>
      <c r="O3927" s="26" t="s">
        <v>18699</v>
      </c>
      <c r="P3927" s="26" t="s">
        <v>18700</v>
      </c>
      <c r="Q3927" s="25" t="s">
        <v>632</v>
      </c>
      <c r="R3927" s="26" t="s">
        <v>18701</v>
      </c>
      <c r="S3927" s="15" t="s">
        <v>18702</v>
      </c>
      <c r="T3927" s="52" t="s">
        <v>18703</v>
      </c>
      <c r="U3927" s="22" t="s">
        <v>392</v>
      </c>
      <c r="V3927" s="49" t="str">
        <f>+Sitio_Publico[[#This Row],[idcoleccion]]&amp;"-"&amp;Sitio_Publico[[#This Row],[id]]</f>
        <v>000-3926</v>
      </c>
      <c r="W3927" s="49">
        <f>+VLOOKUP(Sitio_Publico[[#This Row],[territorio]],Estructura!$AE$4:$AH$1067,4,0)</f>
        <v>30006104</v>
      </c>
      <c r="X3927" s="49" t="str">
        <f>+VLOOKUP(Sitio_Publico[[#This Row],[tema]],Estructura!$G$4:$J$532,4,0)</f>
        <v>T-55</v>
      </c>
      <c r="Y3927" s="49" t="str">
        <f>+VLOOKUP(Sitio_Publico[[#This Row],[contenido]],Estructura!$L$4:$O$473,4,0)</f>
        <v>C-30</v>
      </c>
      <c r="Z3927" s="49" t="str">
        <f>+VLOOKUP(Sitio_Publico[[#This Row],[Filtro Integrado]],Estructura!$U$4:$W$529,3,0)</f>
        <v>FI-0</v>
      </c>
      <c r="AA3927" s="49" t="str">
        <f>+VLOOKUP(Sitio_Publico[[#This Row],[Muestra]],Estructura!$Y$4:$AB$483,4,0)</f>
        <v>M-0002</v>
      </c>
    </row>
    <row r="3928" spans="1:27" ht="30.6" x14ac:dyDescent="0.3">
      <c r="A3928" s="16">
        <f t="shared" si="61"/>
        <v>3927</v>
      </c>
      <c r="B3928" s="47" t="s">
        <v>15118</v>
      </c>
      <c r="C3928" s="13" t="s">
        <v>15119</v>
      </c>
      <c r="D3928" s="13" t="s">
        <v>15120</v>
      </c>
      <c r="E3928" s="44">
        <v>16</v>
      </c>
      <c r="F3928" s="13" t="s">
        <v>15198</v>
      </c>
      <c r="G3928" s="23" t="s">
        <v>15122</v>
      </c>
      <c r="H3928" s="42" t="s">
        <v>457</v>
      </c>
      <c r="I3928" s="28" t="s">
        <v>379</v>
      </c>
      <c r="J3928" s="12" t="s">
        <v>393</v>
      </c>
      <c r="K3928" s="28" t="s">
        <v>15199</v>
      </c>
      <c r="L3928" s="12" t="s">
        <v>15124</v>
      </c>
      <c r="M3928" s="12" t="s">
        <v>15125</v>
      </c>
      <c r="N3928" s="12" t="s">
        <v>15126</v>
      </c>
      <c r="O3928" s="26" t="s">
        <v>18704</v>
      </c>
      <c r="P3928" s="26" t="s">
        <v>18705</v>
      </c>
      <c r="Q3928" s="25" t="s">
        <v>632</v>
      </c>
      <c r="R3928" s="26" t="s">
        <v>18706</v>
      </c>
      <c r="S3928" s="15" t="s">
        <v>18707</v>
      </c>
      <c r="T3928" s="52" t="s">
        <v>1805</v>
      </c>
      <c r="U3928" s="22" t="s">
        <v>392</v>
      </c>
      <c r="V3928" s="49" t="str">
        <f>+Sitio_Publico[[#This Row],[idcoleccion]]&amp;"-"&amp;Sitio_Publico[[#This Row],[id]]</f>
        <v>000-3927</v>
      </c>
      <c r="W3928" s="49">
        <f>+VLOOKUP(Sitio_Publico[[#This Row],[territorio]],Estructura!$AE$4:$AH$1067,4,0)</f>
        <v>20000016</v>
      </c>
      <c r="X3928" s="49" t="str">
        <f>+VLOOKUP(Sitio_Publico[[#This Row],[tema]],Estructura!$G$4:$J$532,4,0)</f>
        <v>T-55</v>
      </c>
      <c r="Y3928" s="49" t="str">
        <f>+VLOOKUP(Sitio_Publico[[#This Row],[contenido]],Estructura!$L$4:$O$473,4,0)</f>
        <v>C-30</v>
      </c>
      <c r="Z3928" s="49" t="str">
        <f>+VLOOKUP(Sitio_Publico[[#This Row],[Filtro Integrado]],Estructura!$U$4:$W$529,3,0)</f>
        <v>FI-0</v>
      </c>
      <c r="AA3928" s="49" t="str">
        <f>+VLOOKUP(Sitio_Publico[[#This Row],[Muestra]],Estructura!$Y$4:$AB$483,4,0)</f>
        <v>M-000222</v>
      </c>
    </row>
    <row r="3929" spans="1:27" ht="51" x14ac:dyDescent="0.3">
      <c r="A3929" s="16">
        <f t="shared" si="61"/>
        <v>3928</v>
      </c>
      <c r="B3929" s="47" t="s">
        <v>15118</v>
      </c>
      <c r="C3929" s="13" t="s">
        <v>15119</v>
      </c>
      <c r="D3929" s="13" t="s">
        <v>15120</v>
      </c>
      <c r="E3929" s="44">
        <v>100110</v>
      </c>
      <c r="F3929" s="13" t="s">
        <v>15293</v>
      </c>
      <c r="G3929" s="23" t="s">
        <v>15162</v>
      </c>
      <c r="H3929" s="42" t="s">
        <v>457</v>
      </c>
      <c r="I3929" s="28" t="s">
        <v>370</v>
      </c>
      <c r="J3929" s="12" t="s">
        <v>393</v>
      </c>
      <c r="K3929" s="28" t="s">
        <v>16770</v>
      </c>
      <c r="L3929" s="12" t="s">
        <v>15164</v>
      </c>
      <c r="M3929" s="12" t="s">
        <v>15165</v>
      </c>
      <c r="N3929" s="12" t="s">
        <v>15126</v>
      </c>
      <c r="O3929" s="26" t="s">
        <v>18708</v>
      </c>
      <c r="P3929" s="26" t="s">
        <v>18709</v>
      </c>
      <c r="Q3929" s="25" t="s">
        <v>456</v>
      </c>
      <c r="R3929" s="26" t="s">
        <v>18710</v>
      </c>
      <c r="S3929" s="15" t="s">
        <v>18711</v>
      </c>
      <c r="T3929" s="52" t="s">
        <v>15567</v>
      </c>
      <c r="U3929" s="22" t="s">
        <v>392</v>
      </c>
      <c r="V3929" s="49" t="str">
        <f>+Sitio_Publico[[#This Row],[idcoleccion]]&amp;"-"&amp;Sitio_Publico[[#This Row],[id]]</f>
        <v>000-3928</v>
      </c>
      <c r="W3929" s="49">
        <f>+VLOOKUP(Sitio_Publico[[#This Row],[territorio]],Estructura!$AE$4:$AH$1067,4,0)</f>
        <v>20000007</v>
      </c>
      <c r="X3929" s="49" t="str">
        <f>+VLOOKUP(Sitio_Publico[[#This Row],[tema]],Estructura!$G$4:$J$532,4,0)</f>
        <v>T-56</v>
      </c>
      <c r="Y3929" s="49" t="str">
        <f>+VLOOKUP(Sitio_Publico[[#This Row],[contenido]],Estructura!$L$4:$O$473,4,0)</f>
        <v>C-33</v>
      </c>
      <c r="Z3929" s="49" t="str">
        <f>+VLOOKUP(Sitio_Publico[[#This Row],[Filtro Integrado]],Estructura!$U$4:$W$529,3,0)</f>
        <v>FI-0</v>
      </c>
      <c r="AA3929" s="49" t="str">
        <f>+VLOOKUP(Sitio_Publico[[#This Row],[Muestra]],Estructura!$Y$4:$AB$483,4,0)</f>
        <v>M-000314</v>
      </c>
    </row>
    <row r="3930" spans="1:27" ht="30.6" x14ac:dyDescent="0.3">
      <c r="A3930" s="16">
        <f t="shared" si="61"/>
        <v>3929</v>
      </c>
      <c r="B3930" s="47" t="s">
        <v>15118</v>
      </c>
      <c r="C3930" s="13" t="s">
        <v>15119</v>
      </c>
      <c r="D3930" s="13" t="s">
        <v>15120</v>
      </c>
      <c r="E3930" s="44">
        <v>111</v>
      </c>
      <c r="F3930" s="13" t="s">
        <v>15142</v>
      </c>
      <c r="G3930" s="23" t="s">
        <v>15300</v>
      </c>
      <c r="H3930" s="42" t="s">
        <v>455</v>
      </c>
      <c r="I3930" s="28" t="s">
        <v>18712</v>
      </c>
      <c r="J3930" s="12" t="s">
        <v>393</v>
      </c>
      <c r="K3930" s="28" t="s">
        <v>15142</v>
      </c>
      <c r="L3930" s="12" t="s">
        <v>1299</v>
      </c>
      <c r="M3930" s="12" t="s">
        <v>14623</v>
      </c>
      <c r="N3930" s="12" t="s">
        <v>15126</v>
      </c>
      <c r="O3930" s="26" t="s">
        <v>18713</v>
      </c>
      <c r="P3930" s="26" t="s">
        <v>18714</v>
      </c>
      <c r="Q3930" s="25" t="s">
        <v>632</v>
      </c>
      <c r="R3930" s="26" t="s">
        <v>18715</v>
      </c>
      <c r="S3930" s="15" t="s">
        <v>18716</v>
      </c>
      <c r="T3930" s="52">
        <v>0</v>
      </c>
      <c r="U3930" s="22" t="s">
        <v>392</v>
      </c>
      <c r="V3930" s="49" t="str">
        <f>+Sitio_Publico[[#This Row],[idcoleccion]]&amp;"-"&amp;Sitio_Publico[[#This Row],[id]]</f>
        <v>000-3929</v>
      </c>
      <c r="W3930" s="49">
        <f>+VLOOKUP(Sitio_Publico[[#This Row],[territorio]],Estructura!$AE$4:$AH$1067,4,0)</f>
        <v>10000111</v>
      </c>
      <c r="X3930" s="49" t="str">
        <f>+VLOOKUP(Sitio_Publico[[#This Row],[tema]],Estructura!$G$4:$J$532,4,0)</f>
        <v>T-0</v>
      </c>
      <c r="Y3930" s="49" t="str">
        <f>+VLOOKUP(Sitio_Publico[[#This Row],[contenido]],Estructura!$L$4:$O$473,4,0)</f>
        <v>C-34</v>
      </c>
      <c r="Z3930" s="49" t="str">
        <f>+VLOOKUP(Sitio_Publico[[#This Row],[Filtro Integrado]],Estructura!$U$4:$W$529,3,0)</f>
        <v>FI-0</v>
      </c>
      <c r="AA3930" s="49" t="str">
        <f>+VLOOKUP(Sitio_Publico[[#This Row],[Muestra]],Estructura!$Y$4:$AB$483,4,0)</f>
        <v>M-00039</v>
      </c>
    </row>
    <row r="3931" spans="1:27" ht="40.799999999999997" x14ac:dyDescent="0.3">
      <c r="A3931" s="16">
        <f t="shared" si="61"/>
        <v>3930</v>
      </c>
      <c r="B3931" s="47" t="s">
        <v>15118</v>
      </c>
      <c r="C3931" s="13" t="s">
        <v>15119</v>
      </c>
      <c r="D3931" s="13" t="s">
        <v>15120</v>
      </c>
      <c r="E3931" s="44">
        <v>92</v>
      </c>
      <c r="F3931" s="13" t="s">
        <v>15142</v>
      </c>
      <c r="G3931" s="23" t="s">
        <v>15143</v>
      </c>
      <c r="H3931" s="42" t="s">
        <v>455</v>
      </c>
      <c r="I3931" s="28" t="s">
        <v>425</v>
      </c>
      <c r="J3931" s="12" t="s">
        <v>393</v>
      </c>
      <c r="K3931" s="28" t="s">
        <v>15278</v>
      </c>
      <c r="L3931" s="12" t="s">
        <v>15145</v>
      </c>
      <c r="M3931" s="12" t="s">
        <v>15146</v>
      </c>
      <c r="N3931" s="12" t="s">
        <v>15126</v>
      </c>
      <c r="O3931" s="26" t="s">
        <v>18717</v>
      </c>
      <c r="P3931" s="26" t="s">
        <v>18718</v>
      </c>
      <c r="Q3931" s="25" t="s">
        <v>456</v>
      </c>
      <c r="R3931" s="26" t="s">
        <v>18719</v>
      </c>
      <c r="S3931" s="15" t="s">
        <v>18720</v>
      </c>
      <c r="T3931" s="52">
        <v>0</v>
      </c>
      <c r="U3931" s="22" t="s">
        <v>392</v>
      </c>
      <c r="V3931" s="49" t="str">
        <f>+Sitio_Publico[[#This Row],[idcoleccion]]&amp;"-"&amp;Sitio_Publico[[#This Row],[id]]</f>
        <v>000-3930</v>
      </c>
      <c r="W3931" s="49">
        <f>+VLOOKUP(Sitio_Publico[[#This Row],[territorio]],Estructura!$AE$4:$AH$1067,4,0)</f>
        <v>10000092</v>
      </c>
      <c r="X3931" s="49" t="str">
        <f>+VLOOKUP(Sitio_Publico[[#This Row],[tema]],Estructura!$G$4:$J$532,4,0)</f>
        <v>T-0</v>
      </c>
      <c r="Y3931" s="49" t="str">
        <f>+VLOOKUP(Sitio_Publico[[#This Row],[contenido]],Estructura!$L$4:$O$473,4,0)</f>
        <v>C-1</v>
      </c>
      <c r="Z3931" s="49" t="str">
        <f>+VLOOKUP(Sitio_Publico[[#This Row],[Filtro Integrado]],Estructura!$U$4:$W$529,3,0)</f>
        <v>FI-0</v>
      </c>
      <c r="AA3931" s="49" t="str">
        <f>+VLOOKUP(Sitio_Publico[[#This Row],[Muestra]],Estructura!$Y$4:$AB$483,4,0)</f>
        <v>M-000228</v>
      </c>
    </row>
    <row r="3932" spans="1:27" ht="40.799999999999997" x14ac:dyDescent="0.3">
      <c r="A3932" s="16">
        <f t="shared" si="61"/>
        <v>3931</v>
      </c>
      <c r="B3932" s="47" t="s">
        <v>15118</v>
      </c>
      <c r="C3932" s="13" t="s">
        <v>15119</v>
      </c>
      <c r="D3932" s="13" t="s">
        <v>15120</v>
      </c>
      <c r="E3932" s="44">
        <v>9203</v>
      </c>
      <c r="F3932" s="13" t="s">
        <v>15263</v>
      </c>
      <c r="G3932" s="23" t="s">
        <v>15152</v>
      </c>
      <c r="H3932" s="42" t="s">
        <v>458</v>
      </c>
      <c r="I3932" s="28" t="s">
        <v>239</v>
      </c>
      <c r="J3932" s="12" t="s">
        <v>393</v>
      </c>
      <c r="K3932" s="28" t="s">
        <v>15458</v>
      </c>
      <c r="L3932" s="12" t="s">
        <v>15155</v>
      </c>
      <c r="M3932" s="12" t="s">
        <v>15156</v>
      </c>
      <c r="N3932" s="12" t="s">
        <v>15126</v>
      </c>
      <c r="O3932" s="26" t="s">
        <v>18721</v>
      </c>
      <c r="P3932" s="26" t="s">
        <v>18722</v>
      </c>
      <c r="Q3932" s="25" t="s">
        <v>10495</v>
      </c>
      <c r="R3932" s="26" t="s">
        <v>18723</v>
      </c>
      <c r="S3932" s="15" t="s">
        <v>18724</v>
      </c>
      <c r="T3932" s="52" t="s">
        <v>658</v>
      </c>
      <c r="U3932" s="22" t="s">
        <v>392</v>
      </c>
      <c r="V3932" s="49" t="str">
        <f>+Sitio_Publico[[#This Row],[idcoleccion]]&amp;"-"&amp;Sitio_Publico[[#This Row],[id]]</f>
        <v>000-3931</v>
      </c>
      <c r="W3932" s="49">
        <f>+VLOOKUP(Sitio_Publico[[#This Row],[territorio]],Estructura!$AE$4:$AH$1067,4,0)</f>
        <v>30009203</v>
      </c>
      <c r="X3932" s="49" t="str">
        <f>+VLOOKUP(Sitio_Publico[[#This Row],[tema]],Estructura!$G$4:$J$532,4,0)</f>
        <v>T-57</v>
      </c>
      <c r="Y3932" s="49" t="str">
        <f>+VLOOKUP(Sitio_Publico[[#This Row],[contenido]],Estructura!$L$4:$O$473,4,0)</f>
        <v>C-32</v>
      </c>
      <c r="Z3932" s="49" t="str">
        <f>+VLOOKUP(Sitio_Publico[[#This Row],[Filtro Integrado]],Estructura!$U$4:$W$529,3,0)</f>
        <v>FI-0</v>
      </c>
      <c r="AA3932" s="49" t="str">
        <f>+VLOOKUP(Sitio_Publico[[#This Row],[Muestra]],Estructura!$Y$4:$AB$483,4,0)</f>
        <v>M-000243</v>
      </c>
    </row>
    <row r="3933" spans="1:27" ht="51" x14ac:dyDescent="0.3">
      <c r="A3933" s="16">
        <f t="shared" si="61"/>
        <v>3932</v>
      </c>
      <c r="B3933" s="47" t="s">
        <v>15118</v>
      </c>
      <c r="C3933" s="13" t="s">
        <v>15119</v>
      </c>
      <c r="D3933" s="13" t="s">
        <v>15120</v>
      </c>
      <c r="E3933" s="44">
        <v>73</v>
      </c>
      <c r="F3933" s="13" t="s">
        <v>15142</v>
      </c>
      <c r="G3933" s="23" t="s">
        <v>15143</v>
      </c>
      <c r="H3933" s="42" t="s">
        <v>455</v>
      </c>
      <c r="I3933" s="28" t="s">
        <v>418</v>
      </c>
      <c r="J3933" s="12" t="s">
        <v>393</v>
      </c>
      <c r="K3933" s="28" t="s">
        <v>15142</v>
      </c>
      <c r="L3933" s="12" t="s">
        <v>1299</v>
      </c>
      <c r="M3933" s="12" t="s">
        <v>14623</v>
      </c>
      <c r="N3933" s="12" t="s">
        <v>15126</v>
      </c>
      <c r="O3933" s="26" t="s">
        <v>18725</v>
      </c>
      <c r="P3933" s="26" t="s">
        <v>18726</v>
      </c>
      <c r="Q3933" s="25" t="s">
        <v>632</v>
      </c>
      <c r="R3933" s="26" t="s">
        <v>17287</v>
      </c>
      <c r="S3933" s="15" t="s">
        <v>18727</v>
      </c>
      <c r="T3933" s="52">
        <v>0</v>
      </c>
      <c r="U3933" s="22" t="s">
        <v>392</v>
      </c>
      <c r="V3933" s="49" t="str">
        <f>+Sitio_Publico[[#This Row],[idcoleccion]]&amp;"-"&amp;Sitio_Publico[[#This Row],[id]]</f>
        <v>000-3932</v>
      </c>
      <c r="W3933" s="49">
        <f>+VLOOKUP(Sitio_Publico[[#This Row],[territorio]],Estructura!$AE$4:$AH$1067,4,0)</f>
        <v>10000073</v>
      </c>
      <c r="X3933" s="49" t="str">
        <f>+VLOOKUP(Sitio_Publico[[#This Row],[tema]],Estructura!$G$4:$J$532,4,0)</f>
        <v>T-0</v>
      </c>
      <c r="Y3933" s="49" t="str">
        <f>+VLOOKUP(Sitio_Publico[[#This Row],[contenido]],Estructura!$L$4:$O$473,4,0)</f>
        <v>C-1</v>
      </c>
      <c r="Z3933" s="49" t="str">
        <f>+VLOOKUP(Sitio_Publico[[#This Row],[Filtro Integrado]],Estructura!$U$4:$W$529,3,0)</f>
        <v>FI-0</v>
      </c>
      <c r="AA3933" s="49" t="str">
        <f>+VLOOKUP(Sitio_Publico[[#This Row],[Muestra]],Estructura!$Y$4:$AB$483,4,0)</f>
        <v>M-00039</v>
      </c>
    </row>
    <row r="3934" spans="1:27" ht="51" x14ac:dyDescent="0.3">
      <c r="A3934" s="16">
        <f t="shared" si="61"/>
        <v>3933</v>
      </c>
      <c r="B3934" s="47" t="s">
        <v>15118</v>
      </c>
      <c r="C3934" s="13" t="s">
        <v>15119</v>
      </c>
      <c r="D3934" s="13" t="s">
        <v>15120</v>
      </c>
      <c r="E3934" s="44">
        <v>100103003</v>
      </c>
      <c r="F3934" s="13" t="s">
        <v>15396</v>
      </c>
      <c r="G3934" s="23" t="s">
        <v>15397</v>
      </c>
      <c r="H3934" s="42" t="s">
        <v>457</v>
      </c>
      <c r="I3934" s="28" t="s">
        <v>378</v>
      </c>
      <c r="J3934" s="12" t="s">
        <v>15398</v>
      </c>
      <c r="K3934" s="28" t="s">
        <v>15399</v>
      </c>
      <c r="L3934" s="12" t="s">
        <v>1611</v>
      </c>
      <c r="M3934" s="12" t="s">
        <v>15400</v>
      </c>
      <c r="N3934" s="12" t="s">
        <v>15126</v>
      </c>
      <c r="O3934" s="26" t="s">
        <v>18728</v>
      </c>
      <c r="P3934" s="26" t="s">
        <v>18729</v>
      </c>
      <c r="Q3934" s="25" t="s">
        <v>456</v>
      </c>
      <c r="R3934" s="26" t="s">
        <v>18730</v>
      </c>
      <c r="S3934" s="15" t="s">
        <v>18731</v>
      </c>
      <c r="T3934" s="52" t="s">
        <v>2442</v>
      </c>
      <c r="U3934" s="22" t="s">
        <v>392</v>
      </c>
      <c r="V3934" s="49" t="str">
        <f>+Sitio_Publico[[#This Row],[idcoleccion]]&amp;"-"&amp;Sitio_Publico[[#This Row],[id]]</f>
        <v>000-3933</v>
      </c>
      <c r="W3934" s="49">
        <f>+VLOOKUP(Sitio_Publico[[#This Row],[territorio]],Estructura!$AE$4:$AH$1067,4,0)</f>
        <v>20000015</v>
      </c>
      <c r="X3934" s="49" t="str">
        <f>+VLOOKUP(Sitio_Publico[[#This Row],[tema]],Estructura!$G$4:$J$532,4,0)</f>
        <v>T-58</v>
      </c>
      <c r="Y3934" s="49" t="str">
        <f>+VLOOKUP(Sitio_Publico[[#This Row],[contenido]],Estructura!$L$4:$O$473,4,0)</f>
        <v>C-35</v>
      </c>
      <c r="Z3934" s="49" t="str">
        <f>+VLOOKUP(Sitio_Publico[[#This Row],[Filtro Integrado]],Estructura!$U$4:$W$529,3,0)</f>
        <v>FI-8</v>
      </c>
      <c r="AA3934" s="49" t="str">
        <f>+VLOOKUP(Sitio_Publico[[#This Row],[Muestra]],Estructura!$Y$4:$AB$483,4,0)</f>
        <v>M-00016</v>
      </c>
    </row>
    <row r="3935" spans="1:27" ht="30.6" x14ac:dyDescent="0.3">
      <c r="A3935" s="16">
        <f t="shared" si="61"/>
        <v>3934</v>
      </c>
      <c r="B3935" s="47" t="s">
        <v>15118</v>
      </c>
      <c r="C3935" s="13" t="s">
        <v>15119</v>
      </c>
      <c r="D3935" s="13" t="s">
        <v>15120</v>
      </c>
      <c r="E3935" s="44">
        <v>16</v>
      </c>
      <c r="F3935" s="13" t="s">
        <v>15198</v>
      </c>
      <c r="G3935" s="23" t="s">
        <v>15122</v>
      </c>
      <c r="H3935" s="42" t="s">
        <v>457</v>
      </c>
      <c r="I3935" s="28" t="s">
        <v>379</v>
      </c>
      <c r="J3935" s="12" t="s">
        <v>393</v>
      </c>
      <c r="K3935" s="28" t="s">
        <v>458</v>
      </c>
      <c r="L3935" s="12" t="s">
        <v>15124</v>
      </c>
      <c r="M3935" s="12" t="s">
        <v>15125</v>
      </c>
      <c r="N3935" s="12" t="s">
        <v>15126</v>
      </c>
      <c r="O3935" s="26" t="s">
        <v>18732</v>
      </c>
      <c r="P3935" s="26" t="s">
        <v>18733</v>
      </c>
      <c r="Q3935" s="25" t="s">
        <v>1359</v>
      </c>
      <c r="R3935" s="26" t="s">
        <v>18734</v>
      </c>
      <c r="S3935" s="15" t="s">
        <v>18735</v>
      </c>
      <c r="T3935" s="52" t="s">
        <v>1805</v>
      </c>
      <c r="U3935" s="22" t="s">
        <v>392</v>
      </c>
      <c r="V3935" s="49" t="str">
        <f>+Sitio_Publico[[#This Row],[idcoleccion]]&amp;"-"&amp;Sitio_Publico[[#This Row],[id]]</f>
        <v>000-3934</v>
      </c>
      <c r="W3935" s="49">
        <f>+VLOOKUP(Sitio_Publico[[#This Row],[territorio]],Estructura!$AE$4:$AH$1067,4,0)</f>
        <v>20000016</v>
      </c>
      <c r="X3935" s="49" t="str">
        <f>+VLOOKUP(Sitio_Publico[[#This Row],[tema]],Estructura!$G$4:$J$532,4,0)</f>
        <v>T-55</v>
      </c>
      <c r="Y3935" s="49" t="str">
        <f>+VLOOKUP(Sitio_Publico[[#This Row],[contenido]],Estructura!$L$4:$O$473,4,0)</f>
        <v>C-30</v>
      </c>
      <c r="Z3935" s="49" t="str">
        <f>+VLOOKUP(Sitio_Publico[[#This Row],[Filtro Integrado]],Estructura!$U$4:$W$529,3,0)</f>
        <v>FI-0</v>
      </c>
      <c r="AA3935" s="49" t="str">
        <f>+VLOOKUP(Sitio_Publico[[#This Row],[Muestra]],Estructura!$Y$4:$AB$483,4,0)</f>
        <v>M-0001</v>
      </c>
    </row>
    <row r="3936" spans="1:27" ht="40.799999999999997" x14ac:dyDescent="0.3">
      <c r="A3936" s="16">
        <f t="shared" si="61"/>
        <v>3935</v>
      </c>
      <c r="B3936" s="47" t="s">
        <v>15118</v>
      </c>
      <c r="C3936" s="13" t="s">
        <v>15119</v>
      </c>
      <c r="D3936" s="13" t="s">
        <v>15141</v>
      </c>
      <c r="E3936" s="44">
        <v>100105001</v>
      </c>
      <c r="F3936" s="13" t="s">
        <v>15142</v>
      </c>
      <c r="G3936" s="23" t="s">
        <v>15300</v>
      </c>
      <c r="H3936" s="42" t="s">
        <v>455</v>
      </c>
      <c r="I3936" s="28" t="s">
        <v>14</v>
      </c>
      <c r="J3936" s="12" t="s">
        <v>393</v>
      </c>
      <c r="K3936" s="28" t="s">
        <v>18665</v>
      </c>
      <c r="L3936" s="12" t="s">
        <v>15145</v>
      </c>
      <c r="M3936" s="12" t="s">
        <v>15146</v>
      </c>
      <c r="N3936" s="12" t="s">
        <v>15126</v>
      </c>
      <c r="O3936" s="26" t="s">
        <v>18736</v>
      </c>
      <c r="P3936" s="26" t="s">
        <v>18737</v>
      </c>
      <c r="Q3936" s="25" t="s">
        <v>456</v>
      </c>
      <c r="R3936" s="26" t="s">
        <v>18738</v>
      </c>
      <c r="S3936" s="15" t="s">
        <v>18739</v>
      </c>
      <c r="T3936" s="52">
        <v>0</v>
      </c>
      <c r="U3936" s="22" t="s">
        <v>392</v>
      </c>
      <c r="V3936" s="49" t="str">
        <f>+Sitio_Publico[[#This Row],[idcoleccion]]&amp;"-"&amp;Sitio_Publico[[#This Row],[id]]</f>
        <v>000-3935</v>
      </c>
      <c r="W3936" s="49">
        <f>+VLOOKUP(Sitio_Publico[[#This Row],[territorio]],Estructura!$AE$4:$AH$1067,4,0)</f>
        <v>10000000</v>
      </c>
      <c r="X3936" s="49" t="str">
        <f>+VLOOKUP(Sitio_Publico[[#This Row],[tema]],Estructura!$G$4:$J$532,4,0)</f>
        <v>T-0</v>
      </c>
      <c r="Y3936" s="49" t="str">
        <f>+VLOOKUP(Sitio_Publico[[#This Row],[contenido]],Estructura!$L$4:$O$473,4,0)</f>
        <v>C-34</v>
      </c>
      <c r="Z3936" s="49" t="str">
        <f>+VLOOKUP(Sitio_Publico[[#This Row],[Filtro Integrado]],Estructura!$U$4:$W$529,3,0)</f>
        <v>FI-0</v>
      </c>
      <c r="AA3936" s="49" t="str">
        <f>+VLOOKUP(Sitio_Publico[[#This Row],[Muestra]],Estructura!$Y$4:$AB$483,4,0)</f>
        <v>M-00022</v>
      </c>
    </row>
    <row r="3937" spans="1:27" ht="30.6" x14ac:dyDescent="0.3">
      <c r="A3937" s="16">
        <f t="shared" si="61"/>
        <v>3936</v>
      </c>
      <c r="B3937" s="47" t="s">
        <v>15118</v>
      </c>
      <c r="C3937" s="13" t="s">
        <v>15119</v>
      </c>
      <c r="D3937" s="13" t="s">
        <v>15120</v>
      </c>
      <c r="E3937" s="44">
        <v>13124</v>
      </c>
      <c r="F3937" s="13" t="s">
        <v>15198</v>
      </c>
      <c r="G3937" s="23" t="s">
        <v>15122</v>
      </c>
      <c r="H3937" s="42" t="s">
        <v>458</v>
      </c>
      <c r="I3937" s="28" t="s">
        <v>320</v>
      </c>
      <c r="J3937" s="12" t="s">
        <v>393</v>
      </c>
      <c r="K3937" s="28" t="s">
        <v>15371</v>
      </c>
      <c r="L3937" s="12" t="s">
        <v>15124</v>
      </c>
      <c r="M3937" s="12" t="s">
        <v>15125</v>
      </c>
      <c r="N3937" s="12" t="s">
        <v>15126</v>
      </c>
      <c r="O3937" s="26" t="s">
        <v>18740</v>
      </c>
      <c r="P3937" s="26" t="s">
        <v>18741</v>
      </c>
      <c r="Q3937" s="25" t="s">
        <v>632</v>
      </c>
      <c r="R3937" s="26" t="s">
        <v>18742</v>
      </c>
      <c r="S3937" s="15" t="s">
        <v>18743</v>
      </c>
      <c r="T3937" s="52" t="s">
        <v>18744</v>
      </c>
      <c r="U3937" s="22" t="s">
        <v>392</v>
      </c>
      <c r="V3937" s="49" t="str">
        <f>+Sitio_Publico[[#This Row],[idcoleccion]]&amp;"-"&amp;Sitio_Publico[[#This Row],[id]]</f>
        <v>000-3936</v>
      </c>
      <c r="W3937" s="49">
        <f>+VLOOKUP(Sitio_Publico[[#This Row],[territorio]],Estructura!$AE$4:$AH$1067,4,0)</f>
        <v>30013124</v>
      </c>
      <c r="X3937" s="49" t="str">
        <f>+VLOOKUP(Sitio_Publico[[#This Row],[tema]],Estructura!$G$4:$J$532,4,0)</f>
        <v>T-55</v>
      </c>
      <c r="Y3937" s="49" t="str">
        <f>+VLOOKUP(Sitio_Publico[[#This Row],[contenido]],Estructura!$L$4:$O$473,4,0)</f>
        <v>C-30</v>
      </c>
      <c r="Z3937" s="49" t="str">
        <f>+VLOOKUP(Sitio_Publico[[#This Row],[Filtro Integrado]],Estructura!$U$4:$W$529,3,0)</f>
        <v>FI-0</v>
      </c>
      <c r="AA3937" s="49" t="str">
        <f>+VLOOKUP(Sitio_Publico[[#This Row],[Muestra]],Estructura!$Y$4:$AB$483,4,0)</f>
        <v>M-000236</v>
      </c>
    </row>
    <row r="3938" spans="1:27" ht="40.799999999999997" x14ac:dyDescent="0.3">
      <c r="A3938" s="16">
        <f t="shared" si="61"/>
        <v>3937</v>
      </c>
      <c r="B3938" s="47" t="s">
        <v>15118</v>
      </c>
      <c r="C3938" s="13" t="s">
        <v>15119</v>
      </c>
      <c r="D3938" s="13" t="s">
        <v>15120</v>
      </c>
      <c r="E3938" s="44">
        <v>11101</v>
      </c>
      <c r="F3938" s="13" t="s">
        <v>15825</v>
      </c>
      <c r="G3938" s="23" t="s">
        <v>15152</v>
      </c>
      <c r="H3938" s="42" t="s">
        <v>458</v>
      </c>
      <c r="I3938" s="28" t="s">
        <v>278</v>
      </c>
      <c r="J3938" s="12" t="s">
        <v>15153</v>
      </c>
      <c r="K3938" s="28" t="s">
        <v>15826</v>
      </c>
      <c r="L3938" s="12" t="s">
        <v>15155</v>
      </c>
      <c r="M3938" s="12" t="s">
        <v>15156</v>
      </c>
      <c r="N3938" s="12" t="s">
        <v>15126</v>
      </c>
      <c r="O3938" s="26" t="s">
        <v>18745</v>
      </c>
      <c r="P3938" s="26" t="s">
        <v>18746</v>
      </c>
      <c r="Q3938" s="25" t="s">
        <v>10495</v>
      </c>
      <c r="R3938" s="26" t="s">
        <v>18747</v>
      </c>
      <c r="S3938" s="15" t="s">
        <v>18748</v>
      </c>
      <c r="T3938" s="52" t="s">
        <v>786</v>
      </c>
      <c r="U3938" s="22" t="s">
        <v>392</v>
      </c>
      <c r="V3938" s="49" t="str">
        <f>+Sitio_Publico[[#This Row],[idcoleccion]]&amp;"-"&amp;Sitio_Publico[[#This Row],[id]]</f>
        <v>000-3937</v>
      </c>
      <c r="W3938" s="49">
        <f>+VLOOKUP(Sitio_Publico[[#This Row],[territorio]],Estructura!$AE$4:$AH$1067,4,0)</f>
        <v>30011101</v>
      </c>
      <c r="X3938" s="49" t="str">
        <f>+VLOOKUP(Sitio_Publico[[#This Row],[tema]],Estructura!$G$4:$J$532,4,0)</f>
        <v>T-62</v>
      </c>
      <c r="Y3938" s="49" t="str">
        <f>+VLOOKUP(Sitio_Publico[[#This Row],[contenido]],Estructura!$L$4:$O$473,4,0)</f>
        <v>C-32</v>
      </c>
      <c r="Z3938" s="49" t="str">
        <f>+VLOOKUP(Sitio_Publico[[#This Row],[Filtro Integrado]],Estructura!$U$4:$W$529,3,0)</f>
        <v>FI-4</v>
      </c>
      <c r="AA3938" s="49" t="str">
        <f>+VLOOKUP(Sitio_Publico[[#This Row],[Muestra]],Estructura!$Y$4:$AB$483,4,0)</f>
        <v>M-000263</v>
      </c>
    </row>
    <row r="3939" spans="1:27" ht="30.6" x14ac:dyDescent="0.3">
      <c r="A3939" s="16">
        <f t="shared" si="61"/>
        <v>3938</v>
      </c>
      <c r="B3939" s="47" t="s">
        <v>15118</v>
      </c>
      <c r="C3939" s="13" t="s">
        <v>15119</v>
      </c>
      <c r="D3939" s="13" t="s">
        <v>15120</v>
      </c>
      <c r="E3939" s="44">
        <v>1</v>
      </c>
      <c r="F3939" s="13" t="s">
        <v>15142</v>
      </c>
      <c r="G3939" s="23" t="s">
        <v>15300</v>
      </c>
      <c r="H3939" s="42" t="s">
        <v>455</v>
      </c>
      <c r="I3939" s="28" t="s">
        <v>14</v>
      </c>
      <c r="J3939" s="12" t="s">
        <v>393</v>
      </c>
      <c r="K3939" s="28" t="s">
        <v>16049</v>
      </c>
      <c r="L3939" s="12" t="s">
        <v>15145</v>
      </c>
      <c r="M3939" s="12" t="s">
        <v>15146</v>
      </c>
      <c r="N3939" s="12" t="s">
        <v>15126</v>
      </c>
      <c r="O3939" s="26" t="s">
        <v>18749</v>
      </c>
      <c r="P3939" s="26" t="s">
        <v>18750</v>
      </c>
      <c r="Q3939" s="25" t="s">
        <v>456</v>
      </c>
      <c r="R3939" s="26" t="s">
        <v>18751</v>
      </c>
      <c r="S3939" s="15" t="s">
        <v>18752</v>
      </c>
      <c r="T3939" s="52">
        <v>0</v>
      </c>
      <c r="U3939" s="22" t="s">
        <v>392</v>
      </c>
      <c r="V3939" s="49" t="str">
        <f>+Sitio_Publico[[#This Row],[idcoleccion]]&amp;"-"&amp;Sitio_Publico[[#This Row],[id]]</f>
        <v>000-3938</v>
      </c>
      <c r="W3939" s="49">
        <f>+VLOOKUP(Sitio_Publico[[#This Row],[territorio]],Estructura!$AE$4:$AH$1067,4,0)</f>
        <v>10000000</v>
      </c>
      <c r="X3939" s="49" t="str">
        <f>+VLOOKUP(Sitio_Publico[[#This Row],[tema]],Estructura!$G$4:$J$532,4,0)</f>
        <v>T-0</v>
      </c>
      <c r="Y3939" s="49" t="str">
        <f>+VLOOKUP(Sitio_Publico[[#This Row],[contenido]],Estructura!$L$4:$O$473,4,0)</f>
        <v>C-34</v>
      </c>
      <c r="Z3939" s="49" t="str">
        <f>+VLOOKUP(Sitio_Publico[[#This Row],[Filtro Integrado]],Estructura!$U$4:$W$529,3,0)</f>
        <v>FI-0</v>
      </c>
      <c r="AA3939" s="49" t="str">
        <f>+VLOOKUP(Sitio_Publico[[#This Row],[Muestra]],Estructura!$Y$4:$AB$483,4,0)</f>
        <v>M-00040</v>
      </c>
    </row>
    <row r="3940" spans="1:27" ht="51" x14ac:dyDescent="0.3">
      <c r="A3940" s="16">
        <f t="shared" si="61"/>
        <v>3939</v>
      </c>
      <c r="B3940" s="47" t="s">
        <v>15118</v>
      </c>
      <c r="C3940" s="13" t="s">
        <v>15119</v>
      </c>
      <c r="D3940" s="13" t="s">
        <v>15120</v>
      </c>
      <c r="E3940" s="44">
        <v>100101007</v>
      </c>
      <c r="F3940" s="13" t="s">
        <v>15396</v>
      </c>
      <c r="G3940" s="23" t="s">
        <v>15397</v>
      </c>
      <c r="H3940" s="42" t="s">
        <v>457</v>
      </c>
      <c r="I3940" s="28" t="s">
        <v>378</v>
      </c>
      <c r="J3940" s="12" t="s">
        <v>15398</v>
      </c>
      <c r="K3940" s="28" t="s">
        <v>16512</v>
      </c>
      <c r="L3940" s="12" t="s">
        <v>1611</v>
      </c>
      <c r="M3940" s="12" t="s">
        <v>15400</v>
      </c>
      <c r="N3940" s="12" t="s">
        <v>15126</v>
      </c>
      <c r="O3940" s="26" t="s">
        <v>18753</v>
      </c>
      <c r="P3940" s="26" t="s">
        <v>18754</v>
      </c>
      <c r="Q3940" s="25" t="s">
        <v>456</v>
      </c>
      <c r="R3940" s="26" t="s">
        <v>18755</v>
      </c>
      <c r="S3940" s="15" t="s">
        <v>18756</v>
      </c>
      <c r="T3940" s="52" t="s">
        <v>2442</v>
      </c>
      <c r="U3940" s="22" t="s">
        <v>392</v>
      </c>
      <c r="V3940" s="49" t="str">
        <f>+Sitio_Publico[[#This Row],[idcoleccion]]&amp;"-"&amp;Sitio_Publico[[#This Row],[id]]</f>
        <v>000-3939</v>
      </c>
      <c r="W3940" s="49">
        <f>+VLOOKUP(Sitio_Publico[[#This Row],[territorio]],Estructura!$AE$4:$AH$1067,4,0)</f>
        <v>20000015</v>
      </c>
      <c r="X3940" s="49" t="str">
        <f>+VLOOKUP(Sitio_Publico[[#This Row],[tema]],Estructura!$G$4:$J$532,4,0)</f>
        <v>T-58</v>
      </c>
      <c r="Y3940" s="49" t="str">
        <f>+VLOOKUP(Sitio_Publico[[#This Row],[contenido]],Estructura!$L$4:$O$473,4,0)</f>
        <v>C-35</v>
      </c>
      <c r="Z3940" s="49" t="str">
        <f>+VLOOKUP(Sitio_Publico[[#This Row],[Filtro Integrado]],Estructura!$U$4:$W$529,3,0)</f>
        <v>FI-8</v>
      </c>
      <c r="AA3940" s="49" t="str">
        <f>+VLOOKUP(Sitio_Publico[[#This Row],[Muestra]],Estructura!$Y$4:$AB$483,4,0)</f>
        <v>M-0006</v>
      </c>
    </row>
    <row r="3941" spans="1:27" ht="61.2" x14ac:dyDescent="0.3">
      <c r="A3941" s="16">
        <f t="shared" si="61"/>
        <v>3940</v>
      </c>
      <c r="B3941" s="47" t="s">
        <v>15118</v>
      </c>
      <c r="C3941" s="13" t="s">
        <v>15119</v>
      </c>
      <c r="D3941" s="13" t="s">
        <v>15120</v>
      </c>
      <c r="E3941" s="44">
        <v>79</v>
      </c>
      <c r="F3941" s="13" t="s">
        <v>15142</v>
      </c>
      <c r="G3941" s="23" t="s">
        <v>15143</v>
      </c>
      <c r="H3941" s="42" t="s">
        <v>455</v>
      </c>
      <c r="I3941" s="28" t="s">
        <v>420</v>
      </c>
      <c r="J3941" s="12" t="s">
        <v>393</v>
      </c>
      <c r="K3941" s="28" t="s">
        <v>15225</v>
      </c>
      <c r="L3941" s="12" t="s">
        <v>15145</v>
      </c>
      <c r="M3941" s="12" t="s">
        <v>14623</v>
      </c>
      <c r="N3941" s="12" t="s">
        <v>15126</v>
      </c>
      <c r="O3941" s="26" t="s">
        <v>18757</v>
      </c>
      <c r="P3941" s="26" t="s">
        <v>18758</v>
      </c>
      <c r="Q3941" s="25" t="s">
        <v>456</v>
      </c>
      <c r="R3941" s="26" t="s">
        <v>18759</v>
      </c>
      <c r="S3941" s="15" t="s">
        <v>18760</v>
      </c>
      <c r="T3941" s="52">
        <v>0</v>
      </c>
      <c r="U3941" s="22" t="s">
        <v>392</v>
      </c>
      <c r="V3941" s="49" t="str">
        <f>+Sitio_Publico[[#This Row],[idcoleccion]]&amp;"-"&amp;Sitio_Publico[[#This Row],[id]]</f>
        <v>000-3940</v>
      </c>
      <c r="W3941" s="49">
        <f>+VLOOKUP(Sitio_Publico[[#This Row],[territorio]],Estructura!$AE$4:$AH$1067,4,0)</f>
        <v>10000079</v>
      </c>
      <c r="X3941" s="49" t="str">
        <f>+VLOOKUP(Sitio_Publico[[#This Row],[tema]],Estructura!$G$4:$J$532,4,0)</f>
        <v>T-0</v>
      </c>
      <c r="Y3941" s="49" t="str">
        <f>+VLOOKUP(Sitio_Publico[[#This Row],[contenido]],Estructura!$L$4:$O$473,4,0)</f>
        <v>C-1</v>
      </c>
      <c r="Z3941" s="49" t="str">
        <f>+VLOOKUP(Sitio_Publico[[#This Row],[Filtro Integrado]],Estructura!$U$4:$W$529,3,0)</f>
        <v>FI-0</v>
      </c>
      <c r="AA3941" s="49" t="str">
        <f>+VLOOKUP(Sitio_Publico[[#This Row],[Muestra]],Estructura!$Y$4:$AB$483,4,0)</f>
        <v>M-0002</v>
      </c>
    </row>
    <row r="3942" spans="1:27" ht="40.799999999999997" x14ac:dyDescent="0.3">
      <c r="A3942" s="16">
        <f t="shared" si="61"/>
        <v>3941</v>
      </c>
      <c r="B3942" s="47" t="s">
        <v>15118</v>
      </c>
      <c r="C3942" s="13" t="s">
        <v>15119</v>
      </c>
      <c r="D3942" s="13" t="s">
        <v>15120</v>
      </c>
      <c r="E3942" s="44">
        <v>5301</v>
      </c>
      <c r="F3942" s="13" t="s">
        <v>15121</v>
      </c>
      <c r="G3942" s="23" t="s">
        <v>15122</v>
      </c>
      <c r="H3942" s="42" t="s">
        <v>458</v>
      </c>
      <c r="I3942" s="28" t="s">
        <v>70</v>
      </c>
      <c r="J3942" s="12" t="s">
        <v>393</v>
      </c>
      <c r="K3942" s="28" t="s">
        <v>15199</v>
      </c>
      <c r="L3942" s="12" t="s">
        <v>15124</v>
      </c>
      <c r="M3942" s="12" t="s">
        <v>15125</v>
      </c>
      <c r="N3942" s="12" t="s">
        <v>15126</v>
      </c>
      <c r="O3942" s="26" t="s">
        <v>18761</v>
      </c>
      <c r="P3942" s="26" t="s">
        <v>18762</v>
      </c>
      <c r="Q3942" s="25" t="s">
        <v>632</v>
      </c>
      <c r="R3942" s="26" t="s">
        <v>18763</v>
      </c>
      <c r="S3942" s="15" t="s">
        <v>18764</v>
      </c>
      <c r="T3942" s="52" t="s">
        <v>16974</v>
      </c>
      <c r="U3942" s="22" t="s">
        <v>392</v>
      </c>
      <c r="V3942" s="49" t="str">
        <f>+Sitio_Publico[[#This Row],[idcoleccion]]&amp;"-"&amp;Sitio_Publico[[#This Row],[id]]</f>
        <v>000-3941</v>
      </c>
      <c r="W3942" s="49">
        <f>+VLOOKUP(Sitio_Publico[[#This Row],[territorio]],Estructura!$AE$4:$AH$1067,4,0)</f>
        <v>30005301</v>
      </c>
      <c r="X3942" s="49" t="str">
        <f>+VLOOKUP(Sitio_Publico[[#This Row],[tema]],Estructura!$G$4:$J$532,4,0)</f>
        <v>T-50</v>
      </c>
      <c r="Y3942" s="49" t="str">
        <f>+VLOOKUP(Sitio_Publico[[#This Row],[contenido]],Estructura!$L$4:$O$473,4,0)</f>
        <v>C-30</v>
      </c>
      <c r="Z3942" s="49" t="str">
        <f>+VLOOKUP(Sitio_Publico[[#This Row],[Filtro Integrado]],Estructura!$U$4:$W$529,3,0)</f>
        <v>FI-0</v>
      </c>
      <c r="AA3942" s="49" t="str">
        <f>+VLOOKUP(Sitio_Publico[[#This Row],[Muestra]],Estructura!$Y$4:$AB$483,4,0)</f>
        <v>M-000222</v>
      </c>
    </row>
    <row r="3943" spans="1:27" ht="81.599999999999994" x14ac:dyDescent="0.3">
      <c r="A3943" s="16">
        <f t="shared" si="61"/>
        <v>3942</v>
      </c>
      <c r="B3943" s="47" t="s">
        <v>15118</v>
      </c>
      <c r="C3943" s="13" t="s">
        <v>15119</v>
      </c>
      <c r="D3943" s="13" t="s">
        <v>15141</v>
      </c>
      <c r="E3943" s="44">
        <v>100112025</v>
      </c>
      <c r="F3943" s="13" t="s">
        <v>15142</v>
      </c>
      <c r="G3943" s="23" t="s">
        <v>15143</v>
      </c>
      <c r="H3943" s="42" t="s">
        <v>455</v>
      </c>
      <c r="I3943" s="28" t="s">
        <v>14</v>
      </c>
      <c r="J3943" s="12" t="s">
        <v>393</v>
      </c>
      <c r="K3943" s="28" t="s">
        <v>15597</v>
      </c>
      <c r="L3943" s="12" t="s">
        <v>15145</v>
      </c>
      <c r="M3943" s="12" t="s">
        <v>15146</v>
      </c>
      <c r="N3943" s="12" t="s">
        <v>15126</v>
      </c>
      <c r="O3943" s="26" t="s">
        <v>18765</v>
      </c>
      <c r="P3943" s="26" t="s">
        <v>18766</v>
      </c>
      <c r="Q3943" s="25" t="s">
        <v>456</v>
      </c>
      <c r="R3943" s="26" t="s">
        <v>18311</v>
      </c>
      <c r="S3943" s="15" t="s">
        <v>18767</v>
      </c>
      <c r="T3943" s="52">
        <v>0</v>
      </c>
      <c r="U3943" s="22" t="s">
        <v>392</v>
      </c>
      <c r="V3943" s="49" t="str">
        <f>+Sitio_Publico[[#This Row],[idcoleccion]]&amp;"-"&amp;Sitio_Publico[[#This Row],[id]]</f>
        <v>000-3942</v>
      </c>
      <c r="W3943" s="49">
        <f>+VLOOKUP(Sitio_Publico[[#This Row],[territorio]],Estructura!$AE$4:$AH$1067,4,0)</f>
        <v>10000000</v>
      </c>
      <c r="X3943" s="49" t="str">
        <f>+VLOOKUP(Sitio_Publico[[#This Row],[tema]],Estructura!$G$4:$J$532,4,0)</f>
        <v>T-0</v>
      </c>
      <c r="Y3943" s="49" t="str">
        <f>+VLOOKUP(Sitio_Publico[[#This Row],[contenido]],Estructura!$L$4:$O$473,4,0)</f>
        <v>C-1</v>
      </c>
      <c r="Z3943" s="49" t="str">
        <f>+VLOOKUP(Sitio_Publico[[#This Row],[Filtro Integrado]],Estructura!$U$4:$W$529,3,0)</f>
        <v>FI-0</v>
      </c>
      <c r="AA3943" s="49" t="str">
        <f>+VLOOKUP(Sitio_Publico[[#This Row],[Muestra]],Estructura!$Y$4:$AB$483,4,0)</f>
        <v>M-00038</v>
      </c>
    </row>
    <row r="3944" spans="1:27" ht="40.799999999999997" x14ac:dyDescent="0.3">
      <c r="A3944" s="16">
        <f t="shared" si="61"/>
        <v>3943</v>
      </c>
      <c r="B3944" s="47" t="s">
        <v>15118</v>
      </c>
      <c r="C3944" s="13" t="s">
        <v>15119</v>
      </c>
      <c r="D3944" s="13" t="s">
        <v>15120</v>
      </c>
      <c r="E3944" s="44">
        <v>60</v>
      </c>
      <c r="F3944" s="13" t="s">
        <v>15142</v>
      </c>
      <c r="G3944" s="23" t="s">
        <v>15143</v>
      </c>
      <c r="H3944" s="42" t="s">
        <v>455</v>
      </c>
      <c r="I3944" s="28" t="s">
        <v>452</v>
      </c>
      <c r="J3944" s="12" t="s">
        <v>393</v>
      </c>
      <c r="K3944" s="28" t="s">
        <v>15278</v>
      </c>
      <c r="L3944" s="12" t="s">
        <v>1299</v>
      </c>
      <c r="M3944" s="12" t="s">
        <v>14623</v>
      </c>
      <c r="N3944" s="12" t="s">
        <v>15126</v>
      </c>
      <c r="O3944" s="26" t="s">
        <v>18768</v>
      </c>
      <c r="P3944" s="26" t="s">
        <v>18769</v>
      </c>
      <c r="Q3944" s="25" t="s">
        <v>1145</v>
      </c>
      <c r="R3944" s="26" t="s">
        <v>18770</v>
      </c>
      <c r="S3944" s="15" t="s">
        <v>18771</v>
      </c>
      <c r="T3944" s="52">
        <v>0</v>
      </c>
      <c r="U3944" s="22" t="s">
        <v>392</v>
      </c>
      <c r="V3944" s="49" t="str">
        <f>+Sitio_Publico[[#This Row],[idcoleccion]]&amp;"-"&amp;Sitio_Publico[[#This Row],[id]]</f>
        <v>000-3943</v>
      </c>
      <c r="W3944" s="49">
        <f>+VLOOKUP(Sitio_Publico[[#This Row],[territorio]],Estructura!$AE$4:$AH$1067,4,0)</f>
        <v>10000060</v>
      </c>
      <c r="X3944" s="49" t="str">
        <f>+VLOOKUP(Sitio_Publico[[#This Row],[tema]],Estructura!$G$4:$J$532,4,0)</f>
        <v>T-0</v>
      </c>
      <c r="Y3944" s="49" t="str">
        <f>+VLOOKUP(Sitio_Publico[[#This Row],[contenido]],Estructura!$L$4:$O$473,4,0)</f>
        <v>C-1</v>
      </c>
      <c r="Z3944" s="49" t="str">
        <f>+VLOOKUP(Sitio_Publico[[#This Row],[Filtro Integrado]],Estructura!$U$4:$W$529,3,0)</f>
        <v>FI-0</v>
      </c>
      <c r="AA3944" s="49" t="str">
        <f>+VLOOKUP(Sitio_Publico[[#This Row],[Muestra]],Estructura!$Y$4:$AB$483,4,0)</f>
        <v>M-000228</v>
      </c>
    </row>
    <row r="3945" spans="1:27" ht="91.8" x14ac:dyDescent="0.3">
      <c r="A3945" s="16">
        <f t="shared" si="61"/>
        <v>3944</v>
      </c>
      <c r="B3945" s="47" t="s">
        <v>15118</v>
      </c>
      <c r="C3945" s="13" t="s">
        <v>15119</v>
      </c>
      <c r="D3945" s="13" t="s">
        <v>15141</v>
      </c>
      <c r="E3945" s="44">
        <v>100101001</v>
      </c>
      <c r="F3945" s="13" t="s">
        <v>15142</v>
      </c>
      <c r="G3945" s="23" t="s">
        <v>15143</v>
      </c>
      <c r="H3945" s="42" t="s">
        <v>455</v>
      </c>
      <c r="I3945" s="28" t="s">
        <v>14</v>
      </c>
      <c r="J3945" s="12" t="s">
        <v>393</v>
      </c>
      <c r="K3945" s="28" t="s">
        <v>16087</v>
      </c>
      <c r="L3945" s="12" t="s">
        <v>1299</v>
      </c>
      <c r="M3945" s="12" t="s">
        <v>15146</v>
      </c>
      <c r="N3945" s="12" t="s">
        <v>15126</v>
      </c>
      <c r="O3945" s="26" t="s">
        <v>18772</v>
      </c>
      <c r="P3945" s="26" t="s">
        <v>18773</v>
      </c>
      <c r="Q3945" s="25" t="s">
        <v>1145</v>
      </c>
      <c r="R3945" s="26" t="s">
        <v>18774</v>
      </c>
      <c r="S3945" s="15" t="s">
        <v>18775</v>
      </c>
      <c r="T3945" s="52">
        <v>0</v>
      </c>
      <c r="U3945" s="22" t="s">
        <v>392</v>
      </c>
      <c r="V3945" s="49" t="str">
        <f>+Sitio_Publico[[#This Row],[idcoleccion]]&amp;"-"&amp;Sitio_Publico[[#This Row],[id]]</f>
        <v>000-3944</v>
      </c>
      <c r="W3945" s="49">
        <f>+VLOOKUP(Sitio_Publico[[#This Row],[territorio]],Estructura!$AE$4:$AH$1067,4,0)</f>
        <v>10000000</v>
      </c>
      <c r="X3945" s="49" t="str">
        <f>+VLOOKUP(Sitio_Publico[[#This Row],[tema]],Estructura!$G$4:$J$532,4,0)</f>
        <v>T-0</v>
      </c>
      <c r="Y3945" s="49" t="str">
        <f>+VLOOKUP(Sitio_Publico[[#This Row],[contenido]],Estructura!$L$4:$O$473,4,0)</f>
        <v>C-1</v>
      </c>
      <c r="Z3945" s="49" t="str">
        <f>+VLOOKUP(Sitio_Publico[[#This Row],[Filtro Integrado]],Estructura!$U$4:$W$529,3,0)</f>
        <v>FI-0</v>
      </c>
      <c r="AA3945" s="49" t="str">
        <f>+VLOOKUP(Sitio_Publico[[#This Row],[Muestra]],Estructura!$Y$4:$AB$483,4,0)</f>
        <v>M-0003</v>
      </c>
    </row>
    <row r="3946" spans="1:27" ht="61.2" x14ac:dyDescent="0.3">
      <c r="A3946" s="16">
        <f t="shared" si="61"/>
        <v>3945</v>
      </c>
      <c r="B3946" s="47" t="s">
        <v>15118</v>
      </c>
      <c r="C3946" s="13" t="s">
        <v>15119</v>
      </c>
      <c r="D3946" s="13" t="s">
        <v>15120</v>
      </c>
      <c r="E3946" s="44">
        <v>5</v>
      </c>
      <c r="F3946" s="13" t="s">
        <v>15142</v>
      </c>
      <c r="G3946" s="23" t="s">
        <v>15300</v>
      </c>
      <c r="H3946" s="42" t="s">
        <v>455</v>
      </c>
      <c r="I3946" s="28" t="s">
        <v>14</v>
      </c>
      <c r="J3946" s="12" t="s">
        <v>393</v>
      </c>
      <c r="K3946" s="28" t="s">
        <v>15757</v>
      </c>
      <c r="L3946" s="12" t="s">
        <v>15145</v>
      </c>
      <c r="M3946" s="12" t="s">
        <v>15146</v>
      </c>
      <c r="N3946" s="12" t="s">
        <v>15126</v>
      </c>
      <c r="O3946" s="26" t="s">
        <v>18776</v>
      </c>
      <c r="P3946" s="26" t="s">
        <v>18777</v>
      </c>
      <c r="Q3946" s="25" t="s">
        <v>456</v>
      </c>
      <c r="R3946" s="26" t="s">
        <v>18778</v>
      </c>
      <c r="S3946" s="15" t="s">
        <v>18779</v>
      </c>
      <c r="T3946" s="52">
        <v>0</v>
      </c>
      <c r="U3946" s="22" t="s">
        <v>392</v>
      </c>
      <c r="V3946" s="49" t="str">
        <f>+Sitio_Publico[[#This Row],[idcoleccion]]&amp;"-"&amp;Sitio_Publico[[#This Row],[id]]</f>
        <v>000-3945</v>
      </c>
      <c r="W3946" s="49">
        <f>+VLOOKUP(Sitio_Publico[[#This Row],[territorio]],Estructura!$AE$4:$AH$1067,4,0)</f>
        <v>10000000</v>
      </c>
      <c r="X3946" s="49" t="str">
        <f>+VLOOKUP(Sitio_Publico[[#This Row],[tema]],Estructura!$G$4:$J$532,4,0)</f>
        <v>T-0</v>
      </c>
      <c r="Y3946" s="49" t="str">
        <f>+VLOOKUP(Sitio_Publico[[#This Row],[contenido]],Estructura!$L$4:$O$473,4,0)</f>
        <v>C-34</v>
      </c>
      <c r="Z3946" s="49" t="str">
        <f>+VLOOKUP(Sitio_Publico[[#This Row],[Filtro Integrado]],Estructura!$U$4:$W$529,3,0)</f>
        <v>FI-0</v>
      </c>
      <c r="AA3946" s="49" t="str">
        <f>+VLOOKUP(Sitio_Publico[[#This Row],[Muestra]],Estructura!$Y$4:$AB$483,4,0)</f>
        <v>M-00044</v>
      </c>
    </row>
    <row r="3947" spans="1:27" ht="71.400000000000006" x14ac:dyDescent="0.3">
      <c r="A3947" s="16">
        <f t="shared" si="61"/>
        <v>3946</v>
      </c>
      <c r="B3947" s="47" t="s">
        <v>15118</v>
      </c>
      <c r="C3947" s="13" t="s">
        <v>15119</v>
      </c>
      <c r="D3947" s="13" t="s">
        <v>15141</v>
      </c>
      <c r="E3947" s="44">
        <v>100106002</v>
      </c>
      <c r="F3947" s="13" t="s">
        <v>15142</v>
      </c>
      <c r="G3947" s="23" t="s">
        <v>15143</v>
      </c>
      <c r="H3947" s="42" t="s">
        <v>455</v>
      </c>
      <c r="I3947" s="28" t="s">
        <v>14</v>
      </c>
      <c r="J3947" s="12" t="s">
        <v>393</v>
      </c>
      <c r="K3947" s="28" t="s">
        <v>18780</v>
      </c>
      <c r="L3947" s="12" t="s">
        <v>15145</v>
      </c>
      <c r="M3947" s="12" t="s">
        <v>15146</v>
      </c>
      <c r="N3947" s="12" t="s">
        <v>15126</v>
      </c>
      <c r="O3947" s="26" t="s">
        <v>18781</v>
      </c>
      <c r="P3947" s="26" t="s">
        <v>18782</v>
      </c>
      <c r="Q3947" s="25" t="s">
        <v>456</v>
      </c>
      <c r="R3947" s="26" t="s">
        <v>18783</v>
      </c>
      <c r="S3947" s="15" t="s">
        <v>18784</v>
      </c>
      <c r="T3947" s="52">
        <v>0</v>
      </c>
      <c r="U3947" s="22" t="s">
        <v>392</v>
      </c>
      <c r="V3947" s="49" t="str">
        <f>+Sitio_Publico[[#This Row],[idcoleccion]]&amp;"-"&amp;Sitio_Publico[[#This Row],[id]]</f>
        <v>000-3946</v>
      </c>
      <c r="W3947" s="49">
        <f>+VLOOKUP(Sitio_Publico[[#This Row],[territorio]],Estructura!$AE$4:$AH$1067,4,0)</f>
        <v>10000000</v>
      </c>
      <c r="X3947" s="49" t="str">
        <f>+VLOOKUP(Sitio_Publico[[#This Row],[tema]],Estructura!$G$4:$J$532,4,0)</f>
        <v>T-0</v>
      </c>
      <c r="Y3947" s="49" t="str">
        <f>+VLOOKUP(Sitio_Publico[[#This Row],[contenido]],Estructura!$L$4:$O$473,4,0)</f>
        <v>C-1</v>
      </c>
      <c r="Z3947" s="49" t="str">
        <f>+VLOOKUP(Sitio_Publico[[#This Row],[Filtro Integrado]],Estructura!$U$4:$W$529,3,0)</f>
        <v>FI-0</v>
      </c>
      <c r="AA3947" s="49" t="str">
        <f>+VLOOKUP(Sitio_Publico[[#This Row],[Muestra]],Estructura!$Y$4:$AB$483,4,0)</f>
        <v>M-00029</v>
      </c>
    </row>
    <row r="3948" spans="1:27" ht="40.799999999999997" x14ac:dyDescent="0.3">
      <c r="A3948" s="16">
        <f t="shared" si="61"/>
        <v>3947</v>
      </c>
      <c r="B3948" s="47" t="s">
        <v>15118</v>
      </c>
      <c r="C3948" s="13" t="s">
        <v>15119</v>
      </c>
      <c r="D3948" s="13" t="s">
        <v>15120</v>
      </c>
      <c r="E3948" s="44">
        <v>193</v>
      </c>
      <c r="F3948" s="13" t="s">
        <v>15142</v>
      </c>
      <c r="G3948" s="23" t="s">
        <v>15300</v>
      </c>
      <c r="H3948" s="42" t="s">
        <v>455</v>
      </c>
      <c r="I3948" s="28" t="s">
        <v>454</v>
      </c>
      <c r="J3948" s="12" t="s">
        <v>393</v>
      </c>
      <c r="K3948" s="28" t="s">
        <v>15181</v>
      </c>
      <c r="L3948" s="12" t="s">
        <v>1299</v>
      </c>
      <c r="M3948" s="12" t="s">
        <v>15146</v>
      </c>
      <c r="N3948" s="12" t="s">
        <v>15126</v>
      </c>
      <c r="O3948" s="26" t="s">
        <v>18785</v>
      </c>
      <c r="P3948" s="26" t="s">
        <v>18786</v>
      </c>
      <c r="Q3948" s="25" t="s">
        <v>632</v>
      </c>
      <c r="R3948" s="26" t="s">
        <v>17218</v>
      </c>
      <c r="S3948" s="15" t="s">
        <v>18787</v>
      </c>
      <c r="T3948" s="52">
        <v>0</v>
      </c>
      <c r="U3948" s="22" t="s">
        <v>392</v>
      </c>
      <c r="V3948" s="49" t="str">
        <f>+Sitio_Publico[[#This Row],[idcoleccion]]&amp;"-"&amp;Sitio_Publico[[#This Row],[id]]</f>
        <v>000-3947</v>
      </c>
      <c r="W3948" s="49">
        <f>+VLOOKUP(Sitio_Publico[[#This Row],[territorio]],Estructura!$AE$4:$AH$1067,4,0)</f>
        <v>10000193</v>
      </c>
      <c r="X3948" s="49" t="str">
        <f>+VLOOKUP(Sitio_Publico[[#This Row],[tema]],Estructura!$G$4:$J$532,4,0)</f>
        <v>T-0</v>
      </c>
      <c r="Y3948" s="49" t="str">
        <f>+VLOOKUP(Sitio_Publico[[#This Row],[contenido]],Estructura!$L$4:$O$473,4,0)</f>
        <v>C-34</v>
      </c>
      <c r="Z3948" s="49" t="str">
        <f>+VLOOKUP(Sitio_Publico[[#This Row],[Filtro Integrado]],Estructura!$U$4:$W$529,3,0)</f>
        <v>FI-0</v>
      </c>
      <c r="AA3948" s="49" t="str">
        <f>+VLOOKUP(Sitio_Publico[[#This Row],[Muestra]],Estructura!$Y$4:$AB$483,4,0)</f>
        <v>M-000220</v>
      </c>
    </row>
    <row r="3949" spans="1:27" ht="40.799999999999997" x14ac:dyDescent="0.3">
      <c r="A3949" s="16">
        <f t="shared" si="61"/>
        <v>3948</v>
      </c>
      <c r="B3949" s="47" t="s">
        <v>15118</v>
      </c>
      <c r="C3949" s="13" t="s">
        <v>15119</v>
      </c>
      <c r="D3949" s="13" t="s">
        <v>15120</v>
      </c>
      <c r="E3949" s="44">
        <v>4</v>
      </c>
      <c r="F3949" s="13" t="s">
        <v>15142</v>
      </c>
      <c r="G3949" s="23" t="s">
        <v>15300</v>
      </c>
      <c r="H3949" s="42" t="s">
        <v>455</v>
      </c>
      <c r="I3949" s="28" t="s">
        <v>14</v>
      </c>
      <c r="J3949" s="12" t="s">
        <v>393</v>
      </c>
      <c r="K3949" s="28" t="s">
        <v>17435</v>
      </c>
      <c r="L3949" s="12" t="s">
        <v>15145</v>
      </c>
      <c r="M3949" s="12" t="s">
        <v>15146</v>
      </c>
      <c r="N3949" s="12" t="s">
        <v>15126</v>
      </c>
      <c r="O3949" s="26" t="s">
        <v>18788</v>
      </c>
      <c r="P3949" s="26" t="s">
        <v>18789</v>
      </c>
      <c r="Q3949" s="25" t="s">
        <v>456</v>
      </c>
      <c r="R3949" s="26" t="s">
        <v>18790</v>
      </c>
      <c r="S3949" s="15" t="s">
        <v>18791</v>
      </c>
      <c r="T3949" s="52">
        <v>0</v>
      </c>
      <c r="U3949" s="22" t="s">
        <v>392</v>
      </c>
      <c r="V3949" s="49" t="str">
        <f>+Sitio_Publico[[#This Row],[idcoleccion]]&amp;"-"&amp;Sitio_Publico[[#This Row],[id]]</f>
        <v>000-3948</v>
      </c>
      <c r="W3949" s="49">
        <f>+VLOOKUP(Sitio_Publico[[#This Row],[territorio]],Estructura!$AE$4:$AH$1067,4,0)</f>
        <v>10000000</v>
      </c>
      <c r="X3949" s="49" t="str">
        <f>+VLOOKUP(Sitio_Publico[[#This Row],[tema]],Estructura!$G$4:$J$532,4,0)</f>
        <v>T-0</v>
      </c>
      <c r="Y3949" s="49" t="str">
        <f>+VLOOKUP(Sitio_Publico[[#This Row],[contenido]],Estructura!$L$4:$O$473,4,0)</f>
        <v>C-34</v>
      </c>
      <c r="Z3949" s="49" t="str">
        <f>+VLOOKUP(Sitio_Publico[[#This Row],[Filtro Integrado]],Estructura!$U$4:$W$529,3,0)</f>
        <v>FI-0</v>
      </c>
      <c r="AA3949" s="49" t="str">
        <f>+VLOOKUP(Sitio_Publico[[#This Row],[Muestra]],Estructura!$Y$4:$AB$483,4,0)</f>
        <v>M-00043</v>
      </c>
    </row>
    <row r="3950" spans="1:27" ht="40.799999999999997" x14ac:dyDescent="0.3">
      <c r="A3950" s="16">
        <f t="shared" si="61"/>
        <v>3949</v>
      </c>
      <c r="B3950" s="47" t="s">
        <v>15118</v>
      </c>
      <c r="C3950" s="13" t="s">
        <v>15119</v>
      </c>
      <c r="D3950" s="13" t="s">
        <v>15141</v>
      </c>
      <c r="E3950" s="44">
        <v>100106</v>
      </c>
      <c r="F3950" s="13" t="s">
        <v>15142</v>
      </c>
      <c r="G3950" s="23" t="s">
        <v>15300</v>
      </c>
      <c r="H3950" s="42" t="s">
        <v>455</v>
      </c>
      <c r="I3950" s="28" t="s">
        <v>14</v>
      </c>
      <c r="J3950" s="12" t="s">
        <v>393</v>
      </c>
      <c r="K3950" s="28" t="s">
        <v>15176</v>
      </c>
      <c r="L3950" s="12" t="s">
        <v>1299</v>
      </c>
      <c r="M3950" s="12" t="s">
        <v>15146</v>
      </c>
      <c r="N3950" s="12" t="s">
        <v>15126</v>
      </c>
      <c r="O3950" s="26" t="s">
        <v>18792</v>
      </c>
      <c r="P3950" s="26" t="s">
        <v>18793</v>
      </c>
      <c r="Q3950" s="25" t="s">
        <v>1359</v>
      </c>
      <c r="R3950" s="26" t="s">
        <v>18794</v>
      </c>
      <c r="S3950" s="15" t="s">
        <v>18795</v>
      </c>
      <c r="T3950" s="52">
        <v>0</v>
      </c>
      <c r="U3950" s="22" t="s">
        <v>392</v>
      </c>
      <c r="V3950" s="49" t="str">
        <f>+Sitio_Publico[[#This Row],[idcoleccion]]&amp;"-"&amp;Sitio_Publico[[#This Row],[id]]</f>
        <v>000-3949</v>
      </c>
      <c r="W3950" s="49">
        <f>+VLOOKUP(Sitio_Publico[[#This Row],[territorio]],Estructura!$AE$4:$AH$1067,4,0)</f>
        <v>10000000</v>
      </c>
      <c r="X3950" s="49" t="str">
        <f>+VLOOKUP(Sitio_Publico[[#This Row],[tema]],Estructura!$G$4:$J$532,4,0)</f>
        <v>T-0</v>
      </c>
      <c r="Y3950" s="49" t="str">
        <f>+VLOOKUP(Sitio_Publico[[#This Row],[contenido]],Estructura!$L$4:$O$473,4,0)</f>
        <v>C-34</v>
      </c>
      <c r="Z3950" s="49" t="str">
        <f>+VLOOKUP(Sitio_Publico[[#This Row],[Filtro Integrado]],Estructura!$U$4:$W$529,3,0)</f>
        <v>FI-0</v>
      </c>
      <c r="AA3950" s="49" t="str">
        <f>+VLOOKUP(Sitio_Publico[[#This Row],[Muestra]],Estructura!$Y$4:$AB$483,4,0)</f>
        <v>M-000219</v>
      </c>
    </row>
    <row r="3951" spans="1:27" ht="30.6" x14ac:dyDescent="0.3">
      <c r="A3951" s="16">
        <f t="shared" si="61"/>
        <v>3950</v>
      </c>
      <c r="B3951" s="47" t="s">
        <v>15118</v>
      </c>
      <c r="C3951" s="13" t="s">
        <v>15119</v>
      </c>
      <c r="D3951" s="13" t="s">
        <v>15120</v>
      </c>
      <c r="E3951" s="44">
        <v>13501</v>
      </c>
      <c r="F3951" s="13" t="s">
        <v>15198</v>
      </c>
      <c r="G3951" s="23" t="s">
        <v>15122</v>
      </c>
      <c r="H3951" s="42" t="s">
        <v>458</v>
      </c>
      <c r="I3951" s="28" t="s">
        <v>338</v>
      </c>
      <c r="J3951" s="12" t="s">
        <v>393</v>
      </c>
      <c r="K3951" s="28" t="s">
        <v>15181</v>
      </c>
      <c r="L3951" s="12" t="s">
        <v>15124</v>
      </c>
      <c r="M3951" s="12" t="s">
        <v>15125</v>
      </c>
      <c r="N3951" s="12" t="s">
        <v>15126</v>
      </c>
      <c r="O3951" s="26" t="s">
        <v>18796</v>
      </c>
      <c r="P3951" s="26" t="s">
        <v>18797</v>
      </c>
      <c r="Q3951" s="25" t="s">
        <v>632</v>
      </c>
      <c r="R3951" s="26" t="s">
        <v>18798</v>
      </c>
      <c r="S3951" s="15" t="s">
        <v>18799</v>
      </c>
      <c r="T3951" s="52" t="s">
        <v>18800</v>
      </c>
      <c r="U3951" s="22" t="s">
        <v>392</v>
      </c>
      <c r="V3951" s="49" t="str">
        <f>+Sitio_Publico[[#This Row],[idcoleccion]]&amp;"-"&amp;Sitio_Publico[[#This Row],[id]]</f>
        <v>000-3950</v>
      </c>
      <c r="W3951" s="49">
        <f>+VLOOKUP(Sitio_Publico[[#This Row],[territorio]],Estructura!$AE$4:$AH$1067,4,0)</f>
        <v>30013501</v>
      </c>
      <c r="X3951" s="49" t="str">
        <f>+VLOOKUP(Sitio_Publico[[#This Row],[tema]],Estructura!$G$4:$J$532,4,0)</f>
        <v>T-55</v>
      </c>
      <c r="Y3951" s="49" t="str">
        <f>+VLOOKUP(Sitio_Publico[[#This Row],[contenido]],Estructura!$L$4:$O$473,4,0)</f>
        <v>C-30</v>
      </c>
      <c r="Z3951" s="49" t="str">
        <f>+VLOOKUP(Sitio_Publico[[#This Row],[Filtro Integrado]],Estructura!$U$4:$W$529,3,0)</f>
        <v>FI-0</v>
      </c>
      <c r="AA3951" s="49" t="str">
        <f>+VLOOKUP(Sitio_Publico[[#This Row],[Muestra]],Estructura!$Y$4:$AB$483,4,0)</f>
        <v>M-000220</v>
      </c>
    </row>
    <row r="3952" spans="1:27" ht="40.799999999999997" x14ac:dyDescent="0.3">
      <c r="A3952" s="16">
        <f t="shared" si="61"/>
        <v>3951</v>
      </c>
      <c r="B3952" s="47" t="s">
        <v>15118</v>
      </c>
      <c r="C3952" s="13" t="s">
        <v>15119</v>
      </c>
      <c r="D3952" s="13" t="s">
        <v>15141</v>
      </c>
      <c r="E3952" s="44">
        <v>100103002</v>
      </c>
      <c r="F3952" s="13" t="s">
        <v>15142</v>
      </c>
      <c r="G3952" s="23" t="s">
        <v>15300</v>
      </c>
      <c r="H3952" s="42" t="s">
        <v>455</v>
      </c>
      <c r="I3952" s="28" t="s">
        <v>14</v>
      </c>
      <c r="J3952" s="12" t="s">
        <v>393</v>
      </c>
      <c r="K3952" s="28" t="s">
        <v>15587</v>
      </c>
      <c r="L3952" s="12" t="s">
        <v>1299</v>
      </c>
      <c r="M3952" s="12" t="s">
        <v>14623</v>
      </c>
      <c r="N3952" s="12" t="s">
        <v>15126</v>
      </c>
      <c r="O3952" s="26" t="s">
        <v>18801</v>
      </c>
      <c r="P3952" s="26" t="s">
        <v>18802</v>
      </c>
      <c r="Q3952" s="25" t="s">
        <v>632</v>
      </c>
      <c r="R3952" s="26" t="s">
        <v>18803</v>
      </c>
      <c r="S3952" s="15" t="s">
        <v>18804</v>
      </c>
      <c r="T3952" s="52">
        <v>0</v>
      </c>
      <c r="U3952" s="22" t="s">
        <v>392</v>
      </c>
      <c r="V3952" s="49" t="str">
        <f>+Sitio_Publico[[#This Row],[idcoleccion]]&amp;"-"&amp;Sitio_Publico[[#This Row],[id]]</f>
        <v>000-3951</v>
      </c>
      <c r="W3952" s="49">
        <f>+VLOOKUP(Sitio_Publico[[#This Row],[territorio]],Estructura!$AE$4:$AH$1067,4,0)</f>
        <v>10000000</v>
      </c>
      <c r="X3952" s="49" t="str">
        <f>+VLOOKUP(Sitio_Publico[[#This Row],[tema]],Estructura!$G$4:$J$532,4,0)</f>
        <v>T-0</v>
      </c>
      <c r="Y3952" s="49" t="str">
        <f>+VLOOKUP(Sitio_Publico[[#This Row],[contenido]],Estructura!$L$4:$O$473,4,0)</f>
        <v>C-34</v>
      </c>
      <c r="Z3952" s="49" t="str">
        <f>+VLOOKUP(Sitio_Publico[[#This Row],[Filtro Integrado]],Estructura!$U$4:$W$529,3,0)</f>
        <v>FI-0</v>
      </c>
      <c r="AA3952" s="49" t="str">
        <f>+VLOOKUP(Sitio_Publico[[#This Row],[Muestra]],Estructura!$Y$4:$AB$483,4,0)</f>
        <v>M-00015</v>
      </c>
    </row>
    <row r="3953" spans="1:27" ht="40.799999999999997" x14ac:dyDescent="0.3">
      <c r="A3953" s="16">
        <f t="shared" si="61"/>
        <v>3952</v>
      </c>
      <c r="B3953" s="47" t="s">
        <v>15118</v>
      </c>
      <c r="C3953" s="13" t="s">
        <v>15119</v>
      </c>
      <c r="D3953" s="13" t="s">
        <v>15120</v>
      </c>
      <c r="E3953" s="44">
        <v>100101</v>
      </c>
      <c r="F3953" s="13" t="s">
        <v>15121</v>
      </c>
      <c r="G3953" s="23" t="s">
        <v>15122</v>
      </c>
      <c r="H3953" s="42" t="s">
        <v>455</v>
      </c>
      <c r="I3953" s="28" t="s">
        <v>14</v>
      </c>
      <c r="J3953" s="12" t="s">
        <v>393</v>
      </c>
      <c r="K3953" s="28" t="s">
        <v>16007</v>
      </c>
      <c r="L3953" s="12" t="s">
        <v>15124</v>
      </c>
      <c r="M3953" s="12" t="s">
        <v>15125</v>
      </c>
      <c r="N3953" s="12" t="s">
        <v>15126</v>
      </c>
      <c r="O3953" s="26" t="s">
        <v>18805</v>
      </c>
      <c r="P3953" s="26" t="s">
        <v>18806</v>
      </c>
      <c r="Q3953" s="25" t="s">
        <v>632</v>
      </c>
      <c r="R3953" s="26" t="s">
        <v>18807</v>
      </c>
      <c r="S3953" s="15" t="s">
        <v>18808</v>
      </c>
      <c r="T3953" s="52">
        <v>0</v>
      </c>
      <c r="U3953" s="22" t="s">
        <v>392</v>
      </c>
      <c r="V3953" s="49" t="str">
        <f>+Sitio_Publico[[#This Row],[idcoleccion]]&amp;"-"&amp;Sitio_Publico[[#This Row],[id]]</f>
        <v>000-3952</v>
      </c>
      <c r="W3953" s="49">
        <f>+VLOOKUP(Sitio_Publico[[#This Row],[territorio]],Estructura!$AE$4:$AH$1067,4,0)</f>
        <v>10000000</v>
      </c>
      <c r="X3953" s="49" t="str">
        <f>+VLOOKUP(Sitio_Publico[[#This Row],[tema]],Estructura!$G$4:$J$532,4,0)</f>
        <v>T-50</v>
      </c>
      <c r="Y3953" s="49" t="str">
        <f>+VLOOKUP(Sitio_Publico[[#This Row],[contenido]],Estructura!$L$4:$O$473,4,0)</f>
        <v>C-30</v>
      </c>
      <c r="Z3953" s="49" t="str">
        <f>+VLOOKUP(Sitio_Publico[[#This Row],[Filtro Integrado]],Estructura!$U$4:$W$529,3,0)</f>
        <v>FI-0</v>
      </c>
      <c r="AA3953" s="49" t="str">
        <f>+VLOOKUP(Sitio_Publico[[#This Row],[Muestra]],Estructura!$Y$4:$AB$483,4,0)</f>
        <v>M-000273</v>
      </c>
    </row>
    <row r="3954" spans="1:27" ht="48" x14ac:dyDescent="0.3">
      <c r="A3954" s="16">
        <f t="shared" si="61"/>
        <v>3953</v>
      </c>
      <c r="B3954" s="47" t="s">
        <v>15118</v>
      </c>
      <c r="C3954" s="13" t="s">
        <v>15119</v>
      </c>
      <c r="D3954" s="13" t="s">
        <v>15120</v>
      </c>
      <c r="E3954" s="44">
        <v>4</v>
      </c>
      <c r="F3954" s="13" t="s">
        <v>15161</v>
      </c>
      <c r="G3954" s="23" t="s">
        <v>15162</v>
      </c>
      <c r="H3954" s="42" t="s">
        <v>457</v>
      </c>
      <c r="I3954" s="28" t="s">
        <v>377</v>
      </c>
      <c r="J3954" s="12" t="s">
        <v>393</v>
      </c>
      <c r="K3954" s="28" t="s">
        <v>15612</v>
      </c>
      <c r="L3954" s="12" t="s">
        <v>15164</v>
      </c>
      <c r="M3954" s="12" t="s">
        <v>15165</v>
      </c>
      <c r="N3954" s="12" t="s">
        <v>15126</v>
      </c>
      <c r="O3954" s="26" t="s">
        <v>18809</v>
      </c>
      <c r="P3954" s="26" t="s">
        <v>18810</v>
      </c>
      <c r="Q3954" s="25" t="s">
        <v>456</v>
      </c>
      <c r="R3954" s="26" t="s">
        <v>18811</v>
      </c>
      <c r="S3954" s="15" t="s">
        <v>18812</v>
      </c>
      <c r="T3954" s="52" t="s">
        <v>15170</v>
      </c>
      <c r="U3954" s="22" t="s">
        <v>392</v>
      </c>
      <c r="V3954" s="49" t="str">
        <f>+Sitio_Publico[[#This Row],[idcoleccion]]&amp;"-"&amp;Sitio_Publico[[#This Row],[id]]</f>
        <v>000-3953</v>
      </c>
      <c r="W3954" s="49">
        <f>+VLOOKUP(Sitio_Publico[[#This Row],[territorio]],Estructura!$AE$4:$AH$1067,4,0)</f>
        <v>20000014</v>
      </c>
      <c r="X3954" s="49" t="str">
        <f>+VLOOKUP(Sitio_Publico[[#This Row],[tema]],Estructura!$G$4:$J$532,4,0)</f>
        <v>T-53</v>
      </c>
      <c r="Y3954" s="49" t="str">
        <f>+VLOOKUP(Sitio_Publico[[#This Row],[contenido]],Estructura!$L$4:$O$473,4,0)</f>
        <v>C-33</v>
      </c>
      <c r="Z3954" s="49" t="str">
        <f>+VLOOKUP(Sitio_Publico[[#This Row],[Filtro Integrado]],Estructura!$U$4:$W$529,3,0)</f>
        <v>FI-0</v>
      </c>
      <c r="AA3954" s="49" t="str">
        <f>+VLOOKUP(Sitio_Publico[[#This Row],[Muestra]],Estructura!$Y$4:$AB$483,4,0)</f>
        <v>M-000257</v>
      </c>
    </row>
    <row r="3955" spans="1:27" ht="40.799999999999997" x14ac:dyDescent="0.3">
      <c r="A3955" s="16">
        <f t="shared" si="61"/>
        <v>3954</v>
      </c>
      <c r="B3955" s="47" t="s">
        <v>15118</v>
      </c>
      <c r="C3955" s="13" t="s">
        <v>15119</v>
      </c>
      <c r="D3955" s="13" t="s">
        <v>15141</v>
      </c>
      <c r="E3955" s="44">
        <v>100102005</v>
      </c>
      <c r="F3955" s="13" t="s">
        <v>15142</v>
      </c>
      <c r="G3955" s="23" t="s">
        <v>15300</v>
      </c>
      <c r="H3955" s="42" t="s">
        <v>455</v>
      </c>
      <c r="I3955" s="28" t="s">
        <v>14</v>
      </c>
      <c r="J3955" s="12" t="s">
        <v>393</v>
      </c>
      <c r="K3955" s="28" t="s">
        <v>16002</v>
      </c>
      <c r="L3955" s="12" t="s">
        <v>15145</v>
      </c>
      <c r="M3955" s="12" t="s">
        <v>14623</v>
      </c>
      <c r="N3955" s="12" t="s">
        <v>15126</v>
      </c>
      <c r="O3955" s="26" t="s">
        <v>18813</v>
      </c>
      <c r="P3955" s="26" t="s">
        <v>18814</v>
      </c>
      <c r="Q3955" s="25" t="s">
        <v>456</v>
      </c>
      <c r="R3955" s="26" t="s">
        <v>16879</v>
      </c>
      <c r="S3955" s="15" t="s">
        <v>18815</v>
      </c>
      <c r="T3955" s="52">
        <v>0</v>
      </c>
      <c r="U3955" s="22" t="s">
        <v>392</v>
      </c>
      <c r="V3955" s="49" t="str">
        <f>+Sitio_Publico[[#This Row],[idcoleccion]]&amp;"-"&amp;Sitio_Publico[[#This Row],[id]]</f>
        <v>000-3954</v>
      </c>
      <c r="W3955" s="49">
        <f>+VLOOKUP(Sitio_Publico[[#This Row],[territorio]],Estructura!$AE$4:$AH$1067,4,0)</f>
        <v>10000000</v>
      </c>
      <c r="X3955" s="49" t="str">
        <f>+VLOOKUP(Sitio_Publico[[#This Row],[tema]],Estructura!$G$4:$J$532,4,0)</f>
        <v>T-0</v>
      </c>
      <c r="Y3955" s="49" t="str">
        <f>+VLOOKUP(Sitio_Publico[[#This Row],[contenido]],Estructura!$L$4:$O$473,4,0)</f>
        <v>C-34</v>
      </c>
      <c r="Z3955" s="49" t="str">
        <f>+VLOOKUP(Sitio_Publico[[#This Row],[Filtro Integrado]],Estructura!$U$4:$W$529,3,0)</f>
        <v>FI-0</v>
      </c>
      <c r="AA3955" s="49" t="str">
        <f>+VLOOKUP(Sitio_Publico[[#This Row],[Muestra]],Estructura!$Y$4:$AB$483,4,0)</f>
        <v>M-00011</v>
      </c>
    </row>
    <row r="3956" spans="1:27" ht="40.799999999999997" x14ac:dyDescent="0.3">
      <c r="A3956" s="16">
        <f t="shared" si="61"/>
        <v>3955</v>
      </c>
      <c r="B3956" s="47" t="s">
        <v>15118</v>
      </c>
      <c r="C3956" s="13" t="s">
        <v>15119</v>
      </c>
      <c r="D3956" s="13" t="s">
        <v>15120</v>
      </c>
      <c r="E3956" s="44">
        <v>5703</v>
      </c>
      <c r="F3956" s="13" t="s">
        <v>15825</v>
      </c>
      <c r="G3956" s="23" t="s">
        <v>15152</v>
      </c>
      <c r="H3956" s="42" t="s">
        <v>458</v>
      </c>
      <c r="I3956" s="28" t="s">
        <v>92</v>
      </c>
      <c r="J3956" s="12" t="s">
        <v>15153</v>
      </c>
      <c r="K3956" s="28" t="s">
        <v>15826</v>
      </c>
      <c r="L3956" s="12" t="s">
        <v>15155</v>
      </c>
      <c r="M3956" s="12" t="s">
        <v>15156</v>
      </c>
      <c r="N3956" s="12" t="s">
        <v>15126</v>
      </c>
      <c r="O3956" s="26" t="s">
        <v>18816</v>
      </c>
      <c r="P3956" s="26" t="s">
        <v>18817</v>
      </c>
      <c r="Q3956" s="25" t="s">
        <v>10495</v>
      </c>
      <c r="R3956" s="26" t="s">
        <v>18818</v>
      </c>
      <c r="S3956" s="15" t="s">
        <v>18819</v>
      </c>
      <c r="T3956" s="52" t="s">
        <v>909</v>
      </c>
      <c r="U3956" s="22" t="s">
        <v>392</v>
      </c>
      <c r="V3956" s="49" t="str">
        <f>+Sitio_Publico[[#This Row],[idcoleccion]]&amp;"-"&amp;Sitio_Publico[[#This Row],[id]]</f>
        <v>000-3955</v>
      </c>
      <c r="W3956" s="49">
        <f>+VLOOKUP(Sitio_Publico[[#This Row],[territorio]],Estructura!$AE$4:$AH$1067,4,0)</f>
        <v>30005703</v>
      </c>
      <c r="X3956" s="49" t="str">
        <f>+VLOOKUP(Sitio_Publico[[#This Row],[tema]],Estructura!$G$4:$J$532,4,0)</f>
        <v>T-62</v>
      </c>
      <c r="Y3956" s="49" t="str">
        <f>+VLOOKUP(Sitio_Publico[[#This Row],[contenido]],Estructura!$L$4:$O$473,4,0)</f>
        <v>C-32</v>
      </c>
      <c r="Z3956" s="49" t="str">
        <f>+VLOOKUP(Sitio_Publico[[#This Row],[Filtro Integrado]],Estructura!$U$4:$W$529,3,0)</f>
        <v>FI-4</v>
      </c>
      <c r="AA3956" s="49" t="str">
        <f>+VLOOKUP(Sitio_Publico[[#This Row],[Muestra]],Estructura!$Y$4:$AB$483,4,0)</f>
        <v>M-000263</v>
      </c>
    </row>
    <row r="3957" spans="1:27" ht="40.799999999999997" x14ac:dyDescent="0.3">
      <c r="A3957" s="16">
        <f t="shared" si="61"/>
        <v>3956</v>
      </c>
      <c r="B3957" s="47" t="s">
        <v>15118</v>
      </c>
      <c r="C3957" s="13" t="s">
        <v>15119</v>
      </c>
      <c r="D3957" s="13" t="s">
        <v>15120</v>
      </c>
      <c r="E3957" s="44">
        <v>5701</v>
      </c>
      <c r="F3957" s="13" t="s">
        <v>15121</v>
      </c>
      <c r="G3957" s="23" t="s">
        <v>15122</v>
      </c>
      <c r="H3957" s="42" t="s">
        <v>458</v>
      </c>
      <c r="I3957" s="28" t="s">
        <v>90</v>
      </c>
      <c r="J3957" s="12" t="s">
        <v>393</v>
      </c>
      <c r="K3957" s="28" t="s">
        <v>15199</v>
      </c>
      <c r="L3957" s="12" t="s">
        <v>15124</v>
      </c>
      <c r="M3957" s="12" t="s">
        <v>15125</v>
      </c>
      <c r="N3957" s="12" t="s">
        <v>15126</v>
      </c>
      <c r="O3957" s="26" t="s">
        <v>18820</v>
      </c>
      <c r="P3957" s="26" t="s">
        <v>18821</v>
      </c>
      <c r="Q3957" s="25" t="s">
        <v>632</v>
      </c>
      <c r="R3957" s="26" t="s">
        <v>18822</v>
      </c>
      <c r="S3957" s="15" t="s">
        <v>18823</v>
      </c>
      <c r="T3957" s="52" t="s">
        <v>18824</v>
      </c>
      <c r="U3957" s="22" t="s">
        <v>392</v>
      </c>
      <c r="V3957" s="49" t="str">
        <f>+Sitio_Publico[[#This Row],[idcoleccion]]&amp;"-"&amp;Sitio_Publico[[#This Row],[id]]</f>
        <v>000-3956</v>
      </c>
      <c r="W3957" s="49">
        <f>+VLOOKUP(Sitio_Publico[[#This Row],[territorio]],Estructura!$AE$4:$AH$1067,4,0)</f>
        <v>30005701</v>
      </c>
      <c r="X3957" s="49" t="str">
        <f>+VLOOKUP(Sitio_Publico[[#This Row],[tema]],Estructura!$G$4:$J$532,4,0)</f>
        <v>T-50</v>
      </c>
      <c r="Y3957" s="49" t="str">
        <f>+VLOOKUP(Sitio_Publico[[#This Row],[contenido]],Estructura!$L$4:$O$473,4,0)</f>
        <v>C-30</v>
      </c>
      <c r="Z3957" s="49" t="str">
        <f>+VLOOKUP(Sitio_Publico[[#This Row],[Filtro Integrado]],Estructura!$U$4:$W$529,3,0)</f>
        <v>FI-0</v>
      </c>
      <c r="AA3957" s="49" t="str">
        <f>+VLOOKUP(Sitio_Publico[[#This Row],[Muestra]],Estructura!$Y$4:$AB$483,4,0)</f>
        <v>M-000222</v>
      </c>
    </row>
    <row r="3958" spans="1:27" ht="30.6" x14ac:dyDescent="0.3">
      <c r="A3958" s="16">
        <f t="shared" si="61"/>
        <v>3957</v>
      </c>
      <c r="B3958" s="47" t="s">
        <v>15118</v>
      </c>
      <c r="C3958" s="13" t="s">
        <v>15119</v>
      </c>
      <c r="D3958" s="13" t="s">
        <v>15120</v>
      </c>
      <c r="E3958" s="44">
        <v>7303</v>
      </c>
      <c r="F3958" s="13" t="s">
        <v>15198</v>
      </c>
      <c r="G3958" s="23" t="s">
        <v>15122</v>
      </c>
      <c r="H3958" s="42" t="s">
        <v>458</v>
      </c>
      <c r="I3958" s="28" t="s">
        <v>147</v>
      </c>
      <c r="J3958" s="12" t="s">
        <v>393</v>
      </c>
      <c r="K3958" s="28" t="s">
        <v>15142</v>
      </c>
      <c r="L3958" s="12" t="s">
        <v>15124</v>
      </c>
      <c r="M3958" s="12" t="s">
        <v>15125</v>
      </c>
      <c r="N3958" s="12" t="s">
        <v>15126</v>
      </c>
      <c r="O3958" s="26" t="s">
        <v>18825</v>
      </c>
      <c r="P3958" s="26" t="s">
        <v>18826</v>
      </c>
      <c r="Q3958" s="25" t="s">
        <v>632</v>
      </c>
      <c r="R3958" s="26" t="s">
        <v>18827</v>
      </c>
      <c r="S3958" s="15" t="s">
        <v>18828</v>
      </c>
      <c r="T3958" s="52" t="s">
        <v>18829</v>
      </c>
      <c r="U3958" s="22" t="s">
        <v>392</v>
      </c>
      <c r="V3958" s="49" t="str">
        <f>+Sitio_Publico[[#This Row],[idcoleccion]]&amp;"-"&amp;Sitio_Publico[[#This Row],[id]]</f>
        <v>000-3957</v>
      </c>
      <c r="W3958" s="49">
        <f>+VLOOKUP(Sitio_Publico[[#This Row],[territorio]],Estructura!$AE$4:$AH$1067,4,0)</f>
        <v>30007303</v>
      </c>
      <c r="X3958" s="49" t="str">
        <f>+VLOOKUP(Sitio_Publico[[#This Row],[tema]],Estructura!$G$4:$J$532,4,0)</f>
        <v>T-55</v>
      </c>
      <c r="Y3958" s="49" t="str">
        <f>+VLOOKUP(Sitio_Publico[[#This Row],[contenido]],Estructura!$L$4:$O$473,4,0)</f>
        <v>C-30</v>
      </c>
      <c r="Z3958" s="49" t="str">
        <f>+VLOOKUP(Sitio_Publico[[#This Row],[Filtro Integrado]],Estructura!$U$4:$W$529,3,0)</f>
        <v>FI-0</v>
      </c>
      <c r="AA3958" s="49" t="str">
        <f>+VLOOKUP(Sitio_Publico[[#This Row],[Muestra]],Estructura!$Y$4:$AB$483,4,0)</f>
        <v>M-00039</v>
      </c>
    </row>
    <row r="3959" spans="1:27" ht="163.19999999999999" x14ac:dyDescent="0.3">
      <c r="A3959" s="16">
        <f t="shared" si="61"/>
        <v>3958</v>
      </c>
      <c r="B3959" s="47" t="s">
        <v>15118</v>
      </c>
      <c r="C3959" s="13" t="s">
        <v>15119</v>
      </c>
      <c r="D3959" s="13" t="s">
        <v>15120</v>
      </c>
      <c r="E3959" s="44">
        <v>20</v>
      </c>
      <c r="F3959" s="13" t="s">
        <v>15142</v>
      </c>
      <c r="G3959" s="23" t="s">
        <v>15143</v>
      </c>
      <c r="H3959" s="42" t="s">
        <v>455</v>
      </c>
      <c r="I3959" s="28" t="s">
        <v>14</v>
      </c>
      <c r="J3959" s="12" t="s">
        <v>393</v>
      </c>
      <c r="K3959" s="28" t="s">
        <v>16234</v>
      </c>
      <c r="L3959" s="12" t="s">
        <v>1299</v>
      </c>
      <c r="M3959" s="12" t="s">
        <v>15146</v>
      </c>
      <c r="N3959" s="12" t="s">
        <v>15126</v>
      </c>
      <c r="O3959" s="26" t="s">
        <v>18830</v>
      </c>
      <c r="P3959" s="26" t="s">
        <v>18831</v>
      </c>
      <c r="Q3959" s="25" t="s">
        <v>1145</v>
      </c>
      <c r="R3959" s="26" t="s">
        <v>18832</v>
      </c>
      <c r="S3959" s="15" t="s">
        <v>18833</v>
      </c>
      <c r="T3959" s="52">
        <v>0</v>
      </c>
      <c r="U3959" s="22" t="s">
        <v>392</v>
      </c>
      <c r="V3959" s="49" t="str">
        <f>+Sitio_Publico[[#This Row],[idcoleccion]]&amp;"-"&amp;Sitio_Publico[[#This Row],[id]]</f>
        <v>000-3958</v>
      </c>
      <c r="W3959" s="49">
        <f>+VLOOKUP(Sitio_Publico[[#This Row],[territorio]],Estructura!$AE$4:$AH$1067,4,0)</f>
        <v>10000000</v>
      </c>
      <c r="X3959" s="49" t="str">
        <f>+VLOOKUP(Sitio_Publico[[#This Row],[tema]],Estructura!$G$4:$J$532,4,0)</f>
        <v>T-0</v>
      </c>
      <c r="Y3959" s="49" t="str">
        <f>+VLOOKUP(Sitio_Publico[[#This Row],[contenido]],Estructura!$L$4:$O$473,4,0)</f>
        <v>C-1</v>
      </c>
      <c r="Z3959" s="49" t="str">
        <f>+VLOOKUP(Sitio_Publico[[#This Row],[Filtro Integrado]],Estructura!$U$4:$W$529,3,0)</f>
        <v>FI-0</v>
      </c>
      <c r="AA3959" s="49" t="str">
        <f>+VLOOKUP(Sitio_Publico[[#This Row],[Muestra]],Estructura!$Y$4:$AB$483,4,0)</f>
        <v>M-000287</v>
      </c>
    </row>
    <row r="3960" spans="1:27" ht="91.8" x14ac:dyDescent="0.3">
      <c r="A3960" s="16">
        <f t="shared" si="61"/>
        <v>3959</v>
      </c>
      <c r="B3960" s="47" t="s">
        <v>15118</v>
      </c>
      <c r="C3960" s="13" t="s">
        <v>15119</v>
      </c>
      <c r="D3960" s="13" t="s">
        <v>15141</v>
      </c>
      <c r="E3960" s="44">
        <v>100103002</v>
      </c>
      <c r="F3960" s="13" t="s">
        <v>15142</v>
      </c>
      <c r="G3960" s="23" t="s">
        <v>15143</v>
      </c>
      <c r="H3960" s="42" t="s">
        <v>455</v>
      </c>
      <c r="I3960" s="28" t="s">
        <v>14</v>
      </c>
      <c r="J3960" s="12" t="s">
        <v>393</v>
      </c>
      <c r="K3960" s="28" t="s">
        <v>15587</v>
      </c>
      <c r="L3960" s="12" t="s">
        <v>1299</v>
      </c>
      <c r="M3960" s="12" t="s">
        <v>14623</v>
      </c>
      <c r="N3960" s="12" t="s">
        <v>15126</v>
      </c>
      <c r="O3960" s="26" t="s">
        <v>18834</v>
      </c>
      <c r="P3960" s="26" t="s">
        <v>18835</v>
      </c>
      <c r="Q3960" s="25" t="s">
        <v>1145</v>
      </c>
      <c r="R3960" s="26" t="s">
        <v>18836</v>
      </c>
      <c r="S3960" s="15" t="s">
        <v>18837</v>
      </c>
      <c r="T3960" s="52">
        <v>0</v>
      </c>
      <c r="U3960" s="22" t="s">
        <v>392</v>
      </c>
      <c r="V3960" s="49" t="str">
        <f>+Sitio_Publico[[#This Row],[idcoleccion]]&amp;"-"&amp;Sitio_Publico[[#This Row],[id]]</f>
        <v>000-3959</v>
      </c>
      <c r="W3960" s="49">
        <f>+VLOOKUP(Sitio_Publico[[#This Row],[territorio]],Estructura!$AE$4:$AH$1067,4,0)</f>
        <v>10000000</v>
      </c>
      <c r="X3960" s="49" t="str">
        <f>+VLOOKUP(Sitio_Publico[[#This Row],[tema]],Estructura!$G$4:$J$532,4,0)</f>
        <v>T-0</v>
      </c>
      <c r="Y3960" s="49" t="str">
        <f>+VLOOKUP(Sitio_Publico[[#This Row],[contenido]],Estructura!$L$4:$O$473,4,0)</f>
        <v>C-1</v>
      </c>
      <c r="Z3960" s="49" t="str">
        <f>+VLOOKUP(Sitio_Publico[[#This Row],[Filtro Integrado]],Estructura!$U$4:$W$529,3,0)</f>
        <v>FI-0</v>
      </c>
      <c r="AA3960" s="49" t="str">
        <f>+VLOOKUP(Sitio_Publico[[#This Row],[Muestra]],Estructura!$Y$4:$AB$483,4,0)</f>
        <v>M-00015</v>
      </c>
    </row>
    <row r="3961" spans="1:27" ht="51" x14ac:dyDescent="0.3">
      <c r="A3961" s="16">
        <f t="shared" si="61"/>
        <v>3960</v>
      </c>
      <c r="B3961" s="47" t="s">
        <v>15118</v>
      </c>
      <c r="C3961" s="13" t="s">
        <v>15119</v>
      </c>
      <c r="D3961" s="13" t="s">
        <v>15120</v>
      </c>
      <c r="E3961" s="44">
        <v>100112022</v>
      </c>
      <c r="F3961" s="13" t="s">
        <v>15534</v>
      </c>
      <c r="G3961" s="23" t="s">
        <v>15397</v>
      </c>
      <c r="H3961" s="42" t="s">
        <v>457</v>
      </c>
      <c r="I3961" s="28" t="s">
        <v>371</v>
      </c>
      <c r="J3961" s="12" t="s">
        <v>15398</v>
      </c>
      <c r="K3961" s="28" t="s">
        <v>18838</v>
      </c>
      <c r="L3961" s="12" t="s">
        <v>1611</v>
      </c>
      <c r="M3961" s="12" t="s">
        <v>15400</v>
      </c>
      <c r="N3961" s="12" t="s">
        <v>15126</v>
      </c>
      <c r="O3961" s="26" t="s">
        <v>18839</v>
      </c>
      <c r="P3961" s="26" t="s">
        <v>18840</v>
      </c>
      <c r="Q3961" s="25" t="s">
        <v>456</v>
      </c>
      <c r="R3961" s="26" t="s">
        <v>18841</v>
      </c>
      <c r="S3961" s="15" t="s">
        <v>18842</v>
      </c>
      <c r="T3961" s="52" t="s">
        <v>2301</v>
      </c>
      <c r="U3961" s="22" t="s">
        <v>392</v>
      </c>
      <c r="V3961" s="49" t="str">
        <f>+Sitio_Publico[[#This Row],[idcoleccion]]&amp;"-"&amp;Sitio_Publico[[#This Row],[id]]</f>
        <v>000-3960</v>
      </c>
      <c r="W3961" s="49">
        <f>+VLOOKUP(Sitio_Publico[[#This Row],[territorio]],Estructura!$AE$4:$AH$1067,4,0)</f>
        <v>20000008</v>
      </c>
      <c r="X3961" s="49" t="str">
        <f>+VLOOKUP(Sitio_Publico[[#This Row],[tema]],Estructura!$G$4:$J$532,4,0)</f>
        <v>T-60</v>
      </c>
      <c r="Y3961" s="49" t="str">
        <f>+VLOOKUP(Sitio_Publico[[#This Row],[contenido]],Estructura!$L$4:$O$473,4,0)</f>
        <v>C-35</v>
      </c>
      <c r="Z3961" s="49" t="str">
        <f>+VLOOKUP(Sitio_Publico[[#This Row],[Filtro Integrado]],Estructura!$U$4:$W$529,3,0)</f>
        <v>FI-8</v>
      </c>
      <c r="AA3961" s="49" t="str">
        <f>+VLOOKUP(Sitio_Publico[[#This Row],[Muestra]],Estructura!$Y$4:$AB$483,4,0)</f>
        <v>M-000355</v>
      </c>
    </row>
    <row r="3962" spans="1:27" ht="40.799999999999997" x14ac:dyDescent="0.3">
      <c r="A3962" s="16">
        <f t="shared" si="61"/>
        <v>3961</v>
      </c>
      <c r="B3962" s="47" t="s">
        <v>15118</v>
      </c>
      <c r="C3962" s="13" t="s">
        <v>15119</v>
      </c>
      <c r="D3962" s="13" t="s">
        <v>15120</v>
      </c>
      <c r="E3962" s="44">
        <v>184</v>
      </c>
      <c r="F3962" s="13" t="s">
        <v>15142</v>
      </c>
      <c r="G3962" s="23" t="s">
        <v>15143</v>
      </c>
      <c r="H3962" s="42" t="s">
        <v>455</v>
      </c>
      <c r="I3962" s="28" t="s">
        <v>449</v>
      </c>
      <c r="J3962" s="12" t="s">
        <v>393</v>
      </c>
      <c r="K3962" s="28" t="s">
        <v>15278</v>
      </c>
      <c r="L3962" s="12" t="s">
        <v>1299</v>
      </c>
      <c r="M3962" s="12" t="s">
        <v>15146</v>
      </c>
      <c r="N3962" s="12" t="s">
        <v>15126</v>
      </c>
      <c r="O3962" s="26" t="s">
        <v>18843</v>
      </c>
      <c r="P3962" s="26" t="s">
        <v>18844</v>
      </c>
      <c r="Q3962" s="25" t="s">
        <v>632</v>
      </c>
      <c r="R3962" s="26" t="s">
        <v>15307</v>
      </c>
      <c r="S3962" s="15" t="s">
        <v>18845</v>
      </c>
      <c r="T3962" s="52">
        <v>0</v>
      </c>
      <c r="U3962" s="22" t="s">
        <v>392</v>
      </c>
      <c r="V3962" s="49" t="str">
        <f>+Sitio_Publico[[#This Row],[idcoleccion]]&amp;"-"&amp;Sitio_Publico[[#This Row],[id]]</f>
        <v>000-3961</v>
      </c>
      <c r="W3962" s="49">
        <f>+VLOOKUP(Sitio_Publico[[#This Row],[territorio]],Estructura!$AE$4:$AH$1067,4,0)</f>
        <v>10000184</v>
      </c>
      <c r="X3962" s="49" t="str">
        <f>+VLOOKUP(Sitio_Publico[[#This Row],[tema]],Estructura!$G$4:$J$532,4,0)</f>
        <v>T-0</v>
      </c>
      <c r="Y3962" s="49" t="str">
        <f>+VLOOKUP(Sitio_Publico[[#This Row],[contenido]],Estructura!$L$4:$O$473,4,0)</f>
        <v>C-1</v>
      </c>
      <c r="Z3962" s="49" t="str">
        <f>+VLOOKUP(Sitio_Publico[[#This Row],[Filtro Integrado]],Estructura!$U$4:$W$529,3,0)</f>
        <v>FI-0</v>
      </c>
      <c r="AA3962" s="49" t="str">
        <f>+VLOOKUP(Sitio_Publico[[#This Row],[Muestra]],Estructura!$Y$4:$AB$483,4,0)</f>
        <v>M-000228</v>
      </c>
    </row>
    <row r="3963" spans="1:27" ht="51" x14ac:dyDescent="0.3">
      <c r="A3963" s="16">
        <f t="shared" si="61"/>
        <v>3962</v>
      </c>
      <c r="B3963" s="47" t="s">
        <v>15118</v>
      </c>
      <c r="C3963" s="13" t="s">
        <v>15119</v>
      </c>
      <c r="D3963" s="13" t="s">
        <v>15120</v>
      </c>
      <c r="E3963" s="44">
        <v>9</v>
      </c>
      <c r="F3963" s="13" t="s">
        <v>15142</v>
      </c>
      <c r="G3963" s="23" t="s">
        <v>15300</v>
      </c>
      <c r="H3963" s="42" t="s">
        <v>455</v>
      </c>
      <c r="I3963" s="28" t="s">
        <v>396</v>
      </c>
      <c r="J3963" s="12" t="s">
        <v>393</v>
      </c>
      <c r="K3963" s="28" t="s">
        <v>15142</v>
      </c>
      <c r="L3963" s="12" t="s">
        <v>1299</v>
      </c>
      <c r="M3963" s="12" t="s">
        <v>14623</v>
      </c>
      <c r="N3963" s="12" t="s">
        <v>15126</v>
      </c>
      <c r="O3963" s="26" t="s">
        <v>18846</v>
      </c>
      <c r="P3963" s="26" t="s">
        <v>18847</v>
      </c>
      <c r="Q3963" s="25" t="s">
        <v>632</v>
      </c>
      <c r="R3963" s="26" t="s">
        <v>18848</v>
      </c>
      <c r="S3963" s="15" t="s">
        <v>18849</v>
      </c>
      <c r="T3963" s="52">
        <v>0</v>
      </c>
      <c r="U3963" s="22" t="s">
        <v>392</v>
      </c>
      <c r="V3963" s="49" t="str">
        <f>+Sitio_Publico[[#This Row],[idcoleccion]]&amp;"-"&amp;Sitio_Publico[[#This Row],[id]]</f>
        <v>000-3962</v>
      </c>
      <c r="W3963" s="49">
        <f>+VLOOKUP(Sitio_Publico[[#This Row],[territorio]],Estructura!$AE$4:$AH$1067,4,0)</f>
        <v>10000009</v>
      </c>
      <c r="X3963" s="49" t="str">
        <f>+VLOOKUP(Sitio_Publico[[#This Row],[tema]],Estructura!$G$4:$J$532,4,0)</f>
        <v>T-0</v>
      </c>
      <c r="Y3963" s="49" t="str">
        <f>+VLOOKUP(Sitio_Publico[[#This Row],[contenido]],Estructura!$L$4:$O$473,4,0)</f>
        <v>C-34</v>
      </c>
      <c r="Z3963" s="49" t="str">
        <f>+VLOOKUP(Sitio_Publico[[#This Row],[Filtro Integrado]],Estructura!$U$4:$W$529,3,0)</f>
        <v>FI-0</v>
      </c>
      <c r="AA3963" s="49" t="str">
        <f>+VLOOKUP(Sitio_Publico[[#This Row],[Muestra]],Estructura!$Y$4:$AB$483,4,0)</f>
        <v>M-00039</v>
      </c>
    </row>
    <row r="3964" spans="1:27" ht="40.799999999999997" x14ac:dyDescent="0.3">
      <c r="A3964" s="16">
        <f t="shared" si="61"/>
        <v>3963</v>
      </c>
      <c r="B3964" s="47" t="s">
        <v>15118</v>
      </c>
      <c r="C3964" s="13" t="s">
        <v>15119</v>
      </c>
      <c r="D3964" s="13" t="s">
        <v>15120</v>
      </c>
      <c r="E3964" s="44">
        <v>13401</v>
      </c>
      <c r="F3964" s="13" t="s">
        <v>15825</v>
      </c>
      <c r="G3964" s="23" t="s">
        <v>15152</v>
      </c>
      <c r="H3964" s="42" t="s">
        <v>458</v>
      </c>
      <c r="I3964" s="28" t="s">
        <v>334</v>
      </c>
      <c r="J3964" s="12" t="s">
        <v>15153</v>
      </c>
      <c r="K3964" s="28" t="s">
        <v>15826</v>
      </c>
      <c r="L3964" s="12" t="s">
        <v>15155</v>
      </c>
      <c r="M3964" s="12" t="s">
        <v>15156</v>
      </c>
      <c r="N3964" s="12" t="s">
        <v>15126</v>
      </c>
      <c r="O3964" s="26" t="s">
        <v>18850</v>
      </c>
      <c r="P3964" s="26" t="s">
        <v>18851</v>
      </c>
      <c r="Q3964" s="25" t="s">
        <v>10495</v>
      </c>
      <c r="R3964" s="26" t="s">
        <v>18852</v>
      </c>
      <c r="S3964" s="15" t="s">
        <v>18853</v>
      </c>
      <c r="T3964" s="52" t="s">
        <v>695</v>
      </c>
      <c r="U3964" s="22" t="s">
        <v>392</v>
      </c>
      <c r="V3964" s="49" t="str">
        <f>+Sitio_Publico[[#This Row],[idcoleccion]]&amp;"-"&amp;Sitio_Publico[[#This Row],[id]]</f>
        <v>000-3963</v>
      </c>
      <c r="W3964" s="49">
        <f>+VLOOKUP(Sitio_Publico[[#This Row],[territorio]],Estructura!$AE$4:$AH$1067,4,0)</f>
        <v>30013401</v>
      </c>
      <c r="X3964" s="49" t="str">
        <f>+VLOOKUP(Sitio_Publico[[#This Row],[tema]],Estructura!$G$4:$J$532,4,0)</f>
        <v>T-62</v>
      </c>
      <c r="Y3964" s="49" t="str">
        <f>+VLOOKUP(Sitio_Publico[[#This Row],[contenido]],Estructura!$L$4:$O$473,4,0)</f>
        <v>C-32</v>
      </c>
      <c r="Z3964" s="49" t="str">
        <f>+VLOOKUP(Sitio_Publico[[#This Row],[Filtro Integrado]],Estructura!$U$4:$W$529,3,0)</f>
        <v>FI-4</v>
      </c>
      <c r="AA3964" s="49" t="str">
        <f>+VLOOKUP(Sitio_Publico[[#This Row],[Muestra]],Estructura!$Y$4:$AB$483,4,0)</f>
        <v>M-000263</v>
      </c>
    </row>
    <row r="3965" spans="1:27" ht="40.799999999999997" x14ac:dyDescent="0.3">
      <c r="A3965" s="16">
        <f t="shared" si="61"/>
        <v>3964</v>
      </c>
      <c r="B3965" s="47" t="s">
        <v>15118</v>
      </c>
      <c r="C3965" s="13" t="s">
        <v>15119</v>
      </c>
      <c r="D3965" s="13" t="s">
        <v>15120</v>
      </c>
      <c r="E3965" s="44">
        <v>3</v>
      </c>
      <c r="F3965" s="13" t="s">
        <v>15142</v>
      </c>
      <c r="G3965" s="23" t="s">
        <v>15300</v>
      </c>
      <c r="H3965" s="42" t="s">
        <v>455</v>
      </c>
      <c r="I3965" s="28" t="s">
        <v>14</v>
      </c>
      <c r="J3965" s="12" t="s">
        <v>393</v>
      </c>
      <c r="K3965" s="28" t="s">
        <v>16775</v>
      </c>
      <c r="L3965" s="12" t="s">
        <v>15145</v>
      </c>
      <c r="M3965" s="12" t="s">
        <v>15146</v>
      </c>
      <c r="N3965" s="12" t="s">
        <v>15126</v>
      </c>
      <c r="O3965" s="26" t="s">
        <v>18854</v>
      </c>
      <c r="P3965" s="26" t="s">
        <v>18855</v>
      </c>
      <c r="Q3965" s="25" t="s">
        <v>456</v>
      </c>
      <c r="R3965" s="26" t="s">
        <v>18024</v>
      </c>
      <c r="S3965" s="15" t="s">
        <v>18856</v>
      </c>
      <c r="T3965" s="52">
        <v>0</v>
      </c>
      <c r="U3965" s="22" t="s">
        <v>392</v>
      </c>
      <c r="V3965" s="49" t="str">
        <f>+Sitio_Publico[[#This Row],[idcoleccion]]&amp;"-"&amp;Sitio_Publico[[#This Row],[id]]</f>
        <v>000-3964</v>
      </c>
      <c r="W3965" s="49">
        <f>+VLOOKUP(Sitio_Publico[[#This Row],[territorio]],Estructura!$AE$4:$AH$1067,4,0)</f>
        <v>10000000</v>
      </c>
      <c r="X3965" s="49" t="str">
        <f>+VLOOKUP(Sitio_Publico[[#This Row],[tema]],Estructura!$G$4:$J$532,4,0)</f>
        <v>T-0</v>
      </c>
      <c r="Y3965" s="49" t="str">
        <f>+VLOOKUP(Sitio_Publico[[#This Row],[contenido]],Estructura!$L$4:$O$473,4,0)</f>
        <v>C-34</v>
      </c>
      <c r="Z3965" s="49" t="str">
        <f>+VLOOKUP(Sitio_Publico[[#This Row],[Filtro Integrado]],Estructura!$U$4:$W$529,3,0)</f>
        <v>FI-0</v>
      </c>
      <c r="AA3965" s="49" t="str">
        <f>+VLOOKUP(Sitio_Publico[[#This Row],[Muestra]],Estructura!$Y$4:$AB$483,4,0)</f>
        <v>M-00042</v>
      </c>
    </row>
    <row r="3966" spans="1:27" ht="40.799999999999997" x14ac:dyDescent="0.3">
      <c r="A3966" s="16">
        <f t="shared" si="61"/>
        <v>3965</v>
      </c>
      <c r="B3966" s="47" t="s">
        <v>15118</v>
      </c>
      <c r="C3966" s="13" t="s">
        <v>15119</v>
      </c>
      <c r="D3966" s="13" t="s">
        <v>15141</v>
      </c>
      <c r="E3966" s="44">
        <v>100103003</v>
      </c>
      <c r="F3966" s="13" t="s">
        <v>15142</v>
      </c>
      <c r="G3966" s="23" t="s">
        <v>15300</v>
      </c>
      <c r="H3966" s="42" t="s">
        <v>455</v>
      </c>
      <c r="I3966" s="28" t="s">
        <v>14</v>
      </c>
      <c r="J3966" s="12" t="s">
        <v>393</v>
      </c>
      <c r="K3966" s="28" t="s">
        <v>15399</v>
      </c>
      <c r="L3966" s="12" t="s">
        <v>15145</v>
      </c>
      <c r="M3966" s="12" t="s">
        <v>14623</v>
      </c>
      <c r="N3966" s="12" t="s">
        <v>15126</v>
      </c>
      <c r="O3966" s="26" t="s">
        <v>18857</v>
      </c>
      <c r="P3966" s="26" t="s">
        <v>18858</v>
      </c>
      <c r="Q3966" s="25" t="s">
        <v>456</v>
      </c>
      <c r="R3966" s="26" t="s">
        <v>18859</v>
      </c>
      <c r="S3966" s="15" t="s">
        <v>18860</v>
      </c>
      <c r="T3966" s="52">
        <v>0</v>
      </c>
      <c r="U3966" s="22" t="s">
        <v>392</v>
      </c>
      <c r="V3966" s="49" t="str">
        <f>+Sitio_Publico[[#This Row],[idcoleccion]]&amp;"-"&amp;Sitio_Publico[[#This Row],[id]]</f>
        <v>000-3965</v>
      </c>
      <c r="W3966" s="49">
        <f>+VLOOKUP(Sitio_Publico[[#This Row],[territorio]],Estructura!$AE$4:$AH$1067,4,0)</f>
        <v>10000000</v>
      </c>
      <c r="X3966" s="49" t="str">
        <f>+VLOOKUP(Sitio_Publico[[#This Row],[tema]],Estructura!$G$4:$J$532,4,0)</f>
        <v>T-0</v>
      </c>
      <c r="Y3966" s="49" t="str">
        <f>+VLOOKUP(Sitio_Publico[[#This Row],[contenido]],Estructura!$L$4:$O$473,4,0)</f>
        <v>C-34</v>
      </c>
      <c r="Z3966" s="49" t="str">
        <f>+VLOOKUP(Sitio_Publico[[#This Row],[Filtro Integrado]],Estructura!$U$4:$W$529,3,0)</f>
        <v>FI-0</v>
      </c>
      <c r="AA3966" s="49" t="str">
        <f>+VLOOKUP(Sitio_Publico[[#This Row],[Muestra]],Estructura!$Y$4:$AB$483,4,0)</f>
        <v>M-00016</v>
      </c>
    </row>
    <row r="3967" spans="1:27" ht="91.8" x14ac:dyDescent="0.3">
      <c r="A3967" s="16">
        <f t="shared" si="61"/>
        <v>3966</v>
      </c>
      <c r="B3967" s="47" t="s">
        <v>15118</v>
      </c>
      <c r="C3967" s="13" t="s">
        <v>15119</v>
      </c>
      <c r="D3967" s="13" t="s">
        <v>15120</v>
      </c>
      <c r="E3967" s="44">
        <v>15</v>
      </c>
      <c r="F3967" s="13" t="s">
        <v>15142</v>
      </c>
      <c r="G3967" s="23" t="s">
        <v>15143</v>
      </c>
      <c r="H3967" s="42" t="s">
        <v>457</v>
      </c>
      <c r="I3967" s="28" t="s">
        <v>378</v>
      </c>
      <c r="J3967" s="12" t="s">
        <v>15225</v>
      </c>
      <c r="K3967" s="28" t="s">
        <v>15142</v>
      </c>
      <c r="L3967" s="12" t="s">
        <v>1299</v>
      </c>
      <c r="M3967" s="12" t="s">
        <v>14623</v>
      </c>
      <c r="N3967" s="12" t="s">
        <v>15126</v>
      </c>
      <c r="O3967" s="26" t="s">
        <v>18861</v>
      </c>
      <c r="P3967" s="26" t="s">
        <v>18862</v>
      </c>
      <c r="Q3967" s="25" t="s">
        <v>2806</v>
      </c>
      <c r="R3967" s="26" t="s">
        <v>18863</v>
      </c>
      <c r="S3967" s="15" t="s">
        <v>18864</v>
      </c>
      <c r="T3967" s="52" t="s">
        <v>2442</v>
      </c>
      <c r="U3967" s="22" t="s">
        <v>392</v>
      </c>
      <c r="V3967" s="49" t="str">
        <f>+Sitio_Publico[[#This Row],[idcoleccion]]&amp;"-"&amp;Sitio_Publico[[#This Row],[id]]</f>
        <v>000-3966</v>
      </c>
      <c r="W3967" s="49">
        <f>+VLOOKUP(Sitio_Publico[[#This Row],[territorio]],Estructura!$AE$4:$AH$1067,4,0)</f>
        <v>20000015</v>
      </c>
      <c r="X3967" s="49" t="str">
        <f>+VLOOKUP(Sitio_Publico[[#This Row],[tema]],Estructura!$G$4:$J$532,4,0)</f>
        <v>T-0</v>
      </c>
      <c r="Y3967" s="49" t="str">
        <f>+VLOOKUP(Sitio_Publico[[#This Row],[contenido]],Estructura!$L$4:$O$473,4,0)</f>
        <v>C-1</v>
      </c>
      <c r="Z3967" s="49" t="str">
        <f>+VLOOKUP(Sitio_Publico[[#This Row],[Filtro Integrado]],Estructura!$U$4:$W$529,3,0)</f>
        <v>FI-11</v>
      </c>
      <c r="AA3967" s="49" t="str">
        <f>+VLOOKUP(Sitio_Publico[[#This Row],[Muestra]],Estructura!$Y$4:$AB$483,4,0)</f>
        <v>M-00039</v>
      </c>
    </row>
    <row r="3968" spans="1:27" ht="51" x14ac:dyDescent="0.3">
      <c r="A3968" s="16">
        <f t="shared" si="61"/>
        <v>3967</v>
      </c>
      <c r="B3968" s="47" t="s">
        <v>15118</v>
      </c>
      <c r="C3968" s="13" t="s">
        <v>15119</v>
      </c>
      <c r="D3968" s="13" t="s">
        <v>15120</v>
      </c>
      <c r="E3968" s="44">
        <v>3</v>
      </c>
      <c r="F3968" s="13" t="s">
        <v>15186</v>
      </c>
      <c r="G3968" s="23" t="s">
        <v>15152</v>
      </c>
      <c r="H3968" s="42" t="s">
        <v>455</v>
      </c>
      <c r="I3968" s="28" t="s">
        <v>14</v>
      </c>
      <c r="J3968" s="12" t="s">
        <v>15187</v>
      </c>
      <c r="K3968" s="28" t="s">
        <v>16257</v>
      </c>
      <c r="L3968" s="12" t="s">
        <v>15155</v>
      </c>
      <c r="M3968" s="12" t="s">
        <v>15156</v>
      </c>
      <c r="N3968" s="12" t="s">
        <v>15126</v>
      </c>
      <c r="O3968" s="26" t="s">
        <v>18865</v>
      </c>
      <c r="P3968" s="26" t="s">
        <v>18866</v>
      </c>
      <c r="Q3968" s="25" t="s">
        <v>491</v>
      </c>
      <c r="R3968" s="26" t="s">
        <v>18867</v>
      </c>
      <c r="S3968" s="15" t="s">
        <v>18868</v>
      </c>
      <c r="T3968" s="52">
        <v>300</v>
      </c>
      <c r="U3968" s="22" t="s">
        <v>392</v>
      </c>
      <c r="V3968" s="49" t="str">
        <f>+Sitio_Publico[[#This Row],[idcoleccion]]&amp;"-"&amp;Sitio_Publico[[#This Row],[id]]</f>
        <v>000-3967</v>
      </c>
      <c r="W3968" s="49">
        <f>+VLOOKUP(Sitio_Publico[[#This Row],[territorio]],Estructura!$AE$4:$AH$1067,4,0)</f>
        <v>10000000</v>
      </c>
      <c r="X3968" s="49" t="str">
        <f>+VLOOKUP(Sitio_Publico[[#This Row],[tema]],Estructura!$G$4:$J$532,4,0)</f>
        <v>T-54</v>
      </c>
      <c r="Y3968" s="49" t="str">
        <f>+VLOOKUP(Sitio_Publico[[#This Row],[contenido]],Estructura!$L$4:$O$473,4,0)</f>
        <v>C-32</v>
      </c>
      <c r="Z3968" s="49" t="str">
        <f>+VLOOKUP(Sitio_Publico[[#This Row],[Filtro Integrado]],Estructura!$U$4:$W$529,3,0)</f>
        <v>FI-6</v>
      </c>
      <c r="AA3968" s="49" t="str">
        <f>+VLOOKUP(Sitio_Publico[[#This Row],[Muestra]],Estructura!$Y$4:$AB$483,4,0)</f>
        <v>M-000289</v>
      </c>
    </row>
    <row r="3969" spans="1:27" ht="51" x14ac:dyDescent="0.3">
      <c r="A3969" s="16">
        <f t="shared" si="61"/>
        <v>3968</v>
      </c>
      <c r="B3969" s="47" t="s">
        <v>15118</v>
      </c>
      <c r="C3969" s="13" t="s">
        <v>15119</v>
      </c>
      <c r="D3969" s="13" t="s">
        <v>15120</v>
      </c>
      <c r="E3969" s="44">
        <v>100112027</v>
      </c>
      <c r="F3969" s="13" t="s">
        <v>15534</v>
      </c>
      <c r="G3969" s="23" t="s">
        <v>15397</v>
      </c>
      <c r="H3969" s="42" t="s">
        <v>457</v>
      </c>
      <c r="I3969" s="28" t="s">
        <v>367</v>
      </c>
      <c r="J3969" s="12" t="s">
        <v>15398</v>
      </c>
      <c r="K3969" s="28" t="s">
        <v>18869</v>
      </c>
      <c r="L3969" s="12" t="s">
        <v>1611</v>
      </c>
      <c r="M3969" s="12" t="s">
        <v>15400</v>
      </c>
      <c r="N3969" s="12" t="s">
        <v>15126</v>
      </c>
      <c r="O3969" s="26" t="s">
        <v>18870</v>
      </c>
      <c r="P3969" s="26" t="s">
        <v>18871</v>
      </c>
      <c r="Q3969" s="25" t="s">
        <v>456</v>
      </c>
      <c r="R3969" s="26" t="s">
        <v>18872</v>
      </c>
      <c r="S3969" s="15" t="s">
        <v>18873</v>
      </c>
      <c r="T3969" s="52" t="s">
        <v>1297</v>
      </c>
      <c r="U3969" s="22" t="s">
        <v>392</v>
      </c>
      <c r="V3969" s="49" t="str">
        <f>+Sitio_Publico[[#This Row],[idcoleccion]]&amp;"-"&amp;Sitio_Publico[[#This Row],[id]]</f>
        <v>000-3968</v>
      </c>
      <c r="W3969" s="49">
        <f>+VLOOKUP(Sitio_Publico[[#This Row],[territorio]],Estructura!$AE$4:$AH$1067,4,0)</f>
        <v>20000004</v>
      </c>
      <c r="X3969" s="49" t="str">
        <f>+VLOOKUP(Sitio_Publico[[#This Row],[tema]],Estructura!$G$4:$J$532,4,0)</f>
        <v>T-60</v>
      </c>
      <c r="Y3969" s="49" t="str">
        <f>+VLOOKUP(Sitio_Publico[[#This Row],[contenido]],Estructura!$L$4:$O$473,4,0)</f>
        <v>C-35</v>
      </c>
      <c r="Z3969" s="49" t="str">
        <f>+VLOOKUP(Sitio_Publico[[#This Row],[Filtro Integrado]],Estructura!$U$4:$W$529,3,0)</f>
        <v>FI-8</v>
      </c>
      <c r="AA3969" s="49" t="str">
        <f>+VLOOKUP(Sitio_Publico[[#This Row],[Muestra]],Estructura!$Y$4:$AB$483,4,0)</f>
        <v>M-000356</v>
      </c>
    </row>
    <row r="3970" spans="1:27" ht="40.799999999999997" x14ac:dyDescent="0.3">
      <c r="A3970" s="16">
        <f t="shared" si="61"/>
        <v>3969</v>
      </c>
      <c r="B3970" s="47" t="s">
        <v>15118</v>
      </c>
      <c r="C3970" s="13" t="s">
        <v>15119</v>
      </c>
      <c r="D3970" s="13" t="s">
        <v>15120</v>
      </c>
      <c r="E3970" s="44">
        <v>6</v>
      </c>
      <c r="F3970" s="13" t="s">
        <v>15783</v>
      </c>
      <c r="G3970" s="23" t="s">
        <v>15132</v>
      </c>
      <c r="H3970" s="42" t="s">
        <v>457</v>
      </c>
      <c r="I3970" s="28" t="s">
        <v>369</v>
      </c>
      <c r="J3970" s="12" t="s">
        <v>15181</v>
      </c>
      <c r="K3970" s="28" t="s">
        <v>17670</v>
      </c>
      <c r="L3970" s="12" t="s">
        <v>15134</v>
      </c>
      <c r="M3970" s="12" t="s">
        <v>15135</v>
      </c>
      <c r="N3970" s="12" t="s">
        <v>15126</v>
      </c>
      <c r="O3970" s="26" t="s">
        <v>18874</v>
      </c>
      <c r="P3970" s="26" t="s">
        <v>18875</v>
      </c>
      <c r="Q3970" s="25" t="s">
        <v>10495</v>
      </c>
      <c r="R3970" s="26" t="s">
        <v>18876</v>
      </c>
      <c r="S3970" s="15" t="s">
        <v>18877</v>
      </c>
      <c r="T3970" s="52" t="s">
        <v>15299</v>
      </c>
      <c r="U3970" s="22" t="s">
        <v>392</v>
      </c>
      <c r="V3970" s="49" t="str">
        <f>+Sitio_Publico[[#This Row],[idcoleccion]]&amp;"-"&amp;Sitio_Publico[[#This Row],[id]]</f>
        <v>000-3969</v>
      </c>
      <c r="W3970" s="49">
        <f>+VLOOKUP(Sitio_Publico[[#This Row],[territorio]],Estructura!$AE$4:$AH$1067,4,0)</f>
        <v>20000006</v>
      </c>
      <c r="X3970" s="49" t="str">
        <f>+VLOOKUP(Sitio_Publico[[#This Row],[tema]],Estructura!$G$4:$J$532,4,0)</f>
        <v>T-61</v>
      </c>
      <c r="Y3970" s="49" t="str">
        <f>+VLOOKUP(Sitio_Publico[[#This Row],[contenido]],Estructura!$L$4:$O$473,4,0)</f>
        <v>C-31</v>
      </c>
      <c r="Z3970" s="49" t="str">
        <f>+VLOOKUP(Sitio_Publico[[#This Row],[Filtro Integrado]],Estructura!$U$4:$W$529,3,0)</f>
        <v>FI-9</v>
      </c>
      <c r="AA3970" s="49" t="str">
        <f>+VLOOKUP(Sitio_Publico[[#This Row],[Muestra]],Estructura!$Y$4:$AB$483,4,0)</f>
        <v>M-000335</v>
      </c>
    </row>
    <row r="3971" spans="1:27" ht="40.799999999999997" x14ac:dyDescent="0.3">
      <c r="A3971" s="16">
        <f t="shared" ref="A3971:A4034" si="62">+ROW()-1</f>
        <v>3970</v>
      </c>
      <c r="B3971" s="47" t="s">
        <v>15118</v>
      </c>
      <c r="C3971" s="13" t="s">
        <v>15119</v>
      </c>
      <c r="D3971" s="13" t="s">
        <v>15120</v>
      </c>
      <c r="E3971" s="44">
        <v>6202</v>
      </c>
      <c r="F3971" s="13" t="s">
        <v>15121</v>
      </c>
      <c r="G3971" s="23" t="s">
        <v>15122</v>
      </c>
      <c r="H3971" s="42" t="s">
        <v>458</v>
      </c>
      <c r="I3971" s="28" t="s">
        <v>118</v>
      </c>
      <c r="J3971" s="12" t="s">
        <v>393</v>
      </c>
      <c r="K3971" s="28" t="s">
        <v>15199</v>
      </c>
      <c r="L3971" s="12" t="s">
        <v>15124</v>
      </c>
      <c r="M3971" s="12" t="s">
        <v>15125</v>
      </c>
      <c r="N3971" s="12" t="s">
        <v>15126</v>
      </c>
      <c r="O3971" s="26" t="s">
        <v>18878</v>
      </c>
      <c r="P3971" s="26" t="s">
        <v>18879</v>
      </c>
      <c r="Q3971" s="25" t="s">
        <v>632</v>
      </c>
      <c r="R3971" s="26" t="s">
        <v>18880</v>
      </c>
      <c r="S3971" s="15" t="s">
        <v>18881</v>
      </c>
      <c r="T3971" s="52" t="s">
        <v>18882</v>
      </c>
      <c r="U3971" s="22" t="s">
        <v>392</v>
      </c>
      <c r="V3971" s="49" t="str">
        <f>+Sitio_Publico[[#This Row],[idcoleccion]]&amp;"-"&amp;Sitio_Publico[[#This Row],[id]]</f>
        <v>000-3970</v>
      </c>
      <c r="W3971" s="49">
        <f>+VLOOKUP(Sitio_Publico[[#This Row],[territorio]],Estructura!$AE$4:$AH$1067,4,0)</f>
        <v>30006202</v>
      </c>
      <c r="X3971" s="49" t="str">
        <f>+VLOOKUP(Sitio_Publico[[#This Row],[tema]],Estructura!$G$4:$J$532,4,0)</f>
        <v>T-50</v>
      </c>
      <c r="Y3971" s="49" t="str">
        <f>+VLOOKUP(Sitio_Publico[[#This Row],[contenido]],Estructura!$L$4:$O$473,4,0)</f>
        <v>C-30</v>
      </c>
      <c r="Z3971" s="49" t="str">
        <f>+VLOOKUP(Sitio_Publico[[#This Row],[Filtro Integrado]],Estructura!$U$4:$W$529,3,0)</f>
        <v>FI-0</v>
      </c>
      <c r="AA3971" s="49" t="str">
        <f>+VLOOKUP(Sitio_Publico[[#This Row],[Muestra]],Estructura!$Y$4:$AB$483,4,0)</f>
        <v>M-000222</v>
      </c>
    </row>
    <row r="3972" spans="1:27" ht="51" x14ac:dyDescent="0.3">
      <c r="A3972" s="16">
        <f t="shared" si="62"/>
        <v>3971</v>
      </c>
      <c r="B3972" s="47" t="s">
        <v>15118</v>
      </c>
      <c r="C3972" s="13" t="s">
        <v>15119</v>
      </c>
      <c r="D3972" s="13" t="s">
        <v>15120</v>
      </c>
      <c r="E3972" s="44">
        <v>100112020</v>
      </c>
      <c r="F3972" s="13" t="s">
        <v>15534</v>
      </c>
      <c r="G3972" s="23" t="s">
        <v>15397</v>
      </c>
      <c r="H3972" s="42" t="s">
        <v>457</v>
      </c>
      <c r="I3972" s="28" t="s">
        <v>368</v>
      </c>
      <c r="J3972" s="12" t="s">
        <v>15398</v>
      </c>
      <c r="K3972" s="28" t="s">
        <v>15552</v>
      </c>
      <c r="L3972" s="12" t="s">
        <v>1611</v>
      </c>
      <c r="M3972" s="12" t="s">
        <v>15400</v>
      </c>
      <c r="N3972" s="12" t="s">
        <v>15126</v>
      </c>
      <c r="O3972" s="26" t="s">
        <v>18883</v>
      </c>
      <c r="P3972" s="26" t="s">
        <v>18884</v>
      </c>
      <c r="Q3972" s="25" t="s">
        <v>456</v>
      </c>
      <c r="R3972" s="26" t="s">
        <v>18885</v>
      </c>
      <c r="S3972" s="15" t="s">
        <v>18886</v>
      </c>
      <c r="T3972" s="52" t="s">
        <v>2038</v>
      </c>
      <c r="U3972" s="22" t="s">
        <v>392</v>
      </c>
      <c r="V3972" s="49" t="str">
        <f>+Sitio_Publico[[#This Row],[idcoleccion]]&amp;"-"&amp;Sitio_Publico[[#This Row],[id]]</f>
        <v>000-3971</v>
      </c>
      <c r="W3972" s="49">
        <f>+VLOOKUP(Sitio_Publico[[#This Row],[territorio]],Estructura!$AE$4:$AH$1067,4,0)</f>
        <v>20000005</v>
      </c>
      <c r="X3972" s="49" t="str">
        <f>+VLOOKUP(Sitio_Publico[[#This Row],[tema]],Estructura!$G$4:$J$532,4,0)</f>
        <v>T-60</v>
      </c>
      <c r="Y3972" s="49" t="str">
        <f>+VLOOKUP(Sitio_Publico[[#This Row],[contenido]],Estructura!$L$4:$O$473,4,0)</f>
        <v>C-35</v>
      </c>
      <c r="Z3972" s="49" t="str">
        <f>+VLOOKUP(Sitio_Publico[[#This Row],[Filtro Integrado]],Estructura!$U$4:$W$529,3,0)</f>
        <v>FI-8</v>
      </c>
      <c r="AA3972" s="49" t="str">
        <f>+VLOOKUP(Sitio_Publico[[#This Row],[Muestra]],Estructura!$Y$4:$AB$483,4,0)</f>
        <v>M-000249</v>
      </c>
    </row>
    <row r="3973" spans="1:27" ht="30.6" x14ac:dyDescent="0.3">
      <c r="A3973" s="16">
        <f t="shared" si="62"/>
        <v>3972</v>
      </c>
      <c r="B3973" s="47" t="s">
        <v>15118</v>
      </c>
      <c r="C3973" s="13" t="s">
        <v>15119</v>
      </c>
      <c r="D3973" s="13" t="s">
        <v>15120</v>
      </c>
      <c r="E3973" s="44">
        <v>5402</v>
      </c>
      <c r="F3973" s="13" t="s">
        <v>15198</v>
      </c>
      <c r="G3973" s="23" t="s">
        <v>15122</v>
      </c>
      <c r="H3973" s="42" t="s">
        <v>458</v>
      </c>
      <c r="I3973" s="28" t="s">
        <v>75</v>
      </c>
      <c r="J3973" s="12" t="s">
        <v>393</v>
      </c>
      <c r="K3973" s="28" t="s">
        <v>15225</v>
      </c>
      <c r="L3973" s="12" t="s">
        <v>15124</v>
      </c>
      <c r="M3973" s="12" t="s">
        <v>15125</v>
      </c>
      <c r="N3973" s="12" t="s">
        <v>15126</v>
      </c>
      <c r="O3973" s="26" t="s">
        <v>18887</v>
      </c>
      <c r="P3973" s="26" t="s">
        <v>18888</v>
      </c>
      <c r="Q3973" s="25" t="s">
        <v>632</v>
      </c>
      <c r="R3973" s="26" t="s">
        <v>18889</v>
      </c>
      <c r="S3973" s="15" t="s">
        <v>18890</v>
      </c>
      <c r="T3973" s="52" t="s">
        <v>18891</v>
      </c>
      <c r="U3973" s="22" t="s">
        <v>392</v>
      </c>
      <c r="V3973" s="49" t="str">
        <f>+Sitio_Publico[[#This Row],[idcoleccion]]&amp;"-"&amp;Sitio_Publico[[#This Row],[id]]</f>
        <v>000-3972</v>
      </c>
      <c r="W3973" s="49">
        <f>+VLOOKUP(Sitio_Publico[[#This Row],[territorio]],Estructura!$AE$4:$AH$1067,4,0)</f>
        <v>30005402</v>
      </c>
      <c r="X3973" s="49" t="str">
        <f>+VLOOKUP(Sitio_Publico[[#This Row],[tema]],Estructura!$G$4:$J$532,4,0)</f>
        <v>T-55</v>
      </c>
      <c r="Y3973" s="49" t="str">
        <f>+VLOOKUP(Sitio_Publico[[#This Row],[contenido]],Estructura!$L$4:$O$473,4,0)</f>
        <v>C-30</v>
      </c>
      <c r="Z3973" s="49" t="str">
        <f>+VLOOKUP(Sitio_Publico[[#This Row],[Filtro Integrado]],Estructura!$U$4:$W$529,3,0)</f>
        <v>FI-0</v>
      </c>
      <c r="AA3973" s="49" t="str">
        <f>+VLOOKUP(Sitio_Publico[[#This Row],[Muestra]],Estructura!$Y$4:$AB$483,4,0)</f>
        <v>M-0002</v>
      </c>
    </row>
    <row r="3974" spans="1:27" ht="30.6" x14ac:dyDescent="0.3">
      <c r="A3974" s="16">
        <f t="shared" si="62"/>
        <v>3973</v>
      </c>
      <c r="B3974" s="47" t="s">
        <v>15118</v>
      </c>
      <c r="C3974" s="13" t="s">
        <v>15119</v>
      </c>
      <c r="D3974" s="13" t="s">
        <v>15141</v>
      </c>
      <c r="E3974" s="44">
        <v>100104</v>
      </c>
      <c r="F3974" s="13" t="s">
        <v>15142</v>
      </c>
      <c r="G3974" s="23" t="s">
        <v>15300</v>
      </c>
      <c r="H3974" s="42" t="s">
        <v>455</v>
      </c>
      <c r="I3974" s="28" t="s">
        <v>14</v>
      </c>
      <c r="J3974" s="12" t="s">
        <v>393</v>
      </c>
      <c r="K3974" s="28" t="s">
        <v>15391</v>
      </c>
      <c r="L3974" s="12" t="s">
        <v>1299</v>
      </c>
      <c r="M3974" s="12" t="s">
        <v>15146</v>
      </c>
      <c r="N3974" s="12" t="s">
        <v>15126</v>
      </c>
      <c r="O3974" s="26" t="s">
        <v>18892</v>
      </c>
      <c r="P3974" s="26" t="s">
        <v>18893</v>
      </c>
      <c r="Q3974" s="25" t="s">
        <v>632</v>
      </c>
      <c r="R3974" s="26" t="s">
        <v>17390</v>
      </c>
      <c r="S3974" s="15" t="s">
        <v>18894</v>
      </c>
      <c r="T3974" s="52">
        <v>0</v>
      </c>
      <c r="U3974" s="22" t="s">
        <v>392</v>
      </c>
      <c r="V3974" s="49" t="str">
        <f>+Sitio_Publico[[#This Row],[idcoleccion]]&amp;"-"&amp;Sitio_Publico[[#This Row],[id]]</f>
        <v>000-3973</v>
      </c>
      <c r="W3974" s="49">
        <f>+VLOOKUP(Sitio_Publico[[#This Row],[territorio]],Estructura!$AE$4:$AH$1067,4,0)</f>
        <v>10000000</v>
      </c>
      <c r="X3974" s="49" t="str">
        <f>+VLOOKUP(Sitio_Publico[[#This Row],[tema]],Estructura!$G$4:$J$532,4,0)</f>
        <v>T-0</v>
      </c>
      <c r="Y3974" s="49" t="str">
        <f>+VLOOKUP(Sitio_Publico[[#This Row],[contenido]],Estructura!$L$4:$O$473,4,0)</f>
        <v>C-34</v>
      </c>
      <c r="Z3974" s="49" t="str">
        <f>+VLOOKUP(Sitio_Publico[[#This Row],[Filtro Integrado]],Estructura!$U$4:$W$529,3,0)</f>
        <v>FI-0</v>
      </c>
      <c r="AA3974" s="49" t="str">
        <f>+VLOOKUP(Sitio_Publico[[#This Row],[Muestra]],Estructura!$Y$4:$AB$483,4,0)</f>
        <v>M-000237</v>
      </c>
    </row>
    <row r="3975" spans="1:27" ht="51" x14ac:dyDescent="0.3">
      <c r="A3975" s="16">
        <f t="shared" si="62"/>
        <v>3974</v>
      </c>
      <c r="B3975" s="47" t="s">
        <v>15118</v>
      </c>
      <c r="C3975" s="13" t="s">
        <v>15119</v>
      </c>
      <c r="D3975" s="13" t="s">
        <v>15120</v>
      </c>
      <c r="E3975" s="44">
        <v>100104005</v>
      </c>
      <c r="F3975" s="13" t="s">
        <v>15396</v>
      </c>
      <c r="G3975" s="23" t="s">
        <v>15397</v>
      </c>
      <c r="H3975" s="42" t="s">
        <v>457</v>
      </c>
      <c r="I3975" s="28" t="s">
        <v>376</v>
      </c>
      <c r="J3975" s="12" t="s">
        <v>15398</v>
      </c>
      <c r="K3975" s="28" t="s">
        <v>15634</v>
      </c>
      <c r="L3975" s="12" t="s">
        <v>1611</v>
      </c>
      <c r="M3975" s="12" t="s">
        <v>15400</v>
      </c>
      <c r="N3975" s="12" t="s">
        <v>15126</v>
      </c>
      <c r="O3975" s="26" t="s">
        <v>18895</v>
      </c>
      <c r="P3975" s="26" t="s">
        <v>18896</v>
      </c>
      <c r="Q3975" s="25" t="s">
        <v>456</v>
      </c>
      <c r="R3975" s="26" t="s">
        <v>18897</v>
      </c>
      <c r="S3975" s="15" t="s">
        <v>18898</v>
      </c>
      <c r="T3975" s="52" t="s">
        <v>14847</v>
      </c>
      <c r="U3975" s="22" t="s">
        <v>392</v>
      </c>
      <c r="V3975" s="49" t="str">
        <f>+Sitio_Publico[[#This Row],[idcoleccion]]&amp;"-"&amp;Sitio_Publico[[#This Row],[id]]</f>
        <v>000-3974</v>
      </c>
      <c r="W3975" s="49">
        <f>+VLOOKUP(Sitio_Publico[[#This Row],[territorio]],Estructura!$AE$4:$AH$1067,4,0)</f>
        <v>20000013</v>
      </c>
      <c r="X3975" s="49" t="str">
        <f>+VLOOKUP(Sitio_Publico[[#This Row],[tema]],Estructura!$G$4:$J$532,4,0)</f>
        <v>T-58</v>
      </c>
      <c r="Y3975" s="49" t="str">
        <f>+VLOOKUP(Sitio_Publico[[#This Row],[contenido]],Estructura!$L$4:$O$473,4,0)</f>
        <v>C-35</v>
      </c>
      <c r="Z3975" s="49" t="str">
        <f>+VLOOKUP(Sitio_Publico[[#This Row],[Filtro Integrado]],Estructura!$U$4:$W$529,3,0)</f>
        <v>FI-8</v>
      </c>
      <c r="AA3975" s="49" t="str">
        <f>+VLOOKUP(Sitio_Publico[[#This Row],[Muestra]],Estructura!$Y$4:$AB$483,4,0)</f>
        <v>M-00021</v>
      </c>
    </row>
    <row r="3976" spans="1:27" ht="61.2" x14ac:dyDescent="0.3">
      <c r="A3976" s="16">
        <f t="shared" si="62"/>
        <v>3975</v>
      </c>
      <c r="B3976" s="47" t="s">
        <v>15118</v>
      </c>
      <c r="C3976" s="13" t="s">
        <v>15119</v>
      </c>
      <c r="D3976" s="13" t="s">
        <v>15120</v>
      </c>
      <c r="E3976" s="44">
        <v>66</v>
      </c>
      <c r="F3976" s="13" t="s">
        <v>15142</v>
      </c>
      <c r="G3976" s="23" t="s">
        <v>15300</v>
      </c>
      <c r="H3976" s="42" t="s">
        <v>455</v>
      </c>
      <c r="I3976" s="28" t="s">
        <v>416</v>
      </c>
      <c r="J3976" s="12" t="s">
        <v>393</v>
      </c>
      <c r="K3976" s="28" t="s">
        <v>15225</v>
      </c>
      <c r="L3976" s="12" t="s">
        <v>15145</v>
      </c>
      <c r="M3976" s="12" t="s">
        <v>15146</v>
      </c>
      <c r="N3976" s="12" t="s">
        <v>15126</v>
      </c>
      <c r="O3976" s="26" t="s">
        <v>18899</v>
      </c>
      <c r="P3976" s="26" t="s">
        <v>18900</v>
      </c>
      <c r="Q3976" s="25" t="s">
        <v>456</v>
      </c>
      <c r="R3976" s="26" t="s">
        <v>16808</v>
      </c>
      <c r="S3976" s="15" t="s">
        <v>18901</v>
      </c>
      <c r="T3976" s="52">
        <v>0</v>
      </c>
      <c r="U3976" s="22" t="s">
        <v>392</v>
      </c>
      <c r="V3976" s="49" t="str">
        <f>+Sitio_Publico[[#This Row],[idcoleccion]]&amp;"-"&amp;Sitio_Publico[[#This Row],[id]]</f>
        <v>000-3975</v>
      </c>
      <c r="W3976" s="49">
        <f>+VLOOKUP(Sitio_Publico[[#This Row],[territorio]],Estructura!$AE$4:$AH$1067,4,0)</f>
        <v>10000066</v>
      </c>
      <c r="X3976" s="49" t="str">
        <f>+VLOOKUP(Sitio_Publico[[#This Row],[tema]],Estructura!$G$4:$J$532,4,0)</f>
        <v>T-0</v>
      </c>
      <c r="Y3976" s="49" t="str">
        <f>+VLOOKUP(Sitio_Publico[[#This Row],[contenido]],Estructura!$L$4:$O$473,4,0)</f>
        <v>C-34</v>
      </c>
      <c r="Z3976" s="49" t="str">
        <f>+VLOOKUP(Sitio_Publico[[#This Row],[Filtro Integrado]],Estructura!$U$4:$W$529,3,0)</f>
        <v>FI-0</v>
      </c>
      <c r="AA3976" s="49" t="str">
        <f>+VLOOKUP(Sitio_Publico[[#This Row],[Muestra]],Estructura!$Y$4:$AB$483,4,0)</f>
        <v>M-0002</v>
      </c>
    </row>
    <row r="3977" spans="1:27" ht="40.799999999999997" x14ac:dyDescent="0.3">
      <c r="A3977" s="16">
        <f t="shared" si="62"/>
        <v>3976</v>
      </c>
      <c r="B3977" s="47" t="s">
        <v>15118</v>
      </c>
      <c r="C3977" s="13" t="s">
        <v>15119</v>
      </c>
      <c r="D3977" s="13" t="s">
        <v>15120</v>
      </c>
      <c r="E3977" s="44">
        <v>3</v>
      </c>
      <c r="F3977" s="13" t="s">
        <v>15142</v>
      </c>
      <c r="G3977" s="23" t="s">
        <v>15143</v>
      </c>
      <c r="H3977" s="42" t="s">
        <v>455</v>
      </c>
      <c r="I3977" s="28" t="s">
        <v>410</v>
      </c>
      <c r="J3977" s="12" t="s">
        <v>393</v>
      </c>
      <c r="K3977" s="28" t="s">
        <v>15181</v>
      </c>
      <c r="L3977" s="12" t="s">
        <v>15145</v>
      </c>
      <c r="M3977" s="12" t="s">
        <v>15146</v>
      </c>
      <c r="N3977" s="12" t="s">
        <v>15126</v>
      </c>
      <c r="O3977" s="26" t="s">
        <v>18902</v>
      </c>
      <c r="P3977" s="26" t="s">
        <v>18903</v>
      </c>
      <c r="Q3977" s="25" t="s">
        <v>456</v>
      </c>
      <c r="R3977" s="26" t="s">
        <v>18904</v>
      </c>
      <c r="S3977" s="15" t="s">
        <v>18905</v>
      </c>
      <c r="T3977" s="52">
        <v>0</v>
      </c>
      <c r="U3977" s="22" t="s">
        <v>392</v>
      </c>
      <c r="V3977" s="49" t="str">
        <f>+Sitio_Publico[[#This Row],[idcoleccion]]&amp;"-"&amp;Sitio_Publico[[#This Row],[id]]</f>
        <v>000-3976</v>
      </c>
      <c r="W3977" s="49">
        <f>+VLOOKUP(Sitio_Publico[[#This Row],[territorio]],Estructura!$AE$4:$AH$1067,4,0)</f>
        <v>10000003</v>
      </c>
      <c r="X3977" s="49" t="str">
        <f>+VLOOKUP(Sitio_Publico[[#This Row],[tema]],Estructura!$G$4:$J$532,4,0)</f>
        <v>T-0</v>
      </c>
      <c r="Y3977" s="49" t="str">
        <f>+VLOOKUP(Sitio_Publico[[#This Row],[contenido]],Estructura!$L$4:$O$473,4,0)</f>
        <v>C-1</v>
      </c>
      <c r="Z3977" s="49" t="str">
        <f>+VLOOKUP(Sitio_Publico[[#This Row],[Filtro Integrado]],Estructura!$U$4:$W$529,3,0)</f>
        <v>FI-0</v>
      </c>
      <c r="AA3977" s="49" t="str">
        <f>+VLOOKUP(Sitio_Publico[[#This Row],[Muestra]],Estructura!$Y$4:$AB$483,4,0)</f>
        <v>M-000220</v>
      </c>
    </row>
    <row r="3978" spans="1:27" ht="40.799999999999997" x14ac:dyDescent="0.3">
      <c r="A3978" s="16">
        <f t="shared" si="62"/>
        <v>3977</v>
      </c>
      <c r="B3978" s="47" t="s">
        <v>15118</v>
      </c>
      <c r="C3978" s="13" t="s">
        <v>15119</v>
      </c>
      <c r="D3978" s="13" t="s">
        <v>15120</v>
      </c>
      <c r="E3978" s="44">
        <v>145</v>
      </c>
      <c r="F3978" s="13" t="s">
        <v>15142</v>
      </c>
      <c r="G3978" s="23" t="s">
        <v>15143</v>
      </c>
      <c r="H3978" s="42" t="s">
        <v>455</v>
      </c>
      <c r="I3978" s="28" t="s">
        <v>417</v>
      </c>
      <c r="J3978" s="12" t="s">
        <v>393</v>
      </c>
      <c r="K3978" s="28" t="s">
        <v>15278</v>
      </c>
      <c r="L3978" s="12" t="s">
        <v>15145</v>
      </c>
      <c r="M3978" s="12" t="s">
        <v>14623</v>
      </c>
      <c r="N3978" s="12" t="s">
        <v>15126</v>
      </c>
      <c r="O3978" s="26" t="s">
        <v>18906</v>
      </c>
      <c r="P3978" s="26" t="s">
        <v>18907</v>
      </c>
      <c r="Q3978" s="25" t="s">
        <v>456</v>
      </c>
      <c r="R3978" s="26" t="s">
        <v>18550</v>
      </c>
      <c r="S3978" s="15" t="s">
        <v>18908</v>
      </c>
      <c r="T3978" s="52">
        <v>0</v>
      </c>
      <c r="U3978" s="22" t="s">
        <v>392</v>
      </c>
      <c r="V3978" s="49" t="str">
        <f>+Sitio_Publico[[#This Row],[idcoleccion]]&amp;"-"&amp;Sitio_Publico[[#This Row],[id]]</f>
        <v>000-3977</v>
      </c>
      <c r="W3978" s="49">
        <f>+VLOOKUP(Sitio_Publico[[#This Row],[territorio]],Estructura!$AE$4:$AH$1067,4,0)</f>
        <v>10000145</v>
      </c>
      <c r="X3978" s="49" t="str">
        <f>+VLOOKUP(Sitio_Publico[[#This Row],[tema]],Estructura!$G$4:$J$532,4,0)</f>
        <v>T-0</v>
      </c>
      <c r="Y3978" s="49" t="str">
        <f>+VLOOKUP(Sitio_Publico[[#This Row],[contenido]],Estructura!$L$4:$O$473,4,0)</f>
        <v>C-1</v>
      </c>
      <c r="Z3978" s="49" t="str">
        <f>+VLOOKUP(Sitio_Publico[[#This Row],[Filtro Integrado]],Estructura!$U$4:$W$529,3,0)</f>
        <v>FI-0</v>
      </c>
      <c r="AA3978" s="49" t="str">
        <f>+VLOOKUP(Sitio_Publico[[#This Row],[Muestra]],Estructura!$Y$4:$AB$483,4,0)</f>
        <v>M-000228</v>
      </c>
    </row>
    <row r="3979" spans="1:27" ht="40.799999999999997" x14ac:dyDescent="0.3">
      <c r="A3979" s="16">
        <f t="shared" si="62"/>
        <v>3978</v>
      </c>
      <c r="B3979" s="47" t="s">
        <v>15118</v>
      </c>
      <c r="C3979" s="13" t="s">
        <v>15119</v>
      </c>
      <c r="D3979" s="13" t="s">
        <v>15141</v>
      </c>
      <c r="E3979" s="44">
        <v>100101004</v>
      </c>
      <c r="F3979" s="13" t="s">
        <v>15142</v>
      </c>
      <c r="G3979" s="23" t="s">
        <v>15143</v>
      </c>
      <c r="H3979" s="42" t="s">
        <v>455</v>
      </c>
      <c r="I3979" s="28" t="s">
        <v>14</v>
      </c>
      <c r="J3979" s="12" t="s">
        <v>393</v>
      </c>
      <c r="K3979" s="28" t="s">
        <v>15410</v>
      </c>
      <c r="L3979" s="12" t="s">
        <v>15145</v>
      </c>
      <c r="M3979" s="12" t="s">
        <v>15146</v>
      </c>
      <c r="N3979" s="12" t="s">
        <v>15126</v>
      </c>
      <c r="O3979" s="26" t="s">
        <v>18909</v>
      </c>
      <c r="P3979" s="26" t="s">
        <v>18910</v>
      </c>
      <c r="Q3979" s="25" t="s">
        <v>456</v>
      </c>
      <c r="R3979" s="26" t="s">
        <v>18911</v>
      </c>
      <c r="S3979" s="15" t="s">
        <v>18912</v>
      </c>
      <c r="T3979" s="52">
        <v>0</v>
      </c>
      <c r="U3979" s="22" t="s">
        <v>392</v>
      </c>
      <c r="V3979" s="49" t="str">
        <f>+Sitio_Publico[[#This Row],[idcoleccion]]&amp;"-"&amp;Sitio_Publico[[#This Row],[id]]</f>
        <v>000-3978</v>
      </c>
      <c r="W3979" s="49">
        <f>+VLOOKUP(Sitio_Publico[[#This Row],[territorio]],Estructura!$AE$4:$AH$1067,4,0)</f>
        <v>10000000</v>
      </c>
      <c r="X3979" s="49" t="str">
        <f>+VLOOKUP(Sitio_Publico[[#This Row],[tema]],Estructura!$G$4:$J$532,4,0)</f>
        <v>T-0</v>
      </c>
      <c r="Y3979" s="49" t="str">
        <f>+VLOOKUP(Sitio_Publico[[#This Row],[contenido]],Estructura!$L$4:$O$473,4,0)</f>
        <v>C-1</v>
      </c>
      <c r="Z3979" s="49" t="str">
        <f>+VLOOKUP(Sitio_Publico[[#This Row],[Filtro Integrado]],Estructura!$U$4:$W$529,3,0)</f>
        <v>FI-0</v>
      </c>
      <c r="AA3979" s="49" t="str">
        <f>+VLOOKUP(Sitio_Publico[[#This Row],[Muestra]],Estructura!$Y$4:$AB$483,4,0)</f>
        <v>M-0004</v>
      </c>
    </row>
    <row r="3980" spans="1:27" ht="30.6" x14ac:dyDescent="0.3">
      <c r="A3980" s="16">
        <f t="shared" si="62"/>
        <v>3979</v>
      </c>
      <c r="B3980" s="47" t="s">
        <v>15118</v>
      </c>
      <c r="C3980" s="13" t="s">
        <v>15119</v>
      </c>
      <c r="D3980" s="13" t="s">
        <v>15120</v>
      </c>
      <c r="E3980" s="44">
        <v>5501</v>
      </c>
      <c r="F3980" s="13" t="s">
        <v>15121</v>
      </c>
      <c r="G3980" s="23" t="s">
        <v>15122</v>
      </c>
      <c r="H3980" s="42" t="s">
        <v>458</v>
      </c>
      <c r="I3980" s="28" t="s">
        <v>79</v>
      </c>
      <c r="J3980" s="12" t="s">
        <v>393</v>
      </c>
      <c r="K3980" s="28" t="s">
        <v>15225</v>
      </c>
      <c r="L3980" s="12" t="s">
        <v>15124</v>
      </c>
      <c r="M3980" s="12" t="s">
        <v>15125</v>
      </c>
      <c r="N3980" s="12" t="s">
        <v>15126</v>
      </c>
      <c r="O3980" s="26" t="s">
        <v>18913</v>
      </c>
      <c r="P3980" s="26" t="s">
        <v>18914</v>
      </c>
      <c r="Q3980" s="25" t="s">
        <v>632</v>
      </c>
      <c r="R3980" s="26" t="s">
        <v>18915</v>
      </c>
      <c r="S3980" s="15" t="s">
        <v>18916</v>
      </c>
      <c r="T3980" s="52" t="s">
        <v>16016</v>
      </c>
      <c r="U3980" s="22" t="s">
        <v>392</v>
      </c>
      <c r="V3980" s="49" t="str">
        <f>+Sitio_Publico[[#This Row],[idcoleccion]]&amp;"-"&amp;Sitio_Publico[[#This Row],[id]]</f>
        <v>000-3979</v>
      </c>
      <c r="W3980" s="49">
        <f>+VLOOKUP(Sitio_Publico[[#This Row],[territorio]],Estructura!$AE$4:$AH$1067,4,0)</f>
        <v>30005501</v>
      </c>
      <c r="X3980" s="49" t="str">
        <f>+VLOOKUP(Sitio_Publico[[#This Row],[tema]],Estructura!$G$4:$J$532,4,0)</f>
        <v>T-50</v>
      </c>
      <c r="Y3980" s="49" t="str">
        <f>+VLOOKUP(Sitio_Publico[[#This Row],[contenido]],Estructura!$L$4:$O$473,4,0)</f>
        <v>C-30</v>
      </c>
      <c r="Z3980" s="49" t="str">
        <f>+VLOOKUP(Sitio_Publico[[#This Row],[Filtro Integrado]],Estructura!$U$4:$W$529,3,0)</f>
        <v>FI-0</v>
      </c>
      <c r="AA3980" s="49" t="str">
        <f>+VLOOKUP(Sitio_Publico[[#This Row],[Muestra]],Estructura!$Y$4:$AB$483,4,0)</f>
        <v>M-0002</v>
      </c>
    </row>
    <row r="3981" spans="1:27" ht="51" x14ac:dyDescent="0.3">
      <c r="A3981" s="16">
        <f t="shared" si="62"/>
        <v>3980</v>
      </c>
      <c r="B3981" s="47" t="s">
        <v>15118</v>
      </c>
      <c r="C3981" s="13" t="s">
        <v>15119</v>
      </c>
      <c r="D3981" s="13" t="s">
        <v>15120</v>
      </c>
      <c r="E3981" s="44">
        <v>51</v>
      </c>
      <c r="F3981" s="13" t="s">
        <v>15186</v>
      </c>
      <c r="G3981" s="23" t="s">
        <v>15152</v>
      </c>
      <c r="H3981" s="42" t="s">
        <v>457</v>
      </c>
      <c r="I3981" s="28" t="s">
        <v>369</v>
      </c>
      <c r="J3981" s="12" t="s">
        <v>15187</v>
      </c>
      <c r="K3981" s="28" t="s">
        <v>15313</v>
      </c>
      <c r="L3981" s="12" t="s">
        <v>15155</v>
      </c>
      <c r="M3981" s="12" t="s">
        <v>15156</v>
      </c>
      <c r="N3981" s="12" t="s">
        <v>15126</v>
      </c>
      <c r="O3981" s="26" t="s">
        <v>18917</v>
      </c>
      <c r="P3981" s="26" t="s">
        <v>18918</v>
      </c>
      <c r="Q3981" s="25" t="s">
        <v>491</v>
      </c>
      <c r="R3981" s="26" t="s">
        <v>18919</v>
      </c>
      <c r="S3981" s="15" t="s">
        <v>18920</v>
      </c>
      <c r="T3981" s="52" t="s">
        <v>635</v>
      </c>
      <c r="U3981" s="22" t="s">
        <v>392</v>
      </c>
      <c r="V3981" s="49" t="str">
        <f>+Sitio_Publico[[#This Row],[idcoleccion]]&amp;"-"&amp;Sitio_Publico[[#This Row],[id]]</f>
        <v>000-3980</v>
      </c>
      <c r="W3981" s="49">
        <f>+VLOOKUP(Sitio_Publico[[#This Row],[territorio]],Estructura!$AE$4:$AH$1067,4,0)</f>
        <v>20000006</v>
      </c>
      <c r="X3981" s="49" t="str">
        <f>+VLOOKUP(Sitio_Publico[[#This Row],[tema]],Estructura!$G$4:$J$532,4,0)</f>
        <v>T-54</v>
      </c>
      <c r="Y3981" s="49" t="str">
        <f>+VLOOKUP(Sitio_Publico[[#This Row],[contenido]],Estructura!$L$4:$O$473,4,0)</f>
        <v>C-32</v>
      </c>
      <c r="Z3981" s="49" t="str">
        <f>+VLOOKUP(Sitio_Publico[[#This Row],[Filtro Integrado]],Estructura!$U$4:$W$529,3,0)</f>
        <v>FI-6</v>
      </c>
      <c r="AA3981" s="49" t="str">
        <f>+VLOOKUP(Sitio_Publico[[#This Row],[Muestra]],Estructura!$Y$4:$AB$483,4,0)</f>
        <v>M-000230</v>
      </c>
    </row>
    <row r="3982" spans="1:27" ht="30.6" x14ac:dyDescent="0.3">
      <c r="A3982" s="16">
        <f t="shared" si="62"/>
        <v>3981</v>
      </c>
      <c r="B3982" s="47" t="s">
        <v>15118</v>
      </c>
      <c r="C3982" s="13" t="s">
        <v>15119</v>
      </c>
      <c r="D3982" s="13" t="s">
        <v>15120</v>
      </c>
      <c r="E3982" s="44">
        <v>132</v>
      </c>
      <c r="F3982" s="13" t="s">
        <v>15142</v>
      </c>
      <c r="G3982" s="23" t="s">
        <v>15143</v>
      </c>
      <c r="H3982" s="42" t="s">
        <v>455</v>
      </c>
      <c r="I3982" s="28" t="s">
        <v>433</v>
      </c>
      <c r="J3982" s="12" t="s">
        <v>393</v>
      </c>
      <c r="K3982" s="28" t="s">
        <v>15142</v>
      </c>
      <c r="L3982" s="12" t="s">
        <v>1299</v>
      </c>
      <c r="M3982" s="12" t="s">
        <v>15146</v>
      </c>
      <c r="N3982" s="12" t="s">
        <v>15126</v>
      </c>
      <c r="O3982" s="26" t="s">
        <v>18921</v>
      </c>
      <c r="P3982" s="26" t="s">
        <v>18922</v>
      </c>
      <c r="Q3982" s="25" t="s">
        <v>632</v>
      </c>
      <c r="R3982" s="26" t="s">
        <v>18923</v>
      </c>
      <c r="S3982" s="15" t="s">
        <v>18924</v>
      </c>
      <c r="T3982" s="52">
        <v>0</v>
      </c>
      <c r="U3982" s="22" t="s">
        <v>392</v>
      </c>
      <c r="V3982" s="49" t="str">
        <f>+Sitio_Publico[[#This Row],[idcoleccion]]&amp;"-"&amp;Sitio_Publico[[#This Row],[id]]</f>
        <v>000-3981</v>
      </c>
      <c r="W3982" s="49">
        <f>+VLOOKUP(Sitio_Publico[[#This Row],[territorio]],Estructura!$AE$4:$AH$1067,4,0)</f>
        <v>10000132</v>
      </c>
      <c r="X3982" s="49" t="str">
        <f>+VLOOKUP(Sitio_Publico[[#This Row],[tema]],Estructura!$G$4:$J$532,4,0)</f>
        <v>T-0</v>
      </c>
      <c r="Y3982" s="49" t="str">
        <f>+VLOOKUP(Sitio_Publico[[#This Row],[contenido]],Estructura!$L$4:$O$473,4,0)</f>
        <v>C-1</v>
      </c>
      <c r="Z3982" s="49" t="str">
        <f>+VLOOKUP(Sitio_Publico[[#This Row],[Filtro Integrado]],Estructura!$U$4:$W$529,3,0)</f>
        <v>FI-0</v>
      </c>
      <c r="AA3982" s="49" t="str">
        <f>+VLOOKUP(Sitio_Publico[[#This Row],[Muestra]],Estructura!$Y$4:$AB$483,4,0)</f>
        <v>M-00039</v>
      </c>
    </row>
    <row r="3983" spans="1:27" ht="30.6" x14ac:dyDescent="0.3">
      <c r="A3983" s="16">
        <f t="shared" si="62"/>
        <v>3982</v>
      </c>
      <c r="B3983" s="47" t="s">
        <v>15118</v>
      </c>
      <c r="C3983" s="13" t="s">
        <v>15119</v>
      </c>
      <c r="D3983" s="13" t="s">
        <v>15120</v>
      </c>
      <c r="E3983" s="44">
        <v>3102</v>
      </c>
      <c r="F3983" s="13" t="s">
        <v>15198</v>
      </c>
      <c r="G3983" s="23" t="s">
        <v>15122</v>
      </c>
      <c r="H3983" s="42" t="s">
        <v>458</v>
      </c>
      <c r="I3983" s="28" t="s">
        <v>42</v>
      </c>
      <c r="J3983" s="12" t="s">
        <v>393</v>
      </c>
      <c r="K3983" s="28" t="s">
        <v>15371</v>
      </c>
      <c r="L3983" s="12" t="s">
        <v>15124</v>
      </c>
      <c r="M3983" s="12" t="s">
        <v>15125</v>
      </c>
      <c r="N3983" s="12" t="s">
        <v>15126</v>
      </c>
      <c r="O3983" s="26" t="s">
        <v>18925</v>
      </c>
      <c r="P3983" s="26" t="s">
        <v>18926</v>
      </c>
      <c r="Q3983" s="25" t="s">
        <v>632</v>
      </c>
      <c r="R3983" s="26" t="s">
        <v>18927</v>
      </c>
      <c r="S3983" s="15" t="s">
        <v>18928</v>
      </c>
      <c r="T3983" s="52" t="s">
        <v>18929</v>
      </c>
      <c r="U3983" s="22" t="s">
        <v>392</v>
      </c>
      <c r="V3983" s="49" t="str">
        <f>+Sitio_Publico[[#This Row],[idcoleccion]]&amp;"-"&amp;Sitio_Publico[[#This Row],[id]]</f>
        <v>000-3982</v>
      </c>
      <c r="W3983" s="49">
        <f>+VLOOKUP(Sitio_Publico[[#This Row],[territorio]],Estructura!$AE$4:$AH$1067,4,0)</f>
        <v>30003102</v>
      </c>
      <c r="X3983" s="49" t="str">
        <f>+VLOOKUP(Sitio_Publico[[#This Row],[tema]],Estructura!$G$4:$J$532,4,0)</f>
        <v>T-55</v>
      </c>
      <c r="Y3983" s="49" t="str">
        <f>+VLOOKUP(Sitio_Publico[[#This Row],[contenido]],Estructura!$L$4:$O$473,4,0)</f>
        <v>C-30</v>
      </c>
      <c r="Z3983" s="49" t="str">
        <f>+VLOOKUP(Sitio_Publico[[#This Row],[Filtro Integrado]],Estructura!$U$4:$W$529,3,0)</f>
        <v>FI-0</v>
      </c>
      <c r="AA3983" s="49" t="str">
        <f>+VLOOKUP(Sitio_Publico[[#This Row],[Muestra]],Estructura!$Y$4:$AB$483,4,0)</f>
        <v>M-000236</v>
      </c>
    </row>
    <row r="3984" spans="1:27" ht="51" x14ac:dyDescent="0.3">
      <c r="A3984" s="16">
        <f t="shared" si="62"/>
        <v>3983</v>
      </c>
      <c r="B3984" s="47" t="s">
        <v>15118</v>
      </c>
      <c r="C3984" s="13" t="s">
        <v>15119</v>
      </c>
      <c r="D3984" s="13" t="s">
        <v>15120</v>
      </c>
      <c r="E3984" s="44">
        <v>35</v>
      </c>
      <c r="F3984" s="13" t="s">
        <v>15186</v>
      </c>
      <c r="G3984" s="23" t="s">
        <v>15152</v>
      </c>
      <c r="H3984" s="42" t="s">
        <v>457</v>
      </c>
      <c r="I3984" s="28" t="s">
        <v>367</v>
      </c>
      <c r="J3984" s="12" t="s">
        <v>15187</v>
      </c>
      <c r="K3984" s="28" t="s">
        <v>15410</v>
      </c>
      <c r="L3984" s="12" t="s">
        <v>15155</v>
      </c>
      <c r="M3984" s="12" t="s">
        <v>15156</v>
      </c>
      <c r="N3984" s="12" t="s">
        <v>15126</v>
      </c>
      <c r="O3984" s="26" t="s">
        <v>18930</v>
      </c>
      <c r="P3984" s="26" t="s">
        <v>18931</v>
      </c>
      <c r="Q3984" s="25" t="s">
        <v>491</v>
      </c>
      <c r="R3984" s="26" t="s">
        <v>18932</v>
      </c>
      <c r="S3984" s="15" t="s">
        <v>18933</v>
      </c>
      <c r="T3984" s="52" t="s">
        <v>799</v>
      </c>
      <c r="U3984" s="22" t="s">
        <v>392</v>
      </c>
      <c r="V3984" s="49" t="str">
        <f>+Sitio_Publico[[#This Row],[idcoleccion]]&amp;"-"&amp;Sitio_Publico[[#This Row],[id]]</f>
        <v>000-3983</v>
      </c>
      <c r="W3984" s="49">
        <f>+VLOOKUP(Sitio_Publico[[#This Row],[territorio]],Estructura!$AE$4:$AH$1067,4,0)</f>
        <v>20000004</v>
      </c>
      <c r="X3984" s="49" t="str">
        <f>+VLOOKUP(Sitio_Publico[[#This Row],[tema]],Estructura!$G$4:$J$532,4,0)</f>
        <v>T-54</v>
      </c>
      <c r="Y3984" s="49" t="str">
        <f>+VLOOKUP(Sitio_Publico[[#This Row],[contenido]],Estructura!$L$4:$O$473,4,0)</f>
        <v>C-32</v>
      </c>
      <c r="Z3984" s="49" t="str">
        <f>+VLOOKUP(Sitio_Publico[[#This Row],[Filtro Integrado]],Estructura!$U$4:$W$529,3,0)</f>
        <v>FI-6</v>
      </c>
      <c r="AA3984" s="49" t="str">
        <f>+VLOOKUP(Sitio_Publico[[#This Row],[Muestra]],Estructura!$Y$4:$AB$483,4,0)</f>
        <v>M-0004</v>
      </c>
    </row>
    <row r="3985" spans="1:27" ht="51" x14ac:dyDescent="0.3">
      <c r="A3985" s="16">
        <f t="shared" si="62"/>
        <v>3984</v>
      </c>
      <c r="B3985" s="47" t="s">
        <v>15118</v>
      </c>
      <c r="C3985" s="13" t="s">
        <v>15119</v>
      </c>
      <c r="D3985" s="13" t="s">
        <v>15120</v>
      </c>
      <c r="E3985" s="44">
        <v>4</v>
      </c>
      <c r="F3985" s="13" t="s">
        <v>15783</v>
      </c>
      <c r="G3985" s="23" t="s">
        <v>15132</v>
      </c>
      <c r="H3985" s="42" t="s">
        <v>457</v>
      </c>
      <c r="I3985" s="28" t="s">
        <v>376</v>
      </c>
      <c r="J3985" s="12" t="s">
        <v>15784</v>
      </c>
      <c r="K3985" s="28" t="s">
        <v>17435</v>
      </c>
      <c r="L3985" s="12" t="s">
        <v>15134</v>
      </c>
      <c r="M3985" s="12" t="s">
        <v>15135</v>
      </c>
      <c r="N3985" s="12" t="s">
        <v>15126</v>
      </c>
      <c r="O3985" s="26" t="s">
        <v>18934</v>
      </c>
      <c r="P3985" s="26" t="s">
        <v>18935</v>
      </c>
      <c r="Q3985" s="25" t="s">
        <v>491</v>
      </c>
      <c r="R3985" s="26" t="s">
        <v>18936</v>
      </c>
      <c r="S3985" s="15" t="s">
        <v>18937</v>
      </c>
      <c r="T3985" s="52" t="s">
        <v>15140</v>
      </c>
      <c r="U3985" s="22" t="s">
        <v>392</v>
      </c>
      <c r="V3985" s="49" t="str">
        <f>+Sitio_Publico[[#This Row],[idcoleccion]]&amp;"-"&amp;Sitio_Publico[[#This Row],[id]]</f>
        <v>000-3984</v>
      </c>
      <c r="W3985" s="49">
        <f>+VLOOKUP(Sitio_Publico[[#This Row],[territorio]],Estructura!$AE$4:$AH$1067,4,0)</f>
        <v>20000013</v>
      </c>
      <c r="X3985" s="49" t="str">
        <f>+VLOOKUP(Sitio_Publico[[#This Row],[tema]],Estructura!$G$4:$J$532,4,0)</f>
        <v>T-61</v>
      </c>
      <c r="Y3985" s="49" t="str">
        <f>+VLOOKUP(Sitio_Publico[[#This Row],[contenido]],Estructura!$L$4:$O$473,4,0)</f>
        <v>C-31</v>
      </c>
      <c r="Z3985" s="49" t="str">
        <f>+VLOOKUP(Sitio_Publico[[#This Row],[Filtro Integrado]],Estructura!$U$4:$W$529,3,0)</f>
        <v>FI-12</v>
      </c>
      <c r="AA3985" s="49" t="str">
        <f>+VLOOKUP(Sitio_Publico[[#This Row],[Muestra]],Estructura!$Y$4:$AB$483,4,0)</f>
        <v>M-00043</v>
      </c>
    </row>
    <row r="3986" spans="1:27" ht="51" x14ac:dyDescent="0.3">
      <c r="A3986" s="16">
        <f t="shared" si="62"/>
        <v>3985</v>
      </c>
      <c r="B3986" s="47" t="s">
        <v>15118</v>
      </c>
      <c r="C3986" s="13" t="s">
        <v>15119</v>
      </c>
      <c r="D3986" s="13" t="s">
        <v>15120</v>
      </c>
      <c r="E3986" s="44">
        <v>14</v>
      </c>
      <c r="F3986" s="13" t="s">
        <v>15293</v>
      </c>
      <c r="G3986" s="23" t="s">
        <v>15162</v>
      </c>
      <c r="H3986" s="42" t="s">
        <v>457</v>
      </c>
      <c r="I3986" s="28" t="s">
        <v>377</v>
      </c>
      <c r="J3986" s="12" t="s">
        <v>393</v>
      </c>
      <c r="K3986" s="28" t="s">
        <v>17328</v>
      </c>
      <c r="L3986" s="12" t="s">
        <v>17329</v>
      </c>
      <c r="M3986" s="12" t="s">
        <v>15165</v>
      </c>
      <c r="N3986" s="12" t="s">
        <v>15126</v>
      </c>
      <c r="O3986" s="26" t="s">
        <v>18938</v>
      </c>
      <c r="P3986" s="26" t="s">
        <v>18939</v>
      </c>
      <c r="Q3986" s="25" t="s">
        <v>10482</v>
      </c>
      <c r="R3986" s="26" t="s">
        <v>18940</v>
      </c>
      <c r="S3986" s="15" t="s">
        <v>18941</v>
      </c>
      <c r="T3986" s="52" t="s">
        <v>15170</v>
      </c>
      <c r="U3986" s="22" t="s">
        <v>392</v>
      </c>
      <c r="V3986" s="49" t="str">
        <f>+Sitio_Publico[[#This Row],[idcoleccion]]&amp;"-"&amp;Sitio_Publico[[#This Row],[id]]</f>
        <v>000-3985</v>
      </c>
      <c r="W3986" s="49">
        <f>+VLOOKUP(Sitio_Publico[[#This Row],[territorio]],Estructura!$AE$4:$AH$1067,4,0)</f>
        <v>20000014</v>
      </c>
      <c r="X3986" s="49" t="str">
        <f>+VLOOKUP(Sitio_Publico[[#This Row],[tema]],Estructura!$G$4:$J$532,4,0)</f>
        <v>T-56</v>
      </c>
      <c r="Y3986" s="49" t="str">
        <f>+VLOOKUP(Sitio_Publico[[#This Row],[contenido]],Estructura!$L$4:$O$473,4,0)</f>
        <v>C-33</v>
      </c>
      <c r="Z3986" s="49" t="str">
        <f>+VLOOKUP(Sitio_Publico[[#This Row],[Filtro Integrado]],Estructura!$U$4:$W$529,3,0)</f>
        <v>FI-0</v>
      </c>
      <c r="AA3986" s="49" t="str">
        <f>+VLOOKUP(Sitio_Publico[[#This Row],[Muestra]],Estructura!$Y$4:$AB$483,4,0)</f>
        <v>M-000330</v>
      </c>
    </row>
    <row r="3987" spans="1:27" ht="51" x14ac:dyDescent="0.3">
      <c r="A3987" s="16">
        <f t="shared" si="62"/>
        <v>3986</v>
      </c>
      <c r="B3987" s="47" t="s">
        <v>15118</v>
      </c>
      <c r="C3987" s="13" t="s">
        <v>15119</v>
      </c>
      <c r="D3987" s="13" t="s">
        <v>15120</v>
      </c>
      <c r="E3987" s="44">
        <v>18</v>
      </c>
      <c r="F3987" s="13" t="s">
        <v>15186</v>
      </c>
      <c r="G3987" s="23" t="s">
        <v>15152</v>
      </c>
      <c r="H3987" s="42" t="s">
        <v>457</v>
      </c>
      <c r="I3987" s="28" t="s">
        <v>372</v>
      </c>
      <c r="J3987" s="12" t="s">
        <v>15187</v>
      </c>
      <c r="K3987" s="28" t="s">
        <v>16512</v>
      </c>
      <c r="L3987" s="12" t="s">
        <v>15155</v>
      </c>
      <c r="M3987" s="12" t="s">
        <v>15156</v>
      </c>
      <c r="N3987" s="12" t="s">
        <v>15126</v>
      </c>
      <c r="O3987" s="26" t="s">
        <v>18942</v>
      </c>
      <c r="P3987" s="26" t="s">
        <v>18943</v>
      </c>
      <c r="Q3987" s="25" t="s">
        <v>491</v>
      </c>
      <c r="R3987" s="26" t="s">
        <v>18944</v>
      </c>
      <c r="S3987" s="15" t="s">
        <v>18945</v>
      </c>
      <c r="T3987" s="52" t="s">
        <v>658</v>
      </c>
      <c r="U3987" s="22" t="s">
        <v>392</v>
      </c>
      <c r="V3987" s="49" t="str">
        <f>+Sitio_Publico[[#This Row],[idcoleccion]]&amp;"-"&amp;Sitio_Publico[[#This Row],[id]]</f>
        <v>000-3986</v>
      </c>
      <c r="W3987" s="49">
        <f>+VLOOKUP(Sitio_Publico[[#This Row],[territorio]],Estructura!$AE$4:$AH$1067,4,0)</f>
        <v>20000009</v>
      </c>
      <c r="X3987" s="49" t="str">
        <f>+VLOOKUP(Sitio_Publico[[#This Row],[tema]],Estructura!$G$4:$J$532,4,0)</f>
        <v>T-54</v>
      </c>
      <c r="Y3987" s="49" t="str">
        <f>+VLOOKUP(Sitio_Publico[[#This Row],[contenido]],Estructura!$L$4:$O$473,4,0)</f>
        <v>C-32</v>
      </c>
      <c r="Z3987" s="49" t="str">
        <f>+VLOOKUP(Sitio_Publico[[#This Row],[Filtro Integrado]],Estructura!$U$4:$W$529,3,0)</f>
        <v>FI-6</v>
      </c>
      <c r="AA3987" s="49" t="str">
        <f>+VLOOKUP(Sitio_Publico[[#This Row],[Muestra]],Estructura!$Y$4:$AB$483,4,0)</f>
        <v>M-0006</v>
      </c>
    </row>
    <row r="3988" spans="1:27" ht="30.6" x14ac:dyDescent="0.3">
      <c r="A3988" s="16">
        <f t="shared" si="62"/>
        <v>3987</v>
      </c>
      <c r="B3988" s="47" t="s">
        <v>15118</v>
      </c>
      <c r="C3988" s="13" t="s">
        <v>15119</v>
      </c>
      <c r="D3988" s="13" t="s">
        <v>15120</v>
      </c>
      <c r="E3988" s="44">
        <v>10304</v>
      </c>
      <c r="F3988" s="13" t="s">
        <v>15198</v>
      </c>
      <c r="G3988" s="23" t="s">
        <v>15122</v>
      </c>
      <c r="H3988" s="42" t="s">
        <v>458</v>
      </c>
      <c r="I3988" s="28" t="s">
        <v>270</v>
      </c>
      <c r="J3988" s="12" t="s">
        <v>393</v>
      </c>
      <c r="K3988" s="28" t="s">
        <v>15142</v>
      </c>
      <c r="L3988" s="12" t="s">
        <v>15124</v>
      </c>
      <c r="M3988" s="12" t="s">
        <v>15125</v>
      </c>
      <c r="N3988" s="12" t="s">
        <v>15126</v>
      </c>
      <c r="O3988" s="26" t="s">
        <v>18946</v>
      </c>
      <c r="P3988" s="26" t="s">
        <v>18947</v>
      </c>
      <c r="Q3988" s="25" t="s">
        <v>632</v>
      </c>
      <c r="R3988" s="26" t="s">
        <v>18948</v>
      </c>
      <c r="S3988" s="15" t="s">
        <v>18949</v>
      </c>
      <c r="T3988" s="52" t="s">
        <v>18950</v>
      </c>
      <c r="U3988" s="22" t="s">
        <v>392</v>
      </c>
      <c r="V3988" s="49" t="str">
        <f>+Sitio_Publico[[#This Row],[idcoleccion]]&amp;"-"&amp;Sitio_Publico[[#This Row],[id]]</f>
        <v>000-3987</v>
      </c>
      <c r="W3988" s="49">
        <f>+VLOOKUP(Sitio_Publico[[#This Row],[territorio]],Estructura!$AE$4:$AH$1067,4,0)</f>
        <v>30010304</v>
      </c>
      <c r="X3988" s="49" t="str">
        <f>+VLOOKUP(Sitio_Publico[[#This Row],[tema]],Estructura!$G$4:$J$532,4,0)</f>
        <v>T-55</v>
      </c>
      <c r="Y3988" s="49" t="str">
        <f>+VLOOKUP(Sitio_Publico[[#This Row],[contenido]],Estructura!$L$4:$O$473,4,0)</f>
        <v>C-30</v>
      </c>
      <c r="Z3988" s="49" t="str">
        <f>+VLOOKUP(Sitio_Publico[[#This Row],[Filtro Integrado]],Estructura!$U$4:$W$529,3,0)</f>
        <v>FI-0</v>
      </c>
      <c r="AA3988" s="49" t="str">
        <f>+VLOOKUP(Sitio_Publico[[#This Row],[Muestra]],Estructura!$Y$4:$AB$483,4,0)</f>
        <v>M-00039</v>
      </c>
    </row>
    <row r="3989" spans="1:27" ht="51" x14ac:dyDescent="0.3">
      <c r="A3989" s="16">
        <f t="shared" si="62"/>
        <v>3988</v>
      </c>
      <c r="B3989" s="47" t="s">
        <v>15118</v>
      </c>
      <c r="C3989" s="13" t="s">
        <v>15119</v>
      </c>
      <c r="D3989" s="13" t="s">
        <v>15120</v>
      </c>
      <c r="E3989" s="44">
        <v>3</v>
      </c>
      <c r="F3989" s="13" t="s">
        <v>15186</v>
      </c>
      <c r="G3989" s="23" t="s">
        <v>15152</v>
      </c>
      <c r="H3989" s="42" t="s">
        <v>457</v>
      </c>
      <c r="I3989" s="28" t="s">
        <v>372</v>
      </c>
      <c r="J3989" s="12" t="s">
        <v>15187</v>
      </c>
      <c r="K3989" s="28" t="s">
        <v>16257</v>
      </c>
      <c r="L3989" s="12" t="s">
        <v>15155</v>
      </c>
      <c r="M3989" s="12" t="s">
        <v>15156</v>
      </c>
      <c r="N3989" s="12" t="s">
        <v>15126</v>
      </c>
      <c r="O3989" s="26" t="s">
        <v>18951</v>
      </c>
      <c r="P3989" s="26" t="s">
        <v>18952</v>
      </c>
      <c r="Q3989" s="25" t="s">
        <v>491</v>
      </c>
      <c r="R3989" s="26" t="s">
        <v>18953</v>
      </c>
      <c r="S3989" s="15" t="s">
        <v>18954</v>
      </c>
      <c r="T3989" s="52" t="s">
        <v>658</v>
      </c>
      <c r="U3989" s="22" t="s">
        <v>392</v>
      </c>
      <c r="V3989" s="49" t="str">
        <f>+Sitio_Publico[[#This Row],[idcoleccion]]&amp;"-"&amp;Sitio_Publico[[#This Row],[id]]</f>
        <v>000-3988</v>
      </c>
      <c r="W3989" s="49">
        <f>+VLOOKUP(Sitio_Publico[[#This Row],[territorio]],Estructura!$AE$4:$AH$1067,4,0)</f>
        <v>20000009</v>
      </c>
      <c r="X3989" s="49" t="str">
        <f>+VLOOKUP(Sitio_Publico[[#This Row],[tema]],Estructura!$G$4:$J$532,4,0)</f>
        <v>T-54</v>
      </c>
      <c r="Y3989" s="49" t="str">
        <f>+VLOOKUP(Sitio_Publico[[#This Row],[contenido]],Estructura!$L$4:$O$473,4,0)</f>
        <v>C-32</v>
      </c>
      <c r="Z3989" s="49" t="str">
        <f>+VLOOKUP(Sitio_Publico[[#This Row],[Filtro Integrado]],Estructura!$U$4:$W$529,3,0)</f>
        <v>FI-6</v>
      </c>
      <c r="AA3989" s="49" t="str">
        <f>+VLOOKUP(Sitio_Publico[[#This Row],[Muestra]],Estructura!$Y$4:$AB$483,4,0)</f>
        <v>M-000289</v>
      </c>
    </row>
    <row r="3990" spans="1:27" ht="40.799999999999997" x14ac:dyDescent="0.3">
      <c r="A3990" s="16">
        <f t="shared" si="62"/>
        <v>3989</v>
      </c>
      <c r="B3990" s="47" t="s">
        <v>15118</v>
      </c>
      <c r="C3990" s="13" t="s">
        <v>15119</v>
      </c>
      <c r="D3990" s="13" t="s">
        <v>15120</v>
      </c>
      <c r="E3990" s="44">
        <v>133</v>
      </c>
      <c r="F3990" s="13" t="s">
        <v>15142</v>
      </c>
      <c r="G3990" s="23" t="s">
        <v>15143</v>
      </c>
      <c r="H3990" s="42" t="s">
        <v>455</v>
      </c>
      <c r="I3990" s="28" t="s">
        <v>434</v>
      </c>
      <c r="J3990" s="12" t="s">
        <v>393</v>
      </c>
      <c r="K3990" s="28" t="s">
        <v>15278</v>
      </c>
      <c r="L3990" s="12" t="s">
        <v>1299</v>
      </c>
      <c r="M3990" s="12" t="s">
        <v>15146</v>
      </c>
      <c r="N3990" s="12" t="s">
        <v>15126</v>
      </c>
      <c r="O3990" s="26" t="s">
        <v>18955</v>
      </c>
      <c r="P3990" s="26" t="s">
        <v>18956</v>
      </c>
      <c r="Q3990" s="25" t="s">
        <v>632</v>
      </c>
      <c r="R3990" s="26" t="s">
        <v>18957</v>
      </c>
      <c r="S3990" s="15" t="s">
        <v>18958</v>
      </c>
      <c r="T3990" s="52">
        <v>0</v>
      </c>
      <c r="U3990" s="22" t="s">
        <v>392</v>
      </c>
      <c r="V3990" s="49" t="str">
        <f>+Sitio_Publico[[#This Row],[idcoleccion]]&amp;"-"&amp;Sitio_Publico[[#This Row],[id]]</f>
        <v>000-3989</v>
      </c>
      <c r="W3990" s="49">
        <f>+VLOOKUP(Sitio_Publico[[#This Row],[territorio]],Estructura!$AE$4:$AH$1067,4,0)</f>
        <v>10000133</v>
      </c>
      <c r="X3990" s="49" t="str">
        <f>+VLOOKUP(Sitio_Publico[[#This Row],[tema]],Estructura!$G$4:$J$532,4,0)</f>
        <v>T-0</v>
      </c>
      <c r="Y3990" s="49" t="str">
        <f>+VLOOKUP(Sitio_Publico[[#This Row],[contenido]],Estructura!$L$4:$O$473,4,0)</f>
        <v>C-1</v>
      </c>
      <c r="Z3990" s="49" t="str">
        <f>+VLOOKUP(Sitio_Publico[[#This Row],[Filtro Integrado]],Estructura!$U$4:$W$529,3,0)</f>
        <v>FI-0</v>
      </c>
      <c r="AA3990" s="49" t="str">
        <f>+VLOOKUP(Sitio_Publico[[#This Row],[Muestra]],Estructura!$Y$4:$AB$483,4,0)</f>
        <v>M-000228</v>
      </c>
    </row>
    <row r="3991" spans="1:27" ht="51" x14ac:dyDescent="0.3">
      <c r="A3991" s="16">
        <f t="shared" si="62"/>
        <v>3990</v>
      </c>
      <c r="B3991" s="47" t="s">
        <v>15118</v>
      </c>
      <c r="C3991" s="13" t="s">
        <v>15119</v>
      </c>
      <c r="D3991" s="13" t="s">
        <v>15120</v>
      </c>
      <c r="E3991" s="44">
        <v>10107</v>
      </c>
      <c r="F3991" s="13" t="s">
        <v>15151</v>
      </c>
      <c r="G3991" s="23" t="s">
        <v>15152</v>
      </c>
      <c r="H3991" s="42" t="s">
        <v>458</v>
      </c>
      <c r="I3991" s="28" t="s">
        <v>254</v>
      </c>
      <c r="J3991" s="12" t="s">
        <v>15153</v>
      </c>
      <c r="K3991" s="28" t="s">
        <v>15154</v>
      </c>
      <c r="L3991" s="12" t="s">
        <v>15155</v>
      </c>
      <c r="M3991" s="12" t="s">
        <v>15156</v>
      </c>
      <c r="N3991" s="12" t="s">
        <v>15126</v>
      </c>
      <c r="O3991" s="26" t="s">
        <v>18959</v>
      </c>
      <c r="P3991" s="26" t="s">
        <v>18960</v>
      </c>
      <c r="Q3991" s="25" t="s">
        <v>10495</v>
      </c>
      <c r="R3991" s="26" t="s">
        <v>18961</v>
      </c>
      <c r="S3991" s="15" t="s">
        <v>18962</v>
      </c>
      <c r="T3991" s="52" t="s">
        <v>664</v>
      </c>
      <c r="U3991" s="22" t="s">
        <v>392</v>
      </c>
      <c r="V3991" s="49" t="str">
        <f>+Sitio_Publico[[#This Row],[idcoleccion]]&amp;"-"&amp;Sitio_Publico[[#This Row],[id]]</f>
        <v>000-3990</v>
      </c>
      <c r="W3991" s="49">
        <f>+VLOOKUP(Sitio_Publico[[#This Row],[territorio]],Estructura!$AE$4:$AH$1067,4,0)</f>
        <v>30010107</v>
      </c>
      <c r="X3991" s="49" t="str">
        <f>+VLOOKUP(Sitio_Publico[[#This Row],[tema]],Estructura!$G$4:$J$532,4,0)</f>
        <v>T-52</v>
      </c>
      <c r="Y3991" s="49" t="str">
        <f>+VLOOKUP(Sitio_Publico[[#This Row],[contenido]],Estructura!$L$4:$O$473,4,0)</f>
        <v>C-32</v>
      </c>
      <c r="Z3991" s="49" t="str">
        <f>+VLOOKUP(Sitio_Publico[[#This Row],[Filtro Integrado]],Estructura!$U$4:$W$529,3,0)</f>
        <v>FI-4</v>
      </c>
      <c r="AA3991" s="49" t="str">
        <f>+VLOOKUP(Sitio_Publico[[#This Row],[Muestra]],Estructura!$Y$4:$AB$483,4,0)</f>
        <v>M-000217</v>
      </c>
    </row>
    <row r="3992" spans="1:27" ht="40.799999999999997" x14ac:dyDescent="0.3">
      <c r="A3992" s="16">
        <f t="shared" si="62"/>
        <v>3991</v>
      </c>
      <c r="B3992" s="47" t="s">
        <v>15118</v>
      </c>
      <c r="C3992" s="13" t="s">
        <v>15119</v>
      </c>
      <c r="D3992" s="13" t="s">
        <v>15120</v>
      </c>
      <c r="E3992" s="44">
        <v>6103</v>
      </c>
      <c r="F3992" s="13" t="s">
        <v>15825</v>
      </c>
      <c r="G3992" s="23" t="s">
        <v>15152</v>
      </c>
      <c r="H3992" s="42" t="s">
        <v>458</v>
      </c>
      <c r="I3992" s="28" t="s">
        <v>102</v>
      </c>
      <c r="J3992" s="12" t="s">
        <v>15153</v>
      </c>
      <c r="K3992" s="28" t="s">
        <v>15826</v>
      </c>
      <c r="L3992" s="12" t="s">
        <v>15155</v>
      </c>
      <c r="M3992" s="12" t="s">
        <v>15156</v>
      </c>
      <c r="N3992" s="12" t="s">
        <v>15126</v>
      </c>
      <c r="O3992" s="26" t="s">
        <v>18963</v>
      </c>
      <c r="P3992" s="26" t="s">
        <v>18964</v>
      </c>
      <c r="Q3992" s="25" t="s">
        <v>10495</v>
      </c>
      <c r="R3992" s="26" t="s">
        <v>18965</v>
      </c>
      <c r="S3992" s="15" t="s">
        <v>18966</v>
      </c>
      <c r="T3992" s="52" t="s">
        <v>635</v>
      </c>
      <c r="U3992" s="22" t="s">
        <v>392</v>
      </c>
      <c r="V3992" s="49" t="str">
        <f>+Sitio_Publico[[#This Row],[idcoleccion]]&amp;"-"&amp;Sitio_Publico[[#This Row],[id]]</f>
        <v>000-3991</v>
      </c>
      <c r="W3992" s="49">
        <f>+VLOOKUP(Sitio_Publico[[#This Row],[territorio]],Estructura!$AE$4:$AH$1067,4,0)</f>
        <v>30006103</v>
      </c>
      <c r="X3992" s="49" t="str">
        <f>+VLOOKUP(Sitio_Publico[[#This Row],[tema]],Estructura!$G$4:$J$532,4,0)</f>
        <v>T-62</v>
      </c>
      <c r="Y3992" s="49" t="str">
        <f>+VLOOKUP(Sitio_Publico[[#This Row],[contenido]],Estructura!$L$4:$O$473,4,0)</f>
        <v>C-32</v>
      </c>
      <c r="Z3992" s="49" t="str">
        <f>+VLOOKUP(Sitio_Publico[[#This Row],[Filtro Integrado]],Estructura!$U$4:$W$529,3,0)</f>
        <v>FI-4</v>
      </c>
      <c r="AA3992" s="49" t="str">
        <f>+VLOOKUP(Sitio_Publico[[#This Row],[Muestra]],Estructura!$Y$4:$AB$483,4,0)</f>
        <v>M-000263</v>
      </c>
    </row>
    <row r="3993" spans="1:27" ht="81.599999999999994" x14ac:dyDescent="0.3">
      <c r="A3993" s="16">
        <f t="shared" si="62"/>
        <v>3992</v>
      </c>
      <c r="B3993" s="47" t="s">
        <v>15118</v>
      </c>
      <c r="C3993" s="13" t="s">
        <v>15119</v>
      </c>
      <c r="D3993" s="13" t="s">
        <v>15141</v>
      </c>
      <c r="E3993" s="44">
        <v>100103001</v>
      </c>
      <c r="F3993" s="13" t="s">
        <v>15142</v>
      </c>
      <c r="G3993" s="23" t="s">
        <v>15143</v>
      </c>
      <c r="H3993" s="42" t="s">
        <v>455</v>
      </c>
      <c r="I3993" s="28" t="s">
        <v>14</v>
      </c>
      <c r="J3993" s="12" t="s">
        <v>393</v>
      </c>
      <c r="K3993" s="28" t="s">
        <v>15349</v>
      </c>
      <c r="L3993" s="12" t="s">
        <v>1299</v>
      </c>
      <c r="M3993" s="12" t="s">
        <v>15146</v>
      </c>
      <c r="N3993" s="12" t="s">
        <v>15126</v>
      </c>
      <c r="O3993" s="26" t="s">
        <v>18967</v>
      </c>
      <c r="P3993" s="26" t="s">
        <v>18968</v>
      </c>
      <c r="Q3993" s="25" t="s">
        <v>1145</v>
      </c>
      <c r="R3993" s="26" t="s">
        <v>18469</v>
      </c>
      <c r="S3993" s="15" t="s">
        <v>18969</v>
      </c>
      <c r="T3993" s="52">
        <v>0</v>
      </c>
      <c r="U3993" s="22" t="s">
        <v>392</v>
      </c>
      <c r="V3993" s="49" t="str">
        <f>+Sitio_Publico[[#This Row],[idcoleccion]]&amp;"-"&amp;Sitio_Publico[[#This Row],[id]]</f>
        <v>000-3992</v>
      </c>
      <c r="W3993" s="49">
        <f>+VLOOKUP(Sitio_Publico[[#This Row],[territorio]],Estructura!$AE$4:$AH$1067,4,0)</f>
        <v>10000000</v>
      </c>
      <c r="X3993" s="49" t="str">
        <f>+VLOOKUP(Sitio_Publico[[#This Row],[tema]],Estructura!$G$4:$J$532,4,0)</f>
        <v>T-0</v>
      </c>
      <c r="Y3993" s="49" t="str">
        <f>+VLOOKUP(Sitio_Publico[[#This Row],[contenido]],Estructura!$L$4:$O$473,4,0)</f>
        <v>C-1</v>
      </c>
      <c r="Z3993" s="49" t="str">
        <f>+VLOOKUP(Sitio_Publico[[#This Row],[Filtro Integrado]],Estructura!$U$4:$W$529,3,0)</f>
        <v>FI-0</v>
      </c>
      <c r="AA3993" s="49" t="str">
        <f>+VLOOKUP(Sitio_Publico[[#This Row],[Muestra]],Estructura!$Y$4:$AB$483,4,0)</f>
        <v>M-00014</v>
      </c>
    </row>
    <row r="3994" spans="1:27" ht="40.799999999999997" x14ac:dyDescent="0.3">
      <c r="A3994" s="16">
        <f t="shared" si="62"/>
        <v>3993</v>
      </c>
      <c r="B3994" s="47" t="s">
        <v>15118</v>
      </c>
      <c r="C3994" s="13" t="s">
        <v>15119</v>
      </c>
      <c r="D3994" s="13" t="s">
        <v>15120</v>
      </c>
      <c r="E3994" s="44">
        <v>25</v>
      </c>
      <c r="F3994" s="13" t="s">
        <v>15198</v>
      </c>
      <c r="G3994" s="23" t="s">
        <v>15122</v>
      </c>
      <c r="H3994" s="42" t="s">
        <v>455</v>
      </c>
      <c r="I3994" s="28" t="s">
        <v>14</v>
      </c>
      <c r="J3994" s="12" t="s">
        <v>393</v>
      </c>
      <c r="K3994" s="28" t="s">
        <v>18970</v>
      </c>
      <c r="L3994" s="12" t="s">
        <v>15124</v>
      </c>
      <c r="M3994" s="12" t="s">
        <v>15125</v>
      </c>
      <c r="N3994" s="12" t="s">
        <v>15126</v>
      </c>
      <c r="O3994" s="26" t="s">
        <v>18971</v>
      </c>
      <c r="P3994" s="26" t="s">
        <v>18972</v>
      </c>
      <c r="Q3994" s="25" t="s">
        <v>632</v>
      </c>
      <c r="R3994" s="26" t="s">
        <v>18973</v>
      </c>
      <c r="S3994" s="15" t="s">
        <v>18974</v>
      </c>
      <c r="T3994" s="52">
        <v>0</v>
      </c>
      <c r="U3994" s="22" t="s">
        <v>392</v>
      </c>
      <c r="V3994" s="49" t="str">
        <f>+Sitio_Publico[[#This Row],[idcoleccion]]&amp;"-"&amp;Sitio_Publico[[#This Row],[id]]</f>
        <v>000-3993</v>
      </c>
      <c r="W3994" s="49">
        <f>+VLOOKUP(Sitio_Publico[[#This Row],[territorio]],Estructura!$AE$4:$AH$1067,4,0)</f>
        <v>10000000</v>
      </c>
      <c r="X3994" s="49" t="str">
        <f>+VLOOKUP(Sitio_Publico[[#This Row],[tema]],Estructura!$G$4:$J$532,4,0)</f>
        <v>T-55</v>
      </c>
      <c r="Y3994" s="49" t="str">
        <f>+VLOOKUP(Sitio_Publico[[#This Row],[contenido]],Estructura!$L$4:$O$473,4,0)</f>
        <v>C-30</v>
      </c>
      <c r="Z3994" s="49" t="str">
        <f>+VLOOKUP(Sitio_Publico[[#This Row],[Filtro Integrado]],Estructura!$U$4:$W$529,3,0)</f>
        <v>FI-0</v>
      </c>
      <c r="AA3994" s="49" t="str">
        <f>+VLOOKUP(Sitio_Publico[[#This Row],[Muestra]],Estructura!$Y$4:$AB$483,4,0)</f>
        <v>M-000357</v>
      </c>
    </row>
    <row r="3995" spans="1:27" ht="81.599999999999994" x14ac:dyDescent="0.3">
      <c r="A3995" s="16">
        <f t="shared" si="62"/>
        <v>3994</v>
      </c>
      <c r="B3995" s="47" t="s">
        <v>15118</v>
      </c>
      <c r="C3995" s="13" t="s">
        <v>15119</v>
      </c>
      <c r="D3995" s="13" t="s">
        <v>15120</v>
      </c>
      <c r="E3995" s="44">
        <v>52</v>
      </c>
      <c r="F3995" s="13" t="s">
        <v>15142</v>
      </c>
      <c r="G3995" s="23" t="s">
        <v>15143</v>
      </c>
      <c r="H3995" s="42" t="s">
        <v>455</v>
      </c>
      <c r="I3995" s="28" t="s">
        <v>413</v>
      </c>
      <c r="J3995" s="12" t="s">
        <v>393</v>
      </c>
      <c r="K3995" s="28" t="s">
        <v>15142</v>
      </c>
      <c r="L3995" s="12" t="s">
        <v>15145</v>
      </c>
      <c r="M3995" s="12" t="s">
        <v>15146</v>
      </c>
      <c r="N3995" s="12" t="s">
        <v>15126</v>
      </c>
      <c r="O3995" s="26" t="s">
        <v>18975</v>
      </c>
      <c r="P3995" s="26" t="s">
        <v>18976</v>
      </c>
      <c r="Q3995" s="25" t="s">
        <v>456</v>
      </c>
      <c r="R3995" s="26" t="s">
        <v>17462</v>
      </c>
      <c r="S3995" s="15" t="s">
        <v>18977</v>
      </c>
      <c r="T3995" s="52">
        <v>0</v>
      </c>
      <c r="U3995" s="22" t="s">
        <v>392</v>
      </c>
      <c r="V3995" s="49" t="str">
        <f>+Sitio_Publico[[#This Row],[idcoleccion]]&amp;"-"&amp;Sitio_Publico[[#This Row],[id]]</f>
        <v>000-3994</v>
      </c>
      <c r="W3995" s="49">
        <f>+VLOOKUP(Sitio_Publico[[#This Row],[territorio]],Estructura!$AE$4:$AH$1067,4,0)</f>
        <v>10000052</v>
      </c>
      <c r="X3995" s="49" t="str">
        <f>+VLOOKUP(Sitio_Publico[[#This Row],[tema]],Estructura!$G$4:$J$532,4,0)</f>
        <v>T-0</v>
      </c>
      <c r="Y3995" s="49" t="str">
        <f>+VLOOKUP(Sitio_Publico[[#This Row],[contenido]],Estructura!$L$4:$O$473,4,0)</f>
        <v>C-1</v>
      </c>
      <c r="Z3995" s="49" t="str">
        <f>+VLOOKUP(Sitio_Publico[[#This Row],[Filtro Integrado]],Estructura!$U$4:$W$529,3,0)</f>
        <v>FI-0</v>
      </c>
      <c r="AA3995" s="49" t="str">
        <f>+VLOOKUP(Sitio_Publico[[#This Row],[Muestra]],Estructura!$Y$4:$AB$483,4,0)</f>
        <v>M-00039</v>
      </c>
    </row>
    <row r="3996" spans="1:27" ht="30.6" x14ac:dyDescent="0.3">
      <c r="A3996" s="16">
        <f t="shared" si="62"/>
        <v>3995</v>
      </c>
      <c r="B3996" s="47" t="s">
        <v>15118</v>
      </c>
      <c r="C3996" s="13" t="s">
        <v>15119</v>
      </c>
      <c r="D3996" s="13" t="s">
        <v>15120</v>
      </c>
      <c r="E3996" s="44">
        <v>10105</v>
      </c>
      <c r="F3996" s="13" t="s">
        <v>15198</v>
      </c>
      <c r="G3996" s="23" t="s">
        <v>15122</v>
      </c>
      <c r="H3996" s="42" t="s">
        <v>458</v>
      </c>
      <c r="I3996" s="28" t="s">
        <v>252</v>
      </c>
      <c r="J3996" s="12" t="s">
        <v>393</v>
      </c>
      <c r="K3996" s="28" t="s">
        <v>15199</v>
      </c>
      <c r="L3996" s="12" t="s">
        <v>15124</v>
      </c>
      <c r="M3996" s="12" t="s">
        <v>15125</v>
      </c>
      <c r="N3996" s="12" t="s">
        <v>15126</v>
      </c>
      <c r="O3996" s="26" t="s">
        <v>18978</v>
      </c>
      <c r="P3996" s="26" t="s">
        <v>18979</v>
      </c>
      <c r="Q3996" s="25" t="s">
        <v>632</v>
      </c>
      <c r="R3996" s="26" t="s">
        <v>18980</v>
      </c>
      <c r="S3996" s="15" t="s">
        <v>18981</v>
      </c>
      <c r="T3996" s="52" t="s">
        <v>18982</v>
      </c>
      <c r="U3996" s="22" t="s">
        <v>392</v>
      </c>
      <c r="V3996" s="49" t="str">
        <f>+Sitio_Publico[[#This Row],[idcoleccion]]&amp;"-"&amp;Sitio_Publico[[#This Row],[id]]</f>
        <v>000-3995</v>
      </c>
      <c r="W3996" s="49">
        <f>+VLOOKUP(Sitio_Publico[[#This Row],[territorio]],Estructura!$AE$4:$AH$1067,4,0)</f>
        <v>30010105</v>
      </c>
      <c r="X3996" s="49" t="str">
        <f>+VLOOKUP(Sitio_Publico[[#This Row],[tema]],Estructura!$G$4:$J$532,4,0)</f>
        <v>T-55</v>
      </c>
      <c r="Y3996" s="49" t="str">
        <f>+VLOOKUP(Sitio_Publico[[#This Row],[contenido]],Estructura!$L$4:$O$473,4,0)</f>
        <v>C-30</v>
      </c>
      <c r="Z3996" s="49" t="str">
        <f>+VLOOKUP(Sitio_Publico[[#This Row],[Filtro Integrado]],Estructura!$U$4:$W$529,3,0)</f>
        <v>FI-0</v>
      </c>
      <c r="AA3996" s="49" t="str">
        <f>+VLOOKUP(Sitio_Publico[[#This Row],[Muestra]],Estructura!$Y$4:$AB$483,4,0)</f>
        <v>M-000222</v>
      </c>
    </row>
    <row r="3997" spans="1:27" ht="40.799999999999997" x14ac:dyDescent="0.3">
      <c r="A3997" s="16">
        <f t="shared" si="62"/>
        <v>3996</v>
      </c>
      <c r="B3997" s="47" t="s">
        <v>15118</v>
      </c>
      <c r="C3997" s="13" t="s">
        <v>15119</v>
      </c>
      <c r="D3997" s="13" t="s">
        <v>15120</v>
      </c>
      <c r="E3997" s="44">
        <v>100105001</v>
      </c>
      <c r="F3997" s="13" t="s">
        <v>15121</v>
      </c>
      <c r="G3997" s="23" t="s">
        <v>15122</v>
      </c>
      <c r="H3997" s="42" t="s">
        <v>455</v>
      </c>
      <c r="I3997" s="28" t="s">
        <v>14</v>
      </c>
      <c r="J3997" s="12" t="s">
        <v>393</v>
      </c>
      <c r="K3997" s="28" t="s">
        <v>15719</v>
      </c>
      <c r="L3997" s="12" t="s">
        <v>15124</v>
      </c>
      <c r="M3997" s="12" t="s">
        <v>15125</v>
      </c>
      <c r="N3997" s="12" t="s">
        <v>15126</v>
      </c>
      <c r="O3997" s="26" t="s">
        <v>18983</v>
      </c>
      <c r="P3997" s="26" t="s">
        <v>18984</v>
      </c>
      <c r="Q3997" s="25" t="s">
        <v>15480</v>
      </c>
      <c r="R3997" s="26" t="s">
        <v>18215</v>
      </c>
      <c r="S3997" s="15" t="s">
        <v>18985</v>
      </c>
      <c r="T3997" s="52">
        <v>0</v>
      </c>
      <c r="U3997" s="22" t="s">
        <v>392</v>
      </c>
      <c r="V3997" s="49" t="str">
        <f>+Sitio_Publico[[#This Row],[idcoleccion]]&amp;"-"&amp;Sitio_Publico[[#This Row],[id]]</f>
        <v>000-3996</v>
      </c>
      <c r="W3997" s="49">
        <f>+VLOOKUP(Sitio_Publico[[#This Row],[territorio]],Estructura!$AE$4:$AH$1067,4,0)</f>
        <v>10000000</v>
      </c>
      <c r="X3997" s="49" t="str">
        <f>+VLOOKUP(Sitio_Publico[[#This Row],[tema]],Estructura!$G$4:$J$532,4,0)</f>
        <v>T-50</v>
      </c>
      <c r="Y3997" s="49" t="str">
        <f>+VLOOKUP(Sitio_Publico[[#This Row],[contenido]],Estructura!$L$4:$O$473,4,0)</f>
        <v>C-30</v>
      </c>
      <c r="Z3997" s="49" t="str">
        <f>+VLOOKUP(Sitio_Publico[[#This Row],[Filtro Integrado]],Estructura!$U$4:$W$529,3,0)</f>
        <v>FI-0</v>
      </c>
      <c r="AA3997" s="49" t="str">
        <f>+VLOOKUP(Sitio_Publico[[#This Row],[Muestra]],Estructura!$Y$4:$AB$483,4,0)</f>
        <v>M-000260</v>
      </c>
    </row>
    <row r="3998" spans="1:27" ht="40.799999999999997" x14ac:dyDescent="0.3">
      <c r="A3998" s="16">
        <f t="shared" si="62"/>
        <v>3997</v>
      </c>
      <c r="B3998" s="47" t="s">
        <v>15118</v>
      </c>
      <c r="C3998" s="13" t="s">
        <v>15119</v>
      </c>
      <c r="D3998" s="13" t="s">
        <v>15120</v>
      </c>
      <c r="E3998" s="44">
        <v>11401</v>
      </c>
      <c r="F3998" s="13" t="s">
        <v>15186</v>
      </c>
      <c r="G3998" s="23" t="s">
        <v>15152</v>
      </c>
      <c r="H3998" s="42" t="s">
        <v>458</v>
      </c>
      <c r="I3998" s="28" t="s">
        <v>285</v>
      </c>
      <c r="J3998" s="12" t="s">
        <v>15263</v>
      </c>
      <c r="K3998" s="28" t="s">
        <v>15264</v>
      </c>
      <c r="L3998" s="12" t="s">
        <v>15155</v>
      </c>
      <c r="M3998" s="12" t="s">
        <v>15156</v>
      </c>
      <c r="N3998" s="12" t="s">
        <v>15126</v>
      </c>
      <c r="O3998" s="26" t="s">
        <v>18986</v>
      </c>
      <c r="P3998" s="26" t="s">
        <v>18987</v>
      </c>
      <c r="Q3998" s="25" t="s">
        <v>10495</v>
      </c>
      <c r="R3998" s="26" t="s">
        <v>18988</v>
      </c>
      <c r="S3998" s="15" t="s">
        <v>18989</v>
      </c>
      <c r="T3998" s="52" t="s">
        <v>786</v>
      </c>
      <c r="U3998" s="22" t="s">
        <v>392</v>
      </c>
      <c r="V3998" s="49" t="str">
        <f>+Sitio_Publico[[#This Row],[idcoleccion]]&amp;"-"&amp;Sitio_Publico[[#This Row],[id]]</f>
        <v>000-3997</v>
      </c>
      <c r="W3998" s="49">
        <f>+VLOOKUP(Sitio_Publico[[#This Row],[territorio]],Estructura!$AE$4:$AH$1067,4,0)</f>
        <v>30011401</v>
      </c>
      <c r="X3998" s="49" t="str">
        <f>+VLOOKUP(Sitio_Publico[[#This Row],[tema]],Estructura!$G$4:$J$532,4,0)</f>
        <v>T-54</v>
      </c>
      <c r="Y3998" s="49" t="str">
        <f>+VLOOKUP(Sitio_Publico[[#This Row],[contenido]],Estructura!$L$4:$O$473,4,0)</f>
        <v>C-32</v>
      </c>
      <c r="Z3998" s="49" t="str">
        <f>+VLOOKUP(Sitio_Publico[[#This Row],[Filtro Integrado]],Estructura!$U$4:$W$529,3,0)</f>
        <v>FI-7</v>
      </c>
      <c r="AA3998" s="49" t="str">
        <f>+VLOOKUP(Sitio_Publico[[#This Row],[Muestra]],Estructura!$Y$4:$AB$483,4,0)</f>
        <v>M-000227</v>
      </c>
    </row>
    <row r="3999" spans="1:27" ht="51" x14ac:dyDescent="0.3">
      <c r="A3999" s="16">
        <f t="shared" si="62"/>
        <v>3998</v>
      </c>
      <c r="B3999" s="47" t="s">
        <v>15118</v>
      </c>
      <c r="C3999" s="13" t="s">
        <v>15119</v>
      </c>
      <c r="D3999" s="13" t="s">
        <v>15120</v>
      </c>
      <c r="E3999" s="44">
        <v>100112043</v>
      </c>
      <c r="F3999" s="13" t="s">
        <v>15534</v>
      </c>
      <c r="G3999" s="23" t="s">
        <v>15397</v>
      </c>
      <c r="H3999" s="42" t="s">
        <v>457</v>
      </c>
      <c r="I3999" s="28" t="s">
        <v>371</v>
      </c>
      <c r="J3999" s="12" t="s">
        <v>15398</v>
      </c>
      <c r="K3999" s="28" t="s">
        <v>18990</v>
      </c>
      <c r="L3999" s="12" t="s">
        <v>1611</v>
      </c>
      <c r="M3999" s="12" t="s">
        <v>15400</v>
      </c>
      <c r="N3999" s="12" t="s">
        <v>15126</v>
      </c>
      <c r="O3999" s="26" t="s">
        <v>18991</v>
      </c>
      <c r="P3999" s="26" t="s">
        <v>18992</v>
      </c>
      <c r="Q3999" s="25" t="s">
        <v>456</v>
      </c>
      <c r="R3999" s="26" t="s">
        <v>18993</v>
      </c>
      <c r="S3999" s="15" t="s">
        <v>18994</v>
      </c>
      <c r="T3999" s="52" t="s">
        <v>2301</v>
      </c>
      <c r="U3999" s="22" t="s">
        <v>392</v>
      </c>
      <c r="V3999" s="49" t="str">
        <f>+Sitio_Publico[[#This Row],[idcoleccion]]&amp;"-"&amp;Sitio_Publico[[#This Row],[id]]</f>
        <v>000-3998</v>
      </c>
      <c r="W3999" s="49">
        <f>+VLOOKUP(Sitio_Publico[[#This Row],[territorio]],Estructura!$AE$4:$AH$1067,4,0)</f>
        <v>20000008</v>
      </c>
      <c r="X3999" s="49" t="str">
        <f>+VLOOKUP(Sitio_Publico[[#This Row],[tema]],Estructura!$G$4:$J$532,4,0)</f>
        <v>T-60</v>
      </c>
      <c r="Y3999" s="49" t="str">
        <f>+VLOOKUP(Sitio_Publico[[#This Row],[contenido]],Estructura!$L$4:$O$473,4,0)</f>
        <v>C-35</v>
      </c>
      <c r="Z3999" s="49" t="str">
        <f>+VLOOKUP(Sitio_Publico[[#This Row],[Filtro Integrado]],Estructura!$U$4:$W$529,3,0)</f>
        <v>FI-8</v>
      </c>
      <c r="AA3999" s="49" t="str">
        <f>+VLOOKUP(Sitio_Publico[[#This Row],[Muestra]],Estructura!$Y$4:$AB$483,4,0)</f>
        <v>M-000358</v>
      </c>
    </row>
    <row r="4000" spans="1:27" ht="51" x14ac:dyDescent="0.3">
      <c r="A4000" s="16">
        <f t="shared" si="62"/>
        <v>3999</v>
      </c>
      <c r="B4000" s="47" t="s">
        <v>15118</v>
      </c>
      <c r="C4000" s="13" t="s">
        <v>15119</v>
      </c>
      <c r="D4000" s="13" t="s">
        <v>15120</v>
      </c>
      <c r="E4000" s="44">
        <v>45</v>
      </c>
      <c r="F4000" s="13" t="s">
        <v>15186</v>
      </c>
      <c r="G4000" s="23" t="s">
        <v>15152</v>
      </c>
      <c r="H4000" s="42" t="s">
        <v>457</v>
      </c>
      <c r="I4000" s="28" t="s">
        <v>378</v>
      </c>
      <c r="J4000" s="12" t="s">
        <v>15187</v>
      </c>
      <c r="K4000" s="28" t="s">
        <v>16860</v>
      </c>
      <c r="L4000" s="12" t="s">
        <v>15155</v>
      </c>
      <c r="M4000" s="12" t="s">
        <v>15156</v>
      </c>
      <c r="N4000" s="12" t="s">
        <v>15126</v>
      </c>
      <c r="O4000" s="26" t="s">
        <v>18995</v>
      </c>
      <c r="P4000" s="26" t="s">
        <v>18996</v>
      </c>
      <c r="Q4000" s="25" t="s">
        <v>491</v>
      </c>
      <c r="R4000" s="26" t="s">
        <v>18997</v>
      </c>
      <c r="S4000" s="15" t="s">
        <v>18998</v>
      </c>
      <c r="T4000" s="52" t="s">
        <v>1291</v>
      </c>
      <c r="U4000" s="22" t="s">
        <v>392</v>
      </c>
      <c r="V4000" s="49" t="str">
        <f>+Sitio_Publico[[#This Row],[idcoleccion]]&amp;"-"&amp;Sitio_Publico[[#This Row],[id]]</f>
        <v>000-3999</v>
      </c>
      <c r="W4000" s="49">
        <f>+VLOOKUP(Sitio_Publico[[#This Row],[territorio]],Estructura!$AE$4:$AH$1067,4,0)</f>
        <v>20000015</v>
      </c>
      <c r="X4000" s="49" t="str">
        <f>+VLOOKUP(Sitio_Publico[[#This Row],[tema]],Estructura!$G$4:$J$532,4,0)</f>
        <v>T-54</v>
      </c>
      <c r="Y4000" s="49" t="str">
        <f>+VLOOKUP(Sitio_Publico[[#This Row],[contenido]],Estructura!$L$4:$O$473,4,0)</f>
        <v>C-32</v>
      </c>
      <c r="Z4000" s="49" t="str">
        <f>+VLOOKUP(Sitio_Publico[[#This Row],[Filtro Integrado]],Estructura!$U$4:$W$529,3,0)</f>
        <v>FI-6</v>
      </c>
      <c r="AA4000" s="49" t="str">
        <f>+VLOOKUP(Sitio_Publico[[#This Row],[Muestra]],Estructura!$Y$4:$AB$483,4,0)</f>
        <v>M-000316</v>
      </c>
    </row>
    <row r="4001" spans="1:27" ht="51" x14ac:dyDescent="0.3">
      <c r="A4001" s="16">
        <f t="shared" si="62"/>
        <v>4000</v>
      </c>
      <c r="B4001" s="47" t="s">
        <v>15118</v>
      </c>
      <c r="C4001" s="13" t="s">
        <v>15119</v>
      </c>
      <c r="D4001" s="13" t="s">
        <v>15120</v>
      </c>
      <c r="E4001" s="44">
        <v>100113</v>
      </c>
      <c r="F4001" s="13" t="s">
        <v>15293</v>
      </c>
      <c r="G4001" s="23" t="s">
        <v>15162</v>
      </c>
      <c r="H4001" s="42" t="s">
        <v>457</v>
      </c>
      <c r="I4001" s="28" t="s">
        <v>371</v>
      </c>
      <c r="J4001" s="12" t="s">
        <v>393</v>
      </c>
      <c r="K4001" s="28" t="s">
        <v>18999</v>
      </c>
      <c r="L4001" s="12" t="s">
        <v>15164</v>
      </c>
      <c r="M4001" s="12" t="s">
        <v>15165</v>
      </c>
      <c r="N4001" s="12" t="s">
        <v>15126</v>
      </c>
      <c r="O4001" s="26" t="s">
        <v>19000</v>
      </c>
      <c r="P4001" s="26" t="s">
        <v>19001</v>
      </c>
      <c r="Q4001" s="25" t="s">
        <v>456</v>
      </c>
      <c r="R4001" s="26" t="s">
        <v>19002</v>
      </c>
      <c r="S4001" s="15" t="s">
        <v>19003</v>
      </c>
      <c r="T4001" s="52" t="s">
        <v>15983</v>
      </c>
      <c r="U4001" s="22" t="s">
        <v>392</v>
      </c>
      <c r="V4001" s="49" t="str">
        <f>+Sitio_Publico[[#This Row],[idcoleccion]]&amp;"-"&amp;Sitio_Publico[[#This Row],[id]]</f>
        <v>000-4000</v>
      </c>
      <c r="W4001" s="49">
        <f>+VLOOKUP(Sitio_Publico[[#This Row],[territorio]],Estructura!$AE$4:$AH$1067,4,0)</f>
        <v>20000008</v>
      </c>
      <c r="X4001" s="49" t="str">
        <f>+VLOOKUP(Sitio_Publico[[#This Row],[tema]],Estructura!$G$4:$J$532,4,0)</f>
        <v>T-56</v>
      </c>
      <c r="Y4001" s="49" t="str">
        <f>+VLOOKUP(Sitio_Publico[[#This Row],[contenido]],Estructura!$L$4:$O$473,4,0)</f>
        <v>C-33</v>
      </c>
      <c r="Z4001" s="49" t="str">
        <f>+VLOOKUP(Sitio_Publico[[#This Row],[Filtro Integrado]],Estructura!$U$4:$W$529,3,0)</f>
        <v>FI-0</v>
      </c>
      <c r="AA4001" s="49" t="str">
        <f>+VLOOKUP(Sitio_Publico[[#This Row],[Muestra]],Estructura!$Y$4:$AB$483,4,0)</f>
        <v>M-000359</v>
      </c>
    </row>
    <row r="4002" spans="1:27" ht="40.799999999999997" x14ac:dyDescent="0.3">
      <c r="A4002" s="16">
        <f t="shared" si="62"/>
        <v>4001</v>
      </c>
      <c r="B4002" s="47" t="s">
        <v>15118</v>
      </c>
      <c r="C4002" s="13" t="s">
        <v>15119</v>
      </c>
      <c r="D4002" s="13" t="s">
        <v>15120</v>
      </c>
      <c r="E4002" s="44">
        <v>4105</v>
      </c>
      <c r="F4002" s="13" t="s">
        <v>15263</v>
      </c>
      <c r="G4002" s="23" t="s">
        <v>15152</v>
      </c>
      <c r="H4002" s="42" t="s">
        <v>458</v>
      </c>
      <c r="I4002" s="28" t="s">
        <v>53</v>
      </c>
      <c r="J4002" s="12" t="s">
        <v>393</v>
      </c>
      <c r="K4002" s="28" t="s">
        <v>15458</v>
      </c>
      <c r="L4002" s="12" t="s">
        <v>15155</v>
      </c>
      <c r="M4002" s="12" t="s">
        <v>15156</v>
      </c>
      <c r="N4002" s="12" t="s">
        <v>15126</v>
      </c>
      <c r="O4002" s="26" t="s">
        <v>19004</v>
      </c>
      <c r="P4002" s="26" t="s">
        <v>19005</v>
      </c>
      <c r="Q4002" s="25" t="s">
        <v>10495</v>
      </c>
      <c r="R4002" s="26" t="s">
        <v>19006</v>
      </c>
      <c r="S4002" s="15" t="s">
        <v>19007</v>
      </c>
      <c r="T4002" s="52" t="s">
        <v>799</v>
      </c>
      <c r="U4002" s="22" t="s">
        <v>392</v>
      </c>
      <c r="V4002" s="49" t="str">
        <f>+Sitio_Publico[[#This Row],[idcoleccion]]&amp;"-"&amp;Sitio_Publico[[#This Row],[id]]</f>
        <v>000-4001</v>
      </c>
      <c r="W4002" s="49">
        <f>+VLOOKUP(Sitio_Publico[[#This Row],[territorio]],Estructura!$AE$4:$AH$1067,4,0)</f>
        <v>30004105</v>
      </c>
      <c r="X4002" s="49" t="str">
        <f>+VLOOKUP(Sitio_Publico[[#This Row],[tema]],Estructura!$G$4:$J$532,4,0)</f>
        <v>T-57</v>
      </c>
      <c r="Y4002" s="49" t="str">
        <f>+VLOOKUP(Sitio_Publico[[#This Row],[contenido]],Estructura!$L$4:$O$473,4,0)</f>
        <v>C-32</v>
      </c>
      <c r="Z4002" s="49" t="str">
        <f>+VLOOKUP(Sitio_Publico[[#This Row],[Filtro Integrado]],Estructura!$U$4:$W$529,3,0)</f>
        <v>FI-0</v>
      </c>
      <c r="AA4002" s="49" t="str">
        <f>+VLOOKUP(Sitio_Publico[[#This Row],[Muestra]],Estructura!$Y$4:$AB$483,4,0)</f>
        <v>M-000243</v>
      </c>
    </row>
    <row r="4003" spans="1:27" ht="48" x14ac:dyDescent="0.3">
      <c r="A4003" s="16">
        <f t="shared" si="62"/>
        <v>4002</v>
      </c>
      <c r="B4003" s="47" t="s">
        <v>15118</v>
      </c>
      <c r="C4003" s="13" t="s">
        <v>15119</v>
      </c>
      <c r="D4003" s="13" t="s">
        <v>15120</v>
      </c>
      <c r="E4003" s="44">
        <v>27</v>
      </c>
      <c r="F4003" s="13" t="s">
        <v>15161</v>
      </c>
      <c r="G4003" s="23" t="s">
        <v>15162</v>
      </c>
      <c r="H4003" s="42" t="s">
        <v>457</v>
      </c>
      <c r="I4003" s="28" t="s">
        <v>371</v>
      </c>
      <c r="J4003" s="12" t="s">
        <v>393</v>
      </c>
      <c r="K4003" s="28" t="s">
        <v>17103</v>
      </c>
      <c r="L4003" s="12" t="s">
        <v>19008</v>
      </c>
      <c r="M4003" s="12" t="s">
        <v>15165</v>
      </c>
      <c r="N4003" s="12" t="s">
        <v>15126</v>
      </c>
      <c r="O4003" s="26" t="s">
        <v>19009</v>
      </c>
      <c r="P4003" s="26" t="s">
        <v>19010</v>
      </c>
      <c r="Q4003" s="25" t="s">
        <v>456</v>
      </c>
      <c r="R4003" s="26" t="s">
        <v>19011</v>
      </c>
      <c r="S4003" s="15" t="s">
        <v>19012</v>
      </c>
      <c r="T4003" s="52" t="s">
        <v>15983</v>
      </c>
      <c r="U4003" s="22" t="s">
        <v>392</v>
      </c>
      <c r="V4003" s="49" t="str">
        <f>+Sitio_Publico[[#This Row],[idcoleccion]]&amp;"-"&amp;Sitio_Publico[[#This Row],[id]]</f>
        <v>000-4002</v>
      </c>
      <c r="W4003" s="49">
        <f>+VLOOKUP(Sitio_Publico[[#This Row],[territorio]],Estructura!$AE$4:$AH$1067,4,0)</f>
        <v>20000008</v>
      </c>
      <c r="X4003" s="49" t="str">
        <f>+VLOOKUP(Sitio_Publico[[#This Row],[tema]],Estructura!$G$4:$J$532,4,0)</f>
        <v>T-53</v>
      </c>
      <c r="Y4003" s="49" t="str">
        <f>+VLOOKUP(Sitio_Publico[[#This Row],[contenido]],Estructura!$L$4:$O$473,4,0)</f>
        <v>C-33</v>
      </c>
      <c r="Z4003" s="49" t="str">
        <f>+VLOOKUP(Sitio_Publico[[#This Row],[Filtro Integrado]],Estructura!$U$4:$W$529,3,0)</f>
        <v>FI-0</v>
      </c>
      <c r="AA4003" s="49" t="str">
        <f>+VLOOKUP(Sitio_Publico[[#This Row],[Muestra]],Estructura!$Y$4:$AB$483,4,0)</f>
        <v>M-000321</v>
      </c>
    </row>
    <row r="4004" spans="1:27" ht="40.799999999999997" x14ac:dyDescent="0.3">
      <c r="A4004" s="16">
        <f t="shared" si="62"/>
        <v>4003</v>
      </c>
      <c r="B4004" s="47" t="s">
        <v>15118</v>
      </c>
      <c r="C4004" s="13" t="s">
        <v>15119</v>
      </c>
      <c r="D4004" s="13" t="s">
        <v>15120</v>
      </c>
      <c r="E4004" s="44">
        <v>13404</v>
      </c>
      <c r="F4004" s="13" t="s">
        <v>15121</v>
      </c>
      <c r="G4004" s="23" t="s">
        <v>15122</v>
      </c>
      <c r="H4004" s="42" t="s">
        <v>458</v>
      </c>
      <c r="I4004" s="28" t="s">
        <v>337</v>
      </c>
      <c r="J4004" s="12" t="s">
        <v>393</v>
      </c>
      <c r="K4004" s="28" t="s">
        <v>15181</v>
      </c>
      <c r="L4004" s="12" t="s">
        <v>15124</v>
      </c>
      <c r="M4004" s="12" t="s">
        <v>15125</v>
      </c>
      <c r="N4004" s="12" t="s">
        <v>15126</v>
      </c>
      <c r="O4004" s="26" t="s">
        <v>19013</v>
      </c>
      <c r="P4004" s="26" t="s">
        <v>19014</v>
      </c>
      <c r="Q4004" s="25" t="s">
        <v>1121</v>
      </c>
      <c r="R4004" s="26" t="s">
        <v>19015</v>
      </c>
      <c r="S4004" s="15" t="s">
        <v>19016</v>
      </c>
      <c r="T4004" s="52" t="s">
        <v>19017</v>
      </c>
      <c r="U4004" s="22" t="s">
        <v>392</v>
      </c>
      <c r="V4004" s="49" t="str">
        <f>+Sitio_Publico[[#This Row],[idcoleccion]]&amp;"-"&amp;Sitio_Publico[[#This Row],[id]]</f>
        <v>000-4003</v>
      </c>
      <c r="W4004" s="49">
        <f>+VLOOKUP(Sitio_Publico[[#This Row],[territorio]],Estructura!$AE$4:$AH$1067,4,0)</f>
        <v>30013404</v>
      </c>
      <c r="X4004" s="49" t="str">
        <f>+VLOOKUP(Sitio_Publico[[#This Row],[tema]],Estructura!$G$4:$J$532,4,0)</f>
        <v>T-50</v>
      </c>
      <c r="Y4004" s="49" t="str">
        <f>+VLOOKUP(Sitio_Publico[[#This Row],[contenido]],Estructura!$L$4:$O$473,4,0)</f>
        <v>C-30</v>
      </c>
      <c r="Z4004" s="49" t="str">
        <f>+VLOOKUP(Sitio_Publico[[#This Row],[Filtro Integrado]],Estructura!$U$4:$W$529,3,0)</f>
        <v>FI-0</v>
      </c>
      <c r="AA4004" s="49" t="str">
        <f>+VLOOKUP(Sitio_Publico[[#This Row],[Muestra]],Estructura!$Y$4:$AB$483,4,0)</f>
        <v>M-000220</v>
      </c>
    </row>
    <row r="4005" spans="1:27" ht="30.6" x14ac:dyDescent="0.3">
      <c r="A4005" s="16">
        <f t="shared" si="62"/>
        <v>4004</v>
      </c>
      <c r="B4005" s="47" t="s">
        <v>15118</v>
      </c>
      <c r="C4005" s="13" t="s">
        <v>15119</v>
      </c>
      <c r="D4005" s="13" t="s">
        <v>15120</v>
      </c>
      <c r="E4005" s="44">
        <v>100104001</v>
      </c>
      <c r="F4005" s="13" t="s">
        <v>15198</v>
      </c>
      <c r="G4005" s="23" t="s">
        <v>15122</v>
      </c>
      <c r="H4005" s="42" t="s">
        <v>455</v>
      </c>
      <c r="I4005" s="28" t="s">
        <v>14</v>
      </c>
      <c r="J4005" s="12" t="s">
        <v>393</v>
      </c>
      <c r="K4005" s="28" t="s">
        <v>17198</v>
      </c>
      <c r="L4005" s="12" t="s">
        <v>15124</v>
      </c>
      <c r="M4005" s="12" t="s">
        <v>15125</v>
      </c>
      <c r="N4005" s="12" t="s">
        <v>15126</v>
      </c>
      <c r="O4005" s="26" t="s">
        <v>19018</v>
      </c>
      <c r="P4005" s="26" t="s">
        <v>19019</v>
      </c>
      <c r="Q4005" s="25" t="s">
        <v>1121</v>
      </c>
      <c r="R4005" s="26" t="s">
        <v>19020</v>
      </c>
      <c r="S4005" s="15" t="s">
        <v>19021</v>
      </c>
      <c r="T4005" s="52">
        <v>0</v>
      </c>
      <c r="U4005" s="22" t="s">
        <v>392</v>
      </c>
      <c r="V4005" s="49" t="str">
        <f>+Sitio_Publico[[#This Row],[idcoleccion]]&amp;"-"&amp;Sitio_Publico[[#This Row],[id]]</f>
        <v>000-4004</v>
      </c>
      <c r="W4005" s="49">
        <f>+VLOOKUP(Sitio_Publico[[#This Row],[territorio]],Estructura!$AE$4:$AH$1067,4,0)</f>
        <v>10000000</v>
      </c>
      <c r="X4005" s="49" t="str">
        <f>+VLOOKUP(Sitio_Publico[[#This Row],[tema]],Estructura!$G$4:$J$532,4,0)</f>
        <v>T-55</v>
      </c>
      <c r="Y4005" s="49" t="str">
        <f>+VLOOKUP(Sitio_Publico[[#This Row],[contenido]],Estructura!$L$4:$O$473,4,0)</f>
        <v>C-30</v>
      </c>
      <c r="Z4005" s="49" t="str">
        <f>+VLOOKUP(Sitio_Publico[[#This Row],[Filtro Integrado]],Estructura!$U$4:$W$529,3,0)</f>
        <v>FI-0</v>
      </c>
      <c r="AA4005" s="49" t="str">
        <f>+VLOOKUP(Sitio_Publico[[#This Row],[Muestra]],Estructura!$Y$4:$AB$483,4,0)</f>
        <v>M-000326</v>
      </c>
    </row>
    <row r="4006" spans="1:27" ht="91.8" x14ac:dyDescent="0.3">
      <c r="A4006" s="16">
        <f t="shared" si="62"/>
        <v>4005</v>
      </c>
      <c r="B4006" s="47" t="s">
        <v>15118</v>
      </c>
      <c r="C4006" s="13" t="s">
        <v>15119</v>
      </c>
      <c r="D4006" s="13" t="s">
        <v>15141</v>
      </c>
      <c r="E4006" s="44">
        <v>100107012</v>
      </c>
      <c r="F4006" s="13" t="s">
        <v>15142</v>
      </c>
      <c r="G4006" s="23" t="s">
        <v>15143</v>
      </c>
      <c r="H4006" s="42" t="s">
        <v>455</v>
      </c>
      <c r="I4006" s="28" t="s">
        <v>14</v>
      </c>
      <c r="J4006" s="12" t="s">
        <v>393</v>
      </c>
      <c r="K4006" s="28" t="s">
        <v>19022</v>
      </c>
      <c r="L4006" s="12" t="s">
        <v>1299</v>
      </c>
      <c r="M4006" s="12" t="s">
        <v>15146</v>
      </c>
      <c r="N4006" s="12" t="s">
        <v>15126</v>
      </c>
      <c r="O4006" s="26" t="s">
        <v>19023</v>
      </c>
      <c r="P4006" s="26" t="s">
        <v>19024</v>
      </c>
      <c r="Q4006" s="25" t="s">
        <v>632</v>
      </c>
      <c r="R4006" s="26" t="s">
        <v>19025</v>
      </c>
      <c r="S4006" s="15" t="s">
        <v>19026</v>
      </c>
      <c r="T4006" s="52">
        <v>0</v>
      </c>
      <c r="U4006" s="22" t="s">
        <v>392</v>
      </c>
      <c r="V4006" s="49" t="str">
        <f>+Sitio_Publico[[#This Row],[idcoleccion]]&amp;"-"&amp;Sitio_Publico[[#This Row],[id]]</f>
        <v>000-4005</v>
      </c>
      <c r="W4006" s="49">
        <f>+VLOOKUP(Sitio_Publico[[#This Row],[territorio]],Estructura!$AE$4:$AH$1067,4,0)</f>
        <v>10000000</v>
      </c>
      <c r="X4006" s="49" t="str">
        <f>+VLOOKUP(Sitio_Publico[[#This Row],[tema]],Estructura!$G$4:$J$532,4,0)</f>
        <v>T-0</v>
      </c>
      <c r="Y4006" s="49" t="str">
        <f>+VLOOKUP(Sitio_Publico[[#This Row],[contenido]],Estructura!$L$4:$O$473,4,0)</f>
        <v>C-1</v>
      </c>
      <c r="Z4006" s="49" t="str">
        <f>+VLOOKUP(Sitio_Publico[[#This Row],[Filtro Integrado]],Estructura!$U$4:$W$529,3,0)</f>
        <v>FI-0</v>
      </c>
      <c r="AA4006" s="49" t="str">
        <f>+VLOOKUP(Sitio_Publico[[#This Row],[Muestra]],Estructura!$Y$4:$AB$483,4,0)</f>
        <v>M-00031</v>
      </c>
    </row>
    <row r="4007" spans="1:27" ht="30.6" x14ac:dyDescent="0.3">
      <c r="A4007" s="16">
        <f t="shared" si="62"/>
        <v>4006</v>
      </c>
      <c r="B4007" s="47" t="s">
        <v>15118</v>
      </c>
      <c r="C4007" s="13" t="s">
        <v>15119</v>
      </c>
      <c r="D4007" s="13" t="s">
        <v>15120</v>
      </c>
      <c r="E4007" s="44">
        <v>7407</v>
      </c>
      <c r="F4007" s="13" t="s">
        <v>15121</v>
      </c>
      <c r="G4007" s="23" t="s">
        <v>15122</v>
      </c>
      <c r="H4007" s="42" t="s">
        <v>458</v>
      </c>
      <c r="I4007" s="28" t="s">
        <v>160</v>
      </c>
      <c r="J4007" s="12" t="s">
        <v>393</v>
      </c>
      <c r="K4007" s="28" t="s">
        <v>15225</v>
      </c>
      <c r="L4007" s="12" t="s">
        <v>15124</v>
      </c>
      <c r="M4007" s="12" t="s">
        <v>15125</v>
      </c>
      <c r="N4007" s="12" t="s">
        <v>15126</v>
      </c>
      <c r="O4007" s="26" t="s">
        <v>19027</v>
      </c>
      <c r="P4007" s="26" t="s">
        <v>19028</v>
      </c>
      <c r="Q4007" s="25" t="s">
        <v>632</v>
      </c>
      <c r="R4007" s="26" t="s">
        <v>19029</v>
      </c>
      <c r="S4007" s="15" t="s">
        <v>19030</v>
      </c>
      <c r="T4007" s="52" t="s">
        <v>19031</v>
      </c>
      <c r="U4007" s="22" t="s">
        <v>392</v>
      </c>
      <c r="V4007" s="49" t="str">
        <f>+Sitio_Publico[[#This Row],[idcoleccion]]&amp;"-"&amp;Sitio_Publico[[#This Row],[id]]</f>
        <v>000-4006</v>
      </c>
      <c r="W4007" s="49">
        <f>+VLOOKUP(Sitio_Publico[[#This Row],[territorio]],Estructura!$AE$4:$AH$1067,4,0)</f>
        <v>30007407</v>
      </c>
      <c r="X4007" s="49" t="str">
        <f>+VLOOKUP(Sitio_Publico[[#This Row],[tema]],Estructura!$G$4:$J$532,4,0)</f>
        <v>T-50</v>
      </c>
      <c r="Y4007" s="49" t="str">
        <f>+VLOOKUP(Sitio_Publico[[#This Row],[contenido]],Estructura!$L$4:$O$473,4,0)</f>
        <v>C-30</v>
      </c>
      <c r="Z4007" s="49" t="str">
        <f>+VLOOKUP(Sitio_Publico[[#This Row],[Filtro Integrado]],Estructura!$U$4:$W$529,3,0)</f>
        <v>FI-0</v>
      </c>
      <c r="AA4007" s="49" t="str">
        <f>+VLOOKUP(Sitio_Publico[[#This Row],[Muestra]],Estructura!$Y$4:$AB$483,4,0)</f>
        <v>M-0002</v>
      </c>
    </row>
    <row r="4008" spans="1:27" ht="40.799999999999997" x14ac:dyDescent="0.3">
      <c r="A4008" s="16">
        <f t="shared" si="62"/>
        <v>4007</v>
      </c>
      <c r="B4008" s="47" t="s">
        <v>15118</v>
      </c>
      <c r="C4008" s="13" t="s">
        <v>15119</v>
      </c>
      <c r="D4008" s="13" t="s">
        <v>15120</v>
      </c>
      <c r="E4008" s="44">
        <v>5504</v>
      </c>
      <c r="F4008" s="13" t="s">
        <v>15263</v>
      </c>
      <c r="G4008" s="23" t="s">
        <v>15152</v>
      </c>
      <c r="H4008" s="42" t="s">
        <v>458</v>
      </c>
      <c r="I4008" s="28" t="s">
        <v>82</v>
      </c>
      <c r="J4008" s="12" t="s">
        <v>393</v>
      </c>
      <c r="K4008" s="28" t="s">
        <v>15458</v>
      </c>
      <c r="L4008" s="12" t="s">
        <v>15155</v>
      </c>
      <c r="M4008" s="12" t="s">
        <v>15156</v>
      </c>
      <c r="N4008" s="12" t="s">
        <v>15126</v>
      </c>
      <c r="O4008" s="26" t="s">
        <v>19032</v>
      </c>
      <c r="P4008" s="26" t="s">
        <v>19033</v>
      </c>
      <c r="Q4008" s="25" t="s">
        <v>10495</v>
      </c>
      <c r="R4008" s="26" t="s">
        <v>19034</v>
      </c>
      <c r="S4008" s="15" t="s">
        <v>19035</v>
      </c>
      <c r="T4008" s="52" t="s">
        <v>909</v>
      </c>
      <c r="U4008" s="22" t="s">
        <v>392</v>
      </c>
      <c r="V4008" s="49" t="str">
        <f>+Sitio_Publico[[#This Row],[idcoleccion]]&amp;"-"&amp;Sitio_Publico[[#This Row],[id]]</f>
        <v>000-4007</v>
      </c>
      <c r="W4008" s="49">
        <f>+VLOOKUP(Sitio_Publico[[#This Row],[territorio]],Estructura!$AE$4:$AH$1067,4,0)</f>
        <v>30005504</v>
      </c>
      <c r="X4008" s="49" t="str">
        <f>+VLOOKUP(Sitio_Publico[[#This Row],[tema]],Estructura!$G$4:$J$532,4,0)</f>
        <v>T-57</v>
      </c>
      <c r="Y4008" s="49" t="str">
        <f>+VLOOKUP(Sitio_Publico[[#This Row],[contenido]],Estructura!$L$4:$O$473,4,0)</f>
        <v>C-32</v>
      </c>
      <c r="Z4008" s="49" t="str">
        <f>+VLOOKUP(Sitio_Publico[[#This Row],[Filtro Integrado]],Estructura!$U$4:$W$529,3,0)</f>
        <v>FI-0</v>
      </c>
      <c r="AA4008" s="49" t="str">
        <f>+VLOOKUP(Sitio_Publico[[#This Row],[Muestra]],Estructura!$Y$4:$AB$483,4,0)</f>
        <v>M-000243</v>
      </c>
    </row>
    <row r="4009" spans="1:27" ht="51" x14ac:dyDescent="0.3">
      <c r="A4009" s="16">
        <f t="shared" si="62"/>
        <v>4008</v>
      </c>
      <c r="B4009" s="47" t="s">
        <v>15118</v>
      </c>
      <c r="C4009" s="13" t="s">
        <v>15119</v>
      </c>
      <c r="D4009" s="13" t="s">
        <v>15120</v>
      </c>
      <c r="E4009" s="44">
        <v>4</v>
      </c>
      <c r="F4009" s="13" t="s">
        <v>16747</v>
      </c>
      <c r="G4009" s="23" t="s">
        <v>15152</v>
      </c>
      <c r="H4009" s="42" t="s">
        <v>457</v>
      </c>
      <c r="I4009" s="28" t="s">
        <v>367</v>
      </c>
      <c r="J4009" s="12" t="s">
        <v>16748</v>
      </c>
      <c r="K4009" s="28" t="s">
        <v>16749</v>
      </c>
      <c r="L4009" s="12" t="s">
        <v>15155</v>
      </c>
      <c r="M4009" s="12" t="s">
        <v>15156</v>
      </c>
      <c r="N4009" s="12" t="s">
        <v>15126</v>
      </c>
      <c r="O4009" s="26" t="s">
        <v>19036</v>
      </c>
      <c r="P4009" s="26" t="s">
        <v>19037</v>
      </c>
      <c r="Q4009" s="25" t="s">
        <v>10495</v>
      </c>
      <c r="R4009" s="26" t="s">
        <v>19038</v>
      </c>
      <c r="S4009" s="15" t="s">
        <v>19039</v>
      </c>
      <c r="T4009" s="52" t="s">
        <v>1297</v>
      </c>
      <c r="U4009" s="22" t="s">
        <v>392</v>
      </c>
      <c r="V4009" s="49" t="str">
        <f>+Sitio_Publico[[#This Row],[idcoleccion]]&amp;"-"&amp;Sitio_Publico[[#This Row],[id]]</f>
        <v>000-4008</v>
      </c>
      <c r="W4009" s="49">
        <f>+VLOOKUP(Sitio_Publico[[#This Row],[territorio]],Estructura!$AE$4:$AH$1067,4,0)</f>
        <v>20000004</v>
      </c>
      <c r="X4009" s="49" t="str">
        <f>+VLOOKUP(Sitio_Publico[[#This Row],[tema]],Estructura!$G$4:$J$532,4,0)</f>
        <v>T-63</v>
      </c>
      <c r="Y4009" s="49" t="str">
        <f>+VLOOKUP(Sitio_Publico[[#This Row],[contenido]],Estructura!$L$4:$O$473,4,0)</f>
        <v>C-32</v>
      </c>
      <c r="Z4009" s="49" t="str">
        <f>+VLOOKUP(Sitio_Publico[[#This Row],[Filtro Integrado]],Estructura!$U$4:$W$529,3,0)</f>
        <v>FI-15</v>
      </c>
      <c r="AA4009" s="49" t="str">
        <f>+VLOOKUP(Sitio_Publico[[#This Row],[Muestra]],Estructura!$Y$4:$AB$483,4,0)</f>
        <v>M-000313</v>
      </c>
    </row>
    <row r="4010" spans="1:27" ht="40.799999999999997" x14ac:dyDescent="0.3">
      <c r="A4010" s="16">
        <f t="shared" si="62"/>
        <v>4009</v>
      </c>
      <c r="B4010" s="47" t="s">
        <v>15118</v>
      </c>
      <c r="C4010" s="13" t="s">
        <v>15119</v>
      </c>
      <c r="D4010" s="13" t="s">
        <v>15120</v>
      </c>
      <c r="E4010" s="44">
        <v>100101008</v>
      </c>
      <c r="F4010" s="13" t="s">
        <v>15121</v>
      </c>
      <c r="G4010" s="23" t="s">
        <v>15122</v>
      </c>
      <c r="H4010" s="42" t="s">
        <v>455</v>
      </c>
      <c r="I4010" s="28" t="s">
        <v>14</v>
      </c>
      <c r="J4010" s="12" t="s">
        <v>393</v>
      </c>
      <c r="K4010" s="28" t="s">
        <v>17815</v>
      </c>
      <c r="L4010" s="12" t="s">
        <v>15124</v>
      </c>
      <c r="M4010" s="12" t="s">
        <v>15125</v>
      </c>
      <c r="N4010" s="12" t="s">
        <v>15126</v>
      </c>
      <c r="O4010" s="26" t="s">
        <v>19040</v>
      </c>
      <c r="P4010" s="26" t="s">
        <v>19041</v>
      </c>
      <c r="Q4010" s="25" t="s">
        <v>632</v>
      </c>
      <c r="R4010" s="26" t="s">
        <v>19042</v>
      </c>
      <c r="S4010" s="15" t="s">
        <v>19043</v>
      </c>
      <c r="T4010" s="52">
        <v>0</v>
      </c>
      <c r="U4010" s="22" t="s">
        <v>392</v>
      </c>
      <c r="V4010" s="49" t="str">
        <f>+Sitio_Publico[[#This Row],[idcoleccion]]&amp;"-"&amp;Sitio_Publico[[#This Row],[id]]</f>
        <v>000-4009</v>
      </c>
      <c r="W4010" s="49">
        <f>+VLOOKUP(Sitio_Publico[[#This Row],[territorio]],Estructura!$AE$4:$AH$1067,4,0)</f>
        <v>10000000</v>
      </c>
      <c r="X4010" s="49" t="str">
        <f>+VLOOKUP(Sitio_Publico[[#This Row],[tema]],Estructura!$G$4:$J$532,4,0)</f>
        <v>T-50</v>
      </c>
      <c r="Y4010" s="49" t="str">
        <f>+VLOOKUP(Sitio_Publico[[#This Row],[contenido]],Estructura!$L$4:$O$473,4,0)</f>
        <v>C-30</v>
      </c>
      <c r="Z4010" s="49" t="str">
        <f>+VLOOKUP(Sitio_Publico[[#This Row],[Filtro Integrado]],Estructura!$U$4:$W$529,3,0)</f>
        <v>FI-0</v>
      </c>
      <c r="AA4010" s="49" t="str">
        <f>+VLOOKUP(Sitio_Publico[[#This Row],[Muestra]],Estructura!$Y$4:$AB$483,4,0)</f>
        <v>M-000241</v>
      </c>
    </row>
    <row r="4011" spans="1:27" ht="30.6" x14ac:dyDescent="0.3">
      <c r="A4011" s="16">
        <f t="shared" si="62"/>
        <v>4010</v>
      </c>
      <c r="B4011" s="47" t="s">
        <v>15118</v>
      </c>
      <c r="C4011" s="13" t="s">
        <v>15119</v>
      </c>
      <c r="D4011" s="13" t="s">
        <v>15120</v>
      </c>
      <c r="E4011" s="44">
        <v>6108</v>
      </c>
      <c r="F4011" s="13" t="s">
        <v>15198</v>
      </c>
      <c r="G4011" s="23" t="s">
        <v>15122</v>
      </c>
      <c r="H4011" s="42" t="s">
        <v>458</v>
      </c>
      <c r="I4011" s="28" t="s">
        <v>107</v>
      </c>
      <c r="J4011" s="12" t="s">
        <v>393</v>
      </c>
      <c r="K4011" s="28" t="s">
        <v>15181</v>
      </c>
      <c r="L4011" s="12" t="s">
        <v>15124</v>
      </c>
      <c r="M4011" s="12" t="s">
        <v>15125</v>
      </c>
      <c r="N4011" s="12" t="s">
        <v>15126</v>
      </c>
      <c r="O4011" s="26" t="s">
        <v>19044</v>
      </c>
      <c r="P4011" s="26" t="s">
        <v>19045</v>
      </c>
      <c r="Q4011" s="25" t="s">
        <v>632</v>
      </c>
      <c r="R4011" s="26" t="s">
        <v>19046</v>
      </c>
      <c r="S4011" s="15" t="s">
        <v>19047</v>
      </c>
      <c r="T4011" s="52" t="s">
        <v>19048</v>
      </c>
      <c r="U4011" s="22" t="s">
        <v>392</v>
      </c>
      <c r="V4011" s="49" t="str">
        <f>+Sitio_Publico[[#This Row],[idcoleccion]]&amp;"-"&amp;Sitio_Publico[[#This Row],[id]]</f>
        <v>000-4010</v>
      </c>
      <c r="W4011" s="49">
        <f>+VLOOKUP(Sitio_Publico[[#This Row],[territorio]],Estructura!$AE$4:$AH$1067,4,0)</f>
        <v>30006108</v>
      </c>
      <c r="X4011" s="49" t="str">
        <f>+VLOOKUP(Sitio_Publico[[#This Row],[tema]],Estructura!$G$4:$J$532,4,0)</f>
        <v>T-55</v>
      </c>
      <c r="Y4011" s="49" t="str">
        <f>+VLOOKUP(Sitio_Publico[[#This Row],[contenido]],Estructura!$L$4:$O$473,4,0)</f>
        <v>C-30</v>
      </c>
      <c r="Z4011" s="49" t="str">
        <f>+VLOOKUP(Sitio_Publico[[#This Row],[Filtro Integrado]],Estructura!$U$4:$W$529,3,0)</f>
        <v>FI-0</v>
      </c>
      <c r="AA4011" s="49" t="str">
        <f>+VLOOKUP(Sitio_Publico[[#This Row],[Muestra]],Estructura!$Y$4:$AB$483,4,0)</f>
        <v>M-000220</v>
      </c>
    </row>
    <row r="4012" spans="1:27" ht="40.799999999999997" x14ac:dyDescent="0.3">
      <c r="A4012" s="16">
        <f t="shared" si="62"/>
        <v>4011</v>
      </c>
      <c r="B4012" s="47" t="s">
        <v>15118</v>
      </c>
      <c r="C4012" s="13" t="s">
        <v>15119</v>
      </c>
      <c r="D4012" s="13" t="s">
        <v>15120</v>
      </c>
      <c r="E4012" s="44">
        <v>193</v>
      </c>
      <c r="F4012" s="13" t="s">
        <v>15142</v>
      </c>
      <c r="G4012" s="23" t="s">
        <v>15300</v>
      </c>
      <c r="H4012" s="42" t="s">
        <v>455</v>
      </c>
      <c r="I4012" s="28" t="s">
        <v>454</v>
      </c>
      <c r="J4012" s="12" t="s">
        <v>393</v>
      </c>
      <c r="K4012" s="28" t="s">
        <v>15225</v>
      </c>
      <c r="L4012" s="12" t="s">
        <v>1299</v>
      </c>
      <c r="M4012" s="12" t="s">
        <v>14623</v>
      </c>
      <c r="N4012" s="12" t="s">
        <v>15126</v>
      </c>
      <c r="O4012" s="26" t="s">
        <v>19049</v>
      </c>
      <c r="P4012" s="26" t="s">
        <v>19050</v>
      </c>
      <c r="Q4012" s="25" t="s">
        <v>632</v>
      </c>
      <c r="R4012" s="26" t="s">
        <v>19051</v>
      </c>
      <c r="S4012" s="15" t="s">
        <v>19052</v>
      </c>
      <c r="T4012" s="52">
        <v>0</v>
      </c>
      <c r="U4012" s="22" t="s">
        <v>392</v>
      </c>
      <c r="V4012" s="49" t="str">
        <f>+Sitio_Publico[[#This Row],[idcoleccion]]&amp;"-"&amp;Sitio_Publico[[#This Row],[id]]</f>
        <v>000-4011</v>
      </c>
      <c r="W4012" s="49">
        <f>+VLOOKUP(Sitio_Publico[[#This Row],[territorio]],Estructura!$AE$4:$AH$1067,4,0)</f>
        <v>10000193</v>
      </c>
      <c r="X4012" s="49" t="str">
        <f>+VLOOKUP(Sitio_Publico[[#This Row],[tema]],Estructura!$G$4:$J$532,4,0)</f>
        <v>T-0</v>
      </c>
      <c r="Y4012" s="49" t="str">
        <f>+VLOOKUP(Sitio_Publico[[#This Row],[contenido]],Estructura!$L$4:$O$473,4,0)</f>
        <v>C-34</v>
      </c>
      <c r="Z4012" s="49" t="str">
        <f>+VLOOKUP(Sitio_Publico[[#This Row],[Filtro Integrado]],Estructura!$U$4:$W$529,3,0)</f>
        <v>FI-0</v>
      </c>
      <c r="AA4012" s="49" t="str">
        <f>+VLOOKUP(Sitio_Publico[[#This Row],[Muestra]],Estructura!$Y$4:$AB$483,4,0)</f>
        <v>M-0002</v>
      </c>
    </row>
    <row r="4013" spans="1:27" ht="40.799999999999997" x14ac:dyDescent="0.3">
      <c r="A4013" s="16">
        <f t="shared" si="62"/>
        <v>4012</v>
      </c>
      <c r="B4013" s="47" t="s">
        <v>15118</v>
      </c>
      <c r="C4013" s="13" t="s">
        <v>15119</v>
      </c>
      <c r="D4013" s="13" t="s">
        <v>15120</v>
      </c>
      <c r="E4013" s="44">
        <v>100101001</v>
      </c>
      <c r="F4013" s="13" t="s">
        <v>15198</v>
      </c>
      <c r="G4013" s="23" t="s">
        <v>15122</v>
      </c>
      <c r="H4013" s="42" t="s">
        <v>455</v>
      </c>
      <c r="I4013" s="28" t="s">
        <v>14</v>
      </c>
      <c r="J4013" s="12" t="s">
        <v>393</v>
      </c>
      <c r="K4013" s="28" t="s">
        <v>18571</v>
      </c>
      <c r="L4013" s="12" t="s">
        <v>15124</v>
      </c>
      <c r="M4013" s="12" t="s">
        <v>15125</v>
      </c>
      <c r="N4013" s="12" t="s">
        <v>15126</v>
      </c>
      <c r="O4013" s="26" t="s">
        <v>19053</v>
      </c>
      <c r="P4013" s="26" t="s">
        <v>19054</v>
      </c>
      <c r="Q4013" s="25" t="s">
        <v>1359</v>
      </c>
      <c r="R4013" s="26" t="s">
        <v>18574</v>
      </c>
      <c r="S4013" s="15" t="s">
        <v>19055</v>
      </c>
      <c r="T4013" s="52">
        <v>0</v>
      </c>
      <c r="U4013" s="22" t="s">
        <v>392</v>
      </c>
      <c r="V4013" s="49" t="str">
        <f>+Sitio_Publico[[#This Row],[idcoleccion]]&amp;"-"&amp;Sitio_Publico[[#This Row],[id]]</f>
        <v>000-4012</v>
      </c>
      <c r="W4013" s="49">
        <f>+VLOOKUP(Sitio_Publico[[#This Row],[territorio]],Estructura!$AE$4:$AH$1067,4,0)</f>
        <v>10000000</v>
      </c>
      <c r="X4013" s="49" t="str">
        <f>+VLOOKUP(Sitio_Publico[[#This Row],[tema]],Estructura!$G$4:$J$532,4,0)</f>
        <v>T-55</v>
      </c>
      <c r="Y4013" s="49" t="str">
        <f>+VLOOKUP(Sitio_Publico[[#This Row],[contenido]],Estructura!$L$4:$O$473,4,0)</f>
        <v>C-30</v>
      </c>
      <c r="Z4013" s="49" t="str">
        <f>+VLOOKUP(Sitio_Publico[[#This Row],[Filtro Integrado]],Estructura!$U$4:$W$529,3,0)</f>
        <v>FI-0</v>
      </c>
      <c r="AA4013" s="49" t="str">
        <f>+VLOOKUP(Sitio_Publico[[#This Row],[Muestra]],Estructura!$Y$4:$AB$483,4,0)</f>
        <v>M-000350</v>
      </c>
    </row>
    <row r="4014" spans="1:27" ht="40.799999999999997" x14ac:dyDescent="0.3">
      <c r="A4014" s="16">
        <f t="shared" si="62"/>
        <v>4013</v>
      </c>
      <c r="B4014" s="47" t="s">
        <v>15118</v>
      </c>
      <c r="C4014" s="13" t="s">
        <v>15119</v>
      </c>
      <c r="D4014" s="13" t="s">
        <v>15120</v>
      </c>
      <c r="E4014" s="44">
        <v>16103</v>
      </c>
      <c r="F4014" s="13" t="s">
        <v>15263</v>
      </c>
      <c r="G4014" s="23" t="s">
        <v>15152</v>
      </c>
      <c r="H4014" s="42" t="s">
        <v>458</v>
      </c>
      <c r="I4014" s="28" t="s">
        <v>200</v>
      </c>
      <c r="J4014" s="12" t="s">
        <v>393</v>
      </c>
      <c r="K4014" s="28" t="s">
        <v>15458</v>
      </c>
      <c r="L4014" s="12" t="s">
        <v>15155</v>
      </c>
      <c r="M4014" s="12" t="s">
        <v>15156</v>
      </c>
      <c r="N4014" s="12" t="s">
        <v>15126</v>
      </c>
      <c r="O4014" s="26" t="s">
        <v>19056</v>
      </c>
      <c r="P4014" s="26" t="s">
        <v>19057</v>
      </c>
      <c r="Q4014" s="25" t="s">
        <v>10495</v>
      </c>
      <c r="R4014" s="26" t="s">
        <v>19058</v>
      </c>
      <c r="S4014" s="15" t="s">
        <v>19059</v>
      </c>
      <c r="T4014" s="52" t="s">
        <v>679</v>
      </c>
      <c r="U4014" s="22" t="s">
        <v>392</v>
      </c>
      <c r="V4014" s="49" t="str">
        <f>+Sitio_Publico[[#This Row],[idcoleccion]]&amp;"-"&amp;Sitio_Publico[[#This Row],[id]]</f>
        <v>000-4013</v>
      </c>
      <c r="W4014" s="49">
        <f>+VLOOKUP(Sitio_Publico[[#This Row],[territorio]],Estructura!$AE$4:$AH$1067,4,0)</f>
        <v>30016103</v>
      </c>
      <c r="X4014" s="49" t="str">
        <f>+VLOOKUP(Sitio_Publico[[#This Row],[tema]],Estructura!$G$4:$J$532,4,0)</f>
        <v>T-57</v>
      </c>
      <c r="Y4014" s="49" t="str">
        <f>+VLOOKUP(Sitio_Publico[[#This Row],[contenido]],Estructura!$L$4:$O$473,4,0)</f>
        <v>C-32</v>
      </c>
      <c r="Z4014" s="49" t="str">
        <f>+VLOOKUP(Sitio_Publico[[#This Row],[Filtro Integrado]],Estructura!$U$4:$W$529,3,0)</f>
        <v>FI-0</v>
      </c>
      <c r="AA4014" s="49" t="str">
        <f>+VLOOKUP(Sitio_Publico[[#This Row],[Muestra]],Estructura!$Y$4:$AB$483,4,0)</f>
        <v>M-000243</v>
      </c>
    </row>
    <row r="4015" spans="1:27" ht="51" x14ac:dyDescent="0.3">
      <c r="A4015" s="16">
        <f t="shared" si="62"/>
        <v>4014</v>
      </c>
      <c r="B4015" s="47" t="s">
        <v>15118</v>
      </c>
      <c r="C4015" s="13" t="s">
        <v>15119</v>
      </c>
      <c r="D4015" s="13" t="s">
        <v>15120</v>
      </c>
      <c r="E4015" s="44">
        <v>14</v>
      </c>
      <c r="F4015" s="13" t="s">
        <v>15142</v>
      </c>
      <c r="G4015" s="23" t="s">
        <v>15143</v>
      </c>
      <c r="H4015" s="42" t="s">
        <v>457</v>
      </c>
      <c r="I4015" s="28" t="s">
        <v>377</v>
      </c>
      <c r="J4015" s="12" t="s">
        <v>393</v>
      </c>
      <c r="K4015" s="28" t="s">
        <v>15142</v>
      </c>
      <c r="L4015" s="12" t="s">
        <v>15145</v>
      </c>
      <c r="M4015" s="12" t="s">
        <v>14623</v>
      </c>
      <c r="N4015" s="12" t="s">
        <v>15126</v>
      </c>
      <c r="O4015" s="26" t="s">
        <v>19060</v>
      </c>
      <c r="P4015" s="26" t="s">
        <v>19061</v>
      </c>
      <c r="Q4015" s="25" t="s">
        <v>456</v>
      </c>
      <c r="R4015" s="26" t="s">
        <v>19062</v>
      </c>
      <c r="S4015" s="15" t="s">
        <v>19063</v>
      </c>
      <c r="T4015" s="52" t="s">
        <v>4327</v>
      </c>
      <c r="U4015" s="22" t="s">
        <v>392</v>
      </c>
      <c r="V4015" s="49" t="str">
        <f>+Sitio_Publico[[#This Row],[idcoleccion]]&amp;"-"&amp;Sitio_Publico[[#This Row],[id]]</f>
        <v>000-4014</v>
      </c>
      <c r="W4015" s="49">
        <f>+VLOOKUP(Sitio_Publico[[#This Row],[territorio]],Estructura!$AE$4:$AH$1067,4,0)</f>
        <v>20000014</v>
      </c>
      <c r="X4015" s="49" t="str">
        <f>+VLOOKUP(Sitio_Publico[[#This Row],[tema]],Estructura!$G$4:$J$532,4,0)</f>
        <v>T-0</v>
      </c>
      <c r="Y4015" s="49" t="str">
        <f>+VLOOKUP(Sitio_Publico[[#This Row],[contenido]],Estructura!$L$4:$O$473,4,0)</f>
        <v>C-1</v>
      </c>
      <c r="Z4015" s="49" t="str">
        <f>+VLOOKUP(Sitio_Publico[[#This Row],[Filtro Integrado]],Estructura!$U$4:$W$529,3,0)</f>
        <v>FI-0</v>
      </c>
      <c r="AA4015" s="49" t="str">
        <f>+VLOOKUP(Sitio_Publico[[#This Row],[Muestra]],Estructura!$Y$4:$AB$483,4,0)</f>
        <v>M-00039</v>
      </c>
    </row>
    <row r="4016" spans="1:27" ht="51" x14ac:dyDescent="0.3">
      <c r="A4016" s="16">
        <f t="shared" si="62"/>
        <v>4015</v>
      </c>
      <c r="B4016" s="47" t="s">
        <v>15118</v>
      </c>
      <c r="C4016" s="13" t="s">
        <v>15119</v>
      </c>
      <c r="D4016" s="13" t="s">
        <v>15120</v>
      </c>
      <c r="E4016" s="44">
        <v>54</v>
      </c>
      <c r="F4016" s="13" t="s">
        <v>15142</v>
      </c>
      <c r="G4016" s="23" t="s">
        <v>15143</v>
      </c>
      <c r="H4016" s="42" t="s">
        <v>455</v>
      </c>
      <c r="I4016" s="28" t="s">
        <v>446</v>
      </c>
      <c r="J4016" s="12" t="s">
        <v>393</v>
      </c>
      <c r="K4016" s="28" t="s">
        <v>15181</v>
      </c>
      <c r="L4016" s="12" t="s">
        <v>1299</v>
      </c>
      <c r="M4016" s="12" t="s">
        <v>15146</v>
      </c>
      <c r="N4016" s="12" t="s">
        <v>15126</v>
      </c>
      <c r="O4016" s="26" t="s">
        <v>19064</v>
      </c>
      <c r="P4016" s="26" t="s">
        <v>19065</v>
      </c>
      <c r="Q4016" s="25" t="s">
        <v>632</v>
      </c>
      <c r="R4016" s="26" t="s">
        <v>19066</v>
      </c>
      <c r="S4016" s="15" t="s">
        <v>19067</v>
      </c>
      <c r="T4016" s="52">
        <v>0</v>
      </c>
      <c r="U4016" s="22" t="s">
        <v>392</v>
      </c>
      <c r="V4016" s="49" t="str">
        <f>+Sitio_Publico[[#This Row],[idcoleccion]]&amp;"-"&amp;Sitio_Publico[[#This Row],[id]]</f>
        <v>000-4015</v>
      </c>
      <c r="W4016" s="49">
        <f>+VLOOKUP(Sitio_Publico[[#This Row],[territorio]],Estructura!$AE$4:$AH$1067,4,0)</f>
        <v>10000054</v>
      </c>
      <c r="X4016" s="49" t="str">
        <f>+VLOOKUP(Sitio_Publico[[#This Row],[tema]],Estructura!$G$4:$J$532,4,0)</f>
        <v>T-0</v>
      </c>
      <c r="Y4016" s="49" t="str">
        <f>+VLOOKUP(Sitio_Publico[[#This Row],[contenido]],Estructura!$L$4:$O$473,4,0)</f>
        <v>C-1</v>
      </c>
      <c r="Z4016" s="49" t="str">
        <f>+VLOOKUP(Sitio_Publico[[#This Row],[Filtro Integrado]],Estructura!$U$4:$W$529,3,0)</f>
        <v>FI-0</v>
      </c>
      <c r="AA4016" s="49" t="str">
        <f>+VLOOKUP(Sitio_Publico[[#This Row],[Muestra]],Estructura!$Y$4:$AB$483,4,0)</f>
        <v>M-000220</v>
      </c>
    </row>
    <row r="4017" spans="1:27" ht="40.799999999999997" x14ac:dyDescent="0.3">
      <c r="A4017" s="16">
        <f t="shared" si="62"/>
        <v>4016</v>
      </c>
      <c r="B4017" s="47" t="s">
        <v>15118</v>
      </c>
      <c r="C4017" s="13" t="s">
        <v>15119</v>
      </c>
      <c r="D4017" s="13" t="s">
        <v>15120</v>
      </c>
      <c r="E4017" s="44">
        <v>6304</v>
      </c>
      <c r="F4017" s="13" t="s">
        <v>15825</v>
      </c>
      <c r="G4017" s="23" t="s">
        <v>15152</v>
      </c>
      <c r="H4017" s="42" t="s">
        <v>458</v>
      </c>
      <c r="I4017" s="28" t="s">
        <v>126</v>
      </c>
      <c r="J4017" s="12" t="s">
        <v>15153</v>
      </c>
      <c r="K4017" s="28" t="s">
        <v>15826</v>
      </c>
      <c r="L4017" s="12" t="s">
        <v>15155</v>
      </c>
      <c r="M4017" s="12" t="s">
        <v>15156</v>
      </c>
      <c r="N4017" s="12" t="s">
        <v>15126</v>
      </c>
      <c r="O4017" s="26" t="s">
        <v>19068</v>
      </c>
      <c r="P4017" s="26" t="s">
        <v>19069</v>
      </c>
      <c r="Q4017" s="25" t="s">
        <v>10495</v>
      </c>
      <c r="R4017" s="26" t="s">
        <v>19070</v>
      </c>
      <c r="S4017" s="15" t="s">
        <v>19071</v>
      </c>
      <c r="T4017" s="52" t="s">
        <v>635</v>
      </c>
      <c r="U4017" s="22" t="s">
        <v>392</v>
      </c>
      <c r="V4017" s="49" t="str">
        <f>+Sitio_Publico[[#This Row],[idcoleccion]]&amp;"-"&amp;Sitio_Publico[[#This Row],[id]]</f>
        <v>000-4016</v>
      </c>
      <c r="W4017" s="49">
        <f>+VLOOKUP(Sitio_Publico[[#This Row],[territorio]],Estructura!$AE$4:$AH$1067,4,0)</f>
        <v>30006304</v>
      </c>
      <c r="X4017" s="49" t="str">
        <f>+VLOOKUP(Sitio_Publico[[#This Row],[tema]],Estructura!$G$4:$J$532,4,0)</f>
        <v>T-62</v>
      </c>
      <c r="Y4017" s="49" t="str">
        <f>+VLOOKUP(Sitio_Publico[[#This Row],[contenido]],Estructura!$L$4:$O$473,4,0)</f>
        <v>C-32</v>
      </c>
      <c r="Z4017" s="49" t="str">
        <f>+VLOOKUP(Sitio_Publico[[#This Row],[Filtro Integrado]],Estructura!$U$4:$W$529,3,0)</f>
        <v>FI-4</v>
      </c>
      <c r="AA4017" s="49" t="str">
        <f>+VLOOKUP(Sitio_Publico[[#This Row],[Muestra]],Estructura!$Y$4:$AB$483,4,0)</f>
        <v>M-000263</v>
      </c>
    </row>
    <row r="4018" spans="1:27" ht="40.799999999999997" x14ac:dyDescent="0.3">
      <c r="A4018" s="16">
        <f t="shared" si="62"/>
        <v>4017</v>
      </c>
      <c r="B4018" s="47" t="s">
        <v>15118</v>
      </c>
      <c r="C4018" s="13" t="s">
        <v>15119</v>
      </c>
      <c r="D4018" s="13" t="s">
        <v>15120</v>
      </c>
      <c r="E4018" s="44">
        <v>7408</v>
      </c>
      <c r="F4018" s="13" t="s">
        <v>15121</v>
      </c>
      <c r="G4018" s="23" t="s">
        <v>15122</v>
      </c>
      <c r="H4018" s="42" t="s">
        <v>458</v>
      </c>
      <c r="I4018" s="28" t="s">
        <v>161</v>
      </c>
      <c r="J4018" s="12" t="s">
        <v>393</v>
      </c>
      <c r="K4018" s="28" t="s">
        <v>15199</v>
      </c>
      <c r="L4018" s="12" t="s">
        <v>15124</v>
      </c>
      <c r="M4018" s="12" t="s">
        <v>15125</v>
      </c>
      <c r="N4018" s="12" t="s">
        <v>15126</v>
      </c>
      <c r="O4018" s="26" t="s">
        <v>19072</v>
      </c>
      <c r="P4018" s="26" t="s">
        <v>19073</v>
      </c>
      <c r="Q4018" s="25" t="s">
        <v>632</v>
      </c>
      <c r="R4018" s="26" t="s">
        <v>19074</v>
      </c>
      <c r="S4018" s="15" t="s">
        <v>19075</v>
      </c>
      <c r="T4018" s="52" t="s">
        <v>19076</v>
      </c>
      <c r="U4018" s="22" t="s">
        <v>392</v>
      </c>
      <c r="V4018" s="49" t="str">
        <f>+Sitio_Publico[[#This Row],[idcoleccion]]&amp;"-"&amp;Sitio_Publico[[#This Row],[id]]</f>
        <v>000-4017</v>
      </c>
      <c r="W4018" s="49">
        <f>+VLOOKUP(Sitio_Publico[[#This Row],[territorio]],Estructura!$AE$4:$AH$1067,4,0)</f>
        <v>30007408</v>
      </c>
      <c r="X4018" s="49" t="str">
        <f>+VLOOKUP(Sitio_Publico[[#This Row],[tema]],Estructura!$G$4:$J$532,4,0)</f>
        <v>T-50</v>
      </c>
      <c r="Y4018" s="49" t="str">
        <f>+VLOOKUP(Sitio_Publico[[#This Row],[contenido]],Estructura!$L$4:$O$473,4,0)</f>
        <v>C-30</v>
      </c>
      <c r="Z4018" s="49" t="str">
        <f>+VLOOKUP(Sitio_Publico[[#This Row],[Filtro Integrado]],Estructura!$U$4:$W$529,3,0)</f>
        <v>FI-0</v>
      </c>
      <c r="AA4018" s="49" t="str">
        <f>+VLOOKUP(Sitio_Publico[[#This Row],[Muestra]],Estructura!$Y$4:$AB$483,4,0)</f>
        <v>M-000222</v>
      </c>
    </row>
    <row r="4019" spans="1:27" ht="51" x14ac:dyDescent="0.3">
      <c r="A4019" s="16">
        <f t="shared" si="62"/>
        <v>4018</v>
      </c>
      <c r="B4019" s="47" t="s">
        <v>15118</v>
      </c>
      <c r="C4019" s="13" t="s">
        <v>15119</v>
      </c>
      <c r="D4019" s="13" t="s">
        <v>15120</v>
      </c>
      <c r="E4019" s="44">
        <v>1</v>
      </c>
      <c r="F4019" s="13" t="s">
        <v>15186</v>
      </c>
      <c r="G4019" s="23" t="s">
        <v>15152</v>
      </c>
      <c r="H4019" s="42" t="s">
        <v>457</v>
      </c>
      <c r="I4019" s="28" t="s">
        <v>366</v>
      </c>
      <c r="J4019" s="12" t="s">
        <v>15187</v>
      </c>
      <c r="K4019" s="28" t="s">
        <v>18571</v>
      </c>
      <c r="L4019" s="12" t="s">
        <v>15155</v>
      </c>
      <c r="M4019" s="12" t="s">
        <v>15156</v>
      </c>
      <c r="N4019" s="12" t="s">
        <v>15126</v>
      </c>
      <c r="O4019" s="26" t="s">
        <v>19077</v>
      </c>
      <c r="P4019" s="26" t="s">
        <v>19078</v>
      </c>
      <c r="Q4019" s="25" t="s">
        <v>491</v>
      </c>
      <c r="R4019" s="26" t="s">
        <v>19079</v>
      </c>
      <c r="S4019" s="15" t="s">
        <v>19080</v>
      </c>
      <c r="T4019" s="52" t="s">
        <v>701</v>
      </c>
      <c r="U4019" s="22" t="s">
        <v>392</v>
      </c>
      <c r="V4019" s="49" t="str">
        <f>+Sitio_Publico[[#This Row],[idcoleccion]]&amp;"-"&amp;Sitio_Publico[[#This Row],[id]]</f>
        <v>000-4018</v>
      </c>
      <c r="W4019" s="49">
        <f>+VLOOKUP(Sitio_Publico[[#This Row],[territorio]],Estructura!$AE$4:$AH$1067,4,0)</f>
        <v>20000003</v>
      </c>
      <c r="X4019" s="49" t="str">
        <f>+VLOOKUP(Sitio_Publico[[#This Row],[tema]],Estructura!$G$4:$J$532,4,0)</f>
        <v>T-54</v>
      </c>
      <c r="Y4019" s="49" t="str">
        <f>+VLOOKUP(Sitio_Publico[[#This Row],[contenido]],Estructura!$L$4:$O$473,4,0)</f>
        <v>C-32</v>
      </c>
      <c r="Z4019" s="49" t="str">
        <f>+VLOOKUP(Sitio_Publico[[#This Row],[Filtro Integrado]],Estructura!$U$4:$W$529,3,0)</f>
        <v>FI-6</v>
      </c>
      <c r="AA4019" s="49" t="str">
        <f>+VLOOKUP(Sitio_Publico[[#This Row],[Muestra]],Estructura!$Y$4:$AB$483,4,0)</f>
        <v>M-000350</v>
      </c>
    </row>
    <row r="4020" spans="1:27" ht="30.6" x14ac:dyDescent="0.3">
      <c r="A4020" s="16">
        <f t="shared" si="62"/>
        <v>4019</v>
      </c>
      <c r="B4020" s="47" t="s">
        <v>15118</v>
      </c>
      <c r="C4020" s="13" t="s">
        <v>15119</v>
      </c>
      <c r="D4020" s="13" t="s">
        <v>15120</v>
      </c>
      <c r="E4020" s="44">
        <v>116</v>
      </c>
      <c r="F4020" s="13" t="s">
        <v>15142</v>
      </c>
      <c r="G4020" s="23" t="s">
        <v>15143</v>
      </c>
      <c r="H4020" s="42" t="s">
        <v>455</v>
      </c>
      <c r="I4020" s="28" t="s">
        <v>394</v>
      </c>
      <c r="J4020" s="12" t="s">
        <v>393</v>
      </c>
      <c r="K4020" s="28" t="s">
        <v>15142</v>
      </c>
      <c r="L4020" s="12" t="s">
        <v>1299</v>
      </c>
      <c r="M4020" s="12" t="s">
        <v>15146</v>
      </c>
      <c r="N4020" s="12" t="s">
        <v>15126</v>
      </c>
      <c r="O4020" s="26" t="s">
        <v>19081</v>
      </c>
      <c r="P4020" s="26" t="s">
        <v>19082</v>
      </c>
      <c r="Q4020" s="25" t="s">
        <v>632</v>
      </c>
      <c r="R4020" s="26" t="s">
        <v>19083</v>
      </c>
      <c r="S4020" s="15" t="s">
        <v>19084</v>
      </c>
      <c r="T4020" s="52">
        <v>0</v>
      </c>
      <c r="U4020" s="22" t="s">
        <v>392</v>
      </c>
      <c r="V4020" s="49" t="str">
        <f>+Sitio_Publico[[#This Row],[idcoleccion]]&amp;"-"&amp;Sitio_Publico[[#This Row],[id]]</f>
        <v>000-4019</v>
      </c>
      <c r="W4020" s="49">
        <f>+VLOOKUP(Sitio_Publico[[#This Row],[territorio]],Estructura!$AE$4:$AH$1067,4,0)</f>
        <v>10000116</v>
      </c>
      <c r="X4020" s="49" t="str">
        <f>+VLOOKUP(Sitio_Publico[[#This Row],[tema]],Estructura!$G$4:$J$532,4,0)</f>
        <v>T-0</v>
      </c>
      <c r="Y4020" s="49" t="str">
        <f>+VLOOKUP(Sitio_Publico[[#This Row],[contenido]],Estructura!$L$4:$O$473,4,0)</f>
        <v>C-1</v>
      </c>
      <c r="Z4020" s="49" t="str">
        <f>+VLOOKUP(Sitio_Publico[[#This Row],[Filtro Integrado]],Estructura!$U$4:$W$529,3,0)</f>
        <v>FI-0</v>
      </c>
      <c r="AA4020" s="49" t="str">
        <f>+VLOOKUP(Sitio_Publico[[#This Row],[Muestra]],Estructura!$Y$4:$AB$483,4,0)</f>
        <v>M-00039</v>
      </c>
    </row>
    <row r="4021" spans="1:27" ht="51" x14ac:dyDescent="0.3">
      <c r="A4021" s="16">
        <f t="shared" si="62"/>
        <v>4020</v>
      </c>
      <c r="B4021" s="47" t="s">
        <v>15118</v>
      </c>
      <c r="C4021" s="13" t="s">
        <v>15119</v>
      </c>
      <c r="D4021" s="13" t="s">
        <v>15120</v>
      </c>
      <c r="E4021" s="44">
        <v>27</v>
      </c>
      <c r="F4021" s="13" t="s">
        <v>15186</v>
      </c>
      <c r="G4021" s="23" t="s">
        <v>15152</v>
      </c>
      <c r="H4021" s="42" t="s">
        <v>457</v>
      </c>
      <c r="I4021" s="28" t="s">
        <v>369</v>
      </c>
      <c r="J4021" s="12" t="s">
        <v>15187</v>
      </c>
      <c r="K4021" s="28" t="s">
        <v>17162</v>
      </c>
      <c r="L4021" s="12" t="s">
        <v>15155</v>
      </c>
      <c r="M4021" s="12" t="s">
        <v>15156</v>
      </c>
      <c r="N4021" s="12" t="s">
        <v>15126</v>
      </c>
      <c r="O4021" s="26" t="s">
        <v>19085</v>
      </c>
      <c r="P4021" s="26" t="s">
        <v>19086</v>
      </c>
      <c r="Q4021" s="25" t="s">
        <v>491</v>
      </c>
      <c r="R4021" s="26" t="s">
        <v>19087</v>
      </c>
      <c r="S4021" s="15" t="s">
        <v>19088</v>
      </c>
      <c r="T4021" s="52" t="s">
        <v>635</v>
      </c>
      <c r="U4021" s="22" t="s">
        <v>392</v>
      </c>
      <c r="V4021" s="49" t="str">
        <f>+Sitio_Publico[[#This Row],[idcoleccion]]&amp;"-"&amp;Sitio_Publico[[#This Row],[id]]</f>
        <v>000-4020</v>
      </c>
      <c r="W4021" s="49">
        <f>+VLOOKUP(Sitio_Publico[[#This Row],[territorio]],Estructura!$AE$4:$AH$1067,4,0)</f>
        <v>20000006</v>
      </c>
      <c r="X4021" s="49" t="str">
        <f>+VLOOKUP(Sitio_Publico[[#This Row],[tema]],Estructura!$G$4:$J$532,4,0)</f>
        <v>T-54</v>
      </c>
      <c r="Y4021" s="49" t="str">
        <f>+VLOOKUP(Sitio_Publico[[#This Row],[contenido]],Estructura!$L$4:$O$473,4,0)</f>
        <v>C-32</v>
      </c>
      <c r="Z4021" s="49" t="str">
        <f>+VLOOKUP(Sitio_Publico[[#This Row],[Filtro Integrado]],Estructura!$U$4:$W$529,3,0)</f>
        <v>FI-6</v>
      </c>
      <c r="AA4021" s="49" t="str">
        <f>+VLOOKUP(Sitio_Publico[[#This Row],[Muestra]],Estructura!$Y$4:$AB$483,4,0)</f>
        <v>M-000323</v>
      </c>
    </row>
    <row r="4022" spans="1:27" ht="48" x14ac:dyDescent="0.3">
      <c r="A4022" s="16">
        <f t="shared" si="62"/>
        <v>4021</v>
      </c>
      <c r="B4022" s="47" t="s">
        <v>15118</v>
      </c>
      <c r="C4022" s="13" t="s">
        <v>15119</v>
      </c>
      <c r="D4022" s="13" t="s">
        <v>15120</v>
      </c>
      <c r="E4022" s="44">
        <v>14</v>
      </c>
      <c r="F4022" s="13" t="s">
        <v>15161</v>
      </c>
      <c r="G4022" s="23" t="s">
        <v>15162</v>
      </c>
      <c r="H4022" s="42" t="s">
        <v>457</v>
      </c>
      <c r="I4022" s="28" t="s">
        <v>372</v>
      </c>
      <c r="J4022" s="12" t="s">
        <v>393</v>
      </c>
      <c r="K4022" s="28" t="s">
        <v>15205</v>
      </c>
      <c r="L4022" s="12" t="s">
        <v>16294</v>
      </c>
      <c r="M4022" s="12" t="s">
        <v>15165</v>
      </c>
      <c r="N4022" s="12" t="s">
        <v>15126</v>
      </c>
      <c r="O4022" s="26" t="s">
        <v>19089</v>
      </c>
      <c r="P4022" s="26" t="s">
        <v>19090</v>
      </c>
      <c r="Q4022" s="25" t="s">
        <v>456</v>
      </c>
      <c r="R4022" s="26" t="s">
        <v>19091</v>
      </c>
      <c r="S4022" s="15" t="s">
        <v>19092</v>
      </c>
      <c r="T4022" s="52" t="s">
        <v>17315</v>
      </c>
      <c r="U4022" s="22" t="s">
        <v>392</v>
      </c>
      <c r="V4022" s="49" t="str">
        <f>+Sitio_Publico[[#This Row],[idcoleccion]]&amp;"-"&amp;Sitio_Publico[[#This Row],[id]]</f>
        <v>000-4021</v>
      </c>
      <c r="W4022" s="49">
        <f>+VLOOKUP(Sitio_Publico[[#This Row],[territorio]],Estructura!$AE$4:$AH$1067,4,0)</f>
        <v>20000009</v>
      </c>
      <c r="X4022" s="49" t="str">
        <f>+VLOOKUP(Sitio_Publico[[#This Row],[tema]],Estructura!$G$4:$J$532,4,0)</f>
        <v>T-53</v>
      </c>
      <c r="Y4022" s="49" t="str">
        <f>+VLOOKUP(Sitio_Publico[[#This Row],[contenido]],Estructura!$L$4:$O$473,4,0)</f>
        <v>C-33</v>
      </c>
      <c r="Z4022" s="49" t="str">
        <f>+VLOOKUP(Sitio_Publico[[#This Row],[Filtro Integrado]],Estructura!$U$4:$W$529,3,0)</f>
        <v>FI-0</v>
      </c>
      <c r="AA4022" s="49" t="str">
        <f>+VLOOKUP(Sitio_Publico[[#This Row],[Muestra]],Estructura!$Y$4:$AB$483,4,0)</f>
        <v>M-000223</v>
      </c>
    </row>
    <row r="4023" spans="1:27" ht="51" x14ac:dyDescent="0.3">
      <c r="A4023" s="16">
        <f t="shared" si="62"/>
        <v>4022</v>
      </c>
      <c r="B4023" s="47" t="s">
        <v>15118</v>
      </c>
      <c r="C4023" s="13" t="s">
        <v>15119</v>
      </c>
      <c r="D4023" s="13" t="s">
        <v>15120</v>
      </c>
      <c r="E4023" s="44">
        <v>100102006</v>
      </c>
      <c r="F4023" s="13" t="s">
        <v>15396</v>
      </c>
      <c r="G4023" s="23" t="s">
        <v>15397</v>
      </c>
      <c r="H4023" s="42" t="s">
        <v>457</v>
      </c>
      <c r="I4023" s="28" t="s">
        <v>372</v>
      </c>
      <c r="J4023" s="12" t="s">
        <v>15398</v>
      </c>
      <c r="K4023" s="28" t="s">
        <v>15794</v>
      </c>
      <c r="L4023" s="12" t="s">
        <v>1611</v>
      </c>
      <c r="M4023" s="12" t="s">
        <v>15400</v>
      </c>
      <c r="N4023" s="12" t="s">
        <v>15126</v>
      </c>
      <c r="O4023" s="26" t="s">
        <v>19093</v>
      </c>
      <c r="P4023" s="26" t="s">
        <v>19094</v>
      </c>
      <c r="Q4023" s="25" t="s">
        <v>456</v>
      </c>
      <c r="R4023" s="26" t="s">
        <v>19095</v>
      </c>
      <c r="S4023" s="15" t="s">
        <v>19096</v>
      </c>
      <c r="T4023" s="52" t="s">
        <v>3444</v>
      </c>
      <c r="U4023" s="22" t="s">
        <v>392</v>
      </c>
      <c r="V4023" s="49" t="str">
        <f>+Sitio_Publico[[#This Row],[idcoleccion]]&amp;"-"&amp;Sitio_Publico[[#This Row],[id]]</f>
        <v>000-4022</v>
      </c>
      <c r="W4023" s="49">
        <f>+VLOOKUP(Sitio_Publico[[#This Row],[territorio]],Estructura!$AE$4:$AH$1067,4,0)</f>
        <v>20000009</v>
      </c>
      <c r="X4023" s="49" t="str">
        <f>+VLOOKUP(Sitio_Publico[[#This Row],[tema]],Estructura!$G$4:$J$532,4,0)</f>
        <v>T-58</v>
      </c>
      <c r="Y4023" s="49" t="str">
        <f>+VLOOKUP(Sitio_Publico[[#This Row],[contenido]],Estructura!$L$4:$O$473,4,0)</f>
        <v>C-35</v>
      </c>
      <c r="Z4023" s="49" t="str">
        <f>+VLOOKUP(Sitio_Publico[[#This Row],[Filtro Integrado]],Estructura!$U$4:$W$529,3,0)</f>
        <v>FI-8</v>
      </c>
      <c r="AA4023" s="49" t="str">
        <f>+VLOOKUP(Sitio_Publico[[#This Row],[Muestra]],Estructura!$Y$4:$AB$483,4,0)</f>
        <v>M-00012</v>
      </c>
    </row>
    <row r="4024" spans="1:27" ht="51" x14ac:dyDescent="0.3">
      <c r="A4024" s="16">
        <f t="shared" si="62"/>
        <v>4023</v>
      </c>
      <c r="B4024" s="47" t="s">
        <v>15118</v>
      </c>
      <c r="C4024" s="13" t="s">
        <v>15119</v>
      </c>
      <c r="D4024" s="13" t="s">
        <v>15120</v>
      </c>
      <c r="E4024" s="44">
        <v>36</v>
      </c>
      <c r="F4024" s="13" t="s">
        <v>15186</v>
      </c>
      <c r="G4024" s="23" t="s">
        <v>15152</v>
      </c>
      <c r="H4024" s="42" t="s">
        <v>457</v>
      </c>
      <c r="I4024" s="28" t="s">
        <v>371</v>
      </c>
      <c r="J4024" s="12" t="s">
        <v>15187</v>
      </c>
      <c r="K4024" s="28" t="s">
        <v>15602</v>
      </c>
      <c r="L4024" s="12" t="s">
        <v>15155</v>
      </c>
      <c r="M4024" s="12" t="s">
        <v>15156</v>
      </c>
      <c r="N4024" s="12" t="s">
        <v>15126</v>
      </c>
      <c r="O4024" s="26" t="s">
        <v>19097</v>
      </c>
      <c r="P4024" s="26" t="s">
        <v>19098</v>
      </c>
      <c r="Q4024" s="25" t="s">
        <v>491</v>
      </c>
      <c r="R4024" s="26" t="s">
        <v>19099</v>
      </c>
      <c r="S4024" s="15" t="s">
        <v>19100</v>
      </c>
      <c r="T4024" s="52" t="s">
        <v>673</v>
      </c>
      <c r="U4024" s="22" t="s">
        <v>392</v>
      </c>
      <c r="V4024" s="49" t="str">
        <f>+Sitio_Publico[[#This Row],[idcoleccion]]&amp;"-"&amp;Sitio_Publico[[#This Row],[id]]</f>
        <v>000-4023</v>
      </c>
      <c r="W4024" s="49">
        <f>+VLOOKUP(Sitio_Publico[[#This Row],[territorio]],Estructura!$AE$4:$AH$1067,4,0)</f>
        <v>20000008</v>
      </c>
      <c r="X4024" s="49" t="str">
        <f>+VLOOKUP(Sitio_Publico[[#This Row],[tema]],Estructura!$G$4:$J$532,4,0)</f>
        <v>T-54</v>
      </c>
      <c r="Y4024" s="49" t="str">
        <f>+VLOOKUP(Sitio_Publico[[#This Row],[contenido]],Estructura!$L$4:$O$473,4,0)</f>
        <v>C-32</v>
      </c>
      <c r="Z4024" s="49" t="str">
        <f>+VLOOKUP(Sitio_Publico[[#This Row],[Filtro Integrado]],Estructura!$U$4:$W$529,3,0)</f>
        <v>FI-6</v>
      </c>
      <c r="AA4024" s="49" t="str">
        <f>+VLOOKUP(Sitio_Publico[[#This Row],[Muestra]],Estructura!$Y$4:$AB$483,4,0)</f>
        <v>M-000255</v>
      </c>
    </row>
    <row r="4025" spans="1:27" ht="71.400000000000006" x14ac:dyDescent="0.3">
      <c r="A4025" s="16">
        <f t="shared" si="62"/>
        <v>4024</v>
      </c>
      <c r="B4025" s="47" t="s">
        <v>15118</v>
      </c>
      <c r="C4025" s="13" t="s">
        <v>15119</v>
      </c>
      <c r="D4025" s="13" t="s">
        <v>15141</v>
      </c>
      <c r="E4025" s="44">
        <v>100103001</v>
      </c>
      <c r="F4025" s="13" t="s">
        <v>15142</v>
      </c>
      <c r="G4025" s="23" t="s">
        <v>15143</v>
      </c>
      <c r="H4025" s="42" t="s">
        <v>455</v>
      </c>
      <c r="I4025" s="28" t="s">
        <v>14</v>
      </c>
      <c r="J4025" s="12" t="s">
        <v>393</v>
      </c>
      <c r="K4025" s="28" t="s">
        <v>15349</v>
      </c>
      <c r="L4025" s="12" t="s">
        <v>1299</v>
      </c>
      <c r="M4025" s="12" t="s">
        <v>14623</v>
      </c>
      <c r="N4025" s="12" t="s">
        <v>15126</v>
      </c>
      <c r="O4025" s="26" t="s">
        <v>19101</v>
      </c>
      <c r="P4025" s="26" t="s">
        <v>19102</v>
      </c>
      <c r="Q4025" s="25" t="s">
        <v>1145</v>
      </c>
      <c r="R4025" s="26" t="s">
        <v>15352</v>
      </c>
      <c r="S4025" s="15" t="s">
        <v>19103</v>
      </c>
      <c r="T4025" s="52">
        <v>0</v>
      </c>
      <c r="U4025" s="22" t="s">
        <v>392</v>
      </c>
      <c r="V4025" s="49" t="str">
        <f>+Sitio_Publico[[#This Row],[idcoleccion]]&amp;"-"&amp;Sitio_Publico[[#This Row],[id]]</f>
        <v>000-4024</v>
      </c>
      <c r="W4025" s="49">
        <f>+VLOOKUP(Sitio_Publico[[#This Row],[territorio]],Estructura!$AE$4:$AH$1067,4,0)</f>
        <v>10000000</v>
      </c>
      <c r="X4025" s="49" t="str">
        <f>+VLOOKUP(Sitio_Publico[[#This Row],[tema]],Estructura!$G$4:$J$532,4,0)</f>
        <v>T-0</v>
      </c>
      <c r="Y4025" s="49" t="str">
        <f>+VLOOKUP(Sitio_Publico[[#This Row],[contenido]],Estructura!$L$4:$O$473,4,0)</f>
        <v>C-1</v>
      </c>
      <c r="Z4025" s="49" t="str">
        <f>+VLOOKUP(Sitio_Publico[[#This Row],[Filtro Integrado]],Estructura!$U$4:$W$529,3,0)</f>
        <v>FI-0</v>
      </c>
      <c r="AA4025" s="49" t="str">
        <f>+VLOOKUP(Sitio_Publico[[#This Row],[Muestra]],Estructura!$Y$4:$AB$483,4,0)</f>
        <v>M-00014</v>
      </c>
    </row>
    <row r="4026" spans="1:27" ht="61.2" x14ac:dyDescent="0.3">
      <c r="A4026" s="16">
        <f t="shared" si="62"/>
        <v>4025</v>
      </c>
      <c r="B4026" s="47" t="s">
        <v>15118</v>
      </c>
      <c r="C4026" s="13" t="s">
        <v>15119</v>
      </c>
      <c r="D4026" s="13" t="s">
        <v>15141</v>
      </c>
      <c r="E4026" s="44">
        <v>100102008</v>
      </c>
      <c r="F4026" s="13" t="s">
        <v>15142</v>
      </c>
      <c r="G4026" s="23" t="s">
        <v>15143</v>
      </c>
      <c r="H4026" s="42" t="s">
        <v>455</v>
      </c>
      <c r="I4026" s="28" t="s">
        <v>14</v>
      </c>
      <c r="J4026" s="12" t="s">
        <v>393</v>
      </c>
      <c r="K4026" s="28" t="s">
        <v>19104</v>
      </c>
      <c r="L4026" s="12" t="s">
        <v>15145</v>
      </c>
      <c r="M4026" s="12" t="s">
        <v>15146</v>
      </c>
      <c r="N4026" s="12" t="s">
        <v>15126</v>
      </c>
      <c r="O4026" s="26" t="s">
        <v>19105</v>
      </c>
      <c r="P4026" s="26" t="s">
        <v>19106</v>
      </c>
      <c r="Q4026" s="25" t="s">
        <v>456</v>
      </c>
      <c r="R4026" s="26" t="s">
        <v>19107</v>
      </c>
      <c r="S4026" s="15" t="s">
        <v>19108</v>
      </c>
      <c r="T4026" s="52">
        <v>0</v>
      </c>
      <c r="U4026" s="22" t="s">
        <v>392</v>
      </c>
      <c r="V4026" s="49" t="str">
        <f>+Sitio_Publico[[#This Row],[idcoleccion]]&amp;"-"&amp;Sitio_Publico[[#This Row],[id]]</f>
        <v>000-4025</v>
      </c>
      <c r="W4026" s="49">
        <f>+VLOOKUP(Sitio_Publico[[#This Row],[territorio]],Estructura!$AE$4:$AH$1067,4,0)</f>
        <v>10000000</v>
      </c>
      <c r="X4026" s="49" t="str">
        <f>+VLOOKUP(Sitio_Publico[[#This Row],[tema]],Estructura!$G$4:$J$532,4,0)</f>
        <v>T-0</v>
      </c>
      <c r="Y4026" s="49" t="str">
        <f>+VLOOKUP(Sitio_Publico[[#This Row],[contenido]],Estructura!$L$4:$O$473,4,0)</f>
        <v>C-1</v>
      </c>
      <c r="Z4026" s="49" t="str">
        <f>+VLOOKUP(Sitio_Publico[[#This Row],[Filtro Integrado]],Estructura!$U$4:$W$529,3,0)</f>
        <v>FI-0</v>
      </c>
      <c r="AA4026" s="49" t="str">
        <f>+VLOOKUP(Sitio_Publico[[#This Row],[Muestra]],Estructura!$Y$4:$AB$483,4,0)</f>
        <v>M-00013</v>
      </c>
    </row>
    <row r="4027" spans="1:27" ht="51" x14ac:dyDescent="0.3">
      <c r="A4027" s="16">
        <f t="shared" si="62"/>
        <v>4026</v>
      </c>
      <c r="B4027" s="47" t="s">
        <v>15118</v>
      </c>
      <c r="C4027" s="13" t="s">
        <v>15119</v>
      </c>
      <c r="D4027" s="13" t="s">
        <v>15120</v>
      </c>
      <c r="E4027" s="44">
        <v>3097</v>
      </c>
      <c r="F4027" s="13" t="s">
        <v>15142</v>
      </c>
      <c r="G4027" s="23" t="s">
        <v>15143</v>
      </c>
      <c r="H4027" s="42" t="s">
        <v>455</v>
      </c>
      <c r="I4027" s="28" t="s">
        <v>439</v>
      </c>
      <c r="J4027" s="12" t="s">
        <v>15142</v>
      </c>
      <c r="K4027" s="28" t="s">
        <v>15181</v>
      </c>
      <c r="L4027" s="12" t="s">
        <v>1299</v>
      </c>
      <c r="M4027" s="12" t="s">
        <v>14623</v>
      </c>
      <c r="N4027" s="12" t="s">
        <v>15126</v>
      </c>
      <c r="O4027" s="26" t="s">
        <v>19109</v>
      </c>
      <c r="P4027" s="26" t="s">
        <v>19110</v>
      </c>
      <c r="Q4027" s="25" t="s">
        <v>632</v>
      </c>
      <c r="R4027" s="26" t="s">
        <v>19111</v>
      </c>
      <c r="S4027" s="15" t="s">
        <v>19112</v>
      </c>
      <c r="T4027" s="52">
        <v>0</v>
      </c>
      <c r="U4027" s="22" t="s">
        <v>392</v>
      </c>
      <c r="V4027" s="49" t="str">
        <f>+Sitio_Publico[[#This Row],[idcoleccion]]&amp;"-"&amp;Sitio_Publico[[#This Row],[id]]</f>
        <v>000-4026</v>
      </c>
      <c r="W4027" s="49">
        <f>+VLOOKUP(Sitio_Publico[[#This Row],[territorio]],Estructura!$AE$4:$AH$1067,4,0)</f>
        <v>10003097</v>
      </c>
      <c r="X4027" s="49" t="str">
        <f>+VLOOKUP(Sitio_Publico[[#This Row],[tema]],Estructura!$G$4:$J$532,4,0)</f>
        <v>T-0</v>
      </c>
      <c r="Y4027" s="49" t="str">
        <f>+VLOOKUP(Sitio_Publico[[#This Row],[contenido]],Estructura!$L$4:$O$473,4,0)</f>
        <v>C-1</v>
      </c>
      <c r="Z4027" s="49" t="str">
        <f>+VLOOKUP(Sitio_Publico[[#This Row],[Filtro Integrado]],Estructura!$U$4:$W$529,3,0)</f>
        <v>FI-5</v>
      </c>
      <c r="AA4027" s="49" t="str">
        <f>+VLOOKUP(Sitio_Publico[[#This Row],[Muestra]],Estructura!$Y$4:$AB$483,4,0)</f>
        <v>M-000220</v>
      </c>
    </row>
    <row r="4028" spans="1:27" ht="61.2" x14ac:dyDescent="0.3">
      <c r="A4028" s="16">
        <f t="shared" si="62"/>
        <v>4027</v>
      </c>
      <c r="B4028" s="47" t="s">
        <v>15118</v>
      </c>
      <c r="C4028" s="13" t="s">
        <v>15119</v>
      </c>
      <c r="D4028" s="13" t="s">
        <v>15120</v>
      </c>
      <c r="E4028" s="44">
        <v>3097</v>
      </c>
      <c r="F4028" s="13" t="s">
        <v>15142</v>
      </c>
      <c r="G4028" s="23" t="s">
        <v>15143</v>
      </c>
      <c r="H4028" s="42" t="s">
        <v>455</v>
      </c>
      <c r="I4028" s="28" t="s">
        <v>439</v>
      </c>
      <c r="J4028" s="12" t="s">
        <v>393</v>
      </c>
      <c r="K4028" s="28" t="s">
        <v>15142</v>
      </c>
      <c r="L4028" s="12" t="s">
        <v>15145</v>
      </c>
      <c r="M4028" s="12" t="s">
        <v>15146</v>
      </c>
      <c r="N4028" s="12" t="s">
        <v>15126</v>
      </c>
      <c r="O4028" s="26" t="s">
        <v>19113</v>
      </c>
      <c r="P4028" s="26" t="s">
        <v>19114</v>
      </c>
      <c r="Q4028" s="25" t="s">
        <v>456</v>
      </c>
      <c r="R4028" s="26" t="s">
        <v>19115</v>
      </c>
      <c r="S4028" s="15" t="s">
        <v>19116</v>
      </c>
      <c r="T4028" s="52">
        <v>0</v>
      </c>
      <c r="U4028" s="22" t="s">
        <v>392</v>
      </c>
      <c r="V4028" s="49" t="str">
        <f>+Sitio_Publico[[#This Row],[idcoleccion]]&amp;"-"&amp;Sitio_Publico[[#This Row],[id]]</f>
        <v>000-4027</v>
      </c>
      <c r="W4028" s="49">
        <f>+VLOOKUP(Sitio_Publico[[#This Row],[territorio]],Estructura!$AE$4:$AH$1067,4,0)</f>
        <v>10003097</v>
      </c>
      <c r="X4028" s="49" t="str">
        <f>+VLOOKUP(Sitio_Publico[[#This Row],[tema]],Estructura!$G$4:$J$532,4,0)</f>
        <v>T-0</v>
      </c>
      <c r="Y4028" s="49" t="str">
        <f>+VLOOKUP(Sitio_Publico[[#This Row],[contenido]],Estructura!$L$4:$O$473,4,0)</f>
        <v>C-1</v>
      </c>
      <c r="Z4028" s="49" t="str">
        <f>+VLOOKUP(Sitio_Publico[[#This Row],[Filtro Integrado]],Estructura!$U$4:$W$529,3,0)</f>
        <v>FI-0</v>
      </c>
      <c r="AA4028" s="49" t="str">
        <f>+VLOOKUP(Sitio_Publico[[#This Row],[Muestra]],Estructura!$Y$4:$AB$483,4,0)</f>
        <v>M-00039</v>
      </c>
    </row>
    <row r="4029" spans="1:27" ht="30.6" x14ac:dyDescent="0.3">
      <c r="A4029" s="16">
        <f t="shared" si="62"/>
        <v>4028</v>
      </c>
      <c r="B4029" s="47" t="s">
        <v>15118</v>
      </c>
      <c r="C4029" s="13" t="s">
        <v>15119</v>
      </c>
      <c r="D4029" s="13" t="s">
        <v>15120</v>
      </c>
      <c r="E4029" s="44">
        <v>182</v>
      </c>
      <c r="F4029" s="13" t="s">
        <v>15142</v>
      </c>
      <c r="G4029" s="23" t="s">
        <v>15300</v>
      </c>
      <c r="H4029" s="42" t="s">
        <v>455</v>
      </c>
      <c r="I4029" s="28" t="s">
        <v>17505</v>
      </c>
      <c r="J4029" s="12" t="s">
        <v>393</v>
      </c>
      <c r="K4029" s="28" t="s">
        <v>15225</v>
      </c>
      <c r="L4029" s="12" t="s">
        <v>15145</v>
      </c>
      <c r="M4029" s="12" t="s">
        <v>15146</v>
      </c>
      <c r="N4029" s="12" t="s">
        <v>15126</v>
      </c>
      <c r="O4029" s="26" t="s">
        <v>19117</v>
      </c>
      <c r="P4029" s="26" t="s">
        <v>19118</v>
      </c>
      <c r="Q4029" s="25" t="s">
        <v>456</v>
      </c>
      <c r="R4029" s="26" t="s">
        <v>19119</v>
      </c>
      <c r="S4029" s="15" t="s">
        <v>19120</v>
      </c>
      <c r="T4029" s="52">
        <v>0</v>
      </c>
      <c r="U4029" s="22" t="s">
        <v>392</v>
      </c>
      <c r="V4029" s="49" t="str">
        <f>+Sitio_Publico[[#This Row],[idcoleccion]]&amp;"-"&amp;Sitio_Publico[[#This Row],[id]]</f>
        <v>000-4028</v>
      </c>
      <c r="W4029" s="49">
        <f>+VLOOKUP(Sitio_Publico[[#This Row],[territorio]],Estructura!$AE$4:$AH$1067,4,0)</f>
        <v>10000182</v>
      </c>
      <c r="X4029" s="49" t="str">
        <f>+VLOOKUP(Sitio_Publico[[#This Row],[tema]],Estructura!$G$4:$J$532,4,0)</f>
        <v>T-0</v>
      </c>
      <c r="Y4029" s="49" t="str">
        <f>+VLOOKUP(Sitio_Publico[[#This Row],[contenido]],Estructura!$L$4:$O$473,4,0)</f>
        <v>C-34</v>
      </c>
      <c r="Z4029" s="49" t="str">
        <f>+VLOOKUP(Sitio_Publico[[#This Row],[Filtro Integrado]],Estructura!$U$4:$W$529,3,0)</f>
        <v>FI-0</v>
      </c>
      <c r="AA4029" s="49" t="str">
        <f>+VLOOKUP(Sitio_Publico[[#This Row],[Muestra]],Estructura!$Y$4:$AB$483,4,0)</f>
        <v>M-0002</v>
      </c>
    </row>
    <row r="4030" spans="1:27" ht="30.6" x14ac:dyDescent="0.3">
      <c r="A4030" s="16">
        <f t="shared" si="62"/>
        <v>4029</v>
      </c>
      <c r="B4030" s="47" t="s">
        <v>15118</v>
      </c>
      <c r="C4030" s="13" t="s">
        <v>15119</v>
      </c>
      <c r="D4030" s="13" t="s">
        <v>15120</v>
      </c>
      <c r="E4030" s="44">
        <v>16109</v>
      </c>
      <c r="F4030" s="13" t="s">
        <v>15198</v>
      </c>
      <c r="G4030" s="23" t="s">
        <v>15122</v>
      </c>
      <c r="H4030" s="42" t="s">
        <v>458</v>
      </c>
      <c r="I4030" s="28" t="s">
        <v>215</v>
      </c>
      <c r="J4030" s="12" t="s">
        <v>393</v>
      </c>
      <c r="K4030" s="28" t="s">
        <v>15181</v>
      </c>
      <c r="L4030" s="12" t="s">
        <v>15124</v>
      </c>
      <c r="M4030" s="12" t="s">
        <v>15125</v>
      </c>
      <c r="N4030" s="12" t="s">
        <v>15126</v>
      </c>
      <c r="O4030" s="26" t="s">
        <v>19121</v>
      </c>
      <c r="P4030" s="26" t="s">
        <v>19122</v>
      </c>
      <c r="Q4030" s="25" t="s">
        <v>632</v>
      </c>
      <c r="R4030" s="26" t="s">
        <v>19123</v>
      </c>
      <c r="S4030" s="15" t="s">
        <v>19124</v>
      </c>
      <c r="T4030" s="52" t="s">
        <v>19125</v>
      </c>
      <c r="U4030" s="22" t="s">
        <v>392</v>
      </c>
      <c r="V4030" s="49" t="str">
        <f>+Sitio_Publico[[#This Row],[idcoleccion]]&amp;"-"&amp;Sitio_Publico[[#This Row],[id]]</f>
        <v>000-4029</v>
      </c>
      <c r="W4030" s="49">
        <f>+VLOOKUP(Sitio_Publico[[#This Row],[territorio]],Estructura!$AE$4:$AH$1067,4,0)</f>
        <v>30016109</v>
      </c>
      <c r="X4030" s="49" t="str">
        <f>+VLOOKUP(Sitio_Publico[[#This Row],[tema]],Estructura!$G$4:$J$532,4,0)</f>
        <v>T-55</v>
      </c>
      <c r="Y4030" s="49" t="str">
        <f>+VLOOKUP(Sitio_Publico[[#This Row],[contenido]],Estructura!$L$4:$O$473,4,0)</f>
        <v>C-30</v>
      </c>
      <c r="Z4030" s="49" t="str">
        <f>+VLOOKUP(Sitio_Publico[[#This Row],[Filtro Integrado]],Estructura!$U$4:$W$529,3,0)</f>
        <v>FI-0</v>
      </c>
      <c r="AA4030" s="49" t="str">
        <f>+VLOOKUP(Sitio_Publico[[#This Row],[Muestra]],Estructura!$Y$4:$AB$483,4,0)</f>
        <v>M-000220</v>
      </c>
    </row>
    <row r="4031" spans="1:27" ht="71.400000000000006" x14ac:dyDescent="0.3">
      <c r="A4031" s="16">
        <f t="shared" si="62"/>
        <v>4030</v>
      </c>
      <c r="B4031" s="47" t="s">
        <v>15118</v>
      </c>
      <c r="C4031" s="13" t="s">
        <v>15119</v>
      </c>
      <c r="D4031" s="13" t="s">
        <v>15120</v>
      </c>
      <c r="E4031" s="44">
        <v>0</v>
      </c>
      <c r="F4031" s="13" t="s">
        <v>15142</v>
      </c>
      <c r="G4031" s="23" t="s">
        <v>15300</v>
      </c>
      <c r="H4031" s="42" t="s">
        <v>455</v>
      </c>
      <c r="I4031" s="28" t="s">
        <v>14</v>
      </c>
      <c r="J4031" s="12" t="s">
        <v>393</v>
      </c>
      <c r="K4031" s="28" t="s">
        <v>15142</v>
      </c>
      <c r="L4031" s="12" t="s">
        <v>1299</v>
      </c>
      <c r="M4031" s="12" t="s">
        <v>14623</v>
      </c>
      <c r="N4031" s="12" t="s">
        <v>15126</v>
      </c>
      <c r="O4031" s="26" t="s">
        <v>19126</v>
      </c>
      <c r="P4031" s="26" t="s">
        <v>19127</v>
      </c>
      <c r="Q4031" s="25" t="s">
        <v>1145</v>
      </c>
      <c r="R4031" s="26" t="s">
        <v>19128</v>
      </c>
      <c r="S4031" s="15" t="s">
        <v>19129</v>
      </c>
      <c r="T4031" s="52">
        <v>0</v>
      </c>
      <c r="U4031" s="22" t="s">
        <v>392</v>
      </c>
      <c r="V4031" s="49" t="str">
        <f>+Sitio_Publico[[#This Row],[idcoleccion]]&amp;"-"&amp;Sitio_Publico[[#This Row],[id]]</f>
        <v>000-4030</v>
      </c>
      <c r="W4031" s="49">
        <f>+VLOOKUP(Sitio_Publico[[#This Row],[territorio]],Estructura!$AE$4:$AH$1067,4,0)</f>
        <v>10000000</v>
      </c>
      <c r="X4031" s="49" t="str">
        <f>+VLOOKUP(Sitio_Publico[[#This Row],[tema]],Estructura!$G$4:$J$532,4,0)</f>
        <v>T-0</v>
      </c>
      <c r="Y4031" s="49" t="str">
        <f>+VLOOKUP(Sitio_Publico[[#This Row],[contenido]],Estructura!$L$4:$O$473,4,0)</f>
        <v>C-34</v>
      </c>
      <c r="Z4031" s="49" t="str">
        <f>+VLOOKUP(Sitio_Publico[[#This Row],[Filtro Integrado]],Estructura!$U$4:$W$529,3,0)</f>
        <v>FI-0</v>
      </c>
      <c r="AA4031" s="49" t="str">
        <f>+VLOOKUP(Sitio_Publico[[#This Row],[Muestra]],Estructura!$Y$4:$AB$483,4,0)</f>
        <v>M-00039</v>
      </c>
    </row>
    <row r="4032" spans="1:27" ht="51" x14ac:dyDescent="0.3">
      <c r="A4032" s="16">
        <f t="shared" si="62"/>
        <v>4031</v>
      </c>
      <c r="B4032" s="47" t="s">
        <v>15118</v>
      </c>
      <c r="C4032" s="13" t="s">
        <v>15119</v>
      </c>
      <c r="D4032" s="13" t="s">
        <v>15120</v>
      </c>
      <c r="E4032" s="44">
        <v>4</v>
      </c>
      <c r="F4032" s="13" t="s">
        <v>15186</v>
      </c>
      <c r="G4032" s="23" t="s">
        <v>15152</v>
      </c>
      <c r="H4032" s="42" t="s">
        <v>457</v>
      </c>
      <c r="I4032" s="28" t="s">
        <v>370</v>
      </c>
      <c r="J4032" s="12" t="s">
        <v>15187</v>
      </c>
      <c r="K4032" s="28" t="s">
        <v>17737</v>
      </c>
      <c r="L4032" s="12" t="s">
        <v>15155</v>
      </c>
      <c r="M4032" s="12" t="s">
        <v>15156</v>
      </c>
      <c r="N4032" s="12" t="s">
        <v>15126</v>
      </c>
      <c r="O4032" s="26" t="s">
        <v>19130</v>
      </c>
      <c r="P4032" s="26" t="s">
        <v>19131</v>
      </c>
      <c r="Q4032" s="25" t="s">
        <v>491</v>
      </c>
      <c r="R4032" s="26" t="s">
        <v>19132</v>
      </c>
      <c r="S4032" s="15" t="s">
        <v>19133</v>
      </c>
      <c r="T4032" s="52" t="s">
        <v>750</v>
      </c>
      <c r="U4032" s="22" t="s">
        <v>392</v>
      </c>
      <c r="V4032" s="49" t="str">
        <f>+Sitio_Publico[[#This Row],[idcoleccion]]&amp;"-"&amp;Sitio_Publico[[#This Row],[id]]</f>
        <v>000-4031</v>
      </c>
      <c r="W4032" s="49">
        <f>+VLOOKUP(Sitio_Publico[[#This Row],[territorio]],Estructura!$AE$4:$AH$1067,4,0)</f>
        <v>20000007</v>
      </c>
      <c r="X4032" s="49" t="str">
        <f>+VLOOKUP(Sitio_Publico[[#This Row],[tema]],Estructura!$G$4:$J$532,4,0)</f>
        <v>T-54</v>
      </c>
      <c r="Y4032" s="49" t="str">
        <f>+VLOOKUP(Sitio_Publico[[#This Row],[contenido]],Estructura!$L$4:$O$473,4,0)</f>
        <v>C-32</v>
      </c>
      <c r="Z4032" s="49" t="str">
        <f>+VLOOKUP(Sitio_Publico[[#This Row],[Filtro Integrado]],Estructura!$U$4:$W$529,3,0)</f>
        <v>FI-6</v>
      </c>
      <c r="AA4032" s="49" t="str">
        <f>+VLOOKUP(Sitio_Publico[[#This Row],[Muestra]],Estructura!$Y$4:$AB$483,4,0)</f>
        <v>M-000338</v>
      </c>
    </row>
    <row r="4033" spans="1:27" ht="163.19999999999999" x14ac:dyDescent="0.3">
      <c r="A4033" s="16">
        <f t="shared" si="62"/>
        <v>4032</v>
      </c>
      <c r="B4033" s="47" t="s">
        <v>15118</v>
      </c>
      <c r="C4033" s="13" t="s">
        <v>15119</v>
      </c>
      <c r="D4033" s="13" t="s">
        <v>15141</v>
      </c>
      <c r="E4033" s="44">
        <v>100106</v>
      </c>
      <c r="F4033" s="13" t="s">
        <v>15142</v>
      </c>
      <c r="G4033" s="23" t="s">
        <v>15143</v>
      </c>
      <c r="H4033" s="42" t="s">
        <v>455</v>
      </c>
      <c r="I4033" s="28" t="s">
        <v>14</v>
      </c>
      <c r="J4033" s="12" t="s">
        <v>393</v>
      </c>
      <c r="K4033" s="28" t="s">
        <v>15176</v>
      </c>
      <c r="L4033" s="12" t="s">
        <v>1299</v>
      </c>
      <c r="M4033" s="12" t="s">
        <v>15146</v>
      </c>
      <c r="N4033" s="12" t="s">
        <v>15126</v>
      </c>
      <c r="O4033" s="26" t="s">
        <v>19134</v>
      </c>
      <c r="P4033" s="26" t="s">
        <v>19135</v>
      </c>
      <c r="Q4033" s="25" t="s">
        <v>1145</v>
      </c>
      <c r="R4033" s="26" t="s">
        <v>19136</v>
      </c>
      <c r="S4033" s="15" t="s">
        <v>19137</v>
      </c>
      <c r="T4033" s="52">
        <v>0</v>
      </c>
      <c r="U4033" s="22" t="s">
        <v>392</v>
      </c>
      <c r="V4033" s="49" t="str">
        <f>+Sitio_Publico[[#This Row],[idcoleccion]]&amp;"-"&amp;Sitio_Publico[[#This Row],[id]]</f>
        <v>000-4032</v>
      </c>
      <c r="W4033" s="49">
        <f>+VLOOKUP(Sitio_Publico[[#This Row],[territorio]],Estructura!$AE$4:$AH$1067,4,0)</f>
        <v>10000000</v>
      </c>
      <c r="X4033" s="49" t="str">
        <f>+VLOOKUP(Sitio_Publico[[#This Row],[tema]],Estructura!$G$4:$J$532,4,0)</f>
        <v>T-0</v>
      </c>
      <c r="Y4033" s="49" t="str">
        <f>+VLOOKUP(Sitio_Publico[[#This Row],[contenido]],Estructura!$L$4:$O$473,4,0)</f>
        <v>C-1</v>
      </c>
      <c r="Z4033" s="49" t="str">
        <f>+VLOOKUP(Sitio_Publico[[#This Row],[Filtro Integrado]],Estructura!$U$4:$W$529,3,0)</f>
        <v>FI-0</v>
      </c>
      <c r="AA4033" s="49" t="str">
        <f>+VLOOKUP(Sitio_Publico[[#This Row],[Muestra]],Estructura!$Y$4:$AB$483,4,0)</f>
        <v>M-000219</v>
      </c>
    </row>
    <row r="4034" spans="1:27" ht="30.6" x14ac:dyDescent="0.3">
      <c r="A4034" s="16">
        <f t="shared" si="62"/>
        <v>4033</v>
      </c>
      <c r="B4034" s="47" t="s">
        <v>15118</v>
      </c>
      <c r="C4034" s="13" t="s">
        <v>15119</v>
      </c>
      <c r="D4034" s="13" t="s">
        <v>15120</v>
      </c>
      <c r="E4034" s="44">
        <v>4203</v>
      </c>
      <c r="F4034" s="13" t="s">
        <v>15198</v>
      </c>
      <c r="G4034" s="23" t="s">
        <v>15122</v>
      </c>
      <c r="H4034" s="42" t="s">
        <v>458</v>
      </c>
      <c r="I4034" s="28" t="s">
        <v>57</v>
      </c>
      <c r="J4034" s="12" t="s">
        <v>393</v>
      </c>
      <c r="K4034" s="28" t="s">
        <v>15199</v>
      </c>
      <c r="L4034" s="12" t="s">
        <v>15124</v>
      </c>
      <c r="M4034" s="12" t="s">
        <v>15125</v>
      </c>
      <c r="N4034" s="12" t="s">
        <v>15126</v>
      </c>
      <c r="O4034" s="26" t="s">
        <v>19138</v>
      </c>
      <c r="P4034" s="26" t="s">
        <v>19139</v>
      </c>
      <c r="Q4034" s="25" t="s">
        <v>632</v>
      </c>
      <c r="R4034" s="26" t="s">
        <v>19140</v>
      </c>
      <c r="S4034" s="15" t="s">
        <v>19141</v>
      </c>
      <c r="T4034" s="52" t="s">
        <v>19142</v>
      </c>
      <c r="U4034" s="22" t="s">
        <v>392</v>
      </c>
      <c r="V4034" s="49" t="str">
        <f>+Sitio_Publico[[#This Row],[idcoleccion]]&amp;"-"&amp;Sitio_Publico[[#This Row],[id]]</f>
        <v>000-4033</v>
      </c>
      <c r="W4034" s="49">
        <f>+VLOOKUP(Sitio_Publico[[#This Row],[territorio]],Estructura!$AE$4:$AH$1067,4,0)</f>
        <v>30004203</v>
      </c>
      <c r="X4034" s="49" t="str">
        <f>+VLOOKUP(Sitio_Publico[[#This Row],[tema]],Estructura!$G$4:$J$532,4,0)</f>
        <v>T-55</v>
      </c>
      <c r="Y4034" s="49" t="str">
        <f>+VLOOKUP(Sitio_Publico[[#This Row],[contenido]],Estructura!$L$4:$O$473,4,0)</f>
        <v>C-30</v>
      </c>
      <c r="Z4034" s="49" t="str">
        <f>+VLOOKUP(Sitio_Publico[[#This Row],[Filtro Integrado]],Estructura!$U$4:$W$529,3,0)</f>
        <v>FI-0</v>
      </c>
      <c r="AA4034" s="49" t="str">
        <f>+VLOOKUP(Sitio_Publico[[#This Row],[Muestra]],Estructura!$Y$4:$AB$483,4,0)</f>
        <v>M-000222</v>
      </c>
    </row>
    <row r="4035" spans="1:27" ht="40.799999999999997" x14ac:dyDescent="0.3">
      <c r="A4035" s="16">
        <f t="shared" ref="A4035:A4098" si="63">+ROW()-1</f>
        <v>4034</v>
      </c>
      <c r="B4035" s="47" t="s">
        <v>15118</v>
      </c>
      <c r="C4035" s="13" t="s">
        <v>15119</v>
      </c>
      <c r="D4035" s="13" t="s">
        <v>15141</v>
      </c>
      <c r="E4035" s="44">
        <v>100102003</v>
      </c>
      <c r="F4035" s="13" t="s">
        <v>15142</v>
      </c>
      <c r="G4035" s="23" t="s">
        <v>15300</v>
      </c>
      <c r="H4035" s="42" t="s">
        <v>455</v>
      </c>
      <c r="I4035" s="28" t="s">
        <v>14</v>
      </c>
      <c r="J4035" s="12" t="s">
        <v>393</v>
      </c>
      <c r="K4035" s="28" t="s">
        <v>15328</v>
      </c>
      <c r="L4035" s="12" t="s">
        <v>15145</v>
      </c>
      <c r="M4035" s="12" t="s">
        <v>15146</v>
      </c>
      <c r="N4035" s="12" t="s">
        <v>15126</v>
      </c>
      <c r="O4035" s="26" t="s">
        <v>19143</v>
      </c>
      <c r="P4035" s="26" t="s">
        <v>19144</v>
      </c>
      <c r="Q4035" s="25" t="s">
        <v>456</v>
      </c>
      <c r="R4035" s="26" t="s">
        <v>19145</v>
      </c>
      <c r="S4035" s="15" t="s">
        <v>19146</v>
      </c>
      <c r="T4035" s="52">
        <v>0</v>
      </c>
      <c r="U4035" s="22" t="s">
        <v>392</v>
      </c>
      <c r="V4035" s="49" t="str">
        <f>+Sitio_Publico[[#This Row],[idcoleccion]]&amp;"-"&amp;Sitio_Publico[[#This Row],[id]]</f>
        <v>000-4034</v>
      </c>
      <c r="W4035" s="49">
        <f>+VLOOKUP(Sitio_Publico[[#This Row],[territorio]],Estructura!$AE$4:$AH$1067,4,0)</f>
        <v>10000000</v>
      </c>
      <c r="X4035" s="49" t="str">
        <f>+VLOOKUP(Sitio_Publico[[#This Row],[tema]],Estructura!$G$4:$J$532,4,0)</f>
        <v>T-0</v>
      </c>
      <c r="Y4035" s="49" t="str">
        <f>+VLOOKUP(Sitio_Publico[[#This Row],[contenido]],Estructura!$L$4:$O$473,4,0)</f>
        <v>C-34</v>
      </c>
      <c r="Z4035" s="49" t="str">
        <f>+VLOOKUP(Sitio_Publico[[#This Row],[Filtro Integrado]],Estructura!$U$4:$W$529,3,0)</f>
        <v>FI-0</v>
      </c>
      <c r="AA4035" s="49" t="str">
        <f>+VLOOKUP(Sitio_Publico[[#This Row],[Muestra]],Estructura!$Y$4:$AB$483,4,0)</f>
        <v>M-0009</v>
      </c>
    </row>
    <row r="4036" spans="1:27" ht="40.799999999999997" x14ac:dyDescent="0.3">
      <c r="A4036" s="16">
        <f t="shared" si="63"/>
        <v>4035</v>
      </c>
      <c r="B4036" s="47" t="s">
        <v>15118</v>
      </c>
      <c r="C4036" s="13" t="s">
        <v>15119</v>
      </c>
      <c r="D4036" s="13" t="s">
        <v>15141</v>
      </c>
      <c r="E4036" s="44">
        <v>100106002</v>
      </c>
      <c r="F4036" s="13" t="s">
        <v>15142</v>
      </c>
      <c r="G4036" s="23" t="s">
        <v>15143</v>
      </c>
      <c r="H4036" s="42" t="s">
        <v>455</v>
      </c>
      <c r="I4036" s="28" t="s">
        <v>14</v>
      </c>
      <c r="J4036" s="12" t="s">
        <v>393</v>
      </c>
      <c r="K4036" s="28" t="s">
        <v>18780</v>
      </c>
      <c r="L4036" s="12" t="s">
        <v>15145</v>
      </c>
      <c r="M4036" s="12" t="s">
        <v>14623</v>
      </c>
      <c r="N4036" s="12" t="s">
        <v>15126</v>
      </c>
      <c r="O4036" s="26" t="s">
        <v>19147</v>
      </c>
      <c r="P4036" s="26" t="s">
        <v>19148</v>
      </c>
      <c r="Q4036" s="25" t="s">
        <v>456</v>
      </c>
      <c r="R4036" s="26" t="s">
        <v>19149</v>
      </c>
      <c r="S4036" s="15" t="s">
        <v>19150</v>
      </c>
      <c r="T4036" s="52">
        <v>0</v>
      </c>
      <c r="U4036" s="22" t="s">
        <v>392</v>
      </c>
      <c r="V4036" s="49" t="str">
        <f>+Sitio_Publico[[#This Row],[idcoleccion]]&amp;"-"&amp;Sitio_Publico[[#This Row],[id]]</f>
        <v>000-4035</v>
      </c>
      <c r="W4036" s="49">
        <f>+VLOOKUP(Sitio_Publico[[#This Row],[territorio]],Estructura!$AE$4:$AH$1067,4,0)</f>
        <v>10000000</v>
      </c>
      <c r="X4036" s="49" t="str">
        <f>+VLOOKUP(Sitio_Publico[[#This Row],[tema]],Estructura!$G$4:$J$532,4,0)</f>
        <v>T-0</v>
      </c>
      <c r="Y4036" s="49" t="str">
        <f>+VLOOKUP(Sitio_Publico[[#This Row],[contenido]],Estructura!$L$4:$O$473,4,0)</f>
        <v>C-1</v>
      </c>
      <c r="Z4036" s="49" t="str">
        <f>+VLOOKUP(Sitio_Publico[[#This Row],[Filtro Integrado]],Estructura!$U$4:$W$529,3,0)</f>
        <v>FI-0</v>
      </c>
      <c r="AA4036" s="49" t="str">
        <f>+VLOOKUP(Sitio_Publico[[#This Row],[Muestra]],Estructura!$Y$4:$AB$483,4,0)</f>
        <v>M-00029</v>
      </c>
    </row>
    <row r="4037" spans="1:27" ht="40.799999999999997" x14ac:dyDescent="0.3">
      <c r="A4037" s="16">
        <f t="shared" si="63"/>
        <v>4036</v>
      </c>
      <c r="B4037" s="47" t="s">
        <v>15118</v>
      </c>
      <c r="C4037" s="13" t="s">
        <v>15119</v>
      </c>
      <c r="D4037" s="13" t="s">
        <v>15120</v>
      </c>
      <c r="E4037" s="44">
        <v>6106</v>
      </c>
      <c r="F4037" s="13" t="s">
        <v>15121</v>
      </c>
      <c r="G4037" s="23" t="s">
        <v>15122</v>
      </c>
      <c r="H4037" s="42" t="s">
        <v>458</v>
      </c>
      <c r="I4037" s="28" t="s">
        <v>105</v>
      </c>
      <c r="J4037" s="12" t="s">
        <v>393</v>
      </c>
      <c r="K4037" s="28" t="s">
        <v>15199</v>
      </c>
      <c r="L4037" s="12" t="s">
        <v>15124</v>
      </c>
      <c r="M4037" s="12" t="s">
        <v>15125</v>
      </c>
      <c r="N4037" s="12" t="s">
        <v>15126</v>
      </c>
      <c r="O4037" s="26" t="s">
        <v>19151</v>
      </c>
      <c r="P4037" s="26" t="s">
        <v>19152</v>
      </c>
      <c r="Q4037" s="25" t="s">
        <v>632</v>
      </c>
      <c r="R4037" s="26" t="s">
        <v>19153</v>
      </c>
      <c r="S4037" s="15" t="s">
        <v>19154</v>
      </c>
      <c r="T4037" s="52" t="s">
        <v>17371</v>
      </c>
      <c r="U4037" s="22" t="s">
        <v>392</v>
      </c>
      <c r="V4037" s="49" t="str">
        <f>+Sitio_Publico[[#This Row],[idcoleccion]]&amp;"-"&amp;Sitio_Publico[[#This Row],[id]]</f>
        <v>000-4036</v>
      </c>
      <c r="W4037" s="49">
        <f>+VLOOKUP(Sitio_Publico[[#This Row],[territorio]],Estructura!$AE$4:$AH$1067,4,0)</f>
        <v>30006106</v>
      </c>
      <c r="X4037" s="49" t="str">
        <f>+VLOOKUP(Sitio_Publico[[#This Row],[tema]],Estructura!$G$4:$J$532,4,0)</f>
        <v>T-50</v>
      </c>
      <c r="Y4037" s="49" t="str">
        <f>+VLOOKUP(Sitio_Publico[[#This Row],[contenido]],Estructura!$L$4:$O$473,4,0)</f>
        <v>C-30</v>
      </c>
      <c r="Z4037" s="49" t="str">
        <f>+VLOOKUP(Sitio_Publico[[#This Row],[Filtro Integrado]],Estructura!$U$4:$W$529,3,0)</f>
        <v>FI-0</v>
      </c>
      <c r="AA4037" s="49" t="str">
        <f>+VLOOKUP(Sitio_Publico[[#This Row],[Muestra]],Estructura!$Y$4:$AB$483,4,0)</f>
        <v>M-000222</v>
      </c>
    </row>
    <row r="4038" spans="1:27" ht="51" x14ac:dyDescent="0.3">
      <c r="A4038" s="16">
        <f t="shared" si="63"/>
        <v>4037</v>
      </c>
      <c r="B4038" s="47" t="s">
        <v>15118</v>
      </c>
      <c r="C4038" s="13" t="s">
        <v>15119</v>
      </c>
      <c r="D4038" s="13" t="s">
        <v>15120</v>
      </c>
      <c r="E4038" s="44">
        <v>18</v>
      </c>
      <c r="F4038" s="13" t="s">
        <v>15142</v>
      </c>
      <c r="G4038" s="23" t="s">
        <v>15300</v>
      </c>
      <c r="H4038" s="42" t="s">
        <v>455</v>
      </c>
      <c r="I4038" s="28" t="s">
        <v>400</v>
      </c>
      <c r="J4038" s="12" t="s">
        <v>393</v>
      </c>
      <c r="K4038" s="28" t="s">
        <v>15225</v>
      </c>
      <c r="L4038" s="12" t="s">
        <v>1299</v>
      </c>
      <c r="M4038" s="12" t="s">
        <v>14623</v>
      </c>
      <c r="N4038" s="12" t="s">
        <v>15126</v>
      </c>
      <c r="O4038" s="26" t="s">
        <v>19155</v>
      </c>
      <c r="P4038" s="26" t="s">
        <v>19156</v>
      </c>
      <c r="Q4038" s="25" t="s">
        <v>632</v>
      </c>
      <c r="R4038" s="26" t="s">
        <v>19157</v>
      </c>
      <c r="S4038" s="15" t="s">
        <v>19158</v>
      </c>
      <c r="T4038" s="52">
        <v>0</v>
      </c>
      <c r="U4038" s="22" t="s">
        <v>392</v>
      </c>
      <c r="V4038" s="49" t="str">
        <f>+Sitio_Publico[[#This Row],[idcoleccion]]&amp;"-"&amp;Sitio_Publico[[#This Row],[id]]</f>
        <v>000-4037</v>
      </c>
      <c r="W4038" s="49">
        <f>+VLOOKUP(Sitio_Publico[[#This Row],[territorio]],Estructura!$AE$4:$AH$1067,4,0)</f>
        <v>10000018</v>
      </c>
      <c r="X4038" s="49" t="str">
        <f>+VLOOKUP(Sitio_Publico[[#This Row],[tema]],Estructura!$G$4:$J$532,4,0)</f>
        <v>T-0</v>
      </c>
      <c r="Y4038" s="49" t="str">
        <f>+VLOOKUP(Sitio_Publico[[#This Row],[contenido]],Estructura!$L$4:$O$473,4,0)</f>
        <v>C-34</v>
      </c>
      <c r="Z4038" s="49" t="str">
        <f>+VLOOKUP(Sitio_Publico[[#This Row],[Filtro Integrado]],Estructura!$U$4:$W$529,3,0)</f>
        <v>FI-0</v>
      </c>
      <c r="AA4038" s="49" t="str">
        <f>+VLOOKUP(Sitio_Publico[[#This Row],[Muestra]],Estructura!$Y$4:$AB$483,4,0)</f>
        <v>M-0002</v>
      </c>
    </row>
    <row r="4039" spans="1:27" ht="81.599999999999994" x14ac:dyDescent="0.3">
      <c r="A4039" s="16">
        <f t="shared" si="63"/>
        <v>4038</v>
      </c>
      <c r="B4039" s="47" t="s">
        <v>15118</v>
      </c>
      <c r="C4039" s="13" t="s">
        <v>15119</v>
      </c>
      <c r="D4039" s="13" t="s">
        <v>15120</v>
      </c>
      <c r="E4039" s="44">
        <v>7</v>
      </c>
      <c r="F4039" s="13" t="s">
        <v>15142</v>
      </c>
      <c r="G4039" s="23" t="s">
        <v>15143</v>
      </c>
      <c r="H4039" s="42" t="s">
        <v>455</v>
      </c>
      <c r="I4039" s="28" t="s">
        <v>14</v>
      </c>
      <c r="J4039" s="12" t="s">
        <v>393</v>
      </c>
      <c r="K4039" s="28" t="s">
        <v>16367</v>
      </c>
      <c r="L4039" s="12" t="s">
        <v>1299</v>
      </c>
      <c r="M4039" s="12" t="s">
        <v>14623</v>
      </c>
      <c r="N4039" s="12" t="s">
        <v>15126</v>
      </c>
      <c r="O4039" s="26" t="s">
        <v>19159</v>
      </c>
      <c r="P4039" s="26" t="s">
        <v>19160</v>
      </c>
      <c r="Q4039" s="25" t="s">
        <v>1145</v>
      </c>
      <c r="R4039" s="26" t="s">
        <v>19161</v>
      </c>
      <c r="S4039" s="15" t="s">
        <v>19162</v>
      </c>
      <c r="T4039" s="52">
        <v>0</v>
      </c>
      <c r="U4039" s="22" t="s">
        <v>392</v>
      </c>
      <c r="V4039" s="49" t="str">
        <f>+Sitio_Publico[[#This Row],[idcoleccion]]&amp;"-"&amp;Sitio_Publico[[#This Row],[id]]</f>
        <v>000-4038</v>
      </c>
      <c r="W4039" s="49">
        <f>+VLOOKUP(Sitio_Publico[[#This Row],[territorio]],Estructura!$AE$4:$AH$1067,4,0)</f>
        <v>10000000</v>
      </c>
      <c r="X4039" s="49" t="str">
        <f>+VLOOKUP(Sitio_Publico[[#This Row],[tema]],Estructura!$G$4:$J$532,4,0)</f>
        <v>T-0</v>
      </c>
      <c r="Y4039" s="49" t="str">
        <f>+VLOOKUP(Sitio_Publico[[#This Row],[contenido]],Estructura!$L$4:$O$473,4,0)</f>
        <v>C-1</v>
      </c>
      <c r="Z4039" s="49" t="str">
        <f>+VLOOKUP(Sitio_Publico[[#This Row],[Filtro Integrado]],Estructura!$U$4:$W$529,3,0)</f>
        <v>FI-0</v>
      </c>
      <c r="AA4039" s="49" t="str">
        <f>+VLOOKUP(Sitio_Publico[[#This Row],[Muestra]],Estructura!$Y$4:$AB$483,4,0)</f>
        <v>M-000294</v>
      </c>
    </row>
    <row r="4040" spans="1:27" ht="51" x14ac:dyDescent="0.3">
      <c r="A4040" s="16">
        <f t="shared" si="63"/>
        <v>4039</v>
      </c>
      <c r="B4040" s="47" t="s">
        <v>15118</v>
      </c>
      <c r="C4040" s="13" t="s">
        <v>15119</v>
      </c>
      <c r="D4040" s="13" t="s">
        <v>15120</v>
      </c>
      <c r="E4040" s="44">
        <v>100107</v>
      </c>
      <c r="F4040" s="13" t="s">
        <v>15263</v>
      </c>
      <c r="G4040" s="23" t="s">
        <v>15152</v>
      </c>
      <c r="H4040" s="42" t="s">
        <v>457</v>
      </c>
      <c r="I4040" s="28" t="s">
        <v>368</v>
      </c>
      <c r="J4040" s="12" t="s">
        <v>393</v>
      </c>
      <c r="K4040" s="28" t="s">
        <v>15643</v>
      </c>
      <c r="L4040" s="12" t="s">
        <v>15155</v>
      </c>
      <c r="M4040" s="12" t="s">
        <v>15156</v>
      </c>
      <c r="N4040" s="12" t="s">
        <v>15126</v>
      </c>
      <c r="O4040" s="26" t="s">
        <v>19163</v>
      </c>
      <c r="P4040" s="26" t="s">
        <v>19164</v>
      </c>
      <c r="Q4040" s="25" t="s">
        <v>491</v>
      </c>
      <c r="R4040" s="26" t="s">
        <v>19165</v>
      </c>
      <c r="S4040" s="15" t="s">
        <v>19166</v>
      </c>
      <c r="T4040" s="52" t="s">
        <v>909</v>
      </c>
      <c r="U4040" s="22" t="s">
        <v>392</v>
      </c>
      <c r="V4040" s="49" t="str">
        <f>+Sitio_Publico[[#This Row],[idcoleccion]]&amp;"-"&amp;Sitio_Publico[[#This Row],[id]]</f>
        <v>000-4039</v>
      </c>
      <c r="W4040" s="49">
        <f>+VLOOKUP(Sitio_Publico[[#This Row],[territorio]],Estructura!$AE$4:$AH$1067,4,0)</f>
        <v>20000005</v>
      </c>
      <c r="X4040" s="49" t="str">
        <f>+VLOOKUP(Sitio_Publico[[#This Row],[tema]],Estructura!$G$4:$J$532,4,0)</f>
        <v>T-57</v>
      </c>
      <c r="Y4040" s="49" t="str">
        <f>+VLOOKUP(Sitio_Publico[[#This Row],[contenido]],Estructura!$L$4:$O$473,4,0)</f>
        <v>C-32</v>
      </c>
      <c r="Z4040" s="49" t="str">
        <f>+VLOOKUP(Sitio_Publico[[#This Row],[Filtro Integrado]],Estructura!$U$4:$W$529,3,0)</f>
        <v>FI-0</v>
      </c>
      <c r="AA4040" s="49" t="str">
        <f>+VLOOKUP(Sitio_Publico[[#This Row],[Muestra]],Estructura!$Y$4:$AB$483,4,0)</f>
        <v>M-000258</v>
      </c>
    </row>
    <row r="4041" spans="1:27" ht="51" x14ac:dyDescent="0.3">
      <c r="A4041" s="16">
        <f t="shared" si="63"/>
        <v>4040</v>
      </c>
      <c r="B4041" s="47" t="s">
        <v>15118</v>
      </c>
      <c r="C4041" s="13" t="s">
        <v>15119</v>
      </c>
      <c r="D4041" s="13" t="s">
        <v>15120</v>
      </c>
      <c r="E4041" s="44">
        <v>5601</v>
      </c>
      <c r="F4041" s="13" t="s">
        <v>15151</v>
      </c>
      <c r="G4041" s="23" t="s">
        <v>15152</v>
      </c>
      <c r="H4041" s="42" t="s">
        <v>458</v>
      </c>
      <c r="I4041" s="28" t="s">
        <v>84</v>
      </c>
      <c r="J4041" s="12" t="s">
        <v>15153</v>
      </c>
      <c r="K4041" s="28" t="s">
        <v>15154</v>
      </c>
      <c r="L4041" s="12" t="s">
        <v>15155</v>
      </c>
      <c r="M4041" s="12" t="s">
        <v>15156</v>
      </c>
      <c r="N4041" s="12" t="s">
        <v>15126</v>
      </c>
      <c r="O4041" s="26" t="s">
        <v>19167</v>
      </c>
      <c r="P4041" s="26" t="s">
        <v>19168</v>
      </c>
      <c r="Q4041" s="25" t="s">
        <v>10495</v>
      </c>
      <c r="R4041" s="26" t="s">
        <v>19169</v>
      </c>
      <c r="S4041" s="15" t="s">
        <v>19170</v>
      </c>
      <c r="T4041" s="52" t="s">
        <v>909</v>
      </c>
      <c r="U4041" s="22" t="s">
        <v>392</v>
      </c>
      <c r="V4041" s="49" t="str">
        <f>+Sitio_Publico[[#This Row],[idcoleccion]]&amp;"-"&amp;Sitio_Publico[[#This Row],[id]]</f>
        <v>000-4040</v>
      </c>
      <c r="W4041" s="49">
        <f>+VLOOKUP(Sitio_Publico[[#This Row],[territorio]],Estructura!$AE$4:$AH$1067,4,0)</f>
        <v>30005601</v>
      </c>
      <c r="X4041" s="49" t="str">
        <f>+VLOOKUP(Sitio_Publico[[#This Row],[tema]],Estructura!$G$4:$J$532,4,0)</f>
        <v>T-52</v>
      </c>
      <c r="Y4041" s="49" t="str">
        <f>+VLOOKUP(Sitio_Publico[[#This Row],[contenido]],Estructura!$L$4:$O$473,4,0)</f>
        <v>C-32</v>
      </c>
      <c r="Z4041" s="49" t="str">
        <f>+VLOOKUP(Sitio_Publico[[#This Row],[Filtro Integrado]],Estructura!$U$4:$W$529,3,0)</f>
        <v>FI-4</v>
      </c>
      <c r="AA4041" s="49" t="str">
        <f>+VLOOKUP(Sitio_Publico[[#This Row],[Muestra]],Estructura!$Y$4:$AB$483,4,0)</f>
        <v>M-000217</v>
      </c>
    </row>
    <row r="4042" spans="1:27" ht="30.6" x14ac:dyDescent="0.3">
      <c r="A4042" s="16">
        <f t="shared" si="63"/>
        <v>4041</v>
      </c>
      <c r="B4042" s="47" t="s">
        <v>15118</v>
      </c>
      <c r="C4042" s="13" t="s">
        <v>15119</v>
      </c>
      <c r="D4042" s="13" t="s">
        <v>15120</v>
      </c>
      <c r="E4042" s="44">
        <v>6309</v>
      </c>
      <c r="F4042" s="13" t="s">
        <v>15198</v>
      </c>
      <c r="G4042" s="23" t="s">
        <v>15122</v>
      </c>
      <c r="H4042" s="42" t="s">
        <v>458</v>
      </c>
      <c r="I4042" s="28" t="s">
        <v>131</v>
      </c>
      <c r="J4042" s="12" t="s">
        <v>393</v>
      </c>
      <c r="K4042" s="28" t="s">
        <v>15199</v>
      </c>
      <c r="L4042" s="12" t="s">
        <v>15124</v>
      </c>
      <c r="M4042" s="12" t="s">
        <v>15125</v>
      </c>
      <c r="N4042" s="12" t="s">
        <v>15126</v>
      </c>
      <c r="O4042" s="26" t="s">
        <v>19171</v>
      </c>
      <c r="P4042" s="26" t="s">
        <v>19172</v>
      </c>
      <c r="Q4042" s="25" t="s">
        <v>632</v>
      </c>
      <c r="R4042" s="26" t="s">
        <v>19173</v>
      </c>
      <c r="S4042" s="15" t="s">
        <v>19174</v>
      </c>
      <c r="T4042" s="52" t="s">
        <v>19175</v>
      </c>
      <c r="U4042" s="22" t="s">
        <v>392</v>
      </c>
      <c r="V4042" s="49" t="str">
        <f>+Sitio_Publico[[#This Row],[idcoleccion]]&amp;"-"&amp;Sitio_Publico[[#This Row],[id]]</f>
        <v>000-4041</v>
      </c>
      <c r="W4042" s="49">
        <f>+VLOOKUP(Sitio_Publico[[#This Row],[territorio]],Estructura!$AE$4:$AH$1067,4,0)</f>
        <v>30006309</v>
      </c>
      <c r="X4042" s="49" t="str">
        <f>+VLOOKUP(Sitio_Publico[[#This Row],[tema]],Estructura!$G$4:$J$532,4,0)</f>
        <v>T-55</v>
      </c>
      <c r="Y4042" s="49" t="str">
        <f>+VLOOKUP(Sitio_Publico[[#This Row],[contenido]],Estructura!$L$4:$O$473,4,0)</f>
        <v>C-30</v>
      </c>
      <c r="Z4042" s="49" t="str">
        <f>+VLOOKUP(Sitio_Publico[[#This Row],[Filtro Integrado]],Estructura!$U$4:$W$529,3,0)</f>
        <v>FI-0</v>
      </c>
      <c r="AA4042" s="49" t="str">
        <f>+VLOOKUP(Sitio_Publico[[#This Row],[Muestra]],Estructura!$Y$4:$AB$483,4,0)</f>
        <v>M-000222</v>
      </c>
    </row>
    <row r="4043" spans="1:27" ht="40.799999999999997" x14ac:dyDescent="0.3">
      <c r="A4043" s="16">
        <f t="shared" si="63"/>
        <v>4042</v>
      </c>
      <c r="B4043" s="47" t="s">
        <v>15118</v>
      </c>
      <c r="C4043" s="13" t="s">
        <v>15119</v>
      </c>
      <c r="D4043" s="13" t="s">
        <v>15120</v>
      </c>
      <c r="E4043" s="44">
        <v>16206</v>
      </c>
      <c r="F4043" s="13" t="s">
        <v>15121</v>
      </c>
      <c r="G4043" s="23" t="s">
        <v>15122</v>
      </c>
      <c r="H4043" s="42" t="s">
        <v>458</v>
      </c>
      <c r="I4043" s="28" t="s">
        <v>209</v>
      </c>
      <c r="J4043" s="12" t="s">
        <v>393</v>
      </c>
      <c r="K4043" s="28" t="s">
        <v>15199</v>
      </c>
      <c r="L4043" s="12" t="s">
        <v>15124</v>
      </c>
      <c r="M4043" s="12" t="s">
        <v>15125</v>
      </c>
      <c r="N4043" s="12" t="s">
        <v>15126</v>
      </c>
      <c r="O4043" s="26" t="s">
        <v>19176</v>
      </c>
      <c r="P4043" s="26" t="s">
        <v>19177</v>
      </c>
      <c r="Q4043" s="25" t="s">
        <v>632</v>
      </c>
      <c r="R4043" s="26" t="s">
        <v>19178</v>
      </c>
      <c r="S4043" s="15" t="s">
        <v>19179</v>
      </c>
      <c r="T4043" s="52" t="s">
        <v>19180</v>
      </c>
      <c r="U4043" s="22" t="s">
        <v>392</v>
      </c>
      <c r="V4043" s="49" t="str">
        <f>+Sitio_Publico[[#This Row],[idcoleccion]]&amp;"-"&amp;Sitio_Publico[[#This Row],[id]]</f>
        <v>000-4042</v>
      </c>
      <c r="W4043" s="49">
        <f>+VLOOKUP(Sitio_Publico[[#This Row],[territorio]],Estructura!$AE$4:$AH$1067,4,0)</f>
        <v>30016206</v>
      </c>
      <c r="X4043" s="49" t="str">
        <f>+VLOOKUP(Sitio_Publico[[#This Row],[tema]],Estructura!$G$4:$J$532,4,0)</f>
        <v>T-50</v>
      </c>
      <c r="Y4043" s="49" t="str">
        <f>+VLOOKUP(Sitio_Publico[[#This Row],[contenido]],Estructura!$L$4:$O$473,4,0)</f>
        <v>C-30</v>
      </c>
      <c r="Z4043" s="49" t="str">
        <f>+VLOOKUP(Sitio_Publico[[#This Row],[Filtro Integrado]],Estructura!$U$4:$W$529,3,0)</f>
        <v>FI-0</v>
      </c>
      <c r="AA4043" s="49" t="str">
        <f>+VLOOKUP(Sitio_Publico[[#This Row],[Muestra]],Estructura!$Y$4:$AB$483,4,0)</f>
        <v>M-000222</v>
      </c>
    </row>
    <row r="4044" spans="1:27" ht="40.799999999999997" x14ac:dyDescent="0.3">
      <c r="A4044" s="16">
        <f t="shared" si="63"/>
        <v>4043</v>
      </c>
      <c r="B4044" s="47" t="s">
        <v>15118</v>
      </c>
      <c r="C4044" s="13" t="s">
        <v>15119</v>
      </c>
      <c r="D4044" s="13" t="s">
        <v>15141</v>
      </c>
      <c r="E4044" s="44">
        <v>100103001</v>
      </c>
      <c r="F4044" s="13" t="s">
        <v>15142</v>
      </c>
      <c r="G4044" s="23" t="s">
        <v>15300</v>
      </c>
      <c r="H4044" s="42" t="s">
        <v>455</v>
      </c>
      <c r="I4044" s="28" t="s">
        <v>14</v>
      </c>
      <c r="J4044" s="12" t="s">
        <v>393</v>
      </c>
      <c r="K4044" s="28" t="s">
        <v>15349</v>
      </c>
      <c r="L4044" s="12" t="s">
        <v>1299</v>
      </c>
      <c r="M4044" s="12" t="s">
        <v>15146</v>
      </c>
      <c r="N4044" s="12" t="s">
        <v>15126</v>
      </c>
      <c r="O4044" s="26" t="s">
        <v>19181</v>
      </c>
      <c r="P4044" s="26" t="s">
        <v>19182</v>
      </c>
      <c r="Q4044" s="25" t="s">
        <v>1145</v>
      </c>
      <c r="R4044" s="26" t="s">
        <v>19183</v>
      </c>
      <c r="S4044" s="15" t="s">
        <v>19184</v>
      </c>
      <c r="T4044" s="52">
        <v>0</v>
      </c>
      <c r="U4044" s="22" t="s">
        <v>392</v>
      </c>
      <c r="V4044" s="49" t="str">
        <f>+Sitio_Publico[[#This Row],[idcoleccion]]&amp;"-"&amp;Sitio_Publico[[#This Row],[id]]</f>
        <v>000-4043</v>
      </c>
      <c r="W4044" s="49">
        <f>+VLOOKUP(Sitio_Publico[[#This Row],[territorio]],Estructura!$AE$4:$AH$1067,4,0)</f>
        <v>10000000</v>
      </c>
      <c r="X4044" s="49" t="str">
        <f>+VLOOKUP(Sitio_Publico[[#This Row],[tema]],Estructura!$G$4:$J$532,4,0)</f>
        <v>T-0</v>
      </c>
      <c r="Y4044" s="49" t="str">
        <f>+VLOOKUP(Sitio_Publico[[#This Row],[contenido]],Estructura!$L$4:$O$473,4,0)</f>
        <v>C-34</v>
      </c>
      <c r="Z4044" s="49" t="str">
        <f>+VLOOKUP(Sitio_Publico[[#This Row],[Filtro Integrado]],Estructura!$U$4:$W$529,3,0)</f>
        <v>FI-0</v>
      </c>
      <c r="AA4044" s="49" t="str">
        <f>+VLOOKUP(Sitio_Publico[[#This Row],[Muestra]],Estructura!$Y$4:$AB$483,4,0)</f>
        <v>M-00014</v>
      </c>
    </row>
    <row r="4045" spans="1:27" ht="30.6" x14ac:dyDescent="0.3">
      <c r="A4045" s="16">
        <f t="shared" si="63"/>
        <v>4044</v>
      </c>
      <c r="B4045" s="47" t="s">
        <v>15118</v>
      </c>
      <c r="C4045" s="13" t="s">
        <v>15119</v>
      </c>
      <c r="D4045" s="13" t="s">
        <v>15120</v>
      </c>
      <c r="E4045" s="44">
        <v>16202</v>
      </c>
      <c r="F4045" s="13" t="s">
        <v>15198</v>
      </c>
      <c r="G4045" s="23" t="s">
        <v>15122</v>
      </c>
      <c r="H4045" s="42" t="s">
        <v>458</v>
      </c>
      <c r="I4045" s="28" t="s">
        <v>197</v>
      </c>
      <c r="J4045" s="12" t="s">
        <v>393</v>
      </c>
      <c r="K4045" s="28" t="s">
        <v>15181</v>
      </c>
      <c r="L4045" s="12" t="s">
        <v>15124</v>
      </c>
      <c r="M4045" s="12" t="s">
        <v>15125</v>
      </c>
      <c r="N4045" s="12" t="s">
        <v>15126</v>
      </c>
      <c r="O4045" s="26" t="s">
        <v>19185</v>
      </c>
      <c r="P4045" s="26" t="s">
        <v>19186</v>
      </c>
      <c r="Q4045" s="25" t="s">
        <v>632</v>
      </c>
      <c r="R4045" s="26" t="s">
        <v>19187</v>
      </c>
      <c r="S4045" s="15" t="s">
        <v>19188</v>
      </c>
      <c r="T4045" s="52" t="s">
        <v>16376</v>
      </c>
      <c r="U4045" s="22" t="s">
        <v>392</v>
      </c>
      <c r="V4045" s="49" t="str">
        <f>+Sitio_Publico[[#This Row],[idcoleccion]]&amp;"-"&amp;Sitio_Publico[[#This Row],[id]]</f>
        <v>000-4044</v>
      </c>
      <c r="W4045" s="49">
        <f>+VLOOKUP(Sitio_Publico[[#This Row],[territorio]],Estructura!$AE$4:$AH$1067,4,0)</f>
        <v>30016202</v>
      </c>
      <c r="X4045" s="49" t="str">
        <f>+VLOOKUP(Sitio_Publico[[#This Row],[tema]],Estructura!$G$4:$J$532,4,0)</f>
        <v>T-55</v>
      </c>
      <c r="Y4045" s="49" t="str">
        <f>+VLOOKUP(Sitio_Publico[[#This Row],[contenido]],Estructura!$L$4:$O$473,4,0)</f>
        <v>C-30</v>
      </c>
      <c r="Z4045" s="49" t="str">
        <f>+VLOOKUP(Sitio_Publico[[#This Row],[Filtro Integrado]],Estructura!$U$4:$W$529,3,0)</f>
        <v>FI-0</v>
      </c>
      <c r="AA4045" s="49" t="str">
        <f>+VLOOKUP(Sitio_Publico[[#This Row],[Muestra]],Estructura!$Y$4:$AB$483,4,0)</f>
        <v>M-000220</v>
      </c>
    </row>
    <row r="4046" spans="1:27" ht="48" x14ac:dyDescent="0.3">
      <c r="A4046" s="16">
        <f t="shared" si="63"/>
        <v>4045</v>
      </c>
      <c r="B4046" s="47" t="s">
        <v>15118</v>
      </c>
      <c r="C4046" s="13" t="s">
        <v>15119</v>
      </c>
      <c r="D4046" s="13" t="s">
        <v>15120</v>
      </c>
      <c r="E4046" s="44">
        <v>6</v>
      </c>
      <c r="F4046" s="13" t="s">
        <v>15161</v>
      </c>
      <c r="G4046" s="23" t="s">
        <v>15162</v>
      </c>
      <c r="H4046" s="42" t="s">
        <v>457</v>
      </c>
      <c r="I4046" s="28" t="s">
        <v>373</v>
      </c>
      <c r="J4046" s="12" t="s">
        <v>393</v>
      </c>
      <c r="K4046" s="28" t="s">
        <v>19189</v>
      </c>
      <c r="L4046" s="12" t="s">
        <v>16294</v>
      </c>
      <c r="M4046" s="12" t="s">
        <v>15165</v>
      </c>
      <c r="N4046" s="12" t="s">
        <v>15126</v>
      </c>
      <c r="O4046" s="26" t="s">
        <v>19190</v>
      </c>
      <c r="P4046" s="26" t="s">
        <v>19191</v>
      </c>
      <c r="Q4046" s="25" t="s">
        <v>456</v>
      </c>
      <c r="R4046" s="26" t="s">
        <v>19192</v>
      </c>
      <c r="S4046" s="15" t="s">
        <v>19193</v>
      </c>
      <c r="T4046" s="52" t="s">
        <v>15617</v>
      </c>
      <c r="U4046" s="22" t="s">
        <v>392</v>
      </c>
      <c r="V4046" s="49" t="str">
        <f>+Sitio_Publico[[#This Row],[idcoleccion]]&amp;"-"&amp;Sitio_Publico[[#This Row],[id]]</f>
        <v>000-4045</v>
      </c>
      <c r="W4046" s="49">
        <f>+VLOOKUP(Sitio_Publico[[#This Row],[territorio]],Estructura!$AE$4:$AH$1067,4,0)</f>
        <v>20000010</v>
      </c>
      <c r="X4046" s="49" t="str">
        <f>+VLOOKUP(Sitio_Publico[[#This Row],[tema]],Estructura!$G$4:$J$532,4,0)</f>
        <v>T-53</v>
      </c>
      <c r="Y4046" s="49" t="str">
        <f>+VLOOKUP(Sitio_Publico[[#This Row],[contenido]],Estructura!$L$4:$O$473,4,0)</f>
        <v>C-33</v>
      </c>
      <c r="Z4046" s="49" t="str">
        <f>+VLOOKUP(Sitio_Publico[[#This Row],[Filtro Integrado]],Estructura!$U$4:$W$529,3,0)</f>
        <v>FI-0</v>
      </c>
      <c r="AA4046" s="49" t="str">
        <f>+VLOOKUP(Sitio_Publico[[#This Row],[Muestra]],Estructura!$Y$4:$AB$483,4,0)</f>
        <v>M-000360</v>
      </c>
    </row>
    <row r="4047" spans="1:27" ht="40.799999999999997" x14ac:dyDescent="0.3">
      <c r="A4047" s="16">
        <f t="shared" si="63"/>
        <v>4046</v>
      </c>
      <c r="B4047" s="47" t="s">
        <v>15118</v>
      </c>
      <c r="C4047" s="13" t="s">
        <v>15119</v>
      </c>
      <c r="D4047" s="13" t="s">
        <v>15120</v>
      </c>
      <c r="E4047" s="44">
        <v>184</v>
      </c>
      <c r="F4047" s="13" t="s">
        <v>15142</v>
      </c>
      <c r="G4047" s="23" t="s">
        <v>15300</v>
      </c>
      <c r="H4047" s="42" t="s">
        <v>455</v>
      </c>
      <c r="I4047" s="28" t="s">
        <v>449</v>
      </c>
      <c r="J4047" s="12" t="s">
        <v>393</v>
      </c>
      <c r="K4047" s="28" t="s">
        <v>15142</v>
      </c>
      <c r="L4047" s="12" t="s">
        <v>15145</v>
      </c>
      <c r="M4047" s="12" t="s">
        <v>14623</v>
      </c>
      <c r="N4047" s="12" t="s">
        <v>15126</v>
      </c>
      <c r="O4047" s="26" t="s">
        <v>19194</v>
      </c>
      <c r="P4047" s="26" t="s">
        <v>19195</v>
      </c>
      <c r="Q4047" s="25" t="s">
        <v>456</v>
      </c>
      <c r="R4047" s="26" t="s">
        <v>19196</v>
      </c>
      <c r="S4047" s="15" t="s">
        <v>19197</v>
      </c>
      <c r="T4047" s="52">
        <v>0</v>
      </c>
      <c r="U4047" s="22" t="s">
        <v>392</v>
      </c>
      <c r="V4047" s="49" t="str">
        <f>+Sitio_Publico[[#This Row],[idcoleccion]]&amp;"-"&amp;Sitio_Publico[[#This Row],[id]]</f>
        <v>000-4046</v>
      </c>
      <c r="W4047" s="49">
        <f>+VLOOKUP(Sitio_Publico[[#This Row],[territorio]],Estructura!$AE$4:$AH$1067,4,0)</f>
        <v>10000184</v>
      </c>
      <c r="X4047" s="49" t="str">
        <f>+VLOOKUP(Sitio_Publico[[#This Row],[tema]],Estructura!$G$4:$J$532,4,0)</f>
        <v>T-0</v>
      </c>
      <c r="Y4047" s="49" t="str">
        <f>+VLOOKUP(Sitio_Publico[[#This Row],[contenido]],Estructura!$L$4:$O$473,4,0)</f>
        <v>C-34</v>
      </c>
      <c r="Z4047" s="49" t="str">
        <f>+VLOOKUP(Sitio_Publico[[#This Row],[Filtro Integrado]],Estructura!$U$4:$W$529,3,0)</f>
        <v>FI-0</v>
      </c>
      <c r="AA4047" s="49" t="str">
        <f>+VLOOKUP(Sitio_Publico[[#This Row],[Muestra]],Estructura!$Y$4:$AB$483,4,0)</f>
        <v>M-00039</v>
      </c>
    </row>
    <row r="4048" spans="1:27" ht="51" x14ac:dyDescent="0.3">
      <c r="A4048" s="16">
        <f t="shared" si="63"/>
        <v>4047</v>
      </c>
      <c r="B4048" s="47" t="s">
        <v>15118</v>
      </c>
      <c r="C4048" s="13" t="s">
        <v>15119</v>
      </c>
      <c r="D4048" s="13" t="s">
        <v>15120</v>
      </c>
      <c r="E4048" s="44">
        <v>100103001</v>
      </c>
      <c r="F4048" s="13" t="s">
        <v>15396</v>
      </c>
      <c r="G4048" s="23" t="s">
        <v>15397</v>
      </c>
      <c r="H4048" s="42" t="s">
        <v>457</v>
      </c>
      <c r="I4048" s="28" t="s">
        <v>372</v>
      </c>
      <c r="J4048" s="12" t="s">
        <v>15398</v>
      </c>
      <c r="K4048" s="28" t="s">
        <v>15349</v>
      </c>
      <c r="L4048" s="12" t="s">
        <v>1611</v>
      </c>
      <c r="M4048" s="12" t="s">
        <v>15400</v>
      </c>
      <c r="N4048" s="12" t="s">
        <v>15126</v>
      </c>
      <c r="O4048" s="26" t="s">
        <v>19198</v>
      </c>
      <c r="P4048" s="26" t="s">
        <v>19199</v>
      </c>
      <c r="Q4048" s="25" t="s">
        <v>456</v>
      </c>
      <c r="R4048" s="26" t="s">
        <v>19200</v>
      </c>
      <c r="S4048" s="15" t="s">
        <v>19201</v>
      </c>
      <c r="T4048" s="52" t="s">
        <v>3444</v>
      </c>
      <c r="U4048" s="22" t="s">
        <v>392</v>
      </c>
      <c r="V4048" s="49" t="str">
        <f>+Sitio_Publico[[#This Row],[idcoleccion]]&amp;"-"&amp;Sitio_Publico[[#This Row],[id]]</f>
        <v>000-4047</v>
      </c>
      <c r="W4048" s="49">
        <f>+VLOOKUP(Sitio_Publico[[#This Row],[territorio]],Estructura!$AE$4:$AH$1067,4,0)</f>
        <v>20000009</v>
      </c>
      <c r="X4048" s="49" t="str">
        <f>+VLOOKUP(Sitio_Publico[[#This Row],[tema]],Estructura!$G$4:$J$532,4,0)</f>
        <v>T-58</v>
      </c>
      <c r="Y4048" s="49" t="str">
        <f>+VLOOKUP(Sitio_Publico[[#This Row],[contenido]],Estructura!$L$4:$O$473,4,0)</f>
        <v>C-35</v>
      </c>
      <c r="Z4048" s="49" t="str">
        <f>+VLOOKUP(Sitio_Publico[[#This Row],[Filtro Integrado]],Estructura!$U$4:$W$529,3,0)</f>
        <v>FI-8</v>
      </c>
      <c r="AA4048" s="49" t="str">
        <f>+VLOOKUP(Sitio_Publico[[#This Row],[Muestra]],Estructura!$Y$4:$AB$483,4,0)</f>
        <v>M-00014</v>
      </c>
    </row>
    <row r="4049" spans="1:27" ht="112.2" x14ac:dyDescent="0.3">
      <c r="A4049" s="16">
        <f t="shared" si="63"/>
        <v>4048</v>
      </c>
      <c r="B4049" s="47" t="s">
        <v>15118</v>
      </c>
      <c r="C4049" s="13" t="s">
        <v>15119</v>
      </c>
      <c r="D4049" s="13" t="s">
        <v>15141</v>
      </c>
      <c r="E4049" s="44">
        <v>100104</v>
      </c>
      <c r="F4049" s="13" t="s">
        <v>15142</v>
      </c>
      <c r="G4049" s="23" t="s">
        <v>15143</v>
      </c>
      <c r="H4049" s="42" t="s">
        <v>455</v>
      </c>
      <c r="I4049" s="28" t="s">
        <v>14</v>
      </c>
      <c r="J4049" s="12" t="s">
        <v>393</v>
      </c>
      <c r="K4049" s="28" t="s">
        <v>15391</v>
      </c>
      <c r="L4049" s="12" t="s">
        <v>1299</v>
      </c>
      <c r="M4049" s="12" t="s">
        <v>15146</v>
      </c>
      <c r="N4049" s="12" t="s">
        <v>15126</v>
      </c>
      <c r="O4049" s="26" t="s">
        <v>19202</v>
      </c>
      <c r="P4049" s="26" t="s">
        <v>19203</v>
      </c>
      <c r="Q4049" s="25" t="s">
        <v>1145</v>
      </c>
      <c r="R4049" s="26" t="s">
        <v>19204</v>
      </c>
      <c r="S4049" s="15" t="s">
        <v>19205</v>
      </c>
      <c r="T4049" s="52">
        <v>0</v>
      </c>
      <c r="U4049" s="22" t="s">
        <v>392</v>
      </c>
      <c r="V4049" s="49" t="str">
        <f>+Sitio_Publico[[#This Row],[idcoleccion]]&amp;"-"&amp;Sitio_Publico[[#This Row],[id]]</f>
        <v>000-4048</v>
      </c>
      <c r="W4049" s="49">
        <f>+VLOOKUP(Sitio_Publico[[#This Row],[territorio]],Estructura!$AE$4:$AH$1067,4,0)</f>
        <v>10000000</v>
      </c>
      <c r="X4049" s="49" t="str">
        <f>+VLOOKUP(Sitio_Publico[[#This Row],[tema]],Estructura!$G$4:$J$532,4,0)</f>
        <v>T-0</v>
      </c>
      <c r="Y4049" s="49" t="str">
        <f>+VLOOKUP(Sitio_Publico[[#This Row],[contenido]],Estructura!$L$4:$O$473,4,0)</f>
        <v>C-1</v>
      </c>
      <c r="Z4049" s="49" t="str">
        <f>+VLOOKUP(Sitio_Publico[[#This Row],[Filtro Integrado]],Estructura!$U$4:$W$529,3,0)</f>
        <v>FI-0</v>
      </c>
      <c r="AA4049" s="49" t="str">
        <f>+VLOOKUP(Sitio_Publico[[#This Row],[Muestra]],Estructura!$Y$4:$AB$483,4,0)</f>
        <v>M-000237</v>
      </c>
    </row>
    <row r="4050" spans="1:27" ht="40.799999999999997" x14ac:dyDescent="0.3">
      <c r="A4050" s="16">
        <f t="shared" si="63"/>
        <v>4049</v>
      </c>
      <c r="B4050" s="47" t="s">
        <v>15118</v>
      </c>
      <c r="C4050" s="13" t="s">
        <v>15119</v>
      </c>
      <c r="D4050" s="13" t="s">
        <v>15120</v>
      </c>
      <c r="E4050" s="44">
        <v>3304</v>
      </c>
      <c r="F4050" s="13" t="s">
        <v>15121</v>
      </c>
      <c r="G4050" s="23" t="s">
        <v>15122</v>
      </c>
      <c r="H4050" s="42" t="s">
        <v>458</v>
      </c>
      <c r="I4050" s="28" t="s">
        <v>49</v>
      </c>
      <c r="J4050" s="12" t="s">
        <v>393</v>
      </c>
      <c r="K4050" s="28" t="s">
        <v>15371</v>
      </c>
      <c r="L4050" s="12" t="s">
        <v>15124</v>
      </c>
      <c r="M4050" s="12" t="s">
        <v>15125</v>
      </c>
      <c r="N4050" s="12" t="s">
        <v>15126</v>
      </c>
      <c r="O4050" s="26" t="s">
        <v>19206</v>
      </c>
      <c r="P4050" s="26" t="s">
        <v>19207</v>
      </c>
      <c r="Q4050" s="25" t="s">
        <v>632</v>
      </c>
      <c r="R4050" s="26" t="s">
        <v>19208</v>
      </c>
      <c r="S4050" s="15" t="s">
        <v>19209</v>
      </c>
      <c r="T4050" s="52" t="s">
        <v>17632</v>
      </c>
      <c r="U4050" s="22" t="s">
        <v>392</v>
      </c>
      <c r="V4050" s="49" t="str">
        <f>+Sitio_Publico[[#This Row],[idcoleccion]]&amp;"-"&amp;Sitio_Publico[[#This Row],[id]]</f>
        <v>000-4049</v>
      </c>
      <c r="W4050" s="49">
        <f>+VLOOKUP(Sitio_Publico[[#This Row],[territorio]],Estructura!$AE$4:$AH$1067,4,0)</f>
        <v>30003304</v>
      </c>
      <c r="X4050" s="49" t="str">
        <f>+VLOOKUP(Sitio_Publico[[#This Row],[tema]],Estructura!$G$4:$J$532,4,0)</f>
        <v>T-50</v>
      </c>
      <c r="Y4050" s="49" t="str">
        <f>+VLOOKUP(Sitio_Publico[[#This Row],[contenido]],Estructura!$L$4:$O$473,4,0)</f>
        <v>C-30</v>
      </c>
      <c r="Z4050" s="49" t="str">
        <f>+VLOOKUP(Sitio_Publico[[#This Row],[Filtro Integrado]],Estructura!$U$4:$W$529,3,0)</f>
        <v>FI-0</v>
      </c>
      <c r="AA4050" s="49" t="str">
        <f>+VLOOKUP(Sitio_Publico[[#This Row],[Muestra]],Estructura!$Y$4:$AB$483,4,0)</f>
        <v>M-000236</v>
      </c>
    </row>
    <row r="4051" spans="1:27" ht="30.6" x14ac:dyDescent="0.3">
      <c r="A4051" s="16">
        <f t="shared" si="63"/>
        <v>4050</v>
      </c>
      <c r="B4051" s="47" t="s">
        <v>15118</v>
      </c>
      <c r="C4051" s="13" t="s">
        <v>15119</v>
      </c>
      <c r="D4051" s="13" t="s">
        <v>15120</v>
      </c>
      <c r="E4051" s="44">
        <v>6102</v>
      </c>
      <c r="F4051" s="13" t="s">
        <v>15198</v>
      </c>
      <c r="G4051" s="23" t="s">
        <v>15122</v>
      </c>
      <c r="H4051" s="42" t="s">
        <v>458</v>
      </c>
      <c r="I4051" s="28" t="s">
        <v>101</v>
      </c>
      <c r="J4051" s="12" t="s">
        <v>393</v>
      </c>
      <c r="K4051" s="28" t="s">
        <v>15225</v>
      </c>
      <c r="L4051" s="12" t="s">
        <v>15124</v>
      </c>
      <c r="M4051" s="12" t="s">
        <v>15125</v>
      </c>
      <c r="N4051" s="12" t="s">
        <v>15126</v>
      </c>
      <c r="O4051" s="26" t="s">
        <v>19210</v>
      </c>
      <c r="P4051" s="26" t="s">
        <v>19211</v>
      </c>
      <c r="Q4051" s="25" t="s">
        <v>632</v>
      </c>
      <c r="R4051" s="26" t="s">
        <v>19212</v>
      </c>
      <c r="S4051" s="15" t="s">
        <v>19213</v>
      </c>
      <c r="T4051" s="52" t="s">
        <v>16913</v>
      </c>
      <c r="U4051" s="22" t="s">
        <v>392</v>
      </c>
      <c r="V4051" s="49" t="str">
        <f>+Sitio_Publico[[#This Row],[idcoleccion]]&amp;"-"&amp;Sitio_Publico[[#This Row],[id]]</f>
        <v>000-4050</v>
      </c>
      <c r="W4051" s="49">
        <f>+VLOOKUP(Sitio_Publico[[#This Row],[territorio]],Estructura!$AE$4:$AH$1067,4,0)</f>
        <v>30006102</v>
      </c>
      <c r="X4051" s="49" t="str">
        <f>+VLOOKUP(Sitio_Publico[[#This Row],[tema]],Estructura!$G$4:$J$532,4,0)</f>
        <v>T-55</v>
      </c>
      <c r="Y4051" s="49" t="str">
        <f>+VLOOKUP(Sitio_Publico[[#This Row],[contenido]],Estructura!$L$4:$O$473,4,0)</f>
        <v>C-30</v>
      </c>
      <c r="Z4051" s="49" t="str">
        <f>+VLOOKUP(Sitio_Publico[[#This Row],[Filtro Integrado]],Estructura!$U$4:$W$529,3,0)</f>
        <v>FI-0</v>
      </c>
      <c r="AA4051" s="49" t="str">
        <f>+VLOOKUP(Sitio_Publico[[#This Row],[Muestra]],Estructura!$Y$4:$AB$483,4,0)</f>
        <v>M-0002</v>
      </c>
    </row>
    <row r="4052" spans="1:27" ht="30.6" x14ac:dyDescent="0.3">
      <c r="A4052" s="16">
        <f t="shared" si="63"/>
        <v>4051</v>
      </c>
      <c r="B4052" s="47" t="s">
        <v>15118</v>
      </c>
      <c r="C4052" s="13" t="s">
        <v>15119</v>
      </c>
      <c r="D4052" s="13" t="s">
        <v>15120</v>
      </c>
      <c r="E4052" s="44">
        <v>16206</v>
      </c>
      <c r="F4052" s="13" t="s">
        <v>15121</v>
      </c>
      <c r="G4052" s="23" t="s">
        <v>15122</v>
      </c>
      <c r="H4052" s="42" t="s">
        <v>458</v>
      </c>
      <c r="I4052" s="28" t="s">
        <v>209</v>
      </c>
      <c r="J4052" s="12" t="s">
        <v>393</v>
      </c>
      <c r="K4052" s="28" t="s">
        <v>15142</v>
      </c>
      <c r="L4052" s="12" t="s">
        <v>15124</v>
      </c>
      <c r="M4052" s="12" t="s">
        <v>15125</v>
      </c>
      <c r="N4052" s="12" t="s">
        <v>15126</v>
      </c>
      <c r="O4052" s="26" t="s">
        <v>19214</v>
      </c>
      <c r="P4052" s="26" t="s">
        <v>19215</v>
      </c>
      <c r="Q4052" s="25" t="s">
        <v>632</v>
      </c>
      <c r="R4052" s="26" t="s">
        <v>19216</v>
      </c>
      <c r="S4052" s="15" t="s">
        <v>19217</v>
      </c>
      <c r="T4052" s="52" t="s">
        <v>19180</v>
      </c>
      <c r="U4052" s="22" t="s">
        <v>392</v>
      </c>
      <c r="V4052" s="49" t="str">
        <f>+Sitio_Publico[[#This Row],[idcoleccion]]&amp;"-"&amp;Sitio_Publico[[#This Row],[id]]</f>
        <v>000-4051</v>
      </c>
      <c r="W4052" s="49">
        <f>+VLOOKUP(Sitio_Publico[[#This Row],[territorio]],Estructura!$AE$4:$AH$1067,4,0)</f>
        <v>30016206</v>
      </c>
      <c r="X4052" s="49" t="str">
        <f>+VLOOKUP(Sitio_Publico[[#This Row],[tema]],Estructura!$G$4:$J$532,4,0)</f>
        <v>T-50</v>
      </c>
      <c r="Y4052" s="49" t="str">
        <f>+VLOOKUP(Sitio_Publico[[#This Row],[contenido]],Estructura!$L$4:$O$473,4,0)</f>
        <v>C-30</v>
      </c>
      <c r="Z4052" s="49" t="str">
        <f>+VLOOKUP(Sitio_Publico[[#This Row],[Filtro Integrado]],Estructura!$U$4:$W$529,3,0)</f>
        <v>FI-0</v>
      </c>
      <c r="AA4052" s="49" t="str">
        <f>+VLOOKUP(Sitio_Publico[[#This Row],[Muestra]],Estructura!$Y$4:$AB$483,4,0)</f>
        <v>M-00039</v>
      </c>
    </row>
    <row r="4053" spans="1:27" ht="30.6" x14ac:dyDescent="0.3">
      <c r="A4053" s="16">
        <f t="shared" si="63"/>
        <v>4052</v>
      </c>
      <c r="B4053" s="47" t="s">
        <v>15118</v>
      </c>
      <c r="C4053" s="13" t="s">
        <v>15119</v>
      </c>
      <c r="D4053" s="13" t="s">
        <v>15120</v>
      </c>
      <c r="E4053" s="44">
        <v>16103</v>
      </c>
      <c r="F4053" s="13" t="s">
        <v>15198</v>
      </c>
      <c r="G4053" s="23" t="s">
        <v>15122</v>
      </c>
      <c r="H4053" s="42" t="s">
        <v>458</v>
      </c>
      <c r="I4053" s="28" t="s">
        <v>200</v>
      </c>
      <c r="J4053" s="12" t="s">
        <v>393</v>
      </c>
      <c r="K4053" s="28" t="s">
        <v>15225</v>
      </c>
      <c r="L4053" s="12" t="s">
        <v>15124</v>
      </c>
      <c r="M4053" s="12" t="s">
        <v>15125</v>
      </c>
      <c r="N4053" s="12" t="s">
        <v>15126</v>
      </c>
      <c r="O4053" s="26" t="s">
        <v>19218</v>
      </c>
      <c r="P4053" s="26" t="s">
        <v>19219</v>
      </c>
      <c r="Q4053" s="25" t="s">
        <v>632</v>
      </c>
      <c r="R4053" s="26" t="s">
        <v>19220</v>
      </c>
      <c r="S4053" s="15" t="s">
        <v>19221</v>
      </c>
      <c r="T4053" s="52" t="s">
        <v>19222</v>
      </c>
      <c r="U4053" s="22" t="s">
        <v>392</v>
      </c>
      <c r="V4053" s="49" t="str">
        <f>+Sitio_Publico[[#This Row],[idcoleccion]]&amp;"-"&amp;Sitio_Publico[[#This Row],[id]]</f>
        <v>000-4052</v>
      </c>
      <c r="W4053" s="49">
        <f>+VLOOKUP(Sitio_Publico[[#This Row],[territorio]],Estructura!$AE$4:$AH$1067,4,0)</f>
        <v>30016103</v>
      </c>
      <c r="X4053" s="49" t="str">
        <f>+VLOOKUP(Sitio_Publico[[#This Row],[tema]],Estructura!$G$4:$J$532,4,0)</f>
        <v>T-55</v>
      </c>
      <c r="Y4053" s="49" t="str">
        <f>+VLOOKUP(Sitio_Publico[[#This Row],[contenido]],Estructura!$L$4:$O$473,4,0)</f>
        <v>C-30</v>
      </c>
      <c r="Z4053" s="49" t="str">
        <f>+VLOOKUP(Sitio_Publico[[#This Row],[Filtro Integrado]],Estructura!$U$4:$W$529,3,0)</f>
        <v>FI-0</v>
      </c>
      <c r="AA4053" s="49" t="str">
        <f>+VLOOKUP(Sitio_Publico[[#This Row],[Muestra]],Estructura!$Y$4:$AB$483,4,0)</f>
        <v>M-0002</v>
      </c>
    </row>
    <row r="4054" spans="1:27" ht="51" x14ac:dyDescent="0.3">
      <c r="A4054" s="16">
        <f t="shared" si="63"/>
        <v>4053</v>
      </c>
      <c r="B4054" s="47" t="s">
        <v>15118</v>
      </c>
      <c r="C4054" s="13" t="s">
        <v>15119</v>
      </c>
      <c r="D4054" s="13" t="s">
        <v>15120</v>
      </c>
      <c r="E4054" s="44">
        <v>100105004</v>
      </c>
      <c r="F4054" s="13" t="s">
        <v>15131</v>
      </c>
      <c r="G4054" s="23" t="s">
        <v>15132</v>
      </c>
      <c r="H4054" s="42" t="s">
        <v>457</v>
      </c>
      <c r="I4054" s="28" t="s">
        <v>371</v>
      </c>
      <c r="J4054" s="12" t="s">
        <v>393</v>
      </c>
      <c r="K4054" s="28" t="s">
        <v>15738</v>
      </c>
      <c r="L4054" s="12" t="s">
        <v>15134</v>
      </c>
      <c r="M4054" s="12" t="s">
        <v>15135</v>
      </c>
      <c r="N4054" s="12" t="s">
        <v>15126</v>
      </c>
      <c r="O4054" s="26" t="s">
        <v>19223</v>
      </c>
      <c r="P4054" s="26" t="s">
        <v>19224</v>
      </c>
      <c r="Q4054" s="25" t="s">
        <v>491</v>
      </c>
      <c r="R4054" s="26" t="s">
        <v>19225</v>
      </c>
      <c r="S4054" s="15" t="s">
        <v>19226</v>
      </c>
      <c r="T4054" s="52" t="s">
        <v>15983</v>
      </c>
      <c r="U4054" s="22" t="s">
        <v>392</v>
      </c>
      <c r="V4054" s="49" t="str">
        <f>+Sitio_Publico[[#This Row],[idcoleccion]]&amp;"-"&amp;Sitio_Publico[[#This Row],[id]]</f>
        <v>000-4053</v>
      </c>
      <c r="W4054" s="49">
        <f>+VLOOKUP(Sitio_Publico[[#This Row],[territorio]],Estructura!$AE$4:$AH$1067,4,0)</f>
        <v>20000008</v>
      </c>
      <c r="X4054" s="49" t="str">
        <f>+VLOOKUP(Sitio_Publico[[#This Row],[tema]],Estructura!$G$4:$J$532,4,0)</f>
        <v>T-51</v>
      </c>
      <c r="Y4054" s="49" t="str">
        <f>+VLOOKUP(Sitio_Publico[[#This Row],[contenido]],Estructura!$L$4:$O$473,4,0)</f>
        <v>C-31</v>
      </c>
      <c r="Z4054" s="49" t="str">
        <f>+VLOOKUP(Sitio_Publico[[#This Row],[Filtro Integrado]],Estructura!$U$4:$W$529,3,0)</f>
        <v>FI-0</v>
      </c>
      <c r="AA4054" s="49" t="str">
        <f>+VLOOKUP(Sitio_Publico[[#This Row],[Muestra]],Estructura!$Y$4:$AB$483,4,0)</f>
        <v>M-00025</v>
      </c>
    </row>
    <row r="4055" spans="1:27" ht="40.799999999999997" x14ac:dyDescent="0.3">
      <c r="A4055" s="16">
        <f t="shared" si="63"/>
        <v>4054</v>
      </c>
      <c r="B4055" s="47" t="s">
        <v>15118</v>
      </c>
      <c r="C4055" s="13" t="s">
        <v>15119</v>
      </c>
      <c r="D4055" s="13" t="s">
        <v>15120</v>
      </c>
      <c r="E4055" s="44">
        <v>100108002</v>
      </c>
      <c r="F4055" s="13" t="s">
        <v>15121</v>
      </c>
      <c r="G4055" s="23" t="s">
        <v>15122</v>
      </c>
      <c r="H4055" s="42" t="s">
        <v>455</v>
      </c>
      <c r="I4055" s="28" t="s">
        <v>14</v>
      </c>
      <c r="J4055" s="12" t="s">
        <v>393</v>
      </c>
      <c r="K4055" s="28" t="s">
        <v>15902</v>
      </c>
      <c r="L4055" s="12" t="s">
        <v>15124</v>
      </c>
      <c r="M4055" s="12" t="s">
        <v>15125</v>
      </c>
      <c r="N4055" s="12" t="s">
        <v>15126</v>
      </c>
      <c r="O4055" s="26" t="s">
        <v>19227</v>
      </c>
      <c r="P4055" s="26" t="s">
        <v>19228</v>
      </c>
      <c r="Q4055" s="25" t="s">
        <v>632</v>
      </c>
      <c r="R4055" s="26" t="s">
        <v>19229</v>
      </c>
      <c r="S4055" s="15" t="s">
        <v>19230</v>
      </c>
      <c r="T4055" s="52">
        <v>0</v>
      </c>
      <c r="U4055" s="22" t="s">
        <v>392</v>
      </c>
      <c r="V4055" s="49" t="str">
        <f>+Sitio_Publico[[#This Row],[idcoleccion]]&amp;"-"&amp;Sitio_Publico[[#This Row],[id]]</f>
        <v>000-4054</v>
      </c>
      <c r="W4055" s="49">
        <f>+VLOOKUP(Sitio_Publico[[#This Row],[territorio]],Estructura!$AE$4:$AH$1067,4,0)</f>
        <v>10000000</v>
      </c>
      <c r="X4055" s="49" t="str">
        <f>+VLOOKUP(Sitio_Publico[[#This Row],[tema]],Estructura!$G$4:$J$532,4,0)</f>
        <v>T-50</v>
      </c>
      <c r="Y4055" s="49" t="str">
        <f>+VLOOKUP(Sitio_Publico[[#This Row],[contenido]],Estructura!$L$4:$O$473,4,0)</f>
        <v>C-30</v>
      </c>
      <c r="Z4055" s="49" t="str">
        <f>+VLOOKUP(Sitio_Publico[[#This Row],[Filtro Integrado]],Estructura!$U$4:$W$529,3,0)</f>
        <v>FI-0</v>
      </c>
      <c r="AA4055" s="49" t="str">
        <f>+VLOOKUP(Sitio_Publico[[#This Row],[Muestra]],Estructura!$Y$4:$AB$483,4,0)</f>
        <v>M-00033</v>
      </c>
    </row>
    <row r="4056" spans="1:27" ht="40.799999999999997" x14ac:dyDescent="0.3">
      <c r="A4056" s="16">
        <f t="shared" si="63"/>
        <v>4055</v>
      </c>
      <c r="B4056" s="47" t="s">
        <v>15118</v>
      </c>
      <c r="C4056" s="13" t="s">
        <v>15119</v>
      </c>
      <c r="D4056" s="13" t="s">
        <v>15120</v>
      </c>
      <c r="E4056" s="44">
        <v>7309</v>
      </c>
      <c r="F4056" s="13" t="s">
        <v>15825</v>
      </c>
      <c r="G4056" s="23" t="s">
        <v>15152</v>
      </c>
      <c r="H4056" s="42" t="s">
        <v>458</v>
      </c>
      <c r="I4056" s="28" t="s">
        <v>153</v>
      </c>
      <c r="J4056" s="12" t="s">
        <v>15153</v>
      </c>
      <c r="K4056" s="28" t="s">
        <v>15826</v>
      </c>
      <c r="L4056" s="12" t="s">
        <v>15155</v>
      </c>
      <c r="M4056" s="12" t="s">
        <v>15156</v>
      </c>
      <c r="N4056" s="12" t="s">
        <v>15126</v>
      </c>
      <c r="O4056" s="26" t="s">
        <v>19231</v>
      </c>
      <c r="P4056" s="26" t="s">
        <v>19232</v>
      </c>
      <c r="Q4056" s="25" t="s">
        <v>10495</v>
      </c>
      <c r="R4056" s="26" t="s">
        <v>19233</v>
      </c>
      <c r="S4056" s="15" t="s">
        <v>19234</v>
      </c>
      <c r="T4056" s="52" t="s">
        <v>750</v>
      </c>
      <c r="U4056" s="22" t="s">
        <v>392</v>
      </c>
      <c r="V4056" s="49" t="str">
        <f>+Sitio_Publico[[#This Row],[idcoleccion]]&amp;"-"&amp;Sitio_Publico[[#This Row],[id]]</f>
        <v>000-4055</v>
      </c>
      <c r="W4056" s="49">
        <f>+VLOOKUP(Sitio_Publico[[#This Row],[territorio]],Estructura!$AE$4:$AH$1067,4,0)</f>
        <v>30007309</v>
      </c>
      <c r="X4056" s="49" t="str">
        <f>+VLOOKUP(Sitio_Publico[[#This Row],[tema]],Estructura!$G$4:$J$532,4,0)</f>
        <v>T-62</v>
      </c>
      <c r="Y4056" s="49" t="str">
        <f>+VLOOKUP(Sitio_Publico[[#This Row],[contenido]],Estructura!$L$4:$O$473,4,0)</f>
        <v>C-32</v>
      </c>
      <c r="Z4056" s="49" t="str">
        <f>+VLOOKUP(Sitio_Publico[[#This Row],[Filtro Integrado]],Estructura!$U$4:$W$529,3,0)</f>
        <v>FI-4</v>
      </c>
      <c r="AA4056" s="49" t="str">
        <f>+VLOOKUP(Sitio_Publico[[#This Row],[Muestra]],Estructura!$Y$4:$AB$483,4,0)</f>
        <v>M-000263</v>
      </c>
    </row>
    <row r="4057" spans="1:27" ht="91.8" x14ac:dyDescent="0.3">
      <c r="A4057" s="16">
        <f t="shared" si="63"/>
        <v>4056</v>
      </c>
      <c r="B4057" s="47" t="s">
        <v>15118</v>
      </c>
      <c r="C4057" s="13" t="s">
        <v>15119</v>
      </c>
      <c r="D4057" s="13" t="s">
        <v>15141</v>
      </c>
      <c r="E4057" s="44">
        <v>100108</v>
      </c>
      <c r="F4057" s="13" t="s">
        <v>15142</v>
      </c>
      <c r="G4057" s="23" t="s">
        <v>15143</v>
      </c>
      <c r="H4057" s="42" t="s">
        <v>455</v>
      </c>
      <c r="I4057" s="28" t="s">
        <v>14</v>
      </c>
      <c r="J4057" s="12" t="s">
        <v>393</v>
      </c>
      <c r="K4057" s="28" t="s">
        <v>15323</v>
      </c>
      <c r="L4057" s="12" t="s">
        <v>1299</v>
      </c>
      <c r="M4057" s="12" t="s">
        <v>14623</v>
      </c>
      <c r="N4057" s="12" t="s">
        <v>15126</v>
      </c>
      <c r="O4057" s="26" t="s">
        <v>19235</v>
      </c>
      <c r="P4057" s="26" t="s">
        <v>19236</v>
      </c>
      <c r="Q4057" s="25" t="s">
        <v>1145</v>
      </c>
      <c r="R4057" s="26" t="s">
        <v>19237</v>
      </c>
      <c r="S4057" s="15" t="s">
        <v>19238</v>
      </c>
      <c r="T4057" s="52">
        <v>0</v>
      </c>
      <c r="U4057" s="22" t="s">
        <v>392</v>
      </c>
      <c r="V4057" s="49" t="str">
        <f>+Sitio_Publico[[#This Row],[idcoleccion]]&amp;"-"&amp;Sitio_Publico[[#This Row],[id]]</f>
        <v>000-4056</v>
      </c>
      <c r="W4057" s="49">
        <f>+VLOOKUP(Sitio_Publico[[#This Row],[territorio]],Estructura!$AE$4:$AH$1067,4,0)</f>
        <v>10000000</v>
      </c>
      <c r="X4057" s="49" t="str">
        <f>+VLOOKUP(Sitio_Publico[[#This Row],[tema]],Estructura!$G$4:$J$532,4,0)</f>
        <v>T-0</v>
      </c>
      <c r="Y4057" s="49" t="str">
        <f>+VLOOKUP(Sitio_Publico[[#This Row],[contenido]],Estructura!$L$4:$O$473,4,0)</f>
        <v>C-1</v>
      </c>
      <c r="Z4057" s="49" t="str">
        <f>+VLOOKUP(Sitio_Publico[[#This Row],[Filtro Integrado]],Estructura!$U$4:$W$529,3,0)</f>
        <v>FI-0</v>
      </c>
      <c r="AA4057" s="49" t="str">
        <f>+VLOOKUP(Sitio_Publico[[#This Row],[Muestra]],Estructura!$Y$4:$AB$483,4,0)</f>
        <v>M-000232</v>
      </c>
    </row>
    <row r="4058" spans="1:27" ht="61.2" x14ac:dyDescent="0.3">
      <c r="A4058" s="16">
        <f t="shared" si="63"/>
        <v>4057</v>
      </c>
      <c r="B4058" s="47" t="s">
        <v>15118</v>
      </c>
      <c r="C4058" s="13" t="s">
        <v>15119</v>
      </c>
      <c r="D4058" s="13" t="s">
        <v>15120</v>
      </c>
      <c r="E4058" s="44">
        <v>92</v>
      </c>
      <c r="F4058" s="13" t="s">
        <v>15142</v>
      </c>
      <c r="G4058" s="23" t="s">
        <v>15143</v>
      </c>
      <c r="H4058" s="42" t="s">
        <v>455</v>
      </c>
      <c r="I4058" s="28" t="s">
        <v>425</v>
      </c>
      <c r="J4058" s="12" t="s">
        <v>393</v>
      </c>
      <c r="K4058" s="28" t="s">
        <v>15225</v>
      </c>
      <c r="L4058" s="12" t="s">
        <v>15145</v>
      </c>
      <c r="M4058" s="12" t="s">
        <v>15146</v>
      </c>
      <c r="N4058" s="12" t="s">
        <v>15126</v>
      </c>
      <c r="O4058" s="26" t="s">
        <v>19239</v>
      </c>
      <c r="P4058" s="26" t="s">
        <v>19240</v>
      </c>
      <c r="Q4058" s="25" t="s">
        <v>456</v>
      </c>
      <c r="R4058" s="26" t="s">
        <v>17525</v>
      </c>
      <c r="S4058" s="15" t="s">
        <v>19241</v>
      </c>
      <c r="T4058" s="52">
        <v>0</v>
      </c>
      <c r="U4058" s="22" t="s">
        <v>392</v>
      </c>
      <c r="V4058" s="49" t="str">
        <f>+Sitio_Publico[[#This Row],[idcoleccion]]&amp;"-"&amp;Sitio_Publico[[#This Row],[id]]</f>
        <v>000-4057</v>
      </c>
      <c r="W4058" s="49">
        <f>+VLOOKUP(Sitio_Publico[[#This Row],[territorio]],Estructura!$AE$4:$AH$1067,4,0)</f>
        <v>10000092</v>
      </c>
      <c r="X4058" s="49" t="str">
        <f>+VLOOKUP(Sitio_Publico[[#This Row],[tema]],Estructura!$G$4:$J$532,4,0)</f>
        <v>T-0</v>
      </c>
      <c r="Y4058" s="49" t="str">
        <f>+VLOOKUP(Sitio_Publico[[#This Row],[contenido]],Estructura!$L$4:$O$473,4,0)</f>
        <v>C-1</v>
      </c>
      <c r="Z4058" s="49" t="str">
        <f>+VLOOKUP(Sitio_Publico[[#This Row],[Filtro Integrado]],Estructura!$U$4:$W$529,3,0)</f>
        <v>FI-0</v>
      </c>
      <c r="AA4058" s="49" t="str">
        <f>+VLOOKUP(Sitio_Publico[[#This Row],[Muestra]],Estructura!$Y$4:$AB$483,4,0)</f>
        <v>M-0002</v>
      </c>
    </row>
    <row r="4059" spans="1:27" ht="61.2" x14ac:dyDescent="0.3">
      <c r="A4059" s="16">
        <f t="shared" si="63"/>
        <v>4058</v>
      </c>
      <c r="B4059" s="47" t="s">
        <v>15118</v>
      </c>
      <c r="C4059" s="13" t="s">
        <v>15119</v>
      </c>
      <c r="D4059" s="13" t="s">
        <v>15120</v>
      </c>
      <c r="E4059" s="44">
        <v>54</v>
      </c>
      <c r="F4059" s="13" t="s">
        <v>15142</v>
      </c>
      <c r="G4059" s="23" t="s">
        <v>15143</v>
      </c>
      <c r="H4059" s="42" t="s">
        <v>455</v>
      </c>
      <c r="I4059" s="28" t="s">
        <v>446</v>
      </c>
      <c r="J4059" s="12" t="s">
        <v>393</v>
      </c>
      <c r="K4059" s="28" t="s">
        <v>15225</v>
      </c>
      <c r="L4059" s="12" t="s">
        <v>1299</v>
      </c>
      <c r="M4059" s="12" t="s">
        <v>15146</v>
      </c>
      <c r="N4059" s="12" t="s">
        <v>15126</v>
      </c>
      <c r="O4059" s="26" t="s">
        <v>19242</v>
      </c>
      <c r="P4059" s="26" t="s">
        <v>19243</v>
      </c>
      <c r="Q4059" s="25" t="s">
        <v>15801</v>
      </c>
      <c r="R4059" s="26" t="s">
        <v>19244</v>
      </c>
      <c r="S4059" s="15" t="s">
        <v>19245</v>
      </c>
      <c r="T4059" s="52">
        <v>0</v>
      </c>
      <c r="U4059" s="22" t="s">
        <v>392</v>
      </c>
      <c r="V4059" s="49" t="str">
        <f>+Sitio_Publico[[#This Row],[idcoleccion]]&amp;"-"&amp;Sitio_Publico[[#This Row],[id]]</f>
        <v>000-4058</v>
      </c>
      <c r="W4059" s="49">
        <f>+VLOOKUP(Sitio_Publico[[#This Row],[territorio]],Estructura!$AE$4:$AH$1067,4,0)</f>
        <v>10000054</v>
      </c>
      <c r="X4059" s="49" t="str">
        <f>+VLOOKUP(Sitio_Publico[[#This Row],[tema]],Estructura!$G$4:$J$532,4,0)</f>
        <v>T-0</v>
      </c>
      <c r="Y4059" s="49" t="str">
        <f>+VLOOKUP(Sitio_Publico[[#This Row],[contenido]],Estructura!$L$4:$O$473,4,0)</f>
        <v>C-1</v>
      </c>
      <c r="Z4059" s="49" t="str">
        <f>+VLOOKUP(Sitio_Publico[[#This Row],[Filtro Integrado]],Estructura!$U$4:$W$529,3,0)</f>
        <v>FI-0</v>
      </c>
      <c r="AA4059" s="49" t="str">
        <f>+VLOOKUP(Sitio_Publico[[#This Row],[Muestra]],Estructura!$Y$4:$AB$483,4,0)</f>
        <v>M-0002</v>
      </c>
    </row>
    <row r="4060" spans="1:27" ht="40.799999999999997" x14ac:dyDescent="0.3">
      <c r="A4060" s="16">
        <f t="shared" si="63"/>
        <v>4059</v>
      </c>
      <c r="B4060" s="47" t="s">
        <v>15118</v>
      </c>
      <c r="C4060" s="13" t="s">
        <v>15119</v>
      </c>
      <c r="D4060" s="13" t="s">
        <v>15120</v>
      </c>
      <c r="E4060" s="44">
        <v>100107002</v>
      </c>
      <c r="F4060" s="13" t="s">
        <v>15121</v>
      </c>
      <c r="G4060" s="23" t="s">
        <v>15122</v>
      </c>
      <c r="H4060" s="42" t="s">
        <v>455</v>
      </c>
      <c r="I4060" s="28" t="s">
        <v>14</v>
      </c>
      <c r="J4060" s="12" t="s">
        <v>393</v>
      </c>
      <c r="K4060" s="28" t="s">
        <v>15188</v>
      </c>
      <c r="L4060" s="12" t="s">
        <v>15124</v>
      </c>
      <c r="M4060" s="12" t="s">
        <v>15125</v>
      </c>
      <c r="N4060" s="12" t="s">
        <v>15126</v>
      </c>
      <c r="O4060" s="26" t="s">
        <v>19246</v>
      </c>
      <c r="P4060" s="26" t="s">
        <v>19247</v>
      </c>
      <c r="Q4060" s="25" t="s">
        <v>632</v>
      </c>
      <c r="R4060" s="26" t="s">
        <v>19248</v>
      </c>
      <c r="S4060" s="15" t="s">
        <v>19249</v>
      </c>
      <c r="T4060" s="52">
        <v>0</v>
      </c>
      <c r="U4060" s="22" t="s">
        <v>392</v>
      </c>
      <c r="V4060" s="49" t="str">
        <f>+Sitio_Publico[[#This Row],[idcoleccion]]&amp;"-"&amp;Sitio_Publico[[#This Row],[id]]</f>
        <v>000-4059</v>
      </c>
      <c r="W4060" s="49">
        <f>+VLOOKUP(Sitio_Publico[[#This Row],[territorio]],Estructura!$AE$4:$AH$1067,4,0)</f>
        <v>10000000</v>
      </c>
      <c r="X4060" s="49" t="str">
        <f>+VLOOKUP(Sitio_Publico[[#This Row],[tema]],Estructura!$G$4:$J$532,4,0)</f>
        <v>T-50</v>
      </c>
      <c r="Y4060" s="49" t="str">
        <f>+VLOOKUP(Sitio_Publico[[#This Row],[contenido]],Estructura!$L$4:$O$473,4,0)</f>
        <v>C-30</v>
      </c>
      <c r="Z4060" s="49" t="str">
        <f>+VLOOKUP(Sitio_Publico[[#This Row],[Filtro Integrado]],Estructura!$U$4:$W$529,3,0)</f>
        <v>FI-0</v>
      </c>
      <c r="AA4060" s="49" t="str">
        <f>+VLOOKUP(Sitio_Publico[[#This Row],[Muestra]],Estructura!$Y$4:$AB$483,4,0)</f>
        <v>M-000221</v>
      </c>
    </row>
    <row r="4061" spans="1:27" ht="71.400000000000006" x14ac:dyDescent="0.3">
      <c r="A4061" s="16">
        <f t="shared" si="63"/>
        <v>4060</v>
      </c>
      <c r="B4061" s="47" t="s">
        <v>15118</v>
      </c>
      <c r="C4061" s="13" t="s">
        <v>15119</v>
      </c>
      <c r="D4061" s="13" t="s">
        <v>15141</v>
      </c>
      <c r="E4061" s="44">
        <v>100105001</v>
      </c>
      <c r="F4061" s="13" t="s">
        <v>15142</v>
      </c>
      <c r="G4061" s="23" t="s">
        <v>15143</v>
      </c>
      <c r="H4061" s="42" t="s">
        <v>455</v>
      </c>
      <c r="I4061" s="28" t="s">
        <v>14</v>
      </c>
      <c r="J4061" s="12" t="s">
        <v>393</v>
      </c>
      <c r="K4061" s="28" t="s">
        <v>18665</v>
      </c>
      <c r="L4061" s="12" t="s">
        <v>15145</v>
      </c>
      <c r="M4061" s="12" t="s">
        <v>14623</v>
      </c>
      <c r="N4061" s="12" t="s">
        <v>15126</v>
      </c>
      <c r="O4061" s="26" t="s">
        <v>19250</v>
      </c>
      <c r="P4061" s="26" t="s">
        <v>19251</v>
      </c>
      <c r="Q4061" s="25" t="s">
        <v>456</v>
      </c>
      <c r="R4061" s="26" t="s">
        <v>19252</v>
      </c>
      <c r="S4061" s="15" t="s">
        <v>19253</v>
      </c>
      <c r="T4061" s="52">
        <v>0</v>
      </c>
      <c r="U4061" s="22" t="s">
        <v>392</v>
      </c>
      <c r="V4061" s="49" t="str">
        <f>+Sitio_Publico[[#This Row],[idcoleccion]]&amp;"-"&amp;Sitio_Publico[[#This Row],[id]]</f>
        <v>000-4060</v>
      </c>
      <c r="W4061" s="49">
        <f>+VLOOKUP(Sitio_Publico[[#This Row],[territorio]],Estructura!$AE$4:$AH$1067,4,0)</f>
        <v>10000000</v>
      </c>
      <c r="X4061" s="49" t="str">
        <f>+VLOOKUP(Sitio_Publico[[#This Row],[tema]],Estructura!$G$4:$J$532,4,0)</f>
        <v>T-0</v>
      </c>
      <c r="Y4061" s="49" t="str">
        <f>+VLOOKUP(Sitio_Publico[[#This Row],[contenido]],Estructura!$L$4:$O$473,4,0)</f>
        <v>C-1</v>
      </c>
      <c r="Z4061" s="49" t="str">
        <f>+VLOOKUP(Sitio_Publico[[#This Row],[Filtro Integrado]],Estructura!$U$4:$W$529,3,0)</f>
        <v>FI-0</v>
      </c>
      <c r="AA4061" s="49" t="str">
        <f>+VLOOKUP(Sitio_Publico[[#This Row],[Muestra]],Estructura!$Y$4:$AB$483,4,0)</f>
        <v>M-00022</v>
      </c>
    </row>
    <row r="4062" spans="1:27" ht="40.799999999999997" x14ac:dyDescent="0.3">
      <c r="A4062" s="16">
        <f t="shared" si="63"/>
        <v>4061</v>
      </c>
      <c r="B4062" s="47" t="s">
        <v>15118</v>
      </c>
      <c r="C4062" s="13" t="s">
        <v>15119</v>
      </c>
      <c r="D4062" s="13" t="s">
        <v>15120</v>
      </c>
      <c r="E4062" s="44">
        <v>10</v>
      </c>
      <c r="F4062" s="13" t="s">
        <v>15534</v>
      </c>
      <c r="G4062" s="23" t="s">
        <v>15397</v>
      </c>
      <c r="H4062" s="42" t="s">
        <v>455</v>
      </c>
      <c r="I4062" s="28" t="s">
        <v>14</v>
      </c>
      <c r="J4062" s="12" t="s">
        <v>15896</v>
      </c>
      <c r="K4062" s="28" t="s">
        <v>17065</v>
      </c>
      <c r="L4062" s="12" t="s">
        <v>1611</v>
      </c>
      <c r="M4062" s="12" t="s">
        <v>15400</v>
      </c>
      <c r="N4062" s="12" t="s">
        <v>15126</v>
      </c>
      <c r="O4062" s="26" t="s">
        <v>19254</v>
      </c>
      <c r="P4062" s="26" t="s">
        <v>19255</v>
      </c>
      <c r="Q4062" s="25" t="s">
        <v>456</v>
      </c>
      <c r="R4062" s="26" t="s">
        <v>19256</v>
      </c>
      <c r="S4062" s="15" t="s">
        <v>19257</v>
      </c>
      <c r="T4062" s="52">
        <v>0</v>
      </c>
      <c r="U4062" s="22" t="s">
        <v>392</v>
      </c>
      <c r="V4062" s="49" t="str">
        <f>+Sitio_Publico[[#This Row],[idcoleccion]]&amp;"-"&amp;Sitio_Publico[[#This Row],[id]]</f>
        <v>000-4061</v>
      </c>
      <c r="W4062" s="49">
        <f>+VLOOKUP(Sitio_Publico[[#This Row],[territorio]],Estructura!$AE$4:$AH$1067,4,0)</f>
        <v>10000000</v>
      </c>
      <c r="X4062" s="49" t="str">
        <f>+VLOOKUP(Sitio_Publico[[#This Row],[tema]],Estructura!$G$4:$J$532,4,0)</f>
        <v>T-60</v>
      </c>
      <c r="Y4062" s="49" t="str">
        <f>+VLOOKUP(Sitio_Publico[[#This Row],[contenido]],Estructura!$L$4:$O$473,4,0)</f>
        <v>C-35</v>
      </c>
      <c r="Z4062" s="49" t="str">
        <f>+VLOOKUP(Sitio_Publico[[#This Row],[Filtro Integrado]],Estructura!$U$4:$W$529,3,0)</f>
        <v>FI-13</v>
      </c>
      <c r="AA4062" s="49" t="str">
        <f>+VLOOKUP(Sitio_Publico[[#This Row],[Muestra]],Estructura!$Y$4:$AB$483,4,0)</f>
        <v>M-000320</v>
      </c>
    </row>
    <row r="4063" spans="1:27" ht="51" x14ac:dyDescent="0.3">
      <c r="A4063" s="16">
        <f t="shared" si="63"/>
        <v>4062</v>
      </c>
      <c r="B4063" s="47" t="s">
        <v>15118</v>
      </c>
      <c r="C4063" s="13" t="s">
        <v>15119</v>
      </c>
      <c r="D4063" s="13" t="s">
        <v>15120</v>
      </c>
      <c r="E4063" s="44">
        <v>15</v>
      </c>
      <c r="F4063" s="13" t="s">
        <v>15142</v>
      </c>
      <c r="G4063" s="23" t="s">
        <v>15143</v>
      </c>
      <c r="H4063" s="42" t="s">
        <v>457</v>
      </c>
      <c r="I4063" s="28" t="s">
        <v>378</v>
      </c>
      <c r="J4063" s="12" t="s">
        <v>393</v>
      </c>
      <c r="K4063" s="28" t="s">
        <v>15181</v>
      </c>
      <c r="L4063" s="12" t="s">
        <v>1299</v>
      </c>
      <c r="M4063" s="12" t="s">
        <v>14623</v>
      </c>
      <c r="N4063" s="12" t="s">
        <v>15126</v>
      </c>
      <c r="O4063" s="26" t="s">
        <v>19258</v>
      </c>
      <c r="P4063" s="26" t="s">
        <v>19259</v>
      </c>
      <c r="Q4063" s="25" t="s">
        <v>1145</v>
      </c>
      <c r="R4063" s="26" t="s">
        <v>15369</v>
      </c>
      <c r="S4063" s="15" t="s">
        <v>19260</v>
      </c>
      <c r="T4063" s="52" t="s">
        <v>2442</v>
      </c>
      <c r="U4063" s="22" t="s">
        <v>392</v>
      </c>
      <c r="V4063" s="49" t="str">
        <f>+Sitio_Publico[[#This Row],[idcoleccion]]&amp;"-"&amp;Sitio_Publico[[#This Row],[id]]</f>
        <v>000-4062</v>
      </c>
      <c r="W4063" s="49">
        <f>+VLOOKUP(Sitio_Publico[[#This Row],[territorio]],Estructura!$AE$4:$AH$1067,4,0)</f>
        <v>20000015</v>
      </c>
      <c r="X4063" s="49" t="str">
        <f>+VLOOKUP(Sitio_Publico[[#This Row],[tema]],Estructura!$G$4:$J$532,4,0)</f>
        <v>T-0</v>
      </c>
      <c r="Y4063" s="49" t="str">
        <f>+VLOOKUP(Sitio_Publico[[#This Row],[contenido]],Estructura!$L$4:$O$473,4,0)</f>
        <v>C-1</v>
      </c>
      <c r="Z4063" s="49" t="str">
        <f>+VLOOKUP(Sitio_Publico[[#This Row],[Filtro Integrado]],Estructura!$U$4:$W$529,3,0)</f>
        <v>FI-0</v>
      </c>
      <c r="AA4063" s="49" t="str">
        <f>+VLOOKUP(Sitio_Publico[[#This Row],[Muestra]],Estructura!$Y$4:$AB$483,4,0)</f>
        <v>M-000220</v>
      </c>
    </row>
    <row r="4064" spans="1:27" ht="51" x14ac:dyDescent="0.3">
      <c r="A4064" s="16">
        <f t="shared" si="63"/>
        <v>4063</v>
      </c>
      <c r="B4064" s="47" t="s">
        <v>15118</v>
      </c>
      <c r="C4064" s="13" t="s">
        <v>15119</v>
      </c>
      <c r="D4064" s="13" t="s">
        <v>15120</v>
      </c>
      <c r="E4064" s="44">
        <v>100104002</v>
      </c>
      <c r="F4064" s="13" t="s">
        <v>15396</v>
      </c>
      <c r="G4064" s="23" t="s">
        <v>15397</v>
      </c>
      <c r="H4064" s="42" t="s">
        <v>457</v>
      </c>
      <c r="I4064" s="28" t="s">
        <v>370</v>
      </c>
      <c r="J4064" s="12" t="s">
        <v>15398</v>
      </c>
      <c r="K4064" s="28" t="s">
        <v>15728</v>
      </c>
      <c r="L4064" s="12" t="s">
        <v>1611</v>
      </c>
      <c r="M4064" s="12" t="s">
        <v>15400</v>
      </c>
      <c r="N4064" s="12" t="s">
        <v>15126</v>
      </c>
      <c r="O4064" s="26" t="s">
        <v>19261</v>
      </c>
      <c r="P4064" s="26" t="s">
        <v>19262</v>
      </c>
      <c r="Q4064" s="25" t="s">
        <v>456</v>
      </c>
      <c r="R4064" s="26" t="s">
        <v>19263</v>
      </c>
      <c r="S4064" s="15" t="s">
        <v>19264</v>
      </c>
      <c r="T4064" s="52" t="s">
        <v>1851</v>
      </c>
      <c r="U4064" s="22" t="s">
        <v>392</v>
      </c>
      <c r="V4064" s="49" t="str">
        <f>+Sitio_Publico[[#This Row],[idcoleccion]]&amp;"-"&amp;Sitio_Publico[[#This Row],[id]]</f>
        <v>000-4063</v>
      </c>
      <c r="W4064" s="49">
        <f>+VLOOKUP(Sitio_Publico[[#This Row],[territorio]],Estructura!$AE$4:$AH$1067,4,0)</f>
        <v>20000007</v>
      </c>
      <c r="X4064" s="49" t="str">
        <f>+VLOOKUP(Sitio_Publico[[#This Row],[tema]],Estructura!$G$4:$J$532,4,0)</f>
        <v>T-58</v>
      </c>
      <c r="Y4064" s="49" t="str">
        <f>+VLOOKUP(Sitio_Publico[[#This Row],[contenido]],Estructura!$L$4:$O$473,4,0)</f>
        <v>C-35</v>
      </c>
      <c r="Z4064" s="49" t="str">
        <f>+VLOOKUP(Sitio_Publico[[#This Row],[Filtro Integrado]],Estructura!$U$4:$W$529,3,0)</f>
        <v>FI-8</v>
      </c>
      <c r="AA4064" s="49" t="str">
        <f>+VLOOKUP(Sitio_Publico[[#This Row],[Muestra]],Estructura!$Y$4:$AB$483,4,0)</f>
        <v>M-00019</v>
      </c>
    </row>
    <row r="4065" spans="1:27" ht="61.2" x14ac:dyDescent="0.3">
      <c r="A4065" s="16">
        <f t="shared" si="63"/>
        <v>4064</v>
      </c>
      <c r="B4065" s="47" t="s">
        <v>15118</v>
      </c>
      <c r="C4065" s="13" t="s">
        <v>15119</v>
      </c>
      <c r="D4065" s="13" t="s">
        <v>15120</v>
      </c>
      <c r="E4065" s="44">
        <v>18</v>
      </c>
      <c r="F4065" s="13" t="s">
        <v>15142</v>
      </c>
      <c r="G4065" s="23" t="s">
        <v>15143</v>
      </c>
      <c r="H4065" s="42" t="s">
        <v>455</v>
      </c>
      <c r="I4065" s="28" t="s">
        <v>400</v>
      </c>
      <c r="J4065" s="12" t="s">
        <v>393</v>
      </c>
      <c r="K4065" s="28" t="s">
        <v>15225</v>
      </c>
      <c r="L4065" s="12" t="s">
        <v>1299</v>
      </c>
      <c r="M4065" s="12" t="s">
        <v>15146</v>
      </c>
      <c r="N4065" s="12" t="s">
        <v>15126</v>
      </c>
      <c r="O4065" s="26" t="s">
        <v>19265</v>
      </c>
      <c r="P4065" s="26" t="s">
        <v>19266</v>
      </c>
      <c r="Q4065" s="25" t="s">
        <v>15801</v>
      </c>
      <c r="R4065" s="26" t="s">
        <v>19267</v>
      </c>
      <c r="S4065" s="15" t="s">
        <v>19268</v>
      </c>
      <c r="T4065" s="52">
        <v>0</v>
      </c>
      <c r="U4065" s="22" t="s">
        <v>392</v>
      </c>
      <c r="V4065" s="49" t="str">
        <f>+Sitio_Publico[[#This Row],[idcoleccion]]&amp;"-"&amp;Sitio_Publico[[#This Row],[id]]</f>
        <v>000-4064</v>
      </c>
      <c r="W4065" s="49">
        <f>+VLOOKUP(Sitio_Publico[[#This Row],[territorio]],Estructura!$AE$4:$AH$1067,4,0)</f>
        <v>10000018</v>
      </c>
      <c r="X4065" s="49" t="str">
        <f>+VLOOKUP(Sitio_Publico[[#This Row],[tema]],Estructura!$G$4:$J$532,4,0)</f>
        <v>T-0</v>
      </c>
      <c r="Y4065" s="49" t="str">
        <f>+VLOOKUP(Sitio_Publico[[#This Row],[contenido]],Estructura!$L$4:$O$473,4,0)</f>
        <v>C-1</v>
      </c>
      <c r="Z4065" s="49" t="str">
        <f>+VLOOKUP(Sitio_Publico[[#This Row],[Filtro Integrado]],Estructura!$U$4:$W$529,3,0)</f>
        <v>FI-0</v>
      </c>
      <c r="AA4065" s="49" t="str">
        <f>+VLOOKUP(Sitio_Publico[[#This Row],[Muestra]],Estructura!$Y$4:$AB$483,4,0)</f>
        <v>M-0002</v>
      </c>
    </row>
    <row r="4066" spans="1:27" ht="40.799999999999997" x14ac:dyDescent="0.3">
      <c r="A4066" s="16">
        <f t="shared" si="63"/>
        <v>4065</v>
      </c>
      <c r="B4066" s="47" t="s">
        <v>15118</v>
      </c>
      <c r="C4066" s="13" t="s">
        <v>15119</v>
      </c>
      <c r="D4066" s="13" t="s">
        <v>15141</v>
      </c>
      <c r="E4066" s="44">
        <v>100102003</v>
      </c>
      <c r="F4066" s="13" t="s">
        <v>15142</v>
      </c>
      <c r="G4066" s="23" t="s">
        <v>15300</v>
      </c>
      <c r="H4066" s="42" t="s">
        <v>455</v>
      </c>
      <c r="I4066" s="28" t="s">
        <v>14</v>
      </c>
      <c r="J4066" s="12" t="s">
        <v>393</v>
      </c>
      <c r="K4066" s="28" t="s">
        <v>15328</v>
      </c>
      <c r="L4066" s="12" t="s">
        <v>1299</v>
      </c>
      <c r="M4066" s="12" t="s">
        <v>15146</v>
      </c>
      <c r="N4066" s="12" t="s">
        <v>15126</v>
      </c>
      <c r="O4066" s="26" t="s">
        <v>19269</v>
      </c>
      <c r="P4066" s="26" t="s">
        <v>19270</v>
      </c>
      <c r="Q4066" s="25" t="s">
        <v>632</v>
      </c>
      <c r="R4066" s="26" t="s">
        <v>17140</v>
      </c>
      <c r="S4066" s="15" t="s">
        <v>19271</v>
      </c>
      <c r="T4066" s="52">
        <v>0</v>
      </c>
      <c r="U4066" s="22" t="s">
        <v>392</v>
      </c>
      <c r="V4066" s="49" t="str">
        <f>+Sitio_Publico[[#This Row],[idcoleccion]]&amp;"-"&amp;Sitio_Publico[[#This Row],[id]]</f>
        <v>000-4065</v>
      </c>
      <c r="W4066" s="49">
        <f>+VLOOKUP(Sitio_Publico[[#This Row],[territorio]],Estructura!$AE$4:$AH$1067,4,0)</f>
        <v>10000000</v>
      </c>
      <c r="X4066" s="49" t="str">
        <f>+VLOOKUP(Sitio_Publico[[#This Row],[tema]],Estructura!$G$4:$J$532,4,0)</f>
        <v>T-0</v>
      </c>
      <c r="Y4066" s="49" t="str">
        <f>+VLOOKUP(Sitio_Publico[[#This Row],[contenido]],Estructura!$L$4:$O$473,4,0)</f>
        <v>C-34</v>
      </c>
      <c r="Z4066" s="49" t="str">
        <f>+VLOOKUP(Sitio_Publico[[#This Row],[Filtro Integrado]],Estructura!$U$4:$W$529,3,0)</f>
        <v>FI-0</v>
      </c>
      <c r="AA4066" s="49" t="str">
        <f>+VLOOKUP(Sitio_Publico[[#This Row],[Muestra]],Estructura!$Y$4:$AB$483,4,0)</f>
        <v>M-0009</v>
      </c>
    </row>
    <row r="4067" spans="1:27" ht="91.8" x14ac:dyDescent="0.3">
      <c r="A4067" s="16">
        <f t="shared" si="63"/>
        <v>4066</v>
      </c>
      <c r="B4067" s="47" t="s">
        <v>15118</v>
      </c>
      <c r="C4067" s="13" t="s">
        <v>15119</v>
      </c>
      <c r="D4067" s="13" t="s">
        <v>15141</v>
      </c>
      <c r="E4067" s="44">
        <v>100101001</v>
      </c>
      <c r="F4067" s="13" t="s">
        <v>15142</v>
      </c>
      <c r="G4067" s="23" t="s">
        <v>15143</v>
      </c>
      <c r="H4067" s="42" t="s">
        <v>455</v>
      </c>
      <c r="I4067" s="28" t="s">
        <v>14</v>
      </c>
      <c r="J4067" s="12" t="s">
        <v>393</v>
      </c>
      <c r="K4067" s="28" t="s">
        <v>16087</v>
      </c>
      <c r="L4067" s="12" t="s">
        <v>15145</v>
      </c>
      <c r="M4067" s="12" t="s">
        <v>15146</v>
      </c>
      <c r="N4067" s="12" t="s">
        <v>15126</v>
      </c>
      <c r="O4067" s="26" t="s">
        <v>19272</v>
      </c>
      <c r="P4067" s="26" t="s">
        <v>19273</v>
      </c>
      <c r="Q4067" s="25" t="s">
        <v>456</v>
      </c>
      <c r="R4067" s="26" t="s">
        <v>16307</v>
      </c>
      <c r="S4067" s="15" t="s">
        <v>19274</v>
      </c>
      <c r="T4067" s="52">
        <v>0</v>
      </c>
      <c r="U4067" s="22" t="s">
        <v>392</v>
      </c>
      <c r="V4067" s="49" t="str">
        <f>+Sitio_Publico[[#This Row],[idcoleccion]]&amp;"-"&amp;Sitio_Publico[[#This Row],[id]]</f>
        <v>000-4066</v>
      </c>
      <c r="W4067" s="49">
        <f>+VLOOKUP(Sitio_Publico[[#This Row],[territorio]],Estructura!$AE$4:$AH$1067,4,0)</f>
        <v>10000000</v>
      </c>
      <c r="X4067" s="49" t="str">
        <f>+VLOOKUP(Sitio_Publico[[#This Row],[tema]],Estructura!$G$4:$J$532,4,0)</f>
        <v>T-0</v>
      </c>
      <c r="Y4067" s="49" t="str">
        <f>+VLOOKUP(Sitio_Publico[[#This Row],[contenido]],Estructura!$L$4:$O$473,4,0)</f>
        <v>C-1</v>
      </c>
      <c r="Z4067" s="49" t="str">
        <f>+VLOOKUP(Sitio_Publico[[#This Row],[Filtro Integrado]],Estructura!$U$4:$W$529,3,0)</f>
        <v>FI-0</v>
      </c>
      <c r="AA4067" s="49" t="str">
        <f>+VLOOKUP(Sitio_Publico[[#This Row],[Muestra]],Estructura!$Y$4:$AB$483,4,0)</f>
        <v>M-0003</v>
      </c>
    </row>
    <row r="4068" spans="1:27" ht="51" x14ac:dyDescent="0.3">
      <c r="A4068" s="16">
        <f t="shared" si="63"/>
        <v>4067</v>
      </c>
      <c r="B4068" s="47" t="s">
        <v>15118</v>
      </c>
      <c r="C4068" s="13" t="s">
        <v>15119</v>
      </c>
      <c r="D4068" s="13" t="s">
        <v>15120</v>
      </c>
      <c r="E4068" s="44">
        <v>20</v>
      </c>
      <c r="F4068" s="13" t="s">
        <v>15186</v>
      </c>
      <c r="G4068" s="23" t="s">
        <v>15152</v>
      </c>
      <c r="H4068" s="42" t="s">
        <v>457</v>
      </c>
      <c r="I4068" s="28" t="s">
        <v>376</v>
      </c>
      <c r="J4068" s="12" t="s">
        <v>15187</v>
      </c>
      <c r="K4068" s="28" t="s">
        <v>15668</v>
      </c>
      <c r="L4068" s="12" t="s">
        <v>15155</v>
      </c>
      <c r="M4068" s="12" t="s">
        <v>15156</v>
      </c>
      <c r="N4068" s="12" t="s">
        <v>15126</v>
      </c>
      <c r="O4068" s="26" t="s">
        <v>19275</v>
      </c>
      <c r="P4068" s="26" t="s">
        <v>19276</v>
      </c>
      <c r="Q4068" s="25" t="s">
        <v>491</v>
      </c>
      <c r="R4068" s="26" t="s">
        <v>19277</v>
      </c>
      <c r="S4068" s="15" t="s">
        <v>19278</v>
      </c>
      <c r="T4068" s="52" t="s">
        <v>695</v>
      </c>
      <c r="U4068" s="22" t="s">
        <v>392</v>
      </c>
      <c r="V4068" s="49" t="str">
        <f>+Sitio_Publico[[#This Row],[idcoleccion]]&amp;"-"&amp;Sitio_Publico[[#This Row],[id]]</f>
        <v>000-4067</v>
      </c>
      <c r="W4068" s="49">
        <f>+VLOOKUP(Sitio_Publico[[#This Row],[territorio]],Estructura!$AE$4:$AH$1067,4,0)</f>
        <v>20000013</v>
      </c>
      <c r="X4068" s="49" t="str">
        <f>+VLOOKUP(Sitio_Publico[[#This Row],[tema]],Estructura!$G$4:$J$532,4,0)</f>
        <v>T-54</v>
      </c>
      <c r="Y4068" s="49" t="str">
        <f>+VLOOKUP(Sitio_Publico[[#This Row],[contenido]],Estructura!$L$4:$O$473,4,0)</f>
        <v>C-32</v>
      </c>
      <c r="Z4068" s="49" t="str">
        <f>+VLOOKUP(Sitio_Publico[[#This Row],[Filtro Integrado]],Estructura!$U$4:$W$529,3,0)</f>
        <v>FI-6</v>
      </c>
      <c r="AA4068" s="49" t="str">
        <f>+VLOOKUP(Sitio_Publico[[#This Row],[Muestra]],Estructura!$Y$4:$AB$483,4,0)</f>
        <v>M-00026</v>
      </c>
    </row>
    <row r="4069" spans="1:27" ht="51" x14ac:dyDescent="0.3">
      <c r="A4069" s="16">
        <f t="shared" si="63"/>
        <v>4068</v>
      </c>
      <c r="B4069" s="47" t="s">
        <v>15118</v>
      </c>
      <c r="C4069" s="13" t="s">
        <v>15119</v>
      </c>
      <c r="D4069" s="13" t="s">
        <v>15120</v>
      </c>
      <c r="E4069" s="44">
        <v>100102</v>
      </c>
      <c r="F4069" s="13" t="s">
        <v>15263</v>
      </c>
      <c r="G4069" s="23" t="s">
        <v>15152</v>
      </c>
      <c r="H4069" s="42" t="s">
        <v>457</v>
      </c>
      <c r="I4069" s="28" t="s">
        <v>367</v>
      </c>
      <c r="J4069" s="12" t="s">
        <v>393</v>
      </c>
      <c r="K4069" s="28" t="s">
        <v>15421</v>
      </c>
      <c r="L4069" s="12" t="s">
        <v>15155</v>
      </c>
      <c r="M4069" s="12" t="s">
        <v>15156</v>
      </c>
      <c r="N4069" s="12" t="s">
        <v>15126</v>
      </c>
      <c r="O4069" s="26" t="s">
        <v>19279</v>
      </c>
      <c r="P4069" s="26" t="s">
        <v>19280</v>
      </c>
      <c r="Q4069" s="25" t="s">
        <v>491</v>
      </c>
      <c r="R4069" s="26" t="s">
        <v>19281</v>
      </c>
      <c r="S4069" s="15" t="s">
        <v>19282</v>
      </c>
      <c r="T4069" s="52" t="s">
        <v>799</v>
      </c>
      <c r="U4069" s="22" t="s">
        <v>392</v>
      </c>
      <c r="V4069" s="49" t="str">
        <f>+Sitio_Publico[[#This Row],[idcoleccion]]&amp;"-"&amp;Sitio_Publico[[#This Row],[id]]</f>
        <v>000-4068</v>
      </c>
      <c r="W4069" s="49">
        <f>+VLOOKUP(Sitio_Publico[[#This Row],[territorio]],Estructura!$AE$4:$AH$1067,4,0)</f>
        <v>20000004</v>
      </c>
      <c r="X4069" s="49" t="str">
        <f>+VLOOKUP(Sitio_Publico[[#This Row],[tema]],Estructura!$G$4:$J$532,4,0)</f>
        <v>T-57</v>
      </c>
      <c r="Y4069" s="49" t="str">
        <f>+VLOOKUP(Sitio_Publico[[#This Row],[contenido]],Estructura!$L$4:$O$473,4,0)</f>
        <v>C-32</v>
      </c>
      <c r="Z4069" s="49" t="str">
        <f>+VLOOKUP(Sitio_Publico[[#This Row],[Filtro Integrado]],Estructura!$U$4:$W$529,3,0)</f>
        <v>FI-0</v>
      </c>
      <c r="AA4069" s="49" t="str">
        <f>+VLOOKUP(Sitio_Publico[[#This Row],[Muestra]],Estructura!$Y$4:$AB$483,4,0)</f>
        <v>M-000239</v>
      </c>
    </row>
    <row r="4070" spans="1:27" ht="40.799999999999997" x14ac:dyDescent="0.3">
      <c r="A4070" s="16">
        <f t="shared" si="63"/>
        <v>4069</v>
      </c>
      <c r="B4070" s="47" t="s">
        <v>15118</v>
      </c>
      <c r="C4070" s="13" t="s">
        <v>15119</v>
      </c>
      <c r="D4070" s="13" t="s">
        <v>15120</v>
      </c>
      <c r="E4070" s="44">
        <v>92</v>
      </c>
      <c r="F4070" s="13" t="s">
        <v>15142</v>
      </c>
      <c r="G4070" s="23" t="s">
        <v>15143</v>
      </c>
      <c r="H4070" s="42" t="s">
        <v>455</v>
      </c>
      <c r="I4070" s="28" t="s">
        <v>425</v>
      </c>
      <c r="J4070" s="12" t="s">
        <v>393</v>
      </c>
      <c r="K4070" s="28" t="s">
        <v>15181</v>
      </c>
      <c r="L4070" s="12" t="s">
        <v>15145</v>
      </c>
      <c r="M4070" s="12" t="s">
        <v>14623</v>
      </c>
      <c r="N4070" s="12" t="s">
        <v>15126</v>
      </c>
      <c r="O4070" s="26" t="s">
        <v>19283</v>
      </c>
      <c r="P4070" s="26" t="s">
        <v>19284</v>
      </c>
      <c r="Q4070" s="25" t="s">
        <v>456</v>
      </c>
      <c r="R4070" s="26" t="s">
        <v>18390</v>
      </c>
      <c r="S4070" s="15" t="s">
        <v>19285</v>
      </c>
      <c r="T4070" s="52">
        <v>0</v>
      </c>
      <c r="U4070" s="22" t="s">
        <v>392</v>
      </c>
      <c r="V4070" s="49" t="str">
        <f>+Sitio_Publico[[#This Row],[idcoleccion]]&amp;"-"&amp;Sitio_Publico[[#This Row],[id]]</f>
        <v>000-4069</v>
      </c>
      <c r="W4070" s="49">
        <f>+VLOOKUP(Sitio_Publico[[#This Row],[territorio]],Estructura!$AE$4:$AH$1067,4,0)</f>
        <v>10000092</v>
      </c>
      <c r="X4070" s="49" t="str">
        <f>+VLOOKUP(Sitio_Publico[[#This Row],[tema]],Estructura!$G$4:$J$532,4,0)</f>
        <v>T-0</v>
      </c>
      <c r="Y4070" s="49" t="str">
        <f>+VLOOKUP(Sitio_Publico[[#This Row],[contenido]],Estructura!$L$4:$O$473,4,0)</f>
        <v>C-1</v>
      </c>
      <c r="Z4070" s="49" t="str">
        <f>+VLOOKUP(Sitio_Publico[[#This Row],[Filtro Integrado]],Estructura!$U$4:$W$529,3,0)</f>
        <v>FI-0</v>
      </c>
      <c r="AA4070" s="49" t="str">
        <f>+VLOOKUP(Sitio_Publico[[#This Row],[Muestra]],Estructura!$Y$4:$AB$483,4,0)</f>
        <v>M-000220</v>
      </c>
    </row>
    <row r="4071" spans="1:27" ht="40.799999999999997" x14ac:dyDescent="0.3">
      <c r="A4071" s="16">
        <f t="shared" si="63"/>
        <v>4070</v>
      </c>
      <c r="B4071" s="47" t="s">
        <v>15118</v>
      </c>
      <c r="C4071" s="13" t="s">
        <v>15119</v>
      </c>
      <c r="D4071" s="13" t="s">
        <v>15120</v>
      </c>
      <c r="E4071" s="44">
        <v>16</v>
      </c>
      <c r="F4071" s="13" t="s">
        <v>15121</v>
      </c>
      <c r="G4071" s="23" t="s">
        <v>15122</v>
      </c>
      <c r="H4071" s="42" t="s">
        <v>455</v>
      </c>
      <c r="I4071" s="28" t="s">
        <v>14</v>
      </c>
      <c r="J4071" s="12" t="s">
        <v>393</v>
      </c>
      <c r="K4071" s="28" t="s">
        <v>19286</v>
      </c>
      <c r="L4071" s="12" t="s">
        <v>15124</v>
      </c>
      <c r="M4071" s="12" t="s">
        <v>15125</v>
      </c>
      <c r="N4071" s="12" t="s">
        <v>15126</v>
      </c>
      <c r="O4071" s="26" t="s">
        <v>19287</v>
      </c>
      <c r="P4071" s="26" t="s">
        <v>19288</v>
      </c>
      <c r="Q4071" s="25" t="s">
        <v>632</v>
      </c>
      <c r="R4071" s="26" t="s">
        <v>19289</v>
      </c>
      <c r="S4071" s="15" t="s">
        <v>19290</v>
      </c>
      <c r="T4071" s="52">
        <v>0</v>
      </c>
      <c r="U4071" s="22" t="s">
        <v>392</v>
      </c>
      <c r="V4071" s="49" t="str">
        <f>+Sitio_Publico[[#This Row],[idcoleccion]]&amp;"-"&amp;Sitio_Publico[[#This Row],[id]]</f>
        <v>000-4070</v>
      </c>
      <c r="W4071" s="49">
        <f>+VLOOKUP(Sitio_Publico[[#This Row],[territorio]],Estructura!$AE$4:$AH$1067,4,0)</f>
        <v>10000000</v>
      </c>
      <c r="X4071" s="49" t="str">
        <f>+VLOOKUP(Sitio_Publico[[#This Row],[tema]],Estructura!$G$4:$J$532,4,0)</f>
        <v>T-50</v>
      </c>
      <c r="Y4071" s="49" t="str">
        <f>+VLOOKUP(Sitio_Publico[[#This Row],[contenido]],Estructura!$L$4:$O$473,4,0)</f>
        <v>C-30</v>
      </c>
      <c r="Z4071" s="49" t="str">
        <f>+VLOOKUP(Sitio_Publico[[#This Row],[Filtro Integrado]],Estructura!$U$4:$W$529,3,0)</f>
        <v>FI-0</v>
      </c>
      <c r="AA4071" s="49" t="str">
        <f>+VLOOKUP(Sitio_Publico[[#This Row],[Muestra]],Estructura!$Y$4:$AB$483,4,0)</f>
        <v>M-000361</v>
      </c>
    </row>
    <row r="4072" spans="1:27" ht="61.2" x14ac:dyDescent="0.3">
      <c r="A4072" s="16">
        <f t="shared" si="63"/>
        <v>4071</v>
      </c>
      <c r="B4072" s="47" t="s">
        <v>15118</v>
      </c>
      <c r="C4072" s="13" t="s">
        <v>15119</v>
      </c>
      <c r="D4072" s="13" t="s">
        <v>15120</v>
      </c>
      <c r="E4072" s="44">
        <v>139</v>
      </c>
      <c r="F4072" s="13" t="s">
        <v>15142</v>
      </c>
      <c r="G4072" s="23" t="s">
        <v>15143</v>
      </c>
      <c r="H4072" s="42" t="s">
        <v>455</v>
      </c>
      <c r="I4072" s="28" t="s">
        <v>435</v>
      </c>
      <c r="J4072" s="12" t="s">
        <v>393</v>
      </c>
      <c r="K4072" s="28" t="s">
        <v>15225</v>
      </c>
      <c r="L4072" s="12" t="s">
        <v>1299</v>
      </c>
      <c r="M4072" s="12" t="s">
        <v>15146</v>
      </c>
      <c r="N4072" s="12" t="s">
        <v>15126</v>
      </c>
      <c r="O4072" s="26" t="s">
        <v>19291</v>
      </c>
      <c r="P4072" s="26" t="s">
        <v>19292</v>
      </c>
      <c r="Q4072" s="25" t="s">
        <v>15801</v>
      </c>
      <c r="R4072" s="26" t="s">
        <v>19293</v>
      </c>
      <c r="S4072" s="15" t="s">
        <v>19294</v>
      </c>
      <c r="T4072" s="52">
        <v>0</v>
      </c>
      <c r="U4072" s="22" t="s">
        <v>392</v>
      </c>
      <c r="V4072" s="49" t="str">
        <f>+Sitio_Publico[[#This Row],[idcoleccion]]&amp;"-"&amp;Sitio_Publico[[#This Row],[id]]</f>
        <v>000-4071</v>
      </c>
      <c r="W4072" s="49">
        <f>+VLOOKUP(Sitio_Publico[[#This Row],[territorio]],Estructura!$AE$4:$AH$1067,4,0)</f>
        <v>10000139</v>
      </c>
      <c r="X4072" s="49" t="str">
        <f>+VLOOKUP(Sitio_Publico[[#This Row],[tema]],Estructura!$G$4:$J$532,4,0)</f>
        <v>T-0</v>
      </c>
      <c r="Y4072" s="49" t="str">
        <f>+VLOOKUP(Sitio_Publico[[#This Row],[contenido]],Estructura!$L$4:$O$473,4,0)</f>
        <v>C-1</v>
      </c>
      <c r="Z4072" s="49" t="str">
        <f>+VLOOKUP(Sitio_Publico[[#This Row],[Filtro Integrado]],Estructura!$U$4:$W$529,3,0)</f>
        <v>FI-0</v>
      </c>
      <c r="AA4072" s="49" t="str">
        <f>+VLOOKUP(Sitio_Publico[[#This Row],[Muestra]],Estructura!$Y$4:$AB$483,4,0)</f>
        <v>M-0002</v>
      </c>
    </row>
    <row r="4073" spans="1:27" ht="40.799999999999997" x14ac:dyDescent="0.3">
      <c r="A4073" s="16">
        <f t="shared" si="63"/>
        <v>4072</v>
      </c>
      <c r="B4073" s="47" t="s">
        <v>15118</v>
      </c>
      <c r="C4073" s="13" t="s">
        <v>15119</v>
      </c>
      <c r="D4073" s="13" t="s">
        <v>15120</v>
      </c>
      <c r="E4073" s="44">
        <v>66</v>
      </c>
      <c r="F4073" s="13" t="s">
        <v>15142</v>
      </c>
      <c r="G4073" s="23" t="s">
        <v>15300</v>
      </c>
      <c r="H4073" s="42" t="s">
        <v>455</v>
      </c>
      <c r="I4073" s="28" t="s">
        <v>416</v>
      </c>
      <c r="J4073" s="12" t="s">
        <v>393</v>
      </c>
      <c r="K4073" s="28" t="s">
        <v>15181</v>
      </c>
      <c r="L4073" s="12" t="s">
        <v>15145</v>
      </c>
      <c r="M4073" s="12" t="s">
        <v>14623</v>
      </c>
      <c r="N4073" s="12" t="s">
        <v>15126</v>
      </c>
      <c r="O4073" s="26" t="s">
        <v>19295</v>
      </c>
      <c r="P4073" s="26" t="s">
        <v>19296</v>
      </c>
      <c r="Q4073" s="25" t="s">
        <v>456</v>
      </c>
      <c r="R4073" s="26" t="s">
        <v>17234</v>
      </c>
      <c r="S4073" s="15" t="s">
        <v>19297</v>
      </c>
      <c r="T4073" s="52">
        <v>0</v>
      </c>
      <c r="U4073" s="22" t="s">
        <v>392</v>
      </c>
      <c r="V4073" s="49" t="str">
        <f>+Sitio_Publico[[#This Row],[idcoleccion]]&amp;"-"&amp;Sitio_Publico[[#This Row],[id]]</f>
        <v>000-4072</v>
      </c>
      <c r="W4073" s="49">
        <f>+VLOOKUP(Sitio_Publico[[#This Row],[territorio]],Estructura!$AE$4:$AH$1067,4,0)</f>
        <v>10000066</v>
      </c>
      <c r="X4073" s="49" t="str">
        <f>+VLOOKUP(Sitio_Publico[[#This Row],[tema]],Estructura!$G$4:$J$532,4,0)</f>
        <v>T-0</v>
      </c>
      <c r="Y4073" s="49" t="str">
        <f>+VLOOKUP(Sitio_Publico[[#This Row],[contenido]],Estructura!$L$4:$O$473,4,0)</f>
        <v>C-34</v>
      </c>
      <c r="Z4073" s="49" t="str">
        <f>+VLOOKUP(Sitio_Publico[[#This Row],[Filtro Integrado]],Estructura!$U$4:$W$529,3,0)</f>
        <v>FI-0</v>
      </c>
      <c r="AA4073" s="49" t="str">
        <f>+VLOOKUP(Sitio_Publico[[#This Row],[Muestra]],Estructura!$Y$4:$AB$483,4,0)</f>
        <v>M-000220</v>
      </c>
    </row>
    <row r="4074" spans="1:27" ht="40.799999999999997" x14ac:dyDescent="0.3">
      <c r="A4074" s="16">
        <f t="shared" si="63"/>
        <v>4073</v>
      </c>
      <c r="B4074" s="47" t="s">
        <v>15118</v>
      </c>
      <c r="C4074" s="13" t="s">
        <v>15119</v>
      </c>
      <c r="D4074" s="13" t="s">
        <v>15141</v>
      </c>
      <c r="E4074" s="44">
        <v>100106002</v>
      </c>
      <c r="F4074" s="13" t="s">
        <v>15142</v>
      </c>
      <c r="G4074" s="23" t="s">
        <v>15300</v>
      </c>
      <c r="H4074" s="42" t="s">
        <v>455</v>
      </c>
      <c r="I4074" s="28" t="s">
        <v>14</v>
      </c>
      <c r="J4074" s="12" t="s">
        <v>393</v>
      </c>
      <c r="K4074" s="28" t="s">
        <v>18780</v>
      </c>
      <c r="L4074" s="12" t="s">
        <v>1299</v>
      </c>
      <c r="M4074" s="12" t="s">
        <v>15146</v>
      </c>
      <c r="N4074" s="12" t="s">
        <v>15126</v>
      </c>
      <c r="O4074" s="26" t="s">
        <v>19298</v>
      </c>
      <c r="P4074" s="26" t="s">
        <v>19299</v>
      </c>
      <c r="Q4074" s="25" t="s">
        <v>1145</v>
      </c>
      <c r="R4074" s="26" t="s">
        <v>19300</v>
      </c>
      <c r="S4074" s="15" t="s">
        <v>19301</v>
      </c>
      <c r="T4074" s="52">
        <v>0</v>
      </c>
      <c r="U4074" s="22" t="s">
        <v>392</v>
      </c>
      <c r="V4074" s="49" t="str">
        <f>+Sitio_Publico[[#This Row],[idcoleccion]]&amp;"-"&amp;Sitio_Publico[[#This Row],[id]]</f>
        <v>000-4073</v>
      </c>
      <c r="W4074" s="49">
        <f>+VLOOKUP(Sitio_Publico[[#This Row],[territorio]],Estructura!$AE$4:$AH$1067,4,0)</f>
        <v>10000000</v>
      </c>
      <c r="X4074" s="49" t="str">
        <f>+VLOOKUP(Sitio_Publico[[#This Row],[tema]],Estructura!$G$4:$J$532,4,0)</f>
        <v>T-0</v>
      </c>
      <c r="Y4074" s="49" t="str">
        <f>+VLOOKUP(Sitio_Publico[[#This Row],[contenido]],Estructura!$L$4:$O$473,4,0)</f>
        <v>C-34</v>
      </c>
      <c r="Z4074" s="49" t="str">
        <f>+VLOOKUP(Sitio_Publico[[#This Row],[Filtro Integrado]],Estructura!$U$4:$W$529,3,0)</f>
        <v>FI-0</v>
      </c>
      <c r="AA4074" s="49" t="str">
        <f>+VLOOKUP(Sitio_Publico[[#This Row],[Muestra]],Estructura!$Y$4:$AB$483,4,0)</f>
        <v>M-00029</v>
      </c>
    </row>
    <row r="4075" spans="1:27" ht="40.799999999999997" x14ac:dyDescent="0.3">
      <c r="A4075" s="16">
        <f t="shared" si="63"/>
        <v>4074</v>
      </c>
      <c r="B4075" s="47" t="s">
        <v>15118</v>
      </c>
      <c r="C4075" s="13" t="s">
        <v>15119</v>
      </c>
      <c r="D4075" s="13" t="s">
        <v>15120</v>
      </c>
      <c r="E4075" s="44">
        <v>174</v>
      </c>
      <c r="F4075" s="13" t="s">
        <v>15142</v>
      </c>
      <c r="G4075" s="23" t="s">
        <v>15143</v>
      </c>
      <c r="H4075" s="42" t="s">
        <v>455</v>
      </c>
      <c r="I4075" s="28" t="s">
        <v>448</v>
      </c>
      <c r="J4075" s="12" t="s">
        <v>393</v>
      </c>
      <c r="K4075" s="28" t="s">
        <v>15142</v>
      </c>
      <c r="L4075" s="12" t="s">
        <v>1299</v>
      </c>
      <c r="M4075" s="12" t="s">
        <v>14623</v>
      </c>
      <c r="N4075" s="12" t="s">
        <v>15126</v>
      </c>
      <c r="O4075" s="26" t="s">
        <v>19302</v>
      </c>
      <c r="P4075" s="26" t="s">
        <v>19303</v>
      </c>
      <c r="Q4075" s="25" t="s">
        <v>632</v>
      </c>
      <c r="R4075" s="26" t="s">
        <v>15252</v>
      </c>
      <c r="S4075" s="15" t="s">
        <v>19304</v>
      </c>
      <c r="T4075" s="52">
        <v>0</v>
      </c>
      <c r="U4075" s="22" t="s">
        <v>392</v>
      </c>
      <c r="V4075" s="49" t="str">
        <f>+Sitio_Publico[[#This Row],[idcoleccion]]&amp;"-"&amp;Sitio_Publico[[#This Row],[id]]</f>
        <v>000-4074</v>
      </c>
      <c r="W4075" s="49">
        <f>+VLOOKUP(Sitio_Publico[[#This Row],[territorio]],Estructura!$AE$4:$AH$1067,4,0)</f>
        <v>10000174</v>
      </c>
      <c r="X4075" s="49" t="str">
        <f>+VLOOKUP(Sitio_Publico[[#This Row],[tema]],Estructura!$G$4:$J$532,4,0)</f>
        <v>T-0</v>
      </c>
      <c r="Y4075" s="49" t="str">
        <f>+VLOOKUP(Sitio_Publico[[#This Row],[contenido]],Estructura!$L$4:$O$473,4,0)</f>
        <v>C-1</v>
      </c>
      <c r="Z4075" s="49" t="str">
        <f>+VLOOKUP(Sitio_Publico[[#This Row],[Filtro Integrado]],Estructura!$U$4:$W$529,3,0)</f>
        <v>FI-0</v>
      </c>
      <c r="AA4075" s="49" t="str">
        <f>+VLOOKUP(Sitio_Publico[[#This Row],[Muestra]],Estructura!$Y$4:$AB$483,4,0)</f>
        <v>M-00039</v>
      </c>
    </row>
    <row r="4076" spans="1:27" ht="51" x14ac:dyDescent="0.3">
      <c r="A4076" s="16">
        <f t="shared" si="63"/>
        <v>4075</v>
      </c>
      <c r="B4076" s="47" t="s">
        <v>15118</v>
      </c>
      <c r="C4076" s="13" t="s">
        <v>15119</v>
      </c>
      <c r="D4076" s="13" t="s">
        <v>15120</v>
      </c>
      <c r="E4076" s="44">
        <v>100104005</v>
      </c>
      <c r="F4076" s="13" t="s">
        <v>15396</v>
      </c>
      <c r="G4076" s="23" t="s">
        <v>15397</v>
      </c>
      <c r="H4076" s="42" t="s">
        <v>457</v>
      </c>
      <c r="I4076" s="28" t="s">
        <v>370</v>
      </c>
      <c r="J4076" s="12" t="s">
        <v>15398</v>
      </c>
      <c r="K4076" s="28" t="s">
        <v>15634</v>
      </c>
      <c r="L4076" s="12" t="s">
        <v>1611</v>
      </c>
      <c r="M4076" s="12" t="s">
        <v>15400</v>
      </c>
      <c r="N4076" s="12" t="s">
        <v>15126</v>
      </c>
      <c r="O4076" s="26" t="s">
        <v>19305</v>
      </c>
      <c r="P4076" s="26" t="s">
        <v>19306</v>
      </c>
      <c r="Q4076" s="25" t="s">
        <v>456</v>
      </c>
      <c r="R4076" s="26" t="s">
        <v>19307</v>
      </c>
      <c r="S4076" s="15" t="s">
        <v>19308</v>
      </c>
      <c r="T4076" s="52" t="s">
        <v>1851</v>
      </c>
      <c r="U4076" s="22" t="s">
        <v>392</v>
      </c>
      <c r="V4076" s="49" t="str">
        <f>+Sitio_Publico[[#This Row],[idcoleccion]]&amp;"-"&amp;Sitio_Publico[[#This Row],[id]]</f>
        <v>000-4075</v>
      </c>
      <c r="W4076" s="49">
        <f>+VLOOKUP(Sitio_Publico[[#This Row],[territorio]],Estructura!$AE$4:$AH$1067,4,0)</f>
        <v>20000007</v>
      </c>
      <c r="X4076" s="49" t="str">
        <f>+VLOOKUP(Sitio_Publico[[#This Row],[tema]],Estructura!$G$4:$J$532,4,0)</f>
        <v>T-58</v>
      </c>
      <c r="Y4076" s="49" t="str">
        <f>+VLOOKUP(Sitio_Publico[[#This Row],[contenido]],Estructura!$L$4:$O$473,4,0)</f>
        <v>C-35</v>
      </c>
      <c r="Z4076" s="49" t="str">
        <f>+VLOOKUP(Sitio_Publico[[#This Row],[Filtro Integrado]],Estructura!$U$4:$W$529,3,0)</f>
        <v>FI-8</v>
      </c>
      <c r="AA4076" s="49" t="str">
        <f>+VLOOKUP(Sitio_Publico[[#This Row],[Muestra]],Estructura!$Y$4:$AB$483,4,0)</f>
        <v>M-00021</v>
      </c>
    </row>
    <row r="4077" spans="1:27" ht="40.799999999999997" x14ac:dyDescent="0.3">
      <c r="A4077" s="16">
        <f t="shared" si="63"/>
        <v>4076</v>
      </c>
      <c r="B4077" s="47" t="s">
        <v>15118</v>
      </c>
      <c r="C4077" s="13" t="s">
        <v>15119</v>
      </c>
      <c r="D4077" s="13" t="s">
        <v>15120</v>
      </c>
      <c r="E4077" s="44">
        <v>7306</v>
      </c>
      <c r="F4077" s="13" t="s">
        <v>15263</v>
      </c>
      <c r="G4077" s="23" t="s">
        <v>15152</v>
      </c>
      <c r="H4077" s="42" t="s">
        <v>458</v>
      </c>
      <c r="I4077" s="28" t="s">
        <v>150</v>
      </c>
      <c r="J4077" s="12" t="s">
        <v>393</v>
      </c>
      <c r="K4077" s="28" t="s">
        <v>15458</v>
      </c>
      <c r="L4077" s="12" t="s">
        <v>15155</v>
      </c>
      <c r="M4077" s="12" t="s">
        <v>15156</v>
      </c>
      <c r="N4077" s="12" t="s">
        <v>15126</v>
      </c>
      <c r="O4077" s="26" t="s">
        <v>19309</v>
      </c>
      <c r="P4077" s="26" t="s">
        <v>19310</v>
      </c>
      <c r="Q4077" s="25" t="s">
        <v>10495</v>
      </c>
      <c r="R4077" s="26" t="s">
        <v>19311</v>
      </c>
      <c r="S4077" s="15" t="s">
        <v>19312</v>
      </c>
      <c r="T4077" s="52" t="s">
        <v>750</v>
      </c>
      <c r="U4077" s="22" t="s">
        <v>392</v>
      </c>
      <c r="V4077" s="49" t="str">
        <f>+Sitio_Publico[[#This Row],[idcoleccion]]&amp;"-"&amp;Sitio_Publico[[#This Row],[id]]</f>
        <v>000-4076</v>
      </c>
      <c r="W4077" s="49">
        <f>+VLOOKUP(Sitio_Publico[[#This Row],[territorio]],Estructura!$AE$4:$AH$1067,4,0)</f>
        <v>30007306</v>
      </c>
      <c r="X4077" s="49" t="str">
        <f>+VLOOKUP(Sitio_Publico[[#This Row],[tema]],Estructura!$G$4:$J$532,4,0)</f>
        <v>T-57</v>
      </c>
      <c r="Y4077" s="49" t="str">
        <f>+VLOOKUP(Sitio_Publico[[#This Row],[contenido]],Estructura!$L$4:$O$473,4,0)</f>
        <v>C-32</v>
      </c>
      <c r="Z4077" s="49" t="str">
        <f>+VLOOKUP(Sitio_Publico[[#This Row],[Filtro Integrado]],Estructura!$U$4:$W$529,3,0)</f>
        <v>FI-0</v>
      </c>
      <c r="AA4077" s="49" t="str">
        <f>+VLOOKUP(Sitio_Publico[[#This Row],[Muestra]],Estructura!$Y$4:$AB$483,4,0)</f>
        <v>M-000243</v>
      </c>
    </row>
    <row r="4078" spans="1:27" ht="51" x14ac:dyDescent="0.3">
      <c r="A4078" s="16">
        <f t="shared" si="63"/>
        <v>4077</v>
      </c>
      <c r="B4078" s="47" t="s">
        <v>15118</v>
      </c>
      <c r="C4078" s="13" t="s">
        <v>15119</v>
      </c>
      <c r="D4078" s="13" t="s">
        <v>15120</v>
      </c>
      <c r="E4078" s="44">
        <v>19</v>
      </c>
      <c r="F4078" s="13" t="s">
        <v>15186</v>
      </c>
      <c r="G4078" s="23" t="s">
        <v>15152</v>
      </c>
      <c r="H4078" s="42" t="s">
        <v>457</v>
      </c>
      <c r="I4078" s="28" t="s">
        <v>377</v>
      </c>
      <c r="J4078" s="12" t="s">
        <v>15187</v>
      </c>
      <c r="K4078" s="28" t="s">
        <v>15515</v>
      </c>
      <c r="L4078" s="12" t="s">
        <v>15155</v>
      </c>
      <c r="M4078" s="12" t="s">
        <v>15156</v>
      </c>
      <c r="N4078" s="12" t="s">
        <v>15126</v>
      </c>
      <c r="O4078" s="26" t="s">
        <v>19313</v>
      </c>
      <c r="P4078" s="26" t="s">
        <v>19314</v>
      </c>
      <c r="Q4078" s="25" t="s">
        <v>491</v>
      </c>
      <c r="R4078" s="26" t="s">
        <v>19315</v>
      </c>
      <c r="S4078" s="15" t="s">
        <v>19316</v>
      </c>
      <c r="T4078" s="52" t="s">
        <v>719</v>
      </c>
      <c r="U4078" s="22" t="s">
        <v>392</v>
      </c>
      <c r="V4078" s="49" t="str">
        <f>+Sitio_Publico[[#This Row],[idcoleccion]]&amp;"-"&amp;Sitio_Publico[[#This Row],[id]]</f>
        <v>000-4077</v>
      </c>
      <c r="W4078" s="49">
        <f>+VLOOKUP(Sitio_Publico[[#This Row],[territorio]],Estructura!$AE$4:$AH$1067,4,0)</f>
        <v>20000014</v>
      </c>
      <c r="X4078" s="49" t="str">
        <f>+VLOOKUP(Sitio_Publico[[#This Row],[tema]],Estructura!$G$4:$J$532,4,0)</f>
        <v>T-54</v>
      </c>
      <c r="Y4078" s="49" t="str">
        <f>+VLOOKUP(Sitio_Publico[[#This Row],[contenido]],Estructura!$L$4:$O$473,4,0)</f>
        <v>C-32</v>
      </c>
      <c r="Z4078" s="49" t="str">
        <f>+VLOOKUP(Sitio_Publico[[#This Row],[Filtro Integrado]],Estructura!$U$4:$W$529,3,0)</f>
        <v>FI-6</v>
      </c>
      <c r="AA4078" s="49" t="str">
        <f>+VLOOKUP(Sitio_Publico[[#This Row],[Muestra]],Estructura!$Y$4:$AB$483,4,0)</f>
        <v>M-000247</v>
      </c>
    </row>
    <row r="4079" spans="1:27" ht="40.799999999999997" x14ac:dyDescent="0.3">
      <c r="A4079" s="16">
        <f t="shared" si="63"/>
        <v>4078</v>
      </c>
      <c r="B4079" s="47" t="s">
        <v>15118</v>
      </c>
      <c r="C4079" s="13" t="s">
        <v>15119</v>
      </c>
      <c r="D4079" s="13" t="s">
        <v>15120</v>
      </c>
      <c r="E4079" s="44">
        <v>5</v>
      </c>
      <c r="F4079" s="13" t="s">
        <v>15488</v>
      </c>
      <c r="G4079" s="23" t="s">
        <v>15489</v>
      </c>
      <c r="H4079" s="42" t="s">
        <v>455</v>
      </c>
      <c r="I4079" s="28" t="s">
        <v>14</v>
      </c>
      <c r="J4079" s="12" t="s">
        <v>393</v>
      </c>
      <c r="K4079" s="28" t="s">
        <v>18066</v>
      </c>
      <c r="L4079" s="12" t="s">
        <v>16103</v>
      </c>
      <c r="M4079" s="12" t="s">
        <v>15492</v>
      </c>
      <c r="N4079" s="12" t="s">
        <v>15126</v>
      </c>
      <c r="O4079" s="26" t="s">
        <v>19317</v>
      </c>
      <c r="P4079" s="26" t="s">
        <v>19318</v>
      </c>
      <c r="Q4079" s="25" t="s">
        <v>16106</v>
      </c>
      <c r="R4079" s="26" t="s">
        <v>19319</v>
      </c>
      <c r="S4079" s="15" t="s">
        <v>19320</v>
      </c>
      <c r="T4079" s="52">
        <v>0</v>
      </c>
      <c r="U4079" s="22" t="s">
        <v>392</v>
      </c>
      <c r="V4079" s="49" t="str">
        <f>+Sitio_Publico[[#This Row],[idcoleccion]]&amp;"-"&amp;Sitio_Publico[[#This Row],[id]]</f>
        <v>000-4078</v>
      </c>
      <c r="W4079" s="49">
        <f>+VLOOKUP(Sitio_Publico[[#This Row],[territorio]],Estructura!$AE$4:$AH$1067,4,0)</f>
        <v>10000000</v>
      </c>
      <c r="X4079" s="49" t="str">
        <f>+VLOOKUP(Sitio_Publico[[#This Row],[tema]],Estructura!$G$4:$J$532,4,0)</f>
        <v>T-59</v>
      </c>
      <c r="Y4079" s="49" t="str">
        <f>+VLOOKUP(Sitio_Publico[[#This Row],[contenido]],Estructura!$L$4:$O$473,4,0)</f>
        <v>C-36</v>
      </c>
      <c r="Z4079" s="49" t="str">
        <f>+VLOOKUP(Sitio_Publico[[#This Row],[Filtro Integrado]],Estructura!$U$4:$W$529,3,0)</f>
        <v>FI-0</v>
      </c>
      <c r="AA4079" s="49" t="str">
        <f>+VLOOKUP(Sitio_Publico[[#This Row],[Muestra]],Estructura!$Y$4:$AB$483,4,0)</f>
        <v>M-000344</v>
      </c>
    </row>
    <row r="4080" spans="1:27" ht="40.799999999999997" x14ac:dyDescent="0.3">
      <c r="A4080" s="16">
        <f t="shared" si="63"/>
        <v>4079</v>
      </c>
      <c r="B4080" s="47" t="s">
        <v>15118</v>
      </c>
      <c r="C4080" s="13" t="s">
        <v>15119</v>
      </c>
      <c r="D4080" s="13" t="s">
        <v>15141</v>
      </c>
      <c r="E4080" s="44">
        <v>100108007</v>
      </c>
      <c r="F4080" s="13" t="s">
        <v>15142</v>
      </c>
      <c r="G4080" s="23" t="s">
        <v>15300</v>
      </c>
      <c r="H4080" s="42" t="s">
        <v>455</v>
      </c>
      <c r="I4080" s="28" t="s">
        <v>14</v>
      </c>
      <c r="J4080" s="12" t="s">
        <v>393</v>
      </c>
      <c r="K4080" s="28" t="s">
        <v>15171</v>
      </c>
      <c r="L4080" s="12" t="s">
        <v>1299</v>
      </c>
      <c r="M4080" s="12" t="s">
        <v>15146</v>
      </c>
      <c r="N4080" s="12" t="s">
        <v>15126</v>
      </c>
      <c r="O4080" s="26" t="s">
        <v>19321</v>
      </c>
      <c r="P4080" s="26" t="s">
        <v>19322</v>
      </c>
      <c r="Q4080" s="25" t="s">
        <v>632</v>
      </c>
      <c r="R4080" s="26" t="s">
        <v>19323</v>
      </c>
      <c r="S4080" s="15" t="s">
        <v>19324</v>
      </c>
      <c r="T4080" s="52">
        <v>0</v>
      </c>
      <c r="U4080" s="22" t="s">
        <v>392</v>
      </c>
      <c r="V4080" s="49" t="str">
        <f>+Sitio_Publico[[#This Row],[idcoleccion]]&amp;"-"&amp;Sitio_Publico[[#This Row],[id]]</f>
        <v>000-4079</v>
      </c>
      <c r="W4080" s="49">
        <f>+VLOOKUP(Sitio_Publico[[#This Row],[territorio]],Estructura!$AE$4:$AH$1067,4,0)</f>
        <v>10000000</v>
      </c>
      <c r="X4080" s="49" t="str">
        <f>+VLOOKUP(Sitio_Publico[[#This Row],[tema]],Estructura!$G$4:$J$532,4,0)</f>
        <v>T-0</v>
      </c>
      <c r="Y4080" s="49" t="str">
        <f>+VLOOKUP(Sitio_Publico[[#This Row],[contenido]],Estructura!$L$4:$O$473,4,0)</f>
        <v>C-34</v>
      </c>
      <c r="Z4080" s="49" t="str">
        <f>+VLOOKUP(Sitio_Publico[[#This Row],[Filtro Integrado]],Estructura!$U$4:$W$529,3,0)</f>
        <v>FI-0</v>
      </c>
      <c r="AA4080" s="49" t="str">
        <f>+VLOOKUP(Sitio_Publico[[#This Row],[Muestra]],Estructura!$Y$4:$AB$483,4,0)</f>
        <v>M-00036</v>
      </c>
    </row>
    <row r="4081" spans="1:27" ht="40.799999999999997" x14ac:dyDescent="0.3">
      <c r="A4081" s="16">
        <f t="shared" si="63"/>
        <v>4080</v>
      </c>
      <c r="B4081" s="47" t="s">
        <v>15118</v>
      </c>
      <c r="C4081" s="13" t="s">
        <v>15119</v>
      </c>
      <c r="D4081" s="13" t="s">
        <v>15120</v>
      </c>
      <c r="E4081" s="44">
        <v>141</v>
      </c>
      <c r="F4081" s="13" t="s">
        <v>15142</v>
      </c>
      <c r="G4081" s="23" t="s">
        <v>15300</v>
      </c>
      <c r="H4081" s="42" t="s">
        <v>455</v>
      </c>
      <c r="I4081" s="28" t="s">
        <v>441</v>
      </c>
      <c r="J4081" s="12" t="s">
        <v>393</v>
      </c>
      <c r="K4081" s="28" t="s">
        <v>15181</v>
      </c>
      <c r="L4081" s="12" t="s">
        <v>1299</v>
      </c>
      <c r="M4081" s="12" t="s">
        <v>14623</v>
      </c>
      <c r="N4081" s="12" t="s">
        <v>15126</v>
      </c>
      <c r="O4081" s="26" t="s">
        <v>19325</v>
      </c>
      <c r="P4081" s="26" t="s">
        <v>19326</v>
      </c>
      <c r="Q4081" s="25" t="s">
        <v>632</v>
      </c>
      <c r="R4081" s="26" t="s">
        <v>19327</v>
      </c>
      <c r="S4081" s="15" t="s">
        <v>19328</v>
      </c>
      <c r="T4081" s="52">
        <v>0</v>
      </c>
      <c r="U4081" s="22" t="s">
        <v>392</v>
      </c>
      <c r="V4081" s="49" t="str">
        <f>+Sitio_Publico[[#This Row],[idcoleccion]]&amp;"-"&amp;Sitio_Publico[[#This Row],[id]]</f>
        <v>000-4080</v>
      </c>
      <c r="W4081" s="49">
        <f>+VLOOKUP(Sitio_Publico[[#This Row],[territorio]],Estructura!$AE$4:$AH$1067,4,0)</f>
        <v>10000141</v>
      </c>
      <c r="X4081" s="49" t="str">
        <f>+VLOOKUP(Sitio_Publico[[#This Row],[tema]],Estructura!$G$4:$J$532,4,0)</f>
        <v>T-0</v>
      </c>
      <c r="Y4081" s="49" t="str">
        <f>+VLOOKUP(Sitio_Publico[[#This Row],[contenido]],Estructura!$L$4:$O$473,4,0)</f>
        <v>C-34</v>
      </c>
      <c r="Z4081" s="49" t="str">
        <f>+VLOOKUP(Sitio_Publico[[#This Row],[Filtro Integrado]],Estructura!$U$4:$W$529,3,0)</f>
        <v>FI-0</v>
      </c>
      <c r="AA4081" s="49" t="str">
        <f>+VLOOKUP(Sitio_Publico[[#This Row],[Muestra]],Estructura!$Y$4:$AB$483,4,0)</f>
        <v>M-000220</v>
      </c>
    </row>
    <row r="4082" spans="1:27" ht="40.799999999999997" x14ac:dyDescent="0.3">
      <c r="A4082" s="16">
        <f t="shared" si="63"/>
        <v>4081</v>
      </c>
      <c r="B4082" s="47" t="s">
        <v>15118</v>
      </c>
      <c r="C4082" s="13" t="s">
        <v>15119</v>
      </c>
      <c r="D4082" s="13" t="s">
        <v>15120</v>
      </c>
      <c r="E4082" s="44">
        <v>4106</v>
      </c>
      <c r="F4082" s="13" t="s">
        <v>15121</v>
      </c>
      <c r="G4082" s="23" t="s">
        <v>15122</v>
      </c>
      <c r="H4082" s="42" t="s">
        <v>458</v>
      </c>
      <c r="I4082" s="28" t="s">
        <v>54</v>
      </c>
      <c r="J4082" s="12" t="s">
        <v>393</v>
      </c>
      <c r="K4082" s="28" t="s">
        <v>15371</v>
      </c>
      <c r="L4082" s="12" t="s">
        <v>15124</v>
      </c>
      <c r="M4082" s="12" t="s">
        <v>15125</v>
      </c>
      <c r="N4082" s="12" t="s">
        <v>15126</v>
      </c>
      <c r="O4082" s="26" t="s">
        <v>19329</v>
      </c>
      <c r="P4082" s="26" t="s">
        <v>19330</v>
      </c>
      <c r="Q4082" s="25" t="s">
        <v>632</v>
      </c>
      <c r="R4082" s="26" t="s">
        <v>19331</v>
      </c>
      <c r="S4082" s="15" t="s">
        <v>19332</v>
      </c>
      <c r="T4082" s="52" t="s">
        <v>17197</v>
      </c>
      <c r="U4082" s="22" t="s">
        <v>392</v>
      </c>
      <c r="V4082" s="49" t="str">
        <f>+Sitio_Publico[[#This Row],[idcoleccion]]&amp;"-"&amp;Sitio_Publico[[#This Row],[id]]</f>
        <v>000-4081</v>
      </c>
      <c r="W4082" s="49">
        <f>+VLOOKUP(Sitio_Publico[[#This Row],[territorio]],Estructura!$AE$4:$AH$1067,4,0)</f>
        <v>30004106</v>
      </c>
      <c r="X4082" s="49" t="str">
        <f>+VLOOKUP(Sitio_Publico[[#This Row],[tema]],Estructura!$G$4:$J$532,4,0)</f>
        <v>T-50</v>
      </c>
      <c r="Y4082" s="49" t="str">
        <f>+VLOOKUP(Sitio_Publico[[#This Row],[contenido]],Estructura!$L$4:$O$473,4,0)</f>
        <v>C-30</v>
      </c>
      <c r="Z4082" s="49" t="str">
        <f>+VLOOKUP(Sitio_Publico[[#This Row],[Filtro Integrado]],Estructura!$U$4:$W$529,3,0)</f>
        <v>FI-0</v>
      </c>
      <c r="AA4082" s="49" t="str">
        <f>+VLOOKUP(Sitio_Publico[[#This Row],[Muestra]],Estructura!$Y$4:$AB$483,4,0)</f>
        <v>M-000236</v>
      </c>
    </row>
    <row r="4083" spans="1:27" ht="40.799999999999997" x14ac:dyDescent="0.3">
      <c r="A4083" s="16">
        <f t="shared" si="63"/>
        <v>4082</v>
      </c>
      <c r="B4083" s="47" t="s">
        <v>15118</v>
      </c>
      <c r="C4083" s="13" t="s">
        <v>15119</v>
      </c>
      <c r="D4083" s="13" t="s">
        <v>15120</v>
      </c>
      <c r="E4083" s="44">
        <v>7</v>
      </c>
      <c r="F4083" s="13" t="s">
        <v>15534</v>
      </c>
      <c r="G4083" s="23" t="s">
        <v>15397</v>
      </c>
      <c r="H4083" s="42" t="s">
        <v>455</v>
      </c>
      <c r="I4083" s="28" t="s">
        <v>14</v>
      </c>
      <c r="J4083" s="12" t="s">
        <v>15896</v>
      </c>
      <c r="K4083" s="28" t="s">
        <v>19333</v>
      </c>
      <c r="L4083" s="12" t="s">
        <v>1611</v>
      </c>
      <c r="M4083" s="12" t="s">
        <v>15400</v>
      </c>
      <c r="N4083" s="12" t="s">
        <v>15126</v>
      </c>
      <c r="O4083" s="26" t="s">
        <v>19334</v>
      </c>
      <c r="P4083" s="26" t="s">
        <v>19335</v>
      </c>
      <c r="Q4083" s="25" t="s">
        <v>456</v>
      </c>
      <c r="R4083" s="26" t="s">
        <v>19336</v>
      </c>
      <c r="S4083" s="15" t="s">
        <v>19337</v>
      </c>
      <c r="T4083" s="52">
        <v>0</v>
      </c>
      <c r="U4083" s="22" t="s">
        <v>392</v>
      </c>
      <c r="V4083" s="49" t="str">
        <f>+Sitio_Publico[[#This Row],[idcoleccion]]&amp;"-"&amp;Sitio_Publico[[#This Row],[id]]</f>
        <v>000-4082</v>
      </c>
      <c r="W4083" s="49">
        <f>+VLOOKUP(Sitio_Publico[[#This Row],[territorio]],Estructura!$AE$4:$AH$1067,4,0)</f>
        <v>10000000</v>
      </c>
      <c r="X4083" s="49" t="str">
        <f>+VLOOKUP(Sitio_Publico[[#This Row],[tema]],Estructura!$G$4:$J$532,4,0)</f>
        <v>T-60</v>
      </c>
      <c r="Y4083" s="49" t="str">
        <f>+VLOOKUP(Sitio_Publico[[#This Row],[contenido]],Estructura!$L$4:$O$473,4,0)</f>
        <v>C-35</v>
      </c>
      <c r="Z4083" s="49" t="str">
        <f>+VLOOKUP(Sitio_Publico[[#This Row],[Filtro Integrado]],Estructura!$U$4:$W$529,3,0)</f>
        <v>FI-13</v>
      </c>
      <c r="AA4083" s="49" t="str">
        <f>+VLOOKUP(Sitio_Publico[[#This Row],[Muestra]],Estructura!$Y$4:$AB$483,4,0)</f>
        <v>M-000362</v>
      </c>
    </row>
    <row r="4084" spans="1:27" ht="40.799999999999997" x14ac:dyDescent="0.3">
      <c r="A4084" s="16">
        <f t="shared" si="63"/>
        <v>4083</v>
      </c>
      <c r="B4084" s="47" t="s">
        <v>15118</v>
      </c>
      <c r="C4084" s="13" t="s">
        <v>15119</v>
      </c>
      <c r="D4084" s="13" t="s">
        <v>15120</v>
      </c>
      <c r="E4084" s="44">
        <v>100101004</v>
      </c>
      <c r="F4084" s="13" t="s">
        <v>15121</v>
      </c>
      <c r="G4084" s="23" t="s">
        <v>15122</v>
      </c>
      <c r="H4084" s="42" t="s">
        <v>455</v>
      </c>
      <c r="I4084" s="28" t="s">
        <v>14</v>
      </c>
      <c r="J4084" s="12" t="s">
        <v>393</v>
      </c>
      <c r="K4084" s="28" t="s">
        <v>15410</v>
      </c>
      <c r="L4084" s="12" t="s">
        <v>15124</v>
      </c>
      <c r="M4084" s="12" t="s">
        <v>15125</v>
      </c>
      <c r="N4084" s="12" t="s">
        <v>15126</v>
      </c>
      <c r="O4084" s="26" t="s">
        <v>19338</v>
      </c>
      <c r="P4084" s="26" t="s">
        <v>19339</v>
      </c>
      <c r="Q4084" s="25" t="s">
        <v>15480</v>
      </c>
      <c r="R4084" s="26" t="s">
        <v>19340</v>
      </c>
      <c r="S4084" s="15" t="s">
        <v>19341</v>
      </c>
      <c r="T4084" s="52">
        <v>0</v>
      </c>
      <c r="U4084" s="22" t="s">
        <v>392</v>
      </c>
      <c r="V4084" s="49" t="str">
        <f>+Sitio_Publico[[#This Row],[idcoleccion]]&amp;"-"&amp;Sitio_Publico[[#This Row],[id]]</f>
        <v>000-4083</v>
      </c>
      <c r="W4084" s="49">
        <f>+VLOOKUP(Sitio_Publico[[#This Row],[territorio]],Estructura!$AE$4:$AH$1067,4,0)</f>
        <v>10000000</v>
      </c>
      <c r="X4084" s="49" t="str">
        <f>+VLOOKUP(Sitio_Publico[[#This Row],[tema]],Estructura!$G$4:$J$532,4,0)</f>
        <v>T-50</v>
      </c>
      <c r="Y4084" s="49" t="str">
        <f>+VLOOKUP(Sitio_Publico[[#This Row],[contenido]],Estructura!$L$4:$O$473,4,0)</f>
        <v>C-30</v>
      </c>
      <c r="Z4084" s="49" t="str">
        <f>+VLOOKUP(Sitio_Publico[[#This Row],[Filtro Integrado]],Estructura!$U$4:$W$529,3,0)</f>
        <v>FI-0</v>
      </c>
      <c r="AA4084" s="49" t="str">
        <f>+VLOOKUP(Sitio_Publico[[#This Row],[Muestra]],Estructura!$Y$4:$AB$483,4,0)</f>
        <v>M-0004</v>
      </c>
    </row>
    <row r="4085" spans="1:27" ht="40.799999999999997" x14ac:dyDescent="0.3">
      <c r="A4085" s="16">
        <f t="shared" si="63"/>
        <v>4084</v>
      </c>
      <c r="B4085" s="47" t="s">
        <v>15118</v>
      </c>
      <c r="C4085" s="13" t="s">
        <v>15119</v>
      </c>
      <c r="D4085" s="13" t="s">
        <v>15120</v>
      </c>
      <c r="E4085" s="44">
        <v>100105</v>
      </c>
      <c r="F4085" s="13" t="s">
        <v>15198</v>
      </c>
      <c r="G4085" s="23" t="s">
        <v>15122</v>
      </c>
      <c r="H4085" s="42" t="s">
        <v>455</v>
      </c>
      <c r="I4085" s="28" t="s">
        <v>14</v>
      </c>
      <c r="J4085" s="12" t="s">
        <v>393</v>
      </c>
      <c r="K4085" s="28" t="s">
        <v>16219</v>
      </c>
      <c r="L4085" s="12" t="s">
        <v>15124</v>
      </c>
      <c r="M4085" s="12" t="s">
        <v>15125</v>
      </c>
      <c r="N4085" s="12" t="s">
        <v>15126</v>
      </c>
      <c r="O4085" s="26" t="s">
        <v>19342</v>
      </c>
      <c r="P4085" s="26" t="s">
        <v>19343</v>
      </c>
      <c r="Q4085" s="25" t="s">
        <v>632</v>
      </c>
      <c r="R4085" s="26" t="s">
        <v>19344</v>
      </c>
      <c r="S4085" s="15" t="s">
        <v>19345</v>
      </c>
      <c r="T4085" s="52">
        <v>0</v>
      </c>
      <c r="U4085" s="22" t="s">
        <v>392</v>
      </c>
      <c r="V4085" s="49" t="str">
        <f>+Sitio_Publico[[#This Row],[idcoleccion]]&amp;"-"&amp;Sitio_Publico[[#This Row],[id]]</f>
        <v>000-4084</v>
      </c>
      <c r="W4085" s="49">
        <f>+VLOOKUP(Sitio_Publico[[#This Row],[territorio]],Estructura!$AE$4:$AH$1067,4,0)</f>
        <v>10000000</v>
      </c>
      <c r="X4085" s="49" t="str">
        <f>+VLOOKUP(Sitio_Publico[[#This Row],[tema]],Estructura!$G$4:$J$532,4,0)</f>
        <v>T-55</v>
      </c>
      <c r="Y4085" s="49" t="str">
        <f>+VLOOKUP(Sitio_Publico[[#This Row],[contenido]],Estructura!$L$4:$O$473,4,0)</f>
        <v>C-30</v>
      </c>
      <c r="Z4085" s="49" t="str">
        <f>+VLOOKUP(Sitio_Publico[[#This Row],[Filtro Integrado]],Estructura!$U$4:$W$529,3,0)</f>
        <v>FI-0</v>
      </c>
      <c r="AA4085" s="49" t="str">
        <f>+VLOOKUP(Sitio_Publico[[#This Row],[Muestra]],Estructura!$Y$4:$AB$483,4,0)</f>
        <v>M-00045</v>
      </c>
    </row>
    <row r="4086" spans="1:27" ht="81.599999999999994" x14ac:dyDescent="0.3">
      <c r="A4086" s="16">
        <f t="shared" si="63"/>
        <v>4085</v>
      </c>
      <c r="B4086" s="47" t="s">
        <v>15118</v>
      </c>
      <c r="C4086" s="13" t="s">
        <v>15119</v>
      </c>
      <c r="D4086" s="13" t="s">
        <v>15120</v>
      </c>
      <c r="E4086" s="44">
        <v>2</v>
      </c>
      <c r="F4086" s="13" t="s">
        <v>15142</v>
      </c>
      <c r="G4086" s="23" t="s">
        <v>15143</v>
      </c>
      <c r="H4086" s="42" t="s">
        <v>455</v>
      </c>
      <c r="I4086" s="28" t="s">
        <v>14</v>
      </c>
      <c r="J4086" s="12" t="s">
        <v>393</v>
      </c>
      <c r="K4086" s="28" t="s">
        <v>15277</v>
      </c>
      <c r="L4086" s="12" t="s">
        <v>15145</v>
      </c>
      <c r="M4086" s="12" t="s">
        <v>15146</v>
      </c>
      <c r="N4086" s="12" t="s">
        <v>15126</v>
      </c>
      <c r="O4086" s="26" t="s">
        <v>19346</v>
      </c>
      <c r="P4086" s="26" t="s">
        <v>19347</v>
      </c>
      <c r="Q4086" s="25" t="s">
        <v>456</v>
      </c>
      <c r="R4086" s="26" t="s">
        <v>19348</v>
      </c>
      <c r="S4086" s="15" t="s">
        <v>19349</v>
      </c>
      <c r="T4086" s="52">
        <v>0</v>
      </c>
      <c r="U4086" s="22" t="s">
        <v>392</v>
      </c>
      <c r="V4086" s="49" t="str">
        <f>+Sitio_Publico[[#This Row],[idcoleccion]]&amp;"-"&amp;Sitio_Publico[[#This Row],[id]]</f>
        <v>000-4085</v>
      </c>
      <c r="W4086" s="49">
        <f>+VLOOKUP(Sitio_Publico[[#This Row],[territorio]],Estructura!$AE$4:$AH$1067,4,0)</f>
        <v>10000000</v>
      </c>
      <c r="X4086" s="49" t="str">
        <f>+VLOOKUP(Sitio_Publico[[#This Row],[tema]],Estructura!$G$4:$J$532,4,0)</f>
        <v>T-0</v>
      </c>
      <c r="Y4086" s="49" t="str">
        <f>+VLOOKUP(Sitio_Publico[[#This Row],[contenido]],Estructura!$L$4:$O$473,4,0)</f>
        <v>C-1</v>
      </c>
      <c r="Z4086" s="49" t="str">
        <f>+VLOOKUP(Sitio_Publico[[#This Row],[Filtro Integrado]],Estructura!$U$4:$W$529,3,0)</f>
        <v>FI-0</v>
      </c>
      <c r="AA4086" s="49" t="str">
        <f>+VLOOKUP(Sitio_Publico[[#This Row],[Muestra]],Estructura!$Y$4:$AB$483,4,0)</f>
        <v>M-00041</v>
      </c>
    </row>
    <row r="4087" spans="1:27" ht="40.799999999999997" x14ac:dyDescent="0.3">
      <c r="A4087" s="16">
        <f t="shared" si="63"/>
        <v>4086</v>
      </c>
      <c r="B4087" s="47" t="s">
        <v>15118</v>
      </c>
      <c r="C4087" s="13" t="s">
        <v>15119</v>
      </c>
      <c r="D4087" s="13" t="s">
        <v>15120</v>
      </c>
      <c r="E4087" s="44">
        <v>10</v>
      </c>
      <c r="F4087" s="13" t="s">
        <v>15488</v>
      </c>
      <c r="G4087" s="23" t="s">
        <v>15489</v>
      </c>
      <c r="H4087" s="42" t="s">
        <v>457</v>
      </c>
      <c r="I4087" s="28" t="s">
        <v>373</v>
      </c>
      <c r="J4087" s="12" t="s">
        <v>393</v>
      </c>
      <c r="K4087" s="28" t="s">
        <v>15497</v>
      </c>
      <c r="L4087" s="12" t="s">
        <v>16103</v>
      </c>
      <c r="M4087" s="12" t="s">
        <v>15492</v>
      </c>
      <c r="N4087" s="12" t="s">
        <v>15126</v>
      </c>
      <c r="O4087" s="26" t="s">
        <v>19350</v>
      </c>
      <c r="P4087" s="26" t="s">
        <v>19351</v>
      </c>
      <c r="Q4087" s="25" t="s">
        <v>16106</v>
      </c>
      <c r="R4087" s="26" t="s">
        <v>15500</v>
      </c>
      <c r="S4087" s="15" t="s">
        <v>19352</v>
      </c>
      <c r="T4087" s="52" t="s">
        <v>812</v>
      </c>
      <c r="U4087" s="22" t="s">
        <v>392</v>
      </c>
      <c r="V4087" s="49" t="str">
        <f>+Sitio_Publico[[#This Row],[idcoleccion]]&amp;"-"&amp;Sitio_Publico[[#This Row],[id]]</f>
        <v>000-4086</v>
      </c>
      <c r="W4087" s="49">
        <f>+VLOOKUP(Sitio_Publico[[#This Row],[territorio]],Estructura!$AE$4:$AH$1067,4,0)</f>
        <v>20000010</v>
      </c>
      <c r="X4087" s="49" t="str">
        <f>+VLOOKUP(Sitio_Publico[[#This Row],[tema]],Estructura!$G$4:$J$532,4,0)</f>
        <v>T-59</v>
      </c>
      <c r="Y4087" s="49" t="str">
        <f>+VLOOKUP(Sitio_Publico[[#This Row],[contenido]],Estructura!$L$4:$O$473,4,0)</f>
        <v>C-36</v>
      </c>
      <c r="Z4087" s="49" t="str">
        <f>+VLOOKUP(Sitio_Publico[[#This Row],[Filtro Integrado]],Estructura!$U$4:$W$529,3,0)</f>
        <v>FI-0</v>
      </c>
      <c r="AA4087" s="49" t="str">
        <f>+VLOOKUP(Sitio_Publico[[#This Row],[Muestra]],Estructura!$Y$4:$AB$483,4,0)</f>
        <v>M-000246</v>
      </c>
    </row>
    <row r="4088" spans="1:27" ht="61.2" x14ac:dyDescent="0.3">
      <c r="A4088" s="16">
        <f t="shared" si="63"/>
        <v>4087</v>
      </c>
      <c r="B4088" s="47" t="s">
        <v>15118</v>
      </c>
      <c r="C4088" s="13" t="s">
        <v>15119</v>
      </c>
      <c r="D4088" s="13" t="s">
        <v>15120</v>
      </c>
      <c r="E4088" s="44">
        <v>133</v>
      </c>
      <c r="F4088" s="13" t="s">
        <v>15142</v>
      </c>
      <c r="G4088" s="23" t="s">
        <v>15143</v>
      </c>
      <c r="H4088" s="42" t="s">
        <v>455</v>
      </c>
      <c r="I4088" s="28" t="s">
        <v>434</v>
      </c>
      <c r="J4088" s="12" t="s">
        <v>393</v>
      </c>
      <c r="K4088" s="28" t="s">
        <v>15225</v>
      </c>
      <c r="L4088" s="12" t="s">
        <v>1299</v>
      </c>
      <c r="M4088" s="12" t="s">
        <v>15146</v>
      </c>
      <c r="N4088" s="12" t="s">
        <v>15126</v>
      </c>
      <c r="O4088" s="26" t="s">
        <v>19353</v>
      </c>
      <c r="P4088" s="26" t="s">
        <v>19354</v>
      </c>
      <c r="Q4088" s="25" t="s">
        <v>15801</v>
      </c>
      <c r="R4088" s="26" t="s">
        <v>16418</v>
      </c>
      <c r="S4088" s="15" t="s">
        <v>19355</v>
      </c>
      <c r="T4088" s="52">
        <v>0</v>
      </c>
      <c r="U4088" s="22" t="s">
        <v>392</v>
      </c>
      <c r="V4088" s="49" t="str">
        <f>+Sitio_Publico[[#This Row],[idcoleccion]]&amp;"-"&amp;Sitio_Publico[[#This Row],[id]]</f>
        <v>000-4087</v>
      </c>
      <c r="W4088" s="49">
        <f>+VLOOKUP(Sitio_Publico[[#This Row],[territorio]],Estructura!$AE$4:$AH$1067,4,0)</f>
        <v>10000133</v>
      </c>
      <c r="X4088" s="49" t="str">
        <f>+VLOOKUP(Sitio_Publico[[#This Row],[tema]],Estructura!$G$4:$J$532,4,0)</f>
        <v>T-0</v>
      </c>
      <c r="Y4088" s="49" t="str">
        <f>+VLOOKUP(Sitio_Publico[[#This Row],[contenido]],Estructura!$L$4:$O$473,4,0)</f>
        <v>C-1</v>
      </c>
      <c r="Z4088" s="49" t="str">
        <f>+VLOOKUP(Sitio_Publico[[#This Row],[Filtro Integrado]],Estructura!$U$4:$W$529,3,0)</f>
        <v>FI-0</v>
      </c>
      <c r="AA4088" s="49" t="str">
        <f>+VLOOKUP(Sitio_Publico[[#This Row],[Muestra]],Estructura!$Y$4:$AB$483,4,0)</f>
        <v>M-0002</v>
      </c>
    </row>
    <row r="4089" spans="1:27" ht="51" x14ac:dyDescent="0.3">
      <c r="A4089" s="16">
        <f t="shared" si="63"/>
        <v>4088</v>
      </c>
      <c r="B4089" s="47" t="s">
        <v>15118</v>
      </c>
      <c r="C4089" s="13" t="s">
        <v>15119</v>
      </c>
      <c r="D4089" s="13" t="s">
        <v>15120</v>
      </c>
      <c r="E4089" s="44">
        <v>16109</v>
      </c>
      <c r="F4089" s="13" t="s">
        <v>15151</v>
      </c>
      <c r="G4089" s="23" t="s">
        <v>15152</v>
      </c>
      <c r="H4089" s="42" t="s">
        <v>458</v>
      </c>
      <c r="I4089" s="28" t="s">
        <v>215</v>
      </c>
      <c r="J4089" s="12" t="s">
        <v>15153</v>
      </c>
      <c r="K4089" s="28" t="s">
        <v>15154</v>
      </c>
      <c r="L4089" s="12" t="s">
        <v>15155</v>
      </c>
      <c r="M4089" s="12" t="s">
        <v>15156</v>
      </c>
      <c r="N4089" s="12" t="s">
        <v>15126</v>
      </c>
      <c r="O4089" s="26" t="s">
        <v>19356</v>
      </c>
      <c r="P4089" s="26" t="s">
        <v>19357</v>
      </c>
      <c r="Q4089" s="25" t="s">
        <v>10495</v>
      </c>
      <c r="R4089" s="26" t="s">
        <v>19358</v>
      </c>
      <c r="S4089" s="15" t="s">
        <v>19359</v>
      </c>
      <c r="T4089" s="52" t="s">
        <v>679</v>
      </c>
      <c r="U4089" s="22" t="s">
        <v>392</v>
      </c>
      <c r="V4089" s="49" t="str">
        <f>+Sitio_Publico[[#This Row],[idcoleccion]]&amp;"-"&amp;Sitio_Publico[[#This Row],[id]]</f>
        <v>000-4088</v>
      </c>
      <c r="W4089" s="49">
        <f>+VLOOKUP(Sitio_Publico[[#This Row],[territorio]],Estructura!$AE$4:$AH$1067,4,0)</f>
        <v>30016109</v>
      </c>
      <c r="X4089" s="49" t="str">
        <f>+VLOOKUP(Sitio_Publico[[#This Row],[tema]],Estructura!$G$4:$J$532,4,0)</f>
        <v>T-52</v>
      </c>
      <c r="Y4089" s="49" t="str">
        <f>+VLOOKUP(Sitio_Publico[[#This Row],[contenido]],Estructura!$L$4:$O$473,4,0)</f>
        <v>C-32</v>
      </c>
      <c r="Z4089" s="49" t="str">
        <f>+VLOOKUP(Sitio_Publico[[#This Row],[Filtro Integrado]],Estructura!$U$4:$W$529,3,0)</f>
        <v>FI-4</v>
      </c>
      <c r="AA4089" s="49" t="str">
        <f>+VLOOKUP(Sitio_Publico[[#This Row],[Muestra]],Estructura!$Y$4:$AB$483,4,0)</f>
        <v>M-000217</v>
      </c>
    </row>
    <row r="4090" spans="1:27" ht="30.6" x14ac:dyDescent="0.3">
      <c r="A4090" s="16">
        <f t="shared" si="63"/>
        <v>4089</v>
      </c>
      <c r="B4090" s="47" t="s">
        <v>15118</v>
      </c>
      <c r="C4090" s="13" t="s">
        <v>15119</v>
      </c>
      <c r="D4090" s="13" t="s">
        <v>15120</v>
      </c>
      <c r="E4090" s="44">
        <v>6202</v>
      </c>
      <c r="F4090" s="13" t="s">
        <v>15198</v>
      </c>
      <c r="G4090" s="23" t="s">
        <v>15122</v>
      </c>
      <c r="H4090" s="42" t="s">
        <v>458</v>
      </c>
      <c r="I4090" s="28" t="s">
        <v>118</v>
      </c>
      <c r="J4090" s="12" t="s">
        <v>393</v>
      </c>
      <c r="K4090" s="28" t="s">
        <v>15181</v>
      </c>
      <c r="L4090" s="12" t="s">
        <v>15124</v>
      </c>
      <c r="M4090" s="12" t="s">
        <v>15125</v>
      </c>
      <c r="N4090" s="12" t="s">
        <v>15126</v>
      </c>
      <c r="O4090" s="26" t="s">
        <v>19360</v>
      </c>
      <c r="P4090" s="26" t="s">
        <v>19361</v>
      </c>
      <c r="Q4090" s="25" t="s">
        <v>632</v>
      </c>
      <c r="R4090" s="26" t="s">
        <v>19362</v>
      </c>
      <c r="S4090" s="15" t="s">
        <v>19363</v>
      </c>
      <c r="T4090" s="52" t="s">
        <v>16559</v>
      </c>
      <c r="U4090" s="22" t="s">
        <v>392</v>
      </c>
      <c r="V4090" s="49" t="str">
        <f>+Sitio_Publico[[#This Row],[idcoleccion]]&amp;"-"&amp;Sitio_Publico[[#This Row],[id]]</f>
        <v>000-4089</v>
      </c>
      <c r="W4090" s="49">
        <f>+VLOOKUP(Sitio_Publico[[#This Row],[territorio]],Estructura!$AE$4:$AH$1067,4,0)</f>
        <v>30006202</v>
      </c>
      <c r="X4090" s="49" t="str">
        <f>+VLOOKUP(Sitio_Publico[[#This Row],[tema]],Estructura!$G$4:$J$532,4,0)</f>
        <v>T-55</v>
      </c>
      <c r="Y4090" s="49" t="str">
        <f>+VLOOKUP(Sitio_Publico[[#This Row],[contenido]],Estructura!$L$4:$O$473,4,0)</f>
        <v>C-30</v>
      </c>
      <c r="Z4090" s="49" t="str">
        <f>+VLOOKUP(Sitio_Publico[[#This Row],[Filtro Integrado]],Estructura!$U$4:$W$529,3,0)</f>
        <v>FI-0</v>
      </c>
      <c r="AA4090" s="49" t="str">
        <f>+VLOOKUP(Sitio_Publico[[#This Row],[Muestra]],Estructura!$Y$4:$AB$483,4,0)</f>
        <v>M-000220</v>
      </c>
    </row>
    <row r="4091" spans="1:27" ht="40.799999999999997" x14ac:dyDescent="0.3">
      <c r="A4091" s="16">
        <f t="shared" si="63"/>
        <v>4090</v>
      </c>
      <c r="B4091" s="47" t="s">
        <v>15118</v>
      </c>
      <c r="C4091" s="13" t="s">
        <v>15119</v>
      </c>
      <c r="D4091" s="13" t="s">
        <v>15120</v>
      </c>
      <c r="E4091" s="44">
        <v>139</v>
      </c>
      <c r="F4091" s="13" t="s">
        <v>15142</v>
      </c>
      <c r="G4091" s="23" t="s">
        <v>15143</v>
      </c>
      <c r="H4091" s="42" t="s">
        <v>455</v>
      </c>
      <c r="I4091" s="28" t="s">
        <v>435</v>
      </c>
      <c r="J4091" s="12" t="s">
        <v>393</v>
      </c>
      <c r="K4091" s="28" t="s">
        <v>15181</v>
      </c>
      <c r="L4091" s="12" t="s">
        <v>15145</v>
      </c>
      <c r="M4091" s="12" t="s">
        <v>14623</v>
      </c>
      <c r="N4091" s="12" t="s">
        <v>15126</v>
      </c>
      <c r="O4091" s="26" t="s">
        <v>19364</v>
      </c>
      <c r="P4091" s="26" t="s">
        <v>19365</v>
      </c>
      <c r="Q4091" s="25" t="s">
        <v>456</v>
      </c>
      <c r="R4091" s="26" t="s">
        <v>17639</v>
      </c>
      <c r="S4091" s="15" t="s">
        <v>19366</v>
      </c>
      <c r="T4091" s="52">
        <v>0</v>
      </c>
      <c r="U4091" s="22" t="s">
        <v>392</v>
      </c>
      <c r="V4091" s="49" t="str">
        <f>+Sitio_Publico[[#This Row],[idcoleccion]]&amp;"-"&amp;Sitio_Publico[[#This Row],[id]]</f>
        <v>000-4090</v>
      </c>
      <c r="W4091" s="49">
        <f>+VLOOKUP(Sitio_Publico[[#This Row],[territorio]],Estructura!$AE$4:$AH$1067,4,0)</f>
        <v>10000139</v>
      </c>
      <c r="X4091" s="49" t="str">
        <f>+VLOOKUP(Sitio_Publico[[#This Row],[tema]],Estructura!$G$4:$J$532,4,0)</f>
        <v>T-0</v>
      </c>
      <c r="Y4091" s="49" t="str">
        <f>+VLOOKUP(Sitio_Publico[[#This Row],[contenido]],Estructura!$L$4:$O$473,4,0)</f>
        <v>C-1</v>
      </c>
      <c r="Z4091" s="49" t="str">
        <f>+VLOOKUP(Sitio_Publico[[#This Row],[Filtro Integrado]],Estructura!$U$4:$W$529,3,0)</f>
        <v>FI-0</v>
      </c>
      <c r="AA4091" s="49" t="str">
        <f>+VLOOKUP(Sitio_Publico[[#This Row],[Muestra]],Estructura!$Y$4:$AB$483,4,0)</f>
        <v>M-000220</v>
      </c>
    </row>
    <row r="4092" spans="1:27" ht="30.6" x14ac:dyDescent="0.3">
      <c r="A4092" s="16">
        <f t="shared" si="63"/>
        <v>4091</v>
      </c>
      <c r="B4092" s="47" t="s">
        <v>15118</v>
      </c>
      <c r="C4092" s="13" t="s">
        <v>15119</v>
      </c>
      <c r="D4092" s="13" t="s">
        <v>15120</v>
      </c>
      <c r="E4092" s="44">
        <v>13504</v>
      </c>
      <c r="F4092" s="13" t="s">
        <v>15198</v>
      </c>
      <c r="G4092" s="23" t="s">
        <v>15122</v>
      </c>
      <c r="H4092" s="42" t="s">
        <v>458</v>
      </c>
      <c r="I4092" s="28" t="s">
        <v>341</v>
      </c>
      <c r="J4092" s="12" t="s">
        <v>393</v>
      </c>
      <c r="K4092" s="28" t="s">
        <v>15181</v>
      </c>
      <c r="L4092" s="12" t="s">
        <v>15124</v>
      </c>
      <c r="M4092" s="12" t="s">
        <v>15125</v>
      </c>
      <c r="N4092" s="12" t="s">
        <v>15126</v>
      </c>
      <c r="O4092" s="26" t="s">
        <v>19367</v>
      </c>
      <c r="P4092" s="26" t="s">
        <v>19368</v>
      </c>
      <c r="Q4092" s="25" t="s">
        <v>632</v>
      </c>
      <c r="R4092" s="26" t="s">
        <v>19369</v>
      </c>
      <c r="S4092" s="15" t="s">
        <v>19370</v>
      </c>
      <c r="T4092" s="52" t="s">
        <v>19371</v>
      </c>
      <c r="U4092" s="22" t="s">
        <v>392</v>
      </c>
      <c r="V4092" s="49" t="str">
        <f>+Sitio_Publico[[#This Row],[idcoleccion]]&amp;"-"&amp;Sitio_Publico[[#This Row],[id]]</f>
        <v>000-4091</v>
      </c>
      <c r="W4092" s="49">
        <f>+VLOOKUP(Sitio_Publico[[#This Row],[territorio]],Estructura!$AE$4:$AH$1067,4,0)</f>
        <v>30013504</v>
      </c>
      <c r="X4092" s="49" t="str">
        <f>+VLOOKUP(Sitio_Publico[[#This Row],[tema]],Estructura!$G$4:$J$532,4,0)</f>
        <v>T-55</v>
      </c>
      <c r="Y4092" s="49" t="str">
        <f>+VLOOKUP(Sitio_Publico[[#This Row],[contenido]],Estructura!$L$4:$O$473,4,0)</f>
        <v>C-30</v>
      </c>
      <c r="Z4092" s="49" t="str">
        <f>+VLOOKUP(Sitio_Publico[[#This Row],[Filtro Integrado]],Estructura!$U$4:$W$529,3,0)</f>
        <v>FI-0</v>
      </c>
      <c r="AA4092" s="49" t="str">
        <f>+VLOOKUP(Sitio_Publico[[#This Row],[Muestra]],Estructura!$Y$4:$AB$483,4,0)</f>
        <v>M-000220</v>
      </c>
    </row>
    <row r="4093" spans="1:27" ht="40.799999999999997" x14ac:dyDescent="0.3">
      <c r="A4093" s="16">
        <f t="shared" si="63"/>
        <v>4092</v>
      </c>
      <c r="B4093" s="47" t="s">
        <v>15118</v>
      </c>
      <c r="C4093" s="13" t="s">
        <v>15119</v>
      </c>
      <c r="D4093" s="13" t="s">
        <v>15120</v>
      </c>
      <c r="E4093" s="44">
        <v>81</v>
      </c>
      <c r="F4093" s="13" t="s">
        <v>15142</v>
      </c>
      <c r="G4093" s="23" t="s">
        <v>15143</v>
      </c>
      <c r="H4093" s="42" t="s">
        <v>455</v>
      </c>
      <c r="I4093" s="28" t="s">
        <v>422</v>
      </c>
      <c r="J4093" s="12" t="s">
        <v>393</v>
      </c>
      <c r="K4093" s="28" t="s">
        <v>15142</v>
      </c>
      <c r="L4093" s="12" t="s">
        <v>15145</v>
      </c>
      <c r="M4093" s="12" t="s">
        <v>15146</v>
      </c>
      <c r="N4093" s="12" t="s">
        <v>15126</v>
      </c>
      <c r="O4093" s="26" t="s">
        <v>19372</v>
      </c>
      <c r="P4093" s="26" t="s">
        <v>19373</v>
      </c>
      <c r="Q4093" s="25" t="s">
        <v>456</v>
      </c>
      <c r="R4093" s="26" t="s">
        <v>19374</v>
      </c>
      <c r="S4093" s="15" t="s">
        <v>19375</v>
      </c>
      <c r="T4093" s="52">
        <v>0</v>
      </c>
      <c r="U4093" s="22" t="s">
        <v>392</v>
      </c>
      <c r="V4093" s="49" t="str">
        <f>+Sitio_Publico[[#This Row],[idcoleccion]]&amp;"-"&amp;Sitio_Publico[[#This Row],[id]]</f>
        <v>000-4092</v>
      </c>
      <c r="W4093" s="49">
        <f>+VLOOKUP(Sitio_Publico[[#This Row],[territorio]],Estructura!$AE$4:$AH$1067,4,0)</f>
        <v>10000081</v>
      </c>
      <c r="X4093" s="49" t="str">
        <f>+VLOOKUP(Sitio_Publico[[#This Row],[tema]],Estructura!$G$4:$J$532,4,0)</f>
        <v>T-0</v>
      </c>
      <c r="Y4093" s="49" t="str">
        <f>+VLOOKUP(Sitio_Publico[[#This Row],[contenido]],Estructura!$L$4:$O$473,4,0)</f>
        <v>C-1</v>
      </c>
      <c r="Z4093" s="49" t="str">
        <f>+VLOOKUP(Sitio_Publico[[#This Row],[Filtro Integrado]],Estructura!$U$4:$W$529,3,0)</f>
        <v>FI-0</v>
      </c>
      <c r="AA4093" s="49" t="str">
        <f>+VLOOKUP(Sitio_Publico[[#This Row],[Muestra]],Estructura!$Y$4:$AB$483,4,0)</f>
        <v>M-00039</v>
      </c>
    </row>
    <row r="4094" spans="1:27" ht="132.6" x14ac:dyDescent="0.3">
      <c r="A4094" s="16">
        <f t="shared" si="63"/>
        <v>4093</v>
      </c>
      <c r="B4094" s="47" t="s">
        <v>15118</v>
      </c>
      <c r="C4094" s="13" t="s">
        <v>15119</v>
      </c>
      <c r="D4094" s="13" t="s">
        <v>15120</v>
      </c>
      <c r="E4094" s="44">
        <v>2</v>
      </c>
      <c r="F4094" s="13" t="s">
        <v>15142</v>
      </c>
      <c r="G4094" s="23" t="s">
        <v>15143</v>
      </c>
      <c r="H4094" s="42" t="s">
        <v>457</v>
      </c>
      <c r="I4094" s="28" t="s">
        <v>365</v>
      </c>
      <c r="J4094" s="12" t="s">
        <v>393</v>
      </c>
      <c r="K4094" s="28" t="s">
        <v>16367</v>
      </c>
      <c r="L4094" s="12" t="s">
        <v>15145</v>
      </c>
      <c r="M4094" s="12" t="s">
        <v>15146</v>
      </c>
      <c r="N4094" s="12" t="s">
        <v>15126</v>
      </c>
      <c r="O4094" s="26" t="s">
        <v>19376</v>
      </c>
      <c r="P4094" s="26" t="s">
        <v>19377</v>
      </c>
      <c r="Q4094" s="25" t="s">
        <v>456</v>
      </c>
      <c r="R4094" s="26" t="s">
        <v>17715</v>
      </c>
      <c r="S4094" s="15" t="s">
        <v>19378</v>
      </c>
      <c r="T4094" s="52" t="s">
        <v>1124</v>
      </c>
      <c r="U4094" s="22" t="s">
        <v>392</v>
      </c>
      <c r="V4094" s="49" t="str">
        <f>+Sitio_Publico[[#This Row],[idcoleccion]]&amp;"-"&amp;Sitio_Publico[[#This Row],[id]]</f>
        <v>000-4093</v>
      </c>
      <c r="W4094" s="49">
        <f>+VLOOKUP(Sitio_Publico[[#This Row],[territorio]],Estructura!$AE$4:$AH$1067,4,0)</f>
        <v>20000002</v>
      </c>
      <c r="X4094" s="49" t="str">
        <f>+VLOOKUP(Sitio_Publico[[#This Row],[tema]],Estructura!$G$4:$J$532,4,0)</f>
        <v>T-0</v>
      </c>
      <c r="Y4094" s="49" t="str">
        <f>+VLOOKUP(Sitio_Publico[[#This Row],[contenido]],Estructura!$L$4:$O$473,4,0)</f>
        <v>C-1</v>
      </c>
      <c r="Z4094" s="49" t="str">
        <f>+VLOOKUP(Sitio_Publico[[#This Row],[Filtro Integrado]],Estructura!$U$4:$W$529,3,0)</f>
        <v>FI-0</v>
      </c>
      <c r="AA4094" s="49" t="str">
        <f>+VLOOKUP(Sitio_Publico[[#This Row],[Muestra]],Estructura!$Y$4:$AB$483,4,0)</f>
        <v>M-000294</v>
      </c>
    </row>
    <row r="4095" spans="1:27" ht="51" x14ac:dyDescent="0.3">
      <c r="A4095" s="16">
        <f t="shared" si="63"/>
        <v>4094</v>
      </c>
      <c r="B4095" s="47" t="s">
        <v>15118</v>
      </c>
      <c r="C4095" s="13" t="s">
        <v>15119</v>
      </c>
      <c r="D4095" s="13" t="s">
        <v>15120</v>
      </c>
      <c r="E4095" s="44">
        <v>61</v>
      </c>
      <c r="F4095" s="13" t="s">
        <v>15186</v>
      </c>
      <c r="G4095" s="23" t="s">
        <v>15152</v>
      </c>
      <c r="H4095" s="42" t="s">
        <v>457</v>
      </c>
      <c r="I4095" s="28" t="s">
        <v>372</v>
      </c>
      <c r="J4095" s="12" t="s">
        <v>15187</v>
      </c>
      <c r="K4095" s="28" t="s">
        <v>17683</v>
      </c>
      <c r="L4095" s="12" t="s">
        <v>15155</v>
      </c>
      <c r="M4095" s="12" t="s">
        <v>15156</v>
      </c>
      <c r="N4095" s="12" t="s">
        <v>15126</v>
      </c>
      <c r="O4095" s="26" t="s">
        <v>19379</v>
      </c>
      <c r="P4095" s="26" t="s">
        <v>19380</v>
      </c>
      <c r="Q4095" s="25" t="s">
        <v>491</v>
      </c>
      <c r="R4095" s="26" t="s">
        <v>19381</v>
      </c>
      <c r="S4095" s="15" t="s">
        <v>19382</v>
      </c>
      <c r="T4095" s="52" t="s">
        <v>658</v>
      </c>
      <c r="U4095" s="22" t="s">
        <v>392</v>
      </c>
      <c r="V4095" s="49" t="str">
        <f>+Sitio_Publico[[#This Row],[idcoleccion]]&amp;"-"&amp;Sitio_Publico[[#This Row],[id]]</f>
        <v>000-4094</v>
      </c>
      <c r="W4095" s="49">
        <f>+VLOOKUP(Sitio_Publico[[#This Row],[territorio]],Estructura!$AE$4:$AH$1067,4,0)</f>
        <v>20000009</v>
      </c>
      <c r="X4095" s="49" t="str">
        <f>+VLOOKUP(Sitio_Publico[[#This Row],[tema]],Estructura!$G$4:$J$532,4,0)</f>
        <v>T-54</v>
      </c>
      <c r="Y4095" s="49" t="str">
        <f>+VLOOKUP(Sitio_Publico[[#This Row],[contenido]],Estructura!$L$4:$O$473,4,0)</f>
        <v>C-32</v>
      </c>
      <c r="Z4095" s="49" t="str">
        <f>+VLOOKUP(Sitio_Publico[[#This Row],[Filtro Integrado]],Estructura!$U$4:$W$529,3,0)</f>
        <v>FI-6</v>
      </c>
      <c r="AA4095" s="49" t="str">
        <f>+VLOOKUP(Sitio_Publico[[#This Row],[Muestra]],Estructura!$Y$4:$AB$483,4,0)</f>
        <v>M-000336</v>
      </c>
    </row>
    <row r="4096" spans="1:27" ht="40.799999999999997" x14ac:dyDescent="0.3">
      <c r="A4096" s="16">
        <f t="shared" si="63"/>
        <v>4095</v>
      </c>
      <c r="B4096" s="47" t="s">
        <v>15118</v>
      </c>
      <c r="C4096" s="13" t="s">
        <v>15119</v>
      </c>
      <c r="D4096" s="13" t="s">
        <v>15120</v>
      </c>
      <c r="E4096" s="44">
        <v>100102002</v>
      </c>
      <c r="F4096" s="13" t="s">
        <v>15121</v>
      </c>
      <c r="G4096" s="23" t="s">
        <v>15122</v>
      </c>
      <c r="H4096" s="42" t="s">
        <v>455</v>
      </c>
      <c r="I4096" s="28" t="s">
        <v>14</v>
      </c>
      <c r="J4096" s="12" t="s">
        <v>393</v>
      </c>
      <c r="K4096" s="28" t="s">
        <v>15577</v>
      </c>
      <c r="L4096" s="12" t="s">
        <v>15124</v>
      </c>
      <c r="M4096" s="12" t="s">
        <v>15125</v>
      </c>
      <c r="N4096" s="12" t="s">
        <v>15126</v>
      </c>
      <c r="O4096" s="26" t="s">
        <v>19383</v>
      </c>
      <c r="P4096" s="26" t="s">
        <v>19384</v>
      </c>
      <c r="Q4096" s="25" t="s">
        <v>15480</v>
      </c>
      <c r="R4096" s="26" t="s">
        <v>15580</v>
      </c>
      <c r="S4096" s="15" t="s">
        <v>19385</v>
      </c>
      <c r="T4096" s="52">
        <v>0</v>
      </c>
      <c r="U4096" s="22" t="s">
        <v>392</v>
      </c>
      <c r="V4096" s="49" t="str">
        <f>+Sitio_Publico[[#This Row],[idcoleccion]]&amp;"-"&amp;Sitio_Publico[[#This Row],[id]]</f>
        <v>000-4095</v>
      </c>
      <c r="W4096" s="49">
        <f>+VLOOKUP(Sitio_Publico[[#This Row],[territorio]],Estructura!$AE$4:$AH$1067,4,0)</f>
        <v>10000000</v>
      </c>
      <c r="X4096" s="49" t="str">
        <f>+VLOOKUP(Sitio_Publico[[#This Row],[tema]],Estructura!$G$4:$J$532,4,0)</f>
        <v>T-50</v>
      </c>
      <c r="Y4096" s="49" t="str">
        <f>+VLOOKUP(Sitio_Publico[[#This Row],[contenido]],Estructura!$L$4:$O$473,4,0)</f>
        <v>C-30</v>
      </c>
      <c r="Z4096" s="49" t="str">
        <f>+VLOOKUP(Sitio_Publico[[#This Row],[Filtro Integrado]],Estructura!$U$4:$W$529,3,0)</f>
        <v>FI-0</v>
      </c>
      <c r="AA4096" s="49" t="str">
        <f>+VLOOKUP(Sitio_Publico[[#This Row],[Muestra]],Estructura!$Y$4:$AB$483,4,0)</f>
        <v>M-000253</v>
      </c>
    </row>
    <row r="4097" spans="1:27" ht="51" x14ac:dyDescent="0.3">
      <c r="A4097" s="16">
        <f t="shared" si="63"/>
        <v>4096</v>
      </c>
      <c r="B4097" s="47" t="s">
        <v>15118</v>
      </c>
      <c r="C4097" s="13" t="s">
        <v>15119</v>
      </c>
      <c r="D4097" s="13" t="s">
        <v>15120</v>
      </c>
      <c r="E4097" s="44">
        <v>100109</v>
      </c>
      <c r="F4097" s="13" t="s">
        <v>15263</v>
      </c>
      <c r="G4097" s="23" t="s">
        <v>15152</v>
      </c>
      <c r="H4097" s="42" t="s">
        <v>457</v>
      </c>
      <c r="I4097" s="28" t="s">
        <v>367</v>
      </c>
      <c r="J4097" s="12" t="s">
        <v>393</v>
      </c>
      <c r="K4097" s="28" t="s">
        <v>17013</v>
      </c>
      <c r="L4097" s="12" t="s">
        <v>15155</v>
      </c>
      <c r="M4097" s="12" t="s">
        <v>15156</v>
      </c>
      <c r="N4097" s="12" t="s">
        <v>15126</v>
      </c>
      <c r="O4097" s="26" t="s">
        <v>19386</v>
      </c>
      <c r="P4097" s="26" t="s">
        <v>19387</v>
      </c>
      <c r="Q4097" s="25" t="s">
        <v>491</v>
      </c>
      <c r="R4097" s="26" t="s">
        <v>19388</v>
      </c>
      <c r="S4097" s="15" t="s">
        <v>19389</v>
      </c>
      <c r="T4097" s="52" t="s">
        <v>799</v>
      </c>
      <c r="U4097" s="22" t="s">
        <v>392</v>
      </c>
      <c r="V4097" s="49" t="str">
        <f>+Sitio_Publico[[#This Row],[idcoleccion]]&amp;"-"&amp;Sitio_Publico[[#This Row],[id]]</f>
        <v>000-4096</v>
      </c>
      <c r="W4097" s="49">
        <f>+VLOOKUP(Sitio_Publico[[#This Row],[territorio]],Estructura!$AE$4:$AH$1067,4,0)</f>
        <v>20000004</v>
      </c>
      <c r="X4097" s="49" t="str">
        <f>+VLOOKUP(Sitio_Publico[[#This Row],[tema]],Estructura!$G$4:$J$532,4,0)</f>
        <v>T-57</v>
      </c>
      <c r="Y4097" s="49" t="str">
        <f>+VLOOKUP(Sitio_Publico[[#This Row],[contenido]],Estructura!$L$4:$O$473,4,0)</f>
        <v>C-32</v>
      </c>
      <c r="Z4097" s="49" t="str">
        <f>+VLOOKUP(Sitio_Publico[[#This Row],[Filtro Integrado]],Estructura!$U$4:$W$529,3,0)</f>
        <v>FI-0</v>
      </c>
      <c r="AA4097" s="49" t="str">
        <f>+VLOOKUP(Sitio_Publico[[#This Row],[Muestra]],Estructura!$Y$4:$AB$483,4,0)</f>
        <v>M-00037</v>
      </c>
    </row>
    <row r="4098" spans="1:27" ht="30.6" x14ac:dyDescent="0.3">
      <c r="A4098" s="16">
        <f t="shared" si="63"/>
        <v>4097</v>
      </c>
      <c r="B4098" s="47" t="s">
        <v>15118</v>
      </c>
      <c r="C4098" s="13" t="s">
        <v>15119</v>
      </c>
      <c r="D4098" s="13" t="s">
        <v>15120</v>
      </c>
      <c r="E4098" s="44">
        <v>5405</v>
      </c>
      <c r="F4098" s="13" t="s">
        <v>15121</v>
      </c>
      <c r="G4098" s="23" t="s">
        <v>15122</v>
      </c>
      <c r="H4098" s="42" t="s">
        <v>458</v>
      </c>
      <c r="I4098" s="28" t="s">
        <v>78</v>
      </c>
      <c r="J4098" s="12" t="s">
        <v>393</v>
      </c>
      <c r="K4098" s="28" t="s">
        <v>15225</v>
      </c>
      <c r="L4098" s="12" t="s">
        <v>15124</v>
      </c>
      <c r="M4098" s="12" t="s">
        <v>15125</v>
      </c>
      <c r="N4098" s="12" t="s">
        <v>15126</v>
      </c>
      <c r="O4098" s="26" t="s">
        <v>19390</v>
      </c>
      <c r="P4098" s="26" t="s">
        <v>19391</v>
      </c>
      <c r="Q4098" s="25" t="s">
        <v>632</v>
      </c>
      <c r="R4098" s="26" t="s">
        <v>19392</v>
      </c>
      <c r="S4098" s="15" t="s">
        <v>19393</v>
      </c>
      <c r="T4098" s="52" t="s">
        <v>19394</v>
      </c>
      <c r="U4098" s="22" t="s">
        <v>392</v>
      </c>
      <c r="V4098" s="49" t="str">
        <f>+Sitio_Publico[[#This Row],[idcoleccion]]&amp;"-"&amp;Sitio_Publico[[#This Row],[id]]</f>
        <v>000-4097</v>
      </c>
      <c r="W4098" s="49">
        <f>+VLOOKUP(Sitio_Publico[[#This Row],[territorio]],Estructura!$AE$4:$AH$1067,4,0)</f>
        <v>30005405</v>
      </c>
      <c r="X4098" s="49" t="str">
        <f>+VLOOKUP(Sitio_Publico[[#This Row],[tema]],Estructura!$G$4:$J$532,4,0)</f>
        <v>T-50</v>
      </c>
      <c r="Y4098" s="49" t="str">
        <f>+VLOOKUP(Sitio_Publico[[#This Row],[contenido]],Estructura!$L$4:$O$473,4,0)</f>
        <v>C-30</v>
      </c>
      <c r="Z4098" s="49" t="str">
        <f>+VLOOKUP(Sitio_Publico[[#This Row],[Filtro Integrado]],Estructura!$U$4:$W$529,3,0)</f>
        <v>FI-0</v>
      </c>
      <c r="AA4098" s="49" t="str">
        <f>+VLOOKUP(Sitio_Publico[[#This Row],[Muestra]],Estructura!$Y$4:$AB$483,4,0)</f>
        <v>M-0002</v>
      </c>
    </row>
    <row r="4099" spans="1:27" ht="51" x14ac:dyDescent="0.3">
      <c r="A4099" s="16">
        <f t="shared" ref="A4099:A4162" si="64">+ROW()-1</f>
        <v>4098</v>
      </c>
      <c r="B4099" s="47" t="s">
        <v>15118</v>
      </c>
      <c r="C4099" s="13" t="s">
        <v>15119</v>
      </c>
      <c r="D4099" s="13" t="s">
        <v>15120</v>
      </c>
      <c r="E4099" s="44">
        <v>100101</v>
      </c>
      <c r="F4099" s="13" t="s">
        <v>15263</v>
      </c>
      <c r="G4099" s="23" t="s">
        <v>15152</v>
      </c>
      <c r="H4099" s="42" t="s">
        <v>457</v>
      </c>
      <c r="I4099" s="28" t="s">
        <v>366</v>
      </c>
      <c r="J4099" s="12" t="s">
        <v>393</v>
      </c>
      <c r="K4099" s="28" t="s">
        <v>16007</v>
      </c>
      <c r="L4099" s="12" t="s">
        <v>15155</v>
      </c>
      <c r="M4099" s="12" t="s">
        <v>15156</v>
      </c>
      <c r="N4099" s="12" t="s">
        <v>15126</v>
      </c>
      <c r="O4099" s="26" t="s">
        <v>19395</v>
      </c>
      <c r="P4099" s="26" t="s">
        <v>19396</v>
      </c>
      <c r="Q4099" s="25" t="s">
        <v>491</v>
      </c>
      <c r="R4099" s="26" t="s">
        <v>19397</v>
      </c>
      <c r="S4099" s="15" t="s">
        <v>19398</v>
      </c>
      <c r="T4099" s="52" t="s">
        <v>701</v>
      </c>
      <c r="U4099" s="22" t="s">
        <v>392</v>
      </c>
      <c r="V4099" s="49" t="str">
        <f>+Sitio_Publico[[#This Row],[idcoleccion]]&amp;"-"&amp;Sitio_Publico[[#This Row],[id]]</f>
        <v>000-4098</v>
      </c>
      <c r="W4099" s="49">
        <f>+VLOOKUP(Sitio_Publico[[#This Row],[territorio]],Estructura!$AE$4:$AH$1067,4,0)</f>
        <v>20000003</v>
      </c>
      <c r="X4099" s="49" t="str">
        <f>+VLOOKUP(Sitio_Publico[[#This Row],[tema]],Estructura!$G$4:$J$532,4,0)</f>
        <v>T-57</v>
      </c>
      <c r="Y4099" s="49" t="str">
        <f>+VLOOKUP(Sitio_Publico[[#This Row],[contenido]],Estructura!$L$4:$O$473,4,0)</f>
        <v>C-32</v>
      </c>
      <c r="Z4099" s="49" t="str">
        <f>+VLOOKUP(Sitio_Publico[[#This Row],[Filtro Integrado]],Estructura!$U$4:$W$529,3,0)</f>
        <v>FI-0</v>
      </c>
      <c r="AA4099" s="49" t="str">
        <f>+VLOOKUP(Sitio_Publico[[#This Row],[Muestra]],Estructura!$Y$4:$AB$483,4,0)</f>
        <v>M-000273</v>
      </c>
    </row>
    <row r="4100" spans="1:27" ht="51" x14ac:dyDescent="0.3">
      <c r="A4100" s="16">
        <f t="shared" si="64"/>
        <v>4099</v>
      </c>
      <c r="B4100" s="47" t="s">
        <v>15118</v>
      </c>
      <c r="C4100" s="13" t="s">
        <v>15119</v>
      </c>
      <c r="D4100" s="13" t="s">
        <v>15120</v>
      </c>
      <c r="E4100" s="44">
        <v>100106</v>
      </c>
      <c r="F4100" s="13" t="s">
        <v>15263</v>
      </c>
      <c r="G4100" s="23" t="s">
        <v>15152</v>
      </c>
      <c r="H4100" s="42" t="s">
        <v>457</v>
      </c>
      <c r="I4100" s="28" t="s">
        <v>371</v>
      </c>
      <c r="J4100" s="12" t="s">
        <v>393</v>
      </c>
      <c r="K4100" s="28" t="s">
        <v>15176</v>
      </c>
      <c r="L4100" s="12" t="s">
        <v>15155</v>
      </c>
      <c r="M4100" s="12" t="s">
        <v>15156</v>
      </c>
      <c r="N4100" s="12" t="s">
        <v>15126</v>
      </c>
      <c r="O4100" s="26" t="s">
        <v>19399</v>
      </c>
      <c r="P4100" s="26" t="s">
        <v>19400</v>
      </c>
      <c r="Q4100" s="25" t="s">
        <v>491</v>
      </c>
      <c r="R4100" s="26" t="s">
        <v>19401</v>
      </c>
      <c r="S4100" s="15" t="s">
        <v>19402</v>
      </c>
      <c r="T4100" s="52" t="s">
        <v>673</v>
      </c>
      <c r="U4100" s="22" t="s">
        <v>392</v>
      </c>
      <c r="V4100" s="49" t="str">
        <f>+Sitio_Publico[[#This Row],[idcoleccion]]&amp;"-"&amp;Sitio_Publico[[#This Row],[id]]</f>
        <v>000-4099</v>
      </c>
      <c r="W4100" s="49">
        <f>+VLOOKUP(Sitio_Publico[[#This Row],[territorio]],Estructura!$AE$4:$AH$1067,4,0)</f>
        <v>20000008</v>
      </c>
      <c r="X4100" s="49" t="str">
        <f>+VLOOKUP(Sitio_Publico[[#This Row],[tema]],Estructura!$G$4:$J$532,4,0)</f>
        <v>T-57</v>
      </c>
      <c r="Y4100" s="49" t="str">
        <f>+VLOOKUP(Sitio_Publico[[#This Row],[contenido]],Estructura!$L$4:$O$473,4,0)</f>
        <v>C-32</v>
      </c>
      <c r="Z4100" s="49" t="str">
        <f>+VLOOKUP(Sitio_Publico[[#This Row],[Filtro Integrado]],Estructura!$U$4:$W$529,3,0)</f>
        <v>FI-0</v>
      </c>
      <c r="AA4100" s="49" t="str">
        <f>+VLOOKUP(Sitio_Publico[[#This Row],[Muestra]],Estructura!$Y$4:$AB$483,4,0)</f>
        <v>M-000219</v>
      </c>
    </row>
    <row r="4101" spans="1:27" ht="91.8" x14ac:dyDescent="0.3">
      <c r="A4101" s="16">
        <f t="shared" si="64"/>
        <v>4100</v>
      </c>
      <c r="B4101" s="47" t="s">
        <v>15118</v>
      </c>
      <c r="C4101" s="13" t="s">
        <v>15119</v>
      </c>
      <c r="D4101" s="13" t="s">
        <v>15120</v>
      </c>
      <c r="E4101" s="44">
        <v>35</v>
      </c>
      <c r="F4101" s="13" t="s">
        <v>15142</v>
      </c>
      <c r="G4101" s="23" t="s">
        <v>15143</v>
      </c>
      <c r="H4101" s="42" t="s">
        <v>455</v>
      </c>
      <c r="I4101" s="28" t="s">
        <v>404</v>
      </c>
      <c r="J4101" s="12" t="s">
        <v>393</v>
      </c>
      <c r="K4101" s="28" t="s">
        <v>15142</v>
      </c>
      <c r="L4101" s="12" t="s">
        <v>15145</v>
      </c>
      <c r="M4101" s="12" t="s">
        <v>15146</v>
      </c>
      <c r="N4101" s="12" t="s">
        <v>15126</v>
      </c>
      <c r="O4101" s="26" t="s">
        <v>19403</v>
      </c>
      <c r="P4101" s="26" t="s">
        <v>19404</v>
      </c>
      <c r="Q4101" s="25" t="s">
        <v>456</v>
      </c>
      <c r="R4101" s="26" t="s">
        <v>19405</v>
      </c>
      <c r="S4101" s="15" t="s">
        <v>19406</v>
      </c>
      <c r="T4101" s="52">
        <v>0</v>
      </c>
      <c r="U4101" s="22" t="s">
        <v>392</v>
      </c>
      <c r="V4101" s="49" t="str">
        <f>+Sitio_Publico[[#This Row],[idcoleccion]]&amp;"-"&amp;Sitio_Publico[[#This Row],[id]]</f>
        <v>000-4100</v>
      </c>
      <c r="W4101" s="49">
        <f>+VLOOKUP(Sitio_Publico[[#This Row],[territorio]],Estructura!$AE$4:$AH$1067,4,0)</f>
        <v>10000035</v>
      </c>
      <c r="X4101" s="49" t="str">
        <f>+VLOOKUP(Sitio_Publico[[#This Row],[tema]],Estructura!$G$4:$J$532,4,0)</f>
        <v>T-0</v>
      </c>
      <c r="Y4101" s="49" t="str">
        <f>+VLOOKUP(Sitio_Publico[[#This Row],[contenido]],Estructura!$L$4:$O$473,4,0)</f>
        <v>C-1</v>
      </c>
      <c r="Z4101" s="49" t="str">
        <f>+VLOOKUP(Sitio_Publico[[#This Row],[Filtro Integrado]],Estructura!$U$4:$W$529,3,0)</f>
        <v>FI-0</v>
      </c>
      <c r="AA4101" s="49" t="str">
        <f>+VLOOKUP(Sitio_Publico[[#This Row],[Muestra]],Estructura!$Y$4:$AB$483,4,0)</f>
        <v>M-00039</v>
      </c>
    </row>
    <row r="4102" spans="1:27" ht="51" x14ac:dyDescent="0.3">
      <c r="A4102" s="16">
        <f t="shared" si="64"/>
        <v>4101</v>
      </c>
      <c r="B4102" s="47" t="s">
        <v>15118</v>
      </c>
      <c r="C4102" s="13" t="s">
        <v>15119</v>
      </c>
      <c r="D4102" s="13" t="s">
        <v>15120</v>
      </c>
      <c r="E4102" s="44">
        <v>100110</v>
      </c>
      <c r="F4102" s="13" t="s">
        <v>15293</v>
      </c>
      <c r="G4102" s="23" t="s">
        <v>15162</v>
      </c>
      <c r="H4102" s="42" t="s">
        <v>457</v>
      </c>
      <c r="I4102" s="28" t="s">
        <v>369</v>
      </c>
      <c r="J4102" s="12" t="s">
        <v>393</v>
      </c>
      <c r="K4102" s="28" t="s">
        <v>16770</v>
      </c>
      <c r="L4102" s="12" t="s">
        <v>15164</v>
      </c>
      <c r="M4102" s="12" t="s">
        <v>15165</v>
      </c>
      <c r="N4102" s="12" t="s">
        <v>15126</v>
      </c>
      <c r="O4102" s="26" t="s">
        <v>19407</v>
      </c>
      <c r="P4102" s="26" t="s">
        <v>19408</v>
      </c>
      <c r="Q4102" s="25" t="s">
        <v>456</v>
      </c>
      <c r="R4102" s="26" t="s">
        <v>19409</v>
      </c>
      <c r="S4102" s="15" t="s">
        <v>19410</v>
      </c>
      <c r="T4102" s="52" t="s">
        <v>15299</v>
      </c>
      <c r="U4102" s="22" t="s">
        <v>392</v>
      </c>
      <c r="V4102" s="49" t="str">
        <f>+Sitio_Publico[[#This Row],[idcoleccion]]&amp;"-"&amp;Sitio_Publico[[#This Row],[id]]</f>
        <v>000-4101</v>
      </c>
      <c r="W4102" s="49">
        <f>+VLOOKUP(Sitio_Publico[[#This Row],[territorio]],Estructura!$AE$4:$AH$1067,4,0)</f>
        <v>20000006</v>
      </c>
      <c r="X4102" s="49" t="str">
        <f>+VLOOKUP(Sitio_Publico[[#This Row],[tema]],Estructura!$G$4:$J$532,4,0)</f>
        <v>T-56</v>
      </c>
      <c r="Y4102" s="49" t="str">
        <f>+VLOOKUP(Sitio_Publico[[#This Row],[contenido]],Estructura!$L$4:$O$473,4,0)</f>
        <v>C-33</v>
      </c>
      <c r="Z4102" s="49" t="str">
        <f>+VLOOKUP(Sitio_Publico[[#This Row],[Filtro Integrado]],Estructura!$U$4:$W$529,3,0)</f>
        <v>FI-0</v>
      </c>
      <c r="AA4102" s="49" t="str">
        <f>+VLOOKUP(Sitio_Publico[[#This Row],[Muestra]],Estructura!$Y$4:$AB$483,4,0)</f>
        <v>M-000314</v>
      </c>
    </row>
    <row r="4103" spans="1:27" ht="81.599999999999994" x14ac:dyDescent="0.3">
      <c r="A4103" s="16">
        <f t="shared" si="64"/>
        <v>4102</v>
      </c>
      <c r="B4103" s="47" t="s">
        <v>15118</v>
      </c>
      <c r="C4103" s="13" t="s">
        <v>15119</v>
      </c>
      <c r="D4103" s="13" t="s">
        <v>15141</v>
      </c>
      <c r="E4103" s="44">
        <v>100102003</v>
      </c>
      <c r="F4103" s="13" t="s">
        <v>15142</v>
      </c>
      <c r="G4103" s="23" t="s">
        <v>15143</v>
      </c>
      <c r="H4103" s="42" t="s">
        <v>455</v>
      </c>
      <c r="I4103" s="28" t="s">
        <v>14</v>
      </c>
      <c r="J4103" s="12" t="s">
        <v>393</v>
      </c>
      <c r="K4103" s="28" t="s">
        <v>15328</v>
      </c>
      <c r="L4103" s="12" t="s">
        <v>15145</v>
      </c>
      <c r="M4103" s="12" t="s">
        <v>15146</v>
      </c>
      <c r="N4103" s="12" t="s">
        <v>15126</v>
      </c>
      <c r="O4103" s="26" t="s">
        <v>19411</v>
      </c>
      <c r="P4103" s="26" t="s">
        <v>19412</v>
      </c>
      <c r="Q4103" s="25" t="s">
        <v>456</v>
      </c>
      <c r="R4103" s="26" t="s">
        <v>19413</v>
      </c>
      <c r="S4103" s="15" t="s">
        <v>19414</v>
      </c>
      <c r="T4103" s="52">
        <v>0</v>
      </c>
      <c r="U4103" s="22" t="s">
        <v>392</v>
      </c>
      <c r="V4103" s="49" t="str">
        <f>+Sitio_Publico[[#This Row],[idcoleccion]]&amp;"-"&amp;Sitio_Publico[[#This Row],[id]]</f>
        <v>000-4102</v>
      </c>
      <c r="W4103" s="49">
        <f>+VLOOKUP(Sitio_Publico[[#This Row],[territorio]],Estructura!$AE$4:$AH$1067,4,0)</f>
        <v>10000000</v>
      </c>
      <c r="X4103" s="49" t="str">
        <f>+VLOOKUP(Sitio_Publico[[#This Row],[tema]],Estructura!$G$4:$J$532,4,0)</f>
        <v>T-0</v>
      </c>
      <c r="Y4103" s="49" t="str">
        <f>+VLOOKUP(Sitio_Publico[[#This Row],[contenido]],Estructura!$L$4:$O$473,4,0)</f>
        <v>C-1</v>
      </c>
      <c r="Z4103" s="49" t="str">
        <f>+VLOOKUP(Sitio_Publico[[#This Row],[Filtro Integrado]],Estructura!$U$4:$W$529,3,0)</f>
        <v>FI-0</v>
      </c>
      <c r="AA4103" s="49" t="str">
        <f>+VLOOKUP(Sitio_Publico[[#This Row],[Muestra]],Estructura!$Y$4:$AB$483,4,0)</f>
        <v>M-0009</v>
      </c>
    </row>
    <row r="4104" spans="1:27" ht="61.2" x14ac:dyDescent="0.3">
      <c r="A4104" s="16">
        <f t="shared" si="64"/>
        <v>4103</v>
      </c>
      <c r="B4104" s="47" t="s">
        <v>15118</v>
      </c>
      <c r="C4104" s="13" t="s">
        <v>15119</v>
      </c>
      <c r="D4104" s="13" t="s">
        <v>15120</v>
      </c>
      <c r="E4104" s="44">
        <v>16</v>
      </c>
      <c r="F4104" s="13" t="s">
        <v>15142</v>
      </c>
      <c r="G4104" s="23" t="s">
        <v>15143</v>
      </c>
      <c r="H4104" s="42" t="s">
        <v>457</v>
      </c>
      <c r="I4104" s="28" t="s">
        <v>379</v>
      </c>
      <c r="J4104" s="12" t="s">
        <v>15225</v>
      </c>
      <c r="K4104" s="28" t="s">
        <v>15142</v>
      </c>
      <c r="L4104" s="12" t="s">
        <v>1299</v>
      </c>
      <c r="M4104" s="12" t="s">
        <v>14623</v>
      </c>
      <c r="N4104" s="12" t="s">
        <v>15126</v>
      </c>
      <c r="O4104" s="26" t="s">
        <v>19415</v>
      </c>
      <c r="P4104" s="26" t="s">
        <v>19416</v>
      </c>
      <c r="Q4104" s="25" t="s">
        <v>2806</v>
      </c>
      <c r="R4104" s="26" t="s">
        <v>16182</v>
      </c>
      <c r="S4104" s="15" t="s">
        <v>19417</v>
      </c>
      <c r="T4104" s="52" t="s">
        <v>1805</v>
      </c>
      <c r="U4104" s="22" t="s">
        <v>392</v>
      </c>
      <c r="V4104" s="49" t="str">
        <f>+Sitio_Publico[[#This Row],[idcoleccion]]&amp;"-"&amp;Sitio_Publico[[#This Row],[id]]</f>
        <v>000-4103</v>
      </c>
      <c r="W4104" s="49">
        <f>+VLOOKUP(Sitio_Publico[[#This Row],[territorio]],Estructura!$AE$4:$AH$1067,4,0)</f>
        <v>20000016</v>
      </c>
      <c r="X4104" s="49" t="str">
        <f>+VLOOKUP(Sitio_Publico[[#This Row],[tema]],Estructura!$G$4:$J$532,4,0)</f>
        <v>T-0</v>
      </c>
      <c r="Y4104" s="49" t="str">
        <f>+VLOOKUP(Sitio_Publico[[#This Row],[contenido]],Estructura!$L$4:$O$473,4,0)</f>
        <v>C-1</v>
      </c>
      <c r="Z4104" s="49" t="str">
        <f>+VLOOKUP(Sitio_Publico[[#This Row],[Filtro Integrado]],Estructura!$U$4:$W$529,3,0)</f>
        <v>FI-11</v>
      </c>
      <c r="AA4104" s="49" t="str">
        <f>+VLOOKUP(Sitio_Publico[[#This Row],[Muestra]],Estructura!$Y$4:$AB$483,4,0)</f>
        <v>M-00039</v>
      </c>
    </row>
    <row r="4105" spans="1:27" ht="51" x14ac:dyDescent="0.3">
      <c r="A4105" s="16">
        <f t="shared" si="64"/>
        <v>4104</v>
      </c>
      <c r="B4105" s="47" t="s">
        <v>15118</v>
      </c>
      <c r="C4105" s="13" t="s">
        <v>15119</v>
      </c>
      <c r="D4105" s="13" t="s">
        <v>15120</v>
      </c>
      <c r="E4105" s="44">
        <v>33</v>
      </c>
      <c r="F4105" s="13" t="s">
        <v>15186</v>
      </c>
      <c r="G4105" s="23" t="s">
        <v>15152</v>
      </c>
      <c r="H4105" s="42" t="s">
        <v>457</v>
      </c>
      <c r="I4105" s="28" t="s">
        <v>369</v>
      </c>
      <c r="J4105" s="12" t="s">
        <v>15187</v>
      </c>
      <c r="K4105" s="28" t="s">
        <v>15399</v>
      </c>
      <c r="L4105" s="12" t="s">
        <v>15155</v>
      </c>
      <c r="M4105" s="12" t="s">
        <v>15156</v>
      </c>
      <c r="N4105" s="12" t="s">
        <v>15126</v>
      </c>
      <c r="O4105" s="26" t="s">
        <v>19418</v>
      </c>
      <c r="P4105" s="26" t="s">
        <v>19419</v>
      </c>
      <c r="Q4105" s="25" t="s">
        <v>491</v>
      </c>
      <c r="R4105" s="26" t="s">
        <v>19420</v>
      </c>
      <c r="S4105" s="15" t="s">
        <v>19421</v>
      </c>
      <c r="T4105" s="52" t="s">
        <v>635</v>
      </c>
      <c r="U4105" s="22" t="s">
        <v>392</v>
      </c>
      <c r="V4105" s="49" t="str">
        <f>+Sitio_Publico[[#This Row],[idcoleccion]]&amp;"-"&amp;Sitio_Publico[[#This Row],[id]]</f>
        <v>000-4104</v>
      </c>
      <c r="W4105" s="49">
        <f>+VLOOKUP(Sitio_Publico[[#This Row],[territorio]],Estructura!$AE$4:$AH$1067,4,0)</f>
        <v>20000006</v>
      </c>
      <c r="X4105" s="49" t="str">
        <f>+VLOOKUP(Sitio_Publico[[#This Row],[tema]],Estructura!$G$4:$J$532,4,0)</f>
        <v>T-54</v>
      </c>
      <c r="Y4105" s="49" t="str">
        <f>+VLOOKUP(Sitio_Publico[[#This Row],[contenido]],Estructura!$L$4:$O$473,4,0)</f>
        <v>C-32</v>
      </c>
      <c r="Z4105" s="49" t="str">
        <f>+VLOOKUP(Sitio_Publico[[#This Row],[Filtro Integrado]],Estructura!$U$4:$W$529,3,0)</f>
        <v>FI-6</v>
      </c>
      <c r="AA4105" s="49" t="str">
        <f>+VLOOKUP(Sitio_Publico[[#This Row],[Muestra]],Estructura!$Y$4:$AB$483,4,0)</f>
        <v>M-00016</v>
      </c>
    </row>
    <row r="4106" spans="1:27" ht="71.400000000000006" x14ac:dyDescent="0.3">
      <c r="A4106" s="16">
        <f t="shared" si="64"/>
        <v>4105</v>
      </c>
      <c r="B4106" s="47" t="s">
        <v>15118</v>
      </c>
      <c r="C4106" s="13" t="s">
        <v>15119</v>
      </c>
      <c r="D4106" s="13" t="s">
        <v>15141</v>
      </c>
      <c r="E4106" s="44">
        <v>100108</v>
      </c>
      <c r="F4106" s="13" t="s">
        <v>15142</v>
      </c>
      <c r="G4106" s="23" t="s">
        <v>15300</v>
      </c>
      <c r="H4106" s="42" t="s">
        <v>455</v>
      </c>
      <c r="I4106" s="28" t="s">
        <v>14</v>
      </c>
      <c r="J4106" s="12" t="s">
        <v>393</v>
      </c>
      <c r="K4106" s="28" t="s">
        <v>15323</v>
      </c>
      <c r="L4106" s="12" t="s">
        <v>1299</v>
      </c>
      <c r="M4106" s="12" t="s">
        <v>14623</v>
      </c>
      <c r="N4106" s="12" t="s">
        <v>15126</v>
      </c>
      <c r="O4106" s="26" t="s">
        <v>19422</v>
      </c>
      <c r="P4106" s="26" t="s">
        <v>19423</v>
      </c>
      <c r="Q4106" s="25" t="s">
        <v>1359</v>
      </c>
      <c r="R4106" s="26" t="s">
        <v>15326</v>
      </c>
      <c r="S4106" s="15" t="s">
        <v>19424</v>
      </c>
      <c r="T4106" s="52">
        <v>0</v>
      </c>
      <c r="U4106" s="22" t="s">
        <v>392</v>
      </c>
      <c r="V4106" s="49" t="str">
        <f>+Sitio_Publico[[#This Row],[idcoleccion]]&amp;"-"&amp;Sitio_Publico[[#This Row],[id]]</f>
        <v>000-4105</v>
      </c>
      <c r="W4106" s="49">
        <f>+VLOOKUP(Sitio_Publico[[#This Row],[territorio]],Estructura!$AE$4:$AH$1067,4,0)</f>
        <v>10000000</v>
      </c>
      <c r="X4106" s="49" t="str">
        <f>+VLOOKUP(Sitio_Publico[[#This Row],[tema]],Estructura!$G$4:$J$532,4,0)</f>
        <v>T-0</v>
      </c>
      <c r="Y4106" s="49" t="str">
        <f>+VLOOKUP(Sitio_Publico[[#This Row],[contenido]],Estructura!$L$4:$O$473,4,0)</f>
        <v>C-34</v>
      </c>
      <c r="Z4106" s="49" t="str">
        <f>+VLOOKUP(Sitio_Publico[[#This Row],[Filtro Integrado]],Estructura!$U$4:$W$529,3,0)</f>
        <v>FI-0</v>
      </c>
      <c r="AA4106" s="49" t="str">
        <f>+VLOOKUP(Sitio_Publico[[#This Row],[Muestra]],Estructura!$Y$4:$AB$483,4,0)</f>
        <v>M-000232</v>
      </c>
    </row>
    <row r="4107" spans="1:27" ht="40.799999999999997" x14ac:dyDescent="0.3">
      <c r="A4107" s="16">
        <f t="shared" si="64"/>
        <v>4106</v>
      </c>
      <c r="B4107" s="47" t="s">
        <v>15118</v>
      </c>
      <c r="C4107" s="13" t="s">
        <v>15119</v>
      </c>
      <c r="D4107" s="13" t="s">
        <v>15120</v>
      </c>
      <c r="E4107" s="44">
        <v>99</v>
      </c>
      <c r="F4107" s="13" t="s">
        <v>15142</v>
      </c>
      <c r="G4107" s="23" t="s">
        <v>15143</v>
      </c>
      <c r="H4107" s="42" t="s">
        <v>455</v>
      </c>
      <c r="I4107" s="28" t="s">
        <v>427</v>
      </c>
      <c r="J4107" s="12" t="s">
        <v>393</v>
      </c>
      <c r="K4107" s="28" t="s">
        <v>15181</v>
      </c>
      <c r="L4107" s="12" t="s">
        <v>15145</v>
      </c>
      <c r="M4107" s="12" t="s">
        <v>15146</v>
      </c>
      <c r="N4107" s="12" t="s">
        <v>15126</v>
      </c>
      <c r="O4107" s="26" t="s">
        <v>19425</v>
      </c>
      <c r="P4107" s="26" t="s">
        <v>19426</v>
      </c>
      <c r="Q4107" s="25" t="s">
        <v>456</v>
      </c>
      <c r="R4107" s="26" t="s">
        <v>19427</v>
      </c>
      <c r="S4107" s="15" t="s">
        <v>19428</v>
      </c>
      <c r="T4107" s="52">
        <v>0</v>
      </c>
      <c r="U4107" s="22" t="s">
        <v>392</v>
      </c>
      <c r="V4107" s="49" t="str">
        <f>+Sitio_Publico[[#This Row],[idcoleccion]]&amp;"-"&amp;Sitio_Publico[[#This Row],[id]]</f>
        <v>000-4106</v>
      </c>
      <c r="W4107" s="49">
        <f>+VLOOKUP(Sitio_Publico[[#This Row],[territorio]],Estructura!$AE$4:$AH$1067,4,0)</f>
        <v>10000099</v>
      </c>
      <c r="X4107" s="49" t="str">
        <f>+VLOOKUP(Sitio_Publico[[#This Row],[tema]],Estructura!$G$4:$J$532,4,0)</f>
        <v>T-0</v>
      </c>
      <c r="Y4107" s="49" t="str">
        <f>+VLOOKUP(Sitio_Publico[[#This Row],[contenido]],Estructura!$L$4:$O$473,4,0)</f>
        <v>C-1</v>
      </c>
      <c r="Z4107" s="49" t="str">
        <f>+VLOOKUP(Sitio_Publico[[#This Row],[Filtro Integrado]],Estructura!$U$4:$W$529,3,0)</f>
        <v>FI-0</v>
      </c>
      <c r="AA4107" s="49" t="str">
        <f>+VLOOKUP(Sitio_Publico[[#This Row],[Muestra]],Estructura!$Y$4:$AB$483,4,0)</f>
        <v>M-000220</v>
      </c>
    </row>
    <row r="4108" spans="1:27" ht="40.799999999999997" x14ac:dyDescent="0.3">
      <c r="A4108" s="16">
        <f t="shared" si="64"/>
        <v>4107</v>
      </c>
      <c r="B4108" s="47" t="s">
        <v>15118</v>
      </c>
      <c r="C4108" s="13" t="s">
        <v>15119</v>
      </c>
      <c r="D4108" s="13" t="s">
        <v>15141</v>
      </c>
      <c r="E4108" s="44">
        <v>100101001</v>
      </c>
      <c r="F4108" s="13" t="s">
        <v>15142</v>
      </c>
      <c r="G4108" s="23" t="s">
        <v>15300</v>
      </c>
      <c r="H4108" s="42" t="s">
        <v>455</v>
      </c>
      <c r="I4108" s="28" t="s">
        <v>14</v>
      </c>
      <c r="J4108" s="12" t="s">
        <v>393</v>
      </c>
      <c r="K4108" s="28" t="s">
        <v>16087</v>
      </c>
      <c r="L4108" s="12" t="s">
        <v>1299</v>
      </c>
      <c r="M4108" s="12" t="s">
        <v>14623</v>
      </c>
      <c r="N4108" s="12" t="s">
        <v>15126</v>
      </c>
      <c r="O4108" s="26" t="s">
        <v>19429</v>
      </c>
      <c r="P4108" s="26" t="s">
        <v>19430</v>
      </c>
      <c r="Q4108" s="25" t="s">
        <v>1145</v>
      </c>
      <c r="R4108" s="26" t="s">
        <v>18494</v>
      </c>
      <c r="S4108" s="15" t="s">
        <v>19431</v>
      </c>
      <c r="T4108" s="52">
        <v>0</v>
      </c>
      <c r="U4108" s="22" t="s">
        <v>392</v>
      </c>
      <c r="V4108" s="49" t="str">
        <f>+Sitio_Publico[[#This Row],[idcoleccion]]&amp;"-"&amp;Sitio_Publico[[#This Row],[id]]</f>
        <v>000-4107</v>
      </c>
      <c r="W4108" s="49">
        <f>+VLOOKUP(Sitio_Publico[[#This Row],[territorio]],Estructura!$AE$4:$AH$1067,4,0)</f>
        <v>10000000</v>
      </c>
      <c r="X4108" s="49" t="str">
        <f>+VLOOKUP(Sitio_Publico[[#This Row],[tema]],Estructura!$G$4:$J$532,4,0)</f>
        <v>T-0</v>
      </c>
      <c r="Y4108" s="49" t="str">
        <f>+VLOOKUP(Sitio_Publico[[#This Row],[contenido]],Estructura!$L$4:$O$473,4,0)</f>
        <v>C-34</v>
      </c>
      <c r="Z4108" s="49" t="str">
        <f>+VLOOKUP(Sitio_Publico[[#This Row],[Filtro Integrado]],Estructura!$U$4:$W$529,3,0)</f>
        <v>FI-0</v>
      </c>
      <c r="AA4108" s="49" t="str">
        <f>+VLOOKUP(Sitio_Publico[[#This Row],[Muestra]],Estructura!$Y$4:$AB$483,4,0)</f>
        <v>M-0003</v>
      </c>
    </row>
    <row r="4109" spans="1:27" ht="30.6" x14ac:dyDescent="0.3">
      <c r="A4109" s="16">
        <f t="shared" si="64"/>
        <v>4108</v>
      </c>
      <c r="B4109" s="47" t="s">
        <v>15118</v>
      </c>
      <c r="C4109" s="13" t="s">
        <v>15119</v>
      </c>
      <c r="D4109" s="13" t="s">
        <v>15120</v>
      </c>
      <c r="E4109" s="44">
        <v>3</v>
      </c>
      <c r="F4109" s="13" t="s">
        <v>15121</v>
      </c>
      <c r="G4109" s="23" t="s">
        <v>15122</v>
      </c>
      <c r="H4109" s="42" t="s">
        <v>457</v>
      </c>
      <c r="I4109" s="28" t="s">
        <v>366</v>
      </c>
      <c r="J4109" s="12" t="s">
        <v>393</v>
      </c>
      <c r="K4109" s="28" t="s">
        <v>15371</v>
      </c>
      <c r="L4109" s="12" t="s">
        <v>15124</v>
      </c>
      <c r="M4109" s="12" t="s">
        <v>15125</v>
      </c>
      <c r="N4109" s="12" t="s">
        <v>15126</v>
      </c>
      <c r="O4109" s="26" t="s">
        <v>19432</v>
      </c>
      <c r="P4109" s="26" t="s">
        <v>19433</v>
      </c>
      <c r="Q4109" s="25" t="s">
        <v>632</v>
      </c>
      <c r="R4109" s="26" t="s">
        <v>19434</v>
      </c>
      <c r="S4109" s="15" t="s">
        <v>19435</v>
      </c>
      <c r="T4109" s="52" t="s">
        <v>1140</v>
      </c>
      <c r="U4109" s="22" t="s">
        <v>392</v>
      </c>
      <c r="V4109" s="49" t="str">
        <f>+Sitio_Publico[[#This Row],[idcoleccion]]&amp;"-"&amp;Sitio_Publico[[#This Row],[id]]</f>
        <v>000-4108</v>
      </c>
      <c r="W4109" s="49">
        <f>+VLOOKUP(Sitio_Publico[[#This Row],[territorio]],Estructura!$AE$4:$AH$1067,4,0)</f>
        <v>20000003</v>
      </c>
      <c r="X4109" s="49" t="str">
        <f>+VLOOKUP(Sitio_Publico[[#This Row],[tema]],Estructura!$G$4:$J$532,4,0)</f>
        <v>T-50</v>
      </c>
      <c r="Y4109" s="49" t="str">
        <f>+VLOOKUP(Sitio_Publico[[#This Row],[contenido]],Estructura!$L$4:$O$473,4,0)</f>
        <v>C-30</v>
      </c>
      <c r="Z4109" s="49" t="str">
        <f>+VLOOKUP(Sitio_Publico[[#This Row],[Filtro Integrado]],Estructura!$U$4:$W$529,3,0)</f>
        <v>FI-0</v>
      </c>
      <c r="AA4109" s="49" t="str">
        <f>+VLOOKUP(Sitio_Publico[[#This Row],[Muestra]],Estructura!$Y$4:$AB$483,4,0)</f>
        <v>M-000236</v>
      </c>
    </row>
    <row r="4110" spans="1:27" ht="40.799999999999997" x14ac:dyDescent="0.3">
      <c r="A4110" s="16">
        <f t="shared" si="64"/>
        <v>4109</v>
      </c>
      <c r="B4110" s="47" t="s">
        <v>15118</v>
      </c>
      <c r="C4110" s="13" t="s">
        <v>15119</v>
      </c>
      <c r="D4110" s="13" t="s">
        <v>15120</v>
      </c>
      <c r="E4110" s="44">
        <v>8</v>
      </c>
      <c r="F4110" s="13" t="s">
        <v>15783</v>
      </c>
      <c r="G4110" s="23" t="s">
        <v>15132</v>
      </c>
      <c r="H4110" s="42" t="s">
        <v>457</v>
      </c>
      <c r="I4110" s="28" t="s">
        <v>371</v>
      </c>
      <c r="J4110" s="12" t="s">
        <v>393</v>
      </c>
      <c r="K4110" s="28" t="s">
        <v>16323</v>
      </c>
      <c r="L4110" s="12" t="s">
        <v>15134</v>
      </c>
      <c r="M4110" s="12" t="s">
        <v>15135</v>
      </c>
      <c r="N4110" s="12" t="s">
        <v>15126</v>
      </c>
      <c r="O4110" s="26" t="s">
        <v>19436</v>
      </c>
      <c r="P4110" s="26" t="s">
        <v>19437</v>
      </c>
      <c r="Q4110" s="25" t="s">
        <v>10482</v>
      </c>
      <c r="R4110" s="26" t="s">
        <v>19438</v>
      </c>
      <c r="S4110" s="15" t="s">
        <v>19439</v>
      </c>
      <c r="T4110" s="52" t="s">
        <v>15983</v>
      </c>
      <c r="U4110" s="22" t="s">
        <v>392</v>
      </c>
      <c r="V4110" s="49" t="str">
        <f>+Sitio_Publico[[#This Row],[idcoleccion]]&amp;"-"&amp;Sitio_Publico[[#This Row],[id]]</f>
        <v>000-4109</v>
      </c>
      <c r="W4110" s="49">
        <f>+VLOOKUP(Sitio_Publico[[#This Row],[territorio]],Estructura!$AE$4:$AH$1067,4,0)</f>
        <v>20000008</v>
      </c>
      <c r="X4110" s="49" t="str">
        <f>+VLOOKUP(Sitio_Publico[[#This Row],[tema]],Estructura!$G$4:$J$532,4,0)</f>
        <v>T-61</v>
      </c>
      <c r="Y4110" s="49" t="str">
        <f>+VLOOKUP(Sitio_Publico[[#This Row],[contenido]],Estructura!$L$4:$O$473,4,0)</f>
        <v>C-31</v>
      </c>
      <c r="Z4110" s="49" t="str">
        <f>+VLOOKUP(Sitio_Publico[[#This Row],[Filtro Integrado]],Estructura!$U$4:$W$529,3,0)</f>
        <v>FI-0</v>
      </c>
      <c r="AA4110" s="49" t="str">
        <f>+VLOOKUP(Sitio_Publico[[#This Row],[Muestra]],Estructura!$Y$4:$AB$483,4,0)</f>
        <v>M-000293</v>
      </c>
    </row>
    <row r="4111" spans="1:27" ht="40.799999999999997" x14ac:dyDescent="0.3">
      <c r="A4111" s="16">
        <f t="shared" si="64"/>
        <v>4110</v>
      </c>
      <c r="B4111" s="47" t="s">
        <v>15118</v>
      </c>
      <c r="C4111" s="13" t="s">
        <v>15119</v>
      </c>
      <c r="D4111" s="13" t="s">
        <v>15120</v>
      </c>
      <c r="E4111" s="44">
        <v>160</v>
      </c>
      <c r="F4111" s="13" t="s">
        <v>15142</v>
      </c>
      <c r="G4111" s="23" t="s">
        <v>15300</v>
      </c>
      <c r="H4111" s="42" t="s">
        <v>455</v>
      </c>
      <c r="I4111" s="28" t="s">
        <v>17476</v>
      </c>
      <c r="J4111" s="12" t="s">
        <v>393</v>
      </c>
      <c r="K4111" s="28" t="s">
        <v>15181</v>
      </c>
      <c r="L4111" s="12" t="s">
        <v>15145</v>
      </c>
      <c r="M4111" s="12" t="s">
        <v>15146</v>
      </c>
      <c r="N4111" s="12" t="s">
        <v>15126</v>
      </c>
      <c r="O4111" s="26" t="s">
        <v>19440</v>
      </c>
      <c r="P4111" s="26" t="s">
        <v>19441</v>
      </c>
      <c r="Q4111" s="25" t="s">
        <v>456</v>
      </c>
      <c r="R4111" s="26" t="s">
        <v>19442</v>
      </c>
      <c r="S4111" s="15" t="s">
        <v>19443</v>
      </c>
      <c r="T4111" s="52">
        <v>0</v>
      </c>
      <c r="U4111" s="22" t="s">
        <v>392</v>
      </c>
      <c r="V4111" s="49" t="str">
        <f>+Sitio_Publico[[#This Row],[idcoleccion]]&amp;"-"&amp;Sitio_Publico[[#This Row],[id]]</f>
        <v>000-4110</v>
      </c>
      <c r="W4111" s="49">
        <f>+VLOOKUP(Sitio_Publico[[#This Row],[territorio]],Estructura!$AE$4:$AH$1067,4,0)</f>
        <v>10000160</v>
      </c>
      <c r="X4111" s="49" t="str">
        <f>+VLOOKUP(Sitio_Publico[[#This Row],[tema]],Estructura!$G$4:$J$532,4,0)</f>
        <v>T-0</v>
      </c>
      <c r="Y4111" s="49" t="str">
        <f>+VLOOKUP(Sitio_Publico[[#This Row],[contenido]],Estructura!$L$4:$O$473,4,0)</f>
        <v>C-34</v>
      </c>
      <c r="Z4111" s="49" t="str">
        <f>+VLOOKUP(Sitio_Publico[[#This Row],[Filtro Integrado]],Estructura!$U$4:$W$529,3,0)</f>
        <v>FI-0</v>
      </c>
      <c r="AA4111" s="49" t="str">
        <f>+VLOOKUP(Sitio_Publico[[#This Row],[Muestra]],Estructura!$Y$4:$AB$483,4,0)</f>
        <v>M-000220</v>
      </c>
    </row>
    <row r="4112" spans="1:27" ht="51" x14ac:dyDescent="0.3">
      <c r="A4112" s="16">
        <f t="shared" si="64"/>
        <v>4111</v>
      </c>
      <c r="B4112" s="47" t="s">
        <v>15118</v>
      </c>
      <c r="C4112" s="13" t="s">
        <v>15119</v>
      </c>
      <c r="D4112" s="13" t="s">
        <v>15120</v>
      </c>
      <c r="E4112" s="44">
        <v>100114014</v>
      </c>
      <c r="F4112" s="13" t="s">
        <v>15534</v>
      </c>
      <c r="G4112" s="23" t="s">
        <v>15397</v>
      </c>
      <c r="H4112" s="42" t="s">
        <v>457</v>
      </c>
      <c r="I4112" s="28" t="s">
        <v>370</v>
      </c>
      <c r="J4112" s="12" t="s">
        <v>15398</v>
      </c>
      <c r="K4112" s="28" t="s">
        <v>16129</v>
      </c>
      <c r="L4112" s="12" t="s">
        <v>1611</v>
      </c>
      <c r="M4112" s="12" t="s">
        <v>15400</v>
      </c>
      <c r="N4112" s="12" t="s">
        <v>15126</v>
      </c>
      <c r="O4112" s="26" t="s">
        <v>19444</v>
      </c>
      <c r="P4112" s="26" t="s">
        <v>19445</v>
      </c>
      <c r="Q4112" s="25" t="s">
        <v>456</v>
      </c>
      <c r="R4112" s="26" t="s">
        <v>19446</v>
      </c>
      <c r="S4112" s="15" t="s">
        <v>19447</v>
      </c>
      <c r="T4112" s="52" t="s">
        <v>1851</v>
      </c>
      <c r="U4112" s="22" t="s">
        <v>392</v>
      </c>
      <c r="V4112" s="49" t="str">
        <f>+Sitio_Publico[[#This Row],[idcoleccion]]&amp;"-"&amp;Sitio_Publico[[#This Row],[id]]</f>
        <v>000-4111</v>
      </c>
      <c r="W4112" s="49">
        <f>+VLOOKUP(Sitio_Publico[[#This Row],[territorio]],Estructura!$AE$4:$AH$1067,4,0)</f>
        <v>20000007</v>
      </c>
      <c r="X4112" s="49" t="str">
        <f>+VLOOKUP(Sitio_Publico[[#This Row],[tema]],Estructura!$G$4:$J$532,4,0)</f>
        <v>T-60</v>
      </c>
      <c r="Y4112" s="49" t="str">
        <f>+VLOOKUP(Sitio_Publico[[#This Row],[contenido]],Estructura!$L$4:$O$473,4,0)</f>
        <v>C-35</v>
      </c>
      <c r="Z4112" s="49" t="str">
        <f>+VLOOKUP(Sitio_Publico[[#This Row],[Filtro Integrado]],Estructura!$U$4:$W$529,3,0)</f>
        <v>FI-8</v>
      </c>
      <c r="AA4112" s="49" t="str">
        <f>+VLOOKUP(Sitio_Publico[[#This Row],[Muestra]],Estructura!$Y$4:$AB$483,4,0)</f>
        <v>M-000280</v>
      </c>
    </row>
    <row r="4113" spans="1:27" ht="30.6" x14ac:dyDescent="0.3">
      <c r="A4113" s="16">
        <f t="shared" si="64"/>
        <v>4112</v>
      </c>
      <c r="B4113" s="47" t="s">
        <v>15118</v>
      </c>
      <c r="C4113" s="13" t="s">
        <v>15119</v>
      </c>
      <c r="D4113" s="13" t="s">
        <v>15120</v>
      </c>
      <c r="E4113" s="44">
        <v>7303</v>
      </c>
      <c r="F4113" s="13" t="s">
        <v>15198</v>
      </c>
      <c r="G4113" s="23" t="s">
        <v>15122</v>
      </c>
      <c r="H4113" s="42" t="s">
        <v>458</v>
      </c>
      <c r="I4113" s="28" t="s">
        <v>147</v>
      </c>
      <c r="J4113" s="12" t="s">
        <v>393</v>
      </c>
      <c r="K4113" s="28" t="s">
        <v>15181</v>
      </c>
      <c r="L4113" s="12" t="s">
        <v>15124</v>
      </c>
      <c r="M4113" s="12" t="s">
        <v>15125</v>
      </c>
      <c r="N4113" s="12" t="s">
        <v>15126</v>
      </c>
      <c r="O4113" s="26" t="s">
        <v>19448</v>
      </c>
      <c r="P4113" s="26" t="s">
        <v>19449</v>
      </c>
      <c r="Q4113" s="25" t="s">
        <v>632</v>
      </c>
      <c r="R4113" s="26" t="s">
        <v>19450</v>
      </c>
      <c r="S4113" s="15" t="s">
        <v>19451</v>
      </c>
      <c r="T4113" s="52" t="s">
        <v>18829</v>
      </c>
      <c r="U4113" s="22" t="s">
        <v>392</v>
      </c>
      <c r="V4113" s="49" t="str">
        <f>+Sitio_Publico[[#This Row],[idcoleccion]]&amp;"-"&amp;Sitio_Publico[[#This Row],[id]]</f>
        <v>000-4112</v>
      </c>
      <c r="W4113" s="49">
        <f>+VLOOKUP(Sitio_Publico[[#This Row],[territorio]],Estructura!$AE$4:$AH$1067,4,0)</f>
        <v>30007303</v>
      </c>
      <c r="X4113" s="49" t="str">
        <f>+VLOOKUP(Sitio_Publico[[#This Row],[tema]],Estructura!$G$4:$J$532,4,0)</f>
        <v>T-55</v>
      </c>
      <c r="Y4113" s="49" t="str">
        <f>+VLOOKUP(Sitio_Publico[[#This Row],[contenido]],Estructura!$L$4:$O$473,4,0)</f>
        <v>C-30</v>
      </c>
      <c r="Z4113" s="49" t="str">
        <f>+VLOOKUP(Sitio_Publico[[#This Row],[Filtro Integrado]],Estructura!$U$4:$W$529,3,0)</f>
        <v>FI-0</v>
      </c>
      <c r="AA4113" s="49" t="str">
        <f>+VLOOKUP(Sitio_Publico[[#This Row],[Muestra]],Estructura!$Y$4:$AB$483,4,0)</f>
        <v>M-000220</v>
      </c>
    </row>
    <row r="4114" spans="1:27" ht="30.6" x14ac:dyDescent="0.3">
      <c r="A4114" s="16">
        <f t="shared" si="64"/>
        <v>4113</v>
      </c>
      <c r="B4114" s="47" t="s">
        <v>15118</v>
      </c>
      <c r="C4114" s="13" t="s">
        <v>15119</v>
      </c>
      <c r="D4114" s="13" t="s">
        <v>15120</v>
      </c>
      <c r="E4114" s="44">
        <v>5801</v>
      </c>
      <c r="F4114" s="13" t="s">
        <v>15198</v>
      </c>
      <c r="G4114" s="23" t="s">
        <v>15122</v>
      </c>
      <c r="H4114" s="42" t="s">
        <v>458</v>
      </c>
      <c r="I4114" s="28" t="s">
        <v>96</v>
      </c>
      <c r="J4114" s="12" t="s">
        <v>393</v>
      </c>
      <c r="K4114" s="28" t="s">
        <v>15181</v>
      </c>
      <c r="L4114" s="12" t="s">
        <v>15124</v>
      </c>
      <c r="M4114" s="12" t="s">
        <v>15125</v>
      </c>
      <c r="N4114" s="12" t="s">
        <v>15126</v>
      </c>
      <c r="O4114" s="26" t="s">
        <v>19452</v>
      </c>
      <c r="P4114" s="26" t="s">
        <v>19453</v>
      </c>
      <c r="Q4114" s="25" t="s">
        <v>632</v>
      </c>
      <c r="R4114" s="26" t="s">
        <v>19454</v>
      </c>
      <c r="S4114" s="15" t="s">
        <v>19455</v>
      </c>
      <c r="T4114" s="52" t="s">
        <v>19456</v>
      </c>
      <c r="U4114" s="22" t="s">
        <v>392</v>
      </c>
      <c r="V4114" s="49" t="str">
        <f>+Sitio_Publico[[#This Row],[idcoleccion]]&amp;"-"&amp;Sitio_Publico[[#This Row],[id]]</f>
        <v>000-4113</v>
      </c>
      <c r="W4114" s="49">
        <f>+VLOOKUP(Sitio_Publico[[#This Row],[territorio]],Estructura!$AE$4:$AH$1067,4,0)</f>
        <v>30005801</v>
      </c>
      <c r="X4114" s="49" t="str">
        <f>+VLOOKUP(Sitio_Publico[[#This Row],[tema]],Estructura!$G$4:$J$532,4,0)</f>
        <v>T-55</v>
      </c>
      <c r="Y4114" s="49" t="str">
        <f>+VLOOKUP(Sitio_Publico[[#This Row],[contenido]],Estructura!$L$4:$O$473,4,0)</f>
        <v>C-30</v>
      </c>
      <c r="Z4114" s="49" t="str">
        <f>+VLOOKUP(Sitio_Publico[[#This Row],[Filtro Integrado]],Estructura!$U$4:$W$529,3,0)</f>
        <v>FI-0</v>
      </c>
      <c r="AA4114" s="49" t="str">
        <f>+VLOOKUP(Sitio_Publico[[#This Row],[Muestra]],Estructura!$Y$4:$AB$483,4,0)</f>
        <v>M-000220</v>
      </c>
    </row>
    <row r="4115" spans="1:27" ht="61.2" x14ac:dyDescent="0.3">
      <c r="A4115" s="16">
        <f t="shared" si="64"/>
        <v>4114</v>
      </c>
      <c r="B4115" s="47" t="s">
        <v>15118</v>
      </c>
      <c r="C4115" s="13" t="s">
        <v>15119</v>
      </c>
      <c r="D4115" s="13" t="s">
        <v>15120</v>
      </c>
      <c r="E4115" s="44">
        <v>52</v>
      </c>
      <c r="F4115" s="13" t="s">
        <v>15142</v>
      </c>
      <c r="G4115" s="23" t="s">
        <v>15300</v>
      </c>
      <c r="H4115" s="42" t="s">
        <v>455</v>
      </c>
      <c r="I4115" s="28" t="s">
        <v>413</v>
      </c>
      <c r="J4115" s="12" t="s">
        <v>393</v>
      </c>
      <c r="K4115" s="28" t="s">
        <v>15225</v>
      </c>
      <c r="L4115" s="12" t="s">
        <v>15145</v>
      </c>
      <c r="M4115" s="12" t="s">
        <v>14623</v>
      </c>
      <c r="N4115" s="12" t="s">
        <v>15126</v>
      </c>
      <c r="O4115" s="26" t="s">
        <v>19457</v>
      </c>
      <c r="P4115" s="26" t="s">
        <v>19458</v>
      </c>
      <c r="Q4115" s="25" t="s">
        <v>456</v>
      </c>
      <c r="R4115" s="26" t="s">
        <v>15311</v>
      </c>
      <c r="S4115" s="15" t="s">
        <v>19459</v>
      </c>
      <c r="T4115" s="52">
        <v>0</v>
      </c>
      <c r="U4115" s="22" t="s">
        <v>392</v>
      </c>
      <c r="V4115" s="49" t="str">
        <f>+Sitio_Publico[[#This Row],[idcoleccion]]&amp;"-"&amp;Sitio_Publico[[#This Row],[id]]</f>
        <v>000-4114</v>
      </c>
      <c r="W4115" s="49">
        <f>+VLOOKUP(Sitio_Publico[[#This Row],[territorio]],Estructura!$AE$4:$AH$1067,4,0)</f>
        <v>10000052</v>
      </c>
      <c r="X4115" s="49" t="str">
        <f>+VLOOKUP(Sitio_Publico[[#This Row],[tema]],Estructura!$G$4:$J$532,4,0)</f>
        <v>T-0</v>
      </c>
      <c r="Y4115" s="49" t="str">
        <f>+VLOOKUP(Sitio_Publico[[#This Row],[contenido]],Estructura!$L$4:$O$473,4,0)</f>
        <v>C-34</v>
      </c>
      <c r="Z4115" s="49" t="str">
        <f>+VLOOKUP(Sitio_Publico[[#This Row],[Filtro Integrado]],Estructura!$U$4:$W$529,3,0)</f>
        <v>FI-0</v>
      </c>
      <c r="AA4115" s="49" t="str">
        <f>+VLOOKUP(Sitio_Publico[[#This Row],[Muestra]],Estructura!$Y$4:$AB$483,4,0)</f>
        <v>M-0002</v>
      </c>
    </row>
    <row r="4116" spans="1:27" ht="40.799999999999997" x14ac:dyDescent="0.3">
      <c r="A4116" s="16">
        <f t="shared" si="64"/>
        <v>4115</v>
      </c>
      <c r="B4116" s="47" t="s">
        <v>15118</v>
      </c>
      <c r="C4116" s="13" t="s">
        <v>15119</v>
      </c>
      <c r="D4116" s="13" t="s">
        <v>15120</v>
      </c>
      <c r="E4116" s="44">
        <v>79</v>
      </c>
      <c r="F4116" s="13" t="s">
        <v>15142</v>
      </c>
      <c r="G4116" s="23" t="s">
        <v>15143</v>
      </c>
      <c r="H4116" s="42" t="s">
        <v>455</v>
      </c>
      <c r="I4116" s="28" t="s">
        <v>420</v>
      </c>
      <c r="J4116" s="12" t="s">
        <v>393</v>
      </c>
      <c r="K4116" s="28" t="s">
        <v>15278</v>
      </c>
      <c r="L4116" s="12" t="s">
        <v>1299</v>
      </c>
      <c r="M4116" s="12" t="s">
        <v>15146</v>
      </c>
      <c r="N4116" s="12" t="s">
        <v>15126</v>
      </c>
      <c r="O4116" s="26" t="s">
        <v>19460</v>
      </c>
      <c r="P4116" s="26" t="s">
        <v>19461</v>
      </c>
      <c r="Q4116" s="25" t="s">
        <v>632</v>
      </c>
      <c r="R4116" s="26" t="s">
        <v>19462</v>
      </c>
      <c r="S4116" s="15" t="s">
        <v>19463</v>
      </c>
      <c r="T4116" s="52">
        <v>0</v>
      </c>
      <c r="U4116" s="22" t="s">
        <v>392</v>
      </c>
      <c r="V4116" s="49" t="str">
        <f>+Sitio_Publico[[#This Row],[idcoleccion]]&amp;"-"&amp;Sitio_Publico[[#This Row],[id]]</f>
        <v>000-4115</v>
      </c>
      <c r="W4116" s="49">
        <f>+VLOOKUP(Sitio_Publico[[#This Row],[territorio]],Estructura!$AE$4:$AH$1067,4,0)</f>
        <v>10000079</v>
      </c>
      <c r="X4116" s="49" t="str">
        <f>+VLOOKUP(Sitio_Publico[[#This Row],[tema]],Estructura!$G$4:$J$532,4,0)</f>
        <v>T-0</v>
      </c>
      <c r="Y4116" s="49" t="str">
        <f>+VLOOKUP(Sitio_Publico[[#This Row],[contenido]],Estructura!$L$4:$O$473,4,0)</f>
        <v>C-1</v>
      </c>
      <c r="Z4116" s="49" t="str">
        <f>+VLOOKUP(Sitio_Publico[[#This Row],[Filtro Integrado]],Estructura!$U$4:$W$529,3,0)</f>
        <v>FI-0</v>
      </c>
      <c r="AA4116" s="49" t="str">
        <f>+VLOOKUP(Sitio_Publico[[#This Row],[Muestra]],Estructura!$Y$4:$AB$483,4,0)</f>
        <v>M-000228</v>
      </c>
    </row>
    <row r="4117" spans="1:27" ht="30.6" x14ac:dyDescent="0.3">
      <c r="A4117" s="16">
        <f t="shared" si="64"/>
        <v>4116</v>
      </c>
      <c r="B4117" s="47" t="s">
        <v>15118</v>
      </c>
      <c r="C4117" s="13" t="s">
        <v>15119</v>
      </c>
      <c r="D4117" s="13" t="s">
        <v>15120</v>
      </c>
      <c r="E4117" s="44">
        <v>9204</v>
      </c>
      <c r="F4117" s="13" t="s">
        <v>15198</v>
      </c>
      <c r="G4117" s="23" t="s">
        <v>15122</v>
      </c>
      <c r="H4117" s="42" t="s">
        <v>458</v>
      </c>
      <c r="I4117" s="28" t="s">
        <v>240</v>
      </c>
      <c r="J4117" s="12" t="s">
        <v>393</v>
      </c>
      <c r="K4117" s="28" t="s">
        <v>15199</v>
      </c>
      <c r="L4117" s="12" t="s">
        <v>15124</v>
      </c>
      <c r="M4117" s="12" t="s">
        <v>15125</v>
      </c>
      <c r="N4117" s="12" t="s">
        <v>15126</v>
      </c>
      <c r="O4117" s="26" t="s">
        <v>19464</v>
      </c>
      <c r="P4117" s="26" t="s">
        <v>19465</v>
      </c>
      <c r="Q4117" s="25" t="s">
        <v>632</v>
      </c>
      <c r="R4117" s="26" t="s">
        <v>19466</v>
      </c>
      <c r="S4117" s="15" t="s">
        <v>19467</v>
      </c>
      <c r="T4117" s="52" t="s">
        <v>19468</v>
      </c>
      <c r="U4117" s="22" t="s">
        <v>392</v>
      </c>
      <c r="V4117" s="49" t="str">
        <f>+Sitio_Publico[[#This Row],[idcoleccion]]&amp;"-"&amp;Sitio_Publico[[#This Row],[id]]</f>
        <v>000-4116</v>
      </c>
      <c r="W4117" s="49">
        <f>+VLOOKUP(Sitio_Publico[[#This Row],[territorio]],Estructura!$AE$4:$AH$1067,4,0)</f>
        <v>30009204</v>
      </c>
      <c r="X4117" s="49" t="str">
        <f>+VLOOKUP(Sitio_Publico[[#This Row],[tema]],Estructura!$G$4:$J$532,4,0)</f>
        <v>T-55</v>
      </c>
      <c r="Y4117" s="49" t="str">
        <f>+VLOOKUP(Sitio_Publico[[#This Row],[contenido]],Estructura!$L$4:$O$473,4,0)</f>
        <v>C-30</v>
      </c>
      <c r="Z4117" s="49" t="str">
        <f>+VLOOKUP(Sitio_Publico[[#This Row],[Filtro Integrado]],Estructura!$U$4:$W$529,3,0)</f>
        <v>FI-0</v>
      </c>
      <c r="AA4117" s="49" t="str">
        <f>+VLOOKUP(Sitio_Publico[[#This Row],[Muestra]],Estructura!$Y$4:$AB$483,4,0)</f>
        <v>M-000222</v>
      </c>
    </row>
    <row r="4118" spans="1:27" ht="30.6" x14ac:dyDescent="0.3">
      <c r="A4118" s="16">
        <f t="shared" si="64"/>
        <v>4117</v>
      </c>
      <c r="B4118" s="47" t="s">
        <v>15118</v>
      </c>
      <c r="C4118" s="13" t="s">
        <v>15119</v>
      </c>
      <c r="D4118" s="13" t="s">
        <v>15120</v>
      </c>
      <c r="E4118" s="44">
        <v>100104003</v>
      </c>
      <c r="F4118" s="13" t="s">
        <v>15198</v>
      </c>
      <c r="G4118" s="23" t="s">
        <v>15122</v>
      </c>
      <c r="H4118" s="42" t="s">
        <v>455</v>
      </c>
      <c r="I4118" s="28" t="s">
        <v>14</v>
      </c>
      <c r="J4118" s="12" t="s">
        <v>393</v>
      </c>
      <c r="K4118" s="28" t="s">
        <v>16283</v>
      </c>
      <c r="L4118" s="12" t="s">
        <v>15124</v>
      </c>
      <c r="M4118" s="12" t="s">
        <v>15125</v>
      </c>
      <c r="N4118" s="12" t="s">
        <v>15126</v>
      </c>
      <c r="O4118" s="26" t="s">
        <v>19469</v>
      </c>
      <c r="P4118" s="26" t="s">
        <v>19470</v>
      </c>
      <c r="Q4118" s="25" t="s">
        <v>632</v>
      </c>
      <c r="R4118" s="26" t="s">
        <v>19471</v>
      </c>
      <c r="S4118" s="15" t="s">
        <v>19472</v>
      </c>
      <c r="T4118" s="52">
        <v>0</v>
      </c>
      <c r="U4118" s="22" t="s">
        <v>392</v>
      </c>
      <c r="V4118" s="49" t="str">
        <f>+Sitio_Publico[[#This Row],[idcoleccion]]&amp;"-"&amp;Sitio_Publico[[#This Row],[id]]</f>
        <v>000-4117</v>
      </c>
      <c r="W4118" s="49">
        <f>+VLOOKUP(Sitio_Publico[[#This Row],[territorio]],Estructura!$AE$4:$AH$1067,4,0)</f>
        <v>10000000</v>
      </c>
      <c r="X4118" s="49" t="str">
        <f>+VLOOKUP(Sitio_Publico[[#This Row],[tema]],Estructura!$G$4:$J$532,4,0)</f>
        <v>T-55</v>
      </c>
      <c r="Y4118" s="49" t="str">
        <f>+VLOOKUP(Sitio_Publico[[#This Row],[contenido]],Estructura!$L$4:$O$473,4,0)</f>
        <v>C-30</v>
      </c>
      <c r="Z4118" s="49" t="str">
        <f>+VLOOKUP(Sitio_Publico[[#This Row],[Filtro Integrado]],Estructura!$U$4:$W$529,3,0)</f>
        <v>FI-0</v>
      </c>
      <c r="AA4118" s="49" t="str">
        <f>+VLOOKUP(Sitio_Publico[[#This Row],[Muestra]],Estructura!$Y$4:$AB$483,4,0)</f>
        <v>M-00020</v>
      </c>
    </row>
    <row r="4119" spans="1:27" ht="51" x14ac:dyDescent="0.3">
      <c r="A4119" s="16">
        <f t="shared" si="64"/>
        <v>4118</v>
      </c>
      <c r="B4119" s="47" t="s">
        <v>15118</v>
      </c>
      <c r="C4119" s="13" t="s">
        <v>15119</v>
      </c>
      <c r="D4119" s="13" t="s">
        <v>15120</v>
      </c>
      <c r="E4119" s="44">
        <v>7407</v>
      </c>
      <c r="F4119" s="13" t="s">
        <v>15151</v>
      </c>
      <c r="G4119" s="23" t="s">
        <v>15152</v>
      </c>
      <c r="H4119" s="42" t="s">
        <v>458</v>
      </c>
      <c r="I4119" s="28" t="s">
        <v>160</v>
      </c>
      <c r="J4119" s="12" t="s">
        <v>15153</v>
      </c>
      <c r="K4119" s="28" t="s">
        <v>15154</v>
      </c>
      <c r="L4119" s="12" t="s">
        <v>15155</v>
      </c>
      <c r="M4119" s="12" t="s">
        <v>15156</v>
      </c>
      <c r="N4119" s="12" t="s">
        <v>15126</v>
      </c>
      <c r="O4119" s="26" t="s">
        <v>19473</v>
      </c>
      <c r="P4119" s="26" t="s">
        <v>19474</v>
      </c>
      <c r="Q4119" s="25" t="s">
        <v>10495</v>
      </c>
      <c r="R4119" s="26" t="s">
        <v>19475</v>
      </c>
      <c r="S4119" s="15" t="s">
        <v>19476</v>
      </c>
      <c r="T4119" s="52" t="s">
        <v>750</v>
      </c>
      <c r="U4119" s="22" t="s">
        <v>392</v>
      </c>
      <c r="V4119" s="49" t="str">
        <f>+Sitio_Publico[[#This Row],[idcoleccion]]&amp;"-"&amp;Sitio_Publico[[#This Row],[id]]</f>
        <v>000-4118</v>
      </c>
      <c r="W4119" s="49">
        <f>+VLOOKUP(Sitio_Publico[[#This Row],[territorio]],Estructura!$AE$4:$AH$1067,4,0)</f>
        <v>30007407</v>
      </c>
      <c r="X4119" s="49" t="str">
        <f>+VLOOKUP(Sitio_Publico[[#This Row],[tema]],Estructura!$G$4:$J$532,4,0)</f>
        <v>T-52</v>
      </c>
      <c r="Y4119" s="49" t="str">
        <f>+VLOOKUP(Sitio_Publico[[#This Row],[contenido]],Estructura!$L$4:$O$473,4,0)</f>
        <v>C-32</v>
      </c>
      <c r="Z4119" s="49" t="str">
        <f>+VLOOKUP(Sitio_Publico[[#This Row],[Filtro Integrado]],Estructura!$U$4:$W$529,3,0)</f>
        <v>FI-4</v>
      </c>
      <c r="AA4119" s="49" t="str">
        <f>+VLOOKUP(Sitio_Publico[[#This Row],[Muestra]],Estructura!$Y$4:$AB$483,4,0)</f>
        <v>M-000217</v>
      </c>
    </row>
    <row r="4120" spans="1:27" ht="51" x14ac:dyDescent="0.3">
      <c r="A4120" s="16">
        <f t="shared" si="64"/>
        <v>4119</v>
      </c>
      <c r="B4120" s="47" t="s">
        <v>15118</v>
      </c>
      <c r="C4120" s="13" t="s">
        <v>15119</v>
      </c>
      <c r="D4120" s="13" t="s">
        <v>15120</v>
      </c>
      <c r="E4120" s="44">
        <v>1</v>
      </c>
      <c r="F4120" s="13" t="s">
        <v>15186</v>
      </c>
      <c r="G4120" s="23" t="s">
        <v>15152</v>
      </c>
      <c r="H4120" s="42" t="s">
        <v>455</v>
      </c>
      <c r="I4120" s="28" t="s">
        <v>14</v>
      </c>
      <c r="J4120" s="12" t="s">
        <v>15187</v>
      </c>
      <c r="K4120" s="28" t="s">
        <v>18571</v>
      </c>
      <c r="L4120" s="12" t="s">
        <v>15155</v>
      </c>
      <c r="M4120" s="12" t="s">
        <v>15156</v>
      </c>
      <c r="N4120" s="12" t="s">
        <v>15126</v>
      </c>
      <c r="O4120" s="26" t="s">
        <v>19477</v>
      </c>
      <c r="P4120" s="26" t="s">
        <v>19478</v>
      </c>
      <c r="Q4120" s="25" t="s">
        <v>491</v>
      </c>
      <c r="R4120" s="26" t="s">
        <v>19479</v>
      </c>
      <c r="S4120" s="15" t="s">
        <v>19480</v>
      </c>
      <c r="T4120" s="52">
        <v>300</v>
      </c>
      <c r="U4120" s="22" t="s">
        <v>392</v>
      </c>
      <c r="V4120" s="49" t="str">
        <f>+Sitio_Publico[[#This Row],[idcoleccion]]&amp;"-"&amp;Sitio_Publico[[#This Row],[id]]</f>
        <v>000-4119</v>
      </c>
      <c r="W4120" s="49">
        <f>+VLOOKUP(Sitio_Publico[[#This Row],[territorio]],Estructura!$AE$4:$AH$1067,4,0)</f>
        <v>10000000</v>
      </c>
      <c r="X4120" s="49" t="str">
        <f>+VLOOKUP(Sitio_Publico[[#This Row],[tema]],Estructura!$G$4:$J$532,4,0)</f>
        <v>T-54</v>
      </c>
      <c r="Y4120" s="49" t="str">
        <f>+VLOOKUP(Sitio_Publico[[#This Row],[contenido]],Estructura!$L$4:$O$473,4,0)</f>
        <v>C-32</v>
      </c>
      <c r="Z4120" s="49" t="str">
        <f>+VLOOKUP(Sitio_Publico[[#This Row],[Filtro Integrado]],Estructura!$U$4:$W$529,3,0)</f>
        <v>FI-6</v>
      </c>
      <c r="AA4120" s="49" t="str">
        <f>+VLOOKUP(Sitio_Publico[[#This Row],[Muestra]],Estructura!$Y$4:$AB$483,4,0)</f>
        <v>M-000350</v>
      </c>
    </row>
    <row r="4121" spans="1:27" ht="91.8" x14ac:dyDescent="0.3">
      <c r="A4121" s="16">
        <f t="shared" si="64"/>
        <v>4120</v>
      </c>
      <c r="B4121" s="47" t="s">
        <v>15118</v>
      </c>
      <c r="C4121" s="13" t="s">
        <v>15119</v>
      </c>
      <c r="D4121" s="13" t="s">
        <v>15120</v>
      </c>
      <c r="E4121" s="44">
        <v>39</v>
      </c>
      <c r="F4121" s="13" t="s">
        <v>15142</v>
      </c>
      <c r="G4121" s="23" t="s">
        <v>15143</v>
      </c>
      <c r="H4121" s="42" t="s">
        <v>455</v>
      </c>
      <c r="I4121" s="28" t="s">
        <v>406</v>
      </c>
      <c r="J4121" s="12" t="s">
        <v>393</v>
      </c>
      <c r="K4121" s="28" t="s">
        <v>15142</v>
      </c>
      <c r="L4121" s="12" t="s">
        <v>15145</v>
      </c>
      <c r="M4121" s="12" t="s">
        <v>14623</v>
      </c>
      <c r="N4121" s="12" t="s">
        <v>15126</v>
      </c>
      <c r="O4121" s="26" t="s">
        <v>19481</v>
      </c>
      <c r="P4121" s="26" t="s">
        <v>19482</v>
      </c>
      <c r="Q4121" s="25" t="s">
        <v>456</v>
      </c>
      <c r="R4121" s="26" t="s">
        <v>19483</v>
      </c>
      <c r="S4121" s="15" t="s">
        <v>19484</v>
      </c>
      <c r="T4121" s="52">
        <v>0</v>
      </c>
      <c r="U4121" s="22" t="s">
        <v>392</v>
      </c>
      <c r="V4121" s="49" t="str">
        <f>+Sitio_Publico[[#This Row],[idcoleccion]]&amp;"-"&amp;Sitio_Publico[[#This Row],[id]]</f>
        <v>000-4120</v>
      </c>
      <c r="W4121" s="49">
        <f>+VLOOKUP(Sitio_Publico[[#This Row],[territorio]],Estructura!$AE$4:$AH$1067,4,0)</f>
        <v>10000039</v>
      </c>
      <c r="X4121" s="49" t="str">
        <f>+VLOOKUP(Sitio_Publico[[#This Row],[tema]],Estructura!$G$4:$J$532,4,0)</f>
        <v>T-0</v>
      </c>
      <c r="Y4121" s="49" t="str">
        <f>+VLOOKUP(Sitio_Publico[[#This Row],[contenido]],Estructura!$L$4:$O$473,4,0)</f>
        <v>C-1</v>
      </c>
      <c r="Z4121" s="49" t="str">
        <f>+VLOOKUP(Sitio_Publico[[#This Row],[Filtro Integrado]],Estructura!$U$4:$W$529,3,0)</f>
        <v>FI-0</v>
      </c>
      <c r="AA4121" s="49" t="str">
        <f>+VLOOKUP(Sitio_Publico[[#This Row],[Muestra]],Estructura!$Y$4:$AB$483,4,0)</f>
        <v>M-00039</v>
      </c>
    </row>
    <row r="4122" spans="1:27" ht="40.799999999999997" x14ac:dyDescent="0.3">
      <c r="A4122" s="16">
        <f t="shared" si="64"/>
        <v>4121</v>
      </c>
      <c r="B4122" s="47" t="s">
        <v>15118</v>
      </c>
      <c r="C4122" s="13" t="s">
        <v>15119</v>
      </c>
      <c r="D4122" s="13" t="s">
        <v>15120</v>
      </c>
      <c r="E4122" s="44">
        <v>55</v>
      </c>
      <c r="F4122" s="13" t="s">
        <v>15142</v>
      </c>
      <c r="G4122" s="23" t="s">
        <v>15143</v>
      </c>
      <c r="H4122" s="42" t="s">
        <v>455</v>
      </c>
      <c r="I4122" s="28" t="s">
        <v>395</v>
      </c>
      <c r="J4122" s="12" t="s">
        <v>393</v>
      </c>
      <c r="K4122" s="28" t="s">
        <v>15278</v>
      </c>
      <c r="L4122" s="12" t="s">
        <v>15145</v>
      </c>
      <c r="M4122" s="12" t="s">
        <v>14623</v>
      </c>
      <c r="N4122" s="12" t="s">
        <v>15126</v>
      </c>
      <c r="O4122" s="26" t="s">
        <v>19485</v>
      </c>
      <c r="P4122" s="26" t="s">
        <v>19486</v>
      </c>
      <c r="Q4122" s="25" t="s">
        <v>456</v>
      </c>
      <c r="R4122" s="26" t="s">
        <v>19487</v>
      </c>
      <c r="S4122" s="15" t="s">
        <v>19488</v>
      </c>
      <c r="T4122" s="52">
        <v>0</v>
      </c>
      <c r="U4122" s="22" t="s">
        <v>392</v>
      </c>
      <c r="V4122" s="49" t="str">
        <f>+Sitio_Publico[[#This Row],[idcoleccion]]&amp;"-"&amp;Sitio_Publico[[#This Row],[id]]</f>
        <v>000-4121</v>
      </c>
      <c r="W4122" s="49">
        <f>+VLOOKUP(Sitio_Publico[[#This Row],[territorio]],Estructura!$AE$4:$AH$1067,4,0)</f>
        <v>10000055</v>
      </c>
      <c r="X4122" s="49" t="str">
        <f>+VLOOKUP(Sitio_Publico[[#This Row],[tema]],Estructura!$G$4:$J$532,4,0)</f>
        <v>T-0</v>
      </c>
      <c r="Y4122" s="49" t="str">
        <f>+VLOOKUP(Sitio_Publico[[#This Row],[contenido]],Estructura!$L$4:$O$473,4,0)</f>
        <v>C-1</v>
      </c>
      <c r="Z4122" s="49" t="str">
        <f>+VLOOKUP(Sitio_Publico[[#This Row],[Filtro Integrado]],Estructura!$U$4:$W$529,3,0)</f>
        <v>FI-0</v>
      </c>
      <c r="AA4122" s="49" t="str">
        <f>+VLOOKUP(Sitio_Publico[[#This Row],[Muestra]],Estructura!$Y$4:$AB$483,4,0)</f>
        <v>M-000228</v>
      </c>
    </row>
    <row r="4123" spans="1:27" ht="40.799999999999997" x14ac:dyDescent="0.3">
      <c r="A4123" s="16">
        <f t="shared" si="64"/>
        <v>4122</v>
      </c>
      <c r="B4123" s="47" t="s">
        <v>15118</v>
      </c>
      <c r="C4123" s="13" t="s">
        <v>15119</v>
      </c>
      <c r="D4123" s="13" t="s">
        <v>15120</v>
      </c>
      <c r="E4123" s="44">
        <v>100108003</v>
      </c>
      <c r="F4123" s="13" t="s">
        <v>15198</v>
      </c>
      <c r="G4123" s="23" t="s">
        <v>15122</v>
      </c>
      <c r="H4123" s="42" t="s">
        <v>455</v>
      </c>
      <c r="I4123" s="28" t="s">
        <v>14</v>
      </c>
      <c r="J4123" s="12" t="s">
        <v>393</v>
      </c>
      <c r="K4123" s="28" t="s">
        <v>19489</v>
      </c>
      <c r="L4123" s="12" t="s">
        <v>15124</v>
      </c>
      <c r="M4123" s="12" t="s">
        <v>15125</v>
      </c>
      <c r="N4123" s="12" t="s">
        <v>15126</v>
      </c>
      <c r="O4123" s="26" t="s">
        <v>19490</v>
      </c>
      <c r="P4123" s="26" t="s">
        <v>19491</v>
      </c>
      <c r="Q4123" s="25" t="s">
        <v>1359</v>
      </c>
      <c r="R4123" s="26" t="s">
        <v>19492</v>
      </c>
      <c r="S4123" s="15" t="s">
        <v>19493</v>
      </c>
      <c r="T4123" s="52">
        <v>0</v>
      </c>
      <c r="U4123" s="22" t="s">
        <v>392</v>
      </c>
      <c r="V4123" s="49" t="str">
        <f>+Sitio_Publico[[#This Row],[idcoleccion]]&amp;"-"&amp;Sitio_Publico[[#This Row],[id]]</f>
        <v>000-4122</v>
      </c>
      <c r="W4123" s="49">
        <f>+VLOOKUP(Sitio_Publico[[#This Row],[territorio]],Estructura!$AE$4:$AH$1067,4,0)</f>
        <v>10000000</v>
      </c>
      <c r="X4123" s="49" t="str">
        <f>+VLOOKUP(Sitio_Publico[[#This Row],[tema]],Estructura!$G$4:$J$532,4,0)</f>
        <v>T-55</v>
      </c>
      <c r="Y4123" s="49" t="str">
        <f>+VLOOKUP(Sitio_Publico[[#This Row],[contenido]],Estructura!$L$4:$O$473,4,0)</f>
        <v>C-30</v>
      </c>
      <c r="Z4123" s="49" t="str">
        <f>+VLOOKUP(Sitio_Publico[[#This Row],[Filtro Integrado]],Estructura!$U$4:$W$529,3,0)</f>
        <v>FI-0</v>
      </c>
      <c r="AA4123" s="49" t="str">
        <f>+VLOOKUP(Sitio_Publico[[#This Row],[Muestra]],Estructura!$Y$4:$AB$483,4,0)</f>
        <v>M-000363</v>
      </c>
    </row>
    <row r="4124" spans="1:27" ht="40.799999999999997" x14ac:dyDescent="0.3">
      <c r="A4124" s="16">
        <f t="shared" si="64"/>
        <v>4123</v>
      </c>
      <c r="B4124" s="47" t="s">
        <v>15118</v>
      </c>
      <c r="C4124" s="13" t="s">
        <v>15119</v>
      </c>
      <c r="D4124" s="13" t="s">
        <v>15120</v>
      </c>
      <c r="E4124" s="44">
        <v>1</v>
      </c>
      <c r="F4124" s="13" t="s">
        <v>15198</v>
      </c>
      <c r="G4124" s="23" t="s">
        <v>15122</v>
      </c>
      <c r="H4124" s="42" t="s">
        <v>455</v>
      </c>
      <c r="I4124" s="28" t="s">
        <v>14</v>
      </c>
      <c r="J4124" s="12" t="s">
        <v>393</v>
      </c>
      <c r="K4124" s="28" t="s">
        <v>19494</v>
      </c>
      <c r="L4124" s="12" t="s">
        <v>15124</v>
      </c>
      <c r="M4124" s="12" t="s">
        <v>15125</v>
      </c>
      <c r="N4124" s="12" t="s">
        <v>15126</v>
      </c>
      <c r="O4124" s="26" t="s">
        <v>19495</v>
      </c>
      <c r="P4124" s="26" t="s">
        <v>19496</v>
      </c>
      <c r="Q4124" s="25" t="s">
        <v>632</v>
      </c>
      <c r="R4124" s="26" t="s">
        <v>19497</v>
      </c>
      <c r="S4124" s="15" t="s">
        <v>19498</v>
      </c>
      <c r="T4124" s="52">
        <v>0</v>
      </c>
      <c r="U4124" s="22" t="s">
        <v>392</v>
      </c>
      <c r="V4124" s="49" t="str">
        <f>+Sitio_Publico[[#This Row],[idcoleccion]]&amp;"-"&amp;Sitio_Publico[[#This Row],[id]]</f>
        <v>000-4123</v>
      </c>
      <c r="W4124" s="49">
        <f>+VLOOKUP(Sitio_Publico[[#This Row],[territorio]],Estructura!$AE$4:$AH$1067,4,0)</f>
        <v>10000000</v>
      </c>
      <c r="X4124" s="49" t="str">
        <f>+VLOOKUP(Sitio_Publico[[#This Row],[tema]],Estructura!$G$4:$J$532,4,0)</f>
        <v>T-55</v>
      </c>
      <c r="Y4124" s="49" t="str">
        <f>+VLOOKUP(Sitio_Publico[[#This Row],[contenido]],Estructura!$L$4:$O$473,4,0)</f>
        <v>C-30</v>
      </c>
      <c r="Z4124" s="49" t="str">
        <f>+VLOOKUP(Sitio_Publico[[#This Row],[Filtro Integrado]],Estructura!$U$4:$W$529,3,0)</f>
        <v>FI-0</v>
      </c>
      <c r="AA4124" s="49" t="str">
        <f>+VLOOKUP(Sitio_Publico[[#This Row],[Muestra]],Estructura!$Y$4:$AB$483,4,0)</f>
        <v>M-000364</v>
      </c>
    </row>
    <row r="4125" spans="1:27" ht="48" x14ac:dyDescent="0.3">
      <c r="A4125" s="16">
        <f t="shared" si="64"/>
        <v>4124</v>
      </c>
      <c r="B4125" s="47" t="s">
        <v>15118</v>
      </c>
      <c r="C4125" s="13" t="s">
        <v>15119</v>
      </c>
      <c r="D4125" s="13" t="s">
        <v>15120</v>
      </c>
      <c r="E4125" s="44">
        <v>29</v>
      </c>
      <c r="F4125" s="13" t="s">
        <v>15161</v>
      </c>
      <c r="G4125" s="23" t="s">
        <v>15162</v>
      </c>
      <c r="H4125" s="42" t="s">
        <v>457</v>
      </c>
      <c r="I4125" s="28" t="s">
        <v>369</v>
      </c>
      <c r="J4125" s="12" t="s">
        <v>393</v>
      </c>
      <c r="K4125" s="28" t="s">
        <v>16410</v>
      </c>
      <c r="L4125" s="12" t="s">
        <v>16294</v>
      </c>
      <c r="M4125" s="12" t="s">
        <v>15165</v>
      </c>
      <c r="N4125" s="12" t="s">
        <v>15126</v>
      </c>
      <c r="O4125" s="26" t="s">
        <v>19499</v>
      </c>
      <c r="P4125" s="26" t="s">
        <v>19500</v>
      </c>
      <c r="Q4125" s="25" t="s">
        <v>456</v>
      </c>
      <c r="R4125" s="26" t="s">
        <v>19501</v>
      </c>
      <c r="S4125" s="15" t="s">
        <v>19502</v>
      </c>
      <c r="T4125" s="52" t="s">
        <v>15299</v>
      </c>
      <c r="U4125" s="22" t="s">
        <v>392</v>
      </c>
      <c r="V4125" s="49" t="str">
        <f>+Sitio_Publico[[#This Row],[idcoleccion]]&amp;"-"&amp;Sitio_Publico[[#This Row],[id]]</f>
        <v>000-4124</v>
      </c>
      <c r="W4125" s="49">
        <f>+VLOOKUP(Sitio_Publico[[#This Row],[territorio]],Estructura!$AE$4:$AH$1067,4,0)</f>
        <v>20000006</v>
      </c>
      <c r="X4125" s="49" t="str">
        <f>+VLOOKUP(Sitio_Publico[[#This Row],[tema]],Estructura!$G$4:$J$532,4,0)</f>
        <v>T-53</v>
      </c>
      <c r="Y4125" s="49" t="str">
        <f>+VLOOKUP(Sitio_Publico[[#This Row],[contenido]],Estructura!$L$4:$O$473,4,0)</f>
        <v>C-33</v>
      </c>
      <c r="Z4125" s="49" t="str">
        <f>+VLOOKUP(Sitio_Publico[[#This Row],[Filtro Integrado]],Estructura!$U$4:$W$529,3,0)</f>
        <v>FI-0</v>
      </c>
      <c r="AA4125" s="49" t="str">
        <f>+VLOOKUP(Sitio_Publico[[#This Row],[Muestra]],Estructura!$Y$4:$AB$483,4,0)</f>
        <v>M-000297</v>
      </c>
    </row>
    <row r="4126" spans="1:27" ht="40.799999999999997" x14ac:dyDescent="0.3">
      <c r="A4126" s="16">
        <f t="shared" si="64"/>
        <v>4125</v>
      </c>
      <c r="B4126" s="47" t="s">
        <v>15118</v>
      </c>
      <c r="C4126" s="13" t="s">
        <v>15119</v>
      </c>
      <c r="D4126" s="13" t="s">
        <v>15120</v>
      </c>
      <c r="E4126" s="44">
        <v>100111</v>
      </c>
      <c r="F4126" s="13" t="s">
        <v>15488</v>
      </c>
      <c r="G4126" s="23" t="s">
        <v>15489</v>
      </c>
      <c r="H4126" s="42" t="s">
        <v>455</v>
      </c>
      <c r="I4126" s="28" t="s">
        <v>14</v>
      </c>
      <c r="J4126" s="12" t="s">
        <v>393</v>
      </c>
      <c r="K4126" s="28" t="s">
        <v>15294</v>
      </c>
      <c r="L4126" s="12" t="s">
        <v>15491</v>
      </c>
      <c r="M4126" s="12" t="s">
        <v>15492</v>
      </c>
      <c r="N4126" s="12" t="s">
        <v>15126</v>
      </c>
      <c r="O4126" s="26" t="s">
        <v>19503</v>
      </c>
      <c r="P4126" s="26" t="s">
        <v>19504</v>
      </c>
      <c r="Q4126" s="25" t="s">
        <v>632</v>
      </c>
      <c r="R4126" s="26" t="s">
        <v>19505</v>
      </c>
      <c r="S4126" s="15" t="s">
        <v>19506</v>
      </c>
      <c r="T4126" s="52">
        <v>0</v>
      </c>
      <c r="U4126" s="22" t="s">
        <v>392</v>
      </c>
      <c r="V4126" s="49" t="str">
        <f>+Sitio_Publico[[#This Row],[idcoleccion]]&amp;"-"&amp;Sitio_Publico[[#This Row],[id]]</f>
        <v>000-4125</v>
      </c>
      <c r="W4126" s="49">
        <f>+VLOOKUP(Sitio_Publico[[#This Row],[territorio]],Estructura!$AE$4:$AH$1067,4,0)</f>
        <v>10000000</v>
      </c>
      <c r="X4126" s="49" t="str">
        <f>+VLOOKUP(Sitio_Publico[[#This Row],[tema]],Estructura!$G$4:$J$532,4,0)</f>
        <v>T-59</v>
      </c>
      <c r="Y4126" s="49" t="str">
        <f>+VLOOKUP(Sitio_Publico[[#This Row],[contenido]],Estructura!$L$4:$O$473,4,0)</f>
        <v>C-36</v>
      </c>
      <c r="Z4126" s="49" t="str">
        <f>+VLOOKUP(Sitio_Publico[[#This Row],[Filtro Integrado]],Estructura!$U$4:$W$529,3,0)</f>
        <v>FI-0</v>
      </c>
      <c r="AA4126" s="49" t="str">
        <f>+VLOOKUP(Sitio_Publico[[#This Row],[Muestra]],Estructura!$Y$4:$AB$483,4,0)</f>
        <v>M-000229</v>
      </c>
    </row>
    <row r="4127" spans="1:27" ht="40.799999999999997" x14ac:dyDescent="0.3">
      <c r="A4127" s="16">
        <f t="shared" si="64"/>
        <v>4126</v>
      </c>
      <c r="B4127" s="47" t="s">
        <v>15118</v>
      </c>
      <c r="C4127" s="13" t="s">
        <v>15119</v>
      </c>
      <c r="D4127" s="13" t="s">
        <v>15120</v>
      </c>
      <c r="E4127" s="44">
        <v>100112012</v>
      </c>
      <c r="F4127" s="13" t="s">
        <v>15534</v>
      </c>
      <c r="G4127" s="23" t="s">
        <v>15397</v>
      </c>
      <c r="H4127" s="42" t="s">
        <v>455</v>
      </c>
      <c r="I4127" s="28" t="s">
        <v>14</v>
      </c>
      <c r="J4127" s="12" t="s">
        <v>15551</v>
      </c>
      <c r="K4127" s="28" t="s">
        <v>19507</v>
      </c>
      <c r="L4127" s="12" t="s">
        <v>1611</v>
      </c>
      <c r="M4127" s="12" t="s">
        <v>15400</v>
      </c>
      <c r="N4127" s="12" t="s">
        <v>15126</v>
      </c>
      <c r="O4127" s="26" t="s">
        <v>19508</v>
      </c>
      <c r="P4127" s="26" t="s">
        <v>19509</v>
      </c>
      <c r="Q4127" s="25" t="s">
        <v>456</v>
      </c>
      <c r="R4127" s="26" t="s">
        <v>19510</v>
      </c>
      <c r="S4127" s="15" t="s">
        <v>19511</v>
      </c>
      <c r="T4127" s="52">
        <v>0</v>
      </c>
      <c r="U4127" s="22" t="s">
        <v>392</v>
      </c>
      <c r="V4127" s="49" t="str">
        <f>+Sitio_Publico[[#This Row],[idcoleccion]]&amp;"-"&amp;Sitio_Publico[[#This Row],[id]]</f>
        <v>000-4126</v>
      </c>
      <c r="W4127" s="49">
        <f>+VLOOKUP(Sitio_Publico[[#This Row],[territorio]],Estructura!$AE$4:$AH$1067,4,0)</f>
        <v>10000000</v>
      </c>
      <c r="X4127" s="49" t="str">
        <f>+VLOOKUP(Sitio_Publico[[#This Row],[tema]],Estructura!$G$4:$J$532,4,0)</f>
        <v>T-60</v>
      </c>
      <c r="Y4127" s="49" t="str">
        <f>+VLOOKUP(Sitio_Publico[[#This Row],[contenido]],Estructura!$L$4:$O$473,4,0)</f>
        <v>C-35</v>
      </c>
      <c r="Z4127" s="49" t="str">
        <f>+VLOOKUP(Sitio_Publico[[#This Row],[Filtro Integrado]],Estructura!$U$4:$W$529,3,0)</f>
        <v>FI-10</v>
      </c>
      <c r="AA4127" s="49" t="str">
        <f>+VLOOKUP(Sitio_Publico[[#This Row],[Muestra]],Estructura!$Y$4:$AB$483,4,0)</f>
        <v>M-000365</v>
      </c>
    </row>
    <row r="4128" spans="1:27" ht="30.6" x14ac:dyDescent="0.3">
      <c r="A4128" s="16">
        <f t="shared" si="64"/>
        <v>4127</v>
      </c>
      <c r="B4128" s="47" t="s">
        <v>15118</v>
      </c>
      <c r="C4128" s="13" t="s">
        <v>15119</v>
      </c>
      <c r="D4128" s="13" t="s">
        <v>15120</v>
      </c>
      <c r="E4128" s="44">
        <v>9106</v>
      </c>
      <c r="F4128" s="13" t="s">
        <v>15121</v>
      </c>
      <c r="G4128" s="23" t="s">
        <v>15122</v>
      </c>
      <c r="H4128" s="42" t="s">
        <v>458</v>
      </c>
      <c r="I4128" s="28" t="s">
        <v>221</v>
      </c>
      <c r="J4128" s="12" t="s">
        <v>393</v>
      </c>
      <c r="K4128" s="28" t="s">
        <v>15142</v>
      </c>
      <c r="L4128" s="12" t="s">
        <v>15124</v>
      </c>
      <c r="M4128" s="12" t="s">
        <v>15125</v>
      </c>
      <c r="N4128" s="12" t="s">
        <v>15126</v>
      </c>
      <c r="O4128" s="26" t="s">
        <v>19512</v>
      </c>
      <c r="P4128" s="26" t="s">
        <v>19513</v>
      </c>
      <c r="Q4128" s="25" t="s">
        <v>632</v>
      </c>
      <c r="R4128" s="26" t="s">
        <v>19514</v>
      </c>
      <c r="S4128" s="15" t="s">
        <v>19515</v>
      </c>
      <c r="T4128" s="52" t="s">
        <v>19516</v>
      </c>
      <c r="U4128" s="22" t="s">
        <v>392</v>
      </c>
      <c r="V4128" s="49" t="str">
        <f>+Sitio_Publico[[#This Row],[idcoleccion]]&amp;"-"&amp;Sitio_Publico[[#This Row],[id]]</f>
        <v>000-4127</v>
      </c>
      <c r="W4128" s="49">
        <f>+VLOOKUP(Sitio_Publico[[#This Row],[territorio]],Estructura!$AE$4:$AH$1067,4,0)</f>
        <v>30009106</v>
      </c>
      <c r="X4128" s="49" t="str">
        <f>+VLOOKUP(Sitio_Publico[[#This Row],[tema]],Estructura!$G$4:$J$532,4,0)</f>
        <v>T-50</v>
      </c>
      <c r="Y4128" s="49" t="str">
        <f>+VLOOKUP(Sitio_Publico[[#This Row],[contenido]],Estructura!$L$4:$O$473,4,0)</f>
        <v>C-30</v>
      </c>
      <c r="Z4128" s="49" t="str">
        <f>+VLOOKUP(Sitio_Publico[[#This Row],[Filtro Integrado]],Estructura!$U$4:$W$529,3,0)</f>
        <v>FI-0</v>
      </c>
      <c r="AA4128" s="49" t="str">
        <f>+VLOOKUP(Sitio_Publico[[#This Row],[Muestra]],Estructura!$Y$4:$AB$483,4,0)</f>
        <v>M-00039</v>
      </c>
    </row>
    <row r="4129" spans="1:27" ht="30.6" x14ac:dyDescent="0.3">
      <c r="A4129" s="16">
        <f t="shared" si="64"/>
        <v>4128</v>
      </c>
      <c r="B4129" s="47" t="s">
        <v>15118</v>
      </c>
      <c r="C4129" s="13" t="s">
        <v>15119</v>
      </c>
      <c r="D4129" s="13" t="s">
        <v>15120</v>
      </c>
      <c r="E4129" s="44">
        <v>7308</v>
      </c>
      <c r="F4129" s="13" t="s">
        <v>15198</v>
      </c>
      <c r="G4129" s="23" t="s">
        <v>15122</v>
      </c>
      <c r="H4129" s="42" t="s">
        <v>458</v>
      </c>
      <c r="I4129" s="28" t="s">
        <v>152</v>
      </c>
      <c r="J4129" s="12" t="s">
        <v>393</v>
      </c>
      <c r="K4129" s="28" t="s">
        <v>15225</v>
      </c>
      <c r="L4129" s="12" t="s">
        <v>15124</v>
      </c>
      <c r="M4129" s="12" t="s">
        <v>15125</v>
      </c>
      <c r="N4129" s="12" t="s">
        <v>15126</v>
      </c>
      <c r="O4129" s="26" t="s">
        <v>19517</v>
      </c>
      <c r="P4129" s="26" t="s">
        <v>19518</v>
      </c>
      <c r="Q4129" s="25" t="s">
        <v>632</v>
      </c>
      <c r="R4129" s="26" t="s">
        <v>19519</v>
      </c>
      <c r="S4129" s="15" t="s">
        <v>19520</v>
      </c>
      <c r="T4129" s="52" t="s">
        <v>16737</v>
      </c>
      <c r="U4129" s="22" t="s">
        <v>392</v>
      </c>
      <c r="V4129" s="49" t="str">
        <f>+Sitio_Publico[[#This Row],[idcoleccion]]&amp;"-"&amp;Sitio_Publico[[#This Row],[id]]</f>
        <v>000-4128</v>
      </c>
      <c r="W4129" s="49">
        <f>+VLOOKUP(Sitio_Publico[[#This Row],[territorio]],Estructura!$AE$4:$AH$1067,4,0)</f>
        <v>30007308</v>
      </c>
      <c r="X4129" s="49" t="str">
        <f>+VLOOKUP(Sitio_Publico[[#This Row],[tema]],Estructura!$G$4:$J$532,4,0)</f>
        <v>T-55</v>
      </c>
      <c r="Y4129" s="49" t="str">
        <f>+VLOOKUP(Sitio_Publico[[#This Row],[contenido]],Estructura!$L$4:$O$473,4,0)</f>
        <v>C-30</v>
      </c>
      <c r="Z4129" s="49" t="str">
        <f>+VLOOKUP(Sitio_Publico[[#This Row],[Filtro Integrado]],Estructura!$U$4:$W$529,3,0)</f>
        <v>FI-0</v>
      </c>
      <c r="AA4129" s="49" t="str">
        <f>+VLOOKUP(Sitio_Publico[[#This Row],[Muestra]],Estructura!$Y$4:$AB$483,4,0)</f>
        <v>M-0002</v>
      </c>
    </row>
    <row r="4130" spans="1:27" ht="51" x14ac:dyDescent="0.3">
      <c r="A4130" s="16">
        <f t="shared" si="64"/>
        <v>4129</v>
      </c>
      <c r="B4130" s="47" t="s">
        <v>15118</v>
      </c>
      <c r="C4130" s="13" t="s">
        <v>15119</v>
      </c>
      <c r="D4130" s="13" t="s">
        <v>15120</v>
      </c>
      <c r="E4130" s="44">
        <v>100101004</v>
      </c>
      <c r="F4130" s="13" t="s">
        <v>15131</v>
      </c>
      <c r="G4130" s="23" t="s">
        <v>15132</v>
      </c>
      <c r="H4130" s="42" t="s">
        <v>457</v>
      </c>
      <c r="I4130" s="28" t="s">
        <v>372</v>
      </c>
      <c r="J4130" s="12" t="s">
        <v>393</v>
      </c>
      <c r="K4130" s="28" t="s">
        <v>15410</v>
      </c>
      <c r="L4130" s="12" t="s">
        <v>15134</v>
      </c>
      <c r="M4130" s="12" t="s">
        <v>15135</v>
      </c>
      <c r="N4130" s="12" t="s">
        <v>15126</v>
      </c>
      <c r="O4130" s="26" t="s">
        <v>19521</v>
      </c>
      <c r="P4130" s="26" t="s">
        <v>19522</v>
      </c>
      <c r="Q4130" s="25" t="s">
        <v>491</v>
      </c>
      <c r="R4130" s="26" t="s">
        <v>19523</v>
      </c>
      <c r="S4130" s="15" t="s">
        <v>19524</v>
      </c>
      <c r="T4130" s="52" t="s">
        <v>17315</v>
      </c>
      <c r="U4130" s="22" t="s">
        <v>392</v>
      </c>
      <c r="V4130" s="49" t="str">
        <f>+Sitio_Publico[[#This Row],[idcoleccion]]&amp;"-"&amp;Sitio_Publico[[#This Row],[id]]</f>
        <v>000-4129</v>
      </c>
      <c r="W4130" s="49">
        <f>+VLOOKUP(Sitio_Publico[[#This Row],[territorio]],Estructura!$AE$4:$AH$1067,4,0)</f>
        <v>20000009</v>
      </c>
      <c r="X4130" s="49" t="str">
        <f>+VLOOKUP(Sitio_Publico[[#This Row],[tema]],Estructura!$G$4:$J$532,4,0)</f>
        <v>T-51</v>
      </c>
      <c r="Y4130" s="49" t="str">
        <f>+VLOOKUP(Sitio_Publico[[#This Row],[contenido]],Estructura!$L$4:$O$473,4,0)</f>
        <v>C-31</v>
      </c>
      <c r="Z4130" s="49" t="str">
        <f>+VLOOKUP(Sitio_Publico[[#This Row],[Filtro Integrado]],Estructura!$U$4:$W$529,3,0)</f>
        <v>FI-0</v>
      </c>
      <c r="AA4130" s="49" t="str">
        <f>+VLOOKUP(Sitio_Publico[[#This Row],[Muestra]],Estructura!$Y$4:$AB$483,4,0)</f>
        <v>M-0004</v>
      </c>
    </row>
    <row r="4131" spans="1:27" ht="51" x14ac:dyDescent="0.3">
      <c r="A4131" s="16">
        <f t="shared" si="64"/>
        <v>4130</v>
      </c>
      <c r="B4131" s="47" t="s">
        <v>15118</v>
      </c>
      <c r="C4131" s="13" t="s">
        <v>15119</v>
      </c>
      <c r="D4131" s="13" t="s">
        <v>15120</v>
      </c>
      <c r="E4131" s="44">
        <v>100109001</v>
      </c>
      <c r="F4131" s="13" t="s">
        <v>15396</v>
      </c>
      <c r="G4131" s="23" t="s">
        <v>15397</v>
      </c>
      <c r="H4131" s="42" t="s">
        <v>457</v>
      </c>
      <c r="I4131" s="28" t="s">
        <v>376</v>
      </c>
      <c r="J4131" s="12" t="s">
        <v>15398</v>
      </c>
      <c r="K4131" s="28" t="s">
        <v>17013</v>
      </c>
      <c r="L4131" s="12" t="s">
        <v>1611</v>
      </c>
      <c r="M4131" s="12" t="s">
        <v>15400</v>
      </c>
      <c r="N4131" s="12" t="s">
        <v>15126</v>
      </c>
      <c r="O4131" s="26" t="s">
        <v>19525</v>
      </c>
      <c r="P4131" s="26" t="s">
        <v>19526</v>
      </c>
      <c r="Q4131" s="25" t="s">
        <v>456</v>
      </c>
      <c r="R4131" s="26" t="s">
        <v>19527</v>
      </c>
      <c r="S4131" s="15" t="s">
        <v>19528</v>
      </c>
      <c r="T4131" s="52" t="s">
        <v>14847</v>
      </c>
      <c r="U4131" s="22" t="s">
        <v>392</v>
      </c>
      <c r="V4131" s="49" t="str">
        <f>+Sitio_Publico[[#This Row],[idcoleccion]]&amp;"-"&amp;Sitio_Publico[[#This Row],[id]]</f>
        <v>000-4130</v>
      </c>
      <c r="W4131" s="49">
        <f>+VLOOKUP(Sitio_Publico[[#This Row],[territorio]],Estructura!$AE$4:$AH$1067,4,0)</f>
        <v>20000013</v>
      </c>
      <c r="X4131" s="49" t="str">
        <f>+VLOOKUP(Sitio_Publico[[#This Row],[tema]],Estructura!$G$4:$J$532,4,0)</f>
        <v>T-58</v>
      </c>
      <c r="Y4131" s="49" t="str">
        <f>+VLOOKUP(Sitio_Publico[[#This Row],[contenido]],Estructura!$L$4:$O$473,4,0)</f>
        <v>C-35</v>
      </c>
      <c r="Z4131" s="49" t="str">
        <f>+VLOOKUP(Sitio_Publico[[#This Row],[Filtro Integrado]],Estructura!$U$4:$W$529,3,0)</f>
        <v>FI-8</v>
      </c>
      <c r="AA4131" s="49" t="str">
        <f>+VLOOKUP(Sitio_Publico[[#This Row],[Muestra]],Estructura!$Y$4:$AB$483,4,0)</f>
        <v>M-00037</v>
      </c>
    </row>
    <row r="4132" spans="1:27" ht="40.799999999999997" x14ac:dyDescent="0.3">
      <c r="A4132" s="16">
        <f t="shared" si="64"/>
        <v>4131</v>
      </c>
      <c r="B4132" s="47" t="s">
        <v>15118</v>
      </c>
      <c r="C4132" s="13" t="s">
        <v>15119</v>
      </c>
      <c r="D4132" s="13" t="s">
        <v>15120</v>
      </c>
      <c r="E4132" s="44">
        <v>59</v>
      </c>
      <c r="F4132" s="13" t="s">
        <v>15142</v>
      </c>
      <c r="G4132" s="23" t="s">
        <v>15143</v>
      </c>
      <c r="H4132" s="42" t="s">
        <v>455</v>
      </c>
      <c r="I4132" s="28" t="s">
        <v>414</v>
      </c>
      <c r="J4132" s="12" t="s">
        <v>393</v>
      </c>
      <c r="K4132" s="28" t="s">
        <v>15181</v>
      </c>
      <c r="L4132" s="12" t="s">
        <v>1299</v>
      </c>
      <c r="M4132" s="12" t="s">
        <v>15146</v>
      </c>
      <c r="N4132" s="12" t="s">
        <v>15126</v>
      </c>
      <c r="O4132" s="26" t="s">
        <v>19529</v>
      </c>
      <c r="P4132" s="26" t="s">
        <v>19530</v>
      </c>
      <c r="Q4132" s="25" t="s">
        <v>632</v>
      </c>
      <c r="R4132" s="26" t="s">
        <v>19531</v>
      </c>
      <c r="S4132" s="15" t="s">
        <v>19532</v>
      </c>
      <c r="T4132" s="52">
        <v>0</v>
      </c>
      <c r="U4132" s="22" t="s">
        <v>392</v>
      </c>
      <c r="V4132" s="49" t="str">
        <f>+Sitio_Publico[[#This Row],[idcoleccion]]&amp;"-"&amp;Sitio_Publico[[#This Row],[id]]</f>
        <v>000-4131</v>
      </c>
      <c r="W4132" s="49">
        <f>+VLOOKUP(Sitio_Publico[[#This Row],[territorio]],Estructura!$AE$4:$AH$1067,4,0)</f>
        <v>10000059</v>
      </c>
      <c r="X4132" s="49" t="str">
        <f>+VLOOKUP(Sitio_Publico[[#This Row],[tema]],Estructura!$G$4:$J$532,4,0)</f>
        <v>T-0</v>
      </c>
      <c r="Y4132" s="49" t="str">
        <f>+VLOOKUP(Sitio_Publico[[#This Row],[contenido]],Estructura!$L$4:$O$473,4,0)</f>
        <v>C-1</v>
      </c>
      <c r="Z4132" s="49" t="str">
        <f>+VLOOKUP(Sitio_Publico[[#This Row],[Filtro Integrado]],Estructura!$U$4:$W$529,3,0)</f>
        <v>FI-0</v>
      </c>
      <c r="AA4132" s="49" t="str">
        <f>+VLOOKUP(Sitio_Publico[[#This Row],[Muestra]],Estructura!$Y$4:$AB$483,4,0)</f>
        <v>M-000220</v>
      </c>
    </row>
    <row r="4133" spans="1:27" ht="40.799999999999997" x14ac:dyDescent="0.3">
      <c r="A4133" s="16">
        <f t="shared" si="64"/>
        <v>4132</v>
      </c>
      <c r="B4133" s="47" t="s">
        <v>15118</v>
      </c>
      <c r="C4133" s="13" t="s">
        <v>15119</v>
      </c>
      <c r="D4133" s="13" t="s">
        <v>15120</v>
      </c>
      <c r="E4133" s="44">
        <v>5107</v>
      </c>
      <c r="F4133" s="13" t="s">
        <v>15263</v>
      </c>
      <c r="G4133" s="23" t="s">
        <v>15152</v>
      </c>
      <c r="H4133" s="42" t="s">
        <v>458</v>
      </c>
      <c r="I4133" s="28" t="s">
        <v>67</v>
      </c>
      <c r="J4133" s="12" t="s">
        <v>393</v>
      </c>
      <c r="K4133" s="28" t="s">
        <v>15458</v>
      </c>
      <c r="L4133" s="12" t="s">
        <v>15155</v>
      </c>
      <c r="M4133" s="12" t="s">
        <v>15156</v>
      </c>
      <c r="N4133" s="12" t="s">
        <v>15126</v>
      </c>
      <c r="O4133" s="26" t="s">
        <v>19533</v>
      </c>
      <c r="P4133" s="26" t="s">
        <v>19534</v>
      </c>
      <c r="Q4133" s="25" t="s">
        <v>10495</v>
      </c>
      <c r="R4133" s="26" t="s">
        <v>19535</v>
      </c>
      <c r="S4133" s="15" t="s">
        <v>19536</v>
      </c>
      <c r="T4133" s="52" t="s">
        <v>909</v>
      </c>
      <c r="U4133" s="22" t="s">
        <v>392</v>
      </c>
      <c r="V4133" s="49" t="str">
        <f>+Sitio_Publico[[#This Row],[idcoleccion]]&amp;"-"&amp;Sitio_Publico[[#This Row],[id]]</f>
        <v>000-4132</v>
      </c>
      <c r="W4133" s="49">
        <f>+VLOOKUP(Sitio_Publico[[#This Row],[territorio]],Estructura!$AE$4:$AH$1067,4,0)</f>
        <v>30005107</v>
      </c>
      <c r="X4133" s="49" t="str">
        <f>+VLOOKUP(Sitio_Publico[[#This Row],[tema]],Estructura!$G$4:$J$532,4,0)</f>
        <v>T-57</v>
      </c>
      <c r="Y4133" s="49" t="str">
        <f>+VLOOKUP(Sitio_Publico[[#This Row],[contenido]],Estructura!$L$4:$O$473,4,0)</f>
        <v>C-32</v>
      </c>
      <c r="Z4133" s="49" t="str">
        <f>+VLOOKUP(Sitio_Publico[[#This Row],[Filtro Integrado]],Estructura!$U$4:$W$529,3,0)</f>
        <v>FI-0</v>
      </c>
      <c r="AA4133" s="49" t="str">
        <f>+VLOOKUP(Sitio_Publico[[#This Row],[Muestra]],Estructura!$Y$4:$AB$483,4,0)</f>
        <v>M-000243</v>
      </c>
    </row>
    <row r="4134" spans="1:27" ht="30.6" x14ac:dyDescent="0.3">
      <c r="A4134" s="16">
        <f t="shared" si="64"/>
        <v>4133</v>
      </c>
      <c r="B4134" s="47" t="s">
        <v>15118</v>
      </c>
      <c r="C4134" s="13" t="s">
        <v>15119</v>
      </c>
      <c r="D4134" s="13" t="s">
        <v>15120</v>
      </c>
      <c r="E4134" s="44">
        <v>184</v>
      </c>
      <c r="F4134" s="13" t="s">
        <v>15142</v>
      </c>
      <c r="G4134" s="23" t="s">
        <v>15300</v>
      </c>
      <c r="H4134" s="42" t="s">
        <v>455</v>
      </c>
      <c r="I4134" s="28" t="s">
        <v>449</v>
      </c>
      <c r="J4134" s="12" t="s">
        <v>393</v>
      </c>
      <c r="K4134" s="28" t="s">
        <v>15142</v>
      </c>
      <c r="L4134" s="12" t="s">
        <v>15145</v>
      </c>
      <c r="M4134" s="12" t="s">
        <v>15146</v>
      </c>
      <c r="N4134" s="12" t="s">
        <v>15126</v>
      </c>
      <c r="O4134" s="26" t="s">
        <v>19537</v>
      </c>
      <c r="P4134" s="26" t="s">
        <v>19538</v>
      </c>
      <c r="Q4134" s="25" t="s">
        <v>456</v>
      </c>
      <c r="R4134" s="26" t="s">
        <v>19196</v>
      </c>
      <c r="S4134" s="15" t="s">
        <v>19539</v>
      </c>
      <c r="T4134" s="52">
        <v>0</v>
      </c>
      <c r="U4134" s="22" t="s">
        <v>392</v>
      </c>
      <c r="V4134" s="49" t="str">
        <f>+Sitio_Publico[[#This Row],[idcoleccion]]&amp;"-"&amp;Sitio_Publico[[#This Row],[id]]</f>
        <v>000-4133</v>
      </c>
      <c r="W4134" s="49">
        <f>+VLOOKUP(Sitio_Publico[[#This Row],[territorio]],Estructura!$AE$4:$AH$1067,4,0)</f>
        <v>10000184</v>
      </c>
      <c r="X4134" s="49" t="str">
        <f>+VLOOKUP(Sitio_Publico[[#This Row],[tema]],Estructura!$G$4:$J$532,4,0)</f>
        <v>T-0</v>
      </c>
      <c r="Y4134" s="49" t="str">
        <f>+VLOOKUP(Sitio_Publico[[#This Row],[contenido]],Estructura!$L$4:$O$473,4,0)</f>
        <v>C-34</v>
      </c>
      <c r="Z4134" s="49" t="str">
        <f>+VLOOKUP(Sitio_Publico[[#This Row],[Filtro Integrado]],Estructura!$U$4:$W$529,3,0)</f>
        <v>FI-0</v>
      </c>
      <c r="AA4134" s="49" t="str">
        <f>+VLOOKUP(Sitio_Publico[[#This Row],[Muestra]],Estructura!$Y$4:$AB$483,4,0)</f>
        <v>M-00039</v>
      </c>
    </row>
    <row r="4135" spans="1:27" ht="51" x14ac:dyDescent="0.3">
      <c r="A4135" s="16">
        <f t="shared" si="64"/>
        <v>4134</v>
      </c>
      <c r="B4135" s="47" t="s">
        <v>15118</v>
      </c>
      <c r="C4135" s="13" t="s">
        <v>15119</v>
      </c>
      <c r="D4135" s="13" t="s">
        <v>15120</v>
      </c>
      <c r="E4135" s="44">
        <v>100104002</v>
      </c>
      <c r="F4135" s="13" t="s">
        <v>15396</v>
      </c>
      <c r="G4135" s="23" t="s">
        <v>15397</v>
      </c>
      <c r="H4135" s="42" t="s">
        <v>457</v>
      </c>
      <c r="I4135" s="28" t="s">
        <v>373</v>
      </c>
      <c r="J4135" s="12" t="s">
        <v>15398</v>
      </c>
      <c r="K4135" s="28" t="s">
        <v>15728</v>
      </c>
      <c r="L4135" s="12" t="s">
        <v>1611</v>
      </c>
      <c r="M4135" s="12" t="s">
        <v>15400</v>
      </c>
      <c r="N4135" s="12" t="s">
        <v>15126</v>
      </c>
      <c r="O4135" s="26" t="s">
        <v>19540</v>
      </c>
      <c r="P4135" s="26" t="s">
        <v>19541</v>
      </c>
      <c r="Q4135" s="25" t="s">
        <v>456</v>
      </c>
      <c r="R4135" s="26" t="s">
        <v>19542</v>
      </c>
      <c r="S4135" s="15" t="s">
        <v>19543</v>
      </c>
      <c r="T4135" s="52" t="s">
        <v>812</v>
      </c>
      <c r="U4135" s="22" t="s">
        <v>392</v>
      </c>
      <c r="V4135" s="49" t="str">
        <f>+Sitio_Publico[[#This Row],[idcoleccion]]&amp;"-"&amp;Sitio_Publico[[#This Row],[id]]</f>
        <v>000-4134</v>
      </c>
      <c r="W4135" s="49">
        <f>+VLOOKUP(Sitio_Publico[[#This Row],[territorio]],Estructura!$AE$4:$AH$1067,4,0)</f>
        <v>20000010</v>
      </c>
      <c r="X4135" s="49" t="str">
        <f>+VLOOKUP(Sitio_Publico[[#This Row],[tema]],Estructura!$G$4:$J$532,4,0)</f>
        <v>T-58</v>
      </c>
      <c r="Y4135" s="49" t="str">
        <f>+VLOOKUP(Sitio_Publico[[#This Row],[contenido]],Estructura!$L$4:$O$473,4,0)</f>
        <v>C-35</v>
      </c>
      <c r="Z4135" s="49" t="str">
        <f>+VLOOKUP(Sitio_Publico[[#This Row],[Filtro Integrado]],Estructura!$U$4:$W$529,3,0)</f>
        <v>FI-8</v>
      </c>
      <c r="AA4135" s="49" t="str">
        <f>+VLOOKUP(Sitio_Publico[[#This Row],[Muestra]],Estructura!$Y$4:$AB$483,4,0)</f>
        <v>M-00019</v>
      </c>
    </row>
    <row r="4136" spans="1:27" ht="40.799999999999997" x14ac:dyDescent="0.3">
      <c r="A4136" s="16">
        <f t="shared" si="64"/>
        <v>4135</v>
      </c>
      <c r="B4136" s="47" t="s">
        <v>15118</v>
      </c>
      <c r="C4136" s="13" t="s">
        <v>15119</v>
      </c>
      <c r="D4136" s="13" t="s">
        <v>15120</v>
      </c>
      <c r="E4136" s="44">
        <v>7306</v>
      </c>
      <c r="F4136" s="13" t="s">
        <v>15186</v>
      </c>
      <c r="G4136" s="23" t="s">
        <v>15152</v>
      </c>
      <c r="H4136" s="42" t="s">
        <v>458</v>
      </c>
      <c r="I4136" s="28" t="s">
        <v>150</v>
      </c>
      <c r="J4136" s="12" t="s">
        <v>15263</v>
      </c>
      <c r="K4136" s="28" t="s">
        <v>15264</v>
      </c>
      <c r="L4136" s="12" t="s">
        <v>15155</v>
      </c>
      <c r="M4136" s="12" t="s">
        <v>15156</v>
      </c>
      <c r="N4136" s="12" t="s">
        <v>15126</v>
      </c>
      <c r="O4136" s="26" t="s">
        <v>19544</v>
      </c>
      <c r="P4136" s="26" t="s">
        <v>19545</v>
      </c>
      <c r="Q4136" s="25" t="s">
        <v>10495</v>
      </c>
      <c r="R4136" s="26" t="s">
        <v>19546</v>
      </c>
      <c r="S4136" s="15" t="s">
        <v>19547</v>
      </c>
      <c r="T4136" s="52" t="s">
        <v>750</v>
      </c>
      <c r="U4136" s="22" t="s">
        <v>392</v>
      </c>
      <c r="V4136" s="49" t="str">
        <f>+Sitio_Publico[[#This Row],[idcoleccion]]&amp;"-"&amp;Sitio_Publico[[#This Row],[id]]</f>
        <v>000-4135</v>
      </c>
      <c r="W4136" s="49">
        <f>+VLOOKUP(Sitio_Publico[[#This Row],[territorio]],Estructura!$AE$4:$AH$1067,4,0)</f>
        <v>30007306</v>
      </c>
      <c r="X4136" s="49" t="str">
        <f>+VLOOKUP(Sitio_Publico[[#This Row],[tema]],Estructura!$G$4:$J$532,4,0)</f>
        <v>T-54</v>
      </c>
      <c r="Y4136" s="49" t="str">
        <f>+VLOOKUP(Sitio_Publico[[#This Row],[contenido]],Estructura!$L$4:$O$473,4,0)</f>
        <v>C-32</v>
      </c>
      <c r="Z4136" s="49" t="str">
        <f>+VLOOKUP(Sitio_Publico[[#This Row],[Filtro Integrado]],Estructura!$U$4:$W$529,3,0)</f>
        <v>FI-7</v>
      </c>
      <c r="AA4136" s="49" t="str">
        <f>+VLOOKUP(Sitio_Publico[[#This Row],[Muestra]],Estructura!$Y$4:$AB$483,4,0)</f>
        <v>M-000227</v>
      </c>
    </row>
    <row r="4137" spans="1:27" ht="40.799999999999997" x14ac:dyDescent="0.3">
      <c r="A4137" s="16">
        <f t="shared" si="64"/>
        <v>4136</v>
      </c>
      <c r="B4137" s="47" t="s">
        <v>15118</v>
      </c>
      <c r="C4137" s="13" t="s">
        <v>15119</v>
      </c>
      <c r="D4137" s="13" t="s">
        <v>15120</v>
      </c>
      <c r="E4137" s="44">
        <v>16305</v>
      </c>
      <c r="F4137" s="13" t="s">
        <v>15263</v>
      </c>
      <c r="G4137" s="23" t="s">
        <v>15152</v>
      </c>
      <c r="H4137" s="42" t="s">
        <v>458</v>
      </c>
      <c r="I4137" s="28" t="s">
        <v>213</v>
      </c>
      <c r="J4137" s="12" t="s">
        <v>393</v>
      </c>
      <c r="K4137" s="28" t="s">
        <v>15458</v>
      </c>
      <c r="L4137" s="12" t="s">
        <v>15155</v>
      </c>
      <c r="M4137" s="12" t="s">
        <v>15156</v>
      </c>
      <c r="N4137" s="12" t="s">
        <v>15126</v>
      </c>
      <c r="O4137" s="26" t="s">
        <v>19548</v>
      </c>
      <c r="P4137" s="26" t="s">
        <v>19549</v>
      </c>
      <c r="Q4137" s="25" t="s">
        <v>10495</v>
      </c>
      <c r="R4137" s="26" t="s">
        <v>19550</v>
      </c>
      <c r="S4137" s="15" t="s">
        <v>19551</v>
      </c>
      <c r="T4137" s="52" t="s">
        <v>679</v>
      </c>
      <c r="U4137" s="22" t="s">
        <v>392</v>
      </c>
      <c r="V4137" s="49" t="str">
        <f>+Sitio_Publico[[#This Row],[idcoleccion]]&amp;"-"&amp;Sitio_Publico[[#This Row],[id]]</f>
        <v>000-4136</v>
      </c>
      <c r="W4137" s="49">
        <f>+VLOOKUP(Sitio_Publico[[#This Row],[territorio]],Estructura!$AE$4:$AH$1067,4,0)</f>
        <v>30016305</v>
      </c>
      <c r="X4137" s="49" t="str">
        <f>+VLOOKUP(Sitio_Publico[[#This Row],[tema]],Estructura!$G$4:$J$532,4,0)</f>
        <v>T-57</v>
      </c>
      <c r="Y4137" s="49" t="str">
        <f>+VLOOKUP(Sitio_Publico[[#This Row],[contenido]],Estructura!$L$4:$O$473,4,0)</f>
        <v>C-32</v>
      </c>
      <c r="Z4137" s="49" t="str">
        <f>+VLOOKUP(Sitio_Publico[[#This Row],[Filtro Integrado]],Estructura!$U$4:$W$529,3,0)</f>
        <v>FI-0</v>
      </c>
      <c r="AA4137" s="49" t="str">
        <f>+VLOOKUP(Sitio_Publico[[#This Row],[Muestra]],Estructura!$Y$4:$AB$483,4,0)</f>
        <v>M-000243</v>
      </c>
    </row>
    <row r="4138" spans="1:27" ht="30.6" x14ac:dyDescent="0.3">
      <c r="A4138" s="16">
        <f t="shared" si="64"/>
        <v>4137</v>
      </c>
      <c r="B4138" s="47" t="s">
        <v>15118</v>
      </c>
      <c r="C4138" s="13" t="s">
        <v>15119</v>
      </c>
      <c r="D4138" s="13" t="s">
        <v>15120</v>
      </c>
      <c r="E4138" s="44">
        <v>100102006</v>
      </c>
      <c r="F4138" s="13" t="s">
        <v>15198</v>
      </c>
      <c r="G4138" s="23" t="s">
        <v>15122</v>
      </c>
      <c r="H4138" s="42" t="s">
        <v>455</v>
      </c>
      <c r="I4138" s="28" t="s">
        <v>14</v>
      </c>
      <c r="J4138" s="12" t="s">
        <v>393</v>
      </c>
      <c r="K4138" s="28" t="s">
        <v>15794</v>
      </c>
      <c r="L4138" s="12" t="s">
        <v>15124</v>
      </c>
      <c r="M4138" s="12" t="s">
        <v>15125</v>
      </c>
      <c r="N4138" s="12" t="s">
        <v>15126</v>
      </c>
      <c r="O4138" s="26" t="s">
        <v>19552</v>
      </c>
      <c r="P4138" s="26" t="s">
        <v>19553</v>
      </c>
      <c r="Q4138" s="25" t="s">
        <v>632</v>
      </c>
      <c r="R4138" s="26" t="s">
        <v>19554</v>
      </c>
      <c r="S4138" s="15" t="s">
        <v>19555</v>
      </c>
      <c r="T4138" s="52">
        <v>0</v>
      </c>
      <c r="U4138" s="22" t="s">
        <v>392</v>
      </c>
      <c r="V4138" s="49" t="str">
        <f>+Sitio_Publico[[#This Row],[idcoleccion]]&amp;"-"&amp;Sitio_Publico[[#This Row],[id]]</f>
        <v>000-4137</v>
      </c>
      <c r="W4138" s="49">
        <f>+VLOOKUP(Sitio_Publico[[#This Row],[territorio]],Estructura!$AE$4:$AH$1067,4,0)</f>
        <v>10000000</v>
      </c>
      <c r="X4138" s="49" t="str">
        <f>+VLOOKUP(Sitio_Publico[[#This Row],[tema]],Estructura!$G$4:$J$532,4,0)</f>
        <v>T-55</v>
      </c>
      <c r="Y4138" s="49" t="str">
        <f>+VLOOKUP(Sitio_Publico[[#This Row],[contenido]],Estructura!$L$4:$O$473,4,0)</f>
        <v>C-30</v>
      </c>
      <c r="Z4138" s="49" t="str">
        <f>+VLOOKUP(Sitio_Publico[[#This Row],[Filtro Integrado]],Estructura!$U$4:$W$529,3,0)</f>
        <v>FI-0</v>
      </c>
      <c r="AA4138" s="49" t="str">
        <f>+VLOOKUP(Sitio_Publico[[#This Row],[Muestra]],Estructura!$Y$4:$AB$483,4,0)</f>
        <v>M-00012</v>
      </c>
    </row>
    <row r="4139" spans="1:27" ht="30.6" x14ac:dyDescent="0.3">
      <c r="A4139" s="16">
        <f t="shared" si="64"/>
        <v>4138</v>
      </c>
      <c r="B4139" s="47" t="s">
        <v>15118</v>
      </c>
      <c r="C4139" s="13" t="s">
        <v>15119</v>
      </c>
      <c r="D4139" s="13" t="s">
        <v>15120</v>
      </c>
      <c r="E4139" s="44">
        <v>7407</v>
      </c>
      <c r="F4139" s="13" t="s">
        <v>15198</v>
      </c>
      <c r="G4139" s="23" t="s">
        <v>15122</v>
      </c>
      <c r="H4139" s="42" t="s">
        <v>458</v>
      </c>
      <c r="I4139" s="28" t="s">
        <v>160</v>
      </c>
      <c r="J4139" s="12" t="s">
        <v>393</v>
      </c>
      <c r="K4139" s="28" t="s">
        <v>15181</v>
      </c>
      <c r="L4139" s="12" t="s">
        <v>15124</v>
      </c>
      <c r="M4139" s="12" t="s">
        <v>15125</v>
      </c>
      <c r="N4139" s="12" t="s">
        <v>15126</v>
      </c>
      <c r="O4139" s="26" t="s">
        <v>19556</v>
      </c>
      <c r="P4139" s="26" t="s">
        <v>19557</v>
      </c>
      <c r="Q4139" s="25" t="s">
        <v>632</v>
      </c>
      <c r="R4139" s="26" t="s">
        <v>19558</v>
      </c>
      <c r="S4139" s="15" t="s">
        <v>19559</v>
      </c>
      <c r="T4139" s="52" t="s">
        <v>19560</v>
      </c>
      <c r="U4139" s="22" t="s">
        <v>392</v>
      </c>
      <c r="V4139" s="49" t="str">
        <f>+Sitio_Publico[[#This Row],[idcoleccion]]&amp;"-"&amp;Sitio_Publico[[#This Row],[id]]</f>
        <v>000-4138</v>
      </c>
      <c r="W4139" s="49">
        <f>+VLOOKUP(Sitio_Publico[[#This Row],[territorio]],Estructura!$AE$4:$AH$1067,4,0)</f>
        <v>30007407</v>
      </c>
      <c r="X4139" s="49" t="str">
        <f>+VLOOKUP(Sitio_Publico[[#This Row],[tema]],Estructura!$G$4:$J$532,4,0)</f>
        <v>T-55</v>
      </c>
      <c r="Y4139" s="49" t="str">
        <f>+VLOOKUP(Sitio_Publico[[#This Row],[contenido]],Estructura!$L$4:$O$473,4,0)</f>
        <v>C-30</v>
      </c>
      <c r="Z4139" s="49" t="str">
        <f>+VLOOKUP(Sitio_Publico[[#This Row],[Filtro Integrado]],Estructura!$U$4:$W$529,3,0)</f>
        <v>FI-0</v>
      </c>
      <c r="AA4139" s="49" t="str">
        <f>+VLOOKUP(Sitio_Publico[[#This Row],[Muestra]],Estructura!$Y$4:$AB$483,4,0)</f>
        <v>M-000220</v>
      </c>
    </row>
    <row r="4140" spans="1:27" ht="61.2" x14ac:dyDescent="0.3">
      <c r="A4140" s="16">
        <f t="shared" si="64"/>
        <v>4139</v>
      </c>
      <c r="B4140" s="47" t="s">
        <v>15118</v>
      </c>
      <c r="C4140" s="13" t="s">
        <v>15119</v>
      </c>
      <c r="D4140" s="13" t="s">
        <v>15141</v>
      </c>
      <c r="E4140" s="44">
        <v>100105002</v>
      </c>
      <c r="F4140" s="13" t="s">
        <v>15142</v>
      </c>
      <c r="G4140" s="23" t="s">
        <v>15143</v>
      </c>
      <c r="H4140" s="42" t="s">
        <v>455</v>
      </c>
      <c r="I4140" s="28" t="s">
        <v>14</v>
      </c>
      <c r="J4140" s="12" t="s">
        <v>393</v>
      </c>
      <c r="K4140" s="28" t="s">
        <v>18499</v>
      </c>
      <c r="L4140" s="12" t="s">
        <v>15145</v>
      </c>
      <c r="M4140" s="12" t="s">
        <v>14623</v>
      </c>
      <c r="N4140" s="12" t="s">
        <v>15126</v>
      </c>
      <c r="O4140" s="26" t="s">
        <v>19561</v>
      </c>
      <c r="P4140" s="26" t="s">
        <v>19562</v>
      </c>
      <c r="Q4140" s="25" t="s">
        <v>456</v>
      </c>
      <c r="R4140" s="26" t="s">
        <v>19563</v>
      </c>
      <c r="S4140" s="15" t="s">
        <v>19564</v>
      </c>
      <c r="T4140" s="52">
        <v>0</v>
      </c>
      <c r="U4140" s="22" t="s">
        <v>392</v>
      </c>
      <c r="V4140" s="49" t="str">
        <f>+Sitio_Publico[[#This Row],[idcoleccion]]&amp;"-"&amp;Sitio_Publico[[#This Row],[id]]</f>
        <v>000-4139</v>
      </c>
      <c r="W4140" s="49">
        <f>+VLOOKUP(Sitio_Publico[[#This Row],[territorio]],Estructura!$AE$4:$AH$1067,4,0)</f>
        <v>10000000</v>
      </c>
      <c r="X4140" s="49" t="str">
        <f>+VLOOKUP(Sitio_Publico[[#This Row],[tema]],Estructura!$G$4:$J$532,4,0)</f>
        <v>T-0</v>
      </c>
      <c r="Y4140" s="49" t="str">
        <f>+VLOOKUP(Sitio_Publico[[#This Row],[contenido]],Estructura!$L$4:$O$473,4,0)</f>
        <v>C-1</v>
      </c>
      <c r="Z4140" s="49" t="str">
        <f>+VLOOKUP(Sitio_Publico[[#This Row],[Filtro Integrado]],Estructura!$U$4:$W$529,3,0)</f>
        <v>FI-0</v>
      </c>
      <c r="AA4140" s="49" t="str">
        <f>+VLOOKUP(Sitio_Publico[[#This Row],[Muestra]],Estructura!$Y$4:$AB$483,4,0)</f>
        <v>M-00023</v>
      </c>
    </row>
    <row r="4141" spans="1:27" ht="40.799999999999997" x14ac:dyDescent="0.3">
      <c r="A4141" s="16">
        <f t="shared" si="64"/>
        <v>4140</v>
      </c>
      <c r="B4141" s="47" t="s">
        <v>15118</v>
      </c>
      <c r="C4141" s="13" t="s">
        <v>15119</v>
      </c>
      <c r="D4141" s="13" t="s">
        <v>15120</v>
      </c>
      <c r="E4141" s="44">
        <v>9202</v>
      </c>
      <c r="F4141" s="13" t="s">
        <v>15121</v>
      </c>
      <c r="G4141" s="23" t="s">
        <v>15122</v>
      </c>
      <c r="H4141" s="42" t="s">
        <v>458</v>
      </c>
      <c r="I4141" s="28" t="s">
        <v>238</v>
      </c>
      <c r="J4141" s="12" t="s">
        <v>393</v>
      </c>
      <c r="K4141" s="28" t="s">
        <v>15181</v>
      </c>
      <c r="L4141" s="12" t="s">
        <v>15124</v>
      </c>
      <c r="M4141" s="12" t="s">
        <v>15125</v>
      </c>
      <c r="N4141" s="12" t="s">
        <v>15126</v>
      </c>
      <c r="O4141" s="26" t="s">
        <v>19565</v>
      </c>
      <c r="P4141" s="26" t="s">
        <v>19566</v>
      </c>
      <c r="Q4141" s="25" t="s">
        <v>1121</v>
      </c>
      <c r="R4141" s="26" t="s">
        <v>19567</v>
      </c>
      <c r="S4141" s="15" t="s">
        <v>19568</v>
      </c>
      <c r="T4141" s="52" t="s">
        <v>19569</v>
      </c>
      <c r="U4141" s="22" t="s">
        <v>392</v>
      </c>
      <c r="V4141" s="49" t="str">
        <f>+Sitio_Publico[[#This Row],[idcoleccion]]&amp;"-"&amp;Sitio_Publico[[#This Row],[id]]</f>
        <v>000-4140</v>
      </c>
      <c r="W4141" s="49">
        <f>+VLOOKUP(Sitio_Publico[[#This Row],[territorio]],Estructura!$AE$4:$AH$1067,4,0)</f>
        <v>30009202</v>
      </c>
      <c r="X4141" s="49" t="str">
        <f>+VLOOKUP(Sitio_Publico[[#This Row],[tema]],Estructura!$G$4:$J$532,4,0)</f>
        <v>T-50</v>
      </c>
      <c r="Y4141" s="49" t="str">
        <f>+VLOOKUP(Sitio_Publico[[#This Row],[contenido]],Estructura!$L$4:$O$473,4,0)</f>
        <v>C-30</v>
      </c>
      <c r="Z4141" s="49" t="str">
        <f>+VLOOKUP(Sitio_Publico[[#This Row],[Filtro Integrado]],Estructura!$U$4:$W$529,3,0)</f>
        <v>FI-0</v>
      </c>
      <c r="AA4141" s="49" t="str">
        <f>+VLOOKUP(Sitio_Publico[[#This Row],[Muestra]],Estructura!$Y$4:$AB$483,4,0)</f>
        <v>M-000220</v>
      </c>
    </row>
    <row r="4142" spans="1:27" ht="51" x14ac:dyDescent="0.3">
      <c r="A4142" s="16">
        <f t="shared" si="64"/>
        <v>4141</v>
      </c>
      <c r="B4142" s="47" t="s">
        <v>15118</v>
      </c>
      <c r="C4142" s="13" t="s">
        <v>15119</v>
      </c>
      <c r="D4142" s="13" t="s">
        <v>15120</v>
      </c>
      <c r="E4142" s="44">
        <v>8</v>
      </c>
      <c r="F4142" s="13" t="s">
        <v>15186</v>
      </c>
      <c r="G4142" s="23" t="s">
        <v>15152</v>
      </c>
      <c r="H4142" s="42" t="s">
        <v>457</v>
      </c>
      <c r="I4142" s="28" t="s">
        <v>378</v>
      </c>
      <c r="J4142" s="12" t="s">
        <v>15187</v>
      </c>
      <c r="K4142" s="28" t="s">
        <v>16062</v>
      </c>
      <c r="L4142" s="12" t="s">
        <v>15155</v>
      </c>
      <c r="M4142" s="12" t="s">
        <v>15156</v>
      </c>
      <c r="N4142" s="12" t="s">
        <v>15126</v>
      </c>
      <c r="O4142" s="26" t="s">
        <v>19570</v>
      </c>
      <c r="P4142" s="26" t="s">
        <v>19571</v>
      </c>
      <c r="Q4142" s="25" t="s">
        <v>491</v>
      </c>
      <c r="R4142" s="26" t="s">
        <v>19572</v>
      </c>
      <c r="S4142" s="15" t="s">
        <v>19573</v>
      </c>
      <c r="T4142" s="52" t="s">
        <v>1291</v>
      </c>
      <c r="U4142" s="22" t="s">
        <v>392</v>
      </c>
      <c r="V4142" s="49" t="str">
        <f>+Sitio_Publico[[#This Row],[idcoleccion]]&amp;"-"&amp;Sitio_Publico[[#This Row],[id]]</f>
        <v>000-4141</v>
      </c>
      <c r="W4142" s="49">
        <f>+VLOOKUP(Sitio_Publico[[#This Row],[territorio]],Estructura!$AE$4:$AH$1067,4,0)</f>
        <v>20000015</v>
      </c>
      <c r="X4142" s="49" t="str">
        <f>+VLOOKUP(Sitio_Publico[[#This Row],[tema]],Estructura!$G$4:$J$532,4,0)</f>
        <v>T-54</v>
      </c>
      <c r="Y4142" s="49" t="str">
        <f>+VLOOKUP(Sitio_Publico[[#This Row],[contenido]],Estructura!$L$4:$O$473,4,0)</f>
        <v>C-32</v>
      </c>
      <c r="Z4142" s="49" t="str">
        <f>+VLOOKUP(Sitio_Publico[[#This Row],[Filtro Integrado]],Estructura!$U$4:$W$529,3,0)</f>
        <v>FI-6</v>
      </c>
      <c r="AA4142" s="49" t="str">
        <f>+VLOOKUP(Sitio_Publico[[#This Row],[Muestra]],Estructura!$Y$4:$AB$483,4,0)</f>
        <v>M-000276</v>
      </c>
    </row>
    <row r="4143" spans="1:27" ht="61.2" x14ac:dyDescent="0.3">
      <c r="A4143" s="16">
        <f t="shared" si="64"/>
        <v>4142</v>
      </c>
      <c r="B4143" s="47" t="s">
        <v>15118</v>
      </c>
      <c r="C4143" s="13" t="s">
        <v>15119</v>
      </c>
      <c r="D4143" s="13" t="s">
        <v>15120</v>
      </c>
      <c r="E4143" s="44">
        <v>60</v>
      </c>
      <c r="F4143" s="13" t="s">
        <v>15142</v>
      </c>
      <c r="G4143" s="23" t="s">
        <v>15143</v>
      </c>
      <c r="H4143" s="42" t="s">
        <v>455</v>
      </c>
      <c r="I4143" s="28" t="s">
        <v>452</v>
      </c>
      <c r="J4143" s="12" t="s">
        <v>393</v>
      </c>
      <c r="K4143" s="28" t="s">
        <v>15225</v>
      </c>
      <c r="L4143" s="12" t="s">
        <v>1299</v>
      </c>
      <c r="M4143" s="12" t="s">
        <v>15146</v>
      </c>
      <c r="N4143" s="12" t="s">
        <v>15126</v>
      </c>
      <c r="O4143" s="26" t="s">
        <v>19574</v>
      </c>
      <c r="P4143" s="26" t="s">
        <v>19575</v>
      </c>
      <c r="Q4143" s="25" t="s">
        <v>15801</v>
      </c>
      <c r="R4143" s="26" t="s">
        <v>18643</v>
      </c>
      <c r="S4143" s="15" t="s">
        <v>19576</v>
      </c>
      <c r="T4143" s="52">
        <v>0</v>
      </c>
      <c r="U4143" s="22" t="s">
        <v>392</v>
      </c>
      <c r="V4143" s="49" t="str">
        <f>+Sitio_Publico[[#This Row],[idcoleccion]]&amp;"-"&amp;Sitio_Publico[[#This Row],[id]]</f>
        <v>000-4142</v>
      </c>
      <c r="W4143" s="49">
        <f>+VLOOKUP(Sitio_Publico[[#This Row],[territorio]],Estructura!$AE$4:$AH$1067,4,0)</f>
        <v>10000060</v>
      </c>
      <c r="X4143" s="49" t="str">
        <f>+VLOOKUP(Sitio_Publico[[#This Row],[tema]],Estructura!$G$4:$J$532,4,0)</f>
        <v>T-0</v>
      </c>
      <c r="Y4143" s="49" t="str">
        <f>+VLOOKUP(Sitio_Publico[[#This Row],[contenido]],Estructura!$L$4:$O$473,4,0)</f>
        <v>C-1</v>
      </c>
      <c r="Z4143" s="49" t="str">
        <f>+VLOOKUP(Sitio_Publico[[#This Row],[Filtro Integrado]],Estructura!$U$4:$W$529,3,0)</f>
        <v>FI-0</v>
      </c>
      <c r="AA4143" s="49" t="str">
        <f>+VLOOKUP(Sitio_Publico[[#This Row],[Muestra]],Estructura!$Y$4:$AB$483,4,0)</f>
        <v>M-0002</v>
      </c>
    </row>
    <row r="4144" spans="1:27" ht="40.799999999999997" x14ac:dyDescent="0.3">
      <c r="A4144" s="16">
        <f t="shared" si="64"/>
        <v>4143</v>
      </c>
      <c r="B4144" s="47" t="s">
        <v>15118</v>
      </c>
      <c r="C4144" s="13" t="s">
        <v>15119</v>
      </c>
      <c r="D4144" s="13" t="s">
        <v>15120</v>
      </c>
      <c r="E4144" s="44">
        <v>4101</v>
      </c>
      <c r="F4144" s="13" t="s">
        <v>15186</v>
      </c>
      <c r="G4144" s="23" t="s">
        <v>15152</v>
      </c>
      <c r="H4144" s="42" t="s">
        <v>458</v>
      </c>
      <c r="I4144" s="28" t="s">
        <v>50</v>
      </c>
      <c r="J4144" s="12" t="s">
        <v>15263</v>
      </c>
      <c r="K4144" s="28" t="s">
        <v>15264</v>
      </c>
      <c r="L4144" s="12" t="s">
        <v>15155</v>
      </c>
      <c r="M4144" s="12" t="s">
        <v>15156</v>
      </c>
      <c r="N4144" s="12" t="s">
        <v>15126</v>
      </c>
      <c r="O4144" s="26" t="s">
        <v>19577</v>
      </c>
      <c r="P4144" s="26" t="s">
        <v>19578</v>
      </c>
      <c r="Q4144" s="25" t="s">
        <v>10495</v>
      </c>
      <c r="R4144" s="26" t="s">
        <v>19579</v>
      </c>
      <c r="S4144" s="15" t="s">
        <v>19580</v>
      </c>
      <c r="T4144" s="52" t="s">
        <v>799</v>
      </c>
      <c r="U4144" s="22" t="s">
        <v>392</v>
      </c>
      <c r="V4144" s="49" t="str">
        <f>+Sitio_Publico[[#This Row],[idcoleccion]]&amp;"-"&amp;Sitio_Publico[[#This Row],[id]]</f>
        <v>000-4143</v>
      </c>
      <c r="W4144" s="49">
        <f>+VLOOKUP(Sitio_Publico[[#This Row],[territorio]],Estructura!$AE$4:$AH$1067,4,0)</f>
        <v>30004101</v>
      </c>
      <c r="X4144" s="49" t="str">
        <f>+VLOOKUP(Sitio_Publico[[#This Row],[tema]],Estructura!$G$4:$J$532,4,0)</f>
        <v>T-54</v>
      </c>
      <c r="Y4144" s="49" t="str">
        <f>+VLOOKUP(Sitio_Publico[[#This Row],[contenido]],Estructura!$L$4:$O$473,4,0)</f>
        <v>C-32</v>
      </c>
      <c r="Z4144" s="49" t="str">
        <f>+VLOOKUP(Sitio_Publico[[#This Row],[Filtro Integrado]],Estructura!$U$4:$W$529,3,0)</f>
        <v>FI-7</v>
      </c>
      <c r="AA4144" s="49" t="str">
        <f>+VLOOKUP(Sitio_Publico[[#This Row],[Muestra]],Estructura!$Y$4:$AB$483,4,0)</f>
        <v>M-000227</v>
      </c>
    </row>
    <row r="4145" spans="1:27" ht="51" x14ac:dyDescent="0.3">
      <c r="A4145" s="16">
        <f t="shared" si="64"/>
        <v>4144</v>
      </c>
      <c r="B4145" s="47" t="s">
        <v>15118</v>
      </c>
      <c r="C4145" s="13" t="s">
        <v>15119</v>
      </c>
      <c r="D4145" s="13" t="s">
        <v>15120</v>
      </c>
      <c r="E4145" s="44">
        <v>100104002</v>
      </c>
      <c r="F4145" s="13" t="s">
        <v>15396</v>
      </c>
      <c r="G4145" s="23" t="s">
        <v>15397</v>
      </c>
      <c r="H4145" s="42" t="s">
        <v>457</v>
      </c>
      <c r="I4145" s="28" t="s">
        <v>379</v>
      </c>
      <c r="J4145" s="12" t="s">
        <v>15398</v>
      </c>
      <c r="K4145" s="28" t="s">
        <v>15728</v>
      </c>
      <c r="L4145" s="12" t="s">
        <v>1611</v>
      </c>
      <c r="M4145" s="12" t="s">
        <v>15400</v>
      </c>
      <c r="N4145" s="12" t="s">
        <v>15126</v>
      </c>
      <c r="O4145" s="26" t="s">
        <v>19581</v>
      </c>
      <c r="P4145" s="26" t="s">
        <v>19582</v>
      </c>
      <c r="Q4145" s="25" t="s">
        <v>456</v>
      </c>
      <c r="R4145" s="26" t="s">
        <v>19583</v>
      </c>
      <c r="S4145" s="15" t="s">
        <v>19584</v>
      </c>
      <c r="T4145" s="52" t="s">
        <v>1805</v>
      </c>
      <c r="U4145" s="22" t="s">
        <v>392</v>
      </c>
      <c r="V4145" s="49" t="str">
        <f>+Sitio_Publico[[#This Row],[idcoleccion]]&amp;"-"&amp;Sitio_Publico[[#This Row],[id]]</f>
        <v>000-4144</v>
      </c>
      <c r="W4145" s="49">
        <f>+VLOOKUP(Sitio_Publico[[#This Row],[territorio]],Estructura!$AE$4:$AH$1067,4,0)</f>
        <v>20000016</v>
      </c>
      <c r="X4145" s="49" t="str">
        <f>+VLOOKUP(Sitio_Publico[[#This Row],[tema]],Estructura!$G$4:$J$532,4,0)</f>
        <v>T-58</v>
      </c>
      <c r="Y4145" s="49" t="str">
        <f>+VLOOKUP(Sitio_Publico[[#This Row],[contenido]],Estructura!$L$4:$O$473,4,0)</f>
        <v>C-35</v>
      </c>
      <c r="Z4145" s="49" t="str">
        <f>+VLOOKUP(Sitio_Publico[[#This Row],[Filtro Integrado]],Estructura!$U$4:$W$529,3,0)</f>
        <v>FI-8</v>
      </c>
      <c r="AA4145" s="49" t="str">
        <f>+VLOOKUP(Sitio_Publico[[#This Row],[Muestra]],Estructura!$Y$4:$AB$483,4,0)</f>
        <v>M-00019</v>
      </c>
    </row>
    <row r="4146" spans="1:27" ht="51" x14ac:dyDescent="0.3">
      <c r="A4146" s="16">
        <f t="shared" si="64"/>
        <v>4145</v>
      </c>
      <c r="B4146" s="47" t="s">
        <v>15118</v>
      </c>
      <c r="C4146" s="13" t="s">
        <v>15119</v>
      </c>
      <c r="D4146" s="13" t="s">
        <v>15120</v>
      </c>
      <c r="E4146" s="44">
        <v>133</v>
      </c>
      <c r="F4146" s="13" t="s">
        <v>15142</v>
      </c>
      <c r="G4146" s="23" t="s">
        <v>15143</v>
      </c>
      <c r="H4146" s="42" t="s">
        <v>455</v>
      </c>
      <c r="I4146" s="28" t="s">
        <v>434</v>
      </c>
      <c r="J4146" s="12" t="s">
        <v>393</v>
      </c>
      <c r="K4146" s="28" t="s">
        <v>15181</v>
      </c>
      <c r="L4146" s="12" t="s">
        <v>1299</v>
      </c>
      <c r="M4146" s="12" t="s">
        <v>15146</v>
      </c>
      <c r="N4146" s="12" t="s">
        <v>15126</v>
      </c>
      <c r="O4146" s="26" t="s">
        <v>19585</v>
      </c>
      <c r="P4146" s="26" t="s">
        <v>19586</v>
      </c>
      <c r="Q4146" s="25" t="s">
        <v>632</v>
      </c>
      <c r="R4146" s="26" t="s">
        <v>19587</v>
      </c>
      <c r="S4146" s="15" t="s">
        <v>19588</v>
      </c>
      <c r="T4146" s="52">
        <v>0</v>
      </c>
      <c r="U4146" s="22" t="s">
        <v>392</v>
      </c>
      <c r="V4146" s="49" t="str">
        <f>+Sitio_Publico[[#This Row],[idcoleccion]]&amp;"-"&amp;Sitio_Publico[[#This Row],[id]]</f>
        <v>000-4145</v>
      </c>
      <c r="W4146" s="49">
        <f>+VLOOKUP(Sitio_Publico[[#This Row],[territorio]],Estructura!$AE$4:$AH$1067,4,0)</f>
        <v>10000133</v>
      </c>
      <c r="X4146" s="49" t="str">
        <f>+VLOOKUP(Sitio_Publico[[#This Row],[tema]],Estructura!$G$4:$J$532,4,0)</f>
        <v>T-0</v>
      </c>
      <c r="Y4146" s="49" t="str">
        <f>+VLOOKUP(Sitio_Publico[[#This Row],[contenido]],Estructura!$L$4:$O$473,4,0)</f>
        <v>C-1</v>
      </c>
      <c r="Z4146" s="49" t="str">
        <f>+VLOOKUP(Sitio_Publico[[#This Row],[Filtro Integrado]],Estructura!$U$4:$W$529,3,0)</f>
        <v>FI-0</v>
      </c>
      <c r="AA4146" s="49" t="str">
        <f>+VLOOKUP(Sitio_Publico[[#This Row],[Muestra]],Estructura!$Y$4:$AB$483,4,0)</f>
        <v>M-000220</v>
      </c>
    </row>
    <row r="4147" spans="1:27" ht="51" x14ac:dyDescent="0.3">
      <c r="A4147" s="16">
        <f t="shared" si="64"/>
        <v>4146</v>
      </c>
      <c r="B4147" s="47" t="s">
        <v>15118</v>
      </c>
      <c r="C4147" s="13" t="s">
        <v>15119</v>
      </c>
      <c r="D4147" s="13" t="s">
        <v>15120</v>
      </c>
      <c r="E4147" s="44">
        <v>47</v>
      </c>
      <c r="F4147" s="13" t="s">
        <v>15142</v>
      </c>
      <c r="G4147" s="23" t="s">
        <v>15300</v>
      </c>
      <c r="H4147" s="42" t="s">
        <v>455</v>
      </c>
      <c r="I4147" s="28" t="s">
        <v>408</v>
      </c>
      <c r="J4147" s="12" t="s">
        <v>393</v>
      </c>
      <c r="K4147" s="28" t="s">
        <v>15225</v>
      </c>
      <c r="L4147" s="12" t="s">
        <v>15145</v>
      </c>
      <c r="M4147" s="12" t="s">
        <v>14623</v>
      </c>
      <c r="N4147" s="12" t="s">
        <v>15126</v>
      </c>
      <c r="O4147" s="26" t="s">
        <v>19589</v>
      </c>
      <c r="P4147" s="26" t="s">
        <v>19590</v>
      </c>
      <c r="Q4147" s="25" t="s">
        <v>456</v>
      </c>
      <c r="R4147" s="26" t="s">
        <v>19591</v>
      </c>
      <c r="S4147" s="15" t="s">
        <v>19592</v>
      </c>
      <c r="T4147" s="52">
        <v>0</v>
      </c>
      <c r="U4147" s="22" t="s">
        <v>392</v>
      </c>
      <c r="V4147" s="49" t="str">
        <f>+Sitio_Publico[[#This Row],[idcoleccion]]&amp;"-"&amp;Sitio_Publico[[#This Row],[id]]</f>
        <v>000-4146</v>
      </c>
      <c r="W4147" s="49">
        <f>+VLOOKUP(Sitio_Publico[[#This Row],[territorio]],Estructura!$AE$4:$AH$1067,4,0)</f>
        <v>10000047</v>
      </c>
      <c r="X4147" s="49" t="str">
        <f>+VLOOKUP(Sitio_Publico[[#This Row],[tema]],Estructura!$G$4:$J$532,4,0)</f>
        <v>T-0</v>
      </c>
      <c r="Y4147" s="49" t="str">
        <f>+VLOOKUP(Sitio_Publico[[#This Row],[contenido]],Estructura!$L$4:$O$473,4,0)</f>
        <v>C-34</v>
      </c>
      <c r="Z4147" s="49" t="str">
        <f>+VLOOKUP(Sitio_Publico[[#This Row],[Filtro Integrado]],Estructura!$U$4:$W$529,3,0)</f>
        <v>FI-0</v>
      </c>
      <c r="AA4147" s="49" t="str">
        <f>+VLOOKUP(Sitio_Publico[[#This Row],[Muestra]],Estructura!$Y$4:$AB$483,4,0)</f>
        <v>M-0002</v>
      </c>
    </row>
    <row r="4148" spans="1:27" ht="30.6" x14ac:dyDescent="0.3">
      <c r="A4148" s="16">
        <f t="shared" si="64"/>
        <v>4147</v>
      </c>
      <c r="B4148" s="47" t="s">
        <v>15118</v>
      </c>
      <c r="C4148" s="13" t="s">
        <v>15119</v>
      </c>
      <c r="D4148" s="13" t="s">
        <v>15120</v>
      </c>
      <c r="E4148" s="44">
        <v>1</v>
      </c>
      <c r="F4148" s="13" t="s">
        <v>15142</v>
      </c>
      <c r="G4148" s="23" t="s">
        <v>15300</v>
      </c>
      <c r="H4148" s="42" t="s">
        <v>455</v>
      </c>
      <c r="I4148" s="28" t="s">
        <v>14</v>
      </c>
      <c r="J4148" s="12" t="s">
        <v>393</v>
      </c>
      <c r="K4148" s="28" t="s">
        <v>16049</v>
      </c>
      <c r="L4148" s="12" t="s">
        <v>1299</v>
      </c>
      <c r="M4148" s="12" t="s">
        <v>15146</v>
      </c>
      <c r="N4148" s="12" t="s">
        <v>15126</v>
      </c>
      <c r="O4148" s="26" t="s">
        <v>19593</v>
      </c>
      <c r="P4148" s="26" t="s">
        <v>19594</v>
      </c>
      <c r="Q4148" s="25" t="s">
        <v>1121</v>
      </c>
      <c r="R4148" s="26" t="s">
        <v>18751</v>
      </c>
      <c r="S4148" s="15" t="s">
        <v>19595</v>
      </c>
      <c r="T4148" s="52">
        <v>0</v>
      </c>
      <c r="U4148" s="22" t="s">
        <v>392</v>
      </c>
      <c r="V4148" s="49" t="str">
        <f>+Sitio_Publico[[#This Row],[idcoleccion]]&amp;"-"&amp;Sitio_Publico[[#This Row],[id]]</f>
        <v>000-4147</v>
      </c>
      <c r="W4148" s="49">
        <f>+VLOOKUP(Sitio_Publico[[#This Row],[territorio]],Estructura!$AE$4:$AH$1067,4,0)</f>
        <v>10000000</v>
      </c>
      <c r="X4148" s="49" t="str">
        <f>+VLOOKUP(Sitio_Publico[[#This Row],[tema]],Estructura!$G$4:$J$532,4,0)</f>
        <v>T-0</v>
      </c>
      <c r="Y4148" s="49" t="str">
        <f>+VLOOKUP(Sitio_Publico[[#This Row],[contenido]],Estructura!$L$4:$O$473,4,0)</f>
        <v>C-34</v>
      </c>
      <c r="Z4148" s="49" t="str">
        <f>+VLOOKUP(Sitio_Publico[[#This Row],[Filtro Integrado]],Estructura!$U$4:$W$529,3,0)</f>
        <v>FI-0</v>
      </c>
      <c r="AA4148" s="49" t="str">
        <f>+VLOOKUP(Sitio_Publico[[#This Row],[Muestra]],Estructura!$Y$4:$AB$483,4,0)</f>
        <v>M-00040</v>
      </c>
    </row>
    <row r="4149" spans="1:27" ht="40.799999999999997" x14ac:dyDescent="0.3">
      <c r="A4149" s="16">
        <f t="shared" si="64"/>
        <v>4148</v>
      </c>
      <c r="B4149" s="47" t="s">
        <v>15118</v>
      </c>
      <c r="C4149" s="13" t="s">
        <v>15119</v>
      </c>
      <c r="D4149" s="13" t="s">
        <v>15120</v>
      </c>
      <c r="E4149" s="44">
        <v>13124</v>
      </c>
      <c r="F4149" s="13" t="s">
        <v>15121</v>
      </c>
      <c r="G4149" s="23" t="s">
        <v>15122</v>
      </c>
      <c r="H4149" s="42" t="s">
        <v>458</v>
      </c>
      <c r="I4149" s="28" t="s">
        <v>320</v>
      </c>
      <c r="J4149" s="12" t="s">
        <v>393</v>
      </c>
      <c r="K4149" s="28" t="s">
        <v>15181</v>
      </c>
      <c r="L4149" s="12" t="s">
        <v>15124</v>
      </c>
      <c r="M4149" s="12" t="s">
        <v>15125</v>
      </c>
      <c r="N4149" s="12" t="s">
        <v>15126</v>
      </c>
      <c r="O4149" s="26" t="s">
        <v>19596</v>
      </c>
      <c r="P4149" s="26" t="s">
        <v>19597</v>
      </c>
      <c r="Q4149" s="25" t="s">
        <v>1121</v>
      </c>
      <c r="R4149" s="26" t="s">
        <v>19598</v>
      </c>
      <c r="S4149" s="15" t="s">
        <v>19599</v>
      </c>
      <c r="T4149" s="52" t="s">
        <v>17424</v>
      </c>
      <c r="U4149" s="22" t="s">
        <v>392</v>
      </c>
      <c r="V4149" s="49" t="str">
        <f>+Sitio_Publico[[#This Row],[idcoleccion]]&amp;"-"&amp;Sitio_Publico[[#This Row],[id]]</f>
        <v>000-4148</v>
      </c>
      <c r="W4149" s="49">
        <f>+VLOOKUP(Sitio_Publico[[#This Row],[territorio]],Estructura!$AE$4:$AH$1067,4,0)</f>
        <v>30013124</v>
      </c>
      <c r="X4149" s="49" t="str">
        <f>+VLOOKUP(Sitio_Publico[[#This Row],[tema]],Estructura!$G$4:$J$532,4,0)</f>
        <v>T-50</v>
      </c>
      <c r="Y4149" s="49" t="str">
        <f>+VLOOKUP(Sitio_Publico[[#This Row],[contenido]],Estructura!$L$4:$O$473,4,0)</f>
        <v>C-30</v>
      </c>
      <c r="Z4149" s="49" t="str">
        <f>+VLOOKUP(Sitio_Publico[[#This Row],[Filtro Integrado]],Estructura!$U$4:$W$529,3,0)</f>
        <v>FI-0</v>
      </c>
      <c r="AA4149" s="49" t="str">
        <f>+VLOOKUP(Sitio_Publico[[#This Row],[Muestra]],Estructura!$Y$4:$AB$483,4,0)</f>
        <v>M-000220</v>
      </c>
    </row>
    <row r="4150" spans="1:27" ht="40.799999999999997" x14ac:dyDescent="0.3">
      <c r="A4150" s="16">
        <f t="shared" si="64"/>
        <v>4149</v>
      </c>
      <c r="B4150" s="47" t="s">
        <v>15118</v>
      </c>
      <c r="C4150" s="13" t="s">
        <v>15119</v>
      </c>
      <c r="D4150" s="13" t="s">
        <v>15141</v>
      </c>
      <c r="E4150" s="44">
        <v>0</v>
      </c>
      <c r="F4150" s="13" t="s">
        <v>15142</v>
      </c>
      <c r="G4150" s="23" t="s">
        <v>15143</v>
      </c>
      <c r="H4150" s="42" t="s">
        <v>455</v>
      </c>
      <c r="I4150" s="28" t="s">
        <v>14</v>
      </c>
      <c r="J4150" s="12" t="s">
        <v>393</v>
      </c>
      <c r="K4150" s="28" t="s">
        <v>15278</v>
      </c>
      <c r="L4150" s="12" t="s">
        <v>1299</v>
      </c>
      <c r="M4150" s="12" t="s">
        <v>15146</v>
      </c>
      <c r="N4150" s="12" t="s">
        <v>15126</v>
      </c>
      <c r="O4150" s="26" t="s">
        <v>19600</v>
      </c>
      <c r="P4150" s="26" t="s">
        <v>19601</v>
      </c>
      <c r="Q4150" s="25" t="s">
        <v>632</v>
      </c>
      <c r="R4150" s="26" t="s">
        <v>19602</v>
      </c>
      <c r="S4150" s="15" t="s">
        <v>19603</v>
      </c>
      <c r="T4150" s="52">
        <v>0</v>
      </c>
      <c r="U4150" s="22" t="s">
        <v>392</v>
      </c>
      <c r="V4150" s="49" t="str">
        <f>+Sitio_Publico[[#This Row],[idcoleccion]]&amp;"-"&amp;Sitio_Publico[[#This Row],[id]]</f>
        <v>000-4149</v>
      </c>
      <c r="W4150" s="49">
        <f>+VLOOKUP(Sitio_Publico[[#This Row],[territorio]],Estructura!$AE$4:$AH$1067,4,0)</f>
        <v>10000000</v>
      </c>
      <c r="X4150" s="49" t="str">
        <f>+VLOOKUP(Sitio_Publico[[#This Row],[tema]],Estructura!$G$4:$J$532,4,0)</f>
        <v>T-0</v>
      </c>
      <c r="Y4150" s="49" t="str">
        <f>+VLOOKUP(Sitio_Publico[[#This Row],[contenido]],Estructura!$L$4:$O$473,4,0)</f>
        <v>C-1</v>
      </c>
      <c r="Z4150" s="49" t="str">
        <f>+VLOOKUP(Sitio_Publico[[#This Row],[Filtro Integrado]],Estructura!$U$4:$W$529,3,0)</f>
        <v>FI-0</v>
      </c>
      <c r="AA4150" s="49" t="str">
        <f>+VLOOKUP(Sitio_Publico[[#This Row],[Muestra]],Estructura!$Y$4:$AB$483,4,0)</f>
        <v>M-000228</v>
      </c>
    </row>
    <row r="4151" spans="1:27" ht="61.2" x14ac:dyDescent="0.3">
      <c r="A4151" s="16">
        <f t="shared" si="64"/>
        <v>4150</v>
      </c>
      <c r="B4151" s="47" t="s">
        <v>15118</v>
      </c>
      <c r="C4151" s="13" t="s">
        <v>15119</v>
      </c>
      <c r="D4151" s="13" t="s">
        <v>15120</v>
      </c>
      <c r="E4151" s="44">
        <v>7</v>
      </c>
      <c r="F4151" s="13" t="s">
        <v>15142</v>
      </c>
      <c r="G4151" s="23" t="s">
        <v>15143</v>
      </c>
      <c r="H4151" s="42" t="s">
        <v>457</v>
      </c>
      <c r="I4151" s="28" t="s">
        <v>370</v>
      </c>
      <c r="J4151" s="12" t="s">
        <v>393</v>
      </c>
      <c r="K4151" s="28" t="s">
        <v>15225</v>
      </c>
      <c r="L4151" s="12" t="s">
        <v>15145</v>
      </c>
      <c r="M4151" s="12" t="s">
        <v>14623</v>
      </c>
      <c r="N4151" s="12" t="s">
        <v>15126</v>
      </c>
      <c r="O4151" s="26" t="s">
        <v>19604</v>
      </c>
      <c r="P4151" s="26" t="s">
        <v>19605</v>
      </c>
      <c r="Q4151" s="25" t="s">
        <v>456</v>
      </c>
      <c r="R4151" s="26" t="s">
        <v>17085</v>
      </c>
      <c r="S4151" s="15" t="s">
        <v>19606</v>
      </c>
      <c r="T4151" s="52" t="s">
        <v>1851</v>
      </c>
      <c r="U4151" s="22" t="s">
        <v>392</v>
      </c>
      <c r="V4151" s="49" t="str">
        <f>+Sitio_Publico[[#This Row],[idcoleccion]]&amp;"-"&amp;Sitio_Publico[[#This Row],[id]]</f>
        <v>000-4150</v>
      </c>
      <c r="W4151" s="49">
        <f>+VLOOKUP(Sitio_Publico[[#This Row],[territorio]],Estructura!$AE$4:$AH$1067,4,0)</f>
        <v>20000007</v>
      </c>
      <c r="X4151" s="49" t="str">
        <f>+VLOOKUP(Sitio_Publico[[#This Row],[tema]],Estructura!$G$4:$J$532,4,0)</f>
        <v>T-0</v>
      </c>
      <c r="Y4151" s="49" t="str">
        <f>+VLOOKUP(Sitio_Publico[[#This Row],[contenido]],Estructura!$L$4:$O$473,4,0)</f>
        <v>C-1</v>
      </c>
      <c r="Z4151" s="49" t="str">
        <f>+VLOOKUP(Sitio_Publico[[#This Row],[Filtro Integrado]],Estructura!$U$4:$W$529,3,0)</f>
        <v>FI-0</v>
      </c>
      <c r="AA4151" s="49" t="str">
        <f>+VLOOKUP(Sitio_Publico[[#This Row],[Muestra]],Estructura!$Y$4:$AB$483,4,0)</f>
        <v>M-0002</v>
      </c>
    </row>
    <row r="4152" spans="1:27" ht="40.799999999999997" x14ac:dyDescent="0.3">
      <c r="A4152" s="16">
        <f t="shared" si="64"/>
        <v>4151</v>
      </c>
      <c r="B4152" s="47" t="s">
        <v>15118</v>
      </c>
      <c r="C4152" s="13" t="s">
        <v>15119</v>
      </c>
      <c r="D4152" s="13" t="s">
        <v>15120</v>
      </c>
      <c r="E4152" s="44">
        <v>100103</v>
      </c>
      <c r="F4152" s="13" t="s">
        <v>15198</v>
      </c>
      <c r="G4152" s="23" t="s">
        <v>15122</v>
      </c>
      <c r="H4152" s="42" t="s">
        <v>455</v>
      </c>
      <c r="I4152" s="28" t="s">
        <v>14</v>
      </c>
      <c r="J4152" s="12" t="s">
        <v>393</v>
      </c>
      <c r="K4152" s="28" t="s">
        <v>16161</v>
      </c>
      <c r="L4152" s="12" t="s">
        <v>15124</v>
      </c>
      <c r="M4152" s="12" t="s">
        <v>15125</v>
      </c>
      <c r="N4152" s="12" t="s">
        <v>15126</v>
      </c>
      <c r="O4152" s="26" t="s">
        <v>19607</v>
      </c>
      <c r="P4152" s="26" t="s">
        <v>19608</v>
      </c>
      <c r="Q4152" s="25" t="s">
        <v>1359</v>
      </c>
      <c r="R4152" s="26" t="s">
        <v>17072</v>
      </c>
      <c r="S4152" s="15" t="s">
        <v>19609</v>
      </c>
      <c r="T4152" s="52">
        <v>0</v>
      </c>
      <c r="U4152" s="22" t="s">
        <v>392</v>
      </c>
      <c r="V4152" s="49" t="str">
        <f>+Sitio_Publico[[#This Row],[idcoleccion]]&amp;"-"&amp;Sitio_Publico[[#This Row],[id]]</f>
        <v>000-4151</v>
      </c>
      <c r="W4152" s="49">
        <f>+VLOOKUP(Sitio_Publico[[#This Row],[territorio]],Estructura!$AE$4:$AH$1067,4,0)</f>
        <v>10000000</v>
      </c>
      <c r="X4152" s="49" t="str">
        <f>+VLOOKUP(Sitio_Publico[[#This Row],[tema]],Estructura!$G$4:$J$532,4,0)</f>
        <v>T-55</v>
      </c>
      <c r="Y4152" s="49" t="str">
        <f>+VLOOKUP(Sitio_Publico[[#This Row],[contenido]],Estructura!$L$4:$O$473,4,0)</f>
        <v>C-30</v>
      </c>
      <c r="Z4152" s="49" t="str">
        <f>+VLOOKUP(Sitio_Publico[[#This Row],[Filtro Integrado]],Estructura!$U$4:$W$529,3,0)</f>
        <v>FI-0</v>
      </c>
      <c r="AA4152" s="49" t="str">
        <f>+VLOOKUP(Sitio_Publico[[#This Row],[Muestra]],Estructura!$Y$4:$AB$483,4,0)</f>
        <v>M-000282</v>
      </c>
    </row>
    <row r="4153" spans="1:27" ht="51" x14ac:dyDescent="0.3">
      <c r="A4153" s="16">
        <f t="shared" si="64"/>
        <v>4152</v>
      </c>
      <c r="B4153" s="47" t="s">
        <v>15118</v>
      </c>
      <c r="C4153" s="13" t="s">
        <v>15119</v>
      </c>
      <c r="D4153" s="13" t="s">
        <v>15120</v>
      </c>
      <c r="E4153" s="44">
        <v>13503</v>
      </c>
      <c r="F4153" s="13" t="s">
        <v>15151</v>
      </c>
      <c r="G4153" s="23" t="s">
        <v>15152</v>
      </c>
      <c r="H4153" s="42" t="s">
        <v>458</v>
      </c>
      <c r="I4153" s="28" t="s">
        <v>340</v>
      </c>
      <c r="J4153" s="12" t="s">
        <v>15153</v>
      </c>
      <c r="K4153" s="28" t="s">
        <v>15154</v>
      </c>
      <c r="L4153" s="12" t="s">
        <v>15155</v>
      </c>
      <c r="M4153" s="12" t="s">
        <v>15156</v>
      </c>
      <c r="N4153" s="12" t="s">
        <v>15126</v>
      </c>
      <c r="O4153" s="26" t="s">
        <v>19610</v>
      </c>
      <c r="P4153" s="26" t="s">
        <v>19611</v>
      </c>
      <c r="Q4153" s="25" t="s">
        <v>10495</v>
      </c>
      <c r="R4153" s="26" t="s">
        <v>19612</v>
      </c>
      <c r="S4153" s="15" t="s">
        <v>19613</v>
      </c>
      <c r="T4153" s="52" t="s">
        <v>695</v>
      </c>
      <c r="U4153" s="22" t="s">
        <v>392</v>
      </c>
      <c r="V4153" s="49" t="str">
        <f>+Sitio_Publico[[#This Row],[idcoleccion]]&amp;"-"&amp;Sitio_Publico[[#This Row],[id]]</f>
        <v>000-4152</v>
      </c>
      <c r="W4153" s="49">
        <f>+VLOOKUP(Sitio_Publico[[#This Row],[territorio]],Estructura!$AE$4:$AH$1067,4,0)</f>
        <v>30013503</v>
      </c>
      <c r="X4153" s="49" t="str">
        <f>+VLOOKUP(Sitio_Publico[[#This Row],[tema]],Estructura!$G$4:$J$532,4,0)</f>
        <v>T-52</v>
      </c>
      <c r="Y4153" s="49" t="str">
        <f>+VLOOKUP(Sitio_Publico[[#This Row],[contenido]],Estructura!$L$4:$O$473,4,0)</f>
        <v>C-32</v>
      </c>
      <c r="Z4153" s="49" t="str">
        <f>+VLOOKUP(Sitio_Publico[[#This Row],[Filtro Integrado]],Estructura!$U$4:$W$529,3,0)</f>
        <v>FI-4</v>
      </c>
      <c r="AA4153" s="49" t="str">
        <f>+VLOOKUP(Sitio_Publico[[#This Row],[Muestra]],Estructura!$Y$4:$AB$483,4,0)</f>
        <v>M-000217</v>
      </c>
    </row>
    <row r="4154" spans="1:27" ht="112.2" x14ac:dyDescent="0.3">
      <c r="A4154" s="16">
        <f t="shared" si="64"/>
        <v>4153</v>
      </c>
      <c r="B4154" s="47" t="s">
        <v>15118</v>
      </c>
      <c r="C4154" s="13" t="s">
        <v>15119</v>
      </c>
      <c r="D4154" s="13" t="s">
        <v>15141</v>
      </c>
      <c r="E4154" s="44">
        <v>100106002</v>
      </c>
      <c r="F4154" s="13" t="s">
        <v>15142</v>
      </c>
      <c r="G4154" s="23" t="s">
        <v>15143</v>
      </c>
      <c r="H4154" s="42" t="s">
        <v>455</v>
      </c>
      <c r="I4154" s="28" t="s">
        <v>14</v>
      </c>
      <c r="J4154" s="12" t="s">
        <v>393</v>
      </c>
      <c r="K4154" s="28" t="s">
        <v>18780</v>
      </c>
      <c r="L4154" s="12" t="s">
        <v>15145</v>
      </c>
      <c r="M4154" s="12" t="s">
        <v>14623</v>
      </c>
      <c r="N4154" s="12" t="s">
        <v>15126</v>
      </c>
      <c r="O4154" s="26" t="s">
        <v>19614</v>
      </c>
      <c r="P4154" s="26" t="s">
        <v>19615</v>
      </c>
      <c r="Q4154" s="25" t="s">
        <v>456</v>
      </c>
      <c r="R4154" s="26" t="s">
        <v>19616</v>
      </c>
      <c r="S4154" s="15" t="s">
        <v>19617</v>
      </c>
      <c r="T4154" s="52">
        <v>0</v>
      </c>
      <c r="U4154" s="22" t="s">
        <v>392</v>
      </c>
      <c r="V4154" s="49" t="str">
        <f>+Sitio_Publico[[#This Row],[idcoleccion]]&amp;"-"&amp;Sitio_Publico[[#This Row],[id]]</f>
        <v>000-4153</v>
      </c>
      <c r="W4154" s="49">
        <f>+VLOOKUP(Sitio_Publico[[#This Row],[territorio]],Estructura!$AE$4:$AH$1067,4,0)</f>
        <v>10000000</v>
      </c>
      <c r="X4154" s="49" t="str">
        <f>+VLOOKUP(Sitio_Publico[[#This Row],[tema]],Estructura!$G$4:$J$532,4,0)</f>
        <v>T-0</v>
      </c>
      <c r="Y4154" s="49" t="str">
        <f>+VLOOKUP(Sitio_Publico[[#This Row],[contenido]],Estructura!$L$4:$O$473,4,0)</f>
        <v>C-1</v>
      </c>
      <c r="Z4154" s="49" t="str">
        <f>+VLOOKUP(Sitio_Publico[[#This Row],[Filtro Integrado]],Estructura!$U$4:$W$529,3,0)</f>
        <v>FI-0</v>
      </c>
      <c r="AA4154" s="49" t="str">
        <f>+VLOOKUP(Sitio_Publico[[#This Row],[Muestra]],Estructura!$Y$4:$AB$483,4,0)</f>
        <v>M-00029</v>
      </c>
    </row>
    <row r="4155" spans="1:27" ht="30.6" x14ac:dyDescent="0.3">
      <c r="A4155" s="16">
        <f t="shared" si="64"/>
        <v>4154</v>
      </c>
      <c r="B4155" s="47" t="s">
        <v>15118</v>
      </c>
      <c r="C4155" s="13" t="s">
        <v>15119</v>
      </c>
      <c r="D4155" s="13" t="s">
        <v>15120</v>
      </c>
      <c r="E4155" s="44">
        <v>7305</v>
      </c>
      <c r="F4155" s="13" t="s">
        <v>15121</v>
      </c>
      <c r="G4155" s="23" t="s">
        <v>15122</v>
      </c>
      <c r="H4155" s="42" t="s">
        <v>458</v>
      </c>
      <c r="I4155" s="28" t="s">
        <v>149</v>
      </c>
      <c r="J4155" s="12" t="s">
        <v>393</v>
      </c>
      <c r="K4155" s="28" t="s">
        <v>15225</v>
      </c>
      <c r="L4155" s="12" t="s">
        <v>15124</v>
      </c>
      <c r="M4155" s="12" t="s">
        <v>15125</v>
      </c>
      <c r="N4155" s="12" t="s">
        <v>15126</v>
      </c>
      <c r="O4155" s="26" t="s">
        <v>19618</v>
      </c>
      <c r="P4155" s="26" t="s">
        <v>19619</v>
      </c>
      <c r="Q4155" s="25" t="s">
        <v>632</v>
      </c>
      <c r="R4155" s="26" t="s">
        <v>19620</v>
      </c>
      <c r="S4155" s="15" t="s">
        <v>19621</v>
      </c>
      <c r="T4155" s="52" t="s">
        <v>19622</v>
      </c>
      <c r="U4155" s="22" t="s">
        <v>392</v>
      </c>
      <c r="V4155" s="49" t="str">
        <f>+Sitio_Publico[[#This Row],[idcoleccion]]&amp;"-"&amp;Sitio_Publico[[#This Row],[id]]</f>
        <v>000-4154</v>
      </c>
      <c r="W4155" s="49">
        <f>+VLOOKUP(Sitio_Publico[[#This Row],[territorio]],Estructura!$AE$4:$AH$1067,4,0)</f>
        <v>30007305</v>
      </c>
      <c r="X4155" s="49" t="str">
        <f>+VLOOKUP(Sitio_Publico[[#This Row],[tema]],Estructura!$G$4:$J$532,4,0)</f>
        <v>T-50</v>
      </c>
      <c r="Y4155" s="49" t="str">
        <f>+VLOOKUP(Sitio_Publico[[#This Row],[contenido]],Estructura!$L$4:$O$473,4,0)</f>
        <v>C-30</v>
      </c>
      <c r="Z4155" s="49" t="str">
        <f>+VLOOKUP(Sitio_Publico[[#This Row],[Filtro Integrado]],Estructura!$U$4:$W$529,3,0)</f>
        <v>FI-0</v>
      </c>
      <c r="AA4155" s="49" t="str">
        <f>+VLOOKUP(Sitio_Publico[[#This Row],[Muestra]],Estructura!$Y$4:$AB$483,4,0)</f>
        <v>M-0002</v>
      </c>
    </row>
    <row r="4156" spans="1:27" ht="30.6" x14ac:dyDescent="0.3">
      <c r="A4156" s="16">
        <f t="shared" si="64"/>
        <v>4155</v>
      </c>
      <c r="B4156" s="47" t="s">
        <v>15118</v>
      </c>
      <c r="C4156" s="13" t="s">
        <v>15119</v>
      </c>
      <c r="D4156" s="13" t="s">
        <v>15120</v>
      </c>
      <c r="E4156" s="44">
        <v>9209</v>
      </c>
      <c r="F4156" s="13" t="s">
        <v>15198</v>
      </c>
      <c r="G4156" s="23" t="s">
        <v>15122</v>
      </c>
      <c r="H4156" s="42" t="s">
        <v>458</v>
      </c>
      <c r="I4156" s="28" t="s">
        <v>245</v>
      </c>
      <c r="J4156" s="12" t="s">
        <v>393</v>
      </c>
      <c r="K4156" s="28" t="s">
        <v>15225</v>
      </c>
      <c r="L4156" s="12" t="s">
        <v>15124</v>
      </c>
      <c r="M4156" s="12" t="s">
        <v>15125</v>
      </c>
      <c r="N4156" s="12" t="s">
        <v>15126</v>
      </c>
      <c r="O4156" s="26" t="s">
        <v>19623</v>
      </c>
      <c r="P4156" s="26" t="s">
        <v>19624</v>
      </c>
      <c r="Q4156" s="25" t="s">
        <v>632</v>
      </c>
      <c r="R4156" s="26" t="s">
        <v>19625</v>
      </c>
      <c r="S4156" s="15" t="s">
        <v>19626</v>
      </c>
      <c r="T4156" s="52" t="s">
        <v>19627</v>
      </c>
      <c r="U4156" s="22" t="s">
        <v>392</v>
      </c>
      <c r="V4156" s="49" t="str">
        <f>+Sitio_Publico[[#This Row],[idcoleccion]]&amp;"-"&amp;Sitio_Publico[[#This Row],[id]]</f>
        <v>000-4155</v>
      </c>
      <c r="W4156" s="49">
        <f>+VLOOKUP(Sitio_Publico[[#This Row],[territorio]],Estructura!$AE$4:$AH$1067,4,0)</f>
        <v>30009209</v>
      </c>
      <c r="X4156" s="49" t="str">
        <f>+VLOOKUP(Sitio_Publico[[#This Row],[tema]],Estructura!$G$4:$J$532,4,0)</f>
        <v>T-55</v>
      </c>
      <c r="Y4156" s="49" t="str">
        <f>+VLOOKUP(Sitio_Publico[[#This Row],[contenido]],Estructura!$L$4:$O$473,4,0)</f>
        <v>C-30</v>
      </c>
      <c r="Z4156" s="49" t="str">
        <f>+VLOOKUP(Sitio_Publico[[#This Row],[Filtro Integrado]],Estructura!$U$4:$W$529,3,0)</f>
        <v>FI-0</v>
      </c>
      <c r="AA4156" s="49" t="str">
        <f>+VLOOKUP(Sitio_Publico[[#This Row],[Muestra]],Estructura!$Y$4:$AB$483,4,0)</f>
        <v>M-0002</v>
      </c>
    </row>
    <row r="4157" spans="1:27" ht="40.799999999999997" x14ac:dyDescent="0.3">
      <c r="A4157" s="16">
        <f t="shared" si="64"/>
        <v>4156</v>
      </c>
      <c r="B4157" s="47" t="s">
        <v>15118</v>
      </c>
      <c r="C4157" s="13" t="s">
        <v>15119</v>
      </c>
      <c r="D4157" s="13" t="s">
        <v>15120</v>
      </c>
      <c r="E4157" s="44">
        <v>8301</v>
      </c>
      <c r="F4157" s="13" t="s">
        <v>15121</v>
      </c>
      <c r="G4157" s="23" t="s">
        <v>15122</v>
      </c>
      <c r="H4157" s="42" t="s">
        <v>458</v>
      </c>
      <c r="I4157" s="28" t="s">
        <v>181</v>
      </c>
      <c r="J4157" s="12" t="s">
        <v>393</v>
      </c>
      <c r="K4157" s="28" t="s">
        <v>15371</v>
      </c>
      <c r="L4157" s="12" t="s">
        <v>15124</v>
      </c>
      <c r="M4157" s="12" t="s">
        <v>15125</v>
      </c>
      <c r="N4157" s="12" t="s">
        <v>15126</v>
      </c>
      <c r="O4157" s="26" t="s">
        <v>19628</v>
      </c>
      <c r="P4157" s="26" t="s">
        <v>19629</v>
      </c>
      <c r="Q4157" s="25" t="s">
        <v>632</v>
      </c>
      <c r="R4157" s="26" t="s">
        <v>19630</v>
      </c>
      <c r="S4157" s="15" t="s">
        <v>19631</v>
      </c>
      <c r="T4157" s="52" t="s">
        <v>15446</v>
      </c>
      <c r="U4157" s="22" t="s">
        <v>392</v>
      </c>
      <c r="V4157" s="49" t="str">
        <f>+Sitio_Publico[[#This Row],[idcoleccion]]&amp;"-"&amp;Sitio_Publico[[#This Row],[id]]</f>
        <v>000-4156</v>
      </c>
      <c r="W4157" s="49">
        <f>+VLOOKUP(Sitio_Publico[[#This Row],[territorio]],Estructura!$AE$4:$AH$1067,4,0)</f>
        <v>30008301</v>
      </c>
      <c r="X4157" s="49" t="str">
        <f>+VLOOKUP(Sitio_Publico[[#This Row],[tema]],Estructura!$G$4:$J$532,4,0)</f>
        <v>T-50</v>
      </c>
      <c r="Y4157" s="49" t="str">
        <f>+VLOOKUP(Sitio_Publico[[#This Row],[contenido]],Estructura!$L$4:$O$473,4,0)</f>
        <v>C-30</v>
      </c>
      <c r="Z4157" s="49" t="str">
        <f>+VLOOKUP(Sitio_Publico[[#This Row],[Filtro Integrado]],Estructura!$U$4:$W$529,3,0)</f>
        <v>FI-0</v>
      </c>
      <c r="AA4157" s="49" t="str">
        <f>+VLOOKUP(Sitio_Publico[[#This Row],[Muestra]],Estructura!$Y$4:$AB$483,4,0)</f>
        <v>M-000236</v>
      </c>
    </row>
    <row r="4158" spans="1:27" ht="30.6" x14ac:dyDescent="0.3">
      <c r="A4158" s="16">
        <f t="shared" si="64"/>
        <v>4157</v>
      </c>
      <c r="B4158" s="47" t="s">
        <v>15118</v>
      </c>
      <c r="C4158" s="13" t="s">
        <v>15119</v>
      </c>
      <c r="D4158" s="13" t="s">
        <v>15120</v>
      </c>
      <c r="E4158" s="44">
        <v>9114</v>
      </c>
      <c r="F4158" s="13" t="s">
        <v>15198</v>
      </c>
      <c r="G4158" s="23" t="s">
        <v>15122</v>
      </c>
      <c r="H4158" s="42" t="s">
        <v>458</v>
      </c>
      <c r="I4158" s="28" t="s">
        <v>229</v>
      </c>
      <c r="J4158" s="12" t="s">
        <v>393</v>
      </c>
      <c r="K4158" s="28" t="s">
        <v>15181</v>
      </c>
      <c r="L4158" s="12" t="s">
        <v>15124</v>
      </c>
      <c r="M4158" s="12" t="s">
        <v>15125</v>
      </c>
      <c r="N4158" s="12" t="s">
        <v>15126</v>
      </c>
      <c r="O4158" s="26" t="s">
        <v>19632</v>
      </c>
      <c r="P4158" s="26" t="s">
        <v>19633</v>
      </c>
      <c r="Q4158" s="25" t="s">
        <v>632</v>
      </c>
      <c r="R4158" s="26" t="s">
        <v>19634</v>
      </c>
      <c r="S4158" s="15" t="s">
        <v>19635</v>
      </c>
      <c r="T4158" s="52" t="s">
        <v>15249</v>
      </c>
      <c r="U4158" s="22" t="s">
        <v>392</v>
      </c>
      <c r="V4158" s="49" t="str">
        <f>+Sitio_Publico[[#This Row],[idcoleccion]]&amp;"-"&amp;Sitio_Publico[[#This Row],[id]]</f>
        <v>000-4157</v>
      </c>
      <c r="W4158" s="49">
        <f>+VLOOKUP(Sitio_Publico[[#This Row],[territorio]],Estructura!$AE$4:$AH$1067,4,0)</f>
        <v>30009114</v>
      </c>
      <c r="X4158" s="49" t="str">
        <f>+VLOOKUP(Sitio_Publico[[#This Row],[tema]],Estructura!$G$4:$J$532,4,0)</f>
        <v>T-55</v>
      </c>
      <c r="Y4158" s="49" t="str">
        <f>+VLOOKUP(Sitio_Publico[[#This Row],[contenido]],Estructura!$L$4:$O$473,4,0)</f>
        <v>C-30</v>
      </c>
      <c r="Z4158" s="49" t="str">
        <f>+VLOOKUP(Sitio_Publico[[#This Row],[Filtro Integrado]],Estructura!$U$4:$W$529,3,0)</f>
        <v>FI-0</v>
      </c>
      <c r="AA4158" s="49" t="str">
        <f>+VLOOKUP(Sitio_Publico[[#This Row],[Muestra]],Estructura!$Y$4:$AB$483,4,0)</f>
        <v>M-000220</v>
      </c>
    </row>
    <row r="4159" spans="1:27" ht="40.799999999999997" x14ac:dyDescent="0.3">
      <c r="A4159" s="16">
        <f t="shared" si="64"/>
        <v>4158</v>
      </c>
      <c r="B4159" s="47" t="s">
        <v>15118</v>
      </c>
      <c r="C4159" s="13" t="s">
        <v>15119</v>
      </c>
      <c r="D4159" s="13" t="s">
        <v>15120</v>
      </c>
      <c r="E4159" s="44">
        <v>100108003</v>
      </c>
      <c r="F4159" s="13" t="s">
        <v>15121</v>
      </c>
      <c r="G4159" s="23" t="s">
        <v>15122</v>
      </c>
      <c r="H4159" s="42" t="s">
        <v>455</v>
      </c>
      <c r="I4159" s="28" t="s">
        <v>14</v>
      </c>
      <c r="J4159" s="12" t="s">
        <v>393</v>
      </c>
      <c r="K4159" s="28" t="s">
        <v>19489</v>
      </c>
      <c r="L4159" s="12" t="s">
        <v>15124</v>
      </c>
      <c r="M4159" s="12" t="s">
        <v>15125</v>
      </c>
      <c r="N4159" s="12" t="s">
        <v>15126</v>
      </c>
      <c r="O4159" s="26" t="s">
        <v>19636</v>
      </c>
      <c r="P4159" s="26" t="s">
        <v>19637</v>
      </c>
      <c r="Q4159" s="25" t="s">
        <v>632</v>
      </c>
      <c r="R4159" s="26" t="s">
        <v>19638</v>
      </c>
      <c r="S4159" s="15" t="s">
        <v>19639</v>
      </c>
      <c r="T4159" s="52">
        <v>0</v>
      </c>
      <c r="U4159" s="22" t="s">
        <v>392</v>
      </c>
      <c r="V4159" s="49" t="str">
        <f>+Sitio_Publico[[#This Row],[idcoleccion]]&amp;"-"&amp;Sitio_Publico[[#This Row],[id]]</f>
        <v>000-4158</v>
      </c>
      <c r="W4159" s="49">
        <f>+VLOOKUP(Sitio_Publico[[#This Row],[territorio]],Estructura!$AE$4:$AH$1067,4,0)</f>
        <v>10000000</v>
      </c>
      <c r="X4159" s="49" t="str">
        <f>+VLOOKUP(Sitio_Publico[[#This Row],[tema]],Estructura!$G$4:$J$532,4,0)</f>
        <v>T-50</v>
      </c>
      <c r="Y4159" s="49" t="str">
        <f>+VLOOKUP(Sitio_Publico[[#This Row],[contenido]],Estructura!$L$4:$O$473,4,0)</f>
        <v>C-30</v>
      </c>
      <c r="Z4159" s="49" t="str">
        <f>+VLOOKUP(Sitio_Publico[[#This Row],[Filtro Integrado]],Estructura!$U$4:$W$529,3,0)</f>
        <v>FI-0</v>
      </c>
      <c r="AA4159" s="49" t="str">
        <f>+VLOOKUP(Sitio_Publico[[#This Row],[Muestra]],Estructura!$Y$4:$AB$483,4,0)</f>
        <v>M-000363</v>
      </c>
    </row>
    <row r="4160" spans="1:27" ht="51" x14ac:dyDescent="0.3">
      <c r="A4160" s="16">
        <f t="shared" si="64"/>
        <v>4159</v>
      </c>
      <c r="B4160" s="47" t="s">
        <v>15118</v>
      </c>
      <c r="C4160" s="13" t="s">
        <v>15119</v>
      </c>
      <c r="D4160" s="13" t="s">
        <v>15120</v>
      </c>
      <c r="E4160" s="44">
        <v>100113007</v>
      </c>
      <c r="F4160" s="13" t="s">
        <v>15131</v>
      </c>
      <c r="G4160" s="23" t="s">
        <v>15132</v>
      </c>
      <c r="H4160" s="42" t="s">
        <v>457</v>
      </c>
      <c r="I4160" s="28" t="s">
        <v>368</v>
      </c>
      <c r="J4160" s="12" t="s">
        <v>393</v>
      </c>
      <c r="K4160" s="28" t="s">
        <v>19640</v>
      </c>
      <c r="L4160" s="12" t="s">
        <v>15134</v>
      </c>
      <c r="M4160" s="12" t="s">
        <v>15135</v>
      </c>
      <c r="N4160" s="12" t="s">
        <v>15126</v>
      </c>
      <c r="O4160" s="26" t="s">
        <v>19641</v>
      </c>
      <c r="P4160" s="26" t="s">
        <v>19642</v>
      </c>
      <c r="Q4160" s="25" t="s">
        <v>491</v>
      </c>
      <c r="R4160" s="26" t="s">
        <v>19643</v>
      </c>
      <c r="S4160" s="15" t="s">
        <v>19644</v>
      </c>
      <c r="T4160" s="52" t="s">
        <v>15663</v>
      </c>
      <c r="U4160" s="22" t="s">
        <v>392</v>
      </c>
      <c r="V4160" s="49" t="str">
        <f>+Sitio_Publico[[#This Row],[idcoleccion]]&amp;"-"&amp;Sitio_Publico[[#This Row],[id]]</f>
        <v>000-4159</v>
      </c>
      <c r="W4160" s="49">
        <f>+VLOOKUP(Sitio_Publico[[#This Row],[territorio]],Estructura!$AE$4:$AH$1067,4,0)</f>
        <v>20000005</v>
      </c>
      <c r="X4160" s="49" t="str">
        <f>+VLOOKUP(Sitio_Publico[[#This Row],[tema]],Estructura!$G$4:$J$532,4,0)</f>
        <v>T-51</v>
      </c>
      <c r="Y4160" s="49" t="str">
        <f>+VLOOKUP(Sitio_Publico[[#This Row],[contenido]],Estructura!$L$4:$O$473,4,0)</f>
        <v>C-31</v>
      </c>
      <c r="Z4160" s="49" t="str">
        <f>+VLOOKUP(Sitio_Publico[[#This Row],[Filtro Integrado]],Estructura!$U$4:$W$529,3,0)</f>
        <v>FI-0</v>
      </c>
      <c r="AA4160" s="49" t="str">
        <f>+VLOOKUP(Sitio_Publico[[#This Row],[Muestra]],Estructura!$Y$4:$AB$483,4,0)</f>
        <v>M-000366</v>
      </c>
    </row>
    <row r="4161" spans="1:27" ht="40.799999999999997" x14ac:dyDescent="0.3">
      <c r="A4161" s="16">
        <f t="shared" si="64"/>
        <v>4160</v>
      </c>
      <c r="B4161" s="47" t="s">
        <v>15118</v>
      </c>
      <c r="C4161" s="13" t="s">
        <v>15119</v>
      </c>
      <c r="D4161" s="13" t="s">
        <v>15120</v>
      </c>
      <c r="E4161" s="44">
        <v>90</v>
      </c>
      <c r="F4161" s="13" t="s">
        <v>15142</v>
      </c>
      <c r="G4161" s="23" t="s">
        <v>15143</v>
      </c>
      <c r="H4161" s="42" t="s">
        <v>455</v>
      </c>
      <c r="I4161" s="28" t="s">
        <v>424</v>
      </c>
      <c r="J4161" s="12" t="s">
        <v>15142</v>
      </c>
      <c r="K4161" s="28" t="s">
        <v>15181</v>
      </c>
      <c r="L4161" s="12" t="s">
        <v>1299</v>
      </c>
      <c r="M4161" s="12" t="s">
        <v>14623</v>
      </c>
      <c r="N4161" s="12" t="s">
        <v>15126</v>
      </c>
      <c r="O4161" s="26" t="s">
        <v>19645</v>
      </c>
      <c r="P4161" s="26" t="s">
        <v>19646</v>
      </c>
      <c r="Q4161" s="25" t="s">
        <v>632</v>
      </c>
      <c r="R4161" s="26" t="s">
        <v>19647</v>
      </c>
      <c r="S4161" s="15" t="s">
        <v>19648</v>
      </c>
      <c r="T4161" s="52">
        <v>0</v>
      </c>
      <c r="U4161" s="22" t="s">
        <v>392</v>
      </c>
      <c r="V4161" s="49" t="str">
        <f>+Sitio_Publico[[#This Row],[idcoleccion]]&amp;"-"&amp;Sitio_Publico[[#This Row],[id]]</f>
        <v>000-4160</v>
      </c>
      <c r="W4161" s="49">
        <f>+VLOOKUP(Sitio_Publico[[#This Row],[territorio]],Estructura!$AE$4:$AH$1067,4,0)</f>
        <v>10000090</v>
      </c>
      <c r="X4161" s="49" t="str">
        <f>+VLOOKUP(Sitio_Publico[[#This Row],[tema]],Estructura!$G$4:$J$532,4,0)</f>
        <v>T-0</v>
      </c>
      <c r="Y4161" s="49" t="str">
        <f>+VLOOKUP(Sitio_Publico[[#This Row],[contenido]],Estructura!$L$4:$O$473,4,0)</f>
        <v>C-1</v>
      </c>
      <c r="Z4161" s="49" t="str">
        <f>+VLOOKUP(Sitio_Publico[[#This Row],[Filtro Integrado]],Estructura!$U$4:$W$529,3,0)</f>
        <v>FI-5</v>
      </c>
      <c r="AA4161" s="49" t="str">
        <f>+VLOOKUP(Sitio_Publico[[#This Row],[Muestra]],Estructura!$Y$4:$AB$483,4,0)</f>
        <v>M-000220</v>
      </c>
    </row>
    <row r="4162" spans="1:27" ht="30.6" x14ac:dyDescent="0.3">
      <c r="A4162" s="16">
        <f t="shared" si="64"/>
        <v>4161</v>
      </c>
      <c r="B4162" s="47" t="s">
        <v>15118</v>
      </c>
      <c r="C4162" s="13" t="s">
        <v>15119</v>
      </c>
      <c r="D4162" s="13" t="s">
        <v>15120</v>
      </c>
      <c r="E4162" s="44">
        <v>100101002</v>
      </c>
      <c r="F4162" s="13" t="s">
        <v>15198</v>
      </c>
      <c r="G4162" s="23" t="s">
        <v>15122</v>
      </c>
      <c r="H4162" s="42" t="s">
        <v>455</v>
      </c>
      <c r="I4162" s="28" t="s">
        <v>14</v>
      </c>
      <c r="J4162" s="12" t="s">
        <v>393</v>
      </c>
      <c r="K4162" s="28" t="s">
        <v>16393</v>
      </c>
      <c r="L4162" s="12" t="s">
        <v>15124</v>
      </c>
      <c r="M4162" s="12" t="s">
        <v>15125</v>
      </c>
      <c r="N4162" s="12" t="s">
        <v>15126</v>
      </c>
      <c r="O4162" s="26" t="s">
        <v>19649</v>
      </c>
      <c r="P4162" s="26" t="s">
        <v>19650</v>
      </c>
      <c r="Q4162" s="25" t="s">
        <v>632</v>
      </c>
      <c r="R4162" s="26" t="s">
        <v>16396</v>
      </c>
      <c r="S4162" s="15" t="s">
        <v>19651</v>
      </c>
      <c r="T4162" s="52">
        <v>0</v>
      </c>
      <c r="U4162" s="22" t="s">
        <v>392</v>
      </c>
      <c r="V4162" s="49" t="str">
        <f>+Sitio_Publico[[#This Row],[idcoleccion]]&amp;"-"&amp;Sitio_Publico[[#This Row],[id]]</f>
        <v>000-4161</v>
      </c>
      <c r="W4162" s="49">
        <f>+VLOOKUP(Sitio_Publico[[#This Row],[territorio]],Estructura!$AE$4:$AH$1067,4,0)</f>
        <v>10000000</v>
      </c>
      <c r="X4162" s="49" t="str">
        <f>+VLOOKUP(Sitio_Publico[[#This Row],[tema]],Estructura!$G$4:$J$532,4,0)</f>
        <v>T-55</v>
      </c>
      <c r="Y4162" s="49" t="str">
        <f>+VLOOKUP(Sitio_Publico[[#This Row],[contenido]],Estructura!$L$4:$O$473,4,0)</f>
        <v>C-30</v>
      </c>
      <c r="Z4162" s="49" t="str">
        <f>+VLOOKUP(Sitio_Publico[[#This Row],[Filtro Integrado]],Estructura!$U$4:$W$529,3,0)</f>
        <v>FI-0</v>
      </c>
      <c r="AA4162" s="49" t="str">
        <f>+VLOOKUP(Sitio_Publico[[#This Row],[Muestra]],Estructura!$Y$4:$AB$483,4,0)</f>
        <v>M-000295</v>
      </c>
    </row>
    <row r="4163" spans="1:27" ht="30.6" x14ac:dyDescent="0.3">
      <c r="A4163" s="16">
        <f t="shared" ref="A4163:A4226" si="65">+ROW()-1</f>
        <v>4162</v>
      </c>
      <c r="B4163" s="47" t="s">
        <v>15118</v>
      </c>
      <c r="C4163" s="13" t="s">
        <v>15119</v>
      </c>
      <c r="D4163" s="13" t="s">
        <v>15141</v>
      </c>
      <c r="E4163" s="44">
        <v>100101</v>
      </c>
      <c r="F4163" s="13" t="s">
        <v>15142</v>
      </c>
      <c r="G4163" s="23" t="s">
        <v>15300</v>
      </c>
      <c r="H4163" s="42" t="s">
        <v>455</v>
      </c>
      <c r="I4163" s="28" t="s">
        <v>14</v>
      </c>
      <c r="J4163" s="12" t="s">
        <v>393</v>
      </c>
      <c r="K4163" s="28" t="s">
        <v>16007</v>
      </c>
      <c r="L4163" s="12" t="s">
        <v>1299</v>
      </c>
      <c r="M4163" s="12" t="s">
        <v>14623</v>
      </c>
      <c r="N4163" s="12" t="s">
        <v>15126</v>
      </c>
      <c r="O4163" s="26" t="s">
        <v>19652</v>
      </c>
      <c r="P4163" s="26" t="s">
        <v>19653</v>
      </c>
      <c r="Q4163" s="25" t="s">
        <v>632</v>
      </c>
      <c r="R4163" s="26" t="s">
        <v>19654</v>
      </c>
      <c r="S4163" s="15" t="s">
        <v>19655</v>
      </c>
      <c r="T4163" s="52">
        <v>0</v>
      </c>
      <c r="U4163" s="22" t="s">
        <v>392</v>
      </c>
      <c r="V4163" s="49" t="str">
        <f>+Sitio_Publico[[#This Row],[idcoleccion]]&amp;"-"&amp;Sitio_Publico[[#This Row],[id]]</f>
        <v>000-4162</v>
      </c>
      <c r="W4163" s="49">
        <f>+VLOOKUP(Sitio_Publico[[#This Row],[territorio]],Estructura!$AE$4:$AH$1067,4,0)</f>
        <v>10000000</v>
      </c>
      <c r="X4163" s="49" t="str">
        <f>+VLOOKUP(Sitio_Publico[[#This Row],[tema]],Estructura!$G$4:$J$532,4,0)</f>
        <v>T-0</v>
      </c>
      <c r="Y4163" s="49" t="str">
        <f>+VLOOKUP(Sitio_Publico[[#This Row],[contenido]],Estructura!$L$4:$O$473,4,0)</f>
        <v>C-34</v>
      </c>
      <c r="Z4163" s="49" t="str">
        <f>+VLOOKUP(Sitio_Publico[[#This Row],[Filtro Integrado]],Estructura!$U$4:$W$529,3,0)</f>
        <v>FI-0</v>
      </c>
      <c r="AA4163" s="49" t="str">
        <f>+VLOOKUP(Sitio_Publico[[#This Row],[Muestra]],Estructura!$Y$4:$AB$483,4,0)</f>
        <v>M-000273</v>
      </c>
    </row>
    <row r="4164" spans="1:27" ht="51" x14ac:dyDescent="0.3">
      <c r="A4164" s="16">
        <f t="shared" si="65"/>
        <v>4163</v>
      </c>
      <c r="B4164" s="47" t="s">
        <v>15118</v>
      </c>
      <c r="C4164" s="13" t="s">
        <v>15119</v>
      </c>
      <c r="D4164" s="13" t="s">
        <v>15120</v>
      </c>
      <c r="E4164" s="44">
        <v>26</v>
      </c>
      <c r="F4164" s="13" t="s">
        <v>15186</v>
      </c>
      <c r="G4164" s="23" t="s">
        <v>15152</v>
      </c>
      <c r="H4164" s="42" t="s">
        <v>457</v>
      </c>
      <c r="I4164" s="28" t="s">
        <v>378</v>
      </c>
      <c r="J4164" s="12" t="s">
        <v>15187</v>
      </c>
      <c r="K4164" s="28" t="s">
        <v>15902</v>
      </c>
      <c r="L4164" s="12" t="s">
        <v>15155</v>
      </c>
      <c r="M4164" s="12" t="s">
        <v>15156</v>
      </c>
      <c r="N4164" s="12" t="s">
        <v>15126</v>
      </c>
      <c r="O4164" s="26" t="s">
        <v>19656</v>
      </c>
      <c r="P4164" s="26" t="s">
        <v>19657</v>
      </c>
      <c r="Q4164" s="25" t="s">
        <v>491</v>
      </c>
      <c r="R4164" s="26" t="s">
        <v>19658</v>
      </c>
      <c r="S4164" s="15" t="s">
        <v>19659</v>
      </c>
      <c r="T4164" s="52" t="s">
        <v>1291</v>
      </c>
      <c r="U4164" s="22" t="s">
        <v>392</v>
      </c>
      <c r="V4164" s="49" t="str">
        <f>+Sitio_Publico[[#This Row],[idcoleccion]]&amp;"-"&amp;Sitio_Publico[[#This Row],[id]]</f>
        <v>000-4163</v>
      </c>
      <c r="W4164" s="49">
        <f>+VLOOKUP(Sitio_Publico[[#This Row],[territorio]],Estructura!$AE$4:$AH$1067,4,0)</f>
        <v>20000015</v>
      </c>
      <c r="X4164" s="49" t="str">
        <f>+VLOOKUP(Sitio_Publico[[#This Row],[tema]],Estructura!$G$4:$J$532,4,0)</f>
        <v>T-54</v>
      </c>
      <c r="Y4164" s="49" t="str">
        <f>+VLOOKUP(Sitio_Publico[[#This Row],[contenido]],Estructura!$L$4:$O$473,4,0)</f>
        <v>C-32</v>
      </c>
      <c r="Z4164" s="49" t="str">
        <f>+VLOOKUP(Sitio_Publico[[#This Row],[Filtro Integrado]],Estructura!$U$4:$W$529,3,0)</f>
        <v>FI-6</v>
      </c>
      <c r="AA4164" s="49" t="str">
        <f>+VLOOKUP(Sitio_Publico[[#This Row],[Muestra]],Estructura!$Y$4:$AB$483,4,0)</f>
        <v>M-00033</v>
      </c>
    </row>
    <row r="4165" spans="1:27" ht="30.6" x14ac:dyDescent="0.3">
      <c r="A4165" s="16">
        <f t="shared" si="65"/>
        <v>4164</v>
      </c>
      <c r="B4165" s="47" t="s">
        <v>15118</v>
      </c>
      <c r="C4165" s="13" t="s">
        <v>15119</v>
      </c>
      <c r="D4165" s="13" t="s">
        <v>15120</v>
      </c>
      <c r="E4165" s="44">
        <v>9106</v>
      </c>
      <c r="F4165" s="13" t="s">
        <v>15198</v>
      </c>
      <c r="G4165" s="23" t="s">
        <v>15122</v>
      </c>
      <c r="H4165" s="42" t="s">
        <v>458</v>
      </c>
      <c r="I4165" s="28" t="s">
        <v>221</v>
      </c>
      <c r="J4165" s="12" t="s">
        <v>393</v>
      </c>
      <c r="K4165" s="28" t="s">
        <v>15199</v>
      </c>
      <c r="L4165" s="12" t="s">
        <v>15124</v>
      </c>
      <c r="M4165" s="12" t="s">
        <v>15125</v>
      </c>
      <c r="N4165" s="12" t="s">
        <v>15126</v>
      </c>
      <c r="O4165" s="26" t="s">
        <v>19660</v>
      </c>
      <c r="P4165" s="26" t="s">
        <v>19661</v>
      </c>
      <c r="Q4165" s="25" t="s">
        <v>632</v>
      </c>
      <c r="R4165" s="26" t="s">
        <v>19662</v>
      </c>
      <c r="S4165" s="15" t="s">
        <v>19663</v>
      </c>
      <c r="T4165" s="52" t="s">
        <v>16630</v>
      </c>
      <c r="U4165" s="22" t="s">
        <v>392</v>
      </c>
      <c r="V4165" s="49" t="str">
        <f>+Sitio_Publico[[#This Row],[idcoleccion]]&amp;"-"&amp;Sitio_Publico[[#This Row],[id]]</f>
        <v>000-4164</v>
      </c>
      <c r="W4165" s="49">
        <f>+VLOOKUP(Sitio_Publico[[#This Row],[territorio]],Estructura!$AE$4:$AH$1067,4,0)</f>
        <v>30009106</v>
      </c>
      <c r="X4165" s="49" t="str">
        <f>+VLOOKUP(Sitio_Publico[[#This Row],[tema]],Estructura!$G$4:$J$532,4,0)</f>
        <v>T-55</v>
      </c>
      <c r="Y4165" s="49" t="str">
        <f>+VLOOKUP(Sitio_Publico[[#This Row],[contenido]],Estructura!$L$4:$O$473,4,0)</f>
        <v>C-30</v>
      </c>
      <c r="Z4165" s="49" t="str">
        <f>+VLOOKUP(Sitio_Publico[[#This Row],[Filtro Integrado]],Estructura!$U$4:$W$529,3,0)</f>
        <v>FI-0</v>
      </c>
      <c r="AA4165" s="49" t="str">
        <f>+VLOOKUP(Sitio_Publico[[#This Row],[Muestra]],Estructura!$Y$4:$AB$483,4,0)</f>
        <v>M-000222</v>
      </c>
    </row>
    <row r="4166" spans="1:27" ht="30.6" x14ac:dyDescent="0.3">
      <c r="A4166" s="16">
        <f t="shared" si="65"/>
        <v>4165</v>
      </c>
      <c r="B4166" s="47" t="s">
        <v>15118</v>
      </c>
      <c r="C4166" s="13" t="s">
        <v>15119</v>
      </c>
      <c r="D4166" s="13" t="s">
        <v>15120</v>
      </c>
      <c r="E4166" s="44">
        <v>66</v>
      </c>
      <c r="F4166" s="13" t="s">
        <v>15142</v>
      </c>
      <c r="G4166" s="23" t="s">
        <v>15300</v>
      </c>
      <c r="H4166" s="42" t="s">
        <v>455</v>
      </c>
      <c r="I4166" s="28" t="s">
        <v>416</v>
      </c>
      <c r="J4166" s="12" t="s">
        <v>393</v>
      </c>
      <c r="K4166" s="28" t="s">
        <v>15142</v>
      </c>
      <c r="L4166" s="12" t="s">
        <v>1299</v>
      </c>
      <c r="M4166" s="12" t="s">
        <v>14623</v>
      </c>
      <c r="N4166" s="12" t="s">
        <v>15126</v>
      </c>
      <c r="O4166" s="26" t="s">
        <v>19664</v>
      </c>
      <c r="P4166" s="26" t="s">
        <v>19665</v>
      </c>
      <c r="Q4166" s="25" t="s">
        <v>632</v>
      </c>
      <c r="R4166" s="26" t="s">
        <v>19666</v>
      </c>
      <c r="S4166" s="15" t="s">
        <v>19667</v>
      </c>
      <c r="T4166" s="52">
        <v>0</v>
      </c>
      <c r="U4166" s="22" t="s">
        <v>392</v>
      </c>
      <c r="V4166" s="49" t="str">
        <f>+Sitio_Publico[[#This Row],[idcoleccion]]&amp;"-"&amp;Sitio_Publico[[#This Row],[id]]</f>
        <v>000-4165</v>
      </c>
      <c r="W4166" s="49">
        <f>+VLOOKUP(Sitio_Publico[[#This Row],[territorio]],Estructura!$AE$4:$AH$1067,4,0)</f>
        <v>10000066</v>
      </c>
      <c r="X4166" s="49" t="str">
        <f>+VLOOKUP(Sitio_Publico[[#This Row],[tema]],Estructura!$G$4:$J$532,4,0)</f>
        <v>T-0</v>
      </c>
      <c r="Y4166" s="49" t="str">
        <f>+VLOOKUP(Sitio_Publico[[#This Row],[contenido]],Estructura!$L$4:$O$473,4,0)</f>
        <v>C-34</v>
      </c>
      <c r="Z4166" s="49" t="str">
        <f>+VLOOKUP(Sitio_Publico[[#This Row],[Filtro Integrado]],Estructura!$U$4:$W$529,3,0)</f>
        <v>FI-0</v>
      </c>
      <c r="AA4166" s="49" t="str">
        <f>+VLOOKUP(Sitio_Publico[[#This Row],[Muestra]],Estructura!$Y$4:$AB$483,4,0)</f>
        <v>M-00039</v>
      </c>
    </row>
    <row r="4167" spans="1:27" ht="30.6" x14ac:dyDescent="0.3">
      <c r="A4167" s="16">
        <f t="shared" si="65"/>
        <v>4166</v>
      </c>
      <c r="B4167" s="47" t="s">
        <v>15118</v>
      </c>
      <c r="C4167" s="13" t="s">
        <v>15119</v>
      </c>
      <c r="D4167" s="13" t="s">
        <v>15120</v>
      </c>
      <c r="E4167" s="44">
        <v>9204</v>
      </c>
      <c r="F4167" s="13" t="s">
        <v>15121</v>
      </c>
      <c r="G4167" s="23" t="s">
        <v>15122</v>
      </c>
      <c r="H4167" s="42" t="s">
        <v>458</v>
      </c>
      <c r="I4167" s="28" t="s">
        <v>240</v>
      </c>
      <c r="J4167" s="12" t="s">
        <v>393</v>
      </c>
      <c r="K4167" s="28" t="s">
        <v>15142</v>
      </c>
      <c r="L4167" s="12" t="s">
        <v>15124</v>
      </c>
      <c r="M4167" s="12" t="s">
        <v>15125</v>
      </c>
      <c r="N4167" s="12" t="s">
        <v>15126</v>
      </c>
      <c r="O4167" s="26" t="s">
        <v>19668</v>
      </c>
      <c r="P4167" s="26" t="s">
        <v>19669</v>
      </c>
      <c r="Q4167" s="25" t="s">
        <v>632</v>
      </c>
      <c r="R4167" s="26" t="s">
        <v>19670</v>
      </c>
      <c r="S4167" s="15" t="s">
        <v>19671</v>
      </c>
      <c r="T4167" s="52" t="s">
        <v>16572</v>
      </c>
      <c r="U4167" s="22" t="s">
        <v>392</v>
      </c>
      <c r="V4167" s="49" t="str">
        <f>+Sitio_Publico[[#This Row],[idcoleccion]]&amp;"-"&amp;Sitio_Publico[[#This Row],[id]]</f>
        <v>000-4166</v>
      </c>
      <c r="W4167" s="49">
        <f>+VLOOKUP(Sitio_Publico[[#This Row],[territorio]],Estructura!$AE$4:$AH$1067,4,0)</f>
        <v>30009204</v>
      </c>
      <c r="X4167" s="49" t="str">
        <f>+VLOOKUP(Sitio_Publico[[#This Row],[tema]],Estructura!$G$4:$J$532,4,0)</f>
        <v>T-50</v>
      </c>
      <c r="Y4167" s="49" t="str">
        <f>+VLOOKUP(Sitio_Publico[[#This Row],[contenido]],Estructura!$L$4:$O$473,4,0)</f>
        <v>C-30</v>
      </c>
      <c r="Z4167" s="49" t="str">
        <f>+VLOOKUP(Sitio_Publico[[#This Row],[Filtro Integrado]],Estructura!$U$4:$W$529,3,0)</f>
        <v>FI-0</v>
      </c>
      <c r="AA4167" s="49" t="str">
        <f>+VLOOKUP(Sitio_Publico[[#This Row],[Muestra]],Estructura!$Y$4:$AB$483,4,0)</f>
        <v>M-00039</v>
      </c>
    </row>
    <row r="4168" spans="1:27" ht="40.799999999999997" x14ac:dyDescent="0.3">
      <c r="A4168" s="16">
        <f t="shared" si="65"/>
        <v>4167</v>
      </c>
      <c r="B4168" s="47" t="s">
        <v>15118</v>
      </c>
      <c r="C4168" s="13" t="s">
        <v>15119</v>
      </c>
      <c r="D4168" s="13" t="s">
        <v>15120</v>
      </c>
      <c r="E4168" s="44">
        <v>100105004</v>
      </c>
      <c r="F4168" s="13" t="s">
        <v>15121</v>
      </c>
      <c r="G4168" s="23" t="s">
        <v>15122</v>
      </c>
      <c r="H4168" s="42" t="s">
        <v>455</v>
      </c>
      <c r="I4168" s="28" t="s">
        <v>14</v>
      </c>
      <c r="J4168" s="12" t="s">
        <v>393</v>
      </c>
      <c r="K4168" s="28" t="s">
        <v>15211</v>
      </c>
      <c r="L4168" s="12" t="s">
        <v>15124</v>
      </c>
      <c r="M4168" s="12" t="s">
        <v>15125</v>
      </c>
      <c r="N4168" s="12" t="s">
        <v>15126</v>
      </c>
      <c r="O4168" s="26" t="s">
        <v>19672</v>
      </c>
      <c r="P4168" s="26" t="s">
        <v>19673</v>
      </c>
      <c r="Q4168" s="25" t="s">
        <v>632</v>
      </c>
      <c r="R4168" s="26" t="s">
        <v>18481</v>
      </c>
      <c r="S4168" s="15" t="s">
        <v>19674</v>
      </c>
      <c r="T4168" s="52">
        <v>0</v>
      </c>
      <c r="U4168" s="22" t="s">
        <v>392</v>
      </c>
      <c r="V4168" s="49" t="str">
        <f>+Sitio_Publico[[#This Row],[idcoleccion]]&amp;"-"&amp;Sitio_Publico[[#This Row],[id]]</f>
        <v>000-4167</v>
      </c>
      <c r="W4168" s="49">
        <f>+VLOOKUP(Sitio_Publico[[#This Row],[territorio]],Estructura!$AE$4:$AH$1067,4,0)</f>
        <v>10000000</v>
      </c>
      <c r="X4168" s="49" t="str">
        <f>+VLOOKUP(Sitio_Publico[[#This Row],[tema]],Estructura!$G$4:$J$532,4,0)</f>
        <v>T-50</v>
      </c>
      <c r="Y4168" s="49" t="str">
        <f>+VLOOKUP(Sitio_Publico[[#This Row],[contenido]],Estructura!$L$4:$O$473,4,0)</f>
        <v>C-30</v>
      </c>
      <c r="Z4168" s="49" t="str">
        <f>+VLOOKUP(Sitio_Publico[[#This Row],[Filtro Integrado]],Estructura!$U$4:$W$529,3,0)</f>
        <v>FI-0</v>
      </c>
      <c r="AA4168" s="49" t="str">
        <f>+VLOOKUP(Sitio_Publico[[#This Row],[Muestra]],Estructura!$Y$4:$AB$483,4,0)</f>
        <v>M-000224</v>
      </c>
    </row>
    <row r="4169" spans="1:27" ht="48" x14ac:dyDescent="0.3">
      <c r="A4169" s="16">
        <f t="shared" si="65"/>
        <v>4168</v>
      </c>
      <c r="B4169" s="47" t="s">
        <v>15118</v>
      </c>
      <c r="C4169" s="13" t="s">
        <v>15119</v>
      </c>
      <c r="D4169" s="13" t="s">
        <v>15120</v>
      </c>
      <c r="E4169" s="44">
        <v>13</v>
      </c>
      <c r="F4169" s="13" t="s">
        <v>15161</v>
      </c>
      <c r="G4169" s="23" t="s">
        <v>15162</v>
      </c>
      <c r="H4169" s="42" t="s">
        <v>457</v>
      </c>
      <c r="I4169" s="28" t="s">
        <v>376</v>
      </c>
      <c r="J4169" s="12" t="s">
        <v>393</v>
      </c>
      <c r="K4169" s="28" t="s">
        <v>15562</v>
      </c>
      <c r="L4169" s="12" t="s">
        <v>15416</v>
      </c>
      <c r="M4169" s="12" t="s">
        <v>15165</v>
      </c>
      <c r="N4169" s="12" t="s">
        <v>15126</v>
      </c>
      <c r="O4169" s="26" t="s">
        <v>19675</v>
      </c>
      <c r="P4169" s="26" t="s">
        <v>19676</v>
      </c>
      <c r="Q4169" s="25" t="s">
        <v>10495</v>
      </c>
      <c r="R4169" s="26" t="s">
        <v>19677</v>
      </c>
      <c r="S4169" s="15" t="s">
        <v>19678</v>
      </c>
      <c r="T4169" s="52" t="s">
        <v>15140</v>
      </c>
      <c r="U4169" s="22" t="s">
        <v>392</v>
      </c>
      <c r="V4169" s="49" t="str">
        <f>+Sitio_Publico[[#This Row],[idcoleccion]]&amp;"-"&amp;Sitio_Publico[[#This Row],[id]]</f>
        <v>000-4168</v>
      </c>
      <c r="W4169" s="49">
        <f>+VLOOKUP(Sitio_Publico[[#This Row],[territorio]],Estructura!$AE$4:$AH$1067,4,0)</f>
        <v>20000013</v>
      </c>
      <c r="X4169" s="49" t="str">
        <f>+VLOOKUP(Sitio_Publico[[#This Row],[tema]],Estructura!$G$4:$J$532,4,0)</f>
        <v>T-53</v>
      </c>
      <c r="Y4169" s="49" t="str">
        <f>+VLOOKUP(Sitio_Publico[[#This Row],[contenido]],Estructura!$L$4:$O$473,4,0)</f>
        <v>C-33</v>
      </c>
      <c r="Z4169" s="49" t="str">
        <f>+VLOOKUP(Sitio_Publico[[#This Row],[Filtro Integrado]],Estructura!$U$4:$W$529,3,0)</f>
        <v>FI-0</v>
      </c>
      <c r="AA4169" s="49" t="str">
        <f>+VLOOKUP(Sitio_Publico[[#This Row],[Muestra]],Estructura!$Y$4:$AB$483,4,0)</f>
        <v>M-000251</v>
      </c>
    </row>
    <row r="4170" spans="1:27" ht="40.799999999999997" x14ac:dyDescent="0.3">
      <c r="A4170" s="16">
        <f t="shared" si="65"/>
        <v>4169</v>
      </c>
      <c r="B4170" s="47" t="s">
        <v>15118</v>
      </c>
      <c r="C4170" s="13" t="s">
        <v>15119</v>
      </c>
      <c r="D4170" s="13" t="s">
        <v>15141</v>
      </c>
      <c r="E4170" s="44">
        <v>100103</v>
      </c>
      <c r="F4170" s="13" t="s">
        <v>15142</v>
      </c>
      <c r="G4170" s="23" t="s">
        <v>15300</v>
      </c>
      <c r="H4170" s="42" t="s">
        <v>455</v>
      </c>
      <c r="I4170" s="28" t="s">
        <v>14</v>
      </c>
      <c r="J4170" s="12" t="s">
        <v>393</v>
      </c>
      <c r="K4170" s="28" t="s">
        <v>16161</v>
      </c>
      <c r="L4170" s="12" t="s">
        <v>15145</v>
      </c>
      <c r="M4170" s="12" t="s">
        <v>15146</v>
      </c>
      <c r="N4170" s="12" t="s">
        <v>15126</v>
      </c>
      <c r="O4170" s="26" t="s">
        <v>19679</v>
      </c>
      <c r="P4170" s="26" t="s">
        <v>19680</v>
      </c>
      <c r="Q4170" s="25" t="s">
        <v>456</v>
      </c>
      <c r="R4170" s="26" t="s">
        <v>19681</v>
      </c>
      <c r="S4170" s="15" t="s">
        <v>19682</v>
      </c>
      <c r="T4170" s="52">
        <v>0</v>
      </c>
      <c r="U4170" s="22" t="s">
        <v>392</v>
      </c>
      <c r="V4170" s="49" t="str">
        <f>+Sitio_Publico[[#This Row],[idcoleccion]]&amp;"-"&amp;Sitio_Publico[[#This Row],[id]]</f>
        <v>000-4169</v>
      </c>
      <c r="W4170" s="49">
        <f>+VLOOKUP(Sitio_Publico[[#This Row],[territorio]],Estructura!$AE$4:$AH$1067,4,0)</f>
        <v>10000000</v>
      </c>
      <c r="X4170" s="49" t="str">
        <f>+VLOOKUP(Sitio_Publico[[#This Row],[tema]],Estructura!$G$4:$J$532,4,0)</f>
        <v>T-0</v>
      </c>
      <c r="Y4170" s="49" t="str">
        <f>+VLOOKUP(Sitio_Publico[[#This Row],[contenido]],Estructura!$L$4:$O$473,4,0)</f>
        <v>C-34</v>
      </c>
      <c r="Z4170" s="49" t="str">
        <f>+VLOOKUP(Sitio_Publico[[#This Row],[Filtro Integrado]],Estructura!$U$4:$W$529,3,0)</f>
        <v>FI-0</v>
      </c>
      <c r="AA4170" s="49" t="str">
        <f>+VLOOKUP(Sitio_Publico[[#This Row],[Muestra]],Estructura!$Y$4:$AB$483,4,0)</f>
        <v>M-000282</v>
      </c>
    </row>
    <row r="4171" spans="1:27" ht="61.2" x14ac:dyDescent="0.3">
      <c r="A4171" s="16">
        <f t="shared" si="65"/>
        <v>4170</v>
      </c>
      <c r="B4171" s="47" t="s">
        <v>15118</v>
      </c>
      <c r="C4171" s="13" t="s">
        <v>15119</v>
      </c>
      <c r="D4171" s="13" t="s">
        <v>15120</v>
      </c>
      <c r="E4171" s="44">
        <v>133</v>
      </c>
      <c r="F4171" s="13" t="s">
        <v>15142</v>
      </c>
      <c r="G4171" s="23" t="s">
        <v>15143</v>
      </c>
      <c r="H4171" s="42" t="s">
        <v>455</v>
      </c>
      <c r="I4171" s="28" t="s">
        <v>434</v>
      </c>
      <c r="J4171" s="12" t="s">
        <v>393</v>
      </c>
      <c r="K4171" s="28" t="s">
        <v>15142</v>
      </c>
      <c r="L4171" s="12" t="s">
        <v>1299</v>
      </c>
      <c r="M4171" s="12" t="s">
        <v>15146</v>
      </c>
      <c r="N4171" s="12" t="s">
        <v>15126</v>
      </c>
      <c r="O4171" s="26" t="s">
        <v>19683</v>
      </c>
      <c r="P4171" s="26" t="s">
        <v>19684</v>
      </c>
      <c r="Q4171" s="25" t="s">
        <v>632</v>
      </c>
      <c r="R4171" s="26" t="s">
        <v>17635</v>
      </c>
      <c r="S4171" s="15" t="s">
        <v>19685</v>
      </c>
      <c r="T4171" s="52">
        <v>0</v>
      </c>
      <c r="U4171" s="22" t="s">
        <v>392</v>
      </c>
      <c r="V4171" s="49" t="str">
        <f>+Sitio_Publico[[#This Row],[idcoleccion]]&amp;"-"&amp;Sitio_Publico[[#This Row],[id]]</f>
        <v>000-4170</v>
      </c>
      <c r="W4171" s="49">
        <f>+VLOOKUP(Sitio_Publico[[#This Row],[territorio]],Estructura!$AE$4:$AH$1067,4,0)</f>
        <v>10000133</v>
      </c>
      <c r="X4171" s="49" t="str">
        <f>+VLOOKUP(Sitio_Publico[[#This Row],[tema]],Estructura!$G$4:$J$532,4,0)</f>
        <v>T-0</v>
      </c>
      <c r="Y4171" s="49" t="str">
        <f>+VLOOKUP(Sitio_Publico[[#This Row],[contenido]],Estructura!$L$4:$O$473,4,0)</f>
        <v>C-1</v>
      </c>
      <c r="Z4171" s="49" t="str">
        <f>+VLOOKUP(Sitio_Publico[[#This Row],[Filtro Integrado]],Estructura!$U$4:$W$529,3,0)</f>
        <v>FI-0</v>
      </c>
      <c r="AA4171" s="49" t="str">
        <f>+VLOOKUP(Sitio_Publico[[#This Row],[Muestra]],Estructura!$Y$4:$AB$483,4,0)</f>
        <v>M-00039</v>
      </c>
    </row>
    <row r="4172" spans="1:27" ht="30.6" x14ac:dyDescent="0.3">
      <c r="A4172" s="16">
        <f t="shared" si="65"/>
        <v>4171</v>
      </c>
      <c r="B4172" s="47" t="s">
        <v>15118</v>
      </c>
      <c r="C4172" s="13" t="s">
        <v>15119</v>
      </c>
      <c r="D4172" s="13" t="s">
        <v>15120</v>
      </c>
      <c r="E4172" s="44">
        <v>9113</v>
      </c>
      <c r="F4172" s="13" t="s">
        <v>15198</v>
      </c>
      <c r="G4172" s="23" t="s">
        <v>15122</v>
      </c>
      <c r="H4172" s="42" t="s">
        <v>458</v>
      </c>
      <c r="I4172" s="28" t="s">
        <v>228</v>
      </c>
      <c r="J4172" s="12" t="s">
        <v>393</v>
      </c>
      <c r="K4172" s="28" t="s">
        <v>15142</v>
      </c>
      <c r="L4172" s="12" t="s">
        <v>15124</v>
      </c>
      <c r="M4172" s="12" t="s">
        <v>15125</v>
      </c>
      <c r="N4172" s="12" t="s">
        <v>15126</v>
      </c>
      <c r="O4172" s="26" t="s">
        <v>19686</v>
      </c>
      <c r="P4172" s="26" t="s">
        <v>19687</v>
      </c>
      <c r="Q4172" s="25" t="s">
        <v>632</v>
      </c>
      <c r="R4172" s="26" t="s">
        <v>19688</v>
      </c>
      <c r="S4172" s="15" t="s">
        <v>19689</v>
      </c>
      <c r="T4172" s="52" t="s">
        <v>19690</v>
      </c>
      <c r="U4172" s="22" t="s">
        <v>392</v>
      </c>
      <c r="V4172" s="49" t="str">
        <f>+Sitio_Publico[[#This Row],[idcoleccion]]&amp;"-"&amp;Sitio_Publico[[#This Row],[id]]</f>
        <v>000-4171</v>
      </c>
      <c r="W4172" s="49">
        <f>+VLOOKUP(Sitio_Publico[[#This Row],[territorio]],Estructura!$AE$4:$AH$1067,4,0)</f>
        <v>30009113</v>
      </c>
      <c r="X4172" s="49" t="str">
        <f>+VLOOKUP(Sitio_Publico[[#This Row],[tema]],Estructura!$G$4:$J$532,4,0)</f>
        <v>T-55</v>
      </c>
      <c r="Y4172" s="49" t="str">
        <f>+VLOOKUP(Sitio_Publico[[#This Row],[contenido]],Estructura!$L$4:$O$473,4,0)</f>
        <v>C-30</v>
      </c>
      <c r="Z4172" s="49" t="str">
        <f>+VLOOKUP(Sitio_Publico[[#This Row],[Filtro Integrado]],Estructura!$U$4:$W$529,3,0)</f>
        <v>FI-0</v>
      </c>
      <c r="AA4172" s="49" t="str">
        <f>+VLOOKUP(Sitio_Publico[[#This Row],[Muestra]],Estructura!$Y$4:$AB$483,4,0)</f>
        <v>M-00039</v>
      </c>
    </row>
    <row r="4173" spans="1:27" ht="40.799999999999997" x14ac:dyDescent="0.3">
      <c r="A4173" s="16">
        <f t="shared" si="65"/>
        <v>4172</v>
      </c>
      <c r="B4173" s="47" t="s">
        <v>15118</v>
      </c>
      <c r="C4173" s="13" t="s">
        <v>15119</v>
      </c>
      <c r="D4173" s="13" t="s">
        <v>15120</v>
      </c>
      <c r="E4173" s="44">
        <v>7308</v>
      </c>
      <c r="F4173" s="13" t="s">
        <v>15825</v>
      </c>
      <c r="G4173" s="23" t="s">
        <v>15152</v>
      </c>
      <c r="H4173" s="42" t="s">
        <v>458</v>
      </c>
      <c r="I4173" s="28" t="s">
        <v>152</v>
      </c>
      <c r="J4173" s="12" t="s">
        <v>15153</v>
      </c>
      <c r="K4173" s="28" t="s">
        <v>15826</v>
      </c>
      <c r="L4173" s="12" t="s">
        <v>15155</v>
      </c>
      <c r="M4173" s="12" t="s">
        <v>15156</v>
      </c>
      <c r="N4173" s="12" t="s">
        <v>15126</v>
      </c>
      <c r="O4173" s="26" t="s">
        <v>19691</v>
      </c>
      <c r="P4173" s="26" t="s">
        <v>19692</v>
      </c>
      <c r="Q4173" s="25" t="s">
        <v>10495</v>
      </c>
      <c r="R4173" s="26" t="s">
        <v>19693</v>
      </c>
      <c r="S4173" s="15" t="s">
        <v>19694</v>
      </c>
      <c r="T4173" s="52" t="s">
        <v>750</v>
      </c>
      <c r="U4173" s="22" t="s">
        <v>392</v>
      </c>
      <c r="V4173" s="49" t="str">
        <f>+Sitio_Publico[[#This Row],[idcoleccion]]&amp;"-"&amp;Sitio_Publico[[#This Row],[id]]</f>
        <v>000-4172</v>
      </c>
      <c r="W4173" s="49">
        <f>+VLOOKUP(Sitio_Publico[[#This Row],[territorio]],Estructura!$AE$4:$AH$1067,4,0)</f>
        <v>30007308</v>
      </c>
      <c r="X4173" s="49" t="str">
        <f>+VLOOKUP(Sitio_Publico[[#This Row],[tema]],Estructura!$G$4:$J$532,4,0)</f>
        <v>T-62</v>
      </c>
      <c r="Y4173" s="49" t="str">
        <f>+VLOOKUP(Sitio_Publico[[#This Row],[contenido]],Estructura!$L$4:$O$473,4,0)</f>
        <v>C-32</v>
      </c>
      <c r="Z4173" s="49" t="str">
        <f>+VLOOKUP(Sitio_Publico[[#This Row],[Filtro Integrado]],Estructura!$U$4:$W$529,3,0)</f>
        <v>FI-4</v>
      </c>
      <c r="AA4173" s="49" t="str">
        <f>+VLOOKUP(Sitio_Publico[[#This Row],[Muestra]],Estructura!$Y$4:$AB$483,4,0)</f>
        <v>M-000263</v>
      </c>
    </row>
    <row r="4174" spans="1:27" ht="30.6" x14ac:dyDescent="0.3">
      <c r="A4174" s="16">
        <f t="shared" si="65"/>
        <v>4173</v>
      </c>
      <c r="B4174" s="47" t="s">
        <v>15118</v>
      </c>
      <c r="C4174" s="13" t="s">
        <v>15119</v>
      </c>
      <c r="D4174" s="13" t="s">
        <v>15120</v>
      </c>
      <c r="E4174" s="44">
        <v>6202</v>
      </c>
      <c r="F4174" s="13" t="s">
        <v>15121</v>
      </c>
      <c r="G4174" s="23" t="s">
        <v>15122</v>
      </c>
      <c r="H4174" s="42" t="s">
        <v>458</v>
      </c>
      <c r="I4174" s="28" t="s">
        <v>118</v>
      </c>
      <c r="J4174" s="12" t="s">
        <v>393</v>
      </c>
      <c r="K4174" s="28" t="s">
        <v>15142</v>
      </c>
      <c r="L4174" s="12" t="s">
        <v>15124</v>
      </c>
      <c r="M4174" s="12" t="s">
        <v>15125</v>
      </c>
      <c r="N4174" s="12" t="s">
        <v>15126</v>
      </c>
      <c r="O4174" s="26" t="s">
        <v>19695</v>
      </c>
      <c r="P4174" s="26" t="s">
        <v>19696</v>
      </c>
      <c r="Q4174" s="25" t="s">
        <v>632</v>
      </c>
      <c r="R4174" s="26" t="s">
        <v>19697</v>
      </c>
      <c r="S4174" s="15" t="s">
        <v>19698</v>
      </c>
      <c r="T4174" s="52" t="s">
        <v>18882</v>
      </c>
      <c r="U4174" s="22" t="s">
        <v>392</v>
      </c>
      <c r="V4174" s="49" t="str">
        <f>+Sitio_Publico[[#This Row],[idcoleccion]]&amp;"-"&amp;Sitio_Publico[[#This Row],[id]]</f>
        <v>000-4173</v>
      </c>
      <c r="W4174" s="49">
        <f>+VLOOKUP(Sitio_Publico[[#This Row],[territorio]],Estructura!$AE$4:$AH$1067,4,0)</f>
        <v>30006202</v>
      </c>
      <c r="X4174" s="49" t="str">
        <f>+VLOOKUP(Sitio_Publico[[#This Row],[tema]],Estructura!$G$4:$J$532,4,0)</f>
        <v>T-50</v>
      </c>
      <c r="Y4174" s="49" t="str">
        <f>+VLOOKUP(Sitio_Publico[[#This Row],[contenido]],Estructura!$L$4:$O$473,4,0)</f>
        <v>C-30</v>
      </c>
      <c r="Z4174" s="49" t="str">
        <f>+VLOOKUP(Sitio_Publico[[#This Row],[Filtro Integrado]],Estructura!$U$4:$W$529,3,0)</f>
        <v>FI-0</v>
      </c>
      <c r="AA4174" s="49" t="str">
        <f>+VLOOKUP(Sitio_Publico[[#This Row],[Muestra]],Estructura!$Y$4:$AB$483,4,0)</f>
        <v>M-00039</v>
      </c>
    </row>
    <row r="4175" spans="1:27" ht="61.2" x14ac:dyDescent="0.3">
      <c r="A4175" s="16">
        <f t="shared" si="65"/>
        <v>4174</v>
      </c>
      <c r="B4175" s="47" t="s">
        <v>15118</v>
      </c>
      <c r="C4175" s="13" t="s">
        <v>15119</v>
      </c>
      <c r="D4175" s="13" t="s">
        <v>15120</v>
      </c>
      <c r="E4175" s="44">
        <v>119</v>
      </c>
      <c r="F4175" s="13" t="s">
        <v>15142</v>
      </c>
      <c r="G4175" s="23" t="s">
        <v>15300</v>
      </c>
      <c r="H4175" s="42" t="s">
        <v>455</v>
      </c>
      <c r="I4175" s="28" t="s">
        <v>431</v>
      </c>
      <c r="J4175" s="12" t="s">
        <v>393</v>
      </c>
      <c r="K4175" s="28" t="s">
        <v>15225</v>
      </c>
      <c r="L4175" s="12" t="s">
        <v>1299</v>
      </c>
      <c r="M4175" s="12" t="s">
        <v>14623</v>
      </c>
      <c r="N4175" s="12" t="s">
        <v>15126</v>
      </c>
      <c r="O4175" s="26" t="s">
        <v>19699</v>
      </c>
      <c r="P4175" s="26" t="s">
        <v>19700</v>
      </c>
      <c r="Q4175" s="25" t="s">
        <v>632</v>
      </c>
      <c r="R4175" s="26" t="s">
        <v>18000</v>
      </c>
      <c r="S4175" s="15" t="s">
        <v>19701</v>
      </c>
      <c r="T4175" s="52">
        <v>0</v>
      </c>
      <c r="U4175" s="22" t="s">
        <v>392</v>
      </c>
      <c r="V4175" s="49" t="str">
        <f>+Sitio_Publico[[#This Row],[idcoleccion]]&amp;"-"&amp;Sitio_Publico[[#This Row],[id]]</f>
        <v>000-4174</v>
      </c>
      <c r="W4175" s="49">
        <f>+VLOOKUP(Sitio_Publico[[#This Row],[territorio]],Estructura!$AE$4:$AH$1067,4,0)</f>
        <v>10000119</v>
      </c>
      <c r="X4175" s="49" t="str">
        <f>+VLOOKUP(Sitio_Publico[[#This Row],[tema]],Estructura!$G$4:$J$532,4,0)</f>
        <v>T-0</v>
      </c>
      <c r="Y4175" s="49" t="str">
        <f>+VLOOKUP(Sitio_Publico[[#This Row],[contenido]],Estructura!$L$4:$O$473,4,0)</f>
        <v>C-34</v>
      </c>
      <c r="Z4175" s="49" t="str">
        <f>+VLOOKUP(Sitio_Publico[[#This Row],[Filtro Integrado]],Estructura!$U$4:$W$529,3,0)</f>
        <v>FI-0</v>
      </c>
      <c r="AA4175" s="49" t="str">
        <f>+VLOOKUP(Sitio_Publico[[#This Row],[Muestra]],Estructura!$Y$4:$AB$483,4,0)</f>
        <v>M-0002</v>
      </c>
    </row>
    <row r="4176" spans="1:27" ht="122.4" x14ac:dyDescent="0.3">
      <c r="A4176" s="16">
        <f t="shared" si="65"/>
        <v>4175</v>
      </c>
      <c r="B4176" s="47" t="s">
        <v>15118</v>
      </c>
      <c r="C4176" s="13" t="s">
        <v>15119</v>
      </c>
      <c r="D4176" s="13" t="s">
        <v>15141</v>
      </c>
      <c r="E4176" s="44">
        <v>100102004</v>
      </c>
      <c r="F4176" s="13" t="s">
        <v>15142</v>
      </c>
      <c r="G4176" s="23" t="s">
        <v>15143</v>
      </c>
      <c r="H4176" s="42" t="s">
        <v>455</v>
      </c>
      <c r="I4176" s="28" t="s">
        <v>14</v>
      </c>
      <c r="J4176" s="12" t="s">
        <v>393</v>
      </c>
      <c r="K4176" s="28" t="s">
        <v>16610</v>
      </c>
      <c r="L4176" s="12" t="s">
        <v>1299</v>
      </c>
      <c r="M4176" s="12" t="s">
        <v>15146</v>
      </c>
      <c r="N4176" s="12" t="s">
        <v>15126</v>
      </c>
      <c r="O4176" s="26" t="s">
        <v>19702</v>
      </c>
      <c r="P4176" s="26" t="s">
        <v>19703</v>
      </c>
      <c r="Q4176" s="25" t="s">
        <v>1145</v>
      </c>
      <c r="R4176" s="26" t="s">
        <v>19704</v>
      </c>
      <c r="S4176" s="15" t="s">
        <v>19705</v>
      </c>
      <c r="T4176" s="52">
        <v>0</v>
      </c>
      <c r="U4176" s="22" t="s">
        <v>392</v>
      </c>
      <c r="V4176" s="49" t="str">
        <f>+Sitio_Publico[[#This Row],[idcoleccion]]&amp;"-"&amp;Sitio_Publico[[#This Row],[id]]</f>
        <v>000-4175</v>
      </c>
      <c r="W4176" s="49">
        <f>+VLOOKUP(Sitio_Publico[[#This Row],[territorio]],Estructura!$AE$4:$AH$1067,4,0)</f>
        <v>10000000</v>
      </c>
      <c r="X4176" s="49" t="str">
        <f>+VLOOKUP(Sitio_Publico[[#This Row],[tema]],Estructura!$G$4:$J$532,4,0)</f>
        <v>T-0</v>
      </c>
      <c r="Y4176" s="49" t="str">
        <f>+VLOOKUP(Sitio_Publico[[#This Row],[contenido]],Estructura!$L$4:$O$473,4,0)</f>
        <v>C-1</v>
      </c>
      <c r="Z4176" s="49" t="str">
        <f>+VLOOKUP(Sitio_Publico[[#This Row],[Filtro Integrado]],Estructura!$U$4:$W$529,3,0)</f>
        <v>FI-0</v>
      </c>
      <c r="AA4176" s="49" t="str">
        <f>+VLOOKUP(Sitio_Publico[[#This Row],[Muestra]],Estructura!$Y$4:$AB$483,4,0)</f>
        <v>M-00010</v>
      </c>
    </row>
    <row r="4177" spans="1:27" ht="40.799999999999997" x14ac:dyDescent="0.3">
      <c r="A4177" s="16">
        <f t="shared" si="65"/>
        <v>4176</v>
      </c>
      <c r="B4177" s="47" t="s">
        <v>15118</v>
      </c>
      <c r="C4177" s="13" t="s">
        <v>15119</v>
      </c>
      <c r="D4177" s="13" t="s">
        <v>15120</v>
      </c>
      <c r="E4177" s="44">
        <v>9210</v>
      </c>
      <c r="F4177" s="13" t="s">
        <v>15825</v>
      </c>
      <c r="G4177" s="23" t="s">
        <v>15152</v>
      </c>
      <c r="H4177" s="42" t="s">
        <v>458</v>
      </c>
      <c r="I4177" s="28" t="s">
        <v>246</v>
      </c>
      <c r="J4177" s="12" t="s">
        <v>15153</v>
      </c>
      <c r="K4177" s="28" t="s">
        <v>15826</v>
      </c>
      <c r="L4177" s="12" t="s">
        <v>15155</v>
      </c>
      <c r="M4177" s="12" t="s">
        <v>15156</v>
      </c>
      <c r="N4177" s="12" t="s">
        <v>15126</v>
      </c>
      <c r="O4177" s="26" t="s">
        <v>19706</v>
      </c>
      <c r="P4177" s="26" t="s">
        <v>19707</v>
      </c>
      <c r="Q4177" s="25" t="s">
        <v>10495</v>
      </c>
      <c r="R4177" s="26" t="s">
        <v>19708</v>
      </c>
      <c r="S4177" s="15" t="s">
        <v>19709</v>
      </c>
      <c r="T4177" s="52" t="s">
        <v>658</v>
      </c>
      <c r="U4177" s="22" t="s">
        <v>392</v>
      </c>
      <c r="V4177" s="49" t="str">
        <f>+Sitio_Publico[[#This Row],[idcoleccion]]&amp;"-"&amp;Sitio_Publico[[#This Row],[id]]</f>
        <v>000-4176</v>
      </c>
      <c r="W4177" s="49">
        <f>+VLOOKUP(Sitio_Publico[[#This Row],[territorio]],Estructura!$AE$4:$AH$1067,4,0)</f>
        <v>30009210</v>
      </c>
      <c r="X4177" s="49" t="str">
        <f>+VLOOKUP(Sitio_Publico[[#This Row],[tema]],Estructura!$G$4:$J$532,4,0)</f>
        <v>T-62</v>
      </c>
      <c r="Y4177" s="49" t="str">
        <f>+VLOOKUP(Sitio_Publico[[#This Row],[contenido]],Estructura!$L$4:$O$473,4,0)</f>
        <v>C-32</v>
      </c>
      <c r="Z4177" s="49" t="str">
        <f>+VLOOKUP(Sitio_Publico[[#This Row],[Filtro Integrado]],Estructura!$U$4:$W$529,3,0)</f>
        <v>FI-4</v>
      </c>
      <c r="AA4177" s="49" t="str">
        <f>+VLOOKUP(Sitio_Publico[[#This Row],[Muestra]],Estructura!$Y$4:$AB$483,4,0)</f>
        <v>M-000263</v>
      </c>
    </row>
    <row r="4178" spans="1:27" ht="40.799999999999997" x14ac:dyDescent="0.3">
      <c r="A4178" s="16">
        <f t="shared" si="65"/>
        <v>4177</v>
      </c>
      <c r="B4178" s="47" t="s">
        <v>15118</v>
      </c>
      <c r="C4178" s="13" t="s">
        <v>15119</v>
      </c>
      <c r="D4178" s="13" t="s">
        <v>15120</v>
      </c>
      <c r="E4178" s="44">
        <v>5302</v>
      </c>
      <c r="F4178" s="13" t="s">
        <v>15121</v>
      </c>
      <c r="G4178" s="23" t="s">
        <v>15122</v>
      </c>
      <c r="H4178" s="42" t="s">
        <v>458</v>
      </c>
      <c r="I4178" s="28" t="s">
        <v>71</v>
      </c>
      <c r="J4178" s="12" t="s">
        <v>393</v>
      </c>
      <c r="K4178" s="28" t="s">
        <v>15181</v>
      </c>
      <c r="L4178" s="12" t="s">
        <v>15124</v>
      </c>
      <c r="M4178" s="12" t="s">
        <v>15125</v>
      </c>
      <c r="N4178" s="12" t="s">
        <v>15126</v>
      </c>
      <c r="O4178" s="26" t="s">
        <v>19710</v>
      </c>
      <c r="P4178" s="26" t="s">
        <v>19711</v>
      </c>
      <c r="Q4178" s="25" t="s">
        <v>1121</v>
      </c>
      <c r="R4178" s="26" t="s">
        <v>19712</v>
      </c>
      <c r="S4178" s="15" t="s">
        <v>19713</v>
      </c>
      <c r="T4178" s="52" t="s">
        <v>15262</v>
      </c>
      <c r="U4178" s="22" t="s">
        <v>392</v>
      </c>
      <c r="V4178" s="49" t="str">
        <f>+Sitio_Publico[[#This Row],[idcoleccion]]&amp;"-"&amp;Sitio_Publico[[#This Row],[id]]</f>
        <v>000-4177</v>
      </c>
      <c r="W4178" s="49">
        <f>+VLOOKUP(Sitio_Publico[[#This Row],[territorio]],Estructura!$AE$4:$AH$1067,4,0)</f>
        <v>30005302</v>
      </c>
      <c r="X4178" s="49" t="str">
        <f>+VLOOKUP(Sitio_Publico[[#This Row],[tema]],Estructura!$G$4:$J$532,4,0)</f>
        <v>T-50</v>
      </c>
      <c r="Y4178" s="49" t="str">
        <f>+VLOOKUP(Sitio_Publico[[#This Row],[contenido]],Estructura!$L$4:$O$473,4,0)</f>
        <v>C-30</v>
      </c>
      <c r="Z4178" s="49" t="str">
        <f>+VLOOKUP(Sitio_Publico[[#This Row],[Filtro Integrado]],Estructura!$U$4:$W$529,3,0)</f>
        <v>FI-0</v>
      </c>
      <c r="AA4178" s="49" t="str">
        <f>+VLOOKUP(Sitio_Publico[[#This Row],[Muestra]],Estructura!$Y$4:$AB$483,4,0)</f>
        <v>M-000220</v>
      </c>
    </row>
    <row r="4179" spans="1:27" ht="51" x14ac:dyDescent="0.3">
      <c r="A4179" s="16">
        <f t="shared" si="65"/>
        <v>4178</v>
      </c>
      <c r="B4179" s="47" t="s">
        <v>15118</v>
      </c>
      <c r="C4179" s="13" t="s">
        <v>15119</v>
      </c>
      <c r="D4179" s="13" t="s">
        <v>15120</v>
      </c>
      <c r="E4179" s="44">
        <v>6107</v>
      </c>
      <c r="F4179" s="13" t="s">
        <v>15151</v>
      </c>
      <c r="G4179" s="23" t="s">
        <v>15152</v>
      </c>
      <c r="H4179" s="42" t="s">
        <v>458</v>
      </c>
      <c r="I4179" s="28" t="s">
        <v>106</v>
      </c>
      <c r="J4179" s="12" t="s">
        <v>15153</v>
      </c>
      <c r="K4179" s="28" t="s">
        <v>15154</v>
      </c>
      <c r="L4179" s="12" t="s">
        <v>15155</v>
      </c>
      <c r="M4179" s="12" t="s">
        <v>15156</v>
      </c>
      <c r="N4179" s="12" t="s">
        <v>15126</v>
      </c>
      <c r="O4179" s="26" t="s">
        <v>19714</v>
      </c>
      <c r="P4179" s="26" t="s">
        <v>19715</v>
      </c>
      <c r="Q4179" s="25" t="s">
        <v>10495</v>
      </c>
      <c r="R4179" s="26" t="s">
        <v>19716</v>
      </c>
      <c r="S4179" s="15" t="s">
        <v>19717</v>
      </c>
      <c r="T4179" s="52" t="s">
        <v>635</v>
      </c>
      <c r="U4179" s="22" t="s">
        <v>392</v>
      </c>
      <c r="V4179" s="49" t="str">
        <f>+Sitio_Publico[[#This Row],[idcoleccion]]&amp;"-"&amp;Sitio_Publico[[#This Row],[id]]</f>
        <v>000-4178</v>
      </c>
      <c r="W4179" s="49">
        <f>+VLOOKUP(Sitio_Publico[[#This Row],[territorio]],Estructura!$AE$4:$AH$1067,4,0)</f>
        <v>30006107</v>
      </c>
      <c r="X4179" s="49" t="str">
        <f>+VLOOKUP(Sitio_Publico[[#This Row],[tema]],Estructura!$G$4:$J$532,4,0)</f>
        <v>T-52</v>
      </c>
      <c r="Y4179" s="49" t="str">
        <f>+VLOOKUP(Sitio_Publico[[#This Row],[contenido]],Estructura!$L$4:$O$473,4,0)</f>
        <v>C-32</v>
      </c>
      <c r="Z4179" s="49" t="str">
        <f>+VLOOKUP(Sitio_Publico[[#This Row],[Filtro Integrado]],Estructura!$U$4:$W$529,3,0)</f>
        <v>FI-4</v>
      </c>
      <c r="AA4179" s="49" t="str">
        <f>+VLOOKUP(Sitio_Publico[[#This Row],[Muestra]],Estructura!$Y$4:$AB$483,4,0)</f>
        <v>M-000217</v>
      </c>
    </row>
    <row r="4180" spans="1:27" ht="40.799999999999997" x14ac:dyDescent="0.3">
      <c r="A4180" s="16">
        <f t="shared" si="65"/>
        <v>4179</v>
      </c>
      <c r="B4180" s="47" t="s">
        <v>15118</v>
      </c>
      <c r="C4180" s="13" t="s">
        <v>15119</v>
      </c>
      <c r="D4180" s="13" t="s">
        <v>15141</v>
      </c>
      <c r="E4180" s="44">
        <v>100108002</v>
      </c>
      <c r="F4180" s="13" t="s">
        <v>15142</v>
      </c>
      <c r="G4180" s="23" t="s">
        <v>15300</v>
      </c>
      <c r="H4180" s="42" t="s">
        <v>455</v>
      </c>
      <c r="I4180" s="28" t="s">
        <v>14</v>
      </c>
      <c r="J4180" s="12" t="s">
        <v>393</v>
      </c>
      <c r="K4180" s="28" t="s">
        <v>15902</v>
      </c>
      <c r="L4180" s="12" t="s">
        <v>15145</v>
      </c>
      <c r="M4180" s="12" t="s">
        <v>14623</v>
      </c>
      <c r="N4180" s="12" t="s">
        <v>15126</v>
      </c>
      <c r="O4180" s="26" t="s">
        <v>19718</v>
      </c>
      <c r="P4180" s="26" t="s">
        <v>19719</v>
      </c>
      <c r="Q4180" s="25" t="s">
        <v>456</v>
      </c>
      <c r="R4180" s="26" t="s">
        <v>19720</v>
      </c>
      <c r="S4180" s="15" t="s">
        <v>19721</v>
      </c>
      <c r="T4180" s="52">
        <v>0</v>
      </c>
      <c r="U4180" s="22" t="s">
        <v>392</v>
      </c>
      <c r="V4180" s="49" t="str">
        <f>+Sitio_Publico[[#This Row],[idcoleccion]]&amp;"-"&amp;Sitio_Publico[[#This Row],[id]]</f>
        <v>000-4179</v>
      </c>
      <c r="W4180" s="49">
        <f>+VLOOKUP(Sitio_Publico[[#This Row],[territorio]],Estructura!$AE$4:$AH$1067,4,0)</f>
        <v>10000000</v>
      </c>
      <c r="X4180" s="49" t="str">
        <f>+VLOOKUP(Sitio_Publico[[#This Row],[tema]],Estructura!$G$4:$J$532,4,0)</f>
        <v>T-0</v>
      </c>
      <c r="Y4180" s="49" t="str">
        <f>+VLOOKUP(Sitio_Publico[[#This Row],[contenido]],Estructura!$L$4:$O$473,4,0)</f>
        <v>C-34</v>
      </c>
      <c r="Z4180" s="49" t="str">
        <f>+VLOOKUP(Sitio_Publico[[#This Row],[Filtro Integrado]],Estructura!$U$4:$W$529,3,0)</f>
        <v>FI-0</v>
      </c>
      <c r="AA4180" s="49" t="str">
        <f>+VLOOKUP(Sitio_Publico[[#This Row],[Muestra]],Estructura!$Y$4:$AB$483,4,0)</f>
        <v>M-00033</v>
      </c>
    </row>
    <row r="4181" spans="1:27" ht="51" x14ac:dyDescent="0.3">
      <c r="A4181" s="16">
        <f t="shared" si="65"/>
        <v>4180</v>
      </c>
      <c r="B4181" s="47" t="s">
        <v>15118</v>
      </c>
      <c r="C4181" s="13" t="s">
        <v>15119</v>
      </c>
      <c r="D4181" s="13" t="s">
        <v>15120</v>
      </c>
      <c r="E4181" s="44">
        <v>100114</v>
      </c>
      <c r="F4181" s="13" t="s">
        <v>15293</v>
      </c>
      <c r="G4181" s="23" t="s">
        <v>15162</v>
      </c>
      <c r="H4181" s="42" t="s">
        <v>457</v>
      </c>
      <c r="I4181" s="28" t="s">
        <v>379</v>
      </c>
      <c r="J4181" s="12" t="s">
        <v>393</v>
      </c>
      <c r="K4181" s="28" t="s">
        <v>19722</v>
      </c>
      <c r="L4181" s="12" t="s">
        <v>15164</v>
      </c>
      <c r="M4181" s="12" t="s">
        <v>15165</v>
      </c>
      <c r="N4181" s="12" t="s">
        <v>15126</v>
      </c>
      <c r="O4181" s="26" t="s">
        <v>19723</v>
      </c>
      <c r="P4181" s="26" t="s">
        <v>19724</v>
      </c>
      <c r="Q4181" s="25" t="s">
        <v>456</v>
      </c>
      <c r="R4181" s="26" t="s">
        <v>19725</v>
      </c>
      <c r="S4181" s="15" t="s">
        <v>19726</v>
      </c>
      <c r="T4181" s="52" t="s">
        <v>15436</v>
      </c>
      <c r="U4181" s="22" t="s">
        <v>392</v>
      </c>
      <c r="V4181" s="49" t="str">
        <f>+Sitio_Publico[[#This Row],[idcoleccion]]&amp;"-"&amp;Sitio_Publico[[#This Row],[id]]</f>
        <v>000-4180</v>
      </c>
      <c r="W4181" s="49">
        <f>+VLOOKUP(Sitio_Publico[[#This Row],[territorio]],Estructura!$AE$4:$AH$1067,4,0)</f>
        <v>20000016</v>
      </c>
      <c r="X4181" s="49" t="str">
        <f>+VLOOKUP(Sitio_Publico[[#This Row],[tema]],Estructura!$G$4:$J$532,4,0)</f>
        <v>T-56</v>
      </c>
      <c r="Y4181" s="49" t="str">
        <f>+VLOOKUP(Sitio_Publico[[#This Row],[contenido]],Estructura!$L$4:$O$473,4,0)</f>
        <v>C-33</v>
      </c>
      <c r="Z4181" s="49" t="str">
        <f>+VLOOKUP(Sitio_Publico[[#This Row],[Filtro Integrado]],Estructura!$U$4:$W$529,3,0)</f>
        <v>FI-0</v>
      </c>
      <c r="AA4181" s="49" t="str">
        <f>+VLOOKUP(Sitio_Publico[[#This Row],[Muestra]],Estructura!$Y$4:$AB$483,4,0)</f>
        <v>M-000367</v>
      </c>
    </row>
    <row r="4182" spans="1:27" ht="40.799999999999997" x14ac:dyDescent="0.3">
      <c r="A4182" s="16">
        <f t="shared" si="65"/>
        <v>4181</v>
      </c>
      <c r="B4182" s="47" t="s">
        <v>15118</v>
      </c>
      <c r="C4182" s="13" t="s">
        <v>15119</v>
      </c>
      <c r="D4182" s="13" t="s">
        <v>15120</v>
      </c>
      <c r="E4182" s="44">
        <v>7404</v>
      </c>
      <c r="F4182" s="13" t="s">
        <v>15263</v>
      </c>
      <c r="G4182" s="23" t="s">
        <v>15152</v>
      </c>
      <c r="H4182" s="42" t="s">
        <v>458</v>
      </c>
      <c r="I4182" s="28" t="s">
        <v>157</v>
      </c>
      <c r="J4182" s="12" t="s">
        <v>393</v>
      </c>
      <c r="K4182" s="28" t="s">
        <v>15458</v>
      </c>
      <c r="L4182" s="12" t="s">
        <v>15155</v>
      </c>
      <c r="M4182" s="12" t="s">
        <v>15156</v>
      </c>
      <c r="N4182" s="12" t="s">
        <v>15126</v>
      </c>
      <c r="O4182" s="26" t="s">
        <v>19727</v>
      </c>
      <c r="P4182" s="26" t="s">
        <v>19728</v>
      </c>
      <c r="Q4182" s="25" t="s">
        <v>10495</v>
      </c>
      <c r="R4182" s="26" t="s">
        <v>19729</v>
      </c>
      <c r="S4182" s="15" t="s">
        <v>19730</v>
      </c>
      <c r="T4182" s="52" t="s">
        <v>750</v>
      </c>
      <c r="U4182" s="22" t="s">
        <v>392</v>
      </c>
      <c r="V4182" s="49" t="str">
        <f>+Sitio_Publico[[#This Row],[idcoleccion]]&amp;"-"&amp;Sitio_Publico[[#This Row],[id]]</f>
        <v>000-4181</v>
      </c>
      <c r="W4182" s="49">
        <f>+VLOOKUP(Sitio_Publico[[#This Row],[territorio]],Estructura!$AE$4:$AH$1067,4,0)</f>
        <v>30007404</v>
      </c>
      <c r="X4182" s="49" t="str">
        <f>+VLOOKUP(Sitio_Publico[[#This Row],[tema]],Estructura!$G$4:$J$532,4,0)</f>
        <v>T-57</v>
      </c>
      <c r="Y4182" s="49" t="str">
        <f>+VLOOKUP(Sitio_Publico[[#This Row],[contenido]],Estructura!$L$4:$O$473,4,0)</f>
        <v>C-32</v>
      </c>
      <c r="Z4182" s="49" t="str">
        <f>+VLOOKUP(Sitio_Publico[[#This Row],[Filtro Integrado]],Estructura!$U$4:$W$529,3,0)</f>
        <v>FI-0</v>
      </c>
      <c r="AA4182" s="49" t="str">
        <f>+VLOOKUP(Sitio_Publico[[#This Row],[Muestra]],Estructura!$Y$4:$AB$483,4,0)</f>
        <v>M-000243</v>
      </c>
    </row>
    <row r="4183" spans="1:27" ht="40.799999999999997" x14ac:dyDescent="0.3">
      <c r="A4183" s="16">
        <f t="shared" si="65"/>
        <v>4182</v>
      </c>
      <c r="B4183" s="47" t="s">
        <v>15118</v>
      </c>
      <c r="C4183" s="13" t="s">
        <v>15119</v>
      </c>
      <c r="D4183" s="13" t="s">
        <v>15120</v>
      </c>
      <c r="E4183" s="44">
        <v>73</v>
      </c>
      <c r="F4183" s="13" t="s">
        <v>15142</v>
      </c>
      <c r="G4183" s="23" t="s">
        <v>15143</v>
      </c>
      <c r="H4183" s="42" t="s">
        <v>455</v>
      </c>
      <c r="I4183" s="28" t="s">
        <v>418</v>
      </c>
      <c r="J4183" s="12" t="s">
        <v>393</v>
      </c>
      <c r="K4183" s="28" t="s">
        <v>15278</v>
      </c>
      <c r="L4183" s="12" t="s">
        <v>1299</v>
      </c>
      <c r="M4183" s="12" t="s">
        <v>15146</v>
      </c>
      <c r="N4183" s="12" t="s">
        <v>15126</v>
      </c>
      <c r="O4183" s="26" t="s">
        <v>19731</v>
      </c>
      <c r="P4183" s="26" t="s">
        <v>19732</v>
      </c>
      <c r="Q4183" s="25" t="s">
        <v>632</v>
      </c>
      <c r="R4183" s="26" t="s">
        <v>19733</v>
      </c>
      <c r="S4183" s="15" t="s">
        <v>19734</v>
      </c>
      <c r="T4183" s="52">
        <v>0</v>
      </c>
      <c r="U4183" s="22" t="s">
        <v>392</v>
      </c>
      <c r="V4183" s="49" t="str">
        <f>+Sitio_Publico[[#This Row],[idcoleccion]]&amp;"-"&amp;Sitio_Publico[[#This Row],[id]]</f>
        <v>000-4182</v>
      </c>
      <c r="W4183" s="49">
        <f>+VLOOKUP(Sitio_Publico[[#This Row],[territorio]],Estructura!$AE$4:$AH$1067,4,0)</f>
        <v>10000073</v>
      </c>
      <c r="X4183" s="49" t="str">
        <f>+VLOOKUP(Sitio_Publico[[#This Row],[tema]],Estructura!$G$4:$J$532,4,0)</f>
        <v>T-0</v>
      </c>
      <c r="Y4183" s="49" t="str">
        <f>+VLOOKUP(Sitio_Publico[[#This Row],[contenido]],Estructura!$L$4:$O$473,4,0)</f>
        <v>C-1</v>
      </c>
      <c r="Z4183" s="49" t="str">
        <f>+VLOOKUP(Sitio_Publico[[#This Row],[Filtro Integrado]],Estructura!$U$4:$W$529,3,0)</f>
        <v>FI-0</v>
      </c>
      <c r="AA4183" s="49" t="str">
        <f>+VLOOKUP(Sitio_Publico[[#This Row],[Muestra]],Estructura!$Y$4:$AB$483,4,0)</f>
        <v>M-000228</v>
      </c>
    </row>
    <row r="4184" spans="1:27" ht="40.799999999999997" x14ac:dyDescent="0.3">
      <c r="A4184" s="16">
        <f t="shared" si="65"/>
        <v>4183</v>
      </c>
      <c r="B4184" s="47" t="s">
        <v>15118</v>
      </c>
      <c r="C4184" s="13" t="s">
        <v>15119</v>
      </c>
      <c r="D4184" s="13" t="s">
        <v>15120</v>
      </c>
      <c r="E4184" s="44">
        <v>13601</v>
      </c>
      <c r="F4184" s="13" t="s">
        <v>15186</v>
      </c>
      <c r="G4184" s="23" t="s">
        <v>15152</v>
      </c>
      <c r="H4184" s="42" t="s">
        <v>458</v>
      </c>
      <c r="I4184" s="28" t="s">
        <v>343</v>
      </c>
      <c r="J4184" s="12" t="s">
        <v>15263</v>
      </c>
      <c r="K4184" s="28" t="s">
        <v>15264</v>
      </c>
      <c r="L4184" s="12" t="s">
        <v>15155</v>
      </c>
      <c r="M4184" s="12" t="s">
        <v>15156</v>
      </c>
      <c r="N4184" s="12" t="s">
        <v>15126</v>
      </c>
      <c r="O4184" s="26" t="s">
        <v>19735</v>
      </c>
      <c r="P4184" s="26" t="s">
        <v>19736</v>
      </c>
      <c r="Q4184" s="25" t="s">
        <v>10495</v>
      </c>
      <c r="R4184" s="26" t="s">
        <v>19737</v>
      </c>
      <c r="S4184" s="15" t="s">
        <v>19738</v>
      </c>
      <c r="T4184" s="52" t="s">
        <v>695</v>
      </c>
      <c r="U4184" s="22" t="s">
        <v>392</v>
      </c>
      <c r="V4184" s="49" t="str">
        <f>+Sitio_Publico[[#This Row],[idcoleccion]]&amp;"-"&amp;Sitio_Publico[[#This Row],[id]]</f>
        <v>000-4183</v>
      </c>
      <c r="W4184" s="49">
        <f>+VLOOKUP(Sitio_Publico[[#This Row],[territorio]],Estructura!$AE$4:$AH$1067,4,0)</f>
        <v>30013601</v>
      </c>
      <c r="X4184" s="49" t="str">
        <f>+VLOOKUP(Sitio_Publico[[#This Row],[tema]],Estructura!$G$4:$J$532,4,0)</f>
        <v>T-54</v>
      </c>
      <c r="Y4184" s="49" t="str">
        <f>+VLOOKUP(Sitio_Publico[[#This Row],[contenido]],Estructura!$L$4:$O$473,4,0)</f>
        <v>C-32</v>
      </c>
      <c r="Z4184" s="49" t="str">
        <f>+VLOOKUP(Sitio_Publico[[#This Row],[Filtro Integrado]],Estructura!$U$4:$W$529,3,0)</f>
        <v>FI-7</v>
      </c>
      <c r="AA4184" s="49" t="str">
        <f>+VLOOKUP(Sitio_Publico[[#This Row],[Muestra]],Estructura!$Y$4:$AB$483,4,0)</f>
        <v>M-000227</v>
      </c>
    </row>
    <row r="4185" spans="1:27" ht="51" x14ac:dyDescent="0.3">
      <c r="A4185" s="16">
        <f t="shared" si="65"/>
        <v>4184</v>
      </c>
      <c r="B4185" s="47" t="s">
        <v>15118</v>
      </c>
      <c r="C4185" s="13" t="s">
        <v>15119</v>
      </c>
      <c r="D4185" s="13" t="s">
        <v>15120</v>
      </c>
      <c r="E4185" s="44">
        <v>7201</v>
      </c>
      <c r="F4185" s="13" t="s">
        <v>15151</v>
      </c>
      <c r="G4185" s="23" t="s">
        <v>15152</v>
      </c>
      <c r="H4185" s="42" t="s">
        <v>458</v>
      </c>
      <c r="I4185" s="28" t="s">
        <v>142</v>
      </c>
      <c r="J4185" s="12" t="s">
        <v>15153</v>
      </c>
      <c r="K4185" s="28" t="s">
        <v>15154</v>
      </c>
      <c r="L4185" s="12" t="s">
        <v>15155</v>
      </c>
      <c r="M4185" s="12" t="s">
        <v>15156</v>
      </c>
      <c r="N4185" s="12" t="s">
        <v>15126</v>
      </c>
      <c r="O4185" s="26" t="s">
        <v>19739</v>
      </c>
      <c r="P4185" s="26" t="s">
        <v>19740</v>
      </c>
      <c r="Q4185" s="25" t="s">
        <v>10495</v>
      </c>
      <c r="R4185" s="26" t="s">
        <v>19741</v>
      </c>
      <c r="S4185" s="15" t="s">
        <v>19742</v>
      </c>
      <c r="T4185" s="52" t="s">
        <v>750</v>
      </c>
      <c r="U4185" s="22" t="s">
        <v>392</v>
      </c>
      <c r="V4185" s="49" t="str">
        <f>+Sitio_Publico[[#This Row],[idcoleccion]]&amp;"-"&amp;Sitio_Publico[[#This Row],[id]]</f>
        <v>000-4184</v>
      </c>
      <c r="W4185" s="49">
        <f>+VLOOKUP(Sitio_Publico[[#This Row],[territorio]],Estructura!$AE$4:$AH$1067,4,0)</f>
        <v>30007201</v>
      </c>
      <c r="X4185" s="49" t="str">
        <f>+VLOOKUP(Sitio_Publico[[#This Row],[tema]],Estructura!$G$4:$J$532,4,0)</f>
        <v>T-52</v>
      </c>
      <c r="Y4185" s="49" t="str">
        <f>+VLOOKUP(Sitio_Publico[[#This Row],[contenido]],Estructura!$L$4:$O$473,4,0)</f>
        <v>C-32</v>
      </c>
      <c r="Z4185" s="49" t="str">
        <f>+VLOOKUP(Sitio_Publico[[#This Row],[Filtro Integrado]],Estructura!$U$4:$W$529,3,0)</f>
        <v>FI-4</v>
      </c>
      <c r="AA4185" s="49" t="str">
        <f>+VLOOKUP(Sitio_Publico[[#This Row],[Muestra]],Estructura!$Y$4:$AB$483,4,0)</f>
        <v>M-000217</v>
      </c>
    </row>
    <row r="4186" spans="1:27" ht="40.799999999999997" x14ac:dyDescent="0.3">
      <c r="A4186" s="16">
        <f t="shared" si="65"/>
        <v>4185</v>
      </c>
      <c r="B4186" s="47" t="s">
        <v>15118</v>
      </c>
      <c r="C4186" s="13" t="s">
        <v>15119</v>
      </c>
      <c r="D4186" s="13" t="s">
        <v>15120</v>
      </c>
      <c r="E4186" s="44">
        <v>90</v>
      </c>
      <c r="F4186" s="13" t="s">
        <v>15142</v>
      </c>
      <c r="G4186" s="23" t="s">
        <v>15300</v>
      </c>
      <c r="H4186" s="42" t="s">
        <v>455</v>
      </c>
      <c r="I4186" s="28" t="s">
        <v>424</v>
      </c>
      <c r="J4186" s="12" t="s">
        <v>393</v>
      </c>
      <c r="K4186" s="28" t="s">
        <v>15181</v>
      </c>
      <c r="L4186" s="12" t="s">
        <v>1299</v>
      </c>
      <c r="M4186" s="12" t="s">
        <v>14623</v>
      </c>
      <c r="N4186" s="12" t="s">
        <v>15126</v>
      </c>
      <c r="O4186" s="26" t="s">
        <v>19743</v>
      </c>
      <c r="P4186" s="26" t="s">
        <v>19744</v>
      </c>
      <c r="Q4186" s="25" t="s">
        <v>456</v>
      </c>
      <c r="R4186" s="26" t="s">
        <v>19745</v>
      </c>
      <c r="S4186" s="15" t="s">
        <v>19746</v>
      </c>
      <c r="T4186" s="52">
        <v>0</v>
      </c>
      <c r="U4186" s="22" t="s">
        <v>392</v>
      </c>
      <c r="V4186" s="49" t="str">
        <f>+Sitio_Publico[[#This Row],[idcoleccion]]&amp;"-"&amp;Sitio_Publico[[#This Row],[id]]</f>
        <v>000-4185</v>
      </c>
      <c r="W4186" s="49">
        <f>+VLOOKUP(Sitio_Publico[[#This Row],[territorio]],Estructura!$AE$4:$AH$1067,4,0)</f>
        <v>10000090</v>
      </c>
      <c r="X4186" s="49" t="str">
        <f>+VLOOKUP(Sitio_Publico[[#This Row],[tema]],Estructura!$G$4:$J$532,4,0)</f>
        <v>T-0</v>
      </c>
      <c r="Y4186" s="49" t="str">
        <f>+VLOOKUP(Sitio_Publico[[#This Row],[contenido]],Estructura!$L$4:$O$473,4,0)</f>
        <v>C-34</v>
      </c>
      <c r="Z4186" s="49" t="str">
        <f>+VLOOKUP(Sitio_Publico[[#This Row],[Filtro Integrado]],Estructura!$U$4:$W$529,3,0)</f>
        <v>FI-0</v>
      </c>
      <c r="AA4186" s="49" t="str">
        <f>+VLOOKUP(Sitio_Publico[[#This Row],[Muestra]],Estructura!$Y$4:$AB$483,4,0)</f>
        <v>M-000220</v>
      </c>
    </row>
    <row r="4187" spans="1:27" ht="40.799999999999997" x14ac:dyDescent="0.3">
      <c r="A4187" s="16">
        <f t="shared" si="65"/>
        <v>4186</v>
      </c>
      <c r="B4187" s="47" t="s">
        <v>15118</v>
      </c>
      <c r="C4187" s="13" t="s">
        <v>15119</v>
      </c>
      <c r="D4187" s="13" t="s">
        <v>15120</v>
      </c>
      <c r="E4187" s="44">
        <v>100101003</v>
      </c>
      <c r="F4187" s="13" t="s">
        <v>15121</v>
      </c>
      <c r="G4187" s="23" t="s">
        <v>15122</v>
      </c>
      <c r="H4187" s="42" t="s">
        <v>455</v>
      </c>
      <c r="I4187" s="28" t="s">
        <v>14</v>
      </c>
      <c r="J4187" s="12" t="s">
        <v>393</v>
      </c>
      <c r="K4187" s="28" t="s">
        <v>17683</v>
      </c>
      <c r="L4187" s="12" t="s">
        <v>15124</v>
      </c>
      <c r="M4187" s="12" t="s">
        <v>15125</v>
      </c>
      <c r="N4187" s="12" t="s">
        <v>15126</v>
      </c>
      <c r="O4187" s="26" t="s">
        <v>19747</v>
      </c>
      <c r="P4187" s="26" t="s">
        <v>19748</v>
      </c>
      <c r="Q4187" s="25" t="s">
        <v>15480</v>
      </c>
      <c r="R4187" s="26" t="s">
        <v>19749</v>
      </c>
      <c r="S4187" s="15" t="s">
        <v>19750</v>
      </c>
      <c r="T4187" s="52">
        <v>0</v>
      </c>
      <c r="U4187" s="22" t="s">
        <v>392</v>
      </c>
      <c r="V4187" s="49" t="str">
        <f>+Sitio_Publico[[#This Row],[idcoleccion]]&amp;"-"&amp;Sitio_Publico[[#This Row],[id]]</f>
        <v>000-4186</v>
      </c>
      <c r="W4187" s="49">
        <f>+VLOOKUP(Sitio_Publico[[#This Row],[territorio]],Estructura!$AE$4:$AH$1067,4,0)</f>
        <v>10000000</v>
      </c>
      <c r="X4187" s="49" t="str">
        <f>+VLOOKUP(Sitio_Publico[[#This Row],[tema]],Estructura!$G$4:$J$532,4,0)</f>
        <v>T-50</v>
      </c>
      <c r="Y4187" s="49" t="str">
        <f>+VLOOKUP(Sitio_Publico[[#This Row],[contenido]],Estructura!$L$4:$O$473,4,0)</f>
        <v>C-30</v>
      </c>
      <c r="Z4187" s="49" t="str">
        <f>+VLOOKUP(Sitio_Publico[[#This Row],[Filtro Integrado]],Estructura!$U$4:$W$529,3,0)</f>
        <v>FI-0</v>
      </c>
      <c r="AA4187" s="49" t="str">
        <f>+VLOOKUP(Sitio_Publico[[#This Row],[Muestra]],Estructura!$Y$4:$AB$483,4,0)</f>
        <v>M-000336</v>
      </c>
    </row>
    <row r="4188" spans="1:27" ht="40.799999999999997" x14ac:dyDescent="0.3">
      <c r="A4188" s="16">
        <f t="shared" si="65"/>
        <v>4187</v>
      </c>
      <c r="B4188" s="47" t="s">
        <v>15118</v>
      </c>
      <c r="C4188" s="13" t="s">
        <v>15119</v>
      </c>
      <c r="D4188" s="13" t="s">
        <v>15120</v>
      </c>
      <c r="E4188" s="44">
        <v>144</v>
      </c>
      <c r="F4188" s="13" t="s">
        <v>15142</v>
      </c>
      <c r="G4188" s="23" t="s">
        <v>15143</v>
      </c>
      <c r="H4188" s="42" t="s">
        <v>455</v>
      </c>
      <c r="I4188" s="28" t="s">
        <v>440</v>
      </c>
      <c r="J4188" s="12" t="s">
        <v>393</v>
      </c>
      <c r="K4188" s="28" t="s">
        <v>15181</v>
      </c>
      <c r="L4188" s="12" t="s">
        <v>15145</v>
      </c>
      <c r="M4188" s="12" t="s">
        <v>14623</v>
      </c>
      <c r="N4188" s="12" t="s">
        <v>15126</v>
      </c>
      <c r="O4188" s="26" t="s">
        <v>19751</v>
      </c>
      <c r="P4188" s="26" t="s">
        <v>19752</v>
      </c>
      <c r="Q4188" s="25" t="s">
        <v>456</v>
      </c>
      <c r="R4188" s="26" t="s">
        <v>15806</v>
      </c>
      <c r="S4188" s="15" t="s">
        <v>19753</v>
      </c>
      <c r="T4188" s="52">
        <v>0</v>
      </c>
      <c r="U4188" s="22" t="s">
        <v>392</v>
      </c>
      <c r="V4188" s="49" t="str">
        <f>+Sitio_Publico[[#This Row],[idcoleccion]]&amp;"-"&amp;Sitio_Publico[[#This Row],[id]]</f>
        <v>000-4187</v>
      </c>
      <c r="W4188" s="49">
        <f>+VLOOKUP(Sitio_Publico[[#This Row],[territorio]],Estructura!$AE$4:$AH$1067,4,0)</f>
        <v>10000144</v>
      </c>
      <c r="X4188" s="49" t="str">
        <f>+VLOOKUP(Sitio_Publico[[#This Row],[tema]],Estructura!$G$4:$J$532,4,0)</f>
        <v>T-0</v>
      </c>
      <c r="Y4188" s="49" t="str">
        <f>+VLOOKUP(Sitio_Publico[[#This Row],[contenido]],Estructura!$L$4:$O$473,4,0)</f>
        <v>C-1</v>
      </c>
      <c r="Z4188" s="49" t="str">
        <f>+VLOOKUP(Sitio_Publico[[#This Row],[Filtro Integrado]],Estructura!$U$4:$W$529,3,0)</f>
        <v>FI-0</v>
      </c>
      <c r="AA4188" s="49" t="str">
        <f>+VLOOKUP(Sitio_Publico[[#This Row],[Muestra]],Estructura!$Y$4:$AB$483,4,0)</f>
        <v>M-000220</v>
      </c>
    </row>
    <row r="4189" spans="1:27" ht="51" x14ac:dyDescent="0.3">
      <c r="A4189" s="16">
        <f t="shared" si="65"/>
        <v>4188</v>
      </c>
      <c r="B4189" s="47" t="s">
        <v>15118</v>
      </c>
      <c r="C4189" s="13" t="s">
        <v>15119</v>
      </c>
      <c r="D4189" s="13" t="s">
        <v>15120</v>
      </c>
      <c r="E4189" s="44">
        <v>100107011</v>
      </c>
      <c r="F4189" s="13" t="s">
        <v>15396</v>
      </c>
      <c r="G4189" s="23" t="s">
        <v>15397</v>
      </c>
      <c r="H4189" s="42" t="s">
        <v>457</v>
      </c>
      <c r="I4189" s="28" t="s">
        <v>368</v>
      </c>
      <c r="J4189" s="12" t="s">
        <v>15398</v>
      </c>
      <c r="K4189" s="28" t="s">
        <v>17518</v>
      </c>
      <c r="L4189" s="12" t="s">
        <v>1611</v>
      </c>
      <c r="M4189" s="12" t="s">
        <v>15400</v>
      </c>
      <c r="N4189" s="12" t="s">
        <v>15126</v>
      </c>
      <c r="O4189" s="26" t="s">
        <v>19754</v>
      </c>
      <c r="P4189" s="26" t="s">
        <v>19755</v>
      </c>
      <c r="Q4189" s="25" t="s">
        <v>456</v>
      </c>
      <c r="R4189" s="26" t="s">
        <v>19756</v>
      </c>
      <c r="S4189" s="15" t="s">
        <v>19757</v>
      </c>
      <c r="T4189" s="52" t="s">
        <v>2038</v>
      </c>
      <c r="U4189" s="22" t="s">
        <v>392</v>
      </c>
      <c r="V4189" s="49" t="str">
        <f>+Sitio_Publico[[#This Row],[idcoleccion]]&amp;"-"&amp;Sitio_Publico[[#This Row],[id]]</f>
        <v>000-4188</v>
      </c>
      <c r="W4189" s="49">
        <f>+VLOOKUP(Sitio_Publico[[#This Row],[territorio]],Estructura!$AE$4:$AH$1067,4,0)</f>
        <v>20000005</v>
      </c>
      <c r="X4189" s="49" t="str">
        <f>+VLOOKUP(Sitio_Publico[[#This Row],[tema]],Estructura!$G$4:$J$532,4,0)</f>
        <v>T-58</v>
      </c>
      <c r="Y4189" s="49" t="str">
        <f>+VLOOKUP(Sitio_Publico[[#This Row],[contenido]],Estructura!$L$4:$O$473,4,0)</f>
        <v>C-35</v>
      </c>
      <c r="Z4189" s="49" t="str">
        <f>+VLOOKUP(Sitio_Publico[[#This Row],[Filtro Integrado]],Estructura!$U$4:$W$529,3,0)</f>
        <v>FI-8</v>
      </c>
      <c r="AA4189" s="49" t="str">
        <f>+VLOOKUP(Sitio_Publico[[#This Row],[Muestra]],Estructura!$Y$4:$AB$483,4,0)</f>
        <v>M-000333</v>
      </c>
    </row>
    <row r="4190" spans="1:27" ht="40.799999999999997" x14ac:dyDescent="0.3">
      <c r="A4190" s="16">
        <f t="shared" si="65"/>
        <v>4189</v>
      </c>
      <c r="B4190" s="47" t="s">
        <v>15118</v>
      </c>
      <c r="C4190" s="13" t="s">
        <v>15119</v>
      </c>
      <c r="D4190" s="13" t="s">
        <v>15120</v>
      </c>
      <c r="E4190" s="44">
        <v>175</v>
      </c>
      <c r="F4190" s="13" t="s">
        <v>15142</v>
      </c>
      <c r="G4190" s="23" t="s">
        <v>15143</v>
      </c>
      <c r="H4190" s="42" t="s">
        <v>455</v>
      </c>
      <c r="I4190" s="28" t="s">
        <v>450</v>
      </c>
      <c r="J4190" s="12" t="s">
        <v>393</v>
      </c>
      <c r="K4190" s="28" t="s">
        <v>15142</v>
      </c>
      <c r="L4190" s="12" t="s">
        <v>1299</v>
      </c>
      <c r="M4190" s="12" t="s">
        <v>14623</v>
      </c>
      <c r="N4190" s="12" t="s">
        <v>15126</v>
      </c>
      <c r="O4190" s="26" t="s">
        <v>19758</v>
      </c>
      <c r="P4190" s="26" t="s">
        <v>19759</v>
      </c>
      <c r="Q4190" s="25" t="s">
        <v>632</v>
      </c>
      <c r="R4190" s="26" t="s">
        <v>16956</v>
      </c>
      <c r="S4190" s="15" t="s">
        <v>19760</v>
      </c>
      <c r="T4190" s="52">
        <v>0</v>
      </c>
      <c r="U4190" s="22" t="s">
        <v>392</v>
      </c>
      <c r="V4190" s="49" t="str">
        <f>+Sitio_Publico[[#This Row],[idcoleccion]]&amp;"-"&amp;Sitio_Publico[[#This Row],[id]]</f>
        <v>000-4189</v>
      </c>
      <c r="W4190" s="49">
        <f>+VLOOKUP(Sitio_Publico[[#This Row],[territorio]],Estructura!$AE$4:$AH$1067,4,0)</f>
        <v>10000175</v>
      </c>
      <c r="X4190" s="49" t="str">
        <f>+VLOOKUP(Sitio_Publico[[#This Row],[tema]],Estructura!$G$4:$J$532,4,0)</f>
        <v>T-0</v>
      </c>
      <c r="Y4190" s="49" t="str">
        <f>+VLOOKUP(Sitio_Publico[[#This Row],[contenido]],Estructura!$L$4:$O$473,4,0)</f>
        <v>C-1</v>
      </c>
      <c r="Z4190" s="49" t="str">
        <f>+VLOOKUP(Sitio_Publico[[#This Row],[Filtro Integrado]],Estructura!$U$4:$W$529,3,0)</f>
        <v>FI-0</v>
      </c>
      <c r="AA4190" s="49" t="str">
        <f>+VLOOKUP(Sitio_Publico[[#This Row],[Muestra]],Estructura!$Y$4:$AB$483,4,0)</f>
        <v>M-00039</v>
      </c>
    </row>
    <row r="4191" spans="1:27" ht="30.6" x14ac:dyDescent="0.3">
      <c r="A4191" s="16">
        <f t="shared" si="65"/>
        <v>4190</v>
      </c>
      <c r="B4191" s="47" t="s">
        <v>15118</v>
      </c>
      <c r="C4191" s="13" t="s">
        <v>15119</v>
      </c>
      <c r="D4191" s="13" t="s">
        <v>15120</v>
      </c>
      <c r="E4191" s="44">
        <v>100108003</v>
      </c>
      <c r="F4191" s="13" t="s">
        <v>15198</v>
      </c>
      <c r="G4191" s="23" t="s">
        <v>15122</v>
      </c>
      <c r="H4191" s="42" t="s">
        <v>455</v>
      </c>
      <c r="I4191" s="28" t="s">
        <v>14</v>
      </c>
      <c r="J4191" s="12" t="s">
        <v>393</v>
      </c>
      <c r="K4191" s="28" t="s">
        <v>19489</v>
      </c>
      <c r="L4191" s="12" t="s">
        <v>15124</v>
      </c>
      <c r="M4191" s="12" t="s">
        <v>15125</v>
      </c>
      <c r="N4191" s="12" t="s">
        <v>15126</v>
      </c>
      <c r="O4191" s="26" t="s">
        <v>19761</v>
      </c>
      <c r="P4191" s="26" t="s">
        <v>19762</v>
      </c>
      <c r="Q4191" s="25" t="s">
        <v>1121</v>
      </c>
      <c r="R4191" s="26" t="s">
        <v>19492</v>
      </c>
      <c r="S4191" s="15" t="s">
        <v>19763</v>
      </c>
      <c r="T4191" s="52">
        <v>0</v>
      </c>
      <c r="U4191" s="22" t="s">
        <v>392</v>
      </c>
      <c r="V4191" s="49" t="str">
        <f>+Sitio_Publico[[#This Row],[idcoleccion]]&amp;"-"&amp;Sitio_Publico[[#This Row],[id]]</f>
        <v>000-4190</v>
      </c>
      <c r="W4191" s="49">
        <f>+VLOOKUP(Sitio_Publico[[#This Row],[territorio]],Estructura!$AE$4:$AH$1067,4,0)</f>
        <v>10000000</v>
      </c>
      <c r="X4191" s="49" t="str">
        <f>+VLOOKUP(Sitio_Publico[[#This Row],[tema]],Estructura!$G$4:$J$532,4,0)</f>
        <v>T-55</v>
      </c>
      <c r="Y4191" s="49" t="str">
        <f>+VLOOKUP(Sitio_Publico[[#This Row],[contenido]],Estructura!$L$4:$O$473,4,0)</f>
        <v>C-30</v>
      </c>
      <c r="Z4191" s="49" t="str">
        <f>+VLOOKUP(Sitio_Publico[[#This Row],[Filtro Integrado]],Estructura!$U$4:$W$529,3,0)</f>
        <v>FI-0</v>
      </c>
      <c r="AA4191" s="49" t="str">
        <f>+VLOOKUP(Sitio_Publico[[#This Row],[Muestra]],Estructura!$Y$4:$AB$483,4,0)</f>
        <v>M-000363</v>
      </c>
    </row>
    <row r="4192" spans="1:27" ht="112.2" x14ac:dyDescent="0.3">
      <c r="A4192" s="16">
        <f t="shared" si="65"/>
        <v>4191</v>
      </c>
      <c r="B4192" s="47" t="s">
        <v>15118</v>
      </c>
      <c r="C4192" s="13" t="s">
        <v>15119</v>
      </c>
      <c r="D4192" s="13" t="s">
        <v>15141</v>
      </c>
      <c r="E4192" s="44">
        <v>100107012</v>
      </c>
      <c r="F4192" s="13" t="s">
        <v>15142</v>
      </c>
      <c r="G4192" s="23" t="s">
        <v>15143</v>
      </c>
      <c r="H4192" s="42" t="s">
        <v>455</v>
      </c>
      <c r="I4192" s="28" t="s">
        <v>14</v>
      </c>
      <c r="J4192" s="12" t="s">
        <v>393</v>
      </c>
      <c r="K4192" s="28" t="s">
        <v>19022</v>
      </c>
      <c r="L4192" s="12" t="s">
        <v>15145</v>
      </c>
      <c r="M4192" s="12" t="s">
        <v>15146</v>
      </c>
      <c r="N4192" s="12" t="s">
        <v>15126</v>
      </c>
      <c r="O4192" s="26" t="s">
        <v>19764</v>
      </c>
      <c r="P4192" s="26" t="s">
        <v>19765</v>
      </c>
      <c r="Q4192" s="25" t="s">
        <v>456</v>
      </c>
      <c r="R4192" s="26" t="s">
        <v>19766</v>
      </c>
      <c r="S4192" s="15" t="s">
        <v>19767</v>
      </c>
      <c r="T4192" s="52">
        <v>0</v>
      </c>
      <c r="U4192" s="22" t="s">
        <v>392</v>
      </c>
      <c r="V4192" s="49" t="str">
        <f>+Sitio_Publico[[#This Row],[idcoleccion]]&amp;"-"&amp;Sitio_Publico[[#This Row],[id]]</f>
        <v>000-4191</v>
      </c>
      <c r="W4192" s="49">
        <f>+VLOOKUP(Sitio_Publico[[#This Row],[territorio]],Estructura!$AE$4:$AH$1067,4,0)</f>
        <v>10000000</v>
      </c>
      <c r="X4192" s="49" t="str">
        <f>+VLOOKUP(Sitio_Publico[[#This Row],[tema]],Estructura!$G$4:$J$532,4,0)</f>
        <v>T-0</v>
      </c>
      <c r="Y4192" s="49" t="str">
        <f>+VLOOKUP(Sitio_Publico[[#This Row],[contenido]],Estructura!$L$4:$O$473,4,0)</f>
        <v>C-1</v>
      </c>
      <c r="Z4192" s="49" t="str">
        <f>+VLOOKUP(Sitio_Publico[[#This Row],[Filtro Integrado]],Estructura!$U$4:$W$529,3,0)</f>
        <v>FI-0</v>
      </c>
      <c r="AA4192" s="49" t="str">
        <f>+VLOOKUP(Sitio_Publico[[#This Row],[Muestra]],Estructura!$Y$4:$AB$483,4,0)</f>
        <v>M-00031</v>
      </c>
    </row>
    <row r="4193" spans="1:27" ht="30.6" x14ac:dyDescent="0.3">
      <c r="A4193" s="16">
        <f t="shared" si="65"/>
        <v>4192</v>
      </c>
      <c r="B4193" s="47" t="s">
        <v>15118</v>
      </c>
      <c r="C4193" s="13" t="s">
        <v>15119</v>
      </c>
      <c r="D4193" s="13" t="s">
        <v>15120</v>
      </c>
      <c r="E4193" s="44">
        <v>16301</v>
      </c>
      <c r="F4193" s="13" t="s">
        <v>15198</v>
      </c>
      <c r="G4193" s="23" t="s">
        <v>15122</v>
      </c>
      <c r="H4193" s="42" t="s">
        <v>458</v>
      </c>
      <c r="I4193" s="28" t="s">
        <v>210</v>
      </c>
      <c r="J4193" s="12" t="s">
        <v>393</v>
      </c>
      <c r="K4193" s="28" t="s">
        <v>15225</v>
      </c>
      <c r="L4193" s="12" t="s">
        <v>15124</v>
      </c>
      <c r="M4193" s="12" t="s">
        <v>15125</v>
      </c>
      <c r="N4193" s="12" t="s">
        <v>15126</v>
      </c>
      <c r="O4193" s="26" t="s">
        <v>19768</v>
      </c>
      <c r="P4193" s="26" t="s">
        <v>19769</v>
      </c>
      <c r="Q4193" s="25" t="s">
        <v>632</v>
      </c>
      <c r="R4193" s="26" t="s">
        <v>19770</v>
      </c>
      <c r="S4193" s="15" t="s">
        <v>19771</v>
      </c>
      <c r="T4193" s="52" t="s">
        <v>19772</v>
      </c>
      <c r="U4193" s="22" t="s">
        <v>392</v>
      </c>
      <c r="V4193" s="49" t="str">
        <f>+Sitio_Publico[[#This Row],[idcoleccion]]&amp;"-"&amp;Sitio_Publico[[#This Row],[id]]</f>
        <v>000-4192</v>
      </c>
      <c r="W4193" s="49">
        <f>+VLOOKUP(Sitio_Publico[[#This Row],[territorio]],Estructura!$AE$4:$AH$1067,4,0)</f>
        <v>30016301</v>
      </c>
      <c r="X4193" s="49" t="str">
        <f>+VLOOKUP(Sitio_Publico[[#This Row],[tema]],Estructura!$G$4:$J$532,4,0)</f>
        <v>T-55</v>
      </c>
      <c r="Y4193" s="49" t="str">
        <f>+VLOOKUP(Sitio_Publico[[#This Row],[contenido]],Estructura!$L$4:$O$473,4,0)</f>
        <v>C-30</v>
      </c>
      <c r="Z4193" s="49" t="str">
        <f>+VLOOKUP(Sitio_Publico[[#This Row],[Filtro Integrado]],Estructura!$U$4:$W$529,3,0)</f>
        <v>FI-0</v>
      </c>
      <c r="AA4193" s="49" t="str">
        <f>+VLOOKUP(Sitio_Publico[[#This Row],[Muestra]],Estructura!$Y$4:$AB$483,4,0)</f>
        <v>M-0002</v>
      </c>
    </row>
    <row r="4194" spans="1:27" ht="40.799999999999997" x14ac:dyDescent="0.3">
      <c r="A4194" s="16">
        <f t="shared" si="65"/>
        <v>4193</v>
      </c>
      <c r="B4194" s="47" t="s">
        <v>15118</v>
      </c>
      <c r="C4194" s="13" t="s">
        <v>15119</v>
      </c>
      <c r="D4194" s="13" t="s">
        <v>15120</v>
      </c>
      <c r="E4194" s="44">
        <v>6</v>
      </c>
      <c r="F4194" s="13" t="s">
        <v>15142</v>
      </c>
      <c r="G4194" s="23" t="s">
        <v>15300</v>
      </c>
      <c r="H4194" s="42" t="s">
        <v>455</v>
      </c>
      <c r="I4194" s="28" t="s">
        <v>14</v>
      </c>
      <c r="J4194" s="12" t="s">
        <v>393</v>
      </c>
      <c r="K4194" s="28" t="s">
        <v>16219</v>
      </c>
      <c r="L4194" s="12" t="s">
        <v>15145</v>
      </c>
      <c r="M4194" s="12" t="s">
        <v>15146</v>
      </c>
      <c r="N4194" s="12" t="s">
        <v>15126</v>
      </c>
      <c r="O4194" s="26" t="s">
        <v>19773</v>
      </c>
      <c r="P4194" s="26" t="s">
        <v>19774</v>
      </c>
      <c r="Q4194" s="25" t="s">
        <v>456</v>
      </c>
      <c r="R4194" s="26" t="s">
        <v>19775</v>
      </c>
      <c r="S4194" s="15" t="s">
        <v>19776</v>
      </c>
      <c r="T4194" s="52">
        <v>0</v>
      </c>
      <c r="U4194" s="22" t="s">
        <v>392</v>
      </c>
      <c r="V4194" s="49" t="str">
        <f>+Sitio_Publico[[#This Row],[idcoleccion]]&amp;"-"&amp;Sitio_Publico[[#This Row],[id]]</f>
        <v>000-4193</v>
      </c>
      <c r="W4194" s="49">
        <f>+VLOOKUP(Sitio_Publico[[#This Row],[territorio]],Estructura!$AE$4:$AH$1067,4,0)</f>
        <v>10000000</v>
      </c>
      <c r="X4194" s="49" t="str">
        <f>+VLOOKUP(Sitio_Publico[[#This Row],[tema]],Estructura!$G$4:$J$532,4,0)</f>
        <v>T-0</v>
      </c>
      <c r="Y4194" s="49" t="str">
        <f>+VLOOKUP(Sitio_Publico[[#This Row],[contenido]],Estructura!$L$4:$O$473,4,0)</f>
        <v>C-34</v>
      </c>
      <c r="Z4194" s="49" t="str">
        <f>+VLOOKUP(Sitio_Publico[[#This Row],[Filtro Integrado]],Estructura!$U$4:$W$529,3,0)</f>
        <v>FI-0</v>
      </c>
      <c r="AA4194" s="49" t="str">
        <f>+VLOOKUP(Sitio_Publico[[#This Row],[Muestra]],Estructura!$Y$4:$AB$483,4,0)</f>
        <v>M-00045</v>
      </c>
    </row>
    <row r="4195" spans="1:27" ht="51" x14ac:dyDescent="0.3">
      <c r="A4195" s="16">
        <f t="shared" si="65"/>
        <v>4194</v>
      </c>
      <c r="B4195" s="47" t="s">
        <v>15118</v>
      </c>
      <c r="C4195" s="13" t="s">
        <v>15119</v>
      </c>
      <c r="D4195" s="13" t="s">
        <v>15120</v>
      </c>
      <c r="E4195" s="44">
        <v>16203</v>
      </c>
      <c r="F4195" s="13" t="s">
        <v>15151</v>
      </c>
      <c r="G4195" s="23" t="s">
        <v>15152</v>
      </c>
      <c r="H4195" s="42" t="s">
        <v>458</v>
      </c>
      <c r="I4195" s="28" t="s">
        <v>198</v>
      </c>
      <c r="J4195" s="12" t="s">
        <v>15153</v>
      </c>
      <c r="K4195" s="28" t="s">
        <v>15154</v>
      </c>
      <c r="L4195" s="12" t="s">
        <v>15155</v>
      </c>
      <c r="M4195" s="12" t="s">
        <v>15156</v>
      </c>
      <c r="N4195" s="12" t="s">
        <v>15126</v>
      </c>
      <c r="O4195" s="26" t="s">
        <v>19777</v>
      </c>
      <c r="P4195" s="26" t="s">
        <v>19778</v>
      </c>
      <c r="Q4195" s="25" t="s">
        <v>10495</v>
      </c>
      <c r="R4195" s="26" t="s">
        <v>19779</v>
      </c>
      <c r="S4195" s="15" t="s">
        <v>19780</v>
      </c>
      <c r="T4195" s="52" t="s">
        <v>679</v>
      </c>
      <c r="U4195" s="22" t="s">
        <v>392</v>
      </c>
      <c r="V4195" s="49" t="str">
        <f>+Sitio_Publico[[#This Row],[idcoleccion]]&amp;"-"&amp;Sitio_Publico[[#This Row],[id]]</f>
        <v>000-4194</v>
      </c>
      <c r="W4195" s="49">
        <f>+VLOOKUP(Sitio_Publico[[#This Row],[territorio]],Estructura!$AE$4:$AH$1067,4,0)</f>
        <v>30016203</v>
      </c>
      <c r="X4195" s="49" t="str">
        <f>+VLOOKUP(Sitio_Publico[[#This Row],[tema]],Estructura!$G$4:$J$532,4,0)</f>
        <v>T-52</v>
      </c>
      <c r="Y4195" s="49" t="str">
        <f>+VLOOKUP(Sitio_Publico[[#This Row],[contenido]],Estructura!$L$4:$O$473,4,0)</f>
        <v>C-32</v>
      </c>
      <c r="Z4195" s="49" t="str">
        <f>+VLOOKUP(Sitio_Publico[[#This Row],[Filtro Integrado]],Estructura!$U$4:$W$529,3,0)</f>
        <v>FI-4</v>
      </c>
      <c r="AA4195" s="49" t="str">
        <f>+VLOOKUP(Sitio_Publico[[#This Row],[Muestra]],Estructura!$Y$4:$AB$483,4,0)</f>
        <v>M-000217</v>
      </c>
    </row>
    <row r="4196" spans="1:27" ht="40.799999999999997" x14ac:dyDescent="0.3">
      <c r="A4196" s="16">
        <f t="shared" si="65"/>
        <v>4195</v>
      </c>
      <c r="B4196" s="47" t="s">
        <v>15118</v>
      </c>
      <c r="C4196" s="13" t="s">
        <v>15119</v>
      </c>
      <c r="D4196" s="13" t="s">
        <v>15120</v>
      </c>
      <c r="E4196" s="44">
        <v>168</v>
      </c>
      <c r="F4196" s="13" t="s">
        <v>15142</v>
      </c>
      <c r="G4196" s="23" t="s">
        <v>15300</v>
      </c>
      <c r="H4196" s="42" t="s">
        <v>455</v>
      </c>
      <c r="I4196" s="28" t="s">
        <v>15891</v>
      </c>
      <c r="J4196" s="12" t="s">
        <v>393</v>
      </c>
      <c r="K4196" s="28" t="s">
        <v>15181</v>
      </c>
      <c r="L4196" s="12" t="s">
        <v>1299</v>
      </c>
      <c r="M4196" s="12" t="s">
        <v>14623</v>
      </c>
      <c r="N4196" s="12" t="s">
        <v>15126</v>
      </c>
      <c r="O4196" s="26" t="s">
        <v>19781</v>
      </c>
      <c r="P4196" s="26" t="s">
        <v>19782</v>
      </c>
      <c r="Q4196" s="25" t="s">
        <v>632</v>
      </c>
      <c r="R4196" s="26" t="s">
        <v>19783</v>
      </c>
      <c r="S4196" s="15" t="s">
        <v>19784</v>
      </c>
      <c r="T4196" s="52">
        <v>0</v>
      </c>
      <c r="U4196" s="22" t="s">
        <v>392</v>
      </c>
      <c r="V4196" s="49" t="str">
        <f>+Sitio_Publico[[#This Row],[idcoleccion]]&amp;"-"&amp;Sitio_Publico[[#This Row],[id]]</f>
        <v>000-4195</v>
      </c>
      <c r="W4196" s="49">
        <f>+VLOOKUP(Sitio_Publico[[#This Row],[territorio]],Estructura!$AE$4:$AH$1067,4,0)</f>
        <v>10000168</v>
      </c>
      <c r="X4196" s="49" t="str">
        <f>+VLOOKUP(Sitio_Publico[[#This Row],[tema]],Estructura!$G$4:$J$532,4,0)</f>
        <v>T-0</v>
      </c>
      <c r="Y4196" s="49" t="str">
        <f>+VLOOKUP(Sitio_Publico[[#This Row],[contenido]],Estructura!$L$4:$O$473,4,0)</f>
        <v>C-34</v>
      </c>
      <c r="Z4196" s="49" t="str">
        <f>+VLOOKUP(Sitio_Publico[[#This Row],[Filtro Integrado]],Estructura!$U$4:$W$529,3,0)</f>
        <v>FI-0</v>
      </c>
      <c r="AA4196" s="49" t="str">
        <f>+VLOOKUP(Sitio_Publico[[#This Row],[Muestra]],Estructura!$Y$4:$AB$483,4,0)</f>
        <v>M-000220</v>
      </c>
    </row>
    <row r="4197" spans="1:27" ht="30.6" x14ac:dyDescent="0.3">
      <c r="A4197" s="16">
        <f t="shared" si="65"/>
        <v>4196</v>
      </c>
      <c r="B4197" s="47" t="s">
        <v>15118</v>
      </c>
      <c r="C4197" s="13" t="s">
        <v>15119</v>
      </c>
      <c r="D4197" s="13" t="s">
        <v>15120</v>
      </c>
      <c r="E4197" s="44">
        <v>16104</v>
      </c>
      <c r="F4197" s="13" t="s">
        <v>15198</v>
      </c>
      <c r="G4197" s="23" t="s">
        <v>15122</v>
      </c>
      <c r="H4197" s="42" t="s">
        <v>458</v>
      </c>
      <c r="I4197" s="28" t="s">
        <v>201</v>
      </c>
      <c r="J4197" s="12" t="s">
        <v>393</v>
      </c>
      <c r="K4197" s="28" t="s">
        <v>15225</v>
      </c>
      <c r="L4197" s="12" t="s">
        <v>15124</v>
      </c>
      <c r="M4197" s="12" t="s">
        <v>15125</v>
      </c>
      <c r="N4197" s="12" t="s">
        <v>15126</v>
      </c>
      <c r="O4197" s="26" t="s">
        <v>19785</v>
      </c>
      <c r="P4197" s="26" t="s">
        <v>19786</v>
      </c>
      <c r="Q4197" s="25" t="s">
        <v>632</v>
      </c>
      <c r="R4197" s="26" t="s">
        <v>19787</v>
      </c>
      <c r="S4197" s="15" t="s">
        <v>19788</v>
      </c>
      <c r="T4197" s="52" t="s">
        <v>19789</v>
      </c>
      <c r="U4197" s="22" t="s">
        <v>392</v>
      </c>
      <c r="V4197" s="49" t="str">
        <f>+Sitio_Publico[[#This Row],[idcoleccion]]&amp;"-"&amp;Sitio_Publico[[#This Row],[id]]</f>
        <v>000-4196</v>
      </c>
      <c r="W4197" s="49">
        <f>+VLOOKUP(Sitio_Publico[[#This Row],[territorio]],Estructura!$AE$4:$AH$1067,4,0)</f>
        <v>30016104</v>
      </c>
      <c r="X4197" s="49" t="str">
        <f>+VLOOKUP(Sitio_Publico[[#This Row],[tema]],Estructura!$G$4:$J$532,4,0)</f>
        <v>T-55</v>
      </c>
      <c r="Y4197" s="49" t="str">
        <f>+VLOOKUP(Sitio_Publico[[#This Row],[contenido]],Estructura!$L$4:$O$473,4,0)</f>
        <v>C-30</v>
      </c>
      <c r="Z4197" s="49" t="str">
        <f>+VLOOKUP(Sitio_Publico[[#This Row],[Filtro Integrado]],Estructura!$U$4:$W$529,3,0)</f>
        <v>FI-0</v>
      </c>
      <c r="AA4197" s="49" t="str">
        <f>+VLOOKUP(Sitio_Publico[[#This Row],[Muestra]],Estructura!$Y$4:$AB$483,4,0)</f>
        <v>M-0002</v>
      </c>
    </row>
    <row r="4198" spans="1:27" ht="51" x14ac:dyDescent="0.3">
      <c r="A4198" s="16">
        <f t="shared" si="65"/>
        <v>4197</v>
      </c>
      <c r="B4198" s="47" t="s">
        <v>15118</v>
      </c>
      <c r="C4198" s="13" t="s">
        <v>15119</v>
      </c>
      <c r="D4198" s="13" t="s">
        <v>15120</v>
      </c>
      <c r="E4198" s="44">
        <v>100101004</v>
      </c>
      <c r="F4198" s="13" t="s">
        <v>15131</v>
      </c>
      <c r="G4198" s="23" t="s">
        <v>15132</v>
      </c>
      <c r="H4198" s="42" t="s">
        <v>457</v>
      </c>
      <c r="I4198" s="28" t="s">
        <v>373</v>
      </c>
      <c r="J4198" s="12" t="s">
        <v>393</v>
      </c>
      <c r="K4198" s="28" t="s">
        <v>15410</v>
      </c>
      <c r="L4198" s="12" t="s">
        <v>15134</v>
      </c>
      <c r="M4198" s="12" t="s">
        <v>15135</v>
      </c>
      <c r="N4198" s="12" t="s">
        <v>15126</v>
      </c>
      <c r="O4198" s="26" t="s">
        <v>19790</v>
      </c>
      <c r="P4198" s="26" t="s">
        <v>19791</v>
      </c>
      <c r="Q4198" s="25" t="s">
        <v>491</v>
      </c>
      <c r="R4198" s="26" t="s">
        <v>19792</v>
      </c>
      <c r="S4198" s="15" t="s">
        <v>19793</v>
      </c>
      <c r="T4198" s="52" t="s">
        <v>15617</v>
      </c>
      <c r="U4198" s="22" t="s">
        <v>392</v>
      </c>
      <c r="V4198" s="49" t="str">
        <f>+Sitio_Publico[[#This Row],[idcoleccion]]&amp;"-"&amp;Sitio_Publico[[#This Row],[id]]</f>
        <v>000-4197</v>
      </c>
      <c r="W4198" s="49">
        <f>+VLOOKUP(Sitio_Publico[[#This Row],[territorio]],Estructura!$AE$4:$AH$1067,4,0)</f>
        <v>20000010</v>
      </c>
      <c r="X4198" s="49" t="str">
        <f>+VLOOKUP(Sitio_Publico[[#This Row],[tema]],Estructura!$G$4:$J$532,4,0)</f>
        <v>T-51</v>
      </c>
      <c r="Y4198" s="49" t="str">
        <f>+VLOOKUP(Sitio_Publico[[#This Row],[contenido]],Estructura!$L$4:$O$473,4,0)</f>
        <v>C-31</v>
      </c>
      <c r="Z4198" s="49" t="str">
        <f>+VLOOKUP(Sitio_Publico[[#This Row],[Filtro Integrado]],Estructura!$U$4:$W$529,3,0)</f>
        <v>FI-0</v>
      </c>
      <c r="AA4198" s="49" t="str">
        <f>+VLOOKUP(Sitio_Publico[[#This Row],[Muestra]],Estructura!$Y$4:$AB$483,4,0)</f>
        <v>M-0004</v>
      </c>
    </row>
    <row r="4199" spans="1:27" ht="30.6" x14ac:dyDescent="0.3">
      <c r="A4199" s="16">
        <f t="shared" si="65"/>
        <v>4198</v>
      </c>
      <c r="B4199" s="47" t="s">
        <v>15118</v>
      </c>
      <c r="C4199" s="13" t="s">
        <v>15119</v>
      </c>
      <c r="D4199" s="13" t="s">
        <v>15120</v>
      </c>
      <c r="E4199" s="44">
        <v>100102003</v>
      </c>
      <c r="F4199" s="13" t="s">
        <v>15198</v>
      </c>
      <c r="G4199" s="23" t="s">
        <v>15122</v>
      </c>
      <c r="H4199" s="42" t="s">
        <v>455</v>
      </c>
      <c r="I4199" s="28" t="s">
        <v>14</v>
      </c>
      <c r="J4199" s="12" t="s">
        <v>393</v>
      </c>
      <c r="K4199" s="28" t="s">
        <v>17737</v>
      </c>
      <c r="L4199" s="12" t="s">
        <v>15124</v>
      </c>
      <c r="M4199" s="12" t="s">
        <v>15125</v>
      </c>
      <c r="N4199" s="12" t="s">
        <v>15126</v>
      </c>
      <c r="O4199" s="26" t="s">
        <v>19794</v>
      </c>
      <c r="P4199" s="26" t="s">
        <v>19795</v>
      </c>
      <c r="Q4199" s="25" t="s">
        <v>1359</v>
      </c>
      <c r="R4199" s="26" t="s">
        <v>17740</v>
      </c>
      <c r="S4199" s="15" t="s">
        <v>19796</v>
      </c>
      <c r="T4199" s="52">
        <v>0</v>
      </c>
      <c r="U4199" s="22" t="s">
        <v>392</v>
      </c>
      <c r="V4199" s="49" t="str">
        <f>+Sitio_Publico[[#This Row],[idcoleccion]]&amp;"-"&amp;Sitio_Publico[[#This Row],[id]]</f>
        <v>000-4198</v>
      </c>
      <c r="W4199" s="49">
        <f>+VLOOKUP(Sitio_Publico[[#This Row],[territorio]],Estructura!$AE$4:$AH$1067,4,0)</f>
        <v>10000000</v>
      </c>
      <c r="X4199" s="49" t="str">
        <f>+VLOOKUP(Sitio_Publico[[#This Row],[tema]],Estructura!$G$4:$J$532,4,0)</f>
        <v>T-55</v>
      </c>
      <c r="Y4199" s="49" t="str">
        <f>+VLOOKUP(Sitio_Publico[[#This Row],[contenido]],Estructura!$L$4:$O$473,4,0)</f>
        <v>C-30</v>
      </c>
      <c r="Z4199" s="49" t="str">
        <f>+VLOOKUP(Sitio_Publico[[#This Row],[Filtro Integrado]],Estructura!$U$4:$W$529,3,0)</f>
        <v>FI-0</v>
      </c>
      <c r="AA4199" s="49" t="str">
        <f>+VLOOKUP(Sitio_Publico[[#This Row],[Muestra]],Estructura!$Y$4:$AB$483,4,0)</f>
        <v>M-000338</v>
      </c>
    </row>
    <row r="4200" spans="1:27" ht="40.799999999999997" x14ac:dyDescent="0.3">
      <c r="A4200" s="16">
        <f t="shared" si="65"/>
        <v>4199</v>
      </c>
      <c r="B4200" s="47" t="s">
        <v>15118</v>
      </c>
      <c r="C4200" s="13" t="s">
        <v>15119</v>
      </c>
      <c r="D4200" s="13" t="s">
        <v>15120</v>
      </c>
      <c r="E4200" s="44">
        <v>100108003</v>
      </c>
      <c r="F4200" s="13" t="s">
        <v>15121</v>
      </c>
      <c r="G4200" s="23" t="s">
        <v>15122</v>
      </c>
      <c r="H4200" s="42" t="s">
        <v>455</v>
      </c>
      <c r="I4200" s="28" t="s">
        <v>14</v>
      </c>
      <c r="J4200" s="12" t="s">
        <v>393</v>
      </c>
      <c r="K4200" s="28" t="s">
        <v>19489</v>
      </c>
      <c r="L4200" s="12" t="s">
        <v>15124</v>
      </c>
      <c r="M4200" s="12" t="s">
        <v>15125</v>
      </c>
      <c r="N4200" s="12" t="s">
        <v>15126</v>
      </c>
      <c r="O4200" s="26" t="s">
        <v>19797</v>
      </c>
      <c r="P4200" s="26" t="s">
        <v>19798</v>
      </c>
      <c r="Q4200" s="25" t="s">
        <v>632</v>
      </c>
      <c r="R4200" s="26" t="s">
        <v>19638</v>
      </c>
      <c r="S4200" s="15" t="s">
        <v>19799</v>
      </c>
      <c r="T4200" s="52">
        <v>0</v>
      </c>
      <c r="U4200" s="22" t="s">
        <v>392</v>
      </c>
      <c r="V4200" s="49" t="str">
        <f>+Sitio_Publico[[#This Row],[idcoleccion]]&amp;"-"&amp;Sitio_Publico[[#This Row],[id]]</f>
        <v>000-4199</v>
      </c>
      <c r="W4200" s="49">
        <f>+VLOOKUP(Sitio_Publico[[#This Row],[territorio]],Estructura!$AE$4:$AH$1067,4,0)</f>
        <v>10000000</v>
      </c>
      <c r="X4200" s="49" t="str">
        <f>+VLOOKUP(Sitio_Publico[[#This Row],[tema]],Estructura!$G$4:$J$532,4,0)</f>
        <v>T-50</v>
      </c>
      <c r="Y4200" s="49" t="str">
        <f>+VLOOKUP(Sitio_Publico[[#This Row],[contenido]],Estructura!$L$4:$O$473,4,0)</f>
        <v>C-30</v>
      </c>
      <c r="Z4200" s="49" t="str">
        <f>+VLOOKUP(Sitio_Publico[[#This Row],[Filtro Integrado]],Estructura!$U$4:$W$529,3,0)</f>
        <v>FI-0</v>
      </c>
      <c r="AA4200" s="49" t="str">
        <f>+VLOOKUP(Sitio_Publico[[#This Row],[Muestra]],Estructura!$Y$4:$AB$483,4,0)</f>
        <v>M-000363</v>
      </c>
    </row>
    <row r="4201" spans="1:27" ht="30.6" x14ac:dyDescent="0.3">
      <c r="A4201" s="16">
        <f t="shared" si="65"/>
        <v>4200</v>
      </c>
      <c r="B4201" s="47" t="s">
        <v>15118</v>
      </c>
      <c r="C4201" s="13" t="s">
        <v>15119</v>
      </c>
      <c r="D4201" s="13" t="s">
        <v>15120</v>
      </c>
      <c r="E4201" s="44">
        <v>100104001</v>
      </c>
      <c r="F4201" s="13" t="s">
        <v>15198</v>
      </c>
      <c r="G4201" s="23" t="s">
        <v>15122</v>
      </c>
      <c r="H4201" s="42" t="s">
        <v>455</v>
      </c>
      <c r="I4201" s="28" t="s">
        <v>14</v>
      </c>
      <c r="J4201" s="12" t="s">
        <v>393</v>
      </c>
      <c r="K4201" s="28" t="s">
        <v>17198</v>
      </c>
      <c r="L4201" s="12" t="s">
        <v>15124</v>
      </c>
      <c r="M4201" s="12" t="s">
        <v>15125</v>
      </c>
      <c r="N4201" s="12" t="s">
        <v>15126</v>
      </c>
      <c r="O4201" s="26" t="s">
        <v>19800</v>
      </c>
      <c r="P4201" s="26" t="s">
        <v>19801</v>
      </c>
      <c r="Q4201" s="25" t="s">
        <v>632</v>
      </c>
      <c r="R4201" s="26" t="s">
        <v>19020</v>
      </c>
      <c r="S4201" s="15" t="s">
        <v>19802</v>
      </c>
      <c r="T4201" s="52">
        <v>0</v>
      </c>
      <c r="U4201" s="22" t="s">
        <v>392</v>
      </c>
      <c r="V4201" s="49" t="str">
        <f>+Sitio_Publico[[#This Row],[idcoleccion]]&amp;"-"&amp;Sitio_Publico[[#This Row],[id]]</f>
        <v>000-4200</v>
      </c>
      <c r="W4201" s="49">
        <f>+VLOOKUP(Sitio_Publico[[#This Row],[territorio]],Estructura!$AE$4:$AH$1067,4,0)</f>
        <v>10000000</v>
      </c>
      <c r="X4201" s="49" t="str">
        <f>+VLOOKUP(Sitio_Publico[[#This Row],[tema]],Estructura!$G$4:$J$532,4,0)</f>
        <v>T-55</v>
      </c>
      <c r="Y4201" s="49" t="str">
        <f>+VLOOKUP(Sitio_Publico[[#This Row],[contenido]],Estructura!$L$4:$O$473,4,0)</f>
        <v>C-30</v>
      </c>
      <c r="Z4201" s="49" t="str">
        <f>+VLOOKUP(Sitio_Publico[[#This Row],[Filtro Integrado]],Estructura!$U$4:$W$529,3,0)</f>
        <v>FI-0</v>
      </c>
      <c r="AA4201" s="49" t="str">
        <f>+VLOOKUP(Sitio_Publico[[#This Row],[Muestra]],Estructura!$Y$4:$AB$483,4,0)</f>
        <v>M-000326</v>
      </c>
    </row>
    <row r="4202" spans="1:27" ht="40.799999999999997" x14ac:dyDescent="0.3">
      <c r="A4202" s="16">
        <f t="shared" si="65"/>
        <v>4201</v>
      </c>
      <c r="B4202" s="47" t="s">
        <v>15118</v>
      </c>
      <c r="C4202" s="13" t="s">
        <v>15119</v>
      </c>
      <c r="D4202" s="13" t="s">
        <v>15120</v>
      </c>
      <c r="E4202" s="44">
        <v>10303</v>
      </c>
      <c r="F4202" s="13" t="s">
        <v>15121</v>
      </c>
      <c r="G4202" s="23" t="s">
        <v>15122</v>
      </c>
      <c r="H4202" s="42" t="s">
        <v>458</v>
      </c>
      <c r="I4202" s="28" t="s">
        <v>269</v>
      </c>
      <c r="J4202" s="12" t="s">
        <v>393</v>
      </c>
      <c r="K4202" s="28" t="s">
        <v>15181</v>
      </c>
      <c r="L4202" s="12" t="s">
        <v>15124</v>
      </c>
      <c r="M4202" s="12" t="s">
        <v>15125</v>
      </c>
      <c r="N4202" s="12" t="s">
        <v>15126</v>
      </c>
      <c r="O4202" s="26" t="s">
        <v>19803</v>
      </c>
      <c r="P4202" s="26" t="s">
        <v>19804</v>
      </c>
      <c r="Q4202" s="25" t="s">
        <v>1121</v>
      </c>
      <c r="R4202" s="26" t="s">
        <v>19805</v>
      </c>
      <c r="S4202" s="15" t="s">
        <v>19806</v>
      </c>
      <c r="T4202" s="52" t="s">
        <v>19807</v>
      </c>
      <c r="U4202" s="22" t="s">
        <v>392</v>
      </c>
      <c r="V4202" s="49" t="str">
        <f>+Sitio_Publico[[#This Row],[idcoleccion]]&amp;"-"&amp;Sitio_Publico[[#This Row],[id]]</f>
        <v>000-4201</v>
      </c>
      <c r="W4202" s="49">
        <f>+VLOOKUP(Sitio_Publico[[#This Row],[territorio]],Estructura!$AE$4:$AH$1067,4,0)</f>
        <v>30010303</v>
      </c>
      <c r="X4202" s="49" t="str">
        <f>+VLOOKUP(Sitio_Publico[[#This Row],[tema]],Estructura!$G$4:$J$532,4,0)</f>
        <v>T-50</v>
      </c>
      <c r="Y4202" s="49" t="str">
        <f>+VLOOKUP(Sitio_Publico[[#This Row],[contenido]],Estructura!$L$4:$O$473,4,0)</f>
        <v>C-30</v>
      </c>
      <c r="Z4202" s="49" t="str">
        <f>+VLOOKUP(Sitio_Publico[[#This Row],[Filtro Integrado]],Estructura!$U$4:$W$529,3,0)</f>
        <v>FI-0</v>
      </c>
      <c r="AA4202" s="49" t="str">
        <f>+VLOOKUP(Sitio_Publico[[#This Row],[Muestra]],Estructura!$Y$4:$AB$483,4,0)</f>
        <v>M-000220</v>
      </c>
    </row>
    <row r="4203" spans="1:27" ht="30.6" x14ac:dyDescent="0.3">
      <c r="A4203" s="16">
        <f t="shared" si="65"/>
        <v>4202</v>
      </c>
      <c r="B4203" s="47" t="s">
        <v>15118</v>
      </c>
      <c r="C4203" s="13" t="s">
        <v>15119</v>
      </c>
      <c r="D4203" s="13" t="s">
        <v>15120</v>
      </c>
      <c r="E4203" s="44">
        <v>4303</v>
      </c>
      <c r="F4203" s="13" t="s">
        <v>15198</v>
      </c>
      <c r="G4203" s="23" t="s">
        <v>15122</v>
      </c>
      <c r="H4203" s="42" t="s">
        <v>458</v>
      </c>
      <c r="I4203" s="28" t="s">
        <v>60</v>
      </c>
      <c r="J4203" s="12" t="s">
        <v>393</v>
      </c>
      <c r="K4203" s="28" t="s">
        <v>15225</v>
      </c>
      <c r="L4203" s="12" t="s">
        <v>15124</v>
      </c>
      <c r="M4203" s="12" t="s">
        <v>15125</v>
      </c>
      <c r="N4203" s="12" t="s">
        <v>15126</v>
      </c>
      <c r="O4203" s="26" t="s">
        <v>19808</v>
      </c>
      <c r="P4203" s="26" t="s">
        <v>19809</v>
      </c>
      <c r="Q4203" s="25" t="s">
        <v>632</v>
      </c>
      <c r="R4203" s="26" t="s">
        <v>19810</v>
      </c>
      <c r="S4203" s="15" t="s">
        <v>19811</v>
      </c>
      <c r="T4203" s="52" t="s">
        <v>19812</v>
      </c>
      <c r="U4203" s="22" t="s">
        <v>392</v>
      </c>
      <c r="V4203" s="49" t="str">
        <f>+Sitio_Publico[[#This Row],[idcoleccion]]&amp;"-"&amp;Sitio_Publico[[#This Row],[id]]</f>
        <v>000-4202</v>
      </c>
      <c r="W4203" s="49">
        <f>+VLOOKUP(Sitio_Publico[[#This Row],[territorio]],Estructura!$AE$4:$AH$1067,4,0)</f>
        <v>30004303</v>
      </c>
      <c r="X4203" s="49" t="str">
        <f>+VLOOKUP(Sitio_Publico[[#This Row],[tema]],Estructura!$G$4:$J$532,4,0)</f>
        <v>T-55</v>
      </c>
      <c r="Y4203" s="49" t="str">
        <f>+VLOOKUP(Sitio_Publico[[#This Row],[contenido]],Estructura!$L$4:$O$473,4,0)</f>
        <v>C-30</v>
      </c>
      <c r="Z4203" s="49" t="str">
        <f>+VLOOKUP(Sitio_Publico[[#This Row],[Filtro Integrado]],Estructura!$U$4:$W$529,3,0)</f>
        <v>FI-0</v>
      </c>
      <c r="AA4203" s="49" t="str">
        <f>+VLOOKUP(Sitio_Publico[[#This Row],[Muestra]],Estructura!$Y$4:$AB$483,4,0)</f>
        <v>M-0002</v>
      </c>
    </row>
    <row r="4204" spans="1:27" ht="40.799999999999997" x14ac:dyDescent="0.3">
      <c r="A4204" s="16">
        <f t="shared" si="65"/>
        <v>4203</v>
      </c>
      <c r="B4204" s="47" t="s">
        <v>15118</v>
      </c>
      <c r="C4204" s="13" t="s">
        <v>15119</v>
      </c>
      <c r="D4204" s="13" t="s">
        <v>15141</v>
      </c>
      <c r="E4204" s="44">
        <v>100104</v>
      </c>
      <c r="F4204" s="13" t="s">
        <v>15142</v>
      </c>
      <c r="G4204" s="23" t="s">
        <v>15300</v>
      </c>
      <c r="H4204" s="42" t="s">
        <v>455</v>
      </c>
      <c r="I4204" s="28" t="s">
        <v>14</v>
      </c>
      <c r="J4204" s="12" t="s">
        <v>15142</v>
      </c>
      <c r="K4204" s="28" t="s">
        <v>15391</v>
      </c>
      <c r="L4204" s="12" t="s">
        <v>1299</v>
      </c>
      <c r="M4204" s="12" t="s">
        <v>14623</v>
      </c>
      <c r="N4204" s="12" t="s">
        <v>15126</v>
      </c>
      <c r="O4204" s="26" t="s">
        <v>19813</v>
      </c>
      <c r="P4204" s="26" t="s">
        <v>19814</v>
      </c>
      <c r="Q4204" s="25" t="s">
        <v>1121</v>
      </c>
      <c r="R4204" s="26" t="s">
        <v>19815</v>
      </c>
      <c r="S4204" s="15" t="s">
        <v>19816</v>
      </c>
      <c r="T4204" s="52">
        <v>0</v>
      </c>
      <c r="U4204" s="22" t="s">
        <v>392</v>
      </c>
      <c r="V4204" s="49" t="str">
        <f>+Sitio_Publico[[#This Row],[idcoleccion]]&amp;"-"&amp;Sitio_Publico[[#This Row],[id]]</f>
        <v>000-4203</v>
      </c>
      <c r="W4204" s="49">
        <f>+VLOOKUP(Sitio_Publico[[#This Row],[territorio]],Estructura!$AE$4:$AH$1067,4,0)</f>
        <v>10000000</v>
      </c>
      <c r="X4204" s="49" t="str">
        <f>+VLOOKUP(Sitio_Publico[[#This Row],[tema]],Estructura!$G$4:$J$532,4,0)</f>
        <v>T-0</v>
      </c>
      <c r="Y4204" s="49" t="str">
        <f>+VLOOKUP(Sitio_Publico[[#This Row],[contenido]],Estructura!$L$4:$O$473,4,0)</f>
        <v>C-34</v>
      </c>
      <c r="Z4204" s="49" t="str">
        <f>+VLOOKUP(Sitio_Publico[[#This Row],[Filtro Integrado]],Estructura!$U$4:$W$529,3,0)</f>
        <v>FI-5</v>
      </c>
      <c r="AA4204" s="49" t="str">
        <f>+VLOOKUP(Sitio_Publico[[#This Row],[Muestra]],Estructura!$Y$4:$AB$483,4,0)</f>
        <v>M-000237</v>
      </c>
    </row>
    <row r="4205" spans="1:27" ht="51" x14ac:dyDescent="0.3">
      <c r="A4205" s="16">
        <f t="shared" si="65"/>
        <v>4204</v>
      </c>
      <c r="B4205" s="47" t="s">
        <v>15118</v>
      </c>
      <c r="C4205" s="13" t="s">
        <v>15119</v>
      </c>
      <c r="D4205" s="13" t="s">
        <v>15120</v>
      </c>
      <c r="E4205" s="44">
        <v>53</v>
      </c>
      <c r="F4205" s="13" t="s">
        <v>15186</v>
      </c>
      <c r="G4205" s="23" t="s">
        <v>15152</v>
      </c>
      <c r="H4205" s="42" t="s">
        <v>457</v>
      </c>
      <c r="I4205" s="28" t="s">
        <v>367</v>
      </c>
      <c r="J4205" s="12" t="s">
        <v>15187</v>
      </c>
      <c r="K4205" s="28" t="s">
        <v>19817</v>
      </c>
      <c r="L4205" s="12" t="s">
        <v>15155</v>
      </c>
      <c r="M4205" s="12" t="s">
        <v>15156</v>
      </c>
      <c r="N4205" s="12" t="s">
        <v>15126</v>
      </c>
      <c r="O4205" s="26" t="s">
        <v>19818</v>
      </c>
      <c r="P4205" s="26" t="s">
        <v>19819</v>
      </c>
      <c r="Q4205" s="25" t="s">
        <v>491</v>
      </c>
      <c r="R4205" s="26" t="s">
        <v>19820</v>
      </c>
      <c r="S4205" s="15" t="s">
        <v>19821</v>
      </c>
      <c r="T4205" s="52" t="s">
        <v>799</v>
      </c>
      <c r="U4205" s="22" t="s">
        <v>392</v>
      </c>
      <c r="V4205" s="49" t="str">
        <f>+Sitio_Publico[[#This Row],[idcoleccion]]&amp;"-"&amp;Sitio_Publico[[#This Row],[id]]</f>
        <v>000-4204</v>
      </c>
      <c r="W4205" s="49">
        <f>+VLOOKUP(Sitio_Publico[[#This Row],[territorio]],Estructura!$AE$4:$AH$1067,4,0)</f>
        <v>20000004</v>
      </c>
      <c r="X4205" s="49" t="str">
        <f>+VLOOKUP(Sitio_Publico[[#This Row],[tema]],Estructura!$G$4:$J$532,4,0)</f>
        <v>T-54</v>
      </c>
      <c r="Y4205" s="49" t="str">
        <f>+VLOOKUP(Sitio_Publico[[#This Row],[contenido]],Estructura!$L$4:$O$473,4,0)</f>
        <v>C-32</v>
      </c>
      <c r="Z4205" s="49" t="str">
        <f>+VLOOKUP(Sitio_Publico[[#This Row],[Filtro Integrado]],Estructura!$U$4:$W$529,3,0)</f>
        <v>FI-6</v>
      </c>
      <c r="AA4205" s="49" t="str">
        <f>+VLOOKUP(Sitio_Publico[[#This Row],[Muestra]],Estructura!$Y$4:$AB$483,4,0)</f>
        <v>M-000368</v>
      </c>
    </row>
    <row r="4206" spans="1:27" ht="51" x14ac:dyDescent="0.3">
      <c r="A4206" s="16">
        <f t="shared" si="65"/>
        <v>4205</v>
      </c>
      <c r="B4206" s="47" t="s">
        <v>15118</v>
      </c>
      <c r="C4206" s="13" t="s">
        <v>15119</v>
      </c>
      <c r="D4206" s="13" t="s">
        <v>15120</v>
      </c>
      <c r="E4206" s="44">
        <v>36</v>
      </c>
      <c r="F4206" s="13" t="s">
        <v>15186</v>
      </c>
      <c r="G4206" s="23" t="s">
        <v>15152</v>
      </c>
      <c r="H4206" s="42" t="s">
        <v>457</v>
      </c>
      <c r="I4206" s="28" t="s">
        <v>370</v>
      </c>
      <c r="J4206" s="12" t="s">
        <v>15187</v>
      </c>
      <c r="K4206" s="28" t="s">
        <v>15602</v>
      </c>
      <c r="L4206" s="12" t="s">
        <v>15155</v>
      </c>
      <c r="M4206" s="12" t="s">
        <v>15156</v>
      </c>
      <c r="N4206" s="12" t="s">
        <v>15126</v>
      </c>
      <c r="O4206" s="26" t="s">
        <v>19822</v>
      </c>
      <c r="P4206" s="26" t="s">
        <v>19823</v>
      </c>
      <c r="Q4206" s="25" t="s">
        <v>491</v>
      </c>
      <c r="R4206" s="26" t="s">
        <v>19824</v>
      </c>
      <c r="S4206" s="15" t="s">
        <v>19825</v>
      </c>
      <c r="T4206" s="52" t="s">
        <v>750</v>
      </c>
      <c r="U4206" s="22" t="s">
        <v>392</v>
      </c>
      <c r="V4206" s="49" t="str">
        <f>+Sitio_Publico[[#This Row],[idcoleccion]]&amp;"-"&amp;Sitio_Publico[[#This Row],[id]]</f>
        <v>000-4205</v>
      </c>
      <c r="W4206" s="49">
        <f>+VLOOKUP(Sitio_Publico[[#This Row],[territorio]],Estructura!$AE$4:$AH$1067,4,0)</f>
        <v>20000007</v>
      </c>
      <c r="X4206" s="49" t="str">
        <f>+VLOOKUP(Sitio_Publico[[#This Row],[tema]],Estructura!$G$4:$J$532,4,0)</f>
        <v>T-54</v>
      </c>
      <c r="Y4206" s="49" t="str">
        <f>+VLOOKUP(Sitio_Publico[[#This Row],[contenido]],Estructura!$L$4:$O$473,4,0)</f>
        <v>C-32</v>
      </c>
      <c r="Z4206" s="49" t="str">
        <f>+VLOOKUP(Sitio_Publico[[#This Row],[Filtro Integrado]],Estructura!$U$4:$W$529,3,0)</f>
        <v>FI-6</v>
      </c>
      <c r="AA4206" s="49" t="str">
        <f>+VLOOKUP(Sitio_Publico[[#This Row],[Muestra]],Estructura!$Y$4:$AB$483,4,0)</f>
        <v>M-000255</v>
      </c>
    </row>
    <row r="4207" spans="1:27" ht="40.799999999999997" x14ac:dyDescent="0.3">
      <c r="A4207" s="16">
        <f t="shared" si="65"/>
        <v>4206</v>
      </c>
      <c r="B4207" s="47" t="s">
        <v>15118</v>
      </c>
      <c r="C4207" s="13" t="s">
        <v>15119</v>
      </c>
      <c r="D4207" s="13" t="s">
        <v>15120</v>
      </c>
      <c r="E4207" s="44">
        <v>4104</v>
      </c>
      <c r="F4207" s="13" t="s">
        <v>15121</v>
      </c>
      <c r="G4207" s="23" t="s">
        <v>15122</v>
      </c>
      <c r="H4207" s="42" t="s">
        <v>458</v>
      </c>
      <c r="I4207" s="28" t="s">
        <v>52</v>
      </c>
      <c r="J4207" s="12" t="s">
        <v>393</v>
      </c>
      <c r="K4207" s="28" t="s">
        <v>15181</v>
      </c>
      <c r="L4207" s="12" t="s">
        <v>15124</v>
      </c>
      <c r="M4207" s="12" t="s">
        <v>15125</v>
      </c>
      <c r="N4207" s="12" t="s">
        <v>15126</v>
      </c>
      <c r="O4207" s="26" t="s">
        <v>19826</v>
      </c>
      <c r="P4207" s="26" t="s">
        <v>19827</v>
      </c>
      <c r="Q4207" s="25" t="s">
        <v>1121</v>
      </c>
      <c r="R4207" s="26" t="s">
        <v>19828</v>
      </c>
      <c r="S4207" s="15" t="s">
        <v>19829</v>
      </c>
      <c r="T4207" s="52" t="s">
        <v>19830</v>
      </c>
      <c r="U4207" s="22" t="s">
        <v>392</v>
      </c>
      <c r="V4207" s="49" t="str">
        <f>+Sitio_Publico[[#This Row],[idcoleccion]]&amp;"-"&amp;Sitio_Publico[[#This Row],[id]]</f>
        <v>000-4206</v>
      </c>
      <c r="W4207" s="49">
        <f>+VLOOKUP(Sitio_Publico[[#This Row],[territorio]],Estructura!$AE$4:$AH$1067,4,0)</f>
        <v>30004104</v>
      </c>
      <c r="X4207" s="49" t="str">
        <f>+VLOOKUP(Sitio_Publico[[#This Row],[tema]],Estructura!$G$4:$J$532,4,0)</f>
        <v>T-50</v>
      </c>
      <c r="Y4207" s="49" t="str">
        <f>+VLOOKUP(Sitio_Publico[[#This Row],[contenido]],Estructura!$L$4:$O$473,4,0)</f>
        <v>C-30</v>
      </c>
      <c r="Z4207" s="49" t="str">
        <f>+VLOOKUP(Sitio_Publico[[#This Row],[Filtro Integrado]],Estructura!$U$4:$W$529,3,0)</f>
        <v>FI-0</v>
      </c>
      <c r="AA4207" s="49" t="str">
        <f>+VLOOKUP(Sitio_Publico[[#This Row],[Muestra]],Estructura!$Y$4:$AB$483,4,0)</f>
        <v>M-000220</v>
      </c>
    </row>
    <row r="4208" spans="1:27" ht="40.799999999999997" x14ac:dyDescent="0.3">
      <c r="A4208" s="16">
        <f t="shared" si="65"/>
        <v>4207</v>
      </c>
      <c r="B4208" s="47" t="s">
        <v>15118</v>
      </c>
      <c r="C4208" s="13" t="s">
        <v>15119</v>
      </c>
      <c r="D4208" s="13" t="s">
        <v>15120</v>
      </c>
      <c r="E4208" s="44">
        <v>14</v>
      </c>
      <c r="F4208" s="13" t="s">
        <v>15488</v>
      </c>
      <c r="G4208" s="23" t="s">
        <v>15489</v>
      </c>
      <c r="H4208" s="42" t="s">
        <v>457</v>
      </c>
      <c r="I4208" s="28" t="s">
        <v>377</v>
      </c>
      <c r="J4208" s="12" t="s">
        <v>393</v>
      </c>
      <c r="K4208" s="28" t="s">
        <v>16144</v>
      </c>
      <c r="L4208" s="12" t="s">
        <v>15491</v>
      </c>
      <c r="M4208" s="12" t="s">
        <v>15492</v>
      </c>
      <c r="N4208" s="12" t="s">
        <v>15126</v>
      </c>
      <c r="O4208" s="26" t="s">
        <v>19831</v>
      </c>
      <c r="P4208" s="26" t="s">
        <v>19832</v>
      </c>
      <c r="Q4208" s="25" t="s">
        <v>632</v>
      </c>
      <c r="R4208" s="26" t="s">
        <v>19833</v>
      </c>
      <c r="S4208" s="15" t="s">
        <v>19834</v>
      </c>
      <c r="T4208" s="52" t="s">
        <v>4327</v>
      </c>
      <c r="U4208" s="22" t="s">
        <v>392</v>
      </c>
      <c r="V4208" s="49" t="str">
        <f>+Sitio_Publico[[#This Row],[idcoleccion]]&amp;"-"&amp;Sitio_Publico[[#This Row],[id]]</f>
        <v>000-4207</v>
      </c>
      <c r="W4208" s="49">
        <f>+VLOOKUP(Sitio_Publico[[#This Row],[territorio]],Estructura!$AE$4:$AH$1067,4,0)</f>
        <v>20000014</v>
      </c>
      <c r="X4208" s="49" t="str">
        <f>+VLOOKUP(Sitio_Publico[[#This Row],[tema]],Estructura!$G$4:$J$532,4,0)</f>
        <v>T-59</v>
      </c>
      <c r="Y4208" s="49" t="str">
        <f>+VLOOKUP(Sitio_Publico[[#This Row],[contenido]],Estructura!$L$4:$O$473,4,0)</f>
        <v>C-36</v>
      </c>
      <c r="Z4208" s="49" t="str">
        <f>+VLOOKUP(Sitio_Publico[[#This Row],[Filtro Integrado]],Estructura!$U$4:$W$529,3,0)</f>
        <v>FI-0</v>
      </c>
      <c r="AA4208" s="49" t="str">
        <f>+VLOOKUP(Sitio_Publico[[#This Row],[Muestra]],Estructura!$Y$4:$AB$483,4,0)</f>
        <v>M-000281</v>
      </c>
    </row>
    <row r="4209" spans="1:27" ht="40.799999999999997" x14ac:dyDescent="0.3">
      <c r="A4209" s="16">
        <f t="shared" si="65"/>
        <v>4208</v>
      </c>
      <c r="B4209" s="47" t="s">
        <v>15118</v>
      </c>
      <c r="C4209" s="13" t="s">
        <v>15119</v>
      </c>
      <c r="D4209" s="13" t="s">
        <v>15120</v>
      </c>
      <c r="E4209" s="44">
        <v>149</v>
      </c>
      <c r="F4209" s="13" t="s">
        <v>15142</v>
      </c>
      <c r="G4209" s="23" t="s">
        <v>15143</v>
      </c>
      <c r="H4209" s="42" t="s">
        <v>455</v>
      </c>
      <c r="I4209" s="28" t="s">
        <v>412</v>
      </c>
      <c r="J4209" s="12" t="s">
        <v>393</v>
      </c>
      <c r="K4209" s="28" t="s">
        <v>15278</v>
      </c>
      <c r="L4209" s="12" t="s">
        <v>15145</v>
      </c>
      <c r="M4209" s="12" t="s">
        <v>15146</v>
      </c>
      <c r="N4209" s="12" t="s">
        <v>15126</v>
      </c>
      <c r="O4209" s="26" t="s">
        <v>19835</v>
      </c>
      <c r="P4209" s="26" t="s">
        <v>19836</v>
      </c>
      <c r="Q4209" s="25" t="s">
        <v>456</v>
      </c>
      <c r="R4209" s="26" t="s">
        <v>19837</v>
      </c>
      <c r="S4209" s="15" t="s">
        <v>19838</v>
      </c>
      <c r="T4209" s="52">
        <v>0</v>
      </c>
      <c r="U4209" s="22" t="s">
        <v>392</v>
      </c>
      <c r="V4209" s="49" t="str">
        <f>+Sitio_Publico[[#This Row],[idcoleccion]]&amp;"-"&amp;Sitio_Publico[[#This Row],[id]]</f>
        <v>000-4208</v>
      </c>
      <c r="W4209" s="49">
        <f>+VLOOKUP(Sitio_Publico[[#This Row],[territorio]],Estructura!$AE$4:$AH$1067,4,0)</f>
        <v>10000149</v>
      </c>
      <c r="X4209" s="49" t="str">
        <f>+VLOOKUP(Sitio_Publico[[#This Row],[tema]],Estructura!$G$4:$J$532,4,0)</f>
        <v>T-0</v>
      </c>
      <c r="Y4209" s="49" t="str">
        <f>+VLOOKUP(Sitio_Publico[[#This Row],[contenido]],Estructura!$L$4:$O$473,4,0)</f>
        <v>C-1</v>
      </c>
      <c r="Z4209" s="49" t="str">
        <f>+VLOOKUP(Sitio_Publico[[#This Row],[Filtro Integrado]],Estructura!$U$4:$W$529,3,0)</f>
        <v>FI-0</v>
      </c>
      <c r="AA4209" s="49" t="str">
        <f>+VLOOKUP(Sitio_Publico[[#This Row],[Muestra]],Estructura!$Y$4:$AB$483,4,0)</f>
        <v>M-000228</v>
      </c>
    </row>
    <row r="4210" spans="1:27" ht="30.6" x14ac:dyDescent="0.3">
      <c r="A4210" s="16">
        <f t="shared" si="65"/>
        <v>4209</v>
      </c>
      <c r="B4210" s="47" t="s">
        <v>15118</v>
      </c>
      <c r="C4210" s="13" t="s">
        <v>15119</v>
      </c>
      <c r="D4210" s="13" t="s">
        <v>15120</v>
      </c>
      <c r="E4210" s="44">
        <v>10</v>
      </c>
      <c r="F4210" s="13" t="s">
        <v>15488</v>
      </c>
      <c r="G4210" s="23" t="s">
        <v>15489</v>
      </c>
      <c r="H4210" s="42" t="s">
        <v>455</v>
      </c>
      <c r="I4210" s="28" t="s">
        <v>14</v>
      </c>
      <c r="J4210" s="12" t="s">
        <v>393</v>
      </c>
      <c r="K4210" s="28" t="s">
        <v>16123</v>
      </c>
      <c r="L4210" s="12" t="s">
        <v>16103</v>
      </c>
      <c r="M4210" s="12" t="s">
        <v>15492</v>
      </c>
      <c r="N4210" s="12" t="s">
        <v>15126</v>
      </c>
      <c r="O4210" s="26" t="s">
        <v>19839</v>
      </c>
      <c r="P4210" s="26" t="s">
        <v>19840</v>
      </c>
      <c r="Q4210" s="25" t="s">
        <v>16106</v>
      </c>
      <c r="R4210" s="26" t="s">
        <v>19841</v>
      </c>
      <c r="S4210" s="15" t="s">
        <v>19842</v>
      </c>
      <c r="T4210" s="52">
        <v>0</v>
      </c>
      <c r="U4210" s="22" t="s">
        <v>392</v>
      </c>
      <c r="V4210" s="49" t="str">
        <f>+Sitio_Publico[[#This Row],[idcoleccion]]&amp;"-"&amp;Sitio_Publico[[#This Row],[id]]</f>
        <v>000-4209</v>
      </c>
      <c r="W4210" s="49">
        <f>+VLOOKUP(Sitio_Publico[[#This Row],[territorio]],Estructura!$AE$4:$AH$1067,4,0)</f>
        <v>10000000</v>
      </c>
      <c r="X4210" s="49" t="str">
        <f>+VLOOKUP(Sitio_Publico[[#This Row],[tema]],Estructura!$G$4:$J$532,4,0)</f>
        <v>T-59</v>
      </c>
      <c r="Y4210" s="49" t="str">
        <f>+VLOOKUP(Sitio_Publico[[#This Row],[contenido]],Estructura!$L$4:$O$473,4,0)</f>
        <v>C-36</v>
      </c>
      <c r="Z4210" s="49" t="str">
        <f>+VLOOKUP(Sitio_Publico[[#This Row],[Filtro Integrado]],Estructura!$U$4:$W$529,3,0)</f>
        <v>FI-0</v>
      </c>
      <c r="AA4210" s="49" t="str">
        <f>+VLOOKUP(Sitio_Publico[[#This Row],[Muestra]],Estructura!$Y$4:$AB$483,4,0)</f>
        <v>M-000279</v>
      </c>
    </row>
    <row r="4211" spans="1:27" ht="51" x14ac:dyDescent="0.3">
      <c r="A4211" s="16">
        <f t="shared" si="65"/>
        <v>4210</v>
      </c>
      <c r="B4211" s="47" t="s">
        <v>15118</v>
      </c>
      <c r="C4211" s="13" t="s">
        <v>15119</v>
      </c>
      <c r="D4211" s="13" t="s">
        <v>15120</v>
      </c>
      <c r="E4211" s="44">
        <v>64</v>
      </c>
      <c r="F4211" s="13" t="s">
        <v>15186</v>
      </c>
      <c r="G4211" s="23" t="s">
        <v>15152</v>
      </c>
      <c r="H4211" s="42" t="s">
        <v>457</v>
      </c>
      <c r="I4211" s="28" t="s">
        <v>368</v>
      </c>
      <c r="J4211" s="12" t="s">
        <v>15187</v>
      </c>
      <c r="K4211" s="28" t="s">
        <v>19843</v>
      </c>
      <c r="L4211" s="12" t="s">
        <v>15155</v>
      </c>
      <c r="M4211" s="12" t="s">
        <v>15156</v>
      </c>
      <c r="N4211" s="12" t="s">
        <v>15126</v>
      </c>
      <c r="O4211" s="26" t="s">
        <v>19844</v>
      </c>
      <c r="P4211" s="26" t="s">
        <v>19845</v>
      </c>
      <c r="Q4211" s="25" t="s">
        <v>491</v>
      </c>
      <c r="R4211" s="26" t="s">
        <v>19846</v>
      </c>
      <c r="S4211" s="15" t="s">
        <v>19847</v>
      </c>
      <c r="T4211" s="52" t="s">
        <v>909</v>
      </c>
      <c r="U4211" s="22" t="s">
        <v>392</v>
      </c>
      <c r="V4211" s="49" t="str">
        <f>+Sitio_Publico[[#This Row],[idcoleccion]]&amp;"-"&amp;Sitio_Publico[[#This Row],[id]]</f>
        <v>000-4210</v>
      </c>
      <c r="W4211" s="49">
        <f>+VLOOKUP(Sitio_Publico[[#This Row],[territorio]],Estructura!$AE$4:$AH$1067,4,0)</f>
        <v>20000005</v>
      </c>
      <c r="X4211" s="49" t="str">
        <f>+VLOOKUP(Sitio_Publico[[#This Row],[tema]],Estructura!$G$4:$J$532,4,0)</f>
        <v>T-54</v>
      </c>
      <c r="Y4211" s="49" t="str">
        <f>+VLOOKUP(Sitio_Publico[[#This Row],[contenido]],Estructura!$L$4:$O$473,4,0)</f>
        <v>C-32</v>
      </c>
      <c r="Z4211" s="49" t="str">
        <f>+VLOOKUP(Sitio_Publico[[#This Row],[Filtro Integrado]],Estructura!$U$4:$W$529,3,0)</f>
        <v>FI-6</v>
      </c>
      <c r="AA4211" s="49" t="str">
        <f>+VLOOKUP(Sitio_Publico[[#This Row],[Muestra]],Estructura!$Y$4:$AB$483,4,0)</f>
        <v>M-000369</v>
      </c>
    </row>
    <row r="4212" spans="1:27" ht="30.6" x14ac:dyDescent="0.3">
      <c r="A4212" s="16">
        <f t="shared" si="65"/>
        <v>4211</v>
      </c>
      <c r="B4212" s="47" t="s">
        <v>15118</v>
      </c>
      <c r="C4212" s="13" t="s">
        <v>15119</v>
      </c>
      <c r="D4212" s="13" t="s">
        <v>15120</v>
      </c>
      <c r="E4212" s="44">
        <v>100107009</v>
      </c>
      <c r="F4212" s="13" t="s">
        <v>15198</v>
      </c>
      <c r="G4212" s="23" t="s">
        <v>15122</v>
      </c>
      <c r="H4212" s="42" t="s">
        <v>455</v>
      </c>
      <c r="I4212" s="28" t="s">
        <v>14</v>
      </c>
      <c r="J4212" s="12" t="s">
        <v>393</v>
      </c>
      <c r="K4212" s="28" t="s">
        <v>16031</v>
      </c>
      <c r="L4212" s="12" t="s">
        <v>15124</v>
      </c>
      <c r="M4212" s="12" t="s">
        <v>15125</v>
      </c>
      <c r="N4212" s="12" t="s">
        <v>15126</v>
      </c>
      <c r="O4212" s="26" t="s">
        <v>19848</v>
      </c>
      <c r="P4212" s="26" t="s">
        <v>19849</v>
      </c>
      <c r="Q4212" s="25" t="s">
        <v>1359</v>
      </c>
      <c r="R4212" s="26" t="s">
        <v>19850</v>
      </c>
      <c r="S4212" s="15" t="s">
        <v>19851</v>
      </c>
      <c r="T4212" s="52">
        <v>0</v>
      </c>
      <c r="U4212" s="22" t="s">
        <v>392</v>
      </c>
      <c r="V4212" s="49" t="str">
        <f>+Sitio_Publico[[#This Row],[idcoleccion]]&amp;"-"&amp;Sitio_Publico[[#This Row],[id]]</f>
        <v>000-4211</v>
      </c>
      <c r="W4212" s="49">
        <f>+VLOOKUP(Sitio_Publico[[#This Row],[territorio]],Estructura!$AE$4:$AH$1067,4,0)</f>
        <v>10000000</v>
      </c>
      <c r="X4212" s="49" t="str">
        <f>+VLOOKUP(Sitio_Publico[[#This Row],[tema]],Estructura!$G$4:$J$532,4,0)</f>
        <v>T-55</v>
      </c>
      <c r="Y4212" s="49" t="str">
        <f>+VLOOKUP(Sitio_Publico[[#This Row],[contenido]],Estructura!$L$4:$O$473,4,0)</f>
        <v>C-30</v>
      </c>
      <c r="Z4212" s="49" t="str">
        <f>+VLOOKUP(Sitio_Publico[[#This Row],[Filtro Integrado]],Estructura!$U$4:$W$529,3,0)</f>
        <v>FI-0</v>
      </c>
      <c r="AA4212" s="49" t="str">
        <f>+VLOOKUP(Sitio_Publico[[#This Row],[Muestra]],Estructura!$Y$4:$AB$483,4,0)</f>
        <v>M-000275</v>
      </c>
    </row>
    <row r="4213" spans="1:27" ht="30.6" x14ac:dyDescent="0.3">
      <c r="A4213" s="16">
        <f t="shared" si="65"/>
        <v>4212</v>
      </c>
      <c r="B4213" s="47" t="s">
        <v>15118</v>
      </c>
      <c r="C4213" s="13" t="s">
        <v>15119</v>
      </c>
      <c r="D4213" s="13" t="s">
        <v>15120</v>
      </c>
      <c r="E4213" s="44">
        <v>100105002</v>
      </c>
      <c r="F4213" s="13" t="s">
        <v>15198</v>
      </c>
      <c r="G4213" s="23" t="s">
        <v>15122</v>
      </c>
      <c r="H4213" s="42" t="s">
        <v>455</v>
      </c>
      <c r="I4213" s="28" t="s">
        <v>14</v>
      </c>
      <c r="J4213" s="12" t="s">
        <v>393</v>
      </c>
      <c r="K4213" s="28" t="s">
        <v>15313</v>
      </c>
      <c r="L4213" s="12" t="s">
        <v>15124</v>
      </c>
      <c r="M4213" s="12" t="s">
        <v>15125</v>
      </c>
      <c r="N4213" s="12" t="s">
        <v>15126</v>
      </c>
      <c r="O4213" s="26" t="s">
        <v>19852</v>
      </c>
      <c r="P4213" s="26" t="s">
        <v>19853</v>
      </c>
      <c r="Q4213" s="25" t="s">
        <v>632</v>
      </c>
      <c r="R4213" s="26" t="s">
        <v>17966</v>
      </c>
      <c r="S4213" s="15" t="s">
        <v>19854</v>
      </c>
      <c r="T4213" s="52">
        <v>0</v>
      </c>
      <c r="U4213" s="22" t="s">
        <v>392</v>
      </c>
      <c r="V4213" s="49" t="str">
        <f>+Sitio_Publico[[#This Row],[idcoleccion]]&amp;"-"&amp;Sitio_Publico[[#This Row],[id]]</f>
        <v>000-4212</v>
      </c>
      <c r="W4213" s="49">
        <f>+VLOOKUP(Sitio_Publico[[#This Row],[territorio]],Estructura!$AE$4:$AH$1067,4,0)</f>
        <v>10000000</v>
      </c>
      <c r="X4213" s="49" t="str">
        <f>+VLOOKUP(Sitio_Publico[[#This Row],[tema]],Estructura!$G$4:$J$532,4,0)</f>
        <v>T-55</v>
      </c>
      <c r="Y4213" s="49" t="str">
        <f>+VLOOKUP(Sitio_Publico[[#This Row],[contenido]],Estructura!$L$4:$O$473,4,0)</f>
        <v>C-30</v>
      </c>
      <c r="Z4213" s="49" t="str">
        <f>+VLOOKUP(Sitio_Publico[[#This Row],[Filtro Integrado]],Estructura!$U$4:$W$529,3,0)</f>
        <v>FI-0</v>
      </c>
      <c r="AA4213" s="49" t="str">
        <f>+VLOOKUP(Sitio_Publico[[#This Row],[Muestra]],Estructura!$Y$4:$AB$483,4,0)</f>
        <v>M-000230</v>
      </c>
    </row>
    <row r="4214" spans="1:27" ht="40.799999999999997" x14ac:dyDescent="0.3">
      <c r="A4214" s="16">
        <f t="shared" si="65"/>
        <v>4213</v>
      </c>
      <c r="B4214" s="47" t="s">
        <v>15118</v>
      </c>
      <c r="C4214" s="13" t="s">
        <v>15119</v>
      </c>
      <c r="D4214" s="13" t="s">
        <v>15120</v>
      </c>
      <c r="E4214" s="44">
        <v>174</v>
      </c>
      <c r="F4214" s="13" t="s">
        <v>15142</v>
      </c>
      <c r="G4214" s="23" t="s">
        <v>15143</v>
      </c>
      <c r="H4214" s="42" t="s">
        <v>455</v>
      </c>
      <c r="I4214" s="28" t="s">
        <v>448</v>
      </c>
      <c r="J4214" s="12" t="s">
        <v>393</v>
      </c>
      <c r="K4214" s="28" t="s">
        <v>15142</v>
      </c>
      <c r="L4214" s="12" t="s">
        <v>15145</v>
      </c>
      <c r="M4214" s="12" t="s">
        <v>14623</v>
      </c>
      <c r="N4214" s="12" t="s">
        <v>15126</v>
      </c>
      <c r="O4214" s="26" t="s">
        <v>19855</v>
      </c>
      <c r="P4214" s="26" t="s">
        <v>19856</v>
      </c>
      <c r="Q4214" s="25" t="s">
        <v>456</v>
      </c>
      <c r="R4214" s="26" t="s">
        <v>15252</v>
      </c>
      <c r="S4214" s="15" t="s">
        <v>19857</v>
      </c>
      <c r="T4214" s="52">
        <v>0</v>
      </c>
      <c r="U4214" s="22" t="s">
        <v>392</v>
      </c>
      <c r="V4214" s="49" t="str">
        <f>+Sitio_Publico[[#This Row],[idcoleccion]]&amp;"-"&amp;Sitio_Publico[[#This Row],[id]]</f>
        <v>000-4213</v>
      </c>
      <c r="W4214" s="49">
        <f>+VLOOKUP(Sitio_Publico[[#This Row],[territorio]],Estructura!$AE$4:$AH$1067,4,0)</f>
        <v>10000174</v>
      </c>
      <c r="X4214" s="49" t="str">
        <f>+VLOOKUP(Sitio_Publico[[#This Row],[tema]],Estructura!$G$4:$J$532,4,0)</f>
        <v>T-0</v>
      </c>
      <c r="Y4214" s="49" t="str">
        <f>+VLOOKUP(Sitio_Publico[[#This Row],[contenido]],Estructura!$L$4:$O$473,4,0)</f>
        <v>C-1</v>
      </c>
      <c r="Z4214" s="49" t="str">
        <f>+VLOOKUP(Sitio_Publico[[#This Row],[Filtro Integrado]],Estructura!$U$4:$W$529,3,0)</f>
        <v>FI-0</v>
      </c>
      <c r="AA4214" s="49" t="str">
        <f>+VLOOKUP(Sitio_Publico[[#This Row],[Muestra]],Estructura!$Y$4:$AB$483,4,0)</f>
        <v>M-00039</v>
      </c>
    </row>
    <row r="4215" spans="1:27" ht="51" x14ac:dyDescent="0.3">
      <c r="A4215" s="16">
        <f t="shared" si="65"/>
        <v>4214</v>
      </c>
      <c r="B4215" s="47" t="s">
        <v>15118</v>
      </c>
      <c r="C4215" s="13" t="s">
        <v>15119</v>
      </c>
      <c r="D4215" s="13" t="s">
        <v>15141</v>
      </c>
      <c r="E4215" s="44">
        <v>100108</v>
      </c>
      <c r="F4215" s="13" t="s">
        <v>15142</v>
      </c>
      <c r="G4215" s="23" t="s">
        <v>15300</v>
      </c>
      <c r="H4215" s="42" t="s">
        <v>455</v>
      </c>
      <c r="I4215" s="28" t="s">
        <v>14</v>
      </c>
      <c r="J4215" s="12" t="s">
        <v>15142</v>
      </c>
      <c r="K4215" s="28" t="s">
        <v>15323</v>
      </c>
      <c r="L4215" s="12" t="s">
        <v>1299</v>
      </c>
      <c r="M4215" s="12" t="s">
        <v>14623</v>
      </c>
      <c r="N4215" s="12" t="s">
        <v>15126</v>
      </c>
      <c r="O4215" s="26" t="s">
        <v>19858</v>
      </c>
      <c r="P4215" s="26" t="s">
        <v>19859</v>
      </c>
      <c r="Q4215" s="25" t="s">
        <v>1121</v>
      </c>
      <c r="R4215" s="26" t="s">
        <v>19860</v>
      </c>
      <c r="S4215" s="15" t="s">
        <v>19861</v>
      </c>
      <c r="T4215" s="52">
        <v>0</v>
      </c>
      <c r="U4215" s="22" t="s">
        <v>392</v>
      </c>
      <c r="V4215" s="49" t="str">
        <f>+Sitio_Publico[[#This Row],[idcoleccion]]&amp;"-"&amp;Sitio_Publico[[#This Row],[id]]</f>
        <v>000-4214</v>
      </c>
      <c r="W4215" s="49">
        <f>+VLOOKUP(Sitio_Publico[[#This Row],[territorio]],Estructura!$AE$4:$AH$1067,4,0)</f>
        <v>10000000</v>
      </c>
      <c r="X4215" s="49" t="str">
        <f>+VLOOKUP(Sitio_Publico[[#This Row],[tema]],Estructura!$G$4:$J$532,4,0)</f>
        <v>T-0</v>
      </c>
      <c r="Y4215" s="49" t="str">
        <f>+VLOOKUP(Sitio_Publico[[#This Row],[contenido]],Estructura!$L$4:$O$473,4,0)</f>
        <v>C-34</v>
      </c>
      <c r="Z4215" s="49" t="str">
        <f>+VLOOKUP(Sitio_Publico[[#This Row],[Filtro Integrado]],Estructura!$U$4:$W$529,3,0)</f>
        <v>FI-5</v>
      </c>
      <c r="AA4215" s="49" t="str">
        <f>+VLOOKUP(Sitio_Publico[[#This Row],[Muestra]],Estructura!$Y$4:$AB$483,4,0)</f>
        <v>M-000232</v>
      </c>
    </row>
    <row r="4216" spans="1:27" ht="40.799999999999997" x14ac:dyDescent="0.3">
      <c r="A4216" s="16">
        <f t="shared" si="65"/>
        <v>4215</v>
      </c>
      <c r="B4216" s="47" t="s">
        <v>15118</v>
      </c>
      <c r="C4216" s="13" t="s">
        <v>15119</v>
      </c>
      <c r="D4216" s="13" t="s">
        <v>15141</v>
      </c>
      <c r="E4216" s="44">
        <v>100103004</v>
      </c>
      <c r="F4216" s="13" t="s">
        <v>15142</v>
      </c>
      <c r="G4216" s="23" t="s">
        <v>15300</v>
      </c>
      <c r="H4216" s="42" t="s">
        <v>455</v>
      </c>
      <c r="I4216" s="28" t="s">
        <v>14</v>
      </c>
      <c r="J4216" s="12" t="s">
        <v>393</v>
      </c>
      <c r="K4216" s="28" t="s">
        <v>15144</v>
      </c>
      <c r="L4216" s="12" t="s">
        <v>15145</v>
      </c>
      <c r="M4216" s="12" t="s">
        <v>15146</v>
      </c>
      <c r="N4216" s="12" t="s">
        <v>15126</v>
      </c>
      <c r="O4216" s="26" t="s">
        <v>19862</v>
      </c>
      <c r="P4216" s="26" t="s">
        <v>19863</v>
      </c>
      <c r="Q4216" s="25" t="s">
        <v>456</v>
      </c>
      <c r="R4216" s="26" t="s">
        <v>19864</v>
      </c>
      <c r="S4216" s="15" t="s">
        <v>19865</v>
      </c>
      <c r="T4216" s="52">
        <v>0</v>
      </c>
      <c r="U4216" s="22" t="s">
        <v>392</v>
      </c>
      <c r="V4216" s="49" t="str">
        <f>+Sitio_Publico[[#This Row],[idcoleccion]]&amp;"-"&amp;Sitio_Publico[[#This Row],[id]]</f>
        <v>000-4215</v>
      </c>
      <c r="W4216" s="49">
        <f>+VLOOKUP(Sitio_Publico[[#This Row],[territorio]],Estructura!$AE$4:$AH$1067,4,0)</f>
        <v>10000000</v>
      </c>
      <c r="X4216" s="49" t="str">
        <f>+VLOOKUP(Sitio_Publico[[#This Row],[tema]],Estructura!$G$4:$J$532,4,0)</f>
        <v>T-0</v>
      </c>
      <c r="Y4216" s="49" t="str">
        <f>+VLOOKUP(Sitio_Publico[[#This Row],[contenido]],Estructura!$L$4:$O$473,4,0)</f>
        <v>C-34</v>
      </c>
      <c r="Z4216" s="49" t="str">
        <f>+VLOOKUP(Sitio_Publico[[#This Row],[Filtro Integrado]],Estructura!$U$4:$W$529,3,0)</f>
        <v>FI-0</v>
      </c>
      <c r="AA4216" s="49" t="str">
        <f>+VLOOKUP(Sitio_Publico[[#This Row],[Muestra]],Estructura!$Y$4:$AB$483,4,0)</f>
        <v>M-00017</v>
      </c>
    </row>
    <row r="4217" spans="1:27" ht="30.6" x14ac:dyDescent="0.3">
      <c r="A4217" s="16">
        <f t="shared" si="65"/>
        <v>4216</v>
      </c>
      <c r="B4217" s="47" t="s">
        <v>15118</v>
      </c>
      <c r="C4217" s="13" t="s">
        <v>15119</v>
      </c>
      <c r="D4217" s="13" t="s">
        <v>15120</v>
      </c>
      <c r="E4217" s="44">
        <v>2</v>
      </c>
      <c r="F4217" s="13" t="s">
        <v>15488</v>
      </c>
      <c r="G4217" s="23" t="s">
        <v>15489</v>
      </c>
      <c r="H4217" s="42" t="s">
        <v>455</v>
      </c>
      <c r="I4217" s="28" t="s">
        <v>14</v>
      </c>
      <c r="J4217" s="12" t="s">
        <v>393</v>
      </c>
      <c r="K4217" s="28" t="s">
        <v>16517</v>
      </c>
      <c r="L4217" s="12" t="s">
        <v>15491</v>
      </c>
      <c r="M4217" s="12" t="s">
        <v>15492</v>
      </c>
      <c r="N4217" s="12" t="s">
        <v>15126</v>
      </c>
      <c r="O4217" s="26" t="s">
        <v>19866</v>
      </c>
      <c r="P4217" s="26" t="s">
        <v>19867</v>
      </c>
      <c r="Q4217" s="25" t="s">
        <v>632</v>
      </c>
      <c r="R4217" s="26" t="s">
        <v>19868</v>
      </c>
      <c r="S4217" s="15" t="s">
        <v>19869</v>
      </c>
      <c r="T4217" s="52">
        <v>0</v>
      </c>
      <c r="U4217" s="22" t="s">
        <v>392</v>
      </c>
      <c r="V4217" s="49" t="str">
        <f>+Sitio_Publico[[#This Row],[idcoleccion]]&amp;"-"&amp;Sitio_Publico[[#This Row],[id]]</f>
        <v>000-4216</v>
      </c>
      <c r="W4217" s="49">
        <f>+VLOOKUP(Sitio_Publico[[#This Row],[territorio]],Estructura!$AE$4:$AH$1067,4,0)</f>
        <v>10000000</v>
      </c>
      <c r="X4217" s="49" t="str">
        <f>+VLOOKUP(Sitio_Publico[[#This Row],[tema]],Estructura!$G$4:$J$532,4,0)</f>
        <v>T-59</v>
      </c>
      <c r="Y4217" s="49" t="str">
        <f>+VLOOKUP(Sitio_Publico[[#This Row],[contenido]],Estructura!$L$4:$O$473,4,0)</f>
        <v>C-36</v>
      </c>
      <c r="Z4217" s="49" t="str">
        <f>+VLOOKUP(Sitio_Publico[[#This Row],[Filtro Integrado]],Estructura!$U$4:$W$529,3,0)</f>
        <v>FI-0</v>
      </c>
      <c r="AA4217" s="49" t="str">
        <f>+VLOOKUP(Sitio_Publico[[#This Row],[Muestra]],Estructura!$Y$4:$AB$483,4,0)</f>
        <v>M-000305</v>
      </c>
    </row>
    <row r="4218" spans="1:27" ht="40.799999999999997" x14ac:dyDescent="0.3">
      <c r="A4218" s="16">
        <f t="shared" si="65"/>
        <v>4217</v>
      </c>
      <c r="B4218" s="47" t="s">
        <v>15118</v>
      </c>
      <c r="C4218" s="13" t="s">
        <v>15119</v>
      </c>
      <c r="D4218" s="13" t="s">
        <v>15120</v>
      </c>
      <c r="E4218" s="44">
        <v>182</v>
      </c>
      <c r="F4218" s="13" t="s">
        <v>15142</v>
      </c>
      <c r="G4218" s="23" t="s">
        <v>15300</v>
      </c>
      <c r="H4218" s="42" t="s">
        <v>455</v>
      </c>
      <c r="I4218" s="28" t="s">
        <v>17505</v>
      </c>
      <c r="J4218" s="12" t="s">
        <v>393</v>
      </c>
      <c r="K4218" s="28" t="s">
        <v>15181</v>
      </c>
      <c r="L4218" s="12" t="s">
        <v>1299</v>
      </c>
      <c r="M4218" s="12" t="s">
        <v>14623</v>
      </c>
      <c r="N4218" s="12" t="s">
        <v>15126</v>
      </c>
      <c r="O4218" s="26" t="s">
        <v>19870</v>
      </c>
      <c r="P4218" s="26" t="s">
        <v>19871</v>
      </c>
      <c r="Q4218" s="25" t="s">
        <v>632</v>
      </c>
      <c r="R4218" s="26" t="s">
        <v>19872</v>
      </c>
      <c r="S4218" s="15" t="s">
        <v>19873</v>
      </c>
      <c r="T4218" s="52">
        <v>0</v>
      </c>
      <c r="U4218" s="22" t="s">
        <v>392</v>
      </c>
      <c r="V4218" s="49" t="str">
        <f>+Sitio_Publico[[#This Row],[idcoleccion]]&amp;"-"&amp;Sitio_Publico[[#This Row],[id]]</f>
        <v>000-4217</v>
      </c>
      <c r="W4218" s="49">
        <f>+VLOOKUP(Sitio_Publico[[#This Row],[territorio]],Estructura!$AE$4:$AH$1067,4,0)</f>
        <v>10000182</v>
      </c>
      <c r="X4218" s="49" t="str">
        <f>+VLOOKUP(Sitio_Publico[[#This Row],[tema]],Estructura!$G$4:$J$532,4,0)</f>
        <v>T-0</v>
      </c>
      <c r="Y4218" s="49" t="str">
        <f>+VLOOKUP(Sitio_Publico[[#This Row],[contenido]],Estructura!$L$4:$O$473,4,0)</f>
        <v>C-34</v>
      </c>
      <c r="Z4218" s="49" t="str">
        <f>+VLOOKUP(Sitio_Publico[[#This Row],[Filtro Integrado]],Estructura!$U$4:$W$529,3,0)</f>
        <v>FI-0</v>
      </c>
      <c r="AA4218" s="49" t="str">
        <f>+VLOOKUP(Sitio_Publico[[#This Row],[Muestra]],Estructura!$Y$4:$AB$483,4,0)</f>
        <v>M-000220</v>
      </c>
    </row>
    <row r="4219" spans="1:27" ht="30.6" x14ac:dyDescent="0.3">
      <c r="A4219" s="16">
        <f t="shared" si="65"/>
        <v>4218</v>
      </c>
      <c r="B4219" s="47" t="s">
        <v>15118</v>
      </c>
      <c r="C4219" s="13" t="s">
        <v>15119</v>
      </c>
      <c r="D4219" s="13" t="s">
        <v>15120</v>
      </c>
      <c r="E4219" s="44">
        <v>160</v>
      </c>
      <c r="F4219" s="13" t="s">
        <v>15142</v>
      </c>
      <c r="G4219" s="23" t="s">
        <v>15300</v>
      </c>
      <c r="H4219" s="42" t="s">
        <v>455</v>
      </c>
      <c r="I4219" s="28" t="s">
        <v>17476</v>
      </c>
      <c r="J4219" s="12" t="s">
        <v>393</v>
      </c>
      <c r="K4219" s="28" t="s">
        <v>15142</v>
      </c>
      <c r="L4219" s="12" t="s">
        <v>1299</v>
      </c>
      <c r="M4219" s="12" t="s">
        <v>15146</v>
      </c>
      <c r="N4219" s="12" t="s">
        <v>15126</v>
      </c>
      <c r="O4219" s="26" t="s">
        <v>19874</v>
      </c>
      <c r="P4219" s="26" t="s">
        <v>19875</v>
      </c>
      <c r="Q4219" s="25" t="s">
        <v>632</v>
      </c>
      <c r="R4219" s="26" t="s">
        <v>19876</v>
      </c>
      <c r="S4219" s="15" t="s">
        <v>19877</v>
      </c>
      <c r="T4219" s="52">
        <v>0</v>
      </c>
      <c r="U4219" s="22" t="s">
        <v>392</v>
      </c>
      <c r="V4219" s="49" t="str">
        <f>+Sitio_Publico[[#This Row],[idcoleccion]]&amp;"-"&amp;Sitio_Publico[[#This Row],[id]]</f>
        <v>000-4218</v>
      </c>
      <c r="W4219" s="49">
        <f>+VLOOKUP(Sitio_Publico[[#This Row],[territorio]],Estructura!$AE$4:$AH$1067,4,0)</f>
        <v>10000160</v>
      </c>
      <c r="X4219" s="49" t="str">
        <f>+VLOOKUP(Sitio_Publico[[#This Row],[tema]],Estructura!$G$4:$J$532,4,0)</f>
        <v>T-0</v>
      </c>
      <c r="Y4219" s="49" t="str">
        <f>+VLOOKUP(Sitio_Publico[[#This Row],[contenido]],Estructura!$L$4:$O$473,4,0)</f>
        <v>C-34</v>
      </c>
      <c r="Z4219" s="49" t="str">
        <f>+VLOOKUP(Sitio_Publico[[#This Row],[Filtro Integrado]],Estructura!$U$4:$W$529,3,0)</f>
        <v>FI-0</v>
      </c>
      <c r="AA4219" s="49" t="str">
        <f>+VLOOKUP(Sitio_Publico[[#This Row],[Muestra]],Estructura!$Y$4:$AB$483,4,0)</f>
        <v>M-00039</v>
      </c>
    </row>
    <row r="4220" spans="1:27" ht="30.6" x14ac:dyDescent="0.3">
      <c r="A4220" s="16">
        <f t="shared" si="65"/>
        <v>4219</v>
      </c>
      <c r="B4220" s="47" t="s">
        <v>15118</v>
      </c>
      <c r="C4220" s="13" t="s">
        <v>15119</v>
      </c>
      <c r="D4220" s="13" t="s">
        <v>15120</v>
      </c>
      <c r="E4220" s="44">
        <v>7405</v>
      </c>
      <c r="F4220" s="13" t="s">
        <v>15121</v>
      </c>
      <c r="G4220" s="23" t="s">
        <v>15122</v>
      </c>
      <c r="H4220" s="42" t="s">
        <v>458</v>
      </c>
      <c r="I4220" s="28" t="s">
        <v>158</v>
      </c>
      <c r="J4220" s="12" t="s">
        <v>393</v>
      </c>
      <c r="K4220" s="28" t="s">
        <v>15225</v>
      </c>
      <c r="L4220" s="12" t="s">
        <v>15124</v>
      </c>
      <c r="M4220" s="12" t="s">
        <v>15125</v>
      </c>
      <c r="N4220" s="12" t="s">
        <v>15126</v>
      </c>
      <c r="O4220" s="26" t="s">
        <v>19878</v>
      </c>
      <c r="P4220" s="26" t="s">
        <v>19879</v>
      </c>
      <c r="Q4220" s="25" t="s">
        <v>632</v>
      </c>
      <c r="R4220" s="26" t="s">
        <v>19880</v>
      </c>
      <c r="S4220" s="15" t="s">
        <v>19881</v>
      </c>
      <c r="T4220" s="52" t="s">
        <v>17801</v>
      </c>
      <c r="U4220" s="22" t="s">
        <v>392</v>
      </c>
      <c r="V4220" s="49" t="str">
        <f>+Sitio_Publico[[#This Row],[idcoleccion]]&amp;"-"&amp;Sitio_Publico[[#This Row],[id]]</f>
        <v>000-4219</v>
      </c>
      <c r="W4220" s="49">
        <f>+VLOOKUP(Sitio_Publico[[#This Row],[territorio]],Estructura!$AE$4:$AH$1067,4,0)</f>
        <v>30007405</v>
      </c>
      <c r="X4220" s="49" t="str">
        <f>+VLOOKUP(Sitio_Publico[[#This Row],[tema]],Estructura!$G$4:$J$532,4,0)</f>
        <v>T-50</v>
      </c>
      <c r="Y4220" s="49" t="str">
        <f>+VLOOKUP(Sitio_Publico[[#This Row],[contenido]],Estructura!$L$4:$O$473,4,0)</f>
        <v>C-30</v>
      </c>
      <c r="Z4220" s="49" t="str">
        <f>+VLOOKUP(Sitio_Publico[[#This Row],[Filtro Integrado]],Estructura!$U$4:$W$529,3,0)</f>
        <v>FI-0</v>
      </c>
      <c r="AA4220" s="49" t="str">
        <f>+VLOOKUP(Sitio_Publico[[#This Row],[Muestra]],Estructura!$Y$4:$AB$483,4,0)</f>
        <v>M-0002</v>
      </c>
    </row>
    <row r="4221" spans="1:27" ht="51" x14ac:dyDescent="0.3">
      <c r="A4221" s="16">
        <f t="shared" si="65"/>
        <v>4220</v>
      </c>
      <c r="B4221" s="47" t="s">
        <v>15118</v>
      </c>
      <c r="C4221" s="13" t="s">
        <v>15119</v>
      </c>
      <c r="D4221" s="13" t="s">
        <v>15120</v>
      </c>
      <c r="E4221" s="44">
        <v>49</v>
      </c>
      <c r="F4221" s="13" t="s">
        <v>15186</v>
      </c>
      <c r="G4221" s="23" t="s">
        <v>15152</v>
      </c>
      <c r="H4221" s="42" t="s">
        <v>455</v>
      </c>
      <c r="I4221" s="28" t="s">
        <v>14</v>
      </c>
      <c r="J4221" s="12" t="s">
        <v>15187</v>
      </c>
      <c r="K4221" s="28" t="s">
        <v>19882</v>
      </c>
      <c r="L4221" s="12" t="s">
        <v>15155</v>
      </c>
      <c r="M4221" s="12" t="s">
        <v>15156</v>
      </c>
      <c r="N4221" s="12" t="s">
        <v>15126</v>
      </c>
      <c r="O4221" s="26" t="s">
        <v>19883</v>
      </c>
      <c r="P4221" s="26" t="s">
        <v>19884</v>
      </c>
      <c r="Q4221" s="25" t="s">
        <v>491</v>
      </c>
      <c r="R4221" s="26" t="s">
        <v>19885</v>
      </c>
      <c r="S4221" s="15" t="s">
        <v>19886</v>
      </c>
      <c r="T4221" s="52">
        <v>300</v>
      </c>
      <c r="U4221" s="22" t="s">
        <v>392</v>
      </c>
      <c r="V4221" s="49" t="str">
        <f>+Sitio_Publico[[#This Row],[idcoleccion]]&amp;"-"&amp;Sitio_Publico[[#This Row],[id]]</f>
        <v>000-4220</v>
      </c>
      <c r="W4221" s="49">
        <f>+VLOOKUP(Sitio_Publico[[#This Row],[territorio]],Estructura!$AE$4:$AH$1067,4,0)</f>
        <v>10000000</v>
      </c>
      <c r="X4221" s="49" t="str">
        <f>+VLOOKUP(Sitio_Publico[[#This Row],[tema]],Estructura!$G$4:$J$532,4,0)</f>
        <v>T-54</v>
      </c>
      <c r="Y4221" s="49" t="str">
        <f>+VLOOKUP(Sitio_Publico[[#This Row],[contenido]],Estructura!$L$4:$O$473,4,0)</f>
        <v>C-32</v>
      </c>
      <c r="Z4221" s="49" t="str">
        <f>+VLOOKUP(Sitio_Publico[[#This Row],[Filtro Integrado]],Estructura!$U$4:$W$529,3,0)</f>
        <v>FI-6</v>
      </c>
      <c r="AA4221" s="49" t="str">
        <f>+VLOOKUP(Sitio_Publico[[#This Row],[Muestra]],Estructura!$Y$4:$AB$483,4,0)</f>
        <v>M-000370</v>
      </c>
    </row>
    <row r="4222" spans="1:27" ht="30.6" x14ac:dyDescent="0.3">
      <c r="A4222" s="16">
        <f t="shared" si="65"/>
        <v>4221</v>
      </c>
      <c r="B4222" s="47" t="s">
        <v>15118</v>
      </c>
      <c r="C4222" s="13" t="s">
        <v>15119</v>
      </c>
      <c r="D4222" s="13" t="s">
        <v>15120</v>
      </c>
      <c r="E4222" s="44">
        <v>5</v>
      </c>
      <c r="F4222" s="13" t="s">
        <v>15121</v>
      </c>
      <c r="G4222" s="23" t="s">
        <v>15122</v>
      </c>
      <c r="H4222" s="42" t="s">
        <v>457</v>
      </c>
      <c r="I4222" s="28" t="s">
        <v>368</v>
      </c>
      <c r="J4222" s="12" t="s">
        <v>393</v>
      </c>
      <c r="K4222" s="28" t="s">
        <v>15181</v>
      </c>
      <c r="L4222" s="12" t="s">
        <v>15124</v>
      </c>
      <c r="M4222" s="12" t="s">
        <v>15125</v>
      </c>
      <c r="N4222" s="12" t="s">
        <v>15126</v>
      </c>
      <c r="O4222" s="26" t="s">
        <v>19887</v>
      </c>
      <c r="P4222" s="26" t="s">
        <v>19888</v>
      </c>
      <c r="Q4222" s="25" t="s">
        <v>632</v>
      </c>
      <c r="R4222" s="26" t="s">
        <v>19889</v>
      </c>
      <c r="S4222" s="15" t="s">
        <v>19890</v>
      </c>
      <c r="T4222" s="52" t="s">
        <v>2038</v>
      </c>
      <c r="U4222" s="22" t="s">
        <v>392</v>
      </c>
      <c r="V4222" s="49" t="str">
        <f>+Sitio_Publico[[#This Row],[idcoleccion]]&amp;"-"&amp;Sitio_Publico[[#This Row],[id]]</f>
        <v>000-4221</v>
      </c>
      <c r="W4222" s="49">
        <f>+VLOOKUP(Sitio_Publico[[#This Row],[territorio]],Estructura!$AE$4:$AH$1067,4,0)</f>
        <v>20000005</v>
      </c>
      <c r="X4222" s="49" t="str">
        <f>+VLOOKUP(Sitio_Publico[[#This Row],[tema]],Estructura!$G$4:$J$532,4,0)</f>
        <v>T-50</v>
      </c>
      <c r="Y4222" s="49" t="str">
        <f>+VLOOKUP(Sitio_Publico[[#This Row],[contenido]],Estructura!$L$4:$O$473,4,0)</f>
        <v>C-30</v>
      </c>
      <c r="Z4222" s="49" t="str">
        <f>+VLOOKUP(Sitio_Publico[[#This Row],[Filtro Integrado]],Estructura!$U$4:$W$529,3,0)</f>
        <v>FI-0</v>
      </c>
      <c r="AA4222" s="49" t="str">
        <f>+VLOOKUP(Sitio_Publico[[#This Row],[Muestra]],Estructura!$Y$4:$AB$483,4,0)</f>
        <v>M-000220</v>
      </c>
    </row>
    <row r="4223" spans="1:27" ht="40.799999999999997" x14ac:dyDescent="0.3">
      <c r="A4223" s="16">
        <f t="shared" si="65"/>
        <v>4222</v>
      </c>
      <c r="B4223" s="47" t="s">
        <v>15118</v>
      </c>
      <c r="C4223" s="13" t="s">
        <v>15119</v>
      </c>
      <c r="D4223" s="13" t="s">
        <v>15141</v>
      </c>
      <c r="E4223" s="44">
        <v>100106001</v>
      </c>
      <c r="F4223" s="13" t="s">
        <v>15142</v>
      </c>
      <c r="G4223" s="23" t="s">
        <v>15143</v>
      </c>
      <c r="H4223" s="42" t="s">
        <v>455</v>
      </c>
      <c r="I4223" s="28" t="s">
        <v>14</v>
      </c>
      <c r="J4223" s="12" t="s">
        <v>393</v>
      </c>
      <c r="K4223" s="28" t="s">
        <v>18372</v>
      </c>
      <c r="L4223" s="12" t="s">
        <v>15145</v>
      </c>
      <c r="M4223" s="12" t="s">
        <v>15146</v>
      </c>
      <c r="N4223" s="12" t="s">
        <v>15126</v>
      </c>
      <c r="O4223" s="26" t="s">
        <v>19891</v>
      </c>
      <c r="P4223" s="26" t="s">
        <v>19892</v>
      </c>
      <c r="Q4223" s="25" t="s">
        <v>456</v>
      </c>
      <c r="R4223" s="26" t="s">
        <v>19893</v>
      </c>
      <c r="S4223" s="15" t="s">
        <v>19894</v>
      </c>
      <c r="T4223" s="52">
        <v>0</v>
      </c>
      <c r="U4223" s="22" t="s">
        <v>392</v>
      </c>
      <c r="V4223" s="49" t="str">
        <f>+Sitio_Publico[[#This Row],[idcoleccion]]&amp;"-"&amp;Sitio_Publico[[#This Row],[id]]</f>
        <v>000-4222</v>
      </c>
      <c r="W4223" s="49">
        <f>+VLOOKUP(Sitio_Publico[[#This Row],[territorio]],Estructura!$AE$4:$AH$1067,4,0)</f>
        <v>10000000</v>
      </c>
      <c r="X4223" s="49" t="str">
        <f>+VLOOKUP(Sitio_Publico[[#This Row],[tema]],Estructura!$G$4:$J$532,4,0)</f>
        <v>T-0</v>
      </c>
      <c r="Y4223" s="49" t="str">
        <f>+VLOOKUP(Sitio_Publico[[#This Row],[contenido]],Estructura!$L$4:$O$473,4,0)</f>
        <v>C-1</v>
      </c>
      <c r="Z4223" s="49" t="str">
        <f>+VLOOKUP(Sitio_Publico[[#This Row],[Filtro Integrado]],Estructura!$U$4:$W$529,3,0)</f>
        <v>FI-0</v>
      </c>
      <c r="AA4223" s="49" t="str">
        <f>+VLOOKUP(Sitio_Publico[[#This Row],[Muestra]],Estructura!$Y$4:$AB$483,4,0)</f>
        <v>M-00028</v>
      </c>
    </row>
    <row r="4224" spans="1:27" ht="51" x14ac:dyDescent="0.3">
      <c r="A4224" s="16">
        <f t="shared" si="65"/>
        <v>4223</v>
      </c>
      <c r="B4224" s="47" t="s">
        <v>15118</v>
      </c>
      <c r="C4224" s="13" t="s">
        <v>15119</v>
      </c>
      <c r="D4224" s="13" t="s">
        <v>15120</v>
      </c>
      <c r="E4224" s="44">
        <v>100105</v>
      </c>
      <c r="F4224" s="13" t="s">
        <v>15263</v>
      </c>
      <c r="G4224" s="23" t="s">
        <v>15152</v>
      </c>
      <c r="H4224" s="42" t="s">
        <v>457</v>
      </c>
      <c r="I4224" s="28" t="s">
        <v>370</v>
      </c>
      <c r="J4224" s="12" t="s">
        <v>393</v>
      </c>
      <c r="K4224" s="28" t="s">
        <v>16219</v>
      </c>
      <c r="L4224" s="12" t="s">
        <v>15155</v>
      </c>
      <c r="M4224" s="12" t="s">
        <v>15156</v>
      </c>
      <c r="N4224" s="12" t="s">
        <v>15126</v>
      </c>
      <c r="O4224" s="26" t="s">
        <v>19895</v>
      </c>
      <c r="P4224" s="26" t="s">
        <v>19896</v>
      </c>
      <c r="Q4224" s="25" t="s">
        <v>491</v>
      </c>
      <c r="R4224" s="26" t="s">
        <v>19897</v>
      </c>
      <c r="S4224" s="15" t="s">
        <v>19898</v>
      </c>
      <c r="T4224" s="52" t="s">
        <v>750</v>
      </c>
      <c r="U4224" s="22" t="s">
        <v>392</v>
      </c>
      <c r="V4224" s="49" t="str">
        <f>+Sitio_Publico[[#This Row],[idcoleccion]]&amp;"-"&amp;Sitio_Publico[[#This Row],[id]]</f>
        <v>000-4223</v>
      </c>
      <c r="W4224" s="49">
        <f>+VLOOKUP(Sitio_Publico[[#This Row],[territorio]],Estructura!$AE$4:$AH$1067,4,0)</f>
        <v>20000007</v>
      </c>
      <c r="X4224" s="49" t="str">
        <f>+VLOOKUP(Sitio_Publico[[#This Row],[tema]],Estructura!$G$4:$J$532,4,0)</f>
        <v>T-57</v>
      </c>
      <c r="Y4224" s="49" t="str">
        <f>+VLOOKUP(Sitio_Publico[[#This Row],[contenido]],Estructura!$L$4:$O$473,4,0)</f>
        <v>C-32</v>
      </c>
      <c r="Z4224" s="49" t="str">
        <f>+VLOOKUP(Sitio_Publico[[#This Row],[Filtro Integrado]],Estructura!$U$4:$W$529,3,0)</f>
        <v>FI-0</v>
      </c>
      <c r="AA4224" s="49" t="str">
        <f>+VLOOKUP(Sitio_Publico[[#This Row],[Muestra]],Estructura!$Y$4:$AB$483,4,0)</f>
        <v>M-00045</v>
      </c>
    </row>
    <row r="4225" spans="1:27" ht="30.6" x14ac:dyDescent="0.3">
      <c r="A4225" s="16">
        <f t="shared" si="65"/>
        <v>4224</v>
      </c>
      <c r="B4225" s="47" t="s">
        <v>15118</v>
      </c>
      <c r="C4225" s="13" t="s">
        <v>15119</v>
      </c>
      <c r="D4225" s="13" t="s">
        <v>15120</v>
      </c>
      <c r="E4225" s="44">
        <v>100107007</v>
      </c>
      <c r="F4225" s="13" t="s">
        <v>15198</v>
      </c>
      <c r="G4225" s="23" t="s">
        <v>15122</v>
      </c>
      <c r="H4225" s="42" t="s">
        <v>455</v>
      </c>
      <c r="I4225" s="28" t="s">
        <v>14</v>
      </c>
      <c r="J4225" s="12" t="s">
        <v>393</v>
      </c>
      <c r="K4225" s="28" t="s">
        <v>16463</v>
      </c>
      <c r="L4225" s="12" t="s">
        <v>15124</v>
      </c>
      <c r="M4225" s="12" t="s">
        <v>15125</v>
      </c>
      <c r="N4225" s="12" t="s">
        <v>15126</v>
      </c>
      <c r="O4225" s="26" t="s">
        <v>19899</v>
      </c>
      <c r="P4225" s="26" t="s">
        <v>19900</v>
      </c>
      <c r="Q4225" s="25" t="s">
        <v>632</v>
      </c>
      <c r="R4225" s="26" t="s">
        <v>19901</v>
      </c>
      <c r="S4225" s="15" t="s">
        <v>19902</v>
      </c>
      <c r="T4225" s="52">
        <v>0</v>
      </c>
      <c r="U4225" s="22" t="s">
        <v>392</v>
      </c>
      <c r="V4225" s="49" t="str">
        <f>+Sitio_Publico[[#This Row],[idcoleccion]]&amp;"-"&amp;Sitio_Publico[[#This Row],[id]]</f>
        <v>000-4224</v>
      </c>
      <c r="W4225" s="49">
        <f>+VLOOKUP(Sitio_Publico[[#This Row],[territorio]],Estructura!$AE$4:$AH$1067,4,0)</f>
        <v>10000000</v>
      </c>
      <c r="X4225" s="49" t="str">
        <f>+VLOOKUP(Sitio_Publico[[#This Row],[tema]],Estructura!$G$4:$J$532,4,0)</f>
        <v>T-55</v>
      </c>
      <c r="Y4225" s="49" t="str">
        <f>+VLOOKUP(Sitio_Publico[[#This Row],[contenido]],Estructura!$L$4:$O$473,4,0)</f>
        <v>C-30</v>
      </c>
      <c r="Z4225" s="49" t="str">
        <f>+VLOOKUP(Sitio_Publico[[#This Row],[Filtro Integrado]],Estructura!$U$4:$W$529,3,0)</f>
        <v>FI-0</v>
      </c>
      <c r="AA4225" s="49" t="str">
        <f>+VLOOKUP(Sitio_Publico[[#This Row],[Muestra]],Estructura!$Y$4:$AB$483,4,0)</f>
        <v>M-000301</v>
      </c>
    </row>
    <row r="4226" spans="1:27" ht="51" x14ac:dyDescent="0.3">
      <c r="A4226" s="16">
        <f t="shared" si="65"/>
        <v>4225</v>
      </c>
      <c r="B4226" s="47" t="s">
        <v>15118</v>
      </c>
      <c r="C4226" s="13" t="s">
        <v>15119</v>
      </c>
      <c r="D4226" s="13" t="s">
        <v>15120</v>
      </c>
      <c r="E4226" s="44">
        <v>100112021</v>
      </c>
      <c r="F4226" s="13" t="s">
        <v>15534</v>
      </c>
      <c r="G4226" s="23" t="s">
        <v>15397</v>
      </c>
      <c r="H4226" s="42" t="s">
        <v>457</v>
      </c>
      <c r="I4226" s="28" t="s">
        <v>373</v>
      </c>
      <c r="J4226" s="12" t="s">
        <v>15398</v>
      </c>
      <c r="K4226" s="28" t="s">
        <v>17898</v>
      </c>
      <c r="L4226" s="12" t="s">
        <v>1611</v>
      </c>
      <c r="M4226" s="12" t="s">
        <v>15400</v>
      </c>
      <c r="N4226" s="12" t="s">
        <v>15126</v>
      </c>
      <c r="O4226" s="26" t="s">
        <v>19903</v>
      </c>
      <c r="P4226" s="26" t="s">
        <v>19904</v>
      </c>
      <c r="Q4226" s="25" t="s">
        <v>456</v>
      </c>
      <c r="R4226" s="26" t="s">
        <v>19905</v>
      </c>
      <c r="S4226" s="15" t="s">
        <v>19906</v>
      </c>
      <c r="T4226" s="52" t="s">
        <v>812</v>
      </c>
      <c r="U4226" s="22" t="s">
        <v>392</v>
      </c>
      <c r="V4226" s="49" t="str">
        <f>+Sitio_Publico[[#This Row],[idcoleccion]]&amp;"-"&amp;Sitio_Publico[[#This Row],[id]]</f>
        <v>000-4225</v>
      </c>
      <c r="W4226" s="49">
        <f>+VLOOKUP(Sitio_Publico[[#This Row],[territorio]],Estructura!$AE$4:$AH$1067,4,0)</f>
        <v>20000010</v>
      </c>
      <c r="X4226" s="49" t="str">
        <f>+VLOOKUP(Sitio_Publico[[#This Row],[tema]],Estructura!$G$4:$J$532,4,0)</f>
        <v>T-60</v>
      </c>
      <c r="Y4226" s="49" t="str">
        <f>+VLOOKUP(Sitio_Publico[[#This Row],[contenido]],Estructura!$L$4:$O$473,4,0)</f>
        <v>C-35</v>
      </c>
      <c r="Z4226" s="49" t="str">
        <f>+VLOOKUP(Sitio_Publico[[#This Row],[Filtro Integrado]],Estructura!$U$4:$W$529,3,0)</f>
        <v>FI-8</v>
      </c>
      <c r="AA4226" s="49" t="str">
        <f>+VLOOKUP(Sitio_Publico[[#This Row],[Muestra]],Estructura!$Y$4:$AB$483,4,0)</f>
        <v>M-000341</v>
      </c>
    </row>
    <row r="4227" spans="1:27" ht="40.799999999999997" x14ac:dyDescent="0.3">
      <c r="A4227" s="16">
        <f t="shared" ref="A4227:A4290" si="66">+ROW()-1</f>
        <v>4226</v>
      </c>
      <c r="B4227" s="47" t="s">
        <v>15118</v>
      </c>
      <c r="C4227" s="13" t="s">
        <v>15119</v>
      </c>
      <c r="D4227" s="13" t="s">
        <v>15120</v>
      </c>
      <c r="E4227" s="44">
        <v>7201</v>
      </c>
      <c r="F4227" s="13" t="s">
        <v>15263</v>
      </c>
      <c r="G4227" s="23" t="s">
        <v>15152</v>
      </c>
      <c r="H4227" s="42" t="s">
        <v>458</v>
      </c>
      <c r="I4227" s="28" t="s">
        <v>142</v>
      </c>
      <c r="J4227" s="12" t="s">
        <v>393</v>
      </c>
      <c r="K4227" s="28" t="s">
        <v>15458</v>
      </c>
      <c r="L4227" s="12" t="s">
        <v>15155</v>
      </c>
      <c r="M4227" s="12" t="s">
        <v>15156</v>
      </c>
      <c r="N4227" s="12" t="s">
        <v>15126</v>
      </c>
      <c r="O4227" s="26" t="s">
        <v>19907</v>
      </c>
      <c r="P4227" s="26" t="s">
        <v>19908</v>
      </c>
      <c r="Q4227" s="25" t="s">
        <v>10495</v>
      </c>
      <c r="R4227" s="26" t="s">
        <v>19909</v>
      </c>
      <c r="S4227" s="15" t="s">
        <v>19910</v>
      </c>
      <c r="T4227" s="52" t="s">
        <v>750</v>
      </c>
      <c r="U4227" s="22" t="s">
        <v>392</v>
      </c>
      <c r="V4227" s="49" t="str">
        <f>+Sitio_Publico[[#This Row],[idcoleccion]]&amp;"-"&amp;Sitio_Publico[[#This Row],[id]]</f>
        <v>000-4226</v>
      </c>
      <c r="W4227" s="49">
        <f>+VLOOKUP(Sitio_Publico[[#This Row],[territorio]],Estructura!$AE$4:$AH$1067,4,0)</f>
        <v>30007201</v>
      </c>
      <c r="X4227" s="49" t="str">
        <f>+VLOOKUP(Sitio_Publico[[#This Row],[tema]],Estructura!$G$4:$J$532,4,0)</f>
        <v>T-57</v>
      </c>
      <c r="Y4227" s="49" t="str">
        <f>+VLOOKUP(Sitio_Publico[[#This Row],[contenido]],Estructura!$L$4:$O$473,4,0)</f>
        <v>C-32</v>
      </c>
      <c r="Z4227" s="49" t="str">
        <f>+VLOOKUP(Sitio_Publico[[#This Row],[Filtro Integrado]],Estructura!$U$4:$W$529,3,0)</f>
        <v>FI-0</v>
      </c>
      <c r="AA4227" s="49" t="str">
        <f>+VLOOKUP(Sitio_Publico[[#This Row],[Muestra]],Estructura!$Y$4:$AB$483,4,0)</f>
        <v>M-000243</v>
      </c>
    </row>
    <row r="4228" spans="1:27" ht="30.6" x14ac:dyDescent="0.3">
      <c r="A4228" s="16">
        <f t="shared" si="66"/>
        <v>4227</v>
      </c>
      <c r="B4228" s="47" t="s">
        <v>15118</v>
      </c>
      <c r="C4228" s="13" t="s">
        <v>15119</v>
      </c>
      <c r="D4228" s="13" t="s">
        <v>15120</v>
      </c>
      <c r="E4228" s="44">
        <v>100102004</v>
      </c>
      <c r="F4228" s="13" t="s">
        <v>15198</v>
      </c>
      <c r="G4228" s="23" t="s">
        <v>15122</v>
      </c>
      <c r="H4228" s="42" t="s">
        <v>455</v>
      </c>
      <c r="I4228" s="28" t="s">
        <v>14</v>
      </c>
      <c r="J4228" s="12" t="s">
        <v>393</v>
      </c>
      <c r="K4228" s="28" t="s">
        <v>15334</v>
      </c>
      <c r="L4228" s="12" t="s">
        <v>15124</v>
      </c>
      <c r="M4228" s="12" t="s">
        <v>15125</v>
      </c>
      <c r="N4228" s="12" t="s">
        <v>15126</v>
      </c>
      <c r="O4228" s="26" t="s">
        <v>19911</v>
      </c>
      <c r="P4228" s="26" t="s">
        <v>19912</v>
      </c>
      <c r="Q4228" s="25" t="s">
        <v>1121</v>
      </c>
      <c r="R4228" s="26" t="s">
        <v>19913</v>
      </c>
      <c r="S4228" s="15" t="s">
        <v>19914</v>
      </c>
      <c r="T4228" s="52">
        <v>0</v>
      </c>
      <c r="U4228" s="22" t="s">
        <v>392</v>
      </c>
      <c r="V4228" s="49" t="str">
        <f>+Sitio_Publico[[#This Row],[idcoleccion]]&amp;"-"&amp;Sitio_Publico[[#This Row],[id]]</f>
        <v>000-4227</v>
      </c>
      <c r="W4228" s="49">
        <f>+VLOOKUP(Sitio_Publico[[#This Row],[territorio]],Estructura!$AE$4:$AH$1067,4,0)</f>
        <v>10000000</v>
      </c>
      <c r="X4228" s="49" t="str">
        <f>+VLOOKUP(Sitio_Publico[[#This Row],[tema]],Estructura!$G$4:$J$532,4,0)</f>
        <v>T-55</v>
      </c>
      <c r="Y4228" s="49" t="str">
        <f>+VLOOKUP(Sitio_Publico[[#This Row],[contenido]],Estructura!$L$4:$O$473,4,0)</f>
        <v>C-30</v>
      </c>
      <c r="Z4228" s="49" t="str">
        <f>+VLOOKUP(Sitio_Publico[[#This Row],[Filtro Integrado]],Estructura!$U$4:$W$529,3,0)</f>
        <v>FI-0</v>
      </c>
      <c r="AA4228" s="49" t="str">
        <f>+VLOOKUP(Sitio_Publico[[#This Row],[Muestra]],Estructura!$Y$4:$AB$483,4,0)</f>
        <v>M-000233</v>
      </c>
    </row>
    <row r="4229" spans="1:27" ht="51" x14ac:dyDescent="0.3">
      <c r="A4229" s="16">
        <f t="shared" si="66"/>
        <v>4228</v>
      </c>
      <c r="B4229" s="47" t="s">
        <v>15118</v>
      </c>
      <c r="C4229" s="13" t="s">
        <v>15119</v>
      </c>
      <c r="D4229" s="13" t="s">
        <v>15120</v>
      </c>
      <c r="E4229" s="44">
        <v>100102003</v>
      </c>
      <c r="F4229" s="13" t="s">
        <v>15396</v>
      </c>
      <c r="G4229" s="23" t="s">
        <v>15397</v>
      </c>
      <c r="H4229" s="42" t="s">
        <v>457</v>
      </c>
      <c r="I4229" s="28" t="s">
        <v>378</v>
      </c>
      <c r="J4229" s="12" t="s">
        <v>15398</v>
      </c>
      <c r="K4229" s="28" t="s">
        <v>15328</v>
      </c>
      <c r="L4229" s="12" t="s">
        <v>1611</v>
      </c>
      <c r="M4229" s="12" t="s">
        <v>15400</v>
      </c>
      <c r="N4229" s="12" t="s">
        <v>15126</v>
      </c>
      <c r="O4229" s="26" t="s">
        <v>19915</v>
      </c>
      <c r="P4229" s="26" t="s">
        <v>19916</v>
      </c>
      <c r="Q4229" s="25" t="s">
        <v>456</v>
      </c>
      <c r="R4229" s="26" t="s">
        <v>19917</v>
      </c>
      <c r="S4229" s="15" t="s">
        <v>19918</v>
      </c>
      <c r="T4229" s="52" t="s">
        <v>2442</v>
      </c>
      <c r="U4229" s="22" t="s">
        <v>392</v>
      </c>
      <c r="V4229" s="49" t="str">
        <f>+Sitio_Publico[[#This Row],[idcoleccion]]&amp;"-"&amp;Sitio_Publico[[#This Row],[id]]</f>
        <v>000-4228</v>
      </c>
      <c r="W4229" s="49">
        <f>+VLOOKUP(Sitio_Publico[[#This Row],[territorio]],Estructura!$AE$4:$AH$1067,4,0)</f>
        <v>20000015</v>
      </c>
      <c r="X4229" s="49" t="str">
        <f>+VLOOKUP(Sitio_Publico[[#This Row],[tema]],Estructura!$G$4:$J$532,4,0)</f>
        <v>T-58</v>
      </c>
      <c r="Y4229" s="49" t="str">
        <f>+VLOOKUP(Sitio_Publico[[#This Row],[contenido]],Estructura!$L$4:$O$473,4,0)</f>
        <v>C-35</v>
      </c>
      <c r="Z4229" s="49" t="str">
        <f>+VLOOKUP(Sitio_Publico[[#This Row],[Filtro Integrado]],Estructura!$U$4:$W$529,3,0)</f>
        <v>FI-8</v>
      </c>
      <c r="AA4229" s="49" t="str">
        <f>+VLOOKUP(Sitio_Publico[[#This Row],[Muestra]],Estructura!$Y$4:$AB$483,4,0)</f>
        <v>M-0009</v>
      </c>
    </row>
    <row r="4230" spans="1:27" ht="51" x14ac:dyDescent="0.3">
      <c r="A4230" s="16">
        <f t="shared" si="66"/>
        <v>4229</v>
      </c>
      <c r="B4230" s="47" t="s">
        <v>15118</v>
      </c>
      <c r="C4230" s="13" t="s">
        <v>15119</v>
      </c>
      <c r="D4230" s="13" t="s">
        <v>15120</v>
      </c>
      <c r="E4230" s="44">
        <v>100101015</v>
      </c>
      <c r="F4230" s="13" t="s">
        <v>15131</v>
      </c>
      <c r="G4230" s="23" t="s">
        <v>15132</v>
      </c>
      <c r="H4230" s="42" t="s">
        <v>457</v>
      </c>
      <c r="I4230" s="28" t="s">
        <v>373</v>
      </c>
      <c r="J4230" s="12" t="s">
        <v>393</v>
      </c>
      <c r="K4230" s="28" t="s">
        <v>15431</v>
      </c>
      <c r="L4230" s="12" t="s">
        <v>15134</v>
      </c>
      <c r="M4230" s="12" t="s">
        <v>15135</v>
      </c>
      <c r="N4230" s="12" t="s">
        <v>15126</v>
      </c>
      <c r="O4230" s="26" t="s">
        <v>19919</v>
      </c>
      <c r="P4230" s="26" t="s">
        <v>19920</v>
      </c>
      <c r="Q4230" s="25" t="s">
        <v>491</v>
      </c>
      <c r="R4230" s="26" t="s">
        <v>19921</v>
      </c>
      <c r="S4230" s="15" t="s">
        <v>19922</v>
      </c>
      <c r="T4230" s="52" t="s">
        <v>15617</v>
      </c>
      <c r="U4230" s="22" t="s">
        <v>392</v>
      </c>
      <c r="V4230" s="49" t="str">
        <f>+Sitio_Publico[[#This Row],[idcoleccion]]&amp;"-"&amp;Sitio_Publico[[#This Row],[id]]</f>
        <v>000-4229</v>
      </c>
      <c r="W4230" s="49">
        <f>+VLOOKUP(Sitio_Publico[[#This Row],[territorio]],Estructura!$AE$4:$AH$1067,4,0)</f>
        <v>20000010</v>
      </c>
      <c r="X4230" s="49" t="str">
        <f>+VLOOKUP(Sitio_Publico[[#This Row],[tema]],Estructura!$G$4:$J$532,4,0)</f>
        <v>T-51</v>
      </c>
      <c r="Y4230" s="49" t="str">
        <f>+VLOOKUP(Sitio_Publico[[#This Row],[contenido]],Estructura!$L$4:$O$473,4,0)</f>
        <v>C-31</v>
      </c>
      <c r="Z4230" s="49" t="str">
        <f>+VLOOKUP(Sitio_Publico[[#This Row],[Filtro Integrado]],Estructura!$U$4:$W$529,3,0)</f>
        <v>FI-0</v>
      </c>
      <c r="AA4230" s="49" t="str">
        <f>+VLOOKUP(Sitio_Publico[[#This Row],[Muestra]],Estructura!$Y$4:$AB$483,4,0)</f>
        <v>M-000241</v>
      </c>
    </row>
    <row r="4231" spans="1:27" ht="30.6" x14ac:dyDescent="0.3">
      <c r="A4231" s="16">
        <f t="shared" si="66"/>
        <v>4230</v>
      </c>
      <c r="B4231" s="47" t="s">
        <v>15118</v>
      </c>
      <c r="C4231" s="13" t="s">
        <v>15119</v>
      </c>
      <c r="D4231" s="13" t="s">
        <v>15120</v>
      </c>
      <c r="E4231" s="44">
        <v>100103006</v>
      </c>
      <c r="F4231" s="13" t="s">
        <v>15198</v>
      </c>
      <c r="G4231" s="23" t="s">
        <v>15122</v>
      </c>
      <c r="H4231" s="42" t="s">
        <v>455</v>
      </c>
      <c r="I4231" s="28" t="s">
        <v>14</v>
      </c>
      <c r="J4231" s="12" t="s">
        <v>393</v>
      </c>
      <c r="K4231" s="28" t="s">
        <v>17030</v>
      </c>
      <c r="L4231" s="12" t="s">
        <v>15124</v>
      </c>
      <c r="M4231" s="12" t="s">
        <v>15125</v>
      </c>
      <c r="N4231" s="12" t="s">
        <v>15126</v>
      </c>
      <c r="O4231" s="26" t="s">
        <v>19923</v>
      </c>
      <c r="P4231" s="26" t="s">
        <v>19924</v>
      </c>
      <c r="Q4231" s="25" t="s">
        <v>1121</v>
      </c>
      <c r="R4231" s="26" t="s">
        <v>19925</v>
      </c>
      <c r="S4231" s="15" t="s">
        <v>19926</v>
      </c>
      <c r="T4231" s="52">
        <v>0</v>
      </c>
      <c r="U4231" s="22" t="s">
        <v>392</v>
      </c>
      <c r="V4231" s="49" t="str">
        <f>+Sitio_Publico[[#This Row],[idcoleccion]]&amp;"-"&amp;Sitio_Publico[[#This Row],[id]]</f>
        <v>000-4230</v>
      </c>
      <c r="W4231" s="49">
        <f>+VLOOKUP(Sitio_Publico[[#This Row],[territorio]],Estructura!$AE$4:$AH$1067,4,0)</f>
        <v>10000000</v>
      </c>
      <c r="X4231" s="49" t="str">
        <f>+VLOOKUP(Sitio_Publico[[#This Row],[tema]],Estructura!$G$4:$J$532,4,0)</f>
        <v>T-55</v>
      </c>
      <c r="Y4231" s="49" t="str">
        <f>+VLOOKUP(Sitio_Publico[[#This Row],[contenido]],Estructura!$L$4:$O$473,4,0)</f>
        <v>C-30</v>
      </c>
      <c r="Z4231" s="49" t="str">
        <f>+VLOOKUP(Sitio_Publico[[#This Row],[Filtro Integrado]],Estructura!$U$4:$W$529,3,0)</f>
        <v>FI-0</v>
      </c>
      <c r="AA4231" s="49" t="str">
        <f>+VLOOKUP(Sitio_Publico[[#This Row],[Muestra]],Estructura!$Y$4:$AB$483,4,0)</f>
        <v>M-000319</v>
      </c>
    </row>
    <row r="4232" spans="1:27" ht="40.799999999999997" x14ac:dyDescent="0.3">
      <c r="A4232" s="16">
        <f t="shared" si="66"/>
        <v>4231</v>
      </c>
      <c r="B4232" s="47" t="s">
        <v>15118</v>
      </c>
      <c r="C4232" s="13" t="s">
        <v>15119</v>
      </c>
      <c r="D4232" s="13" t="s">
        <v>15141</v>
      </c>
      <c r="E4232" s="44">
        <v>100103</v>
      </c>
      <c r="F4232" s="13" t="s">
        <v>15142</v>
      </c>
      <c r="G4232" s="23" t="s">
        <v>15143</v>
      </c>
      <c r="H4232" s="42" t="s">
        <v>455</v>
      </c>
      <c r="I4232" s="28" t="s">
        <v>14</v>
      </c>
      <c r="J4232" s="12" t="s">
        <v>393</v>
      </c>
      <c r="K4232" s="28" t="s">
        <v>16161</v>
      </c>
      <c r="L4232" s="12" t="s">
        <v>15145</v>
      </c>
      <c r="M4232" s="12" t="s">
        <v>14623</v>
      </c>
      <c r="N4232" s="12" t="s">
        <v>15126</v>
      </c>
      <c r="O4232" s="26" t="s">
        <v>19927</v>
      </c>
      <c r="P4232" s="26" t="s">
        <v>19928</v>
      </c>
      <c r="Q4232" s="25" t="s">
        <v>456</v>
      </c>
      <c r="R4232" s="26" t="s">
        <v>19929</v>
      </c>
      <c r="S4232" s="15" t="s">
        <v>19930</v>
      </c>
      <c r="T4232" s="52">
        <v>0</v>
      </c>
      <c r="U4232" s="22" t="s">
        <v>392</v>
      </c>
      <c r="V4232" s="49" t="str">
        <f>+Sitio_Publico[[#This Row],[idcoleccion]]&amp;"-"&amp;Sitio_Publico[[#This Row],[id]]</f>
        <v>000-4231</v>
      </c>
      <c r="W4232" s="49">
        <f>+VLOOKUP(Sitio_Publico[[#This Row],[territorio]],Estructura!$AE$4:$AH$1067,4,0)</f>
        <v>10000000</v>
      </c>
      <c r="X4232" s="49" t="str">
        <f>+VLOOKUP(Sitio_Publico[[#This Row],[tema]],Estructura!$G$4:$J$532,4,0)</f>
        <v>T-0</v>
      </c>
      <c r="Y4232" s="49" t="str">
        <f>+VLOOKUP(Sitio_Publico[[#This Row],[contenido]],Estructura!$L$4:$O$473,4,0)</f>
        <v>C-1</v>
      </c>
      <c r="Z4232" s="49" t="str">
        <f>+VLOOKUP(Sitio_Publico[[#This Row],[Filtro Integrado]],Estructura!$U$4:$W$529,3,0)</f>
        <v>FI-0</v>
      </c>
      <c r="AA4232" s="49" t="str">
        <f>+VLOOKUP(Sitio_Publico[[#This Row],[Muestra]],Estructura!$Y$4:$AB$483,4,0)</f>
        <v>M-000282</v>
      </c>
    </row>
    <row r="4233" spans="1:27" ht="40.799999999999997" x14ac:dyDescent="0.3">
      <c r="A4233" s="16">
        <f t="shared" si="66"/>
        <v>4232</v>
      </c>
      <c r="B4233" s="47" t="s">
        <v>15118</v>
      </c>
      <c r="C4233" s="13" t="s">
        <v>15119</v>
      </c>
      <c r="D4233" s="13" t="s">
        <v>15120</v>
      </c>
      <c r="E4233" s="44">
        <v>6103</v>
      </c>
      <c r="F4233" s="13" t="s">
        <v>15263</v>
      </c>
      <c r="G4233" s="23" t="s">
        <v>15152</v>
      </c>
      <c r="H4233" s="42" t="s">
        <v>458</v>
      </c>
      <c r="I4233" s="28" t="s">
        <v>102</v>
      </c>
      <c r="J4233" s="12" t="s">
        <v>393</v>
      </c>
      <c r="K4233" s="28" t="s">
        <v>15458</v>
      </c>
      <c r="L4233" s="12" t="s">
        <v>15155</v>
      </c>
      <c r="M4233" s="12" t="s">
        <v>15156</v>
      </c>
      <c r="N4233" s="12" t="s">
        <v>15126</v>
      </c>
      <c r="O4233" s="26" t="s">
        <v>19931</v>
      </c>
      <c r="P4233" s="26" t="s">
        <v>19932</v>
      </c>
      <c r="Q4233" s="25" t="s">
        <v>10495</v>
      </c>
      <c r="R4233" s="26" t="s">
        <v>19933</v>
      </c>
      <c r="S4233" s="15" t="s">
        <v>19934</v>
      </c>
      <c r="T4233" s="52" t="s">
        <v>635</v>
      </c>
      <c r="U4233" s="22" t="s">
        <v>392</v>
      </c>
      <c r="V4233" s="49" t="str">
        <f>+Sitio_Publico[[#This Row],[idcoleccion]]&amp;"-"&amp;Sitio_Publico[[#This Row],[id]]</f>
        <v>000-4232</v>
      </c>
      <c r="W4233" s="49">
        <f>+VLOOKUP(Sitio_Publico[[#This Row],[territorio]],Estructura!$AE$4:$AH$1067,4,0)</f>
        <v>30006103</v>
      </c>
      <c r="X4233" s="49" t="str">
        <f>+VLOOKUP(Sitio_Publico[[#This Row],[tema]],Estructura!$G$4:$J$532,4,0)</f>
        <v>T-57</v>
      </c>
      <c r="Y4233" s="49" t="str">
        <f>+VLOOKUP(Sitio_Publico[[#This Row],[contenido]],Estructura!$L$4:$O$473,4,0)</f>
        <v>C-32</v>
      </c>
      <c r="Z4233" s="49" t="str">
        <f>+VLOOKUP(Sitio_Publico[[#This Row],[Filtro Integrado]],Estructura!$U$4:$W$529,3,0)</f>
        <v>FI-0</v>
      </c>
      <c r="AA4233" s="49" t="str">
        <f>+VLOOKUP(Sitio_Publico[[#This Row],[Muestra]],Estructura!$Y$4:$AB$483,4,0)</f>
        <v>M-000243</v>
      </c>
    </row>
    <row r="4234" spans="1:27" ht="40.799999999999997" x14ac:dyDescent="0.3">
      <c r="A4234" s="16">
        <f t="shared" si="66"/>
        <v>4233</v>
      </c>
      <c r="B4234" s="47" t="s">
        <v>15118</v>
      </c>
      <c r="C4234" s="13" t="s">
        <v>15119</v>
      </c>
      <c r="D4234" s="13" t="s">
        <v>15120</v>
      </c>
      <c r="E4234" s="44">
        <v>182</v>
      </c>
      <c r="F4234" s="13" t="s">
        <v>15142</v>
      </c>
      <c r="G4234" s="23" t="s">
        <v>15300</v>
      </c>
      <c r="H4234" s="42" t="s">
        <v>455</v>
      </c>
      <c r="I4234" s="28" t="s">
        <v>17505</v>
      </c>
      <c r="J4234" s="12" t="s">
        <v>393</v>
      </c>
      <c r="K4234" s="28" t="s">
        <v>15181</v>
      </c>
      <c r="L4234" s="12" t="s">
        <v>15145</v>
      </c>
      <c r="M4234" s="12" t="s">
        <v>14623</v>
      </c>
      <c r="N4234" s="12" t="s">
        <v>15126</v>
      </c>
      <c r="O4234" s="26" t="s">
        <v>19935</v>
      </c>
      <c r="P4234" s="26" t="s">
        <v>19936</v>
      </c>
      <c r="Q4234" s="25" t="s">
        <v>456</v>
      </c>
      <c r="R4234" s="26" t="s">
        <v>19872</v>
      </c>
      <c r="S4234" s="15" t="s">
        <v>19937</v>
      </c>
      <c r="T4234" s="52">
        <v>0</v>
      </c>
      <c r="U4234" s="22" t="s">
        <v>392</v>
      </c>
      <c r="V4234" s="49" t="str">
        <f>+Sitio_Publico[[#This Row],[idcoleccion]]&amp;"-"&amp;Sitio_Publico[[#This Row],[id]]</f>
        <v>000-4233</v>
      </c>
      <c r="W4234" s="49">
        <f>+VLOOKUP(Sitio_Publico[[#This Row],[territorio]],Estructura!$AE$4:$AH$1067,4,0)</f>
        <v>10000182</v>
      </c>
      <c r="X4234" s="49" t="str">
        <f>+VLOOKUP(Sitio_Publico[[#This Row],[tema]],Estructura!$G$4:$J$532,4,0)</f>
        <v>T-0</v>
      </c>
      <c r="Y4234" s="49" t="str">
        <f>+VLOOKUP(Sitio_Publico[[#This Row],[contenido]],Estructura!$L$4:$O$473,4,0)</f>
        <v>C-34</v>
      </c>
      <c r="Z4234" s="49" t="str">
        <f>+VLOOKUP(Sitio_Publico[[#This Row],[Filtro Integrado]],Estructura!$U$4:$W$529,3,0)</f>
        <v>FI-0</v>
      </c>
      <c r="AA4234" s="49" t="str">
        <f>+VLOOKUP(Sitio_Publico[[#This Row],[Muestra]],Estructura!$Y$4:$AB$483,4,0)</f>
        <v>M-000220</v>
      </c>
    </row>
    <row r="4235" spans="1:27" ht="30.6" x14ac:dyDescent="0.3">
      <c r="A4235" s="16">
        <f t="shared" si="66"/>
        <v>4234</v>
      </c>
      <c r="B4235" s="47" t="s">
        <v>15118</v>
      </c>
      <c r="C4235" s="13" t="s">
        <v>15119</v>
      </c>
      <c r="D4235" s="13" t="s">
        <v>15120</v>
      </c>
      <c r="E4235" s="44">
        <v>0</v>
      </c>
      <c r="F4235" s="13" t="s">
        <v>15263</v>
      </c>
      <c r="G4235" s="23" t="s">
        <v>15152</v>
      </c>
      <c r="H4235" s="42" t="s">
        <v>455</v>
      </c>
      <c r="I4235" s="28" t="s">
        <v>14</v>
      </c>
      <c r="J4235" s="12" t="s">
        <v>393</v>
      </c>
      <c r="K4235" s="28" t="s">
        <v>15458</v>
      </c>
      <c r="L4235" s="12" t="s">
        <v>15155</v>
      </c>
      <c r="M4235" s="12" t="s">
        <v>15156</v>
      </c>
      <c r="N4235" s="12" t="s">
        <v>15126</v>
      </c>
      <c r="O4235" s="26" t="s">
        <v>19938</v>
      </c>
      <c r="P4235" s="26" t="s">
        <v>19939</v>
      </c>
      <c r="Q4235" s="25" t="s">
        <v>10495</v>
      </c>
      <c r="R4235" s="26" t="s">
        <v>16506</v>
      </c>
      <c r="S4235" s="15" t="s">
        <v>19940</v>
      </c>
      <c r="T4235" s="52">
        <v>0</v>
      </c>
      <c r="U4235" s="22" t="s">
        <v>392</v>
      </c>
      <c r="V4235" s="49" t="str">
        <f>+Sitio_Publico[[#This Row],[idcoleccion]]&amp;"-"&amp;Sitio_Publico[[#This Row],[id]]</f>
        <v>000-4234</v>
      </c>
      <c r="W4235" s="49">
        <f>+VLOOKUP(Sitio_Publico[[#This Row],[territorio]],Estructura!$AE$4:$AH$1067,4,0)</f>
        <v>10000000</v>
      </c>
      <c r="X4235" s="49" t="str">
        <f>+VLOOKUP(Sitio_Publico[[#This Row],[tema]],Estructura!$G$4:$J$532,4,0)</f>
        <v>T-57</v>
      </c>
      <c r="Y4235" s="49" t="str">
        <f>+VLOOKUP(Sitio_Publico[[#This Row],[contenido]],Estructura!$L$4:$O$473,4,0)</f>
        <v>C-32</v>
      </c>
      <c r="Z4235" s="49" t="str">
        <f>+VLOOKUP(Sitio_Publico[[#This Row],[Filtro Integrado]],Estructura!$U$4:$W$529,3,0)</f>
        <v>FI-0</v>
      </c>
      <c r="AA4235" s="49" t="str">
        <f>+VLOOKUP(Sitio_Publico[[#This Row],[Muestra]],Estructura!$Y$4:$AB$483,4,0)</f>
        <v>M-000243</v>
      </c>
    </row>
    <row r="4236" spans="1:27" ht="61.2" x14ac:dyDescent="0.3">
      <c r="A4236" s="16">
        <f t="shared" si="66"/>
        <v>4235</v>
      </c>
      <c r="B4236" s="47" t="s">
        <v>15118</v>
      </c>
      <c r="C4236" s="13" t="s">
        <v>15119</v>
      </c>
      <c r="D4236" s="13" t="s">
        <v>15120</v>
      </c>
      <c r="E4236" s="44">
        <v>172</v>
      </c>
      <c r="F4236" s="13" t="s">
        <v>15142</v>
      </c>
      <c r="G4236" s="23" t="s">
        <v>15143</v>
      </c>
      <c r="H4236" s="42" t="s">
        <v>455</v>
      </c>
      <c r="I4236" s="28" t="s">
        <v>405</v>
      </c>
      <c r="J4236" s="12" t="s">
        <v>393</v>
      </c>
      <c r="K4236" s="28" t="s">
        <v>15225</v>
      </c>
      <c r="L4236" s="12" t="s">
        <v>1299</v>
      </c>
      <c r="M4236" s="12" t="s">
        <v>15146</v>
      </c>
      <c r="N4236" s="12" t="s">
        <v>15126</v>
      </c>
      <c r="O4236" s="26" t="s">
        <v>19941</v>
      </c>
      <c r="P4236" s="26" t="s">
        <v>19942</v>
      </c>
      <c r="Q4236" s="25" t="s">
        <v>15801</v>
      </c>
      <c r="R4236" s="26" t="s">
        <v>19943</v>
      </c>
      <c r="S4236" s="15" t="s">
        <v>19944</v>
      </c>
      <c r="T4236" s="52">
        <v>0</v>
      </c>
      <c r="U4236" s="22" t="s">
        <v>392</v>
      </c>
      <c r="V4236" s="49" t="str">
        <f>+Sitio_Publico[[#This Row],[idcoleccion]]&amp;"-"&amp;Sitio_Publico[[#This Row],[id]]</f>
        <v>000-4235</v>
      </c>
      <c r="W4236" s="49">
        <f>+VLOOKUP(Sitio_Publico[[#This Row],[territorio]],Estructura!$AE$4:$AH$1067,4,0)</f>
        <v>10000172</v>
      </c>
      <c r="X4236" s="49" t="str">
        <f>+VLOOKUP(Sitio_Publico[[#This Row],[tema]],Estructura!$G$4:$J$532,4,0)</f>
        <v>T-0</v>
      </c>
      <c r="Y4236" s="49" t="str">
        <f>+VLOOKUP(Sitio_Publico[[#This Row],[contenido]],Estructura!$L$4:$O$473,4,0)</f>
        <v>C-1</v>
      </c>
      <c r="Z4236" s="49" t="str">
        <f>+VLOOKUP(Sitio_Publico[[#This Row],[Filtro Integrado]],Estructura!$U$4:$W$529,3,0)</f>
        <v>FI-0</v>
      </c>
      <c r="AA4236" s="49" t="str">
        <f>+VLOOKUP(Sitio_Publico[[#This Row],[Muestra]],Estructura!$Y$4:$AB$483,4,0)</f>
        <v>M-0002</v>
      </c>
    </row>
    <row r="4237" spans="1:27" ht="40.799999999999997" x14ac:dyDescent="0.3">
      <c r="A4237" s="16">
        <f t="shared" si="66"/>
        <v>4236</v>
      </c>
      <c r="B4237" s="47" t="s">
        <v>15118</v>
      </c>
      <c r="C4237" s="13" t="s">
        <v>15119</v>
      </c>
      <c r="D4237" s="13" t="s">
        <v>15120</v>
      </c>
      <c r="E4237" s="44">
        <v>184</v>
      </c>
      <c r="F4237" s="13" t="s">
        <v>15142</v>
      </c>
      <c r="G4237" s="23" t="s">
        <v>15143</v>
      </c>
      <c r="H4237" s="42" t="s">
        <v>455</v>
      </c>
      <c r="I4237" s="28" t="s">
        <v>449</v>
      </c>
      <c r="J4237" s="12" t="s">
        <v>393</v>
      </c>
      <c r="K4237" s="28" t="s">
        <v>15181</v>
      </c>
      <c r="L4237" s="12" t="s">
        <v>15145</v>
      </c>
      <c r="M4237" s="12" t="s">
        <v>14623</v>
      </c>
      <c r="N4237" s="12" t="s">
        <v>15126</v>
      </c>
      <c r="O4237" s="26" t="s">
        <v>19945</v>
      </c>
      <c r="P4237" s="26" t="s">
        <v>19946</v>
      </c>
      <c r="Q4237" s="25" t="s">
        <v>456</v>
      </c>
      <c r="R4237" s="26" t="s">
        <v>19947</v>
      </c>
      <c r="S4237" s="15" t="s">
        <v>19948</v>
      </c>
      <c r="T4237" s="52">
        <v>0</v>
      </c>
      <c r="U4237" s="22" t="s">
        <v>392</v>
      </c>
      <c r="V4237" s="49" t="str">
        <f>+Sitio_Publico[[#This Row],[idcoleccion]]&amp;"-"&amp;Sitio_Publico[[#This Row],[id]]</f>
        <v>000-4236</v>
      </c>
      <c r="W4237" s="49">
        <f>+VLOOKUP(Sitio_Publico[[#This Row],[territorio]],Estructura!$AE$4:$AH$1067,4,0)</f>
        <v>10000184</v>
      </c>
      <c r="X4237" s="49" t="str">
        <f>+VLOOKUP(Sitio_Publico[[#This Row],[tema]],Estructura!$G$4:$J$532,4,0)</f>
        <v>T-0</v>
      </c>
      <c r="Y4237" s="49" t="str">
        <f>+VLOOKUP(Sitio_Publico[[#This Row],[contenido]],Estructura!$L$4:$O$473,4,0)</f>
        <v>C-1</v>
      </c>
      <c r="Z4237" s="49" t="str">
        <f>+VLOOKUP(Sitio_Publico[[#This Row],[Filtro Integrado]],Estructura!$U$4:$W$529,3,0)</f>
        <v>FI-0</v>
      </c>
      <c r="AA4237" s="49" t="str">
        <f>+VLOOKUP(Sitio_Publico[[#This Row],[Muestra]],Estructura!$Y$4:$AB$483,4,0)</f>
        <v>M-000220</v>
      </c>
    </row>
    <row r="4238" spans="1:27" ht="51" x14ac:dyDescent="0.3">
      <c r="A4238" s="16">
        <f t="shared" si="66"/>
        <v>4237</v>
      </c>
      <c r="B4238" s="47" t="s">
        <v>15118</v>
      </c>
      <c r="C4238" s="13" t="s">
        <v>15119</v>
      </c>
      <c r="D4238" s="13" t="s">
        <v>15120</v>
      </c>
      <c r="E4238" s="44">
        <v>100112025</v>
      </c>
      <c r="F4238" s="13" t="s">
        <v>15396</v>
      </c>
      <c r="G4238" s="23" t="s">
        <v>15397</v>
      </c>
      <c r="H4238" s="42" t="s">
        <v>457</v>
      </c>
      <c r="I4238" s="28" t="s">
        <v>368</v>
      </c>
      <c r="J4238" s="12" t="s">
        <v>15398</v>
      </c>
      <c r="K4238" s="28" t="s">
        <v>15597</v>
      </c>
      <c r="L4238" s="12" t="s">
        <v>1611</v>
      </c>
      <c r="M4238" s="12" t="s">
        <v>15400</v>
      </c>
      <c r="N4238" s="12" t="s">
        <v>15126</v>
      </c>
      <c r="O4238" s="26" t="s">
        <v>19949</v>
      </c>
      <c r="P4238" s="26" t="s">
        <v>19950</v>
      </c>
      <c r="Q4238" s="25" t="s">
        <v>456</v>
      </c>
      <c r="R4238" s="26" t="s">
        <v>19951</v>
      </c>
      <c r="S4238" s="15" t="s">
        <v>19952</v>
      </c>
      <c r="T4238" s="52" t="s">
        <v>2038</v>
      </c>
      <c r="U4238" s="22" t="s">
        <v>392</v>
      </c>
      <c r="V4238" s="49" t="str">
        <f>+Sitio_Publico[[#This Row],[idcoleccion]]&amp;"-"&amp;Sitio_Publico[[#This Row],[id]]</f>
        <v>000-4237</v>
      </c>
      <c r="W4238" s="49">
        <f>+VLOOKUP(Sitio_Publico[[#This Row],[territorio]],Estructura!$AE$4:$AH$1067,4,0)</f>
        <v>20000005</v>
      </c>
      <c r="X4238" s="49" t="str">
        <f>+VLOOKUP(Sitio_Publico[[#This Row],[tema]],Estructura!$G$4:$J$532,4,0)</f>
        <v>T-58</v>
      </c>
      <c r="Y4238" s="49" t="str">
        <f>+VLOOKUP(Sitio_Publico[[#This Row],[contenido]],Estructura!$L$4:$O$473,4,0)</f>
        <v>C-35</v>
      </c>
      <c r="Z4238" s="49" t="str">
        <f>+VLOOKUP(Sitio_Publico[[#This Row],[Filtro Integrado]],Estructura!$U$4:$W$529,3,0)</f>
        <v>FI-8</v>
      </c>
      <c r="AA4238" s="49" t="str">
        <f>+VLOOKUP(Sitio_Publico[[#This Row],[Muestra]],Estructura!$Y$4:$AB$483,4,0)</f>
        <v>M-00038</v>
      </c>
    </row>
    <row r="4239" spans="1:27" ht="30.6" x14ac:dyDescent="0.3">
      <c r="A4239" s="16">
        <f t="shared" si="66"/>
        <v>4238</v>
      </c>
      <c r="B4239" s="47" t="s">
        <v>15118</v>
      </c>
      <c r="C4239" s="13" t="s">
        <v>15119</v>
      </c>
      <c r="D4239" s="13" t="s">
        <v>15120</v>
      </c>
      <c r="E4239" s="44">
        <v>13403</v>
      </c>
      <c r="F4239" s="13" t="s">
        <v>15198</v>
      </c>
      <c r="G4239" s="23" t="s">
        <v>15122</v>
      </c>
      <c r="H4239" s="42" t="s">
        <v>458</v>
      </c>
      <c r="I4239" s="28" t="s">
        <v>336</v>
      </c>
      <c r="J4239" s="12" t="s">
        <v>393</v>
      </c>
      <c r="K4239" s="28" t="s">
        <v>15199</v>
      </c>
      <c r="L4239" s="12" t="s">
        <v>15124</v>
      </c>
      <c r="M4239" s="12" t="s">
        <v>15125</v>
      </c>
      <c r="N4239" s="12" t="s">
        <v>15126</v>
      </c>
      <c r="O4239" s="26" t="s">
        <v>19953</v>
      </c>
      <c r="P4239" s="26" t="s">
        <v>19954</v>
      </c>
      <c r="Q4239" s="25" t="s">
        <v>632</v>
      </c>
      <c r="R4239" s="26" t="s">
        <v>19955</v>
      </c>
      <c r="S4239" s="15" t="s">
        <v>19956</v>
      </c>
      <c r="T4239" s="52" t="s">
        <v>17055</v>
      </c>
      <c r="U4239" s="22" t="s">
        <v>392</v>
      </c>
      <c r="V4239" s="49" t="str">
        <f>+Sitio_Publico[[#This Row],[idcoleccion]]&amp;"-"&amp;Sitio_Publico[[#This Row],[id]]</f>
        <v>000-4238</v>
      </c>
      <c r="W4239" s="49">
        <f>+VLOOKUP(Sitio_Publico[[#This Row],[territorio]],Estructura!$AE$4:$AH$1067,4,0)</f>
        <v>30013403</v>
      </c>
      <c r="X4239" s="49" t="str">
        <f>+VLOOKUP(Sitio_Publico[[#This Row],[tema]],Estructura!$G$4:$J$532,4,0)</f>
        <v>T-55</v>
      </c>
      <c r="Y4239" s="49" t="str">
        <f>+VLOOKUP(Sitio_Publico[[#This Row],[contenido]],Estructura!$L$4:$O$473,4,0)</f>
        <v>C-30</v>
      </c>
      <c r="Z4239" s="49" t="str">
        <f>+VLOOKUP(Sitio_Publico[[#This Row],[Filtro Integrado]],Estructura!$U$4:$W$529,3,0)</f>
        <v>FI-0</v>
      </c>
      <c r="AA4239" s="49" t="str">
        <f>+VLOOKUP(Sitio_Publico[[#This Row],[Muestra]],Estructura!$Y$4:$AB$483,4,0)</f>
        <v>M-000222</v>
      </c>
    </row>
    <row r="4240" spans="1:27" ht="40.799999999999997" x14ac:dyDescent="0.3">
      <c r="A4240" s="16">
        <f t="shared" si="66"/>
        <v>4239</v>
      </c>
      <c r="B4240" s="47" t="s">
        <v>15118</v>
      </c>
      <c r="C4240" s="13" t="s">
        <v>15119</v>
      </c>
      <c r="D4240" s="13" t="s">
        <v>15120</v>
      </c>
      <c r="E4240" s="44">
        <v>100106</v>
      </c>
      <c r="F4240" s="13" t="s">
        <v>15263</v>
      </c>
      <c r="G4240" s="23" t="s">
        <v>15152</v>
      </c>
      <c r="H4240" s="42" t="s">
        <v>455</v>
      </c>
      <c r="I4240" s="28" t="s">
        <v>14</v>
      </c>
      <c r="J4240" s="12" t="s">
        <v>393</v>
      </c>
      <c r="K4240" s="28" t="s">
        <v>15176</v>
      </c>
      <c r="L4240" s="12" t="s">
        <v>15155</v>
      </c>
      <c r="M4240" s="12" t="s">
        <v>15156</v>
      </c>
      <c r="N4240" s="12" t="s">
        <v>15126</v>
      </c>
      <c r="O4240" s="26" t="s">
        <v>19957</v>
      </c>
      <c r="P4240" s="26" t="s">
        <v>19958</v>
      </c>
      <c r="Q4240" s="25" t="s">
        <v>491</v>
      </c>
      <c r="R4240" s="26" t="s">
        <v>19959</v>
      </c>
      <c r="S4240" s="15" t="s">
        <v>19960</v>
      </c>
      <c r="T4240" s="52">
        <v>300</v>
      </c>
      <c r="U4240" s="22" t="s">
        <v>392</v>
      </c>
      <c r="V4240" s="49" t="str">
        <f>+Sitio_Publico[[#This Row],[idcoleccion]]&amp;"-"&amp;Sitio_Publico[[#This Row],[id]]</f>
        <v>000-4239</v>
      </c>
      <c r="W4240" s="49">
        <f>+VLOOKUP(Sitio_Publico[[#This Row],[territorio]],Estructura!$AE$4:$AH$1067,4,0)</f>
        <v>10000000</v>
      </c>
      <c r="X4240" s="49" t="str">
        <f>+VLOOKUP(Sitio_Publico[[#This Row],[tema]],Estructura!$G$4:$J$532,4,0)</f>
        <v>T-57</v>
      </c>
      <c r="Y4240" s="49" t="str">
        <f>+VLOOKUP(Sitio_Publico[[#This Row],[contenido]],Estructura!$L$4:$O$473,4,0)</f>
        <v>C-32</v>
      </c>
      <c r="Z4240" s="49" t="str">
        <f>+VLOOKUP(Sitio_Publico[[#This Row],[Filtro Integrado]],Estructura!$U$4:$W$529,3,0)</f>
        <v>FI-0</v>
      </c>
      <c r="AA4240" s="49" t="str">
        <f>+VLOOKUP(Sitio_Publico[[#This Row],[Muestra]],Estructura!$Y$4:$AB$483,4,0)</f>
        <v>M-000219</v>
      </c>
    </row>
    <row r="4241" spans="1:27" ht="30.6" x14ac:dyDescent="0.3">
      <c r="A4241" s="16">
        <f t="shared" si="66"/>
        <v>4240</v>
      </c>
      <c r="B4241" s="47" t="s">
        <v>15118</v>
      </c>
      <c r="C4241" s="13" t="s">
        <v>15119</v>
      </c>
      <c r="D4241" s="13" t="s">
        <v>15120</v>
      </c>
      <c r="E4241" s="44">
        <v>9202</v>
      </c>
      <c r="F4241" s="13" t="s">
        <v>15198</v>
      </c>
      <c r="G4241" s="23" t="s">
        <v>15122</v>
      </c>
      <c r="H4241" s="42" t="s">
        <v>458</v>
      </c>
      <c r="I4241" s="28" t="s">
        <v>238</v>
      </c>
      <c r="J4241" s="12" t="s">
        <v>393</v>
      </c>
      <c r="K4241" s="28" t="s">
        <v>15371</v>
      </c>
      <c r="L4241" s="12" t="s">
        <v>15124</v>
      </c>
      <c r="M4241" s="12" t="s">
        <v>15125</v>
      </c>
      <c r="N4241" s="12" t="s">
        <v>15126</v>
      </c>
      <c r="O4241" s="26" t="s">
        <v>19961</v>
      </c>
      <c r="P4241" s="26" t="s">
        <v>19962</v>
      </c>
      <c r="Q4241" s="25" t="s">
        <v>632</v>
      </c>
      <c r="R4241" s="26" t="s">
        <v>19963</v>
      </c>
      <c r="S4241" s="15" t="s">
        <v>19964</v>
      </c>
      <c r="T4241" s="52" t="s">
        <v>18208</v>
      </c>
      <c r="U4241" s="22" t="s">
        <v>392</v>
      </c>
      <c r="V4241" s="49" t="str">
        <f>+Sitio_Publico[[#This Row],[idcoleccion]]&amp;"-"&amp;Sitio_Publico[[#This Row],[id]]</f>
        <v>000-4240</v>
      </c>
      <c r="W4241" s="49">
        <f>+VLOOKUP(Sitio_Publico[[#This Row],[territorio]],Estructura!$AE$4:$AH$1067,4,0)</f>
        <v>30009202</v>
      </c>
      <c r="X4241" s="49" t="str">
        <f>+VLOOKUP(Sitio_Publico[[#This Row],[tema]],Estructura!$G$4:$J$532,4,0)</f>
        <v>T-55</v>
      </c>
      <c r="Y4241" s="49" t="str">
        <f>+VLOOKUP(Sitio_Publico[[#This Row],[contenido]],Estructura!$L$4:$O$473,4,0)</f>
        <v>C-30</v>
      </c>
      <c r="Z4241" s="49" t="str">
        <f>+VLOOKUP(Sitio_Publico[[#This Row],[Filtro Integrado]],Estructura!$U$4:$W$529,3,0)</f>
        <v>FI-0</v>
      </c>
      <c r="AA4241" s="49" t="str">
        <f>+VLOOKUP(Sitio_Publico[[#This Row],[Muestra]],Estructura!$Y$4:$AB$483,4,0)</f>
        <v>M-000236</v>
      </c>
    </row>
    <row r="4242" spans="1:27" ht="40.799999999999997" x14ac:dyDescent="0.3">
      <c r="A4242" s="16">
        <f t="shared" si="66"/>
        <v>4241</v>
      </c>
      <c r="B4242" s="47" t="s">
        <v>15118</v>
      </c>
      <c r="C4242" s="13" t="s">
        <v>15119</v>
      </c>
      <c r="D4242" s="13" t="s">
        <v>15120</v>
      </c>
      <c r="E4242" s="44">
        <v>15</v>
      </c>
      <c r="F4242" s="13" t="s">
        <v>15783</v>
      </c>
      <c r="G4242" s="23" t="s">
        <v>15132</v>
      </c>
      <c r="H4242" s="42" t="s">
        <v>457</v>
      </c>
      <c r="I4242" s="28" t="s">
        <v>378</v>
      </c>
      <c r="J4242" s="12" t="s">
        <v>393</v>
      </c>
      <c r="K4242" s="28" t="s">
        <v>17670</v>
      </c>
      <c r="L4242" s="12" t="s">
        <v>15134</v>
      </c>
      <c r="M4242" s="12" t="s">
        <v>15135</v>
      </c>
      <c r="N4242" s="12" t="s">
        <v>15126</v>
      </c>
      <c r="O4242" s="26" t="s">
        <v>19965</v>
      </c>
      <c r="P4242" s="26" t="s">
        <v>19966</v>
      </c>
      <c r="Q4242" s="25" t="s">
        <v>10482</v>
      </c>
      <c r="R4242" s="26" t="s">
        <v>19967</v>
      </c>
      <c r="S4242" s="15" t="s">
        <v>19968</v>
      </c>
      <c r="T4242" s="52" t="s">
        <v>16742</v>
      </c>
      <c r="U4242" s="22" t="s">
        <v>392</v>
      </c>
      <c r="V4242" s="49" t="str">
        <f>+Sitio_Publico[[#This Row],[idcoleccion]]&amp;"-"&amp;Sitio_Publico[[#This Row],[id]]</f>
        <v>000-4241</v>
      </c>
      <c r="W4242" s="49">
        <f>+VLOOKUP(Sitio_Publico[[#This Row],[territorio]],Estructura!$AE$4:$AH$1067,4,0)</f>
        <v>20000015</v>
      </c>
      <c r="X4242" s="49" t="str">
        <f>+VLOOKUP(Sitio_Publico[[#This Row],[tema]],Estructura!$G$4:$J$532,4,0)</f>
        <v>T-61</v>
      </c>
      <c r="Y4242" s="49" t="str">
        <f>+VLOOKUP(Sitio_Publico[[#This Row],[contenido]],Estructura!$L$4:$O$473,4,0)</f>
        <v>C-31</v>
      </c>
      <c r="Z4242" s="49" t="str">
        <f>+VLOOKUP(Sitio_Publico[[#This Row],[Filtro Integrado]],Estructura!$U$4:$W$529,3,0)</f>
        <v>FI-0</v>
      </c>
      <c r="AA4242" s="49" t="str">
        <f>+VLOOKUP(Sitio_Publico[[#This Row],[Muestra]],Estructura!$Y$4:$AB$483,4,0)</f>
        <v>M-000335</v>
      </c>
    </row>
    <row r="4243" spans="1:27" ht="61.2" x14ac:dyDescent="0.3">
      <c r="A4243" s="16">
        <f t="shared" si="66"/>
        <v>4242</v>
      </c>
      <c r="B4243" s="47" t="s">
        <v>15118</v>
      </c>
      <c r="C4243" s="13" t="s">
        <v>15119</v>
      </c>
      <c r="D4243" s="13" t="s">
        <v>15120</v>
      </c>
      <c r="E4243" s="44">
        <v>47</v>
      </c>
      <c r="F4243" s="13" t="s">
        <v>15142</v>
      </c>
      <c r="G4243" s="23" t="s">
        <v>15143</v>
      </c>
      <c r="H4243" s="42" t="s">
        <v>455</v>
      </c>
      <c r="I4243" s="28" t="s">
        <v>408</v>
      </c>
      <c r="J4243" s="12" t="s">
        <v>393</v>
      </c>
      <c r="K4243" s="28" t="s">
        <v>15225</v>
      </c>
      <c r="L4243" s="12" t="s">
        <v>15145</v>
      </c>
      <c r="M4243" s="12" t="s">
        <v>14623</v>
      </c>
      <c r="N4243" s="12" t="s">
        <v>15126</v>
      </c>
      <c r="O4243" s="26" t="s">
        <v>19969</v>
      </c>
      <c r="P4243" s="26" t="s">
        <v>19970</v>
      </c>
      <c r="Q4243" s="25" t="s">
        <v>456</v>
      </c>
      <c r="R4243" s="26" t="s">
        <v>19971</v>
      </c>
      <c r="S4243" s="15" t="s">
        <v>19972</v>
      </c>
      <c r="T4243" s="52">
        <v>0</v>
      </c>
      <c r="U4243" s="22" t="s">
        <v>392</v>
      </c>
      <c r="V4243" s="49" t="str">
        <f>+Sitio_Publico[[#This Row],[idcoleccion]]&amp;"-"&amp;Sitio_Publico[[#This Row],[id]]</f>
        <v>000-4242</v>
      </c>
      <c r="W4243" s="49">
        <f>+VLOOKUP(Sitio_Publico[[#This Row],[territorio]],Estructura!$AE$4:$AH$1067,4,0)</f>
        <v>10000047</v>
      </c>
      <c r="X4243" s="49" t="str">
        <f>+VLOOKUP(Sitio_Publico[[#This Row],[tema]],Estructura!$G$4:$J$532,4,0)</f>
        <v>T-0</v>
      </c>
      <c r="Y4243" s="49" t="str">
        <f>+VLOOKUP(Sitio_Publico[[#This Row],[contenido]],Estructura!$L$4:$O$473,4,0)</f>
        <v>C-1</v>
      </c>
      <c r="Z4243" s="49" t="str">
        <f>+VLOOKUP(Sitio_Publico[[#This Row],[Filtro Integrado]],Estructura!$U$4:$W$529,3,0)</f>
        <v>FI-0</v>
      </c>
      <c r="AA4243" s="49" t="str">
        <f>+VLOOKUP(Sitio_Publico[[#This Row],[Muestra]],Estructura!$Y$4:$AB$483,4,0)</f>
        <v>M-0002</v>
      </c>
    </row>
    <row r="4244" spans="1:27" ht="91.8" x14ac:dyDescent="0.3">
      <c r="A4244" s="16">
        <f t="shared" si="66"/>
        <v>4243</v>
      </c>
      <c r="B4244" s="47" t="s">
        <v>15118</v>
      </c>
      <c r="C4244" s="13" t="s">
        <v>15119</v>
      </c>
      <c r="D4244" s="13" t="s">
        <v>15141</v>
      </c>
      <c r="E4244" s="44">
        <v>100105004</v>
      </c>
      <c r="F4244" s="13" t="s">
        <v>15142</v>
      </c>
      <c r="G4244" s="23" t="s">
        <v>15143</v>
      </c>
      <c r="H4244" s="42" t="s">
        <v>455</v>
      </c>
      <c r="I4244" s="28" t="s">
        <v>14</v>
      </c>
      <c r="J4244" s="12" t="s">
        <v>393</v>
      </c>
      <c r="K4244" s="28" t="s">
        <v>15738</v>
      </c>
      <c r="L4244" s="12" t="s">
        <v>15145</v>
      </c>
      <c r="M4244" s="12" t="s">
        <v>15146</v>
      </c>
      <c r="N4244" s="12" t="s">
        <v>15126</v>
      </c>
      <c r="O4244" s="26" t="s">
        <v>19973</v>
      </c>
      <c r="P4244" s="26" t="s">
        <v>19974</v>
      </c>
      <c r="Q4244" s="25" t="s">
        <v>456</v>
      </c>
      <c r="R4244" s="26" t="s">
        <v>19975</v>
      </c>
      <c r="S4244" s="15" t="s">
        <v>19976</v>
      </c>
      <c r="T4244" s="52">
        <v>0</v>
      </c>
      <c r="U4244" s="22" t="s">
        <v>392</v>
      </c>
      <c r="V4244" s="49" t="str">
        <f>+Sitio_Publico[[#This Row],[idcoleccion]]&amp;"-"&amp;Sitio_Publico[[#This Row],[id]]</f>
        <v>000-4243</v>
      </c>
      <c r="W4244" s="49">
        <f>+VLOOKUP(Sitio_Publico[[#This Row],[territorio]],Estructura!$AE$4:$AH$1067,4,0)</f>
        <v>10000000</v>
      </c>
      <c r="X4244" s="49" t="str">
        <f>+VLOOKUP(Sitio_Publico[[#This Row],[tema]],Estructura!$G$4:$J$532,4,0)</f>
        <v>T-0</v>
      </c>
      <c r="Y4244" s="49" t="str">
        <f>+VLOOKUP(Sitio_Publico[[#This Row],[contenido]],Estructura!$L$4:$O$473,4,0)</f>
        <v>C-1</v>
      </c>
      <c r="Z4244" s="49" t="str">
        <f>+VLOOKUP(Sitio_Publico[[#This Row],[Filtro Integrado]],Estructura!$U$4:$W$529,3,0)</f>
        <v>FI-0</v>
      </c>
      <c r="AA4244" s="49" t="str">
        <f>+VLOOKUP(Sitio_Publico[[#This Row],[Muestra]],Estructura!$Y$4:$AB$483,4,0)</f>
        <v>M-00025</v>
      </c>
    </row>
    <row r="4245" spans="1:27" ht="40.799999999999997" x14ac:dyDescent="0.3">
      <c r="A4245" s="16">
        <f t="shared" si="66"/>
        <v>4244</v>
      </c>
      <c r="B4245" s="47" t="s">
        <v>15118</v>
      </c>
      <c r="C4245" s="13" t="s">
        <v>15119</v>
      </c>
      <c r="D4245" s="13" t="s">
        <v>15120</v>
      </c>
      <c r="E4245" s="44">
        <v>9117</v>
      </c>
      <c r="F4245" s="13" t="s">
        <v>15121</v>
      </c>
      <c r="G4245" s="23" t="s">
        <v>15122</v>
      </c>
      <c r="H4245" s="42" t="s">
        <v>458</v>
      </c>
      <c r="I4245" s="28" t="s">
        <v>232</v>
      </c>
      <c r="J4245" s="12" t="s">
        <v>393</v>
      </c>
      <c r="K4245" s="28" t="s">
        <v>15181</v>
      </c>
      <c r="L4245" s="12" t="s">
        <v>15124</v>
      </c>
      <c r="M4245" s="12" t="s">
        <v>15125</v>
      </c>
      <c r="N4245" s="12" t="s">
        <v>15126</v>
      </c>
      <c r="O4245" s="26" t="s">
        <v>19977</v>
      </c>
      <c r="P4245" s="26" t="s">
        <v>19978</v>
      </c>
      <c r="Q4245" s="25" t="s">
        <v>1121</v>
      </c>
      <c r="R4245" s="26" t="s">
        <v>19979</v>
      </c>
      <c r="S4245" s="15" t="s">
        <v>19980</v>
      </c>
      <c r="T4245" s="52" t="s">
        <v>19981</v>
      </c>
      <c r="U4245" s="22" t="s">
        <v>392</v>
      </c>
      <c r="V4245" s="49" t="str">
        <f>+Sitio_Publico[[#This Row],[idcoleccion]]&amp;"-"&amp;Sitio_Publico[[#This Row],[id]]</f>
        <v>000-4244</v>
      </c>
      <c r="W4245" s="49">
        <f>+VLOOKUP(Sitio_Publico[[#This Row],[territorio]],Estructura!$AE$4:$AH$1067,4,0)</f>
        <v>30009117</v>
      </c>
      <c r="X4245" s="49" t="str">
        <f>+VLOOKUP(Sitio_Publico[[#This Row],[tema]],Estructura!$G$4:$J$532,4,0)</f>
        <v>T-50</v>
      </c>
      <c r="Y4245" s="49" t="str">
        <f>+VLOOKUP(Sitio_Publico[[#This Row],[contenido]],Estructura!$L$4:$O$473,4,0)</f>
        <v>C-30</v>
      </c>
      <c r="Z4245" s="49" t="str">
        <f>+VLOOKUP(Sitio_Publico[[#This Row],[Filtro Integrado]],Estructura!$U$4:$W$529,3,0)</f>
        <v>FI-0</v>
      </c>
      <c r="AA4245" s="49" t="str">
        <f>+VLOOKUP(Sitio_Publico[[#This Row],[Muestra]],Estructura!$Y$4:$AB$483,4,0)</f>
        <v>M-000220</v>
      </c>
    </row>
    <row r="4246" spans="1:27" ht="61.2" x14ac:dyDescent="0.3">
      <c r="A4246" s="16">
        <f t="shared" si="66"/>
        <v>4245</v>
      </c>
      <c r="B4246" s="47" t="s">
        <v>15118</v>
      </c>
      <c r="C4246" s="13" t="s">
        <v>15119</v>
      </c>
      <c r="D4246" s="13" t="s">
        <v>15120</v>
      </c>
      <c r="E4246" s="44">
        <v>6</v>
      </c>
      <c r="F4246" s="13" t="s">
        <v>15142</v>
      </c>
      <c r="G4246" s="23" t="s">
        <v>15143</v>
      </c>
      <c r="H4246" s="42" t="s">
        <v>457</v>
      </c>
      <c r="I4246" s="28" t="s">
        <v>369</v>
      </c>
      <c r="J4246" s="12" t="s">
        <v>393</v>
      </c>
      <c r="K4246" s="28" t="s">
        <v>15225</v>
      </c>
      <c r="L4246" s="12" t="s">
        <v>15145</v>
      </c>
      <c r="M4246" s="12" t="s">
        <v>14623</v>
      </c>
      <c r="N4246" s="12" t="s">
        <v>15126</v>
      </c>
      <c r="O4246" s="26" t="s">
        <v>19982</v>
      </c>
      <c r="P4246" s="26" t="s">
        <v>19983</v>
      </c>
      <c r="Q4246" s="25" t="s">
        <v>456</v>
      </c>
      <c r="R4246" s="26" t="s">
        <v>19984</v>
      </c>
      <c r="S4246" s="15" t="s">
        <v>19985</v>
      </c>
      <c r="T4246" s="52" t="s">
        <v>3640</v>
      </c>
      <c r="U4246" s="22" t="s">
        <v>392</v>
      </c>
      <c r="V4246" s="49" t="str">
        <f>+Sitio_Publico[[#This Row],[idcoleccion]]&amp;"-"&amp;Sitio_Publico[[#This Row],[id]]</f>
        <v>000-4245</v>
      </c>
      <c r="W4246" s="49">
        <f>+VLOOKUP(Sitio_Publico[[#This Row],[territorio]],Estructura!$AE$4:$AH$1067,4,0)</f>
        <v>20000006</v>
      </c>
      <c r="X4246" s="49" t="str">
        <f>+VLOOKUP(Sitio_Publico[[#This Row],[tema]],Estructura!$G$4:$J$532,4,0)</f>
        <v>T-0</v>
      </c>
      <c r="Y4246" s="49" t="str">
        <f>+VLOOKUP(Sitio_Publico[[#This Row],[contenido]],Estructura!$L$4:$O$473,4,0)</f>
        <v>C-1</v>
      </c>
      <c r="Z4246" s="49" t="str">
        <f>+VLOOKUP(Sitio_Publico[[#This Row],[Filtro Integrado]],Estructura!$U$4:$W$529,3,0)</f>
        <v>FI-0</v>
      </c>
      <c r="AA4246" s="49" t="str">
        <f>+VLOOKUP(Sitio_Publico[[#This Row],[Muestra]],Estructura!$Y$4:$AB$483,4,0)</f>
        <v>M-0002</v>
      </c>
    </row>
    <row r="4247" spans="1:27" ht="40.799999999999997" x14ac:dyDescent="0.3">
      <c r="A4247" s="16">
        <f t="shared" si="66"/>
        <v>4246</v>
      </c>
      <c r="B4247" s="47" t="s">
        <v>15118</v>
      </c>
      <c r="C4247" s="13" t="s">
        <v>15119</v>
      </c>
      <c r="D4247" s="13" t="s">
        <v>15120</v>
      </c>
      <c r="E4247" s="44">
        <v>100105</v>
      </c>
      <c r="F4247" s="13" t="s">
        <v>15121</v>
      </c>
      <c r="G4247" s="23" t="s">
        <v>15122</v>
      </c>
      <c r="H4247" s="42" t="s">
        <v>455</v>
      </c>
      <c r="I4247" s="28" t="s">
        <v>14</v>
      </c>
      <c r="J4247" s="12" t="s">
        <v>393</v>
      </c>
      <c r="K4247" s="28" t="s">
        <v>16219</v>
      </c>
      <c r="L4247" s="12" t="s">
        <v>15124</v>
      </c>
      <c r="M4247" s="12" t="s">
        <v>15125</v>
      </c>
      <c r="N4247" s="12" t="s">
        <v>15126</v>
      </c>
      <c r="O4247" s="26" t="s">
        <v>19986</v>
      </c>
      <c r="P4247" s="26" t="s">
        <v>19987</v>
      </c>
      <c r="Q4247" s="25" t="s">
        <v>632</v>
      </c>
      <c r="R4247" s="26" t="s">
        <v>19988</v>
      </c>
      <c r="S4247" s="15" t="s">
        <v>19989</v>
      </c>
      <c r="T4247" s="52">
        <v>0</v>
      </c>
      <c r="U4247" s="22" t="s">
        <v>392</v>
      </c>
      <c r="V4247" s="49" t="str">
        <f>+Sitio_Publico[[#This Row],[idcoleccion]]&amp;"-"&amp;Sitio_Publico[[#This Row],[id]]</f>
        <v>000-4246</v>
      </c>
      <c r="W4247" s="49">
        <f>+VLOOKUP(Sitio_Publico[[#This Row],[territorio]],Estructura!$AE$4:$AH$1067,4,0)</f>
        <v>10000000</v>
      </c>
      <c r="X4247" s="49" t="str">
        <f>+VLOOKUP(Sitio_Publico[[#This Row],[tema]],Estructura!$G$4:$J$532,4,0)</f>
        <v>T-50</v>
      </c>
      <c r="Y4247" s="49" t="str">
        <f>+VLOOKUP(Sitio_Publico[[#This Row],[contenido]],Estructura!$L$4:$O$473,4,0)</f>
        <v>C-30</v>
      </c>
      <c r="Z4247" s="49" t="str">
        <f>+VLOOKUP(Sitio_Publico[[#This Row],[Filtro Integrado]],Estructura!$U$4:$W$529,3,0)</f>
        <v>FI-0</v>
      </c>
      <c r="AA4247" s="49" t="str">
        <f>+VLOOKUP(Sitio_Publico[[#This Row],[Muestra]],Estructura!$Y$4:$AB$483,4,0)</f>
        <v>M-00045</v>
      </c>
    </row>
    <row r="4248" spans="1:27" ht="40.799999999999997" x14ac:dyDescent="0.3">
      <c r="A4248" s="16">
        <f t="shared" si="66"/>
        <v>4247</v>
      </c>
      <c r="B4248" s="47" t="s">
        <v>15118</v>
      </c>
      <c r="C4248" s="13" t="s">
        <v>15119</v>
      </c>
      <c r="D4248" s="13" t="s">
        <v>15120</v>
      </c>
      <c r="E4248" s="44">
        <v>16202</v>
      </c>
      <c r="F4248" s="13" t="s">
        <v>15263</v>
      </c>
      <c r="G4248" s="23" t="s">
        <v>15152</v>
      </c>
      <c r="H4248" s="42" t="s">
        <v>458</v>
      </c>
      <c r="I4248" s="28" t="s">
        <v>197</v>
      </c>
      <c r="J4248" s="12" t="s">
        <v>393</v>
      </c>
      <c r="K4248" s="28" t="s">
        <v>15458</v>
      </c>
      <c r="L4248" s="12" t="s">
        <v>15155</v>
      </c>
      <c r="M4248" s="12" t="s">
        <v>15156</v>
      </c>
      <c r="N4248" s="12" t="s">
        <v>15126</v>
      </c>
      <c r="O4248" s="26" t="s">
        <v>19990</v>
      </c>
      <c r="P4248" s="26" t="s">
        <v>19991</v>
      </c>
      <c r="Q4248" s="25" t="s">
        <v>10495</v>
      </c>
      <c r="R4248" s="26" t="s">
        <v>19992</v>
      </c>
      <c r="S4248" s="15" t="s">
        <v>19993</v>
      </c>
      <c r="T4248" s="52" t="s">
        <v>679</v>
      </c>
      <c r="U4248" s="22" t="s">
        <v>392</v>
      </c>
      <c r="V4248" s="49" t="str">
        <f>+Sitio_Publico[[#This Row],[idcoleccion]]&amp;"-"&amp;Sitio_Publico[[#This Row],[id]]</f>
        <v>000-4247</v>
      </c>
      <c r="W4248" s="49">
        <f>+VLOOKUP(Sitio_Publico[[#This Row],[territorio]],Estructura!$AE$4:$AH$1067,4,0)</f>
        <v>30016202</v>
      </c>
      <c r="X4248" s="49" t="str">
        <f>+VLOOKUP(Sitio_Publico[[#This Row],[tema]],Estructura!$G$4:$J$532,4,0)</f>
        <v>T-57</v>
      </c>
      <c r="Y4248" s="49" t="str">
        <f>+VLOOKUP(Sitio_Publico[[#This Row],[contenido]],Estructura!$L$4:$O$473,4,0)</f>
        <v>C-32</v>
      </c>
      <c r="Z4248" s="49" t="str">
        <f>+VLOOKUP(Sitio_Publico[[#This Row],[Filtro Integrado]],Estructura!$U$4:$W$529,3,0)</f>
        <v>FI-0</v>
      </c>
      <c r="AA4248" s="49" t="str">
        <f>+VLOOKUP(Sitio_Publico[[#This Row],[Muestra]],Estructura!$Y$4:$AB$483,4,0)</f>
        <v>M-000243</v>
      </c>
    </row>
    <row r="4249" spans="1:27" ht="51" x14ac:dyDescent="0.3">
      <c r="A4249" s="16">
        <f t="shared" si="66"/>
        <v>4248</v>
      </c>
      <c r="B4249" s="47" t="s">
        <v>15118</v>
      </c>
      <c r="C4249" s="13" t="s">
        <v>15119</v>
      </c>
      <c r="D4249" s="13" t="s">
        <v>15120</v>
      </c>
      <c r="E4249" s="44">
        <v>100103004</v>
      </c>
      <c r="F4249" s="13" t="s">
        <v>15396</v>
      </c>
      <c r="G4249" s="23" t="s">
        <v>15397</v>
      </c>
      <c r="H4249" s="42" t="s">
        <v>457</v>
      </c>
      <c r="I4249" s="28" t="s">
        <v>379</v>
      </c>
      <c r="J4249" s="12" t="s">
        <v>15398</v>
      </c>
      <c r="K4249" s="28" t="s">
        <v>15144</v>
      </c>
      <c r="L4249" s="12" t="s">
        <v>1611</v>
      </c>
      <c r="M4249" s="12" t="s">
        <v>15400</v>
      </c>
      <c r="N4249" s="12" t="s">
        <v>15126</v>
      </c>
      <c r="O4249" s="26" t="s">
        <v>19994</v>
      </c>
      <c r="P4249" s="26" t="s">
        <v>19995</v>
      </c>
      <c r="Q4249" s="25" t="s">
        <v>456</v>
      </c>
      <c r="R4249" s="26" t="s">
        <v>19996</v>
      </c>
      <c r="S4249" s="15" t="s">
        <v>19997</v>
      </c>
      <c r="T4249" s="52" t="s">
        <v>1805</v>
      </c>
      <c r="U4249" s="22" t="s">
        <v>392</v>
      </c>
      <c r="V4249" s="49" t="str">
        <f>+Sitio_Publico[[#This Row],[idcoleccion]]&amp;"-"&amp;Sitio_Publico[[#This Row],[id]]</f>
        <v>000-4248</v>
      </c>
      <c r="W4249" s="49">
        <f>+VLOOKUP(Sitio_Publico[[#This Row],[territorio]],Estructura!$AE$4:$AH$1067,4,0)</f>
        <v>20000016</v>
      </c>
      <c r="X4249" s="49" t="str">
        <f>+VLOOKUP(Sitio_Publico[[#This Row],[tema]],Estructura!$G$4:$J$532,4,0)</f>
        <v>T-58</v>
      </c>
      <c r="Y4249" s="49" t="str">
        <f>+VLOOKUP(Sitio_Publico[[#This Row],[contenido]],Estructura!$L$4:$O$473,4,0)</f>
        <v>C-35</v>
      </c>
      <c r="Z4249" s="49" t="str">
        <f>+VLOOKUP(Sitio_Publico[[#This Row],[Filtro Integrado]],Estructura!$U$4:$W$529,3,0)</f>
        <v>FI-8</v>
      </c>
      <c r="AA4249" s="49" t="str">
        <f>+VLOOKUP(Sitio_Publico[[#This Row],[Muestra]],Estructura!$Y$4:$AB$483,4,0)</f>
        <v>M-00017</v>
      </c>
    </row>
    <row r="4250" spans="1:27" ht="51" x14ac:dyDescent="0.3">
      <c r="A4250" s="16">
        <f t="shared" si="66"/>
        <v>4249</v>
      </c>
      <c r="B4250" s="47" t="s">
        <v>15118</v>
      </c>
      <c r="C4250" s="13" t="s">
        <v>15119</v>
      </c>
      <c r="D4250" s="13" t="s">
        <v>15120</v>
      </c>
      <c r="E4250" s="44">
        <v>100104005</v>
      </c>
      <c r="F4250" s="13" t="s">
        <v>15396</v>
      </c>
      <c r="G4250" s="23" t="s">
        <v>15397</v>
      </c>
      <c r="H4250" s="42" t="s">
        <v>457</v>
      </c>
      <c r="I4250" s="28" t="s">
        <v>371</v>
      </c>
      <c r="J4250" s="12" t="s">
        <v>15398</v>
      </c>
      <c r="K4250" s="28" t="s">
        <v>15634</v>
      </c>
      <c r="L4250" s="12" t="s">
        <v>1611</v>
      </c>
      <c r="M4250" s="12" t="s">
        <v>15400</v>
      </c>
      <c r="N4250" s="12" t="s">
        <v>15126</v>
      </c>
      <c r="O4250" s="26" t="s">
        <v>19998</v>
      </c>
      <c r="P4250" s="26" t="s">
        <v>19999</v>
      </c>
      <c r="Q4250" s="25" t="s">
        <v>456</v>
      </c>
      <c r="R4250" s="26" t="s">
        <v>20000</v>
      </c>
      <c r="S4250" s="15" t="s">
        <v>20001</v>
      </c>
      <c r="T4250" s="52" t="s">
        <v>2301</v>
      </c>
      <c r="U4250" s="22" t="s">
        <v>392</v>
      </c>
      <c r="V4250" s="49" t="str">
        <f>+Sitio_Publico[[#This Row],[idcoleccion]]&amp;"-"&amp;Sitio_Publico[[#This Row],[id]]</f>
        <v>000-4249</v>
      </c>
      <c r="W4250" s="49">
        <f>+VLOOKUP(Sitio_Publico[[#This Row],[territorio]],Estructura!$AE$4:$AH$1067,4,0)</f>
        <v>20000008</v>
      </c>
      <c r="X4250" s="49" t="str">
        <f>+VLOOKUP(Sitio_Publico[[#This Row],[tema]],Estructura!$G$4:$J$532,4,0)</f>
        <v>T-58</v>
      </c>
      <c r="Y4250" s="49" t="str">
        <f>+VLOOKUP(Sitio_Publico[[#This Row],[contenido]],Estructura!$L$4:$O$473,4,0)</f>
        <v>C-35</v>
      </c>
      <c r="Z4250" s="49" t="str">
        <f>+VLOOKUP(Sitio_Publico[[#This Row],[Filtro Integrado]],Estructura!$U$4:$W$529,3,0)</f>
        <v>FI-8</v>
      </c>
      <c r="AA4250" s="49" t="str">
        <f>+VLOOKUP(Sitio_Publico[[#This Row],[Muestra]],Estructura!$Y$4:$AB$483,4,0)</f>
        <v>M-00021</v>
      </c>
    </row>
    <row r="4251" spans="1:27" ht="40.799999999999997" x14ac:dyDescent="0.3">
      <c r="A4251" s="16">
        <f t="shared" si="66"/>
        <v>4250</v>
      </c>
      <c r="B4251" s="47" t="s">
        <v>15118</v>
      </c>
      <c r="C4251" s="13" t="s">
        <v>15119</v>
      </c>
      <c r="D4251" s="13" t="s">
        <v>15120</v>
      </c>
      <c r="E4251" s="44">
        <v>100101009</v>
      </c>
      <c r="F4251" s="13" t="s">
        <v>15121</v>
      </c>
      <c r="G4251" s="23" t="s">
        <v>15122</v>
      </c>
      <c r="H4251" s="42" t="s">
        <v>455</v>
      </c>
      <c r="I4251" s="28" t="s">
        <v>14</v>
      </c>
      <c r="J4251" s="12" t="s">
        <v>393</v>
      </c>
      <c r="K4251" s="28" t="s">
        <v>18217</v>
      </c>
      <c r="L4251" s="12" t="s">
        <v>15124</v>
      </c>
      <c r="M4251" s="12" t="s">
        <v>15125</v>
      </c>
      <c r="N4251" s="12" t="s">
        <v>15126</v>
      </c>
      <c r="O4251" s="26" t="s">
        <v>20002</v>
      </c>
      <c r="P4251" s="26" t="s">
        <v>20003</v>
      </c>
      <c r="Q4251" s="25" t="s">
        <v>632</v>
      </c>
      <c r="R4251" s="26" t="s">
        <v>18220</v>
      </c>
      <c r="S4251" s="15" t="s">
        <v>20004</v>
      </c>
      <c r="T4251" s="52">
        <v>0</v>
      </c>
      <c r="U4251" s="22" t="s">
        <v>392</v>
      </c>
      <c r="V4251" s="49" t="str">
        <f>+Sitio_Publico[[#This Row],[idcoleccion]]&amp;"-"&amp;Sitio_Publico[[#This Row],[id]]</f>
        <v>000-4250</v>
      </c>
      <c r="W4251" s="49">
        <f>+VLOOKUP(Sitio_Publico[[#This Row],[territorio]],Estructura!$AE$4:$AH$1067,4,0)</f>
        <v>10000000</v>
      </c>
      <c r="X4251" s="49" t="str">
        <f>+VLOOKUP(Sitio_Publico[[#This Row],[tema]],Estructura!$G$4:$J$532,4,0)</f>
        <v>T-50</v>
      </c>
      <c r="Y4251" s="49" t="str">
        <f>+VLOOKUP(Sitio_Publico[[#This Row],[contenido]],Estructura!$L$4:$O$473,4,0)</f>
        <v>C-30</v>
      </c>
      <c r="Z4251" s="49" t="str">
        <f>+VLOOKUP(Sitio_Publico[[#This Row],[Filtro Integrado]],Estructura!$U$4:$W$529,3,0)</f>
        <v>FI-0</v>
      </c>
      <c r="AA4251" s="49" t="str">
        <f>+VLOOKUP(Sitio_Publico[[#This Row],[Muestra]],Estructura!$Y$4:$AB$483,4,0)</f>
        <v>M-000347</v>
      </c>
    </row>
    <row r="4252" spans="1:27" ht="40.799999999999997" x14ac:dyDescent="0.3">
      <c r="A4252" s="16">
        <f t="shared" si="66"/>
        <v>4251</v>
      </c>
      <c r="B4252" s="47" t="s">
        <v>15118</v>
      </c>
      <c r="C4252" s="13" t="s">
        <v>15119</v>
      </c>
      <c r="D4252" s="13" t="s">
        <v>15141</v>
      </c>
      <c r="E4252" s="44">
        <v>100104005</v>
      </c>
      <c r="F4252" s="13" t="s">
        <v>15142</v>
      </c>
      <c r="G4252" s="23" t="s">
        <v>15300</v>
      </c>
      <c r="H4252" s="42" t="s">
        <v>455</v>
      </c>
      <c r="I4252" s="28" t="s">
        <v>14</v>
      </c>
      <c r="J4252" s="12" t="s">
        <v>393</v>
      </c>
      <c r="K4252" s="28" t="s">
        <v>15634</v>
      </c>
      <c r="L4252" s="12" t="s">
        <v>15145</v>
      </c>
      <c r="M4252" s="12" t="s">
        <v>14623</v>
      </c>
      <c r="N4252" s="12" t="s">
        <v>15126</v>
      </c>
      <c r="O4252" s="26" t="s">
        <v>20005</v>
      </c>
      <c r="P4252" s="26" t="s">
        <v>20006</v>
      </c>
      <c r="Q4252" s="25" t="s">
        <v>456</v>
      </c>
      <c r="R4252" s="26" t="s">
        <v>20007</v>
      </c>
      <c r="S4252" s="15" t="s">
        <v>20008</v>
      </c>
      <c r="T4252" s="52">
        <v>0</v>
      </c>
      <c r="U4252" s="22" t="s">
        <v>392</v>
      </c>
      <c r="V4252" s="49" t="str">
        <f>+Sitio_Publico[[#This Row],[idcoleccion]]&amp;"-"&amp;Sitio_Publico[[#This Row],[id]]</f>
        <v>000-4251</v>
      </c>
      <c r="W4252" s="49">
        <f>+VLOOKUP(Sitio_Publico[[#This Row],[territorio]],Estructura!$AE$4:$AH$1067,4,0)</f>
        <v>10000000</v>
      </c>
      <c r="X4252" s="49" t="str">
        <f>+VLOOKUP(Sitio_Publico[[#This Row],[tema]],Estructura!$G$4:$J$532,4,0)</f>
        <v>T-0</v>
      </c>
      <c r="Y4252" s="49" t="str">
        <f>+VLOOKUP(Sitio_Publico[[#This Row],[contenido]],Estructura!$L$4:$O$473,4,0)</f>
        <v>C-34</v>
      </c>
      <c r="Z4252" s="49" t="str">
        <f>+VLOOKUP(Sitio_Publico[[#This Row],[Filtro Integrado]],Estructura!$U$4:$W$529,3,0)</f>
        <v>FI-0</v>
      </c>
      <c r="AA4252" s="49" t="str">
        <f>+VLOOKUP(Sitio_Publico[[#This Row],[Muestra]],Estructura!$Y$4:$AB$483,4,0)</f>
        <v>M-00021</v>
      </c>
    </row>
    <row r="4253" spans="1:27" ht="40.799999999999997" x14ac:dyDescent="0.3">
      <c r="A4253" s="16">
        <f t="shared" si="66"/>
        <v>4252</v>
      </c>
      <c r="B4253" s="47" t="s">
        <v>15118</v>
      </c>
      <c r="C4253" s="13" t="s">
        <v>15119</v>
      </c>
      <c r="D4253" s="13" t="s">
        <v>15120</v>
      </c>
      <c r="E4253" s="44">
        <v>40</v>
      </c>
      <c r="F4253" s="13" t="s">
        <v>15186</v>
      </c>
      <c r="G4253" s="23" t="s">
        <v>15152</v>
      </c>
      <c r="H4253" s="42" t="s">
        <v>455</v>
      </c>
      <c r="I4253" s="28" t="s">
        <v>14</v>
      </c>
      <c r="J4253" s="12" t="s">
        <v>15187</v>
      </c>
      <c r="K4253" s="28" t="s">
        <v>20009</v>
      </c>
      <c r="L4253" s="12" t="s">
        <v>15155</v>
      </c>
      <c r="M4253" s="12" t="s">
        <v>15156</v>
      </c>
      <c r="N4253" s="12" t="s">
        <v>15126</v>
      </c>
      <c r="O4253" s="26" t="s">
        <v>20010</v>
      </c>
      <c r="P4253" s="26" t="s">
        <v>20011</v>
      </c>
      <c r="Q4253" s="25" t="s">
        <v>491</v>
      </c>
      <c r="R4253" s="26" t="s">
        <v>20012</v>
      </c>
      <c r="S4253" s="15" t="s">
        <v>20013</v>
      </c>
      <c r="T4253" s="52">
        <v>300</v>
      </c>
      <c r="U4253" s="22" t="s">
        <v>392</v>
      </c>
      <c r="V4253" s="49" t="str">
        <f>+Sitio_Publico[[#This Row],[idcoleccion]]&amp;"-"&amp;Sitio_Publico[[#This Row],[id]]</f>
        <v>000-4252</v>
      </c>
      <c r="W4253" s="49">
        <f>+VLOOKUP(Sitio_Publico[[#This Row],[territorio]],Estructura!$AE$4:$AH$1067,4,0)</f>
        <v>10000000</v>
      </c>
      <c r="X4253" s="49" t="str">
        <f>+VLOOKUP(Sitio_Publico[[#This Row],[tema]],Estructura!$G$4:$J$532,4,0)</f>
        <v>T-54</v>
      </c>
      <c r="Y4253" s="49" t="str">
        <f>+VLOOKUP(Sitio_Publico[[#This Row],[contenido]],Estructura!$L$4:$O$473,4,0)</f>
        <v>C-32</v>
      </c>
      <c r="Z4253" s="49" t="str">
        <f>+VLOOKUP(Sitio_Publico[[#This Row],[Filtro Integrado]],Estructura!$U$4:$W$529,3,0)</f>
        <v>FI-6</v>
      </c>
      <c r="AA4253" s="49" t="str">
        <f>+VLOOKUP(Sitio_Publico[[#This Row],[Muestra]],Estructura!$Y$4:$AB$483,4,0)</f>
        <v>M-000371</v>
      </c>
    </row>
    <row r="4254" spans="1:27" ht="48" x14ac:dyDescent="0.3">
      <c r="A4254" s="16">
        <f t="shared" si="66"/>
        <v>4253</v>
      </c>
      <c r="B4254" s="47" t="s">
        <v>15118</v>
      </c>
      <c r="C4254" s="13" t="s">
        <v>15119</v>
      </c>
      <c r="D4254" s="13" t="s">
        <v>15120</v>
      </c>
      <c r="E4254" s="44">
        <v>9</v>
      </c>
      <c r="F4254" s="13" t="s">
        <v>15161</v>
      </c>
      <c r="G4254" s="23" t="s">
        <v>15162</v>
      </c>
      <c r="H4254" s="42" t="s">
        <v>457</v>
      </c>
      <c r="I4254" s="28" t="s">
        <v>371</v>
      </c>
      <c r="J4254" s="12" t="s">
        <v>393</v>
      </c>
      <c r="K4254" s="28" t="s">
        <v>16691</v>
      </c>
      <c r="L4254" s="12" t="s">
        <v>15164</v>
      </c>
      <c r="M4254" s="12" t="s">
        <v>15165</v>
      </c>
      <c r="N4254" s="12" t="s">
        <v>15126</v>
      </c>
      <c r="O4254" s="26" t="s">
        <v>20014</v>
      </c>
      <c r="P4254" s="26" t="s">
        <v>20015</v>
      </c>
      <c r="Q4254" s="25" t="s">
        <v>456</v>
      </c>
      <c r="R4254" s="26" t="s">
        <v>20016</v>
      </c>
      <c r="S4254" s="15" t="s">
        <v>20017</v>
      </c>
      <c r="T4254" s="52" t="s">
        <v>15983</v>
      </c>
      <c r="U4254" s="22" t="s">
        <v>392</v>
      </c>
      <c r="V4254" s="49" t="str">
        <f>+Sitio_Publico[[#This Row],[idcoleccion]]&amp;"-"&amp;Sitio_Publico[[#This Row],[id]]</f>
        <v>000-4253</v>
      </c>
      <c r="W4254" s="49">
        <f>+VLOOKUP(Sitio_Publico[[#This Row],[territorio]],Estructura!$AE$4:$AH$1067,4,0)</f>
        <v>20000008</v>
      </c>
      <c r="X4254" s="49" t="str">
        <f>+VLOOKUP(Sitio_Publico[[#This Row],[tema]],Estructura!$G$4:$J$532,4,0)</f>
        <v>T-53</v>
      </c>
      <c r="Y4254" s="49" t="str">
        <f>+VLOOKUP(Sitio_Publico[[#This Row],[contenido]],Estructura!$L$4:$O$473,4,0)</f>
        <v>C-33</v>
      </c>
      <c r="Z4254" s="49" t="str">
        <f>+VLOOKUP(Sitio_Publico[[#This Row],[Filtro Integrado]],Estructura!$U$4:$W$529,3,0)</f>
        <v>FI-0</v>
      </c>
      <c r="AA4254" s="49" t="str">
        <f>+VLOOKUP(Sitio_Publico[[#This Row],[Muestra]],Estructura!$Y$4:$AB$483,4,0)</f>
        <v>M-000310</v>
      </c>
    </row>
    <row r="4255" spans="1:27" ht="51" x14ac:dyDescent="0.3">
      <c r="A4255" s="16">
        <f t="shared" si="66"/>
        <v>4254</v>
      </c>
      <c r="B4255" s="47" t="s">
        <v>15118</v>
      </c>
      <c r="C4255" s="13" t="s">
        <v>15119</v>
      </c>
      <c r="D4255" s="13" t="s">
        <v>15120</v>
      </c>
      <c r="E4255" s="44">
        <v>6114</v>
      </c>
      <c r="F4255" s="13" t="s">
        <v>15186</v>
      </c>
      <c r="G4255" s="23" t="s">
        <v>15152</v>
      </c>
      <c r="H4255" s="42" t="s">
        <v>458</v>
      </c>
      <c r="I4255" s="28" t="s">
        <v>20018</v>
      </c>
      <c r="J4255" s="12" t="s">
        <v>15263</v>
      </c>
      <c r="K4255" s="28" t="s">
        <v>15264</v>
      </c>
      <c r="L4255" s="12" t="s">
        <v>15155</v>
      </c>
      <c r="M4255" s="12" t="s">
        <v>15156</v>
      </c>
      <c r="N4255" s="12" t="s">
        <v>15126</v>
      </c>
      <c r="O4255" s="26" t="s">
        <v>20019</v>
      </c>
      <c r="P4255" s="26" t="s">
        <v>20020</v>
      </c>
      <c r="Q4255" s="25" t="s">
        <v>10495</v>
      </c>
      <c r="R4255" s="26" t="s">
        <v>20021</v>
      </c>
      <c r="S4255" s="15" t="s">
        <v>20022</v>
      </c>
      <c r="T4255" s="52" t="s">
        <v>635</v>
      </c>
      <c r="U4255" s="22" t="s">
        <v>392</v>
      </c>
      <c r="V4255" s="49" t="str">
        <f>+Sitio_Publico[[#This Row],[idcoleccion]]&amp;"-"&amp;Sitio_Publico[[#This Row],[id]]</f>
        <v>000-4254</v>
      </c>
      <c r="W4255" s="49">
        <f>+VLOOKUP(Sitio_Publico[[#This Row],[territorio]],Estructura!$AE$4:$AH$1067,4,0)</f>
        <v>30006114</v>
      </c>
      <c r="X4255" s="49" t="str">
        <f>+VLOOKUP(Sitio_Publico[[#This Row],[tema]],Estructura!$G$4:$J$532,4,0)</f>
        <v>T-54</v>
      </c>
      <c r="Y4255" s="49" t="str">
        <f>+VLOOKUP(Sitio_Publico[[#This Row],[contenido]],Estructura!$L$4:$O$473,4,0)</f>
        <v>C-32</v>
      </c>
      <c r="Z4255" s="49" t="str">
        <f>+VLOOKUP(Sitio_Publico[[#This Row],[Filtro Integrado]],Estructura!$U$4:$W$529,3,0)</f>
        <v>FI-7</v>
      </c>
      <c r="AA4255" s="49" t="str">
        <f>+VLOOKUP(Sitio_Publico[[#This Row],[Muestra]],Estructura!$Y$4:$AB$483,4,0)</f>
        <v>M-000227</v>
      </c>
    </row>
    <row r="4256" spans="1:27" ht="51" x14ac:dyDescent="0.3">
      <c r="A4256" s="16">
        <f t="shared" si="66"/>
        <v>4255</v>
      </c>
      <c r="B4256" s="47" t="s">
        <v>15118</v>
      </c>
      <c r="C4256" s="13" t="s">
        <v>15119</v>
      </c>
      <c r="D4256" s="13" t="s">
        <v>15120</v>
      </c>
      <c r="E4256" s="44">
        <v>100112023</v>
      </c>
      <c r="F4256" s="13" t="s">
        <v>15534</v>
      </c>
      <c r="G4256" s="23" t="s">
        <v>15397</v>
      </c>
      <c r="H4256" s="42" t="s">
        <v>457</v>
      </c>
      <c r="I4256" s="28" t="s">
        <v>367</v>
      </c>
      <c r="J4256" s="12" t="s">
        <v>15398</v>
      </c>
      <c r="K4256" s="28" t="s">
        <v>16454</v>
      </c>
      <c r="L4256" s="12" t="s">
        <v>1611</v>
      </c>
      <c r="M4256" s="12" t="s">
        <v>15400</v>
      </c>
      <c r="N4256" s="12" t="s">
        <v>15126</v>
      </c>
      <c r="O4256" s="26" t="s">
        <v>20023</v>
      </c>
      <c r="P4256" s="26" t="s">
        <v>20024</v>
      </c>
      <c r="Q4256" s="25" t="s">
        <v>456</v>
      </c>
      <c r="R4256" s="26" t="s">
        <v>20025</v>
      </c>
      <c r="S4256" s="15" t="s">
        <v>20026</v>
      </c>
      <c r="T4256" s="52" t="s">
        <v>1297</v>
      </c>
      <c r="U4256" s="22" t="s">
        <v>392</v>
      </c>
      <c r="V4256" s="49" t="str">
        <f>+Sitio_Publico[[#This Row],[idcoleccion]]&amp;"-"&amp;Sitio_Publico[[#This Row],[id]]</f>
        <v>000-4255</v>
      </c>
      <c r="W4256" s="49">
        <f>+VLOOKUP(Sitio_Publico[[#This Row],[territorio]],Estructura!$AE$4:$AH$1067,4,0)</f>
        <v>20000004</v>
      </c>
      <c r="X4256" s="49" t="str">
        <f>+VLOOKUP(Sitio_Publico[[#This Row],[tema]],Estructura!$G$4:$J$532,4,0)</f>
        <v>T-60</v>
      </c>
      <c r="Y4256" s="49" t="str">
        <f>+VLOOKUP(Sitio_Publico[[#This Row],[contenido]],Estructura!$L$4:$O$473,4,0)</f>
        <v>C-35</v>
      </c>
      <c r="Z4256" s="49" t="str">
        <f>+VLOOKUP(Sitio_Publico[[#This Row],[Filtro Integrado]],Estructura!$U$4:$W$529,3,0)</f>
        <v>FI-8</v>
      </c>
      <c r="AA4256" s="49" t="str">
        <f>+VLOOKUP(Sitio_Publico[[#This Row],[Muestra]],Estructura!$Y$4:$AB$483,4,0)</f>
        <v>M-000300</v>
      </c>
    </row>
    <row r="4257" spans="1:27" ht="30.6" x14ac:dyDescent="0.3">
      <c r="A4257" s="16">
        <f t="shared" si="66"/>
        <v>4256</v>
      </c>
      <c r="B4257" s="47" t="s">
        <v>15118</v>
      </c>
      <c r="C4257" s="13" t="s">
        <v>15119</v>
      </c>
      <c r="D4257" s="13" t="s">
        <v>15120</v>
      </c>
      <c r="E4257" s="44">
        <v>13601</v>
      </c>
      <c r="F4257" s="13" t="s">
        <v>15198</v>
      </c>
      <c r="G4257" s="23" t="s">
        <v>15122</v>
      </c>
      <c r="H4257" s="42" t="s">
        <v>458</v>
      </c>
      <c r="I4257" s="28" t="s">
        <v>343</v>
      </c>
      <c r="J4257" s="12" t="s">
        <v>393</v>
      </c>
      <c r="K4257" s="28" t="s">
        <v>15225</v>
      </c>
      <c r="L4257" s="12" t="s">
        <v>15124</v>
      </c>
      <c r="M4257" s="12" t="s">
        <v>15125</v>
      </c>
      <c r="N4257" s="12" t="s">
        <v>15126</v>
      </c>
      <c r="O4257" s="26" t="s">
        <v>20027</v>
      </c>
      <c r="P4257" s="26" t="s">
        <v>20028</v>
      </c>
      <c r="Q4257" s="25" t="s">
        <v>632</v>
      </c>
      <c r="R4257" s="26" t="s">
        <v>20029</v>
      </c>
      <c r="S4257" s="15" t="s">
        <v>20030</v>
      </c>
      <c r="T4257" s="52" t="s">
        <v>20031</v>
      </c>
      <c r="U4257" s="22" t="s">
        <v>392</v>
      </c>
      <c r="V4257" s="49" t="str">
        <f>+Sitio_Publico[[#This Row],[idcoleccion]]&amp;"-"&amp;Sitio_Publico[[#This Row],[id]]</f>
        <v>000-4256</v>
      </c>
      <c r="W4257" s="49">
        <f>+VLOOKUP(Sitio_Publico[[#This Row],[territorio]],Estructura!$AE$4:$AH$1067,4,0)</f>
        <v>30013601</v>
      </c>
      <c r="X4257" s="49" t="str">
        <f>+VLOOKUP(Sitio_Publico[[#This Row],[tema]],Estructura!$G$4:$J$532,4,0)</f>
        <v>T-55</v>
      </c>
      <c r="Y4257" s="49" t="str">
        <f>+VLOOKUP(Sitio_Publico[[#This Row],[contenido]],Estructura!$L$4:$O$473,4,0)</f>
        <v>C-30</v>
      </c>
      <c r="Z4257" s="49" t="str">
        <f>+VLOOKUP(Sitio_Publico[[#This Row],[Filtro Integrado]],Estructura!$U$4:$W$529,3,0)</f>
        <v>FI-0</v>
      </c>
      <c r="AA4257" s="49" t="str">
        <f>+VLOOKUP(Sitio_Publico[[#This Row],[Muestra]],Estructura!$Y$4:$AB$483,4,0)</f>
        <v>M-0002</v>
      </c>
    </row>
    <row r="4258" spans="1:27" ht="40.799999999999997" x14ac:dyDescent="0.3">
      <c r="A4258" s="16">
        <f t="shared" si="66"/>
        <v>4257</v>
      </c>
      <c r="B4258" s="47" t="s">
        <v>15118</v>
      </c>
      <c r="C4258" s="13" t="s">
        <v>15119</v>
      </c>
      <c r="D4258" s="13" t="s">
        <v>15120</v>
      </c>
      <c r="E4258" s="44">
        <v>7403</v>
      </c>
      <c r="F4258" s="13" t="s">
        <v>15263</v>
      </c>
      <c r="G4258" s="23" t="s">
        <v>15152</v>
      </c>
      <c r="H4258" s="42" t="s">
        <v>458</v>
      </c>
      <c r="I4258" s="28" t="s">
        <v>156</v>
      </c>
      <c r="J4258" s="12" t="s">
        <v>393</v>
      </c>
      <c r="K4258" s="28" t="s">
        <v>15458</v>
      </c>
      <c r="L4258" s="12" t="s">
        <v>15155</v>
      </c>
      <c r="M4258" s="12" t="s">
        <v>15156</v>
      </c>
      <c r="N4258" s="12" t="s">
        <v>15126</v>
      </c>
      <c r="O4258" s="26" t="s">
        <v>20032</v>
      </c>
      <c r="P4258" s="26" t="s">
        <v>20033</v>
      </c>
      <c r="Q4258" s="25" t="s">
        <v>10495</v>
      </c>
      <c r="R4258" s="26" t="s">
        <v>20034</v>
      </c>
      <c r="S4258" s="15" t="s">
        <v>20035</v>
      </c>
      <c r="T4258" s="52" t="s">
        <v>750</v>
      </c>
      <c r="U4258" s="22" t="s">
        <v>392</v>
      </c>
      <c r="V4258" s="49" t="str">
        <f>+Sitio_Publico[[#This Row],[idcoleccion]]&amp;"-"&amp;Sitio_Publico[[#This Row],[id]]</f>
        <v>000-4257</v>
      </c>
      <c r="W4258" s="49">
        <f>+VLOOKUP(Sitio_Publico[[#This Row],[territorio]],Estructura!$AE$4:$AH$1067,4,0)</f>
        <v>30007403</v>
      </c>
      <c r="X4258" s="49" t="str">
        <f>+VLOOKUP(Sitio_Publico[[#This Row],[tema]],Estructura!$G$4:$J$532,4,0)</f>
        <v>T-57</v>
      </c>
      <c r="Y4258" s="49" t="str">
        <f>+VLOOKUP(Sitio_Publico[[#This Row],[contenido]],Estructura!$L$4:$O$473,4,0)</f>
        <v>C-32</v>
      </c>
      <c r="Z4258" s="49" t="str">
        <f>+VLOOKUP(Sitio_Publico[[#This Row],[Filtro Integrado]],Estructura!$U$4:$W$529,3,0)</f>
        <v>FI-0</v>
      </c>
      <c r="AA4258" s="49" t="str">
        <f>+VLOOKUP(Sitio_Publico[[#This Row],[Muestra]],Estructura!$Y$4:$AB$483,4,0)</f>
        <v>M-000243</v>
      </c>
    </row>
    <row r="4259" spans="1:27" ht="40.799999999999997" x14ac:dyDescent="0.3">
      <c r="A4259" s="16">
        <f t="shared" si="66"/>
        <v>4258</v>
      </c>
      <c r="B4259" s="47" t="s">
        <v>15118</v>
      </c>
      <c r="C4259" s="13" t="s">
        <v>15119</v>
      </c>
      <c r="D4259" s="13" t="s">
        <v>15120</v>
      </c>
      <c r="E4259" s="44">
        <v>8310</v>
      </c>
      <c r="F4259" s="13" t="s">
        <v>15825</v>
      </c>
      <c r="G4259" s="23" t="s">
        <v>15152</v>
      </c>
      <c r="H4259" s="42" t="s">
        <v>458</v>
      </c>
      <c r="I4259" s="28" t="s">
        <v>190</v>
      </c>
      <c r="J4259" s="12" t="s">
        <v>15153</v>
      </c>
      <c r="K4259" s="28" t="s">
        <v>15826</v>
      </c>
      <c r="L4259" s="12" t="s">
        <v>15155</v>
      </c>
      <c r="M4259" s="12" t="s">
        <v>15156</v>
      </c>
      <c r="N4259" s="12" t="s">
        <v>15126</v>
      </c>
      <c r="O4259" s="26" t="s">
        <v>20036</v>
      </c>
      <c r="P4259" s="26" t="s">
        <v>20037</v>
      </c>
      <c r="Q4259" s="25" t="s">
        <v>10495</v>
      </c>
      <c r="R4259" s="26" t="s">
        <v>20038</v>
      </c>
      <c r="S4259" s="15" t="s">
        <v>20039</v>
      </c>
      <c r="T4259" s="52" t="s">
        <v>673</v>
      </c>
      <c r="U4259" s="22" t="s">
        <v>392</v>
      </c>
      <c r="V4259" s="49" t="str">
        <f>+Sitio_Publico[[#This Row],[idcoleccion]]&amp;"-"&amp;Sitio_Publico[[#This Row],[id]]</f>
        <v>000-4258</v>
      </c>
      <c r="W4259" s="49">
        <f>+VLOOKUP(Sitio_Publico[[#This Row],[territorio]],Estructura!$AE$4:$AH$1067,4,0)</f>
        <v>30008310</v>
      </c>
      <c r="X4259" s="49" t="str">
        <f>+VLOOKUP(Sitio_Publico[[#This Row],[tema]],Estructura!$G$4:$J$532,4,0)</f>
        <v>T-62</v>
      </c>
      <c r="Y4259" s="49" t="str">
        <f>+VLOOKUP(Sitio_Publico[[#This Row],[contenido]],Estructura!$L$4:$O$473,4,0)</f>
        <v>C-32</v>
      </c>
      <c r="Z4259" s="49" t="str">
        <f>+VLOOKUP(Sitio_Publico[[#This Row],[Filtro Integrado]],Estructura!$U$4:$W$529,3,0)</f>
        <v>FI-4</v>
      </c>
      <c r="AA4259" s="49" t="str">
        <f>+VLOOKUP(Sitio_Publico[[#This Row],[Muestra]],Estructura!$Y$4:$AB$483,4,0)</f>
        <v>M-000263</v>
      </c>
    </row>
    <row r="4260" spans="1:27" ht="51" x14ac:dyDescent="0.3">
      <c r="A4260" s="16">
        <f t="shared" si="66"/>
        <v>4259</v>
      </c>
      <c r="B4260" s="47" t="s">
        <v>15118</v>
      </c>
      <c r="C4260" s="13" t="s">
        <v>15119</v>
      </c>
      <c r="D4260" s="13" t="s">
        <v>15120</v>
      </c>
      <c r="E4260" s="44">
        <v>13501</v>
      </c>
      <c r="F4260" s="13" t="s">
        <v>15151</v>
      </c>
      <c r="G4260" s="23" t="s">
        <v>15152</v>
      </c>
      <c r="H4260" s="42" t="s">
        <v>458</v>
      </c>
      <c r="I4260" s="28" t="s">
        <v>338</v>
      </c>
      <c r="J4260" s="12" t="s">
        <v>15153</v>
      </c>
      <c r="K4260" s="28" t="s">
        <v>15154</v>
      </c>
      <c r="L4260" s="12" t="s">
        <v>15155</v>
      </c>
      <c r="M4260" s="12" t="s">
        <v>15156</v>
      </c>
      <c r="N4260" s="12" t="s">
        <v>15126</v>
      </c>
      <c r="O4260" s="26" t="s">
        <v>20040</v>
      </c>
      <c r="P4260" s="26" t="s">
        <v>20041</v>
      </c>
      <c r="Q4260" s="25" t="s">
        <v>10495</v>
      </c>
      <c r="R4260" s="26" t="s">
        <v>20042</v>
      </c>
      <c r="S4260" s="15" t="s">
        <v>20043</v>
      </c>
      <c r="T4260" s="52" t="s">
        <v>695</v>
      </c>
      <c r="U4260" s="22" t="s">
        <v>392</v>
      </c>
      <c r="V4260" s="49" t="str">
        <f>+Sitio_Publico[[#This Row],[idcoleccion]]&amp;"-"&amp;Sitio_Publico[[#This Row],[id]]</f>
        <v>000-4259</v>
      </c>
      <c r="W4260" s="49">
        <f>+VLOOKUP(Sitio_Publico[[#This Row],[territorio]],Estructura!$AE$4:$AH$1067,4,0)</f>
        <v>30013501</v>
      </c>
      <c r="X4260" s="49" t="str">
        <f>+VLOOKUP(Sitio_Publico[[#This Row],[tema]],Estructura!$G$4:$J$532,4,0)</f>
        <v>T-52</v>
      </c>
      <c r="Y4260" s="49" t="str">
        <f>+VLOOKUP(Sitio_Publico[[#This Row],[contenido]],Estructura!$L$4:$O$473,4,0)</f>
        <v>C-32</v>
      </c>
      <c r="Z4260" s="49" t="str">
        <f>+VLOOKUP(Sitio_Publico[[#This Row],[Filtro Integrado]],Estructura!$U$4:$W$529,3,0)</f>
        <v>FI-4</v>
      </c>
      <c r="AA4260" s="49" t="str">
        <f>+VLOOKUP(Sitio_Publico[[#This Row],[Muestra]],Estructura!$Y$4:$AB$483,4,0)</f>
        <v>M-000217</v>
      </c>
    </row>
    <row r="4261" spans="1:27" ht="40.799999999999997" x14ac:dyDescent="0.3">
      <c r="A4261" s="16">
        <f t="shared" si="66"/>
        <v>4260</v>
      </c>
      <c r="B4261" s="47" t="s">
        <v>15118</v>
      </c>
      <c r="C4261" s="13" t="s">
        <v>15119</v>
      </c>
      <c r="D4261" s="13" t="s">
        <v>15120</v>
      </c>
      <c r="E4261" s="44">
        <v>21</v>
      </c>
      <c r="F4261" s="13" t="s">
        <v>15142</v>
      </c>
      <c r="G4261" s="23" t="s">
        <v>15143</v>
      </c>
      <c r="H4261" s="42" t="s">
        <v>455</v>
      </c>
      <c r="I4261" s="28" t="s">
        <v>401</v>
      </c>
      <c r="J4261" s="12" t="s">
        <v>393</v>
      </c>
      <c r="K4261" s="28" t="s">
        <v>15278</v>
      </c>
      <c r="L4261" s="12" t="s">
        <v>15145</v>
      </c>
      <c r="M4261" s="12" t="s">
        <v>15146</v>
      </c>
      <c r="N4261" s="12" t="s">
        <v>15126</v>
      </c>
      <c r="O4261" s="26" t="s">
        <v>20044</v>
      </c>
      <c r="P4261" s="26" t="s">
        <v>20045</v>
      </c>
      <c r="Q4261" s="25" t="s">
        <v>456</v>
      </c>
      <c r="R4261" s="26" t="s">
        <v>16989</v>
      </c>
      <c r="S4261" s="15" t="s">
        <v>20046</v>
      </c>
      <c r="T4261" s="52">
        <v>0</v>
      </c>
      <c r="U4261" s="22" t="s">
        <v>392</v>
      </c>
      <c r="V4261" s="49" t="str">
        <f>+Sitio_Publico[[#This Row],[idcoleccion]]&amp;"-"&amp;Sitio_Publico[[#This Row],[id]]</f>
        <v>000-4260</v>
      </c>
      <c r="W4261" s="49">
        <f>+VLOOKUP(Sitio_Publico[[#This Row],[territorio]],Estructura!$AE$4:$AH$1067,4,0)</f>
        <v>10000021</v>
      </c>
      <c r="X4261" s="49" t="str">
        <f>+VLOOKUP(Sitio_Publico[[#This Row],[tema]],Estructura!$G$4:$J$532,4,0)</f>
        <v>T-0</v>
      </c>
      <c r="Y4261" s="49" t="str">
        <f>+VLOOKUP(Sitio_Publico[[#This Row],[contenido]],Estructura!$L$4:$O$473,4,0)</f>
        <v>C-1</v>
      </c>
      <c r="Z4261" s="49" t="str">
        <f>+VLOOKUP(Sitio_Publico[[#This Row],[Filtro Integrado]],Estructura!$U$4:$W$529,3,0)</f>
        <v>FI-0</v>
      </c>
      <c r="AA4261" s="49" t="str">
        <f>+VLOOKUP(Sitio_Publico[[#This Row],[Muestra]],Estructura!$Y$4:$AB$483,4,0)</f>
        <v>M-000228</v>
      </c>
    </row>
    <row r="4262" spans="1:27" ht="40.799999999999997" x14ac:dyDescent="0.3">
      <c r="A4262" s="16">
        <f t="shared" si="66"/>
        <v>4261</v>
      </c>
      <c r="B4262" s="47" t="s">
        <v>15118</v>
      </c>
      <c r="C4262" s="13" t="s">
        <v>15119</v>
      </c>
      <c r="D4262" s="13" t="s">
        <v>15120</v>
      </c>
      <c r="E4262" s="44">
        <v>9</v>
      </c>
      <c r="F4262" s="13" t="s">
        <v>15142</v>
      </c>
      <c r="G4262" s="23" t="s">
        <v>15143</v>
      </c>
      <c r="H4262" s="42" t="s">
        <v>455</v>
      </c>
      <c r="I4262" s="28" t="s">
        <v>396</v>
      </c>
      <c r="J4262" s="12" t="s">
        <v>393</v>
      </c>
      <c r="K4262" s="28" t="s">
        <v>15181</v>
      </c>
      <c r="L4262" s="12" t="s">
        <v>15145</v>
      </c>
      <c r="M4262" s="12" t="s">
        <v>14623</v>
      </c>
      <c r="N4262" s="12" t="s">
        <v>15126</v>
      </c>
      <c r="O4262" s="26" t="s">
        <v>20047</v>
      </c>
      <c r="P4262" s="26" t="s">
        <v>20048</v>
      </c>
      <c r="Q4262" s="25" t="s">
        <v>456</v>
      </c>
      <c r="R4262" s="26" t="s">
        <v>20049</v>
      </c>
      <c r="S4262" s="15" t="s">
        <v>20050</v>
      </c>
      <c r="T4262" s="52">
        <v>0</v>
      </c>
      <c r="U4262" s="22" t="s">
        <v>392</v>
      </c>
      <c r="V4262" s="49" t="str">
        <f>+Sitio_Publico[[#This Row],[idcoleccion]]&amp;"-"&amp;Sitio_Publico[[#This Row],[id]]</f>
        <v>000-4261</v>
      </c>
      <c r="W4262" s="49">
        <f>+VLOOKUP(Sitio_Publico[[#This Row],[territorio]],Estructura!$AE$4:$AH$1067,4,0)</f>
        <v>10000009</v>
      </c>
      <c r="X4262" s="49" t="str">
        <f>+VLOOKUP(Sitio_Publico[[#This Row],[tema]],Estructura!$G$4:$J$532,4,0)</f>
        <v>T-0</v>
      </c>
      <c r="Y4262" s="49" t="str">
        <f>+VLOOKUP(Sitio_Publico[[#This Row],[contenido]],Estructura!$L$4:$O$473,4,0)</f>
        <v>C-1</v>
      </c>
      <c r="Z4262" s="49" t="str">
        <f>+VLOOKUP(Sitio_Publico[[#This Row],[Filtro Integrado]],Estructura!$U$4:$W$529,3,0)</f>
        <v>FI-0</v>
      </c>
      <c r="AA4262" s="49" t="str">
        <f>+VLOOKUP(Sitio_Publico[[#This Row],[Muestra]],Estructura!$Y$4:$AB$483,4,0)</f>
        <v>M-000220</v>
      </c>
    </row>
    <row r="4263" spans="1:27" ht="91.8" x14ac:dyDescent="0.3">
      <c r="A4263" s="16">
        <f t="shared" si="66"/>
        <v>4262</v>
      </c>
      <c r="B4263" s="47" t="s">
        <v>15118</v>
      </c>
      <c r="C4263" s="13" t="s">
        <v>15119</v>
      </c>
      <c r="D4263" s="13" t="s">
        <v>15120</v>
      </c>
      <c r="E4263" s="44">
        <v>135</v>
      </c>
      <c r="F4263" s="13" t="s">
        <v>15142</v>
      </c>
      <c r="G4263" s="23" t="s">
        <v>15143</v>
      </c>
      <c r="H4263" s="42" t="s">
        <v>455</v>
      </c>
      <c r="I4263" s="28" t="s">
        <v>432</v>
      </c>
      <c r="J4263" s="12" t="s">
        <v>393</v>
      </c>
      <c r="K4263" s="28" t="s">
        <v>15142</v>
      </c>
      <c r="L4263" s="12" t="s">
        <v>1299</v>
      </c>
      <c r="M4263" s="12" t="s">
        <v>14623</v>
      </c>
      <c r="N4263" s="12" t="s">
        <v>15126</v>
      </c>
      <c r="O4263" s="26" t="s">
        <v>20051</v>
      </c>
      <c r="P4263" s="26" t="s">
        <v>20052</v>
      </c>
      <c r="Q4263" s="25" t="s">
        <v>632</v>
      </c>
      <c r="R4263" s="26" t="s">
        <v>18147</v>
      </c>
      <c r="S4263" s="15" t="s">
        <v>20053</v>
      </c>
      <c r="T4263" s="52">
        <v>0</v>
      </c>
      <c r="U4263" s="22" t="s">
        <v>392</v>
      </c>
      <c r="V4263" s="49" t="str">
        <f>+Sitio_Publico[[#This Row],[idcoleccion]]&amp;"-"&amp;Sitio_Publico[[#This Row],[id]]</f>
        <v>000-4262</v>
      </c>
      <c r="W4263" s="49">
        <f>+VLOOKUP(Sitio_Publico[[#This Row],[territorio]],Estructura!$AE$4:$AH$1067,4,0)</f>
        <v>10000135</v>
      </c>
      <c r="X4263" s="49" t="str">
        <f>+VLOOKUP(Sitio_Publico[[#This Row],[tema]],Estructura!$G$4:$J$532,4,0)</f>
        <v>T-0</v>
      </c>
      <c r="Y4263" s="49" t="str">
        <f>+VLOOKUP(Sitio_Publico[[#This Row],[contenido]],Estructura!$L$4:$O$473,4,0)</f>
        <v>C-1</v>
      </c>
      <c r="Z4263" s="49" t="str">
        <f>+VLOOKUP(Sitio_Publico[[#This Row],[Filtro Integrado]],Estructura!$U$4:$W$529,3,0)</f>
        <v>FI-0</v>
      </c>
      <c r="AA4263" s="49" t="str">
        <f>+VLOOKUP(Sitio_Publico[[#This Row],[Muestra]],Estructura!$Y$4:$AB$483,4,0)</f>
        <v>M-00039</v>
      </c>
    </row>
    <row r="4264" spans="1:27" ht="51" x14ac:dyDescent="0.3">
      <c r="A4264" s="16">
        <f t="shared" si="66"/>
        <v>4263</v>
      </c>
      <c r="B4264" s="47" t="s">
        <v>15118</v>
      </c>
      <c r="C4264" s="13" t="s">
        <v>15119</v>
      </c>
      <c r="D4264" s="13" t="s">
        <v>15120</v>
      </c>
      <c r="E4264" s="44">
        <v>39</v>
      </c>
      <c r="F4264" s="13" t="s">
        <v>15186</v>
      </c>
      <c r="G4264" s="23" t="s">
        <v>15152</v>
      </c>
      <c r="H4264" s="42" t="s">
        <v>457</v>
      </c>
      <c r="I4264" s="28" t="s">
        <v>366</v>
      </c>
      <c r="J4264" s="12" t="s">
        <v>15187</v>
      </c>
      <c r="K4264" s="28" t="s">
        <v>17198</v>
      </c>
      <c r="L4264" s="12" t="s">
        <v>15155</v>
      </c>
      <c r="M4264" s="12" t="s">
        <v>15156</v>
      </c>
      <c r="N4264" s="12" t="s">
        <v>15126</v>
      </c>
      <c r="O4264" s="26" t="s">
        <v>20054</v>
      </c>
      <c r="P4264" s="26" t="s">
        <v>20055</v>
      </c>
      <c r="Q4264" s="25" t="s">
        <v>491</v>
      </c>
      <c r="R4264" s="26" t="s">
        <v>20056</v>
      </c>
      <c r="S4264" s="15" t="s">
        <v>20057</v>
      </c>
      <c r="T4264" s="52" t="s">
        <v>701</v>
      </c>
      <c r="U4264" s="22" t="s">
        <v>392</v>
      </c>
      <c r="V4264" s="49" t="str">
        <f>+Sitio_Publico[[#This Row],[idcoleccion]]&amp;"-"&amp;Sitio_Publico[[#This Row],[id]]</f>
        <v>000-4263</v>
      </c>
      <c r="W4264" s="49">
        <f>+VLOOKUP(Sitio_Publico[[#This Row],[territorio]],Estructura!$AE$4:$AH$1067,4,0)</f>
        <v>20000003</v>
      </c>
      <c r="X4264" s="49" t="str">
        <f>+VLOOKUP(Sitio_Publico[[#This Row],[tema]],Estructura!$G$4:$J$532,4,0)</f>
        <v>T-54</v>
      </c>
      <c r="Y4264" s="49" t="str">
        <f>+VLOOKUP(Sitio_Publico[[#This Row],[contenido]],Estructura!$L$4:$O$473,4,0)</f>
        <v>C-32</v>
      </c>
      <c r="Z4264" s="49" t="str">
        <f>+VLOOKUP(Sitio_Publico[[#This Row],[Filtro Integrado]],Estructura!$U$4:$W$529,3,0)</f>
        <v>FI-6</v>
      </c>
      <c r="AA4264" s="49" t="str">
        <f>+VLOOKUP(Sitio_Publico[[#This Row],[Muestra]],Estructura!$Y$4:$AB$483,4,0)</f>
        <v>M-000326</v>
      </c>
    </row>
    <row r="4265" spans="1:27" ht="30.6" x14ac:dyDescent="0.3">
      <c r="A4265" s="16">
        <f t="shared" si="66"/>
        <v>4264</v>
      </c>
      <c r="B4265" s="47" t="s">
        <v>15118</v>
      </c>
      <c r="C4265" s="13" t="s">
        <v>15119</v>
      </c>
      <c r="D4265" s="13" t="s">
        <v>15120</v>
      </c>
      <c r="E4265" s="44">
        <v>4301</v>
      </c>
      <c r="F4265" s="13" t="s">
        <v>15198</v>
      </c>
      <c r="G4265" s="23" t="s">
        <v>15122</v>
      </c>
      <c r="H4265" s="42" t="s">
        <v>458</v>
      </c>
      <c r="I4265" s="28" t="s">
        <v>18</v>
      </c>
      <c r="J4265" s="12" t="s">
        <v>393</v>
      </c>
      <c r="K4265" s="28" t="s">
        <v>15225</v>
      </c>
      <c r="L4265" s="12" t="s">
        <v>15124</v>
      </c>
      <c r="M4265" s="12" t="s">
        <v>15125</v>
      </c>
      <c r="N4265" s="12" t="s">
        <v>15126</v>
      </c>
      <c r="O4265" s="26" t="s">
        <v>20058</v>
      </c>
      <c r="P4265" s="26" t="s">
        <v>20059</v>
      </c>
      <c r="Q4265" s="25" t="s">
        <v>632</v>
      </c>
      <c r="R4265" s="26" t="s">
        <v>20060</v>
      </c>
      <c r="S4265" s="15" t="s">
        <v>20061</v>
      </c>
      <c r="T4265" s="52" t="s">
        <v>20062</v>
      </c>
      <c r="U4265" s="22" t="s">
        <v>392</v>
      </c>
      <c r="V4265" s="49" t="str">
        <f>+Sitio_Publico[[#This Row],[idcoleccion]]&amp;"-"&amp;Sitio_Publico[[#This Row],[id]]</f>
        <v>000-4264</v>
      </c>
      <c r="W4265" s="49">
        <f>+VLOOKUP(Sitio_Publico[[#This Row],[territorio]],Estructura!$AE$4:$AH$1067,4,0)</f>
        <v>30004301</v>
      </c>
      <c r="X4265" s="49" t="str">
        <f>+VLOOKUP(Sitio_Publico[[#This Row],[tema]],Estructura!$G$4:$J$532,4,0)</f>
        <v>T-55</v>
      </c>
      <c r="Y4265" s="49" t="str">
        <f>+VLOOKUP(Sitio_Publico[[#This Row],[contenido]],Estructura!$L$4:$O$473,4,0)</f>
        <v>C-30</v>
      </c>
      <c r="Z4265" s="49" t="str">
        <f>+VLOOKUP(Sitio_Publico[[#This Row],[Filtro Integrado]],Estructura!$U$4:$W$529,3,0)</f>
        <v>FI-0</v>
      </c>
      <c r="AA4265" s="49" t="str">
        <f>+VLOOKUP(Sitio_Publico[[#This Row],[Muestra]],Estructura!$Y$4:$AB$483,4,0)</f>
        <v>M-0002</v>
      </c>
    </row>
    <row r="4266" spans="1:27" ht="61.2" x14ac:dyDescent="0.3">
      <c r="A4266" s="16">
        <f t="shared" si="66"/>
        <v>4265</v>
      </c>
      <c r="B4266" s="47" t="s">
        <v>15118</v>
      </c>
      <c r="C4266" s="13" t="s">
        <v>15119</v>
      </c>
      <c r="D4266" s="13" t="s">
        <v>15120</v>
      </c>
      <c r="E4266" s="44">
        <v>1</v>
      </c>
      <c r="F4266" s="13" t="s">
        <v>15142</v>
      </c>
      <c r="G4266" s="23" t="s">
        <v>15143</v>
      </c>
      <c r="H4266" s="42" t="s">
        <v>455</v>
      </c>
      <c r="I4266" s="28" t="s">
        <v>14</v>
      </c>
      <c r="J4266" s="12" t="s">
        <v>393</v>
      </c>
      <c r="K4266" s="28" t="s">
        <v>16049</v>
      </c>
      <c r="L4266" s="12" t="s">
        <v>1299</v>
      </c>
      <c r="M4266" s="12" t="s">
        <v>15146</v>
      </c>
      <c r="N4266" s="12" t="s">
        <v>15126</v>
      </c>
      <c r="O4266" s="26" t="s">
        <v>20063</v>
      </c>
      <c r="P4266" s="26" t="s">
        <v>20064</v>
      </c>
      <c r="Q4266" s="25" t="s">
        <v>15801</v>
      </c>
      <c r="R4266" s="26" t="s">
        <v>20065</v>
      </c>
      <c r="S4266" s="15" t="s">
        <v>20066</v>
      </c>
      <c r="T4266" s="52">
        <v>0</v>
      </c>
      <c r="U4266" s="22" t="s">
        <v>392</v>
      </c>
      <c r="V4266" s="49" t="str">
        <f>+Sitio_Publico[[#This Row],[idcoleccion]]&amp;"-"&amp;Sitio_Publico[[#This Row],[id]]</f>
        <v>000-4265</v>
      </c>
      <c r="W4266" s="49">
        <f>+VLOOKUP(Sitio_Publico[[#This Row],[territorio]],Estructura!$AE$4:$AH$1067,4,0)</f>
        <v>10000000</v>
      </c>
      <c r="X4266" s="49" t="str">
        <f>+VLOOKUP(Sitio_Publico[[#This Row],[tema]],Estructura!$G$4:$J$532,4,0)</f>
        <v>T-0</v>
      </c>
      <c r="Y4266" s="49" t="str">
        <f>+VLOOKUP(Sitio_Publico[[#This Row],[contenido]],Estructura!$L$4:$O$473,4,0)</f>
        <v>C-1</v>
      </c>
      <c r="Z4266" s="49" t="str">
        <f>+VLOOKUP(Sitio_Publico[[#This Row],[Filtro Integrado]],Estructura!$U$4:$W$529,3,0)</f>
        <v>FI-0</v>
      </c>
      <c r="AA4266" s="49" t="str">
        <f>+VLOOKUP(Sitio_Publico[[#This Row],[Muestra]],Estructura!$Y$4:$AB$483,4,0)</f>
        <v>M-00040</v>
      </c>
    </row>
    <row r="4267" spans="1:27" ht="51" x14ac:dyDescent="0.3">
      <c r="A4267" s="16">
        <f t="shared" si="66"/>
        <v>4266</v>
      </c>
      <c r="B4267" s="47" t="s">
        <v>15118</v>
      </c>
      <c r="C4267" s="13" t="s">
        <v>15119</v>
      </c>
      <c r="D4267" s="13" t="s">
        <v>15120</v>
      </c>
      <c r="E4267" s="44">
        <v>4203</v>
      </c>
      <c r="F4267" s="13" t="s">
        <v>15151</v>
      </c>
      <c r="G4267" s="23" t="s">
        <v>15152</v>
      </c>
      <c r="H4267" s="42" t="s">
        <v>458</v>
      </c>
      <c r="I4267" s="28" t="s">
        <v>57</v>
      </c>
      <c r="J4267" s="12" t="s">
        <v>15153</v>
      </c>
      <c r="K4267" s="28" t="s">
        <v>15154</v>
      </c>
      <c r="L4267" s="12" t="s">
        <v>15155</v>
      </c>
      <c r="M4267" s="12" t="s">
        <v>15156</v>
      </c>
      <c r="N4267" s="12" t="s">
        <v>15126</v>
      </c>
      <c r="O4267" s="26" t="s">
        <v>20067</v>
      </c>
      <c r="P4267" s="26" t="s">
        <v>20068</v>
      </c>
      <c r="Q4267" s="25" t="s">
        <v>10495</v>
      </c>
      <c r="R4267" s="26" t="s">
        <v>20069</v>
      </c>
      <c r="S4267" s="15" t="s">
        <v>20070</v>
      </c>
      <c r="T4267" s="52" t="s">
        <v>799</v>
      </c>
      <c r="U4267" s="22" t="s">
        <v>392</v>
      </c>
      <c r="V4267" s="49" t="str">
        <f>+Sitio_Publico[[#This Row],[idcoleccion]]&amp;"-"&amp;Sitio_Publico[[#This Row],[id]]</f>
        <v>000-4266</v>
      </c>
      <c r="W4267" s="49">
        <f>+VLOOKUP(Sitio_Publico[[#This Row],[territorio]],Estructura!$AE$4:$AH$1067,4,0)</f>
        <v>30004203</v>
      </c>
      <c r="X4267" s="49" t="str">
        <f>+VLOOKUP(Sitio_Publico[[#This Row],[tema]],Estructura!$G$4:$J$532,4,0)</f>
        <v>T-52</v>
      </c>
      <c r="Y4267" s="49" t="str">
        <f>+VLOOKUP(Sitio_Publico[[#This Row],[contenido]],Estructura!$L$4:$O$473,4,0)</f>
        <v>C-32</v>
      </c>
      <c r="Z4267" s="49" t="str">
        <f>+VLOOKUP(Sitio_Publico[[#This Row],[Filtro Integrado]],Estructura!$U$4:$W$529,3,0)</f>
        <v>FI-4</v>
      </c>
      <c r="AA4267" s="49" t="str">
        <f>+VLOOKUP(Sitio_Publico[[#This Row],[Muestra]],Estructura!$Y$4:$AB$483,4,0)</f>
        <v>M-000217</v>
      </c>
    </row>
    <row r="4268" spans="1:27" ht="51" x14ac:dyDescent="0.3">
      <c r="A4268" s="16">
        <f t="shared" si="66"/>
        <v>4267</v>
      </c>
      <c r="B4268" s="47" t="s">
        <v>15118</v>
      </c>
      <c r="C4268" s="13" t="s">
        <v>15119</v>
      </c>
      <c r="D4268" s="13" t="s">
        <v>15120</v>
      </c>
      <c r="E4268" s="44">
        <v>100112002</v>
      </c>
      <c r="F4268" s="13" t="s">
        <v>15534</v>
      </c>
      <c r="G4268" s="23" t="s">
        <v>15397</v>
      </c>
      <c r="H4268" s="42" t="s">
        <v>457</v>
      </c>
      <c r="I4268" s="28" t="s">
        <v>367</v>
      </c>
      <c r="J4268" s="12" t="s">
        <v>15398</v>
      </c>
      <c r="K4268" s="28" t="s">
        <v>18689</v>
      </c>
      <c r="L4268" s="12" t="s">
        <v>1611</v>
      </c>
      <c r="M4268" s="12" t="s">
        <v>15400</v>
      </c>
      <c r="N4268" s="12" t="s">
        <v>15126</v>
      </c>
      <c r="O4268" s="26" t="s">
        <v>20071</v>
      </c>
      <c r="P4268" s="26" t="s">
        <v>20072</v>
      </c>
      <c r="Q4268" s="25" t="s">
        <v>456</v>
      </c>
      <c r="R4268" s="26" t="s">
        <v>20073</v>
      </c>
      <c r="S4268" s="15" t="s">
        <v>20074</v>
      </c>
      <c r="T4268" s="52" t="s">
        <v>1297</v>
      </c>
      <c r="U4268" s="22" t="s">
        <v>392</v>
      </c>
      <c r="V4268" s="49" t="str">
        <f>+Sitio_Publico[[#This Row],[idcoleccion]]&amp;"-"&amp;Sitio_Publico[[#This Row],[id]]</f>
        <v>000-4267</v>
      </c>
      <c r="W4268" s="49">
        <f>+VLOOKUP(Sitio_Publico[[#This Row],[territorio]],Estructura!$AE$4:$AH$1067,4,0)</f>
        <v>20000004</v>
      </c>
      <c r="X4268" s="49" t="str">
        <f>+VLOOKUP(Sitio_Publico[[#This Row],[tema]],Estructura!$G$4:$J$532,4,0)</f>
        <v>T-60</v>
      </c>
      <c r="Y4268" s="49" t="str">
        <f>+VLOOKUP(Sitio_Publico[[#This Row],[contenido]],Estructura!$L$4:$O$473,4,0)</f>
        <v>C-35</v>
      </c>
      <c r="Z4268" s="49" t="str">
        <f>+VLOOKUP(Sitio_Publico[[#This Row],[Filtro Integrado]],Estructura!$U$4:$W$529,3,0)</f>
        <v>FI-8</v>
      </c>
      <c r="AA4268" s="49" t="str">
        <f>+VLOOKUP(Sitio_Publico[[#This Row],[Muestra]],Estructura!$Y$4:$AB$483,4,0)</f>
        <v>M-000353</v>
      </c>
    </row>
    <row r="4269" spans="1:27" ht="51" x14ac:dyDescent="0.3">
      <c r="A4269" s="16">
        <f t="shared" si="66"/>
        <v>4268</v>
      </c>
      <c r="B4269" s="47" t="s">
        <v>15118</v>
      </c>
      <c r="C4269" s="13" t="s">
        <v>15119</v>
      </c>
      <c r="D4269" s="13" t="s">
        <v>15120</v>
      </c>
      <c r="E4269" s="44">
        <v>100108003</v>
      </c>
      <c r="F4269" s="13" t="s">
        <v>15396</v>
      </c>
      <c r="G4269" s="23" t="s">
        <v>15397</v>
      </c>
      <c r="H4269" s="42" t="s">
        <v>457</v>
      </c>
      <c r="I4269" s="28" t="s">
        <v>376</v>
      </c>
      <c r="J4269" s="12" t="s">
        <v>15398</v>
      </c>
      <c r="K4269" s="28" t="s">
        <v>20075</v>
      </c>
      <c r="L4269" s="12" t="s">
        <v>1611</v>
      </c>
      <c r="M4269" s="12" t="s">
        <v>15400</v>
      </c>
      <c r="N4269" s="12" t="s">
        <v>15126</v>
      </c>
      <c r="O4269" s="26" t="s">
        <v>20076</v>
      </c>
      <c r="P4269" s="26" t="s">
        <v>20077</v>
      </c>
      <c r="Q4269" s="25" t="s">
        <v>456</v>
      </c>
      <c r="R4269" s="26" t="s">
        <v>20078</v>
      </c>
      <c r="S4269" s="15" t="s">
        <v>20079</v>
      </c>
      <c r="T4269" s="52" t="s">
        <v>14847</v>
      </c>
      <c r="U4269" s="22" t="s">
        <v>392</v>
      </c>
      <c r="V4269" s="49" t="str">
        <f>+Sitio_Publico[[#This Row],[idcoleccion]]&amp;"-"&amp;Sitio_Publico[[#This Row],[id]]</f>
        <v>000-4268</v>
      </c>
      <c r="W4269" s="49">
        <f>+VLOOKUP(Sitio_Publico[[#This Row],[territorio]],Estructura!$AE$4:$AH$1067,4,0)</f>
        <v>20000013</v>
      </c>
      <c r="X4269" s="49" t="str">
        <f>+VLOOKUP(Sitio_Publico[[#This Row],[tema]],Estructura!$G$4:$J$532,4,0)</f>
        <v>T-58</v>
      </c>
      <c r="Y4269" s="49" t="str">
        <f>+VLOOKUP(Sitio_Publico[[#This Row],[contenido]],Estructura!$L$4:$O$473,4,0)</f>
        <v>C-35</v>
      </c>
      <c r="Z4269" s="49" t="str">
        <f>+VLOOKUP(Sitio_Publico[[#This Row],[Filtro Integrado]],Estructura!$U$4:$W$529,3,0)</f>
        <v>FI-8</v>
      </c>
      <c r="AA4269" s="49" t="str">
        <f>+VLOOKUP(Sitio_Publico[[#This Row],[Muestra]],Estructura!$Y$4:$AB$483,4,0)</f>
        <v>M-000372</v>
      </c>
    </row>
    <row r="4270" spans="1:27" ht="51" x14ac:dyDescent="0.3">
      <c r="A4270" s="16">
        <f t="shared" si="66"/>
        <v>4269</v>
      </c>
      <c r="B4270" s="47" t="s">
        <v>15118</v>
      </c>
      <c r="C4270" s="13" t="s">
        <v>15119</v>
      </c>
      <c r="D4270" s="13" t="s">
        <v>15120</v>
      </c>
      <c r="E4270" s="44">
        <v>100103001</v>
      </c>
      <c r="F4270" s="13" t="s">
        <v>15131</v>
      </c>
      <c r="G4270" s="23" t="s">
        <v>15132</v>
      </c>
      <c r="H4270" s="42" t="s">
        <v>457</v>
      </c>
      <c r="I4270" s="28" t="s">
        <v>369</v>
      </c>
      <c r="J4270" s="12" t="s">
        <v>393</v>
      </c>
      <c r="K4270" s="28" t="s">
        <v>15349</v>
      </c>
      <c r="L4270" s="12" t="s">
        <v>15134</v>
      </c>
      <c r="M4270" s="12" t="s">
        <v>15135</v>
      </c>
      <c r="N4270" s="12" t="s">
        <v>15126</v>
      </c>
      <c r="O4270" s="26" t="s">
        <v>20080</v>
      </c>
      <c r="P4270" s="26" t="s">
        <v>20081</v>
      </c>
      <c r="Q4270" s="25" t="s">
        <v>491</v>
      </c>
      <c r="R4270" s="26" t="s">
        <v>20082</v>
      </c>
      <c r="S4270" s="15" t="s">
        <v>20083</v>
      </c>
      <c r="T4270" s="52" t="s">
        <v>15299</v>
      </c>
      <c r="U4270" s="22" t="s">
        <v>392</v>
      </c>
      <c r="V4270" s="49" t="str">
        <f>+Sitio_Publico[[#This Row],[idcoleccion]]&amp;"-"&amp;Sitio_Publico[[#This Row],[id]]</f>
        <v>000-4269</v>
      </c>
      <c r="W4270" s="49">
        <f>+VLOOKUP(Sitio_Publico[[#This Row],[territorio]],Estructura!$AE$4:$AH$1067,4,0)</f>
        <v>20000006</v>
      </c>
      <c r="X4270" s="49" t="str">
        <f>+VLOOKUP(Sitio_Publico[[#This Row],[tema]],Estructura!$G$4:$J$532,4,0)</f>
        <v>T-51</v>
      </c>
      <c r="Y4270" s="49" t="str">
        <f>+VLOOKUP(Sitio_Publico[[#This Row],[contenido]],Estructura!$L$4:$O$473,4,0)</f>
        <v>C-31</v>
      </c>
      <c r="Z4270" s="49" t="str">
        <f>+VLOOKUP(Sitio_Publico[[#This Row],[Filtro Integrado]],Estructura!$U$4:$W$529,3,0)</f>
        <v>FI-0</v>
      </c>
      <c r="AA4270" s="49" t="str">
        <f>+VLOOKUP(Sitio_Publico[[#This Row],[Muestra]],Estructura!$Y$4:$AB$483,4,0)</f>
        <v>M-00014</v>
      </c>
    </row>
    <row r="4271" spans="1:27" ht="40.799999999999997" x14ac:dyDescent="0.3">
      <c r="A4271" s="16">
        <f t="shared" si="66"/>
        <v>4270</v>
      </c>
      <c r="B4271" s="47" t="s">
        <v>15118</v>
      </c>
      <c r="C4271" s="13" t="s">
        <v>15119</v>
      </c>
      <c r="D4271" s="13" t="s">
        <v>15120</v>
      </c>
      <c r="E4271" s="44">
        <v>63</v>
      </c>
      <c r="F4271" s="13" t="s">
        <v>15142</v>
      </c>
      <c r="G4271" s="23" t="s">
        <v>15300</v>
      </c>
      <c r="H4271" s="42" t="s">
        <v>455</v>
      </c>
      <c r="I4271" s="28" t="s">
        <v>437</v>
      </c>
      <c r="J4271" s="12" t="s">
        <v>393</v>
      </c>
      <c r="K4271" s="28" t="s">
        <v>15181</v>
      </c>
      <c r="L4271" s="12" t="s">
        <v>1299</v>
      </c>
      <c r="M4271" s="12" t="s">
        <v>15146</v>
      </c>
      <c r="N4271" s="12" t="s">
        <v>15126</v>
      </c>
      <c r="O4271" s="26" t="s">
        <v>20084</v>
      </c>
      <c r="P4271" s="26" t="s">
        <v>20085</v>
      </c>
      <c r="Q4271" s="25" t="s">
        <v>632</v>
      </c>
      <c r="R4271" s="26" t="s">
        <v>20086</v>
      </c>
      <c r="S4271" s="15" t="s">
        <v>20087</v>
      </c>
      <c r="T4271" s="52">
        <v>0</v>
      </c>
      <c r="U4271" s="22" t="s">
        <v>392</v>
      </c>
      <c r="V4271" s="49" t="str">
        <f>+Sitio_Publico[[#This Row],[idcoleccion]]&amp;"-"&amp;Sitio_Publico[[#This Row],[id]]</f>
        <v>000-4270</v>
      </c>
      <c r="W4271" s="49">
        <f>+VLOOKUP(Sitio_Publico[[#This Row],[territorio]],Estructura!$AE$4:$AH$1067,4,0)</f>
        <v>10000063</v>
      </c>
      <c r="X4271" s="49" t="str">
        <f>+VLOOKUP(Sitio_Publico[[#This Row],[tema]],Estructura!$G$4:$J$532,4,0)</f>
        <v>T-0</v>
      </c>
      <c r="Y4271" s="49" t="str">
        <f>+VLOOKUP(Sitio_Publico[[#This Row],[contenido]],Estructura!$L$4:$O$473,4,0)</f>
        <v>C-34</v>
      </c>
      <c r="Z4271" s="49" t="str">
        <f>+VLOOKUP(Sitio_Publico[[#This Row],[Filtro Integrado]],Estructura!$U$4:$W$529,3,0)</f>
        <v>FI-0</v>
      </c>
      <c r="AA4271" s="49" t="str">
        <f>+VLOOKUP(Sitio_Publico[[#This Row],[Muestra]],Estructura!$Y$4:$AB$483,4,0)</f>
        <v>M-000220</v>
      </c>
    </row>
    <row r="4272" spans="1:27" ht="81.599999999999994" x14ac:dyDescent="0.3">
      <c r="A4272" s="16">
        <f t="shared" si="66"/>
        <v>4271</v>
      </c>
      <c r="B4272" s="47" t="s">
        <v>15118</v>
      </c>
      <c r="C4272" s="13" t="s">
        <v>15119</v>
      </c>
      <c r="D4272" s="13" t="s">
        <v>15120</v>
      </c>
      <c r="E4272" s="44">
        <v>4</v>
      </c>
      <c r="F4272" s="13" t="s">
        <v>15142</v>
      </c>
      <c r="G4272" s="23" t="s">
        <v>15143</v>
      </c>
      <c r="H4272" s="42" t="s">
        <v>455</v>
      </c>
      <c r="I4272" s="28" t="s">
        <v>14</v>
      </c>
      <c r="J4272" s="12" t="s">
        <v>393</v>
      </c>
      <c r="K4272" s="28" t="s">
        <v>16367</v>
      </c>
      <c r="L4272" s="12" t="s">
        <v>15145</v>
      </c>
      <c r="M4272" s="12" t="s">
        <v>14623</v>
      </c>
      <c r="N4272" s="12" t="s">
        <v>15126</v>
      </c>
      <c r="O4272" s="26" t="s">
        <v>20088</v>
      </c>
      <c r="P4272" s="26" t="s">
        <v>20089</v>
      </c>
      <c r="Q4272" s="25" t="s">
        <v>456</v>
      </c>
      <c r="R4272" s="26" t="s">
        <v>20090</v>
      </c>
      <c r="S4272" s="15" t="s">
        <v>20091</v>
      </c>
      <c r="T4272" s="52">
        <v>0</v>
      </c>
      <c r="U4272" s="22" t="s">
        <v>392</v>
      </c>
      <c r="V4272" s="49" t="str">
        <f>+Sitio_Publico[[#This Row],[idcoleccion]]&amp;"-"&amp;Sitio_Publico[[#This Row],[id]]</f>
        <v>000-4271</v>
      </c>
      <c r="W4272" s="49">
        <f>+VLOOKUP(Sitio_Publico[[#This Row],[territorio]],Estructura!$AE$4:$AH$1067,4,0)</f>
        <v>10000000</v>
      </c>
      <c r="X4272" s="49" t="str">
        <f>+VLOOKUP(Sitio_Publico[[#This Row],[tema]],Estructura!$G$4:$J$532,4,0)</f>
        <v>T-0</v>
      </c>
      <c r="Y4272" s="49" t="str">
        <f>+VLOOKUP(Sitio_Publico[[#This Row],[contenido]],Estructura!$L$4:$O$473,4,0)</f>
        <v>C-1</v>
      </c>
      <c r="Z4272" s="49" t="str">
        <f>+VLOOKUP(Sitio_Publico[[#This Row],[Filtro Integrado]],Estructura!$U$4:$W$529,3,0)</f>
        <v>FI-0</v>
      </c>
      <c r="AA4272" s="49" t="str">
        <f>+VLOOKUP(Sitio_Publico[[#This Row],[Muestra]],Estructura!$Y$4:$AB$483,4,0)</f>
        <v>M-000294</v>
      </c>
    </row>
    <row r="4273" spans="1:27" ht="30.6" x14ac:dyDescent="0.3">
      <c r="A4273" s="16">
        <f t="shared" si="66"/>
        <v>4272</v>
      </c>
      <c r="B4273" s="47" t="s">
        <v>15118</v>
      </c>
      <c r="C4273" s="13" t="s">
        <v>15119</v>
      </c>
      <c r="D4273" s="13" t="s">
        <v>15120</v>
      </c>
      <c r="E4273" s="44">
        <v>1405</v>
      </c>
      <c r="F4273" s="13" t="s">
        <v>15121</v>
      </c>
      <c r="G4273" s="23" t="s">
        <v>15122</v>
      </c>
      <c r="H4273" s="42" t="s">
        <v>458</v>
      </c>
      <c r="I4273" s="28" t="s">
        <v>32</v>
      </c>
      <c r="J4273" s="12" t="s">
        <v>393</v>
      </c>
      <c r="K4273" s="28" t="s">
        <v>15142</v>
      </c>
      <c r="L4273" s="12" t="s">
        <v>15124</v>
      </c>
      <c r="M4273" s="12" t="s">
        <v>15125</v>
      </c>
      <c r="N4273" s="12" t="s">
        <v>15126</v>
      </c>
      <c r="O4273" s="26" t="s">
        <v>20092</v>
      </c>
      <c r="P4273" s="26" t="s">
        <v>20093</v>
      </c>
      <c r="Q4273" s="25" t="s">
        <v>632</v>
      </c>
      <c r="R4273" s="26" t="s">
        <v>20094</v>
      </c>
      <c r="S4273" s="15" t="s">
        <v>20095</v>
      </c>
      <c r="T4273" s="52" t="s">
        <v>20096</v>
      </c>
      <c r="U4273" s="22" t="s">
        <v>392</v>
      </c>
      <c r="V4273" s="49" t="str">
        <f>+Sitio_Publico[[#This Row],[idcoleccion]]&amp;"-"&amp;Sitio_Publico[[#This Row],[id]]</f>
        <v>000-4272</v>
      </c>
      <c r="W4273" s="49">
        <f>+VLOOKUP(Sitio_Publico[[#This Row],[territorio]],Estructura!$AE$4:$AH$1067,4,0)</f>
        <v>30001405</v>
      </c>
      <c r="X4273" s="49" t="str">
        <f>+VLOOKUP(Sitio_Publico[[#This Row],[tema]],Estructura!$G$4:$J$532,4,0)</f>
        <v>T-50</v>
      </c>
      <c r="Y4273" s="49" t="str">
        <f>+VLOOKUP(Sitio_Publico[[#This Row],[contenido]],Estructura!$L$4:$O$473,4,0)</f>
        <v>C-30</v>
      </c>
      <c r="Z4273" s="49" t="str">
        <f>+VLOOKUP(Sitio_Publico[[#This Row],[Filtro Integrado]],Estructura!$U$4:$W$529,3,0)</f>
        <v>FI-0</v>
      </c>
      <c r="AA4273" s="49" t="str">
        <f>+VLOOKUP(Sitio_Publico[[#This Row],[Muestra]],Estructura!$Y$4:$AB$483,4,0)</f>
        <v>M-00039</v>
      </c>
    </row>
    <row r="4274" spans="1:27" ht="40.799999999999997" x14ac:dyDescent="0.3">
      <c r="A4274" s="16">
        <f t="shared" si="66"/>
        <v>4273</v>
      </c>
      <c r="B4274" s="47" t="s">
        <v>15118</v>
      </c>
      <c r="C4274" s="13" t="s">
        <v>15119</v>
      </c>
      <c r="D4274" s="13" t="s">
        <v>15120</v>
      </c>
      <c r="E4274" s="44">
        <v>100106001</v>
      </c>
      <c r="F4274" s="13" t="s">
        <v>15121</v>
      </c>
      <c r="G4274" s="23" t="s">
        <v>15122</v>
      </c>
      <c r="H4274" s="42" t="s">
        <v>455</v>
      </c>
      <c r="I4274" s="28" t="s">
        <v>14</v>
      </c>
      <c r="J4274" s="12" t="s">
        <v>393</v>
      </c>
      <c r="K4274" s="28" t="s">
        <v>18372</v>
      </c>
      <c r="L4274" s="12" t="s">
        <v>15124</v>
      </c>
      <c r="M4274" s="12" t="s">
        <v>15125</v>
      </c>
      <c r="N4274" s="12" t="s">
        <v>15126</v>
      </c>
      <c r="O4274" s="26" t="s">
        <v>20097</v>
      </c>
      <c r="P4274" s="26" t="s">
        <v>20098</v>
      </c>
      <c r="Q4274" s="25" t="s">
        <v>632</v>
      </c>
      <c r="R4274" s="26" t="s">
        <v>20099</v>
      </c>
      <c r="S4274" s="15" t="s">
        <v>20100</v>
      </c>
      <c r="T4274" s="52">
        <v>0</v>
      </c>
      <c r="U4274" s="22" t="s">
        <v>392</v>
      </c>
      <c r="V4274" s="49" t="str">
        <f>+Sitio_Publico[[#This Row],[idcoleccion]]&amp;"-"&amp;Sitio_Publico[[#This Row],[id]]</f>
        <v>000-4273</v>
      </c>
      <c r="W4274" s="49">
        <f>+VLOOKUP(Sitio_Publico[[#This Row],[territorio]],Estructura!$AE$4:$AH$1067,4,0)</f>
        <v>10000000</v>
      </c>
      <c r="X4274" s="49" t="str">
        <f>+VLOOKUP(Sitio_Publico[[#This Row],[tema]],Estructura!$G$4:$J$532,4,0)</f>
        <v>T-50</v>
      </c>
      <c r="Y4274" s="49" t="str">
        <f>+VLOOKUP(Sitio_Publico[[#This Row],[contenido]],Estructura!$L$4:$O$473,4,0)</f>
        <v>C-30</v>
      </c>
      <c r="Z4274" s="49" t="str">
        <f>+VLOOKUP(Sitio_Publico[[#This Row],[Filtro Integrado]],Estructura!$U$4:$W$529,3,0)</f>
        <v>FI-0</v>
      </c>
      <c r="AA4274" s="49" t="str">
        <f>+VLOOKUP(Sitio_Publico[[#This Row],[Muestra]],Estructura!$Y$4:$AB$483,4,0)</f>
        <v>M-00028</v>
      </c>
    </row>
    <row r="4275" spans="1:27" ht="40.799999999999997" x14ac:dyDescent="0.3">
      <c r="A4275" s="16">
        <f t="shared" si="66"/>
        <v>4274</v>
      </c>
      <c r="B4275" s="47" t="s">
        <v>15118</v>
      </c>
      <c r="C4275" s="13" t="s">
        <v>15119</v>
      </c>
      <c r="D4275" s="13" t="s">
        <v>15120</v>
      </c>
      <c r="E4275" s="44">
        <v>66</v>
      </c>
      <c r="F4275" s="13" t="s">
        <v>15142</v>
      </c>
      <c r="G4275" s="23" t="s">
        <v>15143</v>
      </c>
      <c r="H4275" s="42" t="s">
        <v>455</v>
      </c>
      <c r="I4275" s="28" t="s">
        <v>416</v>
      </c>
      <c r="J4275" s="12" t="s">
        <v>393</v>
      </c>
      <c r="K4275" s="28" t="s">
        <v>15278</v>
      </c>
      <c r="L4275" s="12" t="s">
        <v>15145</v>
      </c>
      <c r="M4275" s="12" t="s">
        <v>15146</v>
      </c>
      <c r="N4275" s="12" t="s">
        <v>15126</v>
      </c>
      <c r="O4275" s="26" t="s">
        <v>20101</v>
      </c>
      <c r="P4275" s="26" t="s">
        <v>20102</v>
      </c>
      <c r="Q4275" s="25" t="s">
        <v>456</v>
      </c>
      <c r="R4275" s="26" t="s">
        <v>20103</v>
      </c>
      <c r="S4275" s="15" t="s">
        <v>20104</v>
      </c>
      <c r="T4275" s="52">
        <v>0</v>
      </c>
      <c r="U4275" s="22" t="s">
        <v>392</v>
      </c>
      <c r="V4275" s="49" t="str">
        <f>+Sitio_Publico[[#This Row],[idcoleccion]]&amp;"-"&amp;Sitio_Publico[[#This Row],[id]]</f>
        <v>000-4274</v>
      </c>
      <c r="W4275" s="49">
        <f>+VLOOKUP(Sitio_Publico[[#This Row],[territorio]],Estructura!$AE$4:$AH$1067,4,0)</f>
        <v>10000066</v>
      </c>
      <c r="X4275" s="49" t="str">
        <f>+VLOOKUP(Sitio_Publico[[#This Row],[tema]],Estructura!$G$4:$J$532,4,0)</f>
        <v>T-0</v>
      </c>
      <c r="Y4275" s="49" t="str">
        <f>+VLOOKUP(Sitio_Publico[[#This Row],[contenido]],Estructura!$L$4:$O$473,4,0)</f>
        <v>C-1</v>
      </c>
      <c r="Z4275" s="49" t="str">
        <f>+VLOOKUP(Sitio_Publico[[#This Row],[Filtro Integrado]],Estructura!$U$4:$W$529,3,0)</f>
        <v>FI-0</v>
      </c>
      <c r="AA4275" s="49" t="str">
        <f>+VLOOKUP(Sitio_Publico[[#This Row],[Muestra]],Estructura!$Y$4:$AB$483,4,0)</f>
        <v>M-000228</v>
      </c>
    </row>
    <row r="4276" spans="1:27" ht="30.6" x14ac:dyDescent="0.3">
      <c r="A4276" s="16">
        <f t="shared" si="66"/>
        <v>4275</v>
      </c>
      <c r="B4276" s="47" t="s">
        <v>15118</v>
      </c>
      <c r="C4276" s="13" t="s">
        <v>15119</v>
      </c>
      <c r="D4276" s="13" t="s">
        <v>15120</v>
      </c>
      <c r="E4276" s="44">
        <v>6116</v>
      </c>
      <c r="F4276" s="13" t="s">
        <v>15121</v>
      </c>
      <c r="G4276" s="23" t="s">
        <v>15122</v>
      </c>
      <c r="H4276" s="42" t="s">
        <v>458</v>
      </c>
      <c r="I4276" s="28" t="s">
        <v>115</v>
      </c>
      <c r="J4276" s="12" t="s">
        <v>393</v>
      </c>
      <c r="K4276" s="28" t="s">
        <v>15225</v>
      </c>
      <c r="L4276" s="12" t="s">
        <v>15124</v>
      </c>
      <c r="M4276" s="12" t="s">
        <v>15125</v>
      </c>
      <c r="N4276" s="12" t="s">
        <v>15126</v>
      </c>
      <c r="O4276" s="26" t="s">
        <v>20105</v>
      </c>
      <c r="P4276" s="26" t="s">
        <v>20106</v>
      </c>
      <c r="Q4276" s="25" t="s">
        <v>632</v>
      </c>
      <c r="R4276" s="26" t="s">
        <v>20107</v>
      </c>
      <c r="S4276" s="15" t="s">
        <v>20108</v>
      </c>
      <c r="T4276" s="52" t="s">
        <v>20109</v>
      </c>
      <c r="U4276" s="22" t="s">
        <v>392</v>
      </c>
      <c r="V4276" s="49" t="str">
        <f>+Sitio_Publico[[#This Row],[idcoleccion]]&amp;"-"&amp;Sitio_Publico[[#This Row],[id]]</f>
        <v>000-4275</v>
      </c>
      <c r="W4276" s="49">
        <f>+VLOOKUP(Sitio_Publico[[#This Row],[territorio]],Estructura!$AE$4:$AH$1067,4,0)</f>
        <v>30006116</v>
      </c>
      <c r="X4276" s="49" t="str">
        <f>+VLOOKUP(Sitio_Publico[[#This Row],[tema]],Estructura!$G$4:$J$532,4,0)</f>
        <v>T-50</v>
      </c>
      <c r="Y4276" s="49" t="str">
        <f>+VLOOKUP(Sitio_Publico[[#This Row],[contenido]],Estructura!$L$4:$O$473,4,0)</f>
        <v>C-30</v>
      </c>
      <c r="Z4276" s="49" t="str">
        <f>+VLOOKUP(Sitio_Publico[[#This Row],[Filtro Integrado]],Estructura!$U$4:$W$529,3,0)</f>
        <v>FI-0</v>
      </c>
      <c r="AA4276" s="49" t="str">
        <f>+VLOOKUP(Sitio_Publico[[#This Row],[Muestra]],Estructura!$Y$4:$AB$483,4,0)</f>
        <v>M-0002</v>
      </c>
    </row>
    <row r="4277" spans="1:27" ht="48" x14ac:dyDescent="0.3">
      <c r="A4277" s="16">
        <f t="shared" si="66"/>
        <v>4276</v>
      </c>
      <c r="B4277" s="47" t="s">
        <v>15118</v>
      </c>
      <c r="C4277" s="13" t="s">
        <v>15119</v>
      </c>
      <c r="D4277" s="13" t="s">
        <v>15120</v>
      </c>
      <c r="E4277" s="44">
        <v>16</v>
      </c>
      <c r="F4277" s="13" t="s">
        <v>15161</v>
      </c>
      <c r="G4277" s="23" t="s">
        <v>15162</v>
      </c>
      <c r="H4277" s="42" t="s">
        <v>457</v>
      </c>
      <c r="I4277" s="28" t="s">
        <v>368</v>
      </c>
      <c r="J4277" s="12" t="s">
        <v>393</v>
      </c>
      <c r="K4277" s="28" t="s">
        <v>16293</v>
      </c>
      <c r="L4277" s="12" t="s">
        <v>16294</v>
      </c>
      <c r="M4277" s="12" t="s">
        <v>15165</v>
      </c>
      <c r="N4277" s="12" t="s">
        <v>15126</v>
      </c>
      <c r="O4277" s="26" t="s">
        <v>20110</v>
      </c>
      <c r="P4277" s="26" t="s">
        <v>20111</v>
      </c>
      <c r="Q4277" s="25" t="s">
        <v>456</v>
      </c>
      <c r="R4277" s="26" t="s">
        <v>20112</v>
      </c>
      <c r="S4277" s="15" t="s">
        <v>20113</v>
      </c>
      <c r="T4277" s="52" t="s">
        <v>15663</v>
      </c>
      <c r="U4277" s="22" t="s">
        <v>392</v>
      </c>
      <c r="V4277" s="49" t="str">
        <f>+Sitio_Publico[[#This Row],[idcoleccion]]&amp;"-"&amp;Sitio_Publico[[#This Row],[id]]</f>
        <v>000-4276</v>
      </c>
      <c r="W4277" s="49">
        <f>+VLOOKUP(Sitio_Publico[[#This Row],[territorio]],Estructura!$AE$4:$AH$1067,4,0)</f>
        <v>20000005</v>
      </c>
      <c r="X4277" s="49" t="str">
        <f>+VLOOKUP(Sitio_Publico[[#This Row],[tema]],Estructura!$G$4:$J$532,4,0)</f>
        <v>T-53</v>
      </c>
      <c r="Y4277" s="49" t="str">
        <f>+VLOOKUP(Sitio_Publico[[#This Row],[contenido]],Estructura!$L$4:$O$473,4,0)</f>
        <v>C-33</v>
      </c>
      <c r="Z4277" s="49" t="str">
        <f>+VLOOKUP(Sitio_Publico[[#This Row],[Filtro Integrado]],Estructura!$U$4:$W$529,3,0)</f>
        <v>FI-0</v>
      </c>
      <c r="AA4277" s="49" t="str">
        <f>+VLOOKUP(Sitio_Publico[[#This Row],[Muestra]],Estructura!$Y$4:$AB$483,4,0)</f>
        <v>M-000291</v>
      </c>
    </row>
    <row r="4278" spans="1:27" ht="40.799999999999997" x14ac:dyDescent="0.3">
      <c r="A4278" s="16">
        <f t="shared" si="66"/>
        <v>4277</v>
      </c>
      <c r="B4278" s="47" t="s">
        <v>15118</v>
      </c>
      <c r="C4278" s="13" t="s">
        <v>15119</v>
      </c>
      <c r="D4278" s="13" t="s">
        <v>15141</v>
      </c>
      <c r="E4278" s="44">
        <v>100106002</v>
      </c>
      <c r="F4278" s="13" t="s">
        <v>15142</v>
      </c>
      <c r="G4278" s="23" t="s">
        <v>15300</v>
      </c>
      <c r="H4278" s="42" t="s">
        <v>455</v>
      </c>
      <c r="I4278" s="28" t="s">
        <v>14</v>
      </c>
      <c r="J4278" s="12" t="s">
        <v>393</v>
      </c>
      <c r="K4278" s="28" t="s">
        <v>18780</v>
      </c>
      <c r="L4278" s="12" t="s">
        <v>1299</v>
      </c>
      <c r="M4278" s="12" t="s">
        <v>15146</v>
      </c>
      <c r="N4278" s="12" t="s">
        <v>15126</v>
      </c>
      <c r="O4278" s="26" t="s">
        <v>20114</v>
      </c>
      <c r="P4278" s="26" t="s">
        <v>20115</v>
      </c>
      <c r="Q4278" s="25" t="s">
        <v>632</v>
      </c>
      <c r="R4278" s="26" t="s">
        <v>20116</v>
      </c>
      <c r="S4278" s="15" t="s">
        <v>20117</v>
      </c>
      <c r="T4278" s="52">
        <v>0</v>
      </c>
      <c r="U4278" s="22" t="s">
        <v>392</v>
      </c>
      <c r="V4278" s="49" t="str">
        <f>+Sitio_Publico[[#This Row],[idcoleccion]]&amp;"-"&amp;Sitio_Publico[[#This Row],[id]]</f>
        <v>000-4277</v>
      </c>
      <c r="W4278" s="49">
        <f>+VLOOKUP(Sitio_Publico[[#This Row],[territorio]],Estructura!$AE$4:$AH$1067,4,0)</f>
        <v>10000000</v>
      </c>
      <c r="X4278" s="49" t="str">
        <f>+VLOOKUP(Sitio_Publico[[#This Row],[tema]],Estructura!$G$4:$J$532,4,0)</f>
        <v>T-0</v>
      </c>
      <c r="Y4278" s="49" t="str">
        <f>+VLOOKUP(Sitio_Publico[[#This Row],[contenido]],Estructura!$L$4:$O$473,4,0)</f>
        <v>C-34</v>
      </c>
      <c r="Z4278" s="49" t="str">
        <f>+VLOOKUP(Sitio_Publico[[#This Row],[Filtro Integrado]],Estructura!$U$4:$W$529,3,0)</f>
        <v>FI-0</v>
      </c>
      <c r="AA4278" s="49" t="str">
        <f>+VLOOKUP(Sitio_Publico[[#This Row],[Muestra]],Estructura!$Y$4:$AB$483,4,0)</f>
        <v>M-00029</v>
      </c>
    </row>
    <row r="4279" spans="1:27" ht="61.2" x14ac:dyDescent="0.3">
      <c r="A4279" s="16">
        <f t="shared" si="66"/>
        <v>4278</v>
      </c>
      <c r="B4279" s="47" t="s">
        <v>15118</v>
      </c>
      <c r="C4279" s="13" t="s">
        <v>15119</v>
      </c>
      <c r="D4279" s="13" t="s">
        <v>15120</v>
      </c>
      <c r="E4279" s="44">
        <v>184</v>
      </c>
      <c r="F4279" s="13" t="s">
        <v>15142</v>
      </c>
      <c r="G4279" s="23" t="s">
        <v>15300</v>
      </c>
      <c r="H4279" s="42" t="s">
        <v>455</v>
      </c>
      <c r="I4279" s="28" t="s">
        <v>449</v>
      </c>
      <c r="J4279" s="12" t="s">
        <v>393</v>
      </c>
      <c r="K4279" s="28" t="s">
        <v>15225</v>
      </c>
      <c r="L4279" s="12" t="s">
        <v>1299</v>
      </c>
      <c r="M4279" s="12" t="s">
        <v>14623</v>
      </c>
      <c r="N4279" s="12" t="s">
        <v>15126</v>
      </c>
      <c r="O4279" s="26" t="s">
        <v>20118</v>
      </c>
      <c r="P4279" s="26" t="s">
        <v>20119</v>
      </c>
      <c r="Q4279" s="25" t="s">
        <v>632</v>
      </c>
      <c r="R4279" s="26" t="s">
        <v>20120</v>
      </c>
      <c r="S4279" s="15" t="s">
        <v>20121</v>
      </c>
      <c r="T4279" s="52">
        <v>0</v>
      </c>
      <c r="U4279" s="22" t="s">
        <v>392</v>
      </c>
      <c r="V4279" s="49" t="str">
        <f>+Sitio_Publico[[#This Row],[idcoleccion]]&amp;"-"&amp;Sitio_Publico[[#This Row],[id]]</f>
        <v>000-4278</v>
      </c>
      <c r="W4279" s="49">
        <f>+VLOOKUP(Sitio_Publico[[#This Row],[territorio]],Estructura!$AE$4:$AH$1067,4,0)</f>
        <v>10000184</v>
      </c>
      <c r="X4279" s="49" t="str">
        <f>+VLOOKUP(Sitio_Publico[[#This Row],[tema]],Estructura!$G$4:$J$532,4,0)</f>
        <v>T-0</v>
      </c>
      <c r="Y4279" s="49" t="str">
        <f>+VLOOKUP(Sitio_Publico[[#This Row],[contenido]],Estructura!$L$4:$O$473,4,0)</f>
        <v>C-34</v>
      </c>
      <c r="Z4279" s="49" t="str">
        <f>+VLOOKUP(Sitio_Publico[[#This Row],[Filtro Integrado]],Estructura!$U$4:$W$529,3,0)</f>
        <v>FI-0</v>
      </c>
      <c r="AA4279" s="49" t="str">
        <f>+VLOOKUP(Sitio_Publico[[#This Row],[Muestra]],Estructura!$Y$4:$AB$483,4,0)</f>
        <v>M-0002</v>
      </c>
    </row>
    <row r="4280" spans="1:27" ht="51" x14ac:dyDescent="0.3">
      <c r="A4280" s="16">
        <f t="shared" si="66"/>
        <v>4279</v>
      </c>
      <c r="B4280" s="47" t="s">
        <v>15118</v>
      </c>
      <c r="C4280" s="13" t="s">
        <v>15119</v>
      </c>
      <c r="D4280" s="13" t="s">
        <v>15120</v>
      </c>
      <c r="E4280" s="44">
        <v>100112009</v>
      </c>
      <c r="F4280" s="13" t="s">
        <v>15534</v>
      </c>
      <c r="G4280" s="23" t="s">
        <v>15397</v>
      </c>
      <c r="H4280" s="42" t="s">
        <v>457</v>
      </c>
      <c r="I4280" s="28" t="s">
        <v>368</v>
      </c>
      <c r="J4280" s="12" t="s">
        <v>15398</v>
      </c>
      <c r="K4280" s="28" t="s">
        <v>18694</v>
      </c>
      <c r="L4280" s="12" t="s">
        <v>1611</v>
      </c>
      <c r="M4280" s="12" t="s">
        <v>15400</v>
      </c>
      <c r="N4280" s="12" t="s">
        <v>15126</v>
      </c>
      <c r="O4280" s="26" t="s">
        <v>20122</v>
      </c>
      <c r="P4280" s="26" t="s">
        <v>20123</v>
      </c>
      <c r="Q4280" s="25" t="s">
        <v>456</v>
      </c>
      <c r="R4280" s="26" t="s">
        <v>20124</v>
      </c>
      <c r="S4280" s="15" t="s">
        <v>20125</v>
      </c>
      <c r="T4280" s="52" t="s">
        <v>2038</v>
      </c>
      <c r="U4280" s="22" t="s">
        <v>392</v>
      </c>
      <c r="V4280" s="49" t="str">
        <f>+Sitio_Publico[[#This Row],[idcoleccion]]&amp;"-"&amp;Sitio_Publico[[#This Row],[id]]</f>
        <v>000-4279</v>
      </c>
      <c r="W4280" s="49">
        <f>+VLOOKUP(Sitio_Publico[[#This Row],[territorio]],Estructura!$AE$4:$AH$1067,4,0)</f>
        <v>20000005</v>
      </c>
      <c r="X4280" s="49" t="str">
        <f>+VLOOKUP(Sitio_Publico[[#This Row],[tema]],Estructura!$G$4:$J$532,4,0)</f>
        <v>T-60</v>
      </c>
      <c r="Y4280" s="49" t="str">
        <f>+VLOOKUP(Sitio_Publico[[#This Row],[contenido]],Estructura!$L$4:$O$473,4,0)</f>
        <v>C-35</v>
      </c>
      <c r="Z4280" s="49" t="str">
        <f>+VLOOKUP(Sitio_Publico[[#This Row],[Filtro Integrado]],Estructura!$U$4:$W$529,3,0)</f>
        <v>FI-8</v>
      </c>
      <c r="AA4280" s="49" t="str">
        <f>+VLOOKUP(Sitio_Publico[[#This Row],[Muestra]],Estructura!$Y$4:$AB$483,4,0)</f>
        <v>M-000354</v>
      </c>
    </row>
    <row r="4281" spans="1:27" ht="30.6" x14ac:dyDescent="0.3">
      <c r="A4281" s="16">
        <f t="shared" si="66"/>
        <v>4280</v>
      </c>
      <c r="B4281" s="47" t="s">
        <v>15118</v>
      </c>
      <c r="C4281" s="13" t="s">
        <v>15119</v>
      </c>
      <c r="D4281" s="13" t="s">
        <v>15120</v>
      </c>
      <c r="E4281" s="44">
        <v>5705</v>
      </c>
      <c r="F4281" s="13" t="s">
        <v>15121</v>
      </c>
      <c r="G4281" s="23" t="s">
        <v>15122</v>
      </c>
      <c r="H4281" s="42" t="s">
        <v>458</v>
      </c>
      <c r="I4281" s="28" t="s">
        <v>94</v>
      </c>
      <c r="J4281" s="12" t="s">
        <v>393</v>
      </c>
      <c r="K4281" s="28" t="s">
        <v>15225</v>
      </c>
      <c r="L4281" s="12" t="s">
        <v>15124</v>
      </c>
      <c r="M4281" s="12" t="s">
        <v>15125</v>
      </c>
      <c r="N4281" s="12" t="s">
        <v>15126</v>
      </c>
      <c r="O4281" s="26" t="s">
        <v>20126</v>
      </c>
      <c r="P4281" s="26" t="s">
        <v>20127</v>
      </c>
      <c r="Q4281" s="25" t="s">
        <v>632</v>
      </c>
      <c r="R4281" s="26" t="s">
        <v>20128</v>
      </c>
      <c r="S4281" s="15" t="s">
        <v>20129</v>
      </c>
      <c r="T4281" s="52" t="s">
        <v>20130</v>
      </c>
      <c r="U4281" s="22" t="s">
        <v>392</v>
      </c>
      <c r="V4281" s="49" t="str">
        <f>+Sitio_Publico[[#This Row],[idcoleccion]]&amp;"-"&amp;Sitio_Publico[[#This Row],[id]]</f>
        <v>000-4280</v>
      </c>
      <c r="W4281" s="49">
        <f>+VLOOKUP(Sitio_Publico[[#This Row],[territorio]],Estructura!$AE$4:$AH$1067,4,0)</f>
        <v>30005705</v>
      </c>
      <c r="X4281" s="49" t="str">
        <f>+VLOOKUP(Sitio_Publico[[#This Row],[tema]],Estructura!$G$4:$J$532,4,0)</f>
        <v>T-50</v>
      </c>
      <c r="Y4281" s="49" t="str">
        <f>+VLOOKUP(Sitio_Publico[[#This Row],[contenido]],Estructura!$L$4:$O$473,4,0)</f>
        <v>C-30</v>
      </c>
      <c r="Z4281" s="49" t="str">
        <f>+VLOOKUP(Sitio_Publico[[#This Row],[Filtro Integrado]],Estructura!$U$4:$W$529,3,0)</f>
        <v>FI-0</v>
      </c>
      <c r="AA4281" s="49" t="str">
        <f>+VLOOKUP(Sitio_Publico[[#This Row],[Muestra]],Estructura!$Y$4:$AB$483,4,0)</f>
        <v>M-0002</v>
      </c>
    </row>
    <row r="4282" spans="1:27" ht="48" x14ac:dyDescent="0.3">
      <c r="A4282" s="16">
        <f t="shared" si="66"/>
        <v>4281</v>
      </c>
      <c r="B4282" s="47" t="s">
        <v>15118</v>
      </c>
      <c r="C4282" s="13" t="s">
        <v>15119</v>
      </c>
      <c r="D4282" s="13" t="s">
        <v>15120</v>
      </c>
      <c r="E4282" s="44">
        <v>29</v>
      </c>
      <c r="F4282" s="13" t="s">
        <v>15161</v>
      </c>
      <c r="G4282" s="23" t="s">
        <v>15162</v>
      </c>
      <c r="H4282" s="42" t="s">
        <v>455</v>
      </c>
      <c r="I4282" s="28" t="s">
        <v>14</v>
      </c>
      <c r="J4282" s="12" t="s">
        <v>393</v>
      </c>
      <c r="K4282" s="28" t="s">
        <v>16410</v>
      </c>
      <c r="L4282" s="12" t="s">
        <v>15416</v>
      </c>
      <c r="M4282" s="12" t="s">
        <v>15165</v>
      </c>
      <c r="N4282" s="12" t="s">
        <v>15126</v>
      </c>
      <c r="O4282" s="26" t="s">
        <v>20131</v>
      </c>
      <c r="P4282" s="26" t="s">
        <v>20132</v>
      </c>
      <c r="Q4282" s="25" t="s">
        <v>491</v>
      </c>
      <c r="R4282" s="26" t="s">
        <v>20133</v>
      </c>
      <c r="S4282" s="15" t="s">
        <v>20134</v>
      </c>
      <c r="T4282" s="52">
        <v>0</v>
      </c>
      <c r="U4282" s="22" t="s">
        <v>392</v>
      </c>
      <c r="V4282" s="49" t="str">
        <f>+Sitio_Publico[[#This Row],[idcoleccion]]&amp;"-"&amp;Sitio_Publico[[#This Row],[id]]</f>
        <v>000-4281</v>
      </c>
      <c r="W4282" s="49">
        <f>+VLOOKUP(Sitio_Publico[[#This Row],[territorio]],Estructura!$AE$4:$AH$1067,4,0)</f>
        <v>10000000</v>
      </c>
      <c r="X4282" s="49" t="str">
        <f>+VLOOKUP(Sitio_Publico[[#This Row],[tema]],Estructura!$G$4:$J$532,4,0)</f>
        <v>T-53</v>
      </c>
      <c r="Y4282" s="49" t="str">
        <f>+VLOOKUP(Sitio_Publico[[#This Row],[contenido]],Estructura!$L$4:$O$473,4,0)</f>
        <v>C-33</v>
      </c>
      <c r="Z4282" s="49" t="str">
        <f>+VLOOKUP(Sitio_Publico[[#This Row],[Filtro Integrado]],Estructura!$U$4:$W$529,3,0)</f>
        <v>FI-0</v>
      </c>
      <c r="AA4282" s="49" t="str">
        <f>+VLOOKUP(Sitio_Publico[[#This Row],[Muestra]],Estructura!$Y$4:$AB$483,4,0)</f>
        <v>M-000297</v>
      </c>
    </row>
    <row r="4283" spans="1:27" ht="51" x14ac:dyDescent="0.3">
      <c r="A4283" s="16">
        <f t="shared" si="66"/>
        <v>4282</v>
      </c>
      <c r="B4283" s="47" t="s">
        <v>15118</v>
      </c>
      <c r="C4283" s="13" t="s">
        <v>15119</v>
      </c>
      <c r="D4283" s="13" t="s">
        <v>15120</v>
      </c>
      <c r="E4283" s="44">
        <v>56</v>
      </c>
      <c r="F4283" s="13" t="s">
        <v>15186</v>
      </c>
      <c r="G4283" s="23" t="s">
        <v>15152</v>
      </c>
      <c r="H4283" s="42" t="s">
        <v>457</v>
      </c>
      <c r="I4283" s="28" t="s">
        <v>372</v>
      </c>
      <c r="J4283" s="12" t="s">
        <v>15187</v>
      </c>
      <c r="K4283" s="28" t="s">
        <v>18217</v>
      </c>
      <c r="L4283" s="12" t="s">
        <v>15155</v>
      </c>
      <c r="M4283" s="12" t="s">
        <v>15156</v>
      </c>
      <c r="N4283" s="12" t="s">
        <v>15126</v>
      </c>
      <c r="O4283" s="26" t="s">
        <v>20135</v>
      </c>
      <c r="P4283" s="26" t="s">
        <v>20136</v>
      </c>
      <c r="Q4283" s="25" t="s">
        <v>491</v>
      </c>
      <c r="R4283" s="26" t="s">
        <v>20137</v>
      </c>
      <c r="S4283" s="15" t="s">
        <v>20138</v>
      </c>
      <c r="T4283" s="52" t="s">
        <v>658</v>
      </c>
      <c r="U4283" s="22" t="s">
        <v>392</v>
      </c>
      <c r="V4283" s="49" t="str">
        <f>+Sitio_Publico[[#This Row],[idcoleccion]]&amp;"-"&amp;Sitio_Publico[[#This Row],[id]]</f>
        <v>000-4282</v>
      </c>
      <c r="W4283" s="49">
        <f>+VLOOKUP(Sitio_Publico[[#This Row],[territorio]],Estructura!$AE$4:$AH$1067,4,0)</f>
        <v>20000009</v>
      </c>
      <c r="X4283" s="49" t="str">
        <f>+VLOOKUP(Sitio_Publico[[#This Row],[tema]],Estructura!$G$4:$J$532,4,0)</f>
        <v>T-54</v>
      </c>
      <c r="Y4283" s="49" t="str">
        <f>+VLOOKUP(Sitio_Publico[[#This Row],[contenido]],Estructura!$L$4:$O$473,4,0)</f>
        <v>C-32</v>
      </c>
      <c r="Z4283" s="49" t="str">
        <f>+VLOOKUP(Sitio_Publico[[#This Row],[Filtro Integrado]],Estructura!$U$4:$W$529,3,0)</f>
        <v>FI-6</v>
      </c>
      <c r="AA4283" s="49" t="str">
        <f>+VLOOKUP(Sitio_Publico[[#This Row],[Muestra]],Estructura!$Y$4:$AB$483,4,0)</f>
        <v>M-000347</v>
      </c>
    </row>
    <row r="4284" spans="1:27" ht="40.799999999999997" x14ac:dyDescent="0.3">
      <c r="A4284" s="16">
        <f t="shared" si="66"/>
        <v>4283</v>
      </c>
      <c r="B4284" s="47" t="s">
        <v>15118</v>
      </c>
      <c r="C4284" s="13" t="s">
        <v>15119</v>
      </c>
      <c r="D4284" s="13" t="s">
        <v>15120</v>
      </c>
      <c r="E4284" s="44">
        <v>100105007</v>
      </c>
      <c r="F4284" s="13" t="s">
        <v>15198</v>
      </c>
      <c r="G4284" s="23" t="s">
        <v>15122</v>
      </c>
      <c r="H4284" s="42" t="s">
        <v>455</v>
      </c>
      <c r="I4284" s="28" t="s">
        <v>14</v>
      </c>
      <c r="J4284" s="12" t="s">
        <v>393</v>
      </c>
      <c r="K4284" s="28" t="s">
        <v>20139</v>
      </c>
      <c r="L4284" s="12" t="s">
        <v>15124</v>
      </c>
      <c r="M4284" s="12" t="s">
        <v>15125</v>
      </c>
      <c r="N4284" s="12" t="s">
        <v>15126</v>
      </c>
      <c r="O4284" s="26" t="s">
        <v>20140</v>
      </c>
      <c r="P4284" s="26" t="s">
        <v>20141</v>
      </c>
      <c r="Q4284" s="25" t="s">
        <v>1359</v>
      </c>
      <c r="R4284" s="26" t="s">
        <v>20142</v>
      </c>
      <c r="S4284" s="15" t="s">
        <v>20143</v>
      </c>
      <c r="T4284" s="52">
        <v>0</v>
      </c>
      <c r="U4284" s="22" t="s">
        <v>392</v>
      </c>
      <c r="V4284" s="49" t="str">
        <f>+Sitio_Publico[[#This Row],[idcoleccion]]&amp;"-"&amp;Sitio_Publico[[#This Row],[id]]</f>
        <v>000-4283</v>
      </c>
      <c r="W4284" s="49">
        <f>+VLOOKUP(Sitio_Publico[[#This Row],[territorio]],Estructura!$AE$4:$AH$1067,4,0)</f>
        <v>10000000</v>
      </c>
      <c r="X4284" s="49" t="str">
        <f>+VLOOKUP(Sitio_Publico[[#This Row],[tema]],Estructura!$G$4:$J$532,4,0)</f>
        <v>T-55</v>
      </c>
      <c r="Y4284" s="49" t="str">
        <f>+VLOOKUP(Sitio_Publico[[#This Row],[contenido]],Estructura!$L$4:$O$473,4,0)</f>
        <v>C-30</v>
      </c>
      <c r="Z4284" s="49" t="str">
        <f>+VLOOKUP(Sitio_Publico[[#This Row],[Filtro Integrado]],Estructura!$U$4:$W$529,3,0)</f>
        <v>FI-0</v>
      </c>
      <c r="AA4284" s="49" t="str">
        <f>+VLOOKUP(Sitio_Publico[[#This Row],[Muestra]],Estructura!$Y$4:$AB$483,4,0)</f>
        <v>M-000373</v>
      </c>
    </row>
    <row r="4285" spans="1:27" ht="51" x14ac:dyDescent="0.3">
      <c r="A4285" s="16">
        <f t="shared" si="66"/>
        <v>4284</v>
      </c>
      <c r="B4285" s="47" t="s">
        <v>15118</v>
      </c>
      <c r="C4285" s="13" t="s">
        <v>15119</v>
      </c>
      <c r="D4285" s="13" t="s">
        <v>15120</v>
      </c>
      <c r="E4285" s="44">
        <v>9</v>
      </c>
      <c r="F4285" s="13" t="s">
        <v>15142</v>
      </c>
      <c r="G4285" s="23" t="s">
        <v>15143</v>
      </c>
      <c r="H4285" s="42" t="s">
        <v>457</v>
      </c>
      <c r="I4285" s="28" t="s">
        <v>372</v>
      </c>
      <c r="J4285" s="12" t="s">
        <v>393</v>
      </c>
      <c r="K4285" s="28" t="s">
        <v>15181</v>
      </c>
      <c r="L4285" s="12" t="s">
        <v>15145</v>
      </c>
      <c r="M4285" s="12" t="s">
        <v>15146</v>
      </c>
      <c r="N4285" s="12" t="s">
        <v>15126</v>
      </c>
      <c r="O4285" s="26" t="s">
        <v>20144</v>
      </c>
      <c r="P4285" s="26" t="s">
        <v>20145</v>
      </c>
      <c r="Q4285" s="25" t="s">
        <v>456</v>
      </c>
      <c r="R4285" s="26" t="s">
        <v>20146</v>
      </c>
      <c r="S4285" s="15" t="s">
        <v>20147</v>
      </c>
      <c r="T4285" s="52" t="s">
        <v>3444</v>
      </c>
      <c r="U4285" s="22" t="s">
        <v>392</v>
      </c>
      <c r="V4285" s="49" t="str">
        <f>+Sitio_Publico[[#This Row],[idcoleccion]]&amp;"-"&amp;Sitio_Publico[[#This Row],[id]]</f>
        <v>000-4284</v>
      </c>
      <c r="W4285" s="49">
        <f>+VLOOKUP(Sitio_Publico[[#This Row],[territorio]],Estructura!$AE$4:$AH$1067,4,0)</f>
        <v>20000009</v>
      </c>
      <c r="X4285" s="49" t="str">
        <f>+VLOOKUP(Sitio_Publico[[#This Row],[tema]],Estructura!$G$4:$J$532,4,0)</f>
        <v>T-0</v>
      </c>
      <c r="Y4285" s="49" t="str">
        <f>+VLOOKUP(Sitio_Publico[[#This Row],[contenido]],Estructura!$L$4:$O$473,4,0)</f>
        <v>C-1</v>
      </c>
      <c r="Z4285" s="49" t="str">
        <f>+VLOOKUP(Sitio_Publico[[#This Row],[Filtro Integrado]],Estructura!$U$4:$W$529,3,0)</f>
        <v>FI-0</v>
      </c>
      <c r="AA4285" s="49" t="str">
        <f>+VLOOKUP(Sitio_Publico[[#This Row],[Muestra]],Estructura!$Y$4:$AB$483,4,0)</f>
        <v>M-000220</v>
      </c>
    </row>
    <row r="4286" spans="1:27" ht="51" x14ac:dyDescent="0.3">
      <c r="A4286" s="16">
        <f t="shared" si="66"/>
        <v>4285</v>
      </c>
      <c r="B4286" s="47" t="s">
        <v>15118</v>
      </c>
      <c r="C4286" s="13" t="s">
        <v>15119</v>
      </c>
      <c r="D4286" s="13" t="s">
        <v>15120</v>
      </c>
      <c r="E4286" s="44">
        <v>100102005</v>
      </c>
      <c r="F4286" s="13" t="s">
        <v>15396</v>
      </c>
      <c r="G4286" s="23" t="s">
        <v>15397</v>
      </c>
      <c r="H4286" s="42" t="s">
        <v>457</v>
      </c>
      <c r="I4286" s="28" t="s">
        <v>370</v>
      </c>
      <c r="J4286" s="12" t="s">
        <v>15398</v>
      </c>
      <c r="K4286" s="28" t="s">
        <v>16002</v>
      </c>
      <c r="L4286" s="12" t="s">
        <v>1611</v>
      </c>
      <c r="M4286" s="12" t="s">
        <v>15400</v>
      </c>
      <c r="N4286" s="12" t="s">
        <v>15126</v>
      </c>
      <c r="O4286" s="26" t="s">
        <v>20148</v>
      </c>
      <c r="P4286" s="26" t="s">
        <v>20149</v>
      </c>
      <c r="Q4286" s="25" t="s">
        <v>456</v>
      </c>
      <c r="R4286" s="26" t="s">
        <v>20150</v>
      </c>
      <c r="S4286" s="15" t="s">
        <v>20151</v>
      </c>
      <c r="T4286" s="52" t="s">
        <v>1851</v>
      </c>
      <c r="U4286" s="22" t="s">
        <v>392</v>
      </c>
      <c r="V4286" s="49" t="str">
        <f>+Sitio_Publico[[#This Row],[idcoleccion]]&amp;"-"&amp;Sitio_Publico[[#This Row],[id]]</f>
        <v>000-4285</v>
      </c>
      <c r="W4286" s="49">
        <f>+VLOOKUP(Sitio_Publico[[#This Row],[territorio]],Estructura!$AE$4:$AH$1067,4,0)</f>
        <v>20000007</v>
      </c>
      <c r="X4286" s="49" t="str">
        <f>+VLOOKUP(Sitio_Publico[[#This Row],[tema]],Estructura!$G$4:$J$532,4,0)</f>
        <v>T-58</v>
      </c>
      <c r="Y4286" s="49" t="str">
        <f>+VLOOKUP(Sitio_Publico[[#This Row],[contenido]],Estructura!$L$4:$O$473,4,0)</f>
        <v>C-35</v>
      </c>
      <c r="Z4286" s="49" t="str">
        <f>+VLOOKUP(Sitio_Publico[[#This Row],[Filtro Integrado]],Estructura!$U$4:$W$529,3,0)</f>
        <v>FI-8</v>
      </c>
      <c r="AA4286" s="49" t="str">
        <f>+VLOOKUP(Sitio_Publico[[#This Row],[Muestra]],Estructura!$Y$4:$AB$483,4,0)</f>
        <v>M-00011</v>
      </c>
    </row>
    <row r="4287" spans="1:27" ht="40.799999999999997" x14ac:dyDescent="0.3">
      <c r="A4287" s="16">
        <f t="shared" si="66"/>
        <v>4286</v>
      </c>
      <c r="B4287" s="47" t="s">
        <v>15118</v>
      </c>
      <c r="C4287" s="13" t="s">
        <v>15119</v>
      </c>
      <c r="D4287" s="13" t="s">
        <v>15120</v>
      </c>
      <c r="E4287" s="44">
        <v>100114</v>
      </c>
      <c r="F4287" s="13" t="s">
        <v>15488</v>
      </c>
      <c r="G4287" s="23" t="s">
        <v>15489</v>
      </c>
      <c r="H4287" s="42" t="s">
        <v>455</v>
      </c>
      <c r="I4287" s="28" t="s">
        <v>14</v>
      </c>
      <c r="J4287" s="12" t="s">
        <v>393</v>
      </c>
      <c r="K4287" s="28" t="s">
        <v>19722</v>
      </c>
      <c r="L4287" s="12" t="s">
        <v>16103</v>
      </c>
      <c r="M4287" s="12" t="s">
        <v>15492</v>
      </c>
      <c r="N4287" s="12" t="s">
        <v>15126</v>
      </c>
      <c r="O4287" s="26" t="s">
        <v>20152</v>
      </c>
      <c r="P4287" s="26" t="s">
        <v>20153</v>
      </c>
      <c r="Q4287" s="25" t="s">
        <v>16106</v>
      </c>
      <c r="R4287" s="26" t="s">
        <v>20154</v>
      </c>
      <c r="S4287" s="15" t="s">
        <v>20155</v>
      </c>
      <c r="T4287" s="52">
        <v>0</v>
      </c>
      <c r="U4287" s="22" t="s">
        <v>392</v>
      </c>
      <c r="V4287" s="49" t="str">
        <f>+Sitio_Publico[[#This Row],[idcoleccion]]&amp;"-"&amp;Sitio_Publico[[#This Row],[id]]</f>
        <v>000-4286</v>
      </c>
      <c r="W4287" s="49">
        <f>+VLOOKUP(Sitio_Publico[[#This Row],[territorio]],Estructura!$AE$4:$AH$1067,4,0)</f>
        <v>10000000</v>
      </c>
      <c r="X4287" s="49" t="str">
        <f>+VLOOKUP(Sitio_Publico[[#This Row],[tema]],Estructura!$G$4:$J$532,4,0)</f>
        <v>T-59</v>
      </c>
      <c r="Y4287" s="49" t="str">
        <f>+VLOOKUP(Sitio_Publico[[#This Row],[contenido]],Estructura!$L$4:$O$473,4,0)</f>
        <v>C-36</v>
      </c>
      <c r="Z4287" s="49" t="str">
        <f>+VLOOKUP(Sitio_Publico[[#This Row],[Filtro Integrado]],Estructura!$U$4:$W$529,3,0)</f>
        <v>FI-0</v>
      </c>
      <c r="AA4287" s="49" t="str">
        <f>+VLOOKUP(Sitio_Publico[[#This Row],[Muestra]],Estructura!$Y$4:$AB$483,4,0)</f>
        <v>M-000367</v>
      </c>
    </row>
    <row r="4288" spans="1:27" ht="30.6" x14ac:dyDescent="0.3">
      <c r="A4288" s="16">
        <f t="shared" si="66"/>
        <v>4287</v>
      </c>
      <c r="B4288" s="47" t="s">
        <v>15118</v>
      </c>
      <c r="C4288" s="13" t="s">
        <v>15119</v>
      </c>
      <c r="D4288" s="13" t="s">
        <v>15120</v>
      </c>
      <c r="E4288" s="44">
        <v>8204</v>
      </c>
      <c r="F4288" s="13" t="s">
        <v>15198</v>
      </c>
      <c r="G4288" s="23" t="s">
        <v>15122</v>
      </c>
      <c r="H4288" s="42" t="s">
        <v>458</v>
      </c>
      <c r="I4288" s="28" t="s">
        <v>177</v>
      </c>
      <c r="J4288" s="12" t="s">
        <v>393</v>
      </c>
      <c r="K4288" s="28" t="s">
        <v>15225</v>
      </c>
      <c r="L4288" s="12" t="s">
        <v>15124</v>
      </c>
      <c r="M4288" s="12" t="s">
        <v>15125</v>
      </c>
      <c r="N4288" s="12" t="s">
        <v>15126</v>
      </c>
      <c r="O4288" s="26" t="s">
        <v>20156</v>
      </c>
      <c r="P4288" s="26" t="s">
        <v>20157</v>
      </c>
      <c r="Q4288" s="25" t="s">
        <v>632</v>
      </c>
      <c r="R4288" s="26" t="s">
        <v>20158</v>
      </c>
      <c r="S4288" s="15" t="s">
        <v>20159</v>
      </c>
      <c r="T4288" s="52" t="s">
        <v>20160</v>
      </c>
      <c r="U4288" s="22" t="s">
        <v>392</v>
      </c>
      <c r="V4288" s="49" t="str">
        <f>+Sitio_Publico[[#This Row],[idcoleccion]]&amp;"-"&amp;Sitio_Publico[[#This Row],[id]]</f>
        <v>000-4287</v>
      </c>
      <c r="W4288" s="49">
        <f>+VLOOKUP(Sitio_Publico[[#This Row],[territorio]],Estructura!$AE$4:$AH$1067,4,0)</f>
        <v>30008204</v>
      </c>
      <c r="X4288" s="49" t="str">
        <f>+VLOOKUP(Sitio_Publico[[#This Row],[tema]],Estructura!$G$4:$J$532,4,0)</f>
        <v>T-55</v>
      </c>
      <c r="Y4288" s="49" t="str">
        <f>+VLOOKUP(Sitio_Publico[[#This Row],[contenido]],Estructura!$L$4:$O$473,4,0)</f>
        <v>C-30</v>
      </c>
      <c r="Z4288" s="49" t="str">
        <f>+VLOOKUP(Sitio_Publico[[#This Row],[Filtro Integrado]],Estructura!$U$4:$W$529,3,0)</f>
        <v>FI-0</v>
      </c>
      <c r="AA4288" s="49" t="str">
        <f>+VLOOKUP(Sitio_Publico[[#This Row],[Muestra]],Estructura!$Y$4:$AB$483,4,0)</f>
        <v>M-0002</v>
      </c>
    </row>
    <row r="4289" spans="1:27" ht="40.799999999999997" x14ac:dyDescent="0.3">
      <c r="A4289" s="16">
        <f t="shared" si="66"/>
        <v>4288</v>
      </c>
      <c r="B4289" s="47" t="s">
        <v>15118</v>
      </c>
      <c r="C4289" s="13" t="s">
        <v>15119</v>
      </c>
      <c r="D4289" s="13" t="s">
        <v>15120</v>
      </c>
      <c r="E4289" s="44">
        <v>16305</v>
      </c>
      <c r="F4289" s="13" t="s">
        <v>15825</v>
      </c>
      <c r="G4289" s="23" t="s">
        <v>15152</v>
      </c>
      <c r="H4289" s="42" t="s">
        <v>458</v>
      </c>
      <c r="I4289" s="28" t="s">
        <v>213</v>
      </c>
      <c r="J4289" s="12" t="s">
        <v>15153</v>
      </c>
      <c r="K4289" s="28" t="s">
        <v>15826</v>
      </c>
      <c r="L4289" s="12" t="s">
        <v>15155</v>
      </c>
      <c r="M4289" s="12" t="s">
        <v>15156</v>
      </c>
      <c r="N4289" s="12" t="s">
        <v>15126</v>
      </c>
      <c r="O4289" s="26" t="s">
        <v>20161</v>
      </c>
      <c r="P4289" s="26" t="s">
        <v>20162</v>
      </c>
      <c r="Q4289" s="25" t="s">
        <v>10495</v>
      </c>
      <c r="R4289" s="26" t="s">
        <v>20163</v>
      </c>
      <c r="S4289" s="15" t="s">
        <v>20164</v>
      </c>
      <c r="T4289" s="52" t="s">
        <v>679</v>
      </c>
      <c r="U4289" s="22" t="s">
        <v>392</v>
      </c>
      <c r="V4289" s="49" t="str">
        <f>+Sitio_Publico[[#This Row],[idcoleccion]]&amp;"-"&amp;Sitio_Publico[[#This Row],[id]]</f>
        <v>000-4288</v>
      </c>
      <c r="W4289" s="49">
        <f>+VLOOKUP(Sitio_Publico[[#This Row],[territorio]],Estructura!$AE$4:$AH$1067,4,0)</f>
        <v>30016305</v>
      </c>
      <c r="X4289" s="49" t="str">
        <f>+VLOOKUP(Sitio_Publico[[#This Row],[tema]],Estructura!$G$4:$J$532,4,0)</f>
        <v>T-62</v>
      </c>
      <c r="Y4289" s="49" t="str">
        <f>+VLOOKUP(Sitio_Publico[[#This Row],[contenido]],Estructura!$L$4:$O$473,4,0)</f>
        <v>C-32</v>
      </c>
      <c r="Z4289" s="49" t="str">
        <f>+VLOOKUP(Sitio_Publico[[#This Row],[Filtro Integrado]],Estructura!$U$4:$W$529,3,0)</f>
        <v>FI-4</v>
      </c>
      <c r="AA4289" s="49" t="str">
        <f>+VLOOKUP(Sitio_Publico[[#This Row],[Muestra]],Estructura!$Y$4:$AB$483,4,0)</f>
        <v>M-000263</v>
      </c>
    </row>
    <row r="4290" spans="1:27" ht="30.6" x14ac:dyDescent="0.3">
      <c r="A4290" s="16">
        <f t="shared" si="66"/>
        <v>4289</v>
      </c>
      <c r="B4290" s="47" t="s">
        <v>15118</v>
      </c>
      <c r="C4290" s="13" t="s">
        <v>15119</v>
      </c>
      <c r="D4290" s="13" t="s">
        <v>15120</v>
      </c>
      <c r="E4290" s="44">
        <v>13301</v>
      </c>
      <c r="F4290" s="13" t="s">
        <v>15198</v>
      </c>
      <c r="G4290" s="23" t="s">
        <v>15122</v>
      </c>
      <c r="H4290" s="42" t="s">
        <v>458</v>
      </c>
      <c r="I4290" s="28" t="s">
        <v>331</v>
      </c>
      <c r="J4290" s="12" t="s">
        <v>393</v>
      </c>
      <c r="K4290" s="28" t="s">
        <v>15225</v>
      </c>
      <c r="L4290" s="12" t="s">
        <v>15124</v>
      </c>
      <c r="M4290" s="12" t="s">
        <v>15125</v>
      </c>
      <c r="N4290" s="12" t="s">
        <v>15126</v>
      </c>
      <c r="O4290" s="26" t="s">
        <v>20165</v>
      </c>
      <c r="P4290" s="26" t="s">
        <v>20166</v>
      </c>
      <c r="Q4290" s="25" t="s">
        <v>632</v>
      </c>
      <c r="R4290" s="26" t="s">
        <v>20167</v>
      </c>
      <c r="S4290" s="15" t="s">
        <v>20168</v>
      </c>
      <c r="T4290" s="52" t="s">
        <v>20169</v>
      </c>
      <c r="U4290" s="22" t="s">
        <v>392</v>
      </c>
      <c r="V4290" s="49" t="str">
        <f>+Sitio_Publico[[#This Row],[idcoleccion]]&amp;"-"&amp;Sitio_Publico[[#This Row],[id]]</f>
        <v>000-4289</v>
      </c>
      <c r="W4290" s="49">
        <f>+VLOOKUP(Sitio_Publico[[#This Row],[territorio]],Estructura!$AE$4:$AH$1067,4,0)</f>
        <v>30013301</v>
      </c>
      <c r="X4290" s="49" t="str">
        <f>+VLOOKUP(Sitio_Publico[[#This Row],[tema]],Estructura!$G$4:$J$532,4,0)</f>
        <v>T-55</v>
      </c>
      <c r="Y4290" s="49" t="str">
        <f>+VLOOKUP(Sitio_Publico[[#This Row],[contenido]],Estructura!$L$4:$O$473,4,0)</f>
        <v>C-30</v>
      </c>
      <c r="Z4290" s="49" t="str">
        <f>+VLOOKUP(Sitio_Publico[[#This Row],[Filtro Integrado]],Estructura!$U$4:$W$529,3,0)</f>
        <v>FI-0</v>
      </c>
      <c r="AA4290" s="49" t="str">
        <f>+VLOOKUP(Sitio_Publico[[#This Row],[Muestra]],Estructura!$Y$4:$AB$483,4,0)</f>
        <v>M-0002</v>
      </c>
    </row>
    <row r="4291" spans="1:27" ht="40.799999999999997" x14ac:dyDescent="0.3">
      <c r="A4291" s="16">
        <f t="shared" ref="A4291:A4354" si="67">+ROW()-1</f>
        <v>4290</v>
      </c>
      <c r="B4291" s="47" t="s">
        <v>15118</v>
      </c>
      <c r="C4291" s="13" t="s">
        <v>15119</v>
      </c>
      <c r="D4291" s="13" t="s">
        <v>15120</v>
      </c>
      <c r="E4291" s="44">
        <v>168</v>
      </c>
      <c r="F4291" s="13" t="s">
        <v>15142</v>
      </c>
      <c r="G4291" s="23" t="s">
        <v>15300</v>
      </c>
      <c r="H4291" s="42" t="s">
        <v>455</v>
      </c>
      <c r="I4291" s="28" t="s">
        <v>15891</v>
      </c>
      <c r="J4291" s="12" t="s">
        <v>393</v>
      </c>
      <c r="K4291" s="28" t="s">
        <v>15225</v>
      </c>
      <c r="L4291" s="12" t="s">
        <v>1299</v>
      </c>
      <c r="M4291" s="12" t="s">
        <v>14623</v>
      </c>
      <c r="N4291" s="12" t="s">
        <v>15126</v>
      </c>
      <c r="O4291" s="26" t="s">
        <v>20170</v>
      </c>
      <c r="P4291" s="26" t="s">
        <v>20171</v>
      </c>
      <c r="Q4291" s="25" t="s">
        <v>632</v>
      </c>
      <c r="R4291" s="26" t="s">
        <v>15894</v>
      </c>
      <c r="S4291" s="15" t="s">
        <v>20172</v>
      </c>
      <c r="T4291" s="52">
        <v>0</v>
      </c>
      <c r="U4291" s="22" t="s">
        <v>392</v>
      </c>
      <c r="V4291" s="49" t="str">
        <f>+Sitio_Publico[[#This Row],[idcoleccion]]&amp;"-"&amp;Sitio_Publico[[#This Row],[id]]</f>
        <v>000-4290</v>
      </c>
      <c r="W4291" s="49">
        <f>+VLOOKUP(Sitio_Publico[[#This Row],[territorio]],Estructura!$AE$4:$AH$1067,4,0)</f>
        <v>10000168</v>
      </c>
      <c r="X4291" s="49" t="str">
        <f>+VLOOKUP(Sitio_Publico[[#This Row],[tema]],Estructura!$G$4:$J$532,4,0)</f>
        <v>T-0</v>
      </c>
      <c r="Y4291" s="49" t="str">
        <f>+VLOOKUP(Sitio_Publico[[#This Row],[contenido]],Estructura!$L$4:$O$473,4,0)</f>
        <v>C-34</v>
      </c>
      <c r="Z4291" s="49" t="str">
        <f>+VLOOKUP(Sitio_Publico[[#This Row],[Filtro Integrado]],Estructura!$U$4:$W$529,3,0)</f>
        <v>FI-0</v>
      </c>
      <c r="AA4291" s="49" t="str">
        <f>+VLOOKUP(Sitio_Publico[[#This Row],[Muestra]],Estructura!$Y$4:$AB$483,4,0)</f>
        <v>M-0002</v>
      </c>
    </row>
    <row r="4292" spans="1:27" ht="40.799999999999997" x14ac:dyDescent="0.3">
      <c r="A4292" s="16">
        <f t="shared" si="67"/>
        <v>4291</v>
      </c>
      <c r="B4292" s="47" t="s">
        <v>15118</v>
      </c>
      <c r="C4292" s="13" t="s">
        <v>15119</v>
      </c>
      <c r="D4292" s="13" t="s">
        <v>15120</v>
      </c>
      <c r="E4292" s="44">
        <v>13602</v>
      </c>
      <c r="F4292" s="13" t="s">
        <v>15186</v>
      </c>
      <c r="G4292" s="23" t="s">
        <v>15152</v>
      </c>
      <c r="H4292" s="42" t="s">
        <v>458</v>
      </c>
      <c r="I4292" s="28" t="s">
        <v>344</v>
      </c>
      <c r="J4292" s="12" t="s">
        <v>15263</v>
      </c>
      <c r="K4292" s="28" t="s">
        <v>15264</v>
      </c>
      <c r="L4292" s="12" t="s">
        <v>15155</v>
      </c>
      <c r="M4292" s="12" t="s">
        <v>15156</v>
      </c>
      <c r="N4292" s="12" t="s">
        <v>15126</v>
      </c>
      <c r="O4292" s="26" t="s">
        <v>20173</v>
      </c>
      <c r="P4292" s="26" t="s">
        <v>20174</v>
      </c>
      <c r="Q4292" s="25" t="s">
        <v>10495</v>
      </c>
      <c r="R4292" s="26" t="s">
        <v>20175</v>
      </c>
      <c r="S4292" s="15" t="s">
        <v>20176</v>
      </c>
      <c r="T4292" s="52" t="s">
        <v>695</v>
      </c>
      <c r="U4292" s="22" t="s">
        <v>392</v>
      </c>
      <c r="V4292" s="49" t="str">
        <f>+Sitio_Publico[[#This Row],[idcoleccion]]&amp;"-"&amp;Sitio_Publico[[#This Row],[id]]</f>
        <v>000-4291</v>
      </c>
      <c r="W4292" s="49">
        <f>+VLOOKUP(Sitio_Publico[[#This Row],[territorio]],Estructura!$AE$4:$AH$1067,4,0)</f>
        <v>30013602</v>
      </c>
      <c r="X4292" s="49" t="str">
        <f>+VLOOKUP(Sitio_Publico[[#This Row],[tema]],Estructura!$G$4:$J$532,4,0)</f>
        <v>T-54</v>
      </c>
      <c r="Y4292" s="49" t="str">
        <f>+VLOOKUP(Sitio_Publico[[#This Row],[contenido]],Estructura!$L$4:$O$473,4,0)</f>
        <v>C-32</v>
      </c>
      <c r="Z4292" s="49" t="str">
        <f>+VLOOKUP(Sitio_Publico[[#This Row],[Filtro Integrado]],Estructura!$U$4:$W$529,3,0)</f>
        <v>FI-7</v>
      </c>
      <c r="AA4292" s="49" t="str">
        <f>+VLOOKUP(Sitio_Publico[[#This Row],[Muestra]],Estructura!$Y$4:$AB$483,4,0)</f>
        <v>M-000227</v>
      </c>
    </row>
    <row r="4293" spans="1:27" ht="40.799999999999997" x14ac:dyDescent="0.3">
      <c r="A4293" s="16">
        <f t="shared" si="67"/>
        <v>4292</v>
      </c>
      <c r="B4293" s="47" t="s">
        <v>15118</v>
      </c>
      <c r="C4293" s="13" t="s">
        <v>15119</v>
      </c>
      <c r="D4293" s="13" t="s">
        <v>15120</v>
      </c>
      <c r="E4293" s="44">
        <v>100109001</v>
      </c>
      <c r="F4293" s="13" t="s">
        <v>15396</v>
      </c>
      <c r="G4293" s="23" t="s">
        <v>15397</v>
      </c>
      <c r="H4293" s="42" t="s">
        <v>455</v>
      </c>
      <c r="I4293" s="28" t="s">
        <v>14</v>
      </c>
      <c r="J4293" s="12" t="s">
        <v>15551</v>
      </c>
      <c r="K4293" s="28" t="s">
        <v>17013</v>
      </c>
      <c r="L4293" s="12" t="s">
        <v>1611</v>
      </c>
      <c r="M4293" s="12" t="s">
        <v>15400</v>
      </c>
      <c r="N4293" s="12" t="s">
        <v>15126</v>
      </c>
      <c r="O4293" s="26" t="s">
        <v>20177</v>
      </c>
      <c r="P4293" s="26" t="s">
        <v>20178</v>
      </c>
      <c r="Q4293" s="25" t="s">
        <v>456</v>
      </c>
      <c r="R4293" s="26" t="s">
        <v>20179</v>
      </c>
      <c r="S4293" s="15" t="s">
        <v>20180</v>
      </c>
      <c r="T4293" s="52">
        <v>0</v>
      </c>
      <c r="U4293" s="22" t="s">
        <v>392</v>
      </c>
      <c r="V4293" s="49" t="str">
        <f>+Sitio_Publico[[#This Row],[idcoleccion]]&amp;"-"&amp;Sitio_Publico[[#This Row],[id]]</f>
        <v>000-4292</v>
      </c>
      <c r="W4293" s="49">
        <f>+VLOOKUP(Sitio_Publico[[#This Row],[territorio]],Estructura!$AE$4:$AH$1067,4,0)</f>
        <v>10000000</v>
      </c>
      <c r="X4293" s="49" t="str">
        <f>+VLOOKUP(Sitio_Publico[[#This Row],[tema]],Estructura!$G$4:$J$532,4,0)</f>
        <v>T-58</v>
      </c>
      <c r="Y4293" s="49" t="str">
        <f>+VLOOKUP(Sitio_Publico[[#This Row],[contenido]],Estructura!$L$4:$O$473,4,0)</f>
        <v>C-35</v>
      </c>
      <c r="Z4293" s="49" t="str">
        <f>+VLOOKUP(Sitio_Publico[[#This Row],[Filtro Integrado]],Estructura!$U$4:$W$529,3,0)</f>
        <v>FI-10</v>
      </c>
      <c r="AA4293" s="49" t="str">
        <f>+VLOOKUP(Sitio_Publico[[#This Row],[Muestra]],Estructura!$Y$4:$AB$483,4,0)</f>
        <v>M-00037</v>
      </c>
    </row>
    <row r="4294" spans="1:27" ht="122.4" x14ac:dyDescent="0.3">
      <c r="A4294" s="16">
        <f t="shared" si="67"/>
        <v>4293</v>
      </c>
      <c r="B4294" s="47" t="s">
        <v>15118</v>
      </c>
      <c r="C4294" s="13" t="s">
        <v>15119</v>
      </c>
      <c r="D4294" s="13" t="s">
        <v>15120</v>
      </c>
      <c r="E4294" s="44">
        <v>5</v>
      </c>
      <c r="F4294" s="13" t="s">
        <v>15142</v>
      </c>
      <c r="G4294" s="23" t="s">
        <v>15143</v>
      </c>
      <c r="H4294" s="42" t="s">
        <v>455</v>
      </c>
      <c r="I4294" s="28" t="s">
        <v>14</v>
      </c>
      <c r="J4294" s="12" t="s">
        <v>393</v>
      </c>
      <c r="K4294" s="28" t="s">
        <v>15225</v>
      </c>
      <c r="L4294" s="12" t="s">
        <v>15145</v>
      </c>
      <c r="M4294" s="12" t="s">
        <v>14623</v>
      </c>
      <c r="N4294" s="12" t="s">
        <v>15126</v>
      </c>
      <c r="O4294" s="26" t="s">
        <v>20181</v>
      </c>
      <c r="P4294" s="26" t="s">
        <v>20182</v>
      </c>
      <c r="Q4294" s="25" t="s">
        <v>456</v>
      </c>
      <c r="R4294" s="26" t="s">
        <v>20183</v>
      </c>
      <c r="S4294" s="15" t="s">
        <v>20184</v>
      </c>
      <c r="T4294" s="52">
        <v>0</v>
      </c>
      <c r="U4294" s="22" t="s">
        <v>392</v>
      </c>
      <c r="V4294" s="49" t="str">
        <f>+Sitio_Publico[[#This Row],[idcoleccion]]&amp;"-"&amp;Sitio_Publico[[#This Row],[id]]</f>
        <v>000-4293</v>
      </c>
      <c r="W4294" s="49">
        <f>+VLOOKUP(Sitio_Publico[[#This Row],[territorio]],Estructura!$AE$4:$AH$1067,4,0)</f>
        <v>10000000</v>
      </c>
      <c r="X4294" s="49" t="str">
        <f>+VLOOKUP(Sitio_Publico[[#This Row],[tema]],Estructura!$G$4:$J$532,4,0)</f>
        <v>T-0</v>
      </c>
      <c r="Y4294" s="49" t="str">
        <f>+VLOOKUP(Sitio_Publico[[#This Row],[contenido]],Estructura!$L$4:$O$473,4,0)</f>
        <v>C-1</v>
      </c>
      <c r="Z4294" s="49" t="str">
        <f>+VLOOKUP(Sitio_Publico[[#This Row],[Filtro Integrado]],Estructura!$U$4:$W$529,3,0)</f>
        <v>FI-0</v>
      </c>
      <c r="AA4294" s="49" t="str">
        <f>+VLOOKUP(Sitio_Publico[[#This Row],[Muestra]],Estructura!$Y$4:$AB$483,4,0)</f>
        <v>M-0002</v>
      </c>
    </row>
    <row r="4295" spans="1:27" ht="51" x14ac:dyDescent="0.3">
      <c r="A4295" s="16">
        <f t="shared" si="67"/>
        <v>4294</v>
      </c>
      <c r="B4295" s="47" t="s">
        <v>15118</v>
      </c>
      <c r="C4295" s="13" t="s">
        <v>15119</v>
      </c>
      <c r="D4295" s="13" t="s">
        <v>15120</v>
      </c>
      <c r="E4295" s="44">
        <v>100112006</v>
      </c>
      <c r="F4295" s="13" t="s">
        <v>15534</v>
      </c>
      <c r="G4295" s="23" t="s">
        <v>15397</v>
      </c>
      <c r="H4295" s="42" t="s">
        <v>457</v>
      </c>
      <c r="I4295" s="28" t="s">
        <v>372</v>
      </c>
      <c r="J4295" s="12" t="s">
        <v>15398</v>
      </c>
      <c r="K4295" s="28" t="s">
        <v>20185</v>
      </c>
      <c r="L4295" s="12" t="s">
        <v>1611</v>
      </c>
      <c r="M4295" s="12" t="s">
        <v>15400</v>
      </c>
      <c r="N4295" s="12" t="s">
        <v>15126</v>
      </c>
      <c r="O4295" s="26" t="s">
        <v>20186</v>
      </c>
      <c r="P4295" s="26" t="s">
        <v>20187</v>
      </c>
      <c r="Q4295" s="25" t="s">
        <v>456</v>
      </c>
      <c r="R4295" s="26" t="s">
        <v>20188</v>
      </c>
      <c r="S4295" s="15" t="s">
        <v>20189</v>
      </c>
      <c r="T4295" s="52" t="s">
        <v>3444</v>
      </c>
      <c r="U4295" s="22" t="s">
        <v>392</v>
      </c>
      <c r="V4295" s="49" t="str">
        <f>+Sitio_Publico[[#This Row],[idcoleccion]]&amp;"-"&amp;Sitio_Publico[[#This Row],[id]]</f>
        <v>000-4294</v>
      </c>
      <c r="W4295" s="49">
        <f>+VLOOKUP(Sitio_Publico[[#This Row],[territorio]],Estructura!$AE$4:$AH$1067,4,0)</f>
        <v>20000009</v>
      </c>
      <c r="X4295" s="49" t="str">
        <f>+VLOOKUP(Sitio_Publico[[#This Row],[tema]],Estructura!$G$4:$J$532,4,0)</f>
        <v>T-60</v>
      </c>
      <c r="Y4295" s="49" t="str">
        <f>+VLOOKUP(Sitio_Publico[[#This Row],[contenido]],Estructura!$L$4:$O$473,4,0)</f>
        <v>C-35</v>
      </c>
      <c r="Z4295" s="49" t="str">
        <f>+VLOOKUP(Sitio_Publico[[#This Row],[Filtro Integrado]],Estructura!$U$4:$W$529,3,0)</f>
        <v>FI-8</v>
      </c>
      <c r="AA4295" s="49" t="str">
        <f>+VLOOKUP(Sitio_Publico[[#This Row],[Muestra]],Estructura!$Y$4:$AB$483,4,0)</f>
        <v>M-000374</v>
      </c>
    </row>
    <row r="4296" spans="1:27" ht="51" x14ac:dyDescent="0.3">
      <c r="A4296" s="16">
        <f t="shared" si="67"/>
        <v>4295</v>
      </c>
      <c r="B4296" s="47" t="s">
        <v>15118</v>
      </c>
      <c r="C4296" s="13" t="s">
        <v>15119</v>
      </c>
      <c r="D4296" s="13" t="s">
        <v>15120</v>
      </c>
      <c r="E4296" s="44">
        <v>100112021</v>
      </c>
      <c r="F4296" s="13" t="s">
        <v>15534</v>
      </c>
      <c r="G4296" s="23" t="s">
        <v>15397</v>
      </c>
      <c r="H4296" s="42" t="s">
        <v>457</v>
      </c>
      <c r="I4296" s="28" t="s">
        <v>376</v>
      </c>
      <c r="J4296" s="12" t="s">
        <v>15398</v>
      </c>
      <c r="K4296" s="28" t="s">
        <v>17898</v>
      </c>
      <c r="L4296" s="12" t="s">
        <v>1611</v>
      </c>
      <c r="M4296" s="12" t="s">
        <v>15400</v>
      </c>
      <c r="N4296" s="12" t="s">
        <v>15126</v>
      </c>
      <c r="O4296" s="26" t="s">
        <v>20190</v>
      </c>
      <c r="P4296" s="26" t="s">
        <v>20191</v>
      </c>
      <c r="Q4296" s="25" t="s">
        <v>456</v>
      </c>
      <c r="R4296" s="26" t="s">
        <v>20192</v>
      </c>
      <c r="S4296" s="15" t="s">
        <v>20193</v>
      </c>
      <c r="T4296" s="52" t="s">
        <v>14847</v>
      </c>
      <c r="U4296" s="22" t="s">
        <v>392</v>
      </c>
      <c r="V4296" s="49" t="str">
        <f>+Sitio_Publico[[#This Row],[idcoleccion]]&amp;"-"&amp;Sitio_Publico[[#This Row],[id]]</f>
        <v>000-4295</v>
      </c>
      <c r="W4296" s="49">
        <f>+VLOOKUP(Sitio_Publico[[#This Row],[territorio]],Estructura!$AE$4:$AH$1067,4,0)</f>
        <v>20000013</v>
      </c>
      <c r="X4296" s="49" t="str">
        <f>+VLOOKUP(Sitio_Publico[[#This Row],[tema]],Estructura!$G$4:$J$532,4,0)</f>
        <v>T-60</v>
      </c>
      <c r="Y4296" s="49" t="str">
        <f>+VLOOKUP(Sitio_Publico[[#This Row],[contenido]],Estructura!$L$4:$O$473,4,0)</f>
        <v>C-35</v>
      </c>
      <c r="Z4296" s="49" t="str">
        <f>+VLOOKUP(Sitio_Publico[[#This Row],[Filtro Integrado]],Estructura!$U$4:$W$529,3,0)</f>
        <v>FI-8</v>
      </c>
      <c r="AA4296" s="49" t="str">
        <f>+VLOOKUP(Sitio_Publico[[#This Row],[Muestra]],Estructura!$Y$4:$AB$483,4,0)</f>
        <v>M-000341</v>
      </c>
    </row>
    <row r="4297" spans="1:27" ht="30.6" x14ac:dyDescent="0.3">
      <c r="A4297" s="16">
        <f t="shared" si="67"/>
        <v>4296</v>
      </c>
      <c r="B4297" s="47" t="s">
        <v>15118</v>
      </c>
      <c r="C4297" s="13" t="s">
        <v>15119</v>
      </c>
      <c r="D4297" s="13" t="s">
        <v>15120</v>
      </c>
      <c r="E4297" s="44">
        <v>7108</v>
      </c>
      <c r="F4297" s="13" t="s">
        <v>15121</v>
      </c>
      <c r="G4297" s="23" t="s">
        <v>15122</v>
      </c>
      <c r="H4297" s="42" t="s">
        <v>458</v>
      </c>
      <c r="I4297" s="28" t="s">
        <v>139</v>
      </c>
      <c r="J4297" s="12" t="s">
        <v>393</v>
      </c>
      <c r="K4297" s="28" t="s">
        <v>15142</v>
      </c>
      <c r="L4297" s="12" t="s">
        <v>15124</v>
      </c>
      <c r="M4297" s="12" t="s">
        <v>15125</v>
      </c>
      <c r="N4297" s="12" t="s">
        <v>15126</v>
      </c>
      <c r="O4297" s="26" t="s">
        <v>20194</v>
      </c>
      <c r="P4297" s="26" t="s">
        <v>20195</v>
      </c>
      <c r="Q4297" s="25" t="s">
        <v>632</v>
      </c>
      <c r="R4297" s="26" t="s">
        <v>20196</v>
      </c>
      <c r="S4297" s="15" t="s">
        <v>20197</v>
      </c>
      <c r="T4297" s="52" t="s">
        <v>20198</v>
      </c>
      <c r="U4297" s="22" t="s">
        <v>392</v>
      </c>
      <c r="V4297" s="49" t="str">
        <f>+Sitio_Publico[[#This Row],[idcoleccion]]&amp;"-"&amp;Sitio_Publico[[#This Row],[id]]</f>
        <v>000-4296</v>
      </c>
      <c r="W4297" s="49">
        <f>+VLOOKUP(Sitio_Publico[[#This Row],[territorio]],Estructura!$AE$4:$AH$1067,4,0)</f>
        <v>30007108</v>
      </c>
      <c r="X4297" s="49" t="str">
        <f>+VLOOKUP(Sitio_Publico[[#This Row],[tema]],Estructura!$G$4:$J$532,4,0)</f>
        <v>T-50</v>
      </c>
      <c r="Y4297" s="49" t="str">
        <f>+VLOOKUP(Sitio_Publico[[#This Row],[contenido]],Estructura!$L$4:$O$473,4,0)</f>
        <v>C-30</v>
      </c>
      <c r="Z4297" s="49" t="str">
        <f>+VLOOKUP(Sitio_Publico[[#This Row],[Filtro Integrado]],Estructura!$U$4:$W$529,3,0)</f>
        <v>FI-0</v>
      </c>
      <c r="AA4297" s="49" t="str">
        <f>+VLOOKUP(Sitio_Publico[[#This Row],[Muestra]],Estructura!$Y$4:$AB$483,4,0)</f>
        <v>M-00039</v>
      </c>
    </row>
    <row r="4298" spans="1:27" ht="30.6" x14ac:dyDescent="0.3">
      <c r="A4298" s="16">
        <f t="shared" si="67"/>
        <v>4297</v>
      </c>
      <c r="B4298" s="47" t="s">
        <v>15118</v>
      </c>
      <c r="C4298" s="13" t="s">
        <v>15119</v>
      </c>
      <c r="D4298" s="13" t="s">
        <v>15120</v>
      </c>
      <c r="E4298" s="44">
        <v>14106</v>
      </c>
      <c r="F4298" s="13" t="s">
        <v>15198</v>
      </c>
      <c r="G4298" s="23" t="s">
        <v>15122</v>
      </c>
      <c r="H4298" s="42" t="s">
        <v>458</v>
      </c>
      <c r="I4298" s="28" t="s">
        <v>352</v>
      </c>
      <c r="J4298" s="12" t="s">
        <v>393</v>
      </c>
      <c r="K4298" s="28" t="s">
        <v>15181</v>
      </c>
      <c r="L4298" s="12" t="s">
        <v>15124</v>
      </c>
      <c r="M4298" s="12" t="s">
        <v>15125</v>
      </c>
      <c r="N4298" s="12" t="s">
        <v>15126</v>
      </c>
      <c r="O4298" s="26" t="s">
        <v>20199</v>
      </c>
      <c r="P4298" s="26" t="s">
        <v>20200</v>
      </c>
      <c r="Q4298" s="25" t="s">
        <v>632</v>
      </c>
      <c r="R4298" s="26" t="s">
        <v>20201</v>
      </c>
      <c r="S4298" s="15" t="s">
        <v>20202</v>
      </c>
      <c r="T4298" s="52" t="s">
        <v>20203</v>
      </c>
      <c r="U4298" s="22" t="s">
        <v>392</v>
      </c>
      <c r="V4298" s="49" t="str">
        <f>+Sitio_Publico[[#This Row],[idcoleccion]]&amp;"-"&amp;Sitio_Publico[[#This Row],[id]]</f>
        <v>000-4297</v>
      </c>
      <c r="W4298" s="49">
        <f>+VLOOKUP(Sitio_Publico[[#This Row],[territorio]],Estructura!$AE$4:$AH$1067,4,0)</f>
        <v>30014106</v>
      </c>
      <c r="X4298" s="49" t="str">
        <f>+VLOOKUP(Sitio_Publico[[#This Row],[tema]],Estructura!$G$4:$J$532,4,0)</f>
        <v>T-55</v>
      </c>
      <c r="Y4298" s="49" t="str">
        <f>+VLOOKUP(Sitio_Publico[[#This Row],[contenido]],Estructura!$L$4:$O$473,4,0)</f>
        <v>C-30</v>
      </c>
      <c r="Z4298" s="49" t="str">
        <f>+VLOOKUP(Sitio_Publico[[#This Row],[Filtro Integrado]],Estructura!$U$4:$W$529,3,0)</f>
        <v>FI-0</v>
      </c>
      <c r="AA4298" s="49" t="str">
        <f>+VLOOKUP(Sitio_Publico[[#This Row],[Muestra]],Estructura!$Y$4:$AB$483,4,0)</f>
        <v>M-000220</v>
      </c>
    </row>
    <row r="4299" spans="1:27" ht="40.799999999999997" x14ac:dyDescent="0.3">
      <c r="A4299" s="16">
        <f t="shared" si="67"/>
        <v>4298</v>
      </c>
      <c r="B4299" s="47" t="s">
        <v>15118</v>
      </c>
      <c r="C4299" s="13" t="s">
        <v>15119</v>
      </c>
      <c r="D4299" s="13" t="s">
        <v>15120</v>
      </c>
      <c r="E4299" s="44">
        <v>100112009</v>
      </c>
      <c r="F4299" s="13" t="s">
        <v>15534</v>
      </c>
      <c r="G4299" s="23" t="s">
        <v>15397</v>
      </c>
      <c r="H4299" s="42" t="s">
        <v>455</v>
      </c>
      <c r="I4299" s="28" t="s">
        <v>14</v>
      </c>
      <c r="J4299" s="12" t="s">
        <v>15551</v>
      </c>
      <c r="K4299" s="28" t="s">
        <v>18694</v>
      </c>
      <c r="L4299" s="12" t="s">
        <v>1611</v>
      </c>
      <c r="M4299" s="12" t="s">
        <v>15400</v>
      </c>
      <c r="N4299" s="12" t="s">
        <v>15126</v>
      </c>
      <c r="O4299" s="26" t="s">
        <v>20204</v>
      </c>
      <c r="P4299" s="26" t="s">
        <v>20205</v>
      </c>
      <c r="Q4299" s="25" t="s">
        <v>456</v>
      </c>
      <c r="R4299" s="26" t="s">
        <v>20206</v>
      </c>
      <c r="S4299" s="15" t="s">
        <v>20207</v>
      </c>
      <c r="T4299" s="52">
        <v>0</v>
      </c>
      <c r="U4299" s="22" t="s">
        <v>392</v>
      </c>
      <c r="V4299" s="49" t="str">
        <f>+Sitio_Publico[[#This Row],[idcoleccion]]&amp;"-"&amp;Sitio_Publico[[#This Row],[id]]</f>
        <v>000-4298</v>
      </c>
      <c r="W4299" s="49">
        <f>+VLOOKUP(Sitio_Publico[[#This Row],[territorio]],Estructura!$AE$4:$AH$1067,4,0)</f>
        <v>10000000</v>
      </c>
      <c r="X4299" s="49" t="str">
        <f>+VLOOKUP(Sitio_Publico[[#This Row],[tema]],Estructura!$G$4:$J$532,4,0)</f>
        <v>T-60</v>
      </c>
      <c r="Y4299" s="49" t="str">
        <f>+VLOOKUP(Sitio_Publico[[#This Row],[contenido]],Estructura!$L$4:$O$473,4,0)</f>
        <v>C-35</v>
      </c>
      <c r="Z4299" s="49" t="str">
        <f>+VLOOKUP(Sitio_Publico[[#This Row],[Filtro Integrado]],Estructura!$U$4:$W$529,3,0)</f>
        <v>FI-10</v>
      </c>
      <c r="AA4299" s="49" t="str">
        <f>+VLOOKUP(Sitio_Publico[[#This Row],[Muestra]],Estructura!$Y$4:$AB$483,4,0)</f>
        <v>M-000354</v>
      </c>
    </row>
    <row r="4300" spans="1:27" ht="30.6" x14ac:dyDescent="0.3">
      <c r="A4300" s="16">
        <f t="shared" si="67"/>
        <v>4299</v>
      </c>
      <c r="B4300" s="47" t="s">
        <v>15118</v>
      </c>
      <c r="C4300" s="13" t="s">
        <v>15119</v>
      </c>
      <c r="D4300" s="13" t="s">
        <v>15120</v>
      </c>
      <c r="E4300" s="44">
        <v>63</v>
      </c>
      <c r="F4300" s="13" t="s">
        <v>15142</v>
      </c>
      <c r="G4300" s="23" t="s">
        <v>15300</v>
      </c>
      <c r="H4300" s="42" t="s">
        <v>455</v>
      </c>
      <c r="I4300" s="28" t="s">
        <v>437</v>
      </c>
      <c r="J4300" s="12" t="s">
        <v>393</v>
      </c>
      <c r="K4300" s="28" t="s">
        <v>15142</v>
      </c>
      <c r="L4300" s="12" t="s">
        <v>15145</v>
      </c>
      <c r="M4300" s="12" t="s">
        <v>15146</v>
      </c>
      <c r="N4300" s="12" t="s">
        <v>15126</v>
      </c>
      <c r="O4300" s="26" t="s">
        <v>20208</v>
      </c>
      <c r="P4300" s="26" t="s">
        <v>20209</v>
      </c>
      <c r="Q4300" s="25" t="s">
        <v>456</v>
      </c>
      <c r="R4300" s="26" t="s">
        <v>20210</v>
      </c>
      <c r="S4300" s="15" t="s">
        <v>20211</v>
      </c>
      <c r="T4300" s="52">
        <v>0</v>
      </c>
      <c r="U4300" s="22" t="s">
        <v>392</v>
      </c>
      <c r="V4300" s="49" t="str">
        <f>+Sitio_Publico[[#This Row],[idcoleccion]]&amp;"-"&amp;Sitio_Publico[[#This Row],[id]]</f>
        <v>000-4299</v>
      </c>
      <c r="W4300" s="49">
        <f>+VLOOKUP(Sitio_Publico[[#This Row],[territorio]],Estructura!$AE$4:$AH$1067,4,0)</f>
        <v>10000063</v>
      </c>
      <c r="X4300" s="49" t="str">
        <f>+VLOOKUP(Sitio_Publico[[#This Row],[tema]],Estructura!$G$4:$J$532,4,0)</f>
        <v>T-0</v>
      </c>
      <c r="Y4300" s="49" t="str">
        <f>+VLOOKUP(Sitio_Publico[[#This Row],[contenido]],Estructura!$L$4:$O$473,4,0)</f>
        <v>C-34</v>
      </c>
      <c r="Z4300" s="49" t="str">
        <f>+VLOOKUP(Sitio_Publico[[#This Row],[Filtro Integrado]],Estructura!$U$4:$W$529,3,0)</f>
        <v>FI-0</v>
      </c>
      <c r="AA4300" s="49" t="str">
        <f>+VLOOKUP(Sitio_Publico[[#This Row],[Muestra]],Estructura!$Y$4:$AB$483,4,0)</f>
        <v>M-00039</v>
      </c>
    </row>
    <row r="4301" spans="1:27" ht="61.2" x14ac:dyDescent="0.3">
      <c r="A4301" s="16">
        <f t="shared" si="67"/>
        <v>4300</v>
      </c>
      <c r="B4301" s="47" t="s">
        <v>15118</v>
      </c>
      <c r="C4301" s="37" t="s">
        <v>15119</v>
      </c>
      <c r="D4301" s="37" t="s">
        <v>15120</v>
      </c>
      <c r="E4301" s="45">
        <v>66</v>
      </c>
      <c r="F4301" s="37" t="s">
        <v>15142</v>
      </c>
      <c r="G4301" s="38" t="s">
        <v>15143</v>
      </c>
      <c r="H4301" s="43" t="s">
        <v>455</v>
      </c>
      <c r="I4301" s="46" t="s">
        <v>416</v>
      </c>
      <c r="J4301" s="33" t="s">
        <v>15142</v>
      </c>
      <c r="K4301" s="46" t="s">
        <v>15225</v>
      </c>
      <c r="L4301" s="33" t="s">
        <v>1299</v>
      </c>
      <c r="M4301" s="33" t="s">
        <v>14623</v>
      </c>
      <c r="N4301" s="33" t="s">
        <v>15126</v>
      </c>
      <c r="O4301" s="34" t="s">
        <v>20212</v>
      </c>
      <c r="P4301" s="34" t="s">
        <v>20213</v>
      </c>
      <c r="Q4301" s="35" t="s">
        <v>15801</v>
      </c>
      <c r="R4301" s="34" t="s">
        <v>20214</v>
      </c>
      <c r="S4301" s="36" t="s">
        <v>20215</v>
      </c>
      <c r="T4301" s="53">
        <v>0</v>
      </c>
      <c r="U4301" s="50" t="s">
        <v>392</v>
      </c>
      <c r="V4301" s="51" t="str">
        <f>+Sitio_Publico[[#This Row],[idcoleccion]]&amp;"-"&amp;Sitio_Publico[[#This Row],[id]]</f>
        <v>000-4300</v>
      </c>
      <c r="W4301" s="51">
        <f>+VLOOKUP(Sitio_Publico[[#This Row],[territorio]],Estructura!$AE$4:$AH$1067,4,0)</f>
        <v>10000066</v>
      </c>
      <c r="X4301" s="51" t="str">
        <f>+VLOOKUP(Sitio_Publico[[#This Row],[tema]],Estructura!$G$4:$J$532,4,0)</f>
        <v>T-0</v>
      </c>
      <c r="Y4301" s="51" t="str">
        <f>+VLOOKUP(Sitio_Publico[[#This Row],[contenido]],Estructura!$L$4:$O$473,4,0)</f>
        <v>C-1</v>
      </c>
      <c r="Z4301" s="51" t="str">
        <f>+VLOOKUP(Sitio_Publico[[#This Row],[Filtro Integrado]],Estructura!$U$4:$W$529,3,0)</f>
        <v>FI-5</v>
      </c>
      <c r="AA4301" s="51" t="str">
        <f>+VLOOKUP(Sitio_Publico[[#This Row],[Muestra]],Estructura!$Y$4:$AB$483,4,0)</f>
        <v>M-0002</v>
      </c>
    </row>
    <row r="4302" spans="1:27" ht="61.2" x14ac:dyDescent="0.3">
      <c r="A4302" s="16">
        <f t="shared" si="67"/>
        <v>4301</v>
      </c>
      <c r="B4302" s="47" t="s">
        <v>15118</v>
      </c>
      <c r="C4302" s="13" t="s">
        <v>20237</v>
      </c>
      <c r="D4302" s="13" t="s">
        <v>20238</v>
      </c>
      <c r="E4302" s="44">
        <v>2</v>
      </c>
      <c r="F4302" s="13" t="s">
        <v>20239</v>
      </c>
      <c r="G4302" s="23" t="s">
        <v>20240</v>
      </c>
      <c r="H4302" s="42" t="s">
        <v>457</v>
      </c>
      <c r="I4302" s="28" t="s">
        <v>373</v>
      </c>
      <c r="J4302" s="12" t="s">
        <v>393</v>
      </c>
      <c r="K4302" s="28" t="s">
        <v>20241</v>
      </c>
      <c r="L4302" s="12" t="s">
        <v>20242</v>
      </c>
      <c r="M4302" s="12" t="s">
        <v>20243</v>
      </c>
      <c r="N4302" s="12" t="s">
        <v>20244</v>
      </c>
      <c r="O4302" s="26" t="s">
        <v>20245</v>
      </c>
      <c r="P4302" s="26" t="s">
        <v>20246</v>
      </c>
      <c r="Q4302" s="25" t="s">
        <v>20247</v>
      </c>
      <c r="R4302" s="26" t="s">
        <v>20248</v>
      </c>
      <c r="S4302" s="15" t="s">
        <v>20249</v>
      </c>
      <c r="T4302" s="52">
        <v>0</v>
      </c>
      <c r="U4302" s="22" t="s">
        <v>20250</v>
      </c>
      <c r="V4302" s="49" t="str">
        <f>+Sitio_Publico[[#This Row],[idcoleccion]]&amp;"-"&amp;Sitio_Publico[[#This Row],[id]]</f>
        <v>000-4301</v>
      </c>
      <c r="W4302" s="49">
        <f>+VLOOKUP(Sitio_Publico[[#This Row],[territorio]],Estructura!$AE$4:$AH$1067,4,0)</f>
        <v>20000010</v>
      </c>
      <c r="X4302" s="49" t="str">
        <f>+VLOOKUP(Sitio_Publico[[#This Row],[tema]],Estructura!$G$4:$J$532,4,0)</f>
        <v>T-65</v>
      </c>
      <c r="Y4302" s="49" t="str">
        <f>+VLOOKUP(Sitio_Publico[[#This Row],[contenido]],Estructura!$L$4:$O$473,4,0)</f>
        <v>C-37</v>
      </c>
      <c r="Z4302" s="49" t="str">
        <f>+VLOOKUP(Sitio_Publico[[#This Row],[Filtro Integrado]],Estructura!$U$4:$W$529,3,0)</f>
        <v>FI-0</v>
      </c>
      <c r="AA4302" s="49" t="str">
        <f>+VLOOKUP(Sitio_Publico[[#This Row],[Muestra]],Estructura!$Y$4:$AB$483,4,0)</f>
        <v>M-000375</v>
      </c>
    </row>
    <row r="4303" spans="1:27" ht="61.2" x14ac:dyDescent="0.3">
      <c r="A4303" s="16">
        <f t="shared" si="67"/>
        <v>4302</v>
      </c>
      <c r="B4303" s="47" t="s">
        <v>15118</v>
      </c>
      <c r="C4303" s="13" t="s">
        <v>20237</v>
      </c>
      <c r="D4303" s="13" t="s">
        <v>20238</v>
      </c>
      <c r="E4303" s="44">
        <v>2</v>
      </c>
      <c r="F4303" s="13" t="s">
        <v>20239</v>
      </c>
      <c r="G4303" s="23" t="s">
        <v>20240</v>
      </c>
      <c r="H4303" s="42" t="s">
        <v>457</v>
      </c>
      <c r="I4303" s="28" t="s">
        <v>373</v>
      </c>
      <c r="J4303" s="12" t="s">
        <v>393</v>
      </c>
      <c r="K4303" s="28" t="s">
        <v>20241</v>
      </c>
      <c r="L4303" s="12" t="s">
        <v>20251</v>
      </c>
      <c r="M4303" s="12" t="s">
        <v>20243</v>
      </c>
      <c r="N4303" s="12" t="s">
        <v>20244</v>
      </c>
      <c r="O4303" s="26" t="s">
        <v>20252</v>
      </c>
      <c r="P4303" s="26" t="s">
        <v>20253</v>
      </c>
      <c r="Q4303" s="25" t="s">
        <v>20247</v>
      </c>
      <c r="R4303" s="26" t="s">
        <v>20248</v>
      </c>
      <c r="S4303" s="15" t="s">
        <v>20254</v>
      </c>
      <c r="T4303" s="52">
        <v>0</v>
      </c>
      <c r="U4303" s="22" t="s">
        <v>20250</v>
      </c>
      <c r="V4303" s="49" t="str">
        <f>+Sitio_Publico[[#This Row],[idcoleccion]]&amp;"-"&amp;Sitio_Publico[[#This Row],[id]]</f>
        <v>000-4302</v>
      </c>
      <c r="W4303" s="49">
        <f>+VLOOKUP(Sitio_Publico[[#This Row],[territorio]],Estructura!$AE$4:$AH$1067,4,0)</f>
        <v>20000010</v>
      </c>
      <c r="X4303" s="49" t="str">
        <f>+VLOOKUP(Sitio_Publico[[#This Row],[tema]],Estructura!$G$4:$J$532,4,0)</f>
        <v>T-65</v>
      </c>
      <c r="Y4303" s="49" t="str">
        <f>+VLOOKUP(Sitio_Publico[[#This Row],[contenido]],Estructura!$L$4:$O$473,4,0)</f>
        <v>C-37</v>
      </c>
      <c r="Z4303" s="49" t="str">
        <f>+VLOOKUP(Sitio_Publico[[#This Row],[Filtro Integrado]],Estructura!$U$4:$W$529,3,0)</f>
        <v>FI-0</v>
      </c>
      <c r="AA4303" s="49" t="str">
        <f>+VLOOKUP(Sitio_Publico[[#This Row],[Muestra]],Estructura!$Y$4:$AB$483,4,0)</f>
        <v>M-000375</v>
      </c>
    </row>
    <row r="4304" spans="1:27" ht="61.2" x14ac:dyDescent="0.3">
      <c r="A4304" s="16">
        <f t="shared" si="67"/>
        <v>4303</v>
      </c>
      <c r="B4304" s="47" t="s">
        <v>15118</v>
      </c>
      <c r="C4304" s="13" t="s">
        <v>20237</v>
      </c>
      <c r="D4304" s="13" t="s">
        <v>20238</v>
      </c>
      <c r="E4304" s="44">
        <v>2</v>
      </c>
      <c r="F4304" s="13" t="s">
        <v>20239</v>
      </c>
      <c r="G4304" s="23" t="s">
        <v>20240</v>
      </c>
      <c r="H4304" s="42" t="s">
        <v>457</v>
      </c>
      <c r="I4304" s="28" t="s">
        <v>373</v>
      </c>
      <c r="J4304" s="12" t="s">
        <v>393</v>
      </c>
      <c r="K4304" s="28" t="s">
        <v>20241</v>
      </c>
      <c r="L4304" s="12" t="s">
        <v>20255</v>
      </c>
      <c r="M4304" s="12" t="s">
        <v>20243</v>
      </c>
      <c r="N4304" s="12" t="s">
        <v>20244</v>
      </c>
      <c r="O4304" s="26" t="s">
        <v>20256</v>
      </c>
      <c r="P4304" s="26" t="s">
        <v>20257</v>
      </c>
      <c r="Q4304" s="25" t="s">
        <v>20247</v>
      </c>
      <c r="R4304" s="26" t="s">
        <v>20248</v>
      </c>
      <c r="S4304" s="15" t="s">
        <v>20258</v>
      </c>
      <c r="T4304" s="52">
        <v>0</v>
      </c>
      <c r="U4304" s="22" t="s">
        <v>20250</v>
      </c>
      <c r="V4304" s="49" t="str">
        <f>+Sitio_Publico[[#This Row],[idcoleccion]]&amp;"-"&amp;Sitio_Publico[[#This Row],[id]]</f>
        <v>000-4303</v>
      </c>
      <c r="W4304" s="49">
        <f>+VLOOKUP(Sitio_Publico[[#This Row],[territorio]],Estructura!$AE$4:$AH$1067,4,0)</f>
        <v>20000010</v>
      </c>
      <c r="X4304" s="49" t="str">
        <f>+VLOOKUP(Sitio_Publico[[#This Row],[tema]],Estructura!$G$4:$J$532,4,0)</f>
        <v>T-65</v>
      </c>
      <c r="Y4304" s="49" t="str">
        <f>+VLOOKUP(Sitio_Publico[[#This Row],[contenido]],Estructura!$L$4:$O$473,4,0)</f>
        <v>C-37</v>
      </c>
      <c r="Z4304" s="49" t="str">
        <f>+VLOOKUP(Sitio_Publico[[#This Row],[Filtro Integrado]],Estructura!$U$4:$W$529,3,0)</f>
        <v>FI-0</v>
      </c>
      <c r="AA4304" s="49" t="str">
        <f>+VLOOKUP(Sitio_Publico[[#This Row],[Muestra]],Estructura!$Y$4:$AB$483,4,0)</f>
        <v>M-000375</v>
      </c>
    </row>
    <row r="4305" spans="1:27" ht="61.2" x14ac:dyDescent="0.3">
      <c r="A4305" s="16">
        <f t="shared" si="67"/>
        <v>4304</v>
      </c>
      <c r="B4305" s="47" t="s">
        <v>15118</v>
      </c>
      <c r="C4305" s="13" t="s">
        <v>20237</v>
      </c>
      <c r="D4305" s="13" t="s">
        <v>20238</v>
      </c>
      <c r="E4305" s="44">
        <v>2</v>
      </c>
      <c r="F4305" s="13" t="s">
        <v>20239</v>
      </c>
      <c r="G4305" s="23" t="s">
        <v>20240</v>
      </c>
      <c r="H4305" s="42" t="s">
        <v>457</v>
      </c>
      <c r="I4305" s="28" t="s">
        <v>373</v>
      </c>
      <c r="J4305" s="12" t="s">
        <v>393</v>
      </c>
      <c r="K4305" s="28" t="s">
        <v>20241</v>
      </c>
      <c r="L4305" s="12" t="s">
        <v>20259</v>
      </c>
      <c r="M4305" s="12" t="s">
        <v>20243</v>
      </c>
      <c r="N4305" s="12" t="s">
        <v>20244</v>
      </c>
      <c r="O4305" s="26" t="s">
        <v>20260</v>
      </c>
      <c r="P4305" s="26" t="s">
        <v>20261</v>
      </c>
      <c r="Q4305" s="25" t="s">
        <v>20247</v>
      </c>
      <c r="R4305" s="26" t="s">
        <v>20248</v>
      </c>
      <c r="S4305" s="15" t="s">
        <v>20262</v>
      </c>
      <c r="T4305" s="52">
        <v>0</v>
      </c>
      <c r="U4305" s="22" t="s">
        <v>20250</v>
      </c>
      <c r="V4305" s="49" t="str">
        <f>+Sitio_Publico[[#This Row],[idcoleccion]]&amp;"-"&amp;Sitio_Publico[[#This Row],[id]]</f>
        <v>000-4304</v>
      </c>
      <c r="W4305" s="49">
        <f>+VLOOKUP(Sitio_Publico[[#This Row],[territorio]],Estructura!$AE$4:$AH$1067,4,0)</f>
        <v>20000010</v>
      </c>
      <c r="X4305" s="49" t="str">
        <f>+VLOOKUP(Sitio_Publico[[#This Row],[tema]],Estructura!$G$4:$J$532,4,0)</f>
        <v>T-65</v>
      </c>
      <c r="Y4305" s="49" t="str">
        <f>+VLOOKUP(Sitio_Publico[[#This Row],[contenido]],Estructura!$L$4:$O$473,4,0)</f>
        <v>C-37</v>
      </c>
      <c r="Z4305" s="49" t="str">
        <f>+VLOOKUP(Sitio_Publico[[#This Row],[Filtro Integrado]],Estructura!$U$4:$W$529,3,0)</f>
        <v>FI-0</v>
      </c>
      <c r="AA4305" s="49" t="str">
        <f>+VLOOKUP(Sitio_Publico[[#This Row],[Muestra]],Estructura!$Y$4:$AB$483,4,0)</f>
        <v>M-000375</v>
      </c>
    </row>
    <row r="4306" spans="1:27" ht="61.2" x14ac:dyDescent="0.3">
      <c r="A4306" s="16">
        <f t="shared" si="67"/>
        <v>4305</v>
      </c>
      <c r="B4306" s="47" t="s">
        <v>15118</v>
      </c>
      <c r="C4306" s="13" t="s">
        <v>20237</v>
      </c>
      <c r="D4306" s="13" t="s">
        <v>20238</v>
      </c>
      <c r="E4306" s="44">
        <v>2</v>
      </c>
      <c r="F4306" s="13" t="s">
        <v>20239</v>
      </c>
      <c r="G4306" s="23" t="s">
        <v>20263</v>
      </c>
      <c r="H4306" s="42" t="s">
        <v>457</v>
      </c>
      <c r="I4306" s="28" t="s">
        <v>373</v>
      </c>
      <c r="J4306" s="12" t="s">
        <v>393</v>
      </c>
      <c r="K4306" s="28" t="s">
        <v>20241</v>
      </c>
      <c r="L4306" s="12" t="s">
        <v>20242</v>
      </c>
      <c r="M4306" s="12" t="s">
        <v>20243</v>
      </c>
      <c r="N4306" s="12" t="s">
        <v>20244</v>
      </c>
      <c r="O4306" s="26" t="s">
        <v>20264</v>
      </c>
      <c r="P4306" s="26" t="s">
        <v>20265</v>
      </c>
      <c r="Q4306" s="25" t="s">
        <v>20247</v>
      </c>
      <c r="R4306" s="26" t="s">
        <v>20248</v>
      </c>
      <c r="S4306" s="15" t="s">
        <v>20266</v>
      </c>
      <c r="T4306" s="52">
        <v>0</v>
      </c>
      <c r="U4306" s="22" t="s">
        <v>20250</v>
      </c>
      <c r="V4306" s="49" t="str">
        <f>+Sitio_Publico[[#This Row],[idcoleccion]]&amp;"-"&amp;Sitio_Publico[[#This Row],[id]]</f>
        <v>000-4305</v>
      </c>
      <c r="W4306" s="49">
        <f>+VLOOKUP(Sitio_Publico[[#This Row],[territorio]],Estructura!$AE$4:$AH$1067,4,0)</f>
        <v>20000010</v>
      </c>
      <c r="X4306" s="49" t="str">
        <f>+VLOOKUP(Sitio_Publico[[#This Row],[tema]],Estructura!$G$4:$J$532,4,0)</f>
        <v>T-65</v>
      </c>
      <c r="Y4306" s="49" t="str">
        <f>+VLOOKUP(Sitio_Publico[[#This Row],[contenido]],Estructura!$L$4:$O$473,4,0)</f>
        <v>C-38</v>
      </c>
      <c r="Z4306" s="49" t="str">
        <f>+VLOOKUP(Sitio_Publico[[#This Row],[Filtro Integrado]],Estructura!$U$4:$W$529,3,0)</f>
        <v>FI-0</v>
      </c>
      <c r="AA4306" s="49" t="str">
        <f>+VLOOKUP(Sitio_Publico[[#This Row],[Muestra]],Estructura!$Y$4:$AB$483,4,0)</f>
        <v>M-000375</v>
      </c>
    </row>
    <row r="4307" spans="1:27" ht="61.2" x14ac:dyDescent="0.3">
      <c r="A4307" s="16">
        <f t="shared" si="67"/>
        <v>4306</v>
      </c>
      <c r="B4307" s="47" t="s">
        <v>15118</v>
      </c>
      <c r="C4307" s="13" t="s">
        <v>20237</v>
      </c>
      <c r="D4307" s="13" t="s">
        <v>20238</v>
      </c>
      <c r="E4307" s="44">
        <v>2</v>
      </c>
      <c r="F4307" s="13" t="s">
        <v>20239</v>
      </c>
      <c r="G4307" s="23" t="s">
        <v>20263</v>
      </c>
      <c r="H4307" s="42" t="s">
        <v>457</v>
      </c>
      <c r="I4307" s="28" t="s">
        <v>373</v>
      </c>
      <c r="J4307" s="12" t="s">
        <v>393</v>
      </c>
      <c r="K4307" s="28" t="s">
        <v>20241</v>
      </c>
      <c r="L4307" s="12" t="s">
        <v>20251</v>
      </c>
      <c r="M4307" s="12" t="s">
        <v>20243</v>
      </c>
      <c r="N4307" s="12" t="s">
        <v>20244</v>
      </c>
      <c r="O4307" s="26" t="s">
        <v>20267</v>
      </c>
      <c r="P4307" s="26" t="s">
        <v>20268</v>
      </c>
      <c r="Q4307" s="25" t="s">
        <v>20247</v>
      </c>
      <c r="R4307" s="26" t="s">
        <v>20248</v>
      </c>
      <c r="S4307" s="15" t="s">
        <v>20269</v>
      </c>
      <c r="T4307" s="52">
        <v>0</v>
      </c>
      <c r="U4307" s="22" t="s">
        <v>20250</v>
      </c>
      <c r="V4307" s="49" t="str">
        <f>+Sitio_Publico[[#This Row],[idcoleccion]]&amp;"-"&amp;Sitio_Publico[[#This Row],[id]]</f>
        <v>000-4306</v>
      </c>
      <c r="W4307" s="49">
        <f>+VLOOKUP(Sitio_Publico[[#This Row],[territorio]],Estructura!$AE$4:$AH$1067,4,0)</f>
        <v>20000010</v>
      </c>
      <c r="X4307" s="49" t="str">
        <f>+VLOOKUP(Sitio_Publico[[#This Row],[tema]],Estructura!$G$4:$J$532,4,0)</f>
        <v>T-65</v>
      </c>
      <c r="Y4307" s="49" t="str">
        <f>+VLOOKUP(Sitio_Publico[[#This Row],[contenido]],Estructura!$L$4:$O$473,4,0)</f>
        <v>C-38</v>
      </c>
      <c r="Z4307" s="49" t="str">
        <f>+VLOOKUP(Sitio_Publico[[#This Row],[Filtro Integrado]],Estructura!$U$4:$W$529,3,0)</f>
        <v>FI-0</v>
      </c>
      <c r="AA4307" s="49" t="str">
        <f>+VLOOKUP(Sitio_Publico[[#This Row],[Muestra]],Estructura!$Y$4:$AB$483,4,0)</f>
        <v>M-000375</v>
      </c>
    </row>
    <row r="4308" spans="1:27" ht="61.2" x14ac:dyDescent="0.3">
      <c r="A4308" s="16">
        <f t="shared" si="67"/>
        <v>4307</v>
      </c>
      <c r="B4308" s="47" t="s">
        <v>15118</v>
      </c>
      <c r="C4308" s="13" t="s">
        <v>20237</v>
      </c>
      <c r="D4308" s="13" t="s">
        <v>20238</v>
      </c>
      <c r="E4308" s="44">
        <v>2</v>
      </c>
      <c r="F4308" s="13" t="s">
        <v>20239</v>
      </c>
      <c r="G4308" s="23" t="s">
        <v>20263</v>
      </c>
      <c r="H4308" s="42" t="s">
        <v>457</v>
      </c>
      <c r="I4308" s="28" t="s">
        <v>373</v>
      </c>
      <c r="J4308" s="12" t="s">
        <v>393</v>
      </c>
      <c r="K4308" s="28" t="s">
        <v>20241</v>
      </c>
      <c r="L4308" s="12" t="s">
        <v>20255</v>
      </c>
      <c r="M4308" s="12" t="s">
        <v>20243</v>
      </c>
      <c r="N4308" s="12" t="s">
        <v>20244</v>
      </c>
      <c r="O4308" s="26" t="s">
        <v>20270</v>
      </c>
      <c r="P4308" s="26" t="s">
        <v>20271</v>
      </c>
      <c r="Q4308" s="25" t="s">
        <v>20247</v>
      </c>
      <c r="R4308" s="26" t="s">
        <v>20248</v>
      </c>
      <c r="S4308" s="15" t="s">
        <v>20272</v>
      </c>
      <c r="T4308" s="52">
        <v>0</v>
      </c>
      <c r="U4308" s="22" t="s">
        <v>20250</v>
      </c>
      <c r="V4308" s="49" t="str">
        <f>+Sitio_Publico[[#This Row],[idcoleccion]]&amp;"-"&amp;Sitio_Publico[[#This Row],[id]]</f>
        <v>000-4307</v>
      </c>
      <c r="W4308" s="49">
        <f>+VLOOKUP(Sitio_Publico[[#This Row],[territorio]],Estructura!$AE$4:$AH$1067,4,0)</f>
        <v>20000010</v>
      </c>
      <c r="X4308" s="49" t="str">
        <f>+VLOOKUP(Sitio_Publico[[#This Row],[tema]],Estructura!$G$4:$J$532,4,0)</f>
        <v>T-65</v>
      </c>
      <c r="Y4308" s="49" t="str">
        <f>+VLOOKUP(Sitio_Publico[[#This Row],[contenido]],Estructura!$L$4:$O$473,4,0)</f>
        <v>C-38</v>
      </c>
      <c r="Z4308" s="49" t="str">
        <f>+VLOOKUP(Sitio_Publico[[#This Row],[Filtro Integrado]],Estructura!$U$4:$W$529,3,0)</f>
        <v>FI-0</v>
      </c>
      <c r="AA4308" s="49" t="str">
        <f>+VLOOKUP(Sitio_Publico[[#This Row],[Muestra]],Estructura!$Y$4:$AB$483,4,0)</f>
        <v>M-000375</v>
      </c>
    </row>
    <row r="4309" spans="1:27" ht="61.2" x14ac:dyDescent="0.3">
      <c r="A4309" s="16">
        <f t="shared" si="67"/>
        <v>4308</v>
      </c>
      <c r="B4309" s="47" t="s">
        <v>15118</v>
      </c>
      <c r="C4309" s="13" t="s">
        <v>20237</v>
      </c>
      <c r="D4309" s="13" t="s">
        <v>20238</v>
      </c>
      <c r="E4309" s="44">
        <v>2</v>
      </c>
      <c r="F4309" s="13" t="s">
        <v>20239</v>
      </c>
      <c r="G4309" s="23" t="s">
        <v>20273</v>
      </c>
      <c r="H4309" s="42" t="s">
        <v>457</v>
      </c>
      <c r="I4309" s="28" t="s">
        <v>373</v>
      </c>
      <c r="J4309" s="12" t="s">
        <v>20274</v>
      </c>
      <c r="K4309" s="28" t="s">
        <v>20241</v>
      </c>
      <c r="L4309" s="12" t="s">
        <v>20275</v>
      </c>
      <c r="M4309" s="12" t="s">
        <v>20243</v>
      </c>
      <c r="N4309" s="12" t="s">
        <v>20244</v>
      </c>
      <c r="O4309" s="26" t="s">
        <v>20276</v>
      </c>
      <c r="P4309" s="26" t="s">
        <v>20277</v>
      </c>
      <c r="Q4309" s="25" t="s">
        <v>20278</v>
      </c>
      <c r="R4309" s="26" t="s">
        <v>20248</v>
      </c>
      <c r="S4309" s="15" t="s">
        <v>20279</v>
      </c>
      <c r="T4309" s="52">
        <v>0</v>
      </c>
      <c r="U4309" s="22" t="s">
        <v>20250</v>
      </c>
      <c r="V4309" s="49" t="str">
        <f>+Sitio_Publico[[#This Row],[idcoleccion]]&amp;"-"&amp;Sitio_Publico[[#This Row],[id]]</f>
        <v>000-4308</v>
      </c>
      <c r="W4309" s="49">
        <f>+VLOOKUP(Sitio_Publico[[#This Row],[territorio]],Estructura!$AE$4:$AH$1067,4,0)</f>
        <v>20000010</v>
      </c>
      <c r="X4309" s="49" t="str">
        <f>+VLOOKUP(Sitio_Publico[[#This Row],[tema]],Estructura!$G$4:$J$532,4,0)</f>
        <v>T-65</v>
      </c>
      <c r="Y4309" s="49" t="str">
        <f>+VLOOKUP(Sitio_Publico[[#This Row],[contenido]],Estructura!$L$4:$O$473,4,0)</f>
        <v>C-39</v>
      </c>
      <c r="Z4309" s="49" t="str">
        <f>+VLOOKUP(Sitio_Publico[[#This Row],[Filtro Integrado]],Estructura!$U$4:$W$529,3,0)</f>
        <v>FI-17</v>
      </c>
      <c r="AA4309" s="49" t="str">
        <f>+VLOOKUP(Sitio_Publico[[#This Row],[Muestra]],Estructura!$Y$4:$AB$483,4,0)</f>
        <v>M-000375</v>
      </c>
    </row>
    <row r="4310" spans="1:27" ht="61.2" x14ac:dyDescent="0.3">
      <c r="A4310" s="16">
        <f t="shared" si="67"/>
        <v>4309</v>
      </c>
      <c r="B4310" s="47" t="s">
        <v>15118</v>
      </c>
      <c r="C4310" s="13" t="s">
        <v>20237</v>
      </c>
      <c r="D4310" s="13" t="s">
        <v>20238</v>
      </c>
      <c r="E4310" s="44">
        <v>2</v>
      </c>
      <c r="F4310" s="13" t="s">
        <v>20239</v>
      </c>
      <c r="G4310" s="23" t="s">
        <v>20240</v>
      </c>
      <c r="H4310" s="42" t="s">
        <v>457</v>
      </c>
      <c r="I4310" s="28" t="s">
        <v>373</v>
      </c>
      <c r="J4310" s="12" t="s">
        <v>393</v>
      </c>
      <c r="K4310" s="28" t="s">
        <v>20241</v>
      </c>
      <c r="L4310" s="12" t="s">
        <v>20242</v>
      </c>
      <c r="M4310" s="12" t="s">
        <v>20243</v>
      </c>
      <c r="N4310" s="12" t="s">
        <v>20244</v>
      </c>
      <c r="O4310" s="26" t="s">
        <v>20280</v>
      </c>
      <c r="P4310" s="26" t="s">
        <v>20281</v>
      </c>
      <c r="Q4310" s="25" t="s">
        <v>20282</v>
      </c>
      <c r="R4310" s="26" t="s">
        <v>20248</v>
      </c>
      <c r="S4310" s="15" t="s">
        <v>20283</v>
      </c>
      <c r="T4310" s="52">
        <v>0</v>
      </c>
      <c r="U4310" s="22" t="s">
        <v>20250</v>
      </c>
      <c r="V4310" s="49" t="str">
        <f>+Sitio_Publico[[#This Row],[idcoleccion]]&amp;"-"&amp;Sitio_Publico[[#This Row],[id]]</f>
        <v>000-4309</v>
      </c>
      <c r="W4310" s="49">
        <f>+VLOOKUP(Sitio_Publico[[#This Row],[territorio]],Estructura!$AE$4:$AH$1067,4,0)</f>
        <v>20000010</v>
      </c>
      <c r="X4310" s="49" t="str">
        <f>+VLOOKUP(Sitio_Publico[[#This Row],[tema]],Estructura!$G$4:$J$532,4,0)</f>
        <v>T-65</v>
      </c>
      <c r="Y4310" s="49" t="str">
        <f>+VLOOKUP(Sitio_Publico[[#This Row],[contenido]],Estructura!$L$4:$O$473,4,0)</f>
        <v>C-37</v>
      </c>
      <c r="Z4310" s="49" t="str">
        <f>+VLOOKUP(Sitio_Publico[[#This Row],[Filtro Integrado]],Estructura!$U$4:$W$529,3,0)</f>
        <v>FI-0</v>
      </c>
      <c r="AA4310" s="49" t="str">
        <f>+VLOOKUP(Sitio_Publico[[#This Row],[Muestra]],Estructura!$Y$4:$AB$483,4,0)</f>
        <v>M-000375</v>
      </c>
    </row>
    <row r="4311" spans="1:27" ht="61.2" x14ac:dyDescent="0.3">
      <c r="A4311" s="16">
        <f t="shared" si="67"/>
        <v>4310</v>
      </c>
      <c r="B4311" s="47" t="s">
        <v>15118</v>
      </c>
      <c r="C4311" s="13" t="s">
        <v>20237</v>
      </c>
      <c r="D4311" s="13" t="s">
        <v>20238</v>
      </c>
      <c r="E4311" s="44">
        <v>2</v>
      </c>
      <c r="F4311" s="13" t="s">
        <v>20239</v>
      </c>
      <c r="G4311" s="23" t="s">
        <v>20240</v>
      </c>
      <c r="H4311" s="42" t="s">
        <v>457</v>
      </c>
      <c r="I4311" s="28" t="s">
        <v>373</v>
      </c>
      <c r="J4311" s="12" t="s">
        <v>393</v>
      </c>
      <c r="K4311" s="28" t="s">
        <v>20241</v>
      </c>
      <c r="L4311" s="12" t="s">
        <v>20251</v>
      </c>
      <c r="M4311" s="12" t="s">
        <v>20243</v>
      </c>
      <c r="N4311" s="12" t="s">
        <v>20244</v>
      </c>
      <c r="O4311" s="26" t="s">
        <v>20284</v>
      </c>
      <c r="P4311" s="26" t="s">
        <v>20285</v>
      </c>
      <c r="Q4311" s="25" t="s">
        <v>20282</v>
      </c>
      <c r="R4311" s="26" t="s">
        <v>20248</v>
      </c>
      <c r="S4311" s="15" t="s">
        <v>20286</v>
      </c>
      <c r="T4311" s="52">
        <v>0</v>
      </c>
      <c r="U4311" s="22" t="s">
        <v>20250</v>
      </c>
      <c r="V4311" s="49" t="str">
        <f>+Sitio_Publico[[#This Row],[idcoleccion]]&amp;"-"&amp;Sitio_Publico[[#This Row],[id]]</f>
        <v>000-4310</v>
      </c>
      <c r="W4311" s="49">
        <f>+VLOOKUP(Sitio_Publico[[#This Row],[territorio]],Estructura!$AE$4:$AH$1067,4,0)</f>
        <v>20000010</v>
      </c>
      <c r="X4311" s="49" t="str">
        <f>+VLOOKUP(Sitio_Publico[[#This Row],[tema]],Estructura!$G$4:$J$532,4,0)</f>
        <v>T-65</v>
      </c>
      <c r="Y4311" s="49" t="str">
        <f>+VLOOKUP(Sitio_Publico[[#This Row],[contenido]],Estructura!$L$4:$O$473,4,0)</f>
        <v>C-37</v>
      </c>
      <c r="Z4311" s="49" t="str">
        <f>+VLOOKUP(Sitio_Publico[[#This Row],[Filtro Integrado]],Estructura!$U$4:$W$529,3,0)</f>
        <v>FI-0</v>
      </c>
      <c r="AA4311" s="49" t="str">
        <f>+VLOOKUP(Sitio_Publico[[#This Row],[Muestra]],Estructura!$Y$4:$AB$483,4,0)</f>
        <v>M-000375</v>
      </c>
    </row>
    <row r="4312" spans="1:27" ht="61.2" x14ac:dyDescent="0.3">
      <c r="A4312" s="16">
        <f t="shared" si="67"/>
        <v>4311</v>
      </c>
      <c r="B4312" s="47" t="s">
        <v>15118</v>
      </c>
      <c r="C4312" s="13" t="s">
        <v>20237</v>
      </c>
      <c r="D4312" s="13" t="s">
        <v>20238</v>
      </c>
      <c r="E4312" s="44">
        <v>2</v>
      </c>
      <c r="F4312" s="13" t="s">
        <v>20239</v>
      </c>
      <c r="G4312" s="23" t="s">
        <v>20240</v>
      </c>
      <c r="H4312" s="42" t="s">
        <v>457</v>
      </c>
      <c r="I4312" s="28" t="s">
        <v>373</v>
      </c>
      <c r="J4312" s="12" t="s">
        <v>393</v>
      </c>
      <c r="K4312" s="28" t="s">
        <v>20241</v>
      </c>
      <c r="L4312" s="12" t="s">
        <v>20255</v>
      </c>
      <c r="M4312" s="12" t="s">
        <v>20243</v>
      </c>
      <c r="N4312" s="12" t="s">
        <v>20244</v>
      </c>
      <c r="O4312" s="26" t="s">
        <v>20287</v>
      </c>
      <c r="P4312" s="26" t="s">
        <v>20288</v>
      </c>
      <c r="Q4312" s="25" t="s">
        <v>20282</v>
      </c>
      <c r="R4312" s="26" t="s">
        <v>20248</v>
      </c>
      <c r="S4312" s="15" t="s">
        <v>20289</v>
      </c>
      <c r="T4312" s="52">
        <v>0</v>
      </c>
      <c r="U4312" s="22" t="s">
        <v>20250</v>
      </c>
      <c r="V4312" s="49" t="str">
        <f>+Sitio_Publico[[#This Row],[idcoleccion]]&amp;"-"&amp;Sitio_Publico[[#This Row],[id]]</f>
        <v>000-4311</v>
      </c>
      <c r="W4312" s="49">
        <f>+VLOOKUP(Sitio_Publico[[#This Row],[territorio]],Estructura!$AE$4:$AH$1067,4,0)</f>
        <v>20000010</v>
      </c>
      <c r="X4312" s="49" t="str">
        <f>+VLOOKUP(Sitio_Publico[[#This Row],[tema]],Estructura!$G$4:$J$532,4,0)</f>
        <v>T-65</v>
      </c>
      <c r="Y4312" s="49" t="str">
        <f>+VLOOKUP(Sitio_Publico[[#This Row],[contenido]],Estructura!$L$4:$O$473,4,0)</f>
        <v>C-37</v>
      </c>
      <c r="Z4312" s="49" t="str">
        <f>+VLOOKUP(Sitio_Publico[[#This Row],[Filtro Integrado]],Estructura!$U$4:$W$529,3,0)</f>
        <v>FI-0</v>
      </c>
      <c r="AA4312" s="49" t="str">
        <f>+VLOOKUP(Sitio_Publico[[#This Row],[Muestra]],Estructura!$Y$4:$AB$483,4,0)</f>
        <v>M-000375</v>
      </c>
    </row>
    <row r="4313" spans="1:27" ht="61.2" x14ac:dyDescent="0.3">
      <c r="A4313" s="16">
        <f t="shared" si="67"/>
        <v>4312</v>
      </c>
      <c r="B4313" s="47" t="s">
        <v>15118</v>
      </c>
      <c r="C4313" s="13" t="s">
        <v>20237</v>
      </c>
      <c r="D4313" s="13" t="s">
        <v>20238</v>
      </c>
      <c r="E4313" s="44">
        <v>2</v>
      </c>
      <c r="F4313" s="13" t="s">
        <v>20239</v>
      </c>
      <c r="G4313" s="23" t="s">
        <v>20240</v>
      </c>
      <c r="H4313" s="42" t="s">
        <v>457</v>
      </c>
      <c r="I4313" s="28" t="s">
        <v>373</v>
      </c>
      <c r="J4313" s="12" t="s">
        <v>393</v>
      </c>
      <c r="K4313" s="28" t="s">
        <v>20241</v>
      </c>
      <c r="L4313" s="12" t="s">
        <v>20259</v>
      </c>
      <c r="M4313" s="12" t="s">
        <v>20243</v>
      </c>
      <c r="N4313" s="12" t="s">
        <v>20244</v>
      </c>
      <c r="O4313" s="26" t="s">
        <v>20290</v>
      </c>
      <c r="P4313" s="26" t="s">
        <v>20291</v>
      </c>
      <c r="Q4313" s="25" t="s">
        <v>20282</v>
      </c>
      <c r="R4313" s="26" t="s">
        <v>20248</v>
      </c>
      <c r="S4313" s="15" t="s">
        <v>20292</v>
      </c>
      <c r="T4313" s="52">
        <v>0</v>
      </c>
      <c r="U4313" s="22" t="s">
        <v>20250</v>
      </c>
      <c r="V4313" s="49" t="str">
        <f>+Sitio_Publico[[#This Row],[idcoleccion]]&amp;"-"&amp;Sitio_Publico[[#This Row],[id]]</f>
        <v>000-4312</v>
      </c>
      <c r="W4313" s="49">
        <f>+VLOOKUP(Sitio_Publico[[#This Row],[territorio]],Estructura!$AE$4:$AH$1067,4,0)</f>
        <v>20000010</v>
      </c>
      <c r="X4313" s="49" t="str">
        <f>+VLOOKUP(Sitio_Publico[[#This Row],[tema]],Estructura!$G$4:$J$532,4,0)</f>
        <v>T-65</v>
      </c>
      <c r="Y4313" s="49" t="str">
        <f>+VLOOKUP(Sitio_Publico[[#This Row],[contenido]],Estructura!$L$4:$O$473,4,0)</f>
        <v>C-37</v>
      </c>
      <c r="Z4313" s="49" t="str">
        <f>+VLOOKUP(Sitio_Publico[[#This Row],[Filtro Integrado]],Estructura!$U$4:$W$529,3,0)</f>
        <v>FI-0</v>
      </c>
      <c r="AA4313" s="49" t="str">
        <f>+VLOOKUP(Sitio_Publico[[#This Row],[Muestra]],Estructura!$Y$4:$AB$483,4,0)</f>
        <v>M-000375</v>
      </c>
    </row>
    <row r="4314" spans="1:27" ht="61.2" x14ac:dyDescent="0.3">
      <c r="A4314" s="16">
        <f t="shared" si="67"/>
        <v>4313</v>
      </c>
      <c r="B4314" s="47" t="s">
        <v>15118</v>
      </c>
      <c r="C4314" s="13" t="s">
        <v>20237</v>
      </c>
      <c r="D4314" s="13" t="s">
        <v>20238</v>
      </c>
      <c r="E4314" s="44">
        <v>2</v>
      </c>
      <c r="F4314" s="13" t="s">
        <v>20239</v>
      </c>
      <c r="G4314" s="23" t="s">
        <v>20263</v>
      </c>
      <c r="H4314" s="42" t="s">
        <v>457</v>
      </c>
      <c r="I4314" s="28" t="s">
        <v>373</v>
      </c>
      <c r="J4314" s="12" t="s">
        <v>393</v>
      </c>
      <c r="K4314" s="28" t="s">
        <v>20241</v>
      </c>
      <c r="L4314" s="12" t="s">
        <v>20242</v>
      </c>
      <c r="M4314" s="12" t="s">
        <v>20243</v>
      </c>
      <c r="N4314" s="12" t="s">
        <v>20244</v>
      </c>
      <c r="O4314" s="26" t="s">
        <v>20280</v>
      </c>
      <c r="P4314" s="26" t="s">
        <v>20281</v>
      </c>
      <c r="Q4314" s="25" t="s">
        <v>20282</v>
      </c>
      <c r="R4314" s="26" t="s">
        <v>20248</v>
      </c>
      <c r="S4314" s="15" t="s">
        <v>20293</v>
      </c>
      <c r="T4314" s="52">
        <v>0</v>
      </c>
      <c r="U4314" s="22" t="s">
        <v>20250</v>
      </c>
      <c r="V4314" s="49" t="str">
        <f>+Sitio_Publico[[#This Row],[idcoleccion]]&amp;"-"&amp;Sitio_Publico[[#This Row],[id]]</f>
        <v>000-4313</v>
      </c>
      <c r="W4314" s="49">
        <f>+VLOOKUP(Sitio_Publico[[#This Row],[territorio]],Estructura!$AE$4:$AH$1067,4,0)</f>
        <v>20000010</v>
      </c>
      <c r="X4314" s="49" t="str">
        <f>+VLOOKUP(Sitio_Publico[[#This Row],[tema]],Estructura!$G$4:$J$532,4,0)</f>
        <v>T-65</v>
      </c>
      <c r="Y4314" s="49" t="str">
        <f>+VLOOKUP(Sitio_Publico[[#This Row],[contenido]],Estructura!$L$4:$O$473,4,0)</f>
        <v>C-38</v>
      </c>
      <c r="Z4314" s="49" t="str">
        <f>+VLOOKUP(Sitio_Publico[[#This Row],[Filtro Integrado]],Estructura!$U$4:$W$529,3,0)</f>
        <v>FI-0</v>
      </c>
      <c r="AA4314" s="49" t="str">
        <f>+VLOOKUP(Sitio_Publico[[#This Row],[Muestra]],Estructura!$Y$4:$AB$483,4,0)</f>
        <v>M-000375</v>
      </c>
    </row>
    <row r="4315" spans="1:27" ht="61.2" x14ac:dyDescent="0.3">
      <c r="A4315" s="16">
        <f t="shared" si="67"/>
        <v>4314</v>
      </c>
      <c r="B4315" s="47" t="s">
        <v>15118</v>
      </c>
      <c r="C4315" s="13" t="s">
        <v>20237</v>
      </c>
      <c r="D4315" s="13" t="s">
        <v>20238</v>
      </c>
      <c r="E4315" s="44">
        <v>2</v>
      </c>
      <c r="F4315" s="13" t="s">
        <v>20239</v>
      </c>
      <c r="G4315" s="23" t="s">
        <v>20263</v>
      </c>
      <c r="H4315" s="42" t="s">
        <v>457</v>
      </c>
      <c r="I4315" s="28" t="s">
        <v>373</v>
      </c>
      <c r="J4315" s="12" t="s">
        <v>393</v>
      </c>
      <c r="K4315" s="28" t="s">
        <v>20241</v>
      </c>
      <c r="L4315" s="12" t="s">
        <v>20251</v>
      </c>
      <c r="M4315" s="12" t="s">
        <v>20243</v>
      </c>
      <c r="N4315" s="12" t="s">
        <v>20244</v>
      </c>
      <c r="O4315" s="26" t="s">
        <v>20284</v>
      </c>
      <c r="P4315" s="26" t="s">
        <v>20285</v>
      </c>
      <c r="Q4315" s="25" t="s">
        <v>20282</v>
      </c>
      <c r="R4315" s="26" t="s">
        <v>20248</v>
      </c>
      <c r="S4315" s="15" t="s">
        <v>20294</v>
      </c>
      <c r="T4315" s="52">
        <v>0</v>
      </c>
      <c r="U4315" s="22" t="s">
        <v>20250</v>
      </c>
      <c r="V4315" s="49" t="str">
        <f>+Sitio_Publico[[#This Row],[idcoleccion]]&amp;"-"&amp;Sitio_Publico[[#This Row],[id]]</f>
        <v>000-4314</v>
      </c>
      <c r="W4315" s="49">
        <f>+VLOOKUP(Sitio_Publico[[#This Row],[territorio]],Estructura!$AE$4:$AH$1067,4,0)</f>
        <v>20000010</v>
      </c>
      <c r="X4315" s="49" t="str">
        <f>+VLOOKUP(Sitio_Publico[[#This Row],[tema]],Estructura!$G$4:$J$532,4,0)</f>
        <v>T-65</v>
      </c>
      <c r="Y4315" s="49" t="str">
        <f>+VLOOKUP(Sitio_Publico[[#This Row],[contenido]],Estructura!$L$4:$O$473,4,0)</f>
        <v>C-38</v>
      </c>
      <c r="Z4315" s="49" t="str">
        <f>+VLOOKUP(Sitio_Publico[[#This Row],[Filtro Integrado]],Estructura!$U$4:$W$529,3,0)</f>
        <v>FI-0</v>
      </c>
      <c r="AA4315" s="49" t="str">
        <f>+VLOOKUP(Sitio_Publico[[#This Row],[Muestra]],Estructura!$Y$4:$AB$483,4,0)</f>
        <v>M-000375</v>
      </c>
    </row>
    <row r="4316" spans="1:27" ht="61.2" x14ac:dyDescent="0.3">
      <c r="A4316" s="16">
        <f t="shared" si="67"/>
        <v>4315</v>
      </c>
      <c r="B4316" s="47" t="s">
        <v>15118</v>
      </c>
      <c r="C4316" s="13" t="s">
        <v>20237</v>
      </c>
      <c r="D4316" s="13" t="s">
        <v>20238</v>
      </c>
      <c r="E4316" s="44">
        <v>2</v>
      </c>
      <c r="F4316" s="13" t="s">
        <v>20239</v>
      </c>
      <c r="G4316" s="23" t="s">
        <v>20263</v>
      </c>
      <c r="H4316" s="42" t="s">
        <v>457</v>
      </c>
      <c r="I4316" s="28" t="s">
        <v>373</v>
      </c>
      <c r="J4316" s="12" t="s">
        <v>393</v>
      </c>
      <c r="K4316" s="28" t="s">
        <v>20241</v>
      </c>
      <c r="L4316" s="12" t="s">
        <v>20255</v>
      </c>
      <c r="M4316" s="12" t="s">
        <v>20243</v>
      </c>
      <c r="N4316" s="12" t="s">
        <v>20244</v>
      </c>
      <c r="O4316" s="26" t="s">
        <v>20287</v>
      </c>
      <c r="P4316" s="26" t="s">
        <v>20288</v>
      </c>
      <c r="Q4316" s="25" t="s">
        <v>20282</v>
      </c>
      <c r="R4316" s="26" t="s">
        <v>20248</v>
      </c>
      <c r="S4316" s="15" t="s">
        <v>20295</v>
      </c>
      <c r="T4316" s="52">
        <v>0</v>
      </c>
      <c r="U4316" s="22" t="s">
        <v>20250</v>
      </c>
      <c r="V4316" s="49" t="str">
        <f>+Sitio_Publico[[#This Row],[idcoleccion]]&amp;"-"&amp;Sitio_Publico[[#This Row],[id]]</f>
        <v>000-4315</v>
      </c>
      <c r="W4316" s="49">
        <f>+VLOOKUP(Sitio_Publico[[#This Row],[territorio]],Estructura!$AE$4:$AH$1067,4,0)</f>
        <v>20000010</v>
      </c>
      <c r="X4316" s="49" t="str">
        <f>+VLOOKUP(Sitio_Publico[[#This Row],[tema]],Estructura!$G$4:$J$532,4,0)</f>
        <v>T-65</v>
      </c>
      <c r="Y4316" s="49" t="str">
        <f>+VLOOKUP(Sitio_Publico[[#This Row],[contenido]],Estructura!$L$4:$O$473,4,0)</f>
        <v>C-38</v>
      </c>
      <c r="Z4316" s="49" t="str">
        <f>+VLOOKUP(Sitio_Publico[[#This Row],[Filtro Integrado]],Estructura!$U$4:$W$529,3,0)</f>
        <v>FI-0</v>
      </c>
      <c r="AA4316" s="49" t="str">
        <f>+VLOOKUP(Sitio_Publico[[#This Row],[Muestra]],Estructura!$Y$4:$AB$483,4,0)</f>
        <v>M-000375</v>
      </c>
    </row>
    <row r="4317" spans="1:27" ht="51" x14ac:dyDescent="0.3">
      <c r="A4317" s="16">
        <f t="shared" si="67"/>
        <v>4316</v>
      </c>
      <c r="B4317" s="47" t="s">
        <v>15118</v>
      </c>
      <c r="C4317" s="13" t="s">
        <v>20237</v>
      </c>
      <c r="D4317" s="13" t="s">
        <v>20238</v>
      </c>
      <c r="E4317" s="44">
        <v>2</v>
      </c>
      <c r="F4317" s="13" t="s">
        <v>20296</v>
      </c>
      <c r="G4317" s="23" t="s">
        <v>20297</v>
      </c>
      <c r="H4317" s="42" t="s">
        <v>457</v>
      </c>
      <c r="I4317" s="28" t="s">
        <v>373</v>
      </c>
      <c r="J4317" s="12" t="s">
        <v>393</v>
      </c>
      <c r="K4317" s="28" t="s">
        <v>20241</v>
      </c>
      <c r="L4317" s="12" t="s">
        <v>20275</v>
      </c>
      <c r="M4317" s="12" t="s">
        <v>20243</v>
      </c>
      <c r="N4317" s="12" t="s">
        <v>20244</v>
      </c>
      <c r="O4317" s="26" t="s">
        <v>20298</v>
      </c>
      <c r="P4317" s="26" t="s">
        <v>20299</v>
      </c>
      <c r="Q4317" s="25" t="s">
        <v>20247</v>
      </c>
      <c r="R4317" s="26" t="s">
        <v>20248</v>
      </c>
      <c r="S4317" s="15" t="s">
        <v>20300</v>
      </c>
      <c r="T4317" s="52">
        <v>0</v>
      </c>
      <c r="U4317" s="22" t="s">
        <v>20250</v>
      </c>
      <c r="V4317" s="49" t="str">
        <f>+Sitio_Publico[[#This Row],[idcoleccion]]&amp;"-"&amp;Sitio_Publico[[#This Row],[id]]</f>
        <v>000-4316</v>
      </c>
      <c r="W4317" s="49">
        <f>+VLOOKUP(Sitio_Publico[[#This Row],[territorio]],Estructura!$AE$4:$AH$1067,4,0)</f>
        <v>20000010</v>
      </c>
      <c r="X4317" s="49" t="str">
        <f>+VLOOKUP(Sitio_Publico[[#This Row],[tema]],Estructura!$G$4:$J$532,4,0)</f>
        <v>T-66</v>
      </c>
      <c r="Y4317" s="49" t="str">
        <f>+VLOOKUP(Sitio_Publico[[#This Row],[contenido]],Estructura!$L$4:$O$473,4,0)</f>
        <v>C-40</v>
      </c>
      <c r="Z4317" s="49" t="str">
        <f>+VLOOKUP(Sitio_Publico[[#This Row],[Filtro Integrado]],Estructura!$U$4:$W$529,3,0)</f>
        <v>FI-0</v>
      </c>
      <c r="AA4317" s="49" t="str">
        <f>+VLOOKUP(Sitio_Publico[[#This Row],[Muestra]],Estructura!$Y$4:$AB$483,4,0)</f>
        <v>M-000375</v>
      </c>
    </row>
    <row r="4318" spans="1:27" ht="51" x14ac:dyDescent="0.3">
      <c r="A4318" s="16">
        <f t="shared" si="67"/>
        <v>4317</v>
      </c>
      <c r="B4318" s="47" t="s">
        <v>15118</v>
      </c>
      <c r="C4318" s="13" t="s">
        <v>20237</v>
      </c>
      <c r="D4318" s="13" t="s">
        <v>20238</v>
      </c>
      <c r="E4318" s="44">
        <v>2</v>
      </c>
      <c r="F4318" s="13" t="s">
        <v>20296</v>
      </c>
      <c r="G4318" s="23" t="s">
        <v>20297</v>
      </c>
      <c r="H4318" s="42" t="s">
        <v>457</v>
      </c>
      <c r="I4318" s="28" t="s">
        <v>373</v>
      </c>
      <c r="J4318" s="12" t="s">
        <v>20274</v>
      </c>
      <c r="K4318" s="28" t="s">
        <v>20241</v>
      </c>
      <c r="L4318" s="12" t="s">
        <v>20275</v>
      </c>
      <c r="M4318" s="12" t="s">
        <v>20243</v>
      </c>
      <c r="N4318" s="12" t="s">
        <v>20244</v>
      </c>
      <c r="O4318" s="26" t="s">
        <v>20301</v>
      </c>
      <c r="P4318" s="26" t="s">
        <v>20302</v>
      </c>
      <c r="Q4318" s="25" t="s">
        <v>20278</v>
      </c>
      <c r="R4318" s="26" t="s">
        <v>20248</v>
      </c>
      <c r="S4318" s="15" t="s">
        <v>20303</v>
      </c>
      <c r="T4318" s="52">
        <v>0</v>
      </c>
      <c r="U4318" s="22" t="s">
        <v>20250</v>
      </c>
      <c r="V4318" s="49" t="str">
        <f>+Sitio_Publico[[#This Row],[idcoleccion]]&amp;"-"&amp;Sitio_Publico[[#This Row],[id]]</f>
        <v>000-4317</v>
      </c>
      <c r="W4318" s="49">
        <f>+VLOOKUP(Sitio_Publico[[#This Row],[territorio]],Estructura!$AE$4:$AH$1067,4,0)</f>
        <v>20000010</v>
      </c>
      <c r="X4318" s="49" t="str">
        <f>+VLOOKUP(Sitio_Publico[[#This Row],[tema]],Estructura!$G$4:$J$532,4,0)</f>
        <v>T-66</v>
      </c>
      <c r="Y4318" s="49" t="str">
        <f>+VLOOKUP(Sitio_Publico[[#This Row],[contenido]],Estructura!$L$4:$O$473,4,0)</f>
        <v>C-40</v>
      </c>
      <c r="Z4318" s="49" t="str">
        <f>+VLOOKUP(Sitio_Publico[[#This Row],[Filtro Integrado]],Estructura!$U$4:$W$529,3,0)</f>
        <v>FI-17</v>
      </c>
      <c r="AA4318" s="49" t="str">
        <f>+VLOOKUP(Sitio_Publico[[#This Row],[Muestra]],Estructura!$Y$4:$AB$483,4,0)</f>
        <v>M-000375</v>
      </c>
    </row>
    <row r="4319" spans="1:27" ht="51" x14ac:dyDescent="0.3">
      <c r="A4319" s="16">
        <f t="shared" si="67"/>
        <v>4318</v>
      </c>
      <c r="B4319" s="47" t="s">
        <v>15118</v>
      </c>
      <c r="C4319" s="13" t="s">
        <v>20237</v>
      </c>
      <c r="D4319" s="13" t="s">
        <v>20238</v>
      </c>
      <c r="E4319" s="44">
        <v>2</v>
      </c>
      <c r="F4319" s="13" t="s">
        <v>20296</v>
      </c>
      <c r="G4319" s="23" t="s">
        <v>20297</v>
      </c>
      <c r="H4319" s="42" t="s">
        <v>457</v>
      </c>
      <c r="I4319" s="28" t="s">
        <v>373</v>
      </c>
      <c r="J4319" s="12" t="s">
        <v>393</v>
      </c>
      <c r="K4319" s="28" t="s">
        <v>20241</v>
      </c>
      <c r="L4319" s="12" t="s">
        <v>20275</v>
      </c>
      <c r="M4319" s="12" t="s">
        <v>20243</v>
      </c>
      <c r="N4319" s="12" t="s">
        <v>20244</v>
      </c>
      <c r="O4319" s="26" t="s">
        <v>20304</v>
      </c>
      <c r="P4319" s="26" t="s">
        <v>20305</v>
      </c>
      <c r="Q4319" s="25" t="s">
        <v>20282</v>
      </c>
      <c r="R4319" s="26" t="s">
        <v>20248</v>
      </c>
      <c r="S4319" s="15" t="s">
        <v>20306</v>
      </c>
      <c r="T4319" s="52">
        <v>0</v>
      </c>
      <c r="U4319" s="22" t="s">
        <v>20250</v>
      </c>
      <c r="V4319" s="49" t="str">
        <f>+Sitio_Publico[[#This Row],[idcoleccion]]&amp;"-"&amp;Sitio_Publico[[#This Row],[id]]</f>
        <v>000-4318</v>
      </c>
      <c r="W4319" s="49">
        <f>+VLOOKUP(Sitio_Publico[[#This Row],[territorio]],Estructura!$AE$4:$AH$1067,4,0)</f>
        <v>20000010</v>
      </c>
      <c r="X4319" s="49" t="str">
        <f>+VLOOKUP(Sitio_Publico[[#This Row],[tema]],Estructura!$G$4:$J$532,4,0)</f>
        <v>T-66</v>
      </c>
      <c r="Y4319" s="49" t="str">
        <f>+VLOOKUP(Sitio_Publico[[#This Row],[contenido]],Estructura!$L$4:$O$473,4,0)</f>
        <v>C-40</v>
      </c>
      <c r="Z4319" s="49" t="str">
        <f>+VLOOKUP(Sitio_Publico[[#This Row],[Filtro Integrado]],Estructura!$U$4:$W$529,3,0)</f>
        <v>FI-0</v>
      </c>
      <c r="AA4319" s="49" t="str">
        <f>+VLOOKUP(Sitio_Publico[[#This Row],[Muestra]],Estructura!$Y$4:$AB$483,4,0)</f>
        <v>M-000375</v>
      </c>
    </row>
    <row r="4320" spans="1:27" ht="61.2" x14ac:dyDescent="0.3">
      <c r="A4320" s="16">
        <f t="shared" si="67"/>
        <v>4319</v>
      </c>
      <c r="B4320" s="47" t="s">
        <v>15118</v>
      </c>
      <c r="C4320" s="13" t="s">
        <v>20237</v>
      </c>
      <c r="D4320" s="13" t="s">
        <v>20238</v>
      </c>
      <c r="E4320" s="44">
        <v>78</v>
      </c>
      <c r="F4320" s="13" t="s">
        <v>20239</v>
      </c>
      <c r="G4320" s="23" t="s">
        <v>20240</v>
      </c>
      <c r="H4320" s="42" t="s">
        <v>457</v>
      </c>
      <c r="I4320" s="28" t="s">
        <v>373</v>
      </c>
      <c r="J4320" s="12" t="s">
        <v>393</v>
      </c>
      <c r="K4320" s="28" t="s">
        <v>20307</v>
      </c>
      <c r="L4320" s="12" t="s">
        <v>20242</v>
      </c>
      <c r="M4320" s="12" t="s">
        <v>20243</v>
      </c>
      <c r="N4320" s="12" t="s">
        <v>20244</v>
      </c>
      <c r="O4320" s="26" t="s">
        <v>20308</v>
      </c>
      <c r="P4320" s="26" t="s">
        <v>20309</v>
      </c>
      <c r="Q4320" s="25" t="s">
        <v>20247</v>
      </c>
      <c r="R4320" s="26" t="s">
        <v>20310</v>
      </c>
      <c r="S4320" s="15" t="s">
        <v>20311</v>
      </c>
      <c r="T4320" s="52">
        <v>0</v>
      </c>
      <c r="U4320" s="22" t="s">
        <v>20250</v>
      </c>
      <c r="V4320" s="49" t="str">
        <f>+Sitio_Publico[[#This Row],[idcoleccion]]&amp;"-"&amp;Sitio_Publico[[#This Row],[id]]</f>
        <v>000-4319</v>
      </c>
      <c r="W4320" s="49">
        <f>+VLOOKUP(Sitio_Publico[[#This Row],[territorio]],Estructura!$AE$4:$AH$1067,4,0)</f>
        <v>20000010</v>
      </c>
      <c r="X4320" s="49" t="str">
        <f>+VLOOKUP(Sitio_Publico[[#This Row],[tema]],Estructura!$G$4:$J$532,4,0)</f>
        <v>T-65</v>
      </c>
      <c r="Y4320" s="49" t="str">
        <f>+VLOOKUP(Sitio_Publico[[#This Row],[contenido]],Estructura!$L$4:$O$473,4,0)</f>
        <v>C-37</v>
      </c>
      <c r="Z4320" s="49" t="str">
        <f>+VLOOKUP(Sitio_Publico[[#This Row],[Filtro Integrado]],Estructura!$U$4:$W$529,3,0)</f>
        <v>FI-0</v>
      </c>
      <c r="AA4320" s="49" t="str">
        <f>+VLOOKUP(Sitio_Publico[[#This Row],[Muestra]],Estructura!$Y$4:$AB$483,4,0)</f>
        <v>M-000376</v>
      </c>
    </row>
    <row r="4321" spans="1:27" ht="61.2" x14ac:dyDescent="0.3">
      <c r="A4321" s="16">
        <f t="shared" si="67"/>
        <v>4320</v>
      </c>
      <c r="B4321" s="47" t="s">
        <v>15118</v>
      </c>
      <c r="C4321" s="13" t="s">
        <v>20237</v>
      </c>
      <c r="D4321" s="13" t="s">
        <v>20238</v>
      </c>
      <c r="E4321" s="44">
        <v>78</v>
      </c>
      <c r="F4321" s="13" t="s">
        <v>20239</v>
      </c>
      <c r="G4321" s="23" t="s">
        <v>20240</v>
      </c>
      <c r="H4321" s="42" t="s">
        <v>457</v>
      </c>
      <c r="I4321" s="28" t="s">
        <v>373</v>
      </c>
      <c r="J4321" s="12" t="s">
        <v>393</v>
      </c>
      <c r="K4321" s="28" t="s">
        <v>20307</v>
      </c>
      <c r="L4321" s="12" t="s">
        <v>20251</v>
      </c>
      <c r="M4321" s="12" t="s">
        <v>20243</v>
      </c>
      <c r="N4321" s="12" t="s">
        <v>20244</v>
      </c>
      <c r="O4321" s="26" t="s">
        <v>20312</v>
      </c>
      <c r="P4321" s="26" t="s">
        <v>20313</v>
      </c>
      <c r="Q4321" s="25" t="s">
        <v>20247</v>
      </c>
      <c r="R4321" s="26" t="s">
        <v>20310</v>
      </c>
      <c r="S4321" s="15" t="s">
        <v>20314</v>
      </c>
      <c r="T4321" s="52">
        <v>0</v>
      </c>
      <c r="U4321" s="22" t="s">
        <v>20250</v>
      </c>
      <c r="V4321" s="49" t="str">
        <f>+Sitio_Publico[[#This Row],[idcoleccion]]&amp;"-"&amp;Sitio_Publico[[#This Row],[id]]</f>
        <v>000-4320</v>
      </c>
      <c r="W4321" s="49">
        <f>+VLOOKUP(Sitio_Publico[[#This Row],[territorio]],Estructura!$AE$4:$AH$1067,4,0)</f>
        <v>20000010</v>
      </c>
      <c r="X4321" s="49" t="str">
        <f>+VLOOKUP(Sitio_Publico[[#This Row],[tema]],Estructura!$G$4:$J$532,4,0)</f>
        <v>T-65</v>
      </c>
      <c r="Y4321" s="49" t="str">
        <f>+VLOOKUP(Sitio_Publico[[#This Row],[contenido]],Estructura!$L$4:$O$473,4,0)</f>
        <v>C-37</v>
      </c>
      <c r="Z4321" s="49" t="str">
        <f>+VLOOKUP(Sitio_Publico[[#This Row],[Filtro Integrado]],Estructura!$U$4:$W$529,3,0)</f>
        <v>FI-0</v>
      </c>
      <c r="AA4321" s="49" t="str">
        <f>+VLOOKUP(Sitio_Publico[[#This Row],[Muestra]],Estructura!$Y$4:$AB$483,4,0)</f>
        <v>M-000376</v>
      </c>
    </row>
    <row r="4322" spans="1:27" ht="61.2" x14ac:dyDescent="0.3">
      <c r="A4322" s="16">
        <f t="shared" si="67"/>
        <v>4321</v>
      </c>
      <c r="B4322" s="47" t="s">
        <v>15118</v>
      </c>
      <c r="C4322" s="13" t="s">
        <v>20237</v>
      </c>
      <c r="D4322" s="13" t="s">
        <v>20238</v>
      </c>
      <c r="E4322" s="44">
        <v>78</v>
      </c>
      <c r="F4322" s="13" t="s">
        <v>20239</v>
      </c>
      <c r="G4322" s="23" t="s">
        <v>20240</v>
      </c>
      <c r="H4322" s="42" t="s">
        <v>457</v>
      </c>
      <c r="I4322" s="28" t="s">
        <v>373</v>
      </c>
      <c r="J4322" s="12" t="s">
        <v>393</v>
      </c>
      <c r="K4322" s="28" t="s">
        <v>20307</v>
      </c>
      <c r="L4322" s="12" t="s">
        <v>20255</v>
      </c>
      <c r="M4322" s="12" t="s">
        <v>20243</v>
      </c>
      <c r="N4322" s="12" t="s">
        <v>20244</v>
      </c>
      <c r="O4322" s="26" t="s">
        <v>20315</v>
      </c>
      <c r="P4322" s="26" t="s">
        <v>20316</v>
      </c>
      <c r="Q4322" s="25" t="s">
        <v>20247</v>
      </c>
      <c r="R4322" s="26" t="s">
        <v>20310</v>
      </c>
      <c r="S4322" s="15" t="s">
        <v>20317</v>
      </c>
      <c r="T4322" s="52">
        <v>0</v>
      </c>
      <c r="U4322" s="22" t="s">
        <v>20250</v>
      </c>
      <c r="V4322" s="49" t="str">
        <f>+Sitio_Publico[[#This Row],[idcoleccion]]&amp;"-"&amp;Sitio_Publico[[#This Row],[id]]</f>
        <v>000-4321</v>
      </c>
      <c r="W4322" s="49">
        <f>+VLOOKUP(Sitio_Publico[[#This Row],[territorio]],Estructura!$AE$4:$AH$1067,4,0)</f>
        <v>20000010</v>
      </c>
      <c r="X4322" s="49" t="str">
        <f>+VLOOKUP(Sitio_Publico[[#This Row],[tema]],Estructura!$G$4:$J$532,4,0)</f>
        <v>T-65</v>
      </c>
      <c r="Y4322" s="49" t="str">
        <f>+VLOOKUP(Sitio_Publico[[#This Row],[contenido]],Estructura!$L$4:$O$473,4,0)</f>
        <v>C-37</v>
      </c>
      <c r="Z4322" s="49" t="str">
        <f>+VLOOKUP(Sitio_Publico[[#This Row],[Filtro Integrado]],Estructura!$U$4:$W$529,3,0)</f>
        <v>FI-0</v>
      </c>
      <c r="AA4322" s="49" t="str">
        <f>+VLOOKUP(Sitio_Publico[[#This Row],[Muestra]],Estructura!$Y$4:$AB$483,4,0)</f>
        <v>M-000376</v>
      </c>
    </row>
    <row r="4323" spans="1:27" ht="61.2" x14ac:dyDescent="0.3">
      <c r="A4323" s="16">
        <f t="shared" si="67"/>
        <v>4322</v>
      </c>
      <c r="B4323" s="47" t="s">
        <v>15118</v>
      </c>
      <c r="C4323" s="13" t="s">
        <v>20237</v>
      </c>
      <c r="D4323" s="13" t="s">
        <v>20238</v>
      </c>
      <c r="E4323" s="44">
        <v>78</v>
      </c>
      <c r="F4323" s="13" t="s">
        <v>20239</v>
      </c>
      <c r="G4323" s="23" t="s">
        <v>20240</v>
      </c>
      <c r="H4323" s="42" t="s">
        <v>457</v>
      </c>
      <c r="I4323" s="28" t="s">
        <v>373</v>
      </c>
      <c r="J4323" s="12" t="s">
        <v>393</v>
      </c>
      <c r="K4323" s="28" t="s">
        <v>20307</v>
      </c>
      <c r="L4323" s="12" t="s">
        <v>20259</v>
      </c>
      <c r="M4323" s="12" t="s">
        <v>20243</v>
      </c>
      <c r="N4323" s="12" t="s">
        <v>20244</v>
      </c>
      <c r="O4323" s="26" t="s">
        <v>20318</v>
      </c>
      <c r="P4323" s="26" t="s">
        <v>20319</v>
      </c>
      <c r="Q4323" s="25" t="s">
        <v>20247</v>
      </c>
      <c r="R4323" s="26" t="s">
        <v>20310</v>
      </c>
      <c r="S4323" s="15" t="s">
        <v>20320</v>
      </c>
      <c r="T4323" s="52">
        <v>0</v>
      </c>
      <c r="U4323" s="22" t="s">
        <v>20250</v>
      </c>
      <c r="V4323" s="49" t="str">
        <f>+Sitio_Publico[[#This Row],[idcoleccion]]&amp;"-"&amp;Sitio_Publico[[#This Row],[id]]</f>
        <v>000-4322</v>
      </c>
      <c r="W4323" s="49">
        <f>+VLOOKUP(Sitio_Publico[[#This Row],[territorio]],Estructura!$AE$4:$AH$1067,4,0)</f>
        <v>20000010</v>
      </c>
      <c r="X4323" s="49" t="str">
        <f>+VLOOKUP(Sitio_Publico[[#This Row],[tema]],Estructura!$G$4:$J$532,4,0)</f>
        <v>T-65</v>
      </c>
      <c r="Y4323" s="49" t="str">
        <f>+VLOOKUP(Sitio_Publico[[#This Row],[contenido]],Estructura!$L$4:$O$473,4,0)</f>
        <v>C-37</v>
      </c>
      <c r="Z4323" s="49" t="str">
        <f>+VLOOKUP(Sitio_Publico[[#This Row],[Filtro Integrado]],Estructura!$U$4:$W$529,3,0)</f>
        <v>FI-0</v>
      </c>
      <c r="AA4323" s="49" t="str">
        <f>+VLOOKUP(Sitio_Publico[[#This Row],[Muestra]],Estructura!$Y$4:$AB$483,4,0)</f>
        <v>M-000376</v>
      </c>
    </row>
    <row r="4324" spans="1:27" ht="61.2" x14ac:dyDescent="0.3">
      <c r="A4324" s="16">
        <f t="shared" si="67"/>
        <v>4323</v>
      </c>
      <c r="B4324" s="47" t="s">
        <v>15118</v>
      </c>
      <c r="C4324" s="13" t="s">
        <v>20237</v>
      </c>
      <c r="D4324" s="13" t="s">
        <v>20238</v>
      </c>
      <c r="E4324" s="44">
        <v>78</v>
      </c>
      <c r="F4324" s="13" t="s">
        <v>20239</v>
      </c>
      <c r="G4324" s="23" t="s">
        <v>20263</v>
      </c>
      <c r="H4324" s="42" t="s">
        <v>457</v>
      </c>
      <c r="I4324" s="28" t="s">
        <v>373</v>
      </c>
      <c r="J4324" s="12" t="s">
        <v>393</v>
      </c>
      <c r="K4324" s="28" t="s">
        <v>20307</v>
      </c>
      <c r="L4324" s="12" t="s">
        <v>20242</v>
      </c>
      <c r="M4324" s="12" t="s">
        <v>20243</v>
      </c>
      <c r="N4324" s="12" t="s">
        <v>20244</v>
      </c>
      <c r="O4324" s="26" t="s">
        <v>20308</v>
      </c>
      <c r="P4324" s="26" t="s">
        <v>20309</v>
      </c>
      <c r="Q4324" s="25" t="s">
        <v>20247</v>
      </c>
      <c r="R4324" s="26" t="s">
        <v>20310</v>
      </c>
      <c r="S4324" s="15" t="s">
        <v>20321</v>
      </c>
      <c r="T4324" s="52">
        <v>0</v>
      </c>
      <c r="U4324" s="22" t="s">
        <v>20250</v>
      </c>
      <c r="V4324" s="49" t="str">
        <f>+Sitio_Publico[[#This Row],[idcoleccion]]&amp;"-"&amp;Sitio_Publico[[#This Row],[id]]</f>
        <v>000-4323</v>
      </c>
      <c r="W4324" s="49">
        <f>+VLOOKUP(Sitio_Publico[[#This Row],[territorio]],Estructura!$AE$4:$AH$1067,4,0)</f>
        <v>20000010</v>
      </c>
      <c r="X4324" s="49" t="str">
        <f>+VLOOKUP(Sitio_Publico[[#This Row],[tema]],Estructura!$G$4:$J$532,4,0)</f>
        <v>T-65</v>
      </c>
      <c r="Y4324" s="49" t="str">
        <f>+VLOOKUP(Sitio_Publico[[#This Row],[contenido]],Estructura!$L$4:$O$473,4,0)</f>
        <v>C-38</v>
      </c>
      <c r="Z4324" s="49" t="str">
        <f>+VLOOKUP(Sitio_Publico[[#This Row],[Filtro Integrado]],Estructura!$U$4:$W$529,3,0)</f>
        <v>FI-0</v>
      </c>
      <c r="AA4324" s="49" t="str">
        <f>+VLOOKUP(Sitio_Publico[[#This Row],[Muestra]],Estructura!$Y$4:$AB$483,4,0)</f>
        <v>M-000376</v>
      </c>
    </row>
    <row r="4325" spans="1:27" ht="61.2" x14ac:dyDescent="0.3">
      <c r="A4325" s="16">
        <f t="shared" si="67"/>
        <v>4324</v>
      </c>
      <c r="B4325" s="47" t="s">
        <v>15118</v>
      </c>
      <c r="C4325" s="13" t="s">
        <v>20237</v>
      </c>
      <c r="D4325" s="13" t="s">
        <v>20238</v>
      </c>
      <c r="E4325" s="44">
        <v>78</v>
      </c>
      <c r="F4325" s="13" t="s">
        <v>20239</v>
      </c>
      <c r="G4325" s="23" t="s">
        <v>20263</v>
      </c>
      <c r="H4325" s="42" t="s">
        <v>457</v>
      </c>
      <c r="I4325" s="28" t="s">
        <v>373</v>
      </c>
      <c r="J4325" s="12" t="s">
        <v>393</v>
      </c>
      <c r="K4325" s="28" t="s">
        <v>20307</v>
      </c>
      <c r="L4325" s="12" t="s">
        <v>20251</v>
      </c>
      <c r="M4325" s="12" t="s">
        <v>20243</v>
      </c>
      <c r="N4325" s="12" t="s">
        <v>20244</v>
      </c>
      <c r="O4325" s="26" t="s">
        <v>20312</v>
      </c>
      <c r="P4325" s="26" t="s">
        <v>20313</v>
      </c>
      <c r="Q4325" s="25" t="s">
        <v>20247</v>
      </c>
      <c r="R4325" s="26" t="s">
        <v>20310</v>
      </c>
      <c r="S4325" s="15" t="s">
        <v>20322</v>
      </c>
      <c r="T4325" s="52">
        <v>0</v>
      </c>
      <c r="U4325" s="22" t="s">
        <v>20250</v>
      </c>
      <c r="V4325" s="49" t="str">
        <f>+Sitio_Publico[[#This Row],[idcoleccion]]&amp;"-"&amp;Sitio_Publico[[#This Row],[id]]</f>
        <v>000-4324</v>
      </c>
      <c r="W4325" s="49">
        <f>+VLOOKUP(Sitio_Publico[[#This Row],[territorio]],Estructura!$AE$4:$AH$1067,4,0)</f>
        <v>20000010</v>
      </c>
      <c r="X4325" s="49" t="str">
        <f>+VLOOKUP(Sitio_Publico[[#This Row],[tema]],Estructura!$G$4:$J$532,4,0)</f>
        <v>T-65</v>
      </c>
      <c r="Y4325" s="49" t="str">
        <f>+VLOOKUP(Sitio_Publico[[#This Row],[contenido]],Estructura!$L$4:$O$473,4,0)</f>
        <v>C-38</v>
      </c>
      <c r="Z4325" s="49" t="str">
        <f>+VLOOKUP(Sitio_Publico[[#This Row],[Filtro Integrado]],Estructura!$U$4:$W$529,3,0)</f>
        <v>FI-0</v>
      </c>
      <c r="AA4325" s="49" t="str">
        <f>+VLOOKUP(Sitio_Publico[[#This Row],[Muestra]],Estructura!$Y$4:$AB$483,4,0)</f>
        <v>M-000376</v>
      </c>
    </row>
    <row r="4326" spans="1:27" ht="61.2" x14ac:dyDescent="0.3">
      <c r="A4326" s="16">
        <f t="shared" si="67"/>
        <v>4325</v>
      </c>
      <c r="B4326" s="47" t="s">
        <v>15118</v>
      </c>
      <c r="C4326" s="13" t="s">
        <v>20237</v>
      </c>
      <c r="D4326" s="13" t="s">
        <v>20238</v>
      </c>
      <c r="E4326" s="44">
        <v>78</v>
      </c>
      <c r="F4326" s="13" t="s">
        <v>20239</v>
      </c>
      <c r="G4326" s="23" t="s">
        <v>20263</v>
      </c>
      <c r="H4326" s="42" t="s">
        <v>457</v>
      </c>
      <c r="I4326" s="28" t="s">
        <v>373</v>
      </c>
      <c r="J4326" s="12" t="s">
        <v>393</v>
      </c>
      <c r="K4326" s="28" t="s">
        <v>20307</v>
      </c>
      <c r="L4326" s="12" t="s">
        <v>20255</v>
      </c>
      <c r="M4326" s="12" t="s">
        <v>20243</v>
      </c>
      <c r="N4326" s="12" t="s">
        <v>20244</v>
      </c>
      <c r="O4326" s="26" t="s">
        <v>20315</v>
      </c>
      <c r="P4326" s="26" t="s">
        <v>20316</v>
      </c>
      <c r="Q4326" s="25" t="s">
        <v>20247</v>
      </c>
      <c r="R4326" s="26" t="s">
        <v>20310</v>
      </c>
      <c r="S4326" s="15" t="s">
        <v>20323</v>
      </c>
      <c r="T4326" s="52">
        <v>0</v>
      </c>
      <c r="U4326" s="22" t="s">
        <v>20250</v>
      </c>
      <c r="V4326" s="49" t="str">
        <f>+Sitio_Publico[[#This Row],[idcoleccion]]&amp;"-"&amp;Sitio_Publico[[#This Row],[id]]</f>
        <v>000-4325</v>
      </c>
      <c r="W4326" s="49">
        <f>+VLOOKUP(Sitio_Publico[[#This Row],[territorio]],Estructura!$AE$4:$AH$1067,4,0)</f>
        <v>20000010</v>
      </c>
      <c r="X4326" s="49" t="str">
        <f>+VLOOKUP(Sitio_Publico[[#This Row],[tema]],Estructura!$G$4:$J$532,4,0)</f>
        <v>T-65</v>
      </c>
      <c r="Y4326" s="49" t="str">
        <f>+VLOOKUP(Sitio_Publico[[#This Row],[contenido]],Estructura!$L$4:$O$473,4,0)</f>
        <v>C-38</v>
      </c>
      <c r="Z4326" s="49" t="str">
        <f>+VLOOKUP(Sitio_Publico[[#This Row],[Filtro Integrado]],Estructura!$U$4:$W$529,3,0)</f>
        <v>FI-0</v>
      </c>
      <c r="AA4326" s="49" t="str">
        <f>+VLOOKUP(Sitio_Publico[[#This Row],[Muestra]],Estructura!$Y$4:$AB$483,4,0)</f>
        <v>M-000376</v>
      </c>
    </row>
    <row r="4327" spans="1:27" ht="61.2" x14ac:dyDescent="0.3">
      <c r="A4327" s="16">
        <f t="shared" si="67"/>
        <v>4326</v>
      </c>
      <c r="B4327" s="47" t="s">
        <v>15118</v>
      </c>
      <c r="C4327" s="13" t="s">
        <v>20237</v>
      </c>
      <c r="D4327" s="13" t="s">
        <v>20238</v>
      </c>
      <c r="E4327" s="44">
        <v>78</v>
      </c>
      <c r="F4327" s="13" t="s">
        <v>20239</v>
      </c>
      <c r="G4327" s="23" t="s">
        <v>20273</v>
      </c>
      <c r="H4327" s="42" t="s">
        <v>457</v>
      </c>
      <c r="I4327" s="28" t="s">
        <v>373</v>
      </c>
      <c r="J4327" s="12" t="s">
        <v>20274</v>
      </c>
      <c r="K4327" s="28" t="s">
        <v>20307</v>
      </c>
      <c r="L4327" s="12" t="s">
        <v>20275</v>
      </c>
      <c r="M4327" s="12" t="s">
        <v>20243</v>
      </c>
      <c r="N4327" s="12" t="s">
        <v>20244</v>
      </c>
      <c r="O4327" s="26" t="s">
        <v>20324</v>
      </c>
      <c r="P4327" s="26" t="s">
        <v>20325</v>
      </c>
      <c r="Q4327" s="25" t="s">
        <v>20278</v>
      </c>
      <c r="R4327" s="26" t="s">
        <v>20310</v>
      </c>
      <c r="S4327" s="15" t="s">
        <v>20326</v>
      </c>
      <c r="T4327" s="52">
        <v>0</v>
      </c>
      <c r="U4327" s="22" t="s">
        <v>20250</v>
      </c>
      <c r="V4327" s="49" t="str">
        <f>+Sitio_Publico[[#This Row],[idcoleccion]]&amp;"-"&amp;Sitio_Publico[[#This Row],[id]]</f>
        <v>000-4326</v>
      </c>
      <c r="W4327" s="49">
        <f>+VLOOKUP(Sitio_Publico[[#This Row],[territorio]],Estructura!$AE$4:$AH$1067,4,0)</f>
        <v>20000010</v>
      </c>
      <c r="X4327" s="49" t="str">
        <f>+VLOOKUP(Sitio_Publico[[#This Row],[tema]],Estructura!$G$4:$J$532,4,0)</f>
        <v>T-65</v>
      </c>
      <c r="Y4327" s="49" t="str">
        <f>+VLOOKUP(Sitio_Publico[[#This Row],[contenido]],Estructura!$L$4:$O$473,4,0)</f>
        <v>C-39</v>
      </c>
      <c r="Z4327" s="49" t="str">
        <f>+VLOOKUP(Sitio_Publico[[#This Row],[Filtro Integrado]],Estructura!$U$4:$W$529,3,0)</f>
        <v>FI-17</v>
      </c>
      <c r="AA4327" s="49" t="str">
        <f>+VLOOKUP(Sitio_Publico[[#This Row],[Muestra]],Estructura!$Y$4:$AB$483,4,0)</f>
        <v>M-000376</v>
      </c>
    </row>
    <row r="4328" spans="1:27" ht="61.2" x14ac:dyDescent="0.3">
      <c r="A4328" s="16">
        <f t="shared" si="67"/>
        <v>4327</v>
      </c>
      <c r="B4328" s="47" t="s">
        <v>15118</v>
      </c>
      <c r="C4328" s="13" t="s">
        <v>20237</v>
      </c>
      <c r="D4328" s="13" t="s">
        <v>20238</v>
      </c>
      <c r="E4328" s="44">
        <v>78</v>
      </c>
      <c r="F4328" s="13" t="s">
        <v>20239</v>
      </c>
      <c r="G4328" s="23" t="s">
        <v>20240</v>
      </c>
      <c r="H4328" s="42" t="s">
        <v>457</v>
      </c>
      <c r="I4328" s="28" t="s">
        <v>373</v>
      </c>
      <c r="J4328" s="12" t="s">
        <v>393</v>
      </c>
      <c r="K4328" s="28" t="s">
        <v>20307</v>
      </c>
      <c r="L4328" s="12" t="s">
        <v>20242</v>
      </c>
      <c r="M4328" s="12" t="s">
        <v>20243</v>
      </c>
      <c r="N4328" s="12" t="s">
        <v>20244</v>
      </c>
      <c r="O4328" s="26" t="s">
        <v>20327</v>
      </c>
      <c r="P4328" s="26" t="s">
        <v>20328</v>
      </c>
      <c r="Q4328" s="25" t="s">
        <v>20282</v>
      </c>
      <c r="R4328" s="26" t="s">
        <v>20310</v>
      </c>
      <c r="S4328" s="15" t="s">
        <v>20329</v>
      </c>
      <c r="T4328" s="52">
        <v>0</v>
      </c>
      <c r="U4328" s="22" t="s">
        <v>20250</v>
      </c>
      <c r="V4328" s="49" t="str">
        <f>+Sitio_Publico[[#This Row],[idcoleccion]]&amp;"-"&amp;Sitio_Publico[[#This Row],[id]]</f>
        <v>000-4327</v>
      </c>
      <c r="W4328" s="49">
        <f>+VLOOKUP(Sitio_Publico[[#This Row],[territorio]],Estructura!$AE$4:$AH$1067,4,0)</f>
        <v>20000010</v>
      </c>
      <c r="X4328" s="49" t="str">
        <f>+VLOOKUP(Sitio_Publico[[#This Row],[tema]],Estructura!$G$4:$J$532,4,0)</f>
        <v>T-65</v>
      </c>
      <c r="Y4328" s="49" t="str">
        <f>+VLOOKUP(Sitio_Publico[[#This Row],[contenido]],Estructura!$L$4:$O$473,4,0)</f>
        <v>C-37</v>
      </c>
      <c r="Z4328" s="49" t="str">
        <f>+VLOOKUP(Sitio_Publico[[#This Row],[Filtro Integrado]],Estructura!$U$4:$W$529,3,0)</f>
        <v>FI-0</v>
      </c>
      <c r="AA4328" s="49" t="str">
        <f>+VLOOKUP(Sitio_Publico[[#This Row],[Muestra]],Estructura!$Y$4:$AB$483,4,0)</f>
        <v>M-000376</v>
      </c>
    </row>
    <row r="4329" spans="1:27" ht="61.2" x14ac:dyDescent="0.3">
      <c r="A4329" s="16">
        <f t="shared" si="67"/>
        <v>4328</v>
      </c>
      <c r="B4329" s="47" t="s">
        <v>15118</v>
      </c>
      <c r="C4329" s="13" t="s">
        <v>20237</v>
      </c>
      <c r="D4329" s="13" t="s">
        <v>20238</v>
      </c>
      <c r="E4329" s="44">
        <v>78</v>
      </c>
      <c r="F4329" s="13" t="s">
        <v>20239</v>
      </c>
      <c r="G4329" s="23" t="s">
        <v>20240</v>
      </c>
      <c r="H4329" s="42" t="s">
        <v>457</v>
      </c>
      <c r="I4329" s="28" t="s">
        <v>373</v>
      </c>
      <c r="J4329" s="12" t="s">
        <v>393</v>
      </c>
      <c r="K4329" s="28" t="s">
        <v>20307</v>
      </c>
      <c r="L4329" s="12" t="s">
        <v>20251</v>
      </c>
      <c r="M4329" s="12" t="s">
        <v>20243</v>
      </c>
      <c r="N4329" s="12" t="s">
        <v>20244</v>
      </c>
      <c r="O4329" s="26" t="s">
        <v>20330</v>
      </c>
      <c r="P4329" s="26" t="s">
        <v>20331</v>
      </c>
      <c r="Q4329" s="25" t="s">
        <v>20282</v>
      </c>
      <c r="R4329" s="26" t="s">
        <v>20310</v>
      </c>
      <c r="S4329" s="15" t="s">
        <v>20332</v>
      </c>
      <c r="T4329" s="52">
        <v>0</v>
      </c>
      <c r="U4329" s="22" t="s">
        <v>20250</v>
      </c>
      <c r="V4329" s="49" t="str">
        <f>+Sitio_Publico[[#This Row],[idcoleccion]]&amp;"-"&amp;Sitio_Publico[[#This Row],[id]]</f>
        <v>000-4328</v>
      </c>
      <c r="W4329" s="49">
        <f>+VLOOKUP(Sitio_Publico[[#This Row],[territorio]],Estructura!$AE$4:$AH$1067,4,0)</f>
        <v>20000010</v>
      </c>
      <c r="X4329" s="49" t="str">
        <f>+VLOOKUP(Sitio_Publico[[#This Row],[tema]],Estructura!$G$4:$J$532,4,0)</f>
        <v>T-65</v>
      </c>
      <c r="Y4329" s="49" t="str">
        <f>+VLOOKUP(Sitio_Publico[[#This Row],[contenido]],Estructura!$L$4:$O$473,4,0)</f>
        <v>C-37</v>
      </c>
      <c r="Z4329" s="49" t="str">
        <f>+VLOOKUP(Sitio_Publico[[#This Row],[Filtro Integrado]],Estructura!$U$4:$W$529,3,0)</f>
        <v>FI-0</v>
      </c>
      <c r="AA4329" s="49" t="str">
        <f>+VLOOKUP(Sitio_Publico[[#This Row],[Muestra]],Estructura!$Y$4:$AB$483,4,0)</f>
        <v>M-000376</v>
      </c>
    </row>
    <row r="4330" spans="1:27" ht="61.2" x14ac:dyDescent="0.3">
      <c r="A4330" s="16">
        <f t="shared" si="67"/>
        <v>4329</v>
      </c>
      <c r="B4330" s="47" t="s">
        <v>15118</v>
      </c>
      <c r="C4330" s="13" t="s">
        <v>20237</v>
      </c>
      <c r="D4330" s="13" t="s">
        <v>20238</v>
      </c>
      <c r="E4330" s="44">
        <v>78</v>
      </c>
      <c r="F4330" s="13" t="s">
        <v>20239</v>
      </c>
      <c r="G4330" s="23" t="s">
        <v>20240</v>
      </c>
      <c r="H4330" s="42" t="s">
        <v>457</v>
      </c>
      <c r="I4330" s="28" t="s">
        <v>373</v>
      </c>
      <c r="J4330" s="12" t="s">
        <v>393</v>
      </c>
      <c r="K4330" s="28" t="s">
        <v>20307</v>
      </c>
      <c r="L4330" s="12" t="s">
        <v>20255</v>
      </c>
      <c r="M4330" s="12" t="s">
        <v>20243</v>
      </c>
      <c r="N4330" s="12" t="s">
        <v>20244</v>
      </c>
      <c r="O4330" s="26" t="s">
        <v>20333</v>
      </c>
      <c r="P4330" s="26" t="s">
        <v>20334</v>
      </c>
      <c r="Q4330" s="25" t="s">
        <v>20282</v>
      </c>
      <c r="R4330" s="26" t="s">
        <v>20310</v>
      </c>
      <c r="S4330" s="15" t="s">
        <v>20335</v>
      </c>
      <c r="T4330" s="52">
        <v>0</v>
      </c>
      <c r="U4330" s="22" t="s">
        <v>20250</v>
      </c>
      <c r="V4330" s="49" t="str">
        <f>+Sitio_Publico[[#This Row],[idcoleccion]]&amp;"-"&amp;Sitio_Publico[[#This Row],[id]]</f>
        <v>000-4329</v>
      </c>
      <c r="W4330" s="49">
        <f>+VLOOKUP(Sitio_Publico[[#This Row],[territorio]],Estructura!$AE$4:$AH$1067,4,0)</f>
        <v>20000010</v>
      </c>
      <c r="X4330" s="49" t="str">
        <f>+VLOOKUP(Sitio_Publico[[#This Row],[tema]],Estructura!$G$4:$J$532,4,0)</f>
        <v>T-65</v>
      </c>
      <c r="Y4330" s="49" t="str">
        <f>+VLOOKUP(Sitio_Publico[[#This Row],[contenido]],Estructura!$L$4:$O$473,4,0)</f>
        <v>C-37</v>
      </c>
      <c r="Z4330" s="49" t="str">
        <f>+VLOOKUP(Sitio_Publico[[#This Row],[Filtro Integrado]],Estructura!$U$4:$W$529,3,0)</f>
        <v>FI-0</v>
      </c>
      <c r="AA4330" s="49" t="str">
        <f>+VLOOKUP(Sitio_Publico[[#This Row],[Muestra]],Estructura!$Y$4:$AB$483,4,0)</f>
        <v>M-000376</v>
      </c>
    </row>
    <row r="4331" spans="1:27" ht="61.2" x14ac:dyDescent="0.3">
      <c r="A4331" s="16">
        <f t="shared" si="67"/>
        <v>4330</v>
      </c>
      <c r="B4331" s="47" t="s">
        <v>15118</v>
      </c>
      <c r="C4331" s="13" t="s">
        <v>20237</v>
      </c>
      <c r="D4331" s="13" t="s">
        <v>20238</v>
      </c>
      <c r="E4331" s="44">
        <v>78</v>
      </c>
      <c r="F4331" s="13" t="s">
        <v>20239</v>
      </c>
      <c r="G4331" s="23" t="s">
        <v>20240</v>
      </c>
      <c r="H4331" s="42" t="s">
        <v>457</v>
      </c>
      <c r="I4331" s="28" t="s">
        <v>373</v>
      </c>
      <c r="J4331" s="12" t="s">
        <v>393</v>
      </c>
      <c r="K4331" s="28" t="s">
        <v>20307</v>
      </c>
      <c r="L4331" s="12" t="s">
        <v>20259</v>
      </c>
      <c r="M4331" s="12" t="s">
        <v>20243</v>
      </c>
      <c r="N4331" s="12" t="s">
        <v>20244</v>
      </c>
      <c r="O4331" s="26" t="s">
        <v>20336</v>
      </c>
      <c r="P4331" s="26" t="s">
        <v>20337</v>
      </c>
      <c r="Q4331" s="25" t="s">
        <v>20282</v>
      </c>
      <c r="R4331" s="26" t="s">
        <v>20310</v>
      </c>
      <c r="S4331" s="15" t="s">
        <v>20338</v>
      </c>
      <c r="T4331" s="52">
        <v>0</v>
      </c>
      <c r="U4331" s="22" t="s">
        <v>20250</v>
      </c>
      <c r="V4331" s="49" t="str">
        <f>+Sitio_Publico[[#This Row],[idcoleccion]]&amp;"-"&amp;Sitio_Publico[[#This Row],[id]]</f>
        <v>000-4330</v>
      </c>
      <c r="W4331" s="49">
        <f>+VLOOKUP(Sitio_Publico[[#This Row],[territorio]],Estructura!$AE$4:$AH$1067,4,0)</f>
        <v>20000010</v>
      </c>
      <c r="X4331" s="49" t="str">
        <f>+VLOOKUP(Sitio_Publico[[#This Row],[tema]],Estructura!$G$4:$J$532,4,0)</f>
        <v>T-65</v>
      </c>
      <c r="Y4331" s="49" t="str">
        <f>+VLOOKUP(Sitio_Publico[[#This Row],[contenido]],Estructura!$L$4:$O$473,4,0)</f>
        <v>C-37</v>
      </c>
      <c r="Z4331" s="49" t="str">
        <f>+VLOOKUP(Sitio_Publico[[#This Row],[Filtro Integrado]],Estructura!$U$4:$W$529,3,0)</f>
        <v>FI-0</v>
      </c>
      <c r="AA4331" s="49" t="str">
        <f>+VLOOKUP(Sitio_Publico[[#This Row],[Muestra]],Estructura!$Y$4:$AB$483,4,0)</f>
        <v>M-000376</v>
      </c>
    </row>
    <row r="4332" spans="1:27" ht="61.2" x14ac:dyDescent="0.3">
      <c r="A4332" s="16">
        <f t="shared" si="67"/>
        <v>4331</v>
      </c>
      <c r="B4332" s="47" t="s">
        <v>15118</v>
      </c>
      <c r="C4332" s="13" t="s">
        <v>20237</v>
      </c>
      <c r="D4332" s="13" t="s">
        <v>20238</v>
      </c>
      <c r="E4332" s="44">
        <v>78</v>
      </c>
      <c r="F4332" s="13" t="s">
        <v>20239</v>
      </c>
      <c r="G4332" s="23" t="s">
        <v>20263</v>
      </c>
      <c r="H4332" s="42" t="s">
        <v>457</v>
      </c>
      <c r="I4332" s="28" t="s">
        <v>373</v>
      </c>
      <c r="J4332" s="12" t="s">
        <v>393</v>
      </c>
      <c r="K4332" s="28" t="s">
        <v>20307</v>
      </c>
      <c r="L4332" s="12" t="s">
        <v>20242</v>
      </c>
      <c r="M4332" s="12" t="s">
        <v>20243</v>
      </c>
      <c r="N4332" s="12" t="s">
        <v>20244</v>
      </c>
      <c r="O4332" s="26" t="s">
        <v>20327</v>
      </c>
      <c r="P4332" s="26" t="s">
        <v>20328</v>
      </c>
      <c r="Q4332" s="25" t="s">
        <v>20282</v>
      </c>
      <c r="R4332" s="26" t="s">
        <v>20310</v>
      </c>
      <c r="S4332" s="15" t="s">
        <v>20339</v>
      </c>
      <c r="T4332" s="52">
        <v>0</v>
      </c>
      <c r="U4332" s="22" t="s">
        <v>20250</v>
      </c>
      <c r="V4332" s="49" t="str">
        <f>+Sitio_Publico[[#This Row],[idcoleccion]]&amp;"-"&amp;Sitio_Publico[[#This Row],[id]]</f>
        <v>000-4331</v>
      </c>
      <c r="W4332" s="49">
        <f>+VLOOKUP(Sitio_Publico[[#This Row],[territorio]],Estructura!$AE$4:$AH$1067,4,0)</f>
        <v>20000010</v>
      </c>
      <c r="X4332" s="49" t="str">
        <f>+VLOOKUP(Sitio_Publico[[#This Row],[tema]],Estructura!$G$4:$J$532,4,0)</f>
        <v>T-65</v>
      </c>
      <c r="Y4332" s="49" t="str">
        <f>+VLOOKUP(Sitio_Publico[[#This Row],[contenido]],Estructura!$L$4:$O$473,4,0)</f>
        <v>C-38</v>
      </c>
      <c r="Z4332" s="49" t="str">
        <f>+VLOOKUP(Sitio_Publico[[#This Row],[Filtro Integrado]],Estructura!$U$4:$W$529,3,0)</f>
        <v>FI-0</v>
      </c>
      <c r="AA4332" s="49" t="str">
        <f>+VLOOKUP(Sitio_Publico[[#This Row],[Muestra]],Estructura!$Y$4:$AB$483,4,0)</f>
        <v>M-000376</v>
      </c>
    </row>
    <row r="4333" spans="1:27" ht="61.2" x14ac:dyDescent="0.3">
      <c r="A4333" s="16">
        <f t="shared" si="67"/>
        <v>4332</v>
      </c>
      <c r="B4333" s="47" t="s">
        <v>15118</v>
      </c>
      <c r="C4333" s="13" t="s">
        <v>20237</v>
      </c>
      <c r="D4333" s="13" t="s">
        <v>20238</v>
      </c>
      <c r="E4333" s="44">
        <v>78</v>
      </c>
      <c r="F4333" s="13" t="s">
        <v>20239</v>
      </c>
      <c r="G4333" s="23" t="s">
        <v>20263</v>
      </c>
      <c r="H4333" s="42" t="s">
        <v>457</v>
      </c>
      <c r="I4333" s="28" t="s">
        <v>373</v>
      </c>
      <c r="J4333" s="12" t="s">
        <v>393</v>
      </c>
      <c r="K4333" s="28" t="s">
        <v>20307</v>
      </c>
      <c r="L4333" s="12" t="s">
        <v>20251</v>
      </c>
      <c r="M4333" s="12" t="s">
        <v>20243</v>
      </c>
      <c r="N4333" s="12" t="s">
        <v>20244</v>
      </c>
      <c r="O4333" s="26" t="s">
        <v>20330</v>
      </c>
      <c r="P4333" s="26" t="s">
        <v>20331</v>
      </c>
      <c r="Q4333" s="25" t="s">
        <v>20282</v>
      </c>
      <c r="R4333" s="26" t="s">
        <v>20310</v>
      </c>
      <c r="S4333" s="15" t="s">
        <v>20340</v>
      </c>
      <c r="T4333" s="52">
        <v>0</v>
      </c>
      <c r="U4333" s="22" t="s">
        <v>20250</v>
      </c>
      <c r="V4333" s="49" t="str">
        <f>+Sitio_Publico[[#This Row],[idcoleccion]]&amp;"-"&amp;Sitio_Publico[[#This Row],[id]]</f>
        <v>000-4332</v>
      </c>
      <c r="W4333" s="49">
        <f>+VLOOKUP(Sitio_Publico[[#This Row],[territorio]],Estructura!$AE$4:$AH$1067,4,0)</f>
        <v>20000010</v>
      </c>
      <c r="X4333" s="49" t="str">
        <f>+VLOOKUP(Sitio_Publico[[#This Row],[tema]],Estructura!$G$4:$J$532,4,0)</f>
        <v>T-65</v>
      </c>
      <c r="Y4333" s="49" t="str">
        <f>+VLOOKUP(Sitio_Publico[[#This Row],[contenido]],Estructura!$L$4:$O$473,4,0)</f>
        <v>C-38</v>
      </c>
      <c r="Z4333" s="49" t="str">
        <f>+VLOOKUP(Sitio_Publico[[#This Row],[Filtro Integrado]],Estructura!$U$4:$W$529,3,0)</f>
        <v>FI-0</v>
      </c>
      <c r="AA4333" s="49" t="str">
        <f>+VLOOKUP(Sitio_Publico[[#This Row],[Muestra]],Estructura!$Y$4:$AB$483,4,0)</f>
        <v>M-000376</v>
      </c>
    </row>
    <row r="4334" spans="1:27" ht="61.2" x14ac:dyDescent="0.3">
      <c r="A4334" s="16">
        <f t="shared" si="67"/>
        <v>4333</v>
      </c>
      <c r="B4334" s="47" t="s">
        <v>15118</v>
      </c>
      <c r="C4334" s="13" t="s">
        <v>20237</v>
      </c>
      <c r="D4334" s="13" t="s">
        <v>20238</v>
      </c>
      <c r="E4334" s="44">
        <v>78</v>
      </c>
      <c r="F4334" s="13" t="s">
        <v>20239</v>
      </c>
      <c r="G4334" s="23" t="s">
        <v>20263</v>
      </c>
      <c r="H4334" s="42" t="s">
        <v>457</v>
      </c>
      <c r="I4334" s="28" t="s">
        <v>373</v>
      </c>
      <c r="J4334" s="12" t="s">
        <v>393</v>
      </c>
      <c r="K4334" s="28" t="s">
        <v>20307</v>
      </c>
      <c r="L4334" s="12" t="s">
        <v>20255</v>
      </c>
      <c r="M4334" s="12" t="s">
        <v>20243</v>
      </c>
      <c r="N4334" s="12" t="s">
        <v>20244</v>
      </c>
      <c r="O4334" s="26" t="s">
        <v>20333</v>
      </c>
      <c r="P4334" s="26" t="s">
        <v>20334</v>
      </c>
      <c r="Q4334" s="25" t="s">
        <v>20282</v>
      </c>
      <c r="R4334" s="26" t="s">
        <v>20310</v>
      </c>
      <c r="S4334" s="15" t="s">
        <v>20341</v>
      </c>
      <c r="T4334" s="52">
        <v>0</v>
      </c>
      <c r="U4334" s="22" t="s">
        <v>20250</v>
      </c>
      <c r="V4334" s="49" t="str">
        <f>+Sitio_Publico[[#This Row],[idcoleccion]]&amp;"-"&amp;Sitio_Publico[[#This Row],[id]]</f>
        <v>000-4333</v>
      </c>
      <c r="W4334" s="49">
        <f>+VLOOKUP(Sitio_Publico[[#This Row],[territorio]],Estructura!$AE$4:$AH$1067,4,0)</f>
        <v>20000010</v>
      </c>
      <c r="X4334" s="49" t="str">
        <f>+VLOOKUP(Sitio_Publico[[#This Row],[tema]],Estructura!$G$4:$J$532,4,0)</f>
        <v>T-65</v>
      </c>
      <c r="Y4334" s="49" t="str">
        <f>+VLOOKUP(Sitio_Publico[[#This Row],[contenido]],Estructura!$L$4:$O$473,4,0)</f>
        <v>C-38</v>
      </c>
      <c r="Z4334" s="49" t="str">
        <f>+VLOOKUP(Sitio_Publico[[#This Row],[Filtro Integrado]],Estructura!$U$4:$W$529,3,0)</f>
        <v>FI-0</v>
      </c>
      <c r="AA4334" s="49" t="str">
        <f>+VLOOKUP(Sitio_Publico[[#This Row],[Muestra]],Estructura!$Y$4:$AB$483,4,0)</f>
        <v>M-000376</v>
      </c>
    </row>
    <row r="4335" spans="1:27" ht="51" x14ac:dyDescent="0.3">
      <c r="A4335" s="16">
        <f t="shared" si="67"/>
        <v>4334</v>
      </c>
      <c r="B4335" s="47" t="s">
        <v>15118</v>
      </c>
      <c r="C4335" s="13" t="s">
        <v>20237</v>
      </c>
      <c r="D4335" s="13" t="s">
        <v>20238</v>
      </c>
      <c r="E4335" s="44">
        <v>78</v>
      </c>
      <c r="F4335" s="13" t="s">
        <v>20296</v>
      </c>
      <c r="G4335" s="23" t="s">
        <v>20297</v>
      </c>
      <c r="H4335" s="42" t="s">
        <v>457</v>
      </c>
      <c r="I4335" s="28" t="s">
        <v>373</v>
      </c>
      <c r="J4335" s="12" t="s">
        <v>393</v>
      </c>
      <c r="K4335" s="28" t="s">
        <v>20307</v>
      </c>
      <c r="L4335" s="12" t="s">
        <v>20275</v>
      </c>
      <c r="M4335" s="12" t="s">
        <v>20243</v>
      </c>
      <c r="N4335" s="12" t="s">
        <v>20244</v>
      </c>
      <c r="O4335" s="26" t="s">
        <v>20342</v>
      </c>
      <c r="P4335" s="26" t="s">
        <v>20343</v>
      </c>
      <c r="Q4335" s="25" t="s">
        <v>20247</v>
      </c>
      <c r="R4335" s="26" t="s">
        <v>20310</v>
      </c>
      <c r="S4335" s="15" t="s">
        <v>20344</v>
      </c>
      <c r="T4335" s="52">
        <v>0</v>
      </c>
      <c r="U4335" s="22" t="s">
        <v>20250</v>
      </c>
      <c r="V4335" s="49" t="str">
        <f>+Sitio_Publico[[#This Row],[idcoleccion]]&amp;"-"&amp;Sitio_Publico[[#This Row],[id]]</f>
        <v>000-4334</v>
      </c>
      <c r="W4335" s="49">
        <f>+VLOOKUP(Sitio_Publico[[#This Row],[territorio]],Estructura!$AE$4:$AH$1067,4,0)</f>
        <v>20000010</v>
      </c>
      <c r="X4335" s="49" t="str">
        <f>+VLOOKUP(Sitio_Publico[[#This Row],[tema]],Estructura!$G$4:$J$532,4,0)</f>
        <v>T-66</v>
      </c>
      <c r="Y4335" s="49" t="str">
        <f>+VLOOKUP(Sitio_Publico[[#This Row],[contenido]],Estructura!$L$4:$O$473,4,0)</f>
        <v>C-40</v>
      </c>
      <c r="Z4335" s="49" t="str">
        <f>+VLOOKUP(Sitio_Publico[[#This Row],[Filtro Integrado]],Estructura!$U$4:$W$529,3,0)</f>
        <v>FI-0</v>
      </c>
      <c r="AA4335" s="49" t="str">
        <f>+VLOOKUP(Sitio_Publico[[#This Row],[Muestra]],Estructura!$Y$4:$AB$483,4,0)</f>
        <v>M-000376</v>
      </c>
    </row>
    <row r="4336" spans="1:27" ht="61.2" x14ac:dyDescent="0.3">
      <c r="A4336" s="16">
        <f t="shared" si="67"/>
        <v>4335</v>
      </c>
      <c r="B4336" s="47" t="s">
        <v>15118</v>
      </c>
      <c r="C4336" s="13" t="s">
        <v>20237</v>
      </c>
      <c r="D4336" s="13" t="s">
        <v>20238</v>
      </c>
      <c r="E4336" s="44">
        <v>78</v>
      </c>
      <c r="F4336" s="13" t="s">
        <v>20296</v>
      </c>
      <c r="G4336" s="23" t="s">
        <v>20297</v>
      </c>
      <c r="H4336" s="42" t="s">
        <v>457</v>
      </c>
      <c r="I4336" s="28" t="s">
        <v>373</v>
      </c>
      <c r="J4336" s="12" t="s">
        <v>20274</v>
      </c>
      <c r="K4336" s="28" t="s">
        <v>20307</v>
      </c>
      <c r="L4336" s="12" t="s">
        <v>20275</v>
      </c>
      <c r="M4336" s="12" t="s">
        <v>20243</v>
      </c>
      <c r="N4336" s="12" t="s">
        <v>20244</v>
      </c>
      <c r="O4336" s="26" t="s">
        <v>20345</v>
      </c>
      <c r="P4336" s="26" t="s">
        <v>20346</v>
      </c>
      <c r="Q4336" s="25" t="s">
        <v>20278</v>
      </c>
      <c r="R4336" s="26" t="s">
        <v>20310</v>
      </c>
      <c r="S4336" s="15" t="s">
        <v>20347</v>
      </c>
      <c r="T4336" s="52">
        <v>0</v>
      </c>
      <c r="U4336" s="22" t="s">
        <v>20250</v>
      </c>
      <c r="V4336" s="49" t="str">
        <f>+Sitio_Publico[[#This Row],[idcoleccion]]&amp;"-"&amp;Sitio_Publico[[#This Row],[id]]</f>
        <v>000-4335</v>
      </c>
      <c r="W4336" s="49">
        <f>+VLOOKUP(Sitio_Publico[[#This Row],[territorio]],Estructura!$AE$4:$AH$1067,4,0)</f>
        <v>20000010</v>
      </c>
      <c r="X4336" s="49" t="str">
        <f>+VLOOKUP(Sitio_Publico[[#This Row],[tema]],Estructura!$G$4:$J$532,4,0)</f>
        <v>T-66</v>
      </c>
      <c r="Y4336" s="49" t="str">
        <f>+VLOOKUP(Sitio_Publico[[#This Row],[contenido]],Estructura!$L$4:$O$473,4,0)</f>
        <v>C-40</v>
      </c>
      <c r="Z4336" s="49" t="str">
        <f>+VLOOKUP(Sitio_Publico[[#This Row],[Filtro Integrado]],Estructura!$U$4:$W$529,3,0)</f>
        <v>FI-17</v>
      </c>
      <c r="AA4336" s="49" t="str">
        <f>+VLOOKUP(Sitio_Publico[[#This Row],[Muestra]],Estructura!$Y$4:$AB$483,4,0)</f>
        <v>M-000376</v>
      </c>
    </row>
    <row r="4337" spans="1:27" ht="61.2" x14ac:dyDescent="0.3">
      <c r="A4337" s="16">
        <f t="shared" si="67"/>
        <v>4336</v>
      </c>
      <c r="B4337" s="47" t="s">
        <v>15118</v>
      </c>
      <c r="C4337" s="13" t="s">
        <v>20237</v>
      </c>
      <c r="D4337" s="13" t="s">
        <v>20238</v>
      </c>
      <c r="E4337" s="44">
        <v>78</v>
      </c>
      <c r="F4337" s="13" t="s">
        <v>20296</v>
      </c>
      <c r="G4337" s="23" t="s">
        <v>20297</v>
      </c>
      <c r="H4337" s="42" t="s">
        <v>457</v>
      </c>
      <c r="I4337" s="28" t="s">
        <v>373</v>
      </c>
      <c r="J4337" s="12" t="s">
        <v>393</v>
      </c>
      <c r="K4337" s="28" t="s">
        <v>20307</v>
      </c>
      <c r="L4337" s="12" t="s">
        <v>20275</v>
      </c>
      <c r="M4337" s="12" t="s">
        <v>20243</v>
      </c>
      <c r="N4337" s="12" t="s">
        <v>20244</v>
      </c>
      <c r="O4337" s="26" t="s">
        <v>20348</v>
      </c>
      <c r="P4337" s="26" t="s">
        <v>20349</v>
      </c>
      <c r="Q4337" s="25" t="s">
        <v>20282</v>
      </c>
      <c r="R4337" s="26" t="s">
        <v>20310</v>
      </c>
      <c r="S4337" s="15" t="s">
        <v>20350</v>
      </c>
      <c r="T4337" s="52">
        <v>0</v>
      </c>
      <c r="U4337" s="22" t="s">
        <v>20250</v>
      </c>
      <c r="V4337" s="49" t="str">
        <f>+Sitio_Publico[[#This Row],[idcoleccion]]&amp;"-"&amp;Sitio_Publico[[#This Row],[id]]</f>
        <v>000-4336</v>
      </c>
      <c r="W4337" s="49">
        <f>+VLOOKUP(Sitio_Publico[[#This Row],[territorio]],Estructura!$AE$4:$AH$1067,4,0)</f>
        <v>20000010</v>
      </c>
      <c r="X4337" s="49" t="str">
        <f>+VLOOKUP(Sitio_Publico[[#This Row],[tema]],Estructura!$G$4:$J$532,4,0)</f>
        <v>T-66</v>
      </c>
      <c r="Y4337" s="49" t="str">
        <f>+VLOOKUP(Sitio_Publico[[#This Row],[contenido]],Estructura!$L$4:$O$473,4,0)</f>
        <v>C-40</v>
      </c>
      <c r="Z4337" s="49" t="str">
        <f>+VLOOKUP(Sitio_Publico[[#This Row],[Filtro Integrado]],Estructura!$U$4:$W$529,3,0)</f>
        <v>FI-0</v>
      </c>
      <c r="AA4337" s="49" t="str">
        <f>+VLOOKUP(Sitio_Publico[[#This Row],[Muestra]],Estructura!$Y$4:$AB$483,4,0)</f>
        <v>M-000376</v>
      </c>
    </row>
    <row r="4338" spans="1:27" ht="61.2" x14ac:dyDescent="0.3">
      <c r="A4338" s="16">
        <f t="shared" si="67"/>
        <v>4337</v>
      </c>
      <c r="B4338" s="47" t="s">
        <v>15118</v>
      </c>
      <c r="C4338" s="13" t="s">
        <v>20237</v>
      </c>
      <c r="D4338" s="13" t="s">
        <v>20238</v>
      </c>
      <c r="E4338" s="44">
        <v>97</v>
      </c>
      <c r="F4338" s="13" t="s">
        <v>20239</v>
      </c>
      <c r="G4338" s="23" t="s">
        <v>20240</v>
      </c>
      <c r="H4338" s="42" t="s">
        <v>457</v>
      </c>
      <c r="I4338" s="28" t="s">
        <v>373</v>
      </c>
      <c r="J4338" s="12" t="s">
        <v>393</v>
      </c>
      <c r="K4338" s="28" t="s">
        <v>20351</v>
      </c>
      <c r="L4338" s="12" t="s">
        <v>20242</v>
      </c>
      <c r="M4338" s="12" t="s">
        <v>20243</v>
      </c>
      <c r="N4338" s="12" t="s">
        <v>20244</v>
      </c>
      <c r="O4338" s="26" t="s">
        <v>20352</v>
      </c>
      <c r="P4338" s="26" t="s">
        <v>20353</v>
      </c>
      <c r="Q4338" s="25" t="s">
        <v>20247</v>
      </c>
      <c r="R4338" s="26" t="s">
        <v>20354</v>
      </c>
      <c r="S4338" s="15" t="s">
        <v>20355</v>
      </c>
      <c r="T4338" s="52">
        <v>0</v>
      </c>
      <c r="U4338" s="22" t="s">
        <v>20250</v>
      </c>
      <c r="V4338" s="49" t="str">
        <f>+Sitio_Publico[[#This Row],[idcoleccion]]&amp;"-"&amp;Sitio_Publico[[#This Row],[id]]</f>
        <v>000-4337</v>
      </c>
      <c r="W4338" s="49">
        <f>+VLOOKUP(Sitio_Publico[[#This Row],[territorio]],Estructura!$AE$4:$AH$1067,4,0)</f>
        <v>20000010</v>
      </c>
      <c r="X4338" s="49" t="str">
        <f>+VLOOKUP(Sitio_Publico[[#This Row],[tema]],Estructura!$G$4:$J$532,4,0)</f>
        <v>T-65</v>
      </c>
      <c r="Y4338" s="49" t="str">
        <f>+VLOOKUP(Sitio_Publico[[#This Row],[contenido]],Estructura!$L$4:$O$473,4,0)</f>
        <v>C-37</v>
      </c>
      <c r="Z4338" s="49" t="str">
        <f>+VLOOKUP(Sitio_Publico[[#This Row],[Filtro Integrado]],Estructura!$U$4:$W$529,3,0)</f>
        <v>FI-0</v>
      </c>
      <c r="AA4338" s="49" t="str">
        <f>+VLOOKUP(Sitio_Publico[[#This Row],[Muestra]],Estructura!$Y$4:$AB$483,4,0)</f>
        <v>M-000377</v>
      </c>
    </row>
    <row r="4339" spans="1:27" ht="61.2" x14ac:dyDescent="0.3">
      <c r="A4339" s="16">
        <f t="shared" si="67"/>
        <v>4338</v>
      </c>
      <c r="B4339" s="47" t="s">
        <v>15118</v>
      </c>
      <c r="C4339" s="13" t="s">
        <v>20237</v>
      </c>
      <c r="D4339" s="13" t="s">
        <v>20238</v>
      </c>
      <c r="E4339" s="44">
        <v>97</v>
      </c>
      <c r="F4339" s="13" t="s">
        <v>20239</v>
      </c>
      <c r="G4339" s="23" t="s">
        <v>20240</v>
      </c>
      <c r="H4339" s="42" t="s">
        <v>457</v>
      </c>
      <c r="I4339" s="28" t="s">
        <v>373</v>
      </c>
      <c r="J4339" s="12" t="s">
        <v>393</v>
      </c>
      <c r="K4339" s="28" t="s">
        <v>20351</v>
      </c>
      <c r="L4339" s="12" t="s">
        <v>20251</v>
      </c>
      <c r="M4339" s="12" t="s">
        <v>20243</v>
      </c>
      <c r="N4339" s="12" t="s">
        <v>20244</v>
      </c>
      <c r="O4339" s="26" t="s">
        <v>20356</v>
      </c>
      <c r="P4339" s="26" t="s">
        <v>20357</v>
      </c>
      <c r="Q4339" s="25" t="s">
        <v>20247</v>
      </c>
      <c r="R4339" s="26" t="s">
        <v>20354</v>
      </c>
      <c r="S4339" s="15" t="s">
        <v>20358</v>
      </c>
      <c r="T4339" s="52">
        <v>0</v>
      </c>
      <c r="U4339" s="22" t="s">
        <v>20250</v>
      </c>
      <c r="V4339" s="49" t="str">
        <f>+Sitio_Publico[[#This Row],[idcoleccion]]&amp;"-"&amp;Sitio_Publico[[#This Row],[id]]</f>
        <v>000-4338</v>
      </c>
      <c r="W4339" s="49">
        <f>+VLOOKUP(Sitio_Publico[[#This Row],[territorio]],Estructura!$AE$4:$AH$1067,4,0)</f>
        <v>20000010</v>
      </c>
      <c r="X4339" s="49" t="str">
        <f>+VLOOKUP(Sitio_Publico[[#This Row],[tema]],Estructura!$G$4:$J$532,4,0)</f>
        <v>T-65</v>
      </c>
      <c r="Y4339" s="49" t="str">
        <f>+VLOOKUP(Sitio_Publico[[#This Row],[contenido]],Estructura!$L$4:$O$473,4,0)</f>
        <v>C-37</v>
      </c>
      <c r="Z4339" s="49" t="str">
        <f>+VLOOKUP(Sitio_Publico[[#This Row],[Filtro Integrado]],Estructura!$U$4:$W$529,3,0)</f>
        <v>FI-0</v>
      </c>
      <c r="AA4339" s="49" t="str">
        <f>+VLOOKUP(Sitio_Publico[[#This Row],[Muestra]],Estructura!$Y$4:$AB$483,4,0)</f>
        <v>M-000377</v>
      </c>
    </row>
    <row r="4340" spans="1:27" ht="61.2" x14ac:dyDescent="0.3">
      <c r="A4340" s="16">
        <f t="shared" si="67"/>
        <v>4339</v>
      </c>
      <c r="B4340" s="47" t="s">
        <v>15118</v>
      </c>
      <c r="C4340" s="13" t="s">
        <v>20237</v>
      </c>
      <c r="D4340" s="13" t="s">
        <v>20238</v>
      </c>
      <c r="E4340" s="44">
        <v>97</v>
      </c>
      <c r="F4340" s="13" t="s">
        <v>20239</v>
      </c>
      <c r="G4340" s="23" t="s">
        <v>20240</v>
      </c>
      <c r="H4340" s="42" t="s">
        <v>457</v>
      </c>
      <c r="I4340" s="28" t="s">
        <v>373</v>
      </c>
      <c r="J4340" s="12" t="s">
        <v>393</v>
      </c>
      <c r="K4340" s="28" t="s">
        <v>20351</v>
      </c>
      <c r="L4340" s="12" t="s">
        <v>20255</v>
      </c>
      <c r="M4340" s="12" t="s">
        <v>20243</v>
      </c>
      <c r="N4340" s="12" t="s">
        <v>20244</v>
      </c>
      <c r="O4340" s="26" t="s">
        <v>20359</v>
      </c>
      <c r="P4340" s="26" t="s">
        <v>20360</v>
      </c>
      <c r="Q4340" s="25" t="s">
        <v>20247</v>
      </c>
      <c r="R4340" s="26" t="s">
        <v>20354</v>
      </c>
      <c r="S4340" s="15" t="s">
        <v>20361</v>
      </c>
      <c r="T4340" s="52">
        <v>0</v>
      </c>
      <c r="U4340" s="22" t="s">
        <v>20250</v>
      </c>
      <c r="V4340" s="49" t="str">
        <f>+Sitio_Publico[[#This Row],[idcoleccion]]&amp;"-"&amp;Sitio_Publico[[#This Row],[id]]</f>
        <v>000-4339</v>
      </c>
      <c r="W4340" s="49">
        <f>+VLOOKUP(Sitio_Publico[[#This Row],[territorio]],Estructura!$AE$4:$AH$1067,4,0)</f>
        <v>20000010</v>
      </c>
      <c r="X4340" s="49" t="str">
        <f>+VLOOKUP(Sitio_Publico[[#This Row],[tema]],Estructura!$G$4:$J$532,4,0)</f>
        <v>T-65</v>
      </c>
      <c r="Y4340" s="49" t="str">
        <f>+VLOOKUP(Sitio_Publico[[#This Row],[contenido]],Estructura!$L$4:$O$473,4,0)</f>
        <v>C-37</v>
      </c>
      <c r="Z4340" s="49" t="str">
        <f>+VLOOKUP(Sitio_Publico[[#This Row],[Filtro Integrado]],Estructura!$U$4:$W$529,3,0)</f>
        <v>FI-0</v>
      </c>
      <c r="AA4340" s="49" t="str">
        <f>+VLOOKUP(Sitio_Publico[[#This Row],[Muestra]],Estructura!$Y$4:$AB$483,4,0)</f>
        <v>M-000377</v>
      </c>
    </row>
    <row r="4341" spans="1:27" ht="61.2" x14ac:dyDescent="0.3">
      <c r="A4341" s="16">
        <f t="shared" si="67"/>
        <v>4340</v>
      </c>
      <c r="B4341" s="47" t="s">
        <v>15118</v>
      </c>
      <c r="C4341" s="13" t="s">
        <v>20237</v>
      </c>
      <c r="D4341" s="13" t="s">
        <v>20238</v>
      </c>
      <c r="E4341" s="44">
        <v>97</v>
      </c>
      <c r="F4341" s="13" t="s">
        <v>20239</v>
      </c>
      <c r="G4341" s="23" t="s">
        <v>20240</v>
      </c>
      <c r="H4341" s="42" t="s">
        <v>457</v>
      </c>
      <c r="I4341" s="28" t="s">
        <v>373</v>
      </c>
      <c r="J4341" s="12" t="s">
        <v>393</v>
      </c>
      <c r="K4341" s="28" t="s">
        <v>20351</v>
      </c>
      <c r="L4341" s="12" t="s">
        <v>20259</v>
      </c>
      <c r="M4341" s="12" t="s">
        <v>20243</v>
      </c>
      <c r="N4341" s="12" t="s">
        <v>20244</v>
      </c>
      <c r="O4341" s="26" t="s">
        <v>20362</v>
      </c>
      <c r="P4341" s="26" t="s">
        <v>20363</v>
      </c>
      <c r="Q4341" s="25" t="s">
        <v>20247</v>
      </c>
      <c r="R4341" s="26" t="s">
        <v>20354</v>
      </c>
      <c r="S4341" s="15" t="s">
        <v>20364</v>
      </c>
      <c r="T4341" s="52">
        <v>0</v>
      </c>
      <c r="U4341" s="22" t="s">
        <v>20250</v>
      </c>
      <c r="V4341" s="49" t="str">
        <f>+Sitio_Publico[[#This Row],[idcoleccion]]&amp;"-"&amp;Sitio_Publico[[#This Row],[id]]</f>
        <v>000-4340</v>
      </c>
      <c r="W4341" s="49">
        <f>+VLOOKUP(Sitio_Publico[[#This Row],[territorio]],Estructura!$AE$4:$AH$1067,4,0)</f>
        <v>20000010</v>
      </c>
      <c r="X4341" s="49" t="str">
        <f>+VLOOKUP(Sitio_Publico[[#This Row],[tema]],Estructura!$G$4:$J$532,4,0)</f>
        <v>T-65</v>
      </c>
      <c r="Y4341" s="49" t="str">
        <f>+VLOOKUP(Sitio_Publico[[#This Row],[contenido]],Estructura!$L$4:$O$473,4,0)</f>
        <v>C-37</v>
      </c>
      <c r="Z4341" s="49" t="str">
        <f>+VLOOKUP(Sitio_Publico[[#This Row],[Filtro Integrado]],Estructura!$U$4:$W$529,3,0)</f>
        <v>FI-0</v>
      </c>
      <c r="AA4341" s="49" t="str">
        <f>+VLOOKUP(Sitio_Publico[[#This Row],[Muestra]],Estructura!$Y$4:$AB$483,4,0)</f>
        <v>M-000377</v>
      </c>
    </row>
    <row r="4342" spans="1:27" ht="61.2" x14ac:dyDescent="0.3">
      <c r="A4342" s="16">
        <f t="shared" si="67"/>
        <v>4341</v>
      </c>
      <c r="B4342" s="47" t="s">
        <v>15118</v>
      </c>
      <c r="C4342" s="13" t="s">
        <v>20237</v>
      </c>
      <c r="D4342" s="13" t="s">
        <v>20238</v>
      </c>
      <c r="E4342" s="44">
        <v>97</v>
      </c>
      <c r="F4342" s="13" t="s">
        <v>20239</v>
      </c>
      <c r="G4342" s="23" t="s">
        <v>20263</v>
      </c>
      <c r="H4342" s="42" t="s">
        <v>457</v>
      </c>
      <c r="I4342" s="28" t="s">
        <v>373</v>
      </c>
      <c r="J4342" s="12" t="s">
        <v>393</v>
      </c>
      <c r="K4342" s="28" t="s">
        <v>20351</v>
      </c>
      <c r="L4342" s="12" t="s">
        <v>20242</v>
      </c>
      <c r="M4342" s="12" t="s">
        <v>20243</v>
      </c>
      <c r="N4342" s="12" t="s">
        <v>20244</v>
      </c>
      <c r="O4342" s="26" t="s">
        <v>20352</v>
      </c>
      <c r="P4342" s="26" t="s">
        <v>20353</v>
      </c>
      <c r="Q4342" s="25" t="s">
        <v>20247</v>
      </c>
      <c r="R4342" s="26" t="s">
        <v>20354</v>
      </c>
      <c r="S4342" s="15" t="s">
        <v>20365</v>
      </c>
      <c r="T4342" s="52">
        <v>0</v>
      </c>
      <c r="U4342" s="22" t="s">
        <v>20250</v>
      </c>
      <c r="V4342" s="49" t="str">
        <f>+Sitio_Publico[[#This Row],[idcoleccion]]&amp;"-"&amp;Sitio_Publico[[#This Row],[id]]</f>
        <v>000-4341</v>
      </c>
      <c r="W4342" s="49">
        <f>+VLOOKUP(Sitio_Publico[[#This Row],[territorio]],Estructura!$AE$4:$AH$1067,4,0)</f>
        <v>20000010</v>
      </c>
      <c r="X4342" s="49" t="str">
        <f>+VLOOKUP(Sitio_Publico[[#This Row],[tema]],Estructura!$G$4:$J$532,4,0)</f>
        <v>T-65</v>
      </c>
      <c r="Y4342" s="49" t="str">
        <f>+VLOOKUP(Sitio_Publico[[#This Row],[contenido]],Estructura!$L$4:$O$473,4,0)</f>
        <v>C-38</v>
      </c>
      <c r="Z4342" s="49" t="str">
        <f>+VLOOKUP(Sitio_Publico[[#This Row],[Filtro Integrado]],Estructura!$U$4:$W$529,3,0)</f>
        <v>FI-0</v>
      </c>
      <c r="AA4342" s="49" t="str">
        <f>+VLOOKUP(Sitio_Publico[[#This Row],[Muestra]],Estructura!$Y$4:$AB$483,4,0)</f>
        <v>M-000377</v>
      </c>
    </row>
    <row r="4343" spans="1:27" ht="61.2" x14ac:dyDescent="0.3">
      <c r="A4343" s="16">
        <f t="shared" si="67"/>
        <v>4342</v>
      </c>
      <c r="B4343" s="47" t="s">
        <v>15118</v>
      </c>
      <c r="C4343" s="13" t="s">
        <v>20237</v>
      </c>
      <c r="D4343" s="13" t="s">
        <v>20238</v>
      </c>
      <c r="E4343" s="44">
        <v>97</v>
      </c>
      <c r="F4343" s="13" t="s">
        <v>20239</v>
      </c>
      <c r="G4343" s="23" t="s">
        <v>20263</v>
      </c>
      <c r="H4343" s="42" t="s">
        <v>457</v>
      </c>
      <c r="I4343" s="28" t="s">
        <v>373</v>
      </c>
      <c r="J4343" s="12" t="s">
        <v>393</v>
      </c>
      <c r="K4343" s="28" t="s">
        <v>20351</v>
      </c>
      <c r="L4343" s="12" t="s">
        <v>20251</v>
      </c>
      <c r="M4343" s="12" t="s">
        <v>20243</v>
      </c>
      <c r="N4343" s="12" t="s">
        <v>20244</v>
      </c>
      <c r="O4343" s="26" t="s">
        <v>20356</v>
      </c>
      <c r="P4343" s="26" t="s">
        <v>20357</v>
      </c>
      <c r="Q4343" s="25" t="s">
        <v>20247</v>
      </c>
      <c r="R4343" s="26" t="s">
        <v>20354</v>
      </c>
      <c r="S4343" s="15" t="s">
        <v>20366</v>
      </c>
      <c r="T4343" s="52">
        <v>0</v>
      </c>
      <c r="U4343" s="22" t="s">
        <v>20250</v>
      </c>
      <c r="V4343" s="49" t="str">
        <f>+Sitio_Publico[[#This Row],[idcoleccion]]&amp;"-"&amp;Sitio_Publico[[#This Row],[id]]</f>
        <v>000-4342</v>
      </c>
      <c r="W4343" s="49">
        <f>+VLOOKUP(Sitio_Publico[[#This Row],[territorio]],Estructura!$AE$4:$AH$1067,4,0)</f>
        <v>20000010</v>
      </c>
      <c r="X4343" s="49" t="str">
        <f>+VLOOKUP(Sitio_Publico[[#This Row],[tema]],Estructura!$G$4:$J$532,4,0)</f>
        <v>T-65</v>
      </c>
      <c r="Y4343" s="49" t="str">
        <f>+VLOOKUP(Sitio_Publico[[#This Row],[contenido]],Estructura!$L$4:$O$473,4,0)</f>
        <v>C-38</v>
      </c>
      <c r="Z4343" s="49" t="str">
        <f>+VLOOKUP(Sitio_Publico[[#This Row],[Filtro Integrado]],Estructura!$U$4:$W$529,3,0)</f>
        <v>FI-0</v>
      </c>
      <c r="AA4343" s="49" t="str">
        <f>+VLOOKUP(Sitio_Publico[[#This Row],[Muestra]],Estructura!$Y$4:$AB$483,4,0)</f>
        <v>M-000377</v>
      </c>
    </row>
    <row r="4344" spans="1:27" ht="61.2" x14ac:dyDescent="0.3">
      <c r="A4344" s="16">
        <f t="shared" si="67"/>
        <v>4343</v>
      </c>
      <c r="B4344" s="47" t="s">
        <v>15118</v>
      </c>
      <c r="C4344" s="13" t="s">
        <v>20237</v>
      </c>
      <c r="D4344" s="13" t="s">
        <v>20238</v>
      </c>
      <c r="E4344" s="44">
        <v>97</v>
      </c>
      <c r="F4344" s="13" t="s">
        <v>20239</v>
      </c>
      <c r="G4344" s="23" t="s">
        <v>20263</v>
      </c>
      <c r="H4344" s="42" t="s">
        <v>457</v>
      </c>
      <c r="I4344" s="28" t="s">
        <v>373</v>
      </c>
      <c r="J4344" s="12" t="s">
        <v>393</v>
      </c>
      <c r="K4344" s="28" t="s">
        <v>20351</v>
      </c>
      <c r="L4344" s="12" t="s">
        <v>20255</v>
      </c>
      <c r="M4344" s="12" t="s">
        <v>20243</v>
      </c>
      <c r="N4344" s="12" t="s">
        <v>20244</v>
      </c>
      <c r="O4344" s="26" t="s">
        <v>20359</v>
      </c>
      <c r="P4344" s="26" t="s">
        <v>20360</v>
      </c>
      <c r="Q4344" s="25" t="s">
        <v>20247</v>
      </c>
      <c r="R4344" s="26" t="s">
        <v>20354</v>
      </c>
      <c r="S4344" s="15" t="s">
        <v>20367</v>
      </c>
      <c r="T4344" s="52">
        <v>0</v>
      </c>
      <c r="U4344" s="22" t="s">
        <v>20250</v>
      </c>
      <c r="V4344" s="49" t="str">
        <f>+Sitio_Publico[[#This Row],[idcoleccion]]&amp;"-"&amp;Sitio_Publico[[#This Row],[id]]</f>
        <v>000-4343</v>
      </c>
      <c r="W4344" s="49">
        <f>+VLOOKUP(Sitio_Publico[[#This Row],[territorio]],Estructura!$AE$4:$AH$1067,4,0)</f>
        <v>20000010</v>
      </c>
      <c r="X4344" s="49" t="str">
        <f>+VLOOKUP(Sitio_Publico[[#This Row],[tema]],Estructura!$G$4:$J$532,4,0)</f>
        <v>T-65</v>
      </c>
      <c r="Y4344" s="49" t="str">
        <f>+VLOOKUP(Sitio_Publico[[#This Row],[contenido]],Estructura!$L$4:$O$473,4,0)</f>
        <v>C-38</v>
      </c>
      <c r="Z4344" s="49" t="str">
        <f>+VLOOKUP(Sitio_Publico[[#This Row],[Filtro Integrado]],Estructura!$U$4:$W$529,3,0)</f>
        <v>FI-0</v>
      </c>
      <c r="AA4344" s="49" t="str">
        <f>+VLOOKUP(Sitio_Publico[[#This Row],[Muestra]],Estructura!$Y$4:$AB$483,4,0)</f>
        <v>M-000377</v>
      </c>
    </row>
    <row r="4345" spans="1:27" ht="61.2" x14ac:dyDescent="0.3">
      <c r="A4345" s="16">
        <f t="shared" si="67"/>
        <v>4344</v>
      </c>
      <c r="B4345" s="47" t="s">
        <v>15118</v>
      </c>
      <c r="C4345" s="13" t="s">
        <v>20237</v>
      </c>
      <c r="D4345" s="13" t="s">
        <v>20238</v>
      </c>
      <c r="E4345" s="44">
        <v>97</v>
      </c>
      <c r="F4345" s="13" t="s">
        <v>20239</v>
      </c>
      <c r="G4345" s="23" t="s">
        <v>20273</v>
      </c>
      <c r="H4345" s="42" t="s">
        <v>457</v>
      </c>
      <c r="I4345" s="28" t="s">
        <v>373</v>
      </c>
      <c r="J4345" s="12" t="s">
        <v>20274</v>
      </c>
      <c r="K4345" s="28" t="s">
        <v>20351</v>
      </c>
      <c r="L4345" s="12" t="s">
        <v>20275</v>
      </c>
      <c r="M4345" s="12" t="s">
        <v>20243</v>
      </c>
      <c r="N4345" s="12" t="s">
        <v>20244</v>
      </c>
      <c r="O4345" s="26" t="s">
        <v>20368</v>
      </c>
      <c r="P4345" s="26" t="s">
        <v>20369</v>
      </c>
      <c r="Q4345" s="25" t="s">
        <v>20278</v>
      </c>
      <c r="R4345" s="26" t="s">
        <v>20354</v>
      </c>
      <c r="S4345" s="15" t="s">
        <v>20370</v>
      </c>
      <c r="T4345" s="52">
        <v>0</v>
      </c>
      <c r="U4345" s="22" t="s">
        <v>20250</v>
      </c>
      <c r="V4345" s="49" t="str">
        <f>+Sitio_Publico[[#This Row],[idcoleccion]]&amp;"-"&amp;Sitio_Publico[[#This Row],[id]]</f>
        <v>000-4344</v>
      </c>
      <c r="W4345" s="49">
        <f>+VLOOKUP(Sitio_Publico[[#This Row],[territorio]],Estructura!$AE$4:$AH$1067,4,0)</f>
        <v>20000010</v>
      </c>
      <c r="X4345" s="49" t="str">
        <f>+VLOOKUP(Sitio_Publico[[#This Row],[tema]],Estructura!$G$4:$J$532,4,0)</f>
        <v>T-65</v>
      </c>
      <c r="Y4345" s="49" t="str">
        <f>+VLOOKUP(Sitio_Publico[[#This Row],[contenido]],Estructura!$L$4:$O$473,4,0)</f>
        <v>C-39</v>
      </c>
      <c r="Z4345" s="49" t="str">
        <f>+VLOOKUP(Sitio_Publico[[#This Row],[Filtro Integrado]],Estructura!$U$4:$W$529,3,0)</f>
        <v>FI-17</v>
      </c>
      <c r="AA4345" s="49" t="str">
        <f>+VLOOKUP(Sitio_Publico[[#This Row],[Muestra]],Estructura!$Y$4:$AB$483,4,0)</f>
        <v>M-000377</v>
      </c>
    </row>
    <row r="4346" spans="1:27" ht="61.2" x14ac:dyDescent="0.3">
      <c r="A4346" s="16">
        <f t="shared" si="67"/>
        <v>4345</v>
      </c>
      <c r="B4346" s="47" t="s">
        <v>15118</v>
      </c>
      <c r="C4346" s="13" t="s">
        <v>20237</v>
      </c>
      <c r="D4346" s="13" t="s">
        <v>20238</v>
      </c>
      <c r="E4346" s="44">
        <v>97</v>
      </c>
      <c r="F4346" s="13" t="s">
        <v>20239</v>
      </c>
      <c r="G4346" s="23" t="s">
        <v>20240</v>
      </c>
      <c r="H4346" s="42" t="s">
        <v>457</v>
      </c>
      <c r="I4346" s="28" t="s">
        <v>373</v>
      </c>
      <c r="J4346" s="12" t="s">
        <v>393</v>
      </c>
      <c r="K4346" s="28" t="s">
        <v>20351</v>
      </c>
      <c r="L4346" s="12" t="s">
        <v>20242</v>
      </c>
      <c r="M4346" s="12" t="s">
        <v>20243</v>
      </c>
      <c r="N4346" s="12" t="s">
        <v>20244</v>
      </c>
      <c r="O4346" s="26" t="s">
        <v>20371</v>
      </c>
      <c r="P4346" s="26" t="s">
        <v>20372</v>
      </c>
      <c r="Q4346" s="25" t="s">
        <v>20282</v>
      </c>
      <c r="R4346" s="26" t="s">
        <v>20354</v>
      </c>
      <c r="S4346" s="15" t="s">
        <v>20373</v>
      </c>
      <c r="T4346" s="52">
        <v>0</v>
      </c>
      <c r="U4346" s="22" t="s">
        <v>20250</v>
      </c>
      <c r="V4346" s="49" t="str">
        <f>+Sitio_Publico[[#This Row],[idcoleccion]]&amp;"-"&amp;Sitio_Publico[[#This Row],[id]]</f>
        <v>000-4345</v>
      </c>
      <c r="W4346" s="49">
        <f>+VLOOKUP(Sitio_Publico[[#This Row],[territorio]],Estructura!$AE$4:$AH$1067,4,0)</f>
        <v>20000010</v>
      </c>
      <c r="X4346" s="49" t="str">
        <f>+VLOOKUP(Sitio_Publico[[#This Row],[tema]],Estructura!$G$4:$J$532,4,0)</f>
        <v>T-65</v>
      </c>
      <c r="Y4346" s="49" t="str">
        <f>+VLOOKUP(Sitio_Publico[[#This Row],[contenido]],Estructura!$L$4:$O$473,4,0)</f>
        <v>C-37</v>
      </c>
      <c r="Z4346" s="49" t="str">
        <f>+VLOOKUP(Sitio_Publico[[#This Row],[Filtro Integrado]],Estructura!$U$4:$W$529,3,0)</f>
        <v>FI-0</v>
      </c>
      <c r="AA4346" s="49" t="str">
        <f>+VLOOKUP(Sitio_Publico[[#This Row],[Muestra]],Estructura!$Y$4:$AB$483,4,0)</f>
        <v>M-000377</v>
      </c>
    </row>
    <row r="4347" spans="1:27" ht="61.2" x14ac:dyDescent="0.3">
      <c r="A4347" s="16">
        <f t="shared" si="67"/>
        <v>4346</v>
      </c>
      <c r="B4347" s="47" t="s">
        <v>15118</v>
      </c>
      <c r="C4347" s="13" t="s">
        <v>20237</v>
      </c>
      <c r="D4347" s="13" t="s">
        <v>20238</v>
      </c>
      <c r="E4347" s="44">
        <v>97</v>
      </c>
      <c r="F4347" s="13" t="s">
        <v>20239</v>
      </c>
      <c r="G4347" s="23" t="s">
        <v>20240</v>
      </c>
      <c r="H4347" s="42" t="s">
        <v>457</v>
      </c>
      <c r="I4347" s="28" t="s">
        <v>373</v>
      </c>
      <c r="J4347" s="12" t="s">
        <v>393</v>
      </c>
      <c r="K4347" s="28" t="s">
        <v>20351</v>
      </c>
      <c r="L4347" s="12" t="s">
        <v>20251</v>
      </c>
      <c r="M4347" s="12" t="s">
        <v>20243</v>
      </c>
      <c r="N4347" s="12" t="s">
        <v>20244</v>
      </c>
      <c r="O4347" s="26" t="s">
        <v>20374</v>
      </c>
      <c r="P4347" s="26" t="s">
        <v>20375</v>
      </c>
      <c r="Q4347" s="25" t="s">
        <v>20282</v>
      </c>
      <c r="R4347" s="26" t="s">
        <v>20354</v>
      </c>
      <c r="S4347" s="15" t="s">
        <v>20376</v>
      </c>
      <c r="T4347" s="52">
        <v>0</v>
      </c>
      <c r="U4347" s="22" t="s">
        <v>20250</v>
      </c>
      <c r="V4347" s="49" t="str">
        <f>+Sitio_Publico[[#This Row],[idcoleccion]]&amp;"-"&amp;Sitio_Publico[[#This Row],[id]]</f>
        <v>000-4346</v>
      </c>
      <c r="W4347" s="49">
        <f>+VLOOKUP(Sitio_Publico[[#This Row],[territorio]],Estructura!$AE$4:$AH$1067,4,0)</f>
        <v>20000010</v>
      </c>
      <c r="X4347" s="49" t="str">
        <f>+VLOOKUP(Sitio_Publico[[#This Row],[tema]],Estructura!$G$4:$J$532,4,0)</f>
        <v>T-65</v>
      </c>
      <c r="Y4347" s="49" t="str">
        <f>+VLOOKUP(Sitio_Publico[[#This Row],[contenido]],Estructura!$L$4:$O$473,4,0)</f>
        <v>C-37</v>
      </c>
      <c r="Z4347" s="49" t="str">
        <f>+VLOOKUP(Sitio_Publico[[#This Row],[Filtro Integrado]],Estructura!$U$4:$W$529,3,0)</f>
        <v>FI-0</v>
      </c>
      <c r="AA4347" s="49" t="str">
        <f>+VLOOKUP(Sitio_Publico[[#This Row],[Muestra]],Estructura!$Y$4:$AB$483,4,0)</f>
        <v>M-000377</v>
      </c>
    </row>
    <row r="4348" spans="1:27" ht="61.2" x14ac:dyDescent="0.3">
      <c r="A4348" s="16">
        <f t="shared" si="67"/>
        <v>4347</v>
      </c>
      <c r="B4348" s="47" t="s">
        <v>15118</v>
      </c>
      <c r="C4348" s="13" t="s">
        <v>20237</v>
      </c>
      <c r="D4348" s="13" t="s">
        <v>20238</v>
      </c>
      <c r="E4348" s="44">
        <v>97</v>
      </c>
      <c r="F4348" s="13" t="s">
        <v>20239</v>
      </c>
      <c r="G4348" s="23" t="s">
        <v>20240</v>
      </c>
      <c r="H4348" s="42" t="s">
        <v>457</v>
      </c>
      <c r="I4348" s="28" t="s">
        <v>373</v>
      </c>
      <c r="J4348" s="12" t="s">
        <v>393</v>
      </c>
      <c r="K4348" s="28" t="s">
        <v>20351</v>
      </c>
      <c r="L4348" s="12" t="s">
        <v>20255</v>
      </c>
      <c r="M4348" s="12" t="s">
        <v>20243</v>
      </c>
      <c r="N4348" s="12" t="s">
        <v>20244</v>
      </c>
      <c r="O4348" s="26" t="s">
        <v>20377</v>
      </c>
      <c r="P4348" s="26" t="s">
        <v>20378</v>
      </c>
      <c r="Q4348" s="25" t="s">
        <v>20282</v>
      </c>
      <c r="R4348" s="26" t="s">
        <v>20354</v>
      </c>
      <c r="S4348" s="15" t="s">
        <v>20379</v>
      </c>
      <c r="T4348" s="52">
        <v>0</v>
      </c>
      <c r="U4348" s="22" t="s">
        <v>20250</v>
      </c>
      <c r="V4348" s="49" t="str">
        <f>+Sitio_Publico[[#This Row],[idcoleccion]]&amp;"-"&amp;Sitio_Publico[[#This Row],[id]]</f>
        <v>000-4347</v>
      </c>
      <c r="W4348" s="49">
        <f>+VLOOKUP(Sitio_Publico[[#This Row],[territorio]],Estructura!$AE$4:$AH$1067,4,0)</f>
        <v>20000010</v>
      </c>
      <c r="X4348" s="49" t="str">
        <f>+VLOOKUP(Sitio_Publico[[#This Row],[tema]],Estructura!$G$4:$J$532,4,0)</f>
        <v>T-65</v>
      </c>
      <c r="Y4348" s="49" t="str">
        <f>+VLOOKUP(Sitio_Publico[[#This Row],[contenido]],Estructura!$L$4:$O$473,4,0)</f>
        <v>C-37</v>
      </c>
      <c r="Z4348" s="49" t="str">
        <f>+VLOOKUP(Sitio_Publico[[#This Row],[Filtro Integrado]],Estructura!$U$4:$W$529,3,0)</f>
        <v>FI-0</v>
      </c>
      <c r="AA4348" s="49" t="str">
        <f>+VLOOKUP(Sitio_Publico[[#This Row],[Muestra]],Estructura!$Y$4:$AB$483,4,0)</f>
        <v>M-000377</v>
      </c>
    </row>
    <row r="4349" spans="1:27" ht="61.2" x14ac:dyDescent="0.3">
      <c r="A4349" s="16">
        <f t="shared" si="67"/>
        <v>4348</v>
      </c>
      <c r="B4349" s="47" t="s">
        <v>15118</v>
      </c>
      <c r="C4349" s="13" t="s">
        <v>20237</v>
      </c>
      <c r="D4349" s="13" t="s">
        <v>20238</v>
      </c>
      <c r="E4349" s="44">
        <v>97</v>
      </c>
      <c r="F4349" s="13" t="s">
        <v>20239</v>
      </c>
      <c r="G4349" s="23" t="s">
        <v>20240</v>
      </c>
      <c r="H4349" s="42" t="s">
        <v>457</v>
      </c>
      <c r="I4349" s="28" t="s">
        <v>373</v>
      </c>
      <c r="J4349" s="12" t="s">
        <v>393</v>
      </c>
      <c r="K4349" s="28" t="s">
        <v>20351</v>
      </c>
      <c r="L4349" s="12" t="s">
        <v>20259</v>
      </c>
      <c r="M4349" s="12" t="s">
        <v>20243</v>
      </c>
      <c r="N4349" s="12" t="s">
        <v>20244</v>
      </c>
      <c r="O4349" s="26" t="s">
        <v>20380</v>
      </c>
      <c r="P4349" s="26" t="s">
        <v>20381</v>
      </c>
      <c r="Q4349" s="25" t="s">
        <v>20282</v>
      </c>
      <c r="R4349" s="26" t="s">
        <v>20354</v>
      </c>
      <c r="S4349" s="15" t="s">
        <v>20382</v>
      </c>
      <c r="T4349" s="52">
        <v>0</v>
      </c>
      <c r="U4349" s="22" t="s">
        <v>20250</v>
      </c>
      <c r="V4349" s="49" t="str">
        <f>+Sitio_Publico[[#This Row],[idcoleccion]]&amp;"-"&amp;Sitio_Publico[[#This Row],[id]]</f>
        <v>000-4348</v>
      </c>
      <c r="W4349" s="49">
        <f>+VLOOKUP(Sitio_Publico[[#This Row],[territorio]],Estructura!$AE$4:$AH$1067,4,0)</f>
        <v>20000010</v>
      </c>
      <c r="X4349" s="49" t="str">
        <f>+VLOOKUP(Sitio_Publico[[#This Row],[tema]],Estructura!$G$4:$J$532,4,0)</f>
        <v>T-65</v>
      </c>
      <c r="Y4349" s="49" t="str">
        <f>+VLOOKUP(Sitio_Publico[[#This Row],[contenido]],Estructura!$L$4:$O$473,4,0)</f>
        <v>C-37</v>
      </c>
      <c r="Z4349" s="49" t="str">
        <f>+VLOOKUP(Sitio_Publico[[#This Row],[Filtro Integrado]],Estructura!$U$4:$W$529,3,0)</f>
        <v>FI-0</v>
      </c>
      <c r="AA4349" s="49" t="str">
        <f>+VLOOKUP(Sitio_Publico[[#This Row],[Muestra]],Estructura!$Y$4:$AB$483,4,0)</f>
        <v>M-000377</v>
      </c>
    </row>
    <row r="4350" spans="1:27" ht="61.2" x14ac:dyDescent="0.3">
      <c r="A4350" s="16">
        <f t="shared" si="67"/>
        <v>4349</v>
      </c>
      <c r="B4350" s="47" t="s">
        <v>15118</v>
      </c>
      <c r="C4350" s="13" t="s">
        <v>20237</v>
      </c>
      <c r="D4350" s="13" t="s">
        <v>20238</v>
      </c>
      <c r="E4350" s="44">
        <v>97</v>
      </c>
      <c r="F4350" s="13" t="s">
        <v>20239</v>
      </c>
      <c r="G4350" s="23" t="s">
        <v>20263</v>
      </c>
      <c r="H4350" s="42" t="s">
        <v>457</v>
      </c>
      <c r="I4350" s="28" t="s">
        <v>373</v>
      </c>
      <c r="J4350" s="12" t="s">
        <v>393</v>
      </c>
      <c r="K4350" s="28" t="s">
        <v>20351</v>
      </c>
      <c r="L4350" s="12" t="s">
        <v>20242</v>
      </c>
      <c r="M4350" s="12" t="s">
        <v>20243</v>
      </c>
      <c r="N4350" s="12" t="s">
        <v>20244</v>
      </c>
      <c r="O4350" s="26" t="s">
        <v>20371</v>
      </c>
      <c r="P4350" s="26" t="s">
        <v>20372</v>
      </c>
      <c r="Q4350" s="25" t="s">
        <v>20282</v>
      </c>
      <c r="R4350" s="26" t="s">
        <v>20354</v>
      </c>
      <c r="S4350" s="15" t="s">
        <v>20383</v>
      </c>
      <c r="T4350" s="52">
        <v>0</v>
      </c>
      <c r="U4350" s="22" t="s">
        <v>20250</v>
      </c>
      <c r="V4350" s="49" t="str">
        <f>+Sitio_Publico[[#This Row],[idcoleccion]]&amp;"-"&amp;Sitio_Publico[[#This Row],[id]]</f>
        <v>000-4349</v>
      </c>
      <c r="W4350" s="49">
        <f>+VLOOKUP(Sitio_Publico[[#This Row],[territorio]],Estructura!$AE$4:$AH$1067,4,0)</f>
        <v>20000010</v>
      </c>
      <c r="X4350" s="49" t="str">
        <f>+VLOOKUP(Sitio_Publico[[#This Row],[tema]],Estructura!$G$4:$J$532,4,0)</f>
        <v>T-65</v>
      </c>
      <c r="Y4350" s="49" t="str">
        <f>+VLOOKUP(Sitio_Publico[[#This Row],[contenido]],Estructura!$L$4:$O$473,4,0)</f>
        <v>C-38</v>
      </c>
      <c r="Z4350" s="49" t="str">
        <f>+VLOOKUP(Sitio_Publico[[#This Row],[Filtro Integrado]],Estructura!$U$4:$W$529,3,0)</f>
        <v>FI-0</v>
      </c>
      <c r="AA4350" s="49" t="str">
        <f>+VLOOKUP(Sitio_Publico[[#This Row],[Muestra]],Estructura!$Y$4:$AB$483,4,0)</f>
        <v>M-000377</v>
      </c>
    </row>
    <row r="4351" spans="1:27" ht="61.2" x14ac:dyDescent="0.3">
      <c r="A4351" s="16">
        <f t="shared" si="67"/>
        <v>4350</v>
      </c>
      <c r="B4351" s="47" t="s">
        <v>15118</v>
      </c>
      <c r="C4351" s="13" t="s">
        <v>20237</v>
      </c>
      <c r="D4351" s="13" t="s">
        <v>20238</v>
      </c>
      <c r="E4351" s="44">
        <v>97</v>
      </c>
      <c r="F4351" s="13" t="s">
        <v>20239</v>
      </c>
      <c r="G4351" s="23" t="s">
        <v>20263</v>
      </c>
      <c r="H4351" s="42" t="s">
        <v>457</v>
      </c>
      <c r="I4351" s="28" t="s">
        <v>373</v>
      </c>
      <c r="J4351" s="12" t="s">
        <v>393</v>
      </c>
      <c r="K4351" s="28" t="s">
        <v>20351</v>
      </c>
      <c r="L4351" s="12" t="s">
        <v>20251</v>
      </c>
      <c r="M4351" s="12" t="s">
        <v>20243</v>
      </c>
      <c r="N4351" s="12" t="s">
        <v>20244</v>
      </c>
      <c r="O4351" s="26" t="s">
        <v>20374</v>
      </c>
      <c r="P4351" s="26" t="s">
        <v>20375</v>
      </c>
      <c r="Q4351" s="25" t="s">
        <v>20282</v>
      </c>
      <c r="R4351" s="26" t="s">
        <v>20354</v>
      </c>
      <c r="S4351" s="15" t="s">
        <v>20384</v>
      </c>
      <c r="T4351" s="52">
        <v>0</v>
      </c>
      <c r="U4351" s="22" t="s">
        <v>20250</v>
      </c>
      <c r="V4351" s="49" t="str">
        <f>+Sitio_Publico[[#This Row],[idcoleccion]]&amp;"-"&amp;Sitio_Publico[[#This Row],[id]]</f>
        <v>000-4350</v>
      </c>
      <c r="W4351" s="49">
        <f>+VLOOKUP(Sitio_Publico[[#This Row],[territorio]],Estructura!$AE$4:$AH$1067,4,0)</f>
        <v>20000010</v>
      </c>
      <c r="X4351" s="49" t="str">
        <f>+VLOOKUP(Sitio_Publico[[#This Row],[tema]],Estructura!$G$4:$J$532,4,0)</f>
        <v>T-65</v>
      </c>
      <c r="Y4351" s="49" t="str">
        <f>+VLOOKUP(Sitio_Publico[[#This Row],[contenido]],Estructura!$L$4:$O$473,4,0)</f>
        <v>C-38</v>
      </c>
      <c r="Z4351" s="49" t="str">
        <f>+VLOOKUP(Sitio_Publico[[#This Row],[Filtro Integrado]],Estructura!$U$4:$W$529,3,0)</f>
        <v>FI-0</v>
      </c>
      <c r="AA4351" s="49" t="str">
        <f>+VLOOKUP(Sitio_Publico[[#This Row],[Muestra]],Estructura!$Y$4:$AB$483,4,0)</f>
        <v>M-000377</v>
      </c>
    </row>
    <row r="4352" spans="1:27" ht="61.2" x14ac:dyDescent="0.3">
      <c r="A4352" s="16">
        <f t="shared" si="67"/>
        <v>4351</v>
      </c>
      <c r="B4352" s="47" t="s">
        <v>15118</v>
      </c>
      <c r="C4352" s="13" t="s">
        <v>20237</v>
      </c>
      <c r="D4352" s="13" t="s">
        <v>20238</v>
      </c>
      <c r="E4352" s="44">
        <v>97</v>
      </c>
      <c r="F4352" s="13" t="s">
        <v>20239</v>
      </c>
      <c r="G4352" s="23" t="s">
        <v>20263</v>
      </c>
      <c r="H4352" s="42" t="s">
        <v>457</v>
      </c>
      <c r="I4352" s="28" t="s">
        <v>373</v>
      </c>
      <c r="J4352" s="12" t="s">
        <v>393</v>
      </c>
      <c r="K4352" s="28" t="s">
        <v>20351</v>
      </c>
      <c r="L4352" s="12" t="s">
        <v>20255</v>
      </c>
      <c r="M4352" s="12" t="s">
        <v>20243</v>
      </c>
      <c r="N4352" s="12" t="s">
        <v>20244</v>
      </c>
      <c r="O4352" s="26" t="s">
        <v>20377</v>
      </c>
      <c r="P4352" s="26" t="s">
        <v>20378</v>
      </c>
      <c r="Q4352" s="25" t="s">
        <v>20282</v>
      </c>
      <c r="R4352" s="26" t="s">
        <v>20354</v>
      </c>
      <c r="S4352" s="15" t="s">
        <v>20385</v>
      </c>
      <c r="T4352" s="52">
        <v>0</v>
      </c>
      <c r="U4352" s="22" t="s">
        <v>20250</v>
      </c>
      <c r="V4352" s="49" t="str">
        <f>+Sitio_Publico[[#This Row],[idcoleccion]]&amp;"-"&amp;Sitio_Publico[[#This Row],[id]]</f>
        <v>000-4351</v>
      </c>
      <c r="W4352" s="49">
        <f>+VLOOKUP(Sitio_Publico[[#This Row],[territorio]],Estructura!$AE$4:$AH$1067,4,0)</f>
        <v>20000010</v>
      </c>
      <c r="X4352" s="49" t="str">
        <f>+VLOOKUP(Sitio_Publico[[#This Row],[tema]],Estructura!$G$4:$J$532,4,0)</f>
        <v>T-65</v>
      </c>
      <c r="Y4352" s="49" t="str">
        <f>+VLOOKUP(Sitio_Publico[[#This Row],[contenido]],Estructura!$L$4:$O$473,4,0)</f>
        <v>C-38</v>
      </c>
      <c r="Z4352" s="49" t="str">
        <f>+VLOOKUP(Sitio_Publico[[#This Row],[Filtro Integrado]],Estructura!$U$4:$W$529,3,0)</f>
        <v>FI-0</v>
      </c>
      <c r="AA4352" s="49" t="str">
        <f>+VLOOKUP(Sitio_Publico[[#This Row],[Muestra]],Estructura!$Y$4:$AB$483,4,0)</f>
        <v>M-000377</v>
      </c>
    </row>
    <row r="4353" spans="1:27" ht="51" x14ac:dyDescent="0.3">
      <c r="A4353" s="16">
        <f t="shared" si="67"/>
        <v>4352</v>
      </c>
      <c r="B4353" s="47" t="s">
        <v>15118</v>
      </c>
      <c r="C4353" s="13" t="s">
        <v>20237</v>
      </c>
      <c r="D4353" s="13" t="s">
        <v>20238</v>
      </c>
      <c r="E4353" s="44">
        <v>97</v>
      </c>
      <c r="F4353" s="13" t="s">
        <v>20296</v>
      </c>
      <c r="G4353" s="23" t="s">
        <v>20297</v>
      </c>
      <c r="H4353" s="42" t="s">
        <v>457</v>
      </c>
      <c r="I4353" s="28" t="s">
        <v>373</v>
      </c>
      <c r="J4353" s="12" t="s">
        <v>393</v>
      </c>
      <c r="K4353" s="28" t="s">
        <v>20351</v>
      </c>
      <c r="L4353" s="12" t="s">
        <v>20275</v>
      </c>
      <c r="M4353" s="12" t="s">
        <v>20243</v>
      </c>
      <c r="N4353" s="12" t="s">
        <v>20244</v>
      </c>
      <c r="O4353" s="26" t="s">
        <v>20386</v>
      </c>
      <c r="P4353" s="26" t="s">
        <v>20387</v>
      </c>
      <c r="Q4353" s="25" t="s">
        <v>20247</v>
      </c>
      <c r="R4353" s="26" t="s">
        <v>20354</v>
      </c>
      <c r="S4353" s="15" t="s">
        <v>20388</v>
      </c>
      <c r="T4353" s="52">
        <v>0</v>
      </c>
      <c r="U4353" s="22" t="s">
        <v>20250</v>
      </c>
      <c r="V4353" s="49" t="str">
        <f>+Sitio_Publico[[#This Row],[idcoleccion]]&amp;"-"&amp;Sitio_Publico[[#This Row],[id]]</f>
        <v>000-4352</v>
      </c>
      <c r="W4353" s="49">
        <f>+VLOOKUP(Sitio_Publico[[#This Row],[territorio]],Estructura!$AE$4:$AH$1067,4,0)</f>
        <v>20000010</v>
      </c>
      <c r="X4353" s="49" t="str">
        <f>+VLOOKUP(Sitio_Publico[[#This Row],[tema]],Estructura!$G$4:$J$532,4,0)</f>
        <v>T-66</v>
      </c>
      <c r="Y4353" s="49" t="str">
        <f>+VLOOKUP(Sitio_Publico[[#This Row],[contenido]],Estructura!$L$4:$O$473,4,0)</f>
        <v>C-40</v>
      </c>
      <c r="Z4353" s="49" t="str">
        <f>+VLOOKUP(Sitio_Publico[[#This Row],[Filtro Integrado]],Estructura!$U$4:$W$529,3,0)</f>
        <v>FI-0</v>
      </c>
      <c r="AA4353" s="49" t="str">
        <f>+VLOOKUP(Sitio_Publico[[#This Row],[Muestra]],Estructura!$Y$4:$AB$483,4,0)</f>
        <v>M-000377</v>
      </c>
    </row>
    <row r="4354" spans="1:27" ht="51" x14ac:dyDescent="0.3">
      <c r="A4354" s="16">
        <f t="shared" si="67"/>
        <v>4353</v>
      </c>
      <c r="B4354" s="47" t="s">
        <v>15118</v>
      </c>
      <c r="C4354" s="13" t="s">
        <v>20237</v>
      </c>
      <c r="D4354" s="13" t="s">
        <v>20238</v>
      </c>
      <c r="E4354" s="44">
        <v>97</v>
      </c>
      <c r="F4354" s="13" t="s">
        <v>20296</v>
      </c>
      <c r="G4354" s="23" t="s">
        <v>20297</v>
      </c>
      <c r="H4354" s="42" t="s">
        <v>457</v>
      </c>
      <c r="I4354" s="28" t="s">
        <v>373</v>
      </c>
      <c r="J4354" s="12" t="s">
        <v>20274</v>
      </c>
      <c r="K4354" s="28" t="s">
        <v>20351</v>
      </c>
      <c r="L4354" s="12" t="s">
        <v>20275</v>
      </c>
      <c r="M4354" s="12" t="s">
        <v>20243</v>
      </c>
      <c r="N4354" s="12" t="s">
        <v>20244</v>
      </c>
      <c r="O4354" s="26" t="s">
        <v>20389</v>
      </c>
      <c r="P4354" s="26" t="s">
        <v>20390</v>
      </c>
      <c r="Q4354" s="25" t="s">
        <v>20278</v>
      </c>
      <c r="R4354" s="26" t="s">
        <v>20354</v>
      </c>
      <c r="S4354" s="15" t="s">
        <v>20391</v>
      </c>
      <c r="T4354" s="52">
        <v>0</v>
      </c>
      <c r="U4354" s="22" t="s">
        <v>20250</v>
      </c>
      <c r="V4354" s="49" t="str">
        <f>+Sitio_Publico[[#This Row],[idcoleccion]]&amp;"-"&amp;Sitio_Publico[[#This Row],[id]]</f>
        <v>000-4353</v>
      </c>
      <c r="W4354" s="49">
        <f>+VLOOKUP(Sitio_Publico[[#This Row],[territorio]],Estructura!$AE$4:$AH$1067,4,0)</f>
        <v>20000010</v>
      </c>
      <c r="X4354" s="49" t="str">
        <f>+VLOOKUP(Sitio_Publico[[#This Row],[tema]],Estructura!$G$4:$J$532,4,0)</f>
        <v>T-66</v>
      </c>
      <c r="Y4354" s="49" t="str">
        <f>+VLOOKUP(Sitio_Publico[[#This Row],[contenido]],Estructura!$L$4:$O$473,4,0)</f>
        <v>C-40</v>
      </c>
      <c r="Z4354" s="49" t="str">
        <f>+VLOOKUP(Sitio_Publico[[#This Row],[Filtro Integrado]],Estructura!$U$4:$W$529,3,0)</f>
        <v>FI-17</v>
      </c>
      <c r="AA4354" s="49" t="str">
        <f>+VLOOKUP(Sitio_Publico[[#This Row],[Muestra]],Estructura!$Y$4:$AB$483,4,0)</f>
        <v>M-000377</v>
      </c>
    </row>
    <row r="4355" spans="1:27" ht="51" x14ac:dyDescent="0.3">
      <c r="A4355" s="16">
        <f t="shared" ref="A4355:A4418" si="68">+ROW()-1</f>
        <v>4354</v>
      </c>
      <c r="B4355" s="47" t="s">
        <v>15118</v>
      </c>
      <c r="C4355" s="13" t="s">
        <v>20237</v>
      </c>
      <c r="D4355" s="13" t="s">
        <v>20238</v>
      </c>
      <c r="E4355" s="44">
        <v>97</v>
      </c>
      <c r="F4355" s="13" t="s">
        <v>20296</v>
      </c>
      <c r="G4355" s="23" t="s">
        <v>20297</v>
      </c>
      <c r="H4355" s="42" t="s">
        <v>457</v>
      </c>
      <c r="I4355" s="28" t="s">
        <v>373</v>
      </c>
      <c r="J4355" s="12" t="s">
        <v>393</v>
      </c>
      <c r="K4355" s="28" t="s">
        <v>20351</v>
      </c>
      <c r="L4355" s="12" t="s">
        <v>20275</v>
      </c>
      <c r="M4355" s="12" t="s">
        <v>20243</v>
      </c>
      <c r="N4355" s="12" t="s">
        <v>20244</v>
      </c>
      <c r="O4355" s="26" t="s">
        <v>20392</v>
      </c>
      <c r="P4355" s="26" t="s">
        <v>20393</v>
      </c>
      <c r="Q4355" s="25" t="s">
        <v>20282</v>
      </c>
      <c r="R4355" s="26" t="s">
        <v>20354</v>
      </c>
      <c r="S4355" s="15" t="s">
        <v>20394</v>
      </c>
      <c r="T4355" s="52">
        <v>0</v>
      </c>
      <c r="U4355" s="22" t="s">
        <v>20250</v>
      </c>
      <c r="V4355" s="49" t="str">
        <f>+Sitio_Publico[[#This Row],[idcoleccion]]&amp;"-"&amp;Sitio_Publico[[#This Row],[id]]</f>
        <v>000-4354</v>
      </c>
      <c r="W4355" s="49">
        <f>+VLOOKUP(Sitio_Publico[[#This Row],[territorio]],Estructura!$AE$4:$AH$1067,4,0)</f>
        <v>20000010</v>
      </c>
      <c r="X4355" s="49" t="str">
        <f>+VLOOKUP(Sitio_Publico[[#This Row],[tema]],Estructura!$G$4:$J$532,4,0)</f>
        <v>T-66</v>
      </c>
      <c r="Y4355" s="49" t="str">
        <f>+VLOOKUP(Sitio_Publico[[#This Row],[contenido]],Estructura!$L$4:$O$473,4,0)</f>
        <v>C-40</v>
      </c>
      <c r="Z4355" s="49" t="str">
        <f>+VLOOKUP(Sitio_Publico[[#This Row],[Filtro Integrado]],Estructura!$U$4:$W$529,3,0)</f>
        <v>FI-0</v>
      </c>
      <c r="AA4355" s="49" t="str">
        <f>+VLOOKUP(Sitio_Publico[[#This Row],[Muestra]],Estructura!$Y$4:$AB$483,4,0)</f>
        <v>M-000377</v>
      </c>
    </row>
    <row r="4356" spans="1:27" ht="51" x14ac:dyDescent="0.3">
      <c r="A4356" s="16">
        <f t="shared" si="68"/>
        <v>4355</v>
      </c>
      <c r="B4356" s="47" t="s">
        <v>15118</v>
      </c>
      <c r="C4356" s="13" t="s">
        <v>20237</v>
      </c>
      <c r="D4356" s="13" t="s">
        <v>20238</v>
      </c>
      <c r="E4356" s="44">
        <v>228</v>
      </c>
      <c r="F4356" s="13" t="s">
        <v>20239</v>
      </c>
      <c r="G4356" s="23" t="s">
        <v>20240</v>
      </c>
      <c r="H4356" s="42" t="s">
        <v>457</v>
      </c>
      <c r="I4356" s="28" t="s">
        <v>373</v>
      </c>
      <c r="J4356" s="12" t="s">
        <v>393</v>
      </c>
      <c r="K4356" s="28" t="s">
        <v>20395</v>
      </c>
      <c r="L4356" s="12" t="s">
        <v>20242</v>
      </c>
      <c r="M4356" s="12" t="s">
        <v>20243</v>
      </c>
      <c r="N4356" s="12" t="s">
        <v>20244</v>
      </c>
      <c r="O4356" s="26" t="s">
        <v>20396</v>
      </c>
      <c r="P4356" s="26" t="s">
        <v>20397</v>
      </c>
      <c r="Q4356" s="25" t="s">
        <v>20247</v>
      </c>
      <c r="R4356" s="26" t="s">
        <v>20248</v>
      </c>
      <c r="S4356" s="15" t="s">
        <v>20398</v>
      </c>
      <c r="T4356" s="52">
        <v>0</v>
      </c>
      <c r="U4356" s="22" t="s">
        <v>20250</v>
      </c>
      <c r="V4356" s="49" t="str">
        <f>+Sitio_Publico[[#This Row],[idcoleccion]]&amp;"-"&amp;Sitio_Publico[[#This Row],[id]]</f>
        <v>000-4355</v>
      </c>
      <c r="W4356" s="49">
        <f>+VLOOKUP(Sitio_Publico[[#This Row],[territorio]],Estructura!$AE$4:$AH$1067,4,0)</f>
        <v>20000010</v>
      </c>
      <c r="X4356" s="49" t="str">
        <f>+VLOOKUP(Sitio_Publico[[#This Row],[tema]],Estructura!$G$4:$J$532,4,0)</f>
        <v>T-65</v>
      </c>
      <c r="Y4356" s="49" t="str">
        <f>+VLOOKUP(Sitio_Publico[[#This Row],[contenido]],Estructura!$L$4:$O$473,4,0)</f>
        <v>C-37</v>
      </c>
      <c r="Z4356" s="49" t="str">
        <f>+VLOOKUP(Sitio_Publico[[#This Row],[Filtro Integrado]],Estructura!$U$4:$W$529,3,0)</f>
        <v>FI-0</v>
      </c>
      <c r="AA4356" s="49" t="str">
        <f>+VLOOKUP(Sitio_Publico[[#This Row],[Muestra]],Estructura!$Y$4:$AB$483,4,0)</f>
        <v>M-000378</v>
      </c>
    </row>
    <row r="4357" spans="1:27" ht="51" x14ac:dyDescent="0.3">
      <c r="A4357" s="16">
        <f t="shared" si="68"/>
        <v>4356</v>
      </c>
      <c r="B4357" s="47" t="s">
        <v>15118</v>
      </c>
      <c r="C4357" s="13" t="s">
        <v>20237</v>
      </c>
      <c r="D4357" s="13" t="s">
        <v>20238</v>
      </c>
      <c r="E4357" s="44">
        <v>228</v>
      </c>
      <c r="F4357" s="13" t="s">
        <v>20239</v>
      </c>
      <c r="G4357" s="23" t="s">
        <v>20240</v>
      </c>
      <c r="H4357" s="42" t="s">
        <v>457</v>
      </c>
      <c r="I4357" s="28" t="s">
        <v>373</v>
      </c>
      <c r="J4357" s="12" t="s">
        <v>393</v>
      </c>
      <c r="K4357" s="28" t="s">
        <v>20395</v>
      </c>
      <c r="L4357" s="12" t="s">
        <v>20251</v>
      </c>
      <c r="M4357" s="12" t="s">
        <v>20243</v>
      </c>
      <c r="N4357" s="12" t="s">
        <v>20244</v>
      </c>
      <c r="O4357" s="26" t="s">
        <v>20399</v>
      </c>
      <c r="P4357" s="26" t="s">
        <v>20400</v>
      </c>
      <c r="Q4357" s="25" t="s">
        <v>20247</v>
      </c>
      <c r="R4357" s="26" t="s">
        <v>20248</v>
      </c>
      <c r="S4357" s="15" t="s">
        <v>20401</v>
      </c>
      <c r="T4357" s="52">
        <v>0</v>
      </c>
      <c r="U4357" s="22" t="s">
        <v>20250</v>
      </c>
      <c r="V4357" s="49" t="str">
        <f>+Sitio_Publico[[#This Row],[idcoleccion]]&amp;"-"&amp;Sitio_Publico[[#This Row],[id]]</f>
        <v>000-4356</v>
      </c>
      <c r="W4357" s="49">
        <f>+VLOOKUP(Sitio_Publico[[#This Row],[territorio]],Estructura!$AE$4:$AH$1067,4,0)</f>
        <v>20000010</v>
      </c>
      <c r="X4357" s="49" t="str">
        <f>+VLOOKUP(Sitio_Publico[[#This Row],[tema]],Estructura!$G$4:$J$532,4,0)</f>
        <v>T-65</v>
      </c>
      <c r="Y4357" s="49" t="str">
        <f>+VLOOKUP(Sitio_Publico[[#This Row],[contenido]],Estructura!$L$4:$O$473,4,0)</f>
        <v>C-37</v>
      </c>
      <c r="Z4357" s="49" t="str">
        <f>+VLOOKUP(Sitio_Publico[[#This Row],[Filtro Integrado]],Estructura!$U$4:$W$529,3,0)</f>
        <v>FI-0</v>
      </c>
      <c r="AA4357" s="49" t="str">
        <f>+VLOOKUP(Sitio_Publico[[#This Row],[Muestra]],Estructura!$Y$4:$AB$483,4,0)</f>
        <v>M-000378</v>
      </c>
    </row>
    <row r="4358" spans="1:27" ht="51" x14ac:dyDescent="0.3">
      <c r="A4358" s="16">
        <f t="shared" si="68"/>
        <v>4357</v>
      </c>
      <c r="B4358" s="47" t="s">
        <v>15118</v>
      </c>
      <c r="C4358" s="13" t="s">
        <v>20237</v>
      </c>
      <c r="D4358" s="13" t="s">
        <v>20238</v>
      </c>
      <c r="E4358" s="44">
        <v>228</v>
      </c>
      <c r="F4358" s="13" t="s">
        <v>20239</v>
      </c>
      <c r="G4358" s="23" t="s">
        <v>20240</v>
      </c>
      <c r="H4358" s="42" t="s">
        <v>457</v>
      </c>
      <c r="I4358" s="28" t="s">
        <v>373</v>
      </c>
      <c r="J4358" s="12" t="s">
        <v>393</v>
      </c>
      <c r="K4358" s="28" t="s">
        <v>20395</v>
      </c>
      <c r="L4358" s="12" t="s">
        <v>20255</v>
      </c>
      <c r="M4358" s="12" t="s">
        <v>20243</v>
      </c>
      <c r="N4358" s="12" t="s">
        <v>20244</v>
      </c>
      <c r="O4358" s="26" t="s">
        <v>20402</v>
      </c>
      <c r="P4358" s="26" t="s">
        <v>20403</v>
      </c>
      <c r="Q4358" s="25" t="s">
        <v>20247</v>
      </c>
      <c r="R4358" s="26" t="s">
        <v>20248</v>
      </c>
      <c r="S4358" s="15" t="s">
        <v>20404</v>
      </c>
      <c r="T4358" s="52">
        <v>0</v>
      </c>
      <c r="U4358" s="22" t="s">
        <v>20250</v>
      </c>
      <c r="V4358" s="49" t="str">
        <f>+Sitio_Publico[[#This Row],[idcoleccion]]&amp;"-"&amp;Sitio_Publico[[#This Row],[id]]</f>
        <v>000-4357</v>
      </c>
      <c r="W4358" s="49">
        <f>+VLOOKUP(Sitio_Publico[[#This Row],[territorio]],Estructura!$AE$4:$AH$1067,4,0)</f>
        <v>20000010</v>
      </c>
      <c r="X4358" s="49" t="str">
        <f>+VLOOKUP(Sitio_Publico[[#This Row],[tema]],Estructura!$G$4:$J$532,4,0)</f>
        <v>T-65</v>
      </c>
      <c r="Y4358" s="49" t="str">
        <f>+VLOOKUP(Sitio_Publico[[#This Row],[contenido]],Estructura!$L$4:$O$473,4,0)</f>
        <v>C-37</v>
      </c>
      <c r="Z4358" s="49" t="str">
        <f>+VLOOKUP(Sitio_Publico[[#This Row],[Filtro Integrado]],Estructura!$U$4:$W$529,3,0)</f>
        <v>FI-0</v>
      </c>
      <c r="AA4358" s="49" t="str">
        <f>+VLOOKUP(Sitio_Publico[[#This Row],[Muestra]],Estructura!$Y$4:$AB$483,4,0)</f>
        <v>M-000378</v>
      </c>
    </row>
    <row r="4359" spans="1:27" ht="51" x14ac:dyDescent="0.3">
      <c r="A4359" s="16">
        <f t="shared" si="68"/>
        <v>4358</v>
      </c>
      <c r="B4359" s="47" t="s">
        <v>15118</v>
      </c>
      <c r="C4359" s="13" t="s">
        <v>20237</v>
      </c>
      <c r="D4359" s="13" t="s">
        <v>20238</v>
      </c>
      <c r="E4359" s="44">
        <v>228</v>
      </c>
      <c r="F4359" s="13" t="s">
        <v>20239</v>
      </c>
      <c r="G4359" s="23" t="s">
        <v>20240</v>
      </c>
      <c r="H4359" s="42" t="s">
        <v>457</v>
      </c>
      <c r="I4359" s="28" t="s">
        <v>373</v>
      </c>
      <c r="J4359" s="12" t="s">
        <v>393</v>
      </c>
      <c r="K4359" s="28" t="s">
        <v>20395</v>
      </c>
      <c r="L4359" s="12" t="s">
        <v>20259</v>
      </c>
      <c r="M4359" s="12" t="s">
        <v>20243</v>
      </c>
      <c r="N4359" s="12" t="s">
        <v>20244</v>
      </c>
      <c r="O4359" s="26" t="s">
        <v>20405</v>
      </c>
      <c r="P4359" s="26" t="s">
        <v>20406</v>
      </c>
      <c r="Q4359" s="25" t="s">
        <v>20247</v>
      </c>
      <c r="R4359" s="26" t="s">
        <v>20248</v>
      </c>
      <c r="S4359" s="15" t="s">
        <v>20407</v>
      </c>
      <c r="T4359" s="52">
        <v>0</v>
      </c>
      <c r="U4359" s="22" t="s">
        <v>20250</v>
      </c>
      <c r="V4359" s="49" t="str">
        <f>+Sitio_Publico[[#This Row],[idcoleccion]]&amp;"-"&amp;Sitio_Publico[[#This Row],[id]]</f>
        <v>000-4358</v>
      </c>
      <c r="W4359" s="49">
        <f>+VLOOKUP(Sitio_Publico[[#This Row],[territorio]],Estructura!$AE$4:$AH$1067,4,0)</f>
        <v>20000010</v>
      </c>
      <c r="X4359" s="49" t="str">
        <f>+VLOOKUP(Sitio_Publico[[#This Row],[tema]],Estructura!$G$4:$J$532,4,0)</f>
        <v>T-65</v>
      </c>
      <c r="Y4359" s="49" t="str">
        <f>+VLOOKUP(Sitio_Publico[[#This Row],[contenido]],Estructura!$L$4:$O$473,4,0)</f>
        <v>C-37</v>
      </c>
      <c r="Z4359" s="49" t="str">
        <f>+VLOOKUP(Sitio_Publico[[#This Row],[Filtro Integrado]],Estructura!$U$4:$W$529,3,0)</f>
        <v>FI-0</v>
      </c>
      <c r="AA4359" s="49" t="str">
        <f>+VLOOKUP(Sitio_Publico[[#This Row],[Muestra]],Estructura!$Y$4:$AB$483,4,0)</f>
        <v>M-000378</v>
      </c>
    </row>
    <row r="4360" spans="1:27" ht="51" x14ac:dyDescent="0.3">
      <c r="A4360" s="16">
        <f t="shared" si="68"/>
        <v>4359</v>
      </c>
      <c r="B4360" s="47" t="s">
        <v>15118</v>
      </c>
      <c r="C4360" s="13" t="s">
        <v>20237</v>
      </c>
      <c r="D4360" s="13" t="s">
        <v>20238</v>
      </c>
      <c r="E4360" s="44">
        <v>228</v>
      </c>
      <c r="F4360" s="13" t="s">
        <v>20239</v>
      </c>
      <c r="G4360" s="23" t="s">
        <v>20263</v>
      </c>
      <c r="H4360" s="42" t="s">
        <v>457</v>
      </c>
      <c r="I4360" s="28" t="s">
        <v>373</v>
      </c>
      <c r="J4360" s="12" t="s">
        <v>393</v>
      </c>
      <c r="K4360" s="28" t="s">
        <v>20395</v>
      </c>
      <c r="L4360" s="12" t="s">
        <v>20242</v>
      </c>
      <c r="M4360" s="12" t="s">
        <v>20243</v>
      </c>
      <c r="N4360" s="12" t="s">
        <v>20244</v>
      </c>
      <c r="O4360" s="26" t="s">
        <v>20396</v>
      </c>
      <c r="P4360" s="26" t="s">
        <v>20397</v>
      </c>
      <c r="Q4360" s="25" t="s">
        <v>20247</v>
      </c>
      <c r="R4360" s="26" t="s">
        <v>20248</v>
      </c>
      <c r="S4360" s="15" t="s">
        <v>20408</v>
      </c>
      <c r="T4360" s="52">
        <v>0</v>
      </c>
      <c r="U4360" s="22" t="s">
        <v>20250</v>
      </c>
      <c r="V4360" s="49" t="str">
        <f>+Sitio_Publico[[#This Row],[idcoleccion]]&amp;"-"&amp;Sitio_Publico[[#This Row],[id]]</f>
        <v>000-4359</v>
      </c>
      <c r="W4360" s="49">
        <f>+VLOOKUP(Sitio_Publico[[#This Row],[territorio]],Estructura!$AE$4:$AH$1067,4,0)</f>
        <v>20000010</v>
      </c>
      <c r="X4360" s="49" t="str">
        <f>+VLOOKUP(Sitio_Publico[[#This Row],[tema]],Estructura!$G$4:$J$532,4,0)</f>
        <v>T-65</v>
      </c>
      <c r="Y4360" s="49" t="str">
        <f>+VLOOKUP(Sitio_Publico[[#This Row],[contenido]],Estructura!$L$4:$O$473,4,0)</f>
        <v>C-38</v>
      </c>
      <c r="Z4360" s="49" t="str">
        <f>+VLOOKUP(Sitio_Publico[[#This Row],[Filtro Integrado]],Estructura!$U$4:$W$529,3,0)</f>
        <v>FI-0</v>
      </c>
      <c r="AA4360" s="49" t="str">
        <f>+VLOOKUP(Sitio_Publico[[#This Row],[Muestra]],Estructura!$Y$4:$AB$483,4,0)</f>
        <v>M-000378</v>
      </c>
    </row>
    <row r="4361" spans="1:27" ht="51" x14ac:dyDescent="0.3">
      <c r="A4361" s="16">
        <f t="shared" si="68"/>
        <v>4360</v>
      </c>
      <c r="B4361" s="47" t="s">
        <v>15118</v>
      </c>
      <c r="C4361" s="13" t="s">
        <v>20237</v>
      </c>
      <c r="D4361" s="13" t="s">
        <v>20238</v>
      </c>
      <c r="E4361" s="44">
        <v>228</v>
      </c>
      <c r="F4361" s="13" t="s">
        <v>20239</v>
      </c>
      <c r="G4361" s="23" t="s">
        <v>20263</v>
      </c>
      <c r="H4361" s="42" t="s">
        <v>457</v>
      </c>
      <c r="I4361" s="28" t="s">
        <v>373</v>
      </c>
      <c r="J4361" s="12" t="s">
        <v>393</v>
      </c>
      <c r="K4361" s="28" t="s">
        <v>20395</v>
      </c>
      <c r="L4361" s="12" t="s">
        <v>20251</v>
      </c>
      <c r="M4361" s="12" t="s">
        <v>20243</v>
      </c>
      <c r="N4361" s="12" t="s">
        <v>20244</v>
      </c>
      <c r="O4361" s="26" t="s">
        <v>20399</v>
      </c>
      <c r="P4361" s="26" t="s">
        <v>20400</v>
      </c>
      <c r="Q4361" s="25" t="s">
        <v>20247</v>
      </c>
      <c r="R4361" s="26" t="s">
        <v>20248</v>
      </c>
      <c r="S4361" s="15" t="s">
        <v>20409</v>
      </c>
      <c r="T4361" s="52">
        <v>0</v>
      </c>
      <c r="U4361" s="22" t="s">
        <v>20250</v>
      </c>
      <c r="V4361" s="49" t="str">
        <f>+Sitio_Publico[[#This Row],[idcoleccion]]&amp;"-"&amp;Sitio_Publico[[#This Row],[id]]</f>
        <v>000-4360</v>
      </c>
      <c r="W4361" s="49">
        <f>+VLOOKUP(Sitio_Publico[[#This Row],[territorio]],Estructura!$AE$4:$AH$1067,4,0)</f>
        <v>20000010</v>
      </c>
      <c r="X4361" s="49" t="str">
        <f>+VLOOKUP(Sitio_Publico[[#This Row],[tema]],Estructura!$G$4:$J$532,4,0)</f>
        <v>T-65</v>
      </c>
      <c r="Y4361" s="49" t="str">
        <f>+VLOOKUP(Sitio_Publico[[#This Row],[contenido]],Estructura!$L$4:$O$473,4,0)</f>
        <v>C-38</v>
      </c>
      <c r="Z4361" s="49" t="str">
        <f>+VLOOKUP(Sitio_Publico[[#This Row],[Filtro Integrado]],Estructura!$U$4:$W$529,3,0)</f>
        <v>FI-0</v>
      </c>
      <c r="AA4361" s="49" t="str">
        <f>+VLOOKUP(Sitio_Publico[[#This Row],[Muestra]],Estructura!$Y$4:$AB$483,4,0)</f>
        <v>M-000378</v>
      </c>
    </row>
    <row r="4362" spans="1:27" ht="51" x14ac:dyDescent="0.3">
      <c r="A4362" s="16">
        <f t="shared" si="68"/>
        <v>4361</v>
      </c>
      <c r="B4362" s="47" t="s">
        <v>15118</v>
      </c>
      <c r="C4362" s="13" t="s">
        <v>20237</v>
      </c>
      <c r="D4362" s="13" t="s">
        <v>20238</v>
      </c>
      <c r="E4362" s="44">
        <v>228</v>
      </c>
      <c r="F4362" s="13" t="s">
        <v>20239</v>
      </c>
      <c r="G4362" s="23" t="s">
        <v>20263</v>
      </c>
      <c r="H4362" s="42" t="s">
        <v>457</v>
      </c>
      <c r="I4362" s="28" t="s">
        <v>373</v>
      </c>
      <c r="J4362" s="12" t="s">
        <v>393</v>
      </c>
      <c r="K4362" s="28" t="s">
        <v>20395</v>
      </c>
      <c r="L4362" s="12" t="s">
        <v>20255</v>
      </c>
      <c r="M4362" s="12" t="s">
        <v>20243</v>
      </c>
      <c r="N4362" s="12" t="s">
        <v>20244</v>
      </c>
      <c r="O4362" s="26" t="s">
        <v>20402</v>
      </c>
      <c r="P4362" s="26" t="s">
        <v>20403</v>
      </c>
      <c r="Q4362" s="25" t="s">
        <v>20247</v>
      </c>
      <c r="R4362" s="26" t="s">
        <v>20248</v>
      </c>
      <c r="S4362" s="15" t="s">
        <v>20410</v>
      </c>
      <c r="T4362" s="52">
        <v>0</v>
      </c>
      <c r="U4362" s="22" t="s">
        <v>20250</v>
      </c>
      <c r="V4362" s="49" t="str">
        <f>+Sitio_Publico[[#This Row],[idcoleccion]]&amp;"-"&amp;Sitio_Publico[[#This Row],[id]]</f>
        <v>000-4361</v>
      </c>
      <c r="W4362" s="49">
        <f>+VLOOKUP(Sitio_Publico[[#This Row],[territorio]],Estructura!$AE$4:$AH$1067,4,0)</f>
        <v>20000010</v>
      </c>
      <c r="X4362" s="49" t="str">
        <f>+VLOOKUP(Sitio_Publico[[#This Row],[tema]],Estructura!$G$4:$J$532,4,0)</f>
        <v>T-65</v>
      </c>
      <c r="Y4362" s="49" t="str">
        <f>+VLOOKUP(Sitio_Publico[[#This Row],[contenido]],Estructura!$L$4:$O$473,4,0)</f>
        <v>C-38</v>
      </c>
      <c r="Z4362" s="49" t="str">
        <f>+VLOOKUP(Sitio_Publico[[#This Row],[Filtro Integrado]],Estructura!$U$4:$W$529,3,0)</f>
        <v>FI-0</v>
      </c>
      <c r="AA4362" s="49" t="str">
        <f>+VLOOKUP(Sitio_Publico[[#This Row],[Muestra]],Estructura!$Y$4:$AB$483,4,0)</f>
        <v>M-000378</v>
      </c>
    </row>
    <row r="4363" spans="1:27" ht="51" x14ac:dyDescent="0.3">
      <c r="A4363" s="16">
        <f t="shared" si="68"/>
        <v>4362</v>
      </c>
      <c r="B4363" s="47" t="s">
        <v>15118</v>
      </c>
      <c r="C4363" s="13" t="s">
        <v>20237</v>
      </c>
      <c r="D4363" s="13" t="s">
        <v>20238</v>
      </c>
      <c r="E4363" s="44">
        <v>228</v>
      </c>
      <c r="F4363" s="13" t="s">
        <v>20239</v>
      </c>
      <c r="G4363" s="23" t="s">
        <v>20273</v>
      </c>
      <c r="H4363" s="42" t="s">
        <v>457</v>
      </c>
      <c r="I4363" s="28" t="s">
        <v>373</v>
      </c>
      <c r="J4363" s="12" t="s">
        <v>20274</v>
      </c>
      <c r="K4363" s="28" t="s">
        <v>20395</v>
      </c>
      <c r="L4363" s="12" t="s">
        <v>20275</v>
      </c>
      <c r="M4363" s="12" t="s">
        <v>20243</v>
      </c>
      <c r="N4363" s="12" t="s">
        <v>20244</v>
      </c>
      <c r="O4363" s="26" t="s">
        <v>20411</v>
      </c>
      <c r="P4363" s="26" t="s">
        <v>20412</v>
      </c>
      <c r="Q4363" s="25" t="s">
        <v>20278</v>
      </c>
      <c r="R4363" s="26" t="s">
        <v>20248</v>
      </c>
      <c r="S4363" s="15" t="s">
        <v>20413</v>
      </c>
      <c r="T4363" s="52">
        <v>0</v>
      </c>
      <c r="U4363" s="22" t="s">
        <v>20250</v>
      </c>
      <c r="V4363" s="49" t="str">
        <f>+Sitio_Publico[[#This Row],[idcoleccion]]&amp;"-"&amp;Sitio_Publico[[#This Row],[id]]</f>
        <v>000-4362</v>
      </c>
      <c r="W4363" s="49">
        <f>+VLOOKUP(Sitio_Publico[[#This Row],[territorio]],Estructura!$AE$4:$AH$1067,4,0)</f>
        <v>20000010</v>
      </c>
      <c r="X4363" s="49" t="str">
        <f>+VLOOKUP(Sitio_Publico[[#This Row],[tema]],Estructura!$G$4:$J$532,4,0)</f>
        <v>T-65</v>
      </c>
      <c r="Y4363" s="49" t="str">
        <f>+VLOOKUP(Sitio_Publico[[#This Row],[contenido]],Estructura!$L$4:$O$473,4,0)</f>
        <v>C-39</v>
      </c>
      <c r="Z4363" s="49" t="str">
        <f>+VLOOKUP(Sitio_Publico[[#This Row],[Filtro Integrado]],Estructura!$U$4:$W$529,3,0)</f>
        <v>FI-17</v>
      </c>
      <c r="AA4363" s="49" t="str">
        <f>+VLOOKUP(Sitio_Publico[[#This Row],[Muestra]],Estructura!$Y$4:$AB$483,4,0)</f>
        <v>M-000378</v>
      </c>
    </row>
    <row r="4364" spans="1:27" ht="51" x14ac:dyDescent="0.3">
      <c r="A4364" s="16">
        <f t="shared" si="68"/>
        <v>4363</v>
      </c>
      <c r="B4364" s="47" t="s">
        <v>15118</v>
      </c>
      <c r="C4364" s="13" t="s">
        <v>20237</v>
      </c>
      <c r="D4364" s="13" t="s">
        <v>20238</v>
      </c>
      <c r="E4364" s="44">
        <v>228</v>
      </c>
      <c r="F4364" s="13" t="s">
        <v>20239</v>
      </c>
      <c r="G4364" s="23" t="s">
        <v>20240</v>
      </c>
      <c r="H4364" s="42" t="s">
        <v>457</v>
      </c>
      <c r="I4364" s="28" t="s">
        <v>373</v>
      </c>
      <c r="J4364" s="12" t="s">
        <v>393</v>
      </c>
      <c r="K4364" s="28" t="s">
        <v>20395</v>
      </c>
      <c r="L4364" s="12" t="s">
        <v>20242</v>
      </c>
      <c r="M4364" s="12" t="s">
        <v>20243</v>
      </c>
      <c r="N4364" s="12" t="s">
        <v>20244</v>
      </c>
      <c r="O4364" s="26" t="s">
        <v>20414</v>
      </c>
      <c r="P4364" s="26" t="s">
        <v>20415</v>
      </c>
      <c r="Q4364" s="25" t="s">
        <v>20282</v>
      </c>
      <c r="R4364" s="26" t="s">
        <v>20248</v>
      </c>
      <c r="S4364" s="15" t="s">
        <v>20416</v>
      </c>
      <c r="T4364" s="52">
        <v>0</v>
      </c>
      <c r="U4364" s="22" t="s">
        <v>20250</v>
      </c>
      <c r="V4364" s="49" t="str">
        <f>+Sitio_Publico[[#This Row],[idcoleccion]]&amp;"-"&amp;Sitio_Publico[[#This Row],[id]]</f>
        <v>000-4363</v>
      </c>
      <c r="W4364" s="49">
        <f>+VLOOKUP(Sitio_Publico[[#This Row],[territorio]],Estructura!$AE$4:$AH$1067,4,0)</f>
        <v>20000010</v>
      </c>
      <c r="X4364" s="49" t="str">
        <f>+VLOOKUP(Sitio_Publico[[#This Row],[tema]],Estructura!$G$4:$J$532,4,0)</f>
        <v>T-65</v>
      </c>
      <c r="Y4364" s="49" t="str">
        <f>+VLOOKUP(Sitio_Publico[[#This Row],[contenido]],Estructura!$L$4:$O$473,4,0)</f>
        <v>C-37</v>
      </c>
      <c r="Z4364" s="49" t="str">
        <f>+VLOOKUP(Sitio_Publico[[#This Row],[Filtro Integrado]],Estructura!$U$4:$W$529,3,0)</f>
        <v>FI-0</v>
      </c>
      <c r="AA4364" s="49" t="str">
        <f>+VLOOKUP(Sitio_Publico[[#This Row],[Muestra]],Estructura!$Y$4:$AB$483,4,0)</f>
        <v>M-000378</v>
      </c>
    </row>
    <row r="4365" spans="1:27" ht="51" x14ac:dyDescent="0.3">
      <c r="A4365" s="16">
        <f t="shared" si="68"/>
        <v>4364</v>
      </c>
      <c r="B4365" s="47" t="s">
        <v>15118</v>
      </c>
      <c r="C4365" s="13" t="s">
        <v>20237</v>
      </c>
      <c r="D4365" s="13" t="s">
        <v>20238</v>
      </c>
      <c r="E4365" s="44">
        <v>228</v>
      </c>
      <c r="F4365" s="13" t="s">
        <v>20239</v>
      </c>
      <c r="G4365" s="23" t="s">
        <v>20240</v>
      </c>
      <c r="H4365" s="42" t="s">
        <v>457</v>
      </c>
      <c r="I4365" s="28" t="s">
        <v>373</v>
      </c>
      <c r="J4365" s="12" t="s">
        <v>393</v>
      </c>
      <c r="K4365" s="28" t="s">
        <v>20395</v>
      </c>
      <c r="L4365" s="12" t="s">
        <v>20251</v>
      </c>
      <c r="M4365" s="12" t="s">
        <v>20243</v>
      </c>
      <c r="N4365" s="12" t="s">
        <v>20244</v>
      </c>
      <c r="O4365" s="26" t="s">
        <v>20417</v>
      </c>
      <c r="P4365" s="26" t="s">
        <v>20418</v>
      </c>
      <c r="Q4365" s="25" t="s">
        <v>20282</v>
      </c>
      <c r="R4365" s="26" t="s">
        <v>20248</v>
      </c>
      <c r="S4365" s="15" t="s">
        <v>20419</v>
      </c>
      <c r="T4365" s="52">
        <v>0</v>
      </c>
      <c r="U4365" s="22" t="s">
        <v>20250</v>
      </c>
      <c r="V4365" s="49" t="str">
        <f>+Sitio_Publico[[#This Row],[idcoleccion]]&amp;"-"&amp;Sitio_Publico[[#This Row],[id]]</f>
        <v>000-4364</v>
      </c>
      <c r="W4365" s="49">
        <f>+VLOOKUP(Sitio_Publico[[#This Row],[territorio]],Estructura!$AE$4:$AH$1067,4,0)</f>
        <v>20000010</v>
      </c>
      <c r="X4365" s="49" t="str">
        <f>+VLOOKUP(Sitio_Publico[[#This Row],[tema]],Estructura!$G$4:$J$532,4,0)</f>
        <v>T-65</v>
      </c>
      <c r="Y4365" s="49" t="str">
        <f>+VLOOKUP(Sitio_Publico[[#This Row],[contenido]],Estructura!$L$4:$O$473,4,0)</f>
        <v>C-37</v>
      </c>
      <c r="Z4365" s="49" t="str">
        <f>+VLOOKUP(Sitio_Publico[[#This Row],[Filtro Integrado]],Estructura!$U$4:$W$529,3,0)</f>
        <v>FI-0</v>
      </c>
      <c r="AA4365" s="49" t="str">
        <f>+VLOOKUP(Sitio_Publico[[#This Row],[Muestra]],Estructura!$Y$4:$AB$483,4,0)</f>
        <v>M-000378</v>
      </c>
    </row>
    <row r="4366" spans="1:27" ht="51" x14ac:dyDescent="0.3">
      <c r="A4366" s="16">
        <f t="shared" si="68"/>
        <v>4365</v>
      </c>
      <c r="B4366" s="47" t="s">
        <v>15118</v>
      </c>
      <c r="C4366" s="13" t="s">
        <v>20237</v>
      </c>
      <c r="D4366" s="13" t="s">
        <v>20238</v>
      </c>
      <c r="E4366" s="44">
        <v>228</v>
      </c>
      <c r="F4366" s="13" t="s">
        <v>20239</v>
      </c>
      <c r="G4366" s="23" t="s">
        <v>20240</v>
      </c>
      <c r="H4366" s="42" t="s">
        <v>457</v>
      </c>
      <c r="I4366" s="28" t="s">
        <v>373</v>
      </c>
      <c r="J4366" s="12" t="s">
        <v>393</v>
      </c>
      <c r="K4366" s="28" t="s">
        <v>20395</v>
      </c>
      <c r="L4366" s="12" t="s">
        <v>20255</v>
      </c>
      <c r="M4366" s="12" t="s">
        <v>20243</v>
      </c>
      <c r="N4366" s="12" t="s">
        <v>20244</v>
      </c>
      <c r="O4366" s="26" t="s">
        <v>20420</v>
      </c>
      <c r="P4366" s="26" t="s">
        <v>20421</v>
      </c>
      <c r="Q4366" s="25" t="s">
        <v>20282</v>
      </c>
      <c r="R4366" s="26" t="s">
        <v>20248</v>
      </c>
      <c r="S4366" s="15" t="s">
        <v>20422</v>
      </c>
      <c r="T4366" s="52">
        <v>0</v>
      </c>
      <c r="U4366" s="22" t="s">
        <v>20250</v>
      </c>
      <c r="V4366" s="49" t="str">
        <f>+Sitio_Publico[[#This Row],[idcoleccion]]&amp;"-"&amp;Sitio_Publico[[#This Row],[id]]</f>
        <v>000-4365</v>
      </c>
      <c r="W4366" s="49">
        <f>+VLOOKUP(Sitio_Publico[[#This Row],[territorio]],Estructura!$AE$4:$AH$1067,4,0)</f>
        <v>20000010</v>
      </c>
      <c r="X4366" s="49" t="str">
        <f>+VLOOKUP(Sitio_Publico[[#This Row],[tema]],Estructura!$G$4:$J$532,4,0)</f>
        <v>T-65</v>
      </c>
      <c r="Y4366" s="49" t="str">
        <f>+VLOOKUP(Sitio_Publico[[#This Row],[contenido]],Estructura!$L$4:$O$473,4,0)</f>
        <v>C-37</v>
      </c>
      <c r="Z4366" s="49" t="str">
        <f>+VLOOKUP(Sitio_Publico[[#This Row],[Filtro Integrado]],Estructura!$U$4:$W$529,3,0)</f>
        <v>FI-0</v>
      </c>
      <c r="AA4366" s="49" t="str">
        <f>+VLOOKUP(Sitio_Publico[[#This Row],[Muestra]],Estructura!$Y$4:$AB$483,4,0)</f>
        <v>M-000378</v>
      </c>
    </row>
    <row r="4367" spans="1:27" ht="51" x14ac:dyDescent="0.3">
      <c r="A4367" s="16">
        <f t="shared" si="68"/>
        <v>4366</v>
      </c>
      <c r="B4367" s="47" t="s">
        <v>15118</v>
      </c>
      <c r="C4367" s="13" t="s">
        <v>20237</v>
      </c>
      <c r="D4367" s="13" t="s">
        <v>20238</v>
      </c>
      <c r="E4367" s="44">
        <v>228</v>
      </c>
      <c r="F4367" s="13" t="s">
        <v>20239</v>
      </c>
      <c r="G4367" s="23" t="s">
        <v>20240</v>
      </c>
      <c r="H4367" s="42" t="s">
        <v>457</v>
      </c>
      <c r="I4367" s="28" t="s">
        <v>373</v>
      </c>
      <c r="J4367" s="12" t="s">
        <v>393</v>
      </c>
      <c r="K4367" s="28" t="s">
        <v>20395</v>
      </c>
      <c r="L4367" s="12" t="s">
        <v>20259</v>
      </c>
      <c r="M4367" s="12" t="s">
        <v>20243</v>
      </c>
      <c r="N4367" s="12" t="s">
        <v>20244</v>
      </c>
      <c r="O4367" s="26" t="s">
        <v>20423</v>
      </c>
      <c r="P4367" s="26" t="s">
        <v>20424</v>
      </c>
      <c r="Q4367" s="25" t="s">
        <v>20282</v>
      </c>
      <c r="R4367" s="26" t="s">
        <v>20248</v>
      </c>
      <c r="S4367" s="15" t="s">
        <v>20425</v>
      </c>
      <c r="T4367" s="52">
        <v>0</v>
      </c>
      <c r="U4367" s="22" t="s">
        <v>20250</v>
      </c>
      <c r="V4367" s="49" t="str">
        <f>+Sitio_Publico[[#This Row],[idcoleccion]]&amp;"-"&amp;Sitio_Publico[[#This Row],[id]]</f>
        <v>000-4366</v>
      </c>
      <c r="W4367" s="49">
        <f>+VLOOKUP(Sitio_Publico[[#This Row],[territorio]],Estructura!$AE$4:$AH$1067,4,0)</f>
        <v>20000010</v>
      </c>
      <c r="X4367" s="49" t="str">
        <f>+VLOOKUP(Sitio_Publico[[#This Row],[tema]],Estructura!$G$4:$J$532,4,0)</f>
        <v>T-65</v>
      </c>
      <c r="Y4367" s="49" t="str">
        <f>+VLOOKUP(Sitio_Publico[[#This Row],[contenido]],Estructura!$L$4:$O$473,4,0)</f>
        <v>C-37</v>
      </c>
      <c r="Z4367" s="49" t="str">
        <f>+VLOOKUP(Sitio_Publico[[#This Row],[Filtro Integrado]],Estructura!$U$4:$W$529,3,0)</f>
        <v>FI-0</v>
      </c>
      <c r="AA4367" s="49" t="str">
        <f>+VLOOKUP(Sitio_Publico[[#This Row],[Muestra]],Estructura!$Y$4:$AB$483,4,0)</f>
        <v>M-000378</v>
      </c>
    </row>
    <row r="4368" spans="1:27" ht="51" x14ac:dyDescent="0.3">
      <c r="A4368" s="16">
        <f t="shared" si="68"/>
        <v>4367</v>
      </c>
      <c r="B4368" s="47" t="s">
        <v>15118</v>
      </c>
      <c r="C4368" s="13" t="s">
        <v>20237</v>
      </c>
      <c r="D4368" s="13" t="s">
        <v>20238</v>
      </c>
      <c r="E4368" s="44">
        <v>228</v>
      </c>
      <c r="F4368" s="13" t="s">
        <v>20239</v>
      </c>
      <c r="G4368" s="23" t="s">
        <v>20263</v>
      </c>
      <c r="H4368" s="42" t="s">
        <v>457</v>
      </c>
      <c r="I4368" s="28" t="s">
        <v>373</v>
      </c>
      <c r="J4368" s="12" t="s">
        <v>393</v>
      </c>
      <c r="K4368" s="28" t="s">
        <v>20395</v>
      </c>
      <c r="L4368" s="12" t="s">
        <v>20242</v>
      </c>
      <c r="M4368" s="12" t="s">
        <v>20243</v>
      </c>
      <c r="N4368" s="12" t="s">
        <v>20244</v>
      </c>
      <c r="O4368" s="26" t="s">
        <v>20414</v>
      </c>
      <c r="P4368" s="26" t="s">
        <v>20415</v>
      </c>
      <c r="Q4368" s="25" t="s">
        <v>20282</v>
      </c>
      <c r="R4368" s="26" t="s">
        <v>20248</v>
      </c>
      <c r="S4368" s="15" t="s">
        <v>20426</v>
      </c>
      <c r="T4368" s="52">
        <v>0</v>
      </c>
      <c r="U4368" s="22" t="s">
        <v>20250</v>
      </c>
      <c r="V4368" s="49" t="str">
        <f>+Sitio_Publico[[#This Row],[idcoleccion]]&amp;"-"&amp;Sitio_Publico[[#This Row],[id]]</f>
        <v>000-4367</v>
      </c>
      <c r="W4368" s="49">
        <f>+VLOOKUP(Sitio_Publico[[#This Row],[territorio]],Estructura!$AE$4:$AH$1067,4,0)</f>
        <v>20000010</v>
      </c>
      <c r="X4368" s="49" t="str">
        <f>+VLOOKUP(Sitio_Publico[[#This Row],[tema]],Estructura!$G$4:$J$532,4,0)</f>
        <v>T-65</v>
      </c>
      <c r="Y4368" s="49" t="str">
        <f>+VLOOKUP(Sitio_Publico[[#This Row],[contenido]],Estructura!$L$4:$O$473,4,0)</f>
        <v>C-38</v>
      </c>
      <c r="Z4368" s="49" t="str">
        <f>+VLOOKUP(Sitio_Publico[[#This Row],[Filtro Integrado]],Estructura!$U$4:$W$529,3,0)</f>
        <v>FI-0</v>
      </c>
      <c r="AA4368" s="49" t="str">
        <f>+VLOOKUP(Sitio_Publico[[#This Row],[Muestra]],Estructura!$Y$4:$AB$483,4,0)</f>
        <v>M-000378</v>
      </c>
    </row>
    <row r="4369" spans="1:27" ht="51" x14ac:dyDescent="0.3">
      <c r="A4369" s="16">
        <f t="shared" si="68"/>
        <v>4368</v>
      </c>
      <c r="B4369" s="47" t="s">
        <v>15118</v>
      </c>
      <c r="C4369" s="13" t="s">
        <v>20237</v>
      </c>
      <c r="D4369" s="13" t="s">
        <v>20238</v>
      </c>
      <c r="E4369" s="44">
        <v>228</v>
      </c>
      <c r="F4369" s="13" t="s">
        <v>20239</v>
      </c>
      <c r="G4369" s="23" t="s">
        <v>20263</v>
      </c>
      <c r="H4369" s="42" t="s">
        <v>457</v>
      </c>
      <c r="I4369" s="28" t="s">
        <v>373</v>
      </c>
      <c r="J4369" s="12" t="s">
        <v>393</v>
      </c>
      <c r="K4369" s="28" t="s">
        <v>20395</v>
      </c>
      <c r="L4369" s="12" t="s">
        <v>20251</v>
      </c>
      <c r="M4369" s="12" t="s">
        <v>20243</v>
      </c>
      <c r="N4369" s="12" t="s">
        <v>20244</v>
      </c>
      <c r="O4369" s="26" t="s">
        <v>20417</v>
      </c>
      <c r="P4369" s="26" t="s">
        <v>20418</v>
      </c>
      <c r="Q4369" s="25" t="s">
        <v>20282</v>
      </c>
      <c r="R4369" s="26" t="s">
        <v>20248</v>
      </c>
      <c r="S4369" s="15" t="s">
        <v>20427</v>
      </c>
      <c r="T4369" s="52">
        <v>0</v>
      </c>
      <c r="U4369" s="22" t="s">
        <v>20250</v>
      </c>
      <c r="V4369" s="49" t="str">
        <f>+Sitio_Publico[[#This Row],[idcoleccion]]&amp;"-"&amp;Sitio_Publico[[#This Row],[id]]</f>
        <v>000-4368</v>
      </c>
      <c r="W4369" s="49">
        <f>+VLOOKUP(Sitio_Publico[[#This Row],[territorio]],Estructura!$AE$4:$AH$1067,4,0)</f>
        <v>20000010</v>
      </c>
      <c r="X4369" s="49" t="str">
        <f>+VLOOKUP(Sitio_Publico[[#This Row],[tema]],Estructura!$G$4:$J$532,4,0)</f>
        <v>T-65</v>
      </c>
      <c r="Y4369" s="49" t="str">
        <f>+VLOOKUP(Sitio_Publico[[#This Row],[contenido]],Estructura!$L$4:$O$473,4,0)</f>
        <v>C-38</v>
      </c>
      <c r="Z4369" s="49" t="str">
        <f>+VLOOKUP(Sitio_Publico[[#This Row],[Filtro Integrado]],Estructura!$U$4:$W$529,3,0)</f>
        <v>FI-0</v>
      </c>
      <c r="AA4369" s="49" t="str">
        <f>+VLOOKUP(Sitio_Publico[[#This Row],[Muestra]],Estructura!$Y$4:$AB$483,4,0)</f>
        <v>M-000378</v>
      </c>
    </row>
    <row r="4370" spans="1:27" ht="51" x14ac:dyDescent="0.3">
      <c r="A4370" s="16">
        <f t="shared" si="68"/>
        <v>4369</v>
      </c>
      <c r="B4370" s="47" t="s">
        <v>15118</v>
      </c>
      <c r="C4370" s="13" t="s">
        <v>20237</v>
      </c>
      <c r="D4370" s="13" t="s">
        <v>20238</v>
      </c>
      <c r="E4370" s="44">
        <v>228</v>
      </c>
      <c r="F4370" s="13" t="s">
        <v>20239</v>
      </c>
      <c r="G4370" s="23" t="s">
        <v>20263</v>
      </c>
      <c r="H4370" s="42" t="s">
        <v>457</v>
      </c>
      <c r="I4370" s="28" t="s">
        <v>373</v>
      </c>
      <c r="J4370" s="12" t="s">
        <v>393</v>
      </c>
      <c r="K4370" s="28" t="s">
        <v>20395</v>
      </c>
      <c r="L4370" s="12" t="s">
        <v>20255</v>
      </c>
      <c r="M4370" s="12" t="s">
        <v>20243</v>
      </c>
      <c r="N4370" s="12" t="s">
        <v>20244</v>
      </c>
      <c r="O4370" s="26" t="s">
        <v>20420</v>
      </c>
      <c r="P4370" s="26" t="s">
        <v>20421</v>
      </c>
      <c r="Q4370" s="25" t="s">
        <v>20282</v>
      </c>
      <c r="R4370" s="26" t="s">
        <v>20248</v>
      </c>
      <c r="S4370" s="15" t="s">
        <v>20428</v>
      </c>
      <c r="T4370" s="52">
        <v>0</v>
      </c>
      <c r="U4370" s="22" t="s">
        <v>20250</v>
      </c>
      <c r="V4370" s="49" t="str">
        <f>+Sitio_Publico[[#This Row],[idcoleccion]]&amp;"-"&amp;Sitio_Publico[[#This Row],[id]]</f>
        <v>000-4369</v>
      </c>
      <c r="W4370" s="49">
        <f>+VLOOKUP(Sitio_Publico[[#This Row],[territorio]],Estructura!$AE$4:$AH$1067,4,0)</f>
        <v>20000010</v>
      </c>
      <c r="X4370" s="49" t="str">
        <f>+VLOOKUP(Sitio_Publico[[#This Row],[tema]],Estructura!$G$4:$J$532,4,0)</f>
        <v>T-65</v>
      </c>
      <c r="Y4370" s="49" t="str">
        <f>+VLOOKUP(Sitio_Publico[[#This Row],[contenido]],Estructura!$L$4:$O$473,4,0)</f>
        <v>C-38</v>
      </c>
      <c r="Z4370" s="49" t="str">
        <f>+VLOOKUP(Sitio_Publico[[#This Row],[Filtro Integrado]],Estructura!$U$4:$W$529,3,0)</f>
        <v>FI-0</v>
      </c>
      <c r="AA4370" s="49" t="str">
        <f>+VLOOKUP(Sitio_Publico[[#This Row],[Muestra]],Estructura!$Y$4:$AB$483,4,0)</f>
        <v>M-000378</v>
      </c>
    </row>
    <row r="4371" spans="1:27" ht="48" x14ac:dyDescent="0.3">
      <c r="A4371" s="16">
        <f t="shared" si="68"/>
        <v>4370</v>
      </c>
      <c r="B4371" s="47" t="s">
        <v>15118</v>
      </c>
      <c r="C4371" s="13" t="s">
        <v>20237</v>
      </c>
      <c r="D4371" s="13" t="s">
        <v>20238</v>
      </c>
      <c r="E4371" s="44">
        <v>228</v>
      </c>
      <c r="F4371" s="13" t="s">
        <v>20296</v>
      </c>
      <c r="G4371" s="23" t="s">
        <v>20297</v>
      </c>
      <c r="H4371" s="42" t="s">
        <v>457</v>
      </c>
      <c r="I4371" s="28" t="s">
        <v>373</v>
      </c>
      <c r="J4371" s="12" t="s">
        <v>393</v>
      </c>
      <c r="K4371" s="28" t="s">
        <v>20395</v>
      </c>
      <c r="L4371" s="12" t="s">
        <v>20275</v>
      </c>
      <c r="M4371" s="12" t="s">
        <v>20243</v>
      </c>
      <c r="N4371" s="12" t="s">
        <v>20244</v>
      </c>
      <c r="O4371" s="26" t="s">
        <v>20429</v>
      </c>
      <c r="P4371" s="26" t="s">
        <v>20430</v>
      </c>
      <c r="Q4371" s="25" t="s">
        <v>20247</v>
      </c>
      <c r="R4371" s="26" t="s">
        <v>20248</v>
      </c>
      <c r="S4371" s="15" t="s">
        <v>20431</v>
      </c>
      <c r="T4371" s="52">
        <v>0</v>
      </c>
      <c r="U4371" s="22" t="s">
        <v>20250</v>
      </c>
      <c r="V4371" s="49" t="str">
        <f>+Sitio_Publico[[#This Row],[idcoleccion]]&amp;"-"&amp;Sitio_Publico[[#This Row],[id]]</f>
        <v>000-4370</v>
      </c>
      <c r="W4371" s="49">
        <f>+VLOOKUP(Sitio_Publico[[#This Row],[territorio]],Estructura!$AE$4:$AH$1067,4,0)</f>
        <v>20000010</v>
      </c>
      <c r="X4371" s="49" t="str">
        <f>+VLOOKUP(Sitio_Publico[[#This Row],[tema]],Estructura!$G$4:$J$532,4,0)</f>
        <v>T-66</v>
      </c>
      <c r="Y4371" s="49" t="str">
        <f>+VLOOKUP(Sitio_Publico[[#This Row],[contenido]],Estructura!$L$4:$O$473,4,0)</f>
        <v>C-40</v>
      </c>
      <c r="Z4371" s="49" t="str">
        <f>+VLOOKUP(Sitio_Publico[[#This Row],[Filtro Integrado]],Estructura!$U$4:$W$529,3,0)</f>
        <v>FI-0</v>
      </c>
      <c r="AA4371" s="49" t="str">
        <f>+VLOOKUP(Sitio_Publico[[#This Row],[Muestra]],Estructura!$Y$4:$AB$483,4,0)</f>
        <v>M-000378</v>
      </c>
    </row>
    <row r="4372" spans="1:27" ht="51" x14ac:dyDescent="0.3">
      <c r="A4372" s="16">
        <f t="shared" si="68"/>
        <v>4371</v>
      </c>
      <c r="B4372" s="47" t="s">
        <v>15118</v>
      </c>
      <c r="C4372" s="13" t="s">
        <v>20237</v>
      </c>
      <c r="D4372" s="13" t="s">
        <v>20238</v>
      </c>
      <c r="E4372" s="44">
        <v>228</v>
      </c>
      <c r="F4372" s="13" t="s">
        <v>20296</v>
      </c>
      <c r="G4372" s="23" t="s">
        <v>20297</v>
      </c>
      <c r="H4372" s="42" t="s">
        <v>457</v>
      </c>
      <c r="I4372" s="28" t="s">
        <v>373</v>
      </c>
      <c r="J4372" s="12" t="s">
        <v>20274</v>
      </c>
      <c r="K4372" s="28" t="s">
        <v>20395</v>
      </c>
      <c r="L4372" s="12" t="s">
        <v>20275</v>
      </c>
      <c r="M4372" s="12" t="s">
        <v>20243</v>
      </c>
      <c r="N4372" s="12" t="s">
        <v>20244</v>
      </c>
      <c r="O4372" s="26" t="s">
        <v>20432</v>
      </c>
      <c r="P4372" s="26" t="s">
        <v>20433</v>
      </c>
      <c r="Q4372" s="25" t="s">
        <v>20278</v>
      </c>
      <c r="R4372" s="26" t="s">
        <v>20248</v>
      </c>
      <c r="S4372" s="15" t="s">
        <v>20434</v>
      </c>
      <c r="T4372" s="52">
        <v>0</v>
      </c>
      <c r="U4372" s="22" t="s">
        <v>20250</v>
      </c>
      <c r="V4372" s="49" t="str">
        <f>+Sitio_Publico[[#This Row],[idcoleccion]]&amp;"-"&amp;Sitio_Publico[[#This Row],[id]]</f>
        <v>000-4371</v>
      </c>
      <c r="W4372" s="49">
        <f>+VLOOKUP(Sitio_Publico[[#This Row],[territorio]],Estructura!$AE$4:$AH$1067,4,0)</f>
        <v>20000010</v>
      </c>
      <c r="X4372" s="49" t="str">
        <f>+VLOOKUP(Sitio_Publico[[#This Row],[tema]],Estructura!$G$4:$J$532,4,0)</f>
        <v>T-66</v>
      </c>
      <c r="Y4372" s="49" t="str">
        <f>+VLOOKUP(Sitio_Publico[[#This Row],[contenido]],Estructura!$L$4:$O$473,4,0)</f>
        <v>C-40</v>
      </c>
      <c r="Z4372" s="49" t="str">
        <f>+VLOOKUP(Sitio_Publico[[#This Row],[Filtro Integrado]],Estructura!$U$4:$W$529,3,0)</f>
        <v>FI-17</v>
      </c>
      <c r="AA4372" s="49" t="str">
        <f>+VLOOKUP(Sitio_Publico[[#This Row],[Muestra]],Estructura!$Y$4:$AB$483,4,0)</f>
        <v>M-000378</v>
      </c>
    </row>
    <row r="4373" spans="1:27" ht="51" x14ac:dyDescent="0.3">
      <c r="A4373" s="16">
        <f t="shared" si="68"/>
        <v>4372</v>
      </c>
      <c r="B4373" s="47" t="s">
        <v>15118</v>
      </c>
      <c r="C4373" s="13" t="s">
        <v>20237</v>
      </c>
      <c r="D4373" s="13" t="s">
        <v>20238</v>
      </c>
      <c r="E4373" s="44">
        <v>228</v>
      </c>
      <c r="F4373" s="13" t="s">
        <v>20296</v>
      </c>
      <c r="G4373" s="23" t="s">
        <v>20297</v>
      </c>
      <c r="H4373" s="42" t="s">
        <v>457</v>
      </c>
      <c r="I4373" s="28" t="s">
        <v>373</v>
      </c>
      <c r="J4373" s="12" t="s">
        <v>393</v>
      </c>
      <c r="K4373" s="28" t="s">
        <v>20395</v>
      </c>
      <c r="L4373" s="12" t="s">
        <v>20275</v>
      </c>
      <c r="M4373" s="12" t="s">
        <v>20243</v>
      </c>
      <c r="N4373" s="12" t="s">
        <v>20244</v>
      </c>
      <c r="O4373" s="26" t="s">
        <v>20435</v>
      </c>
      <c r="P4373" s="26" t="s">
        <v>20436</v>
      </c>
      <c r="Q4373" s="25" t="s">
        <v>20282</v>
      </c>
      <c r="R4373" s="26" t="s">
        <v>20248</v>
      </c>
      <c r="S4373" s="15" t="s">
        <v>20437</v>
      </c>
      <c r="T4373" s="52">
        <v>0</v>
      </c>
      <c r="U4373" s="22" t="s">
        <v>20250</v>
      </c>
      <c r="V4373" s="49" t="str">
        <f>+Sitio_Publico[[#This Row],[idcoleccion]]&amp;"-"&amp;Sitio_Publico[[#This Row],[id]]</f>
        <v>000-4372</v>
      </c>
      <c r="W4373" s="49">
        <f>+VLOOKUP(Sitio_Publico[[#This Row],[territorio]],Estructura!$AE$4:$AH$1067,4,0)</f>
        <v>20000010</v>
      </c>
      <c r="X4373" s="49" t="str">
        <f>+VLOOKUP(Sitio_Publico[[#This Row],[tema]],Estructura!$G$4:$J$532,4,0)</f>
        <v>T-66</v>
      </c>
      <c r="Y4373" s="49" t="str">
        <f>+VLOOKUP(Sitio_Publico[[#This Row],[contenido]],Estructura!$L$4:$O$473,4,0)</f>
        <v>C-40</v>
      </c>
      <c r="Z4373" s="49" t="str">
        <f>+VLOOKUP(Sitio_Publico[[#This Row],[Filtro Integrado]],Estructura!$U$4:$W$529,3,0)</f>
        <v>FI-0</v>
      </c>
      <c r="AA4373" s="49" t="str">
        <f>+VLOOKUP(Sitio_Publico[[#This Row],[Muestra]],Estructura!$Y$4:$AB$483,4,0)</f>
        <v>M-000378</v>
      </c>
    </row>
    <row r="4374" spans="1:27" ht="51" x14ac:dyDescent="0.3">
      <c r="A4374" s="16">
        <f t="shared" si="68"/>
        <v>4373</v>
      </c>
      <c r="B4374" s="47" t="s">
        <v>15118</v>
      </c>
      <c r="C4374" s="13" t="s">
        <v>20237</v>
      </c>
      <c r="D4374" s="13" t="s">
        <v>20238</v>
      </c>
      <c r="E4374" s="44">
        <v>407</v>
      </c>
      <c r="F4374" s="13" t="s">
        <v>20239</v>
      </c>
      <c r="G4374" s="23" t="s">
        <v>20240</v>
      </c>
      <c r="H4374" s="42" t="s">
        <v>457</v>
      </c>
      <c r="I4374" s="28" t="s">
        <v>373</v>
      </c>
      <c r="J4374" s="12" t="s">
        <v>393</v>
      </c>
      <c r="K4374" s="28" t="s">
        <v>20438</v>
      </c>
      <c r="L4374" s="12" t="s">
        <v>20242</v>
      </c>
      <c r="M4374" s="12" t="s">
        <v>20243</v>
      </c>
      <c r="N4374" s="12" t="s">
        <v>20244</v>
      </c>
      <c r="O4374" s="26" t="s">
        <v>20439</v>
      </c>
      <c r="P4374" s="26" t="s">
        <v>20440</v>
      </c>
      <c r="Q4374" s="25" t="s">
        <v>20247</v>
      </c>
      <c r="R4374" s="26" t="s">
        <v>20310</v>
      </c>
      <c r="S4374" s="15" t="s">
        <v>20441</v>
      </c>
      <c r="T4374" s="52">
        <v>0</v>
      </c>
      <c r="U4374" s="22" t="s">
        <v>20250</v>
      </c>
      <c r="V4374" s="49" t="str">
        <f>+Sitio_Publico[[#This Row],[idcoleccion]]&amp;"-"&amp;Sitio_Publico[[#This Row],[id]]</f>
        <v>000-4373</v>
      </c>
      <c r="W4374" s="49">
        <f>+VLOOKUP(Sitio_Publico[[#This Row],[territorio]],Estructura!$AE$4:$AH$1067,4,0)</f>
        <v>20000010</v>
      </c>
      <c r="X4374" s="49" t="str">
        <f>+VLOOKUP(Sitio_Publico[[#This Row],[tema]],Estructura!$G$4:$J$532,4,0)</f>
        <v>T-65</v>
      </c>
      <c r="Y4374" s="49" t="str">
        <f>+VLOOKUP(Sitio_Publico[[#This Row],[contenido]],Estructura!$L$4:$O$473,4,0)</f>
        <v>C-37</v>
      </c>
      <c r="Z4374" s="49" t="str">
        <f>+VLOOKUP(Sitio_Publico[[#This Row],[Filtro Integrado]],Estructura!$U$4:$W$529,3,0)</f>
        <v>FI-0</v>
      </c>
      <c r="AA4374" s="49" t="str">
        <f>+VLOOKUP(Sitio_Publico[[#This Row],[Muestra]],Estructura!$Y$4:$AB$483,4,0)</f>
        <v>M-000379</v>
      </c>
    </row>
    <row r="4375" spans="1:27" ht="51" x14ac:dyDescent="0.3">
      <c r="A4375" s="16">
        <f t="shared" si="68"/>
        <v>4374</v>
      </c>
      <c r="B4375" s="47" t="s">
        <v>15118</v>
      </c>
      <c r="C4375" s="13" t="s">
        <v>20237</v>
      </c>
      <c r="D4375" s="13" t="s">
        <v>20238</v>
      </c>
      <c r="E4375" s="44">
        <v>407</v>
      </c>
      <c r="F4375" s="13" t="s">
        <v>20239</v>
      </c>
      <c r="G4375" s="23" t="s">
        <v>20240</v>
      </c>
      <c r="H4375" s="42" t="s">
        <v>457</v>
      </c>
      <c r="I4375" s="28" t="s">
        <v>373</v>
      </c>
      <c r="J4375" s="12" t="s">
        <v>393</v>
      </c>
      <c r="K4375" s="28" t="s">
        <v>20438</v>
      </c>
      <c r="L4375" s="12" t="s">
        <v>20251</v>
      </c>
      <c r="M4375" s="12" t="s">
        <v>20243</v>
      </c>
      <c r="N4375" s="12" t="s">
        <v>20244</v>
      </c>
      <c r="O4375" s="26" t="s">
        <v>20442</v>
      </c>
      <c r="P4375" s="26" t="s">
        <v>20443</v>
      </c>
      <c r="Q4375" s="25" t="s">
        <v>20247</v>
      </c>
      <c r="R4375" s="26" t="s">
        <v>20310</v>
      </c>
      <c r="S4375" s="15" t="s">
        <v>20444</v>
      </c>
      <c r="T4375" s="52">
        <v>0</v>
      </c>
      <c r="U4375" s="22" t="s">
        <v>20250</v>
      </c>
      <c r="V4375" s="49" t="str">
        <f>+Sitio_Publico[[#This Row],[idcoleccion]]&amp;"-"&amp;Sitio_Publico[[#This Row],[id]]</f>
        <v>000-4374</v>
      </c>
      <c r="W4375" s="49">
        <f>+VLOOKUP(Sitio_Publico[[#This Row],[territorio]],Estructura!$AE$4:$AH$1067,4,0)</f>
        <v>20000010</v>
      </c>
      <c r="X4375" s="49" t="str">
        <f>+VLOOKUP(Sitio_Publico[[#This Row],[tema]],Estructura!$G$4:$J$532,4,0)</f>
        <v>T-65</v>
      </c>
      <c r="Y4375" s="49" t="str">
        <f>+VLOOKUP(Sitio_Publico[[#This Row],[contenido]],Estructura!$L$4:$O$473,4,0)</f>
        <v>C-37</v>
      </c>
      <c r="Z4375" s="49" t="str">
        <f>+VLOOKUP(Sitio_Publico[[#This Row],[Filtro Integrado]],Estructura!$U$4:$W$529,3,0)</f>
        <v>FI-0</v>
      </c>
      <c r="AA4375" s="49" t="str">
        <f>+VLOOKUP(Sitio_Publico[[#This Row],[Muestra]],Estructura!$Y$4:$AB$483,4,0)</f>
        <v>M-000379</v>
      </c>
    </row>
    <row r="4376" spans="1:27" ht="51" x14ac:dyDescent="0.3">
      <c r="A4376" s="16">
        <f t="shared" si="68"/>
        <v>4375</v>
      </c>
      <c r="B4376" s="47" t="s">
        <v>15118</v>
      </c>
      <c r="C4376" s="13" t="s">
        <v>20237</v>
      </c>
      <c r="D4376" s="13" t="s">
        <v>20238</v>
      </c>
      <c r="E4376" s="44">
        <v>407</v>
      </c>
      <c r="F4376" s="13" t="s">
        <v>20239</v>
      </c>
      <c r="G4376" s="23" t="s">
        <v>20240</v>
      </c>
      <c r="H4376" s="42" t="s">
        <v>457</v>
      </c>
      <c r="I4376" s="28" t="s">
        <v>373</v>
      </c>
      <c r="J4376" s="12" t="s">
        <v>393</v>
      </c>
      <c r="K4376" s="28" t="s">
        <v>20438</v>
      </c>
      <c r="L4376" s="12" t="s">
        <v>20255</v>
      </c>
      <c r="M4376" s="12" t="s">
        <v>20243</v>
      </c>
      <c r="N4376" s="12" t="s">
        <v>20244</v>
      </c>
      <c r="O4376" s="26" t="s">
        <v>20445</v>
      </c>
      <c r="P4376" s="26" t="s">
        <v>20446</v>
      </c>
      <c r="Q4376" s="25" t="s">
        <v>20247</v>
      </c>
      <c r="R4376" s="26" t="s">
        <v>20310</v>
      </c>
      <c r="S4376" s="15" t="s">
        <v>20447</v>
      </c>
      <c r="T4376" s="52">
        <v>0</v>
      </c>
      <c r="U4376" s="22" t="s">
        <v>20250</v>
      </c>
      <c r="V4376" s="49" t="str">
        <f>+Sitio_Publico[[#This Row],[idcoleccion]]&amp;"-"&amp;Sitio_Publico[[#This Row],[id]]</f>
        <v>000-4375</v>
      </c>
      <c r="W4376" s="49">
        <f>+VLOOKUP(Sitio_Publico[[#This Row],[territorio]],Estructura!$AE$4:$AH$1067,4,0)</f>
        <v>20000010</v>
      </c>
      <c r="X4376" s="49" t="str">
        <f>+VLOOKUP(Sitio_Publico[[#This Row],[tema]],Estructura!$G$4:$J$532,4,0)</f>
        <v>T-65</v>
      </c>
      <c r="Y4376" s="49" t="str">
        <f>+VLOOKUP(Sitio_Publico[[#This Row],[contenido]],Estructura!$L$4:$O$473,4,0)</f>
        <v>C-37</v>
      </c>
      <c r="Z4376" s="49" t="str">
        <f>+VLOOKUP(Sitio_Publico[[#This Row],[Filtro Integrado]],Estructura!$U$4:$W$529,3,0)</f>
        <v>FI-0</v>
      </c>
      <c r="AA4376" s="49" t="str">
        <f>+VLOOKUP(Sitio_Publico[[#This Row],[Muestra]],Estructura!$Y$4:$AB$483,4,0)</f>
        <v>M-000379</v>
      </c>
    </row>
    <row r="4377" spans="1:27" ht="51" x14ac:dyDescent="0.3">
      <c r="A4377" s="16">
        <f t="shared" si="68"/>
        <v>4376</v>
      </c>
      <c r="B4377" s="47" t="s">
        <v>15118</v>
      </c>
      <c r="C4377" s="13" t="s">
        <v>20237</v>
      </c>
      <c r="D4377" s="13" t="s">
        <v>20238</v>
      </c>
      <c r="E4377" s="44">
        <v>407</v>
      </c>
      <c r="F4377" s="13" t="s">
        <v>20239</v>
      </c>
      <c r="G4377" s="23" t="s">
        <v>20240</v>
      </c>
      <c r="H4377" s="42" t="s">
        <v>457</v>
      </c>
      <c r="I4377" s="28" t="s">
        <v>373</v>
      </c>
      <c r="J4377" s="12" t="s">
        <v>393</v>
      </c>
      <c r="K4377" s="28" t="s">
        <v>20438</v>
      </c>
      <c r="L4377" s="12" t="s">
        <v>20259</v>
      </c>
      <c r="M4377" s="12" t="s">
        <v>20243</v>
      </c>
      <c r="N4377" s="12" t="s">
        <v>20244</v>
      </c>
      <c r="O4377" s="26" t="s">
        <v>20448</v>
      </c>
      <c r="P4377" s="26" t="s">
        <v>20449</v>
      </c>
      <c r="Q4377" s="25" t="s">
        <v>20247</v>
      </c>
      <c r="R4377" s="26" t="s">
        <v>20310</v>
      </c>
      <c r="S4377" s="15" t="s">
        <v>20450</v>
      </c>
      <c r="T4377" s="52">
        <v>0</v>
      </c>
      <c r="U4377" s="22" t="s">
        <v>20250</v>
      </c>
      <c r="V4377" s="49" t="str">
        <f>+Sitio_Publico[[#This Row],[idcoleccion]]&amp;"-"&amp;Sitio_Publico[[#This Row],[id]]</f>
        <v>000-4376</v>
      </c>
      <c r="W4377" s="49">
        <f>+VLOOKUP(Sitio_Publico[[#This Row],[territorio]],Estructura!$AE$4:$AH$1067,4,0)</f>
        <v>20000010</v>
      </c>
      <c r="X4377" s="49" t="str">
        <f>+VLOOKUP(Sitio_Publico[[#This Row],[tema]],Estructura!$G$4:$J$532,4,0)</f>
        <v>T-65</v>
      </c>
      <c r="Y4377" s="49" t="str">
        <f>+VLOOKUP(Sitio_Publico[[#This Row],[contenido]],Estructura!$L$4:$O$473,4,0)</f>
        <v>C-37</v>
      </c>
      <c r="Z4377" s="49" t="str">
        <f>+VLOOKUP(Sitio_Publico[[#This Row],[Filtro Integrado]],Estructura!$U$4:$W$529,3,0)</f>
        <v>FI-0</v>
      </c>
      <c r="AA4377" s="49" t="str">
        <f>+VLOOKUP(Sitio_Publico[[#This Row],[Muestra]],Estructura!$Y$4:$AB$483,4,0)</f>
        <v>M-000379</v>
      </c>
    </row>
    <row r="4378" spans="1:27" ht="51" x14ac:dyDescent="0.3">
      <c r="A4378" s="16">
        <f t="shared" si="68"/>
        <v>4377</v>
      </c>
      <c r="B4378" s="47" t="s">
        <v>15118</v>
      </c>
      <c r="C4378" s="13" t="s">
        <v>20237</v>
      </c>
      <c r="D4378" s="13" t="s">
        <v>20238</v>
      </c>
      <c r="E4378" s="44">
        <v>407</v>
      </c>
      <c r="F4378" s="13" t="s">
        <v>20239</v>
      </c>
      <c r="G4378" s="23" t="s">
        <v>20263</v>
      </c>
      <c r="H4378" s="42" t="s">
        <v>457</v>
      </c>
      <c r="I4378" s="28" t="s">
        <v>373</v>
      </c>
      <c r="J4378" s="12" t="s">
        <v>393</v>
      </c>
      <c r="K4378" s="28" t="s">
        <v>20438</v>
      </c>
      <c r="L4378" s="12" t="s">
        <v>20242</v>
      </c>
      <c r="M4378" s="12" t="s">
        <v>20243</v>
      </c>
      <c r="N4378" s="12" t="s">
        <v>20244</v>
      </c>
      <c r="O4378" s="26" t="s">
        <v>20439</v>
      </c>
      <c r="P4378" s="26" t="s">
        <v>20440</v>
      </c>
      <c r="Q4378" s="25" t="s">
        <v>20247</v>
      </c>
      <c r="R4378" s="26" t="s">
        <v>20310</v>
      </c>
      <c r="S4378" s="15" t="s">
        <v>20451</v>
      </c>
      <c r="T4378" s="52">
        <v>0</v>
      </c>
      <c r="U4378" s="22" t="s">
        <v>20250</v>
      </c>
      <c r="V4378" s="49" t="str">
        <f>+Sitio_Publico[[#This Row],[idcoleccion]]&amp;"-"&amp;Sitio_Publico[[#This Row],[id]]</f>
        <v>000-4377</v>
      </c>
      <c r="W4378" s="49">
        <f>+VLOOKUP(Sitio_Publico[[#This Row],[territorio]],Estructura!$AE$4:$AH$1067,4,0)</f>
        <v>20000010</v>
      </c>
      <c r="X4378" s="49" t="str">
        <f>+VLOOKUP(Sitio_Publico[[#This Row],[tema]],Estructura!$G$4:$J$532,4,0)</f>
        <v>T-65</v>
      </c>
      <c r="Y4378" s="49" t="str">
        <f>+VLOOKUP(Sitio_Publico[[#This Row],[contenido]],Estructura!$L$4:$O$473,4,0)</f>
        <v>C-38</v>
      </c>
      <c r="Z4378" s="49" t="str">
        <f>+VLOOKUP(Sitio_Publico[[#This Row],[Filtro Integrado]],Estructura!$U$4:$W$529,3,0)</f>
        <v>FI-0</v>
      </c>
      <c r="AA4378" s="49" t="str">
        <f>+VLOOKUP(Sitio_Publico[[#This Row],[Muestra]],Estructura!$Y$4:$AB$483,4,0)</f>
        <v>M-000379</v>
      </c>
    </row>
    <row r="4379" spans="1:27" ht="51" x14ac:dyDescent="0.3">
      <c r="A4379" s="16">
        <f t="shared" si="68"/>
        <v>4378</v>
      </c>
      <c r="B4379" s="47" t="s">
        <v>15118</v>
      </c>
      <c r="C4379" s="13" t="s">
        <v>20237</v>
      </c>
      <c r="D4379" s="13" t="s">
        <v>20238</v>
      </c>
      <c r="E4379" s="44">
        <v>407</v>
      </c>
      <c r="F4379" s="13" t="s">
        <v>20239</v>
      </c>
      <c r="G4379" s="23" t="s">
        <v>20263</v>
      </c>
      <c r="H4379" s="42" t="s">
        <v>457</v>
      </c>
      <c r="I4379" s="28" t="s">
        <v>373</v>
      </c>
      <c r="J4379" s="12" t="s">
        <v>393</v>
      </c>
      <c r="K4379" s="28" t="s">
        <v>20438</v>
      </c>
      <c r="L4379" s="12" t="s">
        <v>20251</v>
      </c>
      <c r="M4379" s="12" t="s">
        <v>20243</v>
      </c>
      <c r="N4379" s="12" t="s">
        <v>20244</v>
      </c>
      <c r="O4379" s="26" t="s">
        <v>20442</v>
      </c>
      <c r="P4379" s="26" t="s">
        <v>20443</v>
      </c>
      <c r="Q4379" s="25" t="s">
        <v>20247</v>
      </c>
      <c r="R4379" s="26" t="s">
        <v>20310</v>
      </c>
      <c r="S4379" s="15" t="s">
        <v>20452</v>
      </c>
      <c r="T4379" s="52">
        <v>0</v>
      </c>
      <c r="U4379" s="22" t="s">
        <v>20250</v>
      </c>
      <c r="V4379" s="49" t="str">
        <f>+Sitio_Publico[[#This Row],[idcoleccion]]&amp;"-"&amp;Sitio_Publico[[#This Row],[id]]</f>
        <v>000-4378</v>
      </c>
      <c r="W4379" s="49">
        <f>+VLOOKUP(Sitio_Publico[[#This Row],[territorio]],Estructura!$AE$4:$AH$1067,4,0)</f>
        <v>20000010</v>
      </c>
      <c r="X4379" s="49" t="str">
        <f>+VLOOKUP(Sitio_Publico[[#This Row],[tema]],Estructura!$G$4:$J$532,4,0)</f>
        <v>T-65</v>
      </c>
      <c r="Y4379" s="49" t="str">
        <f>+VLOOKUP(Sitio_Publico[[#This Row],[contenido]],Estructura!$L$4:$O$473,4,0)</f>
        <v>C-38</v>
      </c>
      <c r="Z4379" s="49" t="str">
        <f>+VLOOKUP(Sitio_Publico[[#This Row],[Filtro Integrado]],Estructura!$U$4:$W$529,3,0)</f>
        <v>FI-0</v>
      </c>
      <c r="AA4379" s="49" t="str">
        <f>+VLOOKUP(Sitio_Publico[[#This Row],[Muestra]],Estructura!$Y$4:$AB$483,4,0)</f>
        <v>M-000379</v>
      </c>
    </row>
    <row r="4380" spans="1:27" ht="51" x14ac:dyDescent="0.3">
      <c r="A4380" s="16">
        <f t="shared" si="68"/>
        <v>4379</v>
      </c>
      <c r="B4380" s="47" t="s">
        <v>15118</v>
      </c>
      <c r="C4380" s="13" t="s">
        <v>20237</v>
      </c>
      <c r="D4380" s="13" t="s">
        <v>20238</v>
      </c>
      <c r="E4380" s="44">
        <v>407</v>
      </c>
      <c r="F4380" s="13" t="s">
        <v>20239</v>
      </c>
      <c r="G4380" s="23" t="s">
        <v>20263</v>
      </c>
      <c r="H4380" s="42" t="s">
        <v>457</v>
      </c>
      <c r="I4380" s="28" t="s">
        <v>373</v>
      </c>
      <c r="J4380" s="12" t="s">
        <v>393</v>
      </c>
      <c r="K4380" s="28" t="s">
        <v>20438</v>
      </c>
      <c r="L4380" s="12" t="s">
        <v>20255</v>
      </c>
      <c r="M4380" s="12" t="s">
        <v>20243</v>
      </c>
      <c r="N4380" s="12" t="s">
        <v>20244</v>
      </c>
      <c r="O4380" s="26" t="s">
        <v>20445</v>
      </c>
      <c r="P4380" s="26" t="s">
        <v>20446</v>
      </c>
      <c r="Q4380" s="25" t="s">
        <v>20247</v>
      </c>
      <c r="R4380" s="26" t="s">
        <v>20310</v>
      </c>
      <c r="S4380" s="15" t="s">
        <v>20453</v>
      </c>
      <c r="T4380" s="52">
        <v>0</v>
      </c>
      <c r="U4380" s="22" t="s">
        <v>20250</v>
      </c>
      <c r="V4380" s="49" t="str">
        <f>+Sitio_Publico[[#This Row],[idcoleccion]]&amp;"-"&amp;Sitio_Publico[[#This Row],[id]]</f>
        <v>000-4379</v>
      </c>
      <c r="W4380" s="49">
        <f>+VLOOKUP(Sitio_Publico[[#This Row],[territorio]],Estructura!$AE$4:$AH$1067,4,0)</f>
        <v>20000010</v>
      </c>
      <c r="X4380" s="49" t="str">
        <f>+VLOOKUP(Sitio_Publico[[#This Row],[tema]],Estructura!$G$4:$J$532,4,0)</f>
        <v>T-65</v>
      </c>
      <c r="Y4380" s="49" t="str">
        <f>+VLOOKUP(Sitio_Publico[[#This Row],[contenido]],Estructura!$L$4:$O$473,4,0)</f>
        <v>C-38</v>
      </c>
      <c r="Z4380" s="49" t="str">
        <f>+VLOOKUP(Sitio_Publico[[#This Row],[Filtro Integrado]],Estructura!$U$4:$W$529,3,0)</f>
        <v>FI-0</v>
      </c>
      <c r="AA4380" s="49" t="str">
        <f>+VLOOKUP(Sitio_Publico[[#This Row],[Muestra]],Estructura!$Y$4:$AB$483,4,0)</f>
        <v>M-000379</v>
      </c>
    </row>
    <row r="4381" spans="1:27" ht="51" x14ac:dyDescent="0.3">
      <c r="A4381" s="16">
        <f t="shared" si="68"/>
        <v>4380</v>
      </c>
      <c r="B4381" s="47" t="s">
        <v>15118</v>
      </c>
      <c r="C4381" s="13" t="s">
        <v>20237</v>
      </c>
      <c r="D4381" s="13" t="s">
        <v>20238</v>
      </c>
      <c r="E4381" s="44">
        <v>407</v>
      </c>
      <c r="F4381" s="13" t="s">
        <v>20239</v>
      </c>
      <c r="G4381" s="23" t="s">
        <v>20273</v>
      </c>
      <c r="H4381" s="42" t="s">
        <v>457</v>
      </c>
      <c r="I4381" s="28" t="s">
        <v>373</v>
      </c>
      <c r="J4381" s="12" t="s">
        <v>20274</v>
      </c>
      <c r="K4381" s="28" t="s">
        <v>20438</v>
      </c>
      <c r="L4381" s="12" t="s">
        <v>20275</v>
      </c>
      <c r="M4381" s="12" t="s">
        <v>20243</v>
      </c>
      <c r="N4381" s="12" t="s">
        <v>20244</v>
      </c>
      <c r="O4381" s="26" t="s">
        <v>20454</v>
      </c>
      <c r="P4381" s="26" t="s">
        <v>20455</v>
      </c>
      <c r="Q4381" s="25" t="s">
        <v>20278</v>
      </c>
      <c r="R4381" s="26" t="s">
        <v>20310</v>
      </c>
      <c r="S4381" s="15" t="s">
        <v>20456</v>
      </c>
      <c r="T4381" s="52">
        <v>0</v>
      </c>
      <c r="U4381" s="22" t="s">
        <v>20250</v>
      </c>
      <c r="V4381" s="49" t="str">
        <f>+Sitio_Publico[[#This Row],[idcoleccion]]&amp;"-"&amp;Sitio_Publico[[#This Row],[id]]</f>
        <v>000-4380</v>
      </c>
      <c r="W4381" s="49">
        <f>+VLOOKUP(Sitio_Publico[[#This Row],[territorio]],Estructura!$AE$4:$AH$1067,4,0)</f>
        <v>20000010</v>
      </c>
      <c r="X4381" s="49" t="str">
        <f>+VLOOKUP(Sitio_Publico[[#This Row],[tema]],Estructura!$G$4:$J$532,4,0)</f>
        <v>T-65</v>
      </c>
      <c r="Y4381" s="49" t="str">
        <f>+VLOOKUP(Sitio_Publico[[#This Row],[contenido]],Estructura!$L$4:$O$473,4,0)</f>
        <v>C-39</v>
      </c>
      <c r="Z4381" s="49" t="str">
        <f>+VLOOKUP(Sitio_Publico[[#This Row],[Filtro Integrado]],Estructura!$U$4:$W$529,3,0)</f>
        <v>FI-17</v>
      </c>
      <c r="AA4381" s="49" t="str">
        <f>+VLOOKUP(Sitio_Publico[[#This Row],[Muestra]],Estructura!$Y$4:$AB$483,4,0)</f>
        <v>M-000379</v>
      </c>
    </row>
    <row r="4382" spans="1:27" ht="51" x14ac:dyDescent="0.3">
      <c r="A4382" s="16">
        <f t="shared" si="68"/>
        <v>4381</v>
      </c>
      <c r="B4382" s="47" t="s">
        <v>15118</v>
      </c>
      <c r="C4382" s="13" t="s">
        <v>20237</v>
      </c>
      <c r="D4382" s="13" t="s">
        <v>20238</v>
      </c>
      <c r="E4382" s="44">
        <v>407</v>
      </c>
      <c r="F4382" s="13" t="s">
        <v>20239</v>
      </c>
      <c r="G4382" s="23" t="s">
        <v>20240</v>
      </c>
      <c r="H4382" s="42" t="s">
        <v>457</v>
      </c>
      <c r="I4382" s="28" t="s">
        <v>373</v>
      </c>
      <c r="J4382" s="12" t="s">
        <v>393</v>
      </c>
      <c r="K4382" s="28" t="s">
        <v>20438</v>
      </c>
      <c r="L4382" s="12" t="s">
        <v>20242</v>
      </c>
      <c r="M4382" s="12" t="s">
        <v>20243</v>
      </c>
      <c r="N4382" s="12" t="s">
        <v>20244</v>
      </c>
      <c r="O4382" s="26" t="s">
        <v>20457</v>
      </c>
      <c r="P4382" s="26" t="s">
        <v>20458</v>
      </c>
      <c r="Q4382" s="25" t="s">
        <v>20282</v>
      </c>
      <c r="R4382" s="26" t="s">
        <v>20310</v>
      </c>
      <c r="S4382" s="15" t="s">
        <v>20459</v>
      </c>
      <c r="T4382" s="52">
        <v>0</v>
      </c>
      <c r="U4382" s="22" t="s">
        <v>20250</v>
      </c>
      <c r="V4382" s="49" t="str">
        <f>+Sitio_Publico[[#This Row],[idcoleccion]]&amp;"-"&amp;Sitio_Publico[[#This Row],[id]]</f>
        <v>000-4381</v>
      </c>
      <c r="W4382" s="49">
        <f>+VLOOKUP(Sitio_Publico[[#This Row],[territorio]],Estructura!$AE$4:$AH$1067,4,0)</f>
        <v>20000010</v>
      </c>
      <c r="X4382" s="49" t="str">
        <f>+VLOOKUP(Sitio_Publico[[#This Row],[tema]],Estructura!$G$4:$J$532,4,0)</f>
        <v>T-65</v>
      </c>
      <c r="Y4382" s="49" t="str">
        <f>+VLOOKUP(Sitio_Publico[[#This Row],[contenido]],Estructura!$L$4:$O$473,4,0)</f>
        <v>C-37</v>
      </c>
      <c r="Z4382" s="49" t="str">
        <f>+VLOOKUP(Sitio_Publico[[#This Row],[Filtro Integrado]],Estructura!$U$4:$W$529,3,0)</f>
        <v>FI-0</v>
      </c>
      <c r="AA4382" s="49" t="str">
        <f>+VLOOKUP(Sitio_Publico[[#This Row],[Muestra]],Estructura!$Y$4:$AB$483,4,0)</f>
        <v>M-000379</v>
      </c>
    </row>
    <row r="4383" spans="1:27" ht="51" x14ac:dyDescent="0.3">
      <c r="A4383" s="16">
        <f t="shared" si="68"/>
        <v>4382</v>
      </c>
      <c r="B4383" s="47" t="s">
        <v>15118</v>
      </c>
      <c r="C4383" s="13" t="s">
        <v>20237</v>
      </c>
      <c r="D4383" s="13" t="s">
        <v>20238</v>
      </c>
      <c r="E4383" s="44">
        <v>407</v>
      </c>
      <c r="F4383" s="13" t="s">
        <v>20239</v>
      </c>
      <c r="G4383" s="23" t="s">
        <v>20240</v>
      </c>
      <c r="H4383" s="42" t="s">
        <v>457</v>
      </c>
      <c r="I4383" s="28" t="s">
        <v>373</v>
      </c>
      <c r="J4383" s="12" t="s">
        <v>393</v>
      </c>
      <c r="K4383" s="28" t="s">
        <v>20438</v>
      </c>
      <c r="L4383" s="12" t="s">
        <v>20251</v>
      </c>
      <c r="M4383" s="12" t="s">
        <v>20243</v>
      </c>
      <c r="N4383" s="12" t="s">
        <v>20244</v>
      </c>
      <c r="O4383" s="26" t="s">
        <v>20460</v>
      </c>
      <c r="P4383" s="26" t="s">
        <v>20461</v>
      </c>
      <c r="Q4383" s="25" t="s">
        <v>20282</v>
      </c>
      <c r="R4383" s="26" t="s">
        <v>20310</v>
      </c>
      <c r="S4383" s="15" t="s">
        <v>20462</v>
      </c>
      <c r="T4383" s="52">
        <v>0</v>
      </c>
      <c r="U4383" s="22" t="s">
        <v>20250</v>
      </c>
      <c r="V4383" s="49" t="str">
        <f>+Sitio_Publico[[#This Row],[idcoleccion]]&amp;"-"&amp;Sitio_Publico[[#This Row],[id]]</f>
        <v>000-4382</v>
      </c>
      <c r="W4383" s="49">
        <f>+VLOOKUP(Sitio_Publico[[#This Row],[territorio]],Estructura!$AE$4:$AH$1067,4,0)</f>
        <v>20000010</v>
      </c>
      <c r="X4383" s="49" t="str">
        <f>+VLOOKUP(Sitio_Publico[[#This Row],[tema]],Estructura!$G$4:$J$532,4,0)</f>
        <v>T-65</v>
      </c>
      <c r="Y4383" s="49" t="str">
        <f>+VLOOKUP(Sitio_Publico[[#This Row],[contenido]],Estructura!$L$4:$O$473,4,0)</f>
        <v>C-37</v>
      </c>
      <c r="Z4383" s="49" t="str">
        <f>+VLOOKUP(Sitio_Publico[[#This Row],[Filtro Integrado]],Estructura!$U$4:$W$529,3,0)</f>
        <v>FI-0</v>
      </c>
      <c r="AA4383" s="49" t="str">
        <f>+VLOOKUP(Sitio_Publico[[#This Row],[Muestra]],Estructura!$Y$4:$AB$483,4,0)</f>
        <v>M-000379</v>
      </c>
    </row>
    <row r="4384" spans="1:27" ht="51" x14ac:dyDescent="0.3">
      <c r="A4384" s="16">
        <f t="shared" si="68"/>
        <v>4383</v>
      </c>
      <c r="B4384" s="47" t="s">
        <v>15118</v>
      </c>
      <c r="C4384" s="13" t="s">
        <v>20237</v>
      </c>
      <c r="D4384" s="13" t="s">
        <v>20238</v>
      </c>
      <c r="E4384" s="44">
        <v>407</v>
      </c>
      <c r="F4384" s="13" t="s">
        <v>20239</v>
      </c>
      <c r="G4384" s="23" t="s">
        <v>20240</v>
      </c>
      <c r="H4384" s="42" t="s">
        <v>457</v>
      </c>
      <c r="I4384" s="28" t="s">
        <v>373</v>
      </c>
      <c r="J4384" s="12" t="s">
        <v>393</v>
      </c>
      <c r="K4384" s="28" t="s">
        <v>20438</v>
      </c>
      <c r="L4384" s="12" t="s">
        <v>20255</v>
      </c>
      <c r="M4384" s="12" t="s">
        <v>20243</v>
      </c>
      <c r="N4384" s="12" t="s">
        <v>20244</v>
      </c>
      <c r="O4384" s="26" t="s">
        <v>20463</v>
      </c>
      <c r="P4384" s="26" t="s">
        <v>20464</v>
      </c>
      <c r="Q4384" s="25" t="s">
        <v>20282</v>
      </c>
      <c r="R4384" s="26" t="s">
        <v>20310</v>
      </c>
      <c r="S4384" s="15" t="s">
        <v>20465</v>
      </c>
      <c r="T4384" s="52">
        <v>0</v>
      </c>
      <c r="U4384" s="22" t="s">
        <v>20250</v>
      </c>
      <c r="V4384" s="49" t="str">
        <f>+Sitio_Publico[[#This Row],[idcoleccion]]&amp;"-"&amp;Sitio_Publico[[#This Row],[id]]</f>
        <v>000-4383</v>
      </c>
      <c r="W4384" s="49">
        <f>+VLOOKUP(Sitio_Publico[[#This Row],[territorio]],Estructura!$AE$4:$AH$1067,4,0)</f>
        <v>20000010</v>
      </c>
      <c r="X4384" s="49" t="str">
        <f>+VLOOKUP(Sitio_Publico[[#This Row],[tema]],Estructura!$G$4:$J$532,4,0)</f>
        <v>T-65</v>
      </c>
      <c r="Y4384" s="49" t="str">
        <f>+VLOOKUP(Sitio_Publico[[#This Row],[contenido]],Estructura!$L$4:$O$473,4,0)</f>
        <v>C-37</v>
      </c>
      <c r="Z4384" s="49" t="str">
        <f>+VLOOKUP(Sitio_Publico[[#This Row],[Filtro Integrado]],Estructura!$U$4:$W$529,3,0)</f>
        <v>FI-0</v>
      </c>
      <c r="AA4384" s="49" t="str">
        <f>+VLOOKUP(Sitio_Publico[[#This Row],[Muestra]],Estructura!$Y$4:$AB$483,4,0)</f>
        <v>M-000379</v>
      </c>
    </row>
    <row r="4385" spans="1:27" ht="51" x14ac:dyDescent="0.3">
      <c r="A4385" s="16">
        <f t="shared" si="68"/>
        <v>4384</v>
      </c>
      <c r="B4385" s="47" t="s">
        <v>15118</v>
      </c>
      <c r="C4385" s="13" t="s">
        <v>20237</v>
      </c>
      <c r="D4385" s="13" t="s">
        <v>20238</v>
      </c>
      <c r="E4385" s="44">
        <v>407</v>
      </c>
      <c r="F4385" s="13" t="s">
        <v>20239</v>
      </c>
      <c r="G4385" s="23" t="s">
        <v>20240</v>
      </c>
      <c r="H4385" s="42" t="s">
        <v>457</v>
      </c>
      <c r="I4385" s="28" t="s">
        <v>373</v>
      </c>
      <c r="J4385" s="12" t="s">
        <v>393</v>
      </c>
      <c r="K4385" s="28" t="s">
        <v>20438</v>
      </c>
      <c r="L4385" s="12" t="s">
        <v>20259</v>
      </c>
      <c r="M4385" s="12" t="s">
        <v>20243</v>
      </c>
      <c r="N4385" s="12" t="s">
        <v>20244</v>
      </c>
      <c r="O4385" s="26" t="s">
        <v>20466</v>
      </c>
      <c r="P4385" s="26" t="s">
        <v>20467</v>
      </c>
      <c r="Q4385" s="25" t="s">
        <v>20282</v>
      </c>
      <c r="R4385" s="26" t="s">
        <v>20310</v>
      </c>
      <c r="S4385" s="15" t="s">
        <v>20468</v>
      </c>
      <c r="T4385" s="52">
        <v>0</v>
      </c>
      <c r="U4385" s="22" t="s">
        <v>20250</v>
      </c>
      <c r="V4385" s="49" t="str">
        <f>+Sitio_Publico[[#This Row],[idcoleccion]]&amp;"-"&amp;Sitio_Publico[[#This Row],[id]]</f>
        <v>000-4384</v>
      </c>
      <c r="W4385" s="49">
        <f>+VLOOKUP(Sitio_Publico[[#This Row],[territorio]],Estructura!$AE$4:$AH$1067,4,0)</f>
        <v>20000010</v>
      </c>
      <c r="X4385" s="49" t="str">
        <f>+VLOOKUP(Sitio_Publico[[#This Row],[tema]],Estructura!$G$4:$J$532,4,0)</f>
        <v>T-65</v>
      </c>
      <c r="Y4385" s="49" t="str">
        <f>+VLOOKUP(Sitio_Publico[[#This Row],[contenido]],Estructura!$L$4:$O$473,4,0)</f>
        <v>C-37</v>
      </c>
      <c r="Z4385" s="49" t="str">
        <f>+VLOOKUP(Sitio_Publico[[#This Row],[Filtro Integrado]],Estructura!$U$4:$W$529,3,0)</f>
        <v>FI-0</v>
      </c>
      <c r="AA4385" s="49" t="str">
        <f>+VLOOKUP(Sitio_Publico[[#This Row],[Muestra]],Estructura!$Y$4:$AB$483,4,0)</f>
        <v>M-000379</v>
      </c>
    </row>
    <row r="4386" spans="1:27" ht="51" x14ac:dyDescent="0.3">
      <c r="A4386" s="16">
        <f t="shared" si="68"/>
        <v>4385</v>
      </c>
      <c r="B4386" s="47" t="s">
        <v>15118</v>
      </c>
      <c r="C4386" s="13" t="s">
        <v>20237</v>
      </c>
      <c r="D4386" s="13" t="s">
        <v>20238</v>
      </c>
      <c r="E4386" s="44">
        <v>407</v>
      </c>
      <c r="F4386" s="13" t="s">
        <v>20239</v>
      </c>
      <c r="G4386" s="23" t="s">
        <v>20263</v>
      </c>
      <c r="H4386" s="42" t="s">
        <v>457</v>
      </c>
      <c r="I4386" s="28" t="s">
        <v>373</v>
      </c>
      <c r="J4386" s="12" t="s">
        <v>393</v>
      </c>
      <c r="K4386" s="28" t="s">
        <v>20438</v>
      </c>
      <c r="L4386" s="12" t="s">
        <v>20242</v>
      </c>
      <c r="M4386" s="12" t="s">
        <v>20243</v>
      </c>
      <c r="N4386" s="12" t="s">
        <v>20244</v>
      </c>
      <c r="O4386" s="26" t="s">
        <v>20457</v>
      </c>
      <c r="P4386" s="26" t="s">
        <v>20458</v>
      </c>
      <c r="Q4386" s="25" t="s">
        <v>20282</v>
      </c>
      <c r="R4386" s="26" t="s">
        <v>20310</v>
      </c>
      <c r="S4386" s="15" t="s">
        <v>20469</v>
      </c>
      <c r="T4386" s="52">
        <v>0</v>
      </c>
      <c r="U4386" s="22" t="s">
        <v>20250</v>
      </c>
      <c r="V4386" s="49" t="str">
        <f>+Sitio_Publico[[#This Row],[idcoleccion]]&amp;"-"&amp;Sitio_Publico[[#This Row],[id]]</f>
        <v>000-4385</v>
      </c>
      <c r="W4386" s="49">
        <f>+VLOOKUP(Sitio_Publico[[#This Row],[territorio]],Estructura!$AE$4:$AH$1067,4,0)</f>
        <v>20000010</v>
      </c>
      <c r="X4386" s="49" t="str">
        <f>+VLOOKUP(Sitio_Publico[[#This Row],[tema]],Estructura!$G$4:$J$532,4,0)</f>
        <v>T-65</v>
      </c>
      <c r="Y4386" s="49" t="str">
        <f>+VLOOKUP(Sitio_Publico[[#This Row],[contenido]],Estructura!$L$4:$O$473,4,0)</f>
        <v>C-38</v>
      </c>
      <c r="Z4386" s="49" t="str">
        <f>+VLOOKUP(Sitio_Publico[[#This Row],[Filtro Integrado]],Estructura!$U$4:$W$529,3,0)</f>
        <v>FI-0</v>
      </c>
      <c r="AA4386" s="49" t="str">
        <f>+VLOOKUP(Sitio_Publico[[#This Row],[Muestra]],Estructura!$Y$4:$AB$483,4,0)</f>
        <v>M-000379</v>
      </c>
    </row>
    <row r="4387" spans="1:27" ht="51" x14ac:dyDescent="0.3">
      <c r="A4387" s="16">
        <f t="shared" si="68"/>
        <v>4386</v>
      </c>
      <c r="B4387" s="47" t="s">
        <v>15118</v>
      </c>
      <c r="C4387" s="13" t="s">
        <v>20237</v>
      </c>
      <c r="D4387" s="13" t="s">
        <v>20238</v>
      </c>
      <c r="E4387" s="44">
        <v>407</v>
      </c>
      <c r="F4387" s="13" t="s">
        <v>20239</v>
      </c>
      <c r="G4387" s="23" t="s">
        <v>20263</v>
      </c>
      <c r="H4387" s="42" t="s">
        <v>457</v>
      </c>
      <c r="I4387" s="28" t="s">
        <v>373</v>
      </c>
      <c r="J4387" s="12" t="s">
        <v>393</v>
      </c>
      <c r="K4387" s="28" t="s">
        <v>20438</v>
      </c>
      <c r="L4387" s="12" t="s">
        <v>20251</v>
      </c>
      <c r="M4387" s="12" t="s">
        <v>20243</v>
      </c>
      <c r="N4387" s="12" t="s">
        <v>20244</v>
      </c>
      <c r="O4387" s="26" t="s">
        <v>20460</v>
      </c>
      <c r="P4387" s="26" t="s">
        <v>20461</v>
      </c>
      <c r="Q4387" s="25" t="s">
        <v>20282</v>
      </c>
      <c r="R4387" s="26" t="s">
        <v>20310</v>
      </c>
      <c r="S4387" s="15" t="s">
        <v>20470</v>
      </c>
      <c r="T4387" s="52">
        <v>0</v>
      </c>
      <c r="U4387" s="22" t="s">
        <v>20250</v>
      </c>
      <c r="V4387" s="49" t="str">
        <f>+Sitio_Publico[[#This Row],[idcoleccion]]&amp;"-"&amp;Sitio_Publico[[#This Row],[id]]</f>
        <v>000-4386</v>
      </c>
      <c r="W4387" s="49">
        <f>+VLOOKUP(Sitio_Publico[[#This Row],[territorio]],Estructura!$AE$4:$AH$1067,4,0)</f>
        <v>20000010</v>
      </c>
      <c r="X4387" s="49" t="str">
        <f>+VLOOKUP(Sitio_Publico[[#This Row],[tema]],Estructura!$G$4:$J$532,4,0)</f>
        <v>T-65</v>
      </c>
      <c r="Y4387" s="49" t="str">
        <f>+VLOOKUP(Sitio_Publico[[#This Row],[contenido]],Estructura!$L$4:$O$473,4,0)</f>
        <v>C-38</v>
      </c>
      <c r="Z4387" s="49" t="str">
        <f>+VLOOKUP(Sitio_Publico[[#This Row],[Filtro Integrado]],Estructura!$U$4:$W$529,3,0)</f>
        <v>FI-0</v>
      </c>
      <c r="AA4387" s="49" t="str">
        <f>+VLOOKUP(Sitio_Publico[[#This Row],[Muestra]],Estructura!$Y$4:$AB$483,4,0)</f>
        <v>M-000379</v>
      </c>
    </row>
    <row r="4388" spans="1:27" ht="51" x14ac:dyDescent="0.3">
      <c r="A4388" s="16">
        <f t="shared" si="68"/>
        <v>4387</v>
      </c>
      <c r="B4388" s="47" t="s">
        <v>15118</v>
      </c>
      <c r="C4388" s="13" t="s">
        <v>20237</v>
      </c>
      <c r="D4388" s="13" t="s">
        <v>20238</v>
      </c>
      <c r="E4388" s="44">
        <v>407</v>
      </c>
      <c r="F4388" s="13" t="s">
        <v>20239</v>
      </c>
      <c r="G4388" s="23" t="s">
        <v>20263</v>
      </c>
      <c r="H4388" s="42" t="s">
        <v>457</v>
      </c>
      <c r="I4388" s="28" t="s">
        <v>373</v>
      </c>
      <c r="J4388" s="12" t="s">
        <v>393</v>
      </c>
      <c r="K4388" s="28" t="s">
        <v>20438</v>
      </c>
      <c r="L4388" s="12" t="s">
        <v>20255</v>
      </c>
      <c r="M4388" s="12" t="s">
        <v>20243</v>
      </c>
      <c r="N4388" s="12" t="s">
        <v>20244</v>
      </c>
      <c r="O4388" s="26" t="s">
        <v>20463</v>
      </c>
      <c r="P4388" s="26" t="s">
        <v>20464</v>
      </c>
      <c r="Q4388" s="25" t="s">
        <v>20282</v>
      </c>
      <c r="R4388" s="26" t="s">
        <v>20310</v>
      </c>
      <c r="S4388" s="15" t="s">
        <v>20471</v>
      </c>
      <c r="T4388" s="52">
        <v>0</v>
      </c>
      <c r="U4388" s="22" t="s">
        <v>20250</v>
      </c>
      <c r="V4388" s="49" t="str">
        <f>+Sitio_Publico[[#This Row],[idcoleccion]]&amp;"-"&amp;Sitio_Publico[[#This Row],[id]]</f>
        <v>000-4387</v>
      </c>
      <c r="W4388" s="49">
        <f>+VLOOKUP(Sitio_Publico[[#This Row],[territorio]],Estructura!$AE$4:$AH$1067,4,0)</f>
        <v>20000010</v>
      </c>
      <c r="X4388" s="49" t="str">
        <f>+VLOOKUP(Sitio_Publico[[#This Row],[tema]],Estructura!$G$4:$J$532,4,0)</f>
        <v>T-65</v>
      </c>
      <c r="Y4388" s="49" t="str">
        <f>+VLOOKUP(Sitio_Publico[[#This Row],[contenido]],Estructura!$L$4:$O$473,4,0)</f>
        <v>C-38</v>
      </c>
      <c r="Z4388" s="49" t="str">
        <f>+VLOOKUP(Sitio_Publico[[#This Row],[Filtro Integrado]],Estructura!$U$4:$W$529,3,0)</f>
        <v>FI-0</v>
      </c>
      <c r="AA4388" s="49" t="str">
        <f>+VLOOKUP(Sitio_Publico[[#This Row],[Muestra]],Estructura!$Y$4:$AB$483,4,0)</f>
        <v>M-000379</v>
      </c>
    </row>
    <row r="4389" spans="1:27" ht="48" x14ac:dyDescent="0.3">
      <c r="A4389" s="16">
        <f t="shared" si="68"/>
        <v>4388</v>
      </c>
      <c r="B4389" s="47" t="s">
        <v>15118</v>
      </c>
      <c r="C4389" s="13" t="s">
        <v>20237</v>
      </c>
      <c r="D4389" s="13" t="s">
        <v>20238</v>
      </c>
      <c r="E4389" s="44">
        <v>407</v>
      </c>
      <c r="F4389" s="13" t="s">
        <v>20296</v>
      </c>
      <c r="G4389" s="23" t="s">
        <v>20297</v>
      </c>
      <c r="H4389" s="42" t="s">
        <v>457</v>
      </c>
      <c r="I4389" s="28" t="s">
        <v>373</v>
      </c>
      <c r="J4389" s="12" t="s">
        <v>393</v>
      </c>
      <c r="K4389" s="28" t="s">
        <v>20438</v>
      </c>
      <c r="L4389" s="12" t="s">
        <v>20275</v>
      </c>
      <c r="M4389" s="12" t="s">
        <v>20243</v>
      </c>
      <c r="N4389" s="12" t="s">
        <v>20244</v>
      </c>
      <c r="O4389" s="26" t="s">
        <v>20472</v>
      </c>
      <c r="P4389" s="26" t="s">
        <v>20473</v>
      </c>
      <c r="Q4389" s="25" t="s">
        <v>20247</v>
      </c>
      <c r="R4389" s="26" t="s">
        <v>20310</v>
      </c>
      <c r="S4389" s="15" t="s">
        <v>20474</v>
      </c>
      <c r="T4389" s="52">
        <v>0</v>
      </c>
      <c r="U4389" s="22" t="s">
        <v>20250</v>
      </c>
      <c r="V4389" s="49" t="str">
        <f>+Sitio_Publico[[#This Row],[idcoleccion]]&amp;"-"&amp;Sitio_Publico[[#This Row],[id]]</f>
        <v>000-4388</v>
      </c>
      <c r="W4389" s="49">
        <f>+VLOOKUP(Sitio_Publico[[#This Row],[territorio]],Estructura!$AE$4:$AH$1067,4,0)</f>
        <v>20000010</v>
      </c>
      <c r="X4389" s="49" t="str">
        <f>+VLOOKUP(Sitio_Publico[[#This Row],[tema]],Estructura!$G$4:$J$532,4,0)</f>
        <v>T-66</v>
      </c>
      <c r="Y4389" s="49" t="str">
        <f>+VLOOKUP(Sitio_Publico[[#This Row],[contenido]],Estructura!$L$4:$O$473,4,0)</f>
        <v>C-40</v>
      </c>
      <c r="Z4389" s="49" t="str">
        <f>+VLOOKUP(Sitio_Publico[[#This Row],[Filtro Integrado]],Estructura!$U$4:$W$529,3,0)</f>
        <v>FI-0</v>
      </c>
      <c r="AA4389" s="49" t="str">
        <f>+VLOOKUP(Sitio_Publico[[#This Row],[Muestra]],Estructura!$Y$4:$AB$483,4,0)</f>
        <v>M-000379</v>
      </c>
    </row>
    <row r="4390" spans="1:27" ht="51" x14ac:dyDescent="0.3">
      <c r="A4390" s="16">
        <f t="shared" si="68"/>
        <v>4389</v>
      </c>
      <c r="B4390" s="47" t="s">
        <v>15118</v>
      </c>
      <c r="C4390" s="13" t="s">
        <v>20237</v>
      </c>
      <c r="D4390" s="13" t="s">
        <v>20238</v>
      </c>
      <c r="E4390" s="44">
        <v>407</v>
      </c>
      <c r="F4390" s="13" t="s">
        <v>20296</v>
      </c>
      <c r="G4390" s="23" t="s">
        <v>20297</v>
      </c>
      <c r="H4390" s="42" t="s">
        <v>457</v>
      </c>
      <c r="I4390" s="28" t="s">
        <v>373</v>
      </c>
      <c r="J4390" s="12" t="s">
        <v>20274</v>
      </c>
      <c r="K4390" s="28" t="s">
        <v>20438</v>
      </c>
      <c r="L4390" s="12" t="s">
        <v>20275</v>
      </c>
      <c r="M4390" s="12" t="s">
        <v>20243</v>
      </c>
      <c r="N4390" s="12" t="s">
        <v>20244</v>
      </c>
      <c r="O4390" s="26" t="s">
        <v>20475</v>
      </c>
      <c r="P4390" s="26" t="s">
        <v>20476</v>
      </c>
      <c r="Q4390" s="25" t="s">
        <v>20278</v>
      </c>
      <c r="R4390" s="26" t="s">
        <v>20310</v>
      </c>
      <c r="S4390" s="15" t="s">
        <v>20477</v>
      </c>
      <c r="T4390" s="52">
        <v>0</v>
      </c>
      <c r="U4390" s="22" t="s">
        <v>20250</v>
      </c>
      <c r="V4390" s="49" t="str">
        <f>+Sitio_Publico[[#This Row],[idcoleccion]]&amp;"-"&amp;Sitio_Publico[[#This Row],[id]]</f>
        <v>000-4389</v>
      </c>
      <c r="W4390" s="49">
        <f>+VLOOKUP(Sitio_Publico[[#This Row],[territorio]],Estructura!$AE$4:$AH$1067,4,0)</f>
        <v>20000010</v>
      </c>
      <c r="X4390" s="49" t="str">
        <f>+VLOOKUP(Sitio_Publico[[#This Row],[tema]],Estructura!$G$4:$J$532,4,0)</f>
        <v>T-66</v>
      </c>
      <c r="Y4390" s="49" t="str">
        <f>+VLOOKUP(Sitio_Publico[[#This Row],[contenido]],Estructura!$L$4:$O$473,4,0)</f>
        <v>C-40</v>
      </c>
      <c r="Z4390" s="49" t="str">
        <f>+VLOOKUP(Sitio_Publico[[#This Row],[Filtro Integrado]],Estructura!$U$4:$W$529,3,0)</f>
        <v>FI-17</v>
      </c>
      <c r="AA4390" s="49" t="str">
        <f>+VLOOKUP(Sitio_Publico[[#This Row],[Muestra]],Estructura!$Y$4:$AB$483,4,0)</f>
        <v>M-000379</v>
      </c>
    </row>
    <row r="4391" spans="1:27" ht="51" x14ac:dyDescent="0.3">
      <c r="A4391" s="16">
        <f t="shared" si="68"/>
        <v>4390</v>
      </c>
      <c r="B4391" s="47" t="s">
        <v>15118</v>
      </c>
      <c r="C4391" s="13" t="s">
        <v>20237</v>
      </c>
      <c r="D4391" s="13" t="s">
        <v>20238</v>
      </c>
      <c r="E4391" s="44">
        <v>407</v>
      </c>
      <c r="F4391" s="13" t="s">
        <v>20296</v>
      </c>
      <c r="G4391" s="23" t="s">
        <v>20297</v>
      </c>
      <c r="H4391" s="42" t="s">
        <v>457</v>
      </c>
      <c r="I4391" s="28" t="s">
        <v>373</v>
      </c>
      <c r="J4391" s="12" t="s">
        <v>393</v>
      </c>
      <c r="K4391" s="28" t="s">
        <v>20438</v>
      </c>
      <c r="L4391" s="12" t="s">
        <v>20275</v>
      </c>
      <c r="M4391" s="12" t="s">
        <v>20243</v>
      </c>
      <c r="N4391" s="12" t="s">
        <v>20244</v>
      </c>
      <c r="O4391" s="26" t="s">
        <v>20478</v>
      </c>
      <c r="P4391" s="26" t="s">
        <v>20479</v>
      </c>
      <c r="Q4391" s="25" t="s">
        <v>20282</v>
      </c>
      <c r="R4391" s="26" t="s">
        <v>20310</v>
      </c>
      <c r="S4391" s="15" t="s">
        <v>20480</v>
      </c>
      <c r="T4391" s="52">
        <v>0</v>
      </c>
      <c r="U4391" s="22" t="s">
        <v>20250</v>
      </c>
      <c r="V4391" s="49" t="str">
        <f>+Sitio_Publico[[#This Row],[idcoleccion]]&amp;"-"&amp;Sitio_Publico[[#This Row],[id]]</f>
        <v>000-4390</v>
      </c>
      <c r="W4391" s="49">
        <f>+VLOOKUP(Sitio_Publico[[#This Row],[territorio]],Estructura!$AE$4:$AH$1067,4,0)</f>
        <v>20000010</v>
      </c>
      <c r="X4391" s="49" t="str">
        <f>+VLOOKUP(Sitio_Publico[[#This Row],[tema]],Estructura!$G$4:$J$532,4,0)</f>
        <v>T-66</v>
      </c>
      <c r="Y4391" s="49" t="str">
        <f>+VLOOKUP(Sitio_Publico[[#This Row],[contenido]],Estructura!$L$4:$O$473,4,0)</f>
        <v>C-40</v>
      </c>
      <c r="Z4391" s="49" t="str">
        <f>+VLOOKUP(Sitio_Publico[[#This Row],[Filtro Integrado]],Estructura!$U$4:$W$529,3,0)</f>
        <v>FI-0</v>
      </c>
      <c r="AA4391" s="49" t="str">
        <f>+VLOOKUP(Sitio_Publico[[#This Row],[Muestra]],Estructura!$Y$4:$AB$483,4,0)</f>
        <v>M-000379</v>
      </c>
    </row>
    <row r="4392" spans="1:27" ht="61.2" x14ac:dyDescent="0.3">
      <c r="A4392" s="16">
        <f t="shared" si="68"/>
        <v>4391</v>
      </c>
      <c r="B4392" s="47" t="s">
        <v>15118</v>
      </c>
      <c r="C4392" s="13" t="s">
        <v>20237</v>
      </c>
      <c r="D4392" s="13" t="s">
        <v>20238</v>
      </c>
      <c r="E4392" s="44">
        <v>632</v>
      </c>
      <c r="F4392" s="13" t="s">
        <v>20239</v>
      </c>
      <c r="G4392" s="23" t="s">
        <v>20240</v>
      </c>
      <c r="H4392" s="42" t="s">
        <v>457</v>
      </c>
      <c r="I4392" s="28" t="s">
        <v>373</v>
      </c>
      <c r="J4392" s="12" t="s">
        <v>393</v>
      </c>
      <c r="K4392" s="28" t="s">
        <v>20481</v>
      </c>
      <c r="L4392" s="12" t="s">
        <v>20242</v>
      </c>
      <c r="M4392" s="12" t="s">
        <v>20243</v>
      </c>
      <c r="N4392" s="12" t="s">
        <v>20244</v>
      </c>
      <c r="O4392" s="26" t="s">
        <v>20482</v>
      </c>
      <c r="P4392" s="26" t="s">
        <v>20483</v>
      </c>
      <c r="Q4392" s="25" t="s">
        <v>20247</v>
      </c>
      <c r="R4392" s="26" t="s">
        <v>20354</v>
      </c>
      <c r="S4392" s="15" t="s">
        <v>20484</v>
      </c>
      <c r="T4392" s="52">
        <v>0</v>
      </c>
      <c r="U4392" s="22" t="s">
        <v>20250</v>
      </c>
      <c r="V4392" s="49" t="str">
        <f>+Sitio_Publico[[#This Row],[idcoleccion]]&amp;"-"&amp;Sitio_Publico[[#This Row],[id]]</f>
        <v>000-4391</v>
      </c>
      <c r="W4392" s="49">
        <f>+VLOOKUP(Sitio_Publico[[#This Row],[territorio]],Estructura!$AE$4:$AH$1067,4,0)</f>
        <v>20000010</v>
      </c>
      <c r="X4392" s="49" t="str">
        <f>+VLOOKUP(Sitio_Publico[[#This Row],[tema]],Estructura!$G$4:$J$532,4,0)</f>
        <v>T-65</v>
      </c>
      <c r="Y4392" s="49" t="str">
        <f>+VLOOKUP(Sitio_Publico[[#This Row],[contenido]],Estructura!$L$4:$O$473,4,0)</f>
        <v>C-37</v>
      </c>
      <c r="Z4392" s="49" t="str">
        <f>+VLOOKUP(Sitio_Publico[[#This Row],[Filtro Integrado]],Estructura!$U$4:$W$529,3,0)</f>
        <v>FI-0</v>
      </c>
      <c r="AA4392" s="49" t="str">
        <f>+VLOOKUP(Sitio_Publico[[#This Row],[Muestra]],Estructura!$Y$4:$AB$483,4,0)</f>
        <v>M-000380</v>
      </c>
    </row>
    <row r="4393" spans="1:27" ht="61.2" x14ac:dyDescent="0.3">
      <c r="A4393" s="16">
        <f t="shared" si="68"/>
        <v>4392</v>
      </c>
      <c r="B4393" s="47" t="s">
        <v>15118</v>
      </c>
      <c r="C4393" s="13" t="s">
        <v>20237</v>
      </c>
      <c r="D4393" s="13" t="s">
        <v>20238</v>
      </c>
      <c r="E4393" s="44">
        <v>632</v>
      </c>
      <c r="F4393" s="13" t="s">
        <v>20239</v>
      </c>
      <c r="G4393" s="23" t="s">
        <v>20240</v>
      </c>
      <c r="H4393" s="42" t="s">
        <v>457</v>
      </c>
      <c r="I4393" s="28" t="s">
        <v>373</v>
      </c>
      <c r="J4393" s="12" t="s">
        <v>393</v>
      </c>
      <c r="K4393" s="28" t="s">
        <v>20481</v>
      </c>
      <c r="L4393" s="12" t="s">
        <v>20251</v>
      </c>
      <c r="M4393" s="12" t="s">
        <v>20243</v>
      </c>
      <c r="N4393" s="12" t="s">
        <v>20244</v>
      </c>
      <c r="O4393" s="26" t="s">
        <v>20485</v>
      </c>
      <c r="P4393" s="26" t="s">
        <v>20486</v>
      </c>
      <c r="Q4393" s="25" t="s">
        <v>20247</v>
      </c>
      <c r="R4393" s="26" t="s">
        <v>20354</v>
      </c>
      <c r="S4393" s="15" t="s">
        <v>20487</v>
      </c>
      <c r="T4393" s="52">
        <v>0</v>
      </c>
      <c r="U4393" s="22" t="s">
        <v>20250</v>
      </c>
      <c r="V4393" s="49" t="str">
        <f>+Sitio_Publico[[#This Row],[idcoleccion]]&amp;"-"&amp;Sitio_Publico[[#This Row],[id]]</f>
        <v>000-4392</v>
      </c>
      <c r="W4393" s="49">
        <f>+VLOOKUP(Sitio_Publico[[#This Row],[territorio]],Estructura!$AE$4:$AH$1067,4,0)</f>
        <v>20000010</v>
      </c>
      <c r="X4393" s="49" t="str">
        <f>+VLOOKUP(Sitio_Publico[[#This Row],[tema]],Estructura!$G$4:$J$532,4,0)</f>
        <v>T-65</v>
      </c>
      <c r="Y4393" s="49" t="str">
        <f>+VLOOKUP(Sitio_Publico[[#This Row],[contenido]],Estructura!$L$4:$O$473,4,0)</f>
        <v>C-37</v>
      </c>
      <c r="Z4393" s="49" t="str">
        <f>+VLOOKUP(Sitio_Publico[[#This Row],[Filtro Integrado]],Estructura!$U$4:$W$529,3,0)</f>
        <v>FI-0</v>
      </c>
      <c r="AA4393" s="49" t="str">
        <f>+VLOOKUP(Sitio_Publico[[#This Row],[Muestra]],Estructura!$Y$4:$AB$483,4,0)</f>
        <v>M-000380</v>
      </c>
    </row>
    <row r="4394" spans="1:27" ht="61.2" x14ac:dyDescent="0.3">
      <c r="A4394" s="16">
        <f t="shared" si="68"/>
        <v>4393</v>
      </c>
      <c r="B4394" s="47" t="s">
        <v>15118</v>
      </c>
      <c r="C4394" s="13" t="s">
        <v>20237</v>
      </c>
      <c r="D4394" s="13" t="s">
        <v>20238</v>
      </c>
      <c r="E4394" s="44">
        <v>632</v>
      </c>
      <c r="F4394" s="13" t="s">
        <v>20239</v>
      </c>
      <c r="G4394" s="23" t="s">
        <v>20240</v>
      </c>
      <c r="H4394" s="42" t="s">
        <v>457</v>
      </c>
      <c r="I4394" s="28" t="s">
        <v>373</v>
      </c>
      <c r="J4394" s="12" t="s">
        <v>393</v>
      </c>
      <c r="K4394" s="28" t="s">
        <v>20481</v>
      </c>
      <c r="L4394" s="12" t="s">
        <v>20255</v>
      </c>
      <c r="M4394" s="12" t="s">
        <v>20243</v>
      </c>
      <c r="N4394" s="12" t="s">
        <v>20244</v>
      </c>
      <c r="O4394" s="26" t="s">
        <v>20488</v>
      </c>
      <c r="P4394" s="26" t="s">
        <v>20489</v>
      </c>
      <c r="Q4394" s="25" t="s">
        <v>20247</v>
      </c>
      <c r="R4394" s="26" t="s">
        <v>20354</v>
      </c>
      <c r="S4394" s="15" t="s">
        <v>20490</v>
      </c>
      <c r="T4394" s="52">
        <v>0</v>
      </c>
      <c r="U4394" s="22" t="s">
        <v>20250</v>
      </c>
      <c r="V4394" s="49" t="str">
        <f>+Sitio_Publico[[#This Row],[idcoleccion]]&amp;"-"&amp;Sitio_Publico[[#This Row],[id]]</f>
        <v>000-4393</v>
      </c>
      <c r="W4394" s="49">
        <f>+VLOOKUP(Sitio_Publico[[#This Row],[territorio]],Estructura!$AE$4:$AH$1067,4,0)</f>
        <v>20000010</v>
      </c>
      <c r="X4394" s="49" t="str">
        <f>+VLOOKUP(Sitio_Publico[[#This Row],[tema]],Estructura!$G$4:$J$532,4,0)</f>
        <v>T-65</v>
      </c>
      <c r="Y4394" s="49" t="str">
        <f>+VLOOKUP(Sitio_Publico[[#This Row],[contenido]],Estructura!$L$4:$O$473,4,0)</f>
        <v>C-37</v>
      </c>
      <c r="Z4394" s="49" t="str">
        <f>+VLOOKUP(Sitio_Publico[[#This Row],[Filtro Integrado]],Estructura!$U$4:$W$529,3,0)</f>
        <v>FI-0</v>
      </c>
      <c r="AA4394" s="49" t="str">
        <f>+VLOOKUP(Sitio_Publico[[#This Row],[Muestra]],Estructura!$Y$4:$AB$483,4,0)</f>
        <v>M-000380</v>
      </c>
    </row>
    <row r="4395" spans="1:27" ht="61.2" x14ac:dyDescent="0.3">
      <c r="A4395" s="16">
        <f t="shared" si="68"/>
        <v>4394</v>
      </c>
      <c r="B4395" s="47" t="s">
        <v>15118</v>
      </c>
      <c r="C4395" s="13" t="s">
        <v>20237</v>
      </c>
      <c r="D4395" s="13" t="s">
        <v>20238</v>
      </c>
      <c r="E4395" s="44">
        <v>632</v>
      </c>
      <c r="F4395" s="13" t="s">
        <v>20239</v>
      </c>
      <c r="G4395" s="23" t="s">
        <v>20240</v>
      </c>
      <c r="H4395" s="42" t="s">
        <v>457</v>
      </c>
      <c r="I4395" s="28" t="s">
        <v>373</v>
      </c>
      <c r="J4395" s="12" t="s">
        <v>393</v>
      </c>
      <c r="K4395" s="28" t="s">
        <v>20481</v>
      </c>
      <c r="L4395" s="12" t="s">
        <v>20259</v>
      </c>
      <c r="M4395" s="12" t="s">
        <v>20243</v>
      </c>
      <c r="N4395" s="12" t="s">
        <v>20244</v>
      </c>
      <c r="O4395" s="26" t="s">
        <v>20491</v>
      </c>
      <c r="P4395" s="26" t="s">
        <v>20492</v>
      </c>
      <c r="Q4395" s="25" t="s">
        <v>20247</v>
      </c>
      <c r="R4395" s="26" t="s">
        <v>20354</v>
      </c>
      <c r="S4395" s="15" t="s">
        <v>20493</v>
      </c>
      <c r="T4395" s="52">
        <v>0</v>
      </c>
      <c r="U4395" s="22" t="s">
        <v>20250</v>
      </c>
      <c r="V4395" s="49" t="str">
        <f>+Sitio_Publico[[#This Row],[idcoleccion]]&amp;"-"&amp;Sitio_Publico[[#This Row],[id]]</f>
        <v>000-4394</v>
      </c>
      <c r="W4395" s="49">
        <f>+VLOOKUP(Sitio_Publico[[#This Row],[territorio]],Estructura!$AE$4:$AH$1067,4,0)</f>
        <v>20000010</v>
      </c>
      <c r="X4395" s="49" t="str">
        <f>+VLOOKUP(Sitio_Publico[[#This Row],[tema]],Estructura!$G$4:$J$532,4,0)</f>
        <v>T-65</v>
      </c>
      <c r="Y4395" s="49" t="str">
        <f>+VLOOKUP(Sitio_Publico[[#This Row],[contenido]],Estructura!$L$4:$O$473,4,0)</f>
        <v>C-37</v>
      </c>
      <c r="Z4395" s="49" t="str">
        <f>+VLOOKUP(Sitio_Publico[[#This Row],[Filtro Integrado]],Estructura!$U$4:$W$529,3,0)</f>
        <v>FI-0</v>
      </c>
      <c r="AA4395" s="49" t="str">
        <f>+VLOOKUP(Sitio_Publico[[#This Row],[Muestra]],Estructura!$Y$4:$AB$483,4,0)</f>
        <v>M-000380</v>
      </c>
    </row>
    <row r="4396" spans="1:27" ht="61.2" x14ac:dyDescent="0.3">
      <c r="A4396" s="16">
        <f t="shared" si="68"/>
        <v>4395</v>
      </c>
      <c r="B4396" s="47" t="s">
        <v>15118</v>
      </c>
      <c r="C4396" s="13" t="s">
        <v>20237</v>
      </c>
      <c r="D4396" s="13" t="s">
        <v>20238</v>
      </c>
      <c r="E4396" s="44">
        <v>632</v>
      </c>
      <c r="F4396" s="13" t="s">
        <v>20239</v>
      </c>
      <c r="G4396" s="23" t="s">
        <v>20263</v>
      </c>
      <c r="H4396" s="42" t="s">
        <v>457</v>
      </c>
      <c r="I4396" s="28" t="s">
        <v>373</v>
      </c>
      <c r="J4396" s="12" t="s">
        <v>393</v>
      </c>
      <c r="K4396" s="28" t="s">
        <v>20481</v>
      </c>
      <c r="L4396" s="12" t="s">
        <v>20242</v>
      </c>
      <c r="M4396" s="12" t="s">
        <v>20243</v>
      </c>
      <c r="N4396" s="12" t="s">
        <v>20244</v>
      </c>
      <c r="O4396" s="26" t="s">
        <v>20482</v>
      </c>
      <c r="P4396" s="26" t="s">
        <v>20483</v>
      </c>
      <c r="Q4396" s="25" t="s">
        <v>20247</v>
      </c>
      <c r="R4396" s="26" t="s">
        <v>20354</v>
      </c>
      <c r="S4396" s="15" t="s">
        <v>20494</v>
      </c>
      <c r="T4396" s="52">
        <v>0</v>
      </c>
      <c r="U4396" s="22" t="s">
        <v>20250</v>
      </c>
      <c r="V4396" s="49" t="str">
        <f>+Sitio_Publico[[#This Row],[idcoleccion]]&amp;"-"&amp;Sitio_Publico[[#This Row],[id]]</f>
        <v>000-4395</v>
      </c>
      <c r="W4396" s="49">
        <f>+VLOOKUP(Sitio_Publico[[#This Row],[territorio]],Estructura!$AE$4:$AH$1067,4,0)</f>
        <v>20000010</v>
      </c>
      <c r="X4396" s="49" t="str">
        <f>+VLOOKUP(Sitio_Publico[[#This Row],[tema]],Estructura!$G$4:$J$532,4,0)</f>
        <v>T-65</v>
      </c>
      <c r="Y4396" s="49" t="str">
        <f>+VLOOKUP(Sitio_Publico[[#This Row],[contenido]],Estructura!$L$4:$O$473,4,0)</f>
        <v>C-38</v>
      </c>
      <c r="Z4396" s="49" t="str">
        <f>+VLOOKUP(Sitio_Publico[[#This Row],[Filtro Integrado]],Estructura!$U$4:$W$529,3,0)</f>
        <v>FI-0</v>
      </c>
      <c r="AA4396" s="49" t="str">
        <f>+VLOOKUP(Sitio_Publico[[#This Row],[Muestra]],Estructura!$Y$4:$AB$483,4,0)</f>
        <v>M-000380</v>
      </c>
    </row>
    <row r="4397" spans="1:27" ht="61.2" x14ac:dyDescent="0.3">
      <c r="A4397" s="16">
        <f t="shared" si="68"/>
        <v>4396</v>
      </c>
      <c r="B4397" s="47" t="s">
        <v>15118</v>
      </c>
      <c r="C4397" s="13" t="s">
        <v>20237</v>
      </c>
      <c r="D4397" s="13" t="s">
        <v>20238</v>
      </c>
      <c r="E4397" s="44">
        <v>632</v>
      </c>
      <c r="F4397" s="13" t="s">
        <v>20239</v>
      </c>
      <c r="G4397" s="23" t="s">
        <v>20263</v>
      </c>
      <c r="H4397" s="42" t="s">
        <v>457</v>
      </c>
      <c r="I4397" s="28" t="s">
        <v>373</v>
      </c>
      <c r="J4397" s="12" t="s">
        <v>393</v>
      </c>
      <c r="K4397" s="28" t="s">
        <v>20481</v>
      </c>
      <c r="L4397" s="12" t="s">
        <v>20251</v>
      </c>
      <c r="M4397" s="12" t="s">
        <v>20243</v>
      </c>
      <c r="N4397" s="12" t="s">
        <v>20244</v>
      </c>
      <c r="O4397" s="26" t="s">
        <v>20485</v>
      </c>
      <c r="P4397" s="26" t="s">
        <v>20486</v>
      </c>
      <c r="Q4397" s="25" t="s">
        <v>20247</v>
      </c>
      <c r="R4397" s="26" t="s">
        <v>20354</v>
      </c>
      <c r="S4397" s="15" t="s">
        <v>20495</v>
      </c>
      <c r="T4397" s="52">
        <v>0</v>
      </c>
      <c r="U4397" s="22" t="s">
        <v>20250</v>
      </c>
      <c r="V4397" s="49" t="str">
        <f>+Sitio_Publico[[#This Row],[idcoleccion]]&amp;"-"&amp;Sitio_Publico[[#This Row],[id]]</f>
        <v>000-4396</v>
      </c>
      <c r="W4397" s="49">
        <f>+VLOOKUP(Sitio_Publico[[#This Row],[territorio]],Estructura!$AE$4:$AH$1067,4,0)</f>
        <v>20000010</v>
      </c>
      <c r="X4397" s="49" t="str">
        <f>+VLOOKUP(Sitio_Publico[[#This Row],[tema]],Estructura!$G$4:$J$532,4,0)</f>
        <v>T-65</v>
      </c>
      <c r="Y4397" s="49" t="str">
        <f>+VLOOKUP(Sitio_Publico[[#This Row],[contenido]],Estructura!$L$4:$O$473,4,0)</f>
        <v>C-38</v>
      </c>
      <c r="Z4397" s="49" t="str">
        <f>+VLOOKUP(Sitio_Publico[[#This Row],[Filtro Integrado]],Estructura!$U$4:$W$529,3,0)</f>
        <v>FI-0</v>
      </c>
      <c r="AA4397" s="49" t="str">
        <f>+VLOOKUP(Sitio_Publico[[#This Row],[Muestra]],Estructura!$Y$4:$AB$483,4,0)</f>
        <v>M-000380</v>
      </c>
    </row>
    <row r="4398" spans="1:27" ht="61.2" x14ac:dyDescent="0.3">
      <c r="A4398" s="16">
        <f t="shared" si="68"/>
        <v>4397</v>
      </c>
      <c r="B4398" s="47" t="s">
        <v>15118</v>
      </c>
      <c r="C4398" s="13" t="s">
        <v>20237</v>
      </c>
      <c r="D4398" s="13" t="s">
        <v>20238</v>
      </c>
      <c r="E4398" s="44">
        <v>632</v>
      </c>
      <c r="F4398" s="13" t="s">
        <v>20239</v>
      </c>
      <c r="G4398" s="23" t="s">
        <v>20263</v>
      </c>
      <c r="H4398" s="42" t="s">
        <v>457</v>
      </c>
      <c r="I4398" s="28" t="s">
        <v>373</v>
      </c>
      <c r="J4398" s="12" t="s">
        <v>393</v>
      </c>
      <c r="K4398" s="28" t="s">
        <v>20481</v>
      </c>
      <c r="L4398" s="12" t="s">
        <v>20255</v>
      </c>
      <c r="M4398" s="12" t="s">
        <v>20243</v>
      </c>
      <c r="N4398" s="12" t="s">
        <v>20244</v>
      </c>
      <c r="O4398" s="26" t="s">
        <v>20488</v>
      </c>
      <c r="P4398" s="26" t="s">
        <v>20489</v>
      </c>
      <c r="Q4398" s="25" t="s">
        <v>20247</v>
      </c>
      <c r="R4398" s="26" t="s">
        <v>20354</v>
      </c>
      <c r="S4398" s="15" t="s">
        <v>20496</v>
      </c>
      <c r="T4398" s="52">
        <v>0</v>
      </c>
      <c r="U4398" s="22" t="s">
        <v>20250</v>
      </c>
      <c r="V4398" s="49" t="str">
        <f>+Sitio_Publico[[#This Row],[idcoleccion]]&amp;"-"&amp;Sitio_Publico[[#This Row],[id]]</f>
        <v>000-4397</v>
      </c>
      <c r="W4398" s="49">
        <f>+VLOOKUP(Sitio_Publico[[#This Row],[territorio]],Estructura!$AE$4:$AH$1067,4,0)</f>
        <v>20000010</v>
      </c>
      <c r="X4398" s="49" t="str">
        <f>+VLOOKUP(Sitio_Publico[[#This Row],[tema]],Estructura!$G$4:$J$532,4,0)</f>
        <v>T-65</v>
      </c>
      <c r="Y4398" s="49" t="str">
        <f>+VLOOKUP(Sitio_Publico[[#This Row],[contenido]],Estructura!$L$4:$O$473,4,0)</f>
        <v>C-38</v>
      </c>
      <c r="Z4398" s="49" t="str">
        <f>+VLOOKUP(Sitio_Publico[[#This Row],[Filtro Integrado]],Estructura!$U$4:$W$529,3,0)</f>
        <v>FI-0</v>
      </c>
      <c r="AA4398" s="49" t="str">
        <f>+VLOOKUP(Sitio_Publico[[#This Row],[Muestra]],Estructura!$Y$4:$AB$483,4,0)</f>
        <v>M-000380</v>
      </c>
    </row>
    <row r="4399" spans="1:27" ht="61.2" x14ac:dyDescent="0.3">
      <c r="A4399" s="16">
        <f t="shared" si="68"/>
        <v>4398</v>
      </c>
      <c r="B4399" s="47" t="s">
        <v>15118</v>
      </c>
      <c r="C4399" s="13" t="s">
        <v>20237</v>
      </c>
      <c r="D4399" s="13" t="s">
        <v>20238</v>
      </c>
      <c r="E4399" s="44">
        <v>632</v>
      </c>
      <c r="F4399" s="13" t="s">
        <v>20239</v>
      </c>
      <c r="G4399" s="23" t="s">
        <v>20273</v>
      </c>
      <c r="H4399" s="42" t="s">
        <v>457</v>
      </c>
      <c r="I4399" s="28" t="s">
        <v>373</v>
      </c>
      <c r="J4399" s="12" t="s">
        <v>20274</v>
      </c>
      <c r="K4399" s="28" t="s">
        <v>20481</v>
      </c>
      <c r="L4399" s="12" t="s">
        <v>20275</v>
      </c>
      <c r="M4399" s="12" t="s">
        <v>20243</v>
      </c>
      <c r="N4399" s="12" t="s">
        <v>20244</v>
      </c>
      <c r="O4399" s="26" t="s">
        <v>20497</v>
      </c>
      <c r="P4399" s="26" t="s">
        <v>20498</v>
      </c>
      <c r="Q4399" s="25" t="s">
        <v>20278</v>
      </c>
      <c r="R4399" s="26" t="s">
        <v>20354</v>
      </c>
      <c r="S4399" s="15" t="s">
        <v>20499</v>
      </c>
      <c r="T4399" s="52">
        <v>0</v>
      </c>
      <c r="U4399" s="22" t="s">
        <v>20250</v>
      </c>
      <c r="V4399" s="49" t="str">
        <f>+Sitio_Publico[[#This Row],[idcoleccion]]&amp;"-"&amp;Sitio_Publico[[#This Row],[id]]</f>
        <v>000-4398</v>
      </c>
      <c r="W4399" s="49">
        <f>+VLOOKUP(Sitio_Publico[[#This Row],[territorio]],Estructura!$AE$4:$AH$1067,4,0)</f>
        <v>20000010</v>
      </c>
      <c r="X4399" s="49" t="str">
        <f>+VLOOKUP(Sitio_Publico[[#This Row],[tema]],Estructura!$G$4:$J$532,4,0)</f>
        <v>T-65</v>
      </c>
      <c r="Y4399" s="49" t="str">
        <f>+VLOOKUP(Sitio_Publico[[#This Row],[contenido]],Estructura!$L$4:$O$473,4,0)</f>
        <v>C-39</v>
      </c>
      <c r="Z4399" s="49" t="str">
        <f>+VLOOKUP(Sitio_Publico[[#This Row],[Filtro Integrado]],Estructura!$U$4:$W$529,3,0)</f>
        <v>FI-17</v>
      </c>
      <c r="AA4399" s="49" t="str">
        <f>+VLOOKUP(Sitio_Publico[[#This Row],[Muestra]],Estructura!$Y$4:$AB$483,4,0)</f>
        <v>M-000380</v>
      </c>
    </row>
    <row r="4400" spans="1:27" ht="61.2" x14ac:dyDescent="0.3">
      <c r="A4400" s="16">
        <f t="shared" si="68"/>
        <v>4399</v>
      </c>
      <c r="B4400" s="47" t="s">
        <v>15118</v>
      </c>
      <c r="C4400" s="13" t="s">
        <v>20237</v>
      </c>
      <c r="D4400" s="13" t="s">
        <v>20238</v>
      </c>
      <c r="E4400" s="44">
        <v>632</v>
      </c>
      <c r="F4400" s="13" t="s">
        <v>20239</v>
      </c>
      <c r="G4400" s="23" t="s">
        <v>20240</v>
      </c>
      <c r="H4400" s="42" t="s">
        <v>457</v>
      </c>
      <c r="I4400" s="28" t="s">
        <v>373</v>
      </c>
      <c r="J4400" s="12" t="s">
        <v>393</v>
      </c>
      <c r="K4400" s="28" t="s">
        <v>20481</v>
      </c>
      <c r="L4400" s="12" t="s">
        <v>20242</v>
      </c>
      <c r="M4400" s="12" t="s">
        <v>20243</v>
      </c>
      <c r="N4400" s="12" t="s">
        <v>20244</v>
      </c>
      <c r="O4400" s="26" t="s">
        <v>20500</v>
      </c>
      <c r="P4400" s="26" t="s">
        <v>20501</v>
      </c>
      <c r="Q4400" s="25" t="s">
        <v>20282</v>
      </c>
      <c r="R4400" s="26" t="s">
        <v>20354</v>
      </c>
      <c r="S4400" s="15" t="s">
        <v>20502</v>
      </c>
      <c r="T4400" s="52">
        <v>0</v>
      </c>
      <c r="U4400" s="22" t="s">
        <v>20250</v>
      </c>
      <c r="V4400" s="49" t="str">
        <f>+Sitio_Publico[[#This Row],[idcoleccion]]&amp;"-"&amp;Sitio_Publico[[#This Row],[id]]</f>
        <v>000-4399</v>
      </c>
      <c r="W4400" s="49">
        <f>+VLOOKUP(Sitio_Publico[[#This Row],[territorio]],Estructura!$AE$4:$AH$1067,4,0)</f>
        <v>20000010</v>
      </c>
      <c r="X4400" s="49" t="str">
        <f>+VLOOKUP(Sitio_Publico[[#This Row],[tema]],Estructura!$G$4:$J$532,4,0)</f>
        <v>T-65</v>
      </c>
      <c r="Y4400" s="49" t="str">
        <f>+VLOOKUP(Sitio_Publico[[#This Row],[contenido]],Estructura!$L$4:$O$473,4,0)</f>
        <v>C-37</v>
      </c>
      <c r="Z4400" s="49" t="str">
        <f>+VLOOKUP(Sitio_Publico[[#This Row],[Filtro Integrado]],Estructura!$U$4:$W$529,3,0)</f>
        <v>FI-0</v>
      </c>
      <c r="AA4400" s="49" t="str">
        <f>+VLOOKUP(Sitio_Publico[[#This Row],[Muestra]],Estructura!$Y$4:$AB$483,4,0)</f>
        <v>M-000380</v>
      </c>
    </row>
    <row r="4401" spans="1:27" ht="61.2" x14ac:dyDescent="0.3">
      <c r="A4401" s="16">
        <f t="shared" si="68"/>
        <v>4400</v>
      </c>
      <c r="B4401" s="47" t="s">
        <v>15118</v>
      </c>
      <c r="C4401" s="13" t="s">
        <v>20237</v>
      </c>
      <c r="D4401" s="13" t="s">
        <v>20238</v>
      </c>
      <c r="E4401" s="44">
        <v>632</v>
      </c>
      <c r="F4401" s="13" t="s">
        <v>20239</v>
      </c>
      <c r="G4401" s="23" t="s">
        <v>20240</v>
      </c>
      <c r="H4401" s="42" t="s">
        <v>457</v>
      </c>
      <c r="I4401" s="28" t="s">
        <v>373</v>
      </c>
      <c r="J4401" s="12" t="s">
        <v>393</v>
      </c>
      <c r="K4401" s="28" t="s">
        <v>20481</v>
      </c>
      <c r="L4401" s="12" t="s">
        <v>20251</v>
      </c>
      <c r="M4401" s="12" t="s">
        <v>20243</v>
      </c>
      <c r="N4401" s="12" t="s">
        <v>20244</v>
      </c>
      <c r="O4401" s="26" t="s">
        <v>20503</v>
      </c>
      <c r="P4401" s="26" t="s">
        <v>20504</v>
      </c>
      <c r="Q4401" s="25" t="s">
        <v>20282</v>
      </c>
      <c r="R4401" s="26" t="s">
        <v>20354</v>
      </c>
      <c r="S4401" s="15" t="s">
        <v>20505</v>
      </c>
      <c r="T4401" s="52">
        <v>0</v>
      </c>
      <c r="U4401" s="22" t="s">
        <v>20250</v>
      </c>
      <c r="V4401" s="49" t="str">
        <f>+Sitio_Publico[[#This Row],[idcoleccion]]&amp;"-"&amp;Sitio_Publico[[#This Row],[id]]</f>
        <v>000-4400</v>
      </c>
      <c r="W4401" s="49">
        <f>+VLOOKUP(Sitio_Publico[[#This Row],[territorio]],Estructura!$AE$4:$AH$1067,4,0)</f>
        <v>20000010</v>
      </c>
      <c r="X4401" s="49" t="str">
        <f>+VLOOKUP(Sitio_Publico[[#This Row],[tema]],Estructura!$G$4:$J$532,4,0)</f>
        <v>T-65</v>
      </c>
      <c r="Y4401" s="49" t="str">
        <f>+VLOOKUP(Sitio_Publico[[#This Row],[contenido]],Estructura!$L$4:$O$473,4,0)</f>
        <v>C-37</v>
      </c>
      <c r="Z4401" s="49" t="str">
        <f>+VLOOKUP(Sitio_Publico[[#This Row],[Filtro Integrado]],Estructura!$U$4:$W$529,3,0)</f>
        <v>FI-0</v>
      </c>
      <c r="AA4401" s="49" t="str">
        <f>+VLOOKUP(Sitio_Publico[[#This Row],[Muestra]],Estructura!$Y$4:$AB$483,4,0)</f>
        <v>M-000380</v>
      </c>
    </row>
    <row r="4402" spans="1:27" ht="61.2" x14ac:dyDescent="0.3">
      <c r="A4402" s="16">
        <f t="shared" si="68"/>
        <v>4401</v>
      </c>
      <c r="B4402" s="47" t="s">
        <v>15118</v>
      </c>
      <c r="C4402" s="13" t="s">
        <v>20237</v>
      </c>
      <c r="D4402" s="13" t="s">
        <v>20238</v>
      </c>
      <c r="E4402" s="44">
        <v>632</v>
      </c>
      <c r="F4402" s="13" t="s">
        <v>20239</v>
      </c>
      <c r="G4402" s="23" t="s">
        <v>20240</v>
      </c>
      <c r="H4402" s="42" t="s">
        <v>457</v>
      </c>
      <c r="I4402" s="28" t="s">
        <v>373</v>
      </c>
      <c r="J4402" s="12" t="s">
        <v>393</v>
      </c>
      <c r="K4402" s="28" t="s">
        <v>20481</v>
      </c>
      <c r="L4402" s="12" t="s">
        <v>20255</v>
      </c>
      <c r="M4402" s="12" t="s">
        <v>20243</v>
      </c>
      <c r="N4402" s="12" t="s">
        <v>20244</v>
      </c>
      <c r="O4402" s="26" t="s">
        <v>20506</v>
      </c>
      <c r="P4402" s="26" t="s">
        <v>20507</v>
      </c>
      <c r="Q4402" s="25" t="s">
        <v>20282</v>
      </c>
      <c r="R4402" s="26" t="s">
        <v>20354</v>
      </c>
      <c r="S4402" s="15" t="s">
        <v>20508</v>
      </c>
      <c r="T4402" s="52">
        <v>0</v>
      </c>
      <c r="U4402" s="22" t="s">
        <v>20250</v>
      </c>
      <c r="V4402" s="49" t="str">
        <f>+Sitio_Publico[[#This Row],[idcoleccion]]&amp;"-"&amp;Sitio_Publico[[#This Row],[id]]</f>
        <v>000-4401</v>
      </c>
      <c r="W4402" s="49">
        <f>+VLOOKUP(Sitio_Publico[[#This Row],[territorio]],Estructura!$AE$4:$AH$1067,4,0)</f>
        <v>20000010</v>
      </c>
      <c r="X4402" s="49" t="str">
        <f>+VLOOKUP(Sitio_Publico[[#This Row],[tema]],Estructura!$G$4:$J$532,4,0)</f>
        <v>T-65</v>
      </c>
      <c r="Y4402" s="49" t="str">
        <f>+VLOOKUP(Sitio_Publico[[#This Row],[contenido]],Estructura!$L$4:$O$473,4,0)</f>
        <v>C-37</v>
      </c>
      <c r="Z4402" s="49" t="str">
        <f>+VLOOKUP(Sitio_Publico[[#This Row],[Filtro Integrado]],Estructura!$U$4:$W$529,3,0)</f>
        <v>FI-0</v>
      </c>
      <c r="AA4402" s="49" t="str">
        <f>+VLOOKUP(Sitio_Publico[[#This Row],[Muestra]],Estructura!$Y$4:$AB$483,4,0)</f>
        <v>M-000380</v>
      </c>
    </row>
    <row r="4403" spans="1:27" ht="61.2" x14ac:dyDescent="0.3">
      <c r="A4403" s="16">
        <f t="shared" si="68"/>
        <v>4402</v>
      </c>
      <c r="B4403" s="47" t="s">
        <v>15118</v>
      </c>
      <c r="C4403" s="13" t="s">
        <v>20237</v>
      </c>
      <c r="D4403" s="13" t="s">
        <v>20238</v>
      </c>
      <c r="E4403" s="44">
        <v>632</v>
      </c>
      <c r="F4403" s="13" t="s">
        <v>20239</v>
      </c>
      <c r="G4403" s="23" t="s">
        <v>20240</v>
      </c>
      <c r="H4403" s="42" t="s">
        <v>457</v>
      </c>
      <c r="I4403" s="28" t="s">
        <v>373</v>
      </c>
      <c r="J4403" s="12" t="s">
        <v>393</v>
      </c>
      <c r="K4403" s="28" t="s">
        <v>20481</v>
      </c>
      <c r="L4403" s="12" t="s">
        <v>20259</v>
      </c>
      <c r="M4403" s="12" t="s">
        <v>20243</v>
      </c>
      <c r="N4403" s="12" t="s">
        <v>20244</v>
      </c>
      <c r="O4403" s="26" t="s">
        <v>20509</v>
      </c>
      <c r="P4403" s="26" t="s">
        <v>20510</v>
      </c>
      <c r="Q4403" s="25" t="s">
        <v>20282</v>
      </c>
      <c r="R4403" s="26" t="s">
        <v>20354</v>
      </c>
      <c r="S4403" s="15" t="s">
        <v>20511</v>
      </c>
      <c r="T4403" s="52">
        <v>0</v>
      </c>
      <c r="U4403" s="22" t="s">
        <v>20250</v>
      </c>
      <c r="V4403" s="49" t="str">
        <f>+Sitio_Publico[[#This Row],[idcoleccion]]&amp;"-"&amp;Sitio_Publico[[#This Row],[id]]</f>
        <v>000-4402</v>
      </c>
      <c r="W4403" s="49">
        <f>+VLOOKUP(Sitio_Publico[[#This Row],[territorio]],Estructura!$AE$4:$AH$1067,4,0)</f>
        <v>20000010</v>
      </c>
      <c r="X4403" s="49" t="str">
        <f>+VLOOKUP(Sitio_Publico[[#This Row],[tema]],Estructura!$G$4:$J$532,4,0)</f>
        <v>T-65</v>
      </c>
      <c r="Y4403" s="49" t="str">
        <f>+VLOOKUP(Sitio_Publico[[#This Row],[contenido]],Estructura!$L$4:$O$473,4,0)</f>
        <v>C-37</v>
      </c>
      <c r="Z4403" s="49" t="str">
        <f>+VLOOKUP(Sitio_Publico[[#This Row],[Filtro Integrado]],Estructura!$U$4:$W$529,3,0)</f>
        <v>FI-0</v>
      </c>
      <c r="AA4403" s="49" t="str">
        <f>+VLOOKUP(Sitio_Publico[[#This Row],[Muestra]],Estructura!$Y$4:$AB$483,4,0)</f>
        <v>M-000380</v>
      </c>
    </row>
    <row r="4404" spans="1:27" ht="61.2" x14ac:dyDescent="0.3">
      <c r="A4404" s="16">
        <f t="shared" si="68"/>
        <v>4403</v>
      </c>
      <c r="B4404" s="47" t="s">
        <v>15118</v>
      </c>
      <c r="C4404" s="13" t="s">
        <v>20237</v>
      </c>
      <c r="D4404" s="13" t="s">
        <v>20238</v>
      </c>
      <c r="E4404" s="44">
        <v>632</v>
      </c>
      <c r="F4404" s="13" t="s">
        <v>20239</v>
      </c>
      <c r="G4404" s="23" t="s">
        <v>20263</v>
      </c>
      <c r="H4404" s="42" t="s">
        <v>457</v>
      </c>
      <c r="I4404" s="28" t="s">
        <v>373</v>
      </c>
      <c r="J4404" s="12" t="s">
        <v>393</v>
      </c>
      <c r="K4404" s="28" t="s">
        <v>20481</v>
      </c>
      <c r="L4404" s="12" t="s">
        <v>20242</v>
      </c>
      <c r="M4404" s="12" t="s">
        <v>20243</v>
      </c>
      <c r="N4404" s="12" t="s">
        <v>20244</v>
      </c>
      <c r="O4404" s="26" t="s">
        <v>20500</v>
      </c>
      <c r="P4404" s="26" t="s">
        <v>20501</v>
      </c>
      <c r="Q4404" s="25" t="s">
        <v>20282</v>
      </c>
      <c r="R4404" s="26" t="s">
        <v>20354</v>
      </c>
      <c r="S4404" s="15" t="s">
        <v>20512</v>
      </c>
      <c r="T4404" s="52">
        <v>0</v>
      </c>
      <c r="U4404" s="22" t="s">
        <v>20250</v>
      </c>
      <c r="V4404" s="49" t="str">
        <f>+Sitio_Publico[[#This Row],[idcoleccion]]&amp;"-"&amp;Sitio_Publico[[#This Row],[id]]</f>
        <v>000-4403</v>
      </c>
      <c r="W4404" s="49">
        <f>+VLOOKUP(Sitio_Publico[[#This Row],[territorio]],Estructura!$AE$4:$AH$1067,4,0)</f>
        <v>20000010</v>
      </c>
      <c r="X4404" s="49" t="str">
        <f>+VLOOKUP(Sitio_Publico[[#This Row],[tema]],Estructura!$G$4:$J$532,4,0)</f>
        <v>T-65</v>
      </c>
      <c r="Y4404" s="49" t="str">
        <f>+VLOOKUP(Sitio_Publico[[#This Row],[contenido]],Estructura!$L$4:$O$473,4,0)</f>
        <v>C-38</v>
      </c>
      <c r="Z4404" s="49" t="str">
        <f>+VLOOKUP(Sitio_Publico[[#This Row],[Filtro Integrado]],Estructura!$U$4:$W$529,3,0)</f>
        <v>FI-0</v>
      </c>
      <c r="AA4404" s="49" t="str">
        <f>+VLOOKUP(Sitio_Publico[[#This Row],[Muestra]],Estructura!$Y$4:$AB$483,4,0)</f>
        <v>M-000380</v>
      </c>
    </row>
    <row r="4405" spans="1:27" ht="61.2" x14ac:dyDescent="0.3">
      <c r="A4405" s="16">
        <f t="shared" si="68"/>
        <v>4404</v>
      </c>
      <c r="B4405" s="47" t="s">
        <v>15118</v>
      </c>
      <c r="C4405" s="13" t="s">
        <v>20237</v>
      </c>
      <c r="D4405" s="13" t="s">
        <v>20238</v>
      </c>
      <c r="E4405" s="44">
        <v>632</v>
      </c>
      <c r="F4405" s="13" t="s">
        <v>20239</v>
      </c>
      <c r="G4405" s="23" t="s">
        <v>20263</v>
      </c>
      <c r="H4405" s="42" t="s">
        <v>457</v>
      </c>
      <c r="I4405" s="28" t="s">
        <v>373</v>
      </c>
      <c r="J4405" s="12" t="s">
        <v>393</v>
      </c>
      <c r="K4405" s="28" t="s">
        <v>20481</v>
      </c>
      <c r="L4405" s="12" t="s">
        <v>20251</v>
      </c>
      <c r="M4405" s="12" t="s">
        <v>20243</v>
      </c>
      <c r="N4405" s="12" t="s">
        <v>20244</v>
      </c>
      <c r="O4405" s="26" t="s">
        <v>20503</v>
      </c>
      <c r="P4405" s="26" t="s">
        <v>20504</v>
      </c>
      <c r="Q4405" s="25" t="s">
        <v>20282</v>
      </c>
      <c r="R4405" s="26" t="s">
        <v>20354</v>
      </c>
      <c r="S4405" s="15" t="s">
        <v>20513</v>
      </c>
      <c r="T4405" s="52">
        <v>0</v>
      </c>
      <c r="U4405" s="22" t="s">
        <v>20250</v>
      </c>
      <c r="V4405" s="49" t="str">
        <f>+Sitio_Publico[[#This Row],[idcoleccion]]&amp;"-"&amp;Sitio_Publico[[#This Row],[id]]</f>
        <v>000-4404</v>
      </c>
      <c r="W4405" s="49">
        <f>+VLOOKUP(Sitio_Publico[[#This Row],[territorio]],Estructura!$AE$4:$AH$1067,4,0)</f>
        <v>20000010</v>
      </c>
      <c r="X4405" s="49" t="str">
        <f>+VLOOKUP(Sitio_Publico[[#This Row],[tema]],Estructura!$G$4:$J$532,4,0)</f>
        <v>T-65</v>
      </c>
      <c r="Y4405" s="49" t="str">
        <f>+VLOOKUP(Sitio_Publico[[#This Row],[contenido]],Estructura!$L$4:$O$473,4,0)</f>
        <v>C-38</v>
      </c>
      <c r="Z4405" s="49" t="str">
        <f>+VLOOKUP(Sitio_Publico[[#This Row],[Filtro Integrado]],Estructura!$U$4:$W$529,3,0)</f>
        <v>FI-0</v>
      </c>
      <c r="AA4405" s="49" t="str">
        <f>+VLOOKUP(Sitio_Publico[[#This Row],[Muestra]],Estructura!$Y$4:$AB$483,4,0)</f>
        <v>M-000380</v>
      </c>
    </row>
    <row r="4406" spans="1:27" ht="61.2" x14ac:dyDescent="0.3">
      <c r="A4406" s="16">
        <f t="shared" si="68"/>
        <v>4405</v>
      </c>
      <c r="B4406" s="47" t="s">
        <v>15118</v>
      </c>
      <c r="C4406" s="13" t="s">
        <v>20237</v>
      </c>
      <c r="D4406" s="13" t="s">
        <v>20238</v>
      </c>
      <c r="E4406" s="44">
        <v>632</v>
      </c>
      <c r="F4406" s="13" t="s">
        <v>20239</v>
      </c>
      <c r="G4406" s="23" t="s">
        <v>20263</v>
      </c>
      <c r="H4406" s="42" t="s">
        <v>457</v>
      </c>
      <c r="I4406" s="28" t="s">
        <v>373</v>
      </c>
      <c r="J4406" s="12" t="s">
        <v>393</v>
      </c>
      <c r="K4406" s="28" t="s">
        <v>20481</v>
      </c>
      <c r="L4406" s="12" t="s">
        <v>20255</v>
      </c>
      <c r="M4406" s="12" t="s">
        <v>20243</v>
      </c>
      <c r="N4406" s="12" t="s">
        <v>20244</v>
      </c>
      <c r="O4406" s="26" t="s">
        <v>20506</v>
      </c>
      <c r="P4406" s="26" t="s">
        <v>20507</v>
      </c>
      <c r="Q4406" s="25" t="s">
        <v>20282</v>
      </c>
      <c r="R4406" s="26" t="s">
        <v>20354</v>
      </c>
      <c r="S4406" s="15" t="s">
        <v>20514</v>
      </c>
      <c r="T4406" s="52">
        <v>0</v>
      </c>
      <c r="U4406" s="22" t="s">
        <v>20250</v>
      </c>
      <c r="V4406" s="49" t="str">
        <f>+Sitio_Publico[[#This Row],[idcoleccion]]&amp;"-"&amp;Sitio_Publico[[#This Row],[id]]</f>
        <v>000-4405</v>
      </c>
      <c r="W4406" s="49">
        <f>+VLOOKUP(Sitio_Publico[[#This Row],[territorio]],Estructura!$AE$4:$AH$1067,4,0)</f>
        <v>20000010</v>
      </c>
      <c r="X4406" s="49" t="str">
        <f>+VLOOKUP(Sitio_Publico[[#This Row],[tema]],Estructura!$G$4:$J$532,4,0)</f>
        <v>T-65</v>
      </c>
      <c r="Y4406" s="49" t="str">
        <f>+VLOOKUP(Sitio_Publico[[#This Row],[contenido]],Estructura!$L$4:$O$473,4,0)</f>
        <v>C-38</v>
      </c>
      <c r="Z4406" s="49" t="str">
        <f>+VLOOKUP(Sitio_Publico[[#This Row],[Filtro Integrado]],Estructura!$U$4:$W$529,3,0)</f>
        <v>FI-0</v>
      </c>
      <c r="AA4406" s="49" t="str">
        <f>+VLOOKUP(Sitio_Publico[[#This Row],[Muestra]],Estructura!$Y$4:$AB$483,4,0)</f>
        <v>M-000380</v>
      </c>
    </row>
    <row r="4407" spans="1:27" ht="51" x14ac:dyDescent="0.3">
      <c r="A4407" s="16">
        <f t="shared" si="68"/>
        <v>4406</v>
      </c>
      <c r="B4407" s="47" t="s">
        <v>15118</v>
      </c>
      <c r="C4407" s="13" t="s">
        <v>20237</v>
      </c>
      <c r="D4407" s="13" t="s">
        <v>20238</v>
      </c>
      <c r="E4407" s="44">
        <v>632</v>
      </c>
      <c r="F4407" s="13" t="s">
        <v>20296</v>
      </c>
      <c r="G4407" s="23" t="s">
        <v>20297</v>
      </c>
      <c r="H4407" s="42" t="s">
        <v>457</v>
      </c>
      <c r="I4407" s="28" t="s">
        <v>373</v>
      </c>
      <c r="J4407" s="12" t="s">
        <v>393</v>
      </c>
      <c r="K4407" s="28" t="s">
        <v>20481</v>
      </c>
      <c r="L4407" s="12" t="s">
        <v>20275</v>
      </c>
      <c r="M4407" s="12" t="s">
        <v>20243</v>
      </c>
      <c r="N4407" s="12" t="s">
        <v>20244</v>
      </c>
      <c r="O4407" s="26" t="s">
        <v>20515</v>
      </c>
      <c r="P4407" s="26" t="s">
        <v>20516</v>
      </c>
      <c r="Q4407" s="25" t="s">
        <v>20247</v>
      </c>
      <c r="R4407" s="26" t="s">
        <v>20354</v>
      </c>
      <c r="S4407" s="15" t="s">
        <v>20517</v>
      </c>
      <c r="T4407" s="52">
        <v>0</v>
      </c>
      <c r="U4407" s="22" t="s">
        <v>20250</v>
      </c>
      <c r="V4407" s="49" t="str">
        <f>+Sitio_Publico[[#This Row],[idcoleccion]]&amp;"-"&amp;Sitio_Publico[[#This Row],[id]]</f>
        <v>000-4406</v>
      </c>
      <c r="W4407" s="49">
        <f>+VLOOKUP(Sitio_Publico[[#This Row],[territorio]],Estructura!$AE$4:$AH$1067,4,0)</f>
        <v>20000010</v>
      </c>
      <c r="X4407" s="49" t="str">
        <f>+VLOOKUP(Sitio_Publico[[#This Row],[tema]],Estructura!$G$4:$J$532,4,0)</f>
        <v>T-66</v>
      </c>
      <c r="Y4407" s="49" t="str">
        <f>+VLOOKUP(Sitio_Publico[[#This Row],[contenido]],Estructura!$L$4:$O$473,4,0)</f>
        <v>C-40</v>
      </c>
      <c r="Z4407" s="49" t="str">
        <f>+VLOOKUP(Sitio_Publico[[#This Row],[Filtro Integrado]],Estructura!$U$4:$W$529,3,0)</f>
        <v>FI-0</v>
      </c>
      <c r="AA4407" s="49" t="str">
        <f>+VLOOKUP(Sitio_Publico[[#This Row],[Muestra]],Estructura!$Y$4:$AB$483,4,0)</f>
        <v>M-000380</v>
      </c>
    </row>
    <row r="4408" spans="1:27" ht="61.2" x14ac:dyDescent="0.3">
      <c r="A4408" s="16">
        <f t="shared" si="68"/>
        <v>4407</v>
      </c>
      <c r="B4408" s="47" t="s">
        <v>15118</v>
      </c>
      <c r="C4408" s="13" t="s">
        <v>20237</v>
      </c>
      <c r="D4408" s="13" t="s">
        <v>20238</v>
      </c>
      <c r="E4408" s="44">
        <v>632</v>
      </c>
      <c r="F4408" s="13" t="s">
        <v>20296</v>
      </c>
      <c r="G4408" s="23" t="s">
        <v>20297</v>
      </c>
      <c r="H4408" s="42" t="s">
        <v>457</v>
      </c>
      <c r="I4408" s="28" t="s">
        <v>373</v>
      </c>
      <c r="J4408" s="12" t="s">
        <v>20274</v>
      </c>
      <c r="K4408" s="28" t="s">
        <v>20481</v>
      </c>
      <c r="L4408" s="12" t="s">
        <v>20275</v>
      </c>
      <c r="M4408" s="12" t="s">
        <v>20243</v>
      </c>
      <c r="N4408" s="12" t="s">
        <v>20244</v>
      </c>
      <c r="O4408" s="26" t="s">
        <v>20518</v>
      </c>
      <c r="P4408" s="26" t="s">
        <v>20519</v>
      </c>
      <c r="Q4408" s="25" t="s">
        <v>20278</v>
      </c>
      <c r="R4408" s="26" t="s">
        <v>20354</v>
      </c>
      <c r="S4408" s="15" t="s">
        <v>20520</v>
      </c>
      <c r="T4408" s="52">
        <v>0</v>
      </c>
      <c r="U4408" s="22" t="s">
        <v>20250</v>
      </c>
      <c r="V4408" s="49" t="str">
        <f>+Sitio_Publico[[#This Row],[idcoleccion]]&amp;"-"&amp;Sitio_Publico[[#This Row],[id]]</f>
        <v>000-4407</v>
      </c>
      <c r="W4408" s="49">
        <f>+VLOOKUP(Sitio_Publico[[#This Row],[territorio]],Estructura!$AE$4:$AH$1067,4,0)</f>
        <v>20000010</v>
      </c>
      <c r="X4408" s="49" t="str">
        <f>+VLOOKUP(Sitio_Publico[[#This Row],[tema]],Estructura!$G$4:$J$532,4,0)</f>
        <v>T-66</v>
      </c>
      <c r="Y4408" s="49" t="str">
        <f>+VLOOKUP(Sitio_Publico[[#This Row],[contenido]],Estructura!$L$4:$O$473,4,0)</f>
        <v>C-40</v>
      </c>
      <c r="Z4408" s="49" t="str">
        <f>+VLOOKUP(Sitio_Publico[[#This Row],[Filtro Integrado]],Estructura!$U$4:$W$529,3,0)</f>
        <v>FI-17</v>
      </c>
      <c r="AA4408" s="49" t="str">
        <f>+VLOOKUP(Sitio_Publico[[#This Row],[Muestra]],Estructura!$Y$4:$AB$483,4,0)</f>
        <v>M-000380</v>
      </c>
    </row>
    <row r="4409" spans="1:27" ht="61.2" x14ac:dyDescent="0.3">
      <c r="A4409" s="16">
        <f t="shared" si="68"/>
        <v>4408</v>
      </c>
      <c r="B4409" s="47" t="s">
        <v>15118</v>
      </c>
      <c r="C4409" s="13" t="s">
        <v>20237</v>
      </c>
      <c r="D4409" s="13" t="s">
        <v>20238</v>
      </c>
      <c r="E4409" s="44">
        <v>632</v>
      </c>
      <c r="F4409" s="13" t="s">
        <v>20296</v>
      </c>
      <c r="G4409" s="23" t="s">
        <v>20297</v>
      </c>
      <c r="H4409" s="42" t="s">
        <v>457</v>
      </c>
      <c r="I4409" s="28" t="s">
        <v>373</v>
      </c>
      <c r="J4409" s="12" t="s">
        <v>393</v>
      </c>
      <c r="K4409" s="28" t="s">
        <v>20481</v>
      </c>
      <c r="L4409" s="12" t="s">
        <v>20275</v>
      </c>
      <c r="M4409" s="12" t="s">
        <v>20243</v>
      </c>
      <c r="N4409" s="12" t="s">
        <v>20244</v>
      </c>
      <c r="O4409" s="26" t="s">
        <v>20521</v>
      </c>
      <c r="P4409" s="26" t="s">
        <v>20522</v>
      </c>
      <c r="Q4409" s="25" t="s">
        <v>20282</v>
      </c>
      <c r="R4409" s="26" t="s">
        <v>20354</v>
      </c>
      <c r="S4409" s="15" t="s">
        <v>20523</v>
      </c>
      <c r="T4409" s="52">
        <v>0</v>
      </c>
      <c r="U4409" s="22" t="s">
        <v>20250</v>
      </c>
      <c r="V4409" s="49" t="str">
        <f>+Sitio_Publico[[#This Row],[idcoleccion]]&amp;"-"&amp;Sitio_Publico[[#This Row],[id]]</f>
        <v>000-4408</v>
      </c>
      <c r="W4409" s="49">
        <f>+VLOOKUP(Sitio_Publico[[#This Row],[territorio]],Estructura!$AE$4:$AH$1067,4,0)</f>
        <v>20000010</v>
      </c>
      <c r="X4409" s="49" t="str">
        <f>+VLOOKUP(Sitio_Publico[[#This Row],[tema]],Estructura!$G$4:$J$532,4,0)</f>
        <v>T-66</v>
      </c>
      <c r="Y4409" s="49" t="str">
        <f>+VLOOKUP(Sitio_Publico[[#This Row],[contenido]],Estructura!$L$4:$O$473,4,0)</f>
        <v>C-40</v>
      </c>
      <c r="Z4409" s="49" t="str">
        <f>+VLOOKUP(Sitio_Publico[[#This Row],[Filtro Integrado]],Estructura!$U$4:$W$529,3,0)</f>
        <v>FI-0</v>
      </c>
      <c r="AA4409" s="49" t="str">
        <f>+VLOOKUP(Sitio_Publico[[#This Row],[Muestra]],Estructura!$Y$4:$AB$483,4,0)</f>
        <v>M-000380</v>
      </c>
    </row>
    <row r="4410" spans="1:27" ht="61.2" x14ac:dyDescent="0.3">
      <c r="A4410" s="16">
        <f t="shared" si="68"/>
        <v>4409</v>
      </c>
      <c r="B4410" s="47" t="s">
        <v>15118</v>
      </c>
      <c r="C4410" s="13" t="s">
        <v>20237</v>
      </c>
      <c r="D4410" s="13" t="s">
        <v>20238</v>
      </c>
      <c r="E4410" s="44">
        <v>783</v>
      </c>
      <c r="F4410" s="13" t="s">
        <v>20239</v>
      </c>
      <c r="G4410" s="23" t="s">
        <v>20240</v>
      </c>
      <c r="H4410" s="42" t="s">
        <v>457</v>
      </c>
      <c r="I4410" s="28" t="s">
        <v>373</v>
      </c>
      <c r="J4410" s="12" t="s">
        <v>393</v>
      </c>
      <c r="K4410" s="28" t="s">
        <v>20524</v>
      </c>
      <c r="L4410" s="12" t="s">
        <v>20242</v>
      </c>
      <c r="M4410" s="12" t="s">
        <v>20243</v>
      </c>
      <c r="N4410" s="12" t="s">
        <v>20244</v>
      </c>
      <c r="O4410" s="26" t="s">
        <v>20525</v>
      </c>
      <c r="P4410" s="26" t="s">
        <v>20526</v>
      </c>
      <c r="Q4410" s="25" t="s">
        <v>20247</v>
      </c>
      <c r="R4410" s="26" t="s">
        <v>20248</v>
      </c>
      <c r="S4410" s="15" t="s">
        <v>20527</v>
      </c>
      <c r="T4410" s="52">
        <v>0</v>
      </c>
      <c r="U4410" s="22" t="s">
        <v>20250</v>
      </c>
      <c r="V4410" s="49" t="str">
        <f>+Sitio_Publico[[#This Row],[idcoleccion]]&amp;"-"&amp;Sitio_Publico[[#This Row],[id]]</f>
        <v>000-4409</v>
      </c>
      <c r="W4410" s="49">
        <f>+VLOOKUP(Sitio_Publico[[#This Row],[territorio]],Estructura!$AE$4:$AH$1067,4,0)</f>
        <v>20000010</v>
      </c>
      <c r="X4410" s="49" t="str">
        <f>+VLOOKUP(Sitio_Publico[[#This Row],[tema]],Estructura!$G$4:$J$532,4,0)</f>
        <v>T-65</v>
      </c>
      <c r="Y4410" s="49" t="str">
        <f>+VLOOKUP(Sitio_Publico[[#This Row],[contenido]],Estructura!$L$4:$O$473,4,0)</f>
        <v>C-37</v>
      </c>
      <c r="Z4410" s="49" t="str">
        <f>+VLOOKUP(Sitio_Publico[[#This Row],[Filtro Integrado]],Estructura!$U$4:$W$529,3,0)</f>
        <v>FI-0</v>
      </c>
      <c r="AA4410" s="49" t="str">
        <f>+VLOOKUP(Sitio_Publico[[#This Row],[Muestra]],Estructura!$Y$4:$AB$483,4,0)</f>
        <v>M-000381</v>
      </c>
    </row>
    <row r="4411" spans="1:27" ht="61.2" x14ac:dyDescent="0.3">
      <c r="A4411" s="16">
        <f t="shared" si="68"/>
        <v>4410</v>
      </c>
      <c r="B4411" s="47" t="s">
        <v>15118</v>
      </c>
      <c r="C4411" s="13" t="s">
        <v>20237</v>
      </c>
      <c r="D4411" s="13" t="s">
        <v>20238</v>
      </c>
      <c r="E4411" s="44">
        <v>783</v>
      </c>
      <c r="F4411" s="13" t="s">
        <v>20239</v>
      </c>
      <c r="G4411" s="23" t="s">
        <v>20240</v>
      </c>
      <c r="H4411" s="42" t="s">
        <v>457</v>
      </c>
      <c r="I4411" s="28" t="s">
        <v>373</v>
      </c>
      <c r="J4411" s="12" t="s">
        <v>393</v>
      </c>
      <c r="K4411" s="28" t="s">
        <v>20524</v>
      </c>
      <c r="L4411" s="12" t="s">
        <v>20251</v>
      </c>
      <c r="M4411" s="12" t="s">
        <v>20243</v>
      </c>
      <c r="N4411" s="12" t="s">
        <v>20244</v>
      </c>
      <c r="O4411" s="26" t="s">
        <v>20528</v>
      </c>
      <c r="P4411" s="26" t="s">
        <v>20529</v>
      </c>
      <c r="Q4411" s="25" t="s">
        <v>20247</v>
      </c>
      <c r="R4411" s="26" t="s">
        <v>20248</v>
      </c>
      <c r="S4411" s="15" t="s">
        <v>20530</v>
      </c>
      <c r="T4411" s="52">
        <v>0</v>
      </c>
      <c r="U4411" s="22" t="s">
        <v>20250</v>
      </c>
      <c r="V4411" s="49" t="str">
        <f>+Sitio_Publico[[#This Row],[idcoleccion]]&amp;"-"&amp;Sitio_Publico[[#This Row],[id]]</f>
        <v>000-4410</v>
      </c>
      <c r="W4411" s="49">
        <f>+VLOOKUP(Sitio_Publico[[#This Row],[territorio]],Estructura!$AE$4:$AH$1067,4,0)</f>
        <v>20000010</v>
      </c>
      <c r="X4411" s="49" t="str">
        <f>+VLOOKUP(Sitio_Publico[[#This Row],[tema]],Estructura!$G$4:$J$532,4,0)</f>
        <v>T-65</v>
      </c>
      <c r="Y4411" s="49" t="str">
        <f>+VLOOKUP(Sitio_Publico[[#This Row],[contenido]],Estructura!$L$4:$O$473,4,0)</f>
        <v>C-37</v>
      </c>
      <c r="Z4411" s="49" t="str">
        <f>+VLOOKUP(Sitio_Publico[[#This Row],[Filtro Integrado]],Estructura!$U$4:$W$529,3,0)</f>
        <v>FI-0</v>
      </c>
      <c r="AA4411" s="49" t="str">
        <f>+VLOOKUP(Sitio_Publico[[#This Row],[Muestra]],Estructura!$Y$4:$AB$483,4,0)</f>
        <v>M-000381</v>
      </c>
    </row>
    <row r="4412" spans="1:27" ht="61.2" x14ac:dyDescent="0.3">
      <c r="A4412" s="16">
        <f t="shared" si="68"/>
        <v>4411</v>
      </c>
      <c r="B4412" s="47" t="s">
        <v>15118</v>
      </c>
      <c r="C4412" s="13" t="s">
        <v>20237</v>
      </c>
      <c r="D4412" s="13" t="s">
        <v>20238</v>
      </c>
      <c r="E4412" s="44">
        <v>783</v>
      </c>
      <c r="F4412" s="13" t="s">
        <v>20239</v>
      </c>
      <c r="G4412" s="23" t="s">
        <v>20240</v>
      </c>
      <c r="H4412" s="42" t="s">
        <v>457</v>
      </c>
      <c r="I4412" s="28" t="s">
        <v>373</v>
      </c>
      <c r="J4412" s="12" t="s">
        <v>393</v>
      </c>
      <c r="K4412" s="28" t="s">
        <v>20524</v>
      </c>
      <c r="L4412" s="12" t="s">
        <v>20255</v>
      </c>
      <c r="M4412" s="12" t="s">
        <v>20243</v>
      </c>
      <c r="N4412" s="12" t="s">
        <v>20244</v>
      </c>
      <c r="O4412" s="26" t="s">
        <v>20531</v>
      </c>
      <c r="P4412" s="26" t="s">
        <v>20532</v>
      </c>
      <c r="Q4412" s="25" t="s">
        <v>20247</v>
      </c>
      <c r="R4412" s="26" t="s">
        <v>20248</v>
      </c>
      <c r="S4412" s="15" t="s">
        <v>20533</v>
      </c>
      <c r="T4412" s="52">
        <v>0</v>
      </c>
      <c r="U4412" s="22" t="s">
        <v>20250</v>
      </c>
      <c r="V4412" s="49" t="str">
        <f>+Sitio_Publico[[#This Row],[idcoleccion]]&amp;"-"&amp;Sitio_Publico[[#This Row],[id]]</f>
        <v>000-4411</v>
      </c>
      <c r="W4412" s="49">
        <f>+VLOOKUP(Sitio_Publico[[#This Row],[territorio]],Estructura!$AE$4:$AH$1067,4,0)</f>
        <v>20000010</v>
      </c>
      <c r="X4412" s="49" t="str">
        <f>+VLOOKUP(Sitio_Publico[[#This Row],[tema]],Estructura!$G$4:$J$532,4,0)</f>
        <v>T-65</v>
      </c>
      <c r="Y4412" s="49" t="str">
        <f>+VLOOKUP(Sitio_Publico[[#This Row],[contenido]],Estructura!$L$4:$O$473,4,0)</f>
        <v>C-37</v>
      </c>
      <c r="Z4412" s="49" t="str">
        <f>+VLOOKUP(Sitio_Publico[[#This Row],[Filtro Integrado]],Estructura!$U$4:$W$529,3,0)</f>
        <v>FI-0</v>
      </c>
      <c r="AA4412" s="49" t="str">
        <f>+VLOOKUP(Sitio_Publico[[#This Row],[Muestra]],Estructura!$Y$4:$AB$483,4,0)</f>
        <v>M-000381</v>
      </c>
    </row>
    <row r="4413" spans="1:27" ht="61.2" x14ac:dyDescent="0.3">
      <c r="A4413" s="16">
        <f t="shared" si="68"/>
        <v>4412</v>
      </c>
      <c r="B4413" s="47" t="s">
        <v>15118</v>
      </c>
      <c r="C4413" s="13" t="s">
        <v>20237</v>
      </c>
      <c r="D4413" s="13" t="s">
        <v>20238</v>
      </c>
      <c r="E4413" s="44">
        <v>783</v>
      </c>
      <c r="F4413" s="13" t="s">
        <v>20239</v>
      </c>
      <c r="G4413" s="23" t="s">
        <v>20240</v>
      </c>
      <c r="H4413" s="42" t="s">
        <v>457</v>
      </c>
      <c r="I4413" s="28" t="s">
        <v>373</v>
      </c>
      <c r="J4413" s="12" t="s">
        <v>393</v>
      </c>
      <c r="K4413" s="28" t="s">
        <v>20524</v>
      </c>
      <c r="L4413" s="12" t="s">
        <v>20259</v>
      </c>
      <c r="M4413" s="12" t="s">
        <v>20243</v>
      </c>
      <c r="N4413" s="12" t="s">
        <v>20244</v>
      </c>
      <c r="O4413" s="26" t="s">
        <v>20534</v>
      </c>
      <c r="P4413" s="26" t="s">
        <v>20535</v>
      </c>
      <c r="Q4413" s="25" t="s">
        <v>20247</v>
      </c>
      <c r="R4413" s="26" t="s">
        <v>20248</v>
      </c>
      <c r="S4413" s="15" t="s">
        <v>20536</v>
      </c>
      <c r="T4413" s="52">
        <v>0</v>
      </c>
      <c r="U4413" s="22" t="s">
        <v>20250</v>
      </c>
      <c r="V4413" s="49" t="str">
        <f>+Sitio_Publico[[#This Row],[idcoleccion]]&amp;"-"&amp;Sitio_Publico[[#This Row],[id]]</f>
        <v>000-4412</v>
      </c>
      <c r="W4413" s="49">
        <f>+VLOOKUP(Sitio_Publico[[#This Row],[territorio]],Estructura!$AE$4:$AH$1067,4,0)</f>
        <v>20000010</v>
      </c>
      <c r="X4413" s="49" t="str">
        <f>+VLOOKUP(Sitio_Publico[[#This Row],[tema]],Estructura!$G$4:$J$532,4,0)</f>
        <v>T-65</v>
      </c>
      <c r="Y4413" s="49" t="str">
        <f>+VLOOKUP(Sitio_Publico[[#This Row],[contenido]],Estructura!$L$4:$O$473,4,0)</f>
        <v>C-37</v>
      </c>
      <c r="Z4413" s="49" t="str">
        <f>+VLOOKUP(Sitio_Publico[[#This Row],[Filtro Integrado]],Estructura!$U$4:$W$529,3,0)</f>
        <v>FI-0</v>
      </c>
      <c r="AA4413" s="49" t="str">
        <f>+VLOOKUP(Sitio_Publico[[#This Row],[Muestra]],Estructura!$Y$4:$AB$483,4,0)</f>
        <v>M-000381</v>
      </c>
    </row>
    <row r="4414" spans="1:27" ht="61.2" x14ac:dyDescent="0.3">
      <c r="A4414" s="16">
        <f t="shared" si="68"/>
        <v>4413</v>
      </c>
      <c r="B4414" s="47" t="s">
        <v>15118</v>
      </c>
      <c r="C4414" s="13" t="s">
        <v>20237</v>
      </c>
      <c r="D4414" s="13" t="s">
        <v>20238</v>
      </c>
      <c r="E4414" s="44">
        <v>783</v>
      </c>
      <c r="F4414" s="13" t="s">
        <v>20239</v>
      </c>
      <c r="G4414" s="23" t="s">
        <v>20263</v>
      </c>
      <c r="H4414" s="42" t="s">
        <v>457</v>
      </c>
      <c r="I4414" s="28" t="s">
        <v>373</v>
      </c>
      <c r="J4414" s="12" t="s">
        <v>393</v>
      </c>
      <c r="K4414" s="28" t="s">
        <v>20524</v>
      </c>
      <c r="L4414" s="12" t="s">
        <v>20242</v>
      </c>
      <c r="M4414" s="12" t="s">
        <v>20243</v>
      </c>
      <c r="N4414" s="12" t="s">
        <v>20244</v>
      </c>
      <c r="O4414" s="26" t="s">
        <v>20525</v>
      </c>
      <c r="P4414" s="26" t="s">
        <v>20526</v>
      </c>
      <c r="Q4414" s="25" t="s">
        <v>20247</v>
      </c>
      <c r="R4414" s="26" t="s">
        <v>20248</v>
      </c>
      <c r="S4414" s="15" t="s">
        <v>20537</v>
      </c>
      <c r="T4414" s="52">
        <v>0</v>
      </c>
      <c r="U4414" s="22" t="s">
        <v>20250</v>
      </c>
      <c r="V4414" s="49" t="str">
        <f>+Sitio_Publico[[#This Row],[idcoleccion]]&amp;"-"&amp;Sitio_Publico[[#This Row],[id]]</f>
        <v>000-4413</v>
      </c>
      <c r="W4414" s="49">
        <f>+VLOOKUP(Sitio_Publico[[#This Row],[territorio]],Estructura!$AE$4:$AH$1067,4,0)</f>
        <v>20000010</v>
      </c>
      <c r="X4414" s="49" t="str">
        <f>+VLOOKUP(Sitio_Publico[[#This Row],[tema]],Estructura!$G$4:$J$532,4,0)</f>
        <v>T-65</v>
      </c>
      <c r="Y4414" s="49" t="str">
        <f>+VLOOKUP(Sitio_Publico[[#This Row],[contenido]],Estructura!$L$4:$O$473,4,0)</f>
        <v>C-38</v>
      </c>
      <c r="Z4414" s="49" t="str">
        <f>+VLOOKUP(Sitio_Publico[[#This Row],[Filtro Integrado]],Estructura!$U$4:$W$529,3,0)</f>
        <v>FI-0</v>
      </c>
      <c r="AA4414" s="49" t="str">
        <f>+VLOOKUP(Sitio_Publico[[#This Row],[Muestra]],Estructura!$Y$4:$AB$483,4,0)</f>
        <v>M-000381</v>
      </c>
    </row>
    <row r="4415" spans="1:27" ht="61.2" x14ac:dyDescent="0.3">
      <c r="A4415" s="16">
        <f t="shared" si="68"/>
        <v>4414</v>
      </c>
      <c r="B4415" s="47" t="s">
        <v>15118</v>
      </c>
      <c r="C4415" s="13" t="s">
        <v>20237</v>
      </c>
      <c r="D4415" s="13" t="s">
        <v>20238</v>
      </c>
      <c r="E4415" s="44">
        <v>783</v>
      </c>
      <c r="F4415" s="13" t="s">
        <v>20239</v>
      </c>
      <c r="G4415" s="23" t="s">
        <v>20263</v>
      </c>
      <c r="H4415" s="42" t="s">
        <v>457</v>
      </c>
      <c r="I4415" s="28" t="s">
        <v>373</v>
      </c>
      <c r="J4415" s="12" t="s">
        <v>393</v>
      </c>
      <c r="K4415" s="28" t="s">
        <v>20524</v>
      </c>
      <c r="L4415" s="12" t="s">
        <v>20251</v>
      </c>
      <c r="M4415" s="12" t="s">
        <v>20243</v>
      </c>
      <c r="N4415" s="12" t="s">
        <v>20244</v>
      </c>
      <c r="O4415" s="26" t="s">
        <v>20528</v>
      </c>
      <c r="P4415" s="26" t="s">
        <v>20529</v>
      </c>
      <c r="Q4415" s="25" t="s">
        <v>20247</v>
      </c>
      <c r="R4415" s="26" t="s">
        <v>20248</v>
      </c>
      <c r="S4415" s="15" t="s">
        <v>20538</v>
      </c>
      <c r="T4415" s="52">
        <v>0</v>
      </c>
      <c r="U4415" s="22" t="s">
        <v>20250</v>
      </c>
      <c r="V4415" s="49" t="str">
        <f>+Sitio_Publico[[#This Row],[idcoleccion]]&amp;"-"&amp;Sitio_Publico[[#This Row],[id]]</f>
        <v>000-4414</v>
      </c>
      <c r="W4415" s="49">
        <f>+VLOOKUP(Sitio_Publico[[#This Row],[territorio]],Estructura!$AE$4:$AH$1067,4,0)</f>
        <v>20000010</v>
      </c>
      <c r="X4415" s="49" t="str">
        <f>+VLOOKUP(Sitio_Publico[[#This Row],[tema]],Estructura!$G$4:$J$532,4,0)</f>
        <v>T-65</v>
      </c>
      <c r="Y4415" s="49" t="str">
        <f>+VLOOKUP(Sitio_Publico[[#This Row],[contenido]],Estructura!$L$4:$O$473,4,0)</f>
        <v>C-38</v>
      </c>
      <c r="Z4415" s="49" t="str">
        <f>+VLOOKUP(Sitio_Publico[[#This Row],[Filtro Integrado]],Estructura!$U$4:$W$529,3,0)</f>
        <v>FI-0</v>
      </c>
      <c r="AA4415" s="49" t="str">
        <f>+VLOOKUP(Sitio_Publico[[#This Row],[Muestra]],Estructura!$Y$4:$AB$483,4,0)</f>
        <v>M-000381</v>
      </c>
    </row>
    <row r="4416" spans="1:27" ht="61.2" x14ac:dyDescent="0.3">
      <c r="A4416" s="16">
        <f t="shared" si="68"/>
        <v>4415</v>
      </c>
      <c r="B4416" s="47" t="s">
        <v>15118</v>
      </c>
      <c r="C4416" s="13" t="s">
        <v>20237</v>
      </c>
      <c r="D4416" s="13" t="s">
        <v>20238</v>
      </c>
      <c r="E4416" s="44">
        <v>783</v>
      </c>
      <c r="F4416" s="13" t="s">
        <v>20239</v>
      </c>
      <c r="G4416" s="23" t="s">
        <v>20263</v>
      </c>
      <c r="H4416" s="42" t="s">
        <v>457</v>
      </c>
      <c r="I4416" s="28" t="s">
        <v>373</v>
      </c>
      <c r="J4416" s="12" t="s">
        <v>393</v>
      </c>
      <c r="K4416" s="28" t="s">
        <v>20524</v>
      </c>
      <c r="L4416" s="12" t="s">
        <v>20255</v>
      </c>
      <c r="M4416" s="12" t="s">
        <v>20243</v>
      </c>
      <c r="N4416" s="12" t="s">
        <v>20244</v>
      </c>
      <c r="O4416" s="26" t="s">
        <v>20531</v>
      </c>
      <c r="P4416" s="26" t="s">
        <v>20532</v>
      </c>
      <c r="Q4416" s="25" t="s">
        <v>20247</v>
      </c>
      <c r="R4416" s="26" t="s">
        <v>20248</v>
      </c>
      <c r="S4416" s="15" t="s">
        <v>20539</v>
      </c>
      <c r="T4416" s="52">
        <v>0</v>
      </c>
      <c r="U4416" s="22" t="s">
        <v>20250</v>
      </c>
      <c r="V4416" s="49" t="str">
        <f>+Sitio_Publico[[#This Row],[idcoleccion]]&amp;"-"&amp;Sitio_Publico[[#This Row],[id]]</f>
        <v>000-4415</v>
      </c>
      <c r="W4416" s="49">
        <f>+VLOOKUP(Sitio_Publico[[#This Row],[territorio]],Estructura!$AE$4:$AH$1067,4,0)</f>
        <v>20000010</v>
      </c>
      <c r="X4416" s="49" t="str">
        <f>+VLOOKUP(Sitio_Publico[[#This Row],[tema]],Estructura!$G$4:$J$532,4,0)</f>
        <v>T-65</v>
      </c>
      <c r="Y4416" s="49" t="str">
        <f>+VLOOKUP(Sitio_Publico[[#This Row],[contenido]],Estructura!$L$4:$O$473,4,0)</f>
        <v>C-38</v>
      </c>
      <c r="Z4416" s="49" t="str">
        <f>+VLOOKUP(Sitio_Publico[[#This Row],[Filtro Integrado]],Estructura!$U$4:$W$529,3,0)</f>
        <v>FI-0</v>
      </c>
      <c r="AA4416" s="49" t="str">
        <f>+VLOOKUP(Sitio_Publico[[#This Row],[Muestra]],Estructura!$Y$4:$AB$483,4,0)</f>
        <v>M-000381</v>
      </c>
    </row>
    <row r="4417" spans="1:27" ht="61.2" x14ac:dyDescent="0.3">
      <c r="A4417" s="16">
        <f t="shared" si="68"/>
        <v>4416</v>
      </c>
      <c r="B4417" s="47" t="s">
        <v>15118</v>
      </c>
      <c r="C4417" s="13" t="s">
        <v>20237</v>
      </c>
      <c r="D4417" s="13" t="s">
        <v>20238</v>
      </c>
      <c r="E4417" s="44">
        <v>783</v>
      </c>
      <c r="F4417" s="13" t="s">
        <v>20239</v>
      </c>
      <c r="G4417" s="23" t="s">
        <v>20273</v>
      </c>
      <c r="H4417" s="42" t="s">
        <v>457</v>
      </c>
      <c r="I4417" s="28" t="s">
        <v>373</v>
      </c>
      <c r="J4417" s="12" t="s">
        <v>20274</v>
      </c>
      <c r="K4417" s="28" t="s">
        <v>20524</v>
      </c>
      <c r="L4417" s="12" t="s">
        <v>20275</v>
      </c>
      <c r="M4417" s="12" t="s">
        <v>20243</v>
      </c>
      <c r="N4417" s="12" t="s">
        <v>20244</v>
      </c>
      <c r="O4417" s="26" t="s">
        <v>20540</v>
      </c>
      <c r="P4417" s="26" t="s">
        <v>20541</v>
      </c>
      <c r="Q4417" s="25" t="s">
        <v>20278</v>
      </c>
      <c r="R4417" s="26" t="s">
        <v>20248</v>
      </c>
      <c r="S4417" s="15" t="s">
        <v>20542</v>
      </c>
      <c r="T4417" s="52">
        <v>0</v>
      </c>
      <c r="U4417" s="22" t="s">
        <v>20250</v>
      </c>
      <c r="V4417" s="49" t="str">
        <f>+Sitio_Publico[[#This Row],[idcoleccion]]&amp;"-"&amp;Sitio_Publico[[#This Row],[id]]</f>
        <v>000-4416</v>
      </c>
      <c r="W4417" s="49">
        <f>+VLOOKUP(Sitio_Publico[[#This Row],[territorio]],Estructura!$AE$4:$AH$1067,4,0)</f>
        <v>20000010</v>
      </c>
      <c r="X4417" s="49" t="str">
        <f>+VLOOKUP(Sitio_Publico[[#This Row],[tema]],Estructura!$G$4:$J$532,4,0)</f>
        <v>T-65</v>
      </c>
      <c r="Y4417" s="49" t="str">
        <f>+VLOOKUP(Sitio_Publico[[#This Row],[contenido]],Estructura!$L$4:$O$473,4,0)</f>
        <v>C-39</v>
      </c>
      <c r="Z4417" s="49" t="str">
        <f>+VLOOKUP(Sitio_Publico[[#This Row],[Filtro Integrado]],Estructura!$U$4:$W$529,3,0)</f>
        <v>FI-17</v>
      </c>
      <c r="AA4417" s="49" t="str">
        <f>+VLOOKUP(Sitio_Publico[[#This Row],[Muestra]],Estructura!$Y$4:$AB$483,4,0)</f>
        <v>M-000381</v>
      </c>
    </row>
    <row r="4418" spans="1:27" ht="61.2" x14ac:dyDescent="0.3">
      <c r="A4418" s="16">
        <f t="shared" si="68"/>
        <v>4417</v>
      </c>
      <c r="B4418" s="47" t="s">
        <v>15118</v>
      </c>
      <c r="C4418" s="13" t="s">
        <v>20237</v>
      </c>
      <c r="D4418" s="13" t="s">
        <v>20238</v>
      </c>
      <c r="E4418" s="44">
        <v>783</v>
      </c>
      <c r="F4418" s="13" t="s">
        <v>20239</v>
      </c>
      <c r="G4418" s="23" t="s">
        <v>20240</v>
      </c>
      <c r="H4418" s="42" t="s">
        <v>457</v>
      </c>
      <c r="I4418" s="28" t="s">
        <v>373</v>
      </c>
      <c r="J4418" s="12" t="s">
        <v>393</v>
      </c>
      <c r="K4418" s="28" t="s">
        <v>20524</v>
      </c>
      <c r="L4418" s="12" t="s">
        <v>20242</v>
      </c>
      <c r="M4418" s="12" t="s">
        <v>20243</v>
      </c>
      <c r="N4418" s="12" t="s">
        <v>20244</v>
      </c>
      <c r="O4418" s="26" t="s">
        <v>20543</v>
      </c>
      <c r="P4418" s="26" t="s">
        <v>20544</v>
      </c>
      <c r="Q4418" s="25" t="s">
        <v>20282</v>
      </c>
      <c r="R4418" s="26" t="s">
        <v>20248</v>
      </c>
      <c r="S4418" s="15" t="s">
        <v>20545</v>
      </c>
      <c r="T4418" s="52">
        <v>0</v>
      </c>
      <c r="U4418" s="22" t="s">
        <v>20250</v>
      </c>
      <c r="V4418" s="49" t="str">
        <f>+Sitio_Publico[[#This Row],[idcoleccion]]&amp;"-"&amp;Sitio_Publico[[#This Row],[id]]</f>
        <v>000-4417</v>
      </c>
      <c r="W4418" s="49">
        <f>+VLOOKUP(Sitio_Publico[[#This Row],[territorio]],Estructura!$AE$4:$AH$1067,4,0)</f>
        <v>20000010</v>
      </c>
      <c r="X4418" s="49" t="str">
        <f>+VLOOKUP(Sitio_Publico[[#This Row],[tema]],Estructura!$G$4:$J$532,4,0)</f>
        <v>T-65</v>
      </c>
      <c r="Y4418" s="49" t="str">
        <f>+VLOOKUP(Sitio_Publico[[#This Row],[contenido]],Estructura!$L$4:$O$473,4,0)</f>
        <v>C-37</v>
      </c>
      <c r="Z4418" s="49" t="str">
        <f>+VLOOKUP(Sitio_Publico[[#This Row],[Filtro Integrado]],Estructura!$U$4:$W$529,3,0)</f>
        <v>FI-0</v>
      </c>
      <c r="AA4418" s="49" t="str">
        <f>+VLOOKUP(Sitio_Publico[[#This Row],[Muestra]],Estructura!$Y$4:$AB$483,4,0)</f>
        <v>M-000381</v>
      </c>
    </row>
    <row r="4419" spans="1:27" ht="61.2" x14ac:dyDescent="0.3">
      <c r="A4419" s="16">
        <f t="shared" ref="A4419:A4482" si="69">+ROW()-1</f>
        <v>4418</v>
      </c>
      <c r="B4419" s="47" t="s">
        <v>15118</v>
      </c>
      <c r="C4419" s="13" t="s">
        <v>20237</v>
      </c>
      <c r="D4419" s="13" t="s">
        <v>20238</v>
      </c>
      <c r="E4419" s="44">
        <v>783</v>
      </c>
      <c r="F4419" s="13" t="s">
        <v>20239</v>
      </c>
      <c r="G4419" s="23" t="s">
        <v>20240</v>
      </c>
      <c r="H4419" s="42" t="s">
        <v>457</v>
      </c>
      <c r="I4419" s="28" t="s">
        <v>373</v>
      </c>
      <c r="J4419" s="12" t="s">
        <v>393</v>
      </c>
      <c r="K4419" s="28" t="s">
        <v>20524</v>
      </c>
      <c r="L4419" s="12" t="s">
        <v>20251</v>
      </c>
      <c r="M4419" s="12" t="s">
        <v>20243</v>
      </c>
      <c r="N4419" s="12" t="s">
        <v>20244</v>
      </c>
      <c r="O4419" s="26" t="s">
        <v>20546</v>
      </c>
      <c r="P4419" s="26" t="s">
        <v>20547</v>
      </c>
      <c r="Q4419" s="25" t="s">
        <v>20282</v>
      </c>
      <c r="R4419" s="26" t="s">
        <v>20248</v>
      </c>
      <c r="S4419" s="15" t="s">
        <v>20548</v>
      </c>
      <c r="T4419" s="52">
        <v>0</v>
      </c>
      <c r="U4419" s="22" t="s">
        <v>20250</v>
      </c>
      <c r="V4419" s="49" t="str">
        <f>+Sitio_Publico[[#This Row],[idcoleccion]]&amp;"-"&amp;Sitio_Publico[[#This Row],[id]]</f>
        <v>000-4418</v>
      </c>
      <c r="W4419" s="49">
        <f>+VLOOKUP(Sitio_Publico[[#This Row],[territorio]],Estructura!$AE$4:$AH$1067,4,0)</f>
        <v>20000010</v>
      </c>
      <c r="X4419" s="49" t="str">
        <f>+VLOOKUP(Sitio_Publico[[#This Row],[tema]],Estructura!$G$4:$J$532,4,0)</f>
        <v>T-65</v>
      </c>
      <c r="Y4419" s="49" t="str">
        <f>+VLOOKUP(Sitio_Publico[[#This Row],[contenido]],Estructura!$L$4:$O$473,4,0)</f>
        <v>C-37</v>
      </c>
      <c r="Z4419" s="49" t="str">
        <f>+VLOOKUP(Sitio_Publico[[#This Row],[Filtro Integrado]],Estructura!$U$4:$W$529,3,0)</f>
        <v>FI-0</v>
      </c>
      <c r="AA4419" s="49" t="str">
        <f>+VLOOKUP(Sitio_Publico[[#This Row],[Muestra]],Estructura!$Y$4:$AB$483,4,0)</f>
        <v>M-000381</v>
      </c>
    </row>
    <row r="4420" spans="1:27" ht="61.2" x14ac:dyDescent="0.3">
      <c r="A4420" s="16">
        <f t="shared" si="69"/>
        <v>4419</v>
      </c>
      <c r="B4420" s="47" t="s">
        <v>15118</v>
      </c>
      <c r="C4420" s="13" t="s">
        <v>20237</v>
      </c>
      <c r="D4420" s="13" t="s">
        <v>20238</v>
      </c>
      <c r="E4420" s="44">
        <v>783</v>
      </c>
      <c r="F4420" s="13" t="s">
        <v>20239</v>
      </c>
      <c r="G4420" s="23" t="s">
        <v>20240</v>
      </c>
      <c r="H4420" s="42" t="s">
        <v>457</v>
      </c>
      <c r="I4420" s="28" t="s">
        <v>373</v>
      </c>
      <c r="J4420" s="12" t="s">
        <v>393</v>
      </c>
      <c r="K4420" s="28" t="s">
        <v>20524</v>
      </c>
      <c r="L4420" s="12" t="s">
        <v>20255</v>
      </c>
      <c r="M4420" s="12" t="s">
        <v>20243</v>
      </c>
      <c r="N4420" s="12" t="s">
        <v>20244</v>
      </c>
      <c r="O4420" s="26" t="s">
        <v>20549</v>
      </c>
      <c r="P4420" s="26" t="s">
        <v>20550</v>
      </c>
      <c r="Q4420" s="25" t="s">
        <v>20282</v>
      </c>
      <c r="R4420" s="26" t="s">
        <v>20248</v>
      </c>
      <c r="S4420" s="15" t="s">
        <v>20551</v>
      </c>
      <c r="T4420" s="52">
        <v>0</v>
      </c>
      <c r="U4420" s="22" t="s">
        <v>20250</v>
      </c>
      <c r="V4420" s="49" t="str">
        <f>+Sitio_Publico[[#This Row],[idcoleccion]]&amp;"-"&amp;Sitio_Publico[[#This Row],[id]]</f>
        <v>000-4419</v>
      </c>
      <c r="W4420" s="49">
        <f>+VLOOKUP(Sitio_Publico[[#This Row],[territorio]],Estructura!$AE$4:$AH$1067,4,0)</f>
        <v>20000010</v>
      </c>
      <c r="X4420" s="49" t="str">
        <f>+VLOOKUP(Sitio_Publico[[#This Row],[tema]],Estructura!$G$4:$J$532,4,0)</f>
        <v>T-65</v>
      </c>
      <c r="Y4420" s="49" t="str">
        <f>+VLOOKUP(Sitio_Publico[[#This Row],[contenido]],Estructura!$L$4:$O$473,4,0)</f>
        <v>C-37</v>
      </c>
      <c r="Z4420" s="49" t="str">
        <f>+VLOOKUP(Sitio_Publico[[#This Row],[Filtro Integrado]],Estructura!$U$4:$W$529,3,0)</f>
        <v>FI-0</v>
      </c>
      <c r="AA4420" s="49" t="str">
        <f>+VLOOKUP(Sitio_Publico[[#This Row],[Muestra]],Estructura!$Y$4:$AB$483,4,0)</f>
        <v>M-000381</v>
      </c>
    </row>
    <row r="4421" spans="1:27" ht="61.2" x14ac:dyDescent="0.3">
      <c r="A4421" s="16">
        <f t="shared" si="69"/>
        <v>4420</v>
      </c>
      <c r="B4421" s="47" t="s">
        <v>15118</v>
      </c>
      <c r="C4421" s="13" t="s">
        <v>20237</v>
      </c>
      <c r="D4421" s="13" t="s">
        <v>20238</v>
      </c>
      <c r="E4421" s="44">
        <v>783</v>
      </c>
      <c r="F4421" s="13" t="s">
        <v>20239</v>
      </c>
      <c r="G4421" s="23" t="s">
        <v>20240</v>
      </c>
      <c r="H4421" s="42" t="s">
        <v>457</v>
      </c>
      <c r="I4421" s="28" t="s">
        <v>373</v>
      </c>
      <c r="J4421" s="12" t="s">
        <v>393</v>
      </c>
      <c r="K4421" s="28" t="s">
        <v>20524</v>
      </c>
      <c r="L4421" s="12" t="s">
        <v>20259</v>
      </c>
      <c r="M4421" s="12" t="s">
        <v>20243</v>
      </c>
      <c r="N4421" s="12" t="s">
        <v>20244</v>
      </c>
      <c r="O4421" s="26" t="s">
        <v>20552</v>
      </c>
      <c r="P4421" s="26" t="s">
        <v>20553</v>
      </c>
      <c r="Q4421" s="25" t="s">
        <v>20282</v>
      </c>
      <c r="R4421" s="26" t="s">
        <v>20248</v>
      </c>
      <c r="S4421" s="15" t="s">
        <v>20554</v>
      </c>
      <c r="T4421" s="52">
        <v>0</v>
      </c>
      <c r="U4421" s="22" t="s">
        <v>20250</v>
      </c>
      <c r="V4421" s="49" t="str">
        <f>+Sitio_Publico[[#This Row],[idcoleccion]]&amp;"-"&amp;Sitio_Publico[[#This Row],[id]]</f>
        <v>000-4420</v>
      </c>
      <c r="W4421" s="49">
        <f>+VLOOKUP(Sitio_Publico[[#This Row],[territorio]],Estructura!$AE$4:$AH$1067,4,0)</f>
        <v>20000010</v>
      </c>
      <c r="X4421" s="49" t="str">
        <f>+VLOOKUP(Sitio_Publico[[#This Row],[tema]],Estructura!$G$4:$J$532,4,0)</f>
        <v>T-65</v>
      </c>
      <c r="Y4421" s="49" t="str">
        <f>+VLOOKUP(Sitio_Publico[[#This Row],[contenido]],Estructura!$L$4:$O$473,4,0)</f>
        <v>C-37</v>
      </c>
      <c r="Z4421" s="49" t="str">
        <f>+VLOOKUP(Sitio_Publico[[#This Row],[Filtro Integrado]],Estructura!$U$4:$W$529,3,0)</f>
        <v>FI-0</v>
      </c>
      <c r="AA4421" s="49" t="str">
        <f>+VLOOKUP(Sitio_Publico[[#This Row],[Muestra]],Estructura!$Y$4:$AB$483,4,0)</f>
        <v>M-000381</v>
      </c>
    </row>
    <row r="4422" spans="1:27" ht="61.2" x14ac:dyDescent="0.3">
      <c r="A4422" s="16">
        <f t="shared" si="69"/>
        <v>4421</v>
      </c>
      <c r="B4422" s="47" t="s">
        <v>15118</v>
      </c>
      <c r="C4422" s="13" t="s">
        <v>20237</v>
      </c>
      <c r="D4422" s="13" t="s">
        <v>20238</v>
      </c>
      <c r="E4422" s="44">
        <v>783</v>
      </c>
      <c r="F4422" s="13" t="s">
        <v>20239</v>
      </c>
      <c r="G4422" s="23" t="s">
        <v>20263</v>
      </c>
      <c r="H4422" s="42" t="s">
        <v>457</v>
      </c>
      <c r="I4422" s="28" t="s">
        <v>373</v>
      </c>
      <c r="J4422" s="12" t="s">
        <v>393</v>
      </c>
      <c r="K4422" s="28" t="s">
        <v>20524</v>
      </c>
      <c r="L4422" s="12" t="s">
        <v>20242</v>
      </c>
      <c r="M4422" s="12" t="s">
        <v>20243</v>
      </c>
      <c r="N4422" s="12" t="s">
        <v>20244</v>
      </c>
      <c r="O4422" s="26" t="s">
        <v>20543</v>
      </c>
      <c r="P4422" s="26" t="s">
        <v>20544</v>
      </c>
      <c r="Q4422" s="25" t="s">
        <v>20282</v>
      </c>
      <c r="R4422" s="26" t="s">
        <v>20248</v>
      </c>
      <c r="S4422" s="15" t="s">
        <v>20555</v>
      </c>
      <c r="T4422" s="52">
        <v>0</v>
      </c>
      <c r="U4422" s="22" t="s">
        <v>20250</v>
      </c>
      <c r="V4422" s="49" t="str">
        <f>+Sitio_Publico[[#This Row],[idcoleccion]]&amp;"-"&amp;Sitio_Publico[[#This Row],[id]]</f>
        <v>000-4421</v>
      </c>
      <c r="W4422" s="49">
        <f>+VLOOKUP(Sitio_Publico[[#This Row],[territorio]],Estructura!$AE$4:$AH$1067,4,0)</f>
        <v>20000010</v>
      </c>
      <c r="X4422" s="49" t="str">
        <f>+VLOOKUP(Sitio_Publico[[#This Row],[tema]],Estructura!$G$4:$J$532,4,0)</f>
        <v>T-65</v>
      </c>
      <c r="Y4422" s="49" t="str">
        <f>+VLOOKUP(Sitio_Publico[[#This Row],[contenido]],Estructura!$L$4:$O$473,4,0)</f>
        <v>C-38</v>
      </c>
      <c r="Z4422" s="49" t="str">
        <f>+VLOOKUP(Sitio_Publico[[#This Row],[Filtro Integrado]],Estructura!$U$4:$W$529,3,0)</f>
        <v>FI-0</v>
      </c>
      <c r="AA4422" s="49" t="str">
        <f>+VLOOKUP(Sitio_Publico[[#This Row],[Muestra]],Estructura!$Y$4:$AB$483,4,0)</f>
        <v>M-000381</v>
      </c>
    </row>
    <row r="4423" spans="1:27" ht="61.2" x14ac:dyDescent="0.3">
      <c r="A4423" s="16">
        <f t="shared" si="69"/>
        <v>4422</v>
      </c>
      <c r="B4423" s="47" t="s">
        <v>15118</v>
      </c>
      <c r="C4423" s="13" t="s">
        <v>20237</v>
      </c>
      <c r="D4423" s="13" t="s">
        <v>20238</v>
      </c>
      <c r="E4423" s="44">
        <v>783</v>
      </c>
      <c r="F4423" s="13" t="s">
        <v>20239</v>
      </c>
      <c r="G4423" s="23" t="s">
        <v>20263</v>
      </c>
      <c r="H4423" s="42" t="s">
        <v>457</v>
      </c>
      <c r="I4423" s="28" t="s">
        <v>373</v>
      </c>
      <c r="J4423" s="12" t="s">
        <v>393</v>
      </c>
      <c r="K4423" s="28" t="s">
        <v>20524</v>
      </c>
      <c r="L4423" s="12" t="s">
        <v>20251</v>
      </c>
      <c r="M4423" s="12" t="s">
        <v>20243</v>
      </c>
      <c r="N4423" s="12" t="s">
        <v>20244</v>
      </c>
      <c r="O4423" s="26" t="s">
        <v>20546</v>
      </c>
      <c r="P4423" s="26" t="s">
        <v>20547</v>
      </c>
      <c r="Q4423" s="25" t="s">
        <v>20282</v>
      </c>
      <c r="R4423" s="26" t="s">
        <v>20248</v>
      </c>
      <c r="S4423" s="15" t="s">
        <v>20556</v>
      </c>
      <c r="T4423" s="52">
        <v>0</v>
      </c>
      <c r="U4423" s="22" t="s">
        <v>20250</v>
      </c>
      <c r="V4423" s="49" t="str">
        <f>+Sitio_Publico[[#This Row],[idcoleccion]]&amp;"-"&amp;Sitio_Publico[[#This Row],[id]]</f>
        <v>000-4422</v>
      </c>
      <c r="W4423" s="49">
        <f>+VLOOKUP(Sitio_Publico[[#This Row],[territorio]],Estructura!$AE$4:$AH$1067,4,0)</f>
        <v>20000010</v>
      </c>
      <c r="X4423" s="49" t="str">
        <f>+VLOOKUP(Sitio_Publico[[#This Row],[tema]],Estructura!$G$4:$J$532,4,0)</f>
        <v>T-65</v>
      </c>
      <c r="Y4423" s="49" t="str">
        <f>+VLOOKUP(Sitio_Publico[[#This Row],[contenido]],Estructura!$L$4:$O$473,4,0)</f>
        <v>C-38</v>
      </c>
      <c r="Z4423" s="49" t="str">
        <f>+VLOOKUP(Sitio_Publico[[#This Row],[Filtro Integrado]],Estructura!$U$4:$W$529,3,0)</f>
        <v>FI-0</v>
      </c>
      <c r="AA4423" s="49" t="str">
        <f>+VLOOKUP(Sitio_Publico[[#This Row],[Muestra]],Estructura!$Y$4:$AB$483,4,0)</f>
        <v>M-000381</v>
      </c>
    </row>
    <row r="4424" spans="1:27" ht="61.2" x14ac:dyDescent="0.3">
      <c r="A4424" s="16">
        <f t="shared" si="69"/>
        <v>4423</v>
      </c>
      <c r="B4424" s="47" t="s">
        <v>15118</v>
      </c>
      <c r="C4424" s="13" t="s">
        <v>20237</v>
      </c>
      <c r="D4424" s="13" t="s">
        <v>20238</v>
      </c>
      <c r="E4424" s="44">
        <v>783</v>
      </c>
      <c r="F4424" s="13" t="s">
        <v>20239</v>
      </c>
      <c r="G4424" s="23" t="s">
        <v>20263</v>
      </c>
      <c r="H4424" s="42" t="s">
        <v>457</v>
      </c>
      <c r="I4424" s="28" t="s">
        <v>373</v>
      </c>
      <c r="J4424" s="12" t="s">
        <v>393</v>
      </c>
      <c r="K4424" s="28" t="s">
        <v>20524</v>
      </c>
      <c r="L4424" s="12" t="s">
        <v>20255</v>
      </c>
      <c r="M4424" s="12" t="s">
        <v>20243</v>
      </c>
      <c r="N4424" s="12" t="s">
        <v>20244</v>
      </c>
      <c r="O4424" s="26" t="s">
        <v>20549</v>
      </c>
      <c r="P4424" s="26" t="s">
        <v>20550</v>
      </c>
      <c r="Q4424" s="25" t="s">
        <v>20282</v>
      </c>
      <c r="R4424" s="26" t="s">
        <v>20248</v>
      </c>
      <c r="S4424" s="15" t="s">
        <v>20557</v>
      </c>
      <c r="T4424" s="52">
        <v>0</v>
      </c>
      <c r="U4424" s="22" t="s">
        <v>20250</v>
      </c>
      <c r="V4424" s="49" t="str">
        <f>+Sitio_Publico[[#This Row],[idcoleccion]]&amp;"-"&amp;Sitio_Publico[[#This Row],[id]]</f>
        <v>000-4423</v>
      </c>
      <c r="W4424" s="49">
        <f>+VLOOKUP(Sitio_Publico[[#This Row],[territorio]],Estructura!$AE$4:$AH$1067,4,0)</f>
        <v>20000010</v>
      </c>
      <c r="X4424" s="49" t="str">
        <f>+VLOOKUP(Sitio_Publico[[#This Row],[tema]],Estructura!$G$4:$J$532,4,0)</f>
        <v>T-65</v>
      </c>
      <c r="Y4424" s="49" t="str">
        <f>+VLOOKUP(Sitio_Publico[[#This Row],[contenido]],Estructura!$L$4:$O$473,4,0)</f>
        <v>C-38</v>
      </c>
      <c r="Z4424" s="49" t="str">
        <f>+VLOOKUP(Sitio_Publico[[#This Row],[Filtro Integrado]],Estructura!$U$4:$W$529,3,0)</f>
        <v>FI-0</v>
      </c>
      <c r="AA4424" s="49" t="str">
        <f>+VLOOKUP(Sitio_Publico[[#This Row],[Muestra]],Estructura!$Y$4:$AB$483,4,0)</f>
        <v>M-000381</v>
      </c>
    </row>
    <row r="4425" spans="1:27" ht="51" x14ac:dyDescent="0.3">
      <c r="A4425" s="16">
        <f t="shared" si="69"/>
        <v>4424</v>
      </c>
      <c r="B4425" s="47" t="s">
        <v>15118</v>
      </c>
      <c r="C4425" s="13" t="s">
        <v>20237</v>
      </c>
      <c r="D4425" s="13" t="s">
        <v>20238</v>
      </c>
      <c r="E4425" s="44">
        <v>783</v>
      </c>
      <c r="F4425" s="13" t="s">
        <v>20296</v>
      </c>
      <c r="G4425" s="23" t="s">
        <v>20297</v>
      </c>
      <c r="H4425" s="42" t="s">
        <v>457</v>
      </c>
      <c r="I4425" s="28" t="s">
        <v>373</v>
      </c>
      <c r="J4425" s="12" t="s">
        <v>393</v>
      </c>
      <c r="K4425" s="28" t="s">
        <v>20524</v>
      </c>
      <c r="L4425" s="12" t="s">
        <v>20275</v>
      </c>
      <c r="M4425" s="12" t="s">
        <v>20243</v>
      </c>
      <c r="N4425" s="12" t="s">
        <v>20244</v>
      </c>
      <c r="O4425" s="26" t="s">
        <v>20558</v>
      </c>
      <c r="P4425" s="26" t="s">
        <v>20559</v>
      </c>
      <c r="Q4425" s="25" t="s">
        <v>20247</v>
      </c>
      <c r="R4425" s="26" t="s">
        <v>20248</v>
      </c>
      <c r="S4425" s="15" t="s">
        <v>20560</v>
      </c>
      <c r="T4425" s="52">
        <v>0</v>
      </c>
      <c r="U4425" s="22" t="s">
        <v>20250</v>
      </c>
      <c r="V4425" s="49" t="str">
        <f>+Sitio_Publico[[#This Row],[idcoleccion]]&amp;"-"&amp;Sitio_Publico[[#This Row],[id]]</f>
        <v>000-4424</v>
      </c>
      <c r="W4425" s="49">
        <f>+VLOOKUP(Sitio_Publico[[#This Row],[territorio]],Estructura!$AE$4:$AH$1067,4,0)</f>
        <v>20000010</v>
      </c>
      <c r="X4425" s="49" t="str">
        <f>+VLOOKUP(Sitio_Publico[[#This Row],[tema]],Estructura!$G$4:$J$532,4,0)</f>
        <v>T-66</v>
      </c>
      <c r="Y4425" s="49" t="str">
        <f>+VLOOKUP(Sitio_Publico[[#This Row],[contenido]],Estructura!$L$4:$O$473,4,0)</f>
        <v>C-40</v>
      </c>
      <c r="Z4425" s="49" t="str">
        <f>+VLOOKUP(Sitio_Publico[[#This Row],[Filtro Integrado]],Estructura!$U$4:$W$529,3,0)</f>
        <v>FI-0</v>
      </c>
      <c r="AA4425" s="49" t="str">
        <f>+VLOOKUP(Sitio_Publico[[#This Row],[Muestra]],Estructura!$Y$4:$AB$483,4,0)</f>
        <v>M-000381</v>
      </c>
    </row>
    <row r="4426" spans="1:27" ht="51" x14ac:dyDescent="0.3">
      <c r="A4426" s="16">
        <f t="shared" si="69"/>
        <v>4425</v>
      </c>
      <c r="B4426" s="47" t="s">
        <v>15118</v>
      </c>
      <c r="C4426" s="13" t="s">
        <v>20237</v>
      </c>
      <c r="D4426" s="13" t="s">
        <v>20238</v>
      </c>
      <c r="E4426" s="44">
        <v>783</v>
      </c>
      <c r="F4426" s="13" t="s">
        <v>20296</v>
      </c>
      <c r="G4426" s="23" t="s">
        <v>20297</v>
      </c>
      <c r="H4426" s="42" t="s">
        <v>457</v>
      </c>
      <c r="I4426" s="28" t="s">
        <v>373</v>
      </c>
      <c r="J4426" s="12" t="s">
        <v>20274</v>
      </c>
      <c r="K4426" s="28" t="s">
        <v>20524</v>
      </c>
      <c r="L4426" s="12" t="s">
        <v>20275</v>
      </c>
      <c r="M4426" s="12" t="s">
        <v>20243</v>
      </c>
      <c r="N4426" s="12" t="s">
        <v>20244</v>
      </c>
      <c r="O4426" s="26" t="s">
        <v>20561</v>
      </c>
      <c r="P4426" s="26" t="s">
        <v>20562</v>
      </c>
      <c r="Q4426" s="25" t="s">
        <v>20278</v>
      </c>
      <c r="R4426" s="26" t="s">
        <v>20248</v>
      </c>
      <c r="S4426" s="15" t="s">
        <v>20563</v>
      </c>
      <c r="T4426" s="52">
        <v>0</v>
      </c>
      <c r="U4426" s="22" t="s">
        <v>20250</v>
      </c>
      <c r="V4426" s="49" t="str">
        <f>+Sitio_Publico[[#This Row],[idcoleccion]]&amp;"-"&amp;Sitio_Publico[[#This Row],[id]]</f>
        <v>000-4425</v>
      </c>
      <c r="W4426" s="49">
        <f>+VLOOKUP(Sitio_Publico[[#This Row],[territorio]],Estructura!$AE$4:$AH$1067,4,0)</f>
        <v>20000010</v>
      </c>
      <c r="X4426" s="49" t="str">
        <f>+VLOOKUP(Sitio_Publico[[#This Row],[tema]],Estructura!$G$4:$J$532,4,0)</f>
        <v>T-66</v>
      </c>
      <c r="Y4426" s="49" t="str">
        <f>+VLOOKUP(Sitio_Publico[[#This Row],[contenido]],Estructura!$L$4:$O$473,4,0)</f>
        <v>C-40</v>
      </c>
      <c r="Z4426" s="49" t="str">
        <f>+VLOOKUP(Sitio_Publico[[#This Row],[Filtro Integrado]],Estructura!$U$4:$W$529,3,0)</f>
        <v>FI-17</v>
      </c>
      <c r="AA4426" s="49" t="str">
        <f>+VLOOKUP(Sitio_Publico[[#This Row],[Muestra]],Estructura!$Y$4:$AB$483,4,0)</f>
        <v>M-000381</v>
      </c>
    </row>
    <row r="4427" spans="1:27" ht="51" x14ac:dyDescent="0.3">
      <c r="A4427" s="16">
        <f t="shared" si="69"/>
        <v>4426</v>
      </c>
      <c r="B4427" s="47" t="s">
        <v>15118</v>
      </c>
      <c r="C4427" s="13" t="s">
        <v>20237</v>
      </c>
      <c r="D4427" s="13" t="s">
        <v>20238</v>
      </c>
      <c r="E4427" s="44">
        <v>783</v>
      </c>
      <c r="F4427" s="13" t="s">
        <v>20296</v>
      </c>
      <c r="G4427" s="23" t="s">
        <v>20297</v>
      </c>
      <c r="H4427" s="42" t="s">
        <v>457</v>
      </c>
      <c r="I4427" s="28" t="s">
        <v>373</v>
      </c>
      <c r="J4427" s="12" t="s">
        <v>393</v>
      </c>
      <c r="K4427" s="28" t="s">
        <v>20524</v>
      </c>
      <c r="L4427" s="12" t="s">
        <v>20275</v>
      </c>
      <c r="M4427" s="12" t="s">
        <v>20243</v>
      </c>
      <c r="N4427" s="12" t="s">
        <v>20244</v>
      </c>
      <c r="O4427" s="26" t="s">
        <v>20564</v>
      </c>
      <c r="P4427" s="26" t="s">
        <v>20565</v>
      </c>
      <c r="Q4427" s="25" t="s">
        <v>20282</v>
      </c>
      <c r="R4427" s="26" t="s">
        <v>20248</v>
      </c>
      <c r="S4427" s="15" t="s">
        <v>20566</v>
      </c>
      <c r="T4427" s="52">
        <v>0</v>
      </c>
      <c r="U4427" s="22" t="s">
        <v>20250</v>
      </c>
      <c r="V4427" s="49" t="str">
        <f>+Sitio_Publico[[#This Row],[idcoleccion]]&amp;"-"&amp;Sitio_Publico[[#This Row],[id]]</f>
        <v>000-4426</v>
      </c>
      <c r="W4427" s="49">
        <f>+VLOOKUP(Sitio_Publico[[#This Row],[territorio]],Estructura!$AE$4:$AH$1067,4,0)</f>
        <v>20000010</v>
      </c>
      <c r="X4427" s="49" t="str">
        <f>+VLOOKUP(Sitio_Publico[[#This Row],[tema]],Estructura!$G$4:$J$532,4,0)</f>
        <v>T-66</v>
      </c>
      <c r="Y4427" s="49" t="str">
        <f>+VLOOKUP(Sitio_Publico[[#This Row],[contenido]],Estructura!$L$4:$O$473,4,0)</f>
        <v>C-40</v>
      </c>
      <c r="Z4427" s="49" t="str">
        <f>+VLOOKUP(Sitio_Publico[[#This Row],[Filtro Integrado]],Estructura!$U$4:$W$529,3,0)</f>
        <v>FI-0</v>
      </c>
      <c r="AA4427" s="49" t="str">
        <f>+VLOOKUP(Sitio_Publico[[#This Row],[Muestra]],Estructura!$Y$4:$AB$483,4,0)</f>
        <v>M-000381</v>
      </c>
    </row>
    <row r="4428" spans="1:27" ht="51" x14ac:dyDescent="0.3">
      <c r="A4428" s="16">
        <f t="shared" si="69"/>
        <v>4427</v>
      </c>
      <c r="B4428" s="47" t="s">
        <v>15118</v>
      </c>
      <c r="C4428" s="13" t="s">
        <v>20237</v>
      </c>
      <c r="D4428" s="13" t="s">
        <v>20238</v>
      </c>
      <c r="E4428" s="44">
        <v>952</v>
      </c>
      <c r="F4428" s="13" t="s">
        <v>20239</v>
      </c>
      <c r="G4428" s="23" t="s">
        <v>20240</v>
      </c>
      <c r="H4428" s="42" t="s">
        <v>457</v>
      </c>
      <c r="I4428" s="28" t="s">
        <v>373</v>
      </c>
      <c r="J4428" s="12" t="s">
        <v>393</v>
      </c>
      <c r="K4428" s="28" t="s">
        <v>20567</v>
      </c>
      <c r="L4428" s="12" t="s">
        <v>20242</v>
      </c>
      <c r="M4428" s="12" t="s">
        <v>20243</v>
      </c>
      <c r="N4428" s="12" t="s">
        <v>20244</v>
      </c>
      <c r="O4428" s="26" t="s">
        <v>20568</v>
      </c>
      <c r="P4428" s="26" t="s">
        <v>20569</v>
      </c>
      <c r="Q4428" s="25" t="s">
        <v>20247</v>
      </c>
      <c r="R4428" s="26" t="s">
        <v>20310</v>
      </c>
      <c r="S4428" s="15" t="s">
        <v>20570</v>
      </c>
      <c r="T4428" s="52">
        <v>0</v>
      </c>
      <c r="U4428" s="22" t="s">
        <v>20250</v>
      </c>
      <c r="V4428" s="49" t="str">
        <f>+Sitio_Publico[[#This Row],[idcoleccion]]&amp;"-"&amp;Sitio_Publico[[#This Row],[id]]</f>
        <v>000-4427</v>
      </c>
      <c r="W4428" s="49">
        <f>+VLOOKUP(Sitio_Publico[[#This Row],[territorio]],Estructura!$AE$4:$AH$1067,4,0)</f>
        <v>20000010</v>
      </c>
      <c r="X4428" s="49" t="str">
        <f>+VLOOKUP(Sitio_Publico[[#This Row],[tema]],Estructura!$G$4:$J$532,4,0)</f>
        <v>T-65</v>
      </c>
      <c r="Y4428" s="49" t="str">
        <f>+VLOOKUP(Sitio_Publico[[#This Row],[contenido]],Estructura!$L$4:$O$473,4,0)</f>
        <v>C-37</v>
      </c>
      <c r="Z4428" s="49" t="str">
        <f>+VLOOKUP(Sitio_Publico[[#This Row],[Filtro Integrado]],Estructura!$U$4:$W$529,3,0)</f>
        <v>FI-0</v>
      </c>
      <c r="AA4428" s="49" t="str">
        <f>+VLOOKUP(Sitio_Publico[[#This Row],[Muestra]],Estructura!$Y$4:$AB$483,4,0)</f>
        <v>M-000382</v>
      </c>
    </row>
    <row r="4429" spans="1:27" ht="51" x14ac:dyDescent="0.3">
      <c r="A4429" s="16">
        <f t="shared" si="69"/>
        <v>4428</v>
      </c>
      <c r="B4429" s="47" t="s">
        <v>15118</v>
      </c>
      <c r="C4429" s="13" t="s">
        <v>20237</v>
      </c>
      <c r="D4429" s="13" t="s">
        <v>20238</v>
      </c>
      <c r="E4429" s="44">
        <v>952</v>
      </c>
      <c r="F4429" s="13" t="s">
        <v>20239</v>
      </c>
      <c r="G4429" s="23" t="s">
        <v>20240</v>
      </c>
      <c r="H4429" s="42" t="s">
        <v>457</v>
      </c>
      <c r="I4429" s="28" t="s">
        <v>373</v>
      </c>
      <c r="J4429" s="12" t="s">
        <v>393</v>
      </c>
      <c r="K4429" s="28" t="s">
        <v>20567</v>
      </c>
      <c r="L4429" s="12" t="s">
        <v>20251</v>
      </c>
      <c r="M4429" s="12" t="s">
        <v>20243</v>
      </c>
      <c r="N4429" s="12" t="s">
        <v>20244</v>
      </c>
      <c r="O4429" s="26" t="s">
        <v>20571</v>
      </c>
      <c r="P4429" s="26" t="s">
        <v>20572</v>
      </c>
      <c r="Q4429" s="25" t="s">
        <v>20247</v>
      </c>
      <c r="R4429" s="26" t="s">
        <v>20310</v>
      </c>
      <c r="S4429" s="15" t="s">
        <v>20573</v>
      </c>
      <c r="T4429" s="52">
        <v>0</v>
      </c>
      <c r="U4429" s="22" t="s">
        <v>20250</v>
      </c>
      <c r="V4429" s="49" t="str">
        <f>+Sitio_Publico[[#This Row],[idcoleccion]]&amp;"-"&amp;Sitio_Publico[[#This Row],[id]]</f>
        <v>000-4428</v>
      </c>
      <c r="W4429" s="49">
        <f>+VLOOKUP(Sitio_Publico[[#This Row],[territorio]],Estructura!$AE$4:$AH$1067,4,0)</f>
        <v>20000010</v>
      </c>
      <c r="X4429" s="49" t="str">
        <f>+VLOOKUP(Sitio_Publico[[#This Row],[tema]],Estructura!$G$4:$J$532,4,0)</f>
        <v>T-65</v>
      </c>
      <c r="Y4429" s="49" t="str">
        <f>+VLOOKUP(Sitio_Publico[[#This Row],[contenido]],Estructura!$L$4:$O$473,4,0)</f>
        <v>C-37</v>
      </c>
      <c r="Z4429" s="49" t="str">
        <f>+VLOOKUP(Sitio_Publico[[#This Row],[Filtro Integrado]],Estructura!$U$4:$W$529,3,0)</f>
        <v>FI-0</v>
      </c>
      <c r="AA4429" s="49" t="str">
        <f>+VLOOKUP(Sitio_Publico[[#This Row],[Muestra]],Estructura!$Y$4:$AB$483,4,0)</f>
        <v>M-000382</v>
      </c>
    </row>
    <row r="4430" spans="1:27" ht="51" x14ac:dyDescent="0.3">
      <c r="A4430" s="16">
        <f t="shared" si="69"/>
        <v>4429</v>
      </c>
      <c r="B4430" s="47" t="s">
        <v>15118</v>
      </c>
      <c r="C4430" s="13" t="s">
        <v>20237</v>
      </c>
      <c r="D4430" s="13" t="s">
        <v>20238</v>
      </c>
      <c r="E4430" s="44">
        <v>952</v>
      </c>
      <c r="F4430" s="13" t="s">
        <v>20239</v>
      </c>
      <c r="G4430" s="23" t="s">
        <v>20240</v>
      </c>
      <c r="H4430" s="42" t="s">
        <v>457</v>
      </c>
      <c r="I4430" s="28" t="s">
        <v>373</v>
      </c>
      <c r="J4430" s="12" t="s">
        <v>393</v>
      </c>
      <c r="K4430" s="28" t="s">
        <v>20567</v>
      </c>
      <c r="L4430" s="12" t="s">
        <v>20255</v>
      </c>
      <c r="M4430" s="12" t="s">
        <v>20243</v>
      </c>
      <c r="N4430" s="12" t="s">
        <v>20244</v>
      </c>
      <c r="O4430" s="26" t="s">
        <v>20574</v>
      </c>
      <c r="P4430" s="26" t="s">
        <v>20575</v>
      </c>
      <c r="Q4430" s="25" t="s">
        <v>20247</v>
      </c>
      <c r="R4430" s="26" t="s">
        <v>20310</v>
      </c>
      <c r="S4430" s="15" t="s">
        <v>20576</v>
      </c>
      <c r="T4430" s="52">
        <v>0</v>
      </c>
      <c r="U4430" s="22" t="s">
        <v>20250</v>
      </c>
      <c r="V4430" s="49" t="str">
        <f>+Sitio_Publico[[#This Row],[idcoleccion]]&amp;"-"&amp;Sitio_Publico[[#This Row],[id]]</f>
        <v>000-4429</v>
      </c>
      <c r="W4430" s="49">
        <f>+VLOOKUP(Sitio_Publico[[#This Row],[territorio]],Estructura!$AE$4:$AH$1067,4,0)</f>
        <v>20000010</v>
      </c>
      <c r="X4430" s="49" t="str">
        <f>+VLOOKUP(Sitio_Publico[[#This Row],[tema]],Estructura!$G$4:$J$532,4,0)</f>
        <v>T-65</v>
      </c>
      <c r="Y4430" s="49" t="str">
        <f>+VLOOKUP(Sitio_Publico[[#This Row],[contenido]],Estructura!$L$4:$O$473,4,0)</f>
        <v>C-37</v>
      </c>
      <c r="Z4430" s="49" t="str">
        <f>+VLOOKUP(Sitio_Publico[[#This Row],[Filtro Integrado]],Estructura!$U$4:$W$529,3,0)</f>
        <v>FI-0</v>
      </c>
      <c r="AA4430" s="49" t="str">
        <f>+VLOOKUP(Sitio_Publico[[#This Row],[Muestra]],Estructura!$Y$4:$AB$483,4,0)</f>
        <v>M-000382</v>
      </c>
    </row>
    <row r="4431" spans="1:27" ht="51" x14ac:dyDescent="0.3">
      <c r="A4431" s="16">
        <f t="shared" si="69"/>
        <v>4430</v>
      </c>
      <c r="B4431" s="47" t="s">
        <v>15118</v>
      </c>
      <c r="C4431" s="13" t="s">
        <v>20237</v>
      </c>
      <c r="D4431" s="13" t="s">
        <v>20238</v>
      </c>
      <c r="E4431" s="44">
        <v>952</v>
      </c>
      <c r="F4431" s="13" t="s">
        <v>20239</v>
      </c>
      <c r="G4431" s="23" t="s">
        <v>20240</v>
      </c>
      <c r="H4431" s="42" t="s">
        <v>457</v>
      </c>
      <c r="I4431" s="28" t="s">
        <v>373</v>
      </c>
      <c r="J4431" s="12" t="s">
        <v>393</v>
      </c>
      <c r="K4431" s="28" t="s">
        <v>20567</v>
      </c>
      <c r="L4431" s="12" t="s">
        <v>20259</v>
      </c>
      <c r="M4431" s="12" t="s">
        <v>20243</v>
      </c>
      <c r="N4431" s="12" t="s">
        <v>20244</v>
      </c>
      <c r="O4431" s="26" t="s">
        <v>20577</v>
      </c>
      <c r="P4431" s="26" t="s">
        <v>20578</v>
      </c>
      <c r="Q4431" s="25" t="s">
        <v>20247</v>
      </c>
      <c r="R4431" s="26" t="s">
        <v>20310</v>
      </c>
      <c r="S4431" s="15" t="s">
        <v>20579</v>
      </c>
      <c r="T4431" s="52">
        <v>0</v>
      </c>
      <c r="U4431" s="22" t="s">
        <v>20250</v>
      </c>
      <c r="V4431" s="49" t="str">
        <f>+Sitio_Publico[[#This Row],[idcoleccion]]&amp;"-"&amp;Sitio_Publico[[#This Row],[id]]</f>
        <v>000-4430</v>
      </c>
      <c r="W4431" s="49">
        <f>+VLOOKUP(Sitio_Publico[[#This Row],[territorio]],Estructura!$AE$4:$AH$1067,4,0)</f>
        <v>20000010</v>
      </c>
      <c r="X4431" s="49" t="str">
        <f>+VLOOKUP(Sitio_Publico[[#This Row],[tema]],Estructura!$G$4:$J$532,4,0)</f>
        <v>T-65</v>
      </c>
      <c r="Y4431" s="49" t="str">
        <f>+VLOOKUP(Sitio_Publico[[#This Row],[contenido]],Estructura!$L$4:$O$473,4,0)</f>
        <v>C-37</v>
      </c>
      <c r="Z4431" s="49" t="str">
        <f>+VLOOKUP(Sitio_Publico[[#This Row],[Filtro Integrado]],Estructura!$U$4:$W$529,3,0)</f>
        <v>FI-0</v>
      </c>
      <c r="AA4431" s="49" t="str">
        <f>+VLOOKUP(Sitio_Publico[[#This Row],[Muestra]],Estructura!$Y$4:$AB$483,4,0)</f>
        <v>M-000382</v>
      </c>
    </row>
    <row r="4432" spans="1:27" ht="51" x14ac:dyDescent="0.3">
      <c r="A4432" s="16">
        <f t="shared" si="69"/>
        <v>4431</v>
      </c>
      <c r="B4432" s="47" t="s">
        <v>15118</v>
      </c>
      <c r="C4432" s="13" t="s">
        <v>20237</v>
      </c>
      <c r="D4432" s="13" t="s">
        <v>20238</v>
      </c>
      <c r="E4432" s="44">
        <v>952</v>
      </c>
      <c r="F4432" s="13" t="s">
        <v>20239</v>
      </c>
      <c r="G4432" s="23" t="s">
        <v>20263</v>
      </c>
      <c r="H4432" s="42" t="s">
        <v>457</v>
      </c>
      <c r="I4432" s="28" t="s">
        <v>373</v>
      </c>
      <c r="J4432" s="12" t="s">
        <v>393</v>
      </c>
      <c r="K4432" s="28" t="s">
        <v>20567</v>
      </c>
      <c r="L4432" s="12" t="s">
        <v>20242</v>
      </c>
      <c r="M4432" s="12" t="s">
        <v>20243</v>
      </c>
      <c r="N4432" s="12" t="s">
        <v>20244</v>
      </c>
      <c r="O4432" s="26" t="s">
        <v>20568</v>
      </c>
      <c r="P4432" s="26" t="s">
        <v>20569</v>
      </c>
      <c r="Q4432" s="25" t="s">
        <v>20247</v>
      </c>
      <c r="R4432" s="26" t="s">
        <v>20310</v>
      </c>
      <c r="S4432" s="15" t="s">
        <v>20580</v>
      </c>
      <c r="T4432" s="52">
        <v>0</v>
      </c>
      <c r="U4432" s="22" t="s">
        <v>20250</v>
      </c>
      <c r="V4432" s="49" t="str">
        <f>+Sitio_Publico[[#This Row],[idcoleccion]]&amp;"-"&amp;Sitio_Publico[[#This Row],[id]]</f>
        <v>000-4431</v>
      </c>
      <c r="W4432" s="49">
        <f>+VLOOKUP(Sitio_Publico[[#This Row],[territorio]],Estructura!$AE$4:$AH$1067,4,0)</f>
        <v>20000010</v>
      </c>
      <c r="X4432" s="49" t="str">
        <f>+VLOOKUP(Sitio_Publico[[#This Row],[tema]],Estructura!$G$4:$J$532,4,0)</f>
        <v>T-65</v>
      </c>
      <c r="Y4432" s="49" t="str">
        <f>+VLOOKUP(Sitio_Publico[[#This Row],[contenido]],Estructura!$L$4:$O$473,4,0)</f>
        <v>C-38</v>
      </c>
      <c r="Z4432" s="49" t="str">
        <f>+VLOOKUP(Sitio_Publico[[#This Row],[Filtro Integrado]],Estructura!$U$4:$W$529,3,0)</f>
        <v>FI-0</v>
      </c>
      <c r="AA4432" s="49" t="str">
        <f>+VLOOKUP(Sitio_Publico[[#This Row],[Muestra]],Estructura!$Y$4:$AB$483,4,0)</f>
        <v>M-000382</v>
      </c>
    </row>
    <row r="4433" spans="1:27" ht="51" x14ac:dyDescent="0.3">
      <c r="A4433" s="16">
        <f t="shared" si="69"/>
        <v>4432</v>
      </c>
      <c r="B4433" s="47" t="s">
        <v>15118</v>
      </c>
      <c r="C4433" s="13" t="s">
        <v>20237</v>
      </c>
      <c r="D4433" s="13" t="s">
        <v>20238</v>
      </c>
      <c r="E4433" s="44">
        <v>952</v>
      </c>
      <c r="F4433" s="13" t="s">
        <v>20239</v>
      </c>
      <c r="G4433" s="23" t="s">
        <v>20263</v>
      </c>
      <c r="H4433" s="42" t="s">
        <v>457</v>
      </c>
      <c r="I4433" s="28" t="s">
        <v>373</v>
      </c>
      <c r="J4433" s="12" t="s">
        <v>393</v>
      </c>
      <c r="K4433" s="28" t="s">
        <v>20567</v>
      </c>
      <c r="L4433" s="12" t="s">
        <v>20251</v>
      </c>
      <c r="M4433" s="12" t="s">
        <v>20243</v>
      </c>
      <c r="N4433" s="12" t="s">
        <v>20244</v>
      </c>
      <c r="O4433" s="26" t="s">
        <v>20571</v>
      </c>
      <c r="P4433" s="26" t="s">
        <v>20572</v>
      </c>
      <c r="Q4433" s="25" t="s">
        <v>20247</v>
      </c>
      <c r="R4433" s="26" t="s">
        <v>20310</v>
      </c>
      <c r="S4433" s="15" t="s">
        <v>20581</v>
      </c>
      <c r="T4433" s="52">
        <v>0</v>
      </c>
      <c r="U4433" s="22" t="s">
        <v>20250</v>
      </c>
      <c r="V4433" s="49" t="str">
        <f>+Sitio_Publico[[#This Row],[idcoleccion]]&amp;"-"&amp;Sitio_Publico[[#This Row],[id]]</f>
        <v>000-4432</v>
      </c>
      <c r="W4433" s="49">
        <f>+VLOOKUP(Sitio_Publico[[#This Row],[territorio]],Estructura!$AE$4:$AH$1067,4,0)</f>
        <v>20000010</v>
      </c>
      <c r="X4433" s="49" t="str">
        <f>+VLOOKUP(Sitio_Publico[[#This Row],[tema]],Estructura!$G$4:$J$532,4,0)</f>
        <v>T-65</v>
      </c>
      <c r="Y4433" s="49" t="str">
        <f>+VLOOKUP(Sitio_Publico[[#This Row],[contenido]],Estructura!$L$4:$O$473,4,0)</f>
        <v>C-38</v>
      </c>
      <c r="Z4433" s="49" t="str">
        <f>+VLOOKUP(Sitio_Publico[[#This Row],[Filtro Integrado]],Estructura!$U$4:$W$529,3,0)</f>
        <v>FI-0</v>
      </c>
      <c r="AA4433" s="49" t="str">
        <f>+VLOOKUP(Sitio_Publico[[#This Row],[Muestra]],Estructura!$Y$4:$AB$483,4,0)</f>
        <v>M-000382</v>
      </c>
    </row>
    <row r="4434" spans="1:27" ht="51" x14ac:dyDescent="0.3">
      <c r="A4434" s="16">
        <f t="shared" si="69"/>
        <v>4433</v>
      </c>
      <c r="B4434" s="47" t="s">
        <v>15118</v>
      </c>
      <c r="C4434" s="13" t="s">
        <v>20237</v>
      </c>
      <c r="D4434" s="13" t="s">
        <v>20238</v>
      </c>
      <c r="E4434" s="44">
        <v>952</v>
      </c>
      <c r="F4434" s="13" t="s">
        <v>20239</v>
      </c>
      <c r="G4434" s="23" t="s">
        <v>20263</v>
      </c>
      <c r="H4434" s="42" t="s">
        <v>457</v>
      </c>
      <c r="I4434" s="28" t="s">
        <v>373</v>
      </c>
      <c r="J4434" s="12" t="s">
        <v>393</v>
      </c>
      <c r="K4434" s="28" t="s">
        <v>20567</v>
      </c>
      <c r="L4434" s="12" t="s">
        <v>20255</v>
      </c>
      <c r="M4434" s="12" t="s">
        <v>20243</v>
      </c>
      <c r="N4434" s="12" t="s">
        <v>20244</v>
      </c>
      <c r="O4434" s="26" t="s">
        <v>20574</v>
      </c>
      <c r="P4434" s="26" t="s">
        <v>20575</v>
      </c>
      <c r="Q4434" s="25" t="s">
        <v>20247</v>
      </c>
      <c r="R4434" s="26" t="s">
        <v>20310</v>
      </c>
      <c r="S4434" s="15" t="s">
        <v>20582</v>
      </c>
      <c r="T4434" s="52">
        <v>0</v>
      </c>
      <c r="U4434" s="22" t="s">
        <v>20250</v>
      </c>
      <c r="V4434" s="49" t="str">
        <f>+Sitio_Publico[[#This Row],[idcoleccion]]&amp;"-"&amp;Sitio_Publico[[#This Row],[id]]</f>
        <v>000-4433</v>
      </c>
      <c r="W4434" s="49">
        <f>+VLOOKUP(Sitio_Publico[[#This Row],[territorio]],Estructura!$AE$4:$AH$1067,4,0)</f>
        <v>20000010</v>
      </c>
      <c r="X4434" s="49" t="str">
        <f>+VLOOKUP(Sitio_Publico[[#This Row],[tema]],Estructura!$G$4:$J$532,4,0)</f>
        <v>T-65</v>
      </c>
      <c r="Y4434" s="49" t="str">
        <f>+VLOOKUP(Sitio_Publico[[#This Row],[contenido]],Estructura!$L$4:$O$473,4,0)</f>
        <v>C-38</v>
      </c>
      <c r="Z4434" s="49" t="str">
        <f>+VLOOKUP(Sitio_Publico[[#This Row],[Filtro Integrado]],Estructura!$U$4:$W$529,3,0)</f>
        <v>FI-0</v>
      </c>
      <c r="AA4434" s="49" t="str">
        <f>+VLOOKUP(Sitio_Publico[[#This Row],[Muestra]],Estructura!$Y$4:$AB$483,4,0)</f>
        <v>M-000382</v>
      </c>
    </row>
    <row r="4435" spans="1:27" ht="51" x14ac:dyDescent="0.3">
      <c r="A4435" s="16">
        <f t="shared" si="69"/>
        <v>4434</v>
      </c>
      <c r="B4435" s="47" t="s">
        <v>15118</v>
      </c>
      <c r="C4435" s="13" t="s">
        <v>20237</v>
      </c>
      <c r="D4435" s="13" t="s">
        <v>20238</v>
      </c>
      <c r="E4435" s="44">
        <v>952</v>
      </c>
      <c r="F4435" s="13" t="s">
        <v>20239</v>
      </c>
      <c r="G4435" s="23" t="s">
        <v>20273</v>
      </c>
      <c r="H4435" s="42" t="s">
        <v>457</v>
      </c>
      <c r="I4435" s="28" t="s">
        <v>373</v>
      </c>
      <c r="J4435" s="12" t="s">
        <v>20274</v>
      </c>
      <c r="K4435" s="28" t="s">
        <v>20567</v>
      </c>
      <c r="L4435" s="12" t="s">
        <v>20275</v>
      </c>
      <c r="M4435" s="12" t="s">
        <v>20243</v>
      </c>
      <c r="N4435" s="12" t="s">
        <v>20244</v>
      </c>
      <c r="O4435" s="26" t="s">
        <v>20583</v>
      </c>
      <c r="P4435" s="26" t="s">
        <v>20584</v>
      </c>
      <c r="Q4435" s="25" t="s">
        <v>20278</v>
      </c>
      <c r="R4435" s="26" t="s">
        <v>20310</v>
      </c>
      <c r="S4435" s="15" t="s">
        <v>20585</v>
      </c>
      <c r="T4435" s="52">
        <v>0</v>
      </c>
      <c r="U4435" s="22" t="s">
        <v>20250</v>
      </c>
      <c r="V4435" s="49" t="str">
        <f>+Sitio_Publico[[#This Row],[idcoleccion]]&amp;"-"&amp;Sitio_Publico[[#This Row],[id]]</f>
        <v>000-4434</v>
      </c>
      <c r="W4435" s="49">
        <f>+VLOOKUP(Sitio_Publico[[#This Row],[territorio]],Estructura!$AE$4:$AH$1067,4,0)</f>
        <v>20000010</v>
      </c>
      <c r="X4435" s="49" t="str">
        <f>+VLOOKUP(Sitio_Publico[[#This Row],[tema]],Estructura!$G$4:$J$532,4,0)</f>
        <v>T-65</v>
      </c>
      <c r="Y4435" s="49" t="str">
        <f>+VLOOKUP(Sitio_Publico[[#This Row],[contenido]],Estructura!$L$4:$O$473,4,0)</f>
        <v>C-39</v>
      </c>
      <c r="Z4435" s="49" t="str">
        <f>+VLOOKUP(Sitio_Publico[[#This Row],[Filtro Integrado]],Estructura!$U$4:$W$529,3,0)</f>
        <v>FI-17</v>
      </c>
      <c r="AA4435" s="49" t="str">
        <f>+VLOOKUP(Sitio_Publico[[#This Row],[Muestra]],Estructura!$Y$4:$AB$483,4,0)</f>
        <v>M-000382</v>
      </c>
    </row>
    <row r="4436" spans="1:27" ht="61.2" x14ac:dyDescent="0.3">
      <c r="A4436" s="16">
        <f t="shared" si="69"/>
        <v>4435</v>
      </c>
      <c r="B4436" s="47" t="s">
        <v>15118</v>
      </c>
      <c r="C4436" s="13" t="s">
        <v>20237</v>
      </c>
      <c r="D4436" s="13" t="s">
        <v>20238</v>
      </c>
      <c r="E4436" s="44">
        <v>952</v>
      </c>
      <c r="F4436" s="13" t="s">
        <v>20239</v>
      </c>
      <c r="G4436" s="23" t="s">
        <v>20240</v>
      </c>
      <c r="H4436" s="42" t="s">
        <v>457</v>
      </c>
      <c r="I4436" s="28" t="s">
        <v>373</v>
      </c>
      <c r="J4436" s="12" t="s">
        <v>393</v>
      </c>
      <c r="K4436" s="28" t="s">
        <v>20567</v>
      </c>
      <c r="L4436" s="12" t="s">
        <v>20242</v>
      </c>
      <c r="M4436" s="12" t="s">
        <v>20243</v>
      </c>
      <c r="N4436" s="12" t="s">
        <v>20244</v>
      </c>
      <c r="O4436" s="26" t="s">
        <v>20586</v>
      </c>
      <c r="P4436" s="26" t="s">
        <v>20587</v>
      </c>
      <c r="Q4436" s="25" t="s">
        <v>20282</v>
      </c>
      <c r="R4436" s="26" t="s">
        <v>20310</v>
      </c>
      <c r="S4436" s="15" t="s">
        <v>20588</v>
      </c>
      <c r="T4436" s="52">
        <v>0</v>
      </c>
      <c r="U4436" s="22" t="s">
        <v>20250</v>
      </c>
      <c r="V4436" s="49" t="str">
        <f>+Sitio_Publico[[#This Row],[idcoleccion]]&amp;"-"&amp;Sitio_Publico[[#This Row],[id]]</f>
        <v>000-4435</v>
      </c>
      <c r="W4436" s="49">
        <f>+VLOOKUP(Sitio_Publico[[#This Row],[territorio]],Estructura!$AE$4:$AH$1067,4,0)</f>
        <v>20000010</v>
      </c>
      <c r="X4436" s="49" t="str">
        <f>+VLOOKUP(Sitio_Publico[[#This Row],[tema]],Estructura!$G$4:$J$532,4,0)</f>
        <v>T-65</v>
      </c>
      <c r="Y4436" s="49" t="str">
        <f>+VLOOKUP(Sitio_Publico[[#This Row],[contenido]],Estructura!$L$4:$O$473,4,0)</f>
        <v>C-37</v>
      </c>
      <c r="Z4436" s="49" t="str">
        <f>+VLOOKUP(Sitio_Publico[[#This Row],[Filtro Integrado]],Estructura!$U$4:$W$529,3,0)</f>
        <v>FI-0</v>
      </c>
      <c r="AA4436" s="49" t="str">
        <f>+VLOOKUP(Sitio_Publico[[#This Row],[Muestra]],Estructura!$Y$4:$AB$483,4,0)</f>
        <v>M-000382</v>
      </c>
    </row>
    <row r="4437" spans="1:27" ht="61.2" x14ac:dyDescent="0.3">
      <c r="A4437" s="16">
        <f t="shared" si="69"/>
        <v>4436</v>
      </c>
      <c r="B4437" s="47" t="s">
        <v>15118</v>
      </c>
      <c r="C4437" s="13" t="s">
        <v>20237</v>
      </c>
      <c r="D4437" s="13" t="s">
        <v>20238</v>
      </c>
      <c r="E4437" s="44">
        <v>952</v>
      </c>
      <c r="F4437" s="13" t="s">
        <v>20239</v>
      </c>
      <c r="G4437" s="23" t="s">
        <v>20240</v>
      </c>
      <c r="H4437" s="42" t="s">
        <v>457</v>
      </c>
      <c r="I4437" s="28" t="s">
        <v>373</v>
      </c>
      <c r="J4437" s="12" t="s">
        <v>393</v>
      </c>
      <c r="K4437" s="28" t="s">
        <v>20567</v>
      </c>
      <c r="L4437" s="12" t="s">
        <v>20251</v>
      </c>
      <c r="M4437" s="12" t="s">
        <v>20243</v>
      </c>
      <c r="N4437" s="12" t="s">
        <v>20244</v>
      </c>
      <c r="O4437" s="26" t="s">
        <v>20589</v>
      </c>
      <c r="P4437" s="26" t="s">
        <v>20590</v>
      </c>
      <c r="Q4437" s="25" t="s">
        <v>20282</v>
      </c>
      <c r="R4437" s="26" t="s">
        <v>20310</v>
      </c>
      <c r="S4437" s="15" t="s">
        <v>20591</v>
      </c>
      <c r="T4437" s="52">
        <v>0</v>
      </c>
      <c r="U4437" s="22" t="s">
        <v>20250</v>
      </c>
      <c r="V4437" s="49" t="str">
        <f>+Sitio_Publico[[#This Row],[idcoleccion]]&amp;"-"&amp;Sitio_Publico[[#This Row],[id]]</f>
        <v>000-4436</v>
      </c>
      <c r="W4437" s="49">
        <f>+VLOOKUP(Sitio_Publico[[#This Row],[territorio]],Estructura!$AE$4:$AH$1067,4,0)</f>
        <v>20000010</v>
      </c>
      <c r="X4437" s="49" t="str">
        <f>+VLOOKUP(Sitio_Publico[[#This Row],[tema]],Estructura!$G$4:$J$532,4,0)</f>
        <v>T-65</v>
      </c>
      <c r="Y4437" s="49" t="str">
        <f>+VLOOKUP(Sitio_Publico[[#This Row],[contenido]],Estructura!$L$4:$O$473,4,0)</f>
        <v>C-37</v>
      </c>
      <c r="Z4437" s="49" t="str">
        <f>+VLOOKUP(Sitio_Publico[[#This Row],[Filtro Integrado]],Estructura!$U$4:$W$529,3,0)</f>
        <v>FI-0</v>
      </c>
      <c r="AA4437" s="49" t="str">
        <f>+VLOOKUP(Sitio_Publico[[#This Row],[Muestra]],Estructura!$Y$4:$AB$483,4,0)</f>
        <v>M-000382</v>
      </c>
    </row>
    <row r="4438" spans="1:27" ht="61.2" x14ac:dyDescent="0.3">
      <c r="A4438" s="16">
        <f t="shared" si="69"/>
        <v>4437</v>
      </c>
      <c r="B4438" s="47" t="s">
        <v>15118</v>
      </c>
      <c r="C4438" s="13" t="s">
        <v>20237</v>
      </c>
      <c r="D4438" s="13" t="s">
        <v>20238</v>
      </c>
      <c r="E4438" s="44">
        <v>952</v>
      </c>
      <c r="F4438" s="13" t="s">
        <v>20239</v>
      </c>
      <c r="G4438" s="23" t="s">
        <v>20240</v>
      </c>
      <c r="H4438" s="42" t="s">
        <v>457</v>
      </c>
      <c r="I4438" s="28" t="s">
        <v>373</v>
      </c>
      <c r="J4438" s="12" t="s">
        <v>393</v>
      </c>
      <c r="K4438" s="28" t="s">
        <v>20567</v>
      </c>
      <c r="L4438" s="12" t="s">
        <v>20255</v>
      </c>
      <c r="M4438" s="12" t="s">
        <v>20243</v>
      </c>
      <c r="N4438" s="12" t="s">
        <v>20244</v>
      </c>
      <c r="O4438" s="26" t="s">
        <v>20592</v>
      </c>
      <c r="P4438" s="26" t="s">
        <v>20593</v>
      </c>
      <c r="Q4438" s="25" t="s">
        <v>20282</v>
      </c>
      <c r="R4438" s="26" t="s">
        <v>20310</v>
      </c>
      <c r="S4438" s="15" t="s">
        <v>20594</v>
      </c>
      <c r="T4438" s="52">
        <v>0</v>
      </c>
      <c r="U4438" s="22" t="s">
        <v>20250</v>
      </c>
      <c r="V4438" s="49" t="str">
        <f>+Sitio_Publico[[#This Row],[idcoleccion]]&amp;"-"&amp;Sitio_Publico[[#This Row],[id]]</f>
        <v>000-4437</v>
      </c>
      <c r="W4438" s="49">
        <f>+VLOOKUP(Sitio_Publico[[#This Row],[territorio]],Estructura!$AE$4:$AH$1067,4,0)</f>
        <v>20000010</v>
      </c>
      <c r="X4438" s="49" t="str">
        <f>+VLOOKUP(Sitio_Publico[[#This Row],[tema]],Estructura!$G$4:$J$532,4,0)</f>
        <v>T-65</v>
      </c>
      <c r="Y4438" s="49" t="str">
        <f>+VLOOKUP(Sitio_Publico[[#This Row],[contenido]],Estructura!$L$4:$O$473,4,0)</f>
        <v>C-37</v>
      </c>
      <c r="Z4438" s="49" t="str">
        <f>+VLOOKUP(Sitio_Publico[[#This Row],[Filtro Integrado]],Estructura!$U$4:$W$529,3,0)</f>
        <v>FI-0</v>
      </c>
      <c r="AA4438" s="49" t="str">
        <f>+VLOOKUP(Sitio_Publico[[#This Row],[Muestra]],Estructura!$Y$4:$AB$483,4,0)</f>
        <v>M-000382</v>
      </c>
    </row>
    <row r="4439" spans="1:27" ht="61.2" x14ac:dyDescent="0.3">
      <c r="A4439" s="16">
        <f t="shared" si="69"/>
        <v>4438</v>
      </c>
      <c r="B4439" s="47" t="s">
        <v>15118</v>
      </c>
      <c r="C4439" s="13" t="s">
        <v>20237</v>
      </c>
      <c r="D4439" s="13" t="s">
        <v>20238</v>
      </c>
      <c r="E4439" s="44">
        <v>952</v>
      </c>
      <c r="F4439" s="13" t="s">
        <v>20239</v>
      </c>
      <c r="G4439" s="23" t="s">
        <v>20240</v>
      </c>
      <c r="H4439" s="42" t="s">
        <v>457</v>
      </c>
      <c r="I4439" s="28" t="s">
        <v>373</v>
      </c>
      <c r="J4439" s="12" t="s">
        <v>393</v>
      </c>
      <c r="K4439" s="28" t="s">
        <v>20567</v>
      </c>
      <c r="L4439" s="12" t="s">
        <v>20259</v>
      </c>
      <c r="M4439" s="12" t="s">
        <v>20243</v>
      </c>
      <c r="N4439" s="12" t="s">
        <v>20244</v>
      </c>
      <c r="O4439" s="26" t="s">
        <v>20595</v>
      </c>
      <c r="P4439" s="26" t="s">
        <v>20596</v>
      </c>
      <c r="Q4439" s="25" t="s">
        <v>20282</v>
      </c>
      <c r="R4439" s="26" t="s">
        <v>20310</v>
      </c>
      <c r="S4439" s="15" t="s">
        <v>20597</v>
      </c>
      <c r="T4439" s="52">
        <v>0</v>
      </c>
      <c r="U4439" s="22" t="s">
        <v>20250</v>
      </c>
      <c r="V4439" s="49" t="str">
        <f>+Sitio_Publico[[#This Row],[idcoleccion]]&amp;"-"&amp;Sitio_Publico[[#This Row],[id]]</f>
        <v>000-4438</v>
      </c>
      <c r="W4439" s="49">
        <f>+VLOOKUP(Sitio_Publico[[#This Row],[territorio]],Estructura!$AE$4:$AH$1067,4,0)</f>
        <v>20000010</v>
      </c>
      <c r="X4439" s="49" t="str">
        <f>+VLOOKUP(Sitio_Publico[[#This Row],[tema]],Estructura!$G$4:$J$532,4,0)</f>
        <v>T-65</v>
      </c>
      <c r="Y4439" s="49" t="str">
        <f>+VLOOKUP(Sitio_Publico[[#This Row],[contenido]],Estructura!$L$4:$O$473,4,0)</f>
        <v>C-37</v>
      </c>
      <c r="Z4439" s="49" t="str">
        <f>+VLOOKUP(Sitio_Publico[[#This Row],[Filtro Integrado]],Estructura!$U$4:$W$529,3,0)</f>
        <v>FI-0</v>
      </c>
      <c r="AA4439" s="49" t="str">
        <f>+VLOOKUP(Sitio_Publico[[#This Row],[Muestra]],Estructura!$Y$4:$AB$483,4,0)</f>
        <v>M-000382</v>
      </c>
    </row>
    <row r="4440" spans="1:27" ht="61.2" x14ac:dyDescent="0.3">
      <c r="A4440" s="16">
        <f t="shared" si="69"/>
        <v>4439</v>
      </c>
      <c r="B4440" s="47" t="s">
        <v>15118</v>
      </c>
      <c r="C4440" s="13" t="s">
        <v>20237</v>
      </c>
      <c r="D4440" s="13" t="s">
        <v>20238</v>
      </c>
      <c r="E4440" s="44">
        <v>952</v>
      </c>
      <c r="F4440" s="13" t="s">
        <v>20239</v>
      </c>
      <c r="G4440" s="23" t="s">
        <v>20263</v>
      </c>
      <c r="H4440" s="42" t="s">
        <v>457</v>
      </c>
      <c r="I4440" s="28" t="s">
        <v>373</v>
      </c>
      <c r="J4440" s="12" t="s">
        <v>393</v>
      </c>
      <c r="K4440" s="28" t="s">
        <v>20567</v>
      </c>
      <c r="L4440" s="12" t="s">
        <v>20242</v>
      </c>
      <c r="M4440" s="12" t="s">
        <v>20243</v>
      </c>
      <c r="N4440" s="12" t="s">
        <v>20244</v>
      </c>
      <c r="O4440" s="26" t="s">
        <v>20586</v>
      </c>
      <c r="P4440" s="26" t="s">
        <v>20587</v>
      </c>
      <c r="Q4440" s="25" t="s">
        <v>20282</v>
      </c>
      <c r="R4440" s="26" t="s">
        <v>20310</v>
      </c>
      <c r="S4440" s="15" t="s">
        <v>20598</v>
      </c>
      <c r="T4440" s="52">
        <v>0</v>
      </c>
      <c r="U4440" s="22" t="s">
        <v>20250</v>
      </c>
      <c r="V4440" s="49" t="str">
        <f>+Sitio_Publico[[#This Row],[idcoleccion]]&amp;"-"&amp;Sitio_Publico[[#This Row],[id]]</f>
        <v>000-4439</v>
      </c>
      <c r="W4440" s="49">
        <f>+VLOOKUP(Sitio_Publico[[#This Row],[territorio]],Estructura!$AE$4:$AH$1067,4,0)</f>
        <v>20000010</v>
      </c>
      <c r="X4440" s="49" t="str">
        <f>+VLOOKUP(Sitio_Publico[[#This Row],[tema]],Estructura!$G$4:$J$532,4,0)</f>
        <v>T-65</v>
      </c>
      <c r="Y4440" s="49" t="str">
        <f>+VLOOKUP(Sitio_Publico[[#This Row],[contenido]],Estructura!$L$4:$O$473,4,0)</f>
        <v>C-38</v>
      </c>
      <c r="Z4440" s="49" t="str">
        <f>+VLOOKUP(Sitio_Publico[[#This Row],[Filtro Integrado]],Estructura!$U$4:$W$529,3,0)</f>
        <v>FI-0</v>
      </c>
      <c r="AA4440" s="49" t="str">
        <f>+VLOOKUP(Sitio_Publico[[#This Row],[Muestra]],Estructura!$Y$4:$AB$483,4,0)</f>
        <v>M-000382</v>
      </c>
    </row>
    <row r="4441" spans="1:27" ht="61.2" x14ac:dyDescent="0.3">
      <c r="A4441" s="16">
        <f t="shared" si="69"/>
        <v>4440</v>
      </c>
      <c r="B4441" s="47" t="s">
        <v>15118</v>
      </c>
      <c r="C4441" s="13" t="s">
        <v>20237</v>
      </c>
      <c r="D4441" s="13" t="s">
        <v>20238</v>
      </c>
      <c r="E4441" s="44">
        <v>952</v>
      </c>
      <c r="F4441" s="13" t="s">
        <v>20239</v>
      </c>
      <c r="G4441" s="23" t="s">
        <v>20263</v>
      </c>
      <c r="H4441" s="42" t="s">
        <v>457</v>
      </c>
      <c r="I4441" s="28" t="s">
        <v>373</v>
      </c>
      <c r="J4441" s="12" t="s">
        <v>393</v>
      </c>
      <c r="K4441" s="28" t="s">
        <v>20567</v>
      </c>
      <c r="L4441" s="12" t="s">
        <v>20251</v>
      </c>
      <c r="M4441" s="12" t="s">
        <v>20243</v>
      </c>
      <c r="N4441" s="12" t="s">
        <v>20244</v>
      </c>
      <c r="O4441" s="26" t="s">
        <v>20589</v>
      </c>
      <c r="P4441" s="26" t="s">
        <v>20590</v>
      </c>
      <c r="Q4441" s="25" t="s">
        <v>20282</v>
      </c>
      <c r="R4441" s="26" t="s">
        <v>20310</v>
      </c>
      <c r="S4441" s="15" t="s">
        <v>20599</v>
      </c>
      <c r="T4441" s="52">
        <v>0</v>
      </c>
      <c r="U4441" s="22" t="s">
        <v>20250</v>
      </c>
      <c r="V4441" s="49" t="str">
        <f>+Sitio_Publico[[#This Row],[idcoleccion]]&amp;"-"&amp;Sitio_Publico[[#This Row],[id]]</f>
        <v>000-4440</v>
      </c>
      <c r="W4441" s="49">
        <f>+VLOOKUP(Sitio_Publico[[#This Row],[territorio]],Estructura!$AE$4:$AH$1067,4,0)</f>
        <v>20000010</v>
      </c>
      <c r="X4441" s="49" t="str">
        <f>+VLOOKUP(Sitio_Publico[[#This Row],[tema]],Estructura!$G$4:$J$532,4,0)</f>
        <v>T-65</v>
      </c>
      <c r="Y4441" s="49" t="str">
        <f>+VLOOKUP(Sitio_Publico[[#This Row],[contenido]],Estructura!$L$4:$O$473,4,0)</f>
        <v>C-38</v>
      </c>
      <c r="Z4441" s="49" t="str">
        <f>+VLOOKUP(Sitio_Publico[[#This Row],[Filtro Integrado]],Estructura!$U$4:$W$529,3,0)</f>
        <v>FI-0</v>
      </c>
      <c r="AA4441" s="49" t="str">
        <f>+VLOOKUP(Sitio_Publico[[#This Row],[Muestra]],Estructura!$Y$4:$AB$483,4,0)</f>
        <v>M-000382</v>
      </c>
    </row>
    <row r="4442" spans="1:27" ht="61.2" x14ac:dyDescent="0.3">
      <c r="A4442" s="16">
        <f t="shared" si="69"/>
        <v>4441</v>
      </c>
      <c r="B4442" s="47" t="s">
        <v>15118</v>
      </c>
      <c r="C4442" s="13" t="s">
        <v>20237</v>
      </c>
      <c r="D4442" s="13" t="s">
        <v>20238</v>
      </c>
      <c r="E4442" s="44">
        <v>952</v>
      </c>
      <c r="F4442" s="13" t="s">
        <v>20239</v>
      </c>
      <c r="G4442" s="23" t="s">
        <v>20263</v>
      </c>
      <c r="H4442" s="42" t="s">
        <v>457</v>
      </c>
      <c r="I4442" s="28" t="s">
        <v>373</v>
      </c>
      <c r="J4442" s="12" t="s">
        <v>393</v>
      </c>
      <c r="K4442" s="28" t="s">
        <v>20567</v>
      </c>
      <c r="L4442" s="12" t="s">
        <v>20255</v>
      </c>
      <c r="M4442" s="12" t="s">
        <v>20243</v>
      </c>
      <c r="N4442" s="12" t="s">
        <v>20244</v>
      </c>
      <c r="O4442" s="26" t="s">
        <v>20592</v>
      </c>
      <c r="P4442" s="26" t="s">
        <v>20593</v>
      </c>
      <c r="Q4442" s="25" t="s">
        <v>20282</v>
      </c>
      <c r="R4442" s="26" t="s">
        <v>20310</v>
      </c>
      <c r="S4442" s="15" t="s">
        <v>20600</v>
      </c>
      <c r="T4442" s="52">
        <v>0</v>
      </c>
      <c r="U4442" s="22" t="s">
        <v>20250</v>
      </c>
      <c r="V4442" s="49" t="str">
        <f>+Sitio_Publico[[#This Row],[idcoleccion]]&amp;"-"&amp;Sitio_Publico[[#This Row],[id]]</f>
        <v>000-4441</v>
      </c>
      <c r="W4442" s="49">
        <f>+VLOOKUP(Sitio_Publico[[#This Row],[territorio]],Estructura!$AE$4:$AH$1067,4,0)</f>
        <v>20000010</v>
      </c>
      <c r="X4442" s="49" t="str">
        <f>+VLOOKUP(Sitio_Publico[[#This Row],[tema]],Estructura!$G$4:$J$532,4,0)</f>
        <v>T-65</v>
      </c>
      <c r="Y4442" s="49" t="str">
        <f>+VLOOKUP(Sitio_Publico[[#This Row],[contenido]],Estructura!$L$4:$O$473,4,0)</f>
        <v>C-38</v>
      </c>
      <c r="Z4442" s="49" t="str">
        <f>+VLOOKUP(Sitio_Publico[[#This Row],[Filtro Integrado]],Estructura!$U$4:$W$529,3,0)</f>
        <v>FI-0</v>
      </c>
      <c r="AA4442" s="49" t="str">
        <f>+VLOOKUP(Sitio_Publico[[#This Row],[Muestra]],Estructura!$Y$4:$AB$483,4,0)</f>
        <v>M-000382</v>
      </c>
    </row>
    <row r="4443" spans="1:27" ht="48" x14ac:dyDescent="0.3">
      <c r="A4443" s="16">
        <f t="shared" si="69"/>
        <v>4442</v>
      </c>
      <c r="B4443" s="47" t="s">
        <v>15118</v>
      </c>
      <c r="C4443" s="13" t="s">
        <v>20237</v>
      </c>
      <c r="D4443" s="13" t="s">
        <v>20238</v>
      </c>
      <c r="E4443" s="44">
        <v>952</v>
      </c>
      <c r="F4443" s="13" t="s">
        <v>20296</v>
      </c>
      <c r="G4443" s="23" t="s">
        <v>20297</v>
      </c>
      <c r="H4443" s="42" t="s">
        <v>457</v>
      </c>
      <c r="I4443" s="28" t="s">
        <v>373</v>
      </c>
      <c r="J4443" s="12" t="s">
        <v>393</v>
      </c>
      <c r="K4443" s="28" t="s">
        <v>20567</v>
      </c>
      <c r="L4443" s="12" t="s">
        <v>20275</v>
      </c>
      <c r="M4443" s="12" t="s">
        <v>20243</v>
      </c>
      <c r="N4443" s="12" t="s">
        <v>20244</v>
      </c>
      <c r="O4443" s="26" t="s">
        <v>20601</v>
      </c>
      <c r="P4443" s="26" t="s">
        <v>20602</v>
      </c>
      <c r="Q4443" s="25" t="s">
        <v>20247</v>
      </c>
      <c r="R4443" s="26" t="s">
        <v>20310</v>
      </c>
      <c r="S4443" s="15" t="s">
        <v>20603</v>
      </c>
      <c r="T4443" s="52">
        <v>0</v>
      </c>
      <c r="U4443" s="22" t="s">
        <v>20250</v>
      </c>
      <c r="V4443" s="49" t="str">
        <f>+Sitio_Publico[[#This Row],[idcoleccion]]&amp;"-"&amp;Sitio_Publico[[#This Row],[id]]</f>
        <v>000-4442</v>
      </c>
      <c r="W4443" s="49">
        <f>+VLOOKUP(Sitio_Publico[[#This Row],[territorio]],Estructura!$AE$4:$AH$1067,4,0)</f>
        <v>20000010</v>
      </c>
      <c r="X4443" s="49" t="str">
        <f>+VLOOKUP(Sitio_Publico[[#This Row],[tema]],Estructura!$G$4:$J$532,4,0)</f>
        <v>T-66</v>
      </c>
      <c r="Y4443" s="49" t="str">
        <f>+VLOOKUP(Sitio_Publico[[#This Row],[contenido]],Estructura!$L$4:$O$473,4,0)</f>
        <v>C-40</v>
      </c>
      <c r="Z4443" s="49" t="str">
        <f>+VLOOKUP(Sitio_Publico[[#This Row],[Filtro Integrado]],Estructura!$U$4:$W$529,3,0)</f>
        <v>FI-0</v>
      </c>
      <c r="AA4443" s="49" t="str">
        <f>+VLOOKUP(Sitio_Publico[[#This Row],[Muestra]],Estructura!$Y$4:$AB$483,4,0)</f>
        <v>M-000382</v>
      </c>
    </row>
    <row r="4444" spans="1:27" ht="51" x14ac:dyDescent="0.3">
      <c r="A4444" s="16">
        <f t="shared" si="69"/>
        <v>4443</v>
      </c>
      <c r="B4444" s="47" t="s">
        <v>15118</v>
      </c>
      <c r="C4444" s="13" t="s">
        <v>20237</v>
      </c>
      <c r="D4444" s="13" t="s">
        <v>20238</v>
      </c>
      <c r="E4444" s="44">
        <v>952</v>
      </c>
      <c r="F4444" s="13" t="s">
        <v>20296</v>
      </c>
      <c r="G4444" s="23" t="s">
        <v>20297</v>
      </c>
      <c r="H4444" s="42" t="s">
        <v>457</v>
      </c>
      <c r="I4444" s="28" t="s">
        <v>373</v>
      </c>
      <c r="J4444" s="12" t="s">
        <v>20274</v>
      </c>
      <c r="K4444" s="28" t="s">
        <v>20567</v>
      </c>
      <c r="L4444" s="12" t="s">
        <v>20275</v>
      </c>
      <c r="M4444" s="12" t="s">
        <v>20243</v>
      </c>
      <c r="N4444" s="12" t="s">
        <v>20244</v>
      </c>
      <c r="O4444" s="26" t="s">
        <v>20604</v>
      </c>
      <c r="P4444" s="26" t="s">
        <v>20605</v>
      </c>
      <c r="Q4444" s="25" t="s">
        <v>20278</v>
      </c>
      <c r="R4444" s="26" t="s">
        <v>20310</v>
      </c>
      <c r="S4444" s="15" t="s">
        <v>20606</v>
      </c>
      <c r="T4444" s="52">
        <v>0</v>
      </c>
      <c r="U4444" s="22" t="s">
        <v>20250</v>
      </c>
      <c r="V4444" s="49" t="str">
        <f>+Sitio_Publico[[#This Row],[idcoleccion]]&amp;"-"&amp;Sitio_Publico[[#This Row],[id]]</f>
        <v>000-4443</v>
      </c>
      <c r="W4444" s="49">
        <f>+VLOOKUP(Sitio_Publico[[#This Row],[territorio]],Estructura!$AE$4:$AH$1067,4,0)</f>
        <v>20000010</v>
      </c>
      <c r="X4444" s="49" t="str">
        <f>+VLOOKUP(Sitio_Publico[[#This Row],[tema]],Estructura!$G$4:$J$532,4,0)</f>
        <v>T-66</v>
      </c>
      <c r="Y4444" s="49" t="str">
        <f>+VLOOKUP(Sitio_Publico[[#This Row],[contenido]],Estructura!$L$4:$O$473,4,0)</f>
        <v>C-40</v>
      </c>
      <c r="Z4444" s="49" t="str">
        <f>+VLOOKUP(Sitio_Publico[[#This Row],[Filtro Integrado]],Estructura!$U$4:$W$529,3,0)</f>
        <v>FI-17</v>
      </c>
      <c r="AA4444" s="49" t="str">
        <f>+VLOOKUP(Sitio_Publico[[#This Row],[Muestra]],Estructura!$Y$4:$AB$483,4,0)</f>
        <v>M-000382</v>
      </c>
    </row>
    <row r="4445" spans="1:27" ht="51" x14ac:dyDescent="0.3">
      <c r="A4445" s="16">
        <f t="shared" si="69"/>
        <v>4444</v>
      </c>
      <c r="B4445" s="47" t="s">
        <v>15118</v>
      </c>
      <c r="C4445" s="13" t="s">
        <v>20237</v>
      </c>
      <c r="D4445" s="13" t="s">
        <v>20238</v>
      </c>
      <c r="E4445" s="44">
        <v>952</v>
      </c>
      <c r="F4445" s="13" t="s">
        <v>20296</v>
      </c>
      <c r="G4445" s="23" t="s">
        <v>20297</v>
      </c>
      <c r="H4445" s="42" t="s">
        <v>457</v>
      </c>
      <c r="I4445" s="28" t="s">
        <v>373</v>
      </c>
      <c r="J4445" s="12" t="s">
        <v>393</v>
      </c>
      <c r="K4445" s="28" t="s">
        <v>20567</v>
      </c>
      <c r="L4445" s="12" t="s">
        <v>20275</v>
      </c>
      <c r="M4445" s="12" t="s">
        <v>20243</v>
      </c>
      <c r="N4445" s="12" t="s">
        <v>20244</v>
      </c>
      <c r="O4445" s="26" t="s">
        <v>20607</v>
      </c>
      <c r="P4445" s="26" t="s">
        <v>20608</v>
      </c>
      <c r="Q4445" s="25" t="s">
        <v>20282</v>
      </c>
      <c r="R4445" s="26" t="s">
        <v>20310</v>
      </c>
      <c r="S4445" s="15" t="s">
        <v>20609</v>
      </c>
      <c r="T4445" s="52">
        <v>0</v>
      </c>
      <c r="U4445" s="22" t="s">
        <v>20250</v>
      </c>
      <c r="V4445" s="49" t="str">
        <f>+Sitio_Publico[[#This Row],[idcoleccion]]&amp;"-"&amp;Sitio_Publico[[#This Row],[id]]</f>
        <v>000-4444</v>
      </c>
      <c r="W4445" s="49">
        <f>+VLOOKUP(Sitio_Publico[[#This Row],[territorio]],Estructura!$AE$4:$AH$1067,4,0)</f>
        <v>20000010</v>
      </c>
      <c r="X4445" s="49" t="str">
        <f>+VLOOKUP(Sitio_Publico[[#This Row],[tema]],Estructura!$G$4:$J$532,4,0)</f>
        <v>T-66</v>
      </c>
      <c r="Y4445" s="49" t="str">
        <f>+VLOOKUP(Sitio_Publico[[#This Row],[contenido]],Estructura!$L$4:$O$473,4,0)</f>
        <v>C-40</v>
      </c>
      <c r="Z4445" s="49" t="str">
        <f>+VLOOKUP(Sitio_Publico[[#This Row],[Filtro Integrado]],Estructura!$U$4:$W$529,3,0)</f>
        <v>FI-0</v>
      </c>
      <c r="AA4445" s="49" t="str">
        <f>+VLOOKUP(Sitio_Publico[[#This Row],[Muestra]],Estructura!$Y$4:$AB$483,4,0)</f>
        <v>M-000382</v>
      </c>
    </row>
    <row r="4446" spans="1:27" ht="61.2" x14ac:dyDescent="0.3">
      <c r="A4446" s="16">
        <f t="shared" si="69"/>
        <v>4445</v>
      </c>
      <c r="B4446" s="47" t="s">
        <v>15118</v>
      </c>
      <c r="C4446" s="13" t="s">
        <v>20237</v>
      </c>
      <c r="D4446" s="13" t="s">
        <v>20238</v>
      </c>
      <c r="E4446" s="44">
        <v>813</v>
      </c>
      <c r="F4446" s="13" t="s">
        <v>20239</v>
      </c>
      <c r="G4446" s="23" t="s">
        <v>20240</v>
      </c>
      <c r="H4446" s="42" t="s">
        <v>457</v>
      </c>
      <c r="I4446" s="28" t="s">
        <v>373</v>
      </c>
      <c r="J4446" s="12" t="s">
        <v>393</v>
      </c>
      <c r="K4446" s="28" t="s">
        <v>20610</v>
      </c>
      <c r="L4446" s="12" t="s">
        <v>20242</v>
      </c>
      <c r="M4446" s="12" t="s">
        <v>20243</v>
      </c>
      <c r="N4446" s="12" t="s">
        <v>20244</v>
      </c>
      <c r="O4446" s="26" t="s">
        <v>20611</v>
      </c>
      <c r="P4446" s="26" t="s">
        <v>20612</v>
      </c>
      <c r="Q4446" s="25" t="s">
        <v>20247</v>
      </c>
      <c r="R4446" s="26" t="s">
        <v>20354</v>
      </c>
      <c r="S4446" s="15" t="s">
        <v>20613</v>
      </c>
      <c r="T4446" s="52">
        <v>0</v>
      </c>
      <c r="U4446" s="22" t="s">
        <v>20250</v>
      </c>
      <c r="V4446" s="49" t="str">
        <f>+Sitio_Publico[[#This Row],[idcoleccion]]&amp;"-"&amp;Sitio_Publico[[#This Row],[id]]</f>
        <v>000-4445</v>
      </c>
      <c r="W4446" s="49">
        <f>+VLOOKUP(Sitio_Publico[[#This Row],[territorio]],Estructura!$AE$4:$AH$1067,4,0)</f>
        <v>20000010</v>
      </c>
      <c r="X4446" s="49" t="str">
        <f>+VLOOKUP(Sitio_Publico[[#This Row],[tema]],Estructura!$G$4:$J$532,4,0)</f>
        <v>T-65</v>
      </c>
      <c r="Y4446" s="49" t="str">
        <f>+VLOOKUP(Sitio_Publico[[#This Row],[contenido]],Estructura!$L$4:$O$473,4,0)</f>
        <v>C-37</v>
      </c>
      <c r="Z4446" s="49" t="str">
        <f>+VLOOKUP(Sitio_Publico[[#This Row],[Filtro Integrado]],Estructura!$U$4:$W$529,3,0)</f>
        <v>FI-0</v>
      </c>
      <c r="AA4446" s="49" t="str">
        <f>+VLOOKUP(Sitio_Publico[[#This Row],[Muestra]],Estructura!$Y$4:$AB$483,4,0)</f>
        <v>M-000383</v>
      </c>
    </row>
    <row r="4447" spans="1:27" ht="61.2" x14ac:dyDescent="0.3">
      <c r="A4447" s="16">
        <f t="shared" si="69"/>
        <v>4446</v>
      </c>
      <c r="B4447" s="47" t="s">
        <v>15118</v>
      </c>
      <c r="C4447" s="13" t="s">
        <v>20237</v>
      </c>
      <c r="D4447" s="13" t="s">
        <v>20238</v>
      </c>
      <c r="E4447" s="44">
        <v>813</v>
      </c>
      <c r="F4447" s="13" t="s">
        <v>20239</v>
      </c>
      <c r="G4447" s="23" t="s">
        <v>20240</v>
      </c>
      <c r="H4447" s="42" t="s">
        <v>457</v>
      </c>
      <c r="I4447" s="28" t="s">
        <v>373</v>
      </c>
      <c r="J4447" s="12" t="s">
        <v>393</v>
      </c>
      <c r="K4447" s="28" t="s">
        <v>20610</v>
      </c>
      <c r="L4447" s="12" t="s">
        <v>20251</v>
      </c>
      <c r="M4447" s="12" t="s">
        <v>20243</v>
      </c>
      <c r="N4447" s="12" t="s">
        <v>20244</v>
      </c>
      <c r="O4447" s="26" t="s">
        <v>20614</v>
      </c>
      <c r="P4447" s="26" t="s">
        <v>20615</v>
      </c>
      <c r="Q4447" s="25" t="s">
        <v>20247</v>
      </c>
      <c r="R4447" s="26" t="s">
        <v>20354</v>
      </c>
      <c r="S4447" s="15" t="s">
        <v>20616</v>
      </c>
      <c r="T4447" s="52">
        <v>0</v>
      </c>
      <c r="U4447" s="22" t="s">
        <v>20250</v>
      </c>
      <c r="V4447" s="49" t="str">
        <f>+Sitio_Publico[[#This Row],[idcoleccion]]&amp;"-"&amp;Sitio_Publico[[#This Row],[id]]</f>
        <v>000-4446</v>
      </c>
      <c r="W4447" s="49">
        <f>+VLOOKUP(Sitio_Publico[[#This Row],[territorio]],Estructura!$AE$4:$AH$1067,4,0)</f>
        <v>20000010</v>
      </c>
      <c r="X4447" s="49" t="str">
        <f>+VLOOKUP(Sitio_Publico[[#This Row],[tema]],Estructura!$G$4:$J$532,4,0)</f>
        <v>T-65</v>
      </c>
      <c r="Y4447" s="49" t="str">
        <f>+VLOOKUP(Sitio_Publico[[#This Row],[contenido]],Estructura!$L$4:$O$473,4,0)</f>
        <v>C-37</v>
      </c>
      <c r="Z4447" s="49" t="str">
        <f>+VLOOKUP(Sitio_Publico[[#This Row],[Filtro Integrado]],Estructura!$U$4:$W$529,3,0)</f>
        <v>FI-0</v>
      </c>
      <c r="AA4447" s="49" t="str">
        <f>+VLOOKUP(Sitio_Publico[[#This Row],[Muestra]],Estructura!$Y$4:$AB$483,4,0)</f>
        <v>M-000383</v>
      </c>
    </row>
    <row r="4448" spans="1:27" ht="61.2" x14ac:dyDescent="0.3">
      <c r="A4448" s="16">
        <f t="shared" si="69"/>
        <v>4447</v>
      </c>
      <c r="B4448" s="47" t="s">
        <v>15118</v>
      </c>
      <c r="C4448" s="13" t="s">
        <v>20237</v>
      </c>
      <c r="D4448" s="13" t="s">
        <v>20238</v>
      </c>
      <c r="E4448" s="44">
        <v>813</v>
      </c>
      <c r="F4448" s="13" t="s">
        <v>20239</v>
      </c>
      <c r="G4448" s="23" t="s">
        <v>20240</v>
      </c>
      <c r="H4448" s="42" t="s">
        <v>457</v>
      </c>
      <c r="I4448" s="28" t="s">
        <v>373</v>
      </c>
      <c r="J4448" s="12" t="s">
        <v>393</v>
      </c>
      <c r="K4448" s="28" t="s">
        <v>20610</v>
      </c>
      <c r="L4448" s="12" t="s">
        <v>20255</v>
      </c>
      <c r="M4448" s="12" t="s">
        <v>20243</v>
      </c>
      <c r="N4448" s="12" t="s">
        <v>20244</v>
      </c>
      <c r="O4448" s="26" t="s">
        <v>20617</v>
      </c>
      <c r="P4448" s="26" t="s">
        <v>20618</v>
      </c>
      <c r="Q4448" s="25" t="s">
        <v>20247</v>
      </c>
      <c r="R4448" s="26" t="s">
        <v>20354</v>
      </c>
      <c r="S4448" s="15" t="s">
        <v>20619</v>
      </c>
      <c r="T4448" s="52">
        <v>0</v>
      </c>
      <c r="U4448" s="22" t="s">
        <v>20250</v>
      </c>
      <c r="V4448" s="49" t="str">
        <f>+Sitio_Publico[[#This Row],[idcoleccion]]&amp;"-"&amp;Sitio_Publico[[#This Row],[id]]</f>
        <v>000-4447</v>
      </c>
      <c r="W4448" s="49">
        <f>+VLOOKUP(Sitio_Publico[[#This Row],[territorio]],Estructura!$AE$4:$AH$1067,4,0)</f>
        <v>20000010</v>
      </c>
      <c r="X4448" s="49" t="str">
        <f>+VLOOKUP(Sitio_Publico[[#This Row],[tema]],Estructura!$G$4:$J$532,4,0)</f>
        <v>T-65</v>
      </c>
      <c r="Y4448" s="49" t="str">
        <f>+VLOOKUP(Sitio_Publico[[#This Row],[contenido]],Estructura!$L$4:$O$473,4,0)</f>
        <v>C-37</v>
      </c>
      <c r="Z4448" s="49" t="str">
        <f>+VLOOKUP(Sitio_Publico[[#This Row],[Filtro Integrado]],Estructura!$U$4:$W$529,3,0)</f>
        <v>FI-0</v>
      </c>
      <c r="AA4448" s="49" t="str">
        <f>+VLOOKUP(Sitio_Publico[[#This Row],[Muestra]],Estructura!$Y$4:$AB$483,4,0)</f>
        <v>M-000383</v>
      </c>
    </row>
    <row r="4449" spans="1:27" ht="61.2" x14ac:dyDescent="0.3">
      <c r="A4449" s="16">
        <f t="shared" si="69"/>
        <v>4448</v>
      </c>
      <c r="B4449" s="47" t="s">
        <v>15118</v>
      </c>
      <c r="C4449" s="13" t="s">
        <v>20237</v>
      </c>
      <c r="D4449" s="13" t="s">
        <v>20238</v>
      </c>
      <c r="E4449" s="44">
        <v>813</v>
      </c>
      <c r="F4449" s="13" t="s">
        <v>20239</v>
      </c>
      <c r="G4449" s="23" t="s">
        <v>20240</v>
      </c>
      <c r="H4449" s="42" t="s">
        <v>457</v>
      </c>
      <c r="I4449" s="28" t="s">
        <v>373</v>
      </c>
      <c r="J4449" s="12" t="s">
        <v>393</v>
      </c>
      <c r="K4449" s="28" t="s">
        <v>20610</v>
      </c>
      <c r="L4449" s="12" t="s">
        <v>20259</v>
      </c>
      <c r="M4449" s="12" t="s">
        <v>20243</v>
      </c>
      <c r="N4449" s="12" t="s">
        <v>20244</v>
      </c>
      <c r="O4449" s="26" t="s">
        <v>20620</v>
      </c>
      <c r="P4449" s="26" t="s">
        <v>20621</v>
      </c>
      <c r="Q4449" s="25" t="s">
        <v>20247</v>
      </c>
      <c r="R4449" s="26" t="s">
        <v>20354</v>
      </c>
      <c r="S4449" s="15" t="s">
        <v>20622</v>
      </c>
      <c r="T4449" s="52">
        <v>0</v>
      </c>
      <c r="U4449" s="22" t="s">
        <v>20250</v>
      </c>
      <c r="V4449" s="49" t="str">
        <f>+Sitio_Publico[[#This Row],[idcoleccion]]&amp;"-"&amp;Sitio_Publico[[#This Row],[id]]</f>
        <v>000-4448</v>
      </c>
      <c r="W4449" s="49">
        <f>+VLOOKUP(Sitio_Publico[[#This Row],[territorio]],Estructura!$AE$4:$AH$1067,4,0)</f>
        <v>20000010</v>
      </c>
      <c r="X4449" s="49" t="str">
        <f>+VLOOKUP(Sitio_Publico[[#This Row],[tema]],Estructura!$G$4:$J$532,4,0)</f>
        <v>T-65</v>
      </c>
      <c r="Y4449" s="49" t="str">
        <f>+VLOOKUP(Sitio_Publico[[#This Row],[contenido]],Estructura!$L$4:$O$473,4,0)</f>
        <v>C-37</v>
      </c>
      <c r="Z4449" s="49" t="str">
        <f>+VLOOKUP(Sitio_Publico[[#This Row],[Filtro Integrado]],Estructura!$U$4:$W$529,3,0)</f>
        <v>FI-0</v>
      </c>
      <c r="AA4449" s="49" t="str">
        <f>+VLOOKUP(Sitio_Publico[[#This Row],[Muestra]],Estructura!$Y$4:$AB$483,4,0)</f>
        <v>M-000383</v>
      </c>
    </row>
    <row r="4450" spans="1:27" ht="61.2" x14ac:dyDescent="0.3">
      <c r="A4450" s="16">
        <f t="shared" si="69"/>
        <v>4449</v>
      </c>
      <c r="B4450" s="47" t="s">
        <v>15118</v>
      </c>
      <c r="C4450" s="13" t="s">
        <v>20237</v>
      </c>
      <c r="D4450" s="13" t="s">
        <v>20238</v>
      </c>
      <c r="E4450" s="44">
        <v>813</v>
      </c>
      <c r="F4450" s="13" t="s">
        <v>20239</v>
      </c>
      <c r="G4450" s="23" t="s">
        <v>20263</v>
      </c>
      <c r="H4450" s="42" t="s">
        <v>457</v>
      </c>
      <c r="I4450" s="28" t="s">
        <v>373</v>
      </c>
      <c r="J4450" s="12" t="s">
        <v>393</v>
      </c>
      <c r="K4450" s="28" t="s">
        <v>20610</v>
      </c>
      <c r="L4450" s="12" t="s">
        <v>20242</v>
      </c>
      <c r="M4450" s="12" t="s">
        <v>20243</v>
      </c>
      <c r="N4450" s="12" t="s">
        <v>20244</v>
      </c>
      <c r="O4450" s="26" t="s">
        <v>20611</v>
      </c>
      <c r="P4450" s="26" t="s">
        <v>20612</v>
      </c>
      <c r="Q4450" s="25" t="s">
        <v>20247</v>
      </c>
      <c r="R4450" s="26" t="s">
        <v>20354</v>
      </c>
      <c r="S4450" s="15" t="s">
        <v>20623</v>
      </c>
      <c r="T4450" s="52">
        <v>0</v>
      </c>
      <c r="U4450" s="22" t="s">
        <v>20250</v>
      </c>
      <c r="V4450" s="49" t="str">
        <f>+Sitio_Publico[[#This Row],[idcoleccion]]&amp;"-"&amp;Sitio_Publico[[#This Row],[id]]</f>
        <v>000-4449</v>
      </c>
      <c r="W4450" s="49">
        <f>+VLOOKUP(Sitio_Publico[[#This Row],[territorio]],Estructura!$AE$4:$AH$1067,4,0)</f>
        <v>20000010</v>
      </c>
      <c r="X4450" s="49" t="str">
        <f>+VLOOKUP(Sitio_Publico[[#This Row],[tema]],Estructura!$G$4:$J$532,4,0)</f>
        <v>T-65</v>
      </c>
      <c r="Y4450" s="49" t="str">
        <f>+VLOOKUP(Sitio_Publico[[#This Row],[contenido]],Estructura!$L$4:$O$473,4,0)</f>
        <v>C-38</v>
      </c>
      <c r="Z4450" s="49" t="str">
        <f>+VLOOKUP(Sitio_Publico[[#This Row],[Filtro Integrado]],Estructura!$U$4:$W$529,3,0)</f>
        <v>FI-0</v>
      </c>
      <c r="AA4450" s="49" t="str">
        <f>+VLOOKUP(Sitio_Publico[[#This Row],[Muestra]],Estructura!$Y$4:$AB$483,4,0)</f>
        <v>M-000383</v>
      </c>
    </row>
    <row r="4451" spans="1:27" ht="61.2" x14ac:dyDescent="0.3">
      <c r="A4451" s="16">
        <f t="shared" si="69"/>
        <v>4450</v>
      </c>
      <c r="B4451" s="47" t="s">
        <v>15118</v>
      </c>
      <c r="C4451" s="13" t="s">
        <v>20237</v>
      </c>
      <c r="D4451" s="13" t="s">
        <v>20238</v>
      </c>
      <c r="E4451" s="44">
        <v>813</v>
      </c>
      <c r="F4451" s="13" t="s">
        <v>20239</v>
      </c>
      <c r="G4451" s="23" t="s">
        <v>20263</v>
      </c>
      <c r="H4451" s="42" t="s">
        <v>457</v>
      </c>
      <c r="I4451" s="28" t="s">
        <v>373</v>
      </c>
      <c r="J4451" s="12" t="s">
        <v>393</v>
      </c>
      <c r="K4451" s="28" t="s">
        <v>20610</v>
      </c>
      <c r="L4451" s="12" t="s">
        <v>20251</v>
      </c>
      <c r="M4451" s="12" t="s">
        <v>20243</v>
      </c>
      <c r="N4451" s="12" t="s">
        <v>20244</v>
      </c>
      <c r="O4451" s="26" t="s">
        <v>20614</v>
      </c>
      <c r="P4451" s="26" t="s">
        <v>20615</v>
      </c>
      <c r="Q4451" s="25" t="s">
        <v>20247</v>
      </c>
      <c r="R4451" s="26" t="s">
        <v>20354</v>
      </c>
      <c r="S4451" s="15" t="s">
        <v>20624</v>
      </c>
      <c r="T4451" s="52">
        <v>0</v>
      </c>
      <c r="U4451" s="22" t="s">
        <v>20250</v>
      </c>
      <c r="V4451" s="49" t="str">
        <f>+Sitio_Publico[[#This Row],[idcoleccion]]&amp;"-"&amp;Sitio_Publico[[#This Row],[id]]</f>
        <v>000-4450</v>
      </c>
      <c r="W4451" s="49">
        <f>+VLOOKUP(Sitio_Publico[[#This Row],[territorio]],Estructura!$AE$4:$AH$1067,4,0)</f>
        <v>20000010</v>
      </c>
      <c r="X4451" s="49" t="str">
        <f>+VLOOKUP(Sitio_Publico[[#This Row],[tema]],Estructura!$G$4:$J$532,4,0)</f>
        <v>T-65</v>
      </c>
      <c r="Y4451" s="49" t="str">
        <f>+VLOOKUP(Sitio_Publico[[#This Row],[contenido]],Estructura!$L$4:$O$473,4,0)</f>
        <v>C-38</v>
      </c>
      <c r="Z4451" s="49" t="str">
        <f>+VLOOKUP(Sitio_Publico[[#This Row],[Filtro Integrado]],Estructura!$U$4:$W$529,3,0)</f>
        <v>FI-0</v>
      </c>
      <c r="AA4451" s="49" t="str">
        <f>+VLOOKUP(Sitio_Publico[[#This Row],[Muestra]],Estructura!$Y$4:$AB$483,4,0)</f>
        <v>M-000383</v>
      </c>
    </row>
    <row r="4452" spans="1:27" ht="61.2" x14ac:dyDescent="0.3">
      <c r="A4452" s="16">
        <f t="shared" si="69"/>
        <v>4451</v>
      </c>
      <c r="B4452" s="47" t="s">
        <v>15118</v>
      </c>
      <c r="C4452" s="13" t="s">
        <v>20237</v>
      </c>
      <c r="D4452" s="13" t="s">
        <v>20238</v>
      </c>
      <c r="E4452" s="44">
        <v>813</v>
      </c>
      <c r="F4452" s="13" t="s">
        <v>20239</v>
      </c>
      <c r="G4452" s="23" t="s">
        <v>20263</v>
      </c>
      <c r="H4452" s="42" t="s">
        <v>457</v>
      </c>
      <c r="I4452" s="28" t="s">
        <v>373</v>
      </c>
      <c r="J4452" s="12" t="s">
        <v>393</v>
      </c>
      <c r="K4452" s="28" t="s">
        <v>20610</v>
      </c>
      <c r="L4452" s="12" t="s">
        <v>20255</v>
      </c>
      <c r="M4452" s="12" t="s">
        <v>20243</v>
      </c>
      <c r="N4452" s="12" t="s">
        <v>20244</v>
      </c>
      <c r="O4452" s="26" t="s">
        <v>20617</v>
      </c>
      <c r="P4452" s="26" t="s">
        <v>20618</v>
      </c>
      <c r="Q4452" s="25" t="s">
        <v>20247</v>
      </c>
      <c r="R4452" s="26" t="s">
        <v>20354</v>
      </c>
      <c r="S4452" s="15" t="s">
        <v>20625</v>
      </c>
      <c r="T4452" s="52">
        <v>0</v>
      </c>
      <c r="U4452" s="22" t="s">
        <v>20250</v>
      </c>
      <c r="V4452" s="49" t="str">
        <f>+Sitio_Publico[[#This Row],[idcoleccion]]&amp;"-"&amp;Sitio_Publico[[#This Row],[id]]</f>
        <v>000-4451</v>
      </c>
      <c r="W4452" s="49">
        <f>+VLOOKUP(Sitio_Publico[[#This Row],[territorio]],Estructura!$AE$4:$AH$1067,4,0)</f>
        <v>20000010</v>
      </c>
      <c r="X4452" s="49" t="str">
        <f>+VLOOKUP(Sitio_Publico[[#This Row],[tema]],Estructura!$G$4:$J$532,4,0)</f>
        <v>T-65</v>
      </c>
      <c r="Y4452" s="49" t="str">
        <f>+VLOOKUP(Sitio_Publico[[#This Row],[contenido]],Estructura!$L$4:$O$473,4,0)</f>
        <v>C-38</v>
      </c>
      <c r="Z4452" s="49" t="str">
        <f>+VLOOKUP(Sitio_Publico[[#This Row],[Filtro Integrado]],Estructura!$U$4:$W$529,3,0)</f>
        <v>FI-0</v>
      </c>
      <c r="AA4452" s="49" t="str">
        <f>+VLOOKUP(Sitio_Publico[[#This Row],[Muestra]],Estructura!$Y$4:$AB$483,4,0)</f>
        <v>M-000383</v>
      </c>
    </row>
    <row r="4453" spans="1:27" ht="71.400000000000006" x14ac:dyDescent="0.3">
      <c r="A4453" s="16">
        <f t="shared" si="69"/>
        <v>4452</v>
      </c>
      <c r="B4453" s="47" t="s">
        <v>15118</v>
      </c>
      <c r="C4453" s="13" t="s">
        <v>20237</v>
      </c>
      <c r="D4453" s="13" t="s">
        <v>20238</v>
      </c>
      <c r="E4453" s="44">
        <v>813</v>
      </c>
      <c r="F4453" s="13" t="s">
        <v>20239</v>
      </c>
      <c r="G4453" s="23" t="s">
        <v>20273</v>
      </c>
      <c r="H4453" s="42" t="s">
        <v>457</v>
      </c>
      <c r="I4453" s="28" t="s">
        <v>373</v>
      </c>
      <c r="J4453" s="12" t="s">
        <v>20274</v>
      </c>
      <c r="K4453" s="28" t="s">
        <v>20610</v>
      </c>
      <c r="L4453" s="12" t="s">
        <v>20275</v>
      </c>
      <c r="M4453" s="12" t="s">
        <v>20243</v>
      </c>
      <c r="N4453" s="12" t="s">
        <v>20244</v>
      </c>
      <c r="O4453" s="26" t="s">
        <v>20626</v>
      </c>
      <c r="P4453" s="26" t="s">
        <v>20627</v>
      </c>
      <c r="Q4453" s="25" t="s">
        <v>20278</v>
      </c>
      <c r="R4453" s="26" t="s">
        <v>20354</v>
      </c>
      <c r="S4453" s="15" t="s">
        <v>20628</v>
      </c>
      <c r="T4453" s="52">
        <v>0</v>
      </c>
      <c r="U4453" s="22" t="s">
        <v>20250</v>
      </c>
      <c r="V4453" s="49" t="str">
        <f>+Sitio_Publico[[#This Row],[idcoleccion]]&amp;"-"&amp;Sitio_Publico[[#This Row],[id]]</f>
        <v>000-4452</v>
      </c>
      <c r="W4453" s="49">
        <f>+VLOOKUP(Sitio_Publico[[#This Row],[territorio]],Estructura!$AE$4:$AH$1067,4,0)</f>
        <v>20000010</v>
      </c>
      <c r="X4453" s="49" t="str">
        <f>+VLOOKUP(Sitio_Publico[[#This Row],[tema]],Estructura!$G$4:$J$532,4,0)</f>
        <v>T-65</v>
      </c>
      <c r="Y4453" s="49" t="str">
        <f>+VLOOKUP(Sitio_Publico[[#This Row],[contenido]],Estructura!$L$4:$O$473,4,0)</f>
        <v>C-39</v>
      </c>
      <c r="Z4453" s="49" t="str">
        <f>+VLOOKUP(Sitio_Publico[[#This Row],[Filtro Integrado]],Estructura!$U$4:$W$529,3,0)</f>
        <v>FI-17</v>
      </c>
      <c r="AA4453" s="49" t="str">
        <f>+VLOOKUP(Sitio_Publico[[#This Row],[Muestra]],Estructura!$Y$4:$AB$483,4,0)</f>
        <v>M-000383</v>
      </c>
    </row>
    <row r="4454" spans="1:27" ht="71.400000000000006" x14ac:dyDescent="0.3">
      <c r="A4454" s="16">
        <f t="shared" si="69"/>
        <v>4453</v>
      </c>
      <c r="B4454" s="47" t="s">
        <v>15118</v>
      </c>
      <c r="C4454" s="13" t="s">
        <v>20237</v>
      </c>
      <c r="D4454" s="13" t="s">
        <v>20238</v>
      </c>
      <c r="E4454" s="44">
        <v>813</v>
      </c>
      <c r="F4454" s="13" t="s">
        <v>20239</v>
      </c>
      <c r="G4454" s="23" t="s">
        <v>20240</v>
      </c>
      <c r="H4454" s="42" t="s">
        <v>457</v>
      </c>
      <c r="I4454" s="28" t="s">
        <v>373</v>
      </c>
      <c r="J4454" s="12" t="s">
        <v>393</v>
      </c>
      <c r="K4454" s="28" t="s">
        <v>20610</v>
      </c>
      <c r="L4454" s="12" t="s">
        <v>20242</v>
      </c>
      <c r="M4454" s="12" t="s">
        <v>20243</v>
      </c>
      <c r="N4454" s="12" t="s">
        <v>20244</v>
      </c>
      <c r="O4454" s="26" t="s">
        <v>20629</v>
      </c>
      <c r="P4454" s="26" t="s">
        <v>20630</v>
      </c>
      <c r="Q4454" s="25" t="s">
        <v>20282</v>
      </c>
      <c r="R4454" s="26" t="s">
        <v>20354</v>
      </c>
      <c r="S4454" s="15" t="s">
        <v>20631</v>
      </c>
      <c r="T4454" s="52">
        <v>0</v>
      </c>
      <c r="U4454" s="22" t="s">
        <v>20250</v>
      </c>
      <c r="V4454" s="49" t="str">
        <f>+Sitio_Publico[[#This Row],[idcoleccion]]&amp;"-"&amp;Sitio_Publico[[#This Row],[id]]</f>
        <v>000-4453</v>
      </c>
      <c r="W4454" s="49">
        <f>+VLOOKUP(Sitio_Publico[[#This Row],[territorio]],Estructura!$AE$4:$AH$1067,4,0)</f>
        <v>20000010</v>
      </c>
      <c r="X4454" s="49" t="str">
        <f>+VLOOKUP(Sitio_Publico[[#This Row],[tema]],Estructura!$G$4:$J$532,4,0)</f>
        <v>T-65</v>
      </c>
      <c r="Y4454" s="49" t="str">
        <f>+VLOOKUP(Sitio_Publico[[#This Row],[contenido]],Estructura!$L$4:$O$473,4,0)</f>
        <v>C-37</v>
      </c>
      <c r="Z4454" s="49" t="str">
        <f>+VLOOKUP(Sitio_Publico[[#This Row],[Filtro Integrado]],Estructura!$U$4:$W$529,3,0)</f>
        <v>FI-0</v>
      </c>
      <c r="AA4454" s="49" t="str">
        <f>+VLOOKUP(Sitio_Publico[[#This Row],[Muestra]],Estructura!$Y$4:$AB$483,4,0)</f>
        <v>M-000383</v>
      </c>
    </row>
    <row r="4455" spans="1:27" ht="71.400000000000006" x14ac:dyDescent="0.3">
      <c r="A4455" s="16">
        <f t="shared" si="69"/>
        <v>4454</v>
      </c>
      <c r="B4455" s="47" t="s">
        <v>15118</v>
      </c>
      <c r="C4455" s="13" t="s">
        <v>20237</v>
      </c>
      <c r="D4455" s="13" t="s">
        <v>20238</v>
      </c>
      <c r="E4455" s="44">
        <v>813</v>
      </c>
      <c r="F4455" s="13" t="s">
        <v>20239</v>
      </c>
      <c r="G4455" s="23" t="s">
        <v>20240</v>
      </c>
      <c r="H4455" s="42" t="s">
        <v>457</v>
      </c>
      <c r="I4455" s="28" t="s">
        <v>373</v>
      </c>
      <c r="J4455" s="12" t="s">
        <v>393</v>
      </c>
      <c r="K4455" s="28" t="s">
        <v>20610</v>
      </c>
      <c r="L4455" s="12" t="s">
        <v>20251</v>
      </c>
      <c r="M4455" s="12" t="s">
        <v>20243</v>
      </c>
      <c r="N4455" s="12" t="s">
        <v>20244</v>
      </c>
      <c r="O4455" s="26" t="s">
        <v>20632</v>
      </c>
      <c r="P4455" s="26" t="s">
        <v>20633</v>
      </c>
      <c r="Q4455" s="25" t="s">
        <v>20282</v>
      </c>
      <c r="R4455" s="26" t="s">
        <v>20354</v>
      </c>
      <c r="S4455" s="15" t="s">
        <v>20634</v>
      </c>
      <c r="T4455" s="52">
        <v>0</v>
      </c>
      <c r="U4455" s="22" t="s">
        <v>20250</v>
      </c>
      <c r="V4455" s="49" t="str">
        <f>+Sitio_Publico[[#This Row],[idcoleccion]]&amp;"-"&amp;Sitio_Publico[[#This Row],[id]]</f>
        <v>000-4454</v>
      </c>
      <c r="W4455" s="49">
        <f>+VLOOKUP(Sitio_Publico[[#This Row],[territorio]],Estructura!$AE$4:$AH$1067,4,0)</f>
        <v>20000010</v>
      </c>
      <c r="X4455" s="49" t="str">
        <f>+VLOOKUP(Sitio_Publico[[#This Row],[tema]],Estructura!$G$4:$J$532,4,0)</f>
        <v>T-65</v>
      </c>
      <c r="Y4455" s="49" t="str">
        <f>+VLOOKUP(Sitio_Publico[[#This Row],[contenido]],Estructura!$L$4:$O$473,4,0)</f>
        <v>C-37</v>
      </c>
      <c r="Z4455" s="49" t="str">
        <f>+VLOOKUP(Sitio_Publico[[#This Row],[Filtro Integrado]],Estructura!$U$4:$W$529,3,0)</f>
        <v>FI-0</v>
      </c>
      <c r="AA4455" s="49" t="str">
        <f>+VLOOKUP(Sitio_Publico[[#This Row],[Muestra]],Estructura!$Y$4:$AB$483,4,0)</f>
        <v>M-000383</v>
      </c>
    </row>
    <row r="4456" spans="1:27" ht="71.400000000000006" x14ac:dyDescent="0.3">
      <c r="A4456" s="16">
        <f t="shared" si="69"/>
        <v>4455</v>
      </c>
      <c r="B4456" s="47" t="s">
        <v>15118</v>
      </c>
      <c r="C4456" s="13" t="s">
        <v>20237</v>
      </c>
      <c r="D4456" s="13" t="s">
        <v>20238</v>
      </c>
      <c r="E4456" s="44">
        <v>813</v>
      </c>
      <c r="F4456" s="13" t="s">
        <v>20239</v>
      </c>
      <c r="G4456" s="23" t="s">
        <v>20240</v>
      </c>
      <c r="H4456" s="42" t="s">
        <v>457</v>
      </c>
      <c r="I4456" s="28" t="s">
        <v>373</v>
      </c>
      <c r="J4456" s="12" t="s">
        <v>393</v>
      </c>
      <c r="K4456" s="28" t="s">
        <v>20610</v>
      </c>
      <c r="L4456" s="12" t="s">
        <v>20255</v>
      </c>
      <c r="M4456" s="12" t="s">
        <v>20243</v>
      </c>
      <c r="N4456" s="12" t="s">
        <v>20244</v>
      </c>
      <c r="O4456" s="26" t="s">
        <v>20635</v>
      </c>
      <c r="P4456" s="26" t="s">
        <v>20636</v>
      </c>
      <c r="Q4456" s="25" t="s">
        <v>20282</v>
      </c>
      <c r="R4456" s="26" t="s">
        <v>20354</v>
      </c>
      <c r="S4456" s="15" t="s">
        <v>20637</v>
      </c>
      <c r="T4456" s="52">
        <v>0</v>
      </c>
      <c r="U4456" s="22" t="s">
        <v>20250</v>
      </c>
      <c r="V4456" s="49" t="str">
        <f>+Sitio_Publico[[#This Row],[idcoleccion]]&amp;"-"&amp;Sitio_Publico[[#This Row],[id]]</f>
        <v>000-4455</v>
      </c>
      <c r="W4456" s="49">
        <f>+VLOOKUP(Sitio_Publico[[#This Row],[territorio]],Estructura!$AE$4:$AH$1067,4,0)</f>
        <v>20000010</v>
      </c>
      <c r="X4456" s="49" t="str">
        <f>+VLOOKUP(Sitio_Publico[[#This Row],[tema]],Estructura!$G$4:$J$532,4,0)</f>
        <v>T-65</v>
      </c>
      <c r="Y4456" s="49" t="str">
        <f>+VLOOKUP(Sitio_Publico[[#This Row],[contenido]],Estructura!$L$4:$O$473,4,0)</f>
        <v>C-37</v>
      </c>
      <c r="Z4456" s="49" t="str">
        <f>+VLOOKUP(Sitio_Publico[[#This Row],[Filtro Integrado]],Estructura!$U$4:$W$529,3,0)</f>
        <v>FI-0</v>
      </c>
      <c r="AA4456" s="49" t="str">
        <f>+VLOOKUP(Sitio_Publico[[#This Row],[Muestra]],Estructura!$Y$4:$AB$483,4,0)</f>
        <v>M-000383</v>
      </c>
    </row>
    <row r="4457" spans="1:27" ht="71.400000000000006" x14ac:dyDescent="0.3">
      <c r="A4457" s="16">
        <f t="shared" si="69"/>
        <v>4456</v>
      </c>
      <c r="B4457" s="47" t="s">
        <v>15118</v>
      </c>
      <c r="C4457" s="13" t="s">
        <v>20237</v>
      </c>
      <c r="D4457" s="13" t="s">
        <v>20238</v>
      </c>
      <c r="E4457" s="44">
        <v>813</v>
      </c>
      <c r="F4457" s="13" t="s">
        <v>20239</v>
      </c>
      <c r="G4457" s="23" t="s">
        <v>20240</v>
      </c>
      <c r="H4457" s="42" t="s">
        <v>457</v>
      </c>
      <c r="I4457" s="28" t="s">
        <v>373</v>
      </c>
      <c r="J4457" s="12" t="s">
        <v>393</v>
      </c>
      <c r="K4457" s="28" t="s">
        <v>20610</v>
      </c>
      <c r="L4457" s="12" t="s">
        <v>20259</v>
      </c>
      <c r="M4457" s="12" t="s">
        <v>20243</v>
      </c>
      <c r="N4457" s="12" t="s">
        <v>20244</v>
      </c>
      <c r="O4457" s="26" t="s">
        <v>20638</v>
      </c>
      <c r="P4457" s="26" t="s">
        <v>20639</v>
      </c>
      <c r="Q4457" s="25" t="s">
        <v>20282</v>
      </c>
      <c r="R4457" s="26" t="s">
        <v>20354</v>
      </c>
      <c r="S4457" s="15" t="s">
        <v>20640</v>
      </c>
      <c r="T4457" s="52">
        <v>0</v>
      </c>
      <c r="U4457" s="22" t="s">
        <v>20250</v>
      </c>
      <c r="V4457" s="49" t="str">
        <f>+Sitio_Publico[[#This Row],[idcoleccion]]&amp;"-"&amp;Sitio_Publico[[#This Row],[id]]</f>
        <v>000-4456</v>
      </c>
      <c r="W4457" s="49">
        <f>+VLOOKUP(Sitio_Publico[[#This Row],[territorio]],Estructura!$AE$4:$AH$1067,4,0)</f>
        <v>20000010</v>
      </c>
      <c r="X4457" s="49" t="str">
        <f>+VLOOKUP(Sitio_Publico[[#This Row],[tema]],Estructura!$G$4:$J$532,4,0)</f>
        <v>T-65</v>
      </c>
      <c r="Y4457" s="49" t="str">
        <f>+VLOOKUP(Sitio_Publico[[#This Row],[contenido]],Estructura!$L$4:$O$473,4,0)</f>
        <v>C-37</v>
      </c>
      <c r="Z4457" s="49" t="str">
        <f>+VLOOKUP(Sitio_Publico[[#This Row],[Filtro Integrado]],Estructura!$U$4:$W$529,3,0)</f>
        <v>FI-0</v>
      </c>
      <c r="AA4457" s="49" t="str">
        <f>+VLOOKUP(Sitio_Publico[[#This Row],[Muestra]],Estructura!$Y$4:$AB$483,4,0)</f>
        <v>M-000383</v>
      </c>
    </row>
    <row r="4458" spans="1:27" ht="71.400000000000006" x14ac:dyDescent="0.3">
      <c r="A4458" s="16">
        <f t="shared" si="69"/>
        <v>4457</v>
      </c>
      <c r="B4458" s="47" t="s">
        <v>15118</v>
      </c>
      <c r="C4458" s="13" t="s">
        <v>20237</v>
      </c>
      <c r="D4458" s="13" t="s">
        <v>20238</v>
      </c>
      <c r="E4458" s="44">
        <v>813</v>
      </c>
      <c r="F4458" s="13" t="s">
        <v>20239</v>
      </c>
      <c r="G4458" s="23" t="s">
        <v>20263</v>
      </c>
      <c r="H4458" s="42" t="s">
        <v>457</v>
      </c>
      <c r="I4458" s="28" t="s">
        <v>373</v>
      </c>
      <c r="J4458" s="12" t="s">
        <v>393</v>
      </c>
      <c r="K4458" s="28" t="s">
        <v>20610</v>
      </c>
      <c r="L4458" s="12" t="s">
        <v>20242</v>
      </c>
      <c r="M4458" s="12" t="s">
        <v>20243</v>
      </c>
      <c r="N4458" s="12" t="s">
        <v>20244</v>
      </c>
      <c r="O4458" s="26" t="s">
        <v>20629</v>
      </c>
      <c r="P4458" s="26" t="s">
        <v>20630</v>
      </c>
      <c r="Q4458" s="25" t="s">
        <v>20282</v>
      </c>
      <c r="R4458" s="26" t="s">
        <v>20354</v>
      </c>
      <c r="S4458" s="15" t="s">
        <v>20641</v>
      </c>
      <c r="T4458" s="52">
        <v>0</v>
      </c>
      <c r="U4458" s="22" t="s">
        <v>20250</v>
      </c>
      <c r="V4458" s="49" t="str">
        <f>+Sitio_Publico[[#This Row],[idcoleccion]]&amp;"-"&amp;Sitio_Publico[[#This Row],[id]]</f>
        <v>000-4457</v>
      </c>
      <c r="W4458" s="49">
        <f>+VLOOKUP(Sitio_Publico[[#This Row],[territorio]],Estructura!$AE$4:$AH$1067,4,0)</f>
        <v>20000010</v>
      </c>
      <c r="X4458" s="49" t="str">
        <f>+VLOOKUP(Sitio_Publico[[#This Row],[tema]],Estructura!$G$4:$J$532,4,0)</f>
        <v>T-65</v>
      </c>
      <c r="Y4458" s="49" t="str">
        <f>+VLOOKUP(Sitio_Publico[[#This Row],[contenido]],Estructura!$L$4:$O$473,4,0)</f>
        <v>C-38</v>
      </c>
      <c r="Z4458" s="49" t="str">
        <f>+VLOOKUP(Sitio_Publico[[#This Row],[Filtro Integrado]],Estructura!$U$4:$W$529,3,0)</f>
        <v>FI-0</v>
      </c>
      <c r="AA4458" s="49" t="str">
        <f>+VLOOKUP(Sitio_Publico[[#This Row],[Muestra]],Estructura!$Y$4:$AB$483,4,0)</f>
        <v>M-000383</v>
      </c>
    </row>
    <row r="4459" spans="1:27" ht="71.400000000000006" x14ac:dyDescent="0.3">
      <c r="A4459" s="16">
        <f t="shared" si="69"/>
        <v>4458</v>
      </c>
      <c r="B4459" s="47" t="s">
        <v>15118</v>
      </c>
      <c r="C4459" s="13" t="s">
        <v>20237</v>
      </c>
      <c r="D4459" s="13" t="s">
        <v>20238</v>
      </c>
      <c r="E4459" s="44">
        <v>813</v>
      </c>
      <c r="F4459" s="13" t="s">
        <v>20239</v>
      </c>
      <c r="G4459" s="23" t="s">
        <v>20263</v>
      </c>
      <c r="H4459" s="42" t="s">
        <v>457</v>
      </c>
      <c r="I4459" s="28" t="s">
        <v>373</v>
      </c>
      <c r="J4459" s="12" t="s">
        <v>393</v>
      </c>
      <c r="K4459" s="28" t="s">
        <v>20610</v>
      </c>
      <c r="L4459" s="12" t="s">
        <v>20251</v>
      </c>
      <c r="M4459" s="12" t="s">
        <v>20243</v>
      </c>
      <c r="N4459" s="12" t="s">
        <v>20244</v>
      </c>
      <c r="O4459" s="26" t="s">
        <v>20632</v>
      </c>
      <c r="P4459" s="26" t="s">
        <v>20633</v>
      </c>
      <c r="Q4459" s="25" t="s">
        <v>20282</v>
      </c>
      <c r="R4459" s="26" t="s">
        <v>20354</v>
      </c>
      <c r="S4459" s="15" t="s">
        <v>20642</v>
      </c>
      <c r="T4459" s="52">
        <v>0</v>
      </c>
      <c r="U4459" s="22" t="s">
        <v>20250</v>
      </c>
      <c r="V4459" s="49" t="str">
        <f>+Sitio_Publico[[#This Row],[idcoleccion]]&amp;"-"&amp;Sitio_Publico[[#This Row],[id]]</f>
        <v>000-4458</v>
      </c>
      <c r="W4459" s="49">
        <f>+VLOOKUP(Sitio_Publico[[#This Row],[territorio]],Estructura!$AE$4:$AH$1067,4,0)</f>
        <v>20000010</v>
      </c>
      <c r="X4459" s="49" t="str">
        <f>+VLOOKUP(Sitio_Publico[[#This Row],[tema]],Estructura!$G$4:$J$532,4,0)</f>
        <v>T-65</v>
      </c>
      <c r="Y4459" s="49" t="str">
        <f>+VLOOKUP(Sitio_Publico[[#This Row],[contenido]],Estructura!$L$4:$O$473,4,0)</f>
        <v>C-38</v>
      </c>
      <c r="Z4459" s="49" t="str">
        <f>+VLOOKUP(Sitio_Publico[[#This Row],[Filtro Integrado]],Estructura!$U$4:$W$529,3,0)</f>
        <v>FI-0</v>
      </c>
      <c r="AA4459" s="49" t="str">
        <f>+VLOOKUP(Sitio_Publico[[#This Row],[Muestra]],Estructura!$Y$4:$AB$483,4,0)</f>
        <v>M-000383</v>
      </c>
    </row>
    <row r="4460" spans="1:27" ht="71.400000000000006" x14ac:dyDescent="0.3">
      <c r="A4460" s="16">
        <f t="shared" si="69"/>
        <v>4459</v>
      </c>
      <c r="B4460" s="47" t="s">
        <v>15118</v>
      </c>
      <c r="C4460" s="13" t="s">
        <v>20237</v>
      </c>
      <c r="D4460" s="13" t="s">
        <v>20238</v>
      </c>
      <c r="E4460" s="44">
        <v>813</v>
      </c>
      <c r="F4460" s="13" t="s">
        <v>20239</v>
      </c>
      <c r="G4460" s="23" t="s">
        <v>20263</v>
      </c>
      <c r="H4460" s="42" t="s">
        <v>457</v>
      </c>
      <c r="I4460" s="28" t="s">
        <v>373</v>
      </c>
      <c r="J4460" s="12" t="s">
        <v>393</v>
      </c>
      <c r="K4460" s="28" t="s">
        <v>20610</v>
      </c>
      <c r="L4460" s="12" t="s">
        <v>20255</v>
      </c>
      <c r="M4460" s="12" t="s">
        <v>20243</v>
      </c>
      <c r="N4460" s="12" t="s">
        <v>20244</v>
      </c>
      <c r="O4460" s="26" t="s">
        <v>20635</v>
      </c>
      <c r="P4460" s="26" t="s">
        <v>20636</v>
      </c>
      <c r="Q4460" s="25" t="s">
        <v>20282</v>
      </c>
      <c r="R4460" s="26" t="s">
        <v>20354</v>
      </c>
      <c r="S4460" s="15" t="s">
        <v>20643</v>
      </c>
      <c r="T4460" s="52">
        <v>0</v>
      </c>
      <c r="U4460" s="22" t="s">
        <v>20250</v>
      </c>
      <c r="V4460" s="49" t="str">
        <f>+Sitio_Publico[[#This Row],[idcoleccion]]&amp;"-"&amp;Sitio_Publico[[#This Row],[id]]</f>
        <v>000-4459</v>
      </c>
      <c r="W4460" s="49">
        <f>+VLOOKUP(Sitio_Publico[[#This Row],[territorio]],Estructura!$AE$4:$AH$1067,4,0)</f>
        <v>20000010</v>
      </c>
      <c r="X4460" s="49" t="str">
        <f>+VLOOKUP(Sitio_Publico[[#This Row],[tema]],Estructura!$G$4:$J$532,4,0)</f>
        <v>T-65</v>
      </c>
      <c r="Y4460" s="49" t="str">
        <f>+VLOOKUP(Sitio_Publico[[#This Row],[contenido]],Estructura!$L$4:$O$473,4,0)</f>
        <v>C-38</v>
      </c>
      <c r="Z4460" s="49" t="str">
        <f>+VLOOKUP(Sitio_Publico[[#This Row],[Filtro Integrado]],Estructura!$U$4:$W$529,3,0)</f>
        <v>FI-0</v>
      </c>
      <c r="AA4460" s="49" t="str">
        <f>+VLOOKUP(Sitio_Publico[[#This Row],[Muestra]],Estructura!$Y$4:$AB$483,4,0)</f>
        <v>M-000383</v>
      </c>
    </row>
    <row r="4461" spans="1:27" ht="61.2" x14ac:dyDescent="0.3">
      <c r="A4461" s="16">
        <f t="shared" si="69"/>
        <v>4460</v>
      </c>
      <c r="B4461" s="47" t="s">
        <v>15118</v>
      </c>
      <c r="C4461" s="13" t="s">
        <v>20237</v>
      </c>
      <c r="D4461" s="13" t="s">
        <v>20238</v>
      </c>
      <c r="E4461" s="44">
        <v>813</v>
      </c>
      <c r="F4461" s="13" t="s">
        <v>20296</v>
      </c>
      <c r="G4461" s="23" t="s">
        <v>20297</v>
      </c>
      <c r="H4461" s="42" t="s">
        <v>457</v>
      </c>
      <c r="I4461" s="28" t="s">
        <v>373</v>
      </c>
      <c r="J4461" s="12" t="s">
        <v>393</v>
      </c>
      <c r="K4461" s="28" t="s">
        <v>20610</v>
      </c>
      <c r="L4461" s="12" t="s">
        <v>20275</v>
      </c>
      <c r="M4461" s="12" t="s">
        <v>20243</v>
      </c>
      <c r="N4461" s="12" t="s">
        <v>20244</v>
      </c>
      <c r="O4461" s="26" t="s">
        <v>20644</v>
      </c>
      <c r="P4461" s="26" t="s">
        <v>20645</v>
      </c>
      <c r="Q4461" s="25" t="s">
        <v>20247</v>
      </c>
      <c r="R4461" s="26" t="s">
        <v>20354</v>
      </c>
      <c r="S4461" s="15" t="s">
        <v>20646</v>
      </c>
      <c r="T4461" s="52">
        <v>0</v>
      </c>
      <c r="U4461" s="22" t="s">
        <v>20250</v>
      </c>
      <c r="V4461" s="49" t="str">
        <f>+Sitio_Publico[[#This Row],[idcoleccion]]&amp;"-"&amp;Sitio_Publico[[#This Row],[id]]</f>
        <v>000-4460</v>
      </c>
      <c r="W4461" s="49">
        <f>+VLOOKUP(Sitio_Publico[[#This Row],[territorio]],Estructura!$AE$4:$AH$1067,4,0)</f>
        <v>20000010</v>
      </c>
      <c r="X4461" s="49" t="str">
        <f>+VLOOKUP(Sitio_Publico[[#This Row],[tema]],Estructura!$G$4:$J$532,4,0)</f>
        <v>T-66</v>
      </c>
      <c r="Y4461" s="49" t="str">
        <f>+VLOOKUP(Sitio_Publico[[#This Row],[contenido]],Estructura!$L$4:$O$473,4,0)</f>
        <v>C-40</v>
      </c>
      <c r="Z4461" s="49" t="str">
        <f>+VLOOKUP(Sitio_Publico[[#This Row],[Filtro Integrado]],Estructura!$U$4:$W$529,3,0)</f>
        <v>FI-0</v>
      </c>
      <c r="AA4461" s="49" t="str">
        <f>+VLOOKUP(Sitio_Publico[[#This Row],[Muestra]],Estructura!$Y$4:$AB$483,4,0)</f>
        <v>M-000383</v>
      </c>
    </row>
    <row r="4462" spans="1:27" ht="61.2" x14ac:dyDescent="0.3">
      <c r="A4462" s="16">
        <f t="shared" si="69"/>
        <v>4461</v>
      </c>
      <c r="B4462" s="47" t="s">
        <v>15118</v>
      </c>
      <c r="C4462" s="13" t="s">
        <v>20237</v>
      </c>
      <c r="D4462" s="13" t="s">
        <v>20238</v>
      </c>
      <c r="E4462" s="44">
        <v>813</v>
      </c>
      <c r="F4462" s="13" t="s">
        <v>20296</v>
      </c>
      <c r="G4462" s="23" t="s">
        <v>20297</v>
      </c>
      <c r="H4462" s="42" t="s">
        <v>457</v>
      </c>
      <c r="I4462" s="28" t="s">
        <v>373</v>
      </c>
      <c r="J4462" s="12" t="s">
        <v>20274</v>
      </c>
      <c r="K4462" s="28" t="s">
        <v>20610</v>
      </c>
      <c r="L4462" s="12" t="s">
        <v>20275</v>
      </c>
      <c r="M4462" s="12" t="s">
        <v>20243</v>
      </c>
      <c r="N4462" s="12" t="s">
        <v>20244</v>
      </c>
      <c r="O4462" s="26" t="s">
        <v>20647</v>
      </c>
      <c r="P4462" s="26" t="s">
        <v>20648</v>
      </c>
      <c r="Q4462" s="25" t="s">
        <v>20278</v>
      </c>
      <c r="R4462" s="26" t="s">
        <v>20354</v>
      </c>
      <c r="S4462" s="15" t="s">
        <v>20649</v>
      </c>
      <c r="T4462" s="52">
        <v>0</v>
      </c>
      <c r="U4462" s="22" t="s">
        <v>20250</v>
      </c>
      <c r="V4462" s="49" t="str">
        <f>+Sitio_Publico[[#This Row],[idcoleccion]]&amp;"-"&amp;Sitio_Publico[[#This Row],[id]]</f>
        <v>000-4461</v>
      </c>
      <c r="W4462" s="49">
        <f>+VLOOKUP(Sitio_Publico[[#This Row],[territorio]],Estructura!$AE$4:$AH$1067,4,0)</f>
        <v>20000010</v>
      </c>
      <c r="X4462" s="49" t="str">
        <f>+VLOOKUP(Sitio_Publico[[#This Row],[tema]],Estructura!$G$4:$J$532,4,0)</f>
        <v>T-66</v>
      </c>
      <c r="Y4462" s="49" t="str">
        <f>+VLOOKUP(Sitio_Publico[[#This Row],[contenido]],Estructura!$L$4:$O$473,4,0)</f>
        <v>C-40</v>
      </c>
      <c r="Z4462" s="49" t="str">
        <f>+VLOOKUP(Sitio_Publico[[#This Row],[Filtro Integrado]],Estructura!$U$4:$W$529,3,0)</f>
        <v>FI-17</v>
      </c>
      <c r="AA4462" s="49" t="str">
        <f>+VLOOKUP(Sitio_Publico[[#This Row],[Muestra]],Estructura!$Y$4:$AB$483,4,0)</f>
        <v>M-000383</v>
      </c>
    </row>
    <row r="4463" spans="1:27" ht="61.2" x14ac:dyDescent="0.3">
      <c r="A4463" s="16">
        <f t="shared" si="69"/>
        <v>4462</v>
      </c>
      <c r="B4463" s="47" t="s">
        <v>15118</v>
      </c>
      <c r="C4463" s="13" t="s">
        <v>20237</v>
      </c>
      <c r="D4463" s="13" t="s">
        <v>20238</v>
      </c>
      <c r="E4463" s="44">
        <v>813</v>
      </c>
      <c r="F4463" s="13" t="s">
        <v>20296</v>
      </c>
      <c r="G4463" s="23" t="s">
        <v>20297</v>
      </c>
      <c r="H4463" s="42" t="s">
        <v>457</v>
      </c>
      <c r="I4463" s="28" t="s">
        <v>373</v>
      </c>
      <c r="J4463" s="12" t="s">
        <v>393</v>
      </c>
      <c r="K4463" s="28" t="s">
        <v>20610</v>
      </c>
      <c r="L4463" s="12" t="s">
        <v>20275</v>
      </c>
      <c r="M4463" s="12" t="s">
        <v>20243</v>
      </c>
      <c r="N4463" s="12" t="s">
        <v>20244</v>
      </c>
      <c r="O4463" s="26" t="s">
        <v>20650</v>
      </c>
      <c r="P4463" s="26" t="s">
        <v>20651</v>
      </c>
      <c r="Q4463" s="25" t="s">
        <v>20282</v>
      </c>
      <c r="R4463" s="26" t="s">
        <v>20354</v>
      </c>
      <c r="S4463" s="15" t="s">
        <v>20652</v>
      </c>
      <c r="T4463" s="52">
        <v>0</v>
      </c>
      <c r="U4463" s="22" t="s">
        <v>20250</v>
      </c>
      <c r="V4463" s="49" t="str">
        <f>+Sitio_Publico[[#This Row],[idcoleccion]]&amp;"-"&amp;Sitio_Publico[[#This Row],[id]]</f>
        <v>000-4462</v>
      </c>
      <c r="W4463" s="49">
        <f>+VLOOKUP(Sitio_Publico[[#This Row],[territorio]],Estructura!$AE$4:$AH$1067,4,0)</f>
        <v>20000010</v>
      </c>
      <c r="X4463" s="49" t="str">
        <f>+VLOOKUP(Sitio_Publico[[#This Row],[tema]],Estructura!$G$4:$J$532,4,0)</f>
        <v>T-66</v>
      </c>
      <c r="Y4463" s="49" t="str">
        <f>+VLOOKUP(Sitio_Publico[[#This Row],[contenido]],Estructura!$L$4:$O$473,4,0)</f>
        <v>C-40</v>
      </c>
      <c r="Z4463" s="49" t="str">
        <f>+VLOOKUP(Sitio_Publico[[#This Row],[Filtro Integrado]],Estructura!$U$4:$W$529,3,0)</f>
        <v>FI-0</v>
      </c>
      <c r="AA4463" s="49" t="str">
        <f>+VLOOKUP(Sitio_Publico[[#This Row],[Muestra]],Estructura!$Y$4:$AB$483,4,0)</f>
        <v>M-000383</v>
      </c>
    </row>
    <row r="4464" spans="1:27" ht="61.2" x14ac:dyDescent="0.3">
      <c r="A4464" s="16">
        <f t="shared" si="69"/>
        <v>4463</v>
      </c>
      <c r="B4464" s="47" t="s">
        <v>15118</v>
      </c>
      <c r="C4464" s="13" t="s">
        <v>20237</v>
      </c>
      <c r="D4464" s="13" t="s">
        <v>20238</v>
      </c>
      <c r="E4464" s="44">
        <v>1059</v>
      </c>
      <c r="F4464" s="13" t="s">
        <v>20239</v>
      </c>
      <c r="G4464" s="23" t="s">
        <v>20240</v>
      </c>
      <c r="H4464" s="42" t="s">
        <v>457</v>
      </c>
      <c r="I4464" s="28" t="s">
        <v>373</v>
      </c>
      <c r="J4464" s="12" t="s">
        <v>393</v>
      </c>
      <c r="K4464" s="28" t="s">
        <v>20653</v>
      </c>
      <c r="L4464" s="12" t="s">
        <v>20242</v>
      </c>
      <c r="M4464" s="12" t="s">
        <v>20243</v>
      </c>
      <c r="N4464" s="12" t="s">
        <v>20244</v>
      </c>
      <c r="O4464" s="26" t="s">
        <v>20654</v>
      </c>
      <c r="P4464" s="26" t="s">
        <v>20655</v>
      </c>
      <c r="Q4464" s="25" t="s">
        <v>20247</v>
      </c>
      <c r="R4464" s="26" t="s">
        <v>20248</v>
      </c>
      <c r="S4464" s="15" t="s">
        <v>20656</v>
      </c>
      <c r="T4464" s="52">
        <v>0</v>
      </c>
      <c r="U4464" s="22" t="s">
        <v>20250</v>
      </c>
      <c r="V4464" s="49" t="str">
        <f>+Sitio_Publico[[#This Row],[idcoleccion]]&amp;"-"&amp;Sitio_Publico[[#This Row],[id]]</f>
        <v>000-4463</v>
      </c>
      <c r="W4464" s="49">
        <f>+VLOOKUP(Sitio_Publico[[#This Row],[territorio]],Estructura!$AE$4:$AH$1067,4,0)</f>
        <v>20000010</v>
      </c>
      <c r="X4464" s="49" t="str">
        <f>+VLOOKUP(Sitio_Publico[[#This Row],[tema]],Estructura!$G$4:$J$532,4,0)</f>
        <v>T-65</v>
      </c>
      <c r="Y4464" s="49" t="str">
        <f>+VLOOKUP(Sitio_Publico[[#This Row],[contenido]],Estructura!$L$4:$O$473,4,0)</f>
        <v>C-37</v>
      </c>
      <c r="Z4464" s="49" t="str">
        <f>+VLOOKUP(Sitio_Publico[[#This Row],[Filtro Integrado]],Estructura!$U$4:$W$529,3,0)</f>
        <v>FI-0</v>
      </c>
      <c r="AA4464" s="49" t="str">
        <f>+VLOOKUP(Sitio_Publico[[#This Row],[Muestra]],Estructura!$Y$4:$AB$483,4,0)</f>
        <v>M-000384</v>
      </c>
    </row>
    <row r="4465" spans="1:27" ht="61.2" x14ac:dyDescent="0.3">
      <c r="A4465" s="16">
        <f t="shared" si="69"/>
        <v>4464</v>
      </c>
      <c r="B4465" s="47" t="s">
        <v>15118</v>
      </c>
      <c r="C4465" s="13" t="s">
        <v>20237</v>
      </c>
      <c r="D4465" s="13" t="s">
        <v>20238</v>
      </c>
      <c r="E4465" s="44">
        <v>1059</v>
      </c>
      <c r="F4465" s="13" t="s">
        <v>20239</v>
      </c>
      <c r="G4465" s="23" t="s">
        <v>20240</v>
      </c>
      <c r="H4465" s="42" t="s">
        <v>457</v>
      </c>
      <c r="I4465" s="28" t="s">
        <v>373</v>
      </c>
      <c r="J4465" s="12" t="s">
        <v>393</v>
      </c>
      <c r="K4465" s="28" t="s">
        <v>20653</v>
      </c>
      <c r="L4465" s="12" t="s">
        <v>20251</v>
      </c>
      <c r="M4465" s="12" t="s">
        <v>20243</v>
      </c>
      <c r="N4465" s="12" t="s">
        <v>20244</v>
      </c>
      <c r="O4465" s="26" t="s">
        <v>20657</v>
      </c>
      <c r="P4465" s="26" t="s">
        <v>20658</v>
      </c>
      <c r="Q4465" s="25" t="s">
        <v>20247</v>
      </c>
      <c r="R4465" s="26" t="s">
        <v>20248</v>
      </c>
      <c r="S4465" s="15" t="s">
        <v>20659</v>
      </c>
      <c r="T4465" s="52">
        <v>0</v>
      </c>
      <c r="U4465" s="22" t="s">
        <v>20250</v>
      </c>
      <c r="V4465" s="49" t="str">
        <f>+Sitio_Publico[[#This Row],[idcoleccion]]&amp;"-"&amp;Sitio_Publico[[#This Row],[id]]</f>
        <v>000-4464</v>
      </c>
      <c r="W4465" s="49">
        <f>+VLOOKUP(Sitio_Publico[[#This Row],[territorio]],Estructura!$AE$4:$AH$1067,4,0)</f>
        <v>20000010</v>
      </c>
      <c r="X4465" s="49" t="str">
        <f>+VLOOKUP(Sitio_Publico[[#This Row],[tema]],Estructura!$G$4:$J$532,4,0)</f>
        <v>T-65</v>
      </c>
      <c r="Y4465" s="49" t="str">
        <f>+VLOOKUP(Sitio_Publico[[#This Row],[contenido]],Estructura!$L$4:$O$473,4,0)</f>
        <v>C-37</v>
      </c>
      <c r="Z4465" s="49" t="str">
        <f>+VLOOKUP(Sitio_Publico[[#This Row],[Filtro Integrado]],Estructura!$U$4:$W$529,3,0)</f>
        <v>FI-0</v>
      </c>
      <c r="AA4465" s="49" t="str">
        <f>+VLOOKUP(Sitio_Publico[[#This Row],[Muestra]],Estructura!$Y$4:$AB$483,4,0)</f>
        <v>M-000384</v>
      </c>
    </row>
    <row r="4466" spans="1:27" ht="61.2" x14ac:dyDescent="0.3">
      <c r="A4466" s="16">
        <f t="shared" si="69"/>
        <v>4465</v>
      </c>
      <c r="B4466" s="47" t="s">
        <v>15118</v>
      </c>
      <c r="C4466" s="13" t="s">
        <v>20237</v>
      </c>
      <c r="D4466" s="13" t="s">
        <v>20238</v>
      </c>
      <c r="E4466" s="44">
        <v>1059</v>
      </c>
      <c r="F4466" s="13" t="s">
        <v>20239</v>
      </c>
      <c r="G4466" s="23" t="s">
        <v>20240</v>
      </c>
      <c r="H4466" s="42" t="s">
        <v>457</v>
      </c>
      <c r="I4466" s="28" t="s">
        <v>373</v>
      </c>
      <c r="J4466" s="12" t="s">
        <v>393</v>
      </c>
      <c r="K4466" s="28" t="s">
        <v>20653</v>
      </c>
      <c r="L4466" s="12" t="s">
        <v>20255</v>
      </c>
      <c r="M4466" s="12" t="s">
        <v>20243</v>
      </c>
      <c r="N4466" s="12" t="s">
        <v>20244</v>
      </c>
      <c r="O4466" s="26" t="s">
        <v>20660</v>
      </c>
      <c r="P4466" s="26" t="s">
        <v>20661</v>
      </c>
      <c r="Q4466" s="25" t="s">
        <v>20247</v>
      </c>
      <c r="R4466" s="26" t="s">
        <v>20248</v>
      </c>
      <c r="S4466" s="15" t="s">
        <v>20662</v>
      </c>
      <c r="T4466" s="52">
        <v>0</v>
      </c>
      <c r="U4466" s="22" t="s">
        <v>20250</v>
      </c>
      <c r="V4466" s="49" t="str">
        <f>+Sitio_Publico[[#This Row],[idcoleccion]]&amp;"-"&amp;Sitio_Publico[[#This Row],[id]]</f>
        <v>000-4465</v>
      </c>
      <c r="W4466" s="49">
        <f>+VLOOKUP(Sitio_Publico[[#This Row],[territorio]],Estructura!$AE$4:$AH$1067,4,0)</f>
        <v>20000010</v>
      </c>
      <c r="X4466" s="49" t="str">
        <f>+VLOOKUP(Sitio_Publico[[#This Row],[tema]],Estructura!$G$4:$J$532,4,0)</f>
        <v>T-65</v>
      </c>
      <c r="Y4466" s="49" t="str">
        <f>+VLOOKUP(Sitio_Publico[[#This Row],[contenido]],Estructura!$L$4:$O$473,4,0)</f>
        <v>C-37</v>
      </c>
      <c r="Z4466" s="49" t="str">
        <f>+VLOOKUP(Sitio_Publico[[#This Row],[Filtro Integrado]],Estructura!$U$4:$W$529,3,0)</f>
        <v>FI-0</v>
      </c>
      <c r="AA4466" s="49" t="str">
        <f>+VLOOKUP(Sitio_Publico[[#This Row],[Muestra]],Estructura!$Y$4:$AB$483,4,0)</f>
        <v>M-000384</v>
      </c>
    </row>
    <row r="4467" spans="1:27" ht="61.2" x14ac:dyDescent="0.3">
      <c r="A4467" s="16">
        <f t="shared" si="69"/>
        <v>4466</v>
      </c>
      <c r="B4467" s="47" t="s">
        <v>15118</v>
      </c>
      <c r="C4467" s="13" t="s">
        <v>20237</v>
      </c>
      <c r="D4467" s="13" t="s">
        <v>20238</v>
      </c>
      <c r="E4467" s="44">
        <v>1059</v>
      </c>
      <c r="F4467" s="13" t="s">
        <v>20239</v>
      </c>
      <c r="G4467" s="23" t="s">
        <v>20240</v>
      </c>
      <c r="H4467" s="42" t="s">
        <v>457</v>
      </c>
      <c r="I4467" s="28" t="s">
        <v>373</v>
      </c>
      <c r="J4467" s="12" t="s">
        <v>393</v>
      </c>
      <c r="K4467" s="28" t="s">
        <v>20653</v>
      </c>
      <c r="L4467" s="12" t="s">
        <v>20259</v>
      </c>
      <c r="M4467" s="12" t="s">
        <v>20243</v>
      </c>
      <c r="N4467" s="12" t="s">
        <v>20244</v>
      </c>
      <c r="O4467" s="26" t="s">
        <v>20663</v>
      </c>
      <c r="P4467" s="26" t="s">
        <v>20664</v>
      </c>
      <c r="Q4467" s="25" t="s">
        <v>20247</v>
      </c>
      <c r="R4467" s="26" t="s">
        <v>20248</v>
      </c>
      <c r="S4467" s="15" t="s">
        <v>20665</v>
      </c>
      <c r="T4467" s="52">
        <v>0</v>
      </c>
      <c r="U4467" s="22" t="s">
        <v>20250</v>
      </c>
      <c r="V4467" s="49" t="str">
        <f>+Sitio_Publico[[#This Row],[idcoleccion]]&amp;"-"&amp;Sitio_Publico[[#This Row],[id]]</f>
        <v>000-4466</v>
      </c>
      <c r="W4467" s="49">
        <f>+VLOOKUP(Sitio_Publico[[#This Row],[territorio]],Estructura!$AE$4:$AH$1067,4,0)</f>
        <v>20000010</v>
      </c>
      <c r="X4467" s="49" t="str">
        <f>+VLOOKUP(Sitio_Publico[[#This Row],[tema]],Estructura!$G$4:$J$532,4,0)</f>
        <v>T-65</v>
      </c>
      <c r="Y4467" s="49" t="str">
        <f>+VLOOKUP(Sitio_Publico[[#This Row],[contenido]],Estructura!$L$4:$O$473,4,0)</f>
        <v>C-37</v>
      </c>
      <c r="Z4467" s="49" t="str">
        <f>+VLOOKUP(Sitio_Publico[[#This Row],[Filtro Integrado]],Estructura!$U$4:$W$529,3,0)</f>
        <v>FI-0</v>
      </c>
      <c r="AA4467" s="49" t="str">
        <f>+VLOOKUP(Sitio_Publico[[#This Row],[Muestra]],Estructura!$Y$4:$AB$483,4,0)</f>
        <v>M-000384</v>
      </c>
    </row>
    <row r="4468" spans="1:27" ht="61.2" x14ac:dyDescent="0.3">
      <c r="A4468" s="16">
        <f t="shared" si="69"/>
        <v>4467</v>
      </c>
      <c r="B4468" s="47" t="s">
        <v>15118</v>
      </c>
      <c r="C4468" s="13" t="s">
        <v>20237</v>
      </c>
      <c r="D4468" s="13" t="s">
        <v>20238</v>
      </c>
      <c r="E4468" s="44">
        <v>1059</v>
      </c>
      <c r="F4468" s="13" t="s">
        <v>20239</v>
      </c>
      <c r="G4468" s="23" t="s">
        <v>20263</v>
      </c>
      <c r="H4468" s="42" t="s">
        <v>457</v>
      </c>
      <c r="I4468" s="28" t="s">
        <v>373</v>
      </c>
      <c r="J4468" s="12" t="s">
        <v>393</v>
      </c>
      <c r="K4468" s="28" t="s">
        <v>20653</v>
      </c>
      <c r="L4468" s="12" t="s">
        <v>20242</v>
      </c>
      <c r="M4468" s="12" t="s">
        <v>20243</v>
      </c>
      <c r="N4468" s="12" t="s">
        <v>20244</v>
      </c>
      <c r="O4468" s="26" t="s">
        <v>20654</v>
      </c>
      <c r="P4468" s="26" t="s">
        <v>20655</v>
      </c>
      <c r="Q4468" s="25" t="s">
        <v>20247</v>
      </c>
      <c r="R4468" s="26" t="s">
        <v>20248</v>
      </c>
      <c r="S4468" s="15" t="s">
        <v>20666</v>
      </c>
      <c r="T4468" s="52">
        <v>0</v>
      </c>
      <c r="U4468" s="22" t="s">
        <v>20250</v>
      </c>
      <c r="V4468" s="49" t="str">
        <f>+Sitio_Publico[[#This Row],[idcoleccion]]&amp;"-"&amp;Sitio_Publico[[#This Row],[id]]</f>
        <v>000-4467</v>
      </c>
      <c r="W4468" s="49">
        <f>+VLOOKUP(Sitio_Publico[[#This Row],[territorio]],Estructura!$AE$4:$AH$1067,4,0)</f>
        <v>20000010</v>
      </c>
      <c r="X4468" s="49" t="str">
        <f>+VLOOKUP(Sitio_Publico[[#This Row],[tema]],Estructura!$G$4:$J$532,4,0)</f>
        <v>T-65</v>
      </c>
      <c r="Y4468" s="49" t="str">
        <f>+VLOOKUP(Sitio_Publico[[#This Row],[contenido]],Estructura!$L$4:$O$473,4,0)</f>
        <v>C-38</v>
      </c>
      <c r="Z4468" s="49" t="str">
        <f>+VLOOKUP(Sitio_Publico[[#This Row],[Filtro Integrado]],Estructura!$U$4:$W$529,3,0)</f>
        <v>FI-0</v>
      </c>
      <c r="AA4468" s="49" t="str">
        <f>+VLOOKUP(Sitio_Publico[[#This Row],[Muestra]],Estructura!$Y$4:$AB$483,4,0)</f>
        <v>M-000384</v>
      </c>
    </row>
    <row r="4469" spans="1:27" ht="61.2" x14ac:dyDescent="0.3">
      <c r="A4469" s="16">
        <f t="shared" si="69"/>
        <v>4468</v>
      </c>
      <c r="B4469" s="47" t="s">
        <v>15118</v>
      </c>
      <c r="C4469" s="13" t="s">
        <v>20237</v>
      </c>
      <c r="D4469" s="13" t="s">
        <v>20238</v>
      </c>
      <c r="E4469" s="44">
        <v>1059</v>
      </c>
      <c r="F4469" s="13" t="s">
        <v>20239</v>
      </c>
      <c r="G4469" s="23" t="s">
        <v>20263</v>
      </c>
      <c r="H4469" s="42" t="s">
        <v>457</v>
      </c>
      <c r="I4469" s="28" t="s">
        <v>373</v>
      </c>
      <c r="J4469" s="12" t="s">
        <v>393</v>
      </c>
      <c r="K4469" s="28" t="s">
        <v>20653</v>
      </c>
      <c r="L4469" s="12" t="s">
        <v>20251</v>
      </c>
      <c r="M4469" s="12" t="s">
        <v>20243</v>
      </c>
      <c r="N4469" s="12" t="s">
        <v>20244</v>
      </c>
      <c r="O4469" s="26" t="s">
        <v>20657</v>
      </c>
      <c r="P4469" s="26" t="s">
        <v>20658</v>
      </c>
      <c r="Q4469" s="25" t="s">
        <v>20247</v>
      </c>
      <c r="R4469" s="26" t="s">
        <v>20248</v>
      </c>
      <c r="S4469" s="15" t="s">
        <v>20667</v>
      </c>
      <c r="T4469" s="52">
        <v>0</v>
      </c>
      <c r="U4469" s="22" t="s">
        <v>20250</v>
      </c>
      <c r="V4469" s="49" t="str">
        <f>+Sitio_Publico[[#This Row],[idcoleccion]]&amp;"-"&amp;Sitio_Publico[[#This Row],[id]]</f>
        <v>000-4468</v>
      </c>
      <c r="W4469" s="49">
        <f>+VLOOKUP(Sitio_Publico[[#This Row],[territorio]],Estructura!$AE$4:$AH$1067,4,0)</f>
        <v>20000010</v>
      </c>
      <c r="X4469" s="49" t="str">
        <f>+VLOOKUP(Sitio_Publico[[#This Row],[tema]],Estructura!$G$4:$J$532,4,0)</f>
        <v>T-65</v>
      </c>
      <c r="Y4469" s="49" t="str">
        <f>+VLOOKUP(Sitio_Publico[[#This Row],[contenido]],Estructura!$L$4:$O$473,4,0)</f>
        <v>C-38</v>
      </c>
      <c r="Z4469" s="49" t="str">
        <f>+VLOOKUP(Sitio_Publico[[#This Row],[Filtro Integrado]],Estructura!$U$4:$W$529,3,0)</f>
        <v>FI-0</v>
      </c>
      <c r="AA4469" s="49" t="str">
        <f>+VLOOKUP(Sitio_Publico[[#This Row],[Muestra]],Estructura!$Y$4:$AB$483,4,0)</f>
        <v>M-000384</v>
      </c>
    </row>
    <row r="4470" spans="1:27" ht="61.2" x14ac:dyDescent="0.3">
      <c r="A4470" s="16">
        <f t="shared" si="69"/>
        <v>4469</v>
      </c>
      <c r="B4470" s="47" t="s">
        <v>15118</v>
      </c>
      <c r="C4470" s="13" t="s">
        <v>20237</v>
      </c>
      <c r="D4470" s="13" t="s">
        <v>20238</v>
      </c>
      <c r="E4470" s="44">
        <v>1059</v>
      </c>
      <c r="F4470" s="13" t="s">
        <v>20239</v>
      </c>
      <c r="G4470" s="23" t="s">
        <v>20263</v>
      </c>
      <c r="H4470" s="42" t="s">
        <v>457</v>
      </c>
      <c r="I4470" s="28" t="s">
        <v>373</v>
      </c>
      <c r="J4470" s="12" t="s">
        <v>393</v>
      </c>
      <c r="K4470" s="28" t="s">
        <v>20653</v>
      </c>
      <c r="L4470" s="12" t="s">
        <v>20255</v>
      </c>
      <c r="M4470" s="12" t="s">
        <v>20243</v>
      </c>
      <c r="N4470" s="12" t="s">
        <v>20244</v>
      </c>
      <c r="O4470" s="26" t="s">
        <v>20660</v>
      </c>
      <c r="P4470" s="26" t="s">
        <v>20661</v>
      </c>
      <c r="Q4470" s="25" t="s">
        <v>20247</v>
      </c>
      <c r="R4470" s="26" t="s">
        <v>20248</v>
      </c>
      <c r="S4470" s="15" t="s">
        <v>20668</v>
      </c>
      <c r="T4470" s="52">
        <v>0</v>
      </c>
      <c r="U4470" s="22" t="s">
        <v>20250</v>
      </c>
      <c r="V4470" s="49" t="str">
        <f>+Sitio_Publico[[#This Row],[idcoleccion]]&amp;"-"&amp;Sitio_Publico[[#This Row],[id]]</f>
        <v>000-4469</v>
      </c>
      <c r="W4470" s="49">
        <f>+VLOOKUP(Sitio_Publico[[#This Row],[territorio]],Estructura!$AE$4:$AH$1067,4,0)</f>
        <v>20000010</v>
      </c>
      <c r="X4470" s="49" t="str">
        <f>+VLOOKUP(Sitio_Publico[[#This Row],[tema]],Estructura!$G$4:$J$532,4,0)</f>
        <v>T-65</v>
      </c>
      <c r="Y4470" s="49" t="str">
        <f>+VLOOKUP(Sitio_Publico[[#This Row],[contenido]],Estructura!$L$4:$O$473,4,0)</f>
        <v>C-38</v>
      </c>
      <c r="Z4470" s="49" t="str">
        <f>+VLOOKUP(Sitio_Publico[[#This Row],[Filtro Integrado]],Estructura!$U$4:$W$529,3,0)</f>
        <v>FI-0</v>
      </c>
      <c r="AA4470" s="49" t="str">
        <f>+VLOOKUP(Sitio_Publico[[#This Row],[Muestra]],Estructura!$Y$4:$AB$483,4,0)</f>
        <v>M-000384</v>
      </c>
    </row>
    <row r="4471" spans="1:27" ht="61.2" x14ac:dyDescent="0.3">
      <c r="A4471" s="16">
        <f t="shared" si="69"/>
        <v>4470</v>
      </c>
      <c r="B4471" s="47" t="s">
        <v>15118</v>
      </c>
      <c r="C4471" s="13" t="s">
        <v>20237</v>
      </c>
      <c r="D4471" s="13" t="s">
        <v>20238</v>
      </c>
      <c r="E4471" s="44">
        <v>1059</v>
      </c>
      <c r="F4471" s="13" t="s">
        <v>20239</v>
      </c>
      <c r="G4471" s="23" t="s">
        <v>20273</v>
      </c>
      <c r="H4471" s="42" t="s">
        <v>457</v>
      </c>
      <c r="I4471" s="28" t="s">
        <v>373</v>
      </c>
      <c r="J4471" s="12" t="s">
        <v>20274</v>
      </c>
      <c r="K4471" s="28" t="s">
        <v>20653</v>
      </c>
      <c r="L4471" s="12" t="s">
        <v>20275</v>
      </c>
      <c r="M4471" s="12" t="s">
        <v>20243</v>
      </c>
      <c r="N4471" s="12" t="s">
        <v>20244</v>
      </c>
      <c r="O4471" s="26" t="s">
        <v>20669</v>
      </c>
      <c r="P4471" s="26" t="s">
        <v>20670</v>
      </c>
      <c r="Q4471" s="25" t="s">
        <v>20278</v>
      </c>
      <c r="R4471" s="26" t="s">
        <v>20248</v>
      </c>
      <c r="S4471" s="15" t="s">
        <v>20671</v>
      </c>
      <c r="T4471" s="52">
        <v>0</v>
      </c>
      <c r="U4471" s="22" t="s">
        <v>20250</v>
      </c>
      <c r="V4471" s="49" t="str">
        <f>+Sitio_Publico[[#This Row],[idcoleccion]]&amp;"-"&amp;Sitio_Publico[[#This Row],[id]]</f>
        <v>000-4470</v>
      </c>
      <c r="W4471" s="49">
        <f>+VLOOKUP(Sitio_Publico[[#This Row],[territorio]],Estructura!$AE$4:$AH$1067,4,0)</f>
        <v>20000010</v>
      </c>
      <c r="X4471" s="49" t="str">
        <f>+VLOOKUP(Sitio_Publico[[#This Row],[tema]],Estructura!$G$4:$J$532,4,0)</f>
        <v>T-65</v>
      </c>
      <c r="Y4471" s="49" t="str">
        <f>+VLOOKUP(Sitio_Publico[[#This Row],[contenido]],Estructura!$L$4:$O$473,4,0)</f>
        <v>C-39</v>
      </c>
      <c r="Z4471" s="49" t="str">
        <f>+VLOOKUP(Sitio_Publico[[#This Row],[Filtro Integrado]],Estructura!$U$4:$W$529,3,0)</f>
        <v>FI-17</v>
      </c>
      <c r="AA4471" s="49" t="str">
        <f>+VLOOKUP(Sitio_Publico[[#This Row],[Muestra]],Estructura!$Y$4:$AB$483,4,0)</f>
        <v>M-000384</v>
      </c>
    </row>
    <row r="4472" spans="1:27" ht="71.400000000000006" x14ac:dyDescent="0.3">
      <c r="A4472" s="16">
        <f t="shared" si="69"/>
        <v>4471</v>
      </c>
      <c r="B4472" s="47" t="s">
        <v>15118</v>
      </c>
      <c r="C4472" s="13" t="s">
        <v>20237</v>
      </c>
      <c r="D4472" s="13" t="s">
        <v>20238</v>
      </c>
      <c r="E4472" s="44">
        <v>1059</v>
      </c>
      <c r="F4472" s="13" t="s">
        <v>20239</v>
      </c>
      <c r="G4472" s="23" t="s">
        <v>20240</v>
      </c>
      <c r="H4472" s="42" t="s">
        <v>457</v>
      </c>
      <c r="I4472" s="28" t="s">
        <v>373</v>
      </c>
      <c r="J4472" s="12" t="s">
        <v>393</v>
      </c>
      <c r="K4472" s="28" t="s">
        <v>20653</v>
      </c>
      <c r="L4472" s="12" t="s">
        <v>20242</v>
      </c>
      <c r="M4472" s="12" t="s">
        <v>20243</v>
      </c>
      <c r="N4472" s="12" t="s">
        <v>20244</v>
      </c>
      <c r="O4472" s="26" t="s">
        <v>20672</v>
      </c>
      <c r="P4472" s="26" t="s">
        <v>20673</v>
      </c>
      <c r="Q4472" s="25" t="s">
        <v>20282</v>
      </c>
      <c r="R4472" s="26" t="s">
        <v>20248</v>
      </c>
      <c r="S4472" s="15" t="s">
        <v>20674</v>
      </c>
      <c r="T4472" s="52">
        <v>0</v>
      </c>
      <c r="U4472" s="22" t="s">
        <v>20250</v>
      </c>
      <c r="V4472" s="49" t="str">
        <f>+Sitio_Publico[[#This Row],[idcoleccion]]&amp;"-"&amp;Sitio_Publico[[#This Row],[id]]</f>
        <v>000-4471</v>
      </c>
      <c r="W4472" s="49">
        <f>+VLOOKUP(Sitio_Publico[[#This Row],[territorio]],Estructura!$AE$4:$AH$1067,4,0)</f>
        <v>20000010</v>
      </c>
      <c r="X4472" s="49" t="str">
        <f>+VLOOKUP(Sitio_Publico[[#This Row],[tema]],Estructura!$G$4:$J$532,4,0)</f>
        <v>T-65</v>
      </c>
      <c r="Y4472" s="49" t="str">
        <f>+VLOOKUP(Sitio_Publico[[#This Row],[contenido]],Estructura!$L$4:$O$473,4,0)</f>
        <v>C-37</v>
      </c>
      <c r="Z4472" s="49" t="str">
        <f>+VLOOKUP(Sitio_Publico[[#This Row],[Filtro Integrado]],Estructura!$U$4:$W$529,3,0)</f>
        <v>FI-0</v>
      </c>
      <c r="AA4472" s="49" t="str">
        <f>+VLOOKUP(Sitio_Publico[[#This Row],[Muestra]],Estructura!$Y$4:$AB$483,4,0)</f>
        <v>M-000384</v>
      </c>
    </row>
    <row r="4473" spans="1:27" ht="71.400000000000006" x14ac:dyDescent="0.3">
      <c r="A4473" s="16">
        <f t="shared" si="69"/>
        <v>4472</v>
      </c>
      <c r="B4473" s="47" t="s">
        <v>15118</v>
      </c>
      <c r="C4473" s="13" t="s">
        <v>20237</v>
      </c>
      <c r="D4473" s="13" t="s">
        <v>20238</v>
      </c>
      <c r="E4473" s="44">
        <v>1059</v>
      </c>
      <c r="F4473" s="13" t="s">
        <v>20239</v>
      </c>
      <c r="G4473" s="23" t="s">
        <v>20240</v>
      </c>
      <c r="H4473" s="42" t="s">
        <v>457</v>
      </c>
      <c r="I4473" s="28" t="s">
        <v>373</v>
      </c>
      <c r="J4473" s="12" t="s">
        <v>393</v>
      </c>
      <c r="K4473" s="28" t="s">
        <v>20653</v>
      </c>
      <c r="L4473" s="12" t="s">
        <v>20251</v>
      </c>
      <c r="M4473" s="12" t="s">
        <v>20243</v>
      </c>
      <c r="N4473" s="12" t="s">
        <v>20244</v>
      </c>
      <c r="O4473" s="26" t="s">
        <v>20675</v>
      </c>
      <c r="P4473" s="26" t="s">
        <v>20676</v>
      </c>
      <c r="Q4473" s="25" t="s">
        <v>20282</v>
      </c>
      <c r="R4473" s="26" t="s">
        <v>20248</v>
      </c>
      <c r="S4473" s="15" t="s">
        <v>20677</v>
      </c>
      <c r="T4473" s="52">
        <v>0</v>
      </c>
      <c r="U4473" s="22" t="s">
        <v>20250</v>
      </c>
      <c r="V4473" s="49" t="str">
        <f>+Sitio_Publico[[#This Row],[idcoleccion]]&amp;"-"&amp;Sitio_Publico[[#This Row],[id]]</f>
        <v>000-4472</v>
      </c>
      <c r="W4473" s="49">
        <f>+VLOOKUP(Sitio_Publico[[#This Row],[territorio]],Estructura!$AE$4:$AH$1067,4,0)</f>
        <v>20000010</v>
      </c>
      <c r="X4473" s="49" t="str">
        <f>+VLOOKUP(Sitio_Publico[[#This Row],[tema]],Estructura!$G$4:$J$532,4,0)</f>
        <v>T-65</v>
      </c>
      <c r="Y4473" s="49" t="str">
        <f>+VLOOKUP(Sitio_Publico[[#This Row],[contenido]],Estructura!$L$4:$O$473,4,0)</f>
        <v>C-37</v>
      </c>
      <c r="Z4473" s="49" t="str">
        <f>+VLOOKUP(Sitio_Publico[[#This Row],[Filtro Integrado]],Estructura!$U$4:$W$529,3,0)</f>
        <v>FI-0</v>
      </c>
      <c r="AA4473" s="49" t="str">
        <f>+VLOOKUP(Sitio_Publico[[#This Row],[Muestra]],Estructura!$Y$4:$AB$483,4,0)</f>
        <v>M-000384</v>
      </c>
    </row>
    <row r="4474" spans="1:27" ht="71.400000000000006" x14ac:dyDescent="0.3">
      <c r="A4474" s="16">
        <f t="shared" si="69"/>
        <v>4473</v>
      </c>
      <c r="B4474" s="47" t="s">
        <v>15118</v>
      </c>
      <c r="C4474" s="13" t="s">
        <v>20237</v>
      </c>
      <c r="D4474" s="13" t="s">
        <v>20238</v>
      </c>
      <c r="E4474" s="44">
        <v>1059</v>
      </c>
      <c r="F4474" s="13" t="s">
        <v>20239</v>
      </c>
      <c r="G4474" s="23" t="s">
        <v>20240</v>
      </c>
      <c r="H4474" s="42" t="s">
        <v>457</v>
      </c>
      <c r="I4474" s="28" t="s">
        <v>373</v>
      </c>
      <c r="J4474" s="12" t="s">
        <v>393</v>
      </c>
      <c r="K4474" s="28" t="s">
        <v>20653</v>
      </c>
      <c r="L4474" s="12" t="s">
        <v>20255</v>
      </c>
      <c r="M4474" s="12" t="s">
        <v>20243</v>
      </c>
      <c r="N4474" s="12" t="s">
        <v>20244</v>
      </c>
      <c r="O4474" s="26" t="s">
        <v>20678</v>
      </c>
      <c r="P4474" s="26" t="s">
        <v>20679</v>
      </c>
      <c r="Q4474" s="25" t="s">
        <v>20282</v>
      </c>
      <c r="R4474" s="26" t="s">
        <v>20248</v>
      </c>
      <c r="S4474" s="15" t="s">
        <v>20680</v>
      </c>
      <c r="T4474" s="52">
        <v>0</v>
      </c>
      <c r="U4474" s="22" t="s">
        <v>20250</v>
      </c>
      <c r="V4474" s="49" t="str">
        <f>+Sitio_Publico[[#This Row],[idcoleccion]]&amp;"-"&amp;Sitio_Publico[[#This Row],[id]]</f>
        <v>000-4473</v>
      </c>
      <c r="W4474" s="49">
        <f>+VLOOKUP(Sitio_Publico[[#This Row],[territorio]],Estructura!$AE$4:$AH$1067,4,0)</f>
        <v>20000010</v>
      </c>
      <c r="X4474" s="49" t="str">
        <f>+VLOOKUP(Sitio_Publico[[#This Row],[tema]],Estructura!$G$4:$J$532,4,0)</f>
        <v>T-65</v>
      </c>
      <c r="Y4474" s="49" t="str">
        <f>+VLOOKUP(Sitio_Publico[[#This Row],[contenido]],Estructura!$L$4:$O$473,4,0)</f>
        <v>C-37</v>
      </c>
      <c r="Z4474" s="49" t="str">
        <f>+VLOOKUP(Sitio_Publico[[#This Row],[Filtro Integrado]],Estructura!$U$4:$W$529,3,0)</f>
        <v>FI-0</v>
      </c>
      <c r="AA4474" s="49" t="str">
        <f>+VLOOKUP(Sitio_Publico[[#This Row],[Muestra]],Estructura!$Y$4:$AB$483,4,0)</f>
        <v>M-000384</v>
      </c>
    </row>
    <row r="4475" spans="1:27" ht="71.400000000000006" x14ac:dyDescent="0.3">
      <c r="A4475" s="16">
        <f t="shared" si="69"/>
        <v>4474</v>
      </c>
      <c r="B4475" s="47" t="s">
        <v>15118</v>
      </c>
      <c r="C4475" s="13" t="s">
        <v>20237</v>
      </c>
      <c r="D4475" s="13" t="s">
        <v>20238</v>
      </c>
      <c r="E4475" s="44">
        <v>1059</v>
      </c>
      <c r="F4475" s="13" t="s">
        <v>20239</v>
      </c>
      <c r="G4475" s="23" t="s">
        <v>20240</v>
      </c>
      <c r="H4475" s="42" t="s">
        <v>457</v>
      </c>
      <c r="I4475" s="28" t="s">
        <v>373</v>
      </c>
      <c r="J4475" s="12" t="s">
        <v>393</v>
      </c>
      <c r="K4475" s="28" t="s">
        <v>20653</v>
      </c>
      <c r="L4475" s="12" t="s">
        <v>20259</v>
      </c>
      <c r="M4475" s="12" t="s">
        <v>20243</v>
      </c>
      <c r="N4475" s="12" t="s">
        <v>20244</v>
      </c>
      <c r="O4475" s="26" t="s">
        <v>20681</v>
      </c>
      <c r="P4475" s="26" t="s">
        <v>20682</v>
      </c>
      <c r="Q4475" s="25" t="s">
        <v>20282</v>
      </c>
      <c r="R4475" s="26" t="s">
        <v>20248</v>
      </c>
      <c r="S4475" s="15" t="s">
        <v>20683</v>
      </c>
      <c r="T4475" s="52">
        <v>0</v>
      </c>
      <c r="U4475" s="22" t="s">
        <v>20250</v>
      </c>
      <c r="V4475" s="49" t="str">
        <f>+Sitio_Publico[[#This Row],[idcoleccion]]&amp;"-"&amp;Sitio_Publico[[#This Row],[id]]</f>
        <v>000-4474</v>
      </c>
      <c r="W4475" s="49">
        <f>+VLOOKUP(Sitio_Publico[[#This Row],[territorio]],Estructura!$AE$4:$AH$1067,4,0)</f>
        <v>20000010</v>
      </c>
      <c r="X4475" s="49" t="str">
        <f>+VLOOKUP(Sitio_Publico[[#This Row],[tema]],Estructura!$G$4:$J$532,4,0)</f>
        <v>T-65</v>
      </c>
      <c r="Y4475" s="49" t="str">
        <f>+VLOOKUP(Sitio_Publico[[#This Row],[contenido]],Estructura!$L$4:$O$473,4,0)</f>
        <v>C-37</v>
      </c>
      <c r="Z4475" s="49" t="str">
        <f>+VLOOKUP(Sitio_Publico[[#This Row],[Filtro Integrado]],Estructura!$U$4:$W$529,3,0)</f>
        <v>FI-0</v>
      </c>
      <c r="AA4475" s="49" t="str">
        <f>+VLOOKUP(Sitio_Publico[[#This Row],[Muestra]],Estructura!$Y$4:$AB$483,4,0)</f>
        <v>M-000384</v>
      </c>
    </row>
    <row r="4476" spans="1:27" ht="71.400000000000006" x14ac:dyDescent="0.3">
      <c r="A4476" s="16">
        <f t="shared" si="69"/>
        <v>4475</v>
      </c>
      <c r="B4476" s="47" t="s">
        <v>15118</v>
      </c>
      <c r="C4476" s="13" t="s">
        <v>20237</v>
      </c>
      <c r="D4476" s="13" t="s">
        <v>20238</v>
      </c>
      <c r="E4476" s="44">
        <v>1059</v>
      </c>
      <c r="F4476" s="13" t="s">
        <v>20239</v>
      </c>
      <c r="G4476" s="23" t="s">
        <v>20263</v>
      </c>
      <c r="H4476" s="42" t="s">
        <v>457</v>
      </c>
      <c r="I4476" s="28" t="s">
        <v>373</v>
      </c>
      <c r="J4476" s="12" t="s">
        <v>393</v>
      </c>
      <c r="K4476" s="28" t="s">
        <v>20653</v>
      </c>
      <c r="L4476" s="12" t="s">
        <v>20242</v>
      </c>
      <c r="M4476" s="12" t="s">
        <v>20243</v>
      </c>
      <c r="N4476" s="12" t="s">
        <v>20244</v>
      </c>
      <c r="O4476" s="26" t="s">
        <v>20672</v>
      </c>
      <c r="P4476" s="26" t="s">
        <v>20673</v>
      </c>
      <c r="Q4476" s="25" t="s">
        <v>20282</v>
      </c>
      <c r="R4476" s="26" t="s">
        <v>20248</v>
      </c>
      <c r="S4476" s="15" t="s">
        <v>20684</v>
      </c>
      <c r="T4476" s="52">
        <v>0</v>
      </c>
      <c r="U4476" s="22" t="s">
        <v>20250</v>
      </c>
      <c r="V4476" s="49" t="str">
        <f>+Sitio_Publico[[#This Row],[idcoleccion]]&amp;"-"&amp;Sitio_Publico[[#This Row],[id]]</f>
        <v>000-4475</v>
      </c>
      <c r="W4476" s="49">
        <f>+VLOOKUP(Sitio_Publico[[#This Row],[territorio]],Estructura!$AE$4:$AH$1067,4,0)</f>
        <v>20000010</v>
      </c>
      <c r="X4476" s="49" t="str">
        <f>+VLOOKUP(Sitio_Publico[[#This Row],[tema]],Estructura!$G$4:$J$532,4,0)</f>
        <v>T-65</v>
      </c>
      <c r="Y4476" s="49" t="str">
        <f>+VLOOKUP(Sitio_Publico[[#This Row],[contenido]],Estructura!$L$4:$O$473,4,0)</f>
        <v>C-38</v>
      </c>
      <c r="Z4476" s="49" t="str">
        <f>+VLOOKUP(Sitio_Publico[[#This Row],[Filtro Integrado]],Estructura!$U$4:$W$529,3,0)</f>
        <v>FI-0</v>
      </c>
      <c r="AA4476" s="49" t="str">
        <f>+VLOOKUP(Sitio_Publico[[#This Row],[Muestra]],Estructura!$Y$4:$AB$483,4,0)</f>
        <v>M-000384</v>
      </c>
    </row>
    <row r="4477" spans="1:27" ht="71.400000000000006" x14ac:dyDescent="0.3">
      <c r="A4477" s="16">
        <f t="shared" si="69"/>
        <v>4476</v>
      </c>
      <c r="B4477" s="47" t="s">
        <v>15118</v>
      </c>
      <c r="C4477" s="13" t="s">
        <v>20237</v>
      </c>
      <c r="D4477" s="13" t="s">
        <v>20238</v>
      </c>
      <c r="E4477" s="44">
        <v>1059</v>
      </c>
      <c r="F4477" s="13" t="s">
        <v>20239</v>
      </c>
      <c r="G4477" s="23" t="s">
        <v>20263</v>
      </c>
      <c r="H4477" s="42" t="s">
        <v>457</v>
      </c>
      <c r="I4477" s="28" t="s">
        <v>373</v>
      </c>
      <c r="J4477" s="12" t="s">
        <v>393</v>
      </c>
      <c r="K4477" s="28" t="s">
        <v>20653</v>
      </c>
      <c r="L4477" s="12" t="s">
        <v>20251</v>
      </c>
      <c r="M4477" s="12" t="s">
        <v>20243</v>
      </c>
      <c r="N4477" s="12" t="s">
        <v>20244</v>
      </c>
      <c r="O4477" s="26" t="s">
        <v>20675</v>
      </c>
      <c r="P4477" s="26" t="s">
        <v>20676</v>
      </c>
      <c r="Q4477" s="25" t="s">
        <v>20282</v>
      </c>
      <c r="R4477" s="26" t="s">
        <v>20248</v>
      </c>
      <c r="S4477" s="15" t="s">
        <v>20685</v>
      </c>
      <c r="T4477" s="52">
        <v>0</v>
      </c>
      <c r="U4477" s="22" t="s">
        <v>20250</v>
      </c>
      <c r="V4477" s="49" t="str">
        <f>+Sitio_Publico[[#This Row],[idcoleccion]]&amp;"-"&amp;Sitio_Publico[[#This Row],[id]]</f>
        <v>000-4476</v>
      </c>
      <c r="W4477" s="49">
        <f>+VLOOKUP(Sitio_Publico[[#This Row],[territorio]],Estructura!$AE$4:$AH$1067,4,0)</f>
        <v>20000010</v>
      </c>
      <c r="X4477" s="49" t="str">
        <f>+VLOOKUP(Sitio_Publico[[#This Row],[tema]],Estructura!$G$4:$J$532,4,0)</f>
        <v>T-65</v>
      </c>
      <c r="Y4477" s="49" t="str">
        <f>+VLOOKUP(Sitio_Publico[[#This Row],[contenido]],Estructura!$L$4:$O$473,4,0)</f>
        <v>C-38</v>
      </c>
      <c r="Z4477" s="49" t="str">
        <f>+VLOOKUP(Sitio_Publico[[#This Row],[Filtro Integrado]],Estructura!$U$4:$W$529,3,0)</f>
        <v>FI-0</v>
      </c>
      <c r="AA4477" s="49" t="str">
        <f>+VLOOKUP(Sitio_Publico[[#This Row],[Muestra]],Estructura!$Y$4:$AB$483,4,0)</f>
        <v>M-000384</v>
      </c>
    </row>
    <row r="4478" spans="1:27" ht="71.400000000000006" x14ac:dyDescent="0.3">
      <c r="A4478" s="16">
        <f t="shared" si="69"/>
        <v>4477</v>
      </c>
      <c r="B4478" s="47" t="s">
        <v>15118</v>
      </c>
      <c r="C4478" s="13" t="s">
        <v>20237</v>
      </c>
      <c r="D4478" s="13" t="s">
        <v>20238</v>
      </c>
      <c r="E4478" s="44">
        <v>1059</v>
      </c>
      <c r="F4478" s="13" t="s">
        <v>20239</v>
      </c>
      <c r="G4478" s="23" t="s">
        <v>20263</v>
      </c>
      <c r="H4478" s="42" t="s">
        <v>457</v>
      </c>
      <c r="I4478" s="28" t="s">
        <v>373</v>
      </c>
      <c r="J4478" s="12" t="s">
        <v>393</v>
      </c>
      <c r="K4478" s="28" t="s">
        <v>20653</v>
      </c>
      <c r="L4478" s="12" t="s">
        <v>20255</v>
      </c>
      <c r="M4478" s="12" t="s">
        <v>20243</v>
      </c>
      <c r="N4478" s="12" t="s">
        <v>20244</v>
      </c>
      <c r="O4478" s="26" t="s">
        <v>20678</v>
      </c>
      <c r="P4478" s="26" t="s">
        <v>20679</v>
      </c>
      <c r="Q4478" s="25" t="s">
        <v>20282</v>
      </c>
      <c r="R4478" s="26" t="s">
        <v>20248</v>
      </c>
      <c r="S4478" s="15" t="s">
        <v>20686</v>
      </c>
      <c r="T4478" s="52">
        <v>0</v>
      </c>
      <c r="U4478" s="22" t="s">
        <v>20250</v>
      </c>
      <c r="V4478" s="49" t="str">
        <f>+Sitio_Publico[[#This Row],[idcoleccion]]&amp;"-"&amp;Sitio_Publico[[#This Row],[id]]</f>
        <v>000-4477</v>
      </c>
      <c r="W4478" s="49">
        <f>+VLOOKUP(Sitio_Publico[[#This Row],[territorio]],Estructura!$AE$4:$AH$1067,4,0)</f>
        <v>20000010</v>
      </c>
      <c r="X4478" s="49" t="str">
        <f>+VLOOKUP(Sitio_Publico[[#This Row],[tema]],Estructura!$G$4:$J$532,4,0)</f>
        <v>T-65</v>
      </c>
      <c r="Y4478" s="49" t="str">
        <f>+VLOOKUP(Sitio_Publico[[#This Row],[contenido]],Estructura!$L$4:$O$473,4,0)</f>
        <v>C-38</v>
      </c>
      <c r="Z4478" s="49" t="str">
        <f>+VLOOKUP(Sitio_Publico[[#This Row],[Filtro Integrado]],Estructura!$U$4:$W$529,3,0)</f>
        <v>FI-0</v>
      </c>
      <c r="AA4478" s="49" t="str">
        <f>+VLOOKUP(Sitio_Publico[[#This Row],[Muestra]],Estructura!$Y$4:$AB$483,4,0)</f>
        <v>M-000384</v>
      </c>
    </row>
    <row r="4479" spans="1:27" ht="61.2" x14ac:dyDescent="0.3">
      <c r="A4479" s="16">
        <f t="shared" si="69"/>
        <v>4478</v>
      </c>
      <c r="B4479" s="47" t="s">
        <v>15118</v>
      </c>
      <c r="C4479" s="13" t="s">
        <v>20237</v>
      </c>
      <c r="D4479" s="13" t="s">
        <v>20238</v>
      </c>
      <c r="E4479" s="44">
        <v>1059</v>
      </c>
      <c r="F4479" s="13" t="s">
        <v>20296</v>
      </c>
      <c r="G4479" s="23" t="s">
        <v>20297</v>
      </c>
      <c r="H4479" s="42" t="s">
        <v>457</v>
      </c>
      <c r="I4479" s="28" t="s">
        <v>373</v>
      </c>
      <c r="J4479" s="12" t="s">
        <v>393</v>
      </c>
      <c r="K4479" s="28" t="s">
        <v>20653</v>
      </c>
      <c r="L4479" s="12" t="s">
        <v>20275</v>
      </c>
      <c r="M4479" s="12" t="s">
        <v>20243</v>
      </c>
      <c r="N4479" s="12" t="s">
        <v>20244</v>
      </c>
      <c r="O4479" s="26" t="s">
        <v>20687</v>
      </c>
      <c r="P4479" s="26" t="s">
        <v>20688</v>
      </c>
      <c r="Q4479" s="25" t="s">
        <v>20247</v>
      </c>
      <c r="R4479" s="26" t="s">
        <v>20248</v>
      </c>
      <c r="S4479" s="15" t="s">
        <v>20689</v>
      </c>
      <c r="T4479" s="52">
        <v>0</v>
      </c>
      <c r="U4479" s="22" t="s">
        <v>20250</v>
      </c>
      <c r="V4479" s="49" t="str">
        <f>+Sitio_Publico[[#This Row],[idcoleccion]]&amp;"-"&amp;Sitio_Publico[[#This Row],[id]]</f>
        <v>000-4478</v>
      </c>
      <c r="W4479" s="49">
        <f>+VLOOKUP(Sitio_Publico[[#This Row],[territorio]],Estructura!$AE$4:$AH$1067,4,0)</f>
        <v>20000010</v>
      </c>
      <c r="X4479" s="49" t="str">
        <f>+VLOOKUP(Sitio_Publico[[#This Row],[tema]],Estructura!$G$4:$J$532,4,0)</f>
        <v>T-66</v>
      </c>
      <c r="Y4479" s="49" t="str">
        <f>+VLOOKUP(Sitio_Publico[[#This Row],[contenido]],Estructura!$L$4:$O$473,4,0)</f>
        <v>C-40</v>
      </c>
      <c r="Z4479" s="49" t="str">
        <f>+VLOOKUP(Sitio_Publico[[#This Row],[Filtro Integrado]],Estructura!$U$4:$W$529,3,0)</f>
        <v>FI-0</v>
      </c>
      <c r="AA4479" s="49" t="str">
        <f>+VLOOKUP(Sitio_Publico[[#This Row],[Muestra]],Estructura!$Y$4:$AB$483,4,0)</f>
        <v>M-000384</v>
      </c>
    </row>
    <row r="4480" spans="1:27" ht="61.2" x14ac:dyDescent="0.3">
      <c r="A4480" s="16">
        <f t="shared" si="69"/>
        <v>4479</v>
      </c>
      <c r="B4480" s="47" t="s">
        <v>15118</v>
      </c>
      <c r="C4480" s="13" t="s">
        <v>20237</v>
      </c>
      <c r="D4480" s="13" t="s">
        <v>20238</v>
      </c>
      <c r="E4480" s="44">
        <v>1059</v>
      </c>
      <c r="F4480" s="13" t="s">
        <v>20296</v>
      </c>
      <c r="G4480" s="23" t="s">
        <v>20297</v>
      </c>
      <c r="H4480" s="42" t="s">
        <v>457</v>
      </c>
      <c r="I4480" s="28" t="s">
        <v>373</v>
      </c>
      <c r="J4480" s="12" t="s">
        <v>20274</v>
      </c>
      <c r="K4480" s="28" t="s">
        <v>20653</v>
      </c>
      <c r="L4480" s="12" t="s">
        <v>20275</v>
      </c>
      <c r="M4480" s="12" t="s">
        <v>20243</v>
      </c>
      <c r="N4480" s="12" t="s">
        <v>20244</v>
      </c>
      <c r="O4480" s="26" t="s">
        <v>20690</v>
      </c>
      <c r="P4480" s="26" t="s">
        <v>20691</v>
      </c>
      <c r="Q4480" s="25" t="s">
        <v>20278</v>
      </c>
      <c r="R4480" s="26" t="s">
        <v>20248</v>
      </c>
      <c r="S4480" s="15" t="s">
        <v>20692</v>
      </c>
      <c r="T4480" s="52">
        <v>0</v>
      </c>
      <c r="U4480" s="22" t="s">
        <v>20250</v>
      </c>
      <c r="V4480" s="49" t="str">
        <f>+Sitio_Publico[[#This Row],[idcoleccion]]&amp;"-"&amp;Sitio_Publico[[#This Row],[id]]</f>
        <v>000-4479</v>
      </c>
      <c r="W4480" s="49">
        <f>+VLOOKUP(Sitio_Publico[[#This Row],[territorio]],Estructura!$AE$4:$AH$1067,4,0)</f>
        <v>20000010</v>
      </c>
      <c r="X4480" s="49" t="str">
        <f>+VLOOKUP(Sitio_Publico[[#This Row],[tema]],Estructura!$G$4:$J$532,4,0)</f>
        <v>T-66</v>
      </c>
      <c r="Y4480" s="49" t="str">
        <f>+VLOOKUP(Sitio_Publico[[#This Row],[contenido]],Estructura!$L$4:$O$473,4,0)</f>
        <v>C-40</v>
      </c>
      <c r="Z4480" s="49" t="str">
        <f>+VLOOKUP(Sitio_Publico[[#This Row],[Filtro Integrado]],Estructura!$U$4:$W$529,3,0)</f>
        <v>FI-17</v>
      </c>
      <c r="AA4480" s="49" t="str">
        <f>+VLOOKUP(Sitio_Publico[[#This Row],[Muestra]],Estructura!$Y$4:$AB$483,4,0)</f>
        <v>M-000384</v>
      </c>
    </row>
    <row r="4481" spans="1:27" ht="61.2" x14ac:dyDescent="0.3">
      <c r="A4481" s="16">
        <f t="shared" si="69"/>
        <v>4480</v>
      </c>
      <c r="B4481" s="47" t="s">
        <v>15118</v>
      </c>
      <c r="C4481" s="13" t="s">
        <v>20237</v>
      </c>
      <c r="D4481" s="13" t="s">
        <v>20238</v>
      </c>
      <c r="E4481" s="44">
        <v>1059</v>
      </c>
      <c r="F4481" s="13" t="s">
        <v>20296</v>
      </c>
      <c r="G4481" s="23" t="s">
        <v>20297</v>
      </c>
      <c r="H4481" s="42" t="s">
        <v>457</v>
      </c>
      <c r="I4481" s="28" t="s">
        <v>373</v>
      </c>
      <c r="J4481" s="12" t="s">
        <v>393</v>
      </c>
      <c r="K4481" s="28" t="s">
        <v>20653</v>
      </c>
      <c r="L4481" s="12" t="s">
        <v>20275</v>
      </c>
      <c r="M4481" s="12" t="s">
        <v>20243</v>
      </c>
      <c r="N4481" s="12" t="s">
        <v>20244</v>
      </c>
      <c r="O4481" s="26" t="s">
        <v>20693</v>
      </c>
      <c r="P4481" s="26" t="s">
        <v>20694</v>
      </c>
      <c r="Q4481" s="25" t="s">
        <v>20282</v>
      </c>
      <c r="R4481" s="26" t="s">
        <v>20248</v>
      </c>
      <c r="S4481" s="15" t="s">
        <v>20695</v>
      </c>
      <c r="T4481" s="52">
        <v>0</v>
      </c>
      <c r="U4481" s="22" t="s">
        <v>20250</v>
      </c>
      <c r="V4481" s="49" t="str">
        <f>+Sitio_Publico[[#This Row],[idcoleccion]]&amp;"-"&amp;Sitio_Publico[[#This Row],[id]]</f>
        <v>000-4480</v>
      </c>
      <c r="W4481" s="49">
        <f>+VLOOKUP(Sitio_Publico[[#This Row],[territorio]],Estructura!$AE$4:$AH$1067,4,0)</f>
        <v>20000010</v>
      </c>
      <c r="X4481" s="49" t="str">
        <f>+VLOOKUP(Sitio_Publico[[#This Row],[tema]],Estructura!$G$4:$J$532,4,0)</f>
        <v>T-66</v>
      </c>
      <c r="Y4481" s="49" t="str">
        <f>+VLOOKUP(Sitio_Publico[[#This Row],[contenido]],Estructura!$L$4:$O$473,4,0)</f>
        <v>C-40</v>
      </c>
      <c r="Z4481" s="49" t="str">
        <f>+VLOOKUP(Sitio_Publico[[#This Row],[Filtro Integrado]],Estructura!$U$4:$W$529,3,0)</f>
        <v>FI-0</v>
      </c>
      <c r="AA4481" s="49" t="str">
        <f>+VLOOKUP(Sitio_Publico[[#This Row],[Muestra]],Estructura!$Y$4:$AB$483,4,0)</f>
        <v>M-000384</v>
      </c>
    </row>
    <row r="4482" spans="1:27" ht="61.2" x14ac:dyDescent="0.3">
      <c r="A4482" s="16">
        <f t="shared" si="69"/>
        <v>4481</v>
      </c>
      <c r="B4482" s="47" t="s">
        <v>15118</v>
      </c>
      <c r="C4482" s="13" t="s">
        <v>20237</v>
      </c>
      <c r="D4482" s="13" t="s">
        <v>20238</v>
      </c>
      <c r="E4482" s="44">
        <v>972</v>
      </c>
      <c r="F4482" s="13" t="s">
        <v>20239</v>
      </c>
      <c r="G4482" s="23" t="s">
        <v>20240</v>
      </c>
      <c r="H4482" s="42" t="s">
        <v>457</v>
      </c>
      <c r="I4482" s="28" t="s">
        <v>373</v>
      </c>
      <c r="J4482" s="12" t="s">
        <v>393</v>
      </c>
      <c r="K4482" s="28" t="s">
        <v>20696</v>
      </c>
      <c r="L4482" s="12" t="s">
        <v>20242</v>
      </c>
      <c r="M4482" s="12" t="s">
        <v>20243</v>
      </c>
      <c r="N4482" s="12" t="s">
        <v>20244</v>
      </c>
      <c r="O4482" s="26" t="s">
        <v>20697</v>
      </c>
      <c r="P4482" s="26" t="s">
        <v>20698</v>
      </c>
      <c r="Q4482" s="25" t="s">
        <v>20247</v>
      </c>
      <c r="R4482" s="26" t="s">
        <v>20310</v>
      </c>
      <c r="S4482" s="15" t="s">
        <v>20699</v>
      </c>
      <c r="T4482" s="52">
        <v>0</v>
      </c>
      <c r="U4482" s="22" t="s">
        <v>20250</v>
      </c>
      <c r="V4482" s="49" t="str">
        <f>+Sitio_Publico[[#This Row],[idcoleccion]]&amp;"-"&amp;Sitio_Publico[[#This Row],[id]]</f>
        <v>000-4481</v>
      </c>
      <c r="W4482" s="49">
        <f>+VLOOKUP(Sitio_Publico[[#This Row],[territorio]],Estructura!$AE$4:$AH$1067,4,0)</f>
        <v>20000010</v>
      </c>
      <c r="X4482" s="49" t="str">
        <f>+VLOOKUP(Sitio_Publico[[#This Row],[tema]],Estructura!$G$4:$J$532,4,0)</f>
        <v>T-65</v>
      </c>
      <c r="Y4482" s="49" t="str">
        <f>+VLOOKUP(Sitio_Publico[[#This Row],[contenido]],Estructura!$L$4:$O$473,4,0)</f>
        <v>C-37</v>
      </c>
      <c r="Z4482" s="49" t="str">
        <f>+VLOOKUP(Sitio_Publico[[#This Row],[Filtro Integrado]],Estructura!$U$4:$W$529,3,0)</f>
        <v>FI-0</v>
      </c>
      <c r="AA4482" s="49" t="str">
        <f>+VLOOKUP(Sitio_Publico[[#This Row],[Muestra]],Estructura!$Y$4:$AB$483,4,0)</f>
        <v>M-000385</v>
      </c>
    </row>
    <row r="4483" spans="1:27" ht="61.2" x14ac:dyDescent="0.3">
      <c r="A4483" s="16">
        <f t="shared" ref="A4483:A4546" si="70">+ROW()-1</f>
        <v>4482</v>
      </c>
      <c r="B4483" s="47" t="s">
        <v>15118</v>
      </c>
      <c r="C4483" s="13" t="s">
        <v>20237</v>
      </c>
      <c r="D4483" s="13" t="s">
        <v>20238</v>
      </c>
      <c r="E4483" s="44">
        <v>972</v>
      </c>
      <c r="F4483" s="13" t="s">
        <v>20239</v>
      </c>
      <c r="G4483" s="23" t="s">
        <v>20240</v>
      </c>
      <c r="H4483" s="42" t="s">
        <v>457</v>
      </c>
      <c r="I4483" s="28" t="s">
        <v>373</v>
      </c>
      <c r="J4483" s="12" t="s">
        <v>393</v>
      </c>
      <c r="K4483" s="28" t="s">
        <v>20696</v>
      </c>
      <c r="L4483" s="12" t="s">
        <v>20251</v>
      </c>
      <c r="M4483" s="12" t="s">
        <v>20243</v>
      </c>
      <c r="N4483" s="12" t="s">
        <v>20244</v>
      </c>
      <c r="O4483" s="26" t="s">
        <v>20700</v>
      </c>
      <c r="P4483" s="26" t="s">
        <v>20701</v>
      </c>
      <c r="Q4483" s="25" t="s">
        <v>20247</v>
      </c>
      <c r="R4483" s="26" t="s">
        <v>20310</v>
      </c>
      <c r="S4483" s="15" t="s">
        <v>20702</v>
      </c>
      <c r="T4483" s="52">
        <v>0</v>
      </c>
      <c r="U4483" s="22" t="s">
        <v>20250</v>
      </c>
      <c r="V4483" s="49" t="str">
        <f>+Sitio_Publico[[#This Row],[idcoleccion]]&amp;"-"&amp;Sitio_Publico[[#This Row],[id]]</f>
        <v>000-4482</v>
      </c>
      <c r="W4483" s="49">
        <f>+VLOOKUP(Sitio_Publico[[#This Row],[territorio]],Estructura!$AE$4:$AH$1067,4,0)</f>
        <v>20000010</v>
      </c>
      <c r="X4483" s="49" t="str">
        <f>+VLOOKUP(Sitio_Publico[[#This Row],[tema]],Estructura!$G$4:$J$532,4,0)</f>
        <v>T-65</v>
      </c>
      <c r="Y4483" s="49" t="str">
        <f>+VLOOKUP(Sitio_Publico[[#This Row],[contenido]],Estructura!$L$4:$O$473,4,0)</f>
        <v>C-37</v>
      </c>
      <c r="Z4483" s="49" t="str">
        <f>+VLOOKUP(Sitio_Publico[[#This Row],[Filtro Integrado]],Estructura!$U$4:$W$529,3,0)</f>
        <v>FI-0</v>
      </c>
      <c r="AA4483" s="49" t="str">
        <f>+VLOOKUP(Sitio_Publico[[#This Row],[Muestra]],Estructura!$Y$4:$AB$483,4,0)</f>
        <v>M-000385</v>
      </c>
    </row>
    <row r="4484" spans="1:27" ht="61.2" x14ac:dyDescent="0.3">
      <c r="A4484" s="16">
        <f t="shared" si="70"/>
        <v>4483</v>
      </c>
      <c r="B4484" s="47" t="s">
        <v>15118</v>
      </c>
      <c r="C4484" s="13" t="s">
        <v>20237</v>
      </c>
      <c r="D4484" s="13" t="s">
        <v>20238</v>
      </c>
      <c r="E4484" s="44">
        <v>972</v>
      </c>
      <c r="F4484" s="13" t="s">
        <v>20239</v>
      </c>
      <c r="G4484" s="23" t="s">
        <v>20240</v>
      </c>
      <c r="H4484" s="42" t="s">
        <v>457</v>
      </c>
      <c r="I4484" s="28" t="s">
        <v>373</v>
      </c>
      <c r="J4484" s="12" t="s">
        <v>393</v>
      </c>
      <c r="K4484" s="28" t="s">
        <v>20696</v>
      </c>
      <c r="L4484" s="12" t="s">
        <v>20255</v>
      </c>
      <c r="M4484" s="12" t="s">
        <v>20243</v>
      </c>
      <c r="N4484" s="12" t="s">
        <v>20244</v>
      </c>
      <c r="O4484" s="26" t="s">
        <v>20703</v>
      </c>
      <c r="P4484" s="26" t="s">
        <v>20704</v>
      </c>
      <c r="Q4484" s="25" t="s">
        <v>20247</v>
      </c>
      <c r="R4484" s="26" t="s">
        <v>20310</v>
      </c>
      <c r="S4484" s="15" t="s">
        <v>20705</v>
      </c>
      <c r="T4484" s="52">
        <v>0</v>
      </c>
      <c r="U4484" s="22" t="s">
        <v>20250</v>
      </c>
      <c r="V4484" s="49" t="str">
        <f>+Sitio_Publico[[#This Row],[idcoleccion]]&amp;"-"&amp;Sitio_Publico[[#This Row],[id]]</f>
        <v>000-4483</v>
      </c>
      <c r="W4484" s="49">
        <f>+VLOOKUP(Sitio_Publico[[#This Row],[territorio]],Estructura!$AE$4:$AH$1067,4,0)</f>
        <v>20000010</v>
      </c>
      <c r="X4484" s="49" t="str">
        <f>+VLOOKUP(Sitio_Publico[[#This Row],[tema]],Estructura!$G$4:$J$532,4,0)</f>
        <v>T-65</v>
      </c>
      <c r="Y4484" s="49" t="str">
        <f>+VLOOKUP(Sitio_Publico[[#This Row],[contenido]],Estructura!$L$4:$O$473,4,0)</f>
        <v>C-37</v>
      </c>
      <c r="Z4484" s="49" t="str">
        <f>+VLOOKUP(Sitio_Publico[[#This Row],[Filtro Integrado]],Estructura!$U$4:$W$529,3,0)</f>
        <v>FI-0</v>
      </c>
      <c r="AA4484" s="49" t="str">
        <f>+VLOOKUP(Sitio_Publico[[#This Row],[Muestra]],Estructura!$Y$4:$AB$483,4,0)</f>
        <v>M-000385</v>
      </c>
    </row>
    <row r="4485" spans="1:27" ht="61.2" x14ac:dyDescent="0.3">
      <c r="A4485" s="16">
        <f t="shared" si="70"/>
        <v>4484</v>
      </c>
      <c r="B4485" s="47" t="s">
        <v>15118</v>
      </c>
      <c r="C4485" s="13" t="s">
        <v>20237</v>
      </c>
      <c r="D4485" s="13" t="s">
        <v>20238</v>
      </c>
      <c r="E4485" s="44">
        <v>972</v>
      </c>
      <c r="F4485" s="13" t="s">
        <v>20239</v>
      </c>
      <c r="G4485" s="23" t="s">
        <v>20240</v>
      </c>
      <c r="H4485" s="42" t="s">
        <v>457</v>
      </c>
      <c r="I4485" s="28" t="s">
        <v>373</v>
      </c>
      <c r="J4485" s="12" t="s">
        <v>393</v>
      </c>
      <c r="K4485" s="28" t="s">
        <v>20696</v>
      </c>
      <c r="L4485" s="12" t="s">
        <v>20259</v>
      </c>
      <c r="M4485" s="12" t="s">
        <v>20243</v>
      </c>
      <c r="N4485" s="12" t="s">
        <v>20244</v>
      </c>
      <c r="O4485" s="26" t="s">
        <v>20706</v>
      </c>
      <c r="P4485" s="26" t="s">
        <v>20707</v>
      </c>
      <c r="Q4485" s="25" t="s">
        <v>20247</v>
      </c>
      <c r="R4485" s="26" t="s">
        <v>20310</v>
      </c>
      <c r="S4485" s="15" t="s">
        <v>20708</v>
      </c>
      <c r="T4485" s="52">
        <v>0</v>
      </c>
      <c r="U4485" s="22" t="s">
        <v>20250</v>
      </c>
      <c r="V4485" s="49" t="str">
        <f>+Sitio_Publico[[#This Row],[idcoleccion]]&amp;"-"&amp;Sitio_Publico[[#This Row],[id]]</f>
        <v>000-4484</v>
      </c>
      <c r="W4485" s="49">
        <f>+VLOOKUP(Sitio_Publico[[#This Row],[territorio]],Estructura!$AE$4:$AH$1067,4,0)</f>
        <v>20000010</v>
      </c>
      <c r="X4485" s="49" t="str">
        <f>+VLOOKUP(Sitio_Publico[[#This Row],[tema]],Estructura!$G$4:$J$532,4,0)</f>
        <v>T-65</v>
      </c>
      <c r="Y4485" s="49" t="str">
        <f>+VLOOKUP(Sitio_Publico[[#This Row],[contenido]],Estructura!$L$4:$O$473,4,0)</f>
        <v>C-37</v>
      </c>
      <c r="Z4485" s="49" t="str">
        <f>+VLOOKUP(Sitio_Publico[[#This Row],[Filtro Integrado]],Estructura!$U$4:$W$529,3,0)</f>
        <v>FI-0</v>
      </c>
      <c r="AA4485" s="49" t="str">
        <f>+VLOOKUP(Sitio_Publico[[#This Row],[Muestra]],Estructura!$Y$4:$AB$483,4,0)</f>
        <v>M-000385</v>
      </c>
    </row>
    <row r="4486" spans="1:27" ht="61.2" x14ac:dyDescent="0.3">
      <c r="A4486" s="16">
        <f t="shared" si="70"/>
        <v>4485</v>
      </c>
      <c r="B4486" s="47" t="s">
        <v>15118</v>
      </c>
      <c r="C4486" s="13" t="s">
        <v>20237</v>
      </c>
      <c r="D4486" s="13" t="s">
        <v>20238</v>
      </c>
      <c r="E4486" s="44">
        <v>972</v>
      </c>
      <c r="F4486" s="13" t="s">
        <v>20239</v>
      </c>
      <c r="G4486" s="23" t="s">
        <v>20263</v>
      </c>
      <c r="H4486" s="42" t="s">
        <v>457</v>
      </c>
      <c r="I4486" s="28" t="s">
        <v>373</v>
      </c>
      <c r="J4486" s="12" t="s">
        <v>393</v>
      </c>
      <c r="K4486" s="28" t="s">
        <v>20696</v>
      </c>
      <c r="L4486" s="12" t="s">
        <v>20242</v>
      </c>
      <c r="M4486" s="12" t="s">
        <v>20243</v>
      </c>
      <c r="N4486" s="12" t="s">
        <v>20244</v>
      </c>
      <c r="O4486" s="26" t="s">
        <v>20697</v>
      </c>
      <c r="P4486" s="26" t="s">
        <v>20698</v>
      </c>
      <c r="Q4486" s="25" t="s">
        <v>20247</v>
      </c>
      <c r="R4486" s="26" t="s">
        <v>20310</v>
      </c>
      <c r="S4486" s="15" t="s">
        <v>20709</v>
      </c>
      <c r="T4486" s="52">
        <v>0</v>
      </c>
      <c r="U4486" s="22" t="s">
        <v>20250</v>
      </c>
      <c r="V4486" s="49" t="str">
        <f>+Sitio_Publico[[#This Row],[idcoleccion]]&amp;"-"&amp;Sitio_Publico[[#This Row],[id]]</f>
        <v>000-4485</v>
      </c>
      <c r="W4486" s="49">
        <f>+VLOOKUP(Sitio_Publico[[#This Row],[territorio]],Estructura!$AE$4:$AH$1067,4,0)</f>
        <v>20000010</v>
      </c>
      <c r="X4486" s="49" t="str">
        <f>+VLOOKUP(Sitio_Publico[[#This Row],[tema]],Estructura!$G$4:$J$532,4,0)</f>
        <v>T-65</v>
      </c>
      <c r="Y4486" s="49" t="str">
        <f>+VLOOKUP(Sitio_Publico[[#This Row],[contenido]],Estructura!$L$4:$O$473,4,0)</f>
        <v>C-38</v>
      </c>
      <c r="Z4486" s="49" t="str">
        <f>+VLOOKUP(Sitio_Publico[[#This Row],[Filtro Integrado]],Estructura!$U$4:$W$529,3,0)</f>
        <v>FI-0</v>
      </c>
      <c r="AA4486" s="49" t="str">
        <f>+VLOOKUP(Sitio_Publico[[#This Row],[Muestra]],Estructura!$Y$4:$AB$483,4,0)</f>
        <v>M-000385</v>
      </c>
    </row>
    <row r="4487" spans="1:27" ht="61.2" x14ac:dyDescent="0.3">
      <c r="A4487" s="16">
        <f t="shared" si="70"/>
        <v>4486</v>
      </c>
      <c r="B4487" s="47" t="s">
        <v>15118</v>
      </c>
      <c r="C4487" s="13" t="s">
        <v>20237</v>
      </c>
      <c r="D4487" s="13" t="s">
        <v>20238</v>
      </c>
      <c r="E4487" s="44">
        <v>972</v>
      </c>
      <c r="F4487" s="13" t="s">
        <v>20239</v>
      </c>
      <c r="G4487" s="23" t="s">
        <v>20263</v>
      </c>
      <c r="H4487" s="42" t="s">
        <v>457</v>
      </c>
      <c r="I4487" s="28" t="s">
        <v>373</v>
      </c>
      <c r="J4487" s="12" t="s">
        <v>393</v>
      </c>
      <c r="K4487" s="28" t="s">
        <v>20696</v>
      </c>
      <c r="L4487" s="12" t="s">
        <v>20251</v>
      </c>
      <c r="M4487" s="12" t="s">
        <v>20243</v>
      </c>
      <c r="N4487" s="12" t="s">
        <v>20244</v>
      </c>
      <c r="O4487" s="26" t="s">
        <v>20700</v>
      </c>
      <c r="P4487" s="26" t="s">
        <v>20701</v>
      </c>
      <c r="Q4487" s="25" t="s">
        <v>20247</v>
      </c>
      <c r="R4487" s="26" t="s">
        <v>20310</v>
      </c>
      <c r="S4487" s="15" t="s">
        <v>20710</v>
      </c>
      <c r="T4487" s="52">
        <v>0</v>
      </c>
      <c r="U4487" s="22" t="s">
        <v>20250</v>
      </c>
      <c r="V4487" s="49" t="str">
        <f>+Sitio_Publico[[#This Row],[idcoleccion]]&amp;"-"&amp;Sitio_Publico[[#This Row],[id]]</f>
        <v>000-4486</v>
      </c>
      <c r="W4487" s="49">
        <f>+VLOOKUP(Sitio_Publico[[#This Row],[territorio]],Estructura!$AE$4:$AH$1067,4,0)</f>
        <v>20000010</v>
      </c>
      <c r="X4487" s="49" t="str">
        <f>+VLOOKUP(Sitio_Publico[[#This Row],[tema]],Estructura!$G$4:$J$532,4,0)</f>
        <v>T-65</v>
      </c>
      <c r="Y4487" s="49" t="str">
        <f>+VLOOKUP(Sitio_Publico[[#This Row],[contenido]],Estructura!$L$4:$O$473,4,0)</f>
        <v>C-38</v>
      </c>
      <c r="Z4487" s="49" t="str">
        <f>+VLOOKUP(Sitio_Publico[[#This Row],[Filtro Integrado]],Estructura!$U$4:$W$529,3,0)</f>
        <v>FI-0</v>
      </c>
      <c r="AA4487" s="49" t="str">
        <f>+VLOOKUP(Sitio_Publico[[#This Row],[Muestra]],Estructura!$Y$4:$AB$483,4,0)</f>
        <v>M-000385</v>
      </c>
    </row>
    <row r="4488" spans="1:27" ht="61.2" x14ac:dyDescent="0.3">
      <c r="A4488" s="16">
        <f t="shared" si="70"/>
        <v>4487</v>
      </c>
      <c r="B4488" s="47" t="s">
        <v>15118</v>
      </c>
      <c r="C4488" s="13" t="s">
        <v>20237</v>
      </c>
      <c r="D4488" s="13" t="s">
        <v>20238</v>
      </c>
      <c r="E4488" s="44">
        <v>972</v>
      </c>
      <c r="F4488" s="13" t="s">
        <v>20239</v>
      </c>
      <c r="G4488" s="23" t="s">
        <v>20263</v>
      </c>
      <c r="H4488" s="42" t="s">
        <v>457</v>
      </c>
      <c r="I4488" s="28" t="s">
        <v>373</v>
      </c>
      <c r="J4488" s="12" t="s">
        <v>393</v>
      </c>
      <c r="K4488" s="28" t="s">
        <v>20696</v>
      </c>
      <c r="L4488" s="12" t="s">
        <v>20255</v>
      </c>
      <c r="M4488" s="12" t="s">
        <v>20243</v>
      </c>
      <c r="N4488" s="12" t="s">
        <v>20244</v>
      </c>
      <c r="O4488" s="26" t="s">
        <v>20703</v>
      </c>
      <c r="P4488" s="26" t="s">
        <v>20704</v>
      </c>
      <c r="Q4488" s="25" t="s">
        <v>20247</v>
      </c>
      <c r="R4488" s="26" t="s">
        <v>20310</v>
      </c>
      <c r="S4488" s="15" t="s">
        <v>20711</v>
      </c>
      <c r="T4488" s="52">
        <v>0</v>
      </c>
      <c r="U4488" s="22" t="s">
        <v>20250</v>
      </c>
      <c r="V4488" s="49" t="str">
        <f>+Sitio_Publico[[#This Row],[idcoleccion]]&amp;"-"&amp;Sitio_Publico[[#This Row],[id]]</f>
        <v>000-4487</v>
      </c>
      <c r="W4488" s="49">
        <f>+VLOOKUP(Sitio_Publico[[#This Row],[territorio]],Estructura!$AE$4:$AH$1067,4,0)</f>
        <v>20000010</v>
      </c>
      <c r="X4488" s="49" t="str">
        <f>+VLOOKUP(Sitio_Publico[[#This Row],[tema]],Estructura!$G$4:$J$532,4,0)</f>
        <v>T-65</v>
      </c>
      <c r="Y4488" s="49" t="str">
        <f>+VLOOKUP(Sitio_Publico[[#This Row],[contenido]],Estructura!$L$4:$O$473,4,0)</f>
        <v>C-38</v>
      </c>
      <c r="Z4488" s="49" t="str">
        <f>+VLOOKUP(Sitio_Publico[[#This Row],[Filtro Integrado]],Estructura!$U$4:$W$529,3,0)</f>
        <v>FI-0</v>
      </c>
      <c r="AA4488" s="49" t="str">
        <f>+VLOOKUP(Sitio_Publico[[#This Row],[Muestra]],Estructura!$Y$4:$AB$483,4,0)</f>
        <v>M-000385</v>
      </c>
    </row>
    <row r="4489" spans="1:27" ht="61.2" x14ac:dyDescent="0.3">
      <c r="A4489" s="16">
        <f t="shared" si="70"/>
        <v>4488</v>
      </c>
      <c r="B4489" s="47" t="s">
        <v>15118</v>
      </c>
      <c r="C4489" s="13" t="s">
        <v>20237</v>
      </c>
      <c r="D4489" s="13" t="s">
        <v>20238</v>
      </c>
      <c r="E4489" s="44">
        <v>972</v>
      </c>
      <c r="F4489" s="13" t="s">
        <v>20239</v>
      </c>
      <c r="G4489" s="23" t="s">
        <v>20273</v>
      </c>
      <c r="H4489" s="42" t="s">
        <v>457</v>
      </c>
      <c r="I4489" s="28" t="s">
        <v>373</v>
      </c>
      <c r="J4489" s="12" t="s">
        <v>20274</v>
      </c>
      <c r="K4489" s="28" t="s">
        <v>20696</v>
      </c>
      <c r="L4489" s="12" t="s">
        <v>20275</v>
      </c>
      <c r="M4489" s="12" t="s">
        <v>20243</v>
      </c>
      <c r="N4489" s="12" t="s">
        <v>20244</v>
      </c>
      <c r="O4489" s="26" t="s">
        <v>20712</v>
      </c>
      <c r="P4489" s="26" t="s">
        <v>20713</v>
      </c>
      <c r="Q4489" s="25" t="s">
        <v>20278</v>
      </c>
      <c r="R4489" s="26" t="s">
        <v>20310</v>
      </c>
      <c r="S4489" s="15" t="s">
        <v>20714</v>
      </c>
      <c r="T4489" s="52">
        <v>0</v>
      </c>
      <c r="U4489" s="22" t="s">
        <v>20250</v>
      </c>
      <c r="V4489" s="49" t="str">
        <f>+Sitio_Publico[[#This Row],[idcoleccion]]&amp;"-"&amp;Sitio_Publico[[#This Row],[id]]</f>
        <v>000-4488</v>
      </c>
      <c r="W4489" s="49">
        <f>+VLOOKUP(Sitio_Publico[[#This Row],[territorio]],Estructura!$AE$4:$AH$1067,4,0)</f>
        <v>20000010</v>
      </c>
      <c r="X4489" s="49" t="str">
        <f>+VLOOKUP(Sitio_Publico[[#This Row],[tema]],Estructura!$G$4:$J$532,4,0)</f>
        <v>T-65</v>
      </c>
      <c r="Y4489" s="49" t="str">
        <f>+VLOOKUP(Sitio_Publico[[#This Row],[contenido]],Estructura!$L$4:$O$473,4,0)</f>
        <v>C-39</v>
      </c>
      <c r="Z4489" s="49" t="str">
        <f>+VLOOKUP(Sitio_Publico[[#This Row],[Filtro Integrado]],Estructura!$U$4:$W$529,3,0)</f>
        <v>FI-17</v>
      </c>
      <c r="AA4489" s="49" t="str">
        <f>+VLOOKUP(Sitio_Publico[[#This Row],[Muestra]],Estructura!$Y$4:$AB$483,4,0)</f>
        <v>M-000385</v>
      </c>
    </row>
    <row r="4490" spans="1:27" ht="61.2" x14ac:dyDescent="0.3">
      <c r="A4490" s="16">
        <f t="shared" si="70"/>
        <v>4489</v>
      </c>
      <c r="B4490" s="47" t="s">
        <v>15118</v>
      </c>
      <c r="C4490" s="13" t="s">
        <v>20237</v>
      </c>
      <c r="D4490" s="13" t="s">
        <v>20238</v>
      </c>
      <c r="E4490" s="44">
        <v>972</v>
      </c>
      <c r="F4490" s="13" t="s">
        <v>20239</v>
      </c>
      <c r="G4490" s="23" t="s">
        <v>20240</v>
      </c>
      <c r="H4490" s="42" t="s">
        <v>457</v>
      </c>
      <c r="I4490" s="28" t="s">
        <v>373</v>
      </c>
      <c r="J4490" s="12" t="s">
        <v>393</v>
      </c>
      <c r="K4490" s="28" t="s">
        <v>20696</v>
      </c>
      <c r="L4490" s="12" t="s">
        <v>20242</v>
      </c>
      <c r="M4490" s="12" t="s">
        <v>20243</v>
      </c>
      <c r="N4490" s="12" t="s">
        <v>20244</v>
      </c>
      <c r="O4490" s="26" t="s">
        <v>20715</v>
      </c>
      <c r="P4490" s="26" t="s">
        <v>20716</v>
      </c>
      <c r="Q4490" s="25" t="s">
        <v>20282</v>
      </c>
      <c r="R4490" s="26" t="s">
        <v>20310</v>
      </c>
      <c r="S4490" s="15" t="s">
        <v>20717</v>
      </c>
      <c r="T4490" s="52">
        <v>0</v>
      </c>
      <c r="U4490" s="22" t="s">
        <v>20250</v>
      </c>
      <c r="V4490" s="49" t="str">
        <f>+Sitio_Publico[[#This Row],[idcoleccion]]&amp;"-"&amp;Sitio_Publico[[#This Row],[id]]</f>
        <v>000-4489</v>
      </c>
      <c r="W4490" s="49">
        <f>+VLOOKUP(Sitio_Publico[[#This Row],[territorio]],Estructura!$AE$4:$AH$1067,4,0)</f>
        <v>20000010</v>
      </c>
      <c r="X4490" s="49" t="str">
        <f>+VLOOKUP(Sitio_Publico[[#This Row],[tema]],Estructura!$G$4:$J$532,4,0)</f>
        <v>T-65</v>
      </c>
      <c r="Y4490" s="49" t="str">
        <f>+VLOOKUP(Sitio_Publico[[#This Row],[contenido]],Estructura!$L$4:$O$473,4,0)</f>
        <v>C-37</v>
      </c>
      <c r="Z4490" s="49" t="str">
        <f>+VLOOKUP(Sitio_Publico[[#This Row],[Filtro Integrado]],Estructura!$U$4:$W$529,3,0)</f>
        <v>FI-0</v>
      </c>
      <c r="AA4490" s="49" t="str">
        <f>+VLOOKUP(Sitio_Publico[[#This Row],[Muestra]],Estructura!$Y$4:$AB$483,4,0)</f>
        <v>M-000385</v>
      </c>
    </row>
    <row r="4491" spans="1:27" ht="61.2" x14ac:dyDescent="0.3">
      <c r="A4491" s="16">
        <f t="shared" si="70"/>
        <v>4490</v>
      </c>
      <c r="B4491" s="47" t="s">
        <v>15118</v>
      </c>
      <c r="C4491" s="13" t="s">
        <v>20237</v>
      </c>
      <c r="D4491" s="13" t="s">
        <v>20238</v>
      </c>
      <c r="E4491" s="44">
        <v>972</v>
      </c>
      <c r="F4491" s="13" t="s">
        <v>20239</v>
      </c>
      <c r="G4491" s="23" t="s">
        <v>20240</v>
      </c>
      <c r="H4491" s="42" t="s">
        <v>457</v>
      </c>
      <c r="I4491" s="28" t="s">
        <v>373</v>
      </c>
      <c r="J4491" s="12" t="s">
        <v>393</v>
      </c>
      <c r="K4491" s="28" t="s">
        <v>20696</v>
      </c>
      <c r="L4491" s="12" t="s">
        <v>20251</v>
      </c>
      <c r="M4491" s="12" t="s">
        <v>20243</v>
      </c>
      <c r="N4491" s="12" t="s">
        <v>20244</v>
      </c>
      <c r="O4491" s="26" t="s">
        <v>20718</v>
      </c>
      <c r="P4491" s="26" t="s">
        <v>20719</v>
      </c>
      <c r="Q4491" s="25" t="s">
        <v>20282</v>
      </c>
      <c r="R4491" s="26" t="s">
        <v>20310</v>
      </c>
      <c r="S4491" s="15" t="s">
        <v>20720</v>
      </c>
      <c r="T4491" s="52">
        <v>0</v>
      </c>
      <c r="U4491" s="22" t="s">
        <v>20250</v>
      </c>
      <c r="V4491" s="49" t="str">
        <f>+Sitio_Publico[[#This Row],[idcoleccion]]&amp;"-"&amp;Sitio_Publico[[#This Row],[id]]</f>
        <v>000-4490</v>
      </c>
      <c r="W4491" s="49">
        <f>+VLOOKUP(Sitio_Publico[[#This Row],[territorio]],Estructura!$AE$4:$AH$1067,4,0)</f>
        <v>20000010</v>
      </c>
      <c r="X4491" s="49" t="str">
        <f>+VLOOKUP(Sitio_Publico[[#This Row],[tema]],Estructura!$G$4:$J$532,4,0)</f>
        <v>T-65</v>
      </c>
      <c r="Y4491" s="49" t="str">
        <f>+VLOOKUP(Sitio_Publico[[#This Row],[contenido]],Estructura!$L$4:$O$473,4,0)</f>
        <v>C-37</v>
      </c>
      <c r="Z4491" s="49" t="str">
        <f>+VLOOKUP(Sitio_Publico[[#This Row],[Filtro Integrado]],Estructura!$U$4:$W$529,3,0)</f>
        <v>FI-0</v>
      </c>
      <c r="AA4491" s="49" t="str">
        <f>+VLOOKUP(Sitio_Publico[[#This Row],[Muestra]],Estructura!$Y$4:$AB$483,4,0)</f>
        <v>M-000385</v>
      </c>
    </row>
    <row r="4492" spans="1:27" ht="61.2" x14ac:dyDescent="0.3">
      <c r="A4492" s="16">
        <f t="shared" si="70"/>
        <v>4491</v>
      </c>
      <c r="B4492" s="47" t="s">
        <v>15118</v>
      </c>
      <c r="C4492" s="13" t="s">
        <v>20237</v>
      </c>
      <c r="D4492" s="13" t="s">
        <v>20238</v>
      </c>
      <c r="E4492" s="44">
        <v>972</v>
      </c>
      <c r="F4492" s="13" t="s">
        <v>20239</v>
      </c>
      <c r="G4492" s="23" t="s">
        <v>20240</v>
      </c>
      <c r="H4492" s="42" t="s">
        <v>457</v>
      </c>
      <c r="I4492" s="28" t="s">
        <v>373</v>
      </c>
      <c r="J4492" s="12" t="s">
        <v>393</v>
      </c>
      <c r="K4492" s="28" t="s">
        <v>20696</v>
      </c>
      <c r="L4492" s="12" t="s">
        <v>20255</v>
      </c>
      <c r="M4492" s="12" t="s">
        <v>20243</v>
      </c>
      <c r="N4492" s="12" t="s">
        <v>20244</v>
      </c>
      <c r="O4492" s="26" t="s">
        <v>20721</v>
      </c>
      <c r="P4492" s="26" t="s">
        <v>20722</v>
      </c>
      <c r="Q4492" s="25" t="s">
        <v>20282</v>
      </c>
      <c r="R4492" s="26" t="s">
        <v>20310</v>
      </c>
      <c r="S4492" s="15" t="s">
        <v>20723</v>
      </c>
      <c r="T4492" s="52">
        <v>0</v>
      </c>
      <c r="U4492" s="22" t="s">
        <v>20250</v>
      </c>
      <c r="V4492" s="49" t="str">
        <f>+Sitio_Publico[[#This Row],[idcoleccion]]&amp;"-"&amp;Sitio_Publico[[#This Row],[id]]</f>
        <v>000-4491</v>
      </c>
      <c r="W4492" s="49">
        <f>+VLOOKUP(Sitio_Publico[[#This Row],[territorio]],Estructura!$AE$4:$AH$1067,4,0)</f>
        <v>20000010</v>
      </c>
      <c r="X4492" s="49" t="str">
        <f>+VLOOKUP(Sitio_Publico[[#This Row],[tema]],Estructura!$G$4:$J$532,4,0)</f>
        <v>T-65</v>
      </c>
      <c r="Y4492" s="49" t="str">
        <f>+VLOOKUP(Sitio_Publico[[#This Row],[contenido]],Estructura!$L$4:$O$473,4,0)</f>
        <v>C-37</v>
      </c>
      <c r="Z4492" s="49" t="str">
        <f>+VLOOKUP(Sitio_Publico[[#This Row],[Filtro Integrado]],Estructura!$U$4:$W$529,3,0)</f>
        <v>FI-0</v>
      </c>
      <c r="AA4492" s="49" t="str">
        <f>+VLOOKUP(Sitio_Publico[[#This Row],[Muestra]],Estructura!$Y$4:$AB$483,4,0)</f>
        <v>M-000385</v>
      </c>
    </row>
    <row r="4493" spans="1:27" ht="61.2" x14ac:dyDescent="0.3">
      <c r="A4493" s="16">
        <f t="shared" si="70"/>
        <v>4492</v>
      </c>
      <c r="B4493" s="47" t="s">
        <v>15118</v>
      </c>
      <c r="C4493" s="13" t="s">
        <v>20237</v>
      </c>
      <c r="D4493" s="13" t="s">
        <v>20238</v>
      </c>
      <c r="E4493" s="44">
        <v>972</v>
      </c>
      <c r="F4493" s="13" t="s">
        <v>20239</v>
      </c>
      <c r="G4493" s="23" t="s">
        <v>20240</v>
      </c>
      <c r="H4493" s="42" t="s">
        <v>457</v>
      </c>
      <c r="I4493" s="28" t="s">
        <v>373</v>
      </c>
      <c r="J4493" s="12" t="s">
        <v>393</v>
      </c>
      <c r="K4493" s="28" t="s">
        <v>20696</v>
      </c>
      <c r="L4493" s="12" t="s">
        <v>20259</v>
      </c>
      <c r="M4493" s="12" t="s">
        <v>20243</v>
      </c>
      <c r="N4493" s="12" t="s">
        <v>20244</v>
      </c>
      <c r="O4493" s="26" t="s">
        <v>20724</v>
      </c>
      <c r="P4493" s="26" t="s">
        <v>20725</v>
      </c>
      <c r="Q4493" s="25" t="s">
        <v>20282</v>
      </c>
      <c r="R4493" s="26" t="s">
        <v>20310</v>
      </c>
      <c r="S4493" s="15" t="s">
        <v>20726</v>
      </c>
      <c r="T4493" s="52">
        <v>0</v>
      </c>
      <c r="U4493" s="22" t="s">
        <v>20250</v>
      </c>
      <c r="V4493" s="49" t="str">
        <f>+Sitio_Publico[[#This Row],[idcoleccion]]&amp;"-"&amp;Sitio_Publico[[#This Row],[id]]</f>
        <v>000-4492</v>
      </c>
      <c r="W4493" s="49">
        <f>+VLOOKUP(Sitio_Publico[[#This Row],[territorio]],Estructura!$AE$4:$AH$1067,4,0)</f>
        <v>20000010</v>
      </c>
      <c r="X4493" s="49" t="str">
        <f>+VLOOKUP(Sitio_Publico[[#This Row],[tema]],Estructura!$G$4:$J$532,4,0)</f>
        <v>T-65</v>
      </c>
      <c r="Y4493" s="49" t="str">
        <f>+VLOOKUP(Sitio_Publico[[#This Row],[contenido]],Estructura!$L$4:$O$473,4,0)</f>
        <v>C-37</v>
      </c>
      <c r="Z4493" s="49" t="str">
        <f>+VLOOKUP(Sitio_Publico[[#This Row],[Filtro Integrado]],Estructura!$U$4:$W$529,3,0)</f>
        <v>FI-0</v>
      </c>
      <c r="AA4493" s="49" t="str">
        <f>+VLOOKUP(Sitio_Publico[[#This Row],[Muestra]],Estructura!$Y$4:$AB$483,4,0)</f>
        <v>M-000385</v>
      </c>
    </row>
    <row r="4494" spans="1:27" ht="61.2" x14ac:dyDescent="0.3">
      <c r="A4494" s="16">
        <f t="shared" si="70"/>
        <v>4493</v>
      </c>
      <c r="B4494" s="47" t="s">
        <v>15118</v>
      </c>
      <c r="C4494" s="13" t="s">
        <v>20237</v>
      </c>
      <c r="D4494" s="13" t="s">
        <v>20238</v>
      </c>
      <c r="E4494" s="44">
        <v>972</v>
      </c>
      <c r="F4494" s="13" t="s">
        <v>20239</v>
      </c>
      <c r="G4494" s="23" t="s">
        <v>20263</v>
      </c>
      <c r="H4494" s="42" t="s">
        <v>457</v>
      </c>
      <c r="I4494" s="28" t="s">
        <v>373</v>
      </c>
      <c r="J4494" s="12" t="s">
        <v>393</v>
      </c>
      <c r="K4494" s="28" t="s">
        <v>20696</v>
      </c>
      <c r="L4494" s="12" t="s">
        <v>20242</v>
      </c>
      <c r="M4494" s="12" t="s">
        <v>20243</v>
      </c>
      <c r="N4494" s="12" t="s">
        <v>20244</v>
      </c>
      <c r="O4494" s="26" t="s">
        <v>20715</v>
      </c>
      <c r="P4494" s="26" t="s">
        <v>20716</v>
      </c>
      <c r="Q4494" s="25" t="s">
        <v>20282</v>
      </c>
      <c r="R4494" s="26" t="s">
        <v>20310</v>
      </c>
      <c r="S4494" s="15" t="s">
        <v>20727</v>
      </c>
      <c r="T4494" s="52">
        <v>0</v>
      </c>
      <c r="U4494" s="22" t="s">
        <v>20250</v>
      </c>
      <c r="V4494" s="49" t="str">
        <f>+Sitio_Publico[[#This Row],[idcoleccion]]&amp;"-"&amp;Sitio_Publico[[#This Row],[id]]</f>
        <v>000-4493</v>
      </c>
      <c r="W4494" s="49">
        <f>+VLOOKUP(Sitio_Publico[[#This Row],[territorio]],Estructura!$AE$4:$AH$1067,4,0)</f>
        <v>20000010</v>
      </c>
      <c r="X4494" s="49" t="str">
        <f>+VLOOKUP(Sitio_Publico[[#This Row],[tema]],Estructura!$G$4:$J$532,4,0)</f>
        <v>T-65</v>
      </c>
      <c r="Y4494" s="49" t="str">
        <f>+VLOOKUP(Sitio_Publico[[#This Row],[contenido]],Estructura!$L$4:$O$473,4,0)</f>
        <v>C-38</v>
      </c>
      <c r="Z4494" s="49" t="str">
        <f>+VLOOKUP(Sitio_Publico[[#This Row],[Filtro Integrado]],Estructura!$U$4:$W$529,3,0)</f>
        <v>FI-0</v>
      </c>
      <c r="AA4494" s="49" t="str">
        <f>+VLOOKUP(Sitio_Publico[[#This Row],[Muestra]],Estructura!$Y$4:$AB$483,4,0)</f>
        <v>M-000385</v>
      </c>
    </row>
    <row r="4495" spans="1:27" ht="61.2" x14ac:dyDescent="0.3">
      <c r="A4495" s="16">
        <f t="shared" si="70"/>
        <v>4494</v>
      </c>
      <c r="B4495" s="47" t="s">
        <v>15118</v>
      </c>
      <c r="C4495" s="13" t="s">
        <v>20237</v>
      </c>
      <c r="D4495" s="13" t="s">
        <v>20238</v>
      </c>
      <c r="E4495" s="44">
        <v>972</v>
      </c>
      <c r="F4495" s="13" t="s">
        <v>20239</v>
      </c>
      <c r="G4495" s="23" t="s">
        <v>20263</v>
      </c>
      <c r="H4495" s="42" t="s">
        <v>457</v>
      </c>
      <c r="I4495" s="28" t="s">
        <v>373</v>
      </c>
      <c r="J4495" s="12" t="s">
        <v>393</v>
      </c>
      <c r="K4495" s="28" t="s">
        <v>20696</v>
      </c>
      <c r="L4495" s="12" t="s">
        <v>20251</v>
      </c>
      <c r="M4495" s="12" t="s">
        <v>20243</v>
      </c>
      <c r="N4495" s="12" t="s">
        <v>20244</v>
      </c>
      <c r="O4495" s="26" t="s">
        <v>20718</v>
      </c>
      <c r="P4495" s="26" t="s">
        <v>20719</v>
      </c>
      <c r="Q4495" s="25" t="s">
        <v>20282</v>
      </c>
      <c r="R4495" s="26" t="s">
        <v>20310</v>
      </c>
      <c r="S4495" s="15" t="s">
        <v>20728</v>
      </c>
      <c r="T4495" s="52">
        <v>0</v>
      </c>
      <c r="U4495" s="22" t="s">
        <v>20250</v>
      </c>
      <c r="V4495" s="49" t="str">
        <f>+Sitio_Publico[[#This Row],[idcoleccion]]&amp;"-"&amp;Sitio_Publico[[#This Row],[id]]</f>
        <v>000-4494</v>
      </c>
      <c r="W4495" s="49">
        <f>+VLOOKUP(Sitio_Publico[[#This Row],[territorio]],Estructura!$AE$4:$AH$1067,4,0)</f>
        <v>20000010</v>
      </c>
      <c r="X4495" s="49" t="str">
        <f>+VLOOKUP(Sitio_Publico[[#This Row],[tema]],Estructura!$G$4:$J$532,4,0)</f>
        <v>T-65</v>
      </c>
      <c r="Y4495" s="49" t="str">
        <f>+VLOOKUP(Sitio_Publico[[#This Row],[contenido]],Estructura!$L$4:$O$473,4,0)</f>
        <v>C-38</v>
      </c>
      <c r="Z4495" s="49" t="str">
        <f>+VLOOKUP(Sitio_Publico[[#This Row],[Filtro Integrado]],Estructura!$U$4:$W$529,3,0)</f>
        <v>FI-0</v>
      </c>
      <c r="AA4495" s="49" t="str">
        <f>+VLOOKUP(Sitio_Publico[[#This Row],[Muestra]],Estructura!$Y$4:$AB$483,4,0)</f>
        <v>M-000385</v>
      </c>
    </row>
    <row r="4496" spans="1:27" ht="61.2" x14ac:dyDescent="0.3">
      <c r="A4496" s="16">
        <f t="shared" si="70"/>
        <v>4495</v>
      </c>
      <c r="B4496" s="47" t="s">
        <v>15118</v>
      </c>
      <c r="C4496" s="13" t="s">
        <v>20237</v>
      </c>
      <c r="D4496" s="13" t="s">
        <v>20238</v>
      </c>
      <c r="E4496" s="44">
        <v>972</v>
      </c>
      <c r="F4496" s="13" t="s">
        <v>20239</v>
      </c>
      <c r="G4496" s="23" t="s">
        <v>20263</v>
      </c>
      <c r="H4496" s="42" t="s">
        <v>457</v>
      </c>
      <c r="I4496" s="28" t="s">
        <v>373</v>
      </c>
      <c r="J4496" s="12" t="s">
        <v>393</v>
      </c>
      <c r="K4496" s="28" t="s">
        <v>20696</v>
      </c>
      <c r="L4496" s="12" t="s">
        <v>20255</v>
      </c>
      <c r="M4496" s="12" t="s">
        <v>20243</v>
      </c>
      <c r="N4496" s="12" t="s">
        <v>20244</v>
      </c>
      <c r="O4496" s="26" t="s">
        <v>20721</v>
      </c>
      <c r="P4496" s="26" t="s">
        <v>20722</v>
      </c>
      <c r="Q4496" s="25" t="s">
        <v>20282</v>
      </c>
      <c r="R4496" s="26" t="s">
        <v>20310</v>
      </c>
      <c r="S4496" s="15" t="s">
        <v>20729</v>
      </c>
      <c r="T4496" s="52">
        <v>0</v>
      </c>
      <c r="U4496" s="22" t="s">
        <v>20250</v>
      </c>
      <c r="V4496" s="49" t="str">
        <f>+Sitio_Publico[[#This Row],[idcoleccion]]&amp;"-"&amp;Sitio_Publico[[#This Row],[id]]</f>
        <v>000-4495</v>
      </c>
      <c r="W4496" s="49">
        <f>+VLOOKUP(Sitio_Publico[[#This Row],[territorio]],Estructura!$AE$4:$AH$1067,4,0)</f>
        <v>20000010</v>
      </c>
      <c r="X4496" s="49" t="str">
        <f>+VLOOKUP(Sitio_Publico[[#This Row],[tema]],Estructura!$G$4:$J$532,4,0)</f>
        <v>T-65</v>
      </c>
      <c r="Y4496" s="49" t="str">
        <f>+VLOOKUP(Sitio_Publico[[#This Row],[contenido]],Estructura!$L$4:$O$473,4,0)</f>
        <v>C-38</v>
      </c>
      <c r="Z4496" s="49" t="str">
        <f>+VLOOKUP(Sitio_Publico[[#This Row],[Filtro Integrado]],Estructura!$U$4:$W$529,3,0)</f>
        <v>FI-0</v>
      </c>
      <c r="AA4496" s="49" t="str">
        <f>+VLOOKUP(Sitio_Publico[[#This Row],[Muestra]],Estructura!$Y$4:$AB$483,4,0)</f>
        <v>M-000385</v>
      </c>
    </row>
    <row r="4497" spans="1:27" ht="51" x14ac:dyDescent="0.3">
      <c r="A4497" s="16">
        <f t="shared" si="70"/>
        <v>4496</v>
      </c>
      <c r="B4497" s="47" t="s">
        <v>15118</v>
      </c>
      <c r="C4497" s="13" t="s">
        <v>20237</v>
      </c>
      <c r="D4497" s="13" t="s">
        <v>20238</v>
      </c>
      <c r="E4497" s="44">
        <v>972</v>
      </c>
      <c r="F4497" s="13" t="s">
        <v>20296</v>
      </c>
      <c r="G4497" s="23" t="s">
        <v>20297</v>
      </c>
      <c r="H4497" s="42" t="s">
        <v>457</v>
      </c>
      <c r="I4497" s="28" t="s">
        <v>373</v>
      </c>
      <c r="J4497" s="12" t="s">
        <v>393</v>
      </c>
      <c r="K4497" s="28" t="s">
        <v>20696</v>
      </c>
      <c r="L4497" s="12" t="s">
        <v>20275</v>
      </c>
      <c r="M4497" s="12" t="s">
        <v>20243</v>
      </c>
      <c r="N4497" s="12" t="s">
        <v>20244</v>
      </c>
      <c r="O4497" s="26" t="s">
        <v>20730</v>
      </c>
      <c r="P4497" s="26" t="s">
        <v>20731</v>
      </c>
      <c r="Q4497" s="25" t="s">
        <v>20247</v>
      </c>
      <c r="R4497" s="26" t="s">
        <v>20310</v>
      </c>
      <c r="S4497" s="15" t="s">
        <v>20732</v>
      </c>
      <c r="T4497" s="52">
        <v>0</v>
      </c>
      <c r="U4497" s="22" t="s">
        <v>20250</v>
      </c>
      <c r="V4497" s="49" t="str">
        <f>+Sitio_Publico[[#This Row],[idcoleccion]]&amp;"-"&amp;Sitio_Publico[[#This Row],[id]]</f>
        <v>000-4496</v>
      </c>
      <c r="W4497" s="49">
        <f>+VLOOKUP(Sitio_Publico[[#This Row],[territorio]],Estructura!$AE$4:$AH$1067,4,0)</f>
        <v>20000010</v>
      </c>
      <c r="X4497" s="49" t="str">
        <f>+VLOOKUP(Sitio_Publico[[#This Row],[tema]],Estructura!$G$4:$J$532,4,0)</f>
        <v>T-66</v>
      </c>
      <c r="Y4497" s="49" t="str">
        <f>+VLOOKUP(Sitio_Publico[[#This Row],[contenido]],Estructura!$L$4:$O$473,4,0)</f>
        <v>C-40</v>
      </c>
      <c r="Z4497" s="49" t="str">
        <f>+VLOOKUP(Sitio_Publico[[#This Row],[Filtro Integrado]],Estructura!$U$4:$W$529,3,0)</f>
        <v>FI-0</v>
      </c>
      <c r="AA4497" s="49" t="str">
        <f>+VLOOKUP(Sitio_Publico[[#This Row],[Muestra]],Estructura!$Y$4:$AB$483,4,0)</f>
        <v>M-000385</v>
      </c>
    </row>
    <row r="4498" spans="1:27" ht="51" x14ac:dyDescent="0.3">
      <c r="A4498" s="16">
        <f t="shared" si="70"/>
        <v>4497</v>
      </c>
      <c r="B4498" s="47" t="s">
        <v>15118</v>
      </c>
      <c r="C4498" s="13" t="s">
        <v>20237</v>
      </c>
      <c r="D4498" s="13" t="s">
        <v>20238</v>
      </c>
      <c r="E4498" s="44">
        <v>972</v>
      </c>
      <c r="F4498" s="13" t="s">
        <v>20296</v>
      </c>
      <c r="G4498" s="23" t="s">
        <v>20297</v>
      </c>
      <c r="H4498" s="42" t="s">
        <v>457</v>
      </c>
      <c r="I4498" s="28" t="s">
        <v>373</v>
      </c>
      <c r="J4498" s="12" t="s">
        <v>20274</v>
      </c>
      <c r="K4498" s="28" t="s">
        <v>20696</v>
      </c>
      <c r="L4498" s="12" t="s">
        <v>20275</v>
      </c>
      <c r="M4498" s="12" t="s">
        <v>20243</v>
      </c>
      <c r="N4498" s="12" t="s">
        <v>20244</v>
      </c>
      <c r="O4498" s="26" t="s">
        <v>20733</v>
      </c>
      <c r="P4498" s="26" t="s">
        <v>20734</v>
      </c>
      <c r="Q4498" s="25" t="s">
        <v>20278</v>
      </c>
      <c r="R4498" s="26" t="s">
        <v>20310</v>
      </c>
      <c r="S4498" s="15" t="s">
        <v>20735</v>
      </c>
      <c r="T4498" s="52">
        <v>0</v>
      </c>
      <c r="U4498" s="22" t="s">
        <v>20250</v>
      </c>
      <c r="V4498" s="49" t="str">
        <f>+Sitio_Publico[[#This Row],[idcoleccion]]&amp;"-"&amp;Sitio_Publico[[#This Row],[id]]</f>
        <v>000-4497</v>
      </c>
      <c r="W4498" s="49">
        <f>+VLOOKUP(Sitio_Publico[[#This Row],[territorio]],Estructura!$AE$4:$AH$1067,4,0)</f>
        <v>20000010</v>
      </c>
      <c r="X4498" s="49" t="str">
        <f>+VLOOKUP(Sitio_Publico[[#This Row],[tema]],Estructura!$G$4:$J$532,4,0)</f>
        <v>T-66</v>
      </c>
      <c r="Y4498" s="49" t="str">
        <f>+VLOOKUP(Sitio_Publico[[#This Row],[contenido]],Estructura!$L$4:$O$473,4,0)</f>
        <v>C-40</v>
      </c>
      <c r="Z4498" s="49" t="str">
        <f>+VLOOKUP(Sitio_Publico[[#This Row],[Filtro Integrado]],Estructura!$U$4:$W$529,3,0)</f>
        <v>FI-17</v>
      </c>
      <c r="AA4498" s="49" t="str">
        <f>+VLOOKUP(Sitio_Publico[[#This Row],[Muestra]],Estructura!$Y$4:$AB$483,4,0)</f>
        <v>M-000385</v>
      </c>
    </row>
    <row r="4499" spans="1:27" ht="51" x14ac:dyDescent="0.3">
      <c r="A4499" s="16">
        <f t="shared" si="70"/>
        <v>4498</v>
      </c>
      <c r="B4499" s="47" t="s">
        <v>15118</v>
      </c>
      <c r="C4499" s="13" t="s">
        <v>20237</v>
      </c>
      <c r="D4499" s="13" t="s">
        <v>20238</v>
      </c>
      <c r="E4499" s="44">
        <v>972</v>
      </c>
      <c r="F4499" s="13" t="s">
        <v>20296</v>
      </c>
      <c r="G4499" s="23" t="s">
        <v>20297</v>
      </c>
      <c r="H4499" s="42" t="s">
        <v>457</v>
      </c>
      <c r="I4499" s="28" t="s">
        <v>373</v>
      </c>
      <c r="J4499" s="12" t="s">
        <v>393</v>
      </c>
      <c r="K4499" s="28" t="s">
        <v>20696</v>
      </c>
      <c r="L4499" s="12" t="s">
        <v>20275</v>
      </c>
      <c r="M4499" s="12" t="s">
        <v>20243</v>
      </c>
      <c r="N4499" s="12" t="s">
        <v>20244</v>
      </c>
      <c r="O4499" s="26" t="s">
        <v>20736</v>
      </c>
      <c r="P4499" s="26" t="s">
        <v>20737</v>
      </c>
      <c r="Q4499" s="25" t="s">
        <v>20282</v>
      </c>
      <c r="R4499" s="26" t="s">
        <v>20310</v>
      </c>
      <c r="S4499" s="15" t="s">
        <v>20738</v>
      </c>
      <c r="T4499" s="52">
        <v>0</v>
      </c>
      <c r="U4499" s="22" t="s">
        <v>20250</v>
      </c>
      <c r="V4499" s="49" t="str">
        <f>+Sitio_Publico[[#This Row],[idcoleccion]]&amp;"-"&amp;Sitio_Publico[[#This Row],[id]]</f>
        <v>000-4498</v>
      </c>
      <c r="W4499" s="49">
        <f>+VLOOKUP(Sitio_Publico[[#This Row],[territorio]],Estructura!$AE$4:$AH$1067,4,0)</f>
        <v>20000010</v>
      </c>
      <c r="X4499" s="49" t="str">
        <f>+VLOOKUP(Sitio_Publico[[#This Row],[tema]],Estructura!$G$4:$J$532,4,0)</f>
        <v>T-66</v>
      </c>
      <c r="Y4499" s="49" t="str">
        <f>+VLOOKUP(Sitio_Publico[[#This Row],[contenido]],Estructura!$L$4:$O$473,4,0)</f>
        <v>C-40</v>
      </c>
      <c r="Z4499" s="49" t="str">
        <f>+VLOOKUP(Sitio_Publico[[#This Row],[Filtro Integrado]],Estructura!$U$4:$W$529,3,0)</f>
        <v>FI-0</v>
      </c>
      <c r="AA4499" s="49" t="str">
        <f>+VLOOKUP(Sitio_Publico[[#This Row],[Muestra]],Estructura!$Y$4:$AB$483,4,0)</f>
        <v>M-000385</v>
      </c>
    </row>
    <row r="4500" spans="1:27" ht="61.2" x14ac:dyDescent="0.3">
      <c r="A4500" s="16">
        <f t="shared" si="70"/>
        <v>4499</v>
      </c>
      <c r="B4500" s="47" t="s">
        <v>15118</v>
      </c>
      <c r="C4500" s="13" t="s">
        <v>20237</v>
      </c>
      <c r="D4500" s="13" t="s">
        <v>20238</v>
      </c>
      <c r="E4500" s="44">
        <v>1729</v>
      </c>
      <c r="F4500" s="13" t="s">
        <v>20239</v>
      </c>
      <c r="G4500" s="23" t="s">
        <v>20240</v>
      </c>
      <c r="H4500" s="42" t="s">
        <v>457</v>
      </c>
      <c r="I4500" s="28" t="s">
        <v>373</v>
      </c>
      <c r="J4500" s="12" t="s">
        <v>393</v>
      </c>
      <c r="K4500" s="28" t="s">
        <v>20739</v>
      </c>
      <c r="L4500" s="12" t="s">
        <v>20242</v>
      </c>
      <c r="M4500" s="12" t="s">
        <v>20243</v>
      </c>
      <c r="N4500" s="12" t="s">
        <v>20244</v>
      </c>
      <c r="O4500" s="26" t="s">
        <v>20740</v>
      </c>
      <c r="P4500" s="26" t="s">
        <v>20741</v>
      </c>
      <c r="Q4500" s="25" t="s">
        <v>20247</v>
      </c>
      <c r="R4500" s="26" t="s">
        <v>20354</v>
      </c>
      <c r="S4500" s="15" t="s">
        <v>20742</v>
      </c>
      <c r="T4500" s="52">
        <v>0</v>
      </c>
      <c r="U4500" s="22" t="s">
        <v>20250</v>
      </c>
      <c r="V4500" s="49" t="str">
        <f>+Sitio_Publico[[#This Row],[idcoleccion]]&amp;"-"&amp;Sitio_Publico[[#This Row],[id]]</f>
        <v>000-4499</v>
      </c>
      <c r="W4500" s="49">
        <f>+VLOOKUP(Sitio_Publico[[#This Row],[territorio]],Estructura!$AE$4:$AH$1067,4,0)</f>
        <v>20000010</v>
      </c>
      <c r="X4500" s="49" t="str">
        <f>+VLOOKUP(Sitio_Publico[[#This Row],[tema]],Estructura!$G$4:$J$532,4,0)</f>
        <v>T-65</v>
      </c>
      <c r="Y4500" s="49" t="str">
        <f>+VLOOKUP(Sitio_Publico[[#This Row],[contenido]],Estructura!$L$4:$O$473,4,0)</f>
        <v>C-37</v>
      </c>
      <c r="Z4500" s="49" t="str">
        <f>+VLOOKUP(Sitio_Publico[[#This Row],[Filtro Integrado]],Estructura!$U$4:$W$529,3,0)</f>
        <v>FI-0</v>
      </c>
      <c r="AA4500" s="49" t="str">
        <f>+VLOOKUP(Sitio_Publico[[#This Row],[Muestra]],Estructura!$Y$4:$AB$483,4,0)</f>
        <v>M-000386</v>
      </c>
    </row>
    <row r="4501" spans="1:27" ht="61.2" x14ac:dyDescent="0.3">
      <c r="A4501" s="16">
        <f t="shared" si="70"/>
        <v>4500</v>
      </c>
      <c r="B4501" s="47" t="s">
        <v>15118</v>
      </c>
      <c r="C4501" s="13" t="s">
        <v>20237</v>
      </c>
      <c r="D4501" s="13" t="s">
        <v>20238</v>
      </c>
      <c r="E4501" s="44">
        <v>1729</v>
      </c>
      <c r="F4501" s="13" t="s">
        <v>20239</v>
      </c>
      <c r="G4501" s="23" t="s">
        <v>20240</v>
      </c>
      <c r="H4501" s="42" t="s">
        <v>457</v>
      </c>
      <c r="I4501" s="28" t="s">
        <v>373</v>
      </c>
      <c r="J4501" s="12" t="s">
        <v>393</v>
      </c>
      <c r="K4501" s="28" t="s">
        <v>20739</v>
      </c>
      <c r="L4501" s="12" t="s">
        <v>20251</v>
      </c>
      <c r="M4501" s="12" t="s">
        <v>20243</v>
      </c>
      <c r="N4501" s="12" t="s">
        <v>20244</v>
      </c>
      <c r="O4501" s="26" t="s">
        <v>20743</v>
      </c>
      <c r="P4501" s="26" t="s">
        <v>20744</v>
      </c>
      <c r="Q4501" s="25" t="s">
        <v>20247</v>
      </c>
      <c r="R4501" s="26" t="s">
        <v>20354</v>
      </c>
      <c r="S4501" s="15" t="s">
        <v>20745</v>
      </c>
      <c r="T4501" s="52">
        <v>0</v>
      </c>
      <c r="U4501" s="22" t="s">
        <v>20250</v>
      </c>
      <c r="V4501" s="49" t="str">
        <f>+Sitio_Publico[[#This Row],[idcoleccion]]&amp;"-"&amp;Sitio_Publico[[#This Row],[id]]</f>
        <v>000-4500</v>
      </c>
      <c r="W4501" s="49">
        <f>+VLOOKUP(Sitio_Publico[[#This Row],[territorio]],Estructura!$AE$4:$AH$1067,4,0)</f>
        <v>20000010</v>
      </c>
      <c r="X4501" s="49" t="str">
        <f>+VLOOKUP(Sitio_Publico[[#This Row],[tema]],Estructura!$G$4:$J$532,4,0)</f>
        <v>T-65</v>
      </c>
      <c r="Y4501" s="49" t="str">
        <f>+VLOOKUP(Sitio_Publico[[#This Row],[contenido]],Estructura!$L$4:$O$473,4,0)</f>
        <v>C-37</v>
      </c>
      <c r="Z4501" s="49" t="str">
        <f>+VLOOKUP(Sitio_Publico[[#This Row],[Filtro Integrado]],Estructura!$U$4:$W$529,3,0)</f>
        <v>FI-0</v>
      </c>
      <c r="AA4501" s="49" t="str">
        <f>+VLOOKUP(Sitio_Publico[[#This Row],[Muestra]],Estructura!$Y$4:$AB$483,4,0)</f>
        <v>M-000386</v>
      </c>
    </row>
    <row r="4502" spans="1:27" ht="61.2" x14ac:dyDescent="0.3">
      <c r="A4502" s="16">
        <f t="shared" si="70"/>
        <v>4501</v>
      </c>
      <c r="B4502" s="47" t="s">
        <v>15118</v>
      </c>
      <c r="C4502" s="13" t="s">
        <v>20237</v>
      </c>
      <c r="D4502" s="13" t="s">
        <v>20238</v>
      </c>
      <c r="E4502" s="44">
        <v>1729</v>
      </c>
      <c r="F4502" s="13" t="s">
        <v>20239</v>
      </c>
      <c r="G4502" s="23" t="s">
        <v>20240</v>
      </c>
      <c r="H4502" s="42" t="s">
        <v>457</v>
      </c>
      <c r="I4502" s="28" t="s">
        <v>373</v>
      </c>
      <c r="J4502" s="12" t="s">
        <v>393</v>
      </c>
      <c r="K4502" s="28" t="s">
        <v>20739</v>
      </c>
      <c r="L4502" s="12" t="s">
        <v>20255</v>
      </c>
      <c r="M4502" s="12" t="s">
        <v>20243</v>
      </c>
      <c r="N4502" s="12" t="s">
        <v>20244</v>
      </c>
      <c r="O4502" s="26" t="s">
        <v>20746</v>
      </c>
      <c r="P4502" s="26" t="s">
        <v>20747</v>
      </c>
      <c r="Q4502" s="25" t="s">
        <v>20247</v>
      </c>
      <c r="R4502" s="26" t="s">
        <v>20354</v>
      </c>
      <c r="S4502" s="15" t="s">
        <v>20748</v>
      </c>
      <c r="T4502" s="52">
        <v>0</v>
      </c>
      <c r="U4502" s="22" t="s">
        <v>20250</v>
      </c>
      <c r="V4502" s="49" t="str">
        <f>+Sitio_Publico[[#This Row],[idcoleccion]]&amp;"-"&amp;Sitio_Publico[[#This Row],[id]]</f>
        <v>000-4501</v>
      </c>
      <c r="W4502" s="49">
        <f>+VLOOKUP(Sitio_Publico[[#This Row],[territorio]],Estructura!$AE$4:$AH$1067,4,0)</f>
        <v>20000010</v>
      </c>
      <c r="X4502" s="49" t="str">
        <f>+VLOOKUP(Sitio_Publico[[#This Row],[tema]],Estructura!$G$4:$J$532,4,0)</f>
        <v>T-65</v>
      </c>
      <c r="Y4502" s="49" t="str">
        <f>+VLOOKUP(Sitio_Publico[[#This Row],[contenido]],Estructura!$L$4:$O$473,4,0)</f>
        <v>C-37</v>
      </c>
      <c r="Z4502" s="49" t="str">
        <f>+VLOOKUP(Sitio_Publico[[#This Row],[Filtro Integrado]],Estructura!$U$4:$W$529,3,0)</f>
        <v>FI-0</v>
      </c>
      <c r="AA4502" s="49" t="str">
        <f>+VLOOKUP(Sitio_Publico[[#This Row],[Muestra]],Estructura!$Y$4:$AB$483,4,0)</f>
        <v>M-000386</v>
      </c>
    </row>
    <row r="4503" spans="1:27" ht="61.2" x14ac:dyDescent="0.3">
      <c r="A4503" s="16">
        <f t="shared" si="70"/>
        <v>4502</v>
      </c>
      <c r="B4503" s="47" t="s">
        <v>15118</v>
      </c>
      <c r="C4503" s="13" t="s">
        <v>20237</v>
      </c>
      <c r="D4503" s="13" t="s">
        <v>20238</v>
      </c>
      <c r="E4503" s="44">
        <v>1729</v>
      </c>
      <c r="F4503" s="13" t="s">
        <v>20239</v>
      </c>
      <c r="G4503" s="23" t="s">
        <v>20240</v>
      </c>
      <c r="H4503" s="42" t="s">
        <v>457</v>
      </c>
      <c r="I4503" s="28" t="s">
        <v>373</v>
      </c>
      <c r="J4503" s="12" t="s">
        <v>393</v>
      </c>
      <c r="K4503" s="28" t="s">
        <v>20739</v>
      </c>
      <c r="L4503" s="12" t="s">
        <v>20259</v>
      </c>
      <c r="M4503" s="12" t="s">
        <v>20243</v>
      </c>
      <c r="N4503" s="12" t="s">
        <v>20244</v>
      </c>
      <c r="O4503" s="26" t="s">
        <v>20749</v>
      </c>
      <c r="P4503" s="26" t="s">
        <v>20750</v>
      </c>
      <c r="Q4503" s="25" t="s">
        <v>20247</v>
      </c>
      <c r="R4503" s="26" t="s">
        <v>20354</v>
      </c>
      <c r="S4503" s="15" t="s">
        <v>20751</v>
      </c>
      <c r="T4503" s="52">
        <v>0</v>
      </c>
      <c r="U4503" s="22" t="s">
        <v>20250</v>
      </c>
      <c r="V4503" s="49" t="str">
        <f>+Sitio_Publico[[#This Row],[idcoleccion]]&amp;"-"&amp;Sitio_Publico[[#This Row],[id]]</f>
        <v>000-4502</v>
      </c>
      <c r="W4503" s="49">
        <f>+VLOOKUP(Sitio_Publico[[#This Row],[territorio]],Estructura!$AE$4:$AH$1067,4,0)</f>
        <v>20000010</v>
      </c>
      <c r="X4503" s="49" t="str">
        <f>+VLOOKUP(Sitio_Publico[[#This Row],[tema]],Estructura!$G$4:$J$532,4,0)</f>
        <v>T-65</v>
      </c>
      <c r="Y4503" s="49" t="str">
        <f>+VLOOKUP(Sitio_Publico[[#This Row],[contenido]],Estructura!$L$4:$O$473,4,0)</f>
        <v>C-37</v>
      </c>
      <c r="Z4503" s="49" t="str">
        <f>+VLOOKUP(Sitio_Publico[[#This Row],[Filtro Integrado]],Estructura!$U$4:$W$529,3,0)</f>
        <v>FI-0</v>
      </c>
      <c r="AA4503" s="49" t="str">
        <f>+VLOOKUP(Sitio_Publico[[#This Row],[Muestra]],Estructura!$Y$4:$AB$483,4,0)</f>
        <v>M-000386</v>
      </c>
    </row>
    <row r="4504" spans="1:27" ht="61.2" x14ac:dyDescent="0.3">
      <c r="A4504" s="16">
        <f t="shared" si="70"/>
        <v>4503</v>
      </c>
      <c r="B4504" s="47" t="s">
        <v>15118</v>
      </c>
      <c r="C4504" s="13" t="s">
        <v>20237</v>
      </c>
      <c r="D4504" s="13" t="s">
        <v>20238</v>
      </c>
      <c r="E4504" s="44">
        <v>1729</v>
      </c>
      <c r="F4504" s="13" t="s">
        <v>20239</v>
      </c>
      <c r="G4504" s="23" t="s">
        <v>20263</v>
      </c>
      <c r="H4504" s="42" t="s">
        <v>457</v>
      </c>
      <c r="I4504" s="28" t="s">
        <v>373</v>
      </c>
      <c r="J4504" s="12" t="s">
        <v>393</v>
      </c>
      <c r="K4504" s="28" t="s">
        <v>20739</v>
      </c>
      <c r="L4504" s="12" t="s">
        <v>20242</v>
      </c>
      <c r="M4504" s="12" t="s">
        <v>20243</v>
      </c>
      <c r="N4504" s="12" t="s">
        <v>20244</v>
      </c>
      <c r="O4504" s="26" t="s">
        <v>20740</v>
      </c>
      <c r="P4504" s="26" t="s">
        <v>20741</v>
      </c>
      <c r="Q4504" s="25" t="s">
        <v>20247</v>
      </c>
      <c r="R4504" s="26" t="s">
        <v>20354</v>
      </c>
      <c r="S4504" s="15" t="s">
        <v>20752</v>
      </c>
      <c r="T4504" s="52">
        <v>0</v>
      </c>
      <c r="U4504" s="22" t="s">
        <v>20250</v>
      </c>
      <c r="V4504" s="49" t="str">
        <f>+Sitio_Publico[[#This Row],[idcoleccion]]&amp;"-"&amp;Sitio_Publico[[#This Row],[id]]</f>
        <v>000-4503</v>
      </c>
      <c r="W4504" s="49">
        <f>+VLOOKUP(Sitio_Publico[[#This Row],[territorio]],Estructura!$AE$4:$AH$1067,4,0)</f>
        <v>20000010</v>
      </c>
      <c r="X4504" s="49" t="str">
        <f>+VLOOKUP(Sitio_Publico[[#This Row],[tema]],Estructura!$G$4:$J$532,4,0)</f>
        <v>T-65</v>
      </c>
      <c r="Y4504" s="49" t="str">
        <f>+VLOOKUP(Sitio_Publico[[#This Row],[contenido]],Estructura!$L$4:$O$473,4,0)</f>
        <v>C-38</v>
      </c>
      <c r="Z4504" s="49" t="str">
        <f>+VLOOKUP(Sitio_Publico[[#This Row],[Filtro Integrado]],Estructura!$U$4:$W$529,3,0)</f>
        <v>FI-0</v>
      </c>
      <c r="AA4504" s="49" t="str">
        <f>+VLOOKUP(Sitio_Publico[[#This Row],[Muestra]],Estructura!$Y$4:$AB$483,4,0)</f>
        <v>M-000386</v>
      </c>
    </row>
    <row r="4505" spans="1:27" ht="61.2" x14ac:dyDescent="0.3">
      <c r="A4505" s="16">
        <f t="shared" si="70"/>
        <v>4504</v>
      </c>
      <c r="B4505" s="47" t="s">
        <v>15118</v>
      </c>
      <c r="C4505" s="13" t="s">
        <v>20237</v>
      </c>
      <c r="D4505" s="13" t="s">
        <v>20238</v>
      </c>
      <c r="E4505" s="44">
        <v>1729</v>
      </c>
      <c r="F4505" s="13" t="s">
        <v>20239</v>
      </c>
      <c r="G4505" s="23" t="s">
        <v>20263</v>
      </c>
      <c r="H4505" s="42" t="s">
        <v>457</v>
      </c>
      <c r="I4505" s="28" t="s">
        <v>373</v>
      </c>
      <c r="J4505" s="12" t="s">
        <v>393</v>
      </c>
      <c r="K4505" s="28" t="s">
        <v>20739</v>
      </c>
      <c r="L4505" s="12" t="s">
        <v>20251</v>
      </c>
      <c r="M4505" s="12" t="s">
        <v>20243</v>
      </c>
      <c r="N4505" s="12" t="s">
        <v>20244</v>
      </c>
      <c r="O4505" s="26" t="s">
        <v>20743</v>
      </c>
      <c r="P4505" s="26" t="s">
        <v>20744</v>
      </c>
      <c r="Q4505" s="25" t="s">
        <v>20247</v>
      </c>
      <c r="R4505" s="26" t="s">
        <v>20354</v>
      </c>
      <c r="S4505" s="15" t="s">
        <v>20753</v>
      </c>
      <c r="T4505" s="52">
        <v>0</v>
      </c>
      <c r="U4505" s="22" t="s">
        <v>20250</v>
      </c>
      <c r="V4505" s="49" t="str">
        <f>+Sitio_Publico[[#This Row],[idcoleccion]]&amp;"-"&amp;Sitio_Publico[[#This Row],[id]]</f>
        <v>000-4504</v>
      </c>
      <c r="W4505" s="49">
        <f>+VLOOKUP(Sitio_Publico[[#This Row],[territorio]],Estructura!$AE$4:$AH$1067,4,0)</f>
        <v>20000010</v>
      </c>
      <c r="X4505" s="49" t="str">
        <f>+VLOOKUP(Sitio_Publico[[#This Row],[tema]],Estructura!$G$4:$J$532,4,0)</f>
        <v>T-65</v>
      </c>
      <c r="Y4505" s="49" t="str">
        <f>+VLOOKUP(Sitio_Publico[[#This Row],[contenido]],Estructura!$L$4:$O$473,4,0)</f>
        <v>C-38</v>
      </c>
      <c r="Z4505" s="49" t="str">
        <f>+VLOOKUP(Sitio_Publico[[#This Row],[Filtro Integrado]],Estructura!$U$4:$W$529,3,0)</f>
        <v>FI-0</v>
      </c>
      <c r="AA4505" s="49" t="str">
        <f>+VLOOKUP(Sitio_Publico[[#This Row],[Muestra]],Estructura!$Y$4:$AB$483,4,0)</f>
        <v>M-000386</v>
      </c>
    </row>
    <row r="4506" spans="1:27" ht="61.2" x14ac:dyDescent="0.3">
      <c r="A4506" s="16">
        <f t="shared" si="70"/>
        <v>4505</v>
      </c>
      <c r="B4506" s="47" t="s">
        <v>15118</v>
      </c>
      <c r="C4506" s="13" t="s">
        <v>20237</v>
      </c>
      <c r="D4506" s="13" t="s">
        <v>20238</v>
      </c>
      <c r="E4506" s="44">
        <v>1729</v>
      </c>
      <c r="F4506" s="13" t="s">
        <v>20239</v>
      </c>
      <c r="G4506" s="23" t="s">
        <v>20263</v>
      </c>
      <c r="H4506" s="42" t="s">
        <v>457</v>
      </c>
      <c r="I4506" s="28" t="s">
        <v>373</v>
      </c>
      <c r="J4506" s="12" t="s">
        <v>393</v>
      </c>
      <c r="K4506" s="28" t="s">
        <v>20739</v>
      </c>
      <c r="L4506" s="12" t="s">
        <v>20255</v>
      </c>
      <c r="M4506" s="12" t="s">
        <v>20243</v>
      </c>
      <c r="N4506" s="12" t="s">
        <v>20244</v>
      </c>
      <c r="O4506" s="26" t="s">
        <v>20746</v>
      </c>
      <c r="P4506" s="26" t="s">
        <v>20747</v>
      </c>
      <c r="Q4506" s="25" t="s">
        <v>20247</v>
      </c>
      <c r="R4506" s="26" t="s">
        <v>20354</v>
      </c>
      <c r="S4506" s="15" t="s">
        <v>20754</v>
      </c>
      <c r="T4506" s="52">
        <v>0</v>
      </c>
      <c r="U4506" s="22" t="s">
        <v>20250</v>
      </c>
      <c r="V4506" s="49" t="str">
        <f>+Sitio_Publico[[#This Row],[idcoleccion]]&amp;"-"&amp;Sitio_Publico[[#This Row],[id]]</f>
        <v>000-4505</v>
      </c>
      <c r="W4506" s="49">
        <f>+VLOOKUP(Sitio_Publico[[#This Row],[territorio]],Estructura!$AE$4:$AH$1067,4,0)</f>
        <v>20000010</v>
      </c>
      <c r="X4506" s="49" t="str">
        <f>+VLOOKUP(Sitio_Publico[[#This Row],[tema]],Estructura!$G$4:$J$532,4,0)</f>
        <v>T-65</v>
      </c>
      <c r="Y4506" s="49" t="str">
        <f>+VLOOKUP(Sitio_Publico[[#This Row],[contenido]],Estructura!$L$4:$O$473,4,0)</f>
        <v>C-38</v>
      </c>
      <c r="Z4506" s="49" t="str">
        <f>+VLOOKUP(Sitio_Publico[[#This Row],[Filtro Integrado]],Estructura!$U$4:$W$529,3,0)</f>
        <v>FI-0</v>
      </c>
      <c r="AA4506" s="49" t="str">
        <f>+VLOOKUP(Sitio_Publico[[#This Row],[Muestra]],Estructura!$Y$4:$AB$483,4,0)</f>
        <v>M-000386</v>
      </c>
    </row>
    <row r="4507" spans="1:27" ht="61.2" x14ac:dyDescent="0.3">
      <c r="A4507" s="16">
        <f t="shared" si="70"/>
        <v>4506</v>
      </c>
      <c r="B4507" s="47" t="s">
        <v>15118</v>
      </c>
      <c r="C4507" s="13" t="s">
        <v>20237</v>
      </c>
      <c r="D4507" s="13" t="s">
        <v>20238</v>
      </c>
      <c r="E4507" s="44">
        <v>1729</v>
      </c>
      <c r="F4507" s="13" t="s">
        <v>20239</v>
      </c>
      <c r="G4507" s="23" t="s">
        <v>20273</v>
      </c>
      <c r="H4507" s="42" t="s">
        <v>457</v>
      </c>
      <c r="I4507" s="28" t="s">
        <v>373</v>
      </c>
      <c r="J4507" s="12" t="s">
        <v>20274</v>
      </c>
      <c r="K4507" s="28" t="s">
        <v>20739</v>
      </c>
      <c r="L4507" s="12" t="s">
        <v>20275</v>
      </c>
      <c r="M4507" s="12" t="s">
        <v>20243</v>
      </c>
      <c r="N4507" s="12" t="s">
        <v>20244</v>
      </c>
      <c r="O4507" s="26" t="s">
        <v>20755</v>
      </c>
      <c r="P4507" s="26" t="s">
        <v>20756</v>
      </c>
      <c r="Q4507" s="25" t="s">
        <v>20278</v>
      </c>
      <c r="R4507" s="26" t="s">
        <v>20354</v>
      </c>
      <c r="S4507" s="15" t="s">
        <v>20757</v>
      </c>
      <c r="T4507" s="52">
        <v>0</v>
      </c>
      <c r="U4507" s="22" t="s">
        <v>20250</v>
      </c>
      <c r="V4507" s="49" t="str">
        <f>+Sitio_Publico[[#This Row],[idcoleccion]]&amp;"-"&amp;Sitio_Publico[[#This Row],[id]]</f>
        <v>000-4506</v>
      </c>
      <c r="W4507" s="49">
        <f>+VLOOKUP(Sitio_Publico[[#This Row],[territorio]],Estructura!$AE$4:$AH$1067,4,0)</f>
        <v>20000010</v>
      </c>
      <c r="X4507" s="49" t="str">
        <f>+VLOOKUP(Sitio_Publico[[#This Row],[tema]],Estructura!$G$4:$J$532,4,0)</f>
        <v>T-65</v>
      </c>
      <c r="Y4507" s="49" t="str">
        <f>+VLOOKUP(Sitio_Publico[[#This Row],[contenido]],Estructura!$L$4:$O$473,4,0)</f>
        <v>C-39</v>
      </c>
      <c r="Z4507" s="49" t="str">
        <f>+VLOOKUP(Sitio_Publico[[#This Row],[Filtro Integrado]],Estructura!$U$4:$W$529,3,0)</f>
        <v>FI-17</v>
      </c>
      <c r="AA4507" s="49" t="str">
        <f>+VLOOKUP(Sitio_Publico[[#This Row],[Muestra]],Estructura!$Y$4:$AB$483,4,0)</f>
        <v>M-000386</v>
      </c>
    </row>
    <row r="4508" spans="1:27" ht="61.2" x14ac:dyDescent="0.3">
      <c r="A4508" s="16">
        <f t="shared" si="70"/>
        <v>4507</v>
      </c>
      <c r="B4508" s="47" t="s">
        <v>15118</v>
      </c>
      <c r="C4508" s="13" t="s">
        <v>20237</v>
      </c>
      <c r="D4508" s="13" t="s">
        <v>20238</v>
      </c>
      <c r="E4508" s="44">
        <v>1729</v>
      </c>
      <c r="F4508" s="13" t="s">
        <v>20239</v>
      </c>
      <c r="G4508" s="23" t="s">
        <v>20240</v>
      </c>
      <c r="H4508" s="42" t="s">
        <v>457</v>
      </c>
      <c r="I4508" s="28" t="s">
        <v>373</v>
      </c>
      <c r="J4508" s="12" t="s">
        <v>393</v>
      </c>
      <c r="K4508" s="28" t="s">
        <v>20739</v>
      </c>
      <c r="L4508" s="12" t="s">
        <v>20242</v>
      </c>
      <c r="M4508" s="12" t="s">
        <v>20243</v>
      </c>
      <c r="N4508" s="12" t="s">
        <v>20244</v>
      </c>
      <c r="O4508" s="26" t="s">
        <v>20758</v>
      </c>
      <c r="P4508" s="26" t="s">
        <v>20759</v>
      </c>
      <c r="Q4508" s="25" t="s">
        <v>20282</v>
      </c>
      <c r="R4508" s="26" t="s">
        <v>20354</v>
      </c>
      <c r="S4508" s="15" t="s">
        <v>20760</v>
      </c>
      <c r="T4508" s="52">
        <v>0</v>
      </c>
      <c r="U4508" s="22" t="s">
        <v>20250</v>
      </c>
      <c r="V4508" s="49" t="str">
        <f>+Sitio_Publico[[#This Row],[idcoleccion]]&amp;"-"&amp;Sitio_Publico[[#This Row],[id]]</f>
        <v>000-4507</v>
      </c>
      <c r="W4508" s="49">
        <f>+VLOOKUP(Sitio_Publico[[#This Row],[territorio]],Estructura!$AE$4:$AH$1067,4,0)</f>
        <v>20000010</v>
      </c>
      <c r="X4508" s="49" t="str">
        <f>+VLOOKUP(Sitio_Publico[[#This Row],[tema]],Estructura!$G$4:$J$532,4,0)</f>
        <v>T-65</v>
      </c>
      <c r="Y4508" s="49" t="str">
        <f>+VLOOKUP(Sitio_Publico[[#This Row],[contenido]],Estructura!$L$4:$O$473,4,0)</f>
        <v>C-37</v>
      </c>
      <c r="Z4508" s="49" t="str">
        <f>+VLOOKUP(Sitio_Publico[[#This Row],[Filtro Integrado]],Estructura!$U$4:$W$529,3,0)</f>
        <v>FI-0</v>
      </c>
      <c r="AA4508" s="49" t="str">
        <f>+VLOOKUP(Sitio_Publico[[#This Row],[Muestra]],Estructura!$Y$4:$AB$483,4,0)</f>
        <v>M-000386</v>
      </c>
    </row>
    <row r="4509" spans="1:27" ht="61.2" x14ac:dyDescent="0.3">
      <c r="A4509" s="16">
        <f t="shared" si="70"/>
        <v>4508</v>
      </c>
      <c r="B4509" s="47" t="s">
        <v>15118</v>
      </c>
      <c r="C4509" s="13" t="s">
        <v>20237</v>
      </c>
      <c r="D4509" s="13" t="s">
        <v>20238</v>
      </c>
      <c r="E4509" s="44">
        <v>1729</v>
      </c>
      <c r="F4509" s="13" t="s">
        <v>20239</v>
      </c>
      <c r="G4509" s="23" t="s">
        <v>20240</v>
      </c>
      <c r="H4509" s="42" t="s">
        <v>457</v>
      </c>
      <c r="I4509" s="28" t="s">
        <v>373</v>
      </c>
      <c r="J4509" s="12" t="s">
        <v>393</v>
      </c>
      <c r="K4509" s="28" t="s">
        <v>20739</v>
      </c>
      <c r="L4509" s="12" t="s">
        <v>20251</v>
      </c>
      <c r="M4509" s="12" t="s">
        <v>20243</v>
      </c>
      <c r="N4509" s="12" t="s">
        <v>20244</v>
      </c>
      <c r="O4509" s="26" t="s">
        <v>20761</v>
      </c>
      <c r="P4509" s="26" t="s">
        <v>20762</v>
      </c>
      <c r="Q4509" s="25" t="s">
        <v>20282</v>
      </c>
      <c r="R4509" s="26" t="s">
        <v>20354</v>
      </c>
      <c r="S4509" s="15" t="s">
        <v>20763</v>
      </c>
      <c r="T4509" s="52">
        <v>0</v>
      </c>
      <c r="U4509" s="22" t="s">
        <v>20250</v>
      </c>
      <c r="V4509" s="49" t="str">
        <f>+Sitio_Publico[[#This Row],[idcoleccion]]&amp;"-"&amp;Sitio_Publico[[#This Row],[id]]</f>
        <v>000-4508</v>
      </c>
      <c r="W4509" s="49">
        <f>+VLOOKUP(Sitio_Publico[[#This Row],[territorio]],Estructura!$AE$4:$AH$1067,4,0)</f>
        <v>20000010</v>
      </c>
      <c r="X4509" s="49" t="str">
        <f>+VLOOKUP(Sitio_Publico[[#This Row],[tema]],Estructura!$G$4:$J$532,4,0)</f>
        <v>T-65</v>
      </c>
      <c r="Y4509" s="49" t="str">
        <f>+VLOOKUP(Sitio_Publico[[#This Row],[contenido]],Estructura!$L$4:$O$473,4,0)</f>
        <v>C-37</v>
      </c>
      <c r="Z4509" s="49" t="str">
        <f>+VLOOKUP(Sitio_Publico[[#This Row],[Filtro Integrado]],Estructura!$U$4:$W$529,3,0)</f>
        <v>FI-0</v>
      </c>
      <c r="AA4509" s="49" t="str">
        <f>+VLOOKUP(Sitio_Publico[[#This Row],[Muestra]],Estructura!$Y$4:$AB$483,4,0)</f>
        <v>M-000386</v>
      </c>
    </row>
    <row r="4510" spans="1:27" ht="61.2" x14ac:dyDescent="0.3">
      <c r="A4510" s="16">
        <f t="shared" si="70"/>
        <v>4509</v>
      </c>
      <c r="B4510" s="47" t="s">
        <v>15118</v>
      </c>
      <c r="C4510" s="13" t="s">
        <v>20237</v>
      </c>
      <c r="D4510" s="13" t="s">
        <v>20238</v>
      </c>
      <c r="E4510" s="44">
        <v>1729</v>
      </c>
      <c r="F4510" s="13" t="s">
        <v>20239</v>
      </c>
      <c r="G4510" s="23" t="s">
        <v>20240</v>
      </c>
      <c r="H4510" s="42" t="s">
        <v>457</v>
      </c>
      <c r="I4510" s="28" t="s">
        <v>373</v>
      </c>
      <c r="J4510" s="12" t="s">
        <v>393</v>
      </c>
      <c r="K4510" s="28" t="s">
        <v>20739</v>
      </c>
      <c r="L4510" s="12" t="s">
        <v>20255</v>
      </c>
      <c r="M4510" s="12" t="s">
        <v>20243</v>
      </c>
      <c r="N4510" s="12" t="s">
        <v>20244</v>
      </c>
      <c r="O4510" s="26" t="s">
        <v>20764</v>
      </c>
      <c r="P4510" s="26" t="s">
        <v>20765</v>
      </c>
      <c r="Q4510" s="25" t="s">
        <v>20282</v>
      </c>
      <c r="R4510" s="26" t="s">
        <v>20354</v>
      </c>
      <c r="S4510" s="15" t="s">
        <v>20766</v>
      </c>
      <c r="T4510" s="52">
        <v>0</v>
      </c>
      <c r="U4510" s="22" t="s">
        <v>20250</v>
      </c>
      <c r="V4510" s="49" t="str">
        <f>+Sitio_Publico[[#This Row],[idcoleccion]]&amp;"-"&amp;Sitio_Publico[[#This Row],[id]]</f>
        <v>000-4509</v>
      </c>
      <c r="W4510" s="49">
        <f>+VLOOKUP(Sitio_Publico[[#This Row],[territorio]],Estructura!$AE$4:$AH$1067,4,0)</f>
        <v>20000010</v>
      </c>
      <c r="X4510" s="49" t="str">
        <f>+VLOOKUP(Sitio_Publico[[#This Row],[tema]],Estructura!$G$4:$J$532,4,0)</f>
        <v>T-65</v>
      </c>
      <c r="Y4510" s="49" t="str">
        <f>+VLOOKUP(Sitio_Publico[[#This Row],[contenido]],Estructura!$L$4:$O$473,4,0)</f>
        <v>C-37</v>
      </c>
      <c r="Z4510" s="49" t="str">
        <f>+VLOOKUP(Sitio_Publico[[#This Row],[Filtro Integrado]],Estructura!$U$4:$W$529,3,0)</f>
        <v>FI-0</v>
      </c>
      <c r="AA4510" s="49" t="str">
        <f>+VLOOKUP(Sitio_Publico[[#This Row],[Muestra]],Estructura!$Y$4:$AB$483,4,0)</f>
        <v>M-000386</v>
      </c>
    </row>
    <row r="4511" spans="1:27" ht="61.2" x14ac:dyDescent="0.3">
      <c r="A4511" s="16">
        <f t="shared" si="70"/>
        <v>4510</v>
      </c>
      <c r="B4511" s="47" t="s">
        <v>15118</v>
      </c>
      <c r="C4511" s="13" t="s">
        <v>20237</v>
      </c>
      <c r="D4511" s="13" t="s">
        <v>20238</v>
      </c>
      <c r="E4511" s="44">
        <v>1729</v>
      </c>
      <c r="F4511" s="13" t="s">
        <v>20239</v>
      </c>
      <c r="G4511" s="23" t="s">
        <v>20240</v>
      </c>
      <c r="H4511" s="42" t="s">
        <v>457</v>
      </c>
      <c r="I4511" s="28" t="s">
        <v>373</v>
      </c>
      <c r="J4511" s="12" t="s">
        <v>393</v>
      </c>
      <c r="K4511" s="28" t="s">
        <v>20739</v>
      </c>
      <c r="L4511" s="12" t="s">
        <v>20259</v>
      </c>
      <c r="M4511" s="12" t="s">
        <v>20243</v>
      </c>
      <c r="N4511" s="12" t="s">
        <v>20244</v>
      </c>
      <c r="O4511" s="26" t="s">
        <v>20767</v>
      </c>
      <c r="P4511" s="26" t="s">
        <v>20768</v>
      </c>
      <c r="Q4511" s="25" t="s">
        <v>20282</v>
      </c>
      <c r="R4511" s="26" t="s">
        <v>20354</v>
      </c>
      <c r="S4511" s="15" t="s">
        <v>20769</v>
      </c>
      <c r="T4511" s="52">
        <v>0</v>
      </c>
      <c r="U4511" s="22" t="s">
        <v>20250</v>
      </c>
      <c r="V4511" s="49" t="str">
        <f>+Sitio_Publico[[#This Row],[idcoleccion]]&amp;"-"&amp;Sitio_Publico[[#This Row],[id]]</f>
        <v>000-4510</v>
      </c>
      <c r="W4511" s="49">
        <f>+VLOOKUP(Sitio_Publico[[#This Row],[territorio]],Estructura!$AE$4:$AH$1067,4,0)</f>
        <v>20000010</v>
      </c>
      <c r="X4511" s="49" t="str">
        <f>+VLOOKUP(Sitio_Publico[[#This Row],[tema]],Estructura!$G$4:$J$532,4,0)</f>
        <v>T-65</v>
      </c>
      <c r="Y4511" s="49" t="str">
        <f>+VLOOKUP(Sitio_Publico[[#This Row],[contenido]],Estructura!$L$4:$O$473,4,0)</f>
        <v>C-37</v>
      </c>
      <c r="Z4511" s="49" t="str">
        <f>+VLOOKUP(Sitio_Publico[[#This Row],[Filtro Integrado]],Estructura!$U$4:$W$529,3,0)</f>
        <v>FI-0</v>
      </c>
      <c r="AA4511" s="49" t="str">
        <f>+VLOOKUP(Sitio_Publico[[#This Row],[Muestra]],Estructura!$Y$4:$AB$483,4,0)</f>
        <v>M-000386</v>
      </c>
    </row>
    <row r="4512" spans="1:27" ht="61.2" x14ac:dyDescent="0.3">
      <c r="A4512" s="16">
        <f t="shared" si="70"/>
        <v>4511</v>
      </c>
      <c r="B4512" s="47" t="s">
        <v>15118</v>
      </c>
      <c r="C4512" s="13" t="s">
        <v>20237</v>
      </c>
      <c r="D4512" s="13" t="s">
        <v>20238</v>
      </c>
      <c r="E4512" s="44">
        <v>1729</v>
      </c>
      <c r="F4512" s="13" t="s">
        <v>20239</v>
      </c>
      <c r="G4512" s="23" t="s">
        <v>20263</v>
      </c>
      <c r="H4512" s="42" t="s">
        <v>457</v>
      </c>
      <c r="I4512" s="28" t="s">
        <v>373</v>
      </c>
      <c r="J4512" s="12" t="s">
        <v>393</v>
      </c>
      <c r="K4512" s="28" t="s">
        <v>20739</v>
      </c>
      <c r="L4512" s="12" t="s">
        <v>20242</v>
      </c>
      <c r="M4512" s="12" t="s">
        <v>20243</v>
      </c>
      <c r="N4512" s="12" t="s">
        <v>20244</v>
      </c>
      <c r="O4512" s="26" t="s">
        <v>20758</v>
      </c>
      <c r="P4512" s="26" t="s">
        <v>20759</v>
      </c>
      <c r="Q4512" s="25" t="s">
        <v>20282</v>
      </c>
      <c r="R4512" s="26" t="s">
        <v>20354</v>
      </c>
      <c r="S4512" s="15" t="s">
        <v>20770</v>
      </c>
      <c r="T4512" s="52">
        <v>0</v>
      </c>
      <c r="U4512" s="22" t="s">
        <v>20250</v>
      </c>
      <c r="V4512" s="49" t="str">
        <f>+Sitio_Publico[[#This Row],[idcoleccion]]&amp;"-"&amp;Sitio_Publico[[#This Row],[id]]</f>
        <v>000-4511</v>
      </c>
      <c r="W4512" s="49">
        <f>+VLOOKUP(Sitio_Publico[[#This Row],[territorio]],Estructura!$AE$4:$AH$1067,4,0)</f>
        <v>20000010</v>
      </c>
      <c r="X4512" s="49" t="str">
        <f>+VLOOKUP(Sitio_Publico[[#This Row],[tema]],Estructura!$G$4:$J$532,4,0)</f>
        <v>T-65</v>
      </c>
      <c r="Y4512" s="49" t="str">
        <f>+VLOOKUP(Sitio_Publico[[#This Row],[contenido]],Estructura!$L$4:$O$473,4,0)</f>
        <v>C-38</v>
      </c>
      <c r="Z4512" s="49" t="str">
        <f>+VLOOKUP(Sitio_Publico[[#This Row],[Filtro Integrado]],Estructura!$U$4:$W$529,3,0)</f>
        <v>FI-0</v>
      </c>
      <c r="AA4512" s="49" t="str">
        <f>+VLOOKUP(Sitio_Publico[[#This Row],[Muestra]],Estructura!$Y$4:$AB$483,4,0)</f>
        <v>M-000386</v>
      </c>
    </row>
    <row r="4513" spans="1:27" ht="61.2" x14ac:dyDescent="0.3">
      <c r="A4513" s="16">
        <f t="shared" si="70"/>
        <v>4512</v>
      </c>
      <c r="B4513" s="47" t="s">
        <v>15118</v>
      </c>
      <c r="C4513" s="13" t="s">
        <v>20237</v>
      </c>
      <c r="D4513" s="13" t="s">
        <v>20238</v>
      </c>
      <c r="E4513" s="44">
        <v>1729</v>
      </c>
      <c r="F4513" s="13" t="s">
        <v>20239</v>
      </c>
      <c r="G4513" s="23" t="s">
        <v>20263</v>
      </c>
      <c r="H4513" s="42" t="s">
        <v>457</v>
      </c>
      <c r="I4513" s="28" t="s">
        <v>373</v>
      </c>
      <c r="J4513" s="12" t="s">
        <v>393</v>
      </c>
      <c r="K4513" s="28" t="s">
        <v>20739</v>
      </c>
      <c r="L4513" s="12" t="s">
        <v>20251</v>
      </c>
      <c r="M4513" s="12" t="s">
        <v>20243</v>
      </c>
      <c r="N4513" s="12" t="s">
        <v>20244</v>
      </c>
      <c r="O4513" s="26" t="s">
        <v>20761</v>
      </c>
      <c r="P4513" s="26" t="s">
        <v>20762</v>
      </c>
      <c r="Q4513" s="25" t="s">
        <v>20282</v>
      </c>
      <c r="R4513" s="26" t="s">
        <v>20354</v>
      </c>
      <c r="S4513" s="15" t="s">
        <v>20771</v>
      </c>
      <c r="T4513" s="52">
        <v>0</v>
      </c>
      <c r="U4513" s="22" t="s">
        <v>20250</v>
      </c>
      <c r="V4513" s="49" t="str">
        <f>+Sitio_Publico[[#This Row],[idcoleccion]]&amp;"-"&amp;Sitio_Publico[[#This Row],[id]]</f>
        <v>000-4512</v>
      </c>
      <c r="W4513" s="49">
        <f>+VLOOKUP(Sitio_Publico[[#This Row],[territorio]],Estructura!$AE$4:$AH$1067,4,0)</f>
        <v>20000010</v>
      </c>
      <c r="X4513" s="49" t="str">
        <f>+VLOOKUP(Sitio_Publico[[#This Row],[tema]],Estructura!$G$4:$J$532,4,0)</f>
        <v>T-65</v>
      </c>
      <c r="Y4513" s="49" t="str">
        <f>+VLOOKUP(Sitio_Publico[[#This Row],[contenido]],Estructura!$L$4:$O$473,4,0)</f>
        <v>C-38</v>
      </c>
      <c r="Z4513" s="49" t="str">
        <f>+VLOOKUP(Sitio_Publico[[#This Row],[Filtro Integrado]],Estructura!$U$4:$W$529,3,0)</f>
        <v>FI-0</v>
      </c>
      <c r="AA4513" s="49" t="str">
        <f>+VLOOKUP(Sitio_Publico[[#This Row],[Muestra]],Estructura!$Y$4:$AB$483,4,0)</f>
        <v>M-000386</v>
      </c>
    </row>
    <row r="4514" spans="1:27" ht="61.2" x14ac:dyDescent="0.3">
      <c r="A4514" s="16">
        <f t="shared" si="70"/>
        <v>4513</v>
      </c>
      <c r="B4514" s="47" t="s">
        <v>15118</v>
      </c>
      <c r="C4514" s="13" t="s">
        <v>20237</v>
      </c>
      <c r="D4514" s="13" t="s">
        <v>20238</v>
      </c>
      <c r="E4514" s="44">
        <v>1729</v>
      </c>
      <c r="F4514" s="13" t="s">
        <v>20239</v>
      </c>
      <c r="G4514" s="23" t="s">
        <v>20263</v>
      </c>
      <c r="H4514" s="42" t="s">
        <v>457</v>
      </c>
      <c r="I4514" s="28" t="s">
        <v>373</v>
      </c>
      <c r="J4514" s="12" t="s">
        <v>393</v>
      </c>
      <c r="K4514" s="28" t="s">
        <v>20739</v>
      </c>
      <c r="L4514" s="12" t="s">
        <v>20255</v>
      </c>
      <c r="M4514" s="12" t="s">
        <v>20243</v>
      </c>
      <c r="N4514" s="12" t="s">
        <v>20244</v>
      </c>
      <c r="O4514" s="26" t="s">
        <v>20764</v>
      </c>
      <c r="P4514" s="26" t="s">
        <v>20765</v>
      </c>
      <c r="Q4514" s="25" t="s">
        <v>20282</v>
      </c>
      <c r="R4514" s="26" t="s">
        <v>20354</v>
      </c>
      <c r="S4514" s="15" t="s">
        <v>20772</v>
      </c>
      <c r="T4514" s="52">
        <v>0</v>
      </c>
      <c r="U4514" s="22" t="s">
        <v>20250</v>
      </c>
      <c r="V4514" s="49" t="str">
        <f>+Sitio_Publico[[#This Row],[idcoleccion]]&amp;"-"&amp;Sitio_Publico[[#This Row],[id]]</f>
        <v>000-4513</v>
      </c>
      <c r="W4514" s="49">
        <f>+VLOOKUP(Sitio_Publico[[#This Row],[territorio]],Estructura!$AE$4:$AH$1067,4,0)</f>
        <v>20000010</v>
      </c>
      <c r="X4514" s="49" t="str">
        <f>+VLOOKUP(Sitio_Publico[[#This Row],[tema]],Estructura!$G$4:$J$532,4,0)</f>
        <v>T-65</v>
      </c>
      <c r="Y4514" s="49" t="str">
        <f>+VLOOKUP(Sitio_Publico[[#This Row],[contenido]],Estructura!$L$4:$O$473,4,0)</f>
        <v>C-38</v>
      </c>
      <c r="Z4514" s="49" t="str">
        <f>+VLOOKUP(Sitio_Publico[[#This Row],[Filtro Integrado]],Estructura!$U$4:$W$529,3,0)</f>
        <v>FI-0</v>
      </c>
      <c r="AA4514" s="49" t="str">
        <f>+VLOOKUP(Sitio_Publico[[#This Row],[Muestra]],Estructura!$Y$4:$AB$483,4,0)</f>
        <v>M-000386</v>
      </c>
    </row>
    <row r="4515" spans="1:27" ht="51" x14ac:dyDescent="0.3">
      <c r="A4515" s="16">
        <f t="shared" si="70"/>
        <v>4514</v>
      </c>
      <c r="B4515" s="47" t="s">
        <v>15118</v>
      </c>
      <c r="C4515" s="13" t="s">
        <v>20237</v>
      </c>
      <c r="D4515" s="13" t="s">
        <v>20238</v>
      </c>
      <c r="E4515" s="44">
        <v>1729</v>
      </c>
      <c r="F4515" s="13" t="s">
        <v>20296</v>
      </c>
      <c r="G4515" s="23" t="s">
        <v>20297</v>
      </c>
      <c r="H4515" s="42" t="s">
        <v>457</v>
      </c>
      <c r="I4515" s="28" t="s">
        <v>373</v>
      </c>
      <c r="J4515" s="12" t="s">
        <v>393</v>
      </c>
      <c r="K4515" s="28" t="s">
        <v>20739</v>
      </c>
      <c r="L4515" s="12" t="s">
        <v>20275</v>
      </c>
      <c r="M4515" s="12" t="s">
        <v>20243</v>
      </c>
      <c r="N4515" s="12" t="s">
        <v>20244</v>
      </c>
      <c r="O4515" s="26" t="s">
        <v>20773</v>
      </c>
      <c r="P4515" s="26" t="s">
        <v>20774</v>
      </c>
      <c r="Q4515" s="25" t="s">
        <v>20247</v>
      </c>
      <c r="R4515" s="26" t="s">
        <v>20354</v>
      </c>
      <c r="S4515" s="15" t="s">
        <v>20775</v>
      </c>
      <c r="T4515" s="52">
        <v>0</v>
      </c>
      <c r="U4515" s="22" t="s">
        <v>20250</v>
      </c>
      <c r="V4515" s="49" t="str">
        <f>+Sitio_Publico[[#This Row],[idcoleccion]]&amp;"-"&amp;Sitio_Publico[[#This Row],[id]]</f>
        <v>000-4514</v>
      </c>
      <c r="W4515" s="49">
        <f>+VLOOKUP(Sitio_Publico[[#This Row],[territorio]],Estructura!$AE$4:$AH$1067,4,0)</f>
        <v>20000010</v>
      </c>
      <c r="X4515" s="49" t="str">
        <f>+VLOOKUP(Sitio_Publico[[#This Row],[tema]],Estructura!$G$4:$J$532,4,0)</f>
        <v>T-66</v>
      </c>
      <c r="Y4515" s="49" t="str">
        <f>+VLOOKUP(Sitio_Publico[[#This Row],[contenido]],Estructura!$L$4:$O$473,4,0)</f>
        <v>C-40</v>
      </c>
      <c r="Z4515" s="49" t="str">
        <f>+VLOOKUP(Sitio_Publico[[#This Row],[Filtro Integrado]],Estructura!$U$4:$W$529,3,0)</f>
        <v>FI-0</v>
      </c>
      <c r="AA4515" s="49" t="str">
        <f>+VLOOKUP(Sitio_Publico[[#This Row],[Muestra]],Estructura!$Y$4:$AB$483,4,0)</f>
        <v>M-000386</v>
      </c>
    </row>
    <row r="4516" spans="1:27" ht="61.2" x14ac:dyDescent="0.3">
      <c r="A4516" s="16">
        <f t="shared" si="70"/>
        <v>4515</v>
      </c>
      <c r="B4516" s="47" t="s">
        <v>15118</v>
      </c>
      <c r="C4516" s="13" t="s">
        <v>20237</v>
      </c>
      <c r="D4516" s="13" t="s">
        <v>20238</v>
      </c>
      <c r="E4516" s="44">
        <v>1729</v>
      </c>
      <c r="F4516" s="13" t="s">
        <v>20296</v>
      </c>
      <c r="G4516" s="23" t="s">
        <v>20297</v>
      </c>
      <c r="H4516" s="42" t="s">
        <v>457</v>
      </c>
      <c r="I4516" s="28" t="s">
        <v>373</v>
      </c>
      <c r="J4516" s="12" t="s">
        <v>20274</v>
      </c>
      <c r="K4516" s="28" t="s">
        <v>20739</v>
      </c>
      <c r="L4516" s="12" t="s">
        <v>20275</v>
      </c>
      <c r="M4516" s="12" t="s">
        <v>20243</v>
      </c>
      <c r="N4516" s="12" t="s">
        <v>20244</v>
      </c>
      <c r="O4516" s="26" t="s">
        <v>20776</v>
      </c>
      <c r="P4516" s="26" t="s">
        <v>20777</v>
      </c>
      <c r="Q4516" s="25" t="s">
        <v>20278</v>
      </c>
      <c r="R4516" s="26" t="s">
        <v>20354</v>
      </c>
      <c r="S4516" s="15" t="s">
        <v>20778</v>
      </c>
      <c r="T4516" s="52">
        <v>0</v>
      </c>
      <c r="U4516" s="22" t="s">
        <v>20250</v>
      </c>
      <c r="V4516" s="49" t="str">
        <f>+Sitio_Publico[[#This Row],[idcoleccion]]&amp;"-"&amp;Sitio_Publico[[#This Row],[id]]</f>
        <v>000-4515</v>
      </c>
      <c r="W4516" s="49">
        <f>+VLOOKUP(Sitio_Publico[[#This Row],[territorio]],Estructura!$AE$4:$AH$1067,4,0)</f>
        <v>20000010</v>
      </c>
      <c r="X4516" s="49" t="str">
        <f>+VLOOKUP(Sitio_Publico[[#This Row],[tema]],Estructura!$G$4:$J$532,4,0)</f>
        <v>T-66</v>
      </c>
      <c r="Y4516" s="49" t="str">
        <f>+VLOOKUP(Sitio_Publico[[#This Row],[contenido]],Estructura!$L$4:$O$473,4,0)</f>
        <v>C-40</v>
      </c>
      <c r="Z4516" s="49" t="str">
        <f>+VLOOKUP(Sitio_Publico[[#This Row],[Filtro Integrado]],Estructura!$U$4:$W$529,3,0)</f>
        <v>FI-17</v>
      </c>
      <c r="AA4516" s="49" t="str">
        <f>+VLOOKUP(Sitio_Publico[[#This Row],[Muestra]],Estructura!$Y$4:$AB$483,4,0)</f>
        <v>M-000386</v>
      </c>
    </row>
    <row r="4517" spans="1:27" ht="61.2" x14ac:dyDescent="0.3">
      <c r="A4517" s="16">
        <f t="shared" si="70"/>
        <v>4516</v>
      </c>
      <c r="B4517" s="47" t="s">
        <v>15118</v>
      </c>
      <c r="C4517" s="13" t="s">
        <v>20237</v>
      </c>
      <c r="D4517" s="13" t="s">
        <v>20238</v>
      </c>
      <c r="E4517" s="44">
        <v>1729</v>
      </c>
      <c r="F4517" s="13" t="s">
        <v>20296</v>
      </c>
      <c r="G4517" s="23" t="s">
        <v>20297</v>
      </c>
      <c r="H4517" s="42" t="s">
        <v>457</v>
      </c>
      <c r="I4517" s="28" t="s">
        <v>373</v>
      </c>
      <c r="J4517" s="12" t="s">
        <v>393</v>
      </c>
      <c r="K4517" s="28" t="s">
        <v>20739</v>
      </c>
      <c r="L4517" s="12" t="s">
        <v>20275</v>
      </c>
      <c r="M4517" s="12" t="s">
        <v>20243</v>
      </c>
      <c r="N4517" s="12" t="s">
        <v>20244</v>
      </c>
      <c r="O4517" s="26" t="s">
        <v>20779</v>
      </c>
      <c r="P4517" s="26" t="s">
        <v>20780</v>
      </c>
      <c r="Q4517" s="25" t="s">
        <v>20282</v>
      </c>
      <c r="R4517" s="26" t="s">
        <v>20354</v>
      </c>
      <c r="S4517" s="15" t="s">
        <v>20781</v>
      </c>
      <c r="T4517" s="52">
        <v>0</v>
      </c>
      <c r="U4517" s="22" t="s">
        <v>20250</v>
      </c>
      <c r="V4517" s="49" t="str">
        <f>+Sitio_Publico[[#This Row],[idcoleccion]]&amp;"-"&amp;Sitio_Publico[[#This Row],[id]]</f>
        <v>000-4516</v>
      </c>
      <c r="W4517" s="49">
        <f>+VLOOKUP(Sitio_Publico[[#This Row],[territorio]],Estructura!$AE$4:$AH$1067,4,0)</f>
        <v>20000010</v>
      </c>
      <c r="X4517" s="49" t="str">
        <f>+VLOOKUP(Sitio_Publico[[#This Row],[tema]],Estructura!$G$4:$J$532,4,0)</f>
        <v>T-66</v>
      </c>
      <c r="Y4517" s="49" t="str">
        <f>+VLOOKUP(Sitio_Publico[[#This Row],[contenido]],Estructura!$L$4:$O$473,4,0)</f>
        <v>C-40</v>
      </c>
      <c r="Z4517" s="49" t="str">
        <f>+VLOOKUP(Sitio_Publico[[#This Row],[Filtro Integrado]],Estructura!$U$4:$W$529,3,0)</f>
        <v>FI-0</v>
      </c>
      <c r="AA4517" s="49" t="str">
        <f>+VLOOKUP(Sitio_Publico[[#This Row],[Muestra]],Estructura!$Y$4:$AB$483,4,0)</f>
        <v>M-000386</v>
      </c>
    </row>
    <row r="4518" spans="1:27" ht="72" x14ac:dyDescent="0.3">
      <c r="A4518" s="16">
        <f t="shared" si="70"/>
        <v>4517</v>
      </c>
      <c r="B4518" s="47" t="s">
        <v>15118</v>
      </c>
      <c r="C4518" s="13" t="s">
        <v>20237</v>
      </c>
      <c r="D4518" s="13" t="s">
        <v>20238</v>
      </c>
      <c r="E4518" s="44">
        <v>1933</v>
      </c>
      <c r="F4518" s="13" t="s">
        <v>20239</v>
      </c>
      <c r="G4518" s="23" t="s">
        <v>20240</v>
      </c>
      <c r="H4518" s="42" t="s">
        <v>457</v>
      </c>
      <c r="I4518" s="28" t="s">
        <v>373</v>
      </c>
      <c r="J4518" s="12" t="s">
        <v>393</v>
      </c>
      <c r="K4518" s="28" t="s">
        <v>20782</v>
      </c>
      <c r="L4518" s="12" t="s">
        <v>20242</v>
      </c>
      <c r="M4518" s="12" t="s">
        <v>20243</v>
      </c>
      <c r="N4518" s="12" t="s">
        <v>20244</v>
      </c>
      <c r="O4518" s="26" t="s">
        <v>20783</v>
      </c>
      <c r="P4518" s="26" t="s">
        <v>20784</v>
      </c>
      <c r="Q4518" s="25" t="s">
        <v>20247</v>
      </c>
      <c r="R4518" s="26" t="s">
        <v>20248</v>
      </c>
      <c r="S4518" s="15" t="s">
        <v>20785</v>
      </c>
      <c r="T4518" s="52">
        <v>0</v>
      </c>
      <c r="U4518" s="22" t="s">
        <v>20250</v>
      </c>
      <c r="V4518" s="49" t="str">
        <f>+Sitio_Publico[[#This Row],[idcoleccion]]&amp;"-"&amp;Sitio_Publico[[#This Row],[id]]</f>
        <v>000-4517</v>
      </c>
      <c r="W4518" s="49">
        <f>+VLOOKUP(Sitio_Publico[[#This Row],[territorio]],Estructura!$AE$4:$AH$1067,4,0)</f>
        <v>20000010</v>
      </c>
      <c r="X4518" s="49" t="str">
        <f>+VLOOKUP(Sitio_Publico[[#This Row],[tema]],Estructura!$G$4:$J$532,4,0)</f>
        <v>T-65</v>
      </c>
      <c r="Y4518" s="49" t="str">
        <f>+VLOOKUP(Sitio_Publico[[#This Row],[contenido]],Estructura!$L$4:$O$473,4,0)</f>
        <v>C-37</v>
      </c>
      <c r="Z4518" s="49" t="str">
        <f>+VLOOKUP(Sitio_Publico[[#This Row],[Filtro Integrado]],Estructura!$U$4:$W$529,3,0)</f>
        <v>FI-0</v>
      </c>
      <c r="AA4518" s="49" t="str">
        <f>+VLOOKUP(Sitio_Publico[[#This Row],[Muestra]],Estructura!$Y$4:$AB$483,4,0)</f>
        <v>M-000387</v>
      </c>
    </row>
    <row r="4519" spans="1:27" ht="72" x14ac:dyDescent="0.3">
      <c r="A4519" s="16">
        <f t="shared" si="70"/>
        <v>4518</v>
      </c>
      <c r="B4519" s="47" t="s">
        <v>15118</v>
      </c>
      <c r="C4519" s="13" t="s">
        <v>20237</v>
      </c>
      <c r="D4519" s="13" t="s">
        <v>20238</v>
      </c>
      <c r="E4519" s="44">
        <v>1933</v>
      </c>
      <c r="F4519" s="13" t="s">
        <v>20239</v>
      </c>
      <c r="G4519" s="23" t="s">
        <v>20240</v>
      </c>
      <c r="H4519" s="42" t="s">
        <v>457</v>
      </c>
      <c r="I4519" s="28" t="s">
        <v>373</v>
      </c>
      <c r="J4519" s="12" t="s">
        <v>393</v>
      </c>
      <c r="K4519" s="28" t="s">
        <v>20782</v>
      </c>
      <c r="L4519" s="12" t="s">
        <v>20251</v>
      </c>
      <c r="M4519" s="12" t="s">
        <v>20243</v>
      </c>
      <c r="N4519" s="12" t="s">
        <v>20244</v>
      </c>
      <c r="O4519" s="26" t="s">
        <v>20786</v>
      </c>
      <c r="P4519" s="26" t="s">
        <v>20787</v>
      </c>
      <c r="Q4519" s="25" t="s">
        <v>20247</v>
      </c>
      <c r="R4519" s="26" t="s">
        <v>20248</v>
      </c>
      <c r="S4519" s="15" t="s">
        <v>20788</v>
      </c>
      <c r="T4519" s="52">
        <v>0</v>
      </c>
      <c r="U4519" s="22" t="s">
        <v>20250</v>
      </c>
      <c r="V4519" s="49" t="str">
        <f>+Sitio_Publico[[#This Row],[idcoleccion]]&amp;"-"&amp;Sitio_Publico[[#This Row],[id]]</f>
        <v>000-4518</v>
      </c>
      <c r="W4519" s="49">
        <f>+VLOOKUP(Sitio_Publico[[#This Row],[territorio]],Estructura!$AE$4:$AH$1067,4,0)</f>
        <v>20000010</v>
      </c>
      <c r="X4519" s="49" t="str">
        <f>+VLOOKUP(Sitio_Publico[[#This Row],[tema]],Estructura!$G$4:$J$532,4,0)</f>
        <v>T-65</v>
      </c>
      <c r="Y4519" s="49" t="str">
        <f>+VLOOKUP(Sitio_Publico[[#This Row],[contenido]],Estructura!$L$4:$O$473,4,0)</f>
        <v>C-37</v>
      </c>
      <c r="Z4519" s="49" t="str">
        <f>+VLOOKUP(Sitio_Publico[[#This Row],[Filtro Integrado]],Estructura!$U$4:$W$529,3,0)</f>
        <v>FI-0</v>
      </c>
      <c r="AA4519" s="49" t="str">
        <f>+VLOOKUP(Sitio_Publico[[#This Row],[Muestra]],Estructura!$Y$4:$AB$483,4,0)</f>
        <v>M-000387</v>
      </c>
    </row>
    <row r="4520" spans="1:27" ht="72" x14ac:dyDescent="0.3">
      <c r="A4520" s="16">
        <f t="shared" si="70"/>
        <v>4519</v>
      </c>
      <c r="B4520" s="47" t="s">
        <v>15118</v>
      </c>
      <c r="C4520" s="13" t="s">
        <v>20237</v>
      </c>
      <c r="D4520" s="13" t="s">
        <v>20238</v>
      </c>
      <c r="E4520" s="44">
        <v>1933</v>
      </c>
      <c r="F4520" s="13" t="s">
        <v>20239</v>
      </c>
      <c r="G4520" s="23" t="s">
        <v>20240</v>
      </c>
      <c r="H4520" s="42" t="s">
        <v>457</v>
      </c>
      <c r="I4520" s="28" t="s">
        <v>373</v>
      </c>
      <c r="J4520" s="12" t="s">
        <v>393</v>
      </c>
      <c r="K4520" s="28" t="s">
        <v>20782</v>
      </c>
      <c r="L4520" s="12" t="s">
        <v>20255</v>
      </c>
      <c r="M4520" s="12" t="s">
        <v>20243</v>
      </c>
      <c r="N4520" s="12" t="s">
        <v>20244</v>
      </c>
      <c r="O4520" s="26" t="s">
        <v>20789</v>
      </c>
      <c r="P4520" s="26" t="s">
        <v>20790</v>
      </c>
      <c r="Q4520" s="25" t="s">
        <v>20247</v>
      </c>
      <c r="R4520" s="26" t="s">
        <v>20248</v>
      </c>
      <c r="S4520" s="15" t="s">
        <v>20791</v>
      </c>
      <c r="T4520" s="52">
        <v>0</v>
      </c>
      <c r="U4520" s="22" t="s">
        <v>20250</v>
      </c>
      <c r="V4520" s="49" t="str">
        <f>+Sitio_Publico[[#This Row],[idcoleccion]]&amp;"-"&amp;Sitio_Publico[[#This Row],[id]]</f>
        <v>000-4519</v>
      </c>
      <c r="W4520" s="49">
        <f>+VLOOKUP(Sitio_Publico[[#This Row],[territorio]],Estructura!$AE$4:$AH$1067,4,0)</f>
        <v>20000010</v>
      </c>
      <c r="X4520" s="49" t="str">
        <f>+VLOOKUP(Sitio_Publico[[#This Row],[tema]],Estructura!$G$4:$J$532,4,0)</f>
        <v>T-65</v>
      </c>
      <c r="Y4520" s="49" t="str">
        <f>+VLOOKUP(Sitio_Publico[[#This Row],[contenido]],Estructura!$L$4:$O$473,4,0)</f>
        <v>C-37</v>
      </c>
      <c r="Z4520" s="49" t="str">
        <f>+VLOOKUP(Sitio_Publico[[#This Row],[Filtro Integrado]],Estructura!$U$4:$W$529,3,0)</f>
        <v>FI-0</v>
      </c>
      <c r="AA4520" s="49" t="str">
        <f>+VLOOKUP(Sitio_Publico[[#This Row],[Muestra]],Estructura!$Y$4:$AB$483,4,0)</f>
        <v>M-000387</v>
      </c>
    </row>
    <row r="4521" spans="1:27" ht="72" x14ac:dyDescent="0.3">
      <c r="A4521" s="16">
        <f t="shared" si="70"/>
        <v>4520</v>
      </c>
      <c r="B4521" s="47" t="s">
        <v>15118</v>
      </c>
      <c r="C4521" s="13" t="s">
        <v>20237</v>
      </c>
      <c r="D4521" s="13" t="s">
        <v>20238</v>
      </c>
      <c r="E4521" s="44">
        <v>1933</v>
      </c>
      <c r="F4521" s="13" t="s">
        <v>20239</v>
      </c>
      <c r="G4521" s="23" t="s">
        <v>20240</v>
      </c>
      <c r="H4521" s="42" t="s">
        <v>457</v>
      </c>
      <c r="I4521" s="28" t="s">
        <v>373</v>
      </c>
      <c r="J4521" s="12" t="s">
        <v>393</v>
      </c>
      <c r="K4521" s="28" t="s">
        <v>20782</v>
      </c>
      <c r="L4521" s="12" t="s">
        <v>20259</v>
      </c>
      <c r="M4521" s="12" t="s">
        <v>20243</v>
      </c>
      <c r="N4521" s="12" t="s">
        <v>20244</v>
      </c>
      <c r="O4521" s="26" t="s">
        <v>20792</v>
      </c>
      <c r="P4521" s="26" t="s">
        <v>20793</v>
      </c>
      <c r="Q4521" s="25" t="s">
        <v>20247</v>
      </c>
      <c r="R4521" s="26" t="s">
        <v>20248</v>
      </c>
      <c r="S4521" s="15" t="s">
        <v>20794</v>
      </c>
      <c r="T4521" s="52">
        <v>0</v>
      </c>
      <c r="U4521" s="22" t="s">
        <v>20250</v>
      </c>
      <c r="V4521" s="49" t="str">
        <f>+Sitio_Publico[[#This Row],[idcoleccion]]&amp;"-"&amp;Sitio_Publico[[#This Row],[id]]</f>
        <v>000-4520</v>
      </c>
      <c r="W4521" s="49">
        <f>+VLOOKUP(Sitio_Publico[[#This Row],[territorio]],Estructura!$AE$4:$AH$1067,4,0)</f>
        <v>20000010</v>
      </c>
      <c r="X4521" s="49" t="str">
        <f>+VLOOKUP(Sitio_Publico[[#This Row],[tema]],Estructura!$G$4:$J$532,4,0)</f>
        <v>T-65</v>
      </c>
      <c r="Y4521" s="49" t="str">
        <f>+VLOOKUP(Sitio_Publico[[#This Row],[contenido]],Estructura!$L$4:$O$473,4,0)</f>
        <v>C-37</v>
      </c>
      <c r="Z4521" s="49" t="str">
        <f>+VLOOKUP(Sitio_Publico[[#This Row],[Filtro Integrado]],Estructura!$U$4:$W$529,3,0)</f>
        <v>FI-0</v>
      </c>
      <c r="AA4521" s="49" t="str">
        <f>+VLOOKUP(Sitio_Publico[[#This Row],[Muestra]],Estructura!$Y$4:$AB$483,4,0)</f>
        <v>M-000387</v>
      </c>
    </row>
    <row r="4522" spans="1:27" ht="72" x14ac:dyDescent="0.3">
      <c r="A4522" s="16">
        <f t="shared" si="70"/>
        <v>4521</v>
      </c>
      <c r="B4522" s="47" t="s">
        <v>15118</v>
      </c>
      <c r="C4522" s="13" t="s">
        <v>20237</v>
      </c>
      <c r="D4522" s="13" t="s">
        <v>20238</v>
      </c>
      <c r="E4522" s="44">
        <v>1933</v>
      </c>
      <c r="F4522" s="13" t="s">
        <v>20239</v>
      </c>
      <c r="G4522" s="23" t="s">
        <v>20263</v>
      </c>
      <c r="H4522" s="42" t="s">
        <v>457</v>
      </c>
      <c r="I4522" s="28" t="s">
        <v>373</v>
      </c>
      <c r="J4522" s="12" t="s">
        <v>393</v>
      </c>
      <c r="K4522" s="28" t="s">
        <v>20782</v>
      </c>
      <c r="L4522" s="12" t="s">
        <v>20242</v>
      </c>
      <c r="M4522" s="12" t="s">
        <v>20243</v>
      </c>
      <c r="N4522" s="12" t="s">
        <v>20244</v>
      </c>
      <c r="O4522" s="26" t="s">
        <v>20783</v>
      </c>
      <c r="P4522" s="26" t="s">
        <v>20784</v>
      </c>
      <c r="Q4522" s="25" t="s">
        <v>20247</v>
      </c>
      <c r="R4522" s="26" t="s">
        <v>20248</v>
      </c>
      <c r="S4522" s="15" t="s">
        <v>20795</v>
      </c>
      <c r="T4522" s="52">
        <v>0</v>
      </c>
      <c r="U4522" s="22" t="s">
        <v>20250</v>
      </c>
      <c r="V4522" s="49" t="str">
        <f>+Sitio_Publico[[#This Row],[idcoleccion]]&amp;"-"&amp;Sitio_Publico[[#This Row],[id]]</f>
        <v>000-4521</v>
      </c>
      <c r="W4522" s="49">
        <f>+VLOOKUP(Sitio_Publico[[#This Row],[territorio]],Estructura!$AE$4:$AH$1067,4,0)</f>
        <v>20000010</v>
      </c>
      <c r="X4522" s="49" t="str">
        <f>+VLOOKUP(Sitio_Publico[[#This Row],[tema]],Estructura!$G$4:$J$532,4,0)</f>
        <v>T-65</v>
      </c>
      <c r="Y4522" s="49" t="str">
        <f>+VLOOKUP(Sitio_Publico[[#This Row],[contenido]],Estructura!$L$4:$O$473,4,0)</f>
        <v>C-38</v>
      </c>
      <c r="Z4522" s="49" t="str">
        <f>+VLOOKUP(Sitio_Publico[[#This Row],[Filtro Integrado]],Estructura!$U$4:$W$529,3,0)</f>
        <v>FI-0</v>
      </c>
      <c r="AA4522" s="49" t="str">
        <f>+VLOOKUP(Sitio_Publico[[#This Row],[Muestra]],Estructura!$Y$4:$AB$483,4,0)</f>
        <v>M-000387</v>
      </c>
    </row>
    <row r="4523" spans="1:27" ht="72" x14ac:dyDescent="0.3">
      <c r="A4523" s="16">
        <f t="shared" si="70"/>
        <v>4522</v>
      </c>
      <c r="B4523" s="47" t="s">
        <v>15118</v>
      </c>
      <c r="C4523" s="13" t="s">
        <v>20237</v>
      </c>
      <c r="D4523" s="13" t="s">
        <v>20238</v>
      </c>
      <c r="E4523" s="44">
        <v>1933</v>
      </c>
      <c r="F4523" s="13" t="s">
        <v>20239</v>
      </c>
      <c r="G4523" s="23" t="s">
        <v>20263</v>
      </c>
      <c r="H4523" s="42" t="s">
        <v>457</v>
      </c>
      <c r="I4523" s="28" t="s">
        <v>373</v>
      </c>
      <c r="J4523" s="12" t="s">
        <v>393</v>
      </c>
      <c r="K4523" s="28" t="s">
        <v>20782</v>
      </c>
      <c r="L4523" s="12" t="s">
        <v>20251</v>
      </c>
      <c r="M4523" s="12" t="s">
        <v>20243</v>
      </c>
      <c r="N4523" s="12" t="s">
        <v>20244</v>
      </c>
      <c r="O4523" s="26" t="s">
        <v>20786</v>
      </c>
      <c r="P4523" s="26" t="s">
        <v>20787</v>
      </c>
      <c r="Q4523" s="25" t="s">
        <v>20247</v>
      </c>
      <c r="R4523" s="26" t="s">
        <v>20248</v>
      </c>
      <c r="S4523" s="15" t="s">
        <v>20796</v>
      </c>
      <c r="T4523" s="52">
        <v>0</v>
      </c>
      <c r="U4523" s="22" t="s">
        <v>20250</v>
      </c>
      <c r="V4523" s="49" t="str">
        <f>+Sitio_Publico[[#This Row],[idcoleccion]]&amp;"-"&amp;Sitio_Publico[[#This Row],[id]]</f>
        <v>000-4522</v>
      </c>
      <c r="W4523" s="49">
        <f>+VLOOKUP(Sitio_Publico[[#This Row],[territorio]],Estructura!$AE$4:$AH$1067,4,0)</f>
        <v>20000010</v>
      </c>
      <c r="X4523" s="49" t="str">
        <f>+VLOOKUP(Sitio_Publico[[#This Row],[tema]],Estructura!$G$4:$J$532,4,0)</f>
        <v>T-65</v>
      </c>
      <c r="Y4523" s="49" t="str">
        <f>+VLOOKUP(Sitio_Publico[[#This Row],[contenido]],Estructura!$L$4:$O$473,4,0)</f>
        <v>C-38</v>
      </c>
      <c r="Z4523" s="49" t="str">
        <f>+VLOOKUP(Sitio_Publico[[#This Row],[Filtro Integrado]],Estructura!$U$4:$W$529,3,0)</f>
        <v>FI-0</v>
      </c>
      <c r="AA4523" s="49" t="str">
        <f>+VLOOKUP(Sitio_Publico[[#This Row],[Muestra]],Estructura!$Y$4:$AB$483,4,0)</f>
        <v>M-000387</v>
      </c>
    </row>
    <row r="4524" spans="1:27" ht="72" x14ac:dyDescent="0.3">
      <c r="A4524" s="16">
        <f t="shared" si="70"/>
        <v>4523</v>
      </c>
      <c r="B4524" s="47" t="s">
        <v>15118</v>
      </c>
      <c r="C4524" s="13" t="s">
        <v>20237</v>
      </c>
      <c r="D4524" s="13" t="s">
        <v>20238</v>
      </c>
      <c r="E4524" s="44">
        <v>1933</v>
      </c>
      <c r="F4524" s="13" t="s">
        <v>20239</v>
      </c>
      <c r="G4524" s="23" t="s">
        <v>20263</v>
      </c>
      <c r="H4524" s="42" t="s">
        <v>457</v>
      </c>
      <c r="I4524" s="28" t="s">
        <v>373</v>
      </c>
      <c r="J4524" s="12" t="s">
        <v>393</v>
      </c>
      <c r="K4524" s="28" t="s">
        <v>20782</v>
      </c>
      <c r="L4524" s="12" t="s">
        <v>20255</v>
      </c>
      <c r="M4524" s="12" t="s">
        <v>20243</v>
      </c>
      <c r="N4524" s="12" t="s">
        <v>20244</v>
      </c>
      <c r="O4524" s="26" t="s">
        <v>20789</v>
      </c>
      <c r="P4524" s="26" t="s">
        <v>20790</v>
      </c>
      <c r="Q4524" s="25" t="s">
        <v>20247</v>
      </c>
      <c r="R4524" s="26" t="s">
        <v>20248</v>
      </c>
      <c r="S4524" s="15" t="s">
        <v>20797</v>
      </c>
      <c r="T4524" s="52">
        <v>0</v>
      </c>
      <c r="U4524" s="22" t="s">
        <v>20250</v>
      </c>
      <c r="V4524" s="49" t="str">
        <f>+Sitio_Publico[[#This Row],[idcoleccion]]&amp;"-"&amp;Sitio_Publico[[#This Row],[id]]</f>
        <v>000-4523</v>
      </c>
      <c r="W4524" s="49">
        <f>+VLOOKUP(Sitio_Publico[[#This Row],[territorio]],Estructura!$AE$4:$AH$1067,4,0)</f>
        <v>20000010</v>
      </c>
      <c r="X4524" s="49" t="str">
        <f>+VLOOKUP(Sitio_Publico[[#This Row],[tema]],Estructura!$G$4:$J$532,4,0)</f>
        <v>T-65</v>
      </c>
      <c r="Y4524" s="49" t="str">
        <f>+VLOOKUP(Sitio_Publico[[#This Row],[contenido]],Estructura!$L$4:$O$473,4,0)</f>
        <v>C-38</v>
      </c>
      <c r="Z4524" s="49" t="str">
        <f>+VLOOKUP(Sitio_Publico[[#This Row],[Filtro Integrado]],Estructura!$U$4:$W$529,3,0)</f>
        <v>FI-0</v>
      </c>
      <c r="AA4524" s="49" t="str">
        <f>+VLOOKUP(Sitio_Publico[[#This Row],[Muestra]],Estructura!$Y$4:$AB$483,4,0)</f>
        <v>M-000387</v>
      </c>
    </row>
    <row r="4525" spans="1:27" ht="72" x14ac:dyDescent="0.3">
      <c r="A4525" s="16">
        <f t="shared" si="70"/>
        <v>4524</v>
      </c>
      <c r="B4525" s="47" t="s">
        <v>15118</v>
      </c>
      <c r="C4525" s="13" t="s">
        <v>20237</v>
      </c>
      <c r="D4525" s="13" t="s">
        <v>20238</v>
      </c>
      <c r="E4525" s="44">
        <v>1933</v>
      </c>
      <c r="F4525" s="13" t="s">
        <v>20239</v>
      </c>
      <c r="G4525" s="23" t="s">
        <v>20273</v>
      </c>
      <c r="H4525" s="42" t="s">
        <v>457</v>
      </c>
      <c r="I4525" s="28" t="s">
        <v>373</v>
      </c>
      <c r="J4525" s="12" t="s">
        <v>20274</v>
      </c>
      <c r="K4525" s="28" t="s">
        <v>20782</v>
      </c>
      <c r="L4525" s="12" t="s">
        <v>20275</v>
      </c>
      <c r="M4525" s="12" t="s">
        <v>20243</v>
      </c>
      <c r="N4525" s="12" t="s">
        <v>20244</v>
      </c>
      <c r="O4525" s="26" t="s">
        <v>20798</v>
      </c>
      <c r="P4525" s="26" t="s">
        <v>20799</v>
      </c>
      <c r="Q4525" s="25" t="s">
        <v>20278</v>
      </c>
      <c r="R4525" s="26" t="s">
        <v>20248</v>
      </c>
      <c r="S4525" s="15" t="s">
        <v>20800</v>
      </c>
      <c r="T4525" s="52">
        <v>0</v>
      </c>
      <c r="U4525" s="22" t="s">
        <v>20250</v>
      </c>
      <c r="V4525" s="49" t="str">
        <f>+Sitio_Publico[[#This Row],[idcoleccion]]&amp;"-"&amp;Sitio_Publico[[#This Row],[id]]</f>
        <v>000-4524</v>
      </c>
      <c r="W4525" s="49">
        <f>+VLOOKUP(Sitio_Publico[[#This Row],[territorio]],Estructura!$AE$4:$AH$1067,4,0)</f>
        <v>20000010</v>
      </c>
      <c r="X4525" s="49" t="str">
        <f>+VLOOKUP(Sitio_Publico[[#This Row],[tema]],Estructura!$G$4:$J$532,4,0)</f>
        <v>T-65</v>
      </c>
      <c r="Y4525" s="49" t="str">
        <f>+VLOOKUP(Sitio_Publico[[#This Row],[contenido]],Estructura!$L$4:$O$473,4,0)</f>
        <v>C-39</v>
      </c>
      <c r="Z4525" s="49" t="str">
        <f>+VLOOKUP(Sitio_Publico[[#This Row],[Filtro Integrado]],Estructura!$U$4:$W$529,3,0)</f>
        <v>FI-17</v>
      </c>
      <c r="AA4525" s="49" t="str">
        <f>+VLOOKUP(Sitio_Publico[[#This Row],[Muestra]],Estructura!$Y$4:$AB$483,4,0)</f>
        <v>M-000387</v>
      </c>
    </row>
    <row r="4526" spans="1:27" ht="72" x14ac:dyDescent="0.3">
      <c r="A4526" s="16">
        <f t="shared" si="70"/>
        <v>4525</v>
      </c>
      <c r="B4526" s="47" t="s">
        <v>15118</v>
      </c>
      <c r="C4526" s="13" t="s">
        <v>20237</v>
      </c>
      <c r="D4526" s="13" t="s">
        <v>20238</v>
      </c>
      <c r="E4526" s="44">
        <v>1933</v>
      </c>
      <c r="F4526" s="13" t="s">
        <v>20239</v>
      </c>
      <c r="G4526" s="23" t="s">
        <v>20240</v>
      </c>
      <c r="H4526" s="42" t="s">
        <v>457</v>
      </c>
      <c r="I4526" s="28" t="s">
        <v>373</v>
      </c>
      <c r="J4526" s="12" t="s">
        <v>393</v>
      </c>
      <c r="K4526" s="28" t="s">
        <v>20782</v>
      </c>
      <c r="L4526" s="12" t="s">
        <v>20242</v>
      </c>
      <c r="M4526" s="12" t="s">
        <v>20243</v>
      </c>
      <c r="N4526" s="12" t="s">
        <v>20244</v>
      </c>
      <c r="O4526" s="26" t="s">
        <v>20801</v>
      </c>
      <c r="P4526" s="26" t="s">
        <v>20802</v>
      </c>
      <c r="Q4526" s="25" t="s">
        <v>20282</v>
      </c>
      <c r="R4526" s="26" t="s">
        <v>20248</v>
      </c>
      <c r="S4526" s="15" t="s">
        <v>20803</v>
      </c>
      <c r="T4526" s="52">
        <v>0</v>
      </c>
      <c r="U4526" s="22" t="s">
        <v>20250</v>
      </c>
      <c r="V4526" s="49" t="str">
        <f>+Sitio_Publico[[#This Row],[idcoleccion]]&amp;"-"&amp;Sitio_Publico[[#This Row],[id]]</f>
        <v>000-4525</v>
      </c>
      <c r="W4526" s="49">
        <f>+VLOOKUP(Sitio_Publico[[#This Row],[territorio]],Estructura!$AE$4:$AH$1067,4,0)</f>
        <v>20000010</v>
      </c>
      <c r="X4526" s="49" t="str">
        <f>+VLOOKUP(Sitio_Publico[[#This Row],[tema]],Estructura!$G$4:$J$532,4,0)</f>
        <v>T-65</v>
      </c>
      <c r="Y4526" s="49" t="str">
        <f>+VLOOKUP(Sitio_Publico[[#This Row],[contenido]],Estructura!$L$4:$O$473,4,0)</f>
        <v>C-37</v>
      </c>
      <c r="Z4526" s="49" t="str">
        <f>+VLOOKUP(Sitio_Publico[[#This Row],[Filtro Integrado]],Estructura!$U$4:$W$529,3,0)</f>
        <v>FI-0</v>
      </c>
      <c r="AA4526" s="49" t="str">
        <f>+VLOOKUP(Sitio_Publico[[#This Row],[Muestra]],Estructura!$Y$4:$AB$483,4,0)</f>
        <v>M-000387</v>
      </c>
    </row>
    <row r="4527" spans="1:27" ht="72" x14ac:dyDescent="0.3">
      <c r="A4527" s="16">
        <f t="shared" si="70"/>
        <v>4526</v>
      </c>
      <c r="B4527" s="47" t="s">
        <v>15118</v>
      </c>
      <c r="C4527" s="13" t="s">
        <v>20237</v>
      </c>
      <c r="D4527" s="13" t="s">
        <v>20238</v>
      </c>
      <c r="E4527" s="44">
        <v>1933</v>
      </c>
      <c r="F4527" s="13" t="s">
        <v>20239</v>
      </c>
      <c r="G4527" s="23" t="s">
        <v>20240</v>
      </c>
      <c r="H4527" s="42" t="s">
        <v>457</v>
      </c>
      <c r="I4527" s="28" t="s">
        <v>373</v>
      </c>
      <c r="J4527" s="12" t="s">
        <v>393</v>
      </c>
      <c r="K4527" s="28" t="s">
        <v>20782</v>
      </c>
      <c r="L4527" s="12" t="s">
        <v>20251</v>
      </c>
      <c r="M4527" s="12" t="s">
        <v>20243</v>
      </c>
      <c r="N4527" s="12" t="s">
        <v>20244</v>
      </c>
      <c r="O4527" s="26" t="s">
        <v>20804</v>
      </c>
      <c r="P4527" s="26" t="s">
        <v>20805</v>
      </c>
      <c r="Q4527" s="25" t="s">
        <v>20282</v>
      </c>
      <c r="R4527" s="26" t="s">
        <v>20248</v>
      </c>
      <c r="S4527" s="15" t="s">
        <v>20806</v>
      </c>
      <c r="T4527" s="52">
        <v>0</v>
      </c>
      <c r="U4527" s="22" t="s">
        <v>20250</v>
      </c>
      <c r="V4527" s="49" t="str">
        <f>+Sitio_Publico[[#This Row],[idcoleccion]]&amp;"-"&amp;Sitio_Publico[[#This Row],[id]]</f>
        <v>000-4526</v>
      </c>
      <c r="W4527" s="49">
        <f>+VLOOKUP(Sitio_Publico[[#This Row],[territorio]],Estructura!$AE$4:$AH$1067,4,0)</f>
        <v>20000010</v>
      </c>
      <c r="X4527" s="49" t="str">
        <f>+VLOOKUP(Sitio_Publico[[#This Row],[tema]],Estructura!$G$4:$J$532,4,0)</f>
        <v>T-65</v>
      </c>
      <c r="Y4527" s="49" t="str">
        <f>+VLOOKUP(Sitio_Publico[[#This Row],[contenido]],Estructura!$L$4:$O$473,4,0)</f>
        <v>C-37</v>
      </c>
      <c r="Z4527" s="49" t="str">
        <f>+VLOOKUP(Sitio_Publico[[#This Row],[Filtro Integrado]],Estructura!$U$4:$W$529,3,0)</f>
        <v>FI-0</v>
      </c>
      <c r="AA4527" s="49" t="str">
        <f>+VLOOKUP(Sitio_Publico[[#This Row],[Muestra]],Estructura!$Y$4:$AB$483,4,0)</f>
        <v>M-000387</v>
      </c>
    </row>
    <row r="4528" spans="1:27" ht="72" x14ac:dyDescent="0.3">
      <c r="A4528" s="16">
        <f t="shared" si="70"/>
        <v>4527</v>
      </c>
      <c r="B4528" s="47" t="s">
        <v>15118</v>
      </c>
      <c r="C4528" s="13" t="s">
        <v>20237</v>
      </c>
      <c r="D4528" s="13" t="s">
        <v>20238</v>
      </c>
      <c r="E4528" s="44">
        <v>1933</v>
      </c>
      <c r="F4528" s="13" t="s">
        <v>20239</v>
      </c>
      <c r="G4528" s="23" t="s">
        <v>20240</v>
      </c>
      <c r="H4528" s="42" t="s">
        <v>457</v>
      </c>
      <c r="I4528" s="28" t="s">
        <v>373</v>
      </c>
      <c r="J4528" s="12" t="s">
        <v>393</v>
      </c>
      <c r="K4528" s="28" t="s">
        <v>20782</v>
      </c>
      <c r="L4528" s="12" t="s">
        <v>20255</v>
      </c>
      <c r="M4528" s="12" t="s">
        <v>20243</v>
      </c>
      <c r="N4528" s="12" t="s">
        <v>20244</v>
      </c>
      <c r="O4528" s="26" t="s">
        <v>20807</v>
      </c>
      <c r="P4528" s="26" t="s">
        <v>20808</v>
      </c>
      <c r="Q4528" s="25" t="s">
        <v>20282</v>
      </c>
      <c r="R4528" s="26" t="s">
        <v>20248</v>
      </c>
      <c r="S4528" s="15" t="s">
        <v>20809</v>
      </c>
      <c r="T4528" s="52">
        <v>0</v>
      </c>
      <c r="U4528" s="22" t="s">
        <v>20250</v>
      </c>
      <c r="V4528" s="49" t="str">
        <f>+Sitio_Publico[[#This Row],[idcoleccion]]&amp;"-"&amp;Sitio_Publico[[#This Row],[id]]</f>
        <v>000-4527</v>
      </c>
      <c r="W4528" s="49">
        <f>+VLOOKUP(Sitio_Publico[[#This Row],[territorio]],Estructura!$AE$4:$AH$1067,4,0)</f>
        <v>20000010</v>
      </c>
      <c r="X4528" s="49" t="str">
        <f>+VLOOKUP(Sitio_Publico[[#This Row],[tema]],Estructura!$G$4:$J$532,4,0)</f>
        <v>T-65</v>
      </c>
      <c r="Y4528" s="49" t="str">
        <f>+VLOOKUP(Sitio_Publico[[#This Row],[contenido]],Estructura!$L$4:$O$473,4,0)</f>
        <v>C-37</v>
      </c>
      <c r="Z4528" s="49" t="str">
        <f>+VLOOKUP(Sitio_Publico[[#This Row],[Filtro Integrado]],Estructura!$U$4:$W$529,3,0)</f>
        <v>FI-0</v>
      </c>
      <c r="AA4528" s="49" t="str">
        <f>+VLOOKUP(Sitio_Publico[[#This Row],[Muestra]],Estructura!$Y$4:$AB$483,4,0)</f>
        <v>M-000387</v>
      </c>
    </row>
    <row r="4529" spans="1:27" ht="72" x14ac:dyDescent="0.3">
      <c r="A4529" s="16">
        <f t="shared" si="70"/>
        <v>4528</v>
      </c>
      <c r="B4529" s="47" t="s">
        <v>15118</v>
      </c>
      <c r="C4529" s="13" t="s">
        <v>20237</v>
      </c>
      <c r="D4529" s="13" t="s">
        <v>20238</v>
      </c>
      <c r="E4529" s="44">
        <v>1933</v>
      </c>
      <c r="F4529" s="13" t="s">
        <v>20239</v>
      </c>
      <c r="G4529" s="23" t="s">
        <v>20240</v>
      </c>
      <c r="H4529" s="42" t="s">
        <v>457</v>
      </c>
      <c r="I4529" s="28" t="s">
        <v>373</v>
      </c>
      <c r="J4529" s="12" t="s">
        <v>393</v>
      </c>
      <c r="K4529" s="28" t="s">
        <v>20782</v>
      </c>
      <c r="L4529" s="12" t="s">
        <v>20259</v>
      </c>
      <c r="M4529" s="12" t="s">
        <v>20243</v>
      </c>
      <c r="N4529" s="12" t="s">
        <v>20244</v>
      </c>
      <c r="O4529" s="26" t="s">
        <v>20810</v>
      </c>
      <c r="P4529" s="26" t="s">
        <v>20811</v>
      </c>
      <c r="Q4529" s="25" t="s">
        <v>20282</v>
      </c>
      <c r="R4529" s="26" t="s">
        <v>20248</v>
      </c>
      <c r="S4529" s="15" t="s">
        <v>20812</v>
      </c>
      <c r="T4529" s="52">
        <v>0</v>
      </c>
      <c r="U4529" s="22" t="s">
        <v>20250</v>
      </c>
      <c r="V4529" s="49" t="str">
        <f>+Sitio_Publico[[#This Row],[idcoleccion]]&amp;"-"&amp;Sitio_Publico[[#This Row],[id]]</f>
        <v>000-4528</v>
      </c>
      <c r="W4529" s="49">
        <f>+VLOOKUP(Sitio_Publico[[#This Row],[territorio]],Estructura!$AE$4:$AH$1067,4,0)</f>
        <v>20000010</v>
      </c>
      <c r="X4529" s="49" t="str">
        <f>+VLOOKUP(Sitio_Publico[[#This Row],[tema]],Estructura!$G$4:$J$532,4,0)</f>
        <v>T-65</v>
      </c>
      <c r="Y4529" s="49" t="str">
        <f>+VLOOKUP(Sitio_Publico[[#This Row],[contenido]],Estructura!$L$4:$O$473,4,0)</f>
        <v>C-37</v>
      </c>
      <c r="Z4529" s="49" t="str">
        <f>+VLOOKUP(Sitio_Publico[[#This Row],[Filtro Integrado]],Estructura!$U$4:$W$529,3,0)</f>
        <v>FI-0</v>
      </c>
      <c r="AA4529" s="49" t="str">
        <f>+VLOOKUP(Sitio_Publico[[#This Row],[Muestra]],Estructura!$Y$4:$AB$483,4,0)</f>
        <v>M-000387</v>
      </c>
    </row>
    <row r="4530" spans="1:27" ht="72" x14ac:dyDescent="0.3">
      <c r="A4530" s="16">
        <f t="shared" si="70"/>
        <v>4529</v>
      </c>
      <c r="B4530" s="47" t="s">
        <v>15118</v>
      </c>
      <c r="C4530" s="13" t="s">
        <v>20237</v>
      </c>
      <c r="D4530" s="13" t="s">
        <v>20238</v>
      </c>
      <c r="E4530" s="44">
        <v>1933</v>
      </c>
      <c r="F4530" s="13" t="s">
        <v>20239</v>
      </c>
      <c r="G4530" s="23" t="s">
        <v>20263</v>
      </c>
      <c r="H4530" s="42" t="s">
        <v>457</v>
      </c>
      <c r="I4530" s="28" t="s">
        <v>373</v>
      </c>
      <c r="J4530" s="12" t="s">
        <v>393</v>
      </c>
      <c r="K4530" s="28" t="s">
        <v>20782</v>
      </c>
      <c r="L4530" s="12" t="s">
        <v>20242</v>
      </c>
      <c r="M4530" s="12" t="s">
        <v>20243</v>
      </c>
      <c r="N4530" s="12" t="s">
        <v>20244</v>
      </c>
      <c r="O4530" s="26" t="s">
        <v>20801</v>
      </c>
      <c r="P4530" s="26" t="s">
        <v>20802</v>
      </c>
      <c r="Q4530" s="25" t="s">
        <v>20282</v>
      </c>
      <c r="R4530" s="26" t="s">
        <v>20248</v>
      </c>
      <c r="S4530" s="15" t="s">
        <v>20813</v>
      </c>
      <c r="T4530" s="52">
        <v>0</v>
      </c>
      <c r="U4530" s="22" t="s">
        <v>20250</v>
      </c>
      <c r="V4530" s="49" t="str">
        <f>+Sitio_Publico[[#This Row],[idcoleccion]]&amp;"-"&amp;Sitio_Publico[[#This Row],[id]]</f>
        <v>000-4529</v>
      </c>
      <c r="W4530" s="49">
        <f>+VLOOKUP(Sitio_Publico[[#This Row],[territorio]],Estructura!$AE$4:$AH$1067,4,0)</f>
        <v>20000010</v>
      </c>
      <c r="X4530" s="49" t="str">
        <f>+VLOOKUP(Sitio_Publico[[#This Row],[tema]],Estructura!$G$4:$J$532,4,0)</f>
        <v>T-65</v>
      </c>
      <c r="Y4530" s="49" t="str">
        <f>+VLOOKUP(Sitio_Publico[[#This Row],[contenido]],Estructura!$L$4:$O$473,4,0)</f>
        <v>C-38</v>
      </c>
      <c r="Z4530" s="49" t="str">
        <f>+VLOOKUP(Sitio_Publico[[#This Row],[Filtro Integrado]],Estructura!$U$4:$W$529,3,0)</f>
        <v>FI-0</v>
      </c>
      <c r="AA4530" s="49" t="str">
        <f>+VLOOKUP(Sitio_Publico[[#This Row],[Muestra]],Estructura!$Y$4:$AB$483,4,0)</f>
        <v>M-000387</v>
      </c>
    </row>
    <row r="4531" spans="1:27" ht="72" x14ac:dyDescent="0.3">
      <c r="A4531" s="16">
        <f t="shared" si="70"/>
        <v>4530</v>
      </c>
      <c r="B4531" s="47" t="s">
        <v>15118</v>
      </c>
      <c r="C4531" s="13" t="s">
        <v>20237</v>
      </c>
      <c r="D4531" s="13" t="s">
        <v>20238</v>
      </c>
      <c r="E4531" s="44">
        <v>1933</v>
      </c>
      <c r="F4531" s="13" t="s">
        <v>20239</v>
      </c>
      <c r="G4531" s="23" t="s">
        <v>20263</v>
      </c>
      <c r="H4531" s="42" t="s">
        <v>457</v>
      </c>
      <c r="I4531" s="28" t="s">
        <v>373</v>
      </c>
      <c r="J4531" s="12" t="s">
        <v>393</v>
      </c>
      <c r="K4531" s="28" t="s">
        <v>20782</v>
      </c>
      <c r="L4531" s="12" t="s">
        <v>20251</v>
      </c>
      <c r="M4531" s="12" t="s">
        <v>20243</v>
      </c>
      <c r="N4531" s="12" t="s">
        <v>20244</v>
      </c>
      <c r="O4531" s="26" t="s">
        <v>20804</v>
      </c>
      <c r="P4531" s="26" t="s">
        <v>20805</v>
      </c>
      <c r="Q4531" s="25" t="s">
        <v>20282</v>
      </c>
      <c r="R4531" s="26" t="s">
        <v>20248</v>
      </c>
      <c r="S4531" s="15" t="s">
        <v>20814</v>
      </c>
      <c r="T4531" s="52">
        <v>0</v>
      </c>
      <c r="U4531" s="22" t="s">
        <v>20250</v>
      </c>
      <c r="V4531" s="49" t="str">
        <f>+Sitio_Publico[[#This Row],[idcoleccion]]&amp;"-"&amp;Sitio_Publico[[#This Row],[id]]</f>
        <v>000-4530</v>
      </c>
      <c r="W4531" s="49">
        <f>+VLOOKUP(Sitio_Publico[[#This Row],[territorio]],Estructura!$AE$4:$AH$1067,4,0)</f>
        <v>20000010</v>
      </c>
      <c r="X4531" s="49" t="str">
        <f>+VLOOKUP(Sitio_Publico[[#This Row],[tema]],Estructura!$G$4:$J$532,4,0)</f>
        <v>T-65</v>
      </c>
      <c r="Y4531" s="49" t="str">
        <f>+VLOOKUP(Sitio_Publico[[#This Row],[contenido]],Estructura!$L$4:$O$473,4,0)</f>
        <v>C-38</v>
      </c>
      <c r="Z4531" s="49" t="str">
        <f>+VLOOKUP(Sitio_Publico[[#This Row],[Filtro Integrado]],Estructura!$U$4:$W$529,3,0)</f>
        <v>FI-0</v>
      </c>
      <c r="AA4531" s="49" t="str">
        <f>+VLOOKUP(Sitio_Publico[[#This Row],[Muestra]],Estructura!$Y$4:$AB$483,4,0)</f>
        <v>M-000387</v>
      </c>
    </row>
    <row r="4532" spans="1:27" ht="72" x14ac:dyDescent="0.3">
      <c r="A4532" s="16">
        <f t="shared" si="70"/>
        <v>4531</v>
      </c>
      <c r="B4532" s="47" t="s">
        <v>15118</v>
      </c>
      <c r="C4532" s="13" t="s">
        <v>20237</v>
      </c>
      <c r="D4532" s="13" t="s">
        <v>20238</v>
      </c>
      <c r="E4532" s="44">
        <v>1933</v>
      </c>
      <c r="F4532" s="13" t="s">
        <v>20239</v>
      </c>
      <c r="G4532" s="23" t="s">
        <v>20263</v>
      </c>
      <c r="H4532" s="42" t="s">
        <v>457</v>
      </c>
      <c r="I4532" s="28" t="s">
        <v>373</v>
      </c>
      <c r="J4532" s="12" t="s">
        <v>393</v>
      </c>
      <c r="K4532" s="28" t="s">
        <v>20782</v>
      </c>
      <c r="L4532" s="12" t="s">
        <v>20255</v>
      </c>
      <c r="M4532" s="12" t="s">
        <v>20243</v>
      </c>
      <c r="N4532" s="12" t="s">
        <v>20244</v>
      </c>
      <c r="O4532" s="26" t="s">
        <v>20807</v>
      </c>
      <c r="P4532" s="26" t="s">
        <v>20808</v>
      </c>
      <c r="Q4532" s="25" t="s">
        <v>20282</v>
      </c>
      <c r="R4532" s="26" t="s">
        <v>20248</v>
      </c>
      <c r="S4532" s="15" t="s">
        <v>20815</v>
      </c>
      <c r="T4532" s="52">
        <v>0</v>
      </c>
      <c r="U4532" s="22" t="s">
        <v>20250</v>
      </c>
      <c r="V4532" s="49" t="str">
        <f>+Sitio_Publico[[#This Row],[idcoleccion]]&amp;"-"&amp;Sitio_Publico[[#This Row],[id]]</f>
        <v>000-4531</v>
      </c>
      <c r="W4532" s="49">
        <f>+VLOOKUP(Sitio_Publico[[#This Row],[territorio]],Estructura!$AE$4:$AH$1067,4,0)</f>
        <v>20000010</v>
      </c>
      <c r="X4532" s="49" t="str">
        <f>+VLOOKUP(Sitio_Publico[[#This Row],[tema]],Estructura!$G$4:$J$532,4,0)</f>
        <v>T-65</v>
      </c>
      <c r="Y4532" s="49" t="str">
        <f>+VLOOKUP(Sitio_Publico[[#This Row],[contenido]],Estructura!$L$4:$O$473,4,0)</f>
        <v>C-38</v>
      </c>
      <c r="Z4532" s="49" t="str">
        <f>+VLOOKUP(Sitio_Publico[[#This Row],[Filtro Integrado]],Estructura!$U$4:$W$529,3,0)</f>
        <v>FI-0</v>
      </c>
      <c r="AA4532" s="49" t="str">
        <f>+VLOOKUP(Sitio_Publico[[#This Row],[Muestra]],Estructura!$Y$4:$AB$483,4,0)</f>
        <v>M-000387</v>
      </c>
    </row>
    <row r="4533" spans="1:27" ht="72" x14ac:dyDescent="0.3">
      <c r="A4533" s="16">
        <f t="shared" si="70"/>
        <v>4532</v>
      </c>
      <c r="B4533" s="47" t="s">
        <v>15118</v>
      </c>
      <c r="C4533" s="13" t="s">
        <v>20237</v>
      </c>
      <c r="D4533" s="13" t="s">
        <v>20238</v>
      </c>
      <c r="E4533" s="44">
        <v>1933</v>
      </c>
      <c r="F4533" s="13" t="s">
        <v>20296</v>
      </c>
      <c r="G4533" s="23" t="s">
        <v>20297</v>
      </c>
      <c r="H4533" s="42" t="s">
        <v>457</v>
      </c>
      <c r="I4533" s="28" t="s">
        <v>373</v>
      </c>
      <c r="J4533" s="12" t="s">
        <v>393</v>
      </c>
      <c r="K4533" s="28" t="s">
        <v>20782</v>
      </c>
      <c r="L4533" s="12" t="s">
        <v>20275</v>
      </c>
      <c r="M4533" s="12" t="s">
        <v>20243</v>
      </c>
      <c r="N4533" s="12" t="s">
        <v>20244</v>
      </c>
      <c r="O4533" s="26" t="s">
        <v>20816</v>
      </c>
      <c r="P4533" s="26" t="s">
        <v>20817</v>
      </c>
      <c r="Q4533" s="25" t="s">
        <v>20247</v>
      </c>
      <c r="R4533" s="26" t="s">
        <v>20248</v>
      </c>
      <c r="S4533" s="15" t="s">
        <v>20818</v>
      </c>
      <c r="T4533" s="52">
        <v>0</v>
      </c>
      <c r="U4533" s="22" t="s">
        <v>20250</v>
      </c>
      <c r="V4533" s="49" t="str">
        <f>+Sitio_Publico[[#This Row],[idcoleccion]]&amp;"-"&amp;Sitio_Publico[[#This Row],[id]]</f>
        <v>000-4532</v>
      </c>
      <c r="W4533" s="49">
        <f>+VLOOKUP(Sitio_Publico[[#This Row],[territorio]],Estructura!$AE$4:$AH$1067,4,0)</f>
        <v>20000010</v>
      </c>
      <c r="X4533" s="49" t="str">
        <f>+VLOOKUP(Sitio_Publico[[#This Row],[tema]],Estructura!$G$4:$J$532,4,0)</f>
        <v>T-66</v>
      </c>
      <c r="Y4533" s="49" t="str">
        <f>+VLOOKUP(Sitio_Publico[[#This Row],[contenido]],Estructura!$L$4:$O$473,4,0)</f>
        <v>C-40</v>
      </c>
      <c r="Z4533" s="49" t="str">
        <f>+VLOOKUP(Sitio_Publico[[#This Row],[Filtro Integrado]],Estructura!$U$4:$W$529,3,0)</f>
        <v>FI-0</v>
      </c>
      <c r="AA4533" s="49" t="str">
        <f>+VLOOKUP(Sitio_Publico[[#This Row],[Muestra]],Estructura!$Y$4:$AB$483,4,0)</f>
        <v>M-000387</v>
      </c>
    </row>
    <row r="4534" spans="1:27" ht="72" x14ac:dyDescent="0.3">
      <c r="A4534" s="16">
        <f t="shared" si="70"/>
        <v>4533</v>
      </c>
      <c r="B4534" s="47" t="s">
        <v>15118</v>
      </c>
      <c r="C4534" s="13" t="s">
        <v>20237</v>
      </c>
      <c r="D4534" s="13" t="s">
        <v>20238</v>
      </c>
      <c r="E4534" s="44">
        <v>1933</v>
      </c>
      <c r="F4534" s="13" t="s">
        <v>20296</v>
      </c>
      <c r="G4534" s="23" t="s">
        <v>20297</v>
      </c>
      <c r="H4534" s="42" t="s">
        <v>457</v>
      </c>
      <c r="I4534" s="28" t="s">
        <v>373</v>
      </c>
      <c r="J4534" s="12" t="s">
        <v>20274</v>
      </c>
      <c r="K4534" s="28" t="s">
        <v>20782</v>
      </c>
      <c r="L4534" s="12" t="s">
        <v>20275</v>
      </c>
      <c r="M4534" s="12" t="s">
        <v>20243</v>
      </c>
      <c r="N4534" s="12" t="s">
        <v>20244</v>
      </c>
      <c r="O4534" s="26" t="s">
        <v>20819</v>
      </c>
      <c r="P4534" s="26" t="s">
        <v>20820</v>
      </c>
      <c r="Q4534" s="25" t="s">
        <v>20278</v>
      </c>
      <c r="R4534" s="26" t="s">
        <v>20248</v>
      </c>
      <c r="S4534" s="15" t="s">
        <v>20821</v>
      </c>
      <c r="T4534" s="52">
        <v>0</v>
      </c>
      <c r="U4534" s="22" t="s">
        <v>20250</v>
      </c>
      <c r="V4534" s="49" t="str">
        <f>+Sitio_Publico[[#This Row],[idcoleccion]]&amp;"-"&amp;Sitio_Publico[[#This Row],[id]]</f>
        <v>000-4533</v>
      </c>
      <c r="W4534" s="49">
        <f>+VLOOKUP(Sitio_Publico[[#This Row],[territorio]],Estructura!$AE$4:$AH$1067,4,0)</f>
        <v>20000010</v>
      </c>
      <c r="X4534" s="49" t="str">
        <f>+VLOOKUP(Sitio_Publico[[#This Row],[tema]],Estructura!$G$4:$J$532,4,0)</f>
        <v>T-66</v>
      </c>
      <c r="Y4534" s="49" t="str">
        <f>+VLOOKUP(Sitio_Publico[[#This Row],[contenido]],Estructura!$L$4:$O$473,4,0)</f>
        <v>C-40</v>
      </c>
      <c r="Z4534" s="49" t="str">
        <f>+VLOOKUP(Sitio_Publico[[#This Row],[Filtro Integrado]],Estructura!$U$4:$W$529,3,0)</f>
        <v>FI-17</v>
      </c>
      <c r="AA4534" s="49" t="str">
        <f>+VLOOKUP(Sitio_Publico[[#This Row],[Muestra]],Estructura!$Y$4:$AB$483,4,0)</f>
        <v>M-000387</v>
      </c>
    </row>
    <row r="4535" spans="1:27" ht="72" x14ac:dyDescent="0.3">
      <c r="A4535" s="16">
        <f t="shared" si="70"/>
        <v>4534</v>
      </c>
      <c r="B4535" s="47" t="s">
        <v>15118</v>
      </c>
      <c r="C4535" s="13" t="s">
        <v>20237</v>
      </c>
      <c r="D4535" s="13" t="s">
        <v>20238</v>
      </c>
      <c r="E4535" s="44">
        <v>1933</v>
      </c>
      <c r="F4535" s="13" t="s">
        <v>20296</v>
      </c>
      <c r="G4535" s="23" t="s">
        <v>20297</v>
      </c>
      <c r="H4535" s="42" t="s">
        <v>457</v>
      </c>
      <c r="I4535" s="28" t="s">
        <v>373</v>
      </c>
      <c r="J4535" s="12" t="s">
        <v>393</v>
      </c>
      <c r="K4535" s="28" t="s">
        <v>20782</v>
      </c>
      <c r="L4535" s="12" t="s">
        <v>20275</v>
      </c>
      <c r="M4535" s="12" t="s">
        <v>20243</v>
      </c>
      <c r="N4535" s="12" t="s">
        <v>20244</v>
      </c>
      <c r="O4535" s="26" t="s">
        <v>20822</v>
      </c>
      <c r="P4535" s="26" t="s">
        <v>20823</v>
      </c>
      <c r="Q4535" s="25" t="s">
        <v>20282</v>
      </c>
      <c r="R4535" s="26" t="s">
        <v>20248</v>
      </c>
      <c r="S4535" s="15" t="s">
        <v>20824</v>
      </c>
      <c r="T4535" s="52">
        <v>0</v>
      </c>
      <c r="U4535" s="22" t="s">
        <v>20250</v>
      </c>
      <c r="V4535" s="49" t="str">
        <f>+Sitio_Publico[[#This Row],[idcoleccion]]&amp;"-"&amp;Sitio_Publico[[#This Row],[id]]</f>
        <v>000-4534</v>
      </c>
      <c r="W4535" s="49">
        <f>+VLOOKUP(Sitio_Publico[[#This Row],[territorio]],Estructura!$AE$4:$AH$1067,4,0)</f>
        <v>20000010</v>
      </c>
      <c r="X4535" s="49" t="str">
        <f>+VLOOKUP(Sitio_Publico[[#This Row],[tema]],Estructura!$G$4:$J$532,4,0)</f>
        <v>T-66</v>
      </c>
      <c r="Y4535" s="49" t="str">
        <f>+VLOOKUP(Sitio_Publico[[#This Row],[contenido]],Estructura!$L$4:$O$473,4,0)</f>
        <v>C-40</v>
      </c>
      <c r="Z4535" s="49" t="str">
        <f>+VLOOKUP(Sitio_Publico[[#This Row],[Filtro Integrado]],Estructura!$U$4:$W$529,3,0)</f>
        <v>FI-0</v>
      </c>
      <c r="AA4535" s="49" t="str">
        <f>+VLOOKUP(Sitio_Publico[[#This Row],[Muestra]],Estructura!$Y$4:$AB$483,4,0)</f>
        <v>M-000387</v>
      </c>
    </row>
    <row r="4536" spans="1:27" ht="61.2" x14ac:dyDescent="0.3">
      <c r="A4536" s="16">
        <f t="shared" si="70"/>
        <v>4535</v>
      </c>
      <c r="B4536" s="47" t="s">
        <v>15118</v>
      </c>
      <c r="C4536" s="13" t="s">
        <v>20237</v>
      </c>
      <c r="D4536" s="13" t="s">
        <v>20238</v>
      </c>
      <c r="E4536" s="44">
        <v>2485</v>
      </c>
      <c r="F4536" s="13" t="s">
        <v>20239</v>
      </c>
      <c r="G4536" s="23" t="s">
        <v>20240</v>
      </c>
      <c r="H4536" s="42" t="s">
        <v>457</v>
      </c>
      <c r="I4536" s="28" t="s">
        <v>373</v>
      </c>
      <c r="J4536" s="12" t="s">
        <v>393</v>
      </c>
      <c r="K4536" s="28" t="s">
        <v>20825</v>
      </c>
      <c r="L4536" s="12" t="s">
        <v>20242</v>
      </c>
      <c r="M4536" s="12" t="s">
        <v>20243</v>
      </c>
      <c r="N4536" s="12" t="s">
        <v>20244</v>
      </c>
      <c r="O4536" s="26" t="s">
        <v>20826</v>
      </c>
      <c r="P4536" s="26" t="s">
        <v>20827</v>
      </c>
      <c r="Q4536" s="25" t="s">
        <v>20247</v>
      </c>
      <c r="R4536" s="26" t="s">
        <v>20310</v>
      </c>
      <c r="S4536" s="15" t="s">
        <v>20828</v>
      </c>
      <c r="T4536" s="52">
        <v>0</v>
      </c>
      <c r="U4536" s="22" t="s">
        <v>20250</v>
      </c>
      <c r="V4536" s="49" t="str">
        <f>+Sitio_Publico[[#This Row],[idcoleccion]]&amp;"-"&amp;Sitio_Publico[[#This Row],[id]]</f>
        <v>000-4535</v>
      </c>
      <c r="W4536" s="49">
        <f>+VLOOKUP(Sitio_Publico[[#This Row],[territorio]],Estructura!$AE$4:$AH$1067,4,0)</f>
        <v>20000010</v>
      </c>
      <c r="X4536" s="49" t="str">
        <f>+VLOOKUP(Sitio_Publico[[#This Row],[tema]],Estructura!$G$4:$J$532,4,0)</f>
        <v>T-65</v>
      </c>
      <c r="Y4536" s="49" t="str">
        <f>+VLOOKUP(Sitio_Publico[[#This Row],[contenido]],Estructura!$L$4:$O$473,4,0)</f>
        <v>C-37</v>
      </c>
      <c r="Z4536" s="49" t="str">
        <f>+VLOOKUP(Sitio_Publico[[#This Row],[Filtro Integrado]],Estructura!$U$4:$W$529,3,0)</f>
        <v>FI-0</v>
      </c>
      <c r="AA4536" s="49" t="str">
        <f>+VLOOKUP(Sitio_Publico[[#This Row],[Muestra]],Estructura!$Y$4:$AB$483,4,0)</f>
        <v>M-000388</v>
      </c>
    </row>
    <row r="4537" spans="1:27" ht="61.2" x14ac:dyDescent="0.3">
      <c r="A4537" s="16">
        <f t="shared" si="70"/>
        <v>4536</v>
      </c>
      <c r="B4537" s="47" t="s">
        <v>15118</v>
      </c>
      <c r="C4537" s="13" t="s">
        <v>20237</v>
      </c>
      <c r="D4537" s="13" t="s">
        <v>20238</v>
      </c>
      <c r="E4537" s="44">
        <v>2485</v>
      </c>
      <c r="F4537" s="13" t="s">
        <v>20239</v>
      </c>
      <c r="G4537" s="23" t="s">
        <v>20240</v>
      </c>
      <c r="H4537" s="42" t="s">
        <v>457</v>
      </c>
      <c r="I4537" s="28" t="s">
        <v>373</v>
      </c>
      <c r="J4537" s="12" t="s">
        <v>393</v>
      </c>
      <c r="K4537" s="28" t="s">
        <v>20825</v>
      </c>
      <c r="L4537" s="12" t="s">
        <v>20251</v>
      </c>
      <c r="M4537" s="12" t="s">
        <v>20243</v>
      </c>
      <c r="N4537" s="12" t="s">
        <v>20244</v>
      </c>
      <c r="O4537" s="26" t="s">
        <v>20829</v>
      </c>
      <c r="P4537" s="26" t="s">
        <v>20830</v>
      </c>
      <c r="Q4537" s="25" t="s">
        <v>20247</v>
      </c>
      <c r="R4537" s="26" t="s">
        <v>20310</v>
      </c>
      <c r="S4537" s="15" t="s">
        <v>20831</v>
      </c>
      <c r="T4537" s="52">
        <v>0</v>
      </c>
      <c r="U4537" s="22" t="s">
        <v>20250</v>
      </c>
      <c r="V4537" s="49" t="str">
        <f>+Sitio_Publico[[#This Row],[idcoleccion]]&amp;"-"&amp;Sitio_Publico[[#This Row],[id]]</f>
        <v>000-4536</v>
      </c>
      <c r="W4537" s="49">
        <f>+VLOOKUP(Sitio_Publico[[#This Row],[territorio]],Estructura!$AE$4:$AH$1067,4,0)</f>
        <v>20000010</v>
      </c>
      <c r="X4537" s="49" t="str">
        <f>+VLOOKUP(Sitio_Publico[[#This Row],[tema]],Estructura!$G$4:$J$532,4,0)</f>
        <v>T-65</v>
      </c>
      <c r="Y4537" s="49" t="str">
        <f>+VLOOKUP(Sitio_Publico[[#This Row],[contenido]],Estructura!$L$4:$O$473,4,0)</f>
        <v>C-37</v>
      </c>
      <c r="Z4537" s="49" t="str">
        <f>+VLOOKUP(Sitio_Publico[[#This Row],[Filtro Integrado]],Estructura!$U$4:$W$529,3,0)</f>
        <v>FI-0</v>
      </c>
      <c r="AA4537" s="49" t="str">
        <f>+VLOOKUP(Sitio_Publico[[#This Row],[Muestra]],Estructura!$Y$4:$AB$483,4,0)</f>
        <v>M-000388</v>
      </c>
    </row>
    <row r="4538" spans="1:27" ht="61.2" x14ac:dyDescent="0.3">
      <c r="A4538" s="16">
        <f t="shared" si="70"/>
        <v>4537</v>
      </c>
      <c r="B4538" s="47" t="s">
        <v>15118</v>
      </c>
      <c r="C4538" s="13" t="s">
        <v>20237</v>
      </c>
      <c r="D4538" s="13" t="s">
        <v>20238</v>
      </c>
      <c r="E4538" s="44">
        <v>2485</v>
      </c>
      <c r="F4538" s="13" t="s">
        <v>20239</v>
      </c>
      <c r="G4538" s="23" t="s">
        <v>20240</v>
      </c>
      <c r="H4538" s="42" t="s">
        <v>457</v>
      </c>
      <c r="I4538" s="28" t="s">
        <v>373</v>
      </c>
      <c r="J4538" s="12" t="s">
        <v>393</v>
      </c>
      <c r="K4538" s="28" t="s">
        <v>20825</v>
      </c>
      <c r="L4538" s="12" t="s">
        <v>20255</v>
      </c>
      <c r="M4538" s="12" t="s">
        <v>20243</v>
      </c>
      <c r="N4538" s="12" t="s">
        <v>20244</v>
      </c>
      <c r="O4538" s="26" t="s">
        <v>20832</v>
      </c>
      <c r="P4538" s="26" t="s">
        <v>20833</v>
      </c>
      <c r="Q4538" s="25" t="s">
        <v>20247</v>
      </c>
      <c r="R4538" s="26" t="s">
        <v>20310</v>
      </c>
      <c r="S4538" s="15" t="s">
        <v>20834</v>
      </c>
      <c r="T4538" s="52">
        <v>0</v>
      </c>
      <c r="U4538" s="22" t="s">
        <v>20250</v>
      </c>
      <c r="V4538" s="49" t="str">
        <f>+Sitio_Publico[[#This Row],[idcoleccion]]&amp;"-"&amp;Sitio_Publico[[#This Row],[id]]</f>
        <v>000-4537</v>
      </c>
      <c r="W4538" s="49">
        <f>+VLOOKUP(Sitio_Publico[[#This Row],[territorio]],Estructura!$AE$4:$AH$1067,4,0)</f>
        <v>20000010</v>
      </c>
      <c r="X4538" s="49" t="str">
        <f>+VLOOKUP(Sitio_Publico[[#This Row],[tema]],Estructura!$G$4:$J$532,4,0)</f>
        <v>T-65</v>
      </c>
      <c r="Y4538" s="49" t="str">
        <f>+VLOOKUP(Sitio_Publico[[#This Row],[contenido]],Estructura!$L$4:$O$473,4,0)</f>
        <v>C-37</v>
      </c>
      <c r="Z4538" s="49" t="str">
        <f>+VLOOKUP(Sitio_Publico[[#This Row],[Filtro Integrado]],Estructura!$U$4:$W$529,3,0)</f>
        <v>FI-0</v>
      </c>
      <c r="AA4538" s="49" t="str">
        <f>+VLOOKUP(Sitio_Publico[[#This Row],[Muestra]],Estructura!$Y$4:$AB$483,4,0)</f>
        <v>M-000388</v>
      </c>
    </row>
    <row r="4539" spans="1:27" ht="61.2" x14ac:dyDescent="0.3">
      <c r="A4539" s="16">
        <f t="shared" si="70"/>
        <v>4538</v>
      </c>
      <c r="B4539" s="47" t="s">
        <v>15118</v>
      </c>
      <c r="C4539" s="13" t="s">
        <v>20237</v>
      </c>
      <c r="D4539" s="13" t="s">
        <v>20238</v>
      </c>
      <c r="E4539" s="44">
        <v>2485</v>
      </c>
      <c r="F4539" s="13" t="s">
        <v>20239</v>
      </c>
      <c r="G4539" s="23" t="s">
        <v>20240</v>
      </c>
      <c r="H4539" s="42" t="s">
        <v>457</v>
      </c>
      <c r="I4539" s="28" t="s">
        <v>373</v>
      </c>
      <c r="J4539" s="12" t="s">
        <v>393</v>
      </c>
      <c r="K4539" s="28" t="s">
        <v>20825</v>
      </c>
      <c r="L4539" s="12" t="s">
        <v>20259</v>
      </c>
      <c r="M4539" s="12" t="s">
        <v>20243</v>
      </c>
      <c r="N4539" s="12" t="s">
        <v>20244</v>
      </c>
      <c r="O4539" s="26" t="s">
        <v>20835</v>
      </c>
      <c r="P4539" s="26" t="s">
        <v>20836</v>
      </c>
      <c r="Q4539" s="25" t="s">
        <v>20247</v>
      </c>
      <c r="R4539" s="26" t="s">
        <v>20310</v>
      </c>
      <c r="S4539" s="15" t="s">
        <v>20837</v>
      </c>
      <c r="T4539" s="52">
        <v>0</v>
      </c>
      <c r="U4539" s="22" t="s">
        <v>20250</v>
      </c>
      <c r="V4539" s="49" t="str">
        <f>+Sitio_Publico[[#This Row],[idcoleccion]]&amp;"-"&amp;Sitio_Publico[[#This Row],[id]]</f>
        <v>000-4538</v>
      </c>
      <c r="W4539" s="49">
        <f>+VLOOKUP(Sitio_Publico[[#This Row],[territorio]],Estructura!$AE$4:$AH$1067,4,0)</f>
        <v>20000010</v>
      </c>
      <c r="X4539" s="49" t="str">
        <f>+VLOOKUP(Sitio_Publico[[#This Row],[tema]],Estructura!$G$4:$J$532,4,0)</f>
        <v>T-65</v>
      </c>
      <c r="Y4539" s="49" t="str">
        <f>+VLOOKUP(Sitio_Publico[[#This Row],[contenido]],Estructura!$L$4:$O$473,4,0)</f>
        <v>C-37</v>
      </c>
      <c r="Z4539" s="49" t="str">
        <f>+VLOOKUP(Sitio_Publico[[#This Row],[Filtro Integrado]],Estructura!$U$4:$W$529,3,0)</f>
        <v>FI-0</v>
      </c>
      <c r="AA4539" s="49" t="str">
        <f>+VLOOKUP(Sitio_Publico[[#This Row],[Muestra]],Estructura!$Y$4:$AB$483,4,0)</f>
        <v>M-000388</v>
      </c>
    </row>
    <row r="4540" spans="1:27" ht="61.2" x14ac:dyDescent="0.3">
      <c r="A4540" s="16">
        <f t="shared" si="70"/>
        <v>4539</v>
      </c>
      <c r="B4540" s="47" t="s">
        <v>15118</v>
      </c>
      <c r="C4540" s="13" t="s">
        <v>20237</v>
      </c>
      <c r="D4540" s="13" t="s">
        <v>20238</v>
      </c>
      <c r="E4540" s="44">
        <v>2485</v>
      </c>
      <c r="F4540" s="13" t="s">
        <v>20239</v>
      </c>
      <c r="G4540" s="23" t="s">
        <v>20263</v>
      </c>
      <c r="H4540" s="42" t="s">
        <v>457</v>
      </c>
      <c r="I4540" s="28" t="s">
        <v>373</v>
      </c>
      <c r="J4540" s="12" t="s">
        <v>393</v>
      </c>
      <c r="K4540" s="28" t="s">
        <v>20825</v>
      </c>
      <c r="L4540" s="12" t="s">
        <v>20242</v>
      </c>
      <c r="M4540" s="12" t="s">
        <v>20243</v>
      </c>
      <c r="N4540" s="12" t="s">
        <v>20244</v>
      </c>
      <c r="O4540" s="26" t="s">
        <v>20826</v>
      </c>
      <c r="P4540" s="26" t="s">
        <v>20827</v>
      </c>
      <c r="Q4540" s="25" t="s">
        <v>20247</v>
      </c>
      <c r="R4540" s="26" t="s">
        <v>20310</v>
      </c>
      <c r="S4540" s="15" t="s">
        <v>20838</v>
      </c>
      <c r="T4540" s="52">
        <v>0</v>
      </c>
      <c r="U4540" s="22" t="s">
        <v>20250</v>
      </c>
      <c r="V4540" s="49" t="str">
        <f>+Sitio_Publico[[#This Row],[idcoleccion]]&amp;"-"&amp;Sitio_Publico[[#This Row],[id]]</f>
        <v>000-4539</v>
      </c>
      <c r="W4540" s="49">
        <f>+VLOOKUP(Sitio_Publico[[#This Row],[territorio]],Estructura!$AE$4:$AH$1067,4,0)</f>
        <v>20000010</v>
      </c>
      <c r="X4540" s="49" t="str">
        <f>+VLOOKUP(Sitio_Publico[[#This Row],[tema]],Estructura!$G$4:$J$532,4,0)</f>
        <v>T-65</v>
      </c>
      <c r="Y4540" s="49" t="str">
        <f>+VLOOKUP(Sitio_Publico[[#This Row],[contenido]],Estructura!$L$4:$O$473,4,0)</f>
        <v>C-38</v>
      </c>
      <c r="Z4540" s="49" t="str">
        <f>+VLOOKUP(Sitio_Publico[[#This Row],[Filtro Integrado]],Estructura!$U$4:$W$529,3,0)</f>
        <v>FI-0</v>
      </c>
      <c r="AA4540" s="49" t="str">
        <f>+VLOOKUP(Sitio_Publico[[#This Row],[Muestra]],Estructura!$Y$4:$AB$483,4,0)</f>
        <v>M-000388</v>
      </c>
    </row>
    <row r="4541" spans="1:27" ht="61.2" x14ac:dyDescent="0.3">
      <c r="A4541" s="16">
        <f t="shared" si="70"/>
        <v>4540</v>
      </c>
      <c r="B4541" s="47" t="s">
        <v>15118</v>
      </c>
      <c r="C4541" s="13" t="s">
        <v>20237</v>
      </c>
      <c r="D4541" s="13" t="s">
        <v>20238</v>
      </c>
      <c r="E4541" s="44">
        <v>2485</v>
      </c>
      <c r="F4541" s="13" t="s">
        <v>20239</v>
      </c>
      <c r="G4541" s="23" t="s">
        <v>20263</v>
      </c>
      <c r="H4541" s="42" t="s">
        <v>457</v>
      </c>
      <c r="I4541" s="28" t="s">
        <v>373</v>
      </c>
      <c r="J4541" s="12" t="s">
        <v>393</v>
      </c>
      <c r="K4541" s="28" t="s">
        <v>20825</v>
      </c>
      <c r="L4541" s="12" t="s">
        <v>20251</v>
      </c>
      <c r="M4541" s="12" t="s">
        <v>20243</v>
      </c>
      <c r="N4541" s="12" t="s">
        <v>20244</v>
      </c>
      <c r="O4541" s="26" t="s">
        <v>20829</v>
      </c>
      <c r="P4541" s="26" t="s">
        <v>20830</v>
      </c>
      <c r="Q4541" s="25" t="s">
        <v>20247</v>
      </c>
      <c r="R4541" s="26" t="s">
        <v>20310</v>
      </c>
      <c r="S4541" s="15" t="s">
        <v>20839</v>
      </c>
      <c r="T4541" s="52">
        <v>0</v>
      </c>
      <c r="U4541" s="22" t="s">
        <v>20250</v>
      </c>
      <c r="V4541" s="49" t="str">
        <f>+Sitio_Publico[[#This Row],[idcoleccion]]&amp;"-"&amp;Sitio_Publico[[#This Row],[id]]</f>
        <v>000-4540</v>
      </c>
      <c r="W4541" s="49">
        <f>+VLOOKUP(Sitio_Publico[[#This Row],[territorio]],Estructura!$AE$4:$AH$1067,4,0)</f>
        <v>20000010</v>
      </c>
      <c r="X4541" s="49" t="str">
        <f>+VLOOKUP(Sitio_Publico[[#This Row],[tema]],Estructura!$G$4:$J$532,4,0)</f>
        <v>T-65</v>
      </c>
      <c r="Y4541" s="49" t="str">
        <f>+VLOOKUP(Sitio_Publico[[#This Row],[contenido]],Estructura!$L$4:$O$473,4,0)</f>
        <v>C-38</v>
      </c>
      <c r="Z4541" s="49" t="str">
        <f>+VLOOKUP(Sitio_Publico[[#This Row],[Filtro Integrado]],Estructura!$U$4:$W$529,3,0)</f>
        <v>FI-0</v>
      </c>
      <c r="AA4541" s="49" t="str">
        <f>+VLOOKUP(Sitio_Publico[[#This Row],[Muestra]],Estructura!$Y$4:$AB$483,4,0)</f>
        <v>M-000388</v>
      </c>
    </row>
    <row r="4542" spans="1:27" ht="61.2" x14ac:dyDescent="0.3">
      <c r="A4542" s="16">
        <f t="shared" si="70"/>
        <v>4541</v>
      </c>
      <c r="B4542" s="47" t="s">
        <v>15118</v>
      </c>
      <c r="C4542" s="13" t="s">
        <v>20237</v>
      </c>
      <c r="D4542" s="13" t="s">
        <v>20238</v>
      </c>
      <c r="E4542" s="44">
        <v>2485</v>
      </c>
      <c r="F4542" s="13" t="s">
        <v>20239</v>
      </c>
      <c r="G4542" s="23" t="s">
        <v>20263</v>
      </c>
      <c r="H4542" s="42" t="s">
        <v>457</v>
      </c>
      <c r="I4542" s="28" t="s">
        <v>373</v>
      </c>
      <c r="J4542" s="12" t="s">
        <v>393</v>
      </c>
      <c r="K4542" s="28" t="s">
        <v>20825</v>
      </c>
      <c r="L4542" s="12" t="s">
        <v>20255</v>
      </c>
      <c r="M4542" s="12" t="s">
        <v>20243</v>
      </c>
      <c r="N4542" s="12" t="s">
        <v>20244</v>
      </c>
      <c r="O4542" s="26" t="s">
        <v>20832</v>
      </c>
      <c r="P4542" s="26" t="s">
        <v>20833</v>
      </c>
      <c r="Q4542" s="25" t="s">
        <v>20247</v>
      </c>
      <c r="R4542" s="26" t="s">
        <v>20310</v>
      </c>
      <c r="S4542" s="15" t="s">
        <v>20840</v>
      </c>
      <c r="T4542" s="52">
        <v>0</v>
      </c>
      <c r="U4542" s="22" t="s">
        <v>20250</v>
      </c>
      <c r="V4542" s="49" t="str">
        <f>+Sitio_Publico[[#This Row],[idcoleccion]]&amp;"-"&amp;Sitio_Publico[[#This Row],[id]]</f>
        <v>000-4541</v>
      </c>
      <c r="W4542" s="49">
        <f>+VLOOKUP(Sitio_Publico[[#This Row],[territorio]],Estructura!$AE$4:$AH$1067,4,0)</f>
        <v>20000010</v>
      </c>
      <c r="X4542" s="49" t="str">
        <f>+VLOOKUP(Sitio_Publico[[#This Row],[tema]],Estructura!$G$4:$J$532,4,0)</f>
        <v>T-65</v>
      </c>
      <c r="Y4542" s="49" t="str">
        <f>+VLOOKUP(Sitio_Publico[[#This Row],[contenido]],Estructura!$L$4:$O$473,4,0)</f>
        <v>C-38</v>
      </c>
      <c r="Z4542" s="49" t="str">
        <f>+VLOOKUP(Sitio_Publico[[#This Row],[Filtro Integrado]],Estructura!$U$4:$W$529,3,0)</f>
        <v>FI-0</v>
      </c>
      <c r="AA4542" s="49" t="str">
        <f>+VLOOKUP(Sitio_Publico[[#This Row],[Muestra]],Estructura!$Y$4:$AB$483,4,0)</f>
        <v>M-000388</v>
      </c>
    </row>
    <row r="4543" spans="1:27" ht="61.2" x14ac:dyDescent="0.3">
      <c r="A4543" s="16">
        <f t="shared" si="70"/>
        <v>4542</v>
      </c>
      <c r="B4543" s="47" t="s">
        <v>15118</v>
      </c>
      <c r="C4543" s="13" t="s">
        <v>20237</v>
      </c>
      <c r="D4543" s="13" t="s">
        <v>20238</v>
      </c>
      <c r="E4543" s="44">
        <v>2485</v>
      </c>
      <c r="F4543" s="13" t="s">
        <v>20239</v>
      </c>
      <c r="G4543" s="23" t="s">
        <v>20273</v>
      </c>
      <c r="H4543" s="42" t="s">
        <v>457</v>
      </c>
      <c r="I4543" s="28" t="s">
        <v>373</v>
      </c>
      <c r="J4543" s="12" t="s">
        <v>20274</v>
      </c>
      <c r="K4543" s="28" t="s">
        <v>20825</v>
      </c>
      <c r="L4543" s="12" t="s">
        <v>20275</v>
      </c>
      <c r="M4543" s="12" t="s">
        <v>20243</v>
      </c>
      <c r="N4543" s="12" t="s">
        <v>20244</v>
      </c>
      <c r="O4543" s="26" t="s">
        <v>20841</v>
      </c>
      <c r="P4543" s="26" t="s">
        <v>20842</v>
      </c>
      <c r="Q4543" s="25" t="s">
        <v>20278</v>
      </c>
      <c r="R4543" s="26" t="s">
        <v>20310</v>
      </c>
      <c r="S4543" s="15" t="s">
        <v>20843</v>
      </c>
      <c r="T4543" s="52">
        <v>0</v>
      </c>
      <c r="U4543" s="22" t="s">
        <v>20250</v>
      </c>
      <c r="V4543" s="49" t="str">
        <f>+Sitio_Publico[[#This Row],[idcoleccion]]&amp;"-"&amp;Sitio_Publico[[#This Row],[id]]</f>
        <v>000-4542</v>
      </c>
      <c r="W4543" s="49">
        <f>+VLOOKUP(Sitio_Publico[[#This Row],[territorio]],Estructura!$AE$4:$AH$1067,4,0)</f>
        <v>20000010</v>
      </c>
      <c r="X4543" s="49" t="str">
        <f>+VLOOKUP(Sitio_Publico[[#This Row],[tema]],Estructura!$G$4:$J$532,4,0)</f>
        <v>T-65</v>
      </c>
      <c r="Y4543" s="49" t="str">
        <f>+VLOOKUP(Sitio_Publico[[#This Row],[contenido]],Estructura!$L$4:$O$473,4,0)</f>
        <v>C-39</v>
      </c>
      <c r="Z4543" s="49" t="str">
        <f>+VLOOKUP(Sitio_Publico[[#This Row],[Filtro Integrado]],Estructura!$U$4:$W$529,3,0)</f>
        <v>FI-17</v>
      </c>
      <c r="AA4543" s="49" t="str">
        <f>+VLOOKUP(Sitio_Publico[[#This Row],[Muestra]],Estructura!$Y$4:$AB$483,4,0)</f>
        <v>M-000388</v>
      </c>
    </row>
    <row r="4544" spans="1:27" ht="71.400000000000006" x14ac:dyDescent="0.3">
      <c r="A4544" s="16">
        <f t="shared" si="70"/>
        <v>4543</v>
      </c>
      <c r="B4544" s="47" t="s">
        <v>15118</v>
      </c>
      <c r="C4544" s="13" t="s">
        <v>20237</v>
      </c>
      <c r="D4544" s="13" t="s">
        <v>20238</v>
      </c>
      <c r="E4544" s="44">
        <v>2485</v>
      </c>
      <c r="F4544" s="13" t="s">
        <v>20239</v>
      </c>
      <c r="G4544" s="23" t="s">
        <v>20240</v>
      </c>
      <c r="H4544" s="42" t="s">
        <v>457</v>
      </c>
      <c r="I4544" s="28" t="s">
        <v>373</v>
      </c>
      <c r="J4544" s="12" t="s">
        <v>393</v>
      </c>
      <c r="K4544" s="28" t="s">
        <v>20825</v>
      </c>
      <c r="L4544" s="12" t="s">
        <v>20242</v>
      </c>
      <c r="M4544" s="12" t="s">
        <v>20243</v>
      </c>
      <c r="N4544" s="12" t="s">
        <v>20244</v>
      </c>
      <c r="O4544" s="26" t="s">
        <v>20844</v>
      </c>
      <c r="P4544" s="26" t="s">
        <v>20845</v>
      </c>
      <c r="Q4544" s="25" t="s">
        <v>20282</v>
      </c>
      <c r="R4544" s="26" t="s">
        <v>20310</v>
      </c>
      <c r="S4544" s="15" t="s">
        <v>20846</v>
      </c>
      <c r="T4544" s="52">
        <v>0</v>
      </c>
      <c r="U4544" s="22" t="s">
        <v>20250</v>
      </c>
      <c r="V4544" s="49" t="str">
        <f>+Sitio_Publico[[#This Row],[idcoleccion]]&amp;"-"&amp;Sitio_Publico[[#This Row],[id]]</f>
        <v>000-4543</v>
      </c>
      <c r="W4544" s="49">
        <f>+VLOOKUP(Sitio_Publico[[#This Row],[territorio]],Estructura!$AE$4:$AH$1067,4,0)</f>
        <v>20000010</v>
      </c>
      <c r="X4544" s="49" t="str">
        <f>+VLOOKUP(Sitio_Publico[[#This Row],[tema]],Estructura!$G$4:$J$532,4,0)</f>
        <v>T-65</v>
      </c>
      <c r="Y4544" s="49" t="str">
        <f>+VLOOKUP(Sitio_Publico[[#This Row],[contenido]],Estructura!$L$4:$O$473,4,0)</f>
        <v>C-37</v>
      </c>
      <c r="Z4544" s="49" t="str">
        <f>+VLOOKUP(Sitio_Publico[[#This Row],[Filtro Integrado]],Estructura!$U$4:$W$529,3,0)</f>
        <v>FI-0</v>
      </c>
      <c r="AA4544" s="49" t="str">
        <f>+VLOOKUP(Sitio_Publico[[#This Row],[Muestra]],Estructura!$Y$4:$AB$483,4,0)</f>
        <v>M-000388</v>
      </c>
    </row>
    <row r="4545" spans="1:27" ht="71.400000000000006" x14ac:dyDescent="0.3">
      <c r="A4545" s="16">
        <f t="shared" si="70"/>
        <v>4544</v>
      </c>
      <c r="B4545" s="47" t="s">
        <v>15118</v>
      </c>
      <c r="C4545" s="13" t="s">
        <v>20237</v>
      </c>
      <c r="D4545" s="13" t="s">
        <v>20238</v>
      </c>
      <c r="E4545" s="44">
        <v>2485</v>
      </c>
      <c r="F4545" s="13" t="s">
        <v>20239</v>
      </c>
      <c r="G4545" s="23" t="s">
        <v>20240</v>
      </c>
      <c r="H4545" s="42" t="s">
        <v>457</v>
      </c>
      <c r="I4545" s="28" t="s">
        <v>373</v>
      </c>
      <c r="J4545" s="12" t="s">
        <v>393</v>
      </c>
      <c r="K4545" s="28" t="s">
        <v>20825</v>
      </c>
      <c r="L4545" s="12" t="s">
        <v>20251</v>
      </c>
      <c r="M4545" s="12" t="s">
        <v>20243</v>
      </c>
      <c r="N4545" s="12" t="s">
        <v>20244</v>
      </c>
      <c r="O4545" s="26" t="s">
        <v>20847</v>
      </c>
      <c r="P4545" s="26" t="s">
        <v>20848</v>
      </c>
      <c r="Q4545" s="25" t="s">
        <v>20282</v>
      </c>
      <c r="R4545" s="26" t="s">
        <v>20310</v>
      </c>
      <c r="S4545" s="15" t="s">
        <v>20849</v>
      </c>
      <c r="T4545" s="52">
        <v>0</v>
      </c>
      <c r="U4545" s="22" t="s">
        <v>20250</v>
      </c>
      <c r="V4545" s="49" t="str">
        <f>+Sitio_Publico[[#This Row],[idcoleccion]]&amp;"-"&amp;Sitio_Publico[[#This Row],[id]]</f>
        <v>000-4544</v>
      </c>
      <c r="W4545" s="49">
        <f>+VLOOKUP(Sitio_Publico[[#This Row],[territorio]],Estructura!$AE$4:$AH$1067,4,0)</f>
        <v>20000010</v>
      </c>
      <c r="X4545" s="49" t="str">
        <f>+VLOOKUP(Sitio_Publico[[#This Row],[tema]],Estructura!$G$4:$J$532,4,0)</f>
        <v>T-65</v>
      </c>
      <c r="Y4545" s="49" t="str">
        <f>+VLOOKUP(Sitio_Publico[[#This Row],[contenido]],Estructura!$L$4:$O$473,4,0)</f>
        <v>C-37</v>
      </c>
      <c r="Z4545" s="49" t="str">
        <f>+VLOOKUP(Sitio_Publico[[#This Row],[Filtro Integrado]],Estructura!$U$4:$W$529,3,0)</f>
        <v>FI-0</v>
      </c>
      <c r="AA4545" s="49" t="str">
        <f>+VLOOKUP(Sitio_Publico[[#This Row],[Muestra]],Estructura!$Y$4:$AB$483,4,0)</f>
        <v>M-000388</v>
      </c>
    </row>
    <row r="4546" spans="1:27" ht="71.400000000000006" x14ac:dyDescent="0.3">
      <c r="A4546" s="16">
        <f t="shared" si="70"/>
        <v>4545</v>
      </c>
      <c r="B4546" s="47" t="s">
        <v>15118</v>
      </c>
      <c r="C4546" s="13" t="s">
        <v>20237</v>
      </c>
      <c r="D4546" s="13" t="s">
        <v>20238</v>
      </c>
      <c r="E4546" s="44">
        <v>2485</v>
      </c>
      <c r="F4546" s="13" t="s">
        <v>20239</v>
      </c>
      <c r="G4546" s="23" t="s">
        <v>20240</v>
      </c>
      <c r="H4546" s="42" t="s">
        <v>457</v>
      </c>
      <c r="I4546" s="28" t="s">
        <v>373</v>
      </c>
      <c r="J4546" s="12" t="s">
        <v>393</v>
      </c>
      <c r="K4546" s="28" t="s">
        <v>20825</v>
      </c>
      <c r="L4546" s="12" t="s">
        <v>20255</v>
      </c>
      <c r="M4546" s="12" t="s">
        <v>20243</v>
      </c>
      <c r="N4546" s="12" t="s">
        <v>20244</v>
      </c>
      <c r="O4546" s="26" t="s">
        <v>20850</v>
      </c>
      <c r="P4546" s="26" t="s">
        <v>20851</v>
      </c>
      <c r="Q4546" s="25" t="s">
        <v>20282</v>
      </c>
      <c r="R4546" s="26" t="s">
        <v>20310</v>
      </c>
      <c r="S4546" s="15" t="s">
        <v>20852</v>
      </c>
      <c r="T4546" s="52">
        <v>0</v>
      </c>
      <c r="U4546" s="22" t="s">
        <v>20250</v>
      </c>
      <c r="V4546" s="49" t="str">
        <f>+Sitio_Publico[[#This Row],[idcoleccion]]&amp;"-"&amp;Sitio_Publico[[#This Row],[id]]</f>
        <v>000-4545</v>
      </c>
      <c r="W4546" s="49">
        <f>+VLOOKUP(Sitio_Publico[[#This Row],[territorio]],Estructura!$AE$4:$AH$1067,4,0)</f>
        <v>20000010</v>
      </c>
      <c r="X4546" s="49" t="str">
        <f>+VLOOKUP(Sitio_Publico[[#This Row],[tema]],Estructura!$G$4:$J$532,4,0)</f>
        <v>T-65</v>
      </c>
      <c r="Y4546" s="49" t="str">
        <f>+VLOOKUP(Sitio_Publico[[#This Row],[contenido]],Estructura!$L$4:$O$473,4,0)</f>
        <v>C-37</v>
      </c>
      <c r="Z4546" s="49" t="str">
        <f>+VLOOKUP(Sitio_Publico[[#This Row],[Filtro Integrado]],Estructura!$U$4:$W$529,3,0)</f>
        <v>FI-0</v>
      </c>
      <c r="AA4546" s="49" t="str">
        <f>+VLOOKUP(Sitio_Publico[[#This Row],[Muestra]],Estructura!$Y$4:$AB$483,4,0)</f>
        <v>M-000388</v>
      </c>
    </row>
    <row r="4547" spans="1:27" ht="71.400000000000006" x14ac:dyDescent="0.3">
      <c r="A4547" s="16">
        <f t="shared" ref="A4547:A4610" si="71">+ROW()-1</f>
        <v>4546</v>
      </c>
      <c r="B4547" s="47" t="s">
        <v>15118</v>
      </c>
      <c r="C4547" s="13" t="s">
        <v>20237</v>
      </c>
      <c r="D4547" s="13" t="s">
        <v>20238</v>
      </c>
      <c r="E4547" s="44">
        <v>2485</v>
      </c>
      <c r="F4547" s="13" t="s">
        <v>20239</v>
      </c>
      <c r="G4547" s="23" t="s">
        <v>20240</v>
      </c>
      <c r="H4547" s="42" t="s">
        <v>457</v>
      </c>
      <c r="I4547" s="28" t="s">
        <v>373</v>
      </c>
      <c r="J4547" s="12" t="s">
        <v>393</v>
      </c>
      <c r="K4547" s="28" t="s">
        <v>20825</v>
      </c>
      <c r="L4547" s="12" t="s">
        <v>20259</v>
      </c>
      <c r="M4547" s="12" t="s">
        <v>20243</v>
      </c>
      <c r="N4547" s="12" t="s">
        <v>20244</v>
      </c>
      <c r="O4547" s="26" t="s">
        <v>20853</v>
      </c>
      <c r="P4547" s="26" t="s">
        <v>20854</v>
      </c>
      <c r="Q4547" s="25" t="s">
        <v>20282</v>
      </c>
      <c r="R4547" s="26" t="s">
        <v>20310</v>
      </c>
      <c r="S4547" s="15" t="s">
        <v>20855</v>
      </c>
      <c r="T4547" s="52">
        <v>0</v>
      </c>
      <c r="U4547" s="22" t="s">
        <v>20250</v>
      </c>
      <c r="V4547" s="49" t="str">
        <f>+Sitio_Publico[[#This Row],[idcoleccion]]&amp;"-"&amp;Sitio_Publico[[#This Row],[id]]</f>
        <v>000-4546</v>
      </c>
      <c r="W4547" s="49">
        <f>+VLOOKUP(Sitio_Publico[[#This Row],[territorio]],Estructura!$AE$4:$AH$1067,4,0)</f>
        <v>20000010</v>
      </c>
      <c r="X4547" s="49" t="str">
        <f>+VLOOKUP(Sitio_Publico[[#This Row],[tema]],Estructura!$G$4:$J$532,4,0)</f>
        <v>T-65</v>
      </c>
      <c r="Y4547" s="49" t="str">
        <f>+VLOOKUP(Sitio_Publico[[#This Row],[contenido]],Estructura!$L$4:$O$473,4,0)</f>
        <v>C-37</v>
      </c>
      <c r="Z4547" s="49" t="str">
        <f>+VLOOKUP(Sitio_Publico[[#This Row],[Filtro Integrado]],Estructura!$U$4:$W$529,3,0)</f>
        <v>FI-0</v>
      </c>
      <c r="AA4547" s="49" t="str">
        <f>+VLOOKUP(Sitio_Publico[[#This Row],[Muestra]],Estructura!$Y$4:$AB$483,4,0)</f>
        <v>M-000388</v>
      </c>
    </row>
    <row r="4548" spans="1:27" ht="71.400000000000006" x14ac:dyDescent="0.3">
      <c r="A4548" s="16">
        <f t="shared" si="71"/>
        <v>4547</v>
      </c>
      <c r="B4548" s="47" t="s">
        <v>15118</v>
      </c>
      <c r="C4548" s="13" t="s">
        <v>20237</v>
      </c>
      <c r="D4548" s="13" t="s">
        <v>20238</v>
      </c>
      <c r="E4548" s="44">
        <v>2485</v>
      </c>
      <c r="F4548" s="13" t="s">
        <v>20239</v>
      </c>
      <c r="G4548" s="23" t="s">
        <v>20263</v>
      </c>
      <c r="H4548" s="42" t="s">
        <v>457</v>
      </c>
      <c r="I4548" s="28" t="s">
        <v>373</v>
      </c>
      <c r="J4548" s="12" t="s">
        <v>393</v>
      </c>
      <c r="K4548" s="28" t="s">
        <v>20825</v>
      </c>
      <c r="L4548" s="12" t="s">
        <v>20242</v>
      </c>
      <c r="M4548" s="12" t="s">
        <v>20243</v>
      </c>
      <c r="N4548" s="12" t="s">
        <v>20244</v>
      </c>
      <c r="O4548" s="26" t="s">
        <v>20844</v>
      </c>
      <c r="P4548" s="26" t="s">
        <v>20845</v>
      </c>
      <c r="Q4548" s="25" t="s">
        <v>20282</v>
      </c>
      <c r="R4548" s="26" t="s">
        <v>20310</v>
      </c>
      <c r="S4548" s="15" t="s">
        <v>20856</v>
      </c>
      <c r="T4548" s="52">
        <v>0</v>
      </c>
      <c r="U4548" s="22" t="s">
        <v>20250</v>
      </c>
      <c r="V4548" s="49" t="str">
        <f>+Sitio_Publico[[#This Row],[idcoleccion]]&amp;"-"&amp;Sitio_Publico[[#This Row],[id]]</f>
        <v>000-4547</v>
      </c>
      <c r="W4548" s="49">
        <f>+VLOOKUP(Sitio_Publico[[#This Row],[territorio]],Estructura!$AE$4:$AH$1067,4,0)</f>
        <v>20000010</v>
      </c>
      <c r="X4548" s="49" t="str">
        <f>+VLOOKUP(Sitio_Publico[[#This Row],[tema]],Estructura!$G$4:$J$532,4,0)</f>
        <v>T-65</v>
      </c>
      <c r="Y4548" s="49" t="str">
        <f>+VLOOKUP(Sitio_Publico[[#This Row],[contenido]],Estructura!$L$4:$O$473,4,0)</f>
        <v>C-38</v>
      </c>
      <c r="Z4548" s="49" t="str">
        <f>+VLOOKUP(Sitio_Publico[[#This Row],[Filtro Integrado]],Estructura!$U$4:$W$529,3,0)</f>
        <v>FI-0</v>
      </c>
      <c r="AA4548" s="49" t="str">
        <f>+VLOOKUP(Sitio_Publico[[#This Row],[Muestra]],Estructura!$Y$4:$AB$483,4,0)</f>
        <v>M-000388</v>
      </c>
    </row>
    <row r="4549" spans="1:27" ht="71.400000000000006" x14ac:dyDescent="0.3">
      <c r="A4549" s="16">
        <f t="shared" si="71"/>
        <v>4548</v>
      </c>
      <c r="B4549" s="47" t="s">
        <v>15118</v>
      </c>
      <c r="C4549" s="13" t="s">
        <v>20237</v>
      </c>
      <c r="D4549" s="13" t="s">
        <v>20238</v>
      </c>
      <c r="E4549" s="44">
        <v>2485</v>
      </c>
      <c r="F4549" s="13" t="s">
        <v>20239</v>
      </c>
      <c r="G4549" s="23" t="s">
        <v>20263</v>
      </c>
      <c r="H4549" s="42" t="s">
        <v>457</v>
      </c>
      <c r="I4549" s="28" t="s">
        <v>373</v>
      </c>
      <c r="J4549" s="12" t="s">
        <v>393</v>
      </c>
      <c r="K4549" s="28" t="s">
        <v>20825</v>
      </c>
      <c r="L4549" s="12" t="s">
        <v>20251</v>
      </c>
      <c r="M4549" s="12" t="s">
        <v>20243</v>
      </c>
      <c r="N4549" s="12" t="s">
        <v>20244</v>
      </c>
      <c r="O4549" s="26" t="s">
        <v>20847</v>
      </c>
      <c r="P4549" s="26" t="s">
        <v>20848</v>
      </c>
      <c r="Q4549" s="25" t="s">
        <v>20282</v>
      </c>
      <c r="R4549" s="26" t="s">
        <v>20310</v>
      </c>
      <c r="S4549" s="15" t="s">
        <v>20857</v>
      </c>
      <c r="T4549" s="52">
        <v>0</v>
      </c>
      <c r="U4549" s="22" t="s">
        <v>20250</v>
      </c>
      <c r="V4549" s="49" t="str">
        <f>+Sitio_Publico[[#This Row],[idcoleccion]]&amp;"-"&amp;Sitio_Publico[[#This Row],[id]]</f>
        <v>000-4548</v>
      </c>
      <c r="W4549" s="49">
        <f>+VLOOKUP(Sitio_Publico[[#This Row],[territorio]],Estructura!$AE$4:$AH$1067,4,0)</f>
        <v>20000010</v>
      </c>
      <c r="X4549" s="49" t="str">
        <f>+VLOOKUP(Sitio_Publico[[#This Row],[tema]],Estructura!$G$4:$J$532,4,0)</f>
        <v>T-65</v>
      </c>
      <c r="Y4549" s="49" t="str">
        <f>+VLOOKUP(Sitio_Publico[[#This Row],[contenido]],Estructura!$L$4:$O$473,4,0)</f>
        <v>C-38</v>
      </c>
      <c r="Z4549" s="49" t="str">
        <f>+VLOOKUP(Sitio_Publico[[#This Row],[Filtro Integrado]],Estructura!$U$4:$W$529,3,0)</f>
        <v>FI-0</v>
      </c>
      <c r="AA4549" s="49" t="str">
        <f>+VLOOKUP(Sitio_Publico[[#This Row],[Muestra]],Estructura!$Y$4:$AB$483,4,0)</f>
        <v>M-000388</v>
      </c>
    </row>
    <row r="4550" spans="1:27" ht="71.400000000000006" x14ac:dyDescent="0.3">
      <c r="A4550" s="16">
        <f t="shared" si="71"/>
        <v>4549</v>
      </c>
      <c r="B4550" s="47" t="s">
        <v>15118</v>
      </c>
      <c r="C4550" s="13" t="s">
        <v>20237</v>
      </c>
      <c r="D4550" s="13" t="s">
        <v>20238</v>
      </c>
      <c r="E4550" s="44">
        <v>2485</v>
      </c>
      <c r="F4550" s="13" t="s">
        <v>20239</v>
      </c>
      <c r="G4550" s="23" t="s">
        <v>20263</v>
      </c>
      <c r="H4550" s="42" t="s">
        <v>457</v>
      </c>
      <c r="I4550" s="28" t="s">
        <v>373</v>
      </c>
      <c r="J4550" s="12" t="s">
        <v>393</v>
      </c>
      <c r="K4550" s="28" t="s">
        <v>20825</v>
      </c>
      <c r="L4550" s="12" t="s">
        <v>20255</v>
      </c>
      <c r="M4550" s="12" t="s">
        <v>20243</v>
      </c>
      <c r="N4550" s="12" t="s">
        <v>20244</v>
      </c>
      <c r="O4550" s="26" t="s">
        <v>20850</v>
      </c>
      <c r="P4550" s="26" t="s">
        <v>20851</v>
      </c>
      <c r="Q4550" s="25" t="s">
        <v>20282</v>
      </c>
      <c r="R4550" s="26" t="s">
        <v>20310</v>
      </c>
      <c r="S4550" s="15" t="s">
        <v>20858</v>
      </c>
      <c r="T4550" s="52">
        <v>0</v>
      </c>
      <c r="U4550" s="22" t="s">
        <v>20250</v>
      </c>
      <c r="V4550" s="49" t="str">
        <f>+Sitio_Publico[[#This Row],[idcoleccion]]&amp;"-"&amp;Sitio_Publico[[#This Row],[id]]</f>
        <v>000-4549</v>
      </c>
      <c r="W4550" s="49">
        <f>+VLOOKUP(Sitio_Publico[[#This Row],[territorio]],Estructura!$AE$4:$AH$1067,4,0)</f>
        <v>20000010</v>
      </c>
      <c r="X4550" s="49" t="str">
        <f>+VLOOKUP(Sitio_Publico[[#This Row],[tema]],Estructura!$G$4:$J$532,4,0)</f>
        <v>T-65</v>
      </c>
      <c r="Y4550" s="49" t="str">
        <f>+VLOOKUP(Sitio_Publico[[#This Row],[contenido]],Estructura!$L$4:$O$473,4,0)</f>
        <v>C-38</v>
      </c>
      <c r="Z4550" s="49" t="str">
        <f>+VLOOKUP(Sitio_Publico[[#This Row],[Filtro Integrado]],Estructura!$U$4:$W$529,3,0)</f>
        <v>FI-0</v>
      </c>
      <c r="AA4550" s="49" t="str">
        <f>+VLOOKUP(Sitio_Publico[[#This Row],[Muestra]],Estructura!$Y$4:$AB$483,4,0)</f>
        <v>M-000388</v>
      </c>
    </row>
    <row r="4551" spans="1:27" ht="61.2" x14ac:dyDescent="0.3">
      <c r="A4551" s="16">
        <f t="shared" si="71"/>
        <v>4550</v>
      </c>
      <c r="B4551" s="47" t="s">
        <v>15118</v>
      </c>
      <c r="C4551" s="13" t="s">
        <v>20237</v>
      </c>
      <c r="D4551" s="13" t="s">
        <v>20238</v>
      </c>
      <c r="E4551" s="44">
        <v>2485</v>
      </c>
      <c r="F4551" s="13" t="s">
        <v>20296</v>
      </c>
      <c r="G4551" s="23" t="s">
        <v>20297</v>
      </c>
      <c r="H4551" s="42" t="s">
        <v>457</v>
      </c>
      <c r="I4551" s="28" t="s">
        <v>373</v>
      </c>
      <c r="J4551" s="12" t="s">
        <v>393</v>
      </c>
      <c r="K4551" s="28" t="s">
        <v>20825</v>
      </c>
      <c r="L4551" s="12" t="s">
        <v>20275</v>
      </c>
      <c r="M4551" s="12" t="s">
        <v>20243</v>
      </c>
      <c r="N4551" s="12" t="s">
        <v>20244</v>
      </c>
      <c r="O4551" s="26" t="s">
        <v>20859</v>
      </c>
      <c r="P4551" s="26" t="s">
        <v>20860</v>
      </c>
      <c r="Q4551" s="25" t="s">
        <v>20247</v>
      </c>
      <c r="R4551" s="26" t="s">
        <v>20310</v>
      </c>
      <c r="S4551" s="15" t="s">
        <v>20861</v>
      </c>
      <c r="T4551" s="52">
        <v>0</v>
      </c>
      <c r="U4551" s="22" t="s">
        <v>20250</v>
      </c>
      <c r="V4551" s="49" t="str">
        <f>+Sitio_Publico[[#This Row],[idcoleccion]]&amp;"-"&amp;Sitio_Publico[[#This Row],[id]]</f>
        <v>000-4550</v>
      </c>
      <c r="W4551" s="49">
        <f>+VLOOKUP(Sitio_Publico[[#This Row],[territorio]],Estructura!$AE$4:$AH$1067,4,0)</f>
        <v>20000010</v>
      </c>
      <c r="X4551" s="49" t="str">
        <f>+VLOOKUP(Sitio_Publico[[#This Row],[tema]],Estructura!$G$4:$J$532,4,0)</f>
        <v>T-66</v>
      </c>
      <c r="Y4551" s="49" t="str">
        <f>+VLOOKUP(Sitio_Publico[[#This Row],[contenido]],Estructura!$L$4:$O$473,4,0)</f>
        <v>C-40</v>
      </c>
      <c r="Z4551" s="49" t="str">
        <f>+VLOOKUP(Sitio_Publico[[#This Row],[Filtro Integrado]],Estructura!$U$4:$W$529,3,0)</f>
        <v>FI-0</v>
      </c>
      <c r="AA4551" s="49" t="str">
        <f>+VLOOKUP(Sitio_Publico[[#This Row],[Muestra]],Estructura!$Y$4:$AB$483,4,0)</f>
        <v>M-000388</v>
      </c>
    </row>
    <row r="4552" spans="1:27" ht="61.2" x14ac:dyDescent="0.3">
      <c r="A4552" s="16">
        <f t="shared" si="71"/>
        <v>4551</v>
      </c>
      <c r="B4552" s="47" t="s">
        <v>15118</v>
      </c>
      <c r="C4552" s="13" t="s">
        <v>20237</v>
      </c>
      <c r="D4552" s="13" t="s">
        <v>20238</v>
      </c>
      <c r="E4552" s="44">
        <v>2485</v>
      </c>
      <c r="F4552" s="13" t="s">
        <v>20296</v>
      </c>
      <c r="G4552" s="23" t="s">
        <v>20297</v>
      </c>
      <c r="H4552" s="42" t="s">
        <v>457</v>
      </c>
      <c r="I4552" s="28" t="s">
        <v>373</v>
      </c>
      <c r="J4552" s="12" t="s">
        <v>20274</v>
      </c>
      <c r="K4552" s="28" t="s">
        <v>20825</v>
      </c>
      <c r="L4552" s="12" t="s">
        <v>20275</v>
      </c>
      <c r="M4552" s="12" t="s">
        <v>20243</v>
      </c>
      <c r="N4552" s="12" t="s">
        <v>20244</v>
      </c>
      <c r="O4552" s="26" t="s">
        <v>20862</v>
      </c>
      <c r="P4552" s="26" t="s">
        <v>20863</v>
      </c>
      <c r="Q4552" s="25" t="s">
        <v>20278</v>
      </c>
      <c r="R4552" s="26" t="s">
        <v>20310</v>
      </c>
      <c r="S4552" s="15" t="s">
        <v>20864</v>
      </c>
      <c r="T4552" s="52">
        <v>0</v>
      </c>
      <c r="U4552" s="22" t="s">
        <v>20250</v>
      </c>
      <c r="V4552" s="49" t="str">
        <f>+Sitio_Publico[[#This Row],[idcoleccion]]&amp;"-"&amp;Sitio_Publico[[#This Row],[id]]</f>
        <v>000-4551</v>
      </c>
      <c r="W4552" s="49">
        <f>+VLOOKUP(Sitio_Publico[[#This Row],[territorio]],Estructura!$AE$4:$AH$1067,4,0)</f>
        <v>20000010</v>
      </c>
      <c r="X4552" s="49" t="str">
        <f>+VLOOKUP(Sitio_Publico[[#This Row],[tema]],Estructura!$G$4:$J$532,4,0)</f>
        <v>T-66</v>
      </c>
      <c r="Y4552" s="49" t="str">
        <f>+VLOOKUP(Sitio_Publico[[#This Row],[contenido]],Estructura!$L$4:$O$473,4,0)</f>
        <v>C-40</v>
      </c>
      <c r="Z4552" s="49" t="str">
        <f>+VLOOKUP(Sitio_Publico[[#This Row],[Filtro Integrado]],Estructura!$U$4:$W$529,3,0)</f>
        <v>FI-17</v>
      </c>
      <c r="AA4552" s="49" t="str">
        <f>+VLOOKUP(Sitio_Publico[[#This Row],[Muestra]],Estructura!$Y$4:$AB$483,4,0)</f>
        <v>M-000388</v>
      </c>
    </row>
    <row r="4553" spans="1:27" ht="61.2" x14ac:dyDescent="0.3">
      <c r="A4553" s="16">
        <f t="shared" si="71"/>
        <v>4552</v>
      </c>
      <c r="B4553" s="47" t="s">
        <v>15118</v>
      </c>
      <c r="C4553" s="13" t="s">
        <v>20237</v>
      </c>
      <c r="D4553" s="13" t="s">
        <v>20238</v>
      </c>
      <c r="E4553" s="44">
        <v>2485</v>
      </c>
      <c r="F4553" s="13" t="s">
        <v>20296</v>
      </c>
      <c r="G4553" s="23" t="s">
        <v>20297</v>
      </c>
      <c r="H4553" s="42" t="s">
        <v>457</v>
      </c>
      <c r="I4553" s="28" t="s">
        <v>373</v>
      </c>
      <c r="J4553" s="12" t="s">
        <v>393</v>
      </c>
      <c r="K4553" s="28" t="s">
        <v>20825</v>
      </c>
      <c r="L4553" s="12" t="s">
        <v>20275</v>
      </c>
      <c r="M4553" s="12" t="s">
        <v>20243</v>
      </c>
      <c r="N4553" s="12" t="s">
        <v>20244</v>
      </c>
      <c r="O4553" s="26" t="s">
        <v>20865</v>
      </c>
      <c r="P4553" s="26" t="s">
        <v>20866</v>
      </c>
      <c r="Q4553" s="25" t="s">
        <v>20282</v>
      </c>
      <c r="R4553" s="26" t="s">
        <v>20310</v>
      </c>
      <c r="S4553" s="15" t="s">
        <v>20867</v>
      </c>
      <c r="T4553" s="52">
        <v>0</v>
      </c>
      <c r="U4553" s="22" t="s">
        <v>20250</v>
      </c>
      <c r="V4553" s="49" t="str">
        <f>+Sitio_Publico[[#This Row],[idcoleccion]]&amp;"-"&amp;Sitio_Publico[[#This Row],[id]]</f>
        <v>000-4552</v>
      </c>
      <c r="W4553" s="49">
        <f>+VLOOKUP(Sitio_Publico[[#This Row],[territorio]],Estructura!$AE$4:$AH$1067,4,0)</f>
        <v>20000010</v>
      </c>
      <c r="X4553" s="49" t="str">
        <f>+VLOOKUP(Sitio_Publico[[#This Row],[tema]],Estructura!$G$4:$J$532,4,0)</f>
        <v>T-66</v>
      </c>
      <c r="Y4553" s="49" t="str">
        <f>+VLOOKUP(Sitio_Publico[[#This Row],[contenido]],Estructura!$L$4:$O$473,4,0)</f>
        <v>C-40</v>
      </c>
      <c r="Z4553" s="49" t="str">
        <f>+VLOOKUP(Sitio_Publico[[#This Row],[Filtro Integrado]],Estructura!$U$4:$W$529,3,0)</f>
        <v>FI-0</v>
      </c>
      <c r="AA4553" s="49" t="str">
        <f>+VLOOKUP(Sitio_Publico[[#This Row],[Muestra]],Estructura!$Y$4:$AB$483,4,0)</f>
        <v>M-000388</v>
      </c>
    </row>
    <row r="4554" spans="1:27" ht="51" x14ac:dyDescent="0.3">
      <c r="A4554" s="16">
        <f t="shared" si="71"/>
        <v>4553</v>
      </c>
      <c r="B4554" s="47" t="s">
        <v>15118</v>
      </c>
      <c r="C4554" s="13" t="s">
        <v>20237</v>
      </c>
      <c r="D4554" s="13" t="s">
        <v>20238</v>
      </c>
      <c r="E4554" s="44">
        <v>3105</v>
      </c>
      <c r="F4554" s="13" t="s">
        <v>20239</v>
      </c>
      <c r="G4554" s="23" t="s">
        <v>20240</v>
      </c>
      <c r="H4554" s="42" t="s">
        <v>457</v>
      </c>
      <c r="I4554" s="28" t="s">
        <v>373</v>
      </c>
      <c r="J4554" s="12" t="s">
        <v>393</v>
      </c>
      <c r="K4554" s="28" t="s">
        <v>20868</v>
      </c>
      <c r="L4554" s="12" t="s">
        <v>20242</v>
      </c>
      <c r="M4554" s="12" t="s">
        <v>20243</v>
      </c>
      <c r="N4554" s="12" t="s">
        <v>20244</v>
      </c>
      <c r="O4554" s="26" t="s">
        <v>20869</v>
      </c>
      <c r="P4554" s="26" t="s">
        <v>20870</v>
      </c>
      <c r="Q4554" s="25" t="s">
        <v>20247</v>
      </c>
      <c r="R4554" s="26" t="s">
        <v>20354</v>
      </c>
      <c r="S4554" s="15" t="s">
        <v>20871</v>
      </c>
      <c r="T4554" s="52">
        <v>0</v>
      </c>
      <c r="U4554" s="22" t="s">
        <v>20250</v>
      </c>
      <c r="V4554" s="49" t="str">
        <f>+Sitio_Publico[[#This Row],[idcoleccion]]&amp;"-"&amp;Sitio_Publico[[#This Row],[id]]</f>
        <v>000-4553</v>
      </c>
      <c r="W4554" s="49">
        <f>+VLOOKUP(Sitio_Publico[[#This Row],[territorio]],Estructura!$AE$4:$AH$1067,4,0)</f>
        <v>20000010</v>
      </c>
      <c r="X4554" s="49" t="str">
        <f>+VLOOKUP(Sitio_Publico[[#This Row],[tema]],Estructura!$G$4:$J$532,4,0)</f>
        <v>T-65</v>
      </c>
      <c r="Y4554" s="49" t="str">
        <f>+VLOOKUP(Sitio_Publico[[#This Row],[contenido]],Estructura!$L$4:$O$473,4,0)</f>
        <v>C-37</v>
      </c>
      <c r="Z4554" s="49" t="str">
        <f>+VLOOKUP(Sitio_Publico[[#This Row],[Filtro Integrado]],Estructura!$U$4:$W$529,3,0)</f>
        <v>FI-0</v>
      </c>
      <c r="AA4554" s="49" t="str">
        <f>+VLOOKUP(Sitio_Publico[[#This Row],[Muestra]],Estructura!$Y$4:$AB$483,4,0)</f>
        <v>M-000389</v>
      </c>
    </row>
    <row r="4555" spans="1:27" ht="51" x14ac:dyDescent="0.3">
      <c r="A4555" s="16">
        <f t="shared" si="71"/>
        <v>4554</v>
      </c>
      <c r="B4555" s="47" t="s">
        <v>15118</v>
      </c>
      <c r="C4555" s="13" t="s">
        <v>20237</v>
      </c>
      <c r="D4555" s="13" t="s">
        <v>20238</v>
      </c>
      <c r="E4555" s="44">
        <v>3105</v>
      </c>
      <c r="F4555" s="13" t="s">
        <v>20239</v>
      </c>
      <c r="G4555" s="23" t="s">
        <v>20240</v>
      </c>
      <c r="H4555" s="42" t="s">
        <v>457</v>
      </c>
      <c r="I4555" s="28" t="s">
        <v>373</v>
      </c>
      <c r="J4555" s="12" t="s">
        <v>393</v>
      </c>
      <c r="K4555" s="28" t="s">
        <v>20868</v>
      </c>
      <c r="L4555" s="12" t="s">
        <v>20251</v>
      </c>
      <c r="M4555" s="12" t="s">
        <v>20243</v>
      </c>
      <c r="N4555" s="12" t="s">
        <v>20244</v>
      </c>
      <c r="O4555" s="26" t="s">
        <v>20872</v>
      </c>
      <c r="P4555" s="26" t="s">
        <v>20873</v>
      </c>
      <c r="Q4555" s="25" t="s">
        <v>20247</v>
      </c>
      <c r="R4555" s="26" t="s">
        <v>20354</v>
      </c>
      <c r="S4555" s="15" t="s">
        <v>20874</v>
      </c>
      <c r="T4555" s="52">
        <v>0</v>
      </c>
      <c r="U4555" s="22" t="s">
        <v>20250</v>
      </c>
      <c r="V4555" s="49" t="str">
        <f>+Sitio_Publico[[#This Row],[idcoleccion]]&amp;"-"&amp;Sitio_Publico[[#This Row],[id]]</f>
        <v>000-4554</v>
      </c>
      <c r="W4555" s="49">
        <f>+VLOOKUP(Sitio_Publico[[#This Row],[territorio]],Estructura!$AE$4:$AH$1067,4,0)</f>
        <v>20000010</v>
      </c>
      <c r="X4555" s="49" t="str">
        <f>+VLOOKUP(Sitio_Publico[[#This Row],[tema]],Estructura!$G$4:$J$532,4,0)</f>
        <v>T-65</v>
      </c>
      <c r="Y4555" s="49" t="str">
        <f>+VLOOKUP(Sitio_Publico[[#This Row],[contenido]],Estructura!$L$4:$O$473,4,0)</f>
        <v>C-37</v>
      </c>
      <c r="Z4555" s="49" t="str">
        <f>+VLOOKUP(Sitio_Publico[[#This Row],[Filtro Integrado]],Estructura!$U$4:$W$529,3,0)</f>
        <v>FI-0</v>
      </c>
      <c r="AA4555" s="49" t="str">
        <f>+VLOOKUP(Sitio_Publico[[#This Row],[Muestra]],Estructura!$Y$4:$AB$483,4,0)</f>
        <v>M-000389</v>
      </c>
    </row>
    <row r="4556" spans="1:27" ht="51" x14ac:dyDescent="0.3">
      <c r="A4556" s="16">
        <f t="shared" si="71"/>
        <v>4555</v>
      </c>
      <c r="B4556" s="47" t="s">
        <v>15118</v>
      </c>
      <c r="C4556" s="13" t="s">
        <v>20237</v>
      </c>
      <c r="D4556" s="13" t="s">
        <v>20238</v>
      </c>
      <c r="E4556" s="44">
        <v>3105</v>
      </c>
      <c r="F4556" s="13" t="s">
        <v>20239</v>
      </c>
      <c r="G4556" s="23" t="s">
        <v>20240</v>
      </c>
      <c r="H4556" s="42" t="s">
        <v>457</v>
      </c>
      <c r="I4556" s="28" t="s">
        <v>373</v>
      </c>
      <c r="J4556" s="12" t="s">
        <v>393</v>
      </c>
      <c r="K4556" s="28" t="s">
        <v>20868</v>
      </c>
      <c r="L4556" s="12" t="s">
        <v>20255</v>
      </c>
      <c r="M4556" s="12" t="s">
        <v>20243</v>
      </c>
      <c r="N4556" s="12" t="s">
        <v>20244</v>
      </c>
      <c r="O4556" s="26" t="s">
        <v>20875</v>
      </c>
      <c r="P4556" s="26" t="s">
        <v>20876</v>
      </c>
      <c r="Q4556" s="25" t="s">
        <v>20247</v>
      </c>
      <c r="R4556" s="26" t="s">
        <v>20354</v>
      </c>
      <c r="S4556" s="15" t="s">
        <v>20877</v>
      </c>
      <c r="T4556" s="52">
        <v>0</v>
      </c>
      <c r="U4556" s="22" t="s">
        <v>20250</v>
      </c>
      <c r="V4556" s="49" t="str">
        <f>+Sitio_Publico[[#This Row],[idcoleccion]]&amp;"-"&amp;Sitio_Publico[[#This Row],[id]]</f>
        <v>000-4555</v>
      </c>
      <c r="W4556" s="49">
        <f>+VLOOKUP(Sitio_Publico[[#This Row],[territorio]],Estructura!$AE$4:$AH$1067,4,0)</f>
        <v>20000010</v>
      </c>
      <c r="X4556" s="49" t="str">
        <f>+VLOOKUP(Sitio_Publico[[#This Row],[tema]],Estructura!$G$4:$J$532,4,0)</f>
        <v>T-65</v>
      </c>
      <c r="Y4556" s="49" t="str">
        <f>+VLOOKUP(Sitio_Publico[[#This Row],[contenido]],Estructura!$L$4:$O$473,4,0)</f>
        <v>C-37</v>
      </c>
      <c r="Z4556" s="49" t="str">
        <f>+VLOOKUP(Sitio_Publico[[#This Row],[Filtro Integrado]],Estructura!$U$4:$W$529,3,0)</f>
        <v>FI-0</v>
      </c>
      <c r="AA4556" s="49" t="str">
        <f>+VLOOKUP(Sitio_Publico[[#This Row],[Muestra]],Estructura!$Y$4:$AB$483,4,0)</f>
        <v>M-000389</v>
      </c>
    </row>
    <row r="4557" spans="1:27" ht="51" x14ac:dyDescent="0.3">
      <c r="A4557" s="16">
        <f t="shared" si="71"/>
        <v>4556</v>
      </c>
      <c r="B4557" s="47" t="s">
        <v>15118</v>
      </c>
      <c r="C4557" s="13" t="s">
        <v>20237</v>
      </c>
      <c r="D4557" s="13" t="s">
        <v>20238</v>
      </c>
      <c r="E4557" s="44">
        <v>3105</v>
      </c>
      <c r="F4557" s="13" t="s">
        <v>20239</v>
      </c>
      <c r="G4557" s="23" t="s">
        <v>20240</v>
      </c>
      <c r="H4557" s="42" t="s">
        <v>457</v>
      </c>
      <c r="I4557" s="28" t="s">
        <v>373</v>
      </c>
      <c r="J4557" s="12" t="s">
        <v>393</v>
      </c>
      <c r="K4557" s="28" t="s">
        <v>20868</v>
      </c>
      <c r="L4557" s="12" t="s">
        <v>20259</v>
      </c>
      <c r="M4557" s="12" t="s">
        <v>20243</v>
      </c>
      <c r="N4557" s="12" t="s">
        <v>20244</v>
      </c>
      <c r="O4557" s="26" t="s">
        <v>20878</v>
      </c>
      <c r="P4557" s="26" t="s">
        <v>20879</v>
      </c>
      <c r="Q4557" s="25" t="s">
        <v>20247</v>
      </c>
      <c r="R4557" s="26" t="s">
        <v>20354</v>
      </c>
      <c r="S4557" s="15" t="s">
        <v>20880</v>
      </c>
      <c r="T4557" s="52">
        <v>0</v>
      </c>
      <c r="U4557" s="22" t="s">
        <v>20250</v>
      </c>
      <c r="V4557" s="49" t="str">
        <f>+Sitio_Publico[[#This Row],[idcoleccion]]&amp;"-"&amp;Sitio_Publico[[#This Row],[id]]</f>
        <v>000-4556</v>
      </c>
      <c r="W4557" s="49">
        <f>+VLOOKUP(Sitio_Publico[[#This Row],[territorio]],Estructura!$AE$4:$AH$1067,4,0)</f>
        <v>20000010</v>
      </c>
      <c r="X4557" s="49" t="str">
        <f>+VLOOKUP(Sitio_Publico[[#This Row],[tema]],Estructura!$G$4:$J$532,4,0)</f>
        <v>T-65</v>
      </c>
      <c r="Y4557" s="49" t="str">
        <f>+VLOOKUP(Sitio_Publico[[#This Row],[contenido]],Estructura!$L$4:$O$473,4,0)</f>
        <v>C-37</v>
      </c>
      <c r="Z4557" s="49" t="str">
        <f>+VLOOKUP(Sitio_Publico[[#This Row],[Filtro Integrado]],Estructura!$U$4:$W$529,3,0)</f>
        <v>FI-0</v>
      </c>
      <c r="AA4557" s="49" t="str">
        <f>+VLOOKUP(Sitio_Publico[[#This Row],[Muestra]],Estructura!$Y$4:$AB$483,4,0)</f>
        <v>M-000389</v>
      </c>
    </row>
    <row r="4558" spans="1:27" ht="51" x14ac:dyDescent="0.3">
      <c r="A4558" s="16">
        <f t="shared" si="71"/>
        <v>4557</v>
      </c>
      <c r="B4558" s="47" t="s">
        <v>15118</v>
      </c>
      <c r="C4558" s="13" t="s">
        <v>20237</v>
      </c>
      <c r="D4558" s="13" t="s">
        <v>20238</v>
      </c>
      <c r="E4558" s="44">
        <v>3105</v>
      </c>
      <c r="F4558" s="13" t="s">
        <v>20239</v>
      </c>
      <c r="G4558" s="23" t="s">
        <v>20263</v>
      </c>
      <c r="H4558" s="42" t="s">
        <v>457</v>
      </c>
      <c r="I4558" s="28" t="s">
        <v>373</v>
      </c>
      <c r="J4558" s="12" t="s">
        <v>393</v>
      </c>
      <c r="K4558" s="28" t="s">
        <v>20868</v>
      </c>
      <c r="L4558" s="12" t="s">
        <v>20242</v>
      </c>
      <c r="M4558" s="12" t="s">
        <v>20243</v>
      </c>
      <c r="N4558" s="12" t="s">
        <v>20244</v>
      </c>
      <c r="O4558" s="26" t="s">
        <v>20869</v>
      </c>
      <c r="P4558" s="26" t="s">
        <v>20870</v>
      </c>
      <c r="Q4558" s="25" t="s">
        <v>20247</v>
      </c>
      <c r="R4558" s="26" t="s">
        <v>20354</v>
      </c>
      <c r="S4558" s="15" t="s">
        <v>20881</v>
      </c>
      <c r="T4558" s="52">
        <v>0</v>
      </c>
      <c r="U4558" s="22" t="s">
        <v>20250</v>
      </c>
      <c r="V4558" s="49" t="str">
        <f>+Sitio_Publico[[#This Row],[idcoleccion]]&amp;"-"&amp;Sitio_Publico[[#This Row],[id]]</f>
        <v>000-4557</v>
      </c>
      <c r="W4558" s="49">
        <f>+VLOOKUP(Sitio_Publico[[#This Row],[territorio]],Estructura!$AE$4:$AH$1067,4,0)</f>
        <v>20000010</v>
      </c>
      <c r="X4558" s="49" t="str">
        <f>+VLOOKUP(Sitio_Publico[[#This Row],[tema]],Estructura!$G$4:$J$532,4,0)</f>
        <v>T-65</v>
      </c>
      <c r="Y4558" s="49" t="str">
        <f>+VLOOKUP(Sitio_Publico[[#This Row],[contenido]],Estructura!$L$4:$O$473,4,0)</f>
        <v>C-38</v>
      </c>
      <c r="Z4558" s="49" t="str">
        <f>+VLOOKUP(Sitio_Publico[[#This Row],[Filtro Integrado]],Estructura!$U$4:$W$529,3,0)</f>
        <v>FI-0</v>
      </c>
      <c r="AA4558" s="49" t="str">
        <f>+VLOOKUP(Sitio_Publico[[#This Row],[Muestra]],Estructura!$Y$4:$AB$483,4,0)</f>
        <v>M-000389</v>
      </c>
    </row>
    <row r="4559" spans="1:27" ht="51" x14ac:dyDescent="0.3">
      <c r="A4559" s="16">
        <f t="shared" si="71"/>
        <v>4558</v>
      </c>
      <c r="B4559" s="47" t="s">
        <v>15118</v>
      </c>
      <c r="C4559" s="13" t="s">
        <v>20237</v>
      </c>
      <c r="D4559" s="13" t="s">
        <v>20238</v>
      </c>
      <c r="E4559" s="44">
        <v>3105</v>
      </c>
      <c r="F4559" s="13" t="s">
        <v>20239</v>
      </c>
      <c r="G4559" s="23" t="s">
        <v>20263</v>
      </c>
      <c r="H4559" s="42" t="s">
        <v>457</v>
      </c>
      <c r="I4559" s="28" t="s">
        <v>373</v>
      </c>
      <c r="J4559" s="12" t="s">
        <v>393</v>
      </c>
      <c r="K4559" s="28" t="s">
        <v>20868</v>
      </c>
      <c r="L4559" s="12" t="s">
        <v>20251</v>
      </c>
      <c r="M4559" s="12" t="s">
        <v>20243</v>
      </c>
      <c r="N4559" s="12" t="s">
        <v>20244</v>
      </c>
      <c r="O4559" s="26" t="s">
        <v>20872</v>
      </c>
      <c r="P4559" s="26" t="s">
        <v>20873</v>
      </c>
      <c r="Q4559" s="25" t="s">
        <v>20247</v>
      </c>
      <c r="R4559" s="26" t="s">
        <v>20354</v>
      </c>
      <c r="S4559" s="15" t="s">
        <v>20882</v>
      </c>
      <c r="T4559" s="52">
        <v>0</v>
      </c>
      <c r="U4559" s="22" t="s">
        <v>20250</v>
      </c>
      <c r="V4559" s="49" t="str">
        <f>+Sitio_Publico[[#This Row],[idcoleccion]]&amp;"-"&amp;Sitio_Publico[[#This Row],[id]]</f>
        <v>000-4558</v>
      </c>
      <c r="W4559" s="49">
        <f>+VLOOKUP(Sitio_Publico[[#This Row],[territorio]],Estructura!$AE$4:$AH$1067,4,0)</f>
        <v>20000010</v>
      </c>
      <c r="X4559" s="49" t="str">
        <f>+VLOOKUP(Sitio_Publico[[#This Row],[tema]],Estructura!$G$4:$J$532,4,0)</f>
        <v>T-65</v>
      </c>
      <c r="Y4559" s="49" t="str">
        <f>+VLOOKUP(Sitio_Publico[[#This Row],[contenido]],Estructura!$L$4:$O$473,4,0)</f>
        <v>C-38</v>
      </c>
      <c r="Z4559" s="49" t="str">
        <f>+VLOOKUP(Sitio_Publico[[#This Row],[Filtro Integrado]],Estructura!$U$4:$W$529,3,0)</f>
        <v>FI-0</v>
      </c>
      <c r="AA4559" s="49" t="str">
        <f>+VLOOKUP(Sitio_Publico[[#This Row],[Muestra]],Estructura!$Y$4:$AB$483,4,0)</f>
        <v>M-000389</v>
      </c>
    </row>
    <row r="4560" spans="1:27" ht="51" x14ac:dyDescent="0.3">
      <c r="A4560" s="16">
        <f t="shared" si="71"/>
        <v>4559</v>
      </c>
      <c r="B4560" s="47" t="s">
        <v>15118</v>
      </c>
      <c r="C4560" s="13" t="s">
        <v>20237</v>
      </c>
      <c r="D4560" s="13" t="s">
        <v>20238</v>
      </c>
      <c r="E4560" s="44">
        <v>3105</v>
      </c>
      <c r="F4560" s="13" t="s">
        <v>20239</v>
      </c>
      <c r="G4560" s="23" t="s">
        <v>20263</v>
      </c>
      <c r="H4560" s="42" t="s">
        <v>457</v>
      </c>
      <c r="I4560" s="28" t="s">
        <v>373</v>
      </c>
      <c r="J4560" s="12" t="s">
        <v>393</v>
      </c>
      <c r="K4560" s="28" t="s">
        <v>20868</v>
      </c>
      <c r="L4560" s="12" t="s">
        <v>20255</v>
      </c>
      <c r="M4560" s="12" t="s">
        <v>20243</v>
      </c>
      <c r="N4560" s="12" t="s">
        <v>20244</v>
      </c>
      <c r="O4560" s="26" t="s">
        <v>20875</v>
      </c>
      <c r="P4560" s="26" t="s">
        <v>20876</v>
      </c>
      <c r="Q4560" s="25" t="s">
        <v>20247</v>
      </c>
      <c r="R4560" s="26" t="s">
        <v>20354</v>
      </c>
      <c r="S4560" s="15" t="s">
        <v>20883</v>
      </c>
      <c r="T4560" s="52">
        <v>0</v>
      </c>
      <c r="U4560" s="22" t="s">
        <v>20250</v>
      </c>
      <c r="V4560" s="49" t="str">
        <f>+Sitio_Publico[[#This Row],[idcoleccion]]&amp;"-"&amp;Sitio_Publico[[#This Row],[id]]</f>
        <v>000-4559</v>
      </c>
      <c r="W4560" s="49">
        <f>+VLOOKUP(Sitio_Publico[[#This Row],[territorio]],Estructura!$AE$4:$AH$1067,4,0)</f>
        <v>20000010</v>
      </c>
      <c r="X4560" s="49" t="str">
        <f>+VLOOKUP(Sitio_Publico[[#This Row],[tema]],Estructura!$G$4:$J$532,4,0)</f>
        <v>T-65</v>
      </c>
      <c r="Y4560" s="49" t="str">
        <f>+VLOOKUP(Sitio_Publico[[#This Row],[contenido]],Estructura!$L$4:$O$473,4,0)</f>
        <v>C-38</v>
      </c>
      <c r="Z4560" s="49" t="str">
        <f>+VLOOKUP(Sitio_Publico[[#This Row],[Filtro Integrado]],Estructura!$U$4:$W$529,3,0)</f>
        <v>FI-0</v>
      </c>
      <c r="AA4560" s="49" t="str">
        <f>+VLOOKUP(Sitio_Publico[[#This Row],[Muestra]],Estructura!$Y$4:$AB$483,4,0)</f>
        <v>M-000389</v>
      </c>
    </row>
    <row r="4561" spans="1:27" ht="51" x14ac:dyDescent="0.3">
      <c r="A4561" s="16">
        <f t="shared" si="71"/>
        <v>4560</v>
      </c>
      <c r="B4561" s="47" t="s">
        <v>15118</v>
      </c>
      <c r="C4561" s="13" t="s">
        <v>20237</v>
      </c>
      <c r="D4561" s="13" t="s">
        <v>20238</v>
      </c>
      <c r="E4561" s="44">
        <v>3105</v>
      </c>
      <c r="F4561" s="13" t="s">
        <v>20239</v>
      </c>
      <c r="G4561" s="23" t="s">
        <v>20273</v>
      </c>
      <c r="H4561" s="42" t="s">
        <v>457</v>
      </c>
      <c r="I4561" s="28" t="s">
        <v>373</v>
      </c>
      <c r="J4561" s="12" t="s">
        <v>20274</v>
      </c>
      <c r="K4561" s="28" t="s">
        <v>20868</v>
      </c>
      <c r="L4561" s="12" t="s">
        <v>20275</v>
      </c>
      <c r="M4561" s="12" t="s">
        <v>20243</v>
      </c>
      <c r="N4561" s="12" t="s">
        <v>20244</v>
      </c>
      <c r="O4561" s="26" t="s">
        <v>20884</v>
      </c>
      <c r="P4561" s="26" t="s">
        <v>20885</v>
      </c>
      <c r="Q4561" s="25" t="s">
        <v>20278</v>
      </c>
      <c r="R4561" s="26" t="s">
        <v>20354</v>
      </c>
      <c r="S4561" s="15" t="s">
        <v>20886</v>
      </c>
      <c r="T4561" s="52">
        <v>0</v>
      </c>
      <c r="U4561" s="22" t="s">
        <v>20250</v>
      </c>
      <c r="V4561" s="49" t="str">
        <f>+Sitio_Publico[[#This Row],[idcoleccion]]&amp;"-"&amp;Sitio_Publico[[#This Row],[id]]</f>
        <v>000-4560</v>
      </c>
      <c r="W4561" s="49">
        <f>+VLOOKUP(Sitio_Publico[[#This Row],[territorio]],Estructura!$AE$4:$AH$1067,4,0)</f>
        <v>20000010</v>
      </c>
      <c r="X4561" s="49" t="str">
        <f>+VLOOKUP(Sitio_Publico[[#This Row],[tema]],Estructura!$G$4:$J$532,4,0)</f>
        <v>T-65</v>
      </c>
      <c r="Y4561" s="49" t="str">
        <f>+VLOOKUP(Sitio_Publico[[#This Row],[contenido]],Estructura!$L$4:$O$473,4,0)</f>
        <v>C-39</v>
      </c>
      <c r="Z4561" s="49" t="str">
        <f>+VLOOKUP(Sitio_Publico[[#This Row],[Filtro Integrado]],Estructura!$U$4:$W$529,3,0)</f>
        <v>FI-17</v>
      </c>
      <c r="AA4561" s="49" t="str">
        <f>+VLOOKUP(Sitio_Publico[[#This Row],[Muestra]],Estructura!$Y$4:$AB$483,4,0)</f>
        <v>M-000389</v>
      </c>
    </row>
    <row r="4562" spans="1:27" ht="61.2" x14ac:dyDescent="0.3">
      <c r="A4562" s="16">
        <f t="shared" si="71"/>
        <v>4561</v>
      </c>
      <c r="B4562" s="47" t="s">
        <v>15118</v>
      </c>
      <c r="C4562" s="13" t="s">
        <v>20237</v>
      </c>
      <c r="D4562" s="13" t="s">
        <v>20238</v>
      </c>
      <c r="E4562" s="44">
        <v>3105</v>
      </c>
      <c r="F4562" s="13" t="s">
        <v>20239</v>
      </c>
      <c r="G4562" s="23" t="s">
        <v>20240</v>
      </c>
      <c r="H4562" s="42" t="s">
        <v>457</v>
      </c>
      <c r="I4562" s="28" t="s">
        <v>373</v>
      </c>
      <c r="J4562" s="12" t="s">
        <v>393</v>
      </c>
      <c r="K4562" s="28" t="s">
        <v>20868</v>
      </c>
      <c r="L4562" s="12" t="s">
        <v>20242</v>
      </c>
      <c r="M4562" s="12" t="s">
        <v>20243</v>
      </c>
      <c r="N4562" s="12" t="s">
        <v>20244</v>
      </c>
      <c r="O4562" s="26" t="s">
        <v>20887</v>
      </c>
      <c r="P4562" s="26" t="s">
        <v>20888</v>
      </c>
      <c r="Q4562" s="25" t="s">
        <v>20282</v>
      </c>
      <c r="R4562" s="26" t="s">
        <v>20354</v>
      </c>
      <c r="S4562" s="15" t="s">
        <v>20889</v>
      </c>
      <c r="T4562" s="52">
        <v>0</v>
      </c>
      <c r="U4562" s="22" t="s">
        <v>20250</v>
      </c>
      <c r="V4562" s="49" t="str">
        <f>+Sitio_Publico[[#This Row],[idcoleccion]]&amp;"-"&amp;Sitio_Publico[[#This Row],[id]]</f>
        <v>000-4561</v>
      </c>
      <c r="W4562" s="49">
        <f>+VLOOKUP(Sitio_Publico[[#This Row],[territorio]],Estructura!$AE$4:$AH$1067,4,0)</f>
        <v>20000010</v>
      </c>
      <c r="X4562" s="49" t="str">
        <f>+VLOOKUP(Sitio_Publico[[#This Row],[tema]],Estructura!$G$4:$J$532,4,0)</f>
        <v>T-65</v>
      </c>
      <c r="Y4562" s="49" t="str">
        <f>+VLOOKUP(Sitio_Publico[[#This Row],[contenido]],Estructura!$L$4:$O$473,4,0)</f>
        <v>C-37</v>
      </c>
      <c r="Z4562" s="49" t="str">
        <f>+VLOOKUP(Sitio_Publico[[#This Row],[Filtro Integrado]],Estructura!$U$4:$W$529,3,0)</f>
        <v>FI-0</v>
      </c>
      <c r="AA4562" s="49" t="str">
        <f>+VLOOKUP(Sitio_Publico[[#This Row],[Muestra]],Estructura!$Y$4:$AB$483,4,0)</f>
        <v>M-000389</v>
      </c>
    </row>
    <row r="4563" spans="1:27" ht="61.2" x14ac:dyDescent="0.3">
      <c r="A4563" s="16">
        <f t="shared" si="71"/>
        <v>4562</v>
      </c>
      <c r="B4563" s="47" t="s">
        <v>15118</v>
      </c>
      <c r="C4563" s="13" t="s">
        <v>20237</v>
      </c>
      <c r="D4563" s="13" t="s">
        <v>20238</v>
      </c>
      <c r="E4563" s="44">
        <v>3105</v>
      </c>
      <c r="F4563" s="13" t="s">
        <v>20239</v>
      </c>
      <c r="G4563" s="23" t="s">
        <v>20240</v>
      </c>
      <c r="H4563" s="42" t="s">
        <v>457</v>
      </c>
      <c r="I4563" s="28" t="s">
        <v>373</v>
      </c>
      <c r="J4563" s="12" t="s">
        <v>393</v>
      </c>
      <c r="K4563" s="28" t="s">
        <v>20868</v>
      </c>
      <c r="L4563" s="12" t="s">
        <v>20251</v>
      </c>
      <c r="M4563" s="12" t="s">
        <v>20243</v>
      </c>
      <c r="N4563" s="12" t="s">
        <v>20244</v>
      </c>
      <c r="O4563" s="26" t="s">
        <v>20890</v>
      </c>
      <c r="P4563" s="26" t="s">
        <v>20891</v>
      </c>
      <c r="Q4563" s="25" t="s">
        <v>20282</v>
      </c>
      <c r="R4563" s="26" t="s">
        <v>20354</v>
      </c>
      <c r="S4563" s="15" t="s">
        <v>20892</v>
      </c>
      <c r="T4563" s="52">
        <v>0</v>
      </c>
      <c r="U4563" s="22" t="s">
        <v>20250</v>
      </c>
      <c r="V4563" s="49" t="str">
        <f>+Sitio_Publico[[#This Row],[idcoleccion]]&amp;"-"&amp;Sitio_Publico[[#This Row],[id]]</f>
        <v>000-4562</v>
      </c>
      <c r="W4563" s="49">
        <f>+VLOOKUP(Sitio_Publico[[#This Row],[territorio]],Estructura!$AE$4:$AH$1067,4,0)</f>
        <v>20000010</v>
      </c>
      <c r="X4563" s="49" t="str">
        <f>+VLOOKUP(Sitio_Publico[[#This Row],[tema]],Estructura!$G$4:$J$532,4,0)</f>
        <v>T-65</v>
      </c>
      <c r="Y4563" s="49" t="str">
        <f>+VLOOKUP(Sitio_Publico[[#This Row],[contenido]],Estructura!$L$4:$O$473,4,0)</f>
        <v>C-37</v>
      </c>
      <c r="Z4563" s="49" t="str">
        <f>+VLOOKUP(Sitio_Publico[[#This Row],[Filtro Integrado]],Estructura!$U$4:$W$529,3,0)</f>
        <v>FI-0</v>
      </c>
      <c r="AA4563" s="49" t="str">
        <f>+VLOOKUP(Sitio_Publico[[#This Row],[Muestra]],Estructura!$Y$4:$AB$483,4,0)</f>
        <v>M-000389</v>
      </c>
    </row>
    <row r="4564" spans="1:27" ht="61.2" x14ac:dyDescent="0.3">
      <c r="A4564" s="16">
        <f t="shared" si="71"/>
        <v>4563</v>
      </c>
      <c r="B4564" s="47" t="s">
        <v>15118</v>
      </c>
      <c r="C4564" s="13" t="s">
        <v>20237</v>
      </c>
      <c r="D4564" s="13" t="s">
        <v>20238</v>
      </c>
      <c r="E4564" s="44">
        <v>3105</v>
      </c>
      <c r="F4564" s="13" t="s">
        <v>20239</v>
      </c>
      <c r="G4564" s="23" t="s">
        <v>20240</v>
      </c>
      <c r="H4564" s="42" t="s">
        <v>457</v>
      </c>
      <c r="I4564" s="28" t="s">
        <v>373</v>
      </c>
      <c r="J4564" s="12" t="s">
        <v>393</v>
      </c>
      <c r="K4564" s="28" t="s">
        <v>20868</v>
      </c>
      <c r="L4564" s="12" t="s">
        <v>20255</v>
      </c>
      <c r="M4564" s="12" t="s">
        <v>20243</v>
      </c>
      <c r="N4564" s="12" t="s">
        <v>20244</v>
      </c>
      <c r="O4564" s="26" t="s">
        <v>20893</v>
      </c>
      <c r="P4564" s="26" t="s">
        <v>20894</v>
      </c>
      <c r="Q4564" s="25" t="s">
        <v>20282</v>
      </c>
      <c r="R4564" s="26" t="s">
        <v>20354</v>
      </c>
      <c r="S4564" s="15" t="s">
        <v>20895</v>
      </c>
      <c r="T4564" s="52">
        <v>0</v>
      </c>
      <c r="U4564" s="22" t="s">
        <v>20250</v>
      </c>
      <c r="V4564" s="49" t="str">
        <f>+Sitio_Publico[[#This Row],[idcoleccion]]&amp;"-"&amp;Sitio_Publico[[#This Row],[id]]</f>
        <v>000-4563</v>
      </c>
      <c r="W4564" s="49">
        <f>+VLOOKUP(Sitio_Publico[[#This Row],[territorio]],Estructura!$AE$4:$AH$1067,4,0)</f>
        <v>20000010</v>
      </c>
      <c r="X4564" s="49" t="str">
        <f>+VLOOKUP(Sitio_Publico[[#This Row],[tema]],Estructura!$G$4:$J$532,4,0)</f>
        <v>T-65</v>
      </c>
      <c r="Y4564" s="49" t="str">
        <f>+VLOOKUP(Sitio_Publico[[#This Row],[contenido]],Estructura!$L$4:$O$473,4,0)</f>
        <v>C-37</v>
      </c>
      <c r="Z4564" s="49" t="str">
        <f>+VLOOKUP(Sitio_Publico[[#This Row],[Filtro Integrado]],Estructura!$U$4:$W$529,3,0)</f>
        <v>FI-0</v>
      </c>
      <c r="AA4564" s="49" t="str">
        <f>+VLOOKUP(Sitio_Publico[[#This Row],[Muestra]],Estructura!$Y$4:$AB$483,4,0)</f>
        <v>M-000389</v>
      </c>
    </row>
    <row r="4565" spans="1:27" ht="61.2" x14ac:dyDescent="0.3">
      <c r="A4565" s="16">
        <f t="shared" si="71"/>
        <v>4564</v>
      </c>
      <c r="B4565" s="47" t="s">
        <v>15118</v>
      </c>
      <c r="C4565" s="13" t="s">
        <v>20237</v>
      </c>
      <c r="D4565" s="13" t="s">
        <v>20238</v>
      </c>
      <c r="E4565" s="44">
        <v>3105</v>
      </c>
      <c r="F4565" s="13" t="s">
        <v>20239</v>
      </c>
      <c r="G4565" s="23" t="s">
        <v>20240</v>
      </c>
      <c r="H4565" s="42" t="s">
        <v>457</v>
      </c>
      <c r="I4565" s="28" t="s">
        <v>373</v>
      </c>
      <c r="J4565" s="12" t="s">
        <v>393</v>
      </c>
      <c r="K4565" s="28" t="s">
        <v>20868</v>
      </c>
      <c r="L4565" s="12" t="s">
        <v>20259</v>
      </c>
      <c r="M4565" s="12" t="s">
        <v>20243</v>
      </c>
      <c r="N4565" s="12" t="s">
        <v>20244</v>
      </c>
      <c r="O4565" s="26" t="s">
        <v>20896</v>
      </c>
      <c r="P4565" s="26" t="s">
        <v>20897</v>
      </c>
      <c r="Q4565" s="25" t="s">
        <v>20282</v>
      </c>
      <c r="R4565" s="26" t="s">
        <v>20354</v>
      </c>
      <c r="S4565" s="15" t="s">
        <v>20898</v>
      </c>
      <c r="T4565" s="52">
        <v>0</v>
      </c>
      <c r="U4565" s="22" t="s">
        <v>20250</v>
      </c>
      <c r="V4565" s="49" t="str">
        <f>+Sitio_Publico[[#This Row],[idcoleccion]]&amp;"-"&amp;Sitio_Publico[[#This Row],[id]]</f>
        <v>000-4564</v>
      </c>
      <c r="W4565" s="49">
        <f>+VLOOKUP(Sitio_Publico[[#This Row],[territorio]],Estructura!$AE$4:$AH$1067,4,0)</f>
        <v>20000010</v>
      </c>
      <c r="X4565" s="49" t="str">
        <f>+VLOOKUP(Sitio_Publico[[#This Row],[tema]],Estructura!$G$4:$J$532,4,0)</f>
        <v>T-65</v>
      </c>
      <c r="Y4565" s="49" t="str">
        <f>+VLOOKUP(Sitio_Publico[[#This Row],[contenido]],Estructura!$L$4:$O$473,4,0)</f>
        <v>C-37</v>
      </c>
      <c r="Z4565" s="49" t="str">
        <f>+VLOOKUP(Sitio_Publico[[#This Row],[Filtro Integrado]],Estructura!$U$4:$W$529,3,0)</f>
        <v>FI-0</v>
      </c>
      <c r="AA4565" s="49" t="str">
        <f>+VLOOKUP(Sitio_Publico[[#This Row],[Muestra]],Estructura!$Y$4:$AB$483,4,0)</f>
        <v>M-000389</v>
      </c>
    </row>
    <row r="4566" spans="1:27" ht="61.2" x14ac:dyDescent="0.3">
      <c r="A4566" s="16">
        <f t="shared" si="71"/>
        <v>4565</v>
      </c>
      <c r="B4566" s="47" t="s">
        <v>15118</v>
      </c>
      <c r="C4566" s="13" t="s">
        <v>20237</v>
      </c>
      <c r="D4566" s="13" t="s">
        <v>20238</v>
      </c>
      <c r="E4566" s="44">
        <v>3105</v>
      </c>
      <c r="F4566" s="13" t="s">
        <v>20239</v>
      </c>
      <c r="G4566" s="23" t="s">
        <v>20263</v>
      </c>
      <c r="H4566" s="42" t="s">
        <v>457</v>
      </c>
      <c r="I4566" s="28" t="s">
        <v>373</v>
      </c>
      <c r="J4566" s="12" t="s">
        <v>393</v>
      </c>
      <c r="K4566" s="28" t="s">
        <v>20868</v>
      </c>
      <c r="L4566" s="12" t="s">
        <v>20242</v>
      </c>
      <c r="M4566" s="12" t="s">
        <v>20243</v>
      </c>
      <c r="N4566" s="12" t="s">
        <v>20244</v>
      </c>
      <c r="O4566" s="26" t="s">
        <v>20887</v>
      </c>
      <c r="P4566" s="26" t="s">
        <v>20888</v>
      </c>
      <c r="Q4566" s="25" t="s">
        <v>20282</v>
      </c>
      <c r="R4566" s="26" t="s">
        <v>20354</v>
      </c>
      <c r="S4566" s="15" t="s">
        <v>20899</v>
      </c>
      <c r="T4566" s="52">
        <v>0</v>
      </c>
      <c r="U4566" s="22" t="s">
        <v>20250</v>
      </c>
      <c r="V4566" s="49" t="str">
        <f>+Sitio_Publico[[#This Row],[idcoleccion]]&amp;"-"&amp;Sitio_Publico[[#This Row],[id]]</f>
        <v>000-4565</v>
      </c>
      <c r="W4566" s="49">
        <f>+VLOOKUP(Sitio_Publico[[#This Row],[territorio]],Estructura!$AE$4:$AH$1067,4,0)</f>
        <v>20000010</v>
      </c>
      <c r="X4566" s="49" t="str">
        <f>+VLOOKUP(Sitio_Publico[[#This Row],[tema]],Estructura!$G$4:$J$532,4,0)</f>
        <v>T-65</v>
      </c>
      <c r="Y4566" s="49" t="str">
        <f>+VLOOKUP(Sitio_Publico[[#This Row],[contenido]],Estructura!$L$4:$O$473,4,0)</f>
        <v>C-38</v>
      </c>
      <c r="Z4566" s="49" t="str">
        <f>+VLOOKUP(Sitio_Publico[[#This Row],[Filtro Integrado]],Estructura!$U$4:$W$529,3,0)</f>
        <v>FI-0</v>
      </c>
      <c r="AA4566" s="49" t="str">
        <f>+VLOOKUP(Sitio_Publico[[#This Row],[Muestra]],Estructura!$Y$4:$AB$483,4,0)</f>
        <v>M-000389</v>
      </c>
    </row>
    <row r="4567" spans="1:27" ht="61.2" x14ac:dyDescent="0.3">
      <c r="A4567" s="16">
        <f t="shared" si="71"/>
        <v>4566</v>
      </c>
      <c r="B4567" s="47" t="s">
        <v>15118</v>
      </c>
      <c r="C4567" s="13" t="s">
        <v>20237</v>
      </c>
      <c r="D4567" s="13" t="s">
        <v>20238</v>
      </c>
      <c r="E4567" s="44">
        <v>3105</v>
      </c>
      <c r="F4567" s="13" t="s">
        <v>20239</v>
      </c>
      <c r="G4567" s="23" t="s">
        <v>20263</v>
      </c>
      <c r="H4567" s="42" t="s">
        <v>457</v>
      </c>
      <c r="I4567" s="28" t="s">
        <v>373</v>
      </c>
      <c r="J4567" s="12" t="s">
        <v>393</v>
      </c>
      <c r="K4567" s="28" t="s">
        <v>20868</v>
      </c>
      <c r="L4567" s="12" t="s">
        <v>20251</v>
      </c>
      <c r="M4567" s="12" t="s">
        <v>20243</v>
      </c>
      <c r="N4567" s="12" t="s">
        <v>20244</v>
      </c>
      <c r="O4567" s="26" t="s">
        <v>20890</v>
      </c>
      <c r="P4567" s="26" t="s">
        <v>20891</v>
      </c>
      <c r="Q4567" s="25" t="s">
        <v>20282</v>
      </c>
      <c r="R4567" s="26" t="s">
        <v>20354</v>
      </c>
      <c r="S4567" s="15" t="s">
        <v>20900</v>
      </c>
      <c r="T4567" s="52">
        <v>0</v>
      </c>
      <c r="U4567" s="22" t="s">
        <v>20250</v>
      </c>
      <c r="V4567" s="49" t="str">
        <f>+Sitio_Publico[[#This Row],[idcoleccion]]&amp;"-"&amp;Sitio_Publico[[#This Row],[id]]</f>
        <v>000-4566</v>
      </c>
      <c r="W4567" s="49">
        <f>+VLOOKUP(Sitio_Publico[[#This Row],[territorio]],Estructura!$AE$4:$AH$1067,4,0)</f>
        <v>20000010</v>
      </c>
      <c r="X4567" s="49" t="str">
        <f>+VLOOKUP(Sitio_Publico[[#This Row],[tema]],Estructura!$G$4:$J$532,4,0)</f>
        <v>T-65</v>
      </c>
      <c r="Y4567" s="49" t="str">
        <f>+VLOOKUP(Sitio_Publico[[#This Row],[contenido]],Estructura!$L$4:$O$473,4,0)</f>
        <v>C-38</v>
      </c>
      <c r="Z4567" s="49" t="str">
        <f>+VLOOKUP(Sitio_Publico[[#This Row],[Filtro Integrado]],Estructura!$U$4:$W$529,3,0)</f>
        <v>FI-0</v>
      </c>
      <c r="AA4567" s="49" t="str">
        <f>+VLOOKUP(Sitio_Publico[[#This Row],[Muestra]],Estructura!$Y$4:$AB$483,4,0)</f>
        <v>M-000389</v>
      </c>
    </row>
    <row r="4568" spans="1:27" ht="61.2" x14ac:dyDescent="0.3">
      <c r="A4568" s="16">
        <f t="shared" si="71"/>
        <v>4567</v>
      </c>
      <c r="B4568" s="47" t="s">
        <v>15118</v>
      </c>
      <c r="C4568" s="13" t="s">
        <v>20237</v>
      </c>
      <c r="D4568" s="13" t="s">
        <v>20238</v>
      </c>
      <c r="E4568" s="44">
        <v>3105</v>
      </c>
      <c r="F4568" s="13" t="s">
        <v>20239</v>
      </c>
      <c r="G4568" s="23" t="s">
        <v>20263</v>
      </c>
      <c r="H4568" s="42" t="s">
        <v>457</v>
      </c>
      <c r="I4568" s="28" t="s">
        <v>373</v>
      </c>
      <c r="J4568" s="12" t="s">
        <v>393</v>
      </c>
      <c r="K4568" s="28" t="s">
        <v>20868</v>
      </c>
      <c r="L4568" s="12" t="s">
        <v>20255</v>
      </c>
      <c r="M4568" s="12" t="s">
        <v>20243</v>
      </c>
      <c r="N4568" s="12" t="s">
        <v>20244</v>
      </c>
      <c r="O4568" s="26" t="s">
        <v>20893</v>
      </c>
      <c r="P4568" s="26" t="s">
        <v>20894</v>
      </c>
      <c r="Q4568" s="25" t="s">
        <v>20282</v>
      </c>
      <c r="R4568" s="26" t="s">
        <v>20354</v>
      </c>
      <c r="S4568" s="15" t="s">
        <v>20901</v>
      </c>
      <c r="T4568" s="52">
        <v>0</v>
      </c>
      <c r="U4568" s="22" t="s">
        <v>20250</v>
      </c>
      <c r="V4568" s="49" t="str">
        <f>+Sitio_Publico[[#This Row],[idcoleccion]]&amp;"-"&amp;Sitio_Publico[[#This Row],[id]]</f>
        <v>000-4567</v>
      </c>
      <c r="W4568" s="49">
        <f>+VLOOKUP(Sitio_Publico[[#This Row],[territorio]],Estructura!$AE$4:$AH$1067,4,0)</f>
        <v>20000010</v>
      </c>
      <c r="X4568" s="49" t="str">
        <f>+VLOOKUP(Sitio_Publico[[#This Row],[tema]],Estructura!$G$4:$J$532,4,0)</f>
        <v>T-65</v>
      </c>
      <c r="Y4568" s="49" t="str">
        <f>+VLOOKUP(Sitio_Publico[[#This Row],[contenido]],Estructura!$L$4:$O$473,4,0)</f>
        <v>C-38</v>
      </c>
      <c r="Z4568" s="49" t="str">
        <f>+VLOOKUP(Sitio_Publico[[#This Row],[Filtro Integrado]],Estructura!$U$4:$W$529,3,0)</f>
        <v>FI-0</v>
      </c>
      <c r="AA4568" s="49" t="str">
        <f>+VLOOKUP(Sitio_Publico[[#This Row],[Muestra]],Estructura!$Y$4:$AB$483,4,0)</f>
        <v>M-000389</v>
      </c>
    </row>
    <row r="4569" spans="1:27" ht="51" x14ac:dyDescent="0.3">
      <c r="A4569" s="16">
        <f t="shared" si="71"/>
        <v>4568</v>
      </c>
      <c r="B4569" s="47" t="s">
        <v>15118</v>
      </c>
      <c r="C4569" s="13" t="s">
        <v>20237</v>
      </c>
      <c r="D4569" s="13" t="s">
        <v>20238</v>
      </c>
      <c r="E4569" s="44">
        <v>3105</v>
      </c>
      <c r="F4569" s="13" t="s">
        <v>20296</v>
      </c>
      <c r="G4569" s="23" t="s">
        <v>20297</v>
      </c>
      <c r="H4569" s="42" t="s">
        <v>457</v>
      </c>
      <c r="I4569" s="28" t="s">
        <v>373</v>
      </c>
      <c r="J4569" s="12" t="s">
        <v>393</v>
      </c>
      <c r="K4569" s="28" t="s">
        <v>20868</v>
      </c>
      <c r="L4569" s="12" t="s">
        <v>20275</v>
      </c>
      <c r="M4569" s="12" t="s">
        <v>20243</v>
      </c>
      <c r="N4569" s="12" t="s">
        <v>20244</v>
      </c>
      <c r="O4569" s="26" t="s">
        <v>20902</v>
      </c>
      <c r="P4569" s="26" t="s">
        <v>20903</v>
      </c>
      <c r="Q4569" s="25" t="s">
        <v>20247</v>
      </c>
      <c r="R4569" s="26" t="s">
        <v>20354</v>
      </c>
      <c r="S4569" s="15" t="s">
        <v>20904</v>
      </c>
      <c r="T4569" s="52">
        <v>0</v>
      </c>
      <c r="U4569" s="22" t="s">
        <v>20250</v>
      </c>
      <c r="V4569" s="49" t="str">
        <f>+Sitio_Publico[[#This Row],[idcoleccion]]&amp;"-"&amp;Sitio_Publico[[#This Row],[id]]</f>
        <v>000-4568</v>
      </c>
      <c r="W4569" s="49">
        <f>+VLOOKUP(Sitio_Publico[[#This Row],[territorio]],Estructura!$AE$4:$AH$1067,4,0)</f>
        <v>20000010</v>
      </c>
      <c r="X4569" s="49" t="str">
        <f>+VLOOKUP(Sitio_Publico[[#This Row],[tema]],Estructura!$G$4:$J$532,4,0)</f>
        <v>T-66</v>
      </c>
      <c r="Y4569" s="49" t="str">
        <f>+VLOOKUP(Sitio_Publico[[#This Row],[contenido]],Estructura!$L$4:$O$473,4,0)</f>
        <v>C-40</v>
      </c>
      <c r="Z4569" s="49" t="str">
        <f>+VLOOKUP(Sitio_Publico[[#This Row],[Filtro Integrado]],Estructura!$U$4:$W$529,3,0)</f>
        <v>FI-0</v>
      </c>
      <c r="AA4569" s="49" t="str">
        <f>+VLOOKUP(Sitio_Publico[[#This Row],[Muestra]],Estructura!$Y$4:$AB$483,4,0)</f>
        <v>M-000389</v>
      </c>
    </row>
    <row r="4570" spans="1:27" ht="51" x14ac:dyDescent="0.3">
      <c r="A4570" s="16">
        <f t="shared" si="71"/>
        <v>4569</v>
      </c>
      <c r="B4570" s="47" t="s">
        <v>15118</v>
      </c>
      <c r="C4570" s="13" t="s">
        <v>20237</v>
      </c>
      <c r="D4570" s="13" t="s">
        <v>20238</v>
      </c>
      <c r="E4570" s="44">
        <v>3105</v>
      </c>
      <c r="F4570" s="13" t="s">
        <v>20296</v>
      </c>
      <c r="G4570" s="23" t="s">
        <v>20297</v>
      </c>
      <c r="H4570" s="42" t="s">
        <v>457</v>
      </c>
      <c r="I4570" s="28" t="s">
        <v>373</v>
      </c>
      <c r="J4570" s="12" t="s">
        <v>20274</v>
      </c>
      <c r="K4570" s="28" t="s">
        <v>20868</v>
      </c>
      <c r="L4570" s="12" t="s">
        <v>20275</v>
      </c>
      <c r="M4570" s="12" t="s">
        <v>20243</v>
      </c>
      <c r="N4570" s="12" t="s">
        <v>20244</v>
      </c>
      <c r="O4570" s="26" t="s">
        <v>20905</v>
      </c>
      <c r="P4570" s="26" t="s">
        <v>20906</v>
      </c>
      <c r="Q4570" s="25" t="s">
        <v>20278</v>
      </c>
      <c r="R4570" s="26" t="s">
        <v>20354</v>
      </c>
      <c r="S4570" s="15" t="s">
        <v>20907</v>
      </c>
      <c r="T4570" s="52">
        <v>0</v>
      </c>
      <c r="U4570" s="22" t="s">
        <v>20250</v>
      </c>
      <c r="V4570" s="49" t="str">
        <f>+Sitio_Publico[[#This Row],[idcoleccion]]&amp;"-"&amp;Sitio_Publico[[#This Row],[id]]</f>
        <v>000-4569</v>
      </c>
      <c r="W4570" s="49">
        <f>+VLOOKUP(Sitio_Publico[[#This Row],[territorio]],Estructura!$AE$4:$AH$1067,4,0)</f>
        <v>20000010</v>
      </c>
      <c r="X4570" s="49" t="str">
        <f>+VLOOKUP(Sitio_Publico[[#This Row],[tema]],Estructura!$G$4:$J$532,4,0)</f>
        <v>T-66</v>
      </c>
      <c r="Y4570" s="49" t="str">
        <f>+VLOOKUP(Sitio_Publico[[#This Row],[contenido]],Estructura!$L$4:$O$473,4,0)</f>
        <v>C-40</v>
      </c>
      <c r="Z4570" s="49" t="str">
        <f>+VLOOKUP(Sitio_Publico[[#This Row],[Filtro Integrado]],Estructura!$U$4:$W$529,3,0)</f>
        <v>FI-17</v>
      </c>
      <c r="AA4570" s="49" t="str">
        <f>+VLOOKUP(Sitio_Publico[[#This Row],[Muestra]],Estructura!$Y$4:$AB$483,4,0)</f>
        <v>M-000389</v>
      </c>
    </row>
    <row r="4571" spans="1:27" ht="51" x14ac:dyDescent="0.3">
      <c r="A4571" s="16">
        <f t="shared" si="71"/>
        <v>4570</v>
      </c>
      <c r="B4571" s="47" t="s">
        <v>15118</v>
      </c>
      <c r="C4571" s="13" t="s">
        <v>20237</v>
      </c>
      <c r="D4571" s="13" t="s">
        <v>20238</v>
      </c>
      <c r="E4571" s="44">
        <v>3105</v>
      </c>
      <c r="F4571" s="13" t="s">
        <v>20296</v>
      </c>
      <c r="G4571" s="23" t="s">
        <v>20297</v>
      </c>
      <c r="H4571" s="42" t="s">
        <v>457</v>
      </c>
      <c r="I4571" s="28" t="s">
        <v>373</v>
      </c>
      <c r="J4571" s="12" t="s">
        <v>393</v>
      </c>
      <c r="K4571" s="28" t="s">
        <v>20868</v>
      </c>
      <c r="L4571" s="12" t="s">
        <v>20275</v>
      </c>
      <c r="M4571" s="12" t="s">
        <v>20243</v>
      </c>
      <c r="N4571" s="12" t="s">
        <v>20244</v>
      </c>
      <c r="O4571" s="26" t="s">
        <v>20908</v>
      </c>
      <c r="P4571" s="26" t="s">
        <v>20909</v>
      </c>
      <c r="Q4571" s="25" t="s">
        <v>20282</v>
      </c>
      <c r="R4571" s="26" t="s">
        <v>20354</v>
      </c>
      <c r="S4571" s="15" t="s">
        <v>20910</v>
      </c>
      <c r="T4571" s="52">
        <v>0</v>
      </c>
      <c r="U4571" s="22" t="s">
        <v>20250</v>
      </c>
      <c r="V4571" s="49" t="str">
        <f>+Sitio_Publico[[#This Row],[idcoleccion]]&amp;"-"&amp;Sitio_Publico[[#This Row],[id]]</f>
        <v>000-4570</v>
      </c>
      <c r="W4571" s="49">
        <f>+VLOOKUP(Sitio_Publico[[#This Row],[territorio]],Estructura!$AE$4:$AH$1067,4,0)</f>
        <v>20000010</v>
      </c>
      <c r="X4571" s="49" t="str">
        <f>+VLOOKUP(Sitio_Publico[[#This Row],[tema]],Estructura!$G$4:$J$532,4,0)</f>
        <v>T-66</v>
      </c>
      <c r="Y4571" s="49" t="str">
        <f>+VLOOKUP(Sitio_Publico[[#This Row],[contenido]],Estructura!$L$4:$O$473,4,0)</f>
        <v>C-40</v>
      </c>
      <c r="Z4571" s="49" t="str">
        <f>+VLOOKUP(Sitio_Publico[[#This Row],[Filtro Integrado]],Estructura!$U$4:$W$529,3,0)</f>
        <v>FI-0</v>
      </c>
      <c r="AA4571" s="49" t="str">
        <f>+VLOOKUP(Sitio_Publico[[#This Row],[Muestra]],Estructura!$Y$4:$AB$483,4,0)</f>
        <v>M-000389</v>
      </c>
    </row>
    <row r="4572" spans="1:27" ht="51" x14ac:dyDescent="0.3">
      <c r="A4572" s="16">
        <f t="shared" si="71"/>
        <v>4571</v>
      </c>
      <c r="B4572" s="47" t="s">
        <v>15118</v>
      </c>
      <c r="C4572" s="13" t="s">
        <v>20237</v>
      </c>
      <c r="D4572" s="13" t="s">
        <v>20238</v>
      </c>
      <c r="E4572" s="44">
        <v>3119</v>
      </c>
      <c r="F4572" s="13" t="s">
        <v>20239</v>
      </c>
      <c r="G4572" s="23" t="s">
        <v>20240</v>
      </c>
      <c r="H4572" s="42" t="s">
        <v>457</v>
      </c>
      <c r="I4572" s="28" t="s">
        <v>373</v>
      </c>
      <c r="J4572" s="12" t="s">
        <v>393</v>
      </c>
      <c r="K4572" s="28" t="s">
        <v>20911</v>
      </c>
      <c r="L4572" s="12" t="s">
        <v>20242</v>
      </c>
      <c r="M4572" s="12" t="s">
        <v>20243</v>
      </c>
      <c r="N4572" s="12" t="s">
        <v>20244</v>
      </c>
      <c r="O4572" s="26" t="s">
        <v>20912</v>
      </c>
      <c r="P4572" s="26" t="s">
        <v>20913</v>
      </c>
      <c r="Q4572" s="25" t="s">
        <v>20247</v>
      </c>
      <c r="R4572" s="26" t="s">
        <v>20248</v>
      </c>
      <c r="S4572" s="15" t="s">
        <v>20914</v>
      </c>
      <c r="T4572" s="52">
        <v>0</v>
      </c>
      <c r="U4572" s="22" t="s">
        <v>20250</v>
      </c>
      <c r="V4572" s="49" t="str">
        <f>+Sitio_Publico[[#This Row],[idcoleccion]]&amp;"-"&amp;Sitio_Publico[[#This Row],[id]]</f>
        <v>000-4571</v>
      </c>
      <c r="W4572" s="49">
        <f>+VLOOKUP(Sitio_Publico[[#This Row],[territorio]],Estructura!$AE$4:$AH$1067,4,0)</f>
        <v>20000010</v>
      </c>
      <c r="X4572" s="49" t="str">
        <f>+VLOOKUP(Sitio_Publico[[#This Row],[tema]],Estructura!$G$4:$J$532,4,0)</f>
        <v>T-65</v>
      </c>
      <c r="Y4572" s="49" t="str">
        <f>+VLOOKUP(Sitio_Publico[[#This Row],[contenido]],Estructura!$L$4:$O$473,4,0)</f>
        <v>C-37</v>
      </c>
      <c r="Z4572" s="49" t="str">
        <f>+VLOOKUP(Sitio_Publico[[#This Row],[Filtro Integrado]],Estructura!$U$4:$W$529,3,0)</f>
        <v>FI-0</v>
      </c>
      <c r="AA4572" s="49" t="str">
        <f>+VLOOKUP(Sitio_Publico[[#This Row],[Muestra]],Estructura!$Y$4:$AB$483,4,0)</f>
        <v>M-000390</v>
      </c>
    </row>
    <row r="4573" spans="1:27" ht="51" x14ac:dyDescent="0.3">
      <c r="A4573" s="16">
        <f t="shared" si="71"/>
        <v>4572</v>
      </c>
      <c r="B4573" s="47" t="s">
        <v>15118</v>
      </c>
      <c r="C4573" s="13" t="s">
        <v>20237</v>
      </c>
      <c r="D4573" s="13" t="s">
        <v>20238</v>
      </c>
      <c r="E4573" s="44">
        <v>3119</v>
      </c>
      <c r="F4573" s="13" t="s">
        <v>20239</v>
      </c>
      <c r="G4573" s="23" t="s">
        <v>20240</v>
      </c>
      <c r="H4573" s="42" t="s">
        <v>457</v>
      </c>
      <c r="I4573" s="28" t="s">
        <v>373</v>
      </c>
      <c r="J4573" s="12" t="s">
        <v>393</v>
      </c>
      <c r="K4573" s="28" t="s">
        <v>20911</v>
      </c>
      <c r="L4573" s="12" t="s">
        <v>20251</v>
      </c>
      <c r="M4573" s="12" t="s">
        <v>20243</v>
      </c>
      <c r="N4573" s="12" t="s">
        <v>20244</v>
      </c>
      <c r="O4573" s="26" t="s">
        <v>20915</v>
      </c>
      <c r="P4573" s="26" t="s">
        <v>20916</v>
      </c>
      <c r="Q4573" s="25" t="s">
        <v>20247</v>
      </c>
      <c r="R4573" s="26" t="s">
        <v>20248</v>
      </c>
      <c r="S4573" s="15" t="s">
        <v>20917</v>
      </c>
      <c r="T4573" s="52">
        <v>0</v>
      </c>
      <c r="U4573" s="22" t="s">
        <v>20250</v>
      </c>
      <c r="V4573" s="49" t="str">
        <f>+Sitio_Publico[[#This Row],[idcoleccion]]&amp;"-"&amp;Sitio_Publico[[#This Row],[id]]</f>
        <v>000-4572</v>
      </c>
      <c r="W4573" s="49">
        <f>+VLOOKUP(Sitio_Publico[[#This Row],[territorio]],Estructura!$AE$4:$AH$1067,4,0)</f>
        <v>20000010</v>
      </c>
      <c r="X4573" s="49" t="str">
        <f>+VLOOKUP(Sitio_Publico[[#This Row],[tema]],Estructura!$G$4:$J$532,4,0)</f>
        <v>T-65</v>
      </c>
      <c r="Y4573" s="49" t="str">
        <f>+VLOOKUP(Sitio_Publico[[#This Row],[contenido]],Estructura!$L$4:$O$473,4,0)</f>
        <v>C-37</v>
      </c>
      <c r="Z4573" s="49" t="str">
        <f>+VLOOKUP(Sitio_Publico[[#This Row],[Filtro Integrado]],Estructura!$U$4:$W$529,3,0)</f>
        <v>FI-0</v>
      </c>
      <c r="AA4573" s="49" t="str">
        <f>+VLOOKUP(Sitio_Publico[[#This Row],[Muestra]],Estructura!$Y$4:$AB$483,4,0)</f>
        <v>M-000390</v>
      </c>
    </row>
    <row r="4574" spans="1:27" ht="51" x14ac:dyDescent="0.3">
      <c r="A4574" s="16">
        <f t="shared" si="71"/>
        <v>4573</v>
      </c>
      <c r="B4574" s="47" t="s">
        <v>15118</v>
      </c>
      <c r="C4574" s="13" t="s">
        <v>20237</v>
      </c>
      <c r="D4574" s="13" t="s">
        <v>20238</v>
      </c>
      <c r="E4574" s="44">
        <v>3119</v>
      </c>
      <c r="F4574" s="13" t="s">
        <v>20239</v>
      </c>
      <c r="G4574" s="23" t="s">
        <v>20240</v>
      </c>
      <c r="H4574" s="42" t="s">
        <v>457</v>
      </c>
      <c r="I4574" s="28" t="s">
        <v>373</v>
      </c>
      <c r="J4574" s="12" t="s">
        <v>393</v>
      </c>
      <c r="K4574" s="28" t="s">
        <v>20911</v>
      </c>
      <c r="L4574" s="12" t="s">
        <v>20255</v>
      </c>
      <c r="M4574" s="12" t="s">
        <v>20243</v>
      </c>
      <c r="N4574" s="12" t="s">
        <v>20244</v>
      </c>
      <c r="O4574" s="26" t="s">
        <v>20918</v>
      </c>
      <c r="P4574" s="26" t="s">
        <v>20919</v>
      </c>
      <c r="Q4574" s="25" t="s">
        <v>20247</v>
      </c>
      <c r="R4574" s="26" t="s">
        <v>20248</v>
      </c>
      <c r="S4574" s="15" t="s">
        <v>20920</v>
      </c>
      <c r="T4574" s="52">
        <v>0</v>
      </c>
      <c r="U4574" s="22" t="s">
        <v>20250</v>
      </c>
      <c r="V4574" s="49" t="str">
        <f>+Sitio_Publico[[#This Row],[idcoleccion]]&amp;"-"&amp;Sitio_Publico[[#This Row],[id]]</f>
        <v>000-4573</v>
      </c>
      <c r="W4574" s="49">
        <f>+VLOOKUP(Sitio_Publico[[#This Row],[territorio]],Estructura!$AE$4:$AH$1067,4,0)</f>
        <v>20000010</v>
      </c>
      <c r="X4574" s="49" t="str">
        <f>+VLOOKUP(Sitio_Publico[[#This Row],[tema]],Estructura!$G$4:$J$532,4,0)</f>
        <v>T-65</v>
      </c>
      <c r="Y4574" s="49" t="str">
        <f>+VLOOKUP(Sitio_Publico[[#This Row],[contenido]],Estructura!$L$4:$O$473,4,0)</f>
        <v>C-37</v>
      </c>
      <c r="Z4574" s="49" t="str">
        <f>+VLOOKUP(Sitio_Publico[[#This Row],[Filtro Integrado]],Estructura!$U$4:$W$529,3,0)</f>
        <v>FI-0</v>
      </c>
      <c r="AA4574" s="49" t="str">
        <f>+VLOOKUP(Sitio_Publico[[#This Row],[Muestra]],Estructura!$Y$4:$AB$483,4,0)</f>
        <v>M-000390</v>
      </c>
    </row>
    <row r="4575" spans="1:27" ht="51" x14ac:dyDescent="0.3">
      <c r="A4575" s="16">
        <f t="shared" si="71"/>
        <v>4574</v>
      </c>
      <c r="B4575" s="47" t="s">
        <v>15118</v>
      </c>
      <c r="C4575" s="13" t="s">
        <v>20237</v>
      </c>
      <c r="D4575" s="13" t="s">
        <v>20238</v>
      </c>
      <c r="E4575" s="44">
        <v>3119</v>
      </c>
      <c r="F4575" s="13" t="s">
        <v>20239</v>
      </c>
      <c r="G4575" s="23" t="s">
        <v>20240</v>
      </c>
      <c r="H4575" s="42" t="s">
        <v>457</v>
      </c>
      <c r="I4575" s="28" t="s">
        <v>373</v>
      </c>
      <c r="J4575" s="12" t="s">
        <v>393</v>
      </c>
      <c r="K4575" s="28" t="s">
        <v>20911</v>
      </c>
      <c r="L4575" s="12" t="s">
        <v>20259</v>
      </c>
      <c r="M4575" s="12" t="s">
        <v>20243</v>
      </c>
      <c r="N4575" s="12" t="s">
        <v>20244</v>
      </c>
      <c r="O4575" s="26" t="s">
        <v>20921</v>
      </c>
      <c r="P4575" s="26" t="s">
        <v>20922</v>
      </c>
      <c r="Q4575" s="25" t="s">
        <v>20247</v>
      </c>
      <c r="R4575" s="26" t="s">
        <v>20248</v>
      </c>
      <c r="S4575" s="15" t="s">
        <v>20923</v>
      </c>
      <c r="T4575" s="52">
        <v>0</v>
      </c>
      <c r="U4575" s="22" t="s">
        <v>20250</v>
      </c>
      <c r="V4575" s="49" t="str">
        <f>+Sitio_Publico[[#This Row],[idcoleccion]]&amp;"-"&amp;Sitio_Publico[[#This Row],[id]]</f>
        <v>000-4574</v>
      </c>
      <c r="W4575" s="49">
        <f>+VLOOKUP(Sitio_Publico[[#This Row],[territorio]],Estructura!$AE$4:$AH$1067,4,0)</f>
        <v>20000010</v>
      </c>
      <c r="X4575" s="49" t="str">
        <f>+VLOOKUP(Sitio_Publico[[#This Row],[tema]],Estructura!$G$4:$J$532,4,0)</f>
        <v>T-65</v>
      </c>
      <c r="Y4575" s="49" t="str">
        <f>+VLOOKUP(Sitio_Publico[[#This Row],[contenido]],Estructura!$L$4:$O$473,4,0)</f>
        <v>C-37</v>
      </c>
      <c r="Z4575" s="49" t="str">
        <f>+VLOOKUP(Sitio_Publico[[#This Row],[Filtro Integrado]],Estructura!$U$4:$W$529,3,0)</f>
        <v>FI-0</v>
      </c>
      <c r="AA4575" s="49" t="str">
        <f>+VLOOKUP(Sitio_Publico[[#This Row],[Muestra]],Estructura!$Y$4:$AB$483,4,0)</f>
        <v>M-000390</v>
      </c>
    </row>
    <row r="4576" spans="1:27" ht="51" x14ac:dyDescent="0.3">
      <c r="A4576" s="16">
        <f t="shared" si="71"/>
        <v>4575</v>
      </c>
      <c r="B4576" s="47" t="s">
        <v>15118</v>
      </c>
      <c r="C4576" s="13" t="s">
        <v>20237</v>
      </c>
      <c r="D4576" s="13" t="s">
        <v>20238</v>
      </c>
      <c r="E4576" s="44">
        <v>3119</v>
      </c>
      <c r="F4576" s="13" t="s">
        <v>20239</v>
      </c>
      <c r="G4576" s="23" t="s">
        <v>20263</v>
      </c>
      <c r="H4576" s="42" t="s">
        <v>457</v>
      </c>
      <c r="I4576" s="28" t="s">
        <v>373</v>
      </c>
      <c r="J4576" s="12" t="s">
        <v>393</v>
      </c>
      <c r="K4576" s="28" t="s">
        <v>20911</v>
      </c>
      <c r="L4576" s="12" t="s">
        <v>20242</v>
      </c>
      <c r="M4576" s="12" t="s">
        <v>20243</v>
      </c>
      <c r="N4576" s="12" t="s">
        <v>20244</v>
      </c>
      <c r="O4576" s="26" t="s">
        <v>20912</v>
      </c>
      <c r="P4576" s="26" t="s">
        <v>20913</v>
      </c>
      <c r="Q4576" s="25" t="s">
        <v>20247</v>
      </c>
      <c r="R4576" s="26" t="s">
        <v>20248</v>
      </c>
      <c r="S4576" s="15" t="s">
        <v>20924</v>
      </c>
      <c r="T4576" s="52">
        <v>0</v>
      </c>
      <c r="U4576" s="22" t="s">
        <v>20250</v>
      </c>
      <c r="V4576" s="49" t="str">
        <f>+Sitio_Publico[[#This Row],[idcoleccion]]&amp;"-"&amp;Sitio_Publico[[#This Row],[id]]</f>
        <v>000-4575</v>
      </c>
      <c r="W4576" s="49">
        <f>+VLOOKUP(Sitio_Publico[[#This Row],[territorio]],Estructura!$AE$4:$AH$1067,4,0)</f>
        <v>20000010</v>
      </c>
      <c r="X4576" s="49" t="str">
        <f>+VLOOKUP(Sitio_Publico[[#This Row],[tema]],Estructura!$G$4:$J$532,4,0)</f>
        <v>T-65</v>
      </c>
      <c r="Y4576" s="49" t="str">
        <f>+VLOOKUP(Sitio_Publico[[#This Row],[contenido]],Estructura!$L$4:$O$473,4,0)</f>
        <v>C-38</v>
      </c>
      <c r="Z4576" s="49" t="str">
        <f>+VLOOKUP(Sitio_Publico[[#This Row],[Filtro Integrado]],Estructura!$U$4:$W$529,3,0)</f>
        <v>FI-0</v>
      </c>
      <c r="AA4576" s="49" t="str">
        <f>+VLOOKUP(Sitio_Publico[[#This Row],[Muestra]],Estructura!$Y$4:$AB$483,4,0)</f>
        <v>M-000390</v>
      </c>
    </row>
    <row r="4577" spans="1:27" ht="51" x14ac:dyDescent="0.3">
      <c r="A4577" s="16">
        <f t="shared" si="71"/>
        <v>4576</v>
      </c>
      <c r="B4577" s="47" t="s">
        <v>15118</v>
      </c>
      <c r="C4577" s="13" t="s">
        <v>20237</v>
      </c>
      <c r="D4577" s="13" t="s">
        <v>20238</v>
      </c>
      <c r="E4577" s="44">
        <v>3119</v>
      </c>
      <c r="F4577" s="13" t="s">
        <v>20239</v>
      </c>
      <c r="G4577" s="23" t="s">
        <v>20263</v>
      </c>
      <c r="H4577" s="42" t="s">
        <v>457</v>
      </c>
      <c r="I4577" s="28" t="s">
        <v>373</v>
      </c>
      <c r="J4577" s="12" t="s">
        <v>393</v>
      </c>
      <c r="K4577" s="28" t="s">
        <v>20911</v>
      </c>
      <c r="L4577" s="12" t="s">
        <v>20251</v>
      </c>
      <c r="M4577" s="12" t="s">
        <v>20243</v>
      </c>
      <c r="N4577" s="12" t="s">
        <v>20244</v>
      </c>
      <c r="O4577" s="26" t="s">
        <v>20915</v>
      </c>
      <c r="P4577" s="26" t="s">
        <v>20916</v>
      </c>
      <c r="Q4577" s="25" t="s">
        <v>20247</v>
      </c>
      <c r="R4577" s="26" t="s">
        <v>20248</v>
      </c>
      <c r="S4577" s="15" t="s">
        <v>20925</v>
      </c>
      <c r="T4577" s="52">
        <v>0</v>
      </c>
      <c r="U4577" s="22" t="s">
        <v>20250</v>
      </c>
      <c r="V4577" s="49" t="str">
        <f>+Sitio_Publico[[#This Row],[idcoleccion]]&amp;"-"&amp;Sitio_Publico[[#This Row],[id]]</f>
        <v>000-4576</v>
      </c>
      <c r="W4577" s="49">
        <f>+VLOOKUP(Sitio_Publico[[#This Row],[territorio]],Estructura!$AE$4:$AH$1067,4,0)</f>
        <v>20000010</v>
      </c>
      <c r="X4577" s="49" t="str">
        <f>+VLOOKUP(Sitio_Publico[[#This Row],[tema]],Estructura!$G$4:$J$532,4,0)</f>
        <v>T-65</v>
      </c>
      <c r="Y4577" s="49" t="str">
        <f>+VLOOKUP(Sitio_Publico[[#This Row],[contenido]],Estructura!$L$4:$O$473,4,0)</f>
        <v>C-38</v>
      </c>
      <c r="Z4577" s="49" t="str">
        <f>+VLOOKUP(Sitio_Publico[[#This Row],[Filtro Integrado]],Estructura!$U$4:$W$529,3,0)</f>
        <v>FI-0</v>
      </c>
      <c r="AA4577" s="49" t="str">
        <f>+VLOOKUP(Sitio_Publico[[#This Row],[Muestra]],Estructura!$Y$4:$AB$483,4,0)</f>
        <v>M-000390</v>
      </c>
    </row>
    <row r="4578" spans="1:27" ht="51" x14ac:dyDescent="0.3">
      <c r="A4578" s="16">
        <f t="shared" si="71"/>
        <v>4577</v>
      </c>
      <c r="B4578" s="47" t="s">
        <v>15118</v>
      </c>
      <c r="C4578" s="13" t="s">
        <v>20237</v>
      </c>
      <c r="D4578" s="13" t="s">
        <v>20238</v>
      </c>
      <c r="E4578" s="44">
        <v>3119</v>
      </c>
      <c r="F4578" s="13" t="s">
        <v>20239</v>
      </c>
      <c r="G4578" s="23" t="s">
        <v>20263</v>
      </c>
      <c r="H4578" s="42" t="s">
        <v>457</v>
      </c>
      <c r="I4578" s="28" t="s">
        <v>373</v>
      </c>
      <c r="J4578" s="12" t="s">
        <v>393</v>
      </c>
      <c r="K4578" s="28" t="s">
        <v>20911</v>
      </c>
      <c r="L4578" s="12" t="s">
        <v>20255</v>
      </c>
      <c r="M4578" s="12" t="s">
        <v>20243</v>
      </c>
      <c r="N4578" s="12" t="s">
        <v>20244</v>
      </c>
      <c r="O4578" s="26" t="s">
        <v>20918</v>
      </c>
      <c r="P4578" s="26" t="s">
        <v>20919</v>
      </c>
      <c r="Q4578" s="25" t="s">
        <v>20247</v>
      </c>
      <c r="R4578" s="26" t="s">
        <v>20248</v>
      </c>
      <c r="S4578" s="15" t="s">
        <v>20926</v>
      </c>
      <c r="T4578" s="52">
        <v>0</v>
      </c>
      <c r="U4578" s="22" t="s">
        <v>20250</v>
      </c>
      <c r="V4578" s="49" t="str">
        <f>+Sitio_Publico[[#This Row],[idcoleccion]]&amp;"-"&amp;Sitio_Publico[[#This Row],[id]]</f>
        <v>000-4577</v>
      </c>
      <c r="W4578" s="49">
        <f>+VLOOKUP(Sitio_Publico[[#This Row],[territorio]],Estructura!$AE$4:$AH$1067,4,0)</f>
        <v>20000010</v>
      </c>
      <c r="X4578" s="49" t="str">
        <f>+VLOOKUP(Sitio_Publico[[#This Row],[tema]],Estructura!$G$4:$J$532,4,0)</f>
        <v>T-65</v>
      </c>
      <c r="Y4578" s="49" t="str">
        <f>+VLOOKUP(Sitio_Publico[[#This Row],[contenido]],Estructura!$L$4:$O$473,4,0)</f>
        <v>C-38</v>
      </c>
      <c r="Z4578" s="49" t="str">
        <f>+VLOOKUP(Sitio_Publico[[#This Row],[Filtro Integrado]],Estructura!$U$4:$W$529,3,0)</f>
        <v>FI-0</v>
      </c>
      <c r="AA4578" s="49" t="str">
        <f>+VLOOKUP(Sitio_Publico[[#This Row],[Muestra]],Estructura!$Y$4:$AB$483,4,0)</f>
        <v>M-000390</v>
      </c>
    </row>
    <row r="4579" spans="1:27" ht="51" x14ac:dyDescent="0.3">
      <c r="A4579" s="16">
        <f t="shared" si="71"/>
        <v>4578</v>
      </c>
      <c r="B4579" s="47" t="s">
        <v>15118</v>
      </c>
      <c r="C4579" s="13" t="s">
        <v>20237</v>
      </c>
      <c r="D4579" s="13" t="s">
        <v>20238</v>
      </c>
      <c r="E4579" s="44">
        <v>3119</v>
      </c>
      <c r="F4579" s="13" t="s">
        <v>20239</v>
      </c>
      <c r="G4579" s="23" t="s">
        <v>20273</v>
      </c>
      <c r="H4579" s="42" t="s">
        <v>457</v>
      </c>
      <c r="I4579" s="28" t="s">
        <v>373</v>
      </c>
      <c r="J4579" s="12" t="s">
        <v>20274</v>
      </c>
      <c r="K4579" s="28" t="s">
        <v>20911</v>
      </c>
      <c r="L4579" s="12" t="s">
        <v>20275</v>
      </c>
      <c r="M4579" s="12" t="s">
        <v>20243</v>
      </c>
      <c r="N4579" s="12" t="s">
        <v>20244</v>
      </c>
      <c r="O4579" s="26" t="s">
        <v>20927</v>
      </c>
      <c r="P4579" s="26" t="s">
        <v>20928</v>
      </c>
      <c r="Q4579" s="25" t="s">
        <v>20278</v>
      </c>
      <c r="R4579" s="26" t="s">
        <v>20248</v>
      </c>
      <c r="S4579" s="15" t="s">
        <v>20929</v>
      </c>
      <c r="T4579" s="52">
        <v>0</v>
      </c>
      <c r="U4579" s="22" t="s">
        <v>20250</v>
      </c>
      <c r="V4579" s="49" t="str">
        <f>+Sitio_Publico[[#This Row],[idcoleccion]]&amp;"-"&amp;Sitio_Publico[[#This Row],[id]]</f>
        <v>000-4578</v>
      </c>
      <c r="W4579" s="49">
        <f>+VLOOKUP(Sitio_Publico[[#This Row],[territorio]],Estructura!$AE$4:$AH$1067,4,0)</f>
        <v>20000010</v>
      </c>
      <c r="X4579" s="49" t="str">
        <f>+VLOOKUP(Sitio_Publico[[#This Row],[tema]],Estructura!$G$4:$J$532,4,0)</f>
        <v>T-65</v>
      </c>
      <c r="Y4579" s="49" t="str">
        <f>+VLOOKUP(Sitio_Publico[[#This Row],[contenido]],Estructura!$L$4:$O$473,4,0)</f>
        <v>C-39</v>
      </c>
      <c r="Z4579" s="49" t="str">
        <f>+VLOOKUP(Sitio_Publico[[#This Row],[Filtro Integrado]],Estructura!$U$4:$W$529,3,0)</f>
        <v>FI-17</v>
      </c>
      <c r="AA4579" s="49" t="str">
        <f>+VLOOKUP(Sitio_Publico[[#This Row],[Muestra]],Estructura!$Y$4:$AB$483,4,0)</f>
        <v>M-000390</v>
      </c>
    </row>
    <row r="4580" spans="1:27" ht="61.2" x14ac:dyDescent="0.3">
      <c r="A4580" s="16">
        <f t="shared" si="71"/>
        <v>4579</v>
      </c>
      <c r="B4580" s="47" t="s">
        <v>15118</v>
      </c>
      <c r="C4580" s="13" t="s">
        <v>20237</v>
      </c>
      <c r="D4580" s="13" t="s">
        <v>20238</v>
      </c>
      <c r="E4580" s="44">
        <v>3119</v>
      </c>
      <c r="F4580" s="13" t="s">
        <v>20239</v>
      </c>
      <c r="G4580" s="23" t="s">
        <v>20240</v>
      </c>
      <c r="H4580" s="42" t="s">
        <v>457</v>
      </c>
      <c r="I4580" s="28" t="s">
        <v>373</v>
      </c>
      <c r="J4580" s="12" t="s">
        <v>393</v>
      </c>
      <c r="K4580" s="28" t="s">
        <v>20911</v>
      </c>
      <c r="L4580" s="12" t="s">
        <v>20242</v>
      </c>
      <c r="M4580" s="12" t="s">
        <v>20243</v>
      </c>
      <c r="N4580" s="12" t="s">
        <v>20244</v>
      </c>
      <c r="O4580" s="26" t="s">
        <v>20930</v>
      </c>
      <c r="P4580" s="26" t="s">
        <v>20931</v>
      </c>
      <c r="Q4580" s="25" t="s">
        <v>20282</v>
      </c>
      <c r="R4580" s="26" t="s">
        <v>20248</v>
      </c>
      <c r="S4580" s="15" t="s">
        <v>20932</v>
      </c>
      <c r="T4580" s="52">
        <v>0</v>
      </c>
      <c r="U4580" s="22" t="s">
        <v>20250</v>
      </c>
      <c r="V4580" s="49" t="str">
        <f>+Sitio_Publico[[#This Row],[idcoleccion]]&amp;"-"&amp;Sitio_Publico[[#This Row],[id]]</f>
        <v>000-4579</v>
      </c>
      <c r="W4580" s="49">
        <f>+VLOOKUP(Sitio_Publico[[#This Row],[territorio]],Estructura!$AE$4:$AH$1067,4,0)</f>
        <v>20000010</v>
      </c>
      <c r="X4580" s="49" t="str">
        <f>+VLOOKUP(Sitio_Publico[[#This Row],[tema]],Estructura!$G$4:$J$532,4,0)</f>
        <v>T-65</v>
      </c>
      <c r="Y4580" s="49" t="str">
        <f>+VLOOKUP(Sitio_Publico[[#This Row],[contenido]],Estructura!$L$4:$O$473,4,0)</f>
        <v>C-37</v>
      </c>
      <c r="Z4580" s="49" t="str">
        <f>+VLOOKUP(Sitio_Publico[[#This Row],[Filtro Integrado]],Estructura!$U$4:$W$529,3,0)</f>
        <v>FI-0</v>
      </c>
      <c r="AA4580" s="49" t="str">
        <f>+VLOOKUP(Sitio_Publico[[#This Row],[Muestra]],Estructura!$Y$4:$AB$483,4,0)</f>
        <v>M-000390</v>
      </c>
    </row>
    <row r="4581" spans="1:27" ht="61.2" x14ac:dyDescent="0.3">
      <c r="A4581" s="16">
        <f t="shared" si="71"/>
        <v>4580</v>
      </c>
      <c r="B4581" s="47" t="s">
        <v>15118</v>
      </c>
      <c r="C4581" s="13" t="s">
        <v>20237</v>
      </c>
      <c r="D4581" s="13" t="s">
        <v>20238</v>
      </c>
      <c r="E4581" s="44">
        <v>3119</v>
      </c>
      <c r="F4581" s="13" t="s">
        <v>20239</v>
      </c>
      <c r="G4581" s="23" t="s">
        <v>20240</v>
      </c>
      <c r="H4581" s="42" t="s">
        <v>457</v>
      </c>
      <c r="I4581" s="28" t="s">
        <v>373</v>
      </c>
      <c r="J4581" s="12" t="s">
        <v>393</v>
      </c>
      <c r="K4581" s="28" t="s">
        <v>20911</v>
      </c>
      <c r="L4581" s="12" t="s">
        <v>20251</v>
      </c>
      <c r="M4581" s="12" t="s">
        <v>20243</v>
      </c>
      <c r="N4581" s="12" t="s">
        <v>20244</v>
      </c>
      <c r="O4581" s="26" t="s">
        <v>20933</v>
      </c>
      <c r="P4581" s="26" t="s">
        <v>20934</v>
      </c>
      <c r="Q4581" s="25" t="s">
        <v>20282</v>
      </c>
      <c r="R4581" s="26" t="s">
        <v>20248</v>
      </c>
      <c r="S4581" s="15" t="s">
        <v>20935</v>
      </c>
      <c r="T4581" s="52">
        <v>0</v>
      </c>
      <c r="U4581" s="22" t="s">
        <v>20250</v>
      </c>
      <c r="V4581" s="49" t="str">
        <f>+Sitio_Publico[[#This Row],[idcoleccion]]&amp;"-"&amp;Sitio_Publico[[#This Row],[id]]</f>
        <v>000-4580</v>
      </c>
      <c r="W4581" s="49">
        <f>+VLOOKUP(Sitio_Publico[[#This Row],[territorio]],Estructura!$AE$4:$AH$1067,4,0)</f>
        <v>20000010</v>
      </c>
      <c r="X4581" s="49" t="str">
        <f>+VLOOKUP(Sitio_Publico[[#This Row],[tema]],Estructura!$G$4:$J$532,4,0)</f>
        <v>T-65</v>
      </c>
      <c r="Y4581" s="49" t="str">
        <f>+VLOOKUP(Sitio_Publico[[#This Row],[contenido]],Estructura!$L$4:$O$473,4,0)</f>
        <v>C-37</v>
      </c>
      <c r="Z4581" s="49" t="str">
        <f>+VLOOKUP(Sitio_Publico[[#This Row],[Filtro Integrado]],Estructura!$U$4:$W$529,3,0)</f>
        <v>FI-0</v>
      </c>
      <c r="AA4581" s="49" t="str">
        <f>+VLOOKUP(Sitio_Publico[[#This Row],[Muestra]],Estructura!$Y$4:$AB$483,4,0)</f>
        <v>M-000390</v>
      </c>
    </row>
    <row r="4582" spans="1:27" ht="61.2" x14ac:dyDescent="0.3">
      <c r="A4582" s="16">
        <f t="shared" si="71"/>
        <v>4581</v>
      </c>
      <c r="B4582" s="47" t="s">
        <v>15118</v>
      </c>
      <c r="C4582" s="13" t="s">
        <v>20237</v>
      </c>
      <c r="D4582" s="13" t="s">
        <v>20238</v>
      </c>
      <c r="E4582" s="44">
        <v>3119</v>
      </c>
      <c r="F4582" s="13" t="s">
        <v>20239</v>
      </c>
      <c r="G4582" s="23" t="s">
        <v>20240</v>
      </c>
      <c r="H4582" s="42" t="s">
        <v>457</v>
      </c>
      <c r="I4582" s="28" t="s">
        <v>373</v>
      </c>
      <c r="J4582" s="12" t="s">
        <v>393</v>
      </c>
      <c r="K4582" s="28" t="s">
        <v>20911</v>
      </c>
      <c r="L4582" s="12" t="s">
        <v>20255</v>
      </c>
      <c r="M4582" s="12" t="s">
        <v>20243</v>
      </c>
      <c r="N4582" s="12" t="s">
        <v>20244</v>
      </c>
      <c r="O4582" s="26" t="s">
        <v>20936</v>
      </c>
      <c r="P4582" s="26" t="s">
        <v>20937</v>
      </c>
      <c r="Q4582" s="25" t="s">
        <v>20282</v>
      </c>
      <c r="R4582" s="26" t="s">
        <v>20248</v>
      </c>
      <c r="S4582" s="15" t="s">
        <v>20938</v>
      </c>
      <c r="T4582" s="52">
        <v>0</v>
      </c>
      <c r="U4582" s="22" t="s">
        <v>20250</v>
      </c>
      <c r="V4582" s="49" t="str">
        <f>+Sitio_Publico[[#This Row],[idcoleccion]]&amp;"-"&amp;Sitio_Publico[[#This Row],[id]]</f>
        <v>000-4581</v>
      </c>
      <c r="W4582" s="49">
        <f>+VLOOKUP(Sitio_Publico[[#This Row],[territorio]],Estructura!$AE$4:$AH$1067,4,0)</f>
        <v>20000010</v>
      </c>
      <c r="X4582" s="49" t="str">
        <f>+VLOOKUP(Sitio_Publico[[#This Row],[tema]],Estructura!$G$4:$J$532,4,0)</f>
        <v>T-65</v>
      </c>
      <c r="Y4582" s="49" t="str">
        <f>+VLOOKUP(Sitio_Publico[[#This Row],[contenido]],Estructura!$L$4:$O$473,4,0)</f>
        <v>C-37</v>
      </c>
      <c r="Z4582" s="49" t="str">
        <f>+VLOOKUP(Sitio_Publico[[#This Row],[Filtro Integrado]],Estructura!$U$4:$W$529,3,0)</f>
        <v>FI-0</v>
      </c>
      <c r="AA4582" s="49" t="str">
        <f>+VLOOKUP(Sitio_Publico[[#This Row],[Muestra]],Estructura!$Y$4:$AB$483,4,0)</f>
        <v>M-000390</v>
      </c>
    </row>
    <row r="4583" spans="1:27" ht="61.2" x14ac:dyDescent="0.3">
      <c r="A4583" s="16">
        <f t="shared" si="71"/>
        <v>4582</v>
      </c>
      <c r="B4583" s="47" t="s">
        <v>15118</v>
      </c>
      <c r="C4583" s="13" t="s">
        <v>20237</v>
      </c>
      <c r="D4583" s="13" t="s">
        <v>20238</v>
      </c>
      <c r="E4583" s="44">
        <v>3119</v>
      </c>
      <c r="F4583" s="13" t="s">
        <v>20239</v>
      </c>
      <c r="G4583" s="23" t="s">
        <v>20240</v>
      </c>
      <c r="H4583" s="42" t="s">
        <v>457</v>
      </c>
      <c r="I4583" s="28" t="s">
        <v>373</v>
      </c>
      <c r="J4583" s="12" t="s">
        <v>393</v>
      </c>
      <c r="K4583" s="28" t="s">
        <v>20911</v>
      </c>
      <c r="L4583" s="12" t="s">
        <v>20259</v>
      </c>
      <c r="M4583" s="12" t="s">
        <v>20243</v>
      </c>
      <c r="N4583" s="12" t="s">
        <v>20244</v>
      </c>
      <c r="O4583" s="26" t="s">
        <v>20939</v>
      </c>
      <c r="P4583" s="26" t="s">
        <v>20940</v>
      </c>
      <c r="Q4583" s="25" t="s">
        <v>20282</v>
      </c>
      <c r="R4583" s="26" t="s">
        <v>20248</v>
      </c>
      <c r="S4583" s="15" t="s">
        <v>20941</v>
      </c>
      <c r="T4583" s="52">
        <v>0</v>
      </c>
      <c r="U4583" s="22" t="s">
        <v>20250</v>
      </c>
      <c r="V4583" s="49" t="str">
        <f>+Sitio_Publico[[#This Row],[idcoleccion]]&amp;"-"&amp;Sitio_Publico[[#This Row],[id]]</f>
        <v>000-4582</v>
      </c>
      <c r="W4583" s="49">
        <f>+VLOOKUP(Sitio_Publico[[#This Row],[territorio]],Estructura!$AE$4:$AH$1067,4,0)</f>
        <v>20000010</v>
      </c>
      <c r="X4583" s="49" t="str">
        <f>+VLOOKUP(Sitio_Publico[[#This Row],[tema]],Estructura!$G$4:$J$532,4,0)</f>
        <v>T-65</v>
      </c>
      <c r="Y4583" s="49" t="str">
        <f>+VLOOKUP(Sitio_Publico[[#This Row],[contenido]],Estructura!$L$4:$O$473,4,0)</f>
        <v>C-37</v>
      </c>
      <c r="Z4583" s="49" t="str">
        <f>+VLOOKUP(Sitio_Publico[[#This Row],[Filtro Integrado]],Estructura!$U$4:$W$529,3,0)</f>
        <v>FI-0</v>
      </c>
      <c r="AA4583" s="49" t="str">
        <f>+VLOOKUP(Sitio_Publico[[#This Row],[Muestra]],Estructura!$Y$4:$AB$483,4,0)</f>
        <v>M-000390</v>
      </c>
    </row>
    <row r="4584" spans="1:27" ht="61.2" x14ac:dyDescent="0.3">
      <c r="A4584" s="16">
        <f t="shared" si="71"/>
        <v>4583</v>
      </c>
      <c r="B4584" s="47" t="s">
        <v>15118</v>
      </c>
      <c r="C4584" s="13" t="s">
        <v>20237</v>
      </c>
      <c r="D4584" s="13" t="s">
        <v>20238</v>
      </c>
      <c r="E4584" s="44">
        <v>3119</v>
      </c>
      <c r="F4584" s="13" t="s">
        <v>20239</v>
      </c>
      <c r="G4584" s="23" t="s">
        <v>20263</v>
      </c>
      <c r="H4584" s="42" t="s">
        <v>457</v>
      </c>
      <c r="I4584" s="28" t="s">
        <v>373</v>
      </c>
      <c r="J4584" s="12" t="s">
        <v>393</v>
      </c>
      <c r="K4584" s="28" t="s">
        <v>20911</v>
      </c>
      <c r="L4584" s="12" t="s">
        <v>20242</v>
      </c>
      <c r="M4584" s="12" t="s">
        <v>20243</v>
      </c>
      <c r="N4584" s="12" t="s">
        <v>20244</v>
      </c>
      <c r="O4584" s="26" t="s">
        <v>20930</v>
      </c>
      <c r="P4584" s="26" t="s">
        <v>20931</v>
      </c>
      <c r="Q4584" s="25" t="s">
        <v>20282</v>
      </c>
      <c r="R4584" s="26" t="s">
        <v>20248</v>
      </c>
      <c r="S4584" s="15" t="s">
        <v>20942</v>
      </c>
      <c r="T4584" s="52">
        <v>0</v>
      </c>
      <c r="U4584" s="22" t="s">
        <v>20250</v>
      </c>
      <c r="V4584" s="49" t="str">
        <f>+Sitio_Publico[[#This Row],[idcoleccion]]&amp;"-"&amp;Sitio_Publico[[#This Row],[id]]</f>
        <v>000-4583</v>
      </c>
      <c r="W4584" s="49">
        <f>+VLOOKUP(Sitio_Publico[[#This Row],[territorio]],Estructura!$AE$4:$AH$1067,4,0)</f>
        <v>20000010</v>
      </c>
      <c r="X4584" s="49" t="str">
        <f>+VLOOKUP(Sitio_Publico[[#This Row],[tema]],Estructura!$G$4:$J$532,4,0)</f>
        <v>T-65</v>
      </c>
      <c r="Y4584" s="49" t="str">
        <f>+VLOOKUP(Sitio_Publico[[#This Row],[contenido]],Estructura!$L$4:$O$473,4,0)</f>
        <v>C-38</v>
      </c>
      <c r="Z4584" s="49" t="str">
        <f>+VLOOKUP(Sitio_Publico[[#This Row],[Filtro Integrado]],Estructura!$U$4:$W$529,3,0)</f>
        <v>FI-0</v>
      </c>
      <c r="AA4584" s="49" t="str">
        <f>+VLOOKUP(Sitio_Publico[[#This Row],[Muestra]],Estructura!$Y$4:$AB$483,4,0)</f>
        <v>M-000390</v>
      </c>
    </row>
    <row r="4585" spans="1:27" ht="61.2" x14ac:dyDescent="0.3">
      <c r="A4585" s="16">
        <f t="shared" si="71"/>
        <v>4584</v>
      </c>
      <c r="B4585" s="47" t="s">
        <v>15118</v>
      </c>
      <c r="C4585" s="13" t="s">
        <v>20237</v>
      </c>
      <c r="D4585" s="13" t="s">
        <v>20238</v>
      </c>
      <c r="E4585" s="44">
        <v>3119</v>
      </c>
      <c r="F4585" s="13" t="s">
        <v>20239</v>
      </c>
      <c r="G4585" s="23" t="s">
        <v>20263</v>
      </c>
      <c r="H4585" s="42" t="s">
        <v>457</v>
      </c>
      <c r="I4585" s="28" t="s">
        <v>373</v>
      </c>
      <c r="J4585" s="12" t="s">
        <v>393</v>
      </c>
      <c r="K4585" s="28" t="s">
        <v>20911</v>
      </c>
      <c r="L4585" s="12" t="s">
        <v>20251</v>
      </c>
      <c r="M4585" s="12" t="s">
        <v>20243</v>
      </c>
      <c r="N4585" s="12" t="s">
        <v>20244</v>
      </c>
      <c r="O4585" s="26" t="s">
        <v>20933</v>
      </c>
      <c r="P4585" s="26" t="s">
        <v>20934</v>
      </c>
      <c r="Q4585" s="25" t="s">
        <v>20282</v>
      </c>
      <c r="R4585" s="26" t="s">
        <v>20248</v>
      </c>
      <c r="S4585" s="15" t="s">
        <v>20943</v>
      </c>
      <c r="T4585" s="52">
        <v>0</v>
      </c>
      <c r="U4585" s="22" t="s">
        <v>20250</v>
      </c>
      <c r="V4585" s="49" t="str">
        <f>+Sitio_Publico[[#This Row],[idcoleccion]]&amp;"-"&amp;Sitio_Publico[[#This Row],[id]]</f>
        <v>000-4584</v>
      </c>
      <c r="W4585" s="49">
        <f>+VLOOKUP(Sitio_Publico[[#This Row],[territorio]],Estructura!$AE$4:$AH$1067,4,0)</f>
        <v>20000010</v>
      </c>
      <c r="X4585" s="49" t="str">
        <f>+VLOOKUP(Sitio_Publico[[#This Row],[tema]],Estructura!$G$4:$J$532,4,0)</f>
        <v>T-65</v>
      </c>
      <c r="Y4585" s="49" t="str">
        <f>+VLOOKUP(Sitio_Publico[[#This Row],[contenido]],Estructura!$L$4:$O$473,4,0)</f>
        <v>C-38</v>
      </c>
      <c r="Z4585" s="49" t="str">
        <f>+VLOOKUP(Sitio_Publico[[#This Row],[Filtro Integrado]],Estructura!$U$4:$W$529,3,0)</f>
        <v>FI-0</v>
      </c>
      <c r="AA4585" s="49" t="str">
        <f>+VLOOKUP(Sitio_Publico[[#This Row],[Muestra]],Estructura!$Y$4:$AB$483,4,0)</f>
        <v>M-000390</v>
      </c>
    </row>
    <row r="4586" spans="1:27" ht="61.2" x14ac:dyDescent="0.3">
      <c r="A4586" s="16">
        <f t="shared" si="71"/>
        <v>4585</v>
      </c>
      <c r="B4586" s="47" t="s">
        <v>15118</v>
      </c>
      <c r="C4586" s="13" t="s">
        <v>20237</v>
      </c>
      <c r="D4586" s="13" t="s">
        <v>20238</v>
      </c>
      <c r="E4586" s="44">
        <v>3119</v>
      </c>
      <c r="F4586" s="13" t="s">
        <v>20239</v>
      </c>
      <c r="G4586" s="23" t="s">
        <v>20263</v>
      </c>
      <c r="H4586" s="42" t="s">
        <v>457</v>
      </c>
      <c r="I4586" s="28" t="s">
        <v>373</v>
      </c>
      <c r="J4586" s="12" t="s">
        <v>393</v>
      </c>
      <c r="K4586" s="28" t="s">
        <v>20911</v>
      </c>
      <c r="L4586" s="12" t="s">
        <v>20255</v>
      </c>
      <c r="M4586" s="12" t="s">
        <v>20243</v>
      </c>
      <c r="N4586" s="12" t="s">
        <v>20244</v>
      </c>
      <c r="O4586" s="26" t="s">
        <v>20936</v>
      </c>
      <c r="P4586" s="26" t="s">
        <v>20937</v>
      </c>
      <c r="Q4586" s="25" t="s">
        <v>20282</v>
      </c>
      <c r="R4586" s="26" t="s">
        <v>20248</v>
      </c>
      <c r="S4586" s="15" t="s">
        <v>20944</v>
      </c>
      <c r="T4586" s="52">
        <v>0</v>
      </c>
      <c r="U4586" s="22" t="s">
        <v>20250</v>
      </c>
      <c r="V4586" s="49" t="str">
        <f>+Sitio_Publico[[#This Row],[idcoleccion]]&amp;"-"&amp;Sitio_Publico[[#This Row],[id]]</f>
        <v>000-4585</v>
      </c>
      <c r="W4586" s="49">
        <f>+VLOOKUP(Sitio_Publico[[#This Row],[territorio]],Estructura!$AE$4:$AH$1067,4,0)</f>
        <v>20000010</v>
      </c>
      <c r="X4586" s="49" t="str">
        <f>+VLOOKUP(Sitio_Publico[[#This Row],[tema]],Estructura!$G$4:$J$532,4,0)</f>
        <v>T-65</v>
      </c>
      <c r="Y4586" s="49" t="str">
        <f>+VLOOKUP(Sitio_Publico[[#This Row],[contenido]],Estructura!$L$4:$O$473,4,0)</f>
        <v>C-38</v>
      </c>
      <c r="Z4586" s="49" t="str">
        <f>+VLOOKUP(Sitio_Publico[[#This Row],[Filtro Integrado]],Estructura!$U$4:$W$529,3,0)</f>
        <v>FI-0</v>
      </c>
      <c r="AA4586" s="49" t="str">
        <f>+VLOOKUP(Sitio_Publico[[#This Row],[Muestra]],Estructura!$Y$4:$AB$483,4,0)</f>
        <v>M-000390</v>
      </c>
    </row>
    <row r="4587" spans="1:27" ht="51" x14ac:dyDescent="0.3">
      <c r="A4587" s="16">
        <f t="shared" si="71"/>
        <v>4586</v>
      </c>
      <c r="B4587" s="47" t="s">
        <v>15118</v>
      </c>
      <c r="C4587" s="13" t="s">
        <v>20237</v>
      </c>
      <c r="D4587" s="13" t="s">
        <v>20238</v>
      </c>
      <c r="E4587" s="44">
        <v>3119</v>
      </c>
      <c r="F4587" s="13" t="s">
        <v>20296</v>
      </c>
      <c r="G4587" s="23" t="s">
        <v>20297</v>
      </c>
      <c r="H4587" s="42" t="s">
        <v>457</v>
      </c>
      <c r="I4587" s="28" t="s">
        <v>373</v>
      </c>
      <c r="J4587" s="12" t="s">
        <v>393</v>
      </c>
      <c r="K4587" s="28" t="s">
        <v>20911</v>
      </c>
      <c r="L4587" s="12" t="s">
        <v>20275</v>
      </c>
      <c r="M4587" s="12" t="s">
        <v>20243</v>
      </c>
      <c r="N4587" s="12" t="s">
        <v>20244</v>
      </c>
      <c r="O4587" s="26" t="s">
        <v>20945</v>
      </c>
      <c r="P4587" s="26" t="s">
        <v>20946</v>
      </c>
      <c r="Q4587" s="25" t="s">
        <v>20247</v>
      </c>
      <c r="R4587" s="26" t="s">
        <v>20248</v>
      </c>
      <c r="S4587" s="15" t="s">
        <v>20947</v>
      </c>
      <c r="T4587" s="52">
        <v>0</v>
      </c>
      <c r="U4587" s="22" t="s">
        <v>20250</v>
      </c>
      <c r="V4587" s="49" t="str">
        <f>+Sitio_Publico[[#This Row],[idcoleccion]]&amp;"-"&amp;Sitio_Publico[[#This Row],[id]]</f>
        <v>000-4586</v>
      </c>
      <c r="W4587" s="49">
        <f>+VLOOKUP(Sitio_Publico[[#This Row],[territorio]],Estructura!$AE$4:$AH$1067,4,0)</f>
        <v>20000010</v>
      </c>
      <c r="X4587" s="49" t="str">
        <f>+VLOOKUP(Sitio_Publico[[#This Row],[tema]],Estructura!$G$4:$J$532,4,0)</f>
        <v>T-66</v>
      </c>
      <c r="Y4587" s="49" t="str">
        <f>+VLOOKUP(Sitio_Publico[[#This Row],[contenido]],Estructura!$L$4:$O$473,4,0)</f>
        <v>C-40</v>
      </c>
      <c r="Z4587" s="49" t="str">
        <f>+VLOOKUP(Sitio_Publico[[#This Row],[Filtro Integrado]],Estructura!$U$4:$W$529,3,0)</f>
        <v>FI-0</v>
      </c>
      <c r="AA4587" s="49" t="str">
        <f>+VLOOKUP(Sitio_Publico[[#This Row],[Muestra]],Estructura!$Y$4:$AB$483,4,0)</f>
        <v>M-000390</v>
      </c>
    </row>
    <row r="4588" spans="1:27" ht="51" x14ac:dyDescent="0.3">
      <c r="A4588" s="16">
        <f t="shared" si="71"/>
        <v>4587</v>
      </c>
      <c r="B4588" s="47" t="s">
        <v>15118</v>
      </c>
      <c r="C4588" s="13" t="s">
        <v>20237</v>
      </c>
      <c r="D4588" s="13" t="s">
        <v>20238</v>
      </c>
      <c r="E4588" s="44">
        <v>3119</v>
      </c>
      <c r="F4588" s="13" t="s">
        <v>20296</v>
      </c>
      <c r="G4588" s="23" t="s">
        <v>20297</v>
      </c>
      <c r="H4588" s="42" t="s">
        <v>457</v>
      </c>
      <c r="I4588" s="28" t="s">
        <v>373</v>
      </c>
      <c r="J4588" s="12" t="s">
        <v>20274</v>
      </c>
      <c r="K4588" s="28" t="s">
        <v>20911</v>
      </c>
      <c r="L4588" s="12" t="s">
        <v>20275</v>
      </c>
      <c r="M4588" s="12" t="s">
        <v>20243</v>
      </c>
      <c r="N4588" s="12" t="s">
        <v>20244</v>
      </c>
      <c r="O4588" s="26" t="s">
        <v>20948</v>
      </c>
      <c r="P4588" s="26" t="s">
        <v>20949</v>
      </c>
      <c r="Q4588" s="25" t="s">
        <v>20278</v>
      </c>
      <c r="R4588" s="26" t="s">
        <v>20248</v>
      </c>
      <c r="S4588" s="15" t="s">
        <v>20950</v>
      </c>
      <c r="T4588" s="52">
        <v>0</v>
      </c>
      <c r="U4588" s="22" t="s">
        <v>20250</v>
      </c>
      <c r="V4588" s="49" t="str">
        <f>+Sitio_Publico[[#This Row],[idcoleccion]]&amp;"-"&amp;Sitio_Publico[[#This Row],[id]]</f>
        <v>000-4587</v>
      </c>
      <c r="W4588" s="49">
        <f>+VLOOKUP(Sitio_Publico[[#This Row],[territorio]],Estructura!$AE$4:$AH$1067,4,0)</f>
        <v>20000010</v>
      </c>
      <c r="X4588" s="49" t="str">
        <f>+VLOOKUP(Sitio_Publico[[#This Row],[tema]],Estructura!$G$4:$J$532,4,0)</f>
        <v>T-66</v>
      </c>
      <c r="Y4588" s="49" t="str">
        <f>+VLOOKUP(Sitio_Publico[[#This Row],[contenido]],Estructura!$L$4:$O$473,4,0)</f>
        <v>C-40</v>
      </c>
      <c r="Z4588" s="49" t="str">
        <f>+VLOOKUP(Sitio_Publico[[#This Row],[Filtro Integrado]],Estructura!$U$4:$W$529,3,0)</f>
        <v>FI-17</v>
      </c>
      <c r="AA4588" s="49" t="str">
        <f>+VLOOKUP(Sitio_Publico[[#This Row],[Muestra]],Estructura!$Y$4:$AB$483,4,0)</f>
        <v>M-000390</v>
      </c>
    </row>
    <row r="4589" spans="1:27" ht="51" x14ac:dyDescent="0.3">
      <c r="A4589" s="16">
        <f t="shared" si="71"/>
        <v>4588</v>
      </c>
      <c r="B4589" s="47" t="s">
        <v>15118</v>
      </c>
      <c r="C4589" s="13" t="s">
        <v>20237</v>
      </c>
      <c r="D4589" s="13" t="s">
        <v>20238</v>
      </c>
      <c r="E4589" s="44">
        <v>3119</v>
      </c>
      <c r="F4589" s="13" t="s">
        <v>20296</v>
      </c>
      <c r="G4589" s="23" t="s">
        <v>20297</v>
      </c>
      <c r="H4589" s="42" t="s">
        <v>457</v>
      </c>
      <c r="I4589" s="28" t="s">
        <v>373</v>
      </c>
      <c r="J4589" s="12" t="s">
        <v>393</v>
      </c>
      <c r="K4589" s="28" t="s">
        <v>20911</v>
      </c>
      <c r="L4589" s="12" t="s">
        <v>20275</v>
      </c>
      <c r="M4589" s="12" t="s">
        <v>20243</v>
      </c>
      <c r="N4589" s="12" t="s">
        <v>20244</v>
      </c>
      <c r="O4589" s="26" t="s">
        <v>20951</v>
      </c>
      <c r="P4589" s="26" t="s">
        <v>20952</v>
      </c>
      <c r="Q4589" s="25" t="s">
        <v>20282</v>
      </c>
      <c r="R4589" s="26" t="s">
        <v>20248</v>
      </c>
      <c r="S4589" s="15" t="s">
        <v>20953</v>
      </c>
      <c r="T4589" s="52">
        <v>0</v>
      </c>
      <c r="U4589" s="22" t="s">
        <v>20250</v>
      </c>
      <c r="V4589" s="49" t="str">
        <f>+Sitio_Publico[[#This Row],[idcoleccion]]&amp;"-"&amp;Sitio_Publico[[#This Row],[id]]</f>
        <v>000-4588</v>
      </c>
      <c r="W4589" s="49">
        <f>+VLOOKUP(Sitio_Publico[[#This Row],[territorio]],Estructura!$AE$4:$AH$1067,4,0)</f>
        <v>20000010</v>
      </c>
      <c r="X4589" s="49" t="str">
        <f>+VLOOKUP(Sitio_Publico[[#This Row],[tema]],Estructura!$G$4:$J$532,4,0)</f>
        <v>T-66</v>
      </c>
      <c r="Y4589" s="49" t="str">
        <f>+VLOOKUP(Sitio_Publico[[#This Row],[contenido]],Estructura!$L$4:$O$473,4,0)</f>
        <v>C-40</v>
      </c>
      <c r="Z4589" s="49" t="str">
        <f>+VLOOKUP(Sitio_Publico[[#This Row],[Filtro Integrado]],Estructura!$U$4:$W$529,3,0)</f>
        <v>FI-0</v>
      </c>
      <c r="AA4589" s="49" t="str">
        <f>+VLOOKUP(Sitio_Publico[[#This Row],[Muestra]],Estructura!$Y$4:$AB$483,4,0)</f>
        <v>M-000390</v>
      </c>
    </row>
    <row r="4590" spans="1:27" ht="51" x14ac:dyDescent="0.3">
      <c r="A4590" s="16">
        <f t="shared" si="71"/>
        <v>4589</v>
      </c>
      <c r="B4590" s="47" t="s">
        <v>15118</v>
      </c>
      <c r="C4590" s="13" t="s">
        <v>20237</v>
      </c>
      <c r="D4590" s="13" t="s">
        <v>20238</v>
      </c>
      <c r="E4590" s="44">
        <v>3123</v>
      </c>
      <c r="F4590" s="13" t="s">
        <v>20239</v>
      </c>
      <c r="G4590" s="23" t="s">
        <v>20240</v>
      </c>
      <c r="H4590" s="42" t="s">
        <v>457</v>
      </c>
      <c r="I4590" s="28" t="s">
        <v>373</v>
      </c>
      <c r="J4590" s="12" t="s">
        <v>393</v>
      </c>
      <c r="K4590" s="28" t="s">
        <v>20954</v>
      </c>
      <c r="L4590" s="12" t="s">
        <v>20242</v>
      </c>
      <c r="M4590" s="12" t="s">
        <v>20243</v>
      </c>
      <c r="N4590" s="12" t="s">
        <v>20244</v>
      </c>
      <c r="O4590" s="26" t="s">
        <v>20955</v>
      </c>
      <c r="P4590" s="26" t="s">
        <v>20956</v>
      </c>
      <c r="Q4590" s="25" t="s">
        <v>20247</v>
      </c>
      <c r="R4590" s="26" t="s">
        <v>20310</v>
      </c>
      <c r="S4590" s="15" t="s">
        <v>20957</v>
      </c>
      <c r="T4590" s="52">
        <v>0</v>
      </c>
      <c r="U4590" s="22" t="s">
        <v>20250</v>
      </c>
      <c r="V4590" s="49" t="str">
        <f>+Sitio_Publico[[#This Row],[idcoleccion]]&amp;"-"&amp;Sitio_Publico[[#This Row],[id]]</f>
        <v>000-4589</v>
      </c>
      <c r="W4590" s="49">
        <f>+VLOOKUP(Sitio_Publico[[#This Row],[territorio]],Estructura!$AE$4:$AH$1067,4,0)</f>
        <v>20000010</v>
      </c>
      <c r="X4590" s="49" t="str">
        <f>+VLOOKUP(Sitio_Publico[[#This Row],[tema]],Estructura!$G$4:$J$532,4,0)</f>
        <v>T-65</v>
      </c>
      <c r="Y4590" s="49" t="str">
        <f>+VLOOKUP(Sitio_Publico[[#This Row],[contenido]],Estructura!$L$4:$O$473,4,0)</f>
        <v>C-37</v>
      </c>
      <c r="Z4590" s="49" t="str">
        <f>+VLOOKUP(Sitio_Publico[[#This Row],[Filtro Integrado]],Estructura!$U$4:$W$529,3,0)</f>
        <v>FI-0</v>
      </c>
      <c r="AA4590" s="49" t="str">
        <f>+VLOOKUP(Sitio_Publico[[#This Row],[Muestra]],Estructura!$Y$4:$AB$483,4,0)</f>
        <v>M-000391</v>
      </c>
    </row>
    <row r="4591" spans="1:27" ht="51" x14ac:dyDescent="0.3">
      <c r="A4591" s="16">
        <f t="shared" si="71"/>
        <v>4590</v>
      </c>
      <c r="B4591" s="47" t="s">
        <v>15118</v>
      </c>
      <c r="C4591" s="13" t="s">
        <v>20237</v>
      </c>
      <c r="D4591" s="13" t="s">
        <v>20238</v>
      </c>
      <c r="E4591" s="44">
        <v>3123</v>
      </c>
      <c r="F4591" s="13" t="s">
        <v>20239</v>
      </c>
      <c r="G4591" s="23" t="s">
        <v>20240</v>
      </c>
      <c r="H4591" s="42" t="s">
        <v>457</v>
      </c>
      <c r="I4591" s="28" t="s">
        <v>373</v>
      </c>
      <c r="J4591" s="12" t="s">
        <v>393</v>
      </c>
      <c r="K4591" s="28" t="s">
        <v>20954</v>
      </c>
      <c r="L4591" s="12" t="s">
        <v>20251</v>
      </c>
      <c r="M4591" s="12" t="s">
        <v>20243</v>
      </c>
      <c r="N4591" s="12" t="s">
        <v>20244</v>
      </c>
      <c r="O4591" s="26" t="s">
        <v>20958</v>
      </c>
      <c r="P4591" s="26" t="s">
        <v>20959</v>
      </c>
      <c r="Q4591" s="25" t="s">
        <v>20247</v>
      </c>
      <c r="R4591" s="26" t="s">
        <v>20310</v>
      </c>
      <c r="S4591" s="15" t="s">
        <v>20960</v>
      </c>
      <c r="T4591" s="52">
        <v>0</v>
      </c>
      <c r="U4591" s="22" t="s">
        <v>20250</v>
      </c>
      <c r="V4591" s="49" t="str">
        <f>+Sitio_Publico[[#This Row],[idcoleccion]]&amp;"-"&amp;Sitio_Publico[[#This Row],[id]]</f>
        <v>000-4590</v>
      </c>
      <c r="W4591" s="49">
        <f>+VLOOKUP(Sitio_Publico[[#This Row],[territorio]],Estructura!$AE$4:$AH$1067,4,0)</f>
        <v>20000010</v>
      </c>
      <c r="X4591" s="49" t="str">
        <f>+VLOOKUP(Sitio_Publico[[#This Row],[tema]],Estructura!$G$4:$J$532,4,0)</f>
        <v>T-65</v>
      </c>
      <c r="Y4591" s="49" t="str">
        <f>+VLOOKUP(Sitio_Publico[[#This Row],[contenido]],Estructura!$L$4:$O$473,4,0)</f>
        <v>C-37</v>
      </c>
      <c r="Z4591" s="49" t="str">
        <f>+VLOOKUP(Sitio_Publico[[#This Row],[Filtro Integrado]],Estructura!$U$4:$W$529,3,0)</f>
        <v>FI-0</v>
      </c>
      <c r="AA4591" s="49" t="str">
        <f>+VLOOKUP(Sitio_Publico[[#This Row],[Muestra]],Estructura!$Y$4:$AB$483,4,0)</f>
        <v>M-000391</v>
      </c>
    </row>
    <row r="4592" spans="1:27" ht="51" x14ac:dyDescent="0.3">
      <c r="A4592" s="16">
        <f t="shared" si="71"/>
        <v>4591</v>
      </c>
      <c r="B4592" s="47" t="s">
        <v>15118</v>
      </c>
      <c r="C4592" s="13" t="s">
        <v>20237</v>
      </c>
      <c r="D4592" s="13" t="s">
        <v>20238</v>
      </c>
      <c r="E4592" s="44">
        <v>3123</v>
      </c>
      <c r="F4592" s="13" t="s">
        <v>20239</v>
      </c>
      <c r="G4592" s="23" t="s">
        <v>20240</v>
      </c>
      <c r="H4592" s="42" t="s">
        <v>457</v>
      </c>
      <c r="I4592" s="28" t="s">
        <v>373</v>
      </c>
      <c r="J4592" s="12" t="s">
        <v>393</v>
      </c>
      <c r="K4592" s="28" t="s">
        <v>20954</v>
      </c>
      <c r="L4592" s="12" t="s">
        <v>20255</v>
      </c>
      <c r="M4592" s="12" t="s">
        <v>20243</v>
      </c>
      <c r="N4592" s="12" t="s">
        <v>20244</v>
      </c>
      <c r="O4592" s="26" t="s">
        <v>20961</v>
      </c>
      <c r="P4592" s="26" t="s">
        <v>20962</v>
      </c>
      <c r="Q4592" s="25" t="s">
        <v>20247</v>
      </c>
      <c r="R4592" s="26" t="s">
        <v>20310</v>
      </c>
      <c r="S4592" s="15" t="s">
        <v>20963</v>
      </c>
      <c r="T4592" s="52">
        <v>0</v>
      </c>
      <c r="U4592" s="22" t="s">
        <v>20250</v>
      </c>
      <c r="V4592" s="49" t="str">
        <f>+Sitio_Publico[[#This Row],[idcoleccion]]&amp;"-"&amp;Sitio_Publico[[#This Row],[id]]</f>
        <v>000-4591</v>
      </c>
      <c r="W4592" s="49">
        <f>+VLOOKUP(Sitio_Publico[[#This Row],[territorio]],Estructura!$AE$4:$AH$1067,4,0)</f>
        <v>20000010</v>
      </c>
      <c r="X4592" s="49" t="str">
        <f>+VLOOKUP(Sitio_Publico[[#This Row],[tema]],Estructura!$G$4:$J$532,4,0)</f>
        <v>T-65</v>
      </c>
      <c r="Y4592" s="49" t="str">
        <f>+VLOOKUP(Sitio_Publico[[#This Row],[contenido]],Estructura!$L$4:$O$473,4,0)</f>
        <v>C-37</v>
      </c>
      <c r="Z4592" s="49" t="str">
        <f>+VLOOKUP(Sitio_Publico[[#This Row],[Filtro Integrado]],Estructura!$U$4:$W$529,3,0)</f>
        <v>FI-0</v>
      </c>
      <c r="AA4592" s="49" t="str">
        <f>+VLOOKUP(Sitio_Publico[[#This Row],[Muestra]],Estructura!$Y$4:$AB$483,4,0)</f>
        <v>M-000391</v>
      </c>
    </row>
    <row r="4593" spans="1:27" ht="51" x14ac:dyDescent="0.3">
      <c r="A4593" s="16">
        <f t="shared" si="71"/>
        <v>4592</v>
      </c>
      <c r="B4593" s="47" t="s">
        <v>15118</v>
      </c>
      <c r="C4593" s="13" t="s">
        <v>20237</v>
      </c>
      <c r="D4593" s="13" t="s">
        <v>20238</v>
      </c>
      <c r="E4593" s="44">
        <v>3123</v>
      </c>
      <c r="F4593" s="13" t="s">
        <v>20239</v>
      </c>
      <c r="G4593" s="23" t="s">
        <v>20240</v>
      </c>
      <c r="H4593" s="42" t="s">
        <v>457</v>
      </c>
      <c r="I4593" s="28" t="s">
        <v>373</v>
      </c>
      <c r="J4593" s="12" t="s">
        <v>393</v>
      </c>
      <c r="K4593" s="28" t="s">
        <v>20954</v>
      </c>
      <c r="L4593" s="12" t="s">
        <v>20259</v>
      </c>
      <c r="M4593" s="12" t="s">
        <v>20243</v>
      </c>
      <c r="N4593" s="12" t="s">
        <v>20244</v>
      </c>
      <c r="O4593" s="26" t="s">
        <v>20964</v>
      </c>
      <c r="P4593" s="26" t="s">
        <v>20965</v>
      </c>
      <c r="Q4593" s="25" t="s">
        <v>20247</v>
      </c>
      <c r="R4593" s="26" t="s">
        <v>20310</v>
      </c>
      <c r="S4593" s="15" t="s">
        <v>20966</v>
      </c>
      <c r="T4593" s="52">
        <v>0</v>
      </c>
      <c r="U4593" s="22" t="s">
        <v>20250</v>
      </c>
      <c r="V4593" s="49" t="str">
        <f>+Sitio_Publico[[#This Row],[idcoleccion]]&amp;"-"&amp;Sitio_Publico[[#This Row],[id]]</f>
        <v>000-4592</v>
      </c>
      <c r="W4593" s="49">
        <f>+VLOOKUP(Sitio_Publico[[#This Row],[territorio]],Estructura!$AE$4:$AH$1067,4,0)</f>
        <v>20000010</v>
      </c>
      <c r="X4593" s="49" t="str">
        <f>+VLOOKUP(Sitio_Publico[[#This Row],[tema]],Estructura!$G$4:$J$532,4,0)</f>
        <v>T-65</v>
      </c>
      <c r="Y4593" s="49" t="str">
        <f>+VLOOKUP(Sitio_Publico[[#This Row],[contenido]],Estructura!$L$4:$O$473,4,0)</f>
        <v>C-37</v>
      </c>
      <c r="Z4593" s="49" t="str">
        <f>+VLOOKUP(Sitio_Publico[[#This Row],[Filtro Integrado]],Estructura!$U$4:$W$529,3,0)</f>
        <v>FI-0</v>
      </c>
      <c r="AA4593" s="49" t="str">
        <f>+VLOOKUP(Sitio_Publico[[#This Row],[Muestra]],Estructura!$Y$4:$AB$483,4,0)</f>
        <v>M-000391</v>
      </c>
    </row>
    <row r="4594" spans="1:27" ht="51" x14ac:dyDescent="0.3">
      <c r="A4594" s="16">
        <f t="shared" si="71"/>
        <v>4593</v>
      </c>
      <c r="B4594" s="47" t="s">
        <v>15118</v>
      </c>
      <c r="C4594" s="13" t="s">
        <v>20237</v>
      </c>
      <c r="D4594" s="13" t="s">
        <v>20238</v>
      </c>
      <c r="E4594" s="44">
        <v>3123</v>
      </c>
      <c r="F4594" s="13" t="s">
        <v>20239</v>
      </c>
      <c r="G4594" s="23" t="s">
        <v>20263</v>
      </c>
      <c r="H4594" s="42" t="s">
        <v>457</v>
      </c>
      <c r="I4594" s="28" t="s">
        <v>373</v>
      </c>
      <c r="J4594" s="12" t="s">
        <v>393</v>
      </c>
      <c r="K4594" s="28" t="s">
        <v>20954</v>
      </c>
      <c r="L4594" s="12" t="s">
        <v>20242</v>
      </c>
      <c r="M4594" s="12" t="s">
        <v>20243</v>
      </c>
      <c r="N4594" s="12" t="s">
        <v>20244</v>
      </c>
      <c r="O4594" s="26" t="s">
        <v>20955</v>
      </c>
      <c r="P4594" s="26" t="s">
        <v>20956</v>
      </c>
      <c r="Q4594" s="25" t="s">
        <v>20247</v>
      </c>
      <c r="R4594" s="26" t="s">
        <v>20310</v>
      </c>
      <c r="S4594" s="15" t="s">
        <v>20967</v>
      </c>
      <c r="T4594" s="52">
        <v>0</v>
      </c>
      <c r="U4594" s="22" t="s">
        <v>20250</v>
      </c>
      <c r="V4594" s="49" t="str">
        <f>+Sitio_Publico[[#This Row],[idcoleccion]]&amp;"-"&amp;Sitio_Publico[[#This Row],[id]]</f>
        <v>000-4593</v>
      </c>
      <c r="W4594" s="49">
        <f>+VLOOKUP(Sitio_Publico[[#This Row],[territorio]],Estructura!$AE$4:$AH$1067,4,0)</f>
        <v>20000010</v>
      </c>
      <c r="X4594" s="49" t="str">
        <f>+VLOOKUP(Sitio_Publico[[#This Row],[tema]],Estructura!$G$4:$J$532,4,0)</f>
        <v>T-65</v>
      </c>
      <c r="Y4594" s="49" t="str">
        <f>+VLOOKUP(Sitio_Publico[[#This Row],[contenido]],Estructura!$L$4:$O$473,4,0)</f>
        <v>C-38</v>
      </c>
      <c r="Z4594" s="49" t="str">
        <f>+VLOOKUP(Sitio_Publico[[#This Row],[Filtro Integrado]],Estructura!$U$4:$W$529,3,0)</f>
        <v>FI-0</v>
      </c>
      <c r="AA4594" s="49" t="str">
        <f>+VLOOKUP(Sitio_Publico[[#This Row],[Muestra]],Estructura!$Y$4:$AB$483,4,0)</f>
        <v>M-000391</v>
      </c>
    </row>
    <row r="4595" spans="1:27" ht="51" x14ac:dyDescent="0.3">
      <c r="A4595" s="16">
        <f t="shared" si="71"/>
        <v>4594</v>
      </c>
      <c r="B4595" s="47" t="s">
        <v>15118</v>
      </c>
      <c r="C4595" s="13" t="s">
        <v>20237</v>
      </c>
      <c r="D4595" s="13" t="s">
        <v>20238</v>
      </c>
      <c r="E4595" s="44">
        <v>3123</v>
      </c>
      <c r="F4595" s="13" t="s">
        <v>20239</v>
      </c>
      <c r="G4595" s="23" t="s">
        <v>20263</v>
      </c>
      <c r="H4595" s="42" t="s">
        <v>457</v>
      </c>
      <c r="I4595" s="28" t="s">
        <v>373</v>
      </c>
      <c r="J4595" s="12" t="s">
        <v>393</v>
      </c>
      <c r="K4595" s="28" t="s">
        <v>20954</v>
      </c>
      <c r="L4595" s="12" t="s">
        <v>20251</v>
      </c>
      <c r="M4595" s="12" t="s">
        <v>20243</v>
      </c>
      <c r="N4595" s="12" t="s">
        <v>20244</v>
      </c>
      <c r="O4595" s="26" t="s">
        <v>20958</v>
      </c>
      <c r="P4595" s="26" t="s">
        <v>20959</v>
      </c>
      <c r="Q4595" s="25" t="s">
        <v>20247</v>
      </c>
      <c r="R4595" s="26" t="s">
        <v>20310</v>
      </c>
      <c r="S4595" s="15" t="s">
        <v>20968</v>
      </c>
      <c r="T4595" s="52">
        <v>0</v>
      </c>
      <c r="U4595" s="22" t="s">
        <v>20250</v>
      </c>
      <c r="V4595" s="49" t="str">
        <f>+Sitio_Publico[[#This Row],[idcoleccion]]&amp;"-"&amp;Sitio_Publico[[#This Row],[id]]</f>
        <v>000-4594</v>
      </c>
      <c r="W4595" s="49">
        <f>+VLOOKUP(Sitio_Publico[[#This Row],[territorio]],Estructura!$AE$4:$AH$1067,4,0)</f>
        <v>20000010</v>
      </c>
      <c r="X4595" s="49" t="str">
        <f>+VLOOKUP(Sitio_Publico[[#This Row],[tema]],Estructura!$G$4:$J$532,4,0)</f>
        <v>T-65</v>
      </c>
      <c r="Y4595" s="49" t="str">
        <f>+VLOOKUP(Sitio_Publico[[#This Row],[contenido]],Estructura!$L$4:$O$473,4,0)</f>
        <v>C-38</v>
      </c>
      <c r="Z4595" s="49" t="str">
        <f>+VLOOKUP(Sitio_Publico[[#This Row],[Filtro Integrado]],Estructura!$U$4:$W$529,3,0)</f>
        <v>FI-0</v>
      </c>
      <c r="AA4595" s="49" t="str">
        <f>+VLOOKUP(Sitio_Publico[[#This Row],[Muestra]],Estructura!$Y$4:$AB$483,4,0)</f>
        <v>M-000391</v>
      </c>
    </row>
    <row r="4596" spans="1:27" ht="51" x14ac:dyDescent="0.3">
      <c r="A4596" s="16">
        <f t="shared" si="71"/>
        <v>4595</v>
      </c>
      <c r="B4596" s="47" t="s">
        <v>15118</v>
      </c>
      <c r="C4596" s="13" t="s">
        <v>20237</v>
      </c>
      <c r="D4596" s="13" t="s">
        <v>20238</v>
      </c>
      <c r="E4596" s="44">
        <v>3123</v>
      </c>
      <c r="F4596" s="13" t="s">
        <v>20239</v>
      </c>
      <c r="G4596" s="23" t="s">
        <v>20263</v>
      </c>
      <c r="H4596" s="42" t="s">
        <v>457</v>
      </c>
      <c r="I4596" s="28" t="s">
        <v>373</v>
      </c>
      <c r="J4596" s="12" t="s">
        <v>393</v>
      </c>
      <c r="K4596" s="28" t="s">
        <v>20954</v>
      </c>
      <c r="L4596" s="12" t="s">
        <v>20255</v>
      </c>
      <c r="M4596" s="12" t="s">
        <v>20243</v>
      </c>
      <c r="N4596" s="12" t="s">
        <v>20244</v>
      </c>
      <c r="O4596" s="26" t="s">
        <v>20961</v>
      </c>
      <c r="P4596" s="26" t="s">
        <v>20962</v>
      </c>
      <c r="Q4596" s="25" t="s">
        <v>20247</v>
      </c>
      <c r="R4596" s="26" t="s">
        <v>20310</v>
      </c>
      <c r="S4596" s="15" t="s">
        <v>20969</v>
      </c>
      <c r="T4596" s="52">
        <v>0</v>
      </c>
      <c r="U4596" s="22" t="s">
        <v>20250</v>
      </c>
      <c r="V4596" s="49" t="str">
        <f>+Sitio_Publico[[#This Row],[idcoleccion]]&amp;"-"&amp;Sitio_Publico[[#This Row],[id]]</f>
        <v>000-4595</v>
      </c>
      <c r="W4596" s="49">
        <f>+VLOOKUP(Sitio_Publico[[#This Row],[territorio]],Estructura!$AE$4:$AH$1067,4,0)</f>
        <v>20000010</v>
      </c>
      <c r="X4596" s="49" t="str">
        <f>+VLOOKUP(Sitio_Publico[[#This Row],[tema]],Estructura!$G$4:$J$532,4,0)</f>
        <v>T-65</v>
      </c>
      <c r="Y4596" s="49" t="str">
        <f>+VLOOKUP(Sitio_Publico[[#This Row],[contenido]],Estructura!$L$4:$O$473,4,0)</f>
        <v>C-38</v>
      </c>
      <c r="Z4596" s="49" t="str">
        <f>+VLOOKUP(Sitio_Publico[[#This Row],[Filtro Integrado]],Estructura!$U$4:$W$529,3,0)</f>
        <v>FI-0</v>
      </c>
      <c r="AA4596" s="49" t="str">
        <f>+VLOOKUP(Sitio_Publico[[#This Row],[Muestra]],Estructura!$Y$4:$AB$483,4,0)</f>
        <v>M-000391</v>
      </c>
    </row>
    <row r="4597" spans="1:27" ht="61.2" x14ac:dyDescent="0.3">
      <c r="A4597" s="16">
        <f t="shared" si="71"/>
        <v>4596</v>
      </c>
      <c r="B4597" s="47" t="s">
        <v>15118</v>
      </c>
      <c r="C4597" s="13" t="s">
        <v>20237</v>
      </c>
      <c r="D4597" s="13" t="s">
        <v>20238</v>
      </c>
      <c r="E4597" s="44">
        <v>3123</v>
      </c>
      <c r="F4597" s="13" t="s">
        <v>20239</v>
      </c>
      <c r="G4597" s="23" t="s">
        <v>20273</v>
      </c>
      <c r="H4597" s="42" t="s">
        <v>457</v>
      </c>
      <c r="I4597" s="28" t="s">
        <v>373</v>
      </c>
      <c r="J4597" s="12" t="s">
        <v>20274</v>
      </c>
      <c r="K4597" s="28" t="s">
        <v>20954</v>
      </c>
      <c r="L4597" s="12" t="s">
        <v>20275</v>
      </c>
      <c r="M4597" s="12" t="s">
        <v>20243</v>
      </c>
      <c r="N4597" s="12" t="s">
        <v>20244</v>
      </c>
      <c r="O4597" s="26" t="s">
        <v>20970</v>
      </c>
      <c r="P4597" s="26" t="s">
        <v>20971</v>
      </c>
      <c r="Q4597" s="25" t="s">
        <v>20278</v>
      </c>
      <c r="R4597" s="26" t="s">
        <v>20310</v>
      </c>
      <c r="S4597" s="15" t="s">
        <v>20972</v>
      </c>
      <c r="T4597" s="52">
        <v>0</v>
      </c>
      <c r="U4597" s="22" t="s">
        <v>20250</v>
      </c>
      <c r="V4597" s="49" t="str">
        <f>+Sitio_Publico[[#This Row],[idcoleccion]]&amp;"-"&amp;Sitio_Publico[[#This Row],[id]]</f>
        <v>000-4596</v>
      </c>
      <c r="W4597" s="49">
        <f>+VLOOKUP(Sitio_Publico[[#This Row],[territorio]],Estructura!$AE$4:$AH$1067,4,0)</f>
        <v>20000010</v>
      </c>
      <c r="X4597" s="49" t="str">
        <f>+VLOOKUP(Sitio_Publico[[#This Row],[tema]],Estructura!$G$4:$J$532,4,0)</f>
        <v>T-65</v>
      </c>
      <c r="Y4597" s="49" t="str">
        <f>+VLOOKUP(Sitio_Publico[[#This Row],[contenido]],Estructura!$L$4:$O$473,4,0)</f>
        <v>C-39</v>
      </c>
      <c r="Z4597" s="49" t="str">
        <f>+VLOOKUP(Sitio_Publico[[#This Row],[Filtro Integrado]],Estructura!$U$4:$W$529,3,0)</f>
        <v>FI-17</v>
      </c>
      <c r="AA4597" s="49" t="str">
        <f>+VLOOKUP(Sitio_Publico[[#This Row],[Muestra]],Estructura!$Y$4:$AB$483,4,0)</f>
        <v>M-000391</v>
      </c>
    </row>
    <row r="4598" spans="1:27" ht="61.2" x14ac:dyDescent="0.3">
      <c r="A4598" s="16">
        <f t="shared" si="71"/>
        <v>4597</v>
      </c>
      <c r="B4598" s="47" t="s">
        <v>15118</v>
      </c>
      <c r="C4598" s="13" t="s">
        <v>20237</v>
      </c>
      <c r="D4598" s="13" t="s">
        <v>20238</v>
      </c>
      <c r="E4598" s="44">
        <v>3123</v>
      </c>
      <c r="F4598" s="13" t="s">
        <v>20239</v>
      </c>
      <c r="G4598" s="23" t="s">
        <v>20240</v>
      </c>
      <c r="H4598" s="42" t="s">
        <v>457</v>
      </c>
      <c r="I4598" s="28" t="s">
        <v>373</v>
      </c>
      <c r="J4598" s="12" t="s">
        <v>393</v>
      </c>
      <c r="K4598" s="28" t="s">
        <v>20954</v>
      </c>
      <c r="L4598" s="12" t="s">
        <v>20242</v>
      </c>
      <c r="M4598" s="12" t="s">
        <v>20243</v>
      </c>
      <c r="N4598" s="12" t="s">
        <v>20244</v>
      </c>
      <c r="O4598" s="26" t="s">
        <v>20973</v>
      </c>
      <c r="P4598" s="26" t="s">
        <v>20974</v>
      </c>
      <c r="Q4598" s="25" t="s">
        <v>20282</v>
      </c>
      <c r="R4598" s="26" t="s">
        <v>20310</v>
      </c>
      <c r="S4598" s="15" t="s">
        <v>20975</v>
      </c>
      <c r="T4598" s="52">
        <v>0</v>
      </c>
      <c r="U4598" s="22" t="s">
        <v>20250</v>
      </c>
      <c r="V4598" s="49" t="str">
        <f>+Sitio_Publico[[#This Row],[idcoleccion]]&amp;"-"&amp;Sitio_Publico[[#This Row],[id]]</f>
        <v>000-4597</v>
      </c>
      <c r="W4598" s="49">
        <f>+VLOOKUP(Sitio_Publico[[#This Row],[territorio]],Estructura!$AE$4:$AH$1067,4,0)</f>
        <v>20000010</v>
      </c>
      <c r="X4598" s="49" t="str">
        <f>+VLOOKUP(Sitio_Publico[[#This Row],[tema]],Estructura!$G$4:$J$532,4,0)</f>
        <v>T-65</v>
      </c>
      <c r="Y4598" s="49" t="str">
        <f>+VLOOKUP(Sitio_Publico[[#This Row],[contenido]],Estructura!$L$4:$O$473,4,0)</f>
        <v>C-37</v>
      </c>
      <c r="Z4598" s="49" t="str">
        <f>+VLOOKUP(Sitio_Publico[[#This Row],[Filtro Integrado]],Estructura!$U$4:$W$529,3,0)</f>
        <v>FI-0</v>
      </c>
      <c r="AA4598" s="49" t="str">
        <f>+VLOOKUP(Sitio_Publico[[#This Row],[Muestra]],Estructura!$Y$4:$AB$483,4,0)</f>
        <v>M-000391</v>
      </c>
    </row>
    <row r="4599" spans="1:27" ht="61.2" x14ac:dyDescent="0.3">
      <c r="A4599" s="16">
        <f t="shared" si="71"/>
        <v>4598</v>
      </c>
      <c r="B4599" s="47" t="s">
        <v>15118</v>
      </c>
      <c r="C4599" s="13" t="s">
        <v>20237</v>
      </c>
      <c r="D4599" s="13" t="s">
        <v>20238</v>
      </c>
      <c r="E4599" s="44">
        <v>3123</v>
      </c>
      <c r="F4599" s="13" t="s">
        <v>20239</v>
      </c>
      <c r="G4599" s="23" t="s">
        <v>20240</v>
      </c>
      <c r="H4599" s="42" t="s">
        <v>457</v>
      </c>
      <c r="I4599" s="28" t="s">
        <v>373</v>
      </c>
      <c r="J4599" s="12" t="s">
        <v>393</v>
      </c>
      <c r="K4599" s="28" t="s">
        <v>20954</v>
      </c>
      <c r="L4599" s="12" t="s">
        <v>20251</v>
      </c>
      <c r="M4599" s="12" t="s">
        <v>20243</v>
      </c>
      <c r="N4599" s="12" t="s">
        <v>20244</v>
      </c>
      <c r="O4599" s="26" t="s">
        <v>20976</v>
      </c>
      <c r="P4599" s="26" t="s">
        <v>20977</v>
      </c>
      <c r="Q4599" s="25" t="s">
        <v>20282</v>
      </c>
      <c r="R4599" s="26" t="s">
        <v>20310</v>
      </c>
      <c r="S4599" s="15" t="s">
        <v>20978</v>
      </c>
      <c r="T4599" s="52">
        <v>0</v>
      </c>
      <c r="U4599" s="22" t="s">
        <v>20250</v>
      </c>
      <c r="V4599" s="49" t="str">
        <f>+Sitio_Publico[[#This Row],[idcoleccion]]&amp;"-"&amp;Sitio_Publico[[#This Row],[id]]</f>
        <v>000-4598</v>
      </c>
      <c r="W4599" s="49">
        <f>+VLOOKUP(Sitio_Publico[[#This Row],[territorio]],Estructura!$AE$4:$AH$1067,4,0)</f>
        <v>20000010</v>
      </c>
      <c r="X4599" s="49" t="str">
        <f>+VLOOKUP(Sitio_Publico[[#This Row],[tema]],Estructura!$G$4:$J$532,4,0)</f>
        <v>T-65</v>
      </c>
      <c r="Y4599" s="49" t="str">
        <f>+VLOOKUP(Sitio_Publico[[#This Row],[contenido]],Estructura!$L$4:$O$473,4,0)</f>
        <v>C-37</v>
      </c>
      <c r="Z4599" s="49" t="str">
        <f>+VLOOKUP(Sitio_Publico[[#This Row],[Filtro Integrado]],Estructura!$U$4:$W$529,3,0)</f>
        <v>FI-0</v>
      </c>
      <c r="AA4599" s="49" t="str">
        <f>+VLOOKUP(Sitio_Publico[[#This Row],[Muestra]],Estructura!$Y$4:$AB$483,4,0)</f>
        <v>M-000391</v>
      </c>
    </row>
    <row r="4600" spans="1:27" ht="61.2" x14ac:dyDescent="0.3">
      <c r="A4600" s="16">
        <f t="shared" si="71"/>
        <v>4599</v>
      </c>
      <c r="B4600" s="47" t="s">
        <v>15118</v>
      </c>
      <c r="C4600" s="13" t="s">
        <v>20237</v>
      </c>
      <c r="D4600" s="13" t="s">
        <v>20238</v>
      </c>
      <c r="E4600" s="44">
        <v>3123</v>
      </c>
      <c r="F4600" s="13" t="s">
        <v>20239</v>
      </c>
      <c r="G4600" s="23" t="s">
        <v>20240</v>
      </c>
      <c r="H4600" s="42" t="s">
        <v>457</v>
      </c>
      <c r="I4600" s="28" t="s">
        <v>373</v>
      </c>
      <c r="J4600" s="12" t="s">
        <v>393</v>
      </c>
      <c r="K4600" s="28" t="s">
        <v>20954</v>
      </c>
      <c r="L4600" s="12" t="s">
        <v>20255</v>
      </c>
      <c r="M4600" s="12" t="s">
        <v>20243</v>
      </c>
      <c r="N4600" s="12" t="s">
        <v>20244</v>
      </c>
      <c r="O4600" s="26" t="s">
        <v>20979</v>
      </c>
      <c r="P4600" s="26" t="s">
        <v>20980</v>
      </c>
      <c r="Q4600" s="25" t="s">
        <v>20282</v>
      </c>
      <c r="R4600" s="26" t="s">
        <v>20310</v>
      </c>
      <c r="S4600" s="15" t="s">
        <v>20981</v>
      </c>
      <c r="T4600" s="52">
        <v>0</v>
      </c>
      <c r="U4600" s="22" t="s">
        <v>20250</v>
      </c>
      <c r="V4600" s="49" t="str">
        <f>+Sitio_Publico[[#This Row],[idcoleccion]]&amp;"-"&amp;Sitio_Publico[[#This Row],[id]]</f>
        <v>000-4599</v>
      </c>
      <c r="W4600" s="49">
        <f>+VLOOKUP(Sitio_Publico[[#This Row],[territorio]],Estructura!$AE$4:$AH$1067,4,0)</f>
        <v>20000010</v>
      </c>
      <c r="X4600" s="49" t="str">
        <f>+VLOOKUP(Sitio_Publico[[#This Row],[tema]],Estructura!$G$4:$J$532,4,0)</f>
        <v>T-65</v>
      </c>
      <c r="Y4600" s="49" t="str">
        <f>+VLOOKUP(Sitio_Publico[[#This Row],[contenido]],Estructura!$L$4:$O$473,4,0)</f>
        <v>C-37</v>
      </c>
      <c r="Z4600" s="49" t="str">
        <f>+VLOOKUP(Sitio_Publico[[#This Row],[Filtro Integrado]],Estructura!$U$4:$W$529,3,0)</f>
        <v>FI-0</v>
      </c>
      <c r="AA4600" s="49" t="str">
        <f>+VLOOKUP(Sitio_Publico[[#This Row],[Muestra]],Estructura!$Y$4:$AB$483,4,0)</f>
        <v>M-000391</v>
      </c>
    </row>
    <row r="4601" spans="1:27" ht="61.2" x14ac:dyDescent="0.3">
      <c r="A4601" s="16">
        <f t="shared" si="71"/>
        <v>4600</v>
      </c>
      <c r="B4601" s="47" t="s">
        <v>15118</v>
      </c>
      <c r="C4601" s="13" t="s">
        <v>20237</v>
      </c>
      <c r="D4601" s="13" t="s">
        <v>20238</v>
      </c>
      <c r="E4601" s="44">
        <v>3123</v>
      </c>
      <c r="F4601" s="13" t="s">
        <v>20239</v>
      </c>
      <c r="G4601" s="23" t="s">
        <v>20240</v>
      </c>
      <c r="H4601" s="42" t="s">
        <v>457</v>
      </c>
      <c r="I4601" s="28" t="s">
        <v>373</v>
      </c>
      <c r="J4601" s="12" t="s">
        <v>393</v>
      </c>
      <c r="K4601" s="28" t="s">
        <v>20954</v>
      </c>
      <c r="L4601" s="12" t="s">
        <v>20259</v>
      </c>
      <c r="M4601" s="12" t="s">
        <v>20243</v>
      </c>
      <c r="N4601" s="12" t="s">
        <v>20244</v>
      </c>
      <c r="O4601" s="26" t="s">
        <v>20982</v>
      </c>
      <c r="P4601" s="26" t="s">
        <v>20983</v>
      </c>
      <c r="Q4601" s="25" t="s">
        <v>20282</v>
      </c>
      <c r="R4601" s="26" t="s">
        <v>20310</v>
      </c>
      <c r="S4601" s="15" t="s">
        <v>20984</v>
      </c>
      <c r="T4601" s="52">
        <v>0</v>
      </c>
      <c r="U4601" s="22" t="s">
        <v>20250</v>
      </c>
      <c r="V4601" s="49" t="str">
        <f>+Sitio_Publico[[#This Row],[idcoleccion]]&amp;"-"&amp;Sitio_Publico[[#This Row],[id]]</f>
        <v>000-4600</v>
      </c>
      <c r="W4601" s="49">
        <f>+VLOOKUP(Sitio_Publico[[#This Row],[territorio]],Estructura!$AE$4:$AH$1067,4,0)</f>
        <v>20000010</v>
      </c>
      <c r="X4601" s="49" t="str">
        <f>+VLOOKUP(Sitio_Publico[[#This Row],[tema]],Estructura!$G$4:$J$532,4,0)</f>
        <v>T-65</v>
      </c>
      <c r="Y4601" s="49" t="str">
        <f>+VLOOKUP(Sitio_Publico[[#This Row],[contenido]],Estructura!$L$4:$O$473,4,0)</f>
        <v>C-37</v>
      </c>
      <c r="Z4601" s="49" t="str">
        <f>+VLOOKUP(Sitio_Publico[[#This Row],[Filtro Integrado]],Estructura!$U$4:$W$529,3,0)</f>
        <v>FI-0</v>
      </c>
      <c r="AA4601" s="49" t="str">
        <f>+VLOOKUP(Sitio_Publico[[#This Row],[Muestra]],Estructura!$Y$4:$AB$483,4,0)</f>
        <v>M-000391</v>
      </c>
    </row>
    <row r="4602" spans="1:27" ht="61.2" x14ac:dyDescent="0.3">
      <c r="A4602" s="16">
        <f t="shared" si="71"/>
        <v>4601</v>
      </c>
      <c r="B4602" s="47" t="s">
        <v>15118</v>
      </c>
      <c r="C4602" s="13" t="s">
        <v>20237</v>
      </c>
      <c r="D4602" s="13" t="s">
        <v>20238</v>
      </c>
      <c r="E4602" s="44">
        <v>3123</v>
      </c>
      <c r="F4602" s="13" t="s">
        <v>20239</v>
      </c>
      <c r="G4602" s="23" t="s">
        <v>20263</v>
      </c>
      <c r="H4602" s="42" t="s">
        <v>457</v>
      </c>
      <c r="I4602" s="28" t="s">
        <v>373</v>
      </c>
      <c r="J4602" s="12" t="s">
        <v>393</v>
      </c>
      <c r="K4602" s="28" t="s">
        <v>20954</v>
      </c>
      <c r="L4602" s="12" t="s">
        <v>20242</v>
      </c>
      <c r="M4602" s="12" t="s">
        <v>20243</v>
      </c>
      <c r="N4602" s="12" t="s">
        <v>20244</v>
      </c>
      <c r="O4602" s="26" t="s">
        <v>20973</v>
      </c>
      <c r="P4602" s="26" t="s">
        <v>20974</v>
      </c>
      <c r="Q4602" s="25" t="s">
        <v>20282</v>
      </c>
      <c r="R4602" s="26" t="s">
        <v>20310</v>
      </c>
      <c r="S4602" s="15" t="s">
        <v>20985</v>
      </c>
      <c r="T4602" s="52">
        <v>0</v>
      </c>
      <c r="U4602" s="22" t="s">
        <v>20250</v>
      </c>
      <c r="V4602" s="49" t="str">
        <f>+Sitio_Publico[[#This Row],[idcoleccion]]&amp;"-"&amp;Sitio_Publico[[#This Row],[id]]</f>
        <v>000-4601</v>
      </c>
      <c r="W4602" s="49">
        <f>+VLOOKUP(Sitio_Publico[[#This Row],[territorio]],Estructura!$AE$4:$AH$1067,4,0)</f>
        <v>20000010</v>
      </c>
      <c r="X4602" s="49" t="str">
        <f>+VLOOKUP(Sitio_Publico[[#This Row],[tema]],Estructura!$G$4:$J$532,4,0)</f>
        <v>T-65</v>
      </c>
      <c r="Y4602" s="49" t="str">
        <f>+VLOOKUP(Sitio_Publico[[#This Row],[contenido]],Estructura!$L$4:$O$473,4,0)</f>
        <v>C-38</v>
      </c>
      <c r="Z4602" s="49" t="str">
        <f>+VLOOKUP(Sitio_Publico[[#This Row],[Filtro Integrado]],Estructura!$U$4:$W$529,3,0)</f>
        <v>FI-0</v>
      </c>
      <c r="AA4602" s="49" t="str">
        <f>+VLOOKUP(Sitio_Publico[[#This Row],[Muestra]],Estructura!$Y$4:$AB$483,4,0)</f>
        <v>M-000391</v>
      </c>
    </row>
    <row r="4603" spans="1:27" ht="61.2" x14ac:dyDescent="0.3">
      <c r="A4603" s="16">
        <f t="shared" si="71"/>
        <v>4602</v>
      </c>
      <c r="B4603" s="47" t="s">
        <v>15118</v>
      </c>
      <c r="C4603" s="13" t="s">
        <v>20237</v>
      </c>
      <c r="D4603" s="13" t="s">
        <v>20238</v>
      </c>
      <c r="E4603" s="44">
        <v>3123</v>
      </c>
      <c r="F4603" s="13" t="s">
        <v>20239</v>
      </c>
      <c r="G4603" s="23" t="s">
        <v>20263</v>
      </c>
      <c r="H4603" s="42" t="s">
        <v>457</v>
      </c>
      <c r="I4603" s="28" t="s">
        <v>373</v>
      </c>
      <c r="J4603" s="12" t="s">
        <v>393</v>
      </c>
      <c r="K4603" s="28" t="s">
        <v>20954</v>
      </c>
      <c r="L4603" s="12" t="s">
        <v>20251</v>
      </c>
      <c r="M4603" s="12" t="s">
        <v>20243</v>
      </c>
      <c r="N4603" s="12" t="s">
        <v>20244</v>
      </c>
      <c r="O4603" s="26" t="s">
        <v>20976</v>
      </c>
      <c r="P4603" s="26" t="s">
        <v>20977</v>
      </c>
      <c r="Q4603" s="25" t="s">
        <v>20282</v>
      </c>
      <c r="R4603" s="26" t="s">
        <v>20310</v>
      </c>
      <c r="S4603" s="15" t="s">
        <v>20986</v>
      </c>
      <c r="T4603" s="52">
        <v>0</v>
      </c>
      <c r="U4603" s="22" t="s">
        <v>20250</v>
      </c>
      <c r="V4603" s="49" t="str">
        <f>+Sitio_Publico[[#This Row],[idcoleccion]]&amp;"-"&amp;Sitio_Publico[[#This Row],[id]]</f>
        <v>000-4602</v>
      </c>
      <c r="W4603" s="49">
        <f>+VLOOKUP(Sitio_Publico[[#This Row],[territorio]],Estructura!$AE$4:$AH$1067,4,0)</f>
        <v>20000010</v>
      </c>
      <c r="X4603" s="49" t="str">
        <f>+VLOOKUP(Sitio_Publico[[#This Row],[tema]],Estructura!$G$4:$J$532,4,0)</f>
        <v>T-65</v>
      </c>
      <c r="Y4603" s="49" t="str">
        <f>+VLOOKUP(Sitio_Publico[[#This Row],[contenido]],Estructura!$L$4:$O$473,4,0)</f>
        <v>C-38</v>
      </c>
      <c r="Z4603" s="49" t="str">
        <f>+VLOOKUP(Sitio_Publico[[#This Row],[Filtro Integrado]],Estructura!$U$4:$W$529,3,0)</f>
        <v>FI-0</v>
      </c>
      <c r="AA4603" s="49" t="str">
        <f>+VLOOKUP(Sitio_Publico[[#This Row],[Muestra]],Estructura!$Y$4:$AB$483,4,0)</f>
        <v>M-000391</v>
      </c>
    </row>
    <row r="4604" spans="1:27" ht="61.2" x14ac:dyDescent="0.3">
      <c r="A4604" s="16">
        <f t="shared" si="71"/>
        <v>4603</v>
      </c>
      <c r="B4604" s="47" t="s">
        <v>15118</v>
      </c>
      <c r="C4604" s="13" t="s">
        <v>20237</v>
      </c>
      <c r="D4604" s="13" t="s">
        <v>20238</v>
      </c>
      <c r="E4604" s="44">
        <v>3123</v>
      </c>
      <c r="F4604" s="13" t="s">
        <v>20239</v>
      </c>
      <c r="G4604" s="23" t="s">
        <v>20263</v>
      </c>
      <c r="H4604" s="42" t="s">
        <v>457</v>
      </c>
      <c r="I4604" s="28" t="s">
        <v>373</v>
      </c>
      <c r="J4604" s="12" t="s">
        <v>393</v>
      </c>
      <c r="K4604" s="28" t="s">
        <v>20954</v>
      </c>
      <c r="L4604" s="12" t="s">
        <v>20255</v>
      </c>
      <c r="M4604" s="12" t="s">
        <v>20243</v>
      </c>
      <c r="N4604" s="12" t="s">
        <v>20244</v>
      </c>
      <c r="O4604" s="26" t="s">
        <v>20979</v>
      </c>
      <c r="P4604" s="26" t="s">
        <v>20980</v>
      </c>
      <c r="Q4604" s="25" t="s">
        <v>20282</v>
      </c>
      <c r="R4604" s="26" t="s">
        <v>20310</v>
      </c>
      <c r="S4604" s="15" t="s">
        <v>20987</v>
      </c>
      <c r="T4604" s="52">
        <v>0</v>
      </c>
      <c r="U4604" s="22" t="s">
        <v>20250</v>
      </c>
      <c r="V4604" s="49" t="str">
        <f>+Sitio_Publico[[#This Row],[idcoleccion]]&amp;"-"&amp;Sitio_Publico[[#This Row],[id]]</f>
        <v>000-4603</v>
      </c>
      <c r="W4604" s="49">
        <f>+VLOOKUP(Sitio_Publico[[#This Row],[territorio]],Estructura!$AE$4:$AH$1067,4,0)</f>
        <v>20000010</v>
      </c>
      <c r="X4604" s="49" t="str">
        <f>+VLOOKUP(Sitio_Publico[[#This Row],[tema]],Estructura!$G$4:$J$532,4,0)</f>
        <v>T-65</v>
      </c>
      <c r="Y4604" s="49" t="str">
        <f>+VLOOKUP(Sitio_Publico[[#This Row],[contenido]],Estructura!$L$4:$O$473,4,0)</f>
        <v>C-38</v>
      </c>
      <c r="Z4604" s="49" t="str">
        <f>+VLOOKUP(Sitio_Publico[[#This Row],[Filtro Integrado]],Estructura!$U$4:$W$529,3,0)</f>
        <v>FI-0</v>
      </c>
      <c r="AA4604" s="49" t="str">
        <f>+VLOOKUP(Sitio_Publico[[#This Row],[Muestra]],Estructura!$Y$4:$AB$483,4,0)</f>
        <v>M-000391</v>
      </c>
    </row>
    <row r="4605" spans="1:27" ht="51" x14ac:dyDescent="0.3">
      <c r="A4605" s="16">
        <f t="shared" si="71"/>
        <v>4604</v>
      </c>
      <c r="B4605" s="47" t="s">
        <v>15118</v>
      </c>
      <c r="C4605" s="13" t="s">
        <v>20237</v>
      </c>
      <c r="D4605" s="13" t="s">
        <v>20238</v>
      </c>
      <c r="E4605" s="44">
        <v>3123</v>
      </c>
      <c r="F4605" s="13" t="s">
        <v>20296</v>
      </c>
      <c r="G4605" s="23" t="s">
        <v>20297</v>
      </c>
      <c r="H4605" s="42" t="s">
        <v>457</v>
      </c>
      <c r="I4605" s="28" t="s">
        <v>373</v>
      </c>
      <c r="J4605" s="12" t="s">
        <v>393</v>
      </c>
      <c r="K4605" s="28" t="s">
        <v>20954</v>
      </c>
      <c r="L4605" s="12" t="s">
        <v>20275</v>
      </c>
      <c r="M4605" s="12" t="s">
        <v>20243</v>
      </c>
      <c r="N4605" s="12" t="s">
        <v>20244</v>
      </c>
      <c r="O4605" s="26" t="s">
        <v>20988</v>
      </c>
      <c r="P4605" s="26" t="s">
        <v>20989</v>
      </c>
      <c r="Q4605" s="25" t="s">
        <v>20247</v>
      </c>
      <c r="R4605" s="26" t="s">
        <v>20310</v>
      </c>
      <c r="S4605" s="15" t="s">
        <v>20990</v>
      </c>
      <c r="T4605" s="52">
        <v>0</v>
      </c>
      <c r="U4605" s="22" t="s">
        <v>20250</v>
      </c>
      <c r="V4605" s="49" t="str">
        <f>+Sitio_Publico[[#This Row],[idcoleccion]]&amp;"-"&amp;Sitio_Publico[[#This Row],[id]]</f>
        <v>000-4604</v>
      </c>
      <c r="W4605" s="49">
        <f>+VLOOKUP(Sitio_Publico[[#This Row],[territorio]],Estructura!$AE$4:$AH$1067,4,0)</f>
        <v>20000010</v>
      </c>
      <c r="X4605" s="49" t="str">
        <f>+VLOOKUP(Sitio_Publico[[#This Row],[tema]],Estructura!$G$4:$J$532,4,0)</f>
        <v>T-66</v>
      </c>
      <c r="Y4605" s="49" t="str">
        <f>+VLOOKUP(Sitio_Publico[[#This Row],[contenido]],Estructura!$L$4:$O$473,4,0)</f>
        <v>C-40</v>
      </c>
      <c r="Z4605" s="49" t="str">
        <f>+VLOOKUP(Sitio_Publico[[#This Row],[Filtro Integrado]],Estructura!$U$4:$W$529,3,0)</f>
        <v>FI-0</v>
      </c>
      <c r="AA4605" s="49" t="str">
        <f>+VLOOKUP(Sitio_Publico[[#This Row],[Muestra]],Estructura!$Y$4:$AB$483,4,0)</f>
        <v>M-000391</v>
      </c>
    </row>
    <row r="4606" spans="1:27" ht="51" x14ac:dyDescent="0.3">
      <c r="A4606" s="16">
        <f t="shared" si="71"/>
        <v>4605</v>
      </c>
      <c r="B4606" s="47" t="s">
        <v>15118</v>
      </c>
      <c r="C4606" s="13" t="s">
        <v>20237</v>
      </c>
      <c r="D4606" s="13" t="s">
        <v>20238</v>
      </c>
      <c r="E4606" s="44">
        <v>3123</v>
      </c>
      <c r="F4606" s="13" t="s">
        <v>20296</v>
      </c>
      <c r="G4606" s="23" t="s">
        <v>20297</v>
      </c>
      <c r="H4606" s="42" t="s">
        <v>457</v>
      </c>
      <c r="I4606" s="28" t="s">
        <v>373</v>
      </c>
      <c r="J4606" s="12" t="s">
        <v>20274</v>
      </c>
      <c r="K4606" s="28" t="s">
        <v>20954</v>
      </c>
      <c r="L4606" s="12" t="s">
        <v>20275</v>
      </c>
      <c r="M4606" s="12" t="s">
        <v>20243</v>
      </c>
      <c r="N4606" s="12" t="s">
        <v>20244</v>
      </c>
      <c r="O4606" s="26" t="s">
        <v>20991</v>
      </c>
      <c r="P4606" s="26" t="s">
        <v>20992</v>
      </c>
      <c r="Q4606" s="25" t="s">
        <v>20278</v>
      </c>
      <c r="R4606" s="26" t="s">
        <v>20310</v>
      </c>
      <c r="S4606" s="15" t="s">
        <v>20993</v>
      </c>
      <c r="T4606" s="52">
        <v>0</v>
      </c>
      <c r="U4606" s="22" t="s">
        <v>20250</v>
      </c>
      <c r="V4606" s="49" t="str">
        <f>+Sitio_Publico[[#This Row],[idcoleccion]]&amp;"-"&amp;Sitio_Publico[[#This Row],[id]]</f>
        <v>000-4605</v>
      </c>
      <c r="W4606" s="49">
        <f>+VLOOKUP(Sitio_Publico[[#This Row],[territorio]],Estructura!$AE$4:$AH$1067,4,0)</f>
        <v>20000010</v>
      </c>
      <c r="X4606" s="49" t="str">
        <f>+VLOOKUP(Sitio_Publico[[#This Row],[tema]],Estructura!$G$4:$J$532,4,0)</f>
        <v>T-66</v>
      </c>
      <c r="Y4606" s="49" t="str">
        <f>+VLOOKUP(Sitio_Publico[[#This Row],[contenido]],Estructura!$L$4:$O$473,4,0)</f>
        <v>C-40</v>
      </c>
      <c r="Z4606" s="49" t="str">
        <f>+VLOOKUP(Sitio_Publico[[#This Row],[Filtro Integrado]],Estructura!$U$4:$W$529,3,0)</f>
        <v>FI-17</v>
      </c>
      <c r="AA4606" s="49" t="str">
        <f>+VLOOKUP(Sitio_Publico[[#This Row],[Muestra]],Estructura!$Y$4:$AB$483,4,0)</f>
        <v>M-000391</v>
      </c>
    </row>
    <row r="4607" spans="1:27" ht="51" x14ac:dyDescent="0.3">
      <c r="A4607" s="16">
        <f t="shared" si="71"/>
        <v>4606</v>
      </c>
      <c r="B4607" s="47" t="s">
        <v>15118</v>
      </c>
      <c r="C4607" s="13" t="s">
        <v>20237</v>
      </c>
      <c r="D4607" s="13" t="s">
        <v>20238</v>
      </c>
      <c r="E4607" s="44">
        <v>3123</v>
      </c>
      <c r="F4607" s="13" t="s">
        <v>20296</v>
      </c>
      <c r="G4607" s="23" t="s">
        <v>20297</v>
      </c>
      <c r="H4607" s="42" t="s">
        <v>457</v>
      </c>
      <c r="I4607" s="28" t="s">
        <v>373</v>
      </c>
      <c r="J4607" s="12" t="s">
        <v>393</v>
      </c>
      <c r="K4607" s="28" t="s">
        <v>20954</v>
      </c>
      <c r="L4607" s="12" t="s">
        <v>20275</v>
      </c>
      <c r="M4607" s="12" t="s">
        <v>20243</v>
      </c>
      <c r="N4607" s="12" t="s">
        <v>20244</v>
      </c>
      <c r="O4607" s="26" t="s">
        <v>20994</v>
      </c>
      <c r="P4607" s="26" t="s">
        <v>20995</v>
      </c>
      <c r="Q4607" s="25" t="s">
        <v>20282</v>
      </c>
      <c r="R4607" s="26" t="s">
        <v>20310</v>
      </c>
      <c r="S4607" s="15" t="s">
        <v>20996</v>
      </c>
      <c r="T4607" s="52">
        <v>0</v>
      </c>
      <c r="U4607" s="22" t="s">
        <v>20250</v>
      </c>
      <c r="V4607" s="49" t="str">
        <f>+Sitio_Publico[[#This Row],[idcoleccion]]&amp;"-"&amp;Sitio_Publico[[#This Row],[id]]</f>
        <v>000-4606</v>
      </c>
      <c r="W4607" s="49">
        <f>+VLOOKUP(Sitio_Publico[[#This Row],[territorio]],Estructura!$AE$4:$AH$1067,4,0)</f>
        <v>20000010</v>
      </c>
      <c r="X4607" s="49" t="str">
        <f>+VLOOKUP(Sitio_Publico[[#This Row],[tema]],Estructura!$G$4:$J$532,4,0)</f>
        <v>T-66</v>
      </c>
      <c r="Y4607" s="49" t="str">
        <f>+VLOOKUP(Sitio_Publico[[#This Row],[contenido]],Estructura!$L$4:$O$473,4,0)</f>
        <v>C-40</v>
      </c>
      <c r="Z4607" s="49" t="str">
        <f>+VLOOKUP(Sitio_Publico[[#This Row],[Filtro Integrado]],Estructura!$U$4:$W$529,3,0)</f>
        <v>FI-0</v>
      </c>
      <c r="AA4607" s="49" t="str">
        <f>+VLOOKUP(Sitio_Publico[[#This Row],[Muestra]],Estructura!$Y$4:$AB$483,4,0)</f>
        <v>M-000391</v>
      </c>
    </row>
    <row r="4608" spans="1:27" ht="61.2" x14ac:dyDescent="0.3">
      <c r="A4608" s="16">
        <f t="shared" si="71"/>
        <v>4607</v>
      </c>
      <c r="B4608" s="47" t="s">
        <v>15118</v>
      </c>
      <c r="C4608" s="13" t="s">
        <v>20237</v>
      </c>
      <c r="D4608" s="13" t="s">
        <v>20238</v>
      </c>
      <c r="E4608" s="44">
        <v>3124</v>
      </c>
      <c r="F4608" s="13" t="s">
        <v>20239</v>
      </c>
      <c r="G4608" s="23" t="s">
        <v>20240</v>
      </c>
      <c r="H4608" s="42" t="s">
        <v>457</v>
      </c>
      <c r="I4608" s="28" t="s">
        <v>373</v>
      </c>
      <c r="J4608" s="12" t="s">
        <v>393</v>
      </c>
      <c r="K4608" s="28" t="s">
        <v>20997</v>
      </c>
      <c r="L4608" s="12" t="s">
        <v>20242</v>
      </c>
      <c r="M4608" s="12" t="s">
        <v>20243</v>
      </c>
      <c r="N4608" s="12" t="s">
        <v>20244</v>
      </c>
      <c r="O4608" s="26" t="s">
        <v>20998</v>
      </c>
      <c r="P4608" s="26" t="s">
        <v>20999</v>
      </c>
      <c r="Q4608" s="25" t="s">
        <v>20247</v>
      </c>
      <c r="R4608" s="26" t="s">
        <v>20354</v>
      </c>
      <c r="S4608" s="15" t="s">
        <v>21000</v>
      </c>
      <c r="T4608" s="52">
        <v>0</v>
      </c>
      <c r="U4608" s="22" t="s">
        <v>20250</v>
      </c>
      <c r="V4608" s="49" t="str">
        <f>+Sitio_Publico[[#This Row],[idcoleccion]]&amp;"-"&amp;Sitio_Publico[[#This Row],[id]]</f>
        <v>000-4607</v>
      </c>
      <c r="W4608" s="49">
        <f>+VLOOKUP(Sitio_Publico[[#This Row],[territorio]],Estructura!$AE$4:$AH$1067,4,0)</f>
        <v>20000010</v>
      </c>
      <c r="X4608" s="49" t="str">
        <f>+VLOOKUP(Sitio_Publico[[#This Row],[tema]],Estructura!$G$4:$J$532,4,0)</f>
        <v>T-65</v>
      </c>
      <c r="Y4608" s="49" t="str">
        <f>+VLOOKUP(Sitio_Publico[[#This Row],[contenido]],Estructura!$L$4:$O$473,4,0)</f>
        <v>C-37</v>
      </c>
      <c r="Z4608" s="49" t="str">
        <f>+VLOOKUP(Sitio_Publico[[#This Row],[Filtro Integrado]],Estructura!$U$4:$W$529,3,0)</f>
        <v>FI-0</v>
      </c>
      <c r="AA4608" s="49" t="str">
        <f>+VLOOKUP(Sitio_Publico[[#This Row],[Muestra]],Estructura!$Y$4:$AB$483,4,0)</f>
        <v>M-000392</v>
      </c>
    </row>
    <row r="4609" spans="1:27" ht="61.2" x14ac:dyDescent="0.3">
      <c r="A4609" s="16">
        <f t="shared" si="71"/>
        <v>4608</v>
      </c>
      <c r="B4609" s="47" t="s">
        <v>15118</v>
      </c>
      <c r="C4609" s="13" t="s">
        <v>20237</v>
      </c>
      <c r="D4609" s="13" t="s">
        <v>20238</v>
      </c>
      <c r="E4609" s="44">
        <v>3124</v>
      </c>
      <c r="F4609" s="13" t="s">
        <v>20239</v>
      </c>
      <c r="G4609" s="23" t="s">
        <v>20240</v>
      </c>
      <c r="H4609" s="42" t="s">
        <v>457</v>
      </c>
      <c r="I4609" s="28" t="s">
        <v>373</v>
      </c>
      <c r="J4609" s="12" t="s">
        <v>393</v>
      </c>
      <c r="K4609" s="28" t="s">
        <v>20997</v>
      </c>
      <c r="L4609" s="12" t="s">
        <v>20251</v>
      </c>
      <c r="M4609" s="12" t="s">
        <v>20243</v>
      </c>
      <c r="N4609" s="12" t="s">
        <v>20244</v>
      </c>
      <c r="O4609" s="26" t="s">
        <v>21001</v>
      </c>
      <c r="P4609" s="26" t="s">
        <v>21002</v>
      </c>
      <c r="Q4609" s="25" t="s">
        <v>20247</v>
      </c>
      <c r="R4609" s="26" t="s">
        <v>20354</v>
      </c>
      <c r="S4609" s="15" t="s">
        <v>21003</v>
      </c>
      <c r="T4609" s="52">
        <v>0</v>
      </c>
      <c r="U4609" s="22" t="s">
        <v>20250</v>
      </c>
      <c r="V4609" s="49" t="str">
        <f>+Sitio_Publico[[#This Row],[idcoleccion]]&amp;"-"&amp;Sitio_Publico[[#This Row],[id]]</f>
        <v>000-4608</v>
      </c>
      <c r="W4609" s="49">
        <f>+VLOOKUP(Sitio_Publico[[#This Row],[territorio]],Estructura!$AE$4:$AH$1067,4,0)</f>
        <v>20000010</v>
      </c>
      <c r="X4609" s="49" t="str">
        <f>+VLOOKUP(Sitio_Publico[[#This Row],[tema]],Estructura!$G$4:$J$532,4,0)</f>
        <v>T-65</v>
      </c>
      <c r="Y4609" s="49" t="str">
        <f>+VLOOKUP(Sitio_Publico[[#This Row],[contenido]],Estructura!$L$4:$O$473,4,0)</f>
        <v>C-37</v>
      </c>
      <c r="Z4609" s="49" t="str">
        <f>+VLOOKUP(Sitio_Publico[[#This Row],[Filtro Integrado]],Estructura!$U$4:$W$529,3,0)</f>
        <v>FI-0</v>
      </c>
      <c r="AA4609" s="49" t="str">
        <f>+VLOOKUP(Sitio_Publico[[#This Row],[Muestra]],Estructura!$Y$4:$AB$483,4,0)</f>
        <v>M-000392</v>
      </c>
    </row>
    <row r="4610" spans="1:27" ht="61.2" x14ac:dyDescent="0.3">
      <c r="A4610" s="16">
        <f t="shared" si="71"/>
        <v>4609</v>
      </c>
      <c r="B4610" s="47" t="s">
        <v>15118</v>
      </c>
      <c r="C4610" s="13" t="s">
        <v>20237</v>
      </c>
      <c r="D4610" s="13" t="s">
        <v>20238</v>
      </c>
      <c r="E4610" s="44">
        <v>3124</v>
      </c>
      <c r="F4610" s="13" t="s">
        <v>20239</v>
      </c>
      <c r="G4610" s="23" t="s">
        <v>20240</v>
      </c>
      <c r="H4610" s="42" t="s">
        <v>457</v>
      </c>
      <c r="I4610" s="28" t="s">
        <v>373</v>
      </c>
      <c r="J4610" s="12" t="s">
        <v>393</v>
      </c>
      <c r="K4610" s="28" t="s">
        <v>20997</v>
      </c>
      <c r="L4610" s="12" t="s">
        <v>20255</v>
      </c>
      <c r="M4610" s="12" t="s">
        <v>20243</v>
      </c>
      <c r="N4610" s="12" t="s">
        <v>20244</v>
      </c>
      <c r="O4610" s="26" t="s">
        <v>21004</v>
      </c>
      <c r="P4610" s="26" t="s">
        <v>21005</v>
      </c>
      <c r="Q4610" s="25" t="s">
        <v>20247</v>
      </c>
      <c r="R4610" s="26" t="s">
        <v>20354</v>
      </c>
      <c r="S4610" s="15" t="s">
        <v>21006</v>
      </c>
      <c r="T4610" s="52">
        <v>0</v>
      </c>
      <c r="U4610" s="22" t="s">
        <v>20250</v>
      </c>
      <c r="V4610" s="49" t="str">
        <f>+Sitio_Publico[[#This Row],[idcoleccion]]&amp;"-"&amp;Sitio_Publico[[#This Row],[id]]</f>
        <v>000-4609</v>
      </c>
      <c r="W4610" s="49">
        <f>+VLOOKUP(Sitio_Publico[[#This Row],[territorio]],Estructura!$AE$4:$AH$1067,4,0)</f>
        <v>20000010</v>
      </c>
      <c r="X4610" s="49" t="str">
        <f>+VLOOKUP(Sitio_Publico[[#This Row],[tema]],Estructura!$G$4:$J$532,4,0)</f>
        <v>T-65</v>
      </c>
      <c r="Y4610" s="49" t="str">
        <f>+VLOOKUP(Sitio_Publico[[#This Row],[contenido]],Estructura!$L$4:$O$473,4,0)</f>
        <v>C-37</v>
      </c>
      <c r="Z4610" s="49" t="str">
        <f>+VLOOKUP(Sitio_Publico[[#This Row],[Filtro Integrado]],Estructura!$U$4:$W$529,3,0)</f>
        <v>FI-0</v>
      </c>
      <c r="AA4610" s="49" t="str">
        <f>+VLOOKUP(Sitio_Publico[[#This Row],[Muestra]],Estructura!$Y$4:$AB$483,4,0)</f>
        <v>M-000392</v>
      </c>
    </row>
    <row r="4611" spans="1:27" ht="61.2" x14ac:dyDescent="0.3">
      <c r="A4611" s="16">
        <f t="shared" ref="A4611:A4674" si="72">+ROW()-1</f>
        <v>4610</v>
      </c>
      <c r="B4611" s="47" t="s">
        <v>15118</v>
      </c>
      <c r="C4611" s="13" t="s">
        <v>20237</v>
      </c>
      <c r="D4611" s="13" t="s">
        <v>20238</v>
      </c>
      <c r="E4611" s="44">
        <v>3124</v>
      </c>
      <c r="F4611" s="13" t="s">
        <v>20239</v>
      </c>
      <c r="G4611" s="23" t="s">
        <v>20240</v>
      </c>
      <c r="H4611" s="42" t="s">
        <v>457</v>
      </c>
      <c r="I4611" s="28" t="s">
        <v>373</v>
      </c>
      <c r="J4611" s="12" t="s">
        <v>393</v>
      </c>
      <c r="K4611" s="28" t="s">
        <v>20997</v>
      </c>
      <c r="L4611" s="12" t="s">
        <v>20259</v>
      </c>
      <c r="M4611" s="12" t="s">
        <v>20243</v>
      </c>
      <c r="N4611" s="12" t="s">
        <v>20244</v>
      </c>
      <c r="O4611" s="26" t="s">
        <v>21007</v>
      </c>
      <c r="P4611" s="26" t="s">
        <v>21008</v>
      </c>
      <c r="Q4611" s="25" t="s">
        <v>20247</v>
      </c>
      <c r="R4611" s="26" t="s">
        <v>20354</v>
      </c>
      <c r="S4611" s="15" t="s">
        <v>21009</v>
      </c>
      <c r="T4611" s="52">
        <v>0</v>
      </c>
      <c r="U4611" s="22" t="s">
        <v>20250</v>
      </c>
      <c r="V4611" s="49" t="str">
        <f>+Sitio_Publico[[#This Row],[idcoleccion]]&amp;"-"&amp;Sitio_Publico[[#This Row],[id]]</f>
        <v>000-4610</v>
      </c>
      <c r="W4611" s="49">
        <f>+VLOOKUP(Sitio_Publico[[#This Row],[territorio]],Estructura!$AE$4:$AH$1067,4,0)</f>
        <v>20000010</v>
      </c>
      <c r="X4611" s="49" t="str">
        <f>+VLOOKUP(Sitio_Publico[[#This Row],[tema]],Estructura!$G$4:$J$532,4,0)</f>
        <v>T-65</v>
      </c>
      <c r="Y4611" s="49" t="str">
        <f>+VLOOKUP(Sitio_Publico[[#This Row],[contenido]],Estructura!$L$4:$O$473,4,0)</f>
        <v>C-37</v>
      </c>
      <c r="Z4611" s="49" t="str">
        <f>+VLOOKUP(Sitio_Publico[[#This Row],[Filtro Integrado]],Estructura!$U$4:$W$529,3,0)</f>
        <v>FI-0</v>
      </c>
      <c r="AA4611" s="49" t="str">
        <f>+VLOOKUP(Sitio_Publico[[#This Row],[Muestra]],Estructura!$Y$4:$AB$483,4,0)</f>
        <v>M-000392</v>
      </c>
    </row>
    <row r="4612" spans="1:27" ht="61.2" x14ac:dyDescent="0.3">
      <c r="A4612" s="16">
        <f t="shared" si="72"/>
        <v>4611</v>
      </c>
      <c r="B4612" s="47" t="s">
        <v>15118</v>
      </c>
      <c r="C4612" s="13" t="s">
        <v>20237</v>
      </c>
      <c r="D4612" s="13" t="s">
        <v>20238</v>
      </c>
      <c r="E4612" s="44">
        <v>3124</v>
      </c>
      <c r="F4612" s="13" t="s">
        <v>20239</v>
      </c>
      <c r="G4612" s="23" t="s">
        <v>20263</v>
      </c>
      <c r="H4612" s="42" t="s">
        <v>457</v>
      </c>
      <c r="I4612" s="28" t="s">
        <v>373</v>
      </c>
      <c r="J4612" s="12" t="s">
        <v>393</v>
      </c>
      <c r="K4612" s="28" t="s">
        <v>20997</v>
      </c>
      <c r="L4612" s="12" t="s">
        <v>20242</v>
      </c>
      <c r="M4612" s="12" t="s">
        <v>20243</v>
      </c>
      <c r="N4612" s="12" t="s">
        <v>20244</v>
      </c>
      <c r="O4612" s="26" t="s">
        <v>20998</v>
      </c>
      <c r="P4612" s="26" t="s">
        <v>20999</v>
      </c>
      <c r="Q4612" s="25" t="s">
        <v>20247</v>
      </c>
      <c r="R4612" s="26" t="s">
        <v>20354</v>
      </c>
      <c r="S4612" s="15" t="s">
        <v>21010</v>
      </c>
      <c r="T4612" s="52">
        <v>0</v>
      </c>
      <c r="U4612" s="22" t="s">
        <v>20250</v>
      </c>
      <c r="V4612" s="49" t="str">
        <f>+Sitio_Publico[[#This Row],[idcoleccion]]&amp;"-"&amp;Sitio_Publico[[#This Row],[id]]</f>
        <v>000-4611</v>
      </c>
      <c r="W4612" s="49">
        <f>+VLOOKUP(Sitio_Publico[[#This Row],[territorio]],Estructura!$AE$4:$AH$1067,4,0)</f>
        <v>20000010</v>
      </c>
      <c r="X4612" s="49" t="str">
        <f>+VLOOKUP(Sitio_Publico[[#This Row],[tema]],Estructura!$G$4:$J$532,4,0)</f>
        <v>T-65</v>
      </c>
      <c r="Y4612" s="49" t="str">
        <f>+VLOOKUP(Sitio_Publico[[#This Row],[contenido]],Estructura!$L$4:$O$473,4,0)</f>
        <v>C-38</v>
      </c>
      <c r="Z4612" s="49" t="str">
        <f>+VLOOKUP(Sitio_Publico[[#This Row],[Filtro Integrado]],Estructura!$U$4:$W$529,3,0)</f>
        <v>FI-0</v>
      </c>
      <c r="AA4612" s="49" t="str">
        <f>+VLOOKUP(Sitio_Publico[[#This Row],[Muestra]],Estructura!$Y$4:$AB$483,4,0)</f>
        <v>M-000392</v>
      </c>
    </row>
    <row r="4613" spans="1:27" ht="61.2" x14ac:dyDescent="0.3">
      <c r="A4613" s="16">
        <f t="shared" si="72"/>
        <v>4612</v>
      </c>
      <c r="B4613" s="47" t="s">
        <v>15118</v>
      </c>
      <c r="C4613" s="13" t="s">
        <v>20237</v>
      </c>
      <c r="D4613" s="13" t="s">
        <v>20238</v>
      </c>
      <c r="E4613" s="44">
        <v>3124</v>
      </c>
      <c r="F4613" s="13" t="s">
        <v>20239</v>
      </c>
      <c r="G4613" s="23" t="s">
        <v>20263</v>
      </c>
      <c r="H4613" s="42" t="s">
        <v>457</v>
      </c>
      <c r="I4613" s="28" t="s">
        <v>373</v>
      </c>
      <c r="J4613" s="12" t="s">
        <v>393</v>
      </c>
      <c r="K4613" s="28" t="s">
        <v>20997</v>
      </c>
      <c r="L4613" s="12" t="s">
        <v>20251</v>
      </c>
      <c r="M4613" s="12" t="s">
        <v>20243</v>
      </c>
      <c r="N4613" s="12" t="s">
        <v>20244</v>
      </c>
      <c r="O4613" s="26" t="s">
        <v>21001</v>
      </c>
      <c r="P4613" s="26" t="s">
        <v>21002</v>
      </c>
      <c r="Q4613" s="25" t="s">
        <v>20247</v>
      </c>
      <c r="R4613" s="26" t="s">
        <v>20354</v>
      </c>
      <c r="S4613" s="15" t="s">
        <v>21011</v>
      </c>
      <c r="T4613" s="52">
        <v>0</v>
      </c>
      <c r="U4613" s="22" t="s">
        <v>20250</v>
      </c>
      <c r="V4613" s="49" t="str">
        <f>+Sitio_Publico[[#This Row],[idcoleccion]]&amp;"-"&amp;Sitio_Publico[[#This Row],[id]]</f>
        <v>000-4612</v>
      </c>
      <c r="W4613" s="49">
        <f>+VLOOKUP(Sitio_Publico[[#This Row],[territorio]],Estructura!$AE$4:$AH$1067,4,0)</f>
        <v>20000010</v>
      </c>
      <c r="X4613" s="49" t="str">
        <f>+VLOOKUP(Sitio_Publico[[#This Row],[tema]],Estructura!$G$4:$J$532,4,0)</f>
        <v>T-65</v>
      </c>
      <c r="Y4613" s="49" t="str">
        <f>+VLOOKUP(Sitio_Publico[[#This Row],[contenido]],Estructura!$L$4:$O$473,4,0)</f>
        <v>C-38</v>
      </c>
      <c r="Z4613" s="49" t="str">
        <f>+VLOOKUP(Sitio_Publico[[#This Row],[Filtro Integrado]],Estructura!$U$4:$W$529,3,0)</f>
        <v>FI-0</v>
      </c>
      <c r="AA4613" s="49" t="str">
        <f>+VLOOKUP(Sitio_Publico[[#This Row],[Muestra]],Estructura!$Y$4:$AB$483,4,0)</f>
        <v>M-000392</v>
      </c>
    </row>
    <row r="4614" spans="1:27" ht="61.2" x14ac:dyDescent="0.3">
      <c r="A4614" s="16">
        <f t="shared" si="72"/>
        <v>4613</v>
      </c>
      <c r="B4614" s="47" t="s">
        <v>15118</v>
      </c>
      <c r="C4614" s="13" t="s">
        <v>20237</v>
      </c>
      <c r="D4614" s="13" t="s">
        <v>20238</v>
      </c>
      <c r="E4614" s="44">
        <v>3124</v>
      </c>
      <c r="F4614" s="13" t="s">
        <v>20239</v>
      </c>
      <c r="G4614" s="23" t="s">
        <v>20263</v>
      </c>
      <c r="H4614" s="42" t="s">
        <v>457</v>
      </c>
      <c r="I4614" s="28" t="s">
        <v>373</v>
      </c>
      <c r="J4614" s="12" t="s">
        <v>393</v>
      </c>
      <c r="K4614" s="28" t="s">
        <v>20997</v>
      </c>
      <c r="L4614" s="12" t="s">
        <v>20255</v>
      </c>
      <c r="M4614" s="12" t="s">
        <v>20243</v>
      </c>
      <c r="N4614" s="12" t="s">
        <v>20244</v>
      </c>
      <c r="O4614" s="26" t="s">
        <v>21004</v>
      </c>
      <c r="P4614" s="26" t="s">
        <v>21005</v>
      </c>
      <c r="Q4614" s="25" t="s">
        <v>20247</v>
      </c>
      <c r="R4614" s="26" t="s">
        <v>20354</v>
      </c>
      <c r="S4614" s="15" t="s">
        <v>21012</v>
      </c>
      <c r="T4614" s="52">
        <v>0</v>
      </c>
      <c r="U4614" s="22" t="s">
        <v>20250</v>
      </c>
      <c r="V4614" s="49" t="str">
        <f>+Sitio_Publico[[#This Row],[idcoleccion]]&amp;"-"&amp;Sitio_Publico[[#This Row],[id]]</f>
        <v>000-4613</v>
      </c>
      <c r="W4614" s="49">
        <f>+VLOOKUP(Sitio_Publico[[#This Row],[territorio]],Estructura!$AE$4:$AH$1067,4,0)</f>
        <v>20000010</v>
      </c>
      <c r="X4614" s="49" t="str">
        <f>+VLOOKUP(Sitio_Publico[[#This Row],[tema]],Estructura!$G$4:$J$532,4,0)</f>
        <v>T-65</v>
      </c>
      <c r="Y4614" s="49" t="str">
        <f>+VLOOKUP(Sitio_Publico[[#This Row],[contenido]],Estructura!$L$4:$O$473,4,0)</f>
        <v>C-38</v>
      </c>
      <c r="Z4614" s="49" t="str">
        <f>+VLOOKUP(Sitio_Publico[[#This Row],[Filtro Integrado]],Estructura!$U$4:$W$529,3,0)</f>
        <v>FI-0</v>
      </c>
      <c r="AA4614" s="49" t="str">
        <f>+VLOOKUP(Sitio_Publico[[#This Row],[Muestra]],Estructura!$Y$4:$AB$483,4,0)</f>
        <v>M-000392</v>
      </c>
    </row>
    <row r="4615" spans="1:27" ht="61.2" x14ac:dyDescent="0.3">
      <c r="A4615" s="16">
        <f t="shared" si="72"/>
        <v>4614</v>
      </c>
      <c r="B4615" s="47" t="s">
        <v>15118</v>
      </c>
      <c r="C4615" s="13" t="s">
        <v>20237</v>
      </c>
      <c r="D4615" s="13" t="s">
        <v>20238</v>
      </c>
      <c r="E4615" s="44">
        <v>3124</v>
      </c>
      <c r="F4615" s="13" t="s">
        <v>20239</v>
      </c>
      <c r="G4615" s="23" t="s">
        <v>20273</v>
      </c>
      <c r="H4615" s="42" t="s">
        <v>457</v>
      </c>
      <c r="I4615" s="28" t="s">
        <v>373</v>
      </c>
      <c r="J4615" s="12" t="s">
        <v>20274</v>
      </c>
      <c r="K4615" s="28" t="s">
        <v>20997</v>
      </c>
      <c r="L4615" s="12" t="s">
        <v>20275</v>
      </c>
      <c r="M4615" s="12" t="s">
        <v>20243</v>
      </c>
      <c r="N4615" s="12" t="s">
        <v>20244</v>
      </c>
      <c r="O4615" s="26" t="s">
        <v>21013</v>
      </c>
      <c r="P4615" s="26" t="s">
        <v>21014</v>
      </c>
      <c r="Q4615" s="25" t="s">
        <v>20278</v>
      </c>
      <c r="R4615" s="26" t="s">
        <v>20354</v>
      </c>
      <c r="S4615" s="15" t="s">
        <v>21015</v>
      </c>
      <c r="T4615" s="52">
        <v>0</v>
      </c>
      <c r="U4615" s="22" t="s">
        <v>20250</v>
      </c>
      <c r="V4615" s="49" t="str">
        <f>+Sitio_Publico[[#This Row],[idcoleccion]]&amp;"-"&amp;Sitio_Publico[[#This Row],[id]]</f>
        <v>000-4614</v>
      </c>
      <c r="W4615" s="49">
        <f>+VLOOKUP(Sitio_Publico[[#This Row],[territorio]],Estructura!$AE$4:$AH$1067,4,0)</f>
        <v>20000010</v>
      </c>
      <c r="X4615" s="49" t="str">
        <f>+VLOOKUP(Sitio_Publico[[#This Row],[tema]],Estructura!$G$4:$J$532,4,0)</f>
        <v>T-65</v>
      </c>
      <c r="Y4615" s="49" t="str">
        <f>+VLOOKUP(Sitio_Publico[[#This Row],[contenido]],Estructura!$L$4:$O$473,4,0)</f>
        <v>C-39</v>
      </c>
      <c r="Z4615" s="49" t="str">
        <f>+VLOOKUP(Sitio_Publico[[#This Row],[Filtro Integrado]],Estructura!$U$4:$W$529,3,0)</f>
        <v>FI-17</v>
      </c>
      <c r="AA4615" s="49" t="str">
        <f>+VLOOKUP(Sitio_Publico[[#This Row],[Muestra]],Estructura!$Y$4:$AB$483,4,0)</f>
        <v>M-000392</v>
      </c>
    </row>
    <row r="4616" spans="1:27" ht="61.2" x14ac:dyDescent="0.3">
      <c r="A4616" s="16">
        <f t="shared" si="72"/>
        <v>4615</v>
      </c>
      <c r="B4616" s="47" t="s">
        <v>15118</v>
      </c>
      <c r="C4616" s="13" t="s">
        <v>20237</v>
      </c>
      <c r="D4616" s="13" t="s">
        <v>20238</v>
      </c>
      <c r="E4616" s="44">
        <v>3124</v>
      </c>
      <c r="F4616" s="13" t="s">
        <v>20239</v>
      </c>
      <c r="G4616" s="23" t="s">
        <v>20240</v>
      </c>
      <c r="H4616" s="42" t="s">
        <v>457</v>
      </c>
      <c r="I4616" s="28" t="s">
        <v>373</v>
      </c>
      <c r="J4616" s="12" t="s">
        <v>393</v>
      </c>
      <c r="K4616" s="28" t="s">
        <v>20997</v>
      </c>
      <c r="L4616" s="12" t="s">
        <v>20242</v>
      </c>
      <c r="M4616" s="12" t="s">
        <v>20243</v>
      </c>
      <c r="N4616" s="12" t="s">
        <v>20244</v>
      </c>
      <c r="O4616" s="26" t="s">
        <v>21016</v>
      </c>
      <c r="P4616" s="26" t="s">
        <v>21017</v>
      </c>
      <c r="Q4616" s="25" t="s">
        <v>20282</v>
      </c>
      <c r="R4616" s="26" t="s">
        <v>20354</v>
      </c>
      <c r="S4616" s="15" t="s">
        <v>21018</v>
      </c>
      <c r="T4616" s="52">
        <v>0</v>
      </c>
      <c r="U4616" s="22" t="s">
        <v>20250</v>
      </c>
      <c r="V4616" s="49" t="str">
        <f>+Sitio_Publico[[#This Row],[idcoleccion]]&amp;"-"&amp;Sitio_Publico[[#This Row],[id]]</f>
        <v>000-4615</v>
      </c>
      <c r="W4616" s="49">
        <f>+VLOOKUP(Sitio_Publico[[#This Row],[territorio]],Estructura!$AE$4:$AH$1067,4,0)</f>
        <v>20000010</v>
      </c>
      <c r="X4616" s="49" t="str">
        <f>+VLOOKUP(Sitio_Publico[[#This Row],[tema]],Estructura!$G$4:$J$532,4,0)</f>
        <v>T-65</v>
      </c>
      <c r="Y4616" s="49" t="str">
        <f>+VLOOKUP(Sitio_Publico[[#This Row],[contenido]],Estructura!$L$4:$O$473,4,0)</f>
        <v>C-37</v>
      </c>
      <c r="Z4616" s="49" t="str">
        <f>+VLOOKUP(Sitio_Publico[[#This Row],[Filtro Integrado]],Estructura!$U$4:$W$529,3,0)</f>
        <v>FI-0</v>
      </c>
      <c r="AA4616" s="49" t="str">
        <f>+VLOOKUP(Sitio_Publico[[#This Row],[Muestra]],Estructura!$Y$4:$AB$483,4,0)</f>
        <v>M-000392</v>
      </c>
    </row>
    <row r="4617" spans="1:27" ht="61.2" x14ac:dyDescent="0.3">
      <c r="A4617" s="16">
        <f t="shared" si="72"/>
        <v>4616</v>
      </c>
      <c r="B4617" s="47" t="s">
        <v>15118</v>
      </c>
      <c r="C4617" s="13" t="s">
        <v>20237</v>
      </c>
      <c r="D4617" s="13" t="s">
        <v>20238</v>
      </c>
      <c r="E4617" s="44">
        <v>3124</v>
      </c>
      <c r="F4617" s="13" t="s">
        <v>20239</v>
      </c>
      <c r="G4617" s="23" t="s">
        <v>20240</v>
      </c>
      <c r="H4617" s="42" t="s">
        <v>457</v>
      </c>
      <c r="I4617" s="28" t="s">
        <v>373</v>
      </c>
      <c r="J4617" s="12" t="s">
        <v>393</v>
      </c>
      <c r="K4617" s="28" t="s">
        <v>20997</v>
      </c>
      <c r="L4617" s="12" t="s">
        <v>20251</v>
      </c>
      <c r="M4617" s="12" t="s">
        <v>20243</v>
      </c>
      <c r="N4617" s="12" t="s">
        <v>20244</v>
      </c>
      <c r="O4617" s="26" t="s">
        <v>21019</v>
      </c>
      <c r="P4617" s="26" t="s">
        <v>21020</v>
      </c>
      <c r="Q4617" s="25" t="s">
        <v>20282</v>
      </c>
      <c r="R4617" s="26" t="s">
        <v>20354</v>
      </c>
      <c r="S4617" s="15" t="s">
        <v>21021</v>
      </c>
      <c r="T4617" s="52">
        <v>0</v>
      </c>
      <c r="U4617" s="22" t="s">
        <v>20250</v>
      </c>
      <c r="V4617" s="49" t="str">
        <f>+Sitio_Publico[[#This Row],[idcoleccion]]&amp;"-"&amp;Sitio_Publico[[#This Row],[id]]</f>
        <v>000-4616</v>
      </c>
      <c r="W4617" s="49">
        <f>+VLOOKUP(Sitio_Publico[[#This Row],[territorio]],Estructura!$AE$4:$AH$1067,4,0)</f>
        <v>20000010</v>
      </c>
      <c r="X4617" s="49" t="str">
        <f>+VLOOKUP(Sitio_Publico[[#This Row],[tema]],Estructura!$G$4:$J$532,4,0)</f>
        <v>T-65</v>
      </c>
      <c r="Y4617" s="49" t="str">
        <f>+VLOOKUP(Sitio_Publico[[#This Row],[contenido]],Estructura!$L$4:$O$473,4,0)</f>
        <v>C-37</v>
      </c>
      <c r="Z4617" s="49" t="str">
        <f>+VLOOKUP(Sitio_Publico[[#This Row],[Filtro Integrado]],Estructura!$U$4:$W$529,3,0)</f>
        <v>FI-0</v>
      </c>
      <c r="AA4617" s="49" t="str">
        <f>+VLOOKUP(Sitio_Publico[[#This Row],[Muestra]],Estructura!$Y$4:$AB$483,4,0)</f>
        <v>M-000392</v>
      </c>
    </row>
    <row r="4618" spans="1:27" ht="61.2" x14ac:dyDescent="0.3">
      <c r="A4618" s="16">
        <f t="shared" si="72"/>
        <v>4617</v>
      </c>
      <c r="B4618" s="47" t="s">
        <v>15118</v>
      </c>
      <c r="C4618" s="13" t="s">
        <v>20237</v>
      </c>
      <c r="D4618" s="13" t="s">
        <v>20238</v>
      </c>
      <c r="E4618" s="44">
        <v>3124</v>
      </c>
      <c r="F4618" s="13" t="s">
        <v>20239</v>
      </c>
      <c r="G4618" s="23" t="s">
        <v>20240</v>
      </c>
      <c r="H4618" s="42" t="s">
        <v>457</v>
      </c>
      <c r="I4618" s="28" t="s">
        <v>373</v>
      </c>
      <c r="J4618" s="12" t="s">
        <v>393</v>
      </c>
      <c r="K4618" s="28" t="s">
        <v>20997</v>
      </c>
      <c r="L4618" s="12" t="s">
        <v>20255</v>
      </c>
      <c r="M4618" s="12" t="s">
        <v>20243</v>
      </c>
      <c r="N4618" s="12" t="s">
        <v>20244</v>
      </c>
      <c r="O4618" s="26" t="s">
        <v>21022</v>
      </c>
      <c r="P4618" s="26" t="s">
        <v>21023</v>
      </c>
      <c r="Q4618" s="25" t="s">
        <v>20282</v>
      </c>
      <c r="R4618" s="26" t="s">
        <v>20354</v>
      </c>
      <c r="S4618" s="15" t="s">
        <v>21024</v>
      </c>
      <c r="T4618" s="52">
        <v>0</v>
      </c>
      <c r="U4618" s="22" t="s">
        <v>20250</v>
      </c>
      <c r="V4618" s="49" t="str">
        <f>+Sitio_Publico[[#This Row],[idcoleccion]]&amp;"-"&amp;Sitio_Publico[[#This Row],[id]]</f>
        <v>000-4617</v>
      </c>
      <c r="W4618" s="49">
        <f>+VLOOKUP(Sitio_Publico[[#This Row],[territorio]],Estructura!$AE$4:$AH$1067,4,0)</f>
        <v>20000010</v>
      </c>
      <c r="X4618" s="49" t="str">
        <f>+VLOOKUP(Sitio_Publico[[#This Row],[tema]],Estructura!$G$4:$J$532,4,0)</f>
        <v>T-65</v>
      </c>
      <c r="Y4618" s="49" t="str">
        <f>+VLOOKUP(Sitio_Publico[[#This Row],[contenido]],Estructura!$L$4:$O$473,4,0)</f>
        <v>C-37</v>
      </c>
      <c r="Z4618" s="49" t="str">
        <f>+VLOOKUP(Sitio_Publico[[#This Row],[Filtro Integrado]],Estructura!$U$4:$W$529,3,0)</f>
        <v>FI-0</v>
      </c>
      <c r="AA4618" s="49" t="str">
        <f>+VLOOKUP(Sitio_Publico[[#This Row],[Muestra]],Estructura!$Y$4:$AB$483,4,0)</f>
        <v>M-000392</v>
      </c>
    </row>
    <row r="4619" spans="1:27" ht="61.2" x14ac:dyDescent="0.3">
      <c r="A4619" s="16">
        <f t="shared" si="72"/>
        <v>4618</v>
      </c>
      <c r="B4619" s="47" t="s">
        <v>15118</v>
      </c>
      <c r="C4619" s="13" t="s">
        <v>20237</v>
      </c>
      <c r="D4619" s="13" t="s">
        <v>20238</v>
      </c>
      <c r="E4619" s="44">
        <v>3124</v>
      </c>
      <c r="F4619" s="13" t="s">
        <v>20239</v>
      </c>
      <c r="G4619" s="23" t="s">
        <v>20240</v>
      </c>
      <c r="H4619" s="42" t="s">
        <v>457</v>
      </c>
      <c r="I4619" s="28" t="s">
        <v>373</v>
      </c>
      <c r="J4619" s="12" t="s">
        <v>393</v>
      </c>
      <c r="K4619" s="28" t="s">
        <v>20997</v>
      </c>
      <c r="L4619" s="12" t="s">
        <v>20259</v>
      </c>
      <c r="M4619" s="12" t="s">
        <v>20243</v>
      </c>
      <c r="N4619" s="12" t="s">
        <v>20244</v>
      </c>
      <c r="O4619" s="26" t="s">
        <v>21025</v>
      </c>
      <c r="P4619" s="26" t="s">
        <v>21026</v>
      </c>
      <c r="Q4619" s="25" t="s">
        <v>20282</v>
      </c>
      <c r="R4619" s="26" t="s">
        <v>20354</v>
      </c>
      <c r="S4619" s="15" t="s">
        <v>21027</v>
      </c>
      <c r="T4619" s="52">
        <v>0</v>
      </c>
      <c r="U4619" s="22" t="s">
        <v>20250</v>
      </c>
      <c r="V4619" s="49" t="str">
        <f>+Sitio_Publico[[#This Row],[idcoleccion]]&amp;"-"&amp;Sitio_Publico[[#This Row],[id]]</f>
        <v>000-4618</v>
      </c>
      <c r="W4619" s="49">
        <f>+VLOOKUP(Sitio_Publico[[#This Row],[territorio]],Estructura!$AE$4:$AH$1067,4,0)</f>
        <v>20000010</v>
      </c>
      <c r="X4619" s="49" t="str">
        <f>+VLOOKUP(Sitio_Publico[[#This Row],[tema]],Estructura!$G$4:$J$532,4,0)</f>
        <v>T-65</v>
      </c>
      <c r="Y4619" s="49" t="str">
        <f>+VLOOKUP(Sitio_Publico[[#This Row],[contenido]],Estructura!$L$4:$O$473,4,0)</f>
        <v>C-37</v>
      </c>
      <c r="Z4619" s="49" t="str">
        <f>+VLOOKUP(Sitio_Publico[[#This Row],[Filtro Integrado]],Estructura!$U$4:$W$529,3,0)</f>
        <v>FI-0</v>
      </c>
      <c r="AA4619" s="49" t="str">
        <f>+VLOOKUP(Sitio_Publico[[#This Row],[Muestra]],Estructura!$Y$4:$AB$483,4,0)</f>
        <v>M-000392</v>
      </c>
    </row>
    <row r="4620" spans="1:27" ht="61.2" x14ac:dyDescent="0.3">
      <c r="A4620" s="16">
        <f t="shared" si="72"/>
        <v>4619</v>
      </c>
      <c r="B4620" s="47" t="s">
        <v>15118</v>
      </c>
      <c r="C4620" s="13" t="s">
        <v>20237</v>
      </c>
      <c r="D4620" s="13" t="s">
        <v>20238</v>
      </c>
      <c r="E4620" s="44">
        <v>3124</v>
      </c>
      <c r="F4620" s="13" t="s">
        <v>20239</v>
      </c>
      <c r="G4620" s="23" t="s">
        <v>20263</v>
      </c>
      <c r="H4620" s="42" t="s">
        <v>457</v>
      </c>
      <c r="I4620" s="28" t="s">
        <v>373</v>
      </c>
      <c r="J4620" s="12" t="s">
        <v>393</v>
      </c>
      <c r="K4620" s="28" t="s">
        <v>20997</v>
      </c>
      <c r="L4620" s="12" t="s">
        <v>20242</v>
      </c>
      <c r="M4620" s="12" t="s">
        <v>20243</v>
      </c>
      <c r="N4620" s="12" t="s">
        <v>20244</v>
      </c>
      <c r="O4620" s="26" t="s">
        <v>21016</v>
      </c>
      <c r="P4620" s="26" t="s">
        <v>21017</v>
      </c>
      <c r="Q4620" s="25" t="s">
        <v>20282</v>
      </c>
      <c r="R4620" s="26" t="s">
        <v>20354</v>
      </c>
      <c r="S4620" s="15" t="s">
        <v>21028</v>
      </c>
      <c r="T4620" s="52">
        <v>0</v>
      </c>
      <c r="U4620" s="22" t="s">
        <v>20250</v>
      </c>
      <c r="V4620" s="49" t="str">
        <f>+Sitio_Publico[[#This Row],[idcoleccion]]&amp;"-"&amp;Sitio_Publico[[#This Row],[id]]</f>
        <v>000-4619</v>
      </c>
      <c r="W4620" s="49">
        <f>+VLOOKUP(Sitio_Publico[[#This Row],[territorio]],Estructura!$AE$4:$AH$1067,4,0)</f>
        <v>20000010</v>
      </c>
      <c r="X4620" s="49" t="str">
        <f>+VLOOKUP(Sitio_Publico[[#This Row],[tema]],Estructura!$G$4:$J$532,4,0)</f>
        <v>T-65</v>
      </c>
      <c r="Y4620" s="49" t="str">
        <f>+VLOOKUP(Sitio_Publico[[#This Row],[contenido]],Estructura!$L$4:$O$473,4,0)</f>
        <v>C-38</v>
      </c>
      <c r="Z4620" s="49" t="str">
        <f>+VLOOKUP(Sitio_Publico[[#This Row],[Filtro Integrado]],Estructura!$U$4:$W$529,3,0)</f>
        <v>FI-0</v>
      </c>
      <c r="AA4620" s="49" t="str">
        <f>+VLOOKUP(Sitio_Publico[[#This Row],[Muestra]],Estructura!$Y$4:$AB$483,4,0)</f>
        <v>M-000392</v>
      </c>
    </row>
    <row r="4621" spans="1:27" ht="61.2" x14ac:dyDescent="0.3">
      <c r="A4621" s="16">
        <f t="shared" si="72"/>
        <v>4620</v>
      </c>
      <c r="B4621" s="47" t="s">
        <v>15118</v>
      </c>
      <c r="C4621" s="13" t="s">
        <v>20237</v>
      </c>
      <c r="D4621" s="13" t="s">
        <v>20238</v>
      </c>
      <c r="E4621" s="44">
        <v>3124</v>
      </c>
      <c r="F4621" s="13" t="s">
        <v>20239</v>
      </c>
      <c r="G4621" s="23" t="s">
        <v>20263</v>
      </c>
      <c r="H4621" s="42" t="s">
        <v>457</v>
      </c>
      <c r="I4621" s="28" t="s">
        <v>373</v>
      </c>
      <c r="J4621" s="12" t="s">
        <v>393</v>
      </c>
      <c r="K4621" s="28" t="s">
        <v>20997</v>
      </c>
      <c r="L4621" s="12" t="s">
        <v>20251</v>
      </c>
      <c r="M4621" s="12" t="s">
        <v>20243</v>
      </c>
      <c r="N4621" s="12" t="s">
        <v>20244</v>
      </c>
      <c r="O4621" s="26" t="s">
        <v>21019</v>
      </c>
      <c r="P4621" s="26" t="s">
        <v>21020</v>
      </c>
      <c r="Q4621" s="25" t="s">
        <v>20282</v>
      </c>
      <c r="R4621" s="26" t="s">
        <v>20354</v>
      </c>
      <c r="S4621" s="15" t="s">
        <v>21029</v>
      </c>
      <c r="T4621" s="52">
        <v>0</v>
      </c>
      <c r="U4621" s="22" t="s">
        <v>20250</v>
      </c>
      <c r="V4621" s="49" t="str">
        <f>+Sitio_Publico[[#This Row],[idcoleccion]]&amp;"-"&amp;Sitio_Publico[[#This Row],[id]]</f>
        <v>000-4620</v>
      </c>
      <c r="W4621" s="49">
        <f>+VLOOKUP(Sitio_Publico[[#This Row],[territorio]],Estructura!$AE$4:$AH$1067,4,0)</f>
        <v>20000010</v>
      </c>
      <c r="X4621" s="49" t="str">
        <f>+VLOOKUP(Sitio_Publico[[#This Row],[tema]],Estructura!$G$4:$J$532,4,0)</f>
        <v>T-65</v>
      </c>
      <c r="Y4621" s="49" t="str">
        <f>+VLOOKUP(Sitio_Publico[[#This Row],[contenido]],Estructura!$L$4:$O$473,4,0)</f>
        <v>C-38</v>
      </c>
      <c r="Z4621" s="49" t="str">
        <f>+VLOOKUP(Sitio_Publico[[#This Row],[Filtro Integrado]],Estructura!$U$4:$W$529,3,0)</f>
        <v>FI-0</v>
      </c>
      <c r="AA4621" s="49" t="str">
        <f>+VLOOKUP(Sitio_Publico[[#This Row],[Muestra]],Estructura!$Y$4:$AB$483,4,0)</f>
        <v>M-000392</v>
      </c>
    </row>
    <row r="4622" spans="1:27" ht="61.2" x14ac:dyDescent="0.3">
      <c r="A4622" s="16">
        <f t="shared" si="72"/>
        <v>4621</v>
      </c>
      <c r="B4622" s="47" t="s">
        <v>15118</v>
      </c>
      <c r="C4622" s="13" t="s">
        <v>20237</v>
      </c>
      <c r="D4622" s="13" t="s">
        <v>20238</v>
      </c>
      <c r="E4622" s="44">
        <v>3124</v>
      </c>
      <c r="F4622" s="13" t="s">
        <v>20239</v>
      </c>
      <c r="G4622" s="23" t="s">
        <v>20263</v>
      </c>
      <c r="H4622" s="42" t="s">
        <v>457</v>
      </c>
      <c r="I4622" s="28" t="s">
        <v>373</v>
      </c>
      <c r="J4622" s="12" t="s">
        <v>393</v>
      </c>
      <c r="K4622" s="28" t="s">
        <v>20997</v>
      </c>
      <c r="L4622" s="12" t="s">
        <v>20255</v>
      </c>
      <c r="M4622" s="12" t="s">
        <v>20243</v>
      </c>
      <c r="N4622" s="12" t="s">
        <v>20244</v>
      </c>
      <c r="O4622" s="26" t="s">
        <v>21022</v>
      </c>
      <c r="P4622" s="26" t="s">
        <v>21023</v>
      </c>
      <c r="Q4622" s="25" t="s">
        <v>20282</v>
      </c>
      <c r="R4622" s="26" t="s">
        <v>20354</v>
      </c>
      <c r="S4622" s="15" t="s">
        <v>21030</v>
      </c>
      <c r="T4622" s="52">
        <v>0</v>
      </c>
      <c r="U4622" s="22" t="s">
        <v>20250</v>
      </c>
      <c r="V4622" s="49" t="str">
        <f>+Sitio_Publico[[#This Row],[idcoleccion]]&amp;"-"&amp;Sitio_Publico[[#This Row],[id]]</f>
        <v>000-4621</v>
      </c>
      <c r="W4622" s="49">
        <f>+VLOOKUP(Sitio_Publico[[#This Row],[territorio]],Estructura!$AE$4:$AH$1067,4,0)</f>
        <v>20000010</v>
      </c>
      <c r="X4622" s="49" t="str">
        <f>+VLOOKUP(Sitio_Publico[[#This Row],[tema]],Estructura!$G$4:$J$532,4,0)</f>
        <v>T-65</v>
      </c>
      <c r="Y4622" s="49" t="str">
        <f>+VLOOKUP(Sitio_Publico[[#This Row],[contenido]],Estructura!$L$4:$O$473,4,0)</f>
        <v>C-38</v>
      </c>
      <c r="Z4622" s="49" t="str">
        <f>+VLOOKUP(Sitio_Publico[[#This Row],[Filtro Integrado]],Estructura!$U$4:$W$529,3,0)</f>
        <v>FI-0</v>
      </c>
      <c r="AA4622" s="49" t="str">
        <f>+VLOOKUP(Sitio_Publico[[#This Row],[Muestra]],Estructura!$Y$4:$AB$483,4,0)</f>
        <v>M-000392</v>
      </c>
    </row>
    <row r="4623" spans="1:27" ht="51" x14ac:dyDescent="0.3">
      <c r="A4623" s="16">
        <f t="shared" si="72"/>
        <v>4622</v>
      </c>
      <c r="B4623" s="47" t="s">
        <v>15118</v>
      </c>
      <c r="C4623" s="13" t="s">
        <v>20237</v>
      </c>
      <c r="D4623" s="13" t="s">
        <v>20238</v>
      </c>
      <c r="E4623" s="44">
        <v>3124</v>
      </c>
      <c r="F4623" s="13" t="s">
        <v>20296</v>
      </c>
      <c r="G4623" s="23" t="s">
        <v>20297</v>
      </c>
      <c r="H4623" s="42" t="s">
        <v>457</v>
      </c>
      <c r="I4623" s="28" t="s">
        <v>373</v>
      </c>
      <c r="J4623" s="12" t="s">
        <v>393</v>
      </c>
      <c r="K4623" s="28" t="s">
        <v>20997</v>
      </c>
      <c r="L4623" s="12" t="s">
        <v>20275</v>
      </c>
      <c r="M4623" s="12" t="s">
        <v>20243</v>
      </c>
      <c r="N4623" s="12" t="s">
        <v>20244</v>
      </c>
      <c r="O4623" s="26" t="s">
        <v>21031</v>
      </c>
      <c r="P4623" s="26" t="s">
        <v>21032</v>
      </c>
      <c r="Q4623" s="25" t="s">
        <v>20247</v>
      </c>
      <c r="R4623" s="26" t="s">
        <v>20354</v>
      </c>
      <c r="S4623" s="15" t="s">
        <v>21033</v>
      </c>
      <c r="T4623" s="52">
        <v>0</v>
      </c>
      <c r="U4623" s="22" t="s">
        <v>20250</v>
      </c>
      <c r="V4623" s="49" t="str">
        <f>+Sitio_Publico[[#This Row],[idcoleccion]]&amp;"-"&amp;Sitio_Publico[[#This Row],[id]]</f>
        <v>000-4622</v>
      </c>
      <c r="W4623" s="49">
        <f>+VLOOKUP(Sitio_Publico[[#This Row],[territorio]],Estructura!$AE$4:$AH$1067,4,0)</f>
        <v>20000010</v>
      </c>
      <c r="X4623" s="49" t="str">
        <f>+VLOOKUP(Sitio_Publico[[#This Row],[tema]],Estructura!$G$4:$J$532,4,0)</f>
        <v>T-66</v>
      </c>
      <c r="Y4623" s="49" t="str">
        <f>+VLOOKUP(Sitio_Publico[[#This Row],[contenido]],Estructura!$L$4:$O$473,4,0)</f>
        <v>C-40</v>
      </c>
      <c r="Z4623" s="49" t="str">
        <f>+VLOOKUP(Sitio_Publico[[#This Row],[Filtro Integrado]],Estructura!$U$4:$W$529,3,0)</f>
        <v>FI-0</v>
      </c>
      <c r="AA4623" s="49" t="str">
        <f>+VLOOKUP(Sitio_Publico[[#This Row],[Muestra]],Estructura!$Y$4:$AB$483,4,0)</f>
        <v>M-000392</v>
      </c>
    </row>
    <row r="4624" spans="1:27" ht="51" x14ac:dyDescent="0.3">
      <c r="A4624" s="16">
        <f t="shared" si="72"/>
        <v>4623</v>
      </c>
      <c r="B4624" s="47" t="s">
        <v>15118</v>
      </c>
      <c r="C4624" s="13" t="s">
        <v>20237</v>
      </c>
      <c r="D4624" s="13" t="s">
        <v>20238</v>
      </c>
      <c r="E4624" s="44">
        <v>3124</v>
      </c>
      <c r="F4624" s="13" t="s">
        <v>20296</v>
      </c>
      <c r="G4624" s="23" t="s">
        <v>20297</v>
      </c>
      <c r="H4624" s="42" t="s">
        <v>457</v>
      </c>
      <c r="I4624" s="28" t="s">
        <v>373</v>
      </c>
      <c r="J4624" s="12" t="s">
        <v>20274</v>
      </c>
      <c r="K4624" s="28" t="s">
        <v>20997</v>
      </c>
      <c r="L4624" s="12" t="s">
        <v>20275</v>
      </c>
      <c r="M4624" s="12" t="s">
        <v>20243</v>
      </c>
      <c r="N4624" s="12" t="s">
        <v>20244</v>
      </c>
      <c r="O4624" s="26" t="s">
        <v>21034</v>
      </c>
      <c r="P4624" s="26" t="s">
        <v>21035</v>
      </c>
      <c r="Q4624" s="25" t="s">
        <v>20278</v>
      </c>
      <c r="R4624" s="26" t="s">
        <v>20354</v>
      </c>
      <c r="S4624" s="15" t="s">
        <v>21036</v>
      </c>
      <c r="T4624" s="52">
        <v>0</v>
      </c>
      <c r="U4624" s="22" t="s">
        <v>20250</v>
      </c>
      <c r="V4624" s="49" t="str">
        <f>+Sitio_Publico[[#This Row],[idcoleccion]]&amp;"-"&amp;Sitio_Publico[[#This Row],[id]]</f>
        <v>000-4623</v>
      </c>
      <c r="W4624" s="49">
        <f>+VLOOKUP(Sitio_Publico[[#This Row],[territorio]],Estructura!$AE$4:$AH$1067,4,0)</f>
        <v>20000010</v>
      </c>
      <c r="X4624" s="49" t="str">
        <f>+VLOOKUP(Sitio_Publico[[#This Row],[tema]],Estructura!$G$4:$J$532,4,0)</f>
        <v>T-66</v>
      </c>
      <c r="Y4624" s="49" t="str">
        <f>+VLOOKUP(Sitio_Publico[[#This Row],[contenido]],Estructura!$L$4:$O$473,4,0)</f>
        <v>C-40</v>
      </c>
      <c r="Z4624" s="49" t="str">
        <f>+VLOOKUP(Sitio_Publico[[#This Row],[Filtro Integrado]],Estructura!$U$4:$W$529,3,0)</f>
        <v>FI-17</v>
      </c>
      <c r="AA4624" s="49" t="str">
        <f>+VLOOKUP(Sitio_Publico[[#This Row],[Muestra]],Estructura!$Y$4:$AB$483,4,0)</f>
        <v>M-000392</v>
      </c>
    </row>
    <row r="4625" spans="1:27" ht="61.2" x14ac:dyDescent="0.3">
      <c r="A4625" s="16">
        <f t="shared" si="72"/>
        <v>4624</v>
      </c>
      <c r="B4625" s="47" t="s">
        <v>15118</v>
      </c>
      <c r="C4625" s="13" t="s">
        <v>20237</v>
      </c>
      <c r="D4625" s="13" t="s">
        <v>20238</v>
      </c>
      <c r="E4625" s="44">
        <v>3124</v>
      </c>
      <c r="F4625" s="13" t="s">
        <v>20296</v>
      </c>
      <c r="G4625" s="23" t="s">
        <v>20297</v>
      </c>
      <c r="H4625" s="42" t="s">
        <v>457</v>
      </c>
      <c r="I4625" s="28" t="s">
        <v>373</v>
      </c>
      <c r="J4625" s="12" t="s">
        <v>393</v>
      </c>
      <c r="K4625" s="28" t="s">
        <v>20997</v>
      </c>
      <c r="L4625" s="12" t="s">
        <v>20275</v>
      </c>
      <c r="M4625" s="12" t="s">
        <v>20243</v>
      </c>
      <c r="N4625" s="12" t="s">
        <v>20244</v>
      </c>
      <c r="O4625" s="26" t="s">
        <v>21037</v>
      </c>
      <c r="P4625" s="26" t="s">
        <v>21038</v>
      </c>
      <c r="Q4625" s="25" t="s">
        <v>20282</v>
      </c>
      <c r="R4625" s="26" t="s">
        <v>20354</v>
      </c>
      <c r="S4625" s="15" t="s">
        <v>21039</v>
      </c>
      <c r="T4625" s="52">
        <v>0</v>
      </c>
      <c r="U4625" s="22" t="s">
        <v>20250</v>
      </c>
      <c r="V4625" s="49" t="str">
        <f>+Sitio_Publico[[#This Row],[idcoleccion]]&amp;"-"&amp;Sitio_Publico[[#This Row],[id]]</f>
        <v>000-4624</v>
      </c>
      <c r="W4625" s="49">
        <f>+VLOOKUP(Sitio_Publico[[#This Row],[territorio]],Estructura!$AE$4:$AH$1067,4,0)</f>
        <v>20000010</v>
      </c>
      <c r="X4625" s="49" t="str">
        <f>+VLOOKUP(Sitio_Publico[[#This Row],[tema]],Estructura!$G$4:$J$532,4,0)</f>
        <v>T-66</v>
      </c>
      <c r="Y4625" s="49" t="str">
        <f>+VLOOKUP(Sitio_Publico[[#This Row],[contenido]],Estructura!$L$4:$O$473,4,0)</f>
        <v>C-40</v>
      </c>
      <c r="Z4625" s="49" t="str">
        <f>+VLOOKUP(Sitio_Publico[[#This Row],[Filtro Integrado]],Estructura!$U$4:$W$529,3,0)</f>
        <v>FI-0</v>
      </c>
      <c r="AA4625" s="49" t="str">
        <f>+VLOOKUP(Sitio_Publico[[#This Row],[Muestra]],Estructura!$Y$4:$AB$483,4,0)</f>
        <v>M-000392</v>
      </c>
    </row>
    <row r="4626" spans="1:27" ht="61.2" x14ac:dyDescent="0.3">
      <c r="A4626" s="16">
        <f t="shared" si="72"/>
        <v>4625</v>
      </c>
      <c r="B4626" s="47" t="s">
        <v>15118</v>
      </c>
      <c r="C4626" s="13" t="s">
        <v>20237</v>
      </c>
      <c r="D4626" s="13" t="s">
        <v>20238</v>
      </c>
      <c r="E4626" s="44">
        <v>2963</v>
      </c>
      <c r="F4626" s="13" t="s">
        <v>20239</v>
      </c>
      <c r="G4626" s="23" t="s">
        <v>20240</v>
      </c>
      <c r="H4626" s="42" t="s">
        <v>457</v>
      </c>
      <c r="I4626" s="28" t="s">
        <v>373</v>
      </c>
      <c r="J4626" s="12" t="s">
        <v>393</v>
      </c>
      <c r="K4626" s="28" t="s">
        <v>21040</v>
      </c>
      <c r="L4626" s="12" t="s">
        <v>20242</v>
      </c>
      <c r="M4626" s="12" t="s">
        <v>20243</v>
      </c>
      <c r="N4626" s="12" t="s">
        <v>20244</v>
      </c>
      <c r="O4626" s="26" t="s">
        <v>21041</v>
      </c>
      <c r="P4626" s="26" t="s">
        <v>21042</v>
      </c>
      <c r="Q4626" s="25" t="s">
        <v>20247</v>
      </c>
      <c r="R4626" s="26" t="s">
        <v>20248</v>
      </c>
      <c r="S4626" s="15" t="s">
        <v>21043</v>
      </c>
      <c r="T4626" s="52">
        <v>0</v>
      </c>
      <c r="U4626" s="22" t="s">
        <v>20250</v>
      </c>
      <c r="V4626" s="49" t="str">
        <f>+Sitio_Publico[[#This Row],[idcoleccion]]&amp;"-"&amp;Sitio_Publico[[#This Row],[id]]</f>
        <v>000-4625</v>
      </c>
      <c r="W4626" s="49">
        <f>+VLOOKUP(Sitio_Publico[[#This Row],[territorio]],Estructura!$AE$4:$AH$1067,4,0)</f>
        <v>20000010</v>
      </c>
      <c r="X4626" s="49" t="str">
        <f>+VLOOKUP(Sitio_Publico[[#This Row],[tema]],Estructura!$G$4:$J$532,4,0)</f>
        <v>T-65</v>
      </c>
      <c r="Y4626" s="49" t="str">
        <f>+VLOOKUP(Sitio_Publico[[#This Row],[contenido]],Estructura!$L$4:$O$473,4,0)</f>
        <v>C-37</v>
      </c>
      <c r="Z4626" s="49" t="str">
        <f>+VLOOKUP(Sitio_Publico[[#This Row],[Filtro Integrado]],Estructura!$U$4:$W$529,3,0)</f>
        <v>FI-0</v>
      </c>
      <c r="AA4626" s="49" t="str">
        <f>+VLOOKUP(Sitio_Publico[[#This Row],[Muestra]],Estructura!$Y$4:$AB$483,4,0)</f>
        <v>M-000393</v>
      </c>
    </row>
    <row r="4627" spans="1:27" ht="61.2" x14ac:dyDescent="0.3">
      <c r="A4627" s="16">
        <f t="shared" si="72"/>
        <v>4626</v>
      </c>
      <c r="B4627" s="47" t="s">
        <v>15118</v>
      </c>
      <c r="C4627" s="13" t="s">
        <v>20237</v>
      </c>
      <c r="D4627" s="13" t="s">
        <v>20238</v>
      </c>
      <c r="E4627" s="44">
        <v>2963</v>
      </c>
      <c r="F4627" s="13" t="s">
        <v>20239</v>
      </c>
      <c r="G4627" s="23" t="s">
        <v>20240</v>
      </c>
      <c r="H4627" s="42" t="s">
        <v>457</v>
      </c>
      <c r="I4627" s="28" t="s">
        <v>373</v>
      </c>
      <c r="J4627" s="12" t="s">
        <v>393</v>
      </c>
      <c r="K4627" s="28" t="s">
        <v>21040</v>
      </c>
      <c r="L4627" s="12" t="s">
        <v>20251</v>
      </c>
      <c r="M4627" s="12" t="s">
        <v>20243</v>
      </c>
      <c r="N4627" s="12" t="s">
        <v>20244</v>
      </c>
      <c r="O4627" s="26" t="s">
        <v>21044</v>
      </c>
      <c r="P4627" s="26" t="s">
        <v>21045</v>
      </c>
      <c r="Q4627" s="25" t="s">
        <v>20247</v>
      </c>
      <c r="R4627" s="26" t="s">
        <v>20248</v>
      </c>
      <c r="S4627" s="15" t="s">
        <v>21046</v>
      </c>
      <c r="T4627" s="52">
        <v>0</v>
      </c>
      <c r="U4627" s="22" t="s">
        <v>20250</v>
      </c>
      <c r="V4627" s="49" t="str">
        <f>+Sitio_Publico[[#This Row],[idcoleccion]]&amp;"-"&amp;Sitio_Publico[[#This Row],[id]]</f>
        <v>000-4626</v>
      </c>
      <c r="W4627" s="49">
        <f>+VLOOKUP(Sitio_Publico[[#This Row],[territorio]],Estructura!$AE$4:$AH$1067,4,0)</f>
        <v>20000010</v>
      </c>
      <c r="X4627" s="49" t="str">
        <f>+VLOOKUP(Sitio_Publico[[#This Row],[tema]],Estructura!$G$4:$J$532,4,0)</f>
        <v>T-65</v>
      </c>
      <c r="Y4627" s="49" t="str">
        <f>+VLOOKUP(Sitio_Publico[[#This Row],[contenido]],Estructura!$L$4:$O$473,4,0)</f>
        <v>C-37</v>
      </c>
      <c r="Z4627" s="49" t="str">
        <f>+VLOOKUP(Sitio_Publico[[#This Row],[Filtro Integrado]],Estructura!$U$4:$W$529,3,0)</f>
        <v>FI-0</v>
      </c>
      <c r="AA4627" s="49" t="str">
        <f>+VLOOKUP(Sitio_Publico[[#This Row],[Muestra]],Estructura!$Y$4:$AB$483,4,0)</f>
        <v>M-000393</v>
      </c>
    </row>
    <row r="4628" spans="1:27" ht="61.2" x14ac:dyDescent="0.3">
      <c r="A4628" s="16">
        <f t="shared" si="72"/>
        <v>4627</v>
      </c>
      <c r="B4628" s="47" t="s">
        <v>15118</v>
      </c>
      <c r="C4628" s="13" t="s">
        <v>20237</v>
      </c>
      <c r="D4628" s="13" t="s">
        <v>20238</v>
      </c>
      <c r="E4628" s="44">
        <v>2963</v>
      </c>
      <c r="F4628" s="13" t="s">
        <v>20239</v>
      </c>
      <c r="G4628" s="23" t="s">
        <v>20240</v>
      </c>
      <c r="H4628" s="42" t="s">
        <v>457</v>
      </c>
      <c r="I4628" s="28" t="s">
        <v>373</v>
      </c>
      <c r="J4628" s="12" t="s">
        <v>393</v>
      </c>
      <c r="K4628" s="28" t="s">
        <v>21040</v>
      </c>
      <c r="L4628" s="12" t="s">
        <v>20255</v>
      </c>
      <c r="M4628" s="12" t="s">
        <v>20243</v>
      </c>
      <c r="N4628" s="12" t="s">
        <v>20244</v>
      </c>
      <c r="O4628" s="26" t="s">
        <v>21047</v>
      </c>
      <c r="P4628" s="26" t="s">
        <v>21048</v>
      </c>
      <c r="Q4628" s="25" t="s">
        <v>20247</v>
      </c>
      <c r="R4628" s="26" t="s">
        <v>20248</v>
      </c>
      <c r="S4628" s="15" t="s">
        <v>21049</v>
      </c>
      <c r="T4628" s="52">
        <v>0</v>
      </c>
      <c r="U4628" s="22" t="s">
        <v>20250</v>
      </c>
      <c r="V4628" s="49" t="str">
        <f>+Sitio_Publico[[#This Row],[idcoleccion]]&amp;"-"&amp;Sitio_Publico[[#This Row],[id]]</f>
        <v>000-4627</v>
      </c>
      <c r="W4628" s="49">
        <f>+VLOOKUP(Sitio_Publico[[#This Row],[territorio]],Estructura!$AE$4:$AH$1067,4,0)</f>
        <v>20000010</v>
      </c>
      <c r="X4628" s="49" t="str">
        <f>+VLOOKUP(Sitio_Publico[[#This Row],[tema]],Estructura!$G$4:$J$532,4,0)</f>
        <v>T-65</v>
      </c>
      <c r="Y4628" s="49" t="str">
        <f>+VLOOKUP(Sitio_Publico[[#This Row],[contenido]],Estructura!$L$4:$O$473,4,0)</f>
        <v>C-37</v>
      </c>
      <c r="Z4628" s="49" t="str">
        <f>+VLOOKUP(Sitio_Publico[[#This Row],[Filtro Integrado]],Estructura!$U$4:$W$529,3,0)</f>
        <v>FI-0</v>
      </c>
      <c r="AA4628" s="49" t="str">
        <f>+VLOOKUP(Sitio_Publico[[#This Row],[Muestra]],Estructura!$Y$4:$AB$483,4,0)</f>
        <v>M-000393</v>
      </c>
    </row>
    <row r="4629" spans="1:27" ht="61.2" x14ac:dyDescent="0.3">
      <c r="A4629" s="16">
        <f t="shared" si="72"/>
        <v>4628</v>
      </c>
      <c r="B4629" s="47" t="s">
        <v>15118</v>
      </c>
      <c r="C4629" s="13" t="s">
        <v>20237</v>
      </c>
      <c r="D4629" s="13" t="s">
        <v>20238</v>
      </c>
      <c r="E4629" s="44">
        <v>2963</v>
      </c>
      <c r="F4629" s="13" t="s">
        <v>20239</v>
      </c>
      <c r="G4629" s="23" t="s">
        <v>20240</v>
      </c>
      <c r="H4629" s="42" t="s">
        <v>457</v>
      </c>
      <c r="I4629" s="28" t="s">
        <v>373</v>
      </c>
      <c r="J4629" s="12" t="s">
        <v>393</v>
      </c>
      <c r="K4629" s="28" t="s">
        <v>21040</v>
      </c>
      <c r="L4629" s="12" t="s">
        <v>20259</v>
      </c>
      <c r="M4629" s="12" t="s">
        <v>20243</v>
      </c>
      <c r="N4629" s="12" t="s">
        <v>20244</v>
      </c>
      <c r="O4629" s="26" t="s">
        <v>21050</v>
      </c>
      <c r="P4629" s="26" t="s">
        <v>21051</v>
      </c>
      <c r="Q4629" s="25" t="s">
        <v>20247</v>
      </c>
      <c r="R4629" s="26" t="s">
        <v>20248</v>
      </c>
      <c r="S4629" s="15" t="s">
        <v>21052</v>
      </c>
      <c r="T4629" s="52">
        <v>0</v>
      </c>
      <c r="U4629" s="22" t="s">
        <v>20250</v>
      </c>
      <c r="V4629" s="49" t="str">
        <f>+Sitio_Publico[[#This Row],[idcoleccion]]&amp;"-"&amp;Sitio_Publico[[#This Row],[id]]</f>
        <v>000-4628</v>
      </c>
      <c r="W4629" s="49">
        <f>+VLOOKUP(Sitio_Publico[[#This Row],[territorio]],Estructura!$AE$4:$AH$1067,4,0)</f>
        <v>20000010</v>
      </c>
      <c r="X4629" s="49" t="str">
        <f>+VLOOKUP(Sitio_Publico[[#This Row],[tema]],Estructura!$G$4:$J$532,4,0)</f>
        <v>T-65</v>
      </c>
      <c r="Y4629" s="49" t="str">
        <f>+VLOOKUP(Sitio_Publico[[#This Row],[contenido]],Estructura!$L$4:$O$473,4,0)</f>
        <v>C-37</v>
      </c>
      <c r="Z4629" s="49" t="str">
        <f>+VLOOKUP(Sitio_Publico[[#This Row],[Filtro Integrado]],Estructura!$U$4:$W$529,3,0)</f>
        <v>FI-0</v>
      </c>
      <c r="AA4629" s="49" t="str">
        <f>+VLOOKUP(Sitio_Publico[[#This Row],[Muestra]],Estructura!$Y$4:$AB$483,4,0)</f>
        <v>M-000393</v>
      </c>
    </row>
    <row r="4630" spans="1:27" ht="61.2" x14ac:dyDescent="0.3">
      <c r="A4630" s="16">
        <f t="shared" si="72"/>
        <v>4629</v>
      </c>
      <c r="B4630" s="47" t="s">
        <v>15118</v>
      </c>
      <c r="C4630" s="13" t="s">
        <v>20237</v>
      </c>
      <c r="D4630" s="13" t="s">
        <v>20238</v>
      </c>
      <c r="E4630" s="44">
        <v>2963</v>
      </c>
      <c r="F4630" s="13" t="s">
        <v>20239</v>
      </c>
      <c r="G4630" s="23" t="s">
        <v>20263</v>
      </c>
      <c r="H4630" s="42" t="s">
        <v>457</v>
      </c>
      <c r="I4630" s="28" t="s">
        <v>373</v>
      </c>
      <c r="J4630" s="12" t="s">
        <v>393</v>
      </c>
      <c r="K4630" s="28" t="s">
        <v>21040</v>
      </c>
      <c r="L4630" s="12" t="s">
        <v>20242</v>
      </c>
      <c r="M4630" s="12" t="s">
        <v>20243</v>
      </c>
      <c r="N4630" s="12" t="s">
        <v>20244</v>
      </c>
      <c r="O4630" s="26" t="s">
        <v>21041</v>
      </c>
      <c r="P4630" s="26" t="s">
        <v>21042</v>
      </c>
      <c r="Q4630" s="25" t="s">
        <v>20247</v>
      </c>
      <c r="R4630" s="26" t="s">
        <v>20248</v>
      </c>
      <c r="S4630" s="15" t="s">
        <v>21053</v>
      </c>
      <c r="T4630" s="52">
        <v>0</v>
      </c>
      <c r="U4630" s="22" t="s">
        <v>20250</v>
      </c>
      <c r="V4630" s="49" t="str">
        <f>+Sitio_Publico[[#This Row],[idcoleccion]]&amp;"-"&amp;Sitio_Publico[[#This Row],[id]]</f>
        <v>000-4629</v>
      </c>
      <c r="W4630" s="49">
        <f>+VLOOKUP(Sitio_Publico[[#This Row],[territorio]],Estructura!$AE$4:$AH$1067,4,0)</f>
        <v>20000010</v>
      </c>
      <c r="X4630" s="49" t="str">
        <f>+VLOOKUP(Sitio_Publico[[#This Row],[tema]],Estructura!$G$4:$J$532,4,0)</f>
        <v>T-65</v>
      </c>
      <c r="Y4630" s="49" t="str">
        <f>+VLOOKUP(Sitio_Publico[[#This Row],[contenido]],Estructura!$L$4:$O$473,4,0)</f>
        <v>C-38</v>
      </c>
      <c r="Z4630" s="49" t="str">
        <f>+VLOOKUP(Sitio_Publico[[#This Row],[Filtro Integrado]],Estructura!$U$4:$W$529,3,0)</f>
        <v>FI-0</v>
      </c>
      <c r="AA4630" s="49" t="str">
        <f>+VLOOKUP(Sitio_Publico[[#This Row],[Muestra]],Estructura!$Y$4:$AB$483,4,0)</f>
        <v>M-000393</v>
      </c>
    </row>
    <row r="4631" spans="1:27" ht="61.2" x14ac:dyDescent="0.3">
      <c r="A4631" s="16">
        <f t="shared" si="72"/>
        <v>4630</v>
      </c>
      <c r="B4631" s="47" t="s">
        <v>15118</v>
      </c>
      <c r="C4631" s="13" t="s">
        <v>20237</v>
      </c>
      <c r="D4631" s="13" t="s">
        <v>20238</v>
      </c>
      <c r="E4631" s="44">
        <v>2963</v>
      </c>
      <c r="F4631" s="13" t="s">
        <v>20239</v>
      </c>
      <c r="G4631" s="23" t="s">
        <v>20263</v>
      </c>
      <c r="H4631" s="42" t="s">
        <v>457</v>
      </c>
      <c r="I4631" s="28" t="s">
        <v>373</v>
      </c>
      <c r="J4631" s="12" t="s">
        <v>393</v>
      </c>
      <c r="K4631" s="28" t="s">
        <v>21040</v>
      </c>
      <c r="L4631" s="12" t="s">
        <v>20251</v>
      </c>
      <c r="M4631" s="12" t="s">
        <v>20243</v>
      </c>
      <c r="N4631" s="12" t="s">
        <v>20244</v>
      </c>
      <c r="O4631" s="26" t="s">
        <v>21044</v>
      </c>
      <c r="P4631" s="26" t="s">
        <v>21045</v>
      </c>
      <c r="Q4631" s="25" t="s">
        <v>20247</v>
      </c>
      <c r="R4631" s="26" t="s">
        <v>20248</v>
      </c>
      <c r="S4631" s="15" t="s">
        <v>21054</v>
      </c>
      <c r="T4631" s="52">
        <v>0</v>
      </c>
      <c r="U4631" s="22" t="s">
        <v>20250</v>
      </c>
      <c r="V4631" s="49" t="str">
        <f>+Sitio_Publico[[#This Row],[idcoleccion]]&amp;"-"&amp;Sitio_Publico[[#This Row],[id]]</f>
        <v>000-4630</v>
      </c>
      <c r="W4631" s="49">
        <f>+VLOOKUP(Sitio_Publico[[#This Row],[territorio]],Estructura!$AE$4:$AH$1067,4,0)</f>
        <v>20000010</v>
      </c>
      <c r="X4631" s="49" t="str">
        <f>+VLOOKUP(Sitio_Publico[[#This Row],[tema]],Estructura!$G$4:$J$532,4,0)</f>
        <v>T-65</v>
      </c>
      <c r="Y4631" s="49" t="str">
        <f>+VLOOKUP(Sitio_Publico[[#This Row],[contenido]],Estructura!$L$4:$O$473,4,0)</f>
        <v>C-38</v>
      </c>
      <c r="Z4631" s="49" t="str">
        <f>+VLOOKUP(Sitio_Publico[[#This Row],[Filtro Integrado]],Estructura!$U$4:$W$529,3,0)</f>
        <v>FI-0</v>
      </c>
      <c r="AA4631" s="49" t="str">
        <f>+VLOOKUP(Sitio_Publico[[#This Row],[Muestra]],Estructura!$Y$4:$AB$483,4,0)</f>
        <v>M-000393</v>
      </c>
    </row>
    <row r="4632" spans="1:27" ht="61.2" x14ac:dyDescent="0.3">
      <c r="A4632" s="16">
        <f t="shared" si="72"/>
        <v>4631</v>
      </c>
      <c r="B4632" s="47" t="s">
        <v>15118</v>
      </c>
      <c r="C4632" s="13" t="s">
        <v>20237</v>
      </c>
      <c r="D4632" s="13" t="s">
        <v>20238</v>
      </c>
      <c r="E4632" s="44">
        <v>2963</v>
      </c>
      <c r="F4632" s="13" t="s">
        <v>20239</v>
      </c>
      <c r="G4632" s="23" t="s">
        <v>20263</v>
      </c>
      <c r="H4632" s="42" t="s">
        <v>457</v>
      </c>
      <c r="I4632" s="28" t="s">
        <v>373</v>
      </c>
      <c r="J4632" s="12" t="s">
        <v>393</v>
      </c>
      <c r="K4632" s="28" t="s">
        <v>21040</v>
      </c>
      <c r="L4632" s="12" t="s">
        <v>20255</v>
      </c>
      <c r="M4632" s="12" t="s">
        <v>20243</v>
      </c>
      <c r="N4632" s="12" t="s">
        <v>20244</v>
      </c>
      <c r="O4632" s="26" t="s">
        <v>21047</v>
      </c>
      <c r="P4632" s="26" t="s">
        <v>21048</v>
      </c>
      <c r="Q4632" s="25" t="s">
        <v>20247</v>
      </c>
      <c r="R4632" s="26" t="s">
        <v>20248</v>
      </c>
      <c r="S4632" s="15" t="s">
        <v>21055</v>
      </c>
      <c r="T4632" s="52">
        <v>0</v>
      </c>
      <c r="U4632" s="22" t="s">
        <v>20250</v>
      </c>
      <c r="V4632" s="49" t="str">
        <f>+Sitio_Publico[[#This Row],[idcoleccion]]&amp;"-"&amp;Sitio_Publico[[#This Row],[id]]</f>
        <v>000-4631</v>
      </c>
      <c r="W4632" s="49">
        <f>+VLOOKUP(Sitio_Publico[[#This Row],[territorio]],Estructura!$AE$4:$AH$1067,4,0)</f>
        <v>20000010</v>
      </c>
      <c r="X4632" s="49" t="str">
        <f>+VLOOKUP(Sitio_Publico[[#This Row],[tema]],Estructura!$G$4:$J$532,4,0)</f>
        <v>T-65</v>
      </c>
      <c r="Y4632" s="49" t="str">
        <f>+VLOOKUP(Sitio_Publico[[#This Row],[contenido]],Estructura!$L$4:$O$473,4,0)</f>
        <v>C-38</v>
      </c>
      <c r="Z4632" s="49" t="str">
        <f>+VLOOKUP(Sitio_Publico[[#This Row],[Filtro Integrado]],Estructura!$U$4:$W$529,3,0)</f>
        <v>FI-0</v>
      </c>
      <c r="AA4632" s="49" t="str">
        <f>+VLOOKUP(Sitio_Publico[[#This Row],[Muestra]],Estructura!$Y$4:$AB$483,4,0)</f>
        <v>M-000393</v>
      </c>
    </row>
    <row r="4633" spans="1:27" ht="61.2" x14ac:dyDescent="0.3">
      <c r="A4633" s="16">
        <f t="shared" si="72"/>
        <v>4632</v>
      </c>
      <c r="B4633" s="47" t="s">
        <v>15118</v>
      </c>
      <c r="C4633" s="13" t="s">
        <v>20237</v>
      </c>
      <c r="D4633" s="13" t="s">
        <v>20238</v>
      </c>
      <c r="E4633" s="44">
        <v>2963</v>
      </c>
      <c r="F4633" s="13" t="s">
        <v>20239</v>
      </c>
      <c r="G4633" s="23" t="s">
        <v>20273</v>
      </c>
      <c r="H4633" s="42" t="s">
        <v>457</v>
      </c>
      <c r="I4633" s="28" t="s">
        <v>373</v>
      </c>
      <c r="J4633" s="12" t="s">
        <v>20274</v>
      </c>
      <c r="K4633" s="28" t="s">
        <v>21040</v>
      </c>
      <c r="L4633" s="12" t="s">
        <v>20275</v>
      </c>
      <c r="M4633" s="12" t="s">
        <v>20243</v>
      </c>
      <c r="N4633" s="12" t="s">
        <v>20244</v>
      </c>
      <c r="O4633" s="26" t="s">
        <v>21056</v>
      </c>
      <c r="P4633" s="26" t="s">
        <v>21057</v>
      </c>
      <c r="Q4633" s="25" t="s">
        <v>20278</v>
      </c>
      <c r="R4633" s="26" t="s">
        <v>20248</v>
      </c>
      <c r="S4633" s="15" t="s">
        <v>21058</v>
      </c>
      <c r="T4633" s="52">
        <v>0</v>
      </c>
      <c r="U4633" s="22" t="s">
        <v>20250</v>
      </c>
      <c r="V4633" s="49" t="str">
        <f>+Sitio_Publico[[#This Row],[idcoleccion]]&amp;"-"&amp;Sitio_Publico[[#This Row],[id]]</f>
        <v>000-4632</v>
      </c>
      <c r="W4633" s="49">
        <f>+VLOOKUP(Sitio_Publico[[#This Row],[territorio]],Estructura!$AE$4:$AH$1067,4,0)</f>
        <v>20000010</v>
      </c>
      <c r="X4633" s="49" t="str">
        <f>+VLOOKUP(Sitio_Publico[[#This Row],[tema]],Estructura!$G$4:$J$532,4,0)</f>
        <v>T-65</v>
      </c>
      <c r="Y4633" s="49" t="str">
        <f>+VLOOKUP(Sitio_Publico[[#This Row],[contenido]],Estructura!$L$4:$O$473,4,0)</f>
        <v>C-39</v>
      </c>
      <c r="Z4633" s="49" t="str">
        <f>+VLOOKUP(Sitio_Publico[[#This Row],[Filtro Integrado]],Estructura!$U$4:$W$529,3,0)</f>
        <v>FI-17</v>
      </c>
      <c r="AA4633" s="49" t="str">
        <f>+VLOOKUP(Sitio_Publico[[#This Row],[Muestra]],Estructura!$Y$4:$AB$483,4,0)</f>
        <v>M-000393</v>
      </c>
    </row>
    <row r="4634" spans="1:27" ht="71.400000000000006" x14ac:dyDescent="0.3">
      <c r="A4634" s="16">
        <f t="shared" si="72"/>
        <v>4633</v>
      </c>
      <c r="B4634" s="47" t="s">
        <v>15118</v>
      </c>
      <c r="C4634" s="13" t="s">
        <v>20237</v>
      </c>
      <c r="D4634" s="13" t="s">
        <v>20238</v>
      </c>
      <c r="E4634" s="44">
        <v>2963</v>
      </c>
      <c r="F4634" s="13" t="s">
        <v>20239</v>
      </c>
      <c r="G4634" s="23" t="s">
        <v>20240</v>
      </c>
      <c r="H4634" s="42" t="s">
        <v>457</v>
      </c>
      <c r="I4634" s="28" t="s">
        <v>373</v>
      </c>
      <c r="J4634" s="12" t="s">
        <v>393</v>
      </c>
      <c r="K4634" s="28" t="s">
        <v>21040</v>
      </c>
      <c r="L4634" s="12" t="s">
        <v>20242</v>
      </c>
      <c r="M4634" s="12" t="s">
        <v>20243</v>
      </c>
      <c r="N4634" s="12" t="s">
        <v>20244</v>
      </c>
      <c r="O4634" s="26" t="s">
        <v>21059</v>
      </c>
      <c r="P4634" s="26" t="s">
        <v>21060</v>
      </c>
      <c r="Q4634" s="25" t="s">
        <v>20282</v>
      </c>
      <c r="R4634" s="26" t="s">
        <v>20248</v>
      </c>
      <c r="S4634" s="15" t="s">
        <v>21061</v>
      </c>
      <c r="T4634" s="52">
        <v>0</v>
      </c>
      <c r="U4634" s="22" t="s">
        <v>20250</v>
      </c>
      <c r="V4634" s="49" t="str">
        <f>+Sitio_Publico[[#This Row],[idcoleccion]]&amp;"-"&amp;Sitio_Publico[[#This Row],[id]]</f>
        <v>000-4633</v>
      </c>
      <c r="W4634" s="49">
        <f>+VLOOKUP(Sitio_Publico[[#This Row],[territorio]],Estructura!$AE$4:$AH$1067,4,0)</f>
        <v>20000010</v>
      </c>
      <c r="X4634" s="49" t="str">
        <f>+VLOOKUP(Sitio_Publico[[#This Row],[tema]],Estructura!$G$4:$J$532,4,0)</f>
        <v>T-65</v>
      </c>
      <c r="Y4634" s="49" t="str">
        <f>+VLOOKUP(Sitio_Publico[[#This Row],[contenido]],Estructura!$L$4:$O$473,4,0)</f>
        <v>C-37</v>
      </c>
      <c r="Z4634" s="49" t="str">
        <f>+VLOOKUP(Sitio_Publico[[#This Row],[Filtro Integrado]],Estructura!$U$4:$W$529,3,0)</f>
        <v>FI-0</v>
      </c>
      <c r="AA4634" s="49" t="str">
        <f>+VLOOKUP(Sitio_Publico[[#This Row],[Muestra]],Estructura!$Y$4:$AB$483,4,0)</f>
        <v>M-000393</v>
      </c>
    </row>
    <row r="4635" spans="1:27" ht="71.400000000000006" x14ac:dyDescent="0.3">
      <c r="A4635" s="16">
        <f t="shared" si="72"/>
        <v>4634</v>
      </c>
      <c r="B4635" s="47" t="s">
        <v>15118</v>
      </c>
      <c r="C4635" s="13" t="s">
        <v>20237</v>
      </c>
      <c r="D4635" s="13" t="s">
        <v>20238</v>
      </c>
      <c r="E4635" s="44">
        <v>2963</v>
      </c>
      <c r="F4635" s="13" t="s">
        <v>20239</v>
      </c>
      <c r="G4635" s="23" t="s">
        <v>20240</v>
      </c>
      <c r="H4635" s="42" t="s">
        <v>457</v>
      </c>
      <c r="I4635" s="28" t="s">
        <v>373</v>
      </c>
      <c r="J4635" s="12" t="s">
        <v>393</v>
      </c>
      <c r="K4635" s="28" t="s">
        <v>21040</v>
      </c>
      <c r="L4635" s="12" t="s">
        <v>20251</v>
      </c>
      <c r="M4635" s="12" t="s">
        <v>20243</v>
      </c>
      <c r="N4635" s="12" t="s">
        <v>20244</v>
      </c>
      <c r="O4635" s="26" t="s">
        <v>21062</v>
      </c>
      <c r="P4635" s="26" t="s">
        <v>21063</v>
      </c>
      <c r="Q4635" s="25" t="s">
        <v>20282</v>
      </c>
      <c r="R4635" s="26" t="s">
        <v>20248</v>
      </c>
      <c r="S4635" s="15" t="s">
        <v>21064</v>
      </c>
      <c r="T4635" s="52">
        <v>0</v>
      </c>
      <c r="U4635" s="22" t="s">
        <v>20250</v>
      </c>
      <c r="V4635" s="49" t="str">
        <f>+Sitio_Publico[[#This Row],[idcoleccion]]&amp;"-"&amp;Sitio_Publico[[#This Row],[id]]</f>
        <v>000-4634</v>
      </c>
      <c r="W4635" s="49">
        <f>+VLOOKUP(Sitio_Publico[[#This Row],[territorio]],Estructura!$AE$4:$AH$1067,4,0)</f>
        <v>20000010</v>
      </c>
      <c r="X4635" s="49" t="str">
        <f>+VLOOKUP(Sitio_Publico[[#This Row],[tema]],Estructura!$G$4:$J$532,4,0)</f>
        <v>T-65</v>
      </c>
      <c r="Y4635" s="49" t="str">
        <f>+VLOOKUP(Sitio_Publico[[#This Row],[contenido]],Estructura!$L$4:$O$473,4,0)</f>
        <v>C-37</v>
      </c>
      <c r="Z4635" s="49" t="str">
        <f>+VLOOKUP(Sitio_Publico[[#This Row],[Filtro Integrado]],Estructura!$U$4:$W$529,3,0)</f>
        <v>FI-0</v>
      </c>
      <c r="AA4635" s="49" t="str">
        <f>+VLOOKUP(Sitio_Publico[[#This Row],[Muestra]],Estructura!$Y$4:$AB$483,4,0)</f>
        <v>M-000393</v>
      </c>
    </row>
    <row r="4636" spans="1:27" ht="71.400000000000006" x14ac:dyDescent="0.3">
      <c r="A4636" s="16">
        <f t="shared" si="72"/>
        <v>4635</v>
      </c>
      <c r="B4636" s="47" t="s">
        <v>15118</v>
      </c>
      <c r="C4636" s="13" t="s">
        <v>20237</v>
      </c>
      <c r="D4636" s="13" t="s">
        <v>20238</v>
      </c>
      <c r="E4636" s="44">
        <v>2963</v>
      </c>
      <c r="F4636" s="13" t="s">
        <v>20239</v>
      </c>
      <c r="G4636" s="23" t="s">
        <v>20240</v>
      </c>
      <c r="H4636" s="42" t="s">
        <v>457</v>
      </c>
      <c r="I4636" s="28" t="s">
        <v>373</v>
      </c>
      <c r="J4636" s="12" t="s">
        <v>393</v>
      </c>
      <c r="K4636" s="28" t="s">
        <v>21040</v>
      </c>
      <c r="L4636" s="12" t="s">
        <v>20255</v>
      </c>
      <c r="M4636" s="12" t="s">
        <v>20243</v>
      </c>
      <c r="N4636" s="12" t="s">
        <v>20244</v>
      </c>
      <c r="O4636" s="26" t="s">
        <v>21065</v>
      </c>
      <c r="P4636" s="26" t="s">
        <v>21066</v>
      </c>
      <c r="Q4636" s="25" t="s">
        <v>20282</v>
      </c>
      <c r="R4636" s="26" t="s">
        <v>20248</v>
      </c>
      <c r="S4636" s="15" t="s">
        <v>21067</v>
      </c>
      <c r="T4636" s="52">
        <v>0</v>
      </c>
      <c r="U4636" s="22" t="s">
        <v>20250</v>
      </c>
      <c r="V4636" s="49" t="str">
        <f>+Sitio_Publico[[#This Row],[idcoleccion]]&amp;"-"&amp;Sitio_Publico[[#This Row],[id]]</f>
        <v>000-4635</v>
      </c>
      <c r="W4636" s="49">
        <f>+VLOOKUP(Sitio_Publico[[#This Row],[territorio]],Estructura!$AE$4:$AH$1067,4,0)</f>
        <v>20000010</v>
      </c>
      <c r="X4636" s="49" t="str">
        <f>+VLOOKUP(Sitio_Publico[[#This Row],[tema]],Estructura!$G$4:$J$532,4,0)</f>
        <v>T-65</v>
      </c>
      <c r="Y4636" s="49" t="str">
        <f>+VLOOKUP(Sitio_Publico[[#This Row],[contenido]],Estructura!$L$4:$O$473,4,0)</f>
        <v>C-37</v>
      </c>
      <c r="Z4636" s="49" t="str">
        <f>+VLOOKUP(Sitio_Publico[[#This Row],[Filtro Integrado]],Estructura!$U$4:$W$529,3,0)</f>
        <v>FI-0</v>
      </c>
      <c r="AA4636" s="49" t="str">
        <f>+VLOOKUP(Sitio_Publico[[#This Row],[Muestra]],Estructura!$Y$4:$AB$483,4,0)</f>
        <v>M-000393</v>
      </c>
    </row>
    <row r="4637" spans="1:27" ht="71.400000000000006" x14ac:dyDescent="0.3">
      <c r="A4637" s="16">
        <f t="shared" si="72"/>
        <v>4636</v>
      </c>
      <c r="B4637" s="47" t="s">
        <v>15118</v>
      </c>
      <c r="C4637" s="13" t="s">
        <v>20237</v>
      </c>
      <c r="D4637" s="13" t="s">
        <v>20238</v>
      </c>
      <c r="E4637" s="44">
        <v>2963</v>
      </c>
      <c r="F4637" s="13" t="s">
        <v>20239</v>
      </c>
      <c r="G4637" s="23" t="s">
        <v>20240</v>
      </c>
      <c r="H4637" s="42" t="s">
        <v>457</v>
      </c>
      <c r="I4637" s="28" t="s">
        <v>373</v>
      </c>
      <c r="J4637" s="12" t="s">
        <v>393</v>
      </c>
      <c r="K4637" s="28" t="s">
        <v>21040</v>
      </c>
      <c r="L4637" s="12" t="s">
        <v>20259</v>
      </c>
      <c r="M4637" s="12" t="s">
        <v>20243</v>
      </c>
      <c r="N4637" s="12" t="s">
        <v>20244</v>
      </c>
      <c r="O4637" s="26" t="s">
        <v>21068</v>
      </c>
      <c r="P4637" s="26" t="s">
        <v>21069</v>
      </c>
      <c r="Q4637" s="25" t="s">
        <v>20282</v>
      </c>
      <c r="R4637" s="26" t="s">
        <v>20248</v>
      </c>
      <c r="S4637" s="15" t="s">
        <v>21070</v>
      </c>
      <c r="T4637" s="52">
        <v>0</v>
      </c>
      <c r="U4637" s="22" t="s">
        <v>20250</v>
      </c>
      <c r="V4637" s="49" t="str">
        <f>+Sitio_Publico[[#This Row],[idcoleccion]]&amp;"-"&amp;Sitio_Publico[[#This Row],[id]]</f>
        <v>000-4636</v>
      </c>
      <c r="W4637" s="49">
        <f>+VLOOKUP(Sitio_Publico[[#This Row],[territorio]],Estructura!$AE$4:$AH$1067,4,0)</f>
        <v>20000010</v>
      </c>
      <c r="X4637" s="49" t="str">
        <f>+VLOOKUP(Sitio_Publico[[#This Row],[tema]],Estructura!$G$4:$J$532,4,0)</f>
        <v>T-65</v>
      </c>
      <c r="Y4637" s="49" t="str">
        <f>+VLOOKUP(Sitio_Publico[[#This Row],[contenido]],Estructura!$L$4:$O$473,4,0)</f>
        <v>C-37</v>
      </c>
      <c r="Z4637" s="49" t="str">
        <f>+VLOOKUP(Sitio_Publico[[#This Row],[Filtro Integrado]],Estructura!$U$4:$W$529,3,0)</f>
        <v>FI-0</v>
      </c>
      <c r="AA4637" s="49" t="str">
        <f>+VLOOKUP(Sitio_Publico[[#This Row],[Muestra]],Estructura!$Y$4:$AB$483,4,0)</f>
        <v>M-000393</v>
      </c>
    </row>
    <row r="4638" spans="1:27" ht="71.400000000000006" x14ac:dyDescent="0.3">
      <c r="A4638" s="16">
        <f t="shared" si="72"/>
        <v>4637</v>
      </c>
      <c r="B4638" s="47" t="s">
        <v>15118</v>
      </c>
      <c r="C4638" s="13" t="s">
        <v>20237</v>
      </c>
      <c r="D4638" s="13" t="s">
        <v>20238</v>
      </c>
      <c r="E4638" s="44">
        <v>2963</v>
      </c>
      <c r="F4638" s="13" t="s">
        <v>20239</v>
      </c>
      <c r="G4638" s="23" t="s">
        <v>20263</v>
      </c>
      <c r="H4638" s="42" t="s">
        <v>457</v>
      </c>
      <c r="I4638" s="28" t="s">
        <v>373</v>
      </c>
      <c r="J4638" s="12" t="s">
        <v>393</v>
      </c>
      <c r="K4638" s="28" t="s">
        <v>21040</v>
      </c>
      <c r="L4638" s="12" t="s">
        <v>20242</v>
      </c>
      <c r="M4638" s="12" t="s">
        <v>20243</v>
      </c>
      <c r="N4638" s="12" t="s">
        <v>20244</v>
      </c>
      <c r="O4638" s="26" t="s">
        <v>21059</v>
      </c>
      <c r="P4638" s="26" t="s">
        <v>21060</v>
      </c>
      <c r="Q4638" s="25" t="s">
        <v>20282</v>
      </c>
      <c r="R4638" s="26" t="s">
        <v>20248</v>
      </c>
      <c r="S4638" s="15" t="s">
        <v>21071</v>
      </c>
      <c r="T4638" s="52">
        <v>0</v>
      </c>
      <c r="U4638" s="22" t="s">
        <v>20250</v>
      </c>
      <c r="V4638" s="49" t="str">
        <f>+Sitio_Publico[[#This Row],[idcoleccion]]&amp;"-"&amp;Sitio_Publico[[#This Row],[id]]</f>
        <v>000-4637</v>
      </c>
      <c r="W4638" s="49">
        <f>+VLOOKUP(Sitio_Publico[[#This Row],[territorio]],Estructura!$AE$4:$AH$1067,4,0)</f>
        <v>20000010</v>
      </c>
      <c r="X4638" s="49" t="str">
        <f>+VLOOKUP(Sitio_Publico[[#This Row],[tema]],Estructura!$G$4:$J$532,4,0)</f>
        <v>T-65</v>
      </c>
      <c r="Y4638" s="49" t="str">
        <f>+VLOOKUP(Sitio_Publico[[#This Row],[contenido]],Estructura!$L$4:$O$473,4,0)</f>
        <v>C-38</v>
      </c>
      <c r="Z4638" s="49" t="str">
        <f>+VLOOKUP(Sitio_Publico[[#This Row],[Filtro Integrado]],Estructura!$U$4:$W$529,3,0)</f>
        <v>FI-0</v>
      </c>
      <c r="AA4638" s="49" t="str">
        <f>+VLOOKUP(Sitio_Publico[[#This Row],[Muestra]],Estructura!$Y$4:$AB$483,4,0)</f>
        <v>M-000393</v>
      </c>
    </row>
    <row r="4639" spans="1:27" ht="71.400000000000006" x14ac:dyDescent="0.3">
      <c r="A4639" s="16">
        <f t="shared" si="72"/>
        <v>4638</v>
      </c>
      <c r="B4639" s="47" t="s">
        <v>15118</v>
      </c>
      <c r="C4639" s="13" t="s">
        <v>20237</v>
      </c>
      <c r="D4639" s="13" t="s">
        <v>20238</v>
      </c>
      <c r="E4639" s="44">
        <v>2963</v>
      </c>
      <c r="F4639" s="13" t="s">
        <v>20239</v>
      </c>
      <c r="G4639" s="23" t="s">
        <v>20263</v>
      </c>
      <c r="H4639" s="42" t="s">
        <v>457</v>
      </c>
      <c r="I4639" s="28" t="s">
        <v>373</v>
      </c>
      <c r="J4639" s="12" t="s">
        <v>393</v>
      </c>
      <c r="K4639" s="28" t="s">
        <v>21040</v>
      </c>
      <c r="L4639" s="12" t="s">
        <v>20251</v>
      </c>
      <c r="M4639" s="12" t="s">
        <v>20243</v>
      </c>
      <c r="N4639" s="12" t="s">
        <v>20244</v>
      </c>
      <c r="O4639" s="26" t="s">
        <v>21062</v>
      </c>
      <c r="P4639" s="26" t="s">
        <v>21063</v>
      </c>
      <c r="Q4639" s="25" t="s">
        <v>20282</v>
      </c>
      <c r="R4639" s="26" t="s">
        <v>20248</v>
      </c>
      <c r="S4639" s="15" t="s">
        <v>21072</v>
      </c>
      <c r="T4639" s="52">
        <v>0</v>
      </c>
      <c r="U4639" s="22" t="s">
        <v>20250</v>
      </c>
      <c r="V4639" s="49" t="str">
        <f>+Sitio_Publico[[#This Row],[idcoleccion]]&amp;"-"&amp;Sitio_Publico[[#This Row],[id]]</f>
        <v>000-4638</v>
      </c>
      <c r="W4639" s="49">
        <f>+VLOOKUP(Sitio_Publico[[#This Row],[territorio]],Estructura!$AE$4:$AH$1067,4,0)</f>
        <v>20000010</v>
      </c>
      <c r="X4639" s="49" t="str">
        <f>+VLOOKUP(Sitio_Publico[[#This Row],[tema]],Estructura!$G$4:$J$532,4,0)</f>
        <v>T-65</v>
      </c>
      <c r="Y4639" s="49" t="str">
        <f>+VLOOKUP(Sitio_Publico[[#This Row],[contenido]],Estructura!$L$4:$O$473,4,0)</f>
        <v>C-38</v>
      </c>
      <c r="Z4639" s="49" t="str">
        <f>+VLOOKUP(Sitio_Publico[[#This Row],[Filtro Integrado]],Estructura!$U$4:$W$529,3,0)</f>
        <v>FI-0</v>
      </c>
      <c r="AA4639" s="49" t="str">
        <f>+VLOOKUP(Sitio_Publico[[#This Row],[Muestra]],Estructura!$Y$4:$AB$483,4,0)</f>
        <v>M-000393</v>
      </c>
    </row>
    <row r="4640" spans="1:27" ht="71.400000000000006" x14ac:dyDescent="0.3">
      <c r="A4640" s="16">
        <f t="shared" si="72"/>
        <v>4639</v>
      </c>
      <c r="B4640" s="47" t="s">
        <v>15118</v>
      </c>
      <c r="C4640" s="13" t="s">
        <v>20237</v>
      </c>
      <c r="D4640" s="13" t="s">
        <v>20238</v>
      </c>
      <c r="E4640" s="44">
        <v>2963</v>
      </c>
      <c r="F4640" s="13" t="s">
        <v>20239</v>
      </c>
      <c r="G4640" s="23" t="s">
        <v>20263</v>
      </c>
      <c r="H4640" s="42" t="s">
        <v>457</v>
      </c>
      <c r="I4640" s="28" t="s">
        <v>373</v>
      </c>
      <c r="J4640" s="12" t="s">
        <v>393</v>
      </c>
      <c r="K4640" s="28" t="s">
        <v>21040</v>
      </c>
      <c r="L4640" s="12" t="s">
        <v>20255</v>
      </c>
      <c r="M4640" s="12" t="s">
        <v>20243</v>
      </c>
      <c r="N4640" s="12" t="s">
        <v>20244</v>
      </c>
      <c r="O4640" s="26" t="s">
        <v>21065</v>
      </c>
      <c r="P4640" s="26" t="s">
        <v>21066</v>
      </c>
      <c r="Q4640" s="25" t="s">
        <v>20282</v>
      </c>
      <c r="R4640" s="26" t="s">
        <v>20248</v>
      </c>
      <c r="S4640" s="15" t="s">
        <v>21073</v>
      </c>
      <c r="T4640" s="52">
        <v>0</v>
      </c>
      <c r="U4640" s="22" t="s">
        <v>20250</v>
      </c>
      <c r="V4640" s="49" t="str">
        <f>+Sitio_Publico[[#This Row],[idcoleccion]]&amp;"-"&amp;Sitio_Publico[[#This Row],[id]]</f>
        <v>000-4639</v>
      </c>
      <c r="W4640" s="49">
        <f>+VLOOKUP(Sitio_Publico[[#This Row],[territorio]],Estructura!$AE$4:$AH$1067,4,0)</f>
        <v>20000010</v>
      </c>
      <c r="X4640" s="49" t="str">
        <f>+VLOOKUP(Sitio_Publico[[#This Row],[tema]],Estructura!$G$4:$J$532,4,0)</f>
        <v>T-65</v>
      </c>
      <c r="Y4640" s="49" t="str">
        <f>+VLOOKUP(Sitio_Publico[[#This Row],[contenido]],Estructura!$L$4:$O$473,4,0)</f>
        <v>C-38</v>
      </c>
      <c r="Z4640" s="49" t="str">
        <f>+VLOOKUP(Sitio_Publico[[#This Row],[Filtro Integrado]],Estructura!$U$4:$W$529,3,0)</f>
        <v>FI-0</v>
      </c>
      <c r="AA4640" s="49" t="str">
        <f>+VLOOKUP(Sitio_Publico[[#This Row],[Muestra]],Estructura!$Y$4:$AB$483,4,0)</f>
        <v>M-000393</v>
      </c>
    </row>
    <row r="4641" spans="1:27" ht="61.2" x14ac:dyDescent="0.3">
      <c r="A4641" s="16">
        <f t="shared" si="72"/>
        <v>4640</v>
      </c>
      <c r="B4641" s="47" t="s">
        <v>15118</v>
      </c>
      <c r="C4641" s="13" t="s">
        <v>20237</v>
      </c>
      <c r="D4641" s="13" t="s">
        <v>20238</v>
      </c>
      <c r="E4641" s="44">
        <v>2963</v>
      </c>
      <c r="F4641" s="13" t="s">
        <v>20296</v>
      </c>
      <c r="G4641" s="23" t="s">
        <v>20297</v>
      </c>
      <c r="H4641" s="42" t="s">
        <v>457</v>
      </c>
      <c r="I4641" s="28" t="s">
        <v>373</v>
      </c>
      <c r="J4641" s="12" t="s">
        <v>393</v>
      </c>
      <c r="K4641" s="28" t="s">
        <v>21040</v>
      </c>
      <c r="L4641" s="12" t="s">
        <v>20275</v>
      </c>
      <c r="M4641" s="12" t="s">
        <v>20243</v>
      </c>
      <c r="N4641" s="12" t="s">
        <v>20244</v>
      </c>
      <c r="O4641" s="26" t="s">
        <v>21074</v>
      </c>
      <c r="P4641" s="26" t="s">
        <v>21075</v>
      </c>
      <c r="Q4641" s="25" t="s">
        <v>20247</v>
      </c>
      <c r="R4641" s="26" t="s">
        <v>20248</v>
      </c>
      <c r="S4641" s="15" t="s">
        <v>21076</v>
      </c>
      <c r="T4641" s="52">
        <v>0</v>
      </c>
      <c r="U4641" s="22" t="s">
        <v>20250</v>
      </c>
      <c r="V4641" s="49" t="str">
        <f>+Sitio_Publico[[#This Row],[idcoleccion]]&amp;"-"&amp;Sitio_Publico[[#This Row],[id]]</f>
        <v>000-4640</v>
      </c>
      <c r="W4641" s="49">
        <f>+VLOOKUP(Sitio_Publico[[#This Row],[territorio]],Estructura!$AE$4:$AH$1067,4,0)</f>
        <v>20000010</v>
      </c>
      <c r="X4641" s="49" t="str">
        <f>+VLOOKUP(Sitio_Publico[[#This Row],[tema]],Estructura!$G$4:$J$532,4,0)</f>
        <v>T-66</v>
      </c>
      <c r="Y4641" s="49" t="str">
        <f>+VLOOKUP(Sitio_Publico[[#This Row],[contenido]],Estructura!$L$4:$O$473,4,0)</f>
        <v>C-40</v>
      </c>
      <c r="Z4641" s="49" t="str">
        <f>+VLOOKUP(Sitio_Publico[[#This Row],[Filtro Integrado]],Estructura!$U$4:$W$529,3,0)</f>
        <v>FI-0</v>
      </c>
      <c r="AA4641" s="49" t="str">
        <f>+VLOOKUP(Sitio_Publico[[#This Row],[Muestra]],Estructura!$Y$4:$AB$483,4,0)</f>
        <v>M-000393</v>
      </c>
    </row>
    <row r="4642" spans="1:27" ht="61.2" x14ac:dyDescent="0.3">
      <c r="A4642" s="16">
        <f t="shared" si="72"/>
        <v>4641</v>
      </c>
      <c r="B4642" s="47" t="s">
        <v>15118</v>
      </c>
      <c r="C4642" s="13" t="s">
        <v>20237</v>
      </c>
      <c r="D4642" s="13" t="s">
        <v>20238</v>
      </c>
      <c r="E4642" s="44">
        <v>2963</v>
      </c>
      <c r="F4642" s="13" t="s">
        <v>20296</v>
      </c>
      <c r="G4642" s="23" t="s">
        <v>20297</v>
      </c>
      <c r="H4642" s="42" t="s">
        <v>457</v>
      </c>
      <c r="I4642" s="28" t="s">
        <v>373</v>
      </c>
      <c r="J4642" s="12" t="s">
        <v>20274</v>
      </c>
      <c r="K4642" s="28" t="s">
        <v>21040</v>
      </c>
      <c r="L4642" s="12" t="s">
        <v>20275</v>
      </c>
      <c r="M4642" s="12" t="s">
        <v>20243</v>
      </c>
      <c r="N4642" s="12" t="s">
        <v>20244</v>
      </c>
      <c r="O4642" s="26" t="s">
        <v>21077</v>
      </c>
      <c r="P4642" s="26" t="s">
        <v>21078</v>
      </c>
      <c r="Q4642" s="25" t="s">
        <v>20278</v>
      </c>
      <c r="R4642" s="26" t="s">
        <v>20248</v>
      </c>
      <c r="S4642" s="15" t="s">
        <v>21079</v>
      </c>
      <c r="T4642" s="52">
        <v>0</v>
      </c>
      <c r="U4642" s="22" t="s">
        <v>20250</v>
      </c>
      <c r="V4642" s="49" t="str">
        <f>+Sitio_Publico[[#This Row],[idcoleccion]]&amp;"-"&amp;Sitio_Publico[[#This Row],[id]]</f>
        <v>000-4641</v>
      </c>
      <c r="W4642" s="49">
        <f>+VLOOKUP(Sitio_Publico[[#This Row],[territorio]],Estructura!$AE$4:$AH$1067,4,0)</f>
        <v>20000010</v>
      </c>
      <c r="X4642" s="49" t="str">
        <f>+VLOOKUP(Sitio_Publico[[#This Row],[tema]],Estructura!$G$4:$J$532,4,0)</f>
        <v>T-66</v>
      </c>
      <c r="Y4642" s="49" t="str">
        <f>+VLOOKUP(Sitio_Publico[[#This Row],[contenido]],Estructura!$L$4:$O$473,4,0)</f>
        <v>C-40</v>
      </c>
      <c r="Z4642" s="49" t="str">
        <f>+VLOOKUP(Sitio_Publico[[#This Row],[Filtro Integrado]],Estructura!$U$4:$W$529,3,0)</f>
        <v>FI-17</v>
      </c>
      <c r="AA4642" s="49" t="str">
        <f>+VLOOKUP(Sitio_Publico[[#This Row],[Muestra]],Estructura!$Y$4:$AB$483,4,0)</f>
        <v>M-000393</v>
      </c>
    </row>
    <row r="4643" spans="1:27" ht="61.2" x14ac:dyDescent="0.3">
      <c r="A4643" s="16">
        <f t="shared" si="72"/>
        <v>4642</v>
      </c>
      <c r="B4643" s="47" t="s">
        <v>15118</v>
      </c>
      <c r="C4643" s="13" t="s">
        <v>20237</v>
      </c>
      <c r="D4643" s="13" t="s">
        <v>20238</v>
      </c>
      <c r="E4643" s="44">
        <v>2963</v>
      </c>
      <c r="F4643" s="13" t="s">
        <v>20296</v>
      </c>
      <c r="G4643" s="23" t="s">
        <v>20297</v>
      </c>
      <c r="H4643" s="42" t="s">
        <v>457</v>
      </c>
      <c r="I4643" s="28" t="s">
        <v>373</v>
      </c>
      <c r="J4643" s="12" t="s">
        <v>393</v>
      </c>
      <c r="K4643" s="28" t="s">
        <v>21040</v>
      </c>
      <c r="L4643" s="12" t="s">
        <v>20275</v>
      </c>
      <c r="M4643" s="12" t="s">
        <v>20243</v>
      </c>
      <c r="N4643" s="12" t="s">
        <v>20244</v>
      </c>
      <c r="O4643" s="26" t="s">
        <v>21080</v>
      </c>
      <c r="P4643" s="26" t="s">
        <v>21081</v>
      </c>
      <c r="Q4643" s="25" t="s">
        <v>20282</v>
      </c>
      <c r="R4643" s="26" t="s">
        <v>20248</v>
      </c>
      <c r="S4643" s="15" t="s">
        <v>21082</v>
      </c>
      <c r="T4643" s="52">
        <v>0</v>
      </c>
      <c r="U4643" s="22" t="s">
        <v>20250</v>
      </c>
      <c r="V4643" s="49" t="str">
        <f>+Sitio_Publico[[#This Row],[idcoleccion]]&amp;"-"&amp;Sitio_Publico[[#This Row],[id]]</f>
        <v>000-4642</v>
      </c>
      <c r="W4643" s="49">
        <f>+VLOOKUP(Sitio_Publico[[#This Row],[territorio]],Estructura!$AE$4:$AH$1067,4,0)</f>
        <v>20000010</v>
      </c>
      <c r="X4643" s="49" t="str">
        <f>+VLOOKUP(Sitio_Publico[[#This Row],[tema]],Estructura!$G$4:$J$532,4,0)</f>
        <v>T-66</v>
      </c>
      <c r="Y4643" s="49" t="str">
        <f>+VLOOKUP(Sitio_Publico[[#This Row],[contenido]],Estructura!$L$4:$O$473,4,0)</f>
        <v>C-40</v>
      </c>
      <c r="Z4643" s="49" t="str">
        <f>+VLOOKUP(Sitio_Publico[[#This Row],[Filtro Integrado]],Estructura!$U$4:$W$529,3,0)</f>
        <v>FI-0</v>
      </c>
      <c r="AA4643" s="49" t="str">
        <f>+VLOOKUP(Sitio_Publico[[#This Row],[Muestra]],Estructura!$Y$4:$AB$483,4,0)</f>
        <v>M-000393</v>
      </c>
    </row>
    <row r="4644" spans="1:27" ht="61.2" x14ac:dyDescent="0.3">
      <c r="A4644" s="16">
        <f t="shared" si="72"/>
        <v>4643</v>
      </c>
      <c r="B4644" s="47" t="s">
        <v>15118</v>
      </c>
      <c r="C4644" s="13" t="s">
        <v>20237</v>
      </c>
      <c r="D4644" s="13" t="s">
        <v>20238</v>
      </c>
      <c r="E4644" s="44">
        <v>3014</v>
      </c>
      <c r="F4644" s="13" t="s">
        <v>20239</v>
      </c>
      <c r="G4644" s="23" t="s">
        <v>20240</v>
      </c>
      <c r="H4644" s="42" t="s">
        <v>457</v>
      </c>
      <c r="I4644" s="28" t="s">
        <v>373</v>
      </c>
      <c r="J4644" s="12" t="s">
        <v>393</v>
      </c>
      <c r="K4644" s="28" t="s">
        <v>21083</v>
      </c>
      <c r="L4644" s="12" t="s">
        <v>20242</v>
      </c>
      <c r="M4644" s="12" t="s">
        <v>20243</v>
      </c>
      <c r="N4644" s="12" t="s">
        <v>20244</v>
      </c>
      <c r="O4644" s="26" t="s">
        <v>21084</v>
      </c>
      <c r="P4644" s="26" t="s">
        <v>21085</v>
      </c>
      <c r="Q4644" s="25" t="s">
        <v>20247</v>
      </c>
      <c r="R4644" s="26" t="s">
        <v>20310</v>
      </c>
      <c r="S4644" s="15" t="s">
        <v>21086</v>
      </c>
      <c r="T4644" s="52">
        <v>0</v>
      </c>
      <c r="U4644" s="22" t="s">
        <v>20250</v>
      </c>
      <c r="V4644" s="49" t="str">
        <f>+Sitio_Publico[[#This Row],[idcoleccion]]&amp;"-"&amp;Sitio_Publico[[#This Row],[id]]</f>
        <v>000-4643</v>
      </c>
      <c r="W4644" s="49">
        <f>+VLOOKUP(Sitio_Publico[[#This Row],[territorio]],Estructura!$AE$4:$AH$1067,4,0)</f>
        <v>20000010</v>
      </c>
      <c r="X4644" s="49" t="str">
        <f>+VLOOKUP(Sitio_Publico[[#This Row],[tema]],Estructura!$G$4:$J$532,4,0)</f>
        <v>T-65</v>
      </c>
      <c r="Y4644" s="49" t="str">
        <f>+VLOOKUP(Sitio_Publico[[#This Row],[contenido]],Estructura!$L$4:$O$473,4,0)</f>
        <v>C-37</v>
      </c>
      <c r="Z4644" s="49" t="str">
        <f>+VLOOKUP(Sitio_Publico[[#This Row],[Filtro Integrado]],Estructura!$U$4:$W$529,3,0)</f>
        <v>FI-0</v>
      </c>
      <c r="AA4644" s="49" t="str">
        <f>+VLOOKUP(Sitio_Publico[[#This Row],[Muestra]],Estructura!$Y$4:$AB$483,4,0)</f>
        <v>M-000394</v>
      </c>
    </row>
    <row r="4645" spans="1:27" ht="61.2" x14ac:dyDescent="0.3">
      <c r="A4645" s="16">
        <f t="shared" si="72"/>
        <v>4644</v>
      </c>
      <c r="B4645" s="47" t="s">
        <v>15118</v>
      </c>
      <c r="C4645" s="13" t="s">
        <v>20237</v>
      </c>
      <c r="D4645" s="13" t="s">
        <v>20238</v>
      </c>
      <c r="E4645" s="44">
        <v>3014</v>
      </c>
      <c r="F4645" s="13" t="s">
        <v>20239</v>
      </c>
      <c r="G4645" s="23" t="s">
        <v>20240</v>
      </c>
      <c r="H4645" s="42" t="s">
        <v>457</v>
      </c>
      <c r="I4645" s="28" t="s">
        <v>373</v>
      </c>
      <c r="J4645" s="12" t="s">
        <v>393</v>
      </c>
      <c r="K4645" s="28" t="s">
        <v>21083</v>
      </c>
      <c r="L4645" s="12" t="s">
        <v>20251</v>
      </c>
      <c r="M4645" s="12" t="s">
        <v>20243</v>
      </c>
      <c r="N4645" s="12" t="s">
        <v>20244</v>
      </c>
      <c r="O4645" s="26" t="s">
        <v>21087</v>
      </c>
      <c r="P4645" s="26" t="s">
        <v>21088</v>
      </c>
      <c r="Q4645" s="25" t="s">
        <v>20247</v>
      </c>
      <c r="R4645" s="26" t="s">
        <v>20310</v>
      </c>
      <c r="S4645" s="15" t="s">
        <v>21089</v>
      </c>
      <c r="T4645" s="52">
        <v>0</v>
      </c>
      <c r="U4645" s="22" t="s">
        <v>20250</v>
      </c>
      <c r="V4645" s="49" t="str">
        <f>+Sitio_Publico[[#This Row],[idcoleccion]]&amp;"-"&amp;Sitio_Publico[[#This Row],[id]]</f>
        <v>000-4644</v>
      </c>
      <c r="W4645" s="49">
        <f>+VLOOKUP(Sitio_Publico[[#This Row],[territorio]],Estructura!$AE$4:$AH$1067,4,0)</f>
        <v>20000010</v>
      </c>
      <c r="X4645" s="49" t="str">
        <f>+VLOOKUP(Sitio_Publico[[#This Row],[tema]],Estructura!$G$4:$J$532,4,0)</f>
        <v>T-65</v>
      </c>
      <c r="Y4645" s="49" t="str">
        <f>+VLOOKUP(Sitio_Publico[[#This Row],[contenido]],Estructura!$L$4:$O$473,4,0)</f>
        <v>C-37</v>
      </c>
      <c r="Z4645" s="49" t="str">
        <f>+VLOOKUP(Sitio_Publico[[#This Row],[Filtro Integrado]],Estructura!$U$4:$W$529,3,0)</f>
        <v>FI-0</v>
      </c>
      <c r="AA4645" s="49" t="str">
        <f>+VLOOKUP(Sitio_Publico[[#This Row],[Muestra]],Estructura!$Y$4:$AB$483,4,0)</f>
        <v>M-000394</v>
      </c>
    </row>
    <row r="4646" spans="1:27" ht="61.2" x14ac:dyDescent="0.3">
      <c r="A4646" s="16">
        <f t="shared" si="72"/>
        <v>4645</v>
      </c>
      <c r="B4646" s="47" t="s">
        <v>15118</v>
      </c>
      <c r="C4646" s="13" t="s">
        <v>20237</v>
      </c>
      <c r="D4646" s="13" t="s">
        <v>20238</v>
      </c>
      <c r="E4646" s="44">
        <v>3014</v>
      </c>
      <c r="F4646" s="13" t="s">
        <v>20239</v>
      </c>
      <c r="G4646" s="23" t="s">
        <v>20240</v>
      </c>
      <c r="H4646" s="42" t="s">
        <v>457</v>
      </c>
      <c r="I4646" s="28" t="s">
        <v>373</v>
      </c>
      <c r="J4646" s="12" t="s">
        <v>393</v>
      </c>
      <c r="K4646" s="28" t="s">
        <v>21083</v>
      </c>
      <c r="L4646" s="12" t="s">
        <v>20255</v>
      </c>
      <c r="M4646" s="12" t="s">
        <v>20243</v>
      </c>
      <c r="N4646" s="12" t="s">
        <v>20244</v>
      </c>
      <c r="O4646" s="26" t="s">
        <v>21090</v>
      </c>
      <c r="P4646" s="26" t="s">
        <v>21091</v>
      </c>
      <c r="Q4646" s="25" t="s">
        <v>20247</v>
      </c>
      <c r="R4646" s="26" t="s">
        <v>20310</v>
      </c>
      <c r="S4646" s="15" t="s">
        <v>21092</v>
      </c>
      <c r="T4646" s="52">
        <v>0</v>
      </c>
      <c r="U4646" s="22" t="s">
        <v>20250</v>
      </c>
      <c r="V4646" s="49" t="str">
        <f>+Sitio_Publico[[#This Row],[idcoleccion]]&amp;"-"&amp;Sitio_Publico[[#This Row],[id]]</f>
        <v>000-4645</v>
      </c>
      <c r="W4646" s="49">
        <f>+VLOOKUP(Sitio_Publico[[#This Row],[territorio]],Estructura!$AE$4:$AH$1067,4,0)</f>
        <v>20000010</v>
      </c>
      <c r="X4646" s="49" t="str">
        <f>+VLOOKUP(Sitio_Publico[[#This Row],[tema]],Estructura!$G$4:$J$532,4,0)</f>
        <v>T-65</v>
      </c>
      <c r="Y4646" s="49" t="str">
        <f>+VLOOKUP(Sitio_Publico[[#This Row],[contenido]],Estructura!$L$4:$O$473,4,0)</f>
        <v>C-37</v>
      </c>
      <c r="Z4646" s="49" t="str">
        <f>+VLOOKUP(Sitio_Publico[[#This Row],[Filtro Integrado]],Estructura!$U$4:$W$529,3,0)</f>
        <v>FI-0</v>
      </c>
      <c r="AA4646" s="49" t="str">
        <f>+VLOOKUP(Sitio_Publico[[#This Row],[Muestra]],Estructura!$Y$4:$AB$483,4,0)</f>
        <v>M-000394</v>
      </c>
    </row>
    <row r="4647" spans="1:27" ht="61.2" x14ac:dyDescent="0.3">
      <c r="A4647" s="16">
        <f t="shared" si="72"/>
        <v>4646</v>
      </c>
      <c r="B4647" s="47" t="s">
        <v>15118</v>
      </c>
      <c r="C4647" s="13" t="s">
        <v>20237</v>
      </c>
      <c r="D4647" s="13" t="s">
        <v>20238</v>
      </c>
      <c r="E4647" s="44">
        <v>3014</v>
      </c>
      <c r="F4647" s="13" t="s">
        <v>20239</v>
      </c>
      <c r="G4647" s="23" t="s">
        <v>20240</v>
      </c>
      <c r="H4647" s="42" t="s">
        <v>457</v>
      </c>
      <c r="I4647" s="28" t="s">
        <v>373</v>
      </c>
      <c r="J4647" s="12" t="s">
        <v>393</v>
      </c>
      <c r="K4647" s="28" t="s">
        <v>21083</v>
      </c>
      <c r="L4647" s="12" t="s">
        <v>20259</v>
      </c>
      <c r="M4647" s="12" t="s">
        <v>20243</v>
      </c>
      <c r="N4647" s="12" t="s">
        <v>20244</v>
      </c>
      <c r="O4647" s="26" t="s">
        <v>21093</v>
      </c>
      <c r="P4647" s="26" t="s">
        <v>21094</v>
      </c>
      <c r="Q4647" s="25" t="s">
        <v>20247</v>
      </c>
      <c r="R4647" s="26" t="s">
        <v>20310</v>
      </c>
      <c r="S4647" s="15" t="s">
        <v>21095</v>
      </c>
      <c r="T4647" s="52">
        <v>0</v>
      </c>
      <c r="U4647" s="22" t="s">
        <v>20250</v>
      </c>
      <c r="V4647" s="49" t="str">
        <f>+Sitio_Publico[[#This Row],[idcoleccion]]&amp;"-"&amp;Sitio_Publico[[#This Row],[id]]</f>
        <v>000-4646</v>
      </c>
      <c r="W4647" s="49">
        <f>+VLOOKUP(Sitio_Publico[[#This Row],[territorio]],Estructura!$AE$4:$AH$1067,4,0)</f>
        <v>20000010</v>
      </c>
      <c r="X4647" s="49" t="str">
        <f>+VLOOKUP(Sitio_Publico[[#This Row],[tema]],Estructura!$G$4:$J$532,4,0)</f>
        <v>T-65</v>
      </c>
      <c r="Y4647" s="49" t="str">
        <f>+VLOOKUP(Sitio_Publico[[#This Row],[contenido]],Estructura!$L$4:$O$473,4,0)</f>
        <v>C-37</v>
      </c>
      <c r="Z4647" s="49" t="str">
        <f>+VLOOKUP(Sitio_Publico[[#This Row],[Filtro Integrado]],Estructura!$U$4:$W$529,3,0)</f>
        <v>FI-0</v>
      </c>
      <c r="AA4647" s="49" t="str">
        <f>+VLOOKUP(Sitio_Publico[[#This Row],[Muestra]],Estructura!$Y$4:$AB$483,4,0)</f>
        <v>M-000394</v>
      </c>
    </row>
    <row r="4648" spans="1:27" ht="61.2" x14ac:dyDescent="0.3">
      <c r="A4648" s="16">
        <f t="shared" si="72"/>
        <v>4647</v>
      </c>
      <c r="B4648" s="47" t="s">
        <v>15118</v>
      </c>
      <c r="C4648" s="13" t="s">
        <v>20237</v>
      </c>
      <c r="D4648" s="13" t="s">
        <v>20238</v>
      </c>
      <c r="E4648" s="44">
        <v>3014</v>
      </c>
      <c r="F4648" s="13" t="s">
        <v>20239</v>
      </c>
      <c r="G4648" s="23" t="s">
        <v>20263</v>
      </c>
      <c r="H4648" s="42" t="s">
        <v>457</v>
      </c>
      <c r="I4648" s="28" t="s">
        <v>373</v>
      </c>
      <c r="J4648" s="12" t="s">
        <v>393</v>
      </c>
      <c r="K4648" s="28" t="s">
        <v>21083</v>
      </c>
      <c r="L4648" s="12" t="s">
        <v>20242</v>
      </c>
      <c r="M4648" s="12" t="s">
        <v>20243</v>
      </c>
      <c r="N4648" s="12" t="s">
        <v>20244</v>
      </c>
      <c r="O4648" s="26" t="s">
        <v>21084</v>
      </c>
      <c r="P4648" s="26" t="s">
        <v>21085</v>
      </c>
      <c r="Q4648" s="25" t="s">
        <v>20247</v>
      </c>
      <c r="R4648" s="26" t="s">
        <v>20310</v>
      </c>
      <c r="S4648" s="15" t="s">
        <v>21096</v>
      </c>
      <c r="T4648" s="52">
        <v>0</v>
      </c>
      <c r="U4648" s="22" t="s">
        <v>20250</v>
      </c>
      <c r="V4648" s="49" t="str">
        <f>+Sitio_Publico[[#This Row],[idcoleccion]]&amp;"-"&amp;Sitio_Publico[[#This Row],[id]]</f>
        <v>000-4647</v>
      </c>
      <c r="W4648" s="49">
        <f>+VLOOKUP(Sitio_Publico[[#This Row],[territorio]],Estructura!$AE$4:$AH$1067,4,0)</f>
        <v>20000010</v>
      </c>
      <c r="X4648" s="49" t="str">
        <f>+VLOOKUP(Sitio_Publico[[#This Row],[tema]],Estructura!$G$4:$J$532,4,0)</f>
        <v>T-65</v>
      </c>
      <c r="Y4648" s="49" t="str">
        <f>+VLOOKUP(Sitio_Publico[[#This Row],[contenido]],Estructura!$L$4:$O$473,4,0)</f>
        <v>C-38</v>
      </c>
      <c r="Z4648" s="49" t="str">
        <f>+VLOOKUP(Sitio_Publico[[#This Row],[Filtro Integrado]],Estructura!$U$4:$W$529,3,0)</f>
        <v>FI-0</v>
      </c>
      <c r="AA4648" s="49" t="str">
        <f>+VLOOKUP(Sitio_Publico[[#This Row],[Muestra]],Estructura!$Y$4:$AB$483,4,0)</f>
        <v>M-000394</v>
      </c>
    </row>
    <row r="4649" spans="1:27" ht="61.2" x14ac:dyDescent="0.3">
      <c r="A4649" s="16">
        <f t="shared" si="72"/>
        <v>4648</v>
      </c>
      <c r="B4649" s="47" t="s">
        <v>15118</v>
      </c>
      <c r="C4649" s="13" t="s">
        <v>20237</v>
      </c>
      <c r="D4649" s="13" t="s">
        <v>20238</v>
      </c>
      <c r="E4649" s="44">
        <v>3014</v>
      </c>
      <c r="F4649" s="13" t="s">
        <v>20239</v>
      </c>
      <c r="G4649" s="23" t="s">
        <v>20263</v>
      </c>
      <c r="H4649" s="42" t="s">
        <v>457</v>
      </c>
      <c r="I4649" s="28" t="s">
        <v>373</v>
      </c>
      <c r="J4649" s="12" t="s">
        <v>393</v>
      </c>
      <c r="K4649" s="28" t="s">
        <v>21083</v>
      </c>
      <c r="L4649" s="12" t="s">
        <v>20251</v>
      </c>
      <c r="M4649" s="12" t="s">
        <v>20243</v>
      </c>
      <c r="N4649" s="12" t="s">
        <v>20244</v>
      </c>
      <c r="O4649" s="26" t="s">
        <v>21087</v>
      </c>
      <c r="P4649" s="26" t="s">
        <v>21088</v>
      </c>
      <c r="Q4649" s="25" t="s">
        <v>20247</v>
      </c>
      <c r="R4649" s="26" t="s">
        <v>20310</v>
      </c>
      <c r="S4649" s="15" t="s">
        <v>21097</v>
      </c>
      <c r="T4649" s="52">
        <v>0</v>
      </c>
      <c r="U4649" s="22" t="s">
        <v>20250</v>
      </c>
      <c r="V4649" s="49" t="str">
        <f>+Sitio_Publico[[#This Row],[idcoleccion]]&amp;"-"&amp;Sitio_Publico[[#This Row],[id]]</f>
        <v>000-4648</v>
      </c>
      <c r="W4649" s="49">
        <f>+VLOOKUP(Sitio_Publico[[#This Row],[territorio]],Estructura!$AE$4:$AH$1067,4,0)</f>
        <v>20000010</v>
      </c>
      <c r="X4649" s="49" t="str">
        <f>+VLOOKUP(Sitio_Publico[[#This Row],[tema]],Estructura!$G$4:$J$532,4,0)</f>
        <v>T-65</v>
      </c>
      <c r="Y4649" s="49" t="str">
        <f>+VLOOKUP(Sitio_Publico[[#This Row],[contenido]],Estructura!$L$4:$O$473,4,0)</f>
        <v>C-38</v>
      </c>
      <c r="Z4649" s="49" t="str">
        <f>+VLOOKUP(Sitio_Publico[[#This Row],[Filtro Integrado]],Estructura!$U$4:$W$529,3,0)</f>
        <v>FI-0</v>
      </c>
      <c r="AA4649" s="49" t="str">
        <f>+VLOOKUP(Sitio_Publico[[#This Row],[Muestra]],Estructura!$Y$4:$AB$483,4,0)</f>
        <v>M-000394</v>
      </c>
    </row>
    <row r="4650" spans="1:27" ht="61.2" x14ac:dyDescent="0.3">
      <c r="A4650" s="16">
        <f t="shared" si="72"/>
        <v>4649</v>
      </c>
      <c r="B4650" s="47" t="s">
        <v>15118</v>
      </c>
      <c r="C4650" s="13" t="s">
        <v>20237</v>
      </c>
      <c r="D4650" s="13" t="s">
        <v>20238</v>
      </c>
      <c r="E4650" s="44">
        <v>3014</v>
      </c>
      <c r="F4650" s="13" t="s">
        <v>20239</v>
      </c>
      <c r="G4650" s="23" t="s">
        <v>20263</v>
      </c>
      <c r="H4650" s="42" t="s">
        <v>457</v>
      </c>
      <c r="I4650" s="28" t="s">
        <v>373</v>
      </c>
      <c r="J4650" s="12" t="s">
        <v>393</v>
      </c>
      <c r="K4650" s="28" t="s">
        <v>21083</v>
      </c>
      <c r="L4650" s="12" t="s">
        <v>20255</v>
      </c>
      <c r="M4650" s="12" t="s">
        <v>20243</v>
      </c>
      <c r="N4650" s="12" t="s">
        <v>20244</v>
      </c>
      <c r="O4650" s="26" t="s">
        <v>21090</v>
      </c>
      <c r="P4650" s="26" t="s">
        <v>21091</v>
      </c>
      <c r="Q4650" s="25" t="s">
        <v>20247</v>
      </c>
      <c r="R4650" s="26" t="s">
        <v>20310</v>
      </c>
      <c r="S4650" s="15" t="s">
        <v>21098</v>
      </c>
      <c r="T4650" s="52">
        <v>0</v>
      </c>
      <c r="U4650" s="22" t="s">
        <v>20250</v>
      </c>
      <c r="V4650" s="49" t="str">
        <f>+Sitio_Publico[[#This Row],[idcoleccion]]&amp;"-"&amp;Sitio_Publico[[#This Row],[id]]</f>
        <v>000-4649</v>
      </c>
      <c r="W4650" s="49">
        <f>+VLOOKUP(Sitio_Publico[[#This Row],[territorio]],Estructura!$AE$4:$AH$1067,4,0)</f>
        <v>20000010</v>
      </c>
      <c r="X4650" s="49" t="str">
        <f>+VLOOKUP(Sitio_Publico[[#This Row],[tema]],Estructura!$G$4:$J$532,4,0)</f>
        <v>T-65</v>
      </c>
      <c r="Y4650" s="49" t="str">
        <f>+VLOOKUP(Sitio_Publico[[#This Row],[contenido]],Estructura!$L$4:$O$473,4,0)</f>
        <v>C-38</v>
      </c>
      <c r="Z4650" s="49" t="str">
        <f>+VLOOKUP(Sitio_Publico[[#This Row],[Filtro Integrado]],Estructura!$U$4:$W$529,3,0)</f>
        <v>FI-0</v>
      </c>
      <c r="AA4650" s="49" t="str">
        <f>+VLOOKUP(Sitio_Publico[[#This Row],[Muestra]],Estructura!$Y$4:$AB$483,4,0)</f>
        <v>M-000394</v>
      </c>
    </row>
    <row r="4651" spans="1:27" ht="61.2" x14ac:dyDescent="0.3">
      <c r="A4651" s="16">
        <f t="shared" si="72"/>
        <v>4650</v>
      </c>
      <c r="B4651" s="47" t="s">
        <v>15118</v>
      </c>
      <c r="C4651" s="13" t="s">
        <v>20237</v>
      </c>
      <c r="D4651" s="13" t="s">
        <v>20238</v>
      </c>
      <c r="E4651" s="44">
        <v>3014</v>
      </c>
      <c r="F4651" s="13" t="s">
        <v>20239</v>
      </c>
      <c r="G4651" s="23" t="s">
        <v>20273</v>
      </c>
      <c r="H4651" s="42" t="s">
        <v>457</v>
      </c>
      <c r="I4651" s="28" t="s">
        <v>373</v>
      </c>
      <c r="J4651" s="12" t="s">
        <v>20274</v>
      </c>
      <c r="K4651" s="28" t="s">
        <v>21083</v>
      </c>
      <c r="L4651" s="12" t="s">
        <v>20275</v>
      </c>
      <c r="M4651" s="12" t="s">
        <v>20243</v>
      </c>
      <c r="N4651" s="12" t="s">
        <v>20244</v>
      </c>
      <c r="O4651" s="26" t="s">
        <v>21099</v>
      </c>
      <c r="P4651" s="26" t="s">
        <v>21100</v>
      </c>
      <c r="Q4651" s="25" t="s">
        <v>20278</v>
      </c>
      <c r="R4651" s="26" t="s">
        <v>20310</v>
      </c>
      <c r="S4651" s="15" t="s">
        <v>21101</v>
      </c>
      <c r="T4651" s="52">
        <v>0</v>
      </c>
      <c r="U4651" s="22" t="s">
        <v>20250</v>
      </c>
      <c r="V4651" s="49" t="str">
        <f>+Sitio_Publico[[#This Row],[idcoleccion]]&amp;"-"&amp;Sitio_Publico[[#This Row],[id]]</f>
        <v>000-4650</v>
      </c>
      <c r="W4651" s="49">
        <f>+VLOOKUP(Sitio_Publico[[#This Row],[territorio]],Estructura!$AE$4:$AH$1067,4,0)</f>
        <v>20000010</v>
      </c>
      <c r="X4651" s="49" t="str">
        <f>+VLOOKUP(Sitio_Publico[[#This Row],[tema]],Estructura!$G$4:$J$532,4,0)</f>
        <v>T-65</v>
      </c>
      <c r="Y4651" s="49" t="str">
        <f>+VLOOKUP(Sitio_Publico[[#This Row],[contenido]],Estructura!$L$4:$O$473,4,0)</f>
        <v>C-39</v>
      </c>
      <c r="Z4651" s="49" t="str">
        <f>+VLOOKUP(Sitio_Publico[[#This Row],[Filtro Integrado]],Estructura!$U$4:$W$529,3,0)</f>
        <v>FI-17</v>
      </c>
      <c r="AA4651" s="49" t="str">
        <f>+VLOOKUP(Sitio_Publico[[#This Row],[Muestra]],Estructura!$Y$4:$AB$483,4,0)</f>
        <v>M-000394</v>
      </c>
    </row>
    <row r="4652" spans="1:27" ht="71.400000000000006" x14ac:dyDescent="0.3">
      <c r="A4652" s="16">
        <f t="shared" si="72"/>
        <v>4651</v>
      </c>
      <c r="B4652" s="47" t="s">
        <v>15118</v>
      </c>
      <c r="C4652" s="13" t="s">
        <v>20237</v>
      </c>
      <c r="D4652" s="13" t="s">
        <v>20238</v>
      </c>
      <c r="E4652" s="44">
        <v>3014</v>
      </c>
      <c r="F4652" s="13" t="s">
        <v>20239</v>
      </c>
      <c r="G4652" s="23" t="s">
        <v>20240</v>
      </c>
      <c r="H4652" s="42" t="s">
        <v>457</v>
      </c>
      <c r="I4652" s="28" t="s">
        <v>373</v>
      </c>
      <c r="J4652" s="12" t="s">
        <v>393</v>
      </c>
      <c r="K4652" s="28" t="s">
        <v>21083</v>
      </c>
      <c r="L4652" s="12" t="s">
        <v>20242</v>
      </c>
      <c r="M4652" s="12" t="s">
        <v>20243</v>
      </c>
      <c r="N4652" s="12" t="s">
        <v>20244</v>
      </c>
      <c r="O4652" s="26" t="s">
        <v>21102</v>
      </c>
      <c r="P4652" s="26" t="s">
        <v>21103</v>
      </c>
      <c r="Q4652" s="25" t="s">
        <v>20282</v>
      </c>
      <c r="R4652" s="26" t="s">
        <v>20310</v>
      </c>
      <c r="S4652" s="15" t="s">
        <v>21104</v>
      </c>
      <c r="T4652" s="52">
        <v>0</v>
      </c>
      <c r="U4652" s="22" t="s">
        <v>20250</v>
      </c>
      <c r="V4652" s="49" t="str">
        <f>+Sitio_Publico[[#This Row],[idcoleccion]]&amp;"-"&amp;Sitio_Publico[[#This Row],[id]]</f>
        <v>000-4651</v>
      </c>
      <c r="W4652" s="49">
        <f>+VLOOKUP(Sitio_Publico[[#This Row],[territorio]],Estructura!$AE$4:$AH$1067,4,0)</f>
        <v>20000010</v>
      </c>
      <c r="X4652" s="49" t="str">
        <f>+VLOOKUP(Sitio_Publico[[#This Row],[tema]],Estructura!$G$4:$J$532,4,0)</f>
        <v>T-65</v>
      </c>
      <c r="Y4652" s="49" t="str">
        <f>+VLOOKUP(Sitio_Publico[[#This Row],[contenido]],Estructura!$L$4:$O$473,4,0)</f>
        <v>C-37</v>
      </c>
      <c r="Z4652" s="49" t="str">
        <f>+VLOOKUP(Sitio_Publico[[#This Row],[Filtro Integrado]],Estructura!$U$4:$W$529,3,0)</f>
        <v>FI-0</v>
      </c>
      <c r="AA4652" s="49" t="str">
        <f>+VLOOKUP(Sitio_Publico[[#This Row],[Muestra]],Estructura!$Y$4:$AB$483,4,0)</f>
        <v>M-000394</v>
      </c>
    </row>
    <row r="4653" spans="1:27" ht="71.400000000000006" x14ac:dyDescent="0.3">
      <c r="A4653" s="16">
        <f t="shared" si="72"/>
        <v>4652</v>
      </c>
      <c r="B4653" s="47" t="s">
        <v>15118</v>
      </c>
      <c r="C4653" s="13" t="s">
        <v>20237</v>
      </c>
      <c r="D4653" s="13" t="s">
        <v>20238</v>
      </c>
      <c r="E4653" s="44">
        <v>3014</v>
      </c>
      <c r="F4653" s="13" t="s">
        <v>20239</v>
      </c>
      <c r="G4653" s="23" t="s">
        <v>20240</v>
      </c>
      <c r="H4653" s="42" t="s">
        <v>457</v>
      </c>
      <c r="I4653" s="28" t="s">
        <v>373</v>
      </c>
      <c r="J4653" s="12" t="s">
        <v>393</v>
      </c>
      <c r="K4653" s="28" t="s">
        <v>21083</v>
      </c>
      <c r="L4653" s="12" t="s">
        <v>20251</v>
      </c>
      <c r="M4653" s="12" t="s">
        <v>20243</v>
      </c>
      <c r="N4653" s="12" t="s">
        <v>20244</v>
      </c>
      <c r="O4653" s="26" t="s">
        <v>21105</v>
      </c>
      <c r="P4653" s="26" t="s">
        <v>21106</v>
      </c>
      <c r="Q4653" s="25" t="s">
        <v>20282</v>
      </c>
      <c r="R4653" s="26" t="s">
        <v>20310</v>
      </c>
      <c r="S4653" s="15" t="s">
        <v>21107</v>
      </c>
      <c r="T4653" s="52">
        <v>0</v>
      </c>
      <c r="U4653" s="22" t="s">
        <v>20250</v>
      </c>
      <c r="V4653" s="49" t="str">
        <f>+Sitio_Publico[[#This Row],[idcoleccion]]&amp;"-"&amp;Sitio_Publico[[#This Row],[id]]</f>
        <v>000-4652</v>
      </c>
      <c r="W4653" s="49">
        <f>+VLOOKUP(Sitio_Publico[[#This Row],[territorio]],Estructura!$AE$4:$AH$1067,4,0)</f>
        <v>20000010</v>
      </c>
      <c r="X4653" s="49" t="str">
        <f>+VLOOKUP(Sitio_Publico[[#This Row],[tema]],Estructura!$G$4:$J$532,4,0)</f>
        <v>T-65</v>
      </c>
      <c r="Y4653" s="49" t="str">
        <f>+VLOOKUP(Sitio_Publico[[#This Row],[contenido]],Estructura!$L$4:$O$473,4,0)</f>
        <v>C-37</v>
      </c>
      <c r="Z4653" s="49" t="str">
        <f>+VLOOKUP(Sitio_Publico[[#This Row],[Filtro Integrado]],Estructura!$U$4:$W$529,3,0)</f>
        <v>FI-0</v>
      </c>
      <c r="AA4653" s="49" t="str">
        <f>+VLOOKUP(Sitio_Publico[[#This Row],[Muestra]],Estructura!$Y$4:$AB$483,4,0)</f>
        <v>M-000394</v>
      </c>
    </row>
    <row r="4654" spans="1:27" ht="71.400000000000006" x14ac:dyDescent="0.3">
      <c r="A4654" s="16">
        <f t="shared" si="72"/>
        <v>4653</v>
      </c>
      <c r="B4654" s="47" t="s">
        <v>15118</v>
      </c>
      <c r="C4654" s="13" t="s">
        <v>20237</v>
      </c>
      <c r="D4654" s="13" t="s">
        <v>20238</v>
      </c>
      <c r="E4654" s="44">
        <v>3014</v>
      </c>
      <c r="F4654" s="13" t="s">
        <v>20239</v>
      </c>
      <c r="G4654" s="23" t="s">
        <v>20240</v>
      </c>
      <c r="H4654" s="42" t="s">
        <v>457</v>
      </c>
      <c r="I4654" s="28" t="s">
        <v>373</v>
      </c>
      <c r="J4654" s="12" t="s">
        <v>393</v>
      </c>
      <c r="K4654" s="28" t="s">
        <v>21083</v>
      </c>
      <c r="L4654" s="12" t="s">
        <v>20255</v>
      </c>
      <c r="M4654" s="12" t="s">
        <v>20243</v>
      </c>
      <c r="N4654" s="12" t="s">
        <v>20244</v>
      </c>
      <c r="O4654" s="26" t="s">
        <v>21108</v>
      </c>
      <c r="P4654" s="26" t="s">
        <v>21109</v>
      </c>
      <c r="Q4654" s="25" t="s">
        <v>20282</v>
      </c>
      <c r="R4654" s="26" t="s">
        <v>20310</v>
      </c>
      <c r="S4654" s="15" t="s">
        <v>21110</v>
      </c>
      <c r="T4654" s="52">
        <v>0</v>
      </c>
      <c r="U4654" s="22" t="s">
        <v>20250</v>
      </c>
      <c r="V4654" s="49" t="str">
        <f>+Sitio_Publico[[#This Row],[idcoleccion]]&amp;"-"&amp;Sitio_Publico[[#This Row],[id]]</f>
        <v>000-4653</v>
      </c>
      <c r="W4654" s="49">
        <f>+VLOOKUP(Sitio_Publico[[#This Row],[territorio]],Estructura!$AE$4:$AH$1067,4,0)</f>
        <v>20000010</v>
      </c>
      <c r="X4654" s="49" t="str">
        <f>+VLOOKUP(Sitio_Publico[[#This Row],[tema]],Estructura!$G$4:$J$532,4,0)</f>
        <v>T-65</v>
      </c>
      <c r="Y4654" s="49" t="str">
        <f>+VLOOKUP(Sitio_Publico[[#This Row],[contenido]],Estructura!$L$4:$O$473,4,0)</f>
        <v>C-37</v>
      </c>
      <c r="Z4654" s="49" t="str">
        <f>+VLOOKUP(Sitio_Publico[[#This Row],[Filtro Integrado]],Estructura!$U$4:$W$529,3,0)</f>
        <v>FI-0</v>
      </c>
      <c r="AA4654" s="49" t="str">
        <f>+VLOOKUP(Sitio_Publico[[#This Row],[Muestra]],Estructura!$Y$4:$AB$483,4,0)</f>
        <v>M-000394</v>
      </c>
    </row>
    <row r="4655" spans="1:27" ht="71.400000000000006" x14ac:dyDescent="0.3">
      <c r="A4655" s="16">
        <f t="shared" si="72"/>
        <v>4654</v>
      </c>
      <c r="B4655" s="47" t="s">
        <v>15118</v>
      </c>
      <c r="C4655" s="13" t="s">
        <v>20237</v>
      </c>
      <c r="D4655" s="13" t="s">
        <v>20238</v>
      </c>
      <c r="E4655" s="44">
        <v>3014</v>
      </c>
      <c r="F4655" s="13" t="s">
        <v>20239</v>
      </c>
      <c r="G4655" s="23" t="s">
        <v>20240</v>
      </c>
      <c r="H4655" s="42" t="s">
        <v>457</v>
      </c>
      <c r="I4655" s="28" t="s">
        <v>373</v>
      </c>
      <c r="J4655" s="12" t="s">
        <v>393</v>
      </c>
      <c r="K4655" s="28" t="s">
        <v>21083</v>
      </c>
      <c r="L4655" s="12" t="s">
        <v>20259</v>
      </c>
      <c r="M4655" s="12" t="s">
        <v>20243</v>
      </c>
      <c r="N4655" s="12" t="s">
        <v>20244</v>
      </c>
      <c r="O4655" s="26" t="s">
        <v>21111</v>
      </c>
      <c r="P4655" s="26" t="s">
        <v>21112</v>
      </c>
      <c r="Q4655" s="25" t="s">
        <v>20282</v>
      </c>
      <c r="R4655" s="26" t="s">
        <v>20310</v>
      </c>
      <c r="S4655" s="15" t="s">
        <v>21113</v>
      </c>
      <c r="T4655" s="52">
        <v>0</v>
      </c>
      <c r="U4655" s="22" t="s">
        <v>20250</v>
      </c>
      <c r="V4655" s="49" t="str">
        <f>+Sitio_Publico[[#This Row],[idcoleccion]]&amp;"-"&amp;Sitio_Publico[[#This Row],[id]]</f>
        <v>000-4654</v>
      </c>
      <c r="W4655" s="49">
        <f>+VLOOKUP(Sitio_Publico[[#This Row],[territorio]],Estructura!$AE$4:$AH$1067,4,0)</f>
        <v>20000010</v>
      </c>
      <c r="X4655" s="49" t="str">
        <f>+VLOOKUP(Sitio_Publico[[#This Row],[tema]],Estructura!$G$4:$J$532,4,0)</f>
        <v>T-65</v>
      </c>
      <c r="Y4655" s="49" t="str">
        <f>+VLOOKUP(Sitio_Publico[[#This Row],[contenido]],Estructura!$L$4:$O$473,4,0)</f>
        <v>C-37</v>
      </c>
      <c r="Z4655" s="49" t="str">
        <f>+VLOOKUP(Sitio_Publico[[#This Row],[Filtro Integrado]],Estructura!$U$4:$W$529,3,0)</f>
        <v>FI-0</v>
      </c>
      <c r="AA4655" s="49" t="str">
        <f>+VLOOKUP(Sitio_Publico[[#This Row],[Muestra]],Estructura!$Y$4:$AB$483,4,0)</f>
        <v>M-000394</v>
      </c>
    </row>
    <row r="4656" spans="1:27" ht="71.400000000000006" x14ac:dyDescent="0.3">
      <c r="A4656" s="16">
        <f t="shared" si="72"/>
        <v>4655</v>
      </c>
      <c r="B4656" s="47" t="s">
        <v>15118</v>
      </c>
      <c r="C4656" s="13" t="s">
        <v>20237</v>
      </c>
      <c r="D4656" s="13" t="s">
        <v>20238</v>
      </c>
      <c r="E4656" s="44">
        <v>3014</v>
      </c>
      <c r="F4656" s="13" t="s">
        <v>20239</v>
      </c>
      <c r="G4656" s="23" t="s">
        <v>20263</v>
      </c>
      <c r="H4656" s="42" t="s">
        <v>457</v>
      </c>
      <c r="I4656" s="28" t="s">
        <v>373</v>
      </c>
      <c r="J4656" s="12" t="s">
        <v>393</v>
      </c>
      <c r="K4656" s="28" t="s">
        <v>21083</v>
      </c>
      <c r="L4656" s="12" t="s">
        <v>20242</v>
      </c>
      <c r="M4656" s="12" t="s">
        <v>20243</v>
      </c>
      <c r="N4656" s="12" t="s">
        <v>20244</v>
      </c>
      <c r="O4656" s="26" t="s">
        <v>21102</v>
      </c>
      <c r="P4656" s="26" t="s">
        <v>21103</v>
      </c>
      <c r="Q4656" s="25" t="s">
        <v>20282</v>
      </c>
      <c r="R4656" s="26" t="s">
        <v>20310</v>
      </c>
      <c r="S4656" s="15" t="s">
        <v>21114</v>
      </c>
      <c r="T4656" s="52">
        <v>0</v>
      </c>
      <c r="U4656" s="22" t="s">
        <v>20250</v>
      </c>
      <c r="V4656" s="49" t="str">
        <f>+Sitio_Publico[[#This Row],[idcoleccion]]&amp;"-"&amp;Sitio_Publico[[#This Row],[id]]</f>
        <v>000-4655</v>
      </c>
      <c r="W4656" s="49">
        <f>+VLOOKUP(Sitio_Publico[[#This Row],[territorio]],Estructura!$AE$4:$AH$1067,4,0)</f>
        <v>20000010</v>
      </c>
      <c r="X4656" s="49" t="str">
        <f>+VLOOKUP(Sitio_Publico[[#This Row],[tema]],Estructura!$G$4:$J$532,4,0)</f>
        <v>T-65</v>
      </c>
      <c r="Y4656" s="49" t="str">
        <f>+VLOOKUP(Sitio_Publico[[#This Row],[contenido]],Estructura!$L$4:$O$473,4,0)</f>
        <v>C-38</v>
      </c>
      <c r="Z4656" s="49" t="str">
        <f>+VLOOKUP(Sitio_Publico[[#This Row],[Filtro Integrado]],Estructura!$U$4:$W$529,3,0)</f>
        <v>FI-0</v>
      </c>
      <c r="AA4656" s="49" t="str">
        <f>+VLOOKUP(Sitio_Publico[[#This Row],[Muestra]],Estructura!$Y$4:$AB$483,4,0)</f>
        <v>M-000394</v>
      </c>
    </row>
    <row r="4657" spans="1:27" ht="71.400000000000006" x14ac:dyDescent="0.3">
      <c r="A4657" s="16">
        <f t="shared" si="72"/>
        <v>4656</v>
      </c>
      <c r="B4657" s="47" t="s">
        <v>15118</v>
      </c>
      <c r="C4657" s="13" t="s">
        <v>20237</v>
      </c>
      <c r="D4657" s="13" t="s">
        <v>20238</v>
      </c>
      <c r="E4657" s="44">
        <v>3014</v>
      </c>
      <c r="F4657" s="13" t="s">
        <v>20239</v>
      </c>
      <c r="G4657" s="23" t="s">
        <v>20263</v>
      </c>
      <c r="H4657" s="42" t="s">
        <v>457</v>
      </c>
      <c r="I4657" s="28" t="s">
        <v>373</v>
      </c>
      <c r="J4657" s="12" t="s">
        <v>393</v>
      </c>
      <c r="K4657" s="28" t="s">
        <v>21083</v>
      </c>
      <c r="L4657" s="12" t="s">
        <v>20251</v>
      </c>
      <c r="M4657" s="12" t="s">
        <v>20243</v>
      </c>
      <c r="N4657" s="12" t="s">
        <v>20244</v>
      </c>
      <c r="O4657" s="26" t="s">
        <v>21105</v>
      </c>
      <c r="P4657" s="26" t="s">
        <v>21106</v>
      </c>
      <c r="Q4657" s="25" t="s">
        <v>20282</v>
      </c>
      <c r="R4657" s="26" t="s">
        <v>20310</v>
      </c>
      <c r="S4657" s="15" t="s">
        <v>21115</v>
      </c>
      <c r="T4657" s="52">
        <v>0</v>
      </c>
      <c r="U4657" s="22" t="s">
        <v>20250</v>
      </c>
      <c r="V4657" s="49" t="str">
        <f>+Sitio_Publico[[#This Row],[idcoleccion]]&amp;"-"&amp;Sitio_Publico[[#This Row],[id]]</f>
        <v>000-4656</v>
      </c>
      <c r="W4657" s="49">
        <f>+VLOOKUP(Sitio_Publico[[#This Row],[territorio]],Estructura!$AE$4:$AH$1067,4,0)</f>
        <v>20000010</v>
      </c>
      <c r="X4657" s="49" t="str">
        <f>+VLOOKUP(Sitio_Publico[[#This Row],[tema]],Estructura!$G$4:$J$532,4,0)</f>
        <v>T-65</v>
      </c>
      <c r="Y4657" s="49" t="str">
        <f>+VLOOKUP(Sitio_Publico[[#This Row],[contenido]],Estructura!$L$4:$O$473,4,0)</f>
        <v>C-38</v>
      </c>
      <c r="Z4657" s="49" t="str">
        <f>+VLOOKUP(Sitio_Publico[[#This Row],[Filtro Integrado]],Estructura!$U$4:$W$529,3,0)</f>
        <v>FI-0</v>
      </c>
      <c r="AA4657" s="49" t="str">
        <f>+VLOOKUP(Sitio_Publico[[#This Row],[Muestra]],Estructura!$Y$4:$AB$483,4,0)</f>
        <v>M-000394</v>
      </c>
    </row>
    <row r="4658" spans="1:27" ht="71.400000000000006" x14ac:dyDescent="0.3">
      <c r="A4658" s="16">
        <f t="shared" si="72"/>
        <v>4657</v>
      </c>
      <c r="B4658" s="47" t="s">
        <v>15118</v>
      </c>
      <c r="C4658" s="13" t="s">
        <v>20237</v>
      </c>
      <c r="D4658" s="13" t="s">
        <v>20238</v>
      </c>
      <c r="E4658" s="44">
        <v>3014</v>
      </c>
      <c r="F4658" s="13" t="s">
        <v>20239</v>
      </c>
      <c r="G4658" s="23" t="s">
        <v>20263</v>
      </c>
      <c r="H4658" s="42" t="s">
        <v>457</v>
      </c>
      <c r="I4658" s="28" t="s">
        <v>373</v>
      </c>
      <c r="J4658" s="12" t="s">
        <v>393</v>
      </c>
      <c r="K4658" s="28" t="s">
        <v>21083</v>
      </c>
      <c r="L4658" s="12" t="s">
        <v>20255</v>
      </c>
      <c r="M4658" s="12" t="s">
        <v>20243</v>
      </c>
      <c r="N4658" s="12" t="s">
        <v>20244</v>
      </c>
      <c r="O4658" s="26" t="s">
        <v>21108</v>
      </c>
      <c r="P4658" s="26" t="s">
        <v>21109</v>
      </c>
      <c r="Q4658" s="25" t="s">
        <v>20282</v>
      </c>
      <c r="R4658" s="26" t="s">
        <v>20310</v>
      </c>
      <c r="S4658" s="15" t="s">
        <v>21116</v>
      </c>
      <c r="T4658" s="52">
        <v>0</v>
      </c>
      <c r="U4658" s="22" t="s">
        <v>20250</v>
      </c>
      <c r="V4658" s="49" t="str">
        <f>+Sitio_Publico[[#This Row],[idcoleccion]]&amp;"-"&amp;Sitio_Publico[[#This Row],[id]]</f>
        <v>000-4657</v>
      </c>
      <c r="W4658" s="49">
        <f>+VLOOKUP(Sitio_Publico[[#This Row],[territorio]],Estructura!$AE$4:$AH$1067,4,0)</f>
        <v>20000010</v>
      </c>
      <c r="X4658" s="49" t="str">
        <f>+VLOOKUP(Sitio_Publico[[#This Row],[tema]],Estructura!$G$4:$J$532,4,0)</f>
        <v>T-65</v>
      </c>
      <c r="Y4658" s="49" t="str">
        <f>+VLOOKUP(Sitio_Publico[[#This Row],[contenido]],Estructura!$L$4:$O$473,4,0)</f>
        <v>C-38</v>
      </c>
      <c r="Z4658" s="49" t="str">
        <f>+VLOOKUP(Sitio_Publico[[#This Row],[Filtro Integrado]],Estructura!$U$4:$W$529,3,0)</f>
        <v>FI-0</v>
      </c>
      <c r="AA4658" s="49" t="str">
        <f>+VLOOKUP(Sitio_Publico[[#This Row],[Muestra]],Estructura!$Y$4:$AB$483,4,0)</f>
        <v>M-000394</v>
      </c>
    </row>
    <row r="4659" spans="1:27" ht="51" x14ac:dyDescent="0.3">
      <c r="A4659" s="16">
        <f t="shared" si="72"/>
        <v>4658</v>
      </c>
      <c r="B4659" s="47" t="s">
        <v>15118</v>
      </c>
      <c r="C4659" s="13" t="s">
        <v>20237</v>
      </c>
      <c r="D4659" s="13" t="s">
        <v>20238</v>
      </c>
      <c r="E4659" s="44">
        <v>3014</v>
      </c>
      <c r="F4659" s="13" t="s">
        <v>20296</v>
      </c>
      <c r="G4659" s="23" t="s">
        <v>20297</v>
      </c>
      <c r="H4659" s="42" t="s">
        <v>457</v>
      </c>
      <c r="I4659" s="28" t="s">
        <v>373</v>
      </c>
      <c r="J4659" s="12" t="s">
        <v>393</v>
      </c>
      <c r="K4659" s="28" t="s">
        <v>21083</v>
      </c>
      <c r="L4659" s="12" t="s">
        <v>20275</v>
      </c>
      <c r="M4659" s="12" t="s">
        <v>20243</v>
      </c>
      <c r="N4659" s="12" t="s">
        <v>20244</v>
      </c>
      <c r="O4659" s="26" t="s">
        <v>21117</v>
      </c>
      <c r="P4659" s="26" t="s">
        <v>21118</v>
      </c>
      <c r="Q4659" s="25" t="s">
        <v>20247</v>
      </c>
      <c r="R4659" s="26" t="s">
        <v>20310</v>
      </c>
      <c r="S4659" s="15" t="s">
        <v>21119</v>
      </c>
      <c r="T4659" s="52">
        <v>0</v>
      </c>
      <c r="U4659" s="22" t="s">
        <v>20250</v>
      </c>
      <c r="V4659" s="49" t="str">
        <f>+Sitio_Publico[[#This Row],[idcoleccion]]&amp;"-"&amp;Sitio_Publico[[#This Row],[id]]</f>
        <v>000-4658</v>
      </c>
      <c r="W4659" s="49">
        <f>+VLOOKUP(Sitio_Publico[[#This Row],[territorio]],Estructura!$AE$4:$AH$1067,4,0)</f>
        <v>20000010</v>
      </c>
      <c r="X4659" s="49" t="str">
        <f>+VLOOKUP(Sitio_Publico[[#This Row],[tema]],Estructura!$G$4:$J$532,4,0)</f>
        <v>T-66</v>
      </c>
      <c r="Y4659" s="49" t="str">
        <f>+VLOOKUP(Sitio_Publico[[#This Row],[contenido]],Estructura!$L$4:$O$473,4,0)</f>
        <v>C-40</v>
      </c>
      <c r="Z4659" s="49" t="str">
        <f>+VLOOKUP(Sitio_Publico[[#This Row],[Filtro Integrado]],Estructura!$U$4:$W$529,3,0)</f>
        <v>FI-0</v>
      </c>
      <c r="AA4659" s="49" t="str">
        <f>+VLOOKUP(Sitio_Publico[[#This Row],[Muestra]],Estructura!$Y$4:$AB$483,4,0)</f>
        <v>M-000394</v>
      </c>
    </row>
    <row r="4660" spans="1:27" ht="61.2" x14ac:dyDescent="0.3">
      <c r="A4660" s="16">
        <f t="shared" si="72"/>
        <v>4659</v>
      </c>
      <c r="B4660" s="47" t="s">
        <v>15118</v>
      </c>
      <c r="C4660" s="13" t="s">
        <v>20237</v>
      </c>
      <c r="D4660" s="13" t="s">
        <v>20238</v>
      </c>
      <c r="E4660" s="44">
        <v>3014</v>
      </c>
      <c r="F4660" s="13" t="s">
        <v>20296</v>
      </c>
      <c r="G4660" s="23" t="s">
        <v>20297</v>
      </c>
      <c r="H4660" s="42" t="s">
        <v>457</v>
      </c>
      <c r="I4660" s="28" t="s">
        <v>373</v>
      </c>
      <c r="J4660" s="12" t="s">
        <v>20274</v>
      </c>
      <c r="K4660" s="28" t="s">
        <v>21083</v>
      </c>
      <c r="L4660" s="12" t="s">
        <v>20275</v>
      </c>
      <c r="M4660" s="12" t="s">
        <v>20243</v>
      </c>
      <c r="N4660" s="12" t="s">
        <v>20244</v>
      </c>
      <c r="O4660" s="26" t="s">
        <v>21120</v>
      </c>
      <c r="P4660" s="26" t="s">
        <v>21121</v>
      </c>
      <c r="Q4660" s="25" t="s">
        <v>20278</v>
      </c>
      <c r="R4660" s="26" t="s">
        <v>20310</v>
      </c>
      <c r="S4660" s="15" t="s">
        <v>21122</v>
      </c>
      <c r="T4660" s="52">
        <v>0</v>
      </c>
      <c r="U4660" s="22" t="s">
        <v>20250</v>
      </c>
      <c r="V4660" s="49" t="str">
        <f>+Sitio_Publico[[#This Row],[idcoleccion]]&amp;"-"&amp;Sitio_Publico[[#This Row],[id]]</f>
        <v>000-4659</v>
      </c>
      <c r="W4660" s="49">
        <f>+VLOOKUP(Sitio_Publico[[#This Row],[territorio]],Estructura!$AE$4:$AH$1067,4,0)</f>
        <v>20000010</v>
      </c>
      <c r="X4660" s="49" t="str">
        <f>+VLOOKUP(Sitio_Publico[[#This Row],[tema]],Estructura!$G$4:$J$532,4,0)</f>
        <v>T-66</v>
      </c>
      <c r="Y4660" s="49" t="str">
        <f>+VLOOKUP(Sitio_Publico[[#This Row],[contenido]],Estructura!$L$4:$O$473,4,0)</f>
        <v>C-40</v>
      </c>
      <c r="Z4660" s="49" t="str">
        <f>+VLOOKUP(Sitio_Publico[[#This Row],[Filtro Integrado]],Estructura!$U$4:$W$529,3,0)</f>
        <v>FI-17</v>
      </c>
      <c r="AA4660" s="49" t="str">
        <f>+VLOOKUP(Sitio_Publico[[#This Row],[Muestra]],Estructura!$Y$4:$AB$483,4,0)</f>
        <v>M-000394</v>
      </c>
    </row>
    <row r="4661" spans="1:27" ht="61.2" x14ac:dyDescent="0.3">
      <c r="A4661" s="16">
        <f t="shared" si="72"/>
        <v>4660</v>
      </c>
      <c r="B4661" s="47" t="s">
        <v>15118</v>
      </c>
      <c r="C4661" s="13" t="s">
        <v>20237</v>
      </c>
      <c r="D4661" s="13" t="s">
        <v>20238</v>
      </c>
      <c r="E4661" s="44">
        <v>3014</v>
      </c>
      <c r="F4661" s="13" t="s">
        <v>20296</v>
      </c>
      <c r="G4661" s="23" t="s">
        <v>20297</v>
      </c>
      <c r="H4661" s="42" t="s">
        <v>457</v>
      </c>
      <c r="I4661" s="28" t="s">
        <v>373</v>
      </c>
      <c r="J4661" s="12" t="s">
        <v>393</v>
      </c>
      <c r="K4661" s="28" t="s">
        <v>21083</v>
      </c>
      <c r="L4661" s="12" t="s">
        <v>20275</v>
      </c>
      <c r="M4661" s="12" t="s">
        <v>20243</v>
      </c>
      <c r="N4661" s="12" t="s">
        <v>20244</v>
      </c>
      <c r="O4661" s="26" t="s">
        <v>21123</v>
      </c>
      <c r="P4661" s="26" t="s">
        <v>21124</v>
      </c>
      <c r="Q4661" s="25" t="s">
        <v>20282</v>
      </c>
      <c r="R4661" s="26" t="s">
        <v>20310</v>
      </c>
      <c r="S4661" s="15" t="s">
        <v>21125</v>
      </c>
      <c r="T4661" s="52">
        <v>0</v>
      </c>
      <c r="U4661" s="22" t="s">
        <v>20250</v>
      </c>
      <c r="V4661" s="49" t="str">
        <f>+Sitio_Publico[[#This Row],[idcoleccion]]&amp;"-"&amp;Sitio_Publico[[#This Row],[id]]</f>
        <v>000-4660</v>
      </c>
      <c r="W4661" s="49">
        <f>+VLOOKUP(Sitio_Publico[[#This Row],[territorio]],Estructura!$AE$4:$AH$1067,4,0)</f>
        <v>20000010</v>
      </c>
      <c r="X4661" s="49" t="str">
        <f>+VLOOKUP(Sitio_Publico[[#This Row],[tema]],Estructura!$G$4:$J$532,4,0)</f>
        <v>T-66</v>
      </c>
      <c r="Y4661" s="49" t="str">
        <f>+VLOOKUP(Sitio_Publico[[#This Row],[contenido]],Estructura!$L$4:$O$473,4,0)</f>
        <v>C-40</v>
      </c>
      <c r="Z4661" s="49" t="str">
        <f>+VLOOKUP(Sitio_Publico[[#This Row],[Filtro Integrado]],Estructura!$U$4:$W$529,3,0)</f>
        <v>FI-0</v>
      </c>
      <c r="AA4661" s="49" t="str">
        <f>+VLOOKUP(Sitio_Publico[[#This Row],[Muestra]],Estructura!$Y$4:$AB$483,4,0)</f>
        <v>M-000394</v>
      </c>
    </row>
    <row r="4662" spans="1:27" ht="61.2" x14ac:dyDescent="0.3">
      <c r="A4662" s="16">
        <f t="shared" si="72"/>
        <v>4661</v>
      </c>
      <c r="B4662" s="47" t="s">
        <v>15118</v>
      </c>
      <c r="C4662" s="13" t="s">
        <v>20237</v>
      </c>
      <c r="D4662" s="13" t="s">
        <v>20238</v>
      </c>
      <c r="E4662" s="44">
        <v>3072</v>
      </c>
      <c r="F4662" s="13" t="s">
        <v>20239</v>
      </c>
      <c r="G4662" s="23" t="s">
        <v>20240</v>
      </c>
      <c r="H4662" s="42" t="s">
        <v>457</v>
      </c>
      <c r="I4662" s="28" t="s">
        <v>373</v>
      </c>
      <c r="J4662" s="12" t="s">
        <v>393</v>
      </c>
      <c r="K4662" s="28" t="s">
        <v>21126</v>
      </c>
      <c r="L4662" s="12" t="s">
        <v>20242</v>
      </c>
      <c r="M4662" s="12" t="s">
        <v>20243</v>
      </c>
      <c r="N4662" s="12" t="s">
        <v>20244</v>
      </c>
      <c r="O4662" s="26" t="s">
        <v>21127</v>
      </c>
      <c r="P4662" s="26" t="s">
        <v>21128</v>
      </c>
      <c r="Q4662" s="25" t="s">
        <v>20247</v>
      </c>
      <c r="R4662" s="26" t="s">
        <v>20354</v>
      </c>
      <c r="S4662" s="15" t="s">
        <v>21129</v>
      </c>
      <c r="T4662" s="52">
        <v>0</v>
      </c>
      <c r="U4662" s="22" t="s">
        <v>20250</v>
      </c>
      <c r="V4662" s="49" t="str">
        <f>+Sitio_Publico[[#This Row],[idcoleccion]]&amp;"-"&amp;Sitio_Publico[[#This Row],[id]]</f>
        <v>000-4661</v>
      </c>
      <c r="W4662" s="49">
        <f>+VLOOKUP(Sitio_Publico[[#This Row],[territorio]],Estructura!$AE$4:$AH$1067,4,0)</f>
        <v>20000010</v>
      </c>
      <c r="X4662" s="49" t="str">
        <f>+VLOOKUP(Sitio_Publico[[#This Row],[tema]],Estructura!$G$4:$J$532,4,0)</f>
        <v>T-65</v>
      </c>
      <c r="Y4662" s="49" t="str">
        <f>+VLOOKUP(Sitio_Publico[[#This Row],[contenido]],Estructura!$L$4:$O$473,4,0)</f>
        <v>C-37</v>
      </c>
      <c r="Z4662" s="49" t="str">
        <f>+VLOOKUP(Sitio_Publico[[#This Row],[Filtro Integrado]],Estructura!$U$4:$W$529,3,0)</f>
        <v>FI-0</v>
      </c>
      <c r="AA4662" s="49" t="str">
        <f>+VLOOKUP(Sitio_Publico[[#This Row],[Muestra]],Estructura!$Y$4:$AB$483,4,0)</f>
        <v>M-000395</v>
      </c>
    </row>
    <row r="4663" spans="1:27" ht="61.2" x14ac:dyDescent="0.3">
      <c r="A4663" s="16">
        <f t="shared" si="72"/>
        <v>4662</v>
      </c>
      <c r="B4663" s="47" t="s">
        <v>15118</v>
      </c>
      <c r="C4663" s="13" t="s">
        <v>20237</v>
      </c>
      <c r="D4663" s="13" t="s">
        <v>20238</v>
      </c>
      <c r="E4663" s="44">
        <v>3072</v>
      </c>
      <c r="F4663" s="13" t="s">
        <v>20239</v>
      </c>
      <c r="G4663" s="23" t="s">
        <v>20240</v>
      </c>
      <c r="H4663" s="42" t="s">
        <v>457</v>
      </c>
      <c r="I4663" s="28" t="s">
        <v>373</v>
      </c>
      <c r="J4663" s="12" t="s">
        <v>393</v>
      </c>
      <c r="K4663" s="28" t="s">
        <v>21126</v>
      </c>
      <c r="L4663" s="12" t="s">
        <v>20251</v>
      </c>
      <c r="M4663" s="12" t="s">
        <v>20243</v>
      </c>
      <c r="N4663" s="12" t="s">
        <v>20244</v>
      </c>
      <c r="O4663" s="26" t="s">
        <v>21130</v>
      </c>
      <c r="P4663" s="26" t="s">
        <v>21131</v>
      </c>
      <c r="Q4663" s="25" t="s">
        <v>20247</v>
      </c>
      <c r="R4663" s="26" t="s">
        <v>20354</v>
      </c>
      <c r="S4663" s="15" t="s">
        <v>21132</v>
      </c>
      <c r="T4663" s="52">
        <v>0</v>
      </c>
      <c r="U4663" s="22" t="s">
        <v>20250</v>
      </c>
      <c r="V4663" s="49" t="str">
        <f>+Sitio_Publico[[#This Row],[idcoleccion]]&amp;"-"&amp;Sitio_Publico[[#This Row],[id]]</f>
        <v>000-4662</v>
      </c>
      <c r="W4663" s="49">
        <f>+VLOOKUP(Sitio_Publico[[#This Row],[territorio]],Estructura!$AE$4:$AH$1067,4,0)</f>
        <v>20000010</v>
      </c>
      <c r="X4663" s="49" t="str">
        <f>+VLOOKUP(Sitio_Publico[[#This Row],[tema]],Estructura!$G$4:$J$532,4,0)</f>
        <v>T-65</v>
      </c>
      <c r="Y4663" s="49" t="str">
        <f>+VLOOKUP(Sitio_Publico[[#This Row],[contenido]],Estructura!$L$4:$O$473,4,0)</f>
        <v>C-37</v>
      </c>
      <c r="Z4663" s="49" t="str">
        <f>+VLOOKUP(Sitio_Publico[[#This Row],[Filtro Integrado]],Estructura!$U$4:$W$529,3,0)</f>
        <v>FI-0</v>
      </c>
      <c r="AA4663" s="49" t="str">
        <f>+VLOOKUP(Sitio_Publico[[#This Row],[Muestra]],Estructura!$Y$4:$AB$483,4,0)</f>
        <v>M-000395</v>
      </c>
    </row>
    <row r="4664" spans="1:27" ht="61.2" x14ac:dyDescent="0.3">
      <c r="A4664" s="16">
        <f t="shared" si="72"/>
        <v>4663</v>
      </c>
      <c r="B4664" s="47" t="s">
        <v>15118</v>
      </c>
      <c r="C4664" s="13" t="s">
        <v>20237</v>
      </c>
      <c r="D4664" s="13" t="s">
        <v>20238</v>
      </c>
      <c r="E4664" s="44">
        <v>3072</v>
      </c>
      <c r="F4664" s="13" t="s">
        <v>20239</v>
      </c>
      <c r="G4664" s="23" t="s">
        <v>20240</v>
      </c>
      <c r="H4664" s="42" t="s">
        <v>457</v>
      </c>
      <c r="I4664" s="28" t="s">
        <v>373</v>
      </c>
      <c r="J4664" s="12" t="s">
        <v>393</v>
      </c>
      <c r="K4664" s="28" t="s">
        <v>21126</v>
      </c>
      <c r="L4664" s="12" t="s">
        <v>20255</v>
      </c>
      <c r="M4664" s="12" t="s">
        <v>20243</v>
      </c>
      <c r="N4664" s="12" t="s">
        <v>20244</v>
      </c>
      <c r="O4664" s="26" t="s">
        <v>21133</v>
      </c>
      <c r="P4664" s="26" t="s">
        <v>21134</v>
      </c>
      <c r="Q4664" s="25" t="s">
        <v>20247</v>
      </c>
      <c r="R4664" s="26" t="s">
        <v>20354</v>
      </c>
      <c r="S4664" s="15" t="s">
        <v>21135</v>
      </c>
      <c r="T4664" s="52">
        <v>0</v>
      </c>
      <c r="U4664" s="22" t="s">
        <v>20250</v>
      </c>
      <c r="V4664" s="49" t="str">
        <f>+Sitio_Publico[[#This Row],[idcoleccion]]&amp;"-"&amp;Sitio_Publico[[#This Row],[id]]</f>
        <v>000-4663</v>
      </c>
      <c r="W4664" s="49">
        <f>+VLOOKUP(Sitio_Publico[[#This Row],[territorio]],Estructura!$AE$4:$AH$1067,4,0)</f>
        <v>20000010</v>
      </c>
      <c r="X4664" s="49" t="str">
        <f>+VLOOKUP(Sitio_Publico[[#This Row],[tema]],Estructura!$G$4:$J$532,4,0)</f>
        <v>T-65</v>
      </c>
      <c r="Y4664" s="49" t="str">
        <f>+VLOOKUP(Sitio_Publico[[#This Row],[contenido]],Estructura!$L$4:$O$473,4,0)</f>
        <v>C-37</v>
      </c>
      <c r="Z4664" s="49" t="str">
        <f>+VLOOKUP(Sitio_Publico[[#This Row],[Filtro Integrado]],Estructura!$U$4:$W$529,3,0)</f>
        <v>FI-0</v>
      </c>
      <c r="AA4664" s="49" t="str">
        <f>+VLOOKUP(Sitio_Publico[[#This Row],[Muestra]],Estructura!$Y$4:$AB$483,4,0)</f>
        <v>M-000395</v>
      </c>
    </row>
    <row r="4665" spans="1:27" ht="61.2" x14ac:dyDescent="0.3">
      <c r="A4665" s="16">
        <f t="shared" si="72"/>
        <v>4664</v>
      </c>
      <c r="B4665" s="47" t="s">
        <v>15118</v>
      </c>
      <c r="C4665" s="13" t="s">
        <v>20237</v>
      </c>
      <c r="D4665" s="13" t="s">
        <v>20238</v>
      </c>
      <c r="E4665" s="44">
        <v>3072</v>
      </c>
      <c r="F4665" s="13" t="s">
        <v>20239</v>
      </c>
      <c r="G4665" s="23" t="s">
        <v>20240</v>
      </c>
      <c r="H4665" s="42" t="s">
        <v>457</v>
      </c>
      <c r="I4665" s="28" t="s">
        <v>373</v>
      </c>
      <c r="J4665" s="12" t="s">
        <v>393</v>
      </c>
      <c r="K4665" s="28" t="s">
        <v>21126</v>
      </c>
      <c r="L4665" s="12" t="s">
        <v>20259</v>
      </c>
      <c r="M4665" s="12" t="s">
        <v>20243</v>
      </c>
      <c r="N4665" s="12" t="s">
        <v>20244</v>
      </c>
      <c r="O4665" s="26" t="s">
        <v>21136</v>
      </c>
      <c r="P4665" s="26" t="s">
        <v>21137</v>
      </c>
      <c r="Q4665" s="25" t="s">
        <v>20247</v>
      </c>
      <c r="R4665" s="26" t="s">
        <v>20354</v>
      </c>
      <c r="S4665" s="15" t="s">
        <v>21138</v>
      </c>
      <c r="T4665" s="52">
        <v>0</v>
      </c>
      <c r="U4665" s="22" t="s">
        <v>20250</v>
      </c>
      <c r="V4665" s="49" t="str">
        <f>+Sitio_Publico[[#This Row],[idcoleccion]]&amp;"-"&amp;Sitio_Publico[[#This Row],[id]]</f>
        <v>000-4664</v>
      </c>
      <c r="W4665" s="49">
        <f>+VLOOKUP(Sitio_Publico[[#This Row],[territorio]],Estructura!$AE$4:$AH$1067,4,0)</f>
        <v>20000010</v>
      </c>
      <c r="X4665" s="49" t="str">
        <f>+VLOOKUP(Sitio_Publico[[#This Row],[tema]],Estructura!$G$4:$J$532,4,0)</f>
        <v>T-65</v>
      </c>
      <c r="Y4665" s="49" t="str">
        <f>+VLOOKUP(Sitio_Publico[[#This Row],[contenido]],Estructura!$L$4:$O$473,4,0)</f>
        <v>C-37</v>
      </c>
      <c r="Z4665" s="49" t="str">
        <f>+VLOOKUP(Sitio_Publico[[#This Row],[Filtro Integrado]],Estructura!$U$4:$W$529,3,0)</f>
        <v>FI-0</v>
      </c>
      <c r="AA4665" s="49" t="str">
        <f>+VLOOKUP(Sitio_Publico[[#This Row],[Muestra]],Estructura!$Y$4:$AB$483,4,0)</f>
        <v>M-000395</v>
      </c>
    </row>
    <row r="4666" spans="1:27" ht="61.2" x14ac:dyDescent="0.3">
      <c r="A4666" s="16">
        <f t="shared" si="72"/>
        <v>4665</v>
      </c>
      <c r="B4666" s="47" t="s">
        <v>15118</v>
      </c>
      <c r="C4666" s="13" t="s">
        <v>20237</v>
      </c>
      <c r="D4666" s="13" t="s">
        <v>20238</v>
      </c>
      <c r="E4666" s="44">
        <v>3072</v>
      </c>
      <c r="F4666" s="13" t="s">
        <v>20239</v>
      </c>
      <c r="G4666" s="23" t="s">
        <v>20263</v>
      </c>
      <c r="H4666" s="42" t="s">
        <v>457</v>
      </c>
      <c r="I4666" s="28" t="s">
        <v>373</v>
      </c>
      <c r="J4666" s="12" t="s">
        <v>393</v>
      </c>
      <c r="K4666" s="28" t="s">
        <v>21126</v>
      </c>
      <c r="L4666" s="12" t="s">
        <v>20242</v>
      </c>
      <c r="M4666" s="12" t="s">
        <v>20243</v>
      </c>
      <c r="N4666" s="12" t="s">
        <v>20244</v>
      </c>
      <c r="O4666" s="26" t="s">
        <v>21127</v>
      </c>
      <c r="P4666" s="26" t="s">
        <v>21128</v>
      </c>
      <c r="Q4666" s="25" t="s">
        <v>20247</v>
      </c>
      <c r="R4666" s="26" t="s">
        <v>20354</v>
      </c>
      <c r="S4666" s="15" t="s">
        <v>21139</v>
      </c>
      <c r="T4666" s="52">
        <v>0</v>
      </c>
      <c r="U4666" s="22" t="s">
        <v>20250</v>
      </c>
      <c r="V4666" s="49" t="str">
        <f>+Sitio_Publico[[#This Row],[idcoleccion]]&amp;"-"&amp;Sitio_Publico[[#This Row],[id]]</f>
        <v>000-4665</v>
      </c>
      <c r="W4666" s="49">
        <f>+VLOOKUP(Sitio_Publico[[#This Row],[territorio]],Estructura!$AE$4:$AH$1067,4,0)</f>
        <v>20000010</v>
      </c>
      <c r="X4666" s="49" t="str">
        <f>+VLOOKUP(Sitio_Publico[[#This Row],[tema]],Estructura!$G$4:$J$532,4,0)</f>
        <v>T-65</v>
      </c>
      <c r="Y4666" s="49" t="str">
        <f>+VLOOKUP(Sitio_Publico[[#This Row],[contenido]],Estructura!$L$4:$O$473,4,0)</f>
        <v>C-38</v>
      </c>
      <c r="Z4666" s="49" t="str">
        <f>+VLOOKUP(Sitio_Publico[[#This Row],[Filtro Integrado]],Estructura!$U$4:$W$529,3,0)</f>
        <v>FI-0</v>
      </c>
      <c r="AA4666" s="49" t="str">
        <f>+VLOOKUP(Sitio_Publico[[#This Row],[Muestra]],Estructura!$Y$4:$AB$483,4,0)</f>
        <v>M-000395</v>
      </c>
    </row>
    <row r="4667" spans="1:27" ht="61.2" x14ac:dyDescent="0.3">
      <c r="A4667" s="16">
        <f t="shared" si="72"/>
        <v>4666</v>
      </c>
      <c r="B4667" s="47" t="s">
        <v>15118</v>
      </c>
      <c r="C4667" s="13" t="s">
        <v>20237</v>
      </c>
      <c r="D4667" s="13" t="s">
        <v>20238</v>
      </c>
      <c r="E4667" s="44">
        <v>3072</v>
      </c>
      <c r="F4667" s="13" t="s">
        <v>20239</v>
      </c>
      <c r="G4667" s="23" t="s">
        <v>20263</v>
      </c>
      <c r="H4667" s="42" t="s">
        <v>457</v>
      </c>
      <c r="I4667" s="28" t="s">
        <v>373</v>
      </c>
      <c r="J4667" s="12" t="s">
        <v>393</v>
      </c>
      <c r="K4667" s="28" t="s">
        <v>21126</v>
      </c>
      <c r="L4667" s="12" t="s">
        <v>20251</v>
      </c>
      <c r="M4667" s="12" t="s">
        <v>20243</v>
      </c>
      <c r="N4667" s="12" t="s">
        <v>20244</v>
      </c>
      <c r="O4667" s="26" t="s">
        <v>21130</v>
      </c>
      <c r="P4667" s="26" t="s">
        <v>21131</v>
      </c>
      <c r="Q4667" s="25" t="s">
        <v>20247</v>
      </c>
      <c r="R4667" s="26" t="s">
        <v>20354</v>
      </c>
      <c r="S4667" s="15" t="s">
        <v>21140</v>
      </c>
      <c r="T4667" s="52">
        <v>0</v>
      </c>
      <c r="U4667" s="22" t="s">
        <v>20250</v>
      </c>
      <c r="V4667" s="49" t="str">
        <f>+Sitio_Publico[[#This Row],[idcoleccion]]&amp;"-"&amp;Sitio_Publico[[#This Row],[id]]</f>
        <v>000-4666</v>
      </c>
      <c r="W4667" s="49">
        <f>+VLOOKUP(Sitio_Publico[[#This Row],[territorio]],Estructura!$AE$4:$AH$1067,4,0)</f>
        <v>20000010</v>
      </c>
      <c r="X4667" s="49" t="str">
        <f>+VLOOKUP(Sitio_Publico[[#This Row],[tema]],Estructura!$G$4:$J$532,4,0)</f>
        <v>T-65</v>
      </c>
      <c r="Y4667" s="49" t="str">
        <f>+VLOOKUP(Sitio_Publico[[#This Row],[contenido]],Estructura!$L$4:$O$473,4,0)</f>
        <v>C-38</v>
      </c>
      <c r="Z4667" s="49" t="str">
        <f>+VLOOKUP(Sitio_Publico[[#This Row],[Filtro Integrado]],Estructura!$U$4:$W$529,3,0)</f>
        <v>FI-0</v>
      </c>
      <c r="AA4667" s="49" t="str">
        <f>+VLOOKUP(Sitio_Publico[[#This Row],[Muestra]],Estructura!$Y$4:$AB$483,4,0)</f>
        <v>M-000395</v>
      </c>
    </row>
    <row r="4668" spans="1:27" ht="61.2" x14ac:dyDescent="0.3">
      <c r="A4668" s="16">
        <f t="shared" si="72"/>
        <v>4667</v>
      </c>
      <c r="B4668" s="47" t="s">
        <v>15118</v>
      </c>
      <c r="C4668" s="13" t="s">
        <v>20237</v>
      </c>
      <c r="D4668" s="13" t="s">
        <v>20238</v>
      </c>
      <c r="E4668" s="44">
        <v>3072</v>
      </c>
      <c r="F4668" s="13" t="s">
        <v>20239</v>
      </c>
      <c r="G4668" s="23" t="s">
        <v>20263</v>
      </c>
      <c r="H4668" s="42" t="s">
        <v>457</v>
      </c>
      <c r="I4668" s="28" t="s">
        <v>373</v>
      </c>
      <c r="J4668" s="12" t="s">
        <v>393</v>
      </c>
      <c r="K4668" s="28" t="s">
        <v>21126</v>
      </c>
      <c r="L4668" s="12" t="s">
        <v>20255</v>
      </c>
      <c r="M4668" s="12" t="s">
        <v>20243</v>
      </c>
      <c r="N4668" s="12" t="s">
        <v>20244</v>
      </c>
      <c r="O4668" s="26" t="s">
        <v>21133</v>
      </c>
      <c r="P4668" s="26" t="s">
        <v>21134</v>
      </c>
      <c r="Q4668" s="25" t="s">
        <v>20247</v>
      </c>
      <c r="R4668" s="26" t="s">
        <v>20354</v>
      </c>
      <c r="S4668" s="15" t="s">
        <v>21141</v>
      </c>
      <c r="T4668" s="52">
        <v>0</v>
      </c>
      <c r="U4668" s="22" t="s">
        <v>20250</v>
      </c>
      <c r="V4668" s="49" t="str">
        <f>+Sitio_Publico[[#This Row],[idcoleccion]]&amp;"-"&amp;Sitio_Publico[[#This Row],[id]]</f>
        <v>000-4667</v>
      </c>
      <c r="W4668" s="49">
        <f>+VLOOKUP(Sitio_Publico[[#This Row],[territorio]],Estructura!$AE$4:$AH$1067,4,0)</f>
        <v>20000010</v>
      </c>
      <c r="X4668" s="49" t="str">
        <f>+VLOOKUP(Sitio_Publico[[#This Row],[tema]],Estructura!$G$4:$J$532,4,0)</f>
        <v>T-65</v>
      </c>
      <c r="Y4668" s="49" t="str">
        <f>+VLOOKUP(Sitio_Publico[[#This Row],[contenido]],Estructura!$L$4:$O$473,4,0)</f>
        <v>C-38</v>
      </c>
      <c r="Z4668" s="49" t="str">
        <f>+VLOOKUP(Sitio_Publico[[#This Row],[Filtro Integrado]],Estructura!$U$4:$W$529,3,0)</f>
        <v>FI-0</v>
      </c>
      <c r="AA4668" s="49" t="str">
        <f>+VLOOKUP(Sitio_Publico[[#This Row],[Muestra]],Estructura!$Y$4:$AB$483,4,0)</f>
        <v>M-000395</v>
      </c>
    </row>
    <row r="4669" spans="1:27" ht="61.2" x14ac:dyDescent="0.3">
      <c r="A4669" s="16">
        <f t="shared" si="72"/>
        <v>4668</v>
      </c>
      <c r="B4669" s="47" t="s">
        <v>15118</v>
      </c>
      <c r="C4669" s="13" t="s">
        <v>20237</v>
      </c>
      <c r="D4669" s="13" t="s">
        <v>20238</v>
      </c>
      <c r="E4669" s="44">
        <v>3072</v>
      </c>
      <c r="F4669" s="13" t="s">
        <v>20239</v>
      </c>
      <c r="G4669" s="23" t="s">
        <v>20273</v>
      </c>
      <c r="H4669" s="42" t="s">
        <v>457</v>
      </c>
      <c r="I4669" s="28" t="s">
        <v>373</v>
      </c>
      <c r="J4669" s="12" t="s">
        <v>20274</v>
      </c>
      <c r="K4669" s="28" t="s">
        <v>21126</v>
      </c>
      <c r="L4669" s="12" t="s">
        <v>20275</v>
      </c>
      <c r="M4669" s="12" t="s">
        <v>20243</v>
      </c>
      <c r="N4669" s="12" t="s">
        <v>20244</v>
      </c>
      <c r="O4669" s="26" t="s">
        <v>21142</v>
      </c>
      <c r="P4669" s="26" t="s">
        <v>21143</v>
      </c>
      <c r="Q4669" s="25" t="s">
        <v>20278</v>
      </c>
      <c r="R4669" s="26" t="s">
        <v>20354</v>
      </c>
      <c r="S4669" s="15" t="s">
        <v>21144</v>
      </c>
      <c r="T4669" s="52">
        <v>0</v>
      </c>
      <c r="U4669" s="22" t="s">
        <v>20250</v>
      </c>
      <c r="V4669" s="49" t="str">
        <f>+Sitio_Publico[[#This Row],[idcoleccion]]&amp;"-"&amp;Sitio_Publico[[#This Row],[id]]</f>
        <v>000-4668</v>
      </c>
      <c r="W4669" s="49">
        <f>+VLOOKUP(Sitio_Publico[[#This Row],[territorio]],Estructura!$AE$4:$AH$1067,4,0)</f>
        <v>20000010</v>
      </c>
      <c r="X4669" s="49" t="str">
        <f>+VLOOKUP(Sitio_Publico[[#This Row],[tema]],Estructura!$G$4:$J$532,4,0)</f>
        <v>T-65</v>
      </c>
      <c r="Y4669" s="49" t="str">
        <f>+VLOOKUP(Sitio_Publico[[#This Row],[contenido]],Estructura!$L$4:$O$473,4,0)</f>
        <v>C-39</v>
      </c>
      <c r="Z4669" s="49" t="str">
        <f>+VLOOKUP(Sitio_Publico[[#This Row],[Filtro Integrado]],Estructura!$U$4:$W$529,3,0)</f>
        <v>FI-17</v>
      </c>
      <c r="AA4669" s="49" t="str">
        <f>+VLOOKUP(Sitio_Publico[[#This Row],[Muestra]],Estructura!$Y$4:$AB$483,4,0)</f>
        <v>M-000395</v>
      </c>
    </row>
    <row r="4670" spans="1:27" ht="61.2" x14ac:dyDescent="0.3">
      <c r="A4670" s="16">
        <f t="shared" si="72"/>
        <v>4669</v>
      </c>
      <c r="B4670" s="47" t="s">
        <v>15118</v>
      </c>
      <c r="C4670" s="13" t="s">
        <v>20237</v>
      </c>
      <c r="D4670" s="13" t="s">
        <v>20238</v>
      </c>
      <c r="E4670" s="44">
        <v>3072</v>
      </c>
      <c r="F4670" s="13" t="s">
        <v>20239</v>
      </c>
      <c r="G4670" s="23" t="s">
        <v>20240</v>
      </c>
      <c r="H4670" s="42" t="s">
        <v>457</v>
      </c>
      <c r="I4670" s="28" t="s">
        <v>373</v>
      </c>
      <c r="J4670" s="12" t="s">
        <v>393</v>
      </c>
      <c r="K4670" s="28" t="s">
        <v>21126</v>
      </c>
      <c r="L4670" s="12" t="s">
        <v>20242</v>
      </c>
      <c r="M4670" s="12" t="s">
        <v>20243</v>
      </c>
      <c r="N4670" s="12" t="s">
        <v>20244</v>
      </c>
      <c r="O4670" s="26" t="s">
        <v>21145</v>
      </c>
      <c r="P4670" s="26" t="s">
        <v>21146</v>
      </c>
      <c r="Q4670" s="25" t="s">
        <v>20282</v>
      </c>
      <c r="R4670" s="26" t="s">
        <v>20354</v>
      </c>
      <c r="S4670" s="15" t="s">
        <v>21147</v>
      </c>
      <c r="T4670" s="52">
        <v>0</v>
      </c>
      <c r="U4670" s="22" t="s">
        <v>20250</v>
      </c>
      <c r="V4670" s="49" t="str">
        <f>+Sitio_Publico[[#This Row],[idcoleccion]]&amp;"-"&amp;Sitio_Publico[[#This Row],[id]]</f>
        <v>000-4669</v>
      </c>
      <c r="W4670" s="49">
        <f>+VLOOKUP(Sitio_Publico[[#This Row],[territorio]],Estructura!$AE$4:$AH$1067,4,0)</f>
        <v>20000010</v>
      </c>
      <c r="X4670" s="49" t="str">
        <f>+VLOOKUP(Sitio_Publico[[#This Row],[tema]],Estructura!$G$4:$J$532,4,0)</f>
        <v>T-65</v>
      </c>
      <c r="Y4670" s="49" t="str">
        <f>+VLOOKUP(Sitio_Publico[[#This Row],[contenido]],Estructura!$L$4:$O$473,4,0)</f>
        <v>C-37</v>
      </c>
      <c r="Z4670" s="49" t="str">
        <f>+VLOOKUP(Sitio_Publico[[#This Row],[Filtro Integrado]],Estructura!$U$4:$W$529,3,0)</f>
        <v>FI-0</v>
      </c>
      <c r="AA4670" s="49" t="str">
        <f>+VLOOKUP(Sitio_Publico[[#This Row],[Muestra]],Estructura!$Y$4:$AB$483,4,0)</f>
        <v>M-000395</v>
      </c>
    </row>
    <row r="4671" spans="1:27" ht="61.2" x14ac:dyDescent="0.3">
      <c r="A4671" s="16">
        <f t="shared" si="72"/>
        <v>4670</v>
      </c>
      <c r="B4671" s="47" t="s">
        <v>15118</v>
      </c>
      <c r="C4671" s="13" t="s">
        <v>20237</v>
      </c>
      <c r="D4671" s="13" t="s">
        <v>20238</v>
      </c>
      <c r="E4671" s="44">
        <v>3072</v>
      </c>
      <c r="F4671" s="13" t="s">
        <v>20239</v>
      </c>
      <c r="G4671" s="23" t="s">
        <v>20240</v>
      </c>
      <c r="H4671" s="42" t="s">
        <v>457</v>
      </c>
      <c r="I4671" s="28" t="s">
        <v>373</v>
      </c>
      <c r="J4671" s="12" t="s">
        <v>393</v>
      </c>
      <c r="K4671" s="28" t="s">
        <v>21126</v>
      </c>
      <c r="L4671" s="12" t="s">
        <v>20251</v>
      </c>
      <c r="M4671" s="12" t="s">
        <v>20243</v>
      </c>
      <c r="N4671" s="12" t="s">
        <v>20244</v>
      </c>
      <c r="O4671" s="26" t="s">
        <v>21148</v>
      </c>
      <c r="P4671" s="26" t="s">
        <v>21149</v>
      </c>
      <c r="Q4671" s="25" t="s">
        <v>20282</v>
      </c>
      <c r="R4671" s="26" t="s">
        <v>20354</v>
      </c>
      <c r="S4671" s="15" t="s">
        <v>21150</v>
      </c>
      <c r="T4671" s="52">
        <v>0</v>
      </c>
      <c r="U4671" s="22" t="s">
        <v>20250</v>
      </c>
      <c r="V4671" s="49" t="str">
        <f>+Sitio_Publico[[#This Row],[idcoleccion]]&amp;"-"&amp;Sitio_Publico[[#This Row],[id]]</f>
        <v>000-4670</v>
      </c>
      <c r="W4671" s="49">
        <f>+VLOOKUP(Sitio_Publico[[#This Row],[territorio]],Estructura!$AE$4:$AH$1067,4,0)</f>
        <v>20000010</v>
      </c>
      <c r="X4671" s="49" t="str">
        <f>+VLOOKUP(Sitio_Publico[[#This Row],[tema]],Estructura!$G$4:$J$532,4,0)</f>
        <v>T-65</v>
      </c>
      <c r="Y4671" s="49" t="str">
        <f>+VLOOKUP(Sitio_Publico[[#This Row],[contenido]],Estructura!$L$4:$O$473,4,0)</f>
        <v>C-37</v>
      </c>
      <c r="Z4671" s="49" t="str">
        <f>+VLOOKUP(Sitio_Publico[[#This Row],[Filtro Integrado]],Estructura!$U$4:$W$529,3,0)</f>
        <v>FI-0</v>
      </c>
      <c r="AA4671" s="49" t="str">
        <f>+VLOOKUP(Sitio_Publico[[#This Row],[Muestra]],Estructura!$Y$4:$AB$483,4,0)</f>
        <v>M-000395</v>
      </c>
    </row>
    <row r="4672" spans="1:27" ht="61.2" x14ac:dyDescent="0.3">
      <c r="A4672" s="16">
        <f t="shared" si="72"/>
        <v>4671</v>
      </c>
      <c r="B4672" s="47" t="s">
        <v>15118</v>
      </c>
      <c r="C4672" s="13" t="s">
        <v>20237</v>
      </c>
      <c r="D4672" s="13" t="s">
        <v>20238</v>
      </c>
      <c r="E4672" s="44">
        <v>3072</v>
      </c>
      <c r="F4672" s="13" t="s">
        <v>20239</v>
      </c>
      <c r="G4672" s="23" t="s">
        <v>20240</v>
      </c>
      <c r="H4672" s="42" t="s">
        <v>457</v>
      </c>
      <c r="I4672" s="28" t="s">
        <v>373</v>
      </c>
      <c r="J4672" s="12" t="s">
        <v>393</v>
      </c>
      <c r="K4672" s="28" t="s">
        <v>21126</v>
      </c>
      <c r="L4672" s="12" t="s">
        <v>20255</v>
      </c>
      <c r="M4672" s="12" t="s">
        <v>20243</v>
      </c>
      <c r="N4672" s="12" t="s">
        <v>20244</v>
      </c>
      <c r="O4672" s="26" t="s">
        <v>21151</v>
      </c>
      <c r="P4672" s="26" t="s">
        <v>21152</v>
      </c>
      <c r="Q4672" s="25" t="s">
        <v>20282</v>
      </c>
      <c r="R4672" s="26" t="s">
        <v>20354</v>
      </c>
      <c r="S4672" s="15" t="s">
        <v>21153</v>
      </c>
      <c r="T4672" s="52">
        <v>0</v>
      </c>
      <c r="U4672" s="22" t="s">
        <v>20250</v>
      </c>
      <c r="V4672" s="49" t="str">
        <f>+Sitio_Publico[[#This Row],[idcoleccion]]&amp;"-"&amp;Sitio_Publico[[#This Row],[id]]</f>
        <v>000-4671</v>
      </c>
      <c r="W4672" s="49">
        <f>+VLOOKUP(Sitio_Publico[[#This Row],[territorio]],Estructura!$AE$4:$AH$1067,4,0)</f>
        <v>20000010</v>
      </c>
      <c r="X4672" s="49" t="str">
        <f>+VLOOKUP(Sitio_Publico[[#This Row],[tema]],Estructura!$G$4:$J$532,4,0)</f>
        <v>T-65</v>
      </c>
      <c r="Y4672" s="49" t="str">
        <f>+VLOOKUP(Sitio_Publico[[#This Row],[contenido]],Estructura!$L$4:$O$473,4,0)</f>
        <v>C-37</v>
      </c>
      <c r="Z4672" s="49" t="str">
        <f>+VLOOKUP(Sitio_Publico[[#This Row],[Filtro Integrado]],Estructura!$U$4:$W$529,3,0)</f>
        <v>FI-0</v>
      </c>
      <c r="AA4672" s="49" t="str">
        <f>+VLOOKUP(Sitio_Publico[[#This Row],[Muestra]],Estructura!$Y$4:$AB$483,4,0)</f>
        <v>M-000395</v>
      </c>
    </row>
    <row r="4673" spans="1:27" ht="61.2" x14ac:dyDescent="0.3">
      <c r="A4673" s="16">
        <f t="shared" si="72"/>
        <v>4672</v>
      </c>
      <c r="B4673" s="47" t="s">
        <v>15118</v>
      </c>
      <c r="C4673" s="13" t="s">
        <v>20237</v>
      </c>
      <c r="D4673" s="13" t="s">
        <v>20238</v>
      </c>
      <c r="E4673" s="44">
        <v>3072</v>
      </c>
      <c r="F4673" s="13" t="s">
        <v>20239</v>
      </c>
      <c r="G4673" s="23" t="s">
        <v>20240</v>
      </c>
      <c r="H4673" s="42" t="s">
        <v>457</v>
      </c>
      <c r="I4673" s="28" t="s">
        <v>373</v>
      </c>
      <c r="J4673" s="12" t="s">
        <v>393</v>
      </c>
      <c r="K4673" s="28" t="s">
        <v>21126</v>
      </c>
      <c r="L4673" s="12" t="s">
        <v>20259</v>
      </c>
      <c r="M4673" s="12" t="s">
        <v>20243</v>
      </c>
      <c r="N4673" s="12" t="s">
        <v>20244</v>
      </c>
      <c r="O4673" s="26" t="s">
        <v>21154</v>
      </c>
      <c r="P4673" s="26" t="s">
        <v>21155</v>
      </c>
      <c r="Q4673" s="25" t="s">
        <v>20282</v>
      </c>
      <c r="R4673" s="26" t="s">
        <v>20354</v>
      </c>
      <c r="S4673" s="15" t="s">
        <v>21156</v>
      </c>
      <c r="T4673" s="52">
        <v>0</v>
      </c>
      <c r="U4673" s="22" t="s">
        <v>20250</v>
      </c>
      <c r="V4673" s="49" t="str">
        <f>+Sitio_Publico[[#This Row],[idcoleccion]]&amp;"-"&amp;Sitio_Publico[[#This Row],[id]]</f>
        <v>000-4672</v>
      </c>
      <c r="W4673" s="49">
        <f>+VLOOKUP(Sitio_Publico[[#This Row],[territorio]],Estructura!$AE$4:$AH$1067,4,0)</f>
        <v>20000010</v>
      </c>
      <c r="X4673" s="49" t="str">
        <f>+VLOOKUP(Sitio_Publico[[#This Row],[tema]],Estructura!$G$4:$J$532,4,0)</f>
        <v>T-65</v>
      </c>
      <c r="Y4673" s="49" t="str">
        <f>+VLOOKUP(Sitio_Publico[[#This Row],[contenido]],Estructura!$L$4:$O$473,4,0)</f>
        <v>C-37</v>
      </c>
      <c r="Z4673" s="49" t="str">
        <f>+VLOOKUP(Sitio_Publico[[#This Row],[Filtro Integrado]],Estructura!$U$4:$W$529,3,0)</f>
        <v>FI-0</v>
      </c>
      <c r="AA4673" s="49" t="str">
        <f>+VLOOKUP(Sitio_Publico[[#This Row],[Muestra]],Estructura!$Y$4:$AB$483,4,0)</f>
        <v>M-000395</v>
      </c>
    </row>
    <row r="4674" spans="1:27" ht="61.2" x14ac:dyDescent="0.3">
      <c r="A4674" s="16">
        <f t="shared" si="72"/>
        <v>4673</v>
      </c>
      <c r="B4674" s="47" t="s">
        <v>15118</v>
      </c>
      <c r="C4674" s="13" t="s">
        <v>20237</v>
      </c>
      <c r="D4674" s="13" t="s">
        <v>20238</v>
      </c>
      <c r="E4674" s="44">
        <v>3072</v>
      </c>
      <c r="F4674" s="13" t="s">
        <v>20239</v>
      </c>
      <c r="G4674" s="23" t="s">
        <v>20263</v>
      </c>
      <c r="H4674" s="42" t="s">
        <v>457</v>
      </c>
      <c r="I4674" s="28" t="s">
        <v>373</v>
      </c>
      <c r="J4674" s="12" t="s">
        <v>393</v>
      </c>
      <c r="K4674" s="28" t="s">
        <v>21126</v>
      </c>
      <c r="L4674" s="12" t="s">
        <v>20242</v>
      </c>
      <c r="M4674" s="12" t="s">
        <v>20243</v>
      </c>
      <c r="N4674" s="12" t="s">
        <v>20244</v>
      </c>
      <c r="O4674" s="26" t="s">
        <v>21145</v>
      </c>
      <c r="P4674" s="26" t="s">
        <v>21146</v>
      </c>
      <c r="Q4674" s="25" t="s">
        <v>20282</v>
      </c>
      <c r="R4674" s="26" t="s">
        <v>20354</v>
      </c>
      <c r="S4674" s="15" t="s">
        <v>21157</v>
      </c>
      <c r="T4674" s="52">
        <v>0</v>
      </c>
      <c r="U4674" s="22" t="s">
        <v>20250</v>
      </c>
      <c r="V4674" s="49" t="str">
        <f>+Sitio_Publico[[#This Row],[idcoleccion]]&amp;"-"&amp;Sitio_Publico[[#This Row],[id]]</f>
        <v>000-4673</v>
      </c>
      <c r="W4674" s="49">
        <f>+VLOOKUP(Sitio_Publico[[#This Row],[territorio]],Estructura!$AE$4:$AH$1067,4,0)</f>
        <v>20000010</v>
      </c>
      <c r="X4674" s="49" t="str">
        <f>+VLOOKUP(Sitio_Publico[[#This Row],[tema]],Estructura!$G$4:$J$532,4,0)</f>
        <v>T-65</v>
      </c>
      <c r="Y4674" s="49" t="str">
        <f>+VLOOKUP(Sitio_Publico[[#This Row],[contenido]],Estructura!$L$4:$O$473,4,0)</f>
        <v>C-38</v>
      </c>
      <c r="Z4674" s="49" t="str">
        <f>+VLOOKUP(Sitio_Publico[[#This Row],[Filtro Integrado]],Estructura!$U$4:$W$529,3,0)</f>
        <v>FI-0</v>
      </c>
      <c r="AA4674" s="49" t="str">
        <f>+VLOOKUP(Sitio_Publico[[#This Row],[Muestra]],Estructura!$Y$4:$AB$483,4,0)</f>
        <v>M-000395</v>
      </c>
    </row>
    <row r="4675" spans="1:27" ht="61.2" x14ac:dyDescent="0.3">
      <c r="A4675" s="16">
        <f t="shared" ref="A4675:A4679" si="73">+ROW()-1</f>
        <v>4674</v>
      </c>
      <c r="B4675" s="47" t="s">
        <v>15118</v>
      </c>
      <c r="C4675" s="13" t="s">
        <v>20237</v>
      </c>
      <c r="D4675" s="13" t="s">
        <v>20238</v>
      </c>
      <c r="E4675" s="44">
        <v>3072</v>
      </c>
      <c r="F4675" s="13" t="s">
        <v>20239</v>
      </c>
      <c r="G4675" s="23" t="s">
        <v>20263</v>
      </c>
      <c r="H4675" s="42" t="s">
        <v>457</v>
      </c>
      <c r="I4675" s="28" t="s">
        <v>373</v>
      </c>
      <c r="J4675" s="12" t="s">
        <v>393</v>
      </c>
      <c r="K4675" s="28" t="s">
        <v>21126</v>
      </c>
      <c r="L4675" s="12" t="s">
        <v>20251</v>
      </c>
      <c r="M4675" s="12" t="s">
        <v>20243</v>
      </c>
      <c r="N4675" s="12" t="s">
        <v>20244</v>
      </c>
      <c r="O4675" s="26" t="s">
        <v>21148</v>
      </c>
      <c r="P4675" s="26" t="s">
        <v>21149</v>
      </c>
      <c r="Q4675" s="25" t="s">
        <v>20282</v>
      </c>
      <c r="R4675" s="26" t="s">
        <v>20354</v>
      </c>
      <c r="S4675" s="15" t="s">
        <v>21158</v>
      </c>
      <c r="T4675" s="52">
        <v>0</v>
      </c>
      <c r="U4675" s="22" t="s">
        <v>20250</v>
      </c>
      <c r="V4675" s="49" t="str">
        <f>+Sitio_Publico[[#This Row],[idcoleccion]]&amp;"-"&amp;Sitio_Publico[[#This Row],[id]]</f>
        <v>000-4674</v>
      </c>
      <c r="W4675" s="49">
        <f>+VLOOKUP(Sitio_Publico[[#This Row],[territorio]],Estructura!$AE$4:$AH$1067,4,0)</f>
        <v>20000010</v>
      </c>
      <c r="X4675" s="49" t="str">
        <f>+VLOOKUP(Sitio_Publico[[#This Row],[tema]],Estructura!$G$4:$J$532,4,0)</f>
        <v>T-65</v>
      </c>
      <c r="Y4675" s="49" t="str">
        <f>+VLOOKUP(Sitio_Publico[[#This Row],[contenido]],Estructura!$L$4:$O$473,4,0)</f>
        <v>C-38</v>
      </c>
      <c r="Z4675" s="49" t="str">
        <f>+VLOOKUP(Sitio_Publico[[#This Row],[Filtro Integrado]],Estructura!$U$4:$W$529,3,0)</f>
        <v>FI-0</v>
      </c>
      <c r="AA4675" s="49" t="str">
        <f>+VLOOKUP(Sitio_Publico[[#This Row],[Muestra]],Estructura!$Y$4:$AB$483,4,0)</f>
        <v>M-000395</v>
      </c>
    </row>
    <row r="4676" spans="1:27" ht="61.2" x14ac:dyDescent="0.3">
      <c r="A4676" s="16">
        <f t="shared" si="73"/>
        <v>4675</v>
      </c>
      <c r="B4676" s="47" t="s">
        <v>15118</v>
      </c>
      <c r="C4676" s="13" t="s">
        <v>20237</v>
      </c>
      <c r="D4676" s="13" t="s">
        <v>20238</v>
      </c>
      <c r="E4676" s="44">
        <v>3072</v>
      </c>
      <c r="F4676" s="13" t="s">
        <v>20239</v>
      </c>
      <c r="G4676" s="23" t="s">
        <v>20263</v>
      </c>
      <c r="H4676" s="42" t="s">
        <v>457</v>
      </c>
      <c r="I4676" s="28" t="s">
        <v>373</v>
      </c>
      <c r="J4676" s="12" t="s">
        <v>393</v>
      </c>
      <c r="K4676" s="28" t="s">
        <v>21126</v>
      </c>
      <c r="L4676" s="12" t="s">
        <v>20255</v>
      </c>
      <c r="M4676" s="12" t="s">
        <v>20243</v>
      </c>
      <c r="N4676" s="12" t="s">
        <v>20244</v>
      </c>
      <c r="O4676" s="26" t="s">
        <v>21151</v>
      </c>
      <c r="P4676" s="26" t="s">
        <v>21152</v>
      </c>
      <c r="Q4676" s="25" t="s">
        <v>20282</v>
      </c>
      <c r="R4676" s="26" t="s">
        <v>20354</v>
      </c>
      <c r="S4676" s="15" t="s">
        <v>21159</v>
      </c>
      <c r="T4676" s="52">
        <v>0</v>
      </c>
      <c r="U4676" s="22" t="s">
        <v>20250</v>
      </c>
      <c r="V4676" s="49" t="str">
        <f>+Sitio_Publico[[#This Row],[idcoleccion]]&amp;"-"&amp;Sitio_Publico[[#This Row],[id]]</f>
        <v>000-4675</v>
      </c>
      <c r="W4676" s="49">
        <f>+VLOOKUP(Sitio_Publico[[#This Row],[territorio]],Estructura!$AE$4:$AH$1067,4,0)</f>
        <v>20000010</v>
      </c>
      <c r="X4676" s="49" t="str">
        <f>+VLOOKUP(Sitio_Publico[[#This Row],[tema]],Estructura!$G$4:$J$532,4,0)</f>
        <v>T-65</v>
      </c>
      <c r="Y4676" s="49" t="str">
        <f>+VLOOKUP(Sitio_Publico[[#This Row],[contenido]],Estructura!$L$4:$O$473,4,0)</f>
        <v>C-38</v>
      </c>
      <c r="Z4676" s="49" t="str">
        <f>+VLOOKUP(Sitio_Publico[[#This Row],[Filtro Integrado]],Estructura!$U$4:$W$529,3,0)</f>
        <v>FI-0</v>
      </c>
      <c r="AA4676" s="49" t="str">
        <f>+VLOOKUP(Sitio_Publico[[#This Row],[Muestra]],Estructura!$Y$4:$AB$483,4,0)</f>
        <v>M-000395</v>
      </c>
    </row>
    <row r="4677" spans="1:27" ht="51" x14ac:dyDescent="0.3">
      <c r="A4677" s="16">
        <f t="shared" si="73"/>
        <v>4676</v>
      </c>
      <c r="B4677" s="47" t="s">
        <v>15118</v>
      </c>
      <c r="C4677" s="13" t="s">
        <v>20237</v>
      </c>
      <c r="D4677" s="13" t="s">
        <v>20238</v>
      </c>
      <c r="E4677" s="44">
        <v>3072</v>
      </c>
      <c r="F4677" s="13" t="s">
        <v>20296</v>
      </c>
      <c r="G4677" s="23" t="s">
        <v>20297</v>
      </c>
      <c r="H4677" s="42" t="s">
        <v>457</v>
      </c>
      <c r="I4677" s="28" t="s">
        <v>373</v>
      </c>
      <c r="J4677" s="12" t="s">
        <v>393</v>
      </c>
      <c r="K4677" s="28" t="s">
        <v>21126</v>
      </c>
      <c r="L4677" s="12" t="s">
        <v>20275</v>
      </c>
      <c r="M4677" s="12" t="s">
        <v>20243</v>
      </c>
      <c r="N4677" s="12" t="s">
        <v>20244</v>
      </c>
      <c r="O4677" s="26" t="s">
        <v>21160</v>
      </c>
      <c r="P4677" s="26" t="s">
        <v>21161</v>
      </c>
      <c r="Q4677" s="25" t="s">
        <v>20247</v>
      </c>
      <c r="R4677" s="26" t="s">
        <v>20354</v>
      </c>
      <c r="S4677" s="15" t="s">
        <v>21162</v>
      </c>
      <c r="T4677" s="52">
        <v>0</v>
      </c>
      <c r="U4677" s="22" t="s">
        <v>20250</v>
      </c>
      <c r="V4677" s="49" t="str">
        <f>+Sitio_Publico[[#This Row],[idcoleccion]]&amp;"-"&amp;Sitio_Publico[[#This Row],[id]]</f>
        <v>000-4676</v>
      </c>
      <c r="W4677" s="49">
        <f>+VLOOKUP(Sitio_Publico[[#This Row],[territorio]],Estructura!$AE$4:$AH$1067,4,0)</f>
        <v>20000010</v>
      </c>
      <c r="X4677" s="49" t="str">
        <f>+VLOOKUP(Sitio_Publico[[#This Row],[tema]],Estructura!$G$4:$J$532,4,0)</f>
        <v>T-66</v>
      </c>
      <c r="Y4677" s="49" t="str">
        <f>+VLOOKUP(Sitio_Publico[[#This Row],[contenido]],Estructura!$L$4:$O$473,4,0)</f>
        <v>C-40</v>
      </c>
      <c r="Z4677" s="49" t="str">
        <f>+VLOOKUP(Sitio_Publico[[#This Row],[Filtro Integrado]],Estructura!$U$4:$W$529,3,0)</f>
        <v>FI-0</v>
      </c>
      <c r="AA4677" s="49" t="str">
        <f>+VLOOKUP(Sitio_Publico[[#This Row],[Muestra]],Estructura!$Y$4:$AB$483,4,0)</f>
        <v>M-000395</v>
      </c>
    </row>
    <row r="4678" spans="1:27" ht="61.2" x14ac:dyDescent="0.3">
      <c r="A4678" s="16">
        <f t="shared" si="73"/>
        <v>4677</v>
      </c>
      <c r="B4678" s="47" t="s">
        <v>15118</v>
      </c>
      <c r="C4678" s="13" t="s">
        <v>20237</v>
      </c>
      <c r="D4678" s="13" t="s">
        <v>20238</v>
      </c>
      <c r="E4678" s="44">
        <v>3072</v>
      </c>
      <c r="F4678" s="13" t="s">
        <v>20296</v>
      </c>
      <c r="G4678" s="23" t="s">
        <v>20297</v>
      </c>
      <c r="H4678" s="42" t="s">
        <v>457</v>
      </c>
      <c r="I4678" s="28" t="s">
        <v>373</v>
      </c>
      <c r="J4678" s="12" t="s">
        <v>20274</v>
      </c>
      <c r="K4678" s="28" t="s">
        <v>21126</v>
      </c>
      <c r="L4678" s="12" t="s">
        <v>20275</v>
      </c>
      <c r="M4678" s="12" t="s">
        <v>20243</v>
      </c>
      <c r="N4678" s="12" t="s">
        <v>20244</v>
      </c>
      <c r="O4678" s="26" t="s">
        <v>21163</v>
      </c>
      <c r="P4678" s="26" t="s">
        <v>21164</v>
      </c>
      <c r="Q4678" s="25" t="s">
        <v>20278</v>
      </c>
      <c r="R4678" s="26" t="s">
        <v>20354</v>
      </c>
      <c r="S4678" s="15" t="s">
        <v>21165</v>
      </c>
      <c r="T4678" s="52">
        <v>0</v>
      </c>
      <c r="U4678" s="22" t="s">
        <v>20250</v>
      </c>
      <c r="V4678" s="49" t="str">
        <f>+Sitio_Publico[[#This Row],[idcoleccion]]&amp;"-"&amp;Sitio_Publico[[#This Row],[id]]</f>
        <v>000-4677</v>
      </c>
      <c r="W4678" s="49">
        <f>+VLOOKUP(Sitio_Publico[[#This Row],[territorio]],Estructura!$AE$4:$AH$1067,4,0)</f>
        <v>20000010</v>
      </c>
      <c r="X4678" s="49" t="str">
        <f>+VLOOKUP(Sitio_Publico[[#This Row],[tema]],Estructura!$G$4:$J$532,4,0)</f>
        <v>T-66</v>
      </c>
      <c r="Y4678" s="49" t="str">
        <f>+VLOOKUP(Sitio_Publico[[#This Row],[contenido]],Estructura!$L$4:$O$473,4,0)</f>
        <v>C-40</v>
      </c>
      <c r="Z4678" s="49" t="str">
        <f>+VLOOKUP(Sitio_Publico[[#This Row],[Filtro Integrado]],Estructura!$U$4:$W$529,3,0)</f>
        <v>FI-17</v>
      </c>
      <c r="AA4678" s="49" t="str">
        <f>+VLOOKUP(Sitio_Publico[[#This Row],[Muestra]],Estructura!$Y$4:$AB$483,4,0)</f>
        <v>M-000395</v>
      </c>
    </row>
    <row r="4679" spans="1:27" ht="61.2" x14ac:dyDescent="0.3">
      <c r="A4679" s="16">
        <f t="shared" si="73"/>
        <v>4678</v>
      </c>
      <c r="B4679" s="47" t="s">
        <v>15118</v>
      </c>
      <c r="C4679" s="37" t="s">
        <v>20237</v>
      </c>
      <c r="D4679" s="37" t="s">
        <v>20238</v>
      </c>
      <c r="E4679" s="45">
        <v>3072</v>
      </c>
      <c r="F4679" s="37" t="s">
        <v>20296</v>
      </c>
      <c r="G4679" s="38" t="s">
        <v>20297</v>
      </c>
      <c r="H4679" s="43" t="s">
        <v>457</v>
      </c>
      <c r="I4679" s="46" t="s">
        <v>373</v>
      </c>
      <c r="J4679" s="33" t="s">
        <v>393</v>
      </c>
      <c r="K4679" s="46" t="s">
        <v>21126</v>
      </c>
      <c r="L4679" s="33" t="s">
        <v>20275</v>
      </c>
      <c r="M4679" s="33" t="s">
        <v>20243</v>
      </c>
      <c r="N4679" s="33" t="s">
        <v>20244</v>
      </c>
      <c r="O4679" s="34" t="s">
        <v>21166</v>
      </c>
      <c r="P4679" s="34" t="s">
        <v>21167</v>
      </c>
      <c r="Q4679" s="35" t="s">
        <v>20282</v>
      </c>
      <c r="R4679" s="34" t="s">
        <v>20354</v>
      </c>
      <c r="S4679" s="36" t="s">
        <v>21168</v>
      </c>
      <c r="T4679" s="53">
        <v>0</v>
      </c>
      <c r="U4679" s="50" t="s">
        <v>20250</v>
      </c>
      <c r="V4679" s="51" t="str">
        <f>+Sitio_Publico[[#This Row],[idcoleccion]]&amp;"-"&amp;Sitio_Publico[[#This Row],[id]]</f>
        <v>000-4678</v>
      </c>
      <c r="W4679" s="51">
        <f>+VLOOKUP(Sitio_Publico[[#This Row],[territorio]],Estructura!$AE$4:$AH$1067,4,0)</f>
        <v>20000010</v>
      </c>
      <c r="X4679" s="51" t="str">
        <f>+VLOOKUP(Sitio_Publico[[#This Row],[tema]],Estructura!$G$4:$J$532,4,0)</f>
        <v>T-66</v>
      </c>
      <c r="Y4679" s="51" t="str">
        <f>+VLOOKUP(Sitio_Publico[[#This Row],[contenido]],Estructura!$L$4:$O$473,4,0)</f>
        <v>C-40</v>
      </c>
      <c r="Z4679" s="51" t="str">
        <f>+VLOOKUP(Sitio_Publico[[#This Row],[Filtro Integrado]],Estructura!$U$4:$W$529,3,0)</f>
        <v>FI-0</v>
      </c>
      <c r="AA4679" s="51" t="str">
        <f>+VLOOKUP(Sitio_Publico[[#This Row],[Muestra]],Estructura!$Y$4:$AB$483,4,0)</f>
        <v>M-000395</v>
      </c>
    </row>
  </sheetData>
  <phoneticPr fontId="8" type="noConversion"/>
  <conditionalFormatting sqref="O2:P4679">
    <cfRule type="expression" dxfId="68" priority="38">
      <formula>$Y2="Reporte 2"</formula>
    </cfRule>
    <cfRule type="expression" dxfId="67" priority="39">
      <formula>$Y2="Reporte 1"</formula>
    </cfRule>
    <cfRule type="expression" dxfId="66" priority="40">
      <formula>$Y2="Informe 10"</formula>
    </cfRule>
    <cfRule type="expression" dxfId="65" priority="41">
      <formula>$Y2="Informe 9"</formula>
    </cfRule>
    <cfRule type="expression" dxfId="64" priority="42">
      <formula>$Y2="Informe 8"</formula>
    </cfRule>
    <cfRule type="expression" dxfId="63" priority="43">
      <formula>$Y2="Informe 7"</formula>
    </cfRule>
    <cfRule type="expression" dxfId="62" priority="44">
      <formula>$Y2="Informe 6"</formula>
    </cfRule>
    <cfRule type="expression" dxfId="61" priority="45">
      <formula>$Y2="Informe 5"</formula>
    </cfRule>
    <cfRule type="expression" dxfId="60" priority="46">
      <formula>$Y2="Informe 4"</formula>
    </cfRule>
    <cfRule type="expression" dxfId="59" priority="47">
      <formula>$Y2="Informe 3"</formula>
    </cfRule>
    <cfRule type="expression" dxfId="58" priority="48">
      <formula>$Y2="Informe 2"</formula>
    </cfRule>
    <cfRule type="expression" dxfId="57" priority="49">
      <formula>$Y2="Informe 1"</formula>
    </cfRule>
    <cfRule type="expression" dxfId="56" priority="50">
      <formula>$Y2="Gráfico 10"</formula>
    </cfRule>
    <cfRule type="expression" dxfId="55" priority="51">
      <formula>$Y2="Gráfico 25"</formula>
    </cfRule>
    <cfRule type="expression" dxfId="54" priority="52">
      <formula>$Y2="Gráfico 24"</formula>
    </cfRule>
    <cfRule type="expression" dxfId="53" priority="53">
      <formula>$Y2="Gráfico 23"</formula>
    </cfRule>
    <cfRule type="expression" dxfId="52" priority="54">
      <formula>$Y2="Gráfico 22"</formula>
    </cfRule>
    <cfRule type="expression" dxfId="51" priority="55">
      <formula>$Y2="Gráfico 21"</formula>
    </cfRule>
    <cfRule type="expression" dxfId="50" priority="56">
      <formula>$Y2="Gráfico 20"</formula>
    </cfRule>
    <cfRule type="expression" dxfId="49" priority="57">
      <formula>$Y2="Gráfico 18"</formula>
    </cfRule>
    <cfRule type="expression" dxfId="48" priority="58">
      <formula>$Y2="Gráfico 19"</formula>
    </cfRule>
    <cfRule type="expression" dxfId="47" priority="59">
      <formula>$Y2="Gráfico 17"</formula>
    </cfRule>
    <cfRule type="expression" dxfId="46" priority="60">
      <formula>$Y2="Gráfico 16"</formula>
    </cfRule>
    <cfRule type="expression" dxfId="45" priority="61">
      <formula>$Y2="Gráfico 15"</formula>
    </cfRule>
    <cfRule type="expression" dxfId="44" priority="62">
      <formula>$Y2="Gráfico 14"</formula>
    </cfRule>
    <cfRule type="expression" dxfId="43" priority="63">
      <formula>$Y2="Gráfico 12"</formula>
    </cfRule>
    <cfRule type="expression" dxfId="42" priority="64">
      <formula>$Y2="Gráfico 13"</formula>
    </cfRule>
    <cfRule type="expression" dxfId="41" priority="65">
      <formula>$Y2="Gráfico 11"</formula>
    </cfRule>
    <cfRule type="expression" dxfId="40" priority="66">
      <formula>$Y2="Gráfico 9"</formula>
    </cfRule>
    <cfRule type="expression" dxfId="39" priority="67">
      <formula>$Y2="Gráfico 8"</formula>
    </cfRule>
    <cfRule type="expression" dxfId="38" priority="68">
      <formula>$Y2="Gráfico 7"</formula>
    </cfRule>
    <cfRule type="expression" dxfId="37" priority="69">
      <formula>$Y2="Gráfico 6"</formula>
    </cfRule>
    <cfRule type="expression" dxfId="36" priority="70">
      <formula>$Y2="Gráfico 4"</formula>
    </cfRule>
    <cfRule type="expression" dxfId="35" priority="71">
      <formula>$Y2="Gráfico 3"</formula>
    </cfRule>
    <cfRule type="expression" dxfId="34" priority="72">
      <formula>$Y2="Gráfico 2"</formula>
    </cfRule>
    <cfRule type="expression" dxfId="33" priority="73">
      <formula>$Y2="Gráfico 1"</formula>
    </cfRule>
    <cfRule type="expression" dxfId="32" priority="74">
      <formula>$Y2="Gráfico 5"</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dimension ref="A1:AL1536"/>
  <sheetViews>
    <sheetView showGridLines="0" topLeftCell="Z1" workbookViewId="0">
      <pane ySplit="3" topLeftCell="A4" activePane="bottomLeft" state="frozen"/>
      <selection pane="bottomLeft" activeCell="AE5" sqref="AE5"/>
    </sheetView>
  </sheetViews>
  <sheetFormatPr baseColWidth="10" defaultRowHeight="14.4" x14ac:dyDescent="0.3"/>
  <cols>
    <col min="1" max="1" width="22.5546875" bestFit="1" customWidth="1"/>
    <col min="2" max="2" width="12.6640625" bestFit="1" customWidth="1"/>
    <col min="3" max="3" width="8.44140625" bestFit="1" customWidth="1"/>
    <col min="4" max="4" width="1.33203125" customWidth="1"/>
    <col min="5" max="5" width="1.5546875" style="40" customWidth="1"/>
    <col min="6" max="6" width="3.21875" customWidth="1"/>
    <col min="7" max="7" width="24.109375" bestFit="1" customWidth="1"/>
    <col min="8" max="8" width="21.77734375" bestFit="1" customWidth="1"/>
    <col min="9" max="9" width="5.109375" customWidth="1"/>
    <col min="10" max="10" width="8.77734375" customWidth="1"/>
    <col min="11" max="11" width="1.33203125" style="40" customWidth="1"/>
    <col min="12" max="12" width="19.6640625" bestFit="1" customWidth="1"/>
    <col min="13" max="13" width="21.77734375" bestFit="1" customWidth="1"/>
    <col min="14" max="14" width="4.77734375" customWidth="1"/>
    <col min="15" max="15" width="13" customWidth="1"/>
    <col min="16" max="16" width="1.44140625" style="40" customWidth="1"/>
    <col min="17" max="17" width="7.5546875" bestFit="1" customWidth="1"/>
    <col min="18" max="18" width="8.33203125" bestFit="1" customWidth="1"/>
    <col min="19" max="19" width="5.21875" customWidth="1"/>
    <col min="20" max="20" width="1.5546875" style="40" customWidth="1"/>
    <col min="21" max="21" width="21" bestFit="1" customWidth="1"/>
    <col min="22" max="22" width="5" customWidth="1"/>
    <col min="23" max="23" width="6.44140625" bestFit="1" customWidth="1"/>
    <col min="24" max="24" width="1.6640625" style="40" customWidth="1"/>
    <col min="25" max="25" width="27.88671875" bestFit="1" customWidth="1"/>
    <col min="26" max="26" width="21.77734375" bestFit="1" customWidth="1"/>
    <col min="27" max="27" width="5" customWidth="1"/>
    <col min="28" max="28" width="10.109375" bestFit="1" customWidth="1"/>
    <col min="29" max="29" width="1.44140625" style="40" customWidth="1"/>
    <col min="30" max="30" width="10.33203125" customWidth="1"/>
    <col min="31" max="31" width="26" customWidth="1"/>
    <col min="32" max="32" width="8.33203125" bestFit="1" customWidth="1"/>
    <col min="33" max="33" width="6" bestFit="1" customWidth="1"/>
    <col min="35" max="35" width="0.88671875" style="40" customWidth="1"/>
    <col min="36" max="36" width="3.33203125" customWidth="1"/>
    <col min="37" max="37" width="24.33203125" bestFit="1" customWidth="1"/>
    <col min="39" max="39" width="11.77734375" customWidth="1"/>
  </cols>
  <sheetData>
    <row r="1" spans="1:38" x14ac:dyDescent="0.3">
      <c r="G1" s="20" t="s">
        <v>459</v>
      </c>
      <c r="H1" s="39" t="s">
        <v>15118</v>
      </c>
      <c r="I1" s="21"/>
    </row>
    <row r="3" spans="1:38" x14ac:dyDescent="0.3">
      <c r="A3" s="4" t="s">
        <v>1</v>
      </c>
      <c r="B3" s="4" t="s">
        <v>381</v>
      </c>
      <c r="C3" s="41" t="s">
        <v>460</v>
      </c>
      <c r="D3" s="4"/>
      <c r="G3" s="4" t="s">
        <v>3</v>
      </c>
      <c r="H3" s="4" t="s">
        <v>1</v>
      </c>
      <c r="I3" s="4"/>
      <c r="J3" s="41" t="s">
        <v>383</v>
      </c>
      <c r="L3" s="4" t="s">
        <v>4</v>
      </c>
      <c r="M3" s="4" t="s">
        <v>1</v>
      </c>
      <c r="O3" s="41" t="s">
        <v>384</v>
      </c>
      <c r="Q3" t="s">
        <v>385</v>
      </c>
      <c r="R3" s="5" t="s">
        <v>5</v>
      </c>
      <c r="U3" s="4" t="s">
        <v>20</v>
      </c>
      <c r="V3" s="19"/>
      <c r="W3" s="41" t="s">
        <v>387</v>
      </c>
      <c r="Y3" s="4" t="s">
        <v>21</v>
      </c>
      <c r="Z3" s="4" t="s">
        <v>1</v>
      </c>
      <c r="AA3" s="19"/>
      <c r="AB3" s="41" t="s">
        <v>386</v>
      </c>
      <c r="AE3" s="4" t="s">
        <v>6</v>
      </c>
      <c r="AF3" s="5" t="s">
        <v>5</v>
      </c>
      <c r="AG3" s="6" t="s">
        <v>391</v>
      </c>
      <c r="AH3" s="6" t="s">
        <v>390</v>
      </c>
      <c r="AK3" t="s">
        <v>14</v>
      </c>
      <c r="AL3">
        <v>0</v>
      </c>
    </row>
    <row r="4" spans="1:38" x14ac:dyDescent="0.3">
      <c r="A4" t="s">
        <v>15119</v>
      </c>
      <c r="B4" s="2" t="s">
        <v>15118</v>
      </c>
      <c r="C4" s="2">
        <v>100</v>
      </c>
      <c r="G4" t="s">
        <v>15142</v>
      </c>
      <c r="H4" t="s">
        <v>15119</v>
      </c>
      <c r="I4" s="19">
        <v>1</v>
      </c>
      <c r="J4" s="27" t="str">
        <f>+IF(G4="","","T-"&amp;VLOOKUP(H4,$A$4:$C$46,2,0)+I4-1)</f>
        <v>T-0</v>
      </c>
      <c r="L4" t="s">
        <v>15143</v>
      </c>
      <c r="M4" t="s">
        <v>15119</v>
      </c>
      <c r="N4" s="19">
        <v>1</v>
      </c>
      <c r="O4" t="str">
        <f>+IF(L4="","","C-"&amp;VLOOKUP(M4,$A$4:$C$495,2,0)+N4)</f>
        <v>C-1</v>
      </c>
      <c r="Q4" s="19">
        <v>1</v>
      </c>
      <c r="R4" t="s">
        <v>455</v>
      </c>
      <c r="S4" s="19">
        <f t="shared" ref="S4:S67" si="0">+Q4</f>
        <v>1</v>
      </c>
      <c r="U4" t="s">
        <v>393</v>
      </c>
      <c r="V4" s="19">
        <v>1</v>
      </c>
      <c r="W4" t="str">
        <f>+IF(U4="","","FI-"&amp;$H$1+V4-1)</f>
        <v>FI-0</v>
      </c>
      <c r="Y4" t="s">
        <v>458</v>
      </c>
      <c r="Z4" t="s">
        <v>15119</v>
      </c>
      <c r="AA4" s="19">
        <v>1</v>
      </c>
      <c r="AB4" t="str">
        <f>+IF(Y4="","","M-"&amp;VLOOKUP(Z4,$A$4:$C$390,2,0)&amp;AA4)</f>
        <v>M-0001</v>
      </c>
      <c r="AD4">
        <f t="shared" ref="AD4:AD67" si="1">++IF(AE4="","",VLOOKUP(AF4,$R$4:$S$50,2,0)*10000000+AG4)</f>
        <v>30011201</v>
      </c>
      <c r="AE4" t="s">
        <v>280</v>
      </c>
      <c r="AF4" t="s">
        <v>458</v>
      </c>
      <c r="AG4">
        <f>+IF(AE4="","",VLOOKUP(AE4,$AK$3:$AL$20000,2,0))</f>
        <v>11201</v>
      </c>
      <c r="AH4">
        <f>+AD4</f>
        <v>30011201</v>
      </c>
      <c r="AK4" t="s">
        <v>364</v>
      </c>
      <c r="AL4">
        <v>1</v>
      </c>
    </row>
    <row r="5" spans="1:38" x14ac:dyDescent="0.3">
      <c r="A5" t="s">
        <v>10447</v>
      </c>
      <c r="B5" s="2" t="s">
        <v>15118</v>
      </c>
      <c r="C5" s="2">
        <v>400</v>
      </c>
      <c r="G5" t="s">
        <v>10465</v>
      </c>
      <c r="H5" t="s">
        <v>10447</v>
      </c>
      <c r="I5" s="19">
        <f t="shared" ref="I5:I68" si="2">+IF(H5="","",I4+1)</f>
        <v>2</v>
      </c>
      <c r="J5" s="27" t="str">
        <f t="shared" ref="J5:J68" si="3">+IF(G5="","","T-"&amp;VLOOKUP(H5,$A$4:$C$46,2,0)+I5-1)</f>
        <v>T-1</v>
      </c>
      <c r="L5" t="s">
        <v>464</v>
      </c>
      <c r="M5" t="s">
        <v>461</v>
      </c>
      <c r="N5" s="19">
        <f t="shared" ref="N5:N68" si="4">+IF(L5="","",N4+1)</f>
        <v>2</v>
      </c>
      <c r="O5" t="str">
        <f t="shared" ref="O5:O68" si="5">+IF(L5="","","C-"&amp;VLOOKUP(M5,$A$4:$C$495,2,0)+N5)</f>
        <v>C-2</v>
      </c>
      <c r="Q5" s="19">
        <f>+IF(R5="","",Q4+1)</f>
        <v>2</v>
      </c>
      <c r="R5" t="s">
        <v>457</v>
      </c>
      <c r="S5" s="19">
        <f t="shared" si="0"/>
        <v>2</v>
      </c>
      <c r="U5" t="s">
        <v>499</v>
      </c>
      <c r="V5" s="19">
        <f t="shared" ref="V5:V68" si="6">+IF(U5="","",V4+1)</f>
        <v>2</v>
      </c>
      <c r="W5" t="str">
        <f t="shared" ref="W5:W68" si="7">+IF(U5="","","FI-"&amp;$H$1+V5-1)</f>
        <v>FI-1</v>
      </c>
      <c r="Y5" t="s">
        <v>15225</v>
      </c>
      <c r="Z5" t="s">
        <v>15119</v>
      </c>
      <c r="AA5" s="19">
        <f t="shared" ref="AA5:AA41" si="8">+IF(Y5="","",AA4+1)</f>
        <v>2</v>
      </c>
      <c r="AB5" t="str">
        <f t="shared" ref="AB5:AB68" si="9">+IF(Y5="","","M-"&amp;VLOOKUP(Z5,$A$4:$C$390,2,0)&amp;AA5)</f>
        <v>M-0002</v>
      </c>
      <c r="AD5">
        <f t="shared" si="1"/>
        <v>30005602</v>
      </c>
      <c r="AE5" t="s">
        <v>85</v>
      </c>
      <c r="AF5" t="s">
        <v>458</v>
      </c>
      <c r="AG5">
        <f t="shared" ref="AG5:AG68" si="10">+IF(AE5="","",VLOOKUP(AE5,$AK$3:$AL$20000,2,0))</f>
        <v>5602</v>
      </c>
      <c r="AH5">
        <f t="shared" ref="AH5:AH68" si="11">+AD5</f>
        <v>30005602</v>
      </c>
      <c r="AK5" t="s">
        <v>365</v>
      </c>
      <c r="AL5">
        <v>2</v>
      </c>
    </row>
    <row r="6" spans="1:38" x14ac:dyDescent="0.3">
      <c r="A6" t="s">
        <v>461</v>
      </c>
      <c r="B6" s="2" t="s">
        <v>15118</v>
      </c>
      <c r="C6" s="2">
        <v>360</v>
      </c>
      <c r="G6" t="s">
        <v>10449</v>
      </c>
      <c r="H6" t="s">
        <v>10447</v>
      </c>
      <c r="I6" s="19">
        <f t="shared" si="2"/>
        <v>3</v>
      </c>
      <c r="J6" s="27" t="str">
        <f t="shared" si="3"/>
        <v>T-2</v>
      </c>
      <c r="L6" t="s">
        <v>469</v>
      </c>
      <c r="M6" t="s">
        <v>461</v>
      </c>
      <c r="N6" s="19">
        <f t="shared" si="4"/>
        <v>3</v>
      </c>
      <c r="O6" t="str">
        <f t="shared" si="5"/>
        <v>C-3</v>
      </c>
      <c r="Q6" s="19">
        <f t="shared" ref="Q6:Q27" si="12">+IF(R6="","",Q5+1)</f>
        <v>3</v>
      </c>
      <c r="R6" t="s">
        <v>458</v>
      </c>
      <c r="S6" s="19">
        <f t="shared" si="0"/>
        <v>3</v>
      </c>
      <c r="U6" t="s">
        <v>2802</v>
      </c>
      <c r="V6" s="19">
        <f t="shared" si="6"/>
        <v>3</v>
      </c>
      <c r="W6" t="str">
        <f t="shared" si="7"/>
        <v>FI-2</v>
      </c>
      <c r="Y6" t="s">
        <v>16087</v>
      </c>
      <c r="Z6" t="s">
        <v>15119</v>
      </c>
      <c r="AA6" s="19">
        <f t="shared" si="8"/>
        <v>3</v>
      </c>
      <c r="AB6" t="str">
        <f t="shared" si="9"/>
        <v>M-0003</v>
      </c>
      <c r="AD6">
        <f t="shared" si="1"/>
        <v>30013502</v>
      </c>
      <c r="AE6" t="s">
        <v>339</v>
      </c>
      <c r="AF6" t="s">
        <v>458</v>
      </c>
      <c r="AG6">
        <f t="shared" si="10"/>
        <v>13502</v>
      </c>
      <c r="AH6">
        <f t="shared" si="11"/>
        <v>30013502</v>
      </c>
      <c r="AK6" t="s">
        <v>366</v>
      </c>
      <c r="AL6">
        <v>3</v>
      </c>
    </row>
    <row r="7" spans="1:38" x14ac:dyDescent="0.3">
      <c r="A7" t="s">
        <v>622</v>
      </c>
      <c r="B7" s="2" t="s">
        <v>15118</v>
      </c>
      <c r="C7" s="2">
        <v>300</v>
      </c>
      <c r="G7" t="s">
        <v>463</v>
      </c>
      <c r="H7" t="s">
        <v>461</v>
      </c>
      <c r="I7" s="19">
        <f t="shared" si="2"/>
        <v>4</v>
      </c>
      <c r="J7" s="27" t="str">
        <f t="shared" si="3"/>
        <v>T-3</v>
      </c>
      <c r="L7" t="s">
        <v>498</v>
      </c>
      <c r="M7" t="s">
        <v>461</v>
      </c>
      <c r="N7" s="19">
        <f t="shared" si="4"/>
        <v>4</v>
      </c>
      <c r="O7" t="str">
        <f t="shared" si="5"/>
        <v>C-4</v>
      </c>
      <c r="Q7" s="19" t="str">
        <f t="shared" si="12"/>
        <v/>
      </c>
      <c r="S7" s="19" t="str">
        <f t="shared" si="0"/>
        <v/>
      </c>
      <c r="U7" t="s">
        <v>14611</v>
      </c>
      <c r="V7" s="19">
        <f t="shared" si="6"/>
        <v>4</v>
      </c>
      <c r="W7" t="str">
        <f t="shared" si="7"/>
        <v>FI-3</v>
      </c>
      <c r="Y7" t="s">
        <v>15410</v>
      </c>
      <c r="Z7" t="s">
        <v>15119</v>
      </c>
      <c r="AA7" s="19">
        <f t="shared" si="8"/>
        <v>4</v>
      </c>
      <c r="AB7" t="str">
        <f t="shared" si="9"/>
        <v>M-0004</v>
      </c>
      <c r="AD7">
        <f t="shared" si="1"/>
        <v>30008314</v>
      </c>
      <c r="AE7" t="s">
        <v>194</v>
      </c>
      <c r="AF7" t="s">
        <v>458</v>
      </c>
      <c r="AG7">
        <f t="shared" si="10"/>
        <v>8314</v>
      </c>
      <c r="AH7">
        <f t="shared" si="11"/>
        <v>30008314</v>
      </c>
      <c r="AK7" t="s">
        <v>367</v>
      </c>
      <c r="AL7">
        <v>4</v>
      </c>
    </row>
    <row r="8" spans="1:38" x14ac:dyDescent="0.3">
      <c r="A8" t="s">
        <v>14608</v>
      </c>
      <c r="B8" s="2" t="s">
        <v>15118</v>
      </c>
      <c r="C8" s="2">
        <v>140</v>
      </c>
      <c r="G8" t="s">
        <v>468</v>
      </c>
      <c r="H8" t="s">
        <v>461</v>
      </c>
      <c r="I8" s="19">
        <f t="shared" si="2"/>
        <v>5</v>
      </c>
      <c r="J8" s="27" t="str">
        <f t="shared" si="3"/>
        <v>T-4</v>
      </c>
      <c r="L8" t="s">
        <v>586</v>
      </c>
      <c r="M8" t="s">
        <v>461</v>
      </c>
      <c r="N8" s="19">
        <f t="shared" si="4"/>
        <v>5</v>
      </c>
      <c r="O8" t="str">
        <f t="shared" si="5"/>
        <v>C-5</v>
      </c>
      <c r="Q8" s="19" t="str">
        <f t="shared" si="12"/>
        <v/>
      </c>
      <c r="S8" t="str">
        <f t="shared" si="0"/>
        <v/>
      </c>
      <c r="U8" t="s">
        <v>15153</v>
      </c>
      <c r="V8" s="19">
        <f t="shared" si="6"/>
        <v>5</v>
      </c>
      <c r="W8" t="str">
        <f t="shared" si="7"/>
        <v>FI-4</v>
      </c>
      <c r="Y8" t="s">
        <v>15283</v>
      </c>
      <c r="Z8" t="s">
        <v>15119</v>
      </c>
      <c r="AA8" s="19">
        <f t="shared" si="8"/>
        <v>5</v>
      </c>
      <c r="AB8" t="str">
        <f t="shared" si="9"/>
        <v>M-0005</v>
      </c>
      <c r="AD8">
        <f t="shared" si="1"/>
        <v>30003302</v>
      </c>
      <c r="AE8" t="s">
        <v>47</v>
      </c>
      <c r="AF8" t="s">
        <v>458</v>
      </c>
      <c r="AG8">
        <f t="shared" si="10"/>
        <v>3302</v>
      </c>
      <c r="AH8">
        <f t="shared" si="11"/>
        <v>30003302</v>
      </c>
      <c r="AK8" t="s">
        <v>368</v>
      </c>
      <c r="AL8">
        <v>5</v>
      </c>
    </row>
    <row r="9" spans="1:38" x14ac:dyDescent="0.3">
      <c r="A9" t="s">
        <v>20237</v>
      </c>
      <c r="B9" s="2" t="s">
        <v>15118</v>
      </c>
      <c r="G9" t="s">
        <v>488</v>
      </c>
      <c r="H9" t="s">
        <v>461</v>
      </c>
      <c r="I9" s="19">
        <f t="shared" si="2"/>
        <v>6</v>
      </c>
      <c r="J9" s="27" t="str">
        <f t="shared" si="3"/>
        <v>T-5</v>
      </c>
      <c r="L9" t="s">
        <v>591</v>
      </c>
      <c r="M9" t="s">
        <v>461</v>
      </c>
      <c r="N9" s="19">
        <f t="shared" si="4"/>
        <v>6</v>
      </c>
      <c r="O9" t="str">
        <f t="shared" si="5"/>
        <v>C-6</v>
      </c>
      <c r="Q9" s="19" t="str">
        <f t="shared" si="12"/>
        <v/>
      </c>
      <c r="S9" t="str">
        <f t="shared" si="0"/>
        <v/>
      </c>
      <c r="U9" t="s">
        <v>15142</v>
      </c>
      <c r="V9" s="19">
        <f t="shared" si="6"/>
        <v>6</v>
      </c>
      <c r="W9" t="str">
        <f t="shared" si="7"/>
        <v>FI-5</v>
      </c>
      <c r="Y9" t="s">
        <v>16512</v>
      </c>
      <c r="Z9" t="s">
        <v>15119</v>
      </c>
      <c r="AA9" s="19">
        <f t="shared" si="8"/>
        <v>6</v>
      </c>
      <c r="AB9" t="str">
        <f t="shared" si="9"/>
        <v>M-0006</v>
      </c>
      <c r="AD9">
        <f t="shared" si="1"/>
        <v>30001107</v>
      </c>
      <c r="AE9" t="s">
        <v>27</v>
      </c>
      <c r="AF9" t="s">
        <v>458</v>
      </c>
      <c r="AG9">
        <f t="shared" si="10"/>
        <v>1107</v>
      </c>
      <c r="AH9">
        <f t="shared" si="11"/>
        <v>30001107</v>
      </c>
      <c r="AK9" t="s">
        <v>369</v>
      </c>
      <c r="AL9">
        <v>6</v>
      </c>
    </row>
    <row r="10" spans="1:38" x14ac:dyDescent="0.3">
      <c r="G10" t="s">
        <v>497</v>
      </c>
      <c r="H10" t="s">
        <v>461</v>
      </c>
      <c r="I10" s="19">
        <f t="shared" si="2"/>
        <v>7</v>
      </c>
      <c r="J10" s="27" t="str">
        <f t="shared" si="3"/>
        <v>T-6</v>
      </c>
      <c r="L10" t="s">
        <v>625</v>
      </c>
      <c r="M10" t="s">
        <v>622</v>
      </c>
      <c r="N10" s="19">
        <f t="shared" si="4"/>
        <v>7</v>
      </c>
      <c r="O10" t="str">
        <f t="shared" si="5"/>
        <v>C-7</v>
      </c>
      <c r="Q10" s="19" t="str">
        <f t="shared" si="12"/>
        <v/>
      </c>
      <c r="S10" t="str">
        <f t="shared" si="0"/>
        <v/>
      </c>
      <c r="U10" t="s">
        <v>15187</v>
      </c>
      <c r="V10" s="19">
        <f t="shared" si="6"/>
        <v>7</v>
      </c>
      <c r="W10" t="str">
        <f t="shared" si="7"/>
        <v>FI-6</v>
      </c>
      <c r="Y10" t="s">
        <v>16362</v>
      </c>
      <c r="Z10" t="s">
        <v>15119</v>
      </c>
      <c r="AA10" s="19">
        <f t="shared" si="8"/>
        <v>7</v>
      </c>
      <c r="AB10" t="str">
        <f t="shared" si="9"/>
        <v>M-0007</v>
      </c>
      <c r="AD10">
        <f t="shared" si="1"/>
        <v>30010202</v>
      </c>
      <c r="AE10" t="s">
        <v>258</v>
      </c>
      <c r="AF10" t="s">
        <v>458</v>
      </c>
      <c r="AG10">
        <f t="shared" si="10"/>
        <v>10202</v>
      </c>
      <c r="AH10">
        <f t="shared" si="11"/>
        <v>30010202</v>
      </c>
      <c r="AK10" t="s">
        <v>370</v>
      </c>
      <c r="AL10">
        <v>7</v>
      </c>
    </row>
    <row r="11" spans="1:38" x14ac:dyDescent="0.3">
      <c r="G11" t="s">
        <v>502</v>
      </c>
      <c r="H11" t="s">
        <v>461</v>
      </c>
      <c r="I11" s="19">
        <f t="shared" si="2"/>
        <v>8</v>
      </c>
      <c r="J11" s="27" t="str">
        <f t="shared" si="3"/>
        <v>T-7</v>
      </c>
      <c r="L11" t="s">
        <v>639</v>
      </c>
      <c r="M11" t="s">
        <v>622</v>
      </c>
      <c r="N11" s="19">
        <f t="shared" si="4"/>
        <v>8</v>
      </c>
      <c r="O11" t="str">
        <f t="shared" si="5"/>
        <v>C-8</v>
      </c>
      <c r="Q11" s="19" t="str">
        <f t="shared" si="12"/>
        <v/>
      </c>
      <c r="S11" t="str">
        <f t="shared" si="0"/>
        <v/>
      </c>
      <c r="U11" t="s">
        <v>15263</v>
      </c>
      <c r="V11" s="19">
        <f t="shared" si="6"/>
        <v>8</v>
      </c>
      <c r="W11" t="str">
        <f t="shared" si="7"/>
        <v>FI-7</v>
      </c>
      <c r="Y11" t="s">
        <v>15377</v>
      </c>
      <c r="Z11" t="s">
        <v>15119</v>
      </c>
      <c r="AA11" s="19">
        <f t="shared" si="8"/>
        <v>8</v>
      </c>
      <c r="AB11" t="str">
        <f t="shared" si="9"/>
        <v>M-0008</v>
      </c>
      <c r="AD11">
        <f t="shared" si="1"/>
        <v>30004103</v>
      </c>
      <c r="AE11" t="s">
        <v>51</v>
      </c>
      <c r="AF11" t="s">
        <v>458</v>
      </c>
      <c r="AG11">
        <f t="shared" si="10"/>
        <v>4103</v>
      </c>
      <c r="AH11">
        <f t="shared" si="11"/>
        <v>30004103</v>
      </c>
      <c r="AK11" t="s">
        <v>371</v>
      </c>
      <c r="AL11">
        <v>8</v>
      </c>
    </row>
    <row r="12" spans="1:38" x14ac:dyDescent="0.3">
      <c r="G12" t="s">
        <v>524</v>
      </c>
      <c r="H12" t="s">
        <v>461</v>
      </c>
      <c r="I12" s="19">
        <f t="shared" si="2"/>
        <v>9</v>
      </c>
      <c r="J12" s="27" t="str">
        <f t="shared" si="3"/>
        <v>T-8</v>
      </c>
      <c r="L12" t="s">
        <v>710</v>
      </c>
      <c r="M12" t="s">
        <v>622</v>
      </c>
      <c r="N12" s="19">
        <f t="shared" si="4"/>
        <v>9</v>
      </c>
      <c r="O12" t="str">
        <f t="shared" si="5"/>
        <v>C-9</v>
      </c>
      <c r="Q12" s="19" t="str">
        <f t="shared" si="12"/>
        <v/>
      </c>
      <c r="S12" t="str">
        <f t="shared" si="0"/>
        <v/>
      </c>
      <c r="U12" t="s">
        <v>15398</v>
      </c>
      <c r="V12" s="19">
        <f t="shared" si="6"/>
        <v>9</v>
      </c>
      <c r="W12" t="str">
        <f t="shared" si="7"/>
        <v>FI-8</v>
      </c>
      <c r="Y12" t="s">
        <v>15328</v>
      </c>
      <c r="Z12" t="s">
        <v>15119</v>
      </c>
      <c r="AA12" s="19">
        <f t="shared" si="8"/>
        <v>9</v>
      </c>
      <c r="AB12" t="str">
        <f t="shared" si="9"/>
        <v>M-0009</v>
      </c>
      <c r="AD12">
        <f t="shared" si="1"/>
        <v>30009201</v>
      </c>
      <c r="AE12" t="s">
        <v>237</v>
      </c>
      <c r="AF12" t="s">
        <v>458</v>
      </c>
      <c r="AG12">
        <f t="shared" si="10"/>
        <v>9201</v>
      </c>
      <c r="AH12">
        <f t="shared" si="11"/>
        <v>30009201</v>
      </c>
      <c r="AK12" t="s">
        <v>372</v>
      </c>
      <c r="AL12">
        <v>9</v>
      </c>
    </row>
    <row r="13" spans="1:38" x14ac:dyDescent="0.3">
      <c r="G13" t="s">
        <v>538</v>
      </c>
      <c r="H13" t="s">
        <v>461</v>
      </c>
      <c r="I13" s="19">
        <f t="shared" si="2"/>
        <v>10</v>
      </c>
      <c r="J13" s="27" t="str">
        <f t="shared" si="3"/>
        <v>T-9</v>
      </c>
      <c r="L13" t="s">
        <v>732</v>
      </c>
      <c r="M13" t="s">
        <v>622</v>
      </c>
      <c r="N13" s="19">
        <f t="shared" si="4"/>
        <v>10</v>
      </c>
      <c r="O13" t="str">
        <f t="shared" si="5"/>
        <v>C-10</v>
      </c>
      <c r="Q13" s="19" t="str">
        <f t="shared" si="12"/>
        <v/>
      </c>
      <c r="S13" t="str">
        <f t="shared" si="0"/>
        <v/>
      </c>
      <c r="U13" t="s">
        <v>15181</v>
      </c>
      <c r="V13" s="19">
        <f t="shared" si="6"/>
        <v>10</v>
      </c>
      <c r="W13" t="str">
        <f t="shared" si="7"/>
        <v>FI-9</v>
      </c>
      <c r="Y13" t="s">
        <v>16610</v>
      </c>
      <c r="Z13" t="s">
        <v>15119</v>
      </c>
      <c r="AA13" s="19">
        <f t="shared" si="8"/>
        <v>10</v>
      </c>
      <c r="AB13" t="str">
        <f t="shared" si="9"/>
        <v>M-00010</v>
      </c>
      <c r="AD13">
        <f t="shared" si="1"/>
        <v>30002101</v>
      </c>
      <c r="AE13" t="s">
        <v>15</v>
      </c>
      <c r="AF13" t="s">
        <v>458</v>
      </c>
      <c r="AG13">
        <f t="shared" si="10"/>
        <v>2101</v>
      </c>
      <c r="AH13">
        <f t="shared" si="11"/>
        <v>30002101</v>
      </c>
      <c r="AK13" t="s">
        <v>373</v>
      </c>
      <c r="AL13">
        <v>10</v>
      </c>
    </row>
    <row r="14" spans="1:38" x14ac:dyDescent="0.3">
      <c r="G14" t="s">
        <v>585</v>
      </c>
      <c r="H14" t="s">
        <v>461</v>
      </c>
      <c r="I14" s="19">
        <f t="shared" si="2"/>
        <v>11</v>
      </c>
      <c r="J14" s="27" t="str">
        <f t="shared" si="3"/>
        <v>T-10</v>
      </c>
      <c r="L14" t="s">
        <v>1114</v>
      </c>
      <c r="M14" t="s">
        <v>622</v>
      </c>
      <c r="N14" s="19">
        <f t="shared" si="4"/>
        <v>11</v>
      </c>
      <c r="O14" t="str">
        <f t="shared" si="5"/>
        <v>C-11</v>
      </c>
      <c r="Q14" s="19" t="str">
        <f t="shared" si="12"/>
        <v/>
      </c>
      <c r="S14" t="str">
        <f t="shared" si="0"/>
        <v/>
      </c>
      <c r="U14" t="s">
        <v>15551</v>
      </c>
      <c r="V14" s="19">
        <f t="shared" si="6"/>
        <v>11</v>
      </c>
      <c r="W14" t="str">
        <f t="shared" si="7"/>
        <v>FI-10</v>
      </c>
      <c r="Y14" t="s">
        <v>16002</v>
      </c>
      <c r="Z14" t="s">
        <v>15119</v>
      </c>
      <c r="AA14" s="19">
        <f t="shared" si="8"/>
        <v>11</v>
      </c>
      <c r="AB14" t="str">
        <f t="shared" si="9"/>
        <v>M-00011</v>
      </c>
      <c r="AD14">
        <f t="shared" si="1"/>
        <v>30008302</v>
      </c>
      <c r="AE14" t="s">
        <v>182</v>
      </c>
      <c r="AF14" t="s">
        <v>458</v>
      </c>
      <c r="AG14">
        <f t="shared" si="10"/>
        <v>8302</v>
      </c>
      <c r="AH14">
        <f t="shared" si="11"/>
        <v>30008302</v>
      </c>
      <c r="AK14" t="s">
        <v>374</v>
      </c>
      <c r="AL14">
        <v>11</v>
      </c>
    </row>
    <row r="15" spans="1:38" x14ac:dyDescent="0.3">
      <c r="G15" t="s">
        <v>590</v>
      </c>
      <c r="H15" t="s">
        <v>461</v>
      </c>
      <c r="I15" s="19">
        <f t="shared" si="2"/>
        <v>12</v>
      </c>
      <c r="J15" s="27" t="str">
        <f t="shared" si="3"/>
        <v>T-11</v>
      </c>
      <c r="L15" t="s">
        <v>1394</v>
      </c>
      <c r="M15" t="s">
        <v>622</v>
      </c>
      <c r="N15" s="19">
        <f t="shared" si="4"/>
        <v>12</v>
      </c>
      <c r="O15" t="str">
        <f t="shared" si="5"/>
        <v>C-12</v>
      </c>
      <c r="Q15" s="19" t="str">
        <f t="shared" si="12"/>
        <v/>
      </c>
      <c r="S15" t="str">
        <f t="shared" si="0"/>
        <v/>
      </c>
      <c r="U15" t="s">
        <v>15225</v>
      </c>
      <c r="V15" s="19">
        <f t="shared" si="6"/>
        <v>12</v>
      </c>
      <c r="W15" t="str">
        <f t="shared" si="7"/>
        <v>FI-11</v>
      </c>
      <c r="Y15" t="s">
        <v>15794</v>
      </c>
      <c r="Z15" t="s">
        <v>15119</v>
      </c>
      <c r="AA15" s="19">
        <f t="shared" si="8"/>
        <v>12</v>
      </c>
      <c r="AB15" t="str">
        <f t="shared" si="9"/>
        <v>M-00012</v>
      </c>
      <c r="AD15">
        <f t="shared" si="1"/>
        <v>30008202</v>
      </c>
      <c r="AE15" t="s">
        <v>175</v>
      </c>
      <c r="AF15" t="s">
        <v>458</v>
      </c>
      <c r="AG15">
        <f t="shared" si="10"/>
        <v>8202</v>
      </c>
      <c r="AH15">
        <f t="shared" si="11"/>
        <v>30008202</v>
      </c>
      <c r="AK15" t="s">
        <v>375</v>
      </c>
      <c r="AL15">
        <v>12</v>
      </c>
    </row>
    <row r="16" spans="1:38" x14ac:dyDescent="0.3">
      <c r="G16" t="s">
        <v>603</v>
      </c>
      <c r="H16" t="s">
        <v>461</v>
      </c>
      <c r="I16" s="19">
        <f t="shared" si="2"/>
        <v>13</v>
      </c>
      <c r="J16" s="27" t="str">
        <f t="shared" si="3"/>
        <v>T-12</v>
      </c>
      <c r="L16" t="s">
        <v>1609</v>
      </c>
      <c r="M16" t="s">
        <v>622</v>
      </c>
      <c r="N16" s="19">
        <f t="shared" si="4"/>
        <v>13</v>
      </c>
      <c r="O16" t="str">
        <f t="shared" si="5"/>
        <v>C-13</v>
      </c>
      <c r="Q16" s="19" t="str">
        <f t="shared" si="12"/>
        <v/>
      </c>
      <c r="S16" t="str">
        <f t="shared" si="0"/>
        <v/>
      </c>
      <c r="U16" t="s">
        <v>15784</v>
      </c>
      <c r="V16" s="19">
        <f t="shared" si="6"/>
        <v>13</v>
      </c>
      <c r="W16" t="str">
        <f t="shared" si="7"/>
        <v>FI-12</v>
      </c>
      <c r="Y16" t="s">
        <v>19104</v>
      </c>
      <c r="Z16" t="s">
        <v>15119</v>
      </c>
      <c r="AA16" s="19">
        <f t="shared" si="8"/>
        <v>13</v>
      </c>
      <c r="AB16" t="str">
        <f t="shared" si="9"/>
        <v>M-00013</v>
      </c>
      <c r="AD16">
        <f t="shared" si="1"/>
        <v>30015101</v>
      </c>
      <c r="AE16" t="s">
        <v>359</v>
      </c>
      <c r="AF16" t="s">
        <v>458</v>
      </c>
      <c r="AG16">
        <f t="shared" si="10"/>
        <v>15101</v>
      </c>
      <c r="AH16">
        <f t="shared" si="11"/>
        <v>30015101</v>
      </c>
      <c r="AK16" t="s">
        <v>376</v>
      </c>
      <c r="AL16">
        <v>13</v>
      </c>
    </row>
    <row r="17" spans="7:38" x14ac:dyDescent="0.3">
      <c r="G17" t="s">
        <v>624</v>
      </c>
      <c r="H17" t="s">
        <v>622</v>
      </c>
      <c r="I17" s="19">
        <f t="shared" si="2"/>
        <v>14</v>
      </c>
      <c r="J17" s="27" t="str">
        <f t="shared" si="3"/>
        <v>T-13</v>
      </c>
      <c r="L17" t="s">
        <v>2029</v>
      </c>
      <c r="M17" t="s">
        <v>622</v>
      </c>
      <c r="N17" s="19">
        <f t="shared" si="4"/>
        <v>14</v>
      </c>
      <c r="O17" t="str">
        <f t="shared" si="5"/>
        <v>C-14</v>
      </c>
      <c r="Q17" s="19" t="str">
        <f t="shared" si="12"/>
        <v/>
      </c>
      <c r="S17" t="str">
        <f t="shared" si="0"/>
        <v/>
      </c>
      <c r="U17" t="s">
        <v>15896</v>
      </c>
      <c r="V17" s="19">
        <f t="shared" si="6"/>
        <v>14</v>
      </c>
      <c r="W17" t="str">
        <f t="shared" si="7"/>
        <v>FI-13</v>
      </c>
      <c r="Y17" t="s">
        <v>15349</v>
      </c>
      <c r="Z17" t="s">
        <v>15119</v>
      </c>
      <c r="AA17" s="19">
        <f t="shared" si="8"/>
        <v>14</v>
      </c>
      <c r="AB17" t="str">
        <f t="shared" si="9"/>
        <v>M-00014</v>
      </c>
      <c r="AD17">
        <f t="shared" si="1"/>
        <v>30013402</v>
      </c>
      <c r="AE17" t="s">
        <v>335</v>
      </c>
      <c r="AF17" t="s">
        <v>458</v>
      </c>
      <c r="AG17">
        <f t="shared" si="10"/>
        <v>13402</v>
      </c>
      <c r="AH17">
        <f t="shared" si="11"/>
        <v>30013402</v>
      </c>
      <c r="AK17" t="s">
        <v>377</v>
      </c>
      <c r="AL17">
        <v>14</v>
      </c>
    </row>
    <row r="18" spans="7:38" x14ac:dyDescent="0.3">
      <c r="G18" t="s">
        <v>638</v>
      </c>
      <c r="H18" t="s">
        <v>622</v>
      </c>
      <c r="I18" s="19">
        <f t="shared" si="2"/>
        <v>15</v>
      </c>
      <c r="J18" s="27" t="str">
        <f t="shared" si="3"/>
        <v>T-14</v>
      </c>
      <c r="L18" t="s">
        <v>10450</v>
      </c>
      <c r="M18" t="s">
        <v>10447</v>
      </c>
      <c r="N18" s="19">
        <f t="shared" si="4"/>
        <v>15</v>
      </c>
      <c r="O18" t="str">
        <f t="shared" si="5"/>
        <v>C-15</v>
      </c>
      <c r="Q18" s="19" t="str">
        <f t="shared" si="12"/>
        <v/>
      </c>
      <c r="S18" t="str">
        <f t="shared" si="0"/>
        <v/>
      </c>
      <c r="U18" t="s">
        <v>16357</v>
      </c>
      <c r="V18" s="19">
        <f t="shared" si="6"/>
        <v>15</v>
      </c>
      <c r="W18" t="str">
        <f t="shared" si="7"/>
        <v>FI-14</v>
      </c>
      <c r="Y18" t="s">
        <v>15587</v>
      </c>
      <c r="Z18" t="s">
        <v>15119</v>
      </c>
      <c r="AA18" s="19">
        <f t="shared" si="8"/>
        <v>15</v>
      </c>
      <c r="AB18" t="str">
        <f t="shared" si="9"/>
        <v>M-00015</v>
      </c>
      <c r="AD18">
        <f t="shared" si="1"/>
        <v>30016102</v>
      </c>
      <c r="AE18" t="s">
        <v>196</v>
      </c>
      <c r="AF18" t="s">
        <v>458</v>
      </c>
      <c r="AG18">
        <f t="shared" si="10"/>
        <v>16102</v>
      </c>
      <c r="AH18">
        <f t="shared" si="11"/>
        <v>30016102</v>
      </c>
      <c r="AK18" t="s">
        <v>378</v>
      </c>
      <c r="AL18">
        <v>15</v>
      </c>
    </row>
    <row r="19" spans="7:38" x14ac:dyDescent="0.3">
      <c r="G19" t="s">
        <v>666</v>
      </c>
      <c r="H19" t="s">
        <v>622</v>
      </c>
      <c r="I19" s="19">
        <f t="shared" si="2"/>
        <v>16</v>
      </c>
      <c r="J19" s="27" t="str">
        <f t="shared" si="3"/>
        <v>T-15</v>
      </c>
      <c r="L19" t="s">
        <v>10459</v>
      </c>
      <c r="M19" t="s">
        <v>10447</v>
      </c>
      <c r="N19" s="19">
        <f t="shared" si="4"/>
        <v>16</v>
      </c>
      <c r="O19" t="str">
        <f t="shared" si="5"/>
        <v>C-16</v>
      </c>
      <c r="Q19" s="19" t="str">
        <f t="shared" si="12"/>
        <v/>
      </c>
      <c r="S19" t="str">
        <f t="shared" si="0"/>
        <v/>
      </c>
      <c r="U19" t="s">
        <v>16748</v>
      </c>
      <c r="V19" s="19">
        <f t="shared" si="6"/>
        <v>16</v>
      </c>
      <c r="W19" t="str">
        <f t="shared" si="7"/>
        <v>FI-15</v>
      </c>
      <c r="Y19" t="s">
        <v>15399</v>
      </c>
      <c r="Z19" t="s">
        <v>15119</v>
      </c>
      <c r="AA19" s="19">
        <f t="shared" si="8"/>
        <v>16</v>
      </c>
      <c r="AB19" t="str">
        <f t="shared" si="9"/>
        <v>M-00016</v>
      </c>
      <c r="AD19">
        <f t="shared" si="1"/>
        <v>30005402</v>
      </c>
      <c r="AE19" t="s">
        <v>75</v>
      </c>
      <c r="AF19" t="s">
        <v>458</v>
      </c>
      <c r="AG19">
        <f t="shared" si="10"/>
        <v>5402</v>
      </c>
      <c r="AH19">
        <f t="shared" si="11"/>
        <v>30005402</v>
      </c>
      <c r="AK19" t="s">
        <v>379</v>
      </c>
      <c r="AL19">
        <v>16</v>
      </c>
    </row>
    <row r="20" spans="7:38" x14ac:dyDescent="0.3">
      <c r="G20" t="s">
        <v>681</v>
      </c>
      <c r="H20" t="s">
        <v>622</v>
      </c>
      <c r="I20" s="19">
        <f t="shared" si="2"/>
        <v>17</v>
      </c>
      <c r="J20" s="27" t="str">
        <f t="shared" si="3"/>
        <v>T-16</v>
      </c>
      <c r="L20" t="s">
        <v>10466</v>
      </c>
      <c r="M20" t="s">
        <v>10447</v>
      </c>
      <c r="N20" s="19">
        <f t="shared" si="4"/>
        <v>17</v>
      </c>
      <c r="O20" t="str">
        <f t="shared" si="5"/>
        <v>C-17</v>
      </c>
      <c r="Q20" s="19" t="str">
        <f t="shared" si="12"/>
        <v/>
      </c>
      <c r="S20" t="str">
        <f t="shared" si="0"/>
        <v/>
      </c>
      <c r="U20" t="s">
        <v>16795</v>
      </c>
      <c r="V20" s="19">
        <f t="shared" si="6"/>
        <v>17</v>
      </c>
      <c r="W20" t="str">
        <f t="shared" si="7"/>
        <v>FI-16</v>
      </c>
      <c r="Y20" t="s">
        <v>15144</v>
      </c>
      <c r="Z20" t="s">
        <v>15119</v>
      </c>
      <c r="AA20" s="19">
        <f t="shared" si="8"/>
        <v>17</v>
      </c>
      <c r="AB20" t="str">
        <f t="shared" si="9"/>
        <v>M-00017</v>
      </c>
      <c r="AD20">
        <f t="shared" si="1"/>
        <v>30012201</v>
      </c>
      <c r="AE20" t="s">
        <v>291</v>
      </c>
      <c r="AF20" t="s">
        <v>458</v>
      </c>
      <c r="AG20">
        <f t="shared" si="10"/>
        <v>12201</v>
      </c>
      <c r="AH20">
        <f t="shared" si="11"/>
        <v>30012201</v>
      </c>
      <c r="AK20" t="s">
        <v>26</v>
      </c>
      <c r="AL20">
        <v>1101</v>
      </c>
    </row>
    <row r="21" spans="7:38" x14ac:dyDescent="0.3">
      <c r="G21" t="s">
        <v>688</v>
      </c>
      <c r="H21" t="s">
        <v>622</v>
      </c>
      <c r="I21" s="19">
        <f t="shared" si="2"/>
        <v>18</v>
      </c>
      <c r="J21" s="27" t="str">
        <f t="shared" si="3"/>
        <v>T-17</v>
      </c>
      <c r="L21" t="s">
        <v>10473</v>
      </c>
      <c r="M21" t="s">
        <v>10447</v>
      </c>
      <c r="N21" s="19">
        <f t="shared" si="4"/>
        <v>18</v>
      </c>
      <c r="O21" t="str">
        <f t="shared" si="5"/>
        <v>C-18</v>
      </c>
      <c r="Q21" s="19" t="str">
        <f t="shared" si="12"/>
        <v/>
      </c>
      <c r="S21" t="str">
        <f t="shared" si="0"/>
        <v/>
      </c>
      <c r="U21" t="s">
        <v>20274</v>
      </c>
      <c r="V21" s="19">
        <f t="shared" si="6"/>
        <v>18</v>
      </c>
      <c r="W21" t="str">
        <f t="shared" si="7"/>
        <v>FI-17</v>
      </c>
      <c r="Y21" t="s">
        <v>16044</v>
      </c>
      <c r="Z21" t="s">
        <v>15119</v>
      </c>
      <c r="AA21" s="19">
        <f t="shared" si="8"/>
        <v>18</v>
      </c>
      <c r="AB21" t="str">
        <f t="shared" si="9"/>
        <v>M-00018</v>
      </c>
      <c r="AD21">
        <f t="shared" si="1"/>
        <v>30008303</v>
      </c>
      <c r="AE21" t="s">
        <v>183</v>
      </c>
      <c r="AF21" t="s">
        <v>458</v>
      </c>
      <c r="AG21">
        <f t="shared" si="10"/>
        <v>8303</v>
      </c>
      <c r="AH21">
        <f t="shared" si="11"/>
        <v>30008303</v>
      </c>
      <c r="AK21" t="s">
        <v>27</v>
      </c>
      <c r="AL21">
        <v>1107</v>
      </c>
    </row>
    <row r="22" spans="7:38" x14ac:dyDescent="0.3">
      <c r="G22" t="s">
        <v>466</v>
      </c>
      <c r="H22" t="s">
        <v>622</v>
      </c>
      <c r="I22" s="19">
        <f t="shared" si="2"/>
        <v>19</v>
      </c>
      <c r="J22" s="27" t="str">
        <f t="shared" si="3"/>
        <v>T-18</v>
      </c>
      <c r="L22" t="s">
        <v>10883</v>
      </c>
      <c r="M22" t="s">
        <v>10447</v>
      </c>
      <c r="N22" s="19">
        <f t="shared" si="4"/>
        <v>19</v>
      </c>
      <c r="O22" t="str">
        <f t="shared" si="5"/>
        <v>C-19</v>
      </c>
      <c r="Q22" s="19" t="str">
        <f t="shared" si="12"/>
        <v/>
      </c>
      <c r="S22" t="str">
        <f t="shared" si="0"/>
        <v/>
      </c>
      <c r="V22" s="19" t="str">
        <f t="shared" si="6"/>
        <v/>
      </c>
      <c r="W22" t="str">
        <f t="shared" si="7"/>
        <v/>
      </c>
      <c r="Y22" t="s">
        <v>15728</v>
      </c>
      <c r="Z22" t="s">
        <v>15119</v>
      </c>
      <c r="AA22" s="19">
        <f t="shared" si="8"/>
        <v>19</v>
      </c>
      <c r="AB22" t="str">
        <f t="shared" si="9"/>
        <v>M-00019</v>
      </c>
      <c r="AD22">
        <f t="shared" si="1"/>
        <v>30002201</v>
      </c>
      <c r="AE22" t="s">
        <v>36</v>
      </c>
      <c r="AF22" t="s">
        <v>458</v>
      </c>
      <c r="AG22">
        <f t="shared" si="10"/>
        <v>2201</v>
      </c>
      <c r="AH22">
        <f t="shared" si="11"/>
        <v>30002201</v>
      </c>
      <c r="AK22" t="s">
        <v>28</v>
      </c>
      <c r="AL22">
        <v>1401</v>
      </c>
    </row>
    <row r="23" spans="7:38" x14ac:dyDescent="0.3">
      <c r="G23" t="s">
        <v>767</v>
      </c>
      <c r="H23" t="s">
        <v>622</v>
      </c>
      <c r="I23" s="19">
        <f t="shared" si="2"/>
        <v>20</v>
      </c>
      <c r="J23" s="27" t="str">
        <f t="shared" si="3"/>
        <v>T-19</v>
      </c>
      <c r="L23" t="s">
        <v>14610</v>
      </c>
      <c r="M23" t="s">
        <v>14608</v>
      </c>
      <c r="N23" s="19">
        <f t="shared" si="4"/>
        <v>20</v>
      </c>
      <c r="O23" t="str">
        <f t="shared" si="5"/>
        <v>C-20</v>
      </c>
      <c r="Q23" s="19" t="str">
        <f t="shared" si="12"/>
        <v/>
      </c>
      <c r="S23" t="str">
        <f t="shared" si="0"/>
        <v/>
      </c>
      <c r="V23" s="19" t="str">
        <f t="shared" si="6"/>
        <v/>
      </c>
      <c r="W23" t="str">
        <f t="shared" si="7"/>
        <v/>
      </c>
      <c r="Y23" t="s">
        <v>16283</v>
      </c>
      <c r="Z23" t="s">
        <v>15119</v>
      </c>
      <c r="AA23" s="19">
        <f t="shared" si="8"/>
        <v>20</v>
      </c>
      <c r="AB23" t="str">
        <f t="shared" si="9"/>
        <v>M-00020</v>
      </c>
      <c r="AD23">
        <f t="shared" si="1"/>
        <v>30010102</v>
      </c>
      <c r="AE23" t="s">
        <v>249</v>
      </c>
      <c r="AF23" t="s">
        <v>458</v>
      </c>
      <c r="AG23">
        <f t="shared" si="10"/>
        <v>10102</v>
      </c>
      <c r="AH23">
        <f t="shared" si="11"/>
        <v>30010102</v>
      </c>
      <c r="AK23" t="s">
        <v>29</v>
      </c>
      <c r="AL23">
        <v>1402</v>
      </c>
    </row>
    <row r="24" spans="7:38" x14ac:dyDescent="0.3">
      <c r="G24" t="s">
        <v>814</v>
      </c>
      <c r="H24" t="s">
        <v>622</v>
      </c>
      <c r="I24" s="19">
        <f t="shared" si="2"/>
        <v>21</v>
      </c>
      <c r="J24" s="27" t="str">
        <f t="shared" si="3"/>
        <v>T-20</v>
      </c>
      <c r="L24" t="s">
        <v>14621</v>
      </c>
      <c r="M24" t="s">
        <v>14608</v>
      </c>
      <c r="N24" s="19">
        <f t="shared" si="4"/>
        <v>21</v>
      </c>
      <c r="O24" t="str">
        <f t="shared" si="5"/>
        <v>C-21</v>
      </c>
      <c r="Q24" s="19" t="str">
        <f t="shared" si="12"/>
        <v/>
      </c>
      <c r="S24" t="str">
        <f t="shared" si="0"/>
        <v/>
      </c>
      <c r="V24" s="19" t="str">
        <f t="shared" si="6"/>
        <v/>
      </c>
      <c r="W24" t="str">
        <f t="shared" si="7"/>
        <v/>
      </c>
      <c r="Y24" t="s">
        <v>15634</v>
      </c>
      <c r="Z24" t="s">
        <v>15119</v>
      </c>
      <c r="AA24" s="19">
        <f t="shared" si="8"/>
        <v>21</v>
      </c>
      <c r="AB24" t="str">
        <f t="shared" si="9"/>
        <v>M-00021</v>
      </c>
      <c r="AD24">
        <f t="shared" si="1"/>
        <v>30003102</v>
      </c>
      <c r="AE24" t="s">
        <v>42</v>
      </c>
      <c r="AF24" t="s">
        <v>458</v>
      </c>
      <c r="AG24">
        <f t="shared" si="10"/>
        <v>3102</v>
      </c>
      <c r="AH24">
        <f t="shared" si="11"/>
        <v>30003102</v>
      </c>
      <c r="AK24" t="s">
        <v>30</v>
      </c>
      <c r="AL24">
        <v>1403</v>
      </c>
    </row>
    <row r="25" spans="7:38" x14ac:dyDescent="0.3">
      <c r="G25" t="s">
        <v>1113</v>
      </c>
      <c r="H25" t="s">
        <v>622</v>
      </c>
      <c r="I25" s="19">
        <f t="shared" si="2"/>
        <v>22</v>
      </c>
      <c r="J25" s="27" t="str">
        <f t="shared" si="3"/>
        <v>T-21</v>
      </c>
      <c r="L25" t="s">
        <v>14630</v>
      </c>
      <c r="M25" t="s">
        <v>14608</v>
      </c>
      <c r="N25" s="19">
        <f t="shared" si="4"/>
        <v>22</v>
      </c>
      <c r="O25" t="str">
        <f t="shared" si="5"/>
        <v>C-22</v>
      </c>
      <c r="Q25" s="19" t="str">
        <f t="shared" si="12"/>
        <v/>
      </c>
      <c r="S25" t="str">
        <f t="shared" si="0"/>
        <v/>
      </c>
      <c r="V25" s="19" t="str">
        <f t="shared" si="6"/>
        <v/>
      </c>
      <c r="W25" t="str">
        <f t="shared" si="7"/>
        <v/>
      </c>
      <c r="Y25" t="s">
        <v>18665</v>
      </c>
      <c r="Z25" t="s">
        <v>15119</v>
      </c>
      <c r="AA25" s="19">
        <f t="shared" si="8"/>
        <v>22</v>
      </c>
      <c r="AB25" t="str">
        <f t="shared" si="9"/>
        <v>M-00022</v>
      </c>
      <c r="AD25">
        <f t="shared" si="1"/>
        <v>30005502</v>
      </c>
      <c r="AE25" t="s">
        <v>80</v>
      </c>
      <c r="AF25" t="s">
        <v>458</v>
      </c>
      <c r="AG25">
        <f t="shared" si="10"/>
        <v>5502</v>
      </c>
      <c r="AH25">
        <f t="shared" si="11"/>
        <v>30005502</v>
      </c>
      <c r="AK25" t="s">
        <v>31</v>
      </c>
      <c r="AL25">
        <v>1404</v>
      </c>
    </row>
    <row r="26" spans="7:38" x14ac:dyDescent="0.3">
      <c r="G26" t="s">
        <v>1393</v>
      </c>
      <c r="H26" t="s">
        <v>622</v>
      </c>
      <c r="I26" s="19">
        <f t="shared" si="2"/>
        <v>23</v>
      </c>
      <c r="J26" s="27" t="str">
        <f t="shared" si="3"/>
        <v>T-22</v>
      </c>
      <c r="L26" t="s">
        <v>14638</v>
      </c>
      <c r="M26" t="s">
        <v>14608</v>
      </c>
      <c r="N26" s="19">
        <f t="shared" si="4"/>
        <v>23</v>
      </c>
      <c r="O26" t="str">
        <f t="shared" si="5"/>
        <v>C-23</v>
      </c>
      <c r="Q26" s="19" t="str">
        <f t="shared" si="12"/>
        <v/>
      </c>
      <c r="S26" t="str">
        <f t="shared" si="0"/>
        <v/>
      </c>
      <c r="V26" s="19" t="str">
        <f t="shared" si="6"/>
        <v/>
      </c>
      <c r="W26" t="str">
        <f t="shared" si="7"/>
        <v/>
      </c>
      <c r="Y26" t="s">
        <v>18499</v>
      </c>
      <c r="Z26" t="s">
        <v>15119</v>
      </c>
      <c r="AA26" s="19">
        <f t="shared" si="8"/>
        <v>23</v>
      </c>
      <c r="AB26" t="str">
        <f t="shared" si="9"/>
        <v>M-00023</v>
      </c>
      <c r="AD26">
        <f t="shared" si="1"/>
        <v>30013403</v>
      </c>
      <c r="AE26" t="s">
        <v>336</v>
      </c>
      <c r="AF26" t="s">
        <v>458</v>
      </c>
      <c r="AG26">
        <f t="shared" si="10"/>
        <v>13403</v>
      </c>
      <c r="AH26">
        <f t="shared" si="11"/>
        <v>30013403</v>
      </c>
      <c r="AK26" t="s">
        <v>32</v>
      </c>
      <c r="AL26">
        <v>1405</v>
      </c>
    </row>
    <row r="27" spans="7:38" x14ac:dyDescent="0.3">
      <c r="G27" t="s">
        <v>1411</v>
      </c>
      <c r="H27" t="s">
        <v>622</v>
      </c>
      <c r="I27" s="19">
        <f t="shared" si="2"/>
        <v>24</v>
      </c>
      <c r="J27" s="27" t="str">
        <f t="shared" si="3"/>
        <v>T-23</v>
      </c>
      <c r="L27" t="s">
        <v>14659</v>
      </c>
      <c r="M27" t="s">
        <v>14608</v>
      </c>
      <c r="N27" s="19">
        <f t="shared" si="4"/>
        <v>24</v>
      </c>
      <c r="O27" t="str">
        <f t="shared" si="5"/>
        <v>C-24</v>
      </c>
      <c r="Q27" s="19" t="str">
        <f t="shared" si="12"/>
        <v/>
      </c>
      <c r="S27" t="str">
        <f t="shared" si="0"/>
        <v/>
      </c>
      <c r="V27" s="19" t="str">
        <f t="shared" si="6"/>
        <v/>
      </c>
      <c r="W27" t="str">
        <f t="shared" si="7"/>
        <v/>
      </c>
      <c r="Y27" t="s">
        <v>17149</v>
      </c>
      <c r="Z27" t="s">
        <v>15119</v>
      </c>
      <c r="AA27" s="19">
        <f t="shared" si="8"/>
        <v>24</v>
      </c>
      <c r="AB27" t="str">
        <f t="shared" si="9"/>
        <v>M-00024</v>
      </c>
      <c r="AD27">
        <f t="shared" si="1"/>
        <v>30005302</v>
      </c>
      <c r="AE27" t="s">
        <v>71</v>
      </c>
      <c r="AF27" t="s">
        <v>458</v>
      </c>
      <c r="AG27">
        <f t="shared" si="10"/>
        <v>5302</v>
      </c>
      <c r="AH27">
        <f t="shared" si="11"/>
        <v>30005302</v>
      </c>
      <c r="AK27" t="s">
        <v>15</v>
      </c>
      <c r="AL27">
        <v>2101</v>
      </c>
    </row>
    <row r="28" spans="7:38" x14ac:dyDescent="0.3">
      <c r="G28" t="s">
        <v>1591</v>
      </c>
      <c r="H28" t="s">
        <v>622</v>
      </c>
      <c r="I28" s="19">
        <f t="shared" si="2"/>
        <v>25</v>
      </c>
      <c r="J28" s="27" t="str">
        <f t="shared" si="3"/>
        <v>T-24</v>
      </c>
      <c r="L28" t="s">
        <v>14666</v>
      </c>
      <c r="M28" t="s">
        <v>14608</v>
      </c>
      <c r="N28" s="19">
        <f t="shared" si="4"/>
        <v>25</v>
      </c>
      <c r="O28" t="str">
        <f t="shared" si="5"/>
        <v>C-25</v>
      </c>
      <c r="Q28" s="27" t="str">
        <f t="shared" ref="Q28:Q69" si="13">++IF(R28="","",Q27+1)</f>
        <v/>
      </c>
      <c r="S28" t="str">
        <f t="shared" si="0"/>
        <v/>
      </c>
      <c r="V28" s="19" t="str">
        <f t="shared" si="6"/>
        <v/>
      </c>
      <c r="W28" t="str">
        <f t="shared" si="7"/>
        <v/>
      </c>
      <c r="Y28" t="s">
        <v>15738</v>
      </c>
      <c r="Z28" t="s">
        <v>15119</v>
      </c>
      <c r="AA28" s="19">
        <f t="shared" si="8"/>
        <v>25</v>
      </c>
      <c r="AB28" t="str">
        <f t="shared" si="9"/>
        <v>M-00025</v>
      </c>
      <c r="AD28">
        <f t="shared" si="1"/>
        <v>30015102</v>
      </c>
      <c r="AE28" t="s">
        <v>360</v>
      </c>
      <c r="AF28" t="s">
        <v>458</v>
      </c>
      <c r="AG28">
        <f t="shared" si="10"/>
        <v>15102</v>
      </c>
      <c r="AH28">
        <f t="shared" si="11"/>
        <v>30015102</v>
      </c>
      <c r="AK28" t="s">
        <v>33</v>
      </c>
      <c r="AL28">
        <v>2102</v>
      </c>
    </row>
    <row r="29" spans="7:38" x14ac:dyDescent="0.3">
      <c r="G29" t="s">
        <v>1608</v>
      </c>
      <c r="H29" t="s">
        <v>622</v>
      </c>
      <c r="I29" s="19">
        <f t="shared" si="2"/>
        <v>26</v>
      </c>
      <c r="J29" s="27" t="str">
        <f t="shared" si="3"/>
        <v>T-25</v>
      </c>
      <c r="L29" t="s">
        <v>14674</v>
      </c>
      <c r="M29" t="s">
        <v>14608</v>
      </c>
      <c r="N29" s="19">
        <f t="shared" si="4"/>
        <v>26</v>
      </c>
      <c r="O29" t="str">
        <f t="shared" si="5"/>
        <v>C-26</v>
      </c>
      <c r="Q29" s="27" t="str">
        <f t="shared" si="13"/>
        <v/>
      </c>
      <c r="S29" t="str">
        <f t="shared" si="0"/>
        <v/>
      </c>
      <c r="V29" s="19" t="str">
        <f t="shared" si="6"/>
        <v/>
      </c>
      <c r="W29" t="str">
        <f t="shared" si="7"/>
        <v/>
      </c>
      <c r="Y29" t="s">
        <v>15668</v>
      </c>
      <c r="Z29" t="s">
        <v>15119</v>
      </c>
      <c r="AA29" s="19">
        <f t="shared" si="8"/>
        <v>26</v>
      </c>
      <c r="AB29" t="str">
        <f t="shared" si="9"/>
        <v>M-00026</v>
      </c>
      <c r="AD29">
        <f t="shared" si="1"/>
        <v>30001402</v>
      </c>
      <c r="AE29" t="s">
        <v>29</v>
      </c>
      <c r="AF29" t="s">
        <v>458</v>
      </c>
      <c r="AG29">
        <f t="shared" si="10"/>
        <v>1402</v>
      </c>
      <c r="AH29">
        <f t="shared" si="11"/>
        <v>30001402</v>
      </c>
      <c r="AK29" t="s">
        <v>34</v>
      </c>
      <c r="AL29">
        <v>2103</v>
      </c>
    </row>
    <row r="30" spans="7:38" x14ac:dyDescent="0.3">
      <c r="G30" t="s">
        <v>2028</v>
      </c>
      <c r="H30" t="s">
        <v>622</v>
      </c>
      <c r="I30" s="19">
        <f t="shared" si="2"/>
        <v>27</v>
      </c>
      <c r="J30" s="27" t="str">
        <f t="shared" si="3"/>
        <v>T-26</v>
      </c>
      <c r="L30" t="s">
        <v>14818</v>
      </c>
      <c r="M30" t="s">
        <v>14608</v>
      </c>
      <c r="N30" s="19">
        <f t="shared" si="4"/>
        <v>27</v>
      </c>
      <c r="O30" t="str">
        <f t="shared" si="5"/>
        <v>C-27</v>
      </c>
      <c r="Q30" s="27" t="str">
        <f t="shared" si="13"/>
        <v/>
      </c>
      <c r="S30" t="str">
        <f t="shared" si="0"/>
        <v/>
      </c>
      <c r="V30" s="19" t="str">
        <f t="shared" si="6"/>
        <v/>
      </c>
      <c r="W30" t="str">
        <f t="shared" si="7"/>
        <v/>
      </c>
      <c r="Y30" t="s">
        <v>17742</v>
      </c>
      <c r="Z30" t="s">
        <v>15119</v>
      </c>
      <c r="AA30" s="19">
        <f t="shared" si="8"/>
        <v>27</v>
      </c>
      <c r="AB30" t="str">
        <f t="shared" si="9"/>
        <v>M-00027</v>
      </c>
      <c r="AD30">
        <f t="shared" si="1"/>
        <v>30004202</v>
      </c>
      <c r="AE30" t="s">
        <v>56</v>
      </c>
      <c r="AF30" t="s">
        <v>458</v>
      </c>
      <c r="AG30">
        <f t="shared" si="10"/>
        <v>4202</v>
      </c>
      <c r="AH30">
        <f t="shared" si="11"/>
        <v>30004202</v>
      </c>
      <c r="AK30" t="s">
        <v>35</v>
      </c>
      <c r="AL30">
        <v>2104</v>
      </c>
    </row>
    <row r="31" spans="7:38" x14ac:dyDescent="0.3">
      <c r="G31" t="s">
        <v>2247</v>
      </c>
      <c r="H31" t="s">
        <v>622</v>
      </c>
      <c r="I31" s="19">
        <f t="shared" si="2"/>
        <v>28</v>
      </c>
      <c r="J31" s="27" t="str">
        <f t="shared" si="3"/>
        <v>T-27</v>
      </c>
      <c r="L31" t="s">
        <v>14949</v>
      </c>
      <c r="M31" t="s">
        <v>14608</v>
      </c>
      <c r="N31" s="19">
        <f t="shared" si="4"/>
        <v>28</v>
      </c>
      <c r="O31" t="str">
        <f t="shared" si="5"/>
        <v>C-28</v>
      </c>
      <c r="Q31" s="27" t="str">
        <f t="shared" si="13"/>
        <v/>
      </c>
      <c r="S31" t="str">
        <f t="shared" si="0"/>
        <v/>
      </c>
      <c r="V31" s="19" t="str">
        <f t="shared" si="6"/>
        <v/>
      </c>
      <c r="W31" t="str">
        <f t="shared" si="7"/>
        <v/>
      </c>
      <c r="Y31" t="s">
        <v>18372</v>
      </c>
      <c r="Z31" t="s">
        <v>15119</v>
      </c>
      <c r="AA31" s="19">
        <f t="shared" si="8"/>
        <v>28</v>
      </c>
      <c r="AB31" t="str">
        <f t="shared" si="9"/>
        <v>M-00028</v>
      </c>
      <c r="AD31">
        <f t="shared" si="1"/>
        <v>30008203</v>
      </c>
      <c r="AE31" t="s">
        <v>176</v>
      </c>
      <c r="AF31" t="s">
        <v>458</v>
      </c>
      <c r="AG31">
        <f t="shared" si="10"/>
        <v>8203</v>
      </c>
      <c r="AH31">
        <f t="shared" si="11"/>
        <v>30008203</v>
      </c>
      <c r="AK31" t="s">
        <v>36</v>
      </c>
      <c r="AL31">
        <v>2201</v>
      </c>
    </row>
    <row r="32" spans="7:38" x14ac:dyDescent="0.3">
      <c r="G32" t="s">
        <v>2347</v>
      </c>
      <c r="H32" t="s">
        <v>622</v>
      </c>
      <c r="I32" s="19">
        <f t="shared" si="2"/>
        <v>29</v>
      </c>
      <c r="J32" s="27" t="str">
        <f t="shared" si="3"/>
        <v>T-28</v>
      </c>
      <c r="L32" t="s">
        <v>15061</v>
      </c>
      <c r="M32" t="s">
        <v>14608</v>
      </c>
      <c r="N32" s="19">
        <f t="shared" si="4"/>
        <v>29</v>
      </c>
      <c r="O32" t="str">
        <f t="shared" si="5"/>
        <v>C-29</v>
      </c>
      <c r="Q32" s="27" t="str">
        <f t="shared" si="13"/>
        <v/>
      </c>
      <c r="S32" t="str">
        <f t="shared" si="0"/>
        <v/>
      </c>
      <c r="V32" s="19" t="str">
        <f t="shared" si="6"/>
        <v/>
      </c>
      <c r="W32" t="str">
        <f t="shared" si="7"/>
        <v/>
      </c>
      <c r="Y32" t="s">
        <v>18780</v>
      </c>
      <c r="Z32" t="s">
        <v>15119</v>
      </c>
      <c r="AA32" s="19">
        <f t="shared" si="8"/>
        <v>29</v>
      </c>
      <c r="AB32" t="str">
        <f t="shared" si="9"/>
        <v>M-00029</v>
      </c>
      <c r="AD32">
        <f t="shared" si="1"/>
        <v>30009102</v>
      </c>
      <c r="AE32" t="s">
        <v>217</v>
      </c>
      <c r="AF32" t="s">
        <v>458</v>
      </c>
      <c r="AG32">
        <f t="shared" si="10"/>
        <v>9102</v>
      </c>
      <c r="AH32">
        <f t="shared" si="11"/>
        <v>30009102</v>
      </c>
      <c r="AK32" t="s">
        <v>37</v>
      </c>
      <c r="AL32">
        <v>2202</v>
      </c>
    </row>
    <row r="33" spans="7:38" x14ac:dyDescent="0.3">
      <c r="G33" t="s">
        <v>3439</v>
      </c>
      <c r="H33" t="s">
        <v>622</v>
      </c>
      <c r="I33" s="19">
        <f t="shared" si="2"/>
        <v>30</v>
      </c>
      <c r="J33" s="27" t="str">
        <f t="shared" si="3"/>
        <v>T-29</v>
      </c>
      <c r="L33" t="s">
        <v>15122</v>
      </c>
      <c r="M33" t="s">
        <v>15119</v>
      </c>
      <c r="N33" s="19">
        <f t="shared" si="4"/>
        <v>30</v>
      </c>
      <c r="O33" t="str">
        <f t="shared" si="5"/>
        <v>C-30</v>
      </c>
      <c r="Q33" s="27" t="str">
        <f t="shared" si="13"/>
        <v/>
      </c>
      <c r="S33" t="str">
        <f t="shared" si="0"/>
        <v/>
      </c>
      <c r="V33" s="19" t="str">
        <f t="shared" si="6"/>
        <v/>
      </c>
      <c r="W33" t="str">
        <f t="shared" si="7"/>
        <v/>
      </c>
      <c r="Y33" t="s">
        <v>15658</v>
      </c>
      <c r="Z33" t="s">
        <v>15119</v>
      </c>
      <c r="AA33" s="19">
        <f t="shared" si="8"/>
        <v>30</v>
      </c>
      <c r="AB33" t="str">
        <f t="shared" si="9"/>
        <v>M-00030</v>
      </c>
      <c r="AD33">
        <f t="shared" si="1"/>
        <v>30005603</v>
      </c>
      <c r="AE33" t="s">
        <v>86</v>
      </c>
      <c r="AF33" t="s">
        <v>458</v>
      </c>
      <c r="AG33">
        <f t="shared" si="10"/>
        <v>5603</v>
      </c>
      <c r="AH33">
        <f t="shared" si="11"/>
        <v>30005603</v>
      </c>
      <c r="AK33" t="s">
        <v>38</v>
      </c>
      <c r="AL33">
        <v>2203</v>
      </c>
    </row>
    <row r="34" spans="7:38" x14ac:dyDescent="0.3">
      <c r="G34" t="s">
        <v>5481</v>
      </c>
      <c r="H34" t="s">
        <v>622</v>
      </c>
      <c r="I34" s="19">
        <f t="shared" si="2"/>
        <v>31</v>
      </c>
      <c r="J34" s="27" t="str">
        <f t="shared" si="3"/>
        <v>T-30</v>
      </c>
      <c r="L34" t="s">
        <v>15132</v>
      </c>
      <c r="M34" t="s">
        <v>15119</v>
      </c>
      <c r="N34" s="19">
        <f t="shared" si="4"/>
        <v>31</v>
      </c>
      <c r="O34" t="str">
        <f t="shared" si="5"/>
        <v>C-31</v>
      </c>
      <c r="Q34" s="27" t="str">
        <f t="shared" si="13"/>
        <v/>
      </c>
      <c r="S34" t="str">
        <f t="shared" si="0"/>
        <v/>
      </c>
      <c r="V34" s="19" t="str">
        <f t="shared" si="6"/>
        <v/>
      </c>
      <c r="W34" t="str">
        <f t="shared" si="7"/>
        <v/>
      </c>
      <c r="Y34" t="s">
        <v>19022</v>
      </c>
      <c r="Z34" t="s">
        <v>15119</v>
      </c>
      <c r="AA34" s="19">
        <f t="shared" si="8"/>
        <v>31</v>
      </c>
      <c r="AB34" t="str">
        <f t="shared" si="9"/>
        <v>M-00031</v>
      </c>
      <c r="AD34">
        <f t="shared" si="1"/>
        <v>30005102</v>
      </c>
      <c r="AE34" t="s">
        <v>63</v>
      </c>
      <c r="AF34" t="s">
        <v>458</v>
      </c>
      <c r="AG34">
        <f t="shared" si="10"/>
        <v>5102</v>
      </c>
      <c r="AH34">
        <f t="shared" si="11"/>
        <v>30005102</v>
      </c>
      <c r="AK34" t="s">
        <v>39</v>
      </c>
      <c r="AL34">
        <v>2301</v>
      </c>
    </row>
    <row r="35" spans="7:38" x14ac:dyDescent="0.3">
      <c r="G35" t="s">
        <v>14609</v>
      </c>
      <c r="H35" t="s">
        <v>14608</v>
      </c>
      <c r="I35" s="19">
        <f t="shared" si="2"/>
        <v>32</v>
      </c>
      <c r="J35" s="27" t="str">
        <f t="shared" si="3"/>
        <v>T-31</v>
      </c>
      <c r="L35" t="s">
        <v>15152</v>
      </c>
      <c r="M35" t="s">
        <v>15119</v>
      </c>
      <c r="N35" s="19">
        <f t="shared" si="4"/>
        <v>32</v>
      </c>
      <c r="O35" t="str">
        <f t="shared" si="5"/>
        <v>C-32</v>
      </c>
      <c r="Q35" s="27" t="str">
        <f t="shared" si="13"/>
        <v/>
      </c>
      <c r="S35" t="str">
        <f t="shared" si="0"/>
        <v/>
      </c>
      <c r="V35" s="19" t="str">
        <f t="shared" si="6"/>
        <v/>
      </c>
      <c r="W35" t="str">
        <f t="shared" si="7"/>
        <v/>
      </c>
      <c r="Y35" t="s">
        <v>15529</v>
      </c>
      <c r="Z35" t="s">
        <v>15119</v>
      </c>
      <c r="AA35" s="19">
        <f t="shared" si="8"/>
        <v>32</v>
      </c>
      <c r="AB35" t="str">
        <f t="shared" si="9"/>
        <v>M-00032</v>
      </c>
      <c r="AD35">
        <f t="shared" si="1"/>
        <v>30010201</v>
      </c>
      <c r="AE35" t="s">
        <v>257</v>
      </c>
      <c r="AF35" t="s">
        <v>458</v>
      </c>
      <c r="AG35">
        <f t="shared" si="10"/>
        <v>10201</v>
      </c>
      <c r="AH35">
        <f t="shared" si="11"/>
        <v>30010201</v>
      </c>
      <c r="AK35" t="s">
        <v>40</v>
      </c>
      <c r="AL35">
        <v>2302</v>
      </c>
    </row>
    <row r="36" spans="7:38" x14ac:dyDescent="0.3">
      <c r="G36" t="s">
        <v>14620</v>
      </c>
      <c r="H36" t="s">
        <v>14608</v>
      </c>
      <c r="I36" s="19">
        <f t="shared" si="2"/>
        <v>33</v>
      </c>
      <c r="J36" s="27" t="str">
        <f t="shared" si="3"/>
        <v>T-32</v>
      </c>
      <c r="L36" t="s">
        <v>15162</v>
      </c>
      <c r="M36" t="s">
        <v>15119</v>
      </c>
      <c r="N36" s="19">
        <f t="shared" si="4"/>
        <v>33</v>
      </c>
      <c r="O36" t="str">
        <f t="shared" si="5"/>
        <v>C-33</v>
      </c>
      <c r="Q36" s="27" t="str">
        <f t="shared" si="13"/>
        <v/>
      </c>
      <c r="S36" t="str">
        <f t="shared" si="0"/>
        <v/>
      </c>
      <c r="V36" s="19" t="str">
        <f t="shared" si="6"/>
        <v/>
      </c>
      <c r="W36" t="str">
        <f t="shared" si="7"/>
        <v/>
      </c>
      <c r="Y36" t="s">
        <v>15902</v>
      </c>
      <c r="Z36" t="s">
        <v>15119</v>
      </c>
      <c r="AA36" s="19">
        <f t="shared" si="8"/>
        <v>33</v>
      </c>
      <c r="AB36" t="str">
        <f t="shared" si="9"/>
        <v>M-00033</v>
      </c>
      <c r="AD36">
        <f t="shared" si="1"/>
        <v>30005702</v>
      </c>
      <c r="AE36" t="s">
        <v>91</v>
      </c>
      <c r="AF36" t="s">
        <v>458</v>
      </c>
      <c r="AG36">
        <f t="shared" si="10"/>
        <v>5702</v>
      </c>
      <c r="AH36">
        <f t="shared" si="11"/>
        <v>30005702</v>
      </c>
      <c r="AK36" t="s">
        <v>41</v>
      </c>
      <c r="AL36">
        <v>3101</v>
      </c>
    </row>
    <row r="37" spans="7:38" x14ac:dyDescent="0.3">
      <c r="G37" t="s">
        <v>14629</v>
      </c>
      <c r="H37" t="s">
        <v>14608</v>
      </c>
      <c r="I37" s="19">
        <f t="shared" si="2"/>
        <v>34</v>
      </c>
      <c r="J37" s="27" t="str">
        <f t="shared" si="3"/>
        <v>T-33</v>
      </c>
      <c r="L37" t="s">
        <v>15300</v>
      </c>
      <c r="M37" t="s">
        <v>15119</v>
      </c>
      <c r="N37" s="19">
        <f t="shared" si="4"/>
        <v>34</v>
      </c>
      <c r="O37" t="str">
        <f t="shared" si="5"/>
        <v>C-34</v>
      </c>
      <c r="Q37" s="27" t="str">
        <f t="shared" si="13"/>
        <v/>
      </c>
      <c r="S37" t="str">
        <f t="shared" si="0"/>
        <v/>
      </c>
      <c r="V37" s="19" t="str">
        <f t="shared" si="6"/>
        <v/>
      </c>
      <c r="W37" t="str">
        <f t="shared" si="7"/>
        <v/>
      </c>
      <c r="Y37" t="s">
        <v>16247</v>
      </c>
      <c r="Z37" t="s">
        <v>15119</v>
      </c>
      <c r="AA37" s="19">
        <f t="shared" si="8"/>
        <v>34</v>
      </c>
      <c r="AB37" t="str">
        <f t="shared" si="9"/>
        <v>M-00034</v>
      </c>
      <c r="AD37">
        <f t="shared" si="1"/>
        <v>30007201</v>
      </c>
      <c r="AE37" t="s">
        <v>142</v>
      </c>
      <c r="AF37" t="s">
        <v>458</v>
      </c>
      <c r="AG37">
        <f t="shared" si="10"/>
        <v>7201</v>
      </c>
      <c r="AH37">
        <f t="shared" si="11"/>
        <v>30007201</v>
      </c>
      <c r="AK37" t="s">
        <v>42</v>
      </c>
      <c r="AL37">
        <v>3102</v>
      </c>
    </row>
    <row r="38" spans="7:38" x14ac:dyDescent="0.3">
      <c r="G38" t="s">
        <v>14637</v>
      </c>
      <c r="H38" t="s">
        <v>14608</v>
      </c>
      <c r="I38" s="19">
        <f t="shared" si="2"/>
        <v>35</v>
      </c>
      <c r="J38" s="27" t="str">
        <f t="shared" si="3"/>
        <v>T-34</v>
      </c>
      <c r="L38" t="s">
        <v>15397</v>
      </c>
      <c r="M38" t="s">
        <v>15119</v>
      </c>
      <c r="N38" s="19">
        <f t="shared" si="4"/>
        <v>35</v>
      </c>
      <c r="O38" t="str">
        <f t="shared" si="5"/>
        <v>C-35</v>
      </c>
      <c r="Q38" s="27" t="str">
        <f t="shared" si="13"/>
        <v/>
      </c>
      <c r="S38" t="str">
        <f t="shared" si="0"/>
        <v/>
      </c>
      <c r="V38" s="19" t="str">
        <f t="shared" si="6"/>
        <v/>
      </c>
      <c r="W38" t="str">
        <f t="shared" si="7"/>
        <v/>
      </c>
      <c r="Y38" t="s">
        <v>16935</v>
      </c>
      <c r="Z38" t="s">
        <v>15119</v>
      </c>
      <c r="AA38" s="19">
        <f t="shared" si="8"/>
        <v>35</v>
      </c>
      <c r="AB38" t="str">
        <f t="shared" si="9"/>
        <v>M-00035</v>
      </c>
      <c r="AD38">
        <f t="shared" si="1"/>
        <v>30013102</v>
      </c>
      <c r="AE38" t="s">
        <v>298</v>
      </c>
      <c r="AF38" t="s">
        <v>458</v>
      </c>
      <c r="AG38">
        <f t="shared" si="10"/>
        <v>13102</v>
      </c>
      <c r="AH38">
        <f t="shared" si="11"/>
        <v>30013102</v>
      </c>
      <c r="AK38" t="s">
        <v>43</v>
      </c>
      <c r="AL38">
        <v>3103</v>
      </c>
    </row>
    <row r="39" spans="7:38" x14ac:dyDescent="0.3">
      <c r="G39" t="s">
        <v>14646</v>
      </c>
      <c r="H39" t="s">
        <v>14608</v>
      </c>
      <c r="I39" s="19">
        <f t="shared" si="2"/>
        <v>36</v>
      </c>
      <c r="J39" s="27" t="str">
        <f t="shared" si="3"/>
        <v>T-35</v>
      </c>
      <c r="L39" t="s">
        <v>15489</v>
      </c>
      <c r="M39" t="s">
        <v>15119</v>
      </c>
      <c r="N39" s="19">
        <f t="shared" si="4"/>
        <v>36</v>
      </c>
      <c r="O39" t="str">
        <f t="shared" si="5"/>
        <v>C-36</v>
      </c>
      <c r="Q39" s="27" t="str">
        <f t="shared" si="13"/>
        <v/>
      </c>
      <c r="S39" t="str">
        <f t="shared" si="0"/>
        <v/>
      </c>
      <c r="V39" s="19" t="str">
        <f t="shared" si="6"/>
        <v/>
      </c>
      <c r="W39" t="str">
        <f t="shared" si="7"/>
        <v/>
      </c>
      <c r="Y39" t="s">
        <v>15171</v>
      </c>
      <c r="Z39" t="s">
        <v>15119</v>
      </c>
      <c r="AA39" s="19">
        <f t="shared" si="8"/>
        <v>36</v>
      </c>
      <c r="AB39" t="str">
        <f t="shared" si="9"/>
        <v>M-00036</v>
      </c>
      <c r="AD39">
        <f t="shared" si="1"/>
        <v>30013103</v>
      </c>
      <c r="AE39" t="s">
        <v>299</v>
      </c>
      <c r="AF39" t="s">
        <v>458</v>
      </c>
      <c r="AG39">
        <f t="shared" si="10"/>
        <v>13103</v>
      </c>
      <c r="AH39">
        <f t="shared" si="11"/>
        <v>30013103</v>
      </c>
      <c r="AK39" t="s">
        <v>44</v>
      </c>
      <c r="AL39">
        <v>3201</v>
      </c>
    </row>
    <row r="40" spans="7:38" x14ac:dyDescent="0.3">
      <c r="G40" t="s">
        <v>14658</v>
      </c>
      <c r="H40" t="s">
        <v>14608</v>
      </c>
      <c r="I40" s="19">
        <f t="shared" si="2"/>
        <v>37</v>
      </c>
      <c r="J40" s="27" t="str">
        <f t="shared" si="3"/>
        <v>T-36</v>
      </c>
      <c r="L40" t="s">
        <v>20240</v>
      </c>
      <c r="M40" t="s">
        <v>20237</v>
      </c>
      <c r="N40" s="19">
        <f t="shared" si="4"/>
        <v>37</v>
      </c>
      <c r="O40" t="str">
        <f t="shared" si="5"/>
        <v>C-37</v>
      </c>
      <c r="Q40" s="27" t="str">
        <f t="shared" si="13"/>
        <v/>
      </c>
      <c r="S40" t="str">
        <f t="shared" si="0"/>
        <v/>
      </c>
      <c r="V40" s="19" t="str">
        <f t="shared" si="6"/>
        <v/>
      </c>
      <c r="W40" t="str">
        <f t="shared" si="7"/>
        <v/>
      </c>
      <c r="Y40" t="s">
        <v>17013</v>
      </c>
      <c r="Z40" t="s">
        <v>15119</v>
      </c>
      <c r="AA40" s="19">
        <f t="shared" si="8"/>
        <v>37</v>
      </c>
      <c r="AB40" t="str">
        <f t="shared" si="9"/>
        <v>M-00037</v>
      </c>
      <c r="AD40">
        <f t="shared" si="1"/>
        <v>30010401</v>
      </c>
      <c r="AE40" t="s">
        <v>274</v>
      </c>
      <c r="AF40" t="s">
        <v>458</v>
      </c>
      <c r="AG40">
        <f t="shared" si="10"/>
        <v>10401</v>
      </c>
      <c r="AH40">
        <f t="shared" si="11"/>
        <v>30010401</v>
      </c>
      <c r="AK40" t="s">
        <v>45</v>
      </c>
      <c r="AL40">
        <v>3202</v>
      </c>
    </row>
    <row r="41" spans="7:38" x14ac:dyDescent="0.3">
      <c r="G41" t="s">
        <v>14665</v>
      </c>
      <c r="H41" t="s">
        <v>14608</v>
      </c>
      <c r="I41" s="19">
        <f t="shared" si="2"/>
        <v>38</v>
      </c>
      <c r="J41" s="27" t="str">
        <f t="shared" si="3"/>
        <v>T-37</v>
      </c>
      <c r="L41" t="s">
        <v>20263</v>
      </c>
      <c r="M41" t="s">
        <v>20237</v>
      </c>
      <c r="N41" s="19">
        <f t="shared" si="4"/>
        <v>38</v>
      </c>
      <c r="O41" t="str">
        <f t="shared" si="5"/>
        <v>C-38</v>
      </c>
      <c r="Q41" s="27" t="str">
        <f t="shared" si="13"/>
        <v/>
      </c>
      <c r="S41" t="str">
        <f t="shared" si="0"/>
        <v/>
      </c>
      <c r="V41" s="19" t="str">
        <f t="shared" si="6"/>
        <v/>
      </c>
      <c r="W41" t="str">
        <f t="shared" si="7"/>
        <v/>
      </c>
      <c r="Y41" t="s">
        <v>15597</v>
      </c>
      <c r="Z41" t="s">
        <v>15119</v>
      </c>
      <c r="AA41" s="19">
        <f t="shared" si="8"/>
        <v>38</v>
      </c>
      <c r="AB41" t="str">
        <f t="shared" si="9"/>
        <v>M-00038</v>
      </c>
      <c r="AD41">
        <f t="shared" si="1"/>
        <v>30007202</v>
      </c>
      <c r="AE41" t="s">
        <v>143</v>
      </c>
      <c r="AF41" t="s">
        <v>458</v>
      </c>
      <c r="AG41">
        <f t="shared" si="10"/>
        <v>7202</v>
      </c>
      <c r="AH41">
        <f t="shared" si="11"/>
        <v>30007202</v>
      </c>
      <c r="AK41" t="s">
        <v>46</v>
      </c>
      <c r="AL41">
        <v>3301</v>
      </c>
    </row>
    <row r="42" spans="7:38" x14ac:dyDescent="0.3">
      <c r="G42" t="s">
        <v>14673</v>
      </c>
      <c r="H42" t="s">
        <v>14608</v>
      </c>
      <c r="I42" s="19">
        <f t="shared" si="2"/>
        <v>39</v>
      </c>
      <c r="J42" s="27" t="str">
        <f t="shared" si="3"/>
        <v>T-38</v>
      </c>
      <c r="L42" t="s">
        <v>20273</v>
      </c>
      <c r="M42" t="s">
        <v>20237</v>
      </c>
      <c r="N42" s="19">
        <f t="shared" si="4"/>
        <v>39</v>
      </c>
      <c r="O42" t="str">
        <f t="shared" si="5"/>
        <v>C-39</v>
      </c>
      <c r="Q42" s="27" t="str">
        <f t="shared" si="13"/>
        <v/>
      </c>
      <c r="S42" t="str">
        <f t="shared" si="0"/>
        <v/>
      </c>
      <c r="V42" s="19" t="str">
        <f t="shared" si="6"/>
        <v/>
      </c>
      <c r="W42" t="str">
        <f t="shared" si="7"/>
        <v/>
      </c>
      <c r="Y42" t="s">
        <v>15142</v>
      </c>
      <c r="Z42" t="s">
        <v>15119</v>
      </c>
      <c r="AA42" s="19">
        <f t="shared" ref="AA42:AA55" si="14">+IF(Y42="","",AA41+1)</f>
        <v>39</v>
      </c>
      <c r="AB42" t="str">
        <f t="shared" si="9"/>
        <v>M-00039</v>
      </c>
      <c r="AD42">
        <f t="shared" si="1"/>
        <v>30003201</v>
      </c>
      <c r="AE42" t="s">
        <v>44</v>
      </c>
      <c r="AF42" t="s">
        <v>458</v>
      </c>
      <c r="AG42">
        <f t="shared" si="10"/>
        <v>3201</v>
      </c>
      <c r="AH42">
        <f t="shared" si="11"/>
        <v>30003201</v>
      </c>
      <c r="AK42" t="s">
        <v>47</v>
      </c>
      <c r="AL42">
        <v>3302</v>
      </c>
    </row>
    <row r="43" spans="7:38" x14ac:dyDescent="0.3">
      <c r="G43" t="s">
        <v>14681</v>
      </c>
      <c r="H43" t="s">
        <v>14608</v>
      </c>
      <c r="I43" s="19">
        <f t="shared" si="2"/>
        <v>40</v>
      </c>
      <c r="J43" s="27" t="str">
        <f t="shared" si="3"/>
        <v>T-39</v>
      </c>
      <c r="L43" t="s">
        <v>20297</v>
      </c>
      <c r="M43" t="s">
        <v>20237</v>
      </c>
      <c r="N43" s="19">
        <f t="shared" si="4"/>
        <v>40</v>
      </c>
      <c r="O43" t="str">
        <f t="shared" si="5"/>
        <v>C-40</v>
      </c>
      <c r="Q43" s="27" t="str">
        <f t="shared" si="13"/>
        <v/>
      </c>
      <c r="S43" t="str">
        <f t="shared" si="0"/>
        <v/>
      </c>
      <c r="V43" s="19" t="str">
        <f t="shared" si="6"/>
        <v/>
      </c>
      <c r="W43" t="str">
        <f t="shared" si="7"/>
        <v/>
      </c>
      <c r="Y43" t="s">
        <v>16049</v>
      </c>
      <c r="Z43" t="s">
        <v>15119</v>
      </c>
      <c r="AA43" s="19">
        <f t="shared" si="14"/>
        <v>40</v>
      </c>
      <c r="AB43" t="str">
        <f t="shared" si="9"/>
        <v>M-00040</v>
      </c>
      <c r="AD43">
        <f t="shared" si="1"/>
        <v>30006302</v>
      </c>
      <c r="AE43" t="s">
        <v>124</v>
      </c>
      <c r="AF43" t="s">
        <v>458</v>
      </c>
      <c r="AG43">
        <f t="shared" si="10"/>
        <v>6302</v>
      </c>
      <c r="AH43">
        <f t="shared" si="11"/>
        <v>30006302</v>
      </c>
      <c r="AK43" t="s">
        <v>48</v>
      </c>
      <c r="AL43">
        <v>3303</v>
      </c>
    </row>
    <row r="44" spans="7:38" x14ac:dyDescent="0.3">
      <c r="G44" t="s">
        <v>14697</v>
      </c>
      <c r="H44" t="s">
        <v>14608</v>
      </c>
      <c r="I44" s="19">
        <f t="shared" si="2"/>
        <v>41</v>
      </c>
      <c r="J44" s="27" t="str">
        <f t="shared" si="3"/>
        <v>T-40</v>
      </c>
      <c r="N44" s="19" t="str">
        <f t="shared" si="4"/>
        <v/>
      </c>
      <c r="O44" t="str">
        <f t="shared" si="5"/>
        <v/>
      </c>
      <c r="Q44" s="27" t="str">
        <f t="shared" si="13"/>
        <v/>
      </c>
      <c r="S44" t="str">
        <f t="shared" si="0"/>
        <v/>
      </c>
      <c r="V44" s="19" t="str">
        <f t="shared" si="6"/>
        <v/>
      </c>
      <c r="W44" t="str">
        <f t="shared" si="7"/>
        <v/>
      </c>
      <c r="Y44" t="s">
        <v>15277</v>
      </c>
      <c r="Z44" t="s">
        <v>15119</v>
      </c>
      <c r="AA44" s="19">
        <f t="shared" si="14"/>
        <v>41</v>
      </c>
      <c r="AB44" t="str">
        <f t="shared" si="9"/>
        <v>M-00041</v>
      </c>
      <c r="AD44">
        <f t="shared" si="1"/>
        <v>30008103</v>
      </c>
      <c r="AE44" t="s">
        <v>164</v>
      </c>
      <c r="AF44" t="s">
        <v>458</v>
      </c>
      <c r="AG44">
        <f t="shared" si="10"/>
        <v>8103</v>
      </c>
      <c r="AH44">
        <f t="shared" si="11"/>
        <v>30008103</v>
      </c>
      <c r="AK44" t="s">
        <v>49</v>
      </c>
      <c r="AL44">
        <v>3304</v>
      </c>
    </row>
    <row r="45" spans="7:38" x14ac:dyDescent="0.3">
      <c r="G45" t="s">
        <v>14756</v>
      </c>
      <c r="H45" t="s">
        <v>14608</v>
      </c>
      <c r="I45" s="19">
        <f t="shared" si="2"/>
        <v>42</v>
      </c>
      <c r="J45" s="27" t="str">
        <f t="shared" si="3"/>
        <v>T-41</v>
      </c>
      <c r="N45" s="19" t="str">
        <f t="shared" si="4"/>
        <v/>
      </c>
      <c r="O45" t="str">
        <f t="shared" si="5"/>
        <v/>
      </c>
      <c r="Q45" s="27" t="str">
        <f t="shared" si="13"/>
        <v/>
      </c>
      <c r="S45" t="str">
        <f t="shared" si="0"/>
        <v/>
      </c>
      <c r="V45" s="19" t="str">
        <f t="shared" si="6"/>
        <v/>
      </c>
      <c r="W45" t="str">
        <f t="shared" si="7"/>
        <v/>
      </c>
      <c r="Y45" t="s">
        <v>16775</v>
      </c>
      <c r="Z45" t="s">
        <v>15119</v>
      </c>
      <c r="AA45" s="19">
        <f t="shared" si="14"/>
        <v>42</v>
      </c>
      <c r="AB45" t="str">
        <f t="shared" si="9"/>
        <v>M-00042</v>
      </c>
      <c r="AD45">
        <f t="shared" si="1"/>
        <v>10000000</v>
      </c>
      <c r="AE45" t="s">
        <v>14</v>
      </c>
      <c r="AF45" t="s">
        <v>455</v>
      </c>
      <c r="AG45">
        <f t="shared" si="10"/>
        <v>0</v>
      </c>
      <c r="AH45">
        <f t="shared" si="11"/>
        <v>10000000</v>
      </c>
      <c r="AK45" t="s">
        <v>50</v>
      </c>
      <c r="AL45">
        <v>4101</v>
      </c>
    </row>
    <row r="46" spans="7:38" x14ac:dyDescent="0.3">
      <c r="G46" t="s">
        <v>14767</v>
      </c>
      <c r="H46" t="s">
        <v>14608</v>
      </c>
      <c r="I46" s="19">
        <f t="shared" si="2"/>
        <v>43</v>
      </c>
      <c r="J46" s="27" t="str">
        <f t="shared" si="3"/>
        <v>T-42</v>
      </c>
      <c r="N46" s="19" t="str">
        <f t="shared" si="4"/>
        <v/>
      </c>
      <c r="O46" t="str">
        <f t="shared" si="5"/>
        <v/>
      </c>
      <c r="Q46" s="27" t="str">
        <f t="shared" si="13"/>
        <v/>
      </c>
      <c r="S46" t="str">
        <f t="shared" si="0"/>
        <v/>
      </c>
      <c r="V46" s="19" t="str">
        <f t="shared" si="6"/>
        <v/>
      </c>
      <c r="W46" t="str">
        <f t="shared" si="7"/>
        <v/>
      </c>
      <c r="Y46" t="s">
        <v>17435</v>
      </c>
      <c r="Z46" t="s">
        <v>15119</v>
      </c>
      <c r="AA46" s="19">
        <f t="shared" si="14"/>
        <v>43</v>
      </c>
      <c r="AB46" t="str">
        <f t="shared" si="9"/>
        <v>M-00043</v>
      </c>
      <c r="AD46">
        <f t="shared" si="1"/>
        <v>30011401</v>
      </c>
      <c r="AE46" t="s">
        <v>285</v>
      </c>
      <c r="AF46" t="s">
        <v>458</v>
      </c>
      <c r="AG46">
        <f t="shared" si="10"/>
        <v>11401</v>
      </c>
      <c r="AH46">
        <f t="shared" si="11"/>
        <v>30011401</v>
      </c>
      <c r="AK46" t="s">
        <v>22</v>
      </c>
      <c r="AL46">
        <v>4102</v>
      </c>
    </row>
    <row r="47" spans="7:38" x14ac:dyDescent="0.3">
      <c r="G47" t="s">
        <v>14817</v>
      </c>
      <c r="H47" t="s">
        <v>14608</v>
      </c>
      <c r="I47" s="19">
        <f t="shared" si="2"/>
        <v>44</v>
      </c>
      <c r="J47" s="27" t="str">
        <f t="shared" si="3"/>
        <v>T-43</v>
      </c>
      <c r="N47" s="19" t="str">
        <f t="shared" si="4"/>
        <v/>
      </c>
      <c r="O47" t="str">
        <f t="shared" si="5"/>
        <v/>
      </c>
      <c r="Q47" s="27" t="str">
        <f t="shared" si="13"/>
        <v/>
      </c>
      <c r="S47" t="str">
        <f t="shared" si="0"/>
        <v/>
      </c>
      <c r="V47" s="19" t="str">
        <f t="shared" si="6"/>
        <v/>
      </c>
      <c r="W47" t="str">
        <f t="shared" si="7"/>
        <v/>
      </c>
      <c r="Y47" t="s">
        <v>15757</v>
      </c>
      <c r="Z47" t="s">
        <v>15119</v>
      </c>
      <c r="AA47" s="19">
        <f t="shared" si="14"/>
        <v>44</v>
      </c>
      <c r="AB47" t="str">
        <f t="shared" si="9"/>
        <v>M-00044</v>
      </c>
      <c r="AD47">
        <f t="shared" si="1"/>
        <v>30016101</v>
      </c>
      <c r="AE47" t="s">
        <v>195</v>
      </c>
      <c r="AF47" t="s">
        <v>458</v>
      </c>
      <c r="AG47">
        <f t="shared" si="10"/>
        <v>16101</v>
      </c>
      <c r="AH47">
        <f t="shared" si="11"/>
        <v>30016101</v>
      </c>
      <c r="AK47" t="s">
        <v>51</v>
      </c>
      <c r="AL47">
        <v>4103</v>
      </c>
    </row>
    <row r="48" spans="7:38" x14ac:dyDescent="0.3">
      <c r="G48" t="s">
        <v>14828</v>
      </c>
      <c r="H48" t="s">
        <v>14608</v>
      </c>
      <c r="I48" s="19">
        <f t="shared" si="2"/>
        <v>45</v>
      </c>
      <c r="J48" s="27" t="str">
        <f t="shared" si="3"/>
        <v>T-44</v>
      </c>
      <c r="N48" s="19" t="str">
        <f t="shared" si="4"/>
        <v/>
      </c>
      <c r="O48" t="str">
        <f t="shared" si="5"/>
        <v/>
      </c>
      <c r="Q48" s="27" t="str">
        <f t="shared" si="13"/>
        <v/>
      </c>
      <c r="S48" t="str">
        <f t="shared" si="0"/>
        <v/>
      </c>
      <c r="V48" s="19" t="str">
        <f t="shared" si="6"/>
        <v/>
      </c>
      <c r="W48" t="str">
        <f t="shared" si="7"/>
        <v/>
      </c>
      <c r="Y48" t="s">
        <v>16219</v>
      </c>
      <c r="Z48" t="s">
        <v>15119</v>
      </c>
      <c r="AA48" s="19">
        <f t="shared" si="14"/>
        <v>45</v>
      </c>
      <c r="AB48" t="str">
        <f t="shared" si="9"/>
        <v>M-00045</v>
      </c>
      <c r="AD48">
        <f t="shared" si="1"/>
        <v>30016103</v>
      </c>
      <c r="AE48" t="s">
        <v>200</v>
      </c>
      <c r="AF48" t="s">
        <v>458</v>
      </c>
      <c r="AG48">
        <f t="shared" si="10"/>
        <v>16103</v>
      </c>
      <c r="AH48">
        <f t="shared" si="11"/>
        <v>30016103</v>
      </c>
      <c r="AK48" t="s">
        <v>52</v>
      </c>
      <c r="AL48">
        <v>4104</v>
      </c>
    </row>
    <row r="49" spans="7:38" x14ac:dyDescent="0.3">
      <c r="G49" t="s">
        <v>14874</v>
      </c>
      <c r="H49" t="s">
        <v>14608</v>
      </c>
      <c r="I49" s="19">
        <f t="shared" si="2"/>
        <v>46</v>
      </c>
      <c r="J49" s="27" t="str">
        <f t="shared" si="3"/>
        <v>T-45</v>
      </c>
      <c r="N49" s="19" t="str">
        <f t="shared" si="4"/>
        <v/>
      </c>
      <c r="O49" t="str">
        <f t="shared" si="5"/>
        <v/>
      </c>
      <c r="Q49" s="27" t="str">
        <f t="shared" si="13"/>
        <v/>
      </c>
      <c r="S49" t="str">
        <f t="shared" si="0"/>
        <v/>
      </c>
      <c r="V49" s="19" t="str">
        <f t="shared" si="6"/>
        <v/>
      </c>
      <c r="W49" t="str">
        <f t="shared" si="7"/>
        <v/>
      </c>
      <c r="Y49" t="s">
        <v>15785</v>
      </c>
      <c r="Z49" t="s">
        <v>15119</v>
      </c>
      <c r="AA49" s="19">
        <f t="shared" si="14"/>
        <v>46</v>
      </c>
      <c r="AB49" t="str">
        <f t="shared" si="9"/>
        <v>M-00046</v>
      </c>
      <c r="AD49">
        <f t="shared" si="1"/>
        <v>30006303</v>
      </c>
      <c r="AE49" t="s">
        <v>125</v>
      </c>
      <c r="AF49" t="s">
        <v>458</v>
      </c>
      <c r="AG49">
        <f t="shared" si="10"/>
        <v>6303</v>
      </c>
      <c r="AH49">
        <f t="shared" si="11"/>
        <v>30006303</v>
      </c>
      <c r="AK49" t="s">
        <v>53</v>
      </c>
      <c r="AL49">
        <v>4105</v>
      </c>
    </row>
    <row r="50" spans="7:38" x14ac:dyDescent="0.3">
      <c r="G50" t="s">
        <v>14916</v>
      </c>
      <c r="H50" t="s">
        <v>14608</v>
      </c>
      <c r="I50" s="19">
        <f t="shared" si="2"/>
        <v>47</v>
      </c>
      <c r="J50" s="27" t="str">
        <f t="shared" si="3"/>
        <v>T-46</v>
      </c>
      <c r="N50" s="19" t="str">
        <f t="shared" si="4"/>
        <v/>
      </c>
      <c r="O50" t="str">
        <f t="shared" si="5"/>
        <v/>
      </c>
      <c r="Q50" s="27" t="str">
        <f t="shared" si="13"/>
        <v/>
      </c>
      <c r="S50" t="str">
        <f t="shared" si="0"/>
        <v/>
      </c>
      <c r="V50" s="19" t="str">
        <f t="shared" si="6"/>
        <v/>
      </c>
      <c r="W50" t="str">
        <f t="shared" si="7"/>
        <v/>
      </c>
      <c r="Y50" t="s">
        <v>10467</v>
      </c>
      <c r="Z50" t="s">
        <v>10447</v>
      </c>
      <c r="AA50" s="19">
        <f t="shared" si="14"/>
        <v>47</v>
      </c>
      <c r="AB50" t="str">
        <f t="shared" si="9"/>
        <v>M-00047</v>
      </c>
      <c r="AD50">
        <f t="shared" si="1"/>
        <v>30009121</v>
      </c>
      <c r="AE50" t="s">
        <v>236</v>
      </c>
      <c r="AF50" t="s">
        <v>458</v>
      </c>
      <c r="AG50">
        <f t="shared" si="10"/>
        <v>9121</v>
      </c>
      <c r="AH50">
        <f t="shared" si="11"/>
        <v>30009121</v>
      </c>
      <c r="AK50" t="s">
        <v>54</v>
      </c>
      <c r="AL50">
        <v>4106</v>
      </c>
    </row>
    <row r="51" spans="7:38" x14ac:dyDescent="0.3">
      <c r="G51" t="s">
        <v>14948</v>
      </c>
      <c r="H51" t="s">
        <v>14608</v>
      </c>
      <c r="I51" s="19">
        <f t="shared" si="2"/>
        <v>48</v>
      </c>
      <c r="J51" s="27" t="str">
        <f t="shared" si="3"/>
        <v>T-47</v>
      </c>
      <c r="N51" s="19" t="str">
        <f t="shared" si="4"/>
        <v/>
      </c>
      <c r="O51" t="str">
        <f t="shared" si="5"/>
        <v/>
      </c>
      <c r="Q51" s="27" t="str">
        <f t="shared" si="13"/>
        <v/>
      </c>
      <c r="S51" t="str">
        <f t="shared" si="0"/>
        <v/>
      </c>
      <c r="V51" s="19" t="str">
        <f t="shared" si="6"/>
        <v/>
      </c>
      <c r="W51" t="str">
        <f t="shared" si="7"/>
        <v/>
      </c>
      <c r="Y51" t="s">
        <v>10524</v>
      </c>
      <c r="Z51" t="s">
        <v>10447</v>
      </c>
      <c r="AA51" s="19">
        <f t="shared" si="14"/>
        <v>48</v>
      </c>
      <c r="AB51" t="str">
        <f t="shared" si="9"/>
        <v>M-00048</v>
      </c>
      <c r="AD51">
        <f t="shared" si="1"/>
        <v>30010203</v>
      </c>
      <c r="AE51" t="s">
        <v>259</v>
      </c>
      <c r="AF51" t="s">
        <v>458</v>
      </c>
      <c r="AG51">
        <f t="shared" si="10"/>
        <v>10203</v>
      </c>
      <c r="AH51">
        <f t="shared" si="11"/>
        <v>30010203</v>
      </c>
      <c r="AK51" t="s">
        <v>55</v>
      </c>
      <c r="AL51">
        <v>4201</v>
      </c>
    </row>
    <row r="52" spans="7:38" x14ac:dyDescent="0.3">
      <c r="G52" t="s">
        <v>14978</v>
      </c>
      <c r="H52" t="s">
        <v>14608</v>
      </c>
      <c r="I52" s="19">
        <f t="shared" si="2"/>
        <v>49</v>
      </c>
      <c r="J52" s="27" t="str">
        <f t="shared" si="3"/>
        <v>T-48</v>
      </c>
      <c r="N52" s="19" t="str">
        <f t="shared" si="4"/>
        <v/>
      </c>
      <c r="O52" t="str">
        <f t="shared" si="5"/>
        <v/>
      </c>
      <c r="Q52" s="27" t="str">
        <f t="shared" si="13"/>
        <v/>
      </c>
      <c r="S52" t="str">
        <f t="shared" si="0"/>
        <v/>
      </c>
      <c r="V52" s="19" t="str">
        <f t="shared" si="6"/>
        <v/>
      </c>
      <c r="W52" t="str">
        <f t="shared" si="7"/>
        <v/>
      </c>
      <c r="Y52" t="s">
        <v>463</v>
      </c>
      <c r="Z52" t="s">
        <v>461</v>
      </c>
      <c r="AA52" s="19">
        <f t="shared" si="14"/>
        <v>49</v>
      </c>
      <c r="AB52" t="str">
        <f t="shared" si="9"/>
        <v>M-00049</v>
      </c>
      <c r="AD52">
        <f t="shared" si="1"/>
        <v>30011202</v>
      </c>
      <c r="AE52" t="s">
        <v>281</v>
      </c>
      <c r="AF52" t="s">
        <v>458</v>
      </c>
      <c r="AG52">
        <f t="shared" si="10"/>
        <v>11202</v>
      </c>
      <c r="AH52">
        <f t="shared" si="11"/>
        <v>30011202</v>
      </c>
      <c r="AK52" t="s">
        <v>56</v>
      </c>
      <c r="AL52">
        <v>4202</v>
      </c>
    </row>
    <row r="53" spans="7:38" x14ac:dyDescent="0.3">
      <c r="G53" t="s">
        <v>15060</v>
      </c>
      <c r="H53" t="s">
        <v>14608</v>
      </c>
      <c r="I53" s="19">
        <f t="shared" si="2"/>
        <v>50</v>
      </c>
      <c r="J53" s="27" t="str">
        <f t="shared" si="3"/>
        <v>T-49</v>
      </c>
      <c r="N53" s="19" t="str">
        <f t="shared" si="4"/>
        <v/>
      </c>
      <c r="O53" t="str">
        <f t="shared" si="5"/>
        <v/>
      </c>
      <c r="Q53" s="27" t="str">
        <f t="shared" si="13"/>
        <v/>
      </c>
      <c r="S53" t="str">
        <f t="shared" si="0"/>
        <v/>
      </c>
      <c r="V53" s="19" t="str">
        <f t="shared" si="6"/>
        <v/>
      </c>
      <c r="W53" t="str">
        <f t="shared" si="7"/>
        <v/>
      </c>
      <c r="Y53" t="s">
        <v>470</v>
      </c>
      <c r="Z53" t="s">
        <v>461</v>
      </c>
      <c r="AA53" s="19">
        <f t="shared" si="14"/>
        <v>50</v>
      </c>
      <c r="AB53" t="str">
        <f t="shared" si="9"/>
        <v>M-00050</v>
      </c>
      <c r="AD53">
        <f t="shared" si="1"/>
        <v>30016202</v>
      </c>
      <c r="AE53" t="s">
        <v>197</v>
      </c>
      <c r="AF53" t="s">
        <v>458</v>
      </c>
      <c r="AG53">
        <f t="shared" si="10"/>
        <v>16202</v>
      </c>
      <c r="AH53">
        <f t="shared" si="11"/>
        <v>30016202</v>
      </c>
      <c r="AK53" t="s">
        <v>57</v>
      </c>
      <c r="AL53">
        <v>4203</v>
      </c>
    </row>
    <row r="54" spans="7:38" x14ac:dyDescent="0.3">
      <c r="G54" t="s">
        <v>15121</v>
      </c>
      <c r="H54" t="s">
        <v>15119</v>
      </c>
      <c r="I54" s="19">
        <f t="shared" si="2"/>
        <v>51</v>
      </c>
      <c r="J54" s="27" t="str">
        <f t="shared" si="3"/>
        <v>T-50</v>
      </c>
      <c r="N54" s="19" t="str">
        <f t="shared" si="4"/>
        <v/>
      </c>
      <c r="O54" t="str">
        <f t="shared" si="5"/>
        <v/>
      </c>
      <c r="Q54" s="27" t="str">
        <f t="shared" si="13"/>
        <v/>
      </c>
      <c r="S54" t="str">
        <f t="shared" si="0"/>
        <v/>
      </c>
      <c r="V54" s="19" t="str">
        <f t="shared" si="6"/>
        <v/>
      </c>
      <c r="W54" t="str">
        <f t="shared" si="7"/>
        <v/>
      </c>
      <c r="Y54" t="s">
        <v>489</v>
      </c>
      <c r="Z54" t="s">
        <v>461</v>
      </c>
      <c r="AA54" s="19">
        <f t="shared" si="14"/>
        <v>51</v>
      </c>
      <c r="AB54" t="str">
        <f t="shared" si="9"/>
        <v>M-00051</v>
      </c>
      <c r="AD54">
        <f t="shared" si="1"/>
        <v>30010103</v>
      </c>
      <c r="AE54" t="s">
        <v>250</v>
      </c>
      <c r="AF54" t="s">
        <v>458</v>
      </c>
      <c r="AG54">
        <f t="shared" si="10"/>
        <v>10103</v>
      </c>
      <c r="AH54">
        <f t="shared" si="11"/>
        <v>30010103</v>
      </c>
      <c r="AK54" t="s">
        <v>58</v>
      </c>
      <c r="AL54">
        <v>4204</v>
      </c>
    </row>
    <row r="55" spans="7:38" x14ac:dyDescent="0.3">
      <c r="G55" t="s">
        <v>15131</v>
      </c>
      <c r="H55" t="s">
        <v>15119</v>
      </c>
      <c r="I55" s="19">
        <f t="shared" si="2"/>
        <v>52</v>
      </c>
      <c r="J55" s="27" t="str">
        <f t="shared" si="3"/>
        <v>T-51</v>
      </c>
      <c r="N55" s="19" t="str">
        <f t="shared" si="4"/>
        <v/>
      </c>
      <c r="O55" t="str">
        <f t="shared" si="5"/>
        <v/>
      </c>
      <c r="Q55" s="27" t="str">
        <f t="shared" si="13"/>
        <v/>
      </c>
      <c r="S55" t="str">
        <f t="shared" si="0"/>
        <v/>
      </c>
      <c r="V55" s="19" t="str">
        <f t="shared" si="6"/>
        <v/>
      </c>
      <c r="W55" t="str">
        <f t="shared" si="7"/>
        <v/>
      </c>
      <c r="Y55" t="s">
        <v>496</v>
      </c>
      <c r="Z55" t="s">
        <v>461</v>
      </c>
      <c r="AA55" s="19">
        <f t="shared" si="14"/>
        <v>52</v>
      </c>
      <c r="AB55" t="str">
        <f t="shared" si="9"/>
        <v>M-00052</v>
      </c>
      <c r="AD55">
        <f t="shared" si="1"/>
        <v>30011301</v>
      </c>
      <c r="AE55" t="s">
        <v>283</v>
      </c>
      <c r="AF55" t="s">
        <v>458</v>
      </c>
      <c r="AG55">
        <f t="shared" si="10"/>
        <v>11301</v>
      </c>
      <c r="AH55">
        <f t="shared" si="11"/>
        <v>30011301</v>
      </c>
      <c r="AK55" t="s">
        <v>18</v>
      </c>
      <c r="AL55">
        <v>4301</v>
      </c>
    </row>
    <row r="56" spans="7:38" x14ac:dyDescent="0.3">
      <c r="G56" t="s">
        <v>15151</v>
      </c>
      <c r="H56" t="s">
        <v>15119</v>
      </c>
      <c r="I56" s="19">
        <f t="shared" si="2"/>
        <v>53</v>
      </c>
      <c r="J56" s="27" t="str">
        <f t="shared" si="3"/>
        <v>T-52</v>
      </c>
      <c r="N56" s="19" t="str">
        <f t="shared" si="4"/>
        <v/>
      </c>
      <c r="O56" t="str">
        <f t="shared" si="5"/>
        <v/>
      </c>
      <c r="Q56" s="27" t="str">
        <f t="shared" si="13"/>
        <v/>
      </c>
      <c r="S56" t="str">
        <f t="shared" si="0"/>
        <v/>
      </c>
      <c r="V56" s="19" t="str">
        <f t="shared" si="6"/>
        <v/>
      </c>
      <c r="W56" t="str">
        <f t="shared" si="7"/>
        <v/>
      </c>
      <c r="Y56" t="s">
        <v>500</v>
      </c>
      <c r="Z56" t="s">
        <v>461</v>
      </c>
      <c r="AA56" s="19">
        <f t="shared" ref="AA56:AA119" si="15">+IF(Y56="","",AA55+1)</f>
        <v>53</v>
      </c>
      <c r="AB56" t="str">
        <f t="shared" si="9"/>
        <v>M-00053</v>
      </c>
      <c r="AD56">
        <f t="shared" si="1"/>
        <v>30006102</v>
      </c>
      <c r="AE56" t="s">
        <v>101</v>
      </c>
      <c r="AF56" t="s">
        <v>458</v>
      </c>
      <c r="AG56">
        <f t="shared" si="10"/>
        <v>6102</v>
      </c>
      <c r="AH56">
        <f t="shared" si="11"/>
        <v>30006102</v>
      </c>
      <c r="AK56" t="s">
        <v>59</v>
      </c>
      <c r="AL56">
        <v>4302</v>
      </c>
    </row>
    <row r="57" spans="7:38" x14ac:dyDescent="0.3">
      <c r="G57" t="s">
        <v>15161</v>
      </c>
      <c r="H57" t="s">
        <v>15119</v>
      </c>
      <c r="I57" s="19">
        <f t="shared" si="2"/>
        <v>54</v>
      </c>
      <c r="J57" s="27" t="str">
        <f t="shared" si="3"/>
        <v>T-53</v>
      </c>
      <c r="N57" s="19" t="str">
        <f t="shared" si="4"/>
        <v/>
      </c>
      <c r="O57" t="str">
        <f t="shared" si="5"/>
        <v/>
      </c>
      <c r="Q57" s="27" t="str">
        <f t="shared" si="13"/>
        <v/>
      </c>
      <c r="S57" t="str">
        <f t="shared" si="0"/>
        <v/>
      </c>
      <c r="V57" s="19" t="str">
        <f t="shared" si="6"/>
        <v/>
      </c>
      <c r="W57" t="str">
        <f t="shared" si="7"/>
        <v/>
      </c>
      <c r="Y57" t="s">
        <v>503</v>
      </c>
      <c r="Z57" t="s">
        <v>461</v>
      </c>
      <c r="AA57" s="19">
        <f t="shared" si="15"/>
        <v>54</v>
      </c>
      <c r="AB57" t="str">
        <f t="shared" si="9"/>
        <v>M-00054</v>
      </c>
      <c r="AD57">
        <f t="shared" si="1"/>
        <v>30016203</v>
      </c>
      <c r="AE57" t="s">
        <v>198</v>
      </c>
      <c r="AF57" t="s">
        <v>458</v>
      </c>
      <c r="AG57">
        <f t="shared" si="10"/>
        <v>16203</v>
      </c>
      <c r="AH57">
        <f t="shared" si="11"/>
        <v>30016203</v>
      </c>
      <c r="AK57" t="s">
        <v>60</v>
      </c>
      <c r="AL57">
        <v>4303</v>
      </c>
    </row>
    <row r="58" spans="7:38" x14ac:dyDescent="0.3">
      <c r="G58" t="s">
        <v>15186</v>
      </c>
      <c r="H58" t="s">
        <v>15119</v>
      </c>
      <c r="I58" s="19">
        <f t="shared" si="2"/>
        <v>55</v>
      </c>
      <c r="J58" s="27" t="str">
        <f t="shared" si="3"/>
        <v>T-54</v>
      </c>
      <c r="N58" s="19" t="str">
        <f t="shared" si="4"/>
        <v/>
      </c>
      <c r="O58" t="str">
        <f t="shared" si="5"/>
        <v/>
      </c>
      <c r="Q58" s="27" t="str">
        <f t="shared" si="13"/>
        <v/>
      </c>
      <c r="S58" t="str">
        <f t="shared" si="0"/>
        <v/>
      </c>
      <c r="V58" s="19" t="str">
        <f t="shared" si="6"/>
        <v/>
      </c>
      <c r="W58" t="str">
        <f t="shared" si="7"/>
        <v/>
      </c>
      <c r="Y58" t="s">
        <v>525</v>
      </c>
      <c r="Z58" t="s">
        <v>461</v>
      </c>
      <c r="AA58" s="19">
        <f t="shared" si="15"/>
        <v>55</v>
      </c>
      <c r="AB58" t="str">
        <f t="shared" si="9"/>
        <v>M-00055</v>
      </c>
      <c r="AD58">
        <f t="shared" si="1"/>
        <v>30011101</v>
      </c>
      <c r="AE58" t="s">
        <v>278</v>
      </c>
      <c r="AF58" t="s">
        <v>458</v>
      </c>
      <c r="AG58">
        <f t="shared" si="10"/>
        <v>11101</v>
      </c>
      <c r="AH58">
        <f t="shared" si="11"/>
        <v>30011101</v>
      </c>
      <c r="AK58" t="s">
        <v>61</v>
      </c>
      <c r="AL58">
        <v>4304</v>
      </c>
    </row>
    <row r="59" spans="7:38" x14ac:dyDescent="0.3">
      <c r="G59" t="s">
        <v>15198</v>
      </c>
      <c r="H59" t="s">
        <v>15119</v>
      </c>
      <c r="I59" s="19">
        <f t="shared" si="2"/>
        <v>56</v>
      </c>
      <c r="J59" s="27" t="str">
        <f t="shared" si="3"/>
        <v>T-55</v>
      </c>
      <c r="N59" s="19" t="str">
        <f t="shared" si="4"/>
        <v/>
      </c>
      <c r="O59" t="str">
        <f t="shared" si="5"/>
        <v/>
      </c>
      <c r="Q59" s="27" t="str">
        <f t="shared" si="13"/>
        <v/>
      </c>
      <c r="S59" t="str">
        <f t="shared" si="0"/>
        <v/>
      </c>
      <c r="V59" s="19" t="str">
        <f t="shared" si="6"/>
        <v/>
      </c>
      <c r="W59" t="str">
        <f t="shared" si="7"/>
        <v/>
      </c>
      <c r="Y59" t="s">
        <v>539</v>
      </c>
      <c r="Z59" t="s">
        <v>461</v>
      </c>
      <c r="AA59" s="19">
        <f t="shared" si="15"/>
        <v>56</v>
      </c>
      <c r="AB59" t="str">
        <f t="shared" si="9"/>
        <v>M-00056</v>
      </c>
      <c r="AD59">
        <f t="shared" si="1"/>
        <v>30016302</v>
      </c>
      <c r="AE59" t="s">
        <v>199</v>
      </c>
      <c r="AF59" t="s">
        <v>458</v>
      </c>
      <c r="AG59">
        <f t="shared" si="10"/>
        <v>16302</v>
      </c>
      <c r="AH59">
        <f t="shared" si="11"/>
        <v>30016302</v>
      </c>
      <c r="AK59" t="s">
        <v>62</v>
      </c>
      <c r="AL59">
        <v>4305</v>
      </c>
    </row>
    <row r="60" spans="7:38" x14ac:dyDescent="0.3">
      <c r="G60" t="s">
        <v>15293</v>
      </c>
      <c r="H60" t="s">
        <v>15119</v>
      </c>
      <c r="I60" s="19">
        <f t="shared" si="2"/>
        <v>57</v>
      </c>
      <c r="J60" s="27" t="str">
        <f t="shared" si="3"/>
        <v>T-56</v>
      </c>
      <c r="N60" s="19" t="str">
        <f t="shared" si="4"/>
        <v/>
      </c>
      <c r="O60" t="str">
        <f t="shared" si="5"/>
        <v/>
      </c>
      <c r="Q60" s="27" t="str">
        <f t="shared" si="13"/>
        <v/>
      </c>
      <c r="S60" t="str">
        <f t="shared" si="0"/>
        <v/>
      </c>
      <c r="V60" s="19" t="str">
        <f t="shared" si="6"/>
        <v/>
      </c>
      <c r="W60" t="str">
        <f t="shared" si="7"/>
        <v/>
      </c>
      <c r="Y60" t="s">
        <v>540</v>
      </c>
      <c r="Z60" t="s">
        <v>461</v>
      </c>
      <c r="AA60" s="19">
        <f t="shared" si="15"/>
        <v>57</v>
      </c>
      <c r="AB60" t="str">
        <f t="shared" si="9"/>
        <v>M-00057</v>
      </c>
      <c r="AD60">
        <f t="shared" si="1"/>
        <v>30006103</v>
      </c>
      <c r="AE60" t="s">
        <v>102</v>
      </c>
      <c r="AF60" t="s">
        <v>458</v>
      </c>
      <c r="AG60">
        <f t="shared" si="10"/>
        <v>6103</v>
      </c>
      <c r="AH60">
        <f t="shared" si="11"/>
        <v>30006103</v>
      </c>
      <c r="AK60" t="s">
        <v>23</v>
      </c>
      <c r="AL60">
        <v>5101</v>
      </c>
    </row>
    <row r="61" spans="7:38" x14ac:dyDescent="0.3">
      <c r="G61" t="s">
        <v>15263</v>
      </c>
      <c r="H61" t="s">
        <v>15119</v>
      </c>
      <c r="I61" s="19">
        <f t="shared" si="2"/>
        <v>58</v>
      </c>
      <c r="J61" s="27" t="str">
        <f t="shared" si="3"/>
        <v>T-57</v>
      </c>
      <c r="N61" s="19" t="str">
        <f t="shared" si="4"/>
        <v/>
      </c>
      <c r="O61" t="str">
        <f t="shared" si="5"/>
        <v/>
      </c>
      <c r="Q61" s="27" t="str">
        <f t="shared" si="13"/>
        <v/>
      </c>
      <c r="S61" t="str">
        <f t="shared" si="0"/>
        <v/>
      </c>
      <c r="V61" s="19" t="str">
        <f t="shared" si="6"/>
        <v/>
      </c>
      <c r="W61" t="str">
        <f t="shared" si="7"/>
        <v/>
      </c>
      <c r="Y61" t="s">
        <v>542</v>
      </c>
      <c r="Z61" t="s">
        <v>461</v>
      </c>
      <c r="AA61" s="19">
        <f t="shared" si="15"/>
        <v>58</v>
      </c>
      <c r="AB61" t="str">
        <f t="shared" si="9"/>
        <v>M-00058</v>
      </c>
      <c r="AD61">
        <f t="shared" si="1"/>
        <v>30007402</v>
      </c>
      <c r="AE61" t="s">
        <v>155</v>
      </c>
      <c r="AF61" t="s">
        <v>458</v>
      </c>
      <c r="AG61">
        <f t="shared" si="10"/>
        <v>7402</v>
      </c>
      <c r="AH61">
        <f t="shared" si="11"/>
        <v>30007402</v>
      </c>
      <c r="AK61" t="s">
        <v>63</v>
      </c>
      <c r="AL61">
        <v>5102</v>
      </c>
    </row>
    <row r="62" spans="7:38" x14ac:dyDescent="0.3">
      <c r="G62" t="s">
        <v>15396</v>
      </c>
      <c r="H62" t="s">
        <v>15119</v>
      </c>
      <c r="I62" s="19">
        <f t="shared" si="2"/>
        <v>59</v>
      </c>
      <c r="J62" s="27" t="str">
        <f t="shared" si="3"/>
        <v>T-58</v>
      </c>
      <c r="N62" s="19" t="str">
        <f t="shared" si="4"/>
        <v/>
      </c>
      <c r="O62" t="str">
        <f t="shared" si="5"/>
        <v/>
      </c>
      <c r="Q62" s="27" t="str">
        <f t="shared" si="13"/>
        <v/>
      </c>
      <c r="S62" t="str">
        <f t="shared" si="0"/>
        <v/>
      </c>
      <c r="V62" s="19" t="str">
        <f t="shared" si="6"/>
        <v/>
      </c>
      <c r="W62" t="str">
        <f t="shared" si="7"/>
        <v/>
      </c>
      <c r="Y62" t="s">
        <v>585</v>
      </c>
      <c r="Z62" t="s">
        <v>461</v>
      </c>
      <c r="AA62" s="19">
        <f t="shared" si="15"/>
        <v>59</v>
      </c>
      <c r="AB62" t="str">
        <f t="shared" si="9"/>
        <v>M-00059</v>
      </c>
      <c r="AD62">
        <f t="shared" si="1"/>
        <v>30001403</v>
      </c>
      <c r="AE62" t="s">
        <v>30</v>
      </c>
      <c r="AF62" t="s">
        <v>458</v>
      </c>
      <c r="AG62">
        <f t="shared" si="10"/>
        <v>1403</v>
      </c>
      <c r="AH62">
        <f t="shared" si="11"/>
        <v>30001403</v>
      </c>
      <c r="AK62" t="s">
        <v>64</v>
      </c>
      <c r="AL62">
        <v>5103</v>
      </c>
    </row>
    <row r="63" spans="7:38" x14ac:dyDescent="0.3">
      <c r="G63" t="s">
        <v>15488</v>
      </c>
      <c r="H63" t="s">
        <v>15119</v>
      </c>
      <c r="I63" s="19">
        <f t="shared" si="2"/>
        <v>60</v>
      </c>
      <c r="J63" s="27" t="str">
        <f t="shared" si="3"/>
        <v>T-59</v>
      </c>
      <c r="N63" s="19" t="str">
        <f t="shared" si="4"/>
        <v/>
      </c>
      <c r="O63" t="str">
        <f t="shared" si="5"/>
        <v/>
      </c>
      <c r="Q63" s="27" t="str">
        <f t="shared" si="13"/>
        <v/>
      </c>
      <c r="S63" t="str">
        <f t="shared" si="0"/>
        <v/>
      </c>
      <c r="V63" s="19" t="str">
        <f t="shared" si="6"/>
        <v/>
      </c>
      <c r="W63" t="str">
        <f t="shared" si="7"/>
        <v/>
      </c>
      <c r="Y63" t="s">
        <v>592</v>
      </c>
      <c r="Z63" t="s">
        <v>461</v>
      </c>
      <c r="AA63" s="19">
        <f t="shared" si="15"/>
        <v>60</v>
      </c>
      <c r="AB63" t="str">
        <f t="shared" si="9"/>
        <v>M-00060</v>
      </c>
      <c r="AD63">
        <f t="shared" si="1"/>
        <v>30013301</v>
      </c>
      <c r="AE63" t="s">
        <v>331</v>
      </c>
      <c r="AF63" t="s">
        <v>458</v>
      </c>
      <c r="AG63">
        <f t="shared" si="10"/>
        <v>13301</v>
      </c>
      <c r="AH63">
        <f t="shared" si="11"/>
        <v>30013301</v>
      </c>
      <c r="AK63" t="s">
        <v>65</v>
      </c>
      <c r="AL63">
        <v>5104</v>
      </c>
    </row>
    <row r="64" spans="7:38" x14ac:dyDescent="0.3">
      <c r="G64" t="s">
        <v>15534</v>
      </c>
      <c r="H64" t="s">
        <v>15119</v>
      </c>
      <c r="I64" s="19">
        <f t="shared" si="2"/>
        <v>61</v>
      </c>
      <c r="J64" s="27" t="str">
        <f t="shared" si="3"/>
        <v>T-60</v>
      </c>
      <c r="N64" s="19" t="str">
        <f t="shared" si="4"/>
        <v/>
      </c>
      <c r="O64" t="str">
        <f t="shared" si="5"/>
        <v/>
      </c>
      <c r="Q64" s="27" t="str">
        <f t="shared" si="13"/>
        <v/>
      </c>
      <c r="S64" t="str">
        <f t="shared" si="0"/>
        <v/>
      </c>
      <c r="V64" s="19" t="str">
        <f t="shared" si="6"/>
        <v/>
      </c>
      <c r="W64" t="str">
        <f t="shared" si="7"/>
        <v/>
      </c>
      <c r="Y64" t="s">
        <v>598</v>
      </c>
      <c r="Z64" t="s">
        <v>461</v>
      </c>
      <c r="AA64" s="19">
        <f t="shared" si="15"/>
        <v>61</v>
      </c>
      <c r="AB64" t="str">
        <f t="shared" si="9"/>
        <v>M-00061</v>
      </c>
      <c r="AD64">
        <f t="shared" si="1"/>
        <v>30009202</v>
      </c>
      <c r="AE64" t="s">
        <v>238</v>
      </c>
      <c r="AF64" t="s">
        <v>458</v>
      </c>
      <c r="AG64">
        <f t="shared" si="10"/>
        <v>9202</v>
      </c>
      <c r="AH64">
        <f t="shared" si="11"/>
        <v>30009202</v>
      </c>
      <c r="AK64" t="s">
        <v>66</v>
      </c>
      <c r="AL64">
        <v>5105</v>
      </c>
    </row>
    <row r="65" spans="7:38" x14ac:dyDescent="0.3">
      <c r="G65" t="s">
        <v>15783</v>
      </c>
      <c r="H65" t="s">
        <v>15119</v>
      </c>
      <c r="I65" s="19">
        <f t="shared" si="2"/>
        <v>62</v>
      </c>
      <c r="J65" s="27" t="str">
        <f t="shared" si="3"/>
        <v>T-61</v>
      </c>
      <c r="N65" s="19" t="str">
        <f t="shared" si="4"/>
        <v/>
      </c>
      <c r="O65" t="str">
        <f t="shared" si="5"/>
        <v/>
      </c>
      <c r="Q65" s="27" t="str">
        <f t="shared" si="13"/>
        <v/>
      </c>
      <c r="S65" t="str">
        <f t="shared" si="0"/>
        <v/>
      </c>
      <c r="V65" s="19" t="str">
        <f t="shared" si="6"/>
        <v/>
      </c>
      <c r="W65" t="str">
        <f t="shared" si="7"/>
        <v/>
      </c>
      <c r="Y65" t="s">
        <v>604</v>
      </c>
      <c r="Z65" t="s">
        <v>461</v>
      </c>
      <c r="AA65" s="19">
        <f t="shared" si="15"/>
        <v>62</v>
      </c>
      <c r="AB65" t="str">
        <f t="shared" si="9"/>
        <v>M-00062</v>
      </c>
      <c r="AD65">
        <f t="shared" si="1"/>
        <v>30006104</v>
      </c>
      <c r="AE65" t="s">
        <v>103</v>
      </c>
      <c r="AF65" t="s">
        <v>458</v>
      </c>
      <c r="AG65">
        <f t="shared" si="10"/>
        <v>6104</v>
      </c>
      <c r="AH65">
        <f t="shared" si="11"/>
        <v>30006104</v>
      </c>
      <c r="AK65" t="s">
        <v>67</v>
      </c>
      <c r="AL65">
        <v>5107</v>
      </c>
    </row>
    <row r="66" spans="7:38" x14ac:dyDescent="0.3">
      <c r="G66" t="s">
        <v>15825</v>
      </c>
      <c r="H66" t="s">
        <v>15119</v>
      </c>
      <c r="I66" s="19">
        <f t="shared" si="2"/>
        <v>63</v>
      </c>
      <c r="J66" s="27" t="str">
        <f t="shared" si="3"/>
        <v>T-62</v>
      </c>
      <c r="N66" s="19" t="str">
        <f t="shared" si="4"/>
        <v/>
      </c>
      <c r="O66" t="str">
        <f t="shared" si="5"/>
        <v/>
      </c>
      <c r="Q66" s="27" t="str">
        <f t="shared" si="13"/>
        <v/>
      </c>
      <c r="S66" t="str">
        <f t="shared" si="0"/>
        <v/>
      </c>
      <c r="V66" s="19" t="str">
        <f t="shared" si="6"/>
        <v/>
      </c>
      <c r="W66" t="str">
        <f t="shared" si="7"/>
        <v/>
      </c>
      <c r="Y66" t="s">
        <v>626</v>
      </c>
      <c r="Z66" t="s">
        <v>622</v>
      </c>
      <c r="AA66" s="19">
        <f t="shared" si="15"/>
        <v>63</v>
      </c>
      <c r="AB66" t="str">
        <f t="shared" si="9"/>
        <v>M-00063</v>
      </c>
      <c r="AD66">
        <f t="shared" si="1"/>
        <v>30004302</v>
      </c>
      <c r="AE66" t="s">
        <v>59</v>
      </c>
      <c r="AF66" t="s">
        <v>458</v>
      </c>
      <c r="AG66">
        <f t="shared" si="10"/>
        <v>4302</v>
      </c>
      <c r="AH66">
        <f t="shared" si="11"/>
        <v>30004302</v>
      </c>
      <c r="AK66" t="s">
        <v>68</v>
      </c>
      <c r="AL66">
        <v>5109</v>
      </c>
    </row>
    <row r="67" spans="7:38" x14ac:dyDescent="0.3">
      <c r="G67" t="s">
        <v>16747</v>
      </c>
      <c r="H67" t="s">
        <v>15119</v>
      </c>
      <c r="I67" s="19">
        <f t="shared" si="2"/>
        <v>64</v>
      </c>
      <c r="J67" s="27" t="str">
        <f t="shared" si="3"/>
        <v>T-63</v>
      </c>
      <c r="N67" s="19" t="str">
        <f t="shared" si="4"/>
        <v/>
      </c>
      <c r="O67" t="str">
        <f t="shared" si="5"/>
        <v/>
      </c>
      <c r="Q67" s="27" t="str">
        <f t="shared" si="13"/>
        <v/>
      </c>
      <c r="S67" t="str">
        <f t="shared" si="0"/>
        <v/>
      </c>
      <c r="V67" s="19" t="str">
        <f t="shared" si="6"/>
        <v/>
      </c>
      <c r="W67" t="str">
        <f t="shared" si="7"/>
        <v/>
      </c>
      <c r="Y67" t="s">
        <v>640</v>
      </c>
      <c r="Z67" t="s">
        <v>622</v>
      </c>
      <c r="AA67" s="19">
        <f t="shared" si="15"/>
        <v>64</v>
      </c>
      <c r="AB67" t="str">
        <f t="shared" si="9"/>
        <v>M-00064</v>
      </c>
      <c r="AD67">
        <f t="shared" si="1"/>
        <v>30008101</v>
      </c>
      <c r="AE67" t="s">
        <v>162</v>
      </c>
      <c r="AF67" t="s">
        <v>458</v>
      </c>
      <c r="AG67">
        <f t="shared" si="10"/>
        <v>8101</v>
      </c>
      <c r="AH67">
        <f t="shared" si="11"/>
        <v>30008101</v>
      </c>
      <c r="AK67" t="s">
        <v>69</v>
      </c>
      <c r="AL67">
        <v>5201</v>
      </c>
    </row>
    <row r="68" spans="7:38" x14ac:dyDescent="0.3">
      <c r="G68" t="s">
        <v>17257</v>
      </c>
      <c r="H68" t="s">
        <v>15119</v>
      </c>
      <c r="I68" s="19">
        <f t="shared" si="2"/>
        <v>65</v>
      </c>
      <c r="J68" s="27" t="str">
        <f t="shared" si="3"/>
        <v>T-64</v>
      </c>
      <c r="N68" s="19" t="str">
        <f t="shared" si="4"/>
        <v/>
      </c>
      <c r="O68" t="str">
        <f t="shared" si="5"/>
        <v/>
      </c>
      <c r="Q68" s="27" t="str">
        <f t="shared" si="13"/>
        <v/>
      </c>
      <c r="S68" t="str">
        <f t="shared" ref="S68:S131" si="16">+Q68</f>
        <v/>
      </c>
      <c r="V68" s="19" t="str">
        <f t="shared" si="6"/>
        <v/>
      </c>
      <c r="W68" t="str">
        <f t="shared" si="7"/>
        <v/>
      </c>
      <c r="Y68" t="s">
        <v>651</v>
      </c>
      <c r="Z68" t="s">
        <v>622</v>
      </c>
      <c r="AA68" s="19">
        <f t="shared" si="15"/>
        <v>65</v>
      </c>
      <c r="AB68" t="str">
        <f t="shared" si="9"/>
        <v>M-00065</v>
      </c>
      <c r="AD68">
        <f t="shared" ref="AD68:AD131" si="17">++IF(AE68="","",VLOOKUP(AF68,$R$4:$S$50,2,0)*10000000+AG68)</f>
        <v>30013104</v>
      </c>
      <c r="AE68" t="s">
        <v>300</v>
      </c>
      <c r="AF68" t="s">
        <v>458</v>
      </c>
      <c r="AG68">
        <f t="shared" si="10"/>
        <v>13104</v>
      </c>
      <c r="AH68">
        <f t="shared" si="11"/>
        <v>30013104</v>
      </c>
      <c r="AK68" t="s">
        <v>70</v>
      </c>
      <c r="AL68">
        <v>5301</v>
      </c>
    </row>
    <row r="69" spans="7:38" x14ac:dyDescent="0.3">
      <c r="G69" t="s">
        <v>20239</v>
      </c>
      <c r="H69" t="s">
        <v>20237</v>
      </c>
      <c r="I69" s="19">
        <f t="shared" ref="I69:I132" si="18">+IF(H69="","",I68+1)</f>
        <v>66</v>
      </c>
      <c r="J69" s="27" t="str">
        <f t="shared" ref="J69:J132" si="19">+IF(G69="","","T-"&amp;VLOOKUP(H69,$A$4:$C$46,2,0)+I69-1)</f>
        <v>T-65</v>
      </c>
      <c r="N69" s="19" t="str">
        <f t="shared" ref="N69:N132" si="20">+IF(L69="","",N68+1)</f>
        <v/>
      </c>
      <c r="O69" t="str">
        <f t="shared" ref="O69:O132" si="21">+IF(L69="","","C-"&amp;VLOOKUP(M69,$A$4:$C$495,2,0)+N69)</f>
        <v/>
      </c>
      <c r="Q69" s="27" t="str">
        <f t="shared" si="13"/>
        <v/>
      </c>
      <c r="S69" t="str">
        <f t="shared" si="16"/>
        <v/>
      </c>
      <c r="V69" s="19" t="str">
        <f t="shared" ref="V69:V106" si="22">+IF(U69="","",V68+1)</f>
        <v/>
      </c>
      <c r="W69" t="str">
        <f t="shared" ref="W69:W106" si="23">+IF(U69="","","FI-"&amp;$H$1+V69-1)</f>
        <v/>
      </c>
      <c r="Y69" t="s">
        <v>667</v>
      </c>
      <c r="Z69" t="s">
        <v>622</v>
      </c>
      <c r="AA69" s="19">
        <f t="shared" si="15"/>
        <v>66</v>
      </c>
      <c r="AB69" t="str">
        <f t="shared" ref="AB69:AB132" si="24">+IF(Y69="","","M-"&amp;VLOOKUP(Z69,$A$4:$C$390,2,0)&amp;AA69)</f>
        <v>M-00066</v>
      </c>
      <c r="AD69">
        <f t="shared" si="17"/>
        <v>30005103</v>
      </c>
      <c r="AE69" t="s">
        <v>64</v>
      </c>
      <c r="AF69" t="s">
        <v>458</v>
      </c>
      <c r="AG69">
        <f t="shared" ref="AG69:AG132" si="25">+IF(AE69="","",VLOOKUP(AE69,$AK$3:$AL$20000,2,0))</f>
        <v>5103</v>
      </c>
      <c r="AH69">
        <f t="shared" ref="AH69:AH132" si="26">+AD69</f>
        <v>30005103</v>
      </c>
      <c r="AK69" t="s">
        <v>71</v>
      </c>
      <c r="AL69">
        <v>5302</v>
      </c>
    </row>
    <row r="70" spans="7:38" x14ac:dyDescent="0.3">
      <c r="G70" t="s">
        <v>20296</v>
      </c>
      <c r="H70" t="s">
        <v>20237</v>
      </c>
      <c r="I70" s="19">
        <f t="shared" si="18"/>
        <v>67</v>
      </c>
      <c r="J70" s="27" t="str">
        <f t="shared" si="19"/>
        <v>T-66</v>
      </c>
      <c r="N70" s="19" t="str">
        <f t="shared" si="20"/>
        <v/>
      </c>
      <c r="O70" t="str">
        <f t="shared" si="21"/>
        <v/>
      </c>
      <c r="Q70" s="27" t="str">
        <f t="shared" ref="Q70:Q133" si="27">++IF(R70="","",Q69+1)</f>
        <v/>
      </c>
      <c r="S70" t="str">
        <f t="shared" si="16"/>
        <v/>
      </c>
      <c r="V70" s="19" t="str">
        <f t="shared" si="22"/>
        <v/>
      </c>
      <c r="W70" t="str">
        <f t="shared" si="23"/>
        <v/>
      </c>
      <c r="Y70" t="s">
        <v>682</v>
      </c>
      <c r="Z70" t="s">
        <v>622</v>
      </c>
      <c r="AA70" s="19">
        <f t="shared" si="15"/>
        <v>67</v>
      </c>
      <c r="AB70" t="str">
        <f t="shared" si="24"/>
        <v>M-00067</v>
      </c>
      <c r="AD70">
        <f t="shared" si="17"/>
        <v>30007102</v>
      </c>
      <c r="AE70" t="s">
        <v>134</v>
      </c>
      <c r="AF70" t="s">
        <v>458</v>
      </c>
      <c r="AG70">
        <f t="shared" si="25"/>
        <v>7102</v>
      </c>
      <c r="AH70">
        <f t="shared" si="26"/>
        <v>30007102</v>
      </c>
      <c r="AK70" t="s">
        <v>72</v>
      </c>
      <c r="AL70">
        <v>5303</v>
      </c>
    </row>
    <row r="71" spans="7:38" x14ac:dyDescent="0.3">
      <c r="H71" s="19" t="str">
        <f t="shared" ref="H69:H132" si="28">+IF(G71="","",H70+1)</f>
        <v/>
      </c>
      <c r="I71" s="19" t="str">
        <f t="shared" si="18"/>
        <v/>
      </c>
      <c r="J71" s="27" t="str">
        <f t="shared" si="19"/>
        <v/>
      </c>
      <c r="N71" s="19" t="str">
        <f t="shared" si="20"/>
        <v/>
      </c>
      <c r="O71" t="str">
        <f t="shared" si="21"/>
        <v/>
      </c>
      <c r="Q71" s="27" t="str">
        <f t="shared" si="27"/>
        <v/>
      </c>
      <c r="S71" t="str">
        <f t="shared" si="16"/>
        <v/>
      </c>
      <c r="V71" s="19" t="str">
        <f t="shared" si="22"/>
        <v/>
      </c>
      <c r="W71" t="str">
        <f t="shared" si="23"/>
        <v/>
      </c>
      <c r="Y71" t="s">
        <v>689</v>
      </c>
      <c r="Z71" t="s">
        <v>622</v>
      </c>
      <c r="AA71" s="19">
        <f t="shared" si="15"/>
        <v>68</v>
      </c>
      <c r="AB71" t="str">
        <f t="shared" si="24"/>
        <v>M-00068</v>
      </c>
      <c r="AD71">
        <f t="shared" si="17"/>
        <v>30008204</v>
      </c>
      <c r="AE71" t="s">
        <v>177</v>
      </c>
      <c r="AF71" t="s">
        <v>458</v>
      </c>
      <c r="AG71">
        <f t="shared" si="25"/>
        <v>8204</v>
      </c>
      <c r="AH71">
        <f t="shared" si="26"/>
        <v>30008204</v>
      </c>
      <c r="AK71" t="s">
        <v>73</v>
      </c>
      <c r="AL71">
        <v>5304</v>
      </c>
    </row>
    <row r="72" spans="7:38" x14ac:dyDescent="0.3">
      <c r="H72" s="19" t="str">
        <f t="shared" si="28"/>
        <v/>
      </c>
      <c r="I72" s="19" t="str">
        <f t="shared" si="18"/>
        <v/>
      </c>
      <c r="J72" s="27" t="str">
        <f t="shared" si="19"/>
        <v/>
      </c>
      <c r="N72" s="19" t="str">
        <f t="shared" si="20"/>
        <v/>
      </c>
      <c r="O72" t="str">
        <f t="shared" si="21"/>
        <v/>
      </c>
      <c r="Q72" s="27" t="str">
        <f t="shared" si="27"/>
        <v/>
      </c>
      <c r="S72" t="str">
        <f t="shared" si="16"/>
        <v/>
      </c>
      <c r="V72" s="19" t="str">
        <f t="shared" si="22"/>
        <v/>
      </c>
      <c r="W72" t="str">
        <f t="shared" si="23"/>
        <v/>
      </c>
      <c r="Y72" t="s">
        <v>703</v>
      </c>
      <c r="Z72" t="s">
        <v>622</v>
      </c>
      <c r="AA72" s="19">
        <f t="shared" si="15"/>
        <v>69</v>
      </c>
      <c r="AB72" t="str">
        <f t="shared" si="24"/>
        <v>M-00069</v>
      </c>
      <c r="AD72">
        <f t="shared" si="17"/>
        <v>30003101</v>
      </c>
      <c r="AE72" t="s">
        <v>41</v>
      </c>
      <c r="AF72" t="s">
        <v>458</v>
      </c>
      <c r="AG72">
        <f t="shared" si="25"/>
        <v>3101</v>
      </c>
      <c r="AH72">
        <f t="shared" si="26"/>
        <v>30003101</v>
      </c>
      <c r="AK72" t="s">
        <v>74</v>
      </c>
      <c r="AL72">
        <v>5401</v>
      </c>
    </row>
    <row r="73" spans="7:38" x14ac:dyDescent="0.3">
      <c r="H73" s="19" t="str">
        <f t="shared" si="28"/>
        <v/>
      </c>
      <c r="I73" s="19" t="str">
        <f t="shared" si="18"/>
        <v/>
      </c>
      <c r="J73" s="27" t="str">
        <f t="shared" si="19"/>
        <v/>
      </c>
      <c r="N73" s="19" t="str">
        <f t="shared" si="20"/>
        <v/>
      </c>
      <c r="O73" t="str">
        <f t="shared" si="21"/>
        <v/>
      </c>
      <c r="Q73" s="27" t="str">
        <f t="shared" si="27"/>
        <v/>
      </c>
      <c r="S73" t="str">
        <f t="shared" si="16"/>
        <v/>
      </c>
      <c r="V73" s="19" t="str">
        <f t="shared" si="22"/>
        <v/>
      </c>
      <c r="W73" t="str">
        <f t="shared" si="23"/>
        <v/>
      </c>
      <c r="Y73" t="s">
        <v>711</v>
      </c>
      <c r="Z73" t="s">
        <v>622</v>
      </c>
      <c r="AA73" s="19">
        <f t="shared" si="15"/>
        <v>70</v>
      </c>
      <c r="AB73" t="str">
        <f t="shared" si="24"/>
        <v>M-00070</v>
      </c>
      <c r="AD73">
        <f t="shared" si="17"/>
        <v>30004102</v>
      </c>
      <c r="AE73" t="s">
        <v>22</v>
      </c>
      <c r="AF73" t="s">
        <v>458</v>
      </c>
      <c r="AG73">
        <f t="shared" si="25"/>
        <v>4102</v>
      </c>
      <c r="AH73">
        <f t="shared" si="26"/>
        <v>30004102</v>
      </c>
      <c r="AK73" t="s">
        <v>75</v>
      </c>
      <c r="AL73">
        <v>5402</v>
      </c>
    </row>
    <row r="74" spans="7:38" x14ac:dyDescent="0.3">
      <c r="H74" s="19" t="str">
        <f t="shared" si="28"/>
        <v/>
      </c>
      <c r="I74" s="19" t="str">
        <f t="shared" si="18"/>
        <v/>
      </c>
      <c r="J74" s="27" t="str">
        <f t="shared" si="19"/>
        <v/>
      </c>
      <c r="N74" s="19" t="str">
        <f t="shared" si="20"/>
        <v/>
      </c>
      <c r="O74" t="str">
        <f t="shared" si="21"/>
        <v/>
      </c>
      <c r="Q74" s="27" t="str">
        <f t="shared" si="27"/>
        <v/>
      </c>
      <c r="S74" t="str">
        <f t="shared" si="16"/>
        <v/>
      </c>
      <c r="V74" s="19" t="str">
        <f t="shared" si="22"/>
        <v/>
      </c>
      <c r="W74" t="str">
        <f t="shared" si="23"/>
        <v/>
      </c>
      <c r="Y74" t="s">
        <v>726</v>
      </c>
      <c r="Z74" t="s">
        <v>622</v>
      </c>
      <c r="AA74" s="19">
        <f t="shared" si="15"/>
        <v>71</v>
      </c>
      <c r="AB74" t="str">
        <f t="shared" si="24"/>
        <v>M-00071</v>
      </c>
      <c r="AD74">
        <f t="shared" si="17"/>
        <v>30008102</v>
      </c>
      <c r="AE74" t="s">
        <v>163</v>
      </c>
      <c r="AF74" t="s">
        <v>458</v>
      </c>
      <c r="AG74">
        <f t="shared" si="25"/>
        <v>8102</v>
      </c>
      <c r="AH74">
        <f t="shared" si="26"/>
        <v>30008102</v>
      </c>
      <c r="AK74" t="s">
        <v>76</v>
      </c>
      <c r="AL74">
        <v>5403</v>
      </c>
    </row>
    <row r="75" spans="7:38" x14ac:dyDescent="0.3">
      <c r="H75" s="19" t="str">
        <f t="shared" si="28"/>
        <v/>
      </c>
      <c r="I75" s="19" t="str">
        <f t="shared" si="18"/>
        <v/>
      </c>
      <c r="J75" s="27" t="str">
        <f t="shared" si="19"/>
        <v/>
      </c>
      <c r="N75" s="19" t="str">
        <f t="shared" si="20"/>
        <v/>
      </c>
      <c r="O75" t="str">
        <f t="shared" si="21"/>
        <v/>
      </c>
      <c r="Q75" s="27" t="str">
        <f t="shared" si="27"/>
        <v/>
      </c>
      <c r="S75" t="str">
        <f t="shared" si="16"/>
        <v/>
      </c>
      <c r="V75" s="19" t="str">
        <f t="shared" si="22"/>
        <v/>
      </c>
      <c r="W75" t="str">
        <f t="shared" si="23"/>
        <v/>
      </c>
      <c r="Y75" t="s">
        <v>733</v>
      </c>
      <c r="Z75" t="s">
        <v>622</v>
      </c>
      <c r="AA75" s="19">
        <f t="shared" si="15"/>
        <v>72</v>
      </c>
      <c r="AB75" t="str">
        <f t="shared" si="24"/>
        <v>M-00072</v>
      </c>
      <c r="AD75">
        <f t="shared" si="17"/>
        <v>30014102</v>
      </c>
      <c r="AE75" t="s">
        <v>349</v>
      </c>
      <c r="AF75" t="s">
        <v>458</v>
      </c>
      <c r="AG75">
        <f t="shared" si="25"/>
        <v>14102</v>
      </c>
      <c r="AH75">
        <f t="shared" si="26"/>
        <v>30014102</v>
      </c>
      <c r="AK75" t="s">
        <v>77</v>
      </c>
      <c r="AL75">
        <v>5404</v>
      </c>
    </row>
    <row r="76" spans="7:38" x14ac:dyDescent="0.3">
      <c r="H76" s="19" t="str">
        <f t="shared" si="28"/>
        <v/>
      </c>
      <c r="I76" s="19" t="str">
        <f t="shared" si="18"/>
        <v/>
      </c>
      <c r="J76" s="27" t="str">
        <f t="shared" si="19"/>
        <v/>
      </c>
      <c r="N76" s="19" t="str">
        <f t="shared" si="20"/>
        <v/>
      </c>
      <c r="O76" t="str">
        <f t="shared" si="21"/>
        <v/>
      </c>
      <c r="Q76" s="27" t="str">
        <f t="shared" si="27"/>
        <v/>
      </c>
      <c r="S76" t="str">
        <f t="shared" si="16"/>
        <v/>
      </c>
      <c r="V76" s="19" t="str">
        <f t="shared" si="22"/>
        <v/>
      </c>
      <c r="W76" t="str">
        <f t="shared" si="23"/>
        <v/>
      </c>
      <c r="Y76" t="s">
        <v>739</v>
      </c>
      <c r="Z76" t="s">
        <v>622</v>
      </c>
      <c r="AA76" s="19">
        <f t="shared" si="15"/>
        <v>73</v>
      </c>
      <c r="AB76" t="str">
        <f t="shared" si="24"/>
        <v>M-00073</v>
      </c>
      <c r="AD76">
        <f t="shared" si="17"/>
        <v>30009103</v>
      </c>
      <c r="AE76" t="s">
        <v>218</v>
      </c>
      <c r="AF76" t="s">
        <v>458</v>
      </c>
      <c r="AG76">
        <f t="shared" si="25"/>
        <v>9103</v>
      </c>
      <c r="AH76">
        <f t="shared" si="26"/>
        <v>30009103</v>
      </c>
      <c r="AK76" t="s">
        <v>78</v>
      </c>
      <c r="AL76">
        <v>5405</v>
      </c>
    </row>
    <row r="77" spans="7:38" x14ac:dyDescent="0.3">
      <c r="H77" s="19" t="str">
        <f t="shared" si="28"/>
        <v/>
      </c>
      <c r="I77" s="19" t="str">
        <f t="shared" si="18"/>
        <v/>
      </c>
      <c r="J77" s="27" t="str">
        <f t="shared" si="19"/>
        <v/>
      </c>
      <c r="N77" s="19" t="str">
        <f t="shared" si="20"/>
        <v/>
      </c>
      <c r="O77" t="str">
        <f t="shared" si="21"/>
        <v/>
      </c>
      <c r="Q77" s="27" t="str">
        <f t="shared" si="27"/>
        <v/>
      </c>
      <c r="S77" t="str">
        <f t="shared" si="16"/>
        <v/>
      </c>
      <c r="V77" s="19" t="str">
        <f t="shared" si="22"/>
        <v/>
      </c>
      <c r="W77" t="str">
        <f t="shared" si="23"/>
        <v/>
      </c>
      <c r="Y77" t="s">
        <v>745</v>
      </c>
      <c r="Z77" t="s">
        <v>622</v>
      </c>
      <c r="AA77" s="19">
        <f t="shared" si="15"/>
        <v>74</v>
      </c>
      <c r="AB77" t="str">
        <f t="shared" si="24"/>
        <v>M-00074</v>
      </c>
      <c r="AD77">
        <f t="shared" si="17"/>
        <v>30009203</v>
      </c>
      <c r="AE77" t="s">
        <v>239</v>
      </c>
      <c r="AF77" t="s">
        <v>458</v>
      </c>
      <c r="AG77">
        <f t="shared" si="25"/>
        <v>9203</v>
      </c>
      <c r="AH77">
        <f t="shared" si="26"/>
        <v>30009203</v>
      </c>
      <c r="AK77" t="s">
        <v>79</v>
      </c>
      <c r="AL77">
        <v>5501</v>
      </c>
    </row>
    <row r="78" spans="7:38" x14ac:dyDescent="0.3">
      <c r="H78" s="19" t="str">
        <f t="shared" si="28"/>
        <v/>
      </c>
      <c r="I78" s="19" t="str">
        <f t="shared" si="18"/>
        <v/>
      </c>
      <c r="J78" s="27" t="str">
        <f t="shared" si="19"/>
        <v/>
      </c>
      <c r="N78" s="19" t="str">
        <f t="shared" si="20"/>
        <v/>
      </c>
      <c r="O78" t="str">
        <f t="shared" si="21"/>
        <v/>
      </c>
      <c r="Q78" s="27" t="str">
        <f t="shared" si="27"/>
        <v/>
      </c>
      <c r="S78" t="str">
        <f t="shared" si="16"/>
        <v/>
      </c>
      <c r="V78" s="19" t="str">
        <f t="shared" si="22"/>
        <v/>
      </c>
      <c r="W78" t="str">
        <f t="shared" si="23"/>
        <v/>
      </c>
      <c r="Y78" t="s">
        <v>768</v>
      </c>
      <c r="Z78" t="s">
        <v>622</v>
      </c>
      <c r="AA78" s="19">
        <f t="shared" si="15"/>
        <v>75</v>
      </c>
      <c r="AB78" t="str">
        <f t="shared" si="24"/>
        <v>M-00075</v>
      </c>
      <c r="AD78">
        <f t="shared" si="17"/>
        <v>30013503</v>
      </c>
      <c r="AE78" t="s">
        <v>340</v>
      </c>
      <c r="AF78" t="s">
        <v>458</v>
      </c>
      <c r="AG78">
        <f t="shared" si="25"/>
        <v>13503</v>
      </c>
      <c r="AH78">
        <f t="shared" si="26"/>
        <v>30013503</v>
      </c>
      <c r="AK78" t="s">
        <v>80</v>
      </c>
      <c r="AL78">
        <v>5502</v>
      </c>
    </row>
    <row r="79" spans="7:38" x14ac:dyDescent="0.3">
      <c r="H79" s="19" t="str">
        <f t="shared" si="28"/>
        <v/>
      </c>
      <c r="I79" s="19" t="str">
        <f t="shared" si="18"/>
        <v/>
      </c>
      <c r="J79" s="27" t="str">
        <f t="shared" si="19"/>
        <v/>
      </c>
      <c r="N79" s="19" t="str">
        <f t="shared" si="20"/>
        <v/>
      </c>
      <c r="O79" t="str">
        <f t="shared" si="21"/>
        <v/>
      </c>
      <c r="Q79" s="27" t="str">
        <f t="shared" si="27"/>
        <v/>
      </c>
      <c r="S79" t="str">
        <f t="shared" si="16"/>
        <v/>
      </c>
      <c r="V79" s="19" t="str">
        <f t="shared" si="22"/>
        <v/>
      </c>
      <c r="W79" t="str">
        <f t="shared" si="23"/>
        <v/>
      </c>
      <c r="Y79" t="s">
        <v>780</v>
      </c>
      <c r="Z79" t="s">
        <v>622</v>
      </c>
      <c r="AA79" s="19">
        <f t="shared" si="15"/>
        <v>76</v>
      </c>
      <c r="AB79" t="str">
        <f t="shared" si="24"/>
        <v>M-00076</v>
      </c>
      <c r="AD79">
        <f t="shared" si="17"/>
        <v>30010204</v>
      </c>
      <c r="AE79" t="s">
        <v>260</v>
      </c>
      <c r="AF79" t="s">
        <v>458</v>
      </c>
      <c r="AG79">
        <f t="shared" si="25"/>
        <v>10204</v>
      </c>
      <c r="AH79">
        <f t="shared" si="26"/>
        <v>30010204</v>
      </c>
      <c r="AK79" t="s">
        <v>81</v>
      </c>
      <c r="AL79">
        <v>5503</v>
      </c>
    </row>
    <row r="80" spans="7:38" x14ac:dyDescent="0.3">
      <c r="H80" s="19" t="str">
        <f t="shared" si="28"/>
        <v/>
      </c>
      <c r="I80" s="19" t="str">
        <f t="shared" si="18"/>
        <v/>
      </c>
      <c r="J80" s="27" t="str">
        <f t="shared" si="19"/>
        <v/>
      </c>
      <c r="N80" s="19" t="str">
        <f t="shared" si="20"/>
        <v/>
      </c>
      <c r="O80" t="str">
        <f t="shared" si="21"/>
        <v/>
      </c>
      <c r="Q80" s="27" t="str">
        <f t="shared" si="27"/>
        <v/>
      </c>
      <c r="S80" t="str">
        <f t="shared" si="16"/>
        <v/>
      </c>
      <c r="V80" s="19" t="str">
        <f t="shared" si="22"/>
        <v/>
      </c>
      <c r="W80" t="str">
        <f t="shared" si="23"/>
        <v/>
      </c>
      <c r="Y80" t="s">
        <v>793</v>
      </c>
      <c r="Z80" t="s">
        <v>622</v>
      </c>
      <c r="AA80" s="19">
        <f t="shared" si="15"/>
        <v>77</v>
      </c>
      <c r="AB80" t="str">
        <f t="shared" si="24"/>
        <v>M-00077</v>
      </c>
      <c r="AD80">
        <f t="shared" si="17"/>
        <v>30008205</v>
      </c>
      <c r="AE80" t="s">
        <v>178</v>
      </c>
      <c r="AF80" t="s">
        <v>458</v>
      </c>
      <c r="AG80">
        <f t="shared" si="25"/>
        <v>8205</v>
      </c>
      <c r="AH80">
        <f t="shared" si="26"/>
        <v>30008205</v>
      </c>
      <c r="AK80" t="s">
        <v>82</v>
      </c>
      <c r="AL80">
        <v>5504</v>
      </c>
    </row>
    <row r="81" spans="8:38" x14ac:dyDescent="0.3">
      <c r="H81" s="19" t="str">
        <f t="shared" si="28"/>
        <v/>
      </c>
      <c r="I81" s="19" t="str">
        <f t="shared" si="18"/>
        <v/>
      </c>
      <c r="J81" s="27" t="str">
        <f t="shared" si="19"/>
        <v/>
      </c>
      <c r="N81" s="19" t="str">
        <f t="shared" si="20"/>
        <v/>
      </c>
      <c r="O81" t="str">
        <f t="shared" si="21"/>
        <v/>
      </c>
      <c r="Q81" s="27" t="str">
        <f t="shared" si="27"/>
        <v/>
      </c>
      <c r="S81" t="str">
        <f t="shared" si="16"/>
        <v/>
      </c>
      <c r="V81" s="19" t="str">
        <f t="shared" si="22"/>
        <v/>
      </c>
      <c r="W81" t="str">
        <f t="shared" si="23"/>
        <v/>
      </c>
      <c r="Y81" t="s">
        <v>806</v>
      </c>
      <c r="Z81" t="s">
        <v>622</v>
      </c>
      <c r="AA81" s="19">
        <f t="shared" si="15"/>
        <v>78</v>
      </c>
      <c r="AB81" t="str">
        <f t="shared" si="24"/>
        <v>M-00078</v>
      </c>
      <c r="AD81">
        <f t="shared" si="17"/>
        <v>30009104</v>
      </c>
      <c r="AE81" t="s">
        <v>219</v>
      </c>
      <c r="AF81" t="s">
        <v>458</v>
      </c>
      <c r="AG81">
        <f t="shared" si="25"/>
        <v>9104</v>
      </c>
      <c r="AH81">
        <f t="shared" si="26"/>
        <v>30009104</v>
      </c>
      <c r="AK81" t="s">
        <v>83</v>
      </c>
      <c r="AL81">
        <v>5506</v>
      </c>
    </row>
    <row r="82" spans="8:38" x14ac:dyDescent="0.3">
      <c r="H82" s="19" t="str">
        <f t="shared" si="28"/>
        <v/>
      </c>
      <c r="I82" s="19" t="str">
        <f t="shared" si="18"/>
        <v/>
      </c>
      <c r="J82" s="27" t="str">
        <f t="shared" si="19"/>
        <v/>
      </c>
      <c r="N82" s="19" t="str">
        <f t="shared" si="20"/>
        <v/>
      </c>
      <c r="O82" t="str">
        <f t="shared" si="21"/>
        <v/>
      </c>
      <c r="Q82" s="27" t="str">
        <f t="shared" si="27"/>
        <v/>
      </c>
      <c r="S82" t="str">
        <f t="shared" si="16"/>
        <v/>
      </c>
      <c r="V82" s="19" t="str">
        <f t="shared" si="22"/>
        <v/>
      </c>
      <c r="W82" t="str">
        <f t="shared" si="23"/>
        <v/>
      </c>
      <c r="Y82" t="s">
        <v>815</v>
      </c>
      <c r="Z82" t="s">
        <v>622</v>
      </c>
      <c r="AA82" s="19">
        <f t="shared" si="15"/>
        <v>79</v>
      </c>
      <c r="AB82" t="str">
        <f t="shared" si="24"/>
        <v>M-00079</v>
      </c>
      <c r="AD82">
        <f t="shared" si="17"/>
        <v>30007103</v>
      </c>
      <c r="AE82" t="s">
        <v>135</v>
      </c>
      <c r="AF82" t="s">
        <v>458</v>
      </c>
      <c r="AG82">
        <f t="shared" si="25"/>
        <v>7103</v>
      </c>
      <c r="AH82">
        <f t="shared" si="26"/>
        <v>30007103</v>
      </c>
      <c r="AK82" t="s">
        <v>84</v>
      </c>
      <c r="AL82">
        <v>5601</v>
      </c>
    </row>
    <row r="83" spans="8:38" x14ac:dyDescent="0.3">
      <c r="H83" s="19" t="str">
        <f t="shared" si="28"/>
        <v/>
      </c>
      <c r="I83" s="19" t="str">
        <f t="shared" si="18"/>
        <v/>
      </c>
      <c r="J83" s="27" t="str">
        <f t="shared" si="19"/>
        <v/>
      </c>
      <c r="N83" s="19" t="str">
        <f t="shared" si="20"/>
        <v/>
      </c>
      <c r="O83" t="str">
        <f t="shared" si="21"/>
        <v/>
      </c>
      <c r="Q83" s="27" t="str">
        <f t="shared" si="27"/>
        <v/>
      </c>
      <c r="S83" t="str">
        <f t="shared" si="16"/>
        <v/>
      </c>
      <c r="V83" s="19" t="str">
        <f t="shared" si="22"/>
        <v/>
      </c>
      <c r="W83" t="str">
        <f t="shared" si="23"/>
        <v/>
      </c>
      <c r="Y83" t="s">
        <v>841</v>
      </c>
      <c r="Z83" t="s">
        <v>622</v>
      </c>
      <c r="AA83" s="19">
        <f t="shared" si="15"/>
        <v>80</v>
      </c>
      <c r="AB83" t="str">
        <f t="shared" si="24"/>
        <v>M-00080</v>
      </c>
      <c r="AD83">
        <f t="shared" si="17"/>
        <v>30007301</v>
      </c>
      <c r="AE83" t="s">
        <v>145</v>
      </c>
      <c r="AF83" t="s">
        <v>458</v>
      </c>
      <c r="AG83">
        <f t="shared" si="25"/>
        <v>7301</v>
      </c>
      <c r="AH83">
        <f t="shared" si="26"/>
        <v>30007301</v>
      </c>
      <c r="AK83" t="s">
        <v>85</v>
      </c>
      <c r="AL83">
        <v>5602</v>
      </c>
    </row>
    <row r="84" spans="8:38" x14ac:dyDescent="0.3">
      <c r="H84" s="19" t="str">
        <f t="shared" si="28"/>
        <v/>
      </c>
      <c r="I84" s="19" t="str">
        <f t="shared" si="18"/>
        <v/>
      </c>
      <c r="J84" s="27" t="str">
        <f t="shared" si="19"/>
        <v/>
      </c>
      <c r="N84" s="19" t="str">
        <f t="shared" si="20"/>
        <v/>
      </c>
      <c r="O84" t="str">
        <f t="shared" si="21"/>
        <v/>
      </c>
      <c r="Q84" s="27" t="str">
        <f t="shared" si="27"/>
        <v/>
      </c>
      <c r="S84" t="str">
        <f t="shared" si="16"/>
        <v/>
      </c>
      <c r="V84" s="19" t="str">
        <f t="shared" si="22"/>
        <v/>
      </c>
      <c r="W84" t="str">
        <f t="shared" si="23"/>
        <v/>
      </c>
      <c r="Y84" t="s">
        <v>857</v>
      </c>
      <c r="Z84" t="s">
        <v>622</v>
      </c>
      <c r="AA84" s="19">
        <f t="shared" si="15"/>
        <v>81</v>
      </c>
      <c r="AB84" t="str">
        <f t="shared" si="24"/>
        <v>M-00081</v>
      </c>
      <c r="AD84">
        <f t="shared" si="17"/>
        <v>30010205</v>
      </c>
      <c r="AE84" t="s">
        <v>261</v>
      </c>
      <c r="AF84" t="s">
        <v>458</v>
      </c>
      <c r="AG84">
        <f t="shared" si="25"/>
        <v>10205</v>
      </c>
      <c r="AH84">
        <f t="shared" si="26"/>
        <v>30010205</v>
      </c>
      <c r="AK84" t="s">
        <v>86</v>
      </c>
      <c r="AL84">
        <v>5603</v>
      </c>
    </row>
    <row r="85" spans="8:38" x14ac:dyDescent="0.3">
      <c r="H85" s="19" t="str">
        <f t="shared" si="28"/>
        <v/>
      </c>
      <c r="I85" s="19" t="str">
        <f t="shared" si="18"/>
        <v/>
      </c>
      <c r="J85" s="27" t="str">
        <f t="shared" si="19"/>
        <v/>
      </c>
      <c r="N85" s="19" t="str">
        <f t="shared" si="20"/>
        <v/>
      </c>
      <c r="O85" t="str">
        <f t="shared" si="21"/>
        <v/>
      </c>
      <c r="Q85" s="27" t="str">
        <f t="shared" si="27"/>
        <v/>
      </c>
      <c r="S85" t="str">
        <f t="shared" si="16"/>
        <v/>
      </c>
      <c r="V85" s="19" t="str">
        <f t="shared" si="22"/>
        <v/>
      </c>
      <c r="W85" t="str">
        <f t="shared" si="23"/>
        <v/>
      </c>
      <c r="Y85" t="s">
        <v>888</v>
      </c>
      <c r="Z85" t="s">
        <v>622</v>
      </c>
      <c r="AA85" s="19">
        <f t="shared" si="15"/>
        <v>82</v>
      </c>
      <c r="AB85" t="str">
        <f t="shared" si="24"/>
        <v>M-00082</v>
      </c>
      <c r="AD85">
        <f t="shared" si="17"/>
        <v>30003202</v>
      </c>
      <c r="AE85" t="s">
        <v>45</v>
      </c>
      <c r="AF85" t="s">
        <v>458</v>
      </c>
      <c r="AG85">
        <f t="shared" si="25"/>
        <v>3202</v>
      </c>
      <c r="AH85">
        <f t="shared" si="26"/>
        <v>30003202</v>
      </c>
      <c r="AK85" t="s">
        <v>87</v>
      </c>
      <c r="AL85">
        <v>5604</v>
      </c>
    </row>
    <row r="86" spans="8:38" x14ac:dyDescent="0.3">
      <c r="H86" s="19" t="str">
        <f t="shared" si="28"/>
        <v/>
      </c>
      <c r="I86" s="19" t="str">
        <f t="shared" si="18"/>
        <v/>
      </c>
      <c r="J86" s="27" t="str">
        <f t="shared" si="19"/>
        <v/>
      </c>
      <c r="N86" s="19" t="str">
        <f t="shared" si="20"/>
        <v/>
      </c>
      <c r="O86" t="str">
        <f t="shared" si="21"/>
        <v/>
      </c>
      <c r="Q86" s="27" t="str">
        <f t="shared" si="27"/>
        <v/>
      </c>
      <c r="S86" t="str">
        <f t="shared" si="16"/>
        <v/>
      </c>
      <c r="V86" s="19" t="str">
        <f t="shared" si="22"/>
        <v/>
      </c>
      <c r="W86" t="str">
        <f t="shared" si="23"/>
        <v/>
      </c>
      <c r="Y86" t="s">
        <v>904</v>
      </c>
      <c r="Z86" t="s">
        <v>622</v>
      </c>
      <c r="AA86" s="19">
        <f t="shared" si="15"/>
        <v>83</v>
      </c>
      <c r="AB86" t="str">
        <f t="shared" si="24"/>
        <v>M-00083</v>
      </c>
      <c r="AD86">
        <f t="shared" si="17"/>
        <v>30006105</v>
      </c>
      <c r="AE86" t="s">
        <v>104</v>
      </c>
      <c r="AF86" t="s">
        <v>458</v>
      </c>
      <c r="AG86">
        <f t="shared" si="25"/>
        <v>6105</v>
      </c>
      <c r="AH86">
        <f t="shared" si="26"/>
        <v>30006105</v>
      </c>
      <c r="AK86" t="s">
        <v>88</v>
      </c>
      <c r="AL86">
        <v>5605</v>
      </c>
    </row>
    <row r="87" spans="8:38" x14ac:dyDescent="0.3">
      <c r="H87" s="19" t="str">
        <f t="shared" si="28"/>
        <v/>
      </c>
      <c r="I87" s="19" t="str">
        <f t="shared" si="18"/>
        <v/>
      </c>
      <c r="J87" s="27" t="str">
        <f t="shared" si="19"/>
        <v/>
      </c>
      <c r="N87" s="19" t="str">
        <f t="shared" si="20"/>
        <v/>
      </c>
      <c r="O87" t="str">
        <f t="shared" si="21"/>
        <v/>
      </c>
      <c r="Q87" s="27" t="str">
        <f t="shared" si="27"/>
        <v/>
      </c>
      <c r="S87" t="str">
        <f t="shared" si="16"/>
        <v/>
      </c>
      <c r="V87" s="19" t="str">
        <f t="shared" si="22"/>
        <v/>
      </c>
      <c r="W87" t="str">
        <f t="shared" si="23"/>
        <v/>
      </c>
      <c r="Y87" t="s">
        <v>966</v>
      </c>
      <c r="Z87" t="s">
        <v>622</v>
      </c>
      <c r="AA87" s="19">
        <f t="shared" si="15"/>
        <v>84</v>
      </c>
      <c r="AB87" t="str">
        <f t="shared" si="24"/>
        <v>M-00084</v>
      </c>
      <c r="AD87">
        <f t="shared" si="17"/>
        <v>30013105</v>
      </c>
      <c r="AE87" t="s">
        <v>301</v>
      </c>
      <c r="AF87" t="s">
        <v>458</v>
      </c>
      <c r="AG87">
        <f t="shared" si="25"/>
        <v>13105</v>
      </c>
      <c r="AH87">
        <f t="shared" si="26"/>
        <v>30013105</v>
      </c>
      <c r="AK87" t="s">
        <v>89</v>
      </c>
      <c r="AL87">
        <v>5606</v>
      </c>
    </row>
    <row r="88" spans="8:38" x14ac:dyDescent="0.3">
      <c r="H88" s="19" t="str">
        <f t="shared" si="28"/>
        <v/>
      </c>
      <c r="I88" s="19" t="str">
        <f t="shared" si="18"/>
        <v/>
      </c>
      <c r="J88" s="27" t="str">
        <f t="shared" si="19"/>
        <v/>
      </c>
      <c r="N88" s="19" t="str">
        <f t="shared" si="20"/>
        <v/>
      </c>
      <c r="O88" t="str">
        <f t="shared" si="21"/>
        <v/>
      </c>
      <c r="Q88" s="27" t="str">
        <f t="shared" si="27"/>
        <v/>
      </c>
      <c r="S88" t="str">
        <f t="shared" si="16"/>
        <v/>
      </c>
      <c r="V88" s="19" t="str">
        <f t="shared" si="22"/>
        <v/>
      </c>
      <c r="W88" t="str">
        <f t="shared" si="23"/>
        <v/>
      </c>
      <c r="Y88" t="s">
        <v>982</v>
      </c>
      <c r="Z88" t="s">
        <v>622</v>
      </c>
      <c r="AA88" s="19">
        <f t="shared" si="15"/>
        <v>85</v>
      </c>
      <c r="AB88" t="str">
        <f t="shared" si="24"/>
        <v>M-00085</v>
      </c>
      <c r="AD88">
        <f t="shared" si="17"/>
        <v>30016104</v>
      </c>
      <c r="AE88" t="s">
        <v>201</v>
      </c>
      <c r="AF88" t="s">
        <v>458</v>
      </c>
      <c r="AG88">
        <f t="shared" si="25"/>
        <v>16104</v>
      </c>
      <c r="AH88">
        <f t="shared" si="26"/>
        <v>30016104</v>
      </c>
      <c r="AK88" t="s">
        <v>90</v>
      </c>
      <c r="AL88">
        <v>5701</v>
      </c>
    </row>
    <row r="89" spans="8:38" x14ac:dyDescent="0.3">
      <c r="H89" s="19" t="str">
        <f t="shared" si="28"/>
        <v/>
      </c>
      <c r="I89" s="19" t="str">
        <f t="shared" si="18"/>
        <v/>
      </c>
      <c r="J89" s="27" t="str">
        <f t="shared" si="19"/>
        <v/>
      </c>
      <c r="N89" s="19" t="str">
        <f t="shared" si="20"/>
        <v/>
      </c>
      <c r="O89" t="str">
        <f t="shared" si="21"/>
        <v/>
      </c>
      <c r="Q89" s="27" t="str">
        <f t="shared" si="27"/>
        <v/>
      </c>
      <c r="S89" t="str">
        <f t="shared" si="16"/>
        <v/>
      </c>
      <c r="V89" s="19" t="str">
        <f t="shared" si="22"/>
        <v/>
      </c>
      <c r="W89" t="str">
        <f t="shared" si="23"/>
        <v/>
      </c>
      <c r="Y89" t="s">
        <v>1115</v>
      </c>
      <c r="Z89" t="s">
        <v>622</v>
      </c>
      <c r="AA89" s="19">
        <f t="shared" si="15"/>
        <v>86</v>
      </c>
      <c r="AB89" t="str">
        <f t="shared" si="24"/>
        <v>M-00086</v>
      </c>
      <c r="AD89">
        <f t="shared" si="17"/>
        <v>30013602</v>
      </c>
      <c r="AE89" t="s">
        <v>344</v>
      </c>
      <c r="AF89" t="s">
        <v>458</v>
      </c>
      <c r="AG89">
        <f t="shared" si="25"/>
        <v>13602</v>
      </c>
      <c r="AH89">
        <f t="shared" si="26"/>
        <v>30013602</v>
      </c>
      <c r="AK89" t="s">
        <v>91</v>
      </c>
      <c r="AL89">
        <v>5702</v>
      </c>
    </row>
    <row r="90" spans="8:38" x14ac:dyDescent="0.3">
      <c r="H90" s="19" t="str">
        <f t="shared" si="28"/>
        <v/>
      </c>
      <c r="I90" s="19" t="str">
        <f t="shared" si="18"/>
        <v/>
      </c>
      <c r="J90" s="27" t="str">
        <f t="shared" si="19"/>
        <v/>
      </c>
      <c r="N90" s="19" t="str">
        <f t="shared" si="20"/>
        <v/>
      </c>
      <c r="O90" t="str">
        <f t="shared" si="21"/>
        <v/>
      </c>
      <c r="Q90" s="27" t="str">
        <f t="shared" si="27"/>
        <v/>
      </c>
      <c r="S90" t="str">
        <f t="shared" si="16"/>
        <v/>
      </c>
      <c r="V90" s="19" t="str">
        <f t="shared" si="22"/>
        <v/>
      </c>
      <c r="W90" t="str">
        <f t="shared" si="23"/>
        <v/>
      </c>
      <c r="Y90" t="s">
        <v>1142</v>
      </c>
      <c r="Z90" t="s">
        <v>622</v>
      </c>
      <c r="AA90" s="19">
        <f t="shared" si="15"/>
        <v>87</v>
      </c>
      <c r="AB90" t="str">
        <f t="shared" si="24"/>
        <v>M-00087</v>
      </c>
      <c r="AD90">
        <f t="shared" si="17"/>
        <v>30005604</v>
      </c>
      <c r="AE90" t="s">
        <v>87</v>
      </c>
      <c r="AF90" t="s">
        <v>458</v>
      </c>
      <c r="AG90">
        <f t="shared" si="25"/>
        <v>5604</v>
      </c>
      <c r="AH90">
        <f t="shared" si="26"/>
        <v>30005604</v>
      </c>
      <c r="AK90" t="s">
        <v>92</v>
      </c>
      <c r="AL90">
        <v>5703</v>
      </c>
    </row>
    <row r="91" spans="8:38" x14ac:dyDescent="0.3">
      <c r="H91" s="19" t="str">
        <f t="shared" si="28"/>
        <v/>
      </c>
      <c r="I91" s="19" t="str">
        <f t="shared" si="18"/>
        <v/>
      </c>
      <c r="J91" s="27" t="str">
        <f t="shared" si="19"/>
        <v/>
      </c>
      <c r="N91" s="19" t="str">
        <f t="shared" si="20"/>
        <v/>
      </c>
      <c r="O91" t="str">
        <f t="shared" si="21"/>
        <v/>
      </c>
      <c r="Q91" s="27" t="str">
        <f t="shared" si="27"/>
        <v/>
      </c>
      <c r="S91" t="str">
        <f t="shared" si="16"/>
        <v/>
      </c>
      <c r="V91" s="19" t="str">
        <f t="shared" si="22"/>
        <v/>
      </c>
      <c r="W91" t="str">
        <f t="shared" si="23"/>
        <v/>
      </c>
      <c r="Y91" t="s">
        <v>1159</v>
      </c>
      <c r="Z91" t="s">
        <v>622</v>
      </c>
      <c r="AA91" s="19">
        <f t="shared" si="15"/>
        <v>88</v>
      </c>
      <c r="AB91" t="str">
        <f t="shared" si="24"/>
        <v>M-00088</v>
      </c>
      <c r="AD91">
        <f t="shared" si="17"/>
        <v>30005605</v>
      </c>
      <c r="AE91" t="s">
        <v>88</v>
      </c>
      <c r="AF91" t="s">
        <v>458</v>
      </c>
      <c r="AG91">
        <f t="shared" si="25"/>
        <v>5605</v>
      </c>
      <c r="AH91">
        <f t="shared" si="26"/>
        <v>30005605</v>
      </c>
      <c r="AK91" t="s">
        <v>93</v>
      </c>
      <c r="AL91">
        <v>5704</v>
      </c>
    </row>
    <row r="92" spans="8:38" x14ac:dyDescent="0.3">
      <c r="H92" s="19" t="str">
        <f t="shared" si="28"/>
        <v/>
      </c>
      <c r="I92" s="19" t="str">
        <f t="shared" si="18"/>
        <v/>
      </c>
      <c r="J92" s="27" t="str">
        <f t="shared" si="19"/>
        <v/>
      </c>
      <c r="N92" s="19" t="str">
        <f t="shared" si="20"/>
        <v/>
      </c>
      <c r="O92" t="str">
        <f t="shared" si="21"/>
        <v/>
      </c>
      <c r="Q92" s="27" t="str">
        <f t="shared" si="27"/>
        <v/>
      </c>
      <c r="S92" t="str">
        <f t="shared" si="16"/>
        <v/>
      </c>
      <c r="V92" s="19" t="str">
        <f t="shared" si="22"/>
        <v/>
      </c>
      <c r="W92" t="str">
        <f t="shared" si="23"/>
        <v/>
      </c>
      <c r="Y92" t="s">
        <v>1315</v>
      </c>
      <c r="Z92" t="s">
        <v>622</v>
      </c>
      <c r="AA92" s="19">
        <f t="shared" si="15"/>
        <v>89</v>
      </c>
      <c r="AB92" t="str">
        <f t="shared" si="24"/>
        <v>M-00089</v>
      </c>
      <c r="AD92">
        <f t="shared" si="17"/>
        <v>30007104</v>
      </c>
      <c r="AE92" t="s">
        <v>136</v>
      </c>
      <c r="AF92" t="s">
        <v>458</v>
      </c>
      <c r="AG92">
        <f t="shared" si="25"/>
        <v>7104</v>
      </c>
      <c r="AH92">
        <f t="shared" si="26"/>
        <v>30007104</v>
      </c>
      <c r="AK92" t="s">
        <v>94</v>
      </c>
      <c r="AL92">
        <v>5705</v>
      </c>
    </row>
    <row r="93" spans="8:38" x14ac:dyDescent="0.3">
      <c r="H93" s="19" t="str">
        <f t="shared" si="28"/>
        <v/>
      </c>
      <c r="I93" s="19" t="str">
        <f t="shared" si="18"/>
        <v/>
      </c>
      <c r="J93" s="27" t="str">
        <f t="shared" si="19"/>
        <v/>
      </c>
      <c r="N93" s="19" t="str">
        <f t="shared" si="20"/>
        <v/>
      </c>
      <c r="O93" t="str">
        <f t="shared" si="21"/>
        <v/>
      </c>
      <c r="Q93" s="27" t="str">
        <f t="shared" si="27"/>
        <v/>
      </c>
      <c r="S93" t="str">
        <f t="shared" si="16"/>
        <v/>
      </c>
      <c r="V93" s="19" t="str">
        <f t="shared" si="22"/>
        <v/>
      </c>
      <c r="W93" t="str">
        <f t="shared" si="23"/>
        <v/>
      </c>
      <c r="Y93" t="s">
        <v>1341</v>
      </c>
      <c r="Z93" t="s">
        <v>622</v>
      </c>
      <c r="AA93" s="19">
        <f t="shared" si="15"/>
        <v>90</v>
      </c>
      <c r="AB93" t="str">
        <f t="shared" si="24"/>
        <v>M-00090</v>
      </c>
      <c r="AD93">
        <f t="shared" si="17"/>
        <v>30009204</v>
      </c>
      <c r="AE93" t="s">
        <v>240</v>
      </c>
      <c r="AF93" t="s">
        <v>458</v>
      </c>
      <c r="AG93">
        <f t="shared" si="25"/>
        <v>9204</v>
      </c>
      <c r="AH93">
        <f t="shared" si="26"/>
        <v>30009204</v>
      </c>
      <c r="AK93" t="s">
        <v>95</v>
      </c>
      <c r="AL93">
        <v>5706</v>
      </c>
    </row>
    <row r="94" spans="8:38" x14ac:dyDescent="0.3">
      <c r="H94" s="19" t="str">
        <f t="shared" si="28"/>
        <v/>
      </c>
      <c r="I94" s="19" t="str">
        <f t="shared" si="18"/>
        <v/>
      </c>
      <c r="J94" s="27" t="str">
        <f t="shared" si="19"/>
        <v/>
      </c>
      <c r="N94" s="19" t="str">
        <f t="shared" si="20"/>
        <v/>
      </c>
      <c r="O94" t="str">
        <f t="shared" si="21"/>
        <v/>
      </c>
      <c r="Q94" s="27" t="str">
        <f t="shared" si="27"/>
        <v/>
      </c>
      <c r="S94" t="str">
        <f t="shared" si="16"/>
        <v/>
      </c>
      <c r="V94" s="19" t="str">
        <f t="shared" si="22"/>
        <v/>
      </c>
      <c r="W94" t="str">
        <f t="shared" si="23"/>
        <v/>
      </c>
      <c r="Y94" t="s">
        <v>1395</v>
      </c>
      <c r="Z94" t="s">
        <v>622</v>
      </c>
      <c r="AA94" s="19">
        <f t="shared" si="15"/>
        <v>91</v>
      </c>
      <c r="AB94" t="str">
        <f t="shared" si="24"/>
        <v>M-00091</v>
      </c>
      <c r="AD94">
        <f t="shared" si="17"/>
        <v>30013106</v>
      </c>
      <c r="AE94" t="s">
        <v>302</v>
      </c>
      <c r="AF94" t="s">
        <v>458</v>
      </c>
      <c r="AG94">
        <f t="shared" si="25"/>
        <v>13106</v>
      </c>
      <c r="AH94">
        <f t="shared" si="26"/>
        <v>30013106</v>
      </c>
      <c r="AK94" t="s">
        <v>96</v>
      </c>
      <c r="AL94">
        <v>5801</v>
      </c>
    </row>
    <row r="95" spans="8:38" x14ac:dyDescent="0.3">
      <c r="H95" s="19" t="str">
        <f t="shared" si="28"/>
        <v/>
      </c>
      <c r="I95" s="19" t="str">
        <f t="shared" si="18"/>
        <v/>
      </c>
      <c r="J95" s="27" t="str">
        <f t="shared" si="19"/>
        <v/>
      </c>
      <c r="N95" s="19" t="str">
        <f t="shared" si="20"/>
        <v/>
      </c>
      <c r="O95" t="str">
        <f t="shared" si="21"/>
        <v/>
      </c>
      <c r="Q95" s="27" t="str">
        <f t="shared" si="27"/>
        <v/>
      </c>
      <c r="S95" t="str">
        <f t="shared" si="16"/>
        <v/>
      </c>
      <c r="V95" s="19" t="str">
        <f t="shared" si="22"/>
        <v/>
      </c>
      <c r="W95" t="str">
        <f t="shared" si="23"/>
        <v/>
      </c>
      <c r="Y95" t="s">
        <v>1412</v>
      </c>
      <c r="Z95" t="s">
        <v>622</v>
      </c>
      <c r="AA95" s="19">
        <f t="shared" si="15"/>
        <v>92</v>
      </c>
      <c r="AB95" t="str">
        <f t="shared" si="24"/>
        <v>M-00092</v>
      </c>
      <c r="AD95">
        <f t="shared" si="17"/>
        <v>30008104</v>
      </c>
      <c r="AE95" t="s">
        <v>165</v>
      </c>
      <c r="AF95" t="s">
        <v>458</v>
      </c>
      <c r="AG95">
        <f t="shared" si="25"/>
        <v>8104</v>
      </c>
      <c r="AH95">
        <f t="shared" si="26"/>
        <v>30008104</v>
      </c>
      <c r="AK95" t="s">
        <v>97</v>
      </c>
      <c r="AL95">
        <v>5802</v>
      </c>
    </row>
    <row r="96" spans="8:38" x14ac:dyDescent="0.3">
      <c r="H96" s="19" t="str">
        <f t="shared" si="28"/>
        <v/>
      </c>
      <c r="I96" s="19" t="str">
        <f t="shared" si="18"/>
        <v/>
      </c>
      <c r="J96" s="27" t="str">
        <f t="shared" si="19"/>
        <v/>
      </c>
      <c r="N96" s="19" t="str">
        <f t="shared" si="20"/>
        <v/>
      </c>
      <c r="O96" t="str">
        <f t="shared" si="21"/>
        <v/>
      </c>
      <c r="Q96" s="27" t="str">
        <f t="shared" si="27"/>
        <v/>
      </c>
      <c r="S96" t="str">
        <f t="shared" si="16"/>
        <v/>
      </c>
      <c r="V96" s="19" t="str">
        <f t="shared" si="22"/>
        <v/>
      </c>
      <c r="W96" t="str">
        <f t="shared" si="23"/>
        <v/>
      </c>
      <c r="Y96" t="s">
        <v>1448</v>
      </c>
      <c r="Z96" t="s">
        <v>622</v>
      </c>
      <c r="AA96" s="19">
        <f t="shared" si="15"/>
        <v>93</v>
      </c>
      <c r="AB96" t="str">
        <f t="shared" si="24"/>
        <v>M-00093</v>
      </c>
      <c r="AD96">
        <f t="shared" si="17"/>
        <v>30009105</v>
      </c>
      <c r="AE96" t="s">
        <v>220</v>
      </c>
      <c r="AF96" t="s">
        <v>458</v>
      </c>
      <c r="AG96">
        <f t="shared" si="25"/>
        <v>9105</v>
      </c>
      <c r="AH96">
        <f t="shared" si="26"/>
        <v>30009105</v>
      </c>
      <c r="AK96" t="s">
        <v>98</v>
      </c>
      <c r="AL96">
        <v>5803</v>
      </c>
    </row>
    <row r="97" spans="8:38" x14ac:dyDescent="0.3">
      <c r="H97" s="19" t="str">
        <f t="shared" si="28"/>
        <v/>
      </c>
      <c r="I97" s="19" t="str">
        <f t="shared" si="18"/>
        <v/>
      </c>
      <c r="J97" s="27" t="str">
        <f t="shared" si="19"/>
        <v/>
      </c>
      <c r="N97" s="19" t="str">
        <f t="shared" si="20"/>
        <v/>
      </c>
      <c r="O97" t="str">
        <f t="shared" si="21"/>
        <v/>
      </c>
      <c r="Q97" s="27" t="str">
        <f t="shared" si="27"/>
        <v/>
      </c>
      <c r="S97" t="str">
        <f t="shared" si="16"/>
        <v/>
      </c>
      <c r="V97" s="19" t="str">
        <f t="shared" si="22"/>
        <v/>
      </c>
      <c r="W97" t="str">
        <f t="shared" si="23"/>
        <v/>
      </c>
      <c r="Y97" t="s">
        <v>1509</v>
      </c>
      <c r="Z97" t="s">
        <v>622</v>
      </c>
      <c r="AA97" s="19">
        <f t="shared" si="15"/>
        <v>94</v>
      </c>
      <c r="AB97" t="str">
        <f t="shared" si="24"/>
        <v>M-00094</v>
      </c>
      <c r="AD97">
        <f t="shared" si="17"/>
        <v>30003303</v>
      </c>
      <c r="AE97" t="s">
        <v>48</v>
      </c>
      <c r="AF97" t="s">
        <v>458</v>
      </c>
      <c r="AG97">
        <f t="shared" si="25"/>
        <v>3303</v>
      </c>
      <c r="AH97">
        <f t="shared" si="26"/>
        <v>30003303</v>
      </c>
      <c r="AK97" t="s">
        <v>99</v>
      </c>
      <c r="AL97">
        <v>5804</v>
      </c>
    </row>
    <row r="98" spans="8:38" x14ac:dyDescent="0.3">
      <c r="H98" s="19" t="str">
        <f t="shared" si="28"/>
        <v/>
      </c>
      <c r="I98" s="19" t="str">
        <f t="shared" si="18"/>
        <v/>
      </c>
      <c r="J98" s="27" t="str">
        <f t="shared" si="19"/>
        <v/>
      </c>
      <c r="N98" s="19" t="str">
        <f t="shared" si="20"/>
        <v/>
      </c>
      <c r="O98" t="str">
        <f t="shared" si="21"/>
        <v/>
      </c>
      <c r="Q98" s="27" t="str">
        <f t="shared" si="27"/>
        <v/>
      </c>
      <c r="S98" t="str">
        <f t="shared" si="16"/>
        <v/>
      </c>
      <c r="V98" s="19" t="str">
        <f t="shared" si="22"/>
        <v/>
      </c>
      <c r="W98" t="str">
        <f t="shared" si="23"/>
        <v/>
      </c>
      <c r="Y98" t="s">
        <v>1550</v>
      </c>
      <c r="Z98" t="s">
        <v>622</v>
      </c>
      <c r="AA98" s="19">
        <f t="shared" si="15"/>
        <v>95</v>
      </c>
      <c r="AB98" t="str">
        <f t="shared" si="24"/>
        <v>M-00095</v>
      </c>
      <c r="AD98">
        <f t="shared" si="17"/>
        <v>30010104</v>
      </c>
      <c r="AE98" t="s">
        <v>251</v>
      </c>
      <c r="AF98" t="s">
        <v>458</v>
      </c>
      <c r="AG98">
        <f t="shared" si="25"/>
        <v>10104</v>
      </c>
      <c r="AH98">
        <f t="shared" si="26"/>
        <v>30010104</v>
      </c>
      <c r="AK98" t="s">
        <v>100</v>
      </c>
      <c r="AL98">
        <v>6101</v>
      </c>
    </row>
    <row r="99" spans="8:38" x14ac:dyDescent="0.3">
      <c r="H99" s="19" t="str">
        <f t="shared" si="28"/>
        <v/>
      </c>
      <c r="I99" s="19" t="str">
        <f t="shared" si="18"/>
        <v/>
      </c>
      <c r="J99" s="27" t="str">
        <f t="shared" si="19"/>
        <v/>
      </c>
      <c r="N99" s="19" t="str">
        <f t="shared" si="20"/>
        <v/>
      </c>
      <c r="O99" t="str">
        <f t="shared" si="21"/>
        <v/>
      </c>
      <c r="Q99" s="27" t="str">
        <f t="shared" si="27"/>
        <v/>
      </c>
      <c r="S99" t="str">
        <f t="shared" si="16"/>
        <v/>
      </c>
      <c r="V99" s="19" t="str">
        <f t="shared" si="22"/>
        <v/>
      </c>
      <c r="W99" t="str">
        <f t="shared" si="23"/>
        <v/>
      </c>
      <c r="Y99" t="s">
        <v>1592</v>
      </c>
      <c r="Z99" t="s">
        <v>622</v>
      </c>
      <c r="AA99" s="19">
        <f t="shared" si="15"/>
        <v>96</v>
      </c>
      <c r="AB99" t="str">
        <f t="shared" si="24"/>
        <v>M-00096</v>
      </c>
      <c r="AD99">
        <f t="shared" si="17"/>
        <v>30010105</v>
      </c>
      <c r="AE99" t="s">
        <v>252</v>
      </c>
      <c r="AF99" t="s">
        <v>458</v>
      </c>
      <c r="AG99">
        <f t="shared" si="25"/>
        <v>10105</v>
      </c>
      <c r="AH99">
        <f t="shared" si="26"/>
        <v>30010105</v>
      </c>
      <c r="AK99" t="s">
        <v>101</v>
      </c>
      <c r="AL99">
        <v>6102</v>
      </c>
    </row>
    <row r="100" spans="8:38" x14ac:dyDescent="0.3">
      <c r="H100" s="19" t="str">
        <f t="shared" si="28"/>
        <v/>
      </c>
      <c r="I100" s="19" t="str">
        <f t="shared" si="18"/>
        <v/>
      </c>
      <c r="J100" s="27" t="str">
        <f t="shared" si="19"/>
        <v/>
      </c>
      <c r="N100" s="19" t="str">
        <f t="shared" si="20"/>
        <v/>
      </c>
      <c r="O100" t="str">
        <f t="shared" si="21"/>
        <v/>
      </c>
      <c r="Q100" s="27" t="str">
        <f t="shared" si="27"/>
        <v/>
      </c>
      <c r="S100" t="str">
        <f t="shared" si="16"/>
        <v/>
      </c>
      <c r="V100" s="19" t="str">
        <f t="shared" si="22"/>
        <v/>
      </c>
      <c r="W100" t="str">
        <f t="shared" si="23"/>
        <v/>
      </c>
      <c r="Y100" t="s">
        <v>1610</v>
      </c>
      <c r="Z100" t="s">
        <v>622</v>
      </c>
      <c r="AA100" s="19">
        <f t="shared" si="15"/>
        <v>97</v>
      </c>
      <c r="AB100" t="str">
        <f t="shared" si="24"/>
        <v>M-00097</v>
      </c>
      <c r="AD100">
        <f t="shared" si="17"/>
        <v>30010402</v>
      </c>
      <c r="AE100" t="s">
        <v>275</v>
      </c>
      <c r="AF100" t="s">
        <v>458</v>
      </c>
      <c r="AG100">
        <f t="shared" si="25"/>
        <v>10402</v>
      </c>
      <c r="AH100">
        <f t="shared" si="26"/>
        <v>30010402</v>
      </c>
      <c r="AK100" t="s">
        <v>102</v>
      </c>
      <c r="AL100">
        <v>6103</v>
      </c>
    </row>
    <row r="101" spans="8:38" x14ac:dyDescent="0.3">
      <c r="H101" s="19" t="str">
        <f t="shared" si="28"/>
        <v/>
      </c>
      <c r="I101" s="19" t="str">
        <f t="shared" si="18"/>
        <v/>
      </c>
      <c r="J101" s="27" t="str">
        <f t="shared" si="19"/>
        <v/>
      </c>
      <c r="N101" s="19" t="str">
        <f t="shared" si="20"/>
        <v/>
      </c>
      <c r="O101" t="str">
        <f t="shared" si="21"/>
        <v/>
      </c>
      <c r="Q101" s="27" t="str">
        <f t="shared" si="27"/>
        <v/>
      </c>
      <c r="S101" t="str">
        <f t="shared" si="16"/>
        <v/>
      </c>
      <c r="V101" s="19" t="str">
        <f t="shared" si="22"/>
        <v/>
      </c>
      <c r="W101" t="str">
        <f t="shared" si="23"/>
        <v/>
      </c>
      <c r="Y101" t="s">
        <v>1624</v>
      </c>
      <c r="Z101" t="s">
        <v>622</v>
      </c>
      <c r="AA101" s="19">
        <f t="shared" si="15"/>
        <v>98</v>
      </c>
      <c r="AB101" t="str">
        <f t="shared" si="24"/>
        <v>M-00098</v>
      </c>
      <c r="AD101">
        <f t="shared" si="17"/>
        <v>30014202</v>
      </c>
      <c r="AE101" t="s">
        <v>356</v>
      </c>
      <c r="AF101" t="s">
        <v>458</v>
      </c>
      <c r="AG101">
        <f t="shared" si="25"/>
        <v>14202</v>
      </c>
      <c r="AH101">
        <f t="shared" si="26"/>
        <v>30014202</v>
      </c>
      <c r="AK101" t="s">
        <v>103</v>
      </c>
      <c r="AL101">
        <v>6104</v>
      </c>
    </row>
    <row r="102" spans="8:38" x14ac:dyDescent="0.3">
      <c r="H102" s="19" t="str">
        <f t="shared" si="28"/>
        <v/>
      </c>
      <c r="I102" s="19" t="str">
        <f t="shared" si="18"/>
        <v/>
      </c>
      <c r="J102" s="27" t="str">
        <f t="shared" si="19"/>
        <v/>
      </c>
      <c r="N102" s="19" t="str">
        <f t="shared" si="20"/>
        <v/>
      </c>
      <c r="O102" t="str">
        <f t="shared" si="21"/>
        <v/>
      </c>
      <c r="Q102" s="27" t="str">
        <f t="shared" si="27"/>
        <v/>
      </c>
      <c r="S102" t="str">
        <f t="shared" si="16"/>
        <v/>
      </c>
      <c r="V102" s="19" t="str">
        <f t="shared" si="22"/>
        <v/>
      </c>
      <c r="W102" t="str">
        <f t="shared" si="23"/>
        <v/>
      </c>
      <c r="Y102" t="s">
        <v>1660</v>
      </c>
      <c r="Z102" t="s">
        <v>622</v>
      </c>
      <c r="AA102" s="19">
        <f t="shared" si="15"/>
        <v>99</v>
      </c>
      <c r="AB102" t="str">
        <f t="shared" si="24"/>
        <v>M-00099</v>
      </c>
      <c r="AD102">
        <f t="shared" si="17"/>
        <v>30009106</v>
      </c>
      <c r="AE102" t="s">
        <v>221</v>
      </c>
      <c r="AF102" t="s">
        <v>458</v>
      </c>
      <c r="AG102">
        <f t="shared" si="25"/>
        <v>9106</v>
      </c>
      <c r="AH102">
        <f t="shared" si="26"/>
        <v>30009106</v>
      </c>
      <c r="AK102" t="s">
        <v>104</v>
      </c>
      <c r="AL102">
        <v>6105</v>
      </c>
    </row>
    <row r="103" spans="8:38" x14ac:dyDescent="0.3">
      <c r="H103" s="19" t="str">
        <f t="shared" si="28"/>
        <v/>
      </c>
      <c r="I103" s="19" t="str">
        <f t="shared" si="18"/>
        <v/>
      </c>
      <c r="J103" s="27" t="str">
        <f t="shared" si="19"/>
        <v/>
      </c>
      <c r="N103" s="19" t="str">
        <f t="shared" si="20"/>
        <v/>
      </c>
      <c r="O103" t="str">
        <f t="shared" si="21"/>
        <v/>
      </c>
      <c r="Q103" s="27" t="str">
        <f t="shared" si="27"/>
        <v/>
      </c>
      <c r="S103" t="str">
        <f t="shared" si="16"/>
        <v/>
      </c>
      <c r="V103" s="19" t="str">
        <f t="shared" si="22"/>
        <v/>
      </c>
      <c r="W103" t="str">
        <f t="shared" si="23"/>
        <v/>
      </c>
      <c r="Y103" t="s">
        <v>1720</v>
      </c>
      <c r="Z103" t="s">
        <v>622</v>
      </c>
      <c r="AA103" s="19">
        <f t="shared" si="15"/>
        <v>100</v>
      </c>
      <c r="AB103" t="str">
        <f t="shared" si="24"/>
        <v>M-000100</v>
      </c>
      <c r="AD103">
        <f t="shared" si="17"/>
        <v>30015202</v>
      </c>
      <c r="AE103" t="s">
        <v>362</v>
      </c>
      <c r="AF103" t="s">
        <v>458</v>
      </c>
      <c r="AG103">
        <f t="shared" si="25"/>
        <v>15202</v>
      </c>
      <c r="AH103">
        <f t="shared" si="26"/>
        <v>30015202</v>
      </c>
      <c r="AK103" t="s">
        <v>105</v>
      </c>
      <c r="AL103">
        <v>6106</v>
      </c>
    </row>
    <row r="104" spans="8:38" x14ac:dyDescent="0.3">
      <c r="H104" s="19" t="str">
        <f t="shared" si="28"/>
        <v/>
      </c>
      <c r="I104" s="19" t="str">
        <f t="shared" si="18"/>
        <v/>
      </c>
      <c r="J104" s="27" t="str">
        <f t="shared" si="19"/>
        <v/>
      </c>
      <c r="N104" s="19" t="str">
        <f t="shared" si="20"/>
        <v/>
      </c>
      <c r="O104" t="str">
        <f t="shared" si="21"/>
        <v/>
      </c>
      <c r="Q104" s="27" t="str">
        <f t="shared" si="27"/>
        <v/>
      </c>
      <c r="S104" t="str">
        <f t="shared" si="16"/>
        <v/>
      </c>
      <c r="V104" s="19" t="str">
        <f t="shared" si="22"/>
        <v/>
      </c>
      <c r="W104" t="str">
        <f t="shared" si="23"/>
        <v/>
      </c>
      <c r="Y104" t="s">
        <v>1853</v>
      </c>
      <c r="Z104" t="s">
        <v>622</v>
      </c>
      <c r="AA104" s="19">
        <f t="shared" si="15"/>
        <v>101</v>
      </c>
      <c r="AB104" t="str">
        <f t="shared" si="24"/>
        <v>M-000101</v>
      </c>
      <c r="AD104">
        <f t="shared" si="17"/>
        <v>30009107</v>
      </c>
      <c r="AE104" t="s">
        <v>222</v>
      </c>
      <c r="AF104" t="s">
        <v>458</v>
      </c>
      <c r="AG104">
        <f t="shared" si="25"/>
        <v>9107</v>
      </c>
      <c r="AH104">
        <f t="shared" si="26"/>
        <v>30009107</v>
      </c>
      <c r="AK104" t="s">
        <v>106</v>
      </c>
      <c r="AL104">
        <v>6107</v>
      </c>
    </row>
    <row r="105" spans="8:38" x14ac:dyDescent="0.3">
      <c r="H105" s="19" t="str">
        <f t="shared" si="28"/>
        <v/>
      </c>
      <c r="I105" s="19" t="str">
        <f t="shared" si="18"/>
        <v/>
      </c>
      <c r="J105" s="27" t="str">
        <f t="shared" si="19"/>
        <v/>
      </c>
      <c r="N105" s="19" t="str">
        <f t="shared" si="20"/>
        <v/>
      </c>
      <c r="O105" t="str">
        <f t="shared" si="21"/>
        <v/>
      </c>
      <c r="Q105" s="27" t="str">
        <f t="shared" si="27"/>
        <v/>
      </c>
      <c r="S105" t="str">
        <f t="shared" si="16"/>
        <v/>
      </c>
      <c r="V105" s="19" t="str">
        <f t="shared" si="22"/>
        <v/>
      </c>
      <c r="W105" t="str">
        <f t="shared" si="23"/>
        <v/>
      </c>
      <c r="Y105" t="s">
        <v>1881</v>
      </c>
      <c r="Z105" t="s">
        <v>622</v>
      </c>
      <c r="AA105" s="19">
        <f t="shared" si="15"/>
        <v>102</v>
      </c>
      <c r="AB105" t="str">
        <f t="shared" si="24"/>
        <v>M-000102</v>
      </c>
      <c r="AD105">
        <f t="shared" si="17"/>
        <v>30006106</v>
      </c>
      <c r="AE105" t="s">
        <v>105</v>
      </c>
      <c r="AF105" t="s">
        <v>458</v>
      </c>
      <c r="AG105">
        <f t="shared" si="25"/>
        <v>6106</v>
      </c>
      <c r="AH105">
        <f t="shared" si="26"/>
        <v>30006106</v>
      </c>
      <c r="AK105" t="s">
        <v>107</v>
      </c>
      <c r="AL105">
        <v>6108</v>
      </c>
    </row>
    <row r="106" spans="8:38" x14ac:dyDescent="0.3">
      <c r="H106" s="19" t="str">
        <f t="shared" si="28"/>
        <v/>
      </c>
      <c r="I106" s="19" t="str">
        <f t="shared" si="18"/>
        <v/>
      </c>
      <c r="J106" s="27" t="str">
        <f t="shared" si="19"/>
        <v/>
      </c>
      <c r="N106" s="19" t="str">
        <f t="shared" si="20"/>
        <v/>
      </c>
      <c r="O106" t="str">
        <f t="shared" si="21"/>
        <v/>
      </c>
      <c r="Q106" s="27" t="str">
        <f t="shared" si="27"/>
        <v/>
      </c>
      <c r="S106" t="str">
        <f t="shared" si="16"/>
        <v/>
      </c>
      <c r="V106" s="19" t="str">
        <f t="shared" si="22"/>
        <v/>
      </c>
      <c r="W106" t="str">
        <f t="shared" si="23"/>
        <v/>
      </c>
      <c r="Y106" t="s">
        <v>2030</v>
      </c>
      <c r="Z106" t="s">
        <v>622</v>
      </c>
      <c r="AA106" s="19">
        <f t="shared" si="15"/>
        <v>103</v>
      </c>
      <c r="AB106" t="str">
        <f t="shared" si="24"/>
        <v>M-000103</v>
      </c>
      <c r="AD106">
        <f t="shared" si="17"/>
        <v>30011203</v>
      </c>
      <c r="AE106" t="s">
        <v>282</v>
      </c>
      <c r="AF106" t="s">
        <v>458</v>
      </c>
      <c r="AG106">
        <f t="shared" si="25"/>
        <v>11203</v>
      </c>
      <c r="AH106">
        <f t="shared" si="26"/>
        <v>30011203</v>
      </c>
      <c r="AK106" t="s">
        <v>108</v>
      </c>
      <c r="AL106">
        <v>6109</v>
      </c>
    </row>
    <row r="107" spans="8:38" x14ac:dyDescent="0.3">
      <c r="H107" s="19" t="str">
        <f t="shared" si="28"/>
        <v/>
      </c>
      <c r="I107" s="19" t="str">
        <f t="shared" si="18"/>
        <v/>
      </c>
      <c r="J107" s="27" t="str">
        <f t="shared" si="19"/>
        <v/>
      </c>
      <c r="N107" s="19" t="str">
        <f t="shared" si="20"/>
        <v/>
      </c>
      <c r="O107" t="str">
        <f t="shared" si="21"/>
        <v/>
      </c>
      <c r="Q107" s="27" t="str">
        <f t="shared" si="27"/>
        <v/>
      </c>
      <c r="S107" t="str">
        <f t="shared" si="16"/>
        <v/>
      </c>
      <c r="Y107" t="s">
        <v>2090</v>
      </c>
      <c r="Z107" t="s">
        <v>622</v>
      </c>
      <c r="AA107" s="19">
        <f t="shared" si="15"/>
        <v>104</v>
      </c>
      <c r="AB107" t="str">
        <f t="shared" si="24"/>
        <v>M-000104</v>
      </c>
      <c r="AD107">
        <f t="shared" si="17"/>
        <v>30005503</v>
      </c>
      <c r="AE107" t="s">
        <v>81</v>
      </c>
      <c r="AF107" t="s">
        <v>458</v>
      </c>
      <c r="AG107">
        <f t="shared" si="25"/>
        <v>5503</v>
      </c>
      <c r="AH107">
        <f t="shared" si="26"/>
        <v>30005503</v>
      </c>
      <c r="AK107" t="s">
        <v>109</v>
      </c>
      <c r="AL107">
        <v>6110</v>
      </c>
    </row>
    <row r="108" spans="8:38" x14ac:dyDescent="0.3">
      <c r="H108" s="19" t="str">
        <f t="shared" si="28"/>
        <v/>
      </c>
      <c r="I108" s="19" t="str">
        <f t="shared" si="18"/>
        <v/>
      </c>
      <c r="J108" s="27" t="str">
        <f t="shared" si="19"/>
        <v/>
      </c>
      <c r="N108" s="19" t="str">
        <f t="shared" si="20"/>
        <v/>
      </c>
      <c r="O108" t="str">
        <f t="shared" si="21"/>
        <v/>
      </c>
      <c r="Q108" s="27" t="str">
        <f t="shared" si="27"/>
        <v/>
      </c>
      <c r="S108" t="str">
        <f t="shared" si="16"/>
        <v/>
      </c>
      <c r="Y108" t="s">
        <v>1608</v>
      </c>
      <c r="Z108" t="s">
        <v>622</v>
      </c>
      <c r="AA108" s="19">
        <f t="shared" si="15"/>
        <v>105</v>
      </c>
      <c r="AB108" t="str">
        <f t="shared" si="24"/>
        <v>M-000105</v>
      </c>
      <c r="AD108">
        <f t="shared" si="17"/>
        <v>30010403</v>
      </c>
      <c r="AE108" t="s">
        <v>276</v>
      </c>
      <c r="AF108" t="s">
        <v>458</v>
      </c>
      <c r="AG108">
        <f t="shared" si="25"/>
        <v>10403</v>
      </c>
      <c r="AH108">
        <f t="shared" si="26"/>
        <v>30010403</v>
      </c>
      <c r="AK108" t="s">
        <v>110</v>
      </c>
      <c r="AL108">
        <v>6111</v>
      </c>
    </row>
    <row r="109" spans="8:38" x14ac:dyDescent="0.3">
      <c r="H109" s="19" t="str">
        <f t="shared" si="28"/>
        <v/>
      </c>
      <c r="I109" s="19" t="str">
        <f t="shared" si="18"/>
        <v/>
      </c>
      <c r="J109" s="27" t="str">
        <f t="shared" si="19"/>
        <v/>
      </c>
      <c r="N109" s="19" t="str">
        <f t="shared" si="20"/>
        <v/>
      </c>
      <c r="O109" t="str">
        <f t="shared" si="21"/>
        <v/>
      </c>
      <c r="Q109" s="27" t="str">
        <f t="shared" si="27"/>
        <v/>
      </c>
      <c r="S109" t="str">
        <f t="shared" si="16"/>
        <v/>
      </c>
      <c r="Y109" t="s">
        <v>2151</v>
      </c>
      <c r="Z109" t="s">
        <v>622</v>
      </c>
      <c r="AA109" s="19">
        <f t="shared" si="15"/>
        <v>106</v>
      </c>
      <c r="AB109" t="str">
        <f t="shared" si="24"/>
        <v>M-000106</v>
      </c>
      <c r="AD109">
        <f t="shared" si="17"/>
        <v>30007302</v>
      </c>
      <c r="AE109" t="s">
        <v>146</v>
      </c>
      <c r="AF109" t="s">
        <v>458</v>
      </c>
      <c r="AG109">
        <f t="shared" si="25"/>
        <v>7302</v>
      </c>
      <c r="AH109">
        <f t="shared" si="26"/>
        <v>30007302</v>
      </c>
      <c r="AK109" t="s">
        <v>111</v>
      </c>
      <c r="AL109">
        <v>6112</v>
      </c>
    </row>
    <row r="110" spans="8:38" x14ac:dyDescent="0.3">
      <c r="H110" s="19" t="str">
        <f t="shared" si="28"/>
        <v/>
      </c>
      <c r="I110" s="19" t="str">
        <f t="shared" si="18"/>
        <v/>
      </c>
      <c r="J110" s="27" t="str">
        <f t="shared" si="19"/>
        <v/>
      </c>
      <c r="N110" s="19" t="str">
        <f t="shared" si="20"/>
        <v/>
      </c>
      <c r="O110" t="str">
        <f t="shared" si="21"/>
        <v/>
      </c>
      <c r="Q110" s="27" t="str">
        <f t="shared" si="27"/>
        <v/>
      </c>
      <c r="S110" t="str">
        <f t="shared" si="16"/>
        <v/>
      </c>
      <c r="Y110" t="s">
        <v>2248</v>
      </c>
      <c r="Z110" t="s">
        <v>622</v>
      </c>
      <c r="AA110" s="19">
        <f t="shared" si="15"/>
        <v>107</v>
      </c>
      <c r="AB110" t="str">
        <f t="shared" si="24"/>
        <v>M-000107</v>
      </c>
      <c r="AD110">
        <f t="shared" si="17"/>
        <v>30008112</v>
      </c>
      <c r="AE110" t="s">
        <v>173</v>
      </c>
      <c r="AF110" t="s">
        <v>458</v>
      </c>
      <c r="AG110">
        <f t="shared" si="25"/>
        <v>8112</v>
      </c>
      <c r="AH110">
        <f t="shared" si="26"/>
        <v>30008112</v>
      </c>
      <c r="AK110" t="s">
        <v>112</v>
      </c>
      <c r="AL110">
        <v>6113</v>
      </c>
    </row>
    <row r="111" spans="8:38" x14ac:dyDescent="0.3">
      <c r="H111" s="19" t="str">
        <f t="shared" si="28"/>
        <v/>
      </c>
      <c r="I111" s="19" t="str">
        <f t="shared" si="18"/>
        <v/>
      </c>
      <c r="J111" s="27" t="str">
        <f t="shared" si="19"/>
        <v/>
      </c>
      <c r="N111" s="19" t="str">
        <f t="shared" si="20"/>
        <v/>
      </c>
      <c r="O111" t="str">
        <f t="shared" si="21"/>
        <v/>
      </c>
      <c r="Q111" s="27" t="str">
        <f t="shared" si="27"/>
        <v/>
      </c>
      <c r="S111" t="str">
        <f t="shared" si="16"/>
        <v/>
      </c>
      <c r="Y111" t="s">
        <v>2265</v>
      </c>
      <c r="Z111" t="s">
        <v>622</v>
      </c>
      <c r="AA111" s="19">
        <f t="shared" si="15"/>
        <v>108</v>
      </c>
      <c r="AB111" t="str">
        <f t="shared" si="24"/>
        <v>M-000108</v>
      </c>
      <c r="AD111">
        <f t="shared" si="17"/>
        <v>30008105</v>
      </c>
      <c r="AE111" t="s">
        <v>166</v>
      </c>
      <c r="AF111" t="s">
        <v>458</v>
      </c>
      <c r="AG111">
        <f t="shared" si="25"/>
        <v>8105</v>
      </c>
      <c r="AH111">
        <f t="shared" si="26"/>
        <v>30008105</v>
      </c>
      <c r="AK111" t="s">
        <v>113</v>
      </c>
      <c r="AL111">
        <v>6114</v>
      </c>
    </row>
    <row r="112" spans="8:38" x14ac:dyDescent="0.3">
      <c r="H112" s="19" t="str">
        <f t="shared" si="28"/>
        <v/>
      </c>
      <c r="I112" s="19" t="str">
        <f t="shared" si="18"/>
        <v/>
      </c>
      <c r="J112" s="27" t="str">
        <f t="shared" si="19"/>
        <v/>
      </c>
      <c r="N112" s="19" t="str">
        <f t="shared" si="20"/>
        <v/>
      </c>
      <c r="O112" t="str">
        <f t="shared" si="21"/>
        <v/>
      </c>
      <c r="Q112" s="27" t="str">
        <f t="shared" si="27"/>
        <v/>
      </c>
      <c r="S112" t="str">
        <f t="shared" si="16"/>
        <v/>
      </c>
      <c r="Y112" t="s">
        <v>2296</v>
      </c>
      <c r="Z112" t="s">
        <v>622</v>
      </c>
      <c r="AA112" s="19">
        <f t="shared" si="15"/>
        <v>109</v>
      </c>
      <c r="AB112" t="str">
        <f t="shared" si="24"/>
        <v>M-000109</v>
      </c>
      <c r="AD112">
        <f t="shared" si="17"/>
        <v>30001404</v>
      </c>
      <c r="AE112" t="s">
        <v>31</v>
      </c>
      <c r="AF112" t="s">
        <v>458</v>
      </c>
      <c r="AG112">
        <f t="shared" si="25"/>
        <v>1404</v>
      </c>
      <c r="AH112">
        <f t="shared" si="26"/>
        <v>30001404</v>
      </c>
      <c r="AK112" t="s">
        <v>114</v>
      </c>
      <c r="AL112">
        <v>6115</v>
      </c>
    </row>
    <row r="113" spans="8:38" x14ac:dyDescent="0.3">
      <c r="H113" s="19" t="str">
        <f t="shared" si="28"/>
        <v/>
      </c>
      <c r="I113" s="19" t="str">
        <f t="shared" si="18"/>
        <v/>
      </c>
      <c r="J113" s="27" t="str">
        <f t="shared" si="19"/>
        <v/>
      </c>
      <c r="N113" s="19" t="str">
        <f t="shared" si="20"/>
        <v/>
      </c>
      <c r="O113" t="str">
        <f t="shared" si="21"/>
        <v/>
      </c>
      <c r="Q113" s="27" t="str">
        <f t="shared" si="27"/>
        <v/>
      </c>
      <c r="S113" t="str">
        <f t="shared" si="16"/>
        <v/>
      </c>
      <c r="Y113" t="s">
        <v>2613</v>
      </c>
      <c r="Z113" t="s">
        <v>622</v>
      </c>
      <c r="AA113" s="19">
        <f t="shared" si="15"/>
        <v>110</v>
      </c>
      <c r="AB113" t="str">
        <f t="shared" si="24"/>
        <v>M-000110</v>
      </c>
      <c r="AD113">
        <f t="shared" si="17"/>
        <v>30003304</v>
      </c>
      <c r="AE113" t="s">
        <v>49</v>
      </c>
      <c r="AF113" t="s">
        <v>458</v>
      </c>
      <c r="AG113">
        <f t="shared" si="25"/>
        <v>3304</v>
      </c>
      <c r="AH113">
        <f t="shared" si="26"/>
        <v>30003304</v>
      </c>
      <c r="AK113" t="s">
        <v>115</v>
      </c>
      <c r="AL113">
        <v>6116</v>
      </c>
    </row>
    <row r="114" spans="8:38" x14ac:dyDescent="0.3">
      <c r="H114" s="19" t="str">
        <f t="shared" si="28"/>
        <v/>
      </c>
      <c r="I114" s="19" t="str">
        <f t="shared" si="18"/>
        <v/>
      </c>
      <c r="J114" s="27" t="str">
        <f t="shared" si="19"/>
        <v/>
      </c>
      <c r="N114" s="19" t="str">
        <f t="shared" si="20"/>
        <v/>
      </c>
      <c r="O114" t="str">
        <f t="shared" si="21"/>
        <v/>
      </c>
      <c r="Q114" s="27" t="str">
        <f t="shared" si="27"/>
        <v/>
      </c>
      <c r="S114" t="str">
        <f t="shared" si="16"/>
        <v/>
      </c>
      <c r="Y114" t="s">
        <v>2692</v>
      </c>
      <c r="Z114" t="s">
        <v>622</v>
      </c>
      <c r="AA114" s="19">
        <f t="shared" si="15"/>
        <v>111</v>
      </c>
      <c r="AB114" t="str">
        <f t="shared" si="24"/>
        <v>M-000111</v>
      </c>
      <c r="AD114">
        <f t="shared" si="17"/>
        <v>30013107</v>
      </c>
      <c r="AE114" t="s">
        <v>303</v>
      </c>
      <c r="AF114" t="s">
        <v>458</v>
      </c>
      <c r="AG114">
        <f t="shared" si="25"/>
        <v>13107</v>
      </c>
      <c r="AH114">
        <f t="shared" si="26"/>
        <v>30013107</v>
      </c>
      <c r="AK114" t="s">
        <v>116</v>
      </c>
      <c r="AL114">
        <v>6117</v>
      </c>
    </row>
    <row r="115" spans="8:38" x14ac:dyDescent="0.3">
      <c r="H115" s="19" t="str">
        <f t="shared" si="28"/>
        <v/>
      </c>
      <c r="I115" s="19" t="str">
        <f t="shared" si="18"/>
        <v/>
      </c>
      <c r="J115" s="27" t="str">
        <f t="shared" si="19"/>
        <v/>
      </c>
      <c r="N115" s="19" t="str">
        <f t="shared" si="20"/>
        <v/>
      </c>
      <c r="O115" t="str">
        <f t="shared" si="21"/>
        <v/>
      </c>
      <c r="Q115" s="27" t="str">
        <f t="shared" si="27"/>
        <v/>
      </c>
      <c r="S115" t="str">
        <f t="shared" si="16"/>
        <v/>
      </c>
      <c r="Y115" t="s">
        <v>2803</v>
      </c>
      <c r="Z115" t="s">
        <v>622</v>
      </c>
      <c r="AA115" s="19">
        <f t="shared" si="15"/>
        <v>112</v>
      </c>
      <c r="AB115" t="str">
        <f t="shared" si="24"/>
        <v>M-000112</v>
      </c>
      <c r="AD115">
        <f t="shared" si="17"/>
        <v>30004201</v>
      </c>
      <c r="AE115" t="s">
        <v>55</v>
      </c>
      <c r="AF115" t="s">
        <v>458</v>
      </c>
      <c r="AG115">
        <f t="shared" si="25"/>
        <v>4201</v>
      </c>
      <c r="AH115">
        <f t="shared" si="26"/>
        <v>30004201</v>
      </c>
      <c r="AK115" t="s">
        <v>117</v>
      </c>
      <c r="AL115">
        <v>6201</v>
      </c>
    </row>
    <row r="116" spans="8:38" x14ac:dyDescent="0.3">
      <c r="H116" s="19" t="str">
        <f t="shared" si="28"/>
        <v/>
      </c>
      <c r="I116" s="19" t="str">
        <f t="shared" si="18"/>
        <v/>
      </c>
      <c r="J116" s="27" t="str">
        <f t="shared" si="19"/>
        <v/>
      </c>
      <c r="N116" s="19" t="str">
        <f t="shared" si="20"/>
        <v/>
      </c>
      <c r="O116" t="str">
        <f t="shared" si="21"/>
        <v/>
      </c>
      <c r="Q116" s="27" t="str">
        <f t="shared" si="27"/>
        <v/>
      </c>
      <c r="S116" t="str">
        <f t="shared" si="16"/>
        <v/>
      </c>
      <c r="Y116" t="s">
        <v>1114</v>
      </c>
      <c r="Z116" t="s">
        <v>622</v>
      </c>
      <c r="AA116" s="19">
        <f t="shared" si="15"/>
        <v>113</v>
      </c>
      <c r="AB116" t="str">
        <f t="shared" si="24"/>
        <v>M-000113</v>
      </c>
      <c r="AD116">
        <f t="shared" si="17"/>
        <v>30013108</v>
      </c>
      <c r="AE116" t="s">
        <v>304</v>
      </c>
      <c r="AF116" t="s">
        <v>458</v>
      </c>
      <c r="AG116">
        <f t="shared" si="25"/>
        <v>13108</v>
      </c>
      <c r="AH116">
        <f t="shared" si="26"/>
        <v>30013108</v>
      </c>
      <c r="AK116" t="s">
        <v>118</v>
      </c>
      <c r="AL116">
        <v>6202</v>
      </c>
    </row>
    <row r="117" spans="8:38" x14ac:dyDescent="0.3">
      <c r="H117" s="19" t="str">
        <f t="shared" si="28"/>
        <v/>
      </c>
      <c r="I117" s="19" t="str">
        <f t="shared" si="18"/>
        <v/>
      </c>
      <c r="J117" s="27" t="str">
        <f t="shared" si="19"/>
        <v/>
      </c>
      <c r="N117" s="19" t="str">
        <f t="shared" si="20"/>
        <v/>
      </c>
      <c r="O117" t="str">
        <f t="shared" si="21"/>
        <v/>
      </c>
      <c r="Q117" s="27" t="str">
        <f t="shared" si="27"/>
        <v/>
      </c>
      <c r="S117" t="str">
        <f t="shared" si="16"/>
        <v/>
      </c>
      <c r="Y117" t="s">
        <v>2921</v>
      </c>
      <c r="Z117" t="s">
        <v>622</v>
      </c>
      <c r="AA117" s="19">
        <f t="shared" si="15"/>
        <v>114</v>
      </c>
      <c r="AB117" t="str">
        <f t="shared" si="24"/>
        <v>M-000114</v>
      </c>
      <c r="AD117">
        <f t="shared" si="17"/>
        <v>30001101</v>
      </c>
      <c r="AE117" t="s">
        <v>26</v>
      </c>
      <c r="AF117" t="s">
        <v>458</v>
      </c>
      <c r="AG117">
        <f t="shared" si="25"/>
        <v>1101</v>
      </c>
      <c r="AH117">
        <f t="shared" si="26"/>
        <v>30001101</v>
      </c>
      <c r="AK117" t="s">
        <v>119</v>
      </c>
      <c r="AL117">
        <v>6203</v>
      </c>
    </row>
    <row r="118" spans="8:38" x14ac:dyDescent="0.3">
      <c r="H118" s="19" t="str">
        <f t="shared" si="28"/>
        <v/>
      </c>
      <c r="I118" s="19" t="str">
        <f t="shared" si="18"/>
        <v/>
      </c>
      <c r="J118" s="27" t="str">
        <f t="shared" si="19"/>
        <v/>
      </c>
      <c r="N118" s="19" t="str">
        <f t="shared" si="20"/>
        <v/>
      </c>
      <c r="O118" t="str">
        <f t="shared" si="21"/>
        <v/>
      </c>
      <c r="Q118" s="27" t="str">
        <f t="shared" si="27"/>
        <v/>
      </c>
      <c r="S118" t="str">
        <f t="shared" si="16"/>
        <v/>
      </c>
      <c r="Y118" t="s">
        <v>2957</v>
      </c>
      <c r="Z118" t="s">
        <v>622</v>
      </c>
      <c r="AA118" s="19">
        <f t="shared" si="15"/>
        <v>115</v>
      </c>
      <c r="AB118" t="str">
        <f t="shared" si="24"/>
        <v>M-000115</v>
      </c>
      <c r="AD118">
        <f t="shared" si="17"/>
        <v>30013603</v>
      </c>
      <c r="AE118" t="s">
        <v>345</v>
      </c>
      <c r="AF118" t="s">
        <v>458</v>
      </c>
      <c r="AG118">
        <f t="shared" si="25"/>
        <v>13603</v>
      </c>
      <c r="AH118">
        <f t="shared" si="26"/>
        <v>30013603</v>
      </c>
      <c r="AK118" t="s">
        <v>120</v>
      </c>
      <c r="AL118">
        <v>6204</v>
      </c>
    </row>
    <row r="119" spans="8:38" x14ac:dyDescent="0.3">
      <c r="H119" s="19" t="str">
        <f t="shared" si="28"/>
        <v/>
      </c>
      <c r="I119" s="19" t="str">
        <f t="shared" si="18"/>
        <v/>
      </c>
      <c r="J119" s="27" t="str">
        <f t="shared" si="19"/>
        <v/>
      </c>
      <c r="N119" s="19" t="str">
        <f t="shared" si="20"/>
        <v/>
      </c>
      <c r="O119" t="str">
        <f t="shared" si="21"/>
        <v/>
      </c>
      <c r="Q119" s="27" t="str">
        <f t="shared" si="27"/>
        <v/>
      </c>
      <c r="S119" t="str">
        <f t="shared" si="16"/>
        <v/>
      </c>
      <c r="Y119" t="s">
        <v>2962</v>
      </c>
      <c r="Z119" t="s">
        <v>622</v>
      </c>
      <c r="AA119" s="19">
        <f t="shared" si="15"/>
        <v>116</v>
      </c>
      <c r="AB119" t="str">
        <f t="shared" si="24"/>
        <v>M-000116</v>
      </c>
      <c r="AD119">
        <f t="shared" si="17"/>
        <v>30005201</v>
      </c>
      <c r="AE119" t="s">
        <v>69</v>
      </c>
      <c r="AF119" t="s">
        <v>458</v>
      </c>
      <c r="AG119">
        <f t="shared" si="25"/>
        <v>5201</v>
      </c>
      <c r="AH119">
        <f t="shared" si="26"/>
        <v>30005201</v>
      </c>
      <c r="AK119" t="s">
        <v>121</v>
      </c>
      <c r="AL119">
        <v>6205</v>
      </c>
    </row>
    <row r="120" spans="8:38" x14ac:dyDescent="0.3">
      <c r="H120" s="19" t="str">
        <f t="shared" si="28"/>
        <v/>
      </c>
      <c r="I120" s="19" t="str">
        <f t="shared" si="18"/>
        <v/>
      </c>
      <c r="J120" s="27" t="str">
        <f t="shared" si="19"/>
        <v/>
      </c>
      <c r="N120" s="19" t="str">
        <f t="shared" si="20"/>
        <v/>
      </c>
      <c r="O120" t="str">
        <f t="shared" si="21"/>
        <v/>
      </c>
      <c r="Q120" s="27" t="str">
        <f t="shared" si="27"/>
        <v/>
      </c>
      <c r="S120" t="str">
        <f t="shared" si="16"/>
        <v/>
      </c>
      <c r="Y120" t="s">
        <v>2978</v>
      </c>
      <c r="Z120" t="s">
        <v>622</v>
      </c>
      <c r="AA120" s="19">
        <f t="shared" ref="AA120:AA183" si="29">+IF(Y120="","",AA119+1)</f>
        <v>117</v>
      </c>
      <c r="AB120" t="str">
        <f t="shared" si="24"/>
        <v>M-000117</v>
      </c>
      <c r="AD120">
        <f t="shared" si="17"/>
        <v>30005104</v>
      </c>
      <c r="AE120" t="s">
        <v>65</v>
      </c>
      <c r="AF120" t="s">
        <v>458</v>
      </c>
      <c r="AG120">
        <f t="shared" si="25"/>
        <v>5104</v>
      </c>
      <c r="AH120">
        <f t="shared" si="26"/>
        <v>30005104</v>
      </c>
      <c r="AK120" t="s">
        <v>122</v>
      </c>
      <c r="AL120">
        <v>6206</v>
      </c>
    </row>
    <row r="121" spans="8:38" x14ac:dyDescent="0.3">
      <c r="H121" s="19" t="str">
        <f t="shared" si="28"/>
        <v/>
      </c>
      <c r="I121" s="19" t="str">
        <f t="shared" si="18"/>
        <v/>
      </c>
      <c r="J121" s="27" t="str">
        <f t="shared" si="19"/>
        <v/>
      </c>
      <c r="N121" s="19" t="str">
        <f t="shared" si="20"/>
        <v/>
      </c>
      <c r="O121" t="str">
        <f t="shared" si="21"/>
        <v/>
      </c>
      <c r="Q121" s="27" t="str">
        <f t="shared" si="27"/>
        <v/>
      </c>
      <c r="S121" t="str">
        <f t="shared" si="16"/>
        <v/>
      </c>
      <c r="Y121" t="s">
        <v>3154</v>
      </c>
      <c r="Z121" t="s">
        <v>622</v>
      </c>
      <c r="AA121" s="19">
        <f t="shared" si="29"/>
        <v>118</v>
      </c>
      <c r="AB121" t="str">
        <f t="shared" si="24"/>
        <v>M-000118</v>
      </c>
      <c r="AD121">
        <f t="shared" si="17"/>
        <v>30013109</v>
      </c>
      <c r="AE121" t="s">
        <v>305</v>
      </c>
      <c r="AF121" t="s">
        <v>458</v>
      </c>
      <c r="AG121">
        <f t="shared" si="25"/>
        <v>13109</v>
      </c>
      <c r="AH121">
        <f t="shared" si="26"/>
        <v>30013109</v>
      </c>
      <c r="AK121" t="s">
        <v>123</v>
      </c>
      <c r="AL121">
        <v>6301</v>
      </c>
    </row>
    <row r="122" spans="8:38" x14ac:dyDescent="0.3">
      <c r="H122" s="19" t="str">
        <f t="shared" si="28"/>
        <v/>
      </c>
      <c r="I122" s="19" t="str">
        <f t="shared" si="18"/>
        <v/>
      </c>
      <c r="J122" s="27" t="str">
        <f t="shared" si="19"/>
        <v/>
      </c>
      <c r="N122" s="19" t="str">
        <f t="shared" si="20"/>
        <v/>
      </c>
      <c r="O122" t="str">
        <f t="shared" si="21"/>
        <v/>
      </c>
      <c r="Q122" s="27" t="str">
        <f t="shared" si="27"/>
        <v/>
      </c>
      <c r="S122" t="str">
        <f t="shared" si="16"/>
        <v/>
      </c>
      <c r="Y122" t="s">
        <v>3365</v>
      </c>
      <c r="Z122" t="s">
        <v>622</v>
      </c>
      <c r="AA122" s="19">
        <f t="shared" si="29"/>
        <v>119</v>
      </c>
      <c r="AB122" t="str">
        <f t="shared" si="24"/>
        <v>M-000119</v>
      </c>
      <c r="AD122">
        <f t="shared" si="17"/>
        <v>30005504</v>
      </c>
      <c r="AE122" t="s">
        <v>82</v>
      </c>
      <c r="AF122" t="s">
        <v>458</v>
      </c>
      <c r="AG122">
        <f t="shared" si="25"/>
        <v>5504</v>
      </c>
      <c r="AH122">
        <f t="shared" si="26"/>
        <v>30005504</v>
      </c>
      <c r="AK122" t="s">
        <v>124</v>
      </c>
      <c r="AL122">
        <v>6302</v>
      </c>
    </row>
    <row r="123" spans="8:38" x14ac:dyDescent="0.3">
      <c r="H123" s="19" t="str">
        <f t="shared" si="28"/>
        <v/>
      </c>
      <c r="I123" s="19" t="str">
        <f t="shared" si="18"/>
        <v/>
      </c>
      <c r="J123" s="27" t="str">
        <f t="shared" si="19"/>
        <v/>
      </c>
      <c r="N123" s="19" t="str">
        <f t="shared" si="20"/>
        <v/>
      </c>
      <c r="O123" t="str">
        <f t="shared" si="21"/>
        <v/>
      </c>
      <c r="Q123" s="27" t="str">
        <f t="shared" si="27"/>
        <v/>
      </c>
      <c r="S123" t="str">
        <f t="shared" si="16"/>
        <v/>
      </c>
      <c r="Y123" t="s">
        <v>3376</v>
      </c>
      <c r="Z123" t="s">
        <v>622</v>
      </c>
      <c r="AA123" s="19">
        <f t="shared" si="29"/>
        <v>120</v>
      </c>
      <c r="AB123" t="str">
        <f t="shared" si="24"/>
        <v>M-000120</v>
      </c>
      <c r="AD123">
        <f t="shared" si="17"/>
        <v>30006202</v>
      </c>
      <c r="AE123" t="s">
        <v>118</v>
      </c>
      <c r="AF123" t="s">
        <v>458</v>
      </c>
      <c r="AG123">
        <f t="shared" si="25"/>
        <v>6202</v>
      </c>
      <c r="AH123">
        <f t="shared" si="26"/>
        <v>30006202</v>
      </c>
      <c r="AK123" t="s">
        <v>125</v>
      </c>
      <c r="AL123">
        <v>6303</v>
      </c>
    </row>
    <row r="124" spans="8:38" x14ac:dyDescent="0.3">
      <c r="H124" s="19" t="str">
        <f t="shared" si="28"/>
        <v/>
      </c>
      <c r="I124" s="19" t="str">
        <f t="shared" si="18"/>
        <v/>
      </c>
      <c r="J124" s="27" t="str">
        <f t="shared" si="19"/>
        <v/>
      </c>
      <c r="N124" s="19" t="str">
        <f t="shared" si="20"/>
        <v/>
      </c>
      <c r="O124" t="str">
        <f t="shared" si="21"/>
        <v/>
      </c>
      <c r="Q124" s="27" t="str">
        <f t="shared" si="27"/>
        <v/>
      </c>
      <c r="S124" t="str">
        <f t="shared" si="16"/>
        <v/>
      </c>
      <c r="Y124" t="s">
        <v>3427</v>
      </c>
      <c r="Z124" t="s">
        <v>622</v>
      </c>
      <c r="AA124" s="19">
        <f t="shared" si="29"/>
        <v>121</v>
      </c>
      <c r="AB124" t="str">
        <f t="shared" si="24"/>
        <v>M-000121</v>
      </c>
      <c r="AD124">
        <f t="shared" si="17"/>
        <v>30013110</v>
      </c>
      <c r="AE124" t="s">
        <v>306</v>
      </c>
      <c r="AF124" t="s">
        <v>458</v>
      </c>
      <c r="AG124">
        <f t="shared" si="25"/>
        <v>13110</v>
      </c>
      <c r="AH124">
        <f t="shared" si="26"/>
        <v>30013110</v>
      </c>
      <c r="AK124" t="s">
        <v>126</v>
      </c>
      <c r="AL124">
        <v>6304</v>
      </c>
    </row>
    <row r="125" spans="8:38" x14ac:dyDescent="0.3">
      <c r="H125" s="19" t="str">
        <f t="shared" si="28"/>
        <v/>
      </c>
      <c r="I125" s="19" t="str">
        <f t="shared" si="18"/>
        <v/>
      </c>
      <c r="J125" s="27" t="str">
        <f t="shared" si="19"/>
        <v/>
      </c>
      <c r="N125" s="19" t="str">
        <f t="shared" si="20"/>
        <v/>
      </c>
      <c r="O125" t="str">
        <f t="shared" si="21"/>
        <v/>
      </c>
      <c r="Q125" s="27" t="str">
        <f t="shared" si="27"/>
        <v/>
      </c>
      <c r="S125" t="str">
        <f t="shared" si="16"/>
        <v/>
      </c>
      <c r="Y125" t="s">
        <v>3433</v>
      </c>
      <c r="Z125" t="s">
        <v>622</v>
      </c>
      <c r="AA125" s="19">
        <f t="shared" si="29"/>
        <v>122</v>
      </c>
      <c r="AB125" t="str">
        <f t="shared" si="24"/>
        <v>M-000122</v>
      </c>
      <c r="AD125">
        <f t="shared" si="17"/>
        <v>30013111</v>
      </c>
      <c r="AE125" t="s">
        <v>307</v>
      </c>
      <c r="AF125" t="s">
        <v>458</v>
      </c>
      <c r="AG125">
        <f t="shared" si="25"/>
        <v>13111</v>
      </c>
      <c r="AH125">
        <f t="shared" si="26"/>
        <v>30013111</v>
      </c>
      <c r="AK125" t="s">
        <v>127</v>
      </c>
      <c r="AL125">
        <v>6305</v>
      </c>
    </row>
    <row r="126" spans="8:38" x14ac:dyDescent="0.3">
      <c r="H126" s="19" t="str">
        <f t="shared" si="28"/>
        <v/>
      </c>
      <c r="I126" s="19" t="str">
        <f t="shared" si="18"/>
        <v/>
      </c>
      <c r="J126" s="27" t="str">
        <f t="shared" si="19"/>
        <v/>
      </c>
      <c r="N126" s="19" t="str">
        <f t="shared" si="20"/>
        <v/>
      </c>
      <c r="O126" t="str">
        <f t="shared" si="21"/>
        <v/>
      </c>
      <c r="Q126" s="27" t="str">
        <f t="shared" si="27"/>
        <v/>
      </c>
      <c r="S126" t="str">
        <f t="shared" si="16"/>
        <v/>
      </c>
      <c r="Y126" t="s">
        <v>3682</v>
      </c>
      <c r="Z126" t="s">
        <v>622</v>
      </c>
      <c r="AA126" s="19">
        <f t="shared" si="29"/>
        <v>123</v>
      </c>
      <c r="AB126" t="str">
        <f t="shared" si="24"/>
        <v>M-000123</v>
      </c>
      <c r="AD126">
        <f t="shared" si="17"/>
        <v>30004104</v>
      </c>
      <c r="AE126" t="s">
        <v>52</v>
      </c>
      <c r="AF126" t="s">
        <v>458</v>
      </c>
      <c r="AG126">
        <f t="shared" si="25"/>
        <v>4104</v>
      </c>
      <c r="AH126">
        <f t="shared" si="26"/>
        <v>30004104</v>
      </c>
      <c r="AK126" t="s">
        <v>128</v>
      </c>
      <c r="AL126">
        <v>6306</v>
      </c>
    </row>
    <row r="127" spans="8:38" x14ac:dyDescent="0.3">
      <c r="H127" s="19" t="str">
        <f t="shared" si="28"/>
        <v/>
      </c>
      <c r="I127" s="19" t="str">
        <f t="shared" si="18"/>
        <v/>
      </c>
      <c r="J127" s="27" t="str">
        <f t="shared" si="19"/>
        <v/>
      </c>
      <c r="N127" s="19" t="str">
        <f t="shared" si="20"/>
        <v/>
      </c>
      <c r="O127" t="str">
        <f t="shared" si="21"/>
        <v/>
      </c>
      <c r="Q127" s="27" t="str">
        <f t="shared" si="27"/>
        <v/>
      </c>
      <c r="S127" t="str">
        <f t="shared" si="16"/>
        <v/>
      </c>
      <c r="Y127" t="s">
        <v>4044</v>
      </c>
      <c r="Z127" t="s">
        <v>622</v>
      </c>
      <c r="AA127" s="19">
        <f t="shared" si="29"/>
        <v>124</v>
      </c>
      <c r="AB127" t="str">
        <f t="shared" si="24"/>
        <v>M-000124</v>
      </c>
      <c r="AD127">
        <f t="shared" si="17"/>
        <v>30005401</v>
      </c>
      <c r="AE127" t="s">
        <v>74</v>
      </c>
      <c r="AF127" t="s">
        <v>458</v>
      </c>
      <c r="AG127">
        <f t="shared" si="25"/>
        <v>5401</v>
      </c>
      <c r="AH127">
        <f t="shared" si="26"/>
        <v>30005401</v>
      </c>
      <c r="AK127" t="s">
        <v>129</v>
      </c>
      <c r="AL127">
        <v>6307</v>
      </c>
    </row>
    <row r="128" spans="8:38" x14ac:dyDescent="0.3">
      <c r="H128" s="19" t="str">
        <f t="shared" si="28"/>
        <v/>
      </c>
      <c r="I128" s="19" t="str">
        <f t="shared" si="18"/>
        <v/>
      </c>
      <c r="J128" s="27" t="str">
        <f t="shared" si="19"/>
        <v/>
      </c>
      <c r="N128" s="19" t="str">
        <f t="shared" si="20"/>
        <v/>
      </c>
      <c r="O128" t="str">
        <f t="shared" si="21"/>
        <v/>
      </c>
      <c r="Q128" s="27" t="str">
        <f t="shared" si="27"/>
        <v/>
      </c>
      <c r="S128" t="str">
        <f t="shared" si="16"/>
        <v/>
      </c>
      <c r="Y128" t="s">
        <v>4318</v>
      </c>
      <c r="Z128" t="s">
        <v>622</v>
      </c>
      <c r="AA128" s="19">
        <f t="shared" si="29"/>
        <v>125</v>
      </c>
      <c r="AB128" t="str">
        <f t="shared" si="24"/>
        <v>M-000125</v>
      </c>
      <c r="AD128">
        <f t="shared" si="17"/>
        <v>30013112</v>
      </c>
      <c r="AE128" t="s">
        <v>308</v>
      </c>
      <c r="AF128" t="s">
        <v>458</v>
      </c>
      <c r="AG128">
        <f t="shared" si="25"/>
        <v>13112</v>
      </c>
      <c r="AH128">
        <f t="shared" si="26"/>
        <v>30013112</v>
      </c>
      <c r="AK128" t="s">
        <v>130</v>
      </c>
      <c r="AL128">
        <v>6308</v>
      </c>
    </row>
    <row r="129" spans="8:38" x14ac:dyDescent="0.3">
      <c r="H129" s="19" t="str">
        <f t="shared" si="28"/>
        <v/>
      </c>
      <c r="I129" s="19" t="str">
        <f t="shared" si="18"/>
        <v/>
      </c>
      <c r="J129" s="27" t="str">
        <f t="shared" si="19"/>
        <v/>
      </c>
      <c r="N129" s="19" t="str">
        <f t="shared" si="20"/>
        <v/>
      </c>
      <c r="O129" t="str">
        <f t="shared" si="21"/>
        <v/>
      </c>
      <c r="Q129" s="27" t="str">
        <f t="shared" si="27"/>
        <v/>
      </c>
      <c r="S129" t="str">
        <f t="shared" si="16"/>
        <v/>
      </c>
      <c r="Y129" t="s">
        <v>4419</v>
      </c>
      <c r="Z129" t="s">
        <v>622</v>
      </c>
      <c r="AA129" s="19">
        <f t="shared" si="29"/>
        <v>126</v>
      </c>
      <c r="AB129" t="str">
        <f t="shared" si="24"/>
        <v>M-000126</v>
      </c>
      <c r="AD129">
        <f t="shared" si="17"/>
        <v>30013113</v>
      </c>
      <c r="AE129" t="s">
        <v>309</v>
      </c>
      <c r="AF129" t="s">
        <v>458</v>
      </c>
      <c r="AG129">
        <f t="shared" si="25"/>
        <v>13113</v>
      </c>
      <c r="AH129">
        <f t="shared" si="26"/>
        <v>30013113</v>
      </c>
      <c r="AK129" t="s">
        <v>131</v>
      </c>
      <c r="AL129">
        <v>6309</v>
      </c>
    </row>
    <row r="130" spans="8:38" x14ac:dyDescent="0.3">
      <c r="H130" s="19" t="str">
        <f t="shared" si="28"/>
        <v/>
      </c>
      <c r="I130" s="19" t="str">
        <f t="shared" si="18"/>
        <v/>
      </c>
      <c r="J130" s="27" t="str">
        <f t="shared" si="19"/>
        <v/>
      </c>
      <c r="N130" s="19" t="str">
        <f t="shared" si="20"/>
        <v/>
      </c>
      <c r="O130" t="str">
        <f t="shared" si="21"/>
        <v/>
      </c>
      <c r="Q130" s="27" t="str">
        <f t="shared" si="27"/>
        <v/>
      </c>
      <c r="S130" t="str">
        <f t="shared" si="16"/>
        <v/>
      </c>
      <c r="Y130" t="s">
        <v>814</v>
      </c>
      <c r="Z130" t="s">
        <v>622</v>
      </c>
      <c r="AA130" s="19">
        <f t="shared" si="29"/>
        <v>127</v>
      </c>
      <c r="AB130" t="str">
        <f t="shared" si="24"/>
        <v>M-000127</v>
      </c>
      <c r="AD130">
        <f t="shared" si="17"/>
        <v>30004101</v>
      </c>
      <c r="AE130" t="s">
        <v>50</v>
      </c>
      <c r="AF130" t="s">
        <v>458</v>
      </c>
      <c r="AG130">
        <f t="shared" si="25"/>
        <v>4101</v>
      </c>
      <c r="AH130">
        <f t="shared" si="26"/>
        <v>30004101</v>
      </c>
      <c r="AK130" t="s">
        <v>132</v>
      </c>
      <c r="AL130">
        <v>6310</v>
      </c>
    </row>
    <row r="131" spans="8:38" x14ac:dyDescent="0.3">
      <c r="H131" s="19" t="str">
        <f t="shared" si="28"/>
        <v/>
      </c>
      <c r="I131" s="19" t="str">
        <f t="shared" si="18"/>
        <v/>
      </c>
      <c r="J131" s="27" t="str">
        <f t="shared" si="19"/>
        <v/>
      </c>
      <c r="N131" s="19" t="str">
        <f t="shared" si="20"/>
        <v/>
      </c>
      <c r="O131" t="str">
        <f t="shared" si="21"/>
        <v/>
      </c>
      <c r="Q131" s="27" t="str">
        <f t="shared" si="27"/>
        <v/>
      </c>
      <c r="S131" t="str">
        <f t="shared" si="16"/>
        <v/>
      </c>
      <c r="Y131" t="s">
        <v>4561</v>
      </c>
      <c r="Z131" t="s">
        <v>622</v>
      </c>
      <c r="AA131" s="19">
        <f t="shared" si="29"/>
        <v>128</v>
      </c>
      <c r="AB131" t="str">
        <f t="shared" si="24"/>
        <v>M-000128</v>
      </c>
      <c r="AD131">
        <f t="shared" si="17"/>
        <v>30014201</v>
      </c>
      <c r="AE131" t="s">
        <v>355</v>
      </c>
      <c r="AF131" t="s">
        <v>458</v>
      </c>
      <c r="AG131">
        <f t="shared" si="25"/>
        <v>14201</v>
      </c>
      <c r="AH131">
        <f t="shared" si="26"/>
        <v>30014201</v>
      </c>
      <c r="AK131" t="s">
        <v>133</v>
      </c>
      <c r="AL131">
        <v>7101</v>
      </c>
    </row>
    <row r="132" spans="8:38" x14ac:dyDescent="0.3">
      <c r="H132" s="19" t="str">
        <f t="shared" si="28"/>
        <v/>
      </c>
      <c r="I132" s="19" t="str">
        <f t="shared" si="18"/>
        <v/>
      </c>
      <c r="J132" s="27" t="str">
        <f t="shared" si="19"/>
        <v/>
      </c>
      <c r="N132" s="19" t="str">
        <f t="shared" si="20"/>
        <v/>
      </c>
      <c r="O132" t="str">
        <f t="shared" si="21"/>
        <v/>
      </c>
      <c r="Q132" s="27" t="str">
        <f t="shared" si="27"/>
        <v/>
      </c>
      <c r="S132" t="str">
        <f t="shared" ref="S132:S195" si="30">+Q132</f>
        <v/>
      </c>
      <c r="Y132" t="s">
        <v>4592</v>
      </c>
      <c r="Z132" t="s">
        <v>622</v>
      </c>
      <c r="AA132" s="19">
        <f t="shared" si="29"/>
        <v>129</v>
      </c>
      <c r="AB132" t="str">
        <f t="shared" si="24"/>
        <v>M-000129</v>
      </c>
      <c r="AD132">
        <f t="shared" ref="AD132:AD195" si="31">++IF(AE132="","",VLOOKUP(AF132,$R$4:$S$50,2,0)*10000000+AG132)</f>
        <v>30014203</v>
      </c>
      <c r="AE132" t="s">
        <v>357</v>
      </c>
      <c r="AF132" t="s">
        <v>458</v>
      </c>
      <c r="AG132">
        <f t="shared" si="25"/>
        <v>14203</v>
      </c>
      <c r="AH132">
        <f t="shared" si="26"/>
        <v>30014203</v>
      </c>
      <c r="AK132" t="s">
        <v>134</v>
      </c>
      <c r="AL132">
        <v>7102</v>
      </c>
    </row>
    <row r="133" spans="8:38" x14ac:dyDescent="0.3">
      <c r="H133" s="19" t="str">
        <f t="shared" ref="H133:H196" si="32">+IF(G133="","",H132+1)</f>
        <v/>
      </c>
      <c r="I133" s="19" t="str">
        <f t="shared" ref="I133:I196" si="33">+IF(H133="","",I132+1)</f>
        <v/>
      </c>
      <c r="J133" s="27" t="str">
        <f t="shared" ref="J133:J196" si="34">+IF(G133="","","T-"&amp;VLOOKUP(H133,$A$4:$C$46,2,0)+I133-1)</f>
        <v/>
      </c>
      <c r="N133" s="19" t="str">
        <f t="shared" ref="N133:N196" si="35">+IF(L133="","",N132+1)</f>
        <v/>
      </c>
      <c r="O133" t="str">
        <f t="shared" ref="O133:O196" si="36">+IF(L133="","","C-"&amp;VLOOKUP(M133,$A$4:$C$495,2,0)+N133)</f>
        <v/>
      </c>
      <c r="Q133" s="27" t="str">
        <f t="shared" si="27"/>
        <v/>
      </c>
      <c r="S133" t="str">
        <f t="shared" si="30"/>
        <v/>
      </c>
      <c r="Y133" t="s">
        <v>4697</v>
      </c>
      <c r="Z133" t="s">
        <v>622</v>
      </c>
      <c r="AA133" s="19">
        <f t="shared" si="29"/>
        <v>130</v>
      </c>
      <c r="AB133" t="str">
        <f t="shared" ref="AB133:AB196" si="37">+IF(Y133="","","M-"&amp;VLOOKUP(Z133,$A$4:$C$390,2,0)&amp;AA133)</f>
        <v>M-000130</v>
      </c>
      <c r="AD133">
        <f t="shared" si="31"/>
        <v>30011102</v>
      </c>
      <c r="AE133" t="s">
        <v>279</v>
      </c>
      <c r="AF133" t="s">
        <v>458</v>
      </c>
      <c r="AG133">
        <f t="shared" ref="AG133:AG196" si="38">+IF(AE133="","",VLOOKUP(AE133,$AK$3:$AL$20000,2,0))</f>
        <v>11102</v>
      </c>
      <c r="AH133">
        <f t="shared" ref="AH133:AH196" si="39">+AD133</f>
        <v>30011102</v>
      </c>
      <c r="AK133" t="s">
        <v>135</v>
      </c>
      <c r="AL133">
        <v>7103</v>
      </c>
    </row>
    <row r="134" spans="8:38" x14ac:dyDescent="0.3">
      <c r="H134" s="19" t="str">
        <f t="shared" si="32"/>
        <v/>
      </c>
      <c r="I134" s="19" t="str">
        <f t="shared" si="33"/>
        <v/>
      </c>
      <c r="J134" s="27" t="str">
        <f t="shared" si="34"/>
        <v/>
      </c>
      <c r="N134" s="19" t="str">
        <f t="shared" si="35"/>
        <v/>
      </c>
      <c r="O134" t="str">
        <f t="shared" si="36"/>
        <v/>
      </c>
      <c r="Q134" s="27" t="str">
        <f t="shared" ref="Q134:Q197" si="40">++IF(R134="","",Q133+1)</f>
        <v/>
      </c>
      <c r="S134" t="str">
        <f t="shared" si="30"/>
        <v/>
      </c>
      <c r="Y134" t="s">
        <v>4717</v>
      </c>
      <c r="Z134" t="s">
        <v>622</v>
      </c>
      <c r="AA134" s="19">
        <f t="shared" si="29"/>
        <v>131</v>
      </c>
      <c r="AB134" t="str">
        <f t="shared" si="37"/>
        <v>M-000131</v>
      </c>
      <c r="AD134">
        <f t="shared" si="31"/>
        <v>30012102</v>
      </c>
      <c r="AE134" t="s">
        <v>288</v>
      </c>
      <c r="AF134" t="s">
        <v>458</v>
      </c>
      <c r="AG134">
        <f t="shared" si="38"/>
        <v>12102</v>
      </c>
      <c r="AH134">
        <f t="shared" si="39"/>
        <v>30012102</v>
      </c>
      <c r="AK134" t="s">
        <v>136</v>
      </c>
      <c r="AL134">
        <v>7104</v>
      </c>
    </row>
    <row r="135" spans="8:38" x14ac:dyDescent="0.3">
      <c r="H135" s="19" t="str">
        <f t="shared" si="32"/>
        <v/>
      </c>
      <c r="I135" s="19" t="str">
        <f t="shared" si="33"/>
        <v/>
      </c>
      <c r="J135" s="27" t="str">
        <f t="shared" si="34"/>
        <v/>
      </c>
      <c r="N135" s="19" t="str">
        <f t="shared" si="35"/>
        <v/>
      </c>
      <c r="O135" t="str">
        <f t="shared" si="36"/>
        <v/>
      </c>
      <c r="Q135" s="27" t="str">
        <f t="shared" si="40"/>
        <v/>
      </c>
      <c r="S135" t="str">
        <f t="shared" si="30"/>
        <v/>
      </c>
      <c r="Y135" t="s">
        <v>4810</v>
      </c>
      <c r="Z135" t="s">
        <v>622</v>
      </c>
      <c r="AA135" s="19">
        <f t="shared" si="29"/>
        <v>132</v>
      </c>
      <c r="AB135" t="str">
        <f t="shared" si="37"/>
        <v>M-000132</v>
      </c>
      <c r="AD135">
        <f t="shared" si="31"/>
        <v>30008304</v>
      </c>
      <c r="AE135" t="s">
        <v>184</v>
      </c>
      <c r="AF135" t="s">
        <v>458</v>
      </c>
      <c r="AG135">
        <f t="shared" si="38"/>
        <v>8304</v>
      </c>
      <c r="AH135">
        <f t="shared" si="39"/>
        <v>30008304</v>
      </c>
      <c r="AK135" t="s">
        <v>24</v>
      </c>
      <c r="AL135">
        <v>7105</v>
      </c>
    </row>
    <row r="136" spans="8:38" x14ac:dyDescent="0.3">
      <c r="H136" s="19" t="str">
        <f t="shared" si="32"/>
        <v/>
      </c>
      <c r="I136" s="19" t="str">
        <f t="shared" si="33"/>
        <v/>
      </c>
      <c r="J136" s="27" t="str">
        <f t="shared" si="34"/>
        <v/>
      </c>
      <c r="N136" s="19" t="str">
        <f t="shared" si="35"/>
        <v/>
      </c>
      <c r="O136" t="str">
        <f t="shared" si="36"/>
        <v/>
      </c>
      <c r="Q136" s="27" t="str">
        <f t="shared" si="40"/>
        <v/>
      </c>
      <c r="S136" t="str">
        <f t="shared" si="30"/>
        <v/>
      </c>
      <c r="Y136" t="s">
        <v>4837</v>
      </c>
      <c r="Z136" t="s">
        <v>622</v>
      </c>
      <c r="AA136" s="19">
        <f t="shared" si="29"/>
        <v>133</v>
      </c>
      <c r="AB136" t="str">
        <f t="shared" si="37"/>
        <v>M-000133</v>
      </c>
      <c r="AD136">
        <f t="shared" si="31"/>
        <v>30013302</v>
      </c>
      <c r="AE136" t="s">
        <v>332</v>
      </c>
      <c r="AF136" t="s">
        <v>458</v>
      </c>
      <c r="AG136">
        <f t="shared" si="38"/>
        <v>13302</v>
      </c>
      <c r="AH136">
        <f t="shared" si="39"/>
        <v>30013302</v>
      </c>
      <c r="AK136" t="s">
        <v>137</v>
      </c>
      <c r="AL136">
        <v>7106</v>
      </c>
    </row>
    <row r="137" spans="8:38" x14ac:dyDescent="0.3">
      <c r="H137" s="19" t="str">
        <f t="shared" si="32"/>
        <v/>
      </c>
      <c r="I137" s="19" t="str">
        <f t="shared" si="33"/>
        <v/>
      </c>
      <c r="J137" s="27" t="str">
        <f t="shared" si="34"/>
        <v/>
      </c>
      <c r="N137" s="19" t="str">
        <f t="shared" si="35"/>
        <v/>
      </c>
      <c r="O137" t="str">
        <f t="shared" si="36"/>
        <v/>
      </c>
      <c r="Q137" s="27" t="str">
        <f t="shared" si="40"/>
        <v/>
      </c>
      <c r="S137" t="str">
        <f t="shared" si="30"/>
        <v/>
      </c>
      <c r="Y137" t="s">
        <v>4842</v>
      </c>
      <c r="Z137" t="s">
        <v>622</v>
      </c>
      <c r="AA137" s="19">
        <f t="shared" si="29"/>
        <v>134</v>
      </c>
      <c r="AB137" t="str">
        <f t="shared" si="37"/>
        <v>M-000134</v>
      </c>
      <c r="AD137">
        <f t="shared" si="31"/>
        <v>30014103</v>
      </c>
      <c r="AE137" t="s">
        <v>350</v>
      </c>
      <c r="AF137" t="s">
        <v>458</v>
      </c>
      <c r="AG137">
        <f t="shared" si="38"/>
        <v>14103</v>
      </c>
      <c r="AH137">
        <f t="shared" si="39"/>
        <v>30014103</v>
      </c>
      <c r="AK137" t="s">
        <v>138</v>
      </c>
      <c r="AL137">
        <v>7107</v>
      </c>
    </row>
    <row r="138" spans="8:38" x14ac:dyDescent="0.3">
      <c r="H138" s="19" t="str">
        <f t="shared" si="32"/>
        <v/>
      </c>
      <c r="I138" s="19" t="str">
        <f t="shared" si="33"/>
        <v/>
      </c>
      <c r="J138" s="27" t="str">
        <f t="shared" si="34"/>
        <v/>
      </c>
      <c r="N138" s="19" t="str">
        <f t="shared" si="35"/>
        <v/>
      </c>
      <c r="O138" t="str">
        <f t="shared" si="36"/>
        <v/>
      </c>
      <c r="Q138" s="27" t="str">
        <f t="shared" si="40"/>
        <v/>
      </c>
      <c r="S138" t="str">
        <f t="shared" si="30"/>
        <v/>
      </c>
      <c r="Y138" t="s">
        <v>4933</v>
      </c>
      <c r="Z138" t="s">
        <v>622</v>
      </c>
      <c r="AA138" s="19">
        <f t="shared" si="29"/>
        <v>135</v>
      </c>
      <c r="AB138" t="str">
        <f t="shared" si="37"/>
        <v>M-000135</v>
      </c>
      <c r="AD138">
        <f t="shared" si="31"/>
        <v>30006107</v>
      </c>
      <c r="AE138" t="s">
        <v>106</v>
      </c>
      <c r="AF138" t="s">
        <v>458</v>
      </c>
      <c r="AG138">
        <f t="shared" si="38"/>
        <v>6107</v>
      </c>
      <c r="AH138">
        <f t="shared" si="39"/>
        <v>30006107</v>
      </c>
      <c r="AK138" t="s">
        <v>139</v>
      </c>
      <c r="AL138">
        <v>7108</v>
      </c>
    </row>
    <row r="139" spans="8:38" x14ac:dyDescent="0.3">
      <c r="H139" s="19" t="str">
        <f t="shared" si="32"/>
        <v/>
      </c>
      <c r="I139" s="19" t="str">
        <f t="shared" si="33"/>
        <v/>
      </c>
      <c r="J139" s="27" t="str">
        <f t="shared" si="34"/>
        <v/>
      </c>
      <c r="N139" s="19" t="str">
        <f t="shared" si="35"/>
        <v/>
      </c>
      <c r="O139" t="str">
        <f t="shared" si="36"/>
        <v/>
      </c>
      <c r="Q139" s="27" t="str">
        <f t="shared" si="40"/>
        <v/>
      </c>
      <c r="S139" t="str">
        <f t="shared" si="30"/>
        <v/>
      </c>
      <c r="Y139" t="s">
        <v>4939</v>
      </c>
      <c r="Z139" t="s">
        <v>622</v>
      </c>
      <c r="AA139" s="19">
        <f t="shared" si="29"/>
        <v>136</v>
      </c>
      <c r="AB139" t="str">
        <f t="shared" si="37"/>
        <v>M-000136</v>
      </c>
      <c r="AD139">
        <f t="shared" si="31"/>
        <v>30013114</v>
      </c>
      <c r="AE139" t="s">
        <v>310</v>
      </c>
      <c r="AF139" t="s">
        <v>458</v>
      </c>
      <c r="AG139">
        <f t="shared" si="38"/>
        <v>13114</v>
      </c>
      <c r="AH139">
        <f t="shared" si="39"/>
        <v>30013114</v>
      </c>
      <c r="AK139" t="s">
        <v>140</v>
      </c>
      <c r="AL139">
        <v>7109</v>
      </c>
    </row>
    <row r="140" spans="8:38" x14ac:dyDescent="0.3">
      <c r="H140" s="19" t="str">
        <f t="shared" si="32"/>
        <v/>
      </c>
      <c r="I140" s="19" t="str">
        <f t="shared" si="33"/>
        <v/>
      </c>
      <c r="J140" s="27" t="str">
        <f t="shared" si="34"/>
        <v/>
      </c>
      <c r="N140" s="19" t="str">
        <f t="shared" si="35"/>
        <v/>
      </c>
      <c r="O140" t="str">
        <f t="shared" si="36"/>
        <v/>
      </c>
      <c r="Q140" s="27" t="str">
        <f t="shared" si="40"/>
        <v/>
      </c>
      <c r="S140" t="str">
        <f t="shared" si="30"/>
        <v/>
      </c>
      <c r="Y140" t="s">
        <v>4995</v>
      </c>
      <c r="Z140" t="s">
        <v>622</v>
      </c>
      <c r="AA140" s="19">
        <f t="shared" si="29"/>
        <v>137</v>
      </c>
      <c r="AB140" t="str">
        <f t="shared" si="37"/>
        <v>M-000137</v>
      </c>
      <c r="AD140">
        <f t="shared" si="31"/>
        <v>30009108</v>
      </c>
      <c r="AE140" t="s">
        <v>223</v>
      </c>
      <c r="AF140" t="s">
        <v>458</v>
      </c>
      <c r="AG140">
        <f t="shared" si="38"/>
        <v>9108</v>
      </c>
      <c r="AH140">
        <f t="shared" si="39"/>
        <v>30009108</v>
      </c>
      <c r="AK140" t="s">
        <v>141</v>
      </c>
      <c r="AL140">
        <v>7110</v>
      </c>
    </row>
    <row r="141" spans="8:38" x14ac:dyDescent="0.3">
      <c r="H141" s="19" t="str">
        <f t="shared" si="32"/>
        <v/>
      </c>
      <c r="I141" s="19" t="str">
        <f t="shared" si="33"/>
        <v/>
      </c>
      <c r="J141" s="27" t="str">
        <f t="shared" si="34"/>
        <v/>
      </c>
      <c r="N141" s="19" t="str">
        <f t="shared" si="35"/>
        <v/>
      </c>
      <c r="O141" t="str">
        <f t="shared" si="36"/>
        <v/>
      </c>
      <c r="Q141" s="27" t="str">
        <f t="shared" si="40"/>
        <v/>
      </c>
      <c r="S141" t="str">
        <f t="shared" si="30"/>
        <v/>
      </c>
      <c r="Y141" t="s">
        <v>5011</v>
      </c>
      <c r="Z141" t="s">
        <v>622</v>
      </c>
      <c r="AA141" s="19">
        <f t="shared" si="29"/>
        <v>138</v>
      </c>
      <c r="AB141" t="str">
        <f t="shared" si="37"/>
        <v>M-000138</v>
      </c>
      <c r="AD141">
        <f t="shared" si="31"/>
        <v>30008201</v>
      </c>
      <c r="AE141" t="s">
        <v>174</v>
      </c>
      <c r="AF141" t="s">
        <v>458</v>
      </c>
      <c r="AG141">
        <f t="shared" si="38"/>
        <v>8201</v>
      </c>
      <c r="AH141">
        <f t="shared" si="39"/>
        <v>30008201</v>
      </c>
      <c r="AK141" t="s">
        <v>142</v>
      </c>
      <c r="AL141">
        <v>7201</v>
      </c>
    </row>
    <row r="142" spans="8:38" x14ac:dyDescent="0.3">
      <c r="H142" s="19" t="str">
        <f t="shared" si="32"/>
        <v/>
      </c>
      <c r="I142" s="19" t="str">
        <f t="shared" si="33"/>
        <v/>
      </c>
      <c r="J142" s="27" t="str">
        <f t="shared" si="34"/>
        <v/>
      </c>
      <c r="N142" s="19" t="str">
        <f t="shared" si="35"/>
        <v/>
      </c>
      <c r="O142" t="str">
        <f t="shared" si="36"/>
        <v/>
      </c>
      <c r="Q142" s="27" t="str">
        <f t="shared" si="40"/>
        <v/>
      </c>
      <c r="S142" t="str">
        <f t="shared" si="30"/>
        <v/>
      </c>
      <c r="Y142" t="s">
        <v>5034</v>
      </c>
      <c r="Z142" t="s">
        <v>622</v>
      </c>
      <c r="AA142" s="19">
        <f t="shared" si="29"/>
        <v>139</v>
      </c>
      <c r="AB142" t="str">
        <f t="shared" si="37"/>
        <v>M-000139</v>
      </c>
      <c r="AD142">
        <f t="shared" si="31"/>
        <v>30007303</v>
      </c>
      <c r="AE142" t="s">
        <v>147</v>
      </c>
      <c r="AF142" t="s">
        <v>458</v>
      </c>
      <c r="AG142">
        <f t="shared" si="38"/>
        <v>7303</v>
      </c>
      <c r="AH142">
        <f t="shared" si="39"/>
        <v>30007303</v>
      </c>
      <c r="AK142" t="s">
        <v>143</v>
      </c>
      <c r="AL142">
        <v>7202</v>
      </c>
    </row>
    <row r="143" spans="8:38" x14ac:dyDescent="0.3">
      <c r="H143" s="19" t="str">
        <f t="shared" si="32"/>
        <v/>
      </c>
      <c r="I143" s="19" t="str">
        <f t="shared" si="33"/>
        <v/>
      </c>
      <c r="J143" s="27" t="str">
        <f t="shared" si="34"/>
        <v/>
      </c>
      <c r="N143" s="19" t="str">
        <f t="shared" si="35"/>
        <v/>
      </c>
      <c r="O143" t="str">
        <f t="shared" si="36"/>
        <v/>
      </c>
      <c r="Q143" s="27" t="str">
        <f t="shared" si="40"/>
        <v/>
      </c>
      <c r="S143" t="str">
        <f t="shared" si="30"/>
        <v/>
      </c>
      <c r="Y143" t="s">
        <v>5762</v>
      </c>
      <c r="Z143" t="s">
        <v>622</v>
      </c>
      <c r="AA143" s="19">
        <f t="shared" si="29"/>
        <v>140</v>
      </c>
      <c r="AB143" t="str">
        <f t="shared" si="37"/>
        <v>M-000140</v>
      </c>
      <c r="AD143">
        <f t="shared" si="31"/>
        <v>30005802</v>
      </c>
      <c r="AE143" t="s">
        <v>97</v>
      </c>
      <c r="AF143" t="s">
        <v>458</v>
      </c>
      <c r="AG143">
        <f t="shared" si="38"/>
        <v>5802</v>
      </c>
      <c r="AH143">
        <f t="shared" si="39"/>
        <v>30005802</v>
      </c>
      <c r="AK143" t="s">
        <v>144</v>
      </c>
      <c r="AL143">
        <v>7203</v>
      </c>
    </row>
    <row r="144" spans="8:38" x14ac:dyDescent="0.3">
      <c r="H144" s="19" t="str">
        <f t="shared" si="32"/>
        <v/>
      </c>
      <c r="I144" s="19" t="str">
        <f t="shared" si="33"/>
        <v/>
      </c>
      <c r="J144" s="27" t="str">
        <f t="shared" si="34"/>
        <v/>
      </c>
      <c r="N144" s="19" t="str">
        <f t="shared" si="35"/>
        <v/>
      </c>
      <c r="O144" t="str">
        <f t="shared" si="36"/>
        <v/>
      </c>
      <c r="Q144" s="27" t="str">
        <f t="shared" si="40"/>
        <v/>
      </c>
      <c r="S144" t="str">
        <f t="shared" si="30"/>
        <v/>
      </c>
      <c r="Y144" t="s">
        <v>5783</v>
      </c>
      <c r="Z144" t="s">
        <v>622</v>
      </c>
      <c r="AA144" s="19">
        <f t="shared" si="29"/>
        <v>141</v>
      </c>
      <c r="AB144" t="str">
        <f t="shared" si="37"/>
        <v>M-000141</v>
      </c>
      <c r="AD144">
        <f t="shared" si="31"/>
        <v>30007401</v>
      </c>
      <c r="AE144" t="s">
        <v>154</v>
      </c>
      <c r="AF144" t="s">
        <v>458</v>
      </c>
      <c r="AG144">
        <f t="shared" si="38"/>
        <v>7401</v>
      </c>
      <c r="AH144">
        <f t="shared" si="39"/>
        <v>30007401</v>
      </c>
      <c r="AK144" t="s">
        <v>145</v>
      </c>
      <c r="AL144">
        <v>7301</v>
      </c>
    </row>
    <row r="145" spans="8:38" x14ac:dyDescent="0.3">
      <c r="H145" s="19" t="str">
        <f t="shared" si="32"/>
        <v/>
      </c>
      <c r="I145" s="19" t="str">
        <f t="shared" si="33"/>
        <v/>
      </c>
      <c r="J145" s="27" t="str">
        <f t="shared" si="34"/>
        <v/>
      </c>
      <c r="N145" s="19" t="str">
        <f t="shared" si="35"/>
        <v/>
      </c>
      <c r="O145" t="str">
        <f t="shared" si="36"/>
        <v/>
      </c>
      <c r="Q145" s="27" t="str">
        <f t="shared" si="40"/>
        <v/>
      </c>
      <c r="S145" t="str">
        <f t="shared" si="30"/>
        <v/>
      </c>
      <c r="Y145" t="s">
        <v>5864</v>
      </c>
      <c r="Z145" t="s">
        <v>622</v>
      </c>
      <c r="AA145" s="19">
        <f t="shared" si="29"/>
        <v>142</v>
      </c>
      <c r="AB145" t="str">
        <f t="shared" si="37"/>
        <v>M-000142</v>
      </c>
      <c r="AD145">
        <f t="shared" si="31"/>
        <v>30006203</v>
      </c>
      <c r="AE145" t="s">
        <v>119</v>
      </c>
      <c r="AF145" t="s">
        <v>458</v>
      </c>
      <c r="AG145">
        <f t="shared" si="38"/>
        <v>6203</v>
      </c>
      <c r="AH145">
        <f t="shared" si="39"/>
        <v>30006203</v>
      </c>
      <c r="AK145" t="s">
        <v>146</v>
      </c>
      <c r="AL145">
        <v>7302</v>
      </c>
    </row>
    <row r="146" spans="8:38" x14ac:dyDescent="0.3">
      <c r="H146" s="19" t="str">
        <f t="shared" si="32"/>
        <v/>
      </c>
      <c r="I146" s="19" t="str">
        <f t="shared" si="33"/>
        <v/>
      </c>
      <c r="J146" s="27" t="str">
        <f t="shared" si="34"/>
        <v/>
      </c>
      <c r="N146" s="19" t="str">
        <f t="shared" si="35"/>
        <v/>
      </c>
      <c r="O146" t="str">
        <f t="shared" si="36"/>
        <v/>
      </c>
      <c r="Q146" s="27" t="str">
        <f t="shared" si="40"/>
        <v/>
      </c>
      <c r="S146" t="str">
        <f t="shared" si="30"/>
        <v/>
      </c>
      <c r="Y146" t="s">
        <v>5965</v>
      </c>
      <c r="Z146" t="s">
        <v>622</v>
      </c>
      <c r="AA146" s="19">
        <f t="shared" si="29"/>
        <v>143</v>
      </c>
      <c r="AB146" t="str">
        <f t="shared" si="37"/>
        <v>M-000143</v>
      </c>
      <c r="AD146">
        <f t="shared" si="31"/>
        <v>30005703</v>
      </c>
      <c r="AE146" t="s">
        <v>92</v>
      </c>
      <c r="AF146" t="s">
        <v>458</v>
      </c>
      <c r="AG146">
        <f t="shared" si="38"/>
        <v>5703</v>
      </c>
      <c r="AH146">
        <f t="shared" si="39"/>
        <v>30005703</v>
      </c>
      <c r="AK146" t="s">
        <v>147</v>
      </c>
      <c r="AL146">
        <v>7303</v>
      </c>
    </row>
    <row r="147" spans="8:38" x14ac:dyDescent="0.3">
      <c r="H147" s="19" t="str">
        <f t="shared" si="32"/>
        <v/>
      </c>
      <c r="I147" s="19" t="str">
        <f t="shared" si="33"/>
        <v/>
      </c>
      <c r="J147" s="27" t="str">
        <f t="shared" si="34"/>
        <v/>
      </c>
      <c r="N147" s="19" t="str">
        <f t="shared" si="35"/>
        <v/>
      </c>
      <c r="O147" t="str">
        <f t="shared" si="36"/>
        <v/>
      </c>
      <c r="Q147" s="27" t="str">
        <f t="shared" si="40"/>
        <v/>
      </c>
      <c r="S147" t="str">
        <f t="shared" si="30"/>
        <v/>
      </c>
      <c r="Y147" t="s">
        <v>6035</v>
      </c>
      <c r="Z147" t="s">
        <v>622</v>
      </c>
      <c r="AA147" s="19">
        <f t="shared" si="29"/>
        <v>144</v>
      </c>
      <c r="AB147" t="str">
        <f t="shared" si="37"/>
        <v>M-000144</v>
      </c>
      <c r="AD147">
        <f t="shared" si="31"/>
        <v>30010107</v>
      </c>
      <c r="AE147" t="s">
        <v>254</v>
      </c>
      <c r="AF147" t="s">
        <v>458</v>
      </c>
      <c r="AG147">
        <f t="shared" si="38"/>
        <v>10107</v>
      </c>
      <c r="AH147">
        <f t="shared" si="39"/>
        <v>30010107</v>
      </c>
      <c r="AK147" t="s">
        <v>148</v>
      </c>
      <c r="AL147">
        <v>7304</v>
      </c>
    </row>
    <row r="148" spans="8:38" x14ac:dyDescent="0.3">
      <c r="H148" s="19" t="str">
        <f t="shared" si="32"/>
        <v/>
      </c>
      <c r="I148" s="19" t="str">
        <f t="shared" si="33"/>
        <v/>
      </c>
      <c r="J148" s="27" t="str">
        <f t="shared" si="34"/>
        <v/>
      </c>
      <c r="N148" s="19" t="str">
        <f t="shared" si="35"/>
        <v/>
      </c>
      <c r="O148" t="str">
        <f t="shared" si="36"/>
        <v/>
      </c>
      <c r="Q148" s="27" t="str">
        <f t="shared" si="40"/>
        <v/>
      </c>
      <c r="S148" t="str">
        <f t="shared" si="30"/>
        <v/>
      </c>
      <c r="Y148" t="s">
        <v>6125</v>
      </c>
      <c r="Z148" t="s">
        <v>622</v>
      </c>
      <c r="AA148" s="19">
        <f t="shared" si="29"/>
        <v>145</v>
      </c>
      <c r="AB148" t="str">
        <f t="shared" si="37"/>
        <v>M-000145</v>
      </c>
      <c r="AD148">
        <f t="shared" si="31"/>
        <v>30013115</v>
      </c>
      <c r="AE148" t="s">
        <v>311</v>
      </c>
      <c r="AF148" t="s">
        <v>458</v>
      </c>
      <c r="AG148">
        <f t="shared" si="38"/>
        <v>13115</v>
      </c>
      <c r="AH148">
        <f t="shared" si="39"/>
        <v>30013115</v>
      </c>
      <c r="AK148" t="s">
        <v>149</v>
      </c>
      <c r="AL148">
        <v>7305</v>
      </c>
    </row>
    <row r="149" spans="8:38" x14ac:dyDescent="0.3">
      <c r="H149" s="19" t="str">
        <f t="shared" si="32"/>
        <v/>
      </c>
      <c r="I149" s="19" t="str">
        <f t="shared" si="33"/>
        <v/>
      </c>
      <c r="J149" s="27" t="str">
        <f t="shared" si="34"/>
        <v/>
      </c>
      <c r="N149" s="19" t="str">
        <f t="shared" si="35"/>
        <v/>
      </c>
      <c r="O149" t="str">
        <f t="shared" si="36"/>
        <v/>
      </c>
      <c r="Q149" s="27" t="str">
        <f t="shared" si="40"/>
        <v/>
      </c>
      <c r="S149" t="str">
        <f t="shared" si="30"/>
        <v/>
      </c>
      <c r="Y149" t="s">
        <v>6266</v>
      </c>
      <c r="Z149" t="s">
        <v>622</v>
      </c>
      <c r="AA149" s="19">
        <f t="shared" si="29"/>
        <v>146</v>
      </c>
      <c r="AB149" t="str">
        <f t="shared" si="37"/>
        <v>M-000146</v>
      </c>
      <c r="AD149">
        <f t="shared" si="31"/>
        <v>30013116</v>
      </c>
      <c r="AE149" t="s">
        <v>312</v>
      </c>
      <c r="AF149" t="s">
        <v>458</v>
      </c>
      <c r="AG149">
        <f t="shared" si="38"/>
        <v>13116</v>
      </c>
      <c r="AH149">
        <f t="shared" si="39"/>
        <v>30013116</v>
      </c>
      <c r="AK149" t="s">
        <v>150</v>
      </c>
      <c r="AL149">
        <v>7306</v>
      </c>
    </row>
    <row r="150" spans="8:38" x14ac:dyDescent="0.3">
      <c r="H150" s="19" t="str">
        <f t="shared" si="32"/>
        <v/>
      </c>
      <c r="I150" s="19" t="str">
        <f t="shared" si="33"/>
        <v/>
      </c>
      <c r="J150" s="27" t="str">
        <f t="shared" si="34"/>
        <v/>
      </c>
      <c r="N150" s="19" t="str">
        <f t="shared" si="35"/>
        <v/>
      </c>
      <c r="O150" t="str">
        <f t="shared" si="36"/>
        <v/>
      </c>
      <c r="Q150" s="27" t="str">
        <f t="shared" si="40"/>
        <v/>
      </c>
      <c r="S150" t="str">
        <f t="shared" si="30"/>
        <v/>
      </c>
      <c r="Y150" t="s">
        <v>6332</v>
      </c>
      <c r="Z150" t="s">
        <v>622</v>
      </c>
      <c r="AA150" s="19">
        <f t="shared" si="29"/>
        <v>147</v>
      </c>
      <c r="AB150" t="str">
        <f t="shared" si="37"/>
        <v>M-000147</v>
      </c>
      <c r="AD150">
        <f t="shared" si="31"/>
        <v>30013117</v>
      </c>
      <c r="AE150" t="s">
        <v>313</v>
      </c>
      <c r="AF150" t="s">
        <v>458</v>
      </c>
      <c r="AG150">
        <f t="shared" si="38"/>
        <v>13117</v>
      </c>
      <c r="AH150">
        <f t="shared" si="39"/>
        <v>30013117</v>
      </c>
      <c r="AK150" t="s">
        <v>151</v>
      </c>
      <c r="AL150">
        <v>7307</v>
      </c>
    </row>
    <row r="151" spans="8:38" x14ac:dyDescent="0.3">
      <c r="H151" s="19" t="str">
        <f t="shared" si="32"/>
        <v/>
      </c>
      <c r="I151" s="19" t="str">
        <f t="shared" si="33"/>
        <v/>
      </c>
      <c r="J151" s="27" t="str">
        <f t="shared" si="34"/>
        <v/>
      </c>
      <c r="N151" s="19" t="str">
        <f t="shared" si="35"/>
        <v/>
      </c>
      <c r="O151" t="str">
        <f t="shared" si="36"/>
        <v/>
      </c>
      <c r="Q151" s="27" t="str">
        <f t="shared" si="40"/>
        <v/>
      </c>
      <c r="S151" t="str">
        <f t="shared" si="30"/>
        <v/>
      </c>
      <c r="Y151" t="s">
        <v>1411</v>
      </c>
      <c r="Z151" t="s">
        <v>622</v>
      </c>
      <c r="AA151" s="19">
        <f t="shared" si="29"/>
        <v>148</v>
      </c>
      <c r="AB151" t="str">
        <f t="shared" si="37"/>
        <v>M-000148</v>
      </c>
      <c r="AD151">
        <f t="shared" si="31"/>
        <v>30006304</v>
      </c>
      <c r="AE151" t="s">
        <v>126</v>
      </c>
      <c r="AF151" t="s">
        <v>458</v>
      </c>
      <c r="AG151">
        <f t="shared" si="38"/>
        <v>6304</v>
      </c>
      <c r="AH151">
        <f t="shared" si="39"/>
        <v>30006304</v>
      </c>
      <c r="AK151" t="s">
        <v>152</v>
      </c>
      <c r="AL151">
        <v>7308</v>
      </c>
    </row>
    <row r="152" spans="8:38" x14ac:dyDescent="0.3">
      <c r="H152" s="19" t="str">
        <f t="shared" si="32"/>
        <v/>
      </c>
      <c r="I152" s="19" t="str">
        <f t="shared" si="33"/>
        <v/>
      </c>
      <c r="J152" s="27" t="str">
        <f t="shared" si="34"/>
        <v/>
      </c>
      <c r="N152" s="19" t="str">
        <f t="shared" si="35"/>
        <v/>
      </c>
      <c r="O152" t="str">
        <f t="shared" si="36"/>
        <v/>
      </c>
      <c r="Q152" s="27" t="str">
        <f t="shared" si="40"/>
        <v/>
      </c>
      <c r="S152" t="str">
        <f t="shared" si="30"/>
        <v/>
      </c>
      <c r="Y152" t="s">
        <v>6428</v>
      </c>
      <c r="Z152" t="s">
        <v>622</v>
      </c>
      <c r="AA152" s="19">
        <f t="shared" si="29"/>
        <v>149</v>
      </c>
      <c r="AB152" t="str">
        <f t="shared" si="37"/>
        <v>M-000149</v>
      </c>
      <c r="AD152">
        <f t="shared" si="31"/>
        <v>30009109</v>
      </c>
      <c r="AE152" t="s">
        <v>224</v>
      </c>
      <c r="AF152" t="s">
        <v>458</v>
      </c>
      <c r="AG152">
        <f t="shared" si="38"/>
        <v>9109</v>
      </c>
      <c r="AH152">
        <f t="shared" si="39"/>
        <v>30009109</v>
      </c>
      <c r="AK152" t="s">
        <v>153</v>
      </c>
      <c r="AL152">
        <v>7309</v>
      </c>
    </row>
    <row r="153" spans="8:38" x14ac:dyDescent="0.3">
      <c r="H153" s="19" t="str">
        <f t="shared" si="32"/>
        <v/>
      </c>
      <c r="I153" s="19" t="str">
        <f t="shared" si="33"/>
        <v/>
      </c>
      <c r="J153" s="27" t="str">
        <f t="shared" si="34"/>
        <v/>
      </c>
      <c r="N153" s="19" t="str">
        <f t="shared" si="35"/>
        <v/>
      </c>
      <c r="O153" t="str">
        <f t="shared" si="36"/>
        <v/>
      </c>
      <c r="Q153" s="27" t="str">
        <f t="shared" si="40"/>
        <v/>
      </c>
      <c r="S153" t="str">
        <f t="shared" si="30"/>
        <v/>
      </c>
      <c r="Y153" t="s">
        <v>6589</v>
      </c>
      <c r="Z153" t="s">
        <v>622</v>
      </c>
      <c r="AA153" s="19">
        <f t="shared" si="29"/>
        <v>150</v>
      </c>
      <c r="AB153" t="str">
        <f t="shared" si="37"/>
        <v>M-000150</v>
      </c>
      <c r="AD153">
        <f t="shared" si="31"/>
        <v>30007403</v>
      </c>
      <c r="AE153" t="s">
        <v>156</v>
      </c>
      <c r="AF153" t="s">
        <v>458</v>
      </c>
      <c r="AG153">
        <f t="shared" si="38"/>
        <v>7403</v>
      </c>
      <c r="AH153">
        <f t="shared" si="39"/>
        <v>30007403</v>
      </c>
      <c r="AK153" t="s">
        <v>154</v>
      </c>
      <c r="AL153">
        <v>7401</v>
      </c>
    </row>
    <row r="154" spans="8:38" x14ac:dyDescent="0.3">
      <c r="H154" s="19" t="str">
        <f t="shared" si="32"/>
        <v/>
      </c>
      <c r="I154" s="19" t="str">
        <f t="shared" si="33"/>
        <v/>
      </c>
      <c r="J154" s="27" t="str">
        <f t="shared" si="34"/>
        <v/>
      </c>
      <c r="N154" s="19" t="str">
        <f t="shared" si="35"/>
        <v/>
      </c>
      <c r="O154" t="str">
        <f t="shared" si="36"/>
        <v/>
      </c>
      <c r="Q154" s="27" t="str">
        <f t="shared" si="40"/>
        <v/>
      </c>
      <c r="S154" t="str">
        <f t="shared" si="30"/>
        <v/>
      </c>
      <c r="Y154" t="s">
        <v>6714</v>
      </c>
      <c r="Z154" t="s">
        <v>622</v>
      </c>
      <c r="AA154" s="19">
        <f t="shared" si="29"/>
        <v>151</v>
      </c>
      <c r="AB154" t="str">
        <f t="shared" si="37"/>
        <v>M-000151</v>
      </c>
      <c r="AD154">
        <f t="shared" si="31"/>
        <v>30009205</v>
      </c>
      <c r="AE154" t="s">
        <v>241</v>
      </c>
      <c r="AF154" t="s">
        <v>458</v>
      </c>
      <c r="AG154">
        <f t="shared" si="38"/>
        <v>9205</v>
      </c>
      <c r="AH154">
        <f t="shared" si="39"/>
        <v>30009205</v>
      </c>
      <c r="AK154" t="s">
        <v>155</v>
      </c>
      <c r="AL154">
        <v>7402</v>
      </c>
    </row>
    <row r="155" spans="8:38" x14ac:dyDescent="0.3">
      <c r="H155" s="19" t="str">
        <f t="shared" si="32"/>
        <v/>
      </c>
      <c r="I155" s="19" t="str">
        <f t="shared" si="33"/>
        <v/>
      </c>
      <c r="J155" s="27" t="str">
        <f t="shared" si="34"/>
        <v/>
      </c>
      <c r="N155" s="19" t="str">
        <f t="shared" si="35"/>
        <v/>
      </c>
      <c r="O155" t="str">
        <f t="shared" si="36"/>
        <v/>
      </c>
      <c r="Q155" s="27" t="str">
        <f t="shared" si="40"/>
        <v/>
      </c>
      <c r="S155" t="str">
        <f t="shared" si="30"/>
        <v/>
      </c>
      <c r="Y155" t="s">
        <v>6948</v>
      </c>
      <c r="Z155" t="s">
        <v>622</v>
      </c>
      <c r="AA155" s="19">
        <f t="shared" si="29"/>
        <v>152</v>
      </c>
      <c r="AB155" t="str">
        <f t="shared" si="37"/>
        <v>M-000152</v>
      </c>
      <c r="AD155">
        <f t="shared" si="31"/>
        <v>30008206</v>
      </c>
      <c r="AE155" t="s">
        <v>179</v>
      </c>
      <c r="AF155" t="s">
        <v>458</v>
      </c>
      <c r="AG155">
        <f t="shared" si="38"/>
        <v>8206</v>
      </c>
      <c r="AH155">
        <f t="shared" si="39"/>
        <v>30008206</v>
      </c>
      <c r="AK155" t="s">
        <v>156</v>
      </c>
      <c r="AL155">
        <v>7403</v>
      </c>
    </row>
    <row r="156" spans="8:38" x14ac:dyDescent="0.3">
      <c r="H156" s="19" t="str">
        <f t="shared" si="32"/>
        <v/>
      </c>
      <c r="I156" s="19" t="str">
        <f t="shared" si="33"/>
        <v/>
      </c>
      <c r="J156" s="27" t="str">
        <f t="shared" si="34"/>
        <v/>
      </c>
      <c r="N156" s="19" t="str">
        <f t="shared" si="35"/>
        <v/>
      </c>
      <c r="O156" t="str">
        <f t="shared" si="36"/>
        <v/>
      </c>
      <c r="Q156" s="27" t="str">
        <f t="shared" si="40"/>
        <v/>
      </c>
      <c r="S156" t="str">
        <f t="shared" si="30"/>
        <v/>
      </c>
      <c r="Y156" t="s">
        <v>7502</v>
      </c>
      <c r="Z156" t="s">
        <v>622</v>
      </c>
      <c r="AA156" s="19">
        <f t="shared" si="29"/>
        <v>153</v>
      </c>
      <c r="AB156" t="str">
        <f t="shared" si="37"/>
        <v>M-000153</v>
      </c>
      <c r="AD156">
        <f t="shared" si="31"/>
        <v>30005301</v>
      </c>
      <c r="AE156" t="s">
        <v>70</v>
      </c>
      <c r="AF156" t="s">
        <v>458</v>
      </c>
      <c r="AG156">
        <f t="shared" si="38"/>
        <v>5301</v>
      </c>
      <c r="AH156">
        <f t="shared" si="39"/>
        <v>30005301</v>
      </c>
      <c r="AK156" t="s">
        <v>157</v>
      </c>
      <c r="AL156">
        <v>7404</v>
      </c>
    </row>
    <row r="157" spans="8:38" x14ac:dyDescent="0.3">
      <c r="H157" s="19" t="str">
        <f t="shared" si="32"/>
        <v/>
      </c>
      <c r="I157" s="19" t="str">
        <f t="shared" si="33"/>
        <v/>
      </c>
      <c r="J157" s="27" t="str">
        <f t="shared" si="34"/>
        <v/>
      </c>
      <c r="N157" s="19" t="str">
        <f t="shared" si="35"/>
        <v/>
      </c>
      <c r="O157" t="str">
        <f t="shared" si="36"/>
        <v/>
      </c>
      <c r="Q157" s="27" t="str">
        <f t="shared" si="40"/>
        <v/>
      </c>
      <c r="S157" t="str">
        <f t="shared" si="30"/>
        <v/>
      </c>
      <c r="Y157" t="s">
        <v>7725</v>
      </c>
      <c r="Z157" t="s">
        <v>622</v>
      </c>
      <c r="AA157" s="19">
        <f t="shared" si="29"/>
        <v>154</v>
      </c>
      <c r="AB157" t="str">
        <f t="shared" si="37"/>
        <v>M-000154</v>
      </c>
      <c r="AD157">
        <f t="shared" si="31"/>
        <v>30008301</v>
      </c>
      <c r="AE157" t="s">
        <v>181</v>
      </c>
      <c r="AF157" t="s">
        <v>458</v>
      </c>
      <c r="AG157">
        <f t="shared" si="38"/>
        <v>8301</v>
      </c>
      <c r="AH157">
        <f t="shared" si="39"/>
        <v>30008301</v>
      </c>
      <c r="AK157" t="s">
        <v>158</v>
      </c>
      <c r="AL157">
        <v>7405</v>
      </c>
    </row>
    <row r="158" spans="8:38" x14ac:dyDescent="0.3">
      <c r="H158" s="19" t="str">
        <f t="shared" si="32"/>
        <v/>
      </c>
      <c r="I158" s="19" t="str">
        <f t="shared" si="33"/>
        <v/>
      </c>
      <c r="J158" s="27" t="str">
        <f t="shared" si="34"/>
        <v/>
      </c>
      <c r="N158" s="19" t="str">
        <f t="shared" si="35"/>
        <v/>
      </c>
      <c r="O158" t="str">
        <f t="shared" si="36"/>
        <v/>
      </c>
      <c r="Q158" s="27" t="str">
        <f t="shared" si="40"/>
        <v/>
      </c>
      <c r="S158" t="str">
        <f t="shared" si="30"/>
        <v/>
      </c>
      <c r="Y158" t="s">
        <v>8174</v>
      </c>
      <c r="Z158" t="s">
        <v>622</v>
      </c>
      <c r="AA158" s="19">
        <f t="shared" si="29"/>
        <v>155</v>
      </c>
      <c r="AB158" t="str">
        <f t="shared" si="37"/>
        <v>M-000155</v>
      </c>
      <c r="AD158">
        <f t="shared" si="31"/>
        <v>30014104</v>
      </c>
      <c r="AE158" t="s">
        <v>25</v>
      </c>
      <c r="AF158" t="s">
        <v>458</v>
      </c>
      <c r="AG158">
        <f t="shared" si="38"/>
        <v>14104</v>
      </c>
      <c r="AH158">
        <f t="shared" si="39"/>
        <v>30014104</v>
      </c>
      <c r="AK158" t="s">
        <v>159</v>
      </c>
      <c r="AL158">
        <v>7406</v>
      </c>
    </row>
    <row r="159" spans="8:38" x14ac:dyDescent="0.3">
      <c r="H159" s="19" t="str">
        <f t="shared" si="32"/>
        <v/>
      </c>
      <c r="I159" s="19" t="str">
        <f t="shared" si="33"/>
        <v/>
      </c>
      <c r="J159" s="27" t="str">
        <f t="shared" si="34"/>
        <v/>
      </c>
      <c r="N159" s="19" t="str">
        <f t="shared" si="35"/>
        <v/>
      </c>
      <c r="O159" t="str">
        <f t="shared" si="36"/>
        <v/>
      </c>
      <c r="Q159" s="27" t="str">
        <f t="shared" si="40"/>
        <v/>
      </c>
      <c r="S159" t="str">
        <f t="shared" si="30"/>
        <v/>
      </c>
      <c r="Y159" t="s">
        <v>8445</v>
      </c>
      <c r="Z159" t="s">
        <v>622</v>
      </c>
      <c r="AA159" s="19">
        <f t="shared" si="29"/>
        <v>156</v>
      </c>
      <c r="AB159" t="str">
        <f t="shared" si="37"/>
        <v>M-000156</v>
      </c>
      <c r="AD159">
        <f t="shared" si="31"/>
        <v>30010106</v>
      </c>
      <c r="AE159" t="s">
        <v>253</v>
      </c>
      <c r="AF159" t="s">
        <v>458</v>
      </c>
      <c r="AG159">
        <f t="shared" si="38"/>
        <v>10106</v>
      </c>
      <c r="AH159">
        <f t="shared" si="39"/>
        <v>30010106</v>
      </c>
      <c r="AK159" t="s">
        <v>160</v>
      </c>
      <c r="AL159">
        <v>7407</v>
      </c>
    </row>
    <row r="160" spans="8:38" x14ac:dyDescent="0.3">
      <c r="H160" s="19" t="str">
        <f t="shared" si="32"/>
        <v/>
      </c>
      <c r="I160" s="19" t="str">
        <f t="shared" si="33"/>
        <v/>
      </c>
      <c r="J160" s="27" t="str">
        <f t="shared" si="34"/>
        <v/>
      </c>
      <c r="N160" s="19" t="str">
        <f t="shared" si="35"/>
        <v/>
      </c>
      <c r="O160" t="str">
        <f t="shared" si="36"/>
        <v/>
      </c>
      <c r="Q160" s="27" t="str">
        <f t="shared" si="40"/>
        <v/>
      </c>
      <c r="S160" t="str">
        <f t="shared" si="30"/>
        <v/>
      </c>
      <c r="Y160" t="s">
        <v>8746</v>
      </c>
      <c r="Z160" t="s">
        <v>622</v>
      </c>
      <c r="AA160" s="19">
        <f t="shared" si="29"/>
        <v>157</v>
      </c>
      <c r="AB160" t="str">
        <f t="shared" si="37"/>
        <v>M-000157</v>
      </c>
      <c r="AD160">
        <f t="shared" si="31"/>
        <v>30009206</v>
      </c>
      <c r="AE160" t="s">
        <v>242</v>
      </c>
      <c r="AF160" t="s">
        <v>458</v>
      </c>
      <c r="AG160">
        <f t="shared" si="38"/>
        <v>9206</v>
      </c>
      <c r="AH160">
        <f t="shared" si="39"/>
        <v>30009206</v>
      </c>
      <c r="AK160" t="s">
        <v>161</v>
      </c>
      <c r="AL160">
        <v>7408</v>
      </c>
    </row>
    <row r="161" spans="8:38" x14ac:dyDescent="0.3">
      <c r="H161" s="19" t="str">
        <f t="shared" si="32"/>
        <v/>
      </c>
      <c r="I161" s="19" t="str">
        <f t="shared" si="33"/>
        <v/>
      </c>
      <c r="J161" s="27" t="str">
        <f t="shared" si="34"/>
        <v/>
      </c>
      <c r="N161" s="19" t="str">
        <f t="shared" si="35"/>
        <v/>
      </c>
      <c r="O161" t="str">
        <f t="shared" si="36"/>
        <v/>
      </c>
      <c r="Q161" s="27" t="str">
        <f t="shared" si="40"/>
        <v/>
      </c>
      <c r="S161" t="str">
        <f t="shared" si="30"/>
        <v/>
      </c>
      <c r="Y161" t="s">
        <v>10451</v>
      </c>
      <c r="Z161" t="s">
        <v>10447</v>
      </c>
      <c r="AA161" s="19">
        <f t="shared" si="29"/>
        <v>158</v>
      </c>
      <c r="AB161" t="str">
        <f t="shared" si="37"/>
        <v>M-000158</v>
      </c>
      <c r="AD161">
        <f t="shared" si="31"/>
        <v>30004203</v>
      </c>
      <c r="AE161" t="s">
        <v>57</v>
      </c>
      <c r="AF161" t="s">
        <v>458</v>
      </c>
      <c r="AG161">
        <f t="shared" si="38"/>
        <v>4203</v>
      </c>
      <c r="AH161">
        <f t="shared" si="39"/>
        <v>30004203</v>
      </c>
      <c r="AK161" t="s">
        <v>162</v>
      </c>
      <c r="AL161">
        <v>8101</v>
      </c>
    </row>
    <row r="162" spans="8:38" x14ac:dyDescent="0.3">
      <c r="H162" s="19" t="str">
        <f t="shared" si="32"/>
        <v/>
      </c>
      <c r="I162" s="19" t="str">
        <f t="shared" si="33"/>
        <v/>
      </c>
      <c r="J162" s="27" t="str">
        <f t="shared" si="34"/>
        <v/>
      </c>
      <c r="N162" s="19" t="str">
        <f t="shared" si="35"/>
        <v/>
      </c>
      <c r="O162" t="str">
        <f t="shared" si="36"/>
        <v/>
      </c>
      <c r="Q162" s="27" t="str">
        <f t="shared" si="40"/>
        <v/>
      </c>
      <c r="S162" t="str">
        <f t="shared" si="30"/>
        <v/>
      </c>
      <c r="Y162" t="s">
        <v>10459</v>
      </c>
      <c r="Z162" t="s">
        <v>10447</v>
      </c>
      <c r="AA162" s="19">
        <f t="shared" si="29"/>
        <v>159</v>
      </c>
      <c r="AB162" t="str">
        <f t="shared" si="37"/>
        <v>M-000159</v>
      </c>
      <c r="AD162">
        <f t="shared" si="31"/>
        <v>30008106</v>
      </c>
      <c r="AE162" t="s">
        <v>167</v>
      </c>
      <c r="AF162" t="s">
        <v>458</v>
      </c>
      <c r="AG162">
        <f t="shared" si="38"/>
        <v>8106</v>
      </c>
      <c r="AH162">
        <f t="shared" si="39"/>
        <v>30008106</v>
      </c>
      <c r="AK162" t="s">
        <v>163</v>
      </c>
      <c r="AL162">
        <v>8102</v>
      </c>
    </row>
    <row r="163" spans="8:38" x14ac:dyDescent="0.3">
      <c r="H163" s="19" t="str">
        <f t="shared" si="32"/>
        <v/>
      </c>
      <c r="I163" s="19" t="str">
        <f t="shared" si="33"/>
        <v/>
      </c>
      <c r="J163" s="27" t="str">
        <f t="shared" si="34"/>
        <v/>
      </c>
      <c r="N163" s="19" t="str">
        <f t="shared" si="35"/>
        <v/>
      </c>
      <c r="O163" t="str">
        <f t="shared" si="36"/>
        <v/>
      </c>
      <c r="Q163" s="27" t="str">
        <f t="shared" si="40"/>
        <v/>
      </c>
      <c r="S163" t="str">
        <f t="shared" si="30"/>
        <v/>
      </c>
      <c r="Y163" t="s">
        <v>10473</v>
      </c>
      <c r="Z163" t="s">
        <v>10447</v>
      </c>
      <c r="AA163" s="19">
        <f t="shared" si="29"/>
        <v>160</v>
      </c>
      <c r="AB163" t="str">
        <f t="shared" si="37"/>
        <v>M-000160</v>
      </c>
      <c r="AD163">
        <f t="shared" si="31"/>
        <v>30009207</v>
      </c>
      <c r="AE163" t="s">
        <v>243</v>
      </c>
      <c r="AF163" t="s">
        <v>458</v>
      </c>
      <c r="AG163">
        <f t="shared" si="38"/>
        <v>9207</v>
      </c>
      <c r="AH163">
        <f t="shared" si="39"/>
        <v>30009207</v>
      </c>
      <c r="AK163" t="s">
        <v>164</v>
      </c>
      <c r="AL163">
        <v>8103</v>
      </c>
    </row>
    <row r="164" spans="8:38" x14ac:dyDescent="0.3">
      <c r="H164" s="19" t="str">
        <f t="shared" si="32"/>
        <v/>
      </c>
      <c r="I164" s="19" t="str">
        <f t="shared" si="33"/>
        <v/>
      </c>
      <c r="J164" s="27" t="str">
        <f t="shared" si="34"/>
        <v/>
      </c>
      <c r="N164" s="19" t="str">
        <f t="shared" si="35"/>
        <v/>
      </c>
      <c r="O164" t="str">
        <f t="shared" si="36"/>
        <v/>
      </c>
      <c r="Q164" s="27" t="str">
        <f t="shared" si="40"/>
        <v/>
      </c>
      <c r="S164" t="str">
        <f t="shared" si="30"/>
        <v/>
      </c>
      <c r="Y164" t="s">
        <v>10486</v>
      </c>
      <c r="Z164" t="s">
        <v>10447</v>
      </c>
      <c r="AA164" s="19">
        <f t="shared" si="29"/>
        <v>161</v>
      </c>
      <c r="AB164" t="str">
        <f t="shared" si="37"/>
        <v>M-000161</v>
      </c>
      <c r="AD164">
        <f t="shared" si="31"/>
        <v>30006108</v>
      </c>
      <c r="AE164" t="s">
        <v>107</v>
      </c>
      <c r="AF164" t="s">
        <v>458</v>
      </c>
      <c r="AG164">
        <f t="shared" si="38"/>
        <v>6108</v>
      </c>
      <c r="AH164">
        <f t="shared" si="39"/>
        <v>30006108</v>
      </c>
      <c r="AK164" t="s">
        <v>165</v>
      </c>
      <c r="AL164">
        <v>8104</v>
      </c>
    </row>
    <row r="165" spans="8:38" x14ac:dyDescent="0.3">
      <c r="H165" s="19" t="str">
        <f t="shared" si="32"/>
        <v/>
      </c>
      <c r="I165" s="19" t="str">
        <f t="shared" si="33"/>
        <v/>
      </c>
      <c r="J165" s="27" t="str">
        <f t="shared" si="34"/>
        <v/>
      </c>
      <c r="N165" s="19" t="str">
        <f t="shared" si="35"/>
        <v/>
      </c>
      <c r="O165" t="str">
        <f t="shared" si="36"/>
        <v/>
      </c>
      <c r="Q165" s="27" t="str">
        <f t="shared" si="40"/>
        <v/>
      </c>
      <c r="S165" t="str">
        <f t="shared" si="30"/>
        <v/>
      </c>
      <c r="Y165" t="s">
        <v>10492</v>
      </c>
      <c r="Z165" t="s">
        <v>10447</v>
      </c>
      <c r="AA165" s="19">
        <f t="shared" si="29"/>
        <v>162</v>
      </c>
      <c r="AB165" t="str">
        <f t="shared" si="37"/>
        <v>M-000162</v>
      </c>
      <c r="AD165">
        <f t="shared" si="31"/>
        <v>30013118</v>
      </c>
      <c r="AE165" t="s">
        <v>314</v>
      </c>
      <c r="AF165" t="s">
        <v>458</v>
      </c>
      <c r="AG165">
        <f t="shared" si="38"/>
        <v>13118</v>
      </c>
      <c r="AH165">
        <f t="shared" si="39"/>
        <v>30013118</v>
      </c>
      <c r="AK165" t="s">
        <v>166</v>
      </c>
      <c r="AL165">
        <v>8105</v>
      </c>
    </row>
    <row r="166" spans="8:38" x14ac:dyDescent="0.3">
      <c r="H166" s="19" t="str">
        <f t="shared" si="32"/>
        <v/>
      </c>
      <c r="I166" s="19" t="str">
        <f t="shared" si="33"/>
        <v/>
      </c>
      <c r="J166" s="27" t="str">
        <f t="shared" si="34"/>
        <v/>
      </c>
      <c r="N166" s="19" t="str">
        <f t="shared" si="35"/>
        <v/>
      </c>
      <c r="O166" t="str">
        <f t="shared" si="36"/>
        <v/>
      </c>
      <c r="Q166" s="27" t="str">
        <f t="shared" si="40"/>
        <v/>
      </c>
      <c r="S166" t="str">
        <f t="shared" si="30"/>
        <v/>
      </c>
      <c r="Y166" t="s">
        <v>10829</v>
      </c>
      <c r="Z166" t="s">
        <v>10447</v>
      </c>
      <c r="AA166" s="19">
        <f t="shared" si="29"/>
        <v>163</v>
      </c>
      <c r="AB166" t="str">
        <f t="shared" si="37"/>
        <v>M-000163</v>
      </c>
      <c r="AD166">
        <f t="shared" si="31"/>
        <v>30014105</v>
      </c>
      <c r="AE166" t="s">
        <v>351</v>
      </c>
      <c r="AF166" t="s">
        <v>458</v>
      </c>
      <c r="AG166">
        <f t="shared" si="38"/>
        <v>14105</v>
      </c>
      <c r="AH166">
        <f t="shared" si="39"/>
        <v>30014105</v>
      </c>
      <c r="AK166" t="s">
        <v>167</v>
      </c>
      <c r="AL166">
        <v>8106</v>
      </c>
    </row>
    <row r="167" spans="8:38" x14ac:dyDescent="0.3">
      <c r="H167" s="19" t="str">
        <f t="shared" si="32"/>
        <v/>
      </c>
      <c r="I167" s="19" t="str">
        <f t="shared" si="33"/>
        <v/>
      </c>
      <c r="J167" s="27" t="str">
        <f t="shared" si="34"/>
        <v/>
      </c>
      <c r="N167" s="19" t="str">
        <f t="shared" si="35"/>
        <v/>
      </c>
      <c r="O167" t="str">
        <f t="shared" si="36"/>
        <v/>
      </c>
      <c r="Q167" s="27" t="str">
        <f t="shared" si="40"/>
        <v/>
      </c>
      <c r="S167" t="str">
        <f t="shared" si="30"/>
        <v/>
      </c>
      <c r="Y167" t="s">
        <v>10883</v>
      </c>
      <c r="Z167" t="s">
        <v>10447</v>
      </c>
      <c r="AA167" s="19">
        <f t="shared" si="29"/>
        <v>164</v>
      </c>
      <c r="AB167" t="str">
        <f t="shared" si="37"/>
        <v>M-000164</v>
      </c>
      <c r="AD167">
        <f t="shared" si="31"/>
        <v>30013119</v>
      </c>
      <c r="AE167" t="s">
        <v>315</v>
      </c>
      <c r="AF167" t="s">
        <v>458</v>
      </c>
      <c r="AG167">
        <f t="shared" si="38"/>
        <v>13119</v>
      </c>
      <c r="AH167">
        <f t="shared" si="39"/>
        <v>30013119</v>
      </c>
      <c r="AK167" t="s">
        <v>168</v>
      </c>
      <c r="AL167">
        <v>8107</v>
      </c>
    </row>
    <row r="168" spans="8:38" x14ac:dyDescent="0.3">
      <c r="H168" s="19" t="str">
        <f t="shared" si="32"/>
        <v/>
      </c>
      <c r="I168" s="19" t="str">
        <f t="shared" si="33"/>
        <v/>
      </c>
      <c r="J168" s="27" t="str">
        <f t="shared" si="34"/>
        <v/>
      </c>
      <c r="N168" s="19" t="str">
        <f t="shared" si="35"/>
        <v/>
      </c>
      <c r="O168" t="str">
        <f t="shared" si="36"/>
        <v/>
      </c>
      <c r="Q168" s="27" t="str">
        <f t="shared" si="40"/>
        <v/>
      </c>
      <c r="S168" t="str">
        <f t="shared" si="30"/>
        <v/>
      </c>
      <c r="Y168" t="s">
        <v>14612</v>
      </c>
      <c r="Z168" t="s">
        <v>14608</v>
      </c>
      <c r="AA168" s="19">
        <f t="shared" si="29"/>
        <v>165</v>
      </c>
      <c r="AB168" t="str">
        <f t="shared" si="37"/>
        <v>M-000165</v>
      </c>
      <c r="AD168">
        <f t="shared" si="31"/>
        <v>30006109</v>
      </c>
      <c r="AE168" t="s">
        <v>108</v>
      </c>
      <c r="AF168" t="s">
        <v>458</v>
      </c>
      <c r="AG168">
        <f t="shared" si="38"/>
        <v>6109</v>
      </c>
      <c r="AH168">
        <f t="shared" si="39"/>
        <v>30006109</v>
      </c>
      <c r="AK168" t="s">
        <v>169</v>
      </c>
      <c r="AL168">
        <v>8108</v>
      </c>
    </row>
    <row r="169" spans="8:38" x14ac:dyDescent="0.3">
      <c r="H169" s="19" t="str">
        <f t="shared" si="32"/>
        <v/>
      </c>
      <c r="I169" s="19" t="str">
        <f t="shared" si="33"/>
        <v/>
      </c>
      <c r="J169" s="27" t="str">
        <f t="shared" si="34"/>
        <v/>
      </c>
      <c r="N169" s="19" t="str">
        <f t="shared" si="35"/>
        <v/>
      </c>
      <c r="O169" t="str">
        <f t="shared" si="36"/>
        <v/>
      </c>
      <c r="Q169" s="27" t="str">
        <f t="shared" si="40"/>
        <v/>
      </c>
      <c r="S169" t="str">
        <f t="shared" si="30"/>
        <v/>
      </c>
      <c r="Y169" t="s">
        <v>14622</v>
      </c>
      <c r="Z169" t="s">
        <v>14608</v>
      </c>
      <c r="AA169" s="19">
        <f t="shared" si="29"/>
        <v>166</v>
      </c>
      <c r="AB169" t="str">
        <f t="shared" si="37"/>
        <v>M-000166</v>
      </c>
      <c r="AD169">
        <f t="shared" si="31"/>
        <v>30006204</v>
      </c>
      <c r="AE169" t="s">
        <v>120</v>
      </c>
      <c r="AF169" t="s">
        <v>458</v>
      </c>
      <c r="AG169">
        <f t="shared" si="38"/>
        <v>6204</v>
      </c>
      <c r="AH169">
        <f t="shared" si="39"/>
        <v>30006204</v>
      </c>
      <c r="AK169" t="s">
        <v>170</v>
      </c>
      <c r="AL169">
        <v>8109</v>
      </c>
    </row>
    <row r="170" spans="8:38" x14ac:dyDescent="0.3">
      <c r="H170" s="19" t="str">
        <f t="shared" si="32"/>
        <v/>
      </c>
      <c r="I170" s="19" t="str">
        <f t="shared" si="33"/>
        <v/>
      </c>
      <c r="J170" s="27" t="str">
        <f t="shared" si="34"/>
        <v/>
      </c>
      <c r="N170" s="19" t="str">
        <f t="shared" si="35"/>
        <v/>
      </c>
      <c r="O170" t="str">
        <f t="shared" si="36"/>
        <v/>
      </c>
      <c r="Q170" s="27" t="str">
        <f t="shared" si="40"/>
        <v/>
      </c>
      <c r="S170" t="str">
        <f t="shared" si="30"/>
        <v/>
      </c>
      <c r="Y170" t="s">
        <v>14631</v>
      </c>
      <c r="Z170" t="s">
        <v>14608</v>
      </c>
      <c r="AA170" s="19">
        <f t="shared" si="29"/>
        <v>167</v>
      </c>
      <c r="AB170" t="str">
        <f t="shared" si="37"/>
        <v>M-000167</v>
      </c>
      <c r="AD170">
        <f t="shared" si="31"/>
        <v>30002302</v>
      </c>
      <c r="AE170" t="s">
        <v>40</v>
      </c>
      <c r="AF170" t="s">
        <v>458</v>
      </c>
      <c r="AG170">
        <f t="shared" si="38"/>
        <v>2302</v>
      </c>
      <c r="AH170">
        <f t="shared" si="39"/>
        <v>30002302</v>
      </c>
      <c r="AK170" t="s">
        <v>171</v>
      </c>
      <c r="AL170">
        <v>8110</v>
      </c>
    </row>
    <row r="171" spans="8:38" x14ac:dyDescent="0.3">
      <c r="H171" s="19" t="str">
        <f t="shared" si="32"/>
        <v/>
      </c>
      <c r="I171" s="19" t="str">
        <f t="shared" si="33"/>
        <v/>
      </c>
      <c r="J171" s="27" t="str">
        <f t="shared" si="34"/>
        <v/>
      </c>
      <c r="N171" s="19" t="str">
        <f t="shared" si="35"/>
        <v/>
      </c>
      <c r="O171" t="str">
        <f t="shared" si="36"/>
        <v/>
      </c>
      <c r="Q171" s="27" t="str">
        <f t="shared" si="40"/>
        <v/>
      </c>
      <c r="S171" t="str">
        <f t="shared" si="30"/>
        <v/>
      </c>
      <c r="Y171" t="s">
        <v>14639</v>
      </c>
      <c r="Z171" t="s">
        <v>14608</v>
      </c>
      <c r="AA171" s="19">
        <f t="shared" si="29"/>
        <v>168</v>
      </c>
      <c r="AB171" t="str">
        <f t="shared" si="37"/>
        <v>M-000168</v>
      </c>
      <c r="AD171">
        <f t="shared" si="31"/>
        <v>30013504</v>
      </c>
      <c r="AE171" t="s">
        <v>341</v>
      </c>
      <c r="AF171" t="s">
        <v>458</v>
      </c>
      <c r="AG171">
        <f t="shared" si="38"/>
        <v>13504</v>
      </c>
      <c r="AH171">
        <f t="shared" si="39"/>
        <v>30013504</v>
      </c>
      <c r="AK171" t="s">
        <v>172</v>
      </c>
      <c r="AL171">
        <v>8111</v>
      </c>
    </row>
    <row r="172" spans="8:38" x14ac:dyDescent="0.3">
      <c r="H172" s="19" t="str">
        <f t="shared" si="32"/>
        <v/>
      </c>
      <c r="I172" s="19" t="str">
        <f t="shared" si="33"/>
        <v/>
      </c>
      <c r="J172" s="27" t="str">
        <f t="shared" si="34"/>
        <v/>
      </c>
      <c r="N172" s="19" t="str">
        <f t="shared" si="35"/>
        <v/>
      </c>
      <c r="O172" t="str">
        <f t="shared" si="36"/>
        <v/>
      </c>
      <c r="Q172" s="27" t="str">
        <f t="shared" si="40"/>
        <v/>
      </c>
      <c r="S172" t="str">
        <f t="shared" si="30"/>
        <v/>
      </c>
      <c r="Y172" t="s">
        <v>14647</v>
      </c>
      <c r="Z172" t="s">
        <v>14608</v>
      </c>
      <c r="AA172" s="19">
        <f t="shared" si="29"/>
        <v>169</v>
      </c>
      <c r="AB172" t="str">
        <f t="shared" si="37"/>
        <v>M-000169</v>
      </c>
      <c r="AD172">
        <f t="shared" si="31"/>
        <v>30014106</v>
      </c>
      <c r="AE172" t="s">
        <v>352</v>
      </c>
      <c r="AF172" t="s">
        <v>458</v>
      </c>
      <c r="AG172">
        <f t="shared" si="38"/>
        <v>14106</v>
      </c>
      <c r="AH172">
        <f t="shared" si="39"/>
        <v>30014106</v>
      </c>
      <c r="AK172" t="s">
        <v>173</v>
      </c>
      <c r="AL172">
        <v>8112</v>
      </c>
    </row>
    <row r="173" spans="8:38" x14ac:dyDescent="0.3">
      <c r="H173" s="19" t="str">
        <f t="shared" si="32"/>
        <v/>
      </c>
      <c r="I173" s="19" t="str">
        <f t="shared" si="33"/>
        <v/>
      </c>
      <c r="J173" s="27" t="str">
        <f t="shared" si="34"/>
        <v/>
      </c>
      <c r="N173" s="19" t="str">
        <f t="shared" si="35"/>
        <v/>
      </c>
      <c r="O173" t="str">
        <f t="shared" si="36"/>
        <v/>
      </c>
      <c r="Q173" s="27" t="str">
        <f t="shared" si="40"/>
        <v/>
      </c>
      <c r="S173" t="str">
        <f t="shared" si="30"/>
        <v/>
      </c>
      <c r="Y173" t="s">
        <v>14653</v>
      </c>
      <c r="Z173" t="s">
        <v>14608</v>
      </c>
      <c r="AA173" s="19">
        <f t="shared" si="29"/>
        <v>170</v>
      </c>
      <c r="AB173" t="str">
        <f t="shared" si="37"/>
        <v>M-000170</v>
      </c>
      <c r="AD173">
        <f t="shared" si="31"/>
        <v>30007105</v>
      </c>
      <c r="AE173" t="s">
        <v>24</v>
      </c>
      <c r="AF173" t="s">
        <v>458</v>
      </c>
      <c r="AG173">
        <f t="shared" si="38"/>
        <v>7105</v>
      </c>
      <c r="AH173">
        <f t="shared" si="39"/>
        <v>30007105</v>
      </c>
      <c r="AK173" t="s">
        <v>174</v>
      </c>
      <c r="AL173">
        <v>8201</v>
      </c>
    </row>
    <row r="174" spans="8:38" x14ac:dyDescent="0.3">
      <c r="H174" s="19" t="str">
        <f t="shared" si="32"/>
        <v/>
      </c>
      <c r="I174" s="19" t="str">
        <f t="shared" si="33"/>
        <v/>
      </c>
      <c r="J174" s="27" t="str">
        <f t="shared" si="34"/>
        <v/>
      </c>
      <c r="N174" s="19" t="str">
        <f t="shared" si="35"/>
        <v/>
      </c>
      <c r="O174" t="str">
        <f t="shared" si="36"/>
        <v/>
      </c>
      <c r="Q174" s="27" t="str">
        <f t="shared" si="40"/>
        <v/>
      </c>
      <c r="S174" t="str">
        <f t="shared" si="30"/>
        <v/>
      </c>
      <c r="Y174" t="s">
        <v>14660</v>
      </c>
      <c r="Z174" t="s">
        <v>14608</v>
      </c>
      <c r="AA174" s="19">
        <f t="shared" si="29"/>
        <v>171</v>
      </c>
      <c r="AB174" t="str">
        <f t="shared" si="37"/>
        <v>M-000171</v>
      </c>
      <c r="AD174">
        <f t="shared" si="31"/>
        <v>30010108</v>
      </c>
      <c r="AE174" t="s">
        <v>255</v>
      </c>
      <c r="AF174" t="s">
        <v>458</v>
      </c>
      <c r="AG174">
        <f t="shared" si="38"/>
        <v>10108</v>
      </c>
      <c r="AH174">
        <f t="shared" si="39"/>
        <v>30010108</v>
      </c>
      <c r="AK174" t="s">
        <v>175</v>
      </c>
      <c r="AL174">
        <v>8202</v>
      </c>
    </row>
    <row r="175" spans="8:38" x14ac:dyDescent="0.3">
      <c r="H175" s="19" t="str">
        <f t="shared" si="32"/>
        <v/>
      </c>
      <c r="I175" s="19" t="str">
        <f t="shared" si="33"/>
        <v/>
      </c>
      <c r="J175" s="27" t="str">
        <f t="shared" si="34"/>
        <v/>
      </c>
      <c r="N175" s="19" t="str">
        <f t="shared" si="35"/>
        <v/>
      </c>
      <c r="O175" t="str">
        <f t="shared" si="36"/>
        <v/>
      </c>
      <c r="Q175" s="27" t="str">
        <f t="shared" si="40"/>
        <v/>
      </c>
      <c r="S175" t="str">
        <f t="shared" si="30"/>
        <v/>
      </c>
      <c r="Y175" t="s">
        <v>14667</v>
      </c>
      <c r="Z175" t="s">
        <v>14608</v>
      </c>
      <c r="AA175" s="19">
        <f t="shared" si="29"/>
        <v>172</v>
      </c>
      <c r="AB175" t="str">
        <f t="shared" si="37"/>
        <v>M-000172</v>
      </c>
      <c r="AD175">
        <f t="shared" si="31"/>
        <v>30002102</v>
      </c>
      <c r="AE175" t="s">
        <v>33</v>
      </c>
      <c r="AF175" t="s">
        <v>458</v>
      </c>
      <c r="AG175">
        <f t="shared" si="38"/>
        <v>2102</v>
      </c>
      <c r="AH175">
        <f t="shared" si="39"/>
        <v>30002102</v>
      </c>
      <c r="AK175" t="s">
        <v>176</v>
      </c>
      <c r="AL175">
        <v>8203</v>
      </c>
    </row>
    <row r="176" spans="8:38" x14ac:dyDescent="0.3">
      <c r="H176" s="19" t="str">
        <f t="shared" si="32"/>
        <v/>
      </c>
      <c r="I176" s="19" t="str">
        <f t="shared" si="33"/>
        <v/>
      </c>
      <c r="J176" s="27" t="str">
        <f t="shared" si="34"/>
        <v/>
      </c>
      <c r="N176" s="19" t="str">
        <f t="shared" si="35"/>
        <v/>
      </c>
      <c r="O176" t="str">
        <f t="shared" si="36"/>
        <v/>
      </c>
      <c r="Q176" s="27" t="str">
        <f t="shared" si="40"/>
        <v/>
      </c>
      <c r="S176" t="str">
        <f t="shared" si="30"/>
        <v/>
      </c>
      <c r="Y176" t="s">
        <v>14675</v>
      </c>
      <c r="Z176" t="s">
        <v>14608</v>
      </c>
      <c r="AA176" s="19">
        <f t="shared" si="29"/>
        <v>173</v>
      </c>
      <c r="AB176" t="str">
        <f t="shared" si="37"/>
        <v>M-000173</v>
      </c>
      <c r="AD176">
        <f t="shared" si="31"/>
        <v>30009110</v>
      </c>
      <c r="AE176" t="s">
        <v>225</v>
      </c>
      <c r="AF176" t="s">
        <v>458</v>
      </c>
      <c r="AG176">
        <f t="shared" si="38"/>
        <v>9110</v>
      </c>
      <c r="AH176">
        <f t="shared" si="39"/>
        <v>30009110</v>
      </c>
      <c r="AK176" t="s">
        <v>177</v>
      </c>
      <c r="AL176">
        <v>8204</v>
      </c>
    </row>
    <row r="177" spans="8:38" x14ac:dyDescent="0.3">
      <c r="H177" s="19" t="str">
        <f t="shared" si="32"/>
        <v/>
      </c>
      <c r="I177" s="19" t="str">
        <f t="shared" si="33"/>
        <v/>
      </c>
      <c r="J177" s="27" t="str">
        <f t="shared" si="34"/>
        <v/>
      </c>
      <c r="N177" s="19" t="str">
        <f t="shared" si="35"/>
        <v/>
      </c>
      <c r="O177" t="str">
        <f t="shared" si="36"/>
        <v/>
      </c>
      <c r="Q177" s="27" t="str">
        <f t="shared" si="40"/>
        <v/>
      </c>
      <c r="S177" t="str">
        <f t="shared" si="30"/>
        <v/>
      </c>
      <c r="Y177" t="s">
        <v>14682</v>
      </c>
      <c r="Z177" t="s">
        <v>14608</v>
      </c>
      <c r="AA177" s="19">
        <f t="shared" si="29"/>
        <v>174</v>
      </c>
      <c r="AB177" t="str">
        <f t="shared" si="37"/>
        <v>M-000174</v>
      </c>
      <c r="AD177">
        <f t="shared" si="31"/>
        <v>30013501</v>
      </c>
      <c r="AE177" t="s">
        <v>338</v>
      </c>
      <c r="AF177" t="s">
        <v>458</v>
      </c>
      <c r="AG177">
        <f t="shared" si="38"/>
        <v>13501</v>
      </c>
      <c r="AH177">
        <f t="shared" si="39"/>
        <v>30013501</v>
      </c>
      <c r="AK177" t="s">
        <v>178</v>
      </c>
      <c r="AL177">
        <v>8205</v>
      </c>
    </row>
    <row r="178" spans="8:38" x14ac:dyDescent="0.3">
      <c r="H178" s="19" t="str">
        <f t="shared" si="32"/>
        <v/>
      </c>
      <c r="I178" s="19" t="str">
        <f t="shared" si="33"/>
        <v/>
      </c>
      <c r="J178" s="27" t="str">
        <f t="shared" si="34"/>
        <v/>
      </c>
      <c r="N178" s="19" t="str">
        <f t="shared" si="35"/>
        <v/>
      </c>
      <c r="O178" t="str">
        <f t="shared" si="36"/>
        <v/>
      </c>
      <c r="Q178" s="27" t="str">
        <f t="shared" si="40"/>
        <v/>
      </c>
      <c r="S178" t="str">
        <f t="shared" si="30"/>
        <v/>
      </c>
      <c r="Y178" t="s">
        <v>14687</v>
      </c>
      <c r="Z178" t="s">
        <v>14608</v>
      </c>
      <c r="AA178" s="19">
        <f t="shared" si="29"/>
        <v>175</v>
      </c>
      <c r="AB178" t="str">
        <f t="shared" si="37"/>
        <v>M-000175</v>
      </c>
      <c r="AD178">
        <f t="shared" si="31"/>
        <v>30007304</v>
      </c>
      <c r="AE178" t="s">
        <v>148</v>
      </c>
      <c r="AF178" t="s">
        <v>458</v>
      </c>
      <c r="AG178">
        <f t="shared" si="38"/>
        <v>7304</v>
      </c>
      <c r="AH178">
        <f t="shared" si="39"/>
        <v>30007304</v>
      </c>
      <c r="AK178" t="s">
        <v>179</v>
      </c>
      <c r="AL178">
        <v>8206</v>
      </c>
    </row>
    <row r="179" spans="8:38" x14ac:dyDescent="0.3">
      <c r="H179" s="19" t="str">
        <f t="shared" si="32"/>
        <v/>
      </c>
      <c r="I179" s="19" t="str">
        <f t="shared" si="33"/>
        <v/>
      </c>
      <c r="J179" s="27" t="str">
        <f t="shared" si="34"/>
        <v/>
      </c>
      <c r="N179" s="19" t="str">
        <f t="shared" si="35"/>
        <v/>
      </c>
      <c r="O179" t="str">
        <f t="shared" si="36"/>
        <v/>
      </c>
      <c r="Q179" s="27" t="str">
        <f t="shared" si="40"/>
        <v/>
      </c>
      <c r="S179" t="str">
        <f t="shared" si="30"/>
        <v/>
      </c>
      <c r="Y179" t="s">
        <v>14692</v>
      </c>
      <c r="Z179" t="s">
        <v>14608</v>
      </c>
      <c r="AA179" s="19">
        <f t="shared" si="29"/>
        <v>176</v>
      </c>
      <c r="AB179" t="str">
        <f t="shared" si="37"/>
        <v>M-000176</v>
      </c>
      <c r="AD179">
        <f t="shared" si="31"/>
        <v>30004303</v>
      </c>
      <c r="AE179" t="s">
        <v>60</v>
      </c>
      <c r="AF179" t="s">
        <v>458</v>
      </c>
      <c r="AG179">
        <f t="shared" si="38"/>
        <v>4303</v>
      </c>
      <c r="AH179">
        <f t="shared" si="39"/>
        <v>30004303</v>
      </c>
      <c r="AK179" t="s">
        <v>180</v>
      </c>
      <c r="AL179">
        <v>8207</v>
      </c>
    </row>
    <row r="180" spans="8:38" x14ac:dyDescent="0.3">
      <c r="H180" s="19" t="str">
        <f t="shared" si="32"/>
        <v/>
      </c>
      <c r="I180" s="19" t="str">
        <f t="shared" si="33"/>
        <v/>
      </c>
      <c r="J180" s="27" t="str">
        <f t="shared" si="34"/>
        <v/>
      </c>
      <c r="N180" s="19" t="str">
        <f t="shared" si="35"/>
        <v/>
      </c>
      <c r="O180" t="str">
        <f t="shared" si="36"/>
        <v/>
      </c>
      <c r="Q180" s="27" t="str">
        <f t="shared" si="40"/>
        <v/>
      </c>
      <c r="S180" t="str">
        <f t="shared" si="30"/>
        <v/>
      </c>
      <c r="Y180" t="s">
        <v>14698</v>
      </c>
      <c r="Z180" t="s">
        <v>14608</v>
      </c>
      <c r="AA180" s="19">
        <f t="shared" si="29"/>
        <v>177</v>
      </c>
      <c r="AB180" t="str">
        <f t="shared" si="37"/>
        <v>M-000177</v>
      </c>
      <c r="AD180">
        <f t="shared" si="31"/>
        <v>30006110</v>
      </c>
      <c r="AE180" t="s">
        <v>109</v>
      </c>
      <c r="AF180" t="s">
        <v>458</v>
      </c>
      <c r="AG180">
        <f t="shared" si="38"/>
        <v>6110</v>
      </c>
      <c r="AH180">
        <f t="shared" si="39"/>
        <v>30006110</v>
      </c>
      <c r="AK180" t="s">
        <v>181</v>
      </c>
      <c r="AL180">
        <v>8301</v>
      </c>
    </row>
    <row r="181" spans="8:38" x14ac:dyDescent="0.3">
      <c r="H181" s="19" t="str">
        <f t="shared" si="32"/>
        <v/>
      </c>
      <c r="I181" s="19" t="str">
        <f t="shared" si="33"/>
        <v/>
      </c>
      <c r="J181" s="27" t="str">
        <f t="shared" si="34"/>
        <v/>
      </c>
      <c r="N181" s="19" t="str">
        <f t="shared" si="35"/>
        <v/>
      </c>
      <c r="O181" t="str">
        <f t="shared" si="36"/>
        <v/>
      </c>
      <c r="Q181" s="27" t="str">
        <f t="shared" si="40"/>
        <v/>
      </c>
      <c r="S181" t="str">
        <f t="shared" si="30"/>
        <v/>
      </c>
      <c r="Y181" t="s">
        <v>14703</v>
      </c>
      <c r="Z181" t="s">
        <v>14608</v>
      </c>
      <c r="AA181" s="19">
        <f t="shared" si="29"/>
        <v>178</v>
      </c>
      <c r="AB181" t="str">
        <f t="shared" si="37"/>
        <v>M-000178</v>
      </c>
      <c r="AD181">
        <f t="shared" si="31"/>
        <v>30008305</v>
      </c>
      <c r="AE181" t="s">
        <v>185</v>
      </c>
      <c r="AF181" t="s">
        <v>458</v>
      </c>
      <c r="AG181">
        <f t="shared" si="38"/>
        <v>8305</v>
      </c>
      <c r="AH181">
        <f t="shared" si="39"/>
        <v>30008305</v>
      </c>
      <c r="AK181" t="s">
        <v>182</v>
      </c>
      <c r="AL181">
        <v>8302</v>
      </c>
    </row>
    <row r="182" spans="8:38" x14ac:dyDescent="0.3">
      <c r="H182" s="19" t="str">
        <f t="shared" si="32"/>
        <v/>
      </c>
      <c r="I182" s="19" t="str">
        <f t="shared" si="33"/>
        <v/>
      </c>
      <c r="J182" s="27" t="str">
        <f t="shared" si="34"/>
        <v/>
      </c>
      <c r="N182" s="19" t="str">
        <f t="shared" si="35"/>
        <v/>
      </c>
      <c r="O182" t="str">
        <f t="shared" si="36"/>
        <v/>
      </c>
      <c r="Q182" s="27" t="str">
        <f t="shared" si="40"/>
        <v/>
      </c>
      <c r="S182" t="str">
        <f t="shared" si="30"/>
        <v/>
      </c>
      <c r="Y182" t="s">
        <v>14708</v>
      </c>
      <c r="Z182" t="s">
        <v>14608</v>
      </c>
      <c r="AA182" s="19">
        <f t="shared" si="29"/>
        <v>179</v>
      </c>
      <c r="AB182" t="str">
        <f t="shared" si="37"/>
        <v>M-000179</v>
      </c>
      <c r="AD182">
        <f t="shared" si="31"/>
        <v>30008306</v>
      </c>
      <c r="AE182" t="s">
        <v>186</v>
      </c>
      <c r="AF182" t="s">
        <v>458</v>
      </c>
      <c r="AG182">
        <f t="shared" si="38"/>
        <v>8306</v>
      </c>
      <c r="AH182">
        <f t="shared" si="39"/>
        <v>30008306</v>
      </c>
      <c r="AK182" t="s">
        <v>183</v>
      </c>
      <c r="AL182">
        <v>8303</v>
      </c>
    </row>
    <row r="183" spans="8:38" x14ac:dyDescent="0.3">
      <c r="H183" s="19" t="str">
        <f t="shared" si="32"/>
        <v/>
      </c>
      <c r="I183" s="19" t="str">
        <f t="shared" si="33"/>
        <v/>
      </c>
      <c r="J183" s="27" t="str">
        <f t="shared" si="34"/>
        <v/>
      </c>
      <c r="N183" s="19" t="str">
        <f t="shared" si="35"/>
        <v/>
      </c>
      <c r="O183" t="str">
        <f t="shared" si="36"/>
        <v/>
      </c>
      <c r="Q183" s="27" t="str">
        <f t="shared" si="40"/>
        <v/>
      </c>
      <c r="S183" t="str">
        <f t="shared" si="30"/>
        <v/>
      </c>
      <c r="Y183" t="s">
        <v>14713</v>
      </c>
      <c r="Z183" t="s">
        <v>14608</v>
      </c>
      <c r="AA183" s="19">
        <f t="shared" si="29"/>
        <v>180</v>
      </c>
      <c r="AB183" t="str">
        <f t="shared" si="37"/>
        <v>M-000180</v>
      </c>
      <c r="AD183">
        <f t="shared" si="31"/>
        <v>30006305</v>
      </c>
      <c r="AE183" t="s">
        <v>127</v>
      </c>
      <c r="AF183" t="s">
        <v>458</v>
      </c>
      <c r="AG183">
        <f t="shared" si="38"/>
        <v>6305</v>
      </c>
      <c r="AH183">
        <f t="shared" si="39"/>
        <v>30006305</v>
      </c>
      <c r="AK183" t="s">
        <v>184</v>
      </c>
      <c r="AL183">
        <v>8304</v>
      </c>
    </row>
    <row r="184" spans="8:38" x14ac:dyDescent="0.3">
      <c r="H184" s="19" t="str">
        <f t="shared" si="32"/>
        <v/>
      </c>
      <c r="I184" s="19" t="str">
        <f t="shared" si="33"/>
        <v/>
      </c>
      <c r="J184" s="27" t="str">
        <f t="shared" si="34"/>
        <v/>
      </c>
      <c r="N184" s="19" t="str">
        <f t="shared" si="35"/>
        <v/>
      </c>
      <c r="O184" t="str">
        <f t="shared" si="36"/>
        <v/>
      </c>
      <c r="Q184" s="27" t="str">
        <f t="shared" si="40"/>
        <v/>
      </c>
      <c r="S184" t="str">
        <f t="shared" si="30"/>
        <v/>
      </c>
      <c r="Y184" t="s">
        <v>14718</v>
      </c>
      <c r="Z184" t="s">
        <v>14608</v>
      </c>
      <c r="AA184" s="19">
        <f t="shared" ref="AA184:AA247" si="41">+IF(Y184="","",AA183+1)</f>
        <v>181</v>
      </c>
      <c r="AB184" t="str">
        <f t="shared" si="37"/>
        <v>M-000181</v>
      </c>
      <c r="AD184">
        <f t="shared" si="31"/>
        <v>30012401</v>
      </c>
      <c r="AE184" t="s">
        <v>295</v>
      </c>
      <c r="AF184" t="s">
        <v>458</v>
      </c>
      <c r="AG184">
        <f t="shared" si="38"/>
        <v>12401</v>
      </c>
      <c r="AH184">
        <f t="shared" si="39"/>
        <v>30012401</v>
      </c>
      <c r="AK184" t="s">
        <v>185</v>
      </c>
      <c r="AL184">
        <v>8305</v>
      </c>
    </row>
    <row r="185" spans="8:38" x14ac:dyDescent="0.3">
      <c r="H185" s="19" t="str">
        <f t="shared" si="32"/>
        <v/>
      </c>
      <c r="I185" s="19" t="str">
        <f t="shared" si="33"/>
        <v/>
      </c>
      <c r="J185" s="27" t="str">
        <f t="shared" si="34"/>
        <v/>
      </c>
      <c r="N185" s="19" t="str">
        <f t="shared" si="35"/>
        <v/>
      </c>
      <c r="O185" t="str">
        <f t="shared" si="36"/>
        <v/>
      </c>
      <c r="Q185" s="27" t="str">
        <f t="shared" si="40"/>
        <v/>
      </c>
      <c r="S185" t="str">
        <f t="shared" si="30"/>
        <v/>
      </c>
      <c r="Y185" t="s">
        <v>14727</v>
      </c>
      <c r="Z185" t="s">
        <v>14608</v>
      </c>
      <c r="AA185" s="19">
        <f t="shared" si="41"/>
        <v>182</v>
      </c>
      <c r="AB185" t="str">
        <f t="shared" si="37"/>
        <v>M-000182</v>
      </c>
      <c r="AD185">
        <f t="shared" si="31"/>
        <v>30006205</v>
      </c>
      <c r="AE185" t="s">
        <v>121</v>
      </c>
      <c r="AF185" t="s">
        <v>458</v>
      </c>
      <c r="AG185">
        <f t="shared" si="38"/>
        <v>6205</v>
      </c>
      <c r="AH185">
        <f t="shared" si="39"/>
        <v>30006205</v>
      </c>
      <c r="AK185" t="s">
        <v>186</v>
      </c>
      <c r="AL185">
        <v>8306</v>
      </c>
    </row>
    <row r="186" spans="8:38" x14ac:dyDescent="0.3">
      <c r="H186" s="19" t="str">
        <f t="shared" si="32"/>
        <v/>
      </c>
      <c r="I186" s="19" t="str">
        <f t="shared" si="33"/>
        <v/>
      </c>
      <c r="J186" s="27" t="str">
        <f t="shared" si="34"/>
        <v/>
      </c>
      <c r="N186" s="19" t="str">
        <f t="shared" si="35"/>
        <v/>
      </c>
      <c r="O186" t="str">
        <f t="shared" si="36"/>
        <v/>
      </c>
      <c r="Q186" s="27" t="str">
        <f t="shared" si="40"/>
        <v/>
      </c>
      <c r="S186" t="str">
        <f t="shared" si="30"/>
        <v/>
      </c>
      <c r="Y186" t="s">
        <v>14732</v>
      </c>
      <c r="Z186" t="s">
        <v>14608</v>
      </c>
      <c r="AA186" s="19">
        <f t="shared" si="41"/>
        <v>183</v>
      </c>
      <c r="AB186" t="str">
        <f t="shared" si="37"/>
        <v>M-000183</v>
      </c>
      <c r="AD186">
        <f t="shared" si="31"/>
        <v>30008307</v>
      </c>
      <c r="AE186" t="s">
        <v>187</v>
      </c>
      <c r="AF186" t="s">
        <v>458</v>
      </c>
      <c r="AG186">
        <f t="shared" si="38"/>
        <v>8307</v>
      </c>
      <c r="AH186">
        <f t="shared" si="39"/>
        <v>30008307</v>
      </c>
      <c r="AK186" t="s">
        <v>187</v>
      </c>
      <c r="AL186">
        <v>8307</v>
      </c>
    </row>
    <row r="187" spans="8:38" x14ac:dyDescent="0.3">
      <c r="H187" s="19" t="str">
        <f t="shared" si="32"/>
        <v/>
      </c>
      <c r="I187" s="19" t="str">
        <f t="shared" si="33"/>
        <v/>
      </c>
      <c r="J187" s="27" t="str">
        <f t="shared" si="34"/>
        <v/>
      </c>
      <c r="N187" s="19" t="str">
        <f t="shared" si="35"/>
        <v/>
      </c>
      <c r="O187" t="str">
        <f t="shared" si="36"/>
        <v/>
      </c>
      <c r="Q187" s="27" t="str">
        <f t="shared" si="40"/>
        <v/>
      </c>
      <c r="S187" t="str">
        <f t="shared" si="30"/>
        <v/>
      </c>
      <c r="Y187" t="s">
        <v>14742</v>
      </c>
      <c r="Z187" t="s">
        <v>14608</v>
      </c>
      <c r="AA187" s="19">
        <f t="shared" si="41"/>
        <v>184</v>
      </c>
      <c r="AB187" t="str">
        <f t="shared" si="37"/>
        <v>M-000184</v>
      </c>
      <c r="AD187">
        <f t="shared" si="31"/>
        <v>30016204</v>
      </c>
      <c r="AE187" t="s">
        <v>202</v>
      </c>
      <c r="AF187" t="s">
        <v>458</v>
      </c>
      <c r="AG187">
        <f t="shared" si="38"/>
        <v>16204</v>
      </c>
      <c r="AH187">
        <f t="shared" si="39"/>
        <v>30016204</v>
      </c>
      <c r="AK187" t="s">
        <v>188</v>
      </c>
      <c r="AL187">
        <v>8308</v>
      </c>
    </row>
    <row r="188" spans="8:38" x14ac:dyDescent="0.3">
      <c r="H188" s="19" t="str">
        <f t="shared" si="32"/>
        <v/>
      </c>
      <c r="I188" s="19" t="str">
        <f t="shared" si="33"/>
        <v/>
      </c>
      <c r="J188" s="27" t="str">
        <f t="shared" si="34"/>
        <v/>
      </c>
      <c r="N188" s="19" t="str">
        <f t="shared" si="35"/>
        <v/>
      </c>
      <c r="O188" t="str">
        <f t="shared" si="36"/>
        <v/>
      </c>
      <c r="Q188" s="27" t="str">
        <f t="shared" si="40"/>
        <v/>
      </c>
      <c r="S188" t="str">
        <f t="shared" si="30"/>
        <v/>
      </c>
      <c r="Y188" t="s">
        <v>14757</v>
      </c>
      <c r="Z188" t="s">
        <v>14608</v>
      </c>
      <c r="AA188" s="19">
        <f t="shared" si="41"/>
        <v>185</v>
      </c>
      <c r="AB188" t="str">
        <f t="shared" si="37"/>
        <v>M-000185</v>
      </c>
      <c r="AD188">
        <f t="shared" si="31"/>
        <v>30005506</v>
      </c>
      <c r="AE188" t="s">
        <v>83</v>
      </c>
      <c r="AF188" t="s">
        <v>458</v>
      </c>
      <c r="AG188">
        <f t="shared" si="38"/>
        <v>5506</v>
      </c>
      <c r="AH188">
        <f t="shared" si="39"/>
        <v>30005506</v>
      </c>
      <c r="AK188" t="s">
        <v>189</v>
      </c>
      <c r="AL188">
        <v>8309</v>
      </c>
    </row>
    <row r="189" spans="8:38" x14ac:dyDescent="0.3">
      <c r="H189" s="19" t="str">
        <f t="shared" si="32"/>
        <v/>
      </c>
      <c r="I189" s="19" t="str">
        <f t="shared" si="33"/>
        <v/>
      </c>
      <c r="J189" s="27" t="str">
        <f t="shared" si="34"/>
        <v/>
      </c>
      <c r="N189" s="19" t="str">
        <f t="shared" si="35"/>
        <v/>
      </c>
      <c r="O189" t="str">
        <f t="shared" si="36"/>
        <v/>
      </c>
      <c r="Q189" s="27" t="str">
        <f t="shared" si="40"/>
        <v/>
      </c>
      <c r="S189" t="str">
        <f t="shared" si="30"/>
        <v/>
      </c>
      <c r="Y189" t="s">
        <v>14768</v>
      </c>
      <c r="Z189" t="s">
        <v>14608</v>
      </c>
      <c r="AA189" s="19">
        <f t="shared" si="41"/>
        <v>186</v>
      </c>
      <c r="AB189" t="str">
        <f t="shared" si="37"/>
        <v>M-000186</v>
      </c>
      <c r="AD189">
        <f t="shared" si="31"/>
        <v>30009111</v>
      </c>
      <c r="AE189" t="s">
        <v>226</v>
      </c>
      <c r="AF189" t="s">
        <v>458</v>
      </c>
      <c r="AG189">
        <f t="shared" si="38"/>
        <v>9111</v>
      </c>
      <c r="AH189">
        <f t="shared" si="39"/>
        <v>30009111</v>
      </c>
      <c r="AK189" t="s">
        <v>190</v>
      </c>
      <c r="AL189">
        <v>8310</v>
      </c>
    </row>
    <row r="190" spans="8:38" x14ac:dyDescent="0.3">
      <c r="H190" s="19" t="str">
        <f t="shared" si="32"/>
        <v/>
      </c>
      <c r="I190" s="19" t="str">
        <f t="shared" si="33"/>
        <v/>
      </c>
      <c r="J190" s="27" t="str">
        <f t="shared" si="34"/>
        <v/>
      </c>
      <c r="N190" s="19" t="str">
        <f t="shared" si="35"/>
        <v/>
      </c>
      <c r="O190" t="str">
        <f t="shared" si="36"/>
        <v/>
      </c>
      <c r="Q190" s="27" t="str">
        <f t="shared" si="40"/>
        <v/>
      </c>
      <c r="S190" t="str">
        <f t="shared" si="30"/>
        <v/>
      </c>
      <c r="Y190" t="s">
        <v>14785</v>
      </c>
      <c r="Z190" t="s">
        <v>14608</v>
      </c>
      <c r="AA190" s="19">
        <f t="shared" si="41"/>
        <v>187</v>
      </c>
      <c r="AB190" t="str">
        <f t="shared" si="37"/>
        <v>M-000187</v>
      </c>
      <c r="AD190">
        <f t="shared" si="31"/>
        <v>30016303</v>
      </c>
      <c r="AE190" t="s">
        <v>203</v>
      </c>
      <c r="AF190" t="s">
        <v>458</v>
      </c>
      <c r="AG190">
        <f t="shared" si="38"/>
        <v>16303</v>
      </c>
      <c r="AH190">
        <f t="shared" si="39"/>
        <v>30016303</v>
      </c>
      <c r="AK190" t="s">
        <v>191</v>
      </c>
      <c r="AL190">
        <v>8311</v>
      </c>
    </row>
    <row r="191" spans="8:38" x14ac:dyDescent="0.3">
      <c r="H191" s="19" t="str">
        <f t="shared" si="32"/>
        <v/>
      </c>
      <c r="I191" s="19" t="str">
        <f t="shared" si="33"/>
        <v/>
      </c>
      <c r="J191" s="27" t="str">
        <f t="shared" si="34"/>
        <v/>
      </c>
      <c r="N191" s="19" t="str">
        <f t="shared" si="35"/>
        <v/>
      </c>
      <c r="O191" t="str">
        <f t="shared" si="36"/>
        <v/>
      </c>
      <c r="Q191" s="27" t="str">
        <f t="shared" si="40"/>
        <v/>
      </c>
      <c r="S191" t="str">
        <f t="shared" si="30"/>
        <v/>
      </c>
      <c r="Y191" t="s">
        <v>14791</v>
      </c>
      <c r="Z191" t="s">
        <v>14608</v>
      </c>
      <c r="AA191" s="19">
        <f t="shared" si="41"/>
        <v>188</v>
      </c>
      <c r="AB191" t="str">
        <f t="shared" si="37"/>
        <v>M-000188</v>
      </c>
      <c r="AD191">
        <f t="shared" si="31"/>
        <v>30013120</v>
      </c>
      <c r="AE191" t="s">
        <v>316</v>
      </c>
      <c r="AF191" t="s">
        <v>458</v>
      </c>
      <c r="AG191">
        <f t="shared" si="38"/>
        <v>13120</v>
      </c>
      <c r="AH191">
        <f t="shared" si="39"/>
        <v>30013120</v>
      </c>
      <c r="AK191" t="s">
        <v>192</v>
      </c>
      <c r="AL191">
        <v>8312</v>
      </c>
    </row>
    <row r="192" spans="8:38" x14ac:dyDescent="0.3">
      <c r="H192" s="19" t="str">
        <f t="shared" si="32"/>
        <v/>
      </c>
      <c r="I192" s="19" t="str">
        <f t="shared" si="33"/>
        <v/>
      </c>
      <c r="J192" s="27" t="str">
        <f t="shared" si="34"/>
        <v/>
      </c>
      <c r="N192" s="19" t="str">
        <f t="shared" si="35"/>
        <v/>
      </c>
      <c r="O192" t="str">
        <f t="shared" si="36"/>
        <v/>
      </c>
      <c r="Q192" s="27" t="str">
        <f t="shared" si="40"/>
        <v/>
      </c>
      <c r="S192" t="str">
        <f t="shared" si="30"/>
        <v/>
      </c>
      <c r="Y192" t="s">
        <v>14796</v>
      </c>
      <c r="Z192" t="s">
        <v>14608</v>
      </c>
      <c r="AA192" s="19">
        <f t="shared" si="41"/>
        <v>189</v>
      </c>
      <c r="AB192" t="str">
        <f t="shared" si="37"/>
        <v>M-000189</v>
      </c>
      <c r="AD192">
        <f t="shared" si="31"/>
        <v>30011302</v>
      </c>
      <c r="AE192" t="s">
        <v>19</v>
      </c>
      <c r="AF192" t="s">
        <v>458</v>
      </c>
      <c r="AG192">
        <f t="shared" si="38"/>
        <v>11302</v>
      </c>
      <c r="AH192">
        <f t="shared" si="39"/>
        <v>30011302</v>
      </c>
      <c r="AK192" t="s">
        <v>193</v>
      </c>
      <c r="AL192">
        <v>8313</v>
      </c>
    </row>
    <row r="193" spans="8:38" x14ac:dyDescent="0.3">
      <c r="H193" s="19" t="str">
        <f t="shared" si="32"/>
        <v/>
      </c>
      <c r="I193" s="19" t="str">
        <f t="shared" si="33"/>
        <v/>
      </c>
      <c r="J193" s="27" t="str">
        <f t="shared" si="34"/>
        <v/>
      </c>
      <c r="N193" s="19" t="str">
        <f t="shared" si="35"/>
        <v/>
      </c>
      <c r="O193" t="str">
        <f t="shared" si="36"/>
        <v/>
      </c>
      <c r="Q193" s="27" t="str">
        <f t="shared" si="40"/>
        <v/>
      </c>
      <c r="S193" t="str">
        <f t="shared" si="30"/>
        <v/>
      </c>
      <c r="Y193" t="s">
        <v>14801</v>
      </c>
      <c r="Z193" t="s">
        <v>14608</v>
      </c>
      <c r="AA193" s="19">
        <f t="shared" si="41"/>
        <v>190</v>
      </c>
      <c r="AB193" t="str">
        <f t="shared" si="37"/>
        <v>M-000190</v>
      </c>
      <c r="AD193">
        <f t="shared" si="31"/>
        <v>30006111</v>
      </c>
      <c r="AE193" t="s">
        <v>110</v>
      </c>
      <c r="AF193" t="s">
        <v>458</v>
      </c>
      <c r="AG193">
        <f t="shared" si="38"/>
        <v>6111</v>
      </c>
      <c r="AH193">
        <f t="shared" si="39"/>
        <v>30006111</v>
      </c>
      <c r="AK193" t="s">
        <v>194</v>
      </c>
      <c r="AL193">
        <v>8314</v>
      </c>
    </row>
    <row r="194" spans="8:38" x14ac:dyDescent="0.3">
      <c r="H194" s="19" t="str">
        <f t="shared" si="32"/>
        <v/>
      </c>
      <c r="I194" s="19" t="str">
        <f t="shared" si="33"/>
        <v/>
      </c>
      <c r="J194" s="27" t="str">
        <f t="shared" si="34"/>
        <v/>
      </c>
      <c r="N194" s="19" t="str">
        <f t="shared" si="35"/>
        <v/>
      </c>
      <c r="O194" t="str">
        <f t="shared" si="36"/>
        <v/>
      </c>
      <c r="Q194" s="27" t="str">
        <f t="shared" si="40"/>
        <v/>
      </c>
      <c r="S194" t="str">
        <f t="shared" si="30"/>
        <v/>
      </c>
      <c r="Y194" t="s">
        <v>14806</v>
      </c>
      <c r="Z194" t="s">
        <v>14608</v>
      </c>
      <c r="AA194" s="19">
        <f t="shared" si="41"/>
        <v>191</v>
      </c>
      <c r="AB194" t="str">
        <f t="shared" si="37"/>
        <v>M-000191</v>
      </c>
      <c r="AD194">
        <f t="shared" si="31"/>
        <v>30002202</v>
      </c>
      <c r="AE194" t="s">
        <v>37</v>
      </c>
      <c r="AF194" t="s">
        <v>458</v>
      </c>
      <c r="AG194">
        <f t="shared" si="38"/>
        <v>2202</v>
      </c>
      <c r="AH194">
        <f t="shared" si="39"/>
        <v>30002202</v>
      </c>
      <c r="AK194" t="s">
        <v>195</v>
      </c>
      <c r="AL194">
        <v>16101</v>
      </c>
    </row>
    <row r="195" spans="8:38" x14ac:dyDescent="0.3">
      <c r="H195" s="19" t="str">
        <f t="shared" si="32"/>
        <v/>
      </c>
      <c r="I195" s="19" t="str">
        <f t="shared" si="33"/>
        <v/>
      </c>
      <c r="J195" s="27" t="str">
        <f t="shared" si="34"/>
        <v/>
      </c>
      <c r="N195" s="19" t="str">
        <f t="shared" si="35"/>
        <v/>
      </c>
      <c r="O195" t="str">
        <f t="shared" si="36"/>
        <v/>
      </c>
      <c r="Q195" s="27" t="str">
        <f t="shared" si="40"/>
        <v/>
      </c>
      <c r="S195" t="str">
        <f t="shared" si="30"/>
        <v/>
      </c>
      <c r="Y195" t="s">
        <v>14812</v>
      </c>
      <c r="Z195" t="s">
        <v>14608</v>
      </c>
      <c r="AA195" s="19">
        <f t="shared" si="41"/>
        <v>192</v>
      </c>
      <c r="AB195" t="str">
        <f t="shared" si="37"/>
        <v>M-000192</v>
      </c>
      <c r="AD195">
        <f t="shared" si="31"/>
        <v>30005803</v>
      </c>
      <c r="AE195" t="s">
        <v>98</v>
      </c>
      <c r="AF195" t="s">
        <v>458</v>
      </c>
      <c r="AG195">
        <f t="shared" si="38"/>
        <v>5803</v>
      </c>
      <c r="AH195">
        <f t="shared" si="39"/>
        <v>30005803</v>
      </c>
      <c r="AK195" t="s">
        <v>196</v>
      </c>
      <c r="AL195">
        <v>16102</v>
      </c>
    </row>
    <row r="196" spans="8:38" x14ac:dyDescent="0.3">
      <c r="H196" s="19" t="str">
        <f t="shared" si="32"/>
        <v/>
      </c>
      <c r="I196" s="19" t="str">
        <f t="shared" si="33"/>
        <v/>
      </c>
      <c r="J196" s="27" t="str">
        <f t="shared" si="34"/>
        <v/>
      </c>
      <c r="N196" s="19" t="str">
        <f t="shared" si="35"/>
        <v/>
      </c>
      <c r="O196" t="str">
        <f t="shared" si="36"/>
        <v/>
      </c>
      <c r="Q196" s="27" t="str">
        <f t="shared" si="40"/>
        <v/>
      </c>
      <c r="S196" t="str">
        <f t="shared" ref="S196:S259" si="42">+Q196</f>
        <v/>
      </c>
      <c r="Y196" t="s">
        <v>14819</v>
      </c>
      <c r="Z196" t="s">
        <v>14608</v>
      </c>
      <c r="AA196" s="19">
        <f t="shared" si="41"/>
        <v>193</v>
      </c>
      <c r="AB196" t="str">
        <f t="shared" si="37"/>
        <v>M-000193</v>
      </c>
      <c r="AD196">
        <f t="shared" ref="AD196:AD259" si="43">++IF(AE196="","",VLOOKUP(AF196,$R$4:$S$50,2,0)*10000000+AG196)</f>
        <v>30010301</v>
      </c>
      <c r="AE196" t="s">
        <v>267</v>
      </c>
      <c r="AF196" t="s">
        <v>458</v>
      </c>
      <c r="AG196">
        <f t="shared" si="38"/>
        <v>10301</v>
      </c>
      <c r="AH196">
        <f t="shared" si="39"/>
        <v>30010301</v>
      </c>
      <c r="AK196" t="s">
        <v>197</v>
      </c>
      <c r="AL196">
        <v>16202</v>
      </c>
    </row>
    <row r="197" spans="8:38" x14ac:dyDescent="0.3">
      <c r="H197" s="19" t="str">
        <f t="shared" ref="H197:H260" si="44">+IF(G197="","",H196+1)</f>
        <v/>
      </c>
      <c r="I197" s="19" t="str">
        <f t="shared" ref="I197:I260" si="45">+IF(H197="","",I196+1)</f>
        <v/>
      </c>
      <c r="J197" s="27" t="str">
        <f t="shared" ref="J197:J260" si="46">+IF(G197="","","T-"&amp;VLOOKUP(H197,$A$4:$C$46,2,0)+I197-1)</f>
        <v/>
      </c>
      <c r="N197" s="19" t="str">
        <f t="shared" ref="N197:N260" si="47">+IF(L197="","",N196+1)</f>
        <v/>
      </c>
      <c r="O197" t="str">
        <f t="shared" ref="O197:O260" si="48">+IF(L197="","","C-"&amp;VLOOKUP(M197,$A$4:$C$495,2,0)+N197)</f>
        <v/>
      </c>
      <c r="Q197" s="27" t="str">
        <f t="shared" si="40"/>
        <v/>
      </c>
      <c r="S197" t="str">
        <f t="shared" si="42"/>
        <v/>
      </c>
      <c r="Y197" t="s">
        <v>14829</v>
      </c>
      <c r="Z197" t="s">
        <v>14608</v>
      </c>
      <c r="AA197" s="19">
        <f t="shared" si="41"/>
        <v>194</v>
      </c>
      <c r="AB197" t="str">
        <f t="shared" ref="AB197:AB260" si="49">+IF(Y197="","","M-"&amp;VLOOKUP(Z197,$A$4:$C$390,2,0)&amp;AA197)</f>
        <v>M-000194</v>
      </c>
      <c r="AD197">
        <f t="shared" si="43"/>
        <v>30004301</v>
      </c>
      <c r="AE197" t="s">
        <v>18</v>
      </c>
      <c r="AF197" t="s">
        <v>458</v>
      </c>
      <c r="AG197">
        <f t="shared" ref="AG197:AG260" si="50">+IF(AE197="","",VLOOKUP(AE197,$AK$3:$AL$20000,2,0))</f>
        <v>4301</v>
      </c>
      <c r="AH197">
        <f t="shared" ref="AH197:AH260" si="51">+AD197</f>
        <v>30004301</v>
      </c>
      <c r="AK197" t="s">
        <v>198</v>
      </c>
      <c r="AL197">
        <v>16203</v>
      </c>
    </row>
    <row r="198" spans="8:38" x14ac:dyDescent="0.3">
      <c r="H198" s="19" t="str">
        <f t="shared" si="44"/>
        <v/>
      </c>
      <c r="I198" s="19" t="str">
        <f t="shared" si="45"/>
        <v/>
      </c>
      <c r="J198" s="27" t="str">
        <f t="shared" si="46"/>
        <v/>
      </c>
      <c r="N198" s="19" t="str">
        <f t="shared" si="47"/>
        <v/>
      </c>
      <c r="O198" t="str">
        <f t="shared" si="48"/>
        <v/>
      </c>
      <c r="Q198" s="27" t="str">
        <f t="shared" ref="Q198:Q261" si="52">++IF(R198="","",Q197+1)</f>
        <v/>
      </c>
      <c r="S198" t="str">
        <f t="shared" si="42"/>
        <v/>
      </c>
      <c r="Y198" t="s">
        <v>14834</v>
      </c>
      <c r="Z198" t="s">
        <v>14608</v>
      </c>
      <c r="AA198" s="19">
        <f t="shared" si="41"/>
        <v>195</v>
      </c>
      <c r="AB198" t="str">
        <f t="shared" si="49"/>
        <v>M-000195</v>
      </c>
      <c r="AD198">
        <f t="shared" si="43"/>
        <v>30013604</v>
      </c>
      <c r="AE198" t="s">
        <v>346</v>
      </c>
      <c r="AF198" t="s">
        <v>458</v>
      </c>
      <c r="AG198">
        <f t="shared" si="50"/>
        <v>13604</v>
      </c>
      <c r="AH198">
        <f t="shared" si="51"/>
        <v>30013604</v>
      </c>
      <c r="AK198" t="s">
        <v>199</v>
      </c>
      <c r="AL198">
        <v>16302</v>
      </c>
    </row>
    <row r="199" spans="8:38" x14ac:dyDescent="0.3">
      <c r="H199" s="19" t="str">
        <f t="shared" si="44"/>
        <v/>
      </c>
      <c r="I199" s="19" t="str">
        <f t="shared" si="45"/>
        <v/>
      </c>
      <c r="J199" s="27" t="str">
        <f t="shared" si="46"/>
        <v/>
      </c>
      <c r="N199" s="19" t="str">
        <f t="shared" si="47"/>
        <v/>
      </c>
      <c r="O199" t="str">
        <f t="shared" si="48"/>
        <v/>
      </c>
      <c r="Q199" s="27" t="str">
        <f t="shared" si="52"/>
        <v/>
      </c>
      <c r="S199" t="str">
        <f t="shared" si="42"/>
        <v/>
      </c>
      <c r="Y199" t="s">
        <v>14852</v>
      </c>
      <c r="Z199" t="s">
        <v>14608</v>
      </c>
      <c r="AA199" s="19">
        <f t="shared" si="41"/>
        <v>196</v>
      </c>
      <c r="AB199" t="str">
        <f t="shared" si="49"/>
        <v>M-000196</v>
      </c>
      <c r="AD199">
        <f t="shared" si="43"/>
        <v>30009112</v>
      </c>
      <c r="AE199" t="s">
        <v>227</v>
      </c>
      <c r="AF199" t="s">
        <v>458</v>
      </c>
      <c r="AG199">
        <f t="shared" si="50"/>
        <v>9112</v>
      </c>
      <c r="AH199">
        <f t="shared" si="51"/>
        <v>30009112</v>
      </c>
      <c r="AK199" t="s">
        <v>200</v>
      </c>
      <c r="AL199">
        <v>16103</v>
      </c>
    </row>
    <row r="200" spans="8:38" x14ac:dyDescent="0.3">
      <c r="H200" s="19" t="str">
        <f t="shared" si="44"/>
        <v/>
      </c>
      <c r="I200" s="19" t="str">
        <f t="shared" si="45"/>
        <v/>
      </c>
      <c r="J200" s="27" t="str">
        <f t="shared" si="46"/>
        <v/>
      </c>
      <c r="N200" s="19" t="str">
        <f t="shared" si="47"/>
        <v/>
      </c>
      <c r="O200" t="str">
        <f t="shared" si="48"/>
        <v/>
      </c>
      <c r="Q200" s="27" t="str">
        <f t="shared" si="52"/>
        <v/>
      </c>
      <c r="S200" t="str">
        <f t="shared" si="42"/>
        <v/>
      </c>
      <c r="Y200" t="s">
        <v>14857</v>
      </c>
      <c r="Z200" t="s">
        <v>14608</v>
      </c>
      <c r="AA200" s="19">
        <f t="shared" si="41"/>
        <v>197</v>
      </c>
      <c r="AB200" t="str">
        <f t="shared" si="49"/>
        <v>M-000197</v>
      </c>
      <c r="AD200">
        <f t="shared" si="43"/>
        <v>30004105</v>
      </c>
      <c r="AE200" t="s">
        <v>53</v>
      </c>
      <c r="AF200" t="s">
        <v>458</v>
      </c>
      <c r="AG200">
        <f t="shared" si="50"/>
        <v>4105</v>
      </c>
      <c r="AH200">
        <f t="shared" si="51"/>
        <v>30004105</v>
      </c>
      <c r="AK200" t="s">
        <v>201</v>
      </c>
      <c r="AL200">
        <v>16104</v>
      </c>
    </row>
    <row r="201" spans="8:38" x14ac:dyDescent="0.3">
      <c r="H201" s="19" t="str">
        <f t="shared" si="44"/>
        <v/>
      </c>
      <c r="I201" s="19" t="str">
        <f t="shared" si="45"/>
        <v/>
      </c>
      <c r="J201" s="27" t="str">
        <f t="shared" si="46"/>
        <v/>
      </c>
      <c r="N201" s="19" t="str">
        <f t="shared" si="47"/>
        <v/>
      </c>
      <c r="O201" t="str">
        <f t="shared" si="48"/>
        <v/>
      </c>
      <c r="Q201" s="27" t="str">
        <f t="shared" si="52"/>
        <v/>
      </c>
      <c r="S201" t="str">
        <f t="shared" si="42"/>
        <v/>
      </c>
      <c r="Y201" t="s">
        <v>14875</v>
      </c>
      <c r="Z201" t="s">
        <v>14608</v>
      </c>
      <c r="AA201" s="19">
        <f t="shared" si="41"/>
        <v>198</v>
      </c>
      <c r="AB201" t="str">
        <f t="shared" si="49"/>
        <v>M-000198</v>
      </c>
      <c r="AD201">
        <f t="shared" si="43"/>
        <v>30014107</v>
      </c>
      <c r="AE201" t="s">
        <v>353</v>
      </c>
      <c r="AF201" t="s">
        <v>458</v>
      </c>
      <c r="AG201">
        <f t="shared" si="50"/>
        <v>14107</v>
      </c>
      <c r="AH201">
        <f t="shared" si="51"/>
        <v>30014107</v>
      </c>
      <c r="AK201" t="s">
        <v>202</v>
      </c>
      <c r="AL201">
        <v>16204</v>
      </c>
    </row>
    <row r="202" spans="8:38" x14ac:dyDescent="0.3">
      <c r="H202" s="19" t="str">
        <f t="shared" si="44"/>
        <v/>
      </c>
      <c r="I202" s="19" t="str">
        <f t="shared" si="45"/>
        <v/>
      </c>
      <c r="J202" s="27" t="str">
        <f t="shared" si="46"/>
        <v/>
      </c>
      <c r="N202" s="19" t="str">
        <f t="shared" si="47"/>
        <v/>
      </c>
      <c r="O202" t="str">
        <f t="shared" si="48"/>
        <v/>
      </c>
      <c r="Q202" s="27" t="str">
        <f t="shared" si="52"/>
        <v/>
      </c>
      <c r="S202" t="str">
        <f t="shared" si="42"/>
        <v/>
      </c>
      <c r="Y202" t="s">
        <v>14885</v>
      </c>
      <c r="Z202" t="s">
        <v>14608</v>
      </c>
      <c r="AA202" s="19">
        <f t="shared" si="41"/>
        <v>199</v>
      </c>
      <c r="AB202" t="str">
        <f t="shared" si="49"/>
        <v>M-000199</v>
      </c>
      <c r="AD202">
        <f t="shared" si="43"/>
        <v>30013404</v>
      </c>
      <c r="AE202" t="s">
        <v>337</v>
      </c>
      <c r="AF202" t="s">
        <v>458</v>
      </c>
      <c r="AG202">
        <f t="shared" si="50"/>
        <v>13404</v>
      </c>
      <c r="AH202">
        <f t="shared" si="51"/>
        <v>30013404</v>
      </c>
      <c r="AK202" t="s">
        <v>203</v>
      </c>
      <c r="AL202">
        <v>16303</v>
      </c>
    </row>
    <row r="203" spans="8:38" x14ac:dyDescent="0.3">
      <c r="H203" s="19" t="str">
        <f t="shared" si="44"/>
        <v/>
      </c>
      <c r="I203" s="19" t="str">
        <f t="shared" si="45"/>
        <v/>
      </c>
      <c r="J203" s="27" t="str">
        <f t="shared" si="46"/>
        <v/>
      </c>
      <c r="N203" s="19" t="str">
        <f t="shared" si="47"/>
        <v/>
      </c>
      <c r="O203" t="str">
        <f t="shared" si="48"/>
        <v/>
      </c>
      <c r="Q203" s="27" t="str">
        <f t="shared" si="52"/>
        <v/>
      </c>
      <c r="S203" t="str">
        <f t="shared" si="42"/>
        <v/>
      </c>
      <c r="Y203" t="s">
        <v>14890</v>
      </c>
      <c r="Z203" t="s">
        <v>14608</v>
      </c>
      <c r="AA203" s="19">
        <f t="shared" si="41"/>
        <v>200</v>
      </c>
      <c r="AB203" t="str">
        <f t="shared" si="49"/>
        <v>M-000200</v>
      </c>
      <c r="AD203">
        <f t="shared" si="43"/>
        <v>30010404</v>
      </c>
      <c r="AE203" t="s">
        <v>277</v>
      </c>
      <c r="AF203" t="s">
        <v>458</v>
      </c>
      <c r="AG203">
        <f t="shared" si="50"/>
        <v>10404</v>
      </c>
      <c r="AH203">
        <f t="shared" si="51"/>
        <v>30010404</v>
      </c>
      <c r="AK203" t="s">
        <v>204</v>
      </c>
      <c r="AL203">
        <v>16105</v>
      </c>
    </row>
    <row r="204" spans="8:38" x14ac:dyDescent="0.3">
      <c r="H204" s="19" t="str">
        <f t="shared" si="44"/>
        <v/>
      </c>
      <c r="I204" s="19" t="str">
        <f t="shared" si="45"/>
        <v/>
      </c>
      <c r="J204" s="27" t="str">
        <f t="shared" si="46"/>
        <v/>
      </c>
      <c r="N204" s="19" t="str">
        <f t="shared" si="47"/>
        <v/>
      </c>
      <c r="O204" t="str">
        <f t="shared" si="48"/>
        <v/>
      </c>
      <c r="Q204" s="27" t="str">
        <f t="shared" si="52"/>
        <v/>
      </c>
      <c r="S204" t="str">
        <f t="shared" si="42"/>
        <v/>
      </c>
      <c r="Y204" t="s">
        <v>14907</v>
      </c>
      <c r="Z204" t="s">
        <v>14608</v>
      </c>
      <c r="AA204" s="19">
        <f t="shared" si="41"/>
        <v>201</v>
      </c>
      <c r="AB204" t="str">
        <f t="shared" si="49"/>
        <v>M-000201</v>
      </c>
      <c r="AD204">
        <f t="shared" si="43"/>
        <v>30006306</v>
      </c>
      <c r="AE204" t="s">
        <v>128</v>
      </c>
      <c r="AF204" t="s">
        <v>458</v>
      </c>
      <c r="AG204">
        <f t="shared" si="50"/>
        <v>6306</v>
      </c>
      <c r="AH204">
        <f t="shared" si="51"/>
        <v>30006306</v>
      </c>
      <c r="AK204" t="s">
        <v>205</v>
      </c>
      <c r="AL204">
        <v>16106</v>
      </c>
    </row>
    <row r="205" spans="8:38" x14ac:dyDescent="0.3">
      <c r="H205" s="19" t="str">
        <f t="shared" si="44"/>
        <v/>
      </c>
      <c r="I205" s="19" t="str">
        <f t="shared" si="45"/>
        <v/>
      </c>
      <c r="J205" s="27" t="str">
        <f t="shared" si="46"/>
        <v/>
      </c>
      <c r="N205" s="19" t="str">
        <f t="shared" si="47"/>
        <v/>
      </c>
      <c r="O205" t="str">
        <f t="shared" si="48"/>
        <v/>
      </c>
      <c r="Q205" s="27" t="str">
        <f t="shared" si="52"/>
        <v/>
      </c>
      <c r="S205" t="str">
        <f t="shared" si="42"/>
        <v/>
      </c>
      <c r="Y205" t="s">
        <v>14917</v>
      </c>
      <c r="Z205" t="s">
        <v>14608</v>
      </c>
      <c r="AA205" s="19">
        <f t="shared" si="41"/>
        <v>202</v>
      </c>
      <c r="AB205" t="str">
        <f t="shared" si="49"/>
        <v>M-000202</v>
      </c>
      <c r="AD205">
        <f t="shared" si="43"/>
        <v>30014108</v>
      </c>
      <c r="AE205" t="s">
        <v>354</v>
      </c>
      <c r="AF205" t="s">
        <v>458</v>
      </c>
      <c r="AG205">
        <f t="shared" si="50"/>
        <v>14108</v>
      </c>
      <c r="AH205">
        <f t="shared" si="51"/>
        <v>30014108</v>
      </c>
      <c r="AK205" t="s">
        <v>206</v>
      </c>
      <c r="AL205">
        <v>16205</v>
      </c>
    </row>
    <row r="206" spans="8:38" x14ac:dyDescent="0.3">
      <c r="H206" s="19" t="str">
        <f t="shared" si="44"/>
        <v/>
      </c>
      <c r="I206" s="19" t="str">
        <f t="shared" si="45"/>
        <v/>
      </c>
      <c r="J206" s="27" t="str">
        <f t="shared" si="46"/>
        <v/>
      </c>
      <c r="N206" s="19" t="str">
        <f t="shared" si="47"/>
        <v/>
      </c>
      <c r="O206" t="str">
        <f t="shared" si="48"/>
        <v/>
      </c>
      <c r="Q206" s="27" t="str">
        <f t="shared" si="52"/>
        <v/>
      </c>
      <c r="S206" t="str">
        <f t="shared" si="42"/>
        <v/>
      </c>
      <c r="Y206" t="s">
        <v>14927</v>
      </c>
      <c r="Z206" t="s">
        <v>14608</v>
      </c>
      <c r="AA206" s="19">
        <f t="shared" si="41"/>
        <v>203</v>
      </c>
      <c r="AB206" t="str">
        <f t="shared" si="49"/>
        <v>M-000203</v>
      </c>
      <c r="AD206">
        <f t="shared" si="43"/>
        <v>30005704</v>
      </c>
      <c r="AE206" t="s">
        <v>93</v>
      </c>
      <c r="AF206" t="s">
        <v>458</v>
      </c>
      <c r="AG206">
        <f t="shared" si="50"/>
        <v>5704</v>
      </c>
      <c r="AH206">
        <f t="shared" si="51"/>
        <v>30005704</v>
      </c>
      <c r="AK206" t="s">
        <v>207</v>
      </c>
      <c r="AL206">
        <v>16107</v>
      </c>
    </row>
    <row r="207" spans="8:38" x14ac:dyDescent="0.3">
      <c r="H207" s="19" t="str">
        <f t="shared" si="44"/>
        <v/>
      </c>
      <c r="I207" s="19" t="str">
        <f t="shared" si="45"/>
        <v/>
      </c>
      <c r="J207" s="27" t="str">
        <f t="shared" si="46"/>
        <v/>
      </c>
      <c r="N207" s="19" t="str">
        <f t="shared" si="47"/>
        <v/>
      </c>
      <c r="O207" t="str">
        <f t="shared" si="48"/>
        <v/>
      </c>
      <c r="Q207" s="27" t="str">
        <f t="shared" si="52"/>
        <v/>
      </c>
      <c r="S207" t="str">
        <f t="shared" si="42"/>
        <v/>
      </c>
      <c r="Y207" t="s">
        <v>14950</v>
      </c>
      <c r="Z207" t="s">
        <v>14608</v>
      </c>
      <c r="AA207" s="19">
        <f t="shared" si="41"/>
        <v>204</v>
      </c>
      <c r="AB207" t="str">
        <f t="shared" si="49"/>
        <v>M-000204</v>
      </c>
      <c r="AD207">
        <f t="shared" si="43"/>
        <v>30005403</v>
      </c>
      <c r="AE207" t="s">
        <v>76</v>
      </c>
      <c r="AF207" t="s">
        <v>458</v>
      </c>
      <c r="AG207">
        <f t="shared" si="50"/>
        <v>5403</v>
      </c>
      <c r="AH207">
        <f t="shared" si="51"/>
        <v>30005403</v>
      </c>
      <c r="AK207" t="s">
        <v>208</v>
      </c>
      <c r="AL207">
        <v>16201</v>
      </c>
    </row>
    <row r="208" spans="8:38" x14ac:dyDescent="0.3">
      <c r="H208" s="19" t="str">
        <f t="shared" si="44"/>
        <v/>
      </c>
      <c r="I208" s="19" t="str">
        <f t="shared" si="45"/>
        <v/>
      </c>
      <c r="J208" s="27" t="str">
        <f t="shared" si="46"/>
        <v/>
      </c>
      <c r="N208" s="19" t="str">
        <f t="shared" si="47"/>
        <v/>
      </c>
      <c r="O208" t="str">
        <f t="shared" si="48"/>
        <v/>
      </c>
      <c r="Q208" s="27" t="str">
        <f t="shared" si="52"/>
        <v/>
      </c>
      <c r="S208" t="str">
        <f t="shared" si="42"/>
        <v/>
      </c>
      <c r="Y208" t="s">
        <v>14956</v>
      </c>
      <c r="Z208" t="s">
        <v>14608</v>
      </c>
      <c r="AA208" s="19">
        <f t="shared" si="41"/>
        <v>205</v>
      </c>
      <c r="AB208" t="str">
        <f t="shared" si="49"/>
        <v>M-000205</v>
      </c>
      <c r="AD208">
        <f t="shared" si="43"/>
        <v>30006206</v>
      </c>
      <c r="AE208" t="s">
        <v>122</v>
      </c>
      <c r="AF208" t="s">
        <v>458</v>
      </c>
      <c r="AG208">
        <f t="shared" si="50"/>
        <v>6206</v>
      </c>
      <c r="AH208">
        <f t="shared" si="51"/>
        <v>30006206</v>
      </c>
      <c r="AK208" t="s">
        <v>209</v>
      </c>
      <c r="AL208">
        <v>16206</v>
      </c>
    </row>
    <row r="209" spans="8:38" x14ac:dyDescent="0.3">
      <c r="H209" s="19" t="str">
        <f t="shared" si="44"/>
        <v/>
      </c>
      <c r="I209" s="19" t="str">
        <f t="shared" si="45"/>
        <v/>
      </c>
      <c r="J209" s="27" t="str">
        <f t="shared" si="46"/>
        <v/>
      </c>
      <c r="N209" s="19" t="str">
        <f t="shared" si="47"/>
        <v/>
      </c>
      <c r="O209" t="str">
        <f t="shared" si="48"/>
        <v/>
      </c>
      <c r="Q209" s="27" t="str">
        <f t="shared" si="52"/>
        <v/>
      </c>
      <c r="S209" t="str">
        <f t="shared" si="42"/>
        <v/>
      </c>
      <c r="Y209" t="s">
        <v>14973</v>
      </c>
      <c r="Z209" t="s">
        <v>14608</v>
      </c>
      <c r="AA209" s="19">
        <f t="shared" si="41"/>
        <v>206</v>
      </c>
      <c r="AB209" t="str">
        <f t="shared" si="49"/>
        <v>M-000206</v>
      </c>
      <c r="AD209">
        <f t="shared" si="43"/>
        <v>30007404</v>
      </c>
      <c r="AE209" t="s">
        <v>157</v>
      </c>
      <c r="AF209" t="s">
        <v>458</v>
      </c>
      <c r="AG209">
        <f t="shared" si="50"/>
        <v>7404</v>
      </c>
      <c r="AH209">
        <f t="shared" si="51"/>
        <v>30007404</v>
      </c>
      <c r="AK209" t="s">
        <v>210</v>
      </c>
      <c r="AL209">
        <v>16301</v>
      </c>
    </row>
    <row r="210" spans="8:38" x14ac:dyDescent="0.3">
      <c r="H210" s="19" t="str">
        <f t="shared" si="44"/>
        <v/>
      </c>
      <c r="I210" s="19" t="str">
        <f t="shared" si="45"/>
        <v/>
      </c>
      <c r="J210" s="27" t="str">
        <f t="shared" si="46"/>
        <v/>
      </c>
      <c r="N210" s="19" t="str">
        <f t="shared" si="47"/>
        <v/>
      </c>
      <c r="O210" t="str">
        <f t="shared" si="48"/>
        <v/>
      </c>
      <c r="Q210" s="27" t="str">
        <f t="shared" si="52"/>
        <v/>
      </c>
      <c r="S210" t="str">
        <f t="shared" si="42"/>
        <v/>
      </c>
      <c r="Y210" t="s">
        <v>14979</v>
      </c>
      <c r="Z210" t="s">
        <v>14608</v>
      </c>
      <c r="AA210" s="19">
        <f t="shared" si="41"/>
        <v>207</v>
      </c>
      <c r="AB210" t="str">
        <f t="shared" si="49"/>
        <v>M-000207</v>
      </c>
      <c r="AD210">
        <f t="shared" si="43"/>
        <v>30013121</v>
      </c>
      <c r="AE210" t="s">
        <v>317</v>
      </c>
      <c r="AF210" t="s">
        <v>458</v>
      </c>
      <c r="AG210">
        <f t="shared" si="50"/>
        <v>13121</v>
      </c>
      <c r="AH210">
        <f t="shared" si="51"/>
        <v>30013121</v>
      </c>
      <c r="AK210" t="s">
        <v>211</v>
      </c>
      <c r="AL210">
        <v>16304</v>
      </c>
    </row>
    <row r="211" spans="8:38" x14ac:dyDescent="0.3">
      <c r="H211" s="19" t="str">
        <f t="shared" si="44"/>
        <v/>
      </c>
      <c r="I211" s="19" t="str">
        <f t="shared" si="45"/>
        <v/>
      </c>
      <c r="J211" s="27" t="str">
        <f t="shared" si="46"/>
        <v/>
      </c>
      <c r="N211" s="19" t="str">
        <f t="shared" si="47"/>
        <v/>
      </c>
      <c r="O211" t="str">
        <f t="shared" si="48"/>
        <v/>
      </c>
      <c r="Q211" s="27" t="str">
        <f t="shared" si="52"/>
        <v/>
      </c>
      <c r="S211" t="str">
        <f t="shared" si="42"/>
        <v/>
      </c>
      <c r="Y211" t="s">
        <v>14993</v>
      </c>
      <c r="Z211" t="s">
        <v>14608</v>
      </c>
      <c r="AA211" s="19">
        <f t="shared" si="41"/>
        <v>208</v>
      </c>
      <c r="AB211" t="str">
        <f t="shared" si="49"/>
        <v>M-000208</v>
      </c>
      <c r="AD211">
        <f t="shared" si="43"/>
        <v>30007106</v>
      </c>
      <c r="AE211" t="s">
        <v>137</v>
      </c>
      <c r="AF211" t="s">
        <v>458</v>
      </c>
      <c r="AG211">
        <f t="shared" si="50"/>
        <v>7106</v>
      </c>
      <c r="AH211">
        <f t="shared" si="51"/>
        <v>30007106</v>
      </c>
      <c r="AK211" t="s">
        <v>212</v>
      </c>
      <c r="AL211">
        <v>16108</v>
      </c>
    </row>
    <row r="212" spans="8:38" x14ac:dyDescent="0.3">
      <c r="H212" s="19" t="str">
        <f t="shared" si="44"/>
        <v/>
      </c>
      <c r="I212" s="19" t="str">
        <f t="shared" si="45"/>
        <v/>
      </c>
      <c r="J212" s="27" t="str">
        <f t="shared" si="46"/>
        <v/>
      </c>
      <c r="N212" s="19" t="str">
        <f t="shared" si="47"/>
        <v/>
      </c>
      <c r="O212" t="str">
        <f t="shared" si="48"/>
        <v/>
      </c>
      <c r="Q212" s="27" t="str">
        <f t="shared" si="52"/>
        <v/>
      </c>
      <c r="S212" t="str">
        <f t="shared" si="42"/>
        <v/>
      </c>
      <c r="Y212" t="s">
        <v>15018</v>
      </c>
      <c r="Z212" t="s">
        <v>14608</v>
      </c>
      <c r="AA212" s="19">
        <f t="shared" si="41"/>
        <v>209</v>
      </c>
      <c r="AB212" t="str">
        <f t="shared" si="49"/>
        <v>M-000209</v>
      </c>
      <c r="AD212">
        <f t="shared" si="43"/>
        <v>30007203</v>
      </c>
      <c r="AE212" t="s">
        <v>144</v>
      </c>
      <c r="AF212" t="s">
        <v>458</v>
      </c>
      <c r="AG212">
        <f t="shared" si="50"/>
        <v>7203</v>
      </c>
      <c r="AH212">
        <f t="shared" si="51"/>
        <v>30007203</v>
      </c>
      <c r="AK212" t="s">
        <v>213</v>
      </c>
      <c r="AL212">
        <v>16305</v>
      </c>
    </row>
    <row r="213" spans="8:38" x14ac:dyDescent="0.3">
      <c r="H213" s="19" t="str">
        <f t="shared" si="44"/>
        <v/>
      </c>
      <c r="I213" s="19" t="str">
        <f t="shared" si="45"/>
        <v/>
      </c>
      <c r="J213" s="27" t="str">
        <f t="shared" si="46"/>
        <v/>
      </c>
      <c r="N213" s="19" t="str">
        <f t="shared" si="47"/>
        <v/>
      </c>
      <c r="O213" t="str">
        <f t="shared" si="48"/>
        <v/>
      </c>
      <c r="Q213" s="27" t="str">
        <f t="shared" si="52"/>
        <v/>
      </c>
      <c r="S213" t="str">
        <f t="shared" si="42"/>
        <v/>
      </c>
      <c r="Y213" t="s">
        <v>15027</v>
      </c>
      <c r="Z213" t="s">
        <v>14608</v>
      </c>
      <c r="AA213" s="19">
        <f t="shared" si="41"/>
        <v>210</v>
      </c>
      <c r="AB213" t="str">
        <f t="shared" si="49"/>
        <v>M-000210</v>
      </c>
      <c r="AD213">
        <f t="shared" si="43"/>
        <v>30016105</v>
      </c>
      <c r="AE213" t="s">
        <v>204</v>
      </c>
      <c r="AF213" t="s">
        <v>458</v>
      </c>
      <c r="AG213">
        <f t="shared" si="50"/>
        <v>16105</v>
      </c>
      <c r="AH213">
        <f t="shared" si="51"/>
        <v>30016105</v>
      </c>
      <c r="AK213" t="s">
        <v>214</v>
      </c>
      <c r="AL213">
        <v>16207</v>
      </c>
    </row>
    <row r="214" spans="8:38" x14ac:dyDescent="0.3">
      <c r="H214" s="19" t="str">
        <f t="shared" si="44"/>
        <v/>
      </c>
      <c r="I214" s="19" t="str">
        <f t="shared" si="45"/>
        <v/>
      </c>
      <c r="J214" s="27" t="str">
        <f t="shared" si="46"/>
        <v/>
      </c>
      <c r="N214" s="19" t="str">
        <f t="shared" si="47"/>
        <v/>
      </c>
      <c r="O214" t="str">
        <f t="shared" si="48"/>
        <v/>
      </c>
      <c r="Q214" s="27" t="str">
        <f t="shared" si="52"/>
        <v/>
      </c>
      <c r="S214" t="str">
        <f t="shared" si="42"/>
        <v/>
      </c>
      <c r="Y214" t="s">
        <v>15062</v>
      </c>
      <c r="Z214" t="s">
        <v>14608</v>
      </c>
      <c r="AA214" s="19">
        <f t="shared" si="41"/>
        <v>211</v>
      </c>
      <c r="AB214" t="str">
        <f t="shared" si="49"/>
        <v>M-000211</v>
      </c>
      <c r="AD214">
        <f t="shared" si="43"/>
        <v>30007107</v>
      </c>
      <c r="AE214" t="s">
        <v>138</v>
      </c>
      <c r="AF214" t="s">
        <v>458</v>
      </c>
      <c r="AG214">
        <f t="shared" si="50"/>
        <v>7107</v>
      </c>
      <c r="AH214">
        <f t="shared" si="51"/>
        <v>30007107</v>
      </c>
      <c r="AK214" t="s">
        <v>215</v>
      </c>
      <c r="AL214">
        <v>16109</v>
      </c>
    </row>
    <row r="215" spans="8:38" x14ac:dyDescent="0.3">
      <c r="H215" s="19" t="str">
        <f t="shared" si="44"/>
        <v/>
      </c>
      <c r="I215" s="19" t="str">
        <f t="shared" si="45"/>
        <v/>
      </c>
      <c r="J215" s="27" t="str">
        <f t="shared" si="46"/>
        <v/>
      </c>
      <c r="N215" s="19" t="str">
        <f t="shared" si="47"/>
        <v/>
      </c>
      <c r="O215" t="str">
        <f t="shared" si="48"/>
        <v/>
      </c>
      <c r="Q215" s="27" t="str">
        <f t="shared" si="52"/>
        <v/>
      </c>
      <c r="S215" t="str">
        <f t="shared" si="42"/>
        <v/>
      </c>
      <c r="Y215" t="s">
        <v>15080</v>
      </c>
      <c r="Z215" t="s">
        <v>14608</v>
      </c>
      <c r="AA215" s="19">
        <f t="shared" si="41"/>
        <v>212</v>
      </c>
      <c r="AB215" t="str">
        <f t="shared" si="49"/>
        <v>M-000212</v>
      </c>
      <c r="AD215">
        <f t="shared" si="43"/>
        <v>30008107</v>
      </c>
      <c r="AE215" t="s">
        <v>168</v>
      </c>
      <c r="AF215" t="s">
        <v>458</v>
      </c>
      <c r="AG215">
        <f t="shared" si="50"/>
        <v>8107</v>
      </c>
      <c r="AH215">
        <f t="shared" si="51"/>
        <v>30008107</v>
      </c>
      <c r="AK215" t="s">
        <v>216</v>
      </c>
      <c r="AL215">
        <v>9101</v>
      </c>
    </row>
    <row r="216" spans="8:38" x14ac:dyDescent="0.3">
      <c r="H216" s="19" t="str">
        <f t="shared" si="44"/>
        <v/>
      </c>
      <c r="I216" s="19" t="str">
        <f t="shared" si="45"/>
        <v/>
      </c>
      <c r="J216" s="27" t="str">
        <f t="shared" si="46"/>
        <v/>
      </c>
      <c r="N216" s="19" t="str">
        <f t="shared" si="47"/>
        <v/>
      </c>
      <c r="O216" t="str">
        <f t="shared" si="48"/>
        <v/>
      </c>
      <c r="Q216" s="27" t="str">
        <f t="shared" si="52"/>
        <v/>
      </c>
      <c r="S216" t="str">
        <f t="shared" si="42"/>
        <v/>
      </c>
      <c r="Y216" t="s">
        <v>14673</v>
      </c>
      <c r="Z216" t="s">
        <v>14608</v>
      </c>
      <c r="AA216" s="19">
        <f t="shared" si="41"/>
        <v>213</v>
      </c>
      <c r="AB216" t="str">
        <f t="shared" si="49"/>
        <v>M-000213</v>
      </c>
      <c r="AD216">
        <f t="shared" si="43"/>
        <v>30013605</v>
      </c>
      <c r="AE216" t="s">
        <v>347</v>
      </c>
      <c r="AF216" t="s">
        <v>458</v>
      </c>
      <c r="AG216">
        <f t="shared" si="50"/>
        <v>13605</v>
      </c>
      <c r="AH216">
        <f t="shared" si="51"/>
        <v>30013605</v>
      </c>
      <c r="AK216" t="s">
        <v>217</v>
      </c>
      <c r="AL216">
        <v>9102</v>
      </c>
    </row>
    <row r="217" spans="8:38" x14ac:dyDescent="0.3">
      <c r="H217" s="19" t="str">
        <f t="shared" si="44"/>
        <v/>
      </c>
      <c r="I217" s="19" t="str">
        <f t="shared" si="45"/>
        <v/>
      </c>
      <c r="J217" s="27" t="str">
        <f t="shared" si="46"/>
        <v/>
      </c>
      <c r="N217" s="19" t="str">
        <f t="shared" si="47"/>
        <v/>
      </c>
      <c r="O217" t="str">
        <f t="shared" si="48"/>
        <v/>
      </c>
      <c r="Q217" s="27" t="str">
        <f t="shared" si="52"/>
        <v/>
      </c>
      <c r="S217" t="str">
        <f t="shared" si="42"/>
        <v/>
      </c>
      <c r="Y217" t="s">
        <v>15105</v>
      </c>
      <c r="Z217" t="s">
        <v>14608</v>
      </c>
      <c r="AA217" s="19">
        <f t="shared" si="41"/>
        <v>214</v>
      </c>
      <c r="AB217" t="str">
        <f t="shared" si="49"/>
        <v>M-000214</v>
      </c>
      <c r="AD217">
        <f t="shared" si="43"/>
        <v>30013122</v>
      </c>
      <c r="AE217" t="s">
        <v>318</v>
      </c>
      <c r="AF217" t="s">
        <v>458</v>
      </c>
      <c r="AG217">
        <f t="shared" si="50"/>
        <v>13122</v>
      </c>
      <c r="AH217">
        <f t="shared" si="51"/>
        <v>30013122</v>
      </c>
      <c r="AK217" t="s">
        <v>218</v>
      </c>
      <c r="AL217">
        <v>9103</v>
      </c>
    </row>
    <row r="218" spans="8:38" x14ac:dyDescent="0.3">
      <c r="H218" s="19" t="str">
        <f t="shared" si="44"/>
        <v/>
      </c>
      <c r="I218" s="19" t="str">
        <f t="shared" si="45"/>
        <v/>
      </c>
      <c r="J218" s="27" t="str">
        <f t="shared" si="46"/>
        <v/>
      </c>
      <c r="N218" s="19" t="str">
        <f t="shared" si="47"/>
        <v/>
      </c>
      <c r="O218" t="str">
        <f t="shared" si="48"/>
        <v/>
      </c>
      <c r="Q218" s="27" t="str">
        <f t="shared" si="52"/>
        <v/>
      </c>
      <c r="S218" t="str">
        <f t="shared" si="42"/>
        <v/>
      </c>
      <c r="Y218" t="s">
        <v>15123</v>
      </c>
      <c r="Z218" t="s">
        <v>15119</v>
      </c>
      <c r="AA218" s="19">
        <f t="shared" si="41"/>
        <v>215</v>
      </c>
      <c r="AB218" t="str">
        <f t="shared" si="49"/>
        <v>M-000215</v>
      </c>
      <c r="AD218">
        <f t="shared" si="43"/>
        <v>30006307</v>
      </c>
      <c r="AE218" t="s">
        <v>129</v>
      </c>
      <c r="AF218" t="s">
        <v>458</v>
      </c>
      <c r="AG218">
        <f t="shared" si="50"/>
        <v>6307</v>
      </c>
      <c r="AH218">
        <f t="shared" si="51"/>
        <v>30006307</v>
      </c>
      <c r="AK218" t="s">
        <v>219</v>
      </c>
      <c r="AL218">
        <v>9104</v>
      </c>
    </row>
    <row r="219" spans="8:38" x14ac:dyDescent="0.3">
      <c r="H219" s="19" t="str">
        <f t="shared" si="44"/>
        <v/>
      </c>
      <c r="I219" s="19" t="str">
        <f t="shared" si="45"/>
        <v/>
      </c>
      <c r="J219" s="27" t="str">
        <f t="shared" si="46"/>
        <v/>
      </c>
      <c r="N219" s="19" t="str">
        <f t="shared" si="47"/>
        <v/>
      </c>
      <c r="O219" t="str">
        <f t="shared" si="48"/>
        <v/>
      </c>
      <c r="Q219" s="27" t="str">
        <f t="shared" si="52"/>
        <v/>
      </c>
      <c r="S219" t="str">
        <f t="shared" si="42"/>
        <v/>
      </c>
      <c r="Y219" t="s">
        <v>15133</v>
      </c>
      <c r="Z219" t="s">
        <v>15119</v>
      </c>
      <c r="AA219" s="19">
        <f t="shared" si="41"/>
        <v>216</v>
      </c>
      <c r="AB219" t="str">
        <f t="shared" si="49"/>
        <v>M-000216</v>
      </c>
      <c r="AD219">
        <f t="shared" si="43"/>
        <v>30009113</v>
      </c>
      <c r="AE219" t="s">
        <v>228</v>
      </c>
      <c r="AF219" t="s">
        <v>458</v>
      </c>
      <c r="AG219">
        <f t="shared" si="50"/>
        <v>9113</v>
      </c>
      <c r="AH219">
        <f t="shared" si="51"/>
        <v>30009113</v>
      </c>
      <c r="AK219" t="s">
        <v>220</v>
      </c>
      <c r="AL219">
        <v>9105</v>
      </c>
    </row>
    <row r="220" spans="8:38" x14ac:dyDescent="0.3">
      <c r="H220" s="19" t="str">
        <f t="shared" si="44"/>
        <v/>
      </c>
      <c r="I220" s="19" t="str">
        <f t="shared" si="45"/>
        <v/>
      </c>
      <c r="J220" s="27" t="str">
        <f t="shared" si="46"/>
        <v/>
      </c>
      <c r="N220" s="19" t="str">
        <f t="shared" si="47"/>
        <v/>
      </c>
      <c r="O220" t="str">
        <f t="shared" si="48"/>
        <v/>
      </c>
      <c r="Q220" s="27" t="str">
        <f t="shared" si="52"/>
        <v/>
      </c>
      <c r="S220" t="str">
        <f t="shared" si="42"/>
        <v/>
      </c>
      <c r="Y220" t="s">
        <v>15154</v>
      </c>
      <c r="Z220" t="s">
        <v>15119</v>
      </c>
      <c r="AA220" s="19">
        <f t="shared" si="41"/>
        <v>217</v>
      </c>
      <c r="AB220" t="str">
        <f t="shared" si="49"/>
        <v>M-000217</v>
      </c>
      <c r="AD220">
        <f t="shared" si="43"/>
        <v>30005404</v>
      </c>
      <c r="AE220" t="s">
        <v>77</v>
      </c>
      <c r="AF220" t="s">
        <v>458</v>
      </c>
      <c r="AG220">
        <f t="shared" si="50"/>
        <v>5404</v>
      </c>
      <c r="AH220">
        <f t="shared" si="51"/>
        <v>30005404</v>
      </c>
      <c r="AK220" t="s">
        <v>221</v>
      </c>
      <c r="AL220">
        <v>9106</v>
      </c>
    </row>
    <row r="221" spans="8:38" x14ac:dyDescent="0.3">
      <c r="H221" s="19" t="str">
        <f t="shared" si="44"/>
        <v/>
      </c>
      <c r="I221" s="19" t="str">
        <f t="shared" si="45"/>
        <v/>
      </c>
      <c r="J221" s="27" t="str">
        <f t="shared" si="46"/>
        <v/>
      </c>
      <c r="N221" s="19" t="str">
        <f t="shared" si="47"/>
        <v/>
      </c>
      <c r="O221" t="str">
        <f t="shared" si="48"/>
        <v/>
      </c>
      <c r="Q221" s="27" t="str">
        <f t="shared" si="52"/>
        <v/>
      </c>
      <c r="S221" t="str">
        <f t="shared" si="42"/>
        <v/>
      </c>
      <c r="Y221" t="s">
        <v>15163</v>
      </c>
      <c r="Z221" t="s">
        <v>15119</v>
      </c>
      <c r="AA221" s="19">
        <f t="shared" si="41"/>
        <v>218</v>
      </c>
      <c r="AB221" t="str">
        <f t="shared" si="49"/>
        <v>M-000218</v>
      </c>
      <c r="AD221">
        <f t="shared" si="43"/>
        <v>30006112</v>
      </c>
      <c r="AE221" t="s">
        <v>111</v>
      </c>
      <c r="AF221" t="s">
        <v>458</v>
      </c>
      <c r="AG221">
        <f t="shared" si="50"/>
        <v>6112</v>
      </c>
      <c r="AH221">
        <f t="shared" si="51"/>
        <v>30006112</v>
      </c>
      <c r="AK221" t="s">
        <v>222</v>
      </c>
      <c r="AL221">
        <v>9107</v>
      </c>
    </row>
    <row r="222" spans="8:38" x14ac:dyDescent="0.3">
      <c r="H222" s="19" t="str">
        <f t="shared" si="44"/>
        <v/>
      </c>
      <c r="I222" s="19" t="str">
        <f t="shared" si="45"/>
        <v/>
      </c>
      <c r="J222" s="27" t="str">
        <f t="shared" si="46"/>
        <v/>
      </c>
      <c r="N222" s="19" t="str">
        <f t="shared" si="47"/>
        <v/>
      </c>
      <c r="O222" t="str">
        <f t="shared" si="48"/>
        <v/>
      </c>
      <c r="Q222" s="27" t="str">
        <f t="shared" si="52"/>
        <v/>
      </c>
      <c r="S222" t="str">
        <f t="shared" si="42"/>
        <v/>
      </c>
      <c r="Y222" t="s">
        <v>15176</v>
      </c>
      <c r="Z222" t="s">
        <v>15119</v>
      </c>
      <c r="AA222" s="19">
        <f t="shared" si="41"/>
        <v>219</v>
      </c>
      <c r="AB222" t="str">
        <f t="shared" si="49"/>
        <v>M-000219</v>
      </c>
      <c r="AD222">
        <f t="shared" si="43"/>
        <v>30001405</v>
      </c>
      <c r="AE222" t="s">
        <v>32</v>
      </c>
      <c r="AF222" t="s">
        <v>458</v>
      </c>
      <c r="AG222">
        <f t="shared" si="50"/>
        <v>1405</v>
      </c>
      <c r="AH222">
        <f t="shared" si="51"/>
        <v>30001405</v>
      </c>
      <c r="AK222" t="s">
        <v>223</v>
      </c>
      <c r="AL222">
        <v>9108</v>
      </c>
    </row>
    <row r="223" spans="8:38" x14ac:dyDescent="0.3">
      <c r="H223" s="19" t="str">
        <f t="shared" si="44"/>
        <v/>
      </c>
      <c r="I223" s="19" t="str">
        <f t="shared" si="45"/>
        <v/>
      </c>
      <c r="J223" s="27" t="str">
        <f t="shared" si="46"/>
        <v/>
      </c>
      <c r="N223" s="19" t="str">
        <f t="shared" si="47"/>
        <v/>
      </c>
      <c r="O223" t="str">
        <f t="shared" si="48"/>
        <v/>
      </c>
      <c r="Q223" s="27" t="str">
        <f t="shared" si="52"/>
        <v/>
      </c>
      <c r="S223" t="str">
        <f t="shared" si="42"/>
        <v/>
      </c>
      <c r="Y223" t="s">
        <v>15181</v>
      </c>
      <c r="Z223" t="s">
        <v>15119</v>
      </c>
      <c r="AA223" s="19">
        <f t="shared" si="41"/>
        <v>220</v>
      </c>
      <c r="AB223" t="str">
        <f t="shared" si="49"/>
        <v>M-000220</v>
      </c>
      <c r="AD223">
        <f t="shared" si="43"/>
        <v>30006113</v>
      </c>
      <c r="AE223" t="s">
        <v>112</v>
      </c>
      <c r="AF223" t="s">
        <v>458</v>
      </c>
      <c r="AG223">
        <f t="shared" si="50"/>
        <v>6113</v>
      </c>
      <c r="AH223">
        <f t="shared" si="51"/>
        <v>30006113</v>
      </c>
      <c r="AK223" t="s">
        <v>224</v>
      </c>
      <c r="AL223">
        <v>9109</v>
      </c>
    </row>
    <row r="224" spans="8:38" x14ac:dyDescent="0.3">
      <c r="H224" s="19" t="str">
        <f t="shared" si="44"/>
        <v/>
      </c>
      <c r="I224" s="19" t="str">
        <f t="shared" si="45"/>
        <v/>
      </c>
      <c r="J224" s="27" t="str">
        <f t="shared" si="46"/>
        <v/>
      </c>
      <c r="N224" s="19" t="str">
        <f t="shared" si="47"/>
        <v/>
      </c>
      <c r="O224" t="str">
        <f t="shared" si="48"/>
        <v/>
      </c>
      <c r="Q224" s="27" t="str">
        <f t="shared" si="52"/>
        <v/>
      </c>
      <c r="S224" t="str">
        <f t="shared" si="42"/>
        <v/>
      </c>
      <c r="Y224" t="s">
        <v>15188</v>
      </c>
      <c r="Z224" t="s">
        <v>15119</v>
      </c>
      <c r="AA224" s="19">
        <f t="shared" si="41"/>
        <v>221</v>
      </c>
      <c r="AB224" t="str">
        <f t="shared" si="49"/>
        <v>M-000221</v>
      </c>
      <c r="AD224">
        <f t="shared" si="43"/>
        <v>30006201</v>
      </c>
      <c r="AE224" t="s">
        <v>117</v>
      </c>
      <c r="AF224" t="s">
        <v>458</v>
      </c>
      <c r="AG224">
        <f t="shared" si="50"/>
        <v>6201</v>
      </c>
      <c r="AH224">
        <f t="shared" si="51"/>
        <v>30006201</v>
      </c>
      <c r="AK224" t="s">
        <v>225</v>
      </c>
      <c r="AL224">
        <v>9110</v>
      </c>
    </row>
    <row r="225" spans="8:38" x14ac:dyDescent="0.3">
      <c r="H225" s="19" t="str">
        <f t="shared" si="44"/>
        <v/>
      </c>
      <c r="I225" s="19" t="str">
        <f t="shared" si="45"/>
        <v/>
      </c>
      <c r="J225" s="27" t="str">
        <f t="shared" si="46"/>
        <v/>
      </c>
      <c r="N225" s="19" t="str">
        <f t="shared" si="47"/>
        <v/>
      </c>
      <c r="O225" t="str">
        <f t="shared" si="48"/>
        <v/>
      </c>
      <c r="Q225" s="27" t="str">
        <f t="shared" si="52"/>
        <v/>
      </c>
      <c r="S225" t="str">
        <f t="shared" si="42"/>
        <v/>
      </c>
      <c r="Y225" t="s">
        <v>15199</v>
      </c>
      <c r="Z225" t="s">
        <v>15119</v>
      </c>
      <c r="AA225" s="19">
        <f t="shared" si="41"/>
        <v>222</v>
      </c>
      <c r="AB225" t="str">
        <f t="shared" si="49"/>
        <v>M-000222</v>
      </c>
      <c r="AD225">
        <f t="shared" si="43"/>
        <v>30016106</v>
      </c>
      <c r="AE225" t="s">
        <v>205</v>
      </c>
      <c r="AF225" t="s">
        <v>458</v>
      </c>
      <c r="AG225">
        <f t="shared" si="50"/>
        <v>16106</v>
      </c>
      <c r="AH225">
        <f t="shared" si="51"/>
        <v>30016106</v>
      </c>
      <c r="AK225" t="s">
        <v>226</v>
      </c>
      <c r="AL225">
        <v>9111</v>
      </c>
    </row>
    <row r="226" spans="8:38" x14ac:dyDescent="0.3">
      <c r="H226" s="19" t="str">
        <f t="shared" si="44"/>
        <v/>
      </c>
      <c r="I226" s="19" t="str">
        <f t="shared" si="45"/>
        <v/>
      </c>
      <c r="J226" s="27" t="str">
        <f t="shared" si="46"/>
        <v/>
      </c>
      <c r="N226" s="19" t="str">
        <f t="shared" si="47"/>
        <v/>
      </c>
      <c r="O226" t="str">
        <f t="shared" si="48"/>
        <v/>
      </c>
      <c r="Q226" s="27" t="str">
        <f t="shared" si="52"/>
        <v/>
      </c>
      <c r="S226" t="str">
        <f t="shared" si="42"/>
        <v/>
      </c>
      <c r="Y226" t="s">
        <v>15205</v>
      </c>
      <c r="Z226" t="s">
        <v>15119</v>
      </c>
      <c r="AA226" s="19">
        <f t="shared" si="41"/>
        <v>223</v>
      </c>
      <c r="AB226" t="str">
        <f t="shared" si="49"/>
        <v>M-000223</v>
      </c>
      <c r="AD226">
        <f t="shared" si="43"/>
        <v>30013202</v>
      </c>
      <c r="AE226" t="s">
        <v>329</v>
      </c>
      <c r="AF226" t="s">
        <v>458</v>
      </c>
      <c r="AG226">
        <f t="shared" si="50"/>
        <v>13202</v>
      </c>
      <c r="AH226">
        <f t="shared" si="51"/>
        <v>30013202</v>
      </c>
      <c r="AK226" t="s">
        <v>227</v>
      </c>
      <c r="AL226">
        <v>9112</v>
      </c>
    </row>
    <row r="227" spans="8:38" x14ac:dyDescent="0.3">
      <c r="H227" s="19" t="str">
        <f t="shared" si="44"/>
        <v/>
      </c>
      <c r="I227" s="19" t="str">
        <f t="shared" si="45"/>
        <v/>
      </c>
      <c r="J227" s="27" t="str">
        <f t="shared" si="46"/>
        <v/>
      </c>
      <c r="N227" s="19" t="str">
        <f t="shared" si="47"/>
        <v/>
      </c>
      <c r="O227" t="str">
        <f t="shared" si="48"/>
        <v/>
      </c>
      <c r="Q227" s="27" t="str">
        <f t="shared" si="52"/>
        <v/>
      </c>
      <c r="S227" t="str">
        <f t="shared" si="42"/>
        <v/>
      </c>
      <c r="Y227" t="s">
        <v>15211</v>
      </c>
      <c r="Z227" t="s">
        <v>15119</v>
      </c>
      <c r="AA227" s="19">
        <f t="shared" si="41"/>
        <v>224</v>
      </c>
      <c r="AB227" t="str">
        <f t="shared" si="49"/>
        <v>M-000224</v>
      </c>
      <c r="AD227">
        <f t="shared" si="43"/>
        <v>30009114</v>
      </c>
      <c r="AE227" t="s">
        <v>229</v>
      </c>
      <c r="AF227" t="s">
        <v>458</v>
      </c>
      <c r="AG227">
        <f t="shared" si="50"/>
        <v>9114</v>
      </c>
      <c r="AH227">
        <f t="shared" si="51"/>
        <v>30009114</v>
      </c>
      <c r="AK227" t="s">
        <v>228</v>
      </c>
      <c r="AL227">
        <v>9113</v>
      </c>
    </row>
    <row r="228" spans="8:38" x14ac:dyDescent="0.3">
      <c r="H228" s="19" t="str">
        <f t="shared" si="44"/>
        <v/>
      </c>
      <c r="I228" s="19" t="str">
        <f t="shared" si="45"/>
        <v/>
      </c>
      <c r="J228" s="27" t="str">
        <f t="shared" si="46"/>
        <v/>
      </c>
      <c r="N228" s="19" t="str">
        <f t="shared" si="47"/>
        <v/>
      </c>
      <c r="O228" t="str">
        <f t="shared" si="48"/>
        <v/>
      </c>
      <c r="Q228" s="27" t="str">
        <f t="shared" si="52"/>
        <v/>
      </c>
      <c r="S228" t="str">
        <f t="shared" si="42"/>
        <v/>
      </c>
      <c r="Y228" t="s">
        <v>15216</v>
      </c>
      <c r="Z228" t="s">
        <v>15119</v>
      </c>
      <c r="AA228" s="19">
        <f t="shared" si="41"/>
        <v>225</v>
      </c>
      <c r="AB228" t="str">
        <f t="shared" si="49"/>
        <v>M-000225</v>
      </c>
      <c r="AD228">
        <f t="shared" si="43"/>
        <v>30006308</v>
      </c>
      <c r="AE228" t="s">
        <v>130</v>
      </c>
      <c r="AF228" t="s">
        <v>458</v>
      </c>
      <c r="AG228">
        <f t="shared" si="50"/>
        <v>6308</v>
      </c>
      <c r="AH228">
        <f t="shared" si="51"/>
        <v>30006308</v>
      </c>
      <c r="AK228" t="s">
        <v>229</v>
      </c>
      <c r="AL228">
        <v>9114</v>
      </c>
    </row>
    <row r="229" spans="8:38" x14ac:dyDescent="0.3">
      <c r="H229" s="19" t="str">
        <f t="shared" si="44"/>
        <v/>
      </c>
      <c r="I229" s="19" t="str">
        <f t="shared" si="45"/>
        <v/>
      </c>
      <c r="J229" s="27" t="str">
        <f t="shared" si="46"/>
        <v/>
      </c>
      <c r="N229" s="19" t="str">
        <f t="shared" si="47"/>
        <v/>
      </c>
      <c r="O229" t="str">
        <f t="shared" si="48"/>
        <v/>
      </c>
      <c r="Q229" s="27" t="str">
        <f t="shared" si="52"/>
        <v/>
      </c>
      <c r="S229" t="str">
        <f t="shared" si="42"/>
        <v/>
      </c>
      <c r="Y229" t="s">
        <v>15240</v>
      </c>
      <c r="Z229" t="s">
        <v>15119</v>
      </c>
      <c r="AA229" s="19">
        <f t="shared" si="41"/>
        <v>226</v>
      </c>
      <c r="AB229" t="str">
        <f t="shared" si="49"/>
        <v>M-000226</v>
      </c>
      <c r="AD229">
        <f t="shared" si="43"/>
        <v>30016205</v>
      </c>
      <c r="AE229" t="s">
        <v>206</v>
      </c>
      <c r="AF229" t="s">
        <v>458</v>
      </c>
      <c r="AG229">
        <f t="shared" si="50"/>
        <v>16205</v>
      </c>
      <c r="AH229">
        <f t="shared" si="51"/>
        <v>30016205</v>
      </c>
      <c r="AK229" t="s">
        <v>230</v>
      </c>
      <c r="AL229">
        <v>9115</v>
      </c>
    </row>
    <row r="230" spans="8:38" x14ac:dyDescent="0.3">
      <c r="H230" s="19" t="str">
        <f t="shared" si="44"/>
        <v/>
      </c>
      <c r="I230" s="19" t="str">
        <f t="shared" si="45"/>
        <v/>
      </c>
      <c r="J230" s="27" t="str">
        <f t="shared" si="46"/>
        <v/>
      </c>
      <c r="N230" s="19" t="str">
        <f t="shared" si="47"/>
        <v/>
      </c>
      <c r="O230" t="str">
        <f t="shared" si="48"/>
        <v/>
      </c>
      <c r="Q230" s="27" t="str">
        <f t="shared" si="52"/>
        <v/>
      </c>
      <c r="S230" t="str">
        <f t="shared" si="42"/>
        <v/>
      </c>
      <c r="Y230" t="s">
        <v>15264</v>
      </c>
      <c r="Z230" t="s">
        <v>15119</v>
      </c>
      <c r="AA230" s="19">
        <f t="shared" si="41"/>
        <v>227</v>
      </c>
      <c r="AB230" t="str">
        <f t="shared" si="49"/>
        <v>M-000227</v>
      </c>
      <c r="AD230">
        <f t="shared" si="43"/>
        <v>30012301</v>
      </c>
      <c r="AE230" t="s">
        <v>292</v>
      </c>
      <c r="AF230" t="s">
        <v>458</v>
      </c>
      <c r="AG230">
        <f t="shared" si="50"/>
        <v>12301</v>
      </c>
      <c r="AH230">
        <f t="shared" si="51"/>
        <v>30012301</v>
      </c>
      <c r="AK230" t="s">
        <v>231</v>
      </c>
      <c r="AL230">
        <v>9116</v>
      </c>
    </row>
    <row r="231" spans="8:38" x14ac:dyDescent="0.3">
      <c r="H231" s="19" t="str">
        <f t="shared" si="44"/>
        <v/>
      </c>
      <c r="I231" s="19" t="str">
        <f t="shared" si="45"/>
        <v/>
      </c>
      <c r="J231" s="27" t="str">
        <f t="shared" si="46"/>
        <v/>
      </c>
      <c r="N231" s="19" t="str">
        <f t="shared" si="47"/>
        <v/>
      </c>
      <c r="O231" t="str">
        <f t="shared" si="48"/>
        <v/>
      </c>
      <c r="Q231" s="27" t="str">
        <f t="shared" si="52"/>
        <v/>
      </c>
      <c r="S231" t="str">
        <f t="shared" si="42"/>
        <v/>
      </c>
      <c r="Y231" t="s">
        <v>15278</v>
      </c>
      <c r="Z231" t="s">
        <v>15119</v>
      </c>
      <c r="AA231" s="19">
        <f t="shared" si="41"/>
        <v>228</v>
      </c>
      <c r="AB231" t="str">
        <f t="shared" si="49"/>
        <v>M-000228</v>
      </c>
      <c r="AD231">
        <f t="shared" si="43"/>
        <v>30001401</v>
      </c>
      <c r="AE231" t="s">
        <v>28</v>
      </c>
      <c r="AF231" t="s">
        <v>458</v>
      </c>
      <c r="AG231">
        <f t="shared" si="50"/>
        <v>1401</v>
      </c>
      <c r="AH231">
        <f t="shared" si="51"/>
        <v>30001401</v>
      </c>
      <c r="AK231" t="s">
        <v>232</v>
      </c>
      <c r="AL231">
        <v>9117</v>
      </c>
    </row>
    <row r="232" spans="8:38" x14ac:dyDescent="0.3">
      <c r="H232" s="19" t="str">
        <f t="shared" si="44"/>
        <v/>
      </c>
      <c r="I232" s="19" t="str">
        <f t="shared" si="45"/>
        <v/>
      </c>
      <c r="J232" s="27" t="str">
        <f t="shared" si="46"/>
        <v/>
      </c>
      <c r="N232" s="19" t="str">
        <f t="shared" si="47"/>
        <v/>
      </c>
      <c r="O232" t="str">
        <f t="shared" si="48"/>
        <v/>
      </c>
      <c r="Q232" s="27" t="str">
        <f t="shared" si="52"/>
        <v/>
      </c>
      <c r="S232" t="str">
        <f t="shared" si="42"/>
        <v/>
      </c>
      <c r="Y232" t="s">
        <v>15294</v>
      </c>
      <c r="Z232" t="s">
        <v>15119</v>
      </c>
      <c r="AA232" s="19">
        <f t="shared" si="41"/>
        <v>229</v>
      </c>
      <c r="AB232" t="str">
        <f t="shared" si="49"/>
        <v>M-000229</v>
      </c>
      <c r="AD232">
        <f t="shared" si="43"/>
        <v>30012302</v>
      </c>
      <c r="AE232" t="s">
        <v>293</v>
      </c>
      <c r="AF232" t="s">
        <v>458</v>
      </c>
      <c r="AG232">
        <f t="shared" si="50"/>
        <v>12302</v>
      </c>
      <c r="AH232">
        <f t="shared" si="51"/>
        <v>30012302</v>
      </c>
      <c r="AK232" t="s">
        <v>233</v>
      </c>
      <c r="AL232">
        <v>9118</v>
      </c>
    </row>
    <row r="233" spans="8:38" x14ac:dyDescent="0.3">
      <c r="H233" s="19" t="str">
        <f t="shared" si="44"/>
        <v/>
      </c>
      <c r="I233" s="19" t="str">
        <f t="shared" si="45"/>
        <v/>
      </c>
      <c r="J233" s="27" t="str">
        <f t="shared" si="46"/>
        <v/>
      </c>
      <c r="N233" s="19" t="str">
        <f t="shared" si="47"/>
        <v/>
      </c>
      <c r="O233" t="str">
        <f t="shared" si="48"/>
        <v/>
      </c>
      <c r="Q233" s="27" t="str">
        <f t="shared" si="52"/>
        <v/>
      </c>
      <c r="S233" t="str">
        <f t="shared" si="42"/>
        <v/>
      </c>
      <c r="Y233" t="s">
        <v>15313</v>
      </c>
      <c r="Z233" t="s">
        <v>15119</v>
      </c>
      <c r="AA233" s="19">
        <f t="shared" si="41"/>
        <v>230</v>
      </c>
      <c r="AB233" t="str">
        <f t="shared" si="49"/>
        <v>M-000230</v>
      </c>
      <c r="AD233">
        <f t="shared" si="43"/>
        <v>30013123</v>
      </c>
      <c r="AE233" t="s">
        <v>319</v>
      </c>
      <c r="AF233" t="s">
        <v>458</v>
      </c>
      <c r="AG233">
        <f t="shared" si="50"/>
        <v>13123</v>
      </c>
      <c r="AH233">
        <f t="shared" si="51"/>
        <v>30013123</v>
      </c>
      <c r="AK233" t="s">
        <v>234</v>
      </c>
      <c r="AL233">
        <v>9119</v>
      </c>
    </row>
    <row r="234" spans="8:38" x14ac:dyDescent="0.3">
      <c r="H234" s="19" t="str">
        <f t="shared" si="44"/>
        <v/>
      </c>
      <c r="I234" s="19" t="str">
        <f t="shared" si="45"/>
        <v/>
      </c>
      <c r="J234" s="27" t="str">
        <f t="shared" si="46"/>
        <v/>
      </c>
      <c r="N234" s="19" t="str">
        <f t="shared" si="47"/>
        <v/>
      </c>
      <c r="O234" t="str">
        <f t="shared" si="48"/>
        <v/>
      </c>
      <c r="Q234" s="27" t="str">
        <f t="shared" si="52"/>
        <v/>
      </c>
      <c r="S234" t="str">
        <f t="shared" si="42"/>
        <v/>
      </c>
      <c r="Y234" t="s">
        <v>15318</v>
      </c>
      <c r="Z234" t="s">
        <v>15119</v>
      </c>
      <c r="AA234" s="19">
        <f t="shared" si="41"/>
        <v>231</v>
      </c>
      <c r="AB234" t="str">
        <f t="shared" si="49"/>
        <v>M-000231</v>
      </c>
      <c r="AD234">
        <f t="shared" si="43"/>
        <v>30005105</v>
      </c>
      <c r="AE234" t="s">
        <v>66</v>
      </c>
      <c r="AF234" t="s">
        <v>458</v>
      </c>
      <c r="AG234">
        <f t="shared" si="50"/>
        <v>5105</v>
      </c>
      <c r="AH234">
        <f t="shared" si="51"/>
        <v>30005105</v>
      </c>
      <c r="AK234" t="s">
        <v>235</v>
      </c>
      <c r="AL234">
        <v>9120</v>
      </c>
    </row>
    <row r="235" spans="8:38" x14ac:dyDescent="0.3">
      <c r="H235" s="19" t="str">
        <f t="shared" si="44"/>
        <v/>
      </c>
      <c r="I235" s="19" t="str">
        <f t="shared" si="45"/>
        <v/>
      </c>
      <c r="J235" s="27" t="str">
        <f t="shared" si="46"/>
        <v/>
      </c>
      <c r="N235" s="19" t="str">
        <f t="shared" si="47"/>
        <v/>
      </c>
      <c r="O235" t="str">
        <f t="shared" si="48"/>
        <v/>
      </c>
      <c r="Q235" s="27" t="str">
        <f t="shared" si="52"/>
        <v/>
      </c>
      <c r="S235" t="str">
        <f t="shared" si="42"/>
        <v/>
      </c>
      <c r="Y235" t="s">
        <v>15323</v>
      </c>
      <c r="Z235" t="s">
        <v>15119</v>
      </c>
      <c r="AA235" s="19">
        <f t="shared" si="41"/>
        <v>232</v>
      </c>
      <c r="AB235" t="str">
        <f t="shared" si="49"/>
        <v>M-000232</v>
      </c>
      <c r="AD235">
        <f t="shared" si="43"/>
        <v>30009115</v>
      </c>
      <c r="AE235" t="s">
        <v>230</v>
      </c>
      <c r="AF235" t="s">
        <v>458</v>
      </c>
      <c r="AG235">
        <f t="shared" si="50"/>
        <v>9115</v>
      </c>
      <c r="AH235">
        <f t="shared" si="51"/>
        <v>30009115</v>
      </c>
      <c r="AK235" t="s">
        <v>236</v>
      </c>
      <c r="AL235">
        <v>9121</v>
      </c>
    </row>
    <row r="236" spans="8:38" x14ac:dyDescent="0.3">
      <c r="H236" s="19" t="str">
        <f t="shared" si="44"/>
        <v/>
      </c>
      <c r="I236" s="19" t="str">
        <f t="shared" si="45"/>
        <v/>
      </c>
      <c r="J236" s="27" t="str">
        <f t="shared" si="46"/>
        <v/>
      </c>
      <c r="N236" s="19" t="str">
        <f t="shared" si="47"/>
        <v/>
      </c>
      <c r="O236" t="str">
        <f t="shared" si="48"/>
        <v/>
      </c>
      <c r="Q236" s="27" t="str">
        <f t="shared" si="52"/>
        <v/>
      </c>
      <c r="S236" t="str">
        <f t="shared" si="42"/>
        <v/>
      </c>
      <c r="Y236" t="s">
        <v>15334</v>
      </c>
      <c r="Z236" t="s">
        <v>15119</v>
      </c>
      <c r="AA236" s="19">
        <f t="shared" si="41"/>
        <v>233</v>
      </c>
      <c r="AB236" t="str">
        <f t="shared" si="49"/>
        <v>M-000233</v>
      </c>
      <c r="AD236">
        <f t="shared" si="43"/>
        <v>30013124</v>
      </c>
      <c r="AE236" t="s">
        <v>320</v>
      </c>
      <c r="AF236" t="s">
        <v>458</v>
      </c>
      <c r="AG236">
        <f t="shared" si="50"/>
        <v>13124</v>
      </c>
      <c r="AH236">
        <f t="shared" si="51"/>
        <v>30013124</v>
      </c>
      <c r="AK236" t="s">
        <v>237</v>
      </c>
      <c r="AL236">
        <v>9201</v>
      </c>
    </row>
    <row r="237" spans="8:38" x14ac:dyDescent="0.3">
      <c r="H237" s="19" t="str">
        <f t="shared" si="44"/>
        <v/>
      </c>
      <c r="I237" s="19" t="str">
        <f t="shared" si="45"/>
        <v/>
      </c>
      <c r="J237" s="27" t="str">
        <f t="shared" si="46"/>
        <v/>
      </c>
      <c r="N237" s="19" t="str">
        <f t="shared" si="47"/>
        <v/>
      </c>
      <c r="O237" t="str">
        <f t="shared" si="48"/>
        <v/>
      </c>
      <c r="Q237" s="27" t="str">
        <f t="shared" si="52"/>
        <v/>
      </c>
      <c r="S237" t="str">
        <f t="shared" si="42"/>
        <v/>
      </c>
      <c r="Y237" t="s">
        <v>15339</v>
      </c>
      <c r="Z237" t="s">
        <v>15119</v>
      </c>
      <c r="AA237" s="19">
        <f t="shared" si="41"/>
        <v>234</v>
      </c>
      <c r="AB237" t="str">
        <f t="shared" si="49"/>
        <v>M-000234</v>
      </c>
      <c r="AD237">
        <f t="shared" si="43"/>
        <v>30013201</v>
      </c>
      <c r="AE237" t="s">
        <v>328</v>
      </c>
      <c r="AF237" t="s">
        <v>458</v>
      </c>
      <c r="AG237">
        <f t="shared" si="50"/>
        <v>13201</v>
      </c>
      <c r="AH237">
        <f t="shared" si="51"/>
        <v>30013201</v>
      </c>
      <c r="AK237" t="s">
        <v>238</v>
      </c>
      <c r="AL237">
        <v>9202</v>
      </c>
    </row>
    <row r="238" spans="8:38" x14ac:dyDescent="0.3">
      <c r="H238" s="19" t="str">
        <f t="shared" si="44"/>
        <v/>
      </c>
      <c r="I238" s="19" t="str">
        <f t="shared" si="45"/>
        <v/>
      </c>
      <c r="J238" s="27" t="str">
        <f t="shared" si="46"/>
        <v/>
      </c>
      <c r="N238" s="19" t="str">
        <f t="shared" si="47"/>
        <v/>
      </c>
      <c r="O238" t="str">
        <f t="shared" si="48"/>
        <v/>
      </c>
      <c r="Q238" s="27" t="str">
        <f t="shared" si="52"/>
        <v/>
      </c>
      <c r="S238" t="str">
        <f t="shared" si="42"/>
        <v/>
      </c>
      <c r="Y238" t="s">
        <v>15362</v>
      </c>
      <c r="Z238" t="s">
        <v>15119</v>
      </c>
      <c r="AA238" s="19">
        <f t="shared" si="41"/>
        <v>235</v>
      </c>
      <c r="AB238" t="str">
        <f t="shared" si="49"/>
        <v>M-000235</v>
      </c>
      <c r="AD238">
        <f t="shared" si="43"/>
        <v>30010101</v>
      </c>
      <c r="AE238" t="s">
        <v>248</v>
      </c>
      <c r="AF238" t="s">
        <v>458</v>
      </c>
      <c r="AG238">
        <f t="shared" si="50"/>
        <v>10101</v>
      </c>
      <c r="AH238">
        <f t="shared" si="51"/>
        <v>30010101</v>
      </c>
      <c r="AK238" t="s">
        <v>239</v>
      </c>
      <c r="AL238">
        <v>9203</v>
      </c>
    </row>
    <row r="239" spans="8:38" x14ac:dyDescent="0.3">
      <c r="H239" s="19" t="str">
        <f t="shared" si="44"/>
        <v/>
      </c>
      <c r="I239" s="19" t="str">
        <f t="shared" si="45"/>
        <v/>
      </c>
      <c r="J239" s="27" t="str">
        <f t="shared" si="46"/>
        <v/>
      </c>
      <c r="N239" s="19" t="str">
        <f t="shared" si="47"/>
        <v/>
      </c>
      <c r="O239" t="str">
        <f t="shared" si="48"/>
        <v/>
      </c>
      <c r="Q239" s="27" t="str">
        <f t="shared" si="52"/>
        <v/>
      </c>
      <c r="S239" t="str">
        <f t="shared" si="42"/>
        <v/>
      </c>
      <c r="Y239" t="s">
        <v>15371</v>
      </c>
      <c r="Z239" t="s">
        <v>15119</v>
      </c>
      <c r="AA239" s="19">
        <f t="shared" si="41"/>
        <v>236</v>
      </c>
      <c r="AB239" t="str">
        <f t="shared" si="49"/>
        <v>M-000236</v>
      </c>
      <c r="AD239">
        <f t="shared" si="43"/>
        <v>30010302</v>
      </c>
      <c r="AE239" t="s">
        <v>268</v>
      </c>
      <c r="AF239" t="s">
        <v>458</v>
      </c>
      <c r="AG239">
        <f t="shared" si="50"/>
        <v>10302</v>
      </c>
      <c r="AH239">
        <f t="shared" si="51"/>
        <v>30010302</v>
      </c>
      <c r="AK239" t="s">
        <v>240</v>
      </c>
      <c r="AL239">
        <v>9204</v>
      </c>
    </row>
    <row r="240" spans="8:38" x14ac:dyDescent="0.3">
      <c r="H240" s="19" t="str">
        <f t="shared" si="44"/>
        <v/>
      </c>
      <c r="I240" s="19" t="str">
        <f t="shared" si="45"/>
        <v/>
      </c>
      <c r="J240" s="27" t="str">
        <f t="shared" si="46"/>
        <v/>
      </c>
      <c r="N240" s="19" t="str">
        <f t="shared" si="47"/>
        <v/>
      </c>
      <c r="O240" t="str">
        <f t="shared" si="48"/>
        <v/>
      </c>
      <c r="Q240" s="27" t="str">
        <f t="shared" si="52"/>
        <v/>
      </c>
      <c r="S240" t="str">
        <f t="shared" si="42"/>
        <v/>
      </c>
      <c r="Y240" t="s">
        <v>15391</v>
      </c>
      <c r="Z240" t="s">
        <v>15119</v>
      </c>
      <c r="AA240" s="19">
        <f t="shared" si="41"/>
        <v>237</v>
      </c>
      <c r="AB240" t="str">
        <f t="shared" si="49"/>
        <v>M-000237</v>
      </c>
      <c r="AD240">
        <f t="shared" si="43"/>
        <v>30010109</v>
      </c>
      <c r="AE240" t="s">
        <v>256</v>
      </c>
      <c r="AF240" t="s">
        <v>458</v>
      </c>
      <c r="AG240">
        <f t="shared" si="50"/>
        <v>10109</v>
      </c>
      <c r="AH240">
        <f t="shared" si="51"/>
        <v>30010109</v>
      </c>
      <c r="AK240" t="s">
        <v>241</v>
      </c>
      <c r="AL240">
        <v>9205</v>
      </c>
    </row>
    <row r="241" spans="8:38" x14ac:dyDescent="0.3">
      <c r="H241" s="19" t="str">
        <f t="shared" si="44"/>
        <v/>
      </c>
      <c r="I241" s="19" t="str">
        <f t="shared" si="45"/>
        <v/>
      </c>
      <c r="J241" s="27" t="str">
        <f t="shared" si="46"/>
        <v/>
      </c>
      <c r="N241" s="19" t="str">
        <f t="shared" si="47"/>
        <v/>
      </c>
      <c r="O241" t="str">
        <f t="shared" si="48"/>
        <v/>
      </c>
      <c r="Q241" s="27" t="str">
        <f t="shared" si="52"/>
        <v/>
      </c>
      <c r="S241" t="str">
        <f t="shared" si="42"/>
        <v/>
      </c>
      <c r="Y241" t="s">
        <v>15415</v>
      </c>
      <c r="Z241" t="s">
        <v>15119</v>
      </c>
      <c r="AA241" s="19">
        <f t="shared" si="41"/>
        <v>238</v>
      </c>
      <c r="AB241" t="str">
        <f t="shared" si="49"/>
        <v>M-000238</v>
      </c>
      <c r="AD241">
        <f t="shared" si="43"/>
        <v>30006309</v>
      </c>
      <c r="AE241" t="s">
        <v>131</v>
      </c>
      <c r="AF241" t="s">
        <v>458</v>
      </c>
      <c r="AG241">
        <f t="shared" si="50"/>
        <v>6309</v>
      </c>
      <c r="AH241">
        <f t="shared" si="51"/>
        <v>30006309</v>
      </c>
      <c r="AK241" t="s">
        <v>242</v>
      </c>
      <c r="AL241">
        <v>9206</v>
      </c>
    </row>
    <row r="242" spans="8:38" x14ac:dyDescent="0.3">
      <c r="H242" s="19" t="str">
        <f t="shared" si="44"/>
        <v/>
      </c>
      <c r="I242" s="19" t="str">
        <f t="shared" si="45"/>
        <v/>
      </c>
      <c r="J242" s="27" t="str">
        <f t="shared" si="46"/>
        <v/>
      </c>
      <c r="N242" s="19" t="str">
        <f t="shared" si="47"/>
        <v/>
      </c>
      <c r="O242" t="str">
        <f t="shared" si="48"/>
        <v/>
      </c>
      <c r="Q242" s="27" t="str">
        <f t="shared" si="52"/>
        <v/>
      </c>
      <c r="S242" t="str">
        <f t="shared" si="42"/>
        <v/>
      </c>
      <c r="Y242" t="s">
        <v>15421</v>
      </c>
      <c r="Z242" t="s">
        <v>15119</v>
      </c>
      <c r="AA242" s="19">
        <f t="shared" si="41"/>
        <v>239</v>
      </c>
      <c r="AB242" t="str">
        <f t="shared" si="49"/>
        <v>M-000239</v>
      </c>
      <c r="AD242">
        <f t="shared" si="43"/>
        <v>30004304</v>
      </c>
      <c r="AE242" t="s">
        <v>61</v>
      </c>
      <c r="AF242" t="s">
        <v>458</v>
      </c>
      <c r="AG242">
        <f t="shared" si="50"/>
        <v>4304</v>
      </c>
      <c r="AH242">
        <f t="shared" si="51"/>
        <v>30004304</v>
      </c>
      <c r="AK242" t="s">
        <v>243</v>
      </c>
      <c r="AL242">
        <v>9207</v>
      </c>
    </row>
    <row r="243" spans="8:38" x14ac:dyDescent="0.3">
      <c r="H243" s="19" t="str">
        <f t="shared" si="44"/>
        <v/>
      </c>
      <c r="I243" s="19" t="str">
        <f t="shared" si="45"/>
        <v/>
      </c>
      <c r="J243" s="27" t="str">
        <f t="shared" si="46"/>
        <v/>
      </c>
      <c r="N243" s="19" t="str">
        <f t="shared" si="47"/>
        <v/>
      </c>
      <c r="O243" t="str">
        <f t="shared" si="48"/>
        <v/>
      </c>
      <c r="Q243" s="27" t="str">
        <f t="shared" si="52"/>
        <v/>
      </c>
      <c r="S243" t="str">
        <f t="shared" si="42"/>
        <v/>
      </c>
      <c r="Y243" t="s">
        <v>15426</v>
      </c>
      <c r="Z243" t="s">
        <v>15119</v>
      </c>
      <c r="AA243" s="19">
        <f t="shared" si="41"/>
        <v>240</v>
      </c>
      <c r="AB243" t="str">
        <f t="shared" si="49"/>
        <v>M-000240</v>
      </c>
      <c r="AD243">
        <f t="shared" si="43"/>
        <v>30012101</v>
      </c>
      <c r="AE243" t="s">
        <v>287</v>
      </c>
      <c r="AF243" t="s">
        <v>458</v>
      </c>
      <c r="AG243">
        <f t="shared" si="50"/>
        <v>12101</v>
      </c>
      <c r="AH243">
        <f t="shared" si="51"/>
        <v>30012101</v>
      </c>
      <c r="AK243" t="s">
        <v>244</v>
      </c>
      <c r="AL243">
        <v>9208</v>
      </c>
    </row>
    <row r="244" spans="8:38" x14ac:dyDescent="0.3">
      <c r="H244" s="19" t="str">
        <f t="shared" si="44"/>
        <v/>
      </c>
      <c r="I244" s="19" t="str">
        <f t="shared" si="45"/>
        <v/>
      </c>
      <c r="J244" s="27" t="str">
        <f t="shared" si="46"/>
        <v/>
      </c>
      <c r="N244" s="19" t="str">
        <f t="shared" si="47"/>
        <v/>
      </c>
      <c r="O244" t="str">
        <f t="shared" si="48"/>
        <v/>
      </c>
      <c r="Q244" s="27" t="str">
        <f t="shared" si="52"/>
        <v/>
      </c>
      <c r="S244" t="str">
        <f t="shared" si="42"/>
        <v/>
      </c>
      <c r="Y244" t="s">
        <v>15431</v>
      </c>
      <c r="Z244" t="s">
        <v>15119</v>
      </c>
      <c r="AA244" s="19">
        <f t="shared" si="41"/>
        <v>241</v>
      </c>
      <c r="AB244" t="str">
        <f t="shared" si="49"/>
        <v>M-000241</v>
      </c>
      <c r="AD244">
        <f t="shared" si="43"/>
        <v>30010206</v>
      </c>
      <c r="AE244" t="s">
        <v>262</v>
      </c>
      <c r="AF244" t="s">
        <v>458</v>
      </c>
      <c r="AG244">
        <f t="shared" si="50"/>
        <v>10206</v>
      </c>
      <c r="AH244">
        <f t="shared" si="51"/>
        <v>30010206</v>
      </c>
      <c r="AK244" t="s">
        <v>245</v>
      </c>
      <c r="AL244">
        <v>9209</v>
      </c>
    </row>
    <row r="245" spans="8:38" x14ac:dyDescent="0.3">
      <c r="H245" s="19" t="str">
        <f t="shared" si="44"/>
        <v/>
      </c>
      <c r="I245" s="19" t="str">
        <f t="shared" si="45"/>
        <v/>
      </c>
      <c r="J245" s="27" t="str">
        <f t="shared" si="46"/>
        <v/>
      </c>
      <c r="N245" s="19" t="str">
        <f t="shared" si="47"/>
        <v/>
      </c>
      <c r="O245" t="str">
        <f t="shared" si="48"/>
        <v/>
      </c>
      <c r="Q245" s="27" t="str">
        <f t="shared" si="52"/>
        <v/>
      </c>
      <c r="S245" t="str">
        <f t="shared" si="42"/>
        <v/>
      </c>
      <c r="Y245" t="s">
        <v>15437</v>
      </c>
      <c r="Z245" t="s">
        <v>15119</v>
      </c>
      <c r="AA245" s="19">
        <f t="shared" si="41"/>
        <v>242</v>
      </c>
      <c r="AB245" t="str">
        <f t="shared" si="49"/>
        <v>M-000242</v>
      </c>
      <c r="AD245">
        <f t="shared" si="43"/>
        <v>30009208</v>
      </c>
      <c r="AE245" t="s">
        <v>244</v>
      </c>
      <c r="AF245" t="s">
        <v>458</v>
      </c>
      <c r="AG245">
        <f t="shared" si="50"/>
        <v>9208</v>
      </c>
      <c r="AH245">
        <f t="shared" si="51"/>
        <v>30009208</v>
      </c>
      <c r="AK245" t="s">
        <v>246</v>
      </c>
      <c r="AL245">
        <v>9210</v>
      </c>
    </row>
    <row r="246" spans="8:38" x14ac:dyDescent="0.3">
      <c r="H246" s="19" t="str">
        <f t="shared" si="44"/>
        <v/>
      </c>
      <c r="I246" s="19" t="str">
        <f t="shared" si="45"/>
        <v/>
      </c>
      <c r="J246" s="27" t="str">
        <f t="shared" si="46"/>
        <v/>
      </c>
      <c r="N246" s="19" t="str">
        <f t="shared" si="47"/>
        <v/>
      </c>
      <c r="O246" t="str">
        <f t="shared" si="48"/>
        <v/>
      </c>
      <c r="Q246" s="27" t="str">
        <f t="shared" si="52"/>
        <v/>
      </c>
      <c r="S246" t="str">
        <f t="shared" si="42"/>
        <v/>
      </c>
      <c r="Y246" t="s">
        <v>15458</v>
      </c>
      <c r="Z246" t="s">
        <v>15119</v>
      </c>
      <c r="AA246" s="19">
        <f t="shared" si="41"/>
        <v>243</v>
      </c>
      <c r="AB246" t="str">
        <f t="shared" si="49"/>
        <v>M-000243</v>
      </c>
      <c r="AD246">
        <f t="shared" si="43"/>
        <v>30010303</v>
      </c>
      <c r="AE246" t="s">
        <v>269</v>
      </c>
      <c r="AF246" t="s">
        <v>458</v>
      </c>
      <c r="AG246">
        <f t="shared" si="50"/>
        <v>10303</v>
      </c>
      <c r="AH246">
        <f t="shared" si="51"/>
        <v>30010303</v>
      </c>
      <c r="AK246" t="s">
        <v>247</v>
      </c>
      <c r="AL246">
        <v>9211</v>
      </c>
    </row>
    <row r="247" spans="8:38" x14ac:dyDescent="0.3">
      <c r="H247" s="19" t="str">
        <f t="shared" si="44"/>
        <v/>
      </c>
      <c r="I247" s="19" t="str">
        <f t="shared" si="45"/>
        <v/>
      </c>
      <c r="J247" s="27" t="str">
        <f t="shared" si="46"/>
        <v/>
      </c>
      <c r="N247" s="19" t="str">
        <f t="shared" si="47"/>
        <v/>
      </c>
      <c r="O247" t="str">
        <f t="shared" si="48"/>
        <v/>
      </c>
      <c r="Q247" s="27" t="str">
        <f t="shared" si="52"/>
        <v/>
      </c>
      <c r="S247" t="str">
        <f t="shared" si="42"/>
        <v/>
      </c>
      <c r="Y247" t="s">
        <v>15483</v>
      </c>
      <c r="Z247" t="s">
        <v>15119</v>
      </c>
      <c r="AA247" s="19">
        <f t="shared" si="41"/>
        <v>244</v>
      </c>
      <c r="AB247" t="str">
        <f t="shared" si="49"/>
        <v>M-000244</v>
      </c>
      <c r="AD247">
        <f t="shared" si="43"/>
        <v>30005705</v>
      </c>
      <c r="AE247" t="s">
        <v>94</v>
      </c>
      <c r="AF247" t="s">
        <v>458</v>
      </c>
      <c r="AG247">
        <f t="shared" si="50"/>
        <v>5705</v>
      </c>
      <c r="AH247">
        <f t="shared" si="51"/>
        <v>30005705</v>
      </c>
      <c r="AK247" t="s">
        <v>248</v>
      </c>
      <c r="AL247">
        <v>10101</v>
      </c>
    </row>
    <row r="248" spans="8:38" x14ac:dyDescent="0.3">
      <c r="H248" s="19" t="str">
        <f t="shared" si="44"/>
        <v/>
      </c>
      <c r="I248" s="19" t="str">
        <f t="shared" si="45"/>
        <v/>
      </c>
      <c r="J248" s="27" t="str">
        <f t="shared" si="46"/>
        <v/>
      </c>
      <c r="N248" s="19" t="str">
        <f t="shared" si="47"/>
        <v/>
      </c>
      <c r="O248" t="str">
        <f t="shared" si="48"/>
        <v/>
      </c>
      <c r="Q248" s="27" t="str">
        <f t="shared" si="52"/>
        <v/>
      </c>
      <c r="S248" t="str">
        <f t="shared" si="42"/>
        <v/>
      </c>
      <c r="Y248" t="s">
        <v>15490</v>
      </c>
      <c r="Z248" t="s">
        <v>15119</v>
      </c>
      <c r="AA248" s="19">
        <f t="shared" ref="AA248:AA311" si="53">+IF(Y248="","",AA247+1)</f>
        <v>245</v>
      </c>
      <c r="AB248" t="str">
        <f t="shared" si="49"/>
        <v>M-000245</v>
      </c>
      <c r="AD248">
        <f t="shared" si="43"/>
        <v>30015201</v>
      </c>
      <c r="AE248" t="s">
        <v>361</v>
      </c>
      <c r="AF248" t="s">
        <v>458</v>
      </c>
      <c r="AG248">
        <f t="shared" si="50"/>
        <v>15201</v>
      </c>
      <c r="AH248">
        <f t="shared" si="51"/>
        <v>30015201</v>
      </c>
      <c r="AK248" t="s">
        <v>249</v>
      </c>
      <c r="AL248">
        <v>10102</v>
      </c>
    </row>
    <row r="249" spans="8:38" x14ac:dyDescent="0.3">
      <c r="H249" s="19" t="str">
        <f t="shared" si="44"/>
        <v/>
      </c>
      <c r="I249" s="19" t="str">
        <f t="shared" si="45"/>
        <v/>
      </c>
      <c r="J249" s="27" t="str">
        <f t="shared" si="46"/>
        <v/>
      </c>
      <c r="N249" s="19" t="str">
        <f t="shared" si="47"/>
        <v/>
      </c>
      <c r="O249" t="str">
        <f t="shared" si="48"/>
        <v/>
      </c>
      <c r="Q249" s="27" t="str">
        <f t="shared" si="52"/>
        <v/>
      </c>
      <c r="S249" t="str">
        <f t="shared" si="42"/>
        <v/>
      </c>
      <c r="Y249" t="s">
        <v>15497</v>
      </c>
      <c r="Z249" t="s">
        <v>15119</v>
      </c>
      <c r="AA249" s="19">
        <f t="shared" si="53"/>
        <v>246</v>
      </c>
      <c r="AB249" t="str">
        <f t="shared" si="49"/>
        <v>M-000246</v>
      </c>
      <c r="AD249">
        <f t="shared" si="43"/>
        <v>30010304</v>
      </c>
      <c r="AE249" t="s">
        <v>270</v>
      </c>
      <c r="AF249" t="s">
        <v>458</v>
      </c>
      <c r="AG249">
        <f t="shared" si="50"/>
        <v>10304</v>
      </c>
      <c r="AH249">
        <f t="shared" si="51"/>
        <v>30010304</v>
      </c>
      <c r="AK249" t="s">
        <v>250</v>
      </c>
      <c r="AL249">
        <v>10103</v>
      </c>
    </row>
    <row r="250" spans="8:38" x14ac:dyDescent="0.3">
      <c r="H250" s="19" t="str">
        <f t="shared" si="44"/>
        <v/>
      </c>
      <c r="I250" s="19" t="str">
        <f t="shared" si="45"/>
        <v/>
      </c>
      <c r="J250" s="27" t="str">
        <f t="shared" si="46"/>
        <v/>
      </c>
      <c r="N250" s="19" t="str">
        <f t="shared" si="47"/>
        <v/>
      </c>
      <c r="O250" t="str">
        <f t="shared" si="48"/>
        <v/>
      </c>
      <c r="Q250" s="27" t="str">
        <f t="shared" si="52"/>
        <v/>
      </c>
      <c r="S250" t="str">
        <f t="shared" si="42"/>
        <v/>
      </c>
      <c r="Y250" t="s">
        <v>15515</v>
      </c>
      <c r="Z250" t="s">
        <v>15119</v>
      </c>
      <c r="AA250" s="19">
        <f t="shared" si="53"/>
        <v>247</v>
      </c>
      <c r="AB250" t="str">
        <f t="shared" si="49"/>
        <v>M-000247</v>
      </c>
      <c r="AD250">
        <f t="shared" si="43"/>
        <v>30010207</v>
      </c>
      <c r="AE250" t="s">
        <v>263</v>
      </c>
      <c r="AF250" t="s">
        <v>458</v>
      </c>
      <c r="AG250">
        <f t="shared" si="50"/>
        <v>10207</v>
      </c>
      <c r="AH250">
        <f t="shared" si="51"/>
        <v>30010207</v>
      </c>
      <c r="AK250" t="s">
        <v>251</v>
      </c>
      <c r="AL250">
        <v>10104</v>
      </c>
    </row>
    <row r="251" spans="8:38" x14ac:dyDescent="0.3">
      <c r="H251" s="19" t="str">
        <f t="shared" si="44"/>
        <v/>
      </c>
      <c r="I251" s="19" t="str">
        <f t="shared" si="45"/>
        <v/>
      </c>
      <c r="J251" s="27" t="str">
        <f t="shared" si="46"/>
        <v/>
      </c>
      <c r="N251" s="19" t="str">
        <f t="shared" si="47"/>
        <v/>
      </c>
      <c r="O251" t="str">
        <f t="shared" si="48"/>
        <v/>
      </c>
      <c r="Q251" s="27" t="str">
        <f t="shared" si="52"/>
        <v/>
      </c>
      <c r="S251" t="str">
        <f t="shared" si="42"/>
        <v/>
      </c>
      <c r="Y251" t="s">
        <v>15535</v>
      </c>
      <c r="Z251" t="s">
        <v>15119</v>
      </c>
      <c r="AA251" s="19">
        <f t="shared" si="53"/>
        <v>248</v>
      </c>
      <c r="AB251" t="str">
        <f t="shared" si="49"/>
        <v>M-000248</v>
      </c>
      <c r="AD251">
        <f t="shared" si="43"/>
        <v>30010208</v>
      </c>
      <c r="AE251" t="s">
        <v>264</v>
      </c>
      <c r="AF251" t="s">
        <v>458</v>
      </c>
      <c r="AG251">
        <f t="shared" si="50"/>
        <v>10208</v>
      </c>
      <c r="AH251">
        <f t="shared" si="51"/>
        <v>30010208</v>
      </c>
      <c r="AK251" t="s">
        <v>252</v>
      </c>
      <c r="AL251">
        <v>10105</v>
      </c>
    </row>
    <row r="252" spans="8:38" x14ac:dyDescent="0.3">
      <c r="H252" s="19" t="str">
        <f t="shared" si="44"/>
        <v/>
      </c>
      <c r="I252" s="19" t="str">
        <f t="shared" si="45"/>
        <v/>
      </c>
      <c r="J252" s="27" t="str">
        <f t="shared" si="46"/>
        <v/>
      </c>
      <c r="N252" s="19" t="str">
        <f t="shared" si="47"/>
        <v/>
      </c>
      <c r="O252" t="str">
        <f t="shared" si="48"/>
        <v/>
      </c>
      <c r="Q252" s="27" t="str">
        <f t="shared" si="52"/>
        <v/>
      </c>
      <c r="S252" t="str">
        <f t="shared" si="42"/>
        <v/>
      </c>
      <c r="Y252" t="s">
        <v>15552</v>
      </c>
      <c r="Z252" t="s">
        <v>15119</v>
      </c>
      <c r="AA252" s="19">
        <f t="shared" si="53"/>
        <v>249</v>
      </c>
      <c r="AB252" t="str">
        <f t="shared" si="49"/>
        <v>M-000249</v>
      </c>
      <c r="AD252">
        <f t="shared" si="43"/>
        <v>30010209</v>
      </c>
      <c r="AE252" t="s">
        <v>265</v>
      </c>
      <c r="AF252" t="s">
        <v>458</v>
      </c>
      <c r="AG252">
        <f t="shared" si="50"/>
        <v>10209</v>
      </c>
      <c r="AH252">
        <f t="shared" si="51"/>
        <v>30010209</v>
      </c>
      <c r="AK252" t="s">
        <v>253</v>
      </c>
      <c r="AL252">
        <v>10106</v>
      </c>
    </row>
    <row r="253" spans="8:38" x14ac:dyDescent="0.3">
      <c r="H253" s="19" t="str">
        <f t="shared" si="44"/>
        <v/>
      </c>
      <c r="I253" s="19" t="str">
        <f t="shared" si="45"/>
        <v/>
      </c>
      <c r="J253" s="27" t="str">
        <f t="shared" si="46"/>
        <v/>
      </c>
      <c r="N253" s="19" t="str">
        <f t="shared" si="47"/>
        <v/>
      </c>
      <c r="O253" t="str">
        <f t="shared" si="48"/>
        <v/>
      </c>
      <c r="Q253" s="27" t="str">
        <f t="shared" si="52"/>
        <v/>
      </c>
      <c r="S253" t="str">
        <f t="shared" si="42"/>
        <v/>
      </c>
      <c r="Y253" t="s">
        <v>15557</v>
      </c>
      <c r="Z253" t="s">
        <v>15119</v>
      </c>
      <c r="AA253" s="19">
        <f t="shared" si="53"/>
        <v>250</v>
      </c>
      <c r="AB253" t="str">
        <f t="shared" si="49"/>
        <v>M-000250</v>
      </c>
      <c r="AD253">
        <f t="shared" si="43"/>
        <v>30008308</v>
      </c>
      <c r="AE253" t="s">
        <v>188</v>
      </c>
      <c r="AF253" t="s">
        <v>458</v>
      </c>
      <c r="AG253">
        <f t="shared" si="50"/>
        <v>8308</v>
      </c>
      <c r="AH253">
        <f t="shared" si="51"/>
        <v>30008308</v>
      </c>
      <c r="AK253" t="s">
        <v>254</v>
      </c>
      <c r="AL253">
        <v>10107</v>
      </c>
    </row>
    <row r="254" spans="8:38" x14ac:dyDescent="0.3">
      <c r="H254" s="19" t="str">
        <f t="shared" si="44"/>
        <v/>
      </c>
      <c r="I254" s="19" t="str">
        <f t="shared" si="45"/>
        <v/>
      </c>
      <c r="J254" s="27" t="str">
        <f t="shared" si="46"/>
        <v/>
      </c>
      <c r="N254" s="19" t="str">
        <f t="shared" si="47"/>
        <v/>
      </c>
      <c r="O254" t="str">
        <f t="shared" si="48"/>
        <v/>
      </c>
      <c r="Q254" s="27" t="str">
        <f t="shared" si="52"/>
        <v/>
      </c>
      <c r="S254" t="str">
        <f t="shared" si="42"/>
        <v/>
      </c>
      <c r="Y254" t="s">
        <v>15562</v>
      </c>
      <c r="Z254" t="s">
        <v>15119</v>
      </c>
      <c r="AA254" s="19">
        <f t="shared" si="53"/>
        <v>251</v>
      </c>
      <c r="AB254" t="str">
        <f t="shared" si="49"/>
        <v>M-000251</v>
      </c>
      <c r="AD254">
        <f t="shared" si="43"/>
        <v>30013125</v>
      </c>
      <c r="AE254" t="s">
        <v>321</v>
      </c>
      <c r="AF254" t="s">
        <v>458</v>
      </c>
      <c r="AG254">
        <f t="shared" si="50"/>
        <v>13125</v>
      </c>
      <c r="AH254">
        <f t="shared" si="51"/>
        <v>30013125</v>
      </c>
      <c r="AK254" t="s">
        <v>255</v>
      </c>
      <c r="AL254">
        <v>10108</v>
      </c>
    </row>
    <row r="255" spans="8:38" x14ac:dyDescent="0.3">
      <c r="H255" s="19" t="str">
        <f t="shared" si="44"/>
        <v/>
      </c>
      <c r="I255" s="19" t="str">
        <f t="shared" si="45"/>
        <v/>
      </c>
      <c r="J255" s="27" t="str">
        <f t="shared" si="46"/>
        <v/>
      </c>
      <c r="N255" s="19" t="str">
        <f t="shared" si="47"/>
        <v/>
      </c>
      <c r="O255" t="str">
        <f t="shared" si="48"/>
        <v/>
      </c>
      <c r="Q255" s="27" t="str">
        <f t="shared" si="52"/>
        <v/>
      </c>
      <c r="S255" t="str">
        <f t="shared" si="42"/>
        <v/>
      </c>
      <c r="Y255" t="s">
        <v>15568</v>
      </c>
      <c r="Z255" t="s">
        <v>15119</v>
      </c>
      <c r="AA255" s="19">
        <f t="shared" si="53"/>
        <v>252</v>
      </c>
      <c r="AB255" t="str">
        <f t="shared" si="49"/>
        <v>M-000252</v>
      </c>
      <c r="AD255">
        <f t="shared" si="43"/>
        <v>30008309</v>
      </c>
      <c r="AE255" t="s">
        <v>189</v>
      </c>
      <c r="AF255" t="s">
        <v>458</v>
      </c>
      <c r="AG255">
        <f t="shared" si="50"/>
        <v>8309</v>
      </c>
      <c r="AH255">
        <f t="shared" si="51"/>
        <v>30008309</v>
      </c>
      <c r="AK255" t="s">
        <v>256</v>
      </c>
      <c r="AL255">
        <v>10109</v>
      </c>
    </row>
    <row r="256" spans="8:38" x14ac:dyDescent="0.3">
      <c r="H256" s="19" t="str">
        <f t="shared" si="44"/>
        <v/>
      </c>
      <c r="I256" s="19" t="str">
        <f t="shared" si="45"/>
        <v/>
      </c>
      <c r="J256" s="27" t="str">
        <f t="shared" si="46"/>
        <v/>
      </c>
      <c r="N256" s="19" t="str">
        <f t="shared" si="47"/>
        <v/>
      </c>
      <c r="O256" t="str">
        <f t="shared" si="48"/>
        <v/>
      </c>
      <c r="Q256" s="27" t="str">
        <f t="shared" si="52"/>
        <v/>
      </c>
      <c r="S256" t="str">
        <f t="shared" si="42"/>
        <v/>
      </c>
      <c r="Y256" t="s">
        <v>15577</v>
      </c>
      <c r="Z256" t="s">
        <v>15119</v>
      </c>
      <c r="AA256" s="19">
        <f t="shared" si="53"/>
        <v>253</v>
      </c>
      <c r="AB256" t="str">
        <f t="shared" si="49"/>
        <v>M-000253</v>
      </c>
      <c r="AD256">
        <f t="shared" si="43"/>
        <v>30016107</v>
      </c>
      <c r="AE256" t="s">
        <v>207</v>
      </c>
      <c r="AF256" t="s">
        <v>458</v>
      </c>
      <c r="AG256">
        <f t="shared" si="50"/>
        <v>16107</v>
      </c>
      <c r="AH256">
        <f t="shared" si="51"/>
        <v>30016107</v>
      </c>
      <c r="AK256" t="s">
        <v>257</v>
      </c>
      <c r="AL256">
        <v>10201</v>
      </c>
    </row>
    <row r="257" spans="8:38" x14ac:dyDescent="0.3">
      <c r="H257" s="19" t="str">
        <f t="shared" si="44"/>
        <v/>
      </c>
      <c r="I257" s="19" t="str">
        <f t="shared" si="45"/>
        <v/>
      </c>
      <c r="J257" s="27" t="str">
        <f t="shared" si="46"/>
        <v/>
      </c>
      <c r="N257" s="19" t="str">
        <f t="shared" si="47"/>
        <v/>
      </c>
      <c r="O257" t="str">
        <f t="shared" si="48"/>
        <v/>
      </c>
      <c r="Q257" s="27" t="str">
        <f t="shared" si="52"/>
        <v/>
      </c>
      <c r="S257" t="str">
        <f t="shared" si="42"/>
        <v/>
      </c>
      <c r="Y257" t="s">
        <v>15592</v>
      </c>
      <c r="Z257" t="s">
        <v>15119</v>
      </c>
      <c r="AA257" s="19">
        <f t="shared" si="53"/>
        <v>254</v>
      </c>
      <c r="AB257" t="str">
        <f t="shared" si="49"/>
        <v>M-000254</v>
      </c>
      <c r="AD257">
        <f t="shared" si="43"/>
        <v>30005501</v>
      </c>
      <c r="AE257" t="s">
        <v>79</v>
      </c>
      <c r="AF257" t="s">
        <v>458</v>
      </c>
      <c r="AG257">
        <f t="shared" si="50"/>
        <v>5501</v>
      </c>
      <c r="AH257">
        <f t="shared" si="51"/>
        <v>30005501</v>
      </c>
      <c r="AK257" t="s">
        <v>258</v>
      </c>
      <c r="AL257">
        <v>10202</v>
      </c>
    </row>
    <row r="258" spans="8:38" x14ac:dyDescent="0.3">
      <c r="H258" s="19" t="str">
        <f t="shared" si="44"/>
        <v/>
      </c>
      <c r="I258" s="19" t="str">
        <f t="shared" si="45"/>
        <v/>
      </c>
      <c r="J258" s="27" t="str">
        <f t="shared" si="46"/>
        <v/>
      </c>
      <c r="N258" s="19" t="str">
        <f t="shared" si="47"/>
        <v/>
      </c>
      <c r="O258" t="str">
        <f t="shared" si="48"/>
        <v/>
      </c>
      <c r="Q258" s="27" t="str">
        <f t="shared" si="52"/>
        <v/>
      </c>
      <c r="S258" t="str">
        <f t="shared" si="42"/>
        <v/>
      </c>
      <c r="Y258" t="s">
        <v>15602</v>
      </c>
      <c r="Z258" t="s">
        <v>15119</v>
      </c>
      <c r="AA258" s="19">
        <f t="shared" si="53"/>
        <v>255</v>
      </c>
      <c r="AB258" t="str">
        <f t="shared" si="49"/>
        <v>M-000255</v>
      </c>
      <c r="AD258">
        <f t="shared" si="43"/>
        <v>30005801</v>
      </c>
      <c r="AE258" t="s">
        <v>96</v>
      </c>
      <c r="AF258" t="s">
        <v>458</v>
      </c>
      <c r="AG258">
        <f t="shared" si="50"/>
        <v>5801</v>
      </c>
      <c r="AH258">
        <f t="shared" si="51"/>
        <v>30005801</v>
      </c>
      <c r="AK258" t="s">
        <v>259</v>
      </c>
      <c r="AL258">
        <v>10203</v>
      </c>
    </row>
    <row r="259" spans="8:38" x14ac:dyDescent="0.3">
      <c r="H259" s="19" t="str">
        <f t="shared" si="44"/>
        <v/>
      </c>
      <c r="I259" s="19" t="str">
        <f t="shared" si="45"/>
        <v/>
      </c>
      <c r="J259" s="27" t="str">
        <f t="shared" si="46"/>
        <v/>
      </c>
      <c r="N259" s="19" t="str">
        <f t="shared" si="47"/>
        <v/>
      </c>
      <c r="O259" t="str">
        <f t="shared" si="48"/>
        <v/>
      </c>
      <c r="Q259" s="27" t="str">
        <f t="shared" si="52"/>
        <v/>
      </c>
      <c r="S259" t="str">
        <f t="shared" si="42"/>
        <v/>
      </c>
      <c r="Y259" t="s">
        <v>15607</v>
      </c>
      <c r="Z259" t="s">
        <v>15119</v>
      </c>
      <c r="AA259" s="19">
        <f t="shared" si="53"/>
        <v>256</v>
      </c>
      <c r="AB259" t="str">
        <f t="shared" si="49"/>
        <v>M-000256</v>
      </c>
      <c r="AD259">
        <f t="shared" si="43"/>
        <v>30010210</v>
      </c>
      <c r="AE259" t="s">
        <v>266</v>
      </c>
      <c r="AF259" t="s">
        <v>458</v>
      </c>
      <c r="AG259">
        <f t="shared" si="50"/>
        <v>10210</v>
      </c>
      <c r="AH259">
        <f t="shared" si="51"/>
        <v>30010210</v>
      </c>
      <c r="AK259" t="s">
        <v>260</v>
      </c>
      <c r="AL259">
        <v>10204</v>
      </c>
    </row>
    <row r="260" spans="8:38" x14ac:dyDescent="0.3">
      <c r="H260" s="19" t="str">
        <f t="shared" si="44"/>
        <v/>
      </c>
      <c r="I260" s="19" t="str">
        <f t="shared" si="45"/>
        <v/>
      </c>
      <c r="J260" s="27" t="str">
        <f t="shared" si="46"/>
        <v/>
      </c>
      <c r="N260" s="19" t="str">
        <f t="shared" si="47"/>
        <v/>
      </c>
      <c r="O260" t="str">
        <f t="shared" si="48"/>
        <v/>
      </c>
      <c r="Q260" s="27" t="str">
        <f t="shared" si="52"/>
        <v/>
      </c>
      <c r="S260" t="str">
        <f t="shared" ref="S260:S323" si="54">+Q260</f>
        <v/>
      </c>
      <c r="Y260" t="s">
        <v>15612</v>
      </c>
      <c r="Z260" t="s">
        <v>15119</v>
      </c>
      <c r="AA260" s="19">
        <f t="shared" si="53"/>
        <v>257</v>
      </c>
      <c r="AB260" t="str">
        <f t="shared" si="49"/>
        <v>M-000257</v>
      </c>
      <c r="AD260">
        <f t="shared" ref="AD260:AD323" si="55">++IF(AE260="","",VLOOKUP(AF260,$R$4:$S$50,2,0)*10000000+AG260)</f>
        <v>30006114</v>
      </c>
      <c r="AE260" t="s">
        <v>113</v>
      </c>
      <c r="AF260" t="s">
        <v>458</v>
      </c>
      <c r="AG260">
        <f t="shared" si="50"/>
        <v>6114</v>
      </c>
      <c r="AH260">
        <f t="shared" si="51"/>
        <v>30006114</v>
      </c>
      <c r="AK260" t="s">
        <v>261</v>
      </c>
      <c r="AL260">
        <v>10205</v>
      </c>
    </row>
    <row r="261" spans="8:38" x14ac:dyDescent="0.3">
      <c r="H261" s="19" t="str">
        <f t="shared" ref="H261:H324" si="56">+IF(G261="","",H260+1)</f>
        <v/>
      </c>
      <c r="I261" s="19" t="str">
        <f t="shared" ref="I261:I324" si="57">+IF(H261="","",I260+1)</f>
        <v/>
      </c>
      <c r="J261" s="27" t="str">
        <f t="shared" ref="J261:J324" si="58">+IF(G261="","","T-"&amp;VLOOKUP(H261,$A$4:$C$46,2,0)+I261-1)</f>
        <v/>
      </c>
      <c r="N261" s="19" t="str">
        <f t="shared" ref="N261:N324" si="59">+IF(L261="","",N260+1)</f>
        <v/>
      </c>
      <c r="O261" t="str">
        <f t="shared" ref="O261:O324" si="60">+IF(L261="","","C-"&amp;VLOOKUP(M261,$A$4:$C$495,2,0)+N261)</f>
        <v/>
      </c>
      <c r="Q261" s="27" t="str">
        <f t="shared" si="52"/>
        <v/>
      </c>
      <c r="S261" t="str">
        <f t="shared" si="54"/>
        <v/>
      </c>
      <c r="Y261" t="s">
        <v>15643</v>
      </c>
      <c r="Z261" t="s">
        <v>15119</v>
      </c>
      <c r="AA261" s="19">
        <f t="shared" si="53"/>
        <v>258</v>
      </c>
      <c r="AB261" t="str">
        <f t="shared" ref="AB261:AB324" si="61">+IF(Y261="","","M-"&amp;VLOOKUP(Z261,$A$4:$C$390,2,0)&amp;AA261)</f>
        <v>M-000258</v>
      </c>
      <c r="AD261">
        <f t="shared" si="55"/>
        <v>30013126</v>
      </c>
      <c r="AE261" t="s">
        <v>322</v>
      </c>
      <c r="AF261" t="s">
        <v>458</v>
      </c>
      <c r="AG261">
        <f t="shared" ref="AG261:AG324" si="62">+IF(AE261="","",VLOOKUP(AE261,$AK$3:$AL$20000,2,0))</f>
        <v>13126</v>
      </c>
      <c r="AH261">
        <f t="shared" ref="AH261:AH324" si="63">+AD261</f>
        <v>30013126</v>
      </c>
      <c r="AK261" t="s">
        <v>262</v>
      </c>
      <c r="AL261">
        <v>10206</v>
      </c>
    </row>
    <row r="262" spans="8:38" x14ac:dyDescent="0.3">
      <c r="H262" s="19" t="str">
        <f t="shared" si="56"/>
        <v/>
      </c>
      <c r="I262" s="19" t="str">
        <f t="shared" si="57"/>
        <v/>
      </c>
      <c r="J262" s="27" t="str">
        <f t="shared" si="58"/>
        <v/>
      </c>
      <c r="N262" s="19" t="str">
        <f t="shared" si="59"/>
        <v/>
      </c>
      <c r="O262" t="str">
        <f t="shared" si="60"/>
        <v/>
      </c>
      <c r="Q262" s="27" t="str">
        <f t="shared" ref="Q262:Q325" si="64">++IF(R262="","",Q261+1)</f>
        <v/>
      </c>
      <c r="S262" t="str">
        <f t="shared" si="54"/>
        <v/>
      </c>
      <c r="Y262" t="s">
        <v>15681</v>
      </c>
      <c r="Z262" t="s">
        <v>15119</v>
      </c>
      <c r="AA262" s="19">
        <f t="shared" si="53"/>
        <v>259</v>
      </c>
      <c r="AB262" t="str">
        <f t="shared" si="61"/>
        <v>M-000259</v>
      </c>
      <c r="AD262">
        <f t="shared" si="55"/>
        <v>30005107</v>
      </c>
      <c r="AE262" t="s">
        <v>67</v>
      </c>
      <c r="AF262" t="s">
        <v>458</v>
      </c>
      <c r="AG262">
        <f t="shared" si="62"/>
        <v>5107</v>
      </c>
      <c r="AH262">
        <f t="shared" si="63"/>
        <v>30005107</v>
      </c>
      <c r="AK262" t="s">
        <v>263</v>
      </c>
      <c r="AL262">
        <v>10207</v>
      </c>
    </row>
    <row r="263" spans="8:38" x14ac:dyDescent="0.3">
      <c r="H263" s="19" t="str">
        <f t="shared" si="56"/>
        <v/>
      </c>
      <c r="I263" s="19" t="str">
        <f t="shared" si="57"/>
        <v/>
      </c>
      <c r="J263" s="27" t="str">
        <f t="shared" si="58"/>
        <v/>
      </c>
      <c r="N263" s="19" t="str">
        <f t="shared" si="59"/>
        <v/>
      </c>
      <c r="O263" t="str">
        <f t="shared" si="60"/>
        <v/>
      </c>
      <c r="Q263" s="27" t="str">
        <f t="shared" si="64"/>
        <v/>
      </c>
      <c r="S263" t="str">
        <f t="shared" si="54"/>
        <v/>
      </c>
      <c r="Y263" t="s">
        <v>15719</v>
      </c>
      <c r="Z263" t="s">
        <v>15119</v>
      </c>
      <c r="AA263" s="19">
        <f t="shared" si="53"/>
        <v>260</v>
      </c>
      <c r="AB263" t="str">
        <f t="shared" si="61"/>
        <v>M-000260</v>
      </c>
      <c r="AD263">
        <f t="shared" si="55"/>
        <v>30016201</v>
      </c>
      <c r="AE263" t="s">
        <v>208</v>
      </c>
      <c r="AF263" t="s">
        <v>458</v>
      </c>
      <c r="AG263">
        <f t="shared" si="62"/>
        <v>16201</v>
      </c>
      <c r="AH263">
        <f t="shared" si="63"/>
        <v>30016201</v>
      </c>
      <c r="AK263" t="s">
        <v>264</v>
      </c>
      <c r="AL263">
        <v>10208</v>
      </c>
    </row>
    <row r="264" spans="8:38" x14ac:dyDescent="0.3">
      <c r="H264" s="19" t="str">
        <f t="shared" si="56"/>
        <v/>
      </c>
      <c r="I264" s="19" t="str">
        <f t="shared" si="57"/>
        <v/>
      </c>
      <c r="J264" s="27" t="str">
        <f t="shared" si="58"/>
        <v/>
      </c>
      <c r="N264" s="19" t="str">
        <f t="shared" si="59"/>
        <v/>
      </c>
      <c r="O264" t="str">
        <f t="shared" si="60"/>
        <v/>
      </c>
      <c r="Q264" s="27" t="str">
        <f t="shared" si="64"/>
        <v/>
      </c>
      <c r="S264" t="str">
        <f t="shared" si="54"/>
        <v/>
      </c>
      <c r="Y264" t="s">
        <v>15743</v>
      </c>
      <c r="Z264" t="s">
        <v>15119</v>
      </c>
      <c r="AA264" s="19">
        <f t="shared" si="53"/>
        <v>261</v>
      </c>
      <c r="AB264" t="str">
        <f t="shared" si="61"/>
        <v>M-000261</v>
      </c>
      <c r="AD264">
        <f t="shared" si="55"/>
        <v>30006101</v>
      </c>
      <c r="AE264" t="s">
        <v>100</v>
      </c>
      <c r="AF264" t="s">
        <v>458</v>
      </c>
      <c r="AG264">
        <f t="shared" si="62"/>
        <v>6101</v>
      </c>
      <c r="AH264">
        <f t="shared" si="63"/>
        <v>30006101</v>
      </c>
      <c r="AK264" t="s">
        <v>265</v>
      </c>
      <c r="AL264">
        <v>10209</v>
      </c>
    </row>
    <row r="265" spans="8:38" x14ac:dyDescent="0.3">
      <c r="H265" s="19" t="str">
        <f t="shared" si="56"/>
        <v/>
      </c>
      <c r="I265" s="19" t="str">
        <f t="shared" si="57"/>
        <v/>
      </c>
      <c r="J265" s="27" t="str">
        <f t="shared" si="58"/>
        <v/>
      </c>
      <c r="N265" s="19" t="str">
        <f t="shared" si="59"/>
        <v/>
      </c>
      <c r="O265" t="str">
        <f t="shared" si="60"/>
        <v/>
      </c>
      <c r="Q265" s="27" t="str">
        <f t="shared" si="64"/>
        <v/>
      </c>
      <c r="S265" t="str">
        <f t="shared" si="54"/>
        <v/>
      </c>
      <c r="Y265" t="s">
        <v>15762</v>
      </c>
      <c r="Z265" t="s">
        <v>15119</v>
      </c>
      <c r="AA265" s="19">
        <f t="shared" si="53"/>
        <v>262</v>
      </c>
      <c r="AB265" t="str">
        <f t="shared" si="61"/>
        <v>M-000262</v>
      </c>
      <c r="AD265">
        <f t="shared" si="55"/>
        <v>30016206</v>
      </c>
      <c r="AE265" t="s">
        <v>209</v>
      </c>
      <c r="AF265" t="s">
        <v>458</v>
      </c>
      <c r="AG265">
        <f t="shared" si="62"/>
        <v>16206</v>
      </c>
      <c r="AH265">
        <f t="shared" si="63"/>
        <v>30016206</v>
      </c>
      <c r="AK265" t="s">
        <v>266</v>
      </c>
      <c r="AL265">
        <v>10210</v>
      </c>
    </row>
    <row r="266" spans="8:38" x14ac:dyDescent="0.3">
      <c r="H266" s="19" t="str">
        <f t="shared" si="56"/>
        <v/>
      </c>
      <c r="I266" s="19" t="str">
        <f t="shared" si="57"/>
        <v/>
      </c>
      <c r="J266" s="27" t="str">
        <f t="shared" si="58"/>
        <v/>
      </c>
      <c r="N266" s="19" t="str">
        <f t="shared" si="59"/>
        <v/>
      </c>
      <c r="O266" t="str">
        <f t="shared" si="60"/>
        <v/>
      </c>
      <c r="Q266" s="27" t="str">
        <f t="shared" si="64"/>
        <v/>
      </c>
      <c r="S266" t="str">
        <f t="shared" si="54"/>
        <v/>
      </c>
      <c r="Y266" t="s">
        <v>15826</v>
      </c>
      <c r="Z266" t="s">
        <v>15119</v>
      </c>
      <c r="AA266" s="19">
        <f t="shared" si="53"/>
        <v>263</v>
      </c>
      <c r="AB266" t="str">
        <f t="shared" si="61"/>
        <v>M-000263</v>
      </c>
      <c r="AD266">
        <f t="shared" si="55"/>
        <v>30007305</v>
      </c>
      <c r="AE266" t="s">
        <v>149</v>
      </c>
      <c r="AF266" t="s">
        <v>458</v>
      </c>
      <c r="AG266">
        <f t="shared" si="62"/>
        <v>7305</v>
      </c>
      <c r="AH266">
        <f t="shared" si="63"/>
        <v>30007305</v>
      </c>
      <c r="AK266" t="s">
        <v>267</v>
      </c>
      <c r="AL266">
        <v>10301</v>
      </c>
    </row>
    <row r="267" spans="8:38" x14ac:dyDescent="0.3">
      <c r="H267" s="19" t="str">
        <f t="shared" si="56"/>
        <v/>
      </c>
      <c r="I267" s="19" t="str">
        <f t="shared" si="57"/>
        <v/>
      </c>
      <c r="J267" s="27" t="str">
        <f t="shared" si="58"/>
        <v/>
      </c>
      <c r="N267" s="19" t="str">
        <f t="shared" si="59"/>
        <v/>
      </c>
      <c r="O267" t="str">
        <f t="shared" si="60"/>
        <v/>
      </c>
      <c r="Q267" s="27" t="str">
        <f t="shared" si="64"/>
        <v/>
      </c>
      <c r="S267" t="str">
        <f t="shared" si="54"/>
        <v/>
      </c>
      <c r="Y267" t="s">
        <v>15831</v>
      </c>
      <c r="Z267" t="s">
        <v>15119</v>
      </c>
      <c r="AA267" s="19">
        <f t="shared" si="53"/>
        <v>264</v>
      </c>
      <c r="AB267" t="str">
        <f t="shared" si="61"/>
        <v>M-000264</v>
      </c>
      <c r="AD267">
        <f t="shared" si="55"/>
        <v>30013127</v>
      </c>
      <c r="AE267" t="s">
        <v>16</v>
      </c>
      <c r="AF267" t="s">
        <v>458</v>
      </c>
      <c r="AG267">
        <f t="shared" si="62"/>
        <v>13127</v>
      </c>
      <c r="AH267">
        <f t="shared" si="63"/>
        <v>30013127</v>
      </c>
      <c r="AK267" t="s">
        <v>268</v>
      </c>
      <c r="AL267">
        <v>10302</v>
      </c>
    </row>
    <row r="268" spans="8:38" x14ac:dyDescent="0.3">
      <c r="H268" s="19" t="str">
        <f t="shared" si="56"/>
        <v/>
      </c>
      <c r="I268" s="19" t="str">
        <f t="shared" si="57"/>
        <v/>
      </c>
      <c r="J268" s="27" t="str">
        <f t="shared" si="58"/>
        <v/>
      </c>
      <c r="N268" s="19" t="str">
        <f t="shared" si="59"/>
        <v/>
      </c>
      <c r="O268" t="str">
        <f t="shared" si="60"/>
        <v/>
      </c>
      <c r="Q268" s="27" t="str">
        <f t="shared" si="64"/>
        <v/>
      </c>
      <c r="S268" t="str">
        <f t="shared" si="54"/>
        <v/>
      </c>
      <c r="Y268" t="s">
        <v>15836</v>
      </c>
      <c r="Z268" t="s">
        <v>15119</v>
      </c>
      <c r="AA268" s="19">
        <f t="shared" si="53"/>
        <v>265</v>
      </c>
      <c r="AB268" t="str">
        <f t="shared" si="61"/>
        <v>M-000265</v>
      </c>
      <c r="AD268">
        <f t="shared" si="55"/>
        <v>20000002</v>
      </c>
      <c r="AE268" t="s">
        <v>365</v>
      </c>
      <c r="AF268" t="s">
        <v>457</v>
      </c>
      <c r="AG268">
        <f t="shared" si="62"/>
        <v>2</v>
      </c>
      <c r="AH268">
        <f t="shared" si="63"/>
        <v>20000002</v>
      </c>
      <c r="AK268" t="s">
        <v>269</v>
      </c>
      <c r="AL268">
        <v>10303</v>
      </c>
    </row>
    <row r="269" spans="8:38" x14ac:dyDescent="0.3">
      <c r="H269" s="19" t="str">
        <f t="shared" si="56"/>
        <v/>
      </c>
      <c r="I269" s="19" t="str">
        <f t="shared" si="57"/>
        <v/>
      </c>
      <c r="J269" s="27" t="str">
        <f t="shared" si="58"/>
        <v/>
      </c>
      <c r="N269" s="19" t="str">
        <f t="shared" si="59"/>
        <v/>
      </c>
      <c r="O269" t="str">
        <f t="shared" si="60"/>
        <v/>
      </c>
      <c r="Q269" s="27" t="str">
        <f t="shared" si="64"/>
        <v/>
      </c>
      <c r="S269" t="str">
        <f t="shared" si="54"/>
        <v/>
      </c>
      <c r="Y269" t="s">
        <v>15873</v>
      </c>
      <c r="Z269" t="s">
        <v>15119</v>
      </c>
      <c r="AA269" s="19">
        <f t="shared" si="53"/>
        <v>266</v>
      </c>
      <c r="AB269" t="str">
        <f t="shared" si="61"/>
        <v>M-000266</v>
      </c>
      <c r="AD269">
        <f t="shared" si="55"/>
        <v>20000015</v>
      </c>
      <c r="AE269" t="s">
        <v>378</v>
      </c>
      <c r="AF269" t="s">
        <v>457</v>
      </c>
      <c r="AG269">
        <f t="shared" si="62"/>
        <v>15</v>
      </c>
      <c r="AH269">
        <f t="shared" si="63"/>
        <v>20000015</v>
      </c>
      <c r="AK269" t="s">
        <v>270</v>
      </c>
      <c r="AL269">
        <v>10304</v>
      </c>
    </row>
    <row r="270" spans="8:38" x14ac:dyDescent="0.3">
      <c r="H270" s="19" t="str">
        <f t="shared" si="56"/>
        <v/>
      </c>
      <c r="I270" s="19" t="str">
        <f t="shared" si="57"/>
        <v/>
      </c>
      <c r="J270" s="27" t="str">
        <f t="shared" si="58"/>
        <v/>
      </c>
      <c r="N270" s="19" t="str">
        <f t="shared" si="59"/>
        <v/>
      </c>
      <c r="O270" t="str">
        <f t="shared" si="60"/>
        <v/>
      </c>
      <c r="Q270" s="27" t="str">
        <f t="shared" si="64"/>
        <v/>
      </c>
      <c r="S270" t="str">
        <f t="shared" si="54"/>
        <v/>
      </c>
      <c r="Y270" t="s">
        <v>15897</v>
      </c>
      <c r="Z270" t="s">
        <v>15119</v>
      </c>
      <c r="AA270" s="19">
        <f t="shared" si="53"/>
        <v>267</v>
      </c>
      <c r="AB270" t="str">
        <f t="shared" si="61"/>
        <v>M-000267</v>
      </c>
      <c r="AD270">
        <f t="shared" si="55"/>
        <v>20000003</v>
      </c>
      <c r="AE270" t="s">
        <v>366</v>
      </c>
      <c r="AF270" t="s">
        <v>457</v>
      </c>
      <c r="AG270">
        <f t="shared" si="62"/>
        <v>3</v>
      </c>
      <c r="AH270">
        <f t="shared" si="63"/>
        <v>20000003</v>
      </c>
      <c r="AK270" t="s">
        <v>271</v>
      </c>
      <c r="AL270">
        <v>10305</v>
      </c>
    </row>
    <row r="271" spans="8:38" x14ac:dyDescent="0.3">
      <c r="H271" s="19" t="str">
        <f t="shared" si="56"/>
        <v/>
      </c>
      <c r="I271" s="19" t="str">
        <f t="shared" si="57"/>
        <v/>
      </c>
      <c r="J271" s="27" t="str">
        <f t="shared" si="58"/>
        <v/>
      </c>
      <c r="N271" s="19" t="str">
        <f t="shared" si="59"/>
        <v/>
      </c>
      <c r="O271" t="str">
        <f t="shared" si="60"/>
        <v/>
      </c>
      <c r="Q271" s="27" t="str">
        <f t="shared" si="64"/>
        <v/>
      </c>
      <c r="S271" t="str">
        <f t="shared" si="54"/>
        <v/>
      </c>
      <c r="Y271" t="s">
        <v>15911</v>
      </c>
      <c r="Z271" t="s">
        <v>15119</v>
      </c>
      <c r="AA271" s="19">
        <f t="shared" si="53"/>
        <v>268</v>
      </c>
      <c r="AB271" t="str">
        <f t="shared" si="61"/>
        <v>M-000268</v>
      </c>
      <c r="AD271">
        <f t="shared" si="55"/>
        <v>20000011</v>
      </c>
      <c r="AE271" t="s">
        <v>374</v>
      </c>
      <c r="AF271" t="s">
        <v>457</v>
      </c>
      <c r="AG271">
        <f t="shared" si="62"/>
        <v>11</v>
      </c>
      <c r="AH271">
        <f t="shared" si="63"/>
        <v>20000011</v>
      </c>
      <c r="AK271" t="s">
        <v>272</v>
      </c>
      <c r="AL271">
        <v>10306</v>
      </c>
    </row>
    <row r="272" spans="8:38" x14ac:dyDescent="0.3">
      <c r="H272" s="19" t="str">
        <f t="shared" si="56"/>
        <v/>
      </c>
      <c r="I272" s="19" t="str">
        <f t="shared" si="57"/>
        <v/>
      </c>
      <c r="J272" s="27" t="str">
        <f t="shared" si="58"/>
        <v/>
      </c>
      <c r="N272" s="19" t="str">
        <f t="shared" si="59"/>
        <v/>
      </c>
      <c r="O272" t="str">
        <f t="shared" si="60"/>
        <v/>
      </c>
      <c r="Q272" s="27" t="str">
        <f t="shared" si="64"/>
        <v/>
      </c>
      <c r="S272" t="str">
        <f t="shared" si="54"/>
        <v/>
      </c>
      <c r="Y272" t="s">
        <v>15920</v>
      </c>
      <c r="Z272" t="s">
        <v>15119</v>
      </c>
      <c r="AA272" s="19">
        <f t="shared" si="53"/>
        <v>269</v>
      </c>
      <c r="AB272" t="str">
        <f t="shared" si="61"/>
        <v>M-000269</v>
      </c>
      <c r="AD272">
        <f t="shared" si="55"/>
        <v>20000004</v>
      </c>
      <c r="AE272" t="s">
        <v>367</v>
      </c>
      <c r="AF272" t="s">
        <v>457</v>
      </c>
      <c r="AG272">
        <f t="shared" si="62"/>
        <v>4</v>
      </c>
      <c r="AH272">
        <f t="shared" si="63"/>
        <v>20000004</v>
      </c>
      <c r="AK272" t="s">
        <v>273</v>
      </c>
      <c r="AL272">
        <v>10307</v>
      </c>
    </row>
    <row r="273" spans="8:38" x14ac:dyDescent="0.3">
      <c r="H273" s="19" t="str">
        <f t="shared" si="56"/>
        <v/>
      </c>
      <c r="I273" s="19" t="str">
        <f t="shared" si="57"/>
        <v/>
      </c>
      <c r="J273" s="27" t="str">
        <f t="shared" si="58"/>
        <v/>
      </c>
      <c r="N273" s="19" t="str">
        <f t="shared" si="59"/>
        <v/>
      </c>
      <c r="O273" t="str">
        <f t="shared" si="60"/>
        <v/>
      </c>
      <c r="Q273" s="27" t="str">
        <f t="shared" si="64"/>
        <v/>
      </c>
      <c r="S273" t="str">
        <f t="shared" si="54"/>
        <v/>
      </c>
      <c r="Y273" t="s">
        <v>15977</v>
      </c>
      <c r="Z273" t="s">
        <v>15119</v>
      </c>
      <c r="AA273" s="19">
        <f t="shared" si="53"/>
        <v>270</v>
      </c>
      <c r="AB273" t="str">
        <f t="shared" si="61"/>
        <v>M-000270</v>
      </c>
      <c r="AD273">
        <f t="shared" si="55"/>
        <v>20000009</v>
      </c>
      <c r="AE273" t="s">
        <v>372</v>
      </c>
      <c r="AF273" t="s">
        <v>457</v>
      </c>
      <c r="AG273">
        <f t="shared" si="62"/>
        <v>9</v>
      </c>
      <c r="AH273">
        <f t="shared" si="63"/>
        <v>20000009</v>
      </c>
      <c r="AK273" t="s">
        <v>274</v>
      </c>
      <c r="AL273">
        <v>10401</v>
      </c>
    </row>
    <row r="274" spans="8:38" x14ac:dyDescent="0.3">
      <c r="H274" s="19" t="str">
        <f t="shared" si="56"/>
        <v/>
      </c>
      <c r="I274" s="19" t="str">
        <f t="shared" si="57"/>
        <v/>
      </c>
      <c r="J274" s="27" t="str">
        <f t="shared" si="58"/>
        <v/>
      </c>
      <c r="N274" s="19" t="str">
        <f t="shared" si="59"/>
        <v/>
      </c>
      <c r="O274" t="str">
        <f t="shared" si="60"/>
        <v/>
      </c>
      <c r="Q274" s="27" t="str">
        <f t="shared" si="64"/>
        <v/>
      </c>
      <c r="S274" t="str">
        <f t="shared" si="54"/>
        <v/>
      </c>
      <c r="Y274" t="s">
        <v>15984</v>
      </c>
      <c r="Z274" t="s">
        <v>15119</v>
      </c>
      <c r="AA274" s="19">
        <f t="shared" si="53"/>
        <v>271</v>
      </c>
      <c r="AB274" t="str">
        <f t="shared" si="61"/>
        <v>M-000271</v>
      </c>
      <c r="AD274">
        <f t="shared" si="55"/>
        <v>20000010</v>
      </c>
      <c r="AE274" t="s">
        <v>373</v>
      </c>
      <c r="AF274" t="s">
        <v>457</v>
      </c>
      <c r="AG274">
        <f t="shared" si="62"/>
        <v>10</v>
      </c>
      <c r="AH274">
        <f t="shared" si="63"/>
        <v>20000010</v>
      </c>
      <c r="AK274" t="s">
        <v>275</v>
      </c>
      <c r="AL274">
        <v>10402</v>
      </c>
    </row>
    <row r="275" spans="8:38" x14ac:dyDescent="0.3">
      <c r="H275" s="19" t="str">
        <f t="shared" si="56"/>
        <v/>
      </c>
      <c r="I275" s="19" t="str">
        <f t="shared" si="57"/>
        <v/>
      </c>
      <c r="J275" s="27" t="str">
        <f t="shared" si="58"/>
        <v/>
      </c>
      <c r="N275" s="19" t="str">
        <f t="shared" si="59"/>
        <v/>
      </c>
      <c r="O275" t="str">
        <f t="shared" si="60"/>
        <v/>
      </c>
      <c r="Q275" s="27" t="str">
        <f t="shared" si="64"/>
        <v/>
      </c>
      <c r="S275" t="str">
        <f t="shared" si="54"/>
        <v/>
      </c>
      <c r="Y275" t="s">
        <v>15993</v>
      </c>
      <c r="Z275" t="s">
        <v>15119</v>
      </c>
      <c r="AA275" s="19">
        <f t="shared" si="53"/>
        <v>272</v>
      </c>
      <c r="AB275" t="str">
        <f t="shared" si="61"/>
        <v>M-000272</v>
      </c>
      <c r="AD275">
        <f t="shared" si="55"/>
        <v>20000014</v>
      </c>
      <c r="AE275" t="s">
        <v>377</v>
      </c>
      <c r="AF275" t="s">
        <v>457</v>
      </c>
      <c r="AG275">
        <f t="shared" si="62"/>
        <v>14</v>
      </c>
      <c r="AH275">
        <f t="shared" si="63"/>
        <v>20000014</v>
      </c>
      <c r="AK275" t="s">
        <v>276</v>
      </c>
      <c r="AL275">
        <v>10403</v>
      </c>
    </row>
    <row r="276" spans="8:38" x14ac:dyDescent="0.3">
      <c r="H276" s="19" t="str">
        <f t="shared" si="56"/>
        <v/>
      </c>
      <c r="I276" s="19" t="str">
        <f t="shared" si="57"/>
        <v/>
      </c>
      <c r="J276" s="27" t="str">
        <f t="shared" si="58"/>
        <v/>
      </c>
      <c r="N276" s="19" t="str">
        <f t="shared" si="59"/>
        <v/>
      </c>
      <c r="O276" t="str">
        <f t="shared" si="60"/>
        <v/>
      </c>
      <c r="Q276" s="27" t="str">
        <f t="shared" si="64"/>
        <v/>
      </c>
      <c r="S276" t="str">
        <f t="shared" si="54"/>
        <v/>
      </c>
      <c r="Y276" t="s">
        <v>16007</v>
      </c>
      <c r="Z276" t="s">
        <v>15119</v>
      </c>
      <c r="AA276" s="19">
        <f t="shared" si="53"/>
        <v>273</v>
      </c>
      <c r="AB276" t="str">
        <f t="shared" si="61"/>
        <v>M-000273</v>
      </c>
      <c r="AD276">
        <f t="shared" si="55"/>
        <v>20000012</v>
      </c>
      <c r="AE276" t="s">
        <v>375</v>
      </c>
      <c r="AF276" t="s">
        <v>457</v>
      </c>
      <c r="AG276">
        <f t="shared" si="62"/>
        <v>12</v>
      </c>
      <c r="AH276">
        <f t="shared" si="63"/>
        <v>20000012</v>
      </c>
      <c r="AK276" t="s">
        <v>277</v>
      </c>
      <c r="AL276">
        <v>10404</v>
      </c>
    </row>
    <row r="277" spans="8:38" x14ac:dyDescent="0.3">
      <c r="H277" s="19" t="str">
        <f t="shared" si="56"/>
        <v/>
      </c>
      <c r="I277" s="19" t="str">
        <f t="shared" si="57"/>
        <v/>
      </c>
      <c r="J277" s="27" t="str">
        <f t="shared" si="58"/>
        <v/>
      </c>
      <c r="N277" s="19" t="str">
        <f t="shared" si="59"/>
        <v/>
      </c>
      <c r="O277" t="str">
        <f t="shared" si="60"/>
        <v/>
      </c>
      <c r="Q277" s="27" t="str">
        <f t="shared" si="64"/>
        <v/>
      </c>
      <c r="S277" t="str">
        <f t="shared" si="54"/>
        <v/>
      </c>
      <c r="Y277" t="s">
        <v>16017</v>
      </c>
      <c r="Z277" t="s">
        <v>15119</v>
      </c>
      <c r="AA277" s="19">
        <f t="shared" si="53"/>
        <v>274</v>
      </c>
      <c r="AB277" t="str">
        <f t="shared" si="61"/>
        <v>M-000274</v>
      </c>
      <c r="AD277">
        <f t="shared" si="55"/>
        <v>20000007</v>
      </c>
      <c r="AE277" t="s">
        <v>370</v>
      </c>
      <c r="AF277" t="s">
        <v>457</v>
      </c>
      <c r="AG277">
        <f t="shared" si="62"/>
        <v>7</v>
      </c>
      <c r="AH277">
        <f t="shared" si="63"/>
        <v>20000007</v>
      </c>
      <c r="AK277" t="s">
        <v>278</v>
      </c>
      <c r="AL277">
        <v>11101</v>
      </c>
    </row>
    <row r="278" spans="8:38" x14ac:dyDescent="0.3">
      <c r="H278" s="19" t="str">
        <f t="shared" si="56"/>
        <v/>
      </c>
      <c r="I278" s="19" t="str">
        <f t="shared" si="57"/>
        <v/>
      </c>
      <c r="J278" s="27" t="str">
        <f t="shared" si="58"/>
        <v/>
      </c>
      <c r="N278" s="19" t="str">
        <f t="shared" si="59"/>
        <v/>
      </c>
      <c r="O278" t="str">
        <f t="shared" si="60"/>
        <v/>
      </c>
      <c r="Q278" s="27" t="str">
        <f t="shared" si="64"/>
        <v/>
      </c>
      <c r="S278" t="str">
        <f t="shared" si="54"/>
        <v/>
      </c>
      <c r="Y278" t="s">
        <v>16031</v>
      </c>
      <c r="Z278" t="s">
        <v>15119</v>
      </c>
      <c r="AA278" s="19">
        <f t="shared" si="53"/>
        <v>275</v>
      </c>
      <c r="AB278" t="str">
        <f t="shared" si="61"/>
        <v>M-000275</v>
      </c>
      <c r="AD278">
        <f t="shared" si="55"/>
        <v>20000016</v>
      </c>
      <c r="AE278" t="s">
        <v>379</v>
      </c>
      <c r="AF278" t="s">
        <v>457</v>
      </c>
      <c r="AG278">
        <f t="shared" si="62"/>
        <v>16</v>
      </c>
      <c r="AH278">
        <f t="shared" si="63"/>
        <v>20000016</v>
      </c>
      <c r="AK278" t="s">
        <v>279</v>
      </c>
      <c r="AL278">
        <v>11102</v>
      </c>
    </row>
    <row r="279" spans="8:38" x14ac:dyDescent="0.3">
      <c r="H279" s="19" t="str">
        <f t="shared" si="56"/>
        <v/>
      </c>
      <c r="I279" s="19" t="str">
        <f t="shared" si="57"/>
        <v/>
      </c>
      <c r="J279" s="27" t="str">
        <f t="shared" si="58"/>
        <v/>
      </c>
      <c r="N279" s="19" t="str">
        <f t="shared" si="59"/>
        <v/>
      </c>
      <c r="O279" t="str">
        <f t="shared" si="60"/>
        <v/>
      </c>
      <c r="Q279" s="27" t="str">
        <f t="shared" si="64"/>
        <v/>
      </c>
      <c r="S279" t="str">
        <f t="shared" si="54"/>
        <v/>
      </c>
      <c r="Y279" t="s">
        <v>16062</v>
      </c>
      <c r="Z279" t="s">
        <v>15119</v>
      </c>
      <c r="AA279" s="19">
        <f t="shared" si="53"/>
        <v>276</v>
      </c>
      <c r="AB279" t="str">
        <f t="shared" si="61"/>
        <v>M-000276</v>
      </c>
      <c r="AD279">
        <f t="shared" si="55"/>
        <v>20000006</v>
      </c>
      <c r="AE279" t="s">
        <v>369</v>
      </c>
      <c r="AF279" t="s">
        <v>457</v>
      </c>
      <c r="AG279">
        <f t="shared" si="62"/>
        <v>6</v>
      </c>
      <c r="AH279">
        <f t="shared" si="63"/>
        <v>20000006</v>
      </c>
      <c r="AK279" t="s">
        <v>280</v>
      </c>
      <c r="AL279">
        <v>11201</v>
      </c>
    </row>
    <row r="280" spans="8:38" x14ac:dyDescent="0.3">
      <c r="H280" s="19" t="str">
        <f t="shared" si="56"/>
        <v/>
      </c>
      <c r="I280" s="19" t="str">
        <f t="shared" si="57"/>
        <v/>
      </c>
      <c r="J280" s="27" t="str">
        <f t="shared" si="58"/>
        <v/>
      </c>
      <c r="N280" s="19" t="str">
        <f t="shared" si="59"/>
        <v/>
      </c>
      <c r="O280" t="str">
        <f t="shared" si="60"/>
        <v/>
      </c>
      <c r="Q280" s="27" t="str">
        <f t="shared" si="64"/>
        <v/>
      </c>
      <c r="S280" t="str">
        <f t="shared" si="54"/>
        <v/>
      </c>
      <c r="Y280" t="s">
        <v>16097</v>
      </c>
      <c r="Z280" t="s">
        <v>15119</v>
      </c>
      <c r="AA280" s="19">
        <f t="shared" si="53"/>
        <v>277</v>
      </c>
      <c r="AB280" t="str">
        <f t="shared" si="61"/>
        <v>M-000277</v>
      </c>
      <c r="AD280">
        <f t="shared" si="55"/>
        <v>20000001</v>
      </c>
      <c r="AE280" t="s">
        <v>364</v>
      </c>
      <c r="AF280" t="s">
        <v>457</v>
      </c>
      <c r="AG280">
        <f t="shared" si="62"/>
        <v>1</v>
      </c>
      <c r="AH280">
        <f t="shared" si="63"/>
        <v>20000001</v>
      </c>
      <c r="AK280" t="s">
        <v>281</v>
      </c>
      <c r="AL280">
        <v>11202</v>
      </c>
    </row>
    <row r="281" spans="8:38" x14ac:dyDescent="0.3">
      <c r="H281" s="19" t="str">
        <f t="shared" si="56"/>
        <v/>
      </c>
      <c r="I281" s="19" t="str">
        <f t="shared" si="57"/>
        <v/>
      </c>
      <c r="J281" s="27" t="str">
        <f t="shared" si="58"/>
        <v/>
      </c>
      <c r="N281" s="19" t="str">
        <f t="shared" si="59"/>
        <v/>
      </c>
      <c r="O281" t="str">
        <f t="shared" si="60"/>
        <v/>
      </c>
      <c r="Q281" s="27" t="str">
        <f t="shared" si="64"/>
        <v/>
      </c>
      <c r="S281" t="str">
        <f t="shared" si="54"/>
        <v/>
      </c>
      <c r="Y281" t="s">
        <v>16102</v>
      </c>
      <c r="Z281" t="s">
        <v>15119</v>
      </c>
      <c r="AA281" s="19">
        <f t="shared" si="53"/>
        <v>278</v>
      </c>
      <c r="AB281" t="str">
        <f t="shared" si="61"/>
        <v>M-000278</v>
      </c>
      <c r="AD281">
        <f t="shared" si="55"/>
        <v>20000005</v>
      </c>
      <c r="AE281" t="s">
        <v>368</v>
      </c>
      <c r="AF281" t="s">
        <v>457</v>
      </c>
      <c r="AG281">
        <f t="shared" si="62"/>
        <v>5</v>
      </c>
      <c r="AH281">
        <f t="shared" si="63"/>
        <v>20000005</v>
      </c>
      <c r="AK281" t="s">
        <v>282</v>
      </c>
      <c r="AL281">
        <v>11203</v>
      </c>
    </row>
    <row r="282" spans="8:38" x14ac:dyDescent="0.3">
      <c r="H282" s="19" t="str">
        <f t="shared" si="56"/>
        <v/>
      </c>
      <c r="I282" s="19" t="str">
        <f t="shared" si="57"/>
        <v/>
      </c>
      <c r="J282" s="27" t="str">
        <f t="shared" si="58"/>
        <v/>
      </c>
      <c r="N282" s="19" t="str">
        <f t="shared" si="59"/>
        <v/>
      </c>
      <c r="O282" t="str">
        <f t="shared" si="60"/>
        <v/>
      </c>
      <c r="Q282" s="27" t="str">
        <f t="shared" si="64"/>
        <v/>
      </c>
      <c r="S282" t="str">
        <f t="shared" si="54"/>
        <v/>
      </c>
      <c r="Y282" t="s">
        <v>16123</v>
      </c>
      <c r="Z282" t="s">
        <v>15119</v>
      </c>
      <c r="AA282" s="19">
        <f t="shared" si="53"/>
        <v>279</v>
      </c>
      <c r="AB282" t="str">
        <f t="shared" si="61"/>
        <v>M-000279</v>
      </c>
      <c r="AD282">
        <f t="shared" si="55"/>
        <v>20000008</v>
      </c>
      <c r="AE282" t="s">
        <v>371</v>
      </c>
      <c r="AF282" t="s">
        <v>457</v>
      </c>
      <c r="AG282">
        <f t="shared" si="62"/>
        <v>8</v>
      </c>
      <c r="AH282">
        <f t="shared" si="63"/>
        <v>20000008</v>
      </c>
      <c r="AK282" t="s">
        <v>283</v>
      </c>
      <c r="AL282">
        <v>11301</v>
      </c>
    </row>
    <row r="283" spans="8:38" x14ac:dyDescent="0.3">
      <c r="H283" s="19" t="str">
        <f t="shared" si="56"/>
        <v/>
      </c>
      <c r="I283" s="19" t="str">
        <f t="shared" si="57"/>
        <v/>
      </c>
      <c r="J283" s="27" t="str">
        <f t="shared" si="58"/>
        <v/>
      </c>
      <c r="N283" s="19" t="str">
        <f t="shared" si="59"/>
        <v/>
      </c>
      <c r="O283" t="str">
        <f t="shared" si="60"/>
        <v/>
      </c>
      <c r="Q283" s="27" t="str">
        <f t="shared" si="64"/>
        <v/>
      </c>
      <c r="S283" t="str">
        <f t="shared" si="54"/>
        <v/>
      </c>
      <c r="Y283" t="s">
        <v>16129</v>
      </c>
      <c r="Z283" t="s">
        <v>15119</v>
      </c>
      <c r="AA283" s="19">
        <f t="shared" si="53"/>
        <v>280</v>
      </c>
      <c r="AB283" t="str">
        <f t="shared" si="61"/>
        <v>M-000280</v>
      </c>
      <c r="AD283">
        <f t="shared" si="55"/>
        <v>20000013</v>
      </c>
      <c r="AE283" t="s">
        <v>376</v>
      </c>
      <c r="AF283" t="s">
        <v>457</v>
      </c>
      <c r="AG283">
        <f t="shared" si="62"/>
        <v>13</v>
      </c>
      <c r="AH283">
        <f t="shared" si="63"/>
        <v>20000013</v>
      </c>
      <c r="AK283" t="s">
        <v>19</v>
      </c>
      <c r="AL283">
        <v>11302</v>
      </c>
    </row>
    <row r="284" spans="8:38" x14ac:dyDescent="0.3">
      <c r="H284" s="19" t="str">
        <f t="shared" si="56"/>
        <v/>
      </c>
      <c r="I284" s="19" t="str">
        <f t="shared" si="57"/>
        <v/>
      </c>
      <c r="J284" s="27" t="str">
        <f t="shared" si="58"/>
        <v/>
      </c>
      <c r="N284" s="19" t="str">
        <f t="shared" si="59"/>
        <v/>
      </c>
      <c r="O284" t="str">
        <f t="shared" si="60"/>
        <v/>
      </c>
      <c r="Q284" s="27" t="str">
        <f t="shared" si="64"/>
        <v/>
      </c>
      <c r="S284" t="str">
        <f t="shared" si="54"/>
        <v/>
      </c>
      <c r="Y284" t="s">
        <v>16144</v>
      </c>
      <c r="Z284" t="s">
        <v>15119</v>
      </c>
      <c r="AA284" s="19">
        <f t="shared" si="53"/>
        <v>281</v>
      </c>
      <c r="AB284" t="str">
        <f t="shared" si="61"/>
        <v>M-000281</v>
      </c>
      <c r="AD284">
        <f t="shared" si="55"/>
        <v>30009209</v>
      </c>
      <c r="AE284" t="s">
        <v>245</v>
      </c>
      <c r="AF284" t="s">
        <v>458</v>
      </c>
      <c r="AG284">
        <f t="shared" si="62"/>
        <v>9209</v>
      </c>
      <c r="AH284">
        <f t="shared" si="63"/>
        <v>30009209</v>
      </c>
      <c r="AK284" t="s">
        <v>284</v>
      </c>
      <c r="AL284">
        <v>11303</v>
      </c>
    </row>
    <row r="285" spans="8:38" x14ac:dyDescent="0.3">
      <c r="H285" s="19" t="str">
        <f t="shared" si="56"/>
        <v/>
      </c>
      <c r="I285" s="19" t="str">
        <f t="shared" si="57"/>
        <v/>
      </c>
      <c r="J285" s="27" t="str">
        <f t="shared" si="58"/>
        <v/>
      </c>
      <c r="N285" s="19" t="str">
        <f t="shared" si="59"/>
        <v/>
      </c>
      <c r="O285" t="str">
        <f t="shared" si="60"/>
        <v/>
      </c>
      <c r="Q285" s="27" t="str">
        <f t="shared" si="64"/>
        <v/>
      </c>
      <c r="S285" t="str">
        <f t="shared" si="54"/>
        <v/>
      </c>
      <c r="Y285" t="s">
        <v>16161</v>
      </c>
      <c r="Z285" t="s">
        <v>15119</v>
      </c>
      <c r="AA285" s="19">
        <f t="shared" si="53"/>
        <v>282</v>
      </c>
      <c r="AB285" t="str">
        <f t="shared" si="61"/>
        <v>M-000282</v>
      </c>
      <c r="AD285">
        <f t="shared" si="55"/>
        <v>30013128</v>
      </c>
      <c r="AE285" t="s">
        <v>323</v>
      </c>
      <c r="AF285" t="s">
        <v>458</v>
      </c>
      <c r="AG285">
        <f t="shared" si="62"/>
        <v>13128</v>
      </c>
      <c r="AH285">
        <f t="shared" si="63"/>
        <v>30013128</v>
      </c>
      <c r="AK285" t="s">
        <v>285</v>
      </c>
      <c r="AL285">
        <v>11401</v>
      </c>
    </row>
    <row r="286" spans="8:38" x14ac:dyDescent="0.3">
      <c r="H286" s="19" t="str">
        <f t="shared" si="56"/>
        <v/>
      </c>
      <c r="I286" s="19" t="str">
        <f t="shared" si="57"/>
        <v/>
      </c>
      <c r="J286" s="27" t="str">
        <f t="shared" si="58"/>
        <v/>
      </c>
      <c r="N286" s="19" t="str">
        <f t="shared" si="59"/>
        <v/>
      </c>
      <c r="O286" t="str">
        <f t="shared" si="60"/>
        <v/>
      </c>
      <c r="Q286" s="27" t="str">
        <f t="shared" si="64"/>
        <v/>
      </c>
      <c r="S286" t="str">
        <f t="shared" si="54"/>
        <v/>
      </c>
      <c r="Y286" t="s">
        <v>16170</v>
      </c>
      <c r="Z286" t="s">
        <v>15119</v>
      </c>
      <c r="AA286" s="19">
        <f t="shared" si="53"/>
        <v>283</v>
      </c>
      <c r="AB286" t="str">
        <f t="shared" si="61"/>
        <v>M-000283</v>
      </c>
      <c r="AD286">
        <f t="shared" si="55"/>
        <v>30006115</v>
      </c>
      <c r="AE286" t="s">
        <v>114</v>
      </c>
      <c r="AF286" t="s">
        <v>458</v>
      </c>
      <c r="AG286">
        <f t="shared" si="62"/>
        <v>6115</v>
      </c>
      <c r="AH286">
        <f t="shared" si="63"/>
        <v>30006115</v>
      </c>
      <c r="AK286" t="s">
        <v>286</v>
      </c>
      <c r="AL286">
        <v>11402</v>
      </c>
    </row>
    <row r="287" spans="8:38" x14ac:dyDescent="0.3">
      <c r="H287" s="19" t="str">
        <f t="shared" si="56"/>
        <v/>
      </c>
      <c r="I287" s="19" t="str">
        <f t="shared" si="57"/>
        <v/>
      </c>
      <c r="J287" s="27" t="str">
        <f t="shared" si="58"/>
        <v/>
      </c>
      <c r="N287" s="19" t="str">
        <f t="shared" si="59"/>
        <v/>
      </c>
      <c r="O287" t="str">
        <f t="shared" si="60"/>
        <v/>
      </c>
      <c r="Q287" s="27" t="str">
        <f t="shared" si="64"/>
        <v/>
      </c>
      <c r="S287" t="str">
        <f t="shared" si="54"/>
        <v/>
      </c>
      <c r="Y287" t="s">
        <v>16175</v>
      </c>
      <c r="Z287" t="s">
        <v>15119</v>
      </c>
      <c r="AA287" s="19">
        <f t="shared" si="53"/>
        <v>284</v>
      </c>
      <c r="AB287" t="str">
        <f t="shared" si="61"/>
        <v>M-000284</v>
      </c>
      <c r="AD287">
        <f t="shared" si="55"/>
        <v>30006116</v>
      </c>
      <c r="AE287" t="s">
        <v>115</v>
      </c>
      <c r="AF287" t="s">
        <v>458</v>
      </c>
      <c r="AG287">
        <f t="shared" si="62"/>
        <v>6116</v>
      </c>
      <c r="AH287">
        <f t="shared" si="63"/>
        <v>30006116</v>
      </c>
      <c r="AK287" t="s">
        <v>287</v>
      </c>
      <c r="AL287">
        <v>12101</v>
      </c>
    </row>
    <row r="288" spans="8:38" x14ac:dyDescent="0.3">
      <c r="H288" s="19" t="str">
        <f t="shared" si="56"/>
        <v/>
      </c>
      <c r="I288" s="19" t="str">
        <f t="shared" si="57"/>
        <v/>
      </c>
      <c r="J288" s="27" t="str">
        <f t="shared" si="58"/>
        <v/>
      </c>
      <c r="N288" s="19" t="str">
        <f t="shared" si="59"/>
        <v/>
      </c>
      <c r="O288" t="str">
        <f t="shared" si="60"/>
        <v/>
      </c>
      <c r="Q288" s="27" t="str">
        <f t="shared" si="64"/>
        <v/>
      </c>
      <c r="S288" t="str">
        <f t="shared" si="54"/>
        <v/>
      </c>
      <c r="Y288" t="s">
        <v>16201</v>
      </c>
      <c r="Z288" t="s">
        <v>15119</v>
      </c>
      <c r="AA288" s="19">
        <f t="shared" si="53"/>
        <v>285</v>
      </c>
      <c r="AB288" t="str">
        <f t="shared" si="61"/>
        <v>M-000285</v>
      </c>
      <c r="AD288">
        <f t="shared" si="55"/>
        <v>30007405</v>
      </c>
      <c r="AE288" t="s">
        <v>158</v>
      </c>
      <c r="AF288" t="s">
        <v>458</v>
      </c>
      <c r="AG288">
        <f t="shared" si="62"/>
        <v>7405</v>
      </c>
      <c r="AH288">
        <f t="shared" si="63"/>
        <v>30007405</v>
      </c>
      <c r="AK288" t="s">
        <v>288</v>
      </c>
      <c r="AL288">
        <v>12102</v>
      </c>
    </row>
    <row r="289" spans="8:38" x14ac:dyDescent="0.3">
      <c r="H289" s="19" t="str">
        <f t="shared" si="56"/>
        <v/>
      </c>
      <c r="I289" s="19" t="str">
        <f t="shared" si="57"/>
        <v/>
      </c>
      <c r="J289" s="27" t="str">
        <f t="shared" si="58"/>
        <v/>
      </c>
      <c r="N289" s="19" t="str">
        <f t="shared" si="59"/>
        <v/>
      </c>
      <c r="O289" t="str">
        <f t="shared" si="60"/>
        <v/>
      </c>
      <c r="Q289" s="27" t="str">
        <f t="shared" si="64"/>
        <v/>
      </c>
      <c r="S289" t="str">
        <f t="shared" si="54"/>
        <v/>
      </c>
      <c r="Y289" t="s">
        <v>16228</v>
      </c>
      <c r="Z289" t="s">
        <v>15119</v>
      </c>
      <c r="AA289" s="19">
        <f t="shared" si="53"/>
        <v>286</v>
      </c>
      <c r="AB289" t="str">
        <f t="shared" si="61"/>
        <v>M-000286</v>
      </c>
      <c r="AD289">
        <f t="shared" si="55"/>
        <v>30005303</v>
      </c>
      <c r="AE289" t="s">
        <v>72</v>
      </c>
      <c r="AF289" t="s">
        <v>458</v>
      </c>
      <c r="AG289">
        <f t="shared" si="62"/>
        <v>5303</v>
      </c>
      <c r="AH289">
        <f t="shared" si="63"/>
        <v>30005303</v>
      </c>
      <c r="AK289" t="s">
        <v>289</v>
      </c>
      <c r="AL289">
        <v>12103</v>
      </c>
    </row>
    <row r="290" spans="8:38" x14ac:dyDescent="0.3">
      <c r="H290" s="19" t="str">
        <f t="shared" si="56"/>
        <v/>
      </c>
      <c r="I290" s="19" t="str">
        <f t="shared" si="57"/>
        <v/>
      </c>
      <c r="J290" s="27" t="str">
        <f t="shared" si="58"/>
        <v/>
      </c>
      <c r="N290" s="19" t="str">
        <f t="shared" si="59"/>
        <v/>
      </c>
      <c r="O290" t="str">
        <f t="shared" si="60"/>
        <v/>
      </c>
      <c r="Q290" s="27" t="str">
        <f t="shared" si="64"/>
        <v/>
      </c>
      <c r="S290" t="str">
        <f t="shared" si="54"/>
        <v/>
      </c>
      <c r="Y290" t="s">
        <v>16234</v>
      </c>
      <c r="Z290" t="s">
        <v>15119</v>
      </c>
      <c r="AA290" s="19">
        <f t="shared" si="53"/>
        <v>287</v>
      </c>
      <c r="AB290" t="str">
        <f t="shared" si="61"/>
        <v>M-000287</v>
      </c>
      <c r="AD290">
        <f t="shared" si="55"/>
        <v>30014204</v>
      </c>
      <c r="AE290" t="s">
        <v>358</v>
      </c>
      <c r="AF290" t="s">
        <v>458</v>
      </c>
      <c r="AG290">
        <f t="shared" si="62"/>
        <v>14204</v>
      </c>
      <c r="AH290">
        <f t="shared" si="63"/>
        <v>30014204</v>
      </c>
      <c r="AK290" t="s">
        <v>290</v>
      </c>
      <c r="AL290">
        <v>12104</v>
      </c>
    </row>
    <row r="291" spans="8:38" x14ac:dyDescent="0.3">
      <c r="H291" s="19" t="str">
        <f t="shared" si="56"/>
        <v/>
      </c>
      <c r="I291" s="19" t="str">
        <f t="shared" si="57"/>
        <v/>
      </c>
      <c r="J291" s="27" t="str">
        <f t="shared" si="58"/>
        <v/>
      </c>
      <c r="N291" s="19" t="str">
        <f t="shared" si="59"/>
        <v/>
      </c>
      <c r="O291" t="str">
        <f t="shared" si="60"/>
        <v/>
      </c>
      <c r="Q291" s="27" t="str">
        <f t="shared" si="64"/>
        <v/>
      </c>
      <c r="S291" t="str">
        <f t="shared" si="54"/>
        <v/>
      </c>
      <c r="Y291" t="s">
        <v>16252</v>
      </c>
      <c r="Z291" t="s">
        <v>15119</v>
      </c>
      <c r="AA291" s="19">
        <f t="shared" si="53"/>
        <v>288</v>
      </c>
      <c r="AB291" t="str">
        <f t="shared" si="61"/>
        <v>M-000288</v>
      </c>
      <c r="AD291">
        <f t="shared" si="55"/>
        <v>30007108</v>
      </c>
      <c r="AE291" t="s">
        <v>139</v>
      </c>
      <c r="AF291" t="s">
        <v>458</v>
      </c>
      <c r="AG291">
        <f t="shared" si="62"/>
        <v>7108</v>
      </c>
      <c r="AH291">
        <f t="shared" si="63"/>
        <v>30007108</v>
      </c>
      <c r="AK291" t="s">
        <v>291</v>
      </c>
      <c r="AL291">
        <v>12201</v>
      </c>
    </row>
    <row r="292" spans="8:38" x14ac:dyDescent="0.3">
      <c r="H292" s="19" t="str">
        <f t="shared" si="56"/>
        <v/>
      </c>
      <c r="I292" s="19" t="str">
        <f t="shared" si="57"/>
        <v/>
      </c>
      <c r="J292" s="27" t="str">
        <f t="shared" si="58"/>
        <v/>
      </c>
      <c r="N292" s="19" t="str">
        <f t="shared" si="59"/>
        <v/>
      </c>
      <c r="O292" t="str">
        <f t="shared" si="60"/>
        <v/>
      </c>
      <c r="Q292" s="27" t="str">
        <f t="shared" si="64"/>
        <v/>
      </c>
      <c r="S292" t="str">
        <f t="shared" si="54"/>
        <v/>
      </c>
      <c r="Y292" t="s">
        <v>16257</v>
      </c>
      <c r="Z292" t="s">
        <v>15119</v>
      </c>
      <c r="AA292" s="19">
        <f t="shared" si="53"/>
        <v>289</v>
      </c>
      <c r="AB292" t="str">
        <f t="shared" si="61"/>
        <v>M-000289</v>
      </c>
      <c r="AD292">
        <f t="shared" si="55"/>
        <v>30004305</v>
      </c>
      <c r="AE292" t="s">
        <v>62</v>
      </c>
      <c r="AF292" t="s">
        <v>458</v>
      </c>
      <c r="AG292">
        <f t="shared" si="62"/>
        <v>4305</v>
      </c>
      <c r="AH292">
        <f t="shared" si="63"/>
        <v>30004305</v>
      </c>
      <c r="AK292" t="s">
        <v>292</v>
      </c>
      <c r="AL292">
        <v>12301</v>
      </c>
    </row>
    <row r="293" spans="8:38" x14ac:dyDescent="0.3">
      <c r="H293" s="19" t="str">
        <f t="shared" si="56"/>
        <v/>
      </c>
      <c r="I293" s="19" t="str">
        <f t="shared" si="57"/>
        <v/>
      </c>
      <c r="J293" s="27" t="str">
        <f t="shared" si="58"/>
        <v/>
      </c>
      <c r="N293" s="19" t="str">
        <f t="shared" si="59"/>
        <v/>
      </c>
      <c r="O293" t="str">
        <f t="shared" si="60"/>
        <v/>
      </c>
      <c r="Q293" s="27" t="str">
        <f t="shared" si="64"/>
        <v/>
      </c>
      <c r="S293" t="str">
        <f t="shared" si="54"/>
        <v/>
      </c>
      <c r="Y293" t="s">
        <v>16262</v>
      </c>
      <c r="Z293" t="s">
        <v>15119</v>
      </c>
      <c r="AA293" s="19">
        <f t="shared" si="53"/>
        <v>290</v>
      </c>
      <c r="AB293" t="str">
        <f t="shared" si="61"/>
        <v>M-000290</v>
      </c>
      <c r="AD293">
        <f t="shared" si="55"/>
        <v>30011402</v>
      </c>
      <c r="AE293" t="s">
        <v>286</v>
      </c>
      <c r="AF293" t="s">
        <v>458</v>
      </c>
      <c r="AG293">
        <f t="shared" si="62"/>
        <v>11402</v>
      </c>
      <c r="AH293">
        <f t="shared" si="63"/>
        <v>30011402</v>
      </c>
      <c r="AK293" t="s">
        <v>293</v>
      </c>
      <c r="AL293">
        <v>12302</v>
      </c>
    </row>
    <row r="294" spans="8:38" x14ac:dyDescent="0.3">
      <c r="H294" s="19" t="str">
        <f t="shared" si="56"/>
        <v/>
      </c>
      <c r="I294" s="19" t="str">
        <f t="shared" si="57"/>
        <v/>
      </c>
      <c r="J294" s="27" t="str">
        <f t="shared" si="58"/>
        <v/>
      </c>
      <c r="N294" s="19" t="str">
        <f t="shared" si="59"/>
        <v/>
      </c>
      <c r="O294" t="str">
        <f t="shared" si="60"/>
        <v/>
      </c>
      <c r="Q294" s="27" t="str">
        <f t="shared" si="64"/>
        <v/>
      </c>
      <c r="S294" t="str">
        <f t="shared" si="54"/>
        <v/>
      </c>
      <c r="Y294" t="s">
        <v>16293</v>
      </c>
      <c r="Z294" t="s">
        <v>15119</v>
      </c>
      <c r="AA294" s="19">
        <f t="shared" si="53"/>
        <v>291</v>
      </c>
      <c r="AB294" t="str">
        <f t="shared" si="61"/>
        <v>M-000291</v>
      </c>
      <c r="AD294">
        <f t="shared" si="55"/>
        <v>30010305</v>
      </c>
      <c r="AE294" t="s">
        <v>271</v>
      </c>
      <c r="AF294" t="s">
        <v>458</v>
      </c>
      <c r="AG294">
        <f t="shared" si="62"/>
        <v>10305</v>
      </c>
      <c r="AH294">
        <f t="shared" si="63"/>
        <v>30010305</v>
      </c>
      <c r="AK294" t="s">
        <v>294</v>
      </c>
      <c r="AL294">
        <v>12303</v>
      </c>
    </row>
    <row r="295" spans="8:38" x14ac:dyDescent="0.3">
      <c r="H295" s="19" t="str">
        <f t="shared" si="56"/>
        <v/>
      </c>
      <c r="I295" s="19" t="str">
        <f t="shared" si="57"/>
        <v/>
      </c>
      <c r="J295" s="27" t="str">
        <f t="shared" si="58"/>
        <v/>
      </c>
      <c r="N295" s="19" t="str">
        <f t="shared" si="59"/>
        <v/>
      </c>
      <c r="O295" t="str">
        <f t="shared" si="60"/>
        <v/>
      </c>
      <c r="Q295" s="27" t="str">
        <f t="shared" si="64"/>
        <v/>
      </c>
      <c r="S295" t="str">
        <f t="shared" si="54"/>
        <v/>
      </c>
      <c r="Y295" t="s">
        <v>16313</v>
      </c>
      <c r="Z295" t="s">
        <v>15119</v>
      </c>
      <c r="AA295" s="19">
        <f t="shared" si="53"/>
        <v>292</v>
      </c>
      <c r="AB295" t="str">
        <f t="shared" si="61"/>
        <v>M-000292</v>
      </c>
      <c r="AD295">
        <f t="shared" si="55"/>
        <v>30012103</v>
      </c>
      <c r="AE295" t="s">
        <v>289</v>
      </c>
      <c r="AF295" t="s">
        <v>458</v>
      </c>
      <c r="AG295">
        <f t="shared" si="62"/>
        <v>12103</v>
      </c>
      <c r="AH295">
        <f t="shared" si="63"/>
        <v>30012103</v>
      </c>
      <c r="AK295" t="s">
        <v>295</v>
      </c>
      <c r="AL295">
        <v>12401</v>
      </c>
    </row>
    <row r="296" spans="8:38" x14ac:dyDescent="0.3">
      <c r="H296" s="19" t="str">
        <f t="shared" si="56"/>
        <v/>
      </c>
      <c r="I296" s="19" t="str">
        <f t="shared" si="57"/>
        <v/>
      </c>
      <c r="J296" s="27" t="str">
        <f t="shared" si="58"/>
        <v/>
      </c>
      <c r="N296" s="19" t="str">
        <f t="shared" si="59"/>
        <v/>
      </c>
      <c r="O296" t="str">
        <f t="shared" si="60"/>
        <v/>
      </c>
      <c r="Q296" s="27" t="str">
        <f t="shared" si="64"/>
        <v/>
      </c>
      <c r="S296" t="str">
        <f t="shared" si="54"/>
        <v/>
      </c>
      <c r="Y296" t="s">
        <v>16323</v>
      </c>
      <c r="Z296" t="s">
        <v>15119</v>
      </c>
      <c r="AA296" s="19">
        <f t="shared" si="53"/>
        <v>293</v>
      </c>
      <c r="AB296" t="str">
        <f t="shared" si="61"/>
        <v>M-000293</v>
      </c>
      <c r="AD296">
        <f t="shared" si="55"/>
        <v>30007306</v>
      </c>
      <c r="AE296" t="s">
        <v>150</v>
      </c>
      <c r="AF296" t="s">
        <v>458</v>
      </c>
      <c r="AG296">
        <f t="shared" si="62"/>
        <v>7306</v>
      </c>
      <c r="AH296">
        <f t="shared" si="63"/>
        <v>30007306</v>
      </c>
      <c r="AK296" t="s">
        <v>296</v>
      </c>
      <c r="AL296">
        <v>12402</v>
      </c>
    </row>
    <row r="297" spans="8:38" x14ac:dyDescent="0.3">
      <c r="H297" s="19" t="str">
        <f t="shared" si="56"/>
        <v/>
      </c>
      <c r="I297" s="19" t="str">
        <f t="shared" si="57"/>
        <v/>
      </c>
      <c r="J297" s="27" t="str">
        <f t="shared" si="58"/>
        <v/>
      </c>
      <c r="N297" s="19" t="str">
        <f t="shared" si="59"/>
        <v/>
      </c>
      <c r="O297" t="str">
        <f t="shared" si="60"/>
        <v/>
      </c>
      <c r="Q297" s="27" t="str">
        <f t="shared" si="64"/>
        <v/>
      </c>
      <c r="S297" t="str">
        <f t="shared" si="54"/>
        <v/>
      </c>
      <c r="Y297" t="s">
        <v>16367</v>
      </c>
      <c r="Z297" t="s">
        <v>15119</v>
      </c>
      <c r="AA297" s="19">
        <f t="shared" si="53"/>
        <v>294</v>
      </c>
      <c r="AB297" t="str">
        <f t="shared" si="61"/>
        <v>M-000294</v>
      </c>
      <c r="AD297">
        <f t="shared" si="55"/>
        <v>30009116</v>
      </c>
      <c r="AE297" t="s">
        <v>231</v>
      </c>
      <c r="AF297" t="s">
        <v>458</v>
      </c>
      <c r="AG297">
        <f t="shared" si="62"/>
        <v>9116</v>
      </c>
      <c r="AH297">
        <f t="shared" si="63"/>
        <v>30009116</v>
      </c>
      <c r="AK297" t="s">
        <v>297</v>
      </c>
      <c r="AL297">
        <v>13101</v>
      </c>
    </row>
    <row r="298" spans="8:38" x14ac:dyDescent="0.3">
      <c r="H298" s="19" t="str">
        <f t="shared" si="56"/>
        <v/>
      </c>
      <c r="I298" s="19" t="str">
        <f t="shared" si="57"/>
        <v/>
      </c>
      <c r="J298" s="27" t="str">
        <f t="shared" si="58"/>
        <v/>
      </c>
      <c r="N298" s="19" t="str">
        <f t="shared" si="59"/>
        <v/>
      </c>
      <c r="O298" t="str">
        <f t="shared" si="60"/>
        <v/>
      </c>
      <c r="Q298" s="27" t="str">
        <f t="shared" si="64"/>
        <v/>
      </c>
      <c r="S298" t="str">
        <f t="shared" si="54"/>
        <v/>
      </c>
      <c r="Y298" t="s">
        <v>16393</v>
      </c>
      <c r="Z298" t="s">
        <v>15119</v>
      </c>
      <c r="AA298" s="19">
        <f t="shared" si="53"/>
        <v>295</v>
      </c>
      <c r="AB298" t="str">
        <f t="shared" si="61"/>
        <v>M-000295</v>
      </c>
      <c r="AD298">
        <f t="shared" si="55"/>
        <v>30007307</v>
      </c>
      <c r="AE298" t="s">
        <v>151</v>
      </c>
      <c r="AF298" t="s">
        <v>458</v>
      </c>
      <c r="AG298">
        <f t="shared" si="62"/>
        <v>7307</v>
      </c>
      <c r="AH298">
        <f t="shared" si="63"/>
        <v>30007307</v>
      </c>
      <c r="AK298" t="s">
        <v>298</v>
      </c>
      <c r="AL298">
        <v>13102</v>
      </c>
    </row>
    <row r="299" spans="8:38" x14ac:dyDescent="0.3">
      <c r="H299" s="19" t="str">
        <f t="shared" si="56"/>
        <v/>
      </c>
      <c r="I299" s="19" t="str">
        <f t="shared" si="57"/>
        <v/>
      </c>
      <c r="J299" s="27" t="str">
        <f t="shared" si="58"/>
        <v/>
      </c>
      <c r="N299" s="19" t="str">
        <f t="shared" si="59"/>
        <v/>
      </c>
      <c r="O299" t="str">
        <f t="shared" si="60"/>
        <v/>
      </c>
      <c r="Q299" s="27" t="str">
        <f t="shared" si="64"/>
        <v/>
      </c>
      <c r="S299" t="str">
        <f t="shared" si="54"/>
        <v/>
      </c>
      <c r="Y299" t="s">
        <v>16405</v>
      </c>
      <c r="Z299" t="s">
        <v>15119</v>
      </c>
      <c r="AA299" s="19">
        <f t="shared" si="53"/>
        <v>296</v>
      </c>
      <c r="AB299" t="str">
        <f t="shared" si="61"/>
        <v>M-000296</v>
      </c>
      <c r="AD299">
        <f t="shared" si="55"/>
        <v>30004204</v>
      </c>
      <c r="AE299" t="s">
        <v>58</v>
      </c>
      <c r="AF299" t="s">
        <v>458</v>
      </c>
      <c r="AG299">
        <f t="shared" si="62"/>
        <v>4204</v>
      </c>
      <c r="AH299">
        <f t="shared" si="63"/>
        <v>30004204</v>
      </c>
      <c r="AK299" t="s">
        <v>299</v>
      </c>
      <c r="AL299">
        <v>13103</v>
      </c>
    </row>
    <row r="300" spans="8:38" x14ac:dyDescent="0.3">
      <c r="H300" s="19" t="str">
        <f t="shared" si="56"/>
        <v/>
      </c>
      <c r="I300" s="19" t="str">
        <f t="shared" si="57"/>
        <v/>
      </c>
      <c r="J300" s="27" t="str">
        <f t="shared" si="58"/>
        <v/>
      </c>
      <c r="N300" s="19" t="str">
        <f t="shared" si="59"/>
        <v/>
      </c>
      <c r="O300" t="str">
        <f t="shared" si="60"/>
        <v/>
      </c>
      <c r="Q300" s="27" t="str">
        <f t="shared" si="64"/>
        <v/>
      </c>
      <c r="S300" t="str">
        <f t="shared" si="54"/>
        <v/>
      </c>
      <c r="Y300" t="s">
        <v>16410</v>
      </c>
      <c r="Z300" t="s">
        <v>15119</v>
      </c>
      <c r="AA300" s="19">
        <f t="shared" si="53"/>
        <v>297</v>
      </c>
      <c r="AB300" t="str">
        <f t="shared" si="61"/>
        <v>M-000297</v>
      </c>
      <c r="AD300">
        <f t="shared" si="55"/>
        <v>30005601</v>
      </c>
      <c r="AE300" t="s">
        <v>84</v>
      </c>
      <c r="AF300" t="s">
        <v>458</v>
      </c>
      <c r="AG300">
        <f t="shared" si="62"/>
        <v>5601</v>
      </c>
      <c r="AH300">
        <f t="shared" si="63"/>
        <v>30005601</v>
      </c>
      <c r="AK300" t="s">
        <v>300</v>
      </c>
      <c r="AL300">
        <v>13104</v>
      </c>
    </row>
    <row r="301" spans="8:38" x14ac:dyDescent="0.3">
      <c r="H301" s="19" t="str">
        <f t="shared" si="56"/>
        <v/>
      </c>
      <c r="I301" s="19" t="str">
        <f t="shared" si="57"/>
        <v/>
      </c>
      <c r="J301" s="27" t="str">
        <f t="shared" si="58"/>
        <v/>
      </c>
      <c r="N301" s="19" t="str">
        <f t="shared" si="59"/>
        <v/>
      </c>
      <c r="O301" t="str">
        <f t="shared" si="60"/>
        <v/>
      </c>
      <c r="Q301" s="27" t="str">
        <f t="shared" si="64"/>
        <v/>
      </c>
      <c r="S301" t="str">
        <f t="shared" si="54"/>
        <v/>
      </c>
      <c r="Y301" t="s">
        <v>16420</v>
      </c>
      <c r="Z301" t="s">
        <v>15119</v>
      </c>
      <c r="AA301" s="19">
        <f t="shared" si="53"/>
        <v>298</v>
      </c>
      <c r="AB301" t="str">
        <f t="shared" si="61"/>
        <v>M-000298</v>
      </c>
      <c r="AD301">
        <f t="shared" si="55"/>
        <v>30013401</v>
      </c>
      <c r="AE301" t="s">
        <v>334</v>
      </c>
      <c r="AF301" t="s">
        <v>458</v>
      </c>
      <c r="AG301">
        <f t="shared" si="62"/>
        <v>13401</v>
      </c>
      <c r="AH301">
        <f t="shared" si="63"/>
        <v>30013401</v>
      </c>
      <c r="AK301" t="s">
        <v>301</v>
      </c>
      <c r="AL301">
        <v>13105</v>
      </c>
    </row>
    <row r="302" spans="8:38" x14ac:dyDescent="0.3">
      <c r="H302" s="19" t="str">
        <f t="shared" si="56"/>
        <v/>
      </c>
      <c r="I302" s="19" t="str">
        <f t="shared" si="57"/>
        <v/>
      </c>
      <c r="J302" s="27" t="str">
        <f t="shared" si="58"/>
        <v/>
      </c>
      <c r="N302" s="19" t="str">
        <f t="shared" si="59"/>
        <v/>
      </c>
      <c r="O302" t="str">
        <f t="shared" si="60"/>
        <v/>
      </c>
      <c r="Q302" s="27" t="str">
        <f t="shared" si="64"/>
        <v/>
      </c>
      <c r="S302" t="str">
        <f t="shared" si="54"/>
        <v/>
      </c>
      <c r="Y302" t="s">
        <v>16445</v>
      </c>
      <c r="Z302" t="s">
        <v>15119</v>
      </c>
      <c r="AA302" s="19">
        <f t="shared" si="53"/>
        <v>299</v>
      </c>
      <c r="AB302" t="str">
        <f t="shared" si="61"/>
        <v>M-000299</v>
      </c>
      <c r="AD302">
        <f t="shared" si="55"/>
        <v>30016301</v>
      </c>
      <c r="AE302" t="s">
        <v>210</v>
      </c>
      <c r="AF302" t="s">
        <v>458</v>
      </c>
      <c r="AG302">
        <f t="shared" si="62"/>
        <v>16301</v>
      </c>
      <c r="AH302">
        <f t="shared" si="63"/>
        <v>30016301</v>
      </c>
      <c r="AK302" t="s">
        <v>302</v>
      </c>
      <c r="AL302">
        <v>13106</v>
      </c>
    </row>
    <row r="303" spans="8:38" x14ac:dyDescent="0.3">
      <c r="H303" s="19" t="str">
        <f t="shared" si="56"/>
        <v/>
      </c>
      <c r="I303" s="19" t="str">
        <f t="shared" si="57"/>
        <v/>
      </c>
      <c r="J303" s="27" t="str">
        <f t="shared" si="58"/>
        <v/>
      </c>
      <c r="N303" s="19" t="str">
        <f t="shared" si="59"/>
        <v/>
      </c>
      <c r="O303" t="str">
        <f t="shared" si="60"/>
        <v/>
      </c>
      <c r="Q303" s="27" t="str">
        <f t="shared" si="64"/>
        <v/>
      </c>
      <c r="S303" t="str">
        <f t="shared" si="54"/>
        <v/>
      </c>
      <c r="Y303" t="s">
        <v>16454</v>
      </c>
      <c r="Z303" t="s">
        <v>15119</v>
      </c>
      <c r="AA303" s="19">
        <f t="shared" si="53"/>
        <v>300</v>
      </c>
      <c r="AB303" t="str">
        <f t="shared" si="61"/>
        <v>M-000300</v>
      </c>
      <c r="AD303">
        <f t="shared" si="55"/>
        <v>30007109</v>
      </c>
      <c r="AE303" t="s">
        <v>140</v>
      </c>
      <c r="AF303" t="s">
        <v>458</v>
      </c>
      <c r="AG303">
        <f t="shared" si="62"/>
        <v>7109</v>
      </c>
      <c r="AH303">
        <f t="shared" si="63"/>
        <v>30007109</v>
      </c>
      <c r="AK303" t="s">
        <v>303</v>
      </c>
      <c r="AL303">
        <v>13107</v>
      </c>
    </row>
    <row r="304" spans="8:38" x14ac:dyDescent="0.3">
      <c r="H304" s="19" t="str">
        <f t="shared" si="56"/>
        <v/>
      </c>
      <c r="I304" s="19" t="str">
        <f t="shared" si="57"/>
        <v/>
      </c>
      <c r="J304" s="27" t="str">
        <f t="shared" si="58"/>
        <v/>
      </c>
      <c r="N304" s="19" t="str">
        <f t="shared" si="59"/>
        <v/>
      </c>
      <c r="O304" t="str">
        <f t="shared" si="60"/>
        <v/>
      </c>
      <c r="Q304" s="27" t="str">
        <f t="shared" si="64"/>
        <v/>
      </c>
      <c r="S304" t="str">
        <f t="shared" si="54"/>
        <v/>
      </c>
      <c r="Y304" t="s">
        <v>16463</v>
      </c>
      <c r="Z304" t="s">
        <v>15119</v>
      </c>
      <c r="AA304" s="19">
        <f t="shared" si="53"/>
        <v>301</v>
      </c>
      <c r="AB304" t="str">
        <f t="shared" si="61"/>
        <v>M-000301</v>
      </c>
      <c r="AD304">
        <f t="shared" si="55"/>
        <v>30005304</v>
      </c>
      <c r="AE304" t="s">
        <v>73</v>
      </c>
      <c r="AF304" t="s">
        <v>458</v>
      </c>
      <c r="AG304">
        <f t="shared" si="62"/>
        <v>5304</v>
      </c>
      <c r="AH304">
        <f t="shared" si="63"/>
        <v>30005304</v>
      </c>
      <c r="AK304" t="s">
        <v>304</v>
      </c>
      <c r="AL304">
        <v>13108</v>
      </c>
    </row>
    <row r="305" spans="8:38" x14ac:dyDescent="0.3">
      <c r="H305" s="19" t="str">
        <f t="shared" si="56"/>
        <v/>
      </c>
      <c r="I305" s="19" t="str">
        <f t="shared" si="57"/>
        <v/>
      </c>
      <c r="J305" s="27" t="str">
        <f t="shared" si="58"/>
        <v/>
      </c>
      <c r="N305" s="19" t="str">
        <f t="shared" si="59"/>
        <v/>
      </c>
      <c r="O305" t="str">
        <f t="shared" si="60"/>
        <v/>
      </c>
      <c r="Q305" s="27" t="str">
        <f t="shared" si="64"/>
        <v/>
      </c>
      <c r="S305" t="str">
        <f t="shared" si="54"/>
        <v/>
      </c>
      <c r="Y305" t="s">
        <v>16468</v>
      </c>
      <c r="Z305" t="s">
        <v>15119</v>
      </c>
      <c r="AA305" s="19">
        <f t="shared" si="53"/>
        <v>302</v>
      </c>
      <c r="AB305" t="str">
        <f t="shared" si="61"/>
        <v>M-000302</v>
      </c>
      <c r="AD305">
        <f t="shared" si="55"/>
        <v>30016304</v>
      </c>
      <c r="AE305" t="s">
        <v>211</v>
      </c>
      <c r="AF305" t="s">
        <v>458</v>
      </c>
      <c r="AG305">
        <f t="shared" si="62"/>
        <v>16304</v>
      </c>
      <c r="AH305">
        <f t="shared" si="63"/>
        <v>30016304</v>
      </c>
      <c r="AK305" t="s">
        <v>305</v>
      </c>
      <c r="AL305">
        <v>13109</v>
      </c>
    </row>
    <row r="306" spans="8:38" x14ac:dyDescent="0.3">
      <c r="H306" s="19" t="str">
        <f t="shared" si="56"/>
        <v/>
      </c>
      <c r="I306" s="19" t="str">
        <f t="shared" si="57"/>
        <v/>
      </c>
      <c r="J306" s="27" t="str">
        <f t="shared" si="58"/>
        <v/>
      </c>
      <c r="N306" s="19" t="str">
        <f t="shared" si="59"/>
        <v/>
      </c>
      <c r="O306" t="str">
        <f t="shared" si="60"/>
        <v/>
      </c>
      <c r="Q306" s="27" t="str">
        <f t="shared" si="64"/>
        <v/>
      </c>
      <c r="S306" t="str">
        <f t="shared" si="54"/>
        <v/>
      </c>
      <c r="Y306" t="s">
        <v>16481</v>
      </c>
      <c r="Z306" t="s">
        <v>15119</v>
      </c>
      <c r="AA306" s="19">
        <f t="shared" si="53"/>
        <v>303</v>
      </c>
      <c r="AB306" t="str">
        <f t="shared" si="61"/>
        <v>M-000303</v>
      </c>
      <c r="AD306">
        <f t="shared" si="55"/>
        <v>30005701</v>
      </c>
      <c r="AE306" t="s">
        <v>90</v>
      </c>
      <c r="AF306" t="s">
        <v>458</v>
      </c>
      <c r="AG306">
        <f t="shared" si="62"/>
        <v>5701</v>
      </c>
      <c r="AH306">
        <f t="shared" si="63"/>
        <v>30005701</v>
      </c>
      <c r="AK306" t="s">
        <v>306</v>
      </c>
      <c r="AL306">
        <v>13110</v>
      </c>
    </row>
    <row r="307" spans="8:38" x14ac:dyDescent="0.3">
      <c r="H307" s="19" t="str">
        <f t="shared" si="56"/>
        <v/>
      </c>
      <c r="I307" s="19" t="str">
        <f t="shared" si="57"/>
        <v/>
      </c>
      <c r="J307" s="27" t="str">
        <f t="shared" si="58"/>
        <v/>
      </c>
      <c r="N307" s="19" t="str">
        <f t="shared" si="59"/>
        <v/>
      </c>
      <c r="O307" t="str">
        <f t="shared" si="60"/>
        <v/>
      </c>
      <c r="Q307" s="27" t="str">
        <f t="shared" si="64"/>
        <v/>
      </c>
      <c r="S307" t="str">
        <f t="shared" si="54"/>
        <v/>
      </c>
      <c r="Y307" t="s">
        <v>16499</v>
      </c>
      <c r="Z307" t="s">
        <v>15119</v>
      </c>
      <c r="AA307" s="19">
        <f t="shared" si="53"/>
        <v>304</v>
      </c>
      <c r="AB307" t="str">
        <f t="shared" si="61"/>
        <v>M-000304</v>
      </c>
      <c r="AD307">
        <f t="shared" si="55"/>
        <v>30006301</v>
      </c>
      <c r="AE307" t="s">
        <v>123</v>
      </c>
      <c r="AF307" t="s">
        <v>458</v>
      </c>
      <c r="AG307">
        <f t="shared" si="62"/>
        <v>6301</v>
      </c>
      <c r="AH307">
        <f t="shared" si="63"/>
        <v>30006301</v>
      </c>
      <c r="AK307" t="s">
        <v>307</v>
      </c>
      <c r="AL307">
        <v>13111</v>
      </c>
    </row>
    <row r="308" spans="8:38" x14ac:dyDescent="0.3">
      <c r="H308" s="19" t="str">
        <f t="shared" si="56"/>
        <v/>
      </c>
      <c r="I308" s="19" t="str">
        <f t="shared" si="57"/>
        <v/>
      </c>
      <c r="J308" s="27" t="str">
        <f t="shared" si="58"/>
        <v/>
      </c>
      <c r="N308" s="19" t="str">
        <f t="shared" si="59"/>
        <v/>
      </c>
      <c r="O308" t="str">
        <f t="shared" si="60"/>
        <v/>
      </c>
      <c r="Q308" s="27" t="str">
        <f t="shared" si="64"/>
        <v/>
      </c>
      <c r="S308" t="str">
        <f t="shared" si="54"/>
        <v/>
      </c>
      <c r="Y308" t="s">
        <v>16517</v>
      </c>
      <c r="Z308" t="s">
        <v>15119</v>
      </c>
      <c r="AA308" s="19">
        <f t="shared" si="53"/>
        <v>305</v>
      </c>
      <c r="AB308" t="str">
        <f t="shared" si="61"/>
        <v>M-000305</v>
      </c>
      <c r="AD308">
        <f t="shared" si="55"/>
        <v>30012104</v>
      </c>
      <c r="AE308" t="s">
        <v>290</v>
      </c>
      <c r="AF308" t="s">
        <v>458</v>
      </c>
      <c r="AG308">
        <f t="shared" si="62"/>
        <v>12104</v>
      </c>
      <c r="AH308">
        <f t="shared" si="63"/>
        <v>30012104</v>
      </c>
      <c r="AK308" t="s">
        <v>308</v>
      </c>
      <c r="AL308">
        <v>13112</v>
      </c>
    </row>
    <row r="309" spans="8:38" x14ac:dyDescent="0.3">
      <c r="H309" s="19" t="str">
        <f t="shared" si="56"/>
        <v/>
      </c>
      <c r="I309" s="19" t="str">
        <f t="shared" si="57"/>
        <v/>
      </c>
      <c r="J309" s="27" t="str">
        <f t="shared" si="58"/>
        <v/>
      </c>
      <c r="N309" s="19" t="str">
        <f t="shared" si="59"/>
        <v/>
      </c>
      <c r="O309" t="str">
        <f t="shared" si="60"/>
        <v/>
      </c>
      <c r="Q309" s="27" t="str">
        <f t="shared" si="64"/>
        <v/>
      </c>
      <c r="S309" t="str">
        <f t="shared" si="54"/>
        <v/>
      </c>
      <c r="Y309" t="s">
        <v>16605</v>
      </c>
      <c r="Z309" t="s">
        <v>15119</v>
      </c>
      <c r="AA309" s="19">
        <f t="shared" si="53"/>
        <v>306</v>
      </c>
      <c r="AB309" t="str">
        <f t="shared" si="61"/>
        <v>M-000306</v>
      </c>
      <c r="AD309">
        <f t="shared" si="55"/>
        <v>30016108</v>
      </c>
      <c r="AE309" t="s">
        <v>212</v>
      </c>
      <c r="AF309" t="s">
        <v>458</v>
      </c>
      <c r="AG309">
        <f t="shared" si="62"/>
        <v>16108</v>
      </c>
      <c r="AH309">
        <f t="shared" si="63"/>
        <v>30016108</v>
      </c>
      <c r="AK309" t="s">
        <v>309</v>
      </c>
      <c r="AL309">
        <v>13113</v>
      </c>
    </row>
    <row r="310" spans="8:38" x14ac:dyDescent="0.3">
      <c r="H310" s="19" t="str">
        <f t="shared" si="56"/>
        <v/>
      </c>
      <c r="I310" s="19" t="str">
        <f t="shared" si="57"/>
        <v/>
      </c>
      <c r="J310" s="27" t="str">
        <f t="shared" si="58"/>
        <v/>
      </c>
      <c r="N310" s="19" t="str">
        <f t="shared" si="59"/>
        <v/>
      </c>
      <c r="O310" t="str">
        <f t="shared" si="60"/>
        <v/>
      </c>
      <c r="Q310" s="27" t="str">
        <f t="shared" si="64"/>
        <v/>
      </c>
      <c r="S310" t="str">
        <f t="shared" si="54"/>
        <v/>
      </c>
      <c r="Y310" t="s">
        <v>16656</v>
      </c>
      <c r="Z310" t="s">
        <v>15119</v>
      </c>
      <c r="AA310" s="19">
        <f t="shared" si="53"/>
        <v>307</v>
      </c>
      <c r="AB310" t="str">
        <f t="shared" si="61"/>
        <v>M-000307</v>
      </c>
      <c r="AD310">
        <f t="shared" si="55"/>
        <v>30007406</v>
      </c>
      <c r="AE310" t="s">
        <v>159</v>
      </c>
      <c r="AF310" t="s">
        <v>458</v>
      </c>
      <c r="AG310">
        <f t="shared" si="62"/>
        <v>7406</v>
      </c>
      <c r="AH310">
        <f t="shared" si="63"/>
        <v>30007406</v>
      </c>
      <c r="AK310" t="s">
        <v>310</v>
      </c>
      <c r="AL310">
        <v>13114</v>
      </c>
    </row>
    <row r="311" spans="8:38" x14ac:dyDescent="0.3">
      <c r="H311" s="19" t="str">
        <f t="shared" si="56"/>
        <v/>
      </c>
      <c r="I311" s="19" t="str">
        <f t="shared" si="57"/>
        <v/>
      </c>
      <c r="J311" s="27" t="str">
        <f t="shared" si="58"/>
        <v/>
      </c>
      <c r="N311" s="19" t="str">
        <f t="shared" si="59"/>
        <v/>
      </c>
      <c r="O311" t="str">
        <f t="shared" si="60"/>
        <v/>
      </c>
      <c r="Q311" s="27" t="str">
        <f t="shared" si="64"/>
        <v/>
      </c>
      <c r="S311" t="str">
        <f t="shared" si="54"/>
        <v/>
      </c>
      <c r="Y311" t="s">
        <v>16677</v>
      </c>
      <c r="Z311" t="s">
        <v>15119</v>
      </c>
      <c r="AA311" s="19">
        <f t="shared" si="53"/>
        <v>308</v>
      </c>
      <c r="AB311" t="str">
        <f t="shared" si="61"/>
        <v>M-000308</v>
      </c>
      <c r="AD311">
        <f t="shared" si="55"/>
        <v>30013129</v>
      </c>
      <c r="AE311" t="s">
        <v>324</v>
      </c>
      <c r="AF311" t="s">
        <v>458</v>
      </c>
      <c r="AG311">
        <f t="shared" si="62"/>
        <v>13129</v>
      </c>
      <c r="AH311">
        <f t="shared" si="63"/>
        <v>30013129</v>
      </c>
      <c r="AK311" t="s">
        <v>311</v>
      </c>
      <c r="AL311">
        <v>13115</v>
      </c>
    </row>
    <row r="312" spans="8:38" x14ac:dyDescent="0.3">
      <c r="H312" s="19" t="str">
        <f t="shared" si="56"/>
        <v/>
      </c>
      <c r="I312" s="19" t="str">
        <f t="shared" si="57"/>
        <v/>
      </c>
      <c r="J312" s="27" t="str">
        <f t="shared" si="58"/>
        <v/>
      </c>
      <c r="N312" s="19" t="str">
        <f t="shared" si="59"/>
        <v/>
      </c>
      <c r="O312" t="str">
        <f t="shared" si="60"/>
        <v/>
      </c>
      <c r="Q312" s="27" t="str">
        <f t="shared" si="64"/>
        <v/>
      </c>
      <c r="S312" t="str">
        <f t="shared" si="54"/>
        <v/>
      </c>
      <c r="Y312" t="s">
        <v>16682</v>
      </c>
      <c r="Z312" t="s">
        <v>15119</v>
      </c>
      <c r="AA312" s="19">
        <f t="shared" ref="AA312:AA375" si="65">+IF(Y312="","",AA311+1)</f>
        <v>309</v>
      </c>
      <c r="AB312" t="str">
        <f t="shared" si="61"/>
        <v>M-000309</v>
      </c>
      <c r="AD312">
        <f t="shared" si="55"/>
        <v>30013203</v>
      </c>
      <c r="AE312" t="s">
        <v>330</v>
      </c>
      <c r="AF312" t="s">
        <v>458</v>
      </c>
      <c r="AG312">
        <f t="shared" si="62"/>
        <v>13203</v>
      </c>
      <c r="AH312">
        <f t="shared" si="63"/>
        <v>30013203</v>
      </c>
      <c r="AK312" t="s">
        <v>312</v>
      </c>
      <c r="AL312">
        <v>13116</v>
      </c>
    </row>
    <row r="313" spans="8:38" x14ac:dyDescent="0.3">
      <c r="H313" s="19" t="str">
        <f t="shared" si="56"/>
        <v/>
      </c>
      <c r="I313" s="19" t="str">
        <f t="shared" si="57"/>
        <v/>
      </c>
      <c r="J313" s="27" t="str">
        <f t="shared" si="58"/>
        <v/>
      </c>
      <c r="N313" s="19" t="str">
        <f t="shared" si="59"/>
        <v/>
      </c>
      <c r="O313" t="str">
        <f t="shared" si="60"/>
        <v/>
      </c>
      <c r="Q313" s="27" t="str">
        <f t="shared" si="64"/>
        <v/>
      </c>
      <c r="S313" t="str">
        <f t="shared" si="54"/>
        <v/>
      </c>
      <c r="Y313" t="s">
        <v>16691</v>
      </c>
      <c r="Z313" t="s">
        <v>15119</v>
      </c>
      <c r="AA313" s="19">
        <f t="shared" si="65"/>
        <v>310</v>
      </c>
      <c r="AB313" t="str">
        <f t="shared" si="61"/>
        <v>M-000310</v>
      </c>
      <c r="AD313">
        <f t="shared" si="55"/>
        <v>30010306</v>
      </c>
      <c r="AE313" t="s">
        <v>272</v>
      </c>
      <c r="AF313" t="s">
        <v>458</v>
      </c>
      <c r="AG313">
        <f t="shared" si="62"/>
        <v>10306</v>
      </c>
      <c r="AH313">
        <f t="shared" si="63"/>
        <v>30010306</v>
      </c>
      <c r="AK313" t="s">
        <v>313</v>
      </c>
      <c r="AL313">
        <v>13117</v>
      </c>
    </row>
    <row r="314" spans="8:38" x14ac:dyDescent="0.3">
      <c r="H314" s="19" t="str">
        <f t="shared" si="56"/>
        <v/>
      </c>
      <c r="I314" s="19" t="str">
        <f t="shared" si="57"/>
        <v/>
      </c>
      <c r="J314" s="27" t="str">
        <f t="shared" si="58"/>
        <v/>
      </c>
      <c r="N314" s="19" t="str">
        <f t="shared" si="59"/>
        <v/>
      </c>
      <c r="O314" t="str">
        <f t="shared" si="60"/>
        <v/>
      </c>
      <c r="Q314" s="27" t="str">
        <f t="shared" si="64"/>
        <v/>
      </c>
      <c r="S314" t="str">
        <f t="shared" si="54"/>
        <v/>
      </c>
      <c r="Y314" t="s">
        <v>16705</v>
      </c>
      <c r="Z314" t="s">
        <v>15119</v>
      </c>
      <c r="AA314" s="19">
        <f t="shared" si="65"/>
        <v>311</v>
      </c>
      <c r="AB314" t="str">
        <f t="shared" si="61"/>
        <v>M-000311</v>
      </c>
      <c r="AD314">
        <f t="shared" si="55"/>
        <v>30013130</v>
      </c>
      <c r="AE314" t="s">
        <v>325</v>
      </c>
      <c r="AF314" t="s">
        <v>458</v>
      </c>
      <c r="AG314">
        <f t="shared" si="62"/>
        <v>13130</v>
      </c>
      <c r="AH314">
        <f t="shared" si="63"/>
        <v>30013130</v>
      </c>
      <c r="AK314" t="s">
        <v>314</v>
      </c>
      <c r="AL314">
        <v>13118</v>
      </c>
    </row>
    <row r="315" spans="8:38" x14ac:dyDescent="0.3">
      <c r="H315" s="19" t="str">
        <f t="shared" si="56"/>
        <v/>
      </c>
      <c r="I315" s="19" t="str">
        <f t="shared" si="57"/>
        <v/>
      </c>
      <c r="J315" s="27" t="str">
        <f t="shared" si="58"/>
        <v/>
      </c>
      <c r="N315" s="19" t="str">
        <f t="shared" si="59"/>
        <v/>
      </c>
      <c r="O315" t="str">
        <f t="shared" si="60"/>
        <v/>
      </c>
      <c r="Q315" s="27" t="str">
        <f t="shared" si="64"/>
        <v/>
      </c>
      <c r="S315" t="str">
        <f t="shared" si="54"/>
        <v/>
      </c>
      <c r="Y315" t="s">
        <v>16728</v>
      </c>
      <c r="Z315" t="s">
        <v>15119</v>
      </c>
      <c r="AA315" s="19">
        <f t="shared" si="65"/>
        <v>312</v>
      </c>
      <c r="AB315" t="str">
        <f t="shared" si="61"/>
        <v>M-000312</v>
      </c>
      <c r="AD315">
        <f t="shared" si="55"/>
        <v>30016305</v>
      </c>
      <c r="AE315" t="s">
        <v>213</v>
      </c>
      <c r="AF315" t="s">
        <v>458</v>
      </c>
      <c r="AG315">
        <f t="shared" si="62"/>
        <v>16305</v>
      </c>
      <c r="AH315">
        <f t="shared" si="63"/>
        <v>30016305</v>
      </c>
      <c r="AK315" t="s">
        <v>315</v>
      </c>
      <c r="AL315">
        <v>13119</v>
      </c>
    </row>
    <row r="316" spans="8:38" x14ac:dyDescent="0.3">
      <c r="H316" s="19" t="str">
        <f t="shared" si="56"/>
        <v/>
      </c>
      <c r="I316" s="19" t="str">
        <f t="shared" si="57"/>
        <v/>
      </c>
      <c r="J316" s="27" t="str">
        <f t="shared" si="58"/>
        <v/>
      </c>
      <c r="N316" s="19" t="str">
        <f t="shared" si="59"/>
        <v/>
      </c>
      <c r="O316" t="str">
        <f t="shared" si="60"/>
        <v/>
      </c>
      <c r="Q316" s="27" t="str">
        <f t="shared" si="64"/>
        <v/>
      </c>
      <c r="S316" t="str">
        <f t="shared" si="54"/>
        <v/>
      </c>
      <c r="Y316" t="s">
        <v>16749</v>
      </c>
      <c r="Z316" t="s">
        <v>15119</v>
      </c>
      <c r="AA316" s="19">
        <f t="shared" si="65"/>
        <v>313</v>
      </c>
      <c r="AB316" t="str">
        <f t="shared" si="61"/>
        <v>M-000313</v>
      </c>
      <c r="AD316">
        <f t="shared" si="55"/>
        <v>30010307</v>
      </c>
      <c r="AE316" t="s">
        <v>273</v>
      </c>
      <c r="AF316" t="s">
        <v>458</v>
      </c>
      <c r="AG316">
        <f t="shared" si="62"/>
        <v>10307</v>
      </c>
      <c r="AH316">
        <f t="shared" si="63"/>
        <v>30010307</v>
      </c>
      <c r="AK316" t="s">
        <v>316</v>
      </c>
      <c r="AL316">
        <v>13120</v>
      </c>
    </row>
    <row r="317" spans="8:38" x14ac:dyDescent="0.3">
      <c r="H317" s="19" t="str">
        <f t="shared" si="56"/>
        <v/>
      </c>
      <c r="I317" s="19" t="str">
        <f t="shared" si="57"/>
        <v/>
      </c>
      <c r="J317" s="27" t="str">
        <f t="shared" si="58"/>
        <v/>
      </c>
      <c r="N317" s="19" t="str">
        <f t="shared" si="59"/>
        <v/>
      </c>
      <c r="O317" t="str">
        <f t="shared" si="60"/>
        <v/>
      </c>
      <c r="Q317" s="27" t="str">
        <f t="shared" si="64"/>
        <v/>
      </c>
      <c r="S317" t="str">
        <f t="shared" si="54"/>
        <v/>
      </c>
      <c r="Y317" t="s">
        <v>16770</v>
      </c>
      <c r="Z317" t="s">
        <v>15119</v>
      </c>
      <c r="AA317" s="19">
        <f t="shared" si="65"/>
        <v>314</v>
      </c>
      <c r="AB317" t="str">
        <f t="shared" si="61"/>
        <v>M-000314</v>
      </c>
      <c r="AD317">
        <f t="shared" si="55"/>
        <v>30013505</v>
      </c>
      <c r="AE317" t="s">
        <v>342</v>
      </c>
      <c r="AF317" t="s">
        <v>458</v>
      </c>
      <c r="AG317">
        <f t="shared" si="62"/>
        <v>13505</v>
      </c>
      <c r="AH317">
        <f t="shared" si="63"/>
        <v>30013505</v>
      </c>
      <c r="AK317" t="s">
        <v>317</v>
      </c>
      <c r="AL317">
        <v>13121</v>
      </c>
    </row>
    <row r="318" spans="8:38" x14ac:dyDescent="0.3">
      <c r="H318" s="19" t="str">
        <f t="shared" si="56"/>
        <v/>
      </c>
      <c r="I318" s="19" t="str">
        <f t="shared" si="57"/>
        <v/>
      </c>
      <c r="J318" s="27" t="str">
        <f t="shared" si="58"/>
        <v/>
      </c>
      <c r="N318" s="19" t="str">
        <f t="shared" si="59"/>
        <v/>
      </c>
      <c r="O318" t="str">
        <f t="shared" si="60"/>
        <v/>
      </c>
      <c r="Q318" s="27" t="str">
        <f t="shared" si="64"/>
        <v/>
      </c>
      <c r="S318" t="str">
        <f t="shared" si="54"/>
        <v/>
      </c>
      <c r="Y318" t="s">
        <v>16796</v>
      </c>
      <c r="Z318" t="s">
        <v>15119</v>
      </c>
      <c r="AA318" s="19">
        <f t="shared" si="65"/>
        <v>315</v>
      </c>
      <c r="AB318" t="str">
        <f t="shared" si="61"/>
        <v>M-000315</v>
      </c>
      <c r="AD318">
        <f t="shared" si="55"/>
        <v>30002203</v>
      </c>
      <c r="AE318" t="s">
        <v>38</v>
      </c>
      <c r="AF318" t="s">
        <v>458</v>
      </c>
      <c r="AG318">
        <f t="shared" si="62"/>
        <v>2203</v>
      </c>
      <c r="AH318">
        <f t="shared" si="63"/>
        <v>30002203</v>
      </c>
      <c r="AK318" t="s">
        <v>318</v>
      </c>
      <c r="AL318">
        <v>13122</v>
      </c>
    </row>
    <row r="319" spans="8:38" x14ac:dyDescent="0.3">
      <c r="H319" s="19" t="str">
        <f t="shared" si="56"/>
        <v/>
      </c>
      <c r="I319" s="19" t="str">
        <f t="shared" si="57"/>
        <v/>
      </c>
      <c r="J319" s="27" t="str">
        <f t="shared" si="58"/>
        <v/>
      </c>
      <c r="N319" s="19" t="str">
        <f t="shared" si="59"/>
        <v/>
      </c>
      <c r="O319" t="str">
        <f t="shared" si="60"/>
        <v/>
      </c>
      <c r="Q319" s="27" t="str">
        <f t="shared" si="64"/>
        <v/>
      </c>
      <c r="S319" t="str">
        <f t="shared" si="54"/>
        <v/>
      </c>
      <c r="Y319" t="s">
        <v>16860</v>
      </c>
      <c r="Z319" t="s">
        <v>15119</v>
      </c>
      <c r="AA319" s="19">
        <f t="shared" si="65"/>
        <v>316</v>
      </c>
      <c r="AB319" t="str">
        <f t="shared" si="61"/>
        <v>M-000316</v>
      </c>
      <c r="AD319">
        <f t="shared" si="55"/>
        <v>30008108</v>
      </c>
      <c r="AE319" t="s">
        <v>169</v>
      </c>
      <c r="AF319" t="s">
        <v>458</v>
      </c>
      <c r="AG319">
        <f t="shared" si="62"/>
        <v>8108</v>
      </c>
      <c r="AH319">
        <f t="shared" si="63"/>
        <v>30008108</v>
      </c>
      <c r="AK319" t="s">
        <v>319</v>
      </c>
      <c r="AL319">
        <v>13123</v>
      </c>
    </row>
    <row r="320" spans="8:38" x14ac:dyDescent="0.3">
      <c r="H320" s="19" t="str">
        <f t="shared" si="56"/>
        <v/>
      </c>
      <c r="I320" s="19" t="str">
        <f t="shared" si="57"/>
        <v/>
      </c>
      <c r="J320" s="27" t="str">
        <f t="shared" si="58"/>
        <v/>
      </c>
      <c r="N320" s="19" t="str">
        <f t="shared" si="59"/>
        <v/>
      </c>
      <c r="O320" t="str">
        <f t="shared" si="60"/>
        <v/>
      </c>
      <c r="Q320" s="27" t="str">
        <f t="shared" si="64"/>
        <v/>
      </c>
      <c r="S320" t="str">
        <f t="shared" si="54"/>
        <v/>
      </c>
      <c r="Y320" t="s">
        <v>16889</v>
      </c>
      <c r="Z320" t="s">
        <v>15119</v>
      </c>
      <c r="AA320" s="19">
        <f t="shared" si="65"/>
        <v>317</v>
      </c>
      <c r="AB320" t="str">
        <f t="shared" si="61"/>
        <v>M-000317</v>
      </c>
      <c r="AD320">
        <f t="shared" si="55"/>
        <v>30007110</v>
      </c>
      <c r="AE320" t="s">
        <v>141</v>
      </c>
      <c r="AF320" t="s">
        <v>458</v>
      </c>
      <c r="AG320">
        <f t="shared" si="62"/>
        <v>7110</v>
      </c>
      <c r="AH320">
        <f t="shared" si="63"/>
        <v>30007110</v>
      </c>
      <c r="AK320" t="s">
        <v>320</v>
      </c>
      <c r="AL320">
        <v>13124</v>
      </c>
    </row>
    <row r="321" spans="8:38" x14ac:dyDescent="0.3">
      <c r="H321" s="19" t="str">
        <f t="shared" si="56"/>
        <v/>
      </c>
      <c r="I321" s="19" t="str">
        <f t="shared" si="57"/>
        <v/>
      </c>
      <c r="J321" s="27" t="str">
        <f t="shared" si="58"/>
        <v/>
      </c>
      <c r="N321" s="19" t="str">
        <f t="shared" si="59"/>
        <v/>
      </c>
      <c r="O321" t="str">
        <f t="shared" si="60"/>
        <v/>
      </c>
      <c r="Q321" s="27" t="str">
        <f t="shared" si="64"/>
        <v/>
      </c>
      <c r="S321" t="str">
        <f t="shared" si="54"/>
        <v/>
      </c>
      <c r="Y321" t="s">
        <v>16904</v>
      </c>
      <c r="Z321" t="s">
        <v>15119</v>
      </c>
      <c r="AA321" s="19">
        <f t="shared" si="65"/>
        <v>318</v>
      </c>
      <c r="AB321" t="str">
        <f t="shared" si="61"/>
        <v>M-000318</v>
      </c>
      <c r="AD321">
        <f t="shared" si="55"/>
        <v>30013131</v>
      </c>
      <c r="AE321" t="s">
        <v>326</v>
      </c>
      <c r="AF321" t="s">
        <v>458</v>
      </c>
      <c r="AG321">
        <f t="shared" si="62"/>
        <v>13131</v>
      </c>
      <c r="AH321">
        <f t="shared" si="63"/>
        <v>30013131</v>
      </c>
      <c r="AK321" t="s">
        <v>321</v>
      </c>
      <c r="AL321">
        <v>13125</v>
      </c>
    </row>
    <row r="322" spans="8:38" x14ac:dyDescent="0.3">
      <c r="H322" s="19" t="str">
        <f t="shared" si="56"/>
        <v/>
      </c>
      <c r="I322" s="19" t="str">
        <f t="shared" si="57"/>
        <v/>
      </c>
      <c r="J322" s="27" t="str">
        <f t="shared" si="58"/>
        <v/>
      </c>
      <c r="N322" s="19" t="str">
        <f t="shared" si="59"/>
        <v/>
      </c>
      <c r="O322" t="str">
        <f t="shared" si="60"/>
        <v/>
      </c>
      <c r="Q322" s="27" t="str">
        <f t="shared" si="64"/>
        <v/>
      </c>
      <c r="S322" t="str">
        <f t="shared" si="54"/>
        <v/>
      </c>
      <c r="Y322" t="s">
        <v>17030</v>
      </c>
      <c r="Z322" t="s">
        <v>15119</v>
      </c>
      <c r="AA322" s="19">
        <f t="shared" si="65"/>
        <v>319</v>
      </c>
      <c r="AB322" t="str">
        <f t="shared" si="61"/>
        <v>M-000319</v>
      </c>
      <c r="AD322">
        <f t="shared" si="55"/>
        <v>30008310</v>
      </c>
      <c r="AE322" t="s">
        <v>190</v>
      </c>
      <c r="AF322" t="s">
        <v>458</v>
      </c>
      <c r="AG322">
        <f t="shared" si="62"/>
        <v>8310</v>
      </c>
      <c r="AH322">
        <f t="shared" si="63"/>
        <v>30008310</v>
      </c>
      <c r="AK322" t="s">
        <v>322</v>
      </c>
      <c r="AL322">
        <v>13126</v>
      </c>
    </row>
    <row r="323" spans="8:38" x14ac:dyDescent="0.3">
      <c r="H323" s="19" t="str">
        <f t="shared" si="56"/>
        <v/>
      </c>
      <c r="I323" s="19" t="str">
        <f t="shared" si="57"/>
        <v/>
      </c>
      <c r="J323" s="27" t="str">
        <f t="shared" si="58"/>
        <v/>
      </c>
      <c r="N323" s="19" t="str">
        <f t="shared" si="59"/>
        <v/>
      </c>
      <c r="O323" t="str">
        <f t="shared" si="60"/>
        <v/>
      </c>
      <c r="Q323" s="27" t="str">
        <f t="shared" si="64"/>
        <v/>
      </c>
      <c r="S323" t="str">
        <f t="shared" si="54"/>
        <v/>
      </c>
      <c r="Y323" t="s">
        <v>17065</v>
      </c>
      <c r="Z323" t="s">
        <v>15119</v>
      </c>
      <c r="AA323" s="19">
        <f t="shared" si="65"/>
        <v>320</v>
      </c>
      <c r="AB323" t="str">
        <f t="shared" si="61"/>
        <v>M-000320</v>
      </c>
      <c r="AD323">
        <f t="shared" si="55"/>
        <v>30006117</v>
      </c>
      <c r="AE323" t="s">
        <v>116</v>
      </c>
      <c r="AF323" t="s">
        <v>458</v>
      </c>
      <c r="AG323">
        <f t="shared" si="62"/>
        <v>6117</v>
      </c>
      <c r="AH323">
        <f t="shared" si="63"/>
        <v>30006117</v>
      </c>
      <c r="AK323" t="s">
        <v>16</v>
      </c>
      <c r="AL323">
        <v>13127</v>
      </c>
    </row>
    <row r="324" spans="8:38" x14ac:dyDescent="0.3">
      <c r="H324" s="19" t="str">
        <f t="shared" si="56"/>
        <v/>
      </c>
      <c r="I324" s="19" t="str">
        <f t="shared" si="57"/>
        <v/>
      </c>
      <c r="J324" s="27" t="str">
        <f t="shared" si="58"/>
        <v/>
      </c>
      <c r="N324" s="19" t="str">
        <f t="shared" si="59"/>
        <v/>
      </c>
      <c r="O324" t="str">
        <f t="shared" si="60"/>
        <v/>
      </c>
      <c r="Q324" s="27" t="str">
        <f t="shared" si="64"/>
        <v/>
      </c>
      <c r="S324" t="str">
        <f t="shared" ref="S324:S388" si="66">+Q324</f>
        <v/>
      </c>
      <c r="Y324" t="s">
        <v>17103</v>
      </c>
      <c r="Z324" t="s">
        <v>15119</v>
      </c>
      <c r="AA324" s="19">
        <f t="shared" si="65"/>
        <v>321</v>
      </c>
      <c r="AB324" t="str">
        <f t="shared" si="61"/>
        <v>M-000321</v>
      </c>
      <c r="AD324">
        <f t="shared" ref="AD324:AD387" si="67">++IF(AE324="","",VLOOKUP(AF324,$R$4:$S$50,2,0)*10000000+AG324)</f>
        <v>30008311</v>
      </c>
      <c r="AE324" t="s">
        <v>191</v>
      </c>
      <c r="AF324" t="s">
        <v>458</v>
      </c>
      <c r="AG324">
        <f t="shared" si="62"/>
        <v>8311</v>
      </c>
      <c r="AH324">
        <f t="shared" si="63"/>
        <v>30008311</v>
      </c>
      <c r="AK324" t="s">
        <v>323</v>
      </c>
      <c r="AL324">
        <v>13128</v>
      </c>
    </row>
    <row r="325" spans="8:38" x14ac:dyDescent="0.3">
      <c r="H325" s="19" t="str">
        <f t="shared" ref="H325:H388" si="68">+IF(G325="","",H324+1)</f>
        <v/>
      </c>
      <c r="I325" s="19" t="str">
        <f t="shared" ref="I325:I388" si="69">+IF(H325="","",I324+1)</f>
        <v/>
      </c>
      <c r="J325" s="27" t="str">
        <f t="shared" ref="J325:J388" si="70">+IF(G325="","","T-"&amp;VLOOKUP(H325,$A$4:$C$46,2,0)+I325-1)</f>
        <v/>
      </c>
      <c r="N325" s="19" t="str">
        <f t="shared" ref="N325:N388" si="71">+IF(L325="","",N324+1)</f>
        <v/>
      </c>
      <c r="O325" t="str">
        <f t="shared" ref="O325:O388" si="72">+IF(L325="","","C-"&amp;VLOOKUP(M325,$A$4:$C$495,2,0)+N325)</f>
        <v/>
      </c>
      <c r="Q325" s="27" t="str">
        <f t="shared" si="64"/>
        <v/>
      </c>
      <c r="S325" t="str">
        <f t="shared" si="66"/>
        <v/>
      </c>
      <c r="Y325" t="s">
        <v>17108</v>
      </c>
      <c r="Z325" t="s">
        <v>15119</v>
      </c>
      <c r="AA325" s="19">
        <f t="shared" si="65"/>
        <v>322</v>
      </c>
      <c r="AB325" t="str">
        <f t="shared" ref="AB325:AB388" si="73">+IF(Y325="","","M-"&amp;VLOOKUP(Z325,$A$4:$C$390,2,0)&amp;AA325)</f>
        <v>M-000322</v>
      </c>
      <c r="AD325">
        <f t="shared" si="67"/>
        <v>30006310</v>
      </c>
      <c r="AE325" t="s">
        <v>132</v>
      </c>
      <c r="AF325" t="s">
        <v>458</v>
      </c>
      <c r="AG325">
        <f t="shared" ref="AG325:AG366" si="74">+IF(AE325="","",VLOOKUP(AE325,$AK$3:$AL$20000,2,0))</f>
        <v>6310</v>
      </c>
      <c r="AH325">
        <f t="shared" ref="AH325:AH366" si="75">+AD325</f>
        <v>30006310</v>
      </c>
      <c r="AK325" t="s">
        <v>324</v>
      </c>
      <c r="AL325">
        <v>13129</v>
      </c>
    </row>
    <row r="326" spans="8:38" x14ac:dyDescent="0.3">
      <c r="H326" s="19" t="str">
        <f t="shared" si="68"/>
        <v/>
      </c>
      <c r="I326" s="19" t="str">
        <f t="shared" si="69"/>
        <v/>
      </c>
      <c r="J326" s="27" t="str">
        <f t="shared" si="70"/>
        <v/>
      </c>
      <c r="N326" s="19" t="str">
        <f t="shared" si="71"/>
        <v/>
      </c>
      <c r="O326" t="str">
        <f t="shared" si="72"/>
        <v/>
      </c>
      <c r="Q326" s="27" t="str">
        <f t="shared" ref="Q326:Q389" si="76">++IF(R326="","",Q325+1)</f>
        <v/>
      </c>
      <c r="S326" t="str">
        <f t="shared" si="66"/>
        <v/>
      </c>
      <c r="Y326" t="s">
        <v>17162</v>
      </c>
      <c r="Z326" t="s">
        <v>15119</v>
      </c>
      <c r="AA326" s="19">
        <f t="shared" si="65"/>
        <v>323</v>
      </c>
      <c r="AB326" t="str">
        <f t="shared" si="73"/>
        <v>M-000323</v>
      </c>
      <c r="AD326">
        <f t="shared" si="67"/>
        <v>30008109</v>
      </c>
      <c r="AE326" t="s">
        <v>170</v>
      </c>
      <c r="AF326" t="s">
        <v>458</v>
      </c>
      <c r="AG326">
        <f t="shared" si="74"/>
        <v>8109</v>
      </c>
      <c r="AH326">
        <f t="shared" si="75"/>
        <v>30008109</v>
      </c>
      <c r="AK326" t="s">
        <v>325</v>
      </c>
      <c r="AL326">
        <v>13130</v>
      </c>
    </row>
    <row r="327" spans="8:38" x14ac:dyDescent="0.3">
      <c r="H327" s="19" t="str">
        <f t="shared" si="68"/>
        <v/>
      </c>
      <c r="I327" s="19" t="str">
        <f t="shared" si="69"/>
        <v/>
      </c>
      <c r="J327" s="27" t="str">
        <f t="shared" si="70"/>
        <v/>
      </c>
      <c r="N327" s="19" t="str">
        <f t="shared" si="71"/>
        <v/>
      </c>
      <c r="O327" t="str">
        <f t="shared" si="72"/>
        <v/>
      </c>
      <c r="Q327" s="27" t="str">
        <f t="shared" si="76"/>
        <v/>
      </c>
      <c r="S327" t="str">
        <f t="shared" si="66"/>
        <v/>
      </c>
      <c r="Y327" t="s">
        <v>17183</v>
      </c>
      <c r="Z327" t="s">
        <v>15119</v>
      </c>
      <c r="AA327" s="19">
        <f t="shared" si="65"/>
        <v>324</v>
      </c>
      <c r="AB327" t="str">
        <f t="shared" si="73"/>
        <v>M-000324</v>
      </c>
      <c r="AD327">
        <f t="shared" si="67"/>
        <v>30005706</v>
      </c>
      <c r="AE327" t="s">
        <v>95</v>
      </c>
      <c r="AF327" t="s">
        <v>458</v>
      </c>
      <c r="AG327">
        <f t="shared" si="74"/>
        <v>5706</v>
      </c>
      <c r="AH327">
        <f t="shared" si="75"/>
        <v>30005706</v>
      </c>
      <c r="AK327" t="s">
        <v>326</v>
      </c>
      <c r="AL327">
        <v>13131</v>
      </c>
    </row>
    <row r="328" spans="8:38" x14ac:dyDescent="0.3">
      <c r="H328" s="19" t="str">
        <f t="shared" si="68"/>
        <v/>
      </c>
      <c r="I328" s="19" t="str">
        <f t="shared" si="69"/>
        <v/>
      </c>
      <c r="J328" s="27" t="str">
        <f t="shared" si="70"/>
        <v/>
      </c>
      <c r="N328" s="19" t="str">
        <f t="shared" si="71"/>
        <v/>
      </c>
      <c r="O328" t="str">
        <f t="shared" si="72"/>
        <v/>
      </c>
      <c r="Q328" s="27" t="str">
        <f t="shared" si="76"/>
        <v/>
      </c>
      <c r="S328" t="str">
        <f t="shared" si="66"/>
        <v/>
      </c>
      <c r="Y328" t="s">
        <v>17188</v>
      </c>
      <c r="Z328" t="s">
        <v>15119</v>
      </c>
      <c r="AA328" s="19">
        <f t="shared" si="65"/>
        <v>325</v>
      </c>
      <c r="AB328" t="str">
        <f t="shared" si="73"/>
        <v>M-000325</v>
      </c>
      <c r="AD328">
        <f t="shared" si="67"/>
        <v>30013101</v>
      </c>
      <c r="AE328" t="s">
        <v>297</v>
      </c>
      <c r="AF328" t="s">
        <v>458</v>
      </c>
      <c r="AG328">
        <f t="shared" si="74"/>
        <v>13101</v>
      </c>
      <c r="AH328">
        <f t="shared" si="75"/>
        <v>30013101</v>
      </c>
      <c r="AK328" t="s">
        <v>327</v>
      </c>
      <c r="AL328">
        <v>13132</v>
      </c>
    </row>
    <row r="329" spans="8:38" x14ac:dyDescent="0.3">
      <c r="H329" s="19" t="str">
        <f t="shared" si="68"/>
        <v/>
      </c>
      <c r="I329" s="19" t="str">
        <f t="shared" si="69"/>
        <v/>
      </c>
      <c r="J329" s="27" t="str">
        <f t="shared" si="70"/>
        <v/>
      </c>
      <c r="N329" s="19" t="str">
        <f t="shared" si="71"/>
        <v/>
      </c>
      <c r="O329" t="str">
        <f t="shared" si="72"/>
        <v/>
      </c>
      <c r="Q329" s="27" t="str">
        <f t="shared" si="76"/>
        <v/>
      </c>
      <c r="S329" t="str">
        <f t="shared" si="66"/>
        <v/>
      </c>
      <c r="Y329" t="s">
        <v>17198</v>
      </c>
      <c r="Z329" t="s">
        <v>15119</v>
      </c>
      <c r="AA329" s="19">
        <f t="shared" si="65"/>
        <v>326</v>
      </c>
      <c r="AB329" t="str">
        <f t="shared" si="73"/>
        <v>M-000326</v>
      </c>
      <c r="AD329">
        <f t="shared" si="67"/>
        <v>30005606</v>
      </c>
      <c r="AE329" t="s">
        <v>89</v>
      </c>
      <c r="AF329" t="s">
        <v>458</v>
      </c>
      <c r="AG329">
        <f t="shared" si="74"/>
        <v>5606</v>
      </c>
      <c r="AH329">
        <f t="shared" si="75"/>
        <v>30005606</v>
      </c>
      <c r="AK329" t="s">
        <v>328</v>
      </c>
      <c r="AL329">
        <v>13201</v>
      </c>
    </row>
    <row r="330" spans="8:38" x14ac:dyDescent="0.3">
      <c r="H330" s="19" t="str">
        <f t="shared" si="68"/>
        <v/>
      </c>
      <c r="I330" s="19" t="str">
        <f t="shared" si="69"/>
        <v/>
      </c>
      <c r="J330" s="27" t="str">
        <f t="shared" si="70"/>
        <v/>
      </c>
      <c r="N330" s="19" t="str">
        <f t="shared" si="71"/>
        <v/>
      </c>
      <c r="O330" t="str">
        <f t="shared" si="72"/>
        <v/>
      </c>
      <c r="Q330" s="27" t="str">
        <f t="shared" si="76"/>
        <v/>
      </c>
      <c r="S330" t="str">
        <f t="shared" si="66"/>
        <v/>
      </c>
      <c r="Y330" t="s">
        <v>17240</v>
      </c>
      <c r="Z330" t="s">
        <v>15119</v>
      </c>
      <c r="AA330" s="19">
        <f t="shared" si="65"/>
        <v>327</v>
      </c>
      <c r="AB330" t="str">
        <f t="shared" si="73"/>
        <v>M-000327</v>
      </c>
      <c r="AD330">
        <f t="shared" si="67"/>
        <v>30002103</v>
      </c>
      <c r="AE330" t="s">
        <v>34</v>
      </c>
      <c r="AF330" t="s">
        <v>458</v>
      </c>
      <c r="AG330">
        <f t="shared" si="74"/>
        <v>2103</v>
      </c>
      <c r="AH330">
        <f t="shared" si="75"/>
        <v>30002103</v>
      </c>
      <c r="AK330" t="s">
        <v>329</v>
      </c>
      <c r="AL330">
        <v>13202</v>
      </c>
    </row>
    <row r="331" spans="8:38" x14ac:dyDescent="0.3">
      <c r="H331" s="19" t="str">
        <f t="shared" si="68"/>
        <v/>
      </c>
      <c r="I331" s="19" t="str">
        <f t="shared" si="69"/>
        <v/>
      </c>
      <c r="J331" s="27" t="str">
        <f t="shared" si="70"/>
        <v/>
      </c>
      <c r="N331" s="19" t="str">
        <f t="shared" si="71"/>
        <v/>
      </c>
      <c r="O331" t="str">
        <f t="shared" si="72"/>
        <v/>
      </c>
      <c r="Q331" s="27" t="str">
        <f t="shared" si="76"/>
        <v/>
      </c>
      <c r="S331" t="str">
        <f t="shared" si="66"/>
        <v/>
      </c>
      <c r="Y331" t="s">
        <v>17258</v>
      </c>
      <c r="Z331" t="s">
        <v>15119</v>
      </c>
      <c r="AA331" s="19">
        <f t="shared" si="65"/>
        <v>328</v>
      </c>
      <c r="AB331" t="str">
        <f t="shared" si="73"/>
        <v>M-000328</v>
      </c>
      <c r="AD331">
        <f t="shared" si="67"/>
        <v>30013601</v>
      </c>
      <c r="AE331" t="s">
        <v>343</v>
      </c>
      <c r="AF331" t="s">
        <v>458</v>
      </c>
      <c r="AG331">
        <f t="shared" si="74"/>
        <v>13601</v>
      </c>
      <c r="AH331">
        <f t="shared" si="75"/>
        <v>30013601</v>
      </c>
      <c r="AK331" t="s">
        <v>330</v>
      </c>
      <c r="AL331">
        <v>13203</v>
      </c>
    </row>
    <row r="332" spans="8:38" x14ac:dyDescent="0.3">
      <c r="H332" s="19" t="str">
        <f t="shared" si="68"/>
        <v/>
      </c>
      <c r="I332" s="19" t="str">
        <f t="shared" si="69"/>
        <v/>
      </c>
      <c r="J332" s="27" t="str">
        <f t="shared" si="70"/>
        <v/>
      </c>
      <c r="N332" s="19" t="str">
        <f t="shared" si="71"/>
        <v/>
      </c>
      <c r="O332" t="str">
        <f t="shared" si="72"/>
        <v/>
      </c>
      <c r="Q332" s="27" t="str">
        <f t="shared" si="76"/>
        <v/>
      </c>
      <c r="S332" t="str">
        <f t="shared" si="66"/>
        <v/>
      </c>
      <c r="Y332" t="s">
        <v>17270</v>
      </c>
      <c r="Z332" t="s">
        <v>15119</v>
      </c>
      <c r="AA332" s="19">
        <f t="shared" si="65"/>
        <v>329</v>
      </c>
      <c r="AB332" t="str">
        <f t="shared" si="73"/>
        <v>M-000329</v>
      </c>
      <c r="AD332">
        <f t="shared" si="67"/>
        <v>30007101</v>
      </c>
      <c r="AE332" t="s">
        <v>133</v>
      </c>
      <c r="AF332" t="s">
        <v>458</v>
      </c>
      <c r="AG332">
        <f t="shared" si="74"/>
        <v>7101</v>
      </c>
      <c r="AH332">
        <f t="shared" si="75"/>
        <v>30007101</v>
      </c>
      <c r="AK332" t="s">
        <v>331</v>
      </c>
      <c r="AL332">
        <v>13301</v>
      </c>
    </row>
    <row r="333" spans="8:38" x14ac:dyDescent="0.3">
      <c r="H333" s="19" t="str">
        <f t="shared" si="68"/>
        <v/>
      </c>
      <c r="I333" s="19" t="str">
        <f t="shared" si="69"/>
        <v/>
      </c>
      <c r="J333" s="27" t="str">
        <f t="shared" si="70"/>
        <v/>
      </c>
      <c r="N333" s="19" t="str">
        <f t="shared" si="71"/>
        <v/>
      </c>
      <c r="O333" t="str">
        <f t="shared" si="72"/>
        <v/>
      </c>
      <c r="Q333" s="27" t="str">
        <f t="shared" si="76"/>
        <v/>
      </c>
      <c r="S333" t="str">
        <f t="shared" si="66"/>
        <v/>
      </c>
      <c r="Y333" t="s">
        <v>17328</v>
      </c>
      <c r="Z333" t="s">
        <v>15119</v>
      </c>
      <c r="AA333" s="19">
        <f t="shared" si="65"/>
        <v>330</v>
      </c>
      <c r="AB333" t="str">
        <f t="shared" si="73"/>
        <v>M-000330</v>
      </c>
      <c r="AD333">
        <f t="shared" si="67"/>
        <v>30008110</v>
      </c>
      <c r="AE333" t="s">
        <v>171</v>
      </c>
      <c r="AF333" t="s">
        <v>458</v>
      </c>
      <c r="AG333">
        <f t="shared" si="74"/>
        <v>8110</v>
      </c>
      <c r="AH333">
        <f t="shared" si="75"/>
        <v>30008110</v>
      </c>
      <c r="AK333" t="s">
        <v>332</v>
      </c>
      <c r="AL333">
        <v>13302</v>
      </c>
    </row>
    <row r="334" spans="8:38" x14ac:dyDescent="0.3">
      <c r="H334" s="19" t="str">
        <f t="shared" si="68"/>
        <v/>
      </c>
      <c r="I334" s="19" t="str">
        <f t="shared" si="69"/>
        <v/>
      </c>
      <c r="J334" s="27" t="str">
        <f t="shared" si="70"/>
        <v/>
      </c>
      <c r="N334" s="19" t="str">
        <f t="shared" si="71"/>
        <v/>
      </c>
      <c r="O334" t="str">
        <f t="shared" si="72"/>
        <v/>
      </c>
      <c r="Q334" s="27" t="str">
        <f t="shared" si="76"/>
        <v/>
      </c>
      <c r="S334" t="str">
        <f t="shared" si="66"/>
        <v/>
      </c>
      <c r="Y334" t="s">
        <v>17342</v>
      </c>
      <c r="Z334" t="s">
        <v>15119</v>
      </c>
      <c r="AA334" s="19">
        <f t="shared" si="65"/>
        <v>331</v>
      </c>
      <c r="AB334" t="str">
        <f t="shared" si="73"/>
        <v>M-000331</v>
      </c>
      <c r="AD334">
        <f t="shared" si="67"/>
        <v>30002104</v>
      </c>
      <c r="AE334" t="s">
        <v>35</v>
      </c>
      <c r="AF334" t="s">
        <v>458</v>
      </c>
      <c r="AG334">
        <f t="shared" si="74"/>
        <v>2104</v>
      </c>
      <c r="AH334">
        <f t="shared" si="75"/>
        <v>30002104</v>
      </c>
      <c r="AK334" t="s">
        <v>333</v>
      </c>
      <c r="AL334">
        <v>13303</v>
      </c>
    </row>
    <row r="335" spans="8:38" x14ac:dyDescent="0.3">
      <c r="H335" s="19" t="str">
        <f t="shared" si="68"/>
        <v/>
      </c>
      <c r="I335" s="19" t="str">
        <f t="shared" si="69"/>
        <v/>
      </c>
      <c r="J335" s="27" t="str">
        <f t="shared" si="70"/>
        <v/>
      </c>
      <c r="N335" s="19" t="str">
        <f t="shared" si="71"/>
        <v/>
      </c>
      <c r="O335" t="str">
        <f t="shared" si="72"/>
        <v/>
      </c>
      <c r="Q335" s="27" t="str">
        <f t="shared" si="76"/>
        <v/>
      </c>
      <c r="S335" t="str">
        <f t="shared" si="66"/>
        <v/>
      </c>
      <c r="Y335" t="s">
        <v>17399</v>
      </c>
      <c r="Z335" t="s">
        <v>15119</v>
      </c>
      <c r="AA335" s="19">
        <f t="shared" si="65"/>
        <v>332</v>
      </c>
      <c r="AB335" t="str">
        <f t="shared" si="73"/>
        <v>M-000332</v>
      </c>
      <c r="AD335">
        <f t="shared" si="67"/>
        <v>30009101</v>
      </c>
      <c r="AE335" t="s">
        <v>216</v>
      </c>
      <c r="AF335" t="s">
        <v>458</v>
      </c>
      <c r="AG335">
        <f t="shared" si="74"/>
        <v>9101</v>
      </c>
      <c r="AH335">
        <f t="shared" si="75"/>
        <v>30009101</v>
      </c>
      <c r="AK335" t="s">
        <v>334</v>
      </c>
      <c r="AL335">
        <v>13401</v>
      </c>
    </row>
    <row r="336" spans="8:38" x14ac:dyDescent="0.3">
      <c r="H336" s="19" t="str">
        <f t="shared" si="68"/>
        <v/>
      </c>
      <c r="I336" s="19" t="str">
        <f t="shared" si="69"/>
        <v/>
      </c>
      <c r="J336" s="27" t="str">
        <f t="shared" si="70"/>
        <v/>
      </c>
      <c r="N336" s="19" t="str">
        <f t="shared" si="71"/>
        <v/>
      </c>
      <c r="O336" t="str">
        <f t="shared" si="72"/>
        <v/>
      </c>
      <c r="Q336" s="27" t="str">
        <f t="shared" si="76"/>
        <v/>
      </c>
      <c r="S336" t="str">
        <f t="shared" si="66"/>
        <v/>
      </c>
      <c r="Y336" t="s">
        <v>17518</v>
      </c>
      <c r="Z336" t="s">
        <v>15119</v>
      </c>
      <c r="AA336" s="19">
        <f t="shared" si="65"/>
        <v>333</v>
      </c>
      <c r="AB336" t="str">
        <f t="shared" si="73"/>
        <v>M-000333</v>
      </c>
      <c r="AD336">
        <f t="shared" si="67"/>
        <v>30007308</v>
      </c>
      <c r="AE336" t="s">
        <v>152</v>
      </c>
      <c r="AF336" t="s">
        <v>458</v>
      </c>
      <c r="AG336">
        <f t="shared" si="74"/>
        <v>7308</v>
      </c>
      <c r="AH336">
        <f t="shared" si="75"/>
        <v>30007308</v>
      </c>
      <c r="AK336" t="s">
        <v>335</v>
      </c>
      <c r="AL336">
        <v>13402</v>
      </c>
    </row>
    <row r="337" spans="8:38" x14ac:dyDescent="0.3">
      <c r="H337" s="19" t="str">
        <f t="shared" si="68"/>
        <v/>
      </c>
      <c r="I337" s="19" t="str">
        <f t="shared" si="69"/>
        <v/>
      </c>
      <c r="J337" s="27" t="str">
        <f t="shared" si="70"/>
        <v/>
      </c>
      <c r="N337" s="19" t="str">
        <f t="shared" si="71"/>
        <v/>
      </c>
      <c r="O337" t="str">
        <f t="shared" si="72"/>
        <v/>
      </c>
      <c r="Q337" s="27" t="str">
        <f t="shared" si="76"/>
        <v/>
      </c>
      <c r="S337" t="str">
        <f t="shared" si="66"/>
        <v/>
      </c>
      <c r="Y337" t="s">
        <v>17594</v>
      </c>
      <c r="Z337" t="s">
        <v>15119</v>
      </c>
      <c r="AA337" s="19">
        <f t="shared" si="65"/>
        <v>334</v>
      </c>
      <c r="AB337" t="str">
        <f t="shared" si="73"/>
        <v>M-000334</v>
      </c>
      <c r="AD337">
        <f t="shared" si="67"/>
        <v>30009117</v>
      </c>
      <c r="AE337" t="s">
        <v>232</v>
      </c>
      <c r="AF337" t="s">
        <v>458</v>
      </c>
      <c r="AG337">
        <f t="shared" si="74"/>
        <v>9117</v>
      </c>
      <c r="AH337">
        <f t="shared" si="75"/>
        <v>30009117</v>
      </c>
      <c r="AK337" t="s">
        <v>336</v>
      </c>
      <c r="AL337">
        <v>13403</v>
      </c>
    </row>
    <row r="338" spans="8:38" x14ac:dyDescent="0.3">
      <c r="H338" s="19" t="str">
        <f t="shared" si="68"/>
        <v/>
      </c>
      <c r="I338" s="19" t="str">
        <f t="shared" si="69"/>
        <v/>
      </c>
      <c r="J338" s="27" t="str">
        <f t="shared" si="70"/>
        <v/>
      </c>
      <c r="N338" s="19" t="str">
        <f t="shared" si="71"/>
        <v/>
      </c>
      <c r="O338" t="str">
        <f t="shared" si="72"/>
        <v/>
      </c>
      <c r="Q338" s="27" t="str">
        <f t="shared" si="76"/>
        <v/>
      </c>
      <c r="S338" t="str">
        <f t="shared" si="66"/>
        <v/>
      </c>
      <c r="Y338" t="s">
        <v>17670</v>
      </c>
      <c r="Z338" t="s">
        <v>15119</v>
      </c>
      <c r="AA338" s="19">
        <f t="shared" si="65"/>
        <v>335</v>
      </c>
      <c r="AB338" t="str">
        <f t="shared" si="73"/>
        <v>M-000335</v>
      </c>
      <c r="AD338">
        <f t="shared" si="67"/>
        <v>30003103</v>
      </c>
      <c r="AE338" t="s">
        <v>43</v>
      </c>
      <c r="AF338" t="s">
        <v>458</v>
      </c>
      <c r="AG338">
        <f t="shared" si="74"/>
        <v>3103</v>
      </c>
      <c r="AH338">
        <f t="shared" si="75"/>
        <v>30003103</v>
      </c>
      <c r="AK338" t="s">
        <v>337</v>
      </c>
      <c r="AL338">
        <v>13404</v>
      </c>
    </row>
    <row r="339" spans="8:38" x14ac:dyDescent="0.3">
      <c r="H339" s="19" t="str">
        <f t="shared" si="68"/>
        <v/>
      </c>
      <c r="I339" s="19" t="str">
        <f t="shared" si="69"/>
        <v/>
      </c>
      <c r="J339" s="27" t="str">
        <f t="shared" si="70"/>
        <v/>
      </c>
      <c r="N339" s="19" t="str">
        <f t="shared" si="71"/>
        <v/>
      </c>
      <c r="O339" t="str">
        <f t="shared" si="72"/>
        <v/>
      </c>
      <c r="Q339" s="27" t="str">
        <f t="shared" si="76"/>
        <v/>
      </c>
      <c r="S339" t="str">
        <f t="shared" si="66"/>
        <v/>
      </c>
      <c r="Y339" t="s">
        <v>17683</v>
      </c>
      <c r="Z339" t="s">
        <v>15119</v>
      </c>
      <c r="AA339" s="19">
        <f t="shared" si="65"/>
        <v>336</v>
      </c>
      <c r="AB339" t="str">
        <f t="shared" si="73"/>
        <v>M-000336</v>
      </c>
      <c r="AD339">
        <f t="shared" si="67"/>
        <v>30013303</v>
      </c>
      <c r="AE339" t="s">
        <v>333</v>
      </c>
      <c r="AF339" t="s">
        <v>458</v>
      </c>
      <c r="AG339">
        <f t="shared" si="74"/>
        <v>13303</v>
      </c>
      <c r="AH339">
        <f t="shared" si="75"/>
        <v>30013303</v>
      </c>
      <c r="AK339" t="s">
        <v>338</v>
      </c>
      <c r="AL339">
        <v>13501</v>
      </c>
    </row>
    <row r="340" spans="8:38" x14ac:dyDescent="0.3">
      <c r="H340" s="19" t="str">
        <f t="shared" si="68"/>
        <v/>
      </c>
      <c r="I340" s="19" t="str">
        <f t="shared" si="69"/>
        <v/>
      </c>
      <c r="J340" s="27" t="str">
        <f t="shared" si="70"/>
        <v/>
      </c>
      <c r="N340" s="19" t="str">
        <f t="shared" si="71"/>
        <v/>
      </c>
      <c r="O340" t="str">
        <f t="shared" si="72"/>
        <v/>
      </c>
      <c r="Q340" s="27" t="str">
        <f t="shared" si="76"/>
        <v/>
      </c>
      <c r="S340" t="str">
        <f t="shared" si="66"/>
        <v/>
      </c>
      <c r="Y340" t="s">
        <v>17696</v>
      </c>
      <c r="Z340" t="s">
        <v>15119</v>
      </c>
      <c r="AA340" s="19">
        <f t="shared" si="65"/>
        <v>337</v>
      </c>
      <c r="AB340" t="str">
        <f t="shared" si="73"/>
        <v>M-000337</v>
      </c>
      <c r="AD340">
        <f t="shared" si="67"/>
        <v>30012303</v>
      </c>
      <c r="AE340" t="s">
        <v>294</v>
      </c>
      <c r="AF340" t="s">
        <v>458</v>
      </c>
      <c r="AG340">
        <f t="shared" si="74"/>
        <v>12303</v>
      </c>
      <c r="AH340">
        <f t="shared" si="75"/>
        <v>30012303</v>
      </c>
      <c r="AK340" t="s">
        <v>339</v>
      </c>
      <c r="AL340">
        <v>13502</v>
      </c>
    </row>
    <row r="341" spans="8:38" x14ac:dyDescent="0.3">
      <c r="H341" s="19" t="str">
        <f t="shared" si="68"/>
        <v/>
      </c>
      <c r="I341" s="19" t="str">
        <f t="shared" si="69"/>
        <v/>
      </c>
      <c r="J341" s="27" t="str">
        <f t="shared" si="70"/>
        <v/>
      </c>
      <c r="N341" s="19" t="str">
        <f t="shared" si="71"/>
        <v/>
      </c>
      <c r="O341" t="str">
        <f t="shared" si="72"/>
        <v/>
      </c>
      <c r="Q341" s="27" t="str">
        <f t="shared" si="76"/>
        <v/>
      </c>
      <c r="S341" t="str">
        <f t="shared" si="66"/>
        <v/>
      </c>
      <c r="Y341" t="s">
        <v>17737</v>
      </c>
      <c r="Z341" t="s">
        <v>15119</v>
      </c>
      <c r="AA341" s="19">
        <f t="shared" si="65"/>
        <v>338</v>
      </c>
      <c r="AB341" t="str">
        <f t="shared" si="73"/>
        <v>M-000338</v>
      </c>
      <c r="AD341">
        <f t="shared" si="67"/>
        <v>30008207</v>
      </c>
      <c r="AE341" t="s">
        <v>180</v>
      </c>
      <c r="AF341" t="s">
        <v>458</v>
      </c>
      <c r="AG341">
        <f t="shared" si="74"/>
        <v>8207</v>
      </c>
      <c r="AH341">
        <f t="shared" si="75"/>
        <v>30008207</v>
      </c>
      <c r="AK341" t="s">
        <v>340</v>
      </c>
      <c r="AL341">
        <v>13503</v>
      </c>
    </row>
    <row r="342" spans="8:38" x14ac:dyDescent="0.3">
      <c r="H342" s="19" t="str">
        <f t="shared" si="68"/>
        <v/>
      </c>
      <c r="I342" s="19" t="str">
        <f t="shared" si="69"/>
        <v/>
      </c>
      <c r="J342" s="27" t="str">
        <f t="shared" si="70"/>
        <v/>
      </c>
      <c r="N342" s="19" t="str">
        <f t="shared" si="71"/>
        <v/>
      </c>
      <c r="O342" t="str">
        <f t="shared" si="72"/>
        <v/>
      </c>
      <c r="Q342" s="27" t="str">
        <f t="shared" si="76"/>
        <v/>
      </c>
      <c r="S342" t="str">
        <f t="shared" si="66"/>
        <v/>
      </c>
      <c r="Y342" t="s">
        <v>17788</v>
      </c>
      <c r="Z342" t="s">
        <v>15119</v>
      </c>
      <c r="AA342" s="19">
        <f t="shared" si="65"/>
        <v>339</v>
      </c>
      <c r="AB342" t="str">
        <f t="shared" si="73"/>
        <v>M-000339</v>
      </c>
      <c r="AD342">
        <f t="shared" si="67"/>
        <v>30002301</v>
      </c>
      <c r="AE342" t="s">
        <v>39</v>
      </c>
      <c r="AF342" t="s">
        <v>458</v>
      </c>
      <c r="AG342">
        <f t="shared" si="74"/>
        <v>2301</v>
      </c>
      <c r="AH342">
        <f t="shared" si="75"/>
        <v>30002301</v>
      </c>
      <c r="AK342" t="s">
        <v>341</v>
      </c>
      <c r="AL342">
        <v>13504</v>
      </c>
    </row>
    <row r="343" spans="8:38" x14ac:dyDescent="0.3">
      <c r="H343" s="19" t="str">
        <f t="shared" si="68"/>
        <v/>
      </c>
      <c r="I343" s="19" t="str">
        <f t="shared" si="69"/>
        <v/>
      </c>
      <c r="J343" s="27" t="str">
        <f t="shared" si="70"/>
        <v/>
      </c>
      <c r="N343" s="19" t="str">
        <f t="shared" si="71"/>
        <v/>
      </c>
      <c r="O343" t="str">
        <f t="shared" si="72"/>
        <v/>
      </c>
      <c r="Q343" s="27" t="str">
        <f t="shared" si="76"/>
        <v/>
      </c>
      <c r="S343" t="str">
        <f t="shared" si="66"/>
        <v/>
      </c>
      <c r="Y343" t="s">
        <v>17836</v>
      </c>
      <c r="Z343" t="s">
        <v>15119</v>
      </c>
      <c r="AA343" s="19">
        <f t="shared" si="65"/>
        <v>340</v>
      </c>
      <c r="AB343" t="str">
        <f t="shared" si="73"/>
        <v>M-000340</v>
      </c>
      <c r="AD343">
        <f t="shared" si="67"/>
        <v>30009118</v>
      </c>
      <c r="AE343" t="s">
        <v>233</v>
      </c>
      <c r="AF343" t="s">
        <v>458</v>
      </c>
      <c r="AG343">
        <f t="shared" si="74"/>
        <v>9118</v>
      </c>
      <c r="AH343">
        <f t="shared" si="75"/>
        <v>30009118</v>
      </c>
      <c r="AK343" t="s">
        <v>342</v>
      </c>
      <c r="AL343">
        <v>13505</v>
      </c>
    </row>
    <row r="344" spans="8:38" x14ac:dyDescent="0.3">
      <c r="H344" s="19" t="str">
        <f t="shared" si="68"/>
        <v/>
      </c>
      <c r="I344" s="19" t="str">
        <f t="shared" si="69"/>
        <v/>
      </c>
      <c r="J344" s="27" t="str">
        <f t="shared" si="70"/>
        <v/>
      </c>
      <c r="N344" s="19" t="str">
        <f t="shared" si="71"/>
        <v/>
      </c>
      <c r="O344" t="str">
        <f t="shared" si="72"/>
        <v/>
      </c>
      <c r="Q344" s="27" t="str">
        <f t="shared" si="76"/>
        <v/>
      </c>
      <c r="S344" t="str">
        <f t="shared" si="66"/>
        <v/>
      </c>
      <c r="Y344" t="s">
        <v>17898</v>
      </c>
      <c r="Z344" t="s">
        <v>15119</v>
      </c>
      <c r="AA344" s="19">
        <f t="shared" si="65"/>
        <v>341</v>
      </c>
      <c r="AB344" t="str">
        <f t="shared" si="73"/>
        <v>M-000341</v>
      </c>
      <c r="AD344">
        <f t="shared" si="67"/>
        <v>30008111</v>
      </c>
      <c r="AE344" t="s">
        <v>172</v>
      </c>
      <c r="AF344" t="s">
        <v>458</v>
      </c>
      <c r="AG344">
        <f t="shared" si="74"/>
        <v>8111</v>
      </c>
      <c r="AH344">
        <f t="shared" si="75"/>
        <v>30008111</v>
      </c>
      <c r="AK344" t="s">
        <v>343</v>
      </c>
      <c r="AL344">
        <v>13601</v>
      </c>
    </row>
    <row r="345" spans="8:38" x14ac:dyDescent="0.3">
      <c r="H345" s="19" t="str">
        <f t="shared" si="68"/>
        <v/>
      </c>
      <c r="I345" s="19" t="str">
        <f t="shared" si="69"/>
        <v/>
      </c>
      <c r="J345" s="27" t="str">
        <f t="shared" si="70"/>
        <v/>
      </c>
      <c r="N345" s="19" t="str">
        <f t="shared" si="71"/>
        <v/>
      </c>
      <c r="O345" t="str">
        <f t="shared" si="72"/>
        <v/>
      </c>
      <c r="Q345" s="27" t="str">
        <f t="shared" si="76"/>
        <v/>
      </c>
      <c r="S345" t="str">
        <f t="shared" si="66"/>
        <v/>
      </c>
      <c r="Y345" t="s">
        <v>17929</v>
      </c>
      <c r="Z345" t="s">
        <v>15119</v>
      </c>
      <c r="AA345" s="19">
        <f t="shared" si="65"/>
        <v>342</v>
      </c>
      <c r="AB345" t="str">
        <f t="shared" si="73"/>
        <v>M-000342</v>
      </c>
      <c r="AD345">
        <f t="shared" si="67"/>
        <v>30012402</v>
      </c>
      <c r="AE345" t="s">
        <v>296</v>
      </c>
      <c r="AF345" t="s">
        <v>458</v>
      </c>
      <c r="AG345">
        <f t="shared" si="74"/>
        <v>12402</v>
      </c>
      <c r="AH345">
        <f t="shared" si="75"/>
        <v>30012402</v>
      </c>
      <c r="AK345" t="s">
        <v>344</v>
      </c>
      <c r="AL345">
        <v>13602</v>
      </c>
    </row>
    <row r="346" spans="8:38" x14ac:dyDescent="0.3">
      <c r="H346" s="19" t="str">
        <f t="shared" si="68"/>
        <v/>
      </c>
      <c r="I346" s="19" t="str">
        <f t="shared" si="69"/>
        <v/>
      </c>
      <c r="J346" s="27" t="str">
        <f t="shared" si="70"/>
        <v/>
      </c>
      <c r="N346" s="19" t="str">
        <f t="shared" si="71"/>
        <v/>
      </c>
      <c r="O346" t="str">
        <f t="shared" si="72"/>
        <v/>
      </c>
      <c r="Q346" s="27" t="str">
        <f t="shared" si="76"/>
        <v/>
      </c>
      <c r="S346" t="str">
        <f t="shared" si="66"/>
        <v/>
      </c>
      <c r="Y346" t="s">
        <v>17971</v>
      </c>
      <c r="Z346" t="s">
        <v>15119</v>
      </c>
      <c r="AA346" s="19">
        <f t="shared" si="65"/>
        <v>343</v>
      </c>
      <c r="AB346" t="str">
        <f t="shared" si="73"/>
        <v>M-000343</v>
      </c>
      <c r="AD346">
        <f t="shared" si="67"/>
        <v>30011303</v>
      </c>
      <c r="AE346" t="s">
        <v>284</v>
      </c>
      <c r="AF346" t="s">
        <v>458</v>
      </c>
      <c r="AG346">
        <f t="shared" si="74"/>
        <v>11303</v>
      </c>
      <c r="AH346">
        <f t="shared" si="75"/>
        <v>30011303</v>
      </c>
      <c r="AK346" t="s">
        <v>345</v>
      </c>
      <c r="AL346">
        <v>13603</v>
      </c>
    </row>
    <row r="347" spans="8:38" x14ac:dyDescent="0.3">
      <c r="H347" s="19" t="str">
        <f t="shared" si="68"/>
        <v/>
      </c>
      <c r="I347" s="19" t="str">
        <f t="shared" si="69"/>
        <v/>
      </c>
      <c r="J347" s="27" t="str">
        <f t="shared" si="70"/>
        <v/>
      </c>
      <c r="N347" s="19" t="str">
        <f t="shared" si="71"/>
        <v/>
      </c>
      <c r="O347" t="str">
        <f t="shared" si="72"/>
        <v/>
      </c>
      <c r="Q347" s="27" t="str">
        <f t="shared" si="76"/>
        <v/>
      </c>
      <c r="S347" t="str">
        <f t="shared" si="66"/>
        <v/>
      </c>
      <c r="Y347" t="s">
        <v>18066</v>
      </c>
      <c r="Z347" t="s">
        <v>15119</v>
      </c>
      <c r="AA347" s="19">
        <f t="shared" si="65"/>
        <v>344</v>
      </c>
      <c r="AB347" t="str">
        <f t="shared" si="73"/>
        <v>M-000344</v>
      </c>
      <c r="AD347">
        <f t="shared" si="67"/>
        <v>30009210</v>
      </c>
      <c r="AE347" t="s">
        <v>246</v>
      </c>
      <c r="AF347" t="s">
        <v>458</v>
      </c>
      <c r="AG347">
        <f t="shared" si="74"/>
        <v>9210</v>
      </c>
      <c r="AH347">
        <f t="shared" si="75"/>
        <v>30009210</v>
      </c>
      <c r="AK347" t="s">
        <v>346</v>
      </c>
      <c r="AL347">
        <v>13604</v>
      </c>
    </row>
    <row r="348" spans="8:38" x14ac:dyDescent="0.3">
      <c r="H348" s="19" t="str">
        <f t="shared" si="68"/>
        <v/>
      </c>
      <c r="I348" s="19" t="str">
        <f t="shared" si="69"/>
        <v/>
      </c>
      <c r="J348" s="27" t="str">
        <f t="shared" si="70"/>
        <v/>
      </c>
      <c r="N348" s="19" t="str">
        <f t="shared" si="71"/>
        <v/>
      </c>
      <c r="O348" t="str">
        <f t="shared" si="72"/>
        <v/>
      </c>
      <c r="Q348" s="27" t="str">
        <f t="shared" si="76"/>
        <v/>
      </c>
      <c r="S348" t="str">
        <f t="shared" si="66"/>
        <v/>
      </c>
      <c r="Y348" t="s">
        <v>18105</v>
      </c>
      <c r="Z348" t="s">
        <v>15119</v>
      </c>
      <c r="AA348" s="19">
        <f t="shared" si="65"/>
        <v>345</v>
      </c>
      <c r="AB348" t="str">
        <f t="shared" si="73"/>
        <v>M-000345</v>
      </c>
      <c r="AD348">
        <f t="shared" si="67"/>
        <v>30016207</v>
      </c>
      <c r="AE348" t="s">
        <v>214</v>
      </c>
      <c r="AF348" t="s">
        <v>458</v>
      </c>
      <c r="AG348">
        <f t="shared" si="74"/>
        <v>16207</v>
      </c>
      <c r="AH348">
        <f t="shared" si="75"/>
        <v>30016207</v>
      </c>
      <c r="AK348" t="s">
        <v>347</v>
      </c>
      <c r="AL348">
        <v>13605</v>
      </c>
    </row>
    <row r="349" spans="8:38" x14ac:dyDescent="0.3">
      <c r="H349" s="19" t="str">
        <f t="shared" si="68"/>
        <v/>
      </c>
      <c r="I349" s="19" t="str">
        <f t="shared" si="69"/>
        <v/>
      </c>
      <c r="J349" s="27" t="str">
        <f t="shared" si="70"/>
        <v/>
      </c>
      <c r="N349" s="19" t="str">
        <f t="shared" si="71"/>
        <v/>
      </c>
      <c r="O349" t="str">
        <f t="shared" si="72"/>
        <v/>
      </c>
      <c r="Q349" s="27" t="str">
        <f t="shared" si="76"/>
        <v/>
      </c>
      <c r="S349" t="str">
        <f t="shared" si="66"/>
        <v/>
      </c>
      <c r="Y349" t="s">
        <v>18153</v>
      </c>
      <c r="Z349" t="s">
        <v>15119</v>
      </c>
      <c r="AA349" s="19">
        <f t="shared" si="65"/>
        <v>346</v>
      </c>
      <c r="AB349" t="str">
        <f t="shared" si="73"/>
        <v>M-000346</v>
      </c>
      <c r="AD349">
        <f t="shared" si="67"/>
        <v>30008312</v>
      </c>
      <c r="AE349" t="s">
        <v>192</v>
      </c>
      <c r="AF349" t="s">
        <v>458</v>
      </c>
      <c r="AG349">
        <f t="shared" si="74"/>
        <v>8312</v>
      </c>
      <c r="AH349">
        <f t="shared" si="75"/>
        <v>30008312</v>
      </c>
      <c r="AK349" t="s">
        <v>348</v>
      </c>
      <c r="AL349">
        <v>14101</v>
      </c>
    </row>
    <row r="350" spans="8:38" x14ac:dyDescent="0.3">
      <c r="H350" s="19" t="str">
        <f t="shared" si="68"/>
        <v/>
      </c>
      <c r="I350" s="19" t="str">
        <f t="shared" si="69"/>
        <v/>
      </c>
      <c r="J350" s="27" t="str">
        <f t="shared" si="70"/>
        <v/>
      </c>
      <c r="N350" s="19" t="str">
        <f t="shared" si="71"/>
        <v/>
      </c>
      <c r="O350" t="str">
        <f t="shared" si="72"/>
        <v/>
      </c>
      <c r="Q350" s="27" t="str">
        <f t="shared" si="76"/>
        <v/>
      </c>
      <c r="S350" t="str">
        <f t="shared" si="66"/>
        <v/>
      </c>
      <c r="Y350" t="s">
        <v>18217</v>
      </c>
      <c r="Z350" t="s">
        <v>15119</v>
      </c>
      <c r="AA350" s="19">
        <f t="shared" si="65"/>
        <v>347</v>
      </c>
      <c r="AB350" t="str">
        <f t="shared" si="73"/>
        <v>M-000347</v>
      </c>
      <c r="AD350">
        <f t="shared" si="67"/>
        <v>30014101</v>
      </c>
      <c r="AE350" t="s">
        <v>348</v>
      </c>
      <c r="AF350" t="s">
        <v>458</v>
      </c>
      <c r="AG350">
        <f t="shared" si="74"/>
        <v>14101</v>
      </c>
      <c r="AH350">
        <f t="shared" si="75"/>
        <v>30014101</v>
      </c>
      <c r="AK350" t="s">
        <v>349</v>
      </c>
      <c r="AL350">
        <v>14102</v>
      </c>
    </row>
    <row r="351" spans="8:38" x14ac:dyDescent="0.3">
      <c r="H351" s="19" t="str">
        <f t="shared" si="68"/>
        <v/>
      </c>
      <c r="I351" s="19" t="str">
        <f t="shared" si="69"/>
        <v/>
      </c>
      <c r="J351" s="27" t="str">
        <f t="shared" si="70"/>
        <v/>
      </c>
      <c r="N351" s="19" t="str">
        <f t="shared" si="71"/>
        <v/>
      </c>
      <c r="O351" t="str">
        <f t="shared" si="72"/>
        <v/>
      </c>
      <c r="Q351" s="27" t="str">
        <f t="shared" si="76"/>
        <v/>
      </c>
      <c r="S351" t="str">
        <f t="shared" si="66"/>
        <v/>
      </c>
      <c r="Y351" t="s">
        <v>18226</v>
      </c>
      <c r="Z351" t="s">
        <v>15119</v>
      </c>
      <c r="AA351" s="19">
        <f t="shared" si="65"/>
        <v>348</v>
      </c>
      <c r="AB351" t="str">
        <f t="shared" si="73"/>
        <v>M-000348</v>
      </c>
      <c r="AD351">
        <f t="shared" si="67"/>
        <v>30003301</v>
      </c>
      <c r="AE351" t="s">
        <v>46</v>
      </c>
      <c r="AF351" t="s">
        <v>458</v>
      </c>
      <c r="AG351">
        <f t="shared" si="74"/>
        <v>3301</v>
      </c>
      <c r="AH351">
        <f t="shared" si="75"/>
        <v>30003301</v>
      </c>
      <c r="AK351" t="s">
        <v>350</v>
      </c>
      <c r="AL351">
        <v>14103</v>
      </c>
    </row>
    <row r="352" spans="8:38" x14ac:dyDescent="0.3">
      <c r="H352" s="19" t="str">
        <f t="shared" si="68"/>
        <v/>
      </c>
      <c r="I352" s="19" t="str">
        <f t="shared" si="69"/>
        <v/>
      </c>
      <c r="J352" s="27" t="str">
        <f t="shared" si="70"/>
        <v/>
      </c>
      <c r="N352" s="19" t="str">
        <f t="shared" si="71"/>
        <v/>
      </c>
      <c r="O352" t="str">
        <f t="shared" si="72"/>
        <v/>
      </c>
      <c r="Q352" s="27" t="str">
        <f t="shared" si="76"/>
        <v/>
      </c>
      <c r="S352" t="str">
        <f t="shared" si="66"/>
        <v/>
      </c>
      <c r="Y352" t="s">
        <v>18419</v>
      </c>
      <c r="Z352" t="s">
        <v>15119</v>
      </c>
      <c r="AA352" s="19">
        <f t="shared" si="65"/>
        <v>349</v>
      </c>
      <c r="AB352" t="str">
        <f t="shared" si="73"/>
        <v>M-000349</v>
      </c>
      <c r="AD352">
        <f t="shared" si="67"/>
        <v>30005101</v>
      </c>
      <c r="AE352" t="s">
        <v>23</v>
      </c>
      <c r="AF352" t="s">
        <v>458</v>
      </c>
      <c r="AG352">
        <f t="shared" si="74"/>
        <v>5101</v>
      </c>
      <c r="AH352">
        <f t="shared" si="75"/>
        <v>30005101</v>
      </c>
      <c r="AK352" t="s">
        <v>25</v>
      </c>
      <c r="AL352">
        <v>14104</v>
      </c>
    </row>
    <row r="353" spans="8:38" x14ac:dyDescent="0.3">
      <c r="H353" s="19" t="str">
        <f t="shared" si="68"/>
        <v/>
      </c>
      <c r="I353" s="19" t="str">
        <f t="shared" si="69"/>
        <v/>
      </c>
      <c r="J353" s="27" t="str">
        <f t="shared" si="70"/>
        <v/>
      </c>
      <c r="N353" s="19" t="str">
        <f t="shared" si="71"/>
        <v/>
      </c>
      <c r="O353" t="str">
        <f t="shared" si="72"/>
        <v/>
      </c>
      <c r="Q353" s="27" t="str">
        <f t="shared" si="76"/>
        <v/>
      </c>
      <c r="S353" t="str">
        <f t="shared" si="66"/>
        <v/>
      </c>
      <c r="Y353" t="s">
        <v>18571</v>
      </c>
      <c r="Z353" t="s">
        <v>15119</v>
      </c>
      <c r="AA353" s="19">
        <f t="shared" si="65"/>
        <v>350</v>
      </c>
      <c r="AB353" t="str">
        <f t="shared" si="73"/>
        <v>M-000350</v>
      </c>
      <c r="AD353">
        <f t="shared" si="67"/>
        <v>30007309</v>
      </c>
      <c r="AE353" t="s">
        <v>153</v>
      </c>
      <c r="AF353" t="s">
        <v>458</v>
      </c>
      <c r="AG353">
        <f t="shared" si="74"/>
        <v>7309</v>
      </c>
      <c r="AH353">
        <f t="shared" si="75"/>
        <v>30007309</v>
      </c>
      <c r="AK353" t="s">
        <v>351</v>
      </c>
      <c r="AL353">
        <v>14105</v>
      </c>
    </row>
    <row r="354" spans="8:38" x14ac:dyDescent="0.3">
      <c r="H354" s="19" t="str">
        <f t="shared" si="68"/>
        <v/>
      </c>
      <c r="I354" s="19" t="str">
        <f t="shared" si="69"/>
        <v/>
      </c>
      <c r="J354" s="27" t="str">
        <f t="shared" si="70"/>
        <v/>
      </c>
      <c r="N354" s="19" t="str">
        <f t="shared" si="71"/>
        <v/>
      </c>
      <c r="O354" t="str">
        <f t="shared" si="72"/>
        <v/>
      </c>
      <c r="Q354" s="27" t="str">
        <f t="shared" si="76"/>
        <v/>
      </c>
      <c r="S354" t="str">
        <f t="shared" si="66"/>
        <v/>
      </c>
      <c r="Y354" t="s">
        <v>18601</v>
      </c>
      <c r="Z354" t="s">
        <v>15119</v>
      </c>
      <c r="AA354" s="19">
        <f t="shared" si="65"/>
        <v>351</v>
      </c>
      <c r="AB354" t="str">
        <f t="shared" si="73"/>
        <v>M-000351</v>
      </c>
      <c r="AD354">
        <f t="shared" si="67"/>
        <v>30009211</v>
      </c>
      <c r="AE354" t="s">
        <v>247</v>
      </c>
      <c r="AF354" t="s">
        <v>458</v>
      </c>
      <c r="AG354">
        <f t="shared" si="74"/>
        <v>9211</v>
      </c>
      <c r="AH354">
        <f t="shared" si="75"/>
        <v>30009211</v>
      </c>
      <c r="AK354" t="s">
        <v>352</v>
      </c>
      <c r="AL354">
        <v>14106</v>
      </c>
    </row>
    <row r="355" spans="8:38" x14ac:dyDescent="0.3">
      <c r="H355" s="19" t="str">
        <f t="shared" si="68"/>
        <v/>
      </c>
      <c r="I355" s="19" t="str">
        <f t="shared" si="69"/>
        <v/>
      </c>
      <c r="J355" s="27" t="str">
        <f t="shared" si="70"/>
        <v/>
      </c>
      <c r="N355" s="19" t="str">
        <f t="shared" si="71"/>
        <v/>
      </c>
      <c r="O355" t="str">
        <f t="shared" si="72"/>
        <v/>
      </c>
      <c r="Q355" s="27" t="str">
        <f t="shared" si="76"/>
        <v/>
      </c>
      <c r="S355" t="str">
        <f t="shared" si="66"/>
        <v/>
      </c>
      <c r="Y355" t="s">
        <v>18613</v>
      </c>
      <c r="Z355" t="s">
        <v>15119</v>
      </c>
      <c r="AA355" s="19">
        <f t="shared" si="65"/>
        <v>352</v>
      </c>
      <c r="AB355" t="str">
        <f t="shared" si="73"/>
        <v>M-000352</v>
      </c>
      <c r="AD355">
        <f t="shared" si="67"/>
        <v>30004106</v>
      </c>
      <c r="AE355" t="s">
        <v>54</v>
      </c>
      <c r="AF355" t="s">
        <v>458</v>
      </c>
      <c r="AG355">
        <f t="shared" si="74"/>
        <v>4106</v>
      </c>
      <c r="AH355">
        <f t="shared" si="75"/>
        <v>30004106</v>
      </c>
      <c r="AK355" t="s">
        <v>353</v>
      </c>
      <c r="AL355">
        <v>14107</v>
      </c>
    </row>
    <row r="356" spans="8:38" x14ac:dyDescent="0.3">
      <c r="H356" s="19" t="str">
        <f t="shared" si="68"/>
        <v/>
      </c>
      <c r="I356" s="19" t="str">
        <f t="shared" si="69"/>
        <v/>
      </c>
      <c r="J356" s="27" t="str">
        <f t="shared" si="70"/>
        <v/>
      </c>
      <c r="N356" s="19" t="str">
        <f t="shared" si="71"/>
        <v/>
      </c>
      <c r="O356" t="str">
        <f t="shared" si="72"/>
        <v/>
      </c>
      <c r="Q356" s="27" t="str">
        <f t="shared" si="76"/>
        <v/>
      </c>
      <c r="S356" t="str">
        <f t="shared" si="66"/>
        <v/>
      </c>
      <c r="Y356" t="s">
        <v>18689</v>
      </c>
      <c r="Z356" t="s">
        <v>15119</v>
      </c>
      <c r="AA356" s="19">
        <f t="shared" si="65"/>
        <v>353</v>
      </c>
      <c r="AB356" t="str">
        <f t="shared" si="73"/>
        <v>M-000353</v>
      </c>
      <c r="AD356">
        <f t="shared" si="67"/>
        <v>30009119</v>
      </c>
      <c r="AE356" t="s">
        <v>234</v>
      </c>
      <c r="AF356" t="s">
        <v>458</v>
      </c>
      <c r="AG356">
        <f t="shared" si="74"/>
        <v>9119</v>
      </c>
      <c r="AH356">
        <f t="shared" si="75"/>
        <v>30009119</v>
      </c>
      <c r="AK356" t="s">
        <v>354</v>
      </c>
      <c r="AL356">
        <v>14108</v>
      </c>
    </row>
    <row r="357" spans="8:38" x14ac:dyDescent="0.3">
      <c r="H357" s="19" t="str">
        <f t="shared" si="68"/>
        <v/>
      </c>
      <c r="I357" s="19" t="str">
        <f t="shared" si="69"/>
        <v/>
      </c>
      <c r="J357" s="27" t="str">
        <f t="shared" si="70"/>
        <v/>
      </c>
      <c r="N357" s="19" t="str">
        <f t="shared" si="71"/>
        <v/>
      </c>
      <c r="O357" t="str">
        <f t="shared" si="72"/>
        <v/>
      </c>
      <c r="Q357" s="27" t="str">
        <f t="shared" si="76"/>
        <v/>
      </c>
      <c r="S357" t="str">
        <f t="shared" si="66"/>
        <v/>
      </c>
      <c r="Y357" t="s">
        <v>18694</v>
      </c>
      <c r="Z357" t="s">
        <v>15119</v>
      </c>
      <c r="AA357" s="19">
        <f t="shared" si="65"/>
        <v>354</v>
      </c>
      <c r="AB357" t="str">
        <f t="shared" si="73"/>
        <v>M-000354</v>
      </c>
      <c r="AD357">
        <f t="shared" si="67"/>
        <v>30007407</v>
      </c>
      <c r="AE357" t="s">
        <v>160</v>
      </c>
      <c r="AF357" t="s">
        <v>458</v>
      </c>
      <c r="AG357">
        <f t="shared" si="74"/>
        <v>7407</v>
      </c>
      <c r="AH357">
        <f t="shared" si="75"/>
        <v>30007407</v>
      </c>
      <c r="AK357" t="s">
        <v>355</v>
      </c>
      <c r="AL357">
        <v>14201</v>
      </c>
    </row>
    <row r="358" spans="8:38" x14ac:dyDescent="0.3">
      <c r="H358" s="19" t="str">
        <f t="shared" si="68"/>
        <v/>
      </c>
      <c r="I358" s="19" t="str">
        <f t="shared" si="69"/>
        <v/>
      </c>
      <c r="J358" s="27" t="str">
        <f t="shared" si="70"/>
        <v/>
      </c>
      <c r="N358" s="19" t="str">
        <f t="shared" si="71"/>
        <v/>
      </c>
      <c r="O358" t="str">
        <f t="shared" si="72"/>
        <v/>
      </c>
      <c r="Q358" s="27" t="str">
        <f t="shared" si="76"/>
        <v/>
      </c>
      <c r="S358" t="str">
        <f t="shared" si="66"/>
        <v/>
      </c>
      <c r="Y358" t="s">
        <v>18838</v>
      </c>
      <c r="Z358" t="s">
        <v>15119</v>
      </c>
      <c r="AA358" s="19">
        <f t="shared" si="65"/>
        <v>355</v>
      </c>
      <c r="AB358" t="str">
        <f t="shared" si="73"/>
        <v>M-000355</v>
      </c>
      <c r="AD358">
        <f t="shared" si="67"/>
        <v>30005804</v>
      </c>
      <c r="AE358" t="s">
        <v>99</v>
      </c>
      <c r="AF358" t="s">
        <v>458</v>
      </c>
      <c r="AG358">
        <f t="shared" si="74"/>
        <v>5804</v>
      </c>
      <c r="AH358">
        <f t="shared" si="75"/>
        <v>30005804</v>
      </c>
      <c r="AK358" t="s">
        <v>356</v>
      </c>
      <c r="AL358">
        <v>14202</v>
      </c>
    </row>
    <row r="359" spans="8:38" x14ac:dyDescent="0.3">
      <c r="H359" s="19" t="str">
        <f t="shared" si="68"/>
        <v/>
      </c>
      <c r="I359" s="19" t="str">
        <f t="shared" si="69"/>
        <v/>
      </c>
      <c r="J359" s="27" t="str">
        <f t="shared" si="70"/>
        <v/>
      </c>
      <c r="N359" s="19" t="str">
        <f t="shared" si="71"/>
        <v/>
      </c>
      <c r="O359" t="str">
        <f t="shared" si="72"/>
        <v/>
      </c>
      <c r="Q359" s="27" t="str">
        <f t="shared" si="76"/>
        <v/>
      </c>
      <c r="S359" t="str">
        <f t="shared" si="66"/>
        <v/>
      </c>
      <c r="Y359" t="s">
        <v>18869</v>
      </c>
      <c r="Z359" t="s">
        <v>15119</v>
      </c>
      <c r="AA359" s="19">
        <f t="shared" si="65"/>
        <v>356</v>
      </c>
      <c r="AB359" t="str">
        <f t="shared" si="73"/>
        <v>M-000356</v>
      </c>
      <c r="AD359">
        <f t="shared" si="67"/>
        <v>30009120</v>
      </c>
      <c r="AE359" t="s">
        <v>235</v>
      </c>
      <c r="AF359" t="s">
        <v>458</v>
      </c>
      <c r="AG359">
        <f t="shared" si="74"/>
        <v>9120</v>
      </c>
      <c r="AH359">
        <f t="shared" si="75"/>
        <v>30009120</v>
      </c>
      <c r="AK359" t="s">
        <v>357</v>
      </c>
      <c r="AL359">
        <v>14203</v>
      </c>
    </row>
    <row r="360" spans="8:38" x14ac:dyDescent="0.3">
      <c r="H360" s="19" t="str">
        <f t="shared" si="68"/>
        <v/>
      </c>
      <c r="I360" s="19" t="str">
        <f t="shared" si="69"/>
        <v/>
      </c>
      <c r="J360" s="27" t="str">
        <f t="shared" si="70"/>
        <v/>
      </c>
      <c r="N360" s="19" t="str">
        <f t="shared" si="71"/>
        <v/>
      </c>
      <c r="O360" t="str">
        <f t="shared" si="72"/>
        <v/>
      </c>
      <c r="Q360" s="27" t="str">
        <f t="shared" si="76"/>
        <v/>
      </c>
      <c r="S360" t="str">
        <f t="shared" si="66"/>
        <v/>
      </c>
      <c r="Y360" t="s">
        <v>18970</v>
      </c>
      <c r="Z360" t="s">
        <v>15119</v>
      </c>
      <c r="AA360" s="19">
        <f t="shared" si="65"/>
        <v>357</v>
      </c>
      <c r="AB360" t="str">
        <f t="shared" si="73"/>
        <v>M-000357</v>
      </c>
      <c r="AD360">
        <f t="shared" si="67"/>
        <v>30005109</v>
      </c>
      <c r="AE360" t="s">
        <v>68</v>
      </c>
      <c r="AF360" t="s">
        <v>458</v>
      </c>
      <c r="AG360">
        <f t="shared" si="74"/>
        <v>5109</v>
      </c>
      <c r="AH360">
        <f t="shared" si="75"/>
        <v>30005109</v>
      </c>
      <c r="AK360" t="s">
        <v>358</v>
      </c>
      <c r="AL360">
        <v>14204</v>
      </c>
    </row>
    <row r="361" spans="8:38" x14ac:dyDescent="0.3">
      <c r="H361" s="19" t="str">
        <f t="shared" si="68"/>
        <v/>
      </c>
      <c r="I361" s="19" t="str">
        <f t="shared" si="69"/>
        <v/>
      </c>
      <c r="J361" s="27" t="str">
        <f t="shared" si="70"/>
        <v/>
      </c>
      <c r="N361" s="19" t="str">
        <f t="shared" si="71"/>
        <v/>
      </c>
      <c r="O361" t="str">
        <f t="shared" si="72"/>
        <v/>
      </c>
      <c r="Q361" s="27" t="str">
        <f t="shared" si="76"/>
        <v/>
      </c>
      <c r="S361" t="str">
        <f t="shared" si="66"/>
        <v/>
      </c>
      <c r="Y361" t="s">
        <v>18990</v>
      </c>
      <c r="Z361" t="s">
        <v>15119</v>
      </c>
      <c r="AA361" s="19">
        <f t="shared" si="65"/>
        <v>358</v>
      </c>
      <c r="AB361" t="str">
        <f t="shared" si="73"/>
        <v>M-000358</v>
      </c>
      <c r="AD361">
        <f t="shared" si="67"/>
        <v>30013132</v>
      </c>
      <c r="AE361" t="s">
        <v>327</v>
      </c>
      <c r="AF361" t="s">
        <v>458</v>
      </c>
      <c r="AG361">
        <f t="shared" si="74"/>
        <v>13132</v>
      </c>
      <c r="AH361">
        <f t="shared" si="75"/>
        <v>30013132</v>
      </c>
      <c r="AK361" t="s">
        <v>359</v>
      </c>
      <c r="AL361">
        <v>15101</v>
      </c>
    </row>
    <row r="362" spans="8:38" x14ac:dyDescent="0.3">
      <c r="H362" s="19" t="str">
        <f t="shared" si="68"/>
        <v/>
      </c>
      <c r="I362" s="19" t="str">
        <f t="shared" si="69"/>
        <v/>
      </c>
      <c r="J362" s="27" t="str">
        <f t="shared" si="70"/>
        <v/>
      </c>
      <c r="N362" s="19" t="str">
        <f t="shared" si="71"/>
        <v/>
      </c>
      <c r="O362" t="str">
        <f t="shared" si="72"/>
        <v/>
      </c>
      <c r="Q362" s="27" t="str">
        <f t="shared" si="76"/>
        <v/>
      </c>
      <c r="S362" t="str">
        <f t="shared" si="66"/>
        <v/>
      </c>
      <c r="Y362" t="s">
        <v>18999</v>
      </c>
      <c r="Z362" t="s">
        <v>15119</v>
      </c>
      <c r="AA362" s="19">
        <f t="shared" si="65"/>
        <v>359</v>
      </c>
      <c r="AB362" t="str">
        <f t="shared" si="73"/>
        <v>M-000359</v>
      </c>
      <c r="AD362">
        <f t="shared" si="67"/>
        <v>30007408</v>
      </c>
      <c r="AE362" t="s">
        <v>161</v>
      </c>
      <c r="AF362" t="s">
        <v>458</v>
      </c>
      <c r="AG362">
        <f t="shared" si="74"/>
        <v>7408</v>
      </c>
      <c r="AH362">
        <f t="shared" si="75"/>
        <v>30007408</v>
      </c>
      <c r="AK362" t="s">
        <v>360</v>
      </c>
      <c r="AL362">
        <v>15102</v>
      </c>
    </row>
    <row r="363" spans="8:38" x14ac:dyDescent="0.3">
      <c r="H363" s="19" t="str">
        <f t="shared" si="68"/>
        <v/>
      </c>
      <c r="I363" s="19" t="str">
        <f t="shared" si="69"/>
        <v/>
      </c>
      <c r="J363" s="27" t="str">
        <f t="shared" si="70"/>
        <v/>
      </c>
      <c r="N363" s="19" t="str">
        <f t="shared" si="71"/>
        <v/>
      </c>
      <c r="O363" t="str">
        <f t="shared" si="72"/>
        <v/>
      </c>
      <c r="Q363" s="27" t="str">
        <f t="shared" si="76"/>
        <v/>
      </c>
      <c r="S363" t="str">
        <f t="shared" si="66"/>
        <v/>
      </c>
      <c r="Y363" t="s">
        <v>19189</v>
      </c>
      <c r="Z363" t="s">
        <v>15119</v>
      </c>
      <c r="AA363" s="19">
        <f t="shared" si="65"/>
        <v>360</v>
      </c>
      <c r="AB363" t="str">
        <f t="shared" si="73"/>
        <v>M-000360</v>
      </c>
      <c r="AD363">
        <f t="shared" si="67"/>
        <v>30008313</v>
      </c>
      <c r="AE363" t="s">
        <v>193</v>
      </c>
      <c r="AF363" t="s">
        <v>458</v>
      </c>
      <c r="AG363">
        <f t="shared" si="74"/>
        <v>8313</v>
      </c>
      <c r="AH363">
        <f t="shared" si="75"/>
        <v>30008313</v>
      </c>
      <c r="AK363" t="s">
        <v>361</v>
      </c>
      <c r="AL363">
        <v>15201</v>
      </c>
    </row>
    <row r="364" spans="8:38" x14ac:dyDescent="0.3">
      <c r="H364" s="19" t="str">
        <f t="shared" si="68"/>
        <v/>
      </c>
      <c r="I364" s="19" t="str">
        <f t="shared" si="69"/>
        <v/>
      </c>
      <c r="J364" s="27" t="str">
        <f t="shared" si="70"/>
        <v/>
      </c>
      <c r="N364" s="19" t="str">
        <f t="shared" si="71"/>
        <v/>
      </c>
      <c r="O364" t="str">
        <f t="shared" si="72"/>
        <v/>
      </c>
      <c r="Q364" s="27" t="str">
        <f t="shared" si="76"/>
        <v/>
      </c>
      <c r="S364" t="str">
        <f t="shared" si="66"/>
        <v/>
      </c>
      <c r="Y364" t="s">
        <v>19286</v>
      </c>
      <c r="Z364" t="s">
        <v>15119</v>
      </c>
      <c r="AA364" s="19">
        <f t="shared" si="65"/>
        <v>361</v>
      </c>
      <c r="AB364" t="str">
        <f t="shared" si="73"/>
        <v>M-000361</v>
      </c>
      <c r="AD364">
        <f t="shared" si="67"/>
        <v>30016109</v>
      </c>
      <c r="AE364" t="s">
        <v>215</v>
      </c>
      <c r="AF364" t="s">
        <v>458</v>
      </c>
      <c r="AG364">
        <f t="shared" si="74"/>
        <v>16109</v>
      </c>
      <c r="AH364">
        <f t="shared" si="75"/>
        <v>30016109</v>
      </c>
      <c r="AK364" t="s">
        <v>362</v>
      </c>
      <c r="AL364">
        <v>15202</v>
      </c>
    </row>
    <row r="365" spans="8:38" x14ac:dyDescent="0.3">
      <c r="H365" s="19" t="str">
        <f t="shared" si="68"/>
        <v/>
      </c>
      <c r="I365" s="19" t="str">
        <f t="shared" si="69"/>
        <v/>
      </c>
      <c r="J365" s="27" t="str">
        <f t="shared" si="70"/>
        <v/>
      </c>
      <c r="N365" s="19" t="str">
        <f t="shared" si="71"/>
        <v/>
      </c>
      <c r="O365" t="str">
        <f t="shared" si="72"/>
        <v/>
      </c>
      <c r="Q365" s="27" t="str">
        <f t="shared" si="76"/>
        <v/>
      </c>
      <c r="S365" t="str">
        <f t="shared" si="66"/>
        <v/>
      </c>
      <c r="Y365" t="s">
        <v>19333</v>
      </c>
      <c r="Z365" t="s">
        <v>15119</v>
      </c>
      <c r="AA365" s="19">
        <f t="shared" si="65"/>
        <v>362</v>
      </c>
      <c r="AB365" t="str">
        <f t="shared" si="73"/>
        <v>M-000362</v>
      </c>
      <c r="AD365">
        <f t="shared" si="67"/>
        <v>30005405</v>
      </c>
      <c r="AE365" t="s">
        <v>78</v>
      </c>
      <c r="AF365" t="s">
        <v>458</v>
      </c>
      <c r="AG365">
        <f t="shared" si="74"/>
        <v>5405</v>
      </c>
      <c r="AH365">
        <f t="shared" si="75"/>
        <v>30005405</v>
      </c>
      <c r="AK365" t="s">
        <v>412</v>
      </c>
      <c r="AL365">
        <v>149</v>
      </c>
    </row>
    <row r="366" spans="8:38" x14ac:dyDescent="0.3">
      <c r="H366" s="19" t="str">
        <f t="shared" si="68"/>
        <v/>
      </c>
      <c r="I366" s="19" t="str">
        <f t="shared" si="69"/>
        <v/>
      </c>
      <c r="J366" s="27" t="str">
        <f t="shared" si="70"/>
        <v/>
      </c>
      <c r="N366" s="19" t="str">
        <f t="shared" si="71"/>
        <v/>
      </c>
      <c r="O366" t="str">
        <f t="shared" si="72"/>
        <v/>
      </c>
      <c r="Q366" s="27" t="str">
        <f t="shared" si="76"/>
        <v/>
      </c>
      <c r="S366" t="str">
        <f t="shared" si="66"/>
        <v/>
      </c>
      <c r="Y366" t="s">
        <v>19489</v>
      </c>
      <c r="Z366" t="s">
        <v>15119</v>
      </c>
      <c r="AA366" s="19">
        <f t="shared" si="65"/>
        <v>363</v>
      </c>
      <c r="AB366" t="str">
        <f t="shared" si="73"/>
        <v>M-000363</v>
      </c>
      <c r="AD366">
        <f t="shared" si="67"/>
        <v>10000003</v>
      </c>
      <c r="AE366" t="s">
        <v>410</v>
      </c>
      <c r="AF366" t="s">
        <v>455</v>
      </c>
      <c r="AG366">
        <f t="shared" si="74"/>
        <v>3</v>
      </c>
      <c r="AH366">
        <f t="shared" si="75"/>
        <v>10000003</v>
      </c>
      <c r="AK366" t="s">
        <v>394</v>
      </c>
      <c r="AL366">
        <v>116</v>
      </c>
    </row>
    <row r="367" spans="8:38" x14ac:dyDescent="0.3">
      <c r="H367" s="19" t="str">
        <f t="shared" si="68"/>
        <v/>
      </c>
      <c r="I367" s="19" t="str">
        <f t="shared" si="69"/>
        <v/>
      </c>
      <c r="J367" s="27" t="str">
        <f t="shared" si="70"/>
        <v/>
      </c>
      <c r="N367" s="19" t="str">
        <f t="shared" si="71"/>
        <v/>
      </c>
      <c r="O367" t="str">
        <f t="shared" si="72"/>
        <v/>
      </c>
      <c r="Q367" s="27" t="str">
        <f t="shared" si="76"/>
        <v/>
      </c>
      <c r="S367" t="str">
        <f t="shared" si="66"/>
        <v/>
      </c>
      <c r="Y367" t="s">
        <v>19494</v>
      </c>
      <c r="Z367" t="s">
        <v>15119</v>
      </c>
      <c r="AA367" s="19">
        <f t="shared" si="65"/>
        <v>364</v>
      </c>
      <c r="AB367" t="str">
        <f t="shared" si="73"/>
        <v>M-000364</v>
      </c>
      <c r="AD367">
        <f t="shared" si="67"/>
        <v>10000009</v>
      </c>
      <c r="AE367" t="s">
        <v>396</v>
      </c>
      <c r="AF367" t="s">
        <v>455</v>
      </c>
      <c r="AG367">
        <f t="shared" ref="AG367:AG430" si="77">+IF(AE367="","",VLOOKUP(AE367,$AK$3:$AL$20000,2,0))</f>
        <v>9</v>
      </c>
      <c r="AH367">
        <f t="shared" ref="AH367:AH430" si="78">+AD367</f>
        <v>10000009</v>
      </c>
      <c r="AK367" t="s">
        <v>20216</v>
      </c>
      <c r="AL367">
        <v>3099</v>
      </c>
    </row>
    <row r="368" spans="8:38" x14ac:dyDescent="0.3">
      <c r="H368" s="19" t="str">
        <f t="shared" si="68"/>
        <v/>
      </c>
      <c r="I368" s="19" t="str">
        <f t="shared" si="69"/>
        <v/>
      </c>
      <c r="J368" s="27" t="str">
        <f t="shared" si="70"/>
        <v/>
      </c>
      <c r="N368" s="19" t="str">
        <f t="shared" si="71"/>
        <v/>
      </c>
      <c r="O368" t="str">
        <f t="shared" si="72"/>
        <v/>
      </c>
      <c r="Q368" s="27" t="str">
        <f t="shared" si="76"/>
        <v/>
      </c>
      <c r="S368" t="str">
        <f t="shared" si="66"/>
        <v/>
      </c>
      <c r="Y368" t="s">
        <v>19507</v>
      </c>
      <c r="Z368" t="s">
        <v>15119</v>
      </c>
      <c r="AA368" s="19">
        <f t="shared" si="65"/>
        <v>365</v>
      </c>
      <c r="AB368" t="str">
        <f t="shared" si="73"/>
        <v>M-000365</v>
      </c>
      <c r="AD368">
        <f t="shared" si="67"/>
        <v>10000011</v>
      </c>
      <c r="AE368" t="s">
        <v>397</v>
      </c>
      <c r="AF368" t="s">
        <v>455</v>
      </c>
      <c r="AG368">
        <f t="shared" si="77"/>
        <v>11</v>
      </c>
      <c r="AH368">
        <f t="shared" si="78"/>
        <v>10000011</v>
      </c>
      <c r="AK368" t="s">
        <v>395</v>
      </c>
      <c r="AL368">
        <v>55</v>
      </c>
    </row>
    <row r="369" spans="8:38" x14ac:dyDescent="0.3">
      <c r="H369" s="19" t="str">
        <f t="shared" si="68"/>
        <v/>
      </c>
      <c r="I369" s="19" t="str">
        <f t="shared" si="69"/>
        <v/>
      </c>
      <c r="J369" s="27" t="str">
        <f t="shared" si="70"/>
        <v/>
      </c>
      <c r="N369" s="19" t="str">
        <f t="shared" si="71"/>
        <v/>
      </c>
      <c r="O369" t="str">
        <f t="shared" si="72"/>
        <v/>
      </c>
      <c r="Q369" s="27" t="str">
        <f t="shared" si="76"/>
        <v/>
      </c>
      <c r="S369" t="str">
        <f t="shared" si="66"/>
        <v/>
      </c>
      <c r="Y369" t="s">
        <v>19640</v>
      </c>
      <c r="Z369" t="s">
        <v>15119</v>
      </c>
      <c r="AA369" s="19">
        <f t="shared" si="65"/>
        <v>366</v>
      </c>
      <c r="AB369" t="str">
        <f t="shared" si="73"/>
        <v>M-000366</v>
      </c>
      <c r="AD369">
        <f t="shared" si="67"/>
        <v>10000012</v>
      </c>
      <c r="AE369" t="s">
        <v>398</v>
      </c>
      <c r="AF369" t="s">
        <v>455</v>
      </c>
      <c r="AG369">
        <f t="shared" si="77"/>
        <v>12</v>
      </c>
      <c r="AH369">
        <f t="shared" si="78"/>
        <v>10000012</v>
      </c>
      <c r="AK369" t="s">
        <v>396</v>
      </c>
      <c r="AL369">
        <v>9</v>
      </c>
    </row>
    <row r="370" spans="8:38" x14ac:dyDescent="0.3">
      <c r="H370" s="19" t="str">
        <f t="shared" si="68"/>
        <v/>
      </c>
      <c r="I370" s="19" t="str">
        <f t="shared" si="69"/>
        <v/>
      </c>
      <c r="J370" s="27" t="str">
        <f t="shared" si="70"/>
        <v/>
      </c>
      <c r="N370" s="19" t="str">
        <f t="shared" si="71"/>
        <v/>
      </c>
      <c r="O370" t="str">
        <f t="shared" si="72"/>
        <v/>
      </c>
      <c r="Q370" s="27" t="str">
        <f t="shared" si="76"/>
        <v/>
      </c>
      <c r="S370" t="str">
        <f t="shared" si="66"/>
        <v/>
      </c>
      <c r="Y370" t="s">
        <v>19722</v>
      </c>
      <c r="Z370" t="s">
        <v>15119</v>
      </c>
      <c r="AA370" s="19">
        <f t="shared" si="65"/>
        <v>367</v>
      </c>
      <c r="AB370" t="str">
        <f t="shared" si="73"/>
        <v>M-000367</v>
      </c>
      <c r="AD370">
        <f t="shared" si="67"/>
        <v>10000018</v>
      </c>
      <c r="AE370" t="s">
        <v>400</v>
      </c>
      <c r="AF370" t="s">
        <v>455</v>
      </c>
      <c r="AG370">
        <f t="shared" si="77"/>
        <v>18</v>
      </c>
      <c r="AH370">
        <f t="shared" si="78"/>
        <v>10000018</v>
      </c>
      <c r="AK370" t="s">
        <v>397</v>
      </c>
      <c r="AL370">
        <v>11</v>
      </c>
    </row>
    <row r="371" spans="8:38" x14ac:dyDescent="0.3">
      <c r="H371" s="19" t="str">
        <f t="shared" si="68"/>
        <v/>
      </c>
      <c r="I371" s="19" t="str">
        <f t="shared" si="69"/>
        <v/>
      </c>
      <c r="J371" s="27" t="str">
        <f t="shared" si="70"/>
        <v/>
      </c>
      <c r="N371" s="19" t="str">
        <f t="shared" si="71"/>
        <v/>
      </c>
      <c r="O371" t="str">
        <f t="shared" si="72"/>
        <v/>
      </c>
      <c r="Q371" s="27" t="str">
        <f t="shared" si="76"/>
        <v/>
      </c>
      <c r="S371" t="str">
        <f t="shared" si="66"/>
        <v/>
      </c>
      <c r="Y371" t="s">
        <v>19817</v>
      </c>
      <c r="Z371" t="s">
        <v>15119</v>
      </c>
      <c r="AA371" s="19">
        <f t="shared" si="65"/>
        <v>368</v>
      </c>
      <c r="AB371" t="str">
        <f t="shared" si="73"/>
        <v>M-000368</v>
      </c>
      <c r="AD371">
        <f t="shared" si="67"/>
        <v>10000021</v>
      </c>
      <c r="AE371" t="s">
        <v>401</v>
      </c>
      <c r="AF371" t="s">
        <v>455</v>
      </c>
      <c r="AG371">
        <f t="shared" si="77"/>
        <v>21</v>
      </c>
      <c r="AH371">
        <f t="shared" si="78"/>
        <v>10000021</v>
      </c>
      <c r="AK371" t="s">
        <v>398</v>
      </c>
      <c r="AL371">
        <v>12</v>
      </c>
    </row>
    <row r="372" spans="8:38" x14ac:dyDescent="0.3">
      <c r="H372" s="19" t="str">
        <f t="shared" si="68"/>
        <v/>
      </c>
      <c r="I372" s="19" t="str">
        <f t="shared" si="69"/>
        <v/>
      </c>
      <c r="J372" s="27" t="str">
        <f t="shared" si="70"/>
        <v/>
      </c>
      <c r="N372" s="19" t="str">
        <f t="shared" si="71"/>
        <v/>
      </c>
      <c r="O372" t="str">
        <f t="shared" si="72"/>
        <v/>
      </c>
      <c r="Q372" s="27" t="str">
        <f t="shared" si="76"/>
        <v/>
      </c>
      <c r="S372" t="str">
        <f t="shared" si="66"/>
        <v/>
      </c>
      <c r="Y372" t="s">
        <v>19843</v>
      </c>
      <c r="Z372" t="s">
        <v>15119</v>
      </c>
      <c r="AA372" s="19">
        <f t="shared" si="65"/>
        <v>369</v>
      </c>
      <c r="AB372" t="str">
        <f t="shared" si="73"/>
        <v>M-000369</v>
      </c>
      <c r="AD372">
        <f t="shared" si="67"/>
        <v>10000023</v>
      </c>
      <c r="AE372" t="s">
        <v>402</v>
      </c>
      <c r="AF372" t="s">
        <v>455</v>
      </c>
      <c r="AG372">
        <f t="shared" si="77"/>
        <v>23</v>
      </c>
      <c r="AH372">
        <f t="shared" si="78"/>
        <v>10000023</v>
      </c>
      <c r="AK372" t="s">
        <v>399</v>
      </c>
      <c r="AL372">
        <v>13</v>
      </c>
    </row>
    <row r="373" spans="8:38" x14ac:dyDescent="0.3">
      <c r="H373" s="19" t="str">
        <f t="shared" si="68"/>
        <v/>
      </c>
      <c r="I373" s="19" t="str">
        <f t="shared" si="69"/>
        <v/>
      </c>
      <c r="J373" s="27" t="str">
        <f t="shared" si="70"/>
        <v/>
      </c>
      <c r="N373" s="19" t="str">
        <f t="shared" si="71"/>
        <v/>
      </c>
      <c r="O373" t="str">
        <f t="shared" si="72"/>
        <v/>
      </c>
      <c r="Q373" s="27" t="str">
        <f t="shared" si="76"/>
        <v/>
      </c>
      <c r="S373" t="str">
        <f t="shared" si="66"/>
        <v/>
      </c>
      <c r="Y373" t="s">
        <v>19882</v>
      </c>
      <c r="Z373" t="s">
        <v>15119</v>
      </c>
      <c r="AA373" s="19">
        <f t="shared" si="65"/>
        <v>370</v>
      </c>
      <c r="AB373" t="str">
        <f t="shared" si="73"/>
        <v>M-000370</v>
      </c>
      <c r="AD373">
        <f t="shared" si="67"/>
        <v>10000026</v>
      </c>
      <c r="AE373" t="s">
        <v>403</v>
      </c>
      <c r="AF373" t="s">
        <v>455</v>
      </c>
      <c r="AG373">
        <f t="shared" si="77"/>
        <v>26</v>
      </c>
      <c r="AH373">
        <f t="shared" si="78"/>
        <v>10000026</v>
      </c>
      <c r="AK373" t="s">
        <v>400</v>
      </c>
      <c r="AL373">
        <v>18</v>
      </c>
    </row>
    <row r="374" spans="8:38" x14ac:dyDescent="0.3">
      <c r="H374" s="19" t="str">
        <f t="shared" si="68"/>
        <v/>
      </c>
      <c r="I374" s="19" t="str">
        <f t="shared" si="69"/>
        <v/>
      </c>
      <c r="J374" s="27" t="str">
        <f t="shared" si="70"/>
        <v/>
      </c>
      <c r="N374" s="19" t="str">
        <f t="shared" si="71"/>
        <v/>
      </c>
      <c r="O374" t="str">
        <f t="shared" si="72"/>
        <v/>
      </c>
      <c r="Q374" s="27" t="str">
        <f t="shared" si="76"/>
        <v/>
      </c>
      <c r="S374" t="str">
        <f t="shared" si="66"/>
        <v/>
      </c>
      <c r="Y374" t="s">
        <v>20009</v>
      </c>
      <c r="Z374" t="s">
        <v>15119</v>
      </c>
      <c r="AA374" s="19">
        <f t="shared" si="65"/>
        <v>371</v>
      </c>
      <c r="AB374" t="str">
        <f t="shared" si="73"/>
        <v>M-000371</v>
      </c>
      <c r="AD374">
        <f t="shared" si="67"/>
        <v>10000035</v>
      </c>
      <c r="AE374" t="s">
        <v>404</v>
      </c>
      <c r="AF374" t="s">
        <v>455</v>
      </c>
      <c r="AG374">
        <f t="shared" si="77"/>
        <v>35</v>
      </c>
      <c r="AH374">
        <f t="shared" si="78"/>
        <v>10000035</v>
      </c>
      <c r="AK374" t="s">
        <v>20217</v>
      </c>
      <c r="AL374">
        <v>17</v>
      </c>
    </row>
    <row r="375" spans="8:38" x14ac:dyDescent="0.3">
      <c r="H375" s="19" t="str">
        <f t="shared" si="68"/>
        <v/>
      </c>
      <c r="I375" s="19" t="str">
        <f t="shared" si="69"/>
        <v/>
      </c>
      <c r="J375" s="27" t="str">
        <f t="shared" si="70"/>
        <v/>
      </c>
      <c r="N375" s="19" t="str">
        <f t="shared" si="71"/>
        <v/>
      </c>
      <c r="O375" t="str">
        <f t="shared" si="72"/>
        <v/>
      </c>
      <c r="Q375" s="27" t="str">
        <f t="shared" si="76"/>
        <v/>
      </c>
      <c r="S375" t="str">
        <f t="shared" si="66"/>
        <v/>
      </c>
      <c r="Y375" t="s">
        <v>20075</v>
      </c>
      <c r="Z375" t="s">
        <v>15119</v>
      </c>
      <c r="AA375" s="19">
        <f t="shared" si="65"/>
        <v>372</v>
      </c>
      <c r="AB375" t="str">
        <f t="shared" si="73"/>
        <v>M-000372</v>
      </c>
      <c r="AD375">
        <f t="shared" si="67"/>
        <v>10000039</v>
      </c>
      <c r="AE375" t="s">
        <v>406</v>
      </c>
      <c r="AF375" t="s">
        <v>455</v>
      </c>
      <c r="AG375">
        <f t="shared" si="77"/>
        <v>39</v>
      </c>
      <c r="AH375">
        <f t="shared" si="78"/>
        <v>10000039</v>
      </c>
      <c r="AK375" t="s">
        <v>401</v>
      </c>
      <c r="AL375">
        <v>21</v>
      </c>
    </row>
    <row r="376" spans="8:38" x14ac:dyDescent="0.3">
      <c r="H376" s="19" t="str">
        <f t="shared" si="68"/>
        <v/>
      </c>
      <c r="I376" s="19" t="str">
        <f t="shared" si="69"/>
        <v/>
      </c>
      <c r="J376" s="27" t="str">
        <f t="shared" si="70"/>
        <v/>
      </c>
      <c r="N376" s="19" t="str">
        <f t="shared" si="71"/>
        <v/>
      </c>
      <c r="O376" t="str">
        <f t="shared" si="72"/>
        <v/>
      </c>
      <c r="Q376" s="27" t="str">
        <f t="shared" si="76"/>
        <v/>
      </c>
      <c r="S376" t="str">
        <f t="shared" si="66"/>
        <v/>
      </c>
      <c r="Y376" t="s">
        <v>20139</v>
      </c>
      <c r="Z376" t="s">
        <v>15119</v>
      </c>
      <c r="AA376" s="19">
        <f t="shared" ref="AA376:AA439" si="79">+IF(Y376="","",AA375+1)</f>
        <v>373</v>
      </c>
      <c r="AB376" t="str">
        <f t="shared" si="73"/>
        <v>M-000373</v>
      </c>
      <c r="AD376">
        <f t="shared" si="67"/>
        <v>10000041</v>
      </c>
      <c r="AE376" t="s">
        <v>407</v>
      </c>
      <c r="AF376" t="s">
        <v>455</v>
      </c>
      <c r="AG376">
        <f t="shared" si="77"/>
        <v>41</v>
      </c>
      <c r="AH376">
        <f t="shared" si="78"/>
        <v>10000041</v>
      </c>
      <c r="AK376" t="s">
        <v>402</v>
      </c>
      <c r="AL376">
        <v>23</v>
      </c>
    </row>
    <row r="377" spans="8:38" x14ac:dyDescent="0.3">
      <c r="H377" s="19" t="str">
        <f t="shared" si="68"/>
        <v/>
      </c>
      <c r="I377" s="19" t="str">
        <f t="shared" si="69"/>
        <v/>
      </c>
      <c r="J377" s="27" t="str">
        <f t="shared" si="70"/>
        <v/>
      </c>
      <c r="N377" s="19" t="str">
        <f t="shared" si="71"/>
        <v/>
      </c>
      <c r="O377" t="str">
        <f t="shared" si="72"/>
        <v/>
      </c>
      <c r="Q377" s="27" t="str">
        <f t="shared" si="76"/>
        <v/>
      </c>
      <c r="S377" t="str">
        <f t="shared" si="66"/>
        <v/>
      </c>
      <c r="Y377" t="s">
        <v>20185</v>
      </c>
      <c r="Z377" t="s">
        <v>15119</v>
      </c>
      <c r="AA377" s="19">
        <f t="shared" si="79"/>
        <v>374</v>
      </c>
      <c r="AB377" t="str">
        <f t="shared" si="73"/>
        <v>M-000374</v>
      </c>
      <c r="AD377">
        <f t="shared" si="67"/>
        <v>10000045</v>
      </c>
      <c r="AE377" t="s">
        <v>426</v>
      </c>
      <c r="AF377" t="s">
        <v>455</v>
      </c>
      <c r="AG377">
        <f t="shared" si="77"/>
        <v>45</v>
      </c>
      <c r="AH377">
        <f t="shared" si="78"/>
        <v>10000045</v>
      </c>
      <c r="AK377" t="s">
        <v>403</v>
      </c>
      <c r="AL377">
        <v>26</v>
      </c>
    </row>
    <row r="378" spans="8:38" x14ac:dyDescent="0.3">
      <c r="H378" s="19" t="str">
        <f t="shared" si="68"/>
        <v/>
      </c>
      <c r="I378" s="19" t="str">
        <f t="shared" si="69"/>
        <v/>
      </c>
      <c r="J378" s="27" t="str">
        <f t="shared" si="70"/>
        <v/>
      </c>
      <c r="N378" s="19" t="str">
        <f t="shared" si="71"/>
        <v/>
      </c>
      <c r="O378" t="str">
        <f t="shared" si="72"/>
        <v/>
      </c>
      <c r="Q378" s="27" t="str">
        <f t="shared" si="76"/>
        <v/>
      </c>
      <c r="S378" t="str">
        <f t="shared" si="66"/>
        <v/>
      </c>
      <c r="Y378" t="s">
        <v>20241</v>
      </c>
      <c r="Z378" t="s">
        <v>20237</v>
      </c>
      <c r="AA378" s="19">
        <f t="shared" si="79"/>
        <v>375</v>
      </c>
      <c r="AB378" t="str">
        <f t="shared" si="73"/>
        <v>M-000375</v>
      </c>
      <c r="AD378">
        <f t="shared" si="67"/>
        <v>10000047</v>
      </c>
      <c r="AE378" t="s">
        <v>408</v>
      </c>
      <c r="AF378" t="s">
        <v>455</v>
      </c>
      <c r="AG378">
        <f t="shared" si="77"/>
        <v>47</v>
      </c>
      <c r="AH378">
        <f t="shared" si="78"/>
        <v>10000047</v>
      </c>
      <c r="AK378" t="s">
        <v>404</v>
      </c>
      <c r="AL378">
        <v>35</v>
      </c>
    </row>
    <row r="379" spans="8:38" x14ac:dyDescent="0.3">
      <c r="H379" s="19" t="str">
        <f t="shared" si="68"/>
        <v/>
      </c>
      <c r="I379" s="19" t="str">
        <f t="shared" si="69"/>
        <v/>
      </c>
      <c r="J379" s="27" t="str">
        <f t="shared" si="70"/>
        <v/>
      </c>
      <c r="N379" s="19" t="str">
        <f t="shared" si="71"/>
        <v/>
      </c>
      <c r="O379" t="str">
        <f t="shared" si="72"/>
        <v/>
      </c>
      <c r="Q379" s="27" t="str">
        <f t="shared" si="76"/>
        <v/>
      </c>
      <c r="S379" t="str">
        <f t="shared" si="66"/>
        <v/>
      </c>
      <c r="Y379" t="s">
        <v>20307</v>
      </c>
      <c r="Z379" t="s">
        <v>20237</v>
      </c>
      <c r="AA379" s="19">
        <f t="shared" si="79"/>
        <v>376</v>
      </c>
      <c r="AB379" t="str">
        <f t="shared" si="73"/>
        <v>M-000376</v>
      </c>
      <c r="AD379">
        <f t="shared" si="67"/>
        <v>10000052</v>
      </c>
      <c r="AE379" t="s">
        <v>413</v>
      </c>
      <c r="AF379" t="s">
        <v>455</v>
      </c>
      <c r="AG379">
        <f t="shared" si="77"/>
        <v>52</v>
      </c>
      <c r="AH379">
        <f t="shared" si="78"/>
        <v>10000052</v>
      </c>
      <c r="AK379" t="s">
        <v>405</v>
      </c>
      <c r="AL379">
        <v>172</v>
      </c>
    </row>
    <row r="380" spans="8:38" x14ac:dyDescent="0.3">
      <c r="H380" s="19" t="str">
        <f t="shared" si="68"/>
        <v/>
      </c>
      <c r="I380" s="19" t="str">
        <f t="shared" si="69"/>
        <v/>
      </c>
      <c r="J380" s="27" t="str">
        <f t="shared" si="70"/>
        <v/>
      </c>
      <c r="N380" s="19" t="str">
        <f t="shared" si="71"/>
        <v/>
      </c>
      <c r="O380" t="str">
        <f t="shared" si="72"/>
        <v/>
      </c>
      <c r="Q380" s="27" t="str">
        <f t="shared" si="76"/>
        <v/>
      </c>
      <c r="S380" t="str">
        <f t="shared" si="66"/>
        <v/>
      </c>
      <c r="Y380" t="s">
        <v>20351</v>
      </c>
      <c r="Z380" t="s">
        <v>20237</v>
      </c>
      <c r="AA380" s="19">
        <f t="shared" si="79"/>
        <v>377</v>
      </c>
      <c r="AB380" t="str">
        <f t="shared" si="73"/>
        <v>M-000377</v>
      </c>
      <c r="AD380">
        <f t="shared" si="67"/>
        <v>10000054</v>
      </c>
      <c r="AE380" t="s">
        <v>446</v>
      </c>
      <c r="AF380" t="s">
        <v>455</v>
      </c>
      <c r="AG380">
        <f t="shared" si="77"/>
        <v>54</v>
      </c>
      <c r="AH380">
        <f t="shared" si="78"/>
        <v>10000054</v>
      </c>
      <c r="AK380" t="s">
        <v>406</v>
      </c>
      <c r="AL380">
        <v>39</v>
      </c>
    </row>
    <row r="381" spans="8:38" x14ac:dyDescent="0.3">
      <c r="H381" s="19" t="str">
        <f t="shared" si="68"/>
        <v/>
      </c>
      <c r="I381" s="19" t="str">
        <f t="shared" si="69"/>
        <v/>
      </c>
      <c r="J381" s="27" t="str">
        <f t="shared" si="70"/>
        <v/>
      </c>
      <c r="N381" s="19" t="str">
        <f t="shared" si="71"/>
        <v/>
      </c>
      <c r="O381" t="str">
        <f t="shared" si="72"/>
        <v/>
      </c>
      <c r="Q381" s="27" t="str">
        <f t="shared" si="76"/>
        <v/>
      </c>
      <c r="S381" t="str">
        <f t="shared" si="66"/>
        <v/>
      </c>
      <c r="Y381" t="s">
        <v>20395</v>
      </c>
      <c r="Z381" t="s">
        <v>20237</v>
      </c>
      <c r="AA381" s="19">
        <f t="shared" si="79"/>
        <v>378</v>
      </c>
      <c r="AB381" t="str">
        <f t="shared" si="73"/>
        <v>M-000378</v>
      </c>
      <c r="AD381">
        <f t="shared" si="67"/>
        <v>10000055</v>
      </c>
      <c r="AE381" t="s">
        <v>395</v>
      </c>
      <c r="AF381" t="s">
        <v>455</v>
      </c>
      <c r="AG381">
        <f t="shared" si="77"/>
        <v>55</v>
      </c>
      <c r="AH381">
        <f t="shared" si="78"/>
        <v>10000055</v>
      </c>
      <c r="AK381" t="s">
        <v>407</v>
      </c>
      <c r="AL381">
        <v>41</v>
      </c>
    </row>
    <row r="382" spans="8:38" x14ac:dyDescent="0.3">
      <c r="H382" s="19" t="str">
        <f t="shared" si="68"/>
        <v/>
      </c>
      <c r="I382" s="19" t="str">
        <f t="shared" si="69"/>
        <v/>
      </c>
      <c r="J382" s="27" t="str">
        <f t="shared" si="70"/>
        <v/>
      </c>
      <c r="N382" s="19" t="str">
        <f t="shared" si="71"/>
        <v/>
      </c>
      <c r="O382" t="str">
        <f t="shared" si="72"/>
        <v/>
      </c>
      <c r="Q382" s="27" t="str">
        <f t="shared" si="76"/>
        <v/>
      </c>
      <c r="S382" t="str">
        <f t="shared" si="66"/>
        <v/>
      </c>
      <c r="Y382" t="s">
        <v>20438</v>
      </c>
      <c r="Z382" t="s">
        <v>20237</v>
      </c>
      <c r="AA382" s="19">
        <f t="shared" si="79"/>
        <v>379</v>
      </c>
      <c r="AB382" t="str">
        <f t="shared" si="73"/>
        <v>M-000379</v>
      </c>
      <c r="AD382">
        <f t="shared" si="67"/>
        <v>10000059</v>
      </c>
      <c r="AE382" t="s">
        <v>414</v>
      </c>
      <c r="AF382" t="s">
        <v>455</v>
      </c>
      <c r="AG382">
        <f t="shared" si="77"/>
        <v>59</v>
      </c>
      <c r="AH382">
        <f t="shared" si="78"/>
        <v>10000059</v>
      </c>
      <c r="AK382" t="s">
        <v>408</v>
      </c>
      <c r="AL382">
        <v>47</v>
      </c>
    </row>
    <row r="383" spans="8:38" x14ac:dyDescent="0.3">
      <c r="H383" s="19" t="str">
        <f t="shared" si="68"/>
        <v/>
      </c>
      <c r="I383" s="19" t="str">
        <f t="shared" si="69"/>
        <v/>
      </c>
      <c r="J383" s="27" t="str">
        <f t="shared" si="70"/>
        <v/>
      </c>
      <c r="N383" s="19" t="str">
        <f t="shared" si="71"/>
        <v/>
      </c>
      <c r="O383" t="str">
        <f t="shared" si="72"/>
        <v/>
      </c>
      <c r="Q383" s="27" t="str">
        <f t="shared" si="76"/>
        <v/>
      </c>
      <c r="S383" t="str">
        <f t="shared" si="66"/>
        <v/>
      </c>
      <c r="Y383" t="s">
        <v>20481</v>
      </c>
      <c r="Z383" t="s">
        <v>20237</v>
      </c>
      <c r="AA383" s="19">
        <f t="shared" si="79"/>
        <v>380</v>
      </c>
      <c r="AB383" t="str">
        <f t="shared" si="73"/>
        <v>M-000380</v>
      </c>
      <c r="AD383">
        <f t="shared" si="67"/>
        <v>10000060</v>
      </c>
      <c r="AE383" t="s">
        <v>452</v>
      </c>
      <c r="AF383" t="s">
        <v>455</v>
      </c>
      <c r="AG383">
        <f t="shared" si="77"/>
        <v>60</v>
      </c>
      <c r="AH383">
        <f t="shared" si="78"/>
        <v>10000060</v>
      </c>
      <c r="AK383" t="s">
        <v>409</v>
      </c>
      <c r="AL383">
        <v>49</v>
      </c>
    </row>
    <row r="384" spans="8:38" x14ac:dyDescent="0.3">
      <c r="H384" s="19" t="str">
        <f t="shared" si="68"/>
        <v/>
      </c>
      <c r="I384" s="19" t="str">
        <f t="shared" si="69"/>
        <v/>
      </c>
      <c r="J384" s="27" t="str">
        <f t="shared" si="70"/>
        <v/>
      </c>
      <c r="N384" s="19" t="str">
        <f t="shared" si="71"/>
        <v/>
      </c>
      <c r="O384" t="str">
        <f t="shared" si="72"/>
        <v/>
      </c>
      <c r="Q384" s="27" t="str">
        <f t="shared" si="76"/>
        <v/>
      </c>
      <c r="S384" t="str">
        <f t="shared" si="66"/>
        <v/>
      </c>
      <c r="Y384" t="s">
        <v>20524</v>
      </c>
      <c r="Z384" t="s">
        <v>20237</v>
      </c>
      <c r="AA384" s="19">
        <f t="shared" si="79"/>
        <v>381</v>
      </c>
      <c r="AB384" t="str">
        <f t="shared" si="73"/>
        <v>M-000381</v>
      </c>
      <c r="AD384">
        <f t="shared" si="67"/>
        <v>10000063</v>
      </c>
      <c r="AE384" t="s">
        <v>437</v>
      </c>
      <c r="AF384" t="s">
        <v>455</v>
      </c>
      <c r="AG384">
        <f t="shared" si="77"/>
        <v>63</v>
      </c>
      <c r="AH384">
        <f t="shared" si="78"/>
        <v>10000063</v>
      </c>
      <c r="AK384" t="s">
        <v>20218</v>
      </c>
      <c r="AL384">
        <v>147</v>
      </c>
    </row>
    <row r="385" spans="8:38" x14ac:dyDescent="0.3">
      <c r="H385" s="19" t="str">
        <f t="shared" si="68"/>
        <v/>
      </c>
      <c r="I385" s="19" t="str">
        <f t="shared" si="69"/>
        <v/>
      </c>
      <c r="J385" s="27" t="str">
        <f t="shared" si="70"/>
        <v/>
      </c>
      <c r="N385" s="19" t="str">
        <f t="shared" si="71"/>
        <v/>
      </c>
      <c r="O385" t="str">
        <f t="shared" si="72"/>
        <v/>
      </c>
      <c r="Q385" s="27" t="str">
        <f t="shared" si="76"/>
        <v/>
      </c>
      <c r="S385" t="str">
        <f t="shared" si="66"/>
        <v/>
      </c>
      <c r="Y385" t="s">
        <v>20567</v>
      </c>
      <c r="Z385" t="s">
        <v>20237</v>
      </c>
      <c r="AA385" s="19">
        <f t="shared" si="79"/>
        <v>382</v>
      </c>
      <c r="AB385" t="str">
        <f t="shared" si="73"/>
        <v>M-000382</v>
      </c>
      <c r="AD385">
        <f t="shared" si="67"/>
        <v>10000066</v>
      </c>
      <c r="AE385" t="s">
        <v>416</v>
      </c>
      <c r="AF385" t="s">
        <v>455</v>
      </c>
      <c r="AG385">
        <f t="shared" si="77"/>
        <v>66</v>
      </c>
      <c r="AH385">
        <f t="shared" si="78"/>
        <v>10000066</v>
      </c>
      <c r="AK385" t="s">
        <v>410</v>
      </c>
      <c r="AL385">
        <v>3</v>
      </c>
    </row>
    <row r="386" spans="8:38" x14ac:dyDescent="0.3">
      <c r="H386" s="19" t="str">
        <f t="shared" si="68"/>
        <v/>
      </c>
      <c r="I386" s="19" t="str">
        <f t="shared" si="69"/>
        <v/>
      </c>
      <c r="J386" s="27" t="str">
        <f t="shared" si="70"/>
        <v/>
      </c>
      <c r="N386" s="19" t="str">
        <f t="shared" si="71"/>
        <v/>
      </c>
      <c r="O386" t="str">
        <f t="shared" si="72"/>
        <v/>
      </c>
      <c r="Q386" s="27" t="str">
        <f t="shared" si="76"/>
        <v/>
      </c>
      <c r="S386" t="str">
        <f t="shared" si="66"/>
        <v/>
      </c>
      <c r="Y386" t="s">
        <v>20610</v>
      </c>
      <c r="Z386" t="s">
        <v>20237</v>
      </c>
      <c r="AA386" s="19">
        <f t="shared" si="79"/>
        <v>383</v>
      </c>
      <c r="AB386" t="str">
        <f t="shared" si="73"/>
        <v>M-000383</v>
      </c>
      <c r="AD386">
        <f t="shared" si="67"/>
        <v>10000073</v>
      </c>
      <c r="AE386" t="s">
        <v>418</v>
      </c>
      <c r="AF386" t="s">
        <v>455</v>
      </c>
      <c r="AG386">
        <f t="shared" si="77"/>
        <v>73</v>
      </c>
      <c r="AH386">
        <f t="shared" si="78"/>
        <v>10000073</v>
      </c>
      <c r="AK386" t="s">
        <v>411</v>
      </c>
      <c r="AL386">
        <v>50</v>
      </c>
    </row>
    <row r="387" spans="8:38" x14ac:dyDescent="0.3">
      <c r="H387" s="19" t="str">
        <f t="shared" si="68"/>
        <v/>
      </c>
      <c r="I387" s="19" t="str">
        <f t="shared" si="69"/>
        <v/>
      </c>
      <c r="J387" s="27" t="str">
        <f t="shared" si="70"/>
        <v/>
      </c>
      <c r="N387" s="19" t="str">
        <f t="shared" si="71"/>
        <v/>
      </c>
      <c r="O387" t="str">
        <f t="shared" si="72"/>
        <v/>
      </c>
      <c r="Q387" s="27" t="str">
        <f t="shared" si="76"/>
        <v/>
      </c>
      <c r="S387" t="str">
        <f t="shared" si="66"/>
        <v/>
      </c>
      <c r="Y387" t="s">
        <v>20653</v>
      </c>
      <c r="Z387" t="s">
        <v>20237</v>
      </c>
      <c r="AA387" s="19">
        <f t="shared" si="79"/>
        <v>384</v>
      </c>
      <c r="AB387" t="str">
        <f t="shared" si="73"/>
        <v>M-000384</v>
      </c>
      <c r="AD387">
        <f t="shared" si="67"/>
        <v>10000079</v>
      </c>
      <c r="AE387" t="s">
        <v>420</v>
      </c>
      <c r="AF387" t="s">
        <v>455</v>
      </c>
      <c r="AG387">
        <f t="shared" si="77"/>
        <v>79</v>
      </c>
      <c r="AH387">
        <f t="shared" si="78"/>
        <v>10000079</v>
      </c>
      <c r="AK387" t="s">
        <v>20219</v>
      </c>
      <c r="AL387">
        <v>8</v>
      </c>
    </row>
    <row r="388" spans="8:38" x14ac:dyDescent="0.3">
      <c r="H388" s="19" t="str">
        <f t="shared" si="68"/>
        <v/>
      </c>
      <c r="I388" s="19" t="str">
        <f t="shared" si="69"/>
        <v/>
      </c>
      <c r="J388" s="27" t="str">
        <f t="shared" si="70"/>
        <v/>
      </c>
      <c r="N388" s="19" t="str">
        <f t="shared" si="71"/>
        <v/>
      </c>
      <c r="O388" t="str">
        <f t="shared" si="72"/>
        <v/>
      </c>
      <c r="Q388" s="27" t="str">
        <f t="shared" si="76"/>
        <v/>
      </c>
      <c r="S388" t="str">
        <f t="shared" si="66"/>
        <v/>
      </c>
      <c r="Y388" t="s">
        <v>20696</v>
      </c>
      <c r="Z388" t="s">
        <v>20237</v>
      </c>
      <c r="AA388" s="19">
        <f t="shared" si="79"/>
        <v>385</v>
      </c>
      <c r="AB388" t="str">
        <f t="shared" si="73"/>
        <v>M-000385</v>
      </c>
      <c r="AD388">
        <f t="shared" ref="AD388:AD431" si="80">++IF(AE388="","",VLOOKUP(AF388,$R$4:$S$50,2,0)*10000000+AG388)</f>
        <v>10000081</v>
      </c>
      <c r="AE388" t="s">
        <v>422</v>
      </c>
      <c r="AF388" t="s">
        <v>455</v>
      </c>
      <c r="AG388">
        <f t="shared" si="77"/>
        <v>81</v>
      </c>
      <c r="AH388">
        <f t="shared" si="78"/>
        <v>10000081</v>
      </c>
      <c r="AK388" t="s">
        <v>413</v>
      </c>
      <c r="AL388">
        <v>52</v>
      </c>
    </row>
    <row r="389" spans="8:38" x14ac:dyDescent="0.3">
      <c r="H389" s="19" t="str">
        <f t="shared" ref="H389:H452" si="81">+IF(G389="","",H388+1)</f>
        <v/>
      </c>
      <c r="I389" s="19" t="str">
        <f t="shared" ref="I389:I452" si="82">+IF(H389="","",I388+1)</f>
        <v/>
      </c>
      <c r="J389" s="27" t="str">
        <f t="shared" ref="J389:J452" si="83">+IF(G389="","","T-"&amp;VLOOKUP(H389,$A$4:$C$46,2,0)+I389-1)</f>
        <v/>
      </c>
      <c r="N389" s="19" t="str">
        <f t="shared" ref="N389:N452" si="84">+IF(L389="","",N388+1)</f>
        <v/>
      </c>
      <c r="O389" t="str">
        <f t="shared" ref="O389:O452" si="85">+IF(L389="","","C-"&amp;VLOOKUP(M389,$A$4:$C$495,2,0)+N389)</f>
        <v/>
      </c>
      <c r="Q389" s="27" t="str">
        <f t="shared" si="76"/>
        <v/>
      </c>
      <c r="S389" t="str">
        <f t="shared" ref="S389:S452" si="86">+Q389</f>
        <v/>
      </c>
      <c r="Y389" t="s">
        <v>20739</v>
      </c>
      <c r="Z389" t="s">
        <v>20237</v>
      </c>
      <c r="AA389" s="19">
        <f t="shared" si="79"/>
        <v>386</v>
      </c>
      <c r="AB389" t="str">
        <f t="shared" ref="AB389:AB452" si="87">+IF(Y389="","","M-"&amp;VLOOKUP(Z389,$A$4:$C$390,2,0)&amp;AA389)</f>
        <v>M-000386</v>
      </c>
      <c r="AD389">
        <f t="shared" si="80"/>
        <v>10000089</v>
      </c>
      <c r="AE389" t="s">
        <v>423</v>
      </c>
      <c r="AF389" t="s">
        <v>455</v>
      </c>
      <c r="AG389">
        <f t="shared" si="77"/>
        <v>89</v>
      </c>
      <c r="AH389">
        <f t="shared" si="78"/>
        <v>10000089</v>
      </c>
      <c r="AK389" t="s">
        <v>20220</v>
      </c>
      <c r="AL389">
        <v>53</v>
      </c>
    </row>
    <row r="390" spans="8:38" x14ac:dyDescent="0.3">
      <c r="H390" s="19" t="str">
        <f t="shared" si="81"/>
        <v/>
      </c>
      <c r="I390" s="19" t="str">
        <f t="shared" si="82"/>
        <v/>
      </c>
      <c r="J390" s="27" t="str">
        <f t="shared" si="83"/>
        <v/>
      </c>
      <c r="N390" s="19" t="str">
        <f t="shared" si="84"/>
        <v/>
      </c>
      <c r="O390" t="str">
        <f t="shared" si="85"/>
        <v/>
      </c>
      <c r="Q390" s="27" t="str">
        <f t="shared" ref="Q390:Q453" si="88">++IF(R390="","",Q389+1)</f>
        <v/>
      </c>
      <c r="S390" t="str">
        <f t="shared" si="86"/>
        <v/>
      </c>
      <c r="Y390" t="s">
        <v>20782</v>
      </c>
      <c r="Z390" t="s">
        <v>20237</v>
      </c>
      <c r="AA390" s="19">
        <f t="shared" si="79"/>
        <v>387</v>
      </c>
      <c r="AB390" t="str">
        <f t="shared" si="87"/>
        <v>M-000387</v>
      </c>
      <c r="AD390">
        <f t="shared" si="80"/>
        <v>10000090</v>
      </c>
      <c r="AE390" t="s">
        <v>424</v>
      </c>
      <c r="AF390" t="s">
        <v>455</v>
      </c>
      <c r="AG390">
        <f t="shared" si="77"/>
        <v>90</v>
      </c>
      <c r="AH390">
        <f t="shared" si="78"/>
        <v>10000090</v>
      </c>
      <c r="AK390" t="s">
        <v>414</v>
      </c>
      <c r="AL390">
        <v>59</v>
      </c>
    </row>
    <row r="391" spans="8:38" x14ac:dyDescent="0.3">
      <c r="H391" s="19" t="str">
        <f t="shared" si="81"/>
        <v/>
      </c>
      <c r="I391" s="19" t="str">
        <f t="shared" si="82"/>
        <v/>
      </c>
      <c r="J391" s="27" t="str">
        <f t="shared" si="83"/>
        <v/>
      </c>
      <c r="N391" s="19" t="str">
        <f t="shared" si="84"/>
        <v/>
      </c>
      <c r="O391" t="str">
        <f t="shared" si="85"/>
        <v/>
      </c>
      <c r="Q391" s="27" t="str">
        <f t="shared" si="88"/>
        <v/>
      </c>
      <c r="S391" t="str">
        <f t="shared" si="86"/>
        <v/>
      </c>
      <c r="Y391" t="s">
        <v>20825</v>
      </c>
      <c r="Z391" t="s">
        <v>20237</v>
      </c>
      <c r="AA391" s="19">
        <f t="shared" si="79"/>
        <v>388</v>
      </c>
      <c r="AB391" t="str">
        <f t="shared" si="87"/>
        <v>M-000388</v>
      </c>
      <c r="AD391">
        <f t="shared" si="80"/>
        <v>10000092</v>
      </c>
      <c r="AE391" t="s">
        <v>425</v>
      </c>
      <c r="AF391" t="s">
        <v>455</v>
      </c>
      <c r="AG391">
        <f t="shared" si="77"/>
        <v>92</v>
      </c>
      <c r="AH391">
        <f t="shared" si="78"/>
        <v>10000092</v>
      </c>
      <c r="AK391" t="s">
        <v>20221</v>
      </c>
      <c r="AL391">
        <v>61</v>
      </c>
    </row>
    <row r="392" spans="8:38" x14ac:dyDescent="0.3">
      <c r="H392" s="19" t="str">
        <f t="shared" si="81"/>
        <v/>
      </c>
      <c r="I392" s="19" t="str">
        <f t="shared" si="82"/>
        <v/>
      </c>
      <c r="J392" s="27" t="str">
        <f t="shared" si="83"/>
        <v/>
      </c>
      <c r="N392" s="19" t="str">
        <f t="shared" si="84"/>
        <v/>
      </c>
      <c r="O392" t="str">
        <f t="shared" si="85"/>
        <v/>
      </c>
      <c r="Q392" s="27" t="str">
        <f t="shared" si="88"/>
        <v/>
      </c>
      <c r="S392" t="str">
        <f t="shared" si="86"/>
        <v/>
      </c>
      <c r="Y392" t="s">
        <v>20868</v>
      </c>
      <c r="Z392" t="s">
        <v>20237</v>
      </c>
      <c r="AA392" s="19">
        <f t="shared" si="79"/>
        <v>389</v>
      </c>
      <c r="AB392" t="str">
        <f t="shared" si="87"/>
        <v>M-000389</v>
      </c>
      <c r="AD392">
        <f t="shared" si="80"/>
        <v>10000099</v>
      </c>
      <c r="AE392" t="s">
        <v>427</v>
      </c>
      <c r="AF392" t="s">
        <v>455</v>
      </c>
      <c r="AG392">
        <f t="shared" si="77"/>
        <v>99</v>
      </c>
      <c r="AH392">
        <f t="shared" si="78"/>
        <v>10000099</v>
      </c>
      <c r="AK392" t="s">
        <v>415</v>
      </c>
      <c r="AL392">
        <v>64</v>
      </c>
    </row>
    <row r="393" spans="8:38" x14ac:dyDescent="0.3">
      <c r="H393" s="19" t="str">
        <f t="shared" si="81"/>
        <v/>
      </c>
      <c r="I393" s="19" t="str">
        <f t="shared" si="82"/>
        <v/>
      </c>
      <c r="J393" s="27" t="str">
        <f t="shared" si="83"/>
        <v/>
      </c>
      <c r="N393" s="19" t="str">
        <f t="shared" si="84"/>
        <v/>
      </c>
      <c r="O393" t="str">
        <f t="shared" si="85"/>
        <v/>
      </c>
      <c r="Q393" s="27" t="str">
        <f t="shared" si="88"/>
        <v/>
      </c>
      <c r="S393" t="str">
        <f t="shared" si="86"/>
        <v/>
      </c>
      <c r="Y393" t="s">
        <v>20911</v>
      </c>
      <c r="Z393" t="s">
        <v>20237</v>
      </c>
      <c r="AA393" s="19">
        <f t="shared" si="79"/>
        <v>390</v>
      </c>
      <c r="AB393" t="str">
        <f t="shared" si="87"/>
        <v>M-000390</v>
      </c>
      <c r="AD393">
        <f t="shared" si="80"/>
        <v>10000105</v>
      </c>
      <c r="AE393" t="s">
        <v>428</v>
      </c>
      <c r="AF393" t="s">
        <v>455</v>
      </c>
      <c r="AG393">
        <f t="shared" si="77"/>
        <v>105</v>
      </c>
      <c r="AH393">
        <f t="shared" si="78"/>
        <v>10000105</v>
      </c>
      <c r="AK393" t="s">
        <v>416</v>
      </c>
      <c r="AL393">
        <v>66</v>
      </c>
    </row>
    <row r="394" spans="8:38" x14ac:dyDescent="0.3">
      <c r="H394" s="19" t="str">
        <f t="shared" si="81"/>
        <v/>
      </c>
      <c r="I394" s="19" t="str">
        <f t="shared" si="82"/>
        <v/>
      </c>
      <c r="J394" s="27" t="str">
        <f t="shared" si="83"/>
        <v/>
      </c>
      <c r="N394" s="19" t="str">
        <f t="shared" si="84"/>
        <v/>
      </c>
      <c r="O394" t="str">
        <f t="shared" si="85"/>
        <v/>
      </c>
      <c r="Q394" s="27" t="str">
        <f t="shared" si="88"/>
        <v/>
      </c>
      <c r="S394" t="str">
        <f t="shared" si="86"/>
        <v/>
      </c>
      <c r="Y394" t="s">
        <v>20954</v>
      </c>
      <c r="Z394" t="s">
        <v>20237</v>
      </c>
      <c r="AA394" s="19">
        <f t="shared" si="79"/>
        <v>391</v>
      </c>
      <c r="AB394" t="str">
        <f t="shared" si="87"/>
        <v>M-000391</v>
      </c>
      <c r="AD394">
        <f t="shared" si="80"/>
        <v>10000116</v>
      </c>
      <c r="AE394" t="s">
        <v>394</v>
      </c>
      <c r="AF394" t="s">
        <v>455</v>
      </c>
      <c r="AG394">
        <f t="shared" si="77"/>
        <v>116</v>
      </c>
      <c r="AH394">
        <f t="shared" si="78"/>
        <v>10000116</v>
      </c>
      <c r="AK394" t="s">
        <v>417</v>
      </c>
      <c r="AL394">
        <v>145</v>
      </c>
    </row>
    <row r="395" spans="8:38" x14ac:dyDescent="0.3">
      <c r="H395" s="19" t="str">
        <f t="shared" si="81"/>
        <v/>
      </c>
      <c r="I395" s="19" t="str">
        <f t="shared" si="82"/>
        <v/>
      </c>
      <c r="J395" s="27" t="str">
        <f t="shared" si="83"/>
        <v/>
      </c>
      <c r="N395" s="19" t="str">
        <f t="shared" si="84"/>
        <v/>
      </c>
      <c r="O395" t="str">
        <f t="shared" si="85"/>
        <v/>
      </c>
      <c r="Q395" s="27" t="str">
        <f t="shared" si="88"/>
        <v/>
      </c>
      <c r="S395" t="str">
        <f t="shared" si="86"/>
        <v/>
      </c>
      <c r="Y395" t="s">
        <v>20997</v>
      </c>
      <c r="Z395" t="s">
        <v>20237</v>
      </c>
      <c r="AA395" s="19">
        <f t="shared" si="79"/>
        <v>392</v>
      </c>
      <c r="AB395" t="str">
        <f t="shared" si="87"/>
        <v>M-000392</v>
      </c>
      <c r="AD395">
        <f t="shared" si="80"/>
        <v>10000119</v>
      </c>
      <c r="AE395" t="s">
        <v>431</v>
      </c>
      <c r="AF395" t="s">
        <v>455</v>
      </c>
      <c r="AG395">
        <f t="shared" si="77"/>
        <v>119</v>
      </c>
      <c r="AH395">
        <f t="shared" si="78"/>
        <v>10000119</v>
      </c>
      <c r="AK395" t="s">
        <v>15686</v>
      </c>
      <c r="AL395">
        <v>72</v>
      </c>
    </row>
    <row r="396" spans="8:38" x14ac:dyDescent="0.3">
      <c r="H396" s="19" t="str">
        <f t="shared" si="81"/>
        <v/>
      </c>
      <c r="I396" s="19" t="str">
        <f t="shared" si="82"/>
        <v/>
      </c>
      <c r="J396" s="27" t="str">
        <f t="shared" si="83"/>
        <v/>
      </c>
      <c r="N396" s="19" t="str">
        <f t="shared" si="84"/>
        <v/>
      </c>
      <c r="O396" t="str">
        <f t="shared" si="85"/>
        <v/>
      </c>
      <c r="Q396" s="27" t="str">
        <f t="shared" si="88"/>
        <v/>
      </c>
      <c r="S396" t="str">
        <f t="shared" si="86"/>
        <v/>
      </c>
      <c r="Y396" t="s">
        <v>21040</v>
      </c>
      <c r="Z396" t="s">
        <v>20237</v>
      </c>
      <c r="AA396" s="19">
        <f t="shared" si="79"/>
        <v>393</v>
      </c>
      <c r="AB396" t="str">
        <f t="shared" si="87"/>
        <v>M-000393</v>
      </c>
      <c r="AD396">
        <f t="shared" si="80"/>
        <v>10000132</v>
      </c>
      <c r="AE396" t="s">
        <v>433</v>
      </c>
      <c r="AF396" t="s">
        <v>455</v>
      </c>
      <c r="AG396">
        <f t="shared" si="77"/>
        <v>132</v>
      </c>
      <c r="AH396">
        <f t="shared" si="78"/>
        <v>10000132</v>
      </c>
      <c r="AK396" t="s">
        <v>418</v>
      </c>
      <c r="AL396">
        <v>73</v>
      </c>
    </row>
    <row r="397" spans="8:38" x14ac:dyDescent="0.3">
      <c r="H397" s="19" t="str">
        <f t="shared" si="81"/>
        <v/>
      </c>
      <c r="I397" s="19" t="str">
        <f t="shared" si="82"/>
        <v/>
      </c>
      <c r="J397" s="27" t="str">
        <f t="shared" si="83"/>
        <v/>
      </c>
      <c r="N397" s="19" t="str">
        <f t="shared" si="84"/>
        <v/>
      </c>
      <c r="O397" t="str">
        <f t="shared" si="85"/>
        <v/>
      </c>
      <c r="Q397" s="27" t="str">
        <f t="shared" si="88"/>
        <v/>
      </c>
      <c r="S397" t="str">
        <f t="shared" si="86"/>
        <v/>
      </c>
      <c r="Y397" t="s">
        <v>21083</v>
      </c>
      <c r="Z397" t="s">
        <v>20237</v>
      </c>
      <c r="AA397" s="19">
        <f t="shared" si="79"/>
        <v>394</v>
      </c>
      <c r="AB397" t="str">
        <f t="shared" si="87"/>
        <v>M-000394</v>
      </c>
      <c r="AD397">
        <f t="shared" si="80"/>
        <v>10000133</v>
      </c>
      <c r="AE397" t="s">
        <v>434</v>
      </c>
      <c r="AF397" t="s">
        <v>455</v>
      </c>
      <c r="AG397">
        <f t="shared" si="77"/>
        <v>133</v>
      </c>
      <c r="AH397">
        <f t="shared" si="78"/>
        <v>10000133</v>
      </c>
      <c r="AK397" t="s">
        <v>419</v>
      </c>
      <c r="AL397">
        <v>3096</v>
      </c>
    </row>
    <row r="398" spans="8:38" x14ac:dyDescent="0.3">
      <c r="H398" s="19" t="str">
        <f t="shared" si="81"/>
        <v/>
      </c>
      <c r="I398" s="19" t="str">
        <f t="shared" si="82"/>
        <v/>
      </c>
      <c r="J398" s="27" t="str">
        <f t="shared" si="83"/>
        <v/>
      </c>
      <c r="N398" s="19" t="str">
        <f t="shared" si="84"/>
        <v/>
      </c>
      <c r="O398" t="str">
        <f t="shared" si="85"/>
        <v/>
      </c>
      <c r="Q398" s="27" t="str">
        <f t="shared" si="88"/>
        <v/>
      </c>
      <c r="S398" t="str">
        <f t="shared" si="86"/>
        <v/>
      </c>
      <c r="Y398" t="s">
        <v>21126</v>
      </c>
      <c r="Z398" t="s">
        <v>20237</v>
      </c>
      <c r="AA398" s="19">
        <f t="shared" si="79"/>
        <v>395</v>
      </c>
      <c r="AB398" t="str">
        <f t="shared" si="87"/>
        <v>M-000395</v>
      </c>
      <c r="AD398">
        <f t="shared" si="80"/>
        <v>10000135</v>
      </c>
      <c r="AE398" t="s">
        <v>432</v>
      </c>
      <c r="AF398" t="s">
        <v>455</v>
      </c>
      <c r="AG398">
        <f t="shared" si="77"/>
        <v>135</v>
      </c>
      <c r="AH398">
        <f t="shared" si="78"/>
        <v>10000135</v>
      </c>
      <c r="AK398" t="s">
        <v>420</v>
      </c>
      <c r="AL398">
        <v>79</v>
      </c>
    </row>
    <row r="399" spans="8:38" x14ac:dyDescent="0.3">
      <c r="H399" s="19" t="str">
        <f t="shared" si="81"/>
        <v/>
      </c>
      <c r="I399" s="19" t="str">
        <f t="shared" si="82"/>
        <v/>
      </c>
      <c r="J399" s="27" t="str">
        <f t="shared" si="83"/>
        <v/>
      </c>
      <c r="N399" s="19" t="str">
        <f t="shared" si="84"/>
        <v/>
      </c>
      <c r="O399" t="str">
        <f t="shared" si="85"/>
        <v/>
      </c>
      <c r="Q399" s="27" t="str">
        <f t="shared" si="88"/>
        <v/>
      </c>
      <c r="S399" t="str">
        <f t="shared" si="86"/>
        <v/>
      </c>
      <c r="AA399" s="19" t="str">
        <f t="shared" si="79"/>
        <v/>
      </c>
      <c r="AB399" t="str">
        <f t="shared" si="87"/>
        <v/>
      </c>
      <c r="AD399">
        <f t="shared" si="80"/>
        <v>10000139</v>
      </c>
      <c r="AE399" t="s">
        <v>435</v>
      </c>
      <c r="AF399" t="s">
        <v>455</v>
      </c>
      <c r="AG399">
        <f t="shared" si="77"/>
        <v>139</v>
      </c>
      <c r="AH399">
        <f t="shared" si="78"/>
        <v>10000139</v>
      </c>
      <c r="AK399" t="s">
        <v>20222</v>
      </c>
      <c r="AL399">
        <v>78</v>
      </c>
    </row>
    <row r="400" spans="8:38" x14ac:dyDescent="0.3">
      <c r="H400" s="19" t="str">
        <f t="shared" si="81"/>
        <v/>
      </c>
      <c r="I400" s="19" t="str">
        <f t="shared" si="82"/>
        <v/>
      </c>
      <c r="J400" s="27" t="str">
        <f t="shared" si="83"/>
        <v/>
      </c>
      <c r="N400" s="19" t="str">
        <f t="shared" si="84"/>
        <v/>
      </c>
      <c r="O400" t="str">
        <f t="shared" si="85"/>
        <v/>
      </c>
      <c r="Q400" s="27" t="str">
        <f t="shared" si="88"/>
        <v/>
      </c>
      <c r="S400" t="str">
        <f t="shared" si="86"/>
        <v/>
      </c>
      <c r="AA400" s="19" t="str">
        <f t="shared" si="79"/>
        <v/>
      </c>
      <c r="AB400" t="str">
        <f t="shared" si="87"/>
        <v/>
      </c>
      <c r="AD400">
        <f t="shared" si="80"/>
        <v>10000141</v>
      </c>
      <c r="AE400" t="s">
        <v>441</v>
      </c>
      <c r="AF400" t="s">
        <v>455</v>
      </c>
      <c r="AG400">
        <f t="shared" si="77"/>
        <v>141</v>
      </c>
      <c r="AH400">
        <f t="shared" si="78"/>
        <v>10000141</v>
      </c>
      <c r="AK400" t="s">
        <v>20223</v>
      </c>
      <c r="AL400">
        <v>80</v>
      </c>
    </row>
    <row r="401" spans="8:38" x14ac:dyDescent="0.3">
      <c r="H401" s="19" t="str">
        <f t="shared" si="81"/>
        <v/>
      </c>
      <c r="I401" s="19" t="str">
        <f t="shared" si="82"/>
        <v/>
      </c>
      <c r="J401" s="27" t="str">
        <f t="shared" si="83"/>
        <v/>
      </c>
      <c r="N401" s="19" t="str">
        <f t="shared" si="84"/>
        <v/>
      </c>
      <c r="O401" t="str">
        <f t="shared" si="85"/>
        <v/>
      </c>
      <c r="Q401" s="27" t="str">
        <f t="shared" si="88"/>
        <v/>
      </c>
      <c r="S401" t="str">
        <f t="shared" si="86"/>
        <v/>
      </c>
      <c r="AA401" s="19" t="str">
        <f t="shared" si="79"/>
        <v/>
      </c>
      <c r="AB401" t="str">
        <f t="shared" si="87"/>
        <v/>
      </c>
      <c r="AD401">
        <f t="shared" si="80"/>
        <v>10000142</v>
      </c>
      <c r="AE401" t="s">
        <v>436</v>
      </c>
      <c r="AF401" t="s">
        <v>455</v>
      </c>
      <c r="AG401">
        <f t="shared" si="77"/>
        <v>142</v>
      </c>
      <c r="AH401">
        <f t="shared" si="78"/>
        <v>10000142</v>
      </c>
      <c r="AK401" t="s">
        <v>421</v>
      </c>
      <c r="AL401">
        <v>82</v>
      </c>
    </row>
    <row r="402" spans="8:38" x14ac:dyDescent="0.3">
      <c r="H402" s="19" t="str">
        <f t="shared" si="81"/>
        <v/>
      </c>
      <c r="I402" s="19" t="str">
        <f t="shared" si="82"/>
        <v/>
      </c>
      <c r="J402" s="27" t="str">
        <f t="shared" si="83"/>
        <v/>
      </c>
      <c r="N402" s="19" t="str">
        <f t="shared" si="84"/>
        <v/>
      </c>
      <c r="O402" t="str">
        <f t="shared" si="85"/>
        <v/>
      </c>
      <c r="Q402" s="27" t="str">
        <f t="shared" si="88"/>
        <v/>
      </c>
      <c r="S402" t="str">
        <f t="shared" si="86"/>
        <v/>
      </c>
      <c r="AA402" s="19" t="str">
        <f t="shared" si="79"/>
        <v/>
      </c>
      <c r="AB402" t="str">
        <f t="shared" si="87"/>
        <v/>
      </c>
      <c r="AD402">
        <f t="shared" si="80"/>
        <v>10000143</v>
      </c>
      <c r="AE402" t="s">
        <v>438</v>
      </c>
      <c r="AF402" t="s">
        <v>455</v>
      </c>
      <c r="AG402">
        <f t="shared" si="77"/>
        <v>143</v>
      </c>
      <c r="AH402">
        <f t="shared" si="78"/>
        <v>10000143</v>
      </c>
      <c r="AK402" t="s">
        <v>422</v>
      </c>
      <c r="AL402">
        <v>81</v>
      </c>
    </row>
    <row r="403" spans="8:38" x14ac:dyDescent="0.3">
      <c r="H403" s="19" t="str">
        <f t="shared" si="81"/>
        <v/>
      </c>
      <c r="I403" s="19" t="str">
        <f t="shared" si="82"/>
        <v/>
      </c>
      <c r="J403" s="27" t="str">
        <f t="shared" si="83"/>
        <v/>
      </c>
      <c r="N403" s="19" t="str">
        <f t="shared" si="84"/>
        <v/>
      </c>
      <c r="O403" t="str">
        <f t="shared" si="85"/>
        <v/>
      </c>
      <c r="Q403" s="27" t="str">
        <f t="shared" si="88"/>
        <v/>
      </c>
      <c r="S403" t="str">
        <f t="shared" si="86"/>
        <v/>
      </c>
      <c r="AA403" s="19" t="str">
        <f t="shared" si="79"/>
        <v/>
      </c>
      <c r="AB403" t="str">
        <f t="shared" si="87"/>
        <v/>
      </c>
      <c r="AD403">
        <f t="shared" si="80"/>
        <v>10000144</v>
      </c>
      <c r="AE403" t="s">
        <v>440</v>
      </c>
      <c r="AF403" t="s">
        <v>455</v>
      </c>
      <c r="AG403">
        <f t="shared" si="77"/>
        <v>144</v>
      </c>
      <c r="AH403">
        <f t="shared" si="78"/>
        <v>10000144</v>
      </c>
      <c r="AK403" t="s">
        <v>20224</v>
      </c>
      <c r="AL403">
        <v>85</v>
      </c>
    </row>
    <row r="404" spans="8:38" x14ac:dyDescent="0.3">
      <c r="H404" s="19" t="str">
        <f t="shared" si="81"/>
        <v/>
      </c>
      <c r="I404" s="19" t="str">
        <f t="shared" si="82"/>
        <v/>
      </c>
      <c r="J404" s="27" t="str">
        <f t="shared" si="83"/>
        <v/>
      </c>
      <c r="N404" s="19" t="str">
        <f t="shared" si="84"/>
        <v/>
      </c>
      <c r="O404" t="str">
        <f t="shared" si="85"/>
        <v/>
      </c>
      <c r="Q404" s="27" t="str">
        <f t="shared" si="88"/>
        <v/>
      </c>
      <c r="S404" t="str">
        <f t="shared" si="86"/>
        <v/>
      </c>
      <c r="AA404" s="19" t="str">
        <f t="shared" si="79"/>
        <v/>
      </c>
      <c r="AB404" t="str">
        <f t="shared" si="87"/>
        <v/>
      </c>
      <c r="AD404">
        <f t="shared" si="80"/>
        <v>10000145</v>
      </c>
      <c r="AE404" t="s">
        <v>417</v>
      </c>
      <c r="AF404" t="s">
        <v>455</v>
      </c>
      <c r="AG404">
        <f t="shared" si="77"/>
        <v>145</v>
      </c>
      <c r="AH404">
        <f t="shared" si="78"/>
        <v>10000145</v>
      </c>
      <c r="AK404" t="s">
        <v>423</v>
      </c>
      <c r="AL404">
        <v>89</v>
      </c>
    </row>
    <row r="405" spans="8:38" x14ac:dyDescent="0.3">
      <c r="H405" s="19" t="str">
        <f t="shared" si="81"/>
        <v/>
      </c>
      <c r="I405" s="19" t="str">
        <f t="shared" si="82"/>
        <v/>
      </c>
      <c r="J405" s="27" t="str">
        <f t="shared" si="83"/>
        <v/>
      </c>
      <c r="N405" s="19" t="str">
        <f t="shared" si="84"/>
        <v/>
      </c>
      <c r="O405" t="str">
        <f t="shared" si="85"/>
        <v/>
      </c>
      <c r="Q405" s="27" t="str">
        <f t="shared" si="88"/>
        <v/>
      </c>
      <c r="S405" t="str">
        <f t="shared" si="86"/>
        <v/>
      </c>
      <c r="AA405" s="19" t="str">
        <f t="shared" si="79"/>
        <v/>
      </c>
      <c r="AB405" t="str">
        <f t="shared" si="87"/>
        <v/>
      </c>
      <c r="AD405">
        <f t="shared" si="80"/>
        <v>10000149</v>
      </c>
      <c r="AE405" t="s">
        <v>412</v>
      </c>
      <c r="AF405" t="s">
        <v>455</v>
      </c>
      <c r="AG405">
        <f t="shared" si="77"/>
        <v>149</v>
      </c>
      <c r="AH405">
        <f t="shared" si="78"/>
        <v>10000149</v>
      </c>
      <c r="AK405" t="s">
        <v>424</v>
      </c>
      <c r="AL405">
        <v>90</v>
      </c>
    </row>
    <row r="406" spans="8:38" x14ac:dyDescent="0.3">
      <c r="H406" s="19" t="str">
        <f t="shared" si="81"/>
        <v/>
      </c>
      <c r="I406" s="19" t="str">
        <f t="shared" si="82"/>
        <v/>
      </c>
      <c r="J406" s="27" t="str">
        <f t="shared" si="83"/>
        <v/>
      </c>
      <c r="N406" s="19" t="str">
        <f t="shared" si="84"/>
        <v/>
      </c>
      <c r="O406" t="str">
        <f t="shared" si="85"/>
        <v/>
      </c>
      <c r="Q406" s="27" t="str">
        <f t="shared" si="88"/>
        <v/>
      </c>
      <c r="S406" t="str">
        <f t="shared" si="86"/>
        <v/>
      </c>
      <c r="AA406" s="19" t="str">
        <f t="shared" si="79"/>
        <v/>
      </c>
      <c r="AB406" t="str">
        <f t="shared" si="87"/>
        <v/>
      </c>
      <c r="AD406">
        <f t="shared" si="80"/>
        <v>10000151</v>
      </c>
      <c r="AE406" t="s">
        <v>442</v>
      </c>
      <c r="AF406" t="s">
        <v>455</v>
      </c>
      <c r="AG406">
        <f t="shared" si="77"/>
        <v>151</v>
      </c>
      <c r="AH406">
        <f t="shared" si="78"/>
        <v>10000151</v>
      </c>
      <c r="AK406" t="s">
        <v>20225</v>
      </c>
      <c r="AL406">
        <v>93</v>
      </c>
    </row>
    <row r="407" spans="8:38" x14ac:dyDescent="0.3">
      <c r="H407" s="19" t="str">
        <f t="shared" si="81"/>
        <v/>
      </c>
      <c r="I407" s="19" t="str">
        <f t="shared" si="82"/>
        <v/>
      </c>
      <c r="J407" s="27" t="str">
        <f t="shared" si="83"/>
        <v/>
      </c>
      <c r="N407" s="19" t="str">
        <f t="shared" si="84"/>
        <v/>
      </c>
      <c r="O407" t="str">
        <f t="shared" si="85"/>
        <v/>
      </c>
      <c r="Q407" s="27" t="str">
        <f t="shared" si="88"/>
        <v/>
      </c>
      <c r="S407" t="str">
        <f t="shared" si="86"/>
        <v/>
      </c>
      <c r="AA407" s="19" t="str">
        <f t="shared" si="79"/>
        <v/>
      </c>
      <c r="AB407" t="str">
        <f t="shared" si="87"/>
        <v/>
      </c>
      <c r="AD407">
        <f t="shared" si="80"/>
        <v>10000152</v>
      </c>
      <c r="AE407" t="s">
        <v>443</v>
      </c>
      <c r="AF407" t="s">
        <v>455</v>
      </c>
      <c r="AG407">
        <f t="shared" si="77"/>
        <v>152</v>
      </c>
      <c r="AH407">
        <f t="shared" si="78"/>
        <v>10000152</v>
      </c>
      <c r="AK407" t="s">
        <v>425</v>
      </c>
      <c r="AL407">
        <v>92</v>
      </c>
    </row>
    <row r="408" spans="8:38" x14ac:dyDescent="0.3">
      <c r="H408" s="19" t="str">
        <f t="shared" si="81"/>
        <v/>
      </c>
      <c r="I408" s="19" t="str">
        <f t="shared" si="82"/>
        <v/>
      </c>
      <c r="J408" s="27" t="str">
        <f t="shared" si="83"/>
        <v/>
      </c>
      <c r="N408" s="19" t="str">
        <f t="shared" si="84"/>
        <v/>
      </c>
      <c r="O408" t="str">
        <f t="shared" si="85"/>
        <v/>
      </c>
      <c r="Q408" s="27" t="str">
        <f t="shared" si="88"/>
        <v/>
      </c>
      <c r="S408" t="str">
        <f t="shared" si="86"/>
        <v/>
      </c>
      <c r="AA408" s="19" t="str">
        <f t="shared" si="79"/>
        <v/>
      </c>
      <c r="AB408" t="str">
        <f t="shared" si="87"/>
        <v/>
      </c>
      <c r="AD408">
        <f t="shared" si="80"/>
        <v>10000163</v>
      </c>
      <c r="AE408" t="s">
        <v>445</v>
      </c>
      <c r="AF408" t="s">
        <v>455</v>
      </c>
      <c r="AG408">
        <f t="shared" si="77"/>
        <v>163</v>
      </c>
      <c r="AH408">
        <f t="shared" si="78"/>
        <v>10000163</v>
      </c>
      <c r="AK408" t="s">
        <v>20226</v>
      </c>
      <c r="AL408">
        <v>94</v>
      </c>
    </row>
    <row r="409" spans="8:38" x14ac:dyDescent="0.3">
      <c r="H409" s="19" t="str">
        <f t="shared" si="81"/>
        <v/>
      </c>
      <c r="I409" s="19" t="str">
        <f t="shared" si="82"/>
        <v/>
      </c>
      <c r="J409" s="27" t="str">
        <f t="shared" si="83"/>
        <v/>
      </c>
      <c r="N409" s="19" t="str">
        <f t="shared" si="84"/>
        <v/>
      </c>
      <c r="O409" t="str">
        <f t="shared" si="85"/>
        <v/>
      </c>
      <c r="Q409" s="27" t="str">
        <f t="shared" si="88"/>
        <v/>
      </c>
      <c r="S409" t="str">
        <f t="shared" si="86"/>
        <v/>
      </c>
      <c r="AA409" s="19" t="str">
        <f t="shared" si="79"/>
        <v/>
      </c>
      <c r="AB409" t="str">
        <f t="shared" si="87"/>
        <v/>
      </c>
      <c r="AD409">
        <f t="shared" si="80"/>
        <v>10000171</v>
      </c>
      <c r="AE409" t="s">
        <v>447</v>
      </c>
      <c r="AF409" t="s">
        <v>455</v>
      </c>
      <c r="AG409">
        <f t="shared" si="77"/>
        <v>171</v>
      </c>
      <c r="AH409">
        <f t="shared" si="78"/>
        <v>10000171</v>
      </c>
      <c r="AK409" t="s">
        <v>426</v>
      </c>
      <c r="AL409">
        <v>45</v>
      </c>
    </row>
    <row r="410" spans="8:38" x14ac:dyDescent="0.3">
      <c r="H410" s="19" t="str">
        <f t="shared" si="81"/>
        <v/>
      </c>
      <c r="I410" s="19" t="str">
        <f t="shared" si="82"/>
        <v/>
      </c>
      <c r="J410" s="27" t="str">
        <f t="shared" si="83"/>
        <v/>
      </c>
      <c r="N410" s="19" t="str">
        <f t="shared" si="84"/>
        <v/>
      </c>
      <c r="O410" t="str">
        <f t="shared" si="85"/>
        <v/>
      </c>
      <c r="Q410" s="27" t="str">
        <f t="shared" si="88"/>
        <v/>
      </c>
      <c r="S410" t="str">
        <f t="shared" si="86"/>
        <v/>
      </c>
      <c r="AA410" s="19" t="str">
        <f t="shared" si="79"/>
        <v/>
      </c>
      <c r="AB410" t="str">
        <f t="shared" si="87"/>
        <v/>
      </c>
      <c r="AD410">
        <f t="shared" si="80"/>
        <v>10000172</v>
      </c>
      <c r="AE410" t="s">
        <v>405</v>
      </c>
      <c r="AF410" t="s">
        <v>455</v>
      </c>
      <c r="AG410">
        <f t="shared" si="77"/>
        <v>172</v>
      </c>
      <c r="AH410">
        <f t="shared" si="78"/>
        <v>10000172</v>
      </c>
      <c r="AK410" t="s">
        <v>427</v>
      </c>
      <c r="AL410">
        <v>99</v>
      </c>
    </row>
    <row r="411" spans="8:38" x14ac:dyDescent="0.3">
      <c r="H411" s="19" t="str">
        <f t="shared" si="81"/>
        <v/>
      </c>
      <c r="I411" s="19" t="str">
        <f t="shared" si="82"/>
        <v/>
      </c>
      <c r="J411" s="27" t="str">
        <f t="shared" si="83"/>
        <v/>
      </c>
      <c r="N411" s="19" t="str">
        <f t="shared" si="84"/>
        <v/>
      </c>
      <c r="O411" t="str">
        <f t="shared" si="85"/>
        <v/>
      </c>
      <c r="Q411" s="27" t="str">
        <f t="shared" si="88"/>
        <v/>
      </c>
      <c r="S411" t="str">
        <f t="shared" si="86"/>
        <v/>
      </c>
      <c r="AA411" s="19" t="str">
        <f t="shared" si="79"/>
        <v/>
      </c>
      <c r="AB411" t="str">
        <f t="shared" si="87"/>
        <v/>
      </c>
      <c r="AD411">
        <f t="shared" si="80"/>
        <v>10000174</v>
      </c>
      <c r="AE411" t="s">
        <v>448</v>
      </c>
      <c r="AF411" t="s">
        <v>455</v>
      </c>
      <c r="AG411">
        <f t="shared" si="77"/>
        <v>174</v>
      </c>
      <c r="AH411">
        <f t="shared" si="78"/>
        <v>10000174</v>
      </c>
      <c r="AK411" t="s">
        <v>20227</v>
      </c>
      <c r="AL411">
        <v>103</v>
      </c>
    </row>
    <row r="412" spans="8:38" x14ac:dyDescent="0.3">
      <c r="H412" s="19" t="str">
        <f t="shared" si="81"/>
        <v/>
      </c>
      <c r="I412" s="19" t="str">
        <f t="shared" si="82"/>
        <v/>
      </c>
      <c r="J412" s="27" t="str">
        <f t="shared" si="83"/>
        <v/>
      </c>
      <c r="N412" s="19" t="str">
        <f t="shared" si="84"/>
        <v/>
      </c>
      <c r="O412" t="str">
        <f t="shared" si="85"/>
        <v/>
      </c>
      <c r="Q412" s="27" t="str">
        <f t="shared" si="88"/>
        <v/>
      </c>
      <c r="S412" t="str">
        <f t="shared" si="86"/>
        <v/>
      </c>
      <c r="AA412" s="19" t="str">
        <f t="shared" si="79"/>
        <v/>
      </c>
      <c r="AB412" t="str">
        <f t="shared" si="87"/>
        <v/>
      </c>
      <c r="AD412">
        <f t="shared" si="80"/>
        <v>10000175</v>
      </c>
      <c r="AE412" t="s">
        <v>450</v>
      </c>
      <c r="AF412" t="s">
        <v>455</v>
      </c>
      <c r="AG412">
        <f t="shared" si="77"/>
        <v>175</v>
      </c>
      <c r="AH412">
        <f t="shared" si="78"/>
        <v>10000175</v>
      </c>
      <c r="AK412" t="s">
        <v>428</v>
      </c>
      <c r="AL412">
        <v>105</v>
      </c>
    </row>
    <row r="413" spans="8:38" x14ac:dyDescent="0.3">
      <c r="H413" s="19" t="str">
        <f t="shared" si="81"/>
        <v/>
      </c>
      <c r="I413" s="19" t="str">
        <f t="shared" si="82"/>
        <v/>
      </c>
      <c r="J413" s="27" t="str">
        <f t="shared" si="83"/>
        <v/>
      </c>
      <c r="N413" s="19" t="str">
        <f t="shared" si="84"/>
        <v/>
      </c>
      <c r="O413" t="str">
        <f t="shared" si="85"/>
        <v/>
      </c>
      <c r="Q413" s="27" t="str">
        <f t="shared" si="88"/>
        <v/>
      </c>
      <c r="S413" t="str">
        <f t="shared" si="86"/>
        <v/>
      </c>
      <c r="AA413" s="19" t="str">
        <f t="shared" si="79"/>
        <v/>
      </c>
      <c r="AB413" t="str">
        <f t="shared" si="87"/>
        <v/>
      </c>
      <c r="AD413">
        <f t="shared" si="80"/>
        <v>10000184</v>
      </c>
      <c r="AE413" t="s">
        <v>449</v>
      </c>
      <c r="AF413" t="s">
        <v>455</v>
      </c>
      <c r="AG413">
        <f t="shared" si="77"/>
        <v>184</v>
      </c>
      <c r="AH413">
        <f t="shared" si="78"/>
        <v>10000184</v>
      </c>
      <c r="AK413" t="s">
        <v>18516</v>
      </c>
      <c r="AL413">
        <v>166</v>
      </c>
    </row>
    <row r="414" spans="8:38" x14ac:dyDescent="0.3">
      <c r="H414" s="19" t="str">
        <f t="shared" si="81"/>
        <v/>
      </c>
      <c r="I414" s="19" t="str">
        <f t="shared" si="82"/>
        <v/>
      </c>
      <c r="J414" s="27" t="str">
        <f t="shared" si="83"/>
        <v/>
      </c>
      <c r="N414" s="19" t="str">
        <f t="shared" si="84"/>
        <v/>
      </c>
      <c r="O414" t="str">
        <f t="shared" si="85"/>
        <v/>
      </c>
      <c r="Q414" s="27" t="str">
        <f t="shared" si="88"/>
        <v/>
      </c>
      <c r="S414" t="str">
        <f t="shared" si="86"/>
        <v/>
      </c>
      <c r="AA414" s="19" t="str">
        <f t="shared" si="79"/>
        <v/>
      </c>
      <c r="AB414" t="str">
        <f t="shared" si="87"/>
        <v/>
      </c>
      <c r="AD414">
        <f t="shared" si="80"/>
        <v>10000188</v>
      </c>
      <c r="AE414" t="s">
        <v>451</v>
      </c>
      <c r="AF414" t="s">
        <v>455</v>
      </c>
      <c r="AG414">
        <f t="shared" si="77"/>
        <v>188</v>
      </c>
      <c r="AH414">
        <f t="shared" si="78"/>
        <v>10000188</v>
      </c>
      <c r="AK414" t="s">
        <v>429</v>
      </c>
      <c r="AL414">
        <v>107</v>
      </c>
    </row>
    <row r="415" spans="8:38" x14ac:dyDescent="0.3">
      <c r="H415" s="19" t="str">
        <f t="shared" si="81"/>
        <v/>
      </c>
      <c r="I415" s="19" t="str">
        <f t="shared" si="82"/>
        <v/>
      </c>
      <c r="J415" s="27" t="str">
        <f t="shared" si="83"/>
        <v/>
      </c>
      <c r="N415" s="19" t="str">
        <f t="shared" si="84"/>
        <v/>
      </c>
      <c r="O415" t="str">
        <f t="shared" si="85"/>
        <v/>
      </c>
      <c r="Q415" s="27" t="str">
        <f t="shared" si="88"/>
        <v/>
      </c>
      <c r="S415" t="str">
        <f t="shared" si="86"/>
        <v/>
      </c>
      <c r="AA415" s="19" t="str">
        <f t="shared" si="79"/>
        <v/>
      </c>
      <c r="AB415" t="str">
        <f t="shared" si="87"/>
        <v/>
      </c>
      <c r="AD415">
        <f t="shared" si="80"/>
        <v>10000192</v>
      </c>
      <c r="AE415" t="s">
        <v>453</v>
      </c>
      <c r="AF415" t="s">
        <v>455</v>
      </c>
      <c r="AG415">
        <f t="shared" si="77"/>
        <v>192</v>
      </c>
      <c r="AH415">
        <f t="shared" si="78"/>
        <v>10000192</v>
      </c>
      <c r="AK415" t="s">
        <v>430</v>
      </c>
      <c r="AL415">
        <v>102</v>
      </c>
    </row>
    <row r="416" spans="8:38" x14ac:dyDescent="0.3">
      <c r="H416" s="19" t="str">
        <f t="shared" si="81"/>
        <v/>
      </c>
      <c r="I416" s="19" t="str">
        <f t="shared" si="82"/>
        <v/>
      </c>
      <c r="J416" s="27" t="str">
        <f t="shared" si="83"/>
        <v/>
      </c>
      <c r="N416" s="19" t="str">
        <f t="shared" si="84"/>
        <v/>
      </c>
      <c r="O416" t="str">
        <f t="shared" si="85"/>
        <v/>
      </c>
      <c r="Q416" s="27" t="str">
        <f t="shared" si="88"/>
        <v/>
      </c>
      <c r="S416" t="str">
        <f t="shared" si="86"/>
        <v/>
      </c>
      <c r="AA416" s="19" t="str">
        <f t="shared" si="79"/>
        <v/>
      </c>
      <c r="AB416" t="str">
        <f t="shared" si="87"/>
        <v/>
      </c>
      <c r="AD416">
        <f t="shared" si="80"/>
        <v>10000193</v>
      </c>
      <c r="AE416" t="s">
        <v>454</v>
      </c>
      <c r="AF416" t="s">
        <v>455</v>
      </c>
      <c r="AG416">
        <f t="shared" si="77"/>
        <v>193</v>
      </c>
      <c r="AH416">
        <f t="shared" si="78"/>
        <v>10000193</v>
      </c>
      <c r="AK416" t="s">
        <v>20228</v>
      </c>
      <c r="AL416">
        <v>3100</v>
      </c>
    </row>
    <row r="417" spans="8:38" x14ac:dyDescent="0.3">
      <c r="H417" s="19" t="str">
        <f t="shared" si="81"/>
        <v/>
      </c>
      <c r="I417" s="19" t="str">
        <f t="shared" si="82"/>
        <v/>
      </c>
      <c r="J417" s="27" t="str">
        <f t="shared" si="83"/>
        <v/>
      </c>
      <c r="N417" s="19" t="str">
        <f t="shared" si="84"/>
        <v/>
      </c>
      <c r="O417" t="str">
        <f t="shared" si="85"/>
        <v/>
      </c>
      <c r="Q417" s="27" t="str">
        <f t="shared" si="88"/>
        <v/>
      </c>
      <c r="S417" t="str">
        <f t="shared" si="86"/>
        <v/>
      </c>
      <c r="AA417" s="19" t="str">
        <f t="shared" si="79"/>
        <v/>
      </c>
      <c r="AB417" t="str">
        <f t="shared" si="87"/>
        <v/>
      </c>
      <c r="AD417">
        <f t="shared" si="80"/>
        <v>10003096</v>
      </c>
      <c r="AE417" t="s">
        <v>419</v>
      </c>
      <c r="AF417" t="s">
        <v>455</v>
      </c>
      <c r="AG417">
        <f t="shared" si="77"/>
        <v>3096</v>
      </c>
      <c r="AH417">
        <f t="shared" si="78"/>
        <v>10003096</v>
      </c>
      <c r="AK417" t="s">
        <v>431</v>
      </c>
      <c r="AL417">
        <v>119</v>
      </c>
    </row>
    <row r="418" spans="8:38" x14ac:dyDescent="0.3">
      <c r="H418" s="19" t="str">
        <f t="shared" si="81"/>
        <v/>
      </c>
      <c r="I418" s="19" t="str">
        <f t="shared" si="82"/>
        <v/>
      </c>
      <c r="J418" s="27" t="str">
        <f t="shared" si="83"/>
        <v/>
      </c>
      <c r="N418" s="19" t="str">
        <f t="shared" si="84"/>
        <v/>
      </c>
      <c r="O418" t="str">
        <f t="shared" si="85"/>
        <v/>
      </c>
      <c r="Q418" s="27" t="str">
        <f t="shared" si="88"/>
        <v/>
      </c>
      <c r="S418" t="str">
        <f t="shared" si="86"/>
        <v/>
      </c>
      <c r="AA418" s="19" t="str">
        <f t="shared" si="79"/>
        <v/>
      </c>
      <c r="AB418" t="str">
        <f t="shared" si="87"/>
        <v/>
      </c>
      <c r="AD418">
        <f t="shared" si="80"/>
        <v>10003097</v>
      </c>
      <c r="AE418" t="s">
        <v>439</v>
      </c>
      <c r="AF418" t="s">
        <v>455</v>
      </c>
      <c r="AG418">
        <f t="shared" si="77"/>
        <v>3097</v>
      </c>
      <c r="AH418">
        <f t="shared" si="78"/>
        <v>10003097</v>
      </c>
      <c r="AK418" t="s">
        <v>20229</v>
      </c>
      <c r="AL418">
        <v>3098</v>
      </c>
    </row>
    <row r="419" spans="8:38" x14ac:dyDescent="0.3">
      <c r="H419" s="19" t="str">
        <f t="shared" si="81"/>
        <v/>
      </c>
      <c r="I419" s="19" t="str">
        <f t="shared" si="82"/>
        <v/>
      </c>
      <c r="J419" s="27" t="str">
        <f t="shared" si="83"/>
        <v/>
      </c>
      <c r="N419" s="19" t="str">
        <f t="shared" si="84"/>
        <v/>
      </c>
      <c r="O419" t="str">
        <f t="shared" si="85"/>
        <v/>
      </c>
      <c r="Q419" s="27" t="str">
        <f t="shared" si="88"/>
        <v/>
      </c>
      <c r="S419" t="str">
        <f t="shared" si="86"/>
        <v/>
      </c>
      <c r="AA419" s="19" t="str">
        <f t="shared" si="79"/>
        <v/>
      </c>
      <c r="AB419" t="str">
        <f t="shared" si="87"/>
        <v/>
      </c>
      <c r="AD419">
        <f t="shared" si="80"/>
        <v>10000072</v>
      </c>
      <c r="AE419" t="s">
        <v>15686</v>
      </c>
      <c r="AF419" t="s">
        <v>455</v>
      </c>
      <c r="AG419">
        <f t="shared" si="77"/>
        <v>72</v>
      </c>
      <c r="AH419">
        <f t="shared" si="78"/>
        <v>10000072</v>
      </c>
      <c r="AK419" t="s">
        <v>20230</v>
      </c>
      <c r="AL419">
        <v>112</v>
      </c>
    </row>
    <row r="420" spans="8:38" x14ac:dyDescent="0.3">
      <c r="H420" s="19" t="str">
        <f t="shared" si="81"/>
        <v/>
      </c>
      <c r="I420" s="19" t="str">
        <f t="shared" si="82"/>
        <v/>
      </c>
      <c r="J420" s="27" t="str">
        <f t="shared" si="83"/>
        <v/>
      </c>
      <c r="N420" s="19" t="str">
        <f t="shared" si="84"/>
        <v/>
      </c>
      <c r="O420" t="str">
        <f t="shared" si="85"/>
        <v/>
      </c>
      <c r="Q420" s="27" t="str">
        <f t="shared" si="88"/>
        <v/>
      </c>
      <c r="S420" t="str">
        <f t="shared" si="86"/>
        <v/>
      </c>
      <c r="AA420" s="19" t="str">
        <f t="shared" si="79"/>
        <v/>
      </c>
      <c r="AB420" t="str">
        <f t="shared" si="87"/>
        <v/>
      </c>
      <c r="AD420">
        <f t="shared" si="80"/>
        <v>10000168</v>
      </c>
      <c r="AE420" t="s">
        <v>15891</v>
      </c>
      <c r="AF420" t="s">
        <v>455</v>
      </c>
      <c r="AG420">
        <f t="shared" si="77"/>
        <v>168</v>
      </c>
      <c r="AH420">
        <f t="shared" si="78"/>
        <v>10000168</v>
      </c>
      <c r="AK420" t="s">
        <v>18712</v>
      </c>
      <c r="AL420">
        <v>111</v>
      </c>
    </row>
    <row r="421" spans="8:38" x14ac:dyDescent="0.3">
      <c r="H421" s="19" t="str">
        <f t="shared" si="81"/>
        <v/>
      </c>
      <c r="I421" s="19" t="str">
        <f t="shared" si="82"/>
        <v/>
      </c>
      <c r="J421" s="27" t="str">
        <f t="shared" si="83"/>
        <v/>
      </c>
      <c r="N421" s="19" t="str">
        <f t="shared" si="84"/>
        <v/>
      </c>
      <c r="O421" t="str">
        <f t="shared" si="85"/>
        <v/>
      </c>
      <c r="Q421" s="27" t="str">
        <f t="shared" si="88"/>
        <v/>
      </c>
      <c r="S421" t="str">
        <f t="shared" si="86"/>
        <v/>
      </c>
      <c r="AA421" s="19" t="str">
        <f t="shared" si="79"/>
        <v/>
      </c>
      <c r="AB421" t="str">
        <f t="shared" si="87"/>
        <v/>
      </c>
      <c r="AD421">
        <f t="shared" si="80"/>
        <v>10000160</v>
      </c>
      <c r="AE421" t="s">
        <v>17476</v>
      </c>
      <c r="AF421" t="s">
        <v>455</v>
      </c>
      <c r="AG421">
        <f t="shared" si="77"/>
        <v>160</v>
      </c>
      <c r="AH421">
        <f t="shared" si="78"/>
        <v>10000160</v>
      </c>
      <c r="AK421" t="s">
        <v>20231</v>
      </c>
      <c r="AL421">
        <v>3101</v>
      </c>
    </row>
    <row r="422" spans="8:38" x14ac:dyDescent="0.3">
      <c r="H422" s="19" t="str">
        <f t="shared" si="81"/>
        <v/>
      </c>
      <c r="I422" s="19" t="str">
        <f t="shared" si="82"/>
        <v/>
      </c>
      <c r="J422" s="27" t="str">
        <f t="shared" si="83"/>
        <v/>
      </c>
      <c r="N422" s="19" t="str">
        <f t="shared" si="84"/>
        <v/>
      </c>
      <c r="O422" t="str">
        <f t="shared" si="85"/>
        <v/>
      </c>
      <c r="Q422" s="27" t="str">
        <f t="shared" si="88"/>
        <v/>
      </c>
      <c r="S422" t="str">
        <f t="shared" si="86"/>
        <v/>
      </c>
      <c r="AA422" s="19" t="str">
        <f t="shared" si="79"/>
        <v/>
      </c>
      <c r="AB422" t="str">
        <f t="shared" si="87"/>
        <v/>
      </c>
      <c r="AD422">
        <f t="shared" si="80"/>
        <v>10000182</v>
      </c>
      <c r="AE422" t="s">
        <v>17505</v>
      </c>
      <c r="AF422" t="s">
        <v>455</v>
      </c>
      <c r="AG422">
        <f t="shared" si="77"/>
        <v>182</v>
      </c>
      <c r="AH422">
        <f t="shared" si="78"/>
        <v>10000182</v>
      </c>
      <c r="AK422" t="s">
        <v>20232</v>
      </c>
      <c r="AL422">
        <v>129</v>
      </c>
    </row>
    <row r="423" spans="8:38" x14ac:dyDescent="0.3">
      <c r="H423" s="19" t="str">
        <f t="shared" si="81"/>
        <v/>
      </c>
      <c r="I423" s="19" t="str">
        <f t="shared" si="82"/>
        <v/>
      </c>
      <c r="J423" s="27" t="str">
        <f t="shared" si="83"/>
        <v/>
      </c>
      <c r="N423" s="19" t="str">
        <f t="shared" si="84"/>
        <v/>
      </c>
      <c r="O423" t="str">
        <f t="shared" si="85"/>
        <v/>
      </c>
      <c r="Q423" s="27" t="str">
        <f t="shared" si="88"/>
        <v/>
      </c>
      <c r="S423" t="str">
        <f t="shared" si="86"/>
        <v/>
      </c>
      <c r="AA423" s="19" t="str">
        <f t="shared" si="79"/>
        <v/>
      </c>
      <c r="AB423" t="str">
        <f t="shared" si="87"/>
        <v/>
      </c>
      <c r="AD423">
        <f t="shared" si="80"/>
        <v>10000084</v>
      </c>
      <c r="AE423" t="s">
        <v>18360</v>
      </c>
      <c r="AF423" t="s">
        <v>455</v>
      </c>
      <c r="AG423">
        <f t="shared" si="77"/>
        <v>84</v>
      </c>
      <c r="AH423">
        <f t="shared" si="78"/>
        <v>10000084</v>
      </c>
      <c r="AK423" t="s">
        <v>432</v>
      </c>
      <c r="AL423">
        <v>135</v>
      </c>
    </row>
    <row r="424" spans="8:38" x14ac:dyDescent="0.3">
      <c r="H424" s="19" t="str">
        <f t="shared" si="81"/>
        <v/>
      </c>
      <c r="I424" s="19" t="str">
        <f t="shared" si="82"/>
        <v/>
      </c>
      <c r="J424" s="27" t="str">
        <f t="shared" si="83"/>
        <v/>
      </c>
      <c r="N424" s="19" t="str">
        <f t="shared" si="84"/>
        <v/>
      </c>
      <c r="O424" t="str">
        <f t="shared" si="85"/>
        <v/>
      </c>
      <c r="Q424" s="27" t="str">
        <f t="shared" si="88"/>
        <v/>
      </c>
      <c r="S424" t="str">
        <f t="shared" si="86"/>
        <v/>
      </c>
      <c r="AA424" s="19" t="str">
        <f t="shared" si="79"/>
        <v/>
      </c>
      <c r="AB424" t="str">
        <f t="shared" si="87"/>
        <v/>
      </c>
      <c r="AD424">
        <f t="shared" si="80"/>
        <v>10000166</v>
      </c>
      <c r="AE424" t="s">
        <v>18516</v>
      </c>
      <c r="AF424" t="s">
        <v>455</v>
      </c>
      <c r="AG424">
        <f t="shared" si="77"/>
        <v>166</v>
      </c>
      <c r="AH424">
        <f t="shared" si="78"/>
        <v>10000166</v>
      </c>
      <c r="AK424" t="s">
        <v>433</v>
      </c>
      <c r="AL424">
        <v>132</v>
      </c>
    </row>
    <row r="425" spans="8:38" x14ac:dyDescent="0.3">
      <c r="H425" s="19" t="str">
        <f t="shared" si="81"/>
        <v/>
      </c>
      <c r="I425" s="19" t="str">
        <f t="shared" si="82"/>
        <v/>
      </c>
      <c r="J425" s="27" t="str">
        <f t="shared" si="83"/>
        <v/>
      </c>
      <c r="N425" s="19" t="str">
        <f t="shared" si="84"/>
        <v/>
      </c>
      <c r="O425" t="str">
        <f t="shared" si="85"/>
        <v/>
      </c>
      <c r="Q425" s="27" t="str">
        <f t="shared" si="88"/>
        <v/>
      </c>
      <c r="S425" t="str">
        <f t="shared" si="86"/>
        <v/>
      </c>
      <c r="AA425" s="19" t="str">
        <f t="shared" si="79"/>
        <v/>
      </c>
      <c r="AB425" t="str">
        <f t="shared" si="87"/>
        <v/>
      </c>
      <c r="AD425">
        <f t="shared" si="80"/>
        <v>10000111</v>
      </c>
      <c r="AE425" t="s">
        <v>18712</v>
      </c>
      <c r="AF425" t="s">
        <v>455</v>
      </c>
      <c r="AG425">
        <f t="shared" si="77"/>
        <v>111</v>
      </c>
      <c r="AH425">
        <f t="shared" si="78"/>
        <v>10000111</v>
      </c>
      <c r="AK425" t="s">
        <v>434</v>
      </c>
      <c r="AL425">
        <v>133</v>
      </c>
    </row>
    <row r="426" spans="8:38" x14ac:dyDescent="0.3">
      <c r="H426" s="19" t="str">
        <f t="shared" si="81"/>
        <v/>
      </c>
      <c r="I426" s="19" t="str">
        <f t="shared" si="82"/>
        <v/>
      </c>
      <c r="J426" s="27" t="str">
        <f t="shared" si="83"/>
        <v/>
      </c>
      <c r="N426" s="19" t="str">
        <f t="shared" si="84"/>
        <v/>
      </c>
      <c r="O426" t="str">
        <f t="shared" si="85"/>
        <v/>
      </c>
      <c r="Q426" s="27" t="str">
        <f t="shared" si="88"/>
        <v/>
      </c>
      <c r="S426" t="str">
        <f t="shared" si="86"/>
        <v/>
      </c>
      <c r="AA426" s="19" t="str">
        <f t="shared" si="79"/>
        <v/>
      </c>
      <c r="AB426" t="str">
        <f t="shared" si="87"/>
        <v/>
      </c>
      <c r="AD426" t="str">
        <f t="shared" si="80"/>
        <v/>
      </c>
      <c r="AG426" t="str">
        <f t="shared" si="77"/>
        <v/>
      </c>
      <c r="AH426" t="str">
        <f t="shared" si="78"/>
        <v/>
      </c>
      <c r="AK426" t="s">
        <v>20233</v>
      </c>
      <c r="AL426">
        <v>134</v>
      </c>
    </row>
    <row r="427" spans="8:38" x14ac:dyDescent="0.3">
      <c r="H427" s="19" t="str">
        <f t="shared" si="81"/>
        <v/>
      </c>
      <c r="I427" s="19" t="str">
        <f t="shared" si="82"/>
        <v/>
      </c>
      <c r="J427" s="27" t="str">
        <f t="shared" si="83"/>
        <v/>
      </c>
      <c r="N427" s="19" t="str">
        <f t="shared" si="84"/>
        <v/>
      </c>
      <c r="O427" t="str">
        <f t="shared" si="85"/>
        <v/>
      </c>
      <c r="Q427" s="27" t="str">
        <f t="shared" si="88"/>
        <v/>
      </c>
      <c r="S427" t="str">
        <f t="shared" si="86"/>
        <v/>
      </c>
      <c r="AA427" s="19" t="str">
        <f t="shared" si="79"/>
        <v/>
      </c>
      <c r="AB427" t="str">
        <f t="shared" si="87"/>
        <v/>
      </c>
      <c r="AD427" t="str">
        <f t="shared" si="80"/>
        <v/>
      </c>
      <c r="AG427" t="str">
        <f t="shared" si="77"/>
        <v/>
      </c>
      <c r="AH427" t="str">
        <f t="shared" si="78"/>
        <v/>
      </c>
      <c r="AK427" t="s">
        <v>435</v>
      </c>
      <c r="AL427">
        <v>139</v>
      </c>
    </row>
    <row r="428" spans="8:38" x14ac:dyDescent="0.3">
      <c r="H428" s="19" t="str">
        <f t="shared" si="81"/>
        <v/>
      </c>
      <c r="I428" s="19" t="str">
        <f t="shared" si="82"/>
        <v/>
      </c>
      <c r="J428" s="27" t="str">
        <f t="shared" si="83"/>
        <v/>
      </c>
      <c r="N428" s="19" t="str">
        <f t="shared" si="84"/>
        <v/>
      </c>
      <c r="O428" t="str">
        <f t="shared" si="85"/>
        <v/>
      </c>
      <c r="Q428" s="27" t="str">
        <f t="shared" si="88"/>
        <v/>
      </c>
      <c r="S428" t="str">
        <f t="shared" si="86"/>
        <v/>
      </c>
      <c r="AA428" s="19" t="str">
        <f t="shared" si="79"/>
        <v/>
      </c>
      <c r="AB428" t="str">
        <f t="shared" si="87"/>
        <v/>
      </c>
      <c r="AD428" t="str">
        <f t="shared" si="80"/>
        <v/>
      </c>
      <c r="AG428" t="str">
        <f t="shared" si="77"/>
        <v/>
      </c>
      <c r="AH428" t="str">
        <f t="shared" si="78"/>
        <v/>
      </c>
      <c r="AK428" t="s">
        <v>436</v>
      </c>
      <c r="AL428">
        <v>142</v>
      </c>
    </row>
    <row r="429" spans="8:38" x14ac:dyDescent="0.3">
      <c r="H429" s="19" t="str">
        <f t="shared" si="81"/>
        <v/>
      </c>
      <c r="I429" s="19" t="str">
        <f t="shared" si="82"/>
        <v/>
      </c>
      <c r="J429" s="27" t="str">
        <f t="shared" si="83"/>
        <v/>
      </c>
      <c r="N429" s="19" t="str">
        <f t="shared" si="84"/>
        <v/>
      </c>
      <c r="O429" t="str">
        <f t="shared" si="85"/>
        <v/>
      </c>
      <c r="Q429" s="27" t="str">
        <f t="shared" si="88"/>
        <v/>
      </c>
      <c r="S429" t="str">
        <f t="shared" si="86"/>
        <v/>
      </c>
      <c r="AA429" s="19" t="str">
        <f t="shared" si="79"/>
        <v/>
      </c>
      <c r="AB429" t="str">
        <f t="shared" si="87"/>
        <v/>
      </c>
      <c r="AD429" t="str">
        <f t="shared" si="80"/>
        <v/>
      </c>
      <c r="AG429" t="str">
        <f t="shared" si="77"/>
        <v/>
      </c>
      <c r="AH429" t="str">
        <f t="shared" si="78"/>
        <v/>
      </c>
      <c r="AK429" t="s">
        <v>437</v>
      </c>
      <c r="AL429">
        <v>63</v>
      </c>
    </row>
    <row r="430" spans="8:38" x14ac:dyDescent="0.3">
      <c r="H430" s="19" t="str">
        <f t="shared" si="81"/>
        <v/>
      </c>
      <c r="I430" s="19" t="str">
        <f t="shared" si="82"/>
        <v/>
      </c>
      <c r="J430" s="27" t="str">
        <f t="shared" si="83"/>
        <v/>
      </c>
      <c r="N430" s="19" t="str">
        <f t="shared" si="84"/>
        <v/>
      </c>
      <c r="O430" t="str">
        <f t="shared" si="85"/>
        <v/>
      </c>
      <c r="Q430" s="27" t="str">
        <f t="shared" si="88"/>
        <v/>
      </c>
      <c r="S430" t="str">
        <f t="shared" si="86"/>
        <v/>
      </c>
      <c r="AA430" s="19" t="str">
        <f t="shared" si="79"/>
        <v/>
      </c>
      <c r="AB430" t="str">
        <f t="shared" si="87"/>
        <v/>
      </c>
      <c r="AD430" t="str">
        <f t="shared" si="80"/>
        <v/>
      </c>
      <c r="AG430" t="str">
        <f t="shared" si="77"/>
        <v/>
      </c>
      <c r="AH430" t="str">
        <f t="shared" si="78"/>
        <v/>
      </c>
      <c r="AK430" t="s">
        <v>438</v>
      </c>
      <c r="AL430">
        <v>143</v>
      </c>
    </row>
    <row r="431" spans="8:38" x14ac:dyDescent="0.3">
      <c r="H431" s="19" t="str">
        <f t="shared" si="81"/>
        <v/>
      </c>
      <c r="I431" s="19" t="str">
        <f t="shared" si="82"/>
        <v/>
      </c>
      <c r="J431" s="27" t="str">
        <f t="shared" si="83"/>
        <v/>
      </c>
      <c r="N431" s="19" t="str">
        <f t="shared" si="84"/>
        <v/>
      </c>
      <c r="O431" t="str">
        <f t="shared" si="85"/>
        <v/>
      </c>
      <c r="Q431" s="27" t="str">
        <f t="shared" si="88"/>
        <v/>
      </c>
      <c r="S431" t="str">
        <f t="shared" si="86"/>
        <v/>
      </c>
      <c r="AA431" s="19" t="str">
        <f t="shared" si="79"/>
        <v/>
      </c>
      <c r="AB431" t="str">
        <f t="shared" si="87"/>
        <v/>
      </c>
      <c r="AD431" t="str">
        <f t="shared" si="80"/>
        <v/>
      </c>
      <c r="AG431" t="str">
        <f t="shared" ref="AG431" si="89">+IF(AE431="","",VLOOKUP(AE431,$AK$3:$AL$20000,2,0))</f>
        <v/>
      </c>
      <c r="AH431" t="str">
        <f t="shared" ref="AH431" si="90">+AD431</f>
        <v/>
      </c>
      <c r="AK431" t="s">
        <v>439</v>
      </c>
      <c r="AL431">
        <v>3097</v>
      </c>
    </row>
    <row r="432" spans="8:38" x14ac:dyDescent="0.3">
      <c r="H432" s="19" t="str">
        <f t="shared" si="81"/>
        <v/>
      </c>
      <c r="I432" s="19" t="str">
        <f t="shared" si="82"/>
        <v/>
      </c>
      <c r="J432" s="27" t="str">
        <f t="shared" si="83"/>
        <v/>
      </c>
      <c r="N432" s="19" t="str">
        <f t="shared" si="84"/>
        <v/>
      </c>
      <c r="O432" t="str">
        <f t="shared" si="85"/>
        <v/>
      </c>
      <c r="Q432" s="27" t="str">
        <f t="shared" si="88"/>
        <v/>
      </c>
      <c r="S432" t="str">
        <f t="shared" si="86"/>
        <v/>
      </c>
      <c r="AA432" s="19" t="str">
        <f t="shared" si="79"/>
        <v/>
      </c>
      <c r="AB432" t="str">
        <f t="shared" si="87"/>
        <v/>
      </c>
      <c r="AK432" t="s">
        <v>440</v>
      </c>
      <c r="AL432">
        <v>144</v>
      </c>
    </row>
    <row r="433" spans="8:38" x14ac:dyDescent="0.3">
      <c r="H433" s="19" t="str">
        <f t="shared" si="81"/>
        <v/>
      </c>
      <c r="I433" s="19" t="str">
        <f t="shared" si="82"/>
        <v/>
      </c>
      <c r="J433" s="27" t="str">
        <f t="shared" si="83"/>
        <v/>
      </c>
      <c r="N433" s="19" t="str">
        <f t="shared" si="84"/>
        <v/>
      </c>
      <c r="O433" t="str">
        <f t="shared" si="85"/>
        <v/>
      </c>
      <c r="Q433" s="27" t="str">
        <f t="shared" si="88"/>
        <v/>
      </c>
      <c r="S433" t="str">
        <f t="shared" si="86"/>
        <v/>
      </c>
      <c r="AA433" s="19" t="str">
        <f t="shared" si="79"/>
        <v/>
      </c>
      <c r="AB433" t="str">
        <f t="shared" si="87"/>
        <v/>
      </c>
      <c r="AK433" t="s">
        <v>441</v>
      </c>
      <c r="AL433">
        <v>141</v>
      </c>
    </row>
    <row r="434" spans="8:38" x14ac:dyDescent="0.3">
      <c r="H434" s="19" t="str">
        <f t="shared" si="81"/>
        <v/>
      </c>
      <c r="I434" s="19" t="str">
        <f t="shared" si="82"/>
        <v/>
      </c>
      <c r="J434" s="27" t="str">
        <f t="shared" si="83"/>
        <v/>
      </c>
      <c r="N434" s="19" t="str">
        <f t="shared" si="84"/>
        <v/>
      </c>
      <c r="O434" t="str">
        <f t="shared" si="85"/>
        <v/>
      </c>
      <c r="Q434" s="27" t="str">
        <f t="shared" si="88"/>
        <v/>
      </c>
      <c r="S434" t="str">
        <f t="shared" si="86"/>
        <v/>
      </c>
      <c r="AA434" s="19" t="str">
        <f t="shared" si="79"/>
        <v/>
      </c>
      <c r="AB434" t="str">
        <f t="shared" si="87"/>
        <v/>
      </c>
      <c r="AK434" t="s">
        <v>442</v>
      </c>
      <c r="AL434">
        <v>151</v>
      </c>
    </row>
    <row r="435" spans="8:38" x14ac:dyDescent="0.3">
      <c r="H435" s="19" t="str">
        <f t="shared" si="81"/>
        <v/>
      </c>
      <c r="I435" s="19" t="str">
        <f t="shared" si="82"/>
        <v/>
      </c>
      <c r="J435" s="27" t="str">
        <f t="shared" si="83"/>
        <v/>
      </c>
      <c r="N435" s="19" t="str">
        <f t="shared" si="84"/>
        <v/>
      </c>
      <c r="O435" t="str">
        <f t="shared" si="85"/>
        <v/>
      </c>
      <c r="Q435" s="27" t="str">
        <f t="shared" si="88"/>
        <v/>
      </c>
      <c r="S435" t="str">
        <f t="shared" si="86"/>
        <v/>
      </c>
      <c r="AA435" s="19" t="str">
        <f t="shared" si="79"/>
        <v/>
      </c>
      <c r="AB435" t="str">
        <f t="shared" si="87"/>
        <v/>
      </c>
      <c r="AK435" t="s">
        <v>443</v>
      </c>
      <c r="AL435">
        <v>152</v>
      </c>
    </row>
    <row r="436" spans="8:38" x14ac:dyDescent="0.3">
      <c r="H436" s="19" t="str">
        <f t="shared" si="81"/>
        <v/>
      </c>
      <c r="I436" s="19" t="str">
        <f t="shared" si="82"/>
        <v/>
      </c>
      <c r="J436" s="27" t="str">
        <f t="shared" si="83"/>
        <v/>
      </c>
      <c r="N436" s="19" t="str">
        <f t="shared" si="84"/>
        <v/>
      </c>
      <c r="O436" t="str">
        <f t="shared" si="85"/>
        <v/>
      </c>
      <c r="Q436" s="27" t="str">
        <f t="shared" si="88"/>
        <v/>
      </c>
      <c r="S436" t="str">
        <f t="shared" si="86"/>
        <v/>
      </c>
      <c r="AA436" s="19" t="str">
        <f t="shared" si="79"/>
        <v/>
      </c>
      <c r="AB436" t="str">
        <f t="shared" si="87"/>
        <v/>
      </c>
      <c r="AK436" t="s">
        <v>444</v>
      </c>
      <c r="AL436">
        <v>7</v>
      </c>
    </row>
    <row r="437" spans="8:38" x14ac:dyDescent="0.3">
      <c r="H437" s="19" t="str">
        <f t="shared" si="81"/>
        <v/>
      </c>
      <c r="I437" s="19" t="str">
        <f t="shared" si="82"/>
        <v/>
      </c>
      <c r="J437" s="27" t="str">
        <f t="shared" si="83"/>
        <v/>
      </c>
      <c r="N437" s="19" t="str">
        <f t="shared" si="84"/>
        <v/>
      </c>
      <c r="O437" t="str">
        <f t="shared" si="85"/>
        <v/>
      </c>
      <c r="Q437" s="27" t="str">
        <f t="shared" si="88"/>
        <v/>
      </c>
      <c r="S437" t="str">
        <f t="shared" si="86"/>
        <v/>
      </c>
      <c r="AA437" s="19" t="str">
        <f t="shared" si="79"/>
        <v/>
      </c>
      <c r="AB437" t="str">
        <f t="shared" si="87"/>
        <v/>
      </c>
      <c r="AK437" t="s">
        <v>445</v>
      </c>
      <c r="AL437">
        <v>163</v>
      </c>
    </row>
    <row r="438" spans="8:38" x14ac:dyDescent="0.3">
      <c r="H438" s="19" t="str">
        <f t="shared" si="81"/>
        <v/>
      </c>
      <c r="I438" s="19" t="str">
        <f t="shared" si="82"/>
        <v/>
      </c>
      <c r="J438" s="27" t="str">
        <f t="shared" si="83"/>
        <v/>
      </c>
      <c r="N438" s="19" t="str">
        <f t="shared" si="84"/>
        <v/>
      </c>
      <c r="O438" t="str">
        <f t="shared" si="85"/>
        <v/>
      </c>
      <c r="Q438" s="27" t="str">
        <f t="shared" si="88"/>
        <v/>
      </c>
      <c r="S438" t="str">
        <f t="shared" si="86"/>
        <v/>
      </c>
      <c r="AA438" s="19" t="str">
        <f t="shared" si="79"/>
        <v/>
      </c>
      <c r="AB438" t="str">
        <f t="shared" si="87"/>
        <v/>
      </c>
      <c r="AK438" t="s">
        <v>446</v>
      </c>
      <c r="AL438">
        <v>54</v>
      </c>
    </row>
    <row r="439" spans="8:38" x14ac:dyDescent="0.3">
      <c r="H439" s="19" t="str">
        <f t="shared" si="81"/>
        <v/>
      </c>
      <c r="I439" s="19" t="str">
        <f t="shared" si="82"/>
        <v/>
      </c>
      <c r="J439" s="27" t="str">
        <f t="shared" si="83"/>
        <v/>
      </c>
      <c r="N439" s="19" t="str">
        <f t="shared" si="84"/>
        <v/>
      </c>
      <c r="O439" t="str">
        <f t="shared" si="85"/>
        <v/>
      </c>
      <c r="Q439" s="27" t="str">
        <f t="shared" si="88"/>
        <v/>
      </c>
      <c r="S439" t="str">
        <f t="shared" si="86"/>
        <v/>
      </c>
      <c r="AA439" s="19" t="str">
        <f t="shared" si="79"/>
        <v/>
      </c>
      <c r="AB439" t="str">
        <f t="shared" si="87"/>
        <v/>
      </c>
      <c r="AK439" t="s">
        <v>20234</v>
      </c>
      <c r="AL439">
        <v>57</v>
      </c>
    </row>
    <row r="440" spans="8:38" x14ac:dyDescent="0.3">
      <c r="H440" s="19" t="str">
        <f t="shared" si="81"/>
        <v/>
      </c>
      <c r="I440" s="19" t="str">
        <f t="shared" si="82"/>
        <v/>
      </c>
      <c r="J440" s="27" t="str">
        <f t="shared" si="83"/>
        <v/>
      </c>
      <c r="N440" s="19" t="str">
        <f t="shared" si="84"/>
        <v/>
      </c>
      <c r="O440" t="str">
        <f t="shared" si="85"/>
        <v/>
      </c>
      <c r="Q440" s="27" t="str">
        <f t="shared" si="88"/>
        <v/>
      </c>
      <c r="S440" t="str">
        <f t="shared" si="86"/>
        <v/>
      </c>
      <c r="AA440" s="19" t="str">
        <f t="shared" ref="AA440:AA503" si="91">+IF(Y440="","",AA439+1)</f>
        <v/>
      </c>
      <c r="AB440" t="str">
        <f t="shared" si="87"/>
        <v/>
      </c>
      <c r="AK440" t="s">
        <v>20235</v>
      </c>
      <c r="AL440">
        <v>58</v>
      </c>
    </row>
    <row r="441" spans="8:38" x14ac:dyDescent="0.3">
      <c r="H441" s="19" t="str">
        <f t="shared" si="81"/>
        <v/>
      </c>
      <c r="I441" s="19" t="str">
        <f t="shared" si="82"/>
        <v/>
      </c>
      <c r="J441" s="27" t="str">
        <f t="shared" si="83"/>
        <v/>
      </c>
      <c r="N441" s="19" t="str">
        <f t="shared" si="84"/>
        <v/>
      </c>
      <c r="O441" t="str">
        <f t="shared" si="85"/>
        <v/>
      </c>
      <c r="Q441" s="27" t="str">
        <f t="shared" si="88"/>
        <v/>
      </c>
      <c r="S441" t="str">
        <f t="shared" si="86"/>
        <v/>
      </c>
      <c r="AA441" s="19" t="str">
        <f t="shared" si="91"/>
        <v/>
      </c>
      <c r="AB441" t="str">
        <f t="shared" si="87"/>
        <v/>
      </c>
      <c r="AK441" t="s">
        <v>447</v>
      </c>
      <c r="AL441">
        <v>171</v>
      </c>
    </row>
    <row r="442" spans="8:38" x14ac:dyDescent="0.3">
      <c r="H442" s="19" t="str">
        <f t="shared" si="81"/>
        <v/>
      </c>
      <c r="I442" s="19" t="str">
        <f t="shared" si="82"/>
        <v/>
      </c>
      <c r="J442" s="27" t="str">
        <f t="shared" si="83"/>
        <v/>
      </c>
      <c r="N442" s="19" t="str">
        <f t="shared" si="84"/>
        <v/>
      </c>
      <c r="O442" t="str">
        <f t="shared" si="85"/>
        <v/>
      </c>
      <c r="Q442" s="27" t="str">
        <f t="shared" si="88"/>
        <v/>
      </c>
      <c r="S442" t="str">
        <f t="shared" si="86"/>
        <v/>
      </c>
      <c r="AA442" s="19" t="str">
        <f t="shared" si="91"/>
        <v/>
      </c>
      <c r="AB442" t="str">
        <f t="shared" si="87"/>
        <v/>
      </c>
      <c r="AK442" t="s">
        <v>448</v>
      </c>
      <c r="AL442">
        <v>174</v>
      </c>
    </row>
    <row r="443" spans="8:38" x14ac:dyDescent="0.3">
      <c r="H443" s="19" t="str">
        <f t="shared" si="81"/>
        <v/>
      </c>
      <c r="I443" s="19" t="str">
        <f t="shared" si="82"/>
        <v/>
      </c>
      <c r="J443" s="27" t="str">
        <f t="shared" si="83"/>
        <v/>
      </c>
      <c r="N443" s="19" t="str">
        <f t="shared" si="84"/>
        <v/>
      </c>
      <c r="O443" t="str">
        <f t="shared" si="85"/>
        <v/>
      </c>
      <c r="Q443" s="27" t="str">
        <f t="shared" si="88"/>
        <v/>
      </c>
      <c r="S443" t="str">
        <f t="shared" si="86"/>
        <v/>
      </c>
      <c r="AA443" s="19" t="str">
        <f t="shared" si="91"/>
        <v/>
      </c>
      <c r="AB443" t="str">
        <f t="shared" si="87"/>
        <v/>
      </c>
      <c r="AK443" t="s">
        <v>449</v>
      </c>
      <c r="AL443">
        <v>184</v>
      </c>
    </row>
    <row r="444" spans="8:38" x14ac:dyDescent="0.3">
      <c r="H444" s="19" t="str">
        <f t="shared" si="81"/>
        <v/>
      </c>
      <c r="I444" s="19" t="str">
        <f t="shared" si="82"/>
        <v/>
      </c>
      <c r="J444" s="27" t="str">
        <f t="shared" si="83"/>
        <v/>
      </c>
      <c r="N444" s="19" t="str">
        <f t="shared" si="84"/>
        <v/>
      </c>
      <c r="O444" t="str">
        <f t="shared" si="85"/>
        <v/>
      </c>
      <c r="Q444" s="27" t="str">
        <f t="shared" si="88"/>
        <v/>
      </c>
      <c r="S444" t="str">
        <f t="shared" si="86"/>
        <v/>
      </c>
      <c r="AA444" s="19" t="str">
        <f t="shared" si="91"/>
        <v/>
      </c>
      <c r="AB444" t="str">
        <f t="shared" si="87"/>
        <v/>
      </c>
      <c r="AK444" t="s">
        <v>450</v>
      </c>
      <c r="AL444">
        <v>175</v>
      </c>
    </row>
    <row r="445" spans="8:38" x14ac:dyDescent="0.3">
      <c r="H445" s="19" t="str">
        <f t="shared" si="81"/>
        <v/>
      </c>
      <c r="I445" s="19" t="str">
        <f t="shared" si="82"/>
        <v/>
      </c>
      <c r="J445" s="27" t="str">
        <f t="shared" si="83"/>
        <v/>
      </c>
      <c r="N445" s="19" t="str">
        <f t="shared" si="84"/>
        <v/>
      </c>
      <c r="O445" t="str">
        <f t="shared" si="85"/>
        <v/>
      </c>
      <c r="Q445" s="27" t="str">
        <f t="shared" si="88"/>
        <v/>
      </c>
      <c r="S445" t="str">
        <f t="shared" si="86"/>
        <v/>
      </c>
      <c r="AA445" s="19" t="str">
        <f t="shared" si="91"/>
        <v/>
      </c>
      <c r="AB445" t="str">
        <f t="shared" si="87"/>
        <v/>
      </c>
      <c r="AK445" t="s">
        <v>20236</v>
      </c>
      <c r="AL445">
        <v>186</v>
      </c>
    </row>
    <row r="446" spans="8:38" x14ac:dyDescent="0.3">
      <c r="H446" s="19" t="str">
        <f t="shared" si="81"/>
        <v/>
      </c>
      <c r="I446" s="19" t="str">
        <f t="shared" si="82"/>
        <v/>
      </c>
      <c r="J446" s="27" t="str">
        <f t="shared" si="83"/>
        <v/>
      </c>
      <c r="N446" s="19" t="str">
        <f t="shared" si="84"/>
        <v/>
      </c>
      <c r="O446" t="str">
        <f t="shared" si="85"/>
        <v/>
      </c>
      <c r="Q446" s="27" t="str">
        <f t="shared" si="88"/>
        <v/>
      </c>
      <c r="S446" t="str">
        <f t="shared" si="86"/>
        <v/>
      </c>
      <c r="AA446" s="19" t="str">
        <f t="shared" si="91"/>
        <v/>
      </c>
      <c r="AB446" t="str">
        <f t="shared" si="87"/>
        <v/>
      </c>
      <c r="AK446" t="s">
        <v>451</v>
      </c>
      <c r="AL446">
        <v>188</v>
      </c>
    </row>
    <row r="447" spans="8:38" x14ac:dyDescent="0.3">
      <c r="H447" s="19" t="str">
        <f t="shared" si="81"/>
        <v/>
      </c>
      <c r="I447" s="19" t="str">
        <f t="shared" si="82"/>
        <v/>
      </c>
      <c r="J447" s="27" t="str">
        <f t="shared" si="83"/>
        <v/>
      </c>
      <c r="N447" s="19" t="str">
        <f t="shared" si="84"/>
        <v/>
      </c>
      <c r="O447" t="str">
        <f t="shared" si="85"/>
        <v/>
      </c>
      <c r="Q447" s="27" t="str">
        <f t="shared" si="88"/>
        <v/>
      </c>
      <c r="S447" t="str">
        <f t="shared" si="86"/>
        <v/>
      </c>
      <c r="AA447" s="19" t="str">
        <f t="shared" si="91"/>
        <v/>
      </c>
      <c r="AB447" t="str">
        <f t="shared" si="87"/>
        <v/>
      </c>
      <c r="AK447" t="s">
        <v>452</v>
      </c>
      <c r="AL447">
        <v>60</v>
      </c>
    </row>
    <row r="448" spans="8:38" x14ac:dyDescent="0.3">
      <c r="H448" s="19" t="str">
        <f t="shared" si="81"/>
        <v/>
      </c>
      <c r="I448" s="19" t="str">
        <f t="shared" si="82"/>
        <v/>
      </c>
      <c r="J448" s="27" t="str">
        <f t="shared" si="83"/>
        <v/>
      </c>
      <c r="N448" s="19" t="str">
        <f t="shared" si="84"/>
        <v/>
      </c>
      <c r="O448" t="str">
        <f t="shared" si="85"/>
        <v/>
      </c>
      <c r="Q448" s="27" t="str">
        <f t="shared" si="88"/>
        <v/>
      </c>
      <c r="S448" t="str">
        <f t="shared" si="86"/>
        <v/>
      </c>
      <c r="AA448" s="19" t="str">
        <f t="shared" si="91"/>
        <v/>
      </c>
      <c r="AB448" t="str">
        <f t="shared" si="87"/>
        <v/>
      </c>
      <c r="AK448" t="s">
        <v>453</v>
      </c>
      <c r="AL448">
        <v>192</v>
      </c>
    </row>
    <row r="449" spans="8:38" x14ac:dyDescent="0.3">
      <c r="H449" s="19" t="str">
        <f t="shared" si="81"/>
        <v/>
      </c>
      <c r="I449" s="19" t="str">
        <f t="shared" si="82"/>
        <v/>
      </c>
      <c r="J449" s="27" t="str">
        <f t="shared" si="83"/>
        <v/>
      </c>
      <c r="N449" s="19" t="str">
        <f t="shared" si="84"/>
        <v/>
      </c>
      <c r="O449" t="str">
        <f t="shared" si="85"/>
        <v/>
      </c>
      <c r="Q449" s="27" t="str">
        <f t="shared" si="88"/>
        <v/>
      </c>
      <c r="S449" t="str">
        <f t="shared" si="86"/>
        <v/>
      </c>
      <c r="AA449" s="19" t="str">
        <f t="shared" si="91"/>
        <v/>
      </c>
      <c r="AB449" t="str">
        <f t="shared" si="87"/>
        <v/>
      </c>
      <c r="AK449" t="s">
        <v>454</v>
      </c>
      <c r="AL449">
        <v>193</v>
      </c>
    </row>
    <row r="450" spans="8:38" x14ac:dyDescent="0.3">
      <c r="H450" s="19" t="str">
        <f t="shared" si="81"/>
        <v/>
      </c>
      <c r="I450" s="19" t="str">
        <f t="shared" si="82"/>
        <v/>
      </c>
      <c r="J450" s="27" t="str">
        <f t="shared" si="83"/>
        <v/>
      </c>
      <c r="N450" s="19" t="str">
        <f t="shared" si="84"/>
        <v/>
      </c>
      <c r="O450" t="str">
        <f t="shared" si="85"/>
        <v/>
      </c>
      <c r="Q450" s="27" t="str">
        <f t="shared" si="88"/>
        <v/>
      </c>
      <c r="S450" t="str">
        <f t="shared" si="86"/>
        <v/>
      </c>
      <c r="AA450" s="19" t="str">
        <f t="shared" si="91"/>
        <v/>
      </c>
      <c r="AB450" t="str">
        <f t="shared" si="87"/>
        <v/>
      </c>
      <c r="AK450" t="s">
        <v>15891</v>
      </c>
      <c r="AL450">
        <v>168</v>
      </c>
    </row>
    <row r="451" spans="8:38" x14ac:dyDescent="0.3">
      <c r="H451" s="19" t="str">
        <f t="shared" si="81"/>
        <v/>
      </c>
      <c r="I451" s="19" t="str">
        <f t="shared" si="82"/>
        <v/>
      </c>
      <c r="J451" s="27" t="str">
        <f t="shared" si="83"/>
        <v/>
      </c>
      <c r="N451" s="19" t="str">
        <f t="shared" si="84"/>
        <v/>
      </c>
      <c r="O451" t="str">
        <f t="shared" si="85"/>
        <v/>
      </c>
      <c r="Q451" s="27" t="str">
        <f t="shared" si="88"/>
        <v/>
      </c>
      <c r="S451" t="str">
        <f t="shared" si="86"/>
        <v/>
      </c>
      <c r="AA451" s="19" t="str">
        <f t="shared" si="91"/>
        <v/>
      </c>
      <c r="AB451" t="str">
        <f t="shared" si="87"/>
        <v/>
      </c>
      <c r="AK451" t="s">
        <v>18360</v>
      </c>
      <c r="AL451">
        <v>84</v>
      </c>
    </row>
    <row r="452" spans="8:38" x14ac:dyDescent="0.3">
      <c r="H452" s="19" t="str">
        <f t="shared" si="81"/>
        <v/>
      </c>
      <c r="I452" s="19" t="str">
        <f t="shared" si="82"/>
        <v/>
      </c>
      <c r="J452" s="27" t="str">
        <f t="shared" si="83"/>
        <v/>
      </c>
      <c r="N452" s="19" t="str">
        <f t="shared" si="84"/>
        <v/>
      </c>
      <c r="O452" t="str">
        <f t="shared" si="85"/>
        <v/>
      </c>
      <c r="Q452" s="27" t="str">
        <f t="shared" si="88"/>
        <v/>
      </c>
      <c r="S452" t="str">
        <f t="shared" si="86"/>
        <v/>
      </c>
      <c r="AA452" s="19" t="str">
        <f t="shared" si="91"/>
        <v/>
      </c>
      <c r="AB452" t="str">
        <f t="shared" si="87"/>
        <v/>
      </c>
      <c r="AK452" t="s">
        <v>17476</v>
      </c>
      <c r="AL452">
        <v>160</v>
      </c>
    </row>
    <row r="453" spans="8:38" x14ac:dyDescent="0.3">
      <c r="H453" s="19" t="str">
        <f t="shared" ref="H453:H516" si="92">+IF(G453="","",H452+1)</f>
        <v/>
      </c>
      <c r="I453" s="19" t="str">
        <f t="shared" ref="I453:I516" si="93">+IF(H453="","",I452+1)</f>
        <v/>
      </c>
      <c r="J453" s="27" t="str">
        <f t="shared" ref="J453:J516" si="94">+IF(G453="","","T-"&amp;VLOOKUP(H453,$A$4:$C$46,2,0)+I453-1)</f>
        <v/>
      </c>
      <c r="N453" s="19" t="str">
        <f t="shared" ref="N453:N516" si="95">+IF(L453="","",N452+1)</f>
        <v/>
      </c>
      <c r="O453" t="str">
        <f t="shared" ref="O453:O516" si="96">+IF(L453="","","C-"&amp;VLOOKUP(M453,$A$4:$C$495,2,0)+N453)</f>
        <v/>
      </c>
      <c r="Q453" s="27" t="str">
        <f t="shared" si="88"/>
        <v/>
      </c>
      <c r="S453" t="str">
        <f t="shared" ref="S453:S516" si="97">+Q453</f>
        <v/>
      </c>
      <c r="AA453" s="19" t="str">
        <f t="shared" si="91"/>
        <v/>
      </c>
      <c r="AB453" t="str">
        <f t="shared" ref="AB453:AB516" si="98">+IF(Y453="","","M-"&amp;VLOOKUP(Z453,$A$4:$C$390,2,0)&amp;AA453)</f>
        <v/>
      </c>
      <c r="AK453" t="s">
        <v>17505</v>
      </c>
      <c r="AL453">
        <v>182</v>
      </c>
    </row>
    <row r="454" spans="8:38" x14ac:dyDescent="0.3">
      <c r="H454" s="19" t="str">
        <f t="shared" si="92"/>
        <v/>
      </c>
      <c r="I454" s="19" t="str">
        <f t="shared" si="93"/>
        <v/>
      </c>
      <c r="J454" s="27" t="str">
        <f t="shared" si="94"/>
        <v/>
      </c>
      <c r="N454" s="19" t="str">
        <f t="shared" si="95"/>
        <v/>
      </c>
      <c r="O454" t="str">
        <f t="shared" si="96"/>
        <v/>
      </c>
      <c r="Q454" s="27" t="str">
        <f t="shared" ref="Q454:Q517" si="99">++IF(R454="","",Q453+1)</f>
        <v/>
      </c>
      <c r="S454" t="str">
        <f t="shared" si="97"/>
        <v/>
      </c>
      <c r="AA454" s="19" t="str">
        <f t="shared" si="91"/>
        <v/>
      </c>
      <c r="AB454" t="str">
        <f t="shared" si="98"/>
        <v/>
      </c>
    </row>
    <row r="455" spans="8:38" x14ac:dyDescent="0.3">
      <c r="H455" s="19" t="str">
        <f t="shared" si="92"/>
        <v/>
      </c>
      <c r="I455" s="19" t="str">
        <f t="shared" si="93"/>
        <v/>
      </c>
      <c r="J455" s="27" t="str">
        <f t="shared" si="94"/>
        <v/>
      </c>
      <c r="N455" s="19" t="str">
        <f t="shared" si="95"/>
        <v/>
      </c>
      <c r="O455" t="str">
        <f t="shared" si="96"/>
        <v/>
      </c>
      <c r="Q455" s="27" t="str">
        <f t="shared" si="99"/>
        <v/>
      </c>
      <c r="S455" t="str">
        <f t="shared" si="97"/>
        <v/>
      </c>
      <c r="AA455" s="19" t="str">
        <f t="shared" si="91"/>
        <v/>
      </c>
      <c r="AB455" t="str">
        <f t="shared" si="98"/>
        <v/>
      </c>
    </row>
    <row r="456" spans="8:38" x14ac:dyDescent="0.3">
      <c r="H456" s="19" t="str">
        <f t="shared" si="92"/>
        <v/>
      </c>
      <c r="I456" s="19" t="str">
        <f t="shared" si="93"/>
        <v/>
      </c>
      <c r="J456" s="27" t="str">
        <f t="shared" si="94"/>
        <v/>
      </c>
      <c r="N456" s="19" t="str">
        <f t="shared" si="95"/>
        <v/>
      </c>
      <c r="O456" t="str">
        <f t="shared" si="96"/>
        <v/>
      </c>
      <c r="Q456" s="27" t="str">
        <f t="shared" si="99"/>
        <v/>
      </c>
      <c r="S456" t="str">
        <f t="shared" si="97"/>
        <v/>
      </c>
      <c r="AA456" s="19" t="str">
        <f t="shared" si="91"/>
        <v/>
      </c>
      <c r="AB456" t="str">
        <f t="shared" si="98"/>
        <v/>
      </c>
    </row>
    <row r="457" spans="8:38" x14ac:dyDescent="0.3">
      <c r="H457" s="19" t="str">
        <f t="shared" si="92"/>
        <v/>
      </c>
      <c r="I457" s="19" t="str">
        <f t="shared" si="93"/>
        <v/>
      </c>
      <c r="J457" s="27" t="str">
        <f t="shared" si="94"/>
        <v/>
      </c>
      <c r="N457" s="19" t="str">
        <f t="shared" si="95"/>
        <v/>
      </c>
      <c r="O457" t="str">
        <f t="shared" si="96"/>
        <v/>
      </c>
      <c r="Q457" s="27" t="str">
        <f t="shared" si="99"/>
        <v/>
      </c>
      <c r="S457" t="str">
        <f t="shared" si="97"/>
        <v/>
      </c>
      <c r="AA457" s="19" t="str">
        <f t="shared" si="91"/>
        <v/>
      </c>
      <c r="AB457" t="str">
        <f t="shared" si="98"/>
        <v/>
      </c>
    </row>
    <row r="458" spans="8:38" x14ac:dyDescent="0.3">
      <c r="H458" s="19" t="str">
        <f t="shared" si="92"/>
        <v/>
      </c>
      <c r="I458" s="19" t="str">
        <f t="shared" si="93"/>
        <v/>
      </c>
      <c r="J458" s="27" t="str">
        <f t="shared" si="94"/>
        <v/>
      </c>
      <c r="N458" s="19" t="str">
        <f t="shared" si="95"/>
        <v/>
      </c>
      <c r="O458" t="str">
        <f t="shared" si="96"/>
        <v/>
      </c>
      <c r="Q458" s="27" t="str">
        <f t="shared" si="99"/>
        <v/>
      </c>
      <c r="S458" t="str">
        <f t="shared" si="97"/>
        <v/>
      </c>
      <c r="AA458" s="19" t="str">
        <f t="shared" si="91"/>
        <v/>
      </c>
      <c r="AB458" t="str">
        <f t="shared" si="98"/>
        <v/>
      </c>
    </row>
    <row r="459" spans="8:38" x14ac:dyDescent="0.3">
      <c r="H459" s="19" t="str">
        <f t="shared" si="92"/>
        <v/>
      </c>
      <c r="I459" s="19" t="str">
        <f t="shared" si="93"/>
        <v/>
      </c>
      <c r="J459" s="27" t="str">
        <f t="shared" si="94"/>
        <v/>
      </c>
      <c r="N459" s="19" t="str">
        <f t="shared" si="95"/>
        <v/>
      </c>
      <c r="O459" t="str">
        <f t="shared" si="96"/>
        <v/>
      </c>
      <c r="Q459" s="27" t="str">
        <f t="shared" si="99"/>
        <v/>
      </c>
      <c r="S459" t="str">
        <f t="shared" si="97"/>
        <v/>
      </c>
      <c r="AA459" s="19" t="str">
        <f t="shared" si="91"/>
        <v/>
      </c>
      <c r="AB459" t="str">
        <f t="shared" si="98"/>
        <v/>
      </c>
    </row>
    <row r="460" spans="8:38" x14ac:dyDescent="0.3">
      <c r="H460" s="19" t="str">
        <f t="shared" si="92"/>
        <v/>
      </c>
      <c r="I460" s="19" t="str">
        <f t="shared" si="93"/>
        <v/>
      </c>
      <c r="J460" s="27" t="str">
        <f t="shared" si="94"/>
        <v/>
      </c>
      <c r="N460" s="19" t="str">
        <f t="shared" si="95"/>
        <v/>
      </c>
      <c r="O460" t="str">
        <f t="shared" si="96"/>
        <v/>
      </c>
      <c r="Q460" s="27" t="str">
        <f t="shared" si="99"/>
        <v/>
      </c>
      <c r="S460" t="str">
        <f t="shared" si="97"/>
        <v/>
      </c>
      <c r="AA460" s="19" t="str">
        <f t="shared" si="91"/>
        <v/>
      </c>
      <c r="AB460" t="str">
        <f t="shared" si="98"/>
        <v/>
      </c>
    </row>
    <row r="461" spans="8:38" x14ac:dyDescent="0.3">
      <c r="H461" s="19" t="str">
        <f t="shared" si="92"/>
        <v/>
      </c>
      <c r="I461" s="19" t="str">
        <f t="shared" si="93"/>
        <v/>
      </c>
      <c r="J461" s="27" t="str">
        <f t="shared" si="94"/>
        <v/>
      </c>
      <c r="N461" s="19" t="str">
        <f t="shared" si="95"/>
        <v/>
      </c>
      <c r="O461" t="str">
        <f t="shared" si="96"/>
        <v/>
      </c>
      <c r="Q461" s="27" t="str">
        <f t="shared" si="99"/>
        <v/>
      </c>
      <c r="S461" t="str">
        <f t="shared" si="97"/>
        <v/>
      </c>
      <c r="AA461" s="19" t="str">
        <f t="shared" si="91"/>
        <v/>
      </c>
      <c r="AB461" t="str">
        <f t="shared" si="98"/>
        <v/>
      </c>
    </row>
    <row r="462" spans="8:38" x14ac:dyDescent="0.3">
      <c r="H462" s="19" t="str">
        <f t="shared" si="92"/>
        <v/>
      </c>
      <c r="I462" s="19" t="str">
        <f t="shared" si="93"/>
        <v/>
      </c>
      <c r="J462" s="27" t="str">
        <f t="shared" si="94"/>
        <v/>
      </c>
      <c r="N462" s="19" t="str">
        <f t="shared" si="95"/>
        <v/>
      </c>
      <c r="O462" t="str">
        <f t="shared" si="96"/>
        <v/>
      </c>
      <c r="Q462" s="27" t="str">
        <f t="shared" si="99"/>
        <v/>
      </c>
      <c r="S462" t="str">
        <f t="shared" si="97"/>
        <v/>
      </c>
      <c r="AA462" s="19" t="str">
        <f t="shared" si="91"/>
        <v/>
      </c>
      <c r="AB462" t="str">
        <f t="shared" si="98"/>
        <v/>
      </c>
    </row>
    <row r="463" spans="8:38" x14ac:dyDescent="0.3">
      <c r="H463" s="19" t="str">
        <f t="shared" si="92"/>
        <v/>
      </c>
      <c r="I463" s="19" t="str">
        <f t="shared" si="93"/>
        <v/>
      </c>
      <c r="J463" s="27" t="str">
        <f t="shared" si="94"/>
        <v/>
      </c>
      <c r="N463" s="19" t="str">
        <f t="shared" si="95"/>
        <v/>
      </c>
      <c r="O463" t="str">
        <f t="shared" si="96"/>
        <v/>
      </c>
      <c r="Q463" s="27" t="str">
        <f t="shared" si="99"/>
        <v/>
      </c>
      <c r="S463" t="str">
        <f t="shared" si="97"/>
        <v/>
      </c>
      <c r="AA463" s="19" t="str">
        <f t="shared" si="91"/>
        <v/>
      </c>
      <c r="AB463" t="str">
        <f t="shared" si="98"/>
        <v/>
      </c>
    </row>
    <row r="464" spans="8:38" x14ac:dyDescent="0.3">
      <c r="H464" s="19" t="str">
        <f t="shared" si="92"/>
        <v/>
      </c>
      <c r="I464" s="19" t="str">
        <f t="shared" si="93"/>
        <v/>
      </c>
      <c r="J464" s="27" t="str">
        <f t="shared" si="94"/>
        <v/>
      </c>
      <c r="N464" s="19" t="str">
        <f t="shared" si="95"/>
        <v/>
      </c>
      <c r="O464" t="str">
        <f t="shared" si="96"/>
        <v/>
      </c>
      <c r="Q464" s="27" t="str">
        <f t="shared" si="99"/>
        <v/>
      </c>
      <c r="S464" t="str">
        <f t="shared" si="97"/>
        <v/>
      </c>
      <c r="AA464" s="19" t="str">
        <f t="shared" si="91"/>
        <v/>
      </c>
      <c r="AB464" t="str">
        <f t="shared" si="98"/>
        <v/>
      </c>
    </row>
    <row r="465" spans="8:28" x14ac:dyDescent="0.3">
      <c r="H465" s="19" t="str">
        <f t="shared" si="92"/>
        <v/>
      </c>
      <c r="I465" s="19" t="str">
        <f t="shared" si="93"/>
        <v/>
      </c>
      <c r="J465" s="27" t="str">
        <f t="shared" si="94"/>
        <v/>
      </c>
      <c r="N465" s="19" t="str">
        <f t="shared" si="95"/>
        <v/>
      </c>
      <c r="O465" t="str">
        <f t="shared" si="96"/>
        <v/>
      </c>
      <c r="Q465" s="27" t="str">
        <f t="shared" si="99"/>
        <v/>
      </c>
      <c r="S465" t="str">
        <f t="shared" si="97"/>
        <v/>
      </c>
      <c r="AA465" s="19" t="str">
        <f t="shared" si="91"/>
        <v/>
      </c>
      <c r="AB465" t="str">
        <f t="shared" si="98"/>
        <v/>
      </c>
    </row>
    <row r="466" spans="8:28" x14ac:dyDescent="0.3">
      <c r="H466" s="19" t="str">
        <f t="shared" si="92"/>
        <v/>
      </c>
      <c r="I466" s="19" t="str">
        <f t="shared" si="93"/>
        <v/>
      </c>
      <c r="J466" s="27" t="str">
        <f t="shared" si="94"/>
        <v/>
      </c>
      <c r="N466" s="19" t="str">
        <f t="shared" si="95"/>
        <v/>
      </c>
      <c r="O466" t="str">
        <f t="shared" si="96"/>
        <v/>
      </c>
      <c r="Q466" s="27" t="str">
        <f t="shared" si="99"/>
        <v/>
      </c>
      <c r="S466" t="str">
        <f t="shared" si="97"/>
        <v/>
      </c>
      <c r="AA466" s="19" t="str">
        <f t="shared" si="91"/>
        <v/>
      </c>
      <c r="AB466" t="str">
        <f t="shared" si="98"/>
        <v/>
      </c>
    </row>
    <row r="467" spans="8:28" x14ac:dyDescent="0.3">
      <c r="H467" s="19" t="str">
        <f t="shared" si="92"/>
        <v/>
      </c>
      <c r="I467" s="19" t="str">
        <f t="shared" si="93"/>
        <v/>
      </c>
      <c r="J467" s="27" t="str">
        <f t="shared" si="94"/>
        <v/>
      </c>
      <c r="N467" s="19" t="str">
        <f t="shared" si="95"/>
        <v/>
      </c>
      <c r="O467" t="str">
        <f t="shared" si="96"/>
        <v/>
      </c>
      <c r="Q467" s="27" t="str">
        <f t="shared" si="99"/>
        <v/>
      </c>
      <c r="S467" t="str">
        <f t="shared" si="97"/>
        <v/>
      </c>
      <c r="AA467" s="19" t="str">
        <f t="shared" si="91"/>
        <v/>
      </c>
      <c r="AB467" t="str">
        <f t="shared" si="98"/>
        <v/>
      </c>
    </row>
    <row r="468" spans="8:28" x14ac:dyDescent="0.3">
      <c r="H468" s="19" t="str">
        <f t="shared" si="92"/>
        <v/>
      </c>
      <c r="I468" s="19" t="str">
        <f t="shared" si="93"/>
        <v/>
      </c>
      <c r="J468" s="27" t="str">
        <f t="shared" si="94"/>
        <v/>
      </c>
      <c r="N468" s="19" t="str">
        <f t="shared" si="95"/>
        <v/>
      </c>
      <c r="O468" t="str">
        <f t="shared" si="96"/>
        <v/>
      </c>
      <c r="Q468" s="27" t="str">
        <f t="shared" si="99"/>
        <v/>
      </c>
      <c r="S468" t="str">
        <f t="shared" si="97"/>
        <v/>
      </c>
      <c r="AA468" s="19" t="str">
        <f t="shared" si="91"/>
        <v/>
      </c>
      <c r="AB468" t="str">
        <f t="shared" si="98"/>
        <v/>
      </c>
    </row>
    <row r="469" spans="8:28" x14ac:dyDescent="0.3">
      <c r="H469" s="19" t="str">
        <f t="shared" si="92"/>
        <v/>
      </c>
      <c r="I469" s="19" t="str">
        <f t="shared" si="93"/>
        <v/>
      </c>
      <c r="J469" s="27" t="str">
        <f t="shared" si="94"/>
        <v/>
      </c>
      <c r="N469" s="19" t="str">
        <f t="shared" si="95"/>
        <v/>
      </c>
      <c r="O469" t="str">
        <f t="shared" si="96"/>
        <v/>
      </c>
      <c r="Q469" s="27" t="str">
        <f t="shared" si="99"/>
        <v/>
      </c>
      <c r="S469" t="str">
        <f t="shared" si="97"/>
        <v/>
      </c>
      <c r="AA469" s="19" t="str">
        <f t="shared" si="91"/>
        <v/>
      </c>
      <c r="AB469" t="str">
        <f t="shared" si="98"/>
        <v/>
      </c>
    </row>
    <row r="470" spans="8:28" x14ac:dyDescent="0.3">
      <c r="H470" s="19" t="str">
        <f t="shared" si="92"/>
        <v/>
      </c>
      <c r="I470" s="19" t="str">
        <f t="shared" si="93"/>
        <v/>
      </c>
      <c r="J470" s="27" t="str">
        <f t="shared" si="94"/>
        <v/>
      </c>
      <c r="N470" s="19" t="str">
        <f t="shared" si="95"/>
        <v/>
      </c>
      <c r="O470" t="str">
        <f t="shared" si="96"/>
        <v/>
      </c>
      <c r="Q470" s="27" t="str">
        <f t="shared" si="99"/>
        <v/>
      </c>
      <c r="S470" t="str">
        <f t="shared" si="97"/>
        <v/>
      </c>
      <c r="AA470" s="19" t="str">
        <f t="shared" si="91"/>
        <v/>
      </c>
      <c r="AB470" t="str">
        <f t="shared" si="98"/>
        <v/>
      </c>
    </row>
    <row r="471" spans="8:28" x14ac:dyDescent="0.3">
      <c r="H471" s="19" t="str">
        <f t="shared" si="92"/>
        <v/>
      </c>
      <c r="I471" s="19" t="str">
        <f t="shared" si="93"/>
        <v/>
      </c>
      <c r="J471" s="27" t="str">
        <f t="shared" si="94"/>
        <v/>
      </c>
      <c r="N471" s="19" t="str">
        <f t="shared" si="95"/>
        <v/>
      </c>
      <c r="O471" t="str">
        <f t="shared" si="96"/>
        <v/>
      </c>
      <c r="Q471" s="27" t="str">
        <f t="shared" si="99"/>
        <v/>
      </c>
      <c r="S471" t="str">
        <f t="shared" si="97"/>
        <v/>
      </c>
      <c r="AA471" s="19" t="str">
        <f t="shared" si="91"/>
        <v/>
      </c>
      <c r="AB471" t="str">
        <f t="shared" si="98"/>
        <v/>
      </c>
    </row>
    <row r="472" spans="8:28" x14ac:dyDescent="0.3">
      <c r="H472" s="19" t="str">
        <f t="shared" si="92"/>
        <v/>
      </c>
      <c r="I472" s="19" t="str">
        <f t="shared" si="93"/>
        <v/>
      </c>
      <c r="J472" s="27" t="str">
        <f t="shared" si="94"/>
        <v/>
      </c>
      <c r="N472" s="19" t="str">
        <f t="shared" si="95"/>
        <v/>
      </c>
      <c r="O472" t="str">
        <f t="shared" si="96"/>
        <v/>
      </c>
      <c r="Q472" s="27" t="str">
        <f t="shared" si="99"/>
        <v/>
      </c>
      <c r="S472" t="str">
        <f t="shared" si="97"/>
        <v/>
      </c>
      <c r="AA472" s="19" t="str">
        <f t="shared" si="91"/>
        <v/>
      </c>
      <c r="AB472" t="str">
        <f t="shared" si="98"/>
        <v/>
      </c>
    </row>
    <row r="473" spans="8:28" x14ac:dyDescent="0.3">
      <c r="H473" s="19" t="str">
        <f t="shared" si="92"/>
        <v/>
      </c>
      <c r="I473" s="19" t="str">
        <f t="shared" si="93"/>
        <v/>
      </c>
      <c r="J473" s="27" t="str">
        <f t="shared" si="94"/>
        <v/>
      </c>
      <c r="N473" s="19" t="str">
        <f t="shared" si="95"/>
        <v/>
      </c>
      <c r="O473" t="str">
        <f t="shared" si="96"/>
        <v/>
      </c>
      <c r="Q473" s="27" t="str">
        <f t="shared" si="99"/>
        <v/>
      </c>
      <c r="S473" t="str">
        <f t="shared" si="97"/>
        <v/>
      </c>
      <c r="AA473" s="19" t="str">
        <f t="shared" si="91"/>
        <v/>
      </c>
      <c r="AB473" t="str">
        <f t="shared" si="98"/>
        <v/>
      </c>
    </row>
    <row r="474" spans="8:28" x14ac:dyDescent="0.3">
      <c r="H474" s="19" t="str">
        <f t="shared" si="92"/>
        <v/>
      </c>
      <c r="I474" s="19" t="str">
        <f t="shared" si="93"/>
        <v/>
      </c>
      <c r="J474" s="27" t="str">
        <f t="shared" si="94"/>
        <v/>
      </c>
      <c r="N474" s="19" t="str">
        <f t="shared" si="95"/>
        <v/>
      </c>
      <c r="O474" t="str">
        <f t="shared" si="96"/>
        <v/>
      </c>
      <c r="Q474" s="27" t="str">
        <f t="shared" si="99"/>
        <v/>
      </c>
      <c r="S474" t="str">
        <f t="shared" si="97"/>
        <v/>
      </c>
      <c r="AA474" s="19" t="str">
        <f t="shared" si="91"/>
        <v/>
      </c>
      <c r="AB474" t="str">
        <f t="shared" si="98"/>
        <v/>
      </c>
    </row>
    <row r="475" spans="8:28" x14ac:dyDescent="0.3">
      <c r="H475" s="19" t="str">
        <f t="shared" si="92"/>
        <v/>
      </c>
      <c r="I475" s="19" t="str">
        <f t="shared" si="93"/>
        <v/>
      </c>
      <c r="J475" s="27" t="str">
        <f t="shared" si="94"/>
        <v/>
      </c>
      <c r="N475" s="19" t="str">
        <f t="shared" si="95"/>
        <v/>
      </c>
      <c r="O475" t="str">
        <f t="shared" si="96"/>
        <v/>
      </c>
      <c r="Q475" s="27" t="str">
        <f t="shared" si="99"/>
        <v/>
      </c>
      <c r="S475" t="str">
        <f t="shared" si="97"/>
        <v/>
      </c>
      <c r="AA475" s="19" t="str">
        <f t="shared" si="91"/>
        <v/>
      </c>
      <c r="AB475" t="str">
        <f t="shared" si="98"/>
        <v/>
      </c>
    </row>
    <row r="476" spans="8:28" x14ac:dyDescent="0.3">
      <c r="H476" s="19" t="str">
        <f t="shared" si="92"/>
        <v/>
      </c>
      <c r="I476" s="19" t="str">
        <f t="shared" si="93"/>
        <v/>
      </c>
      <c r="J476" s="27" t="str">
        <f t="shared" si="94"/>
        <v/>
      </c>
      <c r="N476" s="19" t="str">
        <f t="shared" si="95"/>
        <v/>
      </c>
      <c r="O476" t="str">
        <f t="shared" si="96"/>
        <v/>
      </c>
      <c r="Q476" s="27" t="str">
        <f t="shared" si="99"/>
        <v/>
      </c>
      <c r="S476" t="str">
        <f t="shared" si="97"/>
        <v/>
      </c>
      <c r="AA476" s="19" t="str">
        <f t="shared" si="91"/>
        <v/>
      </c>
      <c r="AB476" t="str">
        <f t="shared" si="98"/>
        <v/>
      </c>
    </row>
    <row r="477" spans="8:28" x14ac:dyDescent="0.3">
      <c r="H477" s="19" t="str">
        <f t="shared" si="92"/>
        <v/>
      </c>
      <c r="I477" s="19" t="str">
        <f t="shared" si="93"/>
        <v/>
      </c>
      <c r="J477" s="27" t="str">
        <f t="shared" si="94"/>
        <v/>
      </c>
      <c r="N477" s="19" t="str">
        <f t="shared" si="95"/>
        <v/>
      </c>
      <c r="O477" t="str">
        <f t="shared" si="96"/>
        <v/>
      </c>
      <c r="Q477" s="27" t="str">
        <f t="shared" si="99"/>
        <v/>
      </c>
      <c r="S477" t="str">
        <f t="shared" si="97"/>
        <v/>
      </c>
      <c r="AA477" s="19" t="str">
        <f t="shared" si="91"/>
        <v/>
      </c>
      <c r="AB477" t="str">
        <f t="shared" si="98"/>
        <v/>
      </c>
    </row>
    <row r="478" spans="8:28" x14ac:dyDescent="0.3">
      <c r="H478" s="19" t="str">
        <f t="shared" si="92"/>
        <v/>
      </c>
      <c r="I478" s="19" t="str">
        <f t="shared" si="93"/>
        <v/>
      </c>
      <c r="J478" s="27" t="str">
        <f t="shared" si="94"/>
        <v/>
      </c>
      <c r="N478" s="19" t="str">
        <f t="shared" si="95"/>
        <v/>
      </c>
      <c r="O478" t="str">
        <f t="shared" si="96"/>
        <v/>
      </c>
      <c r="Q478" s="27" t="str">
        <f t="shared" si="99"/>
        <v/>
      </c>
      <c r="S478" t="str">
        <f t="shared" si="97"/>
        <v/>
      </c>
      <c r="AA478" s="19" t="str">
        <f t="shared" si="91"/>
        <v/>
      </c>
      <c r="AB478" t="str">
        <f t="shared" si="98"/>
        <v/>
      </c>
    </row>
    <row r="479" spans="8:28" x14ac:dyDescent="0.3">
      <c r="H479" s="19" t="str">
        <f t="shared" si="92"/>
        <v/>
      </c>
      <c r="I479" s="19" t="str">
        <f t="shared" si="93"/>
        <v/>
      </c>
      <c r="J479" s="27" t="str">
        <f t="shared" si="94"/>
        <v/>
      </c>
      <c r="N479" s="19" t="str">
        <f t="shared" si="95"/>
        <v/>
      </c>
      <c r="O479" t="str">
        <f t="shared" si="96"/>
        <v/>
      </c>
      <c r="Q479" s="27" t="str">
        <f t="shared" si="99"/>
        <v/>
      </c>
      <c r="S479" t="str">
        <f t="shared" si="97"/>
        <v/>
      </c>
      <c r="AA479" s="19" t="str">
        <f t="shared" si="91"/>
        <v/>
      </c>
      <c r="AB479" t="str">
        <f t="shared" si="98"/>
        <v/>
      </c>
    </row>
    <row r="480" spans="8:28" x14ac:dyDescent="0.3">
      <c r="H480" s="19" t="str">
        <f t="shared" si="92"/>
        <v/>
      </c>
      <c r="I480" s="19" t="str">
        <f t="shared" si="93"/>
        <v/>
      </c>
      <c r="J480" s="27" t="str">
        <f t="shared" si="94"/>
        <v/>
      </c>
      <c r="N480" s="19" t="str">
        <f t="shared" si="95"/>
        <v/>
      </c>
      <c r="O480" t="str">
        <f t="shared" si="96"/>
        <v/>
      </c>
      <c r="Q480" s="27" t="str">
        <f t="shared" si="99"/>
        <v/>
      </c>
      <c r="S480" t="str">
        <f t="shared" si="97"/>
        <v/>
      </c>
      <c r="AA480" s="19" t="str">
        <f t="shared" si="91"/>
        <v/>
      </c>
      <c r="AB480" t="str">
        <f t="shared" si="98"/>
        <v/>
      </c>
    </row>
    <row r="481" spans="8:28" x14ac:dyDescent="0.3">
      <c r="H481" s="19" t="str">
        <f t="shared" si="92"/>
        <v/>
      </c>
      <c r="I481" s="19" t="str">
        <f t="shared" si="93"/>
        <v/>
      </c>
      <c r="J481" s="27" t="str">
        <f t="shared" si="94"/>
        <v/>
      </c>
      <c r="N481" s="19" t="str">
        <f t="shared" si="95"/>
        <v/>
      </c>
      <c r="O481" t="str">
        <f t="shared" si="96"/>
        <v/>
      </c>
      <c r="Q481" s="27" t="str">
        <f t="shared" si="99"/>
        <v/>
      </c>
      <c r="S481" t="str">
        <f t="shared" si="97"/>
        <v/>
      </c>
      <c r="AA481" s="19" t="str">
        <f t="shared" si="91"/>
        <v/>
      </c>
      <c r="AB481" t="str">
        <f t="shared" si="98"/>
        <v/>
      </c>
    </row>
    <row r="482" spans="8:28" x14ac:dyDescent="0.3">
      <c r="H482" s="19" t="str">
        <f t="shared" si="92"/>
        <v/>
      </c>
      <c r="I482" s="19" t="str">
        <f t="shared" si="93"/>
        <v/>
      </c>
      <c r="J482" s="27" t="str">
        <f t="shared" si="94"/>
        <v/>
      </c>
      <c r="N482" s="19" t="str">
        <f t="shared" si="95"/>
        <v/>
      </c>
      <c r="O482" t="str">
        <f t="shared" si="96"/>
        <v/>
      </c>
      <c r="Q482" s="27" t="str">
        <f t="shared" si="99"/>
        <v/>
      </c>
      <c r="S482" t="str">
        <f t="shared" si="97"/>
        <v/>
      </c>
      <c r="AA482" s="19" t="str">
        <f t="shared" si="91"/>
        <v/>
      </c>
      <c r="AB482" t="str">
        <f t="shared" si="98"/>
        <v/>
      </c>
    </row>
    <row r="483" spans="8:28" x14ac:dyDescent="0.3">
      <c r="H483" s="19" t="str">
        <f t="shared" si="92"/>
        <v/>
      </c>
      <c r="I483" s="19" t="str">
        <f t="shared" si="93"/>
        <v/>
      </c>
      <c r="J483" s="27" t="str">
        <f t="shared" si="94"/>
        <v/>
      </c>
      <c r="N483" s="19" t="str">
        <f t="shared" si="95"/>
        <v/>
      </c>
      <c r="O483" t="str">
        <f t="shared" si="96"/>
        <v/>
      </c>
      <c r="Q483" s="27" t="str">
        <f t="shared" si="99"/>
        <v/>
      </c>
      <c r="S483" t="str">
        <f t="shared" si="97"/>
        <v/>
      </c>
      <c r="AA483" s="19" t="str">
        <f t="shared" si="91"/>
        <v/>
      </c>
      <c r="AB483" t="str">
        <f t="shared" si="98"/>
        <v/>
      </c>
    </row>
    <row r="484" spans="8:28" x14ac:dyDescent="0.3">
      <c r="H484" s="19" t="str">
        <f t="shared" si="92"/>
        <v/>
      </c>
      <c r="I484" s="19" t="str">
        <f t="shared" si="93"/>
        <v/>
      </c>
      <c r="J484" s="27" t="str">
        <f t="shared" si="94"/>
        <v/>
      </c>
      <c r="N484" s="19" t="str">
        <f t="shared" si="95"/>
        <v/>
      </c>
      <c r="O484" t="str">
        <f t="shared" si="96"/>
        <v/>
      </c>
      <c r="Q484" s="27" t="str">
        <f t="shared" si="99"/>
        <v/>
      </c>
      <c r="S484" t="str">
        <f t="shared" si="97"/>
        <v/>
      </c>
      <c r="AA484" s="19" t="str">
        <f t="shared" si="91"/>
        <v/>
      </c>
      <c r="AB484" t="str">
        <f t="shared" si="98"/>
        <v/>
      </c>
    </row>
    <row r="485" spans="8:28" x14ac:dyDescent="0.3">
      <c r="H485" s="19" t="str">
        <f t="shared" si="92"/>
        <v/>
      </c>
      <c r="I485" s="19" t="str">
        <f t="shared" si="93"/>
        <v/>
      </c>
      <c r="J485" s="27" t="str">
        <f t="shared" si="94"/>
        <v/>
      </c>
      <c r="N485" s="19" t="str">
        <f t="shared" si="95"/>
        <v/>
      </c>
      <c r="O485" t="str">
        <f t="shared" si="96"/>
        <v/>
      </c>
      <c r="Q485" s="27" t="str">
        <f t="shared" si="99"/>
        <v/>
      </c>
      <c r="S485" t="str">
        <f t="shared" si="97"/>
        <v/>
      </c>
      <c r="AA485" s="19" t="str">
        <f t="shared" si="91"/>
        <v/>
      </c>
      <c r="AB485" t="str">
        <f t="shared" si="98"/>
        <v/>
      </c>
    </row>
    <row r="486" spans="8:28" x14ac:dyDescent="0.3">
      <c r="H486" s="19" t="str">
        <f t="shared" si="92"/>
        <v/>
      </c>
      <c r="I486" s="19" t="str">
        <f t="shared" si="93"/>
        <v/>
      </c>
      <c r="J486" s="27" t="str">
        <f t="shared" si="94"/>
        <v/>
      </c>
      <c r="N486" s="19" t="str">
        <f t="shared" si="95"/>
        <v/>
      </c>
      <c r="O486" t="str">
        <f t="shared" si="96"/>
        <v/>
      </c>
      <c r="Q486" s="27" t="str">
        <f t="shared" si="99"/>
        <v/>
      </c>
      <c r="S486" t="str">
        <f t="shared" si="97"/>
        <v/>
      </c>
      <c r="AA486" s="19" t="str">
        <f t="shared" si="91"/>
        <v/>
      </c>
      <c r="AB486" t="str">
        <f t="shared" si="98"/>
        <v/>
      </c>
    </row>
    <row r="487" spans="8:28" x14ac:dyDescent="0.3">
      <c r="H487" s="19" t="str">
        <f t="shared" si="92"/>
        <v/>
      </c>
      <c r="I487" s="19" t="str">
        <f t="shared" si="93"/>
        <v/>
      </c>
      <c r="J487" s="27" t="str">
        <f t="shared" si="94"/>
        <v/>
      </c>
      <c r="N487" s="19" t="str">
        <f t="shared" si="95"/>
        <v/>
      </c>
      <c r="O487" t="str">
        <f t="shared" si="96"/>
        <v/>
      </c>
      <c r="Q487" s="27" t="str">
        <f t="shared" si="99"/>
        <v/>
      </c>
      <c r="S487" t="str">
        <f t="shared" si="97"/>
        <v/>
      </c>
      <c r="AA487" s="19" t="str">
        <f t="shared" si="91"/>
        <v/>
      </c>
      <c r="AB487" t="str">
        <f t="shared" si="98"/>
        <v/>
      </c>
    </row>
    <row r="488" spans="8:28" x14ac:dyDescent="0.3">
      <c r="H488" s="19" t="str">
        <f t="shared" si="92"/>
        <v/>
      </c>
      <c r="I488" s="19" t="str">
        <f t="shared" si="93"/>
        <v/>
      </c>
      <c r="J488" s="27" t="str">
        <f t="shared" si="94"/>
        <v/>
      </c>
      <c r="N488" s="19" t="str">
        <f t="shared" si="95"/>
        <v/>
      </c>
      <c r="O488" t="str">
        <f t="shared" si="96"/>
        <v/>
      </c>
      <c r="Q488" s="27" t="str">
        <f t="shared" si="99"/>
        <v/>
      </c>
      <c r="S488" t="str">
        <f t="shared" si="97"/>
        <v/>
      </c>
      <c r="AA488" s="19" t="str">
        <f t="shared" si="91"/>
        <v/>
      </c>
      <c r="AB488" t="str">
        <f t="shared" si="98"/>
        <v/>
      </c>
    </row>
    <row r="489" spans="8:28" x14ac:dyDescent="0.3">
      <c r="H489" s="19" t="str">
        <f t="shared" si="92"/>
        <v/>
      </c>
      <c r="I489" s="19" t="str">
        <f t="shared" si="93"/>
        <v/>
      </c>
      <c r="J489" s="27" t="str">
        <f t="shared" si="94"/>
        <v/>
      </c>
      <c r="N489" s="19" t="str">
        <f t="shared" si="95"/>
        <v/>
      </c>
      <c r="O489" t="str">
        <f t="shared" si="96"/>
        <v/>
      </c>
      <c r="Q489" s="27" t="str">
        <f t="shared" si="99"/>
        <v/>
      </c>
      <c r="S489" t="str">
        <f t="shared" si="97"/>
        <v/>
      </c>
      <c r="AA489" s="19" t="str">
        <f t="shared" si="91"/>
        <v/>
      </c>
      <c r="AB489" t="str">
        <f t="shared" si="98"/>
        <v/>
      </c>
    </row>
    <row r="490" spans="8:28" x14ac:dyDescent="0.3">
      <c r="H490" s="19" t="str">
        <f t="shared" si="92"/>
        <v/>
      </c>
      <c r="I490" s="19" t="str">
        <f t="shared" si="93"/>
        <v/>
      </c>
      <c r="J490" s="27" t="str">
        <f t="shared" si="94"/>
        <v/>
      </c>
      <c r="N490" s="19" t="str">
        <f t="shared" si="95"/>
        <v/>
      </c>
      <c r="O490" t="str">
        <f t="shared" si="96"/>
        <v/>
      </c>
      <c r="Q490" s="27" t="str">
        <f t="shared" si="99"/>
        <v/>
      </c>
      <c r="S490" t="str">
        <f t="shared" si="97"/>
        <v/>
      </c>
      <c r="AA490" s="19" t="str">
        <f t="shared" si="91"/>
        <v/>
      </c>
      <c r="AB490" t="str">
        <f t="shared" si="98"/>
        <v/>
      </c>
    </row>
    <row r="491" spans="8:28" x14ac:dyDescent="0.3">
      <c r="H491" s="19" t="str">
        <f t="shared" si="92"/>
        <v/>
      </c>
      <c r="I491" s="19" t="str">
        <f t="shared" si="93"/>
        <v/>
      </c>
      <c r="J491" s="27" t="str">
        <f t="shared" si="94"/>
        <v/>
      </c>
      <c r="N491" s="19" t="str">
        <f t="shared" si="95"/>
        <v/>
      </c>
      <c r="O491" t="str">
        <f t="shared" si="96"/>
        <v/>
      </c>
      <c r="Q491" s="27" t="str">
        <f t="shared" si="99"/>
        <v/>
      </c>
      <c r="S491" t="str">
        <f t="shared" si="97"/>
        <v/>
      </c>
      <c r="AA491" s="19" t="str">
        <f t="shared" si="91"/>
        <v/>
      </c>
      <c r="AB491" t="str">
        <f t="shared" si="98"/>
        <v/>
      </c>
    </row>
    <row r="492" spans="8:28" x14ac:dyDescent="0.3">
      <c r="H492" s="19" t="str">
        <f t="shared" si="92"/>
        <v/>
      </c>
      <c r="I492" s="19" t="str">
        <f t="shared" si="93"/>
        <v/>
      </c>
      <c r="J492" s="27" t="str">
        <f t="shared" si="94"/>
        <v/>
      </c>
      <c r="N492" s="19" t="str">
        <f t="shared" si="95"/>
        <v/>
      </c>
      <c r="O492" t="str">
        <f t="shared" si="96"/>
        <v/>
      </c>
      <c r="Q492" s="27" t="str">
        <f t="shared" si="99"/>
        <v/>
      </c>
      <c r="S492" t="str">
        <f t="shared" si="97"/>
        <v/>
      </c>
      <c r="AA492" s="19" t="str">
        <f t="shared" si="91"/>
        <v/>
      </c>
      <c r="AB492" t="str">
        <f t="shared" si="98"/>
        <v/>
      </c>
    </row>
    <row r="493" spans="8:28" x14ac:dyDescent="0.3">
      <c r="H493" s="19" t="str">
        <f t="shared" si="92"/>
        <v/>
      </c>
      <c r="I493" s="19" t="str">
        <f t="shared" si="93"/>
        <v/>
      </c>
      <c r="J493" s="27" t="str">
        <f t="shared" si="94"/>
        <v/>
      </c>
      <c r="N493" s="19" t="str">
        <f t="shared" si="95"/>
        <v/>
      </c>
      <c r="O493" t="str">
        <f t="shared" si="96"/>
        <v/>
      </c>
      <c r="Q493" s="27" t="str">
        <f t="shared" si="99"/>
        <v/>
      </c>
      <c r="S493" t="str">
        <f t="shared" si="97"/>
        <v/>
      </c>
      <c r="AA493" s="19" t="str">
        <f t="shared" si="91"/>
        <v/>
      </c>
      <c r="AB493" t="str">
        <f t="shared" si="98"/>
        <v/>
      </c>
    </row>
    <row r="494" spans="8:28" x14ac:dyDescent="0.3">
      <c r="H494" s="19" t="str">
        <f t="shared" si="92"/>
        <v/>
      </c>
      <c r="I494" s="19" t="str">
        <f t="shared" si="93"/>
        <v/>
      </c>
      <c r="J494" s="27" t="str">
        <f t="shared" si="94"/>
        <v/>
      </c>
      <c r="N494" s="19" t="str">
        <f t="shared" si="95"/>
        <v/>
      </c>
      <c r="O494" t="str">
        <f t="shared" si="96"/>
        <v/>
      </c>
      <c r="Q494" s="27" t="str">
        <f t="shared" si="99"/>
        <v/>
      </c>
      <c r="S494" t="str">
        <f t="shared" si="97"/>
        <v/>
      </c>
      <c r="AA494" s="19" t="str">
        <f t="shared" si="91"/>
        <v/>
      </c>
      <c r="AB494" t="str">
        <f t="shared" si="98"/>
        <v/>
      </c>
    </row>
    <row r="495" spans="8:28" x14ac:dyDescent="0.3">
      <c r="H495" s="19" t="str">
        <f t="shared" si="92"/>
        <v/>
      </c>
      <c r="I495" s="19" t="str">
        <f t="shared" si="93"/>
        <v/>
      </c>
      <c r="J495" s="27" t="str">
        <f t="shared" si="94"/>
        <v/>
      </c>
      <c r="N495" s="19" t="str">
        <f t="shared" si="95"/>
        <v/>
      </c>
      <c r="O495" t="str">
        <f t="shared" si="96"/>
        <v/>
      </c>
      <c r="Q495" s="27" t="str">
        <f t="shared" si="99"/>
        <v/>
      </c>
      <c r="S495" t="str">
        <f t="shared" si="97"/>
        <v/>
      </c>
      <c r="AA495" s="19" t="str">
        <f t="shared" si="91"/>
        <v/>
      </c>
      <c r="AB495" t="str">
        <f t="shared" si="98"/>
        <v/>
      </c>
    </row>
    <row r="496" spans="8:28" x14ac:dyDescent="0.3">
      <c r="H496" s="19" t="str">
        <f t="shared" si="92"/>
        <v/>
      </c>
      <c r="I496" s="19" t="str">
        <f t="shared" si="93"/>
        <v/>
      </c>
      <c r="J496" s="27" t="str">
        <f t="shared" si="94"/>
        <v/>
      </c>
      <c r="N496" s="19" t="str">
        <f t="shared" si="95"/>
        <v/>
      </c>
      <c r="O496" t="str">
        <f t="shared" si="96"/>
        <v/>
      </c>
      <c r="Q496" s="27" t="str">
        <f t="shared" si="99"/>
        <v/>
      </c>
      <c r="S496" t="str">
        <f t="shared" si="97"/>
        <v/>
      </c>
      <c r="AA496" s="19" t="str">
        <f t="shared" si="91"/>
        <v/>
      </c>
      <c r="AB496" t="str">
        <f t="shared" si="98"/>
        <v/>
      </c>
    </row>
    <row r="497" spans="8:28" x14ac:dyDescent="0.3">
      <c r="H497" s="19" t="str">
        <f t="shared" si="92"/>
        <v/>
      </c>
      <c r="I497" s="19" t="str">
        <f t="shared" si="93"/>
        <v/>
      </c>
      <c r="J497" s="27" t="str">
        <f t="shared" si="94"/>
        <v/>
      </c>
      <c r="N497" s="19" t="str">
        <f t="shared" si="95"/>
        <v/>
      </c>
      <c r="O497" t="str">
        <f t="shared" si="96"/>
        <v/>
      </c>
      <c r="Q497" s="27" t="str">
        <f t="shared" si="99"/>
        <v/>
      </c>
      <c r="S497" t="str">
        <f t="shared" si="97"/>
        <v/>
      </c>
      <c r="AA497" s="19" t="str">
        <f t="shared" si="91"/>
        <v/>
      </c>
      <c r="AB497" t="str">
        <f t="shared" si="98"/>
        <v/>
      </c>
    </row>
    <row r="498" spans="8:28" x14ac:dyDescent="0.3">
      <c r="H498" s="19" t="str">
        <f t="shared" si="92"/>
        <v/>
      </c>
      <c r="I498" s="19" t="str">
        <f t="shared" si="93"/>
        <v/>
      </c>
      <c r="J498" s="27" t="str">
        <f t="shared" si="94"/>
        <v/>
      </c>
      <c r="N498" s="19" t="str">
        <f t="shared" si="95"/>
        <v/>
      </c>
      <c r="O498" t="str">
        <f t="shared" si="96"/>
        <v/>
      </c>
      <c r="Q498" s="27" t="str">
        <f t="shared" si="99"/>
        <v/>
      </c>
      <c r="S498" t="str">
        <f t="shared" si="97"/>
        <v/>
      </c>
      <c r="AA498" s="19" t="str">
        <f t="shared" si="91"/>
        <v/>
      </c>
      <c r="AB498" t="str">
        <f t="shared" si="98"/>
        <v/>
      </c>
    </row>
    <row r="499" spans="8:28" x14ac:dyDescent="0.3">
      <c r="H499" s="19" t="str">
        <f t="shared" si="92"/>
        <v/>
      </c>
      <c r="I499" s="19" t="str">
        <f t="shared" si="93"/>
        <v/>
      </c>
      <c r="J499" s="27" t="str">
        <f t="shared" si="94"/>
        <v/>
      </c>
      <c r="N499" s="19" t="str">
        <f t="shared" si="95"/>
        <v/>
      </c>
      <c r="O499" t="str">
        <f t="shared" si="96"/>
        <v/>
      </c>
      <c r="Q499" s="27" t="str">
        <f t="shared" si="99"/>
        <v/>
      </c>
      <c r="S499" t="str">
        <f t="shared" si="97"/>
        <v/>
      </c>
      <c r="AA499" s="19" t="str">
        <f t="shared" si="91"/>
        <v/>
      </c>
      <c r="AB499" t="str">
        <f t="shared" si="98"/>
        <v/>
      </c>
    </row>
    <row r="500" spans="8:28" x14ac:dyDescent="0.3">
      <c r="H500" s="19" t="str">
        <f t="shared" si="92"/>
        <v/>
      </c>
      <c r="I500" s="19" t="str">
        <f t="shared" si="93"/>
        <v/>
      </c>
      <c r="J500" s="27" t="str">
        <f t="shared" si="94"/>
        <v/>
      </c>
      <c r="N500" s="19" t="str">
        <f t="shared" si="95"/>
        <v/>
      </c>
      <c r="O500" t="str">
        <f t="shared" si="96"/>
        <v/>
      </c>
      <c r="Q500" s="27" t="str">
        <f t="shared" si="99"/>
        <v/>
      </c>
      <c r="S500" t="str">
        <f t="shared" si="97"/>
        <v/>
      </c>
      <c r="AA500" s="19" t="str">
        <f t="shared" si="91"/>
        <v/>
      </c>
      <c r="AB500" t="str">
        <f t="shared" si="98"/>
        <v/>
      </c>
    </row>
    <row r="501" spans="8:28" x14ac:dyDescent="0.3">
      <c r="H501" s="19" t="str">
        <f t="shared" si="92"/>
        <v/>
      </c>
      <c r="I501" s="19" t="str">
        <f t="shared" si="93"/>
        <v/>
      </c>
      <c r="J501" s="27" t="str">
        <f t="shared" si="94"/>
        <v/>
      </c>
      <c r="N501" s="19" t="str">
        <f t="shared" si="95"/>
        <v/>
      </c>
      <c r="O501" t="str">
        <f t="shared" si="96"/>
        <v/>
      </c>
      <c r="Q501" s="27" t="str">
        <f t="shared" si="99"/>
        <v/>
      </c>
      <c r="S501" t="str">
        <f t="shared" si="97"/>
        <v/>
      </c>
      <c r="AA501" s="19" t="str">
        <f t="shared" si="91"/>
        <v/>
      </c>
      <c r="AB501" t="str">
        <f t="shared" si="98"/>
        <v/>
      </c>
    </row>
    <row r="502" spans="8:28" x14ac:dyDescent="0.3">
      <c r="H502" s="19" t="str">
        <f t="shared" si="92"/>
        <v/>
      </c>
      <c r="I502" s="19" t="str">
        <f t="shared" si="93"/>
        <v/>
      </c>
      <c r="J502" s="27" t="str">
        <f t="shared" si="94"/>
        <v/>
      </c>
      <c r="N502" s="19" t="str">
        <f t="shared" si="95"/>
        <v/>
      </c>
      <c r="O502" t="str">
        <f t="shared" si="96"/>
        <v/>
      </c>
      <c r="Q502" s="27" t="str">
        <f t="shared" si="99"/>
        <v/>
      </c>
      <c r="S502" t="str">
        <f t="shared" si="97"/>
        <v/>
      </c>
      <c r="AA502" s="19" t="str">
        <f t="shared" si="91"/>
        <v/>
      </c>
      <c r="AB502" t="str">
        <f t="shared" si="98"/>
        <v/>
      </c>
    </row>
    <row r="503" spans="8:28" x14ac:dyDescent="0.3">
      <c r="H503" s="19" t="str">
        <f t="shared" si="92"/>
        <v/>
      </c>
      <c r="I503" s="19" t="str">
        <f t="shared" si="93"/>
        <v/>
      </c>
      <c r="J503" s="27" t="str">
        <f t="shared" si="94"/>
        <v/>
      </c>
      <c r="N503" s="19" t="str">
        <f t="shared" si="95"/>
        <v/>
      </c>
      <c r="O503" t="str">
        <f t="shared" si="96"/>
        <v/>
      </c>
      <c r="Q503" s="27" t="str">
        <f t="shared" si="99"/>
        <v/>
      </c>
      <c r="S503" t="str">
        <f t="shared" si="97"/>
        <v/>
      </c>
      <c r="AA503" s="19" t="str">
        <f t="shared" si="91"/>
        <v/>
      </c>
      <c r="AB503" t="str">
        <f t="shared" si="98"/>
        <v/>
      </c>
    </row>
    <row r="504" spans="8:28" x14ac:dyDescent="0.3">
      <c r="H504" s="19" t="str">
        <f t="shared" si="92"/>
        <v/>
      </c>
      <c r="I504" s="19" t="str">
        <f t="shared" si="93"/>
        <v/>
      </c>
      <c r="J504" s="27" t="str">
        <f t="shared" si="94"/>
        <v/>
      </c>
      <c r="N504" s="19" t="str">
        <f t="shared" si="95"/>
        <v/>
      </c>
      <c r="O504" t="str">
        <f t="shared" si="96"/>
        <v/>
      </c>
      <c r="Q504" s="27" t="str">
        <f t="shared" si="99"/>
        <v/>
      </c>
      <c r="S504" t="str">
        <f t="shared" si="97"/>
        <v/>
      </c>
      <c r="AA504" s="19" t="str">
        <f t="shared" ref="AA504:AA567" si="100">+IF(Y504="","",AA503+1)</f>
        <v/>
      </c>
      <c r="AB504" t="str">
        <f t="shared" si="98"/>
        <v/>
      </c>
    </row>
    <row r="505" spans="8:28" x14ac:dyDescent="0.3">
      <c r="H505" s="19" t="str">
        <f t="shared" si="92"/>
        <v/>
      </c>
      <c r="I505" s="19" t="str">
        <f t="shared" si="93"/>
        <v/>
      </c>
      <c r="J505" s="27" t="str">
        <f t="shared" si="94"/>
        <v/>
      </c>
      <c r="N505" s="19" t="str">
        <f t="shared" si="95"/>
        <v/>
      </c>
      <c r="O505" t="str">
        <f t="shared" si="96"/>
        <v/>
      </c>
      <c r="Q505" s="27" t="str">
        <f t="shared" si="99"/>
        <v/>
      </c>
      <c r="S505" t="str">
        <f t="shared" si="97"/>
        <v/>
      </c>
      <c r="AA505" s="19" t="str">
        <f t="shared" si="100"/>
        <v/>
      </c>
      <c r="AB505" t="str">
        <f t="shared" si="98"/>
        <v/>
      </c>
    </row>
    <row r="506" spans="8:28" x14ac:dyDescent="0.3">
      <c r="H506" s="19" t="str">
        <f t="shared" si="92"/>
        <v/>
      </c>
      <c r="I506" s="19" t="str">
        <f t="shared" si="93"/>
        <v/>
      </c>
      <c r="J506" s="27" t="str">
        <f t="shared" si="94"/>
        <v/>
      </c>
      <c r="N506" s="19" t="str">
        <f t="shared" si="95"/>
        <v/>
      </c>
      <c r="O506" t="str">
        <f t="shared" si="96"/>
        <v/>
      </c>
      <c r="Q506" s="27" t="str">
        <f t="shared" si="99"/>
        <v/>
      </c>
      <c r="S506" t="str">
        <f t="shared" si="97"/>
        <v/>
      </c>
      <c r="AA506" s="19" t="str">
        <f t="shared" si="100"/>
        <v/>
      </c>
      <c r="AB506" t="str">
        <f t="shared" si="98"/>
        <v/>
      </c>
    </row>
    <row r="507" spans="8:28" x14ac:dyDescent="0.3">
      <c r="H507" s="19" t="str">
        <f t="shared" si="92"/>
        <v/>
      </c>
      <c r="I507" s="19" t="str">
        <f t="shared" si="93"/>
        <v/>
      </c>
      <c r="J507" s="27" t="str">
        <f t="shared" si="94"/>
        <v/>
      </c>
      <c r="N507" s="19" t="str">
        <f t="shared" si="95"/>
        <v/>
      </c>
      <c r="O507" t="str">
        <f t="shared" si="96"/>
        <v/>
      </c>
      <c r="Q507" s="27" t="str">
        <f t="shared" si="99"/>
        <v/>
      </c>
      <c r="S507" t="str">
        <f t="shared" si="97"/>
        <v/>
      </c>
      <c r="AA507" s="19" t="str">
        <f t="shared" si="100"/>
        <v/>
      </c>
      <c r="AB507" t="str">
        <f t="shared" si="98"/>
        <v/>
      </c>
    </row>
    <row r="508" spans="8:28" x14ac:dyDescent="0.3">
      <c r="H508" s="19" t="str">
        <f t="shared" si="92"/>
        <v/>
      </c>
      <c r="I508" s="19" t="str">
        <f t="shared" si="93"/>
        <v/>
      </c>
      <c r="J508" s="27" t="str">
        <f t="shared" si="94"/>
        <v/>
      </c>
      <c r="N508" s="19" t="str">
        <f t="shared" si="95"/>
        <v/>
      </c>
      <c r="O508" t="str">
        <f t="shared" si="96"/>
        <v/>
      </c>
      <c r="Q508" s="27" t="str">
        <f t="shared" si="99"/>
        <v/>
      </c>
      <c r="S508" t="str">
        <f t="shared" si="97"/>
        <v/>
      </c>
      <c r="AA508" s="19" t="str">
        <f t="shared" si="100"/>
        <v/>
      </c>
      <c r="AB508" t="str">
        <f t="shared" si="98"/>
        <v/>
      </c>
    </row>
    <row r="509" spans="8:28" x14ac:dyDescent="0.3">
      <c r="H509" s="19" t="str">
        <f t="shared" si="92"/>
        <v/>
      </c>
      <c r="I509" s="19" t="str">
        <f t="shared" si="93"/>
        <v/>
      </c>
      <c r="J509" s="27" t="str">
        <f t="shared" si="94"/>
        <v/>
      </c>
      <c r="N509" s="19" t="str">
        <f t="shared" si="95"/>
        <v/>
      </c>
      <c r="O509" t="str">
        <f t="shared" si="96"/>
        <v/>
      </c>
      <c r="Q509" s="27" t="str">
        <f t="shared" si="99"/>
        <v/>
      </c>
      <c r="S509" t="str">
        <f t="shared" si="97"/>
        <v/>
      </c>
      <c r="AA509" s="19" t="str">
        <f t="shared" si="100"/>
        <v/>
      </c>
      <c r="AB509" t="str">
        <f t="shared" si="98"/>
        <v/>
      </c>
    </row>
    <row r="510" spans="8:28" x14ac:dyDescent="0.3">
      <c r="H510" s="19" t="str">
        <f t="shared" si="92"/>
        <v/>
      </c>
      <c r="I510" s="19" t="str">
        <f t="shared" si="93"/>
        <v/>
      </c>
      <c r="J510" s="27" t="str">
        <f t="shared" si="94"/>
        <v/>
      </c>
      <c r="N510" s="19" t="str">
        <f t="shared" si="95"/>
        <v/>
      </c>
      <c r="O510" t="str">
        <f t="shared" si="96"/>
        <v/>
      </c>
      <c r="Q510" s="27" t="str">
        <f t="shared" si="99"/>
        <v/>
      </c>
      <c r="S510" t="str">
        <f t="shared" si="97"/>
        <v/>
      </c>
      <c r="AA510" s="19" t="str">
        <f t="shared" si="100"/>
        <v/>
      </c>
      <c r="AB510" t="str">
        <f t="shared" si="98"/>
        <v/>
      </c>
    </row>
    <row r="511" spans="8:28" x14ac:dyDescent="0.3">
      <c r="H511" s="19" t="str">
        <f t="shared" si="92"/>
        <v/>
      </c>
      <c r="I511" s="19" t="str">
        <f t="shared" si="93"/>
        <v/>
      </c>
      <c r="J511" s="27" t="str">
        <f t="shared" si="94"/>
        <v/>
      </c>
      <c r="N511" s="19" t="str">
        <f t="shared" si="95"/>
        <v/>
      </c>
      <c r="O511" t="str">
        <f t="shared" si="96"/>
        <v/>
      </c>
      <c r="Q511" s="27" t="str">
        <f t="shared" si="99"/>
        <v/>
      </c>
      <c r="S511" t="str">
        <f t="shared" si="97"/>
        <v/>
      </c>
      <c r="AA511" s="19" t="str">
        <f t="shared" si="100"/>
        <v/>
      </c>
      <c r="AB511" t="str">
        <f t="shared" si="98"/>
        <v/>
      </c>
    </row>
    <row r="512" spans="8:28" x14ac:dyDescent="0.3">
      <c r="H512" s="19" t="str">
        <f t="shared" si="92"/>
        <v/>
      </c>
      <c r="I512" s="19" t="str">
        <f t="shared" si="93"/>
        <v/>
      </c>
      <c r="J512" s="27" t="str">
        <f t="shared" si="94"/>
        <v/>
      </c>
      <c r="N512" s="19" t="str">
        <f t="shared" si="95"/>
        <v/>
      </c>
      <c r="O512" t="str">
        <f t="shared" si="96"/>
        <v/>
      </c>
      <c r="Q512" s="27" t="str">
        <f t="shared" si="99"/>
        <v/>
      </c>
      <c r="S512" t="str">
        <f t="shared" si="97"/>
        <v/>
      </c>
      <c r="AA512" s="19" t="str">
        <f t="shared" si="100"/>
        <v/>
      </c>
      <c r="AB512" t="str">
        <f t="shared" si="98"/>
        <v/>
      </c>
    </row>
    <row r="513" spans="8:28" x14ac:dyDescent="0.3">
      <c r="H513" s="19" t="str">
        <f t="shared" si="92"/>
        <v/>
      </c>
      <c r="I513" s="19" t="str">
        <f t="shared" si="93"/>
        <v/>
      </c>
      <c r="J513" s="27" t="str">
        <f t="shared" si="94"/>
        <v/>
      </c>
      <c r="N513" s="19" t="str">
        <f t="shared" si="95"/>
        <v/>
      </c>
      <c r="O513" t="str">
        <f t="shared" si="96"/>
        <v/>
      </c>
      <c r="Q513" s="27" t="str">
        <f t="shared" si="99"/>
        <v/>
      </c>
      <c r="S513" t="str">
        <f t="shared" si="97"/>
        <v/>
      </c>
      <c r="AA513" s="19" t="str">
        <f t="shared" si="100"/>
        <v/>
      </c>
      <c r="AB513" t="str">
        <f t="shared" si="98"/>
        <v/>
      </c>
    </row>
    <row r="514" spans="8:28" x14ac:dyDescent="0.3">
      <c r="H514" s="19" t="str">
        <f t="shared" si="92"/>
        <v/>
      </c>
      <c r="I514" s="19" t="str">
        <f t="shared" si="93"/>
        <v/>
      </c>
      <c r="J514" s="27" t="str">
        <f t="shared" si="94"/>
        <v/>
      </c>
      <c r="N514" s="19" t="str">
        <f t="shared" si="95"/>
        <v/>
      </c>
      <c r="O514" t="str">
        <f t="shared" si="96"/>
        <v/>
      </c>
      <c r="Q514" s="27" t="str">
        <f t="shared" si="99"/>
        <v/>
      </c>
      <c r="S514" t="str">
        <f t="shared" si="97"/>
        <v/>
      </c>
      <c r="AA514" s="19" t="str">
        <f t="shared" si="100"/>
        <v/>
      </c>
      <c r="AB514" t="str">
        <f t="shared" si="98"/>
        <v/>
      </c>
    </row>
    <row r="515" spans="8:28" x14ac:dyDescent="0.3">
      <c r="H515" s="19" t="str">
        <f t="shared" si="92"/>
        <v/>
      </c>
      <c r="I515" s="19" t="str">
        <f t="shared" si="93"/>
        <v/>
      </c>
      <c r="J515" s="27" t="str">
        <f t="shared" si="94"/>
        <v/>
      </c>
      <c r="N515" s="19" t="str">
        <f t="shared" si="95"/>
        <v/>
      </c>
      <c r="O515" t="str">
        <f t="shared" si="96"/>
        <v/>
      </c>
      <c r="Q515" s="27" t="str">
        <f t="shared" si="99"/>
        <v/>
      </c>
      <c r="S515" t="str">
        <f t="shared" si="97"/>
        <v/>
      </c>
      <c r="AA515" s="19" t="str">
        <f t="shared" si="100"/>
        <v/>
      </c>
      <c r="AB515" t="str">
        <f t="shared" si="98"/>
        <v/>
      </c>
    </row>
    <row r="516" spans="8:28" x14ac:dyDescent="0.3">
      <c r="H516" s="19" t="str">
        <f t="shared" si="92"/>
        <v/>
      </c>
      <c r="I516" s="19" t="str">
        <f t="shared" si="93"/>
        <v/>
      </c>
      <c r="J516" s="27" t="str">
        <f t="shared" si="94"/>
        <v/>
      </c>
      <c r="N516" s="19" t="str">
        <f t="shared" si="95"/>
        <v/>
      </c>
      <c r="O516" t="str">
        <f t="shared" si="96"/>
        <v/>
      </c>
      <c r="Q516" s="27" t="str">
        <f t="shared" si="99"/>
        <v/>
      </c>
      <c r="S516" t="str">
        <f t="shared" si="97"/>
        <v/>
      </c>
      <c r="AA516" s="19" t="str">
        <f t="shared" si="100"/>
        <v/>
      </c>
      <c r="AB516" t="str">
        <f t="shared" si="98"/>
        <v/>
      </c>
    </row>
    <row r="517" spans="8:28" x14ac:dyDescent="0.3">
      <c r="H517" s="19" t="str">
        <f t="shared" ref="H517:H580" si="101">+IF(G517="","",H516+1)</f>
        <v/>
      </c>
      <c r="I517" s="19" t="str">
        <f t="shared" ref="I517:I580" si="102">+IF(H517="","",I516+1)</f>
        <v/>
      </c>
      <c r="J517" s="27" t="str">
        <f t="shared" ref="J517:J580" si="103">+IF(G517="","","T-"&amp;VLOOKUP(H517,$A$4:$C$46,2,0)+I517-1)</f>
        <v/>
      </c>
      <c r="N517" s="19" t="str">
        <f t="shared" ref="N517:N580" si="104">+IF(L517="","",N516+1)</f>
        <v/>
      </c>
      <c r="O517" t="str">
        <f t="shared" ref="O517:O580" si="105">+IF(L517="","","C-"&amp;VLOOKUP(M517,$A$4:$C$495,2,0)+N517)</f>
        <v/>
      </c>
      <c r="Q517" s="27" t="str">
        <f t="shared" si="99"/>
        <v/>
      </c>
      <c r="S517" t="str">
        <f t="shared" ref="S517:S580" si="106">+Q517</f>
        <v/>
      </c>
      <c r="AA517" s="19" t="str">
        <f t="shared" si="100"/>
        <v/>
      </c>
      <c r="AB517" t="str">
        <f t="shared" ref="AB517:AB580" si="107">+IF(Y517="","","M-"&amp;VLOOKUP(Z517,$A$4:$C$390,2,0)&amp;AA517)</f>
        <v/>
      </c>
    </row>
    <row r="518" spans="8:28" x14ac:dyDescent="0.3">
      <c r="H518" s="19" t="str">
        <f t="shared" si="101"/>
        <v/>
      </c>
      <c r="I518" s="19" t="str">
        <f t="shared" si="102"/>
        <v/>
      </c>
      <c r="J518" s="27" t="str">
        <f t="shared" si="103"/>
        <v/>
      </c>
      <c r="N518" s="19" t="str">
        <f t="shared" si="104"/>
        <v/>
      </c>
      <c r="O518" t="str">
        <f t="shared" si="105"/>
        <v/>
      </c>
      <c r="Q518" s="27" t="str">
        <f t="shared" ref="Q518:Q581" si="108">++IF(R518="","",Q517+1)</f>
        <v/>
      </c>
      <c r="S518" t="str">
        <f t="shared" si="106"/>
        <v/>
      </c>
      <c r="AA518" s="19" t="str">
        <f t="shared" si="100"/>
        <v/>
      </c>
      <c r="AB518" t="str">
        <f t="shared" si="107"/>
        <v/>
      </c>
    </row>
    <row r="519" spans="8:28" x14ac:dyDescent="0.3">
      <c r="H519" s="19" t="str">
        <f t="shared" si="101"/>
        <v/>
      </c>
      <c r="I519" s="19" t="str">
        <f t="shared" si="102"/>
        <v/>
      </c>
      <c r="J519" s="27" t="str">
        <f t="shared" si="103"/>
        <v/>
      </c>
      <c r="N519" s="19" t="str">
        <f t="shared" si="104"/>
        <v/>
      </c>
      <c r="O519" t="str">
        <f t="shared" si="105"/>
        <v/>
      </c>
      <c r="Q519" s="27" t="str">
        <f t="shared" si="108"/>
        <v/>
      </c>
      <c r="S519" t="str">
        <f t="shared" si="106"/>
        <v/>
      </c>
      <c r="AA519" s="19" t="str">
        <f t="shared" si="100"/>
        <v/>
      </c>
      <c r="AB519" t="str">
        <f t="shared" si="107"/>
        <v/>
      </c>
    </row>
    <row r="520" spans="8:28" x14ac:dyDescent="0.3">
      <c r="H520" s="19" t="str">
        <f t="shared" si="101"/>
        <v/>
      </c>
      <c r="I520" s="19" t="str">
        <f t="shared" si="102"/>
        <v/>
      </c>
      <c r="J520" s="27" t="str">
        <f t="shared" si="103"/>
        <v/>
      </c>
      <c r="N520" s="19" t="str">
        <f t="shared" si="104"/>
        <v/>
      </c>
      <c r="O520" t="str">
        <f t="shared" si="105"/>
        <v/>
      </c>
      <c r="Q520" s="27" t="str">
        <f t="shared" si="108"/>
        <v/>
      </c>
      <c r="S520" t="str">
        <f t="shared" si="106"/>
        <v/>
      </c>
      <c r="AA520" s="19" t="str">
        <f t="shared" si="100"/>
        <v/>
      </c>
      <c r="AB520" t="str">
        <f t="shared" si="107"/>
        <v/>
      </c>
    </row>
    <row r="521" spans="8:28" x14ac:dyDescent="0.3">
      <c r="H521" s="19" t="str">
        <f t="shared" si="101"/>
        <v/>
      </c>
      <c r="I521" s="19" t="str">
        <f t="shared" si="102"/>
        <v/>
      </c>
      <c r="J521" s="27" t="str">
        <f t="shared" si="103"/>
        <v/>
      </c>
      <c r="N521" s="19" t="str">
        <f t="shared" si="104"/>
        <v/>
      </c>
      <c r="O521" t="str">
        <f t="shared" si="105"/>
        <v/>
      </c>
      <c r="Q521" s="27" t="str">
        <f t="shared" si="108"/>
        <v/>
      </c>
      <c r="S521" t="str">
        <f t="shared" si="106"/>
        <v/>
      </c>
      <c r="AA521" s="19" t="str">
        <f t="shared" si="100"/>
        <v/>
      </c>
      <c r="AB521" t="str">
        <f t="shared" si="107"/>
        <v/>
      </c>
    </row>
    <row r="522" spans="8:28" x14ac:dyDescent="0.3">
      <c r="H522" s="19" t="str">
        <f t="shared" si="101"/>
        <v/>
      </c>
      <c r="I522" s="19" t="str">
        <f t="shared" si="102"/>
        <v/>
      </c>
      <c r="J522" s="27" t="str">
        <f t="shared" si="103"/>
        <v/>
      </c>
      <c r="N522" s="19" t="str">
        <f t="shared" si="104"/>
        <v/>
      </c>
      <c r="O522" t="str">
        <f t="shared" si="105"/>
        <v/>
      </c>
      <c r="Q522" s="27" t="str">
        <f t="shared" si="108"/>
        <v/>
      </c>
      <c r="S522" t="str">
        <f t="shared" si="106"/>
        <v/>
      </c>
      <c r="AA522" s="19" t="str">
        <f t="shared" si="100"/>
        <v/>
      </c>
      <c r="AB522" t="str">
        <f t="shared" si="107"/>
        <v/>
      </c>
    </row>
    <row r="523" spans="8:28" x14ac:dyDescent="0.3">
      <c r="H523" s="19" t="str">
        <f t="shared" si="101"/>
        <v/>
      </c>
      <c r="I523" s="19" t="str">
        <f t="shared" si="102"/>
        <v/>
      </c>
      <c r="J523" s="27" t="str">
        <f t="shared" si="103"/>
        <v/>
      </c>
      <c r="N523" s="19" t="str">
        <f t="shared" si="104"/>
        <v/>
      </c>
      <c r="O523" t="str">
        <f t="shared" si="105"/>
        <v/>
      </c>
      <c r="Q523" s="27" t="str">
        <f t="shared" si="108"/>
        <v/>
      </c>
      <c r="S523" t="str">
        <f t="shared" si="106"/>
        <v/>
      </c>
      <c r="AA523" s="19" t="str">
        <f t="shared" si="100"/>
        <v/>
      </c>
      <c r="AB523" t="str">
        <f t="shared" si="107"/>
        <v/>
      </c>
    </row>
    <row r="524" spans="8:28" x14ac:dyDescent="0.3">
      <c r="H524" s="19" t="str">
        <f t="shared" si="101"/>
        <v/>
      </c>
      <c r="I524" s="19" t="str">
        <f t="shared" si="102"/>
        <v/>
      </c>
      <c r="J524" s="27" t="str">
        <f t="shared" si="103"/>
        <v/>
      </c>
      <c r="N524" s="19" t="str">
        <f t="shared" si="104"/>
        <v/>
      </c>
      <c r="O524" t="str">
        <f t="shared" si="105"/>
        <v/>
      </c>
      <c r="Q524" s="27" t="str">
        <f t="shared" si="108"/>
        <v/>
      </c>
      <c r="S524" t="str">
        <f t="shared" si="106"/>
        <v/>
      </c>
      <c r="AA524" s="19" t="str">
        <f t="shared" si="100"/>
        <v/>
      </c>
      <c r="AB524" t="str">
        <f t="shared" si="107"/>
        <v/>
      </c>
    </row>
    <row r="525" spans="8:28" x14ac:dyDescent="0.3">
      <c r="H525" s="19" t="str">
        <f t="shared" si="101"/>
        <v/>
      </c>
      <c r="I525" s="19" t="str">
        <f t="shared" si="102"/>
        <v/>
      </c>
      <c r="J525" s="27" t="str">
        <f t="shared" si="103"/>
        <v/>
      </c>
      <c r="N525" s="19" t="str">
        <f t="shared" si="104"/>
        <v/>
      </c>
      <c r="O525" t="str">
        <f t="shared" si="105"/>
        <v/>
      </c>
      <c r="Q525" s="27" t="str">
        <f t="shared" si="108"/>
        <v/>
      </c>
      <c r="S525" t="str">
        <f t="shared" si="106"/>
        <v/>
      </c>
      <c r="AA525" s="19" t="str">
        <f t="shared" si="100"/>
        <v/>
      </c>
      <c r="AB525" t="str">
        <f t="shared" si="107"/>
        <v/>
      </c>
    </row>
    <row r="526" spans="8:28" x14ac:dyDescent="0.3">
      <c r="H526" s="19" t="str">
        <f t="shared" si="101"/>
        <v/>
      </c>
      <c r="I526" s="19" t="str">
        <f t="shared" si="102"/>
        <v/>
      </c>
      <c r="J526" s="27" t="str">
        <f t="shared" si="103"/>
        <v/>
      </c>
      <c r="N526" s="19" t="str">
        <f t="shared" si="104"/>
        <v/>
      </c>
      <c r="O526" t="str">
        <f t="shared" si="105"/>
        <v/>
      </c>
      <c r="Q526" s="27" t="str">
        <f t="shared" si="108"/>
        <v/>
      </c>
      <c r="S526" t="str">
        <f t="shared" si="106"/>
        <v/>
      </c>
      <c r="AA526" s="19" t="str">
        <f t="shared" si="100"/>
        <v/>
      </c>
      <c r="AB526" t="str">
        <f t="shared" si="107"/>
        <v/>
      </c>
    </row>
    <row r="527" spans="8:28" x14ac:dyDescent="0.3">
      <c r="H527" s="19" t="str">
        <f t="shared" si="101"/>
        <v/>
      </c>
      <c r="I527" s="19" t="str">
        <f t="shared" si="102"/>
        <v/>
      </c>
      <c r="J527" s="27" t="str">
        <f t="shared" si="103"/>
        <v/>
      </c>
      <c r="N527" s="19" t="str">
        <f t="shared" si="104"/>
        <v/>
      </c>
      <c r="O527" t="str">
        <f t="shared" si="105"/>
        <v/>
      </c>
      <c r="Q527" s="27" t="str">
        <f t="shared" si="108"/>
        <v/>
      </c>
      <c r="S527" t="str">
        <f t="shared" si="106"/>
        <v/>
      </c>
      <c r="AA527" s="19" t="str">
        <f t="shared" si="100"/>
        <v/>
      </c>
      <c r="AB527" t="str">
        <f t="shared" si="107"/>
        <v/>
      </c>
    </row>
    <row r="528" spans="8:28" x14ac:dyDescent="0.3">
      <c r="H528" s="19" t="str">
        <f t="shared" si="101"/>
        <v/>
      </c>
      <c r="I528" s="19" t="str">
        <f t="shared" si="102"/>
        <v/>
      </c>
      <c r="J528" s="27" t="str">
        <f t="shared" si="103"/>
        <v/>
      </c>
      <c r="N528" s="19" t="str">
        <f t="shared" si="104"/>
        <v/>
      </c>
      <c r="O528" t="str">
        <f t="shared" si="105"/>
        <v/>
      </c>
      <c r="Q528" s="27" t="str">
        <f t="shared" si="108"/>
        <v/>
      </c>
      <c r="S528" t="str">
        <f t="shared" si="106"/>
        <v/>
      </c>
      <c r="AA528" s="19" t="str">
        <f t="shared" si="100"/>
        <v/>
      </c>
      <c r="AB528" t="str">
        <f t="shared" si="107"/>
        <v/>
      </c>
    </row>
    <row r="529" spans="8:28" x14ac:dyDescent="0.3">
      <c r="H529" s="19" t="str">
        <f t="shared" si="101"/>
        <v/>
      </c>
      <c r="I529" s="19" t="str">
        <f t="shared" si="102"/>
        <v/>
      </c>
      <c r="J529" s="27" t="str">
        <f t="shared" si="103"/>
        <v/>
      </c>
      <c r="N529" s="19" t="str">
        <f t="shared" si="104"/>
        <v/>
      </c>
      <c r="O529" t="str">
        <f t="shared" si="105"/>
        <v/>
      </c>
      <c r="Q529" s="27" t="str">
        <f t="shared" si="108"/>
        <v/>
      </c>
      <c r="S529" t="str">
        <f t="shared" si="106"/>
        <v/>
      </c>
      <c r="AA529" s="19" t="str">
        <f t="shared" si="100"/>
        <v/>
      </c>
      <c r="AB529" t="str">
        <f t="shared" si="107"/>
        <v/>
      </c>
    </row>
    <row r="530" spans="8:28" x14ac:dyDescent="0.3">
      <c r="H530" s="19" t="str">
        <f t="shared" si="101"/>
        <v/>
      </c>
      <c r="I530" s="19" t="str">
        <f t="shared" si="102"/>
        <v/>
      </c>
      <c r="J530" s="27" t="str">
        <f t="shared" si="103"/>
        <v/>
      </c>
      <c r="N530" s="19" t="str">
        <f t="shared" si="104"/>
        <v/>
      </c>
      <c r="O530" t="str">
        <f t="shared" si="105"/>
        <v/>
      </c>
      <c r="Q530" s="27" t="str">
        <f t="shared" si="108"/>
        <v/>
      </c>
      <c r="S530" t="str">
        <f t="shared" si="106"/>
        <v/>
      </c>
      <c r="AA530" s="19" t="str">
        <f t="shared" si="100"/>
        <v/>
      </c>
      <c r="AB530" t="str">
        <f t="shared" si="107"/>
        <v/>
      </c>
    </row>
    <row r="531" spans="8:28" x14ac:dyDescent="0.3">
      <c r="H531" s="19" t="str">
        <f t="shared" si="101"/>
        <v/>
      </c>
      <c r="I531" s="19" t="str">
        <f t="shared" si="102"/>
        <v/>
      </c>
      <c r="J531" s="27" t="str">
        <f t="shared" si="103"/>
        <v/>
      </c>
      <c r="N531" s="19" t="str">
        <f t="shared" si="104"/>
        <v/>
      </c>
      <c r="O531" t="str">
        <f t="shared" si="105"/>
        <v/>
      </c>
      <c r="Q531" s="27" t="str">
        <f t="shared" si="108"/>
        <v/>
      </c>
      <c r="S531" t="str">
        <f t="shared" si="106"/>
        <v/>
      </c>
      <c r="AA531" s="19" t="str">
        <f t="shared" si="100"/>
        <v/>
      </c>
      <c r="AB531" t="str">
        <f t="shared" si="107"/>
        <v/>
      </c>
    </row>
    <row r="532" spans="8:28" x14ac:dyDescent="0.3">
      <c r="H532" s="19" t="str">
        <f t="shared" si="101"/>
        <v/>
      </c>
      <c r="I532" s="19" t="str">
        <f t="shared" si="102"/>
        <v/>
      </c>
      <c r="J532" s="27" t="str">
        <f t="shared" si="103"/>
        <v/>
      </c>
      <c r="N532" s="19" t="str">
        <f t="shared" si="104"/>
        <v/>
      </c>
      <c r="O532" t="str">
        <f t="shared" si="105"/>
        <v/>
      </c>
      <c r="Q532" s="27" t="str">
        <f t="shared" si="108"/>
        <v/>
      </c>
      <c r="S532" t="str">
        <f t="shared" si="106"/>
        <v/>
      </c>
      <c r="AA532" s="19" t="str">
        <f t="shared" si="100"/>
        <v/>
      </c>
      <c r="AB532" t="str">
        <f t="shared" si="107"/>
        <v/>
      </c>
    </row>
    <row r="533" spans="8:28" x14ac:dyDescent="0.3">
      <c r="H533" s="19" t="str">
        <f t="shared" si="101"/>
        <v/>
      </c>
      <c r="I533" s="19" t="str">
        <f t="shared" si="102"/>
        <v/>
      </c>
      <c r="J533" s="27" t="str">
        <f t="shared" si="103"/>
        <v/>
      </c>
      <c r="N533" s="19" t="str">
        <f t="shared" si="104"/>
        <v/>
      </c>
      <c r="O533" t="str">
        <f t="shared" si="105"/>
        <v/>
      </c>
      <c r="Q533" s="27" t="str">
        <f t="shared" si="108"/>
        <v/>
      </c>
      <c r="S533" t="str">
        <f t="shared" si="106"/>
        <v/>
      </c>
      <c r="AA533" s="19" t="str">
        <f t="shared" si="100"/>
        <v/>
      </c>
      <c r="AB533" t="str">
        <f t="shared" si="107"/>
        <v/>
      </c>
    </row>
    <row r="534" spans="8:28" x14ac:dyDescent="0.3">
      <c r="H534" s="19" t="str">
        <f t="shared" si="101"/>
        <v/>
      </c>
      <c r="I534" s="19" t="str">
        <f t="shared" si="102"/>
        <v/>
      </c>
      <c r="J534" s="27" t="str">
        <f t="shared" si="103"/>
        <v/>
      </c>
      <c r="N534" s="19" t="str">
        <f t="shared" si="104"/>
        <v/>
      </c>
      <c r="O534" t="str">
        <f t="shared" si="105"/>
        <v/>
      </c>
      <c r="Q534" s="27" t="str">
        <f t="shared" si="108"/>
        <v/>
      </c>
      <c r="S534" t="str">
        <f t="shared" si="106"/>
        <v/>
      </c>
      <c r="AA534" s="19" t="str">
        <f t="shared" si="100"/>
        <v/>
      </c>
      <c r="AB534" t="str">
        <f t="shared" si="107"/>
        <v/>
      </c>
    </row>
    <row r="535" spans="8:28" x14ac:dyDescent="0.3">
      <c r="H535" s="19" t="str">
        <f t="shared" si="101"/>
        <v/>
      </c>
      <c r="I535" s="19" t="str">
        <f t="shared" si="102"/>
        <v/>
      </c>
      <c r="J535" s="27" t="str">
        <f t="shared" si="103"/>
        <v/>
      </c>
      <c r="N535" s="19" t="str">
        <f t="shared" si="104"/>
        <v/>
      </c>
      <c r="O535" t="str">
        <f t="shared" si="105"/>
        <v/>
      </c>
      <c r="Q535" s="27" t="str">
        <f t="shared" si="108"/>
        <v/>
      </c>
      <c r="S535" t="str">
        <f t="shared" si="106"/>
        <v/>
      </c>
      <c r="AA535" s="19" t="str">
        <f t="shared" si="100"/>
        <v/>
      </c>
      <c r="AB535" t="str">
        <f t="shared" si="107"/>
        <v/>
      </c>
    </row>
    <row r="536" spans="8:28" x14ac:dyDescent="0.3">
      <c r="H536" s="19" t="str">
        <f t="shared" si="101"/>
        <v/>
      </c>
      <c r="I536" s="19" t="str">
        <f t="shared" si="102"/>
        <v/>
      </c>
      <c r="J536" s="27" t="str">
        <f t="shared" si="103"/>
        <v/>
      </c>
      <c r="N536" s="19" t="str">
        <f t="shared" si="104"/>
        <v/>
      </c>
      <c r="O536" t="str">
        <f t="shared" si="105"/>
        <v/>
      </c>
      <c r="Q536" s="27" t="str">
        <f t="shared" si="108"/>
        <v/>
      </c>
      <c r="S536" t="str">
        <f t="shared" si="106"/>
        <v/>
      </c>
      <c r="AA536" s="19" t="str">
        <f t="shared" si="100"/>
        <v/>
      </c>
      <c r="AB536" t="str">
        <f t="shared" si="107"/>
        <v/>
      </c>
    </row>
    <row r="537" spans="8:28" x14ac:dyDescent="0.3">
      <c r="H537" s="19" t="str">
        <f t="shared" si="101"/>
        <v/>
      </c>
      <c r="I537" s="19" t="str">
        <f t="shared" si="102"/>
        <v/>
      </c>
      <c r="J537" s="27" t="str">
        <f t="shared" si="103"/>
        <v/>
      </c>
      <c r="N537" s="19" t="str">
        <f t="shared" si="104"/>
        <v/>
      </c>
      <c r="O537" t="str">
        <f t="shared" si="105"/>
        <v/>
      </c>
      <c r="Q537" s="27" t="str">
        <f t="shared" si="108"/>
        <v/>
      </c>
      <c r="S537" t="str">
        <f t="shared" si="106"/>
        <v/>
      </c>
      <c r="AA537" s="19" t="str">
        <f t="shared" si="100"/>
        <v/>
      </c>
      <c r="AB537" t="str">
        <f t="shared" si="107"/>
        <v/>
      </c>
    </row>
    <row r="538" spans="8:28" x14ac:dyDescent="0.3">
      <c r="H538" s="19" t="str">
        <f t="shared" si="101"/>
        <v/>
      </c>
      <c r="I538" s="19" t="str">
        <f t="shared" si="102"/>
        <v/>
      </c>
      <c r="J538" s="27" t="str">
        <f t="shared" si="103"/>
        <v/>
      </c>
      <c r="N538" s="19" t="str">
        <f t="shared" si="104"/>
        <v/>
      </c>
      <c r="O538" t="str">
        <f t="shared" si="105"/>
        <v/>
      </c>
      <c r="Q538" s="27" t="str">
        <f t="shared" si="108"/>
        <v/>
      </c>
      <c r="S538" t="str">
        <f t="shared" si="106"/>
        <v/>
      </c>
      <c r="AA538" s="19" t="str">
        <f t="shared" si="100"/>
        <v/>
      </c>
      <c r="AB538" t="str">
        <f t="shared" si="107"/>
        <v/>
      </c>
    </row>
    <row r="539" spans="8:28" x14ac:dyDescent="0.3">
      <c r="H539" s="19" t="str">
        <f t="shared" si="101"/>
        <v/>
      </c>
      <c r="I539" s="19" t="str">
        <f t="shared" si="102"/>
        <v/>
      </c>
      <c r="J539" s="27" t="str">
        <f t="shared" si="103"/>
        <v/>
      </c>
      <c r="N539" s="19" t="str">
        <f t="shared" si="104"/>
        <v/>
      </c>
      <c r="O539" t="str">
        <f t="shared" si="105"/>
        <v/>
      </c>
      <c r="Q539" s="27" t="str">
        <f t="shared" si="108"/>
        <v/>
      </c>
      <c r="S539" t="str">
        <f t="shared" si="106"/>
        <v/>
      </c>
      <c r="AA539" s="19" t="str">
        <f t="shared" si="100"/>
        <v/>
      </c>
      <c r="AB539" t="str">
        <f t="shared" si="107"/>
        <v/>
      </c>
    </row>
    <row r="540" spans="8:28" x14ac:dyDescent="0.3">
      <c r="H540" s="19" t="str">
        <f t="shared" si="101"/>
        <v/>
      </c>
      <c r="I540" s="19" t="str">
        <f t="shared" si="102"/>
        <v/>
      </c>
      <c r="J540" s="27" t="str">
        <f t="shared" si="103"/>
        <v/>
      </c>
      <c r="N540" s="19" t="str">
        <f t="shared" si="104"/>
        <v/>
      </c>
      <c r="O540" t="str">
        <f t="shared" si="105"/>
        <v/>
      </c>
      <c r="Q540" s="27" t="str">
        <f t="shared" si="108"/>
        <v/>
      </c>
      <c r="S540" t="str">
        <f t="shared" si="106"/>
        <v/>
      </c>
      <c r="AA540" s="19" t="str">
        <f t="shared" si="100"/>
        <v/>
      </c>
      <c r="AB540" t="str">
        <f t="shared" si="107"/>
        <v/>
      </c>
    </row>
    <row r="541" spans="8:28" x14ac:dyDescent="0.3">
      <c r="H541" s="19" t="str">
        <f t="shared" si="101"/>
        <v/>
      </c>
      <c r="I541" s="19" t="str">
        <f t="shared" si="102"/>
        <v/>
      </c>
      <c r="J541" s="27" t="str">
        <f t="shared" si="103"/>
        <v/>
      </c>
      <c r="N541" s="19" t="str">
        <f t="shared" si="104"/>
        <v/>
      </c>
      <c r="O541" t="str">
        <f t="shared" si="105"/>
        <v/>
      </c>
      <c r="Q541" s="27" t="str">
        <f t="shared" si="108"/>
        <v/>
      </c>
      <c r="S541" t="str">
        <f t="shared" si="106"/>
        <v/>
      </c>
      <c r="AA541" s="19" t="str">
        <f t="shared" si="100"/>
        <v/>
      </c>
      <c r="AB541" t="str">
        <f t="shared" si="107"/>
        <v/>
      </c>
    </row>
    <row r="542" spans="8:28" x14ac:dyDescent="0.3">
      <c r="H542" s="19" t="str">
        <f t="shared" si="101"/>
        <v/>
      </c>
      <c r="I542" s="19" t="str">
        <f t="shared" si="102"/>
        <v/>
      </c>
      <c r="J542" s="27" t="str">
        <f t="shared" si="103"/>
        <v/>
      </c>
      <c r="N542" s="19" t="str">
        <f t="shared" si="104"/>
        <v/>
      </c>
      <c r="O542" t="str">
        <f t="shared" si="105"/>
        <v/>
      </c>
      <c r="Q542" s="27" t="str">
        <f t="shared" si="108"/>
        <v/>
      </c>
      <c r="S542" t="str">
        <f t="shared" si="106"/>
        <v/>
      </c>
      <c r="AA542" s="19" t="str">
        <f t="shared" si="100"/>
        <v/>
      </c>
      <c r="AB542" t="str">
        <f t="shared" si="107"/>
        <v/>
      </c>
    </row>
    <row r="543" spans="8:28" x14ac:dyDescent="0.3">
      <c r="H543" s="19" t="str">
        <f t="shared" si="101"/>
        <v/>
      </c>
      <c r="I543" s="19" t="str">
        <f t="shared" si="102"/>
        <v/>
      </c>
      <c r="J543" s="27" t="str">
        <f t="shared" si="103"/>
        <v/>
      </c>
      <c r="N543" s="19" t="str">
        <f t="shared" si="104"/>
        <v/>
      </c>
      <c r="O543" t="str">
        <f t="shared" si="105"/>
        <v/>
      </c>
      <c r="Q543" s="27" t="str">
        <f t="shared" si="108"/>
        <v/>
      </c>
      <c r="S543" t="str">
        <f t="shared" si="106"/>
        <v/>
      </c>
      <c r="AA543" s="19" t="str">
        <f t="shared" si="100"/>
        <v/>
      </c>
      <c r="AB543" t="str">
        <f t="shared" si="107"/>
        <v/>
      </c>
    </row>
    <row r="544" spans="8:28" x14ac:dyDescent="0.3">
      <c r="H544" s="19" t="str">
        <f t="shared" si="101"/>
        <v/>
      </c>
      <c r="I544" s="19" t="str">
        <f t="shared" si="102"/>
        <v/>
      </c>
      <c r="J544" s="27" t="str">
        <f t="shared" si="103"/>
        <v/>
      </c>
      <c r="N544" s="19" t="str">
        <f t="shared" si="104"/>
        <v/>
      </c>
      <c r="O544" t="str">
        <f t="shared" si="105"/>
        <v/>
      </c>
      <c r="Q544" s="27" t="str">
        <f t="shared" si="108"/>
        <v/>
      </c>
      <c r="S544" t="str">
        <f t="shared" si="106"/>
        <v/>
      </c>
      <c r="AA544" s="19" t="str">
        <f t="shared" si="100"/>
        <v/>
      </c>
      <c r="AB544" t="str">
        <f t="shared" si="107"/>
        <v/>
      </c>
    </row>
    <row r="545" spans="8:28" x14ac:dyDescent="0.3">
      <c r="H545" s="19" t="str">
        <f t="shared" si="101"/>
        <v/>
      </c>
      <c r="I545" s="19" t="str">
        <f t="shared" si="102"/>
        <v/>
      </c>
      <c r="J545" s="27" t="str">
        <f t="shared" si="103"/>
        <v/>
      </c>
      <c r="N545" s="19" t="str">
        <f t="shared" si="104"/>
        <v/>
      </c>
      <c r="O545" t="str">
        <f t="shared" si="105"/>
        <v/>
      </c>
      <c r="Q545" s="27" t="str">
        <f t="shared" si="108"/>
        <v/>
      </c>
      <c r="S545" t="str">
        <f t="shared" si="106"/>
        <v/>
      </c>
      <c r="AA545" s="19" t="str">
        <f t="shared" si="100"/>
        <v/>
      </c>
      <c r="AB545" t="str">
        <f t="shared" si="107"/>
        <v/>
      </c>
    </row>
    <row r="546" spans="8:28" x14ac:dyDescent="0.3">
      <c r="H546" s="19" t="str">
        <f t="shared" si="101"/>
        <v/>
      </c>
      <c r="I546" s="19" t="str">
        <f t="shared" si="102"/>
        <v/>
      </c>
      <c r="J546" s="27" t="str">
        <f t="shared" si="103"/>
        <v/>
      </c>
      <c r="N546" s="19" t="str">
        <f t="shared" si="104"/>
        <v/>
      </c>
      <c r="O546" t="str">
        <f t="shared" si="105"/>
        <v/>
      </c>
      <c r="Q546" s="27" t="str">
        <f t="shared" si="108"/>
        <v/>
      </c>
      <c r="S546" t="str">
        <f t="shared" si="106"/>
        <v/>
      </c>
      <c r="AA546" s="19" t="str">
        <f t="shared" si="100"/>
        <v/>
      </c>
      <c r="AB546" t="str">
        <f t="shared" si="107"/>
        <v/>
      </c>
    </row>
    <row r="547" spans="8:28" x14ac:dyDescent="0.3">
      <c r="H547" s="19" t="str">
        <f t="shared" si="101"/>
        <v/>
      </c>
      <c r="I547" s="19" t="str">
        <f t="shared" si="102"/>
        <v/>
      </c>
      <c r="J547" s="27" t="str">
        <f t="shared" si="103"/>
        <v/>
      </c>
      <c r="N547" s="19" t="str">
        <f t="shared" si="104"/>
        <v/>
      </c>
      <c r="O547" t="str">
        <f t="shared" si="105"/>
        <v/>
      </c>
      <c r="Q547" s="27" t="str">
        <f t="shared" si="108"/>
        <v/>
      </c>
      <c r="S547" t="str">
        <f t="shared" si="106"/>
        <v/>
      </c>
      <c r="AA547" s="19" t="str">
        <f t="shared" si="100"/>
        <v/>
      </c>
      <c r="AB547" t="str">
        <f t="shared" si="107"/>
        <v/>
      </c>
    </row>
    <row r="548" spans="8:28" x14ac:dyDescent="0.3">
      <c r="H548" s="19" t="str">
        <f t="shared" si="101"/>
        <v/>
      </c>
      <c r="I548" s="19" t="str">
        <f t="shared" si="102"/>
        <v/>
      </c>
      <c r="J548" s="27" t="str">
        <f t="shared" si="103"/>
        <v/>
      </c>
      <c r="N548" s="19" t="str">
        <f t="shared" si="104"/>
        <v/>
      </c>
      <c r="O548" t="str">
        <f t="shared" si="105"/>
        <v/>
      </c>
      <c r="Q548" s="27" t="str">
        <f t="shared" si="108"/>
        <v/>
      </c>
      <c r="S548" t="str">
        <f t="shared" si="106"/>
        <v/>
      </c>
      <c r="AA548" s="19" t="str">
        <f t="shared" si="100"/>
        <v/>
      </c>
      <c r="AB548" t="str">
        <f t="shared" si="107"/>
        <v/>
      </c>
    </row>
    <row r="549" spans="8:28" x14ac:dyDescent="0.3">
      <c r="H549" s="19" t="str">
        <f t="shared" si="101"/>
        <v/>
      </c>
      <c r="I549" s="19" t="str">
        <f t="shared" si="102"/>
        <v/>
      </c>
      <c r="J549" s="27" t="str">
        <f t="shared" si="103"/>
        <v/>
      </c>
      <c r="N549" s="19" t="str">
        <f t="shared" si="104"/>
        <v/>
      </c>
      <c r="O549" t="str">
        <f t="shared" si="105"/>
        <v/>
      </c>
      <c r="Q549" s="27" t="str">
        <f t="shared" si="108"/>
        <v/>
      </c>
      <c r="S549" t="str">
        <f t="shared" si="106"/>
        <v/>
      </c>
      <c r="AA549" s="19" t="str">
        <f t="shared" si="100"/>
        <v/>
      </c>
      <c r="AB549" t="str">
        <f t="shared" si="107"/>
        <v/>
      </c>
    </row>
    <row r="550" spans="8:28" x14ac:dyDescent="0.3">
      <c r="H550" s="19" t="str">
        <f t="shared" si="101"/>
        <v/>
      </c>
      <c r="I550" s="19" t="str">
        <f t="shared" si="102"/>
        <v/>
      </c>
      <c r="J550" s="27" t="str">
        <f t="shared" si="103"/>
        <v/>
      </c>
      <c r="N550" s="19" t="str">
        <f t="shared" si="104"/>
        <v/>
      </c>
      <c r="O550" t="str">
        <f t="shared" si="105"/>
        <v/>
      </c>
      <c r="Q550" s="27" t="str">
        <f t="shared" si="108"/>
        <v/>
      </c>
      <c r="S550" t="str">
        <f t="shared" si="106"/>
        <v/>
      </c>
      <c r="AA550" s="19" t="str">
        <f t="shared" si="100"/>
        <v/>
      </c>
      <c r="AB550" t="str">
        <f t="shared" si="107"/>
        <v/>
      </c>
    </row>
    <row r="551" spans="8:28" x14ac:dyDescent="0.3">
      <c r="H551" s="19" t="str">
        <f t="shared" si="101"/>
        <v/>
      </c>
      <c r="I551" s="19" t="str">
        <f t="shared" si="102"/>
        <v/>
      </c>
      <c r="J551" s="27" t="str">
        <f t="shared" si="103"/>
        <v/>
      </c>
      <c r="N551" s="19" t="str">
        <f t="shared" si="104"/>
        <v/>
      </c>
      <c r="O551" t="str">
        <f t="shared" si="105"/>
        <v/>
      </c>
      <c r="Q551" s="27" t="str">
        <f t="shared" si="108"/>
        <v/>
      </c>
      <c r="S551" t="str">
        <f t="shared" si="106"/>
        <v/>
      </c>
      <c r="AA551" s="19" t="str">
        <f t="shared" si="100"/>
        <v/>
      </c>
      <c r="AB551" t="str">
        <f t="shared" si="107"/>
        <v/>
      </c>
    </row>
    <row r="552" spans="8:28" x14ac:dyDescent="0.3">
      <c r="H552" s="19" t="str">
        <f t="shared" si="101"/>
        <v/>
      </c>
      <c r="I552" s="19" t="str">
        <f t="shared" si="102"/>
        <v/>
      </c>
      <c r="J552" s="27" t="str">
        <f t="shared" si="103"/>
        <v/>
      </c>
      <c r="N552" s="19" t="str">
        <f t="shared" si="104"/>
        <v/>
      </c>
      <c r="O552" t="str">
        <f t="shared" si="105"/>
        <v/>
      </c>
      <c r="Q552" s="27" t="str">
        <f t="shared" si="108"/>
        <v/>
      </c>
      <c r="S552" t="str">
        <f t="shared" si="106"/>
        <v/>
      </c>
      <c r="AA552" s="19" t="str">
        <f t="shared" si="100"/>
        <v/>
      </c>
      <c r="AB552" t="str">
        <f t="shared" si="107"/>
        <v/>
      </c>
    </row>
    <row r="553" spans="8:28" x14ac:dyDescent="0.3">
      <c r="H553" s="19" t="str">
        <f t="shared" si="101"/>
        <v/>
      </c>
      <c r="I553" s="19" t="str">
        <f t="shared" si="102"/>
        <v/>
      </c>
      <c r="J553" s="27" t="str">
        <f t="shared" si="103"/>
        <v/>
      </c>
      <c r="N553" s="19" t="str">
        <f t="shared" si="104"/>
        <v/>
      </c>
      <c r="O553" t="str">
        <f t="shared" si="105"/>
        <v/>
      </c>
      <c r="Q553" s="27" t="str">
        <f t="shared" si="108"/>
        <v/>
      </c>
      <c r="S553" t="str">
        <f t="shared" si="106"/>
        <v/>
      </c>
      <c r="AA553" s="19" t="str">
        <f t="shared" si="100"/>
        <v/>
      </c>
      <c r="AB553" t="str">
        <f t="shared" si="107"/>
        <v/>
      </c>
    </row>
    <row r="554" spans="8:28" x14ac:dyDescent="0.3">
      <c r="H554" s="19" t="str">
        <f t="shared" si="101"/>
        <v/>
      </c>
      <c r="I554" s="19" t="str">
        <f t="shared" si="102"/>
        <v/>
      </c>
      <c r="J554" s="27" t="str">
        <f t="shared" si="103"/>
        <v/>
      </c>
      <c r="N554" s="19" t="str">
        <f t="shared" si="104"/>
        <v/>
      </c>
      <c r="O554" t="str">
        <f t="shared" si="105"/>
        <v/>
      </c>
      <c r="Q554" s="27" t="str">
        <f t="shared" si="108"/>
        <v/>
      </c>
      <c r="S554" t="str">
        <f t="shared" si="106"/>
        <v/>
      </c>
      <c r="AA554" s="19" t="str">
        <f t="shared" si="100"/>
        <v/>
      </c>
      <c r="AB554" t="str">
        <f t="shared" si="107"/>
        <v/>
      </c>
    </row>
    <row r="555" spans="8:28" x14ac:dyDescent="0.3">
      <c r="H555" s="19" t="str">
        <f t="shared" si="101"/>
        <v/>
      </c>
      <c r="I555" s="19" t="str">
        <f t="shared" si="102"/>
        <v/>
      </c>
      <c r="J555" s="27" t="str">
        <f t="shared" si="103"/>
        <v/>
      </c>
      <c r="N555" s="19" t="str">
        <f t="shared" si="104"/>
        <v/>
      </c>
      <c r="O555" t="str">
        <f t="shared" si="105"/>
        <v/>
      </c>
      <c r="Q555" s="27" t="str">
        <f t="shared" si="108"/>
        <v/>
      </c>
      <c r="S555" t="str">
        <f t="shared" si="106"/>
        <v/>
      </c>
      <c r="AA555" s="19" t="str">
        <f t="shared" si="100"/>
        <v/>
      </c>
      <c r="AB555" t="str">
        <f t="shared" si="107"/>
        <v/>
      </c>
    </row>
    <row r="556" spans="8:28" x14ac:dyDescent="0.3">
      <c r="H556" s="19" t="str">
        <f t="shared" si="101"/>
        <v/>
      </c>
      <c r="I556" s="19" t="str">
        <f t="shared" si="102"/>
        <v/>
      </c>
      <c r="J556" s="27" t="str">
        <f t="shared" si="103"/>
        <v/>
      </c>
      <c r="N556" s="19" t="str">
        <f t="shared" si="104"/>
        <v/>
      </c>
      <c r="O556" t="str">
        <f t="shared" si="105"/>
        <v/>
      </c>
      <c r="Q556" s="27" t="str">
        <f t="shared" si="108"/>
        <v/>
      </c>
      <c r="S556" t="str">
        <f t="shared" si="106"/>
        <v/>
      </c>
      <c r="AA556" s="19" t="str">
        <f t="shared" si="100"/>
        <v/>
      </c>
      <c r="AB556" t="str">
        <f t="shared" si="107"/>
        <v/>
      </c>
    </row>
    <row r="557" spans="8:28" x14ac:dyDescent="0.3">
      <c r="H557" s="19" t="str">
        <f t="shared" si="101"/>
        <v/>
      </c>
      <c r="I557" s="19" t="str">
        <f t="shared" si="102"/>
        <v/>
      </c>
      <c r="J557" s="27" t="str">
        <f t="shared" si="103"/>
        <v/>
      </c>
      <c r="N557" s="19" t="str">
        <f t="shared" si="104"/>
        <v/>
      </c>
      <c r="O557" t="str">
        <f t="shared" si="105"/>
        <v/>
      </c>
      <c r="Q557" s="27" t="str">
        <f t="shared" si="108"/>
        <v/>
      </c>
      <c r="S557" t="str">
        <f t="shared" si="106"/>
        <v/>
      </c>
      <c r="AA557" s="19" t="str">
        <f t="shared" si="100"/>
        <v/>
      </c>
      <c r="AB557" t="str">
        <f t="shared" si="107"/>
        <v/>
      </c>
    </row>
    <row r="558" spans="8:28" x14ac:dyDescent="0.3">
      <c r="H558" s="19" t="str">
        <f t="shared" si="101"/>
        <v/>
      </c>
      <c r="I558" s="19" t="str">
        <f t="shared" si="102"/>
        <v/>
      </c>
      <c r="J558" s="27" t="str">
        <f t="shared" si="103"/>
        <v/>
      </c>
      <c r="N558" s="19" t="str">
        <f t="shared" si="104"/>
        <v/>
      </c>
      <c r="O558" t="str">
        <f t="shared" si="105"/>
        <v/>
      </c>
      <c r="Q558" s="27" t="str">
        <f t="shared" si="108"/>
        <v/>
      </c>
      <c r="S558" t="str">
        <f t="shared" si="106"/>
        <v/>
      </c>
      <c r="AA558" s="19" t="str">
        <f t="shared" si="100"/>
        <v/>
      </c>
      <c r="AB558" t="str">
        <f t="shared" si="107"/>
        <v/>
      </c>
    </row>
    <row r="559" spans="8:28" x14ac:dyDescent="0.3">
      <c r="H559" s="19" t="str">
        <f t="shared" si="101"/>
        <v/>
      </c>
      <c r="I559" s="19" t="str">
        <f t="shared" si="102"/>
        <v/>
      </c>
      <c r="J559" s="27" t="str">
        <f t="shared" si="103"/>
        <v/>
      </c>
      <c r="N559" s="19" t="str">
        <f t="shared" si="104"/>
        <v/>
      </c>
      <c r="O559" t="str">
        <f t="shared" si="105"/>
        <v/>
      </c>
      <c r="Q559" s="27" t="str">
        <f t="shared" si="108"/>
        <v/>
      </c>
      <c r="S559" t="str">
        <f t="shared" si="106"/>
        <v/>
      </c>
      <c r="AA559" s="19" t="str">
        <f t="shared" si="100"/>
        <v/>
      </c>
      <c r="AB559" t="str">
        <f t="shared" si="107"/>
        <v/>
      </c>
    </row>
    <row r="560" spans="8:28" x14ac:dyDescent="0.3">
      <c r="H560" s="19" t="str">
        <f t="shared" si="101"/>
        <v/>
      </c>
      <c r="I560" s="19" t="str">
        <f t="shared" si="102"/>
        <v/>
      </c>
      <c r="J560" s="27" t="str">
        <f t="shared" si="103"/>
        <v/>
      </c>
      <c r="N560" s="19" t="str">
        <f t="shared" si="104"/>
        <v/>
      </c>
      <c r="O560" t="str">
        <f t="shared" si="105"/>
        <v/>
      </c>
      <c r="Q560" s="27" t="str">
        <f t="shared" si="108"/>
        <v/>
      </c>
      <c r="S560" t="str">
        <f t="shared" si="106"/>
        <v/>
      </c>
      <c r="AA560" s="19" t="str">
        <f t="shared" si="100"/>
        <v/>
      </c>
      <c r="AB560" t="str">
        <f t="shared" si="107"/>
        <v/>
      </c>
    </row>
    <row r="561" spans="8:28" x14ac:dyDescent="0.3">
      <c r="H561" s="19" t="str">
        <f t="shared" si="101"/>
        <v/>
      </c>
      <c r="I561" s="19" t="str">
        <f t="shared" si="102"/>
        <v/>
      </c>
      <c r="J561" s="27" t="str">
        <f t="shared" si="103"/>
        <v/>
      </c>
      <c r="N561" s="19" t="str">
        <f t="shared" si="104"/>
        <v/>
      </c>
      <c r="O561" t="str">
        <f t="shared" si="105"/>
        <v/>
      </c>
      <c r="Q561" s="27" t="str">
        <f t="shared" si="108"/>
        <v/>
      </c>
      <c r="S561" t="str">
        <f t="shared" si="106"/>
        <v/>
      </c>
      <c r="AA561" s="19" t="str">
        <f t="shared" si="100"/>
        <v/>
      </c>
      <c r="AB561" t="str">
        <f t="shared" si="107"/>
        <v/>
      </c>
    </row>
    <row r="562" spans="8:28" x14ac:dyDescent="0.3">
      <c r="H562" s="19" t="str">
        <f t="shared" si="101"/>
        <v/>
      </c>
      <c r="I562" s="19" t="str">
        <f t="shared" si="102"/>
        <v/>
      </c>
      <c r="J562" s="27" t="str">
        <f t="shared" si="103"/>
        <v/>
      </c>
      <c r="N562" s="19" t="str">
        <f t="shared" si="104"/>
        <v/>
      </c>
      <c r="O562" t="str">
        <f t="shared" si="105"/>
        <v/>
      </c>
      <c r="Q562" s="27" t="str">
        <f t="shared" si="108"/>
        <v/>
      </c>
      <c r="S562" t="str">
        <f t="shared" si="106"/>
        <v/>
      </c>
      <c r="AA562" s="19" t="str">
        <f t="shared" si="100"/>
        <v/>
      </c>
      <c r="AB562" t="str">
        <f t="shared" si="107"/>
        <v/>
      </c>
    </row>
    <row r="563" spans="8:28" x14ac:dyDescent="0.3">
      <c r="H563" s="19" t="str">
        <f t="shared" si="101"/>
        <v/>
      </c>
      <c r="I563" s="19" t="str">
        <f t="shared" si="102"/>
        <v/>
      </c>
      <c r="J563" s="27" t="str">
        <f t="shared" si="103"/>
        <v/>
      </c>
      <c r="N563" s="19" t="str">
        <f t="shared" si="104"/>
        <v/>
      </c>
      <c r="O563" t="str">
        <f t="shared" si="105"/>
        <v/>
      </c>
      <c r="Q563" s="27" t="str">
        <f t="shared" si="108"/>
        <v/>
      </c>
      <c r="S563" t="str">
        <f t="shared" si="106"/>
        <v/>
      </c>
      <c r="AA563" s="19" t="str">
        <f t="shared" si="100"/>
        <v/>
      </c>
      <c r="AB563" t="str">
        <f t="shared" si="107"/>
        <v/>
      </c>
    </row>
    <row r="564" spans="8:28" x14ac:dyDescent="0.3">
      <c r="H564" s="19" t="str">
        <f t="shared" si="101"/>
        <v/>
      </c>
      <c r="I564" s="19" t="str">
        <f t="shared" si="102"/>
        <v/>
      </c>
      <c r="J564" s="27" t="str">
        <f t="shared" si="103"/>
        <v/>
      </c>
      <c r="N564" s="19" t="str">
        <f t="shared" si="104"/>
        <v/>
      </c>
      <c r="O564" t="str">
        <f t="shared" si="105"/>
        <v/>
      </c>
      <c r="Q564" s="27" t="str">
        <f t="shared" si="108"/>
        <v/>
      </c>
      <c r="S564" t="str">
        <f t="shared" si="106"/>
        <v/>
      </c>
      <c r="AA564" s="19" t="str">
        <f t="shared" si="100"/>
        <v/>
      </c>
      <c r="AB564" t="str">
        <f t="shared" si="107"/>
        <v/>
      </c>
    </row>
    <row r="565" spans="8:28" x14ac:dyDescent="0.3">
      <c r="H565" s="19" t="str">
        <f t="shared" si="101"/>
        <v/>
      </c>
      <c r="I565" s="19" t="str">
        <f t="shared" si="102"/>
        <v/>
      </c>
      <c r="J565" s="27" t="str">
        <f t="shared" si="103"/>
        <v/>
      </c>
      <c r="N565" s="19" t="str">
        <f t="shared" si="104"/>
        <v/>
      </c>
      <c r="O565" t="str">
        <f t="shared" si="105"/>
        <v/>
      </c>
      <c r="Q565" s="27" t="str">
        <f t="shared" si="108"/>
        <v/>
      </c>
      <c r="S565" t="str">
        <f t="shared" si="106"/>
        <v/>
      </c>
      <c r="AA565" s="19" t="str">
        <f t="shared" si="100"/>
        <v/>
      </c>
      <c r="AB565" t="str">
        <f t="shared" si="107"/>
        <v/>
      </c>
    </row>
    <row r="566" spans="8:28" x14ac:dyDescent="0.3">
      <c r="H566" s="19" t="str">
        <f t="shared" si="101"/>
        <v/>
      </c>
      <c r="I566" s="19" t="str">
        <f t="shared" si="102"/>
        <v/>
      </c>
      <c r="J566" s="27" t="str">
        <f t="shared" si="103"/>
        <v/>
      </c>
      <c r="N566" s="19" t="str">
        <f t="shared" si="104"/>
        <v/>
      </c>
      <c r="O566" t="str">
        <f t="shared" si="105"/>
        <v/>
      </c>
      <c r="Q566" s="27" t="str">
        <f t="shared" si="108"/>
        <v/>
      </c>
      <c r="S566" t="str">
        <f t="shared" si="106"/>
        <v/>
      </c>
      <c r="AA566" s="19" t="str">
        <f t="shared" si="100"/>
        <v/>
      </c>
      <c r="AB566" t="str">
        <f t="shared" si="107"/>
        <v/>
      </c>
    </row>
    <row r="567" spans="8:28" x14ac:dyDescent="0.3">
      <c r="H567" s="19" t="str">
        <f t="shared" si="101"/>
        <v/>
      </c>
      <c r="I567" s="19" t="str">
        <f t="shared" si="102"/>
        <v/>
      </c>
      <c r="J567" s="27" t="str">
        <f t="shared" si="103"/>
        <v/>
      </c>
      <c r="N567" s="19" t="str">
        <f t="shared" si="104"/>
        <v/>
      </c>
      <c r="O567" t="str">
        <f t="shared" si="105"/>
        <v/>
      </c>
      <c r="Q567" s="27" t="str">
        <f t="shared" si="108"/>
        <v/>
      </c>
      <c r="S567" t="str">
        <f t="shared" si="106"/>
        <v/>
      </c>
      <c r="AA567" s="19" t="str">
        <f t="shared" si="100"/>
        <v/>
      </c>
      <c r="AB567" t="str">
        <f t="shared" si="107"/>
        <v/>
      </c>
    </row>
    <row r="568" spans="8:28" x14ac:dyDescent="0.3">
      <c r="H568" s="19" t="str">
        <f t="shared" si="101"/>
        <v/>
      </c>
      <c r="I568" s="19" t="str">
        <f t="shared" si="102"/>
        <v/>
      </c>
      <c r="J568" s="27" t="str">
        <f t="shared" si="103"/>
        <v/>
      </c>
      <c r="N568" s="19" t="str">
        <f t="shared" si="104"/>
        <v/>
      </c>
      <c r="O568" t="str">
        <f t="shared" si="105"/>
        <v/>
      </c>
      <c r="Q568" s="27" t="str">
        <f t="shared" si="108"/>
        <v/>
      </c>
      <c r="S568" t="str">
        <f t="shared" si="106"/>
        <v/>
      </c>
      <c r="AA568" s="19" t="str">
        <f t="shared" ref="AA568:AA631" si="109">+IF(Y568="","",AA567+1)</f>
        <v/>
      </c>
      <c r="AB568" t="str">
        <f t="shared" si="107"/>
        <v/>
      </c>
    </row>
    <row r="569" spans="8:28" x14ac:dyDescent="0.3">
      <c r="H569" s="19" t="str">
        <f t="shared" si="101"/>
        <v/>
      </c>
      <c r="I569" s="19" t="str">
        <f t="shared" si="102"/>
        <v/>
      </c>
      <c r="J569" s="27" t="str">
        <f t="shared" si="103"/>
        <v/>
      </c>
      <c r="N569" s="19" t="str">
        <f t="shared" si="104"/>
        <v/>
      </c>
      <c r="O569" t="str">
        <f t="shared" si="105"/>
        <v/>
      </c>
      <c r="Q569" s="27" t="str">
        <f t="shared" si="108"/>
        <v/>
      </c>
      <c r="S569" t="str">
        <f t="shared" si="106"/>
        <v/>
      </c>
      <c r="AA569" s="19" t="str">
        <f t="shared" si="109"/>
        <v/>
      </c>
      <c r="AB569" t="str">
        <f t="shared" si="107"/>
        <v/>
      </c>
    </row>
    <row r="570" spans="8:28" x14ac:dyDescent="0.3">
      <c r="H570" s="19" t="str">
        <f t="shared" si="101"/>
        <v/>
      </c>
      <c r="I570" s="19" t="str">
        <f t="shared" si="102"/>
        <v/>
      </c>
      <c r="J570" s="27" t="str">
        <f t="shared" si="103"/>
        <v/>
      </c>
      <c r="N570" s="19" t="str">
        <f t="shared" si="104"/>
        <v/>
      </c>
      <c r="O570" t="str">
        <f t="shared" si="105"/>
        <v/>
      </c>
      <c r="Q570" s="27" t="str">
        <f t="shared" si="108"/>
        <v/>
      </c>
      <c r="S570" t="str">
        <f t="shared" si="106"/>
        <v/>
      </c>
      <c r="AA570" s="19" t="str">
        <f t="shared" si="109"/>
        <v/>
      </c>
      <c r="AB570" t="str">
        <f t="shared" si="107"/>
        <v/>
      </c>
    </row>
    <row r="571" spans="8:28" x14ac:dyDescent="0.3">
      <c r="H571" s="19" t="str">
        <f t="shared" si="101"/>
        <v/>
      </c>
      <c r="I571" s="19" t="str">
        <f t="shared" si="102"/>
        <v/>
      </c>
      <c r="J571" s="27" t="str">
        <f t="shared" si="103"/>
        <v/>
      </c>
      <c r="N571" s="19" t="str">
        <f t="shared" si="104"/>
        <v/>
      </c>
      <c r="O571" t="str">
        <f t="shared" si="105"/>
        <v/>
      </c>
      <c r="Q571" s="27" t="str">
        <f t="shared" si="108"/>
        <v/>
      </c>
      <c r="S571" t="str">
        <f t="shared" si="106"/>
        <v/>
      </c>
      <c r="AA571" s="19" t="str">
        <f t="shared" si="109"/>
        <v/>
      </c>
      <c r="AB571" t="str">
        <f t="shared" si="107"/>
        <v/>
      </c>
    </row>
    <row r="572" spans="8:28" x14ac:dyDescent="0.3">
      <c r="H572" s="19" t="str">
        <f t="shared" si="101"/>
        <v/>
      </c>
      <c r="I572" s="19" t="str">
        <f t="shared" si="102"/>
        <v/>
      </c>
      <c r="J572" s="27" t="str">
        <f t="shared" si="103"/>
        <v/>
      </c>
      <c r="N572" s="19" t="str">
        <f t="shared" si="104"/>
        <v/>
      </c>
      <c r="O572" t="str">
        <f t="shared" si="105"/>
        <v/>
      </c>
      <c r="Q572" s="27" t="str">
        <f t="shared" si="108"/>
        <v/>
      </c>
      <c r="S572" t="str">
        <f t="shared" si="106"/>
        <v/>
      </c>
      <c r="AA572" s="19" t="str">
        <f t="shared" si="109"/>
        <v/>
      </c>
      <c r="AB572" t="str">
        <f t="shared" si="107"/>
        <v/>
      </c>
    </row>
    <row r="573" spans="8:28" x14ac:dyDescent="0.3">
      <c r="H573" s="19" t="str">
        <f t="shared" si="101"/>
        <v/>
      </c>
      <c r="I573" s="19" t="str">
        <f t="shared" si="102"/>
        <v/>
      </c>
      <c r="J573" s="27" t="str">
        <f t="shared" si="103"/>
        <v/>
      </c>
      <c r="N573" s="19" t="str">
        <f t="shared" si="104"/>
        <v/>
      </c>
      <c r="O573" t="str">
        <f t="shared" si="105"/>
        <v/>
      </c>
      <c r="Q573" s="27" t="str">
        <f t="shared" si="108"/>
        <v/>
      </c>
      <c r="S573" t="str">
        <f t="shared" si="106"/>
        <v/>
      </c>
      <c r="AA573" s="19" t="str">
        <f t="shared" si="109"/>
        <v/>
      </c>
      <c r="AB573" t="str">
        <f t="shared" si="107"/>
        <v/>
      </c>
    </row>
    <row r="574" spans="8:28" x14ac:dyDescent="0.3">
      <c r="H574" s="19" t="str">
        <f t="shared" si="101"/>
        <v/>
      </c>
      <c r="I574" s="19" t="str">
        <f t="shared" si="102"/>
        <v/>
      </c>
      <c r="J574" s="27" t="str">
        <f t="shared" si="103"/>
        <v/>
      </c>
      <c r="N574" s="19" t="str">
        <f t="shared" si="104"/>
        <v/>
      </c>
      <c r="O574" t="str">
        <f t="shared" si="105"/>
        <v/>
      </c>
      <c r="Q574" s="27" t="str">
        <f t="shared" si="108"/>
        <v/>
      </c>
      <c r="S574" t="str">
        <f t="shared" si="106"/>
        <v/>
      </c>
      <c r="AA574" s="19" t="str">
        <f t="shared" si="109"/>
        <v/>
      </c>
      <c r="AB574" t="str">
        <f t="shared" si="107"/>
        <v/>
      </c>
    </row>
    <row r="575" spans="8:28" x14ac:dyDescent="0.3">
      <c r="H575" s="19" t="str">
        <f t="shared" si="101"/>
        <v/>
      </c>
      <c r="I575" s="19" t="str">
        <f t="shared" si="102"/>
        <v/>
      </c>
      <c r="J575" s="27" t="str">
        <f t="shared" si="103"/>
        <v/>
      </c>
      <c r="N575" s="19" t="str">
        <f t="shared" si="104"/>
        <v/>
      </c>
      <c r="O575" t="str">
        <f t="shared" si="105"/>
        <v/>
      </c>
      <c r="Q575" s="27" t="str">
        <f t="shared" si="108"/>
        <v/>
      </c>
      <c r="S575" t="str">
        <f t="shared" si="106"/>
        <v/>
      </c>
      <c r="AA575" s="19" t="str">
        <f t="shared" si="109"/>
        <v/>
      </c>
      <c r="AB575" t="str">
        <f t="shared" si="107"/>
        <v/>
      </c>
    </row>
    <row r="576" spans="8:28" x14ac:dyDescent="0.3">
      <c r="H576" s="19" t="str">
        <f t="shared" si="101"/>
        <v/>
      </c>
      <c r="I576" s="19" t="str">
        <f t="shared" si="102"/>
        <v/>
      </c>
      <c r="J576" s="27" t="str">
        <f t="shared" si="103"/>
        <v/>
      </c>
      <c r="N576" s="19" t="str">
        <f t="shared" si="104"/>
        <v/>
      </c>
      <c r="O576" t="str">
        <f t="shared" si="105"/>
        <v/>
      </c>
      <c r="Q576" s="27" t="str">
        <f t="shared" si="108"/>
        <v/>
      </c>
      <c r="S576" t="str">
        <f t="shared" si="106"/>
        <v/>
      </c>
      <c r="AA576" s="19" t="str">
        <f t="shared" si="109"/>
        <v/>
      </c>
      <c r="AB576" t="str">
        <f t="shared" si="107"/>
        <v/>
      </c>
    </row>
    <row r="577" spans="8:28" x14ac:dyDescent="0.3">
      <c r="H577" s="19" t="str">
        <f t="shared" si="101"/>
        <v/>
      </c>
      <c r="I577" s="19" t="str">
        <f t="shared" si="102"/>
        <v/>
      </c>
      <c r="J577" s="27" t="str">
        <f t="shared" si="103"/>
        <v/>
      </c>
      <c r="N577" s="19" t="str">
        <f t="shared" si="104"/>
        <v/>
      </c>
      <c r="O577" t="str">
        <f t="shared" si="105"/>
        <v/>
      </c>
      <c r="Q577" s="27" t="str">
        <f t="shared" si="108"/>
        <v/>
      </c>
      <c r="S577" t="str">
        <f t="shared" si="106"/>
        <v/>
      </c>
      <c r="AA577" s="19" t="str">
        <f t="shared" si="109"/>
        <v/>
      </c>
      <c r="AB577" t="str">
        <f t="shared" si="107"/>
        <v/>
      </c>
    </row>
    <row r="578" spans="8:28" x14ac:dyDescent="0.3">
      <c r="H578" s="19" t="str">
        <f t="shared" si="101"/>
        <v/>
      </c>
      <c r="I578" s="19" t="str">
        <f t="shared" si="102"/>
        <v/>
      </c>
      <c r="J578" s="27" t="str">
        <f t="shared" si="103"/>
        <v/>
      </c>
      <c r="N578" s="19" t="str">
        <f t="shared" si="104"/>
        <v/>
      </c>
      <c r="O578" t="str">
        <f t="shared" si="105"/>
        <v/>
      </c>
      <c r="Q578" s="27" t="str">
        <f t="shared" si="108"/>
        <v/>
      </c>
      <c r="S578" t="str">
        <f t="shared" si="106"/>
        <v/>
      </c>
      <c r="AA578" s="19" t="str">
        <f t="shared" si="109"/>
        <v/>
      </c>
      <c r="AB578" t="str">
        <f t="shared" si="107"/>
        <v/>
      </c>
    </row>
    <row r="579" spans="8:28" x14ac:dyDescent="0.3">
      <c r="H579" s="19" t="str">
        <f t="shared" si="101"/>
        <v/>
      </c>
      <c r="I579" s="19" t="str">
        <f t="shared" si="102"/>
        <v/>
      </c>
      <c r="J579" s="27" t="str">
        <f t="shared" si="103"/>
        <v/>
      </c>
      <c r="N579" s="19" t="str">
        <f t="shared" si="104"/>
        <v/>
      </c>
      <c r="O579" t="str">
        <f t="shared" si="105"/>
        <v/>
      </c>
      <c r="Q579" s="27" t="str">
        <f t="shared" si="108"/>
        <v/>
      </c>
      <c r="S579" t="str">
        <f t="shared" si="106"/>
        <v/>
      </c>
      <c r="AA579" s="19" t="str">
        <f t="shared" si="109"/>
        <v/>
      </c>
      <c r="AB579" t="str">
        <f t="shared" si="107"/>
        <v/>
      </c>
    </row>
    <row r="580" spans="8:28" x14ac:dyDescent="0.3">
      <c r="H580" s="19" t="str">
        <f t="shared" si="101"/>
        <v/>
      </c>
      <c r="I580" s="19" t="str">
        <f t="shared" si="102"/>
        <v/>
      </c>
      <c r="J580" s="27" t="str">
        <f t="shared" si="103"/>
        <v/>
      </c>
      <c r="N580" s="19" t="str">
        <f t="shared" si="104"/>
        <v/>
      </c>
      <c r="O580" t="str">
        <f t="shared" si="105"/>
        <v/>
      </c>
      <c r="Q580" s="27" t="str">
        <f t="shared" si="108"/>
        <v/>
      </c>
      <c r="S580" t="str">
        <f t="shared" si="106"/>
        <v/>
      </c>
      <c r="AA580" s="19" t="str">
        <f t="shared" si="109"/>
        <v/>
      </c>
      <c r="AB580" t="str">
        <f t="shared" si="107"/>
        <v/>
      </c>
    </row>
    <row r="581" spans="8:28" x14ac:dyDescent="0.3">
      <c r="H581" s="19" t="str">
        <f t="shared" ref="H581:H644" si="110">+IF(G581="","",H580+1)</f>
        <v/>
      </c>
      <c r="I581" s="19" t="str">
        <f t="shared" ref="I581:I644" si="111">+IF(H581="","",I580+1)</f>
        <v/>
      </c>
      <c r="J581" s="27" t="str">
        <f t="shared" ref="J581:J644" si="112">+IF(G581="","","T-"&amp;VLOOKUP(H581,$A$4:$C$46,2,0)+I581-1)</f>
        <v/>
      </c>
      <c r="N581" s="19" t="str">
        <f t="shared" ref="N581:N644" si="113">+IF(L581="","",N580+1)</f>
        <v/>
      </c>
      <c r="O581" t="str">
        <f t="shared" ref="O581:O644" si="114">+IF(L581="","","C-"&amp;VLOOKUP(M581,$A$4:$C$495,2,0)+N581)</f>
        <v/>
      </c>
      <c r="Q581" s="27" t="str">
        <f t="shared" si="108"/>
        <v/>
      </c>
      <c r="S581" t="str">
        <f t="shared" ref="S581:S644" si="115">+Q581</f>
        <v/>
      </c>
      <c r="AA581" s="19" t="str">
        <f t="shared" si="109"/>
        <v/>
      </c>
      <c r="AB581" t="str">
        <f t="shared" ref="AB581:AB644" si="116">+IF(Y581="","","M-"&amp;VLOOKUP(Z581,$A$4:$C$390,2,0)&amp;AA581)</f>
        <v/>
      </c>
    </row>
    <row r="582" spans="8:28" x14ac:dyDescent="0.3">
      <c r="H582" s="19" t="str">
        <f t="shared" si="110"/>
        <v/>
      </c>
      <c r="I582" s="19" t="str">
        <f t="shared" si="111"/>
        <v/>
      </c>
      <c r="J582" s="27" t="str">
        <f t="shared" si="112"/>
        <v/>
      </c>
      <c r="N582" s="19" t="str">
        <f t="shared" si="113"/>
        <v/>
      </c>
      <c r="O582" t="str">
        <f t="shared" si="114"/>
        <v/>
      </c>
      <c r="Q582" s="27" t="str">
        <f t="shared" ref="Q582:Q645" si="117">++IF(R582="","",Q581+1)</f>
        <v/>
      </c>
      <c r="S582" t="str">
        <f t="shared" si="115"/>
        <v/>
      </c>
      <c r="AA582" s="19" t="str">
        <f t="shared" si="109"/>
        <v/>
      </c>
      <c r="AB582" t="str">
        <f t="shared" si="116"/>
        <v/>
      </c>
    </row>
    <row r="583" spans="8:28" x14ac:dyDescent="0.3">
      <c r="H583" s="19" t="str">
        <f t="shared" si="110"/>
        <v/>
      </c>
      <c r="I583" s="19" t="str">
        <f t="shared" si="111"/>
        <v/>
      </c>
      <c r="J583" s="27" t="str">
        <f t="shared" si="112"/>
        <v/>
      </c>
      <c r="N583" s="19" t="str">
        <f t="shared" si="113"/>
        <v/>
      </c>
      <c r="O583" t="str">
        <f t="shared" si="114"/>
        <v/>
      </c>
      <c r="Q583" s="27" t="str">
        <f t="shared" si="117"/>
        <v/>
      </c>
      <c r="S583" t="str">
        <f t="shared" si="115"/>
        <v/>
      </c>
      <c r="AA583" s="19" t="str">
        <f t="shared" si="109"/>
        <v/>
      </c>
      <c r="AB583" t="str">
        <f t="shared" si="116"/>
        <v/>
      </c>
    </row>
    <row r="584" spans="8:28" x14ac:dyDescent="0.3">
      <c r="H584" s="19" t="str">
        <f t="shared" si="110"/>
        <v/>
      </c>
      <c r="I584" s="19" t="str">
        <f t="shared" si="111"/>
        <v/>
      </c>
      <c r="J584" s="27" t="str">
        <f t="shared" si="112"/>
        <v/>
      </c>
      <c r="N584" s="19" t="str">
        <f t="shared" si="113"/>
        <v/>
      </c>
      <c r="O584" t="str">
        <f t="shared" si="114"/>
        <v/>
      </c>
      <c r="Q584" s="27" t="str">
        <f t="shared" si="117"/>
        <v/>
      </c>
      <c r="S584" t="str">
        <f t="shared" si="115"/>
        <v/>
      </c>
      <c r="AA584" s="19" t="str">
        <f t="shared" si="109"/>
        <v/>
      </c>
      <c r="AB584" t="str">
        <f t="shared" si="116"/>
        <v/>
      </c>
    </row>
    <row r="585" spans="8:28" x14ac:dyDescent="0.3">
      <c r="H585" s="19" t="str">
        <f t="shared" si="110"/>
        <v/>
      </c>
      <c r="I585" s="19" t="str">
        <f t="shared" si="111"/>
        <v/>
      </c>
      <c r="J585" s="27" t="str">
        <f t="shared" si="112"/>
        <v/>
      </c>
      <c r="N585" s="19" t="str">
        <f t="shared" si="113"/>
        <v/>
      </c>
      <c r="O585" t="str">
        <f t="shared" si="114"/>
        <v/>
      </c>
      <c r="Q585" s="27" t="str">
        <f t="shared" si="117"/>
        <v/>
      </c>
      <c r="S585" t="str">
        <f t="shared" si="115"/>
        <v/>
      </c>
      <c r="AA585" s="19" t="str">
        <f t="shared" si="109"/>
        <v/>
      </c>
      <c r="AB585" t="str">
        <f t="shared" si="116"/>
        <v/>
      </c>
    </row>
    <row r="586" spans="8:28" x14ac:dyDescent="0.3">
      <c r="H586" s="19" t="str">
        <f t="shared" si="110"/>
        <v/>
      </c>
      <c r="I586" s="19" t="str">
        <f t="shared" si="111"/>
        <v/>
      </c>
      <c r="J586" s="27" t="str">
        <f t="shared" si="112"/>
        <v/>
      </c>
      <c r="N586" s="19" t="str">
        <f t="shared" si="113"/>
        <v/>
      </c>
      <c r="O586" t="str">
        <f t="shared" si="114"/>
        <v/>
      </c>
      <c r="Q586" s="27" t="str">
        <f t="shared" si="117"/>
        <v/>
      </c>
      <c r="S586" t="str">
        <f t="shared" si="115"/>
        <v/>
      </c>
      <c r="AA586" s="19" t="str">
        <f t="shared" si="109"/>
        <v/>
      </c>
      <c r="AB586" t="str">
        <f t="shared" si="116"/>
        <v/>
      </c>
    </row>
    <row r="587" spans="8:28" x14ac:dyDescent="0.3">
      <c r="H587" s="19" t="str">
        <f t="shared" si="110"/>
        <v/>
      </c>
      <c r="I587" s="19" t="str">
        <f t="shared" si="111"/>
        <v/>
      </c>
      <c r="J587" s="27" t="str">
        <f t="shared" si="112"/>
        <v/>
      </c>
      <c r="N587" s="19" t="str">
        <f t="shared" si="113"/>
        <v/>
      </c>
      <c r="O587" t="str">
        <f t="shared" si="114"/>
        <v/>
      </c>
      <c r="Q587" s="27" t="str">
        <f t="shared" si="117"/>
        <v/>
      </c>
      <c r="S587" t="str">
        <f t="shared" si="115"/>
        <v/>
      </c>
      <c r="AA587" s="19" t="str">
        <f t="shared" si="109"/>
        <v/>
      </c>
      <c r="AB587" t="str">
        <f t="shared" si="116"/>
        <v/>
      </c>
    </row>
    <row r="588" spans="8:28" x14ac:dyDescent="0.3">
      <c r="H588" s="19" t="str">
        <f t="shared" si="110"/>
        <v/>
      </c>
      <c r="I588" s="19" t="str">
        <f t="shared" si="111"/>
        <v/>
      </c>
      <c r="J588" s="27" t="str">
        <f t="shared" si="112"/>
        <v/>
      </c>
      <c r="N588" s="19" t="str">
        <f t="shared" si="113"/>
        <v/>
      </c>
      <c r="O588" t="str">
        <f t="shared" si="114"/>
        <v/>
      </c>
      <c r="Q588" s="27" t="str">
        <f t="shared" si="117"/>
        <v/>
      </c>
      <c r="S588" t="str">
        <f t="shared" si="115"/>
        <v/>
      </c>
      <c r="AA588" s="19" t="str">
        <f t="shared" si="109"/>
        <v/>
      </c>
      <c r="AB588" t="str">
        <f t="shared" si="116"/>
        <v/>
      </c>
    </row>
    <row r="589" spans="8:28" x14ac:dyDescent="0.3">
      <c r="H589" s="19" t="str">
        <f t="shared" si="110"/>
        <v/>
      </c>
      <c r="I589" s="19" t="str">
        <f t="shared" si="111"/>
        <v/>
      </c>
      <c r="J589" s="27" t="str">
        <f t="shared" si="112"/>
        <v/>
      </c>
      <c r="N589" s="19" t="str">
        <f t="shared" si="113"/>
        <v/>
      </c>
      <c r="O589" t="str">
        <f t="shared" si="114"/>
        <v/>
      </c>
      <c r="Q589" s="27" t="str">
        <f t="shared" si="117"/>
        <v/>
      </c>
      <c r="S589" t="str">
        <f t="shared" si="115"/>
        <v/>
      </c>
      <c r="AA589" s="19" t="str">
        <f t="shared" si="109"/>
        <v/>
      </c>
      <c r="AB589" t="str">
        <f t="shared" si="116"/>
        <v/>
      </c>
    </row>
    <row r="590" spans="8:28" x14ac:dyDescent="0.3">
      <c r="H590" s="19" t="str">
        <f t="shared" si="110"/>
        <v/>
      </c>
      <c r="I590" s="19" t="str">
        <f t="shared" si="111"/>
        <v/>
      </c>
      <c r="J590" s="27" t="str">
        <f t="shared" si="112"/>
        <v/>
      </c>
      <c r="N590" s="19" t="str">
        <f t="shared" si="113"/>
        <v/>
      </c>
      <c r="O590" t="str">
        <f t="shared" si="114"/>
        <v/>
      </c>
      <c r="Q590" s="27" t="str">
        <f t="shared" si="117"/>
        <v/>
      </c>
      <c r="S590" t="str">
        <f t="shared" si="115"/>
        <v/>
      </c>
      <c r="AA590" s="19" t="str">
        <f t="shared" si="109"/>
        <v/>
      </c>
      <c r="AB590" t="str">
        <f t="shared" si="116"/>
        <v/>
      </c>
    </row>
    <row r="591" spans="8:28" x14ac:dyDescent="0.3">
      <c r="H591" s="19" t="str">
        <f t="shared" si="110"/>
        <v/>
      </c>
      <c r="I591" s="19" t="str">
        <f t="shared" si="111"/>
        <v/>
      </c>
      <c r="J591" s="27" t="str">
        <f t="shared" si="112"/>
        <v/>
      </c>
      <c r="N591" s="19" t="str">
        <f t="shared" si="113"/>
        <v/>
      </c>
      <c r="O591" t="str">
        <f t="shared" si="114"/>
        <v/>
      </c>
      <c r="Q591" s="27" t="str">
        <f t="shared" si="117"/>
        <v/>
      </c>
      <c r="S591" t="str">
        <f t="shared" si="115"/>
        <v/>
      </c>
      <c r="AA591" s="19" t="str">
        <f t="shared" si="109"/>
        <v/>
      </c>
      <c r="AB591" t="str">
        <f t="shared" si="116"/>
        <v/>
      </c>
    </row>
    <row r="592" spans="8:28" x14ac:dyDescent="0.3">
      <c r="H592" s="19" t="str">
        <f t="shared" si="110"/>
        <v/>
      </c>
      <c r="I592" s="19" t="str">
        <f t="shared" si="111"/>
        <v/>
      </c>
      <c r="J592" s="27" t="str">
        <f t="shared" si="112"/>
        <v/>
      </c>
      <c r="N592" s="19" t="str">
        <f t="shared" si="113"/>
        <v/>
      </c>
      <c r="O592" t="str">
        <f t="shared" si="114"/>
        <v/>
      </c>
      <c r="Q592" s="27" t="str">
        <f t="shared" si="117"/>
        <v/>
      </c>
      <c r="S592" t="str">
        <f t="shared" si="115"/>
        <v/>
      </c>
      <c r="AA592" s="19" t="str">
        <f t="shared" si="109"/>
        <v/>
      </c>
      <c r="AB592" t="str">
        <f t="shared" si="116"/>
        <v/>
      </c>
    </row>
    <row r="593" spans="8:28" x14ac:dyDescent="0.3">
      <c r="H593" s="19" t="str">
        <f t="shared" si="110"/>
        <v/>
      </c>
      <c r="I593" s="19" t="str">
        <f t="shared" si="111"/>
        <v/>
      </c>
      <c r="J593" s="27" t="str">
        <f t="shared" si="112"/>
        <v/>
      </c>
      <c r="N593" s="19" t="str">
        <f t="shared" si="113"/>
        <v/>
      </c>
      <c r="O593" t="str">
        <f t="shared" si="114"/>
        <v/>
      </c>
      <c r="Q593" s="27" t="str">
        <f t="shared" si="117"/>
        <v/>
      </c>
      <c r="S593" t="str">
        <f t="shared" si="115"/>
        <v/>
      </c>
      <c r="AA593" s="19" t="str">
        <f t="shared" si="109"/>
        <v/>
      </c>
      <c r="AB593" t="str">
        <f t="shared" si="116"/>
        <v/>
      </c>
    </row>
    <row r="594" spans="8:28" x14ac:dyDescent="0.3">
      <c r="H594" s="19" t="str">
        <f t="shared" si="110"/>
        <v/>
      </c>
      <c r="I594" s="19" t="str">
        <f t="shared" si="111"/>
        <v/>
      </c>
      <c r="J594" s="27" t="str">
        <f t="shared" si="112"/>
        <v/>
      </c>
      <c r="N594" s="19" t="str">
        <f t="shared" si="113"/>
        <v/>
      </c>
      <c r="O594" t="str">
        <f t="shared" si="114"/>
        <v/>
      </c>
      <c r="Q594" s="27" t="str">
        <f t="shared" si="117"/>
        <v/>
      </c>
      <c r="S594" t="str">
        <f t="shared" si="115"/>
        <v/>
      </c>
      <c r="AA594" s="19" t="str">
        <f t="shared" si="109"/>
        <v/>
      </c>
      <c r="AB594" t="str">
        <f t="shared" si="116"/>
        <v/>
      </c>
    </row>
    <row r="595" spans="8:28" x14ac:dyDescent="0.3">
      <c r="H595" s="19" t="str">
        <f t="shared" si="110"/>
        <v/>
      </c>
      <c r="I595" s="19" t="str">
        <f t="shared" si="111"/>
        <v/>
      </c>
      <c r="J595" s="27" t="str">
        <f t="shared" si="112"/>
        <v/>
      </c>
      <c r="N595" s="19" t="str">
        <f t="shared" si="113"/>
        <v/>
      </c>
      <c r="O595" t="str">
        <f t="shared" si="114"/>
        <v/>
      </c>
      <c r="Q595" s="27" t="str">
        <f t="shared" si="117"/>
        <v/>
      </c>
      <c r="S595" t="str">
        <f t="shared" si="115"/>
        <v/>
      </c>
      <c r="AA595" s="19" t="str">
        <f t="shared" si="109"/>
        <v/>
      </c>
      <c r="AB595" t="str">
        <f t="shared" si="116"/>
        <v/>
      </c>
    </row>
    <row r="596" spans="8:28" x14ac:dyDescent="0.3">
      <c r="H596" s="19" t="str">
        <f t="shared" si="110"/>
        <v/>
      </c>
      <c r="I596" s="19" t="str">
        <f t="shared" si="111"/>
        <v/>
      </c>
      <c r="J596" s="27" t="str">
        <f t="shared" si="112"/>
        <v/>
      </c>
      <c r="N596" s="19" t="str">
        <f t="shared" si="113"/>
        <v/>
      </c>
      <c r="O596" t="str">
        <f t="shared" si="114"/>
        <v/>
      </c>
      <c r="Q596" s="27" t="str">
        <f t="shared" si="117"/>
        <v/>
      </c>
      <c r="S596" t="str">
        <f t="shared" si="115"/>
        <v/>
      </c>
      <c r="AA596" s="19" t="str">
        <f t="shared" si="109"/>
        <v/>
      </c>
      <c r="AB596" t="str">
        <f t="shared" si="116"/>
        <v/>
      </c>
    </row>
    <row r="597" spans="8:28" x14ac:dyDescent="0.3">
      <c r="H597" s="19" t="str">
        <f t="shared" si="110"/>
        <v/>
      </c>
      <c r="I597" s="19" t="str">
        <f t="shared" si="111"/>
        <v/>
      </c>
      <c r="J597" s="27" t="str">
        <f t="shared" si="112"/>
        <v/>
      </c>
      <c r="N597" s="19" t="str">
        <f t="shared" si="113"/>
        <v/>
      </c>
      <c r="O597" t="str">
        <f t="shared" si="114"/>
        <v/>
      </c>
      <c r="Q597" s="27" t="str">
        <f t="shared" si="117"/>
        <v/>
      </c>
      <c r="S597" t="str">
        <f t="shared" si="115"/>
        <v/>
      </c>
      <c r="AA597" s="19" t="str">
        <f t="shared" si="109"/>
        <v/>
      </c>
      <c r="AB597" t="str">
        <f t="shared" si="116"/>
        <v/>
      </c>
    </row>
    <row r="598" spans="8:28" x14ac:dyDescent="0.3">
      <c r="H598" s="19" t="str">
        <f t="shared" si="110"/>
        <v/>
      </c>
      <c r="I598" s="19" t="str">
        <f t="shared" si="111"/>
        <v/>
      </c>
      <c r="J598" s="27" t="str">
        <f t="shared" si="112"/>
        <v/>
      </c>
      <c r="N598" s="19" t="str">
        <f t="shared" si="113"/>
        <v/>
      </c>
      <c r="O598" t="str">
        <f t="shared" si="114"/>
        <v/>
      </c>
      <c r="Q598" s="27" t="str">
        <f t="shared" si="117"/>
        <v/>
      </c>
      <c r="S598" t="str">
        <f t="shared" si="115"/>
        <v/>
      </c>
      <c r="AA598" s="19" t="str">
        <f t="shared" si="109"/>
        <v/>
      </c>
      <c r="AB598" t="str">
        <f t="shared" si="116"/>
        <v/>
      </c>
    </row>
    <row r="599" spans="8:28" x14ac:dyDescent="0.3">
      <c r="H599" s="19" t="str">
        <f t="shared" si="110"/>
        <v/>
      </c>
      <c r="I599" s="19" t="str">
        <f t="shared" si="111"/>
        <v/>
      </c>
      <c r="J599" s="27" t="str">
        <f t="shared" si="112"/>
        <v/>
      </c>
      <c r="N599" s="19" t="str">
        <f t="shared" si="113"/>
        <v/>
      </c>
      <c r="O599" t="str">
        <f t="shared" si="114"/>
        <v/>
      </c>
      <c r="Q599" s="27" t="str">
        <f t="shared" si="117"/>
        <v/>
      </c>
      <c r="S599" t="str">
        <f t="shared" si="115"/>
        <v/>
      </c>
      <c r="AA599" s="19" t="str">
        <f t="shared" si="109"/>
        <v/>
      </c>
      <c r="AB599" t="str">
        <f t="shared" si="116"/>
        <v/>
      </c>
    </row>
    <row r="600" spans="8:28" x14ac:dyDescent="0.3">
      <c r="H600" s="19" t="str">
        <f t="shared" si="110"/>
        <v/>
      </c>
      <c r="I600" s="19" t="str">
        <f t="shared" si="111"/>
        <v/>
      </c>
      <c r="J600" s="27" t="str">
        <f t="shared" si="112"/>
        <v/>
      </c>
      <c r="N600" s="19" t="str">
        <f t="shared" si="113"/>
        <v/>
      </c>
      <c r="O600" t="str">
        <f t="shared" si="114"/>
        <v/>
      </c>
      <c r="Q600" s="27" t="str">
        <f t="shared" si="117"/>
        <v/>
      </c>
      <c r="S600" t="str">
        <f t="shared" si="115"/>
        <v/>
      </c>
      <c r="AA600" s="19" t="str">
        <f t="shared" si="109"/>
        <v/>
      </c>
      <c r="AB600" t="str">
        <f t="shared" si="116"/>
        <v/>
      </c>
    </row>
    <row r="601" spans="8:28" x14ac:dyDescent="0.3">
      <c r="H601" s="19" t="str">
        <f t="shared" si="110"/>
        <v/>
      </c>
      <c r="I601" s="19" t="str">
        <f t="shared" si="111"/>
        <v/>
      </c>
      <c r="J601" s="27" t="str">
        <f t="shared" si="112"/>
        <v/>
      </c>
      <c r="N601" s="19" t="str">
        <f t="shared" si="113"/>
        <v/>
      </c>
      <c r="O601" t="str">
        <f t="shared" si="114"/>
        <v/>
      </c>
      <c r="Q601" s="27" t="str">
        <f t="shared" si="117"/>
        <v/>
      </c>
      <c r="S601" t="str">
        <f t="shared" si="115"/>
        <v/>
      </c>
      <c r="AA601" s="19" t="str">
        <f t="shared" si="109"/>
        <v/>
      </c>
      <c r="AB601" t="str">
        <f t="shared" si="116"/>
        <v/>
      </c>
    </row>
    <row r="602" spans="8:28" x14ac:dyDescent="0.3">
      <c r="H602" s="19" t="str">
        <f t="shared" si="110"/>
        <v/>
      </c>
      <c r="I602" s="19" t="str">
        <f t="shared" si="111"/>
        <v/>
      </c>
      <c r="J602" s="27" t="str">
        <f t="shared" si="112"/>
        <v/>
      </c>
      <c r="N602" s="19" t="str">
        <f t="shared" si="113"/>
        <v/>
      </c>
      <c r="O602" t="str">
        <f t="shared" si="114"/>
        <v/>
      </c>
      <c r="Q602" s="27" t="str">
        <f t="shared" si="117"/>
        <v/>
      </c>
      <c r="S602" t="str">
        <f t="shared" si="115"/>
        <v/>
      </c>
      <c r="AA602" s="19" t="str">
        <f t="shared" si="109"/>
        <v/>
      </c>
      <c r="AB602" t="str">
        <f t="shared" si="116"/>
        <v/>
      </c>
    </row>
    <row r="603" spans="8:28" x14ac:dyDescent="0.3">
      <c r="H603" s="19" t="str">
        <f t="shared" si="110"/>
        <v/>
      </c>
      <c r="I603" s="19" t="str">
        <f t="shared" si="111"/>
        <v/>
      </c>
      <c r="J603" s="27" t="str">
        <f t="shared" si="112"/>
        <v/>
      </c>
      <c r="N603" s="19" t="str">
        <f t="shared" si="113"/>
        <v/>
      </c>
      <c r="O603" t="str">
        <f t="shared" si="114"/>
        <v/>
      </c>
      <c r="Q603" s="27" t="str">
        <f t="shared" si="117"/>
        <v/>
      </c>
      <c r="S603" t="str">
        <f t="shared" si="115"/>
        <v/>
      </c>
      <c r="AA603" s="19" t="str">
        <f t="shared" si="109"/>
        <v/>
      </c>
      <c r="AB603" t="str">
        <f t="shared" si="116"/>
        <v/>
      </c>
    </row>
    <row r="604" spans="8:28" x14ac:dyDescent="0.3">
      <c r="H604" s="19" t="str">
        <f t="shared" si="110"/>
        <v/>
      </c>
      <c r="I604" s="19" t="str">
        <f t="shared" si="111"/>
        <v/>
      </c>
      <c r="J604" s="27" t="str">
        <f t="shared" si="112"/>
        <v/>
      </c>
      <c r="N604" s="19" t="str">
        <f t="shared" si="113"/>
        <v/>
      </c>
      <c r="O604" t="str">
        <f t="shared" si="114"/>
        <v/>
      </c>
      <c r="Q604" s="27" t="str">
        <f t="shared" si="117"/>
        <v/>
      </c>
      <c r="S604" t="str">
        <f t="shared" si="115"/>
        <v/>
      </c>
      <c r="AA604" s="19" t="str">
        <f t="shared" si="109"/>
        <v/>
      </c>
      <c r="AB604" t="str">
        <f t="shared" si="116"/>
        <v/>
      </c>
    </row>
    <row r="605" spans="8:28" x14ac:dyDescent="0.3">
      <c r="H605" s="19" t="str">
        <f t="shared" si="110"/>
        <v/>
      </c>
      <c r="I605" s="19" t="str">
        <f t="shared" si="111"/>
        <v/>
      </c>
      <c r="J605" s="27" t="str">
        <f t="shared" si="112"/>
        <v/>
      </c>
      <c r="N605" s="19" t="str">
        <f t="shared" si="113"/>
        <v/>
      </c>
      <c r="O605" t="str">
        <f t="shared" si="114"/>
        <v/>
      </c>
      <c r="Q605" s="27" t="str">
        <f t="shared" si="117"/>
        <v/>
      </c>
      <c r="S605" t="str">
        <f t="shared" si="115"/>
        <v/>
      </c>
      <c r="AA605" s="19" t="str">
        <f t="shared" si="109"/>
        <v/>
      </c>
      <c r="AB605" t="str">
        <f t="shared" si="116"/>
        <v/>
      </c>
    </row>
    <row r="606" spans="8:28" x14ac:dyDescent="0.3">
      <c r="H606" s="19" t="str">
        <f t="shared" si="110"/>
        <v/>
      </c>
      <c r="I606" s="19" t="str">
        <f t="shared" si="111"/>
        <v/>
      </c>
      <c r="J606" s="27" t="str">
        <f t="shared" si="112"/>
        <v/>
      </c>
      <c r="N606" s="19" t="str">
        <f t="shared" si="113"/>
        <v/>
      </c>
      <c r="O606" t="str">
        <f t="shared" si="114"/>
        <v/>
      </c>
      <c r="Q606" s="27" t="str">
        <f t="shared" si="117"/>
        <v/>
      </c>
      <c r="S606" t="str">
        <f t="shared" si="115"/>
        <v/>
      </c>
      <c r="AA606" s="19" t="str">
        <f t="shared" si="109"/>
        <v/>
      </c>
      <c r="AB606" t="str">
        <f t="shared" si="116"/>
        <v/>
      </c>
    </row>
    <row r="607" spans="8:28" x14ac:dyDescent="0.3">
      <c r="H607" s="19" t="str">
        <f t="shared" si="110"/>
        <v/>
      </c>
      <c r="I607" s="19" t="str">
        <f t="shared" si="111"/>
        <v/>
      </c>
      <c r="J607" s="27" t="str">
        <f t="shared" si="112"/>
        <v/>
      </c>
      <c r="N607" s="19" t="str">
        <f t="shared" si="113"/>
        <v/>
      </c>
      <c r="O607" t="str">
        <f t="shared" si="114"/>
        <v/>
      </c>
      <c r="Q607" s="27" t="str">
        <f t="shared" si="117"/>
        <v/>
      </c>
      <c r="S607" t="str">
        <f t="shared" si="115"/>
        <v/>
      </c>
      <c r="AA607" s="19" t="str">
        <f t="shared" si="109"/>
        <v/>
      </c>
      <c r="AB607" t="str">
        <f t="shared" si="116"/>
        <v/>
      </c>
    </row>
    <row r="608" spans="8:28" x14ac:dyDescent="0.3">
      <c r="H608" s="19" t="str">
        <f t="shared" si="110"/>
        <v/>
      </c>
      <c r="I608" s="19" t="str">
        <f t="shared" si="111"/>
        <v/>
      </c>
      <c r="J608" s="27" t="str">
        <f t="shared" si="112"/>
        <v/>
      </c>
      <c r="N608" s="19" t="str">
        <f t="shared" si="113"/>
        <v/>
      </c>
      <c r="O608" t="str">
        <f t="shared" si="114"/>
        <v/>
      </c>
      <c r="Q608" s="27" t="str">
        <f t="shared" si="117"/>
        <v/>
      </c>
      <c r="S608" t="str">
        <f t="shared" si="115"/>
        <v/>
      </c>
      <c r="AA608" s="19" t="str">
        <f t="shared" si="109"/>
        <v/>
      </c>
      <c r="AB608" t="str">
        <f t="shared" si="116"/>
        <v/>
      </c>
    </row>
    <row r="609" spans="8:28" x14ac:dyDescent="0.3">
      <c r="H609" s="19" t="str">
        <f t="shared" si="110"/>
        <v/>
      </c>
      <c r="I609" s="19" t="str">
        <f t="shared" si="111"/>
        <v/>
      </c>
      <c r="J609" s="27" t="str">
        <f t="shared" si="112"/>
        <v/>
      </c>
      <c r="N609" s="19" t="str">
        <f t="shared" si="113"/>
        <v/>
      </c>
      <c r="O609" t="str">
        <f t="shared" si="114"/>
        <v/>
      </c>
      <c r="Q609" s="27" t="str">
        <f t="shared" si="117"/>
        <v/>
      </c>
      <c r="S609" t="str">
        <f t="shared" si="115"/>
        <v/>
      </c>
      <c r="AA609" s="19" t="str">
        <f t="shared" si="109"/>
        <v/>
      </c>
      <c r="AB609" t="str">
        <f t="shared" si="116"/>
        <v/>
      </c>
    </row>
    <row r="610" spans="8:28" x14ac:dyDescent="0.3">
      <c r="H610" s="19" t="str">
        <f t="shared" si="110"/>
        <v/>
      </c>
      <c r="I610" s="19" t="str">
        <f t="shared" si="111"/>
        <v/>
      </c>
      <c r="J610" s="27" t="str">
        <f t="shared" si="112"/>
        <v/>
      </c>
      <c r="N610" s="19" t="str">
        <f t="shared" si="113"/>
        <v/>
      </c>
      <c r="O610" t="str">
        <f t="shared" si="114"/>
        <v/>
      </c>
      <c r="Q610" s="27" t="str">
        <f t="shared" si="117"/>
        <v/>
      </c>
      <c r="S610" t="str">
        <f t="shared" si="115"/>
        <v/>
      </c>
      <c r="AA610" s="19" t="str">
        <f t="shared" si="109"/>
        <v/>
      </c>
      <c r="AB610" t="str">
        <f t="shared" si="116"/>
        <v/>
      </c>
    </row>
    <row r="611" spans="8:28" x14ac:dyDescent="0.3">
      <c r="H611" s="19" t="str">
        <f t="shared" si="110"/>
        <v/>
      </c>
      <c r="I611" s="19" t="str">
        <f t="shared" si="111"/>
        <v/>
      </c>
      <c r="J611" s="27" t="str">
        <f t="shared" si="112"/>
        <v/>
      </c>
      <c r="N611" s="19" t="str">
        <f t="shared" si="113"/>
        <v/>
      </c>
      <c r="O611" t="str">
        <f t="shared" si="114"/>
        <v/>
      </c>
      <c r="Q611" s="27" t="str">
        <f t="shared" si="117"/>
        <v/>
      </c>
      <c r="S611" t="str">
        <f t="shared" si="115"/>
        <v/>
      </c>
      <c r="AA611" s="19" t="str">
        <f t="shared" si="109"/>
        <v/>
      </c>
      <c r="AB611" t="str">
        <f t="shared" si="116"/>
        <v/>
      </c>
    </row>
    <row r="612" spans="8:28" x14ac:dyDescent="0.3">
      <c r="H612" s="19" t="str">
        <f t="shared" si="110"/>
        <v/>
      </c>
      <c r="I612" s="19" t="str">
        <f t="shared" si="111"/>
        <v/>
      </c>
      <c r="J612" s="27" t="str">
        <f t="shared" si="112"/>
        <v/>
      </c>
      <c r="N612" s="19" t="str">
        <f t="shared" si="113"/>
        <v/>
      </c>
      <c r="O612" t="str">
        <f t="shared" si="114"/>
        <v/>
      </c>
      <c r="Q612" s="27" t="str">
        <f t="shared" si="117"/>
        <v/>
      </c>
      <c r="S612" t="str">
        <f t="shared" si="115"/>
        <v/>
      </c>
      <c r="AA612" s="19" t="str">
        <f t="shared" si="109"/>
        <v/>
      </c>
      <c r="AB612" t="str">
        <f t="shared" si="116"/>
        <v/>
      </c>
    </row>
    <row r="613" spans="8:28" x14ac:dyDescent="0.3">
      <c r="H613" s="19" t="str">
        <f t="shared" si="110"/>
        <v/>
      </c>
      <c r="I613" s="19" t="str">
        <f t="shared" si="111"/>
        <v/>
      </c>
      <c r="J613" s="27" t="str">
        <f t="shared" si="112"/>
        <v/>
      </c>
      <c r="N613" s="19" t="str">
        <f t="shared" si="113"/>
        <v/>
      </c>
      <c r="O613" t="str">
        <f t="shared" si="114"/>
        <v/>
      </c>
      <c r="Q613" s="27" t="str">
        <f t="shared" si="117"/>
        <v/>
      </c>
      <c r="S613" t="str">
        <f t="shared" si="115"/>
        <v/>
      </c>
      <c r="AA613" s="19" t="str">
        <f t="shared" si="109"/>
        <v/>
      </c>
      <c r="AB613" t="str">
        <f t="shared" si="116"/>
        <v/>
      </c>
    </row>
    <row r="614" spans="8:28" x14ac:dyDescent="0.3">
      <c r="H614" s="19" t="str">
        <f t="shared" si="110"/>
        <v/>
      </c>
      <c r="I614" s="19" t="str">
        <f t="shared" si="111"/>
        <v/>
      </c>
      <c r="J614" s="27" t="str">
        <f t="shared" si="112"/>
        <v/>
      </c>
      <c r="N614" s="19" t="str">
        <f t="shared" si="113"/>
        <v/>
      </c>
      <c r="O614" t="str">
        <f t="shared" si="114"/>
        <v/>
      </c>
      <c r="Q614" s="27" t="str">
        <f t="shared" si="117"/>
        <v/>
      </c>
      <c r="S614" t="str">
        <f t="shared" si="115"/>
        <v/>
      </c>
      <c r="AA614" s="19" t="str">
        <f t="shared" si="109"/>
        <v/>
      </c>
      <c r="AB614" t="str">
        <f t="shared" si="116"/>
        <v/>
      </c>
    </row>
    <row r="615" spans="8:28" x14ac:dyDescent="0.3">
      <c r="H615" s="19" t="str">
        <f t="shared" si="110"/>
        <v/>
      </c>
      <c r="I615" s="19" t="str">
        <f t="shared" si="111"/>
        <v/>
      </c>
      <c r="J615" s="27" t="str">
        <f t="shared" si="112"/>
        <v/>
      </c>
      <c r="N615" s="19" t="str">
        <f t="shared" si="113"/>
        <v/>
      </c>
      <c r="O615" t="str">
        <f t="shared" si="114"/>
        <v/>
      </c>
      <c r="Q615" s="27" t="str">
        <f t="shared" si="117"/>
        <v/>
      </c>
      <c r="S615" t="str">
        <f t="shared" si="115"/>
        <v/>
      </c>
      <c r="AA615" s="19" t="str">
        <f t="shared" si="109"/>
        <v/>
      </c>
      <c r="AB615" t="str">
        <f t="shared" si="116"/>
        <v/>
      </c>
    </row>
    <row r="616" spans="8:28" x14ac:dyDescent="0.3">
      <c r="H616" s="19" t="str">
        <f t="shared" si="110"/>
        <v/>
      </c>
      <c r="I616" s="19" t="str">
        <f t="shared" si="111"/>
        <v/>
      </c>
      <c r="J616" s="27" t="str">
        <f t="shared" si="112"/>
        <v/>
      </c>
      <c r="N616" s="19" t="str">
        <f t="shared" si="113"/>
        <v/>
      </c>
      <c r="O616" t="str">
        <f t="shared" si="114"/>
        <v/>
      </c>
      <c r="Q616" s="27" t="str">
        <f t="shared" si="117"/>
        <v/>
      </c>
      <c r="S616" t="str">
        <f t="shared" si="115"/>
        <v/>
      </c>
      <c r="AA616" s="19" t="str">
        <f t="shared" si="109"/>
        <v/>
      </c>
      <c r="AB616" t="str">
        <f t="shared" si="116"/>
        <v/>
      </c>
    </row>
    <row r="617" spans="8:28" x14ac:dyDescent="0.3">
      <c r="H617" s="19" t="str">
        <f t="shared" si="110"/>
        <v/>
      </c>
      <c r="I617" s="19" t="str">
        <f t="shared" si="111"/>
        <v/>
      </c>
      <c r="J617" s="27" t="str">
        <f t="shared" si="112"/>
        <v/>
      </c>
      <c r="N617" s="19" t="str">
        <f t="shared" si="113"/>
        <v/>
      </c>
      <c r="O617" t="str">
        <f t="shared" si="114"/>
        <v/>
      </c>
      <c r="Q617" s="27" t="str">
        <f t="shared" si="117"/>
        <v/>
      </c>
      <c r="S617" t="str">
        <f t="shared" si="115"/>
        <v/>
      </c>
      <c r="AA617" s="19" t="str">
        <f t="shared" si="109"/>
        <v/>
      </c>
      <c r="AB617" t="str">
        <f t="shared" si="116"/>
        <v/>
      </c>
    </row>
    <row r="618" spans="8:28" x14ac:dyDescent="0.3">
      <c r="H618" s="19" t="str">
        <f t="shared" si="110"/>
        <v/>
      </c>
      <c r="I618" s="19" t="str">
        <f t="shared" si="111"/>
        <v/>
      </c>
      <c r="J618" s="27" t="str">
        <f t="shared" si="112"/>
        <v/>
      </c>
      <c r="N618" s="19" t="str">
        <f t="shared" si="113"/>
        <v/>
      </c>
      <c r="O618" t="str">
        <f t="shared" si="114"/>
        <v/>
      </c>
      <c r="Q618" s="27" t="str">
        <f t="shared" si="117"/>
        <v/>
      </c>
      <c r="S618" t="str">
        <f t="shared" si="115"/>
        <v/>
      </c>
      <c r="AA618" s="19" t="str">
        <f t="shared" si="109"/>
        <v/>
      </c>
      <c r="AB618" t="str">
        <f t="shared" si="116"/>
        <v/>
      </c>
    </row>
    <row r="619" spans="8:28" x14ac:dyDescent="0.3">
      <c r="H619" s="19" t="str">
        <f t="shared" si="110"/>
        <v/>
      </c>
      <c r="I619" s="19" t="str">
        <f t="shared" si="111"/>
        <v/>
      </c>
      <c r="J619" s="27" t="str">
        <f t="shared" si="112"/>
        <v/>
      </c>
      <c r="N619" s="19" t="str">
        <f t="shared" si="113"/>
        <v/>
      </c>
      <c r="O619" t="str">
        <f t="shared" si="114"/>
        <v/>
      </c>
      <c r="Q619" s="27" t="str">
        <f t="shared" si="117"/>
        <v/>
      </c>
      <c r="S619" t="str">
        <f t="shared" si="115"/>
        <v/>
      </c>
      <c r="AA619" s="19" t="str">
        <f t="shared" si="109"/>
        <v/>
      </c>
      <c r="AB619" t="str">
        <f t="shared" si="116"/>
        <v/>
      </c>
    </row>
    <row r="620" spans="8:28" x14ac:dyDescent="0.3">
      <c r="H620" s="19" t="str">
        <f t="shared" si="110"/>
        <v/>
      </c>
      <c r="I620" s="19" t="str">
        <f t="shared" si="111"/>
        <v/>
      </c>
      <c r="J620" s="27" t="str">
        <f t="shared" si="112"/>
        <v/>
      </c>
      <c r="N620" s="19" t="str">
        <f t="shared" si="113"/>
        <v/>
      </c>
      <c r="O620" t="str">
        <f t="shared" si="114"/>
        <v/>
      </c>
      <c r="Q620" s="27" t="str">
        <f t="shared" si="117"/>
        <v/>
      </c>
      <c r="S620" t="str">
        <f t="shared" si="115"/>
        <v/>
      </c>
      <c r="AA620" s="19" t="str">
        <f t="shared" si="109"/>
        <v/>
      </c>
      <c r="AB620" t="str">
        <f t="shared" si="116"/>
        <v/>
      </c>
    </row>
    <row r="621" spans="8:28" x14ac:dyDescent="0.3">
      <c r="H621" s="19" t="str">
        <f t="shared" si="110"/>
        <v/>
      </c>
      <c r="I621" s="19" t="str">
        <f t="shared" si="111"/>
        <v/>
      </c>
      <c r="J621" s="27" t="str">
        <f t="shared" si="112"/>
        <v/>
      </c>
      <c r="N621" s="19" t="str">
        <f t="shared" si="113"/>
        <v/>
      </c>
      <c r="O621" t="str">
        <f t="shared" si="114"/>
        <v/>
      </c>
      <c r="Q621" s="27" t="str">
        <f t="shared" si="117"/>
        <v/>
      </c>
      <c r="S621" t="str">
        <f t="shared" si="115"/>
        <v/>
      </c>
      <c r="AA621" s="19" t="str">
        <f t="shared" si="109"/>
        <v/>
      </c>
      <c r="AB621" t="str">
        <f t="shared" si="116"/>
        <v/>
      </c>
    </row>
    <row r="622" spans="8:28" x14ac:dyDescent="0.3">
      <c r="H622" s="19" t="str">
        <f t="shared" si="110"/>
        <v/>
      </c>
      <c r="I622" s="19" t="str">
        <f t="shared" si="111"/>
        <v/>
      </c>
      <c r="J622" s="27" t="str">
        <f t="shared" si="112"/>
        <v/>
      </c>
      <c r="N622" s="19" t="str">
        <f t="shared" si="113"/>
        <v/>
      </c>
      <c r="O622" t="str">
        <f t="shared" si="114"/>
        <v/>
      </c>
      <c r="Q622" s="27" t="str">
        <f t="shared" si="117"/>
        <v/>
      </c>
      <c r="S622" t="str">
        <f t="shared" si="115"/>
        <v/>
      </c>
      <c r="AA622" s="19" t="str">
        <f t="shared" si="109"/>
        <v/>
      </c>
      <c r="AB622" t="str">
        <f t="shared" si="116"/>
        <v/>
      </c>
    </row>
    <row r="623" spans="8:28" x14ac:dyDescent="0.3">
      <c r="H623" s="19" t="str">
        <f t="shared" si="110"/>
        <v/>
      </c>
      <c r="I623" s="19" t="str">
        <f t="shared" si="111"/>
        <v/>
      </c>
      <c r="J623" s="27" t="str">
        <f t="shared" si="112"/>
        <v/>
      </c>
      <c r="N623" s="19" t="str">
        <f t="shared" si="113"/>
        <v/>
      </c>
      <c r="O623" t="str">
        <f t="shared" si="114"/>
        <v/>
      </c>
      <c r="Q623" s="27" t="str">
        <f t="shared" si="117"/>
        <v/>
      </c>
      <c r="S623" t="str">
        <f t="shared" si="115"/>
        <v/>
      </c>
      <c r="AA623" s="19" t="str">
        <f t="shared" si="109"/>
        <v/>
      </c>
      <c r="AB623" t="str">
        <f t="shared" si="116"/>
        <v/>
      </c>
    </row>
    <row r="624" spans="8:28" x14ac:dyDescent="0.3">
      <c r="H624" s="19" t="str">
        <f t="shared" si="110"/>
        <v/>
      </c>
      <c r="I624" s="19" t="str">
        <f t="shared" si="111"/>
        <v/>
      </c>
      <c r="J624" s="27" t="str">
        <f t="shared" si="112"/>
        <v/>
      </c>
      <c r="N624" s="19" t="str">
        <f t="shared" si="113"/>
        <v/>
      </c>
      <c r="O624" t="str">
        <f t="shared" si="114"/>
        <v/>
      </c>
      <c r="Q624" s="27" t="str">
        <f t="shared" si="117"/>
        <v/>
      </c>
      <c r="S624" t="str">
        <f t="shared" si="115"/>
        <v/>
      </c>
      <c r="AA624" s="19" t="str">
        <f t="shared" si="109"/>
        <v/>
      </c>
      <c r="AB624" t="str">
        <f t="shared" si="116"/>
        <v/>
      </c>
    </row>
    <row r="625" spans="8:28" x14ac:dyDescent="0.3">
      <c r="H625" s="19" t="str">
        <f t="shared" si="110"/>
        <v/>
      </c>
      <c r="I625" s="19" t="str">
        <f t="shared" si="111"/>
        <v/>
      </c>
      <c r="J625" s="27" t="str">
        <f t="shared" si="112"/>
        <v/>
      </c>
      <c r="N625" s="19" t="str">
        <f t="shared" si="113"/>
        <v/>
      </c>
      <c r="O625" t="str">
        <f t="shared" si="114"/>
        <v/>
      </c>
      <c r="Q625" s="27" t="str">
        <f t="shared" si="117"/>
        <v/>
      </c>
      <c r="S625" t="str">
        <f t="shared" si="115"/>
        <v/>
      </c>
      <c r="AA625" s="19" t="str">
        <f t="shared" si="109"/>
        <v/>
      </c>
      <c r="AB625" t="str">
        <f t="shared" si="116"/>
        <v/>
      </c>
    </row>
    <row r="626" spans="8:28" x14ac:dyDescent="0.3">
      <c r="H626" s="19" t="str">
        <f t="shared" si="110"/>
        <v/>
      </c>
      <c r="I626" s="19" t="str">
        <f t="shared" si="111"/>
        <v/>
      </c>
      <c r="J626" s="27" t="str">
        <f t="shared" si="112"/>
        <v/>
      </c>
      <c r="N626" s="19" t="str">
        <f t="shared" si="113"/>
        <v/>
      </c>
      <c r="O626" t="str">
        <f t="shared" si="114"/>
        <v/>
      </c>
      <c r="Q626" s="27" t="str">
        <f t="shared" si="117"/>
        <v/>
      </c>
      <c r="S626" t="str">
        <f t="shared" si="115"/>
        <v/>
      </c>
      <c r="AA626" s="19" t="str">
        <f t="shared" si="109"/>
        <v/>
      </c>
      <c r="AB626" t="str">
        <f t="shared" si="116"/>
        <v/>
      </c>
    </row>
    <row r="627" spans="8:28" x14ac:dyDescent="0.3">
      <c r="H627" s="19" t="str">
        <f t="shared" si="110"/>
        <v/>
      </c>
      <c r="I627" s="19" t="str">
        <f t="shared" si="111"/>
        <v/>
      </c>
      <c r="J627" s="27" t="str">
        <f t="shared" si="112"/>
        <v/>
      </c>
      <c r="N627" s="19" t="str">
        <f t="shared" si="113"/>
        <v/>
      </c>
      <c r="O627" t="str">
        <f t="shared" si="114"/>
        <v/>
      </c>
      <c r="Q627" s="27" t="str">
        <f t="shared" si="117"/>
        <v/>
      </c>
      <c r="S627" t="str">
        <f t="shared" si="115"/>
        <v/>
      </c>
      <c r="AA627" s="19" t="str">
        <f t="shared" si="109"/>
        <v/>
      </c>
      <c r="AB627" t="str">
        <f t="shared" si="116"/>
        <v/>
      </c>
    </row>
    <row r="628" spans="8:28" x14ac:dyDescent="0.3">
      <c r="H628" s="19" t="str">
        <f t="shared" si="110"/>
        <v/>
      </c>
      <c r="I628" s="19" t="str">
        <f t="shared" si="111"/>
        <v/>
      </c>
      <c r="J628" s="27" t="str">
        <f t="shared" si="112"/>
        <v/>
      </c>
      <c r="N628" s="19" t="str">
        <f t="shared" si="113"/>
        <v/>
      </c>
      <c r="O628" t="str">
        <f t="shared" si="114"/>
        <v/>
      </c>
      <c r="Q628" s="27" t="str">
        <f t="shared" si="117"/>
        <v/>
      </c>
      <c r="S628" t="str">
        <f t="shared" si="115"/>
        <v/>
      </c>
      <c r="AA628" s="19" t="str">
        <f t="shared" si="109"/>
        <v/>
      </c>
      <c r="AB628" t="str">
        <f t="shared" si="116"/>
        <v/>
      </c>
    </row>
    <row r="629" spans="8:28" x14ac:dyDescent="0.3">
      <c r="H629" s="19" t="str">
        <f t="shared" si="110"/>
        <v/>
      </c>
      <c r="I629" s="19" t="str">
        <f t="shared" si="111"/>
        <v/>
      </c>
      <c r="J629" s="27" t="str">
        <f t="shared" si="112"/>
        <v/>
      </c>
      <c r="N629" s="19" t="str">
        <f t="shared" si="113"/>
        <v/>
      </c>
      <c r="O629" t="str">
        <f t="shared" si="114"/>
        <v/>
      </c>
      <c r="Q629" s="27" t="str">
        <f t="shared" si="117"/>
        <v/>
      </c>
      <c r="S629" t="str">
        <f t="shared" si="115"/>
        <v/>
      </c>
      <c r="AA629" s="19" t="str">
        <f t="shared" si="109"/>
        <v/>
      </c>
      <c r="AB629" t="str">
        <f t="shared" si="116"/>
        <v/>
      </c>
    </row>
    <row r="630" spans="8:28" x14ac:dyDescent="0.3">
      <c r="H630" s="19" t="str">
        <f t="shared" si="110"/>
        <v/>
      </c>
      <c r="I630" s="19" t="str">
        <f t="shared" si="111"/>
        <v/>
      </c>
      <c r="J630" s="27" t="str">
        <f t="shared" si="112"/>
        <v/>
      </c>
      <c r="N630" s="19" t="str">
        <f t="shared" si="113"/>
        <v/>
      </c>
      <c r="O630" t="str">
        <f t="shared" si="114"/>
        <v/>
      </c>
      <c r="Q630" s="27" t="str">
        <f t="shared" si="117"/>
        <v/>
      </c>
      <c r="S630" t="str">
        <f t="shared" si="115"/>
        <v/>
      </c>
      <c r="AA630" s="19" t="str">
        <f t="shared" si="109"/>
        <v/>
      </c>
      <c r="AB630" t="str">
        <f t="shared" si="116"/>
        <v/>
      </c>
    </row>
    <row r="631" spans="8:28" x14ac:dyDescent="0.3">
      <c r="H631" s="19" t="str">
        <f t="shared" si="110"/>
        <v/>
      </c>
      <c r="I631" s="19" t="str">
        <f t="shared" si="111"/>
        <v/>
      </c>
      <c r="J631" s="27" t="str">
        <f t="shared" si="112"/>
        <v/>
      </c>
      <c r="N631" s="19" t="str">
        <f t="shared" si="113"/>
        <v/>
      </c>
      <c r="O631" t="str">
        <f t="shared" si="114"/>
        <v/>
      </c>
      <c r="Q631" s="27" t="str">
        <f t="shared" si="117"/>
        <v/>
      </c>
      <c r="S631" t="str">
        <f t="shared" si="115"/>
        <v/>
      </c>
      <c r="AA631" s="19" t="str">
        <f t="shared" si="109"/>
        <v/>
      </c>
      <c r="AB631" t="str">
        <f t="shared" si="116"/>
        <v/>
      </c>
    </row>
    <row r="632" spans="8:28" x14ac:dyDescent="0.3">
      <c r="H632" s="19" t="str">
        <f t="shared" si="110"/>
        <v/>
      </c>
      <c r="I632" s="19" t="str">
        <f t="shared" si="111"/>
        <v/>
      </c>
      <c r="J632" s="27" t="str">
        <f t="shared" si="112"/>
        <v/>
      </c>
      <c r="N632" s="19" t="str">
        <f t="shared" si="113"/>
        <v/>
      </c>
      <c r="O632" t="str">
        <f t="shared" si="114"/>
        <v/>
      </c>
      <c r="Q632" s="27" t="str">
        <f t="shared" si="117"/>
        <v/>
      </c>
      <c r="S632" t="str">
        <f t="shared" si="115"/>
        <v/>
      </c>
      <c r="AA632" s="19" t="str">
        <f t="shared" ref="AA632:AA695" si="118">+IF(Y632="","",AA631+1)</f>
        <v/>
      </c>
      <c r="AB632" t="str">
        <f t="shared" si="116"/>
        <v/>
      </c>
    </row>
    <row r="633" spans="8:28" x14ac:dyDescent="0.3">
      <c r="H633" s="19" t="str">
        <f t="shared" si="110"/>
        <v/>
      </c>
      <c r="I633" s="19" t="str">
        <f t="shared" si="111"/>
        <v/>
      </c>
      <c r="J633" s="27" t="str">
        <f t="shared" si="112"/>
        <v/>
      </c>
      <c r="N633" s="19" t="str">
        <f t="shared" si="113"/>
        <v/>
      </c>
      <c r="O633" t="str">
        <f t="shared" si="114"/>
        <v/>
      </c>
      <c r="Q633" s="27" t="str">
        <f t="shared" si="117"/>
        <v/>
      </c>
      <c r="S633" t="str">
        <f t="shared" si="115"/>
        <v/>
      </c>
      <c r="AA633" s="19" t="str">
        <f t="shared" si="118"/>
        <v/>
      </c>
      <c r="AB633" t="str">
        <f t="shared" si="116"/>
        <v/>
      </c>
    </row>
    <row r="634" spans="8:28" x14ac:dyDescent="0.3">
      <c r="H634" s="19" t="str">
        <f t="shared" si="110"/>
        <v/>
      </c>
      <c r="I634" s="19" t="str">
        <f t="shared" si="111"/>
        <v/>
      </c>
      <c r="J634" s="27" t="str">
        <f t="shared" si="112"/>
        <v/>
      </c>
      <c r="N634" s="19" t="str">
        <f t="shared" si="113"/>
        <v/>
      </c>
      <c r="O634" t="str">
        <f t="shared" si="114"/>
        <v/>
      </c>
      <c r="Q634" s="27" t="str">
        <f t="shared" si="117"/>
        <v/>
      </c>
      <c r="S634" t="str">
        <f t="shared" si="115"/>
        <v/>
      </c>
      <c r="AA634" s="19" t="str">
        <f t="shared" si="118"/>
        <v/>
      </c>
      <c r="AB634" t="str">
        <f t="shared" si="116"/>
        <v/>
      </c>
    </row>
    <row r="635" spans="8:28" x14ac:dyDescent="0.3">
      <c r="H635" s="19" t="str">
        <f t="shared" si="110"/>
        <v/>
      </c>
      <c r="I635" s="19" t="str">
        <f t="shared" si="111"/>
        <v/>
      </c>
      <c r="J635" s="27" t="str">
        <f t="shared" si="112"/>
        <v/>
      </c>
      <c r="N635" s="19" t="str">
        <f t="shared" si="113"/>
        <v/>
      </c>
      <c r="O635" t="str">
        <f t="shared" si="114"/>
        <v/>
      </c>
      <c r="Q635" s="27" t="str">
        <f t="shared" si="117"/>
        <v/>
      </c>
      <c r="S635" t="str">
        <f t="shared" si="115"/>
        <v/>
      </c>
      <c r="AA635" s="19" t="str">
        <f t="shared" si="118"/>
        <v/>
      </c>
      <c r="AB635" t="str">
        <f t="shared" si="116"/>
        <v/>
      </c>
    </row>
    <row r="636" spans="8:28" x14ac:dyDescent="0.3">
      <c r="H636" s="19" t="str">
        <f t="shared" si="110"/>
        <v/>
      </c>
      <c r="I636" s="19" t="str">
        <f t="shared" si="111"/>
        <v/>
      </c>
      <c r="J636" s="27" t="str">
        <f t="shared" si="112"/>
        <v/>
      </c>
      <c r="N636" s="19" t="str">
        <f t="shared" si="113"/>
        <v/>
      </c>
      <c r="O636" t="str">
        <f t="shared" si="114"/>
        <v/>
      </c>
      <c r="Q636" s="27" t="str">
        <f t="shared" si="117"/>
        <v/>
      </c>
      <c r="S636" t="str">
        <f t="shared" si="115"/>
        <v/>
      </c>
      <c r="AA636" s="19" t="str">
        <f t="shared" si="118"/>
        <v/>
      </c>
      <c r="AB636" t="str">
        <f t="shared" si="116"/>
        <v/>
      </c>
    </row>
    <row r="637" spans="8:28" x14ac:dyDescent="0.3">
      <c r="H637" s="19" t="str">
        <f t="shared" si="110"/>
        <v/>
      </c>
      <c r="I637" s="19" t="str">
        <f t="shared" si="111"/>
        <v/>
      </c>
      <c r="J637" s="27" t="str">
        <f t="shared" si="112"/>
        <v/>
      </c>
      <c r="N637" s="19" t="str">
        <f t="shared" si="113"/>
        <v/>
      </c>
      <c r="O637" t="str">
        <f t="shared" si="114"/>
        <v/>
      </c>
      <c r="Q637" s="27" t="str">
        <f t="shared" si="117"/>
        <v/>
      </c>
      <c r="S637" t="str">
        <f t="shared" si="115"/>
        <v/>
      </c>
      <c r="AA637" s="19" t="str">
        <f t="shared" si="118"/>
        <v/>
      </c>
      <c r="AB637" t="str">
        <f t="shared" si="116"/>
        <v/>
      </c>
    </row>
    <row r="638" spans="8:28" x14ac:dyDescent="0.3">
      <c r="H638" s="19" t="str">
        <f t="shared" si="110"/>
        <v/>
      </c>
      <c r="I638" s="19" t="str">
        <f t="shared" si="111"/>
        <v/>
      </c>
      <c r="J638" s="27" t="str">
        <f t="shared" si="112"/>
        <v/>
      </c>
      <c r="N638" s="19" t="str">
        <f t="shared" si="113"/>
        <v/>
      </c>
      <c r="O638" t="str">
        <f t="shared" si="114"/>
        <v/>
      </c>
      <c r="Q638" s="27" t="str">
        <f t="shared" si="117"/>
        <v/>
      </c>
      <c r="S638" t="str">
        <f t="shared" si="115"/>
        <v/>
      </c>
      <c r="AA638" s="19" t="str">
        <f t="shared" si="118"/>
        <v/>
      </c>
      <c r="AB638" t="str">
        <f t="shared" si="116"/>
        <v/>
      </c>
    </row>
    <row r="639" spans="8:28" x14ac:dyDescent="0.3">
      <c r="H639" s="19" t="str">
        <f t="shared" si="110"/>
        <v/>
      </c>
      <c r="I639" s="19" t="str">
        <f t="shared" si="111"/>
        <v/>
      </c>
      <c r="J639" s="27" t="str">
        <f t="shared" si="112"/>
        <v/>
      </c>
      <c r="N639" s="19" t="str">
        <f t="shared" si="113"/>
        <v/>
      </c>
      <c r="O639" t="str">
        <f t="shared" si="114"/>
        <v/>
      </c>
      <c r="Q639" s="27" t="str">
        <f t="shared" si="117"/>
        <v/>
      </c>
      <c r="S639" t="str">
        <f t="shared" si="115"/>
        <v/>
      </c>
      <c r="AA639" s="19" t="str">
        <f t="shared" si="118"/>
        <v/>
      </c>
      <c r="AB639" t="str">
        <f t="shared" si="116"/>
        <v/>
      </c>
    </row>
    <row r="640" spans="8:28" x14ac:dyDescent="0.3">
      <c r="H640" s="19" t="str">
        <f t="shared" si="110"/>
        <v/>
      </c>
      <c r="I640" s="19" t="str">
        <f t="shared" si="111"/>
        <v/>
      </c>
      <c r="J640" s="27" t="str">
        <f t="shared" si="112"/>
        <v/>
      </c>
      <c r="N640" s="19" t="str">
        <f t="shared" si="113"/>
        <v/>
      </c>
      <c r="O640" t="str">
        <f t="shared" si="114"/>
        <v/>
      </c>
      <c r="Q640" s="27" t="str">
        <f t="shared" si="117"/>
        <v/>
      </c>
      <c r="S640" t="str">
        <f t="shared" si="115"/>
        <v/>
      </c>
      <c r="AA640" s="19" t="str">
        <f t="shared" si="118"/>
        <v/>
      </c>
      <c r="AB640" t="str">
        <f t="shared" si="116"/>
        <v/>
      </c>
    </row>
    <row r="641" spans="8:28" x14ac:dyDescent="0.3">
      <c r="H641" s="19" t="str">
        <f t="shared" si="110"/>
        <v/>
      </c>
      <c r="I641" s="19" t="str">
        <f t="shared" si="111"/>
        <v/>
      </c>
      <c r="J641" s="27" t="str">
        <f t="shared" si="112"/>
        <v/>
      </c>
      <c r="N641" s="19" t="str">
        <f t="shared" si="113"/>
        <v/>
      </c>
      <c r="O641" t="str">
        <f t="shared" si="114"/>
        <v/>
      </c>
      <c r="Q641" s="27" t="str">
        <f t="shared" si="117"/>
        <v/>
      </c>
      <c r="S641" t="str">
        <f t="shared" si="115"/>
        <v/>
      </c>
      <c r="AA641" s="19" t="str">
        <f t="shared" si="118"/>
        <v/>
      </c>
      <c r="AB641" t="str">
        <f t="shared" si="116"/>
        <v/>
      </c>
    </row>
    <row r="642" spans="8:28" x14ac:dyDescent="0.3">
      <c r="H642" s="19" t="str">
        <f t="shared" si="110"/>
        <v/>
      </c>
      <c r="I642" s="19" t="str">
        <f t="shared" si="111"/>
        <v/>
      </c>
      <c r="J642" s="27" t="str">
        <f t="shared" si="112"/>
        <v/>
      </c>
      <c r="N642" s="19" t="str">
        <f t="shared" si="113"/>
        <v/>
      </c>
      <c r="O642" t="str">
        <f t="shared" si="114"/>
        <v/>
      </c>
      <c r="Q642" s="27" t="str">
        <f t="shared" si="117"/>
        <v/>
      </c>
      <c r="S642" t="str">
        <f t="shared" si="115"/>
        <v/>
      </c>
      <c r="AA642" s="19" t="str">
        <f t="shared" si="118"/>
        <v/>
      </c>
      <c r="AB642" t="str">
        <f t="shared" si="116"/>
        <v/>
      </c>
    </row>
    <row r="643" spans="8:28" x14ac:dyDescent="0.3">
      <c r="H643" s="19" t="str">
        <f t="shared" si="110"/>
        <v/>
      </c>
      <c r="I643" s="19" t="str">
        <f t="shared" si="111"/>
        <v/>
      </c>
      <c r="J643" s="27" t="str">
        <f t="shared" si="112"/>
        <v/>
      </c>
      <c r="N643" s="19" t="str">
        <f t="shared" si="113"/>
        <v/>
      </c>
      <c r="O643" t="str">
        <f t="shared" si="114"/>
        <v/>
      </c>
      <c r="Q643" s="27" t="str">
        <f t="shared" si="117"/>
        <v/>
      </c>
      <c r="S643" t="str">
        <f t="shared" si="115"/>
        <v/>
      </c>
      <c r="AA643" s="19" t="str">
        <f t="shared" si="118"/>
        <v/>
      </c>
      <c r="AB643" t="str">
        <f t="shared" si="116"/>
        <v/>
      </c>
    </row>
    <row r="644" spans="8:28" x14ac:dyDescent="0.3">
      <c r="H644" s="19" t="str">
        <f t="shared" si="110"/>
        <v/>
      </c>
      <c r="I644" s="19" t="str">
        <f t="shared" si="111"/>
        <v/>
      </c>
      <c r="J644" s="27" t="str">
        <f t="shared" si="112"/>
        <v/>
      </c>
      <c r="N644" s="19" t="str">
        <f t="shared" si="113"/>
        <v/>
      </c>
      <c r="O644" t="str">
        <f t="shared" si="114"/>
        <v/>
      </c>
      <c r="Q644" s="27" t="str">
        <f t="shared" si="117"/>
        <v/>
      </c>
      <c r="S644" t="str">
        <f t="shared" si="115"/>
        <v/>
      </c>
      <c r="AA644" s="19" t="str">
        <f t="shared" si="118"/>
        <v/>
      </c>
      <c r="AB644" t="str">
        <f t="shared" si="116"/>
        <v/>
      </c>
    </row>
    <row r="645" spans="8:28" x14ac:dyDescent="0.3">
      <c r="H645" s="19" t="str">
        <f t="shared" ref="H645:H708" si="119">+IF(G645="","",H644+1)</f>
        <v/>
      </c>
      <c r="I645" s="19" t="str">
        <f t="shared" ref="I645:I708" si="120">+IF(H645="","",I644+1)</f>
        <v/>
      </c>
      <c r="J645" s="27" t="str">
        <f t="shared" ref="J645:J708" si="121">+IF(G645="","","T-"&amp;VLOOKUP(H645,$A$4:$C$46,2,0)+I645-1)</f>
        <v/>
      </c>
      <c r="N645" s="19" t="str">
        <f t="shared" ref="N645:N708" si="122">+IF(L645="","",N644+1)</f>
        <v/>
      </c>
      <c r="O645" t="str">
        <f t="shared" ref="O645:O708" si="123">+IF(L645="","","C-"&amp;VLOOKUP(M645,$A$4:$C$495,2,0)+N645)</f>
        <v/>
      </c>
      <c r="Q645" s="27" t="str">
        <f t="shared" si="117"/>
        <v/>
      </c>
      <c r="S645" t="str">
        <f t="shared" ref="S645:S708" si="124">+Q645</f>
        <v/>
      </c>
      <c r="AA645" s="19" t="str">
        <f t="shared" si="118"/>
        <v/>
      </c>
      <c r="AB645" t="str">
        <f t="shared" ref="AB645:AB708" si="125">+IF(Y645="","","M-"&amp;VLOOKUP(Z645,$A$4:$C$390,2,0)&amp;AA645)</f>
        <v/>
      </c>
    </row>
    <row r="646" spans="8:28" x14ac:dyDescent="0.3">
      <c r="H646" s="19" t="str">
        <f t="shared" si="119"/>
        <v/>
      </c>
      <c r="I646" s="19" t="str">
        <f t="shared" si="120"/>
        <v/>
      </c>
      <c r="J646" s="27" t="str">
        <f t="shared" si="121"/>
        <v/>
      </c>
      <c r="N646" s="19" t="str">
        <f t="shared" si="122"/>
        <v/>
      </c>
      <c r="O646" t="str">
        <f t="shared" si="123"/>
        <v/>
      </c>
      <c r="Q646" s="27" t="str">
        <f t="shared" ref="Q646:Q709" si="126">++IF(R646="","",Q645+1)</f>
        <v/>
      </c>
      <c r="S646" t="str">
        <f t="shared" si="124"/>
        <v/>
      </c>
      <c r="AA646" s="19" t="str">
        <f t="shared" si="118"/>
        <v/>
      </c>
      <c r="AB646" t="str">
        <f t="shared" si="125"/>
        <v/>
      </c>
    </row>
    <row r="647" spans="8:28" x14ac:dyDescent="0.3">
      <c r="H647" s="19" t="str">
        <f t="shared" si="119"/>
        <v/>
      </c>
      <c r="I647" s="19" t="str">
        <f t="shared" si="120"/>
        <v/>
      </c>
      <c r="J647" s="27" t="str">
        <f t="shared" si="121"/>
        <v/>
      </c>
      <c r="N647" s="19" t="str">
        <f t="shared" si="122"/>
        <v/>
      </c>
      <c r="O647" t="str">
        <f t="shared" si="123"/>
        <v/>
      </c>
      <c r="Q647" s="27" t="str">
        <f t="shared" si="126"/>
        <v/>
      </c>
      <c r="S647" t="str">
        <f t="shared" si="124"/>
        <v/>
      </c>
      <c r="AA647" s="19" t="str">
        <f t="shared" si="118"/>
        <v/>
      </c>
      <c r="AB647" t="str">
        <f t="shared" si="125"/>
        <v/>
      </c>
    </row>
    <row r="648" spans="8:28" x14ac:dyDescent="0.3">
      <c r="H648" s="19" t="str">
        <f t="shared" si="119"/>
        <v/>
      </c>
      <c r="I648" s="19" t="str">
        <f t="shared" si="120"/>
        <v/>
      </c>
      <c r="J648" s="27" t="str">
        <f t="shared" si="121"/>
        <v/>
      </c>
      <c r="N648" s="19" t="str">
        <f t="shared" si="122"/>
        <v/>
      </c>
      <c r="O648" t="str">
        <f t="shared" si="123"/>
        <v/>
      </c>
      <c r="Q648" s="27" t="str">
        <f t="shared" si="126"/>
        <v/>
      </c>
      <c r="S648" t="str">
        <f t="shared" si="124"/>
        <v/>
      </c>
      <c r="AA648" s="19" t="str">
        <f t="shared" si="118"/>
        <v/>
      </c>
      <c r="AB648" t="str">
        <f t="shared" si="125"/>
        <v/>
      </c>
    </row>
    <row r="649" spans="8:28" x14ac:dyDescent="0.3">
      <c r="H649" s="19" t="str">
        <f t="shared" si="119"/>
        <v/>
      </c>
      <c r="I649" s="19" t="str">
        <f t="shared" si="120"/>
        <v/>
      </c>
      <c r="J649" s="27" t="str">
        <f t="shared" si="121"/>
        <v/>
      </c>
      <c r="N649" s="19" t="str">
        <f t="shared" si="122"/>
        <v/>
      </c>
      <c r="O649" t="str">
        <f t="shared" si="123"/>
        <v/>
      </c>
      <c r="Q649" s="27" t="str">
        <f t="shared" si="126"/>
        <v/>
      </c>
      <c r="S649" t="str">
        <f t="shared" si="124"/>
        <v/>
      </c>
      <c r="AA649" s="19" t="str">
        <f t="shared" si="118"/>
        <v/>
      </c>
      <c r="AB649" t="str">
        <f t="shared" si="125"/>
        <v/>
      </c>
    </row>
    <row r="650" spans="8:28" x14ac:dyDescent="0.3">
      <c r="H650" s="19" t="str">
        <f t="shared" si="119"/>
        <v/>
      </c>
      <c r="I650" s="19" t="str">
        <f t="shared" si="120"/>
        <v/>
      </c>
      <c r="J650" s="27" t="str">
        <f t="shared" si="121"/>
        <v/>
      </c>
      <c r="N650" s="19" t="str">
        <f t="shared" si="122"/>
        <v/>
      </c>
      <c r="O650" t="str">
        <f t="shared" si="123"/>
        <v/>
      </c>
      <c r="Q650" s="27" t="str">
        <f t="shared" si="126"/>
        <v/>
      </c>
      <c r="S650" t="str">
        <f t="shared" si="124"/>
        <v/>
      </c>
      <c r="AA650" s="19" t="str">
        <f t="shared" si="118"/>
        <v/>
      </c>
      <c r="AB650" t="str">
        <f t="shared" si="125"/>
        <v/>
      </c>
    </row>
    <row r="651" spans="8:28" x14ac:dyDescent="0.3">
      <c r="H651" s="19" t="str">
        <f t="shared" si="119"/>
        <v/>
      </c>
      <c r="I651" s="19" t="str">
        <f t="shared" si="120"/>
        <v/>
      </c>
      <c r="J651" s="27" t="str">
        <f t="shared" si="121"/>
        <v/>
      </c>
      <c r="N651" s="19" t="str">
        <f t="shared" si="122"/>
        <v/>
      </c>
      <c r="O651" t="str">
        <f t="shared" si="123"/>
        <v/>
      </c>
      <c r="Q651" s="27" t="str">
        <f t="shared" si="126"/>
        <v/>
      </c>
      <c r="S651" t="str">
        <f t="shared" si="124"/>
        <v/>
      </c>
      <c r="AA651" s="19" t="str">
        <f t="shared" si="118"/>
        <v/>
      </c>
      <c r="AB651" t="str">
        <f t="shared" si="125"/>
        <v/>
      </c>
    </row>
    <row r="652" spans="8:28" x14ac:dyDescent="0.3">
      <c r="H652" s="19" t="str">
        <f t="shared" si="119"/>
        <v/>
      </c>
      <c r="I652" s="19" t="str">
        <f t="shared" si="120"/>
        <v/>
      </c>
      <c r="J652" s="27" t="str">
        <f t="shared" si="121"/>
        <v/>
      </c>
      <c r="N652" s="19" t="str">
        <f t="shared" si="122"/>
        <v/>
      </c>
      <c r="O652" t="str">
        <f t="shared" si="123"/>
        <v/>
      </c>
      <c r="Q652" s="27" t="str">
        <f t="shared" si="126"/>
        <v/>
      </c>
      <c r="S652" t="str">
        <f t="shared" si="124"/>
        <v/>
      </c>
      <c r="AA652" s="19" t="str">
        <f t="shared" si="118"/>
        <v/>
      </c>
      <c r="AB652" t="str">
        <f t="shared" si="125"/>
        <v/>
      </c>
    </row>
    <row r="653" spans="8:28" x14ac:dyDescent="0.3">
      <c r="H653" s="19" t="str">
        <f t="shared" si="119"/>
        <v/>
      </c>
      <c r="I653" s="19" t="str">
        <f t="shared" si="120"/>
        <v/>
      </c>
      <c r="J653" s="27" t="str">
        <f t="shared" si="121"/>
        <v/>
      </c>
      <c r="N653" s="19" t="str">
        <f t="shared" si="122"/>
        <v/>
      </c>
      <c r="O653" t="str">
        <f t="shared" si="123"/>
        <v/>
      </c>
      <c r="Q653" s="27" t="str">
        <f t="shared" si="126"/>
        <v/>
      </c>
      <c r="S653" t="str">
        <f t="shared" si="124"/>
        <v/>
      </c>
      <c r="AA653" s="19" t="str">
        <f t="shared" si="118"/>
        <v/>
      </c>
      <c r="AB653" t="str">
        <f t="shared" si="125"/>
        <v/>
      </c>
    </row>
    <row r="654" spans="8:28" x14ac:dyDescent="0.3">
      <c r="H654" s="19" t="str">
        <f t="shared" si="119"/>
        <v/>
      </c>
      <c r="I654" s="19" t="str">
        <f t="shared" si="120"/>
        <v/>
      </c>
      <c r="J654" s="27" t="str">
        <f t="shared" si="121"/>
        <v/>
      </c>
      <c r="N654" s="19" t="str">
        <f t="shared" si="122"/>
        <v/>
      </c>
      <c r="O654" t="str">
        <f t="shared" si="123"/>
        <v/>
      </c>
      <c r="Q654" s="27" t="str">
        <f t="shared" si="126"/>
        <v/>
      </c>
      <c r="S654" t="str">
        <f t="shared" si="124"/>
        <v/>
      </c>
      <c r="AA654" s="19" t="str">
        <f t="shared" si="118"/>
        <v/>
      </c>
      <c r="AB654" t="str">
        <f t="shared" si="125"/>
        <v/>
      </c>
    </row>
    <row r="655" spans="8:28" x14ac:dyDescent="0.3">
      <c r="H655" s="19" t="str">
        <f t="shared" si="119"/>
        <v/>
      </c>
      <c r="I655" s="19" t="str">
        <f t="shared" si="120"/>
        <v/>
      </c>
      <c r="J655" s="27" t="str">
        <f t="shared" si="121"/>
        <v/>
      </c>
      <c r="N655" s="19" t="str">
        <f t="shared" si="122"/>
        <v/>
      </c>
      <c r="O655" t="str">
        <f t="shared" si="123"/>
        <v/>
      </c>
      <c r="Q655" s="27" t="str">
        <f t="shared" si="126"/>
        <v/>
      </c>
      <c r="S655" t="str">
        <f t="shared" si="124"/>
        <v/>
      </c>
      <c r="AA655" s="19" t="str">
        <f t="shared" si="118"/>
        <v/>
      </c>
      <c r="AB655" t="str">
        <f t="shared" si="125"/>
        <v/>
      </c>
    </row>
    <row r="656" spans="8:28" x14ac:dyDescent="0.3">
      <c r="H656" s="19" t="str">
        <f t="shared" si="119"/>
        <v/>
      </c>
      <c r="I656" s="19" t="str">
        <f t="shared" si="120"/>
        <v/>
      </c>
      <c r="J656" s="27" t="str">
        <f t="shared" si="121"/>
        <v/>
      </c>
      <c r="N656" s="19" t="str">
        <f t="shared" si="122"/>
        <v/>
      </c>
      <c r="O656" t="str">
        <f t="shared" si="123"/>
        <v/>
      </c>
      <c r="Q656" s="27" t="str">
        <f t="shared" si="126"/>
        <v/>
      </c>
      <c r="S656" t="str">
        <f t="shared" si="124"/>
        <v/>
      </c>
      <c r="AA656" s="19" t="str">
        <f t="shared" si="118"/>
        <v/>
      </c>
      <c r="AB656" t="str">
        <f t="shared" si="125"/>
        <v/>
      </c>
    </row>
    <row r="657" spans="8:28" x14ac:dyDescent="0.3">
      <c r="H657" s="19" t="str">
        <f t="shared" si="119"/>
        <v/>
      </c>
      <c r="I657" s="19" t="str">
        <f t="shared" si="120"/>
        <v/>
      </c>
      <c r="J657" s="27" t="str">
        <f t="shared" si="121"/>
        <v/>
      </c>
      <c r="N657" s="19" t="str">
        <f t="shared" si="122"/>
        <v/>
      </c>
      <c r="O657" t="str">
        <f t="shared" si="123"/>
        <v/>
      </c>
      <c r="Q657" s="27" t="str">
        <f t="shared" si="126"/>
        <v/>
      </c>
      <c r="S657" t="str">
        <f t="shared" si="124"/>
        <v/>
      </c>
      <c r="AA657" s="19" t="str">
        <f t="shared" si="118"/>
        <v/>
      </c>
      <c r="AB657" t="str">
        <f t="shared" si="125"/>
        <v/>
      </c>
    </row>
    <row r="658" spans="8:28" x14ac:dyDescent="0.3">
      <c r="H658" s="19" t="str">
        <f t="shared" si="119"/>
        <v/>
      </c>
      <c r="I658" s="19" t="str">
        <f t="shared" si="120"/>
        <v/>
      </c>
      <c r="J658" s="27" t="str">
        <f t="shared" si="121"/>
        <v/>
      </c>
      <c r="N658" s="19" t="str">
        <f t="shared" si="122"/>
        <v/>
      </c>
      <c r="O658" t="str">
        <f t="shared" si="123"/>
        <v/>
      </c>
      <c r="Q658" s="27" t="str">
        <f t="shared" si="126"/>
        <v/>
      </c>
      <c r="S658" t="str">
        <f t="shared" si="124"/>
        <v/>
      </c>
      <c r="AA658" s="19" t="str">
        <f t="shared" si="118"/>
        <v/>
      </c>
      <c r="AB658" t="str">
        <f t="shared" si="125"/>
        <v/>
      </c>
    </row>
    <row r="659" spans="8:28" x14ac:dyDescent="0.3">
      <c r="H659" s="19" t="str">
        <f t="shared" si="119"/>
        <v/>
      </c>
      <c r="I659" s="19" t="str">
        <f t="shared" si="120"/>
        <v/>
      </c>
      <c r="J659" s="27" t="str">
        <f t="shared" si="121"/>
        <v/>
      </c>
      <c r="N659" s="19" t="str">
        <f t="shared" si="122"/>
        <v/>
      </c>
      <c r="O659" t="str">
        <f t="shared" si="123"/>
        <v/>
      </c>
      <c r="Q659" s="27" t="str">
        <f t="shared" si="126"/>
        <v/>
      </c>
      <c r="S659" t="str">
        <f t="shared" si="124"/>
        <v/>
      </c>
      <c r="AA659" s="19" t="str">
        <f t="shared" si="118"/>
        <v/>
      </c>
      <c r="AB659" t="str">
        <f t="shared" si="125"/>
        <v/>
      </c>
    </row>
    <row r="660" spans="8:28" x14ac:dyDescent="0.3">
      <c r="H660" s="19" t="str">
        <f t="shared" si="119"/>
        <v/>
      </c>
      <c r="I660" s="19" t="str">
        <f t="shared" si="120"/>
        <v/>
      </c>
      <c r="J660" s="27" t="str">
        <f t="shared" si="121"/>
        <v/>
      </c>
      <c r="N660" s="19" t="str">
        <f t="shared" si="122"/>
        <v/>
      </c>
      <c r="O660" t="str">
        <f t="shared" si="123"/>
        <v/>
      </c>
      <c r="Q660" s="27" t="str">
        <f t="shared" si="126"/>
        <v/>
      </c>
      <c r="S660" t="str">
        <f t="shared" si="124"/>
        <v/>
      </c>
      <c r="AA660" s="19" t="str">
        <f t="shared" si="118"/>
        <v/>
      </c>
      <c r="AB660" t="str">
        <f t="shared" si="125"/>
        <v/>
      </c>
    </row>
    <row r="661" spans="8:28" x14ac:dyDescent="0.3">
      <c r="H661" s="19" t="str">
        <f t="shared" si="119"/>
        <v/>
      </c>
      <c r="I661" s="19" t="str">
        <f t="shared" si="120"/>
        <v/>
      </c>
      <c r="J661" s="27" t="str">
        <f t="shared" si="121"/>
        <v/>
      </c>
      <c r="N661" s="19" t="str">
        <f t="shared" si="122"/>
        <v/>
      </c>
      <c r="O661" t="str">
        <f t="shared" si="123"/>
        <v/>
      </c>
      <c r="Q661" s="27" t="str">
        <f t="shared" si="126"/>
        <v/>
      </c>
      <c r="S661" t="str">
        <f t="shared" si="124"/>
        <v/>
      </c>
      <c r="AA661" s="19" t="str">
        <f t="shared" si="118"/>
        <v/>
      </c>
      <c r="AB661" t="str">
        <f t="shared" si="125"/>
        <v/>
      </c>
    </row>
    <row r="662" spans="8:28" x14ac:dyDescent="0.3">
      <c r="H662" s="19" t="str">
        <f t="shared" si="119"/>
        <v/>
      </c>
      <c r="I662" s="19" t="str">
        <f t="shared" si="120"/>
        <v/>
      </c>
      <c r="J662" s="27" t="str">
        <f t="shared" si="121"/>
        <v/>
      </c>
      <c r="N662" s="19" t="str">
        <f t="shared" si="122"/>
        <v/>
      </c>
      <c r="O662" t="str">
        <f t="shared" si="123"/>
        <v/>
      </c>
      <c r="Q662" s="27" t="str">
        <f t="shared" si="126"/>
        <v/>
      </c>
      <c r="S662" t="str">
        <f t="shared" si="124"/>
        <v/>
      </c>
      <c r="AA662" s="19" t="str">
        <f t="shared" si="118"/>
        <v/>
      </c>
      <c r="AB662" t="str">
        <f t="shared" si="125"/>
        <v/>
      </c>
    </row>
    <row r="663" spans="8:28" x14ac:dyDescent="0.3">
      <c r="H663" s="19" t="str">
        <f t="shared" si="119"/>
        <v/>
      </c>
      <c r="I663" s="19" t="str">
        <f t="shared" si="120"/>
        <v/>
      </c>
      <c r="J663" s="27" t="str">
        <f t="shared" si="121"/>
        <v/>
      </c>
      <c r="N663" s="19" t="str">
        <f t="shared" si="122"/>
        <v/>
      </c>
      <c r="O663" t="str">
        <f t="shared" si="123"/>
        <v/>
      </c>
      <c r="Q663" s="27" t="str">
        <f t="shared" si="126"/>
        <v/>
      </c>
      <c r="S663" t="str">
        <f t="shared" si="124"/>
        <v/>
      </c>
      <c r="AA663" s="19" t="str">
        <f t="shared" si="118"/>
        <v/>
      </c>
      <c r="AB663" t="str">
        <f t="shared" si="125"/>
        <v/>
      </c>
    </row>
    <row r="664" spans="8:28" x14ac:dyDescent="0.3">
      <c r="H664" s="19" t="str">
        <f t="shared" si="119"/>
        <v/>
      </c>
      <c r="I664" s="19" t="str">
        <f t="shared" si="120"/>
        <v/>
      </c>
      <c r="J664" s="27" t="str">
        <f t="shared" si="121"/>
        <v/>
      </c>
      <c r="N664" s="19" t="str">
        <f t="shared" si="122"/>
        <v/>
      </c>
      <c r="O664" t="str">
        <f t="shared" si="123"/>
        <v/>
      </c>
      <c r="Q664" s="27" t="str">
        <f t="shared" si="126"/>
        <v/>
      </c>
      <c r="S664" t="str">
        <f t="shared" si="124"/>
        <v/>
      </c>
      <c r="AA664" s="19" t="str">
        <f t="shared" si="118"/>
        <v/>
      </c>
      <c r="AB664" t="str">
        <f t="shared" si="125"/>
        <v/>
      </c>
    </row>
    <row r="665" spans="8:28" x14ac:dyDescent="0.3">
      <c r="H665" s="19" t="str">
        <f t="shared" si="119"/>
        <v/>
      </c>
      <c r="I665" s="19" t="str">
        <f t="shared" si="120"/>
        <v/>
      </c>
      <c r="J665" s="27" t="str">
        <f t="shared" si="121"/>
        <v/>
      </c>
      <c r="N665" s="19" t="str">
        <f t="shared" si="122"/>
        <v/>
      </c>
      <c r="O665" t="str">
        <f t="shared" si="123"/>
        <v/>
      </c>
      <c r="Q665" s="27" t="str">
        <f t="shared" si="126"/>
        <v/>
      </c>
      <c r="S665" t="str">
        <f t="shared" si="124"/>
        <v/>
      </c>
      <c r="AA665" s="19" t="str">
        <f t="shared" si="118"/>
        <v/>
      </c>
      <c r="AB665" t="str">
        <f t="shared" si="125"/>
        <v/>
      </c>
    </row>
    <row r="666" spans="8:28" x14ac:dyDescent="0.3">
      <c r="H666" s="19" t="str">
        <f t="shared" si="119"/>
        <v/>
      </c>
      <c r="I666" s="19" t="str">
        <f t="shared" si="120"/>
        <v/>
      </c>
      <c r="J666" s="27" t="str">
        <f t="shared" si="121"/>
        <v/>
      </c>
      <c r="N666" s="19" t="str">
        <f t="shared" si="122"/>
        <v/>
      </c>
      <c r="O666" t="str">
        <f t="shared" si="123"/>
        <v/>
      </c>
      <c r="Q666" s="27" t="str">
        <f t="shared" si="126"/>
        <v/>
      </c>
      <c r="S666" t="str">
        <f t="shared" si="124"/>
        <v/>
      </c>
      <c r="AA666" s="19" t="str">
        <f t="shared" si="118"/>
        <v/>
      </c>
      <c r="AB666" t="str">
        <f t="shared" si="125"/>
        <v/>
      </c>
    </row>
    <row r="667" spans="8:28" x14ac:dyDescent="0.3">
      <c r="H667" s="19" t="str">
        <f t="shared" si="119"/>
        <v/>
      </c>
      <c r="I667" s="19" t="str">
        <f t="shared" si="120"/>
        <v/>
      </c>
      <c r="J667" s="27" t="str">
        <f t="shared" si="121"/>
        <v/>
      </c>
      <c r="N667" s="19" t="str">
        <f t="shared" si="122"/>
        <v/>
      </c>
      <c r="O667" t="str">
        <f t="shared" si="123"/>
        <v/>
      </c>
      <c r="Q667" s="27" t="str">
        <f t="shared" si="126"/>
        <v/>
      </c>
      <c r="S667" t="str">
        <f t="shared" si="124"/>
        <v/>
      </c>
      <c r="AA667" s="19" t="str">
        <f t="shared" si="118"/>
        <v/>
      </c>
      <c r="AB667" t="str">
        <f t="shared" si="125"/>
        <v/>
      </c>
    </row>
    <row r="668" spans="8:28" x14ac:dyDescent="0.3">
      <c r="H668" s="19" t="str">
        <f t="shared" si="119"/>
        <v/>
      </c>
      <c r="I668" s="19" t="str">
        <f t="shared" si="120"/>
        <v/>
      </c>
      <c r="J668" s="27" t="str">
        <f t="shared" si="121"/>
        <v/>
      </c>
      <c r="N668" s="19" t="str">
        <f t="shared" si="122"/>
        <v/>
      </c>
      <c r="O668" t="str">
        <f t="shared" si="123"/>
        <v/>
      </c>
      <c r="Q668" s="27" t="str">
        <f t="shared" si="126"/>
        <v/>
      </c>
      <c r="S668" t="str">
        <f t="shared" si="124"/>
        <v/>
      </c>
      <c r="AA668" s="19" t="str">
        <f t="shared" si="118"/>
        <v/>
      </c>
      <c r="AB668" t="str">
        <f t="shared" si="125"/>
        <v/>
      </c>
    </row>
    <row r="669" spans="8:28" x14ac:dyDescent="0.3">
      <c r="H669" s="19" t="str">
        <f t="shared" si="119"/>
        <v/>
      </c>
      <c r="I669" s="19" t="str">
        <f t="shared" si="120"/>
        <v/>
      </c>
      <c r="J669" s="27" t="str">
        <f t="shared" si="121"/>
        <v/>
      </c>
      <c r="N669" s="19" t="str">
        <f t="shared" si="122"/>
        <v/>
      </c>
      <c r="O669" t="str">
        <f t="shared" si="123"/>
        <v/>
      </c>
      <c r="Q669" s="27" t="str">
        <f t="shared" si="126"/>
        <v/>
      </c>
      <c r="S669" t="str">
        <f t="shared" si="124"/>
        <v/>
      </c>
      <c r="AA669" s="19" t="str">
        <f t="shared" si="118"/>
        <v/>
      </c>
      <c r="AB669" t="str">
        <f t="shared" si="125"/>
        <v/>
      </c>
    </row>
    <row r="670" spans="8:28" x14ac:dyDescent="0.3">
      <c r="H670" s="19" t="str">
        <f t="shared" si="119"/>
        <v/>
      </c>
      <c r="I670" s="19" t="str">
        <f t="shared" si="120"/>
        <v/>
      </c>
      <c r="J670" s="27" t="str">
        <f t="shared" si="121"/>
        <v/>
      </c>
      <c r="N670" s="19" t="str">
        <f t="shared" si="122"/>
        <v/>
      </c>
      <c r="O670" t="str">
        <f t="shared" si="123"/>
        <v/>
      </c>
      <c r="Q670" s="27" t="str">
        <f t="shared" si="126"/>
        <v/>
      </c>
      <c r="S670" t="str">
        <f t="shared" si="124"/>
        <v/>
      </c>
      <c r="AA670" s="19" t="str">
        <f t="shared" si="118"/>
        <v/>
      </c>
      <c r="AB670" t="str">
        <f t="shared" si="125"/>
        <v/>
      </c>
    </row>
    <row r="671" spans="8:28" x14ac:dyDescent="0.3">
      <c r="H671" s="19" t="str">
        <f t="shared" si="119"/>
        <v/>
      </c>
      <c r="I671" s="19" t="str">
        <f t="shared" si="120"/>
        <v/>
      </c>
      <c r="J671" s="27" t="str">
        <f t="shared" si="121"/>
        <v/>
      </c>
      <c r="N671" s="19" t="str">
        <f t="shared" si="122"/>
        <v/>
      </c>
      <c r="O671" t="str">
        <f t="shared" si="123"/>
        <v/>
      </c>
      <c r="Q671" s="27" t="str">
        <f t="shared" si="126"/>
        <v/>
      </c>
      <c r="S671" t="str">
        <f t="shared" si="124"/>
        <v/>
      </c>
      <c r="AA671" s="19" t="str">
        <f t="shared" si="118"/>
        <v/>
      </c>
      <c r="AB671" t="str">
        <f t="shared" si="125"/>
        <v/>
      </c>
    </row>
    <row r="672" spans="8:28" x14ac:dyDescent="0.3">
      <c r="H672" s="19" t="str">
        <f t="shared" si="119"/>
        <v/>
      </c>
      <c r="I672" s="19" t="str">
        <f t="shared" si="120"/>
        <v/>
      </c>
      <c r="J672" s="27" t="str">
        <f t="shared" si="121"/>
        <v/>
      </c>
      <c r="N672" s="19" t="str">
        <f t="shared" si="122"/>
        <v/>
      </c>
      <c r="O672" t="str">
        <f t="shared" si="123"/>
        <v/>
      </c>
      <c r="Q672" s="27" t="str">
        <f t="shared" si="126"/>
        <v/>
      </c>
      <c r="S672" t="str">
        <f t="shared" si="124"/>
        <v/>
      </c>
      <c r="AA672" s="19" t="str">
        <f t="shared" si="118"/>
        <v/>
      </c>
      <c r="AB672" t="str">
        <f t="shared" si="125"/>
        <v/>
      </c>
    </row>
    <row r="673" spans="8:28" x14ac:dyDescent="0.3">
      <c r="H673" s="19" t="str">
        <f t="shared" si="119"/>
        <v/>
      </c>
      <c r="I673" s="19" t="str">
        <f t="shared" si="120"/>
        <v/>
      </c>
      <c r="J673" s="27" t="str">
        <f t="shared" si="121"/>
        <v/>
      </c>
      <c r="N673" s="19" t="str">
        <f t="shared" si="122"/>
        <v/>
      </c>
      <c r="O673" t="str">
        <f t="shared" si="123"/>
        <v/>
      </c>
      <c r="Q673" s="27" t="str">
        <f t="shared" si="126"/>
        <v/>
      </c>
      <c r="S673" t="str">
        <f t="shared" si="124"/>
        <v/>
      </c>
      <c r="AA673" s="19" t="str">
        <f t="shared" si="118"/>
        <v/>
      </c>
      <c r="AB673" t="str">
        <f t="shared" si="125"/>
        <v/>
      </c>
    </row>
    <row r="674" spans="8:28" x14ac:dyDescent="0.3">
      <c r="H674" s="19" t="str">
        <f t="shared" si="119"/>
        <v/>
      </c>
      <c r="I674" s="19" t="str">
        <f t="shared" si="120"/>
        <v/>
      </c>
      <c r="J674" s="27" t="str">
        <f t="shared" si="121"/>
        <v/>
      </c>
      <c r="N674" s="19" t="str">
        <f t="shared" si="122"/>
        <v/>
      </c>
      <c r="O674" t="str">
        <f t="shared" si="123"/>
        <v/>
      </c>
      <c r="Q674" s="27" t="str">
        <f t="shared" si="126"/>
        <v/>
      </c>
      <c r="S674" t="str">
        <f t="shared" si="124"/>
        <v/>
      </c>
      <c r="AA674" s="19" t="str">
        <f t="shared" si="118"/>
        <v/>
      </c>
      <c r="AB674" t="str">
        <f t="shared" si="125"/>
        <v/>
      </c>
    </row>
    <row r="675" spans="8:28" x14ac:dyDescent="0.3">
      <c r="H675" s="19" t="str">
        <f t="shared" si="119"/>
        <v/>
      </c>
      <c r="I675" s="19" t="str">
        <f t="shared" si="120"/>
        <v/>
      </c>
      <c r="J675" s="27" t="str">
        <f t="shared" si="121"/>
        <v/>
      </c>
      <c r="N675" s="19" t="str">
        <f t="shared" si="122"/>
        <v/>
      </c>
      <c r="O675" t="str">
        <f t="shared" si="123"/>
        <v/>
      </c>
      <c r="Q675" s="27" t="str">
        <f t="shared" si="126"/>
        <v/>
      </c>
      <c r="S675" t="str">
        <f t="shared" si="124"/>
        <v/>
      </c>
      <c r="AA675" s="19" t="str">
        <f t="shared" si="118"/>
        <v/>
      </c>
      <c r="AB675" t="str">
        <f t="shared" si="125"/>
        <v/>
      </c>
    </row>
    <row r="676" spans="8:28" x14ac:dyDescent="0.3">
      <c r="H676" s="19" t="str">
        <f t="shared" si="119"/>
        <v/>
      </c>
      <c r="I676" s="19" t="str">
        <f t="shared" si="120"/>
        <v/>
      </c>
      <c r="J676" s="27" t="str">
        <f t="shared" si="121"/>
        <v/>
      </c>
      <c r="N676" s="19" t="str">
        <f t="shared" si="122"/>
        <v/>
      </c>
      <c r="O676" t="str">
        <f t="shared" si="123"/>
        <v/>
      </c>
      <c r="Q676" s="27" t="str">
        <f t="shared" si="126"/>
        <v/>
      </c>
      <c r="S676" t="str">
        <f t="shared" si="124"/>
        <v/>
      </c>
      <c r="AA676" s="19" t="str">
        <f t="shared" si="118"/>
        <v/>
      </c>
      <c r="AB676" t="str">
        <f t="shared" si="125"/>
        <v/>
      </c>
    </row>
    <row r="677" spans="8:28" x14ac:dyDescent="0.3">
      <c r="H677" s="19" t="str">
        <f t="shared" si="119"/>
        <v/>
      </c>
      <c r="I677" s="19" t="str">
        <f t="shared" si="120"/>
        <v/>
      </c>
      <c r="J677" s="27" t="str">
        <f t="shared" si="121"/>
        <v/>
      </c>
      <c r="N677" s="19" t="str">
        <f t="shared" si="122"/>
        <v/>
      </c>
      <c r="O677" t="str">
        <f t="shared" si="123"/>
        <v/>
      </c>
      <c r="Q677" s="27" t="str">
        <f t="shared" si="126"/>
        <v/>
      </c>
      <c r="S677" t="str">
        <f t="shared" si="124"/>
        <v/>
      </c>
      <c r="AA677" s="19" t="str">
        <f t="shared" si="118"/>
        <v/>
      </c>
      <c r="AB677" t="str">
        <f t="shared" si="125"/>
        <v/>
      </c>
    </row>
    <row r="678" spans="8:28" x14ac:dyDescent="0.3">
      <c r="H678" s="19" t="str">
        <f t="shared" si="119"/>
        <v/>
      </c>
      <c r="I678" s="19" t="str">
        <f t="shared" si="120"/>
        <v/>
      </c>
      <c r="J678" s="27" t="str">
        <f t="shared" si="121"/>
        <v/>
      </c>
      <c r="N678" s="19" t="str">
        <f t="shared" si="122"/>
        <v/>
      </c>
      <c r="O678" t="str">
        <f t="shared" si="123"/>
        <v/>
      </c>
      <c r="Q678" s="27" t="str">
        <f t="shared" si="126"/>
        <v/>
      </c>
      <c r="S678" t="str">
        <f t="shared" si="124"/>
        <v/>
      </c>
      <c r="AA678" s="19" t="str">
        <f t="shared" si="118"/>
        <v/>
      </c>
      <c r="AB678" t="str">
        <f t="shared" si="125"/>
        <v/>
      </c>
    </row>
    <row r="679" spans="8:28" x14ac:dyDescent="0.3">
      <c r="H679" s="19" t="str">
        <f t="shared" si="119"/>
        <v/>
      </c>
      <c r="I679" s="19" t="str">
        <f t="shared" si="120"/>
        <v/>
      </c>
      <c r="J679" s="27" t="str">
        <f t="shared" si="121"/>
        <v/>
      </c>
      <c r="N679" s="19" t="str">
        <f t="shared" si="122"/>
        <v/>
      </c>
      <c r="O679" t="str">
        <f t="shared" si="123"/>
        <v/>
      </c>
      <c r="Q679" s="27" t="str">
        <f t="shared" si="126"/>
        <v/>
      </c>
      <c r="S679" t="str">
        <f t="shared" si="124"/>
        <v/>
      </c>
      <c r="AA679" s="19" t="str">
        <f t="shared" si="118"/>
        <v/>
      </c>
      <c r="AB679" t="str">
        <f t="shared" si="125"/>
        <v/>
      </c>
    </row>
    <row r="680" spans="8:28" x14ac:dyDescent="0.3">
      <c r="H680" s="19" t="str">
        <f t="shared" si="119"/>
        <v/>
      </c>
      <c r="I680" s="19" t="str">
        <f t="shared" si="120"/>
        <v/>
      </c>
      <c r="J680" s="27" t="str">
        <f t="shared" si="121"/>
        <v/>
      </c>
      <c r="N680" s="19" t="str">
        <f t="shared" si="122"/>
        <v/>
      </c>
      <c r="O680" t="str">
        <f t="shared" si="123"/>
        <v/>
      </c>
      <c r="Q680" s="27" t="str">
        <f t="shared" si="126"/>
        <v/>
      </c>
      <c r="S680" t="str">
        <f t="shared" si="124"/>
        <v/>
      </c>
      <c r="AA680" s="19" t="str">
        <f t="shared" si="118"/>
        <v/>
      </c>
      <c r="AB680" t="str">
        <f t="shared" si="125"/>
        <v/>
      </c>
    </row>
    <row r="681" spans="8:28" x14ac:dyDescent="0.3">
      <c r="H681" s="19" t="str">
        <f t="shared" si="119"/>
        <v/>
      </c>
      <c r="I681" s="19" t="str">
        <f t="shared" si="120"/>
        <v/>
      </c>
      <c r="J681" s="27" t="str">
        <f t="shared" si="121"/>
        <v/>
      </c>
      <c r="N681" s="19" t="str">
        <f t="shared" si="122"/>
        <v/>
      </c>
      <c r="O681" t="str">
        <f t="shared" si="123"/>
        <v/>
      </c>
      <c r="Q681" s="27" t="str">
        <f t="shared" si="126"/>
        <v/>
      </c>
      <c r="S681" t="str">
        <f t="shared" si="124"/>
        <v/>
      </c>
      <c r="AA681" s="19" t="str">
        <f t="shared" si="118"/>
        <v/>
      </c>
      <c r="AB681" t="str">
        <f t="shared" si="125"/>
        <v/>
      </c>
    </row>
    <row r="682" spans="8:28" x14ac:dyDescent="0.3">
      <c r="H682" s="19" t="str">
        <f t="shared" si="119"/>
        <v/>
      </c>
      <c r="I682" s="19" t="str">
        <f t="shared" si="120"/>
        <v/>
      </c>
      <c r="J682" s="27" t="str">
        <f t="shared" si="121"/>
        <v/>
      </c>
      <c r="N682" s="19" t="str">
        <f t="shared" si="122"/>
        <v/>
      </c>
      <c r="O682" t="str">
        <f t="shared" si="123"/>
        <v/>
      </c>
      <c r="Q682" s="27" t="str">
        <f t="shared" si="126"/>
        <v/>
      </c>
      <c r="S682" t="str">
        <f t="shared" si="124"/>
        <v/>
      </c>
      <c r="AA682" s="19" t="str">
        <f t="shared" si="118"/>
        <v/>
      </c>
      <c r="AB682" t="str">
        <f t="shared" si="125"/>
        <v/>
      </c>
    </row>
    <row r="683" spans="8:28" x14ac:dyDescent="0.3">
      <c r="H683" s="19" t="str">
        <f t="shared" si="119"/>
        <v/>
      </c>
      <c r="I683" s="19" t="str">
        <f t="shared" si="120"/>
        <v/>
      </c>
      <c r="J683" s="27" t="str">
        <f t="shared" si="121"/>
        <v/>
      </c>
      <c r="N683" s="19" t="str">
        <f t="shared" si="122"/>
        <v/>
      </c>
      <c r="O683" t="str">
        <f t="shared" si="123"/>
        <v/>
      </c>
      <c r="Q683" s="27" t="str">
        <f t="shared" si="126"/>
        <v/>
      </c>
      <c r="S683" t="str">
        <f t="shared" si="124"/>
        <v/>
      </c>
      <c r="AA683" s="19" t="str">
        <f t="shared" si="118"/>
        <v/>
      </c>
      <c r="AB683" t="str">
        <f t="shared" si="125"/>
        <v/>
      </c>
    </row>
    <row r="684" spans="8:28" x14ac:dyDescent="0.3">
      <c r="H684" s="19" t="str">
        <f t="shared" si="119"/>
        <v/>
      </c>
      <c r="I684" s="19" t="str">
        <f t="shared" si="120"/>
        <v/>
      </c>
      <c r="J684" s="27" t="str">
        <f t="shared" si="121"/>
        <v/>
      </c>
      <c r="N684" s="19" t="str">
        <f t="shared" si="122"/>
        <v/>
      </c>
      <c r="O684" t="str">
        <f t="shared" si="123"/>
        <v/>
      </c>
      <c r="Q684" s="27" t="str">
        <f t="shared" si="126"/>
        <v/>
      </c>
      <c r="S684" t="str">
        <f t="shared" si="124"/>
        <v/>
      </c>
      <c r="AA684" s="19" t="str">
        <f t="shared" si="118"/>
        <v/>
      </c>
      <c r="AB684" t="str">
        <f t="shared" si="125"/>
        <v/>
      </c>
    </row>
    <row r="685" spans="8:28" x14ac:dyDescent="0.3">
      <c r="H685" s="19" t="str">
        <f t="shared" si="119"/>
        <v/>
      </c>
      <c r="I685" s="19" t="str">
        <f t="shared" si="120"/>
        <v/>
      </c>
      <c r="J685" s="27" t="str">
        <f t="shared" si="121"/>
        <v/>
      </c>
      <c r="N685" s="19" t="str">
        <f t="shared" si="122"/>
        <v/>
      </c>
      <c r="O685" t="str">
        <f t="shared" si="123"/>
        <v/>
      </c>
      <c r="Q685" s="27" t="str">
        <f t="shared" si="126"/>
        <v/>
      </c>
      <c r="S685" t="str">
        <f t="shared" si="124"/>
        <v/>
      </c>
      <c r="AA685" s="19" t="str">
        <f t="shared" si="118"/>
        <v/>
      </c>
      <c r="AB685" t="str">
        <f t="shared" si="125"/>
        <v/>
      </c>
    </row>
    <row r="686" spans="8:28" x14ac:dyDescent="0.3">
      <c r="H686" s="19" t="str">
        <f t="shared" si="119"/>
        <v/>
      </c>
      <c r="I686" s="19" t="str">
        <f t="shared" si="120"/>
        <v/>
      </c>
      <c r="J686" s="27" t="str">
        <f t="shared" si="121"/>
        <v/>
      </c>
      <c r="N686" s="19" t="str">
        <f t="shared" si="122"/>
        <v/>
      </c>
      <c r="O686" t="str">
        <f t="shared" si="123"/>
        <v/>
      </c>
      <c r="Q686" s="27" t="str">
        <f t="shared" si="126"/>
        <v/>
      </c>
      <c r="S686" t="str">
        <f t="shared" si="124"/>
        <v/>
      </c>
      <c r="AA686" s="19" t="str">
        <f t="shared" si="118"/>
        <v/>
      </c>
      <c r="AB686" t="str">
        <f t="shared" si="125"/>
        <v/>
      </c>
    </row>
    <row r="687" spans="8:28" x14ac:dyDescent="0.3">
      <c r="H687" s="19" t="str">
        <f t="shared" si="119"/>
        <v/>
      </c>
      <c r="I687" s="19" t="str">
        <f t="shared" si="120"/>
        <v/>
      </c>
      <c r="J687" s="27" t="str">
        <f t="shared" si="121"/>
        <v/>
      </c>
      <c r="N687" s="19" t="str">
        <f t="shared" si="122"/>
        <v/>
      </c>
      <c r="O687" t="str">
        <f t="shared" si="123"/>
        <v/>
      </c>
      <c r="Q687" s="27" t="str">
        <f t="shared" si="126"/>
        <v/>
      </c>
      <c r="S687" t="str">
        <f t="shared" si="124"/>
        <v/>
      </c>
      <c r="AA687" s="19" t="str">
        <f t="shared" si="118"/>
        <v/>
      </c>
      <c r="AB687" t="str">
        <f t="shared" si="125"/>
        <v/>
      </c>
    </row>
    <row r="688" spans="8:28" x14ac:dyDescent="0.3">
      <c r="H688" s="19" t="str">
        <f t="shared" si="119"/>
        <v/>
      </c>
      <c r="I688" s="19" t="str">
        <f t="shared" si="120"/>
        <v/>
      </c>
      <c r="J688" s="27" t="str">
        <f t="shared" si="121"/>
        <v/>
      </c>
      <c r="N688" s="19" t="str">
        <f t="shared" si="122"/>
        <v/>
      </c>
      <c r="O688" t="str">
        <f t="shared" si="123"/>
        <v/>
      </c>
      <c r="Q688" s="27" t="str">
        <f t="shared" si="126"/>
        <v/>
      </c>
      <c r="S688" t="str">
        <f t="shared" si="124"/>
        <v/>
      </c>
      <c r="AA688" s="19" t="str">
        <f t="shared" si="118"/>
        <v/>
      </c>
      <c r="AB688" t="str">
        <f t="shared" si="125"/>
        <v/>
      </c>
    </row>
    <row r="689" spans="8:28" x14ac:dyDescent="0.3">
      <c r="H689" s="19" t="str">
        <f t="shared" si="119"/>
        <v/>
      </c>
      <c r="I689" s="19" t="str">
        <f t="shared" si="120"/>
        <v/>
      </c>
      <c r="J689" s="27" t="str">
        <f t="shared" si="121"/>
        <v/>
      </c>
      <c r="N689" s="19" t="str">
        <f t="shared" si="122"/>
        <v/>
      </c>
      <c r="O689" t="str">
        <f t="shared" si="123"/>
        <v/>
      </c>
      <c r="Q689" s="27" t="str">
        <f t="shared" si="126"/>
        <v/>
      </c>
      <c r="S689" t="str">
        <f t="shared" si="124"/>
        <v/>
      </c>
      <c r="AA689" s="19" t="str">
        <f t="shared" si="118"/>
        <v/>
      </c>
      <c r="AB689" t="str">
        <f t="shared" si="125"/>
        <v/>
      </c>
    </row>
    <row r="690" spans="8:28" x14ac:dyDescent="0.3">
      <c r="H690" s="19" t="str">
        <f t="shared" si="119"/>
        <v/>
      </c>
      <c r="I690" s="19" t="str">
        <f t="shared" si="120"/>
        <v/>
      </c>
      <c r="J690" s="27" t="str">
        <f t="shared" si="121"/>
        <v/>
      </c>
      <c r="N690" s="19" t="str">
        <f t="shared" si="122"/>
        <v/>
      </c>
      <c r="O690" t="str">
        <f t="shared" si="123"/>
        <v/>
      </c>
      <c r="Q690" s="27" t="str">
        <f t="shared" si="126"/>
        <v/>
      </c>
      <c r="S690" t="str">
        <f t="shared" si="124"/>
        <v/>
      </c>
      <c r="AA690" s="19" t="str">
        <f t="shared" si="118"/>
        <v/>
      </c>
      <c r="AB690" t="str">
        <f t="shared" si="125"/>
        <v/>
      </c>
    </row>
    <row r="691" spans="8:28" x14ac:dyDescent="0.3">
      <c r="H691" s="19" t="str">
        <f t="shared" si="119"/>
        <v/>
      </c>
      <c r="I691" s="19" t="str">
        <f t="shared" si="120"/>
        <v/>
      </c>
      <c r="J691" s="27" t="str">
        <f t="shared" si="121"/>
        <v/>
      </c>
      <c r="N691" s="19" t="str">
        <f t="shared" si="122"/>
        <v/>
      </c>
      <c r="O691" t="str">
        <f t="shared" si="123"/>
        <v/>
      </c>
      <c r="Q691" s="27" t="str">
        <f t="shared" si="126"/>
        <v/>
      </c>
      <c r="S691" t="str">
        <f t="shared" si="124"/>
        <v/>
      </c>
      <c r="AA691" s="19" t="str">
        <f t="shared" si="118"/>
        <v/>
      </c>
      <c r="AB691" t="str">
        <f t="shared" si="125"/>
        <v/>
      </c>
    </row>
    <row r="692" spans="8:28" x14ac:dyDescent="0.3">
      <c r="H692" s="19" t="str">
        <f t="shared" si="119"/>
        <v/>
      </c>
      <c r="I692" s="19" t="str">
        <f t="shared" si="120"/>
        <v/>
      </c>
      <c r="J692" s="27" t="str">
        <f t="shared" si="121"/>
        <v/>
      </c>
      <c r="N692" s="19" t="str">
        <f t="shared" si="122"/>
        <v/>
      </c>
      <c r="O692" t="str">
        <f t="shared" si="123"/>
        <v/>
      </c>
      <c r="Q692" s="27" t="str">
        <f t="shared" si="126"/>
        <v/>
      </c>
      <c r="S692" t="str">
        <f t="shared" si="124"/>
        <v/>
      </c>
      <c r="AA692" s="19" t="str">
        <f t="shared" si="118"/>
        <v/>
      </c>
      <c r="AB692" t="str">
        <f t="shared" si="125"/>
        <v/>
      </c>
    </row>
    <row r="693" spans="8:28" x14ac:dyDescent="0.3">
      <c r="H693" s="19" t="str">
        <f t="shared" si="119"/>
        <v/>
      </c>
      <c r="I693" s="19" t="str">
        <f t="shared" si="120"/>
        <v/>
      </c>
      <c r="J693" s="27" t="str">
        <f t="shared" si="121"/>
        <v/>
      </c>
      <c r="N693" s="19" t="str">
        <f t="shared" si="122"/>
        <v/>
      </c>
      <c r="O693" t="str">
        <f t="shared" si="123"/>
        <v/>
      </c>
      <c r="Q693" s="27" t="str">
        <f t="shared" si="126"/>
        <v/>
      </c>
      <c r="S693" t="str">
        <f t="shared" si="124"/>
        <v/>
      </c>
      <c r="AA693" s="19" t="str">
        <f t="shared" si="118"/>
        <v/>
      </c>
      <c r="AB693" t="str">
        <f t="shared" si="125"/>
        <v/>
      </c>
    </row>
    <row r="694" spans="8:28" x14ac:dyDescent="0.3">
      <c r="H694" s="19" t="str">
        <f t="shared" si="119"/>
        <v/>
      </c>
      <c r="I694" s="19" t="str">
        <f t="shared" si="120"/>
        <v/>
      </c>
      <c r="J694" s="27" t="str">
        <f t="shared" si="121"/>
        <v/>
      </c>
      <c r="N694" s="19" t="str">
        <f t="shared" si="122"/>
        <v/>
      </c>
      <c r="O694" t="str">
        <f t="shared" si="123"/>
        <v/>
      </c>
      <c r="Q694" s="27" t="str">
        <f t="shared" si="126"/>
        <v/>
      </c>
      <c r="S694" t="str">
        <f t="shared" si="124"/>
        <v/>
      </c>
      <c r="AA694" s="19" t="str">
        <f t="shared" si="118"/>
        <v/>
      </c>
      <c r="AB694" t="str">
        <f t="shared" si="125"/>
        <v/>
      </c>
    </row>
    <row r="695" spans="8:28" x14ac:dyDescent="0.3">
      <c r="H695" s="19" t="str">
        <f t="shared" si="119"/>
        <v/>
      </c>
      <c r="I695" s="19" t="str">
        <f t="shared" si="120"/>
        <v/>
      </c>
      <c r="J695" s="27" t="str">
        <f t="shared" si="121"/>
        <v/>
      </c>
      <c r="N695" s="19" t="str">
        <f t="shared" si="122"/>
        <v/>
      </c>
      <c r="O695" t="str">
        <f t="shared" si="123"/>
        <v/>
      </c>
      <c r="Q695" s="27" t="str">
        <f t="shared" si="126"/>
        <v/>
      </c>
      <c r="S695" t="str">
        <f t="shared" si="124"/>
        <v/>
      </c>
      <c r="AA695" s="19" t="str">
        <f t="shared" si="118"/>
        <v/>
      </c>
      <c r="AB695" t="str">
        <f t="shared" si="125"/>
        <v/>
      </c>
    </row>
    <row r="696" spans="8:28" x14ac:dyDescent="0.3">
      <c r="H696" s="19" t="str">
        <f t="shared" si="119"/>
        <v/>
      </c>
      <c r="I696" s="19" t="str">
        <f t="shared" si="120"/>
        <v/>
      </c>
      <c r="J696" s="27" t="str">
        <f t="shared" si="121"/>
        <v/>
      </c>
      <c r="N696" s="19" t="str">
        <f t="shared" si="122"/>
        <v/>
      </c>
      <c r="O696" t="str">
        <f t="shared" si="123"/>
        <v/>
      </c>
      <c r="Q696" s="27" t="str">
        <f t="shared" si="126"/>
        <v/>
      </c>
      <c r="S696" t="str">
        <f t="shared" si="124"/>
        <v/>
      </c>
      <c r="AA696" s="19" t="str">
        <f t="shared" ref="AA696:AA759" si="127">+IF(Y696="","",AA695+1)</f>
        <v/>
      </c>
      <c r="AB696" t="str">
        <f t="shared" si="125"/>
        <v/>
      </c>
    </row>
    <row r="697" spans="8:28" x14ac:dyDescent="0.3">
      <c r="H697" s="19" t="str">
        <f t="shared" si="119"/>
        <v/>
      </c>
      <c r="I697" s="19" t="str">
        <f t="shared" si="120"/>
        <v/>
      </c>
      <c r="J697" s="27" t="str">
        <f t="shared" si="121"/>
        <v/>
      </c>
      <c r="N697" s="19" t="str">
        <f t="shared" si="122"/>
        <v/>
      </c>
      <c r="O697" t="str">
        <f t="shared" si="123"/>
        <v/>
      </c>
      <c r="Q697" s="27" t="str">
        <f t="shared" si="126"/>
        <v/>
      </c>
      <c r="S697" t="str">
        <f t="shared" si="124"/>
        <v/>
      </c>
      <c r="AA697" s="19" t="str">
        <f t="shared" si="127"/>
        <v/>
      </c>
      <c r="AB697" t="str">
        <f t="shared" si="125"/>
        <v/>
      </c>
    </row>
    <row r="698" spans="8:28" x14ac:dyDescent="0.3">
      <c r="H698" s="19" t="str">
        <f t="shared" si="119"/>
        <v/>
      </c>
      <c r="I698" s="19" t="str">
        <f t="shared" si="120"/>
        <v/>
      </c>
      <c r="J698" s="27" t="str">
        <f t="shared" si="121"/>
        <v/>
      </c>
      <c r="N698" s="19" t="str">
        <f t="shared" si="122"/>
        <v/>
      </c>
      <c r="O698" t="str">
        <f t="shared" si="123"/>
        <v/>
      </c>
      <c r="Q698" s="27" t="str">
        <f t="shared" si="126"/>
        <v/>
      </c>
      <c r="S698" t="str">
        <f t="shared" si="124"/>
        <v/>
      </c>
      <c r="AA698" s="19" t="str">
        <f t="shared" si="127"/>
        <v/>
      </c>
      <c r="AB698" t="str">
        <f t="shared" si="125"/>
        <v/>
      </c>
    </row>
    <row r="699" spans="8:28" x14ac:dyDescent="0.3">
      <c r="H699" s="19" t="str">
        <f t="shared" si="119"/>
        <v/>
      </c>
      <c r="I699" s="19" t="str">
        <f t="shared" si="120"/>
        <v/>
      </c>
      <c r="J699" s="27" t="str">
        <f t="shared" si="121"/>
        <v/>
      </c>
      <c r="N699" s="19" t="str">
        <f t="shared" si="122"/>
        <v/>
      </c>
      <c r="O699" t="str">
        <f t="shared" si="123"/>
        <v/>
      </c>
      <c r="Q699" s="27" t="str">
        <f t="shared" si="126"/>
        <v/>
      </c>
      <c r="S699" t="str">
        <f t="shared" si="124"/>
        <v/>
      </c>
      <c r="AA699" s="19" t="str">
        <f t="shared" si="127"/>
        <v/>
      </c>
      <c r="AB699" t="str">
        <f t="shared" si="125"/>
        <v/>
      </c>
    </row>
    <row r="700" spans="8:28" x14ac:dyDescent="0.3">
      <c r="H700" s="19" t="str">
        <f t="shared" si="119"/>
        <v/>
      </c>
      <c r="I700" s="19" t="str">
        <f t="shared" si="120"/>
        <v/>
      </c>
      <c r="J700" s="27" t="str">
        <f t="shared" si="121"/>
        <v/>
      </c>
      <c r="N700" s="19" t="str">
        <f t="shared" si="122"/>
        <v/>
      </c>
      <c r="O700" t="str">
        <f t="shared" si="123"/>
        <v/>
      </c>
      <c r="Q700" s="27" t="str">
        <f t="shared" si="126"/>
        <v/>
      </c>
      <c r="S700" t="str">
        <f t="shared" si="124"/>
        <v/>
      </c>
      <c r="AA700" s="19" t="str">
        <f t="shared" si="127"/>
        <v/>
      </c>
      <c r="AB700" t="str">
        <f t="shared" si="125"/>
        <v/>
      </c>
    </row>
    <row r="701" spans="8:28" x14ac:dyDescent="0.3">
      <c r="H701" s="19" t="str">
        <f t="shared" si="119"/>
        <v/>
      </c>
      <c r="I701" s="19" t="str">
        <f t="shared" si="120"/>
        <v/>
      </c>
      <c r="J701" s="27" t="str">
        <f t="shared" si="121"/>
        <v/>
      </c>
      <c r="N701" s="19" t="str">
        <f t="shared" si="122"/>
        <v/>
      </c>
      <c r="O701" t="str">
        <f t="shared" si="123"/>
        <v/>
      </c>
      <c r="Q701" s="27" t="str">
        <f t="shared" si="126"/>
        <v/>
      </c>
      <c r="S701" t="str">
        <f t="shared" si="124"/>
        <v/>
      </c>
      <c r="AA701" s="19" t="str">
        <f t="shared" si="127"/>
        <v/>
      </c>
      <c r="AB701" t="str">
        <f t="shared" si="125"/>
        <v/>
      </c>
    </row>
    <row r="702" spans="8:28" x14ac:dyDescent="0.3">
      <c r="H702" s="19" t="str">
        <f t="shared" si="119"/>
        <v/>
      </c>
      <c r="I702" s="19" t="str">
        <f t="shared" si="120"/>
        <v/>
      </c>
      <c r="J702" s="27" t="str">
        <f t="shared" si="121"/>
        <v/>
      </c>
      <c r="N702" s="19" t="str">
        <f t="shared" si="122"/>
        <v/>
      </c>
      <c r="O702" t="str">
        <f t="shared" si="123"/>
        <v/>
      </c>
      <c r="Q702" s="27" t="str">
        <f t="shared" si="126"/>
        <v/>
      </c>
      <c r="S702" t="str">
        <f t="shared" si="124"/>
        <v/>
      </c>
      <c r="AA702" s="19" t="str">
        <f t="shared" si="127"/>
        <v/>
      </c>
      <c r="AB702" t="str">
        <f t="shared" si="125"/>
        <v/>
      </c>
    </row>
    <row r="703" spans="8:28" x14ac:dyDescent="0.3">
      <c r="H703" s="19" t="str">
        <f t="shared" si="119"/>
        <v/>
      </c>
      <c r="I703" s="19" t="str">
        <f t="shared" si="120"/>
        <v/>
      </c>
      <c r="J703" s="27" t="str">
        <f t="shared" si="121"/>
        <v/>
      </c>
      <c r="N703" s="19" t="str">
        <f t="shared" si="122"/>
        <v/>
      </c>
      <c r="O703" t="str">
        <f t="shared" si="123"/>
        <v/>
      </c>
      <c r="Q703" s="27" t="str">
        <f t="shared" si="126"/>
        <v/>
      </c>
      <c r="S703" t="str">
        <f t="shared" si="124"/>
        <v/>
      </c>
      <c r="AA703" s="19" t="str">
        <f t="shared" si="127"/>
        <v/>
      </c>
      <c r="AB703" t="str">
        <f t="shared" si="125"/>
        <v/>
      </c>
    </row>
    <row r="704" spans="8:28" x14ac:dyDescent="0.3">
      <c r="H704" s="19" t="str">
        <f t="shared" si="119"/>
        <v/>
      </c>
      <c r="I704" s="19" t="str">
        <f t="shared" si="120"/>
        <v/>
      </c>
      <c r="J704" s="27" t="str">
        <f t="shared" si="121"/>
        <v/>
      </c>
      <c r="N704" s="19" t="str">
        <f t="shared" si="122"/>
        <v/>
      </c>
      <c r="O704" t="str">
        <f t="shared" si="123"/>
        <v/>
      </c>
      <c r="Q704" s="27" t="str">
        <f t="shared" si="126"/>
        <v/>
      </c>
      <c r="S704" t="str">
        <f t="shared" si="124"/>
        <v/>
      </c>
      <c r="AA704" s="19" t="str">
        <f t="shared" si="127"/>
        <v/>
      </c>
      <c r="AB704" t="str">
        <f t="shared" si="125"/>
        <v/>
      </c>
    </row>
    <row r="705" spans="8:28" x14ac:dyDescent="0.3">
      <c r="H705" s="19" t="str">
        <f t="shared" si="119"/>
        <v/>
      </c>
      <c r="I705" s="19" t="str">
        <f t="shared" si="120"/>
        <v/>
      </c>
      <c r="J705" s="27" t="str">
        <f t="shared" si="121"/>
        <v/>
      </c>
      <c r="N705" s="19" t="str">
        <f t="shared" si="122"/>
        <v/>
      </c>
      <c r="O705" t="str">
        <f t="shared" si="123"/>
        <v/>
      </c>
      <c r="Q705" s="27" t="str">
        <f t="shared" si="126"/>
        <v/>
      </c>
      <c r="S705" t="str">
        <f t="shared" si="124"/>
        <v/>
      </c>
      <c r="AA705" s="19" t="str">
        <f t="shared" si="127"/>
        <v/>
      </c>
      <c r="AB705" t="str">
        <f t="shared" si="125"/>
        <v/>
      </c>
    </row>
    <row r="706" spans="8:28" x14ac:dyDescent="0.3">
      <c r="H706" s="19" t="str">
        <f t="shared" si="119"/>
        <v/>
      </c>
      <c r="I706" s="19" t="str">
        <f t="shared" si="120"/>
        <v/>
      </c>
      <c r="J706" s="27" t="str">
        <f t="shared" si="121"/>
        <v/>
      </c>
      <c r="N706" s="19" t="str">
        <f t="shared" si="122"/>
        <v/>
      </c>
      <c r="O706" t="str">
        <f t="shared" si="123"/>
        <v/>
      </c>
      <c r="Q706" s="27" t="str">
        <f t="shared" si="126"/>
        <v/>
      </c>
      <c r="S706" t="str">
        <f t="shared" si="124"/>
        <v/>
      </c>
      <c r="AA706" s="19" t="str">
        <f t="shared" si="127"/>
        <v/>
      </c>
      <c r="AB706" t="str">
        <f t="shared" si="125"/>
        <v/>
      </c>
    </row>
    <row r="707" spans="8:28" x14ac:dyDescent="0.3">
      <c r="H707" s="19" t="str">
        <f t="shared" si="119"/>
        <v/>
      </c>
      <c r="I707" s="19" t="str">
        <f t="shared" si="120"/>
        <v/>
      </c>
      <c r="J707" s="27" t="str">
        <f t="shared" si="121"/>
        <v/>
      </c>
      <c r="N707" s="19" t="str">
        <f t="shared" si="122"/>
        <v/>
      </c>
      <c r="O707" t="str">
        <f t="shared" si="123"/>
        <v/>
      </c>
      <c r="Q707" s="27" t="str">
        <f t="shared" si="126"/>
        <v/>
      </c>
      <c r="S707" t="str">
        <f t="shared" si="124"/>
        <v/>
      </c>
      <c r="AA707" s="19" t="str">
        <f t="shared" si="127"/>
        <v/>
      </c>
      <c r="AB707" t="str">
        <f t="shared" si="125"/>
        <v/>
      </c>
    </row>
    <row r="708" spans="8:28" x14ac:dyDescent="0.3">
      <c r="H708" s="19" t="str">
        <f t="shared" si="119"/>
        <v/>
      </c>
      <c r="I708" s="19" t="str">
        <f t="shared" si="120"/>
        <v/>
      </c>
      <c r="J708" s="27" t="str">
        <f t="shared" si="121"/>
        <v/>
      </c>
      <c r="N708" s="19" t="str">
        <f t="shared" si="122"/>
        <v/>
      </c>
      <c r="O708" t="str">
        <f t="shared" si="123"/>
        <v/>
      </c>
      <c r="Q708" s="27" t="str">
        <f t="shared" si="126"/>
        <v/>
      </c>
      <c r="S708" t="str">
        <f t="shared" si="124"/>
        <v/>
      </c>
      <c r="AA708" s="19" t="str">
        <f t="shared" si="127"/>
        <v/>
      </c>
      <c r="AB708" t="str">
        <f t="shared" si="125"/>
        <v/>
      </c>
    </row>
    <row r="709" spans="8:28" x14ac:dyDescent="0.3">
      <c r="H709" s="19" t="str">
        <f t="shared" ref="H709:H772" si="128">+IF(G709="","",H708+1)</f>
        <v/>
      </c>
      <c r="I709" s="19" t="str">
        <f t="shared" ref="I709:I772" si="129">+IF(H709="","",I708+1)</f>
        <v/>
      </c>
      <c r="J709" s="27" t="str">
        <f t="shared" ref="J709:J772" si="130">+IF(G709="","","T-"&amp;VLOOKUP(H709,$A$4:$C$46,2,0)+I709-1)</f>
        <v/>
      </c>
      <c r="N709" s="19" t="str">
        <f t="shared" ref="N709:N772" si="131">+IF(L709="","",N708+1)</f>
        <v/>
      </c>
      <c r="O709" t="str">
        <f t="shared" ref="O709:O772" si="132">+IF(L709="","","C-"&amp;VLOOKUP(M709,$A$4:$C$495,2,0)+N709)</f>
        <v/>
      </c>
      <c r="Q709" s="27" t="str">
        <f t="shared" si="126"/>
        <v/>
      </c>
      <c r="S709" t="str">
        <f t="shared" ref="S709:S772" si="133">+Q709</f>
        <v/>
      </c>
      <c r="AA709" s="19" t="str">
        <f t="shared" si="127"/>
        <v/>
      </c>
      <c r="AB709" t="str">
        <f t="shared" ref="AB709:AB772" si="134">+IF(Y709="","","M-"&amp;VLOOKUP(Z709,$A$4:$C$390,2,0)&amp;AA709)</f>
        <v/>
      </c>
    </row>
    <row r="710" spans="8:28" x14ac:dyDescent="0.3">
      <c r="H710" s="19" t="str">
        <f t="shared" si="128"/>
        <v/>
      </c>
      <c r="I710" s="19" t="str">
        <f t="shared" si="129"/>
        <v/>
      </c>
      <c r="J710" s="27" t="str">
        <f t="shared" si="130"/>
        <v/>
      </c>
      <c r="N710" s="19" t="str">
        <f t="shared" si="131"/>
        <v/>
      </c>
      <c r="O710" t="str">
        <f t="shared" si="132"/>
        <v/>
      </c>
      <c r="Q710" s="27" t="str">
        <f t="shared" ref="Q710:Q773" si="135">++IF(R710="","",Q709+1)</f>
        <v/>
      </c>
      <c r="S710" t="str">
        <f t="shared" si="133"/>
        <v/>
      </c>
      <c r="AA710" s="19" t="str">
        <f t="shared" si="127"/>
        <v/>
      </c>
      <c r="AB710" t="str">
        <f t="shared" si="134"/>
        <v/>
      </c>
    </row>
    <row r="711" spans="8:28" x14ac:dyDescent="0.3">
      <c r="H711" s="19" t="str">
        <f t="shared" si="128"/>
        <v/>
      </c>
      <c r="I711" s="19" t="str">
        <f t="shared" si="129"/>
        <v/>
      </c>
      <c r="J711" s="27" t="str">
        <f t="shared" si="130"/>
        <v/>
      </c>
      <c r="N711" s="19" t="str">
        <f t="shared" si="131"/>
        <v/>
      </c>
      <c r="O711" t="str">
        <f t="shared" si="132"/>
        <v/>
      </c>
      <c r="Q711" s="27" t="str">
        <f t="shared" si="135"/>
        <v/>
      </c>
      <c r="S711" t="str">
        <f t="shared" si="133"/>
        <v/>
      </c>
      <c r="AA711" s="19" t="str">
        <f t="shared" si="127"/>
        <v/>
      </c>
      <c r="AB711" t="str">
        <f t="shared" si="134"/>
        <v/>
      </c>
    </row>
    <row r="712" spans="8:28" x14ac:dyDescent="0.3">
      <c r="H712" s="19" t="str">
        <f t="shared" si="128"/>
        <v/>
      </c>
      <c r="I712" s="19" t="str">
        <f t="shared" si="129"/>
        <v/>
      </c>
      <c r="J712" s="27" t="str">
        <f t="shared" si="130"/>
        <v/>
      </c>
      <c r="N712" s="19" t="str">
        <f t="shared" si="131"/>
        <v/>
      </c>
      <c r="O712" t="str">
        <f t="shared" si="132"/>
        <v/>
      </c>
      <c r="Q712" s="27" t="str">
        <f t="shared" si="135"/>
        <v/>
      </c>
      <c r="S712" t="str">
        <f t="shared" si="133"/>
        <v/>
      </c>
      <c r="AA712" s="19" t="str">
        <f t="shared" si="127"/>
        <v/>
      </c>
      <c r="AB712" t="str">
        <f t="shared" si="134"/>
        <v/>
      </c>
    </row>
    <row r="713" spans="8:28" x14ac:dyDescent="0.3">
      <c r="H713" s="19" t="str">
        <f t="shared" si="128"/>
        <v/>
      </c>
      <c r="I713" s="19" t="str">
        <f t="shared" si="129"/>
        <v/>
      </c>
      <c r="J713" s="27" t="str">
        <f t="shared" si="130"/>
        <v/>
      </c>
      <c r="N713" s="19" t="str">
        <f t="shared" si="131"/>
        <v/>
      </c>
      <c r="O713" t="str">
        <f t="shared" si="132"/>
        <v/>
      </c>
      <c r="Q713" s="27" t="str">
        <f t="shared" si="135"/>
        <v/>
      </c>
      <c r="S713" t="str">
        <f t="shared" si="133"/>
        <v/>
      </c>
      <c r="AA713" s="19" t="str">
        <f t="shared" si="127"/>
        <v/>
      </c>
      <c r="AB713" t="str">
        <f t="shared" si="134"/>
        <v/>
      </c>
    </row>
    <row r="714" spans="8:28" x14ac:dyDescent="0.3">
      <c r="H714" s="19" t="str">
        <f t="shared" si="128"/>
        <v/>
      </c>
      <c r="I714" s="19" t="str">
        <f t="shared" si="129"/>
        <v/>
      </c>
      <c r="J714" s="27" t="str">
        <f t="shared" si="130"/>
        <v/>
      </c>
      <c r="N714" s="19" t="str">
        <f t="shared" si="131"/>
        <v/>
      </c>
      <c r="O714" t="str">
        <f t="shared" si="132"/>
        <v/>
      </c>
      <c r="Q714" s="27" t="str">
        <f t="shared" si="135"/>
        <v/>
      </c>
      <c r="S714" t="str">
        <f t="shared" si="133"/>
        <v/>
      </c>
      <c r="AA714" s="19" t="str">
        <f t="shared" si="127"/>
        <v/>
      </c>
      <c r="AB714" t="str">
        <f t="shared" si="134"/>
        <v/>
      </c>
    </row>
    <row r="715" spans="8:28" x14ac:dyDescent="0.3">
      <c r="H715" s="19" t="str">
        <f t="shared" si="128"/>
        <v/>
      </c>
      <c r="I715" s="19" t="str">
        <f t="shared" si="129"/>
        <v/>
      </c>
      <c r="J715" s="27" t="str">
        <f t="shared" si="130"/>
        <v/>
      </c>
      <c r="N715" s="19" t="str">
        <f t="shared" si="131"/>
        <v/>
      </c>
      <c r="O715" t="str">
        <f t="shared" si="132"/>
        <v/>
      </c>
      <c r="Q715" s="27" t="str">
        <f t="shared" si="135"/>
        <v/>
      </c>
      <c r="S715" t="str">
        <f t="shared" si="133"/>
        <v/>
      </c>
      <c r="AA715" s="19" t="str">
        <f t="shared" si="127"/>
        <v/>
      </c>
      <c r="AB715" t="str">
        <f t="shared" si="134"/>
        <v/>
      </c>
    </row>
    <row r="716" spans="8:28" x14ac:dyDescent="0.3">
      <c r="H716" s="19" t="str">
        <f t="shared" si="128"/>
        <v/>
      </c>
      <c r="I716" s="19" t="str">
        <f t="shared" si="129"/>
        <v/>
      </c>
      <c r="J716" s="27" t="str">
        <f t="shared" si="130"/>
        <v/>
      </c>
      <c r="N716" s="19" t="str">
        <f t="shared" si="131"/>
        <v/>
      </c>
      <c r="O716" t="str">
        <f t="shared" si="132"/>
        <v/>
      </c>
      <c r="Q716" s="27" t="str">
        <f t="shared" si="135"/>
        <v/>
      </c>
      <c r="S716" t="str">
        <f t="shared" si="133"/>
        <v/>
      </c>
      <c r="AA716" s="19" t="str">
        <f t="shared" si="127"/>
        <v/>
      </c>
      <c r="AB716" t="str">
        <f t="shared" si="134"/>
        <v/>
      </c>
    </row>
    <row r="717" spans="8:28" x14ac:dyDescent="0.3">
      <c r="H717" s="19" t="str">
        <f t="shared" si="128"/>
        <v/>
      </c>
      <c r="I717" s="19" t="str">
        <f t="shared" si="129"/>
        <v/>
      </c>
      <c r="J717" s="27" t="str">
        <f t="shared" si="130"/>
        <v/>
      </c>
      <c r="N717" s="19" t="str">
        <f t="shared" si="131"/>
        <v/>
      </c>
      <c r="O717" t="str">
        <f t="shared" si="132"/>
        <v/>
      </c>
      <c r="Q717" s="27" t="str">
        <f t="shared" si="135"/>
        <v/>
      </c>
      <c r="S717" t="str">
        <f t="shared" si="133"/>
        <v/>
      </c>
      <c r="AA717" s="19" t="str">
        <f t="shared" si="127"/>
        <v/>
      </c>
      <c r="AB717" t="str">
        <f t="shared" si="134"/>
        <v/>
      </c>
    </row>
    <row r="718" spans="8:28" x14ac:dyDescent="0.3">
      <c r="H718" s="19" t="str">
        <f t="shared" si="128"/>
        <v/>
      </c>
      <c r="I718" s="19" t="str">
        <f t="shared" si="129"/>
        <v/>
      </c>
      <c r="J718" s="27" t="str">
        <f t="shared" si="130"/>
        <v/>
      </c>
      <c r="N718" s="19" t="str">
        <f t="shared" si="131"/>
        <v/>
      </c>
      <c r="O718" t="str">
        <f t="shared" si="132"/>
        <v/>
      </c>
      <c r="Q718" s="27" t="str">
        <f t="shared" si="135"/>
        <v/>
      </c>
      <c r="S718" t="str">
        <f t="shared" si="133"/>
        <v/>
      </c>
      <c r="AA718" s="19" t="str">
        <f t="shared" si="127"/>
        <v/>
      </c>
      <c r="AB718" t="str">
        <f t="shared" si="134"/>
        <v/>
      </c>
    </row>
    <row r="719" spans="8:28" x14ac:dyDescent="0.3">
      <c r="H719" s="19" t="str">
        <f t="shared" si="128"/>
        <v/>
      </c>
      <c r="I719" s="19" t="str">
        <f t="shared" si="129"/>
        <v/>
      </c>
      <c r="J719" s="27" t="str">
        <f t="shared" si="130"/>
        <v/>
      </c>
      <c r="N719" s="19" t="str">
        <f t="shared" si="131"/>
        <v/>
      </c>
      <c r="O719" t="str">
        <f t="shared" si="132"/>
        <v/>
      </c>
      <c r="Q719" s="27" t="str">
        <f t="shared" si="135"/>
        <v/>
      </c>
      <c r="S719" t="str">
        <f t="shared" si="133"/>
        <v/>
      </c>
      <c r="AA719" s="19" t="str">
        <f t="shared" si="127"/>
        <v/>
      </c>
      <c r="AB719" t="str">
        <f t="shared" si="134"/>
        <v/>
      </c>
    </row>
    <row r="720" spans="8:28" x14ac:dyDescent="0.3">
      <c r="H720" s="19" t="str">
        <f t="shared" si="128"/>
        <v/>
      </c>
      <c r="I720" s="19" t="str">
        <f t="shared" si="129"/>
        <v/>
      </c>
      <c r="J720" s="27" t="str">
        <f t="shared" si="130"/>
        <v/>
      </c>
      <c r="N720" s="19" t="str">
        <f t="shared" si="131"/>
        <v/>
      </c>
      <c r="O720" t="str">
        <f t="shared" si="132"/>
        <v/>
      </c>
      <c r="Q720" s="27" t="str">
        <f t="shared" si="135"/>
        <v/>
      </c>
      <c r="S720" t="str">
        <f t="shared" si="133"/>
        <v/>
      </c>
      <c r="AA720" s="19" t="str">
        <f t="shared" si="127"/>
        <v/>
      </c>
      <c r="AB720" t="str">
        <f t="shared" si="134"/>
        <v/>
      </c>
    </row>
    <row r="721" spans="8:28" x14ac:dyDescent="0.3">
      <c r="H721" s="19" t="str">
        <f t="shared" si="128"/>
        <v/>
      </c>
      <c r="I721" s="19" t="str">
        <f t="shared" si="129"/>
        <v/>
      </c>
      <c r="J721" s="27" t="str">
        <f t="shared" si="130"/>
        <v/>
      </c>
      <c r="N721" s="19" t="str">
        <f t="shared" si="131"/>
        <v/>
      </c>
      <c r="O721" t="str">
        <f t="shared" si="132"/>
        <v/>
      </c>
      <c r="Q721" s="27" t="str">
        <f t="shared" si="135"/>
        <v/>
      </c>
      <c r="S721" t="str">
        <f t="shared" si="133"/>
        <v/>
      </c>
      <c r="AA721" s="19" t="str">
        <f t="shared" si="127"/>
        <v/>
      </c>
      <c r="AB721" t="str">
        <f t="shared" si="134"/>
        <v/>
      </c>
    </row>
    <row r="722" spans="8:28" x14ac:dyDescent="0.3">
      <c r="H722" s="19" t="str">
        <f t="shared" si="128"/>
        <v/>
      </c>
      <c r="I722" s="19" t="str">
        <f t="shared" si="129"/>
        <v/>
      </c>
      <c r="J722" s="27" t="str">
        <f t="shared" si="130"/>
        <v/>
      </c>
      <c r="N722" s="19" t="str">
        <f t="shared" si="131"/>
        <v/>
      </c>
      <c r="O722" t="str">
        <f t="shared" si="132"/>
        <v/>
      </c>
      <c r="Q722" s="27" t="str">
        <f t="shared" si="135"/>
        <v/>
      </c>
      <c r="S722" t="str">
        <f t="shared" si="133"/>
        <v/>
      </c>
      <c r="AA722" s="19" t="str">
        <f t="shared" si="127"/>
        <v/>
      </c>
      <c r="AB722" t="str">
        <f t="shared" si="134"/>
        <v/>
      </c>
    </row>
    <row r="723" spans="8:28" x14ac:dyDescent="0.3">
      <c r="H723" s="19" t="str">
        <f t="shared" si="128"/>
        <v/>
      </c>
      <c r="I723" s="19" t="str">
        <f t="shared" si="129"/>
        <v/>
      </c>
      <c r="J723" s="27" t="str">
        <f t="shared" si="130"/>
        <v/>
      </c>
      <c r="N723" s="19" t="str">
        <f t="shared" si="131"/>
        <v/>
      </c>
      <c r="O723" t="str">
        <f t="shared" si="132"/>
        <v/>
      </c>
      <c r="Q723" s="27" t="str">
        <f t="shared" si="135"/>
        <v/>
      </c>
      <c r="S723" t="str">
        <f t="shared" si="133"/>
        <v/>
      </c>
      <c r="AA723" s="19" t="str">
        <f t="shared" si="127"/>
        <v/>
      </c>
      <c r="AB723" t="str">
        <f t="shared" si="134"/>
        <v/>
      </c>
    </row>
    <row r="724" spans="8:28" x14ac:dyDescent="0.3">
      <c r="H724" s="19" t="str">
        <f t="shared" si="128"/>
        <v/>
      </c>
      <c r="I724" s="19" t="str">
        <f t="shared" si="129"/>
        <v/>
      </c>
      <c r="J724" s="27" t="str">
        <f t="shared" si="130"/>
        <v/>
      </c>
      <c r="N724" s="19" t="str">
        <f t="shared" si="131"/>
        <v/>
      </c>
      <c r="O724" t="str">
        <f t="shared" si="132"/>
        <v/>
      </c>
      <c r="Q724" s="27" t="str">
        <f t="shared" si="135"/>
        <v/>
      </c>
      <c r="S724" t="str">
        <f t="shared" si="133"/>
        <v/>
      </c>
      <c r="AA724" s="19" t="str">
        <f t="shared" si="127"/>
        <v/>
      </c>
      <c r="AB724" t="str">
        <f t="shared" si="134"/>
        <v/>
      </c>
    </row>
    <row r="725" spans="8:28" x14ac:dyDescent="0.3">
      <c r="H725" s="19" t="str">
        <f t="shared" si="128"/>
        <v/>
      </c>
      <c r="I725" s="19" t="str">
        <f t="shared" si="129"/>
        <v/>
      </c>
      <c r="J725" s="27" t="str">
        <f t="shared" si="130"/>
        <v/>
      </c>
      <c r="N725" s="19" t="str">
        <f t="shared" si="131"/>
        <v/>
      </c>
      <c r="O725" t="str">
        <f t="shared" si="132"/>
        <v/>
      </c>
      <c r="Q725" s="27" t="str">
        <f t="shared" si="135"/>
        <v/>
      </c>
      <c r="S725" t="str">
        <f t="shared" si="133"/>
        <v/>
      </c>
      <c r="AA725" s="19" t="str">
        <f t="shared" si="127"/>
        <v/>
      </c>
      <c r="AB725" t="str">
        <f t="shared" si="134"/>
        <v/>
      </c>
    </row>
    <row r="726" spans="8:28" x14ac:dyDescent="0.3">
      <c r="H726" s="19" t="str">
        <f t="shared" si="128"/>
        <v/>
      </c>
      <c r="I726" s="19" t="str">
        <f t="shared" si="129"/>
        <v/>
      </c>
      <c r="J726" s="27" t="str">
        <f t="shared" si="130"/>
        <v/>
      </c>
      <c r="N726" s="19" t="str">
        <f t="shared" si="131"/>
        <v/>
      </c>
      <c r="O726" t="str">
        <f t="shared" si="132"/>
        <v/>
      </c>
      <c r="Q726" s="27" t="str">
        <f t="shared" si="135"/>
        <v/>
      </c>
      <c r="S726" t="str">
        <f t="shared" si="133"/>
        <v/>
      </c>
      <c r="AA726" s="19" t="str">
        <f t="shared" si="127"/>
        <v/>
      </c>
      <c r="AB726" t="str">
        <f t="shared" si="134"/>
        <v/>
      </c>
    </row>
    <row r="727" spans="8:28" x14ac:dyDescent="0.3">
      <c r="H727" s="19" t="str">
        <f t="shared" si="128"/>
        <v/>
      </c>
      <c r="I727" s="19" t="str">
        <f t="shared" si="129"/>
        <v/>
      </c>
      <c r="J727" s="27" t="str">
        <f t="shared" si="130"/>
        <v/>
      </c>
      <c r="N727" s="19" t="str">
        <f t="shared" si="131"/>
        <v/>
      </c>
      <c r="O727" t="str">
        <f t="shared" si="132"/>
        <v/>
      </c>
      <c r="Q727" s="27" t="str">
        <f t="shared" si="135"/>
        <v/>
      </c>
      <c r="S727" t="str">
        <f t="shared" si="133"/>
        <v/>
      </c>
      <c r="AA727" s="19" t="str">
        <f t="shared" si="127"/>
        <v/>
      </c>
      <c r="AB727" t="str">
        <f t="shared" si="134"/>
        <v/>
      </c>
    </row>
    <row r="728" spans="8:28" x14ac:dyDescent="0.3">
      <c r="H728" s="19" t="str">
        <f t="shared" si="128"/>
        <v/>
      </c>
      <c r="I728" s="19" t="str">
        <f t="shared" si="129"/>
        <v/>
      </c>
      <c r="J728" s="27" t="str">
        <f t="shared" si="130"/>
        <v/>
      </c>
      <c r="N728" s="19" t="str">
        <f t="shared" si="131"/>
        <v/>
      </c>
      <c r="O728" t="str">
        <f t="shared" si="132"/>
        <v/>
      </c>
      <c r="Q728" s="27" t="str">
        <f t="shared" si="135"/>
        <v/>
      </c>
      <c r="S728" t="str">
        <f t="shared" si="133"/>
        <v/>
      </c>
      <c r="AA728" s="19" t="str">
        <f t="shared" si="127"/>
        <v/>
      </c>
      <c r="AB728" t="str">
        <f t="shared" si="134"/>
        <v/>
      </c>
    </row>
    <row r="729" spans="8:28" x14ac:dyDescent="0.3">
      <c r="H729" s="19" t="str">
        <f t="shared" si="128"/>
        <v/>
      </c>
      <c r="I729" s="19" t="str">
        <f t="shared" si="129"/>
        <v/>
      </c>
      <c r="J729" s="27" t="str">
        <f t="shared" si="130"/>
        <v/>
      </c>
      <c r="N729" s="19" t="str">
        <f t="shared" si="131"/>
        <v/>
      </c>
      <c r="O729" t="str">
        <f t="shared" si="132"/>
        <v/>
      </c>
      <c r="Q729" s="27" t="str">
        <f t="shared" si="135"/>
        <v/>
      </c>
      <c r="S729" t="str">
        <f t="shared" si="133"/>
        <v/>
      </c>
      <c r="AA729" s="19" t="str">
        <f t="shared" si="127"/>
        <v/>
      </c>
      <c r="AB729" t="str">
        <f t="shared" si="134"/>
        <v/>
      </c>
    </row>
    <row r="730" spans="8:28" x14ac:dyDescent="0.3">
      <c r="H730" s="19" t="str">
        <f t="shared" si="128"/>
        <v/>
      </c>
      <c r="I730" s="19" t="str">
        <f t="shared" si="129"/>
        <v/>
      </c>
      <c r="J730" s="27" t="str">
        <f t="shared" si="130"/>
        <v/>
      </c>
      <c r="N730" s="19" t="str">
        <f t="shared" si="131"/>
        <v/>
      </c>
      <c r="O730" t="str">
        <f t="shared" si="132"/>
        <v/>
      </c>
      <c r="Q730" s="27" t="str">
        <f t="shared" si="135"/>
        <v/>
      </c>
      <c r="S730" t="str">
        <f t="shared" si="133"/>
        <v/>
      </c>
      <c r="AA730" s="19" t="str">
        <f t="shared" si="127"/>
        <v/>
      </c>
      <c r="AB730" t="str">
        <f t="shared" si="134"/>
        <v/>
      </c>
    </row>
    <row r="731" spans="8:28" x14ac:dyDescent="0.3">
      <c r="H731" s="19" t="str">
        <f t="shared" si="128"/>
        <v/>
      </c>
      <c r="I731" s="19" t="str">
        <f t="shared" si="129"/>
        <v/>
      </c>
      <c r="J731" s="27" t="str">
        <f t="shared" si="130"/>
        <v/>
      </c>
      <c r="N731" s="19" t="str">
        <f t="shared" si="131"/>
        <v/>
      </c>
      <c r="O731" t="str">
        <f t="shared" si="132"/>
        <v/>
      </c>
      <c r="Q731" s="27" t="str">
        <f t="shared" si="135"/>
        <v/>
      </c>
      <c r="S731" t="str">
        <f t="shared" si="133"/>
        <v/>
      </c>
      <c r="AA731" s="19" t="str">
        <f t="shared" si="127"/>
        <v/>
      </c>
      <c r="AB731" t="str">
        <f t="shared" si="134"/>
        <v/>
      </c>
    </row>
    <row r="732" spans="8:28" x14ac:dyDescent="0.3">
      <c r="H732" s="19" t="str">
        <f t="shared" si="128"/>
        <v/>
      </c>
      <c r="I732" s="19" t="str">
        <f t="shared" si="129"/>
        <v/>
      </c>
      <c r="J732" s="27" t="str">
        <f t="shared" si="130"/>
        <v/>
      </c>
      <c r="N732" s="19" t="str">
        <f t="shared" si="131"/>
        <v/>
      </c>
      <c r="O732" t="str">
        <f t="shared" si="132"/>
        <v/>
      </c>
      <c r="Q732" s="27" t="str">
        <f t="shared" si="135"/>
        <v/>
      </c>
      <c r="S732" t="str">
        <f t="shared" si="133"/>
        <v/>
      </c>
      <c r="AA732" s="19" t="str">
        <f t="shared" si="127"/>
        <v/>
      </c>
      <c r="AB732" t="str">
        <f t="shared" si="134"/>
        <v/>
      </c>
    </row>
    <row r="733" spans="8:28" x14ac:dyDescent="0.3">
      <c r="H733" s="19" t="str">
        <f t="shared" si="128"/>
        <v/>
      </c>
      <c r="I733" s="19" t="str">
        <f t="shared" si="129"/>
        <v/>
      </c>
      <c r="J733" s="27" t="str">
        <f t="shared" si="130"/>
        <v/>
      </c>
      <c r="N733" s="19" t="str">
        <f t="shared" si="131"/>
        <v/>
      </c>
      <c r="O733" t="str">
        <f t="shared" si="132"/>
        <v/>
      </c>
      <c r="Q733" s="27" t="str">
        <f t="shared" si="135"/>
        <v/>
      </c>
      <c r="S733" t="str">
        <f t="shared" si="133"/>
        <v/>
      </c>
      <c r="AA733" s="19" t="str">
        <f t="shared" si="127"/>
        <v/>
      </c>
      <c r="AB733" t="str">
        <f t="shared" si="134"/>
        <v/>
      </c>
    </row>
    <row r="734" spans="8:28" x14ac:dyDescent="0.3">
      <c r="H734" s="19" t="str">
        <f t="shared" si="128"/>
        <v/>
      </c>
      <c r="I734" s="19" t="str">
        <f t="shared" si="129"/>
        <v/>
      </c>
      <c r="J734" s="27" t="str">
        <f t="shared" si="130"/>
        <v/>
      </c>
      <c r="N734" s="19" t="str">
        <f t="shared" si="131"/>
        <v/>
      </c>
      <c r="O734" t="str">
        <f t="shared" si="132"/>
        <v/>
      </c>
      <c r="Q734" s="27" t="str">
        <f t="shared" si="135"/>
        <v/>
      </c>
      <c r="S734" t="str">
        <f t="shared" si="133"/>
        <v/>
      </c>
      <c r="AA734" s="19" t="str">
        <f t="shared" si="127"/>
        <v/>
      </c>
      <c r="AB734" t="str">
        <f t="shared" si="134"/>
        <v/>
      </c>
    </row>
    <row r="735" spans="8:28" x14ac:dyDescent="0.3">
      <c r="H735" s="19" t="str">
        <f t="shared" si="128"/>
        <v/>
      </c>
      <c r="I735" s="19" t="str">
        <f t="shared" si="129"/>
        <v/>
      </c>
      <c r="J735" s="27" t="str">
        <f t="shared" si="130"/>
        <v/>
      </c>
      <c r="N735" s="19" t="str">
        <f t="shared" si="131"/>
        <v/>
      </c>
      <c r="O735" t="str">
        <f t="shared" si="132"/>
        <v/>
      </c>
      <c r="Q735" s="27" t="str">
        <f t="shared" si="135"/>
        <v/>
      </c>
      <c r="S735" t="str">
        <f t="shared" si="133"/>
        <v/>
      </c>
      <c r="AA735" s="19" t="str">
        <f t="shared" si="127"/>
        <v/>
      </c>
      <c r="AB735" t="str">
        <f t="shared" si="134"/>
        <v/>
      </c>
    </row>
    <row r="736" spans="8:28" x14ac:dyDescent="0.3">
      <c r="H736" s="19" t="str">
        <f t="shared" si="128"/>
        <v/>
      </c>
      <c r="I736" s="19" t="str">
        <f t="shared" si="129"/>
        <v/>
      </c>
      <c r="J736" s="27" t="str">
        <f t="shared" si="130"/>
        <v/>
      </c>
      <c r="N736" s="19" t="str">
        <f t="shared" si="131"/>
        <v/>
      </c>
      <c r="O736" t="str">
        <f t="shared" si="132"/>
        <v/>
      </c>
      <c r="Q736" s="27" t="str">
        <f t="shared" si="135"/>
        <v/>
      </c>
      <c r="S736" t="str">
        <f t="shared" si="133"/>
        <v/>
      </c>
      <c r="AA736" s="19" t="str">
        <f t="shared" si="127"/>
        <v/>
      </c>
      <c r="AB736" t="str">
        <f t="shared" si="134"/>
        <v/>
      </c>
    </row>
    <row r="737" spans="8:28" x14ac:dyDescent="0.3">
      <c r="H737" s="19" t="str">
        <f t="shared" si="128"/>
        <v/>
      </c>
      <c r="I737" s="19" t="str">
        <f t="shared" si="129"/>
        <v/>
      </c>
      <c r="J737" s="27" t="str">
        <f t="shared" si="130"/>
        <v/>
      </c>
      <c r="N737" s="19" t="str">
        <f t="shared" si="131"/>
        <v/>
      </c>
      <c r="O737" t="str">
        <f t="shared" si="132"/>
        <v/>
      </c>
      <c r="Q737" s="27" t="str">
        <f t="shared" si="135"/>
        <v/>
      </c>
      <c r="S737" t="str">
        <f t="shared" si="133"/>
        <v/>
      </c>
      <c r="AA737" s="19" t="str">
        <f t="shared" si="127"/>
        <v/>
      </c>
      <c r="AB737" t="str">
        <f t="shared" si="134"/>
        <v/>
      </c>
    </row>
    <row r="738" spans="8:28" x14ac:dyDescent="0.3">
      <c r="H738" s="19" t="str">
        <f t="shared" si="128"/>
        <v/>
      </c>
      <c r="I738" s="19" t="str">
        <f t="shared" si="129"/>
        <v/>
      </c>
      <c r="J738" s="27" t="str">
        <f t="shared" si="130"/>
        <v/>
      </c>
      <c r="N738" s="19" t="str">
        <f t="shared" si="131"/>
        <v/>
      </c>
      <c r="O738" t="str">
        <f t="shared" si="132"/>
        <v/>
      </c>
      <c r="Q738" s="27" t="str">
        <f t="shared" si="135"/>
        <v/>
      </c>
      <c r="S738" t="str">
        <f t="shared" si="133"/>
        <v/>
      </c>
      <c r="AA738" s="19" t="str">
        <f t="shared" si="127"/>
        <v/>
      </c>
      <c r="AB738" t="str">
        <f t="shared" si="134"/>
        <v/>
      </c>
    </row>
    <row r="739" spans="8:28" x14ac:dyDescent="0.3">
      <c r="H739" s="19" t="str">
        <f t="shared" si="128"/>
        <v/>
      </c>
      <c r="I739" s="19" t="str">
        <f t="shared" si="129"/>
        <v/>
      </c>
      <c r="J739" s="27" t="str">
        <f t="shared" si="130"/>
        <v/>
      </c>
      <c r="N739" s="19" t="str">
        <f t="shared" si="131"/>
        <v/>
      </c>
      <c r="O739" t="str">
        <f t="shared" si="132"/>
        <v/>
      </c>
      <c r="Q739" s="27" t="str">
        <f t="shared" si="135"/>
        <v/>
      </c>
      <c r="S739" t="str">
        <f t="shared" si="133"/>
        <v/>
      </c>
      <c r="AA739" s="19" t="str">
        <f t="shared" si="127"/>
        <v/>
      </c>
      <c r="AB739" t="str">
        <f t="shared" si="134"/>
        <v/>
      </c>
    </row>
    <row r="740" spans="8:28" x14ac:dyDescent="0.3">
      <c r="H740" s="19" t="str">
        <f t="shared" si="128"/>
        <v/>
      </c>
      <c r="I740" s="19" t="str">
        <f t="shared" si="129"/>
        <v/>
      </c>
      <c r="J740" s="27" t="str">
        <f t="shared" si="130"/>
        <v/>
      </c>
      <c r="N740" s="19" t="str">
        <f t="shared" si="131"/>
        <v/>
      </c>
      <c r="O740" t="str">
        <f t="shared" si="132"/>
        <v/>
      </c>
      <c r="Q740" s="27" t="str">
        <f t="shared" si="135"/>
        <v/>
      </c>
      <c r="S740" t="str">
        <f t="shared" si="133"/>
        <v/>
      </c>
      <c r="AA740" s="19" t="str">
        <f t="shared" si="127"/>
        <v/>
      </c>
      <c r="AB740" t="str">
        <f t="shared" si="134"/>
        <v/>
      </c>
    </row>
    <row r="741" spans="8:28" x14ac:dyDescent="0.3">
      <c r="H741" s="19" t="str">
        <f t="shared" si="128"/>
        <v/>
      </c>
      <c r="I741" s="19" t="str">
        <f t="shared" si="129"/>
        <v/>
      </c>
      <c r="J741" s="27" t="str">
        <f t="shared" si="130"/>
        <v/>
      </c>
      <c r="N741" s="19" t="str">
        <f t="shared" si="131"/>
        <v/>
      </c>
      <c r="O741" t="str">
        <f t="shared" si="132"/>
        <v/>
      </c>
      <c r="Q741" s="27" t="str">
        <f t="shared" si="135"/>
        <v/>
      </c>
      <c r="S741" t="str">
        <f t="shared" si="133"/>
        <v/>
      </c>
      <c r="AA741" s="19" t="str">
        <f t="shared" si="127"/>
        <v/>
      </c>
      <c r="AB741" t="str">
        <f t="shared" si="134"/>
        <v/>
      </c>
    </row>
    <row r="742" spans="8:28" x14ac:dyDescent="0.3">
      <c r="H742" s="19" t="str">
        <f t="shared" si="128"/>
        <v/>
      </c>
      <c r="I742" s="19" t="str">
        <f t="shared" si="129"/>
        <v/>
      </c>
      <c r="J742" s="27" t="str">
        <f t="shared" si="130"/>
        <v/>
      </c>
      <c r="N742" s="19" t="str">
        <f t="shared" si="131"/>
        <v/>
      </c>
      <c r="O742" t="str">
        <f t="shared" si="132"/>
        <v/>
      </c>
      <c r="Q742" s="27" t="str">
        <f t="shared" si="135"/>
        <v/>
      </c>
      <c r="S742" t="str">
        <f t="shared" si="133"/>
        <v/>
      </c>
      <c r="AA742" s="19" t="str">
        <f t="shared" si="127"/>
        <v/>
      </c>
      <c r="AB742" t="str">
        <f t="shared" si="134"/>
        <v/>
      </c>
    </row>
    <row r="743" spans="8:28" x14ac:dyDescent="0.3">
      <c r="H743" s="19" t="str">
        <f t="shared" si="128"/>
        <v/>
      </c>
      <c r="I743" s="19" t="str">
        <f t="shared" si="129"/>
        <v/>
      </c>
      <c r="J743" s="27" t="str">
        <f t="shared" si="130"/>
        <v/>
      </c>
      <c r="N743" s="19" t="str">
        <f t="shared" si="131"/>
        <v/>
      </c>
      <c r="O743" t="str">
        <f t="shared" si="132"/>
        <v/>
      </c>
      <c r="Q743" s="27" t="str">
        <f t="shared" si="135"/>
        <v/>
      </c>
      <c r="S743" t="str">
        <f t="shared" si="133"/>
        <v/>
      </c>
      <c r="AA743" s="19" t="str">
        <f t="shared" si="127"/>
        <v/>
      </c>
      <c r="AB743" t="str">
        <f t="shared" si="134"/>
        <v/>
      </c>
    </row>
    <row r="744" spans="8:28" x14ac:dyDescent="0.3">
      <c r="H744" s="19" t="str">
        <f t="shared" si="128"/>
        <v/>
      </c>
      <c r="I744" s="19" t="str">
        <f t="shared" si="129"/>
        <v/>
      </c>
      <c r="J744" s="27" t="str">
        <f t="shared" si="130"/>
        <v/>
      </c>
      <c r="N744" s="19" t="str">
        <f t="shared" si="131"/>
        <v/>
      </c>
      <c r="O744" t="str">
        <f t="shared" si="132"/>
        <v/>
      </c>
      <c r="Q744" s="27" t="str">
        <f t="shared" si="135"/>
        <v/>
      </c>
      <c r="S744" t="str">
        <f t="shared" si="133"/>
        <v/>
      </c>
      <c r="AA744" s="19" t="str">
        <f t="shared" si="127"/>
        <v/>
      </c>
      <c r="AB744" t="str">
        <f t="shared" si="134"/>
        <v/>
      </c>
    </row>
    <row r="745" spans="8:28" x14ac:dyDescent="0.3">
      <c r="H745" s="19" t="str">
        <f t="shared" si="128"/>
        <v/>
      </c>
      <c r="I745" s="19" t="str">
        <f t="shared" si="129"/>
        <v/>
      </c>
      <c r="J745" s="27" t="str">
        <f t="shared" si="130"/>
        <v/>
      </c>
      <c r="N745" s="19" t="str">
        <f t="shared" si="131"/>
        <v/>
      </c>
      <c r="O745" t="str">
        <f t="shared" si="132"/>
        <v/>
      </c>
      <c r="Q745" s="27" t="str">
        <f t="shared" si="135"/>
        <v/>
      </c>
      <c r="S745" t="str">
        <f t="shared" si="133"/>
        <v/>
      </c>
      <c r="AA745" s="19" t="str">
        <f t="shared" si="127"/>
        <v/>
      </c>
      <c r="AB745" t="str">
        <f t="shared" si="134"/>
        <v/>
      </c>
    </row>
    <row r="746" spans="8:28" x14ac:dyDescent="0.3">
      <c r="H746" s="19" t="str">
        <f t="shared" si="128"/>
        <v/>
      </c>
      <c r="I746" s="19" t="str">
        <f t="shared" si="129"/>
        <v/>
      </c>
      <c r="J746" s="27" t="str">
        <f t="shared" si="130"/>
        <v/>
      </c>
      <c r="N746" s="19" t="str">
        <f t="shared" si="131"/>
        <v/>
      </c>
      <c r="O746" t="str">
        <f t="shared" si="132"/>
        <v/>
      </c>
      <c r="Q746" s="27" t="str">
        <f t="shared" si="135"/>
        <v/>
      </c>
      <c r="S746" t="str">
        <f t="shared" si="133"/>
        <v/>
      </c>
      <c r="AA746" s="19" t="str">
        <f t="shared" si="127"/>
        <v/>
      </c>
      <c r="AB746" t="str">
        <f t="shared" si="134"/>
        <v/>
      </c>
    </row>
    <row r="747" spans="8:28" x14ac:dyDescent="0.3">
      <c r="H747" s="19" t="str">
        <f t="shared" si="128"/>
        <v/>
      </c>
      <c r="I747" s="19" t="str">
        <f t="shared" si="129"/>
        <v/>
      </c>
      <c r="J747" s="27" t="str">
        <f t="shared" si="130"/>
        <v/>
      </c>
      <c r="N747" s="19" t="str">
        <f t="shared" si="131"/>
        <v/>
      </c>
      <c r="O747" t="str">
        <f t="shared" si="132"/>
        <v/>
      </c>
      <c r="Q747" s="27" t="str">
        <f t="shared" si="135"/>
        <v/>
      </c>
      <c r="S747" t="str">
        <f t="shared" si="133"/>
        <v/>
      </c>
      <c r="AA747" s="19" t="str">
        <f t="shared" si="127"/>
        <v/>
      </c>
      <c r="AB747" t="str">
        <f t="shared" si="134"/>
        <v/>
      </c>
    </row>
    <row r="748" spans="8:28" x14ac:dyDescent="0.3">
      <c r="H748" s="19" t="str">
        <f t="shared" si="128"/>
        <v/>
      </c>
      <c r="I748" s="19" t="str">
        <f t="shared" si="129"/>
        <v/>
      </c>
      <c r="J748" s="27" t="str">
        <f t="shared" si="130"/>
        <v/>
      </c>
      <c r="N748" s="19" t="str">
        <f t="shared" si="131"/>
        <v/>
      </c>
      <c r="O748" t="str">
        <f t="shared" si="132"/>
        <v/>
      </c>
      <c r="Q748" s="27" t="str">
        <f t="shared" si="135"/>
        <v/>
      </c>
      <c r="S748" t="str">
        <f t="shared" si="133"/>
        <v/>
      </c>
      <c r="AA748" s="19" t="str">
        <f t="shared" si="127"/>
        <v/>
      </c>
      <c r="AB748" t="str">
        <f t="shared" si="134"/>
        <v/>
      </c>
    </row>
    <row r="749" spans="8:28" x14ac:dyDescent="0.3">
      <c r="H749" s="19" t="str">
        <f t="shared" si="128"/>
        <v/>
      </c>
      <c r="I749" s="19" t="str">
        <f t="shared" si="129"/>
        <v/>
      </c>
      <c r="J749" s="27" t="str">
        <f t="shared" si="130"/>
        <v/>
      </c>
      <c r="N749" s="19" t="str">
        <f t="shared" si="131"/>
        <v/>
      </c>
      <c r="O749" t="str">
        <f t="shared" si="132"/>
        <v/>
      </c>
      <c r="Q749" s="27" t="str">
        <f t="shared" si="135"/>
        <v/>
      </c>
      <c r="S749" t="str">
        <f t="shared" si="133"/>
        <v/>
      </c>
      <c r="AA749" s="19" t="str">
        <f t="shared" si="127"/>
        <v/>
      </c>
      <c r="AB749" t="str">
        <f t="shared" si="134"/>
        <v/>
      </c>
    </row>
    <row r="750" spans="8:28" x14ac:dyDescent="0.3">
      <c r="H750" s="19" t="str">
        <f t="shared" si="128"/>
        <v/>
      </c>
      <c r="I750" s="19" t="str">
        <f t="shared" si="129"/>
        <v/>
      </c>
      <c r="J750" s="27" t="str">
        <f t="shared" si="130"/>
        <v/>
      </c>
      <c r="N750" s="19" t="str">
        <f t="shared" si="131"/>
        <v/>
      </c>
      <c r="O750" t="str">
        <f t="shared" si="132"/>
        <v/>
      </c>
      <c r="Q750" s="27" t="str">
        <f t="shared" si="135"/>
        <v/>
      </c>
      <c r="S750" t="str">
        <f t="shared" si="133"/>
        <v/>
      </c>
      <c r="AA750" s="19" t="str">
        <f t="shared" si="127"/>
        <v/>
      </c>
      <c r="AB750" t="str">
        <f t="shared" si="134"/>
        <v/>
      </c>
    </row>
    <row r="751" spans="8:28" x14ac:dyDescent="0.3">
      <c r="H751" s="19" t="str">
        <f t="shared" si="128"/>
        <v/>
      </c>
      <c r="I751" s="19" t="str">
        <f t="shared" si="129"/>
        <v/>
      </c>
      <c r="J751" s="27" t="str">
        <f t="shared" si="130"/>
        <v/>
      </c>
      <c r="N751" s="19" t="str">
        <f t="shared" si="131"/>
        <v/>
      </c>
      <c r="O751" t="str">
        <f t="shared" si="132"/>
        <v/>
      </c>
      <c r="Q751" s="27" t="str">
        <f t="shared" si="135"/>
        <v/>
      </c>
      <c r="S751" t="str">
        <f t="shared" si="133"/>
        <v/>
      </c>
      <c r="AA751" s="19" t="str">
        <f t="shared" si="127"/>
        <v/>
      </c>
      <c r="AB751" t="str">
        <f t="shared" si="134"/>
        <v/>
      </c>
    </row>
    <row r="752" spans="8:28" x14ac:dyDescent="0.3">
      <c r="H752" s="19" t="str">
        <f t="shared" si="128"/>
        <v/>
      </c>
      <c r="I752" s="19" t="str">
        <f t="shared" si="129"/>
        <v/>
      </c>
      <c r="J752" s="27" t="str">
        <f t="shared" si="130"/>
        <v/>
      </c>
      <c r="N752" s="19" t="str">
        <f t="shared" si="131"/>
        <v/>
      </c>
      <c r="O752" t="str">
        <f t="shared" si="132"/>
        <v/>
      </c>
      <c r="Q752" s="27" t="str">
        <f t="shared" si="135"/>
        <v/>
      </c>
      <c r="S752" t="str">
        <f t="shared" si="133"/>
        <v/>
      </c>
      <c r="AA752" s="19" t="str">
        <f t="shared" si="127"/>
        <v/>
      </c>
      <c r="AB752" t="str">
        <f t="shared" si="134"/>
        <v/>
      </c>
    </row>
    <row r="753" spans="8:28" x14ac:dyDescent="0.3">
      <c r="H753" s="19" t="str">
        <f t="shared" si="128"/>
        <v/>
      </c>
      <c r="I753" s="19" t="str">
        <f t="shared" si="129"/>
        <v/>
      </c>
      <c r="J753" s="27" t="str">
        <f t="shared" si="130"/>
        <v/>
      </c>
      <c r="N753" s="19" t="str">
        <f t="shared" si="131"/>
        <v/>
      </c>
      <c r="O753" t="str">
        <f t="shared" si="132"/>
        <v/>
      </c>
      <c r="Q753" s="27" t="str">
        <f t="shared" si="135"/>
        <v/>
      </c>
      <c r="S753" t="str">
        <f t="shared" si="133"/>
        <v/>
      </c>
      <c r="AA753" s="19" t="str">
        <f t="shared" si="127"/>
        <v/>
      </c>
      <c r="AB753" t="str">
        <f t="shared" si="134"/>
        <v/>
      </c>
    </row>
    <row r="754" spans="8:28" x14ac:dyDescent="0.3">
      <c r="H754" s="19" t="str">
        <f t="shared" si="128"/>
        <v/>
      </c>
      <c r="I754" s="19" t="str">
        <f t="shared" si="129"/>
        <v/>
      </c>
      <c r="J754" s="27" t="str">
        <f t="shared" si="130"/>
        <v/>
      </c>
      <c r="N754" s="19" t="str">
        <f t="shared" si="131"/>
        <v/>
      </c>
      <c r="O754" t="str">
        <f t="shared" si="132"/>
        <v/>
      </c>
      <c r="Q754" s="27" t="str">
        <f t="shared" si="135"/>
        <v/>
      </c>
      <c r="S754" t="str">
        <f t="shared" si="133"/>
        <v/>
      </c>
      <c r="AA754" s="19" t="str">
        <f t="shared" si="127"/>
        <v/>
      </c>
      <c r="AB754" t="str">
        <f t="shared" si="134"/>
        <v/>
      </c>
    </row>
    <row r="755" spans="8:28" x14ac:dyDescent="0.3">
      <c r="H755" s="19" t="str">
        <f t="shared" si="128"/>
        <v/>
      </c>
      <c r="I755" s="19" t="str">
        <f t="shared" si="129"/>
        <v/>
      </c>
      <c r="J755" s="27" t="str">
        <f t="shared" si="130"/>
        <v/>
      </c>
      <c r="N755" s="19" t="str">
        <f t="shared" si="131"/>
        <v/>
      </c>
      <c r="O755" t="str">
        <f t="shared" si="132"/>
        <v/>
      </c>
      <c r="Q755" s="27" t="str">
        <f t="shared" si="135"/>
        <v/>
      </c>
      <c r="S755" t="str">
        <f t="shared" si="133"/>
        <v/>
      </c>
      <c r="AA755" s="19" t="str">
        <f t="shared" si="127"/>
        <v/>
      </c>
      <c r="AB755" t="str">
        <f t="shared" si="134"/>
        <v/>
      </c>
    </row>
    <row r="756" spans="8:28" x14ac:dyDescent="0.3">
      <c r="H756" s="19" t="str">
        <f t="shared" si="128"/>
        <v/>
      </c>
      <c r="I756" s="19" t="str">
        <f t="shared" si="129"/>
        <v/>
      </c>
      <c r="J756" s="27" t="str">
        <f t="shared" si="130"/>
        <v/>
      </c>
      <c r="N756" s="19" t="str">
        <f t="shared" si="131"/>
        <v/>
      </c>
      <c r="O756" t="str">
        <f t="shared" si="132"/>
        <v/>
      </c>
      <c r="Q756" s="27" t="str">
        <f t="shared" si="135"/>
        <v/>
      </c>
      <c r="S756" t="str">
        <f t="shared" si="133"/>
        <v/>
      </c>
      <c r="AA756" s="19" t="str">
        <f t="shared" si="127"/>
        <v/>
      </c>
      <c r="AB756" t="str">
        <f t="shared" si="134"/>
        <v/>
      </c>
    </row>
    <row r="757" spans="8:28" x14ac:dyDescent="0.3">
      <c r="H757" s="19" t="str">
        <f t="shared" si="128"/>
        <v/>
      </c>
      <c r="I757" s="19" t="str">
        <f t="shared" si="129"/>
        <v/>
      </c>
      <c r="J757" s="27" t="str">
        <f t="shared" si="130"/>
        <v/>
      </c>
      <c r="N757" s="19" t="str">
        <f t="shared" si="131"/>
        <v/>
      </c>
      <c r="O757" t="str">
        <f t="shared" si="132"/>
        <v/>
      </c>
      <c r="Q757" s="27" t="str">
        <f t="shared" si="135"/>
        <v/>
      </c>
      <c r="S757" t="str">
        <f t="shared" si="133"/>
        <v/>
      </c>
      <c r="AA757" s="19" t="str">
        <f t="shared" si="127"/>
        <v/>
      </c>
      <c r="AB757" t="str">
        <f t="shared" si="134"/>
        <v/>
      </c>
    </row>
    <row r="758" spans="8:28" x14ac:dyDescent="0.3">
      <c r="H758" s="19" t="str">
        <f t="shared" si="128"/>
        <v/>
      </c>
      <c r="I758" s="19" t="str">
        <f t="shared" si="129"/>
        <v/>
      </c>
      <c r="J758" s="27" t="str">
        <f t="shared" si="130"/>
        <v/>
      </c>
      <c r="N758" s="19" t="str">
        <f t="shared" si="131"/>
        <v/>
      </c>
      <c r="O758" t="str">
        <f t="shared" si="132"/>
        <v/>
      </c>
      <c r="Q758" s="27" t="str">
        <f t="shared" si="135"/>
        <v/>
      </c>
      <c r="S758" t="str">
        <f t="shared" si="133"/>
        <v/>
      </c>
      <c r="AA758" s="19" t="str">
        <f t="shared" si="127"/>
        <v/>
      </c>
      <c r="AB758" t="str">
        <f t="shared" si="134"/>
        <v/>
      </c>
    </row>
    <row r="759" spans="8:28" x14ac:dyDescent="0.3">
      <c r="H759" s="19" t="str">
        <f t="shared" si="128"/>
        <v/>
      </c>
      <c r="I759" s="19" t="str">
        <f t="shared" si="129"/>
        <v/>
      </c>
      <c r="J759" s="27" t="str">
        <f t="shared" si="130"/>
        <v/>
      </c>
      <c r="N759" s="19" t="str">
        <f t="shared" si="131"/>
        <v/>
      </c>
      <c r="O759" t="str">
        <f t="shared" si="132"/>
        <v/>
      </c>
      <c r="Q759" s="27" t="str">
        <f t="shared" si="135"/>
        <v/>
      </c>
      <c r="S759" t="str">
        <f t="shared" si="133"/>
        <v/>
      </c>
      <c r="AA759" s="19" t="str">
        <f t="shared" si="127"/>
        <v/>
      </c>
      <c r="AB759" t="str">
        <f t="shared" si="134"/>
        <v/>
      </c>
    </row>
    <row r="760" spans="8:28" x14ac:dyDescent="0.3">
      <c r="H760" s="19" t="str">
        <f t="shared" si="128"/>
        <v/>
      </c>
      <c r="I760" s="19" t="str">
        <f t="shared" si="129"/>
        <v/>
      </c>
      <c r="J760" s="27" t="str">
        <f t="shared" si="130"/>
        <v/>
      </c>
      <c r="N760" s="19" t="str">
        <f t="shared" si="131"/>
        <v/>
      </c>
      <c r="O760" t="str">
        <f t="shared" si="132"/>
        <v/>
      </c>
      <c r="Q760" s="27" t="str">
        <f t="shared" si="135"/>
        <v/>
      </c>
      <c r="S760" t="str">
        <f t="shared" si="133"/>
        <v/>
      </c>
      <c r="AA760" s="19" t="str">
        <f t="shared" ref="AA760:AA823" si="136">+IF(Y760="","",AA759+1)</f>
        <v/>
      </c>
      <c r="AB760" t="str">
        <f t="shared" si="134"/>
        <v/>
      </c>
    </row>
    <row r="761" spans="8:28" x14ac:dyDescent="0.3">
      <c r="H761" s="19" t="str">
        <f t="shared" si="128"/>
        <v/>
      </c>
      <c r="I761" s="19" t="str">
        <f t="shared" si="129"/>
        <v/>
      </c>
      <c r="J761" s="27" t="str">
        <f t="shared" si="130"/>
        <v/>
      </c>
      <c r="N761" s="19" t="str">
        <f t="shared" si="131"/>
        <v/>
      </c>
      <c r="O761" t="str">
        <f t="shared" si="132"/>
        <v/>
      </c>
      <c r="Q761" s="27" t="str">
        <f t="shared" si="135"/>
        <v/>
      </c>
      <c r="S761" t="str">
        <f t="shared" si="133"/>
        <v/>
      </c>
      <c r="AA761" s="19" t="str">
        <f t="shared" si="136"/>
        <v/>
      </c>
      <c r="AB761" t="str">
        <f t="shared" si="134"/>
        <v/>
      </c>
    </row>
    <row r="762" spans="8:28" x14ac:dyDescent="0.3">
      <c r="H762" s="19" t="str">
        <f t="shared" si="128"/>
        <v/>
      </c>
      <c r="I762" s="19" t="str">
        <f t="shared" si="129"/>
        <v/>
      </c>
      <c r="J762" s="27" t="str">
        <f t="shared" si="130"/>
        <v/>
      </c>
      <c r="N762" s="19" t="str">
        <f t="shared" si="131"/>
        <v/>
      </c>
      <c r="O762" t="str">
        <f t="shared" si="132"/>
        <v/>
      </c>
      <c r="Q762" s="27" t="str">
        <f t="shared" si="135"/>
        <v/>
      </c>
      <c r="S762" t="str">
        <f t="shared" si="133"/>
        <v/>
      </c>
      <c r="AA762" s="19" t="str">
        <f t="shared" si="136"/>
        <v/>
      </c>
      <c r="AB762" t="str">
        <f t="shared" si="134"/>
        <v/>
      </c>
    </row>
    <row r="763" spans="8:28" x14ac:dyDescent="0.3">
      <c r="H763" s="19" t="str">
        <f t="shared" si="128"/>
        <v/>
      </c>
      <c r="I763" s="19" t="str">
        <f t="shared" si="129"/>
        <v/>
      </c>
      <c r="J763" s="27" t="str">
        <f t="shared" si="130"/>
        <v/>
      </c>
      <c r="N763" s="19" t="str">
        <f t="shared" si="131"/>
        <v/>
      </c>
      <c r="O763" t="str">
        <f t="shared" si="132"/>
        <v/>
      </c>
      <c r="Q763" s="27" t="str">
        <f t="shared" si="135"/>
        <v/>
      </c>
      <c r="S763" t="str">
        <f t="shared" si="133"/>
        <v/>
      </c>
      <c r="AA763" s="19" t="str">
        <f t="shared" si="136"/>
        <v/>
      </c>
      <c r="AB763" t="str">
        <f t="shared" si="134"/>
        <v/>
      </c>
    </row>
    <row r="764" spans="8:28" x14ac:dyDescent="0.3">
      <c r="H764" s="19" t="str">
        <f t="shared" si="128"/>
        <v/>
      </c>
      <c r="I764" s="19" t="str">
        <f t="shared" si="129"/>
        <v/>
      </c>
      <c r="J764" s="27" t="str">
        <f t="shared" si="130"/>
        <v/>
      </c>
      <c r="N764" s="19" t="str">
        <f t="shared" si="131"/>
        <v/>
      </c>
      <c r="O764" t="str">
        <f t="shared" si="132"/>
        <v/>
      </c>
      <c r="Q764" s="27" t="str">
        <f t="shared" si="135"/>
        <v/>
      </c>
      <c r="S764" t="str">
        <f t="shared" si="133"/>
        <v/>
      </c>
      <c r="AA764" s="19" t="str">
        <f t="shared" si="136"/>
        <v/>
      </c>
      <c r="AB764" t="str">
        <f t="shared" si="134"/>
        <v/>
      </c>
    </row>
    <row r="765" spans="8:28" x14ac:dyDescent="0.3">
      <c r="H765" s="19" t="str">
        <f t="shared" si="128"/>
        <v/>
      </c>
      <c r="I765" s="19" t="str">
        <f t="shared" si="129"/>
        <v/>
      </c>
      <c r="J765" s="27" t="str">
        <f t="shared" si="130"/>
        <v/>
      </c>
      <c r="N765" s="19" t="str">
        <f t="shared" si="131"/>
        <v/>
      </c>
      <c r="O765" t="str">
        <f t="shared" si="132"/>
        <v/>
      </c>
      <c r="Q765" s="27" t="str">
        <f t="shared" si="135"/>
        <v/>
      </c>
      <c r="S765" t="str">
        <f t="shared" si="133"/>
        <v/>
      </c>
      <c r="AA765" s="19" t="str">
        <f t="shared" si="136"/>
        <v/>
      </c>
      <c r="AB765" t="str">
        <f t="shared" si="134"/>
        <v/>
      </c>
    </row>
    <row r="766" spans="8:28" x14ac:dyDescent="0.3">
      <c r="H766" s="19" t="str">
        <f t="shared" si="128"/>
        <v/>
      </c>
      <c r="I766" s="19" t="str">
        <f t="shared" si="129"/>
        <v/>
      </c>
      <c r="J766" s="27" t="str">
        <f t="shared" si="130"/>
        <v/>
      </c>
      <c r="N766" s="19" t="str">
        <f t="shared" si="131"/>
        <v/>
      </c>
      <c r="O766" t="str">
        <f t="shared" si="132"/>
        <v/>
      </c>
      <c r="Q766" s="27" t="str">
        <f t="shared" si="135"/>
        <v/>
      </c>
      <c r="S766" t="str">
        <f t="shared" si="133"/>
        <v/>
      </c>
      <c r="AA766" s="19" t="str">
        <f t="shared" si="136"/>
        <v/>
      </c>
      <c r="AB766" t="str">
        <f t="shared" si="134"/>
        <v/>
      </c>
    </row>
    <row r="767" spans="8:28" x14ac:dyDescent="0.3">
      <c r="H767" s="19" t="str">
        <f t="shared" si="128"/>
        <v/>
      </c>
      <c r="I767" s="19" t="str">
        <f t="shared" si="129"/>
        <v/>
      </c>
      <c r="J767" s="27" t="str">
        <f t="shared" si="130"/>
        <v/>
      </c>
      <c r="N767" s="19" t="str">
        <f t="shared" si="131"/>
        <v/>
      </c>
      <c r="O767" t="str">
        <f t="shared" si="132"/>
        <v/>
      </c>
      <c r="Q767" s="27" t="str">
        <f t="shared" si="135"/>
        <v/>
      </c>
      <c r="S767" t="str">
        <f t="shared" si="133"/>
        <v/>
      </c>
      <c r="AA767" s="19" t="str">
        <f t="shared" si="136"/>
        <v/>
      </c>
      <c r="AB767" t="str">
        <f t="shared" si="134"/>
        <v/>
      </c>
    </row>
    <row r="768" spans="8:28" x14ac:dyDescent="0.3">
      <c r="H768" s="19" t="str">
        <f t="shared" si="128"/>
        <v/>
      </c>
      <c r="I768" s="19" t="str">
        <f t="shared" si="129"/>
        <v/>
      </c>
      <c r="J768" s="27" t="str">
        <f t="shared" si="130"/>
        <v/>
      </c>
      <c r="N768" s="19" t="str">
        <f t="shared" si="131"/>
        <v/>
      </c>
      <c r="O768" t="str">
        <f t="shared" si="132"/>
        <v/>
      </c>
      <c r="Q768" s="27" t="str">
        <f t="shared" si="135"/>
        <v/>
      </c>
      <c r="S768" t="str">
        <f t="shared" si="133"/>
        <v/>
      </c>
      <c r="AA768" s="19" t="str">
        <f t="shared" si="136"/>
        <v/>
      </c>
      <c r="AB768" t="str">
        <f t="shared" si="134"/>
        <v/>
      </c>
    </row>
    <row r="769" spans="8:28" x14ac:dyDescent="0.3">
      <c r="H769" s="19" t="str">
        <f t="shared" si="128"/>
        <v/>
      </c>
      <c r="I769" s="19" t="str">
        <f t="shared" si="129"/>
        <v/>
      </c>
      <c r="J769" s="27" t="str">
        <f t="shared" si="130"/>
        <v/>
      </c>
      <c r="N769" s="19" t="str">
        <f t="shared" si="131"/>
        <v/>
      </c>
      <c r="O769" t="str">
        <f t="shared" si="132"/>
        <v/>
      </c>
      <c r="Q769" s="27" t="str">
        <f t="shared" si="135"/>
        <v/>
      </c>
      <c r="S769" t="str">
        <f t="shared" si="133"/>
        <v/>
      </c>
      <c r="AA769" s="19" t="str">
        <f t="shared" si="136"/>
        <v/>
      </c>
      <c r="AB769" t="str">
        <f t="shared" si="134"/>
        <v/>
      </c>
    </row>
    <row r="770" spans="8:28" x14ac:dyDescent="0.3">
      <c r="H770" s="19" t="str">
        <f t="shared" si="128"/>
        <v/>
      </c>
      <c r="I770" s="19" t="str">
        <f t="shared" si="129"/>
        <v/>
      </c>
      <c r="J770" s="27" t="str">
        <f t="shared" si="130"/>
        <v/>
      </c>
      <c r="N770" s="19" t="str">
        <f t="shared" si="131"/>
        <v/>
      </c>
      <c r="O770" t="str">
        <f t="shared" si="132"/>
        <v/>
      </c>
      <c r="Q770" s="27" t="str">
        <f t="shared" si="135"/>
        <v/>
      </c>
      <c r="S770" t="str">
        <f t="shared" si="133"/>
        <v/>
      </c>
      <c r="AA770" s="19" t="str">
        <f t="shared" si="136"/>
        <v/>
      </c>
      <c r="AB770" t="str">
        <f t="shared" si="134"/>
        <v/>
      </c>
    </row>
    <row r="771" spans="8:28" x14ac:dyDescent="0.3">
      <c r="H771" s="19" t="str">
        <f t="shared" si="128"/>
        <v/>
      </c>
      <c r="I771" s="19" t="str">
        <f t="shared" si="129"/>
        <v/>
      </c>
      <c r="J771" s="27" t="str">
        <f t="shared" si="130"/>
        <v/>
      </c>
      <c r="N771" s="19" t="str">
        <f t="shared" si="131"/>
        <v/>
      </c>
      <c r="O771" t="str">
        <f t="shared" si="132"/>
        <v/>
      </c>
      <c r="Q771" s="27" t="str">
        <f t="shared" si="135"/>
        <v/>
      </c>
      <c r="S771" t="str">
        <f t="shared" si="133"/>
        <v/>
      </c>
      <c r="AA771" s="19" t="str">
        <f t="shared" si="136"/>
        <v/>
      </c>
      <c r="AB771" t="str">
        <f t="shared" si="134"/>
        <v/>
      </c>
    </row>
    <row r="772" spans="8:28" x14ac:dyDescent="0.3">
      <c r="H772" s="19" t="str">
        <f t="shared" si="128"/>
        <v/>
      </c>
      <c r="I772" s="19" t="str">
        <f t="shared" si="129"/>
        <v/>
      </c>
      <c r="J772" s="27" t="str">
        <f t="shared" si="130"/>
        <v/>
      </c>
      <c r="N772" s="19" t="str">
        <f t="shared" si="131"/>
        <v/>
      </c>
      <c r="O772" t="str">
        <f t="shared" si="132"/>
        <v/>
      </c>
      <c r="Q772" s="27" t="str">
        <f t="shared" si="135"/>
        <v/>
      </c>
      <c r="S772" t="str">
        <f t="shared" si="133"/>
        <v/>
      </c>
      <c r="AA772" s="19" t="str">
        <f t="shared" si="136"/>
        <v/>
      </c>
      <c r="AB772" t="str">
        <f t="shared" si="134"/>
        <v/>
      </c>
    </row>
    <row r="773" spans="8:28" x14ac:dyDescent="0.3">
      <c r="H773" s="19" t="str">
        <f t="shared" ref="H773:H836" si="137">+IF(G773="","",H772+1)</f>
        <v/>
      </c>
      <c r="I773" s="19" t="str">
        <f t="shared" ref="I773:I836" si="138">+IF(H773="","",I772+1)</f>
        <v/>
      </c>
      <c r="J773" s="27" t="str">
        <f t="shared" ref="J773:J836" si="139">+IF(G773="","","T-"&amp;VLOOKUP(H773,$A$4:$C$46,2,0)+I773-1)</f>
        <v/>
      </c>
      <c r="N773" s="19" t="str">
        <f t="shared" ref="N773:N836" si="140">+IF(L773="","",N772+1)</f>
        <v/>
      </c>
      <c r="O773" t="str">
        <f t="shared" ref="O773:O836" si="141">+IF(L773="","","C-"&amp;VLOOKUP(M773,$A$4:$C$495,2,0)+N773)</f>
        <v/>
      </c>
      <c r="Q773" s="27" t="str">
        <f t="shared" si="135"/>
        <v/>
      </c>
      <c r="S773" t="str">
        <f t="shared" ref="S773:S836" si="142">+Q773</f>
        <v/>
      </c>
      <c r="AA773" s="19" t="str">
        <f t="shared" si="136"/>
        <v/>
      </c>
      <c r="AB773" t="str">
        <f t="shared" ref="AB773:AB836" si="143">+IF(Y773="","","M-"&amp;VLOOKUP(Z773,$A$4:$C$390,2,0)&amp;AA773)</f>
        <v/>
      </c>
    </row>
    <row r="774" spans="8:28" x14ac:dyDescent="0.3">
      <c r="H774" s="19" t="str">
        <f t="shared" si="137"/>
        <v/>
      </c>
      <c r="I774" s="19" t="str">
        <f t="shared" si="138"/>
        <v/>
      </c>
      <c r="J774" s="27" t="str">
        <f t="shared" si="139"/>
        <v/>
      </c>
      <c r="N774" s="19" t="str">
        <f t="shared" si="140"/>
        <v/>
      </c>
      <c r="O774" t="str">
        <f t="shared" si="141"/>
        <v/>
      </c>
      <c r="Q774" s="27" t="str">
        <f t="shared" ref="Q774:Q837" si="144">++IF(R774="","",Q773+1)</f>
        <v/>
      </c>
      <c r="S774" t="str">
        <f t="shared" si="142"/>
        <v/>
      </c>
      <c r="AA774" s="19" t="str">
        <f t="shared" si="136"/>
        <v/>
      </c>
      <c r="AB774" t="str">
        <f t="shared" si="143"/>
        <v/>
      </c>
    </row>
    <row r="775" spans="8:28" x14ac:dyDescent="0.3">
      <c r="H775" s="19" t="str">
        <f t="shared" si="137"/>
        <v/>
      </c>
      <c r="I775" s="19" t="str">
        <f t="shared" si="138"/>
        <v/>
      </c>
      <c r="J775" s="27" t="str">
        <f t="shared" si="139"/>
        <v/>
      </c>
      <c r="N775" s="19" t="str">
        <f t="shared" si="140"/>
        <v/>
      </c>
      <c r="O775" t="str">
        <f t="shared" si="141"/>
        <v/>
      </c>
      <c r="Q775" s="27" t="str">
        <f t="shared" si="144"/>
        <v/>
      </c>
      <c r="S775" t="str">
        <f t="shared" si="142"/>
        <v/>
      </c>
      <c r="AA775" s="19" t="str">
        <f t="shared" si="136"/>
        <v/>
      </c>
      <c r="AB775" t="str">
        <f t="shared" si="143"/>
        <v/>
      </c>
    </row>
    <row r="776" spans="8:28" x14ac:dyDescent="0.3">
      <c r="H776" s="19" t="str">
        <f t="shared" si="137"/>
        <v/>
      </c>
      <c r="I776" s="19" t="str">
        <f t="shared" si="138"/>
        <v/>
      </c>
      <c r="J776" s="27" t="str">
        <f t="shared" si="139"/>
        <v/>
      </c>
      <c r="N776" s="19" t="str">
        <f t="shared" si="140"/>
        <v/>
      </c>
      <c r="O776" t="str">
        <f t="shared" si="141"/>
        <v/>
      </c>
      <c r="Q776" s="27" t="str">
        <f t="shared" si="144"/>
        <v/>
      </c>
      <c r="S776" t="str">
        <f t="shared" si="142"/>
        <v/>
      </c>
      <c r="AA776" s="19" t="str">
        <f t="shared" si="136"/>
        <v/>
      </c>
      <c r="AB776" t="str">
        <f t="shared" si="143"/>
        <v/>
      </c>
    </row>
    <row r="777" spans="8:28" x14ac:dyDescent="0.3">
      <c r="H777" s="19" t="str">
        <f t="shared" si="137"/>
        <v/>
      </c>
      <c r="I777" s="19" t="str">
        <f t="shared" si="138"/>
        <v/>
      </c>
      <c r="J777" s="27" t="str">
        <f t="shared" si="139"/>
        <v/>
      </c>
      <c r="N777" s="19" t="str">
        <f t="shared" si="140"/>
        <v/>
      </c>
      <c r="O777" t="str">
        <f t="shared" si="141"/>
        <v/>
      </c>
      <c r="Q777" s="27" t="str">
        <f t="shared" si="144"/>
        <v/>
      </c>
      <c r="S777" t="str">
        <f t="shared" si="142"/>
        <v/>
      </c>
      <c r="AA777" s="19" t="str">
        <f t="shared" si="136"/>
        <v/>
      </c>
      <c r="AB777" t="str">
        <f t="shared" si="143"/>
        <v/>
      </c>
    </row>
    <row r="778" spans="8:28" x14ac:dyDescent="0.3">
      <c r="H778" s="19" t="str">
        <f t="shared" si="137"/>
        <v/>
      </c>
      <c r="I778" s="19" t="str">
        <f t="shared" si="138"/>
        <v/>
      </c>
      <c r="J778" s="27" t="str">
        <f t="shared" si="139"/>
        <v/>
      </c>
      <c r="N778" s="19" t="str">
        <f t="shared" si="140"/>
        <v/>
      </c>
      <c r="O778" t="str">
        <f t="shared" si="141"/>
        <v/>
      </c>
      <c r="Q778" s="27" t="str">
        <f t="shared" si="144"/>
        <v/>
      </c>
      <c r="S778" t="str">
        <f t="shared" si="142"/>
        <v/>
      </c>
      <c r="AA778" s="19" t="str">
        <f t="shared" si="136"/>
        <v/>
      </c>
      <c r="AB778" t="str">
        <f t="shared" si="143"/>
        <v/>
      </c>
    </row>
    <row r="779" spans="8:28" x14ac:dyDescent="0.3">
      <c r="H779" s="19" t="str">
        <f t="shared" si="137"/>
        <v/>
      </c>
      <c r="I779" s="19" t="str">
        <f t="shared" si="138"/>
        <v/>
      </c>
      <c r="J779" s="27" t="str">
        <f t="shared" si="139"/>
        <v/>
      </c>
      <c r="N779" s="19" t="str">
        <f t="shared" si="140"/>
        <v/>
      </c>
      <c r="O779" t="str">
        <f t="shared" si="141"/>
        <v/>
      </c>
      <c r="Q779" s="27" t="str">
        <f t="shared" si="144"/>
        <v/>
      </c>
      <c r="S779" t="str">
        <f t="shared" si="142"/>
        <v/>
      </c>
      <c r="AA779" s="19" t="str">
        <f t="shared" si="136"/>
        <v/>
      </c>
      <c r="AB779" t="str">
        <f t="shared" si="143"/>
        <v/>
      </c>
    </row>
    <row r="780" spans="8:28" x14ac:dyDescent="0.3">
      <c r="H780" s="19" t="str">
        <f t="shared" si="137"/>
        <v/>
      </c>
      <c r="I780" s="19" t="str">
        <f t="shared" si="138"/>
        <v/>
      </c>
      <c r="J780" s="27" t="str">
        <f t="shared" si="139"/>
        <v/>
      </c>
      <c r="N780" s="19" t="str">
        <f t="shared" si="140"/>
        <v/>
      </c>
      <c r="O780" t="str">
        <f t="shared" si="141"/>
        <v/>
      </c>
      <c r="Q780" s="27" t="str">
        <f t="shared" si="144"/>
        <v/>
      </c>
      <c r="S780" t="str">
        <f t="shared" si="142"/>
        <v/>
      </c>
      <c r="AA780" s="19" t="str">
        <f t="shared" si="136"/>
        <v/>
      </c>
      <c r="AB780" t="str">
        <f t="shared" si="143"/>
        <v/>
      </c>
    </row>
    <row r="781" spans="8:28" x14ac:dyDescent="0.3">
      <c r="H781" s="19" t="str">
        <f t="shared" si="137"/>
        <v/>
      </c>
      <c r="I781" s="19" t="str">
        <f t="shared" si="138"/>
        <v/>
      </c>
      <c r="J781" s="27" t="str">
        <f t="shared" si="139"/>
        <v/>
      </c>
      <c r="N781" s="19" t="str">
        <f t="shared" si="140"/>
        <v/>
      </c>
      <c r="O781" t="str">
        <f t="shared" si="141"/>
        <v/>
      </c>
      <c r="Q781" s="27" t="str">
        <f t="shared" si="144"/>
        <v/>
      </c>
      <c r="S781" t="str">
        <f t="shared" si="142"/>
        <v/>
      </c>
      <c r="AA781" s="19" t="str">
        <f t="shared" si="136"/>
        <v/>
      </c>
      <c r="AB781" t="str">
        <f t="shared" si="143"/>
        <v/>
      </c>
    </row>
    <row r="782" spans="8:28" x14ac:dyDescent="0.3">
      <c r="H782" s="19" t="str">
        <f t="shared" si="137"/>
        <v/>
      </c>
      <c r="I782" s="19" t="str">
        <f t="shared" si="138"/>
        <v/>
      </c>
      <c r="J782" s="27" t="str">
        <f t="shared" si="139"/>
        <v/>
      </c>
      <c r="N782" s="19" t="str">
        <f t="shared" si="140"/>
        <v/>
      </c>
      <c r="O782" t="str">
        <f t="shared" si="141"/>
        <v/>
      </c>
      <c r="Q782" s="27" t="str">
        <f t="shared" si="144"/>
        <v/>
      </c>
      <c r="S782" t="str">
        <f t="shared" si="142"/>
        <v/>
      </c>
      <c r="AA782" s="19" t="str">
        <f t="shared" si="136"/>
        <v/>
      </c>
      <c r="AB782" t="str">
        <f t="shared" si="143"/>
        <v/>
      </c>
    </row>
    <row r="783" spans="8:28" x14ac:dyDescent="0.3">
      <c r="H783" s="19" t="str">
        <f t="shared" si="137"/>
        <v/>
      </c>
      <c r="I783" s="19" t="str">
        <f t="shared" si="138"/>
        <v/>
      </c>
      <c r="J783" s="27" t="str">
        <f t="shared" si="139"/>
        <v/>
      </c>
      <c r="N783" s="19" t="str">
        <f t="shared" si="140"/>
        <v/>
      </c>
      <c r="O783" t="str">
        <f t="shared" si="141"/>
        <v/>
      </c>
      <c r="Q783" s="27" t="str">
        <f t="shared" si="144"/>
        <v/>
      </c>
      <c r="S783" t="str">
        <f t="shared" si="142"/>
        <v/>
      </c>
      <c r="AA783" s="19" t="str">
        <f t="shared" si="136"/>
        <v/>
      </c>
      <c r="AB783" t="str">
        <f t="shared" si="143"/>
        <v/>
      </c>
    </row>
    <row r="784" spans="8:28" x14ac:dyDescent="0.3">
      <c r="H784" s="19" t="str">
        <f t="shared" si="137"/>
        <v/>
      </c>
      <c r="I784" s="19" t="str">
        <f t="shared" si="138"/>
        <v/>
      </c>
      <c r="J784" s="27" t="str">
        <f t="shared" si="139"/>
        <v/>
      </c>
      <c r="N784" s="19" t="str">
        <f t="shared" si="140"/>
        <v/>
      </c>
      <c r="O784" t="str">
        <f t="shared" si="141"/>
        <v/>
      </c>
      <c r="Q784" s="27" t="str">
        <f t="shared" si="144"/>
        <v/>
      </c>
      <c r="S784" t="str">
        <f t="shared" si="142"/>
        <v/>
      </c>
      <c r="AA784" s="19" t="str">
        <f t="shared" si="136"/>
        <v/>
      </c>
      <c r="AB784" t="str">
        <f t="shared" si="143"/>
        <v/>
      </c>
    </row>
    <row r="785" spans="8:28" x14ac:dyDescent="0.3">
      <c r="H785" s="19" t="str">
        <f t="shared" si="137"/>
        <v/>
      </c>
      <c r="I785" s="19" t="str">
        <f t="shared" si="138"/>
        <v/>
      </c>
      <c r="J785" s="27" t="str">
        <f t="shared" si="139"/>
        <v/>
      </c>
      <c r="N785" s="19" t="str">
        <f t="shared" si="140"/>
        <v/>
      </c>
      <c r="O785" t="str">
        <f t="shared" si="141"/>
        <v/>
      </c>
      <c r="Q785" s="27" t="str">
        <f t="shared" si="144"/>
        <v/>
      </c>
      <c r="S785" t="str">
        <f t="shared" si="142"/>
        <v/>
      </c>
      <c r="AA785" s="19" t="str">
        <f t="shared" si="136"/>
        <v/>
      </c>
      <c r="AB785" t="str">
        <f t="shared" si="143"/>
        <v/>
      </c>
    </row>
    <row r="786" spans="8:28" x14ac:dyDescent="0.3">
      <c r="H786" s="19" t="str">
        <f t="shared" si="137"/>
        <v/>
      </c>
      <c r="I786" s="19" t="str">
        <f t="shared" si="138"/>
        <v/>
      </c>
      <c r="J786" s="27" t="str">
        <f t="shared" si="139"/>
        <v/>
      </c>
      <c r="N786" s="19" t="str">
        <f t="shared" si="140"/>
        <v/>
      </c>
      <c r="O786" t="str">
        <f t="shared" si="141"/>
        <v/>
      </c>
      <c r="Q786" s="27" t="str">
        <f t="shared" si="144"/>
        <v/>
      </c>
      <c r="S786" t="str">
        <f t="shared" si="142"/>
        <v/>
      </c>
      <c r="AA786" s="19" t="str">
        <f t="shared" si="136"/>
        <v/>
      </c>
      <c r="AB786" t="str">
        <f t="shared" si="143"/>
        <v/>
      </c>
    </row>
    <row r="787" spans="8:28" x14ac:dyDescent="0.3">
      <c r="H787" s="19" t="str">
        <f t="shared" si="137"/>
        <v/>
      </c>
      <c r="I787" s="19" t="str">
        <f t="shared" si="138"/>
        <v/>
      </c>
      <c r="J787" s="27" t="str">
        <f t="shared" si="139"/>
        <v/>
      </c>
      <c r="N787" s="19" t="str">
        <f t="shared" si="140"/>
        <v/>
      </c>
      <c r="O787" t="str">
        <f t="shared" si="141"/>
        <v/>
      </c>
      <c r="Q787" s="27" t="str">
        <f t="shared" si="144"/>
        <v/>
      </c>
      <c r="S787" t="str">
        <f t="shared" si="142"/>
        <v/>
      </c>
      <c r="AA787" s="19" t="str">
        <f t="shared" si="136"/>
        <v/>
      </c>
      <c r="AB787" t="str">
        <f t="shared" si="143"/>
        <v/>
      </c>
    </row>
    <row r="788" spans="8:28" x14ac:dyDescent="0.3">
      <c r="H788" s="19" t="str">
        <f t="shared" si="137"/>
        <v/>
      </c>
      <c r="I788" s="19" t="str">
        <f t="shared" si="138"/>
        <v/>
      </c>
      <c r="J788" s="27" t="str">
        <f t="shared" si="139"/>
        <v/>
      </c>
      <c r="N788" s="19" t="str">
        <f t="shared" si="140"/>
        <v/>
      </c>
      <c r="O788" t="str">
        <f t="shared" si="141"/>
        <v/>
      </c>
      <c r="Q788" s="27" t="str">
        <f t="shared" si="144"/>
        <v/>
      </c>
      <c r="S788" t="str">
        <f t="shared" si="142"/>
        <v/>
      </c>
      <c r="AA788" s="19" t="str">
        <f t="shared" si="136"/>
        <v/>
      </c>
      <c r="AB788" t="str">
        <f t="shared" si="143"/>
        <v/>
      </c>
    </row>
    <row r="789" spans="8:28" x14ac:dyDescent="0.3">
      <c r="H789" s="19" t="str">
        <f t="shared" si="137"/>
        <v/>
      </c>
      <c r="I789" s="19" t="str">
        <f t="shared" si="138"/>
        <v/>
      </c>
      <c r="J789" s="27" t="str">
        <f t="shared" si="139"/>
        <v/>
      </c>
      <c r="N789" s="19" t="str">
        <f t="shared" si="140"/>
        <v/>
      </c>
      <c r="O789" t="str">
        <f t="shared" si="141"/>
        <v/>
      </c>
      <c r="Q789" s="27" t="str">
        <f t="shared" si="144"/>
        <v/>
      </c>
      <c r="S789" t="str">
        <f t="shared" si="142"/>
        <v/>
      </c>
      <c r="AA789" s="19" t="str">
        <f t="shared" si="136"/>
        <v/>
      </c>
      <c r="AB789" t="str">
        <f t="shared" si="143"/>
        <v/>
      </c>
    </row>
    <row r="790" spans="8:28" x14ac:dyDescent="0.3">
      <c r="H790" s="19" t="str">
        <f t="shared" si="137"/>
        <v/>
      </c>
      <c r="I790" s="19" t="str">
        <f t="shared" si="138"/>
        <v/>
      </c>
      <c r="J790" s="27" t="str">
        <f t="shared" si="139"/>
        <v/>
      </c>
      <c r="N790" s="19" t="str">
        <f t="shared" si="140"/>
        <v/>
      </c>
      <c r="O790" t="str">
        <f t="shared" si="141"/>
        <v/>
      </c>
      <c r="Q790" s="27" t="str">
        <f t="shared" si="144"/>
        <v/>
      </c>
      <c r="S790" t="str">
        <f t="shared" si="142"/>
        <v/>
      </c>
      <c r="AA790" s="19" t="str">
        <f t="shared" si="136"/>
        <v/>
      </c>
      <c r="AB790" t="str">
        <f t="shared" si="143"/>
        <v/>
      </c>
    </row>
    <row r="791" spans="8:28" x14ac:dyDescent="0.3">
      <c r="H791" s="19" t="str">
        <f t="shared" si="137"/>
        <v/>
      </c>
      <c r="I791" s="19" t="str">
        <f t="shared" si="138"/>
        <v/>
      </c>
      <c r="J791" s="27" t="str">
        <f t="shared" si="139"/>
        <v/>
      </c>
      <c r="N791" s="19" t="str">
        <f t="shared" si="140"/>
        <v/>
      </c>
      <c r="O791" t="str">
        <f t="shared" si="141"/>
        <v/>
      </c>
      <c r="Q791" s="27" t="str">
        <f t="shared" si="144"/>
        <v/>
      </c>
      <c r="S791" t="str">
        <f t="shared" si="142"/>
        <v/>
      </c>
      <c r="AA791" s="19" t="str">
        <f t="shared" si="136"/>
        <v/>
      </c>
      <c r="AB791" t="str">
        <f t="shared" si="143"/>
        <v/>
      </c>
    </row>
    <row r="792" spans="8:28" x14ac:dyDescent="0.3">
      <c r="H792" s="19" t="str">
        <f t="shared" si="137"/>
        <v/>
      </c>
      <c r="I792" s="19" t="str">
        <f t="shared" si="138"/>
        <v/>
      </c>
      <c r="J792" s="27" t="str">
        <f t="shared" si="139"/>
        <v/>
      </c>
      <c r="N792" s="19" t="str">
        <f t="shared" si="140"/>
        <v/>
      </c>
      <c r="O792" t="str">
        <f t="shared" si="141"/>
        <v/>
      </c>
      <c r="Q792" s="27" t="str">
        <f t="shared" si="144"/>
        <v/>
      </c>
      <c r="S792" t="str">
        <f t="shared" si="142"/>
        <v/>
      </c>
      <c r="AA792" s="19" t="str">
        <f t="shared" si="136"/>
        <v/>
      </c>
      <c r="AB792" t="str">
        <f t="shared" si="143"/>
        <v/>
      </c>
    </row>
    <row r="793" spans="8:28" x14ac:dyDescent="0.3">
      <c r="H793" s="19" t="str">
        <f t="shared" si="137"/>
        <v/>
      </c>
      <c r="I793" s="19" t="str">
        <f t="shared" si="138"/>
        <v/>
      </c>
      <c r="J793" s="27" t="str">
        <f t="shared" si="139"/>
        <v/>
      </c>
      <c r="N793" s="19" t="str">
        <f t="shared" si="140"/>
        <v/>
      </c>
      <c r="O793" t="str">
        <f t="shared" si="141"/>
        <v/>
      </c>
      <c r="Q793" s="27" t="str">
        <f t="shared" si="144"/>
        <v/>
      </c>
      <c r="S793" t="str">
        <f t="shared" si="142"/>
        <v/>
      </c>
      <c r="AA793" s="19" t="str">
        <f t="shared" si="136"/>
        <v/>
      </c>
      <c r="AB793" t="str">
        <f t="shared" si="143"/>
        <v/>
      </c>
    </row>
    <row r="794" spans="8:28" x14ac:dyDescent="0.3">
      <c r="H794" s="19" t="str">
        <f t="shared" si="137"/>
        <v/>
      </c>
      <c r="I794" s="19" t="str">
        <f t="shared" si="138"/>
        <v/>
      </c>
      <c r="J794" s="27" t="str">
        <f t="shared" si="139"/>
        <v/>
      </c>
      <c r="N794" s="19" t="str">
        <f t="shared" si="140"/>
        <v/>
      </c>
      <c r="O794" t="str">
        <f t="shared" si="141"/>
        <v/>
      </c>
      <c r="Q794" s="27" t="str">
        <f t="shared" si="144"/>
        <v/>
      </c>
      <c r="S794" t="str">
        <f t="shared" si="142"/>
        <v/>
      </c>
      <c r="AA794" s="19" t="str">
        <f t="shared" si="136"/>
        <v/>
      </c>
      <c r="AB794" t="str">
        <f t="shared" si="143"/>
        <v/>
      </c>
    </row>
    <row r="795" spans="8:28" x14ac:dyDescent="0.3">
      <c r="H795" s="19" t="str">
        <f t="shared" si="137"/>
        <v/>
      </c>
      <c r="I795" s="19" t="str">
        <f t="shared" si="138"/>
        <v/>
      </c>
      <c r="J795" s="27" t="str">
        <f t="shared" si="139"/>
        <v/>
      </c>
      <c r="N795" s="19" t="str">
        <f t="shared" si="140"/>
        <v/>
      </c>
      <c r="O795" t="str">
        <f t="shared" si="141"/>
        <v/>
      </c>
      <c r="Q795" s="27" t="str">
        <f t="shared" si="144"/>
        <v/>
      </c>
      <c r="S795" t="str">
        <f t="shared" si="142"/>
        <v/>
      </c>
      <c r="AA795" s="19" t="str">
        <f t="shared" si="136"/>
        <v/>
      </c>
      <c r="AB795" t="str">
        <f t="shared" si="143"/>
        <v/>
      </c>
    </row>
    <row r="796" spans="8:28" x14ac:dyDescent="0.3">
      <c r="H796" s="19" t="str">
        <f t="shared" si="137"/>
        <v/>
      </c>
      <c r="I796" s="19" t="str">
        <f t="shared" si="138"/>
        <v/>
      </c>
      <c r="J796" s="27" t="str">
        <f t="shared" si="139"/>
        <v/>
      </c>
      <c r="N796" s="19" t="str">
        <f t="shared" si="140"/>
        <v/>
      </c>
      <c r="O796" t="str">
        <f t="shared" si="141"/>
        <v/>
      </c>
      <c r="Q796" s="27" t="str">
        <f t="shared" si="144"/>
        <v/>
      </c>
      <c r="S796" t="str">
        <f t="shared" si="142"/>
        <v/>
      </c>
      <c r="AA796" s="19" t="str">
        <f t="shared" si="136"/>
        <v/>
      </c>
      <c r="AB796" t="str">
        <f t="shared" si="143"/>
        <v/>
      </c>
    </row>
    <row r="797" spans="8:28" x14ac:dyDescent="0.3">
      <c r="H797" s="19" t="str">
        <f t="shared" si="137"/>
        <v/>
      </c>
      <c r="I797" s="19" t="str">
        <f t="shared" si="138"/>
        <v/>
      </c>
      <c r="J797" s="27" t="str">
        <f t="shared" si="139"/>
        <v/>
      </c>
      <c r="N797" s="19" t="str">
        <f t="shared" si="140"/>
        <v/>
      </c>
      <c r="O797" t="str">
        <f t="shared" si="141"/>
        <v/>
      </c>
      <c r="Q797" s="27" t="str">
        <f t="shared" si="144"/>
        <v/>
      </c>
      <c r="S797" t="str">
        <f t="shared" si="142"/>
        <v/>
      </c>
      <c r="AA797" s="19" t="str">
        <f t="shared" si="136"/>
        <v/>
      </c>
      <c r="AB797" t="str">
        <f t="shared" si="143"/>
        <v/>
      </c>
    </row>
    <row r="798" spans="8:28" x14ac:dyDescent="0.3">
      <c r="H798" s="19" t="str">
        <f t="shared" si="137"/>
        <v/>
      </c>
      <c r="I798" s="19" t="str">
        <f t="shared" si="138"/>
        <v/>
      </c>
      <c r="J798" s="27" t="str">
        <f t="shared" si="139"/>
        <v/>
      </c>
      <c r="N798" s="19" t="str">
        <f t="shared" si="140"/>
        <v/>
      </c>
      <c r="O798" t="str">
        <f t="shared" si="141"/>
        <v/>
      </c>
      <c r="Q798" s="27" t="str">
        <f t="shared" si="144"/>
        <v/>
      </c>
      <c r="S798" t="str">
        <f t="shared" si="142"/>
        <v/>
      </c>
      <c r="AA798" s="19" t="str">
        <f t="shared" si="136"/>
        <v/>
      </c>
      <c r="AB798" t="str">
        <f t="shared" si="143"/>
        <v/>
      </c>
    </row>
    <row r="799" spans="8:28" x14ac:dyDescent="0.3">
      <c r="H799" s="19" t="str">
        <f t="shared" si="137"/>
        <v/>
      </c>
      <c r="I799" s="19" t="str">
        <f t="shared" si="138"/>
        <v/>
      </c>
      <c r="J799" s="27" t="str">
        <f t="shared" si="139"/>
        <v/>
      </c>
      <c r="N799" s="19" t="str">
        <f t="shared" si="140"/>
        <v/>
      </c>
      <c r="O799" t="str">
        <f t="shared" si="141"/>
        <v/>
      </c>
      <c r="Q799" s="27" t="str">
        <f t="shared" si="144"/>
        <v/>
      </c>
      <c r="S799" t="str">
        <f t="shared" si="142"/>
        <v/>
      </c>
      <c r="AA799" s="19" t="str">
        <f t="shared" si="136"/>
        <v/>
      </c>
      <c r="AB799" t="str">
        <f t="shared" si="143"/>
        <v/>
      </c>
    </row>
    <row r="800" spans="8:28" x14ac:dyDescent="0.3">
      <c r="H800" s="19" t="str">
        <f t="shared" si="137"/>
        <v/>
      </c>
      <c r="I800" s="19" t="str">
        <f t="shared" si="138"/>
        <v/>
      </c>
      <c r="J800" s="27" t="str">
        <f t="shared" si="139"/>
        <v/>
      </c>
      <c r="N800" s="19" t="str">
        <f t="shared" si="140"/>
        <v/>
      </c>
      <c r="O800" t="str">
        <f t="shared" si="141"/>
        <v/>
      </c>
      <c r="Q800" s="27" t="str">
        <f t="shared" si="144"/>
        <v/>
      </c>
      <c r="S800" t="str">
        <f t="shared" si="142"/>
        <v/>
      </c>
      <c r="AA800" s="19" t="str">
        <f t="shared" si="136"/>
        <v/>
      </c>
      <c r="AB800" t="str">
        <f t="shared" si="143"/>
        <v/>
      </c>
    </row>
    <row r="801" spans="8:28" x14ac:dyDescent="0.3">
      <c r="H801" s="19" t="str">
        <f t="shared" si="137"/>
        <v/>
      </c>
      <c r="I801" s="19" t="str">
        <f t="shared" si="138"/>
        <v/>
      </c>
      <c r="J801" s="27" t="str">
        <f t="shared" si="139"/>
        <v/>
      </c>
      <c r="N801" s="19" t="str">
        <f t="shared" si="140"/>
        <v/>
      </c>
      <c r="O801" t="str">
        <f t="shared" si="141"/>
        <v/>
      </c>
      <c r="Q801" s="27" t="str">
        <f t="shared" si="144"/>
        <v/>
      </c>
      <c r="S801" t="str">
        <f t="shared" si="142"/>
        <v/>
      </c>
      <c r="AA801" s="19" t="str">
        <f t="shared" si="136"/>
        <v/>
      </c>
      <c r="AB801" t="str">
        <f t="shared" si="143"/>
        <v/>
      </c>
    </row>
    <row r="802" spans="8:28" x14ac:dyDescent="0.3">
      <c r="H802" s="19" t="str">
        <f t="shared" si="137"/>
        <v/>
      </c>
      <c r="I802" s="19" t="str">
        <f t="shared" si="138"/>
        <v/>
      </c>
      <c r="J802" s="27" t="str">
        <f t="shared" si="139"/>
        <v/>
      </c>
      <c r="N802" s="19" t="str">
        <f t="shared" si="140"/>
        <v/>
      </c>
      <c r="O802" t="str">
        <f t="shared" si="141"/>
        <v/>
      </c>
      <c r="Q802" s="27" t="str">
        <f t="shared" si="144"/>
        <v/>
      </c>
      <c r="S802" t="str">
        <f t="shared" si="142"/>
        <v/>
      </c>
      <c r="AA802" s="19" t="str">
        <f t="shared" si="136"/>
        <v/>
      </c>
      <c r="AB802" t="str">
        <f t="shared" si="143"/>
        <v/>
      </c>
    </row>
    <row r="803" spans="8:28" x14ac:dyDescent="0.3">
      <c r="H803" s="19" t="str">
        <f t="shared" si="137"/>
        <v/>
      </c>
      <c r="I803" s="19" t="str">
        <f t="shared" si="138"/>
        <v/>
      </c>
      <c r="J803" s="27" t="str">
        <f t="shared" si="139"/>
        <v/>
      </c>
      <c r="N803" s="19" t="str">
        <f t="shared" si="140"/>
        <v/>
      </c>
      <c r="O803" t="str">
        <f t="shared" si="141"/>
        <v/>
      </c>
      <c r="Q803" s="27" t="str">
        <f t="shared" si="144"/>
        <v/>
      </c>
      <c r="S803" t="str">
        <f t="shared" si="142"/>
        <v/>
      </c>
      <c r="AA803" s="19" t="str">
        <f t="shared" si="136"/>
        <v/>
      </c>
      <c r="AB803" t="str">
        <f t="shared" si="143"/>
        <v/>
      </c>
    </row>
    <row r="804" spans="8:28" x14ac:dyDescent="0.3">
      <c r="H804" s="19" t="str">
        <f t="shared" si="137"/>
        <v/>
      </c>
      <c r="I804" s="19" t="str">
        <f t="shared" si="138"/>
        <v/>
      </c>
      <c r="J804" s="27" t="str">
        <f t="shared" si="139"/>
        <v/>
      </c>
      <c r="N804" s="19" t="str">
        <f t="shared" si="140"/>
        <v/>
      </c>
      <c r="O804" t="str">
        <f t="shared" si="141"/>
        <v/>
      </c>
      <c r="Q804" s="27" t="str">
        <f t="shared" si="144"/>
        <v/>
      </c>
      <c r="S804" t="str">
        <f t="shared" si="142"/>
        <v/>
      </c>
      <c r="AA804" s="19" t="str">
        <f t="shared" si="136"/>
        <v/>
      </c>
      <c r="AB804" t="str">
        <f t="shared" si="143"/>
        <v/>
      </c>
    </row>
    <row r="805" spans="8:28" x14ac:dyDescent="0.3">
      <c r="H805" s="19" t="str">
        <f t="shared" si="137"/>
        <v/>
      </c>
      <c r="I805" s="19" t="str">
        <f t="shared" si="138"/>
        <v/>
      </c>
      <c r="J805" s="27" t="str">
        <f t="shared" si="139"/>
        <v/>
      </c>
      <c r="N805" s="19" t="str">
        <f t="shared" si="140"/>
        <v/>
      </c>
      <c r="O805" t="str">
        <f t="shared" si="141"/>
        <v/>
      </c>
      <c r="Q805" s="27" t="str">
        <f t="shared" si="144"/>
        <v/>
      </c>
      <c r="S805" t="str">
        <f t="shared" si="142"/>
        <v/>
      </c>
      <c r="AA805" s="19" t="str">
        <f t="shared" si="136"/>
        <v/>
      </c>
      <c r="AB805" t="str">
        <f t="shared" si="143"/>
        <v/>
      </c>
    </row>
    <row r="806" spans="8:28" x14ac:dyDescent="0.3">
      <c r="H806" s="19" t="str">
        <f t="shared" si="137"/>
        <v/>
      </c>
      <c r="I806" s="19" t="str">
        <f t="shared" si="138"/>
        <v/>
      </c>
      <c r="J806" s="27" t="str">
        <f t="shared" si="139"/>
        <v/>
      </c>
      <c r="N806" s="19" t="str">
        <f t="shared" si="140"/>
        <v/>
      </c>
      <c r="O806" t="str">
        <f t="shared" si="141"/>
        <v/>
      </c>
      <c r="Q806" s="27" t="str">
        <f t="shared" si="144"/>
        <v/>
      </c>
      <c r="S806" t="str">
        <f t="shared" si="142"/>
        <v/>
      </c>
      <c r="AA806" s="19" t="str">
        <f t="shared" si="136"/>
        <v/>
      </c>
      <c r="AB806" t="str">
        <f t="shared" si="143"/>
        <v/>
      </c>
    </row>
    <row r="807" spans="8:28" x14ac:dyDescent="0.3">
      <c r="H807" s="19" t="str">
        <f t="shared" si="137"/>
        <v/>
      </c>
      <c r="I807" s="19" t="str">
        <f t="shared" si="138"/>
        <v/>
      </c>
      <c r="J807" s="27" t="str">
        <f t="shared" si="139"/>
        <v/>
      </c>
      <c r="N807" s="19" t="str">
        <f t="shared" si="140"/>
        <v/>
      </c>
      <c r="O807" t="str">
        <f t="shared" si="141"/>
        <v/>
      </c>
      <c r="Q807" s="27" t="str">
        <f t="shared" si="144"/>
        <v/>
      </c>
      <c r="S807" t="str">
        <f t="shared" si="142"/>
        <v/>
      </c>
      <c r="AA807" s="19" t="str">
        <f t="shared" si="136"/>
        <v/>
      </c>
      <c r="AB807" t="str">
        <f t="shared" si="143"/>
        <v/>
      </c>
    </row>
    <row r="808" spans="8:28" x14ac:dyDescent="0.3">
      <c r="H808" s="19" t="str">
        <f t="shared" si="137"/>
        <v/>
      </c>
      <c r="I808" s="19" t="str">
        <f t="shared" si="138"/>
        <v/>
      </c>
      <c r="J808" s="27" t="str">
        <f t="shared" si="139"/>
        <v/>
      </c>
      <c r="N808" s="19" t="str">
        <f t="shared" si="140"/>
        <v/>
      </c>
      <c r="O808" t="str">
        <f t="shared" si="141"/>
        <v/>
      </c>
      <c r="Q808" s="27" t="str">
        <f t="shared" si="144"/>
        <v/>
      </c>
      <c r="S808" t="str">
        <f t="shared" si="142"/>
        <v/>
      </c>
      <c r="AA808" s="19" t="str">
        <f t="shared" si="136"/>
        <v/>
      </c>
      <c r="AB808" t="str">
        <f t="shared" si="143"/>
        <v/>
      </c>
    </row>
    <row r="809" spans="8:28" x14ac:dyDescent="0.3">
      <c r="H809" s="19" t="str">
        <f t="shared" si="137"/>
        <v/>
      </c>
      <c r="I809" s="19" t="str">
        <f t="shared" si="138"/>
        <v/>
      </c>
      <c r="J809" s="27" t="str">
        <f t="shared" si="139"/>
        <v/>
      </c>
      <c r="N809" s="19" t="str">
        <f t="shared" si="140"/>
        <v/>
      </c>
      <c r="O809" t="str">
        <f t="shared" si="141"/>
        <v/>
      </c>
      <c r="Q809" s="27" t="str">
        <f t="shared" si="144"/>
        <v/>
      </c>
      <c r="S809" t="str">
        <f t="shared" si="142"/>
        <v/>
      </c>
      <c r="AA809" s="19" t="str">
        <f t="shared" si="136"/>
        <v/>
      </c>
      <c r="AB809" t="str">
        <f t="shared" si="143"/>
        <v/>
      </c>
    </row>
    <row r="810" spans="8:28" x14ac:dyDescent="0.3">
      <c r="H810" s="19" t="str">
        <f t="shared" si="137"/>
        <v/>
      </c>
      <c r="I810" s="19" t="str">
        <f t="shared" si="138"/>
        <v/>
      </c>
      <c r="J810" s="27" t="str">
        <f t="shared" si="139"/>
        <v/>
      </c>
      <c r="N810" s="19" t="str">
        <f t="shared" si="140"/>
        <v/>
      </c>
      <c r="O810" t="str">
        <f t="shared" si="141"/>
        <v/>
      </c>
      <c r="Q810" s="27" t="str">
        <f t="shared" si="144"/>
        <v/>
      </c>
      <c r="S810" t="str">
        <f t="shared" si="142"/>
        <v/>
      </c>
      <c r="AA810" s="19" t="str">
        <f t="shared" si="136"/>
        <v/>
      </c>
      <c r="AB810" t="str">
        <f t="shared" si="143"/>
        <v/>
      </c>
    </row>
    <row r="811" spans="8:28" x14ac:dyDescent="0.3">
      <c r="H811" s="19" t="str">
        <f t="shared" si="137"/>
        <v/>
      </c>
      <c r="I811" s="19" t="str">
        <f t="shared" si="138"/>
        <v/>
      </c>
      <c r="J811" s="27" t="str">
        <f t="shared" si="139"/>
        <v/>
      </c>
      <c r="N811" s="19" t="str">
        <f t="shared" si="140"/>
        <v/>
      </c>
      <c r="O811" t="str">
        <f t="shared" si="141"/>
        <v/>
      </c>
      <c r="Q811" s="27" t="str">
        <f t="shared" si="144"/>
        <v/>
      </c>
      <c r="S811" t="str">
        <f t="shared" si="142"/>
        <v/>
      </c>
      <c r="AA811" s="19" t="str">
        <f t="shared" si="136"/>
        <v/>
      </c>
      <c r="AB811" t="str">
        <f t="shared" si="143"/>
        <v/>
      </c>
    </row>
    <row r="812" spans="8:28" x14ac:dyDescent="0.3">
      <c r="H812" s="19" t="str">
        <f t="shared" si="137"/>
        <v/>
      </c>
      <c r="I812" s="19" t="str">
        <f t="shared" si="138"/>
        <v/>
      </c>
      <c r="J812" s="27" t="str">
        <f t="shared" si="139"/>
        <v/>
      </c>
      <c r="N812" s="19" t="str">
        <f t="shared" si="140"/>
        <v/>
      </c>
      <c r="O812" t="str">
        <f t="shared" si="141"/>
        <v/>
      </c>
      <c r="Q812" s="27" t="str">
        <f t="shared" si="144"/>
        <v/>
      </c>
      <c r="S812" t="str">
        <f t="shared" si="142"/>
        <v/>
      </c>
      <c r="AA812" s="19" t="str">
        <f t="shared" si="136"/>
        <v/>
      </c>
      <c r="AB812" t="str">
        <f t="shared" si="143"/>
        <v/>
      </c>
    </row>
    <row r="813" spans="8:28" x14ac:dyDescent="0.3">
      <c r="H813" s="19" t="str">
        <f t="shared" si="137"/>
        <v/>
      </c>
      <c r="I813" s="19" t="str">
        <f t="shared" si="138"/>
        <v/>
      </c>
      <c r="J813" s="27" t="str">
        <f t="shared" si="139"/>
        <v/>
      </c>
      <c r="N813" s="19" t="str">
        <f t="shared" si="140"/>
        <v/>
      </c>
      <c r="O813" t="str">
        <f t="shared" si="141"/>
        <v/>
      </c>
      <c r="Q813" s="27" t="str">
        <f t="shared" si="144"/>
        <v/>
      </c>
      <c r="S813" t="str">
        <f t="shared" si="142"/>
        <v/>
      </c>
      <c r="AA813" s="19" t="str">
        <f t="shared" si="136"/>
        <v/>
      </c>
      <c r="AB813" t="str">
        <f t="shared" si="143"/>
        <v/>
      </c>
    </row>
    <row r="814" spans="8:28" x14ac:dyDescent="0.3">
      <c r="H814" s="19" t="str">
        <f t="shared" si="137"/>
        <v/>
      </c>
      <c r="I814" s="19" t="str">
        <f t="shared" si="138"/>
        <v/>
      </c>
      <c r="J814" s="27" t="str">
        <f t="shared" si="139"/>
        <v/>
      </c>
      <c r="N814" s="19" t="str">
        <f t="shared" si="140"/>
        <v/>
      </c>
      <c r="O814" t="str">
        <f t="shared" si="141"/>
        <v/>
      </c>
      <c r="Q814" s="27" t="str">
        <f t="shared" si="144"/>
        <v/>
      </c>
      <c r="S814" t="str">
        <f t="shared" si="142"/>
        <v/>
      </c>
      <c r="AA814" s="19" t="str">
        <f t="shared" si="136"/>
        <v/>
      </c>
      <c r="AB814" t="str">
        <f t="shared" si="143"/>
        <v/>
      </c>
    </row>
    <row r="815" spans="8:28" x14ac:dyDescent="0.3">
      <c r="H815" s="19" t="str">
        <f t="shared" si="137"/>
        <v/>
      </c>
      <c r="I815" s="19" t="str">
        <f t="shared" si="138"/>
        <v/>
      </c>
      <c r="J815" s="27" t="str">
        <f t="shared" si="139"/>
        <v/>
      </c>
      <c r="N815" s="19" t="str">
        <f t="shared" si="140"/>
        <v/>
      </c>
      <c r="O815" t="str">
        <f t="shared" si="141"/>
        <v/>
      </c>
      <c r="Q815" s="27" t="str">
        <f t="shared" si="144"/>
        <v/>
      </c>
      <c r="S815" t="str">
        <f t="shared" si="142"/>
        <v/>
      </c>
      <c r="AA815" s="19" t="str">
        <f t="shared" si="136"/>
        <v/>
      </c>
      <c r="AB815" t="str">
        <f t="shared" si="143"/>
        <v/>
      </c>
    </row>
    <row r="816" spans="8:28" x14ac:dyDescent="0.3">
      <c r="H816" s="19" t="str">
        <f t="shared" si="137"/>
        <v/>
      </c>
      <c r="I816" s="19" t="str">
        <f t="shared" si="138"/>
        <v/>
      </c>
      <c r="J816" s="27" t="str">
        <f t="shared" si="139"/>
        <v/>
      </c>
      <c r="N816" s="19" t="str">
        <f t="shared" si="140"/>
        <v/>
      </c>
      <c r="O816" t="str">
        <f t="shared" si="141"/>
        <v/>
      </c>
      <c r="Q816" s="27" t="str">
        <f t="shared" si="144"/>
        <v/>
      </c>
      <c r="S816" t="str">
        <f t="shared" si="142"/>
        <v/>
      </c>
      <c r="AA816" s="19" t="str">
        <f t="shared" si="136"/>
        <v/>
      </c>
      <c r="AB816" t="str">
        <f t="shared" si="143"/>
        <v/>
      </c>
    </row>
    <row r="817" spans="8:28" x14ac:dyDescent="0.3">
      <c r="H817" s="19" t="str">
        <f t="shared" si="137"/>
        <v/>
      </c>
      <c r="I817" s="19" t="str">
        <f t="shared" si="138"/>
        <v/>
      </c>
      <c r="J817" s="27" t="str">
        <f t="shared" si="139"/>
        <v/>
      </c>
      <c r="N817" s="19" t="str">
        <f t="shared" si="140"/>
        <v/>
      </c>
      <c r="O817" t="str">
        <f t="shared" si="141"/>
        <v/>
      </c>
      <c r="Q817" s="27" t="str">
        <f t="shared" si="144"/>
        <v/>
      </c>
      <c r="S817" t="str">
        <f t="shared" si="142"/>
        <v/>
      </c>
      <c r="AA817" s="19" t="str">
        <f t="shared" si="136"/>
        <v/>
      </c>
      <c r="AB817" t="str">
        <f t="shared" si="143"/>
        <v/>
      </c>
    </row>
    <row r="818" spans="8:28" x14ac:dyDescent="0.3">
      <c r="H818" s="19" t="str">
        <f t="shared" si="137"/>
        <v/>
      </c>
      <c r="I818" s="19" t="str">
        <f t="shared" si="138"/>
        <v/>
      </c>
      <c r="J818" s="27" t="str">
        <f t="shared" si="139"/>
        <v/>
      </c>
      <c r="N818" s="19" t="str">
        <f t="shared" si="140"/>
        <v/>
      </c>
      <c r="O818" t="str">
        <f t="shared" si="141"/>
        <v/>
      </c>
      <c r="Q818" s="27" t="str">
        <f t="shared" si="144"/>
        <v/>
      </c>
      <c r="S818" t="str">
        <f t="shared" si="142"/>
        <v/>
      </c>
      <c r="AA818" s="19" t="str">
        <f t="shared" si="136"/>
        <v/>
      </c>
      <c r="AB818" t="str">
        <f t="shared" si="143"/>
        <v/>
      </c>
    </row>
    <row r="819" spans="8:28" x14ac:dyDescent="0.3">
      <c r="H819" s="19" t="str">
        <f t="shared" si="137"/>
        <v/>
      </c>
      <c r="I819" s="19" t="str">
        <f t="shared" si="138"/>
        <v/>
      </c>
      <c r="J819" s="27" t="str">
        <f t="shared" si="139"/>
        <v/>
      </c>
      <c r="N819" s="19" t="str">
        <f t="shared" si="140"/>
        <v/>
      </c>
      <c r="O819" t="str">
        <f t="shared" si="141"/>
        <v/>
      </c>
      <c r="Q819" s="27" t="str">
        <f t="shared" si="144"/>
        <v/>
      </c>
      <c r="S819" t="str">
        <f t="shared" si="142"/>
        <v/>
      </c>
      <c r="AA819" s="19" t="str">
        <f t="shared" si="136"/>
        <v/>
      </c>
      <c r="AB819" t="str">
        <f t="shared" si="143"/>
        <v/>
      </c>
    </row>
    <row r="820" spans="8:28" x14ac:dyDescent="0.3">
      <c r="H820" s="19" t="str">
        <f t="shared" si="137"/>
        <v/>
      </c>
      <c r="I820" s="19" t="str">
        <f t="shared" si="138"/>
        <v/>
      </c>
      <c r="J820" s="27" t="str">
        <f t="shared" si="139"/>
        <v/>
      </c>
      <c r="N820" s="19" t="str">
        <f t="shared" si="140"/>
        <v/>
      </c>
      <c r="O820" t="str">
        <f t="shared" si="141"/>
        <v/>
      </c>
      <c r="Q820" s="27" t="str">
        <f t="shared" si="144"/>
        <v/>
      </c>
      <c r="S820" t="str">
        <f t="shared" si="142"/>
        <v/>
      </c>
      <c r="AA820" s="19" t="str">
        <f t="shared" si="136"/>
        <v/>
      </c>
      <c r="AB820" t="str">
        <f t="shared" si="143"/>
        <v/>
      </c>
    </row>
    <row r="821" spans="8:28" x14ac:dyDescent="0.3">
      <c r="H821" s="19" t="str">
        <f t="shared" si="137"/>
        <v/>
      </c>
      <c r="I821" s="19" t="str">
        <f t="shared" si="138"/>
        <v/>
      </c>
      <c r="J821" s="27" t="str">
        <f t="shared" si="139"/>
        <v/>
      </c>
      <c r="N821" s="19" t="str">
        <f t="shared" si="140"/>
        <v/>
      </c>
      <c r="O821" t="str">
        <f t="shared" si="141"/>
        <v/>
      </c>
      <c r="Q821" s="27" t="str">
        <f t="shared" si="144"/>
        <v/>
      </c>
      <c r="S821" t="str">
        <f t="shared" si="142"/>
        <v/>
      </c>
      <c r="AA821" s="19" t="str">
        <f t="shared" si="136"/>
        <v/>
      </c>
      <c r="AB821" t="str">
        <f t="shared" si="143"/>
        <v/>
      </c>
    </row>
    <row r="822" spans="8:28" x14ac:dyDescent="0.3">
      <c r="H822" s="19" t="str">
        <f t="shared" si="137"/>
        <v/>
      </c>
      <c r="I822" s="19" t="str">
        <f t="shared" si="138"/>
        <v/>
      </c>
      <c r="J822" s="27" t="str">
        <f t="shared" si="139"/>
        <v/>
      </c>
      <c r="N822" s="19" t="str">
        <f t="shared" si="140"/>
        <v/>
      </c>
      <c r="O822" t="str">
        <f t="shared" si="141"/>
        <v/>
      </c>
      <c r="Q822" s="27" t="str">
        <f t="shared" si="144"/>
        <v/>
      </c>
      <c r="S822" t="str">
        <f t="shared" si="142"/>
        <v/>
      </c>
      <c r="AA822" s="19" t="str">
        <f t="shared" si="136"/>
        <v/>
      </c>
      <c r="AB822" t="str">
        <f t="shared" si="143"/>
        <v/>
      </c>
    </row>
    <row r="823" spans="8:28" x14ac:dyDescent="0.3">
      <c r="H823" s="19" t="str">
        <f t="shared" si="137"/>
        <v/>
      </c>
      <c r="I823" s="19" t="str">
        <f t="shared" si="138"/>
        <v/>
      </c>
      <c r="J823" s="27" t="str">
        <f t="shared" si="139"/>
        <v/>
      </c>
      <c r="N823" s="19" t="str">
        <f t="shared" si="140"/>
        <v/>
      </c>
      <c r="O823" t="str">
        <f t="shared" si="141"/>
        <v/>
      </c>
      <c r="Q823" s="27" t="str">
        <f t="shared" si="144"/>
        <v/>
      </c>
      <c r="S823" t="str">
        <f t="shared" si="142"/>
        <v/>
      </c>
      <c r="AA823" s="19" t="str">
        <f t="shared" si="136"/>
        <v/>
      </c>
      <c r="AB823" t="str">
        <f t="shared" si="143"/>
        <v/>
      </c>
    </row>
    <row r="824" spans="8:28" x14ac:dyDescent="0.3">
      <c r="H824" s="19" t="str">
        <f t="shared" si="137"/>
        <v/>
      </c>
      <c r="I824" s="19" t="str">
        <f t="shared" si="138"/>
        <v/>
      </c>
      <c r="J824" s="27" t="str">
        <f t="shared" si="139"/>
        <v/>
      </c>
      <c r="N824" s="19" t="str">
        <f t="shared" si="140"/>
        <v/>
      </c>
      <c r="O824" t="str">
        <f t="shared" si="141"/>
        <v/>
      </c>
      <c r="Q824" s="27" t="str">
        <f t="shared" si="144"/>
        <v/>
      </c>
      <c r="S824" t="str">
        <f t="shared" si="142"/>
        <v/>
      </c>
      <c r="AA824" s="19" t="str">
        <f t="shared" ref="AA824:AA887" si="145">+IF(Y824="","",AA823+1)</f>
        <v/>
      </c>
      <c r="AB824" t="str">
        <f t="shared" si="143"/>
        <v/>
      </c>
    </row>
    <row r="825" spans="8:28" x14ac:dyDescent="0.3">
      <c r="H825" s="19" t="str">
        <f t="shared" si="137"/>
        <v/>
      </c>
      <c r="I825" s="19" t="str">
        <f t="shared" si="138"/>
        <v/>
      </c>
      <c r="J825" s="27" t="str">
        <f t="shared" si="139"/>
        <v/>
      </c>
      <c r="N825" s="19" t="str">
        <f t="shared" si="140"/>
        <v/>
      </c>
      <c r="O825" t="str">
        <f t="shared" si="141"/>
        <v/>
      </c>
      <c r="Q825" s="27" t="str">
        <f t="shared" si="144"/>
        <v/>
      </c>
      <c r="S825" t="str">
        <f t="shared" si="142"/>
        <v/>
      </c>
      <c r="AA825" s="19" t="str">
        <f t="shared" si="145"/>
        <v/>
      </c>
      <c r="AB825" t="str">
        <f t="shared" si="143"/>
        <v/>
      </c>
    </row>
    <row r="826" spans="8:28" x14ac:dyDescent="0.3">
      <c r="H826" s="19" t="str">
        <f t="shared" si="137"/>
        <v/>
      </c>
      <c r="I826" s="19" t="str">
        <f t="shared" si="138"/>
        <v/>
      </c>
      <c r="J826" s="27" t="str">
        <f t="shared" si="139"/>
        <v/>
      </c>
      <c r="N826" s="19" t="str">
        <f t="shared" si="140"/>
        <v/>
      </c>
      <c r="O826" t="str">
        <f t="shared" si="141"/>
        <v/>
      </c>
      <c r="Q826" s="27" t="str">
        <f t="shared" si="144"/>
        <v/>
      </c>
      <c r="S826" t="str">
        <f t="shared" si="142"/>
        <v/>
      </c>
      <c r="AA826" s="19" t="str">
        <f t="shared" si="145"/>
        <v/>
      </c>
      <c r="AB826" t="str">
        <f t="shared" si="143"/>
        <v/>
      </c>
    </row>
    <row r="827" spans="8:28" x14ac:dyDescent="0.3">
      <c r="H827" s="19" t="str">
        <f t="shared" si="137"/>
        <v/>
      </c>
      <c r="I827" s="19" t="str">
        <f t="shared" si="138"/>
        <v/>
      </c>
      <c r="J827" s="27" t="str">
        <f t="shared" si="139"/>
        <v/>
      </c>
      <c r="N827" s="19" t="str">
        <f t="shared" si="140"/>
        <v/>
      </c>
      <c r="O827" t="str">
        <f t="shared" si="141"/>
        <v/>
      </c>
      <c r="Q827" s="27" t="str">
        <f t="shared" si="144"/>
        <v/>
      </c>
      <c r="S827" t="str">
        <f t="shared" si="142"/>
        <v/>
      </c>
      <c r="AA827" s="19" t="str">
        <f t="shared" si="145"/>
        <v/>
      </c>
      <c r="AB827" t="str">
        <f t="shared" si="143"/>
        <v/>
      </c>
    </row>
    <row r="828" spans="8:28" x14ac:dyDescent="0.3">
      <c r="H828" s="19" t="str">
        <f t="shared" si="137"/>
        <v/>
      </c>
      <c r="I828" s="19" t="str">
        <f t="shared" si="138"/>
        <v/>
      </c>
      <c r="J828" s="27" t="str">
        <f t="shared" si="139"/>
        <v/>
      </c>
      <c r="N828" s="19" t="str">
        <f t="shared" si="140"/>
        <v/>
      </c>
      <c r="O828" t="str">
        <f t="shared" si="141"/>
        <v/>
      </c>
      <c r="Q828" s="27" t="str">
        <f t="shared" si="144"/>
        <v/>
      </c>
      <c r="S828" t="str">
        <f t="shared" si="142"/>
        <v/>
      </c>
      <c r="AA828" s="19" t="str">
        <f t="shared" si="145"/>
        <v/>
      </c>
      <c r="AB828" t="str">
        <f t="shared" si="143"/>
        <v/>
      </c>
    </row>
    <row r="829" spans="8:28" x14ac:dyDescent="0.3">
      <c r="H829" s="19" t="str">
        <f t="shared" si="137"/>
        <v/>
      </c>
      <c r="I829" s="19" t="str">
        <f t="shared" si="138"/>
        <v/>
      </c>
      <c r="J829" s="27" t="str">
        <f t="shared" si="139"/>
        <v/>
      </c>
      <c r="N829" s="19" t="str">
        <f t="shared" si="140"/>
        <v/>
      </c>
      <c r="O829" t="str">
        <f t="shared" si="141"/>
        <v/>
      </c>
      <c r="Q829" s="27" t="str">
        <f t="shared" si="144"/>
        <v/>
      </c>
      <c r="S829" t="str">
        <f t="shared" si="142"/>
        <v/>
      </c>
      <c r="AA829" s="19" t="str">
        <f t="shared" si="145"/>
        <v/>
      </c>
      <c r="AB829" t="str">
        <f t="shared" si="143"/>
        <v/>
      </c>
    </row>
    <row r="830" spans="8:28" x14ac:dyDescent="0.3">
      <c r="H830" s="19" t="str">
        <f t="shared" si="137"/>
        <v/>
      </c>
      <c r="I830" s="19" t="str">
        <f t="shared" si="138"/>
        <v/>
      </c>
      <c r="J830" s="27" t="str">
        <f t="shared" si="139"/>
        <v/>
      </c>
      <c r="N830" s="19" t="str">
        <f t="shared" si="140"/>
        <v/>
      </c>
      <c r="O830" t="str">
        <f t="shared" si="141"/>
        <v/>
      </c>
      <c r="Q830" s="27" t="str">
        <f t="shared" si="144"/>
        <v/>
      </c>
      <c r="S830" t="str">
        <f t="shared" si="142"/>
        <v/>
      </c>
      <c r="AA830" s="19" t="str">
        <f t="shared" si="145"/>
        <v/>
      </c>
      <c r="AB830" t="str">
        <f t="shared" si="143"/>
        <v/>
      </c>
    </row>
    <row r="831" spans="8:28" x14ac:dyDescent="0.3">
      <c r="H831" s="19" t="str">
        <f t="shared" si="137"/>
        <v/>
      </c>
      <c r="I831" s="19" t="str">
        <f t="shared" si="138"/>
        <v/>
      </c>
      <c r="J831" s="27" t="str">
        <f t="shared" si="139"/>
        <v/>
      </c>
      <c r="N831" s="19" t="str">
        <f t="shared" si="140"/>
        <v/>
      </c>
      <c r="O831" t="str">
        <f t="shared" si="141"/>
        <v/>
      </c>
      <c r="Q831" s="27" t="str">
        <f t="shared" si="144"/>
        <v/>
      </c>
      <c r="S831" t="str">
        <f t="shared" si="142"/>
        <v/>
      </c>
      <c r="AA831" s="19" t="str">
        <f t="shared" si="145"/>
        <v/>
      </c>
      <c r="AB831" t="str">
        <f t="shared" si="143"/>
        <v/>
      </c>
    </row>
    <row r="832" spans="8:28" x14ac:dyDescent="0.3">
      <c r="H832" s="19" t="str">
        <f t="shared" si="137"/>
        <v/>
      </c>
      <c r="I832" s="19" t="str">
        <f t="shared" si="138"/>
        <v/>
      </c>
      <c r="J832" s="27" t="str">
        <f t="shared" si="139"/>
        <v/>
      </c>
      <c r="N832" s="19" t="str">
        <f t="shared" si="140"/>
        <v/>
      </c>
      <c r="O832" t="str">
        <f t="shared" si="141"/>
        <v/>
      </c>
      <c r="Q832" s="27" t="str">
        <f t="shared" si="144"/>
        <v/>
      </c>
      <c r="S832" t="str">
        <f t="shared" si="142"/>
        <v/>
      </c>
      <c r="AA832" s="19" t="str">
        <f t="shared" si="145"/>
        <v/>
      </c>
      <c r="AB832" t="str">
        <f t="shared" si="143"/>
        <v/>
      </c>
    </row>
    <row r="833" spans="8:28" x14ac:dyDescent="0.3">
      <c r="H833" s="19" t="str">
        <f t="shared" si="137"/>
        <v/>
      </c>
      <c r="I833" s="19" t="str">
        <f t="shared" si="138"/>
        <v/>
      </c>
      <c r="J833" s="27" t="str">
        <f t="shared" si="139"/>
        <v/>
      </c>
      <c r="N833" s="19" t="str">
        <f t="shared" si="140"/>
        <v/>
      </c>
      <c r="O833" t="str">
        <f t="shared" si="141"/>
        <v/>
      </c>
      <c r="Q833" s="27" t="str">
        <f t="shared" si="144"/>
        <v/>
      </c>
      <c r="S833" t="str">
        <f t="shared" si="142"/>
        <v/>
      </c>
      <c r="AA833" s="19" t="str">
        <f t="shared" si="145"/>
        <v/>
      </c>
      <c r="AB833" t="str">
        <f t="shared" si="143"/>
        <v/>
      </c>
    </row>
    <row r="834" spans="8:28" x14ac:dyDescent="0.3">
      <c r="H834" s="19" t="str">
        <f t="shared" si="137"/>
        <v/>
      </c>
      <c r="I834" s="19" t="str">
        <f t="shared" si="138"/>
        <v/>
      </c>
      <c r="J834" s="27" t="str">
        <f t="shared" si="139"/>
        <v/>
      </c>
      <c r="N834" s="19" t="str">
        <f t="shared" si="140"/>
        <v/>
      </c>
      <c r="O834" t="str">
        <f t="shared" si="141"/>
        <v/>
      </c>
      <c r="Q834" s="27" t="str">
        <f t="shared" si="144"/>
        <v/>
      </c>
      <c r="S834" t="str">
        <f t="shared" si="142"/>
        <v/>
      </c>
      <c r="AA834" s="19" t="str">
        <f t="shared" si="145"/>
        <v/>
      </c>
      <c r="AB834" t="str">
        <f t="shared" si="143"/>
        <v/>
      </c>
    </row>
    <row r="835" spans="8:28" x14ac:dyDescent="0.3">
      <c r="H835" s="19" t="str">
        <f t="shared" si="137"/>
        <v/>
      </c>
      <c r="I835" s="19" t="str">
        <f t="shared" si="138"/>
        <v/>
      </c>
      <c r="J835" s="27" t="str">
        <f t="shared" si="139"/>
        <v/>
      </c>
      <c r="N835" s="19" t="str">
        <f t="shared" si="140"/>
        <v/>
      </c>
      <c r="O835" t="str">
        <f t="shared" si="141"/>
        <v/>
      </c>
      <c r="Q835" s="27" t="str">
        <f t="shared" si="144"/>
        <v/>
      </c>
      <c r="S835" t="str">
        <f t="shared" si="142"/>
        <v/>
      </c>
      <c r="AA835" s="19" t="str">
        <f t="shared" si="145"/>
        <v/>
      </c>
      <c r="AB835" t="str">
        <f t="shared" si="143"/>
        <v/>
      </c>
    </row>
    <row r="836" spans="8:28" x14ac:dyDescent="0.3">
      <c r="H836" s="19" t="str">
        <f t="shared" si="137"/>
        <v/>
      </c>
      <c r="I836" s="19" t="str">
        <f t="shared" si="138"/>
        <v/>
      </c>
      <c r="J836" s="27" t="str">
        <f t="shared" si="139"/>
        <v/>
      </c>
      <c r="N836" s="19" t="str">
        <f t="shared" si="140"/>
        <v/>
      </c>
      <c r="O836" t="str">
        <f t="shared" si="141"/>
        <v/>
      </c>
      <c r="Q836" s="27" t="str">
        <f t="shared" si="144"/>
        <v/>
      </c>
      <c r="S836" t="str">
        <f t="shared" si="142"/>
        <v/>
      </c>
      <c r="AA836" s="19" t="str">
        <f t="shared" si="145"/>
        <v/>
      </c>
      <c r="AB836" t="str">
        <f t="shared" si="143"/>
        <v/>
      </c>
    </row>
    <row r="837" spans="8:28" x14ac:dyDescent="0.3">
      <c r="H837" s="19" t="str">
        <f t="shared" ref="H837:H900" si="146">+IF(G837="","",H836+1)</f>
        <v/>
      </c>
      <c r="I837" s="19" t="str">
        <f t="shared" ref="I837:I900" si="147">+IF(H837="","",I836+1)</f>
        <v/>
      </c>
      <c r="J837" s="27" t="str">
        <f t="shared" ref="J837:J900" si="148">+IF(G837="","","T-"&amp;VLOOKUP(H837,$A$4:$C$46,2,0)+I837-1)</f>
        <v/>
      </c>
      <c r="N837" s="19" t="str">
        <f t="shared" ref="N837:N900" si="149">+IF(L837="","",N836+1)</f>
        <v/>
      </c>
      <c r="O837" t="str">
        <f t="shared" ref="O837:O900" si="150">+IF(L837="","","C-"&amp;VLOOKUP(M837,$A$4:$C$495,2,0)+N837)</f>
        <v/>
      </c>
      <c r="Q837" s="27" t="str">
        <f t="shared" si="144"/>
        <v/>
      </c>
      <c r="S837" t="str">
        <f t="shared" ref="S837:S900" si="151">+Q837</f>
        <v/>
      </c>
      <c r="AA837" s="19" t="str">
        <f t="shared" si="145"/>
        <v/>
      </c>
      <c r="AB837" t="str">
        <f t="shared" ref="AB837:AB900" si="152">+IF(Y837="","","M-"&amp;VLOOKUP(Z837,$A$4:$C$390,2,0)&amp;AA837)</f>
        <v/>
      </c>
    </row>
    <row r="838" spans="8:28" x14ac:dyDescent="0.3">
      <c r="H838" s="19" t="str">
        <f t="shared" si="146"/>
        <v/>
      </c>
      <c r="I838" s="19" t="str">
        <f t="shared" si="147"/>
        <v/>
      </c>
      <c r="J838" s="27" t="str">
        <f t="shared" si="148"/>
        <v/>
      </c>
      <c r="N838" s="19" t="str">
        <f t="shared" si="149"/>
        <v/>
      </c>
      <c r="O838" t="str">
        <f t="shared" si="150"/>
        <v/>
      </c>
      <c r="Q838" s="27" t="str">
        <f t="shared" ref="Q838:Q901" si="153">++IF(R838="","",Q837+1)</f>
        <v/>
      </c>
      <c r="S838" t="str">
        <f t="shared" si="151"/>
        <v/>
      </c>
      <c r="AA838" s="19" t="str">
        <f t="shared" si="145"/>
        <v/>
      </c>
      <c r="AB838" t="str">
        <f t="shared" si="152"/>
        <v/>
      </c>
    </row>
    <row r="839" spans="8:28" x14ac:dyDescent="0.3">
      <c r="H839" s="19" t="str">
        <f t="shared" si="146"/>
        <v/>
      </c>
      <c r="I839" s="19" t="str">
        <f t="shared" si="147"/>
        <v/>
      </c>
      <c r="J839" s="27" t="str">
        <f t="shared" si="148"/>
        <v/>
      </c>
      <c r="N839" s="19" t="str">
        <f t="shared" si="149"/>
        <v/>
      </c>
      <c r="O839" t="str">
        <f t="shared" si="150"/>
        <v/>
      </c>
      <c r="Q839" s="27" t="str">
        <f t="shared" si="153"/>
        <v/>
      </c>
      <c r="S839" t="str">
        <f t="shared" si="151"/>
        <v/>
      </c>
      <c r="AA839" s="19" t="str">
        <f t="shared" si="145"/>
        <v/>
      </c>
      <c r="AB839" t="str">
        <f t="shared" si="152"/>
        <v/>
      </c>
    </row>
    <row r="840" spans="8:28" x14ac:dyDescent="0.3">
      <c r="H840" s="19" t="str">
        <f t="shared" si="146"/>
        <v/>
      </c>
      <c r="I840" s="19" t="str">
        <f t="shared" si="147"/>
        <v/>
      </c>
      <c r="J840" s="27" t="str">
        <f t="shared" si="148"/>
        <v/>
      </c>
      <c r="N840" s="19" t="str">
        <f t="shared" si="149"/>
        <v/>
      </c>
      <c r="O840" t="str">
        <f t="shared" si="150"/>
        <v/>
      </c>
      <c r="Q840" s="27" t="str">
        <f t="shared" si="153"/>
        <v/>
      </c>
      <c r="S840" t="str">
        <f t="shared" si="151"/>
        <v/>
      </c>
      <c r="AA840" s="19" t="str">
        <f t="shared" si="145"/>
        <v/>
      </c>
      <c r="AB840" t="str">
        <f t="shared" si="152"/>
        <v/>
      </c>
    </row>
    <row r="841" spans="8:28" x14ac:dyDescent="0.3">
      <c r="H841" s="19" t="str">
        <f t="shared" si="146"/>
        <v/>
      </c>
      <c r="I841" s="19" t="str">
        <f t="shared" si="147"/>
        <v/>
      </c>
      <c r="J841" s="27" t="str">
        <f t="shared" si="148"/>
        <v/>
      </c>
      <c r="N841" s="19" t="str">
        <f t="shared" si="149"/>
        <v/>
      </c>
      <c r="O841" t="str">
        <f t="shared" si="150"/>
        <v/>
      </c>
      <c r="Q841" s="27" t="str">
        <f t="shared" si="153"/>
        <v/>
      </c>
      <c r="S841" t="str">
        <f t="shared" si="151"/>
        <v/>
      </c>
      <c r="AA841" s="19" t="str">
        <f t="shared" si="145"/>
        <v/>
      </c>
      <c r="AB841" t="str">
        <f t="shared" si="152"/>
        <v/>
      </c>
    </row>
    <row r="842" spans="8:28" x14ac:dyDescent="0.3">
      <c r="H842" s="19" t="str">
        <f t="shared" si="146"/>
        <v/>
      </c>
      <c r="I842" s="19" t="str">
        <f t="shared" si="147"/>
        <v/>
      </c>
      <c r="J842" s="27" t="str">
        <f t="shared" si="148"/>
        <v/>
      </c>
      <c r="N842" s="19" t="str">
        <f t="shared" si="149"/>
        <v/>
      </c>
      <c r="O842" t="str">
        <f t="shared" si="150"/>
        <v/>
      </c>
      <c r="Q842" s="27" t="str">
        <f t="shared" si="153"/>
        <v/>
      </c>
      <c r="S842" t="str">
        <f t="shared" si="151"/>
        <v/>
      </c>
      <c r="AA842" s="19" t="str">
        <f t="shared" si="145"/>
        <v/>
      </c>
      <c r="AB842" t="str">
        <f t="shared" si="152"/>
        <v/>
      </c>
    </row>
    <row r="843" spans="8:28" x14ac:dyDescent="0.3">
      <c r="H843" s="19" t="str">
        <f t="shared" si="146"/>
        <v/>
      </c>
      <c r="I843" s="19" t="str">
        <f t="shared" si="147"/>
        <v/>
      </c>
      <c r="J843" s="27" t="str">
        <f t="shared" si="148"/>
        <v/>
      </c>
      <c r="N843" s="19" t="str">
        <f t="shared" si="149"/>
        <v/>
      </c>
      <c r="O843" t="str">
        <f t="shared" si="150"/>
        <v/>
      </c>
      <c r="Q843" s="27" t="str">
        <f t="shared" si="153"/>
        <v/>
      </c>
      <c r="S843" t="str">
        <f t="shared" si="151"/>
        <v/>
      </c>
      <c r="AA843" s="19" t="str">
        <f t="shared" si="145"/>
        <v/>
      </c>
      <c r="AB843" t="str">
        <f t="shared" si="152"/>
        <v/>
      </c>
    </row>
    <row r="844" spans="8:28" x14ac:dyDescent="0.3">
      <c r="H844" s="19" t="str">
        <f t="shared" si="146"/>
        <v/>
      </c>
      <c r="I844" s="19" t="str">
        <f t="shared" si="147"/>
        <v/>
      </c>
      <c r="J844" s="27" t="str">
        <f t="shared" si="148"/>
        <v/>
      </c>
      <c r="N844" s="19" t="str">
        <f t="shared" si="149"/>
        <v/>
      </c>
      <c r="O844" t="str">
        <f t="shared" si="150"/>
        <v/>
      </c>
      <c r="Q844" s="27" t="str">
        <f t="shared" si="153"/>
        <v/>
      </c>
      <c r="S844" t="str">
        <f t="shared" si="151"/>
        <v/>
      </c>
      <c r="AA844" s="19" t="str">
        <f t="shared" si="145"/>
        <v/>
      </c>
      <c r="AB844" t="str">
        <f t="shared" si="152"/>
        <v/>
      </c>
    </row>
    <row r="845" spans="8:28" x14ac:dyDescent="0.3">
      <c r="H845" s="19" t="str">
        <f t="shared" si="146"/>
        <v/>
      </c>
      <c r="I845" s="19" t="str">
        <f t="shared" si="147"/>
        <v/>
      </c>
      <c r="J845" s="27" t="str">
        <f t="shared" si="148"/>
        <v/>
      </c>
      <c r="N845" s="19" t="str">
        <f t="shared" si="149"/>
        <v/>
      </c>
      <c r="O845" t="str">
        <f t="shared" si="150"/>
        <v/>
      </c>
      <c r="Q845" s="27" t="str">
        <f t="shared" si="153"/>
        <v/>
      </c>
      <c r="S845" t="str">
        <f t="shared" si="151"/>
        <v/>
      </c>
      <c r="AA845" s="19" t="str">
        <f t="shared" si="145"/>
        <v/>
      </c>
      <c r="AB845" t="str">
        <f t="shared" si="152"/>
        <v/>
      </c>
    </row>
    <row r="846" spans="8:28" x14ac:dyDescent="0.3">
      <c r="H846" s="19" t="str">
        <f t="shared" si="146"/>
        <v/>
      </c>
      <c r="I846" s="19" t="str">
        <f t="shared" si="147"/>
        <v/>
      </c>
      <c r="J846" s="27" t="str">
        <f t="shared" si="148"/>
        <v/>
      </c>
      <c r="N846" s="19" t="str">
        <f t="shared" si="149"/>
        <v/>
      </c>
      <c r="O846" t="str">
        <f t="shared" si="150"/>
        <v/>
      </c>
      <c r="Q846" s="27" t="str">
        <f t="shared" si="153"/>
        <v/>
      </c>
      <c r="S846" t="str">
        <f t="shared" si="151"/>
        <v/>
      </c>
      <c r="AA846" s="19" t="str">
        <f t="shared" si="145"/>
        <v/>
      </c>
      <c r="AB846" t="str">
        <f t="shared" si="152"/>
        <v/>
      </c>
    </row>
    <row r="847" spans="8:28" x14ac:dyDescent="0.3">
      <c r="H847" s="19" t="str">
        <f t="shared" si="146"/>
        <v/>
      </c>
      <c r="I847" s="19" t="str">
        <f t="shared" si="147"/>
        <v/>
      </c>
      <c r="J847" s="27" t="str">
        <f t="shared" si="148"/>
        <v/>
      </c>
      <c r="N847" s="19" t="str">
        <f t="shared" si="149"/>
        <v/>
      </c>
      <c r="O847" t="str">
        <f t="shared" si="150"/>
        <v/>
      </c>
      <c r="Q847" s="27" t="str">
        <f t="shared" si="153"/>
        <v/>
      </c>
      <c r="S847" t="str">
        <f t="shared" si="151"/>
        <v/>
      </c>
      <c r="AA847" s="19" t="str">
        <f t="shared" si="145"/>
        <v/>
      </c>
      <c r="AB847" t="str">
        <f t="shared" si="152"/>
        <v/>
      </c>
    </row>
    <row r="848" spans="8:28" x14ac:dyDescent="0.3">
      <c r="H848" s="19" t="str">
        <f t="shared" si="146"/>
        <v/>
      </c>
      <c r="I848" s="19" t="str">
        <f t="shared" si="147"/>
        <v/>
      </c>
      <c r="J848" s="27" t="str">
        <f t="shared" si="148"/>
        <v/>
      </c>
      <c r="N848" s="19" t="str">
        <f t="shared" si="149"/>
        <v/>
      </c>
      <c r="O848" t="str">
        <f t="shared" si="150"/>
        <v/>
      </c>
      <c r="Q848" s="27" t="str">
        <f t="shared" si="153"/>
        <v/>
      </c>
      <c r="S848" t="str">
        <f t="shared" si="151"/>
        <v/>
      </c>
      <c r="AA848" s="19" t="str">
        <f t="shared" si="145"/>
        <v/>
      </c>
      <c r="AB848" t="str">
        <f t="shared" si="152"/>
        <v/>
      </c>
    </row>
    <row r="849" spans="8:28" x14ac:dyDescent="0.3">
      <c r="H849" s="19" t="str">
        <f t="shared" si="146"/>
        <v/>
      </c>
      <c r="I849" s="19" t="str">
        <f t="shared" si="147"/>
        <v/>
      </c>
      <c r="J849" s="27" t="str">
        <f t="shared" si="148"/>
        <v/>
      </c>
      <c r="N849" s="19" t="str">
        <f t="shared" si="149"/>
        <v/>
      </c>
      <c r="O849" t="str">
        <f t="shared" si="150"/>
        <v/>
      </c>
      <c r="Q849" s="27" t="str">
        <f t="shared" si="153"/>
        <v/>
      </c>
      <c r="S849" t="str">
        <f t="shared" si="151"/>
        <v/>
      </c>
      <c r="AA849" s="19" t="str">
        <f t="shared" si="145"/>
        <v/>
      </c>
      <c r="AB849" t="str">
        <f t="shared" si="152"/>
        <v/>
      </c>
    </row>
    <row r="850" spans="8:28" x14ac:dyDescent="0.3">
      <c r="H850" s="19" t="str">
        <f t="shared" si="146"/>
        <v/>
      </c>
      <c r="I850" s="19" t="str">
        <f t="shared" si="147"/>
        <v/>
      </c>
      <c r="J850" s="27" t="str">
        <f t="shared" si="148"/>
        <v/>
      </c>
      <c r="N850" s="19" t="str">
        <f t="shared" si="149"/>
        <v/>
      </c>
      <c r="O850" t="str">
        <f t="shared" si="150"/>
        <v/>
      </c>
      <c r="Q850" s="27" t="str">
        <f t="shared" si="153"/>
        <v/>
      </c>
      <c r="S850" t="str">
        <f t="shared" si="151"/>
        <v/>
      </c>
      <c r="AA850" s="19" t="str">
        <f t="shared" si="145"/>
        <v/>
      </c>
      <c r="AB850" t="str">
        <f t="shared" si="152"/>
        <v/>
      </c>
    </row>
    <row r="851" spans="8:28" x14ac:dyDescent="0.3">
      <c r="H851" s="19" t="str">
        <f t="shared" si="146"/>
        <v/>
      </c>
      <c r="I851" s="19" t="str">
        <f t="shared" si="147"/>
        <v/>
      </c>
      <c r="J851" s="27" t="str">
        <f t="shared" si="148"/>
        <v/>
      </c>
      <c r="N851" s="19" t="str">
        <f t="shared" si="149"/>
        <v/>
      </c>
      <c r="O851" t="str">
        <f t="shared" si="150"/>
        <v/>
      </c>
      <c r="Q851" s="27" t="str">
        <f t="shared" si="153"/>
        <v/>
      </c>
      <c r="S851" t="str">
        <f t="shared" si="151"/>
        <v/>
      </c>
      <c r="AA851" s="19" t="str">
        <f t="shared" si="145"/>
        <v/>
      </c>
      <c r="AB851" t="str">
        <f t="shared" si="152"/>
        <v/>
      </c>
    </row>
    <row r="852" spans="8:28" x14ac:dyDescent="0.3">
      <c r="H852" s="19" t="str">
        <f t="shared" si="146"/>
        <v/>
      </c>
      <c r="I852" s="19" t="str">
        <f t="shared" si="147"/>
        <v/>
      </c>
      <c r="J852" s="27" t="str">
        <f t="shared" si="148"/>
        <v/>
      </c>
      <c r="N852" s="19" t="str">
        <f t="shared" si="149"/>
        <v/>
      </c>
      <c r="O852" t="str">
        <f t="shared" si="150"/>
        <v/>
      </c>
      <c r="Q852" s="27" t="str">
        <f t="shared" si="153"/>
        <v/>
      </c>
      <c r="S852" t="str">
        <f t="shared" si="151"/>
        <v/>
      </c>
      <c r="AA852" s="19" t="str">
        <f t="shared" si="145"/>
        <v/>
      </c>
      <c r="AB852" t="str">
        <f t="shared" si="152"/>
        <v/>
      </c>
    </row>
    <row r="853" spans="8:28" x14ac:dyDescent="0.3">
      <c r="H853" s="19" t="str">
        <f t="shared" si="146"/>
        <v/>
      </c>
      <c r="I853" s="19" t="str">
        <f t="shared" si="147"/>
        <v/>
      </c>
      <c r="J853" s="27" t="str">
        <f t="shared" si="148"/>
        <v/>
      </c>
      <c r="N853" s="19" t="str">
        <f t="shared" si="149"/>
        <v/>
      </c>
      <c r="O853" t="str">
        <f t="shared" si="150"/>
        <v/>
      </c>
      <c r="Q853" s="27" t="str">
        <f t="shared" si="153"/>
        <v/>
      </c>
      <c r="S853" t="str">
        <f t="shared" si="151"/>
        <v/>
      </c>
      <c r="AA853" s="19" t="str">
        <f t="shared" si="145"/>
        <v/>
      </c>
      <c r="AB853" t="str">
        <f t="shared" si="152"/>
        <v/>
      </c>
    </row>
    <row r="854" spans="8:28" x14ac:dyDescent="0.3">
      <c r="H854" s="19" t="str">
        <f t="shared" si="146"/>
        <v/>
      </c>
      <c r="I854" s="19" t="str">
        <f t="shared" si="147"/>
        <v/>
      </c>
      <c r="J854" s="27" t="str">
        <f t="shared" si="148"/>
        <v/>
      </c>
      <c r="N854" s="19" t="str">
        <f t="shared" si="149"/>
        <v/>
      </c>
      <c r="O854" t="str">
        <f t="shared" si="150"/>
        <v/>
      </c>
      <c r="Q854" s="27" t="str">
        <f t="shared" si="153"/>
        <v/>
      </c>
      <c r="S854" t="str">
        <f t="shared" si="151"/>
        <v/>
      </c>
      <c r="AA854" s="19" t="str">
        <f t="shared" si="145"/>
        <v/>
      </c>
      <c r="AB854" t="str">
        <f t="shared" si="152"/>
        <v/>
      </c>
    </row>
    <row r="855" spans="8:28" x14ac:dyDescent="0.3">
      <c r="H855" s="19" t="str">
        <f t="shared" si="146"/>
        <v/>
      </c>
      <c r="I855" s="19" t="str">
        <f t="shared" si="147"/>
        <v/>
      </c>
      <c r="J855" s="27" t="str">
        <f t="shared" si="148"/>
        <v/>
      </c>
      <c r="N855" s="19" t="str">
        <f t="shared" si="149"/>
        <v/>
      </c>
      <c r="O855" t="str">
        <f t="shared" si="150"/>
        <v/>
      </c>
      <c r="Q855" s="27" t="str">
        <f t="shared" si="153"/>
        <v/>
      </c>
      <c r="S855" t="str">
        <f t="shared" si="151"/>
        <v/>
      </c>
      <c r="AA855" s="19" t="str">
        <f t="shared" si="145"/>
        <v/>
      </c>
      <c r="AB855" t="str">
        <f t="shared" si="152"/>
        <v/>
      </c>
    </row>
    <row r="856" spans="8:28" x14ac:dyDescent="0.3">
      <c r="H856" s="19" t="str">
        <f t="shared" si="146"/>
        <v/>
      </c>
      <c r="I856" s="19" t="str">
        <f t="shared" si="147"/>
        <v/>
      </c>
      <c r="J856" s="27" t="str">
        <f t="shared" si="148"/>
        <v/>
      </c>
      <c r="N856" s="19" t="str">
        <f t="shared" si="149"/>
        <v/>
      </c>
      <c r="O856" t="str">
        <f t="shared" si="150"/>
        <v/>
      </c>
      <c r="Q856" s="27" t="str">
        <f t="shared" si="153"/>
        <v/>
      </c>
      <c r="S856" t="str">
        <f t="shared" si="151"/>
        <v/>
      </c>
      <c r="AA856" s="19" t="str">
        <f t="shared" si="145"/>
        <v/>
      </c>
      <c r="AB856" t="str">
        <f t="shared" si="152"/>
        <v/>
      </c>
    </row>
    <row r="857" spans="8:28" x14ac:dyDescent="0.3">
      <c r="H857" s="19" t="str">
        <f t="shared" si="146"/>
        <v/>
      </c>
      <c r="I857" s="19" t="str">
        <f t="shared" si="147"/>
        <v/>
      </c>
      <c r="J857" s="27" t="str">
        <f t="shared" si="148"/>
        <v/>
      </c>
      <c r="N857" s="19" t="str">
        <f t="shared" si="149"/>
        <v/>
      </c>
      <c r="O857" t="str">
        <f t="shared" si="150"/>
        <v/>
      </c>
      <c r="Q857" s="27" t="str">
        <f t="shared" si="153"/>
        <v/>
      </c>
      <c r="S857" t="str">
        <f t="shared" si="151"/>
        <v/>
      </c>
      <c r="AA857" s="19" t="str">
        <f t="shared" si="145"/>
        <v/>
      </c>
      <c r="AB857" t="str">
        <f t="shared" si="152"/>
        <v/>
      </c>
    </row>
    <row r="858" spans="8:28" x14ac:dyDescent="0.3">
      <c r="H858" s="19" t="str">
        <f t="shared" si="146"/>
        <v/>
      </c>
      <c r="I858" s="19" t="str">
        <f t="shared" si="147"/>
        <v/>
      </c>
      <c r="J858" s="27" t="str">
        <f t="shared" si="148"/>
        <v/>
      </c>
      <c r="N858" s="19" t="str">
        <f t="shared" si="149"/>
        <v/>
      </c>
      <c r="O858" t="str">
        <f t="shared" si="150"/>
        <v/>
      </c>
      <c r="Q858" s="27" t="str">
        <f t="shared" si="153"/>
        <v/>
      </c>
      <c r="S858" t="str">
        <f t="shared" si="151"/>
        <v/>
      </c>
      <c r="AA858" s="19" t="str">
        <f t="shared" si="145"/>
        <v/>
      </c>
      <c r="AB858" t="str">
        <f t="shared" si="152"/>
        <v/>
      </c>
    </row>
    <row r="859" spans="8:28" x14ac:dyDescent="0.3">
      <c r="H859" s="19" t="str">
        <f t="shared" si="146"/>
        <v/>
      </c>
      <c r="I859" s="19" t="str">
        <f t="shared" si="147"/>
        <v/>
      </c>
      <c r="J859" s="27" t="str">
        <f t="shared" si="148"/>
        <v/>
      </c>
      <c r="N859" s="19" t="str">
        <f t="shared" si="149"/>
        <v/>
      </c>
      <c r="O859" t="str">
        <f t="shared" si="150"/>
        <v/>
      </c>
      <c r="Q859" s="27" t="str">
        <f t="shared" si="153"/>
        <v/>
      </c>
      <c r="S859" t="str">
        <f t="shared" si="151"/>
        <v/>
      </c>
      <c r="AA859" s="19" t="str">
        <f t="shared" si="145"/>
        <v/>
      </c>
      <c r="AB859" t="str">
        <f t="shared" si="152"/>
        <v/>
      </c>
    </row>
    <row r="860" spans="8:28" x14ac:dyDescent="0.3">
      <c r="H860" s="19" t="str">
        <f t="shared" si="146"/>
        <v/>
      </c>
      <c r="I860" s="19" t="str">
        <f t="shared" si="147"/>
        <v/>
      </c>
      <c r="J860" s="27" t="str">
        <f t="shared" si="148"/>
        <v/>
      </c>
      <c r="N860" s="19" t="str">
        <f t="shared" si="149"/>
        <v/>
      </c>
      <c r="O860" t="str">
        <f t="shared" si="150"/>
        <v/>
      </c>
      <c r="Q860" s="27" t="str">
        <f t="shared" si="153"/>
        <v/>
      </c>
      <c r="S860" t="str">
        <f t="shared" si="151"/>
        <v/>
      </c>
      <c r="AA860" s="19" t="str">
        <f t="shared" si="145"/>
        <v/>
      </c>
      <c r="AB860" t="str">
        <f t="shared" si="152"/>
        <v/>
      </c>
    </row>
    <row r="861" spans="8:28" x14ac:dyDescent="0.3">
      <c r="H861" s="19" t="str">
        <f t="shared" si="146"/>
        <v/>
      </c>
      <c r="I861" s="19" t="str">
        <f t="shared" si="147"/>
        <v/>
      </c>
      <c r="J861" s="27" t="str">
        <f t="shared" si="148"/>
        <v/>
      </c>
      <c r="N861" s="19" t="str">
        <f t="shared" si="149"/>
        <v/>
      </c>
      <c r="O861" t="str">
        <f t="shared" si="150"/>
        <v/>
      </c>
      <c r="Q861" s="27" t="str">
        <f t="shared" si="153"/>
        <v/>
      </c>
      <c r="S861" t="str">
        <f t="shared" si="151"/>
        <v/>
      </c>
      <c r="AA861" s="19" t="str">
        <f t="shared" si="145"/>
        <v/>
      </c>
      <c r="AB861" t="str">
        <f t="shared" si="152"/>
        <v/>
      </c>
    </row>
    <row r="862" spans="8:28" x14ac:dyDescent="0.3">
      <c r="H862" s="19" t="str">
        <f t="shared" si="146"/>
        <v/>
      </c>
      <c r="I862" s="19" t="str">
        <f t="shared" si="147"/>
        <v/>
      </c>
      <c r="J862" s="27" t="str">
        <f t="shared" si="148"/>
        <v/>
      </c>
      <c r="N862" s="19" t="str">
        <f t="shared" si="149"/>
        <v/>
      </c>
      <c r="O862" t="str">
        <f t="shared" si="150"/>
        <v/>
      </c>
      <c r="Q862" s="27" t="str">
        <f t="shared" si="153"/>
        <v/>
      </c>
      <c r="S862" t="str">
        <f t="shared" si="151"/>
        <v/>
      </c>
      <c r="AA862" s="19" t="str">
        <f t="shared" si="145"/>
        <v/>
      </c>
      <c r="AB862" t="str">
        <f t="shared" si="152"/>
        <v/>
      </c>
    </row>
    <row r="863" spans="8:28" x14ac:dyDescent="0.3">
      <c r="H863" s="19" t="str">
        <f t="shared" si="146"/>
        <v/>
      </c>
      <c r="I863" s="19" t="str">
        <f t="shared" si="147"/>
        <v/>
      </c>
      <c r="J863" s="27" t="str">
        <f t="shared" si="148"/>
        <v/>
      </c>
      <c r="N863" s="19" t="str">
        <f t="shared" si="149"/>
        <v/>
      </c>
      <c r="O863" t="str">
        <f t="shared" si="150"/>
        <v/>
      </c>
      <c r="Q863" s="27" t="str">
        <f t="shared" si="153"/>
        <v/>
      </c>
      <c r="S863" t="str">
        <f t="shared" si="151"/>
        <v/>
      </c>
      <c r="AA863" s="19" t="str">
        <f t="shared" si="145"/>
        <v/>
      </c>
      <c r="AB863" t="str">
        <f t="shared" si="152"/>
        <v/>
      </c>
    </row>
    <row r="864" spans="8:28" x14ac:dyDescent="0.3">
      <c r="H864" s="19" t="str">
        <f t="shared" si="146"/>
        <v/>
      </c>
      <c r="I864" s="19" t="str">
        <f t="shared" si="147"/>
        <v/>
      </c>
      <c r="J864" s="27" t="str">
        <f t="shared" si="148"/>
        <v/>
      </c>
      <c r="N864" s="19" t="str">
        <f t="shared" si="149"/>
        <v/>
      </c>
      <c r="O864" t="str">
        <f t="shared" si="150"/>
        <v/>
      </c>
      <c r="Q864" s="27" t="str">
        <f t="shared" si="153"/>
        <v/>
      </c>
      <c r="S864" t="str">
        <f t="shared" si="151"/>
        <v/>
      </c>
      <c r="AA864" s="19" t="str">
        <f t="shared" si="145"/>
        <v/>
      </c>
      <c r="AB864" t="str">
        <f t="shared" si="152"/>
        <v/>
      </c>
    </row>
    <row r="865" spans="8:28" x14ac:dyDescent="0.3">
      <c r="H865" s="19" t="str">
        <f t="shared" si="146"/>
        <v/>
      </c>
      <c r="I865" s="19" t="str">
        <f t="shared" si="147"/>
        <v/>
      </c>
      <c r="J865" s="27" t="str">
        <f t="shared" si="148"/>
        <v/>
      </c>
      <c r="N865" s="19" t="str">
        <f t="shared" si="149"/>
        <v/>
      </c>
      <c r="O865" t="str">
        <f t="shared" si="150"/>
        <v/>
      </c>
      <c r="Q865" s="27" t="str">
        <f t="shared" si="153"/>
        <v/>
      </c>
      <c r="S865" t="str">
        <f t="shared" si="151"/>
        <v/>
      </c>
      <c r="AA865" s="19" t="str">
        <f t="shared" si="145"/>
        <v/>
      </c>
      <c r="AB865" t="str">
        <f t="shared" si="152"/>
        <v/>
      </c>
    </row>
    <row r="866" spans="8:28" x14ac:dyDescent="0.3">
      <c r="H866" s="19" t="str">
        <f t="shared" si="146"/>
        <v/>
      </c>
      <c r="I866" s="19" t="str">
        <f t="shared" si="147"/>
        <v/>
      </c>
      <c r="J866" s="27" t="str">
        <f t="shared" si="148"/>
        <v/>
      </c>
      <c r="N866" s="19" t="str">
        <f t="shared" si="149"/>
        <v/>
      </c>
      <c r="O866" t="str">
        <f t="shared" si="150"/>
        <v/>
      </c>
      <c r="Q866" s="27" t="str">
        <f t="shared" si="153"/>
        <v/>
      </c>
      <c r="S866" t="str">
        <f t="shared" si="151"/>
        <v/>
      </c>
      <c r="AA866" s="19" t="str">
        <f t="shared" si="145"/>
        <v/>
      </c>
      <c r="AB866" t="str">
        <f t="shared" si="152"/>
        <v/>
      </c>
    </row>
    <row r="867" spans="8:28" x14ac:dyDescent="0.3">
      <c r="H867" s="19" t="str">
        <f t="shared" si="146"/>
        <v/>
      </c>
      <c r="I867" s="19" t="str">
        <f t="shared" si="147"/>
        <v/>
      </c>
      <c r="J867" s="27" t="str">
        <f t="shared" si="148"/>
        <v/>
      </c>
      <c r="N867" s="19" t="str">
        <f t="shared" si="149"/>
        <v/>
      </c>
      <c r="O867" t="str">
        <f t="shared" si="150"/>
        <v/>
      </c>
      <c r="Q867" s="27" t="str">
        <f t="shared" si="153"/>
        <v/>
      </c>
      <c r="S867" t="str">
        <f t="shared" si="151"/>
        <v/>
      </c>
      <c r="AA867" s="19" t="str">
        <f t="shared" si="145"/>
        <v/>
      </c>
      <c r="AB867" t="str">
        <f t="shared" si="152"/>
        <v/>
      </c>
    </row>
    <row r="868" spans="8:28" x14ac:dyDescent="0.3">
      <c r="H868" s="19" t="str">
        <f t="shared" si="146"/>
        <v/>
      </c>
      <c r="I868" s="19" t="str">
        <f t="shared" si="147"/>
        <v/>
      </c>
      <c r="J868" s="27" t="str">
        <f t="shared" si="148"/>
        <v/>
      </c>
      <c r="N868" s="19" t="str">
        <f t="shared" si="149"/>
        <v/>
      </c>
      <c r="O868" t="str">
        <f t="shared" si="150"/>
        <v/>
      </c>
      <c r="Q868" s="27" t="str">
        <f t="shared" si="153"/>
        <v/>
      </c>
      <c r="S868" t="str">
        <f t="shared" si="151"/>
        <v/>
      </c>
      <c r="AA868" s="19" t="str">
        <f t="shared" si="145"/>
        <v/>
      </c>
      <c r="AB868" t="str">
        <f t="shared" si="152"/>
        <v/>
      </c>
    </row>
    <row r="869" spans="8:28" x14ac:dyDescent="0.3">
      <c r="H869" s="19" t="str">
        <f t="shared" si="146"/>
        <v/>
      </c>
      <c r="I869" s="19" t="str">
        <f t="shared" si="147"/>
        <v/>
      </c>
      <c r="J869" s="27" t="str">
        <f t="shared" si="148"/>
        <v/>
      </c>
      <c r="N869" s="19" t="str">
        <f t="shared" si="149"/>
        <v/>
      </c>
      <c r="O869" t="str">
        <f t="shared" si="150"/>
        <v/>
      </c>
      <c r="Q869" s="27" t="str">
        <f t="shared" si="153"/>
        <v/>
      </c>
      <c r="S869" t="str">
        <f t="shared" si="151"/>
        <v/>
      </c>
      <c r="AA869" s="19" t="str">
        <f t="shared" si="145"/>
        <v/>
      </c>
      <c r="AB869" t="str">
        <f t="shared" si="152"/>
        <v/>
      </c>
    </row>
    <row r="870" spans="8:28" x14ac:dyDescent="0.3">
      <c r="H870" s="19" t="str">
        <f t="shared" si="146"/>
        <v/>
      </c>
      <c r="I870" s="19" t="str">
        <f t="shared" si="147"/>
        <v/>
      </c>
      <c r="J870" s="27" t="str">
        <f t="shared" si="148"/>
        <v/>
      </c>
      <c r="N870" s="19" t="str">
        <f t="shared" si="149"/>
        <v/>
      </c>
      <c r="O870" t="str">
        <f t="shared" si="150"/>
        <v/>
      </c>
      <c r="Q870" s="27" t="str">
        <f t="shared" si="153"/>
        <v/>
      </c>
      <c r="S870" t="str">
        <f t="shared" si="151"/>
        <v/>
      </c>
      <c r="AA870" s="19" t="str">
        <f t="shared" si="145"/>
        <v/>
      </c>
      <c r="AB870" t="str">
        <f t="shared" si="152"/>
        <v/>
      </c>
    </row>
    <row r="871" spans="8:28" x14ac:dyDescent="0.3">
      <c r="H871" s="19" t="str">
        <f t="shared" si="146"/>
        <v/>
      </c>
      <c r="I871" s="19" t="str">
        <f t="shared" si="147"/>
        <v/>
      </c>
      <c r="J871" s="27" t="str">
        <f t="shared" si="148"/>
        <v/>
      </c>
      <c r="N871" s="19" t="str">
        <f t="shared" si="149"/>
        <v/>
      </c>
      <c r="O871" t="str">
        <f t="shared" si="150"/>
        <v/>
      </c>
      <c r="Q871" s="27" t="str">
        <f t="shared" si="153"/>
        <v/>
      </c>
      <c r="S871" t="str">
        <f t="shared" si="151"/>
        <v/>
      </c>
      <c r="AA871" s="19" t="str">
        <f t="shared" si="145"/>
        <v/>
      </c>
      <c r="AB871" t="str">
        <f t="shared" si="152"/>
        <v/>
      </c>
    </row>
    <row r="872" spans="8:28" x14ac:dyDescent="0.3">
      <c r="H872" s="19" t="str">
        <f t="shared" si="146"/>
        <v/>
      </c>
      <c r="I872" s="19" t="str">
        <f t="shared" si="147"/>
        <v/>
      </c>
      <c r="J872" s="27" t="str">
        <f t="shared" si="148"/>
        <v/>
      </c>
      <c r="N872" s="19" t="str">
        <f t="shared" si="149"/>
        <v/>
      </c>
      <c r="O872" t="str">
        <f t="shared" si="150"/>
        <v/>
      </c>
      <c r="Q872" s="27" t="str">
        <f t="shared" si="153"/>
        <v/>
      </c>
      <c r="S872" t="str">
        <f t="shared" si="151"/>
        <v/>
      </c>
      <c r="AA872" s="19" t="str">
        <f t="shared" si="145"/>
        <v/>
      </c>
      <c r="AB872" t="str">
        <f t="shared" si="152"/>
        <v/>
      </c>
    </row>
    <row r="873" spans="8:28" x14ac:dyDescent="0.3">
      <c r="H873" s="19" t="str">
        <f t="shared" si="146"/>
        <v/>
      </c>
      <c r="I873" s="19" t="str">
        <f t="shared" si="147"/>
        <v/>
      </c>
      <c r="J873" s="27" t="str">
        <f t="shared" si="148"/>
        <v/>
      </c>
      <c r="N873" s="19" t="str">
        <f t="shared" si="149"/>
        <v/>
      </c>
      <c r="O873" t="str">
        <f t="shared" si="150"/>
        <v/>
      </c>
      <c r="Q873" s="27" t="str">
        <f t="shared" si="153"/>
        <v/>
      </c>
      <c r="S873" t="str">
        <f t="shared" si="151"/>
        <v/>
      </c>
      <c r="AA873" s="19" t="str">
        <f t="shared" si="145"/>
        <v/>
      </c>
      <c r="AB873" t="str">
        <f t="shared" si="152"/>
        <v/>
      </c>
    </row>
    <row r="874" spans="8:28" x14ac:dyDescent="0.3">
      <c r="H874" s="19" t="str">
        <f t="shared" si="146"/>
        <v/>
      </c>
      <c r="I874" s="19" t="str">
        <f t="shared" si="147"/>
        <v/>
      </c>
      <c r="J874" s="27" t="str">
        <f t="shared" si="148"/>
        <v/>
      </c>
      <c r="N874" s="19" t="str">
        <f t="shared" si="149"/>
        <v/>
      </c>
      <c r="O874" t="str">
        <f t="shared" si="150"/>
        <v/>
      </c>
      <c r="Q874" s="27" t="str">
        <f t="shared" si="153"/>
        <v/>
      </c>
      <c r="S874" t="str">
        <f t="shared" si="151"/>
        <v/>
      </c>
      <c r="AA874" s="19" t="str">
        <f t="shared" si="145"/>
        <v/>
      </c>
      <c r="AB874" t="str">
        <f t="shared" si="152"/>
        <v/>
      </c>
    </row>
    <row r="875" spans="8:28" x14ac:dyDescent="0.3">
      <c r="H875" s="19" t="str">
        <f t="shared" si="146"/>
        <v/>
      </c>
      <c r="I875" s="19" t="str">
        <f t="shared" si="147"/>
        <v/>
      </c>
      <c r="J875" s="27" t="str">
        <f t="shared" si="148"/>
        <v/>
      </c>
      <c r="N875" s="19" t="str">
        <f t="shared" si="149"/>
        <v/>
      </c>
      <c r="O875" t="str">
        <f t="shared" si="150"/>
        <v/>
      </c>
      <c r="Q875" s="27" t="str">
        <f t="shared" si="153"/>
        <v/>
      </c>
      <c r="S875" t="str">
        <f t="shared" si="151"/>
        <v/>
      </c>
      <c r="AA875" s="19" t="str">
        <f t="shared" si="145"/>
        <v/>
      </c>
      <c r="AB875" t="str">
        <f t="shared" si="152"/>
        <v/>
      </c>
    </row>
    <row r="876" spans="8:28" x14ac:dyDescent="0.3">
      <c r="H876" s="19" t="str">
        <f t="shared" si="146"/>
        <v/>
      </c>
      <c r="I876" s="19" t="str">
        <f t="shared" si="147"/>
        <v/>
      </c>
      <c r="J876" s="27" t="str">
        <f t="shared" si="148"/>
        <v/>
      </c>
      <c r="N876" s="19" t="str">
        <f t="shared" si="149"/>
        <v/>
      </c>
      <c r="O876" t="str">
        <f t="shared" si="150"/>
        <v/>
      </c>
      <c r="Q876" s="27" t="str">
        <f t="shared" si="153"/>
        <v/>
      </c>
      <c r="S876" t="str">
        <f t="shared" si="151"/>
        <v/>
      </c>
      <c r="AA876" s="19" t="str">
        <f t="shared" si="145"/>
        <v/>
      </c>
      <c r="AB876" t="str">
        <f t="shared" si="152"/>
        <v/>
      </c>
    </row>
    <row r="877" spans="8:28" x14ac:dyDescent="0.3">
      <c r="H877" s="19" t="str">
        <f t="shared" si="146"/>
        <v/>
      </c>
      <c r="I877" s="19" t="str">
        <f t="shared" si="147"/>
        <v/>
      </c>
      <c r="J877" s="27" t="str">
        <f t="shared" si="148"/>
        <v/>
      </c>
      <c r="N877" s="19" t="str">
        <f t="shared" si="149"/>
        <v/>
      </c>
      <c r="O877" t="str">
        <f t="shared" si="150"/>
        <v/>
      </c>
      <c r="Q877" s="27" t="str">
        <f t="shared" si="153"/>
        <v/>
      </c>
      <c r="S877" t="str">
        <f t="shared" si="151"/>
        <v/>
      </c>
      <c r="AA877" s="19" t="str">
        <f t="shared" si="145"/>
        <v/>
      </c>
      <c r="AB877" t="str">
        <f t="shared" si="152"/>
        <v/>
      </c>
    </row>
    <row r="878" spans="8:28" x14ac:dyDescent="0.3">
      <c r="H878" s="19" t="str">
        <f t="shared" si="146"/>
        <v/>
      </c>
      <c r="I878" s="19" t="str">
        <f t="shared" si="147"/>
        <v/>
      </c>
      <c r="J878" s="27" t="str">
        <f t="shared" si="148"/>
        <v/>
      </c>
      <c r="N878" s="19" t="str">
        <f t="shared" si="149"/>
        <v/>
      </c>
      <c r="O878" t="str">
        <f t="shared" si="150"/>
        <v/>
      </c>
      <c r="Q878" s="27" t="str">
        <f t="shared" si="153"/>
        <v/>
      </c>
      <c r="S878" t="str">
        <f t="shared" si="151"/>
        <v/>
      </c>
      <c r="AA878" s="19" t="str">
        <f t="shared" si="145"/>
        <v/>
      </c>
      <c r="AB878" t="str">
        <f t="shared" si="152"/>
        <v/>
      </c>
    </row>
    <row r="879" spans="8:28" x14ac:dyDescent="0.3">
      <c r="H879" s="19" t="str">
        <f t="shared" si="146"/>
        <v/>
      </c>
      <c r="I879" s="19" t="str">
        <f t="shared" si="147"/>
        <v/>
      </c>
      <c r="J879" s="27" t="str">
        <f t="shared" si="148"/>
        <v/>
      </c>
      <c r="N879" s="19" t="str">
        <f t="shared" si="149"/>
        <v/>
      </c>
      <c r="O879" t="str">
        <f t="shared" si="150"/>
        <v/>
      </c>
      <c r="Q879" s="27" t="str">
        <f t="shared" si="153"/>
        <v/>
      </c>
      <c r="S879" t="str">
        <f t="shared" si="151"/>
        <v/>
      </c>
      <c r="AA879" s="19" t="str">
        <f t="shared" si="145"/>
        <v/>
      </c>
      <c r="AB879" t="str">
        <f t="shared" si="152"/>
        <v/>
      </c>
    </row>
    <row r="880" spans="8:28" x14ac:dyDescent="0.3">
      <c r="H880" s="19" t="str">
        <f t="shared" si="146"/>
        <v/>
      </c>
      <c r="I880" s="19" t="str">
        <f t="shared" si="147"/>
        <v/>
      </c>
      <c r="J880" s="27" t="str">
        <f t="shared" si="148"/>
        <v/>
      </c>
      <c r="N880" s="19" t="str">
        <f t="shared" si="149"/>
        <v/>
      </c>
      <c r="O880" t="str">
        <f t="shared" si="150"/>
        <v/>
      </c>
      <c r="Q880" s="27" t="str">
        <f t="shared" si="153"/>
        <v/>
      </c>
      <c r="S880" t="str">
        <f t="shared" si="151"/>
        <v/>
      </c>
      <c r="AA880" s="19" t="str">
        <f t="shared" si="145"/>
        <v/>
      </c>
      <c r="AB880" t="str">
        <f t="shared" si="152"/>
        <v/>
      </c>
    </row>
    <row r="881" spans="8:28" x14ac:dyDescent="0.3">
      <c r="H881" s="19" t="str">
        <f t="shared" si="146"/>
        <v/>
      </c>
      <c r="I881" s="19" t="str">
        <f t="shared" si="147"/>
        <v/>
      </c>
      <c r="J881" s="27" t="str">
        <f t="shared" si="148"/>
        <v/>
      </c>
      <c r="N881" s="19" t="str">
        <f t="shared" si="149"/>
        <v/>
      </c>
      <c r="O881" t="str">
        <f t="shared" si="150"/>
        <v/>
      </c>
      <c r="Q881" s="27" t="str">
        <f t="shared" si="153"/>
        <v/>
      </c>
      <c r="S881" t="str">
        <f t="shared" si="151"/>
        <v/>
      </c>
      <c r="AA881" s="19" t="str">
        <f t="shared" si="145"/>
        <v/>
      </c>
      <c r="AB881" t="str">
        <f t="shared" si="152"/>
        <v/>
      </c>
    </row>
    <row r="882" spans="8:28" x14ac:dyDescent="0.3">
      <c r="H882" s="19" t="str">
        <f t="shared" si="146"/>
        <v/>
      </c>
      <c r="I882" s="19" t="str">
        <f t="shared" si="147"/>
        <v/>
      </c>
      <c r="J882" s="27" t="str">
        <f t="shared" si="148"/>
        <v/>
      </c>
      <c r="N882" s="19" t="str">
        <f t="shared" si="149"/>
        <v/>
      </c>
      <c r="O882" t="str">
        <f t="shared" si="150"/>
        <v/>
      </c>
      <c r="Q882" s="27" t="str">
        <f t="shared" si="153"/>
        <v/>
      </c>
      <c r="S882" t="str">
        <f t="shared" si="151"/>
        <v/>
      </c>
      <c r="AA882" s="19" t="str">
        <f t="shared" si="145"/>
        <v/>
      </c>
      <c r="AB882" t="str">
        <f t="shared" si="152"/>
        <v/>
      </c>
    </row>
    <row r="883" spans="8:28" x14ac:dyDescent="0.3">
      <c r="H883" s="19" t="str">
        <f t="shared" si="146"/>
        <v/>
      </c>
      <c r="I883" s="19" t="str">
        <f t="shared" si="147"/>
        <v/>
      </c>
      <c r="J883" s="27" t="str">
        <f t="shared" si="148"/>
        <v/>
      </c>
      <c r="N883" s="19" t="str">
        <f t="shared" si="149"/>
        <v/>
      </c>
      <c r="O883" t="str">
        <f t="shared" si="150"/>
        <v/>
      </c>
      <c r="Q883" s="27" t="str">
        <f t="shared" si="153"/>
        <v/>
      </c>
      <c r="S883" t="str">
        <f t="shared" si="151"/>
        <v/>
      </c>
      <c r="AA883" s="19" t="str">
        <f t="shared" si="145"/>
        <v/>
      </c>
      <c r="AB883" t="str">
        <f t="shared" si="152"/>
        <v/>
      </c>
    </row>
    <row r="884" spans="8:28" x14ac:dyDescent="0.3">
      <c r="H884" s="19" t="str">
        <f t="shared" si="146"/>
        <v/>
      </c>
      <c r="I884" s="19" t="str">
        <f t="shared" si="147"/>
        <v/>
      </c>
      <c r="J884" s="27" t="str">
        <f t="shared" si="148"/>
        <v/>
      </c>
      <c r="N884" s="19" t="str">
        <f t="shared" si="149"/>
        <v/>
      </c>
      <c r="O884" t="str">
        <f t="shared" si="150"/>
        <v/>
      </c>
      <c r="Q884" s="27" t="str">
        <f t="shared" si="153"/>
        <v/>
      </c>
      <c r="S884" t="str">
        <f t="shared" si="151"/>
        <v/>
      </c>
      <c r="AA884" s="19" t="str">
        <f t="shared" si="145"/>
        <v/>
      </c>
      <c r="AB884" t="str">
        <f t="shared" si="152"/>
        <v/>
      </c>
    </row>
    <row r="885" spans="8:28" x14ac:dyDescent="0.3">
      <c r="H885" s="19" t="str">
        <f t="shared" si="146"/>
        <v/>
      </c>
      <c r="I885" s="19" t="str">
        <f t="shared" si="147"/>
        <v/>
      </c>
      <c r="J885" s="27" t="str">
        <f t="shared" si="148"/>
        <v/>
      </c>
      <c r="N885" s="19" t="str">
        <f t="shared" si="149"/>
        <v/>
      </c>
      <c r="O885" t="str">
        <f t="shared" si="150"/>
        <v/>
      </c>
      <c r="Q885" s="27" t="str">
        <f t="shared" si="153"/>
        <v/>
      </c>
      <c r="S885" t="str">
        <f t="shared" si="151"/>
        <v/>
      </c>
      <c r="AA885" s="19" t="str">
        <f t="shared" si="145"/>
        <v/>
      </c>
      <c r="AB885" t="str">
        <f t="shared" si="152"/>
        <v/>
      </c>
    </row>
    <row r="886" spans="8:28" x14ac:dyDescent="0.3">
      <c r="H886" s="19" t="str">
        <f t="shared" si="146"/>
        <v/>
      </c>
      <c r="I886" s="19" t="str">
        <f t="shared" si="147"/>
        <v/>
      </c>
      <c r="J886" s="27" t="str">
        <f t="shared" si="148"/>
        <v/>
      </c>
      <c r="N886" s="19" t="str">
        <f t="shared" si="149"/>
        <v/>
      </c>
      <c r="O886" t="str">
        <f t="shared" si="150"/>
        <v/>
      </c>
      <c r="Q886" s="27" t="str">
        <f t="shared" si="153"/>
        <v/>
      </c>
      <c r="S886" t="str">
        <f t="shared" si="151"/>
        <v/>
      </c>
      <c r="AA886" s="19" t="str">
        <f t="shared" si="145"/>
        <v/>
      </c>
      <c r="AB886" t="str">
        <f t="shared" si="152"/>
        <v/>
      </c>
    </row>
    <row r="887" spans="8:28" x14ac:dyDescent="0.3">
      <c r="H887" s="19" t="str">
        <f t="shared" si="146"/>
        <v/>
      </c>
      <c r="I887" s="19" t="str">
        <f t="shared" si="147"/>
        <v/>
      </c>
      <c r="J887" s="27" t="str">
        <f t="shared" si="148"/>
        <v/>
      </c>
      <c r="N887" s="19" t="str">
        <f t="shared" si="149"/>
        <v/>
      </c>
      <c r="O887" t="str">
        <f t="shared" si="150"/>
        <v/>
      </c>
      <c r="Q887" s="27" t="str">
        <f t="shared" si="153"/>
        <v/>
      </c>
      <c r="S887" t="str">
        <f t="shared" si="151"/>
        <v/>
      </c>
      <c r="AA887" s="19" t="str">
        <f t="shared" si="145"/>
        <v/>
      </c>
      <c r="AB887" t="str">
        <f t="shared" si="152"/>
        <v/>
      </c>
    </row>
    <row r="888" spans="8:28" x14ac:dyDescent="0.3">
      <c r="H888" s="19" t="str">
        <f t="shared" si="146"/>
        <v/>
      </c>
      <c r="I888" s="19" t="str">
        <f t="shared" si="147"/>
        <v/>
      </c>
      <c r="J888" s="27" t="str">
        <f t="shared" si="148"/>
        <v/>
      </c>
      <c r="N888" s="19" t="str">
        <f t="shared" si="149"/>
        <v/>
      </c>
      <c r="O888" t="str">
        <f t="shared" si="150"/>
        <v/>
      </c>
      <c r="Q888" s="27" t="str">
        <f t="shared" si="153"/>
        <v/>
      </c>
      <c r="S888" t="str">
        <f t="shared" si="151"/>
        <v/>
      </c>
      <c r="AA888" s="19" t="str">
        <f t="shared" ref="AA888:AA951" si="154">+IF(Y888="","",AA887+1)</f>
        <v/>
      </c>
      <c r="AB888" t="str">
        <f t="shared" si="152"/>
        <v/>
      </c>
    </row>
    <row r="889" spans="8:28" x14ac:dyDescent="0.3">
      <c r="H889" s="19" t="str">
        <f t="shared" si="146"/>
        <v/>
      </c>
      <c r="I889" s="19" t="str">
        <f t="shared" si="147"/>
        <v/>
      </c>
      <c r="J889" s="27" t="str">
        <f t="shared" si="148"/>
        <v/>
      </c>
      <c r="N889" s="19" t="str">
        <f t="shared" si="149"/>
        <v/>
      </c>
      <c r="O889" t="str">
        <f t="shared" si="150"/>
        <v/>
      </c>
      <c r="Q889" s="27" t="str">
        <f t="shared" si="153"/>
        <v/>
      </c>
      <c r="S889" t="str">
        <f t="shared" si="151"/>
        <v/>
      </c>
      <c r="AA889" s="19" t="str">
        <f t="shared" si="154"/>
        <v/>
      </c>
      <c r="AB889" t="str">
        <f t="shared" si="152"/>
        <v/>
      </c>
    </row>
    <row r="890" spans="8:28" x14ac:dyDescent="0.3">
      <c r="H890" s="19" t="str">
        <f t="shared" si="146"/>
        <v/>
      </c>
      <c r="I890" s="19" t="str">
        <f t="shared" si="147"/>
        <v/>
      </c>
      <c r="J890" s="27" t="str">
        <f t="shared" si="148"/>
        <v/>
      </c>
      <c r="N890" s="19" t="str">
        <f t="shared" si="149"/>
        <v/>
      </c>
      <c r="O890" t="str">
        <f t="shared" si="150"/>
        <v/>
      </c>
      <c r="Q890" s="27" t="str">
        <f t="shared" si="153"/>
        <v/>
      </c>
      <c r="S890" t="str">
        <f t="shared" si="151"/>
        <v/>
      </c>
      <c r="AA890" s="19" t="str">
        <f t="shared" si="154"/>
        <v/>
      </c>
      <c r="AB890" t="str">
        <f t="shared" si="152"/>
        <v/>
      </c>
    </row>
    <row r="891" spans="8:28" x14ac:dyDescent="0.3">
      <c r="H891" s="19" t="str">
        <f t="shared" si="146"/>
        <v/>
      </c>
      <c r="I891" s="19" t="str">
        <f t="shared" si="147"/>
        <v/>
      </c>
      <c r="J891" s="27" t="str">
        <f t="shared" si="148"/>
        <v/>
      </c>
      <c r="N891" s="19" t="str">
        <f t="shared" si="149"/>
        <v/>
      </c>
      <c r="O891" t="str">
        <f t="shared" si="150"/>
        <v/>
      </c>
      <c r="Q891" s="27" t="str">
        <f t="shared" si="153"/>
        <v/>
      </c>
      <c r="S891" t="str">
        <f t="shared" si="151"/>
        <v/>
      </c>
      <c r="AA891" s="19" t="str">
        <f t="shared" si="154"/>
        <v/>
      </c>
      <c r="AB891" t="str">
        <f t="shared" si="152"/>
        <v/>
      </c>
    </row>
    <row r="892" spans="8:28" x14ac:dyDescent="0.3">
      <c r="H892" s="19" t="str">
        <f t="shared" si="146"/>
        <v/>
      </c>
      <c r="I892" s="19" t="str">
        <f t="shared" si="147"/>
        <v/>
      </c>
      <c r="J892" s="27" t="str">
        <f t="shared" si="148"/>
        <v/>
      </c>
      <c r="N892" s="19" t="str">
        <f t="shared" si="149"/>
        <v/>
      </c>
      <c r="O892" t="str">
        <f t="shared" si="150"/>
        <v/>
      </c>
      <c r="Q892" s="27" t="str">
        <f t="shared" si="153"/>
        <v/>
      </c>
      <c r="S892" t="str">
        <f t="shared" si="151"/>
        <v/>
      </c>
      <c r="AA892" s="19" t="str">
        <f t="shared" si="154"/>
        <v/>
      </c>
      <c r="AB892" t="str">
        <f t="shared" si="152"/>
        <v/>
      </c>
    </row>
    <row r="893" spans="8:28" x14ac:dyDescent="0.3">
      <c r="H893" s="19" t="str">
        <f t="shared" si="146"/>
        <v/>
      </c>
      <c r="I893" s="19" t="str">
        <f t="shared" si="147"/>
        <v/>
      </c>
      <c r="J893" s="27" t="str">
        <f t="shared" si="148"/>
        <v/>
      </c>
      <c r="N893" s="19" t="str">
        <f t="shared" si="149"/>
        <v/>
      </c>
      <c r="O893" t="str">
        <f t="shared" si="150"/>
        <v/>
      </c>
      <c r="Q893" s="27" t="str">
        <f t="shared" si="153"/>
        <v/>
      </c>
      <c r="S893" t="str">
        <f t="shared" si="151"/>
        <v/>
      </c>
      <c r="AA893" s="19" t="str">
        <f t="shared" si="154"/>
        <v/>
      </c>
      <c r="AB893" t="str">
        <f t="shared" si="152"/>
        <v/>
      </c>
    </row>
    <row r="894" spans="8:28" x14ac:dyDescent="0.3">
      <c r="H894" s="19" t="str">
        <f t="shared" si="146"/>
        <v/>
      </c>
      <c r="I894" s="19" t="str">
        <f t="shared" si="147"/>
        <v/>
      </c>
      <c r="J894" s="27" t="str">
        <f t="shared" si="148"/>
        <v/>
      </c>
      <c r="N894" s="19" t="str">
        <f t="shared" si="149"/>
        <v/>
      </c>
      <c r="O894" t="str">
        <f t="shared" si="150"/>
        <v/>
      </c>
      <c r="Q894" s="27" t="str">
        <f t="shared" si="153"/>
        <v/>
      </c>
      <c r="S894" t="str">
        <f t="shared" si="151"/>
        <v/>
      </c>
      <c r="AA894" s="19" t="str">
        <f t="shared" si="154"/>
        <v/>
      </c>
      <c r="AB894" t="str">
        <f t="shared" si="152"/>
        <v/>
      </c>
    </row>
    <row r="895" spans="8:28" x14ac:dyDescent="0.3">
      <c r="H895" s="19" t="str">
        <f t="shared" si="146"/>
        <v/>
      </c>
      <c r="I895" s="19" t="str">
        <f t="shared" si="147"/>
        <v/>
      </c>
      <c r="J895" s="27" t="str">
        <f t="shared" si="148"/>
        <v/>
      </c>
      <c r="N895" s="19" t="str">
        <f t="shared" si="149"/>
        <v/>
      </c>
      <c r="O895" t="str">
        <f t="shared" si="150"/>
        <v/>
      </c>
      <c r="Q895" s="27" t="str">
        <f t="shared" si="153"/>
        <v/>
      </c>
      <c r="S895" t="str">
        <f t="shared" si="151"/>
        <v/>
      </c>
      <c r="AA895" s="19" t="str">
        <f t="shared" si="154"/>
        <v/>
      </c>
      <c r="AB895" t="str">
        <f t="shared" si="152"/>
        <v/>
      </c>
    </row>
    <row r="896" spans="8:28" x14ac:dyDescent="0.3">
      <c r="H896" s="19" t="str">
        <f t="shared" si="146"/>
        <v/>
      </c>
      <c r="I896" s="19" t="str">
        <f t="shared" si="147"/>
        <v/>
      </c>
      <c r="J896" s="27" t="str">
        <f t="shared" si="148"/>
        <v/>
      </c>
      <c r="N896" s="19" t="str">
        <f t="shared" si="149"/>
        <v/>
      </c>
      <c r="O896" t="str">
        <f t="shared" si="150"/>
        <v/>
      </c>
      <c r="Q896" s="27" t="str">
        <f t="shared" si="153"/>
        <v/>
      </c>
      <c r="S896" t="str">
        <f t="shared" si="151"/>
        <v/>
      </c>
      <c r="AA896" s="19" t="str">
        <f t="shared" si="154"/>
        <v/>
      </c>
      <c r="AB896" t="str">
        <f t="shared" si="152"/>
        <v/>
      </c>
    </row>
    <row r="897" spans="8:28" x14ac:dyDescent="0.3">
      <c r="H897" s="19" t="str">
        <f t="shared" si="146"/>
        <v/>
      </c>
      <c r="I897" s="19" t="str">
        <f t="shared" si="147"/>
        <v/>
      </c>
      <c r="J897" s="27" t="str">
        <f t="shared" si="148"/>
        <v/>
      </c>
      <c r="N897" s="19" t="str">
        <f t="shared" si="149"/>
        <v/>
      </c>
      <c r="O897" t="str">
        <f t="shared" si="150"/>
        <v/>
      </c>
      <c r="Q897" s="27" t="str">
        <f t="shared" si="153"/>
        <v/>
      </c>
      <c r="S897" t="str">
        <f t="shared" si="151"/>
        <v/>
      </c>
      <c r="AA897" s="19" t="str">
        <f t="shared" si="154"/>
        <v/>
      </c>
      <c r="AB897" t="str">
        <f t="shared" si="152"/>
        <v/>
      </c>
    </row>
    <row r="898" spans="8:28" x14ac:dyDescent="0.3">
      <c r="H898" s="19" t="str">
        <f t="shared" si="146"/>
        <v/>
      </c>
      <c r="I898" s="19" t="str">
        <f t="shared" si="147"/>
        <v/>
      </c>
      <c r="J898" s="27" t="str">
        <f t="shared" si="148"/>
        <v/>
      </c>
      <c r="N898" s="19" t="str">
        <f t="shared" si="149"/>
        <v/>
      </c>
      <c r="O898" t="str">
        <f t="shared" si="150"/>
        <v/>
      </c>
      <c r="Q898" s="27" t="str">
        <f t="shared" si="153"/>
        <v/>
      </c>
      <c r="S898" t="str">
        <f t="shared" si="151"/>
        <v/>
      </c>
      <c r="AA898" s="19" t="str">
        <f t="shared" si="154"/>
        <v/>
      </c>
      <c r="AB898" t="str">
        <f t="shared" si="152"/>
        <v/>
      </c>
    </row>
    <row r="899" spans="8:28" x14ac:dyDescent="0.3">
      <c r="H899" s="19" t="str">
        <f t="shared" si="146"/>
        <v/>
      </c>
      <c r="I899" s="19" t="str">
        <f t="shared" si="147"/>
        <v/>
      </c>
      <c r="J899" s="27" t="str">
        <f t="shared" si="148"/>
        <v/>
      </c>
      <c r="N899" s="19" t="str">
        <f t="shared" si="149"/>
        <v/>
      </c>
      <c r="O899" t="str">
        <f t="shared" si="150"/>
        <v/>
      </c>
      <c r="Q899" s="27" t="str">
        <f t="shared" si="153"/>
        <v/>
      </c>
      <c r="S899" t="str">
        <f t="shared" si="151"/>
        <v/>
      </c>
      <c r="AA899" s="19" t="str">
        <f t="shared" si="154"/>
        <v/>
      </c>
      <c r="AB899" t="str">
        <f t="shared" si="152"/>
        <v/>
      </c>
    </row>
    <row r="900" spans="8:28" x14ac:dyDescent="0.3">
      <c r="H900" s="19" t="str">
        <f t="shared" si="146"/>
        <v/>
      </c>
      <c r="I900" s="19" t="str">
        <f t="shared" si="147"/>
        <v/>
      </c>
      <c r="J900" s="27" t="str">
        <f t="shared" si="148"/>
        <v/>
      </c>
      <c r="N900" s="19" t="str">
        <f t="shared" si="149"/>
        <v/>
      </c>
      <c r="O900" t="str">
        <f t="shared" si="150"/>
        <v/>
      </c>
      <c r="Q900" s="27" t="str">
        <f t="shared" si="153"/>
        <v/>
      </c>
      <c r="S900" t="str">
        <f t="shared" si="151"/>
        <v/>
      </c>
      <c r="AA900" s="19" t="str">
        <f t="shared" si="154"/>
        <v/>
      </c>
      <c r="AB900" t="str">
        <f t="shared" si="152"/>
        <v/>
      </c>
    </row>
    <row r="901" spans="8:28" x14ac:dyDescent="0.3">
      <c r="H901" s="19" t="str">
        <f t="shared" ref="H901:H964" si="155">+IF(G901="","",H900+1)</f>
        <v/>
      </c>
      <c r="I901" s="19" t="str">
        <f t="shared" ref="I901:I964" si="156">+IF(H901="","",I900+1)</f>
        <v/>
      </c>
      <c r="J901" s="27" t="str">
        <f t="shared" ref="J901:J964" si="157">+IF(G901="","","T-"&amp;VLOOKUP(H901,$A$4:$C$46,2,0)+I901-1)</f>
        <v/>
      </c>
      <c r="N901" s="19" t="str">
        <f t="shared" ref="N901:N964" si="158">+IF(L901="","",N900+1)</f>
        <v/>
      </c>
      <c r="O901" t="str">
        <f t="shared" ref="O901:O964" si="159">+IF(L901="","","C-"&amp;VLOOKUP(M901,$A$4:$C$495,2,0)+N901)</f>
        <v/>
      </c>
      <c r="Q901" s="27" t="str">
        <f t="shared" si="153"/>
        <v/>
      </c>
      <c r="S901" t="str">
        <f t="shared" ref="S901:S964" si="160">+Q901</f>
        <v/>
      </c>
      <c r="AA901" s="19" t="str">
        <f t="shared" si="154"/>
        <v/>
      </c>
      <c r="AB901" t="str">
        <f t="shared" ref="AB901:AB964" si="161">+IF(Y901="","","M-"&amp;VLOOKUP(Z901,$A$4:$C$390,2,0)&amp;AA901)</f>
        <v/>
      </c>
    </row>
    <row r="902" spans="8:28" x14ac:dyDescent="0.3">
      <c r="H902" s="19" t="str">
        <f t="shared" si="155"/>
        <v/>
      </c>
      <c r="I902" s="19" t="str">
        <f t="shared" si="156"/>
        <v/>
      </c>
      <c r="J902" s="27" t="str">
        <f t="shared" si="157"/>
        <v/>
      </c>
      <c r="N902" s="19" t="str">
        <f t="shared" si="158"/>
        <v/>
      </c>
      <c r="O902" t="str">
        <f t="shared" si="159"/>
        <v/>
      </c>
      <c r="Q902" s="27" t="str">
        <f t="shared" ref="Q902:Q965" si="162">++IF(R902="","",Q901+1)</f>
        <v/>
      </c>
      <c r="S902" t="str">
        <f t="shared" si="160"/>
        <v/>
      </c>
      <c r="AA902" s="19" t="str">
        <f t="shared" si="154"/>
        <v/>
      </c>
      <c r="AB902" t="str">
        <f t="shared" si="161"/>
        <v/>
      </c>
    </row>
    <row r="903" spans="8:28" x14ac:dyDescent="0.3">
      <c r="H903" s="19" t="str">
        <f t="shared" si="155"/>
        <v/>
      </c>
      <c r="I903" s="19" t="str">
        <f t="shared" si="156"/>
        <v/>
      </c>
      <c r="J903" s="27" t="str">
        <f t="shared" si="157"/>
        <v/>
      </c>
      <c r="N903" s="19" t="str">
        <f t="shared" si="158"/>
        <v/>
      </c>
      <c r="O903" t="str">
        <f t="shared" si="159"/>
        <v/>
      </c>
      <c r="Q903" s="27" t="str">
        <f t="shared" si="162"/>
        <v/>
      </c>
      <c r="S903" t="str">
        <f t="shared" si="160"/>
        <v/>
      </c>
      <c r="AA903" s="19" t="str">
        <f t="shared" si="154"/>
        <v/>
      </c>
      <c r="AB903" t="str">
        <f t="shared" si="161"/>
        <v/>
      </c>
    </row>
    <row r="904" spans="8:28" x14ac:dyDescent="0.3">
      <c r="H904" s="19" t="str">
        <f t="shared" si="155"/>
        <v/>
      </c>
      <c r="I904" s="19" t="str">
        <f t="shared" si="156"/>
        <v/>
      </c>
      <c r="J904" s="27" t="str">
        <f t="shared" si="157"/>
        <v/>
      </c>
      <c r="N904" s="19" t="str">
        <f t="shared" si="158"/>
        <v/>
      </c>
      <c r="O904" t="str">
        <f t="shared" si="159"/>
        <v/>
      </c>
      <c r="Q904" s="27" t="str">
        <f t="shared" si="162"/>
        <v/>
      </c>
      <c r="S904" t="str">
        <f t="shared" si="160"/>
        <v/>
      </c>
      <c r="AA904" s="19" t="str">
        <f t="shared" si="154"/>
        <v/>
      </c>
      <c r="AB904" t="str">
        <f t="shared" si="161"/>
        <v/>
      </c>
    </row>
    <row r="905" spans="8:28" x14ac:dyDescent="0.3">
      <c r="H905" s="19" t="str">
        <f t="shared" si="155"/>
        <v/>
      </c>
      <c r="I905" s="19" t="str">
        <f t="shared" si="156"/>
        <v/>
      </c>
      <c r="J905" s="27" t="str">
        <f t="shared" si="157"/>
        <v/>
      </c>
      <c r="N905" s="19" t="str">
        <f t="shared" si="158"/>
        <v/>
      </c>
      <c r="O905" t="str">
        <f t="shared" si="159"/>
        <v/>
      </c>
      <c r="Q905" s="27" t="str">
        <f t="shared" si="162"/>
        <v/>
      </c>
      <c r="S905" t="str">
        <f t="shared" si="160"/>
        <v/>
      </c>
      <c r="AA905" s="19" t="str">
        <f t="shared" si="154"/>
        <v/>
      </c>
      <c r="AB905" t="str">
        <f t="shared" si="161"/>
        <v/>
      </c>
    </row>
    <row r="906" spans="8:28" x14ac:dyDescent="0.3">
      <c r="H906" s="19" t="str">
        <f t="shared" si="155"/>
        <v/>
      </c>
      <c r="I906" s="19" t="str">
        <f t="shared" si="156"/>
        <v/>
      </c>
      <c r="J906" s="27" t="str">
        <f t="shared" si="157"/>
        <v/>
      </c>
      <c r="N906" s="19" t="str">
        <f t="shared" si="158"/>
        <v/>
      </c>
      <c r="O906" t="str">
        <f t="shared" si="159"/>
        <v/>
      </c>
      <c r="Q906" s="27" t="str">
        <f t="shared" si="162"/>
        <v/>
      </c>
      <c r="S906" t="str">
        <f t="shared" si="160"/>
        <v/>
      </c>
      <c r="AA906" s="19" t="str">
        <f t="shared" si="154"/>
        <v/>
      </c>
      <c r="AB906" t="str">
        <f t="shared" si="161"/>
        <v/>
      </c>
    </row>
    <row r="907" spans="8:28" x14ac:dyDescent="0.3">
      <c r="H907" s="19" t="str">
        <f t="shared" si="155"/>
        <v/>
      </c>
      <c r="I907" s="19" t="str">
        <f t="shared" si="156"/>
        <v/>
      </c>
      <c r="J907" s="27" t="str">
        <f t="shared" si="157"/>
        <v/>
      </c>
      <c r="N907" s="19" t="str">
        <f t="shared" si="158"/>
        <v/>
      </c>
      <c r="O907" t="str">
        <f t="shared" si="159"/>
        <v/>
      </c>
      <c r="Q907" s="27" t="str">
        <f t="shared" si="162"/>
        <v/>
      </c>
      <c r="S907" t="str">
        <f t="shared" si="160"/>
        <v/>
      </c>
      <c r="AA907" s="19" t="str">
        <f t="shared" si="154"/>
        <v/>
      </c>
      <c r="AB907" t="str">
        <f t="shared" si="161"/>
        <v/>
      </c>
    </row>
    <row r="908" spans="8:28" x14ac:dyDescent="0.3">
      <c r="H908" s="19" t="str">
        <f t="shared" si="155"/>
        <v/>
      </c>
      <c r="I908" s="19" t="str">
        <f t="shared" si="156"/>
        <v/>
      </c>
      <c r="J908" s="27" t="str">
        <f t="shared" si="157"/>
        <v/>
      </c>
      <c r="N908" s="19" t="str">
        <f t="shared" si="158"/>
        <v/>
      </c>
      <c r="O908" t="str">
        <f t="shared" si="159"/>
        <v/>
      </c>
      <c r="Q908" s="27" t="str">
        <f t="shared" si="162"/>
        <v/>
      </c>
      <c r="S908" t="str">
        <f t="shared" si="160"/>
        <v/>
      </c>
      <c r="AA908" s="19" t="str">
        <f t="shared" si="154"/>
        <v/>
      </c>
      <c r="AB908" t="str">
        <f t="shared" si="161"/>
        <v/>
      </c>
    </row>
    <row r="909" spans="8:28" x14ac:dyDescent="0.3">
      <c r="H909" s="19" t="str">
        <f t="shared" si="155"/>
        <v/>
      </c>
      <c r="I909" s="19" t="str">
        <f t="shared" si="156"/>
        <v/>
      </c>
      <c r="J909" s="27" t="str">
        <f t="shared" si="157"/>
        <v/>
      </c>
      <c r="N909" s="19" t="str">
        <f t="shared" si="158"/>
        <v/>
      </c>
      <c r="O909" t="str">
        <f t="shared" si="159"/>
        <v/>
      </c>
      <c r="Q909" s="27" t="str">
        <f t="shared" si="162"/>
        <v/>
      </c>
      <c r="S909" t="str">
        <f t="shared" si="160"/>
        <v/>
      </c>
      <c r="AA909" s="19" t="str">
        <f t="shared" si="154"/>
        <v/>
      </c>
      <c r="AB909" t="str">
        <f t="shared" si="161"/>
        <v/>
      </c>
    </row>
    <row r="910" spans="8:28" x14ac:dyDescent="0.3">
      <c r="H910" s="19" t="str">
        <f t="shared" si="155"/>
        <v/>
      </c>
      <c r="I910" s="19" t="str">
        <f t="shared" si="156"/>
        <v/>
      </c>
      <c r="J910" s="27" t="str">
        <f t="shared" si="157"/>
        <v/>
      </c>
      <c r="N910" s="19" t="str">
        <f t="shared" si="158"/>
        <v/>
      </c>
      <c r="O910" t="str">
        <f t="shared" si="159"/>
        <v/>
      </c>
      <c r="Q910" s="27" t="str">
        <f t="shared" si="162"/>
        <v/>
      </c>
      <c r="S910" t="str">
        <f t="shared" si="160"/>
        <v/>
      </c>
      <c r="AA910" s="19" t="str">
        <f t="shared" si="154"/>
        <v/>
      </c>
      <c r="AB910" t="str">
        <f t="shared" si="161"/>
        <v/>
      </c>
    </row>
    <row r="911" spans="8:28" x14ac:dyDescent="0.3">
      <c r="H911" s="19" t="str">
        <f t="shared" si="155"/>
        <v/>
      </c>
      <c r="I911" s="19" t="str">
        <f t="shared" si="156"/>
        <v/>
      </c>
      <c r="J911" s="27" t="str">
        <f t="shared" si="157"/>
        <v/>
      </c>
      <c r="N911" s="19" t="str">
        <f t="shared" si="158"/>
        <v/>
      </c>
      <c r="O911" t="str">
        <f t="shared" si="159"/>
        <v/>
      </c>
      <c r="Q911" s="27" t="str">
        <f t="shared" si="162"/>
        <v/>
      </c>
      <c r="S911" t="str">
        <f t="shared" si="160"/>
        <v/>
      </c>
      <c r="AA911" s="19" t="str">
        <f t="shared" si="154"/>
        <v/>
      </c>
      <c r="AB911" t="str">
        <f t="shared" si="161"/>
        <v/>
      </c>
    </row>
    <row r="912" spans="8:28" x14ac:dyDescent="0.3">
      <c r="H912" s="19" t="str">
        <f t="shared" si="155"/>
        <v/>
      </c>
      <c r="I912" s="19" t="str">
        <f t="shared" si="156"/>
        <v/>
      </c>
      <c r="J912" s="27" t="str">
        <f t="shared" si="157"/>
        <v/>
      </c>
      <c r="N912" s="19" t="str">
        <f t="shared" si="158"/>
        <v/>
      </c>
      <c r="O912" t="str">
        <f t="shared" si="159"/>
        <v/>
      </c>
      <c r="Q912" s="27" t="str">
        <f t="shared" si="162"/>
        <v/>
      </c>
      <c r="S912" t="str">
        <f t="shared" si="160"/>
        <v/>
      </c>
      <c r="AA912" s="19" t="str">
        <f t="shared" si="154"/>
        <v/>
      </c>
      <c r="AB912" t="str">
        <f t="shared" si="161"/>
        <v/>
      </c>
    </row>
    <row r="913" spans="8:28" x14ac:dyDescent="0.3">
      <c r="H913" s="19" t="str">
        <f t="shared" si="155"/>
        <v/>
      </c>
      <c r="I913" s="19" t="str">
        <f t="shared" si="156"/>
        <v/>
      </c>
      <c r="J913" s="27" t="str">
        <f t="shared" si="157"/>
        <v/>
      </c>
      <c r="N913" s="19" t="str">
        <f t="shared" si="158"/>
        <v/>
      </c>
      <c r="O913" t="str">
        <f t="shared" si="159"/>
        <v/>
      </c>
      <c r="Q913" s="27" t="str">
        <f t="shared" si="162"/>
        <v/>
      </c>
      <c r="S913" t="str">
        <f t="shared" si="160"/>
        <v/>
      </c>
      <c r="AA913" s="19" t="str">
        <f t="shared" si="154"/>
        <v/>
      </c>
      <c r="AB913" t="str">
        <f t="shared" si="161"/>
        <v/>
      </c>
    </row>
    <row r="914" spans="8:28" x14ac:dyDescent="0.3">
      <c r="H914" s="19" t="str">
        <f t="shared" si="155"/>
        <v/>
      </c>
      <c r="I914" s="19" t="str">
        <f t="shared" si="156"/>
        <v/>
      </c>
      <c r="J914" s="27" t="str">
        <f t="shared" si="157"/>
        <v/>
      </c>
      <c r="N914" s="19" t="str">
        <f t="shared" si="158"/>
        <v/>
      </c>
      <c r="O914" t="str">
        <f t="shared" si="159"/>
        <v/>
      </c>
      <c r="Q914" s="27" t="str">
        <f t="shared" si="162"/>
        <v/>
      </c>
      <c r="S914" t="str">
        <f t="shared" si="160"/>
        <v/>
      </c>
      <c r="AA914" s="19" t="str">
        <f t="shared" si="154"/>
        <v/>
      </c>
      <c r="AB914" t="str">
        <f t="shared" si="161"/>
        <v/>
      </c>
    </row>
    <row r="915" spans="8:28" x14ac:dyDescent="0.3">
      <c r="H915" s="19" t="str">
        <f t="shared" si="155"/>
        <v/>
      </c>
      <c r="I915" s="19" t="str">
        <f t="shared" si="156"/>
        <v/>
      </c>
      <c r="J915" s="27" t="str">
        <f t="shared" si="157"/>
        <v/>
      </c>
      <c r="N915" s="19" t="str">
        <f t="shared" si="158"/>
        <v/>
      </c>
      <c r="O915" t="str">
        <f t="shared" si="159"/>
        <v/>
      </c>
      <c r="Q915" s="27" t="str">
        <f t="shared" si="162"/>
        <v/>
      </c>
      <c r="S915" t="str">
        <f t="shared" si="160"/>
        <v/>
      </c>
      <c r="AA915" s="19" t="str">
        <f t="shared" si="154"/>
        <v/>
      </c>
      <c r="AB915" t="str">
        <f t="shared" si="161"/>
        <v/>
      </c>
    </row>
    <row r="916" spans="8:28" x14ac:dyDescent="0.3">
      <c r="H916" s="19" t="str">
        <f t="shared" si="155"/>
        <v/>
      </c>
      <c r="I916" s="19" t="str">
        <f t="shared" si="156"/>
        <v/>
      </c>
      <c r="J916" s="27" t="str">
        <f t="shared" si="157"/>
        <v/>
      </c>
      <c r="N916" s="19" t="str">
        <f t="shared" si="158"/>
        <v/>
      </c>
      <c r="O916" t="str">
        <f t="shared" si="159"/>
        <v/>
      </c>
      <c r="Q916" s="27" t="str">
        <f t="shared" si="162"/>
        <v/>
      </c>
      <c r="S916" t="str">
        <f t="shared" si="160"/>
        <v/>
      </c>
      <c r="AA916" s="19" t="str">
        <f t="shared" si="154"/>
        <v/>
      </c>
      <c r="AB916" t="str">
        <f t="shared" si="161"/>
        <v/>
      </c>
    </row>
    <row r="917" spans="8:28" x14ac:dyDescent="0.3">
      <c r="H917" s="19" t="str">
        <f t="shared" si="155"/>
        <v/>
      </c>
      <c r="I917" s="19" t="str">
        <f t="shared" si="156"/>
        <v/>
      </c>
      <c r="J917" s="27" t="str">
        <f t="shared" si="157"/>
        <v/>
      </c>
      <c r="N917" s="19" t="str">
        <f t="shared" si="158"/>
        <v/>
      </c>
      <c r="O917" t="str">
        <f t="shared" si="159"/>
        <v/>
      </c>
      <c r="Q917" s="27" t="str">
        <f t="shared" si="162"/>
        <v/>
      </c>
      <c r="S917" t="str">
        <f t="shared" si="160"/>
        <v/>
      </c>
      <c r="AA917" s="19" t="str">
        <f t="shared" si="154"/>
        <v/>
      </c>
      <c r="AB917" t="str">
        <f t="shared" si="161"/>
        <v/>
      </c>
    </row>
    <row r="918" spans="8:28" x14ac:dyDescent="0.3">
      <c r="H918" s="19" t="str">
        <f t="shared" si="155"/>
        <v/>
      </c>
      <c r="I918" s="19" t="str">
        <f t="shared" si="156"/>
        <v/>
      </c>
      <c r="J918" s="27" t="str">
        <f t="shared" si="157"/>
        <v/>
      </c>
      <c r="N918" s="19" t="str">
        <f t="shared" si="158"/>
        <v/>
      </c>
      <c r="O918" t="str">
        <f t="shared" si="159"/>
        <v/>
      </c>
      <c r="Q918" s="27" t="str">
        <f t="shared" si="162"/>
        <v/>
      </c>
      <c r="S918" t="str">
        <f t="shared" si="160"/>
        <v/>
      </c>
      <c r="AA918" s="19" t="str">
        <f t="shared" si="154"/>
        <v/>
      </c>
      <c r="AB918" t="str">
        <f t="shared" si="161"/>
        <v/>
      </c>
    </row>
    <row r="919" spans="8:28" x14ac:dyDescent="0.3">
      <c r="H919" s="19" t="str">
        <f t="shared" si="155"/>
        <v/>
      </c>
      <c r="I919" s="19" t="str">
        <f t="shared" si="156"/>
        <v/>
      </c>
      <c r="J919" s="27" t="str">
        <f t="shared" si="157"/>
        <v/>
      </c>
      <c r="N919" s="19" t="str">
        <f t="shared" si="158"/>
        <v/>
      </c>
      <c r="O919" t="str">
        <f t="shared" si="159"/>
        <v/>
      </c>
      <c r="Q919" s="27" t="str">
        <f t="shared" si="162"/>
        <v/>
      </c>
      <c r="S919" t="str">
        <f t="shared" si="160"/>
        <v/>
      </c>
      <c r="AA919" s="19" t="str">
        <f t="shared" si="154"/>
        <v/>
      </c>
      <c r="AB919" t="str">
        <f t="shared" si="161"/>
        <v/>
      </c>
    </row>
    <row r="920" spans="8:28" x14ac:dyDescent="0.3">
      <c r="H920" s="19" t="str">
        <f t="shared" si="155"/>
        <v/>
      </c>
      <c r="I920" s="19" t="str">
        <f t="shared" si="156"/>
        <v/>
      </c>
      <c r="J920" s="27" t="str">
        <f t="shared" si="157"/>
        <v/>
      </c>
      <c r="N920" s="19" t="str">
        <f t="shared" si="158"/>
        <v/>
      </c>
      <c r="O920" t="str">
        <f t="shared" si="159"/>
        <v/>
      </c>
      <c r="Q920" s="27" t="str">
        <f t="shared" si="162"/>
        <v/>
      </c>
      <c r="S920" t="str">
        <f t="shared" si="160"/>
        <v/>
      </c>
      <c r="AA920" s="19" t="str">
        <f t="shared" si="154"/>
        <v/>
      </c>
      <c r="AB920" t="str">
        <f t="shared" si="161"/>
        <v/>
      </c>
    </row>
    <row r="921" spans="8:28" x14ac:dyDescent="0.3">
      <c r="H921" s="19" t="str">
        <f t="shared" si="155"/>
        <v/>
      </c>
      <c r="I921" s="19" t="str">
        <f t="shared" si="156"/>
        <v/>
      </c>
      <c r="J921" s="27" t="str">
        <f t="shared" si="157"/>
        <v/>
      </c>
      <c r="N921" s="19" t="str">
        <f t="shared" si="158"/>
        <v/>
      </c>
      <c r="O921" t="str">
        <f t="shared" si="159"/>
        <v/>
      </c>
      <c r="Q921" s="27" t="str">
        <f t="shared" si="162"/>
        <v/>
      </c>
      <c r="S921" t="str">
        <f t="shared" si="160"/>
        <v/>
      </c>
      <c r="AA921" s="19" t="str">
        <f t="shared" si="154"/>
        <v/>
      </c>
      <c r="AB921" t="str">
        <f t="shared" si="161"/>
        <v/>
      </c>
    </row>
    <row r="922" spans="8:28" x14ac:dyDescent="0.3">
      <c r="H922" s="19" t="str">
        <f t="shared" si="155"/>
        <v/>
      </c>
      <c r="I922" s="19" t="str">
        <f t="shared" si="156"/>
        <v/>
      </c>
      <c r="J922" s="27" t="str">
        <f t="shared" si="157"/>
        <v/>
      </c>
      <c r="N922" s="19" t="str">
        <f t="shared" si="158"/>
        <v/>
      </c>
      <c r="O922" t="str">
        <f t="shared" si="159"/>
        <v/>
      </c>
      <c r="Q922" s="27" t="str">
        <f t="shared" si="162"/>
        <v/>
      </c>
      <c r="S922" t="str">
        <f t="shared" si="160"/>
        <v/>
      </c>
      <c r="AA922" s="19" t="str">
        <f t="shared" si="154"/>
        <v/>
      </c>
      <c r="AB922" t="str">
        <f t="shared" si="161"/>
        <v/>
      </c>
    </row>
    <row r="923" spans="8:28" x14ac:dyDescent="0.3">
      <c r="H923" s="19" t="str">
        <f t="shared" si="155"/>
        <v/>
      </c>
      <c r="I923" s="19" t="str">
        <f t="shared" si="156"/>
        <v/>
      </c>
      <c r="J923" s="27" t="str">
        <f t="shared" si="157"/>
        <v/>
      </c>
      <c r="N923" s="19" t="str">
        <f t="shared" si="158"/>
        <v/>
      </c>
      <c r="O923" t="str">
        <f t="shared" si="159"/>
        <v/>
      </c>
      <c r="Q923" s="27" t="str">
        <f t="shared" si="162"/>
        <v/>
      </c>
      <c r="S923" t="str">
        <f t="shared" si="160"/>
        <v/>
      </c>
      <c r="AA923" s="19" t="str">
        <f t="shared" si="154"/>
        <v/>
      </c>
      <c r="AB923" t="str">
        <f t="shared" si="161"/>
        <v/>
      </c>
    </row>
    <row r="924" spans="8:28" x14ac:dyDescent="0.3">
      <c r="H924" s="19" t="str">
        <f t="shared" si="155"/>
        <v/>
      </c>
      <c r="I924" s="19" t="str">
        <f t="shared" si="156"/>
        <v/>
      </c>
      <c r="J924" s="27" t="str">
        <f t="shared" si="157"/>
        <v/>
      </c>
      <c r="N924" s="19" t="str">
        <f t="shared" si="158"/>
        <v/>
      </c>
      <c r="O924" t="str">
        <f t="shared" si="159"/>
        <v/>
      </c>
      <c r="Q924" s="27" t="str">
        <f t="shared" si="162"/>
        <v/>
      </c>
      <c r="S924" t="str">
        <f t="shared" si="160"/>
        <v/>
      </c>
      <c r="AA924" s="19" t="str">
        <f t="shared" si="154"/>
        <v/>
      </c>
      <c r="AB924" t="str">
        <f t="shared" si="161"/>
        <v/>
      </c>
    </row>
    <row r="925" spans="8:28" x14ac:dyDescent="0.3">
      <c r="H925" s="19" t="str">
        <f t="shared" si="155"/>
        <v/>
      </c>
      <c r="I925" s="19" t="str">
        <f t="shared" si="156"/>
        <v/>
      </c>
      <c r="J925" s="27" t="str">
        <f t="shared" si="157"/>
        <v/>
      </c>
      <c r="N925" s="19" t="str">
        <f t="shared" si="158"/>
        <v/>
      </c>
      <c r="O925" t="str">
        <f t="shared" si="159"/>
        <v/>
      </c>
      <c r="Q925" s="27" t="str">
        <f t="shared" si="162"/>
        <v/>
      </c>
      <c r="S925" t="str">
        <f t="shared" si="160"/>
        <v/>
      </c>
      <c r="AA925" s="19" t="str">
        <f t="shared" si="154"/>
        <v/>
      </c>
      <c r="AB925" t="str">
        <f t="shared" si="161"/>
        <v/>
      </c>
    </row>
    <row r="926" spans="8:28" x14ac:dyDescent="0.3">
      <c r="H926" s="19" t="str">
        <f t="shared" si="155"/>
        <v/>
      </c>
      <c r="I926" s="19" t="str">
        <f t="shared" si="156"/>
        <v/>
      </c>
      <c r="J926" s="27" t="str">
        <f t="shared" si="157"/>
        <v/>
      </c>
      <c r="N926" s="19" t="str">
        <f t="shared" si="158"/>
        <v/>
      </c>
      <c r="O926" t="str">
        <f t="shared" si="159"/>
        <v/>
      </c>
      <c r="Q926" s="27" t="str">
        <f t="shared" si="162"/>
        <v/>
      </c>
      <c r="S926" t="str">
        <f t="shared" si="160"/>
        <v/>
      </c>
      <c r="AA926" s="19" t="str">
        <f t="shared" si="154"/>
        <v/>
      </c>
      <c r="AB926" t="str">
        <f t="shared" si="161"/>
        <v/>
      </c>
    </row>
    <row r="927" spans="8:28" x14ac:dyDescent="0.3">
      <c r="H927" s="19" t="str">
        <f t="shared" si="155"/>
        <v/>
      </c>
      <c r="I927" s="19" t="str">
        <f t="shared" si="156"/>
        <v/>
      </c>
      <c r="J927" s="27" t="str">
        <f t="shared" si="157"/>
        <v/>
      </c>
      <c r="N927" s="19" t="str">
        <f t="shared" si="158"/>
        <v/>
      </c>
      <c r="O927" t="str">
        <f t="shared" si="159"/>
        <v/>
      </c>
      <c r="Q927" s="27" t="str">
        <f t="shared" si="162"/>
        <v/>
      </c>
      <c r="S927" t="str">
        <f t="shared" si="160"/>
        <v/>
      </c>
      <c r="AA927" s="19" t="str">
        <f t="shared" si="154"/>
        <v/>
      </c>
      <c r="AB927" t="str">
        <f t="shared" si="161"/>
        <v/>
      </c>
    </row>
    <row r="928" spans="8:28" x14ac:dyDescent="0.3">
      <c r="H928" s="19" t="str">
        <f t="shared" si="155"/>
        <v/>
      </c>
      <c r="I928" s="19" t="str">
        <f t="shared" si="156"/>
        <v/>
      </c>
      <c r="J928" s="27" t="str">
        <f t="shared" si="157"/>
        <v/>
      </c>
      <c r="N928" s="19" t="str">
        <f t="shared" si="158"/>
        <v/>
      </c>
      <c r="O928" t="str">
        <f t="shared" si="159"/>
        <v/>
      </c>
      <c r="Q928" s="27" t="str">
        <f t="shared" si="162"/>
        <v/>
      </c>
      <c r="S928" t="str">
        <f t="shared" si="160"/>
        <v/>
      </c>
      <c r="AA928" s="19" t="str">
        <f t="shared" si="154"/>
        <v/>
      </c>
      <c r="AB928" t="str">
        <f t="shared" si="161"/>
        <v/>
      </c>
    </row>
    <row r="929" spans="8:28" x14ac:dyDescent="0.3">
      <c r="H929" s="19" t="str">
        <f t="shared" si="155"/>
        <v/>
      </c>
      <c r="I929" s="19" t="str">
        <f t="shared" si="156"/>
        <v/>
      </c>
      <c r="J929" s="27" t="str">
        <f t="shared" si="157"/>
        <v/>
      </c>
      <c r="N929" s="19" t="str">
        <f t="shared" si="158"/>
        <v/>
      </c>
      <c r="O929" t="str">
        <f t="shared" si="159"/>
        <v/>
      </c>
      <c r="Q929" s="27" t="str">
        <f t="shared" si="162"/>
        <v/>
      </c>
      <c r="S929" t="str">
        <f t="shared" si="160"/>
        <v/>
      </c>
      <c r="AA929" s="19" t="str">
        <f t="shared" si="154"/>
        <v/>
      </c>
      <c r="AB929" t="str">
        <f t="shared" si="161"/>
        <v/>
      </c>
    </row>
    <row r="930" spans="8:28" x14ac:dyDescent="0.3">
      <c r="H930" s="19" t="str">
        <f t="shared" si="155"/>
        <v/>
      </c>
      <c r="I930" s="19" t="str">
        <f t="shared" si="156"/>
        <v/>
      </c>
      <c r="J930" s="27" t="str">
        <f t="shared" si="157"/>
        <v/>
      </c>
      <c r="N930" s="19" t="str">
        <f t="shared" si="158"/>
        <v/>
      </c>
      <c r="O930" t="str">
        <f t="shared" si="159"/>
        <v/>
      </c>
      <c r="Q930" s="27" t="str">
        <f t="shared" si="162"/>
        <v/>
      </c>
      <c r="S930" t="str">
        <f t="shared" si="160"/>
        <v/>
      </c>
      <c r="AA930" s="19" t="str">
        <f t="shared" si="154"/>
        <v/>
      </c>
      <c r="AB930" t="str">
        <f t="shared" si="161"/>
        <v/>
      </c>
    </row>
    <row r="931" spans="8:28" x14ac:dyDescent="0.3">
      <c r="H931" s="19" t="str">
        <f t="shared" si="155"/>
        <v/>
      </c>
      <c r="I931" s="19" t="str">
        <f t="shared" si="156"/>
        <v/>
      </c>
      <c r="J931" s="27" t="str">
        <f t="shared" si="157"/>
        <v/>
      </c>
      <c r="N931" s="19" t="str">
        <f t="shared" si="158"/>
        <v/>
      </c>
      <c r="O931" t="str">
        <f t="shared" si="159"/>
        <v/>
      </c>
      <c r="Q931" s="27" t="str">
        <f t="shared" si="162"/>
        <v/>
      </c>
      <c r="S931" t="str">
        <f t="shared" si="160"/>
        <v/>
      </c>
      <c r="AA931" s="19" t="str">
        <f t="shared" si="154"/>
        <v/>
      </c>
      <c r="AB931" t="str">
        <f t="shared" si="161"/>
        <v/>
      </c>
    </row>
    <row r="932" spans="8:28" x14ac:dyDescent="0.3">
      <c r="H932" s="19" t="str">
        <f t="shared" si="155"/>
        <v/>
      </c>
      <c r="I932" s="19" t="str">
        <f t="shared" si="156"/>
        <v/>
      </c>
      <c r="J932" s="27" t="str">
        <f t="shared" si="157"/>
        <v/>
      </c>
      <c r="N932" s="19" t="str">
        <f t="shared" si="158"/>
        <v/>
      </c>
      <c r="O932" t="str">
        <f t="shared" si="159"/>
        <v/>
      </c>
      <c r="Q932" s="27" t="str">
        <f t="shared" si="162"/>
        <v/>
      </c>
      <c r="S932" t="str">
        <f t="shared" si="160"/>
        <v/>
      </c>
      <c r="AA932" s="19" t="str">
        <f t="shared" si="154"/>
        <v/>
      </c>
      <c r="AB932" t="str">
        <f t="shared" si="161"/>
        <v/>
      </c>
    </row>
    <row r="933" spans="8:28" x14ac:dyDescent="0.3">
      <c r="H933" s="19" t="str">
        <f t="shared" si="155"/>
        <v/>
      </c>
      <c r="I933" s="19" t="str">
        <f t="shared" si="156"/>
        <v/>
      </c>
      <c r="J933" s="27" t="str">
        <f t="shared" si="157"/>
        <v/>
      </c>
      <c r="N933" s="19" t="str">
        <f t="shared" si="158"/>
        <v/>
      </c>
      <c r="O933" t="str">
        <f t="shared" si="159"/>
        <v/>
      </c>
      <c r="Q933" s="27" t="str">
        <f t="shared" si="162"/>
        <v/>
      </c>
      <c r="S933" t="str">
        <f t="shared" si="160"/>
        <v/>
      </c>
      <c r="AA933" s="19" t="str">
        <f t="shared" si="154"/>
        <v/>
      </c>
      <c r="AB933" t="str">
        <f t="shared" si="161"/>
        <v/>
      </c>
    </row>
    <row r="934" spans="8:28" x14ac:dyDescent="0.3">
      <c r="H934" s="19" t="str">
        <f t="shared" si="155"/>
        <v/>
      </c>
      <c r="I934" s="19" t="str">
        <f t="shared" si="156"/>
        <v/>
      </c>
      <c r="J934" s="27" t="str">
        <f t="shared" si="157"/>
        <v/>
      </c>
      <c r="N934" s="19" t="str">
        <f t="shared" si="158"/>
        <v/>
      </c>
      <c r="O934" t="str">
        <f t="shared" si="159"/>
        <v/>
      </c>
      <c r="Q934" s="27" t="str">
        <f t="shared" si="162"/>
        <v/>
      </c>
      <c r="S934" t="str">
        <f t="shared" si="160"/>
        <v/>
      </c>
      <c r="AA934" s="19" t="str">
        <f t="shared" si="154"/>
        <v/>
      </c>
      <c r="AB934" t="str">
        <f t="shared" si="161"/>
        <v/>
      </c>
    </row>
    <row r="935" spans="8:28" x14ac:dyDescent="0.3">
      <c r="H935" s="19" t="str">
        <f t="shared" si="155"/>
        <v/>
      </c>
      <c r="I935" s="19" t="str">
        <f t="shared" si="156"/>
        <v/>
      </c>
      <c r="J935" s="27" t="str">
        <f t="shared" si="157"/>
        <v/>
      </c>
      <c r="N935" s="19" t="str">
        <f t="shared" si="158"/>
        <v/>
      </c>
      <c r="O935" t="str">
        <f t="shared" si="159"/>
        <v/>
      </c>
      <c r="Q935" s="27" t="str">
        <f t="shared" si="162"/>
        <v/>
      </c>
      <c r="S935" t="str">
        <f t="shared" si="160"/>
        <v/>
      </c>
      <c r="AA935" s="19" t="str">
        <f t="shared" si="154"/>
        <v/>
      </c>
      <c r="AB935" t="str">
        <f t="shared" si="161"/>
        <v/>
      </c>
    </row>
    <row r="936" spans="8:28" x14ac:dyDescent="0.3">
      <c r="H936" s="19" t="str">
        <f t="shared" si="155"/>
        <v/>
      </c>
      <c r="I936" s="19" t="str">
        <f t="shared" si="156"/>
        <v/>
      </c>
      <c r="J936" s="27" t="str">
        <f t="shared" si="157"/>
        <v/>
      </c>
      <c r="N936" s="19" t="str">
        <f t="shared" si="158"/>
        <v/>
      </c>
      <c r="O936" t="str">
        <f t="shared" si="159"/>
        <v/>
      </c>
      <c r="Q936" s="27" t="str">
        <f t="shared" si="162"/>
        <v/>
      </c>
      <c r="S936" t="str">
        <f t="shared" si="160"/>
        <v/>
      </c>
      <c r="AA936" s="19" t="str">
        <f t="shared" si="154"/>
        <v/>
      </c>
      <c r="AB936" t="str">
        <f t="shared" si="161"/>
        <v/>
      </c>
    </row>
    <row r="937" spans="8:28" x14ac:dyDescent="0.3">
      <c r="H937" s="19" t="str">
        <f t="shared" si="155"/>
        <v/>
      </c>
      <c r="I937" s="19" t="str">
        <f t="shared" si="156"/>
        <v/>
      </c>
      <c r="J937" s="27" t="str">
        <f t="shared" si="157"/>
        <v/>
      </c>
      <c r="N937" s="19" t="str">
        <f t="shared" si="158"/>
        <v/>
      </c>
      <c r="O937" t="str">
        <f t="shared" si="159"/>
        <v/>
      </c>
      <c r="Q937" s="27" t="str">
        <f t="shared" si="162"/>
        <v/>
      </c>
      <c r="S937" t="str">
        <f t="shared" si="160"/>
        <v/>
      </c>
      <c r="AA937" s="19" t="str">
        <f t="shared" si="154"/>
        <v/>
      </c>
      <c r="AB937" t="str">
        <f t="shared" si="161"/>
        <v/>
      </c>
    </row>
    <row r="938" spans="8:28" x14ac:dyDescent="0.3">
      <c r="H938" s="19" t="str">
        <f t="shared" si="155"/>
        <v/>
      </c>
      <c r="I938" s="19" t="str">
        <f t="shared" si="156"/>
        <v/>
      </c>
      <c r="J938" s="27" t="str">
        <f t="shared" si="157"/>
        <v/>
      </c>
      <c r="N938" s="19" t="str">
        <f t="shared" si="158"/>
        <v/>
      </c>
      <c r="O938" t="str">
        <f t="shared" si="159"/>
        <v/>
      </c>
      <c r="Q938" s="27" t="str">
        <f t="shared" si="162"/>
        <v/>
      </c>
      <c r="S938" t="str">
        <f t="shared" si="160"/>
        <v/>
      </c>
      <c r="AA938" s="19" t="str">
        <f t="shared" si="154"/>
        <v/>
      </c>
      <c r="AB938" t="str">
        <f t="shared" si="161"/>
        <v/>
      </c>
    </row>
    <row r="939" spans="8:28" x14ac:dyDescent="0.3">
      <c r="H939" s="19" t="str">
        <f t="shared" si="155"/>
        <v/>
      </c>
      <c r="I939" s="19" t="str">
        <f t="shared" si="156"/>
        <v/>
      </c>
      <c r="J939" s="27" t="str">
        <f t="shared" si="157"/>
        <v/>
      </c>
      <c r="N939" s="19" t="str">
        <f t="shared" si="158"/>
        <v/>
      </c>
      <c r="O939" t="str">
        <f t="shared" si="159"/>
        <v/>
      </c>
      <c r="Q939" s="27" t="str">
        <f t="shared" si="162"/>
        <v/>
      </c>
      <c r="S939" t="str">
        <f t="shared" si="160"/>
        <v/>
      </c>
      <c r="AA939" s="19" t="str">
        <f t="shared" si="154"/>
        <v/>
      </c>
      <c r="AB939" t="str">
        <f t="shared" si="161"/>
        <v/>
      </c>
    </row>
    <row r="940" spans="8:28" x14ac:dyDescent="0.3">
      <c r="H940" s="19" t="str">
        <f t="shared" si="155"/>
        <v/>
      </c>
      <c r="I940" s="19" t="str">
        <f t="shared" si="156"/>
        <v/>
      </c>
      <c r="J940" s="27" t="str">
        <f t="shared" si="157"/>
        <v/>
      </c>
      <c r="N940" s="19" t="str">
        <f t="shared" si="158"/>
        <v/>
      </c>
      <c r="O940" t="str">
        <f t="shared" si="159"/>
        <v/>
      </c>
      <c r="Q940" s="27" t="str">
        <f t="shared" si="162"/>
        <v/>
      </c>
      <c r="S940" t="str">
        <f t="shared" si="160"/>
        <v/>
      </c>
      <c r="AA940" s="19" t="str">
        <f t="shared" si="154"/>
        <v/>
      </c>
      <c r="AB940" t="str">
        <f t="shared" si="161"/>
        <v/>
      </c>
    </row>
    <row r="941" spans="8:28" x14ac:dyDescent="0.3">
      <c r="H941" s="19" t="str">
        <f t="shared" si="155"/>
        <v/>
      </c>
      <c r="I941" s="19" t="str">
        <f t="shared" si="156"/>
        <v/>
      </c>
      <c r="J941" s="27" t="str">
        <f t="shared" si="157"/>
        <v/>
      </c>
      <c r="N941" s="19" t="str">
        <f t="shared" si="158"/>
        <v/>
      </c>
      <c r="O941" t="str">
        <f t="shared" si="159"/>
        <v/>
      </c>
      <c r="Q941" s="27" t="str">
        <f t="shared" si="162"/>
        <v/>
      </c>
      <c r="S941" t="str">
        <f t="shared" si="160"/>
        <v/>
      </c>
      <c r="AA941" s="19" t="str">
        <f t="shared" si="154"/>
        <v/>
      </c>
      <c r="AB941" t="str">
        <f t="shared" si="161"/>
        <v/>
      </c>
    </row>
    <row r="942" spans="8:28" x14ac:dyDescent="0.3">
      <c r="H942" s="19" t="str">
        <f t="shared" si="155"/>
        <v/>
      </c>
      <c r="I942" s="19" t="str">
        <f t="shared" si="156"/>
        <v/>
      </c>
      <c r="J942" s="27" t="str">
        <f t="shared" si="157"/>
        <v/>
      </c>
      <c r="N942" s="19" t="str">
        <f t="shared" si="158"/>
        <v/>
      </c>
      <c r="O942" t="str">
        <f t="shared" si="159"/>
        <v/>
      </c>
      <c r="Q942" s="27" t="str">
        <f t="shared" si="162"/>
        <v/>
      </c>
      <c r="S942" t="str">
        <f t="shared" si="160"/>
        <v/>
      </c>
      <c r="AA942" s="19" t="str">
        <f t="shared" si="154"/>
        <v/>
      </c>
      <c r="AB942" t="str">
        <f t="shared" si="161"/>
        <v/>
      </c>
    </row>
    <row r="943" spans="8:28" x14ac:dyDescent="0.3">
      <c r="H943" s="19" t="str">
        <f t="shared" si="155"/>
        <v/>
      </c>
      <c r="I943" s="19" t="str">
        <f t="shared" si="156"/>
        <v/>
      </c>
      <c r="J943" s="27" t="str">
        <f t="shared" si="157"/>
        <v/>
      </c>
      <c r="N943" s="19" t="str">
        <f t="shared" si="158"/>
        <v/>
      </c>
      <c r="O943" t="str">
        <f t="shared" si="159"/>
        <v/>
      </c>
      <c r="Q943" s="27" t="str">
        <f t="shared" si="162"/>
        <v/>
      </c>
      <c r="S943" t="str">
        <f t="shared" si="160"/>
        <v/>
      </c>
      <c r="AA943" s="19" t="str">
        <f t="shared" si="154"/>
        <v/>
      </c>
      <c r="AB943" t="str">
        <f t="shared" si="161"/>
        <v/>
      </c>
    </row>
    <row r="944" spans="8:28" x14ac:dyDescent="0.3">
      <c r="H944" s="19" t="str">
        <f t="shared" si="155"/>
        <v/>
      </c>
      <c r="I944" s="19" t="str">
        <f t="shared" si="156"/>
        <v/>
      </c>
      <c r="J944" s="27" t="str">
        <f t="shared" si="157"/>
        <v/>
      </c>
      <c r="N944" s="19" t="str">
        <f t="shared" si="158"/>
        <v/>
      </c>
      <c r="O944" t="str">
        <f t="shared" si="159"/>
        <v/>
      </c>
      <c r="Q944" s="27" t="str">
        <f t="shared" si="162"/>
        <v/>
      </c>
      <c r="S944" t="str">
        <f t="shared" si="160"/>
        <v/>
      </c>
      <c r="AA944" s="19" t="str">
        <f t="shared" si="154"/>
        <v/>
      </c>
      <c r="AB944" t="str">
        <f t="shared" si="161"/>
        <v/>
      </c>
    </row>
    <row r="945" spans="8:28" x14ac:dyDescent="0.3">
      <c r="H945" s="19" t="str">
        <f t="shared" si="155"/>
        <v/>
      </c>
      <c r="I945" s="19" t="str">
        <f t="shared" si="156"/>
        <v/>
      </c>
      <c r="J945" s="27" t="str">
        <f t="shared" si="157"/>
        <v/>
      </c>
      <c r="N945" s="19" t="str">
        <f t="shared" si="158"/>
        <v/>
      </c>
      <c r="O945" t="str">
        <f t="shared" si="159"/>
        <v/>
      </c>
      <c r="Q945" s="27" t="str">
        <f t="shared" si="162"/>
        <v/>
      </c>
      <c r="S945" t="str">
        <f t="shared" si="160"/>
        <v/>
      </c>
      <c r="AA945" s="19" t="str">
        <f t="shared" si="154"/>
        <v/>
      </c>
      <c r="AB945" t="str">
        <f t="shared" si="161"/>
        <v/>
      </c>
    </row>
    <row r="946" spans="8:28" x14ac:dyDescent="0.3">
      <c r="H946" s="19" t="str">
        <f t="shared" si="155"/>
        <v/>
      </c>
      <c r="I946" s="19" t="str">
        <f t="shared" si="156"/>
        <v/>
      </c>
      <c r="J946" s="27" t="str">
        <f t="shared" si="157"/>
        <v/>
      </c>
      <c r="N946" s="19" t="str">
        <f t="shared" si="158"/>
        <v/>
      </c>
      <c r="O946" t="str">
        <f t="shared" si="159"/>
        <v/>
      </c>
      <c r="Q946" s="27" t="str">
        <f t="shared" si="162"/>
        <v/>
      </c>
      <c r="S946" t="str">
        <f t="shared" si="160"/>
        <v/>
      </c>
      <c r="AA946" s="19" t="str">
        <f t="shared" si="154"/>
        <v/>
      </c>
      <c r="AB946" t="str">
        <f t="shared" si="161"/>
        <v/>
      </c>
    </row>
    <row r="947" spans="8:28" x14ac:dyDescent="0.3">
      <c r="H947" s="19" t="str">
        <f t="shared" si="155"/>
        <v/>
      </c>
      <c r="I947" s="19" t="str">
        <f t="shared" si="156"/>
        <v/>
      </c>
      <c r="J947" s="27" t="str">
        <f t="shared" si="157"/>
        <v/>
      </c>
      <c r="N947" s="19" t="str">
        <f t="shared" si="158"/>
        <v/>
      </c>
      <c r="O947" t="str">
        <f t="shared" si="159"/>
        <v/>
      </c>
      <c r="Q947" s="27" t="str">
        <f t="shared" si="162"/>
        <v/>
      </c>
      <c r="S947" t="str">
        <f t="shared" si="160"/>
        <v/>
      </c>
      <c r="AA947" s="19" t="str">
        <f t="shared" si="154"/>
        <v/>
      </c>
      <c r="AB947" t="str">
        <f t="shared" si="161"/>
        <v/>
      </c>
    </row>
    <row r="948" spans="8:28" x14ac:dyDescent="0.3">
      <c r="H948" s="19" t="str">
        <f t="shared" si="155"/>
        <v/>
      </c>
      <c r="I948" s="19" t="str">
        <f t="shared" si="156"/>
        <v/>
      </c>
      <c r="J948" s="27" t="str">
        <f t="shared" si="157"/>
        <v/>
      </c>
      <c r="N948" s="19" t="str">
        <f t="shared" si="158"/>
        <v/>
      </c>
      <c r="O948" t="str">
        <f t="shared" si="159"/>
        <v/>
      </c>
      <c r="Q948" s="27" t="str">
        <f t="shared" si="162"/>
        <v/>
      </c>
      <c r="S948" t="str">
        <f t="shared" si="160"/>
        <v/>
      </c>
      <c r="AA948" s="19" t="str">
        <f t="shared" si="154"/>
        <v/>
      </c>
      <c r="AB948" t="str">
        <f t="shared" si="161"/>
        <v/>
      </c>
    </row>
    <row r="949" spans="8:28" x14ac:dyDescent="0.3">
      <c r="H949" s="19" t="str">
        <f t="shared" si="155"/>
        <v/>
      </c>
      <c r="I949" s="19" t="str">
        <f t="shared" si="156"/>
        <v/>
      </c>
      <c r="J949" s="27" t="str">
        <f t="shared" si="157"/>
        <v/>
      </c>
      <c r="N949" s="19" t="str">
        <f t="shared" si="158"/>
        <v/>
      </c>
      <c r="O949" t="str">
        <f t="shared" si="159"/>
        <v/>
      </c>
      <c r="Q949" s="27" t="str">
        <f t="shared" si="162"/>
        <v/>
      </c>
      <c r="S949" t="str">
        <f t="shared" si="160"/>
        <v/>
      </c>
      <c r="AA949" s="19" t="str">
        <f t="shared" si="154"/>
        <v/>
      </c>
      <c r="AB949" t="str">
        <f t="shared" si="161"/>
        <v/>
      </c>
    </row>
    <row r="950" spans="8:28" x14ac:dyDescent="0.3">
      <c r="H950" s="19" t="str">
        <f t="shared" si="155"/>
        <v/>
      </c>
      <c r="I950" s="19" t="str">
        <f t="shared" si="156"/>
        <v/>
      </c>
      <c r="J950" s="27" t="str">
        <f t="shared" si="157"/>
        <v/>
      </c>
      <c r="N950" s="19" t="str">
        <f t="shared" si="158"/>
        <v/>
      </c>
      <c r="O950" t="str">
        <f t="shared" si="159"/>
        <v/>
      </c>
      <c r="Q950" s="27" t="str">
        <f t="shared" si="162"/>
        <v/>
      </c>
      <c r="S950" t="str">
        <f t="shared" si="160"/>
        <v/>
      </c>
      <c r="AA950" s="19" t="str">
        <f t="shared" si="154"/>
        <v/>
      </c>
      <c r="AB950" t="str">
        <f t="shared" si="161"/>
        <v/>
      </c>
    </row>
    <row r="951" spans="8:28" x14ac:dyDescent="0.3">
      <c r="H951" s="19" t="str">
        <f t="shared" si="155"/>
        <v/>
      </c>
      <c r="I951" s="19" t="str">
        <f t="shared" si="156"/>
        <v/>
      </c>
      <c r="J951" s="27" t="str">
        <f t="shared" si="157"/>
        <v/>
      </c>
      <c r="N951" s="19" t="str">
        <f t="shared" si="158"/>
        <v/>
      </c>
      <c r="O951" t="str">
        <f t="shared" si="159"/>
        <v/>
      </c>
      <c r="Q951" s="27" t="str">
        <f t="shared" si="162"/>
        <v/>
      </c>
      <c r="S951" t="str">
        <f t="shared" si="160"/>
        <v/>
      </c>
      <c r="AA951" s="19" t="str">
        <f t="shared" si="154"/>
        <v/>
      </c>
      <c r="AB951" t="str">
        <f t="shared" si="161"/>
        <v/>
      </c>
    </row>
    <row r="952" spans="8:28" x14ac:dyDescent="0.3">
      <c r="H952" s="19" t="str">
        <f t="shared" si="155"/>
        <v/>
      </c>
      <c r="I952" s="19" t="str">
        <f t="shared" si="156"/>
        <v/>
      </c>
      <c r="J952" s="27" t="str">
        <f t="shared" si="157"/>
        <v/>
      </c>
      <c r="N952" s="19" t="str">
        <f t="shared" si="158"/>
        <v/>
      </c>
      <c r="O952" t="str">
        <f t="shared" si="159"/>
        <v/>
      </c>
      <c r="Q952" s="27" t="str">
        <f t="shared" si="162"/>
        <v/>
      </c>
      <c r="S952" t="str">
        <f t="shared" si="160"/>
        <v/>
      </c>
      <c r="AA952" s="19" t="str">
        <f t="shared" ref="AA952:AA1015" si="163">+IF(Y952="","",AA951+1)</f>
        <v/>
      </c>
      <c r="AB952" t="str">
        <f t="shared" si="161"/>
        <v/>
      </c>
    </row>
    <row r="953" spans="8:28" x14ac:dyDescent="0.3">
      <c r="H953" s="19" t="str">
        <f t="shared" si="155"/>
        <v/>
      </c>
      <c r="I953" s="19" t="str">
        <f t="shared" si="156"/>
        <v/>
      </c>
      <c r="J953" s="27" t="str">
        <f t="shared" si="157"/>
        <v/>
      </c>
      <c r="N953" s="19" t="str">
        <f t="shared" si="158"/>
        <v/>
      </c>
      <c r="O953" t="str">
        <f t="shared" si="159"/>
        <v/>
      </c>
      <c r="Q953" s="27" t="str">
        <f t="shared" si="162"/>
        <v/>
      </c>
      <c r="S953" t="str">
        <f t="shared" si="160"/>
        <v/>
      </c>
      <c r="AA953" s="19" t="str">
        <f t="shared" si="163"/>
        <v/>
      </c>
      <c r="AB953" t="str">
        <f t="shared" si="161"/>
        <v/>
      </c>
    </row>
    <row r="954" spans="8:28" x14ac:dyDescent="0.3">
      <c r="H954" s="19" t="str">
        <f t="shared" si="155"/>
        <v/>
      </c>
      <c r="I954" s="19" t="str">
        <f t="shared" si="156"/>
        <v/>
      </c>
      <c r="J954" s="27" t="str">
        <f t="shared" si="157"/>
        <v/>
      </c>
      <c r="N954" s="19" t="str">
        <f t="shared" si="158"/>
        <v/>
      </c>
      <c r="O954" t="str">
        <f t="shared" si="159"/>
        <v/>
      </c>
      <c r="Q954" s="27" t="str">
        <f t="shared" si="162"/>
        <v/>
      </c>
      <c r="S954" t="str">
        <f t="shared" si="160"/>
        <v/>
      </c>
      <c r="AA954" s="19" t="str">
        <f t="shared" si="163"/>
        <v/>
      </c>
      <c r="AB954" t="str">
        <f t="shared" si="161"/>
        <v/>
      </c>
    </row>
    <row r="955" spans="8:28" x14ac:dyDescent="0.3">
      <c r="H955" s="19" t="str">
        <f t="shared" si="155"/>
        <v/>
      </c>
      <c r="I955" s="19" t="str">
        <f t="shared" si="156"/>
        <v/>
      </c>
      <c r="J955" s="27" t="str">
        <f t="shared" si="157"/>
        <v/>
      </c>
      <c r="N955" s="19" t="str">
        <f t="shared" si="158"/>
        <v/>
      </c>
      <c r="O955" t="str">
        <f t="shared" si="159"/>
        <v/>
      </c>
      <c r="Q955" s="27" t="str">
        <f t="shared" si="162"/>
        <v/>
      </c>
      <c r="S955" t="str">
        <f t="shared" si="160"/>
        <v/>
      </c>
      <c r="AA955" s="19" t="str">
        <f t="shared" si="163"/>
        <v/>
      </c>
      <c r="AB955" t="str">
        <f t="shared" si="161"/>
        <v/>
      </c>
    </row>
    <row r="956" spans="8:28" x14ac:dyDescent="0.3">
      <c r="H956" s="19" t="str">
        <f t="shared" si="155"/>
        <v/>
      </c>
      <c r="I956" s="19" t="str">
        <f t="shared" si="156"/>
        <v/>
      </c>
      <c r="J956" s="27" t="str">
        <f t="shared" si="157"/>
        <v/>
      </c>
      <c r="N956" s="19" t="str">
        <f t="shared" si="158"/>
        <v/>
      </c>
      <c r="O956" t="str">
        <f t="shared" si="159"/>
        <v/>
      </c>
      <c r="Q956" s="27" t="str">
        <f t="shared" si="162"/>
        <v/>
      </c>
      <c r="S956" t="str">
        <f t="shared" si="160"/>
        <v/>
      </c>
      <c r="AA956" s="19" t="str">
        <f t="shared" si="163"/>
        <v/>
      </c>
      <c r="AB956" t="str">
        <f t="shared" si="161"/>
        <v/>
      </c>
    </row>
    <row r="957" spans="8:28" x14ac:dyDescent="0.3">
      <c r="H957" s="19" t="str">
        <f t="shared" si="155"/>
        <v/>
      </c>
      <c r="I957" s="19" t="str">
        <f t="shared" si="156"/>
        <v/>
      </c>
      <c r="J957" s="27" t="str">
        <f t="shared" si="157"/>
        <v/>
      </c>
      <c r="N957" s="19" t="str">
        <f t="shared" si="158"/>
        <v/>
      </c>
      <c r="O957" t="str">
        <f t="shared" si="159"/>
        <v/>
      </c>
      <c r="Q957" s="27" t="str">
        <f t="shared" si="162"/>
        <v/>
      </c>
      <c r="S957" t="str">
        <f t="shared" si="160"/>
        <v/>
      </c>
      <c r="AA957" s="19" t="str">
        <f t="shared" si="163"/>
        <v/>
      </c>
      <c r="AB957" t="str">
        <f t="shared" si="161"/>
        <v/>
      </c>
    </row>
    <row r="958" spans="8:28" x14ac:dyDescent="0.3">
      <c r="H958" s="19" t="str">
        <f t="shared" si="155"/>
        <v/>
      </c>
      <c r="I958" s="19" t="str">
        <f t="shared" si="156"/>
        <v/>
      </c>
      <c r="J958" s="27" t="str">
        <f t="shared" si="157"/>
        <v/>
      </c>
      <c r="N958" s="19" t="str">
        <f t="shared" si="158"/>
        <v/>
      </c>
      <c r="O958" t="str">
        <f t="shared" si="159"/>
        <v/>
      </c>
      <c r="Q958" s="27" t="str">
        <f t="shared" si="162"/>
        <v/>
      </c>
      <c r="S958" t="str">
        <f t="shared" si="160"/>
        <v/>
      </c>
      <c r="AA958" s="19" t="str">
        <f t="shared" si="163"/>
        <v/>
      </c>
      <c r="AB958" t="str">
        <f t="shared" si="161"/>
        <v/>
      </c>
    </row>
    <row r="959" spans="8:28" x14ac:dyDescent="0.3">
      <c r="H959" s="19" t="str">
        <f t="shared" si="155"/>
        <v/>
      </c>
      <c r="I959" s="19" t="str">
        <f t="shared" si="156"/>
        <v/>
      </c>
      <c r="J959" s="27" t="str">
        <f t="shared" si="157"/>
        <v/>
      </c>
      <c r="N959" s="19" t="str">
        <f t="shared" si="158"/>
        <v/>
      </c>
      <c r="O959" t="str">
        <f t="shared" si="159"/>
        <v/>
      </c>
      <c r="Q959" s="27" t="str">
        <f t="shared" si="162"/>
        <v/>
      </c>
      <c r="S959" t="str">
        <f t="shared" si="160"/>
        <v/>
      </c>
      <c r="AA959" s="19" t="str">
        <f t="shared" si="163"/>
        <v/>
      </c>
      <c r="AB959" t="str">
        <f t="shared" si="161"/>
        <v/>
      </c>
    </row>
    <row r="960" spans="8:28" x14ac:dyDescent="0.3">
      <c r="H960" s="19" t="str">
        <f t="shared" si="155"/>
        <v/>
      </c>
      <c r="I960" s="19" t="str">
        <f t="shared" si="156"/>
        <v/>
      </c>
      <c r="J960" s="27" t="str">
        <f t="shared" si="157"/>
        <v/>
      </c>
      <c r="N960" s="19" t="str">
        <f t="shared" si="158"/>
        <v/>
      </c>
      <c r="O960" t="str">
        <f t="shared" si="159"/>
        <v/>
      </c>
      <c r="Q960" s="27" t="str">
        <f t="shared" si="162"/>
        <v/>
      </c>
      <c r="S960" t="str">
        <f t="shared" si="160"/>
        <v/>
      </c>
      <c r="AA960" s="19" t="str">
        <f t="shared" si="163"/>
        <v/>
      </c>
      <c r="AB960" t="str">
        <f t="shared" si="161"/>
        <v/>
      </c>
    </row>
    <row r="961" spans="8:28" x14ac:dyDescent="0.3">
      <c r="H961" s="19" t="str">
        <f t="shared" si="155"/>
        <v/>
      </c>
      <c r="I961" s="19" t="str">
        <f t="shared" si="156"/>
        <v/>
      </c>
      <c r="J961" s="27" t="str">
        <f t="shared" si="157"/>
        <v/>
      </c>
      <c r="N961" s="19" t="str">
        <f t="shared" si="158"/>
        <v/>
      </c>
      <c r="O961" t="str">
        <f t="shared" si="159"/>
        <v/>
      </c>
      <c r="Q961" s="27" t="str">
        <f t="shared" si="162"/>
        <v/>
      </c>
      <c r="S961" t="str">
        <f t="shared" si="160"/>
        <v/>
      </c>
      <c r="AA961" s="19" t="str">
        <f t="shared" si="163"/>
        <v/>
      </c>
      <c r="AB961" t="str">
        <f t="shared" si="161"/>
        <v/>
      </c>
    </row>
    <row r="962" spans="8:28" x14ac:dyDescent="0.3">
      <c r="H962" s="19" t="str">
        <f t="shared" si="155"/>
        <v/>
      </c>
      <c r="I962" s="19" t="str">
        <f t="shared" si="156"/>
        <v/>
      </c>
      <c r="J962" s="27" t="str">
        <f t="shared" si="157"/>
        <v/>
      </c>
      <c r="N962" s="19" t="str">
        <f t="shared" si="158"/>
        <v/>
      </c>
      <c r="O962" t="str">
        <f t="shared" si="159"/>
        <v/>
      </c>
      <c r="Q962" s="27" t="str">
        <f t="shared" si="162"/>
        <v/>
      </c>
      <c r="S962" t="str">
        <f t="shared" si="160"/>
        <v/>
      </c>
      <c r="AA962" s="19" t="str">
        <f t="shared" si="163"/>
        <v/>
      </c>
      <c r="AB962" t="str">
        <f t="shared" si="161"/>
        <v/>
      </c>
    </row>
    <row r="963" spans="8:28" x14ac:dyDescent="0.3">
      <c r="H963" s="19" t="str">
        <f t="shared" si="155"/>
        <v/>
      </c>
      <c r="I963" s="19" t="str">
        <f t="shared" si="156"/>
        <v/>
      </c>
      <c r="J963" s="27" t="str">
        <f t="shared" si="157"/>
        <v/>
      </c>
      <c r="N963" s="19" t="str">
        <f t="shared" si="158"/>
        <v/>
      </c>
      <c r="O963" t="str">
        <f t="shared" si="159"/>
        <v/>
      </c>
      <c r="Q963" s="27" t="str">
        <f t="shared" si="162"/>
        <v/>
      </c>
      <c r="S963" t="str">
        <f t="shared" si="160"/>
        <v/>
      </c>
      <c r="AA963" s="19" t="str">
        <f t="shared" si="163"/>
        <v/>
      </c>
      <c r="AB963" t="str">
        <f t="shared" si="161"/>
        <v/>
      </c>
    </row>
    <row r="964" spans="8:28" x14ac:dyDescent="0.3">
      <c r="H964" s="19" t="str">
        <f t="shared" si="155"/>
        <v/>
      </c>
      <c r="I964" s="19" t="str">
        <f t="shared" si="156"/>
        <v/>
      </c>
      <c r="J964" s="27" t="str">
        <f t="shared" si="157"/>
        <v/>
      </c>
      <c r="N964" s="19" t="str">
        <f t="shared" si="158"/>
        <v/>
      </c>
      <c r="O964" t="str">
        <f t="shared" si="159"/>
        <v/>
      </c>
      <c r="Q964" s="27" t="str">
        <f t="shared" si="162"/>
        <v/>
      </c>
      <c r="S964" t="str">
        <f t="shared" si="160"/>
        <v/>
      </c>
      <c r="AA964" s="19" t="str">
        <f t="shared" si="163"/>
        <v/>
      </c>
      <c r="AB964" t="str">
        <f t="shared" si="161"/>
        <v/>
      </c>
    </row>
    <row r="965" spans="8:28" x14ac:dyDescent="0.3">
      <c r="H965" s="19" t="str">
        <f t="shared" ref="H965:H1028" si="164">+IF(G965="","",H964+1)</f>
        <v/>
      </c>
      <c r="I965" s="19" t="str">
        <f t="shared" ref="I965:I1028" si="165">+IF(H965="","",I964+1)</f>
        <v/>
      </c>
      <c r="J965" s="27" t="str">
        <f t="shared" ref="J965:J1028" si="166">+IF(G965="","","T-"&amp;VLOOKUP(H965,$A$4:$C$46,2,0)+I965-1)</f>
        <v/>
      </c>
      <c r="N965" s="19" t="str">
        <f t="shared" ref="N965:N1028" si="167">+IF(L965="","",N964+1)</f>
        <v/>
      </c>
      <c r="O965" t="str">
        <f t="shared" ref="O965:O1028" si="168">+IF(L965="","","C-"&amp;VLOOKUP(M965,$A$4:$C$495,2,0)+N965)</f>
        <v/>
      </c>
      <c r="Q965" s="27" t="str">
        <f t="shared" si="162"/>
        <v/>
      </c>
      <c r="S965" t="str">
        <f t="shared" ref="S965:S1028" si="169">+Q965</f>
        <v/>
      </c>
      <c r="AA965" s="19" t="str">
        <f t="shared" si="163"/>
        <v/>
      </c>
      <c r="AB965" t="str">
        <f t="shared" ref="AB965:AB1028" si="170">+IF(Y965="","","M-"&amp;VLOOKUP(Z965,$A$4:$C$390,2,0)&amp;AA965)</f>
        <v/>
      </c>
    </row>
    <row r="966" spans="8:28" x14ac:dyDescent="0.3">
      <c r="H966" s="19" t="str">
        <f t="shared" si="164"/>
        <v/>
      </c>
      <c r="I966" s="19" t="str">
        <f t="shared" si="165"/>
        <v/>
      </c>
      <c r="J966" s="27" t="str">
        <f t="shared" si="166"/>
        <v/>
      </c>
      <c r="N966" s="19" t="str">
        <f t="shared" si="167"/>
        <v/>
      </c>
      <c r="O966" t="str">
        <f t="shared" si="168"/>
        <v/>
      </c>
      <c r="Q966" s="27" t="str">
        <f t="shared" ref="Q966:Q1029" si="171">++IF(R966="","",Q965+1)</f>
        <v/>
      </c>
      <c r="S966" t="str">
        <f t="shared" si="169"/>
        <v/>
      </c>
      <c r="AA966" s="19" t="str">
        <f t="shared" si="163"/>
        <v/>
      </c>
      <c r="AB966" t="str">
        <f t="shared" si="170"/>
        <v/>
      </c>
    </row>
    <row r="967" spans="8:28" x14ac:dyDescent="0.3">
      <c r="H967" s="19" t="str">
        <f t="shared" si="164"/>
        <v/>
      </c>
      <c r="I967" s="19" t="str">
        <f t="shared" si="165"/>
        <v/>
      </c>
      <c r="J967" s="27" t="str">
        <f t="shared" si="166"/>
        <v/>
      </c>
      <c r="N967" s="19" t="str">
        <f t="shared" si="167"/>
        <v/>
      </c>
      <c r="O967" t="str">
        <f t="shared" si="168"/>
        <v/>
      </c>
      <c r="Q967" s="27" t="str">
        <f t="shared" si="171"/>
        <v/>
      </c>
      <c r="S967" t="str">
        <f t="shared" si="169"/>
        <v/>
      </c>
      <c r="AA967" s="19" t="str">
        <f t="shared" si="163"/>
        <v/>
      </c>
      <c r="AB967" t="str">
        <f t="shared" si="170"/>
        <v/>
      </c>
    </row>
    <row r="968" spans="8:28" x14ac:dyDescent="0.3">
      <c r="H968" s="19" t="str">
        <f t="shared" si="164"/>
        <v/>
      </c>
      <c r="I968" s="19" t="str">
        <f t="shared" si="165"/>
        <v/>
      </c>
      <c r="J968" s="27" t="str">
        <f t="shared" si="166"/>
        <v/>
      </c>
      <c r="N968" s="19" t="str">
        <f t="shared" si="167"/>
        <v/>
      </c>
      <c r="O968" t="str">
        <f t="shared" si="168"/>
        <v/>
      </c>
      <c r="Q968" s="27" t="str">
        <f t="shared" si="171"/>
        <v/>
      </c>
      <c r="S968" t="str">
        <f t="shared" si="169"/>
        <v/>
      </c>
      <c r="AA968" s="19" t="str">
        <f t="shared" si="163"/>
        <v/>
      </c>
      <c r="AB968" t="str">
        <f t="shared" si="170"/>
        <v/>
      </c>
    </row>
    <row r="969" spans="8:28" x14ac:dyDescent="0.3">
      <c r="H969" s="19" t="str">
        <f t="shared" si="164"/>
        <v/>
      </c>
      <c r="I969" s="19" t="str">
        <f t="shared" si="165"/>
        <v/>
      </c>
      <c r="J969" s="27" t="str">
        <f t="shared" si="166"/>
        <v/>
      </c>
      <c r="N969" s="19" t="str">
        <f t="shared" si="167"/>
        <v/>
      </c>
      <c r="O969" t="str">
        <f t="shared" si="168"/>
        <v/>
      </c>
      <c r="Q969" s="27" t="str">
        <f t="shared" si="171"/>
        <v/>
      </c>
      <c r="S969" t="str">
        <f t="shared" si="169"/>
        <v/>
      </c>
      <c r="AA969" s="19" t="str">
        <f t="shared" si="163"/>
        <v/>
      </c>
      <c r="AB969" t="str">
        <f t="shared" si="170"/>
        <v/>
      </c>
    </row>
    <row r="970" spans="8:28" x14ac:dyDescent="0.3">
      <c r="H970" s="19" t="str">
        <f t="shared" si="164"/>
        <v/>
      </c>
      <c r="I970" s="19" t="str">
        <f t="shared" si="165"/>
        <v/>
      </c>
      <c r="J970" s="27" t="str">
        <f t="shared" si="166"/>
        <v/>
      </c>
      <c r="N970" s="19" t="str">
        <f t="shared" si="167"/>
        <v/>
      </c>
      <c r="O970" t="str">
        <f t="shared" si="168"/>
        <v/>
      </c>
      <c r="Q970" s="27" t="str">
        <f t="shared" si="171"/>
        <v/>
      </c>
      <c r="S970" t="str">
        <f t="shared" si="169"/>
        <v/>
      </c>
      <c r="AA970" s="19" t="str">
        <f t="shared" si="163"/>
        <v/>
      </c>
      <c r="AB970" t="str">
        <f t="shared" si="170"/>
        <v/>
      </c>
    </row>
    <row r="971" spans="8:28" x14ac:dyDescent="0.3">
      <c r="H971" s="19" t="str">
        <f t="shared" si="164"/>
        <v/>
      </c>
      <c r="I971" s="19" t="str">
        <f t="shared" si="165"/>
        <v/>
      </c>
      <c r="J971" s="27" t="str">
        <f t="shared" si="166"/>
        <v/>
      </c>
      <c r="N971" s="19" t="str">
        <f t="shared" si="167"/>
        <v/>
      </c>
      <c r="O971" t="str">
        <f t="shared" si="168"/>
        <v/>
      </c>
      <c r="Q971" s="27" t="str">
        <f t="shared" si="171"/>
        <v/>
      </c>
      <c r="S971" t="str">
        <f t="shared" si="169"/>
        <v/>
      </c>
      <c r="AA971" s="19" t="str">
        <f t="shared" si="163"/>
        <v/>
      </c>
      <c r="AB971" t="str">
        <f t="shared" si="170"/>
        <v/>
      </c>
    </row>
    <row r="972" spans="8:28" x14ac:dyDescent="0.3">
      <c r="H972" s="19" t="str">
        <f t="shared" si="164"/>
        <v/>
      </c>
      <c r="I972" s="19" t="str">
        <f t="shared" si="165"/>
        <v/>
      </c>
      <c r="J972" s="27" t="str">
        <f t="shared" si="166"/>
        <v/>
      </c>
      <c r="N972" s="19" t="str">
        <f t="shared" si="167"/>
        <v/>
      </c>
      <c r="O972" t="str">
        <f t="shared" si="168"/>
        <v/>
      </c>
      <c r="Q972" s="27" t="str">
        <f t="shared" si="171"/>
        <v/>
      </c>
      <c r="S972" t="str">
        <f t="shared" si="169"/>
        <v/>
      </c>
      <c r="AA972" s="19" t="str">
        <f t="shared" si="163"/>
        <v/>
      </c>
      <c r="AB972" t="str">
        <f t="shared" si="170"/>
        <v/>
      </c>
    </row>
    <row r="973" spans="8:28" x14ac:dyDescent="0.3">
      <c r="H973" s="19" t="str">
        <f t="shared" si="164"/>
        <v/>
      </c>
      <c r="I973" s="19" t="str">
        <f t="shared" si="165"/>
        <v/>
      </c>
      <c r="J973" s="27" t="str">
        <f t="shared" si="166"/>
        <v/>
      </c>
      <c r="N973" s="19" t="str">
        <f t="shared" si="167"/>
        <v/>
      </c>
      <c r="O973" t="str">
        <f t="shared" si="168"/>
        <v/>
      </c>
      <c r="Q973" s="27" t="str">
        <f t="shared" si="171"/>
        <v/>
      </c>
      <c r="S973" t="str">
        <f t="shared" si="169"/>
        <v/>
      </c>
      <c r="AA973" s="19" t="str">
        <f t="shared" si="163"/>
        <v/>
      </c>
      <c r="AB973" t="str">
        <f t="shared" si="170"/>
        <v/>
      </c>
    </row>
    <row r="974" spans="8:28" x14ac:dyDescent="0.3">
      <c r="H974" s="19" t="str">
        <f t="shared" si="164"/>
        <v/>
      </c>
      <c r="I974" s="19" t="str">
        <f t="shared" si="165"/>
        <v/>
      </c>
      <c r="J974" s="27" t="str">
        <f t="shared" si="166"/>
        <v/>
      </c>
      <c r="N974" s="19" t="str">
        <f t="shared" si="167"/>
        <v/>
      </c>
      <c r="O974" t="str">
        <f t="shared" si="168"/>
        <v/>
      </c>
      <c r="Q974" s="27" t="str">
        <f t="shared" si="171"/>
        <v/>
      </c>
      <c r="S974" t="str">
        <f t="shared" si="169"/>
        <v/>
      </c>
      <c r="AA974" s="19" t="str">
        <f t="shared" si="163"/>
        <v/>
      </c>
      <c r="AB974" t="str">
        <f t="shared" si="170"/>
        <v/>
      </c>
    </row>
    <row r="975" spans="8:28" x14ac:dyDescent="0.3">
      <c r="H975" s="19" t="str">
        <f t="shared" si="164"/>
        <v/>
      </c>
      <c r="I975" s="19" t="str">
        <f t="shared" si="165"/>
        <v/>
      </c>
      <c r="J975" s="27" t="str">
        <f t="shared" si="166"/>
        <v/>
      </c>
      <c r="N975" s="19" t="str">
        <f t="shared" si="167"/>
        <v/>
      </c>
      <c r="O975" t="str">
        <f t="shared" si="168"/>
        <v/>
      </c>
      <c r="Q975" s="27" t="str">
        <f t="shared" si="171"/>
        <v/>
      </c>
      <c r="S975" t="str">
        <f t="shared" si="169"/>
        <v/>
      </c>
      <c r="AA975" s="19" t="str">
        <f t="shared" si="163"/>
        <v/>
      </c>
      <c r="AB975" t="str">
        <f t="shared" si="170"/>
        <v/>
      </c>
    </row>
    <row r="976" spans="8:28" x14ac:dyDescent="0.3">
      <c r="H976" s="19" t="str">
        <f t="shared" si="164"/>
        <v/>
      </c>
      <c r="I976" s="19" t="str">
        <f t="shared" si="165"/>
        <v/>
      </c>
      <c r="J976" s="27" t="str">
        <f t="shared" si="166"/>
        <v/>
      </c>
      <c r="N976" s="19" t="str">
        <f t="shared" si="167"/>
        <v/>
      </c>
      <c r="O976" t="str">
        <f t="shared" si="168"/>
        <v/>
      </c>
      <c r="Q976" s="27" t="str">
        <f t="shared" si="171"/>
        <v/>
      </c>
      <c r="S976" t="str">
        <f t="shared" si="169"/>
        <v/>
      </c>
      <c r="AA976" s="19" t="str">
        <f t="shared" si="163"/>
        <v/>
      </c>
      <c r="AB976" t="str">
        <f t="shared" si="170"/>
        <v/>
      </c>
    </row>
    <row r="977" spans="8:28" x14ac:dyDescent="0.3">
      <c r="H977" s="19" t="str">
        <f t="shared" si="164"/>
        <v/>
      </c>
      <c r="I977" s="19" t="str">
        <f t="shared" si="165"/>
        <v/>
      </c>
      <c r="J977" s="27" t="str">
        <f t="shared" si="166"/>
        <v/>
      </c>
      <c r="N977" s="19" t="str">
        <f t="shared" si="167"/>
        <v/>
      </c>
      <c r="O977" t="str">
        <f t="shared" si="168"/>
        <v/>
      </c>
      <c r="Q977" s="27" t="str">
        <f t="shared" si="171"/>
        <v/>
      </c>
      <c r="S977" t="str">
        <f t="shared" si="169"/>
        <v/>
      </c>
      <c r="AA977" s="19" t="str">
        <f t="shared" si="163"/>
        <v/>
      </c>
      <c r="AB977" t="str">
        <f t="shared" si="170"/>
        <v/>
      </c>
    </row>
    <row r="978" spans="8:28" x14ac:dyDescent="0.3">
      <c r="H978" s="19" t="str">
        <f t="shared" si="164"/>
        <v/>
      </c>
      <c r="I978" s="19" t="str">
        <f t="shared" si="165"/>
        <v/>
      </c>
      <c r="J978" s="27" t="str">
        <f t="shared" si="166"/>
        <v/>
      </c>
      <c r="N978" s="19" t="str">
        <f t="shared" si="167"/>
        <v/>
      </c>
      <c r="O978" t="str">
        <f t="shared" si="168"/>
        <v/>
      </c>
      <c r="Q978" s="27" t="str">
        <f t="shared" si="171"/>
        <v/>
      </c>
      <c r="S978" t="str">
        <f t="shared" si="169"/>
        <v/>
      </c>
      <c r="AA978" s="19" t="str">
        <f t="shared" si="163"/>
        <v/>
      </c>
      <c r="AB978" t="str">
        <f t="shared" si="170"/>
        <v/>
      </c>
    </row>
    <row r="979" spans="8:28" x14ac:dyDescent="0.3">
      <c r="H979" s="19" t="str">
        <f t="shared" si="164"/>
        <v/>
      </c>
      <c r="I979" s="19" t="str">
        <f t="shared" si="165"/>
        <v/>
      </c>
      <c r="J979" s="27" t="str">
        <f t="shared" si="166"/>
        <v/>
      </c>
      <c r="N979" s="19" t="str">
        <f t="shared" si="167"/>
        <v/>
      </c>
      <c r="O979" t="str">
        <f t="shared" si="168"/>
        <v/>
      </c>
      <c r="Q979" s="27" t="str">
        <f t="shared" si="171"/>
        <v/>
      </c>
      <c r="S979" t="str">
        <f t="shared" si="169"/>
        <v/>
      </c>
      <c r="AA979" s="19" t="str">
        <f t="shared" si="163"/>
        <v/>
      </c>
      <c r="AB979" t="str">
        <f t="shared" si="170"/>
        <v/>
      </c>
    </row>
    <row r="980" spans="8:28" x14ac:dyDescent="0.3">
      <c r="H980" s="19" t="str">
        <f t="shared" si="164"/>
        <v/>
      </c>
      <c r="I980" s="19" t="str">
        <f t="shared" si="165"/>
        <v/>
      </c>
      <c r="J980" s="27" t="str">
        <f t="shared" si="166"/>
        <v/>
      </c>
      <c r="N980" s="19" t="str">
        <f t="shared" si="167"/>
        <v/>
      </c>
      <c r="O980" t="str">
        <f t="shared" si="168"/>
        <v/>
      </c>
      <c r="Q980" s="27" t="str">
        <f t="shared" si="171"/>
        <v/>
      </c>
      <c r="S980" t="str">
        <f t="shared" si="169"/>
        <v/>
      </c>
      <c r="AA980" s="19" t="str">
        <f t="shared" si="163"/>
        <v/>
      </c>
      <c r="AB980" t="str">
        <f t="shared" si="170"/>
        <v/>
      </c>
    </row>
    <row r="981" spans="8:28" x14ac:dyDescent="0.3">
      <c r="H981" s="19" t="str">
        <f t="shared" si="164"/>
        <v/>
      </c>
      <c r="I981" s="19" t="str">
        <f t="shared" si="165"/>
        <v/>
      </c>
      <c r="J981" s="27" t="str">
        <f t="shared" si="166"/>
        <v/>
      </c>
      <c r="N981" s="19" t="str">
        <f t="shared" si="167"/>
        <v/>
      </c>
      <c r="O981" t="str">
        <f t="shared" si="168"/>
        <v/>
      </c>
      <c r="Q981" s="27" t="str">
        <f t="shared" si="171"/>
        <v/>
      </c>
      <c r="S981" t="str">
        <f t="shared" si="169"/>
        <v/>
      </c>
      <c r="AA981" s="19" t="str">
        <f t="shared" si="163"/>
        <v/>
      </c>
      <c r="AB981" t="str">
        <f t="shared" si="170"/>
        <v/>
      </c>
    </row>
    <row r="982" spans="8:28" x14ac:dyDescent="0.3">
      <c r="H982" s="19" t="str">
        <f t="shared" si="164"/>
        <v/>
      </c>
      <c r="I982" s="19" t="str">
        <f t="shared" si="165"/>
        <v/>
      </c>
      <c r="J982" s="27" t="str">
        <f t="shared" si="166"/>
        <v/>
      </c>
      <c r="N982" s="19" t="str">
        <f t="shared" si="167"/>
        <v/>
      </c>
      <c r="O982" t="str">
        <f t="shared" si="168"/>
        <v/>
      </c>
      <c r="Q982" s="27" t="str">
        <f t="shared" si="171"/>
        <v/>
      </c>
      <c r="S982" t="str">
        <f t="shared" si="169"/>
        <v/>
      </c>
      <c r="AA982" s="19" t="str">
        <f t="shared" si="163"/>
        <v/>
      </c>
      <c r="AB982" t="str">
        <f t="shared" si="170"/>
        <v/>
      </c>
    </row>
    <row r="983" spans="8:28" x14ac:dyDescent="0.3">
      <c r="H983" s="19" t="str">
        <f t="shared" si="164"/>
        <v/>
      </c>
      <c r="I983" s="19" t="str">
        <f t="shared" si="165"/>
        <v/>
      </c>
      <c r="J983" s="27" t="str">
        <f t="shared" si="166"/>
        <v/>
      </c>
      <c r="N983" s="19" t="str">
        <f t="shared" si="167"/>
        <v/>
      </c>
      <c r="O983" t="str">
        <f t="shared" si="168"/>
        <v/>
      </c>
      <c r="Q983" s="27" t="str">
        <f t="shared" si="171"/>
        <v/>
      </c>
      <c r="S983" t="str">
        <f t="shared" si="169"/>
        <v/>
      </c>
      <c r="AA983" s="19" t="str">
        <f t="shared" si="163"/>
        <v/>
      </c>
      <c r="AB983" t="str">
        <f t="shared" si="170"/>
        <v/>
      </c>
    </row>
    <row r="984" spans="8:28" x14ac:dyDescent="0.3">
      <c r="H984" s="19" t="str">
        <f t="shared" si="164"/>
        <v/>
      </c>
      <c r="I984" s="19" t="str">
        <f t="shared" si="165"/>
        <v/>
      </c>
      <c r="J984" s="27" t="str">
        <f t="shared" si="166"/>
        <v/>
      </c>
      <c r="N984" s="19" t="str">
        <f t="shared" si="167"/>
        <v/>
      </c>
      <c r="O984" t="str">
        <f t="shared" si="168"/>
        <v/>
      </c>
      <c r="Q984" s="27" t="str">
        <f t="shared" si="171"/>
        <v/>
      </c>
      <c r="S984" t="str">
        <f t="shared" si="169"/>
        <v/>
      </c>
      <c r="AA984" s="19" t="str">
        <f t="shared" si="163"/>
        <v/>
      </c>
      <c r="AB984" t="str">
        <f t="shared" si="170"/>
        <v/>
      </c>
    </row>
    <row r="985" spans="8:28" x14ac:dyDescent="0.3">
      <c r="H985" s="19" t="str">
        <f t="shared" si="164"/>
        <v/>
      </c>
      <c r="I985" s="19" t="str">
        <f t="shared" si="165"/>
        <v/>
      </c>
      <c r="J985" s="27" t="str">
        <f t="shared" si="166"/>
        <v/>
      </c>
      <c r="N985" s="19" t="str">
        <f t="shared" si="167"/>
        <v/>
      </c>
      <c r="O985" t="str">
        <f t="shared" si="168"/>
        <v/>
      </c>
      <c r="Q985" s="27" t="str">
        <f t="shared" si="171"/>
        <v/>
      </c>
      <c r="S985" t="str">
        <f t="shared" si="169"/>
        <v/>
      </c>
      <c r="AA985" s="19" t="str">
        <f t="shared" si="163"/>
        <v/>
      </c>
      <c r="AB985" t="str">
        <f t="shared" si="170"/>
        <v/>
      </c>
    </row>
    <row r="986" spans="8:28" x14ac:dyDescent="0.3">
      <c r="H986" s="19" t="str">
        <f t="shared" si="164"/>
        <v/>
      </c>
      <c r="I986" s="19" t="str">
        <f t="shared" si="165"/>
        <v/>
      </c>
      <c r="J986" s="27" t="str">
        <f t="shared" si="166"/>
        <v/>
      </c>
      <c r="N986" s="19" t="str">
        <f t="shared" si="167"/>
        <v/>
      </c>
      <c r="O986" t="str">
        <f t="shared" si="168"/>
        <v/>
      </c>
      <c r="Q986" s="27" t="str">
        <f t="shared" si="171"/>
        <v/>
      </c>
      <c r="S986" t="str">
        <f t="shared" si="169"/>
        <v/>
      </c>
      <c r="AA986" s="19" t="str">
        <f t="shared" si="163"/>
        <v/>
      </c>
      <c r="AB986" t="str">
        <f t="shared" si="170"/>
        <v/>
      </c>
    </row>
    <row r="987" spans="8:28" x14ac:dyDescent="0.3">
      <c r="H987" s="19" t="str">
        <f t="shared" si="164"/>
        <v/>
      </c>
      <c r="I987" s="19" t="str">
        <f t="shared" si="165"/>
        <v/>
      </c>
      <c r="J987" s="27" t="str">
        <f t="shared" si="166"/>
        <v/>
      </c>
      <c r="N987" s="19" t="str">
        <f t="shared" si="167"/>
        <v/>
      </c>
      <c r="O987" t="str">
        <f t="shared" si="168"/>
        <v/>
      </c>
      <c r="Q987" s="27" t="str">
        <f t="shared" si="171"/>
        <v/>
      </c>
      <c r="S987" t="str">
        <f t="shared" si="169"/>
        <v/>
      </c>
      <c r="AA987" s="19" t="str">
        <f t="shared" si="163"/>
        <v/>
      </c>
      <c r="AB987" t="str">
        <f t="shared" si="170"/>
        <v/>
      </c>
    </row>
    <row r="988" spans="8:28" x14ac:dyDescent="0.3">
      <c r="H988" s="19" t="str">
        <f t="shared" si="164"/>
        <v/>
      </c>
      <c r="I988" s="19" t="str">
        <f t="shared" si="165"/>
        <v/>
      </c>
      <c r="J988" s="27" t="str">
        <f t="shared" si="166"/>
        <v/>
      </c>
      <c r="N988" s="19" t="str">
        <f t="shared" si="167"/>
        <v/>
      </c>
      <c r="O988" t="str">
        <f t="shared" si="168"/>
        <v/>
      </c>
      <c r="Q988" s="27" t="str">
        <f t="shared" si="171"/>
        <v/>
      </c>
      <c r="S988" t="str">
        <f t="shared" si="169"/>
        <v/>
      </c>
      <c r="AA988" s="19" t="str">
        <f t="shared" si="163"/>
        <v/>
      </c>
      <c r="AB988" t="str">
        <f t="shared" si="170"/>
        <v/>
      </c>
    </row>
    <row r="989" spans="8:28" x14ac:dyDescent="0.3">
      <c r="H989" s="19" t="str">
        <f t="shared" si="164"/>
        <v/>
      </c>
      <c r="I989" s="19" t="str">
        <f t="shared" si="165"/>
        <v/>
      </c>
      <c r="J989" s="27" t="str">
        <f t="shared" si="166"/>
        <v/>
      </c>
      <c r="N989" s="19" t="str">
        <f t="shared" si="167"/>
        <v/>
      </c>
      <c r="O989" t="str">
        <f t="shared" si="168"/>
        <v/>
      </c>
      <c r="Q989" s="27" t="str">
        <f t="shared" si="171"/>
        <v/>
      </c>
      <c r="S989" t="str">
        <f t="shared" si="169"/>
        <v/>
      </c>
      <c r="AA989" s="19" t="str">
        <f t="shared" si="163"/>
        <v/>
      </c>
      <c r="AB989" t="str">
        <f t="shared" si="170"/>
        <v/>
      </c>
    </row>
    <row r="990" spans="8:28" x14ac:dyDescent="0.3">
      <c r="H990" s="19" t="str">
        <f t="shared" si="164"/>
        <v/>
      </c>
      <c r="I990" s="19" t="str">
        <f t="shared" si="165"/>
        <v/>
      </c>
      <c r="J990" s="27" t="str">
        <f t="shared" si="166"/>
        <v/>
      </c>
      <c r="N990" s="19" t="str">
        <f t="shared" si="167"/>
        <v/>
      </c>
      <c r="O990" t="str">
        <f t="shared" si="168"/>
        <v/>
      </c>
      <c r="Q990" s="27" t="str">
        <f t="shared" si="171"/>
        <v/>
      </c>
      <c r="S990" t="str">
        <f t="shared" si="169"/>
        <v/>
      </c>
      <c r="AA990" s="19" t="str">
        <f t="shared" si="163"/>
        <v/>
      </c>
      <c r="AB990" t="str">
        <f t="shared" si="170"/>
        <v/>
      </c>
    </row>
    <row r="991" spans="8:28" x14ac:dyDescent="0.3">
      <c r="H991" s="19" t="str">
        <f t="shared" si="164"/>
        <v/>
      </c>
      <c r="I991" s="19" t="str">
        <f t="shared" si="165"/>
        <v/>
      </c>
      <c r="J991" s="27" t="str">
        <f t="shared" si="166"/>
        <v/>
      </c>
      <c r="N991" s="19" t="str">
        <f t="shared" si="167"/>
        <v/>
      </c>
      <c r="O991" t="str">
        <f t="shared" si="168"/>
        <v/>
      </c>
      <c r="Q991" s="27" t="str">
        <f t="shared" si="171"/>
        <v/>
      </c>
      <c r="S991" t="str">
        <f t="shared" si="169"/>
        <v/>
      </c>
      <c r="AA991" s="19" t="str">
        <f t="shared" si="163"/>
        <v/>
      </c>
      <c r="AB991" t="str">
        <f t="shared" si="170"/>
        <v/>
      </c>
    </row>
    <row r="992" spans="8:28" x14ac:dyDescent="0.3">
      <c r="H992" s="19" t="str">
        <f t="shared" si="164"/>
        <v/>
      </c>
      <c r="I992" s="19" t="str">
        <f t="shared" si="165"/>
        <v/>
      </c>
      <c r="J992" s="27" t="str">
        <f t="shared" si="166"/>
        <v/>
      </c>
      <c r="N992" s="19" t="str">
        <f t="shared" si="167"/>
        <v/>
      </c>
      <c r="O992" t="str">
        <f t="shared" si="168"/>
        <v/>
      </c>
      <c r="Q992" s="27" t="str">
        <f t="shared" si="171"/>
        <v/>
      </c>
      <c r="S992" t="str">
        <f t="shared" si="169"/>
        <v/>
      </c>
      <c r="AA992" s="19" t="str">
        <f t="shared" si="163"/>
        <v/>
      </c>
      <c r="AB992" t="str">
        <f t="shared" si="170"/>
        <v/>
      </c>
    </row>
    <row r="993" spans="8:28" x14ac:dyDescent="0.3">
      <c r="H993" s="19" t="str">
        <f t="shared" si="164"/>
        <v/>
      </c>
      <c r="I993" s="19" t="str">
        <f t="shared" si="165"/>
        <v/>
      </c>
      <c r="J993" s="27" t="str">
        <f t="shared" si="166"/>
        <v/>
      </c>
      <c r="N993" s="19" t="str">
        <f t="shared" si="167"/>
        <v/>
      </c>
      <c r="O993" t="str">
        <f t="shared" si="168"/>
        <v/>
      </c>
      <c r="Q993" s="27" t="str">
        <f t="shared" si="171"/>
        <v/>
      </c>
      <c r="S993" t="str">
        <f t="shared" si="169"/>
        <v/>
      </c>
      <c r="AA993" s="19" t="str">
        <f t="shared" si="163"/>
        <v/>
      </c>
      <c r="AB993" t="str">
        <f t="shared" si="170"/>
        <v/>
      </c>
    </row>
    <row r="994" spans="8:28" x14ac:dyDescent="0.3">
      <c r="H994" s="19" t="str">
        <f t="shared" si="164"/>
        <v/>
      </c>
      <c r="I994" s="19" t="str">
        <f t="shared" si="165"/>
        <v/>
      </c>
      <c r="J994" s="27" t="str">
        <f t="shared" si="166"/>
        <v/>
      </c>
      <c r="N994" s="19" t="str">
        <f t="shared" si="167"/>
        <v/>
      </c>
      <c r="O994" t="str">
        <f t="shared" si="168"/>
        <v/>
      </c>
      <c r="Q994" s="27" t="str">
        <f t="shared" si="171"/>
        <v/>
      </c>
      <c r="S994" t="str">
        <f t="shared" si="169"/>
        <v/>
      </c>
      <c r="AA994" s="19" t="str">
        <f t="shared" si="163"/>
        <v/>
      </c>
      <c r="AB994" t="str">
        <f t="shared" si="170"/>
        <v/>
      </c>
    </row>
    <row r="995" spans="8:28" x14ac:dyDescent="0.3">
      <c r="H995" s="19" t="str">
        <f t="shared" si="164"/>
        <v/>
      </c>
      <c r="I995" s="19" t="str">
        <f t="shared" si="165"/>
        <v/>
      </c>
      <c r="J995" s="27" t="str">
        <f t="shared" si="166"/>
        <v/>
      </c>
      <c r="N995" s="19" t="str">
        <f t="shared" si="167"/>
        <v/>
      </c>
      <c r="O995" t="str">
        <f t="shared" si="168"/>
        <v/>
      </c>
      <c r="Q995" s="27" t="str">
        <f t="shared" si="171"/>
        <v/>
      </c>
      <c r="S995" t="str">
        <f t="shared" si="169"/>
        <v/>
      </c>
      <c r="AA995" s="19" t="str">
        <f t="shared" si="163"/>
        <v/>
      </c>
      <c r="AB995" t="str">
        <f t="shared" si="170"/>
        <v/>
      </c>
    </row>
    <row r="996" spans="8:28" x14ac:dyDescent="0.3">
      <c r="H996" s="19" t="str">
        <f t="shared" si="164"/>
        <v/>
      </c>
      <c r="I996" s="19" t="str">
        <f t="shared" si="165"/>
        <v/>
      </c>
      <c r="J996" s="27" t="str">
        <f t="shared" si="166"/>
        <v/>
      </c>
      <c r="N996" s="19" t="str">
        <f t="shared" si="167"/>
        <v/>
      </c>
      <c r="O996" t="str">
        <f t="shared" si="168"/>
        <v/>
      </c>
      <c r="Q996" s="27" t="str">
        <f t="shared" si="171"/>
        <v/>
      </c>
      <c r="S996" t="str">
        <f t="shared" si="169"/>
        <v/>
      </c>
      <c r="AA996" s="19" t="str">
        <f t="shared" si="163"/>
        <v/>
      </c>
      <c r="AB996" t="str">
        <f t="shared" si="170"/>
        <v/>
      </c>
    </row>
    <row r="997" spans="8:28" x14ac:dyDescent="0.3">
      <c r="H997" s="19" t="str">
        <f t="shared" si="164"/>
        <v/>
      </c>
      <c r="I997" s="19" t="str">
        <f t="shared" si="165"/>
        <v/>
      </c>
      <c r="J997" s="27" t="str">
        <f t="shared" si="166"/>
        <v/>
      </c>
      <c r="N997" s="19" t="str">
        <f t="shared" si="167"/>
        <v/>
      </c>
      <c r="O997" t="str">
        <f t="shared" si="168"/>
        <v/>
      </c>
      <c r="Q997" s="27" t="str">
        <f t="shared" si="171"/>
        <v/>
      </c>
      <c r="S997" t="str">
        <f t="shared" si="169"/>
        <v/>
      </c>
      <c r="AA997" s="19" t="str">
        <f t="shared" si="163"/>
        <v/>
      </c>
      <c r="AB997" t="str">
        <f t="shared" si="170"/>
        <v/>
      </c>
    </row>
    <row r="998" spans="8:28" x14ac:dyDescent="0.3">
      <c r="H998" s="19" t="str">
        <f t="shared" si="164"/>
        <v/>
      </c>
      <c r="I998" s="19" t="str">
        <f t="shared" si="165"/>
        <v/>
      </c>
      <c r="J998" s="27" t="str">
        <f t="shared" si="166"/>
        <v/>
      </c>
      <c r="N998" s="19" t="str">
        <f t="shared" si="167"/>
        <v/>
      </c>
      <c r="O998" t="str">
        <f t="shared" si="168"/>
        <v/>
      </c>
      <c r="Q998" s="27" t="str">
        <f t="shared" si="171"/>
        <v/>
      </c>
      <c r="S998" t="str">
        <f t="shared" si="169"/>
        <v/>
      </c>
      <c r="AA998" s="19" t="str">
        <f t="shared" si="163"/>
        <v/>
      </c>
      <c r="AB998" t="str">
        <f t="shared" si="170"/>
        <v/>
      </c>
    </row>
    <row r="999" spans="8:28" x14ac:dyDescent="0.3">
      <c r="H999" s="19" t="str">
        <f t="shared" si="164"/>
        <v/>
      </c>
      <c r="I999" s="19" t="str">
        <f t="shared" si="165"/>
        <v/>
      </c>
      <c r="J999" s="27" t="str">
        <f t="shared" si="166"/>
        <v/>
      </c>
      <c r="N999" s="19" t="str">
        <f t="shared" si="167"/>
        <v/>
      </c>
      <c r="O999" t="str">
        <f t="shared" si="168"/>
        <v/>
      </c>
      <c r="Q999" s="27" t="str">
        <f t="shared" si="171"/>
        <v/>
      </c>
      <c r="S999" t="str">
        <f t="shared" si="169"/>
        <v/>
      </c>
      <c r="AA999" s="19" t="str">
        <f t="shared" si="163"/>
        <v/>
      </c>
      <c r="AB999" t="str">
        <f t="shared" si="170"/>
        <v/>
      </c>
    </row>
    <row r="1000" spans="8:28" x14ac:dyDescent="0.3">
      <c r="H1000" s="19" t="str">
        <f t="shared" si="164"/>
        <v/>
      </c>
      <c r="I1000" s="19" t="str">
        <f t="shared" si="165"/>
        <v/>
      </c>
      <c r="J1000" s="27" t="str">
        <f t="shared" si="166"/>
        <v/>
      </c>
      <c r="N1000" s="19" t="str">
        <f t="shared" si="167"/>
        <v/>
      </c>
      <c r="O1000" t="str">
        <f t="shared" si="168"/>
        <v/>
      </c>
      <c r="Q1000" s="27" t="str">
        <f t="shared" si="171"/>
        <v/>
      </c>
      <c r="S1000" t="str">
        <f t="shared" si="169"/>
        <v/>
      </c>
      <c r="AA1000" s="19" t="str">
        <f t="shared" si="163"/>
        <v/>
      </c>
      <c r="AB1000" t="str">
        <f t="shared" si="170"/>
        <v/>
      </c>
    </row>
    <row r="1001" spans="8:28" x14ac:dyDescent="0.3">
      <c r="H1001" s="19" t="str">
        <f t="shared" si="164"/>
        <v/>
      </c>
      <c r="I1001" s="19" t="str">
        <f t="shared" si="165"/>
        <v/>
      </c>
      <c r="J1001" s="27" t="str">
        <f t="shared" si="166"/>
        <v/>
      </c>
      <c r="N1001" s="19" t="str">
        <f t="shared" si="167"/>
        <v/>
      </c>
      <c r="O1001" t="str">
        <f t="shared" si="168"/>
        <v/>
      </c>
      <c r="Q1001" s="27" t="str">
        <f t="shared" si="171"/>
        <v/>
      </c>
      <c r="S1001" t="str">
        <f t="shared" si="169"/>
        <v/>
      </c>
      <c r="AA1001" s="19" t="str">
        <f t="shared" si="163"/>
        <v/>
      </c>
      <c r="AB1001" t="str">
        <f t="shared" si="170"/>
        <v/>
      </c>
    </row>
    <row r="1002" spans="8:28" x14ac:dyDescent="0.3">
      <c r="H1002" s="19" t="str">
        <f t="shared" si="164"/>
        <v/>
      </c>
      <c r="I1002" s="19" t="str">
        <f t="shared" si="165"/>
        <v/>
      </c>
      <c r="J1002" s="27" t="str">
        <f t="shared" si="166"/>
        <v/>
      </c>
      <c r="N1002" s="19" t="str">
        <f t="shared" si="167"/>
        <v/>
      </c>
      <c r="O1002" t="str">
        <f t="shared" si="168"/>
        <v/>
      </c>
      <c r="Q1002" s="27" t="str">
        <f t="shared" si="171"/>
        <v/>
      </c>
      <c r="S1002" t="str">
        <f t="shared" si="169"/>
        <v/>
      </c>
      <c r="AA1002" s="19" t="str">
        <f t="shared" si="163"/>
        <v/>
      </c>
      <c r="AB1002" t="str">
        <f t="shared" si="170"/>
        <v/>
      </c>
    </row>
    <row r="1003" spans="8:28" x14ac:dyDescent="0.3">
      <c r="H1003" s="19" t="str">
        <f t="shared" si="164"/>
        <v/>
      </c>
      <c r="I1003" s="19" t="str">
        <f t="shared" si="165"/>
        <v/>
      </c>
      <c r="J1003" s="27" t="str">
        <f t="shared" si="166"/>
        <v/>
      </c>
      <c r="N1003" s="19" t="str">
        <f t="shared" si="167"/>
        <v/>
      </c>
      <c r="O1003" t="str">
        <f t="shared" si="168"/>
        <v/>
      </c>
      <c r="Q1003" s="27" t="str">
        <f t="shared" si="171"/>
        <v/>
      </c>
      <c r="S1003" t="str">
        <f t="shared" si="169"/>
        <v/>
      </c>
      <c r="AA1003" s="19" t="str">
        <f t="shared" si="163"/>
        <v/>
      </c>
      <c r="AB1003" t="str">
        <f t="shared" si="170"/>
        <v/>
      </c>
    </row>
    <row r="1004" spans="8:28" x14ac:dyDescent="0.3">
      <c r="H1004" s="19" t="str">
        <f t="shared" si="164"/>
        <v/>
      </c>
      <c r="I1004" s="19" t="str">
        <f t="shared" si="165"/>
        <v/>
      </c>
      <c r="J1004" s="27" t="str">
        <f t="shared" si="166"/>
        <v/>
      </c>
      <c r="N1004" s="19" t="str">
        <f t="shared" si="167"/>
        <v/>
      </c>
      <c r="O1004" t="str">
        <f t="shared" si="168"/>
        <v/>
      </c>
      <c r="Q1004" s="27" t="str">
        <f t="shared" si="171"/>
        <v/>
      </c>
      <c r="S1004" t="str">
        <f t="shared" si="169"/>
        <v/>
      </c>
      <c r="AA1004" s="19" t="str">
        <f t="shared" si="163"/>
        <v/>
      </c>
      <c r="AB1004" t="str">
        <f t="shared" si="170"/>
        <v/>
      </c>
    </row>
    <row r="1005" spans="8:28" x14ac:dyDescent="0.3">
      <c r="H1005" s="19" t="str">
        <f t="shared" si="164"/>
        <v/>
      </c>
      <c r="I1005" s="19" t="str">
        <f t="shared" si="165"/>
        <v/>
      </c>
      <c r="J1005" s="27" t="str">
        <f t="shared" si="166"/>
        <v/>
      </c>
      <c r="N1005" s="19" t="str">
        <f t="shared" si="167"/>
        <v/>
      </c>
      <c r="O1005" t="str">
        <f t="shared" si="168"/>
        <v/>
      </c>
      <c r="Q1005" s="27" t="str">
        <f t="shared" si="171"/>
        <v/>
      </c>
      <c r="S1005" t="str">
        <f t="shared" si="169"/>
        <v/>
      </c>
      <c r="AA1005" s="19" t="str">
        <f t="shared" si="163"/>
        <v/>
      </c>
      <c r="AB1005" t="str">
        <f t="shared" si="170"/>
        <v/>
      </c>
    </row>
    <row r="1006" spans="8:28" x14ac:dyDescent="0.3">
      <c r="H1006" s="19" t="str">
        <f t="shared" si="164"/>
        <v/>
      </c>
      <c r="I1006" s="19" t="str">
        <f t="shared" si="165"/>
        <v/>
      </c>
      <c r="J1006" s="27" t="str">
        <f t="shared" si="166"/>
        <v/>
      </c>
      <c r="N1006" s="19" t="str">
        <f t="shared" si="167"/>
        <v/>
      </c>
      <c r="O1006" t="str">
        <f t="shared" si="168"/>
        <v/>
      </c>
      <c r="Q1006" s="27" t="str">
        <f t="shared" si="171"/>
        <v/>
      </c>
      <c r="S1006" t="str">
        <f t="shared" si="169"/>
        <v/>
      </c>
      <c r="AA1006" s="19" t="str">
        <f t="shared" si="163"/>
        <v/>
      </c>
      <c r="AB1006" t="str">
        <f t="shared" si="170"/>
        <v/>
      </c>
    </row>
    <row r="1007" spans="8:28" x14ac:dyDescent="0.3">
      <c r="H1007" s="19" t="str">
        <f t="shared" si="164"/>
        <v/>
      </c>
      <c r="I1007" s="19" t="str">
        <f t="shared" si="165"/>
        <v/>
      </c>
      <c r="J1007" s="27" t="str">
        <f t="shared" si="166"/>
        <v/>
      </c>
      <c r="N1007" s="19" t="str">
        <f t="shared" si="167"/>
        <v/>
      </c>
      <c r="O1007" t="str">
        <f t="shared" si="168"/>
        <v/>
      </c>
      <c r="Q1007" s="27" t="str">
        <f t="shared" si="171"/>
        <v/>
      </c>
      <c r="S1007" t="str">
        <f t="shared" si="169"/>
        <v/>
      </c>
      <c r="AA1007" s="19" t="str">
        <f t="shared" si="163"/>
        <v/>
      </c>
      <c r="AB1007" t="str">
        <f t="shared" si="170"/>
        <v/>
      </c>
    </row>
    <row r="1008" spans="8:28" x14ac:dyDescent="0.3">
      <c r="H1008" s="19" t="str">
        <f t="shared" si="164"/>
        <v/>
      </c>
      <c r="I1008" s="19" t="str">
        <f t="shared" si="165"/>
        <v/>
      </c>
      <c r="J1008" s="27" t="str">
        <f t="shared" si="166"/>
        <v/>
      </c>
      <c r="N1008" s="19" t="str">
        <f t="shared" si="167"/>
        <v/>
      </c>
      <c r="O1008" t="str">
        <f t="shared" si="168"/>
        <v/>
      </c>
      <c r="Q1008" s="27" t="str">
        <f t="shared" si="171"/>
        <v/>
      </c>
      <c r="S1008" t="str">
        <f t="shared" si="169"/>
        <v/>
      </c>
      <c r="AA1008" s="19" t="str">
        <f t="shared" si="163"/>
        <v/>
      </c>
      <c r="AB1008" t="str">
        <f t="shared" si="170"/>
        <v/>
      </c>
    </row>
    <row r="1009" spans="8:28" x14ac:dyDescent="0.3">
      <c r="H1009" s="19" t="str">
        <f t="shared" si="164"/>
        <v/>
      </c>
      <c r="I1009" s="19" t="str">
        <f t="shared" si="165"/>
        <v/>
      </c>
      <c r="J1009" s="27" t="str">
        <f t="shared" si="166"/>
        <v/>
      </c>
      <c r="N1009" s="19" t="str">
        <f t="shared" si="167"/>
        <v/>
      </c>
      <c r="O1009" t="str">
        <f t="shared" si="168"/>
        <v/>
      </c>
      <c r="Q1009" s="27" t="str">
        <f t="shared" si="171"/>
        <v/>
      </c>
      <c r="S1009" t="str">
        <f t="shared" si="169"/>
        <v/>
      </c>
      <c r="AA1009" s="19" t="str">
        <f t="shared" si="163"/>
        <v/>
      </c>
      <c r="AB1009" t="str">
        <f t="shared" si="170"/>
        <v/>
      </c>
    </row>
    <row r="1010" spans="8:28" x14ac:dyDescent="0.3">
      <c r="H1010" s="19" t="str">
        <f t="shared" si="164"/>
        <v/>
      </c>
      <c r="I1010" s="19" t="str">
        <f t="shared" si="165"/>
        <v/>
      </c>
      <c r="J1010" s="27" t="str">
        <f t="shared" si="166"/>
        <v/>
      </c>
      <c r="N1010" s="19" t="str">
        <f t="shared" si="167"/>
        <v/>
      </c>
      <c r="O1010" t="str">
        <f t="shared" si="168"/>
        <v/>
      </c>
      <c r="Q1010" s="27" t="str">
        <f t="shared" si="171"/>
        <v/>
      </c>
      <c r="S1010" t="str">
        <f t="shared" si="169"/>
        <v/>
      </c>
      <c r="AA1010" s="19" t="str">
        <f t="shared" si="163"/>
        <v/>
      </c>
      <c r="AB1010" t="str">
        <f t="shared" si="170"/>
        <v/>
      </c>
    </row>
    <row r="1011" spans="8:28" x14ac:dyDescent="0.3">
      <c r="H1011" s="19" t="str">
        <f t="shared" si="164"/>
        <v/>
      </c>
      <c r="I1011" s="19" t="str">
        <f t="shared" si="165"/>
        <v/>
      </c>
      <c r="J1011" s="27" t="str">
        <f t="shared" si="166"/>
        <v/>
      </c>
      <c r="N1011" s="19" t="str">
        <f t="shared" si="167"/>
        <v/>
      </c>
      <c r="O1011" t="str">
        <f t="shared" si="168"/>
        <v/>
      </c>
      <c r="Q1011" s="27" t="str">
        <f t="shared" si="171"/>
        <v/>
      </c>
      <c r="S1011" t="str">
        <f t="shared" si="169"/>
        <v/>
      </c>
      <c r="AA1011" s="19" t="str">
        <f t="shared" si="163"/>
        <v/>
      </c>
      <c r="AB1011" t="str">
        <f t="shared" si="170"/>
        <v/>
      </c>
    </row>
    <row r="1012" spans="8:28" x14ac:dyDescent="0.3">
      <c r="H1012" s="19" t="str">
        <f t="shared" si="164"/>
        <v/>
      </c>
      <c r="I1012" s="19" t="str">
        <f t="shared" si="165"/>
        <v/>
      </c>
      <c r="J1012" s="27" t="str">
        <f t="shared" si="166"/>
        <v/>
      </c>
      <c r="N1012" s="19" t="str">
        <f t="shared" si="167"/>
        <v/>
      </c>
      <c r="O1012" t="str">
        <f t="shared" si="168"/>
        <v/>
      </c>
      <c r="Q1012" s="27" t="str">
        <f t="shared" si="171"/>
        <v/>
      </c>
      <c r="S1012" t="str">
        <f t="shared" si="169"/>
        <v/>
      </c>
      <c r="AA1012" s="19" t="str">
        <f t="shared" si="163"/>
        <v/>
      </c>
      <c r="AB1012" t="str">
        <f t="shared" si="170"/>
        <v/>
      </c>
    </row>
    <row r="1013" spans="8:28" x14ac:dyDescent="0.3">
      <c r="H1013" s="19" t="str">
        <f t="shared" si="164"/>
        <v/>
      </c>
      <c r="I1013" s="19" t="str">
        <f t="shared" si="165"/>
        <v/>
      </c>
      <c r="J1013" s="27" t="str">
        <f t="shared" si="166"/>
        <v/>
      </c>
      <c r="N1013" s="19" t="str">
        <f t="shared" si="167"/>
        <v/>
      </c>
      <c r="O1013" t="str">
        <f t="shared" si="168"/>
        <v/>
      </c>
      <c r="Q1013" s="27" t="str">
        <f t="shared" si="171"/>
        <v/>
      </c>
      <c r="S1013" t="str">
        <f t="shared" si="169"/>
        <v/>
      </c>
      <c r="AA1013" s="19" t="str">
        <f t="shared" si="163"/>
        <v/>
      </c>
      <c r="AB1013" t="str">
        <f t="shared" si="170"/>
        <v/>
      </c>
    </row>
    <row r="1014" spans="8:28" x14ac:dyDescent="0.3">
      <c r="H1014" s="19" t="str">
        <f t="shared" si="164"/>
        <v/>
      </c>
      <c r="I1014" s="19" t="str">
        <f t="shared" si="165"/>
        <v/>
      </c>
      <c r="J1014" s="27" t="str">
        <f t="shared" si="166"/>
        <v/>
      </c>
      <c r="N1014" s="19" t="str">
        <f t="shared" si="167"/>
        <v/>
      </c>
      <c r="O1014" t="str">
        <f t="shared" si="168"/>
        <v/>
      </c>
      <c r="Q1014" s="27" t="str">
        <f t="shared" si="171"/>
        <v/>
      </c>
      <c r="S1014" t="str">
        <f t="shared" si="169"/>
        <v/>
      </c>
      <c r="AA1014" s="19" t="str">
        <f t="shared" si="163"/>
        <v/>
      </c>
      <c r="AB1014" t="str">
        <f t="shared" si="170"/>
        <v/>
      </c>
    </row>
    <row r="1015" spans="8:28" x14ac:dyDescent="0.3">
      <c r="H1015" s="19" t="str">
        <f t="shared" si="164"/>
        <v/>
      </c>
      <c r="I1015" s="19" t="str">
        <f t="shared" si="165"/>
        <v/>
      </c>
      <c r="J1015" s="27" t="str">
        <f t="shared" si="166"/>
        <v/>
      </c>
      <c r="N1015" s="19" t="str">
        <f t="shared" si="167"/>
        <v/>
      </c>
      <c r="O1015" t="str">
        <f t="shared" si="168"/>
        <v/>
      </c>
      <c r="Q1015" s="27" t="str">
        <f t="shared" si="171"/>
        <v/>
      </c>
      <c r="S1015" t="str">
        <f t="shared" si="169"/>
        <v/>
      </c>
      <c r="AA1015" s="19" t="str">
        <f t="shared" si="163"/>
        <v/>
      </c>
      <c r="AB1015" t="str">
        <f t="shared" si="170"/>
        <v/>
      </c>
    </row>
    <row r="1016" spans="8:28" x14ac:dyDescent="0.3">
      <c r="H1016" s="19" t="str">
        <f t="shared" si="164"/>
        <v/>
      </c>
      <c r="I1016" s="19" t="str">
        <f t="shared" si="165"/>
        <v/>
      </c>
      <c r="J1016" s="27" t="str">
        <f t="shared" si="166"/>
        <v/>
      </c>
      <c r="N1016" s="19" t="str">
        <f t="shared" si="167"/>
        <v/>
      </c>
      <c r="O1016" t="str">
        <f t="shared" si="168"/>
        <v/>
      </c>
      <c r="Q1016" s="27" t="str">
        <f t="shared" si="171"/>
        <v/>
      </c>
      <c r="S1016" t="str">
        <f t="shared" si="169"/>
        <v/>
      </c>
      <c r="AA1016" s="19" t="str">
        <f t="shared" ref="AA1016:AA1079" si="172">+IF(Y1016="","",AA1015+1)</f>
        <v/>
      </c>
      <c r="AB1016" t="str">
        <f t="shared" si="170"/>
        <v/>
      </c>
    </row>
    <row r="1017" spans="8:28" x14ac:dyDescent="0.3">
      <c r="H1017" s="19" t="str">
        <f t="shared" si="164"/>
        <v/>
      </c>
      <c r="I1017" s="19" t="str">
        <f t="shared" si="165"/>
        <v/>
      </c>
      <c r="J1017" s="27" t="str">
        <f t="shared" si="166"/>
        <v/>
      </c>
      <c r="N1017" s="19" t="str">
        <f t="shared" si="167"/>
        <v/>
      </c>
      <c r="O1017" t="str">
        <f t="shared" si="168"/>
        <v/>
      </c>
      <c r="Q1017" s="27" t="str">
        <f t="shared" si="171"/>
        <v/>
      </c>
      <c r="S1017" t="str">
        <f t="shared" si="169"/>
        <v/>
      </c>
      <c r="AA1017" s="19" t="str">
        <f t="shared" si="172"/>
        <v/>
      </c>
      <c r="AB1017" t="str">
        <f t="shared" si="170"/>
        <v/>
      </c>
    </row>
    <row r="1018" spans="8:28" x14ac:dyDescent="0.3">
      <c r="H1018" s="19" t="str">
        <f t="shared" si="164"/>
        <v/>
      </c>
      <c r="I1018" s="19" t="str">
        <f t="shared" si="165"/>
        <v/>
      </c>
      <c r="J1018" s="27" t="str">
        <f t="shared" si="166"/>
        <v/>
      </c>
      <c r="N1018" s="19" t="str">
        <f t="shared" si="167"/>
        <v/>
      </c>
      <c r="O1018" t="str">
        <f t="shared" si="168"/>
        <v/>
      </c>
      <c r="Q1018" s="27" t="str">
        <f t="shared" si="171"/>
        <v/>
      </c>
      <c r="S1018" t="str">
        <f t="shared" si="169"/>
        <v/>
      </c>
      <c r="AA1018" s="19" t="str">
        <f t="shared" si="172"/>
        <v/>
      </c>
      <c r="AB1018" t="str">
        <f t="shared" si="170"/>
        <v/>
      </c>
    </row>
    <row r="1019" spans="8:28" x14ac:dyDescent="0.3">
      <c r="H1019" s="19" t="str">
        <f t="shared" si="164"/>
        <v/>
      </c>
      <c r="I1019" s="19" t="str">
        <f t="shared" si="165"/>
        <v/>
      </c>
      <c r="J1019" s="27" t="str">
        <f t="shared" si="166"/>
        <v/>
      </c>
      <c r="N1019" s="19" t="str">
        <f t="shared" si="167"/>
        <v/>
      </c>
      <c r="O1019" t="str">
        <f t="shared" si="168"/>
        <v/>
      </c>
      <c r="Q1019" s="27" t="str">
        <f t="shared" si="171"/>
        <v/>
      </c>
      <c r="S1019" t="str">
        <f t="shared" si="169"/>
        <v/>
      </c>
      <c r="AA1019" s="19" t="str">
        <f t="shared" si="172"/>
        <v/>
      </c>
      <c r="AB1019" t="str">
        <f t="shared" si="170"/>
        <v/>
      </c>
    </row>
    <row r="1020" spans="8:28" x14ac:dyDescent="0.3">
      <c r="H1020" s="19" t="str">
        <f t="shared" si="164"/>
        <v/>
      </c>
      <c r="I1020" s="19" t="str">
        <f t="shared" si="165"/>
        <v/>
      </c>
      <c r="J1020" s="27" t="str">
        <f t="shared" si="166"/>
        <v/>
      </c>
      <c r="N1020" s="19" t="str">
        <f t="shared" si="167"/>
        <v/>
      </c>
      <c r="O1020" t="str">
        <f t="shared" si="168"/>
        <v/>
      </c>
      <c r="Q1020" s="27" t="str">
        <f t="shared" si="171"/>
        <v/>
      </c>
      <c r="S1020" t="str">
        <f t="shared" si="169"/>
        <v/>
      </c>
      <c r="AA1020" s="19" t="str">
        <f t="shared" si="172"/>
        <v/>
      </c>
      <c r="AB1020" t="str">
        <f t="shared" si="170"/>
        <v/>
      </c>
    </row>
    <row r="1021" spans="8:28" x14ac:dyDescent="0.3">
      <c r="H1021" s="19" t="str">
        <f t="shared" si="164"/>
        <v/>
      </c>
      <c r="I1021" s="19" t="str">
        <f t="shared" si="165"/>
        <v/>
      </c>
      <c r="J1021" s="27" t="str">
        <f t="shared" si="166"/>
        <v/>
      </c>
      <c r="N1021" s="19" t="str">
        <f t="shared" si="167"/>
        <v/>
      </c>
      <c r="O1021" t="str">
        <f t="shared" si="168"/>
        <v/>
      </c>
      <c r="Q1021" s="27" t="str">
        <f t="shared" si="171"/>
        <v/>
      </c>
      <c r="S1021" t="str">
        <f t="shared" si="169"/>
        <v/>
      </c>
      <c r="AA1021" s="19" t="str">
        <f t="shared" si="172"/>
        <v/>
      </c>
      <c r="AB1021" t="str">
        <f t="shared" si="170"/>
        <v/>
      </c>
    </row>
    <row r="1022" spans="8:28" x14ac:dyDescent="0.3">
      <c r="H1022" s="19" t="str">
        <f t="shared" si="164"/>
        <v/>
      </c>
      <c r="I1022" s="19" t="str">
        <f t="shared" si="165"/>
        <v/>
      </c>
      <c r="J1022" s="27" t="str">
        <f t="shared" si="166"/>
        <v/>
      </c>
      <c r="N1022" s="19" t="str">
        <f t="shared" si="167"/>
        <v/>
      </c>
      <c r="O1022" t="str">
        <f t="shared" si="168"/>
        <v/>
      </c>
      <c r="Q1022" s="27" t="str">
        <f t="shared" si="171"/>
        <v/>
      </c>
      <c r="S1022" t="str">
        <f t="shared" si="169"/>
        <v/>
      </c>
      <c r="AA1022" s="19" t="str">
        <f t="shared" si="172"/>
        <v/>
      </c>
      <c r="AB1022" t="str">
        <f t="shared" si="170"/>
        <v/>
      </c>
    </row>
    <row r="1023" spans="8:28" x14ac:dyDescent="0.3">
      <c r="H1023" s="19" t="str">
        <f t="shared" si="164"/>
        <v/>
      </c>
      <c r="I1023" s="19" t="str">
        <f t="shared" si="165"/>
        <v/>
      </c>
      <c r="J1023" s="27" t="str">
        <f t="shared" si="166"/>
        <v/>
      </c>
      <c r="N1023" s="19" t="str">
        <f t="shared" si="167"/>
        <v/>
      </c>
      <c r="O1023" t="str">
        <f t="shared" si="168"/>
        <v/>
      </c>
      <c r="Q1023" s="27" t="str">
        <f t="shared" si="171"/>
        <v/>
      </c>
      <c r="S1023" t="str">
        <f t="shared" si="169"/>
        <v/>
      </c>
      <c r="AA1023" s="19" t="str">
        <f t="shared" si="172"/>
        <v/>
      </c>
      <c r="AB1023" t="str">
        <f t="shared" si="170"/>
        <v/>
      </c>
    </row>
    <row r="1024" spans="8:28" x14ac:dyDescent="0.3">
      <c r="H1024" s="19" t="str">
        <f t="shared" si="164"/>
        <v/>
      </c>
      <c r="I1024" s="19" t="str">
        <f t="shared" si="165"/>
        <v/>
      </c>
      <c r="J1024" s="27" t="str">
        <f t="shared" si="166"/>
        <v/>
      </c>
      <c r="N1024" s="19" t="str">
        <f t="shared" si="167"/>
        <v/>
      </c>
      <c r="O1024" t="str">
        <f t="shared" si="168"/>
        <v/>
      </c>
      <c r="Q1024" s="27" t="str">
        <f t="shared" si="171"/>
        <v/>
      </c>
      <c r="S1024" t="str">
        <f t="shared" si="169"/>
        <v/>
      </c>
      <c r="AA1024" s="19" t="str">
        <f t="shared" si="172"/>
        <v/>
      </c>
      <c r="AB1024" t="str">
        <f t="shared" si="170"/>
        <v/>
      </c>
    </row>
    <row r="1025" spans="8:28" x14ac:dyDescent="0.3">
      <c r="H1025" s="19" t="str">
        <f t="shared" si="164"/>
        <v/>
      </c>
      <c r="I1025" s="19" t="str">
        <f t="shared" si="165"/>
        <v/>
      </c>
      <c r="J1025" s="27" t="str">
        <f t="shared" si="166"/>
        <v/>
      </c>
      <c r="N1025" s="19" t="str">
        <f t="shared" si="167"/>
        <v/>
      </c>
      <c r="O1025" t="str">
        <f t="shared" si="168"/>
        <v/>
      </c>
      <c r="Q1025" s="27" t="str">
        <f t="shared" si="171"/>
        <v/>
      </c>
      <c r="S1025" t="str">
        <f t="shared" si="169"/>
        <v/>
      </c>
      <c r="AA1025" s="19" t="str">
        <f t="shared" si="172"/>
        <v/>
      </c>
      <c r="AB1025" t="str">
        <f t="shared" si="170"/>
        <v/>
      </c>
    </row>
    <row r="1026" spans="8:28" x14ac:dyDescent="0.3">
      <c r="H1026" s="19" t="str">
        <f t="shared" si="164"/>
        <v/>
      </c>
      <c r="I1026" s="19" t="str">
        <f t="shared" si="165"/>
        <v/>
      </c>
      <c r="J1026" s="27" t="str">
        <f t="shared" si="166"/>
        <v/>
      </c>
      <c r="N1026" s="19" t="str">
        <f t="shared" si="167"/>
        <v/>
      </c>
      <c r="O1026" t="str">
        <f t="shared" si="168"/>
        <v/>
      </c>
      <c r="Q1026" s="27" t="str">
        <f t="shared" si="171"/>
        <v/>
      </c>
      <c r="S1026" t="str">
        <f t="shared" si="169"/>
        <v/>
      </c>
      <c r="AA1026" s="19" t="str">
        <f t="shared" si="172"/>
        <v/>
      </c>
      <c r="AB1026" t="str">
        <f t="shared" si="170"/>
        <v/>
      </c>
    </row>
    <row r="1027" spans="8:28" x14ac:dyDescent="0.3">
      <c r="H1027" s="19" t="str">
        <f t="shared" si="164"/>
        <v/>
      </c>
      <c r="I1027" s="19" t="str">
        <f t="shared" si="165"/>
        <v/>
      </c>
      <c r="J1027" s="27" t="str">
        <f t="shared" si="166"/>
        <v/>
      </c>
      <c r="N1027" s="19" t="str">
        <f t="shared" si="167"/>
        <v/>
      </c>
      <c r="O1027" t="str">
        <f t="shared" si="168"/>
        <v/>
      </c>
      <c r="Q1027" s="27" t="str">
        <f t="shared" si="171"/>
        <v/>
      </c>
      <c r="S1027" t="str">
        <f t="shared" si="169"/>
        <v/>
      </c>
      <c r="AA1027" s="19" t="str">
        <f t="shared" si="172"/>
        <v/>
      </c>
      <c r="AB1027" t="str">
        <f t="shared" si="170"/>
        <v/>
      </c>
    </row>
    <row r="1028" spans="8:28" x14ac:dyDescent="0.3">
      <c r="H1028" s="19" t="str">
        <f t="shared" si="164"/>
        <v/>
      </c>
      <c r="I1028" s="19" t="str">
        <f t="shared" si="165"/>
        <v/>
      </c>
      <c r="J1028" s="27" t="str">
        <f t="shared" si="166"/>
        <v/>
      </c>
      <c r="N1028" s="19" t="str">
        <f t="shared" si="167"/>
        <v/>
      </c>
      <c r="O1028" t="str">
        <f t="shared" si="168"/>
        <v/>
      </c>
      <c r="Q1028" s="27" t="str">
        <f t="shared" si="171"/>
        <v/>
      </c>
      <c r="S1028" t="str">
        <f t="shared" si="169"/>
        <v/>
      </c>
      <c r="AA1028" s="19" t="str">
        <f t="shared" si="172"/>
        <v/>
      </c>
      <c r="AB1028" t="str">
        <f t="shared" si="170"/>
        <v/>
      </c>
    </row>
    <row r="1029" spans="8:28" x14ac:dyDescent="0.3">
      <c r="H1029" s="19" t="str">
        <f t="shared" ref="H1029:H1092" si="173">+IF(G1029="","",H1028+1)</f>
        <v/>
      </c>
      <c r="I1029" s="19" t="str">
        <f t="shared" ref="I1029:I1092" si="174">+IF(H1029="","",I1028+1)</f>
        <v/>
      </c>
      <c r="J1029" s="27" t="str">
        <f t="shared" ref="J1029:J1092" si="175">+IF(G1029="","","T-"&amp;VLOOKUP(H1029,$A$4:$C$46,2,0)+I1029-1)</f>
        <v/>
      </c>
      <c r="N1029" s="19" t="str">
        <f t="shared" ref="N1029:N1092" si="176">+IF(L1029="","",N1028+1)</f>
        <v/>
      </c>
      <c r="O1029" t="str">
        <f t="shared" ref="O1029:O1092" si="177">+IF(L1029="","","C-"&amp;VLOOKUP(M1029,$A$4:$C$495,2,0)+N1029)</f>
        <v/>
      </c>
      <c r="Q1029" s="27" t="str">
        <f t="shared" si="171"/>
        <v/>
      </c>
      <c r="S1029" t="str">
        <f t="shared" ref="S1029:S1092" si="178">+Q1029</f>
        <v/>
      </c>
      <c r="AA1029" s="19" t="str">
        <f t="shared" si="172"/>
        <v/>
      </c>
      <c r="AB1029" t="str">
        <f t="shared" ref="AB1029:AB1092" si="179">+IF(Y1029="","","M-"&amp;VLOOKUP(Z1029,$A$4:$C$390,2,0)&amp;AA1029)</f>
        <v/>
      </c>
    </row>
    <row r="1030" spans="8:28" x14ac:dyDescent="0.3">
      <c r="H1030" s="19" t="str">
        <f t="shared" si="173"/>
        <v/>
      </c>
      <c r="I1030" s="19" t="str">
        <f t="shared" si="174"/>
        <v/>
      </c>
      <c r="J1030" s="27" t="str">
        <f t="shared" si="175"/>
        <v/>
      </c>
      <c r="N1030" s="19" t="str">
        <f t="shared" si="176"/>
        <v/>
      </c>
      <c r="O1030" t="str">
        <f t="shared" si="177"/>
        <v/>
      </c>
      <c r="Q1030" s="27" t="str">
        <f t="shared" ref="Q1030:Q1093" si="180">++IF(R1030="","",Q1029+1)</f>
        <v/>
      </c>
      <c r="S1030" t="str">
        <f t="shared" si="178"/>
        <v/>
      </c>
      <c r="AA1030" s="19" t="str">
        <f t="shared" si="172"/>
        <v/>
      </c>
      <c r="AB1030" t="str">
        <f t="shared" si="179"/>
        <v/>
      </c>
    </row>
    <row r="1031" spans="8:28" x14ac:dyDescent="0.3">
      <c r="H1031" s="19" t="str">
        <f t="shared" si="173"/>
        <v/>
      </c>
      <c r="I1031" s="19" t="str">
        <f t="shared" si="174"/>
        <v/>
      </c>
      <c r="J1031" s="27" t="str">
        <f t="shared" si="175"/>
        <v/>
      </c>
      <c r="N1031" s="19" t="str">
        <f t="shared" si="176"/>
        <v/>
      </c>
      <c r="O1031" t="str">
        <f t="shared" si="177"/>
        <v/>
      </c>
      <c r="Q1031" s="27" t="str">
        <f t="shared" si="180"/>
        <v/>
      </c>
      <c r="S1031" t="str">
        <f t="shared" si="178"/>
        <v/>
      </c>
      <c r="AA1031" s="19" t="str">
        <f t="shared" si="172"/>
        <v/>
      </c>
      <c r="AB1031" t="str">
        <f t="shared" si="179"/>
        <v/>
      </c>
    </row>
    <row r="1032" spans="8:28" x14ac:dyDescent="0.3">
      <c r="H1032" s="19" t="str">
        <f t="shared" si="173"/>
        <v/>
      </c>
      <c r="I1032" s="19" t="str">
        <f t="shared" si="174"/>
        <v/>
      </c>
      <c r="J1032" s="27" t="str">
        <f t="shared" si="175"/>
        <v/>
      </c>
      <c r="N1032" s="19" t="str">
        <f t="shared" si="176"/>
        <v/>
      </c>
      <c r="O1032" t="str">
        <f t="shared" si="177"/>
        <v/>
      </c>
      <c r="Q1032" s="27" t="str">
        <f t="shared" si="180"/>
        <v/>
      </c>
      <c r="S1032" t="str">
        <f t="shared" si="178"/>
        <v/>
      </c>
      <c r="AA1032" s="19" t="str">
        <f t="shared" si="172"/>
        <v/>
      </c>
      <c r="AB1032" t="str">
        <f t="shared" si="179"/>
        <v/>
      </c>
    </row>
    <row r="1033" spans="8:28" x14ac:dyDescent="0.3">
      <c r="H1033" s="19" t="str">
        <f t="shared" si="173"/>
        <v/>
      </c>
      <c r="I1033" s="19" t="str">
        <f t="shared" si="174"/>
        <v/>
      </c>
      <c r="J1033" s="27" t="str">
        <f t="shared" si="175"/>
        <v/>
      </c>
      <c r="N1033" s="19" t="str">
        <f t="shared" si="176"/>
        <v/>
      </c>
      <c r="O1033" t="str">
        <f t="shared" si="177"/>
        <v/>
      </c>
      <c r="Q1033" s="27" t="str">
        <f t="shared" si="180"/>
        <v/>
      </c>
      <c r="S1033" t="str">
        <f t="shared" si="178"/>
        <v/>
      </c>
      <c r="AA1033" s="19" t="str">
        <f t="shared" si="172"/>
        <v/>
      </c>
      <c r="AB1033" t="str">
        <f t="shared" si="179"/>
        <v/>
      </c>
    </row>
    <row r="1034" spans="8:28" x14ac:dyDescent="0.3">
      <c r="H1034" s="19" t="str">
        <f t="shared" si="173"/>
        <v/>
      </c>
      <c r="I1034" s="19" t="str">
        <f t="shared" si="174"/>
        <v/>
      </c>
      <c r="J1034" s="27" t="str">
        <f t="shared" si="175"/>
        <v/>
      </c>
      <c r="N1034" s="19" t="str">
        <f t="shared" si="176"/>
        <v/>
      </c>
      <c r="O1034" t="str">
        <f t="shared" si="177"/>
        <v/>
      </c>
      <c r="Q1034" s="27" t="str">
        <f t="shared" si="180"/>
        <v/>
      </c>
      <c r="S1034" t="str">
        <f t="shared" si="178"/>
        <v/>
      </c>
      <c r="AA1034" s="19" t="str">
        <f t="shared" si="172"/>
        <v/>
      </c>
      <c r="AB1034" t="str">
        <f t="shared" si="179"/>
        <v/>
      </c>
    </row>
    <row r="1035" spans="8:28" x14ac:dyDescent="0.3">
      <c r="H1035" s="19" t="str">
        <f t="shared" si="173"/>
        <v/>
      </c>
      <c r="I1035" s="19" t="str">
        <f t="shared" si="174"/>
        <v/>
      </c>
      <c r="J1035" s="27" t="str">
        <f t="shared" si="175"/>
        <v/>
      </c>
      <c r="N1035" s="19" t="str">
        <f t="shared" si="176"/>
        <v/>
      </c>
      <c r="O1035" t="str">
        <f t="shared" si="177"/>
        <v/>
      </c>
      <c r="Q1035" s="27" t="str">
        <f t="shared" si="180"/>
        <v/>
      </c>
      <c r="S1035" t="str">
        <f t="shared" si="178"/>
        <v/>
      </c>
      <c r="AA1035" s="19" t="str">
        <f t="shared" si="172"/>
        <v/>
      </c>
      <c r="AB1035" t="str">
        <f t="shared" si="179"/>
        <v/>
      </c>
    </row>
    <row r="1036" spans="8:28" x14ac:dyDescent="0.3">
      <c r="H1036" s="19" t="str">
        <f t="shared" si="173"/>
        <v/>
      </c>
      <c r="I1036" s="19" t="str">
        <f t="shared" si="174"/>
        <v/>
      </c>
      <c r="J1036" s="27" t="str">
        <f t="shared" si="175"/>
        <v/>
      </c>
      <c r="N1036" s="19" t="str">
        <f t="shared" si="176"/>
        <v/>
      </c>
      <c r="O1036" t="str">
        <f t="shared" si="177"/>
        <v/>
      </c>
      <c r="Q1036" s="27" t="str">
        <f t="shared" si="180"/>
        <v/>
      </c>
      <c r="S1036" t="str">
        <f t="shared" si="178"/>
        <v/>
      </c>
      <c r="AA1036" s="19" t="str">
        <f t="shared" si="172"/>
        <v/>
      </c>
      <c r="AB1036" t="str">
        <f t="shared" si="179"/>
        <v/>
      </c>
    </row>
    <row r="1037" spans="8:28" x14ac:dyDescent="0.3">
      <c r="H1037" s="19" t="str">
        <f t="shared" si="173"/>
        <v/>
      </c>
      <c r="I1037" s="19" t="str">
        <f t="shared" si="174"/>
        <v/>
      </c>
      <c r="J1037" s="27" t="str">
        <f t="shared" si="175"/>
        <v/>
      </c>
      <c r="N1037" s="19" t="str">
        <f t="shared" si="176"/>
        <v/>
      </c>
      <c r="O1037" t="str">
        <f t="shared" si="177"/>
        <v/>
      </c>
      <c r="Q1037" s="27" t="str">
        <f t="shared" si="180"/>
        <v/>
      </c>
      <c r="S1037" t="str">
        <f t="shared" si="178"/>
        <v/>
      </c>
      <c r="AA1037" s="19" t="str">
        <f t="shared" si="172"/>
        <v/>
      </c>
      <c r="AB1037" t="str">
        <f t="shared" si="179"/>
        <v/>
      </c>
    </row>
    <row r="1038" spans="8:28" x14ac:dyDescent="0.3">
      <c r="H1038" s="19" t="str">
        <f t="shared" si="173"/>
        <v/>
      </c>
      <c r="I1038" s="19" t="str">
        <f t="shared" si="174"/>
        <v/>
      </c>
      <c r="J1038" s="27" t="str">
        <f t="shared" si="175"/>
        <v/>
      </c>
      <c r="N1038" s="19" t="str">
        <f t="shared" si="176"/>
        <v/>
      </c>
      <c r="O1038" t="str">
        <f t="shared" si="177"/>
        <v/>
      </c>
      <c r="Q1038" s="27" t="str">
        <f t="shared" si="180"/>
        <v/>
      </c>
      <c r="S1038" t="str">
        <f t="shared" si="178"/>
        <v/>
      </c>
      <c r="AA1038" s="19" t="str">
        <f t="shared" si="172"/>
        <v/>
      </c>
      <c r="AB1038" t="str">
        <f t="shared" si="179"/>
        <v/>
      </c>
    </row>
    <row r="1039" spans="8:28" x14ac:dyDescent="0.3">
      <c r="H1039" s="19" t="str">
        <f t="shared" si="173"/>
        <v/>
      </c>
      <c r="I1039" s="19" t="str">
        <f t="shared" si="174"/>
        <v/>
      </c>
      <c r="J1039" s="27" t="str">
        <f t="shared" si="175"/>
        <v/>
      </c>
      <c r="N1039" s="19" t="str">
        <f t="shared" si="176"/>
        <v/>
      </c>
      <c r="O1039" t="str">
        <f t="shared" si="177"/>
        <v/>
      </c>
      <c r="Q1039" s="27" t="str">
        <f t="shared" si="180"/>
        <v/>
      </c>
      <c r="S1039" t="str">
        <f t="shared" si="178"/>
        <v/>
      </c>
      <c r="AA1039" s="19" t="str">
        <f t="shared" si="172"/>
        <v/>
      </c>
      <c r="AB1039" t="str">
        <f t="shared" si="179"/>
        <v/>
      </c>
    </row>
    <row r="1040" spans="8:28" x14ac:dyDescent="0.3">
      <c r="H1040" s="19" t="str">
        <f t="shared" si="173"/>
        <v/>
      </c>
      <c r="I1040" s="19" t="str">
        <f t="shared" si="174"/>
        <v/>
      </c>
      <c r="J1040" s="27" t="str">
        <f t="shared" si="175"/>
        <v/>
      </c>
      <c r="N1040" s="19" t="str">
        <f t="shared" si="176"/>
        <v/>
      </c>
      <c r="O1040" t="str">
        <f t="shared" si="177"/>
        <v/>
      </c>
      <c r="Q1040" s="27" t="str">
        <f t="shared" si="180"/>
        <v/>
      </c>
      <c r="S1040" t="str">
        <f t="shared" si="178"/>
        <v/>
      </c>
      <c r="AA1040" s="19" t="str">
        <f t="shared" si="172"/>
        <v/>
      </c>
      <c r="AB1040" t="str">
        <f t="shared" si="179"/>
        <v/>
      </c>
    </row>
    <row r="1041" spans="8:28" x14ac:dyDescent="0.3">
      <c r="H1041" s="19" t="str">
        <f t="shared" si="173"/>
        <v/>
      </c>
      <c r="I1041" s="19" t="str">
        <f t="shared" si="174"/>
        <v/>
      </c>
      <c r="J1041" s="27" t="str">
        <f t="shared" si="175"/>
        <v/>
      </c>
      <c r="N1041" s="19" t="str">
        <f t="shared" si="176"/>
        <v/>
      </c>
      <c r="O1041" t="str">
        <f t="shared" si="177"/>
        <v/>
      </c>
      <c r="Q1041" s="27" t="str">
        <f t="shared" si="180"/>
        <v/>
      </c>
      <c r="S1041" t="str">
        <f t="shared" si="178"/>
        <v/>
      </c>
      <c r="AA1041" s="19" t="str">
        <f t="shared" si="172"/>
        <v/>
      </c>
      <c r="AB1041" t="str">
        <f t="shared" si="179"/>
        <v/>
      </c>
    </row>
    <row r="1042" spans="8:28" x14ac:dyDescent="0.3">
      <c r="H1042" s="19" t="str">
        <f t="shared" si="173"/>
        <v/>
      </c>
      <c r="I1042" s="19" t="str">
        <f t="shared" si="174"/>
        <v/>
      </c>
      <c r="J1042" s="27" t="str">
        <f t="shared" si="175"/>
        <v/>
      </c>
      <c r="N1042" s="19" t="str">
        <f t="shared" si="176"/>
        <v/>
      </c>
      <c r="O1042" t="str">
        <f t="shared" si="177"/>
        <v/>
      </c>
      <c r="Q1042" s="27" t="str">
        <f t="shared" si="180"/>
        <v/>
      </c>
      <c r="S1042" t="str">
        <f t="shared" si="178"/>
        <v/>
      </c>
      <c r="AA1042" s="19" t="str">
        <f t="shared" si="172"/>
        <v/>
      </c>
      <c r="AB1042" t="str">
        <f t="shared" si="179"/>
        <v/>
      </c>
    </row>
    <row r="1043" spans="8:28" x14ac:dyDescent="0.3">
      <c r="H1043" s="19" t="str">
        <f t="shared" si="173"/>
        <v/>
      </c>
      <c r="I1043" s="19" t="str">
        <f t="shared" si="174"/>
        <v/>
      </c>
      <c r="J1043" s="27" t="str">
        <f t="shared" si="175"/>
        <v/>
      </c>
      <c r="N1043" s="19" t="str">
        <f t="shared" si="176"/>
        <v/>
      </c>
      <c r="O1043" t="str">
        <f t="shared" si="177"/>
        <v/>
      </c>
      <c r="Q1043" s="27" t="str">
        <f t="shared" si="180"/>
        <v/>
      </c>
      <c r="S1043" t="str">
        <f t="shared" si="178"/>
        <v/>
      </c>
      <c r="AA1043" s="19" t="str">
        <f t="shared" si="172"/>
        <v/>
      </c>
      <c r="AB1043" t="str">
        <f t="shared" si="179"/>
        <v/>
      </c>
    </row>
    <row r="1044" spans="8:28" x14ac:dyDescent="0.3">
      <c r="H1044" s="19" t="str">
        <f t="shared" si="173"/>
        <v/>
      </c>
      <c r="I1044" s="19" t="str">
        <f t="shared" si="174"/>
        <v/>
      </c>
      <c r="J1044" s="27" t="str">
        <f t="shared" si="175"/>
        <v/>
      </c>
      <c r="N1044" s="19" t="str">
        <f t="shared" si="176"/>
        <v/>
      </c>
      <c r="O1044" t="str">
        <f t="shared" si="177"/>
        <v/>
      </c>
      <c r="Q1044" s="27" t="str">
        <f t="shared" si="180"/>
        <v/>
      </c>
      <c r="S1044" t="str">
        <f t="shared" si="178"/>
        <v/>
      </c>
      <c r="AA1044" s="19" t="str">
        <f t="shared" si="172"/>
        <v/>
      </c>
      <c r="AB1044" t="str">
        <f t="shared" si="179"/>
        <v/>
      </c>
    </row>
    <row r="1045" spans="8:28" x14ac:dyDescent="0.3">
      <c r="H1045" s="19" t="str">
        <f t="shared" si="173"/>
        <v/>
      </c>
      <c r="I1045" s="19" t="str">
        <f t="shared" si="174"/>
        <v/>
      </c>
      <c r="J1045" s="27" t="str">
        <f t="shared" si="175"/>
        <v/>
      </c>
      <c r="N1045" s="19" t="str">
        <f t="shared" si="176"/>
        <v/>
      </c>
      <c r="O1045" t="str">
        <f t="shared" si="177"/>
        <v/>
      </c>
      <c r="Q1045" s="27" t="str">
        <f t="shared" si="180"/>
        <v/>
      </c>
      <c r="S1045" t="str">
        <f t="shared" si="178"/>
        <v/>
      </c>
      <c r="AA1045" s="19" t="str">
        <f t="shared" si="172"/>
        <v/>
      </c>
      <c r="AB1045" t="str">
        <f t="shared" si="179"/>
        <v/>
      </c>
    </row>
    <row r="1046" spans="8:28" x14ac:dyDescent="0.3">
      <c r="H1046" s="19" t="str">
        <f t="shared" si="173"/>
        <v/>
      </c>
      <c r="I1046" s="19" t="str">
        <f t="shared" si="174"/>
        <v/>
      </c>
      <c r="J1046" s="27" t="str">
        <f t="shared" si="175"/>
        <v/>
      </c>
      <c r="N1046" s="19" t="str">
        <f t="shared" si="176"/>
        <v/>
      </c>
      <c r="O1046" t="str">
        <f t="shared" si="177"/>
        <v/>
      </c>
      <c r="Q1046" s="27" t="str">
        <f t="shared" si="180"/>
        <v/>
      </c>
      <c r="S1046" t="str">
        <f t="shared" si="178"/>
        <v/>
      </c>
      <c r="AA1046" s="19" t="str">
        <f t="shared" si="172"/>
        <v/>
      </c>
      <c r="AB1046" t="str">
        <f t="shared" si="179"/>
        <v/>
      </c>
    </row>
    <row r="1047" spans="8:28" x14ac:dyDescent="0.3">
      <c r="H1047" s="19" t="str">
        <f t="shared" si="173"/>
        <v/>
      </c>
      <c r="I1047" s="19" t="str">
        <f t="shared" si="174"/>
        <v/>
      </c>
      <c r="J1047" s="27" t="str">
        <f t="shared" si="175"/>
        <v/>
      </c>
      <c r="N1047" s="19" t="str">
        <f t="shared" si="176"/>
        <v/>
      </c>
      <c r="O1047" t="str">
        <f t="shared" si="177"/>
        <v/>
      </c>
      <c r="Q1047" s="27" t="str">
        <f t="shared" si="180"/>
        <v/>
      </c>
      <c r="S1047" t="str">
        <f t="shared" si="178"/>
        <v/>
      </c>
      <c r="AA1047" s="19" t="str">
        <f t="shared" si="172"/>
        <v/>
      </c>
      <c r="AB1047" t="str">
        <f t="shared" si="179"/>
        <v/>
      </c>
    </row>
    <row r="1048" spans="8:28" x14ac:dyDescent="0.3">
      <c r="H1048" s="19" t="str">
        <f t="shared" si="173"/>
        <v/>
      </c>
      <c r="I1048" s="19" t="str">
        <f t="shared" si="174"/>
        <v/>
      </c>
      <c r="J1048" s="27" t="str">
        <f t="shared" si="175"/>
        <v/>
      </c>
      <c r="N1048" s="19" t="str">
        <f t="shared" si="176"/>
        <v/>
      </c>
      <c r="O1048" t="str">
        <f t="shared" si="177"/>
        <v/>
      </c>
      <c r="Q1048" s="27" t="str">
        <f t="shared" si="180"/>
        <v/>
      </c>
      <c r="S1048" t="str">
        <f t="shared" si="178"/>
        <v/>
      </c>
      <c r="AA1048" s="19" t="str">
        <f t="shared" si="172"/>
        <v/>
      </c>
      <c r="AB1048" t="str">
        <f t="shared" si="179"/>
        <v/>
      </c>
    </row>
    <row r="1049" spans="8:28" x14ac:dyDescent="0.3">
      <c r="H1049" s="19" t="str">
        <f t="shared" si="173"/>
        <v/>
      </c>
      <c r="I1049" s="19" t="str">
        <f t="shared" si="174"/>
        <v/>
      </c>
      <c r="J1049" s="27" t="str">
        <f t="shared" si="175"/>
        <v/>
      </c>
      <c r="N1049" s="19" t="str">
        <f t="shared" si="176"/>
        <v/>
      </c>
      <c r="O1049" t="str">
        <f t="shared" si="177"/>
        <v/>
      </c>
      <c r="Q1049" s="27" t="str">
        <f t="shared" si="180"/>
        <v/>
      </c>
      <c r="S1049" t="str">
        <f t="shared" si="178"/>
        <v/>
      </c>
      <c r="AA1049" s="19" t="str">
        <f t="shared" si="172"/>
        <v/>
      </c>
      <c r="AB1049" t="str">
        <f t="shared" si="179"/>
        <v/>
      </c>
    </row>
    <row r="1050" spans="8:28" x14ac:dyDescent="0.3">
      <c r="H1050" s="19" t="str">
        <f t="shared" si="173"/>
        <v/>
      </c>
      <c r="I1050" s="19" t="str">
        <f t="shared" si="174"/>
        <v/>
      </c>
      <c r="J1050" s="27" t="str">
        <f t="shared" si="175"/>
        <v/>
      </c>
      <c r="N1050" s="19" t="str">
        <f t="shared" si="176"/>
        <v/>
      </c>
      <c r="O1050" t="str">
        <f t="shared" si="177"/>
        <v/>
      </c>
      <c r="Q1050" s="27" t="str">
        <f t="shared" si="180"/>
        <v/>
      </c>
      <c r="S1050" t="str">
        <f t="shared" si="178"/>
        <v/>
      </c>
      <c r="AA1050" s="19" t="str">
        <f t="shared" si="172"/>
        <v/>
      </c>
      <c r="AB1050" t="str">
        <f t="shared" si="179"/>
        <v/>
      </c>
    </row>
    <row r="1051" spans="8:28" x14ac:dyDescent="0.3">
      <c r="H1051" s="19" t="str">
        <f t="shared" si="173"/>
        <v/>
      </c>
      <c r="I1051" s="19" t="str">
        <f t="shared" si="174"/>
        <v/>
      </c>
      <c r="J1051" s="27" t="str">
        <f t="shared" si="175"/>
        <v/>
      </c>
      <c r="N1051" s="19" t="str">
        <f t="shared" si="176"/>
        <v/>
      </c>
      <c r="O1051" t="str">
        <f t="shared" si="177"/>
        <v/>
      </c>
      <c r="Q1051" s="27" t="str">
        <f t="shared" si="180"/>
        <v/>
      </c>
      <c r="S1051" t="str">
        <f t="shared" si="178"/>
        <v/>
      </c>
      <c r="AA1051" s="19" t="str">
        <f t="shared" si="172"/>
        <v/>
      </c>
      <c r="AB1051" t="str">
        <f t="shared" si="179"/>
        <v/>
      </c>
    </row>
    <row r="1052" spans="8:28" x14ac:dyDescent="0.3">
      <c r="H1052" s="19" t="str">
        <f t="shared" si="173"/>
        <v/>
      </c>
      <c r="I1052" s="19" t="str">
        <f t="shared" si="174"/>
        <v/>
      </c>
      <c r="J1052" s="27" t="str">
        <f t="shared" si="175"/>
        <v/>
      </c>
      <c r="N1052" s="19" t="str">
        <f t="shared" si="176"/>
        <v/>
      </c>
      <c r="O1052" t="str">
        <f t="shared" si="177"/>
        <v/>
      </c>
      <c r="Q1052" s="27" t="str">
        <f t="shared" si="180"/>
        <v/>
      </c>
      <c r="S1052" t="str">
        <f t="shared" si="178"/>
        <v/>
      </c>
      <c r="AA1052" s="19" t="str">
        <f t="shared" si="172"/>
        <v/>
      </c>
      <c r="AB1052" t="str">
        <f t="shared" si="179"/>
        <v/>
      </c>
    </row>
    <row r="1053" spans="8:28" x14ac:dyDescent="0.3">
      <c r="H1053" s="19" t="str">
        <f t="shared" si="173"/>
        <v/>
      </c>
      <c r="I1053" s="19" t="str">
        <f t="shared" si="174"/>
        <v/>
      </c>
      <c r="J1053" s="27" t="str">
        <f t="shared" si="175"/>
        <v/>
      </c>
      <c r="N1053" s="19" t="str">
        <f t="shared" si="176"/>
        <v/>
      </c>
      <c r="O1053" t="str">
        <f t="shared" si="177"/>
        <v/>
      </c>
      <c r="Q1053" s="27" t="str">
        <f t="shared" si="180"/>
        <v/>
      </c>
      <c r="S1053" t="str">
        <f t="shared" si="178"/>
        <v/>
      </c>
      <c r="AA1053" s="19" t="str">
        <f t="shared" si="172"/>
        <v/>
      </c>
      <c r="AB1053" t="str">
        <f t="shared" si="179"/>
        <v/>
      </c>
    </row>
    <row r="1054" spans="8:28" x14ac:dyDescent="0.3">
      <c r="H1054" s="19" t="str">
        <f t="shared" si="173"/>
        <v/>
      </c>
      <c r="I1054" s="19" t="str">
        <f t="shared" si="174"/>
        <v/>
      </c>
      <c r="J1054" s="27" t="str">
        <f t="shared" si="175"/>
        <v/>
      </c>
      <c r="N1054" s="19" t="str">
        <f t="shared" si="176"/>
        <v/>
      </c>
      <c r="O1054" t="str">
        <f t="shared" si="177"/>
        <v/>
      </c>
      <c r="Q1054" s="27" t="str">
        <f t="shared" si="180"/>
        <v/>
      </c>
      <c r="S1054" t="str">
        <f t="shared" si="178"/>
        <v/>
      </c>
      <c r="AA1054" s="19" t="str">
        <f t="shared" si="172"/>
        <v/>
      </c>
      <c r="AB1054" t="str">
        <f t="shared" si="179"/>
        <v/>
      </c>
    </row>
    <row r="1055" spans="8:28" x14ac:dyDescent="0.3">
      <c r="H1055" s="19" t="str">
        <f t="shared" si="173"/>
        <v/>
      </c>
      <c r="I1055" s="19" t="str">
        <f t="shared" si="174"/>
        <v/>
      </c>
      <c r="J1055" s="27" t="str">
        <f t="shared" si="175"/>
        <v/>
      </c>
      <c r="N1055" s="19" t="str">
        <f t="shared" si="176"/>
        <v/>
      </c>
      <c r="O1055" t="str">
        <f t="shared" si="177"/>
        <v/>
      </c>
      <c r="Q1055" s="27" t="str">
        <f t="shared" si="180"/>
        <v/>
      </c>
      <c r="S1055" t="str">
        <f t="shared" si="178"/>
        <v/>
      </c>
      <c r="AA1055" s="19" t="str">
        <f t="shared" si="172"/>
        <v/>
      </c>
      <c r="AB1055" t="str">
        <f t="shared" si="179"/>
        <v/>
      </c>
    </row>
    <row r="1056" spans="8:28" x14ac:dyDescent="0.3">
      <c r="H1056" s="19" t="str">
        <f t="shared" si="173"/>
        <v/>
      </c>
      <c r="I1056" s="19" t="str">
        <f t="shared" si="174"/>
        <v/>
      </c>
      <c r="J1056" s="27" t="str">
        <f t="shared" si="175"/>
        <v/>
      </c>
      <c r="N1056" s="19" t="str">
        <f t="shared" si="176"/>
        <v/>
      </c>
      <c r="O1056" t="str">
        <f t="shared" si="177"/>
        <v/>
      </c>
      <c r="Q1056" s="27" t="str">
        <f t="shared" si="180"/>
        <v/>
      </c>
      <c r="S1056" t="str">
        <f t="shared" si="178"/>
        <v/>
      </c>
      <c r="AA1056" s="19" t="str">
        <f t="shared" si="172"/>
        <v/>
      </c>
      <c r="AB1056" t="str">
        <f t="shared" si="179"/>
        <v/>
      </c>
    </row>
    <row r="1057" spans="8:28" x14ac:dyDescent="0.3">
      <c r="H1057" s="19" t="str">
        <f t="shared" si="173"/>
        <v/>
      </c>
      <c r="I1057" s="19" t="str">
        <f t="shared" si="174"/>
        <v/>
      </c>
      <c r="J1057" s="27" t="str">
        <f t="shared" si="175"/>
        <v/>
      </c>
      <c r="N1057" s="19" t="str">
        <f t="shared" si="176"/>
        <v/>
      </c>
      <c r="O1057" t="str">
        <f t="shared" si="177"/>
        <v/>
      </c>
      <c r="Q1057" s="27" t="str">
        <f t="shared" si="180"/>
        <v/>
      </c>
      <c r="S1057" t="str">
        <f t="shared" si="178"/>
        <v/>
      </c>
      <c r="AA1057" s="19" t="str">
        <f t="shared" si="172"/>
        <v/>
      </c>
      <c r="AB1057" t="str">
        <f t="shared" si="179"/>
        <v/>
      </c>
    </row>
    <row r="1058" spans="8:28" x14ac:dyDescent="0.3">
      <c r="H1058" s="19" t="str">
        <f t="shared" si="173"/>
        <v/>
      </c>
      <c r="I1058" s="19" t="str">
        <f t="shared" si="174"/>
        <v/>
      </c>
      <c r="J1058" s="27" t="str">
        <f t="shared" si="175"/>
        <v/>
      </c>
      <c r="N1058" s="19" t="str">
        <f t="shared" si="176"/>
        <v/>
      </c>
      <c r="O1058" t="str">
        <f t="shared" si="177"/>
        <v/>
      </c>
      <c r="Q1058" s="27" t="str">
        <f t="shared" si="180"/>
        <v/>
      </c>
      <c r="S1058" t="str">
        <f t="shared" si="178"/>
        <v/>
      </c>
      <c r="AA1058" s="19" t="str">
        <f t="shared" si="172"/>
        <v/>
      </c>
      <c r="AB1058" t="str">
        <f t="shared" si="179"/>
        <v/>
      </c>
    </row>
    <row r="1059" spans="8:28" x14ac:dyDescent="0.3">
      <c r="H1059" s="19" t="str">
        <f t="shared" si="173"/>
        <v/>
      </c>
      <c r="I1059" s="19" t="str">
        <f t="shared" si="174"/>
        <v/>
      </c>
      <c r="J1059" s="27" t="str">
        <f t="shared" si="175"/>
        <v/>
      </c>
      <c r="N1059" s="19" t="str">
        <f t="shared" si="176"/>
        <v/>
      </c>
      <c r="O1059" t="str">
        <f t="shared" si="177"/>
        <v/>
      </c>
      <c r="Q1059" s="27" t="str">
        <f t="shared" si="180"/>
        <v/>
      </c>
      <c r="S1059" t="str">
        <f t="shared" si="178"/>
        <v/>
      </c>
      <c r="AA1059" s="19" t="str">
        <f t="shared" si="172"/>
        <v/>
      </c>
      <c r="AB1059" t="str">
        <f t="shared" si="179"/>
        <v/>
      </c>
    </row>
    <row r="1060" spans="8:28" x14ac:dyDescent="0.3">
      <c r="H1060" s="19" t="str">
        <f t="shared" si="173"/>
        <v/>
      </c>
      <c r="I1060" s="19" t="str">
        <f t="shared" si="174"/>
        <v/>
      </c>
      <c r="J1060" s="27" t="str">
        <f t="shared" si="175"/>
        <v/>
      </c>
      <c r="N1060" s="19" t="str">
        <f t="shared" si="176"/>
        <v/>
      </c>
      <c r="O1060" t="str">
        <f t="shared" si="177"/>
        <v/>
      </c>
      <c r="Q1060" s="27" t="str">
        <f t="shared" si="180"/>
        <v/>
      </c>
      <c r="S1060" t="str">
        <f t="shared" si="178"/>
        <v/>
      </c>
      <c r="AA1060" s="19" t="str">
        <f t="shared" si="172"/>
        <v/>
      </c>
      <c r="AB1060" t="str">
        <f t="shared" si="179"/>
        <v/>
      </c>
    </row>
    <row r="1061" spans="8:28" x14ac:dyDescent="0.3">
      <c r="H1061" s="19" t="str">
        <f t="shared" si="173"/>
        <v/>
      </c>
      <c r="I1061" s="19" t="str">
        <f t="shared" si="174"/>
        <v/>
      </c>
      <c r="J1061" s="27" t="str">
        <f t="shared" si="175"/>
        <v/>
      </c>
      <c r="N1061" s="19" t="str">
        <f t="shared" si="176"/>
        <v/>
      </c>
      <c r="O1061" t="str">
        <f t="shared" si="177"/>
        <v/>
      </c>
      <c r="Q1061" s="27" t="str">
        <f t="shared" si="180"/>
        <v/>
      </c>
      <c r="S1061" t="str">
        <f t="shared" si="178"/>
        <v/>
      </c>
      <c r="AA1061" s="19" t="str">
        <f t="shared" si="172"/>
        <v/>
      </c>
      <c r="AB1061" t="str">
        <f t="shared" si="179"/>
        <v/>
      </c>
    </row>
    <row r="1062" spans="8:28" x14ac:dyDescent="0.3">
      <c r="H1062" s="19" t="str">
        <f t="shared" si="173"/>
        <v/>
      </c>
      <c r="I1062" s="19" t="str">
        <f t="shared" si="174"/>
        <v/>
      </c>
      <c r="J1062" s="27" t="str">
        <f t="shared" si="175"/>
        <v/>
      </c>
      <c r="N1062" s="19" t="str">
        <f t="shared" si="176"/>
        <v/>
      </c>
      <c r="O1062" t="str">
        <f t="shared" si="177"/>
        <v/>
      </c>
      <c r="Q1062" s="27" t="str">
        <f t="shared" si="180"/>
        <v/>
      </c>
      <c r="S1062" t="str">
        <f t="shared" si="178"/>
        <v/>
      </c>
      <c r="AA1062" s="19" t="str">
        <f t="shared" si="172"/>
        <v/>
      </c>
      <c r="AB1062" t="str">
        <f t="shared" si="179"/>
        <v/>
      </c>
    </row>
    <row r="1063" spans="8:28" x14ac:dyDescent="0.3">
      <c r="H1063" s="19" t="str">
        <f t="shared" si="173"/>
        <v/>
      </c>
      <c r="I1063" s="19" t="str">
        <f t="shared" si="174"/>
        <v/>
      </c>
      <c r="J1063" s="27" t="str">
        <f t="shared" si="175"/>
        <v/>
      </c>
      <c r="N1063" s="19" t="str">
        <f t="shared" si="176"/>
        <v/>
      </c>
      <c r="O1063" t="str">
        <f t="shared" si="177"/>
        <v/>
      </c>
      <c r="Q1063" s="27" t="str">
        <f t="shared" si="180"/>
        <v/>
      </c>
      <c r="S1063" t="str">
        <f t="shared" si="178"/>
        <v/>
      </c>
      <c r="AA1063" s="19" t="str">
        <f t="shared" si="172"/>
        <v/>
      </c>
      <c r="AB1063" t="str">
        <f t="shared" si="179"/>
        <v/>
      </c>
    </row>
    <row r="1064" spans="8:28" x14ac:dyDescent="0.3">
      <c r="H1064" s="19" t="str">
        <f t="shared" si="173"/>
        <v/>
      </c>
      <c r="I1064" s="19" t="str">
        <f t="shared" si="174"/>
        <v/>
      </c>
      <c r="J1064" s="27" t="str">
        <f t="shared" si="175"/>
        <v/>
      </c>
      <c r="N1064" s="19" t="str">
        <f t="shared" si="176"/>
        <v/>
      </c>
      <c r="O1064" t="str">
        <f t="shared" si="177"/>
        <v/>
      </c>
      <c r="Q1064" s="27" t="str">
        <f t="shared" si="180"/>
        <v/>
      </c>
      <c r="S1064" t="str">
        <f t="shared" si="178"/>
        <v/>
      </c>
      <c r="AA1064" s="19" t="str">
        <f t="shared" si="172"/>
        <v/>
      </c>
      <c r="AB1064" t="str">
        <f t="shared" si="179"/>
        <v/>
      </c>
    </row>
    <row r="1065" spans="8:28" x14ac:dyDescent="0.3">
      <c r="H1065" s="19" t="str">
        <f t="shared" si="173"/>
        <v/>
      </c>
      <c r="I1065" s="19" t="str">
        <f t="shared" si="174"/>
        <v/>
      </c>
      <c r="J1065" s="27" t="str">
        <f t="shared" si="175"/>
        <v/>
      </c>
      <c r="N1065" s="19" t="str">
        <f t="shared" si="176"/>
        <v/>
      </c>
      <c r="O1065" t="str">
        <f t="shared" si="177"/>
        <v/>
      </c>
      <c r="Q1065" s="27" t="str">
        <f t="shared" si="180"/>
        <v/>
      </c>
      <c r="S1065" t="str">
        <f t="shared" si="178"/>
        <v/>
      </c>
      <c r="AA1065" s="19" t="str">
        <f t="shared" si="172"/>
        <v/>
      </c>
      <c r="AB1065" t="str">
        <f t="shared" si="179"/>
        <v/>
      </c>
    </row>
    <row r="1066" spans="8:28" x14ac:dyDescent="0.3">
      <c r="H1066" s="19" t="str">
        <f t="shared" si="173"/>
        <v/>
      </c>
      <c r="I1066" s="19" t="str">
        <f t="shared" si="174"/>
        <v/>
      </c>
      <c r="J1066" s="27" t="str">
        <f t="shared" si="175"/>
        <v/>
      </c>
      <c r="N1066" s="19" t="str">
        <f t="shared" si="176"/>
        <v/>
      </c>
      <c r="O1066" t="str">
        <f t="shared" si="177"/>
        <v/>
      </c>
      <c r="Q1066" s="27" t="str">
        <f t="shared" si="180"/>
        <v/>
      </c>
      <c r="S1066" t="str">
        <f t="shared" si="178"/>
        <v/>
      </c>
      <c r="AA1066" s="19" t="str">
        <f t="shared" si="172"/>
        <v/>
      </c>
      <c r="AB1066" t="str">
        <f t="shared" si="179"/>
        <v/>
      </c>
    </row>
    <row r="1067" spans="8:28" x14ac:dyDescent="0.3">
      <c r="H1067" s="19" t="str">
        <f t="shared" si="173"/>
        <v/>
      </c>
      <c r="I1067" s="19" t="str">
        <f t="shared" si="174"/>
        <v/>
      </c>
      <c r="J1067" s="27" t="str">
        <f t="shared" si="175"/>
        <v/>
      </c>
      <c r="N1067" s="19" t="str">
        <f t="shared" si="176"/>
        <v/>
      </c>
      <c r="O1067" t="str">
        <f t="shared" si="177"/>
        <v/>
      </c>
      <c r="Q1067" s="27" t="str">
        <f t="shared" si="180"/>
        <v/>
      </c>
      <c r="S1067" t="str">
        <f t="shared" si="178"/>
        <v/>
      </c>
      <c r="AA1067" s="19" t="str">
        <f t="shared" si="172"/>
        <v/>
      </c>
      <c r="AB1067" t="str">
        <f t="shared" si="179"/>
        <v/>
      </c>
    </row>
    <row r="1068" spans="8:28" x14ac:dyDescent="0.3">
      <c r="H1068" s="19" t="str">
        <f t="shared" si="173"/>
        <v/>
      </c>
      <c r="I1068" s="19" t="str">
        <f t="shared" si="174"/>
        <v/>
      </c>
      <c r="J1068" s="27" t="str">
        <f t="shared" si="175"/>
        <v/>
      </c>
      <c r="N1068" s="19" t="str">
        <f t="shared" si="176"/>
        <v/>
      </c>
      <c r="O1068" t="str">
        <f t="shared" si="177"/>
        <v/>
      </c>
      <c r="Q1068" s="27" t="str">
        <f t="shared" si="180"/>
        <v/>
      </c>
      <c r="S1068" t="str">
        <f t="shared" si="178"/>
        <v/>
      </c>
      <c r="AA1068" s="19" t="str">
        <f t="shared" si="172"/>
        <v/>
      </c>
      <c r="AB1068" t="str">
        <f t="shared" si="179"/>
        <v/>
      </c>
    </row>
    <row r="1069" spans="8:28" x14ac:dyDescent="0.3">
      <c r="H1069" s="19" t="str">
        <f t="shared" si="173"/>
        <v/>
      </c>
      <c r="I1069" s="19" t="str">
        <f t="shared" si="174"/>
        <v/>
      </c>
      <c r="J1069" s="27" t="str">
        <f t="shared" si="175"/>
        <v/>
      </c>
      <c r="N1069" s="19" t="str">
        <f t="shared" si="176"/>
        <v/>
      </c>
      <c r="O1069" t="str">
        <f t="shared" si="177"/>
        <v/>
      </c>
      <c r="Q1069" s="27" t="str">
        <f t="shared" si="180"/>
        <v/>
      </c>
      <c r="S1069" t="str">
        <f t="shared" si="178"/>
        <v/>
      </c>
      <c r="AA1069" s="19" t="str">
        <f t="shared" si="172"/>
        <v/>
      </c>
      <c r="AB1069" t="str">
        <f t="shared" si="179"/>
        <v/>
      </c>
    </row>
    <row r="1070" spans="8:28" x14ac:dyDescent="0.3">
      <c r="H1070" s="19" t="str">
        <f t="shared" si="173"/>
        <v/>
      </c>
      <c r="I1070" s="19" t="str">
        <f t="shared" si="174"/>
        <v/>
      </c>
      <c r="J1070" s="27" t="str">
        <f t="shared" si="175"/>
        <v/>
      </c>
      <c r="N1070" s="19" t="str">
        <f t="shared" si="176"/>
        <v/>
      </c>
      <c r="O1070" t="str">
        <f t="shared" si="177"/>
        <v/>
      </c>
      <c r="Q1070" s="27" t="str">
        <f t="shared" si="180"/>
        <v/>
      </c>
      <c r="S1070" t="str">
        <f t="shared" si="178"/>
        <v/>
      </c>
      <c r="AA1070" s="19" t="str">
        <f t="shared" si="172"/>
        <v/>
      </c>
      <c r="AB1070" t="str">
        <f t="shared" si="179"/>
        <v/>
      </c>
    </row>
    <row r="1071" spans="8:28" x14ac:dyDescent="0.3">
      <c r="H1071" s="19" t="str">
        <f t="shared" si="173"/>
        <v/>
      </c>
      <c r="I1071" s="19" t="str">
        <f t="shared" si="174"/>
        <v/>
      </c>
      <c r="J1071" s="27" t="str">
        <f t="shared" si="175"/>
        <v/>
      </c>
      <c r="N1071" s="19" t="str">
        <f t="shared" si="176"/>
        <v/>
      </c>
      <c r="O1071" t="str">
        <f t="shared" si="177"/>
        <v/>
      </c>
      <c r="Q1071" s="27" t="str">
        <f t="shared" si="180"/>
        <v/>
      </c>
      <c r="S1071" t="str">
        <f t="shared" si="178"/>
        <v/>
      </c>
      <c r="AA1071" s="19" t="str">
        <f t="shared" si="172"/>
        <v/>
      </c>
      <c r="AB1071" t="str">
        <f t="shared" si="179"/>
        <v/>
      </c>
    </row>
    <row r="1072" spans="8:28" x14ac:dyDescent="0.3">
      <c r="H1072" s="19" t="str">
        <f t="shared" si="173"/>
        <v/>
      </c>
      <c r="I1072" s="19" t="str">
        <f t="shared" si="174"/>
        <v/>
      </c>
      <c r="J1072" s="27" t="str">
        <f t="shared" si="175"/>
        <v/>
      </c>
      <c r="N1072" s="19" t="str">
        <f t="shared" si="176"/>
        <v/>
      </c>
      <c r="O1072" t="str">
        <f t="shared" si="177"/>
        <v/>
      </c>
      <c r="Q1072" s="27" t="str">
        <f t="shared" si="180"/>
        <v/>
      </c>
      <c r="S1072" t="str">
        <f t="shared" si="178"/>
        <v/>
      </c>
      <c r="AA1072" s="19" t="str">
        <f t="shared" si="172"/>
        <v/>
      </c>
      <c r="AB1072" t="str">
        <f t="shared" si="179"/>
        <v/>
      </c>
    </row>
    <row r="1073" spans="8:28" x14ac:dyDescent="0.3">
      <c r="H1073" s="19" t="str">
        <f t="shared" si="173"/>
        <v/>
      </c>
      <c r="I1073" s="19" t="str">
        <f t="shared" si="174"/>
        <v/>
      </c>
      <c r="J1073" s="27" t="str">
        <f t="shared" si="175"/>
        <v/>
      </c>
      <c r="N1073" s="19" t="str">
        <f t="shared" si="176"/>
        <v/>
      </c>
      <c r="O1073" t="str">
        <f t="shared" si="177"/>
        <v/>
      </c>
      <c r="Q1073" s="27" t="str">
        <f t="shared" si="180"/>
        <v/>
      </c>
      <c r="S1073" t="str">
        <f t="shared" si="178"/>
        <v/>
      </c>
      <c r="AA1073" s="19" t="str">
        <f t="shared" si="172"/>
        <v/>
      </c>
      <c r="AB1073" t="str">
        <f t="shared" si="179"/>
        <v/>
      </c>
    </row>
    <row r="1074" spans="8:28" x14ac:dyDescent="0.3">
      <c r="H1074" s="19" t="str">
        <f t="shared" si="173"/>
        <v/>
      </c>
      <c r="I1074" s="19" t="str">
        <f t="shared" si="174"/>
        <v/>
      </c>
      <c r="J1074" s="27" t="str">
        <f t="shared" si="175"/>
        <v/>
      </c>
      <c r="N1074" s="19" t="str">
        <f t="shared" si="176"/>
        <v/>
      </c>
      <c r="O1074" t="str">
        <f t="shared" si="177"/>
        <v/>
      </c>
      <c r="Q1074" s="27" t="str">
        <f t="shared" si="180"/>
        <v/>
      </c>
      <c r="S1074" t="str">
        <f t="shared" si="178"/>
        <v/>
      </c>
      <c r="AA1074" s="19" t="str">
        <f t="shared" si="172"/>
        <v/>
      </c>
      <c r="AB1074" t="str">
        <f t="shared" si="179"/>
        <v/>
      </c>
    </row>
    <row r="1075" spans="8:28" x14ac:dyDescent="0.3">
      <c r="H1075" s="19" t="str">
        <f t="shared" si="173"/>
        <v/>
      </c>
      <c r="I1075" s="19" t="str">
        <f t="shared" si="174"/>
        <v/>
      </c>
      <c r="J1075" s="27" t="str">
        <f t="shared" si="175"/>
        <v/>
      </c>
      <c r="N1075" s="19" t="str">
        <f t="shared" si="176"/>
        <v/>
      </c>
      <c r="O1075" t="str">
        <f t="shared" si="177"/>
        <v/>
      </c>
      <c r="Q1075" s="27" t="str">
        <f t="shared" si="180"/>
        <v/>
      </c>
      <c r="S1075" t="str">
        <f t="shared" si="178"/>
        <v/>
      </c>
      <c r="AA1075" s="19" t="str">
        <f t="shared" si="172"/>
        <v/>
      </c>
      <c r="AB1075" t="str">
        <f t="shared" si="179"/>
        <v/>
      </c>
    </row>
    <row r="1076" spans="8:28" x14ac:dyDescent="0.3">
      <c r="H1076" s="19" t="str">
        <f t="shared" si="173"/>
        <v/>
      </c>
      <c r="I1076" s="19" t="str">
        <f t="shared" si="174"/>
        <v/>
      </c>
      <c r="J1076" s="27" t="str">
        <f t="shared" si="175"/>
        <v/>
      </c>
      <c r="N1076" s="19" t="str">
        <f t="shared" si="176"/>
        <v/>
      </c>
      <c r="O1076" t="str">
        <f t="shared" si="177"/>
        <v/>
      </c>
      <c r="Q1076" s="27" t="str">
        <f t="shared" si="180"/>
        <v/>
      </c>
      <c r="S1076" t="str">
        <f t="shared" si="178"/>
        <v/>
      </c>
      <c r="AA1076" s="19" t="str">
        <f t="shared" si="172"/>
        <v/>
      </c>
      <c r="AB1076" t="str">
        <f t="shared" si="179"/>
        <v/>
      </c>
    </row>
    <row r="1077" spans="8:28" x14ac:dyDescent="0.3">
      <c r="H1077" s="19" t="str">
        <f t="shared" si="173"/>
        <v/>
      </c>
      <c r="I1077" s="19" t="str">
        <f t="shared" si="174"/>
        <v/>
      </c>
      <c r="J1077" s="27" t="str">
        <f t="shared" si="175"/>
        <v/>
      </c>
      <c r="N1077" s="19" t="str">
        <f t="shared" si="176"/>
        <v/>
      </c>
      <c r="O1077" t="str">
        <f t="shared" si="177"/>
        <v/>
      </c>
      <c r="Q1077" s="27" t="str">
        <f t="shared" si="180"/>
        <v/>
      </c>
      <c r="S1077" t="str">
        <f t="shared" si="178"/>
        <v/>
      </c>
      <c r="AA1077" s="19" t="str">
        <f t="shared" si="172"/>
        <v/>
      </c>
      <c r="AB1077" t="str">
        <f t="shared" si="179"/>
        <v/>
      </c>
    </row>
    <row r="1078" spans="8:28" x14ac:dyDescent="0.3">
      <c r="H1078" s="19" t="str">
        <f t="shared" si="173"/>
        <v/>
      </c>
      <c r="I1078" s="19" t="str">
        <f t="shared" si="174"/>
        <v/>
      </c>
      <c r="J1078" s="27" t="str">
        <f t="shared" si="175"/>
        <v/>
      </c>
      <c r="N1078" s="19" t="str">
        <f t="shared" si="176"/>
        <v/>
      </c>
      <c r="O1078" t="str">
        <f t="shared" si="177"/>
        <v/>
      </c>
      <c r="Q1078" s="27" t="str">
        <f t="shared" si="180"/>
        <v/>
      </c>
      <c r="S1078" t="str">
        <f t="shared" si="178"/>
        <v/>
      </c>
      <c r="AA1078" s="19" t="str">
        <f t="shared" si="172"/>
        <v/>
      </c>
      <c r="AB1078" t="str">
        <f t="shared" si="179"/>
        <v/>
      </c>
    </row>
    <row r="1079" spans="8:28" x14ac:dyDescent="0.3">
      <c r="H1079" s="19" t="str">
        <f t="shared" si="173"/>
        <v/>
      </c>
      <c r="I1079" s="19" t="str">
        <f t="shared" si="174"/>
        <v/>
      </c>
      <c r="J1079" s="27" t="str">
        <f t="shared" si="175"/>
        <v/>
      </c>
      <c r="N1079" s="19" t="str">
        <f t="shared" si="176"/>
        <v/>
      </c>
      <c r="O1079" t="str">
        <f t="shared" si="177"/>
        <v/>
      </c>
      <c r="Q1079" s="27" t="str">
        <f t="shared" si="180"/>
        <v/>
      </c>
      <c r="S1079" t="str">
        <f t="shared" si="178"/>
        <v/>
      </c>
      <c r="AA1079" s="19" t="str">
        <f t="shared" si="172"/>
        <v/>
      </c>
      <c r="AB1079" t="str">
        <f t="shared" si="179"/>
        <v/>
      </c>
    </row>
    <row r="1080" spans="8:28" x14ac:dyDescent="0.3">
      <c r="H1080" s="19" t="str">
        <f t="shared" si="173"/>
        <v/>
      </c>
      <c r="I1080" s="19" t="str">
        <f t="shared" si="174"/>
        <v/>
      </c>
      <c r="J1080" s="27" t="str">
        <f t="shared" si="175"/>
        <v/>
      </c>
      <c r="N1080" s="19" t="str">
        <f t="shared" si="176"/>
        <v/>
      </c>
      <c r="O1080" t="str">
        <f t="shared" si="177"/>
        <v/>
      </c>
      <c r="Q1080" s="27" t="str">
        <f t="shared" si="180"/>
        <v/>
      </c>
      <c r="S1080" t="str">
        <f t="shared" si="178"/>
        <v/>
      </c>
      <c r="AA1080" s="19" t="str">
        <f t="shared" ref="AA1080:AA1143" si="181">+IF(Y1080="","",AA1079+1)</f>
        <v/>
      </c>
      <c r="AB1080" t="str">
        <f t="shared" si="179"/>
        <v/>
      </c>
    </row>
    <row r="1081" spans="8:28" x14ac:dyDescent="0.3">
      <c r="H1081" s="19" t="str">
        <f t="shared" si="173"/>
        <v/>
      </c>
      <c r="I1081" s="19" t="str">
        <f t="shared" si="174"/>
        <v/>
      </c>
      <c r="J1081" s="27" t="str">
        <f t="shared" si="175"/>
        <v/>
      </c>
      <c r="N1081" s="19" t="str">
        <f t="shared" si="176"/>
        <v/>
      </c>
      <c r="O1081" t="str">
        <f t="shared" si="177"/>
        <v/>
      </c>
      <c r="Q1081" s="27" t="str">
        <f t="shared" si="180"/>
        <v/>
      </c>
      <c r="S1081" t="str">
        <f t="shared" si="178"/>
        <v/>
      </c>
      <c r="AA1081" s="19" t="str">
        <f t="shared" si="181"/>
        <v/>
      </c>
      <c r="AB1081" t="str">
        <f t="shared" si="179"/>
        <v/>
      </c>
    </row>
    <row r="1082" spans="8:28" x14ac:dyDescent="0.3">
      <c r="H1082" s="19" t="str">
        <f t="shared" si="173"/>
        <v/>
      </c>
      <c r="I1082" s="19" t="str">
        <f t="shared" si="174"/>
        <v/>
      </c>
      <c r="J1082" s="27" t="str">
        <f t="shared" si="175"/>
        <v/>
      </c>
      <c r="N1082" s="19" t="str">
        <f t="shared" si="176"/>
        <v/>
      </c>
      <c r="O1082" t="str">
        <f t="shared" si="177"/>
        <v/>
      </c>
      <c r="Q1082" s="27" t="str">
        <f t="shared" si="180"/>
        <v/>
      </c>
      <c r="S1082" t="str">
        <f t="shared" si="178"/>
        <v/>
      </c>
      <c r="AA1082" s="19" t="str">
        <f t="shared" si="181"/>
        <v/>
      </c>
      <c r="AB1082" t="str">
        <f t="shared" si="179"/>
        <v/>
      </c>
    </row>
    <row r="1083" spans="8:28" x14ac:dyDescent="0.3">
      <c r="H1083" s="19" t="str">
        <f t="shared" si="173"/>
        <v/>
      </c>
      <c r="I1083" s="19" t="str">
        <f t="shared" si="174"/>
        <v/>
      </c>
      <c r="J1083" s="27" t="str">
        <f t="shared" si="175"/>
        <v/>
      </c>
      <c r="N1083" s="19" t="str">
        <f t="shared" si="176"/>
        <v/>
      </c>
      <c r="O1083" t="str">
        <f t="shared" si="177"/>
        <v/>
      </c>
      <c r="Q1083" s="27" t="str">
        <f t="shared" si="180"/>
        <v/>
      </c>
      <c r="S1083" t="str">
        <f t="shared" si="178"/>
        <v/>
      </c>
      <c r="AA1083" s="19" t="str">
        <f t="shared" si="181"/>
        <v/>
      </c>
      <c r="AB1083" t="str">
        <f t="shared" si="179"/>
        <v/>
      </c>
    </row>
    <row r="1084" spans="8:28" x14ac:dyDescent="0.3">
      <c r="H1084" s="19" t="str">
        <f t="shared" si="173"/>
        <v/>
      </c>
      <c r="I1084" s="19" t="str">
        <f t="shared" si="174"/>
        <v/>
      </c>
      <c r="J1084" s="27" t="str">
        <f t="shared" si="175"/>
        <v/>
      </c>
      <c r="N1084" s="19" t="str">
        <f t="shared" si="176"/>
        <v/>
      </c>
      <c r="O1084" t="str">
        <f t="shared" si="177"/>
        <v/>
      </c>
      <c r="Q1084" s="27" t="str">
        <f t="shared" si="180"/>
        <v/>
      </c>
      <c r="S1084" t="str">
        <f t="shared" si="178"/>
        <v/>
      </c>
      <c r="AA1084" s="19" t="str">
        <f t="shared" si="181"/>
        <v/>
      </c>
      <c r="AB1084" t="str">
        <f t="shared" si="179"/>
        <v/>
      </c>
    </row>
    <row r="1085" spans="8:28" x14ac:dyDescent="0.3">
      <c r="H1085" s="19" t="str">
        <f t="shared" si="173"/>
        <v/>
      </c>
      <c r="I1085" s="19" t="str">
        <f t="shared" si="174"/>
        <v/>
      </c>
      <c r="J1085" s="27" t="str">
        <f t="shared" si="175"/>
        <v/>
      </c>
      <c r="N1085" s="19" t="str">
        <f t="shared" si="176"/>
        <v/>
      </c>
      <c r="O1085" t="str">
        <f t="shared" si="177"/>
        <v/>
      </c>
      <c r="Q1085" s="27" t="str">
        <f t="shared" si="180"/>
        <v/>
      </c>
      <c r="S1085" t="str">
        <f t="shared" si="178"/>
        <v/>
      </c>
      <c r="AA1085" s="19" t="str">
        <f t="shared" si="181"/>
        <v/>
      </c>
      <c r="AB1085" t="str">
        <f t="shared" si="179"/>
        <v/>
      </c>
    </row>
    <row r="1086" spans="8:28" x14ac:dyDescent="0.3">
      <c r="H1086" s="19" t="str">
        <f t="shared" si="173"/>
        <v/>
      </c>
      <c r="I1086" s="19" t="str">
        <f t="shared" si="174"/>
        <v/>
      </c>
      <c r="J1086" s="27" t="str">
        <f t="shared" si="175"/>
        <v/>
      </c>
      <c r="N1086" s="19" t="str">
        <f t="shared" si="176"/>
        <v/>
      </c>
      <c r="O1086" t="str">
        <f t="shared" si="177"/>
        <v/>
      </c>
      <c r="Q1086" s="27" t="str">
        <f t="shared" si="180"/>
        <v/>
      </c>
      <c r="S1086" t="str">
        <f t="shared" si="178"/>
        <v/>
      </c>
      <c r="AA1086" s="19" t="str">
        <f t="shared" si="181"/>
        <v/>
      </c>
      <c r="AB1086" t="str">
        <f t="shared" si="179"/>
        <v/>
      </c>
    </row>
    <row r="1087" spans="8:28" x14ac:dyDescent="0.3">
      <c r="H1087" s="19" t="str">
        <f t="shared" si="173"/>
        <v/>
      </c>
      <c r="I1087" s="19" t="str">
        <f t="shared" si="174"/>
        <v/>
      </c>
      <c r="J1087" s="27" t="str">
        <f t="shared" si="175"/>
        <v/>
      </c>
      <c r="N1087" s="19" t="str">
        <f t="shared" si="176"/>
        <v/>
      </c>
      <c r="O1087" t="str">
        <f t="shared" si="177"/>
        <v/>
      </c>
      <c r="Q1087" s="27" t="str">
        <f t="shared" si="180"/>
        <v/>
      </c>
      <c r="S1087" t="str">
        <f t="shared" si="178"/>
        <v/>
      </c>
      <c r="AA1087" s="19" t="str">
        <f t="shared" si="181"/>
        <v/>
      </c>
      <c r="AB1087" t="str">
        <f t="shared" si="179"/>
        <v/>
      </c>
    </row>
    <row r="1088" spans="8:28" x14ac:dyDescent="0.3">
      <c r="H1088" s="19" t="str">
        <f t="shared" si="173"/>
        <v/>
      </c>
      <c r="I1088" s="19" t="str">
        <f t="shared" si="174"/>
        <v/>
      </c>
      <c r="J1088" s="27" t="str">
        <f t="shared" si="175"/>
        <v/>
      </c>
      <c r="N1088" s="19" t="str">
        <f t="shared" si="176"/>
        <v/>
      </c>
      <c r="O1088" t="str">
        <f t="shared" si="177"/>
        <v/>
      </c>
      <c r="Q1088" s="27" t="str">
        <f t="shared" si="180"/>
        <v/>
      </c>
      <c r="S1088" t="str">
        <f t="shared" si="178"/>
        <v/>
      </c>
      <c r="AA1088" s="19" t="str">
        <f t="shared" si="181"/>
        <v/>
      </c>
      <c r="AB1088" t="str">
        <f t="shared" si="179"/>
        <v/>
      </c>
    </row>
    <row r="1089" spans="8:28" x14ac:dyDescent="0.3">
      <c r="H1089" s="19" t="str">
        <f t="shared" si="173"/>
        <v/>
      </c>
      <c r="I1089" s="19" t="str">
        <f t="shared" si="174"/>
        <v/>
      </c>
      <c r="J1089" s="27" t="str">
        <f t="shared" si="175"/>
        <v/>
      </c>
      <c r="N1089" s="19" t="str">
        <f t="shared" si="176"/>
        <v/>
      </c>
      <c r="O1089" t="str">
        <f t="shared" si="177"/>
        <v/>
      </c>
      <c r="Q1089" s="27" t="str">
        <f t="shared" si="180"/>
        <v/>
      </c>
      <c r="S1089" t="str">
        <f t="shared" si="178"/>
        <v/>
      </c>
      <c r="AA1089" s="19" t="str">
        <f t="shared" si="181"/>
        <v/>
      </c>
      <c r="AB1089" t="str">
        <f t="shared" si="179"/>
        <v/>
      </c>
    </row>
    <row r="1090" spans="8:28" x14ac:dyDescent="0.3">
      <c r="H1090" s="19" t="str">
        <f t="shared" si="173"/>
        <v/>
      </c>
      <c r="I1090" s="19" t="str">
        <f t="shared" si="174"/>
        <v/>
      </c>
      <c r="J1090" s="27" t="str">
        <f t="shared" si="175"/>
        <v/>
      </c>
      <c r="N1090" s="19" t="str">
        <f t="shared" si="176"/>
        <v/>
      </c>
      <c r="O1090" t="str">
        <f t="shared" si="177"/>
        <v/>
      </c>
      <c r="Q1090" s="27" t="str">
        <f t="shared" si="180"/>
        <v/>
      </c>
      <c r="S1090" t="str">
        <f t="shared" si="178"/>
        <v/>
      </c>
      <c r="AA1090" s="19" t="str">
        <f t="shared" si="181"/>
        <v/>
      </c>
      <c r="AB1090" t="str">
        <f t="shared" si="179"/>
        <v/>
      </c>
    </row>
    <row r="1091" spans="8:28" x14ac:dyDescent="0.3">
      <c r="H1091" s="19" t="str">
        <f t="shared" si="173"/>
        <v/>
      </c>
      <c r="I1091" s="19" t="str">
        <f t="shared" si="174"/>
        <v/>
      </c>
      <c r="J1091" s="27" t="str">
        <f t="shared" si="175"/>
        <v/>
      </c>
      <c r="N1091" s="19" t="str">
        <f t="shared" si="176"/>
        <v/>
      </c>
      <c r="O1091" t="str">
        <f t="shared" si="177"/>
        <v/>
      </c>
      <c r="Q1091" s="27" t="str">
        <f t="shared" si="180"/>
        <v/>
      </c>
      <c r="S1091" t="str">
        <f t="shared" si="178"/>
        <v/>
      </c>
      <c r="AA1091" s="19" t="str">
        <f t="shared" si="181"/>
        <v/>
      </c>
      <c r="AB1091" t="str">
        <f t="shared" si="179"/>
        <v/>
      </c>
    </row>
    <row r="1092" spans="8:28" x14ac:dyDescent="0.3">
      <c r="H1092" s="19" t="str">
        <f t="shared" si="173"/>
        <v/>
      </c>
      <c r="I1092" s="19" t="str">
        <f t="shared" si="174"/>
        <v/>
      </c>
      <c r="J1092" s="27" t="str">
        <f t="shared" si="175"/>
        <v/>
      </c>
      <c r="N1092" s="19" t="str">
        <f t="shared" si="176"/>
        <v/>
      </c>
      <c r="O1092" t="str">
        <f t="shared" si="177"/>
        <v/>
      </c>
      <c r="Q1092" s="27" t="str">
        <f t="shared" si="180"/>
        <v/>
      </c>
      <c r="S1092" t="str">
        <f t="shared" si="178"/>
        <v/>
      </c>
      <c r="AA1092" s="19" t="str">
        <f t="shared" si="181"/>
        <v/>
      </c>
      <c r="AB1092" t="str">
        <f t="shared" si="179"/>
        <v/>
      </c>
    </row>
    <row r="1093" spans="8:28" x14ac:dyDescent="0.3">
      <c r="H1093" s="19" t="str">
        <f t="shared" ref="H1093:H1156" si="182">+IF(G1093="","",H1092+1)</f>
        <v/>
      </c>
      <c r="I1093" s="19" t="str">
        <f t="shared" ref="I1093:I1156" si="183">+IF(H1093="","",I1092+1)</f>
        <v/>
      </c>
      <c r="J1093" s="27" t="str">
        <f t="shared" ref="J1093:J1156" si="184">+IF(G1093="","","T-"&amp;VLOOKUP(H1093,$A$4:$C$46,2,0)+I1093-1)</f>
        <v/>
      </c>
      <c r="N1093" s="19" t="str">
        <f t="shared" ref="N1093:N1156" si="185">+IF(L1093="","",N1092+1)</f>
        <v/>
      </c>
      <c r="O1093" t="str">
        <f t="shared" ref="O1093:O1156" si="186">+IF(L1093="","","C-"&amp;VLOOKUP(M1093,$A$4:$C$495,2,0)+N1093)</f>
        <v/>
      </c>
      <c r="Q1093" s="27" t="str">
        <f t="shared" si="180"/>
        <v/>
      </c>
      <c r="S1093" t="str">
        <f t="shared" ref="S1093:S1156" si="187">+Q1093</f>
        <v/>
      </c>
      <c r="AA1093" s="19" t="str">
        <f t="shared" si="181"/>
        <v/>
      </c>
      <c r="AB1093" t="str">
        <f t="shared" ref="AB1093:AB1156" si="188">+IF(Y1093="","","M-"&amp;VLOOKUP(Z1093,$A$4:$C$390,2,0)&amp;AA1093)</f>
        <v/>
      </c>
    </row>
    <row r="1094" spans="8:28" x14ac:dyDescent="0.3">
      <c r="H1094" s="19" t="str">
        <f t="shared" si="182"/>
        <v/>
      </c>
      <c r="I1094" s="19" t="str">
        <f t="shared" si="183"/>
        <v/>
      </c>
      <c r="J1094" s="27" t="str">
        <f t="shared" si="184"/>
        <v/>
      </c>
      <c r="N1094" s="19" t="str">
        <f t="shared" si="185"/>
        <v/>
      </c>
      <c r="O1094" t="str">
        <f t="shared" si="186"/>
        <v/>
      </c>
      <c r="Q1094" s="27" t="str">
        <f t="shared" ref="Q1094:Q1157" si="189">++IF(R1094="","",Q1093+1)</f>
        <v/>
      </c>
      <c r="S1094" t="str">
        <f t="shared" si="187"/>
        <v/>
      </c>
      <c r="AA1094" s="19" t="str">
        <f t="shared" si="181"/>
        <v/>
      </c>
      <c r="AB1094" t="str">
        <f t="shared" si="188"/>
        <v/>
      </c>
    </row>
    <row r="1095" spans="8:28" x14ac:dyDescent="0.3">
      <c r="H1095" s="19" t="str">
        <f t="shared" si="182"/>
        <v/>
      </c>
      <c r="I1095" s="19" t="str">
        <f t="shared" si="183"/>
        <v/>
      </c>
      <c r="J1095" s="27" t="str">
        <f t="shared" si="184"/>
        <v/>
      </c>
      <c r="N1095" s="19" t="str">
        <f t="shared" si="185"/>
        <v/>
      </c>
      <c r="O1095" t="str">
        <f t="shared" si="186"/>
        <v/>
      </c>
      <c r="Q1095" s="27" t="str">
        <f t="shared" si="189"/>
        <v/>
      </c>
      <c r="S1095" t="str">
        <f t="shared" si="187"/>
        <v/>
      </c>
      <c r="AA1095" s="19" t="str">
        <f t="shared" si="181"/>
        <v/>
      </c>
      <c r="AB1095" t="str">
        <f t="shared" si="188"/>
        <v/>
      </c>
    </row>
    <row r="1096" spans="8:28" x14ac:dyDescent="0.3">
      <c r="H1096" s="19" t="str">
        <f t="shared" si="182"/>
        <v/>
      </c>
      <c r="I1096" s="19" t="str">
        <f t="shared" si="183"/>
        <v/>
      </c>
      <c r="J1096" s="27" t="str">
        <f t="shared" si="184"/>
        <v/>
      </c>
      <c r="N1096" s="19" t="str">
        <f t="shared" si="185"/>
        <v/>
      </c>
      <c r="O1096" t="str">
        <f t="shared" si="186"/>
        <v/>
      </c>
      <c r="Q1096" s="27" t="str">
        <f t="shared" si="189"/>
        <v/>
      </c>
      <c r="S1096" t="str">
        <f t="shared" si="187"/>
        <v/>
      </c>
      <c r="AA1096" s="19" t="str">
        <f t="shared" si="181"/>
        <v/>
      </c>
      <c r="AB1096" t="str">
        <f t="shared" si="188"/>
        <v/>
      </c>
    </row>
    <row r="1097" spans="8:28" x14ac:dyDescent="0.3">
      <c r="H1097" s="19" t="str">
        <f t="shared" si="182"/>
        <v/>
      </c>
      <c r="I1097" s="19" t="str">
        <f t="shared" si="183"/>
        <v/>
      </c>
      <c r="J1097" s="27" t="str">
        <f t="shared" si="184"/>
        <v/>
      </c>
      <c r="N1097" s="19" t="str">
        <f t="shared" si="185"/>
        <v/>
      </c>
      <c r="O1097" t="str">
        <f t="shared" si="186"/>
        <v/>
      </c>
      <c r="Q1097" s="27" t="str">
        <f t="shared" si="189"/>
        <v/>
      </c>
      <c r="S1097" t="str">
        <f t="shared" si="187"/>
        <v/>
      </c>
      <c r="AA1097" s="19" t="str">
        <f t="shared" si="181"/>
        <v/>
      </c>
      <c r="AB1097" t="str">
        <f t="shared" si="188"/>
        <v/>
      </c>
    </row>
    <row r="1098" spans="8:28" x14ac:dyDescent="0.3">
      <c r="H1098" s="19" t="str">
        <f t="shared" si="182"/>
        <v/>
      </c>
      <c r="I1098" s="19" t="str">
        <f t="shared" si="183"/>
        <v/>
      </c>
      <c r="J1098" s="27" t="str">
        <f t="shared" si="184"/>
        <v/>
      </c>
      <c r="N1098" s="19" t="str">
        <f t="shared" si="185"/>
        <v/>
      </c>
      <c r="O1098" t="str">
        <f t="shared" si="186"/>
        <v/>
      </c>
      <c r="Q1098" s="27" t="str">
        <f t="shared" si="189"/>
        <v/>
      </c>
      <c r="S1098" t="str">
        <f t="shared" si="187"/>
        <v/>
      </c>
      <c r="AA1098" s="19" t="str">
        <f t="shared" si="181"/>
        <v/>
      </c>
      <c r="AB1098" t="str">
        <f t="shared" si="188"/>
        <v/>
      </c>
    </row>
    <row r="1099" spans="8:28" x14ac:dyDescent="0.3">
      <c r="H1099" s="19" t="str">
        <f t="shared" si="182"/>
        <v/>
      </c>
      <c r="I1099" s="19" t="str">
        <f t="shared" si="183"/>
        <v/>
      </c>
      <c r="J1099" s="27" t="str">
        <f t="shared" si="184"/>
        <v/>
      </c>
      <c r="N1099" s="19" t="str">
        <f t="shared" si="185"/>
        <v/>
      </c>
      <c r="O1099" t="str">
        <f t="shared" si="186"/>
        <v/>
      </c>
      <c r="Q1099" s="27" t="str">
        <f t="shared" si="189"/>
        <v/>
      </c>
      <c r="S1099" t="str">
        <f t="shared" si="187"/>
        <v/>
      </c>
      <c r="AA1099" s="19" t="str">
        <f t="shared" si="181"/>
        <v/>
      </c>
      <c r="AB1099" t="str">
        <f t="shared" si="188"/>
        <v/>
      </c>
    </row>
    <row r="1100" spans="8:28" x14ac:dyDescent="0.3">
      <c r="H1100" s="19" t="str">
        <f t="shared" si="182"/>
        <v/>
      </c>
      <c r="I1100" s="19" t="str">
        <f t="shared" si="183"/>
        <v/>
      </c>
      <c r="J1100" s="27" t="str">
        <f t="shared" si="184"/>
        <v/>
      </c>
      <c r="N1100" s="19" t="str">
        <f t="shared" si="185"/>
        <v/>
      </c>
      <c r="O1100" t="str">
        <f t="shared" si="186"/>
        <v/>
      </c>
      <c r="Q1100" s="27" t="str">
        <f t="shared" si="189"/>
        <v/>
      </c>
      <c r="S1100" t="str">
        <f t="shared" si="187"/>
        <v/>
      </c>
      <c r="AA1100" s="19" t="str">
        <f t="shared" si="181"/>
        <v/>
      </c>
      <c r="AB1100" t="str">
        <f t="shared" si="188"/>
        <v/>
      </c>
    </row>
    <row r="1101" spans="8:28" x14ac:dyDescent="0.3">
      <c r="H1101" s="19" t="str">
        <f t="shared" si="182"/>
        <v/>
      </c>
      <c r="I1101" s="19" t="str">
        <f t="shared" si="183"/>
        <v/>
      </c>
      <c r="J1101" s="27" t="str">
        <f t="shared" si="184"/>
        <v/>
      </c>
      <c r="N1101" s="19" t="str">
        <f t="shared" si="185"/>
        <v/>
      </c>
      <c r="O1101" t="str">
        <f t="shared" si="186"/>
        <v/>
      </c>
      <c r="Q1101" s="27" t="str">
        <f t="shared" si="189"/>
        <v/>
      </c>
      <c r="S1101" t="str">
        <f t="shared" si="187"/>
        <v/>
      </c>
      <c r="AA1101" s="19" t="str">
        <f t="shared" si="181"/>
        <v/>
      </c>
      <c r="AB1101" t="str">
        <f t="shared" si="188"/>
        <v/>
      </c>
    </row>
    <row r="1102" spans="8:28" x14ac:dyDescent="0.3">
      <c r="H1102" s="19" t="str">
        <f t="shared" si="182"/>
        <v/>
      </c>
      <c r="I1102" s="19" t="str">
        <f t="shared" si="183"/>
        <v/>
      </c>
      <c r="J1102" s="27" t="str">
        <f t="shared" si="184"/>
        <v/>
      </c>
      <c r="N1102" s="19" t="str">
        <f t="shared" si="185"/>
        <v/>
      </c>
      <c r="O1102" t="str">
        <f t="shared" si="186"/>
        <v/>
      </c>
      <c r="Q1102" s="27" t="str">
        <f t="shared" si="189"/>
        <v/>
      </c>
      <c r="S1102" t="str">
        <f t="shared" si="187"/>
        <v/>
      </c>
      <c r="AA1102" s="19" t="str">
        <f t="shared" si="181"/>
        <v/>
      </c>
      <c r="AB1102" t="str">
        <f t="shared" si="188"/>
        <v/>
      </c>
    </row>
    <row r="1103" spans="8:28" x14ac:dyDescent="0.3">
      <c r="H1103" s="19" t="str">
        <f t="shared" si="182"/>
        <v/>
      </c>
      <c r="I1103" s="19" t="str">
        <f t="shared" si="183"/>
        <v/>
      </c>
      <c r="J1103" s="27" t="str">
        <f t="shared" si="184"/>
        <v/>
      </c>
      <c r="N1103" s="19" t="str">
        <f t="shared" si="185"/>
        <v/>
      </c>
      <c r="O1103" t="str">
        <f t="shared" si="186"/>
        <v/>
      </c>
      <c r="Q1103" s="27" t="str">
        <f t="shared" si="189"/>
        <v/>
      </c>
      <c r="S1103" t="str">
        <f t="shared" si="187"/>
        <v/>
      </c>
      <c r="AA1103" s="19" t="str">
        <f t="shared" si="181"/>
        <v/>
      </c>
      <c r="AB1103" t="str">
        <f t="shared" si="188"/>
        <v/>
      </c>
    </row>
    <row r="1104" spans="8:28" x14ac:dyDescent="0.3">
      <c r="H1104" s="19" t="str">
        <f t="shared" si="182"/>
        <v/>
      </c>
      <c r="I1104" s="19" t="str">
        <f t="shared" si="183"/>
        <v/>
      </c>
      <c r="J1104" s="27" t="str">
        <f t="shared" si="184"/>
        <v/>
      </c>
      <c r="N1104" s="19" t="str">
        <f t="shared" si="185"/>
        <v/>
      </c>
      <c r="O1104" t="str">
        <f t="shared" si="186"/>
        <v/>
      </c>
      <c r="Q1104" s="27" t="str">
        <f t="shared" si="189"/>
        <v/>
      </c>
      <c r="S1104" t="str">
        <f t="shared" si="187"/>
        <v/>
      </c>
      <c r="AA1104" s="19" t="str">
        <f t="shared" si="181"/>
        <v/>
      </c>
      <c r="AB1104" t="str">
        <f t="shared" si="188"/>
        <v/>
      </c>
    </row>
    <row r="1105" spans="8:28" x14ac:dyDescent="0.3">
      <c r="H1105" s="19" t="str">
        <f t="shared" si="182"/>
        <v/>
      </c>
      <c r="I1105" s="19" t="str">
        <f t="shared" si="183"/>
        <v/>
      </c>
      <c r="J1105" s="27" t="str">
        <f t="shared" si="184"/>
        <v/>
      </c>
      <c r="N1105" s="19" t="str">
        <f t="shared" si="185"/>
        <v/>
      </c>
      <c r="O1105" t="str">
        <f t="shared" si="186"/>
        <v/>
      </c>
      <c r="Q1105" s="27" t="str">
        <f t="shared" si="189"/>
        <v/>
      </c>
      <c r="S1105" t="str">
        <f t="shared" si="187"/>
        <v/>
      </c>
      <c r="AA1105" s="19" t="str">
        <f t="shared" si="181"/>
        <v/>
      </c>
      <c r="AB1105" t="str">
        <f t="shared" si="188"/>
        <v/>
      </c>
    </row>
    <row r="1106" spans="8:28" x14ac:dyDescent="0.3">
      <c r="H1106" s="19" t="str">
        <f t="shared" si="182"/>
        <v/>
      </c>
      <c r="I1106" s="19" t="str">
        <f t="shared" si="183"/>
        <v/>
      </c>
      <c r="J1106" s="27" t="str">
        <f t="shared" si="184"/>
        <v/>
      </c>
      <c r="N1106" s="19" t="str">
        <f t="shared" si="185"/>
        <v/>
      </c>
      <c r="O1106" t="str">
        <f t="shared" si="186"/>
        <v/>
      </c>
      <c r="Q1106" s="27" t="str">
        <f t="shared" si="189"/>
        <v/>
      </c>
      <c r="S1106" t="str">
        <f t="shared" si="187"/>
        <v/>
      </c>
      <c r="AA1106" s="19" t="str">
        <f t="shared" si="181"/>
        <v/>
      </c>
      <c r="AB1106" t="str">
        <f t="shared" si="188"/>
        <v/>
      </c>
    </row>
    <row r="1107" spans="8:28" x14ac:dyDescent="0.3">
      <c r="H1107" s="19" t="str">
        <f t="shared" si="182"/>
        <v/>
      </c>
      <c r="I1107" s="19" t="str">
        <f t="shared" si="183"/>
        <v/>
      </c>
      <c r="J1107" s="27" t="str">
        <f t="shared" si="184"/>
        <v/>
      </c>
      <c r="N1107" s="19" t="str">
        <f t="shared" si="185"/>
        <v/>
      </c>
      <c r="O1107" t="str">
        <f t="shared" si="186"/>
        <v/>
      </c>
      <c r="Q1107" s="27" t="str">
        <f t="shared" si="189"/>
        <v/>
      </c>
      <c r="S1107" t="str">
        <f t="shared" si="187"/>
        <v/>
      </c>
      <c r="AA1107" s="19" t="str">
        <f t="shared" si="181"/>
        <v/>
      </c>
      <c r="AB1107" t="str">
        <f t="shared" si="188"/>
        <v/>
      </c>
    </row>
    <row r="1108" spans="8:28" x14ac:dyDescent="0.3">
      <c r="H1108" s="19" t="str">
        <f t="shared" si="182"/>
        <v/>
      </c>
      <c r="I1108" s="19" t="str">
        <f t="shared" si="183"/>
        <v/>
      </c>
      <c r="J1108" s="27" t="str">
        <f t="shared" si="184"/>
        <v/>
      </c>
      <c r="N1108" s="19" t="str">
        <f t="shared" si="185"/>
        <v/>
      </c>
      <c r="O1108" t="str">
        <f t="shared" si="186"/>
        <v/>
      </c>
      <c r="Q1108" s="27" t="str">
        <f t="shared" si="189"/>
        <v/>
      </c>
      <c r="S1108" t="str">
        <f t="shared" si="187"/>
        <v/>
      </c>
      <c r="AA1108" s="19" t="str">
        <f t="shared" si="181"/>
        <v/>
      </c>
      <c r="AB1108" t="str">
        <f t="shared" si="188"/>
        <v/>
      </c>
    </row>
    <row r="1109" spans="8:28" x14ac:dyDescent="0.3">
      <c r="H1109" s="19" t="str">
        <f t="shared" si="182"/>
        <v/>
      </c>
      <c r="I1109" s="19" t="str">
        <f t="shared" si="183"/>
        <v/>
      </c>
      <c r="J1109" s="27" t="str">
        <f t="shared" si="184"/>
        <v/>
      </c>
      <c r="N1109" s="19" t="str">
        <f t="shared" si="185"/>
        <v/>
      </c>
      <c r="O1109" t="str">
        <f t="shared" si="186"/>
        <v/>
      </c>
      <c r="Q1109" s="27" t="str">
        <f t="shared" si="189"/>
        <v/>
      </c>
      <c r="S1109" t="str">
        <f t="shared" si="187"/>
        <v/>
      </c>
      <c r="AA1109" s="19" t="str">
        <f t="shared" si="181"/>
        <v/>
      </c>
      <c r="AB1109" t="str">
        <f t="shared" si="188"/>
        <v/>
      </c>
    </row>
    <row r="1110" spans="8:28" x14ac:dyDescent="0.3">
      <c r="H1110" s="19" t="str">
        <f t="shared" si="182"/>
        <v/>
      </c>
      <c r="I1110" s="19" t="str">
        <f t="shared" si="183"/>
        <v/>
      </c>
      <c r="J1110" s="27" t="str">
        <f t="shared" si="184"/>
        <v/>
      </c>
      <c r="N1110" s="19" t="str">
        <f t="shared" si="185"/>
        <v/>
      </c>
      <c r="O1110" t="str">
        <f t="shared" si="186"/>
        <v/>
      </c>
      <c r="Q1110" s="27" t="str">
        <f t="shared" si="189"/>
        <v/>
      </c>
      <c r="S1110" t="str">
        <f t="shared" si="187"/>
        <v/>
      </c>
      <c r="AA1110" s="19" t="str">
        <f t="shared" si="181"/>
        <v/>
      </c>
      <c r="AB1110" t="str">
        <f t="shared" si="188"/>
        <v/>
      </c>
    </row>
    <row r="1111" spans="8:28" x14ac:dyDescent="0.3">
      <c r="H1111" s="19" t="str">
        <f t="shared" si="182"/>
        <v/>
      </c>
      <c r="I1111" s="19" t="str">
        <f t="shared" si="183"/>
        <v/>
      </c>
      <c r="J1111" s="27" t="str">
        <f t="shared" si="184"/>
        <v/>
      </c>
      <c r="N1111" s="19" t="str">
        <f t="shared" si="185"/>
        <v/>
      </c>
      <c r="O1111" t="str">
        <f t="shared" si="186"/>
        <v/>
      </c>
      <c r="Q1111" s="27" t="str">
        <f t="shared" si="189"/>
        <v/>
      </c>
      <c r="S1111" t="str">
        <f t="shared" si="187"/>
        <v/>
      </c>
      <c r="AA1111" s="19" t="str">
        <f t="shared" si="181"/>
        <v/>
      </c>
      <c r="AB1111" t="str">
        <f t="shared" si="188"/>
        <v/>
      </c>
    </row>
    <row r="1112" spans="8:28" x14ac:dyDescent="0.3">
      <c r="H1112" s="19" t="str">
        <f t="shared" si="182"/>
        <v/>
      </c>
      <c r="I1112" s="19" t="str">
        <f t="shared" si="183"/>
        <v/>
      </c>
      <c r="J1112" s="27" t="str">
        <f t="shared" si="184"/>
        <v/>
      </c>
      <c r="N1112" s="19" t="str">
        <f t="shared" si="185"/>
        <v/>
      </c>
      <c r="O1112" t="str">
        <f t="shared" si="186"/>
        <v/>
      </c>
      <c r="Q1112" s="27" t="str">
        <f t="shared" si="189"/>
        <v/>
      </c>
      <c r="S1112" t="str">
        <f t="shared" si="187"/>
        <v/>
      </c>
      <c r="AA1112" s="19" t="str">
        <f t="shared" si="181"/>
        <v/>
      </c>
      <c r="AB1112" t="str">
        <f t="shared" si="188"/>
        <v/>
      </c>
    </row>
    <row r="1113" spans="8:28" x14ac:dyDescent="0.3">
      <c r="H1113" s="19" t="str">
        <f t="shared" si="182"/>
        <v/>
      </c>
      <c r="I1113" s="19" t="str">
        <f t="shared" si="183"/>
        <v/>
      </c>
      <c r="J1113" s="27" t="str">
        <f t="shared" si="184"/>
        <v/>
      </c>
      <c r="N1113" s="19" t="str">
        <f t="shared" si="185"/>
        <v/>
      </c>
      <c r="O1113" t="str">
        <f t="shared" si="186"/>
        <v/>
      </c>
      <c r="Q1113" s="27" t="str">
        <f t="shared" si="189"/>
        <v/>
      </c>
      <c r="S1113" t="str">
        <f t="shared" si="187"/>
        <v/>
      </c>
      <c r="AA1113" s="19" t="str">
        <f t="shared" si="181"/>
        <v/>
      </c>
      <c r="AB1113" t="str">
        <f t="shared" si="188"/>
        <v/>
      </c>
    </row>
    <row r="1114" spans="8:28" x14ac:dyDescent="0.3">
      <c r="H1114" s="19" t="str">
        <f t="shared" si="182"/>
        <v/>
      </c>
      <c r="I1114" s="19" t="str">
        <f t="shared" si="183"/>
        <v/>
      </c>
      <c r="J1114" s="27" t="str">
        <f t="shared" si="184"/>
        <v/>
      </c>
      <c r="N1114" s="19" t="str">
        <f t="shared" si="185"/>
        <v/>
      </c>
      <c r="O1114" t="str">
        <f t="shared" si="186"/>
        <v/>
      </c>
      <c r="Q1114" s="27" t="str">
        <f t="shared" si="189"/>
        <v/>
      </c>
      <c r="S1114" t="str">
        <f t="shared" si="187"/>
        <v/>
      </c>
      <c r="AA1114" s="19" t="str">
        <f t="shared" si="181"/>
        <v/>
      </c>
      <c r="AB1114" t="str">
        <f t="shared" si="188"/>
        <v/>
      </c>
    </row>
    <row r="1115" spans="8:28" x14ac:dyDescent="0.3">
      <c r="H1115" s="19" t="str">
        <f t="shared" si="182"/>
        <v/>
      </c>
      <c r="I1115" s="19" t="str">
        <f t="shared" si="183"/>
        <v/>
      </c>
      <c r="J1115" s="27" t="str">
        <f t="shared" si="184"/>
        <v/>
      </c>
      <c r="N1115" s="19" t="str">
        <f t="shared" si="185"/>
        <v/>
      </c>
      <c r="O1115" t="str">
        <f t="shared" si="186"/>
        <v/>
      </c>
      <c r="Q1115" s="27" t="str">
        <f t="shared" si="189"/>
        <v/>
      </c>
      <c r="S1115" t="str">
        <f t="shared" si="187"/>
        <v/>
      </c>
      <c r="AA1115" s="19" t="str">
        <f t="shared" si="181"/>
        <v/>
      </c>
      <c r="AB1115" t="str">
        <f t="shared" si="188"/>
        <v/>
      </c>
    </row>
    <row r="1116" spans="8:28" x14ac:dyDescent="0.3">
      <c r="H1116" s="19" t="str">
        <f t="shared" si="182"/>
        <v/>
      </c>
      <c r="I1116" s="19" t="str">
        <f t="shared" si="183"/>
        <v/>
      </c>
      <c r="J1116" s="27" t="str">
        <f t="shared" si="184"/>
        <v/>
      </c>
      <c r="N1116" s="19" t="str">
        <f t="shared" si="185"/>
        <v/>
      </c>
      <c r="O1116" t="str">
        <f t="shared" si="186"/>
        <v/>
      </c>
      <c r="Q1116" s="27" t="str">
        <f t="shared" si="189"/>
        <v/>
      </c>
      <c r="S1116" t="str">
        <f t="shared" si="187"/>
        <v/>
      </c>
      <c r="AA1116" s="19" t="str">
        <f t="shared" si="181"/>
        <v/>
      </c>
      <c r="AB1116" t="str">
        <f t="shared" si="188"/>
        <v/>
      </c>
    </row>
    <row r="1117" spans="8:28" x14ac:dyDescent="0.3">
      <c r="H1117" s="19" t="str">
        <f t="shared" si="182"/>
        <v/>
      </c>
      <c r="I1117" s="19" t="str">
        <f t="shared" si="183"/>
        <v/>
      </c>
      <c r="J1117" s="27" t="str">
        <f t="shared" si="184"/>
        <v/>
      </c>
      <c r="N1117" s="19" t="str">
        <f t="shared" si="185"/>
        <v/>
      </c>
      <c r="O1117" t="str">
        <f t="shared" si="186"/>
        <v/>
      </c>
      <c r="Q1117" s="27" t="str">
        <f t="shared" si="189"/>
        <v/>
      </c>
      <c r="S1117" t="str">
        <f t="shared" si="187"/>
        <v/>
      </c>
      <c r="AA1117" s="19" t="str">
        <f t="shared" si="181"/>
        <v/>
      </c>
      <c r="AB1117" t="str">
        <f t="shared" si="188"/>
        <v/>
      </c>
    </row>
    <row r="1118" spans="8:28" x14ac:dyDescent="0.3">
      <c r="H1118" s="19" t="str">
        <f t="shared" si="182"/>
        <v/>
      </c>
      <c r="I1118" s="19" t="str">
        <f t="shared" si="183"/>
        <v/>
      </c>
      <c r="J1118" s="27" t="str">
        <f t="shared" si="184"/>
        <v/>
      </c>
      <c r="N1118" s="19" t="str">
        <f t="shared" si="185"/>
        <v/>
      </c>
      <c r="O1118" t="str">
        <f t="shared" si="186"/>
        <v/>
      </c>
      <c r="Q1118" s="27" t="str">
        <f t="shared" si="189"/>
        <v/>
      </c>
      <c r="S1118" t="str">
        <f t="shared" si="187"/>
        <v/>
      </c>
      <c r="AA1118" s="19" t="str">
        <f t="shared" si="181"/>
        <v/>
      </c>
      <c r="AB1118" t="str">
        <f t="shared" si="188"/>
        <v/>
      </c>
    </row>
    <row r="1119" spans="8:28" x14ac:dyDescent="0.3">
      <c r="H1119" s="19" t="str">
        <f t="shared" si="182"/>
        <v/>
      </c>
      <c r="I1119" s="19" t="str">
        <f t="shared" si="183"/>
        <v/>
      </c>
      <c r="J1119" s="27" t="str">
        <f t="shared" si="184"/>
        <v/>
      </c>
      <c r="N1119" s="19" t="str">
        <f t="shared" si="185"/>
        <v/>
      </c>
      <c r="O1119" t="str">
        <f t="shared" si="186"/>
        <v/>
      </c>
      <c r="Q1119" s="27" t="str">
        <f t="shared" si="189"/>
        <v/>
      </c>
      <c r="S1119" t="str">
        <f t="shared" si="187"/>
        <v/>
      </c>
      <c r="AA1119" s="19" t="str">
        <f t="shared" si="181"/>
        <v/>
      </c>
      <c r="AB1119" t="str">
        <f t="shared" si="188"/>
        <v/>
      </c>
    </row>
    <row r="1120" spans="8:28" x14ac:dyDescent="0.3">
      <c r="H1120" s="19" t="str">
        <f t="shared" si="182"/>
        <v/>
      </c>
      <c r="I1120" s="19" t="str">
        <f t="shared" si="183"/>
        <v/>
      </c>
      <c r="J1120" s="27" t="str">
        <f t="shared" si="184"/>
        <v/>
      </c>
      <c r="N1120" s="19" t="str">
        <f t="shared" si="185"/>
        <v/>
      </c>
      <c r="O1120" t="str">
        <f t="shared" si="186"/>
        <v/>
      </c>
      <c r="Q1120" s="27" t="str">
        <f t="shared" si="189"/>
        <v/>
      </c>
      <c r="S1120" t="str">
        <f t="shared" si="187"/>
        <v/>
      </c>
      <c r="AA1120" s="19" t="str">
        <f t="shared" si="181"/>
        <v/>
      </c>
      <c r="AB1120" t="str">
        <f t="shared" si="188"/>
        <v/>
      </c>
    </row>
    <row r="1121" spans="8:28" x14ac:dyDescent="0.3">
      <c r="H1121" s="19" t="str">
        <f t="shared" si="182"/>
        <v/>
      </c>
      <c r="I1121" s="19" t="str">
        <f t="shared" si="183"/>
        <v/>
      </c>
      <c r="J1121" s="27" t="str">
        <f t="shared" si="184"/>
        <v/>
      </c>
      <c r="N1121" s="19" t="str">
        <f t="shared" si="185"/>
        <v/>
      </c>
      <c r="O1121" t="str">
        <f t="shared" si="186"/>
        <v/>
      </c>
      <c r="Q1121" s="27" t="str">
        <f t="shared" si="189"/>
        <v/>
      </c>
      <c r="S1121" t="str">
        <f t="shared" si="187"/>
        <v/>
      </c>
      <c r="AA1121" s="19" t="str">
        <f t="shared" si="181"/>
        <v/>
      </c>
      <c r="AB1121" t="str">
        <f t="shared" si="188"/>
        <v/>
      </c>
    </row>
    <row r="1122" spans="8:28" x14ac:dyDescent="0.3">
      <c r="H1122" s="19" t="str">
        <f t="shared" si="182"/>
        <v/>
      </c>
      <c r="I1122" s="19" t="str">
        <f t="shared" si="183"/>
        <v/>
      </c>
      <c r="J1122" s="27" t="str">
        <f t="shared" si="184"/>
        <v/>
      </c>
      <c r="N1122" s="19" t="str">
        <f t="shared" si="185"/>
        <v/>
      </c>
      <c r="O1122" t="str">
        <f t="shared" si="186"/>
        <v/>
      </c>
      <c r="Q1122" s="27" t="str">
        <f t="shared" si="189"/>
        <v/>
      </c>
      <c r="S1122" t="str">
        <f t="shared" si="187"/>
        <v/>
      </c>
      <c r="AA1122" s="19" t="str">
        <f t="shared" si="181"/>
        <v/>
      </c>
      <c r="AB1122" t="str">
        <f t="shared" si="188"/>
        <v/>
      </c>
    </row>
    <row r="1123" spans="8:28" x14ac:dyDescent="0.3">
      <c r="H1123" s="19" t="str">
        <f t="shared" si="182"/>
        <v/>
      </c>
      <c r="I1123" s="19" t="str">
        <f t="shared" si="183"/>
        <v/>
      </c>
      <c r="J1123" s="27" t="str">
        <f t="shared" si="184"/>
        <v/>
      </c>
      <c r="N1123" s="19" t="str">
        <f t="shared" si="185"/>
        <v/>
      </c>
      <c r="O1123" t="str">
        <f t="shared" si="186"/>
        <v/>
      </c>
      <c r="Q1123" s="27" t="str">
        <f t="shared" si="189"/>
        <v/>
      </c>
      <c r="S1123" t="str">
        <f t="shared" si="187"/>
        <v/>
      </c>
      <c r="AA1123" s="19" t="str">
        <f t="shared" si="181"/>
        <v/>
      </c>
      <c r="AB1123" t="str">
        <f t="shared" si="188"/>
        <v/>
      </c>
    </row>
    <row r="1124" spans="8:28" x14ac:dyDescent="0.3">
      <c r="H1124" s="19" t="str">
        <f t="shared" si="182"/>
        <v/>
      </c>
      <c r="I1124" s="19" t="str">
        <f t="shared" si="183"/>
        <v/>
      </c>
      <c r="J1124" s="27" t="str">
        <f t="shared" si="184"/>
        <v/>
      </c>
      <c r="N1124" s="19" t="str">
        <f t="shared" si="185"/>
        <v/>
      </c>
      <c r="O1124" t="str">
        <f t="shared" si="186"/>
        <v/>
      </c>
      <c r="Q1124" s="27" t="str">
        <f t="shared" si="189"/>
        <v/>
      </c>
      <c r="S1124" t="str">
        <f t="shared" si="187"/>
        <v/>
      </c>
      <c r="AA1124" s="19" t="str">
        <f t="shared" si="181"/>
        <v/>
      </c>
      <c r="AB1124" t="str">
        <f t="shared" si="188"/>
        <v/>
      </c>
    </row>
    <row r="1125" spans="8:28" x14ac:dyDescent="0.3">
      <c r="H1125" s="19" t="str">
        <f t="shared" si="182"/>
        <v/>
      </c>
      <c r="I1125" s="19" t="str">
        <f t="shared" si="183"/>
        <v/>
      </c>
      <c r="J1125" s="27" t="str">
        <f t="shared" si="184"/>
        <v/>
      </c>
      <c r="N1125" s="19" t="str">
        <f t="shared" si="185"/>
        <v/>
      </c>
      <c r="O1125" t="str">
        <f t="shared" si="186"/>
        <v/>
      </c>
      <c r="Q1125" s="27" t="str">
        <f t="shared" si="189"/>
        <v/>
      </c>
      <c r="S1125" t="str">
        <f t="shared" si="187"/>
        <v/>
      </c>
      <c r="AA1125" s="19" t="str">
        <f t="shared" si="181"/>
        <v/>
      </c>
      <c r="AB1125" t="str">
        <f t="shared" si="188"/>
        <v/>
      </c>
    </row>
    <row r="1126" spans="8:28" x14ac:dyDescent="0.3">
      <c r="H1126" s="19" t="str">
        <f t="shared" si="182"/>
        <v/>
      </c>
      <c r="I1126" s="19" t="str">
        <f t="shared" si="183"/>
        <v/>
      </c>
      <c r="J1126" s="27" t="str">
        <f t="shared" si="184"/>
        <v/>
      </c>
      <c r="N1126" s="19" t="str">
        <f t="shared" si="185"/>
        <v/>
      </c>
      <c r="O1126" t="str">
        <f t="shared" si="186"/>
        <v/>
      </c>
      <c r="Q1126" s="27" t="str">
        <f t="shared" si="189"/>
        <v/>
      </c>
      <c r="S1126" t="str">
        <f t="shared" si="187"/>
        <v/>
      </c>
      <c r="AA1126" s="19" t="str">
        <f t="shared" si="181"/>
        <v/>
      </c>
      <c r="AB1126" t="str">
        <f t="shared" si="188"/>
        <v/>
      </c>
    </row>
    <row r="1127" spans="8:28" x14ac:dyDescent="0.3">
      <c r="H1127" s="19" t="str">
        <f t="shared" si="182"/>
        <v/>
      </c>
      <c r="I1127" s="19" t="str">
        <f t="shared" si="183"/>
        <v/>
      </c>
      <c r="J1127" s="27" t="str">
        <f t="shared" si="184"/>
        <v/>
      </c>
      <c r="N1127" s="19" t="str">
        <f t="shared" si="185"/>
        <v/>
      </c>
      <c r="O1127" t="str">
        <f t="shared" si="186"/>
        <v/>
      </c>
      <c r="Q1127" s="27" t="str">
        <f t="shared" si="189"/>
        <v/>
      </c>
      <c r="S1127" t="str">
        <f t="shared" si="187"/>
        <v/>
      </c>
      <c r="AA1127" s="19" t="str">
        <f t="shared" si="181"/>
        <v/>
      </c>
      <c r="AB1127" t="str">
        <f t="shared" si="188"/>
        <v/>
      </c>
    </row>
    <row r="1128" spans="8:28" x14ac:dyDescent="0.3">
      <c r="H1128" s="19" t="str">
        <f t="shared" si="182"/>
        <v/>
      </c>
      <c r="I1128" s="19" t="str">
        <f t="shared" si="183"/>
        <v/>
      </c>
      <c r="J1128" s="27" t="str">
        <f t="shared" si="184"/>
        <v/>
      </c>
      <c r="N1128" s="19" t="str">
        <f t="shared" si="185"/>
        <v/>
      </c>
      <c r="O1128" t="str">
        <f t="shared" si="186"/>
        <v/>
      </c>
      <c r="Q1128" s="27" t="str">
        <f t="shared" si="189"/>
        <v/>
      </c>
      <c r="S1128" t="str">
        <f t="shared" si="187"/>
        <v/>
      </c>
      <c r="AA1128" s="19" t="str">
        <f t="shared" si="181"/>
        <v/>
      </c>
      <c r="AB1128" t="str">
        <f t="shared" si="188"/>
        <v/>
      </c>
    </row>
    <row r="1129" spans="8:28" x14ac:dyDescent="0.3">
      <c r="H1129" s="19" t="str">
        <f t="shared" si="182"/>
        <v/>
      </c>
      <c r="I1129" s="19" t="str">
        <f t="shared" si="183"/>
        <v/>
      </c>
      <c r="J1129" s="27" t="str">
        <f t="shared" si="184"/>
        <v/>
      </c>
      <c r="N1129" s="19" t="str">
        <f t="shared" si="185"/>
        <v/>
      </c>
      <c r="O1129" t="str">
        <f t="shared" si="186"/>
        <v/>
      </c>
      <c r="Q1129" s="27" t="str">
        <f t="shared" si="189"/>
        <v/>
      </c>
      <c r="S1129" t="str">
        <f t="shared" si="187"/>
        <v/>
      </c>
      <c r="AA1129" s="19" t="str">
        <f t="shared" si="181"/>
        <v/>
      </c>
      <c r="AB1129" t="str">
        <f t="shared" si="188"/>
        <v/>
      </c>
    </row>
    <row r="1130" spans="8:28" x14ac:dyDescent="0.3">
      <c r="H1130" s="19" t="str">
        <f t="shared" si="182"/>
        <v/>
      </c>
      <c r="I1130" s="19" t="str">
        <f t="shared" si="183"/>
        <v/>
      </c>
      <c r="J1130" s="27" t="str">
        <f t="shared" si="184"/>
        <v/>
      </c>
      <c r="N1130" s="19" t="str">
        <f t="shared" si="185"/>
        <v/>
      </c>
      <c r="O1130" t="str">
        <f t="shared" si="186"/>
        <v/>
      </c>
      <c r="Q1130" s="27" t="str">
        <f t="shared" si="189"/>
        <v/>
      </c>
      <c r="S1130" t="str">
        <f t="shared" si="187"/>
        <v/>
      </c>
      <c r="AA1130" s="19" t="str">
        <f t="shared" si="181"/>
        <v/>
      </c>
      <c r="AB1130" t="str">
        <f t="shared" si="188"/>
        <v/>
      </c>
    </row>
    <row r="1131" spans="8:28" x14ac:dyDescent="0.3">
      <c r="H1131" s="19" t="str">
        <f t="shared" si="182"/>
        <v/>
      </c>
      <c r="I1131" s="19" t="str">
        <f t="shared" si="183"/>
        <v/>
      </c>
      <c r="J1131" s="27" t="str">
        <f t="shared" si="184"/>
        <v/>
      </c>
      <c r="N1131" s="19" t="str">
        <f t="shared" si="185"/>
        <v/>
      </c>
      <c r="O1131" t="str">
        <f t="shared" si="186"/>
        <v/>
      </c>
      <c r="Q1131" s="27" t="str">
        <f t="shared" si="189"/>
        <v/>
      </c>
      <c r="S1131" t="str">
        <f t="shared" si="187"/>
        <v/>
      </c>
      <c r="AA1131" s="19" t="str">
        <f t="shared" si="181"/>
        <v/>
      </c>
      <c r="AB1131" t="str">
        <f t="shared" si="188"/>
        <v/>
      </c>
    </row>
    <row r="1132" spans="8:28" x14ac:dyDescent="0.3">
      <c r="H1132" s="19" t="str">
        <f t="shared" si="182"/>
        <v/>
      </c>
      <c r="I1132" s="19" t="str">
        <f t="shared" si="183"/>
        <v/>
      </c>
      <c r="J1132" s="27" t="str">
        <f t="shared" si="184"/>
        <v/>
      </c>
      <c r="N1132" s="19" t="str">
        <f t="shared" si="185"/>
        <v/>
      </c>
      <c r="O1132" t="str">
        <f t="shared" si="186"/>
        <v/>
      </c>
      <c r="Q1132" s="27" t="str">
        <f t="shared" si="189"/>
        <v/>
      </c>
      <c r="S1132" t="str">
        <f t="shared" si="187"/>
        <v/>
      </c>
      <c r="AA1132" s="19" t="str">
        <f t="shared" si="181"/>
        <v/>
      </c>
      <c r="AB1132" t="str">
        <f t="shared" si="188"/>
        <v/>
      </c>
    </row>
    <row r="1133" spans="8:28" x14ac:dyDescent="0.3">
      <c r="H1133" s="19" t="str">
        <f t="shared" si="182"/>
        <v/>
      </c>
      <c r="I1133" s="19" t="str">
        <f t="shared" si="183"/>
        <v/>
      </c>
      <c r="J1133" s="27" t="str">
        <f t="shared" si="184"/>
        <v/>
      </c>
      <c r="N1133" s="19" t="str">
        <f t="shared" si="185"/>
        <v/>
      </c>
      <c r="O1133" t="str">
        <f t="shared" si="186"/>
        <v/>
      </c>
      <c r="Q1133" s="27" t="str">
        <f t="shared" si="189"/>
        <v/>
      </c>
      <c r="S1133" t="str">
        <f t="shared" si="187"/>
        <v/>
      </c>
      <c r="AA1133" s="19" t="str">
        <f t="shared" si="181"/>
        <v/>
      </c>
      <c r="AB1133" t="str">
        <f t="shared" si="188"/>
        <v/>
      </c>
    </row>
    <row r="1134" spans="8:28" x14ac:dyDescent="0.3">
      <c r="H1134" s="19" t="str">
        <f t="shared" si="182"/>
        <v/>
      </c>
      <c r="I1134" s="19" t="str">
        <f t="shared" si="183"/>
        <v/>
      </c>
      <c r="J1134" s="27" t="str">
        <f t="shared" si="184"/>
        <v/>
      </c>
      <c r="N1134" s="19" t="str">
        <f t="shared" si="185"/>
        <v/>
      </c>
      <c r="O1134" t="str">
        <f t="shared" si="186"/>
        <v/>
      </c>
      <c r="Q1134" s="27" t="str">
        <f t="shared" si="189"/>
        <v/>
      </c>
      <c r="S1134" t="str">
        <f t="shared" si="187"/>
        <v/>
      </c>
      <c r="AA1134" s="19" t="str">
        <f t="shared" si="181"/>
        <v/>
      </c>
      <c r="AB1134" t="str">
        <f t="shared" si="188"/>
        <v/>
      </c>
    </row>
    <row r="1135" spans="8:28" x14ac:dyDescent="0.3">
      <c r="H1135" s="19" t="str">
        <f t="shared" si="182"/>
        <v/>
      </c>
      <c r="I1135" s="19" t="str">
        <f t="shared" si="183"/>
        <v/>
      </c>
      <c r="J1135" s="27" t="str">
        <f t="shared" si="184"/>
        <v/>
      </c>
      <c r="N1135" s="19" t="str">
        <f t="shared" si="185"/>
        <v/>
      </c>
      <c r="O1135" t="str">
        <f t="shared" si="186"/>
        <v/>
      </c>
      <c r="Q1135" s="27" t="str">
        <f t="shared" si="189"/>
        <v/>
      </c>
      <c r="S1135" t="str">
        <f t="shared" si="187"/>
        <v/>
      </c>
      <c r="AA1135" s="19" t="str">
        <f t="shared" si="181"/>
        <v/>
      </c>
      <c r="AB1135" t="str">
        <f t="shared" si="188"/>
        <v/>
      </c>
    </row>
    <row r="1136" spans="8:28" x14ac:dyDescent="0.3">
      <c r="H1136" s="19" t="str">
        <f t="shared" si="182"/>
        <v/>
      </c>
      <c r="I1136" s="19" t="str">
        <f t="shared" si="183"/>
        <v/>
      </c>
      <c r="J1136" s="27" t="str">
        <f t="shared" si="184"/>
        <v/>
      </c>
      <c r="N1136" s="19" t="str">
        <f t="shared" si="185"/>
        <v/>
      </c>
      <c r="O1136" t="str">
        <f t="shared" si="186"/>
        <v/>
      </c>
      <c r="Q1136" s="27" t="str">
        <f t="shared" si="189"/>
        <v/>
      </c>
      <c r="S1136" t="str">
        <f t="shared" si="187"/>
        <v/>
      </c>
      <c r="AA1136" s="19" t="str">
        <f t="shared" si="181"/>
        <v/>
      </c>
      <c r="AB1136" t="str">
        <f t="shared" si="188"/>
        <v/>
      </c>
    </row>
    <row r="1137" spans="8:28" x14ac:dyDescent="0.3">
      <c r="H1137" s="19" t="str">
        <f t="shared" si="182"/>
        <v/>
      </c>
      <c r="I1137" s="19" t="str">
        <f t="shared" si="183"/>
        <v/>
      </c>
      <c r="J1137" s="27" t="str">
        <f t="shared" si="184"/>
        <v/>
      </c>
      <c r="N1137" s="19" t="str">
        <f t="shared" si="185"/>
        <v/>
      </c>
      <c r="O1137" t="str">
        <f t="shared" si="186"/>
        <v/>
      </c>
      <c r="Q1137" s="27" t="str">
        <f t="shared" si="189"/>
        <v/>
      </c>
      <c r="S1137" t="str">
        <f t="shared" si="187"/>
        <v/>
      </c>
      <c r="AA1137" s="19" t="str">
        <f t="shared" si="181"/>
        <v/>
      </c>
      <c r="AB1137" t="str">
        <f t="shared" si="188"/>
        <v/>
      </c>
    </row>
    <row r="1138" spans="8:28" x14ac:dyDescent="0.3">
      <c r="H1138" s="19" t="str">
        <f t="shared" si="182"/>
        <v/>
      </c>
      <c r="I1138" s="19" t="str">
        <f t="shared" si="183"/>
        <v/>
      </c>
      <c r="J1138" s="27" t="str">
        <f t="shared" si="184"/>
        <v/>
      </c>
      <c r="N1138" s="19" t="str">
        <f t="shared" si="185"/>
        <v/>
      </c>
      <c r="O1138" t="str">
        <f t="shared" si="186"/>
        <v/>
      </c>
      <c r="Q1138" s="27" t="str">
        <f t="shared" si="189"/>
        <v/>
      </c>
      <c r="S1138" t="str">
        <f t="shared" si="187"/>
        <v/>
      </c>
      <c r="AA1138" s="19" t="str">
        <f t="shared" si="181"/>
        <v/>
      </c>
      <c r="AB1138" t="str">
        <f t="shared" si="188"/>
        <v/>
      </c>
    </row>
    <row r="1139" spans="8:28" x14ac:dyDescent="0.3">
      <c r="H1139" s="19" t="str">
        <f t="shared" si="182"/>
        <v/>
      </c>
      <c r="I1139" s="19" t="str">
        <f t="shared" si="183"/>
        <v/>
      </c>
      <c r="J1139" s="27" t="str">
        <f t="shared" si="184"/>
        <v/>
      </c>
      <c r="N1139" s="19" t="str">
        <f t="shared" si="185"/>
        <v/>
      </c>
      <c r="O1139" t="str">
        <f t="shared" si="186"/>
        <v/>
      </c>
      <c r="Q1139" s="27" t="str">
        <f t="shared" si="189"/>
        <v/>
      </c>
      <c r="S1139" t="str">
        <f t="shared" si="187"/>
        <v/>
      </c>
      <c r="AA1139" s="19" t="str">
        <f t="shared" si="181"/>
        <v/>
      </c>
      <c r="AB1139" t="str">
        <f t="shared" si="188"/>
        <v/>
      </c>
    </row>
    <row r="1140" spans="8:28" x14ac:dyDescent="0.3">
      <c r="H1140" s="19" t="str">
        <f t="shared" si="182"/>
        <v/>
      </c>
      <c r="I1140" s="19" t="str">
        <f t="shared" si="183"/>
        <v/>
      </c>
      <c r="J1140" s="27" t="str">
        <f t="shared" si="184"/>
        <v/>
      </c>
      <c r="N1140" s="19" t="str">
        <f t="shared" si="185"/>
        <v/>
      </c>
      <c r="O1140" t="str">
        <f t="shared" si="186"/>
        <v/>
      </c>
      <c r="Q1140" s="27" t="str">
        <f t="shared" si="189"/>
        <v/>
      </c>
      <c r="S1140" t="str">
        <f t="shared" si="187"/>
        <v/>
      </c>
      <c r="AA1140" s="19" t="str">
        <f t="shared" si="181"/>
        <v/>
      </c>
      <c r="AB1140" t="str">
        <f t="shared" si="188"/>
        <v/>
      </c>
    </row>
    <row r="1141" spans="8:28" x14ac:dyDescent="0.3">
      <c r="H1141" s="19" t="str">
        <f t="shared" si="182"/>
        <v/>
      </c>
      <c r="I1141" s="19" t="str">
        <f t="shared" si="183"/>
        <v/>
      </c>
      <c r="J1141" s="27" t="str">
        <f t="shared" si="184"/>
        <v/>
      </c>
      <c r="N1141" s="19" t="str">
        <f t="shared" si="185"/>
        <v/>
      </c>
      <c r="O1141" t="str">
        <f t="shared" si="186"/>
        <v/>
      </c>
      <c r="Q1141" s="27" t="str">
        <f t="shared" si="189"/>
        <v/>
      </c>
      <c r="S1141" t="str">
        <f t="shared" si="187"/>
        <v/>
      </c>
      <c r="AA1141" s="19" t="str">
        <f t="shared" si="181"/>
        <v/>
      </c>
      <c r="AB1141" t="str">
        <f t="shared" si="188"/>
        <v/>
      </c>
    </row>
    <row r="1142" spans="8:28" x14ac:dyDescent="0.3">
      <c r="H1142" s="19" t="str">
        <f t="shared" si="182"/>
        <v/>
      </c>
      <c r="I1142" s="19" t="str">
        <f t="shared" si="183"/>
        <v/>
      </c>
      <c r="J1142" s="27" t="str">
        <f t="shared" si="184"/>
        <v/>
      </c>
      <c r="N1142" s="19" t="str">
        <f t="shared" si="185"/>
        <v/>
      </c>
      <c r="O1142" t="str">
        <f t="shared" si="186"/>
        <v/>
      </c>
      <c r="Q1142" s="27" t="str">
        <f t="shared" si="189"/>
        <v/>
      </c>
      <c r="S1142" t="str">
        <f t="shared" si="187"/>
        <v/>
      </c>
      <c r="AA1142" s="19" t="str">
        <f t="shared" si="181"/>
        <v/>
      </c>
      <c r="AB1142" t="str">
        <f t="shared" si="188"/>
        <v/>
      </c>
    </row>
    <row r="1143" spans="8:28" x14ac:dyDescent="0.3">
      <c r="H1143" s="19" t="str">
        <f t="shared" si="182"/>
        <v/>
      </c>
      <c r="I1143" s="19" t="str">
        <f t="shared" si="183"/>
        <v/>
      </c>
      <c r="J1143" s="27" t="str">
        <f t="shared" si="184"/>
        <v/>
      </c>
      <c r="N1143" s="19" t="str">
        <f t="shared" si="185"/>
        <v/>
      </c>
      <c r="O1143" t="str">
        <f t="shared" si="186"/>
        <v/>
      </c>
      <c r="Q1143" s="27" t="str">
        <f t="shared" si="189"/>
        <v/>
      </c>
      <c r="S1143" t="str">
        <f t="shared" si="187"/>
        <v/>
      </c>
      <c r="AA1143" s="19" t="str">
        <f t="shared" si="181"/>
        <v/>
      </c>
      <c r="AB1143" t="str">
        <f t="shared" si="188"/>
        <v/>
      </c>
    </row>
    <row r="1144" spans="8:28" x14ac:dyDescent="0.3">
      <c r="H1144" s="19" t="str">
        <f t="shared" si="182"/>
        <v/>
      </c>
      <c r="I1144" s="19" t="str">
        <f t="shared" si="183"/>
        <v/>
      </c>
      <c r="J1144" s="27" t="str">
        <f t="shared" si="184"/>
        <v/>
      </c>
      <c r="N1144" s="19" t="str">
        <f t="shared" si="185"/>
        <v/>
      </c>
      <c r="O1144" t="str">
        <f t="shared" si="186"/>
        <v/>
      </c>
      <c r="Q1144" s="27" t="str">
        <f t="shared" si="189"/>
        <v/>
      </c>
      <c r="S1144" t="str">
        <f t="shared" si="187"/>
        <v/>
      </c>
      <c r="AA1144" s="19" t="str">
        <f t="shared" ref="AA1144:AA1207" si="190">+IF(Y1144="","",AA1143+1)</f>
        <v/>
      </c>
      <c r="AB1144" t="str">
        <f t="shared" si="188"/>
        <v/>
      </c>
    </row>
    <row r="1145" spans="8:28" x14ac:dyDescent="0.3">
      <c r="H1145" s="19" t="str">
        <f t="shared" si="182"/>
        <v/>
      </c>
      <c r="I1145" s="19" t="str">
        <f t="shared" si="183"/>
        <v/>
      </c>
      <c r="J1145" s="27" t="str">
        <f t="shared" si="184"/>
        <v/>
      </c>
      <c r="N1145" s="19" t="str">
        <f t="shared" si="185"/>
        <v/>
      </c>
      <c r="O1145" t="str">
        <f t="shared" si="186"/>
        <v/>
      </c>
      <c r="Q1145" s="27" t="str">
        <f t="shared" si="189"/>
        <v/>
      </c>
      <c r="S1145" t="str">
        <f t="shared" si="187"/>
        <v/>
      </c>
      <c r="AA1145" s="19" t="str">
        <f t="shared" si="190"/>
        <v/>
      </c>
      <c r="AB1145" t="str">
        <f t="shared" si="188"/>
        <v/>
      </c>
    </row>
    <row r="1146" spans="8:28" x14ac:dyDescent="0.3">
      <c r="H1146" s="19" t="str">
        <f t="shared" si="182"/>
        <v/>
      </c>
      <c r="I1146" s="19" t="str">
        <f t="shared" si="183"/>
        <v/>
      </c>
      <c r="J1146" s="27" t="str">
        <f t="shared" si="184"/>
        <v/>
      </c>
      <c r="N1146" s="19" t="str">
        <f t="shared" si="185"/>
        <v/>
      </c>
      <c r="O1146" t="str">
        <f t="shared" si="186"/>
        <v/>
      </c>
      <c r="Q1146" s="27" t="str">
        <f t="shared" si="189"/>
        <v/>
      </c>
      <c r="S1146" t="str">
        <f t="shared" si="187"/>
        <v/>
      </c>
      <c r="AA1146" s="19" t="str">
        <f t="shared" si="190"/>
        <v/>
      </c>
      <c r="AB1146" t="str">
        <f t="shared" si="188"/>
        <v/>
      </c>
    </row>
    <row r="1147" spans="8:28" x14ac:dyDescent="0.3">
      <c r="H1147" s="19" t="str">
        <f t="shared" si="182"/>
        <v/>
      </c>
      <c r="I1147" s="19" t="str">
        <f t="shared" si="183"/>
        <v/>
      </c>
      <c r="J1147" s="27" t="str">
        <f t="shared" si="184"/>
        <v/>
      </c>
      <c r="N1147" s="19" t="str">
        <f t="shared" si="185"/>
        <v/>
      </c>
      <c r="O1147" t="str">
        <f t="shared" si="186"/>
        <v/>
      </c>
      <c r="Q1147" s="27" t="str">
        <f t="shared" si="189"/>
        <v/>
      </c>
      <c r="S1147" t="str">
        <f t="shared" si="187"/>
        <v/>
      </c>
      <c r="AA1147" s="19" t="str">
        <f t="shared" si="190"/>
        <v/>
      </c>
      <c r="AB1147" t="str">
        <f t="shared" si="188"/>
        <v/>
      </c>
    </row>
    <row r="1148" spans="8:28" x14ac:dyDescent="0.3">
      <c r="H1148" s="19" t="str">
        <f t="shared" si="182"/>
        <v/>
      </c>
      <c r="I1148" s="19" t="str">
        <f t="shared" si="183"/>
        <v/>
      </c>
      <c r="J1148" s="27" t="str">
        <f t="shared" si="184"/>
        <v/>
      </c>
      <c r="N1148" s="19" t="str">
        <f t="shared" si="185"/>
        <v/>
      </c>
      <c r="O1148" t="str">
        <f t="shared" si="186"/>
        <v/>
      </c>
      <c r="Q1148" s="27" t="str">
        <f t="shared" si="189"/>
        <v/>
      </c>
      <c r="S1148" t="str">
        <f t="shared" si="187"/>
        <v/>
      </c>
      <c r="AA1148" s="19" t="str">
        <f t="shared" si="190"/>
        <v/>
      </c>
      <c r="AB1148" t="str">
        <f t="shared" si="188"/>
        <v/>
      </c>
    </row>
    <row r="1149" spans="8:28" x14ac:dyDescent="0.3">
      <c r="H1149" s="19" t="str">
        <f t="shared" si="182"/>
        <v/>
      </c>
      <c r="I1149" s="19" t="str">
        <f t="shared" si="183"/>
        <v/>
      </c>
      <c r="J1149" s="27" t="str">
        <f t="shared" si="184"/>
        <v/>
      </c>
      <c r="N1149" s="19" t="str">
        <f t="shared" si="185"/>
        <v/>
      </c>
      <c r="O1149" t="str">
        <f t="shared" si="186"/>
        <v/>
      </c>
      <c r="Q1149" s="27" t="str">
        <f t="shared" si="189"/>
        <v/>
      </c>
      <c r="S1149" t="str">
        <f t="shared" si="187"/>
        <v/>
      </c>
      <c r="AA1149" s="19" t="str">
        <f t="shared" si="190"/>
        <v/>
      </c>
      <c r="AB1149" t="str">
        <f t="shared" si="188"/>
        <v/>
      </c>
    </row>
    <row r="1150" spans="8:28" x14ac:dyDescent="0.3">
      <c r="H1150" s="19" t="str">
        <f t="shared" si="182"/>
        <v/>
      </c>
      <c r="I1150" s="19" t="str">
        <f t="shared" si="183"/>
        <v/>
      </c>
      <c r="J1150" s="27" t="str">
        <f t="shared" si="184"/>
        <v/>
      </c>
      <c r="N1150" s="19" t="str">
        <f t="shared" si="185"/>
        <v/>
      </c>
      <c r="O1150" t="str">
        <f t="shared" si="186"/>
        <v/>
      </c>
      <c r="Q1150" s="27" t="str">
        <f t="shared" si="189"/>
        <v/>
      </c>
      <c r="S1150" t="str">
        <f t="shared" si="187"/>
        <v/>
      </c>
      <c r="AA1150" s="19" t="str">
        <f t="shared" si="190"/>
        <v/>
      </c>
      <c r="AB1150" t="str">
        <f t="shared" si="188"/>
        <v/>
      </c>
    </row>
    <row r="1151" spans="8:28" x14ac:dyDescent="0.3">
      <c r="H1151" s="19" t="str">
        <f t="shared" si="182"/>
        <v/>
      </c>
      <c r="I1151" s="19" t="str">
        <f t="shared" si="183"/>
        <v/>
      </c>
      <c r="J1151" s="27" t="str">
        <f t="shared" si="184"/>
        <v/>
      </c>
      <c r="N1151" s="19" t="str">
        <f t="shared" si="185"/>
        <v/>
      </c>
      <c r="O1151" t="str">
        <f t="shared" si="186"/>
        <v/>
      </c>
      <c r="Q1151" s="27" t="str">
        <f t="shared" si="189"/>
        <v/>
      </c>
      <c r="S1151" t="str">
        <f t="shared" si="187"/>
        <v/>
      </c>
      <c r="AA1151" s="19" t="str">
        <f t="shared" si="190"/>
        <v/>
      </c>
      <c r="AB1151" t="str">
        <f t="shared" si="188"/>
        <v/>
      </c>
    </row>
    <row r="1152" spans="8:28" x14ac:dyDescent="0.3">
      <c r="H1152" s="19" t="str">
        <f t="shared" si="182"/>
        <v/>
      </c>
      <c r="I1152" s="19" t="str">
        <f t="shared" si="183"/>
        <v/>
      </c>
      <c r="J1152" s="27" t="str">
        <f t="shared" si="184"/>
        <v/>
      </c>
      <c r="N1152" s="19" t="str">
        <f t="shared" si="185"/>
        <v/>
      </c>
      <c r="O1152" t="str">
        <f t="shared" si="186"/>
        <v/>
      </c>
      <c r="Q1152" s="27" t="str">
        <f t="shared" si="189"/>
        <v/>
      </c>
      <c r="S1152" t="str">
        <f t="shared" si="187"/>
        <v/>
      </c>
      <c r="AA1152" s="19" t="str">
        <f t="shared" si="190"/>
        <v/>
      </c>
      <c r="AB1152" t="str">
        <f t="shared" si="188"/>
        <v/>
      </c>
    </row>
    <row r="1153" spans="8:28" x14ac:dyDescent="0.3">
      <c r="H1153" s="19" t="str">
        <f t="shared" si="182"/>
        <v/>
      </c>
      <c r="I1153" s="19" t="str">
        <f t="shared" si="183"/>
        <v/>
      </c>
      <c r="J1153" s="27" t="str">
        <f t="shared" si="184"/>
        <v/>
      </c>
      <c r="N1153" s="19" t="str">
        <f t="shared" si="185"/>
        <v/>
      </c>
      <c r="O1153" t="str">
        <f t="shared" si="186"/>
        <v/>
      </c>
      <c r="Q1153" s="27" t="str">
        <f t="shared" si="189"/>
        <v/>
      </c>
      <c r="S1153" t="str">
        <f t="shared" si="187"/>
        <v/>
      </c>
      <c r="AA1153" s="19" t="str">
        <f t="shared" si="190"/>
        <v/>
      </c>
      <c r="AB1153" t="str">
        <f t="shared" si="188"/>
        <v/>
      </c>
    </row>
    <row r="1154" spans="8:28" x14ac:dyDescent="0.3">
      <c r="H1154" s="19" t="str">
        <f t="shared" si="182"/>
        <v/>
      </c>
      <c r="I1154" s="19" t="str">
        <f t="shared" si="183"/>
        <v/>
      </c>
      <c r="J1154" s="27" t="str">
        <f t="shared" si="184"/>
        <v/>
      </c>
      <c r="N1154" s="19" t="str">
        <f t="shared" si="185"/>
        <v/>
      </c>
      <c r="O1154" t="str">
        <f t="shared" si="186"/>
        <v/>
      </c>
      <c r="Q1154" s="27" t="str">
        <f t="shared" si="189"/>
        <v/>
      </c>
      <c r="S1154" t="str">
        <f t="shared" si="187"/>
        <v/>
      </c>
      <c r="AA1154" s="19" t="str">
        <f t="shared" si="190"/>
        <v/>
      </c>
      <c r="AB1154" t="str">
        <f t="shared" si="188"/>
        <v/>
      </c>
    </row>
    <row r="1155" spans="8:28" x14ac:dyDescent="0.3">
      <c r="H1155" s="19" t="str">
        <f t="shared" si="182"/>
        <v/>
      </c>
      <c r="I1155" s="19" t="str">
        <f t="shared" si="183"/>
        <v/>
      </c>
      <c r="J1155" s="27" t="str">
        <f t="shared" si="184"/>
        <v/>
      </c>
      <c r="N1155" s="19" t="str">
        <f t="shared" si="185"/>
        <v/>
      </c>
      <c r="O1155" t="str">
        <f t="shared" si="186"/>
        <v/>
      </c>
      <c r="Q1155" s="27" t="str">
        <f t="shared" si="189"/>
        <v/>
      </c>
      <c r="S1155" t="str">
        <f t="shared" si="187"/>
        <v/>
      </c>
      <c r="AA1155" s="19" t="str">
        <f t="shared" si="190"/>
        <v/>
      </c>
      <c r="AB1155" t="str">
        <f t="shared" si="188"/>
        <v/>
      </c>
    </row>
    <row r="1156" spans="8:28" x14ac:dyDescent="0.3">
      <c r="H1156" s="19" t="str">
        <f t="shared" si="182"/>
        <v/>
      </c>
      <c r="I1156" s="19" t="str">
        <f t="shared" si="183"/>
        <v/>
      </c>
      <c r="J1156" s="27" t="str">
        <f t="shared" si="184"/>
        <v/>
      </c>
      <c r="N1156" s="19" t="str">
        <f t="shared" si="185"/>
        <v/>
      </c>
      <c r="O1156" t="str">
        <f t="shared" si="186"/>
        <v/>
      </c>
      <c r="Q1156" s="27" t="str">
        <f t="shared" si="189"/>
        <v/>
      </c>
      <c r="S1156" t="str">
        <f t="shared" si="187"/>
        <v/>
      </c>
      <c r="AA1156" s="19" t="str">
        <f t="shared" si="190"/>
        <v/>
      </c>
      <c r="AB1156" t="str">
        <f t="shared" si="188"/>
        <v/>
      </c>
    </row>
    <row r="1157" spans="8:28" x14ac:dyDescent="0.3">
      <c r="H1157" s="19" t="str">
        <f t="shared" ref="H1157:H1220" si="191">+IF(G1157="","",H1156+1)</f>
        <v/>
      </c>
      <c r="I1157" s="19" t="str">
        <f t="shared" ref="I1157:I1220" si="192">+IF(H1157="","",I1156+1)</f>
        <v/>
      </c>
      <c r="J1157" s="27" t="str">
        <f t="shared" ref="J1157:J1220" si="193">+IF(G1157="","","T-"&amp;VLOOKUP(H1157,$A$4:$C$46,2,0)+I1157-1)</f>
        <v/>
      </c>
      <c r="N1157" s="19" t="str">
        <f t="shared" ref="N1157:N1220" si="194">+IF(L1157="","",N1156+1)</f>
        <v/>
      </c>
      <c r="O1157" t="str">
        <f t="shared" ref="O1157:O1220" si="195">+IF(L1157="","","C-"&amp;VLOOKUP(M1157,$A$4:$C$495,2,0)+N1157)</f>
        <v/>
      </c>
      <c r="Q1157" s="27" t="str">
        <f t="shared" si="189"/>
        <v/>
      </c>
      <c r="S1157" t="str">
        <f t="shared" ref="S1157:S1220" si="196">+Q1157</f>
        <v/>
      </c>
      <c r="AA1157" s="19" t="str">
        <f t="shared" si="190"/>
        <v/>
      </c>
      <c r="AB1157" t="str">
        <f t="shared" ref="AB1157:AB1220" si="197">+IF(Y1157="","","M-"&amp;VLOOKUP(Z1157,$A$4:$C$390,2,0)&amp;AA1157)</f>
        <v/>
      </c>
    </row>
    <row r="1158" spans="8:28" x14ac:dyDescent="0.3">
      <c r="H1158" s="19" t="str">
        <f t="shared" si="191"/>
        <v/>
      </c>
      <c r="I1158" s="19" t="str">
        <f t="shared" si="192"/>
        <v/>
      </c>
      <c r="J1158" s="27" t="str">
        <f t="shared" si="193"/>
        <v/>
      </c>
      <c r="N1158" s="19" t="str">
        <f t="shared" si="194"/>
        <v/>
      </c>
      <c r="O1158" t="str">
        <f t="shared" si="195"/>
        <v/>
      </c>
      <c r="Q1158" s="27" t="str">
        <f t="shared" ref="Q1158:Q1221" si="198">++IF(R1158="","",Q1157+1)</f>
        <v/>
      </c>
      <c r="S1158" t="str">
        <f t="shared" si="196"/>
        <v/>
      </c>
      <c r="AA1158" s="19" t="str">
        <f t="shared" si="190"/>
        <v/>
      </c>
      <c r="AB1158" t="str">
        <f t="shared" si="197"/>
        <v/>
      </c>
    </row>
    <row r="1159" spans="8:28" x14ac:dyDescent="0.3">
      <c r="H1159" s="19" t="str">
        <f t="shared" si="191"/>
        <v/>
      </c>
      <c r="I1159" s="19" t="str">
        <f t="shared" si="192"/>
        <v/>
      </c>
      <c r="J1159" s="27" t="str">
        <f t="shared" si="193"/>
        <v/>
      </c>
      <c r="N1159" s="19" t="str">
        <f t="shared" si="194"/>
        <v/>
      </c>
      <c r="O1159" t="str">
        <f t="shared" si="195"/>
        <v/>
      </c>
      <c r="Q1159" s="27" t="str">
        <f t="shared" si="198"/>
        <v/>
      </c>
      <c r="S1159" t="str">
        <f t="shared" si="196"/>
        <v/>
      </c>
      <c r="AA1159" s="19" t="str">
        <f t="shared" si="190"/>
        <v/>
      </c>
      <c r="AB1159" t="str">
        <f t="shared" si="197"/>
        <v/>
      </c>
    </row>
    <row r="1160" spans="8:28" x14ac:dyDescent="0.3">
      <c r="H1160" s="19" t="str">
        <f t="shared" si="191"/>
        <v/>
      </c>
      <c r="I1160" s="19" t="str">
        <f t="shared" si="192"/>
        <v/>
      </c>
      <c r="J1160" s="27" t="str">
        <f t="shared" si="193"/>
        <v/>
      </c>
      <c r="N1160" s="19" t="str">
        <f t="shared" si="194"/>
        <v/>
      </c>
      <c r="O1160" t="str">
        <f t="shared" si="195"/>
        <v/>
      </c>
      <c r="Q1160" s="27" t="str">
        <f t="shared" si="198"/>
        <v/>
      </c>
      <c r="S1160" t="str">
        <f t="shared" si="196"/>
        <v/>
      </c>
      <c r="AA1160" s="19" t="str">
        <f t="shared" si="190"/>
        <v/>
      </c>
      <c r="AB1160" t="str">
        <f t="shared" si="197"/>
        <v/>
      </c>
    </row>
    <row r="1161" spans="8:28" x14ac:dyDescent="0.3">
      <c r="H1161" s="19" t="str">
        <f t="shared" si="191"/>
        <v/>
      </c>
      <c r="I1161" s="19" t="str">
        <f t="shared" si="192"/>
        <v/>
      </c>
      <c r="J1161" s="27" t="str">
        <f t="shared" si="193"/>
        <v/>
      </c>
      <c r="N1161" s="19" t="str">
        <f t="shared" si="194"/>
        <v/>
      </c>
      <c r="O1161" t="str">
        <f t="shared" si="195"/>
        <v/>
      </c>
      <c r="Q1161" s="27" t="str">
        <f t="shared" si="198"/>
        <v/>
      </c>
      <c r="S1161" t="str">
        <f t="shared" si="196"/>
        <v/>
      </c>
      <c r="AA1161" s="19" t="str">
        <f t="shared" si="190"/>
        <v/>
      </c>
      <c r="AB1161" t="str">
        <f t="shared" si="197"/>
        <v/>
      </c>
    </row>
    <row r="1162" spans="8:28" x14ac:dyDescent="0.3">
      <c r="H1162" s="19" t="str">
        <f t="shared" si="191"/>
        <v/>
      </c>
      <c r="I1162" s="19" t="str">
        <f t="shared" si="192"/>
        <v/>
      </c>
      <c r="J1162" s="27" t="str">
        <f t="shared" si="193"/>
        <v/>
      </c>
      <c r="N1162" s="19" t="str">
        <f t="shared" si="194"/>
        <v/>
      </c>
      <c r="O1162" t="str">
        <f t="shared" si="195"/>
        <v/>
      </c>
      <c r="Q1162" s="27" t="str">
        <f t="shared" si="198"/>
        <v/>
      </c>
      <c r="S1162" t="str">
        <f t="shared" si="196"/>
        <v/>
      </c>
      <c r="AA1162" s="19" t="str">
        <f t="shared" si="190"/>
        <v/>
      </c>
      <c r="AB1162" t="str">
        <f t="shared" si="197"/>
        <v/>
      </c>
    </row>
    <row r="1163" spans="8:28" x14ac:dyDescent="0.3">
      <c r="H1163" s="19" t="str">
        <f t="shared" si="191"/>
        <v/>
      </c>
      <c r="I1163" s="19" t="str">
        <f t="shared" si="192"/>
        <v/>
      </c>
      <c r="J1163" s="27" t="str">
        <f t="shared" si="193"/>
        <v/>
      </c>
      <c r="N1163" s="19" t="str">
        <f t="shared" si="194"/>
        <v/>
      </c>
      <c r="O1163" t="str">
        <f t="shared" si="195"/>
        <v/>
      </c>
      <c r="Q1163" s="27" t="str">
        <f t="shared" si="198"/>
        <v/>
      </c>
      <c r="S1163" t="str">
        <f t="shared" si="196"/>
        <v/>
      </c>
      <c r="AA1163" s="19" t="str">
        <f t="shared" si="190"/>
        <v/>
      </c>
      <c r="AB1163" t="str">
        <f t="shared" si="197"/>
        <v/>
      </c>
    </row>
    <row r="1164" spans="8:28" x14ac:dyDescent="0.3">
      <c r="H1164" s="19" t="str">
        <f t="shared" si="191"/>
        <v/>
      </c>
      <c r="I1164" s="19" t="str">
        <f t="shared" si="192"/>
        <v/>
      </c>
      <c r="J1164" s="27" t="str">
        <f t="shared" si="193"/>
        <v/>
      </c>
      <c r="N1164" s="19" t="str">
        <f t="shared" si="194"/>
        <v/>
      </c>
      <c r="O1164" t="str">
        <f t="shared" si="195"/>
        <v/>
      </c>
      <c r="Q1164" s="27" t="str">
        <f t="shared" si="198"/>
        <v/>
      </c>
      <c r="S1164" t="str">
        <f t="shared" si="196"/>
        <v/>
      </c>
      <c r="AA1164" s="19" t="str">
        <f t="shared" si="190"/>
        <v/>
      </c>
      <c r="AB1164" t="str">
        <f t="shared" si="197"/>
        <v/>
      </c>
    </row>
    <row r="1165" spans="8:28" x14ac:dyDescent="0.3">
      <c r="H1165" s="19" t="str">
        <f t="shared" si="191"/>
        <v/>
      </c>
      <c r="I1165" s="19" t="str">
        <f t="shared" si="192"/>
        <v/>
      </c>
      <c r="J1165" s="27" t="str">
        <f t="shared" si="193"/>
        <v/>
      </c>
      <c r="N1165" s="19" t="str">
        <f t="shared" si="194"/>
        <v/>
      </c>
      <c r="O1165" t="str">
        <f t="shared" si="195"/>
        <v/>
      </c>
      <c r="Q1165" s="27" t="str">
        <f t="shared" si="198"/>
        <v/>
      </c>
      <c r="S1165" t="str">
        <f t="shared" si="196"/>
        <v/>
      </c>
      <c r="AA1165" s="19" t="str">
        <f t="shared" si="190"/>
        <v/>
      </c>
      <c r="AB1165" t="str">
        <f t="shared" si="197"/>
        <v/>
      </c>
    </row>
    <row r="1166" spans="8:28" x14ac:dyDescent="0.3">
      <c r="H1166" s="19" t="str">
        <f t="shared" si="191"/>
        <v/>
      </c>
      <c r="I1166" s="19" t="str">
        <f t="shared" si="192"/>
        <v/>
      </c>
      <c r="J1166" s="27" t="str">
        <f t="shared" si="193"/>
        <v/>
      </c>
      <c r="N1166" s="19" t="str">
        <f t="shared" si="194"/>
        <v/>
      </c>
      <c r="O1166" t="str">
        <f t="shared" si="195"/>
        <v/>
      </c>
      <c r="Q1166" s="27" t="str">
        <f t="shared" si="198"/>
        <v/>
      </c>
      <c r="S1166" t="str">
        <f t="shared" si="196"/>
        <v/>
      </c>
      <c r="AA1166" s="19" t="str">
        <f t="shared" si="190"/>
        <v/>
      </c>
      <c r="AB1166" t="str">
        <f t="shared" si="197"/>
        <v/>
      </c>
    </row>
    <row r="1167" spans="8:28" x14ac:dyDescent="0.3">
      <c r="H1167" s="19" t="str">
        <f t="shared" si="191"/>
        <v/>
      </c>
      <c r="I1167" s="19" t="str">
        <f t="shared" si="192"/>
        <v/>
      </c>
      <c r="J1167" s="27" t="str">
        <f t="shared" si="193"/>
        <v/>
      </c>
      <c r="N1167" s="19" t="str">
        <f t="shared" si="194"/>
        <v/>
      </c>
      <c r="O1167" t="str">
        <f t="shared" si="195"/>
        <v/>
      </c>
      <c r="Q1167" s="27" t="str">
        <f t="shared" si="198"/>
        <v/>
      </c>
      <c r="S1167" t="str">
        <f t="shared" si="196"/>
        <v/>
      </c>
      <c r="AA1167" s="19" t="str">
        <f t="shared" si="190"/>
        <v/>
      </c>
      <c r="AB1167" t="str">
        <f t="shared" si="197"/>
        <v/>
      </c>
    </row>
    <row r="1168" spans="8:28" x14ac:dyDescent="0.3">
      <c r="H1168" s="19" t="str">
        <f t="shared" si="191"/>
        <v/>
      </c>
      <c r="I1168" s="19" t="str">
        <f t="shared" si="192"/>
        <v/>
      </c>
      <c r="J1168" s="27" t="str">
        <f t="shared" si="193"/>
        <v/>
      </c>
      <c r="N1168" s="19" t="str">
        <f t="shared" si="194"/>
        <v/>
      </c>
      <c r="O1168" t="str">
        <f t="shared" si="195"/>
        <v/>
      </c>
      <c r="Q1168" s="27" t="str">
        <f t="shared" si="198"/>
        <v/>
      </c>
      <c r="S1168" t="str">
        <f t="shared" si="196"/>
        <v/>
      </c>
      <c r="AA1168" s="19" t="str">
        <f t="shared" si="190"/>
        <v/>
      </c>
      <c r="AB1168" t="str">
        <f t="shared" si="197"/>
        <v/>
      </c>
    </row>
    <row r="1169" spans="8:28" x14ac:dyDescent="0.3">
      <c r="H1169" s="19" t="str">
        <f t="shared" si="191"/>
        <v/>
      </c>
      <c r="I1169" s="19" t="str">
        <f t="shared" si="192"/>
        <v/>
      </c>
      <c r="J1169" s="27" t="str">
        <f t="shared" si="193"/>
        <v/>
      </c>
      <c r="N1169" s="19" t="str">
        <f t="shared" si="194"/>
        <v/>
      </c>
      <c r="O1169" t="str">
        <f t="shared" si="195"/>
        <v/>
      </c>
      <c r="Q1169" s="27" t="str">
        <f t="shared" si="198"/>
        <v/>
      </c>
      <c r="S1169" t="str">
        <f t="shared" si="196"/>
        <v/>
      </c>
      <c r="AA1169" s="19" t="str">
        <f t="shared" si="190"/>
        <v/>
      </c>
      <c r="AB1169" t="str">
        <f t="shared" si="197"/>
        <v/>
      </c>
    </row>
    <row r="1170" spans="8:28" x14ac:dyDescent="0.3">
      <c r="H1170" s="19" t="str">
        <f t="shared" si="191"/>
        <v/>
      </c>
      <c r="I1170" s="19" t="str">
        <f t="shared" si="192"/>
        <v/>
      </c>
      <c r="J1170" s="27" t="str">
        <f t="shared" si="193"/>
        <v/>
      </c>
      <c r="N1170" s="19" t="str">
        <f t="shared" si="194"/>
        <v/>
      </c>
      <c r="O1170" t="str">
        <f t="shared" si="195"/>
        <v/>
      </c>
      <c r="Q1170" s="27" t="str">
        <f t="shared" si="198"/>
        <v/>
      </c>
      <c r="S1170" t="str">
        <f t="shared" si="196"/>
        <v/>
      </c>
      <c r="AA1170" s="19" t="str">
        <f t="shared" si="190"/>
        <v/>
      </c>
      <c r="AB1170" t="str">
        <f t="shared" si="197"/>
        <v/>
      </c>
    </row>
    <row r="1171" spans="8:28" x14ac:dyDescent="0.3">
      <c r="H1171" s="19" t="str">
        <f t="shared" si="191"/>
        <v/>
      </c>
      <c r="I1171" s="19" t="str">
        <f t="shared" si="192"/>
        <v/>
      </c>
      <c r="J1171" s="27" t="str">
        <f t="shared" si="193"/>
        <v/>
      </c>
      <c r="N1171" s="19" t="str">
        <f t="shared" si="194"/>
        <v/>
      </c>
      <c r="O1171" t="str">
        <f t="shared" si="195"/>
        <v/>
      </c>
      <c r="Q1171" s="27" t="str">
        <f t="shared" si="198"/>
        <v/>
      </c>
      <c r="S1171" t="str">
        <f t="shared" si="196"/>
        <v/>
      </c>
      <c r="AA1171" s="19" t="str">
        <f t="shared" si="190"/>
        <v/>
      </c>
      <c r="AB1171" t="str">
        <f t="shared" si="197"/>
        <v/>
      </c>
    </row>
    <row r="1172" spans="8:28" x14ac:dyDescent="0.3">
      <c r="H1172" s="19" t="str">
        <f t="shared" si="191"/>
        <v/>
      </c>
      <c r="I1172" s="19" t="str">
        <f t="shared" si="192"/>
        <v/>
      </c>
      <c r="J1172" s="27" t="str">
        <f t="shared" si="193"/>
        <v/>
      </c>
      <c r="N1172" s="19" t="str">
        <f t="shared" si="194"/>
        <v/>
      </c>
      <c r="O1172" t="str">
        <f t="shared" si="195"/>
        <v/>
      </c>
      <c r="Q1172" s="27" t="str">
        <f t="shared" si="198"/>
        <v/>
      </c>
      <c r="S1172" t="str">
        <f t="shared" si="196"/>
        <v/>
      </c>
      <c r="AA1172" s="19" t="str">
        <f t="shared" si="190"/>
        <v/>
      </c>
      <c r="AB1172" t="str">
        <f t="shared" si="197"/>
        <v/>
      </c>
    </row>
    <row r="1173" spans="8:28" x14ac:dyDescent="0.3">
      <c r="H1173" s="19" t="str">
        <f t="shared" si="191"/>
        <v/>
      </c>
      <c r="I1173" s="19" t="str">
        <f t="shared" si="192"/>
        <v/>
      </c>
      <c r="J1173" s="27" t="str">
        <f t="shared" si="193"/>
        <v/>
      </c>
      <c r="N1173" s="19" t="str">
        <f t="shared" si="194"/>
        <v/>
      </c>
      <c r="O1173" t="str">
        <f t="shared" si="195"/>
        <v/>
      </c>
      <c r="Q1173" s="27" t="str">
        <f t="shared" si="198"/>
        <v/>
      </c>
      <c r="S1173" t="str">
        <f t="shared" si="196"/>
        <v/>
      </c>
      <c r="AA1173" s="19" t="str">
        <f t="shared" si="190"/>
        <v/>
      </c>
      <c r="AB1173" t="str">
        <f t="shared" si="197"/>
        <v/>
      </c>
    </row>
    <row r="1174" spans="8:28" x14ac:dyDescent="0.3">
      <c r="H1174" s="19" t="str">
        <f t="shared" si="191"/>
        <v/>
      </c>
      <c r="I1174" s="19" t="str">
        <f t="shared" si="192"/>
        <v/>
      </c>
      <c r="J1174" s="27" t="str">
        <f t="shared" si="193"/>
        <v/>
      </c>
      <c r="N1174" s="19" t="str">
        <f t="shared" si="194"/>
        <v/>
      </c>
      <c r="O1174" t="str">
        <f t="shared" si="195"/>
        <v/>
      </c>
      <c r="Q1174" s="27" t="str">
        <f t="shared" si="198"/>
        <v/>
      </c>
      <c r="S1174" t="str">
        <f t="shared" si="196"/>
        <v/>
      </c>
      <c r="AA1174" s="19" t="str">
        <f t="shared" si="190"/>
        <v/>
      </c>
      <c r="AB1174" t="str">
        <f t="shared" si="197"/>
        <v/>
      </c>
    </row>
    <row r="1175" spans="8:28" x14ac:dyDescent="0.3">
      <c r="H1175" s="19" t="str">
        <f t="shared" si="191"/>
        <v/>
      </c>
      <c r="I1175" s="19" t="str">
        <f t="shared" si="192"/>
        <v/>
      </c>
      <c r="J1175" s="27" t="str">
        <f t="shared" si="193"/>
        <v/>
      </c>
      <c r="N1175" s="19" t="str">
        <f t="shared" si="194"/>
        <v/>
      </c>
      <c r="O1175" t="str">
        <f t="shared" si="195"/>
        <v/>
      </c>
      <c r="Q1175" s="27" t="str">
        <f t="shared" si="198"/>
        <v/>
      </c>
      <c r="S1175" t="str">
        <f t="shared" si="196"/>
        <v/>
      </c>
      <c r="AA1175" s="19" t="str">
        <f t="shared" si="190"/>
        <v/>
      </c>
      <c r="AB1175" t="str">
        <f t="shared" si="197"/>
        <v/>
      </c>
    </row>
    <row r="1176" spans="8:28" x14ac:dyDescent="0.3">
      <c r="H1176" s="19" t="str">
        <f t="shared" si="191"/>
        <v/>
      </c>
      <c r="I1176" s="19" t="str">
        <f t="shared" si="192"/>
        <v/>
      </c>
      <c r="J1176" s="27" t="str">
        <f t="shared" si="193"/>
        <v/>
      </c>
      <c r="N1176" s="19" t="str">
        <f t="shared" si="194"/>
        <v/>
      </c>
      <c r="O1176" t="str">
        <f t="shared" si="195"/>
        <v/>
      </c>
      <c r="Q1176" s="27" t="str">
        <f t="shared" si="198"/>
        <v/>
      </c>
      <c r="S1176" t="str">
        <f t="shared" si="196"/>
        <v/>
      </c>
      <c r="AA1176" s="19" t="str">
        <f t="shared" si="190"/>
        <v/>
      </c>
      <c r="AB1176" t="str">
        <f t="shared" si="197"/>
        <v/>
      </c>
    </row>
    <row r="1177" spans="8:28" x14ac:dyDescent="0.3">
      <c r="H1177" s="19" t="str">
        <f t="shared" si="191"/>
        <v/>
      </c>
      <c r="I1177" s="19" t="str">
        <f t="shared" si="192"/>
        <v/>
      </c>
      <c r="J1177" s="27" t="str">
        <f t="shared" si="193"/>
        <v/>
      </c>
      <c r="N1177" s="19" t="str">
        <f t="shared" si="194"/>
        <v/>
      </c>
      <c r="O1177" t="str">
        <f t="shared" si="195"/>
        <v/>
      </c>
      <c r="Q1177" s="27" t="str">
        <f t="shared" si="198"/>
        <v/>
      </c>
      <c r="S1177" t="str">
        <f t="shared" si="196"/>
        <v/>
      </c>
      <c r="AA1177" s="19" t="str">
        <f t="shared" si="190"/>
        <v/>
      </c>
      <c r="AB1177" t="str">
        <f t="shared" si="197"/>
        <v/>
      </c>
    </row>
    <row r="1178" spans="8:28" x14ac:dyDescent="0.3">
      <c r="H1178" s="19" t="str">
        <f t="shared" si="191"/>
        <v/>
      </c>
      <c r="I1178" s="19" t="str">
        <f t="shared" si="192"/>
        <v/>
      </c>
      <c r="J1178" s="27" t="str">
        <f t="shared" si="193"/>
        <v/>
      </c>
      <c r="N1178" s="19" t="str">
        <f t="shared" si="194"/>
        <v/>
      </c>
      <c r="O1178" t="str">
        <f t="shared" si="195"/>
        <v/>
      </c>
      <c r="Q1178" s="27" t="str">
        <f t="shared" si="198"/>
        <v/>
      </c>
      <c r="S1178" t="str">
        <f t="shared" si="196"/>
        <v/>
      </c>
      <c r="AA1178" s="19" t="str">
        <f t="shared" si="190"/>
        <v/>
      </c>
      <c r="AB1178" t="str">
        <f t="shared" si="197"/>
        <v/>
      </c>
    </row>
    <row r="1179" spans="8:28" x14ac:dyDescent="0.3">
      <c r="H1179" s="19" t="str">
        <f t="shared" si="191"/>
        <v/>
      </c>
      <c r="I1179" s="19" t="str">
        <f t="shared" si="192"/>
        <v/>
      </c>
      <c r="J1179" s="27" t="str">
        <f t="shared" si="193"/>
        <v/>
      </c>
      <c r="N1179" s="19" t="str">
        <f t="shared" si="194"/>
        <v/>
      </c>
      <c r="O1179" t="str">
        <f t="shared" si="195"/>
        <v/>
      </c>
      <c r="Q1179" s="27" t="str">
        <f t="shared" si="198"/>
        <v/>
      </c>
      <c r="S1179" t="str">
        <f t="shared" si="196"/>
        <v/>
      </c>
      <c r="AA1179" s="19" t="str">
        <f t="shared" si="190"/>
        <v/>
      </c>
      <c r="AB1179" t="str">
        <f t="shared" si="197"/>
        <v/>
      </c>
    </row>
    <row r="1180" spans="8:28" x14ac:dyDescent="0.3">
      <c r="H1180" s="19" t="str">
        <f t="shared" si="191"/>
        <v/>
      </c>
      <c r="I1180" s="19" t="str">
        <f t="shared" si="192"/>
        <v/>
      </c>
      <c r="J1180" s="27" t="str">
        <f t="shared" si="193"/>
        <v/>
      </c>
      <c r="N1180" s="19" t="str">
        <f t="shared" si="194"/>
        <v/>
      </c>
      <c r="O1180" t="str">
        <f t="shared" si="195"/>
        <v/>
      </c>
      <c r="Q1180" s="27" t="str">
        <f t="shared" si="198"/>
        <v/>
      </c>
      <c r="S1180" t="str">
        <f t="shared" si="196"/>
        <v/>
      </c>
      <c r="AA1180" s="19" t="str">
        <f t="shared" si="190"/>
        <v/>
      </c>
      <c r="AB1180" t="str">
        <f t="shared" si="197"/>
        <v/>
      </c>
    </row>
    <row r="1181" spans="8:28" x14ac:dyDescent="0.3">
      <c r="H1181" s="19" t="str">
        <f t="shared" si="191"/>
        <v/>
      </c>
      <c r="I1181" s="19" t="str">
        <f t="shared" si="192"/>
        <v/>
      </c>
      <c r="J1181" s="27" t="str">
        <f t="shared" si="193"/>
        <v/>
      </c>
      <c r="N1181" s="19" t="str">
        <f t="shared" si="194"/>
        <v/>
      </c>
      <c r="O1181" t="str">
        <f t="shared" si="195"/>
        <v/>
      </c>
      <c r="Q1181" s="27" t="str">
        <f t="shared" si="198"/>
        <v/>
      </c>
      <c r="S1181" t="str">
        <f t="shared" si="196"/>
        <v/>
      </c>
      <c r="AA1181" s="19" t="str">
        <f t="shared" si="190"/>
        <v/>
      </c>
      <c r="AB1181" t="str">
        <f t="shared" si="197"/>
        <v/>
      </c>
    </row>
    <row r="1182" spans="8:28" x14ac:dyDescent="0.3">
      <c r="H1182" s="19" t="str">
        <f t="shared" si="191"/>
        <v/>
      </c>
      <c r="I1182" s="19" t="str">
        <f t="shared" si="192"/>
        <v/>
      </c>
      <c r="J1182" s="27" t="str">
        <f t="shared" si="193"/>
        <v/>
      </c>
      <c r="N1182" s="19" t="str">
        <f t="shared" si="194"/>
        <v/>
      </c>
      <c r="O1182" t="str">
        <f t="shared" si="195"/>
        <v/>
      </c>
      <c r="Q1182" s="27" t="str">
        <f t="shared" si="198"/>
        <v/>
      </c>
      <c r="S1182" t="str">
        <f t="shared" si="196"/>
        <v/>
      </c>
      <c r="AA1182" s="19" t="str">
        <f t="shared" si="190"/>
        <v/>
      </c>
      <c r="AB1182" t="str">
        <f t="shared" si="197"/>
        <v/>
      </c>
    </row>
    <row r="1183" spans="8:28" x14ac:dyDescent="0.3">
      <c r="H1183" s="19" t="str">
        <f t="shared" si="191"/>
        <v/>
      </c>
      <c r="I1183" s="19" t="str">
        <f t="shared" si="192"/>
        <v/>
      </c>
      <c r="J1183" s="27" t="str">
        <f t="shared" si="193"/>
        <v/>
      </c>
      <c r="N1183" s="19" t="str">
        <f t="shared" si="194"/>
        <v/>
      </c>
      <c r="O1183" t="str">
        <f t="shared" si="195"/>
        <v/>
      </c>
      <c r="Q1183" s="27" t="str">
        <f t="shared" si="198"/>
        <v/>
      </c>
      <c r="S1183" t="str">
        <f t="shared" si="196"/>
        <v/>
      </c>
      <c r="AA1183" s="19" t="str">
        <f t="shared" si="190"/>
        <v/>
      </c>
      <c r="AB1183" t="str">
        <f t="shared" si="197"/>
        <v/>
      </c>
    </row>
    <row r="1184" spans="8:28" x14ac:dyDescent="0.3">
      <c r="H1184" s="19" t="str">
        <f t="shared" si="191"/>
        <v/>
      </c>
      <c r="I1184" s="19" t="str">
        <f t="shared" si="192"/>
        <v/>
      </c>
      <c r="J1184" s="27" t="str">
        <f t="shared" si="193"/>
        <v/>
      </c>
      <c r="N1184" s="19" t="str">
        <f t="shared" si="194"/>
        <v/>
      </c>
      <c r="O1184" t="str">
        <f t="shared" si="195"/>
        <v/>
      </c>
      <c r="Q1184" s="27" t="str">
        <f t="shared" si="198"/>
        <v/>
      </c>
      <c r="S1184" t="str">
        <f t="shared" si="196"/>
        <v/>
      </c>
      <c r="AA1184" s="19" t="str">
        <f t="shared" si="190"/>
        <v/>
      </c>
      <c r="AB1184" t="str">
        <f t="shared" si="197"/>
        <v/>
      </c>
    </row>
    <row r="1185" spans="8:28" x14ac:dyDescent="0.3">
      <c r="H1185" s="19" t="str">
        <f t="shared" si="191"/>
        <v/>
      </c>
      <c r="I1185" s="19" t="str">
        <f t="shared" si="192"/>
        <v/>
      </c>
      <c r="J1185" s="27" t="str">
        <f t="shared" si="193"/>
        <v/>
      </c>
      <c r="N1185" s="19" t="str">
        <f t="shared" si="194"/>
        <v/>
      </c>
      <c r="O1185" t="str">
        <f t="shared" si="195"/>
        <v/>
      </c>
      <c r="Q1185" s="27" t="str">
        <f t="shared" si="198"/>
        <v/>
      </c>
      <c r="S1185" t="str">
        <f t="shared" si="196"/>
        <v/>
      </c>
      <c r="AA1185" s="19" t="str">
        <f t="shared" si="190"/>
        <v/>
      </c>
      <c r="AB1185" t="str">
        <f t="shared" si="197"/>
        <v/>
      </c>
    </row>
    <row r="1186" spans="8:28" x14ac:dyDescent="0.3">
      <c r="H1186" s="19" t="str">
        <f t="shared" si="191"/>
        <v/>
      </c>
      <c r="I1186" s="19" t="str">
        <f t="shared" si="192"/>
        <v/>
      </c>
      <c r="J1186" s="27" t="str">
        <f t="shared" si="193"/>
        <v/>
      </c>
      <c r="N1186" s="19" t="str">
        <f t="shared" si="194"/>
        <v/>
      </c>
      <c r="O1186" t="str">
        <f t="shared" si="195"/>
        <v/>
      </c>
      <c r="Q1186" s="27" t="str">
        <f t="shared" si="198"/>
        <v/>
      </c>
      <c r="S1186" t="str">
        <f t="shared" si="196"/>
        <v/>
      </c>
      <c r="AA1186" s="19" t="str">
        <f t="shared" si="190"/>
        <v/>
      </c>
      <c r="AB1186" t="str">
        <f t="shared" si="197"/>
        <v/>
      </c>
    </row>
    <row r="1187" spans="8:28" x14ac:dyDescent="0.3">
      <c r="H1187" s="19" t="str">
        <f t="shared" si="191"/>
        <v/>
      </c>
      <c r="I1187" s="19" t="str">
        <f t="shared" si="192"/>
        <v/>
      </c>
      <c r="J1187" s="27" t="str">
        <f t="shared" si="193"/>
        <v/>
      </c>
      <c r="N1187" s="19" t="str">
        <f t="shared" si="194"/>
        <v/>
      </c>
      <c r="O1187" t="str">
        <f t="shared" si="195"/>
        <v/>
      </c>
      <c r="Q1187" s="27" t="str">
        <f t="shared" si="198"/>
        <v/>
      </c>
      <c r="S1187" t="str">
        <f t="shared" si="196"/>
        <v/>
      </c>
      <c r="AA1187" s="19" t="str">
        <f t="shared" si="190"/>
        <v/>
      </c>
      <c r="AB1187" t="str">
        <f t="shared" si="197"/>
        <v/>
      </c>
    </row>
    <row r="1188" spans="8:28" x14ac:dyDescent="0.3">
      <c r="H1188" s="19" t="str">
        <f t="shared" si="191"/>
        <v/>
      </c>
      <c r="I1188" s="19" t="str">
        <f t="shared" si="192"/>
        <v/>
      </c>
      <c r="J1188" s="27" t="str">
        <f t="shared" si="193"/>
        <v/>
      </c>
      <c r="N1188" s="19" t="str">
        <f t="shared" si="194"/>
        <v/>
      </c>
      <c r="O1188" t="str">
        <f t="shared" si="195"/>
        <v/>
      </c>
      <c r="Q1188" s="27" t="str">
        <f t="shared" si="198"/>
        <v/>
      </c>
      <c r="S1188" t="str">
        <f t="shared" si="196"/>
        <v/>
      </c>
      <c r="AA1188" s="19" t="str">
        <f t="shared" si="190"/>
        <v/>
      </c>
      <c r="AB1188" t="str">
        <f t="shared" si="197"/>
        <v/>
      </c>
    </row>
    <row r="1189" spans="8:28" x14ac:dyDescent="0.3">
      <c r="H1189" s="19" t="str">
        <f t="shared" si="191"/>
        <v/>
      </c>
      <c r="I1189" s="19" t="str">
        <f t="shared" si="192"/>
        <v/>
      </c>
      <c r="J1189" s="27" t="str">
        <f t="shared" si="193"/>
        <v/>
      </c>
      <c r="N1189" s="19" t="str">
        <f t="shared" si="194"/>
        <v/>
      </c>
      <c r="O1189" t="str">
        <f t="shared" si="195"/>
        <v/>
      </c>
      <c r="Q1189" s="27" t="str">
        <f t="shared" si="198"/>
        <v/>
      </c>
      <c r="S1189" t="str">
        <f t="shared" si="196"/>
        <v/>
      </c>
      <c r="AA1189" s="19" t="str">
        <f t="shared" si="190"/>
        <v/>
      </c>
      <c r="AB1189" t="str">
        <f t="shared" si="197"/>
        <v/>
      </c>
    </row>
    <row r="1190" spans="8:28" x14ac:dyDescent="0.3">
      <c r="H1190" s="19" t="str">
        <f t="shared" si="191"/>
        <v/>
      </c>
      <c r="I1190" s="19" t="str">
        <f t="shared" si="192"/>
        <v/>
      </c>
      <c r="J1190" s="27" t="str">
        <f t="shared" si="193"/>
        <v/>
      </c>
      <c r="N1190" s="19" t="str">
        <f t="shared" si="194"/>
        <v/>
      </c>
      <c r="O1190" t="str">
        <f t="shared" si="195"/>
        <v/>
      </c>
      <c r="Q1190" s="27" t="str">
        <f t="shared" si="198"/>
        <v/>
      </c>
      <c r="S1190" t="str">
        <f t="shared" si="196"/>
        <v/>
      </c>
      <c r="AA1190" s="19" t="str">
        <f t="shared" si="190"/>
        <v/>
      </c>
      <c r="AB1190" t="str">
        <f t="shared" si="197"/>
        <v/>
      </c>
    </row>
    <row r="1191" spans="8:28" x14ac:dyDescent="0.3">
      <c r="H1191" s="19" t="str">
        <f t="shared" si="191"/>
        <v/>
      </c>
      <c r="I1191" s="19" t="str">
        <f t="shared" si="192"/>
        <v/>
      </c>
      <c r="J1191" s="27" t="str">
        <f t="shared" si="193"/>
        <v/>
      </c>
      <c r="N1191" s="19" t="str">
        <f t="shared" si="194"/>
        <v/>
      </c>
      <c r="O1191" t="str">
        <f t="shared" si="195"/>
        <v/>
      </c>
      <c r="Q1191" s="27" t="str">
        <f t="shared" si="198"/>
        <v/>
      </c>
      <c r="S1191" t="str">
        <f t="shared" si="196"/>
        <v/>
      </c>
      <c r="AA1191" s="19" t="str">
        <f t="shared" si="190"/>
        <v/>
      </c>
      <c r="AB1191" t="str">
        <f t="shared" si="197"/>
        <v/>
      </c>
    </row>
    <row r="1192" spans="8:28" x14ac:dyDescent="0.3">
      <c r="H1192" s="19" t="str">
        <f t="shared" si="191"/>
        <v/>
      </c>
      <c r="I1192" s="19" t="str">
        <f t="shared" si="192"/>
        <v/>
      </c>
      <c r="J1192" s="27" t="str">
        <f t="shared" si="193"/>
        <v/>
      </c>
      <c r="N1192" s="19" t="str">
        <f t="shared" si="194"/>
        <v/>
      </c>
      <c r="O1192" t="str">
        <f t="shared" si="195"/>
        <v/>
      </c>
      <c r="Q1192" s="27" t="str">
        <f t="shared" si="198"/>
        <v/>
      </c>
      <c r="S1192" t="str">
        <f t="shared" si="196"/>
        <v/>
      </c>
      <c r="AA1192" s="19" t="str">
        <f t="shared" si="190"/>
        <v/>
      </c>
      <c r="AB1192" t="str">
        <f t="shared" si="197"/>
        <v/>
      </c>
    </row>
    <row r="1193" spans="8:28" x14ac:dyDescent="0.3">
      <c r="H1193" s="19" t="str">
        <f t="shared" si="191"/>
        <v/>
      </c>
      <c r="I1193" s="19" t="str">
        <f t="shared" si="192"/>
        <v/>
      </c>
      <c r="J1193" s="27" t="str">
        <f t="shared" si="193"/>
        <v/>
      </c>
      <c r="N1193" s="19" t="str">
        <f t="shared" si="194"/>
        <v/>
      </c>
      <c r="O1193" t="str">
        <f t="shared" si="195"/>
        <v/>
      </c>
      <c r="Q1193" s="27" t="str">
        <f t="shared" si="198"/>
        <v/>
      </c>
      <c r="S1193" t="str">
        <f t="shared" si="196"/>
        <v/>
      </c>
      <c r="AA1193" s="19" t="str">
        <f t="shared" si="190"/>
        <v/>
      </c>
      <c r="AB1193" t="str">
        <f t="shared" si="197"/>
        <v/>
      </c>
    </row>
    <row r="1194" spans="8:28" x14ac:dyDescent="0.3">
      <c r="H1194" s="19" t="str">
        <f t="shared" si="191"/>
        <v/>
      </c>
      <c r="I1194" s="19" t="str">
        <f t="shared" si="192"/>
        <v/>
      </c>
      <c r="J1194" s="27" t="str">
        <f t="shared" si="193"/>
        <v/>
      </c>
      <c r="N1194" s="19" t="str">
        <f t="shared" si="194"/>
        <v/>
      </c>
      <c r="O1194" t="str">
        <f t="shared" si="195"/>
        <v/>
      </c>
      <c r="Q1194" s="27" t="str">
        <f t="shared" si="198"/>
        <v/>
      </c>
      <c r="S1194" t="str">
        <f t="shared" si="196"/>
        <v/>
      </c>
      <c r="AA1194" s="19" t="str">
        <f t="shared" si="190"/>
        <v/>
      </c>
      <c r="AB1194" t="str">
        <f t="shared" si="197"/>
        <v/>
      </c>
    </row>
    <row r="1195" spans="8:28" x14ac:dyDescent="0.3">
      <c r="H1195" s="19" t="str">
        <f t="shared" si="191"/>
        <v/>
      </c>
      <c r="I1195" s="19" t="str">
        <f t="shared" si="192"/>
        <v/>
      </c>
      <c r="J1195" s="27" t="str">
        <f t="shared" si="193"/>
        <v/>
      </c>
      <c r="N1195" s="19" t="str">
        <f t="shared" si="194"/>
        <v/>
      </c>
      <c r="O1195" t="str">
        <f t="shared" si="195"/>
        <v/>
      </c>
      <c r="Q1195" s="27" t="str">
        <f t="shared" si="198"/>
        <v/>
      </c>
      <c r="S1195" t="str">
        <f t="shared" si="196"/>
        <v/>
      </c>
      <c r="AA1195" s="19" t="str">
        <f t="shared" si="190"/>
        <v/>
      </c>
      <c r="AB1195" t="str">
        <f t="shared" si="197"/>
        <v/>
      </c>
    </row>
    <row r="1196" spans="8:28" x14ac:dyDescent="0.3">
      <c r="H1196" s="19" t="str">
        <f t="shared" si="191"/>
        <v/>
      </c>
      <c r="I1196" s="19" t="str">
        <f t="shared" si="192"/>
        <v/>
      </c>
      <c r="J1196" s="27" t="str">
        <f t="shared" si="193"/>
        <v/>
      </c>
      <c r="N1196" s="19" t="str">
        <f t="shared" si="194"/>
        <v/>
      </c>
      <c r="O1196" t="str">
        <f t="shared" si="195"/>
        <v/>
      </c>
      <c r="Q1196" s="27" t="str">
        <f t="shared" si="198"/>
        <v/>
      </c>
      <c r="S1196" t="str">
        <f t="shared" si="196"/>
        <v/>
      </c>
      <c r="AA1196" s="19" t="str">
        <f t="shared" si="190"/>
        <v/>
      </c>
      <c r="AB1196" t="str">
        <f t="shared" si="197"/>
        <v/>
      </c>
    </row>
    <row r="1197" spans="8:28" x14ac:dyDescent="0.3">
      <c r="H1197" s="19" t="str">
        <f t="shared" si="191"/>
        <v/>
      </c>
      <c r="I1197" s="19" t="str">
        <f t="shared" si="192"/>
        <v/>
      </c>
      <c r="J1197" s="27" t="str">
        <f t="shared" si="193"/>
        <v/>
      </c>
      <c r="N1197" s="19" t="str">
        <f t="shared" si="194"/>
        <v/>
      </c>
      <c r="O1197" t="str">
        <f t="shared" si="195"/>
        <v/>
      </c>
      <c r="Q1197" s="27" t="str">
        <f t="shared" si="198"/>
        <v/>
      </c>
      <c r="S1197" t="str">
        <f t="shared" si="196"/>
        <v/>
      </c>
      <c r="AA1197" s="19" t="str">
        <f t="shared" si="190"/>
        <v/>
      </c>
      <c r="AB1197" t="str">
        <f t="shared" si="197"/>
        <v/>
      </c>
    </row>
    <row r="1198" spans="8:28" x14ac:dyDescent="0.3">
      <c r="H1198" s="19" t="str">
        <f t="shared" si="191"/>
        <v/>
      </c>
      <c r="I1198" s="19" t="str">
        <f t="shared" si="192"/>
        <v/>
      </c>
      <c r="J1198" s="27" t="str">
        <f t="shared" si="193"/>
        <v/>
      </c>
      <c r="N1198" s="19" t="str">
        <f t="shared" si="194"/>
        <v/>
      </c>
      <c r="O1198" t="str">
        <f t="shared" si="195"/>
        <v/>
      </c>
      <c r="Q1198" s="27" t="str">
        <f t="shared" si="198"/>
        <v/>
      </c>
      <c r="S1198" t="str">
        <f t="shared" si="196"/>
        <v/>
      </c>
      <c r="AA1198" s="19" t="str">
        <f t="shared" si="190"/>
        <v/>
      </c>
      <c r="AB1198" t="str">
        <f t="shared" si="197"/>
        <v/>
      </c>
    </row>
    <row r="1199" spans="8:28" x14ac:dyDescent="0.3">
      <c r="H1199" s="19" t="str">
        <f t="shared" si="191"/>
        <v/>
      </c>
      <c r="I1199" s="19" t="str">
        <f t="shared" si="192"/>
        <v/>
      </c>
      <c r="J1199" s="27" t="str">
        <f t="shared" si="193"/>
        <v/>
      </c>
      <c r="N1199" s="19" t="str">
        <f t="shared" si="194"/>
        <v/>
      </c>
      <c r="O1199" t="str">
        <f t="shared" si="195"/>
        <v/>
      </c>
      <c r="Q1199" s="27" t="str">
        <f t="shared" si="198"/>
        <v/>
      </c>
      <c r="S1199" t="str">
        <f t="shared" si="196"/>
        <v/>
      </c>
      <c r="AA1199" s="19" t="str">
        <f t="shared" si="190"/>
        <v/>
      </c>
      <c r="AB1199" t="str">
        <f t="shared" si="197"/>
        <v/>
      </c>
    </row>
    <row r="1200" spans="8:28" x14ac:dyDescent="0.3">
      <c r="H1200" s="19" t="str">
        <f t="shared" si="191"/>
        <v/>
      </c>
      <c r="I1200" s="19" t="str">
        <f t="shared" si="192"/>
        <v/>
      </c>
      <c r="J1200" s="27" t="str">
        <f t="shared" si="193"/>
        <v/>
      </c>
      <c r="N1200" s="19" t="str">
        <f t="shared" si="194"/>
        <v/>
      </c>
      <c r="O1200" t="str">
        <f t="shared" si="195"/>
        <v/>
      </c>
      <c r="Q1200" s="27" t="str">
        <f t="shared" si="198"/>
        <v/>
      </c>
      <c r="S1200" t="str">
        <f t="shared" si="196"/>
        <v/>
      </c>
      <c r="AA1200" s="19" t="str">
        <f t="shared" si="190"/>
        <v/>
      </c>
      <c r="AB1200" t="str">
        <f t="shared" si="197"/>
        <v/>
      </c>
    </row>
    <row r="1201" spans="8:28" x14ac:dyDescent="0.3">
      <c r="H1201" s="19" t="str">
        <f t="shared" si="191"/>
        <v/>
      </c>
      <c r="I1201" s="19" t="str">
        <f t="shared" si="192"/>
        <v/>
      </c>
      <c r="J1201" s="27" t="str">
        <f t="shared" si="193"/>
        <v/>
      </c>
      <c r="N1201" s="19" t="str">
        <f t="shared" si="194"/>
        <v/>
      </c>
      <c r="O1201" t="str">
        <f t="shared" si="195"/>
        <v/>
      </c>
      <c r="Q1201" s="27" t="str">
        <f t="shared" si="198"/>
        <v/>
      </c>
      <c r="S1201" t="str">
        <f t="shared" si="196"/>
        <v/>
      </c>
      <c r="AA1201" s="19" t="str">
        <f t="shared" si="190"/>
        <v/>
      </c>
      <c r="AB1201" t="str">
        <f t="shared" si="197"/>
        <v/>
      </c>
    </row>
    <row r="1202" spans="8:28" x14ac:dyDescent="0.3">
      <c r="H1202" s="19" t="str">
        <f t="shared" si="191"/>
        <v/>
      </c>
      <c r="I1202" s="19" t="str">
        <f t="shared" si="192"/>
        <v/>
      </c>
      <c r="J1202" s="27" t="str">
        <f t="shared" si="193"/>
        <v/>
      </c>
      <c r="N1202" s="19" t="str">
        <f t="shared" si="194"/>
        <v/>
      </c>
      <c r="O1202" t="str">
        <f t="shared" si="195"/>
        <v/>
      </c>
      <c r="Q1202" s="27" t="str">
        <f t="shared" si="198"/>
        <v/>
      </c>
      <c r="S1202" t="str">
        <f t="shared" si="196"/>
        <v/>
      </c>
      <c r="AA1202" s="19" t="str">
        <f t="shared" si="190"/>
        <v/>
      </c>
      <c r="AB1202" t="str">
        <f t="shared" si="197"/>
        <v/>
      </c>
    </row>
    <row r="1203" spans="8:28" x14ac:dyDescent="0.3">
      <c r="H1203" s="19" t="str">
        <f t="shared" si="191"/>
        <v/>
      </c>
      <c r="I1203" s="19" t="str">
        <f t="shared" si="192"/>
        <v/>
      </c>
      <c r="J1203" s="27" t="str">
        <f t="shared" si="193"/>
        <v/>
      </c>
      <c r="N1203" s="19" t="str">
        <f t="shared" si="194"/>
        <v/>
      </c>
      <c r="O1203" t="str">
        <f t="shared" si="195"/>
        <v/>
      </c>
      <c r="Q1203" s="27" t="str">
        <f t="shared" si="198"/>
        <v/>
      </c>
      <c r="S1203" t="str">
        <f t="shared" si="196"/>
        <v/>
      </c>
      <c r="AA1203" s="19" t="str">
        <f t="shared" si="190"/>
        <v/>
      </c>
      <c r="AB1203" t="str">
        <f t="shared" si="197"/>
        <v/>
      </c>
    </row>
    <row r="1204" spans="8:28" x14ac:dyDescent="0.3">
      <c r="H1204" s="19" t="str">
        <f t="shared" si="191"/>
        <v/>
      </c>
      <c r="I1204" s="19" t="str">
        <f t="shared" si="192"/>
        <v/>
      </c>
      <c r="J1204" s="27" t="str">
        <f t="shared" si="193"/>
        <v/>
      </c>
      <c r="N1204" s="19" t="str">
        <f t="shared" si="194"/>
        <v/>
      </c>
      <c r="O1204" t="str">
        <f t="shared" si="195"/>
        <v/>
      </c>
      <c r="Q1204" s="27" t="str">
        <f t="shared" si="198"/>
        <v/>
      </c>
      <c r="S1204" t="str">
        <f t="shared" si="196"/>
        <v/>
      </c>
      <c r="AA1204" s="19" t="str">
        <f t="shared" si="190"/>
        <v/>
      </c>
      <c r="AB1204" t="str">
        <f t="shared" si="197"/>
        <v/>
      </c>
    </row>
    <row r="1205" spans="8:28" x14ac:dyDescent="0.3">
      <c r="H1205" s="19" t="str">
        <f t="shared" si="191"/>
        <v/>
      </c>
      <c r="I1205" s="19" t="str">
        <f t="shared" si="192"/>
        <v/>
      </c>
      <c r="J1205" s="27" t="str">
        <f t="shared" si="193"/>
        <v/>
      </c>
      <c r="N1205" s="19" t="str">
        <f t="shared" si="194"/>
        <v/>
      </c>
      <c r="O1205" t="str">
        <f t="shared" si="195"/>
        <v/>
      </c>
      <c r="Q1205" s="27" t="str">
        <f t="shared" si="198"/>
        <v/>
      </c>
      <c r="S1205" t="str">
        <f t="shared" si="196"/>
        <v/>
      </c>
      <c r="AA1205" s="19" t="str">
        <f t="shared" si="190"/>
        <v/>
      </c>
      <c r="AB1205" t="str">
        <f t="shared" si="197"/>
        <v/>
      </c>
    </row>
    <row r="1206" spans="8:28" x14ac:dyDescent="0.3">
      <c r="H1206" s="19" t="str">
        <f t="shared" si="191"/>
        <v/>
      </c>
      <c r="I1206" s="19" t="str">
        <f t="shared" si="192"/>
        <v/>
      </c>
      <c r="J1206" s="27" t="str">
        <f t="shared" si="193"/>
        <v/>
      </c>
      <c r="N1206" s="19" t="str">
        <f t="shared" si="194"/>
        <v/>
      </c>
      <c r="O1206" t="str">
        <f t="shared" si="195"/>
        <v/>
      </c>
      <c r="Q1206" s="27" t="str">
        <f t="shared" si="198"/>
        <v/>
      </c>
      <c r="S1206" t="str">
        <f t="shared" si="196"/>
        <v/>
      </c>
      <c r="AA1206" s="19" t="str">
        <f t="shared" si="190"/>
        <v/>
      </c>
      <c r="AB1206" t="str">
        <f t="shared" si="197"/>
        <v/>
      </c>
    </row>
    <row r="1207" spans="8:28" x14ac:dyDescent="0.3">
      <c r="H1207" s="19" t="str">
        <f t="shared" si="191"/>
        <v/>
      </c>
      <c r="I1207" s="19" t="str">
        <f t="shared" si="192"/>
        <v/>
      </c>
      <c r="J1207" s="27" t="str">
        <f t="shared" si="193"/>
        <v/>
      </c>
      <c r="N1207" s="19" t="str">
        <f t="shared" si="194"/>
        <v/>
      </c>
      <c r="O1207" t="str">
        <f t="shared" si="195"/>
        <v/>
      </c>
      <c r="Q1207" s="27" t="str">
        <f t="shared" si="198"/>
        <v/>
      </c>
      <c r="S1207" t="str">
        <f t="shared" si="196"/>
        <v/>
      </c>
      <c r="AA1207" s="19" t="str">
        <f t="shared" si="190"/>
        <v/>
      </c>
      <c r="AB1207" t="str">
        <f t="shared" si="197"/>
        <v/>
      </c>
    </row>
    <row r="1208" spans="8:28" x14ac:dyDescent="0.3">
      <c r="H1208" s="19" t="str">
        <f t="shared" si="191"/>
        <v/>
      </c>
      <c r="I1208" s="19" t="str">
        <f t="shared" si="192"/>
        <v/>
      </c>
      <c r="J1208" s="27" t="str">
        <f t="shared" si="193"/>
        <v/>
      </c>
      <c r="N1208" s="19" t="str">
        <f t="shared" si="194"/>
        <v/>
      </c>
      <c r="O1208" t="str">
        <f t="shared" si="195"/>
        <v/>
      </c>
      <c r="Q1208" s="27" t="str">
        <f t="shared" si="198"/>
        <v/>
      </c>
      <c r="S1208" t="str">
        <f t="shared" si="196"/>
        <v/>
      </c>
      <c r="AA1208" s="19" t="str">
        <f t="shared" ref="AA1208:AA1271" si="199">+IF(Y1208="","",AA1207+1)</f>
        <v/>
      </c>
      <c r="AB1208" t="str">
        <f t="shared" si="197"/>
        <v/>
      </c>
    </row>
    <row r="1209" spans="8:28" x14ac:dyDescent="0.3">
      <c r="H1209" s="19" t="str">
        <f t="shared" si="191"/>
        <v/>
      </c>
      <c r="I1209" s="19" t="str">
        <f t="shared" si="192"/>
        <v/>
      </c>
      <c r="J1209" s="27" t="str">
        <f t="shared" si="193"/>
        <v/>
      </c>
      <c r="N1209" s="19" t="str">
        <f t="shared" si="194"/>
        <v/>
      </c>
      <c r="O1209" t="str">
        <f t="shared" si="195"/>
        <v/>
      </c>
      <c r="Q1209" s="27" t="str">
        <f t="shared" si="198"/>
        <v/>
      </c>
      <c r="S1209" t="str">
        <f t="shared" si="196"/>
        <v/>
      </c>
      <c r="AA1209" s="19" t="str">
        <f t="shared" si="199"/>
        <v/>
      </c>
      <c r="AB1209" t="str">
        <f t="shared" si="197"/>
        <v/>
      </c>
    </row>
    <row r="1210" spans="8:28" x14ac:dyDescent="0.3">
      <c r="H1210" s="19" t="str">
        <f t="shared" si="191"/>
        <v/>
      </c>
      <c r="I1210" s="19" t="str">
        <f t="shared" si="192"/>
        <v/>
      </c>
      <c r="J1210" s="27" t="str">
        <f t="shared" si="193"/>
        <v/>
      </c>
      <c r="N1210" s="19" t="str">
        <f t="shared" si="194"/>
        <v/>
      </c>
      <c r="O1210" t="str">
        <f t="shared" si="195"/>
        <v/>
      </c>
      <c r="Q1210" s="27" t="str">
        <f t="shared" si="198"/>
        <v/>
      </c>
      <c r="S1210" t="str">
        <f t="shared" si="196"/>
        <v/>
      </c>
      <c r="AA1210" s="19" t="str">
        <f t="shared" si="199"/>
        <v/>
      </c>
      <c r="AB1210" t="str">
        <f t="shared" si="197"/>
        <v/>
      </c>
    </row>
    <row r="1211" spans="8:28" x14ac:dyDescent="0.3">
      <c r="H1211" s="19" t="str">
        <f t="shared" si="191"/>
        <v/>
      </c>
      <c r="I1211" s="19" t="str">
        <f t="shared" si="192"/>
        <v/>
      </c>
      <c r="J1211" s="27" t="str">
        <f t="shared" si="193"/>
        <v/>
      </c>
      <c r="N1211" s="19" t="str">
        <f t="shared" si="194"/>
        <v/>
      </c>
      <c r="O1211" t="str">
        <f t="shared" si="195"/>
        <v/>
      </c>
      <c r="Q1211" s="27" t="str">
        <f t="shared" si="198"/>
        <v/>
      </c>
      <c r="S1211" t="str">
        <f t="shared" si="196"/>
        <v/>
      </c>
      <c r="AA1211" s="19" t="str">
        <f t="shared" si="199"/>
        <v/>
      </c>
      <c r="AB1211" t="str">
        <f t="shared" si="197"/>
        <v/>
      </c>
    </row>
    <row r="1212" spans="8:28" x14ac:dyDescent="0.3">
      <c r="H1212" s="19" t="str">
        <f t="shared" si="191"/>
        <v/>
      </c>
      <c r="I1212" s="19" t="str">
        <f t="shared" si="192"/>
        <v/>
      </c>
      <c r="J1212" s="27" t="str">
        <f t="shared" si="193"/>
        <v/>
      </c>
      <c r="N1212" s="19" t="str">
        <f t="shared" si="194"/>
        <v/>
      </c>
      <c r="O1212" t="str">
        <f t="shared" si="195"/>
        <v/>
      </c>
      <c r="Q1212" s="27" t="str">
        <f t="shared" si="198"/>
        <v/>
      </c>
      <c r="S1212" t="str">
        <f t="shared" si="196"/>
        <v/>
      </c>
      <c r="AA1212" s="19" t="str">
        <f t="shared" si="199"/>
        <v/>
      </c>
      <c r="AB1212" t="str">
        <f t="shared" si="197"/>
        <v/>
      </c>
    </row>
    <row r="1213" spans="8:28" x14ac:dyDescent="0.3">
      <c r="H1213" s="19" t="str">
        <f t="shared" si="191"/>
        <v/>
      </c>
      <c r="I1213" s="19" t="str">
        <f t="shared" si="192"/>
        <v/>
      </c>
      <c r="J1213" s="27" t="str">
        <f t="shared" si="193"/>
        <v/>
      </c>
      <c r="N1213" s="19" t="str">
        <f t="shared" si="194"/>
        <v/>
      </c>
      <c r="O1213" t="str">
        <f t="shared" si="195"/>
        <v/>
      </c>
      <c r="Q1213" s="27" t="str">
        <f t="shared" si="198"/>
        <v/>
      </c>
      <c r="S1213" t="str">
        <f t="shared" si="196"/>
        <v/>
      </c>
      <c r="AA1213" s="19" t="str">
        <f t="shared" si="199"/>
        <v/>
      </c>
      <c r="AB1213" t="str">
        <f t="shared" si="197"/>
        <v/>
      </c>
    </row>
    <row r="1214" spans="8:28" x14ac:dyDescent="0.3">
      <c r="H1214" s="19" t="str">
        <f t="shared" si="191"/>
        <v/>
      </c>
      <c r="I1214" s="19" t="str">
        <f t="shared" si="192"/>
        <v/>
      </c>
      <c r="J1214" s="27" t="str">
        <f t="shared" si="193"/>
        <v/>
      </c>
      <c r="N1214" s="19" t="str">
        <f t="shared" si="194"/>
        <v/>
      </c>
      <c r="O1214" t="str">
        <f t="shared" si="195"/>
        <v/>
      </c>
      <c r="Q1214" s="27" t="str">
        <f t="shared" si="198"/>
        <v/>
      </c>
      <c r="S1214" t="str">
        <f t="shared" si="196"/>
        <v/>
      </c>
      <c r="AA1214" s="19" t="str">
        <f t="shared" si="199"/>
        <v/>
      </c>
      <c r="AB1214" t="str">
        <f t="shared" si="197"/>
        <v/>
      </c>
    </row>
    <row r="1215" spans="8:28" x14ac:dyDescent="0.3">
      <c r="H1215" s="19" t="str">
        <f t="shared" si="191"/>
        <v/>
      </c>
      <c r="I1215" s="19" t="str">
        <f t="shared" si="192"/>
        <v/>
      </c>
      <c r="J1215" s="27" t="str">
        <f t="shared" si="193"/>
        <v/>
      </c>
      <c r="N1215" s="19" t="str">
        <f t="shared" si="194"/>
        <v/>
      </c>
      <c r="O1215" t="str">
        <f t="shared" si="195"/>
        <v/>
      </c>
      <c r="Q1215" s="27" t="str">
        <f t="shared" si="198"/>
        <v/>
      </c>
      <c r="S1215" t="str">
        <f t="shared" si="196"/>
        <v/>
      </c>
      <c r="AA1215" s="19" t="str">
        <f t="shared" si="199"/>
        <v/>
      </c>
      <c r="AB1215" t="str">
        <f t="shared" si="197"/>
        <v/>
      </c>
    </row>
    <row r="1216" spans="8:28" x14ac:dyDescent="0.3">
      <c r="H1216" s="19" t="str">
        <f t="shared" si="191"/>
        <v/>
      </c>
      <c r="I1216" s="19" t="str">
        <f t="shared" si="192"/>
        <v/>
      </c>
      <c r="J1216" s="27" t="str">
        <f t="shared" si="193"/>
        <v/>
      </c>
      <c r="N1216" s="19" t="str">
        <f t="shared" si="194"/>
        <v/>
      </c>
      <c r="O1216" t="str">
        <f t="shared" si="195"/>
        <v/>
      </c>
      <c r="Q1216" s="27" t="str">
        <f t="shared" si="198"/>
        <v/>
      </c>
      <c r="S1216" t="str">
        <f t="shared" si="196"/>
        <v/>
      </c>
      <c r="AA1216" s="19" t="str">
        <f t="shared" si="199"/>
        <v/>
      </c>
      <c r="AB1216" t="str">
        <f t="shared" si="197"/>
        <v/>
      </c>
    </row>
    <row r="1217" spans="8:28" x14ac:dyDescent="0.3">
      <c r="H1217" s="19" t="str">
        <f t="shared" si="191"/>
        <v/>
      </c>
      <c r="I1217" s="19" t="str">
        <f t="shared" si="192"/>
        <v/>
      </c>
      <c r="J1217" s="27" t="str">
        <f t="shared" si="193"/>
        <v/>
      </c>
      <c r="N1217" s="19" t="str">
        <f t="shared" si="194"/>
        <v/>
      </c>
      <c r="O1217" t="str">
        <f t="shared" si="195"/>
        <v/>
      </c>
      <c r="Q1217" s="27" t="str">
        <f t="shared" si="198"/>
        <v/>
      </c>
      <c r="S1217" t="str">
        <f t="shared" si="196"/>
        <v/>
      </c>
      <c r="AA1217" s="19" t="str">
        <f t="shared" si="199"/>
        <v/>
      </c>
      <c r="AB1217" t="str">
        <f t="shared" si="197"/>
        <v/>
      </c>
    </row>
    <row r="1218" spans="8:28" x14ac:dyDescent="0.3">
      <c r="H1218" s="19" t="str">
        <f t="shared" si="191"/>
        <v/>
      </c>
      <c r="I1218" s="19" t="str">
        <f t="shared" si="192"/>
        <v/>
      </c>
      <c r="J1218" s="27" t="str">
        <f t="shared" si="193"/>
        <v/>
      </c>
      <c r="N1218" s="19" t="str">
        <f t="shared" si="194"/>
        <v/>
      </c>
      <c r="O1218" t="str">
        <f t="shared" si="195"/>
        <v/>
      </c>
      <c r="Q1218" s="27" t="str">
        <f t="shared" si="198"/>
        <v/>
      </c>
      <c r="S1218" t="str">
        <f t="shared" si="196"/>
        <v/>
      </c>
      <c r="AA1218" s="19" t="str">
        <f t="shared" si="199"/>
        <v/>
      </c>
      <c r="AB1218" t="str">
        <f t="shared" si="197"/>
        <v/>
      </c>
    </row>
    <row r="1219" spans="8:28" x14ac:dyDescent="0.3">
      <c r="H1219" s="19" t="str">
        <f t="shared" si="191"/>
        <v/>
      </c>
      <c r="I1219" s="19" t="str">
        <f t="shared" si="192"/>
        <v/>
      </c>
      <c r="J1219" s="27" t="str">
        <f t="shared" si="193"/>
        <v/>
      </c>
      <c r="N1219" s="19" t="str">
        <f t="shared" si="194"/>
        <v/>
      </c>
      <c r="O1219" t="str">
        <f t="shared" si="195"/>
        <v/>
      </c>
      <c r="Q1219" s="27" t="str">
        <f t="shared" si="198"/>
        <v/>
      </c>
      <c r="S1219" t="str">
        <f t="shared" si="196"/>
        <v/>
      </c>
      <c r="AA1219" s="19" t="str">
        <f t="shared" si="199"/>
        <v/>
      </c>
      <c r="AB1219" t="str">
        <f t="shared" si="197"/>
        <v/>
      </c>
    </row>
    <row r="1220" spans="8:28" x14ac:dyDescent="0.3">
      <c r="H1220" s="19" t="str">
        <f t="shared" si="191"/>
        <v/>
      </c>
      <c r="I1220" s="19" t="str">
        <f t="shared" si="192"/>
        <v/>
      </c>
      <c r="J1220" s="27" t="str">
        <f t="shared" si="193"/>
        <v/>
      </c>
      <c r="N1220" s="19" t="str">
        <f t="shared" si="194"/>
        <v/>
      </c>
      <c r="O1220" t="str">
        <f t="shared" si="195"/>
        <v/>
      </c>
      <c r="Q1220" s="27" t="str">
        <f t="shared" si="198"/>
        <v/>
      </c>
      <c r="S1220" t="str">
        <f t="shared" si="196"/>
        <v/>
      </c>
      <c r="AA1220" s="19" t="str">
        <f t="shared" si="199"/>
        <v/>
      </c>
      <c r="AB1220" t="str">
        <f t="shared" si="197"/>
        <v/>
      </c>
    </row>
    <row r="1221" spans="8:28" x14ac:dyDescent="0.3">
      <c r="H1221" s="19" t="str">
        <f t="shared" ref="H1221:H1284" si="200">+IF(G1221="","",H1220+1)</f>
        <v/>
      </c>
      <c r="I1221" s="19" t="str">
        <f t="shared" ref="I1221:I1284" si="201">+IF(H1221="","",I1220+1)</f>
        <v/>
      </c>
      <c r="J1221" s="27" t="str">
        <f t="shared" ref="J1221:J1284" si="202">+IF(G1221="","","T-"&amp;VLOOKUP(H1221,$A$4:$C$46,2,0)+I1221-1)</f>
        <v/>
      </c>
      <c r="N1221" s="19" t="str">
        <f t="shared" ref="N1221:N1284" si="203">+IF(L1221="","",N1220+1)</f>
        <v/>
      </c>
      <c r="O1221" t="str">
        <f t="shared" ref="O1221:O1284" si="204">+IF(L1221="","","C-"&amp;VLOOKUP(M1221,$A$4:$C$495,2,0)+N1221)</f>
        <v/>
      </c>
      <c r="Q1221" s="27" t="str">
        <f t="shared" si="198"/>
        <v/>
      </c>
      <c r="S1221" t="str">
        <f t="shared" ref="S1221:S1284" si="205">+Q1221</f>
        <v/>
      </c>
      <c r="AA1221" s="19" t="str">
        <f t="shared" si="199"/>
        <v/>
      </c>
      <c r="AB1221" t="str">
        <f t="shared" ref="AB1221:AB1284" si="206">+IF(Y1221="","","M-"&amp;VLOOKUP(Z1221,$A$4:$C$390,2,0)&amp;AA1221)</f>
        <v/>
      </c>
    </row>
    <row r="1222" spans="8:28" x14ac:dyDescent="0.3">
      <c r="H1222" s="19" t="str">
        <f t="shared" si="200"/>
        <v/>
      </c>
      <c r="I1222" s="19" t="str">
        <f t="shared" si="201"/>
        <v/>
      </c>
      <c r="J1222" s="27" t="str">
        <f t="shared" si="202"/>
        <v/>
      </c>
      <c r="N1222" s="19" t="str">
        <f t="shared" si="203"/>
        <v/>
      </c>
      <c r="O1222" t="str">
        <f t="shared" si="204"/>
        <v/>
      </c>
      <c r="Q1222" s="27" t="str">
        <f t="shared" ref="Q1222:Q1285" si="207">++IF(R1222="","",Q1221+1)</f>
        <v/>
      </c>
      <c r="S1222" t="str">
        <f t="shared" si="205"/>
        <v/>
      </c>
      <c r="AA1222" s="19" t="str">
        <f t="shared" si="199"/>
        <v/>
      </c>
      <c r="AB1222" t="str">
        <f t="shared" si="206"/>
        <v/>
      </c>
    </row>
    <row r="1223" spans="8:28" x14ac:dyDescent="0.3">
      <c r="H1223" s="19" t="str">
        <f t="shared" si="200"/>
        <v/>
      </c>
      <c r="I1223" s="19" t="str">
        <f t="shared" si="201"/>
        <v/>
      </c>
      <c r="J1223" s="27" t="str">
        <f t="shared" si="202"/>
        <v/>
      </c>
      <c r="N1223" s="19" t="str">
        <f t="shared" si="203"/>
        <v/>
      </c>
      <c r="O1223" t="str">
        <f t="shared" si="204"/>
        <v/>
      </c>
      <c r="Q1223" s="27" t="str">
        <f t="shared" si="207"/>
        <v/>
      </c>
      <c r="S1223" t="str">
        <f t="shared" si="205"/>
        <v/>
      </c>
      <c r="AA1223" s="19" t="str">
        <f t="shared" si="199"/>
        <v/>
      </c>
      <c r="AB1223" t="str">
        <f t="shared" si="206"/>
        <v/>
      </c>
    </row>
    <row r="1224" spans="8:28" x14ac:dyDescent="0.3">
      <c r="H1224" s="19" t="str">
        <f t="shared" si="200"/>
        <v/>
      </c>
      <c r="I1224" s="19" t="str">
        <f t="shared" si="201"/>
        <v/>
      </c>
      <c r="J1224" s="27" t="str">
        <f t="shared" si="202"/>
        <v/>
      </c>
      <c r="N1224" s="19" t="str">
        <f t="shared" si="203"/>
        <v/>
      </c>
      <c r="O1224" t="str">
        <f t="shared" si="204"/>
        <v/>
      </c>
      <c r="Q1224" s="27" t="str">
        <f t="shared" si="207"/>
        <v/>
      </c>
      <c r="S1224" t="str">
        <f t="shared" si="205"/>
        <v/>
      </c>
      <c r="AA1224" s="19" t="str">
        <f t="shared" si="199"/>
        <v/>
      </c>
      <c r="AB1224" t="str">
        <f t="shared" si="206"/>
        <v/>
      </c>
    </row>
    <row r="1225" spans="8:28" x14ac:dyDescent="0.3">
      <c r="H1225" s="19" t="str">
        <f t="shared" si="200"/>
        <v/>
      </c>
      <c r="I1225" s="19" t="str">
        <f t="shared" si="201"/>
        <v/>
      </c>
      <c r="J1225" s="27" t="str">
        <f t="shared" si="202"/>
        <v/>
      </c>
      <c r="N1225" s="19" t="str">
        <f t="shared" si="203"/>
        <v/>
      </c>
      <c r="O1225" t="str">
        <f t="shared" si="204"/>
        <v/>
      </c>
      <c r="Q1225" s="27" t="str">
        <f t="shared" si="207"/>
        <v/>
      </c>
      <c r="S1225" t="str">
        <f t="shared" si="205"/>
        <v/>
      </c>
      <c r="AA1225" s="19" t="str">
        <f t="shared" si="199"/>
        <v/>
      </c>
      <c r="AB1225" t="str">
        <f t="shared" si="206"/>
        <v/>
      </c>
    </row>
    <row r="1226" spans="8:28" x14ac:dyDescent="0.3">
      <c r="H1226" s="19" t="str">
        <f t="shared" si="200"/>
        <v/>
      </c>
      <c r="I1226" s="19" t="str">
        <f t="shared" si="201"/>
        <v/>
      </c>
      <c r="J1226" s="27" t="str">
        <f t="shared" si="202"/>
        <v/>
      </c>
      <c r="N1226" s="19" t="str">
        <f t="shared" si="203"/>
        <v/>
      </c>
      <c r="O1226" t="str">
        <f t="shared" si="204"/>
        <v/>
      </c>
      <c r="Q1226" s="27" t="str">
        <f t="shared" si="207"/>
        <v/>
      </c>
      <c r="S1226" t="str">
        <f t="shared" si="205"/>
        <v/>
      </c>
      <c r="AA1226" s="19" t="str">
        <f t="shared" si="199"/>
        <v/>
      </c>
      <c r="AB1226" t="str">
        <f t="shared" si="206"/>
        <v/>
      </c>
    </row>
    <row r="1227" spans="8:28" x14ac:dyDescent="0.3">
      <c r="H1227" s="19" t="str">
        <f t="shared" si="200"/>
        <v/>
      </c>
      <c r="I1227" s="19" t="str">
        <f t="shared" si="201"/>
        <v/>
      </c>
      <c r="J1227" s="27" t="str">
        <f t="shared" si="202"/>
        <v/>
      </c>
      <c r="N1227" s="19" t="str">
        <f t="shared" si="203"/>
        <v/>
      </c>
      <c r="O1227" t="str">
        <f t="shared" si="204"/>
        <v/>
      </c>
      <c r="Q1227" s="27" t="str">
        <f t="shared" si="207"/>
        <v/>
      </c>
      <c r="S1227" t="str">
        <f t="shared" si="205"/>
        <v/>
      </c>
      <c r="AA1227" s="19" t="str">
        <f t="shared" si="199"/>
        <v/>
      </c>
      <c r="AB1227" t="str">
        <f t="shared" si="206"/>
        <v/>
      </c>
    </row>
    <row r="1228" spans="8:28" x14ac:dyDescent="0.3">
      <c r="H1228" s="19" t="str">
        <f t="shared" si="200"/>
        <v/>
      </c>
      <c r="I1228" s="19" t="str">
        <f t="shared" si="201"/>
        <v/>
      </c>
      <c r="J1228" s="27" t="str">
        <f t="shared" si="202"/>
        <v/>
      </c>
      <c r="N1228" s="19" t="str">
        <f t="shared" si="203"/>
        <v/>
      </c>
      <c r="O1228" t="str">
        <f t="shared" si="204"/>
        <v/>
      </c>
      <c r="Q1228" s="27" t="str">
        <f t="shared" si="207"/>
        <v/>
      </c>
      <c r="S1228" t="str">
        <f t="shared" si="205"/>
        <v/>
      </c>
      <c r="AA1228" s="19" t="str">
        <f t="shared" si="199"/>
        <v/>
      </c>
      <c r="AB1228" t="str">
        <f t="shared" si="206"/>
        <v/>
      </c>
    </row>
    <row r="1229" spans="8:28" x14ac:dyDescent="0.3">
      <c r="H1229" s="19" t="str">
        <f t="shared" si="200"/>
        <v/>
      </c>
      <c r="I1229" s="19" t="str">
        <f t="shared" si="201"/>
        <v/>
      </c>
      <c r="J1229" s="27" t="str">
        <f t="shared" si="202"/>
        <v/>
      </c>
      <c r="N1229" s="19" t="str">
        <f t="shared" si="203"/>
        <v/>
      </c>
      <c r="O1229" t="str">
        <f t="shared" si="204"/>
        <v/>
      </c>
      <c r="Q1229" s="27" t="str">
        <f t="shared" si="207"/>
        <v/>
      </c>
      <c r="S1229" t="str">
        <f t="shared" si="205"/>
        <v/>
      </c>
      <c r="AA1229" s="19" t="str">
        <f t="shared" si="199"/>
        <v/>
      </c>
      <c r="AB1229" t="str">
        <f t="shared" si="206"/>
        <v/>
      </c>
    </row>
    <row r="1230" spans="8:28" x14ac:dyDescent="0.3">
      <c r="H1230" s="19" t="str">
        <f t="shared" si="200"/>
        <v/>
      </c>
      <c r="I1230" s="19" t="str">
        <f t="shared" si="201"/>
        <v/>
      </c>
      <c r="J1230" s="27" t="str">
        <f t="shared" si="202"/>
        <v/>
      </c>
      <c r="N1230" s="19" t="str">
        <f t="shared" si="203"/>
        <v/>
      </c>
      <c r="O1230" t="str">
        <f t="shared" si="204"/>
        <v/>
      </c>
      <c r="Q1230" s="27" t="str">
        <f t="shared" si="207"/>
        <v/>
      </c>
      <c r="S1230" t="str">
        <f t="shared" si="205"/>
        <v/>
      </c>
      <c r="AA1230" s="19" t="str">
        <f t="shared" si="199"/>
        <v/>
      </c>
      <c r="AB1230" t="str">
        <f t="shared" si="206"/>
        <v/>
      </c>
    </row>
    <row r="1231" spans="8:28" x14ac:dyDescent="0.3">
      <c r="H1231" s="19" t="str">
        <f t="shared" si="200"/>
        <v/>
      </c>
      <c r="I1231" s="19" t="str">
        <f t="shared" si="201"/>
        <v/>
      </c>
      <c r="J1231" s="27" t="str">
        <f t="shared" si="202"/>
        <v/>
      </c>
      <c r="N1231" s="19" t="str">
        <f t="shared" si="203"/>
        <v/>
      </c>
      <c r="O1231" t="str">
        <f t="shared" si="204"/>
        <v/>
      </c>
      <c r="Q1231" s="27" t="str">
        <f t="shared" si="207"/>
        <v/>
      </c>
      <c r="S1231" t="str">
        <f t="shared" si="205"/>
        <v/>
      </c>
      <c r="AA1231" s="19" t="str">
        <f t="shared" si="199"/>
        <v/>
      </c>
      <c r="AB1231" t="str">
        <f t="shared" si="206"/>
        <v/>
      </c>
    </row>
    <row r="1232" spans="8:28" x14ac:dyDescent="0.3">
      <c r="H1232" s="19" t="str">
        <f t="shared" si="200"/>
        <v/>
      </c>
      <c r="I1232" s="19" t="str">
        <f t="shared" si="201"/>
        <v/>
      </c>
      <c r="J1232" s="27" t="str">
        <f t="shared" si="202"/>
        <v/>
      </c>
      <c r="N1232" s="19" t="str">
        <f t="shared" si="203"/>
        <v/>
      </c>
      <c r="O1232" t="str">
        <f t="shared" si="204"/>
        <v/>
      </c>
      <c r="Q1232" s="27" t="str">
        <f t="shared" si="207"/>
        <v/>
      </c>
      <c r="S1232" t="str">
        <f t="shared" si="205"/>
        <v/>
      </c>
      <c r="AA1232" s="19" t="str">
        <f t="shared" si="199"/>
        <v/>
      </c>
      <c r="AB1232" t="str">
        <f t="shared" si="206"/>
        <v/>
      </c>
    </row>
    <row r="1233" spans="8:28" x14ac:dyDescent="0.3">
      <c r="H1233" s="19" t="str">
        <f t="shared" si="200"/>
        <v/>
      </c>
      <c r="I1233" s="19" t="str">
        <f t="shared" si="201"/>
        <v/>
      </c>
      <c r="J1233" s="27" t="str">
        <f t="shared" si="202"/>
        <v/>
      </c>
      <c r="N1233" s="19" t="str">
        <f t="shared" si="203"/>
        <v/>
      </c>
      <c r="O1233" t="str">
        <f t="shared" si="204"/>
        <v/>
      </c>
      <c r="Q1233" s="27" t="str">
        <f t="shared" si="207"/>
        <v/>
      </c>
      <c r="S1233" t="str">
        <f t="shared" si="205"/>
        <v/>
      </c>
      <c r="AA1233" s="19" t="str">
        <f t="shared" si="199"/>
        <v/>
      </c>
      <c r="AB1233" t="str">
        <f t="shared" si="206"/>
        <v/>
      </c>
    </row>
    <row r="1234" spans="8:28" x14ac:dyDescent="0.3">
      <c r="H1234" s="19" t="str">
        <f t="shared" si="200"/>
        <v/>
      </c>
      <c r="I1234" s="19" t="str">
        <f t="shared" si="201"/>
        <v/>
      </c>
      <c r="J1234" s="27" t="str">
        <f t="shared" si="202"/>
        <v/>
      </c>
      <c r="N1234" s="19" t="str">
        <f t="shared" si="203"/>
        <v/>
      </c>
      <c r="O1234" t="str">
        <f t="shared" si="204"/>
        <v/>
      </c>
      <c r="Q1234" s="27" t="str">
        <f t="shared" si="207"/>
        <v/>
      </c>
      <c r="S1234" t="str">
        <f t="shared" si="205"/>
        <v/>
      </c>
      <c r="AA1234" s="19" t="str">
        <f t="shared" si="199"/>
        <v/>
      </c>
      <c r="AB1234" t="str">
        <f t="shared" si="206"/>
        <v/>
      </c>
    </row>
    <row r="1235" spans="8:28" x14ac:dyDescent="0.3">
      <c r="H1235" s="19" t="str">
        <f t="shared" si="200"/>
        <v/>
      </c>
      <c r="I1235" s="19" t="str">
        <f t="shared" si="201"/>
        <v/>
      </c>
      <c r="J1235" s="27" t="str">
        <f t="shared" si="202"/>
        <v/>
      </c>
      <c r="N1235" s="19" t="str">
        <f t="shared" si="203"/>
        <v/>
      </c>
      <c r="O1235" t="str">
        <f t="shared" si="204"/>
        <v/>
      </c>
      <c r="Q1235" s="27" t="str">
        <f t="shared" si="207"/>
        <v/>
      </c>
      <c r="S1235" t="str">
        <f t="shared" si="205"/>
        <v/>
      </c>
      <c r="AA1235" s="19" t="str">
        <f t="shared" si="199"/>
        <v/>
      </c>
      <c r="AB1235" t="str">
        <f t="shared" si="206"/>
        <v/>
      </c>
    </row>
    <row r="1236" spans="8:28" x14ac:dyDescent="0.3">
      <c r="H1236" s="19" t="str">
        <f t="shared" si="200"/>
        <v/>
      </c>
      <c r="I1236" s="19" t="str">
        <f t="shared" si="201"/>
        <v/>
      </c>
      <c r="J1236" s="27" t="str">
        <f t="shared" si="202"/>
        <v/>
      </c>
      <c r="N1236" s="19" t="str">
        <f t="shared" si="203"/>
        <v/>
      </c>
      <c r="O1236" t="str">
        <f t="shared" si="204"/>
        <v/>
      </c>
      <c r="Q1236" s="27" t="str">
        <f t="shared" si="207"/>
        <v/>
      </c>
      <c r="S1236" t="str">
        <f t="shared" si="205"/>
        <v/>
      </c>
      <c r="AA1236" s="19" t="str">
        <f t="shared" si="199"/>
        <v/>
      </c>
      <c r="AB1236" t="str">
        <f t="shared" si="206"/>
        <v/>
      </c>
    </row>
    <row r="1237" spans="8:28" x14ac:dyDescent="0.3">
      <c r="H1237" s="19" t="str">
        <f t="shared" si="200"/>
        <v/>
      </c>
      <c r="I1237" s="19" t="str">
        <f t="shared" si="201"/>
        <v/>
      </c>
      <c r="J1237" s="27" t="str">
        <f t="shared" si="202"/>
        <v/>
      </c>
      <c r="N1237" s="19" t="str">
        <f t="shared" si="203"/>
        <v/>
      </c>
      <c r="O1237" t="str">
        <f t="shared" si="204"/>
        <v/>
      </c>
      <c r="Q1237" s="27" t="str">
        <f t="shared" si="207"/>
        <v/>
      </c>
      <c r="S1237" t="str">
        <f t="shared" si="205"/>
        <v/>
      </c>
      <c r="AA1237" s="19" t="str">
        <f t="shared" si="199"/>
        <v/>
      </c>
      <c r="AB1237" t="str">
        <f t="shared" si="206"/>
        <v/>
      </c>
    </row>
    <row r="1238" spans="8:28" x14ac:dyDescent="0.3">
      <c r="H1238" s="19" t="str">
        <f t="shared" si="200"/>
        <v/>
      </c>
      <c r="I1238" s="19" t="str">
        <f t="shared" si="201"/>
        <v/>
      </c>
      <c r="J1238" s="27" t="str">
        <f t="shared" si="202"/>
        <v/>
      </c>
      <c r="N1238" s="19" t="str">
        <f t="shared" si="203"/>
        <v/>
      </c>
      <c r="O1238" t="str">
        <f t="shared" si="204"/>
        <v/>
      </c>
      <c r="Q1238" s="27" t="str">
        <f t="shared" si="207"/>
        <v/>
      </c>
      <c r="S1238" t="str">
        <f t="shared" si="205"/>
        <v/>
      </c>
      <c r="AA1238" s="19" t="str">
        <f t="shared" si="199"/>
        <v/>
      </c>
      <c r="AB1238" t="str">
        <f t="shared" si="206"/>
        <v/>
      </c>
    </row>
    <row r="1239" spans="8:28" x14ac:dyDescent="0.3">
      <c r="H1239" s="19" t="str">
        <f t="shared" si="200"/>
        <v/>
      </c>
      <c r="I1239" s="19" t="str">
        <f t="shared" si="201"/>
        <v/>
      </c>
      <c r="J1239" s="27" t="str">
        <f t="shared" si="202"/>
        <v/>
      </c>
      <c r="N1239" s="19" t="str">
        <f t="shared" si="203"/>
        <v/>
      </c>
      <c r="O1239" t="str">
        <f t="shared" si="204"/>
        <v/>
      </c>
      <c r="Q1239" s="27" t="str">
        <f t="shared" si="207"/>
        <v/>
      </c>
      <c r="S1239" t="str">
        <f t="shared" si="205"/>
        <v/>
      </c>
      <c r="AA1239" s="19" t="str">
        <f t="shared" si="199"/>
        <v/>
      </c>
      <c r="AB1239" t="str">
        <f t="shared" si="206"/>
        <v/>
      </c>
    </row>
    <row r="1240" spans="8:28" x14ac:dyDescent="0.3">
      <c r="H1240" s="19" t="str">
        <f t="shared" si="200"/>
        <v/>
      </c>
      <c r="I1240" s="19" t="str">
        <f t="shared" si="201"/>
        <v/>
      </c>
      <c r="J1240" s="27" t="str">
        <f t="shared" si="202"/>
        <v/>
      </c>
      <c r="N1240" s="19" t="str">
        <f t="shared" si="203"/>
        <v/>
      </c>
      <c r="O1240" t="str">
        <f t="shared" si="204"/>
        <v/>
      </c>
      <c r="Q1240" s="27" t="str">
        <f t="shared" si="207"/>
        <v/>
      </c>
      <c r="S1240" t="str">
        <f t="shared" si="205"/>
        <v/>
      </c>
      <c r="AA1240" s="19" t="str">
        <f t="shared" si="199"/>
        <v/>
      </c>
      <c r="AB1240" t="str">
        <f t="shared" si="206"/>
        <v/>
      </c>
    </row>
    <row r="1241" spans="8:28" x14ac:dyDescent="0.3">
      <c r="H1241" s="19" t="str">
        <f t="shared" si="200"/>
        <v/>
      </c>
      <c r="I1241" s="19" t="str">
        <f t="shared" si="201"/>
        <v/>
      </c>
      <c r="J1241" s="27" t="str">
        <f t="shared" si="202"/>
        <v/>
      </c>
      <c r="N1241" s="19" t="str">
        <f t="shared" si="203"/>
        <v/>
      </c>
      <c r="O1241" t="str">
        <f t="shared" si="204"/>
        <v/>
      </c>
      <c r="Q1241" s="27" t="str">
        <f t="shared" si="207"/>
        <v/>
      </c>
      <c r="S1241" t="str">
        <f t="shared" si="205"/>
        <v/>
      </c>
      <c r="AA1241" s="19" t="str">
        <f t="shared" si="199"/>
        <v/>
      </c>
      <c r="AB1241" t="str">
        <f t="shared" si="206"/>
        <v/>
      </c>
    </row>
    <row r="1242" spans="8:28" x14ac:dyDescent="0.3">
      <c r="H1242" s="19" t="str">
        <f t="shared" si="200"/>
        <v/>
      </c>
      <c r="I1242" s="19" t="str">
        <f t="shared" si="201"/>
        <v/>
      </c>
      <c r="J1242" s="27" t="str">
        <f t="shared" si="202"/>
        <v/>
      </c>
      <c r="N1242" s="19" t="str">
        <f t="shared" si="203"/>
        <v/>
      </c>
      <c r="O1242" t="str">
        <f t="shared" si="204"/>
        <v/>
      </c>
      <c r="Q1242" s="27" t="str">
        <f t="shared" si="207"/>
        <v/>
      </c>
      <c r="S1242" t="str">
        <f t="shared" si="205"/>
        <v/>
      </c>
      <c r="AA1242" s="19" t="str">
        <f t="shared" si="199"/>
        <v/>
      </c>
      <c r="AB1242" t="str">
        <f t="shared" si="206"/>
        <v/>
      </c>
    </row>
    <row r="1243" spans="8:28" x14ac:dyDescent="0.3">
      <c r="H1243" s="19" t="str">
        <f t="shared" si="200"/>
        <v/>
      </c>
      <c r="I1243" s="19" t="str">
        <f t="shared" si="201"/>
        <v/>
      </c>
      <c r="J1243" s="27" t="str">
        <f t="shared" si="202"/>
        <v/>
      </c>
      <c r="N1243" s="19" t="str">
        <f t="shared" si="203"/>
        <v/>
      </c>
      <c r="O1243" t="str">
        <f t="shared" si="204"/>
        <v/>
      </c>
      <c r="Q1243" s="27" t="str">
        <f t="shared" si="207"/>
        <v/>
      </c>
      <c r="S1243" t="str">
        <f t="shared" si="205"/>
        <v/>
      </c>
      <c r="AA1243" s="19" t="str">
        <f t="shared" si="199"/>
        <v/>
      </c>
      <c r="AB1243" t="str">
        <f t="shared" si="206"/>
        <v/>
      </c>
    </row>
    <row r="1244" spans="8:28" x14ac:dyDescent="0.3">
      <c r="H1244" s="19" t="str">
        <f t="shared" si="200"/>
        <v/>
      </c>
      <c r="I1244" s="19" t="str">
        <f t="shared" si="201"/>
        <v/>
      </c>
      <c r="J1244" s="27" t="str">
        <f t="shared" si="202"/>
        <v/>
      </c>
      <c r="N1244" s="19" t="str">
        <f t="shared" si="203"/>
        <v/>
      </c>
      <c r="O1244" t="str">
        <f t="shared" si="204"/>
        <v/>
      </c>
      <c r="Q1244" s="27" t="str">
        <f t="shared" si="207"/>
        <v/>
      </c>
      <c r="S1244" t="str">
        <f t="shared" si="205"/>
        <v/>
      </c>
      <c r="AA1244" s="19" t="str">
        <f t="shared" si="199"/>
        <v/>
      </c>
      <c r="AB1244" t="str">
        <f t="shared" si="206"/>
        <v/>
      </c>
    </row>
    <row r="1245" spans="8:28" x14ac:dyDescent="0.3">
      <c r="H1245" s="19" t="str">
        <f t="shared" si="200"/>
        <v/>
      </c>
      <c r="I1245" s="19" t="str">
        <f t="shared" si="201"/>
        <v/>
      </c>
      <c r="J1245" s="27" t="str">
        <f t="shared" si="202"/>
        <v/>
      </c>
      <c r="N1245" s="19" t="str">
        <f t="shared" si="203"/>
        <v/>
      </c>
      <c r="O1245" t="str">
        <f t="shared" si="204"/>
        <v/>
      </c>
      <c r="Q1245" s="27" t="str">
        <f t="shared" si="207"/>
        <v/>
      </c>
      <c r="S1245" t="str">
        <f t="shared" si="205"/>
        <v/>
      </c>
      <c r="AA1245" s="19" t="str">
        <f t="shared" si="199"/>
        <v/>
      </c>
      <c r="AB1245" t="str">
        <f t="shared" si="206"/>
        <v/>
      </c>
    </row>
    <row r="1246" spans="8:28" x14ac:dyDescent="0.3">
      <c r="H1246" s="19" t="str">
        <f t="shared" si="200"/>
        <v/>
      </c>
      <c r="I1246" s="19" t="str">
        <f t="shared" si="201"/>
        <v/>
      </c>
      <c r="J1246" s="27" t="str">
        <f t="shared" si="202"/>
        <v/>
      </c>
      <c r="N1246" s="19" t="str">
        <f t="shared" si="203"/>
        <v/>
      </c>
      <c r="O1246" t="str">
        <f t="shared" si="204"/>
        <v/>
      </c>
      <c r="Q1246" s="27" t="str">
        <f t="shared" si="207"/>
        <v/>
      </c>
      <c r="S1246" t="str">
        <f t="shared" si="205"/>
        <v/>
      </c>
      <c r="AA1246" s="19" t="str">
        <f t="shared" si="199"/>
        <v/>
      </c>
      <c r="AB1246" t="str">
        <f t="shared" si="206"/>
        <v/>
      </c>
    </row>
    <row r="1247" spans="8:28" x14ac:dyDescent="0.3">
      <c r="H1247" s="19" t="str">
        <f t="shared" si="200"/>
        <v/>
      </c>
      <c r="I1247" s="19" t="str">
        <f t="shared" si="201"/>
        <v/>
      </c>
      <c r="J1247" s="27" t="str">
        <f t="shared" si="202"/>
        <v/>
      </c>
      <c r="N1247" s="19" t="str">
        <f t="shared" si="203"/>
        <v/>
      </c>
      <c r="O1247" t="str">
        <f t="shared" si="204"/>
        <v/>
      </c>
      <c r="Q1247" s="27" t="str">
        <f t="shared" si="207"/>
        <v/>
      </c>
      <c r="S1247" t="str">
        <f t="shared" si="205"/>
        <v/>
      </c>
      <c r="AA1247" s="19" t="str">
        <f t="shared" si="199"/>
        <v/>
      </c>
      <c r="AB1247" t="str">
        <f t="shared" si="206"/>
        <v/>
      </c>
    </row>
    <row r="1248" spans="8:28" x14ac:dyDescent="0.3">
      <c r="H1248" s="19" t="str">
        <f t="shared" si="200"/>
        <v/>
      </c>
      <c r="I1248" s="19" t="str">
        <f t="shared" si="201"/>
        <v/>
      </c>
      <c r="J1248" s="27" t="str">
        <f t="shared" si="202"/>
        <v/>
      </c>
      <c r="N1248" s="19" t="str">
        <f t="shared" si="203"/>
        <v/>
      </c>
      <c r="O1248" t="str">
        <f t="shared" si="204"/>
        <v/>
      </c>
      <c r="Q1248" s="27" t="str">
        <f t="shared" si="207"/>
        <v/>
      </c>
      <c r="S1248" t="str">
        <f t="shared" si="205"/>
        <v/>
      </c>
      <c r="AA1248" s="19" t="str">
        <f t="shared" si="199"/>
        <v/>
      </c>
      <c r="AB1248" t="str">
        <f t="shared" si="206"/>
        <v/>
      </c>
    </row>
    <row r="1249" spans="8:28" x14ac:dyDescent="0.3">
      <c r="H1249" s="19" t="str">
        <f t="shared" si="200"/>
        <v/>
      </c>
      <c r="I1249" s="19" t="str">
        <f t="shared" si="201"/>
        <v/>
      </c>
      <c r="J1249" s="27" t="str">
        <f t="shared" si="202"/>
        <v/>
      </c>
      <c r="N1249" s="19" t="str">
        <f t="shared" si="203"/>
        <v/>
      </c>
      <c r="O1249" t="str">
        <f t="shared" si="204"/>
        <v/>
      </c>
      <c r="Q1249" s="27" t="str">
        <f t="shared" si="207"/>
        <v/>
      </c>
      <c r="S1249" t="str">
        <f t="shared" si="205"/>
        <v/>
      </c>
      <c r="AA1249" s="19" t="str">
        <f t="shared" si="199"/>
        <v/>
      </c>
      <c r="AB1249" t="str">
        <f t="shared" si="206"/>
        <v/>
      </c>
    </row>
    <row r="1250" spans="8:28" x14ac:dyDescent="0.3">
      <c r="H1250" s="19" t="str">
        <f t="shared" si="200"/>
        <v/>
      </c>
      <c r="I1250" s="19" t="str">
        <f t="shared" si="201"/>
        <v/>
      </c>
      <c r="J1250" s="27" t="str">
        <f t="shared" si="202"/>
        <v/>
      </c>
      <c r="N1250" s="19" t="str">
        <f t="shared" si="203"/>
        <v/>
      </c>
      <c r="O1250" t="str">
        <f t="shared" si="204"/>
        <v/>
      </c>
      <c r="Q1250" s="27" t="str">
        <f t="shared" si="207"/>
        <v/>
      </c>
      <c r="S1250" t="str">
        <f t="shared" si="205"/>
        <v/>
      </c>
      <c r="AA1250" s="19" t="str">
        <f t="shared" si="199"/>
        <v/>
      </c>
      <c r="AB1250" t="str">
        <f t="shared" si="206"/>
        <v/>
      </c>
    </row>
    <row r="1251" spans="8:28" x14ac:dyDescent="0.3">
      <c r="H1251" s="19" t="str">
        <f t="shared" si="200"/>
        <v/>
      </c>
      <c r="I1251" s="19" t="str">
        <f t="shared" si="201"/>
        <v/>
      </c>
      <c r="J1251" s="27" t="str">
        <f t="shared" si="202"/>
        <v/>
      </c>
      <c r="N1251" s="19" t="str">
        <f t="shared" si="203"/>
        <v/>
      </c>
      <c r="O1251" t="str">
        <f t="shared" si="204"/>
        <v/>
      </c>
      <c r="Q1251" s="27" t="str">
        <f t="shared" si="207"/>
        <v/>
      </c>
      <c r="S1251" t="str">
        <f t="shared" si="205"/>
        <v/>
      </c>
      <c r="AA1251" s="19" t="str">
        <f t="shared" si="199"/>
        <v/>
      </c>
      <c r="AB1251" t="str">
        <f t="shared" si="206"/>
        <v/>
      </c>
    </row>
    <row r="1252" spans="8:28" x14ac:dyDescent="0.3">
      <c r="H1252" s="19" t="str">
        <f t="shared" si="200"/>
        <v/>
      </c>
      <c r="I1252" s="19" t="str">
        <f t="shared" si="201"/>
        <v/>
      </c>
      <c r="J1252" s="27" t="str">
        <f t="shared" si="202"/>
        <v/>
      </c>
      <c r="N1252" s="19" t="str">
        <f t="shared" si="203"/>
        <v/>
      </c>
      <c r="O1252" t="str">
        <f t="shared" si="204"/>
        <v/>
      </c>
      <c r="Q1252" s="27" t="str">
        <f t="shared" si="207"/>
        <v/>
      </c>
      <c r="S1252" t="str">
        <f t="shared" si="205"/>
        <v/>
      </c>
      <c r="AA1252" s="19" t="str">
        <f t="shared" si="199"/>
        <v/>
      </c>
      <c r="AB1252" t="str">
        <f t="shared" si="206"/>
        <v/>
      </c>
    </row>
    <row r="1253" spans="8:28" x14ac:dyDescent="0.3">
      <c r="H1253" s="19" t="str">
        <f t="shared" si="200"/>
        <v/>
      </c>
      <c r="I1253" s="19" t="str">
        <f t="shared" si="201"/>
        <v/>
      </c>
      <c r="J1253" s="27" t="str">
        <f t="shared" si="202"/>
        <v/>
      </c>
      <c r="N1253" s="19" t="str">
        <f t="shared" si="203"/>
        <v/>
      </c>
      <c r="O1253" t="str">
        <f t="shared" si="204"/>
        <v/>
      </c>
      <c r="Q1253" s="27" t="str">
        <f t="shared" si="207"/>
        <v/>
      </c>
      <c r="S1253" t="str">
        <f t="shared" si="205"/>
        <v/>
      </c>
      <c r="AA1253" s="19" t="str">
        <f t="shared" si="199"/>
        <v/>
      </c>
      <c r="AB1253" t="str">
        <f t="shared" si="206"/>
        <v/>
      </c>
    </row>
    <row r="1254" spans="8:28" x14ac:dyDescent="0.3">
      <c r="H1254" s="19" t="str">
        <f t="shared" si="200"/>
        <v/>
      </c>
      <c r="I1254" s="19" t="str">
        <f t="shared" si="201"/>
        <v/>
      </c>
      <c r="J1254" s="27" t="str">
        <f t="shared" si="202"/>
        <v/>
      </c>
      <c r="N1254" s="19" t="str">
        <f t="shared" si="203"/>
        <v/>
      </c>
      <c r="O1254" t="str">
        <f t="shared" si="204"/>
        <v/>
      </c>
      <c r="Q1254" s="27" t="str">
        <f t="shared" si="207"/>
        <v/>
      </c>
      <c r="S1254" t="str">
        <f t="shared" si="205"/>
        <v/>
      </c>
      <c r="AA1254" s="19" t="str">
        <f t="shared" si="199"/>
        <v/>
      </c>
      <c r="AB1254" t="str">
        <f t="shared" si="206"/>
        <v/>
      </c>
    </row>
    <row r="1255" spans="8:28" x14ac:dyDescent="0.3">
      <c r="H1255" s="19" t="str">
        <f t="shared" si="200"/>
        <v/>
      </c>
      <c r="I1255" s="19" t="str">
        <f t="shared" si="201"/>
        <v/>
      </c>
      <c r="J1255" s="27" t="str">
        <f t="shared" si="202"/>
        <v/>
      </c>
      <c r="N1255" s="19" t="str">
        <f t="shared" si="203"/>
        <v/>
      </c>
      <c r="O1255" t="str">
        <f t="shared" si="204"/>
        <v/>
      </c>
      <c r="Q1255" s="27" t="str">
        <f t="shared" si="207"/>
        <v/>
      </c>
      <c r="S1255" t="str">
        <f t="shared" si="205"/>
        <v/>
      </c>
      <c r="AA1255" s="19" t="str">
        <f t="shared" si="199"/>
        <v/>
      </c>
      <c r="AB1255" t="str">
        <f t="shared" si="206"/>
        <v/>
      </c>
    </row>
    <row r="1256" spans="8:28" x14ac:dyDescent="0.3">
      <c r="H1256" s="19" t="str">
        <f t="shared" si="200"/>
        <v/>
      </c>
      <c r="I1256" s="19" t="str">
        <f t="shared" si="201"/>
        <v/>
      </c>
      <c r="J1256" s="27" t="str">
        <f t="shared" si="202"/>
        <v/>
      </c>
      <c r="N1256" s="19" t="str">
        <f t="shared" si="203"/>
        <v/>
      </c>
      <c r="O1256" t="str">
        <f t="shared" si="204"/>
        <v/>
      </c>
      <c r="Q1256" s="27" t="str">
        <f t="shared" si="207"/>
        <v/>
      </c>
      <c r="S1256" t="str">
        <f t="shared" si="205"/>
        <v/>
      </c>
      <c r="AA1256" s="19" t="str">
        <f t="shared" si="199"/>
        <v/>
      </c>
      <c r="AB1256" t="str">
        <f t="shared" si="206"/>
        <v/>
      </c>
    </row>
    <row r="1257" spans="8:28" x14ac:dyDescent="0.3">
      <c r="H1257" s="19" t="str">
        <f t="shared" si="200"/>
        <v/>
      </c>
      <c r="I1257" s="19" t="str">
        <f t="shared" si="201"/>
        <v/>
      </c>
      <c r="J1257" s="27" t="str">
        <f t="shared" si="202"/>
        <v/>
      </c>
      <c r="N1257" s="19" t="str">
        <f t="shared" si="203"/>
        <v/>
      </c>
      <c r="O1257" t="str">
        <f t="shared" si="204"/>
        <v/>
      </c>
      <c r="Q1257" s="27" t="str">
        <f t="shared" si="207"/>
        <v/>
      </c>
      <c r="S1257" t="str">
        <f t="shared" si="205"/>
        <v/>
      </c>
      <c r="AA1257" s="19" t="str">
        <f t="shared" si="199"/>
        <v/>
      </c>
      <c r="AB1257" t="str">
        <f t="shared" si="206"/>
        <v/>
      </c>
    </row>
    <row r="1258" spans="8:28" x14ac:dyDescent="0.3">
      <c r="H1258" s="19" t="str">
        <f t="shared" si="200"/>
        <v/>
      </c>
      <c r="I1258" s="19" t="str">
        <f t="shared" si="201"/>
        <v/>
      </c>
      <c r="J1258" s="27" t="str">
        <f t="shared" si="202"/>
        <v/>
      </c>
      <c r="N1258" s="19" t="str">
        <f t="shared" si="203"/>
        <v/>
      </c>
      <c r="O1258" t="str">
        <f t="shared" si="204"/>
        <v/>
      </c>
      <c r="Q1258" s="27" t="str">
        <f t="shared" si="207"/>
        <v/>
      </c>
      <c r="S1258" t="str">
        <f t="shared" si="205"/>
        <v/>
      </c>
      <c r="AA1258" s="19" t="str">
        <f t="shared" si="199"/>
        <v/>
      </c>
      <c r="AB1258" t="str">
        <f t="shared" si="206"/>
        <v/>
      </c>
    </row>
    <row r="1259" spans="8:28" x14ac:dyDescent="0.3">
      <c r="H1259" s="19" t="str">
        <f t="shared" si="200"/>
        <v/>
      </c>
      <c r="I1259" s="19" t="str">
        <f t="shared" si="201"/>
        <v/>
      </c>
      <c r="J1259" s="27" t="str">
        <f t="shared" si="202"/>
        <v/>
      </c>
      <c r="N1259" s="19" t="str">
        <f t="shared" si="203"/>
        <v/>
      </c>
      <c r="O1259" t="str">
        <f t="shared" si="204"/>
        <v/>
      </c>
      <c r="Q1259" s="27" t="str">
        <f t="shared" si="207"/>
        <v/>
      </c>
      <c r="S1259" t="str">
        <f t="shared" si="205"/>
        <v/>
      </c>
      <c r="AA1259" s="19" t="str">
        <f t="shared" si="199"/>
        <v/>
      </c>
      <c r="AB1259" t="str">
        <f t="shared" si="206"/>
        <v/>
      </c>
    </row>
    <row r="1260" spans="8:28" x14ac:dyDescent="0.3">
      <c r="H1260" s="19" t="str">
        <f t="shared" si="200"/>
        <v/>
      </c>
      <c r="I1260" s="19" t="str">
        <f t="shared" si="201"/>
        <v/>
      </c>
      <c r="J1260" s="27" t="str">
        <f t="shared" si="202"/>
        <v/>
      </c>
      <c r="N1260" s="19" t="str">
        <f t="shared" si="203"/>
        <v/>
      </c>
      <c r="O1260" t="str">
        <f t="shared" si="204"/>
        <v/>
      </c>
      <c r="Q1260" s="27" t="str">
        <f t="shared" si="207"/>
        <v/>
      </c>
      <c r="S1260" t="str">
        <f t="shared" si="205"/>
        <v/>
      </c>
      <c r="AA1260" s="19" t="str">
        <f t="shared" si="199"/>
        <v/>
      </c>
      <c r="AB1260" t="str">
        <f t="shared" si="206"/>
        <v/>
      </c>
    </row>
    <row r="1261" spans="8:28" x14ac:dyDescent="0.3">
      <c r="H1261" s="19" t="str">
        <f t="shared" si="200"/>
        <v/>
      </c>
      <c r="I1261" s="19" t="str">
        <f t="shared" si="201"/>
        <v/>
      </c>
      <c r="J1261" s="27" t="str">
        <f t="shared" si="202"/>
        <v/>
      </c>
      <c r="N1261" s="19" t="str">
        <f t="shared" si="203"/>
        <v/>
      </c>
      <c r="O1261" t="str">
        <f t="shared" si="204"/>
        <v/>
      </c>
      <c r="Q1261" s="27" t="str">
        <f t="shared" si="207"/>
        <v/>
      </c>
      <c r="S1261" t="str">
        <f t="shared" si="205"/>
        <v/>
      </c>
      <c r="AA1261" s="19" t="str">
        <f t="shared" si="199"/>
        <v/>
      </c>
      <c r="AB1261" t="str">
        <f t="shared" si="206"/>
        <v/>
      </c>
    </row>
    <row r="1262" spans="8:28" x14ac:dyDescent="0.3">
      <c r="H1262" s="19" t="str">
        <f t="shared" si="200"/>
        <v/>
      </c>
      <c r="I1262" s="19" t="str">
        <f t="shared" si="201"/>
        <v/>
      </c>
      <c r="J1262" s="27" t="str">
        <f t="shared" si="202"/>
        <v/>
      </c>
      <c r="N1262" s="19" t="str">
        <f t="shared" si="203"/>
        <v/>
      </c>
      <c r="O1262" t="str">
        <f t="shared" si="204"/>
        <v/>
      </c>
      <c r="Q1262" s="27" t="str">
        <f t="shared" si="207"/>
        <v/>
      </c>
      <c r="S1262" t="str">
        <f t="shared" si="205"/>
        <v/>
      </c>
      <c r="AA1262" s="19" t="str">
        <f t="shared" si="199"/>
        <v/>
      </c>
      <c r="AB1262" t="str">
        <f t="shared" si="206"/>
        <v/>
      </c>
    </row>
    <row r="1263" spans="8:28" x14ac:dyDescent="0.3">
      <c r="H1263" s="19" t="str">
        <f t="shared" si="200"/>
        <v/>
      </c>
      <c r="I1263" s="19" t="str">
        <f t="shared" si="201"/>
        <v/>
      </c>
      <c r="J1263" s="27" t="str">
        <f t="shared" si="202"/>
        <v/>
      </c>
      <c r="N1263" s="19" t="str">
        <f t="shared" si="203"/>
        <v/>
      </c>
      <c r="O1263" t="str">
        <f t="shared" si="204"/>
        <v/>
      </c>
      <c r="Q1263" s="27" t="str">
        <f t="shared" si="207"/>
        <v/>
      </c>
      <c r="S1263" t="str">
        <f t="shared" si="205"/>
        <v/>
      </c>
      <c r="AA1263" s="19" t="str">
        <f t="shared" si="199"/>
        <v/>
      </c>
      <c r="AB1263" t="str">
        <f t="shared" si="206"/>
        <v/>
      </c>
    </row>
    <row r="1264" spans="8:28" x14ac:dyDescent="0.3">
      <c r="H1264" s="19" t="str">
        <f t="shared" si="200"/>
        <v/>
      </c>
      <c r="I1264" s="19" t="str">
        <f t="shared" si="201"/>
        <v/>
      </c>
      <c r="J1264" s="27" t="str">
        <f t="shared" si="202"/>
        <v/>
      </c>
      <c r="N1264" s="19" t="str">
        <f t="shared" si="203"/>
        <v/>
      </c>
      <c r="O1264" t="str">
        <f t="shared" si="204"/>
        <v/>
      </c>
      <c r="Q1264" s="27" t="str">
        <f t="shared" si="207"/>
        <v/>
      </c>
      <c r="S1264" t="str">
        <f t="shared" si="205"/>
        <v/>
      </c>
      <c r="AA1264" s="19" t="str">
        <f t="shared" si="199"/>
        <v/>
      </c>
      <c r="AB1264" t="str">
        <f t="shared" si="206"/>
        <v/>
      </c>
    </row>
    <row r="1265" spans="8:28" x14ac:dyDescent="0.3">
      <c r="H1265" s="19" t="str">
        <f t="shared" si="200"/>
        <v/>
      </c>
      <c r="I1265" s="19" t="str">
        <f t="shared" si="201"/>
        <v/>
      </c>
      <c r="J1265" s="27" t="str">
        <f t="shared" si="202"/>
        <v/>
      </c>
      <c r="N1265" s="19" t="str">
        <f t="shared" si="203"/>
        <v/>
      </c>
      <c r="O1265" t="str">
        <f t="shared" si="204"/>
        <v/>
      </c>
      <c r="Q1265" s="27" t="str">
        <f t="shared" si="207"/>
        <v/>
      </c>
      <c r="S1265" t="str">
        <f t="shared" si="205"/>
        <v/>
      </c>
      <c r="AA1265" s="19" t="str">
        <f t="shared" si="199"/>
        <v/>
      </c>
      <c r="AB1265" t="str">
        <f t="shared" si="206"/>
        <v/>
      </c>
    </row>
    <row r="1266" spans="8:28" x14ac:dyDescent="0.3">
      <c r="H1266" s="19" t="str">
        <f t="shared" si="200"/>
        <v/>
      </c>
      <c r="I1266" s="19" t="str">
        <f t="shared" si="201"/>
        <v/>
      </c>
      <c r="J1266" s="27" t="str">
        <f t="shared" si="202"/>
        <v/>
      </c>
      <c r="N1266" s="19" t="str">
        <f t="shared" si="203"/>
        <v/>
      </c>
      <c r="O1266" t="str">
        <f t="shared" si="204"/>
        <v/>
      </c>
      <c r="Q1266" s="27" t="str">
        <f t="shared" si="207"/>
        <v/>
      </c>
      <c r="S1266" t="str">
        <f t="shared" si="205"/>
        <v/>
      </c>
      <c r="AA1266" s="19" t="str">
        <f t="shared" si="199"/>
        <v/>
      </c>
      <c r="AB1266" t="str">
        <f t="shared" si="206"/>
        <v/>
      </c>
    </row>
    <row r="1267" spans="8:28" x14ac:dyDescent="0.3">
      <c r="H1267" s="19" t="str">
        <f t="shared" si="200"/>
        <v/>
      </c>
      <c r="I1267" s="19" t="str">
        <f t="shared" si="201"/>
        <v/>
      </c>
      <c r="J1267" s="27" t="str">
        <f t="shared" si="202"/>
        <v/>
      </c>
      <c r="N1267" s="19" t="str">
        <f t="shared" si="203"/>
        <v/>
      </c>
      <c r="O1267" t="str">
        <f t="shared" si="204"/>
        <v/>
      </c>
      <c r="Q1267" s="27" t="str">
        <f t="shared" si="207"/>
        <v/>
      </c>
      <c r="S1267" t="str">
        <f t="shared" si="205"/>
        <v/>
      </c>
      <c r="AA1267" s="19" t="str">
        <f t="shared" si="199"/>
        <v/>
      </c>
      <c r="AB1267" t="str">
        <f t="shared" si="206"/>
        <v/>
      </c>
    </row>
    <row r="1268" spans="8:28" x14ac:dyDescent="0.3">
      <c r="H1268" s="19" t="str">
        <f t="shared" si="200"/>
        <v/>
      </c>
      <c r="I1268" s="19" t="str">
        <f t="shared" si="201"/>
        <v/>
      </c>
      <c r="J1268" s="27" t="str">
        <f t="shared" si="202"/>
        <v/>
      </c>
      <c r="N1268" s="19" t="str">
        <f t="shared" si="203"/>
        <v/>
      </c>
      <c r="O1268" t="str">
        <f t="shared" si="204"/>
        <v/>
      </c>
      <c r="Q1268" s="27" t="str">
        <f t="shared" si="207"/>
        <v/>
      </c>
      <c r="S1268" t="str">
        <f t="shared" si="205"/>
        <v/>
      </c>
      <c r="AA1268" s="19" t="str">
        <f t="shared" si="199"/>
        <v/>
      </c>
      <c r="AB1268" t="str">
        <f t="shared" si="206"/>
        <v/>
      </c>
    </row>
    <row r="1269" spans="8:28" x14ac:dyDescent="0.3">
      <c r="H1269" s="19" t="str">
        <f t="shared" si="200"/>
        <v/>
      </c>
      <c r="I1269" s="19" t="str">
        <f t="shared" si="201"/>
        <v/>
      </c>
      <c r="J1269" s="27" t="str">
        <f t="shared" si="202"/>
        <v/>
      </c>
      <c r="N1269" s="19" t="str">
        <f t="shared" si="203"/>
        <v/>
      </c>
      <c r="O1269" t="str">
        <f t="shared" si="204"/>
        <v/>
      </c>
      <c r="Q1269" s="27" t="str">
        <f t="shared" si="207"/>
        <v/>
      </c>
      <c r="S1269" t="str">
        <f t="shared" si="205"/>
        <v/>
      </c>
      <c r="AA1269" s="19" t="str">
        <f t="shared" si="199"/>
        <v/>
      </c>
      <c r="AB1269" t="str">
        <f t="shared" si="206"/>
        <v/>
      </c>
    </row>
    <row r="1270" spans="8:28" x14ac:dyDescent="0.3">
      <c r="H1270" s="19" t="str">
        <f t="shared" si="200"/>
        <v/>
      </c>
      <c r="I1270" s="19" t="str">
        <f t="shared" si="201"/>
        <v/>
      </c>
      <c r="J1270" s="27" t="str">
        <f t="shared" si="202"/>
        <v/>
      </c>
      <c r="N1270" s="19" t="str">
        <f t="shared" si="203"/>
        <v/>
      </c>
      <c r="O1270" t="str">
        <f t="shared" si="204"/>
        <v/>
      </c>
      <c r="Q1270" s="27" t="str">
        <f t="shared" si="207"/>
        <v/>
      </c>
      <c r="S1270" t="str">
        <f t="shared" si="205"/>
        <v/>
      </c>
      <c r="AA1270" s="19" t="str">
        <f t="shared" si="199"/>
        <v/>
      </c>
      <c r="AB1270" t="str">
        <f t="shared" si="206"/>
        <v/>
      </c>
    </row>
    <row r="1271" spans="8:28" x14ac:dyDescent="0.3">
      <c r="H1271" s="19" t="str">
        <f t="shared" si="200"/>
        <v/>
      </c>
      <c r="I1271" s="19" t="str">
        <f t="shared" si="201"/>
        <v/>
      </c>
      <c r="J1271" s="27" t="str">
        <f t="shared" si="202"/>
        <v/>
      </c>
      <c r="N1271" s="19" t="str">
        <f t="shared" si="203"/>
        <v/>
      </c>
      <c r="O1271" t="str">
        <f t="shared" si="204"/>
        <v/>
      </c>
      <c r="Q1271" s="27" t="str">
        <f t="shared" si="207"/>
        <v/>
      </c>
      <c r="S1271" t="str">
        <f t="shared" si="205"/>
        <v/>
      </c>
      <c r="AA1271" s="19" t="str">
        <f t="shared" si="199"/>
        <v/>
      </c>
      <c r="AB1271" t="str">
        <f t="shared" si="206"/>
        <v/>
      </c>
    </row>
    <row r="1272" spans="8:28" x14ac:dyDescent="0.3">
      <c r="H1272" s="19" t="str">
        <f t="shared" si="200"/>
        <v/>
      </c>
      <c r="I1272" s="19" t="str">
        <f t="shared" si="201"/>
        <v/>
      </c>
      <c r="J1272" s="27" t="str">
        <f t="shared" si="202"/>
        <v/>
      </c>
      <c r="N1272" s="19" t="str">
        <f t="shared" si="203"/>
        <v/>
      </c>
      <c r="O1272" t="str">
        <f t="shared" si="204"/>
        <v/>
      </c>
      <c r="Q1272" s="27" t="str">
        <f t="shared" si="207"/>
        <v/>
      </c>
      <c r="S1272" t="str">
        <f t="shared" si="205"/>
        <v/>
      </c>
      <c r="AA1272" s="19" t="str">
        <f t="shared" ref="AA1272:AA1335" si="208">+IF(Y1272="","",AA1271+1)</f>
        <v/>
      </c>
      <c r="AB1272" t="str">
        <f t="shared" si="206"/>
        <v/>
      </c>
    </row>
    <row r="1273" spans="8:28" x14ac:dyDescent="0.3">
      <c r="H1273" s="19" t="str">
        <f t="shared" si="200"/>
        <v/>
      </c>
      <c r="I1273" s="19" t="str">
        <f t="shared" si="201"/>
        <v/>
      </c>
      <c r="J1273" s="27" t="str">
        <f t="shared" si="202"/>
        <v/>
      </c>
      <c r="N1273" s="19" t="str">
        <f t="shared" si="203"/>
        <v/>
      </c>
      <c r="O1273" t="str">
        <f t="shared" si="204"/>
        <v/>
      </c>
      <c r="Q1273" s="27" t="str">
        <f t="shared" si="207"/>
        <v/>
      </c>
      <c r="S1273" t="str">
        <f t="shared" si="205"/>
        <v/>
      </c>
      <c r="AA1273" s="19" t="str">
        <f t="shared" si="208"/>
        <v/>
      </c>
      <c r="AB1273" t="str">
        <f t="shared" si="206"/>
        <v/>
      </c>
    </row>
    <row r="1274" spans="8:28" x14ac:dyDescent="0.3">
      <c r="H1274" s="19" t="str">
        <f t="shared" si="200"/>
        <v/>
      </c>
      <c r="I1274" s="19" t="str">
        <f t="shared" si="201"/>
        <v/>
      </c>
      <c r="J1274" s="27" t="str">
        <f t="shared" si="202"/>
        <v/>
      </c>
      <c r="N1274" s="19" t="str">
        <f t="shared" si="203"/>
        <v/>
      </c>
      <c r="O1274" t="str">
        <f t="shared" si="204"/>
        <v/>
      </c>
      <c r="Q1274" s="27" t="str">
        <f t="shared" si="207"/>
        <v/>
      </c>
      <c r="S1274" t="str">
        <f t="shared" si="205"/>
        <v/>
      </c>
      <c r="AA1274" s="19" t="str">
        <f t="shared" si="208"/>
        <v/>
      </c>
      <c r="AB1274" t="str">
        <f t="shared" si="206"/>
        <v/>
      </c>
    </row>
    <row r="1275" spans="8:28" x14ac:dyDescent="0.3">
      <c r="H1275" s="19" t="str">
        <f t="shared" si="200"/>
        <v/>
      </c>
      <c r="I1275" s="19" t="str">
        <f t="shared" si="201"/>
        <v/>
      </c>
      <c r="J1275" s="27" t="str">
        <f t="shared" si="202"/>
        <v/>
      </c>
      <c r="N1275" s="19" t="str">
        <f t="shared" si="203"/>
        <v/>
      </c>
      <c r="O1275" t="str">
        <f t="shared" si="204"/>
        <v/>
      </c>
      <c r="Q1275" s="27" t="str">
        <f t="shared" si="207"/>
        <v/>
      </c>
      <c r="S1275" t="str">
        <f t="shared" si="205"/>
        <v/>
      </c>
      <c r="AA1275" s="19" t="str">
        <f t="shared" si="208"/>
        <v/>
      </c>
      <c r="AB1275" t="str">
        <f t="shared" si="206"/>
        <v/>
      </c>
    </row>
    <row r="1276" spans="8:28" x14ac:dyDescent="0.3">
      <c r="H1276" s="19" t="str">
        <f t="shared" si="200"/>
        <v/>
      </c>
      <c r="I1276" s="19" t="str">
        <f t="shared" si="201"/>
        <v/>
      </c>
      <c r="J1276" s="27" t="str">
        <f t="shared" si="202"/>
        <v/>
      </c>
      <c r="N1276" s="19" t="str">
        <f t="shared" si="203"/>
        <v/>
      </c>
      <c r="O1276" t="str">
        <f t="shared" si="204"/>
        <v/>
      </c>
      <c r="Q1276" s="27" t="str">
        <f t="shared" si="207"/>
        <v/>
      </c>
      <c r="S1276" t="str">
        <f t="shared" si="205"/>
        <v/>
      </c>
      <c r="AA1276" s="19" t="str">
        <f t="shared" si="208"/>
        <v/>
      </c>
      <c r="AB1276" t="str">
        <f t="shared" si="206"/>
        <v/>
      </c>
    </row>
    <row r="1277" spans="8:28" x14ac:dyDescent="0.3">
      <c r="H1277" s="19" t="str">
        <f t="shared" si="200"/>
        <v/>
      </c>
      <c r="I1277" s="19" t="str">
        <f t="shared" si="201"/>
        <v/>
      </c>
      <c r="J1277" s="27" t="str">
        <f t="shared" si="202"/>
        <v/>
      </c>
      <c r="N1277" s="19" t="str">
        <f t="shared" si="203"/>
        <v/>
      </c>
      <c r="O1277" t="str">
        <f t="shared" si="204"/>
        <v/>
      </c>
      <c r="Q1277" s="27" t="str">
        <f t="shared" si="207"/>
        <v/>
      </c>
      <c r="S1277" t="str">
        <f t="shared" si="205"/>
        <v/>
      </c>
      <c r="AA1277" s="19" t="str">
        <f t="shared" si="208"/>
        <v/>
      </c>
      <c r="AB1277" t="str">
        <f t="shared" si="206"/>
        <v/>
      </c>
    </row>
    <row r="1278" spans="8:28" x14ac:dyDescent="0.3">
      <c r="H1278" s="19" t="str">
        <f t="shared" si="200"/>
        <v/>
      </c>
      <c r="I1278" s="19" t="str">
        <f t="shared" si="201"/>
        <v/>
      </c>
      <c r="J1278" s="27" t="str">
        <f t="shared" si="202"/>
        <v/>
      </c>
      <c r="N1278" s="19" t="str">
        <f t="shared" si="203"/>
        <v/>
      </c>
      <c r="O1278" t="str">
        <f t="shared" si="204"/>
        <v/>
      </c>
      <c r="Q1278" s="27" t="str">
        <f t="shared" si="207"/>
        <v/>
      </c>
      <c r="S1278" t="str">
        <f t="shared" si="205"/>
        <v/>
      </c>
      <c r="AA1278" s="19" t="str">
        <f t="shared" si="208"/>
        <v/>
      </c>
      <c r="AB1278" t="str">
        <f t="shared" si="206"/>
        <v/>
      </c>
    </row>
    <row r="1279" spans="8:28" x14ac:dyDescent="0.3">
      <c r="H1279" s="19" t="str">
        <f t="shared" si="200"/>
        <v/>
      </c>
      <c r="I1279" s="19" t="str">
        <f t="shared" si="201"/>
        <v/>
      </c>
      <c r="J1279" s="27" t="str">
        <f t="shared" si="202"/>
        <v/>
      </c>
      <c r="N1279" s="19" t="str">
        <f t="shared" si="203"/>
        <v/>
      </c>
      <c r="O1279" t="str">
        <f t="shared" si="204"/>
        <v/>
      </c>
      <c r="Q1279" s="27" t="str">
        <f t="shared" si="207"/>
        <v/>
      </c>
      <c r="S1279" t="str">
        <f t="shared" si="205"/>
        <v/>
      </c>
      <c r="AA1279" s="19" t="str">
        <f t="shared" si="208"/>
        <v/>
      </c>
      <c r="AB1279" t="str">
        <f t="shared" si="206"/>
        <v/>
      </c>
    </row>
    <row r="1280" spans="8:28" x14ac:dyDescent="0.3">
      <c r="H1280" s="19" t="str">
        <f t="shared" si="200"/>
        <v/>
      </c>
      <c r="I1280" s="19" t="str">
        <f t="shared" si="201"/>
        <v/>
      </c>
      <c r="J1280" s="27" t="str">
        <f t="shared" si="202"/>
        <v/>
      </c>
      <c r="N1280" s="19" t="str">
        <f t="shared" si="203"/>
        <v/>
      </c>
      <c r="O1280" t="str">
        <f t="shared" si="204"/>
        <v/>
      </c>
      <c r="Q1280" s="27" t="str">
        <f t="shared" si="207"/>
        <v/>
      </c>
      <c r="S1280" t="str">
        <f t="shared" si="205"/>
        <v/>
      </c>
      <c r="AA1280" s="19" t="str">
        <f t="shared" si="208"/>
        <v/>
      </c>
      <c r="AB1280" t="str">
        <f t="shared" si="206"/>
        <v/>
      </c>
    </row>
    <row r="1281" spans="8:28" x14ac:dyDescent="0.3">
      <c r="H1281" s="19" t="str">
        <f t="shared" si="200"/>
        <v/>
      </c>
      <c r="I1281" s="19" t="str">
        <f t="shared" si="201"/>
        <v/>
      </c>
      <c r="J1281" s="27" t="str">
        <f t="shared" si="202"/>
        <v/>
      </c>
      <c r="N1281" s="19" t="str">
        <f t="shared" si="203"/>
        <v/>
      </c>
      <c r="O1281" t="str">
        <f t="shared" si="204"/>
        <v/>
      </c>
      <c r="Q1281" s="27" t="str">
        <f t="shared" si="207"/>
        <v/>
      </c>
      <c r="S1281" t="str">
        <f t="shared" si="205"/>
        <v/>
      </c>
      <c r="AA1281" s="19" t="str">
        <f t="shared" si="208"/>
        <v/>
      </c>
      <c r="AB1281" t="str">
        <f t="shared" si="206"/>
        <v/>
      </c>
    </row>
    <row r="1282" spans="8:28" x14ac:dyDescent="0.3">
      <c r="H1282" s="19" t="str">
        <f t="shared" si="200"/>
        <v/>
      </c>
      <c r="I1282" s="19" t="str">
        <f t="shared" si="201"/>
        <v/>
      </c>
      <c r="J1282" s="27" t="str">
        <f t="shared" si="202"/>
        <v/>
      </c>
      <c r="N1282" s="19" t="str">
        <f t="shared" si="203"/>
        <v/>
      </c>
      <c r="O1282" t="str">
        <f t="shared" si="204"/>
        <v/>
      </c>
      <c r="Q1282" s="27" t="str">
        <f t="shared" si="207"/>
        <v/>
      </c>
      <c r="S1282" t="str">
        <f t="shared" si="205"/>
        <v/>
      </c>
      <c r="AA1282" s="19" t="str">
        <f t="shared" si="208"/>
        <v/>
      </c>
      <c r="AB1282" t="str">
        <f t="shared" si="206"/>
        <v/>
      </c>
    </row>
    <row r="1283" spans="8:28" x14ac:dyDescent="0.3">
      <c r="H1283" s="19" t="str">
        <f t="shared" si="200"/>
        <v/>
      </c>
      <c r="I1283" s="19" t="str">
        <f t="shared" si="201"/>
        <v/>
      </c>
      <c r="J1283" s="27" t="str">
        <f t="shared" si="202"/>
        <v/>
      </c>
      <c r="N1283" s="19" t="str">
        <f t="shared" si="203"/>
        <v/>
      </c>
      <c r="O1283" t="str">
        <f t="shared" si="204"/>
        <v/>
      </c>
      <c r="Q1283" s="27" t="str">
        <f t="shared" si="207"/>
        <v/>
      </c>
      <c r="S1283" t="str">
        <f t="shared" si="205"/>
        <v/>
      </c>
      <c r="AA1283" s="19" t="str">
        <f t="shared" si="208"/>
        <v/>
      </c>
      <c r="AB1283" t="str">
        <f t="shared" si="206"/>
        <v/>
      </c>
    </row>
    <row r="1284" spans="8:28" x14ac:dyDescent="0.3">
      <c r="H1284" s="19" t="str">
        <f t="shared" si="200"/>
        <v/>
      </c>
      <c r="I1284" s="19" t="str">
        <f t="shared" si="201"/>
        <v/>
      </c>
      <c r="J1284" s="27" t="str">
        <f t="shared" si="202"/>
        <v/>
      </c>
      <c r="N1284" s="19" t="str">
        <f t="shared" si="203"/>
        <v/>
      </c>
      <c r="O1284" t="str">
        <f t="shared" si="204"/>
        <v/>
      </c>
      <c r="Q1284" s="27" t="str">
        <f t="shared" si="207"/>
        <v/>
      </c>
      <c r="S1284" t="str">
        <f t="shared" si="205"/>
        <v/>
      </c>
      <c r="AA1284" s="19" t="str">
        <f t="shared" si="208"/>
        <v/>
      </c>
      <c r="AB1284" t="str">
        <f t="shared" si="206"/>
        <v/>
      </c>
    </row>
    <row r="1285" spans="8:28" x14ac:dyDescent="0.3">
      <c r="H1285" s="19" t="str">
        <f t="shared" ref="H1285:H1348" si="209">+IF(G1285="","",H1284+1)</f>
        <v/>
      </c>
      <c r="I1285" s="19" t="str">
        <f t="shared" ref="I1285:I1348" si="210">+IF(H1285="","",I1284+1)</f>
        <v/>
      </c>
      <c r="J1285" s="27" t="str">
        <f t="shared" ref="J1285:J1348" si="211">+IF(G1285="","","T-"&amp;VLOOKUP(H1285,$A$4:$C$46,2,0)+I1285-1)</f>
        <v/>
      </c>
      <c r="N1285" s="19" t="str">
        <f t="shared" ref="N1285:N1348" si="212">+IF(L1285="","",N1284+1)</f>
        <v/>
      </c>
      <c r="O1285" t="str">
        <f t="shared" ref="O1285:O1348" si="213">+IF(L1285="","","C-"&amp;VLOOKUP(M1285,$A$4:$C$495,2,0)+N1285)</f>
        <v/>
      </c>
      <c r="Q1285" s="27" t="str">
        <f t="shared" si="207"/>
        <v/>
      </c>
      <c r="S1285" t="str">
        <f t="shared" ref="S1285:S1348" si="214">+Q1285</f>
        <v/>
      </c>
      <c r="AA1285" s="19" t="str">
        <f t="shared" si="208"/>
        <v/>
      </c>
      <c r="AB1285" t="str">
        <f t="shared" ref="AB1285:AB1348" si="215">+IF(Y1285="","","M-"&amp;VLOOKUP(Z1285,$A$4:$C$390,2,0)&amp;AA1285)</f>
        <v/>
      </c>
    </row>
    <row r="1286" spans="8:28" x14ac:dyDescent="0.3">
      <c r="H1286" s="19" t="str">
        <f t="shared" si="209"/>
        <v/>
      </c>
      <c r="I1286" s="19" t="str">
        <f t="shared" si="210"/>
        <v/>
      </c>
      <c r="J1286" s="27" t="str">
        <f t="shared" si="211"/>
        <v/>
      </c>
      <c r="N1286" s="19" t="str">
        <f t="shared" si="212"/>
        <v/>
      </c>
      <c r="O1286" t="str">
        <f t="shared" si="213"/>
        <v/>
      </c>
      <c r="Q1286" s="27" t="str">
        <f t="shared" ref="Q1286:Q1349" si="216">++IF(R1286="","",Q1285+1)</f>
        <v/>
      </c>
      <c r="S1286" t="str">
        <f t="shared" si="214"/>
        <v/>
      </c>
      <c r="AA1286" s="19" t="str">
        <f t="shared" si="208"/>
        <v/>
      </c>
      <c r="AB1286" t="str">
        <f t="shared" si="215"/>
        <v/>
      </c>
    </row>
    <row r="1287" spans="8:28" x14ac:dyDescent="0.3">
      <c r="H1287" s="19" t="str">
        <f t="shared" si="209"/>
        <v/>
      </c>
      <c r="I1287" s="19" t="str">
        <f t="shared" si="210"/>
        <v/>
      </c>
      <c r="J1287" s="27" t="str">
        <f t="shared" si="211"/>
        <v/>
      </c>
      <c r="N1287" s="19" t="str">
        <f t="shared" si="212"/>
        <v/>
      </c>
      <c r="O1287" t="str">
        <f t="shared" si="213"/>
        <v/>
      </c>
      <c r="Q1287" s="27" t="str">
        <f t="shared" si="216"/>
        <v/>
      </c>
      <c r="S1287" t="str">
        <f t="shared" si="214"/>
        <v/>
      </c>
      <c r="AA1287" s="19" t="str">
        <f t="shared" si="208"/>
        <v/>
      </c>
      <c r="AB1287" t="str">
        <f t="shared" si="215"/>
        <v/>
      </c>
    </row>
    <row r="1288" spans="8:28" x14ac:dyDescent="0.3">
      <c r="H1288" s="19" t="str">
        <f t="shared" si="209"/>
        <v/>
      </c>
      <c r="I1288" s="19" t="str">
        <f t="shared" si="210"/>
        <v/>
      </c>
      <c r="J1288" s="27" t="str">
        <f t="shared" si="211"/>
        <v/>
      </c>
      <c r="N1288" s="19" t="str">
        <f t="shared" si="212"/>
        <v/>
      </c>
      <c r="O1288" t="str">
        <f t="shared" si="213"/>
        <v/>
      </c>
      <c r="Q1288" s="27" t="str">
        <f t="shared" si="216"/>
        <v/>
      </c>
      <c r="S1288" t="str">
        <f t="shared" si="214"/>
        <v/>
      </c>
      <c r="AA1288" s="19" t="str">
        <f t="shared" si="208"/>
        <v/>
      </c>
      <c r="AB1288" t="str">
        <f t="shared" si="215"/>
        <v/>
      </c>
    </row>
    <row r="1289" spans="8:28" x14ac:dyDescent="0.3">
      <c r="H1289" s="19" t="str">
        <f t="shared" si="209"/>
        <v/>
      </c>
      <c r="I1289" s="19" t="str">
        <f t="shared" si="210"/>
        <v/>
      </c>
      <c r="J1289" s="27" t="str">
        <f t="shared" si="211"/>
        <v/>
      </c>
      <c r="N1289" s="19" t="str">
        <f t="shared" si="212"/>
        <v/>
      </c>
      <c r="O1289" t="str">
        <f t="shared" si="213"/>
        <v/>
      </c>
      <c r="Q1289" s="27" t="str">
        <f t="shared" si="216"/>
        <v/>
      </c>
      <c r="S1289" t="str">
        <f t="shared" si="214"/>
        <v/>
      </c>
      <c r="AA1289" s="19" t="str">
        <f t="shared" si="208"/>
        <v/>
      </c>
      <c r="AB1289" t="str">
        <f t="shared" si="215"/>
        <v/>
      </c>
    </row>
    <row r="1290" spans="8:28" x14ac:dyDescent="0.3">
      <c r="H1290" s="19" t="str">
        <f t="shared" si="209"/>
        <v/>
      </c>
      <c r="I1290" s="19" t="str">
        <f t="shared" si="210"/>
        <v/>
      </c>
      <c r="J1290" s="27" t="str">
        <f t="shared" si="211"/>
        <v/>
      </c>
      <c r="N1290" s="19" t="str">
        <f t="shared" si="212"/>
        <v/>
      </c>
      <c r="O1290" t="str">
        <f t="shared" si="213"/>
        <v/>
      </c>
      <c r="Q1290" s="27" t="str">
        <f t="shared" si="216"/>
        <v/>
      </c>
      <c r="S1290" t="str">
        <f t="shared" si="214"/>
        <v/>
      </c>
      <c r="AA1290" s="19" t="str">
        <f t="shared" si="208"/>
        <v/>
      </c>
      <c r="AB1290" t="str">
        <f t="shared" si="215"/>
        <v/>
      </c>
    </row>
    <row r="1291" spans="8:28" x14ac:dyDescent="0.3">
      <c r="H1291" s="19" t="str">
        <f t="shared" si="209"/>
        <v/>
      </c>
      <c r="I1291" s="19" t="str">
        <f t="shared" si="210"/>
        <v/>
      </c>
      <c r="J1291" s="27" t="str">
        <f t="shared" si="211"/>
        <v/>
      </c>
      <c r="N1291" s="19" t="str">
        <f t="shared" si="212"/>
        <v/>
      </c>
      <c r="O1291" t="str">
        <f t="shared" si="213"/>
        <v/>
      </c>
      <c r="Q1291" s="27" t="str">
        <f t="shared" si="216"/>
        <v/>
      </c>
      <c r="S1291" t="str">
        <f t="shared" si="214"/>
        <v/>
      </c>
      <c r="AA1291" s="19" t="str">
        <f t="shared" si="208"/>
        <v/>
      </c>
      <c r="AB1291" t="str">
        <f t="shared" si="215"/>
        <v/>
      </c>
    </row>
    <row r="1292" spans="8:28" x14ac:dyDescent="0.3">
      <c r="H1292" s="19" t="str">
        <f t="shared" si="209"/>
        <v/>
      </c>
      <c r="I1292" s="19" t="str">
        <f t="shared" si="210"/>
        <v/>
      </c>
      <c r="J1292" s="27" t="str">
        <f t="shared" si="211"/>
        <v/>
      </c>
      <c r="N1292" s="19" t="str">
        <f t="shared" si="212"/>
        <v/>
      </c>
      <c r="O1292" t="str">
        <f t="shared" si="213"/>
        <v/>
      </c>
      <c r="Q1292" s="27" t="str">
        <f t="shared" si="216"/>
        <v/>
      </c>
      <c r="S1292" t="str">
        <f t="shared" si="214"/>
        <v/>
      </c>
      <c r="AA1292" s="19" t="str">
        <f t="shared" si="208"/>
        <v/>
      </c>
      <c r="AB1292" t="str">
        <f t="shared" si="215"/>
        <v/>
      </c>
    </row>
    <row r="1293" spans="8:28" x14ac:dyDescent="0.3">
      <c r="H1293" s="19" t="str">
        <f t="shared" si="209"/>
        <v/>
      </c>
      <c r="I1293" s="19" t="str">
        <f t="shared" si="210"/>
        <v/>
      </c>
      <c r="J1293" s="27" t="str">
        <f t="shared" si="211"/>
        <v/>
      </c>
      <c r="N1293" s="19" t="str">
        <f t="shared" si="212"/>
        <v/>
      </c>
      <c r="O1293" t="str">
        <f t="shared" si="213"/>
        <v/>
      </c>
      <c r="Q1293" s="27" t="str">
        <f t="shared" si="216"/>
        <v/>
      </c>
      <c r="S1293" t="str">
        <f t="shared" si="214"/>
        <v/>
      </c>
      <c r="AA1293" s="19" t="str">
        <f t="shared" si="208"/>
        <v/>
      </c>
      <c r="AB1293" t="str">
        <f t="shared" si="215"/>
        <v/>
      </c>
    </row>
    <row r="1294" spans="8:28" x14ac:dyDescent="0.3">
      <c r="H1294" s="19" t="str">
        <f t="shared" si="209"/>
        <v/>
      </c>
      <c r="I1294" s="19" t="str">
        <f t="shared" si="210"/>
        <v/>
      </c>
      <c r="J1294" s="27" t="str">
        <f t="shared" si="211"/>
        <v/>
      </c>
      <c r="N1294" s="19" t="str">
        <f t="shared" si="212"/>
        <v/>
      </c>
      <c r="O1294" t="str">
        <f t="shared" si="213"/>
        <v/>
      </c>
      <c r="Q1294" s="27" t="str">
        <f t="shared" si="216"/>
        <v/>
      </c>
      <c r="S1294" t="str">
        <f t="shared" si="214"/>
        <v/>
      </c>
      <c r="AA1294" s="19" t="str">
        <f t="shared" si="208"/>
        <v/>
      </c>
      <c r="AB1294" t="str">
        <f t="shared" si="215"/>
        <v/>
      </c>
    </row>
    <row r="1295" spans="8:28" x14ac:dyDescent="0.3">
      <c r="H1295" s="19" t="str">
        <f t="shared" si="209"/>
        <v/>
      </c>
      <c r="I1295" s="19" t="str">
        <f t="shared" si="210"/>
        <v/>
      </c>
      <c r="J1295" s="27" t="str">
        <f t="shared" si="211"/>
        <v/>
      </c>
      <c r="N1295" s="19" t="str">
        <f t="shared" si="212"/>
        <v/>
      </c>
      <c r="O1295" t="str">
        <f t="shared" si="213"/>
        <v/>
      </c>
      <c r="Q1295" s="27" t="str">
        <f t="shared" si="216"/>
        <v/>
      </c>
      <c r="S1295" t="str">
        <f t="shared" si="214"/>
        <v/>
      </c>
      <c r="AA1295" s="19" t="str">
        <f t="shared" si="208"/>
        <v/>
      </c>
      <c r="AB1295" t="str">
        <f t="shared" si="215"/>
        <v/>
      </c>
    </row>
    <row r="1296" spans="8:28" x14ac:dyDescent="0.3">
      <c r="H1296" s="19" t="str">
        <f t="shared" si="209"/>
        <v/>
      </c>
      <c r="I1296" s="19" t="str">
        <f t="shared" si="210"/>
        <v/>
      </c>
      <c r="J1296" s="27" t="str">
        <f t="shared" si="211"/>
        <v/>
      </c>
      <c r="N1296" s="19" t="str">
        <f t="shared" si="212"/>
        <v/>
      </c>
      <c r="O1296" t="str">
        <f t="shared" si="213"/>
        <v/>
      </c>
      <c r="Q1296" s="27" t="str">
        <f t="shared" si="216"/>
        <v/>
      </c>
      <c r="S1296" t="str">
        <f t="shared" si="214"/>
        <v/>
      </c>
      <c r="AA1296" s="19" t="str">
        <f t="shared" si="208"/>
        <v/>
      </c>
      <c r="AB1296" t="str">
        <f t="shared" si="215"/>
        <v/>
      </c>
    </row>
    <row r="1297" spans="8:28" x14ac:dyDescent="0.3">
      <c r="H1297" s="19" t="str">
        <f t="shared" si="209"/>
        <v/>
      </c>
      <c r="I1297" s="19" t="str">
        <f t="shared" si="210"/>
        <v/>
      </c>
      <c r="J1297" s="27" t="str">
        <f t="shared" si="211"/>
        <v/>
      </c>
      <c r="N1297" s="19" t="str">
        <f t="shared" si="212"/>
        <v/>
      </c>
      <c r="O1297" t="str">
        <f t="shared" si="213"/>
        <v/>
      </c>
      <c r="Q1297" s="27" t="str">
        <f t="shared" si="216"/>
        <v/>
      </c>
      <c r="S1297" t="str">
        <f t="shared" si="214"/>
        <v/>
      </c>
      <c r="AA1297" s="19" t="str">
        <f t="shared" si="208"/>
        <v/>
      </c>
      <c r="AB1297" t="str">
        <f t="shared" si="215"/>
        <v/>
      </c>
    </row>
    <row r="1298" spans="8:28" x14ac:dyDescent="0.3">
      <c r="H1298" s="19" t="str">
        <f t="shared" si="209"/>
        <v/>
      </c>
      <c r="I1298" s="19" t="str">
        <f t="shared" si="210"/>
        <v/>
      </c>
      <c r="J1298" s="27" t="str">
        <f t="shared" si="211"/>
        <v/>
      </c>
      <c r="N1298" s="19" t="str">
        <f t="shared" si="212"/>
        <v/>
      </c>
      <c r="O1298" t="str">
        <f t="shared" si="213"/>
        <v/>
      </c>
      <c r="Q1298" s="27" t="str">
        <f t="shared" si="216"/>
        <v/>
      </c>
      <c r="S1298" t="str">
        <f t="shared" si="214"/>
        <v/>
      </c>
      <c r="AA1298" s="19" t="str">
        <f t="shared" si="208"/>
        <v/>
      </c>
      <c r="AB1298" t="str">
        <f t="shared" si="215"/>
        <v/>
      </c>
    </row>
    <row r="1299" spans="8:28" x14ac:dyDescent="0.3">
      <c r="H1299" s="19" t="str">
        <f t="shared" si="209"/>
        <v/>
      </c>
      <c r="I1299" s="19" t="str">
        <f t="shared" si="210"/>
        <v/>
      </c>
      <c r="J1299" s="27" t="str">
        <f t="shared" si="211"/>
        <v/>
      </c>
      <c r="N1299" s="19" t="str">
        <f t="shared" si="212"/>
        <v/>
      </c>
      <c r="O1299" t="str">
        <f t="shared" si="213"/>
        <v/>
      </c>
      <c r="Q1299" s="27" t="str">
        <f t="shared" si="216"/>
        <v/>
      </c>
      <c r="S1299" t="str">
        <f t="shared" si="214"/>
        <v/>
      </c>
      <c r="AA1299" s="19" t="str">
        <f t="shared" si="208"/>
        <v/>
      </c>
      <c r="AB1299" t="str">
        <f t="shared" si="215"/>
        <v/>
      </c>
    </row>
    <row r="1300" spans="8:28" x14ac:dyDescent="0.3">
      <c r="H1300" s="19" t="str">
        <f t="shared" si="209"/>
        <v/>
      </c>
      <c r="I1300" s="19" t="str">
        <f t="shared" si="210"/>
        <v/>
      </c>
      <c r="J1300" s="27" t="str">
        <f t="shared" si="211"/>
        <v/>
      </c>
      <c r="N1300" s="19" t="str">
        <f t="shared" si="212"/>
        <v/>
      </c>
      <c r="O1300" t="str">
        <f t="shared" si="213"/>
        <v/>
      </c>
      <c r="Q1300" s="27" t="str">
        <f t="shared" si="216"/>
        <v/>
      </c>
      <c r="S1300" t="str">
        <f t="shared" si="214"/>
        <v/>
      </c>
      <c r="AA1300" s="19" t="str">
        <f t="shared" si="208"/>
        <v/>
      </c>
      <c r="AB1300" t="str">
        <f t="shared" si="215"/>
        <v/>
      </c>
    </row>
    <row r="1301" spans="8:28" x14ac:dyDescent="0.3">
      <c r="H1301" s="19" t="str">
        <f t="shared" si="209"/>
        <v/>
      </c>
      <c r="I1301" s="19" t="str">
        <f t="shared" si="210"/>
        <v/>
      </c>
      <c r="J1301" s="27" t="str">
        <f t="shared" si="211"/>
        <v/>
      </c>
      <c r="N1301" s="19" t="str">
        <f t="shared" si="212"/>
        <v/>
      </c>
      <c r="O1301" t="str">
        <f t="shared" si="213"/>
        <v/>
      </c>
      <c r="Q1301" s="27" t="str">
        <f t="shared" si="216"/>
        <v/>
      </c>
      <c r="S1301" t="str">
        <f t="shared" si="214"/>
        <v/>
      </c>
      <c r="AA1301" s="19" t="str">
        <f t="shared" si="208"/>
        <v/>
      </c>
      <c r="AB1301" t="str">
        <f t="shared" si="215"/>
        <v/>
      </c>
    </row>
    <row r="1302" spans="8:28" x14ac:dyDescent="0.3">
      <c r="H1302" s="19" t="str">
        <f t="shared" si="209"/>
        <v/>
      </c>
      <c r="I1302" s="19" t="str">
        <f t="shared" si="210"/>
        <v/>
      </c>
      <c r="J1302" s="27" t="str">
        <f t="shared" si="211"/>
        <v/>
      </c>
      <c r="N1302" s="19" t="str">
        <f t="shared" si="212"/>
        <v/>
      </c>
      <c r="O1302" t="str">
        <f t="shared" si="213"/>
        <v/>
      </c>
      <c r="Q1302" s="27" t="str">
        <f t="shared" si="216"/>
        <v/>
      </c>
      <c r="S1302" t="str">
        <f t="shared" si="214"/>
        <v/>
      </c>
      <c r="AA1302" s="19" t="str">
        <f t="shared" si="208"/>
        <v/>
      </c>
      <c r="AB1302" t="str">
        <f t="shared" si="215"/>
        <v/>
      </c>
    </row>
    <row r="1303" spans="8:28" x14ac:dyDescent="0.3">
      <c r="H1303" s="19" t="str">
        <f t="shared" si="209"/>
        <v/>
      </c>
      <c r="I1303" s="19" t="str">
        <f t="shared" si="210"/>
        <v/>
      </c>
      <c r="J1303" s="27" t="str">
        <f t="shared" si="211"/>
        <v/>
      </c>
      <c r="N1303" s="19" t="str">
        <f t="shared" si="212"/>
        <v/>
      </c>
      <c r="O1303" t="str">
        <f t="shared" si="213"/>
        <v/>
      </c>
      <c r="Q1303" s="27" t="str">
        <f t="shared" si="216"/>
        <v/>
      </c>
      <c r="S1303" t="str">
        <f t="shared" si="214"/>
        <v/>
      </c>
      <c r="AA1303" s="19" t="str">
        <f t="shared" si="208"/>
        <v/>
      </c>
      <c r="AB1303" t="str">
        <f t="shared" si="215"/>
        <v/>
      </c>
    </row>
    <row r="1304" spans="8:28" x14ac:dyDescent="0.3">
      <c r="H1304" s="19" t="str">
        <f t="shared" si="209"/>
        <v/>
      </c>
      <c r="I1304" s="19" t="str">
        <f t="shared" si="210"/>
        <v/>
      </c>
      <c r="J1304" s="27" t="str">
        <f t="shared" si="211"/>
        <v/>
      </c>
      <c r="N1304" s="19" t="str">
        <f t="shared" si="212"/>
        <v/>
      </c>
      <c r="O1304" t="str">
        <f t="shared" si="213"/>
        <v/>
      </c>
      <c r="Q1304" s="27" t="str">
        <f t="shared" si="216"/>
        <v/>
      </c>
      <c r="S1304" t="str">
        <f t="shared" si="214"/>
        <v/>
      </c>
      <c r="AA1304" s="19" t="str">
        <f t="shared" si="208"/>
        <v/>
      </c>
      <c r="AB1304" t="str">
        <f t="shared" si="215"/>
        <v/>
      </c>
    </row>
    <row r="1305" spans="8:28" x14ac:dyDescent="0.3">
      <c r="H1305" s="19" t="str">
        <f t="shared" si="209"/>
        <v/>
      </c>
      <c r="I1305" s="19" t="str">
        <f t="shared" si="210"/>
        <v/>
      </c>
      <c r="J1305" s="27" t="str">
        <f t="shared" si="211"/>
        <v/>
      </c>
      <c r="N1305" s="19" t="str">
        <f t="shared" si="212"/>
        <v/>
      </c>
      <c r="O1305" t="str">
        <f t="shared" si="213"/>
        <v/>
      </c>
      <c r="Q1305" s="27" t="str">
        <f t="shared" si="216"/>
        <v/>
      </c>
      <c r="S1305" t="str">
        <f t="shared" si="214"/>
        <v/>
      </c>
      <c r="AA1305" s="19" t="str">
        <f t="shared" si="208"/>
        <v/>
      </c>
      <c r="AB1305" t="str">
        <f t="shared" si="215"/>
        <v/>
      </c>
    </row>
    <row r="1306" spans="8:28" x14ac:dyDescent="0.3">
      <c r="H1306" s="19" t="str">
        <f t="shared" si="209"/>
        <v/>
      </c>
      <c r="I1306" s="19" t="str">
        <f t="shared" si="210"/>
        <v/>
      </c>
      <c r="J1306" s="27" t="str">
        <f t="shared" si="211"/>
        <v/>
      </c>
      <c r="N1306" s="19" t="str">
        <f t="shared" si="212"/>
        <v/>
      </c>
      <c r="O1306" t="str">
        <f t="shared" si="213"/>
        <v/>
      </c>
      <c r="Q1306" s="27" t="str">
        <f t="shared" si="216"/>
        <v/>
      </c>
      <c r="S1306" t="str">
        <f t="shared" si="214"/>
        <v/>
      </c>
      <c r="AA1306" s="19" t="str">
        <f t="shared" si="208"/>
        <v/>
      </c>
      <c r="AB1306" t="str">
        <f t="shared" si="215"/>
        <v/>
      </c>
    </row>
    <row r="1307" spans="8:28" x14ac:dyDescent="0.3">
      <c r="H1307" s="19" t="str">
        <f t="shared" si="209"/>
        <v/>
      </c>
      <c r="I1307" s="19" t="str">
        <f t="shared" si="210"/>
        <v/>
      </c>
      <c r="J1307" s="27" t="str">
        <f t="shared" si="211"/>
        <v/>
      </c>
      <c r="N1307" s="19" t="str">
        <f t="shared" si="212"/>
        <v/>
      </c>
      <c r="O1307" t="str">
        <f t="shared" si="213"/>
        <v/>
      </c>
      <c r="Q1307" s="27" t="str">
        <f t="shared" si="216"/>
        <v/>
      </c>
      <c r="S1307" t="str">
        <f t="shared" si="214"/>
        <v/>
      </c>
      <c r="AA1307" s="19" t="str">
        <f t="shared" si="208"/>
        <v/>
      </c>
      <c r="AB1307" t="str">
        <f t="shared" si="215"/>
        <v/>
      </c>
    </row>
    <row r="1308" spans="8:28" x14ac:dyDescent="0.3">
      <c r="H1308" s="19" t="str">
        <f t="shared" si="209"/>
        <v/>
      </c>
      <c r="I1308" s="19" t="str">
        <f t="shared" si="210"/>
        <v/>
      </c>
      <c r="J1308" s="27" t="str">
        <f t="shared" si="211"/>
        <v/>
      </c>
      <c r="N1308" s="19" t="str">
        <f t="shared" si="212"/>
        <v/>
      </c>
      <c r="O1308" t="str">
        <f t="shared" si="213"/>
        <v/>
      </c>
      <c r="Q1308" s="27" t="str">
        <f t="shared" si="216"/>
        <v/>
      </c>
      <c r="S1308" t="str">
        <f t="shared" si="214"/>
        <v/>
      </c>
      <c r="AA1308" s="19" t="str">
        <f t="shared" si="208"/>
        <v/>
      </c>
      <c r="AB1308" t="str">
        <f t="shared" si="215"/>
        <v/>
      </c>
    </row>
    <row r="1309" spans="8:28" x14ac:dyDescent="0.3">
      <c r="H1309" s="19" t="str">
        <f t="shared" si="209"/>
        <v/>
      </c>
      <c r="I1309" s="19" t="str">
        <f t="shared" si="210"/>
        <v/>
      </c>
      <c r="J1309" s="27" t="str">
        <f t="shared" si="211"/>
        <v/>
      </c>
      <c r="N1309" s="19" t="str">
        <f t="shared" si="212"/>
        <v/>
      </c>
      <c r="O1309" t="str">
        <f t="shared" si="213"/>
        <v/>
      </c>
      <c r="Q1309" s="27" t="str">
        <f t="shared" si="216"/>
        <v/>
      </c>
      <c r="S1309" t="str">
        <f t="shared" si="214"/>
        <v/>
      </c>
      <c r="AA1309" s="19" t="str">
        <f t="shared" si="208"/>
        <v/>
      </c>
      <c r="AB1309" t="str">
        <f t="shared" si="215"/>
        <v/>
      </c>
    </row>
    <row r="1310" spans="8:28" x14ac:dyDescent="0.3">
      <c r="H1310" s="19" t="str">
        <f t="shared" si="209"/>
        <v/>
      </c>
      <c r="I1310" s="19" t="str">
        <f t="shared" si="210"/>
        <v/>
      </c>
      <c r="J1310" s="27" t="str">
        <f t="shared" si="211"/>
        <v/>
      </c>
      <c r="N1310" s="19" t="str">
        <f t="shared" si="212"/>
        <v/>
      </c>
      <c r="O1310" t="str">
        <f t="shared" si="213"/>
        <v/>
      </c>
      <c r="Q1310" s="27" t="str">
        <f t="shared" si="216"/>
        <v/>
      </c>
      <c r="S1310" t="str">
        <f t="shared" si="214"/>
        <v/>
      </c>
      <c r="AA1310" s="19" t="str">
        <f t="shared" si="208"/>
        <v/>
      </c>
      <c r="AB1310" t="str">
        <f t="shared" si="215"/>
        <v/>
      </c>
    </row>
    <row r="1311" spans="8:28" x14ac:dyDescent="0.3">
      <c r="H1311" s="19" t="str">
        <f t="shared" si="209"/>
        <v/>
      </c>
      <c r="I1311" s="19" t="str">
        <f t="shared" si="210"/>
        <v/>
      </c>
      <c r="J1311" s="27" t="str">
        <f t="shared" si="211"/>
        <v/>
      </c>
      <c r="N1311" s="19" t="str">
        <f t="shared" si="212"/>
        <v/>
      </c>
      <c r="O1311" t="str">
        <f t="shared" si="213"/>
        <v/>
      </c>
      <c r="Q1311" s="27" t="str">
        <f t="shared" si="216"/>
        <v/>
      </c>
      <c r="S1311" t="str">
        <f t="shared" si="214"/>
        <v/>
      </c>
      <c r="AA1311" s="19" t="str">
        <f t="shared" si="208"/>
        <v/>
      </c>
      <c r="AB1311" t="str">
        <f t="shared" si="215"/>
        <v/>
      </c>
    </row>
    <row r="1312" spans="8:28" x14ac:dyDescent="0.3">
      <c r="H1312" s="19" t="str">
        <f t="shared" si="209"/>
        <v/>
      </c>
      <c r="I1312" s="19" t="str">
        <f t="shared" si="210"/>
        <v/>
      </c>
      <c r="J1312" s="27" t="str">
        <f t="shared" si="211"/>
        <v/>
      </c>
      <c r="N1312" s="19" t="str">
        <f t="shared" si="212"/>
        <v/>
      </c>
      <c r="O1312" t="str">
        <f t="shared" si="213"/>
        <v/>
      </c>
      <c r="Q1312" s="27" t="str">
        <f t="shared" si="216"/>
        <v/>
      </c>
      <c r="S1312" t="str">
        <f t="shared" si="214"/>
        <v/>
      </c>
      <c r="AA1312" s="19" t="str">
        <f t="shared" si="208"/>
        <v/>
      </c>
      <c r="AB1312" t="str">
        <f t="shared" si="215"/>
        <v/>
      </c>
    </row>
    <row r="1313" spans="8:28" x14ac:dyDescent="0.3">
      <c r="H1313" s="19" t="str">
        <f t="shared" si="209"/>
        <v/>
      </c>
      <c r="I1313" s="19" t="str">
        <f t="shared" si="210"/>
        <v/>
      </c>
      <c r="J1313" s="27" t="str">
        <f t="shared" si="211"/>
        <v/>
      </c>
      <c r="N1313" s="19" t="str">
        <f t="shared" si="212"/>
        <v/>
      </c>
      <c r="O1313" t="str">
        <f t="shared" si="213"/>
        <v/>
      </c>
      <c r="Q1313" s="27" t="str">
        <f t="shared" si="216"/>
        <v/>
      </c>
      <c r="S1313" t="str">
        <f t="shared" si="214"/>
        <v/>
      </c>
      <c r="AA1313" s="19" t="str">
        <f t="shared" si="208"/>
        <v/>
      </c>
      <c r="AB1313" t="str">
        <f t="shared" si="215"/>
        <v/>
      </c>
    </row>
    <row r="1314" spans="8:28" x14ac:dyDescent="0.3">
      <c r="H1314" s="19" t="str">
        <f t="shared" si="209"/>
        <v/>
      </c>
      <c r="I1314" s="19" t="str">
        <f t="shared" si="210"/>
        <v/>
      </c>
      <c r="J1314" s="27" t="str">
        <f t="shared" si="211"/>
        <v/>
      </c>
      <c r="N1314" s="19" t="str">
        <f t="shared" si="212"/>
        <v/>
      </c>
      <c r="O1314" t="str">
        <f t="shared" si="213"/>
        <v/>
      </c>
      <c r="Q1314" s="27" t="str">
        <f t="shared" si="216"/>
        <v/>
      </c>
      <c r="S1314" t="str">
        <f t="shared" si="214"/>
        <v/>
      </c>
      <c r="AA1314" s="19" t="str">
        <f t="shared" si="208"/>
        <v/>
      </c>
      <c r="AB1314" t="str">
        <f t="shared" si="215"/>
        <v/>
      </c>
    </row>
    <row r="1315" spans="8:28" x14ac:dyDescent="0.3">
      <c r="H1315" s="19" t="str">
        <f t="shared" si="209"/>
        <v/>
      </c>
      <c r="I1315" s="19" t="str">
        <f t="shared" si="210"/>
        <v/>
      </c>
      <c r="J1315" s="27" t="str">
        <f t="shared" si="211"/>
        <v/>
      </c>
      <c r="N1315" s="19" t="str">
        <f t="shared" si="212"/>
        <v/>
      </c>
      <c r="O1315" t="str">
        <f t="shared" si="213"/>
        <v/>
      </c>
      <c r="Q1315" s="27" t="str">
        <f t="shared" si="216"/>
        <v/>
      </c>
      <c r="S1315" t="str">
        <f t="shared" si="214"/>
        <v/>
      </c>
      <c r="AA1315" s="19" t="str">
        <f t="shared" si="208"/>
        <v/>
      </c>
      <c r="AB1315" t="str">
        <f t="shared" si="215"/>
        <v/>
      </c>
    </row>
    <row r="1316" spans="8:28" x14ac:dyDescent="0.3">
      <c r="H1316" s="19" t="str">
        <f t="shared" si="209"/>
        <v/>
      </c>
      <c r="I1316" s="19" t="str">
        <f t="shared" si="210"/>
        <v/>
      </c>
      <c r="J1316" s="27" t="str">
        <f t="shared" si="211"/>
        <v/>
      </c>
      <c r="N1316" s="19" t="str">
        <f t="shared" si="212"/>
        <v/>
      </c>
      <c r="O1316" t="str">
        <f t="shared" si="213"/>
        <v/>
      </c>
      <c r="Q1316" s="27" t="str">
        <f t="shared" si="216"/>
        <v/>
      </c>
      <c r="S1316" t="str">
        <f t="shared" si="214"/>
        <v/>
      </c>
      <c r="AA1316" s="19" t="str">
        <f t="shared" si="208"/>
        <v/>
      </c>
      <c r="AB1316" t="str">
        <f t="shared" si="215"/>
        <v/>
      </c>
    </row>
    <row r="1317" spans="8:28" x14ac:dyDescent="0.3">
      <c r="H1317" s="19" t="str">
        <f t="shared" si="209"/>
        <v/>
      </c>
      <c r="I1317" s="19" t="str">
        <f t="shared" si="210"/>
        <v/>
      </c>
      <c r="J1317" s="27" t="str">
        <f t="shared" si="211"/>
        <v/>
      </c>
      <c r="N1317" s="19" t="str">
        <f t="shared" si="212"/>
        <v/>
      </c>
      <c r="O1317" t="str">
        <f t="shared" si="213"/>
        <v/>
      </c>
      <c r="Q1317" s="27" t="str">
        <f t="shared" si="216"/>
        <v/>
      </c>
      <c r="S1317" t="str">
        <f t="shared" si="214"/>
        <v/>
      </c>
      <c r="AA1317" s="19" t="str">
        <f t="shared" si="208"/>
        <v/>
      </c>
      <c r="AB1317" t="str">
        <f t="shared" si="215"/>
        <v/>
      </c>
    </row>
    <row r="1318" spans="8:28" x14ac:dyDescent="0.3">
      <c r="H1318" s="19" t="str">
        <f t="shared" si="209"/>
        <v/>
      </c>
      <c r="I1318" s="19" t="str">
        <f t="shared" si="210"/>
        <v/>
      </c>
      <c r="J1318" s="27" t="str">
        <f t="shared" si="211"/>
        <v/>
      </c>
      <c r="N1318" s="19" t="str">
        <f t="shared" si="212"/>
        <v/>
      </c>
      <c r="O1318" t="str">
        <f t="shared" si="213"/>
        <v/>
      </c>
      <c r="Q1318" s="27" t="str">
        <f t="shared" si="216"/>
        <v/>
      </c>
      <c r="S1318" t="str">
        <f t="shared" si="214"/>
        <v/>
      </c>
      <c r="AA1318" s="19" t="str">
        <f t="shared" si="208"/>
        <v/>
      </c>
      <c r="AB1318" t="str">
        <f t="shared" si="215"/>
        <v/>
      </c>
    </row>
    <row r="1319" spans="8:28" x14ac:dyDescent="0.3">
      <c r="H1319" s="19" t="str">
        <f t="shared" si="209"/>
        <v/>
      </c>
      <c r="I1319" s="19" t="str">
        <f t="shared" si="210"/>
        <v/>
      </c>
      <c r="J1319" s="27" t="str">
        <f t="shared" si="211"/>
        <v/>
      </c>
      <c r="N1319" s="19" t="str">
        <f t="shared" si="212"/>
        <v/>
      </c>
      <c r="O1319" t="str">
        <f t="shared" si="213"/>
        <v/>
      </c>
      <c r="Q1319" s="27" t="str">
        <f t="shared" si="216"/>
        <v/>
      </c>
      <c r="S1319" t="str">
        <f t="shared" si="214"/>
        <v/>
      </c>
      <c r="AA1319" s="19" t="str">
        <f t="shared" si="208"/>
        <v/>
      </c>
      <c r="AB1319" t="str">
        <f t="shared" si="215"/>
        <v/>
      </c>
    </row>
    <row r="1320" spans="8:28" x14ac:dyDescent="0.3">
      <c r="H1320" s="19" t="str">
        <f t="shared" si="209"/>
        <v/>
      </c>
      <c r="I1320" s="19" t="str">
        <f t="shared" si="210"/>
        <v/>
      </c>
      <c r="J1320" s="27" t="str">
        <f t="shared" si="211"/>
        <v/>
      </c>
      <c r="N1320" s="19" t="str">
        <f t="shared" si="212"/>
        <v/>
      </c>
      <c r="O1320" t="str">
        <f t="shared" si="213"/>
        <v/>
      </c>
      <c r="Q1320" s="27" t="str">
        <f t="shared" si="216"/>
        <v/>
      </c>
      <c r="S1320" t="str">
        <f t="shared" si="214"/>
        <v/>
      </c>
      <c r="AA1320" s="19" t="str">
        <f t="shared" si="208"/>
        <v/>
      </c>
      <c r="AB1320" t="str">
        <f t="shared" si="215"/>
        <v/>
      </c>
    </row>
    <row r="1321" spans="8:28" x14ac:dyDescent="0.3">
      <c r="H1321" s="19" t="str">
        <f t="shared" si="209"/>
        <v/>
      </c>
      <c r="I1321" s="19" t="str">
        <f t="shared" si="210"/>
        <v/>
      </c>
      <c r="J1321" s="27" t="str">
        <f t="shared" si="211"/>
        <v/>
      </c>
      <c r="N1321" s="19" t="str">
        <f t="shared" si="212"/>
        <v/>
      </c>
      <c r="O1321" t="str">
        <f t="shared" si="213"/>
        <v/>
      </c>
      <c r="Q1321" s="27" t="str">
        <f t="shared" si="216"/>
        <v/>
      </c>
      <c r="S1321" t="str">
        <f t="shared" si="214"/>
        <v/>
      </c>
      <c r="AA1321" s="19" t="str">
        <f t="shared" si="208"/>
        <v/>
      </c>
      <c r="AB1321" t="str">
        <f t="shared" si="215"/>
        <v/>
      </c>
    </row>
    <row r="1322" spans="8:28" x14ac:dyDescent="0.3">
      <c r="H1322" s="19" t="str">
        <f t="shared" si="209"/>
        <v/>
      </c>
      <c r="I1322" s="19" t="str">
        <f t="shared" si="210"/>
        <v/>
      </c>
      <c r="J1322" s="27" t="str">
        <f t="shared" si="211"/>
        <v/>
      </c>
      <c r="N1322" s="19" t="str">
        <f t="shared" si="212"/>
        <v/>
      </c>
      <c r="O1322" t="str">
        <f t="shared" si="213"/>
        <v/>
      </c>
      <c r="Q1322" s="27" t="str">
        <f t="shared" si="216"/>
        <v/>
      </c>
      <c r="S1322" t="str">
        <f t="shared" si="214"/>
        <v/>
      </c>
      <c r="AA1322" s="19" t="str">
        <f t="shared" si="208"/>
        <v/>
      </c>
      <c r="AB1322" t="str">
        <f t="shared" si="215"/>
        <v/>
      </c>
    </row>
    <row r="1323" spans="8:28" x14ac:dyDescent="0.3">
      <c r="H1323" s="19" t="str">
        <f t="shared" si="209"/>
        <v/>
      </c>
      <c r="I1323" s="19" t="str">
        <f t="shared" si="210"/>
        <v/>
      </c>
      <c r="J1323" s="27" t="str">
        <f t="shared" si="211"/>
        <v/>
      </c>
      <c r="N1323" s="19" t="str">
        <f t="shared" si="212"/>
        <v/>
      </c>
      <c r="O1323" t="str">
        <f t="shared" si="213"/>
        <v/>
      </c>
      <c r="Q1323" s="27" t="str">
        <f t="shared" si="216"/>
        <v/>
      </c>
      <c r="S1323" t="str">
        <f t="shared" si="214"/>
        <v/>
      </c>
      <c r="AA1323" s="19" t="str">
        <f t="shared" si="208"/>
        <v/>
      </c>
      <c r="AB1323" t="str">
        <f t="shared" si="215"/>
        <v/>
      </c>
    </row>
    <row r="1324" spans="8:28" x14ac:dyDescent="0.3">
      <c r="H1324" s="19" t="str">
        <f t="shared" si="209"/>
        <v/>
      </c>
      <c r="I1324" s="19" t="str">
        <f t="shared" si="210"/>
        <v/>
      </c>
      <c r="J1324" s="27" t="str">
        <f t="shared" si="211"/>
        <v/>
      </c>
      <c r="N1324" s="19" t="str">
        <f t="shared" si="212"/>
        <v/>
      </c>
      <c r="O1324" t="str">
        <f t="shared" si="213"/>
        <v/>
      </c>
      <c r="Q1324" s="27" t="str">
        <f t="shared" si="216"/>
        <v/>
      </c>
      <c r="S1324" t="str">
        <f t="shared" si="214"/>
        <v/>
      </c>
      <c r="AA1324" s="19" t="str">
        <f t="shared" si="208"/>
        <v/>
      </c>
      <c r="AB1324" t="str">
        <f t="shared" si="215"/>
        <v/>
      </c>
    </row>
    <row r="1325" spans="8:28" x14ac:dyDescent="0.3">
      <c r="H1325" s="19" t="str">
        <f t="shared" si="209"/>
        <v/>
      </c>
      <c r="I1325" s="19" t="str">
        <f t="shared" si="210"/>
        <v/>
      </c>
      <c r="J1325" s="27" t="str">
        <f t="shared" si="211"/>
        <v/>
      </c>
      <c r="N1325" s="19" t="str">
        <f t="shared" si="212"/>
        <v/>
      </c>
      <c r="O1325" t="str">
        <f t="shared" si="213"/>
        <v/>
      </c>
      <c r="Q1325" s="27" t="str">
        <f t="shared" si="216"/>
        <v/>
      </c>
      <c r="S1325" t="str">
        <f t="shared" si="214"/>
        <v/>
      </c>
      <c r="AA1325" s="19" t="str">
        <f t="shared" si="208"/>
        <v/>
      </c>
      <c r="AB1325" t="str">
        <f t="shared" si="215"/>
        <v/>
      </c>
    </row>
    <row r="1326" spans="8:28" x14ac:dyDescent="0.3">
      <c r="H1326" s="19" t="str">
        <f t="shared" si="209"/>
        <v/>
      </c>
      <c r="I1326" s="19" t="str">
        <f t="shared" si="210"/>
        <v/>
      </c>
      <c r="J1326" s="27" t="str">
        <f t="shared" si="211"/>
        <v/>
      </c>
      <c r="N1326" s="19" t="str">
        <f t="shared" si="212"/>
        <v/>
      </c>
      <c r="O1326" t="str">
        <f t="shared" si="213"/>
        <v/>
      </c>
      <c r="Q1326" s="27" t="str">
        <f t="shared" si="216"/>
        <v/>
      </c>
      <c r="S1326" t="str">
        <f t="shared" si="214"/>
        <v/>
      </c>
      <c r="AA1326" s="19" t="str">
        <f t="shared" si="208"/>
        <v/>
      </c>
      <c r="AB1326" t="str">
        <f t="shared" si="215"/>
        <v/>
      </c>
    </row>
    <row r="1327" spans="8:28" x14ac:dyDescent="0.3">
      <c r="H1327" s="19" t="str">
        <f t="shared" si="209"/>
        <v/>
      </c>
      <c r="I1327" s="19" t="str">
        <f t="shared" si="210"/>
        <v/>
      </c>
      <c r="J1327" s="27" t="str">
        <f t="shared" si="211"/>
        <v/>
      </c>
      <c r="N1327" s="19" t="str">
        <f t="shared" si="212"/>
        <v/>
      </c>
      <c r="O1327" t="str">
        <f t="shared" si="213"/>
        <v/>
      </c>
      <c r="Q1327" s="27" t="str">
        <f t="shared" si="216"/>
        <v/>
      </c>
      <c r="S1327" t="str">
        <f t="shared" si="214"/>
        <v/>
      </c>
      <c r="AA1327" s="19" t="str">
        <f t="shared" si="208"/>
        <v/>
      </c>
      <c r="AB1327" t="str">
        <f t="shared" si="215"/>
        <v/>
      </c>
    </row>
    <row r="1328" spans="8:28" x14ac:dyDescent="0.3">
      <c r="H1328" s="19" t="str">
        <f t="shared" si="209"/>
        <v/>
      </c>
      <c r="I1328" s="19" t="str">
        <f t="shared" si="210"/>
        <v/>
      </c>
      <c r="J1328" s="27" t="str">
        <f t="shared" si="211"/>
        <v/>
      </c>
      <c r="N1328" s="19" t="str">
        <f t="shared" si="212"/>
        <v/>
      </c>
      <c r="O1328" t="str">
        <f t="shared" si="213"/>
        <v/>
      </c>
      <c r="Q1328" s="27" t="str">
        <f t="shared" si="216"/>
        <v/>
      </c>
      <c r="S1328" t="str">
        <f t="shared" si="214"/>
        <v/>
      </c>
      <c r="AA1328" s="19" t="str">
        <f t="shared" si="208"/>
        <v/>
      </c>
      <c r="AB1328" t="str">
        <f t="shared" si="215"/>
        <v/>
      </c>
    </row>
    <row r="1329" spans="8:28" x14ac:dyDescent="0.3">
      <c r="H1329" s="19" t="str">
        <f t="shared" si="209"/>
        <v/>
      </c>
      <c r="I1329" s="19" t="str">
        <f t="shared" si="210"/>
        <v/>
      </c>
      <c r="J1329" s="27" t="str">
        <f t="shared" si="211"/>
        <v/>
      </c>
      <c r="N1329" s="19" t="str">
        <f t="shared" si="212"/>
        <v/>
      </c>
      <c r="O1329" t="str">
        <f t="shared" si="213"/>
        <v/>
      </c>
      <c r="Q1329" s="27" t="str">
        <f t="shared" si="216"/>
        <v/>
      </c>
      <c r="S1329" t="str">
        <f t="shared" si="214"/>
        <v/>
      </c>
      <c r="AA1329" s="19" t="str">
        <f t="shared" si="208"/>
        <v/>
      </c>
      <c r="AB1329" t="str">
        <f t="shared" si="215"/>
        <v/>
      </c>
    </row>
    <row r="1330" spans="8:28" x14ac:dyDescent="0.3">
      <c r="H1330" s="19" t="str">
        <f t="shared" si="209"/>
        <v/>
      </c>
      <c r="I1330" s="19" t="str">
        <f t="shared" si="210"/>
        <v/>
      </c>
      <c r="J1330" s="27" t="str">
        <f t="shared" si="211"/>
        <v/>
      </c>
      <c r="N1330" s="19" t="str">
        <f t="shared" si="212"/>
        <v/>
      </c>
      <c r="O1330" t="str">
        <f t="shared" si="213"/>
        <v/>
      </c>
      <c r="Q1330" s="27" t="str">
        <f t="shared" si="216"/>
        <v/>
      </c>
      <c r="S1330" t="str">
        <f t="shared" si="214"/>
        <v/>
      </c>
      <c r="AA1330" s="19" t="str">
        <f t="shared" si="208"/>
        <v/>
      </c>
      <c r="AB1330" t="str">
        <f t="shared" si="215"/>
        <v/>
      </c>
    </row>
    <row r="1331" spans="8:28" x14ac:dyDescent="0.3">
      <c r="H1331" s="19" t="str">
        <f t="shared" si="209"/>
        <v/>
      </c>
      <c r="I1331" s="19" t="str">
        <f t="shared" si="210"/>
        <v/>
      </c>
      <c r="J1331" s="27" t="str">
        <f t="shared" si="211"/>
        <v/>
      </c>
      <c r="N1331" s="19" t="str">
        <f t="shared" si="212"/>
        <v/>
      </c>
      <c r="O1331" t="str">
        <f t="shared" si="213"/>
        <v/>
      </c>
      <c r="Q1331" s="27" t="str">
        <f t="shared" si="216"/>
        <v/>
      </c>
      <c r="S1331" t="str">
        <f t="shared" si="214"/>
        <v/>
      </c>
      <c r="AA1331" s="19" t="str">
        <f t="shared" si="208"/>
        <v/>
      </c>
      <c r="AB1331" t="str">
        <f t="shared" si="215"/>
        <v/>
      </c>
    </row>
    <row r="1332" spans="8:28" x14ac:dyDescent="0.3">
      <c r="H1332" s="19" t="str">
        <f t="shared" si="209"/>
        <v/>
      </c>
      <c r="I1332" s="19" t="str">
        <f t="shared" si="210"/>
        <v/>
      </c>
      <c r="J1332" s="27" t="str">
        <f t="shared" si="211"/>
        <v/>
      </c>
      <c r="N1332" s="19" t="str">
        <f t="shared" si="212"/>
        <v/>
      </c>
      <c r="O1332" t="str">
        <f t="shared" si="213"/>
        <v/>
      </c>
      <c r="Q1332" s="27" t="str">
        <f t="shared" si="216"/>
        <v/>
      </c>
      <c r="S1332" t="str">
        <f t="shared" si="214"/>
        <v/>
      </c>
      <c r="AA1332" s="19" t="str">
        <f t="shared" si="208"/>
        <v/>
      </c>
      <c r="AB1332" t="str">
        <f t="shared" si="215"/>
        <v/>
      </c>
    </row>
    <row r="1333" spans="8:28" x14ac:dyDescent="0.3">
      <c r="H1333" s="19" t="str">
        <f t="shared" si="209"/>
        <v/>
      </c>
      <c r="I1333" s="19" t="str">
        <f t="shared" si="210"/>
        <v/>
      </c>
      <c r="J1333" s="27" t="str">
        <f t="shared" si="211"/>
        <v/>
      </c>
      <c r="N1333" s="19" t="str">
        <f t="shared" si="212"/>
        <v/>
      </c>
      <c r="O1333" t="str">
        <f t="shared" si="213"/>
        <v/>
      </c>
      <c r="Q1333" s="27" t="str">
        <f t="shared" si="216"/>
        <v/>
      </c>
      <c r="S1333" t="str">
        <f t="shared" si="214"/>
        <v/>
      </c>
      <c r="AA1333" s="19" t="str">
        <f t="shared" si="208"/>
        <v/>
      </c>
      <c r="AB1333" t="str">
        <f t="shared" si="215"/>
        <v/>
      </c>
    </row>
    <row r="1334" spans="8:28" x14ac:dyDescent="0.3">
      <c r="H1334" s="19" t="str">
        <f t="shared" si="209"/>
        <v/>
      </c>
      <c r="I1334" s="19" t="str">
        <f t="shared" si="210"/>
        <v/>
      </c>
      <c r="J1334" s="27" t="str">
        <f t="shared" si="211"/>
        <v/>
      </c>
      <c r="N1334" s="19" t="str">
        <f t="shared" si="212"/>
        <v/>
      </c>
      <c r="O1334" t="str">
        <f t="shared" si="213"/>
        <v/>
      </c>
      <c r="Q1334" s="27" t="str">
        <f t="shared" si="216"/>
        <v/>
      </c>
      <c r="S1334" t="str">
        <f t="shared" si="214"/>
        <v/>
      </c>
      <c r="AA1334" s="19" t="str">
        <f t="shared" si="208"/>
        <v/>
      </c>
      <c r="AB1334" t="str">
        <f t="shared" si="215"/>
        <v/>
      </c>
    </row>
    <row r="1335" spans="8:28" x14ac:dyDescent="0.3">
      <c r="H1335" s="19" t="str">
        <f t="shared" si="209"/>
        <v/>
      </c>
      <c r="I1335" s="19" t="str">
        <f t="shared" si="210"/>
        <v/>
      </c>
      <c r="J1335" s="27" t="str">
        <f t="shared" si="211"/>
        <v/>
      </c>
      <c r="N1335" s="19" t="str">
        <f t="shared" si="212"/>
        <v/>
      </c>
      <c r="O1335" t="str">
        <f t="shared" si="213"/>
        <v/>
      </c>
      <c r="Q1335" s="27" t="str">
        <f t="shared" si="216"/>
        <v/>
      </c>
      <c r="S1335" t="str">
        <f t="shared" si="214"/>
        <v/>
      </c>
      <c r="AA1335" s="19" t="str">
        <f t="shared" si="208"/>
        <v/>
      </c>
      <c r="AB1335" t="str">
        <f t="shared" si="215"/>
        <v/>
      </c>
    </row>
    <row r="1336" spans="8:28" x14ac:dyDescent="0.3">
      <c r="H1336" s="19" t="str">
        <f t="shared" si="209"/>
        <v/>
      </c>
      <c r="I1336" s="19" t="str">
        <f t="shared" si="210"/>
        <v/>
      </c>
      <c r="J1336" s="27" t="str">
        <f t="shared" si="211"/>
        <v/>
      </c>
      <c r="N1336" s="19" t="str">
        <f t="shared" si="212"/>
        <v/>
      </c>
      <c r="O1336" t="str">
        <f t="shared" si="213"/>
        <v/>
      </c>
      <c r="Q1336" s="27" t="str">
        <f t="shared" si="216"/>
        <v/>
      </c>
      <c r="S1336" t="str">
        <f t="shared" si="214"/>
        <v/>
      </c>
      <c r="AA1336" s="19" t="str">
        <f t="shared" ref="AA1336:AA1399" si="217">+IF(Y1336="","",AA1335+1)</f>
        <v/>
      </c>
      <c r="AB1336" t="str">
        <f t="shared" si="215"/>
        <v/>
      </c>
    </row>
    <row r="1337" spans="8:28" x14ac:dyDescent="0.3">
      <c r="H1337" s="19" t="str">
        <f t="shared" si="209"/>
        <v/>
      </c>
      <c r="I1337" s="19" t="str">
        <f t="shared" si="210"/>
        <v/>
      </c>
      <c r="J1337" s="27" t="str">
        <f t="shared" si="211"/>
        <v/>
      </c>
      <c r="N1337" s="19" t="str">
        <f t="shared" si="212"/>
        <v/>
      </c>
      <c r="O1337" t="str">
        <f t="shared" si="213"/>
        <v/>
      </c>
      <c r="Q1337" s="27" t="str">
        <f t="shared" si="216"/>
        <v/>
      </c>
      <c r="S1337" t="str">
        <f t="shared" si="214"/>
        <v/>
      </c>
      <c r="AA1337" s="19" t="str">
        <f t="shared" si="217"/>
        <v/>
      </c>
      <c r="AB1337" t="str">
        <f t="shared" si="215"/>
        <v/>
      </c>
    </row>
    <row r="1338" spans="8:28" x14ac:dyDescent="0.3">
      <c r="H1338" s="19" t="str">
        <f t="shared" si="209"/>
        <v/>
      </c>
      <c r="I1338" s="19" t="str">
        <f t="shared" si="210"/>
        <v/>
      </c>
      <c r="J1338" s="27" t="str">
        <f t="shared" si="211"/>
        <v/>
      </c>
      <c r="N1338" s="19" t="str">
        <f t="shared" si="212"/>
        <v/>
      </c>
      <c r="O1338" t="str">
        <f t="shared" si="213"/>
        <v/>
      </c>
      <c r="Q1338" s="27" t="str">
        <f t="shared" si="216"/>
        <v/>
      </c>
      <c r="S1338" t="str">
        <f t="shared" si="214"/>
        <v/>
      </c>
      <c r="AA1338" s="19" t="str">
        <f t="shared" si="217"/>
        <v/>
      </c>
      <c r="AB1338" t="str">
        <f t="shared" si="215"/>
        <v/>
      </c>
    </row>
    <row r="1339" spans="8:28" x14ac:dyDescent="0.3">
      <c r="H1339" s="19" t="str">
        <f t="shared" si="209"/>
        <v/>
      </c>
      <c r="I1339" s="19" t="str">
        <f t="shared" si="210"/>
        <v/>
      </c>
      <c r="J1339" s="27" t="str">
        <f t="shared" si="211"/>
        <v/>
      </c>
      <c r="N1339" s="19" t="str">
        <f t="shared" si="212"/>
        <v/>
      </c>
      <c r="O1339" t="str">
        <f t="shared" si="213"/>
        <v/>
      </c>
      <c r="Q1339" s="27" t="str">
        <f t="shared" si="216"/>
        <v/>
      </c>
      <c r="S1339" t="str">
        <f t="shared" si="214"/>
        <v/>
      </c>
      <c r="AA1339" s="19" t="str">
        <f t="shared" si="217"/>
        <v/>
      </c>
      <c r="AB1339" t="str">
        <f t="shared" si="215"/>
        <v/>
      </c>
    </row>
    <row r="1340" spans="8:28" x14ac:dyDescent="0.3">
      <c r="H1340" s="19" t="str">
        <f t="shared" si="209"/>
        <v/>
      </c>
      <c r="I1340" s="19" t="str">
        <f t="shared" si="210"/>
        <v/>
      </c>
      <c r="J1340" s="27" t="str">
        <f t="shared" si="211"/>
        <v/>
      </c>
      <c r="N1340" s="19" t="str">
        <f t="shared" si="212"/>
        <v/>
      </c>
      <c r="O1340" t="str">
        <f t="shared" si="213"/>
        <v/>
      </c>
      <c r="Q1340" s="27" t="str">
        <f t="shared" si="216"/>
        <v/>
      </c>
      <c r="S1340" t="str">
        <f t="shared" si="214"/>
        <v/>
      </c>
      <c r="AA1340" s="19" t="str">
        <f t="shared" si="217"/>
        <v/>
      </c>
      <c r="AB1340" t="str">
        <f t="shared" si="215"/>
        <v/>
      </c>
    </row>
    <row r="1341" spans="8:28" x14ac:dyDescent="0.3">
      <c r="H1341" s="19" t="str">
        <f t="shared" si="209"/>
        <v/>
      </c>
      <c r="I1341" s="19" t="str">
        <f t="shared" si="210"/>
        <v/>
      </c>
      <c r="J1341" s="27" t="str">
        <f t="shared" si="211"/>
        <v/>
      </c>
      <c r="N1341" s="19" t="str">
        <f t="shared" si="212"/>
        <v/>
      </c>
      <c r="O1341" t="str">
        <f t="shared" si="213"/>
        <v/>
      </c>
      <c r="Q1341" s="27" t="str">
        <f t="shared" si="216"/>
        <v/>
      </c>
      <c r="S1341" t="str">
        <f t="shared" si="214"/>
        <v/>
      </c>
      <c r="AA1341" s="19" t="str">
        <f t="shared" si="217"/>
        <v/>
      </c>
      <c r="AB1341" t="str">
        <f t="shared" si="215"/>
        <v/>
      </c>
    </row>
    <row r="1342" spans="8:28" x14ac:dyDescent="0.3">
      <c r="H1342" s="19" t="str">
        <f t="shared" si="209"/>
        <v/>
      </c>
      <c r="I1342" s="19" t="str">
        <f t="shared" si="210"/>
        <v/>
      </c>
      <c r="J1342" s="27" t="str">
        <f t="shared" si="211"/>
        <v/>
      </c>
      <c r="N1342" s="19" t="str">
        <f t="shared" si="212"/>
        <v/>
      </c>
      <c r="O1342" t="str">
        <f t="shared" si="213"/>
        <v/>
      </c>
      <c r="Q1342" s="27" t="str">
        <f t="shared" si="216"/>
        <v/>
      </c>
      <c r="S1342" t="str">
        <f t="shared" si="214"/>
        <v/>
      </c>
      <c r="AA1342" s="19" t="str">
        <f t="shared" si="217"/>
        <v/>
      </c>
      <c r="AB1342" t="str">
        <f t="shared" si="215"/>
        <v/>
      </c>
    </row>
    <row r="1343" spans="8:28" x14ac:dyDescent="0.3">
      <c r="H1343" s="19" t="str">
        <f t="shared" si="209"/>
        <v/>
      </c>
      <c r="I1343" s="19" t="str">
        <f t="shared" si="210"/>
        <v/>
      </c>
      <c r="J1343" s="27" t="str">
        <f t="shared" si="211"/>
        <v/>
      </c>
      <c r="N1343" s="19" t="str">
        <f t="shared" si="212"/>
        <v/>
      </c>
      <c r="O1343" t="str">
        <f t="shared" si="213"/>
        <v/>
      </c>
      <c r="Q1343" s="27" t="str">
        <f t="shared" si="216"/>
        <v/>
      </c>
      <c r="S1343" t="str">
        <f t="shared" si="214"/>
        <v/>
      </c>
      <c r="AA1343" s="19" t="str">
        <f t="shared" si="217"/>
        <v/>
      </c>
      <c r="AB1343" t="str">
        <f t="shared" si="215"/>
        <v/>
      </c>
    </row>
    <row r="1344" spans="8:28" x14ac:dyDescent="0.3">
      <c r="H1344" s="19" t="str">
        <f t="shared" si="209"/>
        <v/>
      </c>
      <c r="I1344" s="19" t="str">
        <f t="shared" si="210"/>
        <v/>
      </c>
      <c r="J1344" s="27" t="str">
        <f t="shared" si="211"/>
        <v/>
      </c>
      <c r="N1344" s="19" t="str">
        <f t="shared" si="212"/>
        <v/>
      </c>
      <c r="O1344" t="str">
        <f t="shared" si="213"/>
        <v/>
      </c>
      <c r="Q1344" s="27" t="str">
        <f t="shared" si="216"/>
        <v/>
      </c>
      <c r="S1344" t="str">
        <f t="shared" si="214"/>
        <v/>
      </c>
      <c r="AA1344" s="19" t="str">
        <f t="shared" si="217"/>
        <v/>
      </c>
      <c r="AB1344" t="str">
        <f t="shared" si="215"/>
        <v/>
      </c>
    </row>
    <row r="1345" spans="8:28" x14ac:dyDescent="0.3">
      <c r="H1345" s="19" t="str">
        <f t="shared" si="209"/>
        <v/>
      </c>
      <c r="I1345" s="19" t="str">
        <f t="shared" si="210"/>
        <v/>
      </c>
      <c r="J1345" s="27" t="str">
        <f t="shared" si="211"/>
        <v/>
      </c>
      <c r="N1345" s="19" t="str">
        <f t="shared" si="212"/>
        <v/>
      </c>
      <c r="O1345" t="str">
        <f t="shared" si="213"/>
        <v/>
      </c>
      <c r="Q1345" s="27" t="str">
        <f t="shared" si="216"/>
        <v/>
      </c>
      <c r="S1345" t="str">
        <f t="shared" si="214"/>
        <v/>
      </c>
      <c r="AA1345" s="19" t="str">
        <f t="shared" si="217"/>
        <v/>
      </c>
      <c r="AB1345" t="str">
        <f t="shared" si="215"/>
        <v/>
      </c>
    </row>
    <row r="1346" spans="8:28" x14ac:dyDescent="0.3">
      <c r="H1346" s="19" t="str">
        <f t="shared" si="209"/>
        <v/>
      </c>
      <c r="I1346" s="19" t="str">
        <f t="shared" si="210"/>
        <v/>
      </c>
      <c r="J1346" s="27" t="str">
        <f t="shared" si="211"/>
        <v/>
      </c>
      <c r="N1346" s="19" t="str">
        <f t="shared" si="212"/>
        <v/>
      </c>
      <c r="O1346" t="str">
        <f t="shared" si="213"/>
        <v/>
      </c>
      <c r="Q1346" s="27" t="str">
        <f t="shared" si="216"/>
        <v/>
      </c>
      <c r="S1346" t="str">
        <f t="shared" si="214"/>
        <v/>
      </c>
      <c r="AA1346" s="19" t="str">
        <f t="shared" si="217"/>
        <v/>
      </c>
      <c r="AB1346" t="str">
        <f t="shared" si="215"/>
        <v/>
      </c>
    </row>
    <row r="1347" spans="8:28" x14ac:dyDescent="0.3">
      <c r="H1347" s="19" t="str">
        <f t="shared" si="209"/>
        <v/>
      </c>
      <c r="I1347" s="19" t="str">
        <f t="shared" si="210"/>
        <v/>
      </c>
      <c r="J1347" s="27" t="str">
        <f t="shared" si="211"/>
        <v/>
      </c>
      <c r="N1347" s="19" t="str">
        <f t="shared" si="212"/>
        <v/>
      </c>
      <c r="O1347" t="str">
        <f t="shared" si="213"/>
        <v/>
      </c>
      <c r="Q1347" s="27" t="str">
        <f t="shared" si="216"/>
        <v/>
      </c>
      <c r="S1347" t="str">
        <f t="shared" si="214"/>
        <v/>
      </c>
      <c r="AA1347" s="19" t="str">
        <f t="shared" si="217"/>
        <v/>
      </c>
      <c r="AB1347" t="str">
        <f t="shared" si="215"/>
        <v/>
      </c>
    </row>
    <row r="1348" spans="8:28" x14ac:dyDescent="0.3">
      <c r="H1348" s="19" t="str">
        <f t="shared" si="209"/>
        <v/>
      </c>
      <c r="I1348" s="19" t="str">
        <f t="shared" si="210"/>
        <v/>
      </c>
      <c r="J1348" s="27" t="str">
        <f t="shared" si="211"/>
        <v/>
      </c>
      <c r="N1348" s="19" t="str">
        <f t="shared" si="212"/>
        <v/>
      </c>
      <c r="O1348" t="str">
        <f t="shared" si="213"/>
        <v/>
      </c>
      <c r="Q1348" s="27" t="str">
        <f t="shared" si="216"/>
        <v/>
      </c>
      <c r="S1348" t="str">
        <f t="shared" si="214"/>
        <v/>
      </c>
      <c r="AA1348" s="19" t="str">
        <f t="shared" si="217"/>
        <v/>
      </c>
      <c r="AB1348" t="str">
        <f t="shared" si="215"/>
        <v/>
      </c>
    </row>
    <row r="1349" spans="8:28" x14ac:dyDescent="0.3">
      <c r="H1349" s="19" t="str">
        <f t="shared" ref="H1349:H1412" si="218">+IF(G1349="","",H1348+1)</f>
        <v/>
      </c>
      <c r="I1349" s="19" t="str">
        <f t="shared" ref="I1349:I1412" si="219">+IF(H1349="","",I1348+1)</f>
        <v/>
      </c>
      <c r="J1349" s="27" t="str">
        <f t="shared" ref="J1349:J1412" si="220">+IF(G1349="","","T-"&amp;VLOOKUP(H1349,$A$4:$C$46,2,0)+I1349-1)</f>
        <v/>
      </c>
      <c r="N1349" s="19" t="str">
        <f t="shared" ref="N1349:N1412" si="221">+IF(L1349="","",N1348+1)</f>
        <v/>
      </c>
      <c r="O1349" t="str">
        <f t="shared" ref="O1349:O1412" si="222">+IF(L1349="","","C-"&amp;VLOOKUP(M1349,$A$4:$C$495,2,0)+N1349)</f>
        <v/>
      </c>
      <c r="Q1349" s="27" t="str">
        <f t="shared" si="216"/>
        <v/>
      </c>
      <c r="S1349" t="str">
        <f t="shared" ref="S1349:S1412" si="223">+Q1349</f>
        <v/>
      </c>
      <c r="AA1349" s="19" t="str">
        <f t="shared" si="217"/>
        <v/>
      </c>
      <c r="AB1349" t="str">
        <f t="shared" ref="AB1349:AB1412" si="224">+IF(Y1349="","","M-"&amp;VLOOKUP(Z1349,$A$4:$C$390,2,0)&amp;AA1349)</f>
        <v/>
      </c>
    </row>
    <row r="1350" spans="8:28" x14ac:dyDescent="0.3">
      <c r="H1350" s="19" t="str">
        <f t="shared" si="218"/>
        <v/>
      </c>
      <c r="I1350" s="19" t="str">
        <f t="shared" si="219"/>
        <v/>
      </c>
      <c r="J1350" s="27" t="str">
        <f t="shared" si="220"/>
        <v/>
      </c>
      <c r="N1350" s="19" t="str">
        <f t="shared" si="221"/>
        <v/>
      </c>
      <c r="O1350" t="str">
        <f t="shared" si="222"/>
        <v/>
      </c>
      <c r="Q1350" s="27" t="str">
        <f t="shared" ref="Q1350:Q1413" si="225">++IF(R1350="","",Q1349+1)</f>
        <v/>
      </c>
      <c r="S1350" t="str">
        <f t="shared" si="223"/>
        <v/>
      </c>
      <c r="AA1350" s="19" t="str">
        <f t="shared" si="217"/>
        <v/>
      </c>
      <c r="AB1350" t="str">
        <f t="shared" si="224"/>
        <v/>
      </c>
    </row>
    <row r="1351" spans="8:28" x14ac:dyDescent="0.3">
      <c r="H1351" s="19" t="str">
        <f t="shared" si="218"/>
        <v/>
      </c>
      <c r="I1351" s="19" t="str">
        <f t="shared" si="219"/>
        <v/>
      </c>
      <c r="J1351" s="27" t="str">
        <f t="shared" si="220"/>
        <v/>
      </c>
      <c r="N1351" s="19" t="str">
        <f t="shared" si="221"/>
        <v/>
      </c>
      <c r="O1351" t="str">
        <f t="shared" si="222"/>
        <v/>
      </c>
      <c r="Q1351" s="27" t="str">
        <f t="shared" si="225"/>
        <v/>
      </c>
      <c r="S1351" t="str">
        <f t="shared" si="223"/>
        <v/>
      </c>
      <c r="AA1351" s="19" t="str">
        <f t="shared" si="217"/>
        <v/>
      </c>
      <c r="AB1351" t="str">
        <f t="shared" si="224"/>
        <v/>
      </c>
    </row>
    <row r="1352" spans="8:28" x14ac:dyDescent="0.3">
      <c r="H1352" s="19" t="str">
        <f t="shared" si="218"/>
        <v/>
      </c>
      <c r="I1352" s="19" t="str">
        <f t="shared" si="219"/>
        <v/>
      </c>
      <c r="J1352" s="27" t="str">
        <f t="shared" si="220"/>
        <v/>
      </c>
      <c r="N1352" s="19" t="str">
        <f t="shared" si="221"/>
        <v/>
      </c>
      <c r="O1352" t="str">
        <f t="shared" si="222"/>
        <v/>
      </c>
      <c r="Q1352" s="27" t="str">
        <f t="shared" si="225"/>
        <v/>
      </c>
      <c r="S1352" t="str">
        <f t="shared" si="223"/>
        <v/>
      </c>
      <c r="AA1352" s="19" t="str">
        <f t="shared" si="217"/>
        <v/>
      </c>
      <c r="AB1352" t="str">
        <f t="shared" si="224"/>
        <v/>
      </c>
    </row>
    <row r="1353" spans="8:28" x14ac:dyDescent="0.3">
      <c r="H1353" s="19" t="str">
        <f t="shared" si="218"/>
        <v/>
      </c>
      <c r="I1353" s="19" t="str">
        <f t="shared" si="219"/>
        <v/>
      </c>
      <c r="J1353" s="27" t="str">
        <f t="shared" si="220"/>
        <v/>
      </c>
      <c r="N1353" s="19" t="str">
        <f t="shared" si="221"/>
        <v/>
      </c>
      <c r="O1353" t="str">
        <f t="shared" si="222"/>
        <v/>
      </c>
      <c r="Q1353" s="27" t="str">
        <f t="shared" si="225"/>
        <v/>
      </c>
      <c r="S1353" t="str">
        <f t="shared" si="223"/>
        <v/>
      </c>
      <c r="AA1353" s="19" t="str">
        <f t="shared" si="217"/>
        <v/>
      </c>
      <c r="AB1353" t="str">
        <f t="shared" si="224"/>
        <v/>
      </c>
    </row>
    <row r="1354" spans="8:28" x14ac:dyDescent="0.3">
      <c r="H1354" s="19" t="str">
        <f t="shared" si="218"/>
        <v/>
      </c>
      <c r="I1354" s="19" t="str">
        <f t="shared" si="219"/>
        <v/>
      </c>
      <c r="J1354" s="27" t="str">
        <f t="shared" si="220"/>
        <v/>
      </c>
      <c r="N1354" s="19" t="str">
        <f t="shared" si="221"/>
        <v/>
      </c>
      <c r="O1354" t="str">
        <f t="shared" si="222"/>
        <v/>
      </c>
      <c r="Q1354" s="27" t="str">
        <f t="shared" si="225"/>
        <v/>
      </c>
      <c r="S1354" t="str">
        <f t="shared" si="223"/>
        <v/>
      </c>
      <c r="AA1354" s="19" t="str">
        <f t="shared" si="217"/>
        <v/>
      </c>
      <c r="AB1354" t="str">
        <f t="shared" si="224"/>
        <v/>
      </c>
    </row>
    <row r="1355" spans="8:28" x14ac:dyDescent="0.3">
      <c r="H1355" s="19" t="str">
        <f t="shared" si="218"/>
        <v/>
      </c>
      <c r="I1355" s="19" t="str">
        <f t="shared" si="219"/>
        <v/>
      </c>
      <c r="J1355" s="27" t="str">
        <f t="shared" si="220"/>
        <v/>
      </c>
      <c r="N1355" s="19" t="str">
        <f t="shared" si="221"/>
        <v/>
      </c>
      <c r="O1355" t="str">
        <f t="shared" si="222"/>
        <v/>
      </c>
      <c r="Q1355" s="27" t="str">
        <f t="shared" si="225"/>
        <v/>
      </c>
      <c r="S1355" t="str">
        <f t="shared" si="223"/>
        <v/>
      </c>
      <c r="AA1355" s="19" t="str">
        <f t="shared" si="217"/>
        <v/>
      </c>
      <c r="AB1355" t="str">
        <f t="shared" si="224"/>
        <v/>
      </c>
    </row>
    <row r="1356" spans="8:28" x14ac:dyDescent="0.3">
      <c r="H1356" s="19" t="str">
        <f t="shared" si="218"/>
        <v/>
      </c>
      <c r="I1356" s="19" t="str">
        <f t="shared" si="219"/>
        <v/>
      </c>
      <c r="J1356" s="27" t="str">
        <f t="shared" si="220"/>
        <v/>
      </c>
      <c r="N1356" s="19" t="str">
        <f t="shared" si="221"/>
        <v/>
      </c>
      <c r="O1356" t="str">
        <f t="shared" si="222"/>
        <v/>
      </c>
      <c r="Q1356" s="27" t="str">
        <f t="shared" si="225"/>
        <v/>
      </c>
      <c r="S1356" t="str">
        <f t="shared" si="223"/>
        <v/>
      </c>
      <c r="AA1356" s="19" t="str">
        <f t="shared" si="217"/>
        <v/>
      </c>
      <c r="AB1356" t="str">
        <f t="shared" si="224"/>
        <v/>
      </c>
    </row>
    <row r="1357" spans="8:28" x14ac:dyDescent="0.3">
      <c r="H1357" s="19" t="str">
        <f t="shared" si="218"/>
        <v/>
      </c>
      <c r="I1357" s="19" t="str">
        <f t="shared" si="219"/>
        <v/>
      </c>
      <c r="J1357" s="27" t="str">
        <f t="shared" si="220"/>
        <v/>
      </c>
      <c r="N1357" s="19" t="str">
        <f t="shared" si="221"/>
        <v/>
      </c>
      <c r="O1357" t="str">
        <f t="shared" si="222"/>
        <v/>
      </c>
      <c r="Q1357" s="27" t="str">
        <f t="shared" si="225"/>
        <v/>
      </c>
      <c r="S1357" t="str">
        <f t="shared" si="223"/>
        <v/>
      </c>
      <c r="AA1357" s="19" t="str">
        <f t="shared" si="217"/>
        <v/>
      </c>
      <c r="AB1357" t="str">
        <f t="shared" si="224"/>
        <v/>
      </c>
    </row>
    <row r="1358" spans="8:28" x14ac:dyDescent="0.3">
      <c r="H1358" s="19" t="str">
        <f t="shared" si="218"/>
        <v/>
      </c>
      <c r="I1358" s="19" t="str">
        <f t="shared" si="219"/>
        <v/>
      </c>
      <c r="J1358" s="27" t="str">
        <f t="shared" si="220"/>
        <v/>
      </c>
      <c r="N1358" s="19" t="str">
        <f t="shared" si="221"/>
        <v/>
      </c>
      <c r="O1358" t="str">
        <f t="shared" si="222"/>
        <v/>
      </c>
      <c r="Q1358" s="27" t="str">
        <f t="shared" si="225"/>
        <v/>
      </c>
      <c r="S1358" t="str">
        <f t="shared" si="223"/>
        <v/>
      </c>
      <c r="AA1358" s="19" t="str">
        <f t="shared" si="217"/>
        <v/>
      </c>
      <c r="AB1358" t="str">
        <f t="shared" si="224"/>
        <v/>
      </c>
    </row>
    <row r="1359" spans="8:28" x14ac:dyDescent="0.3">
      <c r="H1359" s="19" t="str">
        <f t="shared" si="218"/>
        <v/>
      </c>
      <c r="I1359" s="19" t="str">
        <f t="shared" si="219"/>
        <v/>
      </c>
      <c r="J1359" s="27" t="str">
        <f t="shared" si="220"/>
        <v/>
      </c>
      <c r="N1359" s="19" t="str">
        <f t="shared" si="221"/>
        <v/>
      </c>
      <c r="O1359" t="str">
        <f t="shared" si="222"/>
        <v/>
      </c>
      <c r="Q1359" s="27" t="str">
        <f t="shared" si="225"/>
        <v/>
      </c>
      <c r="S1359" t="str">
        <f t="shared" si="223"/>
        <v/>
      </c>
      <c r="AA1359" s="19" t="str">
        <f t="shared" si="217"/>
        <v/>
      </c>
      <c r="AB1359" t="str">
        <f t="shared" si="224"/>
        <v/>
      </c>
    </row>
    <row r="1360" spans="8:28" x14ac:dyDescent="0.3">
      <c r="H1360" s="19" t="str">
        <f t="shared" si="218"/>
        <v/>
      </c>
      <c r="I1360" s="19" t="str">
        <f t="shared" si="219"/>
        <v/>
      </c>
      <c r="J1360" s="27" t="str">
        <f t="shared" si="220"/>
        <v/>
      </c>
      <c r="N1360" s="19" t="str">
        <f t="shared" si="221"/>
        <v/>
      </c>
      <c r="O1360" t="str">
        <f t="shared" si="222"/>
        <v/>
      </c>
      <c r="Q1360" s="27" t="str">
        <f t="shared" si="225"/>
        <v/>
      </c>
      <c r="S1360" t="str">
        <f t="shared" si="223"/>
        <v/>
      </c>
      <c r="AA1360" s="19" t="str">
        <f t="shared" si="217"/>
        <v/>
      </c>
      <c r="AB1360" t="str">
        <f t="shared" si="224"/>
        <v/>
      </c>
    </row>
    <row r="1361" spans="8:28" x14ac:dyDescent="0.3">
      <c r="H1361" s="19" t="str">
        <f t="shared" si="218"/>
        <v/>
      </c>
      <c r="I1361" s="19" t="str">
        <f t="shared" si="219"/>
        <v/>
      </c>
      <c r="J1361" s="27" t="str">
        <f t="shared" si="220"/>
        <v/>
      </c>
      <c r="N1361" s="19" t="str">
        <f t="shared" si="221"/>
        <v/>
      </c>
      <c r="O1361" t="str">
        <f t="shared" si="222"/>
        <v/>
      </c>
      <c r="Q1361" s="27" t="str">
        <f t="shared" si="225"/>
        <v/>
      </c>
      <c r="S1361" t="str">
        <f t="shared" si="223"/>
        <v/>
      </c>
      <c r="AA1361" s="19" t="str">
        <f t="shared" si="217"/>
        <v/>
      </c>
      <c r="AB1361" t="str">
        <f t="shared" si="224"/>
        <v/>
      </c>
    </row>
    <row r="1362" spans="8:28" x14ac:dyDescent="0.3">
      <c r="H1362" s="19" t="str">
        <f t="shared" si="218"/>
        <v/>
      </c>
      <c r="I1362" s="19" t="str">
        <f t="shared" si="219"/>
        <v/>
      </c>
      <c r="J1362" s="27" t="str">
        <f t="shared" si="220"/>
        <v/>
      </c>
      <c r="N1362" s="19" t="str">
        <f t="shared" si="221"/>
        <v/>
      </c>
      <c r="O1362" t="str">
        <f t="shared" si="222"/>
        <v/>
      </c>
      <c r="Q1362" s="27" t="str">
        <f t="shared" si="225"/>
        <v/>
      </c>
      <c r="S1362" t="str">
        <f t="shared" si="223"/>
        <v/>
      </c>
      <c r="AA1362" s="19" t="str">
        <f t="shared" si="217"/>
        <v/>
      </c>
      <c r="AB1362" t="str">
        <f t="shared" si="224"/>
        <v/>
      </c>
    </row>
    <row r="1363" spans="8:28" x14ac:dyDescent="0.3">
      <c r="H1363" s="19" t="str">
        <f t="shared" si="218"/>
        <v/>
      </c>
      <c r="I1363" s="19" t="str">
        <f t="shared" si="219"/>
        <v/>
      </c>
      <c r="J1363" s="27" t="str">
        <f t="shared" si="220"/>
        <v/>
      </c>
      <c r="N1363" s="19" t="str">
        <f t="shared" si="221"/>
        <v/>
      </c>
      <c r="O1363" t="str">
        <f t="shared" si="222"/>
        <v/>
      </c>
      <c r="Q1363" s="27" t="str">
        <f t="shared" si="225"/>
        <v/>
      </c>
      <c r="S1363" t="str">
        <f t="shared" si="223"/>
        <v/>
      </c>
      <c r="AA1363" s="19" t="str">
        <f t="shared" si="217"/>
        <v/>
      </c>
      <c r="AB1363" t="str">
        <f t="shared" si="224"/>
        <v/>
      </c>
    </row>
    <row r="1364" spans="8:28" x14ac:dyDescent="0.3">
      <c r="H1364" s="19" t="str">
        <f t="shared" si="218"/>
        <v/>
      </c>
      <c r="I1364" s="19" t="str">
        <f t="shared" si="219"/>
        <v/>
      </c>
      <c r="J1364" s="27" t="str">
        <f t="shared" si="220"/>
        <v/>
      </c>
      <c r="N1364" s="19" t="str">
        <f t="shared" si="221"/>
        <v/>
      </c>
      <c r="O1364" t="str">
        <f t="shared" si="222"/>
        <v/>
      </c>
      <c r="Q1364" s="27" t="str">
        <f t="shared" si="225"/>
        <v/>
      </c>
      <c r="S1364" t="str">
        <f t="shared" si="223"/>
        <v/>
      </c>
      <c r="AA1364" s="19" t="str">
        <f t="shared" si="217"/>
        <v/>
      </c>
      <c r="AB1364" t="str">
        <f t="shared" si="224"/>
        <v/>
      </c>
    </row>
    <row r="1365" spans="8:28" x14ac:dyDescent="0.3">
      <c r="H1365" s="19" t="str">
        <f t="shared" si="218"/>
        <v/>
      </c>
      <c r="I1365" s="19" t="str">
        <f t="shared" si="219"/>
        <v/>
      </c>
      <c r="J1365" s="27" t="str">
        <f t="shared" si="220"/>
        <v/>
      </c>
      <c r="N1365" s="19" t="str">
        <f t="shared" si="221"/>
        <v/>
      </c>
      <c r="O1365" t="str">
        <f t="shared" si="222"/>
        <v/>
      </c>
      <c r="Q1365" s="27" t="str">
        <f t="shared" si="225"/>
        <v/>
      </c>
      <c r="S1365" t="str">
        <f t="shared" si="223"/>
        <v/>
      </c>
      <c r="AA1365" s="19" t="str">
        <f t="shared" si="217"/>
        <v/>
      </c>
      <c r="AB1365" t="str">
        <f t="shared" si="224"/>
        <v/>
      </c>
    </row>
    <row r="1366" spans="8:28" x14ac:dyDescent="0.3">
      <c r="H1366" s="19" t="str">
        <f t="shared" si="218"/>
        <v/>
      </c>
      <c r="I1366" s="19" t="str">
        <f t="shared" si="219"/>
        <v/>
      </c>
      <c r="J1366" s="27" t="str">
        <f t="shared" si="220"/>
        <v/>
      </c>
      <c r="N1366" s="19" t="str">
        <f t="shared" si="221"/>
        <v/>
      </c>
      <c r="O1366" t="str">
        <f t="shared" si="222"/>
        <v/>
      </c>
      <c r="Q1366" s="27" t="str">
        <f t="shared" si="225"/>
        <v/>
      </c>
      <c r="S1366" t="str">
        <f t="shared" si="223"/>
        <v/>
      </c>
      <c r="AA1366" s="19" t="str">
        <f t="shared" si="217"/>
        <v/>
      </c>
      <c r="AB1366" t="str">
        <f t="shared" si="224"/>
        <v/>
      </c>
    </row>
    <row r="1367" spans="8:28" x14ac:dyDescent="0.3">
      <c r="H1367" s="19" t="str">
        <f t="shared" si="218"/>
        <v/>
      </c>
      <c r="I1367" s="19" t="str">
        <f t="shared" si="219"/>
        <v/>
      </c>
      <c r="J1367" s="27" t="str">
        <f t="shared" si="220"/>
        <v/>
      </c>
      <c r="N1367" s="19" t="str">
        <f t="shared" si="221"/>
        <v/>
      </c>
      <c r="O1367" t="str">
        <f t="shared" si="222"/>
        <v/>
      </c>
      <c r="Q1367" s="27" t="str">
        <f t="shared" si="225"/>
        <v/>
      </c>
      <c r="S1367" t="str">
        <f t="shared" si="223"/>
        <v/>
      </c>
      <c r="AA1367" s="19" t="str">
        <f t="shared" si="217"/>
        <v/>
      </c>
      <c r="AB1367" t="str">
        <f t="shared" si="224"/>
        <v/>
      </c>
    </row>
    <row r="1368" spans="8:28" x14ac:dyDescent="0.3">
      <c r="H1368" s="19" t="str">
        <f t="shared" si="218"/>
        <v/>
      </c>
      <c r="I1368" s="19" t="str">
        <f t="shared" si="219"/>
        <v/>
      </c>
      <c r="J1368" s="27" t="str">
        <f t="shared" si="220"/>
        <v/>
      </c>
      <c r="N1368" s="19" t="str">
        <f t="shared" si="221"/>
        <v/>
      </c>
      <c r="O1368" t="str">
        <f t="shared" si="222"/>
        <v/>
      </c>
      <c r="Q1368" s="27" t="str">
        <f t="shared" si="225"/>
        <v/>
      </c>
      <c r="S1368" t="str">
        <f t="shared" si="223"/>
        <v/>
      </c>
      <c r="AA1368" s="19" t="str">
        <f t="shared" si="217"/>
        <v/>
      </c>
      <c r="AB1368" t="str">
        <f t="shared" si="224"/>
        <v/>
      </c>
    </row>
    <row r="1369" spans="8:28" x14ac:dyDescent="0.3">
      <c r="H1369" s="19" t="str">
        <f t="shared" si="218"/>
        <v/>
      </c>
      <c r="I1369" s="19" t="str">
        <f t="shared" si="219"/>
        <v/>
      </c>
      <c r="J1369" s="27" t="str">
        <f t="shared" si="220"/>
        <v/>
      </c>
      <c r="N1369" s="19" t="str">
        <f t="shared" si="221"/>
        <v/>
      </c>
      <c r="O1369" t="str">
        <f t="shared" si="222"/>
        <v/>
      </c>
      <c r="Q1369" s="27" t="str">
        <f t="shared" si="225"/>
        <v/>
      </c>
      <c r="S1369" t="str">
        <f t="shared" si="223"/>
        <v/>
      </c>
      <c r="AA1369" s="19" t="str">
        <f t="shared" si="217"/>
        <v/>
      </c>
      <c r="AB1369" t="str">
        <f t="shared" si="224"/>
        <v/>
      </c>
    </row>
    <row r="1370" spans="8:28" x14ac:dyDescent="0.3">
      <c r="H1370" s="19" t="str">
        <f t="shared" si="218"/>
        <v/>
      </c>
      <c r="I1370" s="19" t="str">
        <f t="shared" si="219"/>
        <v/>
      </c>
      <c r="J1370" s="27" t="str">
        <f t="shared" si="220"/>
        <v/>
      </c>
      <c r="N1370" s="19" t="str">
        <f t="shared" si="221"/>
        <v/>
      </c>
      <c r="O1370" t="str">
        <f t="shared" si="222"/>
        <v/>
      </c>
      <c r="Q1370" s="27" t="str">
        <f t="shared" si="225"/>
        <v/>
      </c>
      <c r="S1370" t="str">
        <f t="shared" si="223"/>
        <v/>
      </c>
      <c r="AA1370" s="19" t="str">
        <f t="shared" si="217"/>
        <v/>
      </c>
      <c r="AB1370" t="str">
        <f t="shared" si="224"/>
        <v/>
      </c>
    </row>
    <row r="1371" spans="8:28" x14ac:dyDescent="0.3">
      <c r="H1371" s="19" t="str">
        <f t="shared" si="218"/>
        <v/>
      </c>
      <c r="I1371" s="19" t="str">
        <f t="shared" si="219"/>
        <v/>
      </c>
      <c r="J1371" s="27" t="str">
        <f t="shared" si="220"/>
        <v/>
      </c>
      <c r="N1371" s="19" t="str">
        <f t="shared" si="221"/>
        <v/>
      </c>
      <c r="O1371" t="str">
        <f t="shared" si="222"/>
        <v/>
      </c>
      <c r="Q1371" s="27" t="str">
        <f t="shared" si="225"/>
        <v/>
      </c>
      <c r="S1371" t="str">
        <f t="shared" si="223"/>
        <v/>
      </c>
      <c r="AA1371" s="19" t="str">
        <f t="shared" si="217"/>
        <v/>
      </c>
      <c r="AB1371" t="str">
        <f t="shared" si="224"/>
        <v/>
      </c>
    </row>
    <row r="1372" spans="8:28" x14ac:dyDescent="0.3">
      <c r="H1372" s="19" t="str">
        <f t="shared" si="218"/>
        <v/>
      </c>
      <c r="I1372" s="19" t="str">
        <f t="shared" si="219"/>
        <v/>
      </c>
      <c r="J1372" s="27" t="str">
        <f t="shared" si="220"/>
        <v/>
      </c>
      <c r="N1372" s="19" t="str">
        <f t="shared" si="221"/>
        <v/>
      </c>
      <c r="O1372" t="str">
        <f t="shared" si="222"/>
        <v/>
      </c>
      <c r="Q1372" s="27" t="str">
        <f t="shared" si="225"/>
        <v/>
      </c>
      <c r="S1372" t="str">
        <f t="shared" si="223"/>
        <v/>
      </c>
      <c r="AA1372" s="19" t="str">
        <f t="shared" si="217"/>
        <v/>
      </c>
      <c r="AB1372" t="str">
        <f t="shared" si="224"/>
        <v/>
      </c>
    </row>
    <row r="1373" spans="8:28" x14ac:dyDescent="0.3">
      <c r="H1373" s="19" t="str">
        <f t="shared" si="218"/>
        <v/>
      </c>
      <c r="I1373" s="19" t="str">
        <f t="shared" si="219"/>
        <v/>
      </c>
      <c r="J1373" s="27" t="str">
        <f t="shared" si="220"/>
        <v/>
      </c>
      <c r="N1373" s="19" t="str">
        <f t="shared" si="221"/>
        <v/>
      </c>
      <c r="O1373" t="str">
        <f t="shared" si="222"/>
        <v/>
      </c>
      <c r="Q1373" s="27" t="str">
        <f t="shared" si="225"/>
        <v/>
      </c>
      <c r="S1373" t="str">
        <f t="shared" si="223"/>
        <v/>
      </c>
      <c r="AA1373" s="19" t="str">
        <f t="shared" si="217"/>
        <v/>
      </c>
      <c r="AB1373" t="str">
        <f t="shared" si="224"/>
        <v/>
      </c>
    </row>
    <row r="1374" spans="8:28" x14ac:dyDescent="0.3">
      <c r="H1374" s="19" t="str">
        <f t="shared" si="218"/>
        <v/>
      </c>
      <c r="I1374" s="19" t="str">
        <f t="shared" si="219"/>
        <v/>
      </c>
      <c r="J1374" s="27" t="str">
        <f t="shared" si="220"/>
        <v/>
      </c>
      <c r="N1374" s="19" t="str">
        <f t="shared" si="221"/>
        <v/>
      </c>
      <c r="O1374" t="str">
        <f t="shared" si="222"/>
        <v/>
      </c>
      <c r="Q1374" s="27" t="str">
        <f t="shared" si="225"/>
        <v/>
      </c>
      <c r="S1374" t="str">
        <f t="shared" si="223"/>
        <v/>
      </c>
      <c r="AA1374" s="19" t="str">
        <f t="shared" si="217"/>
        <v/>
      </c>
      <c r="AB1374" t="str">
        <f t="shared" si="224"/>
        <v/>
      </c>
    </row>
    <row r="1375" spans="8:28" x14ac:dyDescent="0.3">
      <c r="H1375" s="19" t="str">
        <f t="shared" si="218"/>
        <v/>
      </c>
      <c r="I1375" s="19" t="str">
        <f t="shared" si="219"/>
        <v/>
      </c>
      <c r="J1375" s="27" t="str">
        <f t="shared" si="220"/>
        <v/>
      </c>
      <c r="N1375" s="19" t="str">
        <f t="shared" si="221"/>
        <v/>
      </c>
      <c r="O1375" t="str">
        <f t="shared" si="222"/>
        <v/>
      </c>
      <c r="Q1375" s="27" t="str">
        <f t="shared" si="225"/>
        <v/>
      </c>
      <c r="S1375" t="str">
        <f t="shared" si="223"/>
        <v/>
      </c>
      <c r="AA1375" s="19" t="str">
        <f t="shared" si="217"/>
        <v/>
      </c>
      <c r="AB1375" t="str">
        <f t="shared" si="224"/>
        <v/>
      </c>
    </row>
    <row r="1376" spans="8:28" x14ac:dyDescent="0.3">
      <c r="H1376" s="19" t="str">
        <f t="shared" si="218"/>
        <v/>
      </c>
      <c r="I1376" s="19" t="str">
        <f t="shared" si="219"/>
        <v/>
      </c>
      <c r="J1376" s="27" t="str">
        <f t="shared" si="220"/>
        <v/>
      </c>
      <c r="N1376" s="19" t="str">
        <f t="shared" si="221"/>
        <v/>
      </c>
      <c r="O1376" t="str">
        <f t="shared" si="222"/>
        <v/>
      </c>
      <c r="Q1376" s="27" t="str">
        <f t="shared" si="225"/>
        <v/>
      </c>
      <c r="S1376" t="str">
        <f t="shared" si="223"/>
        <v/>
      </c>
      <c r="AA1376" s="19" t="str">
        <f t="shared" si="217"/>
        <v/>
      </c>
      <c r="AB1376" t="str">
        <f t="shared" si="224"/>
        <v/>
      </c>
    </row>
    <row r="1377" spans="8:28" x14ac:dyDescent="0.3">
      <c r="H1377" s="19" t="str">
        <f t="shared" si="218"/>
        <v/>
      </c>
      <c r="I1377" s="19" t="str">
        <f t="shared" si="219"/>
        <v/>
      </c>
      <c r="J1377" s="27" t="str">
        <f t="shared" si="220"/>
        <v/>
      </c>
      <c r="N1377" s="19" t="str">
        <f t="shared" si="221"/>
        <v/>
      </c>
      <c r="O1377" t="str">
        <f t="shared" si="222"/>
        <v/>
      </c>
      <c r="Q1377" s="27" t="str">
        <f t="shared" si="225"/>
        <v/>
      </c>
      <c r="S1377" t="str">
        <f t="shared" si="223"/>
        <v/>
      </c>
      <c r="AA1377" s="19" t="str">
        <f t="shared" si="217"/>
        <v/>
      </c>
      <c r="AB1377" t="str">
        <f t="shared" si="224"/>
        <v/>
      </c>
    </row>
    <row r="1378" spans="8:28" x14ac:dyDescent="0.3">
      <c r="H1378" s="19" t="str">
        <f t="shared" si="218"/>
        <v/>
      </c>
      <c r="I1378" s="19" t="str">
        <f t="shared" si="219"/>
        <v/>
      </c>
      <c r="J1378" s="27" t="str">
        <f t="shared" si="220"/>
        <v/>
      </c>
      <c r="N1378" s="19" t="str">
        <f t="shared" si="221"/>
        <v/>
      </c>
      <c r="O1378" t="str">
        <f t="shared" si="222"/>
        <v/>
      </c>
      <c r="Q1378" s="27" t="str">
        <f t="shared" si="225"/>
        <v/>
      </c>
      <c r="S1378" t="str">
        <f t="shared" si="223"/>
        <v/>
      </c>
      <c r="AA1378" s="19" t="str">
        <f t="shared" si="217"/>
        <v/>
      </c>
      <c r="AB1378" t="str">
        <f t="shared" si="224"/>
        <v/>
      </c>
    </row>
    <row r="1379" spans="8:28" x14ac:dyDescent="0.3">
      <c r="H1379" s="19" t="str">
        <f t="shared" si="218"/>
        <v/>
      </c>
      <c r="I1379" s="19" t="str">
        <f t="shared" si="219"/>
        <v/>
      </c>
      <c r="J1379" s="27" t="str">
        <f t="shared" si="220"/>
        <v/>
      </c>
      <c r="N1379" s="19" t="str">
        <f t="shared" si="221"/>
        <v/>
      </c>
      <c r="O1379" t="str">
        <f t="shared" si="222"/>
        <v/>
      </c>
      <c r="Q1379" s="27" t="str">
        <f t="shared" si="225"/>
        <v/>
      </c>
      <c r="S1379" t="str">
        <f t="shared" si="223"/>
        <v/>
      </c>
      <c r="AA1379" s="19" t="str">
        <f t="shared" si="217"/>
        <v/>
      </c>
      <c r="AB1379" t="str">
        <f t="shared" si="224"/>
        <v/>
      </c>
    </row>
    <row r="1380" spans="8:28" x14ac:dyDescent="0.3">
      <c r="H1380" s="19" t="str">
        <f t="shared" si="218"/>
        <v/>
      </c>
      <c r="I1380" s="19" t="str">
        <f t="shared" si="219"/>
        <v/>
      </c>
      <c r="J1380" s="27" t="str">
        <f t="shared" si="220"/>
        <v/>
      </c>
      <c r="N1380" s="19" t="str">
        <f t="shared" si="221"/>
        <v/>
      </c>
      <c r="O1380" t="str">
        <f t="shared" si="222"/>
        <v/>
      </c>
      <c r="Q1380" s="27" t="str">
        <f t="shared" si="225"/>
        <v/>
      </c>
      <c r="S1380" t="str">
        <f t="shared" si="223"/>
        <v/>
      </c>
      <c r="AA1380" s="19" t="str">
        <f t="shared" si="217"/>
        <v/>
      </c>
      <c r="AB1380" t="str">
        <f t="shared" si="224"/>
        <v/>
      </c>
    </row>
    <row r="1381" spans="8:28" x14ac:dyDescent="0.3">
      <c r="H1381" s="19" t="str">
        <f t="shared" si="218"/>
        <v/>
      </c>
      <c r="I1381" s="19" t="str">
        <f t="shared" si="219"/>
        <v/>
      </c>
      <c r="J1381" s="27" t="str">
        <f t="shared" si="220"/>
        <v/>
      </c>
      <c r="N1381" s="19" t="str">
        <f t="shared" si="221"/>
        <v/>
      </c>
      <c r="O1381" t="str">
        <f t="shared" si="222"/>
        <v/>
      </c>
      <c r="Q1381" s="27" t="str">
        <f t="shared" si="225"/>
        <v/>
      </c>
      <c r="S1381" t="str">
        <f t="shared" si="223"/>
        <v/>
      </c>
      <c r="AA1381" s="19" t="str">
        <f t="shared" si="217"/>
        <v/>
      </c>
      <c r="AB1381" t="str">
        <f t="shared" si="224"/>
        <v/>
      </c>
    </row>
    <row r="1382" spans="8:28" x14ac:dyDescent="0.3">
      <c r="H1382" s="19" t="str">
        <f t="shared" si="218"/>
        <v/>
      </c>
      <c r="I1382" s="19" t="str">
        <f t="shared" si="219"/>
        <v/>
      </c>
      <c r="J1382" s="27" t="str">
        <f t="shared" si="220"/>
        <v/>
      </c>
      <c r="N1382" s="19" t="str">
        <f t="shared" si="221"/>
        <v/>
      </c>
      <c r="O1382" t="str">
        <f t="shared" si="222"/>
        <v/>
      </c>
      <c r="Q1382" s="27" t="str">
        <f t="shared" si="225"/>
        <v/>
      </c>
      <c r="S1382" t="str">
        <f t="shared" si="223"/>
        <v/>
      </c>
      <c r="AA1382" s="19" t="str">
        <f t="shared" si="217"/>
        <v/>
      </c>
      <c r="AB1382" t="str">
        <f t="shared" si="224"/>
        <v/>
      </c>
    </row>
    <row r="1383" spans="8:28" x14ac:dyDescent="0.3">
      <c r="H1383" s="19" t="str">
        <f t="shared" si="218"/>
        <v/>
      </c>
      <c r="I1383" s="19" t="str">
        <f t="shared" si="219"/>
        <v/>
      </c>
      <c r="J1383" s="27" t="str">
        <f t="shared" si="220"/>
        <v/>
      </c>
      <c r="N1383" s="19" t="str">
        <f t="shared" si="221"/>
        <v/>
      </c>
      <c r="O1383" t="str">
        <f t="shared" si="222"/>
        <v/>
      </c>
      <c r="Q1383" s="27" t="str">
        <f t="shared" si="225"/>
        <v/>
      </c>
      <c r="S1383" t="str">
        <f t="shared" si="223"/>
        <v/>
      </c>
      <c r="AA1383" s="19" t="str">
        <f t="shared" si="217"/>
        <v/>
      </c>
      <c r="AB1383" t="str">
        <f t="shared" si="224"/>
        <v/>
      </c>
    </row>
    <row r="1384" spans="8:28" x14ac:dyDescent="0.3">
      <c r="H1384" s="19" t="str">
        <f t="shared" si="218"/>
        <v/>
      </c>
      <c r="I1384" s="19" t="str">
        <f t="shared" si="219"/>
        <v/>
      </c>
      <c r="J1384" s="27" t="str">
        <f t="shared" si="220"/>
        <v/>
      </c>
      <c r="N1384" s="19" t="str">
        <f t="shared" si="221"/>
        <v/>
      </c>
      <c r="O1384" t="str">
        <f t="shared" si="222"/>
        <v/>
      </c>
      <c r="Q1384" s="27" t="str">
        <f t="shared" si="225"/>
        <v/>
      </c>
      <c r="S1384" t="str">
        <f t="shared" si="223"/>
        <v/>
      </c>
      <c r="AA1384" s="19" t="str">
        <f t="shared" si="217"/>
        <v/>
      </c>
      <c r="AB1384" t="str">
        <f t="shared" si="224"/>
        <v/>
      </c>
    </row>
    <row r="1385" spans="8:28" x14ac:dyDescent="0.3">
      <c r="H1385" s="19" t="str">
        <f t="shared" si="218"/>
        <v/>
      </c>
      <c r="I1385" s="19" t="str">
        <f t="shared" si="219"/>
        <v/>
      </c>
      <c r="J1385" s="27" t="str">
        <f t="shared" si="220"/>
        <v/>
      </c>
      <c r="N1385" s="19" t="str">
        <f t="shared" si="221"/>
        <v/>
      </c>
      <c r="O1385" t="str">
        <f t="shared" si="222"/>
        <v/>
      </c>
      <c r="Q1385" s="27" t="str">
        <f t="shared" si="225"/>
        <v/>
      </c>
      <c r="S1385" t="str">
        <f t="shared" si="223"/>
        <v/>
      </c>
      <c r="AA1385" s="19" t="str">
        <f t="shared" si="217"/>
        <v/>
      </c>
      <c r="AB1385" t="str">
        <f t="shared" si="224"/>
        <v/>
      </c>
    </row>
    <row r="1386" spans="8:28" x14ac:dyDescent="0.3">
      <c r="H1386" s="19" t="str">
        <f t="shared" si="218"/>
        <v/>
      </c>
      <c r="I1386" s="19" t="str">
        <f t="shared" si="219"/>
        <v/>
      </c>
      <c r="J1386" s="27" t="str">
        <f t="shared" si="220"/>
        <v/>
      </c>
      <c r="N1386" s="19" t="str">
        <f t="shared" si="221"/>
        <v/>
      </c>
      <c r="O1386" t="str">
        <f t="shared" si="222"/>
        <v/>
      </c>
      <c r="Q1386" s="27" t="str">
        <f t="shared" si="225"/>
        <v/>
      </c>
      <c r="S1386" t="str">
        <f t="shared" si="223"/>
        <v/>
      </c>
      <c r="AA1386" s="19" t="str">
        <f t="shared" si="217"/>
        <v/>
      </c>
      <c r="AB1386" t="str">
        <f t="shared" si="224"/>
        <v/>
      </c>
    </row>
    <row r="1387" spans="8:28" x14ac:dyDescent="0.3">
      <c r="H1387" s="19" t="str">
        <f t="shared" si="218"/>
        <v/>
      </c>
      <c r="I1387" s="19" t="str">
        <f t="shared" si="219"/>
        <v/>
      </c>
      <c r="J1387" s="27" t="str">
        <f t="shared" si="220"/>
        <v/>
      </c>
      <c r="N1387" s="19" t="str">
        <f t="shared" si="221"/>
        <v/>
      </c>
      <c r="O1387" t="str">
        <f t="shared" si="222"/>
        <v/>
      </c>
      <c r="Q1387" s="27" t="str">
        <f t="shared" si="225"/>
        <v/>
      </c>
      <c r="S1387" t="str">
        <f t="shared" si="223"/>
        <v/>
      </c>
      <c r="AA1387" s="19" t="str">
        <f t="shared" si="217"/>
        <v/>
      </c>
      <c r="AB1387" t="str">
        <f t="shared" si="224"/>
        <v/>
      </c>
    </row>
    <row r="1388" spans="8:28" x14ac:dyDescent="0.3">
      <c r="H1388" s="19" t="str">
        <f t="shared" si="218"/>
        <v/>
      </c>
      <c r="I1388" s="19" t="str">
        <f t="shared" si="219"/>
        <v/>
      </c>
      <c r="J1388" s="27" t="str">
        <f t="shared" si="220"/>
        <v/>
      </c>
      <c r="N1388" s="19" t="str">
        <f t="shared" si="221"/>
        <v/>
      </c>
      <c r="O1388" t="str">
        <f t="shared" si="222"/>
        <v/>
      </c>
      <c r="Q1388" s="27" t="str">
        <f t="shared" si="225"/>
        <v/>
      </c>
      <c r="S1388" t="str">
        <f t="shared" si="223"/>
        <v/>
      </c>
      <c r="AA1388" s="19" t="str">
        <f t="shared" si="217"/>
        <v/>
      </c>
      <c r="AB1388" t="str">
        <f t="shared" si="224"/>
        <v/>
      </c>
    </row>
    <row r="1389" spans="8:28" x14ac:dyDescent="0.3">
      <c r="H1389" s="19" t="str">
        <f t="shared" si="218"/>
        <v/>
      </c>
      <c r="I1389" s="19" t="str">
        <f t="shared" si="219"/>
        <v/>
      </c>
      <c r="J1389" s="27" t="str">
        <f t="shared" si="220"/>
        <v/>
      </c>
      <c r="N1389" s="19" t="str">
        <f t="shared" si="221"/>
        <v/>
      </c>
      <c r="O1389" t="str">
        <f t="shared" si="222"/>
        <v/>
      </c>
      <c r="Q1389" s="27" t="str">
        <f t="shared" si="225"/>
        <v/>
      </c>
      <c r="S1389" t="str">
        <f t="shared" si="223"/>
        <v/>
      </c>
      <c r="AA1389" s="19" t="str">
        <f t="shared" si="217"/>
        <v/>
      </c>
      <c r="AB1389" t="str">
        <f t="shared" si="224"/>
        <v/>
      </c>
    </row>
    <row r="1390" spans="8:28" x14ac:dyDescent="0.3">
      <c r="H1390" s="19" t="str">
        <f t="shared" si="218"/>
        <v/>
      </c>
      <c r="I1390" s="19" t="str">
        <f t="shared" si="219"/>
        <v/>
      </c>
      <c r="J1390" s="27" t="str">
        <f t="shared" si="220"/>
        <v/>
      </c>
      <c r="N1390" s="19" t="str">
        <f t="shared" si="221"/>
        <v/>
      </c>
      <c r="O1390" t="str">
        <f t="shared" si="222"/>
        <v/>
      </c>
      <c r="Q1390" s="27" t="str">
        <f t="shared" si="225"/>
        <v/>
      </c>
      <c r="S1390" t="str">
        <f t="shared" si="223"/>
        <v/>
      </c>
      <c r="AA1390" s="19" t="str">
        <f t="shared" si="217"/>
        <v/>
      </c>
      <c r="AB1390" t="str">
        <f t="shared" si="224"/>
        <v/>
      </c>
    </row>
    <row r="1391" spans="8:28" x14ac:dyDescent="0.3">
      <c r="H1391" s="19" t="str">
        <f t="shared" si="218"/>
        <v/>
      </c>
      <c r="I1391" s="19" t="str">
        <f t="shared" si="219"/>
        <v/>
      </c>
      <c r="J1391" s="27" t="str">
        <f t="shared" si="220"/>
        <v/>
      </c>
      <c r="N1391" s="19" t="str">
        <f t="shared" si="221"/>
        <v/>
      </c>
      <c r="O1391" t="str">
        <f t="shared" si="222"/>
        <v/>
      </c>
      <c r="Q1391" s="27" t="str">
        <f t="shared" si="225"/>
        <v/>
      </c>
      <c r="S1391" t="str">
        <f t="shared" si="223"/>
        <v/>
      </c>
      <c r="AA1391" s="19" t="str">
        <f t="shared" si="217"/>
        <v/>
      </c>
      <c r="AB1391" t="str">
        <f t="shared" si="224"/>
        <v/>
      </c>
    </row>
    <row r="1392" spans="8:28" x14ac:dyDescent="0.3">
      <c r="H1392" s="19" t="str">
        <f t="shared" si="218"/>
        <v/>
      </c>
      <c r="I1392" s="19" t="str">
        <f t="shared" si="219"/>
        <v/>
      </c>
      <c r="J1392" s="27" t="str">
        <f t="shared" si="220"/>
        <v/>
      </c>
      <c r="N1392" s="19" t="str">
        <f t="shared" si="221"/>
        <v/>
      </c>
      <c r="O1392" t="str">
        <f t="shared" si="222"/>
        <v/>
      </c>
      <c r="Q1392" s="27" t="str">
        <f t="shared" si="225"/>
        <v/>
      </c>
      <c r="S1392" t="str">
        <f t="shared" si="223"/>
        <v/>
      </c>
      <c r="AA1392" s="19" t="str">
        <f t="shared" si="217"/>
        <v/>
      </c>
      <c r="AB1392" t="str">
        <f t="shared" si="224"/>
        <v/>
      </c>
    </row>
    <row r="1393" spans="8:28" x14ac:dyDescent="0.3">
      <c r="H1393" s="19" t="str">
        <f t="shared" si="218"/>
        <v/>
      </c>
      <c r="I1393" s="19" t="str">
        <f t="shared" si="219"/>
        <v/>
      </c>
      <c r="J1393" s="27" t="str">
        <f t="shared" si="220"/>
        <v/>
      </c>
      <c r="N1393" s="19" t="str">
        <f t="shared" si="221"/>
        <v/>
      </c>
      <c r="O1393" t="str">
        <f t="shared" si="222"/>
        <v/>
      </c>
      <c r="Q1393" s="27" t="str">
        <f t="shared" si="225"/>
        <v/>
      </c>
      <c r="S1393" t="str">
        <f t="shared" si="223"/>
        <v/>
      </c>
      <c r="AA1393" s="19" t="str">
        <f t="shared" si="217"/>
        <v/>
      </c>
      <c r="AB1393" t="str">
        <f t="shared" si="224"/>
        <v/>
      </c>
    </row>
    <row r="1394" spans="8:28" x14ac:dyDescent="0.3">
      <c r="H1394" s="19" t="str">
        <f t="shared" si="218"/>
        <v/>
      </c>
      <c r="I1394" s="19" t="str">
        <f t="shared" si="219"/>
        <v/>
      </c>
      <c r="J1394" s="27" t="str">
        <f t="shared" si="220"/>
        <v/>
      </c>
      <c r="N1394" s="19" t="str">
        <f t="shared" si="221"/>
        <v/>
      </c>
      <c r="O1394" t="str">
        <f t="shared" si="222"/>
        <v/>
      </c>
      <c r="Q1394" s="27" t="str">
        <f t="shared" si="225"/>
        <v/>
      </c>
      <c r="S1394" t="str">
        <f t="shared" si="223"/>
        <v/>
      </c>
      <c r="AA1394" s="19" t="str">
        <f t="shared" si="217"/>
        <v/>
      </c>
      <c r="AB1394" t="str">
        <f t="shared" si="224"/>
        <v/>
      </c>
    </row>
    <row r="1395" spans="8:28" x14ac:dyDescent="0.3">
      <c r="H1395" s="19" t="str">
        <f t="shared" si="218"/>
        <v/>
      </c>
      <c r="I1395" s="19" t="str">
        <f t="shared" si="219"/>
        <v/>
      </c>
      <c r="J1395" s="27" t="str">
        <f t="shared" si="220"/>
        <v/>
      </c>
      <c r="N1395" s="19" t="str">
        <f t="shared" si="221"/>
        <v/>
      </c>
      <c r="O1395" t="str">
        <f t="shared" si="222"/>
        <v/>
      </c>
      <c r="Q1395" s="27" t="str">
        <f t="shared" si="225"/>
        <v/>
      </c>
      <c r="S1395" t="str">
        <f t="shared" si="223"/>
        <v/>
      </c>
      <c r="AA1395" s="19" t="str">
        <f t="shared" si="217"/>
        <v/>
      </c>
      <c r="AB1395" t="str">
        <f t="shared" si="224"/>
        <v/>
      </c>
    </row>
    <row r="1396" spans="8:28" x14ac:dyDescent="0.3">
      <c r="H1396" s="19" t="str">
        <f t="shared" si="218"/>
        <v/>
      </c>
      <c r="I1396" s="19" t="str">
        <f t="shared" si="219"/>
        <v/>
      </c>
      <c r="J1396" s="27" t="str">
        <f t="shared" si="220"/>
        <v/>
      </c>
      <c r="N1396" s="19" t="str">
        <f t="shared" si="221"/>
        <v/>
      </c>
      <c r="O1396" t="str">
        <f t="shared" si="222"/>
        <v/>
      </c>
      <c r="Q1396" s="27" t="str">
        <f t="shared" si="225"/>
        <v/>
      </c>
      <c r="S1396" t="str">
        <f t="shared" si="223"/>
        <v/>
      </c>
      <c r="AA1396" s="19" t="str">
        <f t="shared" si="217"/>
        <v/>
      </c>
      <c r="AB1396" t="str">
        <f t="shared" si="224"/>
        <v/>
      </c>
    </row>
    <row r="1397" spans="8:28" x14ac:dyDescent="0.3">
      <c r="H1397" s="19" t="str">
        <f t="shared" si="218"/>
        <v/>
      </c>
      <c r="I1397" s="19" t="str">
        <f t="shared" si="219"/>
        <v/>
      </c>
      <c r="J1397" s="27" t="str">
        <f t="shared" si="220"/>
        <v/>
      </c>
      <c r="N1397" s="19" t="str">
        <f t="shared" si="221"/>
        <v/>
      </c>
      <c r="O1397" t="str">
        <f t="shared" si="222"/>
        <v/>
      </c>
      <c r="Q1397" s="27" t="str">
        <f t="shared" si="225"/>
        <v/>
      </c>
      <c r="S1397" t="str">
        <f t="shared" si="223"/>
        <v/>
      </c>
      <c r="AA1397" s="19" t="str">
        <f t="shared" si="217"/>
        <v/>
      </c>
      <c r="AB1397" t="str">
        <f t="shared" si="224"/>
        <v/>
      </c>
    </row>
    <row r="1398" spans="8:28" x14ac:dyDescent="0.3">
      <c r="H1398" s="19" t="str">
        <f t="shared" si="218"/>
        <v/>
      </c>
      <c r="I1398" s="19" t="str">
        <f t="shared" si="219"/>
        <v/>
      </c>
      <c r="J1398" s="27" t="str">
        <f t="shared" si="220"/>
        <v/>
      </c>
      <c r="N1398" s="19" t="str">
        <f t="shared" si="221"/>
        <v/>
      </c>
      <c r="O1398" t="str">
        <f t="shared" si="222"/>
        <v/>
      </c>
      <c r="Q1398" s="27" t="str">
        <f t="shared" si="225"/>
        <v/>
      </c>
      <c r="S1398" t="str">
        <f t="shared" si="223"/>
        <v/>
      </c>
      <c r="AA1398" s="19" t="str">
        <f t="shared" si="217"/>
        <v/>
      </c>
      <c r="AB1398" t="str">
        <f t="shared" si="224"/>
        <v/>
      </c>
    </row>
    <row r="1399" spans="8:28" x14ac:dyDescent="0.3">
      <c r="H1399" s="19" t="str">
        <f t="shared" si="218"/>
        <v/>
      </c>
      <c r="I1399" s="19" t="str">
        <f t="shared" si="219"/>
        <v/>
      </c>
      <c r="J1399" s="27" t="str">
        <f t="shared" si="220"/>
        <v/>
      </c>
      <c r="N1399" s="19" t="str">
        <f t="shared" si="221"/>
        <v/>
      </c>
      <c r="O1399" t="str">
        <f t="shared" si="222"/>
        <v/>
      </c>
      <c r="Q1399" s="27" t="str">
        <f t="shared" si="225"/>
        <v/>
      </c>
      <c r="S1399" t="str">
        <f t="shared" si="223"/>
        <v/>
      </c>
      <c r="AA1399" s="19" t="str">
        <f t="shared" si="217"/>
        <v/>
      </c>
      <c r="AB1399" t="str">
        <f t="shared" si="224"/>
        <v/>
      </c>
    </row>
    <row r="1400" spans="8:28" x14ac:dyDescent="0.3">
      <c r="H1400" s="19" t="str">
        <f t="shared" si="218"/>
        <v/>
      </c>
      <c r="I1400" s="19" t="str">
        <f t="shared" si="219"/>
        <v/>
      </c>
      <c r="J1400" s="27" t="str">
        <f t="shared" si="220"/>
        <v/>
      </c>
      <c r="N1400" s="19" t="str">
        <f t="shared" si="221"/>
        <v/>
      </c>
      <c r="O1400" t="str">
        <f t="shared" si="222"/>
        <v/>
      </c>
      <c r="Q1400" s="27" t="str">
        <f t="shared" si="225"/>
        <v/>
      </c>
      <c r="S1400" t="str">
        <f t="shared" si="223"/>
        <v/>
      </c>
      <c r="AA1400" s="19" t="str">
        <f t="shared" ref="AA1400:AA1413" si="226">+IF(Y1400="","",AA1399+1)</f>
        <v/>
      </c>
      <c r="AB1400" t="str">
        <f t="shared" si="224"/>
        <v/>
      </c>
    </row>
    <row r="1401" spans="8:28" x14ac:dyDescent="0.3">
      <c r="H1401" s="19" t="str">
        <f t="shared" si="218"/>
        <v/>
      </c>
      <c r="I1401" s="19" t="str">
        <f t="shared" si="219"/>
        <v/>
      </c>
      <c r="J1401" s="27" t="str">
        <f t="shared" si="220"/>
        <v/>
      </c>
      <c r="N1401" s="19" t="str">
        <f t="shared" si="221"/>
        <v/>
      </c>
      <c r="O1401" t="str">
        <f t="shared" si="222"/>
        <v/>
      </c>
      <c r="Q1401" s="27" t="str">
        <f t="shared" si="225"/>
        <v/>
      </c>
      <c r="S1401" t="str">
        <f t="shared" si="223"/>
        <v/>
      </c>
      <c r="AA1401" s="19" t="str">
        <f t="shared" si="226"/>
        <v/>
      </c>
      <c r="AB1401" t="str">
        <f t="shared" si="224"/>
        <v/>
      </c>
    </row>
    <row r="1402" spans="8:28" x14ac:dyDescent="0.3">
      <c r="H1402" s="19" t="str">
        <f t="shared" si="218"/>
        <v/>
      </c>
      <c r="I1402" s="19" t="str">
        <f t="shared" si="219"/>
        <v/>
      </c>
      <c r="J1402" s="27" t="str">
        <f t="shared" si="220"/>
        <v/>
      </c>
      <c r="N1402" s="19" t="str">
        <f t="shared" si="221"/>
        <v/>
      </c>
      <c r="O1402" t="str">
        <f t="shared" si="222"/>
        <v/>
      </c>
      <c r="Q1402" s="27" t="str">
        <f t="shared" si="225"/>
        <v/>
      </c>
      <c r="S1402" t="str">
        <f t="shared" si="223"/>
        <v/>
      </c>
      <c r="AA1402" s="19" t="str">
        <f t="shared" si="226"/>
        <v/>
      </c>
      <c r="AB1402" t="str">
        <f t="shared" si="224"/>
        <v/>
      </c>
    </row>
    <row r="1403" spans="8:28" x14ac:dyDescent="0.3">
      <c r="H1403" s="19" t="str">
        <f t="shared" si="218"/>
        <v/>
      </c>
      <c r="I1403" s="19" t="str">
        <f t="shared" si="219"/>
        <v/>
      </c>
      <c r="J1403" s="27" t="str">
        <f t="shared" si="220"/>
        <v/>
      </c>
      <c r="N1403" s="19" t="str">
        <f t="shared" si="221"/>
        <v/>
      </c>
      <c r="O1403" t="str">
        <f t="shared" si="222"/>
        <v/>
      </c>
      <c r="Q1403" s="27" t="str">
        <f t="shared" si="225"/>
        <v/>
      </c>
      <c r="S1403" t="str">
        <f t="shared" si="223"/>
        <v/>
      </c>
      <c r="AA1403" s="19" t="str">
        <f t="shared" si="226"/>
        <v/>
      </c>
      <c r="AB1403" t="str">
        <f t="shared" si="224"/>
        <v/>
      </c>
    </row>
    <row r="1404" spans="8:28" x14ac:dyDescent="0.3">
      <c r="H1404" s="19" t="str">
        <f t="shared" si="218"/>
        <v/>
      </c>
      <c r="I1404" s="19" t="str">
        <f t="shared" si="219"/>
        <v/>
      </c>
      <c r="J1404" s="27" t="str">
        <f t="shared" si="220"/>
        <v/>
      </c>
      <c r="N1404" s="19" t="str">
        <f t="shared" si="221"/>
        <v/>
      </c>
      <c r="O1404" t="str">
        <f t="shared" si="222"/>
        <v/>
      </c>
      <c r="Q1404" s="27" t="str">
        <f t="shared" si="225"/>
        <v/>
      </c>
      <c r="S1404" t="str">
        <f t="shared" si="223"/>
        <v/>
      </c>
      <c r="AA1404" s="19" t="str">
        <f t="shared" si="226"/>
        <v/>
      </c>
      <c r="AB1404" t="str">
        <f t="shared" si="224"/>
        <v/>
      </c>
    </row>
    <row r="1405" spans="8:28" x14ac:dyDescent="0.3">
      <c r="H1405" s="19" t="str">
        <f t="shared" si="218"/>
        <v/>
      </c>
      <c r="I1405" s="19" t="str">
        <f t="shared" si="219"/>
        <v/>
      </c>
      <c r="J1405" s="27" t="str">
        <f t="shared" si="220"/>
        <v/>
      </c>
      <c r="N1405" s="19" t="str">
        <f t="shared" si="221"/>
        <v/>
      </c>
      <c r="O1405" t="str">
        <f t="shared" si="222"/>
        <v/>
      </c>
      <c r="Q1405" s="27" t="str">
        <f t="shared" si="225"/>
        <v/>
      </c>
      <c r="S1405" t="str">
        <f t="shared" si="223"/>
        <v/>
      </c>
      <c r="AA1405" s="19" t="str">
        <f t="shared" si="226"/>
        <v/>
      </c>
      <c r="AB1405" t="str">
        <f t="shared" si="224"/>
        <v/>
      </c>
    </row>
    <row r="1406" spans="8:28" x14ac:dyDescent="0.3">
      <c r="H1406" s="19" t="str">
        <f t="shared" si="218"/>
        <v/>
      </c>
      <c r="I1406" s="19" t="str">
        <f t="shared" si="219"/>
        <v/>
      </c>
      <c r="J1406" s="27" t="str">
        <f t="shared" si="220"/>
        <v/>
      </c>
      <c r="N1406" s="19" t="str">
        <f t="shared" si="221"/>
        <v/>
      </c>
      <c r="O1406" t="str">
        <f t="shared" si="222"/>
        <v/>
      </c>
      <c r="Q1406" s="27" t="str">
        <f t="shared" si="225"/>
        <v/>
      </c>
      <c r="S1406" t="str">
        <f t="shared" si="223"/>
        <v/>
      </c>
      <c r="AA1406" s="19" t="str">
        <f t="shared" si="226"/>
        <v/>
      </c>
      <c r="AB1406" t="str">
        <f t="shared" si="224"/>
        <v/>
      </c>
    </row>
    <row r="1407" spans="8:28" x14ac:dyDescent="0.3">
      <c r="H1407" s="19" t="str">
        <f t="shared" si="218"/>
        <v/>
      </c>
      <c r="I1407" s="19" t="str">
        <f t="shared" si="219"/>
        <v/>
      </c>
      <c r="J1407" s="27" t="str">
        <f t="shared" si="220"/>
        <v/>
      </c>
      <c r="N1407" s="19" t="str">
        <f t="shared" si="221"/>
        <v/>
      </c>
      <c r="O1407" t="str">
        <f t="shared" si="222"/>
        <v/>
      </c>
      <c r="Q1407" s="27" t="str">
        <f t="shared" si="225"/>
        <v/>
      </c>
      <c r="S1407" t="str">
        <f t="shared" si="223"/>
        <v/>
      </c>
      <c r="AA1407" s="19" t="str">
        <f t="shared" si="226"/>
        <v/>
      </c>
      <c r="AB1407" t="str">
        <f t="shared" si="224"/>
        <v/>
      </c>
    </row>
    <row r="1408" spans="8:28" x14ac:dyDescent="0.3">
      <c r="H1408" s="19" t="str">
        <f t="shared" si="218"/>
        <v/>
      </c>
      <c r="I1408" s="19" t="str">
        <f t="shared" si="219"/>
        <v/>
      </c>
      <c r="J1408" s="27" t="str">
        <f t="shared" si="220"/>
        <v/>
      </c>
      <c r="N1408" s="19" t="str">
        <f t="shared" si="221"/>
        <v/>
      </c>
      <c r="O1408" t="str">
        <f t="shared" si="222"/>
        <v/>
      </c>
      <c r="Q1408" s="27" t="str">
        <f t="shared" si="225"/>
        <v/>
      </c>
      <c r="S1408" t="str">
        <f t="shared" si="223"/>
        <v/>
      </c>
      <c r="AA1408" s="19" t="str">
        <f t="shared" si="226"/>
        <v/>
      </c>
      <c r="AB1408" t="str">
        <f t="shared" si="224"/>
        <v/>
      </c>
    </row>
    <row r="1409" spans="8:28" x14ac:dyDescent="0.3">
      <c r="H1409" s="19" t="str">
        <f t="shared" si="218"/>
        <v/>
      </c>
      <c r="I1409" s="19" t="str">
        <f t="shared" si="219"/>
        <v/>
      </c>
      <c r="J1409" s="27" t="str">
        <f t="shared" si="220"/>
        <v/>
      </c>
      <c r="N1409" s="19" t="str">
        <f t="shared" si="221"/>
        <v/>
      </c>
      <c r="O1409" t="str">
        <f t="shared" si="222"/>
        <v/>
      </c>
      <c r="Q1409" s="27" t="str">
        <f t="shared" si="225"/>
        <v/>
      </c>
      <c r="S1409" t="str">
        <f t="shared" si="223"/>
        <v/>
      </c>
      <c r="AA1409" s="19" t="str">
        <f t="shared" si="226"/>
        <v/>
      </c>
      <c r="AB1409" t="str">
        <f t="shared" si="224"/>
        <v/>
      </c>
    </row>
    <row r="1410" spans="8:28" x14ac:dyDescent="0.3">
      <c r="H1410" s="19" t="str">
        <f t="shared" si="218"/>
        <v/>
      </c>
      <c r="I1410" s="19" t="str">
        <f t="shared" si="219"/>
        <v/>
      </c>
      <c r="J1410" s="27" t="str">
        <f t="shared" si="220"/>
        <v/>
      </c>
      <c r="N1410" s="19" t="str">
        <f t="shared" si="221"/>
        <v/>
      </c>
      <c r="O1410" t="str">
        <f t="shared" si="222"/>
        <v/>
      </c>
      <c r="Q1410" s="27" t="str">
        <f t="shared" si="225"/>
        <v/>
      </c>
      <c r="S1410" t="str">
        <f t="shared" si="223"/>
        <v/>
      </c>
      <c r="AA1410" s="19" t="str">
        <f t="shared" si="226"/>
        <v/>
      </c>
      <c r="AB1410" t="str">
        <f t="shared" si="224"/>
        <v/>
      </c>
    </row>
    <row r="1411" spans="8:28" x14ac:dyDescent="0.3">
      <c r="H1411" s="19" t="str">
        <f t="shared" si="218"/>
        <v/>
      </c>
      <c r="I1411" s="19" t="str">
        <f t="shared" si="219"/>
        <v/>
      </c>
      <c r="J1411" s="27" t="str">
        <f t="shared" si="220"/>
        <v/>
      </c>
      <c r="N1411" s="19" t="str">
        <f t="shared" si="221"/>
        <v/>
      </c>
      <c r="O1411" t="str">
        <f t="shared" si="222"/>
        <v/>
      </c>
      <c r="Q1411" s="27" t="str">
        <f t="shared" si="225"/>
        <v/>
      </c>
      <c r="S1411" t="str">
        <f t="shared" si="223"/>
        <v/>
      </c>
      <c r="AA1411" s="19" t="str">
        <f t="shared" si="226"/>
        <v/>
      </c>
      <c r="AB1411" t="str">
        <f t="shared" si="224"/>
        <v/>
      </c>
    </row>
    <row r="1412" spans="8:28" x14ac:dyDescent="0.3">
      <c r="H1412" s="19" t="str">
        <f t="shared" si="218"/>
        <v/>
      </c>
      <c r="I1412" s="19" t="str">
        <f t="shared" si="219"/>
        <v/>
      </c>
      <c r="J1412" s="27" t="str">
        <f t="shared" si="220"/>
        <v/>
      </c>
      <c r="N1412" s="19" t="str">
        <f t="shared" si="221"/>
        <v/>
      </c>
      <c r="O1412" t="str">
        <f t="shared" si="222"/>
        <v/>
      </c>
      <c r="Q1412" s="27" t="str">
        <f t="shared" si="225"/>
        <v/>
      </c>
      <c r="S1412" t="str">
        <f t="shared" si="223"/>
        <v/>
      </c>
      <c r="AA1412" s="19" t="str">
        <f t="shared" si="226"/>
        <v/>
      </c>
      <c r="AB1412" t="str">
        <f t="shared" si="224"/>
        <v/>
      </c>
    </row>
    <row r="1413" spans="8:28" x14ac:dyDescent="0.3">
      <c r="H1413" s="19" t="str">
        <f t="shared" ref="H1413:H1476" si="227">+IF(G1413="","",H1412+1)</f>
        <v/>
      </c>
      <c r="I1413" s="19" t="str">
        <f t="shared" ref="I1413:I1476" si="228">+IF(H1413="","",I1412+1)</f>
        <v/>
      </c>
      <c r="J1413" s="27" t="str">
        <f t="shared" ref="J1413:J1476" si="229">+IF(G1413="","","T-"&amp;VLOOKUP(H1413,$A$4:$C$46,2,0)+I1413-1)</f>
        <v/>
      </c>
      <c r="N1413" s="19" t="str">
        <f t="shared" ref="N1413:N1476" si="230">+IF(L1413="","",N1412+1)</f>
        <v/>
      </c>
      <c r="O1413" t="str">
        <f t="shared" ref="O1413:O1476" si="231">+IF(L1413="","","C-"&amp;VLOOKUP(M1413,$A$4:$C$495,2,0)+N1413)</f>
        <v/>
      </c>
      <c r="Q1413" s="27" t="str">
        <f t="shared" si="225"/>
        <v/>
      </c>
      <c r="S1413" t="str">
        <f t="shared" ref="S1413:S1476" si="232">+Q1413</f>
        <v/>
      </c>
      <c r="AA1413" s="19" t="str">
        <f t="shared" si="226"/>
        <v/>
      </c>
      <c r="AB1413" t="str">
        <f t="shared" ref="AB1413" si="233">+IF(Y1413="","","M-"&amp;VLOOKUP(Z1413,$A$4:$C$390,2,0)&amp;AA1413)</f>
        <v/>
      </c>
    </row>
    <row r="1414" spans="8:28" x14ac:dyDescent="0.3">
      <c r="H1414" s="19" t="str">
        <f t="shared" si="227"/>
        <v/>
      </c>
      <c r="I1414" s="19" t="str">
        <f t="shared" si="228"/>
        <v/>
      </c>
      <c r="J1414" s="27" t="str">
        <f t="shared" si="229"/>
        <v/>
      </c>
      <c r="N1414" s="19" t="str">
        <f t="shared" si="230"/>
        <v/>
      </c>
      <c r="O1414" t="str">
        <f t="shared" si="231"/>
        <v/>
      </c>
      <c r="Q1414" s="27" t="str">
        <f t="shared" ref="Q1414:Q1477" si="234">++IF(R1414="","",Q1413+1)</f>
        <v/>
      </c>
      <c r="S1414" t="str">
        <f t="shared" si="232"/>
        <v/>
      </c>
    </row>
    <row r="1415" spans="8:28" x14ac:dyDescent="0.3">
      <c r="H1415" s="19" t="str">
        <f t="shared" si="227"/>
        <v/>
      </c>
      <c r="I1415" s="19" t="str">
        <f t="shared" si="228"/>
        <v/>
      </c>
      <c r="J1415" s="27" t="str">
        <f t="shared" si="229"/>
        <v/>
      </c>
      <c r="N1415" s="19" t="str">
        <f t="shared" si="230"/>
        <v/>
      </c>
      <c r="O1415" t="str">
        <f t="shared" si="231"/>
        <v/>
      </c>
      <c r="Q1415" s="27" t="str">
        <f t="shared" si="234"/>
        <v/>
      </c>
      <c r="S1415" t="str">
        <f t="shared" si="232"/>
        <v/>
      </c>
    </row>
    <row r="1416" spans="8:28" x14ac:dyDescent="0.3">
      <c r="H1416" s="19" t="str">
        <f t="shared" si="227"/>
        <v/>
      </c>
      <c r="I1416" s="19" t="str">
        <f t="shared" si="228"/>
        <v/>
      </c>
      <c r="J1416" s="27" t="str">
        <f t="shared" si="229"/>
        <v/>
      </c>
      <c r="N1416" s="19" t="str">
        <f t="shared" si="230"/>
        <v/>
      </c>
      <c r="O1416" t="str">
        <f t="shared" si="231"/>
        <v/>
      </c>
      <c r="Q1416" s="27" t="str">
        <f t="shared" si="234"/>
        <v/>
      </c>
      <c r="S1416" t="str">
        <f t="shared" si="232"/>
        <v/>
      </c>
    </row>
    <row r="1417" spans="8:28" x14ac:dyDescent="0.3">
      <c r="H1417" s="19" t="str">
        <f t="shared" si="227"/>
        <v/>
      </c>
      <c r="I1417" s="19" t="str">
        <f t="shared" si="228"/>
        <v/>
      </c>
      <c r="J1417" s="27" t="str">
        <f t="shared" si="229"/>
        <v/>
      </c>
      <c r="N1417" s="19" t="str">
        <f t="shared" si="230"/>
        <v/>
      </c>
      <c r="O1417" t="str">
        <f t="shared" si="231"/>
        <v/>
      </c>
      <c r="Q1417" s="27" t="str">
        <f t="shared" si="234"/>
        <v/>
      </c>
      <c r="S1417" t="str">
        <f t="shared" si="232"/>
        <v/>
      </c>
    </row>
    <row r="1418" spans="8:28" x14ac:dyDescent="0.3">
      <c r="H1418" s="19" t="str">
        <f t="shared" si="227"/>
        <v/>
      </c>
      <c r="I1418" s="19" t="str">
        <f t="shared" si="228"/>
        <v/>
      </c>
      <c r="J1418" s="27" t="str">
        <f t="shared" si="229"/>
        <v/>
      </c>
      <c r="N1418" s="19" t="str">
        <f t="shared" si="230"/>
        <v/>
      </c>
      <c r="O1418" t="str">
        <f t="shared" si="231"/>
        <v/>
      </c>
      <c r="Q1418" s="27" t="str">
        <f t="shared" si="234"/>
        <v/>
      </c>
      <c r="S1418" t="str">
        <f t="shared" si="232"/>
        <v/>
      </c>
    </row>
    <row r="1419" spans="8:28" x14ac:dyDescent="0.3">
      <c r="H1419" s="19" t="str">
        <f t="shared" si="227"/>
        <v/>
      </c>
      <c r="I1419" s="19" t="str">
        <f t="shared" si="228"/>
        <v/>
      </c>
      <c r="J1419" s="27" t="str">
        <f t="shared" si="229"/>
        <v/>
      </c>
      <c r="N1419" s="19" t="str">
        <f t="shared" si="230"/>
        <v/>
      </c>
      <c r="O1419" t="str">
        <f t="shared" si="231"/>
        <v/>
      </c>
      <c r="Q1419" s="27" t="str">
        <f t="shared" si="234"/>
        <v/>
      </c>
      <c r="S1419" t="str">
        <f t="shared" si="232"/>
        <v/>
      </c>
    </row>
    <row r="1420" spans="8:28" x14ac:dyDescent="0.3">
      <c r="H1420" s="19" t="str">
        <f t="shared" si="227"/>
        <v/>
      </c>
      <c r="I1420" s="19" t="str">
        <f t="shared" si="228"/>
        <v/>
      </c>
      <c r="J1420" s="27" t="str">
        <f t="shared" si="229"/>
        <v/>
      </c>
      <c r="N1420" s="19" t="str">
        <f t="shared" si="230"/>
        <v/>
      </c>
      <c r="O1420" t="str">
        <f t="shared" si="231"/>
        <v/>
      </c>
      <c r="Q1420" s="27" t="str">
        <f t="shared" si="234"/>
        <v/>
      </c>
      <c r="S1420" t="str">
        <f t="shared" si="232"/>
        <v/>
      </c>
    </row>
    <row r="1421" spans="8:28" x14ac:dyDescent="0.3">
      <c r="H1421" s="19" t="str">
        <f t="shared" si="227"/>
        <v/>
      </c>
      <c r="I1421" s="19" t="str">
        <f t="shared" si="228"/>
        <v/>
      </c>
      <c r="J1421" s="27" t="str">
        <f t="shared" si="229"/>
        <v/>
      </c>
      <c r="N1421" s="19" t="str">
        <f t="shared" si="230"/>
        <v/>
      </c>
      <c r="O1421" t="str">
        <f t="shared" si="231"/>
        <v/>
      </c>
      <c r="Q1421" s="27" t="str">
        <f t="shared" si="234"/>
        <v/>
      </c>
      <c r="S1421" t="str">
        <f t="shared" si="232"/>
        <v/>
      </c>
    </row>
    <row r="1422" spans="8:28" x14ac:dyDescent="0.3">
      <c r="H1422" s="19" t="str">
        <f t="shared" si="227"/>
        <v/>
      </c>
      <c r="I1422" s="19" t="str">
        <f t="shared" si="228"/>
        <v/>
      </c>
      <c r="J1422" s="27" t="str">
        <f t="shared" si="229"/>
        <v/>
      </c>
      <c r="N1422" s="19" t="str">
        <f t="shared" si="230"/>
        <v/>
      </c>
      <c r="O1422" t="str">
        <f t="shared" si="231"/>
        <v/>
      </c>
      <c r="Q1422" s="27" t="str">
        <f t="shared" si="234"/>
        <v/>
      </c>
      <c r="S1422" t="str">
        <f t="shared" si="232"/>
        <v/>
      </c>
    </row>
    <row r="1423" spans="8:28" x14ac:dyDescent="0.3">
      <c r="H1423" s="19" t="str">
        <f t="shared" si="227"/>
        <v/>
      </c>
      <c r="I1423" s="19" t="str">
        <f t="shared" si="228"/>
        <v/>
      </c>
      <c r="J1423" s="27" t="str">
        <f t="shared" si="229"/>
        <v/>
      </c>
      <c r="N1423" s="19" t="str">
        <f t="shared" si="230"/>
        <v/>
      </c>
      <c r="O1423" t="str">
        <f t="shared" si="231"/>
        <v/>
      </c>
      <c r="Q1423" s="27" t="str">
        <f t="shared" si="234"/>
        <v/>
      </c>
      <c r="S1423" t="str">
        <f t="shared" si="232"/>
        <v/>
      </c>
    </row>
    <row r="1424" spans="8:28" x14ac:dyDescent="0.3">
      <c r="H1424" s="19" t="str">
        <f t="shared" si="227"/>
        <v/>
      </c>
      <c r="I1424" s="19" t="str">
        <f t="shared" si="228"/>
        <v/>
      </c>
      <c r="J1424" s="27" t="str">
        <f t="shared" si="229"/>
        <v/>
      </c>
      <c r="N1424" s="19" t="str">
        <f t="shared" si="230"/>
        <v/>
      </c>
      <c r="O1424" t="str">
        <f t="shared" si="231"/>
        <v/>
      </c>
      <c r="Q1424" s="27" t="str">
        <f t="shared" si="234"/>
        <v/>
      </c>
      <c r="S1424" t="str">
        <f t="shared" si="232"/>
        <v/>
      </c>
    </row>
    <row r="1425" spans="8:19" x14ac:dyDescent="0.3">
      <c r="H1425" s="19" t="str">
        <f t="shared" si="227"/>
        <v/>
      </c>
      <c r="I1425" s="19" t="str">
        <f t="shared" si="228"/>
        <v/>
      </c>
      <c r="J1425" s="27" t="str">
        <f t="shared" si="229"/>
        <v/>
      </c>
      <c r="N1425" s="19" t="str">
        <f t="shared" si="230"/>
        <v/>
      </c>
      <c r="O1425" t="str">
        <f t="shared" si="231"/>
        <v/>
      </c>
      <c r="Q1425" s="27" t="str">
        <f t="shared" si="234"/>
        <v/>
      </c>
      <c r="S1425" t="str">
        <f t="shared" si="232"/>
        <v/>
      </c>
    </row>
    <row r="1426" spans="8:19" x14ac:dyDescent="0.3">
      <c r="H1426" s="19" t="str">
        <f t="shared" si="227"/>
        <v/>
      </c>
      <c r="I1426" s="19" t="str">
        <f t="shared" si="228"/>
        <v/>
      </c>
      <c r="J1426" s="27" t="str">
        <f t="shared" si="229"/>
        <v/>
      </c>
      <c r="N1426" s="19" t="str">
        <f t="shared" si="230"/>
        <v/>
      </c>
      <c r="O1426" t="str">
        <f t="shared" si="231"/>
        <v/>
      </c>
      <c r="Q1426" s="27" t="str">
        <f t="shared" si="234"/>
        <v/>
      </c>
      <c r="S1426" t="str">
        <f t="shared" si="232"/>
        <v/>
      </c>
    </row>
    <row r="1427" spans="8:19" x14ac:dyDescent="0.3">
      <c r="H1427" s="19" t="str">
        <f t="shared" si="227"/>
        <v/>
      </c>
      <c r="I1427" s="19" t="str">
        <f t="shared" si="228"/>
        <v/>
      </c>
      <c r="J1427" s="27" t="str">
        <f t="shared" si="229"/>
        <v/>
      </c>
      <c r="N1427" s="19" t="str">
        <f t="shared" si="230"/>
        <v/>
      </c>
      <c r="O1427" t="str">
        <f t="shared" si="231"/>
        <v/>
      </c>
      <c r="Q1427" s="27" t="str">
        <f t="shared" si="234"/>
        <v/>
      </c>
      <c r="S1427" t="str">
        <f t="shared" si="232"/>
        <v/>
      </c>
    </row>
    <row r="1428" spans="8:19" x14ac:dyDescent="0.3">
      <c r="H1428" s="19" t="str">
        <f t="shared" si="227"/>
        <v/>
      </c>
      <c r="I1428" s="19" t="str">
        <f t="shared" si="228"/>
        <v/>
      </c>
      <c r="J1428" s="27" t="str">
        <f t="shared" si="229"/>
        <v/>
      </c>
      <c r="N1428" s="19" t="str">
        <f t="shared" si="230"/>
        <v/>
      </c>
      <c r="O1428" t="str">
        <f t="shared" si="231"/>
        <v/>
      </c>
      <c r="Q1428" s="27" t="str">
        <f t="shared" si="234"/>
        <v/>
      </c>
      <c r="S1428" t="str">
        <f t="shared" si="232"/>
        <v/>
      </c>
    </row>
    <row r="1429" spans="8:19" x14ac:dyDescent="0.3">
      <c r="H1429" s="19" t="str">
        <f t="shared" si="227"/>
        <v/>
      </c>
      <c r="I1429" s="19" t="str">
        <f t="shared" si="228"/>
        <v/>
      </c>
      <c r="J1429" s="27" t="str">
        <f t="shared" si="229"/>
        <v/>
      </c>
      <c r="N1429" s="19" t="str">
        <f t="shared" si="230"/>
        <v/>
      </c>
      <c r="O1429" t="str">
        <f t="shared" si="231"/>
        <v/>
      </c>
      <c r="Q1429" s="27" t="str">
        <f t="shared" si="234"/>
        <v/>
      </c>
      <c r="S1429" t="str">
        <f t="shared" si="232"/>
        <v/>
      </c>
    </row>
    <row r="1430" spans="8:19" x14ac:dyDescent="0.3">
      <c r="H1430" s="19" t="str">
        <f t="shared" si="227"/>
        <v/>
      </c>
      <c r="I1430" s="19" t="str">
        <f t="shared" si="228"/>
        <v/>
      </c>
      <c r="J1430" s="27" t="str">
        <f t="shared" si="229"/>
        <v/>
      </c>
      <c r="N1430" s="19" t="str">
        <f t="shared" si="230"/>
        <v/>
      </c>
      <c r="O1430" t="str">
        <f t="shared" si="231"/>
        <v/>
      </c>
      <c r="Q1430" s="27" t="str">
        <f t="shared" si="234"/>
        <v/>
      </c>
      <c r="S1430" t="str">
        <f t="shared" si="232"/>
        <v/>
      </c>
    </row>
    <row r="1431" spans="8:19" x14ac:dyDescent="0.3">
      <c r="H1431" s="19" t="str">
        <f t="shared" si="227"/>
        <v/>
      </c>
      <c r="I1431" s="19" t="str">
        <f t="shared" si="228"/>
        <v/>
      </c>
      <c r="J1431" s="27" t="str">
        <f t="shared" si="229"/>
        <v/>
      </c>
      <c r="N1431" s="19" t="str">
        <f t="shared" si="230"/>
        <v/>
      </c>
      <c r="O1431" t="str">
        <f t="shared" si="231"/>
        <v/>
      </c>
      <c r="Q1431" s="27" t="str">
        <f t="shared" si="234"/>
        <v/>
      </c>
      <c r="S1431" t="str">
        <f t="shared" si="232"/>
        <v/>
      </c>
    </row>
    <row r="1432" spans="8:19" x14ac:dyDescent="0.3">
      <c r="H1432" s="19" t="str">
        <f t="shared" si="227"/>
        <v/>
      </c>
      <c r="I1432" s="19" t="str">
        <f t="shared" si="228"/>
        <v/>
      </c>
      <c r="J1432" s="27" t="str">
        <f t="shared" si="229"/>
        <v/>
      </c>
      <c r="N1432" s="19" t="str">
        <f t="shared" si="230"/>
        <v/>
      </c>
      <c r="O1432" t="str">
        <f t="shared" si="231"/>
        <v/>
      </c>
      <c r="Q1432" s="27" t="str">
        <f t="shared" si="234"/>
        <v/>
      </c>
      <c r="S1432" t="str">
        <f t="shared" si="232"/>
        <v/>
      </c>
    </row>
    <row r="1433" spans="8:19" x14ac:dyDescent="0.3">
      <c r="H1433" s="19" t="str">
        <f t="shared" si="227"/>
        <v/>
      </c>
      <c r="I1433" s="19" t="str">
        <f t="shared" si="228"/>
        <v/>
      </c>
      <c r="J1433" s="27" t="str">
        <f t="shared" si="229"/>
        <v/>
      </c>
      <c r="N1433" s="19" t="str">
        <f t="shared" si="230"/>
        <v/>
      </c>
      <c r="O1433" t="str">
        <f t="shared" si="231"/>
        <v/>
      </c>
      <c r="Q1433" s="27" t="str">
        <f t="shared" si="234"/>
        <v/>
      </c>
      <c r="S1433" t="str">
        <f t="shared" si="232"/>
        <v/>
      </c>
    </row>
    <row r="1434" spans="8:19" x14ac:dyDescent="0.3">
      <c r="H1434" s="19" t="str">
        <f t="shared" si="227"/>
        <v/>
      </c>
      <c r="I1434" s="19" t="str">
        <f t="shared" si="228"/>
        <v/>
      </c>
      <c r="J1434" s="27" t="str">
        <f t="shared" si="229"/>
        <v/>
      </c>
      <c r="N1434" s="19" t="str">
        <f t="shared" si="230"/>
        <v/>
      </c>
      <c r="O1434" t="str">
        <f t="shared" si="231"/>
        <v/>
      </c>
      <c r="Q1434" s="27" t="str">
        <f t="shared" si="234"/>
        <v/>
      </c>
      <c r="S1434" t="str">
        <f t="shared" si="232"/>
        <v/>
      </c>
    </row>
    <row r="1435" spans="8:19" x14ac:dyDescent="0.3">
      <c r="H1435" s="19" t="str">
        <f t="shared" si="227"/>
        <v/>
      </c>
      <c r="I1435" s="19" t="str">
        <f t="shared" si="228"/>
        <v/>
      </c>
      <c r="J1435" s="27" t="str">
        <f t="shared" si="229"/>
        <v/>
      </c>
      <c r="N1435" s="19" t="str">
        <f t="shared" si="230"/>
        <v/>
      </c>
      <c r="O1435" t="str">
        <f t="shared" si="231"/>
        <v/>
      </c>
      <c r="Q1435" s="27" t="str">
        <f t="shared" si="234"/>
        <v/>
      </c>
      <c r="S1435" t="str">
        <f t="shared" si="232"/>
        <v/>
      </c>
    </row>
    <row r="1436" spans="8:19" x14ac:dyDescent="0.3">
      <c r="H1436" s="19" t="str">
        <f t="shared" si="227"/>
        <v/>
      </c>
      <c r="I1436" s="19" t="str">
        <f t="shared" si="228"/>
        <v/>
      </c>
      <c r="J1436" s="27" t="str">
        <f t="shared" si="229"/>
        <v/>
      </c>
      <c r="N1436" s="19" t="str">
        <f t="shared" si="230"/>
        <v/>
      </c>
      <c r="O1436" t="str">
        <f t="shared" si="231"/>
        <v/>
      </c>
      <c r="Q1436" s="27" t="str">
        <f t="shared" si="234"/>
        <v/>
      </c>
      <c r="S1436" t="str">
        <f t="shared" si="232"/>
        <v/>
      </c>
    </row>
    <row r="1437" spans="8:19" x14ac:dyDescent="0.3">
      <c r="H1437" s="19" t="str">
        <f t="shared" si="227"/>
        <v/>
      </c>
      <c r="I1437" s="19" t="str">
        <f t="shared" si="228"/>
        <v/>
      </c>
      <c r="J1437" s="27" t="str">
        <f t="shared" si="229"/>
        <v/>
      </c>
      <c r="N1437" s="19" t="str">
        <f t="shared" si="230"/>
        <v/>
      </c>
      <c r="O1437" t="str">
        <f t="shared" si="231"/>
        <v/>
      </c>
      <c r="Q1437" s="27" t="str">
        <f t="shared" si="234"/>
        <v/>
      </c>
      <c r="S1437" t="str">
        <f t="shared" si="232"/>
        <v/>
      </c>
    </row>
    <row r="1438" spans="8:19" x14ac:dyDescent="0.3">
      <c r="H1438" s="19" t="str">
        <f t="shared" si="227"/>
        <v/>
      </c>
      <c r="I1438" s="19" t="str">
        <f t="shared" si="228"/>
        <v/>
      </c>
      <c r="J1438" s="27" t="str">
        <f t="shared" si="229"/>
        <v/>
      </c>
      <c r="N1438" s="19" t="str">
        <f t="shared" si="230"/>
        <v/>
      </c>
      <c r="O1438" t="str">
        <f t="shared" si="231"/>
        <v/>
      </c>
      <c r="Q1438" s="27" t="str">
        <f t="shared" si="234"/>
        <v/>
      </c>
      <c r="S1438" t="str">
        <f t="shared" si="232"/>
        <v/>
      </c>
    </row>
    <row r="1439" spans="8:19" x14ac:dyDescent="0.3">
      <c r="H1439" s="19" t="str">
        <f t="shared" si="227"/>
        <v/>
      </c>
      <c r="I1439" s="19" t="str">
        <f t="shared" si="228"/>
        <v/>
      </c>
      <c r="J1439" s="27" t="str">
        <f t="shared" si="229"/>
        <v/>
      </c>
      <c r="N1439" s="19" t="str">
        <f t="shared" si="230"/>
        <v/>
      </c>
      <c r="O1439" t="str">
        <f t="shared" si="231"/>
        <v/>
      </c>
      <c r="Q1439" s="27" t="str">
        <f t="shared" si="234"/>
        <v/>
      </c>
      <c r="S1439" t="str">
        <f t="shared" si="232"/>
        <v/>
      </c>
    </row>
    <row r="1440" spans="8:19" x14ac:dyDescent="0.3">
      <c r="H1440" s="19" t="str">
        <f t="shared" si="227"/>
        <v/>
      </c>
      <c r="I1440" s="19" t="str">
        <f t="shared" si="228"/>
        <v/>
      </c>
      <c r="J1440" s="27" t="str">
        <f t="shared" si="229"/>
        <v/>
      </c>
      <c r="N1440" s="19" t="str">
        <f t="shared" si="230"/>
        <v/>
      </c>
      <c r="O1440" t="str">
        <f t="shared" si="231"/>
        <v/>
      </c>
      <c r="Q1440" s="27" t="str">
        <f t="shared" si="234"/>
        <v/>
      </c>
      <c r="S1440" t="str">
        <f t="shared" si="232"/>
        <v/>
      </c>
    </row>
    <row r="1441" spans="8:19" x14ac:dyDescent="0.3">
      <c r="H1441" s="19" t="str">
        <f t="shared" si="227"/>
        <v/>
      </c>
      <c r="I1441" s="19" t="str">
        <f t="shared" si="228"/>
        <v/>
      </c>
      <c r="J1441" s="27" t="str">
        <f t="shared" si="229"/>
        <v/>
      </c>
      <c r="N1441" s="19" t="str">
        <f t="shared" si="230"/>
        <v/>
      </c>
      <c r="O1441" t="str">
        <f t="shared" si="231"/>
        <v/>
      </c>
      <c r="Q1441" s="27" t="str">
        <f t="shared" si="234"/>
        <v/>
      </c>
      <c r="S1441" t="str">
        <f t="shared" si="232"/>
        <v/>
      </c>
    </row>
    <row r="1442" spans="8:19" x14ac:dyDescent="0.3">
      <c r="H1442" s="19" t="str">
        <f t="shared" si="227"/>
        <v/>
      </c>
      <c r="I1442" s="19" t="str">
        <f t="shared" si="228"/>
        <v/>
      </c>
      <c r="J1442" s="27" t="str">
        <f t="shared" si="229"/>
        <v/>
      </c>
      <c r="N1442" s="19" t="str">
        <f t="shared" si="230"/>
        <v/>
      </c>
      <c r="O1442" t="str">
        <f t="shared" si="231"/>
        <v/>
      </c>
      <c r="Q1442" s="27" t="str">
        <f t="shared" si="234"/>
        <v/>
      </c>
      <c r="S1442" t="str">
        <f t="shared" si="232"/>
        <v/>
      </c>
    </row>
    <row r="1443" spans="8:19" x14ac:dyDescent="0.3">
      <c r="H1443" s="19" t="str">
        <f t="shared" si="227"/>
        <v/>
      </c>
      <c r="I1443" s="19" t="str">
        <f t="shared" si="228"/>
        <v/>
      </c>
      <c r="J1443" s="27" t="str">
        <f t="shared" si="229"/>
        <v/>
      </c>
      <c r="N1443" s="19" t="str">
        <f t="shared" si="230"/>
        <v/>
      </c>
      <c r="O1443" t="str">
        <f t="shared" si="231"/>
        <v/>
      </c>
      <c r="Q1443" s="27" t="str">
        <f t="shared" si="234"/>
        <v/>
      </c>
      <c r="S1443" t="str">
        <f t="shared" si="232"/>
        <v/>
      </c>
    </row>
    <row r="1444" spans="8:19" x14ac:dyDescent="0.3">
      <c r="H1444" s="19" t="str">
        <f t="shared" si="227"/>
        <v/>
      </c>
      <c r="I1444" s="19" t="str">
        <f t="shared" si="228"/>
        <v/>
      </c>
      <c r="J1444" s="27" t="str">
        <f t="shared" si="229"/>
        <v/>
      </c>
      <c r="N1444" s="19" t="str">
        <f t="shared" si="230"/>
        <v/>
      </c>
      <c r="O1444" t="str">
        <f t="shared" si="231"/>
        <v/>
      </c>
      <c r="Q1444" s="27" t="str">
        <f t="shared" si="234"/>
        <v/>
      </c>
      <c r="S1444" t="str">
        <f t="shared" si="232"/>
        <v/>
      </c>
    </row>
    <row r="1445" spans="8:19" x14ac:dyDescent="0.3">
      <c r="H1445" s="19" t="str">
        <f t="shared" si="227"/>
        <v/>
      </c>
      <c r="I1445" s="19" t="str">
        <f t="shared" si="228"/>
        <v/>
      </c>
      <c r="J1445" s="27" t="str">
        <f t="shared" si="229"/>
        <v/>
      </c>
      <c r="N1445" s="19" t="str">
        <f t="shared" si="230"/>
        <v/>
      </c>
      <c r="O1445" t="str">
        <f t="shared" si="231"/>
        <v/>
      </c>
      <c r="Q1445" s="27" t="str">
        <f t="shared" si="234"/>
        <v/>
      </c>
      <c r="S1445" t="str">
        <f t="shared" si="232"/>
        <v/>
      </c>
    </row>
    <row r="1446" spans="8:19" x14ac:dyDescent="0.3">
      <c r="H1446" s="19" t="str">
        <f t="shared" si="227"/>
        <v/>
      </c>
      <c r="I1446" s="19" t="str">
        <f t="shared" si="228"/>
        <v/>
      </c>
      <c r="J1446" s="27" t="str">
        <f t="shared" si="229"/>
        <v/>
      </c>
      <c r="N1446" s="19" t="str">
        <f t="shared" si="230"/>
        <v/>
      </c>
      <c r="O1446" t="str">
        <f t="shared" si="231"/>
        <v/>
      </c>
      <c r="Q1446" s="27" t="str">
        <f t="shared" si="234"/>
        <v/>
      </c>
      <c r="S1446" t="str">
        <f t="shared" si="232"/>
        <v/>
      </c>
    </row>
    <row r="1447" spans="8:19" x14ac:dyDescent="0.3">
      <c r="H1447" s="19" t="str">
        <f t="shared" si="227"/>
        <v/>
      </c>
      <c r="I1447" s="19" t="str">
        <f t="shared" si="228"/>
        <v/>
      </c>
      <c r="J1447" s="27" t="str">
        <f t="shared" si="229"/>
        <v/>
      </c>
      <c r="N1447" s="19" t="str">
        <f t="shared" si="230"/>
        <v/>
      </c>
      <c r="O1447" t="str">
        <f t="shared" si="231"/>
        <v/>
      </c>
      <c r="Q1447" s="27" t="str">
        <f t="shared" si="234"/>
        <v/>
      </c>
      <c r="S1447" t="str">
        <f t="shared" si="232"/>
        <v/>
      </c>
    </row>
    <row r="1448" spans="8:19" x14ac:dyDescent="0.3">
      <c r="H1448" s="19" t="str">
        <f t="shared" si="227"/>
        <v/>
      </c>
      <c r="I1448" s="19" t="str">
        <f t="shared" si="228"/>
        <v/>
      </c>
      <c r="J1448" s="27" t="str">
        <f t="shared" si="229"/>
        <v/>
      </c>
      <c r="N1448" s="19" t="str">
        <f t="shared" si="230"/>
        <v/>
      </c>
      <c r="O1448" t="str">
        <f t="shared" si="231"/>
        <v/>
      </c>
      <c r="Q1448" s="27" t="str">
        <f t="shared" si="234"/>
        <v/>
      </c>
      <c r="S1448" t="str">
        <f t="shared" si="232"/>
        <v/>
      </c>
    </row>
    <row r="1449" spans="8:19" x14ac:dyDescent="0.3">
      <c r="H1449" s="19" t="str">
        <f t="shared" si="227"/>
        <v/>
      </c>
      <c r="I1449" s="19" t="str">
        <f t="shared" si="228"/>
        <v/>
      </c>
      <c r="J1449" s="27" t="str">
        <f t="shared" si="229"/>
        <v/>
      </c>
      <c r="N1449" s="19" t="str">
        <f t="shared" si="230"/>
        <v/>
      </c>
      <c r="O1449" t="str">
        <f t="shared" si="231"/>
        <v/>
      </c>
      <c r="Q1449" s="27" t="str">
        <f t="shared" si="234"/>
        <v/>
      </c>
      <c r="S1449" t="str">
        <f t="shared" si="232"/>
        <v/>
      </c>
    </row>
    <row r="1450" spans="8:19" x14ac:dyDescent="0.3">
      <c r="H1450" s="19" t="str">
        <f t="shared" si="227"/>
        <v/>
      </c>
      <c r="I1450" s="19" t="str">
        <f t="shared" si="228"/>
        <v/>
      </c>
      <c r="J1450" s="27" t="str">
        <f t="shared" si="229"/>
        <v/>
      </c>
      <c r="N1450" s="19" t="str">
        <f t="shared" si="230"/>
        <v/>
      </c>
      <c r="O1450" t="str">
        <f t="shared" si="231"/>
        <v/>
      </c>
      <c r="Q1450" s="27" t="str">
        <f t="shared" si="234"/>
        <v/>
      </c>
      <c r="S1450" t="str">
        <f t="shared" si="232"/>
        <v/>
      </c>
    </row>
    <row r="1451" spans="8:19" x14ac:dyDescent="0.3">
      <c r="H1451" s="19" t="str">
        <f t="shared" si="227"/>
        <v/>
      </c>
      <c r="I1451" s="19" t="str">
        <f t="shared" si="228"/>
        <v/>
      </c>
      <c r="J1451" s="27" t="str">
        <f t="shared" si="229"/>
        <v/>
      </c>
      <c r="N1451" s="19" t="str">
        <f t="shared" si="230"/>
        <v/>
      </c>
      <c r="O1451" t="str">
        <f t="shared" si="231"/>
        <v/>
      </c>
      <c r="Q1451" s="27" t="str">
        <f t="shared" si="234"/>
        <v/>
      </c>
      <c r="S1451" t="str">
        <f t="shared" si="232"/>
        <v/>
      </c>
    </row>
    <row r="1452" spans="8:19" x14ac:dyDescent="0.3">
      <c r="H1452" s="19" t="str">
        <f t="shared" si="227"/>
        <v/>
      </c>
      <c r="I1452" s="19" t="str">
        <f t="shared" si="228"/>
        <v/>
      </c>
      <c r="J1452" s="27" t="str">
        <f t="shared" si="229"/>
        <v/>
      </c>
      <c r="N1452" s="19" t="str">
        <f t="shared" si="230"/>
        <v/>
      </c>
      <c r="O1452" t="str">
        <f t="shared" si="231"/>
        <v/>
      </c>
      <c r="Q1452" s="27" t="str">
        <f t="shared" si="234"/>
        <v/>
      </c>
      <c r="S1452" t="str">
        <f t="shared" si="232"/>
        <v/>
      </c>
    </row>
    <row r="1453" spans="8:19" x14ac:dyDescent="0.3">
      <c r="H1453" s="19" t="str">
        <f t="shared" si="227"/>
        <v/>
      </c>
      <c r="I1453" s="19" t="str">
        <f t="shared" si="228"/>
        <v/>
      </c>
      <c r="J1453" s="27" t="str">
        <f t="shared" si="229"/>
        <v/>
      </c>
      <c r="N1453" s="19" t="str">
        <f t="shared" si="230"/>
        <v/>
      </c>
      <c r="O1453" t="str">
        <f t="shared" si="231"/>
        <v/>
      </c>
      <c r="Q1453" s="27" t="str">
        <f t="shared" si="234"/>
        <v/>
      </c>
      <c r="S1453" t="str">
        <f t="shared" si="232"/>
        <v/>
      </c>
    </row>
    <row r="1454" spans="8:19" x14ac:dyDescent="0.3">
      <c r="H1454" s="19" t="str">
        <f t="shared" si="227"/>
        <v/>
      </c>
      <c r="I1454" s="19" t="str">
        <f t="shared" si="228"/>
        <v/>
      </c>
      <c r="J1454" s="27" t="str">
        <f t="shared" si="229"/>
        <v/>
      </c>
      <c r="N1454" s="19" t="str">
        <f t="shared" si="230"/>
        <v/>
      </c>
      <c r="O1454" t="str">
        <f t="shared" si="231"/>
        <v/>
      </c>
      <c r="Q1454" s="27" t="str">
        <f t="shared" si="234"/>
        <v/>
      </c>
      <c r="S1454" t="str">
        <f t="shared" si="232"/>
        <v/>
      </c>
    </row>
    <row r="1455" spans="8:19" x14ac:dyDescent="0.3">
      <c r="H1455" s="19" t="str">
        <f t="shared" si="227"/>
        <v/>
      </c>
      <c r="I1455" s="19" t="str">
        <f t="shared" si="228"/>
        <v/>
      </c>
      <c r="J1455" s="27" t="str">
        <f t="shared" si="229"/>
        <v/>
      </c>
      <c r="N1455" s="19" t="str">
        <f t="shared" si="230"/>
        <v/>
      </c>
      <c r="O1455" t="str">
        <f t="shared" si="231"/>
        <v/>
      </c>
      <c r="Q1455" s="27" t="str">
        <f t="shared" si="234"/>
        <v/>
      </c>
      <c r="S1455" t="str">
        <f t="shared" si="232"/>
        <v/>
      </c>
    </row>
    <row r="1456" spans="8:19" x14ac:dyDescent="0.3">
      <c r="H1456" s="19" t="str">
        <f t="shared" si="227"/>
        <v/>
      </c>
      <c r="I1456" s="19" t="str">
        <f t="shared" si="228"/>
        <v/>
      </c>
      <c r="J1456" s="27" t="str">
        <f t="shared" si="229"/>
        <v/>
      </c>
      <c r="N1456" s="19" t="str">
        <f t="shared" si="230"/>
        <v/>
      </c>
      <c r="O1456" t="str">
        <f t="shared" si="231"/>
        <v/>
      </c>
      <c r="Q1456" s="27" t="str">
        <f t="shared" si="234"/>
        <v/>
      </c>
      <c r="S1456" t="str">
        <f t="shared" si="232"/>
        <v/>
      </c>
    </row>
    <row r="1457" spans="8:19" x14ac:dyDescent="0.3">
      <c r="H1457" s="19" t="str">
        <f t="shared" si="227"/>
        <v/>
      </c>
      <c r="I1457" s="19" t="str">
        <f t="shared" si="228"/>
        <v/>
      </c>
      <c r="J1457" s="27" t="str">
        <f t="shared" si="229"/>
        <v/>
      </c>
      <c r="N1457" s="19" t="str">
        <f t="shared" si="230"/>
        <v/>
      </c>
      <c r="O1457" t="str">
        <f t="shared" si="231"/>
        <v/>
      </c>
      <c r="Q1457" s="27" t="str">
        <f t="shared" si="234"/>
        <v/>
      </c>
      <c r="S1457" t="str">
        <f t="shared" si="232"/>
        <v/>
      </c>
    </row>
    <row r="1458" spans="8:19" x14ac:dyDescent="0.3">
      <c r="H1458" s="19" t="str">
        <f t="shared" si="227"/>
        <v/>
      </c>
      <c r="I1458" s="19" t="str">
        <f t="shared" si="228"/>
        <v/>
      </c>
      <c r="J1458" s="27" t="str">
        <f t="shared" si="229"/>
        <v/>
      </c>
      <c r="N1458" s="19" t="str">
        <f t="shared" si="230"/>
        <v/>
      </c>
      <c r="O1458" t="str">
        <f t="shared" si="231"/>
        <v/>
      </c>
      <c r="Q1458" s="27" t="str">
        <f t="shared" si="234"/>
        <v/>
      </c>
      <c r="S1458" t="str">
        <f t="shared" si="232"/>
        <v/>
      </c>
    </row>
    <row r="1459" spans="8:19" x14ac:dyDescent="0.3">
      <c r="H1459" s="19" t="str">
        <f t="shared" si="227"/>
        <v/>
      </c>
      <c r="I1459" s="19" t="str">
        <f t="shared" si="228"/>
        <v/>
      </c>
      <c r="J1459" s="27" t="str">
        <f t="shared" si="229"/>
        <v/>
      </c>
      <c r="N1459" s="19" t="str">
        <f t="shared" si="230"/>
        <v/>
      </c>
      <c r="O1459" t="str">
        <f t="shared" si="231"/>
        <v/>
      </c>
      <c r="Q1459" s="27" t="str">
        <f t="shared" si="234"/>
        <v/>
      </c>
      <c r="S1459" t="str">
        <f t="shared" si="232"/>
        <v/>
      </c>
    </row>
    <row r="1460" spans="8:19" x14ac:dyDescent="0.3">
      <c r="H1460" s="19" t="str">
        <f t="shared" si="227"/>
        <v/>
      </c>
      <c r="I1460" s="19" t="str">
        <f t="shared" si="228"/>
        <v/>
      </c>
      <c r="J1460" s="27" t="str">
        <f t="shared" si="229"/>
        <v/>
      </c>
      <c r="N1460" s="19" t="str">
        <f t="shared" si="230"/>
        <v/>
      </c>
      <c r="O1460" t="str">
        <f t="shared" si="231"/>
        <v/>
      </c>
      <c r="Q1460" s="27" t="str">
        <f t="shared" si="234"/>
        <v/>
      </c>
      <c r="S1460" t="str">
        <f t="shared" si="232"/>
        <v/>
      </c>
    </row>
    <row r="1461" spans="8:19" x14ac:dyDescent="0.3">
      <c r="H1461" s="19" t="str">
        <f t="shared" si="227"/>
        <v/>
      </c>
      <c r="I1461" s="19" t="str">
        <f t="shared" si="228"/>
        <v/>
      </c>
      <c r="J1461" s="27" t="str">
        <f t="shared" si="229"/>
        <v/>
      </c>
      <c r="N1461" s="19" t="str">
        <f t="shared" si="230"/>
        <v/>
      </c>
      <c r="O1461" t="str">
        <f t="shared" si="231"/>
        <v/>
      </c>
      <c r="Q1461" s="27" t="str">
        <f t="shared" si="234"/>
        <v/>
      </c>
      <c r="S1461" t="str">
        <f t="shared" si="232"/>
        <v/>
      </c>
    </row>
    <row r="1462" spans="8:19" x14ac:dyDescent="0.3">
      <c r="H1462" s="19" t="str">
        <f t="shared" si="227"/>
        <v/>
      </c>
      <c r="I1462" s="19" t="str">
        <f t="shared" si="228"/>
        <v/>
      </c>
      <c r="J1462" s="27" t="str">
        <f t="shared" si="229"/>
        <v/>
      </c>
      <c r="N1462" s="19" t="str">
        <f t="shared" si="230"/>
        <v/>
      </c>
      <c r="O1462" t="str">
        <f t="shared" si="231"/>
        <v/>
      </c>
      <c r="Q1462" s="27" t="str">
        <f t="shared" si="234"/>
        <v/>
      </c>
      <c r="S1462" t="str">
        <f t="shared" si="232"/>
        <v/>
      </c>
    </row>
    <row r="1463" spans="8:19" x14ac:dyDescent="0.3">
      <c r="H1463" s="19" t="str">
        <f t="shared" si="227"/>
        <v/>
      </c>
      <c r="I1463" s="19" t="str">
        <f t="shared" si="228"/>
        <v/>
      </c>
      <c r="J1463" s="27" t="str">
        <f t="shared" si="229"/>
        <v/>
      </c>
      <c r="N1463" s="19" t="str">
        <f t="shared" si="230"/>
        <v/>
      </c>
      <c r="O1463" t="str">
        <f t="shared" si="231"/>
        <v/>
      </c>
      <c r="Q1463" s="27" t="str">
        <f t="shared" si="234"/>
        <v/>
      </c>
      <c r="S1463" t="str">
        <f t="shared" si="232"/>
        <v/>
      </c>
    </row>
    <row r="1464" spans="8:19" x14ac:dyDescent="0.3">
      <c r="H1464" s="19" t="str">
        <f t="shared" si="227"/>
        <v/>
      </c>
      <c r="I1464" s="19" t="str">
        <f t="shared" si="228"/>
        <v/>
      </c>
      <c r="J1464" s="27" t="str">
        <f t="shared" si="229"/>
        <v/>
      </c>
      <c r="N1464" s="19" t="str">
        <f t="shared" si="230"/>
        <v/>
      </c>
      <c r="O1464" t="str">
        <f t="shared" si="231"/>
        <v/>
      </c>
      <c r="Q1464" s="27" t="str">
        <f t="shared" si="234"/>
        <v/>
      </c>
      <c r="S1464" t="str">
        <f t="shared" si="232"/>
        <v/>
      </c>
    </row>
    <row r="1465" spans="8:19" x14ac:dyDescent="0.3">
      <c r="H1465" s="19" t="str">
        <f t="shared" si="227"/>
        <v/>
      </c>
      <c r="I1465" s="19" t="str">
        <f t="shared" si="228"/>
        <v/>
      </c>
      <c r="J1465" s="27" t="str">
        <f t="shared" si="229"/>
        <v/>
      </c>
      <c r="N1465" s="19" t="str">
        <f t="shared" si="230"/>
        <v/>
      </c>
      <c r="O1465" t="str">
        <f t="shared" si="231"/>
        <v/>
      </c>
      <c r="Q1465" s="27" t="str">
        <f t="shared" si="234"/>
        <v/>
      </c>
      <c r="S1465" t="str">
        <f t="shared" si="232"/>
        <v/>
      </c>
    </row>
    <row r="1466" spans="8:19" x14ac:dyDescent="0.3">
      <c r="H1466" s="19" t="str">
        <f t="shared" si="227"/>
        <v/>
      </c>
      <c r="I1466" s="19" t="str">
        <f t="shared" si="228"/>
        <v/>
      </c>
      <c r="J1466" s="27" t="str">
        <f t="shared" si="229"/>
        <v/>
      </c>
      <c r="N1466" s="19" t="str">
        <f t="shared" si="230"/>
        <v/>
      </c>
      <c r="O1466" t="str">
        <f t="shared" si="231"/>
        <v/>
      </c>
      <c r="Q1466" s="27" t="str">
        <f t="shared" si="234"/>
        <v/>
      </c>
      <c r="S1466" t="str">
        <f t="shared" si="232"/>
        <v/>
      </c>
    </row>
    <row r="1467" spans="8:19" x14ac:dyDescent="0.3">
      <c r="H1467" s="19" t="str">
        <f t="shared" si="227"/>
        <v/>
      </c>
      <c r="I1467" s="19" t="str">
        <f t="shared" si="228"/>
        <v/>
      </c>
      <c r="J1467" s="27" t="str">
        <f t="shared" si="229"/>
        <v/>
      </c>
      <c r="N1467" s="19" t="str">
        <f t="shared" si="230"/>
        <v/>
      </c>
      <c r="O1467" t="str">
        <f t="shared" si="231"/>
        <v/>
      </c>
      <c r="Q1467" s="27" t="str">
        <f t="shared" si="234"/>
        <v/>
      </c>
      <c r="S1467" t="str">
        <f t="shared" si="232"/>
        <v/>
      </c>
    </row>
    <row r="1468" spans="8:19" x14ac:dyDescent="0.3">
      <c r="H1468" s="19" t="str">
        <f t="shared" si="227"/>
        <v/>
      </c>
      <c r="I1468" s="19" t="str">
        <f t="shared" si="228"/>
        <v/>
      </c>
      <c r="J1468" s="27" t="str">
        <f t="shared" si="229"/>
        <v/>
      </c>
      <c r="N1468" s="19" t="str">
        <f t="shared" si="230"/>
        <v/>
      </c>
      <c r="O1468" t="str">
        <f t="shared" si="231"/>
        <v/>
      </c>
      <c r="Q1468" s="27" t="str">
        <f t="shared" si="234"/>
        <v/>
      </c>
      <c r="S1468" t="str">
        <f t="shared" si="232"/>
        <v/>
      </c>
    </row>
    <row r="1469" spans="8:19" x14ac:dyDescent="0.3">
      <c r="H1469" s="19" t="str">
        <f t="shared" si="227"/>
        <v/>
      </c>
      <c r="I1469" s="19" t="str">
        <f t="shared" si="228"/>
        <v/>
      </c>
      <c r="J1469" s="27" t="str">
        <f t="shared" si="229"/>
        <v/>
      </c>
      <c r="N1469" s="19" t="str">
        <f t="shared" si="230"/>
        <v/>
      </c>
      <c r="O1469" t="str">
        <f t="shared" si="231"/>
        <v/>
      </c>
      <c r="Q1469" s="27" t="str">
        <f t="shared" si="234"/>
        <v/>
      </c>
      <c r="S1469" t="str">
        <f t="shared" si="232"/>
        <v/>
      </c>
    </row>
    <row r="1470" spans="8:19" x14ac:dyDescent="0.3">
      <c r="H1470" s="19" t="str">
        <f t="shared" si="227"/>
        <v/>
      </c>
      <c r="I1470" s="19" t="str">
        <f t="shared" si="228"/>
        <v/>
      </c>
      <c r="J1470" s="27" t="str">
        <f t="shared" si="229"/>
        <v/>
      </c>
      <c r="N1470" s="19" t="str">
        <f t="shared" si="230"/>
        <v/>
      </c>
      <c r="O1470" t="str">
        <f t="shared" si="231"/>
        <v/>
      </c>
      <c r="Q1470" s="27" t="str">
        <f t="shared" si="234"/>
        <v/>
      </c>
      <c r="S1470" t="str">
        <f t="shared" si="232"/>
        <v/>
      </c>
    </row>
    <row r="1471" spans="8:19" x14ac:dyDescent="0.3">
      <c r="H1471" s="19" t="str">
        <f t="shared" si="227"/>
        <v/>
      </c>
      <c r="I1471" s="19" t="str">
        <f t="shared" si="228"/>
        <v/>
      </c>
      <c r="J1471" s="27" t="str">
        <f t="shared" si="229"/>
        <v/>
      </c>
      <c r="N1471" s="19" t="str">
        <f t="shared" si="230"/>
        <v/>
      </c>
      <c r="O1471" t="str">
        <f t="shared" si="231"/>
        <v/>
      </c>
      <c r="Q1471" s="27" t="str">
        <f t="shared" si="234"/>
        <v/>
      </c>
      <c r="S1471" t="str">
        <f t="shared" si="232"/>
        <v/>
      </c>
    </row>
    <row r="1472" spans="8:19" x14ac:dyDescent="0.3">
      <c r="H1472" s="19" t="str">
        <f t="shared" si="227"/>
        <v/>
      </c>
      <c r="I1472" s="19" t="str">
        <f t="shared" si="228"/>
        <v/>
      </c>
      <c r="J1472" s="27" t="str">
        <f t="shared" si="229"/>
        <v/>
      </c>
      <c r="N1472" s="19" t="str">
        <f t="shared" si="230"/>
        <v/>
      </c>
      <c r="O1472" t="str">
        <f t="shared" si="231"/>
        <v/>
      </c>
      <c r="Q1472" s="27" t="str">
        <f t="shared" si="234"/>
        <v/>
      </c>
      <c r="S1472" t="str">
        <f t="shared" si="232"/>
        <v/>
      </c>
    </row>
    <row r="1473" spans="8:19" x14ac:dyDescent="0.3">
      <c r="H1473" s="19" t="str">
        <f t="shared" si="227"/>
        <v/>
      </c>
      <c r="I1473" s="19" t="str">
        <f t="shared" si="228"/>
        <v/>
      </c>
      <c r="J1473" s="27" t="str">
        <f t="shared" si="229"/>
        <v/>
      </c>
      <c r="N1473" s="19" t="str">
        <f t="shared" si="230"/>
        <v/>
      </c>
      <c r="O1473" t="str">
        <f t="shared" si="231"/>
        <v/>
      </c>
      <c r="Q1473" s="27" t="str">
        <f t="shared" si="234"/>
        <v/>
      </c>
      <c r="S1473" t="str">
        <f t="shared" si="232"/>
        <v/>
      </c>
    </row>
    <row r="1474" spans="8:19" x14ac:dyDescent="0.3">
      <c r="H1474" s="19" t="str">
        <f t="shared" si="227"/>
        <v/>
      </c>
      <c r="I1474" s="19" t="str">
        <f t="shared" si="228"/>
        <v/>
      </c>
      <c r="J1474" s="27" t="str">
        <f t="shared" si="229"/>
        <v/>
      </c>
      <c r="N1474" s="19" t="str">
        <f t="shared" si="230"/>
        <v/>
      </c>
      <c r="O1474" t="str">
        <f t="shared" si="231"/>
        <v/>
      </c>
      <c r="Q1474" s="27" t="str">
        <f t="shared" si="234"/>
        <v/>
      </c>
      <c r="S1474" t="str">
        <f t="shared" si="232"/>
        <v/>
      </c>
    </row>
    <row r="1475" spans="8:19" x14ac:dyDescent="0.3">
      <c r="H1475" s="19" t="str">
        <f t="shared" si="227"/>
        <v/>
      </c>
      <c r="I1475" s="19" t="str">
        <f t="shared" si="228"/>
        <v/>
      </c>
      <c r="J1475" s="27" t="str">
        <f t="shared" si="229"/>
        <v/>
      </c>
      <c r="N1475" s="19" t="str">
        <f t="shared" si="230"/>
        <v/>
      </c>
      <c r="O1475" t="str">
        <f t="shared" si="231"/>
        <v/>
      </c>
      <c r="Q1475" s="27" t="str">
        <f t="shared" si="234"/>
        <v/>
      </c>
      <c r="S1475" t="str">
        <f t="shared" si="232"/>
        <v/>
      </c>
    </row>
    <row r="1476" spans="8:19" x14ac:dyDescent="0.3">
      <c r="H1476" s="19" t="str">
        <f t="shared" si="227"/>
        <v/>
      </c>
      <c r="I1476" s="19" t="str">
        <f t="shared" si="228"/>
        <v/>
      </c>
      <c r="J1476" s="27" t="str">
        <f t="shared" si="229"/>
        <v/>
      </c>
      <c r="N1476" s="19" t="str">
        <f t="shared" si="230"/>
        <v/>
      </c>
      <c r="O1476" t="str">
        <f t="shared" si="231"/>
        <v/>
      </c>
      <c r="Q1476" s="27" t="str">
        <f t="shared" si="234"/>
        <v/>
      </c>
      <c r="S1476" t="str">
        <f t="shared" si="232"/>
        <v/>
      </c>
    </row>
    <row r="1477" spans="8:19" x14ac:dyDescent="0.3">
      <c r="H1477" s="19" t="str">
        <f t="shared" ref="H1477:H1503" si="235">+IF(G1477="","",H1476+1)</f>
        <v/>
      </c>
      <c r="I1477" s="19" t="str">
        <f t="shared" ref="I1477:I1511" si="236">+IF(H1477="","",I1476+1)</f>
        <v/>
      </c>
      <c r="J1477" s="27" t="str">
        <f t="shared" ref="J1477:J1511" si="237">+IF(G1477="","","T-"&amp;VLOOKUP(H1477,$A$4:$C$46,2,0)+I1477-1)</f>
        <v/>
      </c>
      <c r="N1477" s="19" t="str">
        <f t="shared" ref="N1477:N1503" si="238">+IF(L1477="","",N1476+1)</f>
        <v/>
      </c>
      <c r="O1477" t="str">
        <f t="shared" ref="O1477:O1503" si="239">+IF(L1477="","","C-"&amp;VLOOKUP(M1477,$A$4:$C$495,2,0)+N1477)</f>
        <v/>
      </c>
      <c r="Q1477" s="27" t="str">
        <f t="shared" si="234"/>
        <v/>
      </c>
      <c r="S1477" t="str">
        <f t="shared" ref="S1477:S1503" si="240">+Q1477</f>
        <v/>
      </c>
    </row>
    <row r="1478" spans="8:19" x14ac:dyDescent="0.3">
      <c r="H1478" s="19" t="str">
        <f t="shared" si="235"/>
        <v/>
      </c>
      <c r="I1478" s="19" t="str">
        <f t="shared" si="236"/>
        <v/>
      </c>
      <c r="J1478" s="27" t="str">
        <f t="shared" si="237"/>
        <v/>
      </c>
      <c r="N1478" s="19" t="str">
        <f t="shared" si="238"/>
        <v/>
      </c>
      <c r="O1478" t="str">
        <f t="shared" si="239"/>
        <v/>
      </c>
      <c r="Q1478" s="27" t="str">
        <f t="shared" ref="Q1478:Q1503" si="241">++IF(R1478="","",Q1477+1)</f>
        <v/>
      </c>
      <c r="S1478" t="str">
        <f t="shared" si="240"/>
        <v/>
      </c>
    </row>
    <row r="1479" spans="8:19" x14ac:dyDescent="0.3">
      <c r="H1479" s="19" t="str">
        <f t="shared" si="235"/>
        <v/>
      </c>
      <c r="I1479" s="19" t="str">
        <f t="shared" si="236"/>
        <v/>
      </c>
      <c r="J1479" s="27" t="str">
        <f t="shared" si="237"/>
        <v/>
      </c>
      <c r="N1479" s="19" t="str">
        <f t="shared" si="238"/>
        <v/>
      </c>
      <c r="O1479" t="str">
        <f t="shared" si="239"/>
        <v/>
      </c>
      <c r="Q1479" s="27" t="str">
        <f t="shared" si="241"/>
        <v/>
      </c>
      <c r="S1479" t="str">
        <f t="shared" si="240"/>
        <v/>
      </c>
    </row>
    <row r="1480" spans="8:19" x14ac:dyDescent="0.3">
      <c r="H1480" s="19" t="str">
        <f t="shared" si="235"/>
        <v/>
      </c>
      <c r="I1480" s="19" t="str">
        <f t="shared" si="236"/>
        <v/>
      </c>
      <c r="J1480" s="27" t="str">
        <f t="shared" si="237"/>
        <v/>
      </c>
      <c r="N1480" s="19" t="str">
        <f t="shared" si="238"/>
        <v/>
      </c>
      <c r="O1480" t="str">
        <f t="shared" si="239"/>
        <v/>
      </c>
      <c r="Q1480" s="27" t="str">
        <f t="shared" si="241"/>
        <v/>
      </c>
      <c r="S1480" t="str">
        <f t="shared" si="240"/>
        <v/>
      </c>
    </row>
    <row r="1481" spans="8:19" x14ac:dyDescent="0.3">
      <c r="H1481" s="19" t="str">
        <f t="shared" si="235"/>
        <v/>
      </c>
      <c r="I1481" s="19" t="str">
        <f t="shared" si="236"/>
        <v/>
      </c>
      <c r="J1481" s="27" t="str">
        <f t="shared" si="237"/>
        <v/>
      </c>
      <c r="N1481" s="19" t="str">
        <f t="shared" si="238"/>
        <v/>
      </c>
      <c r="O1481" t="str">
        <f t="shared" si="239"/>
        <v/>
      </c>
      <c r="Q1481" s="27" t="str">
        <f t="shared" si="241"/>
        <v/>
      </c>
      <c r="S1481" t="str">
        <f t="shared" si="240"/>
        <v/>
      </c>
    </row>
    <row r="1482" spans="8:19" x14ac:dyDescent="0.3">
      <c r="H1482" s="19" t="str">
        <f t="shared" si="235"/>
        <v/>
      </c>
      <c r="I1482" s="19" t="str">
        <f t="shared" si="236"/>
        <v/>
      </c>
      <c r="J1482" s="27" t="str">
        <f t="shared" si="237"/>
        <v/>
      </c>
      <c r="N1482" s="19" t="str">
        <f t="shared" si="238"/>
        <v/>
      </c>
      <c r="O1482" t="str">
        <f t="shared" si="239"/>
        <v/>
      </c>
      <c r="Q1482" s="27" t="str">
        <f t="shared" si="241"/>
        <v/>
      </c>
      <c r="S1482" t="str">
        <f t="shared" si="240"/>
        <v/>
      </c>
    </row>
    <row r="1483" spans="8:19" x14ac:dyDescent="0.3">
      <c r="H1483" s="19" t="str">
        <f t="shared" si="235"/>
        <v/>
      </c>
      <c r="I1483" s="19" t="str">
        <f t="shared" si="236"/>
        <v/>
      </c>
      <c r="J1483" s="27" t="str">
        <f t="shared" si="237"/>
        <v/>
      </c>
      <c r="N1483" s="19" t="str">
        <f t="shared" si="238"/>
        <v/>
      </c>
      <c r="O1483" t="str">
        <f t="shared" si="239"/>
        <v/>
      </c>
      <c r="Q1483" s="27" t="str">
        <f t="shared" si="241"/>
        <v/>
      </c>
      <c r="S1483" t="str">
        <f t="shared" si="240"/>
        <v/>
      </c>
    </row>
    <row r="1484" spans="8:19" x14ac:dyDescent="0.3">
      <c r="H1484" s="19" t="str">
        <f t="shared" si="235"/>
        <v/>
      </c>
      <c r="I1484" s="19" t="str">
        <f t="shared" si="236"/>
        <v/>
      </c>
      <c r="J1484" s="27" t="str">
        <f t="shared" si="237"/>
        <v/>
      </c>
      <c r="N1484" s="19" t="str">
        <f t="shared" si="238"/>
        <v/>
      </c>
      <c r="O1484" t="str">
        <f t="shared" si="239"/>
        <v/>
      </c>
      <c r="Q1484" s="27" t="str">
        <f t="shared" si="241"/>
        <v/>
      </c>
      <c r="S1484" t="str">
        <f t="shared" si="240"/>
        <v/>
      </c>
    </row>
    <row r="1485" spans="8:19" x14ac:dyDescent="0.3">
      <c r="H1485" s="19" t="str">
        <f t="shared" si="235"/>
        <v/>
      </c>
      <c r="I1485" s="19" t="str">
        <f t="shared" si="236"/>
        <v/>
      </c>
      <c r="J1485" s="27" t="str">
        <f t="shared" si="237"/>
        <v/>
      </c>
      <c r="N1485" s="19" t="str">
        <f t="shared" si="238"/>
        <v/>
      </c>
      <c r="O1485" t="str">
        <f t="shared" si="239"/>
        <v/>
      </c>
      <c r="Q1485" s="27" t="str">
        <f t="shared" si="241"/>
        <v/>
      </c>
      <c r="S1485" t="str">
        <f t="shared" si="240"/>
        <v/>
      </c>
    </row>
    <row r="1486" spans="8:19" x14ac:dyDescent="0.3">
      <c r="H1486" s="19" t="str">
        <f t="shared" si="235"/>
        <v/>
      </c>
      <c r="I1486" s="19" t="str">
        <f t="shared" si="236"/>
        <v/>
      </c>
      <c r="J1486" s="27" t="str">
        <f t="shared" si="237"/>
        <v/>
      </c>
      <c r="N1486" s="19" t="str">
        <f t="shared" si="238"/>
        <v/>
      </c>
      <c r="O1486" t="str">
        <f t="shared" si="239"/>
        <v/>
      </c>
      <c r="Q1486" s="27" t="str">
        <f t="shared" si="241"/>
        <v/>
      </c>
      <c r="S1486" t="str">
        <f t="shared" si="240"/>
        <v/>
      </c>
    </row>
    <row r="1487" spans="8:19" x14ac:dyDescent="0.3">
      <c r="H1487" s="19" t="str">
        <f t="shared" si="235"/>
        <v/>
      </c>
      <c r="I1487" s="19" t="str">
        <f t="shared" si="236"/>
        <v/>
      </c>
      <c r="J1487" s="27" t="str">
        <f t="shared" si="237"/>
        <v/>
      </c>
      <c r="N1487" s="19" t="str">
        <f t="shared" si="238"/>
        <v/>
      </c>
      <c r="O1487" t="str">
        <f t="shared" si="239"/>
        <v/>
      </c>
      <c r="Q1487" s="27" t="str">
        <f t="shared" si="241"/>
        <v/>
      </c>
      <c r="S1487" t="str">
        <f t="shared" si="240"/>
        <v/>
      </c>
    </row>
    <row r="1488" spans="8:19" x14ac:dyDescent="0.3">
      <c r="H1488" s="19" t="str">
        <f t="shared" si="235"/>
        <v/>
      </c>
      <c r="I1488" s="19" t="str">
        <f t="shared" si="236"/>
        <v/>
      </c>
      <c r="J1488" s="27" t="str">
        <f t="shared" si="237"/>
        <v/>
      </c>
      <c r="N1488" s="19" t="str">
        <f t="shared" si="238"/>
        <v/>
      </c>
      <c r="O1488" t="str">
        <f t="shared" si="239"/>
        <v/>
      </c>
      <c r="Q1488" s="27" t="str">
        <f t="shared" si="241"/>
        <v/>
      </c>
      <c r="S1488" t="str">
        <f t="shared" si="240"/>
        <v/>
      </c>
    </row>
    <row r="1489" spans="8:19" x14ac:dyDescent="0.3">
      <c r="H1489" s="19" t="str">
        <f t="shared" si="235"/>
        <v/>
      </c>
      <c r="I1489" s="19" t="str">
        <f t="shared" si="236"/>
        <v/>
      </c>
      <c r="J1489" s="27" t="str">
        <f t="shared" si="237"/>
        <v/>
      </c>
      <c r="N1489" s="19" t="str">
        <f t="shared" si="238"/>
        <v/>
      </c>
      <c r="O1489" t="str">
        <f t="shared" si="239"/>
        <v/>
      </c>
      <c r="Q1489" s="27" t="str">
        <f t="shared" si="241"/>
        <v/>
      </c>
      <c r="S1489" t="str">
        <f t="shared" si="240"/>
        <v/>
      </c>
    </row>
    <row r="1490" spans="8:19" x14ac:dyDescent="0.3">
      <c r="H1490" s="19" t="str">
        <f t="shared" si="235"/>
        <v/>
      </c>
      <c r="I1490" s="19" t="str">
        <f t="shared" si="236"/>
        <v/>
      </c>
      <c r="J1490" s="27" t="str">
        <f t="shared" si="237"/>
        <v/>
      </c>
      <c r="N1490" s="19" t="str">
        <f t="shared" si="238"/>
        <v/>
      </c>
      <c r="O1490" t="str">
        <f t="shared" si="239"/>
        <v/>
      </c>
      <c r="Q1490" s="27" t="str">
        <f t="shared" si="241"/>
        <v/>
      </c>
      <c r="S1490" t="str">
        <f t="shared" si="240"/>
        <v/>
      </c>
    </row>
    <row r="1491" spans="8:19" x14ac:dyDescent="0.3">
      <c r="H1491" s="19" t="str">
        <f t="shared" si="235"/>
        <v/>
      </c>
      <c r="I1491" s="19" t="str">
        <f t="shared" si="236"/>
        <v/>
      </c>
      <c r="J1491" s="27" t="str">
        <f t="shared" si="237"/>
        <v/>
      </c>
      <c r="N1491" s="19" t="str">
        <f t="shared" si="238"/>
        <v/>
      </c>
      <c r="O1491" t="str">
        <f t="shared" si="239"/>
        <v/>
      </c>
      <c r="Q1491" s="27" t="str">
        <f t="shared" si="241"/>
        <v/>
      </c>
      <c r="S1491" t="str">
        <f t="shared" si="240"/>
        <v/>
      </c>
    </row>
    <row r="1492" spans="8:19" x14ac:dyDescent="0.3">
      <c r="H1492" s="19" t="str">
        <f t="shared" si="235"/>
        <v/>
      </c>
      <c r="I1492" s="19" t="str">
        <f t="shared" si="236"/>
        <v/>
      </c>
      <c r="J1492" s="27" t="str">
        <f t="shared" si="237"/>
        <v/>
      </c>
      <c r="N1492" s="19" t="str">
        <f t="shared" si="238"/>
        <v/>
      </c>
      <c r="O1492" t="str">
        <f t="shared" si="239"/>
        <v/>
      </c>
      <c r="Q1492" s="27" t="str">
        <f t="shared" si="241"/>
        <v/>
      </c>
      <c r="S1492" t="str">
        <f t="shared" si="240"/>
        <v/>
      </c>
    </row>
    <row r="1493" spans="8:19" x14ac:dyDescent="0.3">
      <c r="H1493" s="19" t="str">
        <f t="shared" si="235"/>
        <v/>
      </c>
      <c r="I1493" s="19" t="str">
        <f t="shared" si="236"/>
        <v/>
      </c>
      <c r="J1493" s="27" t="str">
        <f t="shared" si="237"/>
        <v/>
      </c>
      <c r="N1493" s="19" t="str">
        <f t="shared" si="238"/>
        <v/>
      </c>
      <c r="O1493" t="str">
        <f t="shared" si="239"/>
        <v/>
      </c>
      <c r="Q1493" s="27" t="str">
        <f t="shared" si="241"/>
        <v/>
      </c>
      <c r="S1493" t="str">
        <f t="shared" si="240"/>
        <v/>
      </c>
    </row>
    <row r="1494" spans="8:19" x14ac:dyDescent="0.3">
      <c r="H1494" s="19" t="str">
        <f t="shared" si="235"/>
        <v/>
      </c>
      <c r="I1494" s="19" t="str">
        <f t="shared" si="236"/>
        <v/>
      </c>
      <c r="J1494" s="27" t="str">
        <f t="shared" si="237"/>
        <v/>
      </c>
      <c r="N1494" s="19" t="str">
        <f t="shared" si="238"/>
        <v/>
      </c>
      <c r="O1494" t="str">
        <f t="shared" si="239"/>
        <v/>
      </c>
      <c r="Q1494" s="27" t="str">
        <f t="shared" si="241"/>
        <v/>
      </c>
      <c r="S1494" t="str">
        <f t="shared" si="240"/>
        <v/>
      </c>
    </row>
    <row r="1495" spans="8:19" x14ac:dyDescent="0.3">
      <c r="H1495" s="19" t="str">
        <f t="shared" si="235"/>
        <v/>
      </c>
      <c r="I1495" s="19" t="str">
        <f t="shared" si="236"/>
        <v/>
      </c>
      <c r="J1495" s="27" t="str">
        <f t="shared" si="237"/>
        <v/>
      </c>
      <c r="N1495" s="19" t="str">
        <f t="shared" si="238"/>
        <v/>
      </c>
      <c r="O1495" t="str">
        <f t="shared" si="239"/>
        <v/>
      </c>
      <c r="Q1495" s="27" t="str">
        <f t="shared" si="241"/>
        <v/>
      </c>
      <c r="S1495" t="str">
        <f t="shared" si="240"/>
        <v/>
      </c>
    </row>
    <row r="1496" spans="8:19" x14ac:dyDescent="0.3">
      <c r="H1496" s="19" t="str">
        <f t="shared" si="235"/>
        <v/>
      </c>
      <c r="I1496" s="19" t="str">
        <f t="shared" si="236"/>
        <v/>
      </c>
      <c r="J1496" s="27" t="str">
        <f t="shared" si="237"/>
        <v/>
      </c>
      <c r="N1496" s="19" t="str">
        <f t="shared" si="238"/>
        <v/>
      </c>
      <c r="O1496" t="str">
        <f t="shared" si="239"/>
        <v/>
      </c>
      <c r="Q1496" s="27" t="str">
        <f t="shared" si="241"/>
        <v/>
      </c>
      <c r="S1496" t="str">
        <f t="shared" si="240"/>
        <v/>
      </c>
    </row>
    <row r="1497" spans="8:19" x14ac:dyDescent="0.3">
      <c r="H1497" s="19" t="str">
        <f t="shared" si="235"/>
        <v/>
      </c>
      <c r="I1497" s="19" t="str">
        <f t="shared" si="236"/>
        <v/>
      </c>
      <c r="J1497" s="27" t="str">
        <f t="shared" si="237"/>
        <v/>
      </c>
      <c r="N1497" s="19" t="str">
        <f t="shared" si="238"/>
        <v/>
      </c>
      <c r="O1497" t="str">
        <f t="shared" si="239"/>
        <v/>
      </c>
      <c r="Q1497" s="27" t="str">
        <f t="shared" si="241"/>
        <v/>
      </c>
      <c r="S1497" t="str">
        <f t="shared" si="240"/>
        <v/>
      </c>
    </row>
    <row r="1498" spans="8:19" x14ac:dyDescent="0.3">
      <c r="H1498" s="19" t="str">
        <f t="shared" si="235"/>
        <v/>
      </c>
      <c r="I1498" s="19" t="str">
        <f t="shared" si="236"/>
        <v/>
      </c>
      <c r="J1498" s="27" t="str">
        <f t="shared" si="237"/>
        <v/>
      </c>
      <c r="N1498" s="19" t="str">
        <f t="shared" si="238"/>
        <v/>
      </c>
      <c r="O1498" t="str">
        <f t="shared" si="239"/>
        <v/>
      </c>
      <c r="Q1498" s="27" t="str">
        <f t="shared" si="241"/>
        <v/>
      </c>
      <c r="S1498" t="str">
        <f t="shared" si="240"/>
        <v/>
      </c>
    </row>
    <row r="1499" spans="8:19" x14ac:dyDescent="0.3">
      <c r="H1499" s="19" t="str">
        <f t="shared" si="235"/>
        <v/>
      </c>
      <c r="I1499" s="19" t="str">
        <f t="shared" si="236"/>
        <v/>
      </c>
      <c r="J1499" s="27" t="str">
        <f t="shared" si="237"/>
        <v/>
      </c>
      <c r="N1499" s="19" t="str">
        <f t="shared" si="238"/>
        <v/>
      </c>
      <c r="O1499" t="str">
        <f t="shared" si="239"/>
        <v/>
      </c>
      <c r="Q1499" s="27" t="str">
        <f t="shared" si="241"/>
        <v/>
      </c>
      <c r="S1499" t="str">
        <f t="shared" si="240"/>
        <v/>
      </c>
    </row>
    <row r="1500" spans="8:19" x14ac:dyDescent="0.3">
      <c r="H1500" s="19" t="str">
        <f t="shared" si="235"/>
        <v/>
      </c>
      <c r="I1500" s="19" t="str">
        <f t="shared" si="236"/>
        <v/>
      </c>
      <c r="J1500" s="27" t="str">
        <f t="shared" si="237"/>
        <v/>
      </c>
      <c r="N1500" s="19" t="str">
        <f t="shared" si="238"/>
        <v/>
      </c>
      <c r="O1500" t="str">
        <f t="shared" si="239"/>
        <v/>
      </c>
      <c r="Q1500" s="27" t="str">
        <f t="shared" si="241"/>
        <v/>
      </c>
      <c r="S1500" t="str">
        <f t="shared" si="240"/>
        <v/>
      </c>
    </row>
    <row r="1501" spans="8:19" x14ac:dyDescent="0.3">
      <c r="H1501" s="19" t="str">
        <f t="shared" si="235"/>
        <v/>
      </c>
      <c r="I1501" s="19" t="str">
        <f t="shared" si="236"/>
        <v/>
      </c>
      <c r="J1501" s="27" t="str">
        <f t="shared" si="237"/>
        <v/>
      </c>
      <c r="N1501" s="19" t="str">
        <f t="shared" si="238"/>
        <v/>
      </c>
      <c r="O1501" t="str">
        <f t="shared" si="239"/>
        <v/>
      </c>
      <c r="Q1501" s="27" t="str">
        <f t="shared" si="241"/>
        <v/>
      </c>
      <c r="S1501" t="str">
        <f t="shared" si="240"/>
        <v/>
      </c>
    </row>
    <row r="1502" spans="8:19" x14ac:dyDescent="0.3">
      <c r="H1502" s="19" t="str">
        <f t="shared" si="235"/>
        <v/>
      </c>
      <c r="I1502" s="19" t="str">
        <f t="shared" si="236"/>
        <v/>
      </c>
      <c r="J1502" s="27" t="str">
        <f t="shared" si="237"/>
        <v/>
      </c>
      <c r="N1502" s="19" t="str">
        <f t="shared" si="238"/>
        <v/>
      </c>
      <c r="O1502" t="str">
        <f t="shared" si="239"/>
        <v/>
      </c>
      <c r="Q1502" s="27" t="str">
        <f t="shared" si="241"/>
        <v/>
      </c>
      <c r="S1502" t="str">
        <f t="shared" si="240"/>
        <v/>
      </c>
    </row>
    <row r="1503" spans="8:19" x14ac:dyDescent="0.3">
      <c r="H1503" s="19" t="str">
        <f t="shared" si="235"/>
        <v/>
      </c>
      <c r="I1503" s="19" t="str">
        <f t="shared" si="236"/>
        <v/>
      </c>
      <c r="J1503" s="27" t="str">
        <f t="shared" si="237"/>
        <v/>
      </c>
      <c r="N1503" s="19" t="str">
        <f t="shared" si="238"/>
        <v/>
      </c>
      <c r="O1503" t="str">
        <f t="shared" si="239"/>
        <v/>
      </c>
      <c r="Q1503" s="27" t="str">
        <f t="shared" si="241"/>
        <v/>
      </c>
      <c r="S1503" t="str">
        <f t="shared" si="240"/>
        <v/>
      </c>
    </row>
    <row r="1504" spans="8:19" x14ac:dyDescent="0.3">
      <c r="H1504" s="19"/>
      <c r="I1504" s="19" t="str">
        <f t="shared" si="236"/>
        <v/>
      </c>
      <c r="J1504" s="27" t="str">
        <f t="shared" si="237"/>
        <v/>
      </c>
    </row>
    <row r="1505" spans="8:10" x14ac:dyDescent="0.3">
      <c r="H1505" s="19"/>
      <c r="I1505" s="19" t="str">
        <f t="shared" si="236"/>
        <v/>
      </c>
      <c r="J1505" s="27" t="str">
        <f t="shared" si="237"/>
        <v/>
      </c>
    </row>
    <row r="1506" spans="8:10" x14ac:dyDescent="0.3">
      <c r="H1506" s="19"/>
      <c r="I1506" s="19" t="str">
        <f t="shared" si="236"/>
        <v/>
      </c>
      <c r="J1506" s="27" t="str">
        <f t="shared" si="237"/>
        <v/>
      </c>
    </row>
    <row r="1507" spans="8:10" x14ac:dyDescent="0.3">
      <c r="H1507" s="19"/>
      <c r="I1507" s="19" t="str">
        <f t="shared" si="236"/>
        <v/>
      </c>
      <c r="J1507" s="27" t="str">
        <f t="shared" si="237"/>
        <v/>
      </c>
    </row>
    <row r="1508" spans="8:10" x14ac:dyDescent="0.3">
      <c r="H1508" s="19"/>
      <c r="I1508" s="19" t="str">
        <f t="shared" si="236"/>
        <v/>
      </c>
      <c r="J1508" s="27" t="str">
        <f t="shared" si="237"/>
        <v/>
      </c>
    </row>
    <row r="1509" spans="8:10" x14ac:dyDescent="0.3">
      <c r="H1509" s="19"/>
      <c r="I1509" s="19" t="str">
        <f t="shared" si="236"/>
        <v/>
      </c>
      <c r="J1509" s="27" t="str">
        <f t="shared" si="237"/>
        <v/>
      </c>
    </row>
    <row r="1510" spans="8:10" x14ac:dyDescent="0.3">
      <c r="H1510" s="19"/>
      <c r="I1510" s="19" t="str">
        <f t="shared" si="236"/>
        <v/>
      </c>
      <c r="J1510" s="27" t="str">
        <f t="shared" si="237"/>
        <v/>
      </c>
    </row>
    <row r="1511" spans="8:10" x14ac:dyDescent="0.3">
      <c r="H1511" s="19"/>
      <c r="I1511" s="19" t="str">
        <f t="shared" si="236"/>
        <v/>
      </c>
      <c r="J1511" s="27" t="str">
        <f t="shared" si="237"/>
        <v/>
      </c>
    </row>
    <row r="1512" spans="8:10" x14ac:dyDescent="0.3">
      <c r="H1512" s="19"/>
      <c r="I1512" s="19"/>
    </row>
    <row r="1513" spans="8:10" x14ac:dyDescent="0.3">
      <c r="H1513" s="19"/>
      <c r="I1513" s="19"/>
    </row>
    <row r="1514" spans="8:10" x14ac:dyDescent="0.3">
      <c r="H1514" s="19"/>
      <c r="I1514" s="19"/>
    </row>
    <row r="1515" spans="8:10" x14ac:dyDescent="0.3">
      <c r="H1515" s="19"/>
      <c r="I1515" s="19"/>
    </row>
    <row r="1527" spans="8:10" x14ac:dyDescent="0.3">
      <c r="H1527" s="19" t="str">
        <f>+IF(G1527="","",V13+1)</f>
        <v/>
      </c>
      <c r="I1527" s="19"/>
      <c r="J1527" t="str">
        <f>+IF(G1527="","","FI-"&amp;$H$1+H1527)</f>
        <v/>
      </c>
    </row>
    <row r="1528" spans="8:10" x14ac:dyDescent="0.3">
      <c r="H1528" s="19" t="str">
        <f t="shared" ref="H1528:H1531" si="242">+IF(G1528="","",H1527+1)</f>
        <v/>
      </c>
      <c r="I1528" s="19"/>
      <c r="J1528" t="str">
        <f>+IF(G1528="","","FI-"&amp;$H$1+H1528)</f>
        <v/>
      </c>
    </row>
    <row r="1529" spans="8:10" x14ac:dyDescent="0.3">
      <c r="H1529" s="19" t="str">
        <f t="shared" si="242"/>
        <v/>
      </c>
      <c r="I1529" s="19"/>
      <c r="J1529" t="str">
        <f>+IF(G1529="","","FI-"&amp;$H$1+H1529)</f>
        <v/>
      </c>
    </row>
    <row r="1530" spans="8:10" x14ac:dyDescent="0.3">
      <c r="H1530" s="19" t="str">
        <f t="shared" si="242"/>
        <v/>
      </c>
      <c r="I1530" s="19"/>
    </row>
    <row r="1531" spans="8:10" x14ac:dyDescent="0.3">
      <c r="H1531" s="19" t="str">
        <f t="shared" si="242"/>
        <v/>
      </c>
      <c r="I1531" s="19"/>
    </row>
    <row r="1532" spans="8:10" x14ac:dyDescent="0.3">
      <c r="H1532" s="19"/>
      <c r="I1532" s="19"/>
    </row>
    <row r="1533" spans="8:10" x14ac:dyDescent="0.3">
      <c r="H1533" s="19"/>
      <c r="I1533" s="19"/>
    </row>
    <row r="1534" spans="8:10" x14ac:dyDescent="0.3">
      <c r="H1534" s="19"/>
      <c r="I1534" s="19"/>
    </row>
    <row r="1535" spans="8:10" x14ac:dyDescent="0.3">
      <c r="H1535" s="19"/>
      <c r="I1535" s="19"/>
    </row>
    <row r="1536" spans="8:10" x14ac:dyDescent="0.3">
      <c r="H1536" s="19"/>
      <c r="I1536"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dimension ref="A3:G4130"/>
  <sheetViews>
    <sheetView workbookViewId="0">
      <selection activeCell="A16" sqref="A16"/>
    </sheetView>
  </sheetViews>
  <sheetFormatPr baseColWidth="10" defaultRowHeight="14.4" x14ac:dyDescent="0.3"/>
  <cols>
    <col min="1" max="2" width="37.21875" bestFit="1" customWidth="1"/>
    <col min="3" max="3" width="8.33203125" bestFit="1" customWidth="1"/>
    <col min="4" max="4" width="44" bestFit="1" customWidth="1"/>
    <col min="5" max="5" width="24.33203125" bestFit="1" customWidth="1"/>
    <col min="6" max="6" width="14.33203125" bestFit="1" customWidth="1"/>
    <col min="7" max="7" width="12.77734375" bestFit="1" customWidth="1"/>
  </cols>
  <sheetData>
    <row r="3" spans="1:7" x14ac:dyDescent="0.3">
      <c r="A3" s="4" t="s">
        <v>3</v>
      </c>
      <c r="B3" s="4" t="s">
        <v>4</v>
      </c>
      <c r="C3" s="4" t="s">
        <v>5</v>
      </c>
      <c r="D3" s="4" t="s">
        <v>20</v>
      </c>
      <c r="E3" s="4" t="s">
        <v>6</v>
      </c>
      <c r="F3" s="4" t="s">
        <v>21</v>
      </c>
      <c r="G3" s="4" t="s">
        <v>380</v>
      </c>
    </row>
    <row r="4" spans="1:7" x14ac:dyDescent="0.3">
      <c r="A4" t="s">
        <v>15142</v>
      </c>
      <c r="B4" t="s">
        <v>15143</v>
      </c>
      <c r="C4" t="s">
        <v>455</v>
      </c>
      <c r="D4" t="s">
        <v>393</v>
      </c>
      <c r="E4" t="s">
        <v>14</v>
      </c>
      <c r="F4" t="s">
        <v>15225</v>
      </c>
      <c r="G4">
        <v>0</v>
      </c>
    </row>
    <row r="5" spans="1:7" x14ac:dyDescent="0.3">
      <c r="A5" t="s">
        <v>15142</v>
      </c>
      <c r="B5" t="s">
        <v>15143</v>
      </c>
      <c r="C5" t="s">
        <v>455</v>
      </c>
      <c r="D5" t="s">
        <v>393</v>
      </c>
      <c r="E5" t="s">
        <v>14</v>
      </c>
      <c r="F5" t="s">
        <v>16087</v>
      </c>
      <c r="G5">
        <v>0</v>
      </c>
    </row>
    <row r="6" spans="1:7" x14ac:dyDescent="0.3">
      <c r="A6" t="s">
        <v>15142</v>
      </c>
      <c r="B6" t="s">
        <v>15143</v>
      </c>
      <c r="C6" t="s">
        <v>455</v>
      </c>
      <c r="D6" t="s">
        <v>393</v>
      </c>
      <c r="E6" t="s">
        <v>14</v>
      </c>
      <c r="F6" t="s">
        <v>15410</v>
      </c>
      <c r="G6">
        <v>0</v>
      </c>
    </row>
    <row r="7" spans="1:7" x14ac:dyDescent="0.3">
      <c r="A7" t="s">
        <v>15142</v>
      </c>
      <c r="B7" t="s">
        <v>15143</v>
      </c>
      <c r="C7" t="s">
        <v>455</v>
      </c>
      <c r="D7" t="s">
        <v>393</v>
      </c>
      <c r="E7" t="s">
        <v>14</v>
      </c>
      <c r="F7" t="s">
        <v>15283</v>
      </c>
      <c r="G7">
        <v>0</v>
      </c>
    </row>
    <row r="8" spans="1:7" x14ac:dyDescent="0.3">
      <c r="A8" t="s">
        <v>15142</v>
      </c>
      <c r="B8" t="s">
        <v>15143</v>
      </c>
      <c r="C8" t="s">
        <v>455</v>
      </c>
      <c r="D8" t="s">
        <v>393</v>
      </c>
      <c r="E8" t="s">
        <v>14</v>
      </c>
      <c r="F8" t="s">
        <v>16512</v>
      </c>
      <c r="G8">
        <v>0</v>
      </c>
    </row>
    <row r="9" spans="1:7" x14ac:dyDescent="0.3">
      <c r="A9" t="s">
        <v>15142</v>
      </c>
      <c r="B9" t="s">
        <v>15143</v>
      </c>
      <c r="C9" t="s">
        <v>455</v>
      </c>
      <c r="D9" t="s">
        <v>393</v>
      </c>
      <c r="E9" t="s">
        <v>14</v>
      </c>
      <c r="F9" t="s">
        <v>16362</v>
      </c>
      <c r="G9">
        <v>0</v>
      </c>
    </row>
    <row r="10" spans="1:7" x14ac:dyDescent="0.3">
      <c r="A10" t="s">
        <v>15142</v>
      </c>
      <c r="B10" t="s">
        <v>15143</v>
      </c>
      <c r="C10" t="s">
        <v>455</v>
      </c>
      <c r="D10" t="s">
        <v>393</v>
      </c>
      <c r="E10" t="s">
        <v>14</v>
      </c>
      <c r="F10" t="s">
        <v>15377</v>
      </c>
      <c r="G10">
        <v>0</v>
      </c>
    </row>
    <row r="11" spans="1:7" x14ac:dyDescent="0.3">
      <c r="A11" t="s">
        <v>15142</v>
      </c>
      <c r="B11" t="s">
        <v>15143</v>
      </c>
      <c r="C11" t="s">
        <v>455</v>
      </c>
      <c r="D11" t="s">
        <v>393</v>
      </c>
      <c r="E11" t="s">
        <v>14</v>
      </c>
      <c r="F11" t="s">
        <v>15328</v>
      </c>
      <c r="G11">
        <v>0</v>
      </c>
    </row>
    <row r="12" spans="1:7" x14ac:dyDescent="0.3">
      <c r="A12" t="s">
        <v>15142</v>
      </c>
      <c r="B12" t="s">
        <v>15143</v>
      </c>
      <c r="C12" t="s">
        <v>455</v>
      </c>
      <c r="D12" t="s">
        <v>393</v>
      </c>
      <c r="E12" t="s">
        <v>14</v>
      </c>
      <c r="F12" t="s">
        <v>16610</v>
      </c>
      <c r="G12">
        <v>0</v>
      </c>
    </row>
    <row r="13" spans="1:7" x14ac:dyDescent="0.3">
      <c r="A13" t="s">
        <v>15142</v>
      </c>
      <c r="B13" t="s">
        <v>15143</v>
      </c>
      <c r="C13" t="s">
        <v>455</v>
      </c>
      <c r="D13" t="s">
        <v>393</v>
      </c>
      <c r="E13" t="s">
        <v>14</v>
      </c>
      <c r="F13" t="s">
        <v>16002</v>
      </c>
      <c r="G13">
        <v>0</v>
      </c>
    </row>
    <row r="14" spans="1:7" x14ac:dyDescent="0.3">
      <c r="A14" t="s">
        <v>15142</v>
      </c>
      <c r="B14" t="s">
        <v>15143</v>
      </c>
      <c r="C14" t="s">
        <v>455</v>
      </c>
      <c r="D14" t="s">
        <v>393</v>
      </c>
      <c r="E14" t="s">
        <v>14</v>
      </c>
      <c r="F14" t="s">
        <v>15794</v>
      </c>
      <c r="G14">
        <v>0</v>
      </c>
    </row>
    <row r="15" spans="1:7" x14ac:dyDescent="0.3">
      <c r="A15" t="s">
        <v>15142</v>
      </c>
      <c r="B15" t="s">
        <v>15143</v>
      </c>
      <c r="C15" t="s">
        <v>455</v>
      </c>
      <c r="D15" t="s">
        <v>393</v>
      </c>
      <c r="E15" t="s">
        <v>14</v>
      </c>
      <c r="F15" t="s">
        <v>19104</v>
      </c>
      <c r="G15">
        <v>0</v>
      </c>
    </row>
    <row r="16" spans="1:7" x14ac:dyDescent="0.3">
      <c r="A16" t="s">
        <v>15142</v>
      </c>
      <c r="B16" t="s">
        <v>15143</v>
      </c>
      <c r="C16" t="s">
        <v>455</v>
      </c>
      <c r="D16" t="s">
        <v>393</v>
      </c>
      <c r="E16" t="s">
        <v>14</v>
      </c>
      <c r="F16" t="s">
        <v>15349</v>
      </c>
      <c r="G16">
        <v>0</v>
      </c>
    </row>
    <row r="17" spans="1:7" x14ac:dyDescent="0.3">
      <c r="A17" t="s">
        <v>15142</v>
      </c>
      <c r="B17" t="s">
        <v>15143</v>
      </c>
      <c r="C17" t="s">
        <v>455</v>
      </c>
      <c r="D17" t="s">
        <v>393</v>
      </c>
      <c r="E17" t="s">
        <v>14</v>
      </c>
      <c r="F17" t="s">
        <v>15587</v>
      </c>
      <c r="G17">
        <v>0</v>
      </c>
    </row>
    <row r="18" spans="1:7" x14ac:dyDescent="0.3">
      <c r="A18" t="s">
        <v>15142</v>
      </c>
      <c r="B18" t="s">
        <v>15143</v>
      </c>
      <c r="C18" t="s">
        <v>455</v>
      </c>
      <c r="D18" t="s">
        <v>393</v>
      </c>
      <c r="E18" t="s">
        <v>14</v>
      </c>
      <c r="F18" t="s">
        <v>15399</v>
      </c>
      <c r="G18">
        <v>0</v>
      </c>
    </row>
    <row r="19" spans="1:7" x14ac:dyDescent="0.3">
      <c r="A19" t="s">
        <v>15142</v>
      </c>
      <c r="B19" t="s">
        <v>15143</v>
      </c>
      <c r="C19" t="s">
        <v>455</v>
      </c>
      <c r="D19" t="s">
        <v>393</v>
      </c>
      <c r="E19" t="s">
        <v>14</v>
      </c>
      <c r="F19" t="s">
        <v>15144</v>
      </c>
      <c r="G19">
        <v>0</v>
      </c>
    </row>
    <row r="20" spans="1:7" x14ac:dyDescent="0.3">
      <c r="A20" t="s">
        <v>15142</v>
      </c>
      <c r="B20" t="s">
        <v>15143</v>
      </c>
      <c r="C20" t="s">
        <v>455</v>
      </c>
      <c r="D20" t="s">
        <v>393</v>
      </c>
      <c r="E20" t="s">
        <v>14</v>
      </c>
      <c r="F20" t="s">
        <v>16044</v>
      </c>
      <c r="G20">
        <v>0</v>
      </c>
    </row>
    <row r="21" spans="1:7" x14ac:dyDescent="0.3">
      <c r="A21" t="s">
        <v>15142</v>
      </c>
      <c r="B21" t="s">
        <v>15143</v>
      </c>
      <c r="C21" t="s">
        <v>455</v>
      </c>
      <c r="D21" t="s">
        <v>393</v>
      </c>
      <c r="E21" t="s">
        <v>14</v>
      </c>
      <c r="F21" t="s">
        <v>16283</v>
      </c>
      <c r="G21">
        <v>0</v>
      </c>
    </row>
    <row r="22" spans="1:7" x14ac:dyDescent="0.3">
      <c r="A22" t="s">
        <v>15142</v>
      </c>
      <c r="B22" t="s">
        <v>15143</v>
      </c>
      <c r="C22" t="s">
        <v>455</v>
      </c>
      <c r="D22" t="s">
        <v>393</v>
      </c>
      <c r="E22" t="s">
        <v>14</v>
      </c>
      <c r="F22" t="s">
        <v>18665</v>
      </c>
      <c r="G22">
        <v>0</v>
      </c>
    </row>
    <row r="23" spans="1:7" x14ac:dyDescent="0.3">
      <c r="A23" t="s">
        <v>15142</v>
      </c>
      <c r="B23" t="s">
        <v>15143</v>
      </c>
      <c r="C23" t="s">
        <v>455</v>
      </c>
      <c r="D23" t="s">
        <v>393</v>
      </c>
      <c r="E23" t="s">
        <v>14</v>
      </c>
      <c r="F23" t="s">
        <v>18499</v>
      </c>
      <c r="G23">
        <v>0</v>
      </c>
    </row>
    <row r="24" spans="1:7" x14ac:dyDescent="0.3">
      <c r="A24" t="s">
        <v>15142</v>
      </c>
      <c r="B24" t="s">
        <v>15143</v>
      </c>
      <c r="C24" t="s">
        <v>455</v>
      </c>
      <c r="D24" t="s">
        <v>393</v>
      </c>
      <c r="E24" t="s">
        <v>14</v>
      </c>
      <c r="F24" t="s">
        <v>17149</v>
      </c>
      <c r="G24">
        <v>0</v>
      </c>
    </row>
    <row r="25" spans="1:7" x14ac:dyDescent="0.3">
      <c r="A25" t="s">
        <v>15142</v>
      </c>
      <c r="B25" t="s">
        <v>15143</v>
      </c>
      <c r="C25" t="s">
        <v>455</v>
      </c>
      <c r="D25" t="s">
        <v>393</v>
      </c>
      <c r="E25" t="s">
        <v>14</v>
      </c>
      <c r="F25" t="s">
        <v>15738</v>
      </c>
      <c r="G25">
        <v>0</v>
      </c>
    </row>
    <row r="26" spans="1:7" x14ac:dyDescent="0.3">
      <c r="A26" t="s">
        <v>15142</v>
      </c>
      <c r="B26" t="s">
        <v>15143</v>
      </c>
      <c r="C26" t="s">
        <v>455</v>
      </c>
      <c r="D26" t="s">
        <v>393</v>
      </c>
      <c r="E26" t="s">
        <v>14</v>
      </c>
      <c r="F26" t="s">
        <v>15668</v>
      </c>
      <c r="G26">
        <v>0</v>
      </c>
    </row>
    <row r="27" spans="1:7" x14ac:dyDescent="0.3">
      <c r="A27" t="s">
        <v>15142</v>
      </c>
      <c r="B27" t="s">
        <v>15143</v>
      </c>
      <c r="C27" t="s">
        <v>455</v>
      </c>
      <c r="D27" t="s">
        <v>393</v>
      </c>
      <c r="E27" t="s">
        <v>14</v>
      </c>
      <c r="F27" t="s">
        <v>17742</v>
      </c>
      <c r="G27">
        <v>0</v>
      </c>
    </row>
    <row r="28" spans="1:7" x14ac:dyDescent="0.3">
      <c r="A28" t="s">
        <v>15142</v>
      </c>
      <c r="B28" t="s">
        <v>15143</v>
      </c>
      <c r="C28" t="s">
        <v>455</v>
      </c>
      <c r="D28" t="s">
        <v>393</v>
      </c>
      <c r="E28" t="s">
        <v>14</v>
      </c>
      <c r="F28" t="s">
        <v>18372</v>
      </c>
      <c r="G28">
        <v>0</v>
      </c>
    </row>
    <row r="29" spans="1:7" x14ac:dyDescent="0.3">
      <c r="A29" t="s">
        <v>15142</v>
      </c>
      <c r="B29" t="s">
        <v>15143</v>
      </c>
      <c r="C29" t="s">
        <v>455</v>
      </c>
      <c r="D29" t="s">
        <v>393</v>
      </c>
      <c r="E29" t="s">
        <v>14</v>
      </c>
      <c r="F29" t="s">
        <v>18780</v>
      </c>
      <c r="G29">
        <v>0</v>
      </c>
    </row>
    <row r="30" spans="1:7" x14ac:dyDescent="0.3">
      <c r="A30" t="s">
        <v>15142</v>
      </c>
      <c r="B30" t="s">
        <v>15143</v>
      </c>
      <c r="C30" t="s">
        <v>455</v>
      </c>
      <c r="D30" t="s">
        <v>393</v>
      </c>
      <c r="E30" t="s">
        <v>14</v>
      </c>
      <c r="F30" t="s">
        <v>15658</v>
      </c>
      <c r="G30">
        <v>0</v>
      </c>
    </row>
    <row r="31" spans="1:7" x14ac:dyDescent="0.3">
      <c r="A31" t="s">
        <v>15142</v>
      </c>
      <c r="B31" t="s">
        <v>15143</v>
      </c>
      <c r="C31" t="s">
        <v>455</v>
      </c>
      <c r="D31" t="s">
        <v>393</v>
      </c>
      <c r="E31" t="s">
        <v>14</v>
      </c>
      <c r="F31" t="s">
        <v>19022</v>
      </c>
      <c r="G31">
        <v>0</v>
      </c>
    </row>
    <row r="32" spans="1:7" x14ac:dyDescent="0.3">
      <c r="A32" t="s">
        <v>15142</v>
      </c>
      <c r="B32" t="s">
        <v>15143</v>
      </c>
      <c r="C32" t="s">
        <v>455</v>
      </c>
      <c r="D32" t="s">
        <v>393</v>
      </c>
      <c r="E32" t="s">
        <v>14</v>
      </c>
      <c r="F32" t="s">
        <v>15529</v>
      </c>
      <c r="G32">
        <v>0</v>
      </c>
    </row>
    <row r="33" spans="1:7" x14ac:dyDescent="0.3">
      <c r="A33" t="s">
        <v>15142</v>
      </c>
      <c r="B33" t="s">
        <v>15143</v>
      </c>
      <c r="C33" t="s">
        <v>455</v>
      </c>
      <c r="D33" t="s">
        <v>393</v>
      </c>
      <c r="E33" t="s">
        <v>14</v>
      </c>
      <c r="F33" t="s">
        <v>15902</v>
      </c>
      <c r="G33">
        <v>0</v>
      </c>
    </row>
    <row r="34" spans="1:7" x14ac:dyDescent="0.3">
      <c r="A34" t="s">
        <v>15142</v>
      </c>
      <c r="B34" t="s">
        <v>15143</v>
      </c>
      <c r="C34" t="s">
        <v>455</v>
      </c>
      <c r="D34" t="s">
        <v>393</v>
      </c>
      <c r="E34" t="s">
        <v>14</v>
      </c>
      <c r="F34" t="s">
        <v>16247</v>
      </c>
      <c r="G34">
        <v>0</v>
      </c>
    </row>
    <row r="35" spans="1:7" x14ac:dyDescent="0.3">
      <c r="A35" t="s">
        <v>15142</v>
      </c>
      <c r="B35" t="s">
        <v>15143</v>
      </c>
      <c r="C35" t="s">
        <v>455</v>
      </c>
      <c r="D35" t="s">
        <v>393</v>
      </c>
      <c r="E35" t="s">
        <v>14</v>
      </c>
      <c r="F35" t="s">
        <v>16935</v>
      </c>
      <c r="G35">
        <v>0</v>
      </c>
    </row>
    <row r="36" spans="1:7" x14ac:dyDescent="0.3">
      <c r="A36" t="s">
        <v>15142</v>
      </c>
      <c r="B36" t="s">
        <v>15143</v>
      </c>
      <c r="C36" t="s">
        <v>455</v>
      </c>
      <c r="D36" t="s">
        <v>393</v>
      </c>
      <c r="E36" t="s">
        <v>14</v>
      </c>
      <c r="F36" t="s">
        <v>15171</v>
      </c>
      <c r="G36">
        <v>0</v>
      </c>
    </row>
    <row r="37" spans="1:7" x14ac:dyDescent="0.3">
      <c r="A37" t="s">
        <v>15142</v>
      </c>
      <c r="B37" t="s">
        <v>15143</v>
      </c>
      <c r="C37" t="s">
        <v>455</v>
      </c>
      <c r="D37" t="s">
        <v>393</v>
      </c>
      <c r="E37" t="s">
        <v>14</v>
      </c>
      <c r="F37" t="s">
        <v>17013</v>
      </c>
      <c r="G37">
        <v>0</v>
      </c>
    </row>
    <row r="38" spans="1:7" x14ac:dyDescent="0.3">
      <c r="A38" t="s">
        <v>15142</v>
      </c>
      <c r="B38" t="s">
        <v>15143</v>
      </c>
      <c r="C38" t="s">
        <v>455</v>
      </c>
      <c r="D38" t="s">
        <v>393</v>
      </c>
      <c r="E38" t="s">
        <v>14</v>
      </c>
      <c r="F38" t="s">
        <v>15597</v>
      </c>
      <c r="G38">
        <v>0</v>
      </c>
    </row>
    <row r="39" spans="1:7" x14ac:dyDescent="0.3">
      <c r="A39" t="s">
        <v>15142</v>
      </c>
      <c r="B39" t="s">
        <v>15143</v>
      </c>
      <c r="C39" t="s">
        <v>455</v>
      </c>
      <c r="D39" t="s">
        <v>393</v>
      </c>
      <c r="E39" t="s">
        <v>14</v>
      </c>
      <c r="F39" t="s">
        <v>15142</v>
      </c>
      <c r="G39">
        <v>0</v>
      </c>
    </row>
    <row r="40" spans="1:7" x14ac:dyDescent="0.3">
      <c r="A40" t="s">
        <v>15142</v>
      </c>
      <c r="B40" t="s">
        <v>15143</v>
      </c>
      <c r="C40" t="s">
        <v>455</v>
      </c>
      <c r="D40" t="s">
        <v>393</v>
      </c>
      <c r="E40" t="s">
        <v>14</v>
      </c>
      <c r="F40" t="s">
        <v>16049</v>
      </c>
      <c r="G40">
        <v>0</v>
      </c>
    </row>
    <row r="41" spans="1:7" x14ac:dyDescent="0.3">
      <c r="A41" t="s">
        <v>15142</v>
      </c>
      <c r="B41" t="s">
        <v>15143</v>
      </c>
      <c r="C41" t="s">
        <v>455</v>
      </c>
      <c r="D41" t="s">
        <v>393</v>
      </c>
      <c r="E41" t="s">
        <v>14</v>
      </c>
      <c r="F41" t="s">
        <v>15277</v>
      </c>
      <c r="G41">
        <v>0</v>
      </c>
    </row>
    <row r="42" spans="1:7" x14ac:dyDescent="0.3">
      <c r="A42" t="s">
        <v>15142</v>
      </c>
      <c r="B42" t="s">
        <v>15143</v>
      </c>
      <c r="C42" t="s">
        <v>455</v>
      </c>
      <c r="D42" t="s">
        <v>393</v>
      </c>
      <c r="E42" t="s">
        <v>14</v>
      </c>
      <c r="F42" t="s">
        <v>16775</v>
      </c>
      <c r="G42">
        <v>0</v>
      </c>
    </row>
    <row r="43" spans="1:7" x14ac:dyDescent="0.3">
      <c r="A43" t="s">
        <v>15142</v>
      </c>
      <c r="B43" t="s">
        <v>15143</v>
      </c>
      <c r="C43" t="s">
        <v>455</v>
      </c>
      <c r="D43" t="s">
        <v>393</v>
      </c>
      <c r="E43" t="s">
        <v>14</v>
      </c>
      <c r="F43" t="s">
        <v>17435</v>
      </c>
      <c r="G43">
        <v>0</v>
      </c>
    </row>
    <row r="44" spans="1:7" x14ac:dyDescent="0.3">
      <c r="A44" t="s">
        <v>15142</v>
      </c>
      <c r="B44" t="s">
        <v>15143</v>
      </c>
      <c r="C44" t="s">
        <v>455</v>
      </c>
      <c r="D44" t="s">
        <v>393</v>
      </c>
      <c r="E44" t="s">
        <v>14</v>
      </c>
      <c r="F44" t="s">
        <v>15757</v>
      </c>
      <c r="G44">
        <v>0</v>
      </c>
    </row>
    <row r="45" spans="1:7" x14ac:dyDescent="0.3">
      <c r="A45" t="s">
        <v>15142</v>
      </c>
      <c r="B45" t="s">
        <v>15143</v>
      </c>
      <c r="C45" t="s">
        <v>455</v>
      </c>
      <c r="D45" t="s">
        <v>393</v>
      </c>
      <c r="E45" t="s">
        <v>14</v>
      </c>
      <c r="F45" t="s">
        <v>16219</v>
      </c>
      <c r="G45">
        <v>0</v>
      </c>
    </row>
    <row r="46" spans="1:7" x14ac:dyDescent="0.3">
      <c r="A46" t="s">
        <v>15142</v>
      </c>
      <c r="B46" t="s">
        <v>15143</v>
      </c>
      <c r="C46" t="s">
        <v>455</v>
      </c>
      <c r="D46" t="s">
        <v>393</v>
      </c>
      <c r="E46" t="s">
        <v>14</v>
      </c>
      <c r="F46" t="s">
        <v>15785</v>
      </c>
      <c r="G46">
        <v>0</v>
      </c>
    </row>
    <row r="47" spans="1:7" x14ac:dyDescent="0.3">
      <c r="A47" t="s">
        <v>15142</v>
      </c>
      <c r="B47" t="s">
        <v>15143</v>
      </c>
      <c r="C47" t="s">
        <v>455</v>
      </c>
      <c r="D47" t="s">
        <v>393</v>
      </c>
      <c r="E47" t="s">
        <v>14</v>
      </c>
      <c r="F47" t="s">
        <v>15176</v>
      </c>
      <c r="G47">
        <v>0</v>
      </c>
    </row>
    <row r="48" spans="1:7" x14ac:dyDescent="0.3">
      <c r="A48" t="s">
        <v>15142</v>
      </c>
      <c r="B48" t="s">
        <v>15143</v>
      </c>
      <c r="C48" t="s">
        <v>455</v>
      </c>
      <c r="D48" t="s">
        <v>393</v>
      </c>
      <c r="E48" t="s">
        <v>14</v>
      </c>
      <c r="F48" t="s">
        <v>15181</v>
      </c>
      <c r="G48">
        <v>0</v>
      </c>
    </row>
    <row r="49" spans="1:7" x14ac:dyDescent="0.3">
      <c r="A49" t="s">
        <v>15142</v>
      </c>
      <c r="B49" t="s">
        <v>15143</v>
      </c>
      <c r="C49" t="s">
        <v>455</v>
      </c>
      <c r="D49" t="s">
        <v>393</v>
      </c>
      <c r="E49" t="s">
        <v>14</v>
      </c>
      <c r="F49" t="s">
        <v>15278</v>
      </c>
      <c r="G49">
        <v>0</v>
      </c>
    </row>
    <row r="50" spans="1:7" x14ac:dyDescent="0.3">
      <c r="A50" t="s">
        <v>15142</v>
      </c>
      <c r="B50" t="s">
        <v>15143</v>
      </c>
      <c r="C50" t="s">
        <v>455</v>
      </c>
      <c r="D50" t="s">
        <v>393</v>
      </c>
      <c r="E50" t="s">
        <v>14</v>
      </c>
      <c r="F50" t="s">
        <v>15323</v>
      </c>
      <c r="G50">
        <v>0</v>
      </c>
    </row>
    <row r="51" spans="1:7" x14ac:dyDescent="0.3">
      <c r="A51" t="s">
        <v>15142</v>
      </c>
      <c r="B51" t="s">
        <v>15143</v>
      </c>
      <c r="C51" t="s">
        <v>455</v>
      </c>
      <c r="D51" t="s">
        <v>393</v>
      </c>
      <c r="E51" t="s">
        <v>14</v>
      </c>
      <c r="F51" t="s">
        <v>15391</v>
      </c>
      <c r="G51">
        <v>0</v>
      </c>
    </row>
    <row r="52" spans="1:7" x14ac:dyDescent="0.3">
      <c r="A52" t="s">
        <v>15142</v>
      </c>
      <c r="B52" t="s">
        <v>15143</v>
      </c>
      <c r="C52" t="s">
        <v>455</v>
      </c>
      <c r="D52" t="s">
        <v>393</v>
      </c>
      <c r="E52" t="s">
        <v>14</v>
      </c>
      <c r="F52" t="s">
        <v>15421</v>
      </c>
      <c r="G52">
        <v>0</v>
      </c>
    </row>
    <row r="53" spans="1:7" x14ac:dyDescent="0.3">
      <c r="A53" t="s">
        <v>15142</v>
      </c>
      <c r="B53" t="s">
        <v>15143</v>
      </c>
      <c r="C53" t="s">
        <v>455</v>
      </c>
      <c r="D53" t="s">
        <v>393</v>
      </c>
      <c r="E53" t="s">
        <v>14</v>
      </c>
      <c r="F53" t="s">
        <v>16007</v>
      </c>
      <c r="G53">
        <v>0</v>
      </c>
    </row>
    <row r="54" spans="1:7" x14ac:dyDescent="0.3">
      <c r="A54" t="s">
        <v>15142</v>
      </c>
      <c r="B54" t="s">
        <v>15143</v>
      </c>
      <c r="C54" t="s">
        <v>455</v>
      </c>
      <c r="D54" t="s">
        <v>393</v>
      </c>
      <c r="E54" t="s">
        <v>14</v>
      </c>
      <c r="F54" t="s">
        <v>16017</v>
      </c>
      <c r="G54">
        <v>0</v>
      </c>
    </row>
    <row r="55" spans="1:7" x14ac:dyDescent="0.3">
      <c r="A55" t="s">
        <v>15142</v>
      </c>
      <c r="B55" t="s">
        <v>15143</v>
      </c>
      <c r="C55" t="s">
        <v>455</v>
      </c>
      <c r="D55" t="s">
        <v>393</v>
      </c>
      <c r="E55" t="s">
        <v>14</v>
      </c>
      <c r="F55" t="s">
        <v>16161</v>
      </c>
      <c r="G55">
        <v>0</v>
      </c>
    </row>
    <row r="56" spans="1:7" x14ac:dyDescent="0.3">
      <c r="A56" t="s">
        <v>15142</v>
      </c>
      <c r="B56" t="s">
        <v>15143</v>
      </c>
      <c r="C56" t="s">
        <v>455</v>
      </c>
      <c r="D56" t="s">
        <v>393</v>
      </c>
      <c r="E56" t="s">
        <v>14</v>
      </c>
      <c r="F56" t="s">
        <v>16234</v>
      </c>
      <c r="G56">
        <v>0</v>
      </c>
    </row>
    <row r="57" spans="1:7" x14ac:dyDescent="0.3">
      <c r="A57" t="s">
        <v>15142</v>
      </c>
      <c r="B57" t="s">
        <v>15143</v>
      </c>
      <c r="C57" t="s">
        <v>455</v>
      </c>
      <c r="D57" t="s">
        <v>393</v>
      </c>
      <c r="E57" t="s">
        <v>14</v>
      </c>
      <c r="F57" t="s">
        <v>16367</v>
      </c>
      <c r="G57">
        <v>0</v>
      </c>
    </row>
    <row r="58" spans="1:7" x14ac:dyDescent="0.3">
      <c r="A58" t="s">
        <v>15142</v>
      </c>
      <c r="B58" t="s">
        <v>15143</v>
      </c>
      <c r="C58" t="s">
        <v>455</v>
      </c>
      <c r="D58" t="s">
        <v>393</v>
      </c>
      <c r="E58" t="s">
        <v>410</v>
      </c>
      <c r="F58" t="s">
        <v>15225</v>
      </c>
      <c r="G58">
        <v>0</v>
      </c>
    </row>
    <row r="59" spans="1:7" x14ac:dyDescent="0.3">
      <c r="A59" t="s">
        <v>15142</v>
      </c>
      <c r="B59" t="s">
        <v>15143</v>
      </c>
      <c r="C59" t="s">
        <v>455</v>
      </c>
      <c r="D59" t="s">
        <v>393</v>
      </c>
      <c r="E59" t="s">
        <v>410</v>
      </c>
      <c r="F59" t="s">
        <v>15142</v>
      </c>
      <c r="G59">
        <v>0</v>
      </c>
    </row>
    <row r="60" spans="1:7" x14ac:dyDescent="0.3">
      <c r="A60" t="s">
        <v>15142</v>
      </c>
      <c r="B60" t="s">
        <v>15143</v>
      </c>
      <c r="C60" t="s">
        <v>455</v>
      </c>
      <c r="D60" t="s">
        <v>393</v>
      </c>
      <c r="E60" t="s">
        <v>410</v>
      </c>
      <c r="F60" t="s">
        <v>15181</v>
      </c>
      <c r="G60">
        <v>0</v>
      </c>
    </row>
    <row r="61" spans="1:7" x14ac:dyDescent="0.3">
      <c r="A61" t="s">
        <v>15142</v>
      </c>
      <c r="B61" t="s">
        <v>15143</v>
      </c>
      <c r="C61" t="s">
        <v>455</v>
      </c>
      <c r="D61" t="s">
        <v>393</v>
      </c>
      <c r="E61" t="s">
        <v>410</v>
      </c>
      <c r="F61" t="s">
        <v>15278</v>
      </c>
      <c r="G61">
        <v>0</v>
      </c>
    </row>
    <row r="62" spans="1:7" x14ac:dyDescent="0.3">
      <c r="A62" t="s">
        <v>15142</v>
      </c>
      <c r="B62" t="s">
        <v>15143</v>
      </c>
      <c r="C62" t="s">
        <v>455</v>
      </c>
      <c r="D62" t="s">
        <v>393</v>
      </c>
      <c r="E62" t="s">
        <v>396</v>
      </c>
      <c r="F62" t="s">
        <v>15181</v>
      </c>
      <c r="G62">
        <v>0</v>
      </c>
    </row>
    <row r="63" spans="1:7" x14ac:dyDescent="0.3">
      <c r="A63" t="s">
        <v>15142</v>
      </c>
      <c r="B63" t="s">
        <v>15143</v>
      </c>
      <c r="C63" t="s">
        <v>455</v>
      </c>
      <c r="D63" t="s">
        <v>393</v>
      </c>
      <c r="E63" t="s">
        <v>397</v>
      </c>
      <c r="F63" t="s">
        <v>15142</v>
      </c>
      <c r="G63">
        <v>0</v>
      </c>
    </row>
    <row r="64" spans="1:7" x14ac:dyDescent="0.3">
      <c r="A64" t="s">
        <v>15142</v>
      </c>
      <c r="B64" t="s">
        <v>15143</v>
      </c>
      <c r="C64" t="s">
        <v>455</v>
      </c>
      <c r="D64" t="s">
        <v>393</v>
      </c>
      <c r="E64" t="s">
        <v>398</v>
      </c>
      <c r="F64" t="s">
        <v>15181</v>
      </c>
      <c r="G64">
        <v>0</v>
      </c>
    </row>
    <row r="65" spans="1:7" x14ac:dyDescent="0.3">
      <c r="A65" t="s">
        <v>15142</v>
      </c>
      <c r="B65" t="s">
        <v>15143</v>
      </c>
      <c r="C65" t="s">
        <v>455</v>
      </c>
      <c r="D65" t="s">
        <v>393</v>
      </c>
      <c r="E65" t="s">
        <v>400</v>
      </c>
      <c r="F65" t="s">
        <v>15225</v>
      </c>
      <c r="G65">
        <v>0</v>
      </c>
    </row>
    <row r="66" spans="1:7" x14ac:dyDescent="0.3">
      <c r="A66" t="s">
        <v>15142</v>
      </c>
      <c r="B66" t="s">
        <v>15143</v>
      </c>
      <c r="C66" t="s">
        <v>455</v>
      </c>
      <c r="D66" t="s">
        <v>393</v>
      </c>
      <c r="E66" t="s">
        <v>400</v>
      </c>
      <c r="F66" t="s">
        <v>15142</v>
      </c>
      <c r="G66">
        <v>0</v>
      </c>
    </row>
    <row r="67" spans="1:7" x14ac:dyDescent="0.3">
      <c r="A67" t="s">
        <v>15142</v>
      </c>
      <c r="B67" t="s">
        <v>15143</v>
      </c>
      <c r="C67" t="s">
        <v>455</v>
      </c>
      <c r="D67" t="s">
        <v>393</v>
      </c>
      <c r="E67" t="s">
        <v>400</v>
      </c>
      <c r="F67" t="s">
        <v>15181</v>
      </c>
      <c r="G67">
        <v>0</v>
      </c>
    </row>
    <row r="68" spans="1:7" x14ac:dyDescent="0.3">
      <c r="A68" t="s">
        <v>15142</v>
      </c>
      <c r="B68" t="s">
        <v>15143</v>
      </c>
      <c r="C68" t="s">
        <v>455</v>
      </c>
      <c r="D68" t="s">
        <v>393</v>
      </c>
      <c r="E68" t="s">
        <v>400</v>
      </c>
      <c r="F68" t="s">
        <v>15278</v>
      </c>
      <c r="G68">
        <v>0</v>
      </c>
    </row>
    <row r="69" spans="1:7" x14ac:dyDescent="0.3">
      <c r="A69" t="s">
        <v>15142</v>
      </c>
      <c r="B69" t="s">
        <v>15143</v>
      </c>
      <c r="C69" t="s">
        <v>455</v>
      </c>
      <c r="D69" t="s">
        <v>393</v>
      </c>
      <c r="E69" t="s">
        <v>401</v>
      </c>
      <c r="F69" t="s">
        <v>15278</v>
      </c>
      <c r="G69">
        <v>0</v>
      </c>
    </row>
    <row r="70" spans="1:7" x14ac:dyDescent="0.3">
      <c r="A70" t="s">
        <v>15142</v>
      </c>
      <c r="B70" t="s">
        <v>15143</v>
      </c>
      <c r="C70" t="s">
        <v>455</v>
      </c>
      <c r="D70" t="s">
        <v>393</v>
      </c>
      <c r="E70" t="s">
        <v>403</v>
      </c>
      <c r="F70" t="s">
        <v>15142</v>
      </c>
      <c r="G70">
        <v>0</v>
      </c>
    </row>
    <row r="71" spans="1:7" x14ac:dyDescent="0.3">
      <c r="A71" t="s">
        <v>15142</v>
      </c>
      <c r="B71" t="s">
        <v>15143</v>
      </c>
      <c r="C71" t="s">
        <v>455</v>
      </c>
      <c r="D71" t="s">
        <v>393</v>
      </c>
      <c r="E71" t="s">
        <v>404</v>
      </c>
      <c r="F71" t="s">
        <v>15142</v>
      </c>
      <c r="G71">
        <v>0</v>
      </c>
    </row>
    <row r="72" spans="1:7" x14ac:dyDescent="0.3">
      <c r="A72" t="s">
        <v>15142</v>
      </c>
      <c r="B72" t="s">
        <v>15143</v>
      </c>
      <c r="C72" t="s">
        <v>455</v>
      </c>
      <c r="D72" t="s">
        <v>393</v>
      </c>
      <c r="E72" t="s">
        <v>406</v>
      </c>
      <c r="F72" t="s">
        <v>15142</v>
      </c>
      <c r="G72">
        <v>0</v>
      </c>
    </row>
    <row r="73" spans="1:7" x14ac:dyDescent="0.3">
      <c r="A73" t="s">
        <v>15142</v>
      </c>
      <c r="B73" t="s">
        <v>15143</v>
      </c>
      <c r="C73" t="s">
        <v>455</v>
      </c>
      <c r="D73" t="s">
        <v>393</v>
      </c>
      <c r="E73" t="s">
        <v>406</v>
      </c>
      <c r="F73" t="s">
        <v>15278</v>
      </c>
      <c r="G73">
        <v>0</v>
      </c>
    </row>
    <row r="74" spans="1:7" x14ac:dyDescent="0.3">
      <c r="A74" t="s">
        <v>15142</v>
      </c>
      <c r="B74" t="s">
        <v>15143</v>
      </c>
      <c r="C74" t="s">
        <v>455</v>
      </c>
      <c r="D74" t="s">
        <v>393</v>
      </c>
      <c r="E74" t="s">
        <v>407</v>
      </c>
      <c r="F74" t="s">
        <v>15278</v>
      </c>
      <c r="G74">
        <v>0</v>
      </c>
    </row>
    <row r="75" spans="1:7" x14ac:dyDescent="0.3">
      <c r="A75" t="s">
        <v>15142</v>
      </c>
      <c r="B75" t="s">
        <v>15143</v>
      </c>
      <c r="C75" t="s">
        <v>455</v>
      </c>
      <c r="D75" t="s">
        <v>393</v>
      </c>
      <c r="E75" t="s">
        <v>408</v>
      </c>
      <c r="F75" t="s">
        <v>15225</v>
      </c>
      <c r="G75">
        <v>0</v>
      </c>
    </row>
    <row r="76" spans="1:7" x14ac:dyDescent="0.3">
      <c r="A76" t="s">
        <v>15142</v>
      </c>
      <c r="B76" t="s">
        <v>15143</v>
      </c>
      <c r="C76" t="s">
        <v>455</v>
      </c>
      <c r="D76" t="s">
        <v>393</v>
      </c>
      <c r="E76" t="s">
        <v>408</v>
      </c>
      <c r="F76" t="s">
        <v>15181</v>
      </c>
      <c r="G76">
        <v>0</v>
      </c>
    </row>
    <row r="77" spans="1:7" x14ac:dyDescent="0.3">
      <c r="A77" t="s">
        <v>15142</v>
      </c>
      <c r="B77" t="s">
        <v>15143</v>
      </c>
      <c r="C77" t="s">
        <v>455</v>
      </c>
      <c r="D77" t="s">
        <v>393</v>
      </c>
      <c r="E77" t="s">
        <v>408</v>
      </c>
      <c r="F77" t="s">
        <v>15278</v>
      </c>
      <c r="G77">
        <v>0</v>
      </c>
    </row>
    <row r="78" spans="1:7" x14ac:dyDescent="0.3">
      <c r="A78" t="s">
        <v>15142</v>
      </c>
      <c r="B78" t="s">
        <v>15143</v>
      </c>
      <c r="C78" t="s">
        <v>455</v>
      </c>
      <c r="D78" t="s">
        <v>393</v>
      </c>
      <c r="E78" t="s">
        <v>413</v>
      </c>
      <c r="F78" t="s">
        <v>15142</v>
      </c>
      <c r="G78">
        <v>0</v>
      </c>
    </row>
    <row r="79" spans="1:7" x14ac:dyDescent="0.3">
      <c r="A79" t="s">
        <v>15142</v>
      </c>
      <c r="B79" t="s">
        <v>15143</v>
      </c>
      <c r="C79" t="s">
        <v>455</v>
      </c>
      <c r="D79" t="s">
        <v>393</v>
      </c>
      <c r="E79" t="s">
        <v>413</v>
      </c>
      <c r="F79" t="s">
        <v>15181</v>
      </c>
      <c r="G79">
        <v>0</v>
      </c>
    </row>
    <row r="80" spans="1:7" x14ac:dyDescent="0.3">
      <c r="A80" t="s">
        <v>15142</v>
      </c>
      <c r="B80" t="s">
        <v>15143</v>
      </c>
      <c r="C80" t="s">
        <v>455</v>
      </c>
      <c r="D80" t="s">
        <v>393</v>
      </c>
      <c r="E80" t="s">
        <v>413</v>
      </c>
      <c r="F80" t="s">
        <v>15278</v>
      </c>
      <c r="G80">
        <v>0</v>
      </c>
    </row>
    <row r="81" spans="1:7" x14ac:dyDescent="0.3">
      <c r="A81" t="s">
        <v>15142</v>
      </c>
      <c r="B81" t="s">
        <v>15143</v>
      </c>
      <c r="C81" t="s">
        <v>455</v>
      </c>
      <c r="D81" t="s">
        <v>393</v>
      </c>
      <c r="E81" t="s">
        <v>446</v>
      </c>
      <c r="F81" t="s">
        <v>15225</v>
      </c>
      <c r="G81">
        <v>0</v>
      </c>
    </row>
    <row r="82" spans="1:7" x14ac:dyDescent="0.3">
      <c r="A82" t="s">
        <v>15142</v>
      </c>
      <c r="B82" t="s">
        <v>15143</v>
      </c>
      <c r="C82" t="s">
        <v>455</v>
      </c>
      <c r="D82" t="s">
        <v>393</v>
      </c>
      <c r="E82" t="s">
        <v>446</v>
      </c>
      <c r="F82" t="s">
        <v>15181</v>
      </c>
      <c r="G82">
        <v>0</v>
      </c>
    </row>
    <row r="83" spans="1:7" x14ac:dyDescent="0.3">
      <c r="A83" t="s">
        <v>15142</v>
      </c>
      <c r="B83" t="s">
        <v>15143</v>
      </c>
      <c r="C83" t="s">
        <v>455</v>
      </c>
      <c r="D83" t="s">
        <v>393</v>
      </c>
      <c r="E83" t="s">
        <v>395</v>
      </c>
      <c r="F83" t="s">
        <v>15142</v>
      </c>
      <c r="G83">
        <v>0</v>
      </c>
    </row>
    <row r="84" spans="1:7" x14ac:dyDescent="0.3">
      <c r="A84" t="s">
        <v>15142</v>
      </c>
      <c r="B84" t="s">
        <v>15143</v>
      </c>
      <c r="C84" t="s">
        <v>455</v>
      </c>
      <c r="D84" t="s">
        <v>393</v>
      </c>
      <c r="E84" t="s">
        <v>395</v>
      </c>
      <c r="F84" t="s">
        <v>15278</v>
      </c>
      <c r="G84">
        <v>0</v>
      </c>
    </row>
    <row r="85" spans="1:7" x14ac:dyDescent="0.3">
      <c r="A85" t="s">
        <v>15142</v>
      </c>
      <c r="B85" t="s">
        <v>15143</v>
      </c>
      <c r="C85" t="s">
        <v>455</v>
      </c>
      <c r="D85" t="s">
        <v>393</v>
      </c>
      <c r="E85" t="s">
        <v>414</v>
      </c>
      <c r="F85" t="s">
        <v>15142</v>
      </c>
      <c r="G85">
        <v>0</v>
      </c>
    </row>
    <row r="86" spans="1:7" x14ac:dyDescent="0.3">
      <c r="A86" t="s">
        <v>15142</v>
      </c>
      <c r="B86" t="s">
        <v>15143</v>
      </c>
      <c r="C86" t="s">
        <v>455</v>
      </c>
      <c r="D86" t="s">
        <v>393</v>
      </c>
      <c r="E86" t="s">
        <v>414</v>
      </c>
      <c r="F86" t="s">
        <v>15181</v>
      </c>
      <c r="G86">
        <v>0</v>
      </c>
    </row>
    <row r="87" spans="1:7" x14ac:dyDescent="0.3">
      <c r="A87" t="s">
        <v>15142</v>
      </c>
      <c r="B87" t="s">
        <v>15143</v>
      </c>
      <c r="C87" t="s">
        <v>455</v>
      </c>
      <c r="D87" t="s">
        <v>393</v>
      </c>
      <c r="E87" t="s">
        <v>452</v>
      </c>
      <c r="F87" t="s">
        <v>15225</v>
      </c>
      <c r="G87">
        <v>0</v>
      </c>
    </row>
    <row r="88" spans="1:7" x14ac:dyDescent="0.3">
      <c r="A88" t="s">
        <v>15142</v>
      </c>
      <c r="B88" t="s">
        <v>15143</v>
      </c>
      <c r="C88" t="s">
        <v>455</v>
      </c>
      <c r="D88" t="s">
        <v>393</v>
      </c>
      <c r="E88" t="s">
        <v>452</v>
      </c>
      <c r="F88" t="s">
        <v>15181</v>
      </c>
      <c r="G88">
        <v>0</v>
      </c>
    </row>
    <row r="89" spans="1:7" x14ac:dyDescent="0.3">
      <c r="A89" t="s">
        <v>15142</v>
      </c>
      <c r="B89" t="s">
        <v>15143</v>
      </c>
      <c r="C89" t="s">
        <v>455</v>
      </c>
      <c r="D89" t="s">
        <v>393</v>
      </c>
      <c r="E89" t="s">
        <v>452</v>
      </c>
      <c r="F89" t="s">
        <v>15278</v>
      </c>
      <c r="G89">
        <v>0</v>
      </c>
    </row>
    <row r="90" spans="1:7" x14ac:dyDescent="0.3">
      <c r="A90" t="s">
        <v>15142</v>
      </c>
      <c r="B90" t="s">
        <v>15143</v>
      </c>
      <c r="C90" t="s">
        <v>455</v>
      </c>
      <c r="D90" t="s">
        <v>393</v>
      </c>
      <c r="E90" t="s">
        <v>437</v>
      </c>
      <c r="F90" t="s">
        <v>15225</v>
      </c>
      <c r="G90">
        <v>0</v>
      </c>
    </row>
    <row r="91" spans="1:7" x14ac:dyDescent="0.3">
      <c r="A91" t="s">
        <v>15142</v>
      </c>
      <c r="B91" t="s">
        <v>15143</v>
      </c>
      <c r="C91" t="s">
        <v>455</v>
      </c>
      <c r="D91" t="s">
        <v>393</v>
      </c>
      <c r="E91" t="s">
        <v>437</v>
      </c>
      <c r="F91" t="s">
        <v>15142</v>
      </c>
      <c r="G91">
        <v>0</v>
      </c>
    </row>
    <row r="92" spans="1:7" x14ac:dyDescent="0.3">
      <c r="A92" t="s">
        <v>15142</v>
      </c>
      <c r="B92" t="s">
        <v>15143</v>
      </c>
      <c r="C92" t="s">
        <v>455</v>
      </c>
      <c r="D92" t="s">
        <v>393</v>
      </c>
      <c r="E92" t="s">
        <v>416</v>
      </c>
      <c r="F92" t="s">
        <v>15181</v>
      </c>
      <c r="G92">
        <v>0</v>
      </c>
    </row>
    <row r="93" spans="1:7" x14ac:dyDescent="0.3">
      <c r="A93" t="s">
        <v>15142</v>
      </c>
      <c r="B93" t="s">
        <v>15143</v>
      </c>
      <c r="C93" t="s">
        <v>455</v>
      </c>
      <c r="D93" t="s">
        <v>393</v>
      </c>
      <c r="E93" t="s">
        <v>416</v>
      </c>
      <c r="F93" t="s">
        <v>15278</v>
      </c>
      <c r="G93">
        <v>0</v>
      </c>
    </row>
    <row r="94" spans="1:7" x14ac:dyDescent="0.3">
      <c r="A94" t="s">
        <v>15142</v>
      </c>
      <c r="B94" t="s">
        <v>15143</v>
      </c>
      <c r="C94" t="s">
        <v>455</v>
      </c>
      <c r="D94" t="s">
        <v>393</v>
      </c>
      <c r="E94" t="s">
        <v>418</v>
      </c>
      <c r="F94" t="s">
        <v>15142</v>
      </c>
      <c r="G94">
        <v>0</v>
      </c>
    </row>
    <row r="95" spans="1:7" x14ac:dyDescent="0.3">
      <c r="A95" t="s">
        <v>15142</v>
      </c>
      <c r="B95" t="s">
        <v>15143</v>
      </c>
      <c r="C95" t="s">
        <v>455</v>
      </c>
      <c r="D95" t="s">
        <v>393</v>
      </c>
      <c r="E95" t="s">
        <v>418</v>
      </c>
      <c r="F95" t="s">
        <v>15181</v>
      </c>
      <c r="G95">
        <v>0</v>
      </c>
    </row>
    <row r="96" spans="1:7" x14ac:dyDescent="0.3">
      <c r="A96" t="s">
        <v>15142</v>
      </c>
      <c r="B96" t="s">
        <v>15143</v>
      </c>
      <c r="C96" t="s">
        <v>455</v>
      </c>
      <c r="D96" t="s">
        <v>393</v>
      </c>
      <c r="E96" t="s">
        <v>418</v>
      </c>
      <c r="F96" t="s">
        <v>15278</v>
      </c>
      <c r="G96">
        <v>0</v>
      </c>
    </row>
    <row r="97" spans="1:7" x14ac:dyDescent="0.3">
      <c r="A97" t="s">
        <v>15142</v>
      </c>
      <c r="B97" t="s">
        <v>15143</v>
      </c>
      <c r="C97" t="s">
        <v>455</v>
      </c>
      <c r="D97" t="s">
        <v>393</v>
      </c>
      <c r="E97" t="s">
        <v>420</v>
      </c>
      <c r="F97" t="s">
        <v>15225</v>
      </c>
      <c r="G97">
        <v>0</v>
      </c>
    </row>
    <row r="98" spans="1:7" x14ac:dyDescent="0.3">
      <c r="A98" t="s">
        <v>15142</v>
      </c>
      <c r="B98" t="s">
        <v>15143</v>
      </c>
      <c r="C98" t="s">
        <v>455</v>
      </c>
      <c r="D98" t="s">
        <v>393</v>
      </c>
      <c r="E98" t="s">
        <v>420</v>
      </c>
      <c r="F98" t="s">
        <v>15142</v>
      </c>
      <c r="G98">
        <v>0</v>
      </c>
    </row>
    <row r="99" spans="1:7" x14ac:dyDescent="0.3">
      <c r="A99" t="s">
        <v>15142</v>
      </c>
      <c r="B99" t="s">
        <v>15143</v>
      </c>
      <c r="C99" t="s">
        <v>455</v>
      </c>
      <c r="D99" t="s">
        <v>393</v>
      </c>
      <c r="E99" t="s">
        <v>420</v>
      </c>
      <c r="F99" t="s">
        <v>15278</v>
      </c>
      <c r="G99">
        <v>0</v>
      </c>
    </row>
    <row r="100" spans="1:7" x14ac:dyDescent="0.3">
      <c r="A100" t="s">
        <v>15142</v>
      </c>
      <c r="B100" t="s">
        <v>15143</v>
      </c>
      <c r="C100" t="s">
        <v>455</v>
      </c>
      <c r="D100" t="s">
        <v>393</v>
      </c>
      <c r="E100" t="s">
        <v>422</v>
      </c>
      <c r="F100" t="s">
        <v>15142</v>
      </c>
      <c r="G100">
        <v>0</v>
      </c>
    </row>
    <row r="101" spans="1:7" x14ac:dyDescent="0.3">
      <c r="A101" t="s">
        <v>15142</v>
      </c>
      <c r="B101" t="s">
        <v>15143</v>
      </c>
      <c r="C101" t="s">
        <v>455</v>
      </c>
      <c r="D101" t="s">
        <v>393</v>
      </c>
      <c r="E101" t="s">
        <v>423</v>
      </c>
      <c r="F101" t="s">
        <v>15142</v>
      </c>
      <c r="G101">
        <v>0</v>
      </c>
    </row>
    <row r="102" spans="1:7" x14ac:dyDescent="0.3">
      <c r="A102" t="s">
        <v>15142</v>
      </c>
      <c r="B102" t="s">
        <v>15143</v>
      </c>
      <c r="C102" t="s">
        <v>455</v>
      </c>
      <c r="D102" t="s">
        <v>393</v>
      </c>
      <c r="E102" t="s">
        <v>423</v>
      </c>
      <c r="F102" t="s">
        <v>15181</v>
      </c>
      <c r="G102">
        <v>0</v>
      </c>
    </row>
    <row r="103" spans="1:7" x14ac:dyDescent="0.3">
      <c r="A103" t="s">
        <v>15142</v>
      </c>
      <c r="B103" t="s">
        <v>15143</v>
      </c>
      <c r="C103" t="s">
        <v>455</v>
      </c>
      <c r="D103" t="s">
        <v>393</v>
      </c>
      <c r="E103" t="s">
        <v>423</v>
      </c>
      <c r="F103" t="s">
        <v>15278</v>
      </c>
      <c r="G103">
        <v>0</v>
      </c>
    </row>
    <row r="104" spans="1:7" x14ac:dyDescent="0.3">
      <c r="A104" t="s">
        <v>15142</v>
      </c>
      <c r="B104" t="s">
        <v>15143</v>
      </c>
      <c r="C104" t="s">
        <v>455</v>
      </c>
      <c r="D104" t="s">
        <v>393</v>
      </c>
      <c r="E104" t="s">
        <v>424</v>
      </c>
      <c r="F104" t="s">
        <v>15225</v>
      </c>
      <c r="G104">
        <v>0</v>
      </c>
    </row>
    <row r="105" spans="1:7" x14ac:dyDescent="0.3">
      <c r="A105" t="s">
        <v>15142</v>
      </c>
      <c r="B105" t="s">
        <v>15143</v>
      </c>
      <c r="C105" t="s">
        <v>455</v>
      </c>
      <c r="D105" t="s">
        <v>393</v>
      </c>
      <c r="E105" t="s">
        <v>425</v>
      </c>
      <c r="F105" t="s">
        <v>15225</v>
      </c>
      <c r="G105">
        <v>0</v>
      </c>
    </row>
    <row r="106" spans="1:7" x14ac:dyDescent="0.3">
      <c r="A106" t="s">
        <v>15142</v>
      </c>
      <c r="B106" t="s">
        <v>15143</v>
      </c>
      <c r="C106" t="s">
        <v>455</v>
      </c>
      <c r="D106" t="s">
        <v>393</v>
      </c>
      <c r="E106" t="s">
        <v>425</v>
      </c>
      <c r="F106" t="s">
        <v>15181</v>
      </c>
      <c r="G106">
        <v>0</v>
      </c>
    </row>
    <row r="107" spans="1:7" x14ac:dyDescent="0.3">
      <c r="A107" t="s">
        <v>15142</v>
      </c>
      <c r="B107" t="s">
        <v>15143</v>
      </c>
      <c r="C107" t="s">
        <v>455</v>
      </c>
      <c r="D107" t="s">
        <v>393</v>
      </c>
      <c r="E107" t="s">
        <v>425</v>
      </c>
      <c r="F107" t="s">
        <v>15278</v>
      </c>
      <c r="G107">
        <v>0</v>
      </c>
    </row>
    <row r="108" spans="1:7" x14ac:dyDescent="0.3">
      <c r="A108" t="s">
        <v>15142</v>
      </c>
      <c r="B108" t="s">
        <v>15143</v>
      </c>
      <c r="C108" t="s">
        <v>455</v>
      </c>
      <c r="D108" t="s">
        <v>393</v>
      </c>
      <c r="E108" t="s">
        <v>427</v>
      </c>
      <c r="F108" t="s">
        <v>15142</v>
      </c>
      <c r="G108">
        <v>0</v>
      </c>
    </row>
    <row r="109" spans="1:7" x14ac:dyDescent="0.3">
      <c r="A109" t="s">
        <v>15142</v>
      </c>
      <c r="B109" t="s">
        <v>15143</v>
      </c>
      <c r="C109" t="s">
        <v>455</v>
      </c>
      <c r="D109" t="s">
        <v>393</v>
      </c>
      <c r="E109" t="s">
        <v>427</v>
      </c>
      <c r="F109" t="s">
        <v>15181</v>
      </c>
      <c r="G109">
        <v>0</v>
      </c>
    </row>
    <row r="110" spans="1:7" x14ac:dyDescent="0.3">
      <c r="A110" t="s">
        <v>15142</v>
      </c>
      <c r="B110" t="s">
        <v>15143</v>
      </c>
      <c r="C110" t="s">
        <v>455</v>
      </c>
      <c r="D110" t="s">
        <v>393</v>
      </c>
      <c r="E110" t="s">
        <v>428</v>
      </c>
      <c r="F110" t="s">
        <v>15142</v>
      </c>
      <c r="G110">
        <v>0</v>
      </c>
    </row>
    <row r="111" spans="1:7" x14ac:dyDescent="0.3">
      <c r="A111" t="s">
        <v>15142</v>
      </c>
      <c r="B111" t="s">
        <v>15143</v>
      </c>
      <c r="C111" t="s">
        <v>455</v>
      </c>
      <c r="D111" t="s">
        <v>393</v>
      </c>
      <c r="E111" t="s">
        <v>428</v>
      </c>
      <c r="F111" t="s">
        <v>15181</v>
      </c>
      <c r="G111">
        <v>0</v>
      </c>
    </row>
    <row r="112" spans="1:7" x14ac:dyDescent="0.3">
      <c r="A112" t="s">
        <v>15142</v>
      </c>
      <c r="B112" t="s">
        <v>15143</v>
      </c>
      <c r="C112" t="s">
        <v>455</v>
      </c>
      <c r="D112" t="s">
        <v>393</v>
      </c>
      <c r="E112" t="s">
        <v>394</v>
      </c>
      <c r="F112" t="s">
        <v>15142</v>
      </c>
      <c r="G112">
        <v>0</v>
      </c>
    </row>
    <row r="113" spans="1:7" x14ac:dyDescent="0.3">
      <c r="A113" t="s">
        <v>15142</v>
      </c>
      <c r="B113" t="s">
        <v>15143</v>
      </c>
      <c r="C113" t="s">
        <v>455</v>
      </c>
      <c r="D113" t="s">
        <v>393</v>
      </c>
      <c r="E113" t="s">
        <v>394</v>
      </c>
      <c r="F113" t="s">
        <v>15181</v>
      </c>
      <c r="G113">
        <v>0</v>
      </c>
    </row>
    <row r="114" spans="1:7" x14ac:dyDescent="0.3">
      <c r="A114" t="s">
        <v>15142</v>
      </c>
      <c r="B114" t="s">
        <v>15143</v>
      </c>
      <c r="C114" t="s">
        <v>455</v>
      </c>
      <c r="D114" t="s">
        <v>393</v>
      </c>
      <c r="E114" t="s">
        <v>431</v>
      </c>
      <c r="F114" t="s">
        <v>15142</v>
      </c>
      <c r="G114">
        <v>0</v>
      </c>
    </row>
    <row r="115" spans="1:7" x14ac:dyDescent="0.3">
      <c r="A115" t="s">
        <v>15142</v>
      </c>
      <c r="B115" t="s">
        <v>15143</v>
      </c>
      <c r="C115" t="s">
        <v>455</v>
      </c>
      <c r="D115" t="s">
        <v>393</v>
      </c>
      <c r="E115" t="s">
        <v>433</v>
      </c>
      <c r="F115" t="s">
        <v>15225</v>
      </c>
      <c r="G115">
        <v>0</v>
      </c>
    </row>
    <row r="116" spans="1:7" x14ac:dyDescent="0.3">
      <c r="A116" t="s">
        <v>15142</v>
      </c>
      <c r="B116" t="s">
        <v>15143</v>
      </c>
      <c r="C116" t="s">
        <v>455</v>
      </c>
      <c r="D116" t="s">
        <v>393</v>
      </c>
      <c r="E116" t="s">
        <v>433</v>
      </c>
      <c r="F116" t="s">
        <v>15142</v>
      </c>
      <c r="G116">
        <v>0</v>
      </c>
    </row>
    <row r="117" spans="1:7" x14ac:dyDescent="0.3">
      <c r="A117" t="s">
        <v>15142</v>
      </c>
      <c r="B117" t="s">
        <v>15143</v>
      </c>
      <c r="C117" t="s">
        <v>455</v>
      </c>
      <c r="D117" t="s">
        <v>393</v>
      </c>
      <c r="E117" t="s">
        <v>433</v>
      </c>
      <c r="F117" t="s">
        <v>15278</v>
      </c>
      <c r="G117">
        <v>0</v>
      </c>
    </row>
    <row r="118" spans="1:7" x14ac:dyDescent="0.3">
      <c r="A118" t="s">
        <v>15142</v>
      </c>
      <c r="B118" t="s">
        <v>15143</v>
      </c>
      <c r="C118" t="s">
        <v>455</v>
      </c>
      <c r="D118" t="s">
        <v>393</v>
      </c>
      <c r="E118" t="s">
        <v>434</v>
      </c>
      <c r="F118" t="s">
        <v>15225</v>
      </c>
      <c r="G118">
        <v>0</v>
      </c>
    </row>
    <row r="119" spans="1:7" x14ac:dyDescent="0.3">
      <c r="A119" t="s">
        <v>15142</v>
      </c>
      <c r="B119" t="s">
        <v>15143</v>
      </c>
      <c r="C119" t="s">
        <v>455</v>
      </c>
      <c r="D119" t="s">
        <v>393</v>
      </c>
      <c r="E119" t="s">
        <v>434</v>
      </c>
      <c r="F119" t="s">
        <v>15142</v>
      </c>
      <c r="G119">
        <v>0</v>
      </c>
    </row>
    <row r="120" spans="1:7" x14ac:dyDescent="0.3">
      <c r="A120" t="s">
        <v>15142</v>
      </c>
      <c r="B120" t="s">
        <v>15143</v>
      </c>
      <c r="C120" t="s">
        <v>455</v>
      </c>
      <c r="D120" t="s">
        <v>393</v>
      </c>
      <c r="E120" t="s">
        <v>434</v>
      </c>
      <c r="F120" t="s">
        <v>15181</v>
      </c>
      <c r="G120">
        <v>0</v>
      </c>
    </row>
    <row r="121" spans="1:7" x14ac:dyDescent="0.3">
      <c r="A121" t="s">
        <v>15142</v>
      </c>
      <c r="B121" t="s">
        <v>15143</v>
      </c>
      <c r="C121" t="s">
        <v>455</v>
      </c>
      <c r="D121" t="s">
        <v>393</v>
      </c>
      <c r="E121" t="s">
        <v>434</v>
      </c>
      <c r="F121" t="s">
        <v>15278</v>
      </c>
      <c r="G121">
        <v>0</v>
      </c>
    </row>
    <row r="122" spans="1:7" x14ac:dyDescent="0.3">
      <c r="A122" t="s">
        <v>15142</v>
      </c>
      <c r="B122" t="s">
        <v>15143</v>
      </c>
      <c r="C122" t="s">
        <v>455</v>
      </c>
      <c r="D122" t="s">
        <v>393</v>
      </c>
      <c r="E122" t="s">
        <v>432</v>
      </c>
      <c r="F122" t="s">
        <v>15142</v>
      </c>
      <c r="G122">
        <v>0</v>
      </c>
    </row>
    <row r="123" spans="1:7" x14ac:dyDescent="0.3">
      <c r="A123" t="s">
        <v>15142</v>
      </c>
      <c r="B123" t="s">
        <v>15143</v>
      </c>
      <c r="C123" t="s">
        <v>455</v>
      </c>
      <c r="D123" t="s">
        <v>393</v>
      </c>
      <c r="E123" t="s">
        <v>432</v>
      </c>
      <c r="F123" t="s">
        <v>15278</v>
      </c>
      <c r="G123">
        <v>0</v>
      </c>
    </row>
    <row r="124" spans="1:7" x14ac:dyDescent="0.3">
      <c r="A124" t="s">
        <v>15142</v>
      </c>
      <c r="B124" t="s">
        <v>15143</v>
      </c>
      <c r="C124" t="s">
        <v>455</v>
      </c>
      <c r="D124" t="s">
        <v>393</v>
      </c>
      <c r="E124" t="s">
        <v>435</v>
      </c>
      <c r="F124" t="s">
        <v>15225</v>
      </c>
      <c r="G124">
        <v>0</v>
      </c>
    </row>
    <row r="125" spans="1:7" x14ac:dyDescent="0.3">
      <c r="A125" t="s">
        <v>15142</v>
      </c>
      <c r="B125" t="s">
        <v>15143</v>
      </c>
      <c r="C125" t="s">
        <v>455</v>
      </c>
      <c r="D125" t="s">
        <v>393</v>
      </c>
      <c r="E125" t="s">
        <v>435</v>
      </c>
      <c r="F125" t="s">
        <v>15142</v>
      </c>
      <c r="G125">
        <v>0</v>
      </c>
    </row>
    <row r="126" spans="1:7" x14ac:dyDescent="0.3">
      <c r="A126" t="s">
        <v>15142</v>
      </c>
      <c r="B126" t="s">
        <v>15143</v>
      </c>
      <c r="C126" t="s">
        <v>455</v>
      </c>
      <c r="D126" t="s">
        <v>393</v>
      </c>
      <c r="E126" t="s">
        <v>435</v>
      </c>
      <c r="F126" t="s">
        <v>15181</v>
      </c>
      <c r="G126">
        <v>0</v>
      </c>
    </row>
    <row r="127" spans="1:7" x14ac:dyDescent="0.3">
      <c r="A127" t="s">
        <v>15142</v>
      </c>
      <c r="B127" t="s">
        <v>15143</v>
      </c>
      <c r="C127" t="s">
        <v>455</v>
      </c>
      <c r="D127" t="s">
        <v>393</v>
      </c>
      <c r="E127" t="s">
        <v>435</v>
      </c>
      <c r="F127" t="s">
        <v>15278</v>
      </c>
      <c r="G127">
        <v>0</v>
      </c>
    </row>
    <row r="128" spans="1:7" x14ac:dyDescent="0.3">
      <c r="A128" t="s">
        <v>15142</v>
      </c>
      <c r="B128" t="s">
        <v>15143</v>
      </c>
      <c r="C128" t="s">
        <v>455</v>
      </c>
      <c r="D128" t="s">
        <v>393</v>
      </c>
      <c r="E128" t="s">
        <v>441</v>
      </c>
      <c r="F128" t="s">
        <v>15225</v>
      </c>
      <c r="G128">
        <v>0</v>
      </c>
    </row>
    <row r="129" spans="1:7" x14ac:dyDescent="0.3">
      <c r="A129" t="s">
        <v>15142</v>
      </c>
      <c r="B129" t="s">
        <v>15143</v>
      </c>
      <c r="C129" t="s">
        <v>455</v>
      </c>
      <c r="D129" t="s">
        <v>393</v>
      </c>
      <c r="E129" t="s">
        <v>441</v>
      </c>
      <c r="F129" t="s">
        <v>15142</v>
      </c>
      <c r="G129">
        <v>0</v>
      </c>
    </row>
    <row r="130" spans="1:7" x14ac:dyDescent="0.3">
      <c r="A130" t="s">
        <v>15142</v>
      </c>
      <c r="B130" t="s">
        <v>15143</v>
      </c>
      <c r="C130" t="s">
        <v>455</v>
      </c>
      <c r="D130" t="s">
        <v>393</v>
      </c>
      <c r="E130" t="s">
        <v>436</v>
      </c>
      <c r="F130" t="s">
        <v>15225</v>
      </c>
      <c r="G130">
        <v>0</v>
      </c>
    </row>
    <row r="131" spans="1:7" x14ac:dyDescent="0.3">
      <c r="A131" t="s">
        <v>15142</v>
      </c>
      <c r="B131" t="s">
        <v>15143</v>
      </c>
      <c r="C131" t="s">
        <v>455</v>
      </c>
      <c r="D131" t="s">
        <v>393</v>
      </c>
      <c r="E131" t="s">
        <v>438</v>
      </c>
      <c r="F131" t="s">
        <v>15225</v>
      </c>
      <c r="G131">
        <v>0</v>
      </c>
    </row>
    <row r="132" spans="1:7" x14ac:dyDescent="0.3">
      <c r="A132" t="s">
        <v>15142</v>
      </c>
      <c r="B132" t="s">
        <v>15143</v>
      </c>
      <c r="C132" t="s">
        <v>455</v>
      </c>
      <c r="D132" t="s">
        <v>393</v>
      </c>
      <c r="E132" t="s">
        <v>440</v>
      </c>
      <c r="F132" t="s">
        <v>15181</v>
      </c>
      <c r="G132">
        <v>0</v>
      </c>
    </row>
    <row r="133" spans="1:7" x14ac:dyDescent="0.3">
      <c r="A133" t="s">
        <v>15142</v>
      </c>
      <c r="B133" t="s">
        <v>15143</v>
      </c>
      <c r="C133" t="s">
        <v>455</v>
      </c>
      <c r="D133" t="s">
        <v>393</v>
      </c>
      <c r="E133" t="s">
        <v>417</v>
      </c>
      <c r="F133" t="s">
        <v>15181</v>
      </c>
      <c r="G133">
        <v>0</v>
      </c>
    </row>
    <row r="134" spans="1:7" x14ac:dyDescent="0.3">
      <c r="A134" t="s">
        <v>15142</v>
      </c>
      <c r="B134" t="s">
        <v>15143</v>
      </c>
      <c r="C134" t="s">
        <v>455</v>
      </c>
      <c r="D134" t="s">
        <v>393</v>
      </c>
      <c r="E134" t="s">
        <v>417</v>
      </c>
      <c r="F134" t="s">
        <v>15278</v>
      </c>
      <c r="G134">
        <v>0</v>
      </c>
    </row>
    <row r="135" spans="1:7" x14ac:dyDescent="0.3">
      <c r="A135" t="s">
        <v>15142</v>
      </c>
      <c r="B135" t="s">
        <v>15143</v>
      </c>
      <c r="C135" t="s">
        <v>455</v>
      </c>
      <c r="D135" t="s">
        <v>393</v>
      </c>
      <c r="E135" t="s">
        <v>412</v>
      </c>
      <c r="F135" t="s">
        <v>15181</v>
      </c>
      <c r="G135">
        <v>0</v>
      </c>
    </row>
    <row r="136" spans="1:7" x14ac:dyDescent="0.3">
      <c r="A136" t="s">
        <v>15142</v>
      </c>
      <c r="B136" t="s">
        <v>15143</v>
      </c>
      <c r="C136" t="s">
        <v>455</v>
      </c>
      <c r="D136" t="s">
        <v>393</v>
      </c>
      <c r="E136" t="s">
        <v>412</v>
      </c>
      <c r="F136" t="s">
        <v>15278</v>
      </c>
      <c r="G136">
        <v>0</v>
      </c>
    </row>
    <row r="137" spans="1:7" x14ac:dyDescent="0.3">
      <c r="A137" t="s">
        <v>15142</v>
      </c>
      <c r="B137" t="s">
        <v>15143</v>
      </c>
      <c r="C137" t="s">
        <v>455</v>
      </c>
      <c r="D137" t="s">
        <v>393</v>
      </c>
      <c r="E137" t="s">
        <v>442</v>
      </c>
      <c r="F137" t="s">
        <v>15142</v>
      </c>
      <c r="G137">
        <v>0</v>
      </c>
    </row>
    <row r="138" spans="1:7" x14ac:dyDescent="0.3">
      <c r="A138" t="s">
        <v>15142</v>
      </c>
      <c r="B138" t="s">
        <v>15143</v>
      </c>
      <c r="C138" t="s">
        <v>455</v>
      </c>
      <c r="D138" t="s">
        <v>393</v>
      </c>
      <c r="E138" t="s">
        <v>447</v>
      </c>
      <c r="F138" t="s">
        <v>15225</v>
      </c>
      <c r="G138">
        <v>0</v>
      </c>
    </row>
    <row r="139" spans="1:7" x14ac:dyDescent="0.3">
      <c r="A139" t="s">
        <v>15142</v>
      </c>
      <c r="B139" t="s">
        <v>15143</v>
      </c>
      <c r="C139" t="s">
        <v>455</v>
      </c>
      <c r="D139" t="s">
        <v>393</v>
      </c>
      <c r="E139" t="s">
        <v>447</v>
      </c>
      <c r="F139" t="s">
        <v>15278</v>
      </c>
      <c r="G139">
        <v>0</v>
      </c>
    </row>
    <row r="140" spans="1:7" x14ac:dyDescent="0.3">
      <c r="A140" t="s">
        <v>15142</v>
      </c>
      <c r="B140" t="s">
        <v>15143</v>
      </c>
      <c r="C140" t="s">
        <v>455</v>
      </c>
      <c r="D140" t="s">
        <v>393</v>
      </c>
      <c r="E140" t="s">
        <v>405</v>
      </c>
      <c r="F140" t="s">
        <v>15225</v>
      </c>
      <c r="G140">
        <v>0</v>
      </c>
    </row>
    <row r="141" spans="1:7" x14ac:dyDescent="0.3">
      <c r="A141" t="s">
        <v>15142</v>
      </c>
      <c r="B141" t="s">
        <v>15143</v>
      </c>
      <c r="C141" t="s">
        <v>455</v>
      </c>
      <c r="D141" t="s">
        <v>393</v>
      </c>
      <c r="E141" t="s">
        <v>405</v>
      </c>
      <c r="F141" t="s">
        <v>15181</v>
      </c>
      <c r="G141">
        <v>0</v>
      </c>
    </row>
    <row r="142" spans="1:7" x14ac:dyDescent="0.3">
      <c r="A142" t="s">
        <v>15142</v>
      </c>
      <c r="B142" t="s">
        <v>15143</v>
      </c>
      <c r="C142" t="s">
        <v>455</v>
      </c>
      <c r="D142" t="s">
        <v>393</v>
      </c>
      <c r="E142" t="s">
        <v>405</v>
      </c>
      <c r="F142" t="s">
        <v>15278</v>
      </c>
      <c r="G142">
        <v>0</v>
      </c>
    </row>
    <row r="143" spans="1:7" x14ac:dyDescent="0.3">
      <c r="A143" t="s">
        <v>15142</v>
      </c>
      <c r="B143" t="s">
        <v>15143</v>
      </c>
      <c r="C143" t="s">
        <v>455</v>
      </c>
      <c r="D143" t="s">
        <v>393</v>
      </c>
      <c r="E143" t="s">
        <v>448</v>
      </c>
      <c r="F143" t="s">
        <v>15142</v>
      </c>
      <c r="G143">
        <v>0</v>
      </c>
    </row>
    <row r="144" spans="1:7" x14ac:dyDescent="0.3">
      <c r="A144" t="s">
        <v>15142</v>
      </c>
      <c r="B144" t="s">
        <v>15143</v>
      </c>
      <c r="C144" t="s">
        <v>455</v>
      </c>
      <c r="D144" t="s">
        <v>393</v>
      </c>
      <c r="E144" t="s">
        <v>448</v>
      </c>
      <c r="F144" t="s">
        <v>15278</v>
      </c>
      <c r="G144">
        <v>0</v>
      </c>
    </row>
    <row r="145" spans="1:7" x14ac:dyDescent="0.3">
      <c r="A145" t="s">
        <v>15142</v>
      </c>
      <c r="B145" t="s">
        <v>15143</v>
      </c>
      <c r="C145" t="s">
        <v>455</v>
      </c>
      <c r="D145" t="s">
        <v>393</v>
      </c>
      <c r="E145" t="s">
        <v>450</v>
      </c>
      <c r="F145" t="s">
        <v>15225</v>
      </c>
      <c r="G145">
        <v>0</v>
      </c>
    </row>
    <row r="146" spans="1:7" x14ac:dyDescent="0.3">
      <c r="A146" t="s">
        <v>15142</v>
      </c>
      <c r="B146" t="s">
        <v>15143</v>
      </c>
      <c r="C146" t="s">
        <v>455</v>
      </c>
      <c r="D146" t="s">
        <v>393</v>
      </c>
      <c r="E146" t="s">
        <v>450</v>
      </c>
      <c r="F146" t="s">
        <v>15142</v>
      </c>
      <c r="G146">
        <v>0</v>
      </c>
    </row>
    <row r="147" spans="1:7" x14ac:dyDescent="0.3">
      <c r="A147" t="s">
        <v>15142</v>
      </c>
      <c r="B147" t="s">
        <v>15143</v>
      </c>
      <c r="C147" t="s">
        <v>455</v>
      </c>
      <c r="D147" t="s">
        <v>393</v>
      </c>
      <c r="E147" t="s">
        <v>449</v>
      </c>
      <c r="F147" t="s">
        <v>15225</v>
      </c>
      <c r="G147">
        <v>0</v>
      </c>
    </row>
    <row r="148" spans="1:7" x14ac:dyDescent="0.3">
      <c r="A148" t="s">
        <v>15142</v>
      </c>
      <c r="B148" t="s">
        <v>15143</v>
      </c>
      <c r="C148" t="s">
        <v>455</v>
      </c>
      <c r="D148" t="s">
        <v>393</v>
      </c>
      <c r="E148" t="s">
        <v>449</v>
      </c>
      <c r="F148" t="s">
        <v>15181</v>
      </c>
      <c r="G148">
        <v>0</v>
      </c>
    </row>
    <row r="149" spans="1:7" x14ac:dyDescent="0.3">
      <c r="A149" t="s">
        <v>15142</v>
      </c>
      <c r="B149" t="s">
        <v>15143</v>
      </c>
      <c r="C149" t="s">
        <v>455</v>
      </c>
      <c r="D149" t="s">
        <v>393</v>
      </c>
      <c r="E149" t="s">
        <v>449</v>
      </c>
      <c r="F149" t="s">
        <v>15278</v>
      </c>
      <c r="G149">
        <v>0</v>
      </c>
    </row>
    <row r="150" spans="1:7" x14ac:dyDescent="0.3">
      <c r="A150" t="s">
        <v>15142</v>
      </c>
      <c r="B150" t="s">
        <v>15143</v>
      </c>
      <c r="C150" t="s">
        <v>455</v>
      </c>
      <c r="D150" t="s">
        <v>393</v>
      </c>
      <c r="E150" t="s">
        <v>451</v>
      </c>
      <c r="F150" t="s">
        <v>15142</v>
      </c>
      <c r="G150">
        <v>0</v>
      </c>
    </row>
    <row r="151" spans="1:7" x14ac:dyDescent="0.3">
      <c r="A151" t="s">
        <v>15142</v>
      </c>
      <c r="B151" t="s">
        <v>15143</v>
      </c>
      <c r="C151" t="s">
        <v>455</v>
      </c>
      <c r="D151" t="s">
        <v>393</v>
      </c>
      <c r="E151" t="s">
        <v>451</v>
      </c>
      <c r="F151" t="s">
        <v>15278</v>
      </c>
      <c r="G151">
        <v>0</v>
      </c>
    </row>
    <row r="152" spans="1:7" x14ac:dyDescent="0.3">
      <c r="A152" t="s">
        <v>15142</v>
      </c>
      <c r="B152" t="s">
        <v>15143</v>
      </c>
      <c r="C152" t="s">
        <v>455</v>
      </c>
      <c r="D152" t="s">
        <v>393</v>
      </c>
      <c r="E152" t="s">
        <v>453</v>
      </c>
      <c r="F152" t="s">
        <v>15142</v>
      </c>
      <c r="G152">
        <v>0</v>
      </c>
    </row>
    <row r="153" spans="1:7" x14ac:dyDescent="0.3">
      <c r="A153" t="s">
        <v>15142</v>
      </c>
      <c r="B153" t="s">
        <v>15143</v>
      </c>
      <c r="C153" t="s">
        <v>455</v>
      </c>
      <c r="D153" t="s">
        <v>393</v>
      </c>
      <c r="E153" t="s">
        <v>453</v>
      </c>
      <c r="F153" t="s">
        <v>15181</v>
      </c>
      <c r="G153">
        <v>0</v>
      </c>
    </row>
    <row r="154" spans="1:7" x14ac:dyDescent="0.3">
      <c r="A154" t="s">
        <v>15142</v>
      </c>
      <c r="B154" t="s">
        <v>15143</v>
      </c>
      <c r="C154" t="s">
        <v>455</v>
      </c>
      <c r="D154" t="s">
        <v>393</v>
      </c>
      <c r="E154" t="s">
        <v>454</v>
      </c>
      <c r="F154" t="s">
        <v>15225</v>
      </c>
      <c r="G154">
        <v>0</v>
      </c>
    </row>
    <row r="155" spans="1:7" x14ac:dyDescent="0.3">
      <c r="A155" t="s">
        <v>15142</v>
      </c>
      <c r="B155" t="s">
        <v>15143</v>
      </c>
      <c r="C155" t="s">
        <v>455</v>
      </c>
      <c r="D155" t="s">
        <v>393</v>
      </c>
      <c r="E155" t="s">
        <v>454</v>
      </c>
      <c r="F155" t="s">
        <v>15181</v>
      </c>
      <c r="G155">
        <v>0</v>
      </c>
    </row>
    <row r="156" spans="1:7" x14ac:dyDescent="0.3">
      <c r="A156" t="s">
        <v>15142</v>
      </c>
      <c r="B156" t="s">
        <v>15143</v>
      </c>
      <c r="C156" t="s">
        <v>455</v>
      </c>
      <c r="D156" t="s">
        <v>393</v>
      </c>
      <c r="E156" t="s">
        <v>454</v>
      </c>
      <c r="F156" t="s">
        <v>15278</v>
      </c>
      <c r="G156">
        <v>0</v>
      </c>
    </row>
    <row r="157" spans="1:7" x14ac:dyDescent="0.3">
      <c r="A157" t="s">
        <v>15142</v>
      </c>
      <c r="B157" t="s">
        <v>15143</v>
      </c>
      <c r="C157" t="s">
        <v>455</v>
      </c>
      <c r="D157" t="s">
        <v>393</v>
      </c>
      <c r="E157" t="s">
        <v>419</v>
      </c>
      <c r="F157" t="s">
        <v>15278</v>
      </c>
      <c r="G157">
        <v>0</v>
      </c>
    </row>
    <row r="158" spans="1:7" x14ac:dyDescent="0.3">
      <c r="A158" t="s">
        <v>15142</v>
      </c>
      <c r="B158" t="s">
        <v>15143</v>
      </c>
      <c r="C158" t="s">
        <v>455</v>
      </c>
      <c r="D158" t="s">
        <v>393</v>
      </c>
      <c r="E158" t="s">
        <v>439</v>
      </c>
      <c r="F158" t="s">
        <v>15225</v>
      </c>
      <c r="G158">
        <v>0</v>
      </c>
    </row>
    <row r="159" spans="1:7" x14ac:dyDescent="0.3">
      <c r="A159" t="s">
        <v>15142</v>
      </c>
      <c r="B159" t="s">
        <v>15143</v>
      </c>
      <c r="C159" t="s">
        <v>455</v>
      </c>
      <c r="D159" t="s">
        <v>393</v>
      </c>
      <c r="E159" t="s">
        <v>439</v>
      </c>
      <c r="F159" t="s">
        <v>15142</v>
      </c>
      <c r="G159">
        <v>0</v>
      </c>
    </row>
    <row r="160" spans="1:7" x14ac:dyDescent="0.3">
      <c r="A160" t="s">
        <v>15142</v>
      </c>
      <c r="B160" t="s">
        <v>15143</v>
      </c>
      <c r="C160" t="s">
        <v>455</v>
      </c>
      <c r="D160" t="s">
        <v>393</v>
      </c>
      <c r="E160" t="s">
        <v>439</v>
      </c>
      <c r="F160" t="s">
        <v>15278</v>
      </c>
      <c r="G160">
        <v>0</v>
      </c>
    </row>
    <row r="161" spans="1:7" x14ac:dyDescent="0.3">
      <c r="A161" t="s">
        <v>15142</v>
      </c>
      <c r="B161" t="s">
        <v>15143</v>
      </c>
      <c r="C161" t="s">
        <v>455</v>
      </c>
      <c r="D161" t="s">
        <v>15142</v>
      </c>
      <c r="E161" t="s">
        <v>14</v>
      </c>
      <c r="F161" t="s">
        <v>15176</v>
      </c>
      <c r="G161">
        <v>0</v>
      </c>
    </row>
    <row r="162" spans="1:7" x14ac:dyDescent="0.3">
      <c r="A162" t="s">
        <v>15142</v>
      </c>
      <c r="B162" t="s">
        <v>15143</v>
      </c>
      <c r="C162" t="s">
        <v>455</v>
      </c>
      <c r="D162" t="s">
        <v>15142</v>
      </c>
      <c r="E162" t="s">
        <v>14</v>
      </c>
      <c r="F162" t="s">
        <v>15181</v>
      </c>
      <c r="G162">
        <v>0</v>
      </c>
    </row>
    <row r="163" spans="1:7" x14ac:dyDescent="0.3">
      <c r="A163" t="s">
        <v>15142</v>
      </c>
      <c r="B163" t="s">
        <v>15143</v>
      </c>
      <c r="C163" t="s">
        <v>455</v>
      </c>
      <c r="D163" t="s">
        <v>15142</v>
      </c>
      <c r="E163" t="s">
        <v>14</v>
      </c>
      <c r="F163" t="s">
        <v>15391</v>
      </c>
      <c r="G163">
        <v>0</v>
      </c>
    </row>
    <row r="164" spans="1:7" x14ac:dyDescent="0.3">
      <c r="A164" t="s">
        <v>15142</v>
      </c>
      <c r="B164" t="s">
        <v>15143</v>
      </c>
      <c r="C164" t="s">
        <v>455</v>
      </c>
      <c r="D164" t="s">
        <v>15142</v>
      </c>
      <c r="E164" t="s">
        <v>14</v>
      </c>
      <c r="F164" t="s">
        <v>15421</v>
      </c>
      <c r="G164">
        <v>0</v>
      </c>
    </row>
    <row r="165" spans="1:7" x14ac:dyDescent="0.3">
      <c r="A165" t="s">
        <v>15142</v>
      </c>
      <c r="B165" t="s">
        <v>15143</v>
      </c>
      <c r="C165" t="s">
        <v>455</v>
      </c>
      <c r="D165" t="s">
        <v>15142</v>
      </c>
      <c r="E165" t="s">
        <v>14</v>
      </c>
      <c r="F165" t="s">
        <v>16017</v>
      </c>
      <c r="G165">
        <v>0</v>
      </c>
    </row>
    <row r="166" spans="1:7" x14ac:dyDescent="0.3">
      <c r="A166" t="s">
        <v>15142</v>
      </c>
      <c r="B166" t="s">
        <v>15143</v>
      </c>
      <c r="C166" t="s">
        <v>455</v>
      </c>
      <c r="D166" t="s">
        <v>15142</v>
      </c>
      <c r="E166" t="s">
        <v>14</v>
      </c>
      <c r="F166" t="s">
        <v>16161</v>
      </c>
      <c r="G166">
        <v>0</v>
      </c>
    </row>
    <row r="167" spans="1:7" x14ac:dyDescent="0.3">
      <c r="A167" t="s">
        <v>15142</v>
      </c>
      <c r="B167" t="s">
        <v>15143</v>
      </c>
      <c r="C167" t="s">
        <v>455</v>
      </c>
      <c r="D167" t="s">
        <v>15142</v>
      </c>
      <c r="E167" t="s">
        <v>400</v>
      </c>
      <c r="F167" t="s">
        <v>15181</v>
      </c>
      <c r="G167">
        <v>0</v>
      </c>
    </row>
    <row r="168" spans="1:7" x14ac:dyDescent="0.3">
      <c r="A168" t="s">
        <v>15142</v>
      </c>
      <c r="B168" t="s">
        <v>15143</v>
      </c>
      <c r="C168" t="s">
        <v>455</v>
      </c>
      <c r="D168" t="s">
        <v>15142</v>
      </c>
      <c r="E168" t="s">
        <v>401</v>
      </c>
      <c r="F168" t="s">
        <v>15181</v>
      </c>
      <c r="G168">
        <v>0</v>
      </c>
    </row>
    <row r="169" spans="1:7" x14ac:dyDescent="0.3">
      <c r="A169" t="s">
        <v>15142</v>
      </c>
      <c r="B169" t="s">
        <v>15143</v>
      </c>
      <c r="C169" t="s">
        <v>455</v>
      </c>
      <c r="D169" t="s">
        <v>15142</v>
      </c>
      <c r="E169" t="s">
        <v>403</v>
      </c>
      <c r="F169" t="s">
        <v>15225</v>
      </c>
      <c r="G169">
        <v>0</v>
      </c>
    </row>
    <row r="170" spans="1:7" x14ac:dyDescent="0.3">
      <c r="A170" t="s">
        <v>15142</v>
      </c>
      <c r="B170" t="s">
        <v>15143</v>
      </c>
      <c r="C170" t="s">
        <v>455</v>
      </c>
      <c r="D170" t="s">
        <v>15142</v>
      </c>
      <c r="E170" t="s">
        <v>426</v>
      </c>
      <c r="F170" t="s">
        <v>15225</v>
      </c>
      <c r="G170">
        <v>0</v>
      </c>
    </row>
    <row r="171" spans="1:7" x14ac:dyDescent="0.3">
      <c r="A171" t="s">
        <v>15142</v>
      </c>
      <c r="B171" t="s">
        <v>15143</v>
      </c>
      <c r="C171" t="s">
        <v>455</v>
      </c>
      <c r="D171" t="s">
        <v>15142</v>
      </c>
      <c r="E171" t="s">
        <v>452</v>
      </c>
      <c r="F171" t="s">
        <v>15225</v>
      </c>
      <c r="G171">
        <v>0</v>
      </c>
    </row>
    <row r="172" spans="1:7" x14ac:dyDescent="0.3">
      <c r="A172" t="s">
        <v>15142</v>
      </c>
      <c r="B172" t="s">
        <v>15143</v>
      </c>
      <c r="C172" t="s">
        <v>455</v>
      </c>
      <c r="D172" t="s">
        <v>15142</v>
      </c>
      <c r="E172" t="s">
        <v>416</v>
      </c>
      <c r="F172" t="s">
        <v>15225</v>
      </c>
      <c r="G172">
        <v>0</v>
      </c>
    </row>
    <row r="173" spans="1:7" x14ac:dyDescent="0.3">
      <c r="A173" t="s">
        <v>15142</v>
      </c>
      <c r="B173" t="s">
        <v>15143</v>
      </c>
      <c r="C173" t="s">
        <v>455</v>
      </c>
      <c r="D173" t="s">
        <v>15142</v>
      </c>
      <c r="E173" t="s">
        <v>424</v>
      </c>
      <c r="F173" t="s">
        <v>15225</v>
      </c>
      <c r="G173">
        <v>0</v>
      </c>
    </row>
    <row r="174" spans="1:7" x14ac:dyDescent="0.3">
      <c r="A174" t="s">
        <v>15142</v>
      </c>
      <c r="B174" t="s">
        <v>15143</v>
      </c>
      <c r="C174" t="s">
        <v>455</v>
      </c>
      <c r="D174" t="s">
        <v>15142</v>
      </c>
      <c r="E174" t="s">
        <v>424</v>
      </c>
      <c r="F174" t="s">
        <v>15181</v>
      </c>
      <c r="G174">
        <v>0</v>
      </c>
    </row>
    <row r="175" spans="1:7" x14ac:dyDescent="0.3">
      <c r="A175" t="s">
        <v>15142</v>
      </c>
      <c r="B175" t="s">
        <v>15143</v>
      </c>
      <c r="C175" t="s">
        <v>455</v>
      </c>
      <c r="D175" t="s">
        <v>15142</v>
      </c>
      <c r="E175" t="s">
        <v>425</v>
      </c>
      <c r="F175" t="s">
        <v>15225</v>
      </c>
      <c r="G175">
        <v>0</v>
      </c>
    </row>
    <row r="176" spans="1:7" x14ac:dyDescent="0.3">
      <c r="A176" t="s">
        <v>15142</v>
      </c>
      <c r="B176" t="s">
        <v>15143</v>
      </c>
      <c r="C176" t="s">
        <v>455</v>
      </c>
      <c r="D176" t="s">
        <v>15142</v>
      </c>
      <c r="E176" t="s">
        <v>394</v>
      </c>
      <c r="F176" t="s">
        <v>15181</v>
      </c>
      <c r="G176">
        <v>0</v>
      </c>
    </row>
    <row r="177" spans="1:7" x14ac:dyDescent="0.3">
      <c r="A177" t="s">
        <v>15142</v>
      </c>
      <c r="B177" t="s">
        <v>15143</v>
      </c>
      <c r="C177" t="s">
        <v>455</v>
      </c>
      <c r="D177" t="s">
        <v>15142</v>
      </c>
      <c r="E177" t="s">
        <v>433</v>
      </c>
      <c r="F177" t="s">
        <v>15225</v>
      </c>
      <c r="G177">
        <v>0</v>
      </c>
    </row>
    <row r="178" spans="1:7" x14ac:dyDescent="0.3">
      <c r="A178" t="s">
        <v>15142</v>
      </c>
      <c r="B178" t="s">
        <v>15143</v>
      </c>
      <c r="C178" t="s">
        <v>455</v>
      </c>
      <c r="D178" t="s">
        <v>15142</v>
      </c>
      <c r="E178" t="s">
        <v>434</v>
      </c>
      <c r="F178" t="s">
        <v>15225</v>
      </c>
      <c r="G178">
        <v>0</v>
      </c>
    </row>
    <row r="179" spans="1:7" x14ac:dyDescent="0.3">
      <c r="A179" t="s">
        <v>15142</v>
      </c>
      <c r="B179" t="s">
        <v>15143</v>
      </c>
      <c r="C179" t="s">
        <v>455</v>
      </c>
      <c r="D179" t="s">
        <v>15142</v>
      </c>
      <c r="E179" t="s">
        <v>417</v>
      </c>
      <c r="F179" t="s">
        <v>15181</v>
      </c>
      <c r="G179">
        <v>0</v>
      </c>
    </row>
    <row r="180" spans="1:7" x14ac:dyDescent="0.3">
      <c r="A180" t="s">
        <v>15142</v>
      </c>
      <c r="B180" t="s">
        <v>15143</v>
      </c>
      <c r="C180" t="s">
        <v>455</v>
      </c>
      <c r="D180" t="s">
        <v>15142</v>
      </c>
      <c r="E180" t="s">
        <v>442</v>
      </c>
      <c r="F180" t="s">
        <v>15225</v>
      </c>
      <c r="G180">
        <v>0</v>
      </c>
    </row>
    <row r="181" spans="1:7" x14ac:dyDescent="0.3">
      <c r="A181" t="s">
        <v>15142</v>
      </c>
      <c r="B181" t="s">
        <v>15143</v>
      </c>
      <c r="C181" t="s">
        <v>455</v>
      </c>
      <c r="D181" t="s">
        <v>15142</v>
      </c>
      <c r="E181" t="s">
        <v>443</v>
      </c>
      <c r="F181" t="s">
        <v>15225</v>
      </c>
      <c r="G181">
        <v>0</v>
      </c>
    </row>
    <row r="182" spans="1:7" x14ac:dyDescent="0.3">
      <c r="A182" t="s">
        <v>15142</v>
      </c>
      <c r="B182" t="s">
        <v>15143</v>
      </c>
      <c r="C182" t="s">
        <v>455</v>
      </c>
      <c r="D182" t="s">
        <v>15142</v>
      </c>
      <c r="E182" t="s">
        <v>443</v>
      </c>
      <c r="F182" t="s">
        <v>15181</v>
      </c>
      <c r="G182">
        <v>0</v>
      </c>
    </row>
    <row r="183" spans="1:7" x14ac:dyDescent="0.3">
      <c r="A183" t="s">
        <v>15142</v>
      </c>
      <c r="B183" t="s">
        <v>15143</v>
      </c>
      <c r="C183" t="s">
        <v>455</v>
      </c>
      <c r="D183" t="s">
        <v>15142</v>
      </c>
      <c r="E183" t="s">
        <v>445</v>
      </c>
      <c r="F183" t="s">
        <v>15225</v>
      </c>
      <c r="G183">
        <v>0</v>
      </c>
    </row>
    <row r="184" spans="1:7" x14ac:dyDescent="0.3">
      <c r="A184" t="s">
        <v>15142</v>
      </c>
      <c r="B184" t="s">
        <v>15143</v>
      </c>
      <c r="C184" t="s">
        <v>455</v>
      </c>
      <c r="D184" t="s">
        <v>15142</v>
      </c>
      <c r="E184" t="s">
        <v>454</v>
      </c>
      <c r="F184" t="s">
        <v>15181</v>
      </c>
      <c r="G184">
        <v>0</v>
      </c>
    </row>
    <row r="185" spans="1:7" x14ac:dyDescent="0.3">
      <c r="A185" t="s">
        <v>15142</v>
      </c>
      <c r="B185" t="s">
        <v>15143</v>
      </c>
      <c r="C185" t="s">
        <v>455</v>
      </c>
      <c r="D185" t="s">
        <v>15142</v>
      </c>
      <c r="E185" t="s">
        <v>439</v>
      </c>
      <c r="F185" t="s">
        <v>15181</v>
      </c>
      <c r="G185">
        <v>0</v>
      </c>
    </row>
    <row r="186" spans="1:7" x14ac:dyDescent="0.3">
      <c r="A186" t="s">
        <v>15142</v>
      </c>
      <c r="B186" t="s">
        <v>15143</v>
      </c>
      <c r="C186" t="s">
        <v>457</v>
      </c>
      <c r="D186" t="s">
        <v>393</v>
      </c>
      <c r="E186" t="s">
        <v>365</v>
      </c>
      <c r="F186" t="s">
        <v>16367</v>
      </c>
      <c r="G186" t="s">
        <v>1124</v>
      </c>
    </row>
    <row r="187" spans="1:7" x14ac:dyDescent="0.3">
      <c r="A187" t="s">
        <v>15142</v>
      </c>
      <c r="B187" t="s">
        <v>15143</v>
      </c>
      <c r="C187" t="s">
        <v>457</v>
      </c>
      <c r="D187" t="s">
        <v>393</v>
      </c>
      <c r="E187" t="s">
        <v>378</v>
      </c>
      <c r="F187" t="s">
        <v>15225</v>
      </c>
      <c r="G187" t="s">
        <v>2442</v>
      </c>
    </row>
    <row r="188" spans="1:7" x14ac:dyDescent="0.3">
      <c r="A188" t="s">
        <v>15142</v>
      </c>
      <c r="B188" t="s">
        <v>15143</v>
      </c>
      <c r="C188" t="s">
        <v>457</v>
      </c>
      <c r="D188" t="s">
        <v>393</v>
      </c>
      <c r="E188" t="s">
        <v>378</v>
      </c>
      <c r="F188" t="s">
        <v>15181</v>
      </c>
      <c r="G188" t="s">
        <v>2442</v>
      </c>
    </row>
    <row r="189" spans="1:7" x14ac:dyDescent="0.3">
      <c r="A189" t="s">
        <v>15142</v>
      </c>
      <c r="B189" t="s">
        <v>15143</v>
      </c>
      <c r="C189" t="s">
        <v>457</v>
      </c>
      <c r="D189" t="s">
        <v>393</v>
      </c>
      <c r="E189" t="s">
        <v>378</v>
      </c>
      <c r="F189" t="s">
        <v>16367</v>
      </c>
      <c r="G189" t="s">
        <v>2442</v>
      </c>
    </row>
    <row r="190" spans="1:7" x14ac:dyDescent="0.3">
      <c r="A190" t="s">
        <v>15142</v>
      </c>
      <c r="B190" t="s">
        <v>15143</v>
      </c>
      <c r="C190" t="s">
        <v>457</v>
      </c>
      <c r="D190" t="s">
        <v>393</v>
      </c>
      <c r="E190" t="s">
        <v>366</v>
      </c>
      <c r="F190" t="s">
        <v>15181</v>
      </c>
      <c r="G190" t="s">
        <v>1140</v>
      </c>
    </row>
    <row r="191" spans="1:7" x14ac:dyDescent="0.3">
      <c r="A191" t="s">
        <v>15142</v>
      </c>
      <c r="B191" t="s">
        <v>15143</v>
      </c>
      <c r="C191" t="s">
        <v>457</v>
      </c>
      <c r="D191" t="s">
        <v>393</v>
      </c>
      <c r="E191" t="s">
        <v>374</v>
      </c>
      <c r="F191" t="s">
        <v>15142</v>
      </c>
      <c r="G191" t="s">
        <v>1195</v>
      </c>
    </row>
    <row r="192" spans="1:7" x14ac:dyDescent="0.3">
      <c r="A192" t="s">
        <v>15142</v>
      </c>
      <c r="B192" t="s">
        <v>15143</v>
      </c>
      <c r="C192" t="s">
        <v>457</v>
      </c>
      <c r="D192" t="s">
        <v>393</v>
      </c>
      <c r="E192" t="s">
        <v>374</v>
      </c>
      <c r="F192" t="s">
        <v>15181</v>
      </c>
      <c r="G192" t="s">
        <v>1195</v>
      </c>
    </row>
    <row r="193" spans="1:7" x14ac:dyDescent="0.3">
      <c r="A193" t="s">
        <v>15142</v>
      </c>
      <c r="B193" t="s">
        <v>15143</v>
      </c>
      <c r="C193" t="s">
        <v>457</v>
      </c>
      <c r="D193" t="s">
        <v>393</v>
      </c>
      <c r="E193" t="s">
        <v>367</v>
      </c>
      <c r="F193" t="s">
        <v>15225</v>
      </c>
      <c r="G193" t="s">
        <v>1297</v>
      </c>
    </row>
    <row r="194" spans="1:7" x14ac:dyDescent="0.3">
      <c r="A194" t="s">
        <v>15142</v>
      </c>
      <c r="B194" t="s">
        <v>15143</v>
      </c>
      <c r="C194" t="s">
        <v>457</v>
      </c>
      <c r="D194" t="s">
        <v>393</v>
      </c>
      <c r="E194" t="s">
        <v>367</v>
      </c>
      <c r="F194" t="s">
        <v>15181</v>
      </c>
      <c r="G194" t="s">
        <v>1297</v>
      </c>
    </row>
    <row r="195" spans="1:7" x14ac:dyDescent="0.3">
      <c r="A195" t="s">
        <v>15142</v>
      </c>
      <c r="B195" t="s">
        <v>15143</v>
      </c>
      <c r="C195" t="s">
        <v>457</v>
      </c>
      <c r="D195" t="s">
        <v>393</v>
      </c>
      <c r="E195" t="s">
        <v>372</v>
      </c>
      <c r="F195" t="s">
        <v>15225</v>
      </c>
      <c r="G195" t="s">
        <v>3444</v>
      </c>
    </row>
    <row r="196" spans="1:7" x14ac:dyDescent="0.3">
      <c r="A196" t="s">
        <v>15142</v>
      </c>
      <c r="B196" t="s">
        <v>15143</v>
      </c>
      <c r="C196" t="s">
        <v>457</v>
      </c>
      <c r="D196" t="s">
        <v>393</v>
      </c>
      <c r="E196" t="s">
        <v>372</v>
      </c>
      <c r="F196" t="s">
        <v>15181</v>
      </c>
      <c r="G196" t="s">
        <v>3444</v>
      </c>
    </row>
    <row r="197" spans="1:7" x14ac:dyDescent="0.3">
      <c r="A197" t="s">
        <v>15142</v>
      </c>
      <c r="B197" t="s">
        <v>15143</v>
      </c>
      <c r="C197" t="s">
        <v>457</v>
      </c>
      <c r="D197" t="s">
        <v>393</v>
      </c>
      <c r="E197" t="s">
        <v>373</v>
      </c>
      <c r="F197" t="s">
        <v>15181</v>
      </c>
      <c r="G197" t="s">
        <v>812</v>
      </c>
    </row>
    <row r="198" spans="1:7" x14ac:dyDescent="0.3">
      <c r="A198" t="s">
        <v>15142</v>
      </c>
      <c r="B198" t="s">
        <v>15143</v>
      </c>
      <c r="C198" t="s">
        <v>457</v>
      </c>
      <c r="D198" t="s">
        <v>393</v>
      </c>
      <c r="E198" t="s">
        <v>377</v>
      </c>
      <c r="F198" t="s">
        <v>15142</v>
      </c>
      <c r="G198" t="s">
        <v>4327</v>
      </c>
    </row>
    <row r="199" spans="1:7" x14ac:dyDescent="0.3">
      <c r="A199" t="s">
        <v>15142</v>
      </c>
      <c r="B199" t="s">
        <v>15143</v>
      </c>
      <c r="C199" t="s">
        <v>457</v>
      </c>
      <c r="D199" t="s">
        <v>393</v>
      </c>
      <c r="E199" t="s">
        <v>375</v>
      </c>
      <c r="F199" t="s">
        <v>15181</v>
      </c>
      <c r="G199" t="s">
        <v>649</v>
      </c>
    </row>
    <row r="200" spans="1:7" x14ac:dyDescent="0.3">
      <c r="A200" t="s">
        <v>15142</v>
      </c>
      <c r="B200" t="s">
        <v>15143</v>
      </c>
      <c r="C200" t="s">
        <v>457</v>
      </c>
      <c r="D200" t="s">
        <v>393</v>
      </c>
      <c r="E200" t="s">
        <v>375</v>
      </c>
      <c r="F200" t="s">
        <v>16367</v>
      </c>
      <c r="G200" t="s">
        <v>649</v>
      </c>
    </row>
    <row r="201" spans="1:7" x14ac:dyDescent="0.3">
      <c r="A201" t="s">
        <v>15142</v>
      </c>
      <c r="B201" t="s">
        <v>15143</v>
      </c>
      <c r="C201" t="s">
        <v>457</v>
      </c>
      <c r="D201" t="s">
        <v>393</v>
      </c>
      <c r="E201" t="s">
        <v>370</v>
      </c>
      <c r="F201" t="s">
        <v>15225</v>
      </c>
      <c r="G201" t="s">
        <v>1851</v>
      </c>
    </row>
    <row r="202" spans="1:7" x14ac:dyDescent="0.3">
      <c r="A202" t="s">
        <v>15142</v>
      </c>
      <c r="B202" t="s">
        <v>15143</v>
      </c>
      <c r="C202" t="s">
        <v>457</v>
      </c>
      <c r="D202" t="s">
        <v>393</v>
      </c>
      <c r="E202" t="s">
        <v>379</v>
      </c>
      <c r="F202" t="s">
        <v>15142</v>
      </c>
      <c r="G202" t="s">
        <v>1805</v>
      </c>
    </row>
    <row r="203" spans="1:7" x14ac:dyDescent="0.3">
      <c r="A203" t="s">
        <v>15142</v>
      </c>
      <c r="B203" t="s">
        <v>15143</v>
      </c>
      <c r="C203" t="s">
        <v>457</v>
      </c>
      <c r="D203" t="s">
        <v>393</v>
      </c>
      <c r="E203" t="s">
        <v>379</v>
      </c>
      <c r="F203" t="s">
        <v>16367</v>
      </c>
      <c r="G203" t="s">
        <v>1805</v>
      </c>
    </row>
    <row r="204" spans="1:7" x14ac:dyDescent="0.3">
      <c r="A204" t="s">
        <v>15142</v>
      </c>
      <c r="B204" t="s">
        <v>15143</v>
      </c>
      <c r="C204" t="s">
        <v>457</v>
      </c>
      <c r="D204" t="s">
        <v>393</v>
      </c>
      <c r="E204" t="s">
        <v>369</v>
      </c>
      <c r="F204" t="s">
        <v>15225</v>
      </c>
      <c r="G204" t="s">
        <v>3640</v>
      </c>
    </row>
    <row r="205" spans="1:7" x14ac:dyDescent="0.3">
      <c r="A205" t="s">
        <v>15142</v>
      </c>
      <c r="B205" t="s">
        <v>15143</v>
      </c>
      <c r="C205" t="s">
        <v>457</v>
      </c>
      <c r="D205" t="s">
        <v>393</v>
      </c>
      <c r="E205" t="s">
        <v>369</v>
      </c>
      <c r="F205" t="s">
        <v>15181</v>
      </c>
      <c r="G205" t="s">
        <v>3640</v>
      </c>
    </row>
    <row r="206" spans="1:7" x14ac:dyDescent="0.3">
      <c r="A206" t="s">
        <v>15142</v>
      </c>
      <c r="B206" t="s">
        <v>15143</v>
      </c>
      <c r="C206" t="s">
        <v>457</v>
      </c>
      <c r="D206" t="s">
        <v>393</v>
      </c>
      <c r="E206" t="s">
        <v>364</v>
      </c>
      <c r="F206" t="s">
        <v>16367</v>
      </c>
      <c r="G206" t="s">
        <v>2253</v>
      </c>
    </row>
    <row r="207" spans="1:7" x14ac:dyDescent="0.3">
      <c r="A207" t="s">
        <v>15142</v>
      </c>
      <c r="B207" t="s">
        <v>15143</v>
      </c>
      <c r="C207" t="s">
        <v>457</v>
      </c>
      <c r="D207" t="s">
        <v>393</v>
      </c>
      <c r="E207" t="s">
        <v>371</v>
      </c>
      <c r="F207" t="s">
        <v>15225</v>
      </c>
      <c r="G207" t="s">
        <v>2301</v>
      </c>
    </row>
    <row r="208" spans="1:7" x14ac:dyDescent="0.3">
      <c r="A208" t="s">
        <v>15142</v>
      </c>
      <c r="B208" t="s">
        <v>15143</v>
      </c>
      <c r="C208" t="s">
        <v>457</v>
      </c>
      <c r="D208" t="s">
        <v>393</v>
      </c>
      <c r="E208" t="s">
        <v>376</v>
      </c>
      <c r="F208" t="s">
        <v>15225</v>
      </c>
      <c r="G208" t="s">
        <v>14847</v>
      </c>
    </row>
    <row r="209" spans="1:7" x14ac:dyDescent="0.3">
      <c r="A209" t="s">
        <v>15142</v>
      </c>
      <c r="B209" t="s">
        <v>15143</v>
      </c>
      <c r="C209" t="s">
        <v>457</v>
      </c>
      <c r="D209" t="s">
        <v>393</v>
      </c>
      <c r="E209" t="s">
        <v>376</v>
      </c>
      <c r="F209" t="s">
        <v>15181</v>
      </c>
      <c r="G209" t="s">
        <v>14847</v>
      </c>
    </row>
    <row r="210" spans="1:7" x14ac:dyDescent="0.3">
      <c r="A210" t="s">
        <v>15142</v>
      </c>
      <c r="B210" t="s">
        <v>15143</v>
      </c>
      <c r="C210" t="s">
        <v>457</v>
      </c>
      <c r="D210" t="s">
        <v>393</v>
      </c>
      <c r="E210" t="s">
        <v>376</v>
      </c>
      <c r="F210" t="s">
        <v>16367</v>
      </c>
      <c r="G210" t="s">
        <v>14847</v>
      </c>
    </row>
    <row r="211" spans="1:7" x14ac:dyDescent="0.3">
      <c r="A211" t="s">
        <v>15142</v>
      </c>
      <c r="B211" t="s">
        <v>15143</v>
      </c>
      <c r="C211" t="s">
        <v>457</v>
      </c>
      <c r="D211" t="s">
        <v>15181</v>
      </c>
      <c r="E211" t="s">
        <v>370</v>
      </c>
      <c r="F211" t="s">
        <v>15225</v>
      </c>
      <c r="G211" t="s">
        <v>1851</v>
      </c>
    </row>
    <row r="212" spans="1:7" x14ac:dyDescent="0.3">
      <c r="A212" t="s">
        <v>15142</v>
      </c>
      <c r="B212" t="s">
        <v>15143</v>
      </c>
      <c r="C212" t="s">
        <v>457</v>
      </c>
      <c r="D212" t="s">
        <v>15181</v>
      </c>
      <c r="E212" t="s">
        <v>371</v>
      </c>
      <c r="F212" t="s">
        <v>15225</v>
      </c>
      <c r="G212" t="s">
        <v>2301</v>
      </c>
    </row>
    <row r="213" spans="1:7" x14ac:dyDescent="0.3">
      <c r="A213" t="s">
        <v>15142</v>
      </c>
      <c r="B213" t="s">
        <v>15143</v>
      </c>
      <c r="C213" t="s">
        <v>457</v>
      </c>
      <c r="D213" t="s">
        <v>15225</v>
      </c>
      <c r="E213" t="s">
        <v>365</v>
      </c>
      <c r="F213" t="s">
        <v>16367</v>
      </c>
      <c r="G213" t="s">
        <v>1124</v>
      </c>
    </row>
    <row r="214" spans="1:7" x14ac:dyDescent="0.3">
      <c r="A214" t="s">
        <v>15142</v>
      </c>
      <c r="B214" t="s">
        <v>15143</v>
      </c>
      <c r="C214" t="s">
        <v>457</v>
      </c>
      <c r="D214" t="s">
        <v>15225</v>
      </c>
      <c r="E214" t="s">
        <v>378</v>
      </c>
      <c r="F214" t="s">
        <v>15142</v>
      </c>
      <c r="G214" t="s">
        <v>2442</v>
      </c>
    </row>
    <row r="215" spans="1:7" x14ac:dyDescent="0.3">
      <c r="A215" t="s">
        <v>15142</v>
      </c>
      <c r="B215" t="s">
        <v>15143</v>
      </c>
      <c r="C215" t="s">
        <v>457</v>
      </c>
      <c r="D215" t="s">
        <v>15225</v>
      </c>
      <c r="E215" t="s">
        <v>378</v>
      </c>
      <c r="F215" t="s">
        <v>16367</v>
      </c>
      <c r="G215" t="s">
        <v>2442</v>
      </c>
    </row>
    <row r="216" spans="1:7" x14ac:dyDescent="0.3">
      <c r="A216" t="s">
        <v>15142</v>
      </c>
      <c r="B216" t="s">
        <v>15143</v>
      </c>
      <c r="C216" t="s">
        <v>457</v>
      </c>
      <c r="D216" t="s">
        <v>15225</v>
      </c>
      <c r="E216" t="s">
        <v>366</v>
      </c>
      <c r="F216" t="s">
        <v>16367</v>
      </c>
      <c r="G216" t="s">
        <v>1140</v>
      </c>
    </row>
    <row r="217" spans="1:7" x14ac:dyDescent="0.3">
      <c r="A217" t="s">
        <v>15142</v>
      </c>
      <c r="B217" t="s">
        <v>15143</v>
      </c>
      <c r="C217" t="s">
        <v>457</v>
      </c>
      <c r="D217" t="s">
        <v>15225</v>
      </c>
      <c r="E217" t="s">
        <v>373</v>
      </c>
      <c r="F217" t="s">
        <v>15142</v>
      </c>
      <c r="G217" t="s">
        <v>812</v>
      </c>
    </row>
    <row r="218" spans="1:7" x14ac:dyDescent="0.3">
      <c r="A218" t="s">
        <v>15142</v>
      </c>
      <c r="B218" t="s">
        <v>15143</v>
      </c>
      <c r="C218" t="s">
        <v>457</v>
      </c>
      <c r="D218" t="s">
        <v>15225</v>
      </c>
      <c r="E218" t="s">
        <v>375</v>
      </c>
      <c r="F218" t="s">
        <v>16367</v>
      </c>
      <c r="G218" t="s">
        <v>649</v>
      </c>
    </row>
    <row r="219" spans="1:7" x14ac:dyDescent="0.3">
      <c r="A219" t="s">
        <v>15142</v>
      </c>
      <c r="B219" t="s">
        <v>15143</v>
      </c>
      <c r="C219" t="s">
        <v>457</v>
      </c>
      <c r="D219" t="s">
        <v>15225</v>
      </c>
      <c r="E219" t="s">
        <v>379</v>
      </c>
      <c r="F219" t="s">
        <v>15142</v>
      </c>
      <c r="G219" t="s">
        <v>1805</v>
      </c>
    </row>
    <row r="220" spans="1:7" x14ac:dyDescent="0.3">
      <c r="A220" t="s">
        <v>15142</v>
      </c>
      <c r="B220" t="s">
        <v>15143</v>
      </c>
      <c r="C220" t="s">
        <v>457</v>
      </c>
      <c r="D220" t="s">
        <v>15225</v>
      </c>
      <c r="E220" t="s">
        <v>369</v>
      </c>
      <c r="F220" t="s">
        <v>15225</v>
      </c>
      <c r="G220" t="s">
        <v>3640</v>
      </c>
    </row>
    <row r="221" spans="1:7" x14ac:dyDescent="0.3">
      <c r="A221" t="s">
        <v>15142</v>
      </c>
      <c r="B221" t="s">
        <v>15143</v>
      </c>
      <c r="C221" t="s">
        <v>457</v>
      </c>
      <c r="D221" t="s">
        <v>15225</v>
      </c>
      <c r="E221" t="s">
        <v>369</v>
      </c>
      <c r="F221" t="s">
        <v>15142</v>
      </c>
      <c r="G221" t="s">
        <v>3640</v>
      </c>
    </row>
    <row r="222" spans="1:7" x14ac:dyDescent="0.3">
      <c r="A222" t="s">
        <v>15142</v>
      </c>
      <c r="B222" t="s">
        <v>15143</v>
      </c>
      <c r="C222" t="s">
        <v>457</v>
      </c>
      <c r="D222" t="s">
        <v>15225</v>
      </c>
      <c r="E222" t="s">
        <v>371</v>
      </c>
      <c r="F222" t="s">
        <v>16367</v>
      </c>
      <c r="G222" t="s">
        <v>2301</v>
      </c>
    </row>
    <row r="223" spans="1:7" x14ac:dyDescent="0.3">
      <c r="A223" t="s">
        <v>15142</v>
      </c>
      <c r="B223" t="s">
        <v>15143</v>
      </c>
      <c r="C223" t="s">
        <v>457</v>
      </c>
      <c r="D223" t="s">
        <v>15225</v>
      </c>
      <c r="E223" t="s">
        <v>376</v>
      </c>
      <c r="F223" t="s">
        <v>15225</v>
      </c>
      <c r="G223" t="s">
        <v>14847</v>
      </c>
    </row>
    <row r="224" spans="1:7" x14ac:dyDescent="0.3">
      <c r="A224" t="s">
        <v>15142</v>
      </c>
      <c r="B224" t="s">
        <v>15300</v>
      </c>
      <c r="C224" t="s">
        <v>455</v>
      </c>
      <c r="D224" t="s">
        <v>393</v>
      </c>
      <c r="E224" t="s">
        <v>14</v>
      </c>
      <c r="F224" t="s">
        <v>16087</v>
      </c>
      <c r="G224">
        <v>0</v>
      </c>
    </row>
    <row r="225" spans="1:7" x14ac:dyDescent="0.3">
      <c r="A225" t="s">
        <v>15142</v>
      </c>
      <c r="B225" t="s">
        <v>15300</v>
      </c>
      <c r="C225" t="s">
        <v>455</v>
      </c>
      <c r="D225" t="s">
        <v>393</v>
      </c>
      <c r="E225" t="s">
        <v>14</v>
      </c>
      <c r="F225" t="s">
        <v>16512</v>
      </c>
      <c r="G225">
        <v>0</v>
      </c>
    </row>
    <row r="226" spans="1:7" x14ac:dyDescent="0.3">
      <c r="A226" t="s">
        <v>15142</v>
      </c>
      <c r="B226" t="s">
        <v>15300</v>
      </c>
      <c r="C226" t="s">
        <v>455</v>
      </c>
      <c r="D226" t="s">
        <v>393</v>
      </c>
      <c r="E226" t="s">
        <v>14</v>
      </c>
      <c r="F226" t="s">
        <v>16362</v>
      </c>
      <c r="G226">
        <v>0</v>
      </c>
    </row>
    <row r="227" spans="1:7" x14ac:dyDescent="0.3">
      <c r="A227" t="s">
        <v>15142</v>
      </c>
      <c r="B227" t="s">
        <v>15300</v>
      </c>
      <c r="C227" t="s">
        <v>455</v>
      </c>
      <c r="D227" t="s">
        <v>393</v>
      </c>
      <c r="E227" t="s">
        <v>14</v>
      </c>
      <c r="F227" t="s">
        <v>15328</v>
      </c>
      <c r="G227">
        <v>0</v>
      </c>
    </row>
    <row r="228" spans="1:7" x14ac:dyDescent="0.3">
      <c r="A228" t="s">
        <v>15142</v>
      </c>
      <c r="B228" t="s">
        <v>15300</v>
      </c>
      <c r="C228" t="s">
        <v>455</v>
      </c>
      <c r="D228" t="s">
        <v>393</v>
      </c>
      <c r="E228" t="s">
        <v>14</v>
      </c>
      <c r="F228" t="s">
        <v>16002</v>
      </c>
      <c r="G228">
        <v>0</v>
      </c>
    </row>
    <row r="229" spans="1:7" x14ac:dyDescent="0.3">
      <c r="A229" t="s">
        <v>15142</v>
      </c>
      <c r="B229" t="s">
        <v>15300</v>
      </c>
      <c r="C229" t="s">
        <v>455</v>
      </c>
      <c r="D229" t="s">
        <v>393</v>
      </c>
      <c r="E229" t="s">
        <v>14</v>
      </c>
      <c r="F229" t="s">
        <v>15349</v>
      </c>
      <c r="G229">
        <v>0</v>
      </c>
    </row>
    <row r="230" spans="1:7" x14ac:dyDescent="0.3">
      <c r="A230" t="s">
        <v>15142</v>
      </c>
      <c r="B230" t="s">
        <v>15300</v>
      </c>
      <c r="C230" t="s">
        <v>455</v>
      </c>
      <c r="D230" t="s">
        <v>393</v>
      </c>
      <c r="E230" t="s">
        <v>14</v>
      </c>
      <c r="F230" t="s">
        <v>15587</v>
      </c>
      <c r="G230">
        <v>0</v>
      </c>
    </row>
    <row r="231" spans="1:7" x14ac:dyDescent="0.3">
      <c r="A231" t="s">
        <v>15142</v>
      </c>
      <c r="B231" t="s">
        <v>15300</v>
      </c>
      <c r="C231" t="s">
        <v>455</v>
      </c>
      <c r="D231" t="s">
        <v>393</v>
      </c>
      <c r="E231" t="s">
        <v>14</v>
      </c>
      <c r="F231" t="s">
        <v>15399</v>
      </c>
      <c r="G231">
        <v>0</v>
      </c>
    </row>
    <row r="232" spans="1:7" x14ac:dyDescent="0.3">
      <c r="A232" t="s">
        <v>15142</v>
      </c>
      <c r="B232" t="s">
        <v>15300</v>
      </c>
      <c r="C232" t="s">
        <v>455</v>
      </c>
      <c r="D232" t="s">
        <v>393</v>
      </c>
      <c r="E232" t="s">
        <v>14</v>
      </c>
      <c r="F232" t="s">
        <v>15144</v>
      </c>
      <c r="G232">
        <v>0</v>
      </c>
    </row>
    <row r="233" spans="1:7" x14ac:dyDescent="0.3">
      <c r="A233" t="s">
        <v>15142</v>
      </c>
      <c r="B233" t="s">
        <v>15300</v>
      </c>
      <c r="C233" t="s">
        <v>455</v>
      </c>
      <c r="D233" t="s">
        <v>393</v>
      </c>
      <c r="E233" t="s">
        <v>14</v>
      </c>
      <c r="F233" t="s">
        <v>15728</v>
      </c>
      <c r="G233">
        <v>0</v>
      </c>
    </row>
    <row r="234" spans="1:7" x14ac:dyDescent="0.3">
      <c r="A234" t="s">
        <v>15142</v>
      </c>
      <c r="B234" t="s">
        <v>15300</v>
      </c>
      <c r="C234" t="s">
        <v>455</v>
      </c>
      <c r="D234" t="s">
        <v>393</v>
      </c>
      <c r="E234" t="s">
        <v>14</v>
      </c>
      <c r="F234" t="s">
        <v>15634</v>
      </c>
      <c r="G234">
        <v>0</v>
      </c>
    </row>
    <row r="235" spans="1:7" x14ac:dyDescent="0.3">
      <c r="A235" t="s">
        <v>15142</v>
      </c>
      <c r="B235" t="s">
        <v>15300</v>
      </c>
      <c r="C235" t="s">
        <v>455</v>
      </c>
      <c r="D235" t="s">
        <v>393</v>
      </c>
      <c r="E235" t="s">
        <v>14</v>
      </c>
      <c r="F235" t="s">
        <v>18665</v>
      </c>
      <c r="G235">
        <v>0</v>
      </c>
    </row>
    <row r="236" spans="1:7" x14ac:dyDescent="0.3">
      <c r="A236" t="s">
        <v>15142</v>
      </c>
      <c r="B236" t="s">
        <v>15300</v>
      </c>
      <c r="C236" t="s">
        <v>455</v>
      </c>
      <c r="D236" t="s">
        <v>393</v>
      </c>
      <c r="E236" t="s">
        <v>14</v>
      </c>
      <c r="F236" t="s">
        <v>18499</v>
      </c>
      <c r="G236">
        <v>0</v>
      </c>
    </row>
    <row r="237" spans="1:7" x14ac:dyDescent="0.3">
      <c r="A237" t="s">
        <v>15142</v>
      </c>
      <c r="B237" t="s">
        <v>15300</v>
      </c>
      <c r="C237" t="s">
        <v>455</v>
      </c>
      <c r="D237" t="s">
        <v>393</v>
      </c>
      <c r="E237" t="s">
        <v>14</v>
      </c>
      <c r="F237" t="s">
        <v>15668</v>
      </c>
      <c r="G237">
        <v>0</v>
      </c>
    </row>
    <row r="238" spans="1:7" x14ac:dyDescent="0.3">
      <c r="A238" t="s">
        <v>15142</v>
      </c>
      <c r="B238" t="s">
        <v>15300</v>
      </c>
      <c r="C238" t="s">
        <v>455</v>
      </c>
      <c r="D238" t="s">
        <v>393</v>
      </c>
      <c r="E238" t="s">
        <v>14</v>
      </c>
      <c r="F238" t="s">
        <v>18780</v>
      </c>
      <c r="G238">
        <v>0</v>
      </c>
    </row>
    <row r="239" spans="1:7" x14ac:dyDescent="0.3">
      <c r="A239" t="s">
        <v>15142</v>
      </c>
      <c r="B239" t="s">
        <v>15300</v>
      </c>
      <c r="C239" t="s">
        <v>455</v>
      </c>
      <c r="D239" t="s">
        <v>393</v>
      </c>
      <c r="E239" t="s">
        <v>14</v>
      </c>
      <c r="F239" t="s">
        <v>15902</v>
      </c>
      <c r="G239">
        <v>0</v>
      </c>
    </row>
    <row r="240" spans="1:7" x14ac:dyDescent="0.3">
      <c r="A240" t="s">
        <v>15142</v>
      </c>
      <c r="B240" t="s">
        <v>15300</v>
      </c>
      <c r="C240" t="s">
        <v>455</v>
      </c>
      <c r="D240" t="s">
        <v>393</v>
      </c>
      <c r="E240" t="s">
        <v>14</v>
      </c>
      <c r="F240" t="s">
        <v>16247</v>
      </c>
      <c r="G240">
        <v>0</v>
      </c>
    </row>
    <row r="241" spans="1:7" x14ac:dyDescent="0.3">
      <c r="A241" t="s">
        <v>15142</v>
      </c>
      <c r="B241" t="s">
        <v>15300</v>
      </c>
      <c r="C241" t="s">
        <v>455</v>
      </c>
      <c r="D241" t="s">
        <v>393</v>
      </c>
      <c r="E241" t="s">
        <v>14</v>
      </c>
      <c r="F241" t="s">
        <v>16935</v>
      </c>
      <c r="G241">
        <v>0</v>
      </c>
    </row>
    <row r="242" spans="1:7" x14ac:dyDescent="0.3">
      <c r="A242" t="s">
        <v>15142</v>
      </c>
      <c r="B242" t="s">
        <v>15300</v>
      </c>
      <c r="C242" t="s">
        <v>455</v>
      </c>
      <c r="D242" t="s">
        <v>393</v>
      </c>
      <c r="E242" t="s">
        <v>14</v>
      </c>
      <c r="F242" t="s">
        <v>15171</v>
      </c>
      <c r="G242">
        <v>0</v>
      </c>
    </row>
    <row r="243" spans="1:7" x14ac:dyDescent="0.3">
      <c r="A243" t="s">
        <v>15142</v>
      </c>
      <c r="B243" t="s">
        <v>15300</v>
      </c>
      <c r="C243" t="s">
        <v>455</v>
      </c>
      <c r="D243" t="s">
        <v>393</v>
      </c>
      <c r="E243" t="s">
        <v>14</v>
      </c>
      <c r="F243" t="s">
        <v>17013</v>
      </c>
      <c r="G243">
        <v>0</v>
      </c>
    </row>
    <row r="244" spans="1:7" x14ac:dyDescent="0.3">
      <c r="A244" t="s">
        <v>15142</v>
      </c>
      <c r="B244" t="s">
        <v>15300</v>
      </c>
      <c r="C244" t="s">
        <v>455</v>
      </c>
      <c r="D244" t="s">
        <v>393</v>
      </c>
      <c r="E244" t="s">
        <v>14</v>
      </c>
      <c r="F244" t="s">
        <v>15597</v>
      </c>
      <c r="G244">
        <v>0</v>
      </c>
    </row>
    <row r="245" spans="1:7" x14ac:dyDescent="0.3">
      <c r="A245" t="s">
        <v>15142</v>
      </c>
      <c r="B245" t="s">
        <v>15300</v>
      </c>
      <c r="C245" t="s">
        <v>455</v>
      </c>
      <c r="D245" t="s">
        <v>393</v>
      </c>
      <c r="E245" t="s">
        <v>14</v>
      </c>
      <c r="F245" t="s">
        <v>15142</v>
      </c>
      <c r="G245">
        <v>0</v>
      </c>
    </row>
    <row r="246" spans="1:7" x14ac:dyDescent="0.3">
      <c r="A246" t="s">
        <v>15142</v>
      </c>
      <c r="B246" t="s">
        <v>15300</v>
      </c>
      <c r="C246" t="s">
        <v>455</v>
      </c>
      <c r="D246" t="s">
        <v>393</v>
      </c>
      <c r="E246" t="s">
        <v>14</v>
      </c>
      <c r="F246" t="s">
        <v>16049</v>
      </c>
      <c r="G246">
        <v>0</v>
      </c>
    </row>
    <row r="247" spans="1:7" x14ac:dyDescent="0.3">
      <c r="A247" t="s">
        <v>15142</v>
      </c>
      <c r="B247" t="s">
        <v>15300</v>
      </c>
      <c r="C247" t="s">
        <v>455</v>
      </c>
      <c r="D247" t="s">
        <v>393</v>
      </c>
      <c r="E247" t="s">
        <v>14</v>
      </c>
      <c r="F247" t="s">
        <v>15277</v>
      </c>
      <c r="G247">
        <v>0</v>
      </c>
    </row>
    <row r="248" spans="1:7" x14ac:dyDescent="0.3">
      <c r="A248" t="s">
        <v>15142</v>
      </c>
      <c r="B248" t="s">
        <v>15300</v>
      </c>
      <c r="C248" t="s">
        <v>455</v>
      </c>
      <c r="D248" t="s">
        <v>393</v>
      </c>
      <c r="E248" t="s">
        <v>14</v>
      </c>
      <c r="F248" t="s">
        <v>16775</v>
      </c>
      <c r="G248">
        <v>0</v>
      </c>
    </row>
    <row r="249" spans="1:7" x14ac:dyDescent="0.3">
      <c r="A249" t="s">
        <v>15142</v>
      </c>
      <c r="B249" t="s">
        <v>15300</v>
      </c>
      <c r="C249" t="s">
        <v>455</v>
      </c>
      <c r="D249" t="s">
        <v>393</v>
      </c>
      <c r="E249" t="s">
        <v>14</v>
      </c>
      <c r="F249" t="s">
        <v>17435</v>
      </c>
      <c r="G249">
        <v>0</v>
      </c>
    </row>
    <row r="250" spans="1:7" x14ac:dyDescent="0.3">
      <c r="A250" t="s">
        <v>15142</v>
      </c>
      <c r="B250" t="s">
        <v>15300</v>
      </c>
      <c r="C250" t="s">
        <v>455</v>
      </c>
      <c r="D250" t="s">
        <v>393</v>
      </c>
      <c r="E250" t="s">
        <v>14</v>
      </c>
      <c r="F250" t="s">
        <v>15757</v>
      </c>
      <c r="G250">
        <v>0</v>
      </c>
    </row>
    <row r="251" spans="1:7" x14ac:dyDescent="0.3">
      <c r="A251" t="s">
        <v>15142</v>
      </c>
      <c r="B251" t="s">
        <v>15300</v>
      </c>
      <c r="C251" t="s">
        <v>455</v>
      </c>
      <c r="D251" t="s">
        <v>393</v>
      </c>
      <c r="E251" t="s">
        <v>14</v>
      </c>
      <c r="F251" t="s">
        <v>16219</v>
      </c>
      <c r="G251">
        <v>0</v>
      </c>
    </row>
    <row r="252" spans="1:7" x14ac:dyDescent="0.3">
      <c r="A252" t="s">
        <v>15142</v>
      </c>
      <c r="B252" t="s">
        <v>15300</v>
      </c>
      <c r="C252" t="s">
        <v>455</v>
      </c>
      <c r="D252" t="s">
        <v>393</v>
      </c>
      <c r="E252" t="s">
        <v>14</v>
      </c>
      <c r="F252" t="s">
        <v>15176</v>
      </c>
      <c r="G252">
        <v>0</v>
      </c>
    </row>
    <row r="253" spans="1:7" x14ac:dyDescent="0.3">
      <c r="A253" t="s">
        <v>15142</v>
      </c>
      <c r="B253" t="s">
        <v>15300</v>
      </c>
      <c r="C253" t="s">
        <v>455</v>
      </c>
      <c r="D253" t="s">
        <v>393</v>
      </c>
      <c r="E253" t="s">
        <v>14</v>
      </c>
      <c r="F253" t="s">
        <v>15323</v>
      </c>
      <c r="G253">
        <v>0</v>
      </c>
    </row>
    <row r="254" spans="1:7" x14ac:dyDescent="0.3">
      <c r="A254" t="s">
        <v>15142</v>
      </c>
      <c r="B254" t="s">
        <v>15300</v>
      </c>
      <c r="C254" t="s">
        <v>455</v>
      </c>
      <c r="D254" t="s">
        <v>393</v>
      </c>
      <c r="E254" t="s">
        <v>14</v>
      </c>
      <c r="F254" t="s">
        <v>15391</v>
      </c>
      <c r="G254">
        <v>0</v>
      </c>
    </row>
    <row r="255" spans="1:7" x14ac:dyDescent="0.3">
      <c r="A255" t="s">
        <v>15142</v>
      </c>
      <c r="B255" t="s">
        <v>15300</v>
      </c>
      <c r="C255" t="s">
        <v>455</v>
      </c>
      <c r="D255" t="s">
        <v>393</v>
      </c>
      <c r="E255" t="s">
        <v>14</v>
      </c>
      <c r="F255" t="s">
        <v>15421</v>
      </c>
      <c r="G255">
        <v>0</v>
      </c>
    </row>
    <row r="256" spans="1:7" x14ac:dyDescent="0.3">
      <c r="A256" t="s">
        <v>15142</v>
      </c>
      <c r="B256" t="s">
        <v>15300</v>
      </c>
      <c r="C256" t="s">
        <v>455</v>
      </c>
      <c r="D256" t="s">
        <v>393</v>
      </c>
      <c r="E256" t="s">
        <v>14</v>
      </c>
      <c r="F256" t="s">
        <v>16007</v>
      </c>
      <c r="G256">
        <v>0</v>
      </c>
    </row>
    <row r="257" spans="1:7" x14ac:dyDescent="0.3">
      <c r="A257" t="s">
        <v>15142</v>
      </c>
      <c r="B257" t="s">
        <v>15300</v>
      </c>
      <c r="C257" t="s">
        <v>455</v>
      </c>
      <c r="D257" t="s">
        <v>393</v>
      </c>
      <c r="E257" t="s">
        <v>14</v>
      </c>
      <c r="F257" t="s">
        <v>16161</v>
      </c>
      <c r="G257">
        <v>0</v>
      </c>
    </row>
    <row r="258" spans="1:7" x14ac:dyDescent="0.3">
      <c r="A258" t="s">
        <v>15142</v>
      </c>
      <c r="B258" t="s">
        <v>15300</v>
      </c>
      <c r="C258" t="s">
        <v>455</v>
      </c>
      <c r="D258" t="s">
        <v>393</v>
      </c>
      <c r="E258" t="s">
        <v>410</v>
      </c>
      <c r="F258" t="s">
        <v>15181</v>
      </c>
      <c r="G258">
        <v>0</v>
      </c>
    </row>
    <row r="259" spans="1:7" x14ac:dyDescent="0.3">
      <c r="A259" t="s">
        <v>15142</v>
      </c>
      <c r="B259" t="s">
        <v>15300</v>
      </c>
      <c r="C259" t="s">
        <v>455</v>
      </c>
      <c r="D259" t="s">
        <v>393</v>
      </c>
      <c r="E259" t="s">
        <v>396</v>
      </c>
      <c r="F259" t="s">
        <v>15225</v>
      </c>
      <c r="G259">
        <v>0</v>
      </c>
    </row>
    <row r="260" spans="1:7" x14ac:dyDescent="0.3">
      <c r="A260" t="s">
        <v>15142</v>
      </c>
      <c r="B260" t="s">
        <v>15300</v>
      </c>
      <c r="C260" t="s">
        <v>455</v>
      </c>
      <c r="D260" t="s">
        <v>393</v>
      </c>
      <c r="E260" t="s">
        <v>396</v>
      </c>
      <c r="F260" t="s">
        <v>15142</v>
      </c>
      <c r="G260">
        <v>0</v>
      </c>
    </row>
    <row r="261" spans="1:7" x14ac:dyDescent="0.3">
      <c r="A261" t="s">
        <v>15142</v>
      </c>
      <c r="B261" t="s">
        <v>15300</v>
      </c>
      <c r="C261" t="s">
        <v>455</v>
      </c>
      <c r="D261" t="s">
        <v>393</v>
      </c>
      <c r="E261" t="s">
        <v>400</v>
      </c>
      <c r="F261" t="s">
        <v>15225</v>
      </c>
      <c r="G261">
        <v>0</v>
      </c>
    </row>
    <row r="262" spans="1:7" x14ac:dyDescent="0.3">
      <c r="A262" t="s">
        <v>15142</v>
      </c>
      <c r="B262" t="s">
        <v>15300</v>
      </c>
      <c r="C262" t="s">
        <v>455</v>
      </c>
      <c r="D262" t="s">
        <v>393</v>
      </c>
      <c r="E262" t="s">
        <v>402</v>
      </c>
      <c r="F262" t="s">
        <v>15225</v>
      </c>
      <c r="G262">
        <v>0</v>
      </c>
    </row>
    <row r="263" spans="1:7" x14ac:dyDescent="0.3">
      <c r="A263" t="s">
        <v>15142</v>
      </c>
      <c r="B263" t="s">
        <v>15300</v>
      </c>
      <c r="C263" t="s">
        <v>455</v>
      </c>
      <c r="D263" t="s">
        <v>393</v>
      </c>
      <c r="E263" t="s">
        <v>403</v>
      </c>
      <c r="F263" t="s">
        <v>15142</v>
      </c>
      <c r="G263">
        <v>0</v>
      </c>
    </row>
    <row r="264" spans="1:7" x14ac:dyDescent="0.3">
      <c r="A264" t="s">
        <v>15142</v>
      </c>
      <c r="B264" t="s">
        <v>15300</v>
      </c>
      <c r="C264" t="s">
        <v>455</v>
      </c>
      <c r="D264" t="s">
        <v>393</v>
      </c>
      <c r="E264" t="s">
        <v>404</v>
      </c>
      <c r="F264" t="s">
        <v>15142</v>
      </c>
      <c r="G264">
        <v>0</v>
      </c>
    </row>
    <row r="265" spans="1:7" x14ac:dyDescent="0.3">
      <c r="A265" t="s">
        <v>15142</v>
      </c>
      <c r="B265" t="s">
        <v>15300</v>
      </c>
      <c r="C265" t="s">
        <v>455</v>
      </c>
      <c r="D265" t="s">
        <v>393</v>
      </c>
      <c r="E265" t="s">
        <v>406</v>
      </c>
      <c r="F265" t="s">
        <v>15225</v>
      </c>
      <c r="G265">
        <v>0</v>
      </c>
    </row>
    <row r="266" spans="1:7" x14ac:dyDescent="0.3">
      <c r="A266" t="s">
        <v>15142</v>
      </c>
      <c r="B266" t="s">
        <v>15300</v>
      </c>
      <c r="C266" t="s">
        <v>455</v>
      </c>
      <c r="D266" t="s">
        <v>393</v>
      </c>
      <c r="E266" t="s">
        <v>406</v>
      </c>
      <c r="F266" t="s">
        <v>15181</v>
      </c>
      <c r="G266">
        <v>0</v>
      </c>
    </row>
    <row r="267" spans="1:7" x14ac:dyDescent="0.3">
      <c r="A267" t="s">
        <v>15142</v>
      </c>
      <c r="B267" t="s">
        <v>15300</v>
      </c>
      <c r="C267" t="s">
        <v>455</v>
      </c>
      <c r="D267" t="s">
        <v>393</v>
      </c>
      <c r="E267" t="s">
        <v>407</v>
      </c>
      <c r="F267" t="s">
        <v>15225</v>
      </c>
      <c r="G267">
        <v>0</v>
      </c>
    </row>
    <row r="268" spans="1:7" x14ac:dyDescent="0.3">
      <c r="A268" t="s">
        <v>15142</v>
      </c>
      <c r="B268" t="s">
        <v>15300</v>
      </c>
      <c r="C268" t="s">
        <v>455</v>
      </c>
      <c r="D268" t="s">
        <v>393</v>
      </c>
      <c r="E268" t="s">
        <v>407</v>
      </c>
      <c r="F268" t="s">
        <v>15142</v>
      </c>
      <c r="G268">
        <v>0</v>
      </c>
    </row>
    <row r="269" spans="1:7" x14ac:dyDescent="0.3">
      <c r="A269" t="s">
        <v>15142</v>
      </c>
      <c r="B269" t="s">
        <v>15300</v>
      </c>
      <c r="C269" t="s">
        <v>455</v>
      </c>
      <c r="D269" t="s">
        <v>393</v>
      </c>
      <c r="E269" t="s">
        <v>408</v>
      </c>
      <c r="F269" t="s">
        <v>15225</v>
      </c>
      <c r="G269">
        <v>0</v>
      </c>
    </row>
    <row r="270" spans="1:7" x14ac:dyDescent="0.3">
      <c r="A270" t="s">
        <v>15142</v>
      </c>
      <c r="B270" t="s">
        <v>15300</v>
      </c>
      <c r="C270" t="s">
        <v>455</v>
      </c>
      <c r="D270" t="s">
        <v>393</v>
      </c>
      <c r="E270" t="s">
        <v>408</v>
      </c>
      <c r="F270" t="s">
        <v>15142</v>
      </c>
      <c r="G270">
        <v>0</v>
      </c>
    </row>
    <row r="271" spans="1:7" x14ac:dyDescent="0.3">
      <c r="A271" t="s">
        <v>15142</v>
      </c>
      <c r="B271" t="s">
        <v>15300</v>
      </c>
      <c r="C271" t="s">
        <v>455</v>
      </c>
      <c r="D271" t="s">
        <v>393</v>
      </c>
      <c r="E271" t="s">
        <v>408</v>
      </c>
      <c r="F271" t="s">
        <v>15181</v>
      </c>
      <c r="G271">
        <v>0</v>
      </c>
    </row>
    <row r="272" spans="1:7" x14ac:dyDescent="0.3">
      <c r="A272" t="s">
        <v>15142</v>
      </c>
      <c r="B272" t="s">
        <v>15300</v>
      </c>
      <c r="C272" t="s">
        <v>455</v>
      </c>
      <c r="D272" t="s">
        <v>393</v>
      </c>
      <c r="E272" t="s">
        <v>413</v>
      </c>
      <c r="F272" t="s">
        <v>15225</v>
      </c>
      <c r="G272">
        <v>0</v>
      </c>
    </row>
    <row r="273" spans="1:7" x14ac:dyDescent="0.3">
      <c r="A273" t="s">
        <v>15142</v>
      </c>
      <c r="B273" t="s">
        <v>15300</v>
      </c>
      <c r="C273" t="s">
        <v>455</v>
      </c>
      <c r="D273" t="s">
        <v>393</v>
      </c>
      <c r="E273" t="s">
        <v>413</v>
      </c>
      <c r="F273" t="s">
        <v>15181</v>
      </c>
      <c r="G273">
        <v>0</v>
      </c>
    </row>
    <row r="274" spans="1:7" x14ac:dyDescent="0.3">
      <c r="A274" t="s">
        <v>15142</v>
      </c>
      <c r="B274" t="s">
        <v>15300</v>
      </c>
      <c r="C274" t="s">
        <v>455</v>
      </c>
      <c r="D274" t="s">
        <v>393</v>
      </c>
      <c r="E274" t="s">
        <v>414</v>
      </c>
      <c r="F274" t="s">
        <v>15181</v>
      </c>
      <c r="G274">
        <v>0</v>
      </c>
    </row>
    <row r="275" spans="1:7" x14ac:dyDescent="0.3">
      <c r="A275" t="s">
        <v>15142</v>
      </c>
      <c r="B275" t="s">
        <v>15300</v>
      </c>
      <c r="C275" t="s">
        <v>455</v>
      </c>
      <c r="D275" t="s">
        <v>393</v>
      </c>
      <c r="E275" t="s">
        <v>452</v>
      </c>
      <c r="F275" t="s">
        <v>15181</v>
      </c>
      <c r="G275">
        <v>0</v>
      </c>
    </row>
    <row r="276" spans="1:7" x14ac:dyDescent="0.3">
      <c r="A276" t="s">
        <v>15142</v>
      </c>
      <c r="B276" t="s">
        <v>15300</v>
      </c>
      <c r="C276" t="s">
        <v>455</v>
      </c>
      <c r="D276" t="s">
        <v>393</v>
      </c>
      <c r="E276" t="s">
        <v>437</v>
      </c>
      <c r="F276" t="s">
        <v>15142</v>
      </c>
      <c r="G276">
        <v>0</v>
      </c>
    </row>
    <row r="277" spans="1:7" x14ac:dyDescent="0.3">
      <c r="A277" t="s">
        <v>15142</v>
      </c>
      <c r="B277" t="s">
        <v>15300</v>
      </c>
      <c r="C277" t="s">
        <v>455</v>
      </c>
      <c r="D277" t="s">
        <v>393</v>
      </c>
      <c r="E277" t="s">
        <v>437</v>
      </c>
      <c r="F277" t="s">
        <v>15181</v>
      </c>
      <c r="G277">
        <v>0</v>
      </c>
    </row>
    <row r="278" spans="1:7" x14ac:dyDescent="0.3">
      <c r="A278" t="s">
        <v>15142</v>
      </c>
      <c r="B278" t="s">
        <v>15300</v>
      </c>
      <c r="C278" t="s">
        <v>455</v>
      </c>
      <c r="D278" t="s">
        <v>393</v>
      </c>
      <c r="E278" t="s">
        <v>416</v>
      </c>
      <c r="F278" t="s">
        <v>15225</v>
      </c>
      <c r="G278">
        <v>0</v>
      </c>
    </row>
    <row r="279" spans="1:7" x14ac:dyDescent="0.3">
      <c r="A279" t="s">
        <v>15142</v>
      </c>
      <c r="B279" t="s">
        <v>15300</v>
      </c>
      <c r="C279" t="s">
        <v>455</v>
      </c>
      <c r="D279" t="s">
        <v>393</v>
      </c>
      <c r="E279" t="s">
        <v>416</v>
      </c>
      <c r="F279" t="s">
        <v>15142</v>
      </c>
      <c r="G279">
        <v>0</v>
      </c>
    </row>
    <row r="280" spans="1:7" x14ac:dyDescent="0.3">
      <c r="A280" t="s">
        <v>15142</v>
      </c>
      <c r="B280" t="s">
        <v>15300</v>
      </c>
      <c r="C280" t="s">
        <v>455</v>
      </c>
      <c r="D280" t="s">
        <v>393</v>
      </c>
      <c r="E280" t="s">
        <v>416</v>
      </c>
      <c r="F280" t="s">
        <v>15181</v>
      </c>
      <c r="G280">
        <v>0</v>
      </c>
    </row>
    <row r="281" spans="1:7" x14ac:dyDescent="0.3">
      <c r="A281" t="s">
        <v>15142</v>
      </c>
      <c r="B281" t="s">
        <v>15300</v>
      </c>
      <c r="C281" t="s">
        <v>455</v>
      </c>
      <c r="D281" t="s">
        <v>393</v>
      </c>
      <c r="E281" t="s">
        <v>418</v>
      </c>
      <c r="F281" t="s">
        <v>15142</v>
      </c>
      <c r="G281">
        <v>0</v>
      </c>
    </row>
    <row r="282" spans="1:7" x14ac:dyDescent="0.3">
      <c r="A282" t="s">
        <v>15142</v>
      </c>
      <c r="B282" t="s">
        <v>15300</v>
      </c>
      <c r="C282" t="s">
        <v>455</v>
      </c>
      <c r="D282" t="s">
        <v>393</v>
      </c>
      <c r="E282" t="s">
        <v>422</v>
      </c>
      <c r="F282" t="s">
        <v>15142</v>
      </c>
      <c r="G282">
        <v>0</v>
      </c>
    </row>
    <row r="283" spans="1:7" x14ac:dyDescent="0.3">
      <c r="A283" t="s">
        <v>15142</v>
      </c>
      <c r="B283" t="s">
        <v>15300</v>
      </c>
      <c r="C283" t="s">
        <v>455</v>
      </c>
      <c r="D283" t="s">
        <v>393</v>
      </c>
      <c r="E283" t="s">
        <v>424</v>
      </c>
      <c r="F283" t="s">
        <v>15181</v>
      </c>
      <c r="G283">
        <v>0</v>
      </c>
    </row>
    <row r="284" spans="1:7" x14ac:dyDescent="0.3">
      <c r="A284" t="s">
        <v>15142</v>
      </c>
      <c r="B284" t="s">
        <v>15300</v>
      </c>
      <c r="C284" t="s">
        <v>455</v>
      </c>
      <c r="D284" t="s">
        <v>393</v>
      </c>
      <c r="E284" t="s">
        <v>431</v>
      </c>
      <c r="F284" t="s">
        <v>15225</v>
      </c>
      <c r="G284">
        <v>0</v>
      </c>
    </row>
    <row r="285" spans="1:7" x14ac:dyDescent="0.3">
      <c r="A285" t="s">
        <v>15142</v>
      </c>
      <c r="B285" t="s">
        <v>15300</v>
      </c>
      <c r="C285" t="s">
        <v>455</v>
      </c>
      <c r="D285" t="s">
        <v>393</v>
      </c>
      <c r="E285" t="s">
        <v>441</v>
      </c>
      <c r="F285" t="s">
        <v>15225</v>
      </c>
      <c r="G285">
        <v>0</v>
      </c>
    </row>
    <row r="286" spans="1:7" x14ac:dyDescent="0.3">
      <c r="A286" t="s">
        <v>15142</v>
      </c>
      <c r="B286" t="s">
        <v>15300</v>
      </c>
      <c r="C286" t="s">
        <v>455</v>
      </c>
      <c r="D286" t="s">
        <v>393</v>
      </c>
      <c r="E286" t="s">
        <v>441</v>
      </c>
      <c r="F286" t="s">
        <v>15181</v>
      </c>
      <c r="G286">
        <v>0</v>
      </c>
    </row>
    <row r="287" spans="1:7" x14ac:dyDescent="0.3">
      <c r="A287" t="s">
        <v>15142</v>
      </c>
      <c r="B287" t="s">
        <v>15300</v>
      </c>
      <c r="C287" t="s">
        <v>455</v>
      </c>
      <c r="D287" t="s">
        <v>393</v>
      </c>
      <c r="E287" t="s">
        <v>436</v>
      </c>
      <c r="F287" t="s">
        <v>15142</v>
      </c>
      <c r="G287">
        <v>0</v>
      </c>
    </row>
    <row r="288" spans="1:7" x14ac:dyDescent="0.3">
      <c r="A288" t="s">
        <v>15142</v>
      </c>
      <c r="B288" t="s">
        <v>15300</v>
      </c>
      <c r="C288" t="s">
        <v>455</v>
      </c>
      <c r="D288" t="s">
        <v>393</v>
      </c>
      <c r="E288" t="s">
        <v>436</v>
      </c>
      <c r="F288" t="s">
        <v>15181</v>
      </c>
      <c r="G288">
        <v>0</v>
      </c>
    </row>
    <row r="289" spans="1:7" x14ac:dyDescent="0.3">
      <c r="A289" t="s">
        <v>15142</v>
      </c>
      <c r="B289" t="s">
        <v>15300</v>
      </c>
      <c r="C289" t="s">
        <v>455</v>
      </c>
      <c r="D289" t="s">
        <v>393</v>
      </c>
      <c r="E289" t="s">
        <v>449</v>
      </c>
      <c r="F289" t="s">
        <v>15225</v>
      </c>
      <c r="G289">
        <v>0</v>
      </c>
    </row>
    <row r="290" spans="1:7" x14ac:dyDescent="0.3">
      <c r="A290" t="s">
        <v>15142</v>
      </c>
      <c r="B290" t="s">
        <v>15300</v>
      </c>
      <c r="C290" t="s">
        <v>455</v>
      </c>
      <c r="D290" t="s">
        <v>393</v>
      </c>
      <c r="E290" t="s">
        <v>449</v>
      </c>
      <c r="F290" t="s">
        <v>15142</v>
      </c>
      <c r="G290">
        <v>0</v>
      </c>
    </row>
    <row r="291" spans="1:7" x14ac:dyDescent="0.3">
      <c r="A291" t="s">
        <v>15142</v>
      </c>
      <c r="B291" t="s">
        <v>15300</v>
      </c>
      <c r="C291" t="s">
        <v>455</v>
      </c>
      <c r="D291" t="s">
        <v>393</v>
      </c>
      <c r="E291" t="s">
        <v>454</v>
      </c>
      <c r="F291" t="s">
        <v>15225</v>
      </c>
      <c r="G291">
        <v>0</v>
      </c>
    </row>
    <row r="292" spans="1:7" x14ac:dyDescent="0.3">
      <c r="A292" t="s">
        <v>15142</v>
      </c>
      <c r="B292" t="s">
        <v>15300</v>
      </c>
      <c r="C292" t="s">
        <v>455</v>
      </c>
      <c r="D292" t="s">
        <v>393</v>
      </c>
      <c r="E292" t="s">
        <v>454</v>
      </c>
      <c r="F292" t="s">
        <v>15142</v>
      </c>
      <c r="G292">
        <v>0</v>
      </c>
    </row>
    <row r="293" spans="1:7" x14ac:dyDescent="0.3">
      <c r="A293" t="s">
        <v>15142</v>
      </c>
      <c r="B293" t="s">
        <v>15300</v>
      </c>
      <c r="C293" t="s">
        <v>455</v>
      </c>
      <c r="D293" t="s">
        <v>393</v>
      </c>
      <c r="E293" t="s">
        <v>454</v>
      </c>
      <c r="F293" t="s">
        <v>15181</v>
      </c>
      <c r="G293">
        <v>0</v>
      </c>
    </row>
    <row r="294" spans="1:7" x14ac:dyDescent="0.3">
      <c r="A294" t="s">
        <v>15142</v>
      </c>
      <c r="B294" t="s">
        <v>15300</v>
      </c>
      <c r="C294" t="s">
        <v>455</v>
      </c>
      <c r="D294" t="s">
        <v>393</v>
      </c>
      <c r="E294" t="s">
        <v>15686</v>
      </c>
      <c r="F294" t="s">
        <v>15225</v>
      </c>
      <c r="G294">
        <v>0</v>
      </c>
    </row>
    <row r="295" spans="1:7" x14ac:dyDescent="0.3">
      <c r="A295" t="s">
        <v>15142</v>
      </c>
      <c r="B295" t="s">
        <v>15300</v>
      </c>
      <c r="C295" t="s">
        <v>455</v>
      </c>
      <c r="D295" t="s">
        <v>393</v>
      </c>
      <c r="E295" t="s">
        <v>15686</v>
      </c>
      <c r="F295" t="s">
        <v>15181</v>
      </c>
      <c r="G295">
        <v>0</v>
      </c>
    </row>
    <row r="296" spans="1:7" x14ac:dyDescent="0.3">
      <c r="A296" t="s">
        <v>15142</v>
      </c>
      <c r="B296" t="s">
        <v>15300</v>
      </c>
      <c r="C296" t="s">
        <v>455</v>
      </c>
      <c r="D296" t="s">
        <v>393</v>
      </c>
      <c r="E296" t="s">
        <v>15891</v>
      </c>
      <c r="F296" t="s">
        <v>15225</v>
      </c>
      <c r="G296">
        <v>0</v>
      </c>
    </row>
    <row r="297" spans="1:7" x14ac:dyDescent="0.3">
      <c r="A297" t="s">
        <v>15142</v>
      </c>
      <c r="B297" t="s">
        <v>15300</v>
      </c>
      <c r="C297" t="s">
        <v>455</v>
      </c>
      <c r="D297" t="s">
        <v>393</v>
      </c>
      <c r="E297" t="s">
        <v>15891</v>
      </c>
      <c r="F297" t="s">
        <v>15181</v>
      </c>
      <c r="G297">
        <v>0</v>
      </c>
    </row>
    <row r="298" spans="1:7" x14ac:dyDescent="0.3">
      <c r="A298" t="s">
        <v>15142</v>
      </c>
      <c r="B298" t="s">
        <v>15300</v>
      </c>
      <c r="C298" t="s">
        <v>455</v>
      </c>
      <c r="D298" t="s">
        <v>393</v>
      </c>
      <c r="E298" t="s">
        <v>17476</v>
      </c>
      <c r="F298" t="s">
        <v>15225</v>
      </c>
      <c r="G298">
        <v>0</v>
      </c>
    </row>
    <row r="299" spans="1:7" x14ac:dyDescent="0.3">
      <c r="A299" t="s">
        <v>15142</v>
      </c>
      <c r="B299" t="s">
        <v>15300</v>
      </c>
      <c r="C299" t="s">
        <v>455</v>
      </c>
      <c r="D299" t="s">
        <v>393</v>
      </c>
      <c r="E299" t="s">
        <v>17476</v>
      </c>
      <c r="F299" t="s">
        <v>15142</v>
      </c>
      <c r="G299">
        <v>0</v>
      </c>
    </row>
    <row r="300" spans="1:7" x14ac:dyDescent="0.3">
      <c r="A300" t="s">
        <v>15142</v>
      </c>
      <c r="B300" t="s">
        <v>15300</v>
      </c>
      <c r="C300" t="s">
        <v>455</v>
      </c>
      <c r="D300" t="s">
        <v>393</v>
      </c>
      <c r="E300" t="s">
        <v>17476</v>
      </c>
      <c r="F300" t="s">
        <v>15181</v>
      </c>
      <c r="G300">
        <v>0</v>
      </c>
    </row>
    <row r="301" spans="1:7" x14ac:dyDescent="0.3">
      <c r="A301" t="s">
        <v>15142</v>
      </c>
      <c r="B301" t="s">
        <v>15300</v>
      </c>
      <c r="C301" t="s">
        <v>455</v>
      </c>
      <c r="D301" t="s">
        <v>393</v>
      </c>
      <c r="E301" t="s">
        <v>17505</v>
      </c>
      <c r="F301" t="s">
        <v>15225</v>
      </c>
      <c r="G301">
        <v>0</v>
      </c>
    </row>
    <row r="302" spans="1:7" x14ac:dyDescent="0.3">
      <c r="A302" t="s">
        <v>15142</v>
      </c>
      <c r="B302" t="s">
        <v>15300</v>
      </c>
      <c r="C302" t="s">
        <v>455</v>
      </c>
      <c r="D302" t="s">
        <v>393</v>
      </c>
      <c r="E302" t="s">
        <v>17505</v>
      </c>
      <c r="F302" t="s">
        <v>15142</v>
      </c>
      <c r="G302">
        <v>0</v>
      </c>
    </row>
    <row r="303" spans="1:7" x14ac:dyDescent="0.3">
      <c r="A303" t="s">
        <v>15142</v>
      </c>
      <c r="B303" t="s">
        <v>15300</v>
      </c>
      <c r="C303" t="s">
        <v>455</v>
      </c>
      <c r="D303" t="s">
        <v>393</v>
      </c>
      <c r="E303" t="s">
        <v>17505</v>
      </c>
      <c r="F303" t="s">
        <v>15181</v>
      </c>
      <c r="G303">
        <v>0</v>
      </c>
    </row>
    <row r="304" spans="1:7" x14ac:dyDescent="0.3">
      <c r="A304" t="s">
        <v>15142</v>
      </c>
      <c r="B304" t="s">
        <v>15300</v>
      </c>
      <c r="C304" t="s">
        <v>455</v>
      </c>
      <c r="D304" t="s">
        <v>393</v>
      </c>
      <c r="E304" t="s">
        <v>18360</v>
      </c>
      <c r="F304" t="s">
        <v>15181</v>
      </c>
      <c r="G304">
        <v>0</v>
      </c>
    </row>
    <row r="305" spans="1:7" x14ac:dyDescent="0.3">
      <c r="A305" t="s">
        <v>15142</v>
      </c>
      <c r="B305" t="s">
        <v>15300</v>
      </c>
      <c r="C305" t="s">
        <v>455</v>
      </c>
      <c r="D305" t="s">
        <v>393</v>
      </c>
      <c r="E305" t="s">
        <v>18516</v>
      </c>
      <c r="F305" t="s">
        <v>15225</v>
      </c>
      <c r="G305">
        <v>0</v>
      </c>
    </row>
    <row r="306" spans="1:7" x14ac:dyDescent="0.3">
      <c r="A306" t="s">
        <v>15142</v>
      </c>
      <c r="B306" t="s">
        <v>15300</v>
      </c>
      <c r="C306" t="s">
        <v>455</v>
      </c>
      <c r="D306" t="s">
        <v>393</v>
      </c>
      <c r="E306" t="s">
        <v>18712</v>
      </c>
      <c r="F306" t="s">
        <v>15142</v>
      </c>
      <c r="G306">
        <v>0</v>
      </c>
    </row>
    <row r="307" spans="1:7" x14ac:dyDescent="0.3">
      <c r="A307" t="s">
        <v>15142</v>
      </c>
      <c r="B307" t="s">
        <v>15300</v>
      </c>
      <c r="C307" t="s">
        <v>455</v>
      </c>
      <c r="D307" t="s">
        <v>15142</v>
      </c>
      <c r="E307" t="s">
        <v>14</v>
      </c>
      <c r="F307" t="s">
        <v>15323</v>
      </c>
      <c r="G307">
        <v>0</v>
      </c>
    </row>
    <row r="308" spans="1:7" x14ac:dyDescent="0.3">
      <c r="A308" t="s">
        <v>15142</v>
      </c>
      <c r="B308" t="s">
        <v>15300</v>
      </c>
      <c r="C308" t="s">
        <v>455</v>
      </c>
      <c r="D308" t="s">
        <v>15142</v>
      </c>
      <c r="E308" t="s">
        <v>14</v>
      </c>
      <c r="F308" t="s">
        <v>15391</v>
      </c>
      <c r="G308">
        <v>0</v>
      </c>
    </row>
    <row r="309" spans="1:7" x14ac:dyDescent="0.3">
      <c r="A309" t="s">
        <v>10465</v>
      </c>
      <c r="B309" t="s">
        <v>10450</v>
      </c>
      <c r="C309" t="s">
        <v>457</v>
      </c>
      <c r="D309" t="s">
        <v>393</v>
      </c>
      <c r="E309" t="s">
        <v>366</v>
      </c>
      <c r="F309" t="s">
        <v>10451</v>
      </c>
      <c r="G309">
        <v>0</v>
      </c>
    </row>
    <row r="310" spans="1:7" x14ac:dyDescent="0.3">
      <c r="A310" t="s">
        <v>10465</v>
      </c>
      <c r="B310" t="s">
        <v>10450</v>
      </c>
      <c r="C310" t="s">
        <v>457</v>
      </c>
      <c r="D310" t="s">
        <v>393</v>
      </c>
      <c r="E310" t="s">
        <v>367</v>
      </c>
      <c r="F310" t="s">
        <v>10451</v>
      </c>
      <c r="G310">
        <v>0</v>
      </c>
    </row>
    <row r="311" spans="1:7" x14ac:dyDescent="0.3">
      <c r="A311" t="s">
        <v>10465</v>
      </c>
      <c r="B311" t="s">
        <v>10450</v>
      </c>
      <c r="C311" t="s">
        <v>457</v>
      </c>
      <c r="D311" t="s">
        <v>393</v>
      </c>
      <c r="E311" t="s">
        <v>375</v>
      </c>
      <c r="F311" t="s">
        <v>10451</v>
      </c>
      <c r="G311">
        <v>0</v>
      </c>
    </row>
    <row r="312" spans="1:7" x14ac:dyDescent="0.3">
      <c r="A312" t="s">
        <v>10465</v>
      </c>
      <c r="B312" t="s">
        <v>10450</v>
      </c>
      <c r="C312" t="s">
        <v>457</v>
      </c>
      <c r="D312" t="s">
        <v>393</v>
      </c>
      <c r="E312" t="s">
        <v>379</v>
      </c>
      <c r="F312" t="s">
        <v>10486</v>
      </c>
      <c r="G312">
        <v>0</v>
      </c>
    </row>
    <row r="313" spans="1:7" x14ac:dyDescent="0.3">
      <c r="A313" t="s">
        <v>10465</v>
      </c>
      <c r="B313" t="s">
        <v>10450</v>
      </c>
      <c r="C313" t="s">
        <v>457</v>
      </c>
      <c r="D313" t="s">
        <v>393</v>
      </c>
      <c r="E313" t="s">
        <v>364</v>
      </c>
      <c r="F313" t="s">
        <v>10486</v>
      </c>
      <c r="G313">
        <v>0</v>
      </c>
    </row>
    <row r="314" spans="1:7" x14ac:dyDescent="0.3">
      <c r="A314" t="s">
        <v>10465</v>
      </c>
      <c r="B314" t="s">
        <v>10450</v>
      </c>
      <c r="C314" t="s">
        <v>457</v>
      </c>
      <c r="D314" t="s">
        <v>393</v>
      </c>
      <c r="E314" t="s">
        <v>371</v>
      </c>
      <c r="F314" t="s">
        <v>10451</v>
      </c>
      <c r="G314">
        <v>0</v>
      </c>
    </row>
    <row r="315" spans="1:7" x14ac:dyDescent="0.3">
      <c r="A315" t="s">
        <v>10465</v>
      </c>
      <c r="B315" t="s">
        <v>10450</v>
      </c>
      <c r="C315" t="s">
        <v>457</v>
      </c>
      <c r="D315" t="s">
        <v>393</v>
      </c>
      <c r="E315" t="s">
        <v>371</v>
      </c>
      <c r="F315" t="s">
        <v>10486</v>
      </c>
      <c r="G315">
        <v>0</v>
      </c>
    </row>
    <row r="316" spans="1:7" x14ac:dyDescent="0.3">
      <c r="A316" t="s">
        <v>10465</v>
      </c>
      <c r="B316" t="s">
        <v>10450</v>
      </c>
      <c r="C316" t="s">
        <v>457</v>
      </c>
      <c r="D316" t="s">
        <v>393</v>
      </c>
      <c r="E316" t="s">
        <v>376</v>
      </c>
      <c r="F316" t="s">
        <v>10451</v>
      </c>
      <c r="G316">
        <v>0</v>
      </c>
    </row>
    <row r="317" spans="1:7" x14ac:dyDescent="0.3">
      <c r="A317" t="s">
        <v>10465</v>
      </c>
      <c r="B317" t="s">
        <v>10459</v>
      </c>
      <c r="C317" t="s">
        <v>457</v>
      </c>
      <c r="D317" t="s">
        <v>393</v>
      </c>
      <c r="E317" t="s">
        <v>374</v>
      </c>
      <c r="F317" t="s">
        <v>10459</v>
      </c>
      <c r="G317">
        <v>0</v>
      </c>
    </row>
    <row r="318" spans="1:7" x14ac:dyDescent="0.3">
      <c r="A318" t="s">
        <v>10465</v>
      </c>
      <c r="B318" t="s">
        <v>10459</v>
      </c>
      <c r="C318" t="s">
        <v>457</v>
      </c>
      <c r="D318" t="s">
        <v>393</v>
      </c>
      <c r="E318" t="s">
        <v>367</v>
      </c>
      <c r="F318" t="s">
        <v>10459</v>
      </c>
      <c r="G318">
        <v>0</v>
      </c>
    </row>
    <row r="319" spans="1:7" x14ac:dyDescent="0.3">
      <c r="A319" t="s">
        <v>10465</v>
      </c>
      <c r="B319" t="s">
        <v>10459</v>
      </c>
      <c r="C319" t="s">
        <v>457</v>
      </c>
      <c r="D319" t="s">
        <v>393</v>
      </c>
      <c r="E319" t="s">
        <v>373</v>
      </c>
      <c r="F319" t="s">
        <v>10459</v>
      </c>
      <c r="G319">
        <v>0</v>
      </c>
    </row>
    <row r="320" spans="1:7" x14ac:dyDescent="0.3">
      <c r="A320" t="s">
        <v>10465</v>
      </c>
      <c r="B320" t="s">
        <v>10459</v>
      </c>
      <c r="C320" t="s">
        <v>457</v>
      </c>
      <c r="D320" t="s">
        <v>393</v>
      </c>
      <c r="E320" t="s">
        <v>377</v>
      </c>
      <c r="F320" t="s">
        <v>10459</v>
      </c>
      <c r="G320">
        <v>0</v>
      </c>
    </row>
    <row r="321" spans="1:7" x14ac:dyDescent="0.3">
      <c r="A321" t="s">
        <v>10465</v>
      </c>
      <c r="B321" t="s">
        <v>10459</v>
      </c>
      <c r="C321" t="s">
        <v>457</v>
      </c>
      <c r="D321" t="s">
        <v>393</v>
      </c>
      <c r="E321" t="s">
        <v>379</v>
      </c>
      <c r="F321" t="s">
        <v>10459</v>
      </c>
      <c r="G321">
        <v>0</v>
      </c>
    </row>
    <row r="322" spans="1:7" x14ac:dyDescent="0.3">
      <c r="A322" t="s">
        <v>10465</v>
      </c>
      <c r="B322" t="s">
        <v>10459</v>
      </c>
      <c r="C322" t="s">
        <v>457</v>
      </c>
      <c r="D322" t="s">
        <v>393</v>
      </c>
      <c r="E322" t="s">
        <v>369</v>
      </c>
      <c r="F322" t="s">
        <v>10459</v>
      </c>
      <c r="G322">
        <v>0</v>
      </c>
    </row>
    <row r="323" spans="1:7" x14ac:dyDescent="0.3">
      <c r="A323" t="s">
        <v>10465</v>
      </c>
      <c r="B323" t="s">
        <v>10459</v>
      </c>
      <c r="C323" t="s">
        <v>457</v>
      </c>
      <c r="D323" t="s">
        <v>393</v>
      </c>
      <c r="E323" t="s">
        <v>368</v>
      </c>
      <c r="F323" t="s">
        <v>10459</v>
      </c>
      <c r="G323">
        <v>0</v>
      </c>
    </row>
    <row r="324" spans="1:7" x14ac:dyDescent="0.3">
      <c r="A324" t="s">
        <v>10465</v>
      </c>
      <c r="B324" t="s">
        <v>10459</v>
      </c>
      <c r="C324" t="s">
        <v>457</v>
      </c>
      <c r="D324" t="s">
        <v>393</v>
      </c>
      <c r="E324" t="s">
        <v>371</v>
      </c>
      <c r="F324" t="s">
        <v>10459</v>
      </c>
      <c r="G324">
        <v>0</v>
      </c>
    </row>
    <row r="325" spans="1:7" x14ac:dyDescent="0.3">
      <c r="A325" t="s">
        <v>10465</v>
      </c>
      <c r="B325" t="s">
        <v>10466</v>
      </c>
      <c r="C325" t="s">
        <v>457</v>
      </c>
      <c r="D325" t="s">
        <v>393</v>
      </c>
      <c r="E325" t="s">
        <v>365</v>
      </c>
      <c r="F325" t="s">
        <v>10829</v>
      </c>
      <c r="G325">
        <v>0</v>
      </c>
    </row>
    <row r="326" spans="1:7" x14ac:dyDescent="0.3">
      <c r="A326" t="s">
        <v>10465</v>
      </c>
      <c r="B326" t="s">
        <v>10466</v>
      </c>
      <c r="C326" t="s">
        <v>457</v>
      </c>
      <c r="D326" t="s">
        <v>393</v>
      </c>
      <c r="E326" t="s">
        <v>366</v>
      </c>
      <c r="F326" t="s">
        <v>10829</v>
      </c>
      <c r="G326">
        <v>0</v>
      </c>
    </row>
    <row r="327" spans="1:7" x14ac:dyDescent="0.3">
      <c r="A327" t="s">
        <v>10465</v>
      </c>
      <c r="B327" t="s">
        <v>10466</v>
      </c>
      <c r="C327" t="s">
        <v>457</v>
      </c>
      <c r="D327" t="s">
        <v>393</v>
      </c>
      <c r="E327" t="s">
        <v>374</v>
      </c>
      <c r="F327" t="s">
        <v>10829</v>
      </c>
      <c r="G327">
        <v>0</v>
      </c>
    </row>
    <row r="328" spans="1:7" x14ac:dyDescent="0.3">
      <c r="A328" t="s">
        <v>10465</v>
      </c>
      <c r="B328" t="s">
        <v>10466</v>
      </c>
      <c r="C328" t="s">
        <v>457</v>
      </c>
      <c r="D328" t="s">
        <v>393</v>
      </c>
      <c r="E328" t="s">
        <v>367</v>
      </c>
      <c r="F328" t="s">
        <v>10829</v>
      </c>
      <c r="G328">
        <v>0</v>
      </c>
    </row>
    <row r="329" spans="1:7" x14ac:dyDescent="0.3">
      <c r="A329" t="s">
        <v>10465</v>
      </c>
      <c r="B329" t="s">
        <v>10466</v>
      </c>
      <c r="C329" t="s">
        <v>457</v>
      </c>
      <c r="D329" t="s">
        <v>393</v>
      </c>
      <c r="E329" t="s">
        <v>372</v>
      </c>
      <c r="F329" t="s">
        <v>10829</v>
      </c>
      <c r="G329">
        <v>0</v>
      </c>
    </row>
    <row r="330" spans="1:7" x14ac:dyDescent="0.3">
      <c r="A330" t="s">
        <v>10465</v>
      </c>
      <c r="B330" t="s">
        <v>10466</v>
      </c>
      <c r="C330" t="s">
        <v>457</v>
      </c>
      <c r="D330" t="s">
        <v>393</v>
      </c>
      <c r="E330" t="s">
        <v>379</v>
      </c>
      <c r="F330" t="s">
        <v>10829</v>
      </c>
      <c r="G330">
        <v>0</v>
      </c>
    </row>
    <row r="331" spans="1:7" x14ac:dyDescent="0.3">
      <c r="A331" t="s">
        <v>10465</v>
      </c>
      <c r="B331" t="s">
        <v>10466</v>
      </c>
      <c r="C331" t="s">
        <v>457</v>
      </c>
      <c r="D331" t="s">
        <v>393</v>
      </c>
      <c r="E331" t="s">
        <v>369</v>
      </c>
      <c r="F331" t="s">
        <v>10467</v>
      </c>
      <c r="G331">
        <v>0</v>
      </c>
    </row>
    <row r="332" spans="1:7" x14ac:dyDescent="0.3">
      <c r="A332" t="s">
        <v>10465</v>
      </c>
      <c r="B332" t="s">
        <v>10466</v>
      </c>
      <c r="C332" t="s">
        <v>457</v>
      </c>
      <c r="D332" t="s">
        <v>393</v>
      </c>
      <c r="E332" t="s">
        <v>364</v>
      </c>
      <c r="F332" t="s">
        <v>10467</v>
      </c>
      <c r="G332">
        <v>0</v>
      </c>
    </row>
    <row r="333" spans="1:7" x14ac:dyDescent="0.3">
      <c r="A333" t="s">
        <v>10465</v>
      </c>
      <c r="B333" t="s">
        <v>10466</v>
      </c>
      <c r="C333" t="s">
        <v>457</v>
      </c>
      <c r="D333" t="s">
        <v>393</v>
      </c>
      <c r="E333" t="s">
        <v>364</v>
      </c>
      <c r="F333" t="s">
        <v>10829</v>
      </c>
      <c r="G333">
        <v>0</v>
      </c>
    </row>
    <row r="334" spans="1:7" x14ac:dyDescent="0.3">
      <c r="A334" t="s">
        <v>10465</v>
      </c>
      <c r="B334" t="s">
        <v>10466</v>
      </c>
      <c r="C334" t="s">
        <v>457</v>
      </c>
      <c r="D334" t="s">
        <v>393</v>
      </c>
      <c r="E334" t="s">
        <v>368</v>
      </c>
      <c r="F334" t="s">
        <v>10829</v>
      </c>
      <c r="G334">
        <v>0</v>
      </c>
    </row>
    <row r="335" spans="1:7" x14ac:dyDescent="0.3">
      <c r="A335" t="s">
        <v>10465</v>
      </c>
      <c r="B335" t="s">
        <v>10466</v>
      </c>
      <c r="C335" t="s">
        <v>457</v>
      </c>
      <c r="D335" t="s">
        <v>393</v>
      </c>
      <c r="E335" t="s">
        <v>371</v>
      </c>
      <c r="F335" t="s">
        <v>10467</v>
      </c>
      <c r="G335">
        <v>0</v>
      </c>
    </row>
    <row r="336" spans="1:7" x14ac:dyDescent="0.3">
      <c r="A336" t="s">
        <v>10465</v>
      </c>
      <c r="B336" t="s">
        <v>10466</v>
      </c>
      <c r="C336" t="s">
        <v>457</v>
      </c>
      <c r="D336" t="s">
        <v>393</v>
      </c>
      <c r="E336" t="s">
        <v>371</v>
      </c>
      <c r="F336" t="s">
        <v>10829</v>
      </c>
      <c r="G336">
        <v>0</v>
      </c>
    </row>
    <row r="337" spans="1:7" x14ac:dyDescent="0.3">
      <c r="A337" t="s">
        <v>10465</v>
      </c>
      <c r="B337" t="s">
        <v>10473</v>
      </c>
      <c r="C337" t="s">
        <v>457</v>
      </c>
      <c r="D337" t="s">
        <v>393</v>
      </c>
      <c r="E337" t="s">
        <v>373</v>
      </c>
      <c r="F337" t="s">
        <v>10473</v>
      </c>
      <c r="G337">
        <v>0</v>
      </c>
    </row>
    <row r="338" spans="1:7" x14ac:dyDescent="0.3">
      <c r="A338" t="s">
        <v>10465</v>
      </c>
      <c r="B338" t="s">
        <v>10473</v>
      </c>
      <c r="C338" t="s">
        <v>457</v>
      </c>
      <c r="D338" t="s">
        <v>393</v>
      </c>
      <c r="E338" t="s">
        <v>375</v>
      </c>
      <c r="F338" t="s">
        <v>10473</v>
      </c>
      <c r="G338">
        <v>0</v>
      </c>
    </row>
    <row r="339" spans="1:7" x14ac:dyDescent="0.3">
      <c r="A339" t="s">
        <v>10465</v>
      </c>
      <c r="B339" t="s">
        <v>10473</v>
      </c>
      <c r="C339" t="s">
        <v>457</v>
      </c>
      <c r="D339" t="s">
        <v>393</v>
      </c>
      <c r="E339" t="s">
        <v>379</v>
      </c>
      <c r="F339" t="s">
        <v>10473</v>
      </c>
      <c r="G339">
        <v>0</v>
      </c>
    </row>
    <row r="340" spans="1:7" x14ac:dyDescent="0.3">
      <c r="A340" t="s">
        <v>10465</v>
      </c>
      <c r="B340" t="s">
        <v>10473</v>
      </c>
      <c r="C340" t="s">
        <v>457</v>
      </c>
      <c r="D340" t="s">
        <v>393</v>
      </c>
      <c r="E340" t="s">
        <v>369</v>
      </c>
      <c r="F340" t="s">
        <v>10473</v>
      </c>
      <c r="G340">
        <v>0</v>
      </c>
    </row>
    <row r="341" spans="1:7" x14ac:dyDescent="0.3">
      <c r="A341" t="s">
        <v>10465</v>
      </c>
      <c r="B341" t="s">
        <v>10883</v>
      </c>
      <c r="C341" t="s">
        <v>457</v>
      </c>
      <c r="D341" t="s">
        <v>393</v>
      </c>
      <c r="E341" t="s">
        <v>366</v>
      </c>
      <c r="F341" t="s">
        <v>10883</v>
      </c>
      <c r="G341">
        <v>0</v>
      </c>
    </row>
    <row r="342" spans="1:7" x14ac:dyDescent="0.3">
      <c r="A342" t="s">
        <v>10465</v>
      </c>
      <c r="B342" t="s">
        <v>10883</v>
      </c>
      <c r="C342" t="s">
        <v>457</v>
      </c>
      <c r="D342" t="s">
        <v>393</v>
      </c>
      <c r="E342" t="s">
        <v>377</v>
      </c>
      <c r="F342" t="s">
        <v>10883</v>
      </c>
      <c r="G342">
        <v>0</v>
      </c>
    </row>
    <row r="343" spans="1:7" x14ac:dyDescent="0.3">
      <c r="A343" t="s">
        <v>10465</v>
      </c>
      <c r="B343" t="s">
        <v>10883</v>
      </c>
      <c r="C343" t="s">
        <v>457</v>
      </c>
      <c r="D343" t="s">
        <v>393</v>
      </c>
      <c r="E343" t="s">
        <v>370</v>
      </c>
      <c r="F343" t="s">
        <v>10883</v>
      </c>
      <c r="G343">
        <v>0</v>
      </c>
    </row>
    <row r="344" spans="1:7" x14ac:dyDescent="0.3">
      <c r="A344" t="s">
        <v>10465</v>
      </c>
      <c r="B344" t="s">
        <v>10883</v>
      </c>
      <c r="C344" t="s">
        <v>457</v>
      </c>
      <c r="D344" t="s">
        <v>393</v>
      </c>
      <c r="E344" t="s">
        <v>379</v>
      </c>
      <c r="F344" t="s">
        <v>10883</v>
      </c>
      <c r="G344">
        <v>0</v>
      </c>
    </row>
    <row r="345" spans="1:7" x14ac:dyDescent="0.3">
      <c r="A345" t="s">
        <v>10465</v>
      </c>
      <c r="B345" t="s">
        <v>10883</v>
      </c>
      <c r="C345" t="s">
        <v>457</v>
      </c>
      <c r="D345" t="s">
        <v>393</v>
      </c>
      <c r="E345" t="s">
        <v>369</v>
      </c>
      <c r="F345" t="s">
        <v>10883</v>
      </c>
      <c r="G345">
        <v>0</v>
      </c>
    </row>
    <row r="346" spans="1:7" x14ac:dyDescent="0.3">
      <c r="A346" t="s">
        <v>10465</v>
      </c>
      <c r="B346" t="s">
        <v>10883</v>
      </c>
      <c r="C346" t="s">
        <v>457</v>
      </c>
      <c r="D346" t="s">
        <v>393</v>
      </c>
      <c r="E346" t="s">
        <v>368</v>
      </c>
      <c r="F346" t="s">
        <v>10883</v>
      </c>
      <c r="G346">
        <v>0</v>
      </c>
    </row>
    <row r="347" spans="1:7" x14ac:dyDescent="0.3">
      <c r="A347" t="s">
        <v>10449</v>
      </c>
      <c r="B347" t="s">
        <v>10450</v>
      </c>
      <c r="C347" t="s">
        <v>458</v>
      </c>
      <c r="D347" t="s">
        <v>393</v>
      </c>
      <c r="E347" t="s">
        <v>280</v>
      </c>
      <c r="F347" t="s">
        <v>10451</v>
      </c>
      <c r="G347">
        <v>0</v>
      </c>
    </row>
    <row r="348" spans="1:7" x14ac:dyDescent="0.3">
      <c r="A348" t="s">
        <v>10449</v>
      </c>
      <c r="B348" t="s">
        <v>10450</v>
      </c>
      <c r="C348" t="s">
        <v>458</v>
      </c>
      <c r="D348" t="s">
        <v>393</v>
      </c>
      <c r="E348" t="s">
        <v>339</v>
      </c>
      <c r="F348" t="s">
        <v>10451</v>
      </c>
      <c r="G348">
        <v>0</v>
      </c>
    </row>
    <row r="349" spans="1:7" x14ac:dyDescent="0.3">
      <c r="A349" t="s">
        <v>10449</v>
      </c>
      <c r="B349" t="s">
        <v>10450</v>
      </c>
      <c r="C349" t="s">
        <v>458</v>
      </c>
      <c r="D349" t="s">
        <v>393</v>
      </c>
      <c r="E349" t="s">
        <v>339</v>
      </c>
      <c r="F349" t="s">
        <v>10486</v>
      </c>
      <c r="G349">
        <v>0</v>
      </c>
    </row>
    <row r="350" spans="1:7" x14ac:dyDescent="0.3">
      <c r="A350" t="s">
        <v>10449</v>
      </c>
      <c r="B350" t="s">
        <v>10450</v>
      </c>
      <c r="C350" t="s">
        <v>458</v>
      </c>
      <c r="D350" t="s">
        <v>393</v>
      </c>
      <c r="E350" t="s">
        <v>194</v>
      </c>
      <c r="F350" t="s">
        <v>10451</v>
      </c>
      <c r="G350">
        <v>0</v>
      </c>
    </row>
    <row r="351" spans="1:7" x14ac:dyDescent="0.3">
      <c r="A351" t="s">
        <v>10449</v>
      </c>
      <c r="B351" t="s">
        <v>10450</v>
      </c>
      <c r="C351" t="s">
        <v>458</v>
      </c>
      <c r="D351" t="s">
        <v>393</v>
      </c>
      <c r="E351" t="s">
        <v>194</v>
      </c>
      <c r="F351" t="s">
        <v>10486</v>
      </c>
      <c r="G351">
        <v>0</v>
      </c>
    </row>
    <row r="352" spans="1:7" x14ac:dyDescent="0.3">
      <c r="A352" t="s">
        <v>10449</v>
      </c>
      <c r="B352" t="s">
        <v>10450</v>
      </c>
      <c r="C352" t="s">
        <v>458</v>
      </c>
      <c r="D352" t="s">
        <v>393</v>
      </c>
      <c r="E352" t="s">
        <v>47</v>
      </c>
      <c r="F352" t="s">
        <v>10451</v>
      </c>
      <c r="G352">
        <v>0</v>
      </c>
    </row>
    <row r="353" spans="1:7" x14ac:dyDescent="0.3">
      <c r="A353" t="s">
        <v>10449</v>
      </c>
      <c r="B353" t="s">
        <v>10450</v>
      </c>
      <c r="C353" t="s">
        <v>458</v>
      </c>
      <c r="D353" t="s">
        <v>393</v>
      </c>
      <c r="E353" t="s">
        <v>27</v>
      </c>
      <c r="F353" t="s">
        <v>10486</v>
      </c>
      <c r="G353">
        <v>0</v>
      </c>
    </row>
    <row r="354" spans="1:7" x14ac:dyDescent="0.3">
      <c r="A354" t="s">
        <v>10449</v>
      </c>
      <c r="B354" t="s">
        <v>10450</v>
      </c>
      <c r="C354" t="s">
        <v>458</v>
      </c>
      <c r="D354" t="s">
        <v>393</v>
      </c>
      <c r="E354" t="s">
        <v>258</v>
      </c>
      <c r="F354" t="s">
        <v>10486</v>
      </c>
      <c r="G354">
        <v>0</v>
      </c>
    </row>
    <row r="355" spans="1:7" x14ac:dyDescent="0.3">
      <c r="A355" t="s">
        <v>10449</v>
      </c>
      <c r="B355" t="s">
        <v>10450</v>
      </c>
      <c r="C355" t="s">
        <v>458</v>
      </c>
      <c r="D355" t="s">
        <v>393</v>
      </c>
      <c r="E355" t="s">
        <v>15</v>
      </c>
      <c r="F355" t="s">
        <v>10486</v>
      </c>
      <c r="G355">
        <v>0</v>
      </c>
    </row>
    <row r="356" spans="1:7" x14ac:dyDescent="0.3">
      <c r="A356" t="s">
        <v>10449</v>
      </c>
      <c r="B356" t="s">
        <v>10450</v>
      </c>
      <c r="C356" t="s">
        <v>458</v>
      </c>
      <c r="D356" t="s">
        <v>393</v>
      </c>
      <c r="E356" t="s">
        <v>359</v>
      </c>
      <c r="F356" t="s">
        <v>10451</v>
      </c>
      <c r="G356">
        <v>0</v>
      </c>
    </row>
    <row r="357" spans="1:7" x14ac:dyDescent="0.3">
      <c r="A357" t="s">
        <v>10449</v>
      </c>
      <c r="B357" t="s">
        <v>10450</v>
      </c>
      <c r="C357" t="s">
        <v>458</v>
      </c>
      <c r="D357" t="s">
        <v>393</v>
      </c>
      <c r="E357" t="s">
        <v>196</v>
      </c>
      <c r="F357" t="s">
        <v>10451</v>
      </c>
      <c r="G357">
        <v>0</v>
      </c>
    </row>
    <row r="358" spans="1:7" x14ac:dyDescent="0.3">
      <c r="A358" t="s">
        <v>10449</v>
      </c>
      <c r="B358" t="s">
        <v>10450</v>
      </c>
      <c r="C358" t="s">
        <v>458</v>
      </c>
      <c r="D358" t="s">
        <v>393</v>
      </c>
      <c r="E358" t="s">
        <v>196</v>
      </c>
      <c r="F358" t="s">
        <v>10486</v>
      </c>
      <c r="G358">
        <v>0</v>
      </c>
    </row>
    <row r="359" spans="1:7" x14ac:dyDescent="0.3">
      <c r="A359" t="s">
        <v>10449</v>
      </c>
      <c r="B359" t="s">
        <v>10450</v>
      </c>
      <c r="C359" t="s">
        <v>458</v>
      </c>
      <c r="D359" t="s">
        <v>393</v>
      </c>
      <c r="E359" t="s">
        <v>75</v>
      </c>
      <c r="F359" t="s">
        <v>10486</v>
      </c>
      <c r="G359">
        <v>0</v>
      </c>
    </row>
    <row r="360" spans="1:7" x14ac:dyDescent="0.3">
      <c r="A360" t="s">
        <v>10449</v>
      </c>
      <c r="B360" t="s">
        <v>10450</v>
      </c>
      <c r="C360" t="s">
        <v>458</v>
      </c>
      <c r="D360" t="s">
        <v>393</v>
      </c>
      <c r="E360" t="s">
        <v>291</v>
      </c>
      <c r="F360" t="s">
        <v>10486</v>
      </c>
      <c r="G360">
        <v>0</v>
      </c>
    </row>
    <row r="361" spans="1:7" x14ac:dyDescent="0.3">
      <c r="A361" t="s">
        <v>10449</v>
      </c>
      <c r="B361" t="s">
        <v>10450</v>
      </c>
      <c r="C361" t="s">
        <v>458</v>
      </c>
      <c r="D361" t="s">
        <v>393</v>
      </c>
      <c r="E361" t="s">
        <v>42</v>
      </c>
      <c r="F361" t="s">
        <v>10451</v>
      </c>
      <c r="G361">
        <v>0</v>
      </c>
    </row>
    <row r="362" spans="1:7" x14ac:dyDescent="0.3">
      <c r="A362" t="s">
        <v>10449</v>
      </c>
      <c r="B362" t="s">
        <v>10450</v>
      </c>
      <c r="C362" t="s">
        <v>458</v>
      </c>
      <c r="D362" t="s">
        <v>393</v>
      </c>
      <c r="E362" t="s">
        <v>336</v>
      </c>
      <c r="F362" t="s">
        <v>10486</v>
      </c>
      <c r="G362">
        <v>0</v>
      </c>
    </row>
    <row r="363" spans="1:7" x14ac:dyDescent="0.3">
      <c r="A363" t="s">
        <v>10449</v>
      </c>
      <c r="B363" t="s">
        <v>10450</v>
      </c>
      <c r="C363" t="s">
        <v>458</v>
      </c>
      <c r="D363" t="s">
        <v>393</v>
      </c>
      <c r="E363" t="s">
        <v>360</v>
      </c>
      <c r="F363" t="s">
        <v>10486</v>
      </c>
      <c r="G363">
        <v>0</v>
      </c>
    </row>
    <row r="364" spans="1:7" x14ac:dyDescent="0.3">
      <c r="A364" t="s">
        <v>10449</v>
      </c>
      <c r="B364" t="s">
        <v>10450</v>
      </c>
      <c r="C364" t="s">
        <v>458</v>
      </c>
      <c r="D364" t="s">
        <v>393</v>
      </c>
      <c r="E364" t="s">
        <v>29</v>
      </c>
      <c r="F364" t="s">
        <v>10486</v>
      </c>
      <c r="G364">
        <v>0</v>
      </c>
    </row>
    <row r="365" spans="1:7" x14ac:dyDescent="0.3">
      <c r="A365" t="s">
        <v>10449</v>
      </c>
      <c r="B365" t="s">
        <v>10450</v>
      </c>
      <c r="C365" t="s">
        <v>458</v>
      </c>
      <c r="D365" t="s">
        <v>393</v>
      </c>
      <c r="E365" t="s">
        <v>56</v>
      </c>
      <c r="F365" t="s">
        <v>10486</v>
      </c>
      <c r="G365">
        <v>0</v>
      </c>
    </row>
    <row r="366" spans="1:7" x14ac:dyDescent="0.3">
      <c r="A366" t="s">
        <v>10449</v>
      </c>
      <c r="B366" t="s">
        <v>10450</v>
      </c>
      <c r="C366" t="s">
        <v>458</v>
      </c>
      <c r="D366" t="s">
        <v>393</v>
      </c>
      <c r="E366" t="s">
        <v>86</v>
      </c>
      <c r="F366" t="s">
        <v>10451</v>
      </c>
      <c r="G366">
        <v>0</v>
      </c>
    </row>
    <row r="367" spans="1:7" x14ac:dyDescent="0.3">
      <c r="A367" t="s">
        <v>10449</v>
      </c>
      <c r="B367" t="s">
        <v>10450</v>
      </c>
      <c r="C367" t="s">
        <v>458</v>
      </c>
      <c r="D367" t="s">
        <v>393</v>
      </c>
      <c r="E367" t="s">
        <v>63</v>
      </c>
      <c r="F367" t="s">
        <v>10486</v>
      </c>
      <c r="G367">
        <v>0</v>
      </c>
    </row>
    <row r="368" spans="1:7" x14ac:dyDescent="0.3">
      <c r="A368" t="s">
        <v>10449</v>
      </c>
      <c r="B368" t="s">
        <v>10450</v>
      </c>
      <c r="C368" t="s">
        <v>458</v>
      </c>
      <c r="D368" t="s">
        <v>393</v>
      </c>
      <c r="E368" t="s">
        <v>91</v>
      </c>
      <c r="F368" t="s">
        <v>10451</v>
      </c>
      <c r="G368">
        <v>0</v>
      </c>
    </row>
    <row r="369" spans="1:7" x14ac:dyDescent="0.3">
      <c r="A369" t="s">
        <v>10449</v>
      </c>
      <c r="B369" t="s">
        <v>10450</v>
      </c>
      <c r="C369" t="s">
        <v>458</v>
      </c>
      <c r="D369" t="s">
        <v>393</v>
      </c>
      <c r="E369" t="s">
        <v>299</v>
      </c>
      <c r="F369" t="s">
        <v>10451</v>
      </c>
      <c r="G369">
        <v>0</v>
      </c>
    </row>
    <row r="370" spans="1:7" x14ac:dyDescent="0.3">
      <c r="A370" t="s">
        <v>10449</v>
      </c>
      <c r="B370" t="s">
        <v>10450</v>
      </c>
      <c r="C370" t="s">
        <v>458</v>
      </c>
      <c r="D370" t="s">
        <v>393</v>
      </c>
      <c r="E370" t="s">
        <v>143</v>
      </c>
      <c r="F370" t="s">
        <v>10451</v>
      </c>
      <c r="G370">
        <v>0</v>
      </c>
    </row>
    <row r="371" spans="1:7" x14ac:dyDescent="0.3">
      <c r="A371" t="s">
        <v>10449</v>
      </c>
      <c r="B371" t="s">
        <v>10450</v>
      </c>
      <c r="C371" t="s">
        <v>458</v>
      </c>
      <c r="D371" t="s">
        <v>393</v>
      </c>
      <c r="E371" t="s">
        <v>124</v>
      </c>
      <c r="F371" t="s">
        <v>10486</v>
      </c>
      <c r="G371">
        <v>0</v>
      </c>
    </row>
    <row r="372" spans="1:7" x14ac:dyDescent="0.3">
      <c r="A372" t="s">
        <v>10449</v>
      </c>
      <c r="B372" t="s">
        <v>10450</v>
      </c>
      <c r="C372" t="s">
        <v>458</v>
      </c>
      <c r="D372" t="s">
        <v>393</v>
      </c>
      <c r="E372" t="s">
        <v>285</v>
      </c>
      <c r="F372" t="s">
        <v>10451</v>
      </c>
      <c r="G372">
        <v>0</v>
      </c>
    </row>
    <row r="373" spans="1:7" x14ac:dyDescent="0.3">
      <c r="A373" t="s">
        <v>10449</v>
      </c>
      <c r="B373" t="s">
        <v>10450</v>
      </c>
      <c r="C373" t="s">
        <v>458</v>
      </c>
      <c r="D373" t="s">
        <v>393</v>
      </c>
      <c r="E373" t="s">
        <v>285</v>
      </c>
      <c r="F373" t="s">
        <v>10486</v>
      </c>
      <c r="G373">
        <v>0</v>
      </c>
    </row>
    <row r="374" spans="1:7" x14ac:dyDescent="0.3">
      <c r="A374" t="s">
        <v>10449</v>
      </c>
      <c r="B374" t="s">
        <v>10450</v>
      </c>
      <c r="C374" t="s">
        <v>458</v>
      </c>
      <c r="D374" t="s">
        <v>393</v>
      </c>
      <c r="E374" t="s">
        <v>200</v>
      </c>
      <c r="F374" t="s">
        <v>10451</v>
      </c>
      <c r="G374">
        <v>0</v>
      </c>
    </row>
    <row r="375" spans="1:7" x14ac:dyDescent="0.3">
      <c r="A375" t="s">
        <v>10449</v>
      </c>
      <c r="B375" t="s">
        <v>10450</v>
      </c>
      <c r="C375" t="s">
        <v>458</v>
      </c>
      <c r="D375" t="s">
        <v>393</v>
      </c>
      <c r="E375" t="s">
        <v>200</v>
      </c>
      <c r="F375" t="s">
        <v>10486</v>
      </c>
      <c r="G375">
        <v>0</v>
      </c>
    </row>
    <row r="376" spans="1:7" x14ac:dyDescent="0.3">
      <c r="A376" t="s">
        <v>10449</v>
      </c>
      <c r="B376" t="s">
        <v>10450</v>
      </c>
      <c r="C376" t="s">
        <v>458</v>
      </c>
      <c r="D376" t="s">
        <v>393</v>
      </c>
      <c r="E376" t="s">
        <v>281</v>
      </c>
      <c r="F376" t="s">
        <v>10451</v>
      </c>
      <c r="G376">
        <v>0</v>
      </c>
    </row>
    <row r="377" spans="1:7" x14ac:dyDescent="0.3">
      <c r="A377" t="s">
        <v>10449</v>
      </c>
      <c r="B377" t="s">
        <v>10450</v>
      </c>
      <c r="C377" t="s">
        <v>458</v>
      </c>
      <c r="D377" t="s">
        <v>393</v>
      </c>
      <c r="E377" t="s">
        <v>250</v>
      </c>
      <c r="F377" t="s">
        <v>10451</v>
      </c>
      <c r="G377">
        <v>0</v>
      </c>
    </row>
    <row r="378" spans="1:7" x14ac:dyDescent="0.3">
      <c r="A378" t="s">
        <v>10449</v>
      </c>
      <c r="B378" t="s">
        <v>10450</v>
      </c>
      <c r="C378" t="s">
        <v>458</v>
      </c>
      <c r="D378" t="s">
        <v>393</v>
      </c>
      <c r="E378" t="s">
        <v>198</v>
      </c>
      <c r="F378" t="s">
        <v>10451</v>
      </c>
      <c r="G378">
        <v>0</v>
      </c>
    </row>
    <row r="379" spans="1:7" x14ac:dyDescent="0.3">
      <c r="A379" t="s">
        <v>10449</v>
      </c>
      <c r="B379" t="s">
        <v>10450</v>
      </c>
      <c r="C379" t="s">
        <v>458</v>
      </c>
      <c r="D379" t="s">
        <v>393</v>
      </c>
      <c r="E379" t="s">
        <v>30</v>
      </c>
      <c r="F379" t="s">
        <v>10486</v>
      </c>
      <c r="G379">
        <v>0</v>
      </c>
    </row>
    <row r="380" spans="1:7" x14ac:dyDescent="0.3">
      <c r="A380" t="s">
        <v>10449</v>
      </c>
      <c r="B380" t="s">
        <v>10450</v>
      </c>
      <c r="C380" t="s">
        <v>458</v>
      </c>
      <c r="D380" t="s">
        <v>393</v>
      </c>
      <c r="E380" t="s">
        <v>103</v>
      </c>
      <c r="F380" t="s">
        <v>10486</v>
      </c>
      <c r="G380">
        <v>0</v>
      </c>
    </row>
    <row r="381" spans="1:7" x14ac:dyDescent="0.3">
      <c r="A381" t="s">
        <v>10449</v>
      </c>
      <c r="B381" t="s">
        <v>10450</v>
      </c>
      <c r="C381" t="s">
        <v>458</v>
      </c>
      <c r="D381" t="s">
        <v>393</v>
      </c>
      <c r="E381" t="s">
        <v>162</v>
      </c>
      <c r="F381" t="s">
        <v>10451</v>
      </c>
      <c r="G381">
        <v>0</v>
      </c>
    </row>
    <row r="382" spans="1:7" x14ac:dyDescent="0.3">
      <c r="A382" t="s">
        <v>10449</v>
      </c>
      <c r="B382" t="s">
        <v>10450</v>
      </c>
      <c r="C382" t="s">
        <v>458</v>
      </c>
      <c r="D382" t="s">
        <v>393</v>
      </c>
      <c r="E382" t="s">
        <v>162</v>
      </c>
      <c r="F382" t="s">
        <v>10486</v>
      </c>
      <c r="G382">
        <v>0</v>
      </c>
    </row>
    <row r="383" spans="1:7" x14ac:dyDescent="0.3">
      <c r="A383" t="s">
        <v>10449</v>
      </c>
      <c r="B383" t="s">
        <v>10450</v>
      </c>
      <c r="C383" t="s">
        <v>458</v>
      </c>
      <c r="D383" t="s">
        <v>393</v>
      </c>
      <c r="E383" t="s">
        <v>300</v>
      </c>
      <c r="F383" t="s">
        <v>10486</v>
      </c>
      <c r="G383">
        <v>0</v>
      </c>
    </row>
    <row r="384" spans="1:7" x14ac:dyDescent="0.3">
      <c r="A384" t="s">
        <v>10449</v>
      </c>
      <c r="B384" t="s">
        <v>10450</v>
      </c>
      <c r="C384" t="s">
        <v>458</v>
      </c>
      <c r="D384" t="s">
        <v>393</v>
      </c>
      <c r="E384" t="s">
        <v>64</v>
      </c>
      <c r="F384" t="s">
        <v>10451</v>
      </c>
      <c r="G384">
        <v>0</v>
      </c>
    </row>
    <row r="385" spans="1:7" x14ac:dyDescent="0.3">
      <c r="A385" t="s">
        <v>10449</v>
      </c>
      <c r="B385" t="s">
        <v>10450</v>
      </c>
      <c r="C385" t="s">
        <v>458</v>
      </c>
      <c r="D385" t="s">
        <v>393</v>
      </c>
      <c r="E385" t="s">
        <v>22</v>
      </c>
      <c r="F385" t="s">
        <v>10486</v>
      </c>
      <c r="G385">
        <v>0</v>
      </c>
    </row>
    <row r="386" spans="1:7" x14ac:dyDescent="0.3">
      <c r="A386" t="s">
        <v>10449</v>
      </c>
      <c r="B386" t="s">
        <v>10450</v>
      </c>
      <c r="C386" t="s">
        <v>458</v>
      </c>
      <c r="D386" t="s">
        <v>393</v>
      </c>
      <c r="E386" t="s">
        <v>340</v>
      </c>
      <c r="F386" t="s">
        <v>10451</v>
      </c>
      <c r="G386">
        <v>0</v>
      </c>
    </row>
    <row r="387" spans="1:7" x14ac:dyDescent="0.3">
      <c r="A387" t="s">
        <v>10449</v>
      </c>
      <c r="B387" t="s">
        <v>10450</v>
      </c>
      <c r="C387" t="s">
        <v>458</v>
      </c>
      <c r="D387" t="s">
        <v>393</v>
      </c>
      <c r="E387" t="s">
        <v>340</v>
      </c>
      <c r="F387" t="s">
        <v>10486</v>
      </c>
      <c r="G387">
        <v>0</v>
      </c>
    </row>
    <row r="388" spans="1:7" x14ac:dyDescent="0.3">
      <c r="A388" t="s">
        <v>10449</v>
      </c>
      <c r="B388" t="s">
        <v>10450</v>
      </c>
      <c r="C388" t="s">
        <v>458</v>
      </c>
      <c r="D388" t="s">
        <v>393</v>
      </c>
      <c r="E388" t="s">
        <v>135</v>
      </c>
      <c r="F388" t="s">
        <v>10486</v>
      </c>
      <c r="G388">
        <v>0</v>
      </c>
    </row>
    <row r="389" spans="1:7" x14ac:dyDescent="0.3">
      <c r="A389" t="s">
        <v>10449</v>
      </c>
      <c r="B389" t="s">
        <v>10450</v>
      </c>
      <c r="C389" t="s">
        <v>458</v>
      </c>
      <c r="D389" t="s">
        <v>393</v>
      </c>
      <c r="E389" t="s">
        <v>145</v>
      </c>
      <c r="F389" t="s">
        <v>10486</v>
      </c>
      <c r="G389">
        <v>0</v>
      </c>
    </row>
    <row r="390" spans="1:7" x14ac:dyDescent="0.3">
      <c r="A390" t="s">
        <v>10449</v>
      </c>
      <c r="B390" t="s">
        <v>10450</v>
      </c>
      <c r="C390" t="s">
        <v>458</v>
      </c>
      <c r="D390" t="s">
        <v>393</v>
      </c>
      <c r="E390" t="s">
        <v>261</v>
      </c>
      <c r="F390" t="s">
        <v>10451</v>
      </c>
      <c r="G390">
        <v>0</v>
      </c>
    </row>
    <row r="391" spans="1:7" x14ac:dyDescent="0.3">
      <c r="A391" t="s">
        <v>10449</v>
      </c>
      <c r="B391" t="s">
        <v>10450</v>
      </c>
      <c r="C391" t="s">
        <v>458</v>
      </c>
      <c r="D391" t="s">
        <v>393</v>
      </c>
      <c r="E391" t="s">
        <v>261</v>
      </c>
      <c r="F391" t="s">
        <v>10486</v>
      </c>
      <c r="G391">
        <v>0</v>
      </c>
    </row>
    <row r="392" spans="1:7" x14ac:dyDescent="0.3">
      <c r="A392" t="s">
        <v>10449</v>
      </c>
      <c r="B392" t="s">
        <v>10450</v>
      </c>
      <c r="C392" t="s">
        <v>458</v>
      </c>
      <c r="D392" t="s">
        <v>393</v>
      </c>
      <c r="E392" t="s">
        <v>201</v>
      </c>
      <c r="F392" t="s">
        <v>10486</v>
      </c>
      <c r="G392">
        <v>0</v>
      </c>
    </row>
    <row r="393" spans="1:7" x14ac:dyDescent="0.3">
      <c r="A393" t="s">
        <v>10449</v>
      </c>
      <c r="B393" t="s">
        <v>10450</v>
      </c>
      <c r="C393" t="s">
        <v>458</v>
      </c>
      <c r="D393" t="s">
        <v>393</v>
      </c>
      <c r="E393" t="s">
        <v>344</v>
      </c>
      <c r="F393" t="s">
        <v>10486</v>
      </c>
      <c r="G393">
        <v>0</v>
      </c>
    </row>
    <row r="394" spans="1:7" x14ac:dyDescent="0.3">
      <c r="A394" t="s">
        <v>10449</v>
      </c>
      <c r="B394" t="s">
        <v>10450</v>
      </c>
      <c r="C394" t="s">
        <v>458</v>
      </c>
      <c r="D394" t="s">
        <v>393</v>
      </c>
      <c r="E394" t="s">
        <v>87</v>
      </c>
      <c r="F394" t="s">
        <v>10486</v>
      </c>
      <c r="G394">
        <v>0</v>
      </c>
    </row>
    <row r="395" spans="1:7" x14ac:dyDescent="0.3">
      <c r="A395" t="s">
        <v>10449</v>
      </c>
      <c r="B395" t="s">
        <v>10450</v>
      </c>
      <c r="C395" t="s">
        <v>458</v>
      </c>
      <c r="D395" t="s">
        <v>393</v>
      </c>
      <c r="E395" t="s">
        <v>136</v>
      </c>
      <c r="F395" t="s">
        <v>10451</v>
      </c>
      <c r="G395">
        <v>0</v>
      </c>
    </row>
    <row r="396" spans="1:7" x14ac:dyDescent="0.3">
      <c r="A396" t="s">
        <v>10449</v>
      </c>
      <c r="B396" t="s">
        <v>10450</v>
      </c>
      <c r="C396" t="s">
        <v>458</v>
      </c>
      <c r="D396" t="s">
        <v>393</v>
      </c>
      <c r="E396" t="s">
        <v>302</v>
      </c>
      <c r="F396" t="s">
        <v>10451</v>
      </c>
      <c r="G396">
        <v>0</v>
      </c>
    </row>
    <row r="397" spans="1:7" x14ac:dyDescent="0.3">
      <c r="A397" t="s">
        <v>10449</v>
      </c>
      <c r="B397" t="s">
        <v>10450</v>
      </c>
      <c r="C397" t="s">
        <v>458</v>
      </c>
      <c r="D397" t="s">
        <v>393</v>
      </c>
      <c r="E397" t="s">
        <v>302</v>
      </c>
      <c r="F397" t="s">
        <v>10486</v>
      </c>
      <c r="G397">
        <v>0</v>
      </c>
    </row>
    <row r="398" spans="1:7" x14ac:dyDescent="0.3">
      <c r="A398" t="s">
        <v>10449</v>
      </c>
      <c r="B398" t="s">
        <v>10450</v>
      </c>
      <c r="C398" t="s">
        <v>458</v>
      </c>
      <c r="D398" t="s">
        <v>393</v>
      </c>
      <c r="E398" t="s">
        <v>165</v>
      </c>
      <c r="F398" t="s">
        <v>10486</v>
      </c>
      <c r="G398">
        <v>0</v>
      </c>
    </row>
    <row r="399" spans="1:7" x14ac:dyDescent="0.3">
      <c r="A399" t="s">
        <v>10449</v>
      </c>
      <c r="B399" t="s">
        <v>10450</v>
      </c>
      <c r="C399" t="s">
        <v>458</v>
      </c>
      <c r="D399" t="s">
        <v>393</v>
      </c>
      <c r="E399" t="s">
        <v>48</v>
      </c>
      <c r="F399" t="s">
        <v>10451</v>
      </c>
      <c r="G399">
        <v>0</v>
      </c>
    </row>
    <row r="400" spans="1:7" x14ac:dyDescent="0.3">
      <c r="A400" t="s">
        <v>10449</v>
      </c>
      <c r="B400" t="s">
        <v>10450</v>
      </c>
      <c r="C400" t="s">
        <v>458</v>
      </c>
      <c r="D400" t="s">
        <v>393</v>
      </c>
      <c r="E400" t="s">
        <v>275</v>
      </c>
      <c r="F400" t="s">
        <v>10451</v>
      </c>
      <c r="G400">
        <v>0</v>
      </c>
    </row>
    <row r="401" spans="1:7" x14ac:dyDescent="0.3">
      <c r="A401" t="s">
        <v>10449</v>
      </c>
      <c r="B401" t="s">
        <v>10450</v>
      </c>
      <c r="C401" t="s">
        <v>458</v>
      </c>
      <c r="D401" t="s">
        <v>393</v>
      </c>
      <c r="E401" t="s">
        <v>275</v>
      </c>
      <c r="F401" t="s">
        <v>10486</v>
      </c>
      <c r="G401">
        <v>0</v>
      </c>
    </row>
    <row r="402" spans="1:7" x14ac:dyDescent="0.3">
      <c r="A402" t="s">
        <v>10449</v>
      </c>
      <c r="B402" t="s">
        <v>10450</v>
      </c>
      <c r="C402" t="s">
        <v>458</v>
      </c>
      <c r="D402" t="s">
        <v>393</v>
      </c>
      <c r="E402" t="s">
        <v>362</v>
      </c>
      <c r="F402" t="s">
        <v>10451</v>
      </c>
      <c r="G402">
        <v>0</v>
      </c>
    </row>
    <row r="403" spans="1:7" x14ac:dyDescent="0.3">
      <c r="A403" t="s">
        <v>10449</v>
      </c>
      <c r="B403" t="s">
        <v>10450</v>
      </c>
      <c r="C403" t="s">
        <v>458</v>
      </c>
      <c r="D403" t="s">
        <v>393</v>
      </c>
      <c r="E403" t="s">
        <v>362</v>
      </c>
      <c r="F403" t="s">
        <v>10486</v>
      </c>
      <c r="G403">
        <v>0</v>
      </c>
    </row>
    <row r="404" spans="1:7" x14ac:dyDescent="0.3">
      <c r="A404" t="s">
        <v>10449</v>
      </c>
      <c r="B404" t="s">
        <v>10450</v>
      </c>
      <c r="C404" t="s">
        <v>458</v>
      </c>
      <c r="D404" t="s">
        <v>393</v>
      </c>
      <c r="E404" t="s">
        <v>222</v>
      </c>
      <c r="F404" t="s">
        <v>10451</v>
      </c>
      <c r="G404">
        <v>0</v>
      </c>
    </row>
    <row r="405" spans="1:7" x14ac:dyDescent="0.3">
      <c r="A405" t="s">
        <v>10449</v>
      </c>
      <c r="B405" t="s">
        <v>10450</v>
      </c>
      <c r="C405" t="s">
        <v>458</v>
      </c>
      <c r="D405" t="s">
        <v>393</v>
      </c>
      <c r="E405" t="s">
        <v>282</v>
      </c>
      <c r="F405" t="s">
        <v>10486</v>
      </c>
      <c r="G405">
        <v>0</v>
      </c>
    </row>
    <row r="406" spans="1:7" x14ac:dyDescent="0.3">
      <c r="A406" t="s">
        <v>10449</v>
      </c>
      <c r="B406" t="s">
        <v>10450</v>
      </c>
      <c r="C406" t="s">
        <v>458</v>
      </c>
      <c r="D406" t="s">
        <v>393</v>
      </c>
      <c r="E406" t="s">
        <v>81</v>
      </c>
      <c r="F406" t="s">
        <v>10451</v>
      </c>
      <c r="G406">
        <v>0</v>
      </c>
    </row>
    <row r="407" spans="1:7" x14ac:dyDescent="0.3">
      <c r="A407" t="s">
        <v>10449</v>
      </c>
      <c r="B407" t="s">
        <v>10450</v>
      </c>
      <c r="C407" t="s">
        <v>458</v>
      </c>
      <c r="D407" t="s">
        <v>393</v>
      </c>
      <c r="E407" t="s">
        <v>146</v>
      </c>
      <c r="F407" t="s">
        <v>10486</v>
      </c>
      <c r="G407">
        <v>0</v>
      </c>
    </row>
    <row r="408" spans="1:7" x14ac:dyDescent="0.3">
      <c r="A408" t="s">
        <v>10449</v>
      </c>
      <c r="B408" t="s">
        <v>10450</v>
      </c>
      <c r="C408" t="s">
        <v>458</v>
      </c>
      <c r="D408" t="s">
        <v>393</v>
      </c>
      <c r="E408" t="s">
        <v>173</v>
      </c>
      <c r="F408" t="s">
        <v>10451</v>
      </c>
      <c r="G408">
        <v>0</v>
      </c>
    </row>
    <row r="409" spans="1:7" x14ac:dyDescent="0.3">
      <c r="A409" t="s">
        <v>10449</v>
      </c>
      <c r="B409" t="s">
        <v>10450</v>
      </c>
      <c r="C409" t="s">
        <v>458</v>
      </c>
      <c r="D409" t="s">
        <v>393</v>
      </c>
      <c r="E409" t="s">
        <v>303</v>
      </c>
      <c r="F409" t="s">
        <v>10486</v>
      </c>
      <c r="G409">
        <v>0</v>
      </c>
    </row>
    <row r="410" spans="1:7" x14ac:dyDescent="0.3">
      <c r="A410" t="s">
        <v>10449</v>
      </c>
      <c r="B410" t="s">
        <v>10450</v>
      </c>
      <c r="C410" t="s">
        <v>458</v>
      </c>
      <c r="D410" t="s">
        <v>393</v>
      </c>
      <c r="E410" t="s">
        <v>55</v>
      </c>
      <c r="F410" t="s">
        <v>10451</v>
      </c>
      <c r="G410">
        <v>0</v>
      </c>
    </row>
    <row r="411" spans="1:7" x14ac:dyDescent="0.3">
      <c r="A411" t="s">
        <v>10449</v>
      </c>
      <c r="B411" t="s">
        <v>10450</v>
      </c>
      <c r="C411" t="s">
        <v>458</v>
      </c>
      <c r="D411" t="s">
        <v>393</v>
      </c>
      <c r="E411" t="s">
        <v>55</v>
      </c>
      <c r="F411" t="s">
        <v>10486</v>
      </c>
      <c r="G411">
        <v>0</v>
      </c>
    </row>
    <row r="412" spans="1:7" x14ac:dyDescent="0.3">
      <c r="A412" t="s">
        <v>10449</v>
      </c>
      <c r="B412" t="s">
        <v>10450</v>
      </c>
      <c r="C412" t="s">
        <v>458</v>
      </c>
      <c r="D412" t="s">
        <v>393</v>
      </c>
      <c r="E412" t="s">
        <v>304</v>
      </c>
      <c r="F412" t="s">
        <v>10451</v>
      </c>
      <c r="G412">
        <v>0</v>
      </c>
    </row>
    <row r="413" spans="1:7" x14ac:dyDescent="0.3">
      <c r="A413" t="s">
        <v>10449</v>
      </c>
      <c r="B413" t="s">
        <v>10450</v>
      </c>
      <c r="C413" t="s">
        <v>458</v>
      </c>
      <c r="D413" t="s">
        <v>393</v>
      </c>
      <c r="E413" t="s">
        <v>26</v>
      </c>
      <c r="F413" t="s">
        <v>10451</v>
      </c>
      <c r="G413">
        <v>0</v>
      </c>
    </row>
    <row r="414" spans="1:7" x14ac:dyDescent="0.3">
      <c r="A414" t="s">
        <v>10449</v>
      </c>
      <c r="B414" t="s">
        <v>10450</v>
      </c>
      <c r="C414" t="s">
        <v>458</v>
      </c>
      <c r="D414" t="s">
        <v>393</v>
      </c>
      <c r="E414" t="s">
        <v>69</v>
      </c>
      <c r="F414" t="s">
        <v>10451</v>
      </c>
      <c r="G414">
        <v>0</v>
      </c>
    </row>
    <row r="415" spans="1:7" x14ac:dyDescent="0.3">
      <c r="A415" t="s">
        <v>10449</v>
      </c>
      <c r="B415" t="s">
        <v>10450</v>
      </c>
      <c r="C415" t="s">
        <v>458</v>
      </c>
      <c r="D415" t="s">
        <v>393</v>
      </c>
      <c r="E415" t="s">
        <v>69</v>
      </c>
      <c r="F415" t="s">
        <v>10486</v>
      </c>
      <c r="G415">
        <v>0</v>
      </c>
    </row>
    <row r="416" spans="1:7" x14ac:dyDescent="0.3">
      <c r="A416" t="s">
        <v>10449</v>
      </c>
      <c r="B416" t="s">
        <v>10450</v>
      </c>
      <c r="C416" t="s">
        <v>458</v>
      </c>
      <c r="D416" t="s">
        <v>393</v>
      </c>
      <c r="E416" t="s">
        <v>305</v>
      </c>
      <c r="F416" t="s">
        <v>10486</v>
      </c>
      <c r="G416">
        <v>0</v>
      </c>
    </row>
    <row r="417" spans="1:7" x14ac:dyDescent="0.3">
      <c r="A417" t="s">
        <v>10449</v>
      </c>
      <c r="B417" t="s">
        <v>10450</v>
      </c>
      <c r="C417" t="s">
        <v>458</v>
      </c>
      <c r="D417" t="s">
        <v>393</v>
      </c>
      <c r="E417" t="s">
        <v>118</v>
      </c>
      <c r="F417" t="s">
        <v>10451</v>
      </c>
      <c r="G417">
        <v>0</v>
      </c>
    </row>
    <row r="418" spans="1:7" x14ac:dyDescent="0.3">
      <c r="A418" t="s">
        <v>10449</v>
      </c>
      <c r="B418" t="s">
        <v>10450</v>
      </c>
      <c r="C418" t="s">
        <v>458</v>
      </c>
      <c r="D418" t="s">
        <v>393</v>
      </c>
      <c r="E418" t="s">
        <v>306</v>
      </c>
      <c r="F418" t="s">
        <v>10486</v>
      </c>
      <c r="G418">
        <v>0</v>
      </c>
    </row>
    <row r="419" spans="1:7" x14ac:dyDescent="0.3">
      <c r="A419" t="s">
        <v>10449</v>
      </c>
      <c r="B419" t="s">
        <v>10450</v>
      </c>
      <c r="C419" t="s">
        <v>458</v>
      </c>
      <c r="D419" t="s">
        <v>393</v>
      </c>
      <c r="E419" t="s">
        <v>52</v>
      </c>
      <c r="F419" t="s">
        <v>10486</v>
      </c>
      <c r="G419">
        <v>0</v>
      </c>
    </row>
    <row r="420" spans="1:7" x14ac:dyDescent="0.3">
      <c r="A420" t="s">
        <v>10449</v>
      </c>
      <c r="B420" t="s">
        <v>10450</v>
      </c>
      <c r="C420" t="s">
        <v>458</v>
      </c>
      <c r="D420" t="s">
        <v>393</v>
      </c>
      <c r="E420" t="s">
        <v>308</v>
      </c>
      <c r="F420" t="s">
        <v>10451</v>
      </c>
      <c r="G420">
        <v>0</v>
      </c>
    </row>
    <row r="421" spans="1:7" x14ac:dyDescent="0.3">
      <c r="A421" t="s">
        <v>10449</v>
      </c>
      <c r="B421" t="s">
        <v>10450</v>
      </c>
      <c r="C421" t="s">
        <v>458</v>
      </c>
      <c r="D421" t="s">
        <v>393</v>
      </c>
      <c r="E421" t="s">
        <v>309</v>
      </c>
      <c r="F421" t="s">
        <v>10451</v>
      </c>
      <c r="G421">
        <v>0</v>
      </c>
    </row>
    <row r="422" spans="1:7" x14ac:dyDescent="0.3">
      <c r="A422" t="s">
        <v>10449</v>
      </c>
      <c r="B422" t="s">
        <v>10450</v>
      </c>
      <c r="C422" t="s">
        <v>458</v>
      </c>
      <c r="D422" t="s">
        <v>393</v>
      </c>
      <c r="E422" t="s">
        <v>355</v>
      </c>
      <c r="F422" t="s">
        <v>10451</v>
      </c>
      <c r="G422">
        <v>0</v>
      </c>
    </row>
    <row r="423" spans="1:7" x14ac:dyDescent="0.3">
      <c r="A423" t="s">
        <v>10449</v>
      </c>
      <c r="B423" t="s">
        <v>10450</v>
      </c>
      <c r="C423" t="s">
        <v>458</v>
      </c>
      <c r="D423" t="s">
        <v>393</v>
      </c>
      <c r="E423" t="s">
        <v>357</v>
      </c>
      <c r="F423" t="s">
        <v>10486</v>
      </c>
      <c r="G423">
        <v>0</v>
      </c>
    </row>
    <row r="424" spans="1:7" x14ac:dyDescent="0.3">
      <c r="A424" t="s">
        <v>10449</v>
      </c>
      <c r="B424" t="s">
        <v>10450</v>
      </c>
      <c r="C424" t="s">
        <v>458</v>
      </c>
      <c r="D424" t="s">
        <v>393</v>
      </c>
      <c r="E424" t="s">
        <v>288</v>
      </c>
      <c r="F424" t="s">
        <v>10486</v>
      </c>
      <c r="G424">
        <v>0</v>
      </c>
    </row>
    <row r="425" spans="1:7" x14ac:dyDescent="0.3">
      <c r="A425" t="s">
        <v>10449</v>
      </c>
      <c r="B425" t="s">
        <v>10450</v>
      </c>
      <c r="C425" t="s">
        <v>458</v>
      </c>
      <c r="D425" t="s">
        <v>393</v>
      </c>
      <c r="E425" t="s">
        <v>332</v>
      </c>
      <c r="F425" t="s">
        <v>10451</v>
      </c>
      <c r="G425">
        <v>0</v>
      </c>
    </row>
    <row r="426" spans="1:7" x14ac:dyDescent="0.3">
      <c r="A426" t="s">
        <v>10449</v>
      </c>
      <c r="B426" t="s">
        <v>10450</v>
      </c>
      <c r="C426" t="s">
        <v>458</v>
      </c>
      <c r="D426" t="s">
        <v>393</v>
      </c>
      <c r="E426" t="s">
        <v>332</v>
      </c>
      <c r="F426" t="s">
        <v>10486</v>
      </c>
      <c r="G426">
        <v>0</v>
      </c>
    </row>
    <row r="427" spans="1:7" x14ac:dyDescent="0.3">
      <c r="A427" t="s">
        <v>10449</v>
      </c>
      <c r="B427" t="s">
        <v>10450</v>
      </c>
      <c r="C427" t="s">
        <v>458</v>
      </c>
      <c r="D427" t="s">
        <v>393</v>
      </c>
      <c r="E427" t="s">
        <v>223</v>
      </c>
      <c r="F427" t="s">
        <v>10451</v>
      </c>
      <c r="G427">
        <v>0</v>
      </c>
    </row>
    <row r="428" spans="1:7" x14ac:dyDescent="0.3">
      <c r="A428" t="s">
        <v>10449</v>
      </c>
      <c r="B428" t="s">
        <v>10450</v>
      </c>
      <c r="C428" t="s">
        <v>458</v>
      </c>
      <c r="D428" t="s">
        <v>393</v>
      </c>
      <c r="E428" t="s">
        <v>223</v>
      </c>
      <c r="F428" t="s">
        <v>10486</v>
      </c>
      <c r="G428">
        <v>0</v>
      </c>
    </row>
    <row r="429" spans="1:7" x14ac:dyDescent="0.3">
      <c r="A429" t="s">
        <v>10449</v>
      </c>
      <c r="B429" t="s">
        <v>10450</v>
      </c>
      <c r="C429" t="s">
        <v>458</v>
      </c>
      <c r="D429" t="s">
        <v>393</v>
      </c>
      <c r="E429" t="s">
        <v>147</v>
      </c>
      <c r="F429" t="s">
        <v>10451</v>
      </c>
      <c r="G429">
        <v>0</v>
      </c>
    </row>
    <row r="430" spans="1:7" x14ac:dyDescent="0.3">
      <c r="A430" t="s">
        <v>10449</v>
      </c>
      <c r="B430" t="s">
        <v>10450</v>
      </c>
      <c r="C430" t="s">
        <v>458</v>
      </c>
      <c r="D430" t="s">
        <v>393</v>
      </c>
      <c r="E430" t="s">
        <v>97</v>
      </c>
      <c r="F430" t="s">
        <v>10486</v>
      </c>
      <c r="G430">
        <v>0</v>
      </c>
    </row>
    <row r="431" spans="1:7" x14ac:dyDescent="0.3">
      <c r="A431" t="s">
        <v>10449</v>
      </c>
      <c r="B431" t="s">
        <v>10450</v>
      </c>
      <c r="C431" t="s">
        <v>458</v>
      </c>
      <c r="D431" t="s">
        <v>393</v>
      </c>
      <c r="E431" t="s">
        <v>154</v>
      </c>
      <c r="F431" t="s">
        <v>10486</v>
      </c>
      <c r="G431">
        <v>0</v>
      </c>
    </row>
    <row r="432" spans="1:7" x14ac:dyDescent="0.3">
      <c r="A432" t="s">
        <v>10449</v>
      </c>
      <c r="B432" t="s">
        <v>10450</v>
      </c>
      <c r="C432" t="s">
        <v>458</v>
      </c>
      <c r="D432" t="s">
        <v>393</v>
      </c>
      <c r="E432" t="s">
        <v>312</v>
      </c>
      <c r="F432" t="s">
        <v>10486</v>
      </c>
      <c r="G432">
        <v>0</v>
      </c>
    </row>
    <row r="433" spans="1:7" x14ac:dyDescent="0.3">
      <c r="A433" t="s">
        <v>10449</v>
      </c>
      <c r="B433" t="s">
        <v>10450</v>
      </c>
      <c r="C433" t="s">
        <v>458</v>
      </c>
      <c r="D433" t="s">
        <v>393</v>
      </c>
      <c r="E433" t="s">
        <v>313</v>
      </c>
      <c r="F433" t="s">
        <v>10486</v>
      </c>
      <c r="G433">
        <v>0</v>
      </c>
    </row>
    <row r="434" spans="1:7" x14ac:dyDescent="0.3">
      <c r="A434" t="s">
        <v>10449</v>
      </c>
      <c r="B434" t="s">
        <v>10450</v>
      </c>
      <c r="C434" t="s">
        <v>458</v>
      </c>
      <c r="D434" t="s">
        <v>393</v>
      </c>
      <c r="E434" t="s">
        <v>126</v>
      </c>
      <c r="F434" t="s">
        <v>10486</v>
      </c>
      <c r="G434">
        <v>0</v>
      </c>
    </row>
    <row r="435" spans="1:7" x14ac:dyDescent="0.3">
      <c r="A435" t="s">
        <v>10449</v>
      </c>
      <c r="B435" t="s">
        <v>10450</v>
      </c>
      <c r="C435" t="s">
        <v>458</v>
      </c>
      <c r="D435" t="s">
        <v>393</v>
      </c>
      <c r="E435" t="s">
        <v>224</v>
      </c>
      <c r="F435" t="s">
        <v>10486</v>
      </c>
      <c r="G435">
        <v>0</v>
      </c>
    </row>
    <row r="436" spans="1:7" x14ac:dyDescent="0.3">
      <c r="A436" t="s">
        <v>10449</v>
      </c>
      <c r="B436" t="s">
        <v>10450</v>
      </c>
      <c r="C436" t="s">
        <v>458</v>
      </c>
      <c r="D436" t="s">
        <v>393</v>
      </c>
      <c r="E436" t="s">
        <v>156</v>
      </c>
      <c r="F436" t="s">
        <v>10451</v>
      </c>
      <c r="G436">
        <v>0</v>
      </c>
    </row>
    <row r="437" spans="1:7" x14ac:dyDescent="0.3">
      <c r="A437" t="s">
        <v>10449</v>
      </c>
      <c r="B437" t="s">
        <v>10450</v>
      </c>
      <c r="C437" t="s">
        <v>458</v>
      </c>
      <c r="D437" t="s">
        <v>393</v>
      </c>
      <c r="E437" t="s">
        <v>241</v>
      </c>
      <c r="F437" t="s">
        <v>10486</v>
      </c>
      <c r="G437">
        <v>0</v>
      </c>
    </row>
    <row r="438" spans="1:7" x14ac:dyDescent="0.3">
      <c r="A438" t="s">
        <v>10449</v>
      </c>
      <c r="B438" t="s">
        <v>10450</v>
      </c>
      <c r="C438" t="s">
        <v>458</v>
      </c>
      <c r="D438" t="s">
        <v>393</v>
      </c>
      <c r="E438" t="s">
        <v>179</v>
      </c>
      <c r="F438" t="s">
        <v>10486</v>
      </c>
      <c r="G438">
        <v>0</v>
      </c>
    </row>
    <row r="439" spans="1:7" x14ac:dyDescent="0.3">
      <c r="A439" t="s">
        <v>10449</v>
      </c>
      <c r="B439" t="s">
        <v>10450</v>
      </c>
      <c r="C439" t="s">
        <v>458</v>
      </c>
      <c r="D439" t="s">
        <v>393</v>
      </c>
      <c r="E439" t="s">
        <v>70</v>
      </c>
      <c r="F439" t="s">
        <v>10486</v>
      </c>
      <c r="G439">
        <v>0</v>
      </c>
    </row>
    <row r="440" spans="1:7" x14ac:dyDescent="0.3">
      <c r="A440" t="s">
        <v>10449</v>
      </c>
      <c r="B440" t="s">
        <v>10450</v>
      </c>
      <c r="C440" t="s">
        <v>458</v>
      </c>
      <c r="D440" t="s">
        <v>393</v>
      </c>
      <c r="E440" t="s">
        <v>25</v>
      </c>
      <c r="F440" t="s">
        <v>10451</v>
      </c>
      <c r="G440">
        <v>0</v>
      </c>
    </row>
    <row r="441" spans="1:7" x14ac:dyDescent="0.3">
      <c r="A441" t="s">
        <v>10449</v>
      </c>
      <c r="B441" t="s">
        <v>10450</v>
      </c>
      <c r="C441" t="s">
        <v>458</v>
      </c>
      <c r="D441" t="s">
        <v>393</v>
      </c>
      <c r="E441" t="s">
        <v>253</v>
      </c>
      <c r="F441" t="s">
        <v>10451</v>
      </c>
      <c r="G441">
        <v>0</v>
      </c>
    </row>
    <row r="442" spans="1:7" x14ac:dyDescent="0.3">
      <c r="A442" t="s">
        <v>10449</v>
      </c>
      <c r="B442" t="s">
        <v>10450</v>
      </c>
      <c r="C442" t="s">
        <v>458</v>
      </c>
      <c r="D442" t="s">
        <v>393</v>
      </c>
      <c r="E442" t="s">
        <v>253</v>
      </c>
      <c r="F442" t="s">
        <v>10486</v>
      </c>
      <c r="G442">
        <v>0</v>
      </c>
    </row>
    <row r="443" spans="1:7" x14ac:dyDescent="0.3">
      <c r="A443" t="s">
        <v>10449</v>
      </c>
      <c r="B443" t="s">
        <v>10450</v>
      </c>
      <c r="C443" t="s">
        <v>458</v>
      </c>
      <c r="D443" t="s">
        <v>393</v>
      </c>
      <c r="E443" t="s">
        <v>243</v>
      </c>
      <c r="F443" t="s">
        <v>10451</v>
      </c>
      <c r="G443">
        <v>0</v>
      </c>
    </row>
    <row r="444" spans="1:7" x14ac:dyDescent="0.3">
      <c r="A444" t="s">
        <v>10449</v>
      </c>
      <c r="B444" t="s">
        <v>10450</v>
      </c>
      <c r="C444" t="s">
        <v>458</v>
      </c>
      <c r="D444" t="s">
        <v>393</v>
      </c>
      <c r="E444" t="s">
        <v>314</v>
      </c>
      <c r="F444" t="s">
        <v>10451</v>
      </c>
      <c r="G444">
        <v>0</v>
      </c>
    </row>
    <row r="445" spans="1:7" x14ac:dyDescent="0.3">
      <c r="A445" t="s">
        <v>10449</v>
      </c>
      <c r="B445" t="s">
        <v>10450</v>
      </c>
      <c r="C445" t="s">
        <v>458</v>
      </c>
      <c r="D445" t="s">
        <v>393</v>
      </c>
      <c r="E445" t="s">
        <v>314</v>
      </c>
      <c r="F445" t="s">
        <v>10486</v>
      </c>
      <c r="G445">
        <v>0</v>
      </c>
    </row>
    <row r="446" spans="1:7" x14ac:dyDescent="0.3">
      <c r="A446" t="s">
        <v>10449</v>
      </c>
      <c r="B446" t="s">
        <v>10450</v>
      </c>
      <c r="C446" t="s">
        <v>458</v>
      </c>
      <c r="D446" t="s">
        <v>393</v>
      </c>
      <c r="E446" t="s">
        <v>315</v>
      </c>
      <c r="F446" t="s">
        <v>10451</v>
      </c>
      <c r="G446">
        <v>0</v>
      </c>
    </row>
    <row r="447" spans="1:7" x14ac:dyDescent="0.3">
      <c r="A447" t="s">
        <v>10449</v>
      </c>
      <c r="B447" t="s">
        <v>10450</v>
      </c>
      <c r="C447" t="s">
        <v>458</v>
      </c>
      <c r="D447" t="s">
        <v>393</v>
      </c>
      <c r="E447" t="s">
        <v>108</v>
      </c>
      <c r="F447" t="s">
        <v>10486</v>
      </c>
      <c r="G447">
        <v>0</v>
      </c>
    </row>
    <row r="448" spans="1:7" x14ac:dyDescent="0.3">
      <c r="A448" t="s">
        <v>10449</v>
      </c>
      <c r="B448" t="s">
        <v>10450</v>
      </c>
      <c r="C448" t="s">
        <v>458</v>
      </c>
      <c r="D448" t="s">
        <v>393</v>
      </c>
      <c r="E448" t="s">
        <v>40</v>
      </c>
      <c r="F448" t="s">
        <v>10451</v>
      </c>
      <c r="G448">
        <v>0</v>
      </c>
    </row>
    <row r="449" spans="1:7" x14ac:dyDescent="0.3">
      <c r="A449" t="s">
        <v>10449</v>
      </c>
      <c r="B449" t="s">
        <v>10450</v>
      </c>
      <c r="C449" t="s">
        <v>458</v>
      </c>
      <c r="D449" t="s">
        <v>393</v>
      </c>
      <c r="E449" t="s">
        <v>40</v>
      </c>
      <c r="F449" t="s">
        <v>10486</v>
      </c>
      <c r="G449">
        <v>0</v>
      </c>
    </row>
    <row r="450" spans="1:7" x14ac:dyDescent="0.3">
      <c r="A450" t="s">
        <v>10449</v>
      </c>
      <c r="B450" t="s">
        <v>10450</v>
      </c>
      <c r="C450" t="s">
        <v>458</v>
      </c>
      <c r="D450" t="s">
        <v>393</v>
      </c>
      <c r="E450" t="s">
        <v>352</v>
      </c>
      <c r="F450" t="s">
        <v>10451</v>
      </c>
      <c r="G450">
        <v>0</v>
      </c>
    </row>
    <row r="451" spans="1:7" x14ac:dyDescent="0.3">
      <c r="A451" t="s">
        <v>10449</v>
      </c>
      <c r="B451" t="s">
        <v>10450</v>
      </c>
      <c r="C451" t="s">
        <v>458</v>
      </c>
      <c r="D451" t="s">
        <v>393</v>
      </c>
      <c r="E451" t="s">
        <v>33</v>
      </c>
      <c r="F451" t="s">
        <v>10451</v>
      </c>
      <c r="G451">
        <v>0</v>
      </c>
    </row>
    <row r="452" spans="1:7" x14ac:dyDescent="0.3">
      <c r="A452" t="s">
        <v>10449</v>
      </c>
      <c r="B452" t="s">
        <v>10450</v>
      </c>
      <c r="C452" t="s">
        <v>458</v>
      </c>
      <c r="D452" t="s">
        <v>393</v>
      </c>
      <c r="E452" t="s">
        <v>225</v>
      </c>
      <c r="F452" t="s">
        <v>10451</v>
      </c>
      <c r="G452">
        <v>0</v>
      </c>
    </row>
    <row r="453" spans="1:7" x14ac:dyDescent="0.3">
      <c r="A453" t="s">
        <v>10449</v>
      </c>
      <c r="B453" t="s">
        <v>10450</v>
      </c>
      <c r="C453" t="s">
        <v>458</v>
      </c>
      <c r="D453" t="s">
        <v>393</v>
      </c>
      <c r="E453" t="s">
        <v>148</v>
      </c>
      <c r="F453" t="s">
        <v>10451</v>
      </c>
      <c r="G453">
        <v>0</v>
      </c>
    </row>
    <row r="454" spans="1:7" x14ac:dyDescent="0.3">
      <c r="A454" t="s">
        <v>10449</v>
      </c>
      <c r="B454" t="s">
        <v>10450</v>
      </c>
      <c r="C454" t="s">
        <v>458</v>
      </c>
      <c r="D454" t="s">
        <v>393</v>
      </c>
      <c r="E454" t="s">
        <v>60</v>
      </c>
      <c r="F454" t="s">
        <v>10451</v>
      </c>
      <c r="G454">
        <v>0</v>
      </c>
    </row>
    <row r="455" spans="1:7" x14ac:dyDescent="0.3">
      <c r="A455" t="s">
        <v>10449</v>
      </c>
      <c r="B455" t="s">
        <v>10450</v>
      </c>
      <c r="C455" t="s">
        <v>458</v>
      </c>
      <c r="D455" t="s">
        <v>393</v>
      </c>
      <c r="E455" t="s">
        <v>60</v>
      </c>
      <c r="F455" t="s">
        <v>10486</v>
      </c>
      <c r="G455">
        <v>0</v>
      </c>
    </row>
    <row r="456" spans="1:7" x14ac:dyDescent="0.3">
      <c r="A456" t="s">
        <v>10449</v>
      </c>
      <c r="B456" t="s">
        <v>10450</v>
      </c>
      <c r="C456" t="s">
        <v>458</v>
      </c>
      <c r="D456" t="s">
        <v>393</v>
      </c>
      <c r="E456" t="s">
        <v>109</v>
      </c>
      <c r="F456" t="s">
        <v>10451</v>
      </c>
      <c r="G456">
        <v>0</v>
      </c>
    </row>
    <row r="457" spans="1:7" x14ac:dyDescent="0.3">
      <c r="A457" t="s">
        <v>10449</v>
      </c>
      <c r="B457" t="s">
        <v>10450</v>
      </c>
      <c r="C457" t="s">
        <v>458</v>
      </c>
      <c r="D457" t="s">
        <v>393</v>
      </c>
      <c r="E457" t="s">
        <v>127</v>
      </c>
      <c r="F457" t="s">
        <v>10486</v>
      </c>
      <c r="G457">
        <v>0</v>
      </c>
    </row>
    <row r="458" spans="1:7" x14ac:dyDescent="0.3">
      <c r="A458" t="s">
        <v>10449</v>
      </c>
      <c r="B458" t="s">
        <v>10450</v>
      </c>
      <c r="C458" t="s">
        <v>458</v>
      </c>
      <c r="D458" t="s">
        <v>393</v>
      </c>
      <c r="E458" t="s">
        <v>295</v>
      </c>
      <c r="F458" t="s">
        <v>10486</v>
      </c>
      <c r="G458">
        <v>0</v>
      </c>
    </row>
    <row r="459" spans="1:7" x14ac:dyDescent="0.3">
      <c r="A459" t="s">
        <v>10449</v>
      </c>
      <c r="B459" t="s">
        <v>10450</v>
      </c>
      <c r="C459" t="s">
        <v>458</v>
      </c>
      <c r="D459" t="s">
        <v>393</v>
      </c>
      <c r="E459" t="s">
        <v>187</v>
      </c>
      <c r="F459" t="s">
        <v>10451</v>
      </c>
      <c r="G459">
        <v>0</v>
      </c>
    </row>
    <row r="460" spans="1:7" x14ac:dyDescent="0.3">
      <c r="A460" t="s">
        <v>10449</v>
      </c>
      <c r="B460" t="s">
        <v>10450</v>
      </c>
      <c r="C460" t="s">
        <v>458</v>
      </c>
      <c r="D460" t="s">
        <v>393</v>
      </c>
      <c r="E460" t="s">
        <v>187</v>
      </c>
      <c r="F460" t="s">
        <v>10486</v>
      </c>
      <c r="G460">
        <v>0</v>
      </c>
    </row>
    <row r="461" spans="1:7" x14ac:dyDescent="0.3">
      <c r="A461" t="s">
        <v>10449</v>
      </c>
      <c r="B461" t="s">
        <v>10450</v>
      </c>
      <c r="C461" t="s">
        <v>458</v>
      </c>
      <c r="D461" t="s">
        <v>393</v>
      </c>
      <c r="E461" t="s">
        <v>316</v>
      </c>
      <c r="F461" t="s">
        <v>10451</v>
      </c>
      <c r="G461">
        <v>0</v>
      </c>
    </row>
    <row r="462" spans="1:7" x14ac:dyDescent="0.3">
      <c r="A462" t="s">
        <v>10449</v>
      </c>
      <c r="B462" t="s">
        <v>10450</v>
      </c>
      <c r="C462" t="s">
        <v>458</v>
      </c>
      <c r="D462" t="s">
        <v>393</v>
      </c>
      <c r="E462" t="s">
        <v>110</v>
      </c>
      <c r="F462" t="s">
        <v>10451</v>
      </c>
      <c r="G462">
        <v>0</v>
      </c>
    </row>
    <row r="463" spans="1:7" x14ac:dyDescent="0.3">
      <c r="A463" t="s">
        <v>10449</v>
      </c>
      <c r="B463" t="s">
        <v>10450</v>
      </c>
      <c r="C463" t="s">
        <v>458</v>
      </c>
      <c r="D463" t="s">
        <v>393</v>
      </c>
      <c r="E463" t="s">
        <v>110</v>
      </c>
      <c r="F463" t="s">
        <v>10486</v>
      </c>
      <c r="G463">
        <v>0</v>
      </c>
    </row>
    <row r="464" spans="1:7" x14ac:dyDescent="0.3">
      <c r="A464" t="s">
        <v>10449</v>
      </c>
      <c r="B464" t="s">
        <v>10450</v>
      </c>
      <c r="C464" t="s">
        <v>458</v>
      </c>
      <c r="D464" t="s">
        <v>393</v>
      </c>
      <c r="E464" t="s">
        <v>267</v>
      </c>
      <c r="F464" t="s">
        <v>10451</v>
      </c>
      <c r="G464">
        <v>0</v>
      </c>
    </row>
    <row r="465" spans="1:7" x14ac:dyDescent="0.3">
      <c r="A465" t="s">
        <v>10449</v>
      </c>
      <c r="B465" t="s">
        <v>10450</v>
      </c>
      <c r="C465" t="s">
        <v>458</v>
      </c>
      <c r="D465" t="s">
        <v>393</v>
      </c>
      <c r="E465" t="s">
        <v>18</v>
      </c>
      <c r="F465" t="s">
        <v>10451</v>
      </c>
      <c r="G465">
        <v>0</v>
      </c>
    </row>
    <row r="466" spans="1:7" x14ac:dyDescent="0.3">
      <c r="A466" t="s">
        <v>10449</v>
      </c>
      <c r="B466" t="s">
        <v>10450</v>
      </c>
      <c r="C466" t="s">
        <v>458</v>
      </c>
      <c r="D466" t="s">
        <v>393</v>
      </c>
      <c r="E466" t="s">
        <v>18</v>
      </c>
      <c r="F466" t="s">
        <v>10486</v>
      </c>
      <c r="G466">
        <v>0</v>
      </c>
    </row>
    <row r="467" spans="1:7" x14ac:dyDescent="0.3">
      <c r="A467" t="s">
        <v>10449</v>
      </c>
      <c r="B467" t="s">
        <v>10450</v>
      </c>
      <c r="C467" t="s">
        <v>458</v>
      </c>
      <c r="D467" t="s">
        <v>393</v>
      </c>
      <c r="E467" t="s">
        <v>346</v>
      </c>
      <c r="F467" t="s">
        <v>10451</v>
      </c>
      <c r="G467">
        <v>0</v>
      </c>
    </row>
    <row r="468" spans="1:7" x14ac:dyDescent="0.3">
      <c r="A468" t="s">
        <v>10449</v>
      </c>
      <c r="B468" t="s">
        <v>10450</v>
      </c>
      <c r="C468" t="s">
        <v>458</v>
      </c>
      <c r="D468" t="s">
        <v>393</v>
      </c>
      <c r="E468" t="s">
        <v>346</v>
      </c>
      <c r="F468" t="s">
        <v>10486</v>
      </c>
      <c r="G468">
        <v>0</v>
      </c>
    </row>
    <row r="469" spans="1:7" x14ac:dyDescent="0.3">
      <c r="A469" t="s">
        <v>10449</v>
      </c>
      <c r="B469" t="s">
        <v>10450</v>
      </c>
      <c r="C469" t="s">
        <v>458</v>
      </c>
      <c r="D469" t="s">
        <v>393</v>
      </c>
      <c r="E469" t="s">
        <v>227</v>
      </c>
      <c r="F469" t="s">
        <v>10486</v>
      </c>
      <c r="G469">
        <v>0</v>
      </c>
    </row>
    <row r="470" spans="1:7" x14ac:dyDescent="0.3">
      <c r="A470" t="s">
        <v>10449</v>
      </c>
      <c r="B470" t="s">
        <v>10450</v>
      </c>
      <c r="C470" t="s">
        <v>458</v>
      </c>
      <c r="D470" t="s">
        <v>393</v>
      </c>
      <c r="E470" t="s">
        <v>337</v>
      </c>
      <c r="F470" t="s">
        <v>10451</v>
      </c>
      <c r="G470">
        <v>0</v>
      </c>
    </row>
    <row r="471" spans="1:7" x14ac:dyDescent="0.3">
      <c r="A471" t="s">
        <v>10449</v>
      </c>
      <c r="B471" t="s">
        <v>10450</v>
      </c>
      <c r="C471" t="s">
        <v>458</v>
      </c>
      <c r="D471" t="s">
        <v>393</v>
      </c>
      <c r="E471" t="s">
        <v>277</v>
      </c>
      <c r="F471" t="s">
        <v>10451</v>
      </c>
      <c r="G471">
        <v>0</v>
      </c>
    </row>
    <row r="472" spans="1:7" x14ac:dyDescent="0.3">
      <c r="A472" t="s">
        <v>10449</v>
      </c>
      <c r="B472" t="s">
        <v>10450</v>
      </c>
      <c r="C472" t="s">
        <v>458</v>
      </c>
      <c r="D472" t="s">
        <v>393</v>
      </c>
      <c r="E472" t="s">
        <v>128</v>
      </c>
      <c r="F472" t="s">
        <v>10451</v>
      </c>
      <c r="G472">
        <v>0</v>
      </c>
    </row>
    <row r="473" spans="1:7" x14ac:dyDescent="0.3">
      <c r="A473" t="s">
        <v>10449</v>
      </c>
      <c r="B473" t="s">
        <v>10450</v>
      </c>
      <c r="C473" t="s">
        <v>458</v>
      </c>
      <c r="D473" t="s">
        <v>393</v>
      </c>
      <c r="E473" t="s">
        <v>128</v>
      </c>
      <c r="F473" t="s">
        <v>10486</v>
      </c>
      <c r="G473">
        <v>0</v>
      </c>
    </row>
    <row r="474" spans="1:7" x14ac:dyDescent="0.3">
      <c r="A474" t="s">
        <v>10449</v>
      </c>
      <c r="B474" t="s">
        <v>10450</v>
      </c>
      <c r="C474" t="s">
        <v>458</v>
      </c>
      <c r="D474" t="s">
        <v>393</v>
      </c>
      <c r="E474" t="s">
        <v>93</v>
      </c>
      <c r="F474" t="s">
        <v>10451</v>
      </c>
      <c r="G474">
        <v>0</v>
      </c>
    </row>
    <row r="475" spans="1:7" x14ac:dyDescent="0.3">
      <c r="A475" t="s">
        <v>10449</v>
      </c>
      <c r="B475" t="s">
        <v>10450</v>
      </c>
      <c r="C475" t="s">
        <v>458</v>
      </c>
      <c r="D475" t="s">
        <v>393</v>
      </c>
      <c r="E475" t="s">
        <v>93</v>
      </c>
      <c r="F475" t="s">
        <v>10486</v>
      </c>
      <c r="G475">
        <v>0</v>
      </c>
    </row>
    <row r="476" spans="1:7" x14ac:dyDescent="0.3">
      <c r="A476" t="s">
        <v>10449</v>
      </c>
      <c r="B476" t="s">
        <v>10450</v>
      </c>
      <c r="C476" t="s">
        <v>458</v>
      </c>
      <c r="D476" t="s">
        <v>393</v>
      </c>
      <c r="E476" t="s">
        <v>122</v>
      </c>
      <c r="F476" t="s">
        <v>10451</v>
      </c>
      <c r="G476">
        <v>0</v>
      </c>
    </row>
    <row r="477" spans="1:7" x14ac:dyDescent="0.3">
      <c r="A477" t="s">
        <v>10449</v>
      </c>
      <c r="B477" t="s">
        <v>10450</v>
      </c>
      <c r="C477" t="s">
        <v>458</v>
      </c>
      <c r="D477" t="s">
        <v>393</v>
      </c>
      <c r="E477" t="s">
        <v>157</v>
      </c>
      <c r="F477" t="s">
        <v>10451</v>
      </c>
      <c r="G477">
        <v>0</v>
      </c>
    </row>
    <row r="478" spans="1:7" x14ac:dyDescent="0.3">
      <c r="A478" t="s">
        <v>10449</v>
      </c>
      <c r="B478" t="s">
        <v>10450</v>
      </c>
      <c r="C478" t="s">
        <v>458</v>
      </c>
      <c r="D478" t="s">
        <v>393</v>
      </c>
      <c r="E478" t="s">
        <v>317</v>
      </c>
      <c r="F478" t="s">
        <v>10451</v>
      </c>
      <c r="G478">
        <v>0</v>
      </c>
    </row>
    <row r="479" spans="1:7" x14ac:dyDescent="0.3">
      <c r="A479" t="s">
        <v>10449</v>
      </c>
      <c r="B479" t="s">
        <v>10450</v>
      </c>
      <c r="C479" t="s">
        <v>458</v>
      </c>
      <c r="D479" t="s">
        <v>393</v>
      </c>
      <c r="E479" t="s">
        <v>137</v>
      </c>
      <c r="F479" t="s">
        <v>10486</v>
      </c>
      <c r="G479">
        <v>0</v>
      </c>
    </row>
    <row r="480" spans="1:7" x14ac:dyDescent="0.3">
      <c r="A480" t="s">
        <v>10449</v>
      </c>
      <c r="B480" t="s">
        <v>10450</v>
      </c>
      <c r="C480" t="s">
        <v>458</v>
      </c>
      <c r="D480" t="s">
        <v>393</v>
      </c>
      <c r="E480" t="s">
        <v>204</v>
      </c>
      <c r="F480" t="s">
        <v>10451</v>
      </c>
      <c r="G480">
        <v>0</v>
      </c>
    </row>
    <row r="481" spans="1:7" x14ac:dyDescent="0.3">
      <c r="A481" t="s">
        <v>10449</v>
      </c>
      <c r="B481" t="s">
        <v>10450</v>
      </c>
      <c r="C481" t="s">
        <v>458</v>
      </c>
      <c r="D481" t="s">
        <v>393</v>
      </c>
      <c r="E481" t="s">
        <v>204</v>
      </c>
      <c r="F481" t="s">
        <v>10486</v>
      </c>
      <c r="G481">
        <v>0</v>
      </c>
    </row>
    <row r="482" spans="1:7" x14ac:dyDescent="0.3">
      <c r="A482" t="s">
        <v>10449</v>
      </c>
      <c r="B482" t="s">
        <v>10450</v>
      </c>
      <c r="C482" t="s">
        <v>458</v>
      </c>
      <c r="D482" t="s">
        <v>393</v>
      </c>
      <c r="E482" t="s">
        <v>138</v>
      </c>
      <c r="F482" t="s">
        <v>10451</v>
      </c>
      <c r="G482">
        <v>0</v>
      </c>
    </row>
    <row r="483" spans="1:7" x14ac:dyDescent="0.3">
      <c r="A483" t="s">
        <v>10449</v>
      </c>
      <c r="B483" t="s">
        <v>10450</v>
      </c>
      <c r="C483" t="s">
        <v>458</v>
      </c>
      <c r="D483" t="s">
        <v>393</v>
      </c>
      <c r="E483" t="s">
        <v>168</v>
      </c>
      <c r="F483" t="s">
        <v>10451</v>
      </c>
      <c r="G483">
        <v>0</v>
      </c>
    </row>
    <row r="484" spans="1:7" x14ac:dyDescent="0.3">
      <c r="A484" t="s">
        <v>10449</v>
      </c>
      <c r="B484" t="s">
        <v>10450</v>
      </c>
      <c r="C484" t="s">
        <v>458</v>
      </c>
      <c r="D484" t="s">
        <v>393</v>
      </c>
      <c r="E484" t="s">
        <v>168</v>
      </c>
      <c r="F484" t="s">
        <v>10486</v>
      </c>
      <c r="G484">
        <v>0</v>
      </c>
    </row>
    <row r="485" spans="1:7" x14ac:dyDescent="0.3">
      <c r="A485" t="s">
        <v>10449</v>
      </c>
      <c r="B485" t="s">
        <v>10450</v>
      </c>
      <c r="C485" t="s">
        <v>458</v>
      </c>
      <c r="D485" t="s">
        <v>393</v>
      </c>
      <c r="E485" t="s">
        <v>347</v>
      </c>
      <c r="F485" t="s">
        <v>10486</v>
      </c>
      <c r="G485">
        <v>0</v>
      </c>
    </row>
    <row r="486" spans="1:7" x14ac:dyDescent="0.3">
      <c r="A486" t="s">
        <v>10449</v>
      </c>
      <c r="B486" t="s">
        <v>10450</v>
      </c>
      <c r="C486" t="s">
        <v>458</v>
      </c>
      <c r="D486" t="s">
        <v>393</v>
      </c>
      <c r="E486" t="s">
        <v>318</v>
      </c>
      <c r="F486" t="s">
        <v>10451</v>
      </c>
      <c r="G486">
        <v>0</v>
      </c>
    </row>
    <row r="487" spans="1:7" x14ac:dyDescent="0.3">
      <c r="A487" t="s">
        <v>10449</v>
      </c>
      <c r="B487" t="s">
        <v>10450</v>
      </c>
      <c r="C487" t="s">
        <v>458</v>
      </c>
      <c r="D487" t="s">
        <v>393</v>
      </c>
      <c r="E487" t="s">
        <v>228</v>
      </c>
      <c r="F487" t="s">
        <v>10451</v>
      </c>
      <c r="G487">
        <v>0</v>
      </c>
    </row>
    <row r="488" spans="1:7" x14ac:dyDescent="0.3">
      <c r="A488" t="s">
        <v>10449</v>
      </c>
      <c r="B488" t="s">
        <v>10450</v>
      </c>
      <c r="C488" t="s">
        <v>458</v>
      </c>
      <c r="D488" t="s">
        <v>393</v>
      </c>
      <c r="E488" t="s">
        <v>228</v>
      </c>
      <c r="F488" t="s">
        <v>10486</v>
      </c>
      <c r="G488">
        <v>0</v>
      </c>
    </row>
    <row r="489" spans="1:7" x14ac:dyDescent="0.3">
      <c r="A489" t="s">
        <v>10449</v>
      </c>
      <c r="B489" t="s">
        <v>10450</v>
      </c>
      <c r="C489" t="s">
        <v>458</v>
      </c>
      <c r="D489" t="s">
        <v>393</v>
      </c>
      <c r="E489" t="s">
        <v>32</v>
      </c>
      <c r="F489" t="s">
        <v>10486</v>
      </c>
      <c r="G489">
        <v>0</v>
      </c>
    </row>
    <row r="490" spans="1:7" x14ac:dyDescent="0.3">
      <c r="A490" t="s">
        <v>10449</v>
      </c>
      <c r="B490" t="s">
        <v>10450</v>
      </c>
      <c r="C490" t="s">
        <v>458</v>
      </c>
      <c r="D490" t="s">
        <v>393</v>
      </c>
      <c r="E490" t="s">
        <v>329</v>
      </c>
      <c r="F490" t="s">
        <v>10451</v>
      </c>
      <c r="G490">
        <v>0</v>
      </c>
    </row>
    <row r="491" spans="1:7" x14ac:dyDescent="0.3">
      <c r="A491" t="s">
        <v>10449</v>
      </c>
      <c r="B491" t="s">
        <v>10450</v>
      </c>
      <c r="C491" t="s">
        <v>458</v>
      </c>
      <c r="D491" t="s">
        <v>393</v>
      </c>
      <c r="E491" t="s">
        <v>229</v>
      </c>
      <c r="F491" t="s">
        <v>10451</v>
      </c>
      <c r="G491">
        <v>0</v>
      </c>
    </row>
    <row r="492" spans="1:7" x14ac:dyDescent="0.3">
      <c r="A492" t="s">
        <v>10449</v>
      </c>
      <c r="B492" t="s">
        <v>10450</v>
      </c>
      <c r="C492" t="s">
        <v>458</v>
      </c>
      <c r="D492" t="s">
        <v>393</v>
      </c>
      <c r="E492" t="s">
        <v>319</v>
      </c>
      <c r="F492" t="s">
        <v>10486</v>
      </c>
      <c r="G492">
        <v>0</v>
      </c>
    </row>
    <row r="493" spans="1:7" x14ac:dyDescent="0.3">
      <c r="A493" t="s">
        <v>10449</v>
      </c>
      <c r="B493" t="s">
        <v>10450</v>
      </c>
      <c r="C493" t="s">
        <v>458</v>
      </c>
      <c r="D493" t="s">
        <v>393</v>
      </c>
      <c r="E493" t="s">
        <v>66</v>
      </c>
      <c r="F493" t="s">
        <v>10451</v>
      </c>
      <c r="G493">
        <v>0</v>
      </c>
    </row>
    <row r="494" spans="1:7" x14ac:dyDescent="0.3">
      <c r="A494" t="s">
        <v>10449</v>
      </c>
      <c r="B494" t="s">
        <v>10450</v>
      </c>
      <c r="C494" t="s">
        <v>458</v>
      </c>
      <c r="D494" t="s">
        <v>393</v>
      </c>
      <c r="E494" t="s">
        <v>230</v>
      </c>
      <c r="F494" t="s">
        <v>10451</v>
      </c>
      <c r="G494">
        <v>0</v>
      </c>
    </row>
    <row r="495" spans="1:7" x14ac:dyDescent="0.3">
      <c r="A495" t="s">
        <v>10449</v>
      </c>
      <c r="B495" t="s">
        <v>10450</v>
      </c>
      <c r="C495" t="s">
        <v>458</v>
      </c>
      <c r="D495" t="s">
        <v>393</v>
      </c>
      <c r="E495" t="s">
        <v>230</v>
      </c>
      <c r="F495" t="s">
        <v>10486</v>
      </c>
      <c r="G495">
        <v>0</v>
      </c>
    </row>
    <row r="496" spans="1:7" x14ac:dyDescent="0.3">
      <c r="A496" t="s">
        <v>10449</v>
      </c>
      <c r="B496" t="s">
        <v>10450</v>
      </c>
      <c r="C496" t="s">
        <v>458</v>
      </c>
      <c r="D496" t="s">
        <v>393</v>
      </c>
      <c r="E496" t="s">
        <v>248</v>
      </c>
      <c r="F496" t="s">
        <v>10486</v>
      </c>
      <c r="G496">
        <v>0</v>
      </c>
    </row>
    <row r="497" spans="1:7" x14ac:dyDescent="0.3">
      <c r="A497" t="s">
        <v>10449</v>
      </c>
      <c r="B497" t="s">
        <v>10450</v>
      </c>
      <c r="C497" t="s">
        <v>458</v>
      </c>
      <c r="D497" t="s">
        <v>393</v>
      </c>
      <c r="E497" t="s">
        <v>268</v>
      </c>
      <c r="F497" t="s">
        <v>10451</v>
      </c>
      <c r="G497">
        <v>0</v>
      </c>
    </row>
    <row r="498" spans="1:7" x14ac:dyDescent="0.3">
      <c r="A498" t="s">
        <v>10449</v>
      </c>
      <c r="B498" t="s">
        <v>10450</v>
      </c>
      <c r="C498" t="s">
        <v>458</v>
      </c>
      <c r="D498" t="s">
        <v>393</v>
      </c>
      <c r="E498" t="s">
        <v>268</v>
      </c>
      <c r="F498" t="s">
        <v>10486</v>
      </c>
      <c r="G498">
        <v>0</v>
      </c>
    </row>
    <row r="499" spans="1:7" x14ac:dyDescent="0.3">
      <c r="A499" t="s">
        <v>10449</v>
      </c>
      <c r="B499" t="s">
        <v>10450</v>
      </c>
      <c r="C499" t="s">
        <v>458</v>
      </c>
      <c r="D499" t="s">
        <v>393</v>
      </c>
      <c r="E499" t="s">
        <v>131</v>
      </c>
      <c r="F499" t="s">
        <v>10486</v>
      </c>
      <c r="G499">
        <v>0</v>
      </c>
    </row>
    <row r="500" spans="1:7" x14ac:dyDescent="0.3">
      <c r="A500" t="s">
        <v>10449</v>
      </c>
      <c r="B500" t="s">
        <v>10450</v>
      </c>
      <c r="C500" t="s">
        <v>458</v>
      </c>
      <c r="D500" t="s">
        <v>393</v>
      </c>
      <c r="E500" t="s">
        <v>61</v>
      </c>
      <c r="F500" t="s">
        <v>10451</v>
      </c>
      <c r="G500">
        <v>0</v>
      </c>
    </row>
    <row r="501" spans="1:7" x14ac:dyDescent="0.3">
      <c r="A501" t="s">
        <v>10449</v>
      </c>
      <c r="B501" t="s">
        <v>10450</v>
      </c>
      <c r="C501" t="s">
        <v>458</v>
      </c>
      <c r="D501" t="s">
        <v>393</v>
      </c>
      <c r="E501" t="s">
        <v>61</v>
      </c>
      <c r="F501" t="s">
        <v>10486</v>
      </c>
      <c r="G501">
        <v>0</v>
      </c>
    </row>
    <row r="502" spans="1:7" x14ac:dyDescent="0.3">
      <c r="A502" t="s">
        <v>10449</v>
      </c>
      <c r="B502" t="s">
        <v>10450</v>
      </c>
      <c r="C502" t="s">
        <v>458</v>
      </c>
      <c r="D502" t="s">
        <v>393</v>
      </c>
      <c r="E502" t="s">
        <v>287</v>
      </c>
      <c r="F502" t="s">
        <v>10486</v>
      </c>
      <c r="G502">
        <v>0</v>
      </c>
    </row>
    <row r="503" spans="1:7" x14ac:dyDescent="0.3">
      <c r="A503" t="s">
        <v>10449</v>
      </c>
      <c r="B503" t="s">
        <v>10450</v>
      </c>
      <c r="C503" t="s">
        <v>458</v>
      </c>
      <c r="D503" t="s">
        <v>393</v>
      </c>
      <c r="E503" t="s">
        <v>244</v>
      </c>
      <c r="F503" t="s">
        <v>10451</v>
      </c>
      <c r="G503">
        <v>0</v>
      </c>
    </row>
    <row r="504" spans="1:7" x14ac:dyDescent="0.3">
      <c r="A504" t="s">
        <v>10449</v>
      </c>
      <c r="B504" t="s">
        <v>10450</v>
      </c>
      <c r="C504" t="s">
        <v>458</v>
      </c>
      <c r="D504" t="s">
        <v>393</v>
      </c>
      <c r="E504" t="s">
        <v>244</v>
      </c>
      <c r="F504" t="s">
        <v>10486</v>
      </c>
      <c r="G504">
        <v>0</v>
      </c>
    </row>
    <row r="505" spans="1:7" x14ac:dyDescent="0.3">
      <c r="A505" t="s">
        <v>10449</v>
      </c>
      <c r="B505" t="s">
        <v>10450</v>
      </c>
      <c r="C505" t="s">
        <v>458</v>
      </c>
      <c r="D505" t="s">
        <v>393</v>
      </c>
      <c r="E505" t="s">
        <v>269</v>
      </c>
      <c r="F505" t="s">
        <v>10486</v>
      </c>
      <c r="G505">
        <v>0</v>
      </c>
    </row>
    <row r="506" spans="1:7" x14ac:dyDescent="0.3">
      <c r="A506" t="s">
        <v>10449</v>
      </c>
      <c r="B506" t="s">
        <v>10450</v>
      </c>
      <c r="C506" t="s">
        <v>458</v>
      </c>
      <c r="D506" t="s">
        <v>393</v>
      </c>
      <c r="E506" t="s">
        <v>94</v>
      </c>
      <c r="F506" t="s">
        <v>10451</v>
      </c>
      <c r="G506">
        <v>0</v>
      </c>
    </row>
    <row r="507" spans="1:7" x14ac:dyDescent="0.3">
      <c r="A507" t="s">
        <v>10449</v>
      </c>
      <c r="B507" t="s">
        <v>10450</v>
      </c>
      <c r="C507" t="s">
        <v>458</v>
      </c>
      <c r="D507" t="s">
        <v>393</v>
      </c>
      <c r="E507" t="s">
        <v>361</v>
      </c>
      <c r="F507" t="s">
        <v>10451</v>
      </c>
      <c r="G507">
        <v>0</v>
      </c>
    </row>
    <row r="508" spans="1:7" x14ac:dyDescent="0.3">
      <c r="A508" t="s">
        <v>10449</v>
      </c>
      <c r="B508" t="s">
        <v>10450</v>
      </c>
      <c r="C508" t="s">
        <v>458</v>
      </c>
      <c r="D508" t="s">
        <v>393</v>
      </c>
      <c r="E508" t="s">
        <v>270</v>
      </c>
      <c r="F508" t="s">
        <v>10486</v>
      </c>
      <c r="G508">
        <v>0</v>
      </c>
    </row>
    <row r="509" spans="1:7" x14ac:dyDescent="0.3">
      <c r="A509" t="s">
        <v>10449</v>
      </c>
      <c r="B509" t="s">
        <v>10450</v>
      </c>
      <c r="C509" t="s">
        <v>458</v>
      </c>
      <c r="D509" t="s">
        <v>393</v>
      </c>
      <c r="E509" t="s">
        <v>263</v>
      </c>
      <c r="F509" t="s">
        <v>10451</v>
      </c>
      <c r="G509">
        <v>0</v>
      </c>
    </row>
    <row r="510" spans="1:7" x14ac:dyDescent="0.3">
      <c r="A510" t="s">
        <v>10449</v>
      </c>
      <c r="B510" t="s">
        <v>10450</v>
      </c>
      <c r="C510" t="s">
        <v>458</v>
      </c>
      <c r="D510" t="s">
        <v>393</v>
      </c>
      <c r="E510" t="s">
        <v>264</v>
      </c>
      <c r="F510" t="s">
        <v>10486</v>
      </c>
      <c r="G510">
        <v>0</v>
      </c>
    </row>
    <row r="511" spans="1:7" x14ac:dyDescent="0.3">
      <c r="A511" t="s">
        <v>10449</v>
      </c>
      <c r="B511" t="s">
        <v>10450</v>
      </c>
      <c r="C511" t="s">
        <v>458</v>
      </c>
      <c r="D511" t="s">
        <v>393</v>
      </c>
      <c r="E511" t="s">
        <v>265</v>
      </c>
      <c r="F511" t="s">
        <v>10451</v>
      </c>
      <c r="G511">
        <v>0</v>
      </c>
    </row>
    <row r="512" spans="1:7" x14ac:dyDescent="0.3">
      <c r="A512" t="s">
        <v>10449</v>
      </c>
      <c r="B512" t="s">
        <v>10450</v>
      </c>
      <c r="C512" t="s">
        <v>458</v>
      </c>
      <c r="D512" t="s">
        <v>393</v>
      </c>
      <c r="E512" t="s">
        <v>188</v>
      </c>
      <c r="F512" t="s">
        <v>10451</v>
      </c>
      <c r="G512">
        <v>0</v>
      </c>
    </row>
    <row r="513" spans="1:7" x14ac:dyDescent="0.3">
      <c r="A513" t="s">
        <v>10449</v>
      </c>
      <c r="B513" t="s">
        <v>10450</v>
      </c>
      <c r="C513" t="s">
        <v>458</v>
      </c>
      <c r="D513" t="s">
        <v>393</v>
      </c>
      <c r="E513" t="s">
        <v>321</v>
      </c>
      <c r="F513" t="s">
        <v>10486</v>
      </c>
      <c r="G513">
        <v>0</v>
      </c>
    </row>
    <row r="514" spans="1:7" x14ac:dyDescent="0.3">
      <c r="A514" t="s">
        <v>10449</v>
      </c>
      <c r="B514" t="s">
        <v>10450</v>
      </c>
      <c r="C514" t="s">
        <v>458</v>
      </c>
      <c r="D514" t="s">
        <v>393</v>
      </c>
      <c r="E514" t="s">
        <v>189</v>
      </c>
      <c r="F514" t="s">
        <v>10451</v>
      </c>
      <c r="G514">
        <v>0</v>
      </c>
    </row>
    <row r="515" spans="1:7" x14ac:dyDescent="0.3">
      <c r="A515" t="s">
        <v>10449</v>
      </c>
      <c r="B515" t="s">
        <v>10450</v>
      </c>
      <c r="C515" t="s">
        <v>458</v>
      </c>
      <c r="D515" t="s">
        <v>393</v>
      </c>
      <c r="E515" t="s">
        <v>79</v>
      </c>
      <c r="F515" t="s">
        <v>10451</v>
      </c>
      <c r="G515">
        <v>0</v>
      </c>
    </row>
    <row r="516" spans="1:7" x14ac:dyDescent="0.3">
      <c r="A516" t="s">
        <v>10449</v>
      </c>
      <c r="B516" t="s">
        <v>10450</v>
      </c>
      <c r="C516" t="s">
        <v>458</v>
      </c>
      <c r="D516" t="s">
        <v>393</v>
      </c>
      <c r="E516" t="s">
        <v>79</v>
      </c>
      <c r="F516" t="s">
        <v>10486</v>
      </c>
      <c r="G516">
        <v>0</v>
      </c>
    </row>
    <row r="517" spans="1:7" x14ac:dyDescent="0.3">
      <c r="A517" t="s">
        <v>10449</v>
      </c>
      <c r="B517" t="s">
        <v>10450</v>
      </c>
      <c r="C517" t="s">
        <v>458</v>
      </c>
      <c r="D517" t="s">
        <v>393</v>
      </c>
      <c r="E517" t="s">
        <v>96</v>
      </c>
      <c r="F517" t="s">
        <v>10451</v>
      </c>
      <c r="G517">
        <v>0</v>
      </c>
    </row>
    <row r="518" spans="1:7" x14ac:dyDescent="0.3">
      <c r="A518" t="s">
        <v>10449</v>
      </c>
      <c r="B518" t="s">
        <v>10450</v>
      </c>
      <c r="C518" t="s">
        <v>458</v>
      </c>
      <c r="D518" t="s">
        <v>393</v>
      </c>
      <c r="E518" t="s">
        <v>113</v>
      </c>
      <c r="F518" t="s">
        <v>10451</v>
      </c>
      <c r="G518">
        <v>0</v>
      </c>
    </row>
    <row r="519" spans="1:7" x14ac:dyDescent="0.3">
      <c r="A519" t="s">
        <v>10449</v>
      </c>
      <c r="B519" t="s">
        <v>10450</v>
      </c>
      <c r="C519" t="s">
        <v>458</v>
      </c>
      <c r="D519" t="s">
        <v>393</v>
      </c>
      <c r="E519" t="s">
        <v>113</v>
      </c>
      <c r="F519" t="s">
        <v>10486</v>
      </c>
      <c r="G519">
        <v>0</v>
      </c>
    </row>
    <row r="520" spans="1:7" x14ac:dyDescent="0.3">
      <c r="A520" t="s">
        <v>10449</v>
      </c>
      <c r="B520" t="s">
        <v>10450</v>
      </c>
      <c r="C520" t="s">
        <v>458</v>
      </c>
      <c r="D520" t="s">
        <v>393</v>
      </c>
      <c r="E520" t="s">
        <v>322</v>
      </c>
      <c r="F520" t="s">
        <v>10486</v>
      </c>
      <c r="G520">
        <v>0</v>
      </c>
    </row>
    <row r="521" spans="1:7" x14ac:dyDescent="0.3">
      <c r="A521" t="s">
        <v>10449</v>
      </c>
      <c r="B521" t="s">
        <v>10450</v>
      </c>
      <c r="C521" t="s">
        <v>458</v>
      </c>
      <c r="D521" t="s">
        <v>393</v>
      </c>
      <c r="E521" t="s">
        <v>67</v>
      </c>
      <c r="F521" t="s">
        <v>10486</v>
      </c>
      <c r="G521">
        <v>0</v>
      </c>
    </row>
    <row r="522" spans="1:7" x14ac:dyDescent="0.3">
      <c r="A522" t="s">
        <v>10449</v>
      </c>
      <c r="B522" t="s">
        <v>10450</v>
      </c>
      <c r="C522" t="s">
        <v>458</v>
      </c>
      <c r="D522" t="s">
        <v>393</v>
      </c>
      <c r="E522" t="s">
        <v>209</v>
      </c>
      <c r="F522" t="s">
        <v>10486</v>
      </c>
      <c r="G522">
        <v>0</v>
      </c>
    </row>
    <row r="523" spans="1:7" x14ac:dyDescent="0.3">
      <c r="A523" t="s">
        <v>10449</v>
      </c>
      <c r="B523" t="s">
        <v>10450</v>
      </c>
      <c r="C523" t="s">
        <v>458</v>
      </c>
      <c r="D523" t="s">
        <v>393</v>
      </c>
      <c r="E523" t="s">
        <v>323</v>
      </c>
      <c r="F523" t="s">
        <v>10451</v>
      </c>
      <c r="G523">
        <v>0</v>
      </c>
    </row>
    <row r="524" spans="1:7" x14ac:dyDescent="0.3">
      <c r="A524" t="s">
        <v>10449</v>
      </c>
      <c r="B524" t="s">
        <v>10450</v>
      </c>
      <c r="C524" t="s">
        <v>458</v>
      </c>
      <c r="D524" t="s">
        <v>393</v>
      </c>
      <c r="E524" t="s">
        <v>115</v>
      </c>
      <c r="F524" t="s">
        <v>10451</v>
      </c>
      <c r="G524">
        <v>0</v>
      </c>
    </row>
    <row r="525" spans="1:7" x14ac:dyDescent="0.3">
      <c r="A525" t="s">
        <v>10449</v>
      </c>
      <c r="B525" t="s">
        <v>10450</v>
      </c>
      <c r="C525" t="s">
        <v>458</v>
      </c>
      <c r="D525" t="s">
        <v>393</v>
      </c>
      <c r="E525" t="s">
        <v>158</v>
      </c>
      <c r="F525" t="s">
        <v>10451</v>
      </c>
      <c r="G525">
        <v>0</v>
      </c>
    </row>
    <row r="526" spans="1:7" x14ac:dyDescent="0.3">
      <c r="A526" t="s">
        <v>10449</v>
      </c>
      <c r="B526" t="s">
        <v>10450</v>
      </c>
      <c r="C526" t="s">
        <v>458</v>
      </c>
      <c r="D526" t="s">
        <v>393</v>
      </c>
      <c r="E526" t="s">
        <v>72</v>
      </c>
      <c r="F526" t="s">
        <v>10451</v>
      </c>
      <c r="G526">
        <v>0</v>
      </c>
    </row>
    <row r="527" spans="1:7" x14ac:dyDescent="0.3">
      <c r="A527" t="s">
        <v>10449</v>
      </c>
      <c r="B527" t="s">
        <v>10450</v>
      </c>
      <c r="C527" t="s">
        <v>458</v>
      </c>
      <c r="D527" t="s">
        <v>393</v>
      </c>
      <c r="E527" t="s">
        <v>62</v>
      </c>
      <c r="F527" t="s">
        <v>10486</v>
      </c>
      <c r="G527">
        <v>0</v>
      </c>
    </row>
    <row r="528" spans="1:7" x14ac:dyDescent="0.3">
      <c r="A528" t="s">
        <v>10449</v>
      </c>
      <c r="B528" t="s">
        <v>10450</v>
      </c>
      <c r="C528" t="s">
        <v>458</v>
      </c>
      <c r="D528" t="s">
        <v>393</v>
      </c>
      <c r="E528" t="s">
        <v>271</v>
      </c>
      <c r="F528" t="s">
        <v>10451</v>
      </c>
      <c r="G528">
        <v>0</v>
      </c>
    </row>
    <row r="529" spans="1:7" x14ac:dyDescent="0.3">
      <c r="A529" t="s">
        <v>10449</v>
      </c>
      <c r="B529" t="s">
        <v>10450</v>
      </c>
      <c r="C529" t="s">
        <v>458</v>
      </c>
      <c r="D529" t="s">
        <v>393</v>
      </c>
      <c r="E529" t="s">
        <v>150</v>
      </c>
      <c r="F529" t="s">
        <v>10486</v>
      </c>
      <c r="G529">
        <v>0</v>
      </c>
    </row>
    <row r="530" spans="1:7" x14ac:dyDescent="0.3">
      <c r="A530" t="s">
        <v>10449</v>
      </c>
      <c r="B530" t="s">
        <v>10450</v>
      </c>
      <c r="C530" t="s">
        <v>458</v>
      </c>
      <c r="D530" t="s">
        <v>393</v>
      </c>
      <c r="E530" t="s">
        <v>151</v>
      </c>
      <c r="F530" t="s">
        <v>10486</v>
      </c>
      <c r="G530">
        <v>0</v>
      </c>
    </row>
    <row r="531" spans="1:7" x14ac:dyDescent="0.3">
      <c r="A531" t="s">
        <v>10449</v>
      </c>
      <c r="B531" t="s">
        <v>10450</v>
      </c>
      <c r="C531" t="s">
        <v>458</v>
      </c>
      <c r="D531" t="s">
        <v>393</v>
      </c>
      <c r="E531" t="s">
        <v>58</v>
      </c>
      <c r="F531" t="s">
        <v>10451</v>
      </c>
      <c r="G531">
        <v>0</v>
      </c>
    </row>
    <row r="532" spans="1:7" x14ac:dyDescent="0.3">
      <c r="A532" t="s">
        <v>10449</v>
      </c>
      <c r="B532" t="s">
        <v>10450</v>
      </c>
      <c r="C532" t="s">
        <v>458</v>
      </c>
      <c r="D532" t="s">
        <v>393</v>
      </c>
      <c r="E532" t="s">
        <v>84</v>
      </c>
      <c r="F532" t="s">
        <v>10451</v>
      </c>
      <c r="G532">
        <v>0</v>
      </c>
    </row>
    <row r="533" spans="1:7" x14ac:dyDescent="0.3">
      <c r="A533" t="s">
        <v>10449</v>
      </c>
      <c r="B533" t="s">
        <v>10450</v>
      </c>
      <c r="C533" t="s">
        <v>458</v>
      </c>
      <c r="D533" t="s">
        <v>393</v>
      </c>
      <c r="E533" t="s">
        <v>84</v>
      </c>
      <c r="F533" t="s">
        <v>10486</v>
      </c>
      <c r="G533">
        <v>0</v>
      </c>
    </row>
    <row r="534" spans="1:7" x14ac:dyDescent="0.3">
      <c r="A534" t="s">
        <v>10449</v>
      </c>
      <c r="B534" t="s">
        <v>10450</v>
      </c>
      <c r="C534" t="s">
        <v>458</v>
      </c>
      <c r="D534" t="s">
        <v>393</v>
      </c>
      <c r="E534" t="s">
        <v>73</v>
      </c>
      <c r="F534" t="s">
        <v>10451</v>
      </c>
      <c r="G534">
        <v>0</v>
      </c>
    </row>
    <row r="535" spans="1:7" x14ac:dyDescent="0.3">
      <c r="A535" t="s">
        <v>10449</v>
      </c>
      <c r="B535" t="s">
        <v>10450</v>
      </c>
      <c r="C535" t="s">
        <v>458</v>
      </c>
      <c r="D535" t="s">
        <v>393</v>
      </c>
      <c r="E535" t="s">
        <v>73</v>
      </c>
      <c r="F535" t="s">
        <v>10486</v>
      </c>
      <c r="G535">
        <v>0</v>
      </c>
    </row>
    <row r="536" spans="1:7" x14ac:dyDescent="0.3">
      <c r="A536" t="s">
        <v>10449</v>
      </c>
      <c r="B536" t="s">
        <v>10450</v>
      </c>
      <c r="C536" t="s">
        <v>458</v>
      </c>
      <c r="D536" t="s">
        <v>393</v>
      </c>
      <c r="E536" t="s">
        <v>123</v>
      </c>
      <c r="F536" t="s">
        <v>10451</v>
      </c>
      <c r="G536">
        <v>0</v>
      </c>
    </row>
    <row r="537" spans="1:7" x14ac:dyDescent="0.3">
      <c r="A537" t="s">
        <v>10449</v>
      </c>
      <c r="B537" t="s">
        <v>10450</v>
      </c>
      <c r="C537" t="s">
        <v>458</v>
      </c>
      <c r="D537" t="s">
        <v>393</v>
      </c>
      <c r="E537" t="s">
        <v>324</v>
      </c>
      <c r="F537" t="s">
        <v>10486</v>
      </c>
      <c r="G537">
        <v>0</v>
      </c>
    </row>
    <row r="538" spans="1:7" x14ac:dyDescent="0.3">
      <c r="A538" t="s">
        <v>10449</v>
      </c>
      <c r="B538" t="s">
        <v>10450</v>
      </c>
      <c r="C538" t="s">
        <v>458</v>
      </c>
      <c r="D538" t="s">
        <v>393</v>
      </c>
      <c r="E538" t="s">
        <v>330</v>
      </c>
      <c r="F538" t="s">
        <v>10486</v>
      </c>
      <c r="G538">
        <v>0</v>
      </c>
    </row>
    <row r="539" spans="1:7" x14ac:dyDescent="0.3">
      <c r="A539" t="s">
        <v>10449</v>
      </c>
      <c r="B539" t="s">
        <v>10450</v>
      </c>
      <c r="C539" t="s">
        <v>458</v>
      </c>
      <c r="D539" t="s">
        <v>393</v>
      </c>
      <c r="E539" t="s">
        <v>272</v>
      </c>
      <c r="F539" t="s">
        <v>10451</v>
      </c>
      <c r="G539">
        <v>0</v>
      </c>
    </row>
    <row r="540" spans="1:7" x14ac:dyDescent="0.3">
      <c r="A540" t="s">
        <v>10449</v>
      </c>
      <c r="B540" t="s">
        <v>10450</v>
      </c>
      <c r="C540" t="s">
        <v>458</v>
      </c>
      <c r="D540" t="s">
        <v>393</v>
      </c>
      <c r="E540" t="s">
        <v>272</v>
      </c>
      <c r="F540" t="s">
        <v>10486</v>
      </c>
      <c r="G540">
        <v>0</v>
      </c>
    </row>
    <row r="541" spans="1:7" x14ac:dyDescent="0.3">
      <c r="A541" t="s">
        <v>10449</v>
      </c>
      <c r="B541" t="s">
        <v>10450</v>
      </c>
      <c r="C541" t="s">
        <v>458</v>
      </c>
      <c r="D541" t="s">
        <v>393</v>
      </c>
      <c r="E541" t="s">
        <v>325</v>
      </c>
      <c r="F541" t="s">
        <v>10451</v>
      </c>
      <c r="G541">
        <v>0</v>
      </c>
    </row>
    <row r="542" spans="1:7" x14ac:dyDescent="0.3">
      <c r="A542" t="s">
        <v>10449</v>
      </c>
      <c r="B542" t="s">
        <v>10450</v>
      </c>
      <c r="C542" t="s">
        <v>458</v>
      </c>
      <c r="D542" t="s">
        <v>393</v>
      </c>
      <c r="E542" t="s">
        <v>342</v>
      </c>
      <c r="F542" t="s">
        <v>10451</v>
      </c>
      <c r="G542">
        <v>0</v>
      </c>
    </row>
    <row r="543" spans="1:7" x14ac:dyDescent="0.3">
      <c r="A543" t="s">
        <v>10449</v>
      </c>
      <c r="B543" t="s">
        <v>10450</v>
      </c>
      <c r="C543" t="s">
        <v>458</v>
      </c>
      <c r="D543" t="s">
        <v>393</v>
      </c>
      <c r="E543" t="s">
        <v>38</v>
      </c>
      <c r="F543" t="s">
        <v>10486</v>
      </c>
      <c r="G543">
        <v>0</v>
      </c>
    </row>
    <row r="544" spans="1:7" x14ac:dyDescent="0.3">
      <c r="A544" t="s">
        <v>10449</v>
      </c>
      <c r="B544" t="s">
        <v>10450</v>
      </c>
      <c r="C544" t="s">
        <v>458</v>
      </c>
      <c r="D544" t="s">
        <v>393</v>
      </c>
      <c r="E544" t="s">
        <v>141</v>
      </c>
      <c r="F544" t="s">
        <v>10486</v>
      </c>
      <c r="G544">
        <v>0</v>
      </c>
    </row>
    <row r="545" spans="1:7" x14ac:dyDescent="0.3">
      <c r="A545" t="s">
        <v>10449</v>
      </c>
      <c r="B545" t="s">
        <v>10450</v>
      </c>
      <c r="C545" t="s">
        <v>458</v>
      </c>
      <c r="D545" t="s">
        <v>393</v>
      </c>
      <c r="E545" t="s">
        <v>326</v>
      </c>
      <c r="F545" t="s">
        <v>10486</v>
      </c>
      <c r="G545">
        <v>0</v>
      </c>
    </row>
    <row r="546" spans="1:7" x14ac:dyDescent="0.3">
      <c r="A546" t="s">
        <v>10449</v>
      </c>
      <c r="B546" t="s">
        <v>10450</v>
      </c>
      <c r="C546" t="s">
        <v>458</v>
      </c>
      <c r="D546" t="s">
        <v>393</v>
      </c>
      <c r="E546" t="s">
        <v>132</v>
      </c>
      <c r="F546" t="s">
        <v>10451</v>
      </c>
      <c r="G546">
        <v>0</v>
      </c>
    </row>
    <row r="547" spans="1:7" x14ac:dyDescent="0.3">
      <c r="A547" t="s">
        <v>10449</v>
      </c>
      <c r="B547" t="s">
        <v>10450</v>
      </c>
      <c r="C547" t="s">
        <v>458</v>
      </c>
      <c r="D547" t="s">
        <v>393</v>
      </c>
      <c r="E547" t="s">
        <v>132</v>
      </c>
      <c r="F547" t="s">
        <v>10486</v>
      </c>
      <c r="G547">
        <v>0</v>
      </c>
    </row>
    <row r="548" spans="1:7" x14ac:dyDescent="0.3">
      <c r="A548" t="s">
        <v>10449</v>
      </c>
      <c r="B548" t="s">
        <v>10450</v>
      </c>
      <c r="C548" t="s">
        <v>458</v>
      </c>
      <c r="D548" t="s">
        <v>393</v>
      </c>
      <c r="E548" t="s">
        <v>297</v>
      </c>
      <c r="F548" t="s">
        <v>10451</v>
      </c>
      <c r="G548">
        <v>0</v>
      </c>
    </row>
    <row r="549" spans="1:7" x14ac:dyDescent="0.3">
      <c r="A549" t="s">
        <v>10449</v>
      </c>
      <c r="B549" t="s">
        <v>10450</v>
      </c>
      <c r="C549" t="s">
        <v>458</v>
      </c>
      <c r="D549" t="s">
        <v>393</v>
      </c>
      <c r="E549" t="s">
        <v>297</v>
      </c>
      <c r="F549" t="s">
        <v>10486</v>
      </c>
      <c r="G549">
        <v>0</v>
      </c>
    </row>
    <row r="550" spans="1:7" x14ac:dyDescent="0.3">
      <c r="A550" t="s">
        <v>10449</v>
      </c>
      <c r="B550" t="s">
        <v>10450</v>
      </c>
      <c r="C550" t="s">
        <v>458</v>
      </c>
      <c r="D550" t="s">
        <v>393</v>
      </c>
      <c r="E550" t="s">
        <v>171</v>
      </c>
      <c r="F550" t="s">
        <v>10486</v>
      </c>
      <c r="G550">
        <v>0</v>
      </c>
    </row>
    <row r="551" spans="1:7" x14ac:dyDescent="0.3">
      <c r="A551" t="s">
        <v>10449</v>
      </c>
      <c r="B551" t="s">
        <v>10450</v>
      </c>
      <c r="C551" t="s">
        <v>458</v>
      </c>
      <c r="D551" t="s">
        <v>393</v>
      </c>
      <c r="E551" t="s">
        <v>35</v>
      </c>
      <c r="F551" t="s">
        <v>10451</v>
      </c>
      <c r="G551">
        <v>0</v>
      </c>
    </row>
    <row r="552" spans="1:7" x14ac:dyDescent="0.3">
      <c r="A552" t="s">
        <v>10449</v>
      </c>
      <c r="B552" t="s">
        <v>10450</v>
      </c>
      <c r="C552" t="s">
        <v>458</v>
      </c>
      <c r="D552" t="s">
        <v>393</v>
      </c>
      <c r="E552" t="s">
        <v>216</v>
      </c>
      <c r="F552" t="s">
        <v>10486</v>
      </c>
      <c r="G552">
        <v>0</v>
      </c>
    </row>
    <row r="553" spans="1:7" x14ac:dyDescent="0.3">
      <c r="A553" t="s">
        <v>10449</v>
      </c>
      <c r="B553" t="s">
        <v>10450</v>
      </c>
      <c r="C553" t="s">
        <v>458</v>
      </c>
      <c r="D553" t="s">
        <v>393</v>
      </c>
      <c r="E553" t="s">
        <v>152</v>
      </c>
      <c r="F553" t="s">
        <v>10486</v>
      </c>
      <c r="G553">
        <v>0</v>
      </c>
    </row>
    <row r="554" spans="1:7" x14ac:dyDescent="0.3">
      <c r="A554" t="s">
        <v>10449</v>
      </c>
      <c r="B554" t="s">
        <v>10450</v>
      </c>
      <c r="C554" t="s">
        <v>458</v>
      </c>
      <c r="D554" t="s">
        <v>393</v>
      </c>
      <c r="E554" t="s">
        <v>180</v>
      </c>
      <c r="F554" t="s">
        <v>10451</v>
      </c>
      <c r="G554">
        <v>0</v>
      </c>
    </row>
    <row r="555" spans="1:7" x14ac:dyDescent="0.3">
      <c r="A555" t="s">
        <v>10449</v>
      </c>
      <c r="B555" t="s">
        <v>10450</v>
      </c>
      <c r="C555" t="s">
        <v>458</v>
      </c>
      <c r="D555" t="s">
        <v>393</v>
      </c>
      <c r="E555" t="s">
        <v>39</v>
      </c>
      <c r="F555" t="s">
        <v>10451</v>
      </c>
      <c r="G555">
        <v>0</v>
      </c>
    </row>
    <row r="556" spans="1:7" x14ac:dyDescent="0.3">
      <c r="A556" t="s">
        <v>10449</v>
      </c>
      <c r="B556" t="s">
        <v>10450</v>
      </c>
      <c r="C556" t="s">
        <v>458</v>
      </c>
      <c r="D556" t="s">
        <v>393</v>
      </c>
      <c r="E556" t="s">
        <v>172</v>
      </c>
      <c r="F556" t="s">
        <v>10451</v>
      </c>
      <c r="G556">
        <v>0</v>
      </c>
    </row>
    <row r="557" spans="1:7" x14ac:dyDescent="0.3">
      <c r="A557" t="s">
        <v>10449</v>
      </c>
      <c r="B557" t="s">
        <v>10450</v>
      </c>
      <c r="C557" t="s">
        <v>458</v>
      </c>
      <c r="D557" t="s">
        <v>393</v>
      </c>
      <c r="E557" t="s">
        <v>172</v>
      </c>
      <c r="F557" t="s">
        <v>10486</v>
      </c>
      <c r="G557">
        <v>0</v>
      </c>
    </row>
    <row r="558" spans="1:7" x14ac:dyDescent="0.3">
      <c r="A558" t="s">
        <v>10449</v>
      </c>
      <c r="B558" t="s">
        <v>10450</v>
      </c>
      <c r="C558" t="s">
        <v>458</v>
      </c>
      <c r="D558" t="s">
        <v>393</v>
      </c>
      <c r="E558" t="s">
        <v>296</v>
      </c>
      <c r="F558" t="s">
        <v>10451</v>
      </c>
      <c r="G558">
        <v>0</v>
      </c>
    </row>
    <row r="559" spans="1:7" x14ac:dyDescent="0.3">
      <c r="A559" t="s">
        <v>10449</v>
      </c>
      <c r="B559" t="s">
        <v>10450</v>
      </c>
      <c r="C559" t="s">
        <v>458</v>
      </c>
      <c r="D559" t="s">
        <v>393</v>
      </c>
      <c r="E559" t="s">
        <v>246</v>
      </c>
      <c r="F559" t="s">
        <v>10451</v>
      </c>
      <c r="G559">
        <v>0</v>
      </c>
    </row>
    <row r="560" spans="1:7" x14ac:dyDescent="0.3">
      <c r="A560" t="s">
        <v>10449</v>
      </c>
      <c r="B560" t="s">
        <v>10450</v>
      </c>
      <c r="C560" t="s">
        <v>458</v>
      </c>
      <c r="D560" t="s">
        <v>393</v>
      </c>
      <c r="E560" t="s">
        <v>348</v>
      </c>
      <c r="F560" t="s">
        <v>10486</v>
      </c>
      <c r="G560">
        <v>0</v>
      </c>
    </row>
    <row r="561" spans="1:7" x14ac:dyDescent="0.3">
      <c r="A561" t="s">
        <v>10449</v>
      </c>
      <c r="B561" t="s">
        <v>10450</v>
      </c>
      <c r="C561" t="s">
        <v>458</v>
      </c>
      <c r="D561" t="s">
        <v>393</v>
      </c>
      <c r="E561" t="s">
        <v>153</v>
      </c>
      <c r="F561" t="s">
        <v>10451</v>
      </c>
      <c r="G561">
        <v>0</v>
      </c>
    </row>
    <row r="562" spans="1:7" x14ac:dyDescent="0.3">
      <c r="A562" t="s">
        <v>10449</v>
      </c>
      <c r="B562" t="s">
        <v>10450</v>
      </c>
      <c r="C562" t="s">
        <v>458</v>
      </c>
      <c r="D562" t="s">
        <v>393</v>
      </c>
      <c r="E562" t="s">
        <v>153</v>
      </c>
      <c r="F562" t="s">
        <v>10486</v>
      </c>
      <c r="G562">
        <v>0</v>
      </c>
    </row>
    <row r="563" spans="1:7" x14ac:dyDescent="0.3">
      <c r="A563" t="s">
        <v>10449</v>
      </c>
      <c r="B563" t="s">
        <v>10450</v>
      </c>
      <c r="C563" t="s">
        <v>458</v>
      </c>
      <c r="D563" t="s">
        <v>393</v>
      </c>
      <c r="E563" t="s">
        <v>247</v>
      </c>
      <c r="F563" t="s">
        <v>10451</v>
      </c>
      <c r="G563">
        <v>0</v>
      </c>
    </row>
    <row r="564" spans="1:7" x14ac:dyDescent="0.3">
      <c r="A564" t="s">
        <v>10449</v>
      </c>
      <c r="B564" t="s">
        <v>10450</v>
      </c>
      <c r="C564" t="s">
        <v>458</v>
      </c>
      <c r="D564" t="s">
        <v>393</v>
      </c>
      <c r="E564" t="s">
        <v>54</v>
      </c>
      <c r="F564" t="s">
        <v>10486</v>
      </c>
      <c r="G564">
        <v>0</v>
      </c>
    </row>
    <row r="565" spans="1:7" x14ac:dyDescent="0.3">
      <c r="A565" t="s">
        <v>10449</v>
      </c>
      <c r="B565" t="s">
        <v>10450</v>
      </c>
      <c r="C565" t="s">
        <v>458</v>
      </c>
      <c r="D565" t="s">
        <v>393</v>
      </c>
      <c r="E565" t="s">
        <v>68</v>
      </c>
      <c r="F565" t="s">
        <v>10451</v>
      </c>
      <c r="G565">
        <v>0</v>
      </c>
    </row>
    <row r="566" spans="1:7" x14ac:dyDescent="0.3">
      <c r="A566" t="s">
        <v>10449</v>
      </c>
      <c r="B566" t="s">
        <v>10450</v>
      </c>
      <c r="C566" t="s">
        <v>458</v>
      </c>
      <c r="D566" t="s">
        <v>393</v>
      </c>
      <c r="E566" t="s">
        <v>68</v>
      </c>
      <c r="F566" t="s">
        <v>10486</v>
      </c>
      <c r="G566">
        <v>0</v>
      </c>
    </row>
    <row r="567" spans="1:7" x14ac:dyDescent="0.3">
      <c r="A567" t="s">
        <v>10449</v>
      </c>
      <c r="B567" t="s">
        <v>10450</v>
      </c>
      <c r="C567" t="s">
        <v>458</v>
      </c>
      <c r="D567" t="s">
        <v>393</v>
      </c>
      <c r="E567" t="s">
        <v>327</v>
      </c>
      <c r="F567" t="s">
        <v>10451</v>
      </c>
      <c r="G567">
        <v>0</v>
      </c>
    </row>
    <row r="568" spans="1:7" x14ac:dyDescent="0.3">
      <c r="A568" t="s">
        <v>10449</v>
      </c>
      <c r="B568" t="s">
        <v>10450</v>
      </c>
      <c r="C568" t="s">
        <v>458</v>
      </c>
      <c r="D568" t="s">
        <v>393</v>
      </c>
      <c r="E568" t="s">
        <v>327</v>
      </c>
      <c r="F568" t="s">
        <v>10486</v>
      </c>
      <c r="G568">
        <v>0</v>
      </c>
    </row>
    <row r="569" spans="1:7" x14ac:dyDescent="0.3">
      <c r="A569" t="s">
        <v>10449</v>
      </c>
      <c r="B569" t="s">
        <v>10450</v>
      </c>
      <c r="C569" t="s">
        <v>458</v>
      </c>
      <c r="D569" t="s">
        <v>393</v>
      </c>
      <c r="E569" t="s">
        <v>193</v>
      </c>
      <c r="F569" t="s">
        <v>10451</v>
      </c>
      <c r="G569">
        <v>0</v>
      </c>
    </row>
    <row r="570" spans="1:7" x14ac:dyDescent="0.3">
      <c r="A570" t="s">
        <v>10449</v>
      </c>
      <c r="B570" t="s">
        <v>10450</v>
      </c>
      <c r="C570" t="s">
        <v>458</v>
      </c>
      <c r="D570" t="s">
        <v>393</v>
      </c>
      <c r="E570" t="s">
        <v>215</v>
      </c>
      <c r="F570" t="s">
        <v>10451</v>
      </c>
      <c r="G570">
        <v>0</v>
      </c>
    </row>
    <row r="571" spans="1:7" x14ac:dyDescent="0.3">
      <c r="A571" t="s">
        <v>10449</v>
      </c>
      <c r="B571" t="s">
        <v>10459</v>
      </c>
      <c r="C571" t="s">
        <v>458</v>
      </c>
      <c r="D571" t="s">
        <v>393</v>
      </c>
      <c r="E571" t="s">
        <v>339</v>
      </c>
      <c r="F571" t="s">
        <v>10459</v>
      </c>
      <c r="G571">
        <v>0</v>
      </c>
    </row>
    <row r="572" spans="1:7" x14ac:dyDescent="0.3">
      <c r="A572" t="s">
        <v>10449</v>
      </c>
      <c r="B572" t="s">
        <v>10459</v>
      </c>
      <c r="C572" t="s">
        <v>458</v>
      </c>
      <c r="D572" t="s">
        <v>393</v>
      </c>
      <c r="E572" t="s">
        <v>194</v>
      </c>
      <c r="F572" t="s">
        <v>10459</v>
      </c>
      <c r="G572">
        <v>0</v>
      </c>
    </row>
    <row r="573" spans="1:7" x14ac:dyDescent="0.3">
      <c r="A573" t="s">
        <v>10449</v>
      </c>
      <c r="B573" t="s">
        <v>10459</v>
      </c>
      <c r="C573" t="s">
        <v>458</v>
      </c>
      <c r="D573" t="s">
        <v>393</v>
      </c>
      <c r="E573" t="s">
        <v>237</v>
      </c>
      <c r="F573" t="s">
        <v>10459</v>
      </c>
      <c r="G573">
        <v>0</v>
      </c>
    </row>
    <row r="574" spans="1:7" x14ac:dyDescent="0.3">
      <c r="A574" t="s">
        <v>10449</v>
      </c>
      <c r="B574" t="s">
        <v>10459</v>
      </c>
      <c r="C574" t="s">
        <v>458</v>
      </c>
      <c r="D574" t="s">
        <v>393</v>
      </c>
      <c r="E574" t="s">
        <v>15</v>
      </c>
      <c r="F574" t="s">
        <v>10459</v>
      </c>
      <c r="G574">
        <v>0</v>
      </c>
    </row>
    <row r="575" spans="1:7" x14ac:dyDescent="0.3">
      <c r="A575" t="s">
        <v>10449</v>
      </c>
      <c r="B575" t="s">
        <v>10459</v>
      </c>
      <c r="C575" t="s">
        <v>458</v>
      </c>
      <c r="D575" t="s">
        <v>393</v>
      </c>
      <c r="E575" t="s">
        <v>175</v>
      </c>
      <c r="F575" t="s">
        <v>10459</v>
      </c>
      <c r="G575">
        <v>0</v>
      </c>
    </row>
    <row r="576" spans="1:7" x14ac:dyDescent="0.3">
      <c r="A576" t="s">
        <v>10449</v>
      </c>
      <c r="B576" t="s">
        <v>10459</v>
      </c>
      <c r="C576" t="s">
        <v>458</v>
      </c>
      <c r="D576" t="s">
        <v>393</v>
      </c>
      <c r="E576" t="s">
        <v>359</v>
      </c>
      <c r="F576" t="s">
        <v>10459</v>
      </c>
      <c r="G576">
        <v>0</v>
      </c>
    </row>
    <row r="577" spans="1:7" x14ac:dyDescent="0.3">
      <c r="A577" t="s">
        <v>10449</v>
      </c>
      <c r="B577" t="s">
        <v>10459</v>
      </c>
      <c r="C577" t="s">
        <v>458</v>
      </c>
      <c r="D577" t="s">
        <v>393</v>
      </c>
      <c r="E577" t="s">
        <v>335</v>
      </c>
      <c r="F577" t="s">
        <v>10459</v>
      </c>
      <c r="G577">
        <v>0</v>
      </c>
    </row>
    <row r="578" spans="1:7" x14ac:dyDescent="0.3">
      <c r="A578" t="s">
        <v>10449</v>
      </c>
      <c r="B578" t="s">
        <v>10459</v>
      </c>
      <c r="C578" t="s">
        <v>458</v>
      </c>
      <c r="D578" t="s">
        <v>393</v>
      </c>
      <c r="E578" t="s">
        <v>75</v>
      </c>
      <c r="F578" t="s">
        <v>10459</v>
      </c>
      <c r="G578">
        <v>0</v>
      </c>
    </row>
    <row r="579" spans="1:7" x14ac:dyDescent="0.3">
      <c r="A579" t="s">
        <v>10449</v>
      </c>
      <c r="B579" t="s">
        <v>10459</v>
      </c>
      <c r="C579" t="s">
        <v>458</v>
      </c>
      <c r="D579" t="s">
        <v>393</v>
      </c>
      <c r="E579" t="s">
        <v>183</v>
      </c>
      <c r="F579" t="s">
        <v>10459</v>
      </c>
      <c r="G579">
        <v>0</v>
      </c>
    </row>
    <row r="580" spans="1:7" x14ac:dyDescent="0.3">
      <c r="A580" t="s">
        <v>10449</v>
      </c>
      <c r="B580" t="s">
        <v>10459</v>
      </c>
      <c r="C580" t="s">
        <v>458</v>
      </c>
      <c r="D580" t="s">
        <v>393</v>
      </c>
      <c r="E580" t="s">
        <v>36</v>
      </c>
      <c r="F580" t="s">
        <v>10459</v>
      </c>
      <c r="G580">
        <v>0</v>
      </c>
    </row>
    <row r="581" spans="1:7" x14ac:dyDescent="0.3">
      <c r="A581" t="s">
        <v>10449</v>
      </c>
      <c r="B581" t="s">
        <v>10459</v>
      </c>
      <c r="C581" t="s">
        <v>458</v>
      </c>
      <c r="D581" t="s">
        <v>393</v>
      </c>
      <c r="E581" t="s">
        <v>42</v>
      </c>
      <c r="F581" t="s">
        <v>10459</v>
      </c>
      <c r="G581">
        <v>0</v>
      </c>
    </row>
    <row r="582" spans="1:7" x14ac:dyDescent="0.3">
      <c r="A582" t="s">
        <v>10449</v>
      </c>
      <c r="B582" t="s">
        <v>10459</v>
      </c>
      <c r="C582" t="s">
        <v>458</v>
      </c>
      <c r="D582" t="s">
        <v>393</v>
      </c>
      <c r="E582" t="s">
        <v>336</v>
      </c>
      <c r="F582" t="s">
        <v>10459</v>
      </c>
      <c r="G582">
        <v>0</v>
      </c>
    </row>
    <row r="583" spans="1:7" x14ac:dyDescent="0.3">
      <c r="A583" t="s">
        <v>10449</v>
      </c>
      <c r="B583" t="s">
        <v>10459</v>
      </c>
      <c r="C583" t="s">
        <v>458</v>
      </c>
      <c r="D583" t="s">
        <v>393</v>
      </c>
      <c r="E583" t="s">
        <v>360</v>
      </c>
      <c r="F583" t="s">
        <v>10459</v>
      </c>
      <c r="G583">
        <v>0</v>
      </c>
    </row>
    <row r="584" spans="1:7" x14ac:dyDescent="0.3">
      <c r="A584" t="s">
        <v>10449</v>
      </c>
      <c r="B584" t="s">
        <v>10459</v>
      </c>
      <c r="C584" t="s">
        <v>458</v>
      </c>
      <c r="D584" t="s">
        <v>393</v>
      </c>
      <c r="E584" t="s">
        <v>29</v>
      </c>
      <c r="F584" t="s">
        <v>10459</v>
      </c>
      <c r="G584">
        <v>0</v>
      </c>
    </row>
    <row r="585" spans="1:7" x14ac:dyDescent="0.3">
      <c r="A585" t="s">
        <v>10449</v>
      </c>
      <c r="B585" t="s">
        <v>10459</v>
      </c>
      <c r="C585" t="s">
        <v>458</v>
      </c>
      <c r="D585" t="s">
        <v>393</v>
      </c>
      <c r="E585" t="s">
        <v>56</v>
      </c>
      <c r="F585" t="s">
        <v>10459</v>
      </c>
      <c r="G585">
        <v>0</v>
      </c>
    </row>
    <row r="586" spans="1:7" x14ac:dyDescent="0.3">
      <c r="A586" t="s">
        <v>10449</v>
      </c>
      <c r="B586" t="s">
        <v>10459</v>
      </c>
      <c r="C586" t="s">
        <v>458</v>
      </c>
      <c r="D586" t="s">
        <v>393</v>
      </c>
      <c r="E586" t="s">
        <v>176</v>
      </c>
      <c r="F586" t="s">
        <v>10459</v>
      </c>
      <c r="G586">
        <v>0</v>
      </c>
    </row>
    <row r="587" spans="1:7" x14ac:dyDescent="0.3">
      <c r="A587" t="s">
        <v>10449</v>
      </c>
      <c r="B587" t="s">
        <v>10459</v>
      </c>
      <c r="C587" t="s">
        <v>458</v>
      </c>
      <c r="D587" t="s">
        <v>393</v>
      </c>
      <c r="E587" t="s">
        <v>217</v>
      </c>
      <c r="F587" t="s">
        <v>10459</v>
      </c>
      <c r="G587">
        <v>0</v>
      </c>
    </row>
    <row r="588" spans="1:7" x14ac:dyDescent="0.3">
      <c r="A588" t="s">
        <v>10449</v>
      </c>
      <c r="B588" t="s">
        <v>10459</v>
      </c>
      <c r="C588" t="s">
        <v>458</v>
      </c>
      <c r="D588" t="s">
        <v>393</v>
      </c>
      <c r="E588" t="s">
        <v>86</v>
      </c>
      <c r="F588" t="s">
        <v>10459</v>
      </c>
      <c r="G588">
        <v>0</v>
      </c>
    </row>
    <row r="589" spans="1:7" x14ac:dyDescent="0.3">
      <c r="A589" t="s">
        <v>10449</v>
      </c>
      <c r="B589" t="s">
        <v>10459</v>
      </c>
      <c r="C589" t="s">
        <v>458</v>
      </c>
      <c r="D589" t="s">
        <v>393</v>
      </c>
      <c r="E589" t="s">
        <v>91</v>
      </c>
      <c r="F589" t="s">
        <v>10459</v>
      </c>
      <c r="G589">
        <v>0</v>
      </c>
    </row>
    <row r="590" spans="1:7" x14ac:dyDescent="0.3">
      <c r="A590" t="s">
        <v>10449</v>
      </c>
      <c r="B590" t="s">
        <v>10459</v>
      </c>
      <c r="C590" t="s">
        <v>458</v>
      </c>
      <c r="D590" t="s">
        <v>393</v>
      </c>
      <c r="E590" t="s">
        <v>299</v>
      </c>
      <c r="F590" t="s">
        <v>10459</v>
      </c>
      <c r="G590">
        <v>0</v>
      </c>
    </row>
    <row r="591" spans="1:7" x14ac:dyDescent="0.3">
      <c r="A591" t="s">
        <v>10449</v>
      </c>
      <c r="B591" t="s">
        <v>10459</v>
      </c>
      <c r="C591" t="s">
        <v>458</v>
      </c>
      <c r="D591" t="s">
        <v>393</v>
      </c>
      <c r="E591" t="s">
        <v>143</v>
      </c>
      <c r="F591" t="s">
        <v>10459</v>
      </c>
      <c r="G591">
        <v>0</v>
      </c>
    </row>
    <row r="592" spans="1:7" x14ac:dyDescent="0.3">
      <c r="A592" t="s">
        <v>10449</v>
      </c>
      <c r="B592" t="s">
        <v>10459</v>
      </c>
      <c r="C592" t="s">
        <v>458</v>
      </c>
      <c r="D592" t="s">
        <v>393</v>
      </c>
      <c r="E592" t="s">
        <v>164</v>
      </c>
      <c r="F592" t="s">
        <v>10459</v>
      </c>
      <c r="G592">
        <v>0</v>
      </c>
    </row>
    <row r="593" spans="1:7" x14ac:dyDescent="0.3">
      <c r="A593" t="s">
        <v>10449</v>
      </c>
      <c r="B593" t="s">
        <v>10459</v>
      </c>
      <c r="C593" t="s">
        <v>458</v>
      </c>
      <c r="D593" t="s">
        <v>393</v>
      </c>
      <c r="E593" t="s">
        <v>200</v>
      </c>
      <c r="F593" t="s">
        <v>10459</v>
      </c>
      <c r="G593">
        <v>0</v>
      </c>
    </row>
    <row r="594" spans="1:7" x14ac:dyDescent="0.3">
      <c r="A594" t="s">
        <v>10449</v>
      </c>
      <c r="B594" t="s">
        <v>10459</v>
      </c>
      <c r="C594" t="s">
        <v>458</v>
      </c>
      <c r="D594" t="s">
        <v>393</v>
      </c>
      <c r="E594" t="s">
        <v>259</v>
      </c>
      <c r="F594" t="s">
        <v>10459</v>
      </c>
      <c r="G594">
        <v>0</v>
      </c>
    </row>
    <row r="595" spans="1:7" x14ac:dyDescent="0.3">
      <c r="A595" t="s">
        <v>10449</v>
      </c>
      <c r="B595" t="s">
        <v>10459</v>
      </c>
      <c r="C595" t="s">
        <v>458</v>
      </c>
      <c r="D595" t="s">
        <v>393</v>
      </c>
      <c r="E595" t="s">
        <v>250</v>
      </c>
      <c r="F595" t="s">
        <v>10459</v>
      </c>
      <c r="G595">
        <v>0</v>
      </c>
    </row>
    <row r="596" spans="1:7" x14ac:dyDescent="0.3">
      <c r="A596" t="s">
        <v>10449</v>
      </c>
      <c r="B596" t="s">
        <v>10459</v>
      </c>
      <c r="C596" t="s">
        <v>458</v>
      </c>
      <c r="D596" t="s">
        <v>393</v>
      </c>
      <c r="E596" t="s">
        <v>199</v>
      </c>
      <c r="F596" t="s">
        <v>10459</v>
      </c>
      <c r="G596">
        <v>0</v>
      </c>
    </row>
    <row r="597" spans="1:7" x14ac:dyDescent="0.3">
      <c r="A597" t="s">
        <v>10449</v>
      </c>
      <c r="B597" t="s">
        <v>10459</v>
      </c>
      <c r="C597" t="s">
        <v>458</v>
      </c>
      <c r="D597" t="s">
        <v>393</v>
      </c>
      <c r="E597" t="s">
        <v>102</v>
      </c>
      <c r="F597" t="s">
        <v>10459</v>
      </c>
      <c r="G597">
        <v>0</v>
      </c>
    </row>
    <row r="598" spans="1:7" x14ac:dyDescent="0.3">
      <c r="A598" t="s">
        <v>10449</v>
      </c>
      <c r="B598" t="s">
        <v>10459</v>
      </c>
      <c r="C598" t="s">
        <v>458</v>
      </c>
      <c r="D598" t="s">
        <v>393</v>
      </c>
      <c r="E598" t="s">
        <v>331</v>
      </c>
      <c r="F598" t="s">
        <v>10459</v>
      </c>
      <c r="G598">
        <v>0</v>
      </c>
    </row>
    <row r="599" spans="1:7" x14ac:dyDescent="0.3">
      <c r="A599" t="s">
        <v>10449</v>
      </c>
      <c r="B599" t="s">
        <v>10459</v>
      </c>
      <c r="C599" t="s">
        <v>458</v>
      </c>
      <c r="D599" t="s">
        <v>393</v>
      </c>
      <c r="E599" t="s">
        <v>59</v>
      </c>
      <c r="F599" t="s">
        <v>10459</v>
      </c>
      <c r="G599">
        <v>0</v>
      </c>
    </row>
    <row r="600" spans="1:7" x14ac:dyDescent="0.3">
      <c r="A600" t="s">
        <v>10449</v>
      </c>
      <c r="B600" t="s">
        <v>10459</v>
      </c>
      <c r="C600" t="s">
        <v>458</v>
      </c>
      <c r="D600" t="s">
        <v>393</v>
      </c>
      <c r="E600" t="s">
        <v>64</v>
      </c>
      <c r="F600" t="s">
        <v>10459</v>
      </c>
      <c r="G600">
        <v>0</v>
      </c>
    </row>
    <row r="601" spans="1:7" x14ac:dyDescent="0.3">
      <c r="A601" t="s">
        <v>10449</v>
      </c>
      <c r="B601" t="s">
        <v>10459</v>
      </c>
      <c r="C601" t="s">
        <v>458</v>
      </c>
      <c r="D601" t="s">
        <v>393</v>
      </c>
      <c r="E601" t="s">
        <v>177</v>
      </c>
      <c r="F601" t="s">
        <v>10459</v>
      </c>
      <c r="G601">
        <v>0</v>
      </c>
    </row>
    <row r="602" spans="1:7" x14ac:dyDescent="0.3">
      <c r="A602" t="s">
        <v>10449</v>
      </c>
      <c r="B602" t="s">
        <v>10459</v>
      </c>
      <c r="C602" t="s">
        <v>458</v>
      </c>
      <c r="D602" t="s">
        <v>393</v>
      </c>
      <c r="E602" t="s">
        <v>22</v>
      </c>
      <c r="F602" t="s">
        <v>10459</v>
      </c>
      <c r="G602">
        <v>0</v>
      </c>
    </row>
    <row r="603" spans="1:7" x14ac:dyDescent="0.3">
      <c r="A603" t="s">
        <v>10449</v>
      </c>
      <c r="B603" t="s">
        <v>10459</v>
      </c>
      <c r="C603" t="s">
        <v>458</v>
      </c>
      <c r="D603" t="s">
        <v>393</v>
      </c>
      <c r="E603" t="s">
        <v>218</v>
      </c>
      <c r="F603" t="s">
        <v>10459</v>
      </c>
      <c r="G603">
        <v>0</v>
      </c>
    </row>
    <row r="604" spans="1:7" x14ac:dyDescent="0.3">
      <c r="A604" t="s">
        <v>10449</v>
      </c>
      <c r="B604" t="s">
        <v>10459</v>
      </c>
      <c r="C604" t="s">
        <v>458</v>
      </c>
      <c r="D604" t="s">
        <v>393</v>
      </c>
      <c r="E604" t="s">
        <v>239</v>
      </c>
      <c r="F604" t="s">
        <v>10459</v>
      </c>
      <c r="G604">
        <v>0</v>
      </c>
    </row>
    <row r="605" spans="1:7" x14ac:dyDescent="0.3">
      <c r="A605" t="s">
        <v>10449</v>
      </c>
      <c r="B605" t="s">
        <v>10459</v>
      </c>
      <c r="C605" t="s">
        <v>458</v>
      </c>
      <c r="D605" t="s">
        <v>393</v>
      </c>
      <c r="E605" t="s">
        <v>340</v>
      </c>
      <c r="F605" t="s">
        <v>10459</v>
      </c>
      <c r="G605">
        <v>0</v>
      </c>
    </row>
    <row r="606" spans="1:7" x14ac:dyDescent="0.3">
      <c r="A606" t="s">
        <v>10449</v>
      </c>
      <c r="B606" t="s">
        <v>10459</v>
      </c>
      <c r="C606" t="s">
        <v>458</v>
      </c>
      <c r="D606" t="s">
        <v>393</v>
      </c>
      <c r="E606" t="s">
        <v>260</v>
      </c>
      <c r="F606" t="s">
        <v>10459</v>
      </c>
      <c r="G606">
        <v>0</v>
      </c>
    </row>
    <row r="607" spans="1:7" x14ac:dyDescent="0.3">
      <c r="A607" t="s">
        <v>10449</v>
      </c>
      <c r="B607" t="s">
        <v>10459</v>
      </c>
      <c r="C607" t="s">
        <v>458</v>
      </c>
      <c r="D607" t="s">
        <v>393</v>
      </c>
      <c r="E607" t="s">
        <v>178</v>
      </c>
      <c r="F607" t="s">
        <v>10459</v>
      </c>
      <c r="G607">
        <v>0</v>
      </c>
    </row>
    <row r="608" spans="1:7" x14ac:dyDescent="0.3">
      <c r="A608" t="s">
        <v>10449</v>
      </c>
      <c r="B608" t="s">
        <v>10459</v>
      </c>
      <c r="C608" t="s">
        <v>458</v>
      </c>
      <c r="D608" t="s">
        <v>393</v>
      </c>
      <c r="E608" t="s">
        <v>219</v>
      </c>
      <c r="F608" t="s">
        <v>10459</v>
      </c>
      <c r="G608">
        <v>0</v>
      </c>
    </row>
    <row r="609" spans="1:7" x14ac:dyDescent="0.3">
      <c r="A609" t="s">
        <v>10449</v>
      </c>
      <c r="B609" t="s">
        <v>10459</v>
      </c>
      <c r="C609" t="s">
        <v>458</v>
      </c>
      <c r="D609" t="s">
        <v>393</v>
      </c>
      <c r="E609" t="s">
        <v>135</v>
      </c>
      <c r="F609" t="s">
        <v>10459</v>
      </c>
      <c r="G609">
        <v>0</v>
      </c>
    </row>
    <row r="610" spans="1:7" x14ac:dyDescent="0.3">
      <c r="A610" t="s">
        <v>10449</v>
      </c>
      <c r="B610" t="s">
        <v>10459</v>
      </c>
      <c r="C610" t="s">
        <v>458</v>
      </c>
      <c r="D610" t="s">
        <v>393</v>
      </c>
      <c r="E610" t="s">
        <v>104</v>
      </c>
      <c r="F610" t="s">
        <v>10459</v>
      </c>
      <c r="G610">
        <v>0</v>
      </c>
    </row>
    <row r="611" spans="1:7" x14ac:dyDescent="0.3">
      <c r="A611" t="s">
        <v>10449</v>
      </c>
      <c r="B611" t="s">
        <v>10459</v>
      </c>
      <c r="C611" t="s">
        <v>458</v>
      </c>
      <c r="D611" t="s">
        <v>393</v>
      </c>
      <c r="E611" t="s">
        <v>301</v>
      </c>
      <c r="F611" t="s">
        <v>10459</v>
      </c>
      <c r="G611">
        <v>0</v>
      </c>
    </row>
    <row r="612" spans="1:7" x14ac:dyDescent="0.3">
      <c r="A612" t="s">
        <v>10449</v>
      </c>
      <c r="B612" t="s">
        <v>10459</v>
      </c>
      <c r="C612" t="s">
        <v>458</v>
      </c>
      <c r="D612" t="s">
        <v>393</v>
      </c>
      <c r="E612" t="s">
        <v>136</v>
      </c>
      <c r="F612" t="s">
        <v>10459</v>
      </c>
      <c r="G612">
        <v>0</v>
      </c>
    </row>
    <row r="613" spans="1:7" x14ac:dyDescent="0.3">
      <c r="A613" t="s">
        <v>10449</v>
      </c>
      <c r="B613" t="s">
        <v>10459</v>
      </c>
      <c r="C613" t="s">
        <v>458</v>
      </c>
      <c r="D613" t="s">
        <v>393</v>
      </c>
      <c r="E613" t="s">
        <v>240</v>
      </c>
      <c r="F613" t="s">
        <v>10459</v>
      </c>
      <c r="G613">
        <v>0</v>
      </c>
    </row>
    <row r="614" spans="1:7" x14ac:dyDescent="0.3">
      <c r="A614" t="s">
        <v>10449</v>
      </c>
      <c r="B614" t="s">
        <v>10459</v>
      </c>
      <c r="C614" t="s">
        <v>458</v>
      </c>
      <c r="D614" t="s">
        <v>393</v>
      </c>
      <c r="E614" t="s">
        <v>302</v>
      </c>
      <c r="F614" t="s">
        <v>10459</v>
      </c>
      <c r="G614">
        <v>0</v>
      </c>
    </row>
    <row r="615" spans="1:7" x14ac:dyDescent="0.3">
      <c r="A615" t="s">
        <v>10449</v>
      </c>
      <c r="B615" t="s">
        <v>10459</v>
      </c>
      <c r="C615" t="s">
        <v>458</v>
      </c>
      <c r="D615" t="s">
        <v>393</v>
      </c>
      <c r="E615" t="s">
        <v>252</v>
      </c>
      <c r="F615" t="s">
        <v>10459</v>
      </c>
      <c r="G615">
        <v>0</v>
      </c>
    </row>
    <row r="616" spans="1:7" x14ac:dyDescent="0.3">
      <c r="A616" t="s">
        <v>10449</v>
      </c>
      <c r="B616" t="s">
        <v>10459</v>
      </c>
      <c r="C616" t="s">
        <v>458</v>
      </c>
      <c r="D616" t="s">
        <v>393</v>
      </c>
      <c r="E616" t="s">
        <v>356</v>
      </c>
      <c r="F616" t="s">
        <v>10459</v>
      </c>
      <c r="G616">
        <v>0</v>
      </c>
    </row>
    <row r="617" spans="1:7" x14ac:dyDescent="0.3">
      <c r="A617" t="s">
        <v>10449</v>
      </c>
      <c r="B617" t="s">
        <v>10459</v>
      </c>
      <c r="C617" t="s">
        <v>458</v>
      </c>
      <c r="D617" t="s">
        <v>393</v>
      </c>
      <c r="E617" t="s">
        <v>222</v>
      </c>
      <c r="F617" t="s">
        <v>10459</v>
      </c>
      <c r="G617">
        <v>0</v>
      </c>
    </row>
    <row r="618" spans="1:7" x14ac:dyDescent="0.3">
      <c r="A618" t="s">
        <v>10449</v>
      </c>
      <c r="B618" t="s">
        <v>10459</v>
      </c>
      <c r="C618" t="s">
        <v>458</v>
      </c>
      <c r="D618" t="s">
        <v>393</v>
      </c>
      <c r="E618" t="s">
        <v>105</v>
      </c>
      <c r="F618" t="s">
        <v>10459</v>
      </c>
      <c r="G618">
        <v>0</v>
      </c>
    </row>
    <row r="619" spans="1:7" x14ac:dyDescent="0.3">
      <c r="A619" t="s">
        <v>10449</v>
      </c>
      <c r="B619" t="s">
        <v>10459</v>
      </c>
      <c r="C619" t="s">
        <v>458</v>
      </c>
      <c r="D619" t="s">
        <v>393</v>
      </c>
      <c r="E619" t="s">
        <v>282</v>
      </c>
      <c r="F619" t="s">
        <v>10459</v>
      </c>
      <c r="G619">
        <v>0</v>
      </c>
    </row>
    <row r="620" spans="1:7" x14ac:dyDescent="0.3">
      <c r="A620" t="s">
        <v>10449</v>
      </c>
      <c r="B620" t="s">
        <v>10459</v>
      </c>
      <c r="C620" t="s">
        <v>458</v>
      </c>
      <c r="D620" t="s">
        <v>393</v>
      </c>
      <c r="E620" t="s">
        <v>81</v>
      </c>
      <c r="F620" t="s">
        <v>10459</v>
      </c>
      <c r="G620">
        <v>0</v>
      </c>
    </row>
    <row r="621" spans="1:7" x14ac:dyDescent="0.3">
      <c r="A621" t="s">
        <v>10449</v>
      </c>
      <c r="B621" t="s">
        <v>10459</v>
      </c>
      <c r="C621" t="s">
        <v>458</v>
      </c>
      <c r="D621" t="s">
        <v>393</v>
      </c>
      <c r="E621" t="s">
        <v>276</v>
      </c>
      <c r="F621" t="s">
        <v>10459</v>
      </c>
      <c r="G621">
        <v>0</v>
      </c>
    </row>
    <row r="622" spans="1:7" x14ac:dyDescent="0.3">
      <c r="A622" t="s">
        <v>10449</v>
      </c>
      <c r="B622" t="s">
        <v>10459</v>
      </c>
      <c r="C622" t="s">
        <v>458</v>
      </c>
      <c r="D622" t="s">
        <v>393</v>
      </c>
      <c r="E622" t="s">
        <v>146</v>
      </c>
      <c r="F622" t="s">
        <v>10459</v>
      </c>
      <c r="G622">
        <v>0</v>
      </c>
    </row>
    <row r="623" spans="1:7" x14ac:dyDescent="0.3">
      <c r="A623" t="s">
        <v>10449</v>
      </c>
      <c r="B623" t="s">
        <v>10459</v>
      </c>
      <c r="C623" t="s">
        <v>458</v>
      </c>
      <c r="D623" t="s">
        <v>393</v>
      </c>
      <c r="E623" t="s">
        <v>173</v>
      </c>
      <c r="F623" t="s">
        <v>10459</v>
      </c>
      <c r="G623">
        <v>0</v>
      </c>
    </row>
    <row r="624" spans="1:7" x14ac:dyDescent="0.3">
      <c r="A624" t="s">
        <v>10449</v>
      </c>
      <c r="B624" t="s">
        <v>10459</v>
      </c>
      <c r="C624" t="s">
        <v>458</v>
      </c>
      <c r="D624" t="s">
        <v>393</v>
      </c>
      <c r="E624" t="s">
        <v>31</v>
      </c>
      <c r="F624" t="s">
        <v>10459</v>
      </c>
      <c r="G624">
        <v>0</v>
      </c>
    </row>
    <row r="625" spans="1:7" x14ac:dyDescent="0.3">
      <c r="A625" t="s">
        <v>10449</v>
      </c>
      <c r="B625" t="s">
        <v>10459</v>
      </c>
      <c r="C625" t="s">
        <v>458</v>
      </c>
      <c r="D625" t="s">
        <v>393</v>
      </c>
      <c r="E625" t="s">
        <v>49</v>
      </c>
      <c r="F625" t="s">
        <v>10459</v>
      </c>
      <c r="G625">
        <v>0</v>
      </c>
    </row>
    <row r="626" spans="1:7" x14ac:dyDescent="0.3">
      <c r="A626" t="s">
        <v>10449</v>
      </c>
      <c r="B626" t="s">
        <v>10459</v>
      </c>
      <c r="C626" t="s">
        <v>458</v>
      </c>
      <c r="D626" t="s">
        <v>393</v>
      </c>
      <c r="E626" t="s">
        <v>303</v>
      </c>
      <c r="F626" t="s">
        <v>10459</v>
      </c>
      <c r="G626">
        <v>0</v>
      </c>
    </row>
    <row r="627" spans="1:7" x14ac:dyDescent="0.3">
      <c r="A627" t="s">
        <v>10449</v>
      </c>
      <c r="B627" t="s">
        <v>10459</v>
      </c>
      <c r="C627" t="s">
        <v>458</v>
      </c>
      <c r="D627" t="s">
        <v>393</v>
      </c>
      <c r="E627" t="s">
        <v>26</v>
      </c>
      <c r="F627" t="s">
        <v>10459</v>
      </c>
      <c r="G627">
        <v>0</v>
      </c>
    </row>
    <row r="628" spans="1:7" x14ac:dyDescent="0.3">
      <c r="A628" t="s">
        <v>10449</v>
      </c>
      <c r="B628" t="s">
        <v>10459</v>
      </c>
      <c r="C628" t="s">
        <v>458</v>
      </c>
      <c r="D628" t="s">
        <v>393</v>
      </c>
      <c r="E628" t="s">
        <v>69</v>
      </c>
      <c r="F628" t="s">
        <v>10459</v>
      </c>
      <c r="G628">
        <v>0</v>
      </c>
    </row>
    <row r="629" spans="1:7" x14ac:dyDescent="0.3">
      <c r="A629" t="s">
        <v>10449</v>
      </c>
      <c r="B629" t="s">
        <v>10459</v>
      </c>
      <c r="C629" t="s">
        <v>458</v>
      </c>
      <c r="D629" t="s">
        <v>393</v>
      </c>
      <c r="E629" t="s">
        <v>118</v>
      </c>
      <c r="F629" t="s">
        <v>10459</v>
      </c>
      <c r="G629">
        <v>0</v>
      </c>
    </row>
    <row r="630" spans="1:7" x14ac:dyDescent="0.3">
      <c r="A630" t="s">
        <v>10449</v>
      </c>
      <c r="B630" t="s">
        <v>10459</v>
      </c>
      <c r="C630" t="s">
        <v>458</v>
      </c>
      <c r="D630" t="s">
        <v>393</v>
      </c>
      <c r="E630" t="s">
        <v>306</v>
      </c>
      <c r="F630" t="s">
        <v>10459</v>
      </c>
      <c r="G630">
        <v>0</v>
      </c>
    </row>
    <row r="631" spans="1:7" x14ac:dyDescent="0.3">
      <c r="A631" t="s">
        <v>10449</v>
      </c>
      <c r="B631" t="s">
        <v>10459</v>
      </c>
      <c r="C631" t="s">
        <v>458</v>
      </c>
      <c r="D631" t="s">
        <v>393</v>
      </c>
      <c r="E631" t="s">
        <v>52</v>
      </c>
      <c r="F631" t="s">
        <v>10459</v>
      </c>
      <c r="G631">
        <v>0</v>
      </c>
    </row>
    <row r="632" spans="1:7" x14ac:dyDescent="0.3">
      <c r="A632" t="s">
        <v>10449</v>
      </c>
      <c r="B632" t="s">
        <v>10459</v>
      </c>
      <c r="C632" t="s">
        <v>458</v>
      </c>
      <c r="D632" t="s">
        <v>393</v>
      </c>
      <c r="E632" t="s">
        <v>308</v>
      </c>
      <c r="F632" t="s">
        <v>10459</v>
      </c>
      <c r="G632">
        <v>0</v>
      </c>
    </row>
    <row r="633" spans="1:7" x14ac:dyDescent="0.3">
      <c r="A633" t="s">
        <v>10449</v>
      </c>
      <c r="B633" t="s">
        <v>10459</v>
      </c>
      <c r="C633" t="s">
        <v>458</v>
      </c>
      <c r="D633" t="s">
        <v>393</v>
      </c>
      <c r="E633" t="s">
        <v>355</v>
      </c>
      <c r="F633" t="s">
        <v>10459</v>
      </c>
      <c r="G633">
        <v>0</v>
      </c>
    </row>
    <row r="634" spans="1:7" x14ac:dyDescent="0.3">
      <c r="A634" t="s">
        <v>10449</v>
      </c>
      <c r="B634" t="s">
        <v>10459</v>
      </c>
      <c r="C634" t="s">
        <v>458</v>
      </c>
      <c r="D634" t="s">
        <v>393</v>
      </c>
      <c r="E634" t="s">
        <v>279</v>
      </c>
      <c r="F634" t="s">
        <v>10459</v>
      </c>
      <c r="G634">
        <v>0</v>
      </c>
    </row>
    <row r="635" spans="1:7" x14ac:dyDescent="0.3">
      <c r="A635" t="s">
        <v>10449</v>
      </c>
      <c r="B635" t="s">
        <v>10459</v>
      </c>
      <c r="C635" t="s">
        <v>458</v>
      </c>
      <c r="D635" t="s">
        <v>393</v>
      </c>
      <c r="E635" t="s">
        <v>184</v>
      </c>
      <c r="F635" t="s">
        <v>10459</v>
      </c>
      <c r="G635">
        <v>0</v>
      </c>
    </row>
    <row r="636" spans="1:7" x14ac:dyDescent="0.3">
      <c r="A636" t="s">
        <v>10449</v>
      </c>
      <c r="B636" t="s">
        <v>10459</v>
      </c>
      <c r="C636" t="s">
        <v>458</v>
      </c>
      <c r="D636" t="s">
        <v>393</v>
      </c>
      <c r="E636" t="s">
        <v>332</v>
      </c>
      <c r="F636" t="s">
        <v>10459</v>
      </c>
      <c r="G636">
        <v>0</v>
      </c>
    </row>
    <row r="637" spans="1:7" x14ac:dyDescent="0.3">
      <c r="A637" t="s">
        <v>10449</v>
      </c>
      <c r="B637" t="s">
        <v>10459</v>
      </c>
      <c r="C637" t="s">
        <v>458</v>
      </c>
      <c r="D637" t="s">
        <v>393</v>
      </c>
      <c r="E637" t="s">
        <v>350</v>
      </c>
      <c r="F637" t="s">
        <v>10459</v>
      </c>
      <c r="G637">
        <v>0</v>
      </c>
    </row>
    <row r="638" spans="1:7" x14ac:dyDescent="0.3">
      <c r="A638" t="s">
        <v>10449</v>
      </c>
      <c r="B638" t="s">
        <v>10459</v>
      </c>
      <c r="C638" t="s">
        <v>458</v>
      </c>
      <c r="D638" t="s">
        <v>393</v>
      </c>
      <c r="E638" t="s">
        <v>106</v>
      </c>
      <c r="F638" t="s">
        <v>10459</v>
      </c>
      <c r="G638">
        <v>0</v>
      </c>
    </row>
    <row r="639" spans="1:7" x14ac:dyDescent="0.3">
      <c r="A639" t="s">
        <v>10449</v>
      </c>
      <c r="B639" t="s">
        <v>10459</v>
      </c>
      <c r="C639" t="s">
        <v>458</v>
      </c>
      <c r="D639" t="s">
        <v>393</v>
      </c>
      <c r="E639" t="s">
        <v>223</v>
      </c>
      <c r="F639" t="s">
        <v>10459</v>
      </c>
      <c r="G639">
        <v>0</v>
      </c>
    </row>
    <row r="640" spans="1:7" x14ac:dyDescent="0.3">
      <c r="A640" t="s">
        <v>10449</v>
      </c>
      <c r="B640" t="s">
        <v>10459</v>
      </c>
      <c r="C640" t="s">
        <v>458</v>
      </c>
      <c r="D640" t="s">
        <v>393</v>
      </c>
      <c r="E640" t="s">
        <v>147</v>
      </c>
      <c r="F640" t="s">
        <v>10459</v>
      </c>
      <c r="G640">
        <v>0</v>
      </c>
    </row>
    <row r="641" spans="1:7" x14ac:dyDescent="0.3">
      <c r="A641" t="s">
        <v>10449</v>
      </c>
      <c r="B641" t="s">
        <v>10459</v>
      </c>
      <c r="C641" t="s">
        <v>458</v>
      </c>
      <c r="D641" t="s">
        <v>393</v>
      </c>
      <c r="E641" t="s">
        <v>97</v>
      </c>
      <c r="F641" t="s">
        <v>10459</v>
      </c>
      <c r="G641">
        <v>0</v>
      </c>
    </row>
    <row r="642" spans="1:7" x14ac:dyDescent="0.3">
      <c r="A642" t="s">
        <v>10449</v>
      </c>
      <c r="B642" t="s">
        <v>10459</v>
      </c>
      <c r="C642" t="s">
        <v>458</v>
      </c>
      <c r="D642" t="s">
        <v>393</v>
      </c>
      <c r="E642" t="s">
        <v>154</v>
      </c>
      <c r="F642" t="s">
        <v>10459</v>
      </c>
      <c r="G642">
        <v>0</v>
      </c>
    </row>
    <row r="643" spans="1:7" x14ac:dyDescent="0.3">
      <c r="A643" t="s">
        <v>10449</v>
      </c>
      <c r="B643" t="s">
        <v>10459</v>
      </c>
      <c r="C643" t="s">
        <v>458</v>
      </c>
      <c r="D643" t="s">
        <v>393</v>
      </c>
      <c r="E643" t="s">
        <v>92</v>
      </c>
      <c r="F643" t="s">
        <v>10459</v>
      </c>
      <c r="G643">
        <v>0</v>
      </c>
    </row>
    <row r="644" spans="1:7" x14ac:dyDescent="0.3">
      <c r="A644" t="s">
        <v>10449</v>
      </c>
      <c r="B644" t="s">
        <v>10459</v>
      </c>
      <c r="C644" t="s">
        <v>458</v>
      </c>
      <c r="D644" t="s">
        <v>393</v>
      </c>
      <c r="E644" t="s">
        <v>254</v>
      </c>
      <c r="F644" t="s">
        <v>10459</v>
      </c>
      <c r="G644">
        <v>0</v>
      </c>
    </row>
    <row r="645" spans="1:7" x14ac:dyDescent="0.3">
      <c r="A645" t="s">
        <v>10449</v>
      </c>
      <c r="B645" t="s">
        <v>10459</v>
      </c>
      <c r="C645" t="s">
        <v>458</v>
      </c>
      <c r="D645" t="s">
        <v>393</v>
      </c>
      <c r="E645" t="s">
        <v>312</v>
      </c>
      <c r="F645" t="s">
        <v>10459</v>
      </c>
      <c r="G645">
        <v>0</v>
      </c>
    </row>
    <row r="646" spans="1:7" x14ac:dyDescent="0.3">
      <c r="A646" t="s">
        <v>10449</v>
      </c>
      <c r="B646" t="s">
        <v>10459</v>
      </c>
      <c r="C646" t="s">
        <v>458</v>
      </c>
      <c r="D646" t="s">
        <v>393</v>
      </c>
      <c r="E646" t="s">
        <v>313</v>
      </c>
      <c r="F646" t="s">
        <v>10459</v>
      </c>
      <c r="G646">
        <v>0</v>
      </c>
    </row>
    <row r="647" spans="1:7" x14ac:dyDescent="0.3">
      <c r="A647" t="s">
        <v>10449</v>
      </c>
      <c r="B647" t="s">
        <v>10459</v>
      </c>
      <c r="C647" t="s">
        <v>458</v>
      </c>
      <c r="D647" t="s">
        <v>393</v>
      </c>
      <c r="E647" t="s">
        <v>241</v>
      </c>
      <c r="F647" t="s">
        <v>10459</v>
      </c>
      <c r="G647">
        <v>0</v>
      </c>
    </row>
    <row r="648" spans="1:7" x14ac:dyDescent="0.3">
      <c r="A648" t="s">
        <v>10449</v>
      </c>
      <c r="B648" t="s">
        <v>10459</v>
      </c>
      <c r="C648" t="s">
        <v>458</v>
      </c>
      <c r="D648" t="s">
        <v>393</v>
      </c>
      <c r="E648" t="s">
        <v>70</v>
      </c>
      <c r="F648" t="s">
        <v>10459</v>
      </c>
      <c r="G648">
        <v>0</v>
      </c>
    </row>
    <row r="649" spans="1:7" x14ac:dyDescent="0.3">
      <c r="A649" t="s">
        <v>10449</v>
      </c>
      <c r="B649" t="s">
        <v>10459</v>
      </c>
      <c r="C649" t="s">
        <v>458</v>
      </c>
      <c r="D649" t="s">
        <v>393</v>
      </c>
      <c r="E649" t="s">
        <v>242</v>
      </c>
      <c r="F649" t="s">
        <v>10459</v>
      </c>
      <c r="G649">
        <v>0</v>
      </c>
    </row>
    <row r="650" spans="1:7" x14ac:dyDescent="0.3">
      <c r="A650" t="s">
        <v>10449</v>
      </c>
      <c r="B650" t="s">
        <v>10459</v>
      </c>
      <c r="C650" t="s">
        <v>458</v>
      </c>
      <c r="D650" t="s">
        <v>393</v>
      </c>
      <c r="E650" t="s">
        <v>107</v>
      </c>
      <c r="F650" t="s">
        <v>10459</v>
      </c>
      <c r="G650">
        <v>0</v>
      </c>
    </row>
    <row r="651" spans="1:7" x14ac:dyDescent="0.3">
      <c r="A651" t="s">
        <v>10449</v>
      </c>
      <c r="B651" t="s">
        <v>10459</v>
      </c>
      <c r="C651" t="s">
        <v>458</v>
      </c>
      <c r="D651" t="s">
        <v>393</v>
      </c>
      <c r="E651" t="s">
        <v>351</v>
      </c>
      <c r="F651" t="s">
        <v>10459</v>
      </c>
      <c r="G651">
        <v>0</v>
      </c>
    </row>
    <row r="652" spans="1:7" x14ac:dyDescent="0.3">
      <c r="A652" t="s">
        <v>10449</v>
      </c>
      <c r="B652" t="s">
        <v>10459</v>
      </c>
      <c r="C652" t="s">
        <v>458</v>
      </c>
      <c r="D652" t="s">
        <v>393</v>
      </c>
      <c r="E652" t="s">
        <v>120</v>
      </c>
      <c r="F652" t="s">
        <v>10459</v>
      </c>
      <c r="G652">
        <v>0</v>
      </c>
    </row>
    <row r="653" spans="1:7" x14ac:dyDescent="0.3">
      <c r="A653" t="s">
        <v>10449</v>
      </c>
      <c r="B653" t="s">
        <v>10459</v>
      </c>
      <c r="C653" t="s">
        <v>458</v>
      </c>
      <c r="D653" t="s">
        <v>393</v>
      </c>
      <c r="E653" t="s">
        <v>40</v>
      </c>
      <c r="F653" t="s">
        <v>10459</v>
      </c>
      <c r="G653">
        <v>0</v>
      </c>
    </row>
    <row r="654" spans="1:7" x14ac:dyDescent="0.3">
      <c r="A654" t="s">
        <v>10449</v>
      </c>
      <c r="B654" t="s">
        <v>10459</v>
      </c>
      <c r="C654" t="s">
        <v>458</v>
      </c>
      <c r="D654" t="s">
        <v>393</v>
      </c>
      <c r="E654" t="s">
        <v>352</v>
      </c>
      <c r="F654" t="s">
        <v>10459</v>
      </c>
      <c r="G654">
        <v>0</v>
      </c>
    </row>
    <row r="655" spans="1:7" x14ac:dyDescent="0.3">
      <c r="A655" t="s">
        <v>10449</v>
      </c>
      <c r="B655" t="s">
        <v>10459</v>
      </c>
      <c r="C655" t="s">
        <v>458</v>
      </c>
      <c r="D655" t="s">
        <v>393</v>
      </c>
      <c r="E655" t="s">
        <v>255</v>
      </c>
      <c r="F655" t="s">
        <v>10459</v>
      </c>
      <c r="G655">
        <v>0</v>
      </c>
    </row>
    <row r="656" spans="1:7" x14ac:dyDescent="0.3">
      <c r="A656" t="s">
        <v>10449</v>
      </c>
      <c r="B656" t="s">
        <v>10459</v>
      </c>
      <c r="C656" t="s">
        <v>458</v>
      </c>
      <c r="D656" t="s">
        <v>393</v>
      </c>
      <c r="E656" t="s">
        <v>225</v>
      </c>
      <c r="F656" t="s">
        <v>10459</v>
      </c>
      <c r="G656">
        <v>0</v>
      </c>
    </row>
    <row r="657" spans="1:7" x14ac:dyDescent="0.3">
      <c r="A657" t="s">
        <v>10449</v>
      </c>
      <c r="B657" t="s">
        <v>10459</v>
      </c>
      <c r="C657" t="s">
        <v>458</v>
      </c>
      <c r="D657" t="s">
        <v>393</v>
      </c>
      <c r="E657" t="s">
        <v>338</v>
      </c>
      <c r="F657" t="s">
        <v>10459</v>
      </c>
      <c r="G657">
        <v>0</v>
      </c>
    </row>
    <row r="658" spans="1:7" x14ac:dyDescent="0.3">
      <c r="A658" t="s">
        <v>10449</v>
      </c>
      <c r="B658" t="s">
        <v>10459</v>
      </c>
      <c r="C658" t="s">
        <v>458</v>
      </c>
      <c r="D658" t="s">
        <v>393</v>
      </c>
      <c r="E658" t="s">
        <v>148</v>
      </c>
      <c r="F658" t="s">
        <v>10459</v>
      </c>
      <c r="G658">
        <v>0</v>
      </c>
    </row>
    <row r="659" spans="1:7" x14ac:dyDescent="0.3">
      <c r="A659" t="s">
        <v>10449</v>
      </c>
      <c r="B659" t="s">
        <v>10459</v>
      </c>
      <c r="C659" t="s">
        <v>458</v>
      </c>
      <c r="D659" t="s">
        <v>393</v>
      </c>
      <c r="E659" t="s">
        <v>60</v>
      </c>
      <c r="F659" t="s">
        <v>10459</v>
      </c>
      <c r="G659">
        <v>0</v>
      </c>
    </row>
    <row r="660" spans="1:7" x14ac:dyDescent="0.3">
      <c r="A660" t="s">
        <v>10449</v>
      </c>
      <c r="B660" t="s">
        <v>10459</v>
      </c>
      <c r="C660" t="s">
        <v>458</v>
      </c>
      <c r="D660" t="s">
        <v>393</v>
      </c>
      <c r="E660" t="s">
        <v>185</v>
      </c>
      <c r="F660" t="s">
        <v>10459</v>
      </c>
      <c r="G660">
        <v>0</v>
      </c>
    </row>
    <row r="661" spans="1:7" x14ac:dyDescent="0.3">
      <c r="A661" t="s">
        <v>10449</v>
      </c>
      <c r="B661" t="s">
        <v>10459</v>
      </c>
      <c r="C661" t="s">
        <v>458</v>
      </c>
      <c r="D661" t="s">
        <v>393</v>
      </c>
      <c r="E661" t="s">
        <v>121</v>
      </c>
      <c r="F661" t="s">
        <v>10459</v>
      </c>
      <c r="G661">
        <v>0</v>
      </c>
    </row>
    <row r="662" spans="1:7" x14ac:dyDescent="0.3">
      <c r="A662" t="s">
        <v>10449</v>
      </c>
      <c r="B662" t="s">
        <v>10459</v>
      </c>
      <c r="C662" t="s">
        <v>458</v>
      </c>
      <c r="D662" t="s">
        <v>393</v>
      </c>
      <c r="E662" t="s">
        <v>187</v>
      </c>
      <c r="F662" t="s">
        <v>10459</v>
      </c>
      <c r="G662">
        <v>0</v>
      </c>
    </row>
    <row r="663" spans="1:7" x14ac:dyDescent="0.3">
      <c r="A663" t="s">
        <v>10449</v>
      </c>
      <c r="B663" t="s">
        <v>10459</v>
      </c>
      <c r="C663" t="s">
        <v>458</v>
      </c>
      <c r="D663" t="s">
        <v>393</v>
      </c>
      <c r="E663" t="s">
        <v>203</v>
      </c>
      <c r="F663" t="s">
        <v>10459</v>
      </c>
      <c r="G663">
        <v>0</v>
      </c>
    </row>
    <row r="664" spans="1:7" x14ac:dyDescent="0.3">
      <c r="A664" t="s">
        <v>10449</v>
      </c>
      <c r="B664" t="s">
        <v>10459</v>
      </c>
      <c r="C664" t="s">
        <v>458</v>
      </c>
      <c r="D664" t="s">
        <v>393</v>
      </c>
      <c r="E664" t="s">
        <v>316</v>
      </c>
      <c r="F664" t="s">
        <v>10459</v>
      </c>
      <c r="G664">
        <v>0</v>
      </c>
    </row>
    <row r="665" spans="1:7" x14ac:dyDescent="0.3">
      <c r="A665" t="s">
        <v>10449</v>
      </c>
      <c r="B665" t="s">
        <v>10459</v>
      </c>
      <c r="C665" t="s">
        <v>458</v>
      </c>
      <c r="D665" t="s">
        <v>393</v>
      </c>
      <c r="E665" t="s">
        <v>19</v>
      </c>
      <c r="F665" t="s">
        <v>10459</v>
      </c>
      <c r="G665">
        <v>0</v>
      </c>
    </row>
    <row r="666" spans="1:7" x14ac:dyDescent="0.3">
      <c r="A666" t="s">
        <v>10449</v>
      </c>
      <c r="B666" t="s">
        <v>10459</v>
      </c>
      <c r="C666" t="s">
        <v>458</v>
      </c>
      <c r="D666" t="s">
        <v>393</v>
      </c>
      <c r="E666" t="s">
        <v>110</v>
      </c>
      <c r="F666" t="s">
        <v>10459</v>
      </c>
      <c r="G666">
        <v>0</v>
      </c>
    </row>
    <row r="667" spans="1:7" x14ac:dyDescent="0.3">
      <c r="A667" t="s">
        <v>10449</v>
      </c>
      <c r="B667" t="s">
        <v>10459</v>
      </c>
      <c r="C667" t="s">
        <v>458</v>
      </c>
      <c r="D667" t="s">
        <v>393</v>
      </c>
      <c r="E667" t="s">
        <v>98</v>
      </c>
      <c r="F667" t="s">
        <v>10459</v>
      </c>
      <c r="G667">
        <v>0</v>
      </c>
    </row>
    <row r="668" spans="1:7" x14ac:dyDescent="0.3">
      <c r="A668" t="s">
        <v>10449</v>
      </c>
      <c r="B668" t="s">
        <v>10459</v>
      </c>
      <c r="C668" t="s">
        <v>458</v>
      </c>
      <c r="D668" t="s">
        <v>393</v>
      </c>
      <c r="E668" t="s">
        <v>267</v>
      </c>
      <c r="F668" t="s">
        <v>10459</v>
      </c>
      <c r="G668">
        <v>0</v>
      </c>
    </row>
    <row r="669" spans="1:7" x14ac:dyDescent="0.3">
      <c r="A669" t="s">
        <v>10449</v>
      </c>
      <c r="B669" t="s">
        <v>10459</v>
      </c>
      <c r="C669" t="s">
        <v>458</v>
      </c>
      <c r="D669" t="s">
        <v>393</v>
      </c>
      <c r="E669" t="s">
        <v>18</v>
      </c>
      <c r="F669" t="s">
        <v>10459</v>
      </c>
      <c r="G669">
        <v>0</v>
      </c>
    </row>
    <row r="670" spans="1:7" x14ac:dyDescent="0.3">
      <c r="A670" t="s">
        <v>10449</v>
      </c>
      <c r="B670" t="s">
        <v>10459</v>
      </c>
      <c r="C670" t="s">
        <v>458</v>
      </c>
      <c r="D670" t="s">
        <v>393</v>
      </c>
      <c r="E670" t="s">
        <v>346</v>
      </c>
      <c r="F670" t="s">
        <v>10459</v>
      </c>
      <c r="G670">
        <v>0</v>
      </c>
    </row>
    <row r="671" spans="1:7" x14ac:dyDescent="0.3">
      <c r="A671" t="s">
        <v>10449</v>
      </c>
      <c r="B671" t="s">
        <v>10459</v>
      </c>
      <c r="C671" t="s">
        <v>458</v>
      </c>
      <c r="D671" t="s">
        <v>393</v>
      </c>
      <c r="E671" t="s">
        <v>227</v>
      </c>
      <c r="F671" t="s">
        <v>10459</v>
      </c>
      <c r="G671">
        <v>0</v>
      </c>
    </row>
    <row r="672" spans="1:7" x14ac:dyDescent="0.3">
      <c r="A672" t="s">
        <v>10449</v>
      </c>
      <c r="B672" t="s">
        <v>10459</v>
      </c>
      <c r="C672" t="s">
        <v>458</v>
      </c>
      <c r="D672" t="s">
        <v>393</v>
      </c>
      <c r="E672" t="s">
        <v>53</v>
      </c>
      <c r="F672" t="s">
        <v>10459</v>
      </c>
      <c r="G672">
        <v>0</v>
      </c>
    </row>
    <row r="673" spans="1:7" x14ac:dyDescent="0.3">
      <c r="A673" t="s">
        <v>10449</v>
      </c>
      <c r="B673" t="s">
        <v>10459</v>
      </c>
      <c r="C673" t="s">
        <v>458</v>
      </c>
      <c r="D673" t="s">
        <v>393</v>
      </c>
      <c r="E673" t="s">
        <v>353</v>
      </c>
      <c r="F673" t="s">
        <v>10459</v>
      </c>
      <c r="G673">
        <v>0</v>
      </c>
    </row>
    <row r="674" spans="1:7" x14ac:dyDescent="0.3">
      <c r="A674" t="s">
        <v>10449</v>
      </c>
      <c r="B674" t="s">
        <v>10459</v>
      </c>
      <c r="C674" t="s">
        <v>458</v>
      </c>
      <c r="D674" t="s">
        <v>393</v>
      </c>
      <c r="E674" t="s">
        <v>337</v>
      </c>
      <c r="F674" t="s">
        <v>10459</v>
      </c>
      <c r="G674">
        <v>0</v>
      </c>
    </row>
    <row r="675" spans="1:7" x14ac:dyDescent="0.3">
      <c r="A675" t="s">
        <v>10449</v>
      </c>
      <c r="B675" t="s">
        <v>10459</v>
      </c>
      <c r="C675" t="s">
        <v>458</v>
      </c>
      <c r="D675" t="s">
        <v>393</v>
      </c>
      <c r="E675" t="s">
        <v>277</v>
      </c>
      <c r="F675" t="s">
        <v>10459</v>
      </c>
      <c r="G675">
        <v>0</v>
      </c>
    </row>
    <row r="676" spans="1:7" x14ac:dyDescent="0.3">
      <c r="A676" t="s">
        <v>10449</v>
      </c>
      <c r="B676" t="s">
        <v>10459</v>
      </c>
      <c r="C676" t="s">
        <v>458</v>
      </c>
      <c r="D676" t="s">
        <v>393</v>
      </c>
      <c r="E676" t="s">
        <v>128</v>
      </c>
      <c r="F676" t="s">
        <v>10459</v>
      </c>
      <c r="G676">
        <v>0</v>
      </c>
    </row>
    <row r="677" spans="1:7" x14ac:dyDescent="0.3">
      <c r="A677" t="s">
        <v>10449</v>
      </c>
      <c r="B677" t="s">
        <v>10459</v>
      </c>
      <c r="C677" t="s">
        <v>458</v>
      </c>
      <c r="D677" t="s">
        <v>393</v>
      </c>
      <c r="E677" t="s">
        <v>93</v>
      </c>
      <c r="F677" t="s">
        <v>10459</v>
      </c>
      <c r="G677">
        <v>0</v>
      </c>
    </row>
    <row r="678" spans="1:7" x14ac:dyDescent="0.3">
      <c r="A678" t="s">
        <v>10449</v>
      </c>
      <c r="B678" t="s">
        <v>10459</v>
      </c>
      <c r="C678" t="s">
        <v>458</v>
      </c>
      <c r="D678" t="s">
        <v>393</v>
      </c>
      <c r="E678" t="s">
        <v>76</v>
      </c>
      <c r="F678" t="s">
        <v>10459</v>
      </c>
      <c r="G678">
        <v>0</v>
      </c>
    </row>
    <row r="679" spans="1:7" x14ac:dyDescent="0.3">
      <c r="A679" t="s">
        <v>10449</v>
      </c>
      <c r="B679" t="s">
        <v>10459</v>
      </c>
      <c r="C679" t="s">
        <v>458</v>
      </c>
      <c r="D679" t="s">
        <v>393</v>
      </c>
      <c r="E679" t="s">
        <v>122</v>
      </c>
      <c r="F679" t="s">
        <v>10459</v>
      </c>
      <c r="G679">
        <v>0</v>
      </c>
    </row>
    <row r="680" spans="1:7" x14ac:dyDescent="0.3">
      <c r="A680" t="s">
        <v>10449</v>
      </c>
      <c r="B680" t="s">
        <v>10459</v>
      </c>
      <c r="C680" t="s">
        <v>458</v>
      </c>
      <c r="D680" t="s">
        <v>393</v>
      </c>
      <c r="E680" t="s">
        <v>157</v>
      </c>
      <c r="F680" t="s">
        <v>10459</v>
      </c>
      <c r="G680">
        <v>0</v>
      </c>
    </row>
    <row r="681" spans="1:7" x14ac:dyDescent="0.3">
      <c r="A681" t="s">
        <v>10449</v>
      </c>
      <c r="B681" t="s">
        <v>10459</v>
      </c>
      <c r="C681" t="s">
        <v>458</v>
      </c>
      <c r="D681" t="s">
        <v>393</v>
      </c>
      <c r="E681" t="s">
        <v>317</v>
      </c>
      <c r="F681" t="s">
        <v>10459</v>
      </c>
      <c r="G681">
        <v>0</v>
      </c>
    </row>
    <row r="682" spans="1:7" x14ac:dyDescent="0.3">
      <c r="A682" t="s">
        <v>10449</v>
      </c>
      <c r="B682" t="s">
        <v>10459</v>
      </c>
      <c r="C682" t="s">
        <v>458</v>
      </c>
      <c r="D682" t="s">
        <v>393</v>
      </c>
      <c r="E682" t="s">
        <v>144</v>
      </c>
      <c r="F682" t="s">
        <v>10459</v>
      </c>
      <c r="G682">
        <v>0</v>
      </c>
    </row>
    <row r="683" spans="1:7" x14ac:dyDescent="0.3">
      <c r="A683" t="s">
        <v>10449</v>
      </c>
      <c r="B683" t="s">
        <v>10459</v>
      </c>
      <c r="C683" t="s">
        <v>458</v>
      </c>
      <c r="D683" t="s">
        <v>393</v>
      </c>
      <c r="E683" t="s">
        <v>204</v>
      </c>
      <c r="F683" t="s">
        <v>10459</v>
      </c>
      <c r="G683">
        <v>0</v>
      </c>
    </row>
    <row r="684" spans="1:7" x14ac:dyDescent="0.3">
      <c r="A684" t="s">
        <v>10449</v>
      </c>
      <c r="B684" t="s">
        <v>10459</v>
      </c>
      <c r="C684" t="s">
        <v>458</v>
      </c>
      <c r="D684" t="s">
        <v>393</v>
      </c>
      <c r="E684" t="s">
        <v>347</v>
      </c>
      <c r="F684" t="s">
        <v>10459</v>
      </c>
      <c r="G684">
        <v>0</v>
      </c>
    </row>
    <row r="685" spans="1:7" x14ac:dyDescent="0.3">
      <c r="A685" t="s">
        <v>10449</v>
      </c>
      <c r="B685" t="s">
        <v>10459</v>
      </c>
      <c r="C685" t="s">
        <v>458</v>
      </c>
      <c r="D685" t="s">
        <v>393</v>
      </c>
      <c r="E685" t="s">
        <v>129</v>
      </c>
      <c r="F685" t="s">
        <v>10459</v>
      </c>
      <c r="G685">
        <v>0</v>
      </c>
    </row>
    <row r="686" spans="1:7" x14ac:dyDescent="0.3">
      <c r="A686" t="s">
        <v>10449</v>
      </c>
      <c r="B686" t="s">
        <v>10459</v>
      </c>
      <c r="C686" t="s">
        <v>458</v>
      </c>
      <c r="D686" t="s">
        <v>393</v>
      </c>
      <c r="E686" t="s">
        <v>112</v>
      </c>
      <c r="F686" t="s">
        <v>10459</v>
      </c>
      <c r="G686">
        <v>0</v>
      </c>
    </row>
    <row r="687" spans="1:7" x14ac:dyDescent="0.3">
      <c r="A687" t="s">
        <v>10449</v>
      </c>
      <c r="B687" t="s">
        <v>10459</v>
      </c>
      <c r="C687" t="s">
        <v>458</v>
      </c>
      <c r="D687" t="s">
        <v>393</v>
      </c>
      <c r="E687" t="s">
        <v>117</v>
      </c>
      <c r="F687" t="s">
        <v>10459</v>
      </c>
      <c r="G687">
        <v>0</v>
      </c>
    </row>
    <row r="688" spans="1:7" x14ac:dyDescent="0.3">
      <c r="A688" t="s">
        <v>10449</v>
      </c>
      <c r="B688" t="s">
        <v>10459</v>
      </c>
      <c r="C688" t="s">
        <v>458</v>
      </c>
      <c r="D688" t="s">
        <v>393</v>
      </c>
      <c r="E688" t="s">
        <v>205</v>
      </c>
      <c r="F688" t="s">
        <v>10459</v>
      </c>
      <c r="G688">
        <v>0</v>
      </c>
    </row>
    <row r="689" spans="1:7" x14ac:dyDescent="0.3">
      <c r="A689" t="s">
        <v>10449</v>
      </c>
      <c r="B689" t="s">
        <v>10459</v>
      </c>
      <c r="C689" t="s">
        <v>458</v>
      </c>
      <c r="D689" t="s">
        <v>393</v>
      </c>
      <c r="E689" t="s">
        <v>229</v>
      </c>
      <c r="F689" t="s">
        <v>10459</v>
      </c>
      <c r="G689">
        <v>0</v>
      </c>
    </row>
    <row r="690" spans="1:7" x14ac:dyDescent="0.3">
      <c r="A690" t="s">
        <v>10449</v>
      </c>
      <c r="B690" t="s">
        <v>10459</v>
      </c>
      <c r="C690" t="s">
        <v>458</v>
      </c>
      <c r="D690" t="s">
        <v>393</v>
      </c>
      <c r="E690" t="s">
        <v>292</v>
      </c>
      <c r="F690" t="s">
        <v>10459</v>
      </c>
      <c r="G690">
        <v>0</v>
      </c>
    </row>
    <row r="691" spans="1:7" x14ac:dyDescent="0.3">
      <c r="A691" t="s">
        <v>10449</v>
      </c>
      <c r="B691" t="s">
        <v>10459</v>
      </c>
      <c r="C691" t="s">
        <v>458</v>
      </c>
      <c r="D691" t="s">
        <v>393</v>
      </c>
      <c r="E691" t="s">
        <v>319</v>
      </c>
      <c r="F691" t="s">
        <v>10459</v>
      </c>
      <c r="G691">
        <v>0</v>
      </c>
    </row>
    <row r="692" spans="1:7" x14ac:dyDescent="0.3">
      <c r="A692" t="s">
        <v>10449</v>
      </c>
      <c r="B692" t="s">
        <v>10459</v>
      </c>
      <c r="C692" t="s">
        <v>458</v>
      </c>
      <c r="D692" t="s">
        <v>393</v>
      </c>
      <c r="E692" t="s">
        <v>230</v>
      </c>
      <c r="F692" t="s">
        <v>10459</v>
      </c>
      <c r="G692">
        <v>0</v>
      </c>
    </row>
    <row r="693" spans="1:7" x14ac:dyDescent="0.3">
      <c r="A693" t="s">
        <v>10449</v>
      </c>
      <c r="B693" t="s">
        <v>10459</v>
      </c>
      <c r="C693" t="s">
        <v>458</v>
      </c>
      <c r="D693" t="s">
        <v>393</v>
      </c>
      <c r="E693" t="s">
        <v>328</v>
      </c>
      <c r="F693" t="s">
        <v>10459</v>
      </c>
      <c r="G693">
        <v>0</v>
      </c>
    </row>
    <row r="694" spans="1:7" x14ac:dyDescent="0.3">
      <c r="A694" t="s">
        <v>10449</v>
      </c>
      <c r="B694" t="s">
        <v>10459</v>
      </c>
      <c r="C694" t="s">
        <v>458</v>
      </c>
      <c r="D694" t="s">
        <v>393</v>
      </c>
      <c r="E694" t="s">
        <v>287</v>
      </c>
      <c r="F694" t="s">
        <v>10459</v>
      </c>
      <c r="G694">
        <v>0</v>
      </c>
    </row>
    <row r="695" spans="1:7" x14ac:dyDescent="0.3">
      <c r="A695" t="s">
        <v>10449</v>
      </c>
      <c r="B695" t="s">
        <v>10459</v>
      </c>
      <c r="C695" t="s">
        <v>458</v>
      </c>
      <c r="D695" t="s">
        <v>393</v>
      </c>
      <c r="E695" t="s">
        <v>244</v>
      </c>
      <c r="F695" t="s">
        <v>10459</v>
      </c>
      <c r="G695">
        <v>0</v>
      </c>
    </row>
    <row r="696" spans="1:7" x14ac:dyDescent="0.3">
      <c r="A696" t="s">
        <v>10449</v>
      </c>
      <c r="B696" t="s">
        <v>10459</v>
      </c>
      <c r="C696" t="s">
        <v>458</v>
      </c>
      <c r="D696" t="s">
        <v>393</v>
      </c>
      <c r="E696" t="s">
        <v>94</v>
      </c>
      <c r="F696" t="s">
        <v>10459</v>
      </c>
      <c r="G696">
        <v>0</v>
      </c>
    </row>
    <row r="697" spans="1:7" x14ac:dyDescent="0.3">
      <c r="A697" t="s">
        <v>10449</v>
      </c>
      <c r="B697" t="s">
        <v>10459</v>
      </c>
      <c r="C697" t="s">
        <v>458</v>
      </c>
      <c r="D697" t="s">
        <v>393</v>
      </c>
      <c r="E697" t="s">
        <v>270</v>
      </c>
      <c r="F697" t="s">
        <v>10459</v>
      </c>
      <c r="G697">
        <v>0</v>
      </c>
    </row>
    <row r="698" spans="1:7" x14ac:dyDescent="0.3">
      <c r="A698" t="s">
        <v>10449</v>
      </c>
      <c r="B698" t="s">
        <v>10459</v>
      </c>
      <c r="C698" t="s">
        <v>458</v>
      </c>
      <c r="D698" t="s">
        <v>393</v>
      </c>
      <c r="E698" t="s">
        <v>188</v>
      </c>
      <c r="F698" t="s">
        <v>10459</v>
      </c>
      <c r="G698">
        <v>0</v>
      </c>
    </row>
    <row r="699" spans="1:7" x14ac:dyDescent="0.3">
      <c r="A699" t="s">
        <v>10449</v>
      </c>
      <c r="B699" t="s">
        <v>10459</v>
      </c>
      <c r="C699" t="s">
        <v>458</v>
      </c>
      <c r="D699" t="s">
        <v>393</v>
      </c>
      <c r="E699" t="s">
        <v>321</v>
      </c>
      <c r="F699" t="s">
        <v>10459</v>
      </c>
      <c r="G699">
        <v>0</v>
      </c>
    </row>
    <row r="700" spans="1:7" x14ac:dyDescent="0.3">
      <c r="A700" t="s">
        <v>10449</v>
      </c>
      <c r="B700" t="s">
        <v>10459</v>
      </c>
      <c r="C700" t="s">
        <v>458</v>
      </c>
      <c r="D700" t="s">
        <v>393</v>
      </c>
      <c r="E700" t="s">
        <v>189</v>
      </c>
      <c r="F700" t="s">
        <v>10459</v>
      </c>
      <c r="G700">
        <v>0</v>
      </c>
    </row>
    <row r="701" spans="1:7" x14ac:dyDescent="0.3">
      <c r="A701" t="s">
        <v>10449</v>
      </c>
      <c r="B701" t="s">
        <v>10459</v>
      </c>
      <c r="C701" t="s">
        <v>458</v>
      </c>
      <c r="D701" t="s">
        <v>393</v>
      </c>
      <c r="E701" t="s">
        <v>96</v>
      </c>
      <c r="F701" t="s">
        <v>10459</v>
      </c>
      <c r="G701">
        <v>0</v>
      </c>
    </row>
    <row r="702" spans="1:7" x14ac:dyDescent="0.3">
      <c r="A702" t="s">
        <v>10449</v>
      </c>
      <c r="B702" t="s">
        <v>10459</v>
      </c>
      <c r="C702" t="s">
        <v>458</v>
      </c>
      <c r="D702" t="s">
        <v>393</v>
      </c>
      <c r="E702" t="s">
        <v>322</v>
      </c>
      <c r="F702" t="s">
        <v>10459</v>
      </c>
      <c r="G702">
        <v>0</v>
      </c>
    </row>
    <row r="703" spans="1:7" x14ac:dyDescent="0.3">
      <c r="A703" t="s">
        <v>10449</v>
      </c>
      <c r="B703" t="s">
        <v>10459</v>
      </c>
      <c r="C703" t="s">
        <v>458</v>
      </c>
      <c r="D703" t="s">
        <v>393</v>
      </c>
      <c r="E703" t="s">
        <v>208</v>
      </c>
      <c r="F703" t="s">
        <v>10459</v>
      </c>
      <c r="G703">
        <v>0</v>
      </c>
    </row>
    <row r="704" spans="1:7" x14ac:dyDescent="0.3">
      <c r="A704" t="s">
        <v>10449</v>
      </c>
      <c r="B704" t="s">
        <v>10459</v>
      </c>
      <c r="C704" t="s">
        <v>458</v>
      </c>
      <c r="D704" t="s">
        <v>393</v>
      </c>
      <c r="E704" t="s">
        <v>100</v>
      </c>
      <c r="F704" t="s">
        <v>10459</v>
      </c>
      <c r="G704">
        <v>0</v>
      </c>
    </row>
    <row r="705" spans="1:7" x14ac:dyDescent="0.3">
      <c r="A705" t="s">
        <v>10449</v>
      </c>
      <c r="B705" t="s">
        <v>10459</v>
      </c>
      <c r="C705" t="s">
        <v>458</v>
      </c>
      <c r="D705" t="s">
        <v>393</v>
      </c>
      <c r="E705" t="s">
        <v>209</v>
      </c>
      <c r="F705" t="s">
        <v>10459</v>
      </c>
      <c r="G705">
        <v>0</v>
      </c>
    </row>
    <row r="706" spans="1:7" x14ac:dyDescent="0.3">
      <c r="A706" t="s">
        <v>10449</v>
      </c>
      <c r="B706" t="s">
        <v>10459</v>
      </c>
      <c r="C706" t="s">
        <v>458</v>
      </c>
      <c r="D706" t="s">
        <v>393</v>
      </c>
      <c r="E706" t="s">
        <v>149</v>
      </c>
      <c r="F706" t="s">
        <v>10459</v>
      </c>
      <c r="G706">
        <v>0</v>
      </c>
    </row>
    <row r="707" spans="1:7" x14ac:dyDescent="0.3">
      <c r="A707" t="s">
        <v>10449</v>
      </c>
      <c r="B707" t="s">
        <v>10459</v>
      </c>
      <c r="C707" t="s">
        <v>458</v>
      </c>
      <c r="D707" t="s">
        <v>393</v>
      </c>
      <c r="E707" t="s">
        <v>245</v>
      </c>
      <c r="F707" t="s">
        <v>10459</v>
      </c>
      <c r="G707">
        <v>0</v>
      </c>
    </row>
    <row r="708" spans="1:7" x14ac:dyDescent="0.3">
      <c r="A708" t="s">
        <v>10449</v>
      </c>
      <c r="B708" t="s">
        <v>10459</v>
      </c>
      <c r="C708" t="s">
        <v>458</v>
      </c>
      <c r="D708" t="s">
        <v>393</v>
      </c>
      <c r="E708" t="s">
        <v>323</v>
      </c>
      <c r="F708" t="s">
        <v>10459</v>
      </c>
      <c r="G708">
        <v>0</v>
      </c>
    </row>
    <row r="709" spans="1:7" x14ac:dyDescent="0.3">
      <c r="A709" t="s">
        <v>10449</v>
      </c>
      <c r="B709" t="s">
        <v>10459</v>
      </c>
      <c r="C709" t="s">
        <v>458</v>
      </c>
      <c r="D709" t="s">
        <v>393</v>
      </c>
      <c r="E709" t="s">
        <v>115</v>
      </c>
      <c r="F709" t="s">
        <v>10459</v>
      </c>
      <c r="G709">
        <v>0</v>
      </c>
    </row>
    <row r="710" spans="1:7" x14ac:dyDescent="0.3">
      <c r="A710" t="s">
        <v>10449</v>
      </c>
      <c r="B710" t="s">
        <v>10459</v>
      </c>
      <c r="C710" t="s">
        <v>458</v>
      </c>
      <c r="D710" t="s">
        <v>393</v>
      </c>
      <c r="E710" t="s">
        <v>158</v>
      </c>
      <c r="F710" t="s">
        <v>10459</v>
      </c>
      <c r="G710">
        <v>0</v>
      </c>
    </row>
    <row r="711" spans="1:7" x14ac:dyDescent="0.3">
      <c r="A711" t="s">
        <v>10449</v>
      </c>
      <c r="B711" t="s">
        <v>10459</v>
      </c>
      <c r="C711" t="s">
        <v>458</v>
      </c>
      <c r="D711" t="s">
        <v>393</v>
      </c>
      <c r="E711" t="s">
        <v>72</v>
      </c>
      <c r="F711" t="s">
        <v>10459</v>
      </c>
      <c r="G711">
        <v>0</v>
      </c>
    </row>
    <row r="712" spans="1:7" x14ac:dyDescent="0.3">
      <c r="A712" t="s">
        <v>10449</v>
      </c>
      <c r="B712" t="s">
        <v>10459</v>
      </c>
      <c r="C712" t="s">
        <v>458</v>
      </c>
      <c r="D712" t="s">
        <v>393</v>
      </c>
      <c r="E712" t="s">
        <v>139</v>
      </c>
      <c r="F712" t="s">
        <v>10459</v>
      </c>
      <c r="G712">
        <v>0</v>
      </c>
    </row>
    <row r="713" spans="1:7" x14ac:dyDescent="0.3">
      <c r="A713" t="s">
        <v>10449</v>
      </c>
      <c r="B713" t="s">
        <v>10459</v>
      </c>
      <c r="C713" t="s">
        <v>458</v>
      </c>
      <c r="D713" t="s">
        <v>393</v>
      </c>
      <c r="E713" t="s">
        <v>289</v>
      </c>
      <c r="F713" t="s">
        <v>10459</v>
      </c>
      <c r="G713">
        <v>0</v>
      </c>
    </row>
    <row r="714" spans="1:7" x14ac:dyDescent="0.3">
      <c r="A714" t="s">
        <v>10449</v>
      </c>
      <c r="B714" t="s">
        <v>10459</v>
      </c>
      <c r="C714" t="s">
        <v>458</v>
      </c>
      <c r="D714" t="s">
        <v>393</v>
      </c>
      <c r="E714" t="s">
        <v>150</v>
      </c>
      <c r="F714" t="s">
        <v>10459</v>
      </c>
      <c r="G714">
        <v>0</v>
      </c>
    </row>
    <row r="715" spans="1:7" x14ac:dyDescent="0.3">
      <c r="A715" t="s">
        <v>10449</v>
      </c>
      <c r="B715" t="s">
        <v>10459</v>
      </c>
      <c r="C715" t="s">
        <v>458</v>
      </c>
      <c r="D715" t="s">
        <v>393</v>
      </c>
      <c r="E715" t="s">
        <v>231</v>
      </c>
      <c r="F715" t="s">
        <v>10459</v>
      </c>
      <c r="G715">
        <v>0</v>
      </c>
    </row>
    <row r="716" spans="1:7" x14ac:dyDescent="0.3">
      <c r="A716" t="s">
        <v>10449</v>
      </c>
      <c r="B716" t="s">
        <v>10459</v>
      </c>
      <c r="C716" t="s">
        <v>458</v>
      </c>
      <c r="D716" t="s">
        <v>393</v>
      </c>
      <c r="E716" t="s">
        <v>210</v>
      </c>
      <c r="F716" t="s">
        <v>10459</v>
      </c>
      <c r="G716">
        <v>0</v>
      </c>
    </row>
    <row r="717" spans="1:7" x14ac:dyDescent="0.3">
      <c r="A717" t="s">
        <v>10449</v>
      </c>
      <c r="B717" t="s">
        <v>10459</v>
      </c>
      <c r="C717" t="s">
        <v>458</v>
      </c>
      <c r="D717" t="s">
        <v>393</v>
      </c>
      <c r="E717" t="s">
        <v>140</v>
      </c>
      <c r="F717" t="s">
        <v>10459</v>
      </c>
      <c r="G717">
        <v>0</v>
      </c>
    </row>
    <row r="718" spans="1:7" x14ac:dyDescent="0.3">
      <c r="A718" t="s">
        <v>10449</v>
      </c>
      <c r="B718" t="s">
        <v>10459</v>
      </c>
      <c r="C718" t="s">
        <v>458</v>
      </c>
      <c r="D718" t="s">
        <v>393</v>
      </c>
      <c r="E718" t="s">
        <v>211</v>
      </c>
      <c r="F718" t="s">
        <v>10459</v>
      </c>
      <c r="G718">
        <v>0</v>
      </c>
    </row>
    <row r="719" spans="1:7" x14ac:dyDescent="0.3">
      <c r="A719" t="s">
        <v>10449</v>
      </c>
      <c r="B719" t="s">
        <v>10459</v>
      </c>
      <c r="C719" t="s">
        <v>458</v>
      </c>
      <c r="D719" t="s">
        <v>393</v>
      </c>
      <c r="E719" t="s">
        <v>123</v>
      </c>
      <c r="F719" t="s">
        <v>10459</v>
      </c>
      <c r="G719">
        <v>0</v>
      </c>
    </row>
    <row r="720" spans="1:7" x14ac:dyDescent="0.3">
      <c r="A720" t="s">
        <v>10449</v>
      </c>
      <c r="B720" t="s">
        <v>10459</v>
      </c>
      <c r="C720" t="s">
        <v>458</v>
      </c>
      <c r="D720" t="s">
        <v>393</v>
      </c>
      <c r="E720" t="s">
        <v>159</v>
      </c>
      <c r="F720" t="s">
        <v>10459</v>
      </c>
      <c r="G720">
        <v>0</v>
      </c>
    </row>
    <row r="721" spans="1:7" x14ac:dyDescent="0.3">
      <c r="A721" t="s">
        <v>10449</v>
      </c>
      <c r="B721" t="s">
        <v>10459</v>
      </c>
      <c r="C721" t="s">
        <v>458</v>
      </c>
      <c r="D721" t="s">
        <v>393</v>
      </c>
      <c r="E721" t="s">
        <v>324</v>
      </c>
      <c r="F721" t="s">
        <v>10459</v>
      </c>
      <c r="G721">
        <v>0</v>
      </c>
    </row>
    <row r="722" spans="1:7" x14ac:dyDescent="0.3">
      <c r="A722" t="s">
        <v>10449</v>
      </c>
      <c r="B722" t="s">
        <v>10459</v>
      </c>
      <c r="C722" t="s">
        <v>458</v>
      </c>
      <c r="D722" t="s">
        <v>393</v>
      </c>
      <c r="E722" t="s">
        <v>330</v>
      </c>
      <c r="F722" t="s">
        <v>10459</v>
      </c>
      <c r="G722">
        <v>0</v>
      </c>
    </row>
    <row r="723" spans="1:7" x14ac:dyDescent="0.3">
      <c r="A723" t="s">
        <v>10449</v>
      </c>
      <c r="B723" t="s">
        <v>10459</v>
      </c>
      <c r="C723" t="s">
        <v>458</v>
      </c>
      <c r="D723" t="s">
        <v>393</v>
      </c>
      <c r="E723" t="s">
        <v>325</v>
      </c>
      <c r="F723" t="s">
        <v>10459</v>
      </c>
      <c r="G723">
        <v>0</v>
      </c>
    </row>
    <row r="724" spans="1:7" x14ac:dyDescent="0.3">
      <c r="A724" t="s">
        <v>10449</v>
      </c>
      <c r="B724" t="s">
        <v>10459</v>
      </c>
      <c r="C724" t="s">
        <v>458</v>
      </c>
      <c r="D724" t="s">
        <v>393</v>
      </c>
      <c r="E724" t="s">
        <v>213</v>
      </c>
      <c r="F724" t="s">
        <v>10459</v>
      </c>
      <c r="G724">
        <v>0</v>
      </c>
    </row>
    <row r="725" spans="1:7" x14ac:dyDescent="0.3">
      <c r="A725" t="s">
        <v>10449</v>
      </c>
      <c r="B725" t="s">
        <v>10459</v>
      </c>
      <c r="C725" t="s">
        <v>458</v>
      </c>
      <c r="D725" t="s">
        <v>393</v>
      </c>
      <c r="E725" t="s">
        <v>273</v>
      </c>
      <c r="F725" t="s">
        <v>10459</v>
      </c>
      <c r="G725">
        <v>0</v>
      </c>
    </row>
    <row r="726" spans="1:7" x14ac:dyDescent="0.3">
      <c r="A726" t="s">
        <v>10449</v>
      </c>
      <c r="B726" t="s">
        <v>10459</v>
      </c>
      <c r="C726" t="s">
        <v>458</v>
      </c>
      <c r="D726" t="s">
        <v>393</v>
      </c>
      <c r="E726" t="s">
        <v>38</v>
      </c>
      <c r="F726" t="s">
        <v>10459</v>
      </c>
      <c r="G726">
        <v>0</v>
      </c>
    </row>
    <row r="727" spans="1:7" x14ac:dyDescent="0.3">
      <c r="A727" t="s">
        <v>10449</v>
      </c>
      <c r="B727" t="s">
        <v>10459</v>
      </c>
      <c r="C727" t="s">
        <v>458</v>
      </c>
      <c r="D727" t="s">
        <v>393</v>
      </c>
      <c r="E727" t="s">
        <v>169</v>
      </c>
      <c r="F727" t="s">
        <v>10459</v>
      </c>
      <c r="G727">
        <v>0</v>
      </c>
    </row>
    <row r="728" spans="1:7" x14ac:dyDescent="0.3">
      <c r="A728" t="s">
        <v>10449</v>
      </c>
      <c r="B728" t="s">
        <v>10459</v>
      </c>
      <c r="C728" t="s">
        <v>458</v>
      </c>
      <c r="D728" t="s">
        <v>393</v>
      </c>
      <c r="E728" t="s">
        <v>141</v>
      </c>
      <c r="F728" t="s">
        <v>10459</v>
      </c>
      <c r="G728">
        <v>0</v>
      </c>
    </row>
    <row r="729" spans="1:7" x14ac:dyDescent="0.3">
      <c r="A729" t="s">
        <v>10449</v>
      </c>
      <c r="B729" t="s">
        <v>10459</v>
      </c>
      <c r="C729" t="s">
        <v>458</v>
      </c>
      <c r="D729" t="s">
        <v>393</v>
      </c>
      <c r="E729" t="s">
        <v>326</v>
      </c>
      <c r="F729" t="s">
        <v>10459</v>
      </c>
      <c r="G729">
        <v>0</v>
      </c>
    </row>
    <row r="730" spans="1:7" x14ac:dyDescent="0.3">
      <c r="A730" t="s">
        <v>10449</v>
      </c>
      <c r="B730" t="s">
        <v>10459</v>
      </c>
      <c r="C730" t="s">
        <v>458</v>
      </c>
      <c r="D730" t="s">
        <v>393</v>
      </c>
      <c r="E730" t="s">
        <v>95</v>
      </c>
      <c r="F730" t="s">
        <v>10459</v>
      </c>
      <c r="G730">
        <v>0</v>
      </c>
    </row>
    <row r="731" spans="1:7" x14ac:dyDescent="0.3">
      <c r="A731" t="s">
        <v>10449</v>
      </c>
      <c r="B731" t="s">
        <v>10459</v>
      </c>
      <c r="C731" t="s">
        <v>458</v>
      </c>
      <c r="D731" t="s">
        <v>393</v>
      </c>
      <c r="E731" t="s">
        <v>297</v>
      </c>
      <c r="F731" t="s">
        <v>10459</v>
      </c>
      <c r="G731">
        <v>0</v>
      </c>
    </row>
    <row r="732" spans="1:7" x14ac:dyDescent="0.3">
      <c r="A732" t="s">
        <v>10449</v>
      </c>
      <c r="B732" t="s">
        <v>10459</v>
      </c>
      <c r="C732" t="s">
        <v>458</v>
      </c>
      <c r="D732" t="s">
        <v>393</v>
      </c>
      <c r="E732" t="s">
        <v>89</v>
      </c>
      <c r="F732" t="s">
        <v>10459</v>
      </c>
      <c r="G732">
        <v>0</v>
      </c>
    </row>
    <row r="733" spans="1:7" x14ac:dyDescent="0.3">
      <c r="A733" t="s">
        <v>10449</v>
      </c>
      <c r="B733" t="s">
        <v>10459</v>
      </c>
      <c r="C733" t="s">
        <v>458</v>
      </c>
      <c r="D733" t="s">
        <v>393</v>
      </c>
      <c r="E733" t="s">
        <v>343</v>
      </c>
      <c r="F733" t="s">
        <v>10459</v>
      </c>
      <c r="G733">
        <v>0</v>
      </c>
    </row>
    <row r="734" spans="1:7" x14ac:dyDescent="0.3">
      <c r="A734" t="s">
        <v>10449</v>
      </c>
      <c r="B734" t="s">
        <v>10459</v>
      </c>
      <c r="C734" t="s">
        <v>458</v>
      </c>
      <c r="D734" t="s">
        <v>393</v>
      </c>
      <c r="E734" t="s">
        <v>216</v>
      </c>
      <c r="F734" t="s">
        <v>10459</v>
      </c>
      <c r="G734">
        <v>0</v>
      </c>
    </row>
    <row r="735" spans="1:7" x14ac:dyDescent="0.3">
      <c r="A735" t="s">
        <v>10449</v>
      </c>
      <c r="B735" t="s">
        <v>10459</v>
      </c>
      <c r="C735" t="s">
        <v>458</v>
      </c>
      <c r="D735" t="s">
        <v>393</v>
      </c>
      <c r="E735" t="s">
        <v>152</v>
      </c>
      <c r="F735" t="s">
        <v>10459</v>
      </c>
      <c r="G735">
        <v>0</v>
      </c>
    </row>
    <row r="736" spans="1:7" x14ac:dyDescent="0.3">
      <c r="A736" t="s">
        <v>10449</v>
      </c>
      <c r="B736" t="s">
        <v>10459</v>
      </c>
      <c r="C736" t="s">
        <v>458</v>
      </c>
      <c r="D736" t="s">
        <v>393</v>
      </c>
      <c r="E736" t="s">
        <v>232</v>
      </c>
      <c r="F736" t="s">
        <v>10459</v>
      </c>
      <c r="G736">
        <v>0</v>
      </c>
    </row>
    <row r="737" spans="1:7" x14ac:dyDescent="0.3">
      <c r="A737" t="s">
        <v>10449</v>
      </c>
      <c r="B737" t="s">
        <v>10459</v>
      </c>
      <c r="C737" t="s">
        <v>458</v>
      </c>
      <c r="D737" t="s">
        <v>393</v>
      </c>
      <c r="E737" t="s">
        <v>333</v>
      </c>
      <c r="F737" t="s">
        <v>10459</v>
      </c>
      <c r="G737">
        <v>0</v>
      </c>
    </row>
    <row r="738" spans="1:7" x14ac:dyDescent="0.3">
      <c r="A738" t="s">
        <v>10449</v>
      </c>
      <c r="B738" t="s">
        <v>10459</v>
      </c>
      <c r="C738" t="s">
        <v>458</v>
      </c>
      <c r="D738" t="s">
        <v>393</v>
      </c>
      <c r="E738" t="s">
        <v>294</v>
      </c>
      <c r="F738" t="s">
        <v>10459</v>
      </c>
      <c r="G738">
        <v>0</v>
      </c>
    </row>
    <row r="739" spans="1:7" x14ac:dyDescent="0.3">
      <c r="A739" t="s">
        <v>10449</v>
      </c>
      <c r="B739" t="s">
        <v>10459</v>
      </c>
      <c r="C739" t="s">
        <v>458</v>
      </c>
      <c r="D739" t="s">
        <v>393</v>
      </c>
      <c r="E739" t="s">
        <v>180</v>
      </c>
      <c r="F739" t="s">
        <v>10459</v>
      </c>
      <c r="G739">
        <v>0</v>
      </c>
    </row>
    <row r="740" spans="1:7" x14ac:dyDescent="0.3">
      <c r="A740" t="s">
        <v>10449</v>
      </c>
      <c r="B740" t="s">
        <v>10459</v>
      </c>
      <c r="C740" t="s">
        <v>458</v>
      </c>
      <c r="D740" t="s">
        <v>393</v>
      </c>
      <c r="E740" t="s">
        <v>233</v>
      </c>
      <c r="F740" t="s">
        <v>10459</v>
      </c>
      <c r="G740">
        <v>0</v>
      </c>
    </row>
    <row r="741" spans="1:7" x14ac:dyDescent="0.3">
      <c r="A741" t="s">
        <v>10449</v>
      </c>
      <c r="B741" t="s">
        <v>10459</v>
      </c>
      <c r="C741" t="s">
        <v>458</v>
      </c>
      <c r="D741" t="s">
        <v>393</v>
      </c>
      <c r="E741" t="s">
        <v>296</v>
      </c>
      <c r="F741" t="s">
        <v>10459</v>
      </c>
      <c r="G741">
        <v>0</v>
      </c>
    </row>
    <row r="742" spans="1:7" x14ac:dyDescent="0.3">
      <c r="A742" t="s">
        <v>10449</v>
      </c>
      <c r="B742" t="s">
        <v>10459</v>
      </c>
      <c r="C742" t="s">
        <v>458</v>
      </c>
      <c r="D742" t="s">
        <v>393</v>
      </c>
      <c r="E742" t="s">
        <v>46</v>
      </c>
      <c r="F742" t="s">
        <v>10459</v>
      </c>
      <c r="G742">
        <v>0</v>
      </c>
    </row>
    <row r="743" spans="1:7" x14ac:dyDescent="0.3">
      <c r="A743" t="s">
        <v>10449</v>
      </c>
      <c r="B743" t="s">
        <v>10459</v>
      </c>
      <c r="C743" t="s">
        <v>458</v>
      </c>
      <c r="D743" t="s">
        <v>393</v>
      </c>
      <c r="E743" t="s">
        <v>23</v>
      </c>
      <c r="F743" t="s">
        <v>10459</v>
      </c>
      <c r="G743">
        <v>0</v>
      </c>
    </row>
    <row r="744" spans="1:7" x14ac:dyDescent="0.3">
      <c r="A744" t="s">
        <v>10449</v>
      </c>
      <c r="B744" t="s">
        <v>10459</v>
      </c>
      <c r="C744" t="s">
        <v>458</v>
      </c>
      <c r="D744" t="s">
        <v>393</v>
      </c>
      <c r="E744" t="s">
        <v>153</v>
      </c>
      <c r="F744" t="s">
        <v>10459</v>
      </c>
      <c r="G744">
        <v>0</v>
      </c>
    </row>
    <row r="745" spans="1:7" x14ac:dyDescent="0.3">
      <c r="A745" t="s">
        <v>10449</v>
      </c>
      <c r="B745" t="s">
        <v>10459</v>
      </c>
      <c r="C745" t="s">
        <v>458</v>
      </c>
      <c r="D745" t="s">
        <v>393</v>
      </c>
      <c r="E745" t="s">
        <v>247</v>
      </c>
      <c r="F745" t="s">
        <v>10459</v>
      </c>
      <c r="G745">
        <v>0</v>
      </c>
    </row>
    <row r="746" spans="1:7" x14ac:dyDescent="0.3">
      <c r="A746" t="s">
        <v>10449</v>
      </c>
      <c r="B746" t="s">
        <v>10459</v>
      </c>
      <c r="C746" t="s">
        <v>458</v>
      </c>
      <c r="D746" t="s">
        <v>393</v>
      </c>
      <c r="E746" t="s">
        <v>234</v>
      </c>
      <c r="F746" t="s">
        <v>10459</v>
      </c>
      <c r="G746">
        <v>0</v>
      </c>
    </row>
    <row r="747" spans="1:7" x14ac:dyDescent="0.3">
      <c r="A747" t="s">
        <v>10449</v>
      </c>
      <c r="B747" t="s">
        <v>10459</v>
      </c>
      <c r="C747" t="s">
        <v>458</v>
      </c>
      <c r="D747" t="s">
        <v>393</v>
      </c>
      <c r="E747" t="s">
        <v>160</v>
      </c>
      <c r="F747" t="s">
        <v>10459</v>
      </c>
      <c r="G747">
        <v>0</v>
      </c>
    </row>
    <row r="748" spans="1:7" x14ac:dyDescent="0.3">
      <c r="A748" t="s">
        <v>10449</v>
      </c>
      <c r="B748" t="s">
        <v>10459</v>
      </c>
      <c r="C748" t="s">
        <v>458</v>
      </c>
      <c r="D748" t="s">
        <v>393</v>
      </c>
      <c r="E748" t="s">
        <v>327</v>
      </c>
      <c r="F748" t="s">
        <v>10459</v>
      </c>
      <c r="G748">
        <v>0</v>
      </c>
    </row>
    <row r="749" spans="1:7" x14ac:dyDescent="0.3">
      <c r="A749" t="s">
        <v>10449</v>
      </c>
      <c r="B749" t="s">
        <v>10459</v>
      </c>
      <c r="C749" t="s">
        <v>458</v>
      </c>
      <c r="D749" t="s">
        <v>393</v>
      </c>
      <c r="E749" t="s">
        <v>161</v>
      </c>
      <c r="F749" t="s">
        <v>10459</v>
      </c>
      <c r="G749">
        <v>0</v>
      </c>
    </row>
    <row r="750" spans="1:7" x14ac:dyDescent="0.3">
      <c r="A750" t="s">
        <v>10449</v>
      </c>
      <c r="B750" t="s">
        <v>10459</v>
      </c>
      <c r="C750" t="s">
        <v>458</v>
      </c>
      <c r="D750" t="s">
        <v>393</v>
      </c>
      <c r="E750" t="s">
        <v>193</v>
      </c>
      <c r="F750" t="s">
        <v>10459</v>
      </c>
      <c r="G750">
        <v>0</v>
      </c>
    </row>
    <row r="751" spans="1:7" x14ac:dyDescent="0.3">
      <c r="A751" t="s">
        <v>10449</v>
      </c>
      <c r="B751" t="s">
        <v>10466</v>
      </c>
      <c r="C751" t="s">
        <v>458</v>
      </c>
      <c r="D751" t="s">
        <v>393</v>
      </c>
      <c r="E751" t="s">
        <v>280</v>
      </c>
      <c r="F751" t="s">
        <v>10492</v>
      </c>
      <c r="G751">
        <v>0</v>
      </c>
    </row>
    <row r="752" spans="1:7" x14ac:dyDescent="0.3">
      <c r="A752" t="s">
        <v>10449</v>
      </c>
      <c r="B752" t="s">
        <v>10466</v>
      </c>
      <c r="C752" t="s">
        <v>458</v>
      </c>
      <c r="D752" t="s">
        <v>393</v>
      </c>
      <c r="E752" t="s">
        <v>85</v>
      </c>
      <c r="F752" t="s">
        <v>10524</v>
      </c>
      <c r="G752">
        <v>0</v>
      </c>
    </row>
    <row r="753" spans="1:7" x14ac:dyDescent="0.3">
      <c r="A753" t="s">
        <v>10449</v>
      </c>
      <c r="B753" t="s">
        <v>10466</v>
      </c>
      <c r="C753" t="s">
        <v>458</v>
      </c>
      <c r="D753" t="s">
        <v>393</v>
      </c>
      <c r="E753" t="s">
        <v>27</v>
      </c>
      <c r="F753" t="s">
        <v>10492</v>
      </c>
      <c r="G753">
        <v>0</v>
      </c>
    </row>
    <row r="754" spans="1:7" x14ac:dyDescent="0.3">
      <c r="A754" t="s">
        <v>10449</v>
      </c>
      <c r="B754" t="s">
        <v>10466</v>
      </c>
      <c r="C754" t="s">
        <v>458</v>
      </c>
      <c r="D754" t="s">
        <v>393</v>
      </c>
      <c r="E754" t="s">
        <v>51</v>
      </c>
      <c r="F754" t="s">
        <v>10492</v>
      </c>
      <c r="G754">
        <v>0</v>
      </c>
    </row>
    <row r="755" spans="1:7" x14ac:dyDescent="0.3">
      <c r="A755" t="s">
        <v>10449</v>
      </c>
      <c r="B755" t="s">
        <v>10466</v>
      </c>
      <c r="C755" t="s">
        <v>458</v>
      </c>
      <c r="D755" t="s">
        <v>393</v>
      </c>
      <c r="E755" t="s">
        <v>237</v>
      </c>
      <c r="F755" t="s">
        <v>10524</v>
      </c>
      <c r="G755">
        <v>0</v>
      </c>
    </row>
    <row r="756" spans="1:7" x14ac:dyDescent="0.3">
      <c r="A756" t="s">
        <v>10449</v>
      </c>
      <c r="B756" t="s">
        <v>10466</v>
      </c>
      <c r="C756" t="s">
        <v>458</v>
      </c>
      <c r="D756" t="s">
        <v>393</v>
      </c>
      <c r="E756" t="s">
        <v>237</v>
      </c>
      <c r="F756" t="s">
        <v>10492</v>
      </c>
      <c r="G756">
        <v>0</v>
      </c>
    </row>
    <row r="757" spans="1:7" x14ac:dyDescent="0.3">
      <c r="A757" t="s">
        <v>10449</v>
      </c>
      <c r="B757" t="s">
        <v>10466</v>
      </c>
      <c r="C757" t="s">
        <v>458</v>
      </c>
      <c r="D757" t="s">
        <v>393</v>
      </c>
      <c r="E757" t="s">
        <v>175</v>
      </c>
      <c r="F757" t="s">
        <v>10524</v>
      </c>
      <c r="G757">
        <v>0</v>
      </c>
    </row>
    <row r="758" spans="1:7" x14ac:dyDescent="0.3">
      <c r="A758" t="s">
        <v>10449</v>
      </c>
      <c r="B758" t="s">
        <v>10466</v>
      </c>
      <c r="C758" t="s">
        <v>458</v>
      </c>
      <c r="D758" t="s">
        <v>393</v>
      </c>
      <c r="E758" t="s">
        <v>359</v>
      </c>
      <c r="F758" t="s">
        <v>10524</v>
      </c>
      <c r="G758">
        <v>0</v>
      </c>
    </row>
    <row r="759" spans="1:7" x14ac:dyDescent="0.3">
      <c r="A759" t="s">
        <v>10449</v>
      </c>
      <c r="B759" t="s">
        <v>10466</v>
      </c>
      <c r="C759" t="s">
        <v>458</v>
      </c>
      <c r="D759" t="s">
        <v>393</v>
      </c>
      <c r="E759" t="s">
        <v>196</v>
      </c>
      <c r="F759" t="s">
        <v>10524</v>
      </c>
      <c r="G759">
        <v>0</v>
      </c>
    </row>
    <row r="760" spans="1:7" x14ac:dyDescent="0.3">
      <c r="A760" t="s">
        <v>10449</v>
      </c>
      <c r="B760" t="s">
        <v>10466</v>
      </c>
      <c r="C760" t="s">
        <v>458</v>
      </c>
      <c r="D760" t="s">
        <v>393</v>
      </c>
      <c r="E760" t="s">
        <v>196</v>
      </c>
      <c r="F760" t="s">
        <v>10492</v>
      </c>
      <c r="G760">
        <v>0</v>
      </c>
    </row>
    <row r="761" spans="1:7" x14ac:dyDescent="0.3">
      <c r="A761" t="s">
        <v>10449</v>
      </c>
      <c r="B761" t="s">
        <v>10466</v>
      </c>
      <c r="C761" t="s">
        <v>458</v>
      </c>
      <c r="D761" t="s">
        <v>393</v>
      </c>
      <c r="E761" t="s">
        <v>291</v>
      </c>
      <c r="F761" t="s">
        <v>10492</v>
      </c>
      <c r="G761">
        <v>0</v>
      </c>
    </row>
    <row r="762" spans="1:7" x14ac:dyDescent="0.3">
      <c r="A762" t="s">
        <v>10449</v>
      </c>
      <c r="B762" t="s">
        <v>10466</v>
      </c>
      <c r="C762" t="s">
        <v>458</v>
      </c>
      <c r="D762" t="s">
        <v>393</v>
      </c>
      <c r="E762" t="s">
        <v>183</v>
      </c>
      <c r="F762" t="s">
        <v>10492</v>
      </c>
      <c r="G762">
        <v>0</v>
      </c>
    </row>
    <row r="763" spans="1:7" x14ac:dyDescent="0.3">
      <c r="A763" t="s">
        <v>10449</v>
      </c>
      <c r="B763" t="s">
        <v>10466</v>
      </c>
      <c r="C763" t="s">
        <v>458</v>
      </c>
      <c r="D763" t="s">
        <v>393</v>
      </c>
      <c r="E763" t="s">
        <v>42</v>
      </c>
      <c r="F763" t="s">
        <v>10492</v>
      </c>
      <c r="G763">
        <v>0</v>
      </c>
    </row>
    <row r="764" spans="1:7" x14ac:dyDescent="0.3">
      <c r="A764" t="s">
        <v>10449</v>
      </c>
      <c r="B764" t="s">
        <v>10466</v>
      </c>
      <c r="C764" t="s">
        <v>458</v>
      </c>
      <c r="D764" t="s">
        <v>393</v>
      </c>
      <c r="E764" t="s">
        <v>80</v>
      </c>
      <c r="F764" t="s">
        <v>10492</v>
      </c>
      <c r="G764">
        <v>0</v>
      </c>
    </row>
    <row r="765" spans="1:7" x14ac:dyDescent="0.3">
      <c r="A765" t="s">
        <v>10449</v>
      </c>
      <c r="B765" t="s">
        <v>10466</v>
      </c>
      <c r="C765" t="s">
        <v>458</v>
      </c>
      <c r="D765" t="s">
        <v>393</v>
      </c>
      <c r="E765" t="s">
        <v>336</v>
      </c>
      <c r="F765" t="s">
        <v>10492</v>
      </c>
      <c r="G765">
        <v>0</v>
      </c>
    </row>
    <row r="766" spans="1:7" x14ac:dyDescent="0.3">
      <c r="A766" t="s">
        <v>10449</v>
      </c>
      <c r="B766" t="s">
        <v>10466</v>
      </c>
      <c r="C766" t="s">
        <v>458</v>
      </c>
      <c r="D766" t="s">
        <v>393</v>
      </c>
      <c r="E766" t="s">
        <v>360</v>
      </c>
      <c r="F766" t="s">
        <v>10492</v>
      </c>
      <c r="G766">
        <v>0</v>
      </c>
    </row>
    <row r="767" spans="1:7" x14ac:dyDescent="0.3">
      <c r="A767" t="s">
        <v>10449</v>
      </c>
      <c r="B767" t="s">
        <v>10466</v>
      </c>
      <c r="C767" t="s">
        <v>458</v>
      </c>
      <c r="D767" t="s">
        <v>393</v>
      </c>
      <c r="E767" t="s">
        <v>56</v>
      </c>
      <c r="F767" t="s">
        <v>10492</v>
      </c>
      <c r="G767">
        <v>0</v>
      </c>
    </row>
    <row r="768" spans="1:7" x14ac:dyDescent="0.3">
      <c r="A768" t="s">
        <v>10449</v>
      </c>
      <c r="B768" t="s">
        <v>10466</v>
      </c>
      <c r="C768" t="s">
        <v>458</v>
      </c>
      <c r="D768" t="s">
        <v>393</v>
      </c>
      <c r="E768" t="s">
        <v>91</v>
      </c>
      <c r="F768" t="s">
        <v>10492</v>
      </c>
      <c r="G768">
        <v>0</v>
      </c>
    </row>
    <row r="769" spans="1:7" x14ac:dyDescent="0.3">
      <c r="A769" t="s">
        <v>10449</v>
      </c>
      <c r="B769" t="s">
        <v>10466</v>
      </c>
      <c r="C769" t="s">
        <v>458</v>
      </c>
      <c r="D769" t="s">
        <v>393</v>
      </c>
      <c r="E769" t="s">
        <v>142</v>
      </c>
      <c r="F769" t="s">
        <v>10524</v>
      </c>
      <c r="G769">
        <v>0</v>
      </c>
    </row>
    <row r="770" spans="1:7" x14ac:dyDescent="0.3">
      <c r="A770" t="s">
        <v>10449</v>
      </c>
      <c r="B770" t="s">
        <v>10466</v>
      </c>
      <c r="C770" t="s">
        <v>458</v>
      </c>
      <c r="D770" t="s">
        <v>393</v>
      </c>
      <c r="E770" t="s">
        <v>274</v>
      </c>
      <c r="F770" t="s">
        <v>10492</v>
      </c>
      <c r="G770">
        <v>0</v>
      </c>
    </row>
    <row r="771" spans="1:7" x14ac:dyDescent="0.3">
      <c r="A771" t="s">
        <v>10449</v>
      </c>
      <c r="B771" t="s">
        <v>10466</v>
      </c>
      <c r="C771" t="s">
        <v>458</v>
      </c>
      <c r="D771" t="s">
        <v>393</v>
      </c>
      <c r="E771" t="s">
        <v>124</v>
      </c>
      <c r="F771" t="s">
        <v>10524</v>
      </c>
      <c r="G771">
        <v>0</v>
      </c>
    </row>
    <row r="772" spans="1:7" x14ac:dyDescent="0.3">
      <c r="A772" t="s">
        <v>10449</v>
      </c>
      <c r="B772" t="s">
        <v>10466</v>
      </c>
      <c r="C772" t="s">
        <v>458</v>
      </c>
      <c r="D772" t="s">
        <v>393</v>
      </c>
      <c r="E772" t="s">
        <v>164</v>
      </c>
      <c r="F772" t="s">
        <v>10524</v>
      </c>
      <c r="G772">
        <v>0</v>
      </c>
    </row>
    <row r="773" spans="1:7" x14ac:dyDescent="0.3">
      <c r="A773" t="s">
        <v>10449</v>
      </c>
      <c r="B773" t="s">
        <v>10466</v>
      </c>
      <c r="C773" t="s">
        <v>458</v>
      </c>
      <c r="D773" t="s">
        <v>393</v>
      </c>
      <c r="E773" t="s">
        <v>164</v>
      </c>
      <c r="F773" t="s">
        <v>10492</v>
      </c>
      <c r="G773">
        <v>0</v>
      </c>
    </row>
    <row r="774" spans="1:7" x14ac:dyDescent="0.3">
      <c r="A774" t="s">
        <v>10449</v>
      </c>
      <c r="B774" t="s">
        <v>10466</v>
      </c>
      <c r="C774" t="s">
        <v>458</v>
      </c>
      <c r="D774" t="s">
        <v>393</v>
      </c>
      <c r="E774" t="s">
        <v>195</v>
      </c>
      <c r="F774" t="s">
        <v>10492</v>
      </c>
      <c r="G774">
        <v>0</v>
      </c>
    </row>
    <row r="775" spans="1:7" x14ac:dyDescent="0.3">
      <c r="A775" t="s">
        <v>10449</v>
      </c>
      <c r="B775" t="s">
        <v>10466</v>
      </c>
      <c r="C775" t="s">
        <v>458</v>
      </c>
      <c r="D775" t="s">
        <v>393</v>
      </c>
      <c r="E775" t="s">
        <v>200</v>
      </c>
      <c r="F775" t="s">
        <v>10492</v>
      </c>
      <c r="G775">
        <v>0</v>
      </c>
    </row>
    <row r="776" spans="1:7" x14ac:dyDescent="0.3">
      <c r="A776" t="s">
        <v>10449</v>
      </c>
      <c r="B776" t="s">
        <v>10466</v>
      </c>
      <c r="C776" t="s">
        <v>458</v>
      </c>
      <c r="D776" t="s">
        <v>393</v>
      </c>
      <c r="E776" t="s">
        <v>125</v>
      </c>
      <c r="F776" t="s">
        <v>10492</v>
      </c>
      <c r="G776">
        <v>0</v>
      </c>
    </row>
    <row r="777" spans="1:7" x14ac:dyDescent="0.3">
      <c r="A777" t="s">
        <v>10449</v>
      </c>
      <c r="B777" t="s">
        <v>10466</v>
      </c>
      <c r="C777" t="s">
        <v>458</v>
      </c>
      <c r="D777" t="s">
        <v>393</v>
      </c>
      <c r="E777" t="s">
        <v>236</v>
      </c>
      <c r="F777" t="s">
        <v>10524</v>
      </c>
      <c r="G777">
        <v>0</v>
      </c>
    </row>
    <row r="778" spans="1:7" x14ac:dyDescent="0.3">
      <c r="A778" t="s">
        <v>10449</v>
      </c>
      <c r="B778" t="s">
        <v>10466</v>
      </c>
      <c r="C778" t="s">
        <v>458</v>
      </c>
      <c r="D778" t="s">
        <v>393</v>
      </c>
      <c r="E778" t="s">
        <v>197</v>
      </c>
      <c r="F778" t="s">
        <v>10524</v>
      </c>
      <c r="G778">
        <v>0</v>
      </c>
    </row>
    <row r="779" spans="1:7" x14ac:dyDescent="0.3">
      <c r="A779" t="s">
        <v>10449</v>
      </c>
      <c r="B779" t="s">
        <v>10466</v>
      </c>
      <c r="C779" t="s">
        <v>458</v>
      </c>
      <c r="D779" t="s">
        <v>393</v>
      </c>
      <c r="E779" t="s">
        <v>197</v>
      </c>
      <c r="F779" t="s">
        <v>10492</v>
      </c>
      <c r="G779">
        <v>0</v>
      </c>
    </row>
    <row r="780" spans="1:7" x14ac:dyDescent="0.3">
      <c r="A780" t="s">
        <v>10449</v>
      </c>
      <c r="B780" t="s">
        <v>10466</v>
      </c>
      <c r="C780" t="s">
        <v>458</v>
      </c>
      <c r="D780" t="s">
        <v>393</v>
      </c>
      <c r="E780" t="s">
        <v>250</v>
      </c>
      <c r="F780" t="s">
        <v>10492</v>
      </c>
      <c r="G780">
        <v>0</v>
      </c>
    </row>
    <row r="781" spans="1:7" x14ac:dyDescent="0.3">
      <c r="A781" t="s">
        <v>10449</v>
      </c>
      <c r="B781" t="s">
        <v>10466</v>
      </c>
      <c r="C781" t="s">
        <v>458</v>
      </c>
      <c r="D781" t="s">
        <v>393</v>
      </c>
      <c r="E781" t="s">
        <v>283</v>
      </c>
      <c r="F781" t="s">
        <v>10524</v>
      </c>
      <c r="G781">
        <v>0</v>
      </c>
    </row>
    <row r="782" spans="1:7" x14ac:dyDescent="0.3">
      <c r="A782" t="s">
        <v>10449</v>
      </c>
      <c r="B782" t="s">
        <v>10466</v>
      </c>
      <c r="C782" t="s">
        <v>458</v>
      </c>
      <c r="D782" t="s">
        <v>393</v>
      </c>
      <c r="E782" t="s">
        <v>283</v>
      </c>
      <c r="F782" t="s">
        <v>10492</v>
      </c>
      <c r="G782">
        <v>0</v>
      </c>
    </row>
    <row r="783" spans="1:7" x14ac:dyDescent="0.3">
      <c r="A783" t="s">
        <v>10449</v>
      </c>
      <c r="B783" t="s">
        <v>10466</v>
      </c>
      <c r="C783" t="s">
        <v>458</v>
      </c>
      <c r="D783" t="s">
        <v>393</v>
      </c>
      <c r="E783" t="s">
        <v>155</v>
      </c>
      <c r="F783" t="s">
        <v>10492</v>
      </c>
      <c r="G783">
        <v>0</v>
      </c>
    </row>
    <row r="784" spans="1:7" x14ac:dyDescent="0.3">
      <c r="A784" t="s">
        <v>10449</v>
      </c>
      <c r="B784" t="s">
        <v>10466</v>
      </c>
      <c r="C784" t="s">
        <v>458</v>
      </c>
      <c r="D784" t="s">
        <v>393</v>
      </c>
      <c r="E784" t="s">
        <v>331</v>
      </c>
      <c r="F784" t="s">
        <v>10524</v>
      </c>
      <c r="G784">
        <v>0</v>
      </c>
    </row>
    <row r="785" spans="1:7" x14ac:dyDescent="0.3">
      <c r="A785" t="s">
        <v>10449</v>
      </c>
      <c r="B785" t="s">
        <v>10466</v>
      </c>
      <c r="C785" t="s">
        <v>458</v>
      </c>
      <c r="D785" t="s">
        <v>393</v>
      </c>
      <c r="E785" t="s">
        <v>59</v>
      </c>
      <c r="F785" t="s">
        <v>10524</v>
      </c>
      <c r="G785">
        <v>0</v>
      </c>
    </row>
    <row r="786" spans="1:7" x14ac:dyDescent="0.3">
      <c r="A786" t="s">
        <v>10449</v>
      </c>
      <c r="B786" t="s">
        <v>10466</v>
      </c>
      <c r="C786" t="s">
        <v>458</v>
      </c>
      <c r="D786" t="s">
        <v>393</v>
      </c>
      <c r="E786" t="s">
        <v>59</v>
      </c>
      <c r="F786" t="s">
        <v>10492</v>
      </c>
      <c r="G786">
        <v>0</v>
      </c>
    </row>
    <row r="787" spans="1:7" x14ac:dyDescent="0.3">
      <c r="A787" t="s">
        <v>10449</v>
      </c>
      <c r="B787" t="s">
        <v>10466</v>
      </c>
      <c r="C787" t="s">
        <v>458</v>
      </c>
      <c r="D787" t="s">
        <v>393</v>
      </c>
      <c r="E787" t="s">
        <v>162</v>
      </c>
      <c r="F787" t="s">
        <v>10492</v>
      </c>
      <c r="G787">
        <v>0</v>
      </c>
    </row>
    <row r="788" spans="1:7" x14ac:dyDescent="0.3">
      <c r="A788" t="s">
        <v>10449</v>
      </c>
      <c r="B788" t="s">
        <v>10466</v>
      </c>
      <c r="C788" t="s">
        <v>458</v>
      </c>
      <c r="D788" t="s">
        <v>393</v>
      </c>
      <c r="E788" t="s">
        <v>64</v>
      </c>
      <c r="F788" t="s">
        <v>10524</v>
      </c>
      <c r="G788">
        <v>0</v>
      </c>
    </row>
    <row r="789" spans="1:7" x14ac:dyDescent="0.3">
      <c r="A789" t="s">
        <v>10449</v>
      </c>
      <c r="B789" t="s">
        <v>10466</v>
      </c>
      <c r="C789" t="s">
        <v>458</v>
      </c>
      <c r="D789" t="s">
        <v>393</v>
      </c>
      <c r="E789" t="s">
        <v>22</v>
      </c>
      <c r="F789" t="s">
        <v>10524</v>
      </c>
      <c r="G789">
        <v>0</v>
      </c>
    </row>
    <row r="790" spans="1:7" x14ac:dyDescent="0.3">
      <c r="A790" t="s">
        <v>10449</v>
      </c>
      <c r="B790" t="s">
        <v>10466</v>
      </c>
      <c r="C790" t="s">
        <v>458</v>
      </c>
      <c r="D790" t="s">
        <v>393</v>
      </c>
      <c r="E790" t="s">
        <v>218</v>
      </c>
      <c r="F790" t="s">
        <v>10524</v>
      </c>
      <c r="G790">
        <v>0</v>
      </c>
    </row>
    <row r="791" spans="1:7" x14ac:dyDescent="0.3">
      <c r="A791" t="s">
        <v>10449</v>
      </c>
      <c r="B791" t="s">
        <v>10466</v>
      </c>
      <c r="C791" t="s">
        <v>458</v>
      </c>
      <c r="D791" t="s">
        <v>393</v>
      </c>
      <c r="E791" t="s">
        <v>239</v>
      </c>
      <c r="F791" t="s">
        <v>10524</v>
      </c>
      <c r="G791">
        <v>0</v>
      </c>
    </row>
    <row r="792" spans="1:7" x14ac:dyDescent="0.3">
      <c r="A792" t="s">
        <v>10449</v>
      </c>
      <c r="B792" t="s">
        <v>10466</v>
      </c>
      <c r="C792" t="s">
        <v>458</v>
      </c>
      <c r="D792" t="s">
        <v>393</v>
      </c>
      <c r="E792" t="s">
        <v>260</v>
      </c>
      <c r="F792" t="s">
        <v>10492</v>
      </c>
      <c r="G792">
        <v>0</v>
      </c>
    </row>
    <row r="793" spans="1:7" x14ac:dyDescent="0.3">
      <c r="A793" t="s">
        <v>10449</v>
      </c>
      <c r="B793" t="s">
        <v>10466</v>
      </c>
      <c r="C793" t="s">
        <v>458</v>
      </c>
      <c r="D793" t="s">
        <v>393</v>
      </c>
      <c r="E793" t="s">
        <v>178</v>
      </c>
      <c r="F793" t="s">
        <v>10524</v>
      </c>
      <c r="G793">
        <v>0</v>
      </c>
    </row>
    <row r="794" spans="1:7" x14ac:dyDescent="0.3">
      <c r="A794" t="s">
        <v>10449</v>
      </c>
      <c r="B794" t="s">
        <v>10466</v>
      </c>
      <c r="C794" t="s">
        <v>458</v>
      </c>
      <c r="D794" t="s">
        <v>393</v>
      </c>
      <c r="E794" t="s">
        <v>178</v>
      </c>
      <c r="F794" t="s">
        <v>10492</v>
      </c>
      <c r="G794">
        <v>0</v>
      </c>
    </row>
    <row r="795" spans="1:7" x14ac:dyDescent="0.3">
      <c r="A795" t="s">
        <v>10449</v>
      </c>
      <c r="B795" t="s">
        <v>10466</v>
      </c>
      <c r="C795" t="s">
        <v>458</v>
      </c>
      <c r="D795" t="s">
        <v>393</v>
      </c>
      <c r="E795" t="s">
        <v>145</v>
      </c>
      <c r="F795" t="s">
        <v>10524</v>
      </c>
      <c r="G795">
        <v>0</v>
      </c>
    </row>
    <row r="796" spans="1:7" x14ac:dyDescent="0.3">
      <c r="A796" t="s">
        <v>10449</v>
      </c>
      <c r="B796" t="s">
        <v>10466</v>
      </c>
      <c r="C796" t="s">
        <v>458</v>
      </c>
      <c r="D796" t="s">
        <v>393</v>
      </c>
      <c r="E796" t="s">
        <v>261</v>
      </c>
      <c r="F796" t="s">
        <v>10492</v>
      </c>
      <c r="G796">
        <v>0</v>
      </c>
    </row>
    <row r="797" spans="1:7" x14ac:dyDescent="0.3">
      <c r="A797" t="s">
        <v>10449</v>
      </c>
      <c r="B797" t="s">
        <v>10466</v>
      </c>
      <c r="C797" t="s">
        <v>458</v>
      </c>
      <c r="D797" t="s">
        <v>393</v>
      </c>
      <c r="E797" t="s">
        <v>45</v>
      </c>
      <c r="F797" t="s">
        <v>10492</v>
      </c>
      <c r="G797">
        <v>0</v>
      </c>
    </row>
    <row r="798" spans="1:7" x14ac:dyDescent="0.3">
      <c r="A798" t="s">
        <v>10449</v>
      </c>
      <c r="B798" t="s">
        <v>10466</v>
      </c>
      <c r="C798" t="s">
        <v>458</v>
      </c>
      <c r="D798" t="s">
        <v>393</v>
      </c>
      <c r="E798" t="s">
        <v>104</v>
      </c>
      <c r="F798" t="s">
        <v>10524</v>
      </c>
      <c r="G798">
        <v>0</v>
      </c>
    </row>
    <row r="799" spans="1:7" x14ac:dyDescent="0.3">
      <c r="A799" t="s">
        <v>10449</v>
      </c>
      <c r="B799" t="s">
        <v>10466</v>
      </c>
      <c r="C799" t="s">
        <v>458</v>
      </c>
      <c r="D799" t="s">
        <v>393</v>
      </c>
      <c r="E799" t="s">
        <v>201</v>
      </c>
      <c r="F799" t="s">
        <v>10492</v>
      </c>
      <c r="G799">
        <v>0</v>
      </c>
    </row>
    <row r="800" spans="1:7" x14ac:dyDescent="0.3">
      <c r="A800" t="s">
        <v>10449</v>
      </c>
      <c r="B800" t="s">
        <v>10466</v>
      </c>
      <c r="C800" t="s">
        <v>458</v>
      </c>
      <c r="D800" t="s">
        <v>393</v>
      </c>
      <c r="E800" t="s">
        <v>88</v>
      </c>
      <c r="F800" t="s">
        <v>10524</v>
      </c>
      <c r="G800">
        <v>0</v>
      </c>
    </row>
    <row r="801" spans="1:7" x14ac:dyDescent="0.3">
      <c r="A801" t="s">
        <v>10449</v>
      </c>
      <c r="B801" t="s">
        <v>10466</v>
      </c>
      <c r="C801" t="s">
        <v>458</v>
      </c>
      <c r="D801" t="s">
        <v>393</v>
      </c>
      <c r="E801" t="s">
        <v>165</v>
      </c>
      <c r="F801" t="s">
        <v>10524</v>
      </c>
      <c r="G801">
        <v>0</v>
      </c>
    </row>
    <row r="802" spans="1:7" x14ac:dyDescent="0.3">
      <c r="A802" t="s">
        <v>10449</v>
      </c>
      <c r="B802" t="s">
        <v>10466</v>
      </c>
      <c r="C802" t="s">
        <v>458</v>
      </c>
      <c r="D802" t="s">
        <v>393</v>
      </c>
      <c r="E802" t="s">
        <v>48</v>
      </c>
      <c r="F802" t="s">
        <v>10524</v>
      </c>
      <c r="G802">
        <v>0</v>
      </c>
    </row>
    <row r="803" spans="1:7" x14ac:dyDescent="0.3">
      <c r="A803" t="s">
        <v>10449</v>
      </c>
      <c r="B803" t="s">
        <v>10466</v>
      </c>
      <c r="C803" t="s">
        <v>458</v>
      </c>
      <c r="D803" t="s">
        <v>393</v>
      </c>
      <c r="E803" t="s">
        <v>356</v>
      </c>
      <c r="F803" t="s">
        <v>10492</v>
      </c>
      <c r="G803">
        <v>0</v>
      </c>
    </row>
    <row r="804" spans="1:7" x14ac:dyDescent="0.3">
      <c r="A804" t="s">
        <v>10449</v>
      </c>
      <c r="B804" t="s">
        <v>10466</v>
      </c>
      <c r="C804" t="s">
        <v>458</v>
      </c>
      <c r="D804" t="s">
        <v>393</v>
      </c>
      <c r="E804" t="s">
        <v>221</v>
      </c>
      <c r="F804" t="s">
        <v>10492</v>
      </c>
      <c r="G804">
        <v>0</v>
      </c>
    </row>
    <row r="805" spans="1:7" x14ac:dyDescent="0.3">
      <c r="A805" t="s">
        <v>10449</v>
      </c>
      <c r="B805" t="s">
        <v>10466</v>
      </c>
      <c r="C805" t="s">
        <v>458</v>
      </c>
      <c r="D805" t="s">
        <v>393</v>
      </c>
      <c r="E805" t="s">
        <v>362</v>
      </c>
      <c r="F805" t="s">
        <v>10524</v>
      </c>
      <c r="G805">
        <v>0</v>
      </c>
    </row>
    <row r="806" spans="1:7" x14ac:dyDescent="0.3">
      <c r="A806" t="s">
        <v>10449</v>
      </c>
      <c r="B806" t="s">
        <v>10466</v>
      </c>
      <c r="C806" t="s">
        <v>458</v>
      </c>
      <c r="D806" t="s">
        <v>393</v>
      </c>
      <c r="E806" t="s">
        <v>81</v>
      </c>
      <c r="F806" t="s">
        <v>10492</v>
      </c>
      <c r="G806">
        <v>0</v>
      </c>
    </row>
    <row r="807" spans="1:7" x14ac:dyDescent="0.3">
      <c r="A807" t="s">
        <v>10449</v>
      </c>
      <c r="B807" t="s">
        <v>10466</v>
      </c>
      <c r="C807" t="s">
        <v>458</v>
      </c>
      <c r="D807" t="s">
        <v>393</v>
      </c>
      <c r="E807" t="s">
        <v>146</v>
      </c>
      <c r="F807" t="s">
        <v>10492</v>
      </c>
      <c r="G807">
        <v>0</v>
      </c>
    </row>
    <row r="808" spans="1:7" x14ac:dyDescent="0.3">
      <c r="A808" t="s">
        <v>10449</v>
      </c>
      <c r="B808" t="s">
        <v>10466</v>
      </c>
      <c r="C808" t="s">
        <v>458</v>
      </c>
      <c r="D808" t="s">
        <v>393</v>
      </c>
      <c r="E808" t="s">
        <v>166</v>
      </c>
      <c r="F808" t="s">
        <v>10524</v>
      </c>
      <c r="G808">
        <v>0</v>
      </c>
    </row>
    <row r="809" spans="1:7" x14ac:dyDescent="0.3">
      <c r="A809" t="s">
        <v>10449</v>
      </c>
      <c r="B809" t="s">
        <v>10466</v>
      </c>
      <c r="C809" t="s">
        <v>458</v>
      </c>
      <c r="D809" t="s">
        <v>393</v>
      </c>
      <c r="E809" t="s">
        <v>31</v>
      </c>
      <c r="F809" t="s">
        <v>10492</v>
      </c>
      <c r="G809">
        <v>0</v>
      </c>
    </row>
    <row r="810" spans="1:7" x14ac:dyDescent="0.3">
      <c r="A810" t="s">
        <v>10449</v>
      </c>
      <c r="B810" t="s">
        <v>10466</v>
      </c>
      <c r="C810" t="s">
        <v>458</v>
      </c>
      <c r="D810" t="s">
        <v>393</v>
      </c>
      <c r="E810" t="s">
        <v>49</v>
      </c>
      <c r="F810" t="s">
        <v>10492</v>
      </c>
      <c r="G810">
        <v>0</v>
      </c>
    </row>
    <row r="811" spans="1:7" x14ac:dyDescent="0.3">
      <c r="A811" t="s">
        <v>10449</v>
      </c>
      <c r="B811" t="s">
        <v>10466</v>
      </c>
      <c r="C811" t="s">
        <v>458</v>
      </c>
      <c r="D811" t="s">
        <v>393</v>
      </c>
      <c r="E811" t="s">
        <v>55</v>
      </c>
      <c r="F811" t="s">
        <v>10524</v>
      </c>
      <c r="G811">
        <v>0</v>
      </c>
    </row>
    <row r="812" spans="1:7" x14ac:dyDescent="0.3">
      <c r="A812" t="s">
        <v>10449</v>
      </c>
      <c r="B812" t="s">
        <v>10466</v>
      </c>
      <c r="C812" t="s">
        <v>458</v>
      </c>
      <c r="D812" t="s">
        <v>393</v>
      </c>
      <c r="E812" t="s">
        <v>304</v>
      </c>
      <c r="F812" t="s">
        <v>10492</v>
      </c>
      <c r="G812">
        <v>0</v>
      </c>
    </row>
    <row r="813" spans="1:7" x14ac:dyDescent="0.3">
      <c r="A813" t="s">
        <v>10449</v>
      </c>
      <c r="B813" t="s">
        <v>10466</v>
      </c>
      <c r="C813" t="s">
        <v>458</v>
      </c>
      <c r="D813" t="s">
        <v>393</v>
      </c>
      <c r="E813" t="s">
        <v>26</v>
      </c>
      <c r="F813" t="s">
        <v>10492</v>
      </c>
      <c r="G813">
        <v>0</v>
      </c>
    </row>
    <row r="814" spans="1:7" x14ac:dyDescent="0.3">
      <c r="A814" t="s">
        <v>10449</v>
      </c>
      <c r="B814" t="s">
        <v>10466</v>
      </c>
      <c r="C814" t="s">
        <v>458</v>
      </c>
      <c r="D814" t="s">
        <v>393</v>
      </c>
      <c r="E814" t="s">
        <v>345</v>
      </c>
      <c r="F814" t="s">
        <v>10492</v>
      </c>
      <c r="G814">
        <v>0</v>
      </c>
    </row>
    <row r="815" spans="1:7" x14ac:dyDescent="0.3">
      <c r="A815" t="s">
        <v>10449</v>
      </c>
      <c r="B815" t="s">
        <v>10466</v>
      </c>
      <c r="C815" t="s">
        <v>458</v>
      </c>
      <c r="D815" t="s">
        <v>393</v>
      </c>
      <c r="E815" t="s">
        <v>69</v>
      </c>
      <c r="F815" t="s">
        <v>10524</v>
      </c>
      <c r="G815">
        <v>0</v>
      </c>
    </row>
    <row r="816" spans="1:7" x14ac:dyDescent="0.3">
      <c r="A816" t="s">
        <v>10449</v>
      </c>
      <c r="B816" t="s">
        <v>10466</v>
      </c>
      <c r="C816" t="s">
        <v>458</v>
      </c>
      <c r="D816" t="s">
        <v>393</v>
      </c>
      <c r="E816" t="s">
        <v>65</v>
      </c>
      <c r="F816" t="s">
        <v>10524</v>
      </c>
      <c r="G816">
        <v>0</v>
      </c>
    </row>
    <row r="817" spans="1:7" x14ac:dyDescent="0.3">
      <c r="A817" t="s">
        <v>10449</v>
      </c>
      <c r="B817" t="s">
        <v>10466</v>
      </c>
      <c r="C817" t="s">
        <v>458</v>
      </c>
      <c r="D817" t="s">
        <v>393</v>
      </c>
      <c r="E817" t="s">
        <v>306</v>
      </c>
      <c r="F817" t="s">
        <v>10524</v>
      </c>
      <c r="G817">
        <v>0</v>
      </c>
    </row>
    <row r="818" spans="1:7" x14ac:dyDescent="0.3">
      <c r="A818" t="s">
        <v>10449</v>
      </c>
      <c r="B818" t="s">
        <v>10466</v>
      </c>
      <c r="C818" t="s">
        <v>458</v>
      </c>
      <c r="D818" t="s">
        <v>393</v>
      </c>
      <c r="E818" t="s">
        <v>308</v>
      </c>
      <c r="F818" t="s">
        <v>10524</v>
      </c>
      <c r="G818">
        <v>0</v>
      </c>
    </row>
    <row r="819" spans="1:7" x14ac:dyDescent="0.3">
      <c r="A819" t="s">
        <v>10449</v>
      </c>
      <c r="B819" t="s">
        <v>10466</v>
      </c>
      <c r="C819" t="s">
        <v>458</v>
      </c>
      <c r="D819" t="s">
        <v>393</v>
      </c>
      <c r="E819" t="s">
        <v>308</v>
      </c>
      <c r="F819" t="s">
        <v>10492</v>
      </c>
      <c r="G819">
        <v>0</v>
      </c>
    </row>
    <row r="820" spans="1:7" x14ac:dyDescent="0.3">
      <c r="A820" t="s">
        <v>10449</v>
      </c>
      <c r="B820" t="s">
        <v>10466</v>
      </c>
      <c r="C820" t="s">
        <v>458</v>
      </c>
      <c r="D820" t="s">
        <v>393</v>
      </c>
      <c r="E820" t="s">
        <v>355</v>
      </c>
      <c r="F820" t="s">
        <v>10524</v>
      </c>
      <c r="G820">
        <v>0</v>
      </c>
    </row>
    <row r="821" spans="1:7" x14ac:dyDescent="0.3">
      <c r="A821" t="s">
        <v>10449</v>
      </c>
      <c r="B821" t="s">
        <v>10466</v>
      </c>
      <c r="C821" t="s">
        <v>458</v>
      </c>
      <c r="D821" t="s">
        <v>393</v>
      </c>
      <c r="E821" t="s">
        <v>279</v>
      </c>
      <c r="F821" t="s">
        <v>10524</v>
      </c>
      <c r="G821">
        <v>0</v>
      </c>
    </row>
    <row r="822" spans="1:7" x14ac:dyDescent="0.3">
      <c r="A822" t="s">
        <v>10449</v>
      </c>
      <c r="B822" t="s">
        <v>10466</v>
      </c>
      <c r="C822" t="s">
        <v>458</v>
      </c>
      <c r="D822" t="s">
        <v>393</v>
      </c>
      <c r="E822" t="s">
        <v>279</v>
      </c>
      <c r="F822" t="s">
        <v>10492</v>
      </c>
      <c r="G822">
        <v>0</v>
      </c>
    </row>
    <row r="823" spans="1:7" x14ac:dyDescent="0.3">
      <c r="A823" t="s">
        <v>10449</v>
      </c>
      <c r="B823" t="s">
        <v>10466</v>
      </c>
      <c r="C823" t="s">
        <v>458</v>
      </c>
      <c r="D823" t="s">
        <v>393</v>
      </c>
      <c r="E823" t="s">
        <v>350</v>
      </c>
      <c r="F823" t="s">
        <v>10524</v>
      </c>
      <c r="G823">
        <v>0</v>
      </c>
    </row>
    <row r="824" spans="1:7" x14ac:dyDescent="0.3">
      <c r="A824" t="s">
        <v>10449</v>
      </c>
      <c r="B824" t="s">
        <v>10466</v>
      </c>
      <c r="C824" t="s">
        <v>458</v>
      </c>
      <c r="D824" t="s">
        <v>393</v>
      </c>
      <c r="E824" t="s">
        <v>106</v>
      </c>
      <c r="F824" t="s">
        <v>10524</v>
      </c>
      <c r="G824">
        <v>0</v>
      </c>
    </row>
    <row r="825" spans="1:7" x14ac:dyDescent="0.3">
      <c r="A825" t="s">
        <v>10449</v>
      </c>
      <c r="B825" t="s">
        <v>10466</v>
      </c>
      <c r="C825" t="s">
        <v>458</v>
      </c>
      <c r="D825" t="s">
        <v>393</v>
      </c>
      <c r="E825" t="s">
        <v>223</v>
      </c>
      <c r="F825" t="s">
        <v>10524</v>
      </c>
      <c r="G825">
        <v>0</v>
      </c>
    </row>
    <row r="826" spans="1:7" x14ac:dyDescent="0.3">
      <c r="A826" t="s">
        <v>10449</v>
      </c>
      <c r="B826" t="s">
        <v>10466</v>
      </c>
      <c r="C826" t="s">
        <v>458</v>
      </c>
      <c r="D826" t="s">
        <v>393</v>
      </c>
      <c r="E826" t="s">
        <v>223</v>
      </c>
      <c r="F826" t="s">
        <v>10492</v>
      </c>
      <c r="G826">
        <v>0</v>
      </c>
    </row>
    <row r="827" spans="1:7" x14ac:dyDescent="0.3">
      <c r="A827" t="s">
        <v>10449</v>
      </c>
      <c r="B827" t="s">
        <v>10466</v>
      </c>
      <c r="C827" t="s">
        <v>458</v>
      </c>
      <c r="D827" t="s">
        <v>393</v>
      </c>
      <c r="E827" t="s">
        <v>147</v>
      </c>
      <c r="F827" t="s">
        <v>10524</v>
      </c>
      <c r="G827">
        <v>0</v>
      </c>
    </row>
    <row r="828" spans="1:7" x14ac:dyDescent="0.3">
      <c r="A828" t="s">
        <v>10449</v>
      </c>
      <c r="B828" t="s">
        <v>10466</v>
      </c>
      <c r="C828" t="s">
        <v>458</v>
      </c>
      <c r="D828" t="s">
        <v>393</v>
      </c>
      <c r="E828" t="s">
        <v>97</v>
      </c>
      <c r="F828" t="s">
        <v>10492</v>
      </c>
      <c r="G828">
        <v>0</v>
      </c>
    </row>
    <row r="829" spans="1:7" x14ac:dyDescent="0.3">
      <c r="A829" t="s">
        <v>10449</v>
      </c>
      <c r="B829" t="s">
        <v>10466</v>
      </c>
      <c r="C829" t="s">
        <v>458</v>
      </c>
      <c r="D829" t="s">
        <v>393</v>
      </c>
      <c r="E829" t="s">
        <v>92</v>
      </c>
      <c r="F829" t="s">
        <v>10524</v>
      </c>
      <c r="G829">
        <v>0</v>
      </c>
    </row>
    <row r="830" spans="1:7" x14ac:dyDescent="0.3">
      <c r="A830" t="s">
        <v>10449</v>
      </c>
      <c r="B830" t="s">
        <v>10466</v>
      </c>
      <c r="C830" t="s">
        <v>458</v>
      </c>
      <c r="D830" t="s">
        <v>393</v>
      </c>
      <c r="E830" t="s">
        <v>254</v>
      </c>
      <c r="F830" t="s">
        <v>10492</v>
      </c>
      <c r="G830">
        <v>0</v>
      </c>
    </row>
    <row r="831" spans="1:7" x14ac:dyDescent="0.3">
      <c r="A831" t="s">
        <v>10449</v>
      </c>
      <c r="B831" t="s">
        <v>10466</v>
      </c>
      <c r="C831" t="s">
        <v>458</v>
      </c>
      <c r="D831" t="s">
        <v>393</v>
      </c>
      <c r="E831" t="s">
        <v>311</v>
      </c>
      <c r="F831" t="s">
        <v>10524</v>
      </c>
      <c r="G831">
        <v>0</v>
      </c>
    </row>
    <row r="832" spans="1:7" x14ac:dyDescent="0.3">
      <c r="A832" t="s">
        <v>10449</v>
      </c>
      <c r="B832" t="s">
        <v>10466</v>
      </c>
      <c r="C832" t="s">
        <v>458</v>
      </c>
      <c r="D832" t="s">
        <v>393</v>
      </c>
      <c r="E832" t="s">
        <v>312</v>
      </c>
      <c r="F832" t="s">
        <v>10524</v>
      </c>
      <c r="G832">
        <v>0</v>
      </c>
    </row>
    <row r="833" spans="1:7" x14ac:dyDescent="0.3">
      <c r="A833" t="s">
        <v>10449</v>
      </c>
      <c r="B833" t="s">
        <v>10466</v>
      </c>
      <c r="C833" t="s">
        <v>458</v>
      </c>
      <c r="D833" t="s">
        <v>393</v>
      </c>
      <c r="E833" t="s">
        <v>312</v>
      </c>
      <c r="F833" t="s">
        <v>10492</v>
      </c>
      <c r="G833">
        <v>0</v>
      </c>
    </row>
    <row r="834" spans="1:7" x14ac:dyDescent="0.3">
      <c r="A834" t="s">
        <v>10449</v>
      </c>
      <c r="B834" t="s">
        <v>10466</v>
      </c>
      <c r="C834" t="s">
        <v>458</v>
      </c>
      <c r="D834" t="s">
        <v>393</v>
      </c>
      <c r="E834" t="s">
        <v>224</v>
      </c>
      <c r="F834" t="s">
        <v>10524</v>
      </c>
      <c r="G834">
        <v>0</v>
      </c>
    </row>
    <row r="835" spans="1:7" x14ac:dyDescent="0.3">
      <c r="A835" t="s">
        <v>10449</v>
      </c>
      <c r="B835" t="s">
        <v>10466</v>
      </c>
      <c r="C835" t="s">
        <v>458</v>
      </c>
      <c r="D835" t="s">
        <v>393</v>
      </c>
      <c r="E835" t="s">
        <v>224</v>
      </c>
      <c r="F835" t="s">
        <v>10492</v>
      </c>
      <c r="G835">
        <v>0</v>
      </c>
    </row>
    <row r="836" spans="1:7" x14ac:dyDescent="0.3">
      <c r="A836" t="s">
        <v>10449</v>
      </c>
      <c r="B836" t="s">
        <v>10466</v>
      </c>
      <c r="C836" t="s">
        <v>458</v>
      </c>
      <c r="D836" t="s">
        <v>393</v>
      </c>
      <c r="E836" t="s">
        <v>156</v>
      </c>
      <c r="F836" t="s">
        <v>10524</v>
      </c>
      <c r="G836">
        <v>0</v>
      </c>
    </row>
    <row r="837" spans="1:7" x14ac:dyDescent="0.3">
      <c r="A837" t="s">
        <v>10449</v>
      </c>
      <c r="B837" t="s">
        <v>10466</v>
      </c>
      <c r="C837" t="s">
        <v>458</v>
      </c>
      <c r="D837" t="s">
        <v>393</v>
      </c>
      <c r="E837" t="s">
        <v>241</v>
      </c>
      <c r="F837" t="s">
        <v>10492</v>
      </c>
      <c r="G837">
        <v>0</v>
      </c>
    </row>
    <row r="838" spans="1:7" x14ac:dyDescent="0.3">
      <c r="A838" t="s">
        <v>10449</v>
      </c>
      <c r="B838" t="s">
        <v>10466</v>
      </c>
      <c r="C838" t="s">
        <v>458</v>
      </c>
      <c r="D838" t="s">
        <v>393</v>
      </c>
      <c r="E838" t="s">
        <v>179</v>
      </c>
      <c r="F838" t="s">
        <v>10524</v>
      </c>
      <c r="G838">
        <v>0</v>
      </c>
    </row>
    <row r="839" spans="1:7" x14ac:dyDescent="0.3">
      <c r="A839" t="s">
        <v>10449</v>
      </c>
      <c r="B839" t="s">
        <v>10466</v>
      </c>
      <c r="C839" t="s">
        <v>458</v>
      </c>
      <c r="D839" t="s">
        <v>393</v>
      </c>
      <c r="E839" t="s">
        <v>253</v>
      </c>
      <c r="F839" t="s">
        <v>10492</v>
      </c>
      <c r="G839">
        <v>0</v>
      </c>
    </row>
    <row r="840" spans="1:7" x14ac:dyDescent="0.3">
      <c r="A840" t="s">
        <v>10449</v>
      </c>
      <c r="B840" t="s">
        <v>10466</v>
      </c>
      <c r="C840" t="s">
        <v>458</v>
      </c>
      <c r="D840" t="s">
        <v>393</v>
      </c>
      <c r="E840" t="s">
        <v>242</v>
      </c>
      <c r="F840" t="s">
        <v>10492</v>
      </c>
      <c r="G840">
        <v>0</v>
      </c>
    </row>
    <row r="841" spans="1:7" x14ac:dyDescent="0.3">
      <c r="A841" t="s">
        <v>10449</v>
      </c>
      <c r="B841" t="s">
        <v>10466</v>
      </c>
      <c r="C841" t="s">
        <v>458</v>
      </c>
      <c r="D841" t="s">
        <v>393</v>
      </c>
      <c r="E841" t="s">
        <v>57</v>
      </c>
      <c r="F841" t="s">
        <v>10524</v>
      </c>
      <c r="G841">
        <v>0</v>
      </c>
    </row>
    <row r="842" spans="1:7" x14ac:dyDescent="0.3">
      <c r="A842" t="s">
        <v>10449</v>
      </c>
      <c r="B842" t="s">
        <v>10466</v>
      </c>
      <c r="C842" t="s">
        <v>458</v>
      </c>
      <c r="D842" t="s">
        <v>393</v>
      </c>
      <c r="E842" t="s">
        <v>57</v>
      </c>
      <c r="F842" t="s">
        <v>10492</v>
      </c>
      <c r="G842">
        <v>0</v>
      </c>
    </row>
    <row r="843" spans="1:7" x14ac:dyDescent="0.3">
      <c r="A843" t="s">
        <v>10449</v>
      </c>
      <c r="B843" t="s">
        <v>10466</v>
      </c>
      <c r="C843" t="s">
        <v>458</v>
      </c>
      <c r="D843" t="s">
        <v>393</v>
      </c>
      <c r="E843" t="s">
        <v>167</v>
      </c>
      <c r="F843" t="s">
        <v>10524</v>
      </c>
      <c r="G843">
        <v>0</v>
      </c>
    </row>
    <row r="844" spans="1:7" x14ac:dyDescent="0.3">
      <c r="A844" t="s">
        <v>10449</v>
      </c>
      <c r="B844" t="s">
        <v>10466</v>
      </c>
      <c r="C844" t="s">
        <v>458</v>
      </c>
      <c r="D844" t="s">
        <v>393</v>
      </c>
      <c r="E844" t="s">
        <v>315</v>
      </c>
      <c r="F844" t="s">
        <v>10492</v>
      </c>
      <c r="G844">
        <v>0</v>
      </c>
    </row>
    <row r="845" spans="1:7" x14ac:dyDescent="0.3">
      <c r="A845" t="s">
        <v>10449</v>
      </c>
      <c r="B845" t="s">
        <v>10466</v>
      </c>
      <c r="C845" t="s">
        <v>458</v>
      </c>
      <c r="D845" t="s">
        <v>393</v>
      </c>
      <c r="E845" t="s">
        <v>108</v>
      </c>
      <c r="F845" t="s">
        <v>10524</v>
      </c>
      <c r="G845">
        <v>0</v>
      </c>
    </row>
    <row r="846" spans="1:7" x14ac:dyDescent="0.3">
      <c r="A846" t="s">
        <v>10449</v>
      </c>
      <c r="B846" t="s">
        <v>10466</v>
      </c>
      <c r="C846" t="s">
        <v>458</v>
      </c>
      <c r="D846" t="s">
        <v>393</v>
      </c>
      <c r="E846" t="s">
        <v>120</v>
      </c>
      <c r="F846" t="s">
        <v>10492</v>
      </c>
      <c r="G846">
        <v>0</v>
      </c>
    </row>
    <row r="847" spans="1:7" x14ac:dyDescent="0.3">
      <c r="A847" t="s">
        <v>10449</v>
      </c>
      <c r="B847" t="s">
        <v>10466</v>
      </c>
      <c r="C847" t="s">
        <v>458</v>
      </c>
      <c r="D847" t="s">
        <v>393</v>
      </c>
      <c r="E847" t="s">
        <v>352</v>
      </c>
      <c r="F847" t="s">
        <v>10524</v>
      </c>
      <c r="G847">
        <v>0</v>
      </c>
    </row>
    <row r="848" spans="1:7" x14ac:dyDescent="0.3">
      <c r="A848" t="s">
        <v>10449</v>
      </c>
      <c r="B848" t="s">
        <v>10466</v>
      </c>
      <c r="C848" t="s">
        <v>458</v>
      </c>
      <c r="D848" t="s">
        <v>393</v>
      </c>
      <c r="E848" t="s">
        <v>352</v>
      </c>
      <c r="F848" t="s">
        <v>10492</v>
      </c>
      <c r="G848">
        <v>0</v>
      </c>
    </row>
    <row r="849" spans="1:7" x14ac:dyDescent="0.3">
      <c r="A849" t="s">
        <v>10449</v>
      </c>
      <c r="B849" t="s">
        <v>10466</v>
      </c>
      <c r="C849" t="s">
        <v>458</v>
      </c>
      <c r="D849" t="s">
        <v>393</v>
      </c>
      <c r="E849" t="s">
        <v>60</v>
      </c>
      <c r="F849" t="s">
        <v>10524</v>
      </c>
      <c r="G849">
        <v>0</v>
      </c>
    </row>
    <row r="850" spans="1:7" x14ac:dyDescent="0.3">
      <c r="A850" t="s">
        <v>10449</v>
      </c>
      <c r="B850" t="s">
        <v>10466</v>
      </c>
      <c r="C850" t="s">
        <v>458</v>
      </c>
      <c r="D850" t="s">
        <v>393</v>
      </c>
      <c r="E850" t="s">
        <v>109</v>
      </c>
      <c r="F850" t="s">
        <v>10524</v>
      </c>
      <c r="G850">
        <v>0</v>
      </c>
    </row>
    <row r="851" spans="1:7" x14ac:dyDescent="0.3">
      <c r="A851" t="s">
        <v>10449</v>
      </c>
      <c r="B851" t="s">
        <v>10466</v>
      </c>
      <c r="C851" t="s">
        <v>458</v>
      </c>
      <c r="D851" t="s">
        <v>393</v>
      </c>
      <c r="E851" t="s">
        <v>185</v>
      </c>
      <c r="F851" t="s">
        <v>10524</v>
      </c>
      <c r="G851">
        <v>0</v>
      </c>
    </row>
    <row r="852" spans="1:7" x14ac:dyDescent="0.3">
      <c r="A852" t="s">
        <v>10449</v>
      </c>
      <c r="B852" t="s">
        <v>10466</v>
      </c>
      <c r="C852" t="s">
        <v>458</v>
      </c>
      <c r="D852" t="s">
        <v>393</v>
      </c>
      <c r="E852" t="s">
        <v>185</v>
      </c>
      <c r="F852" t="s">
        <v>10492</v>
      </c>
      <c r="G852">
        <v>0</v>
      </c>
    </row>
    <row r="853" spans="1:7" x14ac:dyDescent="0.3">
      <c r="A853" t="s">
        <v>10449</v>
      </c>
      <c r="B853" t="s">
        <v>10466</v>
      </c>
      <c r="C853" t="s">
        <v>458</v>
      </c>
      <c r="D853" t="s">
        <v>393</v>
      </c>
      <c r="E853" t="s">
        <v>295</v>
      </c>
      <c r="F853" t="s">
        <v>10492</v>
      </c>
      <c r="G853">
        <v>0</v>
      </c>
    </row>
    <row r="854" spans="1:7" x14ac:dyDescent="0.3">
      <c r="A854" t="s">
        <v>10449</v>
      </c>
      <c r="B854" t="s">
        <v>10466</v>
      </c>
      <c r="C854" t="s">
        <v>458</v>
      </c>
      <c r="D854" t="s">
        <v>393</v>
      </c>
      <c r="E854" t="s">
        <v>187</v>
      </c>
      <c r="F854" t="s">
        <v>10524</v>
      </c>
      <c r="G854">
        <v>0</v>
      </c>
    </row>
    <row r="855" spans="1:7" x14ac:dyDescent="0.3">
      <c r="A855" t="s">
        <v>10449</v>
      </c>
      <c r="B855" t="s">
        <v>10466</v>
      </c>
      <c r="C855" t="s">
        <v>458</v>
      </c>
      <c r="D855" t="s">
        <v>393</v>
      </c>
      <c r="E855" t="s">
        <v>202</v>
      </c>
      <c r="F855" t="s">
        <v>10524</v>
      </c>
      <c r="G855">
        <v>0</v>
      </c>
    </row>
    <row r="856" spans="1:7" x14ac:dyDescent="0.3">
      <c r="A856" t="s">
        <v>10449</v>
      </c>
      <c r="B856" t="s">
        <v>10466</v>
      </c>
      <c r="C856" t="s">
        <v>458</v>
      </c>
      <c r="D856" t="s">
        <v>393</v>
      </c>
      <c r="E856" t="s">
        <v>202</v>
      </c>
      <c r="F856" t="s">
        <v>10492</v>
      </c>
      <c r="G856">
        <v>0</v>
      </c>
    </row>
    <row r="857" spans="1:7" x14ac:dyDescent="0.3">
      <c r="A857" t="s">
        <v>10449</v>
      </c>
      <c r="B857" t="s">
        <v>10466</v>
      </c>
      <c r="C857" t="s">
        <v>458</v>
      </c>
      <c r="D857" t="s">
        <v>393</v>
      </c>
      <c r="E857" t="s">
        <v>83</v>
      </c>
      <c r="F857" t="s">
        <v>10492</v>
      </c>
      <c r="G857">
        <v>0</v>
      </c>
    </row>
    <row r="858" spans="1:7" x14ac:dyDescent="0.3">
      <c r="A858" t="s">
        <v>10449</v>
      </c>
      <c r="B858" t="s">
        <v>10466</v>
      </c>
      <c r="C858" t="s">
        <v>458</v>
      </c>
      <c r="D858" t="s">
        <v>393</v>
      </c>
      <c r="E858" t="s">
        <v>203</v>
      </c>
      <c r="F858" t="s">
        <v>10492</v>
      </c>
      <c r="G858">
        <v>0</v>
      </c>
    </row>
    <row r="859" spans="1:7" x14ac:dyDescent="0.3">
      <c r="A859" t="s">
        <v>10449</v>
      </c>
      <c r="B859" t="s">
        <v>10466</v>
      </c>
      <c r="C859" t="s">
        <v>458</v>
      </c>
      <c r="D859" t="s">
        <v>393</v>
      </c>
      <c r="E859" t="s">
        <v>19</v>
      </c>
      <c r="F859" t="s">
        <v>10524</v>
      </c>
      <c r="G859">
        <v>0</v>
      </c>
    </row>
    <row r="860" spans="1:7" x14ac:dyDescent="0.3">
      <c r="A860" t="s">
        <v>10449</v>
      </c>
      <c r="B860" t="s">
        <v>10466</v>
      </c>
      <c r="C860" t="s">
        <v>458</v>
      </c>
      <c r="D860" t="s">
        <v>393</v>
      </c>
      <c r="E860" t="s">
        <v>98</v>
      </c>
      <c r="F860" t="s">
        <v>10492</v>
      </c>
      <c r="G860">
        <v>0</v>
      </c>
    </row>
    <row r="861" spans="1:7" x14ac:dyDescent="0.3">
      <c r="A861" t="s">
        <v>10449</v>
      </c>
      <c r="B861" t="s">
        <v>10466</v>
      </c>
      <c r="C861" t="s">
        <v>458</v>
      </c>
      <c r="D861" t="s">
        <v>393</v>
      </c>
      <c r="E861" t="s">
        <v>267</v>
      </c>
      <c r="F861" t="s">
        <v>10492</v>
      </c>
      <c r="G861">
        <v>0</v>
      </c>
    </row>
    <row r="862" spans="1:7" x14ac:dyDescent="0.3">
      <c r="A862" t="s">
        <v>10449</v>
      </c>
      <c r="B862" t="s">
        <v>10466</v>
      </c>
      <c r="C862" t="s">
        <v>458</v>
      </c>
      <c r="D862" t="s">
        <v>393</v>
      </c>
      <c r="E862" t="s">
        <v>18</v>
      </c>
      <c r="F862" t="s">
        <v>10492</v>
      </c>
      <c r="G862">
        <v>0</v>
      </c>
    </row>
    <row r="863" spans="1:7" x14ac:dyDescent="0.3">
      <c r="A863" t="s">
        <v>10449</v>
      </c>
      <c r="B863" t="s">
        <v>10466</v>
      </c>
      <c r="C863" t="s">
        <v>458</v>
      </c>
      <c r="D863" t="s">
        <v>393</v>
      </c>
      <c r="E863" t="s">
        <v>346</v>
      </c>
      <c r="F863" t="s">
        <v>10492</v>
      </c>
      <c r="G863">
        <v>0</v>
      </c>
    </row>
    <row r="864" spans="1:7" x14ac:dyDescent="0.3">
      <c r="A864" t="s">
        <v>10449</v>
      </c>
      <c r="B864" t="s">
        <v>10466</v>
      </c>
      <c r="C864" t="s">
        <v>458</v>
      </c>
      <c r="D864" t="s">
        <v>393</v>
      </c>
      <c r="E864" t="s">
        <v>227</v>
      </c>
      <c r="F864" t="s">
        <v>10492</v>
      </c>
      <c r="G864">
        <v>0</v>
      </c>
    </row>
    <row r="865" spans="1:7" x14ac:dyDescent="0.3">
      <c r="A865" t="s">
        <v>10449</v>
      </c>
      <c r="B865" t="s">
        <v>10466</v>
      </c>
      <c r="C865" t="s">
        <v>458</v>
      </c>
      <c r="D865" t="s">
        <v>393</v>
      </c>
      <c r="E865" t="s">
        <v>337</v>
      </c>
      <c r="F865" t="s">
        <v>10492</v>
      </c>
      <c r="G865">
        <v>0</v>
      </c>
    </row>
    <row r="866" spans="1:7" x14ac:dyDescent="0.3">
      <c r="A866" t="s">
        <v>10449</v>
      </c>
      <c r="B866" t="s">
        <v>10466</v>
      </c>
      <c r="C866" t="s">
        <v>458</v>
      </c>
      <c r="D866" t="s">
        <v>393</v>
      </c>
      <c r="E866" t="s">
        <v>277</v>
      </c>
      <c r="F866" t="s">
        <v>10524</v>
      </c>
      <c r="G866">
        <v>0</v>
      </c>
    </row>
    <row r="867" spans="1:7" x14ac:dyDescent="0.3">
      <c r="A867" t="s">
        <v>10449</v>
      </c>
      <c r="B867" t="s">
        <v>10466</v>
      </c>
      <c r="C867" t="s">
        <v>458</v>
      </c>
      <c r="D867" t="s">
        <v>393</v>
      </c>
      <c r="E867" t="s">
        <v>93</v>
      </c>
      <c r="F867" t="s">
        <v>10524</v>
      </c>
      <c r="G867">
        <v>0</v>
      </c>
    </row>
    <row r="868" spans="1:7" x14ac:dyDescent="0.3">
      <c r="A868" t="s">
        <v>10449</v>
      </c>
      <c r="B868" t="s">
        <v>10466</v>
      </c>
      <c r="C868" t="s">
        <v>458</v>
      </c>
      <c r="D868" t="s">
        <v>393</v>
      </c>
      <c r="E868" t="s">
        <v>122</v>
      </c>
      <c r="F868" t="s">
        <v>10524</v>
      </c>
      <c r="G868">
        <v>0</v>
      </c>
    </row>
    <row r="869" spans="1:7" x14ac:dyDescent="0.3">
      <c r="A869" t="s">
        <v>10449</v>
      </c>
      <c r="B869" t="s">
        <v>10466</v>
      </c>
      <c r="C869" t="s">
        <v>458</v>
      </c>
      <c r="D869" t="s">
        <v>393</v>
      </c>
      <c r="E869" t="s">
        <v>122</v>
      </c>
      <c r="F869" t="s">
        <v>10492</v>
      </c>
      <c r="G869">
        <v>0</v>
      </c>
    </row>
    <row r="870" spans="1:7" x14ac:dyDescent="0.3">
      <c r="A870" t="s">
        <v>10449</v>
      </c>
      <c r="B870" t="s">
        <v>10466</v>
      </c>
      <c r="C870" t="s">
        <v>458</v>
      </c>
      <c r="D870" t="s">
        <v>393</v>
      </c>
      <c r="E870" t="s">
        <v>157</v>
      </c>
      <c r="F870" t="s">
        <v>10492</v>
      </c>
      <c r="G870">
        <v>0</v>
      </c>
    </row>
    <row r="871" spans="1:7" x14ac:dyDescent="0.3">
      <c r="A871" t="s">
        <v>10449</v>
      </c>
      <c r="B871" t="s">
        <v>10466</v>
      </c>
      <c r="C871" t="s">
        <v>458</v>
      </c>
      <c r="D871" t="s">
        <v>393</v>
      </c>
      <c r="E871" t="s">
        <v>317</v>
      </c>
      <c r="F871" t="s">
        <v>10524</v>
      </c>
      <c r="G871">
        <v>0</v>
      </c>
    </row>
    <row r="872" spans="1:7" x14ac:dyDescent="0.3">
      <c r="A872" t="s">
        <v>10449</v>
      </c>
      <c r="B872" t="s">
        <v>10466</v>
      </c>
      <c r="C872" t="s">
        <v>458</v>
      </c>
      <c r="D872" t="s">
        <v>393</v>
      </c>
      <c r="E872" t="s">
        <v>317</v>
      </c>
      <c r="F872" t="s">
        <v>10492</v>
      </c>
      <c r="G872">
        <v>0</v>
      </c>
    </row>
    <row r="873" spans="1:7" x14ac:dyDescent="0.3">
      <c r="A873" t="s">
        <v>10449</v>
      </c>
      <c r="B873" t="s">
        <v>10466</v>
      </c>
      <c r="C873" t="s">
        <v>458</v>
      </c>
      <c r="D873" t="s">
        <v>393</v>
      </c>
      <c r="E873" t="s">
        <v>137</v>
      </c>
      <c r="F873" t="s">
        <v>10524</v>
      </c>
      <c r="G873">
        <v>0</v>
      </c>
    </row>
    <row r="874" spans="1:7" x14ac:dyDescent="0.3">
      <c r="A874" t="s">
        <v>10449</v>
      </c>
      <c r="B874" t="s">
        <v>10466</v>
      </c>
      <c r="C874" t="s">
        <v>458</v>
      </c>
      <c r="D874" t="s">
        <v>393</v>
      </c>
      <c r="E874" t="s">
        <v>204</v>
      </c>
      <c r="F874" t="s">
        <v>10492</v>
      </c>
      <c r="G874">
        <v>0</v>
      </c>
    </row>
    <row r="875" spans="1:7" x14ac:dyDescent="0.3">
      <c r="A875" t="s">
        <v>10449</v>
      </c>
      <c r="B875" t="s">
        <v>10466</v>
      </c>
      <c r="C875" t="s">
        <v>458</v>
      </c>
      <c r="D875" t="s">
        <v>393</v>
      </c>
      <c r="E875" t="s">
        <v>168</v>
      </c>
      <c r="F875" t="s">
        <v>10492</v>
      </c>
      <c r="G875">
        <v>0</v>
      </c>
    </row>
    <row r="876" spans="1:7" x14ac:dyDescent="0.3">
      <c r="A876" t="s">
        <v>10449</v>
      </c>
      <c r="B876" t="s">
        <v>10466</v>
      </c>
      <c r="C876" t="s">
        <v>458</v>
      </c>
      <c r="D876" t="s">
        <v>393</v>
      </c>
      <c r="E876" t="s">
        <v>347</v>
      </c>
      <c r="F876" t="s">
        <v>10524</v>
      </c>
      <c r="G876">
        <v>0</v>
      </c>
    </row>
    <row r="877" spans="1:7" x14ac:dyDescent="0.3">
      <c r="A877" t="s">
        <v>10449</v>
      </c>
      <c r="B877" t="s">
        <v>10466</v>
      </c>
      <c r="C877" t="s">
        <v>458</v>
      </c>
      <c r="D877" t="s">
        <v>393</v>
      </c>
      <c r="E877" t="s">
        <v>318</v>
      </c>
      <c r="F877" t="s">
        <v>10524</v>
      </c>
      <c r="G877">
        <v>0</v>
      </c>
    </row>
    <row r="878" spans="1:7" x14ac:dyDescent="0.3">
      <c r="A878" t="s">
        <v>10449</v>
      </c>
      <c r="B878" t="s">
        <v>10466</v>
      </c>
      <c r="C878" t="s">
        <v>458</v>
      </c>
      <c r="D878" t="s">
        <v>393</v>
      </c>
      <c r="E878" t="s">
        <v>129</v>
      </c>
      <c r="F878" t="s">
        <v>10524</v>
      </c>
      <c r="G878">
        <v>0</v>
      </c>
    </row>
    <row r="879" spans="1:7" x14ac:dyDescent="0.3">
      <c r="A879" t="s">
        <v>10449</v>
      </c>
      <c r="B879" t="s">
        <v>10466</v>
      </c>
      <c r="C879" t="s">
        <v>458</v>
      </c>
      <c r="D879" t="s">
        <v>393</v>
      </c>
      <c r="E879" t="s">
        <v>32</v>
      </c>
      <c r="F879" t="s">
        <v>10492</v>
      </c>
      <c r="G879">
        <v>0</v>
      </c>
    </row>
    <row r="880" spans="1:7" x14ac:dyDescent="0.3">
      <c r="A880" t="s">
        <v>10449</v>
      </c>
      <c r="B880" t="s">
        <v>10466</v>
      </c>
      <c r="C880" t="s">
        <v>458</v>
      </c>
      <c r="D880" t="s">
        <v>393</v>
      </c>
      <c r="E880" t="s">
        <v>329</v>
      </c>
      <c r="F880" t="s">
        <v>10492</v>
      </c>
      <c r="G880">
        <v>0</v>
      </c>
    </row>
    <row r="881" spans="1:7" x14ac:dyDescent="0.3">
      <c r="A881" t="s">
        <v>10449</v>
      </c>
      <c r="B881" t="s">
        <v>10466</v>
      </c>
      <c r="C881" t="s">
        <v>458</v>
      </c>
      <c r="D881" t="s">
        <v>393</v>
      </c>
      <c r="E881" t="s">
        <v>206</v>
      </c>
      <c r="F881" t="s">
        <v>10492</v>
      </c>
      <c r="G881">
        <v>0</v>
      </c>
    </row>
    <row r="882" spans="1:7" x14ac:dyDescent="0.3">
      <c r="A882" t="s">
        <v>10449</v>
      </c>
      <c r="B882" t="s">
        <v>10466</v>
      </c>
      <c r="C882" t="s">
        <v>458</v>
      </c>
      <c r="D882" t="s">
        <v>393</v>
      </c>
      <c r="E882" t="s">
        <v>292</v>
      </c>
      <c r="F882" t="s">
        <v>10524</v>
      </c>
      <c r="G882">
        <v>0</v>
      </c>
    </row>
    <row r="883" spans="1:7" x14ac:dyDescent="0.3">
      <c r="A883" t="s">
        <v>10449</v>
      </c>
      <c r="B883" t="s">
        <v>10466</v>
      </c>
      <c r="C883" t="s">
        <v>458</v>
      </c>
      <c r="D883" t="s">
        <v>393</v>
      </c>
      <c r="E883" t="s">
        <v>293</v>
      </c>
      <c r="F883" t="s">
        <v>10524</v>
      </c>
      <c r="G883">
        <v>0</v>
      </c>
    </row>
    <row r="884" spans="1:7" x14ac:dyDescent="0.3">
      <c r="A884" t="s">
        <v>10449</v>
      </c>
      <c r="B884" t="s">
        <v>10466</v>
      </c>
      <c r="C884" t="s">
        <v>458</v>
      </c>
      <c r="D884" t="s">
        <v>393</v>
      </c>
      <c r="E884" t="s">
        <v>293</v>
      </c>
      <c r="F884" t="s">
        <v>10492</v>
      </c>
      <c r="G884">
        <v>0</v>
      </c>
    </row>
    <row r="885" spans="1:7" x14ac:dyDescent="0.3">
      <c r="A885" t="s">
        <v>10449</v>
      </c>
      <c r="B885" t="s">
        <v>10466</v>
      </c>
      <c r="C885" t="s">
        <v>458</v>
      </c>
      <c r="D885" t="s">
        <v>393</v>
      </c>
      <c r="E885" t="s">
        <v>319</v>
      </c>
      <c r="F885" t="s">
        <v>10524</v>
      </c>
      <c r="G885">
        <v>0</v>
      </c>
    </row>
    <row r="886" spans="1:7" x14ac:dyDescent="0.3">
      <c r="A886" t="s">
        <v>10449</v>
      </c>
      <c r="B886" t="s">
        <v>10466</v>
      </c>
      <c r="C886" t="s">
        <v>458</v>
      </c>
      <c r="D886" t="s">
        <v>393</v>
      </c>
      <c r="E886" t="s">
        <v>230</v>
      </c>
      <c r="F886" t="s">
        <v>10492</v>
      </c>
      <c r="G886">
        <v>0</v>
      </c>
    </row>
    <row r="887" spans="1:7" x14ac:dyDescent="0.3">
      <c r="A887" t="s">
        <v>10449</v>
      </c>
      <c r="B887" t="s">
        <v>10466</v>
      </c>
      <c r="C887" t="s">
        <v>458</v>
      </c>
      <c r="D887" t="s">
        <v>393</v>
      </c>
      <c r="E887" t="s">
        <v>328</v>
      </c>
      <c r="F887" t="s">
        <v>10524</v>
      </c>
      <c r="G887">
        <v>0</v>
      </c>
    </row>
    <row r="888" spans="1:7" x14ac:dyDescent="0.3">
      <c r="A888" t="s">
        <v>10449</v>
      </c>
      <c r="B888" t="s">
        <v>10466</v>
      </c>
      <c r="C888" t="s">
        <v>458</v>
      </c>
      <c r="D888" t="s">
        <v>393</v>
      </c>
      <c r="E888" t="s">
        <v>262</v>
      </c>
      <c r="F888" t="s">
        <v>10524</v>
      </c>
      <c r="G888">
        <v>0</v>
      </c>
    </row>
    <row r="889" spans="1:7" x14ac:dyDescent="0.3">
      <c r="A889" t="s">
        <v>10449</v>
      </c>
      <c r="B889" t="s">
        <v>10466</v>
      </c>
      <c r="C889" t="s">
        <v>458</v>
      </c>
      <c r="D889" t="s">
        <v>393</v>
      </c>
      <c r="E889" t="s">
        <v>262</v>
      </c>
      <c r="F889" t="s">
        <v>10492</v>
      </c>
      <c r="G889">
        <v>0</v>
      </c>
    </row>
    <row r="890" spans="1:7" x14ac:dyDescent="0.3">
      <c r="A890" t="s">
        <v>10449</v>
      </c>
      <c r="B890" t="s">
        <v>10466</v>
      </c>
      <c r="C890" t="s">
        <v>458</v>
      </c>
      <c r="D890" t="s">
        <v>393</v>
      </c>
      <c r="E890" t="s">
        <v>244</v>
      </c>
      <c r="F890" t="s">
        <v>10524</v>
      </c>
      <c r="G890">
        <v>0</v>
      </c>
    </row>
    <row r="891" spans="1:7" x14ac:dyDescent="0.3">
      <c r="A891" t="s">
        <v>10449</v>
      </c>
      <c r="B891" t="s">
        <v>10466</v>
      </c>
      <c r="C891" t="s">
        <v>458</v>
      </c>
      <c r="D891" t="s">
        <v>393</v>
      </c>
      <c r="E891" t="s">
        <v>94</v>
      </c>
      <c r="F891" t="s">
        <v>10524</v>
      </c>
      <c r="G891">
        <v>0</v>
      </c>
    </row>
    <row r="892" spans="1:7" x14ac:dyDescent="0.3">
      <c r="A892" t="s">
        <v>10449</v>
      </c>
      <c r="B892" t="s">
        <v>10466</v>
      </c>
      <c r="C892" t="s">
        <v>458</v>
      </c>
      <c r="D892" t="s">
        <v>393</v>
      </c>
      <c r="E892" t="s">
        <v>270</v>
      </c>
      <c r="F892" t="s">
        <v>10524</v>
      </c>
      <c r="G892">
        <v>0</v>
      </c>
    </row>
    <row r="893" spans="1:7" x14ac:dyDescent="0.3">
      <c r="A893" t="s">
        <v>10449</v>
      </c>
      <c r="B893" t="s">
        <v>10466</v>
      </c>
      <c r="C893" t="s">
        <v>458</v>
      </c>
      <c r="D893" t="s">
        <v>393</v>
      </c>
      <c r="E893" t="s">
        <v>265</v>
      </c>
      <c r="F893" t="s">
        <v>10492</v>
      </c>
      <c r="G893">
        <v>0</v>
      </c>
    </row>
    <row r="894" spans="1:7" x14ac:dyDescent="0.3">
      <c r="A894" t="s">
        <v>10449</v>
      </c>
      <c r="B894" t="s">
        <v>10466</v>
      </c>
      <c r="C894" t="s">
        <v>458</v>
      </c>
      <c r="D894" t="s">
        <v>393</v>
      </c>
      <c r="E894" t="s">
        <v>189</v>
      </c>
      <c r="F894" t="s">
        <v>10524</v>
      </c>
      <c r="G894">
        <v>0</v>
      </c>
    </row>
    <row r="895" spans="1:7" x14ac:dyDescent="0.3">
      <c r="A895" t="s">
        <v>10449</v>
      </c>
      <c r="B895" t="s">
        <v>10466</v>
      </c>
      <c r="C895" t="s">
        <v>458</v>
      </c>
      <c r="D895" t="s">
        <v>393</v>
      </c>
      <c r="E895" t="s">
        <v>207</v>
      </c>
      <c r="F895" t="s">
        <v>10492</v>
      </c>
      <c r="G895">
        <v>0</v>
      </c>
    </row>
    <row r="896" spans="1:7" x14ac:dyDescent="0.3">
      <c r="A896" t="s">
        <v>10449</v>
      </c>
      <c r="B896" t="s">
        <v>10466</v>
      </c>
      <c r="C896" t="s">
        <v>458</v>
      </c>
      <c r="D896" t="s">
        <v>393</v>
      </c>
      <c r="E896" t="s">
        <v>96</v>
      </c>
      <c r="F896" t="s">
        <v>10524</v>
      </c>
      <c r="G896">
        <v>0</v>
      </c>
    </row>
    <row r="897" spans="1:7" x14ac:dyDescent="0.3">
      <c r="A897" t="s">
        <v>10449</v>
      </c>
      <c r="B897" t="s">
        <v>10466</v>
      </c>
      <c r="C897" t="s">
        <v>458</v>
      </c>
      <c r="D897" t="s">
        <v>393</v>
      </c>
      <c r="E897" t="s">
        <v>96</v>
      </c>
      <c r="F897" t="s">
        <v>10492</v>
      </c>
      <c r="G897">
        <v>0</v>
      </c>
    </row>
    <row r="898" spans="1:7" x14ac:dyDescent="0.3">
      <c r="A898" t="s">
        <v>10449</v>
      </c>
      <c r="B898" t="s">
        <v>10466</v>
      </c>
      <c r="C898" t="s">
        <v>458</v>
      </c>
      <c r="D898" t="s">
        <v>393</v>
      </c>
      <c r="E898" t="s">
        <v>266</v>
      </c>
      <c r="F898" t="s">
        <v>10524</v>
      </c>
      <c r="G898">
        <v>0</v>
      </c>
    </row>
    <row r="899" spans="1:7" x14ac:dyDescent="0.3">
      <c r="A899" t="s">
        <v>10449</v>
      </c>
      <c r="B899" t="s">
        <v>10466</v>
      </c>
      <c r="C899" t="s">
        <v>458</v>
      </c>
      <c r="D899" t="s">
        <v>393</v>
      </c>
      <c r="E899" t="s">
        <v>266</v>
      </c>
      <c r="F899" t="s">
        <v>10492</v>
      </c>
      <c r="G899">
        <v>0</v>
      </c>
    </row>
    <row r="900" spans="1:7" x14ac:dyDescent="0.3">
      <c r="A900" t="s">
        <v>10449</v>
      </c>
      <c r="B900" t="s">
        <v>10466</v>
      </c>
      <c r="C900" t="s">
        <v>458</v>
      </c>
      <c r="D900" t="s">
        <v>393</v>
      </c>
      <c r="E900" t="s">
        <v>67</v>
      </c>
      <c r="F900" t="s">
        <v>10524</v>
      </c>
      <c r="G900">
        <v>0</v>
      </c>
    </row>
    <row r="901" spans="1:7" x14ac:dyDescent="0.3">
      <c r="A901" t="s">
        <v>10449</v>
      </c>
      <c r="B901" t="s">
        <v>10466</v>
      </c>
      <c r="C901" t="s">
        <v>458</v>
      </c>
      <c r="D901" t="s">
        <v>393</v>
      </c>
      <c r="E901" t="s">
        <v>208</v>
      </c>
      <c r="F901" t="s">
        <v>10524</v>
      </c>
      <c r="G901">
        <v>0</v>
      </c>
    </row>
    <row r="902" spans="1:7" x14ac:dyDescent="0.3">
      <c r="A902" t="s">
        <v>10449</v>
      </c>
      <c r="B902" t="s">
        <v>10466</v>
      </c>
      <c r="C902" t="s">
        <v>458</v>
      </c>
      <c r="D902" t="s">
        <v>393</v>
      </c>
      <c r="E902" t="s">
        <v>208</v>
      </c>
      <c r="F902" t="s">
        <v>10492</v>
      </c>
      <c r="G902">
        <v>0</v>
      </c>
    </row>
    <row r="903" spans="1:7" x14ac:dyDescent="0.3">
      <c r="A903" t="s">
        <v>10449</v>
      </c>
      <c r="B903" t="s">
        <v>10466</v>
      </c>
      <c r="C903" t="s">
        <v>458</v>
      </c>
      <c r="D903" t="s">
        <v>393</v>
      </c>
      <c r="E903" t="s">
        <v>100</v>
      </c>
      <c r="F903" t="s">
        <v>10524</v>
      </c>
      <c r="G903">
        <v>0</v>
      </c>
    </row>
    <row r="904" spans="1:7" x14ac:dyDescent="0.3">
      <c r="A904" t="s">
        <v>10449</v>
      </c>
      <c r="B904" t="s">
        <v>10466</v>
      </c>
      <c r="C904" t="s">
        <v>458</v>
      </c>
      <c r="D904" t="s">
        <v>393</v>
      </c>
      <c r="E904" t="s">
        <v>100</v>
      </c>
      <c r="F904" t="s">
        <v>10492</v>
      </c>
      <c r="G904">
        <v>0</v>
      </c>
    </row>
    <row r="905" spans="1:7" x14ac:dyDescent="0.3">
      <c r="A905" t="s">
        <v>10449</v>
      </c>
      <c r="B905" t="s">
        <v>10466</v>
      </c>
      <c r="C905" t="s">
        <v>458</v>
      </c>
      <c r="D905" t="s">
        <v>393</v>
      </c>
      <c r="E905" t="s">
        <v>149</v>
      </c>
      <c r="F905" t="s">
        <v>10524</v>
      </c>
      <c r="G905">
        <v>0</v>
      </c>
    </row>
    <row r="906" spans="1:7" x14ac:dyDescent="0.3">
      <c r="A906" t="s">
        <v>10449</v>
      </c>
      <c r="B906" t="s">
        <v>10466</v>
      </c>
      <c r="C906" t="s">
        <v>458</v>
      </c>
      <c r="D906" t="s">
        <v>393</v>
      </c>
      <c r="E906" t="s">
        <v>149</v>
      </c>
      <c r="F906" t="s">
        <v>10492</v>
      </c>
      <c r="G906">
        <v>0</v>
      </c>
    </row>
    <row r="907" spans="1:7" x14ac:dyDescent="0.3">
      <c r="A907" t="s">
        <v>10449</v>
      </c>
      <c r="B907" t="s">
        <v>10466</v>
      </c>
      <c r="C907" t="s">
        <v>458</v>
      </c>
      <c r="D907" t="s">
        <v>393</v>
      </c>
      <c r="E907" t="s">
        <v>16</v>
      </c>
      <c r="F907" t="s">
        <v>10524</v>
      </c>
      <c r="G907">
        <v>0</v>
      </c>
    </row>
    <row r="908" spans="1:7" x14ac:dyDescent="0.3">
      <c r="A908" t="s">
        <v>10449</v>
      </c>
      <c r="B908" t="s">
        <v>10466</v>
      </c>
      <c r="C908" t="s">
        <v>458</v>
      </c>
      <c r="D908" t="s">
        <v>393</v>
      </c>
      <c r="E908" t="s">
        <v>16</v>
      </c>
      <c r="F908" t="s">
        <v>10492</v>
      </c>
      <c r="G908">
        <v>0</v>
      </c>
    </row>
    <row r="909" spans="1:7" x14ac:dyDescent="0.3">
      <c r="A909" t="s">
        <v>10449</v>
      </c>
      <c r="B909" t="s">
        <v>10466</v>
      </c>
      <c r="C909" t="s">
        <v>458</v>
      </c>
      <c r="D909" t="s">
        <v>393</v>
      </c>
      <c r="E909" t="s">
        <v>323</v>
      </c>
      <c r="F909" t="s">
        <v>10492</v>
      </c>
      <c r="G909">
        <v>0</v>
      </c>
    </row>
    <row r="910" spans="1:7" x14ac:dyDescent="0.3">
      <c r="A910" t="s">
        <v>10449</v>
      </c>
      <c r="B910" t="s">
        <v>10466</v>
      </c>
      <c r="C910" t="s">
        <v>458</v>
      </c>
      <c r="D910" t="s">
        <v>393</v>
      </c>
      <c r="E910" t="s">
        <v>114</v>
      </c>
      <c r="F910" t="s">
        <v>10492</v>
      </c>
      <c r="G910">
        <v>0</v>
      </c>
    </row>
    <row r="911" spans="1:7" x14ac:dyDescent="0.3">
      <c r="A911" t="s">
        <v>10449</v>
      </c>
      <c r="B911" t="s">
        <v>10466</v>
      </c>
      <c r="C911" t="s">
        <v>458</v>
      </c>
      <c r="D911" t="s">
        <v>393</v>
      </c>
      <c r="E911" t="s">
        <v>115</v>
      </c>
      <c r="F911" t="s">
        <v>10492</v>
      </c>
      <c r="G911">
        <v>0</v>
      </c>
    </row>
    <row r="912" spans="1:7" x14ac:dyDescent="0.3">
      <c r="A912" t="s">
        <v>10449</v>
      </c>
      <c r="B912" t="s">
        <v>10466</v>
      </c>
      <c r="C912" t="s">
        <v>458</v>
      </c>
      <c r="D912" t="s">
        <v>393</v>
      </c>
      <c r="E912" t="s">
        <v>158</v>
      </c>
      <c r="F912" t="s">
        <v>10524</v>
      </c>
      <c r="G912">
        <v>0</v>
      </c>
    </row>
    <row r="913" spans="1:7" x14ac:dyDescent="0.3">
      <c r="A913" t="s">
        <v>10449</v>
      </c>
      <c r="B913" t="s">
        <v>10466</v>
      </c>
      <c r="C913" t="s">
        <v>458</v>
      </c>
      <c r="D913" t="s">
        <v>393</v>
      </c>
      <c r="E913" t="s">
        <v>158</v>
      </c>
      <c r="F913" t="s">
        <v>10492</v>
      </c>
      <c r="G913">
        <v>0</v>
      </c>
    </row>
    <row r="914" spans="1:7" x14ac:dyDescent="0.3">
      <c r="A914" t="s">
        <v>10449</v>
      </c>
      <c r="B914" t="s">
        <v>10466</v>
      </c>
      <c r="C914" t="s">
        <v>458</v>
      </c>
      <c r="D914" t="s">
        <v>393</v>
      </c>
      <c r="E914" t="s">
        <v>72</v>
      </c>
      <c r="F914" t="s">
        <v>10492</v>
      </c>
      <c r="G914">
        <v>0</v>
      </c>
    </row>
    <row r="915" spans="1:7" x14ac:dyDescent="0.3">
      <c r="A915" t="s">
        <v>10449</v>
      </c>
      <c r="B915" t="s">
        <v>10466</v>
      </c>
      <c r="C915" t="s">
        <v>458</v>
      </c>
      <c r="D915" t="s">
        <v>393</v>
      </c>
      <c r="E915" t="s">
        <v>358</v>
      </c>
      <c r="F915" t="s">
        <v>10492</v>
      </c>
      <c r="G915">
        <v>0</v>
      </c>
    </row>
    <row r="916" spans="1:7" x14ac:dyDescent="0.3">
      <c r="A916" t="s">
        <v>10449</v>
      </c>
      <c r="B916" t="s">
        <v>10466</v>
      </c>
      <c r="C916" t="s">
        <v>458</v>
      </c>
      <c r="D916" t="s">
        <v>393</v>
      </c>
      <c r="E916" t="s">
        <v>62</v>
      </c>
      <c r="F916" t="s">
        <v>10524</v>
      </c>
      <c r="G916">
        <v>0</v>
      </c>
    </row>
    <row r="917" spans="1:7" x14ac:dyDescent="0.3">
      <c r="A917" t="s">
        <v>10449</v>
      </c>
      <c r="B917" t="s">
        <v>10466</v>
      </c>
      <c r="C917" t="s">
        <v>458</v>
      </c>
      <c r="D917" t="s">
        <v>393</v>
      </c>
      <c r="E917" t="s">
        <v>62</v>
      </c>
      <c r="F917" t="s">
        <v>10492</v>
      </c>
      <c r="G917">
        <v>0</v>
      </c>
    </row>
    <row r="918" spans="1:7" x14ac:dyDescent="0.3">
      <c r="A918" t="s">
        <v>10449</v>
      </c>
      <c r="B918" t="s">
        <v>10466</v>
      </c>
      <c r="C918" t="s">
        <v>458</v>
      </c>
      <c r="D918" t="s">
        <v>393</v>
      </c>
      <c r="E918" t="s">
        <v>286</v>
      </c>
      <c r="F918" t="s">
        <v>10524</v>
      </c>
      <c r="G918">
        <v>0</v>
      </c>
    </row>
    <row r="919" spans="1:7" x14ac:dyDescent="0.3">
      <c r="A919" t="s">
        <v>10449</v>
      </c>
      <c r="B919" t="s">
        <v>10466</v>
      </c>
      <c r="C919" t="s">
        <v>458</v>
      </c>
      <c r="D919" t="s">
        <v>393</v>
      </c>
      <c r="E919" t="s">
        <v>150</v>
      </c>
      <c r="F919" t="s">
        <v>10524</v>
      </c>
      <c r="G919">
        <v>0</v>
      </c>
    </row>
    <row r="920" spans="1:7" x14ac:dyDescent="0.3">
      <c r="A920" t="s">
        <v>10449</v>
      </c>
      <c r="B920" t="s">
        <v>10466</v>
      </c>
      <c r="C920" t="s">
        <v>458</v>
      </c>
      <c r="D920" t="s">
        <v>393</v>
      </c>
      <c r="E920" t="s">
        <v>150</v>
      </c>
      <c r="F920" t="s">
        <v>10492</v>
      </c>
      <c r="G920">
        <v>0</v>
      </c>
    </row>
    <row r="921" spans="1:7" x14ac:dyDescent="0.3">
      <c r="A921" t="s">
        <v>10449</v>
      </c>
      <c r="B921" t="s">
        <v>10466</v>
      </c>
      <c r="C921" t="s">
        <v>458</v>
      </c>
      <c r="D921" t="s">
        <v>393</v>
      </c>
      <c r="E921" t="s">
        <v>231</v>
      </c>
      <c r="F921" t="s">
        <v>10524</v>
      </c>
      <c r="G921">
        <v>0</v>
      </c>
    </row>
    <row r="922" spans="1:7" x14ac:dyDescent="0.3">
      <c r="A922" t="s">
        <v>10449</v>
      </c>
      <c r="B922" t="s">
        <v>10466</v>
      </c>
      <c r="C922" t="s">
        <v>458</v>
      </c>
      <c r="D922" t="s">
        <v>393</v>
      </c>
      <c r="E922" t="s">
        <v>334</v>
      </c>
      <c r="F922" t="s">
        <v>10492</v>
      </c>
      <c r="G922">
        <v>0</v>
      </c>
    </row>
    <row r="923" spans="1:7" x14ac:dyDescent="0.3">
      <c r="A923" t="s">
        <v>10449</v>
      </c>
      <c r="B923" t="s">
        <v>10466</v>
      </c>
      <c r="C923" t="s">
        <v>458</v>
      </c>
      <c r="D923" t="s">
        <v>393</v>
      </c>
      <c r="E923" t="s">
        <v>211</v>
      </c>
      <c r="F923" t="s">
        <v>10492</v>
      </c>
      <c r="G923">
        <v>0</v>
      </c>
    </row>
    <row r="924" spans="1:7" x14ac:dyDescent="0.3">
      <c r="A924" t="s">
        <v>10449</v>
      </c>
      <c r="B924" t="s">
        <v>10466</v>
      </c>
      <c r="C924" t="s">
        <v>458</v>
      </c>
      <c r="D924" t="s">
        <v>393</v>
      </c>
      <c r="E924" t="s">
        <v>90</v>
      </c>
      <c r="F924" t="s">
        <v>10524</v>
      </c>
      <c r="G924">
        <v>0</v>
      </c>
    </row>
    <row r="925" spans="1:7" x14ac:dyDescent="0.3">
      <c r="A925" t="s">
        <v>10449</v>
      </c>
      <c r="B925" t="s">
        <v>10466</v>
      </c>
      <c r="C925" t="s">
        <v>458</v>
      </c>
      <c r="D925" t="s">
        <v>393</v>
      </c>
      <c r="E925" t="s">
        <v>290</v>
      </c>
      <c r="F925" t="s">
        <v>10524</v>
      </c>
      <c r="G925">
        <v>0</v>
      </c>
    </row>
    <row r="926" spans="1:7" x14ac:dyDescent="0.3">
      <c r="A926" t="s">
        <v>10449</v>
      </c>
      <c r="B926" t="s">
        <v>10466</v>
      </c>
      <c r="C926" t="s">
        <v>458</v>
      </c>
      <c r="D926" t="s">
        <v>393</v>
      </c>
      <c r="E926" t="s">
        <v>212</v>
      </c>
      <c r="F926" t="s">
        <v>10524</v>
      </c>
      <c r="G926">
        <v>0</v>
      </c>
    </row>
    <row r="927" spans="1:7" x14ac:dyDescent="0.3">
      <c r="A927" t="s">
        <v>10449</v>
      </c>
      <c r="B927" t="s">
        <v>10466</v>
      </c>
      <c r="C927" t="s">
        <v>458</v>
      </c>
      <c r="D927" t="s">
        <v>393</v>
      </c>
      <c r="E927" t="s">
        <v>159</v>
      </c>
      <c r="F927" t="s">
        <v>10492</v>
      </c>
      <c r="G927">
        <v>0</v>
      </c>
    </row>
    <row r="928" spans="1:7" x14ac:dyDescent="0.3">
      <c r="A928" t="s">
        <v>10449</v>
      </c>
      <c r="B928" t="s">
        <v>10466</v>
      </c>
      <c r="C928" t="s">
        <v>458</v>
      </c>
      <c r="D928" t="s">
        <v>393</v>
      </c>
      <c r="E928" t="s">
        <v>272</v>
      </c>
      <c r="F928" t="s">
        <v>10524</v>
      </c>
      <c r="G928">
        <v>0</v>
      </c>
    </row>
    <row r="929" spans="1:7" x14ac:dyDescent="0.3">
      <c r="A929" t="s">
        <v>10449</v>
      </c>
      <c r="B929" t="s">
        <v>10466</v>
      </c>
      <c r="C929" t="s">
        <v>458</v>
      </c>
      <c r="D929" t="s">
        <v>393</v>
      </c>
      <c r="E929" t="s">
        <v>272</v>
      </c>
      <c r="F929" t="s">
        <v>10492</v>
      </c>
      <c r="G929">
        <v>0</v>
      </c>
    </row>
    <row r="930" spans="1:7" x14ac:dyDescent="0.3">
      <c r="A930" t="s">
        <v>10449</v>
      </c>
      <c r="B930" t="s">
        <v>10466</v>
      </c>
      <c r="C930" t="s">
        <v>458</v>
      </c>
      <c r="D930" t="s">
        <v>393</v>
      </c>
      <c r="E930" t="s">
        <v>325</v>
      </c>
      <c r="F930" t="s">
        <v>10524</v>
      </c>
      <c r="G930">
        <v>0</v>
      </c>
    </row>
    <row r="931" spans="1:7" x14ac:dyDescent="0.3">
      <c r="A931" t="s">
        <v>10449</v>
      </c>
      <c r="B931" t="s">
        <v>10466</v>
      </c>
      <c r="C931" t="s">
        <v>458</v>
      </c>
      <c r="D931" t="s">
        <v>393</v>
      </c>
      <c r="E931" t="s">
        <v>325</v>
      </c>
      <c r="F931" t="s">
        <v>10492</v>
      </c>
      <c r="G931">
        <v>0</v>
      </c>
    </row>
    <row r="932" spans="1:7" x14ac:dyDescent="0.3">
      <c r="A932" t="s">
        <v>10449</v>
      </c>
      <c r="B932" t="s">
        <v>10466</v>
      </c>
      <c r="C932" t="s">
        <v>458</v>
      </c>
      <c r="D932" t="s">
        <v>393</v>
      </c>
      <c r="E932" t="s">
        <v>213</v>
      </c>
      <c r="F932" t="s">
        <v>10524</v>
      </c>
      <c r="G932">
        <v>0</v>
      </c>
    </row>
    <row r="933" spans="1:7" x14ac:dyDescent="0.3">
      <c r="A933" t="s">
        <v>10449</v>
      </c>
      <c r="B933" t="s">
        <v>10466</v>
      </c>
      <c r="C933" t="s">
        <v>458</v>
      </c>
      <c r="D933" t="s">
        <v>393</v>
      </c>
      <c r="E933" t="s">
        <v>213</v>
      </c>
      <c r="F933" t="s">
        <v>10492</v>
      </c>
      <c r="G933">
        <v>0</v>
      </c>
    </row>
    <row r="934" spans="1:7" x14ac:dyDescent="0.3">
      <c r="A934" t="s">
        <v>10449</v>
      </c>
      <c r="B934" t="s">
        <v>10466</v>
      </c>
      <c r="C934" t="s">
        <v>458</v>
      </c>
      <c r="D934" t="s">
        <v>393</v>
      </c>
      <c r="E934" t="s">
        <v>342</v>
      </c>
      <c r="F934" t="s">
        <v>10524</v>
      </c>
      <c r="G934">
        <v>0</v>
      </c>
    </row>
    <row r="935" spans="1:7" x14ac:dyDescent="0.3">
      <c r="A935" t="s">
        <v>10449</v>
      </c>
      <c r="B935" t="s">
        <v>10466</v>
      </c>
      <c r="C935" t="s">
        <v>458</v>
      </c>
      <c r="D935" t="s">
        <v>393</v>
      </c>
      <c r="E935" t="s">
        <v>342</v>
      </c>
      <c r="F935" t="s">
        <v>10492</v>
      </c>
      <c r="G935">
        <v>0</v>
      </c>
    </row>
    <row r="936" spans="1:7" x14ac:dyDescent="0.3">
      <c r="A936" t="s">
        <v>10449</v>
      </c>
      <c r="B936" t="s">
        <v>10466</v>
      </c>
      <c r="C936" t="s">
        <v>458</v>
      </c>
      <c r="D936" t="s">
        <v>393</v>
      </c>
      <c r="E936" t="s">
        <v>38</v>
      </c>
      <c r="F936" t="s">
        <v>10524</v>
      </c>
      <c r="G936">
        <v>0</v>
      </c>
    </row>
    <row r="937" spans="1:7" x14ac:dyDescent="0.3">
      <c r="A937" t="s">
        <v>10449</v>
      </c>
      <c r="B937" t="s">
        <v>10466</v>
      </c>
      <c r="C937" t="s">
        <v>458</v>
      </c>
      <c r="D937" t="s">
        <v>393</v>
      </c>
      <c r="E937" t="s">
        <v>169</v>
      </c>
      <c r="F937" t="s">
        <v>10492</v>
      </c>
      <c r="G937">
        <v>0</v>
      </c>
    </row>
    <row r="938" spans="1:7" x14ac:dyDescent="0.3">
      <c r="A938" t="s">
        <v>10449</v>
      </c>
      <c r="B938" t="s">
        <v>10466</v>
      </c>
      <c r="C938" t="s">
        <v>458</v>
      </c>
      <c r="D938" t="s">
        <v>393</v>
      </c>
      <c r="E938" t="s">
        <v>141</v>
      </c>
      <c r="F938" t="s">
        <v>10492</v>
      </c>
      <c r="G938">
        <v>0</v>
      </c>
    </row>
    <row r="939" spans="1:7" x14ac:dyDescent="0.3">
      <c r="A939" t="s">
        <v>10449</v>
      </c>
      <c r="B939" t="s">
        <v>10466</v>
      </c>
      <c r="C939" t="s">
        <v>458</v>
      </c>
      <c r="D939" t="s">
        <v>393</v>
      </c>
      <c r="E939" t="s">
        <v>190</v>
      </c>
      <c r="F939" t="s">
        <v>10492</v>
      </c>
      <c r="G939">
        <v>0</v>
      </c>
    </row>
    <row r="940" spans="1:7" x14ac:dyDescent="0.3">
      <c r="A940" t="s">
        <v>10449</v>
      </c>
      <c r="B940" t="s">
        <v>10466</v>
      </c>
      <c r="C940" t="s">
        <v>458</v>
      </c>
      <c r="D940" t="s">
        <v>393</v>
      </c>
      <c r="E940" t="s">
        <v>116</v>
      </c>
      <c r="F940" t="s">
        <v>10524</v>
      </c>
      <c r="G940">
        <v>0</v>
      </c>
    </row>
    <row r="941" spans="1:7" x14ac:dyDescent="0.3">
      <c r="A941" t="s">
        <v>10449</v>
      </c>
      <c r="B941" t="s">
        <v>10466</v>
      </c>
      <c r="C941" t="s">
        <v>458</v>
      </c>
      <c r="D941" t="s">
        <v>393</v>
      </c>
      <c r="E941" t="s">
        <v>89</v>
      </c>
      <c r="F941" t="s">
        <v>10492</v>
      </c>
      <c r="G941">
        <v>0</v>
      </c>
    </row>
    <row r="942" spans="1:7" x14ac:dyDescent="0.3">
      <c r="A942" t="s">
        <v>10449</v>
      </c>
      <c r="B942" t="s">
        <v>10466</v>
      </c>
      <c r="C942" t="s">
        <v>458</v>
      </c>
      <c r="D942" t="s">
        <v>393</v>
      </c>
      <c r="E942" t="s">
        <v>34</v>
      </c>
      <c r="F942" t="s">
        <v>10524</v>
      </c>
      <c r="G942">
        <v>0</v>
      </c>
    </row>
    <row r="943" spans="1:7" x14ac:dyDescent="0.3">
      <c r="A943" t="s">
        <v>10449</v>
      </c>
      <c r="B943" t="s">
        <v>10466</v>
      </c>
      <c r="C943" t="s">
        <v>458</v>
      </c>
      <c r="D943" t="s">
        <v>393</v>
      </c>
      <c r="E943" t="s">
        <v>34</v>
      </c>
      <c r="F943" t="s">
        <v>10492</v>
      </c>
      <c r="G943">
        <v>0</v>
      </c>
    </row>
    <row r="944" spans="1:7" x14ac:dyDescent="0.3">
      <c r="A944" t="s">
        <v>10449</v>
      </c>
      <c r="B944" t="s">
        <v>10466</v>
      </c>
      <c r="C944" t="s">
        <v>458</v>
      </c>
      <c r="D944" t="s">
        <v>393</v>
      </c>
      <c r="E944" t="s">
        <v>35</v>
      </c>
      <c r="F944" t="s">
        <v>10492</v>
      </c>
      <c r="G944">
        <v>0</v>
      </c>
    </row>
    <row r="945" spans="1:7" x14ac:dyDescent="0.3">
      <c r="A945" t="s">
        <v>10449</v>
      </c>
      <c r="B945" t="s">
        <v>10466</v>
      </c>
      <c r="C945" t="s">
        <v>458</v>
      </c>
      <c r="D945" t="s">
        <v>393</v>
      </c>
      <c r="E945" t="s">
        <v>216</v>
      </c>
      <c r="F945" t="s">
        <v>10492</v>
      </c>
      <c r="G945">
        <v>0</v>
      </c>
    </row>
    <row r="946" spans="1:7" x14ac:dyDescent="0.3">
      <c r="A946" t="s">
        <v>10449</v>
      </c>
      <c r="B946" t="s">
        <v>10466</v>
      </c>
      <c r="C946" t="s">
        <v>458</v>
      </c>
      <c r="D946" t="s">
        <v>393</v>
      </c>
      <c r="E946" t="s">
        <v>152</v>
      </c>
      <c r="F946" t="s">
        <v>10524</v>
      </c>
      <c r="G946">
        <v>0</v>
      </c>
    </row>
    <row r="947" spans="1:7" x14ac:dyDescent="0.3">
      <c r="A947" t="s">
        <v>10449</v>
      </c>
      <c r="B947" t="s">
        <v>10466</v>
      </c>
      <c r="C947" t="s">
        <v>458</v>
      </c>
      <c r="D947" t="s">
        <v>393</v>
      </c>
      <c r="E947" t="s">
        <v>152</v>
      </c>
      <c r="F947" t="s">
        <v>10492</v>
      </c>
      <c r="G947">
        <v>0</v>
      </c>
    </row>
    <row r="948" spans="1:7" x14ac:dyDescent="0.3">
      <c r="A948" t="s">
        <v>10449</v>
      </c>
      <c r="B948" t="s">
        <v>10466</v>
      </c>
      <c r="C948" t="s">
        <v>458</v>
      </c>
      <c r="D948" t="s">
        <v>393</v>
      </c>
      <c r="E948" t="s">
        <v>43</v>
      </c>
      <c r="F948" t="s">
        <v>10524</v>
      </c>
      <c r="G948">
        <v>0</v>
      </c>
    </row>
    <row r="949" spans="1:7" x14ac:dyDescent="0.3">
      <c r="A949" t="s">
        <v>10449</v>
      </c>
      <c r="B949" t="s">
        <v>10466</v>
      </c>
      <c r="C949" t="s">
        <v>458</v>
      </c>
      <c r="D949" t="s">
        <v>393</v>
      </c>
      <c r="E949" t="s">
        <v>333</v>
      </c>
      <c r="F949" t="s">
        <v>10524</v>
      </c>
      <c r="G949">
        <v>0</v>
      </c>
    </row>
    <row r="950" spans="1:7" x14ac:dyDescent="0.3">
      <c r="A950" t="s">
        <v>10449</v>
      </c>
      <c r="B950" t="s">
        <v>10466</v>
      </c>
      <c r="C950" t="s">
        <v>458</v>
      </c>
      <c r="D950" t="s">
        <v>393</v>
      </c>
      <c r="E950" t="s">
        <v>333</v>
      </c>
      <c r="F950" t="s">
        <v>10492</v>
      </c>
      <c r="G950">
        <v>0</v>
      </c>
    </row>
    <row r="951" spans="1:7" x14ac:dyDescent="0.3">
      <c r="A951" t="s">
        <v>10449</v>
      </c>
      <c r="B951" t="s">
        <v>10466</v>
      </c>
      <c r="C951" t="s">
        <v>458</v>
      </c>
      <c r="D951" t="s">
        <v>393</v>
      </c>
      <c r="E951" t="s">
        <v>39</v>
      </c>
      <c r="F951" t="s">
        <v>10524</v>
      </c>
      <c r="G951">
        <v>0</v>
      </c>
    </row>
    <row r="952" spans="1:7" x14ac:dyDescent="0.3">
      <c r="A952" t="s">
        <v>10449</v>
      </c>
      <c r="B952" t="s">
        <v>10466</v>
      </c>
      <c r="C952" t="s">
        <v>458</v>
      </c>
      <c r="D952" t="s">
        <v>393</v>
      </c>
      <c r="E952" t="s">
        <v>233</v>
      </c>
      <c r="F952" t="s">
        <v>10524</v>
      </c>
      <c r="G952">
        <v>0</v>
      </c>
    </row>
    <row r="953" spans="1:7" x14ac:dyDescent="0.3">
      <c r="A953" t="s">
        <v>10449</v>
      </c>
      <c r="B953" t="s">
        <v>10466</v>
      </c>
      <c r="C953" t="s">
        <v>458</v>
      </c>
      <c r="D953" t="s">
        <v>393</v>
      </c>
      <c r="E953" t="s">
        <v>296</v>
      </c>
      <c r="F953" t="s">
        <v>10492</v>
      </c>
      <c r="G953">
        <v>0</v>
      </c>
    </row>
    <row r="954" spans="1:7" x14ac:dyDescent="0.3">
      <c r="A954" t="s">
        <v>10449</v>
      </c>
      <c r="B954" t="s">
        <v>10466</v>
      </c>
      <c r="C954" t="s">
        <v>458</v>
      </c>
      <c r="D954" t="s">
        <v>393</v>
      </c>
      <c r="E954" t="s">
        <v>284</v>
      </c>
      <c r="F954" t="s">
        <v>10524</v>
      </c>
      <c r="G954">
        <v>0</v>
      </c>
    </row>
    <row r="955" spans="1:7" x14ac:dyDescent="0.3">
      <c r="A955" t="s">
        <v>10449</v>
      </c>
      <c r="B955" t="s">
        <v>10466</v>
      </c>
      <c r="C955" t="s">
        <v>458</v>
      </c>
      <c r="D955" t="s">
        <v>393</v>
      </c>
      <c r="E955" t="s">
        <v>246</v>
      </c>
      <c r="F955" t="s">
        <v>10524</v>
      </c>
      <c r="G955">
        <v>0</v>
      </c>
    </row>
    <row r="956" spans="1:7" x14ac:dyDescent="0.3">
      <c r="A956" t="s">
        <v>10449</v>
      </c>
      <c r="B956" t="s">
        <v>10466</v>
      </c>
      <c r="C956" t="s">
        <v>458</v>
      </c>
      <c r="D956" t="s">
        <v>393</v>
      </c>
      <c r="E956" t="s">
        <v>246</v>
      </c>
      <c r="F956" t="s">
        <v>10492</v>
      </c>
      <c r="G956">
        <v>0</v>
      </c>
    </row>
    <row r="957" spans="1:7" x14ac:dyDescent="0.3">
      <c r="A957" t="s">
        <v>10449</v>
      </c>
      <c r="B957" t="s">
        <v>10466</v>
      </c>
      <c r="C957" t="s">
        <v>458</v>
      </c>
      <c r="D957" t="s">
        <v>393</v>
      </c>
      <c r="E957" t="s">
        <v>214</v>
      </c>
      <c r="F957" t="s">
        <v>10524</v>
      </c>
      <c r="G957">
        <v>0</v>
      </c>
    </row>
    <row r="958" spans="1:7" x14ac:dyDescent="0.3">
      <c r="A958" t="s">
        <v>10449</v>
      </c>
      <c r="B958" t="s">
        <v>10466</v>
      </c>
      <c r="C958" t="s">
        <v>458</v>
      </c>
      <c r="D958" t="s">
        <v>393</v>
      </c>
      <c r="E958" t="s">
        <v>192</v>
      </c>
      <c r="F958" t="s">
        <v>10492</v>
      </c>
      <c r="G958">
        <v>0</v>
      </c>
    </row>
    <row r="959" spans="1:7" x14ac:dyDescent="0.3">
      <c r="A959" t="s">
        <v>10449</v>
      </c>
      <c r="B959" t="s">
        <v>10466</v>
      </c>
      <c r="C959" t="s">
        <v>458</v>
      </c>
      <c r="D959" t="s">
        <v>393</v>
      </c>
      <c r="E959" t="s">
        <v>46</v>
      </c>
      <c r="F959" t="s">
        <v>10524</v>
      </c>
      <c r="G959">
        <v>0</v>
      </c>
    </row>
    <row r="960" spans="1:7" x14ac:dyDescent="0.3">
      <c r="A960" t="s">
        <v>10449</v>
      </c>
      <c r="B960" t="s">
        <v>10466</v>
      </c>
      <c r="C960" t="s">
        <v>458</v>
      </c>
      <c r="D960" t="s">
        <v>393</v>
      </c>
      <c r="E960" t="s">
        <v>23</v>
      </c>
      <c r="F960" t="s">
        <v>10524</v>
      </c>
      <c r="G960">
        <v>0</v>
      </c>
    </row>
    <row r="961" spans="1:7" x14ac:dyDescent="0.3">
      <c r="A961" t="s">
        <v>10449</v>
      </c>
      <c r="B961" t="s">
        <v>10466</v>
      </c>
      <c r="C961" t="s">
        <v>458</v>
      </c>
      <c r="D961" t="s">
        <v>393</v>
      </c>
      <c r="E961" t="s">
        <v>54</v>
      </c>
      <c r="F961" t="s">
        <v>10492</v>
      </c>
      <c r="G961">
        <v>0</v>
      </c>
    </row>
    <row r="962" spans="1:7" x14ac:dyDescent="0.3">
      <c r="A962" t="s">
        <v>10449</v>
      </c>
      <c r="B962" t="s">
        <v>10466</v>
      </c>
      <c r="C962" t="s">
        <v>458</v>
      </c>
      <c r="D962" t="s">
        <v>393</v>
      </c>
      <c r="E962" t="s">
        <v>235</v>
      </c>
      <c r="F962" t="s">
        <v>10524</v>
      </c>
      <c r="G962">
        <v>0</v>
      </c>
    </row>
    <row r="963" spans="1:7" x14ac:dyDescent="0.3">
      <c r="A963" t="s">
        <v>10449</v>
      </c>
      <c r="B963" t="s">
        <v>10466</v>
      </c>
      <c r="C963" t="s">
        <v>458</v>
      </c>
      <c r="D963" t="s">
        <v>393</v>
      </c>
      <c r="E963" t="s">
        <v>68</v>
      </c>
      <c r="F963" t="s">
        <v>10492</v>
      </c>
      <c r="G963">
        <v>0</v>
      </c>
    </row>
    <row r="964" spans="1:7" x14ac:dyDescent="0.3">
      <c r="A964" t="s">
        <v>10449</v>
      </c>
      <c r="B964" t="s">
        <v>10466</v>
      </c>
      <c r="C964" t="s">
        <v>458</v>
      </c>
      <c r="D964" t="s">
        <v>393</v>
      </c>
      <c r="E964" t="s">
        <v>215</v>
      </c>
      <c r="F964" t="s">
        <v>10492</v>
      </c>
      <c r="G964">
        <v>0</v>
      </c>
    </row>
    <row r="965" spans="1:7" x14ac:dyDescent="0.3">
      <c r="A965" t="s">
        <v>10449</v>
      </c>
      <c r="B965" t="s">
        <v>10466</v>
      </c>
      <c r="C965" t="s">
        <v>458</v>
      </c>
      <c r="D965" t="s">
        <v>393</v>
      </c>
      <c r="E965" t="s">
        <v>78</v>
      </c>
      <c r="F965" t="s">
        <v>10492</v>
      </c>
      <c r="G965">
        <v>0</v>
      </c>
    </row>
    <row r="966" spans="1:7" x14ac:dyDescent="0.3">
      <c r="A966" t="s">
        <v>10449</v>
      </c>
      <c r="B966" t="s">
        <v>10473</v>
      </c>
      <c r="C966" t="s">
        <v>457</v>
      </c>
      <c r="D966" t="s">
        <v>393</v>
      </c>
      <c r="E966" t="s">
        <v>367</v>
      </c>
      <c r="F966" t="s">
        <v>10473</v>
      </c>
      <c r="G966">
        <v>0</v>
      </c>
    </row>
    <row r="967" spans="1:7" x14ac:dyDescent="0.3">
      <c r="A967" t="s">
        <v>10449</v>
      </c>
      <c r="B967" t="s">
        <v>10473</v>
      </c>
      <c r="C967" t="s">
        <v>458</v>
      </c>
      <c r="D967" t="s">
        <v>393</v>
      </c>
      <c r="E967" t="s">
        <v>85</v>
      </c>
      <c r="F967" t="s">
        <v>10473</v>
      </c>
      <c r="G967">
        <v>0</v>
      </c>
    </row>
    <row r="968" spans="1:7" x14ac:dyDescent="0.3">
      <c r="A968" t="s">
        <v>10449</v>
      </c>
      <c r="B968" t="s">
        <v>10473</v>
      </c>
      <c r="C968" t="s">
        <v>458</v>
      </c>
      <c r="D968" t="s">
        <v>393</v>
      </c>
      <c r="E968" t="s">
        <v>194</v>
      </c>
      <c r="F968" t="s">
        <v>10473</v>
      </c>
      <c r="G968">
        <v>0</v>
      </c>
    </row>
    <row r="969" spans="1:7" x14ac:dyDescent="0.3">
      <c r="A969" t="s">
        <v>10449</v>
      </c>
      <c r="B969" t="s">
        <v>10473</v>
      </c>
      <c r="C969" t="s">
        <v>458</v>
      </c>
      <c r="D969" t="s">
        <v>393</v>
      </c>
      <c r="E969" t="s">
        <v>47</v>
      </c>
      <c r="F969" t="s">
        <v>10473</v>
      </c>
      <c r="G969">
        <v>0</v>
      </c>
    </row>
    <row r="970" spans="1:7" x14ac:dyDescent="0.3">
      <c r="A970" t="s">
        <v>10449</v>
      </c>
      <c r="B970" t="s">
        <v>10473</v>
      </c>
      <c r="C970" t="s">
        <v>458</v>
      </c>
      <c r="D970" t="s">
        <v>393</v>
      </c>
      <c r="E970" t="s">
        <v>27</v>
      </c>
      <c r="F970" t="s">
        <v>10473</v>
      </c>
      <c r="G970">
        <v>0</v>
      </c>
    </row>
    <row r="971" spans="1:7" x14ac:dyDescent="0.3">
      <c r="A971" t="s">
        <v>10449</v>
      </c>
      <c r="B971" t="s">
        <v>10473</v>
      </c>
      <c r="C971" t="s">
        <v>458</v>
      </c>
      <c r="D971" t="s">
        <v>393</v>
      </c>
      <c r="E971" t="s">
        <v>15</v>
      </c>
      <c r="F971" t="s">
        <v>10473</v>
      </c>
      <c r="G971">
        <v>0</v>
      </c>
    </row>
    <row r="972" spans="1:7" x14ac:dyDescent="0.3">
      <c r="A972" t="s">
        <v>10449</v>
      </c>
      <c r="B972" t="s">
        <v>10473</v>
      </c>
      <c r="C972" t="s">
        <v>458</v>
      </c>
      <c r="D972" t="s">
        <v>393</v>
      </c>
      <c r="E972" t="s">
        <v>175</v>
      </c>
      <c r="F972" t="s">
        <v>10473</v>
      </c>
      <c r="G972">
        <v>0</v>
      </c>
    </row>
    <row r="973" spans="1:7" x14ac:dyDescent="0.3">
      <c r="A973" t="s">
        <v>10449</v>
      </c>
      <c r="B973" t="s">
        <v>10473</v>
      </c>
      <c r="C973" t="s">
        <v>458</v>
      </c>
      <c r="D973" t="s">
        <v>393</v>
      </c>
      <c r="E973" t="s">
        <v>359</v>
      </c>
      <c r="F973" t="s">
        <v>10473</v>
      </c>
      <c r="G973">
        <v>0</v>
      </c>
    </row>
    <row r="974" spans="1:7" x14ac:dyDescent="0.3">
      <c r="A974" t="s">
        <v>10449</v>
      </c>
      <c r="B974" t="s">
        <v>10473</v>
      </c>
      <c r="C974" t="s">
        <v>458</v>
      </c>
      <c r="D974" t="s">
        <v>393</v>
      </c>
      <c r="E974" t="s">
        <v>196</v>
      </c>
      <c r="F974" t="s">
        <v>10473</v>
      </c>
      <c r="G974">
        <v>0</v>
      </c>
    </row>
    <row r="975" spans="1:7" x14ac:dyDescent="0.3">
      <c r="A975" t="s">
        <v>10449</v>
      </c>
      <c r="B975" t="s">
        <v>10473</v>
      </c>
      <c r="C975" t="s">
        <v>458</v>
      </c>
      <c r="D975" t="s">
        <v>393</v>
      </c>
      <c r="E975" t="s">
        <v>291</v>
      </c>
      <c r="F975" t="s">
        <v>10473</v>
      </c>
      <c r="G975">
        <v>0</v>
      </c>
    </row>
    <row r="976" spans="1:7" x14ac:dyDescent="0.3">
      <c r="A976" t="s">
        <v>10449</v>
      </c>
      <c r="B976" t="s">
        <v>10473</v>
      </c>
      <c r="C976" t="s">
        <v>458</v>
      </c>
      <c r="D976" t="s">
        <v>393</v>
      </c>
      <c r="E976" t="s">
        <v>183</v>
      </c>
      <c r="F976" t="s">
        <v>10473</v>
      </c>
      <c r="G976">
        <v>0</v>
      </c>
    </row>
    <row r="977" spans="1:7" x14ac:dyDescent="0.3">
      <c r="A977" t="s">
        <v>10449</v>
      </c>
      <c r="B977" t="s">
        <v>10473</v>
      </c>
      <c r="C977" t="s">
        <v>458</v>
      </c>
      <c r="D977" t="s">
        <v>393</v>
      </c>
      <c r="E977" t="s">
        <v>36</v>
      </c>
      <c r="F977" t="s">
        <v>10473</v>
      </c>
      <c r="G977">
        <v>0</v>
      </c>
    </row>
    <row r="978" spans="1:7" x14ac:dyDescent="0.3">
      <c r="A978" t="s">
        <v>10449</v>
      </c>
      <c r="B978" t="s">
        <v>10473</v>
      </c>
      <c r="C978" t="s">
        <v>458</v>
      </c>
      <c r="D978" t="s">
        <v>393</v>
      </c>
      <c r="E978" t="s">
        <v>249</v>
      </c>
      <c r="F978" t="s">
        <v>10473</v>
      </c>
      <c r="G978">
        <v>0</v>
      </c>
    </row>
    <row r="979" spans="1:7" x14ac:dyDescent="0.3">
      <c r="A979" t="s">
        <v>10449</v>
      </c>
      <c r="B979" t="s">
        <v>10473</v>
      </c>
      <c r="C979" t="s">
        <v>458</v>
      </c>
      <c r="D979" t="s">
        <v>393</v>
      </c>
      <c r="E979" t="s">
        <v>42</v>
      </c>
      <c r="F979" t="s">
        <v>10473</v>
      </c>
      <c r="G979">
        <v>0</v>
      </c>
    </row>
    <row r="980" spans="1:7" x14ac:dyDescent="0.3">
      <c r="A980" t="s">
        <v>10449</v>
      </c>
      <c r="B980" t="s">
        <v>10473</v>
      </c>
      <c r="C980" t="s">
        <v>458</v>
      </c>
      <c r="D980" t="s">
        <v>393</v>
      </c>
      <c r="E980" t="s">
        <v>80</v>
      </c>
      <c r="F980" t="s">
        <v>10473</v>
      </c>
      <c r="G980">
        <v>0</v>
      </c>
    </row>
    <row r="981" spans="1:7" x14ac:dyDescent="0.3">
      <c r="A981" t="s">
        <v>10449</v>
      </c>
      <c r="B981" t="s">
        <v>10473</v>
      </c>
      <c r="C981" t="s">
        <v>458</v>
      </c>
      <c r="D981" t="s">
        <v>393</v>
      </c>
      <c r="E981" t="s">
        <v>336</v>
      </c>
      <c r="F981" t="s">
        <v>10473</v>
      </c>
      <c r="G981">
        <v>0</v>
      </c>
    </row>
    <row r="982" spans="1:7" x14ac:dyDescent="0.3">
      <c r="A982" t="s">
        <v>10449</v>
      </c>
      <c r="B982" t="s">
        <v>10473</v>
      </c>
      <c r="C982" t="s">
        <v>458</v>
      </c>
      <c r="D982" t="s">
        <v>393</v>
      </c>
      <c r="E982" t="s">
        <v>29</v>
      </c>
      <c r="F982" t="s">
        <v>10473</v>
      </c>
      <c r="G982">
        <v>0</v>
      </c>
    </row>
    <row r="983" spans="1:7" x14ac:dyDescent="0.3">
      <c r="A983" t="s">
        <v>10449</v>
      </c>
      <c r="B983" t="s">
        <v>10473</v>
      </c>
      <c r="C983" t="s">
        <v>458</v>
      </c>
      <c r="D983" t="s">
        <v>393</v>
      </c>
      <c r="E983" t="s">
        <v>56</v>
      </c>
      <c r="F983" t="s">
        <v>10473</v>
      </c>
      <c r="G983">
        <v>0</v>
      </c>
    </row>
    <row r="984" spans="1:7" x14ac:dyDescent="0.3">
      <c r="A984" t="s">
        <v>10449</v>
      </c>
      <c r="B984" t="s">
        <v>10473</v>
      </c>
      <c r="C984" t="s">
        <v>458</v>
      </c>
      <c r="D984" t="s">
        <v>393</v>
      </c>
      <c r="E984" t="s">
        <v>176</v>
      </c>
      <c r="F984" t="s">
        <v>10473</v>
      </c>
      <c r="G984">
        <v>0</v>
      </c>
    </row>
    <row r="985" spans="1:7" x14ac:dyDescent="0.3">
      <c r="A985" t="s">
        <v>10449</v>
      </c>
      <c r="B985" t="s">
        <v>10473</v>
      </c>
      <c r="C985" t="s">
        <v>458</v>
      </c>
      <c r="D985" t="s">
        <v>393</v>
      </c>
      <c r="E985" t="s">
        <v>86</v>
      </c>
      <c r="F985" t="s">
        <v>10473</v>
      </c>
      <c r="G985">
        <v>0</v>
      </c>
    </row>
    <row r="986" spans="1:7" x14ac:dyDescent="0.3">
      <c r="A986" t="s">
        <v>10449</v>
      </c>
      <c r="B986" t="s">
        <v>10473</v>
      </c>
      <c r="C986" t="s">
        <v>458</v>
      </c>
      <c r="D986" t="s">
        <v>393</v>
      </c>
      <c r="E986" t="s">
        <v>63</v>
      </c>
      <c r="F986" t="s">
        <v>10473</v>
      </c>
      <c r="G986">
        <v>0</v>
      </c>
    </row>
    <row r="987" spans="1:7" x14ac:dyDescent="0.3">
      <c r="A987" t="s">
        <v>10449</v>
      </c>
      <c r="B987" t="s">
        <v>10473</v>
      </c>
      <c r="C987" t="s">
        <v>458</v>
      </c>
      <c r="D987" t="s">
        <v>393</v>
      </c>
      <c r="E987" t="s">
        <v>257</v>
      </c>
      <c r="F987" t="s">
        <v>10473</v>
      </c>
      <c r="G987">
        <v>0</v>
      </c>
    </row>
    <row r="988" spans="1:7" x14ac:dyDescent="0.3">
      <c r="A988" t="s">
        <v>10449</v>
      </c>
      <c r="B988" t="s">
        <v>10473</v>
      </c>
      <c r="C988" t="s">
        <v>458</v>
      </c>
      <c r="D988" t="s">
        <v>393</v>
      </c>
      <c r="E988" t="s">
        <v>91</v>
      </c>
      <c r="F988" t="s">
        <v>10473</v>
      </c>
      <c r="G988">
        <v>0</v>
      </c>
    </row>
    <row r="989" spans="1:7" x14ac:dyDescent="0.3">
      <c r="A989" t="s">
        <v>10449</v>
      </c>
      <c r="B989" t="s">
        <v>10473</v>
      </c>
      <c r="C989" t="s">
        <v>458</v>
      </c>
      <c r="D989" t="s">
        <v>393</v>
      </c>
      <c r="E989" t="s">
        <v>142</v>
      </c>
      <c r="F989" t="s">
        <v>10473</v>
      </c>
      <c r="G989">
        <v>0</v>
      </c>
    </row>
    <row r="990" spans="1:7" x14ac:dyDescent="0.3">
      <c r="A990" t="s">
        <v>10449</v>
      </c>
      <c r="B990" t="s">
        <v>10473</v>
      </c>
      <c r="C990" t="s">
        <v>458</v>
      </c>
      <c r="D990" t="s">
        <v>393</v>
      </c>
      <c r="E990" t="s">
        <v>299</v>
      </c>
      <c r="F990" t="s">
        <v>10473</v>
      </c>
      <c r="G990">
        <v>0</v>
      </c>
    </row>
    <row r="991" spans="1:7" x14ac:dyDescent="0.3">
      <c r="A991" t="s">
        <v>10449</v>
      </c>
      <c r="B991" t="s">
        <v>10473</v>
      </c>
      <c r="C991" t="s">
        <v>458</v>
      </c>
      <c r="D991" t="s">
        <v>393</v>
      </c>
      <c r="E991" t="s">
        <v>274</v>
      </c>
      <c r="F991" t="s">
        <v>10473</v>
      </c>
      <c r="G991">
        <v>0</v>
      </c>
    </row>
    <row r="992" spans="1:7" x14ac:dyDescent="0.3">
      <c r="A992" t="s">
        <v>10449</v>
      </c>
      <c r="B992" t="s">
        <v>10473</v>
      </c>
      <c r="C992" t="s">
        <v>458</v>
      </c>
      <c r="D992" t="s">
        <v>393</v>
      </c>
      <c r="E992" t="s">
        <v>285</v>
      </c>
      <c r="F992" t="s">
        <v>10473</v>
      </c>
      <c r="G992">
        <v>0</v>
      </c>
    </row>
    <row r="993" spans="1:7" x14ac:dyDescent="0.3">
      <c r="A993" t="s">
        <v>10449</v>
      </c>
      <c r="B993" t="s">
        <v>10473</v>
      </c>
      <c r="C993" t="s">
        <v>458</v>
      </c>
      <c r="D993" t="s">
        <v>393</v>
      </c>
      <c r="E993" t="s">
        <v>195</v>
      </c>
      <c r="F993" t="s">
        <v>10473</v>
      </c>
      <c r="G993">
        <v>0</v>
      </c>
    </row>
    <row r="994" spans="1:7" x14ac:dyDescent="0.3">
      <c r="A994" t="s">
        <v>10449</v>
      </c>
      <c r="B994" t="s">
        <v>10473</v>
      </c>
      <c r="C994" t="s">
        <v>458</v>
      </c>
      <c r="D994" t="s">
        <v>393</v>
      </c>
      <c r="E994" t="s">
        <v>125</v>
      </c>
      <c r="F994" t="s">
        <v>10473</v>
      </c>
      <c r="G994">
        <v>0</v>
      </c>
    </row>
    <row r="995" spans="1:7" x14ac:dyDescent="0.3">
      <c r="A995" t="s">
        <v>10449</v>
      </c>
      <c r="B995" t="s">
        <v>10473</v>
      </c>
      <c r="C995" t="s">
        <v>458</v>
      </c>
      <c r="D995" t="s">
        <v>393</v>
      </c>
      <c r="E995" t="s">
        <v>236</v>
      </c>
      <c r="F995" t="s">
        <v>10473</v>
      </c>
      <c r="G995">
        <v>0</v>
      </c>
    </row>
    <row r="996" spans="1:7" x14ac:dyDescent="0.3">
      <c r="A996" t="s">
        <v>10449</v>
      </c>
      <c r="B996" t="s">
        <v>10473</v>
      </c>
      <c r="C996" t="s">
        <v>458</v>
      </c>
      <c r="D996" t="s">
        <v>393</v>
      </c>
      <c r="E996" t="s">
        <v>259</v>
      </c>
      <c r="F996" t="s">
        <v>10473</v>
      </c>
      <c r="G996">
        <v>0</v>
      </c>
    </row>
    <row r="997" spans="1:7" x14ac:dyDescent="0.3">
      <c r="A997" t="s">
        <v>10449</v>
      </c>
      <c r="B997" t="s">
        <v>10473</v>
      </c>
      <c r="C997" t="s">
        <v>458</v>
      </c>
      <c r="D997" t="s">
        <v>393</v>
      </c>
      <c r="E997" t="s">
        <v>250</v>
      </c>
      <c r="F997" t="s">
        <v>10473</v>
      </c>
      <c r="G997">
        <v>0</v>
      </c>
    </row>
    <row r="998" spans="1:7" x14ac:dyDescent="0.3">
      <c r="A998" t="s">
        <v>10449</v>
      </c>
      <c r="B998" t="s">
        <v>10473</v>
      </c>
      <c r="C998" t="s">
        <v>458</v>
      </c>
      <c r="D998" t="s">
        <v>393</v>
      </c>
      <c r="E998" t="s">
        <v>283</v>
      </c>
      <c r="F998" t="s">
        <v>10473</v>
      </c>
      <c r="G998">
        <v>0</v>
      </c>
    </row>
    <row r="999" spans="1:7" x14ac:dyDescent="0.3">
      <c r="A999" t="s">
        <v>10449</v>
      </c>
      <c r="B999" t="s">
        <v>10473</v>
      </c>
      <c r="C999" t="s">
        <v>458</v>
      </c>
      <c r="D999" t="s">
        <v>393</v>
      </c>
      <c r="E999" t="s">
        <v>278</v>
      </c>
      <c r="F999" t="s">
        <v>10473</v>
      </c>
      <c r="G999">
        <v>0</v>
      </c>
    </row>
    <row r="1000" spans="1:7" x14ac:dyDescent="0.3">
      <c r="A1000" t="s">
        <v>10449</v>
      </c>
      <c r="B1000" t="s">
        <v>10473</v>
      </c>
      <c r="C1000" t="s">
        <v>458</v>
      </c>
      <c r="D1000" t="s">
        <v>393</v>
      </c>
      <c r="E1000" t="s">
        <v>199</v>
      </c>
      <c r="F1000" t="s">
        <v>10473</v>
      </c>
      <c r="G1000">
        <v>0</v>
      </c>
    </row>
    <row r="1001" spans="1:7" x14ac:dyDescent="0.3">
      <c r="A1001" t="s">
        <v>10449</v>
      </c>
      <c r="B1001" t="s">
        <v>10473</v>
      </c>
      <c r="C1001" t="s">
        <v>458</v>
      </c>
      <c r="D1001" t="s">
        <v>393</v>
      </c>
      <c r="E1001" t="s">
        <v>155</v>
      </c>
      <c r="F1001" t="s">
        <v>10473</v>
      </c>
      <c r="G1001">
        <v>0</v>
      </c>
    </row>
    <row r="1002" spans="1:7" x14ac:dyDescent="0.3">
      <c r="A1002" t="s">
        <v>10449</v>
      </c>
      <c r="B1002" t="s">
        <v>10473</v>
      </c>
      <c r="C1002" t="s">
        <v>458</v>
      </c>
      <c r="D1002" t="s">
        <v>393</v>
      </c>
      <c r="E1002" t="s">
        <v>331</v>
      </c>
      <c r="F1002" t="s">
        <v>10473</v>
      </c>
      <c r="G1002">
        <v>0</v>
      </c>
    </row>
    <row r="1003" spans="1:7" x14ac:dyDescent="0.3">
      <c r="A1003" t="s">
        <v>10449</v>
      </c>
      <c r="B1003" t="s">
        <v>10473</v>
      </c>
      <c r="C1003" t="s">
        <v>458</v>
      </c>
      <c r="D1003" t="s">
        <v>393</v>
      </c>
      <c r="E1003" t="s">
        <v>103</v>
      </c>
      <c r="F1003" t="s">
        <v>10473</v>
      </c>
      <c r="G1003">
        <v>0</v>
      </c>
    </row>
    <row r="1004" spans="1:7" x14ac:dyDescent="0.3">
      <c r="A1004" t="s">
        <v>10449</v>
      </c>
      <c r="B1004" t="s">
        <v>10473</v>
      </c>
      <c r="C1004" t="s">
        <v>458</v>
      </c>
      <c r="D1004" t="s">
        <v>393</v>
      </c>
      <c r="E1004" t="s">
        <v>59</v>
      </c>
      <c r="F1004" t="s">
        <v>10473</v>
      </c>
      <c r="G1004">
        <v>0</v>
      </c>
    </row>
    <row r="1005" spans="1:7" x14ac:dyDescent="0.3">
      <c r="A1005" t="s">
        <v>10449</v>
      </c>
      <c r="B1005" t="s">
        <v>10473</v>
      </c>
      <c r="C1005" t="s">
        <v>458</v>
      </c>
      <c r="D1005" t="s">
        <v>393</v>
      </c>
      <c r="E1005" t="s">
        <v>162</v>
      </c>
      <c r="F1005" t="s">
        <v>10473</v>
      </c>
      <c r="G1005">
        <v>0</v>
      </c>
    </row>
    <row r="1006" spans="1:7" x14ac:dyDescent="0.3">
      <c r="A1006" t="s">
        <v>10449</v>
      </c>
      <c r="B1006" t="s">
        <v>10473</v>
      </c>
      <c r="C1006" t="s">
        <v>458</v>
      </c>
      <c r="D1006" t="s">
        <v>393</v>
      </c>
      <c r="E1006" t="s">
        <v>300</v>
      </c>
      <c r="F1006" t="s">
        <v>10473</v>
      </c>
      <c r="G1006">
        <v>0</v>
      </c>
    </row>
    <row r="1007" spans="1:7" x14ac:dyDescent="0.3">
      <c r="A1007" t="s">
        <v>10449</v>
      </c>
      <c r="B1007" t="s">
        <v>10473</v>
      </c>
      <c r="C1007" t="s">
        <v>458</v>
      </c>
      <c r="D1007" t="s">
        <v>393</v>
      </c>
      <c r="E1007" t="s">
        <v>64</v>
      </c>
      <c r="F1007" t="s">
        <v>10473</v>
      </c>
      <c r="G1007">
        <v>0</v>
      </c>
    </row>
    <row r="1008" spans="1:7" x14ac:dyDescent="0.3">
      <c r="A1008" t="s">
        <v>10449</v>
      </c>
      <c r="B1008" t="s">
        <v>10473</v>
      </c>
      <c r="C1008" t="s">
        <v>458</v>
      </c>
      <c r="D1008" t="s">
        <v>393</v>
      </c>
      <c r="E1008" t="s">
        <v>134</v>
      </c>
      <c r="F1008" t="s">
        <v>10473</v>
      </c>
      <c r="G1008">
        <v>0</v>
      </c>
    </row>
    <row r="1009" spans="1:7" x14ac:dyDescent="0.3">
      <c r="A1009" t="s">
        <v>10449</v>
      </c>
      <c r="B1009" t="s">
        <v>10473</v>
      </c>
      <c r="C1009" t="s">
        <v>458</v>
      </c>
      <c r="D1009" t="s">
        <v>393</v>
      </c>
      <c r="E1009" t="s">
        <v>177</v>
      </c>
      <c r="F1009" t="s">
        <v>10473</v>
      </c>
      <c r="G1009">
        <v>0</v>
      </c>
    </row>
    <row r="1010" spans="1:7" x14ac:dyDescent="0.3">
      <c r="A1010" t="s">
        <v>10449</v>
      </c>
      <c r="B1010" t="s">
        <v>10473</v>
      </c>
      <c r="C1010" t="s">
        <v>458</v>
      </c>
      <c r="D1010" t="s">
        <v>393</v>
      </c>
      <c r="E1010" t="s">
        <v>41</v>
      </c>
      <c r="F1010" t="s">
        <v>10473</v>
      </c>
      <c r="G1010">
        <v>0</v>
      </c>
    </row>
    <row r="1011" spans="1:7" x14ac:dyDescent="0.3">
      <c r="A1011" t="s">
        <v>10449</v>
      </c>
      <c r="B1011" t="s">
        <v>10473</v>
      </c>
      <c r="C1011" t="s">
        <v>458</v>
      </c>
      <c r="D1011" t="s">
        <v>393</v>
      </c>
      <c r="E1011" t="s">
        <v>349</v>
      </c>
      <c r="F1011" t="s">
        <v>10473</v>
      </c>
      <c r="G1011">
        <v>0</v>
      </c>
    </row>
    <row r="1012" spans="1:7" x14ac:dyDescent="0.3">
      <c r="A1012" t="s">
        <v>10449</v>
      </c>
      <c r="B1012" t="s">
        <v>10473</v>
      </c>
      <c r="C1012" t="s">
        <v>458</v>
      </c>
      <c r="D1012" t="s">
        <v>393</v>
      </c>
      <c r="E1012" t="s">
        <v>239</v>
      </c>
      <c r="F1012" t="s">
        <v>10473</v>
      </c>
      <c r="G1012">
        <v>0</v>
      </c>
    </row>
    <row r="1013" spans="1:7" x14ac:dyDescent="0.3">
      <c r="A1013" t="s">
        <v>10449</v>
      </c>
      <c r="B1013" t="s">
        <v>10473</v>
      </c>
      <c r="C1013" t="s">
        <v>458</v>
      </c>
      <c r="D1013" t="s">
        <v>393</v>
      </c>
      <c r="E1013" t="s">
        <v>260</v>
      </c>
      <c r="F1013" t="s">
        <v>10473</v>
      </c>
      <c r="G1013">
        <v>0</v>
      </c>
    </row>
    <row r="1014" spans="1:7" x14ac:dyDescent="0.3">
      <c r="A1014" t="s">
        <v>10449</v>
      </c>
      <c r="B1014" t="s">
        <v>10473</v>
      </c>
      <c r="C1014" t="s">
        <v>458</v>
      </c>
      <c r="D1014" t="s">
        <v>393</v>
      </c>
      <c r="E1014" t="s">
        <v>178</v>
      </c>
      <c r="F1014" t="s">
        <v>10473</v>
      </c>
      <c r="G1014">
        <v>0</v>
      </c>
    </row>
    <row r="1015" spans="1:7" x14ac:dyDescent="0.3">
      <c r="A1015" t="s">
        <v>10449</v>
      </c>
      <c r="B1015" t="s">
        <v>10473</v>
      </c>
      <c r="C1015" t="s">
        <v>458</v>
      </c>
      <c r="D1015" t="s">
        <v>393</v>
      </c>
      <c r="E1015" t="s">
        <v>135</v>
      </c>
      <c r="F1015" t="s">
        <v>10473</v>
      </c>
      <c r="G1015">
        <v>0</v>
      </c>
    </row>
    <row r="1016" spans="1:7" x14ac:dyDescent="0.3">
      <c r="A1016" t="s">
        <v>10449</v>
      </c>
      <c r="B1016" t="s">
        <v>10473</v>
      </c>
      <c r="C1016" t="s">
        <v>458</v>
      </c>
      <c r="D1016" t="s">
        <v>393</v>
      </c>
      <c r="E1016" t="s">
        <v>145</v>
      </c>
      <c r="F1016" t="s">
        <v>10473</v>
      </c>
      <c r="G1016">
        <v>0</v>
      </c>
    </row>
    <row r="1017" spans="1:7" x14ac:dyDescent="0.3">
      <c r="A1017" t="s">
        <v>10449</v>
      </c>
      <c r="B1017" t="s">
        <v>10473</v>
      </c>
      <c r="C1017" t="s">
        <v>458</v>
      </c>
      <c r="D1017" t="s">
        <v>393</v>
      </c>
      <c r="E1017" t="s">
        <v>261</v>
      </c>
      <c r="F1017" t="s">
        <v>10473</v>
      </c>
      <c r="G1017">
        <v>0</v>
      </c>
    </row>
    <row r="1018" spans="1:7" x14ac:dyDescent="0.3">
      <c r="A1018" t="s">
        <v>10449</v>
      </c>
      <c r="B1018" t="s">
        <v>10473</v>
      </c>
      <c r="C1018" t="s">
        <v>458</v>
      </c>
      <c r="D1018" t="s">
        <v>393</v>
      </c>
      <c r="E1018" t="s">
        <v>201</v>
      </c>
      <c r="F1018" t="s">
        <v>10473</v>
      </c>
      <c r="G1018">
        <v>0</v>
      </c>
    </row>
    <row r="1019" spans="1:7" x14ac:dyDescent="0.3">
      <c r="A1019" t="s">
        <v>10449</v>
      </c>
      <c r="B1019" t="s">
        <v>10473</v>
      </c>
      <c r="C1019" t="s">
        <v>458</v>
      </c>
      <c r="D1019" t="s">
        <v>393</v>
      </c>
      <c r="E1019" t="s">
        <v>344</v>
      </c>
      <c r="F1019" t="s">
        <v>10473</v>
      </c>
      <c r="G1019">
        <v>0</v>
      </c>
    </row>
    <row r="1020" spans="1:7" x14ac:dyDescent="0.3">
      <c r="A1020" t="s">
        <v>10449</v>
      </c>
      <c r="B1020" t="s">
        <v>10473</v>
      </c>
      <c r="C1020" t="s">
        <v>458</v>
      </c>
      <c r="D1020" t="s">
        <v>393</v>
      </c>
      <c r="E1020" t="s">
        <v>87</v>
      </c>
      <c r="F1020" t="s">
        <v>10473</v>
      </c>
      <c r="G1020">
        <v>0</v>
      </c>
    </row>
    <row r="1021" spans="1:7" x14ac:dyDescent="0.3">
      <c r="A1021" t="s">
        <v>10449</v>
      </c>
      <c r="B1021" t="s">
        <v>10473</v>
      </c>
      <c r="C1021" t="s">
        <v>458</v>
      </c>
      <c r="D1021" t="s">
        <v>393</v>
      </c>
      <c r="E1021" t="s">
        <v>88</v>
      </c>
      <c r="F1021" t="s">
        <v>10473</v>
      </c>
      <c r="G1021">
        <v>0</v>
      </c>
    </row>
    <row r="1022" spans="1:7" x14ac:dyDescent="0.3">
      <c r="A1022" t="s">
        <v>10449</v>
      </c>
      <c r="B1022" t="s">
        <v>10473</v>
      </c>
      <c r="C1022" t="s">
        <v>458</v>
      </c>
      <c r="D1022" t="s">
        <v>393</v>
      </c>
      <c r="E1022" t="s">
        <v>136</v>
      </c>
      <c r="F1022" t="s">
        <v>10473</v>
      </c>
      <c r="G1022">
        <v>0</v>
      </c>
    </row>
    <row r="1023" spans="1:7" x14ac:dyDescent="0.3">
      <c r="A1023" t="s">
        <v>10449</v>
      </c>
      <c r="B1023" t="s">
        <v>10473</v>
      </c>
      <c r="C1023" t="s">
        <v>458</v>
      </c>
      <c r="D1023" t="s">
        <v>393</v>
      </c>
      <c r="E1023" t="s">
        <v>48</v>
      </c>
      <c r="F1023" t="s">
        <v>10473</v>
      </c>
      <c r="G1023">
        <v>0</v>
      </c>
    </row>
    <row r="1024" spans="1:7" x14ac:dyDescent="0.3">
      <c r="A1024" t="s">
        <v>10449</v>
      </c>
      <c r="B1024" t="s">
        <v>10473</v>
      </c>
      <c r="C1024" t="s">
        <v>458</v>
      </c>
      <c r="D1024" t="s">
        <v>393</v>
      </c>
      <c r="E1024" t="s">
        <v>251</v>
      </c>
      <c r="F1024" t="s">
        <v>10473</v>
      </c>
      <c r="G1024">
        <v>0</v>
      </c>
    </row>
    <row r="1025" spans="1:7" x14ac:dyDescent="0.3">
      <c r="A1025" t="s">
        <v>10449</v>
      </c>
      <c r="B1025" t="s">
        <v>10473</v>
      </c>
      <c r="C1025" t="s">
        <v>458</v>
      </c>
      <c r="D1025" t="s">
        <v>393</v>
      </c>
      <c r="E1025" t="s">
        <v>252</v>
      </c>
      <c r="F1025" t="s">
        <v>10473</v>
      </c>
      <c r="G1025">
        <v>0</v>
      </c>
    </row>
    <row r="1026" spans="1:7" x14ac:dyDescent="0.3">
      <c r="A1026" t="s">
        <v>10449</v>
      </c>
      <c r="B1026" t="s">
        <v>10473</v>
      </c>
      <c r="C1026" t="s">
        <v>458</v>
      </c>
      <c r="D1026" t="s">
        <v>393</v>
      </c>
      <c r="E1026" t="s">
        <v>356</v>
      </c>
      <c r="F1026" t="s">
        <v>10473</v>
      </c>
      <c r="G1026">
        <v>0</v>
      </c>
    </row>
    <row r="1027" spans="1:7" x14ac:dyDescent="0.3">
      <c r="A1027" t="s">
        <v>10449</v>
      </c>
      <c r="B1027" t="s">
        <v>10473</v>
      </c>
      <c r="C1027" t="s">
        <v>458</v>
      </c>
      <c r="D1027" t="s">
        <v>393</v>
      </c>
      <c r="E1027" t="s">
        <v>362</v>
      </c>
      <c r="F1027" t="s">
        <v>10473</v>
      </c>
      <c r="G1027">
        <v>0</v>
      </c>
    </row>
    <row r="1028" spans="1:7" x14ac:dyDescent="0.3">
      <c r="A1028" t="s">
        <v>10449</v>
      </c>
      <c r="B1028" t="s">
        <v>10473</v>
      </c>
      <c r="C1028" t="s">
        <v>458</v>
      </c>
      <c r="D1028" t="s">
        <v>393</v>
      </c>
      <c r="E1028" t="s">
        <v>105</v>
      </c>
      <c r="F1028" t="s">
        <v>10473</v>
      </c>
      <c r="G1028">
        <v>0</v>
      </c>
    </row>
    <row r="1029" spans="1:7" x14ac:dyDescent="0.3">
      <c r="A1029" t="s">
        <v>10449</v>
      </c>
      <c r="B1029" t="s">
        <v>10473</v>
      </c>
      <c r="C1029" t="s">
        <v>458</v>
      </c>
      <c r="D1029" t="s">
        <v>393</v>
      </c>
      <c r="E1029" t="s">
        <v>282</v>
      </c>
      <c r="F1029" t="s">
        <v>10473</v>
      </c>
      <c r="G1029">
        <v>0</v>
      </c>
    </row>
    <row r="1030" spans="1:7" x14ac:dyDescent="0.3">
      <c r="A1030" t="s">
        <v>10449</v>
      </c>
      <c r="B1030" t="s">
        <v>10473</v>
      </c>
      <c r="C1030" t="s">
        <v>458</v>
      </c>
      <c r="D1030" t="s">
        <v>393</v>
      </c>
      <c r="E1030" t="s">
        <v>81</v>
      </c>
      <c r="F1030" t="s">
        <v>10473</v>
      </c>
      <c r="G1030">
        <v>0</v>
      </c>
    </row>
    <row r="1031" spans="1:7" x14ac:dyDescent="0.3">
      <c r="A1031" t="s">
        <v>10449</v>
      </c>
      <c r="B1031" t="s">
        <v>10473</v>
      </c>
      <c r="C1031" t="s">
        <v>458</v>
      </c>
      <c r="D1031" t="s">
        <v>393</v>
      </c>
      <c r="E1031" t="s">
        <v>276</v>
      </c>
      <c r="F1031" t="s">
        <v>10473</v>
      </c>
      <c r="G1031">
        <v>0</v>
      </c>
    </row>
    <row r="1032" spans="1:7" x14ac:dyDescent="0.3">
      <c r="A1032" t="s">
        <v>10449</v>
      </c>
      <c r="B1032" t="s">
        <v>10473</v>
      </c>
      <c r="C1032" t="s">
        <v>458</v>
      </c>
      <c r="D1032" t="s">
        <v>393</v>
      </c>
      <c r="E1032" t="s">
        <v>173</v>
      </c>
      <c r="F1032" t="s">
        <v>10473</v>
      </c>
      <c r="G1032">
        <v>0</v>
      </c>
    </row>
    <row r="1033" spans="1:7" x14ac:dyDescent="0.3">
      <c r="A1033" t="s">
        <v>10449</v>
      </c>
      <c r="B1033" t="s">
        <v>10473</v>
      </c>
      <c r="C1033" t="s">
        <v>458</v>
      </c>
      <c r="D1033" t="s">
        <v>393</v>
      </c>
      <c r="E1033" t="s">
        <v>166</v>
      </c>
      <c r="F1033" t="s">
        <v>10473</v>
      </c>
      <c r="G1033">
        <v>0</v>
      </c>
    </row>
    <row r="1034" spans="1:7" x14ac:dyDescent="0.3">
      <c r="A1034" t="s">
        <v>10449</v>
      </c>
      <c r="B1034" t="s">
        <v>10473</v>
      </c>
      <c r="C1034" t="s">
        <v>458</v>
      </c>
      <c r="D1034" t="s">
        <v>393</v>
      </c>
      <c r="E1034" t="s">
        <v>49</v>
      </c>
      <c r="F1034" t="s">
        <v>10473</v>
      </c>
      <c r="G1034">
        <v>0</v>
      </c>
    </row>
    <row r="1035" spans="1:7" x14ac:dyDescent="0.3">
      <c r="A1035" t="s">
        <v>10449</v>
      </c>
      <c r="B1035" t="s">
        <v>10473</v>
      </c>
      <c r="C1035" t="s">
        <v>458</v>
      </c>
      <c r="D1035" t="s">
        <v>393</v>
      </c>
      <c r="E1035" t="s">
        <v>55</v>
      </c>
      <c r="F1035" t="s">
        <v>10473</v>
      </c>
      <c r="G1035">
        <v>0</v>
      </c>
    </row>
    <row r="1036" spans="1:7" x14ac:dyDescent="0.3">
      <c r="A1036" t="s">
        <v>10449</v>
      </c>
      <c r="B1036" t="s">
        <v>10473</v>
      </c>
      <c r="C1036" t="s">
        <v>458</v>
      </c>
      <c r="D1036" t="s">
        <v>393</v>
      </c>
      <c r="E1036" t="s">
        <v>304</v>
      </c>
      <c r="F1036" t="s">
        <v>10473</v>
      </c>
      <c r="G1036">
        <v>0</v>
      </c>
    </row>
    <row r="1037" spans="1:7" x14ac:dyDescent="0.3">
      <c r="A1037" t="s">
        <v>10449</v>
      </c>
      <c r="B1037" t="s">
        <v>10473</v>
      </c>
      <c r="C1037" t="s">
        <v>458</v>
      </c>
      <c r="D1037" t="s">
        <v>393</v>
      </c>
      <c r="E1037" t="s">
        <v>69</v>
      </c>
      <c r="F1037" t="s">
        <v>10473</v>
      </c>
      <c r="G1037">
        <v>0</v>
      </c>
    </row>
    <row r="1038" spans="1:7" x14ac:dyDescent="0.3">
      <c r="A1038" t="s">
        <v>10449</v>
      </c>
      <c r="B1038" t="s">
        <v>10473</v>
      </c>
      <c r="C1038" t="s">
        <v>458</v>
      </c>
      <c r="D1038" t="s">
        <v>393</v>
      </c>
      <c r="E1038" t="s">
        <v>65</v>
      </c>
      <c r="F1038" t="s">
        <v>10473</v>
      </c>
      <c r="G1038">
        <v>0</v>
      </c>
    </row>
    <row r="1039" spans="1:7" x14ac:dyDescent="0.3">
      <c r="A1039" t="s">
        <v>10449</v>
      </c>
      <c r="B1039" t="s">
        <v>10473</v>
      </c>
      <c r="C1039" t="s">
        <v>458</v>
      </c>
      <c r="D1039" t="s">
        <v>393</v>
      </c>
      <c r="E1039" t="s">
        <v>305</v>
      </c>
      <c r="F1039" t="s">
        <v>10473</v>
      </c>
      <c r="G1039">
        <v>0</v>
      </c>
    </row>
    <row r="1040" spans="1:7" x14ac:dyDescent="0.3">
      <c r="A1040" t="s">
        <v>10449</v>
      </c>
      <c r="B1040" t="s">
        <v>10473</v>
      </c>
      <c r="C1040" t="s">
        <v>458</v>
      </c>
      <c r="D1040" t="s">
        <v>393</v>
      </c>
      <c r="E1040" t="s">
        <v>118</v>
      </c>
      <c r="F1040" t="s">
        <v>10473</v>
      </c>
      <c r="G1040">
        <v>0</v>
      </c>
    </row>
    <row r="1041" spans="1:7" x14ac:dyDescent="0.3">
      <c r="A1041" t="s">
        <v>10449</v>
      </c>
      <c r="B1041" t="s">
        <v>10473</v>
      </c>
      <c r="C1041" t="s">
        <v>458</v>
      </c>
      <c r="D1041" t="s">
        <v>393</v>
      </c>
      <c r="E1041" t="s">
        <v>306</v>
      </c>
      <c r="F1041" t="s">
        <v>10473</v>
      </c>
      <c r="G1041">
        <v>0</v>
      </c>
    </row>
    <row r="1042" spans="1:7" x14ac:dyDescent="0.3">
      <c r="A1042" t="s">
        <v>10449</v>
      </c>
      <c r="B1042" t="s">
        <v>10473</v>
      </c>
      <c r="C1042" t="s">
        <v>458</v>
      </c>
      <c r="D1042" t="s">
        <v>393</v>
      </c>
      <c r="E1042" t="s">
        <v>307</v>
      </c>
      <c r="F1042" t="s">
        <v>10473</v>
      </c>
      <c r="G1042">
        <v>0</v>
      </c>
    </row>
    <row r="1043" spans="1:7" x14ac:dyDescent="0.3">
      <c r="A1043" t="s">
        <v>10449</v>
      </c>
      <c r="B1043" t="s">
        <v>10473</v>
      </c>
      <c r="C1043" t="s">
        <v>458</v>
      </c>
      <c r="D1043" t="s">
        <v>393</v>
      </c>
      <c r="E1043" t="s">
        <v>52</v>
      </c>
      <c r="F1043" t="s">
        <v>10473</v>
      </c>
      <c r="G1043">
        <v>0</v>
      </c>
    </row>
    <row r="1044" spans="1:7" x14ac:dyDescent="0.3">
      <c r="A1044" t="s">
        <v>10449</v>
      </c>
      <c r="B1044" t="s">
        <v>10473</v>
      </c>
      <c r="C1044" t="s">
        <v>458</v>
      </c>
      <c r="D1044" t="s">
        <v>393</v>
      </c>
      <c r="E1044" t="s">
        <v>279</v>
      </c>
      <c r="F1044" t="s">
        <v>10473</v>
      </c>
      <c r="G1044">
        <v>0</v>
      </c>
    </row>
    <row r="1045" spans="1:7" x14ac:dyDescent="0.3">
      <c r="A1045" t="s">
        <v>10449</v>
      </c>
      <c r="B1045" t="s">
        <v>10473</v>
      </c>
      <c r="C1045" t="s">
        <v>458</v>
      </c>
      <c r="D1045" t="s">
        <v>393</v>
      </c>
      <c r="E1045" t="s">
        <v>288</v>
      </c>
      <c r="F1045" t="s">
        <v>10473</v>
      </c>
      <c r="G1045">
        <v>0</v>
      </c>
    </row>
    <row r="1046" spans="1:7" x14ac:dyDescent="0.3">
      <c r="A1046" t="s">
        <v>10449</v>
      </c>
      <c r="B1046" t="s">
        <v>10473</v>
      </c>
      <c r="C1046" t="s">
        <v>458</v>
      </c>
      <c r="D1046" t="s">
        <v>393</v>
      </c>
      <c r="E1046" t="s">
        <v>332</v>
      </c>
      <c r="F1046" t="s">
        <v>10473</v>
      </c>
      <c r="G1046">
        <v>0</v>
      </c>
    </row>
    <row r="1047" spans="1:7" x14ac:dyDescent="0.3">
      <c r="A1047" t="s">
        <v>10449</v>
      </c>
      <c r="B1047" t="s">
        <v>10473</v>
      </c>
      <c r="C1047" t="s">
        <v>458</v>
      </c>
      <c r="D1047" t="s">
        <v>393</v>
      </c>
      <c r="E1047" t="s">
        <v>350</v>
      </c>
      <c r="F1047" t="s">
        <v>10473</v>
      </c>
      <c r="G1047">
        <v>0</v>
      </c>
    </row>
    <row r="1048" spans="1:7" x14ac:dyDescent="0.3">
      <c r="A1048" t="s">
        <v>10449</v>
      </c>
      <c r="B1048" t="s">
        <v>10473</v>
      </c>
      <c r="C1048" t="s">
        <v>458</v>
      </c>
      <c r="D1048" t="s">
        <v>393</v>
      </c>
      <c r="E1048" t="s">
        <v>106</v>
      </c>
      <c r="F1048" t="s">
        <v>10473</v>
      </c>
      <c r="G1048">
        <v>0</v>
      </c>
    </row>
    <row r="1049" spans="1:7" x14ac:dyDescent="0.3">
      <c r="A1049" t="s">
        <v>10449</v>
      </c>
      <c r="B1049" t="s">
        <v>10473</v>
      </c>
      <c r="C1049" t="s">
        <v>458</v>
      </c>
      <c r="D1049" t="s">
        <v>393</v>
      </c>
      <c r="E1049" t="s">
        <v>223</v>
      </c>
      <c r="F1049" t="s">
        <v>10473</v>
      </c>
      <c r="G1049">
        <v>0</v>
      </c>
    </row>
    <row r="1050" spans="1:7" x14ac:dyDescent="0.3">
      <c r="A1050" t="s">
        <v>10449</v>
      </c>
      <c r="B1050" t="s">
        <v>10473</v>
      </c>
      <c r="C1050" t="s">
        <v>458</v>
      </c>
      <c r="D1050" t="s">
        <v>393</v>
      </c>
      <c r="E1050" t="s">
        <v>154</v>
      </c>
      <c r="F1050" t="s">
        <v>10473</v>
      </c>
      <c r="G1050">
        <v>0</v>
      </c>
    </row>
    <row r="1051" spans="1:7" x14ac:dyDescent="0.3">
      <c r="A1051" t="s">
        <v>10449</v>
      </c>
      <c r="B1051" t="s">
        <v>10473</v>
      </c>
      <c r="C1051" t="s">
        <v>458</v>
      </c>
      <c r="D1051" t="s">
        <v>393</v>
      </c>
      <c r="E1051" t="s">
        <v>119</v>
      </c>
      <c r="F1051" t="s">
        <v>10473</v>
      </c>
      <c r="G1051">
        <v>0</v>
      </c>
    </row>
    <row r="1052" spans="1:7" x14ac:dyDescent="0.3">
      <c r="A1052" t="s">
        <v>10449</v>
      </c>
      <c r="B1052" t="s">
        <v>10473</v>
      </c>
      <c r="C1052" t="s">
        <v>458</v>
      </c>
      <c r="D1052" t="s">
        <v>393</v>
      </c>
      <c r="E1052" t="s">
        <v>313</v>
      </c>
      <c r="F1052" t="s">
        <v>10473</v>
      </c>
      <c r="G1052">
        <v>0</v>
      </c>
    </row>
    <row r="1053" spans="1:7" x14ac:dyDescent="0.3">
      <c r="A1053" t="s">
        <v>10449</v>
      </c>
      <c r="B1053" t="s">
        <v>10473</v>
      </c>
      <c r="C1053" t="s">
        <v>458</v>
      </c>
      <c r="D1053" t="s">
        <v>393</v>
      </c>
      <c r="E1053" t="s">
        <v>224</v>
      </c>
      <c r="F1053" t="s">
        <v>10473</v>
      </c>
      <c r="G1053">
        <v>0</v>
      </c>
    </row>
    <row r="1054" spans="1:7" x14ac:dyDescent="0.3">
      <c r="A1054" t="s">
        <v>10449</v>
      </c>
      <c r="B1054" t="s">
        <v>10473</v>
      </c>
      <c r="C1054" t="s">
        <v>458</v>
      </c>
      <c r="D1054" t="s">
        <v>393</v>
      </c>
      <c r="E1054" t="s">
        <v>156</v>
      </c>
      <c r="F1054" t="s">
        <v>10473</v>
      </c>
      <c r="G1054">
        <v>0</v>
      </c>
    </row>
    <row r="1055" spans="1:7" x14ac:dyDescent="0.3">
      <c r="A1055" t="s">
        <v>10449</v>
      </c>
      <c r="B1055" t="s">
        <v>10473</v>
      </c>
      <c r="C1055" t="s">
        <v>458</v>
      </c>
      <c r="D1055" t="s">
        <v>393</v>
      </c>
      <c r="E1055" t="s">
        <v>241</v>
      </c>
      <c r="F1055" t="s">
        <v>10473</v>
      </c>
      <c r="G1055">
        <v>0</v>
      </c>
    </row>
    <row r="1056" spans="1:7" x14ac:dyDescent="0.3">
      <c r="A1056" t="s">
        <v>10449</v>
      </c>
      <c r="B1056" t="s">
        <v>10473</v>
      </c>
      <c r="C1056" t="s">
        <v>458</v>
      </c>
      <c r="D1056" t="s">
        <v>393</v>
      </c>
      <c r="E1056" t="s">
        <v>25</v>
      </c>
      <c r="F1056" t="s">
        <v>10473</v>
      </c>
      <c r="G1056">
        <v>0</v>
      </c>
    </row>
    <row r="1057" spans="1:7" x14ac:dyDescent="0.3">
      <c r="A1057" t="s">
        <v>10449</v>
      </c>
      <c r="B1057" t="s">
        <v>10473</v>
      </c>
      <c r="C1057" t="s">
        <v>458</v>
      </c>
      <c r="D1057" t="s">
        <v>393</v>
      </c>
      <c r="E1057" t="s">
        <v>167</v>
      </c>
      <c r="F1057" t="s">
        <v>10473</v>
      </c>
      <c r="G1057">
        <v>0</v>
      </c>
    </row>
    <row r="1058" spans="1:7" x14ac:dyDescent="0.3">
      <c r="A1058" t="s">
        <v>10449</v>
      </c>
      <c r="B1058" t="s">
        <v>10473</v>
      </c>
      <c r="C1058" t="s">
        <v>458</v>
      </c>
      <c r="D1058" t="s">
        <v>393</v>
      </c>
      <c r="E1058" t="s">
        <v>243</v>
      </c>
      <c r="F1058" t="s">
        <v>10473</v>
      </c>
      <c r="G1058">
        <v>0</v>
      </c>
    </row>
    <row r="1059" spans="1:7" x14ac:dyDescent="0.3">
      <c r="A1059" t="s">
        <v>10449</v>
      </c>
      <c r="B1059" t="s">
        <v>10473</v>
      </c>
      <c r="C1059" t="s">
        <v>458</v>
      </c>
      <c r="D1059" t="s">
        <v>393</v>
      </c>
      <c r="E1059" t="s">
        <v>107</v>
      </c>
      <c r="F1059" t="s">
        <v>10473</v>
      </c>
      <c r="G1059">
        <v>0</v>
      </c>
    </row>
    <row r="1060" spans="1:7" x14ac:dyDescent="0.3">
      <c r="A1060" t="s">
        <v>10449</v>
      </c>
      <c r="B1060" t="s">
        <v>10473</v>
      </c>
      <c r="C1060" t="s">
        <v>458</v>
      </c>
      <c r="D1060" t="s">
        <v>393</v>
      </c>
      <c r="E1060" t="s">
        <v>108</v>
      </c>
      <c r="F1060" t="s">
        <v>10473</v>
      </c>
      <c r="G1060">
        <v>0</v>
      </c>
    </row>
    <row r="1061" spans="1:7" x14ac:dyDescent="0.3">
      <c r="A1061" t="s">
        <v>10449</v>
      </c>
      <c r="B1061" t="s">
        <v>10473</v>
      </c>
      <c r="C1061" t="s">
        <v>458</v>
      </c>
      <c r="D1061" t="s">
        <v>393</v>
      </c>
      <c r="E1061" t="s">
        <v>255</v>
      </c>
      <c r="F1061" t="s">
        <v>10473</v>
      </c>
      <c r="G1061">
        <v>0</v>
      </c>
    </row>
    <row r="1062" spans="1:7" x14ac:dyDescent="0.3">
      <c r="A1062" t="s">
        <v>10449</v>
      </c>
      <c r="B1062" t="s">
        <v>10473</v>
      </c>
      <c r="C1062" t="s">
        <v>458</v>
      </c>
      <c r="D1062" t="s">
        <v>393</v>
      </c>
      <c r="E1062" t="s">
        <v>33</v>
      </c>
      <c r="F1062" t="s">
        <v>10473</v>
      </c>
      <c r="G1062">
        <v>0</v>
      </c>
    </row>
    <row r="1063" spans="1:7" x14ac:dyDescent="0.3">
      <c r="A1063" t="s">
        <v>10449</v>
      </c>
      <c r="B1063" t="s">
        <v>10473</v>
      </c>
      <c r="C1063" t="s">
        <v>458</v>
      </c>
      <c r="D1063" t="s">
        <v>393</v>
      </c>
      <c r="E1063" t="s">
        <v>338</v>
      </c>
      <c r="F1063" t="s">
        <v>10473</v>
      </c>
      <c r="G1063">
        <v>0</v>
      </c>
    </row>
    <row r="1064" spans="1:7" x14ac:dyDescent="0.3">
      <c r="A1064" t="s">
        <v>10449</v>
      </c>
      <c r="B1064" t="s">
        <v>10473</v>
      </c>
      <c r="C1064" t="s">
        <v>458</v>
      </c>
      <c r="D1064" t="s">
        <v>393</v>
      </c>
      <c r="E1064" t="s">
        <v>60</v>
      </c>
      <c r="F1064" t="s">
        <v>10473</v>
      </c>
      <c r="G1064">
        <v>0</v>
      </c>
    </row>
    <row r="1065" spans="1:7" x14ac:dyDescent="0.3">
      <c r="A1065" t="s">
        <v>10449</v>
      </c>
      <c r="B1065" t="s">
        <v>10473</v>
      </c>
      <c r="C1065" t="s">
        <v>458</v>
      </c>
      <c r="D1065" t="s">
        <v>393</v>
      </c>
      <c r="E1065" t="s">
        <v>109</v>
      </c>
      <c r="F1065" t="s">
        <v>10473</v>
      </c>
      <c r="G1065">
        <v>0</v>
      </c>
    </row>
    <row r="1066" spans="1:7" x14ac:dyDescent="0.3">
      <c r="A1066" t="s">
        <v>10449</v>
      </c>
      <c r="B1066" t="s">
        <v>10473</v>
      </c>
      <c r="C1066" t="s">
        <v>458</v>
      </c>
      <c r="D1066" t="s">
        <v>393</v>
      </c>
      <c r="E1066" t="s">
        <v>186</v>
      </c>
      <c r="F1066" t="s">
        <v>10473</v>
      </c>
      <c r="G1066">
        <v>0</v>
      </c>
    </row>
    <row r="1067" spans="1:7" x14ac:dyDescent="0.3">
      <c r="A1067" t="s">
        <v>10449</v>
      </c>
      <c r="B1067" t="s">
        <v>10473</v>
      </c>
      <c r="C1067" t="s">
        <v>458</v>
      </c>
      <c r="D1067" t="s">
        <v>393</v>
      </c>
      <c r="E1067" t="s">
        <v>127</v>
      </c>
      <c r="F1067" t="s">
        <v>10473</v>
      </c>
      <c r="G1067">
        <v>0</v>
      </c>
    </row>
    <row r="1068" spans="1:7" x14ac:dyDescent="0.3">
      <c r="A1068" t="s">
        <v>10449</v>
      </c>
      <c r="B1068" t="s">
        <v>10473</v>
      </c>
      <c r="C1068" t="s">
        <v>458</v>
      </c>
      <c r="D1068" t="s">
        <v>393</v>
      </c>
      <c r="E1068" t="s">
        <v>187</v>
      </c>
      <c r="F1068" t="s">
        <v>10473</v>
      </c>
      <c r="G1068">
        <v>0</v>
      </c>
    </row>
    <row r="1069" spans="1:7" x14ac:dyDescent="0.3">
      <c r="A1069" t="s">
        <v>10449</v>
      </c>
      <c r="B1069" t="s">
        <v>10473</v>
      </c>
      <c r="C1069" t="s">
        <v>458</v>
      </c>
      <c r="D1069" t="s">
        <v>393</v>
      </c>
      <c r="E1069" t="s">
        <v>83</v>
      </c>
      <c r="F1069" t="s">
        <v>10473</v>
      </c>
      <c r="G1069">
        <v>0</v>
      </c>
    </row>
    <row r="1070" spans="1:7" x14ac:dyDescent="0.3">
      <c r="A1070" t="s">
        <v>10449</v>
      </c>
      <c r="B1070" t="s">
        <v>10473</v>
      </c>
      <c r="C1070" t="s">
        <v>458</v>
      </c>
      <c r="D1070" t="s">
        <v>393</v>
      </c>
      <c r="E1070" t="s">
        <v>316</v>
      </c>
      <c r="F1070" t="s">
        <v>10473</v>
      </c>
      <c r="G1070">
        <v>0</v>
      </c>
    </row>
    <row r="1071" spans="1:7" x14ac:dyDescent="0.3">
      <c r="A1071" t="s">
        <v>10449</v>
      </c>
      <c r="B1071" t="s">
        <v>10473</v>
      </c>
      <c r="C1071" t="s">
        <v>458</v>
      </c>
      <c r="D1071" t="s">
        <v>393</v>
      </c>
      <c r="E1071" t="s">
        <v>110</v>
      </c>
      <c r="F1071" t="s">
        <v>10473</v>
      </c>
      <c r="G1071">
        <v>0</v>
      </c>
    </row>
    <row r="1072" spans="1:7" x14ac:dyDescent="0.3">
      <c r="A1072" t="s">
        <v>10449</v>
      </c>
      <c r="B1072" t="s">
        <v>10473</v>
      </c>
      <c r="C1072" t="s">
        <v>458</v>
      </c>
      <c r="D1072" t="s">
        <v>393</v>
      </c>
      <c r="E1072" t="s">
        <v>98</v>
      </c>
      <c r="F1072" t="s">
        <v>10473</v>
      </c>
      <c r="G1072">
        <v>0</v>
      </c>
    </row>
    <row r="1073" spans="1:7" x14ac:dyDescent="0.3">
      <c r="A1073" t="s">
        <v>10449</v>
      </c>
      <c r="B1073" t="s">
        <v>10473</v>
      </c>
      <c r="C1073" t="s">
        <v>458</v>
      </c>
      <c r="D1073" t="s">
        <v>393</v>
      </c>
      <c r="E1073" t="s">
        <v>227</v>
      </c>
      <c r="F1073" t="s">
        <v>10473</v>
      </c>
      <c r="G1073">
        <v>0</v>
      </c>
    </row>
    <row r="1074" spans="1:7" x14ac:dyDescent="0.3">
      <c r="A1074" t="s">
        <v>10449</v>
      </c>
      <c r="B1074" t="s">
        <v>10473</v>
      </c>
      <c r="C1074" t="s">
        <v>458</v>
      </c>
      <c r="D1074" t="s">
        <v>393</v>
      </c>
      <c r="E1074" t="s">
        <v>53</v>
      </c>
      <c r="F1074" t="s">
        <v>10473</v>
      </c>
      <c r="G1074">
        <v>0</v>
      </c>
    </row>
    <row r="1075" spans="1:7" x14ac:dyDescent="0.3">
      <c r="A1075" t="s">
        <v>10449</v>
      </c>
      <c r="B1075" t="s">
        <v>10473</v>
      </c>
      <c r="C1075" t="s">
        <v>458</v>
      </c>
      <c r="D1075" t="s">
        <v>393</v>
      </c>
      <c r="E1075" t="s">
        <v>353</v>
      </c>
      <c r="F1075" t="s">
        <v>10473</v>
      </c>
      <c r="G1075">
        <v>0</v>
      </c>
    </row>
    <row r="1076" spans="1:7" x14ac:dyDescent="0.3">
      <c r="A1076" t="s">
        <v>10449</v>
      </c>
      <c r="B1076" t="s">
        <v>10473</v>
      </c>
      <c r="C1076" t="s">
        <v>458</v>
      </c>
      <c r="D1076" t="s">
        <v>393</v>
      </c>
      <c r="E1076" t="s">
        <v>354</v>
      </c>
      <c r="F1076" t="s">
        <v>10473</v>
      </c>
      <c r="G1076">
        <v>0</v>
      </c>
    </row>
    <row r="1077" spans="1:7" x14ac:dyDescent="0.3">
      <c r="A1077" t="s">
        <v>10449</v>
      </c>
      <c r="B1077" t="s">
        <v>10473</v>
      </c>
      <c r="C1077" t="s">
        <v>458</v>
      </c>
      <c r="D1077" t="s">
        <v>393</v>
      </c>
      <c r="E1077" t="s">
        <v>76</v>
      </c>
      <c r="F1077" t="s">
        <v>10473</v>
      </c>
      <c r="G1077">
        <v>0</v>
      </c>
    </row>
    <row r="1078" spans="1:7" x14ac:dyDescent="0.3">
      <c r="A1078" t="s">
        <v>10449</v>
      </c>
      <c r="B1078" t="s">
        <v>10473</v>
      </c>
      <c r="C1078" t="s">
        <v>458</v>
      </c>
      <c r="D1078" t="s">
        <v>393</v>
      </c>
      <c r="E1078" t="s">
        <v>122</v>
      </c>
      <c r="F1078" t="s">
        <v>10473</v>
      </c>
      <c r="G1078">
        <v>0</v>
      </c>
    </row>
    <row r="1079" spans="1:7" x14ac:dyDescent="0.3">
      <c r="A1079" t="s">
        <v>10449</v>
      </c>
      <c r="B1079" t="s">
        <v>10473</v>
      </c>
      <c r="C1079" t="s">
        <v>458</v>
      </c>
      <c r="D1079" t="s">
        <v>393</v>
      </c>
      <c r="E1079" t="s">
        <v>317</v>
      </c>
      <c r="F1079" t="s">
        <v>10473</v>
      </c>
      <c r="G1079">
        <v>0</v>
      </c>
    </row>
    <row r="1080" spans="1:7" x14ac:dyDescent="0.3">
      <c r="A1080" t="s">
        <v>10449</v>
      </c>
      <c r="B1080" t="s">
        <v>10473</v>
      </c>
      <c r="C1080" t="s">
        <v>458</v>
      </c>
      <c r="D1080" t="s">
        <v>393</v>
      </c>
      <c r="E1080" t="s">
        <v>138</v>
      </c>
      <c r="F1080" t="s">
        <v>10473</v>
      </c>
      <c r="G1080">
        <v>0</v>
      </c>
    </row>
    <row r="1081" spans="1:7" x14ac:dyDescent="0.3">
      <c r="A1081" t="s">
        <v>10449</v>
      </c>
      <c r="B1081" t="s">
        <v>10473</v>
      </c>
      <c r="C1081" t="s">
        <v>458</v>
      </c>
      <c r="D1081" t="s">
        <v>393</v>
      </c>
      <c r="E1081" t="s">
        <v>347</v>
      </c>
      <c r="F1081" t="s">
        <v>10473</v>
      </c>
      <c r="G1081">
        <v>0</v>
      </c>
    </row>
    <row r="1082" spans="1:7" x14ac:dyDescent="0.3">
      <c r="A1082" t="s">
        <v>10449</v>
      </c>
      <c r="B1082" t="s">
        <v>10473</v>
      </c>
      <c r="C1082" t="s">
        <v>458</v>
      </c>
      <c r="D1082" t="s">
        <v>393</v>
      </c>
      <c r="E1082" t="s">
        <v>318</v>
      </c>
      <c r="F1082" t="s">
        <v>10473</v>
      </c>
      <c r="G1082">
        <v>0</v>
      </c>
    </row>
    <row r="1083" spans="1:7" x14ac:dyDescent="0.3">
      <c r="A1083" t="s">
        <v>10449</v>
      </c>
      <c r="B1083" t="s">
        <v>10473</v>
      </c>
      <c r="C1083" t="s">
        <v>458</v>
      </c>
      <c r="D1083" t="s">
        <v>393</v>
      </c>
      <c r="E1083" t="s">
        <v>129</v>
      </c>
      <c r="F1083" t="s">
        <v>10473</v>
      </c>
      <c r="G1083">
        <v>0</v>
      </c>
    </row>
    <row r="1084" spans="1:7" x14ac:dyDescent="0.3">
      <c r="A1084" t="s">
        <v>10449</v>
      </c>
      <c r="B1084" t="s">
        <v>10473</v>
      </c>
      <c r="C1084" t="s">
        <v>458</v>
      </c>
      <c r="D1084" t="s">
        <v>393</v>
      </c>
      <c r="E1084" t="s">
        <v>77</v>
      </c>
      <c r="F1084" t="s">
        <v>10473</v>
      </c>
      <c r="G1084">
        <v>0</v>
      </c>
    </row>
    <row r="1085" spans="1:7" x14ac:dyDescent="0.3">
      <c r="A1085" t="s">
        <v>10449</v>
      </c>
      <c r="B1085" t="s">
        <v>10473</v>
      </c>
      <c r="C1085" t="s">
        <v>458</v>
      </c>
      <c r="D1085" t="s">
        <v>393</v>
      </c>
      <c r="E1085" t="s">
        <v>111</v>
      </c>
      <c r="F1085" t="s">
        <v>10473</v>
      </c>
      <c r="G1085">
        <v>0</v>
      </c>
    </row>
    <row r="1086" spans="1:7" x14ac:dyDescent="0.3">
      <c r="A1086" t="s">
        <v>10449</v>
      </c>
      <c r="B1086" t="s">
        <v>10473</v>
      </c>
      <c r="C1086" t="s">
        <v>458</v>
      </c>
      <c r="D1086" t="s">
        <v>393</v>
      </c>
      <c r="E1086" t="s">
        <v>32</v>
      </c>
      <c r="F1086" t="s">
        <v>10473</v>
      </c>
      <c r="G1086">
        <v>0</v>
      </c>
    </row>
    <row r="1087" spans="1:7" x14ac:dyDescent="0.3">
      <c r="A1087" t="s">
        <v>10449</v>
      </c>
      <c r="B1087" t="s">
        <v>10473</v>
      </c>
      <c r="C1087" t="s">
        <v>458</v>
      </c>
      <c r="D1087" t="s">
        <v>393</v>
      </c>
      <c r="E1087" t="s">
        <v>112</v>
      </c>
      <c r="F1087" t="s">
        <v>10473</v>
      </c>
      <c r="G1087">
        <v>0</v>
      </c>
    </row>
    <row r="1088" spans="1:7" x14ac:dyDescent="0.3">
      <c r="A1088" t="s">
        <v>10449</v>
      </c>
      <c r="B1088" t="s">
        <v>10473</v>
      </c>
      <c r="C1088" t="s">
        <v>458</v>
      </c>
      <c r="D1088" t="s">
        <v>393</v>
      </c>
      <c r="E1088" t="s">
        <v>117</v>
      </c>
      <c r="F1088" t="s">
        <v>10473</v>
      </c>
      <c r="G1088">
        <v>0</v>
      </c>
    </row>
    <row r="1089" spans="1:7" x14ac:dyDescent="0.3">
      <c r="A1089" t="s">
        <v>10449</v>
      </c>
      <c r="B1089" t="s">
        <v>10473</v>
      </c>
      <c r="C1089" t="s">
        <v>458</v>
      </c>
      <c r="D1089" t="s">
        <v>393</v>
      </c>
      <c r="E1089" t="s">
        <v>205</v>
      </c>
      <c r="F1089" t="s">
        <v>10473</v>
      </c>
      <c r="G1089">
        <v>0</v>
      </c>
    </row>
    <row r="1090" spans="1:7" x14ac:dyDescent="0.3">
      <c r="A1090" t="s">
        <v>10449</v>
      </c>
      <c r="B1090" t="s">
        <v>10473</v>
      </c>
      <c r="C1090" t="s">
        <v>458</v>
      </c>
      <c r="D1090" t="s">
        <v>393</v>
      </c>
      <c r="E1090" t="s">
        <v>229</v>
      </c>
      <c r="F1090" t="s">
        <v>10473</v>
      </c>
      <c r="G1090">
        <v>0</v>
      </c>
    </row>
    <row r="1091" spans="1:7" x14ac:dyDescent="0.3">
      <c r="A1091" t="s">
        <v>10449</v>
      </c>
      <c r="B1091" t="s">
        <v>10473</v>
      </c>
      <c r="C1091" t="s">
        <v>458</v>
      </c>
      <c r="D1091" t="s">
        <v>393</v>
      </c>
      <c r="E1091" t="s">
        <v>130</v>
      </c>
      <c r="F1091" t="s">
        <v>10473</v>
      </c>
      <c r="G1091">
        <v>0</v>
      </c>
    </row>
    <row r="1092" spans="1:7" x14ac:dyDescent="0.3">
      <c r="A1092" t="s">
        <v>10449</v>
      </c>
      <c r="B1092" t="s">
        <v>10473</v>
      </c>
      <c r="C1092" t="s">
        <v>458</v>
      </c>
      <c r="D1092" t="s">
        <v>393</v>
      </c>
      <c r="E1092" t="s">
        <v>292</v>
      </c>
      <c r="F1092" t="s">
        <v>10473</v>
      </c>
      <c r="G1092">
        <v>0</v>
      </c>
    </row>
    <row r="1093" spans="1:7" x14ac:dyDescent="0.3">
      <c r="A1093" t="s">
        <v>10449</v>
      </c>
      <c r="B1093" t="s">
        <v>10473</v>
      </c>
      <c r="C1093" t="s">
        <v>458</v>
      </c>
      <c r="D1093" t="s">
        <v>393</v>
      </c>
      <c r="E1093" t="s">
        <v>293</v>
      </c>
      <c r="F1093" t="s">
        <v>10473</v>
      </c>
      <c r="G1093">
        <v>0</v>
      </c>
    </row>
    <row r="1094" spans="1:7" x14ac:dyDescent="0.3">
      <c r="A1094" t="s">
        <v>10449</v>
      </c>
      <c r="B1094" t="s">
        <v>10473</v>
      </c>
      <c r="C1094" t="s">
        <v>458</v>
      </c>
      <c r="D1094" t="s">
        <v>393</v>
      </c>
      <c r="E1094" t="s">
        <v>66</v>
      </c>
      <c r="F1094" t="s">
        <v>10473</v>
      </c>
      <c r="G1094">
        <v>0</v>
      </c>
    </row>
    <row r="1095" spans="1:7" x14ac:dyDescent="0.3">
      <c r="A1095" t="s">
        <v>10449</v>
      </c>
      <c r="B1095" t="s">
        <v>10473</v>
      </c>
      <c r="C1095" t="s">
        <v>458</v>
      </c>
      <c r="D1095" t="s">
        <v>393</v>
      </c>
      <c r="E1095" t="s">
        <v>230</v>
      </c>
      <c r="F1095" t="s">
        <v>10473</v>
      </c>
      <c r="G1095">
        <v>0</v>
      </c>
    </row>
    <row r="1096" spans="1:7" x14ac:dyDescent="0.3">
      <c r="A1096" t="s">
        <v>10449</v>
      </c>
      <c r="B1096" t="s">
        <v>10473</v>
      </c>
      <c r="C1096" t="s">
        <v>458</v>
      </c>
      <c r="D1096" t="s">
        <v>393</v>
      </c>
      <c r="E1096" t="s">
        <v>256</v>
      </c>
      <c r="F1096" t="s">
        <v>10473</v>
      </c>
      <c r="G1096">
        <v>0</v>
      </c>
    </row>
    <row r="1097" spans="1:7" x14ac:dyDescent="0.3">
      <c r="A1097" t="s">
        <v>10449</v>
      </c>
      <c r="B1097" t="s">
        <v>10473</v>
      </c>
      <c r="C1097" t="s">
        <v>458</v>
      </c>
      <c r="D1097" t="s">
        <v>393</v>
      </c>
      <c r="E1097" t="s">
        <v>131</v>
      </c>
      <c r="F1097" t="s">
        <v>10473</v>
      </c>
      <c r="G1097">
        <v>0</v>
      </c>
    </row>
    <row r="1098" spans="1:7" x14ac:dyDescent="0.3">
      <c r="A1098" t="s">
        <v>10449</v>
      </c>
      <c r="B1098" t="s">
        <v>10473</v>
      </c>
      <c r="C1098" t="s">
        <v>458</v>
      </c>
      <c r="D1098" t="s">
        <v>393</v>
      </c>
      <c r="E1098" t="s">
        <v>287</v>
      </c>
      <c r="F1098" t="s">
        <v>10473</v>
      </c>
      <c r="G1098">
        <v>0</v>
      </c>
    </row>
    <row r="1099" spans="1:7" x14ac:dyDescent="0.3">
      <c r="A1099" t="s">
        <v>10449</v>
      </c>
      <c r="B1099" t="s">
        <v>10473</v>
      </c>
      <c r="C1099" t="s">
        <v>458</v>
      </c>
      <c r="D1099" t="s">
        <v>393</v>
      </c>
      <c r="E1099" t="s">
        <v>244</v>
      </c>
      <c r="F1099" t="s">
        <v>10473</v>
      </c>
      <c r="G1099">
        <v>0</v>
      </c>
    </row>
    <row r="1100" spans="1:7" x14ac:dyDescent="0.3">
      <c r="A1100" t="s">
        <v>10449</v>
      </c>
      <c r="B1100" t="s">
        <v>10473</v>
      </c>
      <c r="C1100" t="s">
        <v>458</v>
      </c>
      <c r="D1100" t="s">
        <v>393</v>
      </c>
      <c r="E1100" t="s">
        <v>269</v>
      </c>
      <c r="F1100" t="s">
        <v>10473</v>
      </c>
      <c r="G1100">
        <v>0</v>
      </c>
    </row>
    <row r="1101" spans="1:7" x14ac:dyDescent="0.3">
      <c r="A1101" t="s">
        <v>10449</v>
      </c>
      <c r="B1101" t="s">
        <v>10473</v>
      </c>
      <c r="C1101" t="s">
        <v>458</v>
      </c>
      <c r="D1101" t="s">
        <v>393</v>
      </c>
      <c r="E1101" t="s">
        <v>361</v>
      </c>
      <c r="F1101" t="s">
        <v>10473</v>
      </c>
      <c r="G1101">
        <v>0</v>
      </c>
    </row>
    <row r="1102" spans="1:7" x14ac:dyDescent="0.3">
      <c r="A1102" t="s">
        <v>10449</v>
      </c>
      <c r="B1102" t="s">
        <v>10473</v>
      </c>
      <c r="C1102" t="s">
        <v>458</v>
      </c>
      <c r="D1102" t="s">
        <v>393</v>
      </c>
      <c r="E1102" t="s">
        <v>270</v>
      </c>
      <c r="F1102" t="s">
        <v>10473</v>
      </c>
      <c r="G1102">
        <v>0</v>
      </c>
    </row>
    <row r="1103" spans="1:7" x14ac:dyDescent="0.3">
      <c r="A1103" t="s">
        <v>10449</v>
      </c>
      <c r="B1103" t="s">
        <v>10473</v>
      </c>
      <c r="C1103" t="s">
        <v>458</v>
      </c>
      <c r="D1103" t="s">
        <v>393</v>
      </c>
      <c r="E1103" t="s">
        <v>264</v>
      </c>
      <c r="F1103" t="s">
        <v>10473</v>
      </c>
      <c r="G1103">
        <v>0</v>
      </c>
    </row>
    <row r="1104" spans="1:7" x14ac:dyDescent="0.3">
      <c r="A1104" t="s">
        <v>10449</v>
      </c>
      <c r="B1104" t="s">
        <v>10473</v>
      </c>
      <c r="C1104" t="s">
        <v>458</v>
      </c>
      <c r="D1104" t="s">
        <v>393</v>
      </c>
      <c r="E1104" t="s">
        <v>207</v>
      </c>
      <c r="F1104" t="s">
        <v>10473</v>
      </c>
      <c r="G1104">
        <v>0</v>
      </c>
    </row>
    <row r="1105" spans="1:7" x14ac:dyDescent="0.3">
      <c r="A1105" t="s">
        <v>10449</v>
      </c>
      <c r="B1105" t="s">
        <v>10473</v>
      </c>
      <c r="C1105" t="s">
        <v>458</v>
      </c>
      <c r="D1105" t="s">
        <v>393</v>
      </c>
      <c r="E1105" t="s">
        <v>79</v>
      </c>
      <c r="F1105" t="s">
        <v>10473</v>
      </c>
      <c r="G1105">
        <v>0</v>
      </c>
    </row>
    <row r="1106" spans="1:7" x14ac:dyDescent="0.3">
      <c r="A1106" t="s">
        <v>10449</v>
      </c>
      <c r="B1106" t="s">
        <v>10473</v>
      </c>
      <c r="C1106" t="s">
        <v>458</v>
      </c>
      <c r="D1106" t="s">
        <v>393</v>
      </c>
      <c r="E1106" t="s">
        <v>96</v>
      </c>
      <c r="F1106" t="s">
        <v>10473</v>
      </c>
      <c r="G1106">
        <v>0</v>
      </c>
    </row>
    <row r="1107" spans="1:7" x14ac:dyDescent="0.3">
      <c r="A1107" t="s">
        <v>10449</v>
      </c>
      <c r="B1107" t="s">
        <v>10473</v>
      </c>
      <c r="C1107" t="s">
        <v>458</v>
      </c>
      <c r="D1107" t="s">
        <v>393</v>
      </c>
      <c r="E1107" t="s">
        <v>266</v>
      </c>
      <c r="F1107" t="s">
        <v>10473</v>
      </c>
      <c r="G1107">
        <v>0</v>
      </c>
    </row>
    <row r="1108" spans="1:7" x14ac:dyDescent="0.3">
      <c r="A1108" t="s">
        <v>10449</v>
      </c>
      <c r="B1108" t="s">
        <v>10473</v>
      </c>
      <c r="C1108" t="s">
        <v>458</v>
      </c>
      <c r="D1108" t="s">
        <v>393</v>
      </c>
      <c r="E1108" t="s">
        <v>322</v>
      </c>
      <c r="F1108" t="s">
        <v>10473</v>
      </c>
      <c r="G1108">
        <v>0</v>
      </c>
    </row>
    <row r="1109" spans="1:7" x14ac:dyDescent="0.3">
      <c r="A1109" t="s">
        <v>10449</v>
      </c>
      <c r="B1109" t="s">
        <v>10473</v>
      </c>
      <c r="C1109" t="s">
        <v>458</v>
      </c>
      <c r="D1109" t="s">
        <v>393</v>
      </c>
      <c r="E1109" t="s">
        <v>67</v>
      </c>
      <c r="F1109" t="s">
        <v>10473</v>
      </c>
      <c r="G1109">
        <v>0</v>
      </c>
    </row>
    <row r="1110" spans="1:7" x14ac:dyDescent="0.3">
      <c r="A1110" t="s">
        <v>10449</v>
      </c>
      <c r="B1110" t="s">
        <v>10473</v>
      </c>
      <c r="C1110" t="s">
        <v>458</v>
      </c>
      <c r="D1110" t="s">
        <v>393</v>
      </c>
      <c r="E1110" t="s">
        <v>208</v>
      </c>
      <c r="F1110" t="s">
        <v>10473</v>
      </c>
      <c r="G1110">
        <v>0</v>
      </c>
    </row>
    <row r="1111" spans="1:7" x14ac:dyDescent="0.3">
      <c r="A1111" t="s">
        <v>10449</v>
      </c>
      <c r="B1111" t="s">
        <v>10473</v>
      </c>
      <c r="C1111" t="s">
        <v>458</v>
      </c>
      <c r="D1111" t="s">
        <v>393</v>
      </c>
      <c r="E1111" t="s">
        <v>100</v>
      </c>
      <c r="F1111" t="s">
        <v>10473</v>
      </c>
      <c r="G1111">
        <v>0</v>
      </c>
    </row>
    <row r="1112" spans="1:7" x14ac:dyDescent="0.3">
      <c r="A1112" t="s">
        <v>10449</v>
      </c>
      <c r="B1112" t="s">
        <v>10473</v>
      </c>
      <c r="C1112" t="s">
        <v>458</v>
      </c>
      <c r="D1112" t="s">
        <v>393</v>
      </c>
      <c r="E1112" t="s">
        <v>149</v>
      </c>
      <c r="F1112" t="s">
        <v>10473</v>
      </c>
      <c r="G1112">
        <v>0</v>
      </c>
    </row>
    <row r="1113" spans="1:7" x14ac:dyDescent="0.3">
      <c r="A1113" t="s">
        <v>10449</v>
      </c>
      <c r="B1113" t="s">
        <v>10473</v>
      </c>
      <c r="C1113" t="s">
        <v>458</v>
      </c>
      <c r="D1113" t="s">
        <v>393</v>
      </c>
      <c r="E1113" t="s">
        <v>245</v>
      </c>
      <c r="F1113" t="s">
        <v>10473</v>
      </c>
      <c r="G1113">
        <v>0</v>
      </c>
    </row>
    <row r="1114" spans="1:7" x14ac:dyDescent="0.3">
      <c r="A1114" t="s">
        <v>10449</v>
      </c>
      <c r="B1114" t="s">
        <v>10473</v>
      </c>
      <c r="C1114" t="s">
        <v>458</v>
      </c>
      <c r="D1114" t="s">
        <v>393</v>
      </c>
      <c r="E1114" t="s">
        <v>114</v>
      </c>
      <c r="F1114" t="s">
        <v>10473</v>
      </c>
      <c r="G1114">
        <v>0</v>
      </c>
    </row>
    <row r="1115" spans="1:7" x14ac:dyDescent="0.3">
      <c r="A1115" t="s">
        <v>10449</v>
      </c>
      <c r="B1115" t="s">
        <v>10473</v>
      </c>
      <c r="C1115" t="s">
        <v>458</v>
      </c>
      <c r="D1115" t="s">
        <v>393</v>
      </c>
      <c r="E1115" t="s">
        <v>115</v>
      </c>
      <c r="F1115" t="s">
        <v>10473</v>
      </c>
      <c r="G1115">
        <v>0</v>
      </c>
    </row>
    <row r="1116" spans="1:7" x14ac:dyDescent="0.3">
      <c r="A1116" t="s">
        <v>10449</v>
      </c>
      <c r="B1116" t="s">
        <v>10473</v>
      </c>
      <c r="C1116" t="s">
        <v>458</v>
      </c>
      <c r="D1116" t="s">
        <v>393</v>
      </c>
      <c r="E1116" t="s">
        <v>72</v>
      </c>
      <c r="F1116" t="s">
        <v>10473</v>
      </c>
      <c r="G1116">
        <v>0</v>
      </c>
    </row>
    <row r="1117" spans="1:7" x14ac:dyDescent="0.3">
      <c r="A1117" t="s">
        <v>10449</v>
      </c>
      <c r="B1117" t="s">
        <v>10473</v>
      </c>
      <c r="C1117" t="s">
        <v>458</v>
      </c>
      <c r="D1117" t="s">
        <v>393</v>
      </c>
      <c r="E1117" t="s">
        <v>358</v>
      </c>
      <c r="F1117" t="s">
        <v>10473</v>
      </c>
      <c r="G1117">
        <v>0</v>
      </c>
    </row>
    <row r="1118" spans="1:7" x14ac:dyDescent="0.3">
      <c r="A1118" t="s">
        <v>10449</v>
      </c>
      <c r="B1118" t="s">
        <v>10473</v>
      </c>
      <c r="C1118" t="s">
        <v>458</v>
      </c>
      <c r="D1118" t="s">
        <v>393</v>
      </c>
      <c r="E1118" t="s">
        <v>62</v>
      </c>
      <c r="F1118" t="s">
        <v>10473</v>
      </c>
      <c r="G1118">
        <v>0</v>
      </c>
    </row>
    <row r="1119" spans="1:7" x14ac:dyDescent="0.3">
      <c r="A1119" t="s">
        <v>10449</v>
      </c>
      <c r="B1119" t="s">
        <v>10473</v>
      </c>
      <c r="C1119" t="s">
        <v>458</v>
      </c>
      <c r="D1119" t="s">
        <v>393</v>
      </c>
      <c r="E1119" t="s">
        <v>286</v>
      </c>
      <c r="F1119" t="s">
        <v>10473</v>
      </c>
      <c r="G1119">
        <v>0</v>
      </c>
    </row>
    <row r="1120" spans="1:7" x14ac:dyDescent="0.3">
      <c r="A1120" t="s">
        <v>10449</v>
      </c>
      <c r="B1120" t="s">
        <v>10473</v>
      </c>
      <c r="C1120" t="s">
        <v>458</v>
      </c>
      <c r="D1120" t="s">
        <v>393</v>
      </c>
      <c r="E1120" t="s">
        <v>271</v>
      </c>
      <c r="F1120" t="s">
        <v>10473</v>
      </c>
      <c r="G1120">
        <v>0</v>
      </c>
    </row>
    <row r="1121" spans="1:7" x14ac:dyDescent="0.3">
      <c r="A1121" t="s">
        <v>10449</v>
      </c>
      <c r="B1121" t="s">
        <v>10473</v>
      </c>
      <c r="C1121" t="s">
        <v>458</v>
      </c>
      <c r="D1121" t="s">
        <v>393</v>
      </c>
      <c r="E1121" t="s">
        <v>150</v>
      </c>
      <c r="F1121" t="s">
        <v>10473</v>
      </c>
      <c r="G1121">
        <v>0</v>
      </c>
    </row>
    <row r="1122" spans="1:7" x14ac:dyDescent="0.3">
      <c r="A1122" t="s">
        <v>10449</v>
      </c>
      <c r="B1122" t="s">
        <v>10473</v>
      </c>
      <c r="C1122" t="s">
        <v>458</v>
      </c>
      <c r="D1122" t="s">
        <v>393</v>
      </c>
      <c r="E1122" t="s">
        <v>231</v>
      </c>
      <c r="F1122" t="s">
        <v>10473</v>
      </c>
      <c r="G1122">
        <v>0</v>
      </c>
    </row>
    <row r="1123" spans="1:7" x14ac:dyDescent="0.3">
      <c r="A1123" t="s">
        <v>10449</v>
      </c>
      <c r="B1123" t="s">
        <v>10473</v>
      </c>
      <c r="C1123" t="s">
        <v>458</v>
      </c>
      <c r="D1123" t="s">
        <v>393</v>
      </c>
      <c r="E1123" t="s">
        <v>151</v>
      </c>
      <c r="F1123" t="s">
        <v>10473</v>
      </c>
      <c r="G1123">
        <v>0</v>
      </c>
    </row>
    <row r="1124" spans="1:7" x14ac:dyDescent="0.3">
      <c r="A1124" t="s">
        <v>10449</v>
      </c>
      <c r="B1124" t="s">
        <v>10473</v>
      </c>
      <c r="C1124" t="s">
        <v>458</v>
      </c>
      <c r="D1124" t="s">
        <v>393</v>
      </c>
      <c r="E1124" t="s">
        <v>334</v>
      </c>
      <c r="F1124" t="s">
        <v>10473</v>
      </c>
      <c r="G1124">
        <v>0</v>
      </c>
    </row>
    <row r="1125" spans="1:7" x14ac:dyDescent="0.3">
      <c r="A1125" t="s">
        <v>10449</v>
      </c>
      <c r="B1125" t="s">
        <v>10473</v>
      </c>
      <c r="C1125" t="s">
        <v>458</v>
      </c>
      <c r="D1125" t="s">
        <v>393</v>
      </c>
      <c r="E1125" t="s">
        <v>210</v>
      </c>
      <c r="F1125" t="s">
        <v>10473</v>
      </c>
      <c r="G1125">
        <v>0</v>
      </c>
    </row>
    <row r="1126" spans="1:7" x14ac:dyDescent="0.3">
      <c r="A1126" t="s">
        <v>10449</v>
      </c>
      <c r="B1126" t="s">
        <v>10473</v>
      </c>
      <c r="C1126" t="s">
        <v>458</v>
      </c>
      <c r="D1126" t="s">
        <v>393</v>
      </c>
      <c r="E1126" t="s">
        <v>140</v>
      </c>
      <c r="F1126" t="s">
        <v>10473</v>
      </c>
      <c r="G1126">
        <v>0</v>
      </c>
    </row>
    <row r="1127" spans="1:7" x14ac:dyDescent="0.3">
      <c r="A1127" t="s">
        <v>10449</v>
      </c>
      <c r="B1127" t="s">
        <v>10473</v>
      </c>
      <c r="C1127" t="s">
        <v>458</v>
      </c>
      <c r="D1127" t="s">
        <v>393</v>
      </c>
      <c r="E1127" t="s">
        <v>211</v>
      </c>
      <c r="F1127" t="s">
        <v>10473</v>
      </c>
      <c r="G1127">
        <v>0</v>
      </c>
    </row>
    <row r="1128" spans="1:7" x14ac:dyDescent="0.3">
      <c r="A1128" t="s">
        <v>10449</v>
      </c>
      <c r="B1128" t="s">
        <v>10473</v>
      </c>
      <c r="C1128" t="s">
        <v>458</v>
      </c>
      <c r="D1128" t="s">
        <v>393</v>
      </c>
      <c r="E1128" t="s">
        <v>123</v>
      </c>
      <c r="F1128" t="s">
        <v>10473</v>
      </c>
      <c r="G1128">
        <v>0</v>
      </c>
    </row>
    <row r="1129" spans="1:7" x14ac:dyDescent="0.3">
      <c r="A1129" t="s">
        <v>10449</v>
      </c>
      <c r="B1129" t="s">
        <v>10473</v>
      </c>
      <c r="C1129" t="s">
        <v>458</v>
      </c>
      <c r="D1129" t="s">
        <v>393</v>
      </c>
      <c r="E1129" t="s">
        <v>290</v>
      </c>
      <c r="F1129" t="s">
        <v>10473</v>
      </c>
      <c r="G1129">
        <v>0</v>
      </c>
    </row>
    <row r="1130" spans="1:7" x14ac:dyDescent="0.3">
      <c r="A1130" t="s">
        <v>10449</v>
      </c>
      <c r="B1130" t="s">
        <v>10473</v>
      </c>
      <c r="C1130" t="s">
        <v>458</v>
      </c>
      <c r="D1130" t="s">
        <v>393</v>
      </c>
      <c r="E1130" t="s">
        <v>324</v>
      </c>
      <c r="F1130" t="s">
        <v>10473</v>
      </c>
      <c r="G1130">
        <v>0</v>
      </c>
    </row>
    <row r="1131" spans="1:7" x14ac:dyDescent="0.3">
      <c r="A1131" t="s">
        <v>10449</v>
      </c>
      <c r="B1131" t="s">
        <v>10473</v>
      </c>
      <c r="C1131" t="s">
        <v>458</v>
      </c>
      <c r="D1131" t="s">
        <v>393</v>
      </c>
      <c r="E1131" t="s">
        <v>330</v>
      </c>
      <c r="F1131" t="s">
        <v>10473</v>
      </c>
      <c r="G1131">
        <v>0</v>
      </c>
    </row>
    <row r="1132" spans="1:7" x14ac:dyDescent="0.3">
      <c r="A1132" t="s">
        <v>10449</v>
      </c>
      <c r="B1132" t="s">
        <v>10473</v>
      </c>
      <c r="C1132" t="s">
        <v>458</v>
      </c>
      <c r="D1132" t="s">
        <v>393</v>
      </c>
      <c r="E1132" t="s">
        <v>325</v>
      </c>
      <c r="F1132" t="s">
        <v>10473</v>
      </c>
      <c r="G1132">
        <v>0</v>
      </c>
    </row>
    <row r="1133" spans="1:7" x14ac:dyDescent="0.3">
      <c r="A1133" t="s">
        <v>10449</v>
      </c>
      <c r="B1133" t="s">
        <v>10473</v>
      </c>
      <c r="C1133" t="s">
        <v>458</v>
      </c>
      <c r="D1133" t="s">
        <v>393</v>
      </c>
      <c r="E1133" t="s">
        <v>38</v>
      </c>
      <c r="F1133" t="s">
        <v>10473</v>
      </c>
      <c r="G1133">
        <v>0</v>
      </c>
    </row>
    <row r="1134" spans="1:7" x14ac:dyDescent="0.3">
      <c r="A1134" t="s">
        <v>10449</v>
      </c>
      <c r="B1134" t="s">
        <v>10473</v>
      </c>
      <c r="C1134" t="s">
        <v>458</v>
      </c>
      <c r="D1134" t="s">
        <v>393</v>
      </c>
      <c r="E1134" t="s">
        <v>169</v>
      </c>
      <c r="F1134" t="s">
        <v>10473</v>
      </c>
      <c r="G1134">
        <v>0</v>
      </c>
    </row>
    <row r="1135" spans="1:7" x14ac:dyDescent="0.3">
      <c r="A1135" t="s">
        <v>10449</v>
      </c>
      <c r="B1135" t="s">
        <v>10473</v>
      </c>
      <c r="C1135" t="s">
        <v>458</v>
      </c>
      <c r="D1135" t="s">
        <v>393</v>
      </c>
      <c r="E1135" t="s">
        <v>141</v>
      </c>
      <c r="F1135" t="s">
        <v>10473</v>
      </c>
      <c r="G1135">
        <v>0</v>
      </c>
    </row>
    <row r="1136" spans="1:7" x14ac:dyDescent="0.3">
      <c r="A1136" t="s">
        <v>10449</v>
      </c>
      <c r="B1136" t="s">
        <v>10473</v>
      </c>
      <c r="C1136" t="s">
        <v>458</v>
      </c>
      <c r="D1136" t="s">
        <v>393</v>
      </c>
      <c r="E1136" t="s">
        <v>326</v>
      </c>
      <c r="F1136" t="s">
        <v>10473</v>
      </c>
      <c r="G1136">
        <v>0</v>
      </c>
    </row>
    <row r="1137" spans="1:7" x14ac:dyDescent="0.3">
      <c r="A1137" t="s">
        <v>10449</v>
      </c>
      <c r="B1137" t="s">
        <v>10473</v>
      </c>
      <c r="C1137" t="s">
        <v>458</v>
      </c>
      <c r="D1137" t="s">
        <v>393</v>
      </c>
      <c r="E1137" t="s">
        <v>190</v>
      </c>
      <c r="F1137" t="s">
        <v>10473</v>
      </c>
      <c r="G1137">
        <v>0</v>
      </c>
    </row>
    <row r="1138" spans="1:7" x14ac:dyDescent="0.3">
      <c r="A1138" t="s">
        <v>10449</v>
      </c>
      <c r="B1138" t="s">
        <v>10473</v>
      </c>
      <c r="C1138" t="s">
        <v>458</v>
      </c>
      <c r="D1138" t="s">
        <v>393</v>
      </c>
      <c r="E1138" t="s">
        <v>116</v>
      </c>
      <c r="F1138" t="s">
        <v>10473</v>
      </c>
      <c r="G1138">
        <v>0</v>
      </c>
    </row>
    <row r="1139" spans="1:7" x14ac:dyDescent="0.3">
      <c r="A1139" t="s">
        <v>10449</v>
      </c>
      <c r="B1139" t="s">
        <v>10473</v>
      </c>
      <c r="C1139" t="s">
        <v>458</v>
      </c>
      <c r="D1139" t="s">
        <v>393</v>
      </c>
      <c r="E1139" t="s">
        <v>170</v>
      </c>
      <c r="F1139" t="s">
        <v>10473</v>
      </c>
      <c r="G1139">
        <v>0</v>
      </c>
    </row>
    <row r="1140" spans="1:7" x14ac:dyDescent="0.3">
      <c r="A1140" t="s">
        <v>10449</v>
      </c>
      <c r="B1140" t="s">
        <v>10473</v>
      </c>
      <c r="C1140" t="s">
        <v>458</v>
      </c>
      <c r="D1140" t="s">
        <v>393</v>
      </c>
      <c r="E1140" t="s">
        <v>297</v>
      </c>
      <c r="F1140" t="s">
        <v>10473</v>
      </c>
      <c r="G1140">
        <v>0</v>
      </c>
    </row>
    <row r="1141" spans="1:7" x14ac:dyDescent="0.3">
      <c r="A1141" t="s">
        <v>10449</v>
      </c>
      <c r="B1141" t="s">
        <v>10473</v>
      </c>
      <c r="C1141" t="s">
        <v>458</v>
      </c>
      <c r="D1141" t="s">
        <v>393</v>
      </c>
      <c r="E1141" t="s">
        <v>89</v>
      </c>
      <c r="F1141" t="s">
        <v>10473</v>
      </c>
      <c r="G1141">
        <v>0</v>
      </c>
    </row>
    <row r="1142" spans="1:7" x14ac:dyDescent="0.3">
      <c r="A1142" t="s">
        <v>10449</v>
      </c>
      <c r="B1142" t="s">
        <v>10473</v>
      </c>
      <c r="C1142" t="s">
        <v>458</v>
      </c>
      <c r="D1142" t="s">
        <v>393</v>
      </c>
      <c r="E1142" t="s">
        <v>34</v>
      </c>
      <c r="F1142" t="s">
        <v>10473</v>
      </c>
      <c r="G1142">
        <v>0</v>
      </c>
    </row>
    <row r="1143" spans="1:7" x14ac:dyDescent="0.3">
      <c r="A1143" t="s">
        <v>10449</v>
      </c>
      <c r="B1143" t="s">
        <v>10473</v>
      </c>
      <c r="C1143" t="s">
        <v>458</v>
      </c>
      <c r="D1143" t="s">
        <v>393</v>
      </c>
      <c r="E1143" t="s">
        <v>171</v>
      </c>
      <c r="F1143" t="s">
        <v>10473</v>
      </c>
      <c r="G1143">
        <v>0</v>
      </c>
    </row>
    <row r="1144" spans="1:7" x14ac:dyDescent="0.3">
      <c r="A1144" t="s">
        <v>10449</v>
      </c>
      <c r="B1144" t="s">
        <v>10473</v>
      </c>
      <c r="C1144" t="s">
        <v>458</v>
      </c>
      <c r="D1144" t="s">
        <v>393</v>
      </c>
      <c r="E1144" t="s">
        <v>35</v>
      </c>
      <c r="F1144" t="s">
        <v>10473</v>
      </c>
      <c r="G1144">
        <v>0</v>
      </c>
    </row>
    <row r="1145" spans="1:7" x14ac:dyDescent="0.3">
      <c r="A1145" t="s">
        <v>10449</v>
      </c>
      <c r="B1145" t="s">
        <v>10473</v>
      </c>
      <c r="C1145" t="s">
        <v>458</v>
      </c>
      <c r="D1145" t="s">
        <v>393</v>
      </c>
      <c r="E1145" t="s">
        <v>216</v>
      </c>
      <c r="F1145" t="s">
        <v>10473</v>
      </c>
      <c r="G1145">
        <v>0</v>
      </c>
    </row>
    <row r="1146" spans="1:7" x14ac:dyDescent="0.3">
      <c r="A1146" t="s">
        <v>10449</v>
      </c>
      <c r="B1146" t="s">
        <v>10473</v>
      </c>
      <c r="C1146" t="s">
        <v>458</v>
      </c>
      <c r="D1146" t="s">
        <v>393</v>
      </c>
      <c r="E1146" t="s">
        <v>152</v>
      </c>
      <c r="F1146" t="s">
        <v>10473</v>
      </c>
      <c r="G1146">
        <v>0</v>
      </c>
    </row>
    <row r="1147" spans="1:7" x14ac:dyDescent="0.3">
      <c r="A1147" t="s">
        <v>10449</v>
      </c>
      <c r="B1147" t="s">
        <v>10473</v>
      </c>
      <c r="C1147" t="s">
        <v>458</v>
      </c>
      <c r="D1147" t="s">
        <v>393</v>
      </c>
      <c r="E1147" t="s">
        <v>232</v>
      </c>
      <c r="F1147" t="s">
        <v>10473</v>
      </c>
      <c r="G1147">
        <v>0</v>
      </c>
    </row>
    <row r="1148" spans="1:7" x14ac:dyDescent="0.3">
      <c r="A1148" t="s">
        <v>10449</v>
      </c>
      <c r="B1148" t="s">
        <v>10473</v>
      </c>
      <c r="C1148" t="s">
        <v>458</v>
      </c>
      <c r="D1148" t="s">
        <v>393</v>
      </c>
      <c r="E1148" t="s">
        <v>233</v>
      </c>
      <c r="F1148" t="s">
        <v>10473</v>
      </c>
      <c r="G1148">
        <v>0</v>
      </c>
    </row>
    <row r="1149" spans="1:7" x14ac:dyDescent="0.3">
      <c r="A1149" t="s">
        <v>10449</v>
      </c>
      <c r="B1149" t="s">
        <v>10473</v>
      </c>
      <c r="C1149" t="s">
        <v>458</v>
      </c>
      <c r="D1149" t="s">
        <v>393</v>
      </c>
      <c r="E1149" t="s">
        <v>246</v>
      </c>
      <c r="F1149" t="s">
        <v>10473</v>
      </c>
      <c r="G1149">
        <v>0</v>
      </c>
    </row>
    <row r="1150" spans="1:7" x14ac:dyDescent="0.3">
      <c r="A1150" t="s">
        <v>10449</v>
      </c>
      <c r="B1150" t="s">
        <v>10473</v>
      </c>
      <c r="C1150" t="s">
        <v>458</v>
      </c>
      <c r="D1150" t="s">
        <v>393</v>
      </c>
      <c r="E1150" t="s">
        <v>46</v>
      </c>
      <c r="F1150" t="s">
        <v>10473</v>
      </c>
      <c r="G1150">
        <v>0</v>
      </c>
    </row>
    <row r="1151" spans="1:7" x14ac:dyDescent="0.3">
      <c r="A1151" t="s">
        <v>10449</v>
      </c>
      <c r="B1151" t="s">
        <v>10473</v>
      </c>
      <c r="C1151" t="s">
        <v>458</v>
      </c>
      <c r="D1151" t="s">
        <v>393</v>
      </c>
      <c r="E1151" t="s">
        <v>153</v>
      </c>
      <c r="F1151" t="s">
        <v>10473</v>
      </c>
      <c r="G1151">
        <v>0</v>
      </c>
    </row>
    <row r="1152" spans="1:7" x14ac:dyDescent="0.3">
      <c r="A1152" t="s">
        <v>10449</v>
      </c>
      <c r="B1152" t="s">
        <v>10473</v>
      </c>
      <c r="C1152" t="s">
        <v>458</v>
      </c>
      <c r="D1152" t="s">
        <v>393</v>
      </c>
      <c r="E1152" t="s">
        <v>247</v>
      </c>
      <c r="F1152" t="s">
        <v>10473</v>
      </c>
      <c r="G1152">
        <v>0</v>
      </c>
    </row>
    <row r="1153" spans="1:7" x14ac:dyDescent="0.3">
      <c r="A1153" t="s">
        <v>10449</v>
      </c>
      <c r="B1153" t="s">
        <v>10473</v>
      </c>
      <c r="C1153" t="s">
        <v>458</v>
      </c>
      <c r="D1153" t="s">
        <v>393</v>
      </c>
      <c r="E1153" t="s">
        <v>160</v>
      </c>
      <c r="F1153" t="s">
        <v>10473</v>
      </c>
      <c r="G1153">
        <v>0</v>
      </c>
    </row>
    <row r="1154" spans="1:7" x14ac:dyDescent="0.3">
      <c r="A1154" t="s">
        <v>10449</v>
      </c>
      <c r="B1154" t="s">
        <v>10473</v>
      </c>
      <c r="C1154" t="s">
        <v>458</v>
      </c>
      <c r="D1154" t="s">
        <v>393</v>
      </c>
      <c r="E1154" t="s">
        <v>99</v>
      </c>
      <c r="F1154" t="s">
        <v>10473</v>
      </c>
      <c r="G1154">
        <v>0</v>
      </c>
    </row>
    <row r="1155" spans="1:7" x14ac:dyDescent="0.3">
      <c r="A1155" t="s">
        <v>10449</v>
      </c>
      <c r="B1155" t="s">
        <v>10473</v>
      </c>
      <c r="C1155" t="s">
        <v>458</v>
      </c>
      <c r="D1155" t="s">
        <v>393</v>
      </c>
      <c r="E1155" t="s">
        <v>235</v>
      </c>
      <c r="F1155" t="s">
        <v>10473</v>
      </c>
      <c r="G1155">
        <v>0</v>
      </c>
    </row>
    <row r="1156" spans="1:7" x14ac:dyDescent="0.3">
      <c r="A1156" t="s">
        <v>10449</v>
      </c>
      <c r="B1156" t="s">
        <v>10473</v>
      </c>
      <c r="C1156" t="s">
        <v>458</v>
      </c>
      <c r="D1156" t="s">
        <v>393</v>
      </c>
      <c r="E1156" t="s">
        <v>161</v>
      </c>
      <c r="F1156" t="s">
        <v>10473</v>
      </c>
      <c r="G1156">
        <v>0</v>
      </c>
    </row>
    <row r="1157" spans="1:7" x14ac:dyDescent="0.3">
      <c r="A1157" t="s">
        <v>10449</v>
      </c>
      <c r="B1157" t="s">
        <v>10473</v>
      </c>
      <c r="C1157" t="s">
        <v>458</v>
      </c>
      <c r="D1157" t="s">
        <v>393</v>
      </c>
      <c r="E1157" t="s">
        <v>193</v>
      </c>
      <c r="F1157" t="s">
        <v>10473</v>
      </c>
      <c r="G1157">
        <v>0</v>
      </c>
    </row>
    <row r="1158" spans="1:7" x14ac:dyDescent="0.3">
      <c r="A1158" t="s">
        <v>10449</v>
      </c>
      <c r="B1158" t="s">
        <v>10473</v>
      </c>
      <c r="C1158" t="s">
        <v>458</v>
      </c>
      <c r="D1158" t="s">
        <v>393</v>
      </c>
      <c r="E1158" t="s">
        <v>215</v>
      </c>
      <c r="F1158" t="s">
        <v>10473</v>
      </c>
      <c r="G1158">
        <v>0</v>
      </c>
    </row>
    <row r="1159" spans="1:7" x14ac:dyDescent="0.3">
      <c r="A1159" t="s">
        <v>10449</v>
      </c>
      <c r="B1159" t="s">
        <v>10473</v>
      </c>
      <c r="C1159" t="s">
        <v>458</v>
      </c>
      <c r="D1159" t="s">
        <v>393</v>
      </c>
      <c r="E1159" t="s">
        <v>78</v>
      </c>
      <c r="F1159" t="s">
        <v>10473</v>
      </c>
      <c r="G1159">
        <v>0</v>
      </c>
    </row>
    <row r="1160" spans="1:7" x14ac:dyDescent="0.3">
      <c r="A1160" t="s">
        <v>10449</v>
      </c>
      <c r="B1160" t="s">
        <v>10883</v>
      </c>
      <c r="C1160" t="s">
        <v>458</v>
      </c>
      <c r="D1160" t="s">
        <v>393</v>
      </c>
      <c r="E1160" t="s">
        <v>15</v>
      </c>
      <c r="F1160" t="s">
        <v>10883</v>
      </c>
      <c r="G1160">
        <v>0</v>
      </c>
    </row>
    <row r="1161" spans="1:7" x14ac:dyDescent="0.3">
      <c r="A1161" t="s">
        <v>10449</v>
      </c>
      <c r="B1161" t="s">
        <v>10883</v>
      </c>
      <c r="C1161" t="s">
        <v>458</v>
      </c>
      <c r="D1161" t="s">
        <v>393</v>
      </c>
      <c r="E1161" t="s">
        <v>42</v>
      </c>
      <c r="F1161" t="s">
        <v>10883</v>
      </c>
      <c r="G1161">
        <v>0</v>
      </c>
    </row>
    <row r="1162" spans="1:7" x14ac:dyDescent="0.3">
      <c r="A1162" t="s">
        <v>10449</v>
      </c>
      <c r="B1162" t="s">
        <v>10883</v>
      </c>
      <c r="C1162" t="s">
        <v>458</v>
      </c>
      <c r="D1162" t="s">
        <v>393</v>
      </c>
      <c r="E1162" t="s">
        <v>30</v>
      </c>
      <c r="F1162" t="s">
        <v>10883</v>
      </c>
      <c r="G1162">
        <v>0</v>
      </c>
    </row>
    <row r="1163" spans="1:7" x14ac:dyDescent="0.3">
      <c r="A1163" t="s">
        <v>10449</v>
      </c>
      <c r="B1163" t="s">
        <v>10883</v>
      </c>
      <c r="C1163" t="s">
        <v>458</v>
      </c>
      <c r="D1163" t="s">
        <v>393</v>
      </c>
      <c r="E1163" t="s">
        <v>22</v>
      </c>
      <c r="F1163" t="s">
        <v>10883</v>
      </c>
      <c r="G1163">
        <v>0</v>
      </c>
    </row>
    <row r="1164" spans="1:7" x14ac:dyDescent="0.3">
      <c r="A1164" t="s">
        <v>10449</v>
      </c>
      <c r="B1164" t="s">
        <v>10883</v>
      </c>
      <c r="C1164" t="s">
        <v>458</v>
      </c>
      <c r="D1164" t="s">
        <v>393</v>
      </c>
      <c r="E1164" t="s">
        <v>45</v>
      </c>
      <c r="F1164" t="s">
        <v>10883</v>
      </c>
      <c r="G1164">
        <v>0</v>
      </c>
    </row>
    <row r="1165" spans="1:7" x14ac:dyDescent="0.3">
      <c r="A1165" t="s">
        <v>10449</v>
      </c>
      <c r="B1165" t="s">
        <v>10883</v>
      </c>
      <c r="C1165" t="s">
        <v>458</v>
      </c>
      <c r="D1165" t="s">
        <v>393</v>
      </c>
      <c r="E1165" t="s">
        <v>40</v>
      </c>
      <c r="F1165" t="s">
        <v>10883</v>
      </c>
      <c r="G1165">
        <v>0</v>
      </c>
    </row>
    <row r="1166" spans="1:7" x14ac:dyDescent="0.3">
      <c r="A1166" t="s">
        <v>10449</v>
      </c>
      <c r="B1166" t="s">
        <v>10883</v>
      </c>
      <c r="C1166" t="s">
        <v>458</v>
      </c>
      <c r="D1166" t="s">
        <v>393</v>
      </c>
      <c r="E1166" t="s">
        <v>33</v>
      </c>
      <c r="F1166" t="s">
        <v>10883</v>
      </c>
      <c r="G1166">
        <v>0</v>
      </c>
    </row>
    <row r="1167" spans="1:7" x14ac:dyDescent="0.3">
      <c r="A1167" t="s">
        <v>10449</v>
      </c>
      <c r="B1167" t="s">
        <v>10883</v>
      </c>
      <c r="C1167" t="s">
        <v>458</v>
      </c>
      <c r="D1167" t="s">
        <v>393</v>
      </c>
      <c r="E1167" t="s">
        <v>37</v>
      </c>
      <c r="F1167" t="s">
        <v>10883</v>
      </c>
      <c r="G1167">
        <v>0</v>
      </c>
    </row>
    <row r="1168" spans="1:7" x14ac:dyDescent="0.3">
      <c r="A1168" t="s">
        <v>10449</v>
      </c>
      <c r="B1168" t="s">
        <v>10883</v>
      </c>
      <c r="C1168" t="s">
        <v>458</v>
      </c>
      <c r="D1168" t="s">
        <v>393</v>
      </c>
      <c r="E1168" t="s">
        <v>32</v>
      </c>
      <c r="F1168" t="s">
        <v>10883</v>
      </c>
      <c r="G1168">
        <v>0</v>
      </c>
    </row>
    <row r="1169" spans="1:7" x14ac:dyDescent="0.3">
      <c r="A1169" t="s">
        <v>10449</v>
      </c>
      <c r="B1169" t="s">
        <v>10883</v>
      </c>
      <c r="C1169" t="s">
        <v>458</v>
      </c>
      <c r="D1169" t="s">
        <v>393</v>
      </c>
      <c r="E1169" t="s">
        <v>28</v>
      </c>
      <c r="F1169" t="s">
        <v>10883</v>
      </c>
      <c r="G1169">
        <v>0</v>
      </c>
    </row>
    <row r="1170" spans="1:7" x14ac:dyDescent="0.3">
      <c r="A1170" t="s">
        <v>10449</v>
      </c>
      <c r="B1170" t="s">
        <v>10883</v>
      </c>
      <c r="C1170" t="s">
        <v>458</v>
      </c>
      <c r="D1170" t="s">
        <v>393</v>
      </c>
      <c r="E1170" t="s">
        <v>35</v>
      </c>
      <c r="F1170" t="s">
        <v>10883</v>
      </c>
      <c r="G1170">
        <v>0</v>
      </c>
    </row>
    <row r="1171" spans="1:7" x14ac:dyDescent="0.3">
      <c r="A1171" t="s">
        <v>10449</v>
      </c>
      <c r="B1171" t="s">
        <v>10883</v>
      </c>
      <c r="C1171" t="s">
        <v>458</v>
      </c>
      <c r="D1171" t="s">
        <v>393</v>
      </c>
      <c r="E1171" t="s">
        <v>39</v>
      </c>
      <c r="F1171" t="s">
        <v>10883</v>
      </c>
      <c r="G1171">
        <v>0</v>
      </c>
    </row>
    <row r="1172" spans="1:7" x14ac:dyDescent="0.3">
      <c r="A1172" t="s">
        <v>10449</v>
      </c>
      <c r="B1172" t="s">
        <v>10883</v>
      </c>
      <c r="C1172" t="s">
        <v>458</v>
      </c>
      <c r="D1172" t="s">
        <v>393</v>
      </c>
      <c r="E1172" t="s">
        <v>46</v>
      </c>
      <c r="F1172" t="s">
        <v>10883</v>
      </c>
      <c r="G1172">
        <v>0</v>
      </c>
    </row>
    <row r="1173" spans="1:7" x14ac:dyDescent="0.3">
      <c r="A1173" t="s">
        <v>10449</v>
      </c>
      <c r="B1173" t="s">
        <v>10883</v>
      </c>
      <c r="C1173" t="s">
        <v>458</v>
      </c>
      <c r="D1173" t="s">
        <v>393</v>
      </c>
      <c r="E1173" t="s">
        <v>54</v>
      </c>
      <c r="F1173" t="s">
        <v>10883</v>
      </c>
      <c r="G1173">
        <v>0</v>
      </c>
    </row>
    <row r="1174" spans="1:7" x14ac:dyDescent="0.3">
      <c r="A1174" t="s">
        <v>463</v>
      </c>
      <c r="B1174" t="s">
        <v>464</v>
      </c>
      <c r="C1174" t="s">
        <v>457</v>
      </c>
      <c r="D1174" t="s">
        <v>393</v>
      </c>
      <c r="E1174" t="s">
        <v>366</v>
      </c>
      <c r="F1174" t="s">
        <v>463</v>
      </c>
      <c r="G1174">
        <v>0</v>
      </c>
    </row>
    <row r="1175" spans="1:7" x14ac:dyDescent="0.3">
      <c r="A1175" t="s">
        <v>463</v>
      </c>
      <c r="B1175" t="s">
        <v>464</v>
      </c>
      <c r="C1175" t="s">
        <v>457</v>
      </c>
      <c r="D1175" t="s">
        <v>393</v>
      </c>
      <c r="E1175" t="s">
        <v>370</v>
      </c>
      <c r="F1175" t="s">
        <v>463</v>
      </c>
      <c r="G1175">
        <v>0</v>
      </c>
    </row>
    <row r="1176" spans="1:7" x14ac:dyDescent="0.3">
      <c r="A1176" t="s">
        <v>463</v>
      </c>
      <c r="B1176" t="s">
        <v>464</v>
      </c>
      <c r="C1176" t="s">
        <v>457</v>
      </c>
      <c r="D1176" t="s">
        <v>393</v>
      </c>
      <c r="E1176" t="s">
        <v>376</v>
      </c>
      <c r="F1176" t="s">
        <v>463</v>
      </c>
      <c r="G1176">
        <v>0</v>
      </c>
    </row>
    <row r="1177" spans="1:7" x14ac:dyDescent="0.3">
      <c r="A1177" t="s">
        <v>463</v>
      </c>
      <c r="B1177" t="s">
        <v>464</v>
      </c>
      <c r="C1177" t="s">
        <v>458</v>
      </c>
      <c r="D1177" t="s">
        <v>393</v>
      </c>
      <c r="E1177" t="s">
        <v>258</v>
      </c>
      <c r="F1177" t="s">
        <v>463</v>
      </c>
      <c r="G1177">
        <v>0</v>
      </c>
    </row>
    <row r="1178" spans="1:7" x14ac:dyDescent="0.3">
      <c r="A1178" t="s">
        <v>463</v>
      </c>
      <c r="B1178" t="s">
        <v>464</v>
      </c>
      <c r="C1178" t="s">
        <v>458</v>
      </c>
      <c r="D1178" t="s">
        <v>393</v>
      </c>
      <c r="E1178" t="s">
        <v>176</v>
      </c>
      <c r="F1178" t="s">
        <v>463</v>
      </c>
      <c r="G1178">
        <v>0</v>
      </c>
    </row>
    <row r="1179" spans="1:7" x14ac:dyDescent="0.3">
      <c r="A1179" t="s">
        <v>463</v>
      </c>
      <c r="B1179" t="s">
        <v>464</v>
      </c>
      <c r="C1179" t="s">
        <v>458</v>
      </c>
      <c r="D1179" t="s">
        <v>393</v>
      </c>
      <c r="E1179" t="s">
        <v>217</v>
      </c>
      <c r="F1179" t="s">
        <v>463</v>
      </c>
      <c r="G1179">
        <v>0</v>
      </c>
    </row>
    <row r="1180" spans="1:7" x14ac:dyDescent="0.3">
      <c r="A1180" t="s">
        <v>463</v>
      </c>
      <c r="B1180" t="s">
        <v>464</v>
      </c>
      <c r="C1180" t="s">
        <v>458</v>
      </c>
      <c r="D1180" t="s">
        <v>393</v>
      </c>
      <c r="E1180" t="s">
        <v>63</v>
      </c>
      <c r="F1180" t="s">
        <v>463</v>
      </c>
      <c r="G1180">
        <v>0</v>
      </c>
    </row>
    <row r="1181" spans="1:7" x14ac:dyDescent="0.3">
      <c r="A1181" t="s">
        <v>463</v>
      </c>
      <c r="B1181" t="s">
        <v>464</v>
      </c>
      <c r="C1181" t="s">
        <v>458</v>
      </c>
      <c r="D1181" t="s">
        <v>393</v>
      </c>
      <c r="E1181" t="s">
        <v>257</v>
      </c>
      <c r="F1181" t="s">
        <v>463</v>
      </c>
      <c r="G1181">
        <v>0</v>
      </c>
    </row>
    <row r="1182" spans="1:7" x14ac:dyDescent="0.3">
      <c r="A1182" t="s">
        <v>463</v>
      </c>
      <c r="B1182" t="s">
        <v>464</v>
      </c>
      <c r="C1182" t="s">
        <v>458</v>
      </c>
      <c r="D1182" t="s">
        <v>393</v>
      </c>
      <c r="E1182" t="s">
        <v>236</v>
      </c>
      <c r="F1182" t="s">
        <v>463</v>
      </c>
      <c r="G1182">
        <v>0</v>
      </c>
    </row>
    <row r="1183" spans="1:7" x14ac:dyDescent="0.3">
      <c r="A1183" t="s">
        <v>463</v>
      </c>
      <c r="B1183" t="s">
        <v>464</v>
      </c>
      <c r="C1183" t="s">
        <v>458</v>
      </c>
      <c r="D1183" t="s">
        <v>393</v>
      </c>
      <c r="E1183" t="s">
        <v>281</v>
      </c>
      <c r="F1183" t="s">
        <v>463</v>
      </c>
      <c r="G1183">
        <v>0</v>
      </c>
    </row>
    <row r="1184" spans="1:7" x14ac:dyDescent="0.3">
      <c r="A1184" t="s">
        <v>463</v>
      </c>
      <c r="B1184" t="s">
        <v>464</v>
      </c>
      <c r="C1184" t="s">
        <v>458</v>
      </c>
      <c r="D1184" t="s">
        <v>393</v>
      </c>
      <c r="E1184" t="s">
        <v>102</v>
      </c>
      <c r="F1184" t="s">
        <v>463</v>
      </c>
      <c r="G1184">
        <v>0</v>
      </c>
    </row>
    <row r="1185" spans="1:7" x14ac:dyDescent="0.3">
      <c r="A1185" t="s">
        <v>463</v>
      </c>
      <c r="B1185" t="s">
        <v>464</v>
      </c>
      <c r="C1185" t="s">
        <v>458</v>
      </c>
      <c r="D1185" t="s">
        <v>393</v>
      </c>
      <c r="E1185" t="s">
        <v>59</v>
      </c>
      <c r="F1185" t="s">
        <v>463</v>
      </c>
      <c r="G1185">
        <v>0</v>
      </c>
    </row>
    <row r="1186" spans="1:7" x14ac:dyDescent="0.3">
      <c r="A1186" t="s">
        <v>463</v>
      </c>
      <c r="B1186" t="s">
        <v>464</v>
      </c>
      <c r="C1186" t="s">
        <v>458</v>
      </c>
      <c r="D1186" t="s">
        <v>393</v>
      </c>
      <c r="E1186" t="s">
        <v>162</v>
      </c>
      <c r="F1186" t="s">
        <v>463</v>
      </c>
      <c r="G1186">
        <v>0</v>
      </c>
    </row>
    <row r="1187" spans="1:7" x14ac:dyDescent="0.3">
      <c r="A1187" t="s">
        <v>463</v>
      </c>
      <c r="B1187" t="s">
        <v>464</v>
      </c>
      <c r="C1187" t="s">
        <v>458</v>
      </c>
      <c r="D1187" t="s">
        <v>393</v>
      </c>
      <c r="E1187" t="s">
        <v>22</v>
      </c>
      <c r="F1187" t="s">
        <v>463</v>
      </c>
      <c r="G1187">
        <v>0</v>
      </c>
    </row>
    <row r="1188" spans="1:7" x14ac:dyDescent="0.3">
      <c r="A1188" t="s">
        <v>463</v>
      </c>
      <c r="B1188" t="s">
        <v>464</v>
      </c>
      <c r="C1188" t="s">
        <v>458</v>
      </c>
      <c r="D1188" t="s">
        <v>393</v>
      </c>
      <c r="E1188" t="s">
        <v>163</v>
      </c>
      <c r="F1188" t="s">
        <v>463</v>
      </c>
      <c r="G1188">
        <v>0</v>
      </c>
    </row>
    <row r="1189" spans="1:7" x14ac:dyDescent="0.3">
      <c r="A1189" t="s">
        <v>463</v>
      </c>
      <c r="B1189" t="s">
        <v>464</v>
      </c>
      <c r="C1189" t="s">
        <v>458</v>
      </c>
      <c r="D1189" t="s">
        <v>393</v>
      </c>
      <c r="E1189" t="s">
        <v>349</v>
      </c>
      <c r="F1189" t="s">
        <v>463</v>
      </c>
      <c r="G1189">
        <v>0</v>
      </c>
    </row>
    <row r="1190" spans="1:7" x14ac:dyDescent="0.3">
      <c r="A1190" t="s">
        <v>463</v>
      </c>
      <c r="B1190" t="s">
        <v>464</v>
      </c>
      <c r="C1190" t="s">
        <v>458</v>
      </c>
      <c r="D1190" t="s">
        <v>393</v>
      </c>
      <c r="E1190" t="s">
        <v>135</v>
      </c>
      <c r="F1190" t="s">
        <v>463</v>
      </c>
      <c r="G1190">
        <v>0</v>
      </c>
    </row>
    <row r="1191" spans="1:7" x14ac:dyDescent="0.3">
      <c r="A1191" t="s">
        <v>463</v>
      </c>
      <c r="B1191" t="s">
        <v>464</v>
      </c>
      <c r="C1191" t="s">
        <v>458</v>
      </c>
      <c r="D1191" t="s">
        <v>393</v>
      </c>
      <c r="E1191" t="s">
        <v>201</v>
      </c>
      <c r="F1191" t="s">
        <v>463</v>
      </c>
      <c r="G1191">
        <v>0</v>
      </c>
    </row>
    <row r="1192" spans="1:7" x14ac:dyDescent="0.3">
      <c r="A1192" t="s">
        <v>463</v>
      </c>
      <c r="B1192" t="s">
        <v>464</v>
      </c>
      <c r="C1192" t="s">
        <v>458</v>
      </c>
      <c r="D1192" t="s">
        <v>393</v>
      </c>
      <c r="E1192" t="s">
        <v>87</v>
      </c>
      <c r="F1192" t="s">
        <v>463</v>
      </c>
      <c r="G1192">
        <v>0</v>
      </c>
    </row>
    <row r="1193" spans="1:7" x14ac:dyDescent="0.3">
      <c r="A1193" t="s">
        <v>463</v>
      </c>
      <c r="B1193" t="s">
        <v>464</v>
      </c>
      <c r="C1193" t="s">
        <v>458</v>
      </c>
      <c r="D1193" t="s">
        <v>393</v>
      </c>
      <c r="E1193" t="s">
        <v>240</v>
      </c>
      <c r="F1193" t="s">
        <v>463</v>
      </c>
      <c r="G1193">
        <v>0</v>
      </c>
    </row>
    <row r="1194" spans="1:7" x14ac:dyDescent="0.3">
      <c r="A1194" t="s">
        <v>463</v>
      </c>
      <c r="B1194" t="s">
        <v>464</v>
      </c>
      <c r="C1194" t="s">
        <v>458</v>
      </c>
      <c r="D1194" t="s">
        <v>393</v>
      </c>
      <c r="E1194" t="s">
        <v>165</v>
      </c>
      <c r="F1194" t="s">
        <v>463</v>
      </c>
      <c r="G1194">
        <v>0</v>
      </c>
    </row>
    <row r="1195" spans="1:7" x14ac:dyDescent="0.3">
      <c r="A1195" t="s">
        <v>463</v>
      </c>
      <c r="B1195" t="s">
        <v>464</v>
      </c>
      <c r="C1195" t="s">
        <v>458</v>
      </c>
      <c r="D1195" t="s">
        <v>393</v>
      </c>
      <c r="E1195" t="s">
        <v>48</v>
      </c>
      <c r="F1195" t="s">
        <v>463</v>
      </c>
      <c r="G1195">
        <v>0</v>
      </c>
    </row>
    <row r="1196" spans="1:7" x14ac:dyDescent="0.3">
      <c r="A1196" t="s">
        <v>463</v>
      </c>
      <c r="B1196" t="s">
        <v>464</v>
      </c>
      <c r="C1196" t="s">
        <v>458</v>
      </c>
      <c r="D1196" t="s">
        <v>393</v>
      </c>
      <c r="E1196" t="s">
        <v>356</v>
      </c>
      <c r="F1196" t="s">
        <v>463</v>
      </c>
      <c r="G1196">
        <v>0</v>
      </c>
    </row>
    <row r="1197" spans="1:7" x14ac:dyDescent="0.3">
      <c r="A1197" t="s">
        <v>463</v>
      </c>
      <c r="B1197" t="s">
        <v>464</v>
      </c>
      <c r="C1197" t="s">
        <v>458</v>
      </c>
      <c r="D1197" t="s">
        <v>393</v>
      </c>
      <c r="E1197" t="s">
        <v>222</v>
      </c>
      <c r="F1197" t="s">
        <v>463</v>
      </c>
      <c r="G1197">
        <v>0</v>
      </c>
    </row>
    <row r="1198" spans="1:7" x14ac:dyDescent="0.3">
      <c r="A1198" t="s">
        <v>463</v>
      </c>
      <c r="B1198" t="s">
        <v>464</v>
      </c>
      <c r="C1198" t="s">
        <v>458</v>
      </c>
      <c r="D1198" t="s">
        <v>393</v>
      </c>
      <c r="E1198" t="s">
        <v>305</v>
      </c>
      <c r="F1198" t="s">
        <v>463</v>
      </c>
      <c r="G1198">
        <v>0</v>
      </c>
    </row>
    <row r="1199" spans="1:7" x14ac:dyDescent="0.3">
      <c r="A1199" t="s">
        <v>463</v>
      </c>
      <c r="B1199" t="s">
        <v>464</v>
      </c>
      <c r="C1199" t="s">
        <v>458</v>
      </c>
      <c r="D1199" t="s">
        <v>393</v>
      </c>
      <c r="E1199" t="s">
        <v>357</v>
      </c>
      <c r="F1199" t="s">
        <v>463</v>
      </c>
      <c r="G1199">
        <v>0</v>
      </c>
    </row>
    <row r="1200" spans="1:7" x14ac:dyDescent="0.3">
      <c r="A1200" t="s">
        <v>463</v>
      </c>
      <c r="B1200" t="s">
        <v>464</v>
      </c>
      <c r="C1200" t="s">
        <v>458</v>
      </c>
      <c r="D1200" t="s">
        <v>393</v>
      </c>
      <c r="E1200" t="s">
        <v>184</v>
      </c>
      <c r="F1200" t="s">
        <v>463</v>
      </c>
      <c r="G1200">
        <v>0</v>
      </c>
    </row>
    <row r="1201" spans="1:7" x14ac:dyDescent="0.3">
      <c r="A1201" t="s">
        <v>463</v>
      </c>
      <c r="B1201" t="s">
        <v>464</v>
      </c>
      <c r="C1201" t="s">
        <v>458</v>
      </c>
      <c r="D1201" t="s">
        <v>393</v>
      </c>
      <c r="E1201" t="s">
        <v>92</v>
      </c>
      <c r="F1201" t="s">
        <v>463</v>
      </c>
      <c r="G1201">
        <v>0</v>
      </c>
    </row>
    <row r="1202" spans="1:7" x14ac:dyDescent="0.3">
      <c r="A1202" t="s">
        <v>463</v>
      </c>
      <c r="B1202" t="s">
        <v>464</v>
      </c>
      <c r="C1202" t="s">
        <v>458</v>
      </c>
      <c r="D1202" t="s">
        <v>393</v>
      </c>
      <c r="E1202" t="s">
        <v>311</v>
      </c>
      <c r="F1202" t="s">
        <v>463</v>
      </c>
      <c r="G1202">
        <v>0</v>
      </c>
    </row>
    <row r="1203" spans="1:7" x14ac:dyDescent="0.3">
      <c r="A1203" t="s">
        <v>463</v>
      </c>
      <c r="B1203" t="s">
        <v>464</v>
      </c>
      <c r="C1203" t="s">
        <v>458</v>
      </c>
      <c r="D1203" t="s">
        <v>393</v>
      </c>
      <c r="E1203" t="s">
        <v>156</v>
      </c>
      <c r="F1203" t="s">
        <v>463</v>
      </c>
      <c r="G1203">
        <v>0</v>
      </c>
    </row>
    <row r="1204" spans="1:7" x14ac:dyDescent="0.3">
      <c r="A1204" t="s">
        <v>463</v>
      </c>
      <c r="B1204" t="s">
        <v>464</v>
      </c>
      <c r="C1204" t="s">
        <v>458</v>
      </c>
      <c r="D1204" t="s">
        <v>393</v>
      </c>
      <c r="E1204" t="s">
        <v>70</v>
      </c>
      <c r="F1204" t="s">
        <v>463</v>
      </c>
      <c r="G1204">
        <v>0</v>
      </c>
    </row>
    <row r="1205" spans="1:7" x14ac:dyDescent="0.3">
      <c r="A1205" t="s">
        <v>463</v>
      </c>
      <c r="B1205" t="s">
        <v>464</v>
      </c>
      <c r="C1205" t="s">
        <v>458</v>
      </c>
      <c r="D1205" t="s">
        <v>393</v>
      </c>
      <c r="E1205" t="s">
        <v>25</v>
      </c>
      <c r="F1205" t="s">
        <v>463</v>
      </c>
      <c r="G1205">
        <v>0</v>
      </c>
    </row>
    <row r="1206" spans="1:7" x14ac:dyDescent="0.3">
      <c r="A1206" t="s">
        <v>463</v>
      </c>
      <c r="B1206" t="s">
        <v>464</v>
      </c>
      <c r="C1206" t="s">
        <v>458</v>
      </c>
      <c r="D1206" t="s">
        <v>393</v>
      </c>
      <c r="E1206" t="s">
        <v>57</v>
      </c>
      <c r="F1206" t="s">
        <v>463</v>
      </c>
      <c r="G1206">
        <v>0</v>
      </c>
    </row>
    <row r="1207" spans="1:7" x14ac:dyDescent="0.3">
      <c r="A1207" t="s">
        <v>463</v>
      </c>
      <c r="B1207" t="s">
        <v>464</v>
      </c>
      <c r="C1207" t="s">
        <v>458</v>
      </c>
      <c r="D1207" t="s">
        <v>393</v>
      </c>
      <c r="E1207" t="s">
        <v>243</v>
      </c>
      <c r="F1207" t="s">
        <v>463</v>
      </c>
      <c r="G1207">
        <v>0</v>
      </c>
    </row>
    <row r="1208" spans="1:7" x14ac:dyDescent="0.3">
      <c r="A1208" t="s">
        <v>463</v>
      </c>
      <c r="B1208" t="s">
        <v>464</v>
      </c>
      <c r="C1208" t="s">
        <v>458</v>
      </c>
      <c r="D1208" t="s">
        <v>393</v>
      </c>
      <c r="E1208" t="s">
        <v>24</v>
      </c>
      <c r="F1208" t="s">
        <v>463</v>
      </c>
      <c r="G1208">
        <v>0</v>
      </c>
    </row>
    <row r="1209" spans="1:7" x14ac:dyDescent="0.3">
      <c r="A1209" t="s">
        <v>463</v>
      </c>
      <c r="B1209" t="s">
        <v>464</v>
      </c>
      <c r="C1209" t="s">
        <v>458</v>
      </c>
      <c r="D1209" t="s">
        <v>393</v>
      </c>
      <c r="E1209" t="s">
        <v>127</v>
      </c>
      <c r="F1209" t="s">
        <v>463</v>
      </c>
      <c r="G1209">
        <v>0</v>
      </c>
    </row>
    <row r="1210" spans="1:7" x14ac:dyDescent="0.3">
      <c r="A1210" t="s">
        <v>463</v>
      </c>
      <c r="B1210" t="s">
        <v>464</v>
      </c>
      <c r="C1210" t="s">
        <v>458</v>
      </c>
      <c r="D1210" t="s">
        <v>393</v>
      </c>
      <c r="E1210" t="s">
        <v>187</v>
      </c>
      <c r="F1210" t="s">
        <v>463</v>
      </c>
      <c r="G1210">
        <v>0</v>
      </c>
    </row>
    <row r="1211" spans="1:7" x14ac:dyDescent="0.3">
      <c r="A1211" t="s">
        <v>463</v>
      </c>
      <c r="B1211" t="s">
        <v>464</v>
      </c>
      <c r="C1211" t="s">
        <v>458</v>
      </c>
      <c r="D1211" t="s">
        <v>393</v>
      </c>
      <c r="E1211" t="s">
        <v>110</v>
      </c>
      <c r="F1211" t="s">
        <v>463</v>
      </c>
      <c r="G1211">
        <v>0</v>
      </c>
    </row>
    <row r="1212" spans="1:7" x14ac:dyDescent="0.3">
      <c r="A1212" t="s">
        <v>463</v>
      </c>
      <c r="B1212" t="s">
        <v>464</v>
      </c>
      <c r="C1212" t="s">
        <v>458</v>
      </c>
      <c r="D1212" t="s">
        <v>393</v>
      </c>
      <c r="E1212" t="s">
        <v>337</v>
      </c>
      <c r="F1212" t="s">
        <v>463</v>
      </c>
      <c r="G1212">
        <v>0</v>
      </c>
    </row>
    <row r="1213" spans="1:7" x14ac:dyDescent="0.3">
      <c r="A1213" t="s">
        <v>463</v>
      </c>
      <c r="B1213" t="s">
        <v>464</v>
      </c>
      <c r="C1213" t="s">
        <v>458</v>
      </c>
      <c r="D1213" t="s">
        <v>393</v>
      </c>
      <c r="E1213" t="s">
        <v>128</v>
      </c>
      <c r="F1213" t="s">
        <v>463</v>
      </c>
      <c r="G1213">
        <v>0</v>
      </c>
    </row>
    <row r="1214" spans="1:7" x14ac:dyDescent="0.3">
      <c r="A1214" t="s">
        <v>463</v>
      </c>
      <c r="B1214" t="s">
        <v>464</v>
      </c>
      <c r="C1214" t="s">
        <v>458</v>
      </c>
      <c r="D1214" t="s">
        <v>393</v>
      </c>
      <c r="E1214" t="s">
        <v>137</v>
      </c>
      <c r="F1214" t="s">
        <v>463</v>
      </c>
      <c r="G1214">
        <v>0</v>
      </c>
    </row>
    <row r="1215" spans="1:7" x14ac:dyDescent="0.3">
      <c r="A1215" t="s">
        <v>463</v>
      </c>
      <c r="B1215" t="s">
        <v>464</v>
      </c>
      <c r="C1215" t="s">
        <v>458</v>
      </c>
      <c r="D1215" t="s">
        <v>393</v>
      </c>
      <c r="E1215" t="s">
        <v>168</v>
      </c>
      <c r="F1215" t="s">
        <v>463</v>
      </c>
      <c r="G1215">
        <v>0</v>
      </c>
    </row>
    <row r="1216" spans="1:7" x14ac:dyDescent="0.3">
      <c r="A1216" t="s">
        <v>463</v>
      </c>
      <c r="B1216" t="s">
        <v>464</v>
      </c>
      <c r="C1216" t="s">
        <v>458</v>
      </c>
      <c r="D1216" t="s">
        <v>393</v>
      </c>
      <c r="E1216" t="s">
        <v>347</v>
      </c>
      <c r="F1216" t="s">
        <v>463</v>
      </c>
      <c r="G1216">
        <v>0</v>
      </c>
    </row>
    <row r="1217" spans="1:7" x14ac:dyDescent="0.3">
      <c r="A1217" t="s">
        <v>463</v>
      </c>
      <c r="B1217" t="s">
        <v>464</v>
      </c>
      <c r="C1217" t="s">
        <v>458</v>
      </c>
      <c r="D1217" t="s">
        <v>393</v>
      </c>
      <c r="E1217" t="s">
        <v>32</v>
      </c>
      <c r="F1217" t="s">
        <v>463</v>
      </c>
      <c r="G1217">
        <v>0</v>
      </c>
    </row>
    <row r="1218" spans="1:7" x14ac:dyDescent="0.3">
      <c r="A1218" t="s">
        <v>463</v>
      </c>
      <c r="B1218" t="s">
        <v>464</v>
      </c>
      <c r="C1218" t="s">
        <v>458</v>
      </c>
      <c r="D1218" t="s">
        <v>393</v>
      </c>
      <c r="E1218" t="s">
        <v>229</v>
      </c>
      <c r="F1218" t="s">
        <v>463</v>
      </c>
      <c r="G1218">
        <v>0</v>
      </c>
    </row>
    <row r="1219" spans="1:7" x14ac:dyDescent="0.3">
      <c r="A1219" t="s">
        <v>463</v>
      </c>
      <c r="B1219" t="s">
        <v>464</v>
      </c>
      <c r="C1219" t="s">
        <v>458</v>
      </c>
      <c r="D1219" t="s">
        <v>393</v>
      </c>
      <c r="E1219" t="s">
        <v>287</v>
      </c>
      <c r="F1219" t="s">
        <v>463</v>
      </c>
      <c r="G1219">
        <v>0</v>
      </c>
    </row>
    <row r="1220" spans="1:7" x14ac:dyDescent="0.3">
      <c r="A1220" t="s">
        <v>463</v>
      </c>
      <c r="B1220" t="s">
        <v>464</v>
      </c>
      <c r="C1220" t="s">
        <v>458</v>
      </c>
      <c r="D1220" t="s">
        <v>393</v>
      </c>
      <c r="E1220" t="s">
        <v>270</v>
      </c>
      <c r="F1220" t="s">
        <v>463</v>
      </c>
      <c r="G1220">
        <v>0</v>
      </c>
    </row>
    <row r="1221" spans="1:7" x14ac:dyDescent="0.3">
      <c r="A1221" t="s">
        <v>463</v>
      </c>
      <c r="B1221" t="s">
        <v>464</v>
      </c>
      <c r="C1221" t="s">
        <v>458</v>
      </c>
      <c r="D1221" t="s">
        <v>393</v>
      </c>
      <c r="E1221" t="s">
        <v>96</v>
      </c>
      <c r="F1221" t="s">
        <v>463</v>
      </c>
      <c r="G1221">
        <v>0</v>
      </c>
    </row>
    <row r="1222" spans="1:7" x14ac:dyDescent="0.3">
      <c r="A1222" t="s">
        <v>463</v>
      </c>
      <c r="B1222" t="s">
        <v>464</v>
      </c>
      <c r="C1222" t="s">
        <v>458</v>
      </c>
      <c r="D1222" t="s">
        <v>393</v>
      </c>
      <c r="E1222" t="s">
        <v>358</v>
      </c>
      <c r="F1222" t="s">
        <v>463</v>
      </c>
      <c r="G1222">
        <v>0</v>
      </c>
    </row>
    <row r="1223" spans="1:7" x14ac:dyDescent="0.3">
      <c r="A1223" t="s">
        <v>463</v>
      </c>
      <c r="B1223" t="s">
        <v>464</v>
      </c>
      <c r="C1223" t="s">
        <v>458</v>
      </c>
      <c r="D1223" t="s">
        <v>393</v>
      </c>
      <c r="E1223" t="s">
        <v>62</v>
      </c>
      <c r="F1223" t="s">
        <v>463</v>
      </c>
      <c r="G1223">
        <v>0</v>
      </c>
    </row>
    <row r="1224" spans="1:7" x14ac:dyDescent="0.3">
      <c r="A1224" t="s">
        <v>463</v>
      </c>
      <c r="B1224" t="s">
        <v>464</v>
      </c>
      <c r="C1224" t="s">
        <v>458</v>
      </c>
      <c r="D1224" t="s">
        <v>393</v>
      </c>
      <c r="E1224" t="s">
        <v>73</v>
      </c>
      <c r="F1224" t="s">
        <v>463</v>
      </c>
      <c r="G1224">
        <v>0</v>
      </c>
    </row>
    <row r="1225" spans="1:7" x14ac:dyDescent="0.3">
      <c r="A1225" t="s">
        <v>463</v>
      </c>
      <c r="B1225" t="s">
        <v>464</v>
      </c>
      <c r="C1225" t="s">
        <v>458</v>
      </c>
      <c r="D1225" t="s">
        <v>393</v>
      </c>
      <c r="E1225" t="s">
        <v>211</v>
      </c>
      <c r="F1225" t="s">
        <v>463</v>
      </c>
      <c r="G1225">
        <v>0</v>
      </c>
    </row>
    <row r="1226" spans="1:7" x14ac:dyDescent="0.3">
      <c r="A1226" t="s">
        <v>463</v>
      </c>
      <c r="B1226" t="s">
        <v>464</v>
      </c>
      <c r="C1226" t="s">
        <v>458</v>
      </c>
      <c r="D1226" t="s">
        <v>393</v>
      </c>
      <c r="E1226" t="s">
        <v>213</v>
      </c>
      <c r="F1226" t="s">
        <v>463</v>
      </c>
      <c r="G1226">
        <v>0</v>
      </c>
    </row>
    <row r="1227" spans="1:7" x14ac:dyDescent="0.3">
      <c r="A1227" t="s">
        <v>463</v>
      </c>
      <c r="B1227" t="s">
        <v>464</v>
      </c>
      <c r="C1227" t="s">
        <v>458</v>
      </c>
      <c r="D1227" t="s">
        <v>393</v>
      </c>
      <c r="E1227" t="s">
        <v>273</v>
      </c>
      <c r="F1227" t="s">
        <v>463</v>
      </c>
      <c r="G1227">
        <v>0</v>
      </c>
    </row>
    <row r="1228" spans="1:7" x14ac:dyDescent="0.3">
      <c r="A1228" t="s">
        <v>463</v>
      </c>
      <c r="B1228" t="s">
        <v>464</v>
      </c>
      <c r="C1228" t="s">
        <v>458</v>
      </c>
      <c r="D1228" t="s">
        <v>393</v>
      </c>
      <c r="E1228" t="s">
        <v>326</v>
      </c>
      <c r="F1228" t="s">
        <v>463</v>
      </c>
      <c r="G1228">
        <v>0</v>
      </c>
    </row>
    <row r="1229" spans="1:7" x14ac:dyDescent="0.3">
      <c r="A1229" t="s">
        <v>463</v>
      </c>
      <c r="B1229" t="s">
        <v>464</v>
      </c>
      <c r="C1229" t="s">
        <v>458</v>
      </c>
      <c r="D1229" t="s">
        <v>393</v>
      </c>
      <c r="E1229" t="s">
        <v>170</v>
      </c>
      <c r="F1229" t="s">
        <v>463</v>
      </c>
      <c r="G1229">
        <v>0</v>
      </c>
    </row>
    <row r="1230" spans="1:7" x14ac:dyDescent="0.3">
      <c r="A1230" t="s">
        <v>463</v>
      </c>
      <c r="B1230" t="s">
        <v>464</v>
      </c>
      <c r="C1230" t="s">
        <v>458</v>
      </c>
      <c r="D1230" t="s">
        <v>393</v>
      </c>
      <c r="E1230" t="s">
        <v>246</v>
      </c>
      <c r="F1230" t="s">
        <v>463</v>
      </c>
      <c r="G1230">
        <v>0</v>
      </c>
    </row>
    <row r="1231" spans="1:7" x14ac:dyDescent="0.3">
      <c r="A1231" t="s">
        <v>463</v>
      </c>
      <c r="B1231" t="s">
        <v>464</v>
      </c>
      <c r="C1231" t="s">
        <v>458</v>
      </c>
      <c r="D1231" t="s">
        <v>393</v>
      </c>
      <c r="E1231" t="s">
        <v>214</v>
      </c>
      <c r="F1231" t="s">
        <v>463</v>
      </c>
      <c r="G1231">
        <v>0</v>
      </c>
    </row>
    <row r="1232" spans="1:7" x14ac:dyDescent="0.3">
      <c r="A1232" t="s">
        <v>463</v>
      </c>
      <c r="B1232" t="s">
        <v>464</v>
      </c>
      <c r="C1232" t="s">
        <v>458</v>
      </c>
      <c r="D1232" t="s">
        <v>393</v>
      </c>
      <c r="E1232" t="s">
        <v>54</v>
      </c>
      <c r="F1232" t="s">
        <v>463</v>
      </c>
      <c r="G1232">
        <v>0</v>
      </c>
    </row>
    <row r="1233" spans="1:7" x14ac:dyDescent="0.3">
      <c r="A1233" t="s">
        <v>468</v>
      </c>
      <c r="B1233" t="s">
        <v>469</v>
      </c>
      <c r="C1233" t="s">
        <v>458</v>
      </c>
      <c r="D1233" t="s">
        <v>393</v>
      </c>
      <c r="E1233" t="s">
        <v>280</v>
      </c>
      <c r="F1233" t="s">
        <v>470</v>
      </c>
      <c r="G1233">
        <v>0</v>
      </c>
    </row>
    <row r="1234" spans="1:7" x14ac:dyDescent="0.3">
      <c r="A1234" t="s">
        <v>468</v>
      </c>
      <c r="B1234" t="s">
        <v>469</v>
      </c>
      <c r="C1234" t="s">
        <v>458</v>
      </c>
      <c r="D1234" t="s">
        <v>393</v>
      </c>
      <c r="E1234" t="s">
        <v>27</v>
      </c>
      <c r="F1234" t="s">
        <v>470</v>
      </c>
      <c r="G1234">
        <v>0</v>
      </c>
    </row>
    <row r="1235" spans="1:7" x14ac:dyDescent="0.3">
      <c r="A1235" t="s">
        <v>468</v>
      </c>
      <c r="B1235" t="s">
        <v>469</v>
      </c>
      <c r="C1235" t="s">
        <v>458</v>
      </c>
      <c r="D1235" t="s">
        <v>393</v>
      </c>
      <c r="E1235" t="s">
        <v>15</v>
      </c>
      <c r="F1235" t="s">
        <v>470</v>
      </c>
      <c r="G1235">
        <v>0</v>
      </c>
    </row>
    <row r="1236" spans="1:7" x14ac:dyDescent="0.3">
      <c r="A1236" t="s">
        <v>468</v>
      </c>
      <c r="B1236" t="s">
        <v>469</v>
      </c>
      <c r="C1236" t="s">
        <v>458</v>
      </c>
      <c r="D1236" t="s">
        <v>393</v>
      </c>
      <c r="E1236" t="s">
        <v>80</v>
      </c>
      <c r="F1236" t="s">
        <v>470</v>
      </c>
      <c r="G1236">
        <v>0</v>
      </c>
    </row>
    <row r="1237" spans="1:7" x14ac:dyDescent="0.3">
      <c r="A1237" t="s">
        <v>468</v>
      </c>
      <c r="B1237" t="s">
        <v>469</v>
      </c>
      <c r="C1237" t="s">
        <v>458</v>
      </c>
      <c r="D1237" t="s">
        <v>393</v>
      </c>
      <c r="E1237" t="s">
        <v>56</v>
      </c>
      <c r="F1237" t="s">
        <v>542</v>
      </c>
      <c r="G1237">
        <v>0</v>
      </c>
    </row>
    <row r="1238" spans="1:7" x14ac:dyDescent="0.3">
      <c r="A1238" t="s">
        <v>468</v>
      </c>
      <c r="B1238" t="s">
        <v>469</v>
      </c>
      <c r="C1238" t="s">
        <v>458</v>
      </c>
      <c r="D1238" t="s">
        <v>393</v>
      </c>
      <c r="E1238" t="s">
        <v>176</v>
      </c>
      <c r="F1238" t="s">
        <v>470</v>
      </c>
      <c r="G1238">
        <v>0</v>
      </c>
    </row>
    <row r="1239" spans="1:7" x14ac:dyDescent="0.3">
      <c r="A1239" t="s">
        <v>468</v>
      </c>
      <c r="B1239" t="s">
        <v>469</v>
      </c>
      <c r="C1239" t="s">
        <v>458</v>
      </c>
      <c r="D1239" t="s">
        <v>393</v>
      </c>
      <c r="E1239" t="s">
        <v>63</v>
      </c>
      <c r="F1239" t="s">
        <v>470</v>
      </c>
      <c r="G1239">
        <v>0</v>
      </c>
    </row>
    <row r="1240" spans="1:7" x14ac:dyDescent="0.3">
      <c r="A1240" t="s">
        <v>468</v>
      </c>
      <c r="B1240" t="s">
        <v>469</v>
      </c>
      <c r="C1240" t="s">
        <v>458</v>
      </c>
      <c r="D1240" t="s">
        <v>393</v>
      </c>
      <c r="E1240" t="s">
        <v>257</v>
      </c>
      <c r="F1240" t="s">
        <v>470</v>
      </c>
      <c r="G1240">
        <v>0</v>
      </c>
    </row>
    <row r="1241" spans="1:7" x14ac:dyDescent="0.3">
      <c r="A1241" t="s">
        <v>468</v>
      </c>
      <c r="B1241" t="s">
        <v>469</v>
      </c>
      <c r="C1241" t="s">
        <v>458</v>
      </c>
      <c r="D1241" t="s">
        <v>393</v>
      </c>
      <c r="E1241" t="s">
        <v>298</v>
      </c>
      <c r="F1241" t="s">
        <v>542</v>
      </c>
      <c r="G1241">
        <v>0</v>
      </c>
    </row>
    <row r="1242" spans="1:7" x14ac:dyDescent="0.3">
      <c r="A1242" t="s">
        <v>468</v>
      </c>
      <c r="B1242" t="s">
        <v>469</v>
      </c>
      <c r="C1242" t="s">
        <v>458</v>
      </c>
      <c r="D1242" t="s">
        <v>393</v>
      </c>
      <c r="E1242" t="s">
        <v>285</v>
      </c>
      <c r="F1242" t="s">
        <v>542</v>
      </c>
      <c r="G1242">
        <v>0</v>
      </c>
    </row>
    <row r="1243" spans="1:7" x14ac:dyDescent="0.3">
      <c r="A1243" t="s">
        <v>468</v>
      </c>
      <c r="B1243" t="s">
        <v>469</v>
      </c>
      <c r="C1243" t="s">
        <v>458</v>
      </c>
      <c r="D1243" t="s">
        <v>393</v>
      </c>
      <c r="E1243" t="s">
        <v>195</v>
      </c>
      <c r="F1243" t="s">
        <v>542</v>
      </c>
      <c r="G1243">
        <v>0</v>
      </c>
    </row>
    <row r="1244" spans="1:7" x14ac:dyDescent="0.3">
      <c r="A1244" t="s">
        <v>468</v>
      </c>
      <c r="B1244" t="s">
        <v>469</v>
      </c>
      <c r="C1244" t="s">
        <v>458</v>
      </c>
      <c r="D1244" t="s">
        <v>393</v>
      </c>
      <c r="E1244" t="s">
        <v>281</v>
      </c>
      <c r="F1244" t="s">
        <v>542</v>
      </c>
      <c r="G1244">
        <v>0</v>
      </c>
    </row>
    <row r="1245" spans="1:7" x14ac:dyDescent="0.3">
      <c r="A1245" t="s">
        <v>468</v>
      </c>
      <c r="B1245" t="s">
        <v>469</v>
      </c>
      <c r="C1245" t="s">
        <v>458</v>
      </c>
      <c r="D1245" t="s">
        <v>393</v>
      </c>
      <c r="E1245" t="s">
        <v>162</v>
      </c>
      <c r="F1245" t="s">
        <v>542</v>
      </c>
      <c r="G1245">
        <v>0</v>
      </c>
    </row>
    <row r="1246" spans="1:7" x14ac:dyDescent="0.3">
      <c r="A1246" t="s">
        <v>468</v>
      </c>
      <c r="B1246" t="s">
        <v>469</v>
      </c>
      <c r="C1246" t="s">
        <v>458</v>
      </c>
      <c r="D1246" t="s">
        <v>393</v>
      </c>
      <c r="E1246" t="s">
        <v>177</v>
      </c>
      <c r="F1246" t="s">
        <v>470</v>
      </c>
      <c r="G1246">
        <v>0</v>
      </c>
    </row>
    <row r="1247" spans="1:7" x14ac:dyDescent="0.3">
      <c r="A1247" t="s">
        <v>468</v>
      </c>
      <c r="B1247" t="s">
        <v>469</v>
      </c>
      <c r="C1247" t="s">
        <v>458</v>
      </c>
      <c r="D1247" t="s">
        <v>393</v>
      </c>
      <c r="E1247" t="s">
        <v>22</v>
      </c>
      <c r="F1247" t="s">
        <v>542</v>
      </c>
      <c r="G1247">
        <v>0</v>
      </c>
    </row>
    <row r="1248" spans="1:7" x14ac:dyDescent="0.3">
      <c r="A1248" t="s">
        <v>468</v>
      </c>
      <c r="B1248" t="s">
        <v>469</v>
      </c>
      <c r="C1248" t="s">
        <v>458</v>
      </c>
      <c r="D1248" t="s">
        <v>393</v>
      </c>
      <c r="E1248" t="s">
        <v>218</v>
      </c>
      <c r="F1248" t="s">
        <v>542</v>
      </c>
      <c r="G1248">
        <v>0</v>
      </c>
    </row>
    <row r="1249" spans="1:7" x14ac:dyDescent="0.3">
      <c r="A1249" t="s">
        <v>468</v>
      </c>
      <c r="B1249" t="s">
        <v>469</v>
      </c>
      <c r="C1249" t="s">
        <v>458</v>
      </c>
      <c r="D1249" t="s">
        <v>393</v>
      </c>
      <c r="E1249" t="s">
        <v>260</v>
      </c>
      <c r="F1249" t="s">
        <v>542</v>
      </c>
      <c r="G1249">
        <v>0</v>
      </c>
    </row>
    <row r="1250" spans="1:7" x14ac:dyDescent="0.3">
      <c r="A1250" t="s">
        <v>468</v>
      </c>
      <c r="B1250" t="s">
        <v>469</v>
      </c>
      <c r="C1250" t="s">
        <v>458</v>
      </c>
      <c r="D1250" t="s">
        <v>393</v>
      </c>
      <c r="E1250" t="s">
        <v>104</v>
      </c>
      <c r="F1250" t="s">
        <v>470</v>
      </c>
      <c r="G1250">
        <v>0</v>
      </c>
    </row>
    <row r="1251" spans="1:7" x14ac:dyDescent="0.3">
      <c r="A1251" t="s">
        <v>468</v>
      </c>
      <c r="B1251" t="s">
        <v>469</v>
      </c>
      <c r="C1251" t="s">
        <v>458</v>
      </c>
      <c r="D1251" t="s">
        <v>393</v>
      </c>
      <c r="E1251" t="s">
        <v>344</v>
      </c>
      <c r="F1251" t="s">
        <v>542</v>
      </c>
      <c r="G1251">
        <v>0</v>
      </c>
    </row>
    <row r="1252" spans="1:7" x14ac:dyDescent="0.3">
      <c r="A1252" t="s">
        <v>468</v>
      </c>
      <c r="B1252" t="s">
        <v>469</v>
      </c>
      <c r="C1252" t="s">
        <v>458</v>
      </c>
      <c r="D1252" t="s">
        <v>393</v>
      </c>
      <c r="E1252" t="s">
        <v>87</v>
      </c>
      <c r="F1252" t="s">
        <v>542</v>
      </c>
      <c r="G1252">
        <v>0</v>
      </c>
    </row>
    <row r="1253" spans="1:7" x14ac:dyDescent="0.3">
      <c r="A1253" t="s">
        <v>468</v>
      </c>
      <c r="B1253" t="s">
        <v>469</v>
      </c>
      <c r="C1253" t="s">
        <v>458</v>
      </c>
      <c r="D1253" t="s">
        <v>393</v>
      </c>
      <c r="E1253" t="s">
        <v>88</v>
      </c>
      <c r="F1253" t="s">
        <v>542</v>
      </c>
      <c r="G1253">
        <v>0</v>
      </c>
    </row>
    <row r="1254" spans="1:7" x14ac:dyDescent="0.3">
      <c r="A1254" t="s">
        <v>468</v>
      </c>
      <c r="B1254" t="s">
        <v>469</v>
      </c>
      <c r="C1254" t="s">
        <v>458</v>
      </c>
      <c r="D1254" t="s">
        <v>393</v>
      </c>
      <c r="E1254" t="s">
        <v>251</v>
      </c>
      <c r="F1254" t="s">
        <v>470</v>
      </c>
      <c r="G1254">
        <v>0</v>
      </c>
    </row>
    <row r="1255" spans="1:7" x14ac:dyDescent="0.3">
      <c r="A1255" t="s">
        <v>468</v>
      </c>
      <c r="B1255" t="s">
        <v>469</v>
      </c>
      <c r="C1255" t="s">
        <v>458</v>
      </c>
      <c r="D1255" t="s">
        <v>393</v>
      </c>
      <c r="E1255" t="s">
        <v>252</v>
      </c>
      <c r="F1255" t="s">
        <v>542</v>
      </c>
      <c r="G1255">
        <v>0</v>
      </c>
    </row>
    <row r="1256" spans="1:7" x14ac:dyDescent="0.3">
      <c r="A1256" t="s">
        <v>468</v>
      </c>
      <c r="B1256" t="s">
        <v>469</v>
      </c>
      <c r="C1256" t="s">
        <v>458</v>
      </c>
      <c r="D1256" t="s">
        <v>393</v>
      </c>
      <c r="E1256" t="s">
        <v>69</v>
      </c>
      <c r="F1256" t="s">
        <v>470</v>
      </c>
      <c r="G1256">
        <v>0</v>
      </c>
    </row>
    <row r="1257" spans="1:7" x14ac:dyDescent="0.3">
      <c r="A1257" t="s">
        <v>468</v>
      </c>
      <c r="B1257" t="s">
        <v>469</v>
      </c>
      <c r="C1257" t="s">
        <v>458</v>
      </c>
      <c r="D1257" t="s">
        <v>393</v>
      </c>
      <c r="E1257" t="s">
        <v>118</v>
      </c>
      <c r="F1257" t="s">
        <v>470</v>
      </c>
      <c r="G1257">
        <v>0</v>
      </c>
    </row>
    <row r="1258" spans="1:7" x14ac:dyDescent="0.3">
      <c r="A1258" t="s">
        <v>468</v>
      </c>
      <c r="B1258" t="s">
        <v>469</v>
      </c>
      <c r="C1258" t="s">
        <v>458</v>
      </c>
      <c r="D1258" t="s">
        <v>393</v>
      </c>
      <c r="E1258" t="s">
        <v>307</v>
      </c>
      <c r="F1258" t="s">
        <v>542</v>
      </c>
      <c r="G1258">
        <v>0</v>
      </c>
    </row>
    <row r="1259" spans="1:7" x14ac:dyDescent="0.3">
      <c r="A1259" t="s">
        <v>468</v>
      </c>
      <c r="B1259" t="s">
        <v>469</v>
      </c>
      <c r="C1259" t="s">
        <v>458</v>
      </c>
      <c r="D1259" t="s">
        <v>393</v>
      </c>
      <c r="E1259" t="s">
        <v>355</v>
      </c>
      <c r="F1259" t="s">
        <v>470</v>
      </c>
      <c r="G1259">
        <v>0</v>
      </c>
    </row>
    <row r="1260" spans="1:7" x14ac:dyDescent="0.3">
      <c r="A1260" t="s">
        <v>468</v>
      </c>
      <c r="B1260" t="s">
        <v>469</v>
      </c>
      <c r="C1260" t="s">
        <v>458</v>
      </c>
      <c r="D1260" t="s">
        <v>393</v>
      </c>
      <c r="E1260" t="s">
        <v>357</v>
      </c>
      <c r="F1260" t="s">
        <v>470</v>
      </c>
      <c r="G1260">
        <v>0</v>
      </c>
    </row>
    <row r="1261" spans="1:7" x14ac:dyDescent="0.3">
      <c r="A1261" t="s">
        <v>468</v>
      </c>
      <c r="B1261" t="s">
        <v>469</v>
      </c>
      <c r="C1261" t="s">
        <v>458</v>
      </c>
      <c r="D1261" t="s">
        <v>393</v>
      </c>
      <c r="E1261" t="s">
        <v>279</v>
      </c>
      <c r="F1261" t="s">
        <v>470</v>
      </c>
      <c r="G1261">
        <v>0</v>
      </c>
    </row>
    <row r="1262" spans="1:7" x14ac:dyDescent="0.3">
      <c r="A1262" t="s">
        <v>468</v>
      </c>
      <c r="B1262" t="s">
        <v>469</v>
      </c>
      <c r="C1262" t="s">
        <v>458</v>
      </c>
      <c r="D1262" t="s">
        <v>393</v>
      </c>
      <c r="E1262" t="s">
        <v>332</v>
      </c>
      <c r="F1262" t="s">
        <v>542</v>
      </c>
      <c r="G1262">
        <v>0</v>
      </c>
    </row>
    <row r="1263" spans="1:7" x14ac:dyDescent="0.3">
      <c r="A1263" t="s">
        <v>468</v>
      </c>
      <c r="B1263" t="s">
        <v>469</v>
      </c>
      <c r="C1263" t="s">
        <v>458</v>
      </c>
      <c r="D1263" t="s">
        <v>393</v>
      </c>
      <c r="E1263" t="s">
        <v>350</v>
      </c>
      <c r="F1263" t="s">
        <v>470</v>
      </c>
      <c r="G1263">
        <v>0</v>
      </c>
    </row>
    <row r="1264" spans="1:7" x14ac:dyDescent="0.3">
      <c r="A1264" t="s">
        <v>468</v>
      </c>
      <c r="B1264" t="s">
        <v>469</v>
      </c>
      <c r="C1264" t="s">
        <v>458</v>
      </c>
      <c r="D1264" t="s">
        <v>393</v>
      </c>
      <c r="E1264" t="s">
        <v>350</v>
      </c>
      <c r="F1264" t="s">
        <v>542</v>
      </c>
      <c r="G1264">
        <v>0</v>
      </c>
    </row>
    <row r="1265" spans="1:7" x14ac:dyDescent="0.3">
      <c r="A1265" t="s">
        <v>468</v>
      </c>
      <c r="B1265" t="s">
        <v>469</v>
      </c>
      <c r="C1265" t="s">
        <v>458</v>
      </c>
      <c r="D1265" t="s">
        <v>393</v>
      </c>
      <c r="E1265" t="s">
        <v>97</v>
      </c>
      <c r="F1265" t="s">
        <v>470</v>
      </c>
      <c r="G1265">
        <v>0</v>
      </c>
    </row>
    <row r="1266" spans="1:7" x14ac:dyDescent="0.3">
      <c r="A1266" t="s">
        <v>468</v>
      </c>
      <c r="B1266" t="s">
        <v>469</v>
      </c>
      <c r="C1266" t="s">
        <v>458</v>
      </c>
      <c r="D1266" t="s">
        <v>393</v>
      </c>
      <c r="E1266" t="s">
        <v>97</v>
      </c>
      <c r="F1266" t="s">
        <v>542</v>
      </c>
      <c r="G1266">
        <v>0</v>
      </c>
    </row>
    <row r="1267" spans="1:7" x14ac:dyDescent="0.3">
      <c r="A1267" t="s">
        <v>468</v>
      </c>
      <c r="B1267" t="s">
        <v>469</v>
      </c>
      <c r="C1267" t="s">
        <v>458</v>
      </c>
      <c r="D1267" t="s">
        <v>393</v>
      </c>
      <c r="E1267" t="s">
        <v>312</v>
      </c>
      <c r="F1267" t="s">
        <v>470</v>
      </c>
      <c r="G1267">
        <v>0</v>
      </c>
    </row>
    <row r="1268" spans="1:7" x14ac:dyDescent="0.3">
      <c r="A1268" t="s">
        <v>468</v>
      </c>
      <c r="B1268" t="s">
        <v>469</v>
      </c>
      <c r="C1268" t="s">
        <v>458</v>
      </c>
      <c r="D1268" t="s">
        <v>393</v>
      </c>
      <c r="E1268" t="s">
        <v>312</v>
      </c>
      <c r="F1268" t="s">
        <v>542</v>
      </c>
      <c r="G1268">
        <v>0</v>
      </c>
    </row>
    <row r="1269" spans="1:7" x14ac:dyDescent="0.3">
      <c r="A1269" t="s">
        <v>468</v>
      </c>
      <c r="B1269" t="s">
        <v>469</v>
      </c>
      <c r="C1269" t="s">
        <v>458</v>
      </c>
      <c r="D1269" t="s">
        <v>393</v>
      </c>
      <c r="E1269" t="s">
        <v>179</v>
      </c>
      <c r="F1269" t="s">
        <v>470</v>
      </c>
      <c r="G1269">
        <v>0</v>
      </c>
    </row>
    <row r="1270" spans="1:7" x14ac:dyDescent="0.3">
      <c r="A1270" t="s">
        <v>468</v>
      </c>
      <c r="B1270" t="s">
        <v>469</v>
      </c>
      <c r="C1270" t="s">
        <v>458</v>
      </c>
      <c r="D1270" t="s">
        <v>393</v>
      </c>
      <c r="E1270" t="s">
        <v>57</v>
      </c>
      <c r="F1270" t="s">
        <v>542</v>
      </c>
      <c r="G1270">
        <v>0</v>
      </c>
    </row>
    <row r="1271" spans="1:7" x14ac:dyDescent="0.3">
      <c r="A1271" t="s">
        <v>468</v>
      </c>
      <c r="B1271" t="s">
        <v>469</v>
      </c>
      <c r="C1271" t="s">
        <v>458</v>
      </c>
      <c r="D1271" t="s">
        <v>393</v>
      </c>
      <c r="E1271" t="s">
        <v>243</v>
      </c>
      <c r="F1271" t="s">
        <v>470</v>
      </c>
      <c r="G1271">
        <v>0</v>
      </c>
    </row>
    <row r="1272" spans="1:7" x14ac:dyDescent="0.3">
      <c r="A1272" t="s">
        <v>468</v>
      </c>
      <c r="B1272" t="s">
        <v>469</v>
      </c>
      <c r="C1272" t="s">
        <v>458</v>
      </c>
      <c r="D1272" t="s">
        <v>393</v>
      </c>
      <c r="E1272" t="s">
        <v>351</v>
      </c>
      <c r="F1272" t="s">
        <v>542</v>
      </c>
      <c r="G1272">
        <v>0</v>
      </c>
    </row>
    <row r="1273" spans="1:7" x14ac:dyDescent="0.3">
      <c r="A1273" t="s">
        <v>468</v>
      </c>
      <c r="B1273" t="s">
        <v>469</v>
      </c>
      <c r="C1273" t="s">
        <v>458</v>
      </c>
      <c r="D1273" t="s">
        <v>393</v>
      </c>
      <c r="E1273" t="s">
        <v>108</v>
      </c>
      <c r="F1273" t="s">
        <v>542</v>
      </c>
      <c r="G1273">
        <v>0</v>
      </c>
    </row>
    <row r="1274" spans="1:7" x14ac:dyDescent="0.3">
      <c r="A1274" t="s">
        <v>468</v>
      </c>
      <c r="B1274" t="s">
        <v>469</v>
      </c>
      <c r="C1274" t="s">
        <v>458</v>
      </c>
      <c r="D1274" t="s">
        <v>393</v>
      </c>
      <c r="E1274" t="s">
        <v>120</v>
      </c>
      <c r="F1274" t="s">
        <v>542</v>
      </c>
      <c r="G1274">
        <v>0</v>
      </c>
    </row>
    <row r="1275" spans="1:7" x14ac:dyDescent="0.3">
      <c r="A1275" t="s">
        <v>468</v>
      </c>
      <c r="B1275" t="s">
        <v>469</v>
      </c>
      <c r="C1275" t="s">
        <v>458</v>
      </c>
      <c r="D1275" t="s">
        <v>393</v>
      </c>
      <c r="E1275" t="s">
        <v>338</v>
      </c>
      <c r="F1275" t="s">
        <v>470</v>
      </c>
      <c r="G1275">
        <v>0</v>
      </c>
    </row>
    <row r="1276" spans="1:7" x14ac:dyDescent="0.3">
      <c r="A1276" t="s">
        <v>468</v>
      </c>
      <c r="B1276" t="s">
        <v>469</v>
      </c>
      <c r="C1276" t="s">
        <v>458</v>
      </c>
      <c r="D1276" t="s">
        <v>393</v>
      </c>
      <c r="E1276" t="s">
        <v>186</v>
      </c>
      <c r="F1276" t="s">
        <v>542</v>
      </c>
      <c r="G1276">
        <v>0</v>
      </c>
    </row>
    <row r="1277" spans="1:7" x14ac:dyDescent="0.3">
      <c r="A1277" t="s">
        <v>468</v>
      </c>
      <c r="B1277" t="s">
        <v>469</v>
      </c>
      <c r="C1277" t="s">
        <v>458</v>
      </c>
      <c r="D1277" t="s">
        <v>393</v>
      </c>
      <c r="E1277" t="s">
        <v>267</v>
      </c>
      <c r="F1277" t="s">
        <v>470</v>
      </c>
      <c r="G1277">
        <v>0</v>
      </c>
    </row>
    <row r="1278" spans="1:7" x14ac:dyDescent="0.3">
      <c r="A1278" t="s">
        <v>468</v>
      </c>
      <c r="B1278" t="s">
        <v>469</v>
      </c>
      <c r="C1278" t="s">
        <v>458</v>
      </c>
      <c r="D1278" t="s">
        <v>393</v>
      </c>
      <c r="E1278" t="s">
        <v>346</v>
      </c>
      <c r="F1278" t="s">
        <v>542</v>
      </c>
      <c r="G1278">
        <v>0</v>
      </c>
    </row>
    <row r="1279" spans="1:7" x14ac:dyDescent="0.3">
      <c r="A1279" t="s">
        <v>468</v>
      </c>
      <c r="B1279" t="s">
        <v>469</v>
      </c>
      <c r="C1279" t="s">
        <v>458</v>
      </c>
      <c r="D1279" t="s">
        <v>393</v>
      </c>
      <c r="E1279" t="s">
        <v>353</v>
      </c>
      <c r="F1279" t="s">
        <v>470</v>
      </c>
      <c r="G1279">
        <v>0</v>
      </c>
    </row>
    <row r="1280" spans="1:7" x14ac:dyDescent="0.3">
      <c r="A1280" t="s">
        <v>468</v>
      </c>
      <c r="B1280" t="s">
        <v>469</v>
      </c>
      <c r="C1280" t="s">
        <v>458</v>
      </c>
      <c r="D1280" t="s">
        <v>393</v>
      </c>
      <c r="E1280" t="s">
        <v>277</v>
      </c>
      <c r="F1280" t="s">
        <v>542</v>
      </c>
      <c r="G1280">
        <v>0</v>
      </c>
    </row>
    <row r="1281" spans="1:7" x14ac:dyDescent="0.3">
      <c r="A1281" t="s">
        <v>468</v>
      </c>
      <c r="B1281" t="s">
        <v>469</v>
      </c>
      <c r="C1281" t="s">
        <v>458</v>
      </c>
      <c r="D1281" t="s">
        <v>393</v>
      </c>
      <c r="E1281" t="s">
        <v>128</v>
      </c>
      <c r="F1281" t="s">
        <v>542</v>
      </c>
      <c r="G1281">
        <v>0</v>
      </c>
    </row>
    <row r="1282" spans="1:7" x14ac:dyDescent="0.3">
      <c r="A1282" t="s">
        <v>468</v>
      </c>
      <c r="B1282" t="s">
        <v>469</v>
      </c>
      <c r="C1282" t="s">
        <v>458</v>
      </c>
      <c r="D1282" t="s">
        <v>393</v>
      </c>
      <c r="E1282" t="s">
        <v>122</v>
      </c>
      <c r="F1282" t="s">
        <v>470</v>
      </c>
      <c r="G1282">
        <v>0</v>
      </c>
    </row>
    <row r="1283" spans="1:7" x14ac:dyDescent="0.3">
      <c r="A1283" t="s">
        <v>468</v>
      </c>
      <c r="B1283" t="s">
        <v>469</v>
      </c>
      <c r="C1283" t="s">
        <v>458</v>
      </c>
      <c r="D1283" t="s">
        <v>393</v>
      </c>
      <c r="E1283" t="s">
        <v>129</v>
      </c>
      <c r="F1283" t="s">
        <v>542</v>
      </c>
      <c r="G1283">
        <v>0</v>
      </c>
    </row>
    <row r="1284" spans="1:7" x14ac:dyDescent="0.3">
      <c r="A1284" t="s">
        <v>468</v>
      </c>
      <c r="B1284" t="s">
        <v>469</v>
      </c>
      <c r="C1284" t="s">
        <v>458</v>
      </c>
      <c r="D1284" t="s">
        <v>393</v>
      </c>
      <c r="E1284" t="s">
        <v>32</v>
      </c>
      <c r="F1284" t="s">
        <v>470</v>
      </c>
      <c r="G1284">
        <v>0</v>
      </c>
    </row>
    <row r="1285" spans="1:7" x14ac:dyDescent="0.3">
      <c r="A1285" t="s">
        <v>468</v>
      </c>
      <c r="B1285" t="s">
        <v>469</v>
      </c>
      <c r="C1285" t="s">
        <v>458</v>
      </c>
      <c r="D1285" t="s">
        <v>393</v>
      </c>
      <c r="E1285" t="s">
        <v>117</v>
      </c>
      <c r="F1285" t="s">
        <v>470</v>
      </c>
      <c r="G1285">
        <v>0</v>
      </c>
    </row>
    <row r="1286" spans="1:7" x14ac:dyDescent="0.3">
      <c r="A1286" t="s">
        <v>468</v>
      </c>
      <c r="B1286" t="s">
        <v>469</v>
      </c>
      <c r="C1286" t="s">
        <v>458</v>
      </c>
      <c r="D1286" t="s">
        <v>393</v>
      </c>
      <c r="E1286" t="s">
        <v>229</v>
      </c>
      <c r="F1286" t="s">
        <v>542</v>
      </c>
      <c r="G1286">
        <v>0</v>
      </c>
    </row>
    <row r="1287" spans="1:7" x14ac:dyDescent="0.3">
      <c r="A1287" t="s">
        <v>468</v>
      </c>
      <c r="B1287" t="s">
        <v>469</v>
      </c>
      <c r="C1287" t="s">
        <v>458</v>
      </c>
      <c r="D1287" t="s">
        <v>393</v>
      </c>
      <c r="E1287" t="s">
        <v>206</v>
      </c>
      <c r="F1287" t="s">
        <v>542</v>
      </c>
      <c r="G1287">
        <v>0</v>
      </c>
    </row>
    <row r="1288" spans="1:7" x14ac:dyDescent="0.3">
      <c r="A1288" t="s">
        <v>468</v>
      </c>
      <c r="B1288" t="s">
        <v>469</v>
      </c>
      <c r="C1288" t="s">
        <v>458</v>
      </c>
      <c r="D1288" t="s">
        <v>393</v>
      </c>
      <c r="E1288" t="s">
        <v>292</v>
      </c>
      <c r="F1288" t="s">
        <v>542</v>
      </c>
      <c r="G1288">
        <v>0</v>
      </c>
    </row>
    <row r="1289" spans="1:7" x14ac:dyDescent="0.3">
      <c r="A1289" t="s">
        <v>468</v>
      </c>
      <c r="B1289" t="s">
        <v>469</v>
      </c>
      <c r="C1289" t="s">
        <v>458</v>
      </c>
      <c r="D1289" t="s">
        <v>393</v>
      </c>
      <c r="E1289" t="s">
        <v>28</v>
      </c>
      <c r="F1289" t="s">
        <v>470</v>
      </c>
      <c r="G1289">
        <v>0</v>
      </c>
    </row>
    <row r="1290" spans="1:7" x14ac:dyDescent="0.3">
      <c r="A1290" t="s">
        <v>468</v>
      </c>
      <c r="B1290" t="s">
        <v>469</v>
      </c>
      <c r="C1290" t="s">
        <v>458</v>
      </c>
      <c r="D1290" t="s">
        <v>393</v>
      </c>
      <c r="E1290" t="s">
        <v>230</v>
      </c>
      <c r="F1290" t="s">
        <v>470</v>
      </c>
      <c r="G1290">
        <v>0</v>
      </c>
    </row>
    <row r="1291" spans="1:7" x14ac:dyDescent="0.3">
      <c r="A1291" t="s">
        <v>468</v>
      </c>
      <c r="B1291" t="s">
        <v>469</v>
      </c>
      <c r="C1291" t="s">
        <v>458</v>
      </c>
      <c r="D1291" t="s">
        <v>393</v>
      </c>
      <c r="E1291" t="s">
        <v>230</v>
      </c>
      <c r="F1291" t="s">
        <v>542</v>
      </c>
      <c r="G1291">
        <v>0</v>
      </c>
    </row>
    <row r="1292" spans="1:7" x14ac:dyDescent="0.3">
      <c r="A1292" t="s">
        <v>468</v>
      </c>
      <c r="B1292" t="s">
        <v>469</v>
      </c>
      <c r="C1292" t="s">
        <v>458</v>
      </c>
      <c r="D1292" t="s">
        <v>393</v>
      </c>
      <c r="E1292" t="s">
        <v>256</v>
      </c>
      <c r="F1292" t="s">
        <v>470</v>
      </c>
      <c r="G1292">
        <v>0</v>
      </c>
    </row>
    <row r="1293" spans="1:7" x14ac:dyDescent="0.3">
      <c r="A1293" t="s">
        <v>468</v>
      </c>
      <c r="B1293" t="s">
        <v>469</v>
      </c>
      <c r="C1293" t="s">
        <v>458</v>
      </c>
      <c r="D1293" t="s">
        <v>393</v>
      </c>
      <c r="E1293" t="s">
        <v>131</v>
      </c>
      <c r="F1293" t="s">
        <v>470</v>
      </c>
      <c r="G1293">
        <v>0</v>
      </c>
    </row>
    <row r="1294" spans="1:7" x14ac:dyDescent="0.3">
      <c r="A1294" t="s">
        <v>468</v>
      </c>
      <c r="B1294" t="s">
        <v>469</v>
      </c>
      <c r="C1294" t="s">
        <v>458</v>
      </c>
      <c r="D1294" t="s">
        <v>393</v>
      </c>
      <c r="E1294" t="s">
        <v>131</v>
      </c>
      <c r="F1294" t="s">
        <v>542</v>
      </c>
      <c r="G1294">
        <v>0</v>
      </c>
    </row>
    <row r="1295" spans="1:7" x14ac:dyDescent="0.3">
      <c r="A1295" t="s">
        <v>468</v>
      </c>
      <c r="B1295" t="s">
        <v>469</v>
      </c>
      <c r="C1295" t="s">
        <v>458</v>
      </c>
      <c r="D1295" t="s">
        <v>393</v>
      </c>
      <c r="E1295" t="s">
        <v>287</v>
      </c>
      <c r="F1295" t="s">
        <v>542</v>
      </c>
      <c r="G1295">
        <v>0</v>
      </c>
    </row>
    <row r="1296" spans="1:7" x14ac:dyDescent="0.3">
      <c r="A1296" t="s">
        <v>468</v>
      </c>
      <c r="B1296" t="s">
        <v>469</v>
      </c>
      <c r="C1296" t="s">
        <v>458</v>
      </c>
      <c r="D1296" t="s">
        <v>393</v>
      </c>
      <c r="E1296" t="s">
        <v>269</v>
      </c>
      <c r="F1296" t="s">
        <v>542</v>
      </c>
      <c r="G1296">
        <v>0</v>
      </c>
    </row>
    <row r="1297" spans="1:7" x14ac:dyDescent="0.3">
      <c r="A1297" t="s">
        <v>468</v>
      </c>
      <c r="B1297" t="s">
        <v>469</v>
      </c>
      <c r="C1297" t="s">
        <v>458</v>
      </c>
      <c r="D1297" t="s">
        <v>393</v>
      </c>
      <c r="E1297" t="s">
        <v>94</v>
      </c>
      <c r="F1297" t="s">
        <v>542</v>
      </c>
      <c r="G1297">
        <v>0</v>
      </c>
    </row>
    <row r="1298" spans="1:7" x14ac:dyDescent="0.3">
      <c r="A1298" t="s">
        <v>468</v>
      </c>
      <c r="B1298" t="s">
        <v>469</v>
      </c>
      <c r="C1298" t="s">
        <v>458</v>
      </c>
      <c r="D1298" t="s">
        <v>393</v>
      </c>
      <c r="E1298" t="s">
        <v>265</v>
      </c>
      <c r="F1298" t="s">
        <v>542</v>
      </c>
      <c r="G1298">
        <v>0</v>
      </c>
    </row>
    <row r="1299" spans="1:7" x14ac:dyDescent="0.3">
      <c r="A1299" t="s">
        <v>468</v>
      </c>
      <c r="B1299" t="s">
        <v>469</v>
      </c>
      <c r="C1299" t="s">
        <v>458</v>
      </c>
      <c r="D1299" t="s">
        <v>393</v>
      </c>
      <c r="E1299" t="s">
        <v>266</v>
      </c>
      <c r="F1299" t="s">
        <v>470</v>
      </c>
      <c r="G1299">
        <v>0</v>
      </c>
    </row>
    <row r="1300" spans="1:7" x14ac:dyDescent="0.3">
      <c r="A1300" t="s">
        <v>468</v>
      </c>
      <c r="B1300" t="s">
        <v>469</v>
      </c>
      <c r="C1300" t="s">
        <v>458</v>
      </c>
      <c r="D1300" t="s">
        <v>393</v>
      </c>
      <c r="E1300" t="s">
        <v>209</v>
      </c>
      <c r="F1300" t="s">
        <v>470</v>
      </c>
      <c r="G1300">
        <v>0</v>
      </c>
    </row>
    <row r="1301" spans="1:7" x14ac:dyDescent="0.3">
      <c r="A1301" t="s">
        <v>468</v>
      </c>
      <c r="B1301" t="s">
        <v>469</v>
      </c>
      <c r="C1301" t="s">
        <v>458</v>
      </c>
      <c r="D1301" t="s">
        <v>393</v>
      </c>
      <c r="E1301" t="s">
        <v>245</v>
      </c>
      <c r="F1301" t="s">
        <v>542</v>
      </c>
      <c r="G1301">
        <v>0</v>
      </c>
    </row>
    <row r="1302" spans="1:7" x14ac:dyDescent="0.3">
      <c r="A1302" t="s">
        <v>468</v>
      </c>
      <c r="B1302" t="s">
        <v>469</v>
      </c>
      <c r="C1302" t="s">
        <v>458</v>
      </c>
      <c r="D1302" t="s">
        <v>393</v>
      </c>
      <c r="E1302" t="s">
        <v>323</v>
      </c>
      <c r="F1302" t="s">
        <v>542</v>
      </c>
      <c r="G1302">
        <v>0</v>
      </c>
    </row>
    <row r="1303" spans="1:7" x14ac:dyDescent="0.3">
      <c r="A1303" t="s">
        <v>468</v>
      </c>
      <c r="B1303" t="s">
        <v>469</v>
      </c>
      <c r="C1303" t="s">
        <v>458</v>
      </c>
      <c r="D1303" t="s">
        <v>393</v>
      </c>
      <c r="E1303" t="s">
        <v>158</v>
      </c>
      <c r="F1303" t="s">
        <v>542</v>
      </c>
      <c r="G1303">
        <v>0</v>
      </c>
    </row>
    <row r="1304" spans="1:7" x14ac:dyDescent="0.3">
      <c r="A1304" t="s">
        <v>468</v>
      </c>
      <c r="B1304" t="s">
        <v>469</v>
      </c>
      <c r="C1304" t="s">
        <v>458</v>
      </c>
      <c r="D1304" t="s">
        <v>393</v>
      </c>
      <c r="E1304" t="s">
        <v>286</v>
      </c>
      <c r="F1304" t="s">
        <v>542</v>
      </c>
      <c r="G1304">
        <v>0</v>
      </c>
    </row>
    <row r="1305" spans="1:7" x14ac:dyDescent="0.3">
      <c r="A1305" t="s">
        <v>468</v>
      </c>
      <c r="B1305" t="s">
        <v>469</v>
      </c>
      <c r="C1305" t="s">
        <v>458</v>
      </c>
      <c r="D1305" t="s">
        <v>393</v>
      </c>
      <c r="E1305" t="s">
        <v>271</v>
      </c>
      <c r="F1305" t="s">
        <v>470</v>
      </c>
      <c r="G1305">
        <v>0</v>
      </c>
    </row>
    <row r="1306" spans="1:7" x14ac:dyDescent="0.3">
      <c r="A1306" t="s">
        <v>468</v>
      </c>
      <c r="B1306" t="s">
        <v>469</v>
      </c>
      <c r="C1306" t="s">
        <v>458</v>
      </c>
      <c r="D1306" t="s">
        <v>393</v>
      </c>
      <c r="E1306" t="s">
        <v>289</v>
      </c>
      <c r="F1306" t="s">
        <v>470</v>
      </c>
      <c r="G1306">
        <v>0</v>
      </c>
    </row>
    <row r="1307" spans="1:7" x14ac:dyDescent="0.3">
      <c r="A1307" t="s">
        <v>468</v>
      </c>
      <c r="B1307" t="s">
        <v>469</v>
      </c>
      <c r="C1307" t="s">
        <v>458</v>
      </c>
      <c r="D1307" t="s">
        <v>393</v>
      </c>
      <c r="E1307" t="s">
        <v>58</v>
      </c>
      <c r="F1307" t="s">
        <v>470</v>
      </c>
      <c r="G1307">
        <v>0</v>
      </c>
    </row>
    <row r="1308" spans="1:7" x14ac:dyDescent="0.3">
      <c r="A1308" t="s">
        <v>468</v>
      </c>
      <c r="B1308" t="s">
        <v>469</v>
      </c>
      <c r="C1308" t="s">
        <v>458</v>
      </c>
      <c r="D1308" t="s">
        <v>393</v>
      </c>
      <c r="E1308" t="s">
        <v>84</v>
      </c>
      <c r="F1308" t="s">
        <v>542</v>
      </c>
      <c r="G1308">
        <v>0</v>
      </c>
    </row>
    <row r="1309" spans="1:7" x14ac:dyDescent="0.3">
      <c r="A1309" t="s">
        <v>468</v>
      </c>
      <c r="B1309" t="s">
        <v>469</v>
      </c>
      <c r="C1309" t="s">
        <v>458</v>
      </c>
      <c r="D1309" t="s">
        <v>393</v>
      </c>
      <c r="E1309" t="s">
        <v>140</v>
      </c>
      <c r="F1309" t="s">
        <v>542</v>
      </c>
      <c r="G1309">
        <v>0</v>
      </c>
    </row>
    <row r="1310" spans="1:7" x14ac:dyDescent="0.3">
      <c r="A1310" t="s">
        <v>468</v>
      </c>
      <c r="B1310" t="s">
        <v>469</v>
      </c>
      <c r="C1310" t="s">
        <v>458</v>
      </c>
      <c r="D1310" t="s">
        <v>393</v>
      </c>
      <c r="E1310" t="s">
        <v>211</v>
      </c>
      <c r="F1310" t="s">
        <v>470</v>
      </c>
      <c r="G1310">
        <v>0</v>
      </c>
    </row>
    <row r="1311" spans="1:7" x14ac:dyDescent="0.3">
      <c r="A1311" t="s">
        <v>468</v>
      </c>
      <c r="B1311" t="s">
        <v>469</v>
      </c>
      <c r="C1311" t="s">
        <v>458</v>
      </c>
      <c r="D1311" t="s">
        <v>393</v>
      </c>
      <c r="E1311" t="s">
        <v>272</v>
      </c>
      <c r="F1311" t="s">
        <v>470</v>
      </c>
      <c r="G1311">
        <v>0</v>
      </c>
    </row>
    <row r="1312" spans="1:7" x14ac:dyDescent="0.3">
      <c r="A1312" t="s">
        <v>468</v>
      </c>
      <c r="B1312" t="s">
        <v>469</v>
      </c>
      <c r="C1312" t="s">
        <v>458</v>
      </c>
      <c r="D1312" t="s">
        <v>393</v>
      </c>
      <c r="E1312" t="s">
        <v>326</v>
      </c>
      <c r="F1312" t="s">
        <v>470</v>
      </c>
      <c r="G1312">
        <v>0</v>
      </c>
    </row>
    <row r="1313" spans="1:7" x14ac:dyDescent="0.3">
      <c r="A1313" t="s">
        <v>468</v>
      </c>
      <c r="B1313" t="s">
        <v>469</v>
      </c>
      <c r="C1313" t="s">
        <v>458</v>
      </c>
      <c r="D1313" t="s">
        <v>393</v>
      </c>
      <c r="E1313" t="s">
        <v>190</v>
      </c>
      <c r="F1313" t="s">
        <v>470</v>
      </c>
      <c r="G1313">
        <v>0</v>
      </c>
    </row>
    <row r="1314" spans="1:7" x14ac:dyDescent="0.3">
      <c r="A1314" t="s">
        <v>468</v>
      </c>
      <c r="B1314" t="s">
        <v>469</v>
      </c>
      <c r="C1314" t="s">
        <v>458</v>
      </c>
      <c r="D1314" t="s">
        <v>393</v>
      </c>
      <c r="E1314" t="s">
        <v>191</v>
      </c>
      <c r="F1314" t="s">
        <v>470</v>
      </c>
      <c r="G1314">
        <v>0</v>
      </c>
    </row>
    <row r="1315" spans="1:7" x14ac:dyDescent="0.3">
      <c r="A1315" t="s">
        <v>468</v>
      </c>
      <c r="B1315" t="s">
        <v>469</v>
      </c>
      <c r="C1315" t="s">
        <v>458</v>
      </c>
      <c r="D1315" t="s">
        <v>393</v>
      </c>
      <c r="E1315" t="s">
        <v>297</v>
      </c>
      <c r="F1315" t="s">
        <v>470</v>
      </c>
      <c r="G1315">
        <v>0</v>
      </c>
    </row>
    <row r="1316" spans="1:7" x14ac:dyDescent="0.3">
      <c r="A1316" t="s">
        <v>468</v>
      </c>
      <c r="B1316" t="s">
        <v>469</v>
      </c>
      <c r="C1316" t="s">
        <v>458</v>
      </c>
      <c r="D1316" t="s">
        <v>393</v>
      </c>
      <c r="E1316" t="s">
        <v>297</v>
      </c>
      <c r="F1316" t="s">
        <v>542</v>
      </c>
      <c r="G1316">
        <v>0</v>
      </c>
    </row>
    <row r="1317" spans="1:7" x14ac:dyDescent="0.3">
      <c r="A1317" t="s">
        <v>468</v>
      </c>
      <c r="B1317" t="s">
        <v>469</v>
      </c>
      <c r="C1317" t="s">
        <v>458</v>
      </c>
      <c r="D1317" t="s">
        <v>393</v>
      </c>
      <c r="E1317" t="s">
        <v>89</v>
      </c>
      <c r="F1317" t="s">
        <v>542</v>
      </c>
      <c r="G1317">
        <v>0</v>
      </c>
    </row>
    <row r="1318" spans="1:7" x14ac:dyDescent="0.3">
      <c r="A1318" t="s">
        <v>468</v>
      </c>
      <c r="B1318" t="s">
        <v>469</v>
      </c>
      <c r="C1318" t="s">
        <v>458</v>
      </c>
      <c r="D1318" t="s">
        <v>393</v>
      </c>
      <c r="E1318" t="s">
        <v>133</v>
      </c>
      <c r="F1318" t="s">
        <v>542</v>
      </c>
      <c r="G1318">
        <v>0</v>
      </c>
    </row>
    <row r="1319" spans="1:7" x14ac:dyDescent="0.3">
      <c r="A1319" t="s">
        <v>468</v>
      </c>
      <c r="B1319" t="s">
        <v>469</v>
      </c>
      <c r="C1319" t="s">
        <v>458</v>
      </c>
      <c r="D1319" t="s">
        <v>393</v>
      </c>
      <c r="E1319" t="s">
        <v>171</v>
      </c>
      <c r="F1319" t="s">
        <v>542</v>
      </c>
      <c r="G1319">
        <v>0</v>
      </c>
    </row>
    <row r="1320" spans="1:7" x14ac:dyDescent="0.3">
      <c r="A1320" t="s">
        <v>468</v>
      </c>
      <c r="B1320" t="s">
        <v>469</v>
      </c>
      <c r="C1320" t="s">
        <v>458</v>
      </c>
      <c r="D1320" t="s">
        <v>393</v>
      </c>
      <c r="E1320" t="s">
        <v>294</v>
      </c>
      <c r="F1320" t="s">
        <v>542</v>
      </c>
      <c r="G1320">
        <v>0</v>
      </c>
    </row>
    <row r="1321" spans="1:7" x14ac:dyDescent="0.3">
      <c r="A1321" t="s">
        <v>468</v>
      </c>
      <c r="B1321" t="s">
        <v>469</v>
      </c>
      <c r="C1321" t="s">
        <v>458</v>
      </c>
      <c r="D1321" t="s">
        <v>393</v>
      </c>
      <c r="E1321" t="s">
        <v>39</v>
      </c>
      <c r="F1321" t="s">
        <v>470</v>
      </c>
      <c r="G1321">
        <v>0</v>
      </c>
    </row>
    <row r="1322" spans="1:7" x14ac:dyDescent="0.3">
      <c r="A1322" t="s">
        <v>468</v>
      </c>
      <c r="B1322" t="s">
        <v>469</v>
      </c>
      <c r="C1322" t="s">
        <v>458</v>
      </c>
      <c r="D1322" t="s">
        <v>393</v>
      </c>
      <c r="E1322" t="s">
        <v>39</v>
      </c>
      <c r="F1322" t="s">
        <v>542</v>
      </c>
      <c r="G1322">
        <v>0</v>
      </c>
    </row>
    <row r="1323" spans="1:7" x14ac:dyDescent="0.3">
      <c r="A1323" t="s">
        <v>468</v>
      </c>
      <c r="B1323" t="s">
        <v>469</v>
      </c>
      <c r="C1323" t="s">
        <v>458</v>
      </c>
      <c r="D1323" t="s">
        <v>393</v>
      </c>
      <c r="E1323" t="s">
        <v>192</v>
      </c>
      <c r="F1323" t="s">
        <v>542</v>
      </c>
      <c r="G1323">
        <v>0</v>
      </c>
    </row>
    <row r="1324" spans="1:7" x14ac:dyDescent="0.3">
      <c r="A1324" t="s">
        <v>468</v>
      </c>
      <c r="B1324" t="s">
        <v>469</v>
      </c>
      <c r="C1324" t="s">
        <v>458</v>
      </c>
      <c r="D1324" t="s">
        <v>393</v>
      </c>
      <c r="E1324" t="s">
        <v>153</v>
      </c>
      <c r="F1324" t="s">
        <v>542</v>
      </c>
      <c r="G1324">
        <v>0</v>
      </c>
    </row>
    <row r="1325" spans="1:7" x14ac:dyDescent="0.3">
      <c r="A1325" t="s">
        <v>468</v>
      </c>
      <c r="B1325" t="s">
        <v>469</v>
      </c>
      <c r="C1325" t="s">
        <v>458</v>
      </c>
      <c r="D1325" t="s">
        <v>393</v>
      </c>
      <c r="E1325" t="s">
        <v>247</v>
      </c>
      <c r="F1325" t="s">
        <v>542</v>
      </c>
      <c r="G1325">
        <v>0</v>
      </c>
    </row>
    <row r="1326" spans="1:7" x14ac:dyDescent="0.3">
      <c r="A1326" t="s">
        <v>468</v>
      </c>
      <c r="B1326" t="s">
        <v>469</v>
      </c>
      <c r="C1326" t="s">
        <v>458</v>
      </c>
      <c r="D1326" t="s">
        <v>393</v>
      </c>
      <c r="E1326" t="s">
        <v>160</v>
      </c>
      <c r="F1326" t="s">
        <v>542</v>
      </c>
      <c r="G1326">
        <v>0</v>
      </c>
    </row>
    <row r="1327" spans="1:7" x14ac:dyDescent="0.3">
      <c r="A1327" t="s">
        <v>468</v>
      </c>
      <c r="B1327" t="s">
        <v>469</v>
      </c>
      <c r="C1327" t="s">
        <v>458</v>
      </c>
      <c r="D1327" t="s">
        <v>393</v>
      </c>
      <c r="E1327" t="s">
        <v>99</v>
      </c>
      <c r="F1327" t="s">
        <v>470</v>
      </c>
      <c r="G1327">
        <v>0</v>
      </c>
    </row>
    <row r="1328" spans="1:7" x14ac:dyDescent="0.3">
      <c r="A1328" t="s">
        <v>468</v>
      </c>
      <c r="B1328" t="s">
        <v>469</v>
      </c>
      <c r="C1328" t="s">
        <v>458</v>
      </c>
      <c r="D1328" t="s">
        <v>393</v>
      </c>
      <c r="E1328" t="s">
        <v>161</v>
      </c>
      <c r="F1328" t="s">
        <v>542</v>
      </c>
      <c r="G1328">
        <v>0</v>
      </c>
    </row>
    <row r="1329" spans="1:7" x14ac:dyDescent="0.3">
      <c r="A1329" t="s">
        <v>468</v>
      </c>
      <c r="B1329" t="s">
        <v>469</v>
      </c>
      <c r="C1329" t="s">
        <v>458</v>
      </c>
      <c r="D1329" t="s">
        <v>393</v>
      </c>
      <c r="E1329" t="s">
        <v>215</v>
      </c>
      <c r="F1329" t="s">
        <v>542</v>
      </c>
      <c r="G1329">
        <v>0</v>
      </c>
    </row>
    <row r="1330" spans="1:7" x14ac:dyDescent="0.3">
      <c r="A1330" t="s">
        <v>488</v>
      </c>
      <c r="B1330" t="s">
        <v>464</v>
      </c>
      <c r="C1330" t="s">
        <v>457</v>
      </c>
      <c r="D1330" t="s">
        <v>393</v>
      </c>
      <c r="E1330" t="s">
        <v>378</v>
      </c>
      <c r="F1330" t="s">
        <v>489</v>
      </c>
      <c r="G1330">
        <v>0</v>
      </c>
    </row>
    <row r="1331" spans="1:7" x14ac:dyDescent="0.3">
      <c r="A1331" t="s">
        <v>488</v>
      </c>
      <c r="B1331" t="s">
        <v>464</v>
      </c>
      <c r="C1331" t="s">
        <v>457</v>
      </c>
      <c r="D1331" t="s">
        <v>393</v>
      </c>
      <c r="E1331" t="s">
        <v>366</v>
      </c>
      <c r="F1331" t="s">
        <v>489</v>
      </c>
      <c r="G1331">
        <v>0</v>
      </c>
    </row>
    <row r="1332" spans="1:7" x14ac:dyDescent="0.3">
      <c r="A1332" t="s">
        <v>488</v>
      </c>
      <c r="B1332" t="s">
        <v>464</v>
      </c>
      <c r="C1332" t="s">
        <v>457</v>
      </c>
      <c r="D1332" t="s">
        <v>393</v>
      </c>
      <c r="E1332" t="s">
        <v>377</v>
      </c>
      <c r="F1332" t="s">
        <v>496</v>
      </c>
      <c r="G1332">
        <v>0</v>
      </c>
    </row>
    <row r="1333" spans="1:7" x14ac:dyDescent="0.3">
      <c r="A1333" t="s">
        <v>488</v>
      </c>
      <c r="B1333" t="s">
        <v>464</v>
      </c>
      <c r="C1333" t="s">
        <v>457</v>
      </c>
      <c r="D1333" t="s">
        <v>393</v>
      </c>
      <c r="E1333" t="s">
        <v>379</v>
      </c>
      <c r="F1333" t="s">
        <v>489</v>
      </c>
      <c r="G1333">
        <v>0</v>
      </c>
    </row>
    <row r="1334" spans="1:7" x14ac:dyDescent="0.3">
      <c r="A1334" t="s">
        <v>488</v>
      </c>
      <c r="B1334" t="s">
        <v>464</v>
      </c>
      <c r="C1334" t="s">
        <v>457</v>
      </c>
      <c r="D1334" t="s">
        <v>393</v>
      </c>
      <c r="E1334" t="s">
        <v>376</v>
      </c>
      <c r="F1334" t="s">
        <v>489</v>
      </c>
      <c r="G1334">
        <v>0</v>
      </c>
    </row>
    <row r="1335" spans="1:7" x14ac:dyDescent="0.3">
      <c r="A1335" t="s">
        <v>488</v>
      </c>
      <c r="B1335" t="s">
        <v>464</v>
      </c>
      <c r="C1335" t="s">
        <v>457</v>
      </c>
      <c r="D1335" t="s">
        <v>393</v>
      </c>
      <c r="E1335" t="s">
        <v>376</v>
      </c>
      <c r="F1335" t="s">
        <v>496</v>
      </c>
      <c r="G1335">
        <v>0</v>
      </c>
    </row>
    <row r="1336" spans="1:7" x14ac:dyDescent="0.3">
      <c r="A1336" t="s">
        <v>497</v>
      </c>
      <c r="B1336" t="s">
        <v>498</v>
      </c>
      <c r="C1336" t="s">
        <v>458</v>
      </c>
      <c r="D1336" t="s">
        <v>499</v>
      </c>
      <c r="E1336" t="s">
        <v>47</v>
      </c>
      <c r="F1336" t="s">
        <v>500</v>
      </c>
      <c r="G1336">
        <v>0</v>
      </c>
    </row>
    <row r="1337" spans="1:7" x14ac:dyDescent="0.3">
      <c r="A1337" t="s">
        <v>497</v>
      </c>
      <c r="B1337" t="s">
        <v>498</v>
      </c>
      <c r="C1337" t="s">
        <v>458</v>
      </c>
      <c r="D1337" t="s">
        <v>499</v>
      </c>
      <c r="E1337" t="s">
        <v>15</v>
      </c>
      <c r="F1337" t="s">
        <v>540</v>
      </c>
      <c r="G1337">
        <v>0</v>
      </c>
    </row>
    <row r="1338" spans="1:7" x14ac:dyDescent="0.3">
      <c r="A1338" t="s">
        <v>497</v>
      </c>
      <c r="B1338" t="s">
        <v>498</v>
      </c>
      <c r="C1338" t="s">
        <v>458</v>
      </c>
      <c r="D1338" t="s">
        <v>499</v>
      </c>
      <c r="E1338" t="s">
        <v>182</v>
      </c>
      <c r="F1338" t="s">
        <v>540</v>
      </c>
      <c r="G1338">
        <v>0</v>
      </c>
    </row>
    <row r="1339" spans="1:7" x14ac:dyDescent="0.3">
      <c r="A1339" t="s">
        <v>497</v>
      </c>
      <c r="B1339" t="s">
        <v>498</v>
      </c>
      <c r="C1339" t="s">
        <v>458</v>
      </c>
      <c r="D1339" t="s">
        <v>499</v>
      </c>
      <c r="E1339" t="s">
        <v>175</v>
      </c>
      <c r="F1339" t="s">
        <v>500</v>
      </c>
      <c r="G1339">
        <v>0</v>
      </c>
    </row>
    <row r="1340" spans="1:7" x14ac:dyDescent="0.3">
      <c r="A1340" t="s">
        <v>497</v>
      </c>
      <c r="B1340" t="s">
        <v>498</v>
      </c>
      <c r="C1340" t="s">
        <v>458</v>
      </c>
      <c r="D1340" t="s">
        <v>499</v>
      </c>
      <c r="E1340" t="s">
        <v>196</v>
      </c>
      <c r="F1340" t="s">
        <v>500</v>
      </c>
      <c r="G1340">
        <v>0</v>
      </c>
    </row>
    <row r="1341" spans="1:7" x14ac:dyDescent="0.3">
      <c r="A1341" t="s">
        <v>497</v>
      </c>
      <c r="B1341" t="s">
        <v>498</v>
      </c>
      <c r="C1341" t="s">
        <v>458</v>
      </c>
      <c r="D1341" t="s">
        <v>499</v>
      </c>
      <c r="E1341" t="s">
        <v>42</v>
      </c>
      <c r="F1341" t="s">
        <v>500</v>
      </c>
      <c r="G1341">
        <v>0</v>
      </c>
    </row>
    <row r="1342" spans="1:7" x14ac:dyDescent="0.3">
      <c r="A1342" t="s">
        <v>497</v>
      </c>
      <c r="B1342" t="s">
        <v>498</v>
      </c>
      <c r="C1342" t="s">
        <v>458</v>
      </c>
      <c r="D1342" t="s">
        <v>499</v>
      </c>
      <c r="E1342" t="s">
        <v>56</v>
      </c>
      <c r="F1342" t="s">
        <v>540</v>
      </c>
      <c r="G1342">
        <v>0</v>
      </c>
    </row>
    <row r="1343" spans="1:7" x14ac:dyDescent="0.3">
      <c r="A1343" t="s">
        <v>497</v>
      </c>
      <c r="B1343" t="s">
        <v>498</v>
      </c>
      <c r="C1343" t="s">
        <v>458</v>
      </c>
      <c r="D1343" t="s">
        <v>499</v>
      </c>
      <c r="E1343" t="s">
        <v>143</v>
      </c>
      <c r="F1343" t="s">
        <v>500</v>
      </c>
      <c r="G1343">
        <v>0</v>
      </c>
    </row>
    <row r="1344" spans="1:7" x14ac:dyDescent="0.3">
      <c r="A1344" t="s">
        <v>497</v>
      </c>
      <c r="B1344" t="s">
        <v>498</v>
      </c>
      <c r="C1344" t="s">
        <v>458</v>
      </c>
      <c r="D1344" t="s">
        <v>499</v>
      </c>
      <c r="E1344" t="s">
        <v>44</v>
      </c>
      <c r="F1344" t="s">
        <v>500</v>
      </c>
      <c r="G1344">
        <v>0</v>
      </c>
    </row>
    <row r="1345" spans="1:7" x14ac:dyDescent="0.3">
      <c r="A1345" t="s">
        <v>497</v>
      </c>
      <c r="B1345" t="s">
        <v>498</v>
      </c>
      <c r="C1345" t="s">
        <v>458</v>
      </c>
      <c r="D1345" t="s">
        <v>499</v>
      </c>
      <c r="E1345" t="s">
        <v>124</v>
      </c>
      <c r="F1345" t="s">
        <v>500</v>
      </c>
      <c r="G1345">
        <v>0</v>
      </c>
    </row>
    <row r="1346" spans="1:7" x14ac:dyDescent="0.3">
      <c r="A1346" t="s">
        <v>497</v>
      </c>
      <c r="B1346" t="s">
        <v>498</v>
      </c>
      <c r="C1346" t="s">
        <v>458</v>
      </c>
      <c r="D1346" t="s">
        <v>499</v>
      </c>
      <c r="E1346" t="s">
        <v>195</v>
      </c>
      <c r="F1346" t="s">
        <v>500</v>
      </c>
      <c r="G1346">
        <v>0</v>
      </c>
    </row>
    <row r="1347" spans="1:7" x14ac:dyDescent="0.3">
      <c r="A1347" t="s">
        <v>497</v>
      </c>
      <c r="B1347" t="s">
        <v>498</v>
      </c>
      <c r="C1347" t="s">
        <v>458</v>
      </c>
      <c r="D1347" t="s">
        <v>499</v>
      </c>
      <c r="E1347" t="s">
        <v>236</v>
      </c>
      <c r="F1347" t="s">
        <v>500</v>
      </c>
      <c r="G1347">
        <v>0</v>
      </c>
    </row>
    <row r="1348" spans="1:7" x14ac:dyDescent="0.3">
      <c r="A1348" t="s">
        <v>497</v>
      </c>
      <c r="B1348" t="s">
        <v>498</v>
      </c>
      <c r="C1348" t="s">
        <v>458</v>
      </c>
      <c r="D1348" t="s">
        <v>499</v>
      </c>
      <c r="E1348" t="s">
        <v>259</v>
      </c>
      <c r="F1348" t="s">
        <v>540</v>
      </c>
      <c r="G1348">
        <v>0</v>
      </c>
    </row>
    <row r="1349" spans="1:7" x14ac:dyDescent="0.3">
      <c r="A1349" t="s">
        <v>497</v>
      </c>
      <c r="B1349" t="s">
        <v>498</v>
      </c>
      <c r="C1349" t="s">
        <v>458</v>
      </c>
      <c r="D1349" t="s">
        <v>499</v>
      </c>
      <c r="E1349" t="s">
        <v>197</v>
      </c>
      <c r="F1349" t="s">
        <v>500</v>
      </c>
      <c r="G1349">
        <v>0</v>
      </c>
    </row>
    <row r="1350" spans="1:7" x14ac:dyDescent="0.3">
      <c r="A1350" t="s">
        <v>497</v>
      </c>
      <c r="B1350" t="s">
        <v>498</v>
      </c>
      <c r="C1350" t="s">
        <v>458</v>
      </c>
      <c r="D1350" t="s">
        <v>499</v>
      </c>
      <c r="E1350" t="s">
        <v>197</v>
      </c>
      <c r="F1350" t="s">
        <v>540</v>
      </c>
      <c r="G1350">
        <v>0</v>
      </c>
    </row>
    <row r="1351" spans="1:7" x14ac:dyDescent="0.3">
      <c r="A1351" t="s">
        <v>497</v>
      </c>
      <c r="B1351" t="s">
        <v>498</v>
      </c>
      <c r="C1351" t="s">
        <v>458</v>
      </c>
      <c r="D1351" t="s">
        <v>499</v>
      </c>
      <c r="E1351" t="s">
        <v>283</v>
      </c>
      <c r="F1351" t="s">
        <v>500</v>
      </c>
      <c r="G1351">
        <v>0</v>
      </c>
    </row>
    <row r="1352" spans="1:7" x14ac:dyDescent="0.3">
      <c r="A1352" t="s">
        <v>497</v>
      </c>
      <c r="B1352" t="s">
        <v>498</v>
      </c>
      <c r="C1352" t="s">
        <v>458</v>
      </c>
      <c r="D1352" t="s">
        <v>499</v>
      </c>
      <c r="E1352" t="s">
        <v>199</v>
      </c>
      <c r="F1352" t="s">
        <v>500</v>
      </c>
      <c r="G1352">
        <v>0</v>
      </c>
    </row>
    <row r="1353" spans="1:7" x14ac:dyDescent="0.3">
      <c r="A1353" t="s">
        <v>497</v>
      </c>
      <c r="B1353" t="s">
        <v>498</v>
      </c>
      <c r="C1353" t="s">
        <v>458</v>
      </c>
      <c r="D1353" t="s">
        <v>499</v>
      </c>
      <c r="E1353" t="s">
        <v>199</v>
      </c>
      <c r="F1353" t="s">
        <v>540</v>
      </c>
      <c r="G1353">
        <v>0</v>
      </c>
    </row>
    <row r="1354" spans="1:7" x14ac:dyDescent="0.3">
      <c r="A1354" t="s">
        <v>497</v>
      </c>
      <c r="B1354" t="s">
        <v>498</v>
      </c>
      <c r="C1354" t="s">
        <v>458</v>
      </c>
      <c r="D1354" t="s">
        <v>499</v>
      </c>
      <c r="E1354" t="s">
        <v>155</v>
      </c>
      <c r="F1354" t="s">
        <v>540</v>
      </c>
      <c r="G1354">
        <v>0</v>
      </c>
    </row>
    <row r="1355" spans="1:7" x14ac:dyDescent="0.3">
      <c r="A1355" t="s">
        <v>497</v>
      </c>
      <c r="B1355" t="s">
        <v>498</v>
      </c>
      <c r="C1355" t="s">
        <v>458</v>
      </c>
      <c r="D1355" t="s">
        <v>499</v>
      </c>
      <c r="E1355" t="s">
        <v>103</v>
      </c>
      <c r="F1355" t="s">
        <v>540</v>
      </c>
      <c r="G1355">
        <v>0</v>
      </c>
    </row>
    <row r="1356" spans="1:7" x14ac:dyDescent="0.3">
      <c r="A1356" t="s">
        <v>497</v>
      </c>
      <c r="B1356" t="s">
        <v>498</v>
      </c>
      <c r="C1356" t="s">
        <v>458</v>
      </c>
      <c r="D1356" t="s">
        <v>499</v>
      </c>
      <c r="E1356" t="s">
        <v>64</v>
      </c>
      <c r="F1356" t="s">
        <v>500</v>
      </c>
      <c r="G1356">
        <v>0</v>
      </c>
    </row>
    <row r="1357" spans="1:7" x14ac:dyDescent="0.3">
      <c r="A1357" t="s">
        <v>497</v>
      </c>
      <c r="B1357" t="s">
        <v>498</v>
      </c>
      <c r="C1357" t="s">
        <v>458</v>
      </c>
      <c r="D1357" t="s">
        <v>499</v>
      </c>
      <c r="E1357" t="s">
        <v>41</v>
      </c>
      <c r="F1357" t="s">
        <v>500</v>
      </c>
      <c r="G1357">
        <v>0</v>
      </c>
    </row>
    <row r="1358" spans="1:7" x14ac:dyDescent="0.3">
      <c r="A1358" t="s">
        <v>497</v>
      </c>
      <c r="B1358" t="s">
        <v>498</v>
      </c>
      <c r="C1358" t="s">
        <v>458</v>
      </c>
      <c r="D1358" t="s">
        <v>499</v>
      </c>
      <c r="E1358" t="s">
        <v>251</v>
      </c>
      <c r="F1358" t="s">
        <v>500</v>
      </c>
      <c r="G1358">
        <v>0</v>
      </c>
    </row>
    <row r="1359" spans="1:7" x14ac:dyDescent="0.3">
      <c r="A1359" t="s">
        <v>497</v>
      </c>
      <c r="B1359" t="s">
        <v>498</v>
      </c>
      <c r="C1359" t="s">
        <v>458</v>
      </c>
      <c r="D1359" t="s">
        <v>499</v>
      </c>
      <c r="E1359" t="s">
        <v>221</v>
      </c>
      <c r="F1359" t="s">
        <v>500</v>
      </c>
      <c r="G1359">
        <v>0</v>
      </c>
    </row>
    <row r="1360" spans="1:7" x14ac:dyDescent="0.3">
      <c r="A1360" t="s">
        <v>497</v>
      </c>
      <c r="B1360" t="s">
        <v>498</v>
      </c>
      <c r="C1360" t="s">
        <v>458</v>
      </c>
      <c r="D1360" t="s">
        <v>499</v>
      </c>
      <c r="E1360" t="s">
        <v>282</v>
      </c>
      <c r="F1360" t="s">
        <v>500</v>
      </c>
      <c r="G1360">
        <v>0</v>
      </c>
    </row>
    <row r="1361" spans="1:7" x14ac:dyDescent="0.3">
      <c r="A1361" t="s">
        <v>497</v>
      </c>
      <c r="B1361" t="s">
        <v>498</v>
      </c>
      <c r="C1361" t="s">
        <v>458</v>
      </c>
      <c r="D1361" t="s">
        <v>499</v>
      </c>
      <c r="E1361" t="s">
        <v>81</v>
      </c>
      <c r="F1361" t="s">
        <v>540</v>
      </c>
      <c r="G1361">
        <v>0</v>
      </c>
    </row>
    <row r="1362" spans="1:7" x14ac:dyDescent="0.3">
      <c r="A1362" t="s">
        <v>497</v>
      </c>
      <c r="B1362" t="s">
        <v>498</v>
      </c>
      <c r="C1362" t="s">
        <v>458</v>
      </c>
      <c r="D1362" t="s">
        <v>499</v>
      </c>
      <c r="E1362" t="s">
        <v>49</v>
      </c>
      <c r="F1362" t="s">
        <v>500</v>
      </c>
      <c r="G1362">
        <v>0</v>
      </c>
    </row>
    <row r="1363" spans="1:7" x14ac:dyDescent="0.3">
      <c r="A1363" t="s">
        <v>497</v>
      </c>
      <c r="B1363" t="s">
        <v>498</v>
      </c>
      <c r="C1363" t="s">
        <v>458</v>
      </c>
      <c r="D1363" t="s">
        <v>499</v>
      </c>
      <c r="E1363" t="s">
        <v>26</v>
      </c>
      <c r="F1363" t="s">
        <v>540</v>
      </c>
      <c r="G1363">
        <v>0</v>
      </c>
    </row>
    <row r="1364" spans="1:7" x14ac:dyDescent="0.3">
      <c r="A1364" t="s">
        <v>497</v>
      </c>
      <c r="B1364" t="s">
        <v>498</v>
      </c>
      <c r="C1364" t="s">
        <v>458</v>
      </c>
      <c r="D1364" t="s">
        <v>499</v>
      </c>
      <c r="E1364" t="s">
        <v>345</v>
      </c>
      <c r="F1364" t="s">
        <v>500</v>
      </c>
      <c r="G1364">
        <v>0</v>
      </c>
    </row>
    <row r="1365" spans="1:7" x14ac:dyDescent="0.3">
      <c r="A1365" t="s">
        <v>497</v>
      </c>
      <c r="B1365" t="s">
        <v>498</v>
      </c>
      <c r="C1365" t="s">
        <v>458</v>
      </c>
      <c r="D1365" t="s">
        <v>499</v>
      </c>
      <c r="E1365" t="s">
        <v>345</v>
      </c>
      <c r="F1365" t="s">
        <v>540</v>
      </c>
      <c r="G1365">
        <v>0</v>
      </c>
    </row>
    <row r="1366" spans="1:7" x14ac:dyDescent="0.3">
      <c r="A1366" t="s">
        <v>497</v>
      </c>
      <c r="B1366" t="s">
        <v>498</v>
      </c>
      <c r="C1366" t="s">
        <v>458</v>
      </c>
      <c r="D1366" t="s">
        <v>499</v>
      </c>
      <c r="E1366" t="s">
        <v>69</v>
      </c>
      <c r="F1366" t="s">
        <v>500</v>
      </c>
      <c r="G1366">
        <v>0</v>
      </c>
    </row>
    <row r="1367" spans="1:7" x14ac:dyDescent="0.3">
      <c r="A1367" t="s">
        <v>497</v>
      </c>
      <c r="B1367" t="s">
        <v>498</v>
      </c>
      <c r="C1367" t="s">
        <v>458</v>
      </c>
      <c r="D1367" t="s">
        <v>499</v>
      </c>
      <c r="E1367" t="s">
        <v>306</v>
      </c>
      <c r="F1367" t="s">
        <v>500</v>
      </c>
      <c r="G1367">
        <v>0</v>
      </c>
    </row>
    <row r="1368" spans="1:7" x14ac:dyDescent="0.3">
      <c r="A1368" t="s">
        <v>497</v>
      </c>
      <c r="B1368" t="s">
        <v>498</v>
      </c>
      <c r="C1368" t="s">
        <v>458</v>
      </c>
      <c r="D1368" t="s">
        <v>499</v>
      </c>
      <c r="E1368" t="s">
        <v>308</v>
      </c>
      <c r="F1368" t="s">
        <v>540</v>
      </c>
      <c r="G1368">
        <v>0</v>
      </c>
    </row>
    <row r="1369" spans="1:7" x14ac:dyDescent="0.3">
      <c r="A1369" t="s">
        <v>497</v>
      </c>
      <c r="B1369" t="s">
        <v>498</v>
      </c>
      <c r="C1369" t="s">
        <v>458</v>
      </c>
      <c r="D1369" t="s">
        <v>499</v>
      </c>
      <c r="E1369" t="s">
        <v>357</v>
      </c>
      <c r="F1369" t="s">
        <v>540</v>
      </c>
      <c r="G1369">
        <v>0</v>
      </c>
    </row>
    <row r="1370" spans="1:7" x14ac:dyDescent="0.3">
      <c r="A1370" t="s">
        <v>497</v>
      </c>
      <c r="B1370" t="s">
        <v>498</v>
      </c>
      <c r="C1370" t="s">
        <v>458</v>
      </c>
      <c r="D1370" t="s">
        <v>499</v>
      </c>
      <c r="E1370" t="s">
        <v>350</v>
      </c>
      <c r="F1370" t="s">
        <v>500</v>
      </c>
      <c r="G1370">
        <v>0</v>
      </c>
    </row>
    <row r="1371" spans="1:7" x14ac:dyDescent="0.3">
      <c r="A1371" t="s">
        <v>497</v>
      </c>
      <c r="B1371" t="s">
        <v>498</v>
      </c>
      <c r="C1371" t="s">
        <v>458</v>
      </c>
      <c r="D1371" t="s">
        <v>499</v>
      </c>
      <c r="E1371" t="s">
        <v>223</v>
      </c>
      <c r="F1371" t="s">
        <v>540</v>
      </c>
      <c r="G1371">
        <v>0</v>
      </c>
    </row>
    <row r="1372" spans="1:7" x14ac:dyDescent="0.3">
      <c r="A1372" t="s">
        <v>497</v>
      </c>
      <c r="B1372" t="s">
        <v>498</v>
      </c>
      <c r="C1372" t="s">
        <v>458</v>
      </c>
      <c r="D1372" t="s">
        <v>499</v>
      </c>
      <c r="E1372" t="s">
        <v>154</v>
      </c>
      <c r="F1372" t="s">
        <v>540</v>
      </c>
      <c r="G1372">
        <v>0</v>
      </c>
    </row>
    <row r="1373" spans="1:7" x14ac:dyDescent="0.3">
      <c r="A1373" t="s">
        <v>497</v>
      </c>
      <c r="B1373" t="s">
        <v>498</v>
      </c>
      <c r="C1373" t="s">
        <v>458</v>
      </c>
      <c r="D1373" t="s">
        <v>499</v>
      </c>
      <c r="E1373" t="s">
        <v>254</v>
      </c>
      <c r="F1373" t="s">
        <v>540</v>
      </c>
      <c r="G1373">
        <v>0</v>
      </c>
    </row>
    <row r="1374" spans="1:7" x14ac:dyDescent="0.3">
      <c r="A1374" t="s">
        <v>497</v>
      </c>
      <c r="B1374" t="s">
        <v>498</v>
      </c>
      <c r="C1374" t="s">
        <v>458</v>
      </c>
      <c r="D1374" t="s">
        <v>499</v>
      </c>
      <c r="E1374" t="s">
        <v>313</v>
      </c>
      <c r="F1374" t="s">
        <v>500</v>
      </c>
      <c r="G1374">
        <v>0</v>
      </c>
    </row>
    <row r="1375" spans="1:7" x14ac:dyDescent="0.3">
      <c r="A1375" t="s">
        <v>497</v>
      </c>
      <c r="B1375" t="s">
        <v>498</v>
      </c>
      <c r="C1375" t="s">
        <v>458</v>
      </c>
      <c r="D1375" t="s">
        <v>499</v>
      </c>
      <c r="E1375" t="s">
        <v>241</v>
      </c>
      <c r="F1375" t="s">
        <v>500</v>
      </c>
      <c r="G1375">
        <v>0</v>
      </c>
    </row>
    <row r="1376" spans="1:7" x14ac:dyDescent="0.3">
      <c r="A1376" t="s">
        <v>497</v>
      </c>
      <c r="B1376" t="s">
        <v>498</v>
      </c>
      <c r="C1376" t="s">
        <v>458</v>
      </c>
      <c r="D1376" t="s">
        <v>499</v>
      </c>
      <c r="E1376" t="s">
        <v>242</v>
      </c>
      <c r="F1376" t="s">
        <v>500</v>
      </c>
      <c r="G1376">
        <v>0</v>
      </c>
    </row>
    <row r="1377" spans="1:7" x14ac:dyDescent="0.3">
      <c r="A1377" t="s">
        <v>497</v>
      </c>
      <c r="B1377" t="s">
        <v>498</v>
      </c>
      <c r="C1377" t="s">
        <v>458</v>
      </c>
      <c r="D1377" t="s">
        <v>499</v>
      </c>
      <c r="E1377" t="s">
        <v>57</v>
      </c>
      <c r="F1377" t="s">
        <v>500</v>
      </c>
      <c r="G1377">
        <v>0</v>
      </c>
    </row>
    <row r="1378" spans="1:7" x14ac:dyDescent="0.3">
      <c r="A1378" t="s">
        <v>497</v>
      </c>
      <c r="B1378" t="s">
        <v>498</v>
      </c>
      <c r="C1378" t="s">
        <v>458</v>
      </c>
      <c r="D1378" t="s">
        <v>499</v>
      </c>
      <c r="E1378" t="s">
        <v>107</v>
      </c>
      <c r="F1378" t="s">
        <v>540</v>
      </c>
      <c r="G1378">
        <v>0</v>
      </c>
    </row>
    <row r="1379" spans="1:7" x14ac:dyDescent="0.3">
      <c r="A1379" t="s">
        <v>497</v>
      </c>
      <c r="B1379" t="s">
        <v>498</v>
      </c>
      <c r="C1379" t="s">
        <v>458</v>
      </c>
      <c r="D1379" t="s">
        <v>499</v>
      </c>
      <c r="E1379" t="s">
        <v>351</v>
      </c>
      <c r="F1379" t="s">
        <v>540</v>
      </c>
      <c r="G1379">
        <v>0</v>
      </c>
    </row>
    <row r="1380" spans="1:7" x14ac:dyDescent="0.3">
      <c r="A1380" t="s">
        <v>497</v>
      </c>
      <c r="B1380" t="s">
        <v>498</v>
      </c>
      <c r="C1380" t="s">
        <v>458</v>
      </c>
      <c r="D1380" t="s">
        <v>499</v>
      </c>
      <c r="E1380" t="s">
        <v>315</v>
      </c>
      <c r="F1380" t="s">
        <v>500</v>
      </c>
      <c r="G1380">
        <v>0</v>
      </c>
    </row>
    <row r="1381" spans="1:7" x14ac:dyDescent="0.3">
      <c r="A1381" t="s">
        <v>497</v>
      </c>
      <c r="B1381" t="s">
        <v>498</v>
      </c>
      <c r="C1381" t="s">
        <v>458</v>
      </c>
      <c r="D1381" t="s">
        <v>499</v>
      </c>
      <c r="E1381" t="s">
        <v>315</v>
      </c>
      <c r="F1381" t="s">
        <v>540</v>
      </c>
      <c r="G1381">
        <v>0</v>
      </c>
    </row>
    <row r="1382" spans="1:7" x14ac:dyDescent="0.3">
      <c r="A1382" t="s">
        <v>497</v>
      </c>
      <c r="B1382" t="s">
        <v>498</v>
      </c>
      <c r="C1382" t="s">
        <v>458</v>
      </c>
      <c r="D1382" t="s">
        <v>499</v>
      </c>
      <c r="E1382" t="s">
        <v>108</v>
      </c>
      <c r="F1382" t="s">
        <v>540</v>
      </c>
      <c r="G1382">
        <v>0</v>
      </c>
    </row>
    <row r="1383" spans="1:7" x14ac:dyDescent="0.3">
      <c r="A1383" t="s">
        <v>497</v>
      </c>
      <c r="B1383" t="s">
        <v>498</v>
      </c>
      <c r="C1383" t="s">
        <v>458</v>
      </c>
      <c r="D1383" t="s">
        <v>499</v>
      </c>
      <c r="E1383" t="s">
        <v>40</v>
      </c>
      <c r="F1383" t="s">
        <v>540</v>
      </c>
      <c r="G1383">
        <v>0</v>
      </c>
    </row>
    <row r="1384" spans="1:7" x14ac:dyDescent="0.3">
      <c r="A1384" t="s">
        <v>497</v>
      </c>
      <c r="B1384" t="s">
        <v>498</v>
      </c>
      <c r="C1384" t="s">
        <v>458</v>
      </c>
      <c r="D1384" t="s">
        <v>499</v>
      </c>
      <c r="E1384" t="s">
        <v>24</v>
      </c>
      <c r="F1384" t="s">
        <v>500</v>
      </c>
      <c r="G1384">
        <v>0</v>
      </c>
    </row>
    <row r="1385" spans="1:7" x14ac:dyDescent="0.3">
      <c r="A1385" t="s">
        <v>497</v>
      </c>
      <c r="B1385" t="s">
        <v>498</v>
      </c>
      <c r="C1385" t="s">
        <v>458</v>
      </c>
      <c r="D1385" t="s">
        <v>499</v>
      </c>
      <c r="E1385" t="s">
        <v>255</v>
      </c>
      <c r="F1385" t="s">
        <v>500</v>
      </c>
      <c r="G1385">
        <v>0</v>
      </c>
    </row>
    <row r="1386" spans="1:7" x14ac:dyDescent="0.3">
      <c r="A1386" t="s">
        <v>497</v>
      </c>
      <c r="B1386" t="s">
        <v>498</v>
      </c>
      <c r="C1386" t="s">
        <v>458</v>
      </c>
      <c r="D1386" t="s">
        <v>499</v>
      </c>
      <c r="E1386" t="s">
        <v>225</v>
      </c>
      <c r="F1386" t="s">
        <v>500</v>
      </c>
      <c r="G1386">
        <v>0</v>
      </c>
    </row>
    <row r="1387" spans="1:7" x14ac:dyDescent="0.3">
      <c r="A1387" t="s">
        <v>497</v>
      </c>
      <c r="B1387" t="s">
        <v>498</v>
      </c>
      <c r="C1387" t="s">
        <v>458</v>
      </c>
      <c r="D1387" t="s">
        <v>499</v>
      </c>
      <c r="E1387" t="s">
        <v>225</v>
      </c>
      <c r="F1387" t="s">
        <v>540</v>
      </c>
      <c r="G1387">
        <v>0</v>
      </c>
    </row>
    <row r="1388" spans="1:7" x14ac:dyDescent="0.3">
      <c r="A1388" t="s">
        <v>497</v>
      </c>
      <c r="B1388" t="s">
        <v>498</v>
      </c>
      <c r="C1388" t="s">
        <v>458</v>
      </c>
      <c r="D1388" t="s">
        <v>499</v>
      </c>
      <c r="E1388" t="s">
        <v>185</v>
      </c>
      <c r="F1388" t="s">
        <v>500</v>
      </c>
      <c r="G1388">
        <v>0</v>
      </c>
    </row>
    <row r="1389" spans="1:7" x14ac:dyDescent="0.3">
      <c r="A1389" t="s">
        <v>497</v>
      </c>
      <c r="B1389" t="s">
        <v>498</v>
      </c>
      <c r="C1389" t="s">
        <v>458</v>
      </c>
      <c r="D1389" t="s">
        <v>499</v>
      </c>
      <c r="E1389" t="s">
        <v>203</v>
      </c>
      <c r="F1389" t="s">
        <v>500</v>
      </c>
      <c r="G1389">
        <v>0</v>
      </c>
    </row>
    <row r="1390" spans="1:7" x14ac:dyDescent="0.3">
      <c r="A1390" t="s">
        <v>497</v>
      </c>
      <c r="B1390" t="s">
        <v>498</v>
      </c>
      <c r="C1390" t="s">
        <v>458</v>
      </c>
      <c r="D1390" t="s">
        <v>499</v>
      </c>
      <c r="E1390" t="s">
        <v>316</v>
      </c>
      <c r="F1390" t="s">
        <v>540</v>
      </c>
      <c r="G1390">
        <v>0</v>
      </c>
    </row>
    <row r="1391" spans="1:7" x14ac:dyDescent="0.3">
      <c r="A1391" t="s">
        <v>497</v>
      </c>
      <c r="B1391" t="s">
        <v>498</v>
      </c>
      <c r="C1391" t="s">
        <v>458</v>
      </c>
      <c r="D1391" t="s">
        <v>499</v>
      </c>
      <c r="E1391" t="s">
        <v>37</v>
      </c>
      <c r="F1391" t="s">
        <v>500</v>
      </c>
      <c r="G1391">
        <v>0</v>
      </c>
    </row>
    <row r="1392" spans="1:7" x14ac:dyDescent="0.3">
      <c r="A1392" t="s">
        <v>497</v>
      </c>
      <c r="B1392" t="s">
        <v>498</v>
      </c>
      <c r="C1392" t="s">
        <v>458</v>
      </c>
      <c r="D1392" t="s">
        <v>499</v>
      </c>
      <c r="E1392" t="s">
        <v>128</v>
      </c>
      <c r="F1392" t="s">
        <v>540</v>
      </c>
      <c r="G1392">
        <v>0</v>
      </c>
    </row>
    <row r="1393" spans="1:7" x14ac:dyDescent="0.3">
      <c r="A1393" t="s">
        <v>497</v>
      </c>
      <c r="B1393" t="s">
        <v>498</v>
      </c>
      <c r="C1393" t="s">
        <v>458</v>
      </c>
      <c r="D1393" t="s">
        <v>499</v>
      </c>
      <c r="E1393" t="s">
        <v>76</v>
      </c>
      <c r="F1393" t="s">
        <v>500</v>
      </c>
      <c r="G1393">
        <v>0</v>
      </c>
    </row>
    <row r="1394" spans="1:7" x14ac:dyDescent="0.3">
      <c r="A1394" t="s">
        <v>497</v>
      </c>
      <c r="B1394" t="s">
        <v>498</v>
      </c>
      <c r="C1394" t="s">
        <v>458</v>
      </c>
      <c r="D1394" t="s">
        <v>499</v>
      </c>
      <c r="E1394" t="s">
        <v>137</v>
      </c>
      <c r="F1394" t="s">
        <v>540</v>
      </c>
      <c r="G1394">
        <v>0</v>
      </c>
    </row>
    <row r="1395" spans="1:7" x14ac:dyDescent="0.3">
      <c r="A1395" t="s">
        <v>497</v>
      </c>
      <c r="B1395" t="s">
        <v>498</v>
      </c>
      <c r="C1395" t="s">
        <v>458</v>
      </c>
      <c r="D1395" t="s">
        <v>499</v>
      </c>
      <c r="E1395" t="s">
        <v>144</v>
      </c>
      <c r="F1395" t="s">
        <v>500</v>
      </c>
      <c r="G1395">
        <v>0</v>
      </c>
    </row>
    <row r="1396" spans="1:7" x14ac:dyDescent="0.3">
      <c r="A1396" t="s">
        <v>497</v>
      </c>
      <c r="B1396" t="s">
        <v>498</v>
      </c>
      <c r="C1396" t="s">
        <v>458</v>
      </c>
      <c r="D1396" t="s">
        <v>499</v>
      </c>
      <c r="E1396" t="s">
        <v>144</v>
      </c>
      <c r="F1396" t="s">
        <v>540</v>
      </c>
      <c r="G1396">
        <v>0</v>
      </c>
    </row>
    <row r="1397" spans="1:7" x14ac:dyDescent="0.3">
      <c r="A1397" t="s">
        <v>497</v>
      </c>
      <c r="B1397" t="s">
        <v>498</v>
      </c>
      <c r="C1397" t="s">
        <v>458</v>
      </c>
      <c r="D1397" t="s">
        <v>499</v>
      </c>
      <c r="E1397" t="s">
        <v>138</v>
      </c>
      <c r="F1397" t="s">
        <v>540</v>
      </c>
      <c r="G1397">
        <v>0</v>
      </c>
    </row>
    <row r="1398" spans="1:7" x14ac:dyDescent="0.3">
      <c r="A1398" t="s">
        <v>497</v>
      </c>
      <c r="B1398" t="s">
        <v>498</v>
      </c>
      <c r="C1398" t="s">
        <v>458</v>
      </c>
      <c r="D1398" t="s">
        <v>499</v>
      </c>
      <c r="E1398" t="s">
        <v>318</v>
      </c>
      <c r="F1398" t="s">
        <v>540</v>
      </c>
      <c r="G1398">
        <v>0</v>
      </c>
    </row>
    <row r="1399" spans="1:7" x14ac:dyDescent="0.3">
      <c r="A1399" t="s">
        <v>497</v>
      </c>
      <c r="B1399" t="s">
        <v>498</v>
      </c>
      <c r="C1399" t="s">
        <v>458</v>
      </c>
      <c r="D1399" t="s">
        <v>499</v>
      </c>
      <c r="E1399" t="s">
        <v>112</v>
      </c>
      <c r="F1399" t="s">
        <v>500</v>
      </c>
      <c r="G1399">
        <v>0</v>
      </c>
    </row>
    <row r="1400" spans="1:7" x14ac:dyDescent="0.3">
      <c r="A1400" t="s">
        <v>497</v>
      </c>
      <c r="B1400" t="s">
        <v>498</v>
      </c>
      <c r="C1400" t="s">
        <v>458</v>
      </c>
      <c r="D1400" t="s">
        <v>499</v>
      </c>
      <c r="E1400" t="s">
        <v>112</v>
      </c>
      <c r="F1400" t="s">
        <v>540</v>
      </c>
      <c r="G1400">
        <v>0</v>
      </c>
    </row>
    <row r="1401" spans="1:7" x14ac:dyDescent="0.3">
      <c r="A1401" t="s">
        <v>497</v>
      </c>
      <c r="B1401" t="s">
        <v>498</v>
      </c>
      <c r="C1401" t="s">
        <v>458</v>
      </c>
      <c r="D1401" t="s">
        <v>499</v>
      </c>
      <c r="E1401" t="s">
        <v>319</v>
      </c>
      <c r="F1401" t="s">
        <v>500</v>
      </c>
      <c r="G1401">
        <v>0</v>
      </c>
    </row>
    <row r="1402" spans="1:7" x14ac:dyDescent="0.3">
      <c r="A1402" t="s">
        <v>497</v>
      </c>
      <c r="B1402" t="s">
        <v>498</v>
      </c>
      <c r="C1402" t="s">
        <v>458</v>
      </c>
      <c r="D1402" t="s">
        <v>499</v>
      </c>
      <c r="E1402" t="s">
        <v>66</v>
      </c>
      <c r="F1402" t="s">
        <v>500</v>
      </c>
      <c r="G1402">
        <v>0</v>
      </c>
    </row>
    <row r="1403" spans="1:7" x14ac:dyDescent="0.3">
      <c r="A1403" t="s">
        <v>497</v>
      </c>
      <c r="B1403" t="s">
        <v>498</v>
      </c>
      <c r="C1403" t="s">
        <v>458</v>
      </c>
      <c r="D1403" t="s">
        <v>499</v>
      </c>
      <c r="E1403" t="s">
        <v>66</v>
      </c>
      <c r="F1403" t="s">
        <v>540</v>
      </c>
      <c r="G1403">
        <v>0</v>
      </c>
    </row>
    <row r="1404" spans="1:7" x14ac:dyDescent="0.3">
      <c r="A1404" t="s">
        <v>497</v>
      </c>
      <c r="B1404" t="s">
        <v>498</v>
      </c>
      <c r="C1404" t="s">
        <v>458</v>
      </c>
      <c r="D1404" t="s">
        <v>499</v>
      </c>
      <c r="E1404" t="s">
        <v>230</v>
      </c>
      <c r="F1404" t="s">
        <v>500</v>
      </c>
      <c r="G1404">
        <v>0</v>
      </c>
    </row>
    <row r="1405" spans="1:7" x14ac:dyDescent="0.3">
      <c r="A1405" t="s">
        <v>497</v>
      </c>
      <c r="B1405" t="s">
        <v>498</v>
      </c>
      <c r="C1405" t="s">
        <v>458</v>
      </c>
      <c r="D1405" t="s">
        <v>499</v>
      </c>
      <c r="E1405" t="s">
        <v>256</v>
      </c>
      <c r="F1405" t="s">
        <v>500</v>
      </c>
      <c r="G1405">
        <v>0</v>
      </c>
    </row>
    <row r="1406" spans="1:7" x14ac:dyDescent="0.3">
      <c r="A1406" t="s">
        <v>497</v>
      </c>
      <c r="B1406" t="s">
        <v>498</v>
      </c>
      <c r="C1406" t="s">
        <v>458</v>
      </c>
      <c r="D1406" t="s">
        <v>499</v>
      </c>
      <c r="E1406" t="s">
        <v>262</v>
      </c>
      <c r="F1406" t="s">
        <v>500</v>
      </c>
      <c r="G1406">
        <v>0</v>
      </c>
    </row>
    <row r="1407" spans="1:7" x14ac:dyDescent="0.3">
      <c r="A1407" t="s">
        <v>497</v>
      </c>
      <c r="B1407" t="s">
        <v>498</v>
      </c>
      <c r="C1407" t="s">
        <v>458</v>
      </c>
      <c r="D1407" t="s">
        <v>499</v>
      </c>
      <c r="E1407" t="s">
        <v>264</v>
      </c>
      <c r="F1407" t="s">
        <v>500</v>
      </c>
      <c r="G1407">
        <v>0</v>
      </c>
    </row>
    <row r="1408" spans="1:7" x14ac:dyDescent="0.3">
      <c r="A1408" t="s">
        <v>497</v>
      </c>
      <c r="B1408" t="s">
        <v>498</v>
      </c>
      <c r="C1408" t="s">
        <v>458</v>
      </c>
      <c r="D1408" t="s">
        <v>499</v>
      </c>
      <c r="E1408" t="s">
        <v>189</v>
      </c>
      <c r="F1408" t="s">
        <v>540</v>
      </c>
      <c r="G1408">
        <v>0</v>
      </c>
    </row>
    <row r="1409" spans="1:7" x14ac:dyDescent="0.3">
      <c r="A1409" t="s">
        <v>497</v>
      </c>
      <c r="B1409" t="s">
        <v>498</v>
      </c>
      <c r="C1409" t="s">
        <v>458</v>
      </c>
      <c r="D1409" t="s">
        <v>499</v>
      </c>
      <c r="E1409" t="s">
        <v>207</v>
      </c>
      <c r="F1409" t="s">
        <v>500</v>
      </c>
      <c r="G1409">
        <v>0</v>
      </c>
    </row>
    <row r="1410" spans="1:7" x14ac:dyDescent="0.3">
      <c r="A1410" t="s">
        <v>497</v>
      </c>
      <c r="B1410" t="s">
        <v>498</v>
      </c>
      <c r="C1410" t="s">
        <v>458</v>
      </c>
      <c r="D1410" t="s">
        <v>499</v>
      </c>
      <c r="E1410" t="s">
        <v>79</v>
      </c>
      <c r="F1410" t="s">
        <v>540</v>
      </c>
      <c r="G1410">
        <v>0</v>
      </c>
    </row>
    <row r="1411" spans="1:7" x14ac:dyDescent="0.3">
      <c r="A1411" t="s">
        <v>497</v>
      </c>
      <c r="B1411" t="s">
        <v>498</v>
      </c>
      <c r="C1411" t="s">
        <v>458</v>
      </c>
      <c r="D1411" t="s">
        <v>499</v>
      </c>
      <c r="E1411" t="s">
        <v>266</v>
      </c>
      <c r="F1411" t="s">
        <v>500</v>
      </c>
      <c r="G1411">
        <v>0</v>
      </c>
    </row>
    <row r="1412" spans="1:7" x14ac:dyDescent="0.3">
      <c r="A1412" t="s">
        <v>497</v>
      </c>
      <c r="B1412" t="s">
        <v>498</v>
      </c>
      <c r="C1412" t="s">
        <v>458</v>
      </c>
      <c r="D1412" t="s">
        <v>499</v>
      </c>
      <c r="E1412" t="s">
        <v>266</v>
      </c>
      <c r="F1412" t="s">
        <v>540</v>
      </c>
      <c r="G1412">
        <v>0</v>
      </c>
    </row>
    <row r="1413" spans="1:7" x14ac:dyDescent="0.3">
      <c r="A1413" t="s">
        <v>497</v>
      </c>
      <c r="B1413" t="s">
        <v>498</v>
      </c>
      <c r="C1413" t="s">
        <v>458</v>
      </c>
      <c r="D1413" t="s">
        <v>499</v>
      </c>
      <c r="E1413" t="s">
        <v>72</v>
      </c>
      <c r="F1413" t="s">
        <v>540</v>
      </c>
      <c r="G1413">
        <v>0</v>
      </c>
    </row>
    <row r="1414" spans="1:7" x14ac:dyDescent="0.3">
      <c r="A1414" t="s">
        <v>497</v>
      </c>
      <c r="B1414" t="s">
        <v>498</v>
      </c>
      <c r="C1414" t="s">
        <v>458</v>
      </c>
      <c r="D1414" t="s">
        <v>499</v>
      </c>
      <c r="E1414" t="s">
        <v>139</v>
      </c>
      <c r="F1414" t="s">
        <v>540</v>
      </c>
      <c r="G1414">
        <v>0</v>
      </c>
    </row>
    <row r="1415" spans="1:7" x14ac:dyDescent="0.3">
      <c r="A1415" t="s">
        <v>497</v>
      </c>
      <c r="B1415" t="s">
        <v>498</v>
      </c>
      <c r="C1415" t="s">
        <v>458</v>
      </c>
      <c r="D1415" t="s">
        <v>499</v>
      </c>
      <c r="E1415" t="s">
        <v>289</v>
      </c>
      <c r="F1415" t="s">
        <v>540</v>
      </c>
      <c r="G1415">
        <v>0</v>
      </c>
    </row>
    <row r="1416" spans="1:7" x14ac:dyDescent="0.3">
      <c r="A1416" t="s">
        <v>497</v>
      </c>
      <c r="B1416" t="s">
        <v>498</v>
      </c>
      <c r="C1416" t="s">
        <v>458</v>
      </c>
      <c r="D1416" t="s">
        <v>499</v>
      </c>
      <c r="E1416" t="s">
        <v>84</v>
      </c>
      <c r="F1416" t="s">
        <v>540</v>
      </c>
      <c r="G1416">
        <v>0</v>
      </c>
    </row>
    <row r="1417" spans="1:7" x14ac:dyDescent="0.3">
      <c r="A1417" t="s">
        <v>497</v>
      </c>
      <c r="B1417" t="s">
        <v>498</v>
      </c>
      <c r="C1417" t="s">
        <v>458</v>
      </c>
      <c r="D1417" t="s">
        <v>499</v>
      </c>
      <c r="E1417" t="s">
        <v>210</v>
      </c>
      <c r="F1417" t="s">
        <v>500</v>
      </c>
      <c r="G1417">
        <v>0</v>
      </c>
    </row>
    <row r="1418" spans="1:7" x14ac:dyDescent="0.3">
      <c r="A1418" t="s">
        <v>497</v>
      </c>
      <c r="B1418" t="s">
        <v>498</v>
      </c>
      <c r="C1418" t="s">
        <v>458</v>
      </c>
      <c r="D1418" t="s">
        <v>499</v>
      </c>
      <c r="E1418" t="s">
        <v>210</v>
      </c>
      <c r="F1418" t="s">
        <v>540</v>
      </c>
      <c r="G1418">
        <v>0</v>
      </c>
    </row>
    <row r="1419" spans="1:7" x14ac:dyDescent="0.3">
      <c r="A1419" t="s">
        <v>497</v>
      </c>
      <c r="B1419" t="s">
        <v>498</v>
      </c>
      <c r="C1419" t="s">
        <v>458</v>
      </c>
      <c r="D1419" t="s">
        <v>499</v>
      </c>
      <c r="E1419" t="s">
        <v>140</v>
      </c>
      <c r="F1419" t="s">
        <v>540</v>
      </c>
      <c r="G1419">
        <v>0</v>
      </c>
    </row>
    <row r="1420" spans="1:7" x14ac:dyDescent="0.3">
      <c r="A1420" t="s">
        <v>497</v>
      </c>
      <c r="B1420" t="s">
        <v>498</v>
      </c>
      <c r="C1420" t="s">
        <v>458</v>
      </c>
      <c r="D1420" t="s">
        <v>499</v>
      </c>
      <c r="E1420" t="s">
        <v>73</v>
      </c>
      <c r="F1420" t="s">
        <v>500</v>
      </c>
      <c r="G1420">
        <v>0</v>
      </c>
    </row>
    <row r="1421" spans="1:7" x14ac:dyDescent="0.3">
      <c r="A1421" t="s">
        <v>497</v>
      </c>
      <c r="B1421" t="s">
        <v>498</v>
      </c>
      <c r="C1421" t="s">
        <v>458</v>
      </c>
      <c r="D1421" t="s">
        <v>499</v>
      </c>
      <c r="E1421" t="s">
        <v>324</v>
      </c>
      <c r="F1421" t="s">
        <v>500</v>
      </c>
      <c r="G1421">
        <v>0</v>
      </c>
    </row>
    <row r="1422" spans="1:7" x14ac:dyDescent="0.3">
      <c r="A1422" t="s">
        <v>497</v>
      </c>
      <c r="B1422" t="s">
        <v>498</v>
      </c>
      <c r="C1422" t="s">
        <v>458</v>
      </c>
      <c r="D1422" t="s">
        <v>499</v>
      </c>
      <c r="E1422" t="s">
        <v>325</v>
      </c>
      <c r="F1422" t="s">
        <v>540</v>
      </c>
      <c r="G1422">
        <v>0</v>
      </c>
    </row>
    <row r="1423" spans="1:7" x14ac:dyDescent="0.3">
      <c r="A1423" t="s">
        <v>497</v>
      </c>
      <c r="B1423" t="s">
        <v>498</v>
      </c>
      <c r="C1423" t="s">
        <v>458</v>
      </c>
      <c r="D1423" t="s">
        <v>499</v>
      </c>
      <c r="E1423" t="s">
        <v>213</v>
      </c>
      <c r="F1423" t="s">
        <v>500</v>
      </c>
      <c r="G1423">
        <v>0</v>
      </c>
    </row>
    <row r="1424" spans="1:7" x14ac:dyDescent="0.3">
      <c r="A1424" t="s">
        <v>497</v>
      </c>
      <c r="B1424" t="s">
        <v>498</v>
      </c>
      <c r="C1424" t="s">
        <v>458</v>
      </c>
      <c r="D1424" t="s">
        <v>499</v>
      </c>
      <c r="E1424" t="s">
        <v>169</v>
      </c>
      <c r="F1424" t="s">
        <v>500</v>
      </c>
      <c r="G1424">
        <v>0</v>
      </c>
    </row>
    <row r="1425" spans="1:7" x14ac:dyDescent="0.3">
      <c r="A1425" t="s">
        <v>497</v>
      </c>
      <c r="B1425" t="s">
        <v>498</v>
      </c>
      <c r="C1425" t="s">
        <v>458</v>
      </c>
      <c r="D1425" t="s">
        <v>499</v>
      </c>
      <c r="E1425" t="s">
        <v>326</v>
      </c>
      <c r="F1425" t="s">
        <v>540</v>
      </c>
      <c r="G1425">
        <v>0</v>
      </c>
    </row>
    <row r="1426" spans="1:7" x14ac:dyDescent="0.3">
      <c r="A1426" t="s">
        <v>497</v>
      </c>
      <c r="B1426" t="s">
        <v>498</v>
      </c>
      <c r="C1426" t="s">
        <v>458</v>
      </c>
      <c r="D1426" t="s">
        <v>499</v>
      </c>
      <c r="E1426" t="s">
        <v>191</v>
      </c>
      <c r="F1426" t="s">
        <v>500</v>
      </c>
      <c r="G1426">
        <v>0</v>
      </c>
    </row>
    <row r="1427" spans="1:7" x14ac:dyDescent="0.3">
      <c r="A1427" t="s">
        <v>497</v>
      </c>
      <c r="B1427" t="s">
        <v>498</v>
      </c>
      <c r="C1427" t="s">
        <v>458</v>
      </c>
      <c r="D1427" t="s">
        <v>499</v>
      </c>
      <c r="E1427" t="s">
        <v>191</v>
      </c>
      <c r="F1427" t="s">
        <v>540</v>
      </c>
      <c r="G1427">
        <v>0</v>
      </c>
    </row>
    <row r="1428" spans="1:7" x14ac:dyDescent="0.3">
      <c r="A1428" t="s">
        <v>497</v>
      </c>
      <c r="B1428" t="s">
        <v>498</v>
      </c>
      <c r="C1428" t="s">
        <v>458</v>
      </c>
      <c r="D1428" t="s">
        <v>499</v>
      </c>
      <c r="E1428" t="s">
        <v>89</v>
      </c>
      <c r="F1428" t="s">
        <v>500</v>
      </c>
      <c r="G1428">
        <v>0</v>
      </c>
    </row>
    <row r="1429" spans="1:7" x14ac:dyDescent="0.3">
      <c r="A1429" t="s">
        <v>497</v>
      </c>
      <c r="B1429" t="s">
        <v>498</v>
      </c>
      <c r="C1429" t="s">
        <v>458</v>
      </c>
      <c r="D1429" t="s">
        <v>499</v>
      </c>
      <c r="E1429" t="s">
        <v>343</v>
      </c>
      <c r="F1429" t="s">
        <v>540</v>
      </c>
      <c r="G1429">
        <v>0</v>
      </c>
    </row>
    <row r="1430" spans="1:7" x14ac:dyDescent="0.3">
      <c r="A1430" t="s">
        <v>497</v>
      </c>
      <c r="B1430" t="s">
        <v>498</v>
      </c>
      <c r="C1430" t="s">
        <v>458</v>
      </c>
      <c r="D1430" t="s">
        <v>499</v>
      </c>
      <c r="E1430" t="s">
        <v>133</v>
      </c>
      <c r="F1430" t="s">
        <v>500</v>
      </c>
      <c r="G1430">
        <v>0</v>
      </c>
    </row>
    <row r="1431" spans="1:7" x14ac:dyDescent="0.3">
      <c r="A1431" t="s">
        <v>497</v>
      </c>
      <c r="B1431" t="s">
        <v>498</v>
      </c>
      <c r="C1431" t="s">
        <v>458</v>
      </c>
      <c r="D1431" t="s">
        <v>499</v>
      </c>
      <c r="E1431" t="s">
        <v>171</v>
      </c>
      <c r="F1431" t="s">
        <v>500</v>
      </c>
      <c r="G1431">
        <v>0</v>
      </c>
    </row>
    <row r="1432" spans="1:7" x14ac:dyDescent="0.3">
      <c r="A1432" t="s">
        <v>497</v>
      </c>
      <c r="B1432" t="s">
        <v>498</v>
      </c>
      <c r="C1432" t="s">
        <v>458</v>
      </c>
      <c r="D1432" t="s">
        <v>499</v>
      </c>
      <c r="E1432" t="s">
        <v>216</v>
      </c>
      <c r="F1432" t="s">
        <v>540</v>
      </c>
      <c r="G1432">
        <v>0</v>
      </c>
    </row>
    <row r="1433" spans="1:7" x14ac:dyDescent="0.3">
      <c r="A1433" t="s">
        <v>497</v>
      </c>
      <c r="B1433" t="s">
        <v>498</v>
      </c>
      <c r="C1433" t="s">
        <v>458</v>
      </c>
      <c r="D1433" t="s">
        <v>499</v>
      </c>
      <c r="E1433" t="s">
        <v>232</v>
      </c>
      <c r="F1433" t="s">
        <v>500</v>
      </c>
      <c r="G1433">
        <v>0</v>
      </c>
    </row>
    <row r="1434" spans="1:7" x14ac:dyDescent="0.3">
      <c r="A1434" t="s">
        <v>497</v>
      </c>
      <c r="B1434" t="s">
        <v>498</v>
      </c>
      <c r="C1434" t="s">
        <v>458</v>
      </c>
      <c r="D1434" t="s">
        <v>499</v>
      </c>
      <c r="E1434" t="s">
        <v>43</v>
      </c>
      <c r="F1434" t="s">
        <v>540</v>
      </c>
      <c r="G1434">
        <v>0</v>
      </c>
    </row>
    <row r="1435" spans="1:7" x14ac:dyDescent="0.3">
      <c r="A1435" t="s">
        <v>497</v>
      </c>
      <c r="B1435" t="s">
        <v>498</v>
      </c>
      <c r="C1435" t="s">
        <v>458</v>
      </c>
      <c r="D1435" t="s">
        <v>499</v>
      </c>
      <c r="E1435" t="s">
        <v>180</v>
      </c>
      <c r="F1435" t="s">
        <v>500</v>
      </c>
      <c r="G1435">
        <v>0</v>
      </c>
    </row>
    <row r="1436" spans="1:7" x14ac:dyDescent="0.3">
      <c r="A1436" t="s">
        <v>497</v>
      </c>
      <c r="B1436" t="s">
        <v>498</v>
      </c>
      <c r="C1436" t="s">
        <v>458</v>
      </c>
      <c r="D1436" t="s">
        <v>499</v>
      </c>
      <c r="E1436" t="s">
        <v>39</v>
      </c>
      <c r="F1436" t="s">
        <v>500</v>
      </c>
      <c r="G1436">
        <v>0</v>
      </c>
    </row>
    <row r="1437" spans="1:7" x14ac:dyDescent="0.3">
      <c r="A1437" t="s">
        <v>497</v>
      </c>
      <c r="B1437" t="s">
        <v>498</v>
      </c>
      <c r="C1437" t="s">
        <v>458</v>
      </c>
      <c r="D1437" t="s">
        <v>499</v>
      </c>
      <c r="E1437" t="s">
        <v>296</v>
      </c>
      <c r="F1437" t="s">
        <v>500</v>
      </c>
      <c r="G1437">
        <v>0</v>
      </c>
    </row>
    <row r="1438" spans="1:7" x14ac:dyDescent="0.3">
      <c r="A1438" t="s">
        <v>497</v>
      </c>
      <c r="B1438" t="s">
        <v>498</v>
      </c>
      <c r="C1438" t="s">
        <v>458</v>
      </c>
      <c r="D1438" t="s">
        <v>499</v>
      </c>
      <c r="E1438" t="s">
        <v>296</v>
      </c>
      <c r="F1438" t="s">
        <v>540</v>
      </c>
      <c r="G1438">
        <v>0</v>
      </c>
    </row>
    <row r="1439" spans="1:7" x14ac:dyDescent="0.3">
      <c r="A1439" t="s">
        <v>497</v>
      </c>
      <c r="B1439" t="s">
        <v>498</v>
      </c>
      <c r="C1439" t="s">
        <v>458</v>
      </c>
      <c r="D1439" t="s">
        <v>499</v>
      </c>
      <c r="E1439" t="s">
        <v>348</v>
      </c>
      <c r="F1439" t="s">
        <v>540</v>
      </c>
      <c r="G1439">
        <v>0</v>
      </c>
    </row>
    <row r="1440" spans="1:7" x14ac:dyDescent="0.3">
      <c r="A1440" t="s">
        <v>497</v>
      </c>
      <c r="B1440" t="s">
        <v>498</v>
      </c>
      <c r="C1440" t="s">
        <v>458</v>
      </c>
      <c r="D1440" t="s">
        <v>499</v>
      </c>
      <c r="E1440" t="s">
        <v>23</v>
      </c>
      <c r="F1440" t="s">
        <v>500</v>
      </c>
      <c r="G1440">
        <v>0</v>
      </c>
    </row>
    <row r="1441" spans="1:7" x14ac:dyDescent="0.3">
      <c r="A1441" t="s">
        <v>497</v>
      </c>
      <c r="B1441" t="s">
        <v>498</v>
      </c>
      <c r="C1441" t="s">
        <v>458</v>
      </c>
      <c r="D1441" t="s">
        <v>499</v>
      </c>
      <c r="E1441" t="s">
        <v>54</v>
      </c>
      <c r="F1441" t="s">
        <v>500</v>
      </c>
      <c r="G1441">
        <v>0</v>
      </c>
    </row>
    <row r="1442" spans="1:7" x14ac:dyDescent="0.3">
      <c r="A1442" t="s">
        <v>497</v>
      </c>
      <c r="B1442" t="s">
        <v>498</v>
      </c>
      <c r="C1442" t="s">
        <v>458</v>
      </c>
      <c r="D1442" t="s">
        <v>499</v>
      </c>
      <c r="E1442" t="s">
        <v>160</v>
      </c>
      <c r="F1442" t="s">
        <v>540</v>
      </c>
      <c r="G1442">
        <v>0</v>
      </c>
    </row>
    <row r="1443" spans="1:7" x14ac:dyDescent="0.3">
      <c r="A1443" t="s">
        <v>497</v>
      </c>
      <c r="B1443" t="s">
        <v>498</v>
      </c>
      <c r="C1443" t="s">
        <v>458</v>
      </c>
      <c r="D1443" t="s">
        <v>499</v>
      </c>
      <c r="E1443" t="s">
        <v>99</v>
      </c>
      <c r="F1443" t="s">
        <v>540</v>
      </c>
      <c r="G1443">
        <v>0</v>
      </c>
    </row>
    <row r="1444" spans="1:7" x14ac:dyDescent="0.3">
      <c r="A1444" t="s">
        <v>497</v>
      </c>
      <c r="B1444" t="s">
        <v>498</v>
      </c>
      <c r="C1444" t="s">
        <v>458</v>
      </c>
      <c r="D1444" t="s">
        <v>499</v>
      </c>
      <c r="E1444" t="s">
        <v>68</v>
      </c>
      <c r="F1444" t="s">
        <v>500</v>
      </c>
      <c r="G1444">
        <v>0</v>
      </c>
    </row>
    <row r="1445" spans="1:7" x14ac:dyDescent="0.3">
      <c r="A1445" t="s">
        <v>497</v>
      </c>
      <c r="B1445" t="s">
        <v>498</v>
      </c>
      <c r="C1445" t="s">
        <v>458</v>
      </c>
      <c r="D1445" t="s">
        <v>499</v>
      </c>
      <c r="E1445" t="s">
        <v>68</v>
      </c>
      <c r="F1445" t="s">
        <v>540</v>
      </c>
      <c r="G1445">
        <v>0</v>
      </c>
    </row>
    <row r="1446" spans="1:7" x14ac:dyDescent="0.3">
      <c r="A1446" t="s">
        <v>497</v>
      </c>
      <c r="B1446" t="s">
        <v>498</v>
      </c>
      <c r="C1446" t="s">
        <v>458</v>
      </c>
      <c r="D1446" t="s">
        <v>499</v>
      </c>
      <c r="E1446" t="s">
        <v>215</v>
      </c>
      <c r="F1446" t="s">
        <v>500</v>
      </c>
      <c r="G1446">
        <v>0</v>
      </c>
    </row>
    <row r="1447" spans="1:7" x14ac:dyDescent="0.3">
      <c r="A1447" t="s">
        <v>502</v>
      </c>
      <c r="B1447" t="s">
        <v>464</v>
      </c>
      <c r="C1447" t="s">
        <v>458</v>
      </c>
      <c r="D1447" t="s">
        <v>393</v>
      </c>
      <c r="E1447" t="s">
        <v>47</v>
      </c>
      <c r="F1447" t="s">
        <v>503</v>
      </c>
      <c r="G1447">
        <v>0</v>
      </c>
    </row>
    <row r="1448" spans="1:7" x14ac:dyDescent="0.3">
      <c r="A1448" t="s">
        <v>502</v>
      </c>
      <c r="B1448" t="s">
        <v>464</v>
      </c>
      <c r="C1448" t="s">
        <v>458</v>
      </c>
      <c r="D1448" t="s">
        <v>393</v>
      </c>
      <c r="E1448" t="s">
        <v>15</v>
      </c>
      <c r="F1448" t="s">
        <v>503</v>
      </c>
      <c r="G1448">
        <v>0</v>
      </c>
    </row>
    <row r="1449" spans="1:7" x14ac:dyDescent="0.3">
      <c r="A1449" t="s">
        <v>502</v>
      </c>
      <c r="B1449" t="s">
        <v>464</v>
      </c>
      <c r="C1449" t="s">
        <v>458</v>
      </c>
      <c r="D1449" t="s">
        <v>393</v>
      </c>
      <c r="E1449" t="s">
        <v>196</v>
      </c>
      <c r="F1449" t="s">
        <v>503</v>
      </c>
      <c r="G1449">
        <v>0</v>
      </c>
    </row>
    <row r="1450" spans="1:7" x14ac:dyDescent="0.3">
      <c r="A1450" t="s">
        <v>502</v>
      </c>
      <c r="B1450" t="s">
        <v>464</v>
      </c>
      <c r="C1450" t="s">
        <v>458</v>
      </c>
      <c r="D1450" t="s">
        <v>393</v>
      </c>
      <c r="E1450" t="s">
        <v>249</v>
      </c>
      <c r="F1450" t="s">
        <v>503</v>
      </c>
      <c r="G1450">
        <v>0</v>
      </c>
    </row>
    <row r="1451" spans="1:7" x14ac:dyDescent="0.3">
      <c r="A1451" t="s">
        <v>502</v>
      </c>
      <c r="B1451" t="s">
        <v>464</v>
      </c>
      <c r="C1451" t="s">
        <v>458</v>
      </c>
      <c r="D1451" t="s">
        <v>393</v>
      </c>
      <c r="E1451" t="s">
        <v>71</v>
      </c>
      <c r="F1451" t="s">
        <v>503</v>
      </c>
      <c r="G1451">
        <v>0</v>
      </c>
    </row>
    <row r="1452" spans="1:7" x14ac:dyDescent="0.3">
      <c r="A1452" t="s">
        <v>502</v>
      </c>
      <c r="B1452" t="s">
        <v>464</v>
      </c>
      <c r="C1452" t="s">
        <v>458</v>
      </c>
      <c r="D1452" t="s">
        <v>393</v>
      </c>
      <c r="E1452" t="s">
        <v>360</v>
      </c>
      <c r="F1452" t="s">
        <v>503</v>
      </c>
      <c r="G1452">
        <v>0</v>
      </c>
    </row>
    <row r="1453" spans="1:7" x14ac:dyDescent="0.3">
      <c r="A1453" t="s">
        <v>502</v>
      </c>
      <c r="B1453" t="s">
        <v>464</v>
      </c>
      <c r="C1453" t="s">
        <v>458</v>
      </c>
      <c r="D1453" t="s">
        <v>393</v>
      </c>
      <c r="E1453" t="s">
        <v>195</v>
      </c>
      <c r="F1453" t="s">
        <v>503</v>
      </c>
      <c r="G1453">
        <v>0</v>
      </c>
    </row>
    <row r="1454" spans="1:7" x14ac:dyDescent="0.3">
      <c r="A1454" t="s">
        <v>502</v>
      </c>
      <c r="B1454" t="s">
        <v>464</v>
      </c>
      <c r="C1454" t="s">
        <v>458</v>
      </c>
      <c r="D1454" t="s">
        <v>393</v>
      </c>
      <c r="E1454" t="s">
        <v>236</v>
      </c>
      <c r="F1454" t="s">
        <v>503</v>
      </c>
      <c r="G1454">
        <v>0</v>
      </c>
    </row>
    <row r="1455" spans="1:7" x14ac:dyDescent="0.3">
      <c r="A1455" t="s">
        <v>502</v>
      </c>
      <c r="B1455" t="s">
        <v>464</v>
      </c>
      <c r="C1455" t="s">
        <v>458</v>
      </c>
      <c r="D1455" t="s">
        <v>393</v>
      </c>
      <c r="E1455" t="s">
        <v>155</v>
      </c>
      <c r="F1455" t="s">
        <v>503</v>
      </c>
      <c r="G1455">
        <v>0</v>
      </c>
    </row>
    <row r="1456" spans="1:7" x14ac:dyDescent="0.3">
      <c r="A1456" t="s">
        <v>502</v>
      </c>
      <c r="B1456" t="s">
        <v>464</v>
      </c>
      <c r="C1456" t="s">
        <v>458</v>
      </c>
      <c r="D1456" t="s">
        <v>393</v>
      </c>
      <c r="E1456" t="s">
        <v>30</v>
      </c>
      <c r="F1456" t="s">
        <v>503</v>
      </c>
      <c r="G1456">
        <v>0</v>
      </c>
    </row>
    <row r="1457" spans="1:7" x14ac:dyDescent="0.3">
      <c r="A1457" t="s">
        <v>502</v>
      </c>
      <c r="B1457" t="s">
        <v>464</v>
      </c>
      <c r="C1457" t="s">
        <v>458</v>
      </c>
      <c r="D1457" t="s">
        <v>393</v>
      </c>
      <c r="E1457" t="s">
        <v>162</v>
      </c>
      <c r="F1457" t="s">
        <v>503</v>
      </c>
      <c r="G1457">
        <v>0</v>
      </c>
    </row>
    <row r="1458" spans="1:7" x14ac:dyDescent="0.3">
      <c r="A1458" t="s">
        <v>502</v>
      </c>
      <c r="B1458" t="s">
        <v>464</v>
      </c>
      <c r="C1458" t="s">
        <v>458</v>
      </c>
      <c r="D1458" t="s">
        <v>393</v>
      </c>
      <c r="E1458" t="s">
        <v>64</v>
      </c>
      <c r="F1458" t="s">
        <v>503</v>
      </c>
      <c r="G1458">
        <v>0</v>
      </c>
    </row>
    <row r="1459" spans="1:7" x14ac:dyDescent="0.3">
      <c r="A1459" t="s">
        <v>502</v>
      </c>
      <c r="B1459" t="s">
        <v>464</v>
      </c>
      <c r="C1459" t="s">
        <v>458</v>
      </c>
      <c r="D1459" t="s">
        <v>393</v>
      </c>
      <c r="E1459" t="s">
        <v>41</v>
      </c>
      <c r="F1459" t="s">
        <v>503</v>
      </c>
      <c r="G1459">
        <v>0</v>
      </c>
    </row>
    <row r="1460" spans="1:7" x14ac:dyDescent="0.3">
      <c r="A1460" t="s">
        <v>502</v>
      </c>
      <c r="B1460" t="s">
        <v>464</v>
      </c>
      <c r="C1460" t="s">
        <v>458</v>
      </c>
      <c r="D1460" t="s">
        <v>393</v>
      </c>
      <c r="E1460" t="s">
        <v>349</v>
      </c>
      <c r="F1460" t="s">
        <v>503</v>
      </c>
      <c r="G1460">
        <v>0</v>
      </c>
    </row>
    <row r="1461" spans="1:7" x14ac:dyDescent="0.3">
      <c r="A1461" t="s">
        <v>502</v>
      </c>
      <c r="B1461" t="s">
        <v>464</v>
      </c>
      <c r="C1461" t="s">
        <v>458</v>
      </c>
      <c r="D1461" t="s">
        <v>393</v>
      </c>
      <c r="E1461" t="s">
        <v>218</v>
      </c>
      <c r="F1461" t="s">
        <v>503</v>
      </c>
      <c r="G1461">
        <v>0</v>
      </c>
    </row>
    <row r="1462" spans="1:7" x14ac:dyDescent="0.3">
      <c r="A1462" t="s">
        <v>502</v>
      </c>
      <c r="B1462" t="s">
        <v>464</v>
      </c>
      <c r="C1462" t="s">
        <v>458</v>
      </c>
      <c r="D1462" t="s">
        <v>393</v>
      </c>
      <c r="E1462" t="s">
        <v>104</v>
      </c>
      <c r="F1462" t="s">
        <v>503</v>
      </c>
      <c r="G1462">
        <v>0</v>
      </c>
    </row>
    <row r="1463" spans="1:7" x14ac:dyDescent="0.3">
      <c r="A1463" t="s">
        <v>502</v>
      </c>
      <c r="B1463" t="s">
        <v>464</v>
      </c>
      <c r="C1463" t="s">
        <v>458</v>
      </c>
      <c r="D1463" t="s">
        <v>393</v>
      </c>
      <c r="E1463" t="s">
        <v>252</v>
      </c>
      <c r="F1463" t="s">
        <v>503</v>
      </c>
      <c r="G1463">
        <v>0</v>
      </c>
    </row>
    <row r="1464" spans="1:7" x14ac:dyDescent="0.3">
      <c r="A1464" t="s">
        <v>502</v>
      </c>
      <c r="B1464" t="s">
        <v>464</v>
      </c>
      <c r="C1464" t="s">
        <v>458</v>
      </c>
      <c r="D1464" t="s">
        <v>393</v>
      </c>
      <c r="E1464" t="s">
        <v>276</v>
      </c>
      <c r="F1464" t="s">
        <v>503</v>
      </c>
      <c r="G1464">
        <v>0</v>
      </c>
    </row>
    <row r="1465" spans="1:7" x14ac:dyDescent="0.3">
      <c r="A1465" t="s">
        <v>502</v>
      </c>
      <c r="B1465" t="s">
        <v>464</v>
      </c>
      <c r="C1465" t="s">
        <v>458</v>
      </c>
      <c r="D1465" t="s">
        <v>393</v>
      </c>
      <c r="E1465" t="s">
        <v>31</v>
      </c>
      <c r="F1465" t="s">
        <v>503</v>
      </c>
      <c r="G1465">
        <v>0</v>
      </c>
    </row>
    <row r="1466" spans="1:7" x14ac:dyDescent="0.3">
      <c r="A1466" t="s">
        <v>502</v>
      </c>
      <c r="B1466" t="s">
        <v>464</v>
      </c>
      <c r="C1466" t="s">
        <v>458</v>
      </c>
      <c r="D1466" t="s">
        <v>393</v>
      </c>
      <c r="E1466" t="s">
        <v>304</v>
      </c>
      <c r="F1466" t="s">
        <v>503</v>
      </c>
      <c r="G1466">
        <v>0</v>
      </c>
    </row>
    <row r="1467" spans="1:7" x14ac:dyDescent="0.3">
      <c r="A1467" t="s">
        <v>502</v>
      </c>
      <c r="B1467" t="s">
        <v>464</v>
      </c>
      <c r="C1467" t="s">
        <v>458</v>
      </c>
      <c r="D1467" t="s">
        <v>393</v>
      </c>
      <c r="E1467" t="s">
        <v>82</v>
      </c>
      <c r="F1467" t="s">
        <v>503</v>
      </c>
      <c r="G1467">
        <v>0</v>
      </c>
    </row>
    <row r="1468" spans="1:7" x14ac:dyDescent="0.3">
      <c r="A1468" t="s">
        <v>502</v>
      </c>
      <c r="B1468" t="s">
        <v>464</v>
      </c>
      <c r="C1468" t="s">
        <v>458</v>
      </c>
      <c r="D1468" t="s">
        <v>393</v>
      </c>
      <c r="E1468" t="s">
        <v>50</v>
      </c>
      <c r="F1468" t="s">
        <v>503</v>
      </c>
      <c r="G1468">
        <v>0</v>
      </c>
    </row>
    <row r="1469" spans="1:7" x14ac:dyDescent="0.3">
      <c r="A1469" t="s">
        <v>502</v>
      </c>
      <c r="B1469" t="s">
        <v>464</v>
      </c>
      <c r="C1469" t="s">
        <v>458</v>
      </c>
      <c r="D1469" t="s">
        <v>393</v>
      </c>
      <c r="E1469" t="s">
        <v>357</v>
      </c>
      <c r="F1469" t="s">
        <v>503</v>
      </c>
      <c r="G1469">
        <v>0</v>
      </c>
    </row>
    <row r="1470" spans="1:7" x14ac:dyDescent="0.3">
      <c r="A1470" t="s">
        <v>502</v>
      </c>
      <c r="B1470" t="s">
        <v>464</v>
      </c>
      <c r="C1470" t="s">
        <v>458</v>
      </c>
      <c r="D1470" t="s">
        <v>393</v>
      </c>
      <c r="E1470" t="s">
        <v>279</v>
      </c>
      <c r="F1470" t="s">
        <v>503</v>
      </c>
      <c r="G1470">
        <v>0</v>
      </c>
    </row>
    <row r="1471" spans="1:7" x14ac:dyDescent="0.3">
      <c r="A1471" t="s">
        <v>502</v>
      </c>
      <c r="B1471" t="s">
        <v>464</v>
      </c>
      <c r="C1471" t="s">
        <v>458</v>
      </c>
      <c r="D1471" t="s">
        <v>393</v>
      </c>
      <c r="E1471" t="s">
        <v>310</v>
      </c>
      <c r="F1471" t="s">
        <v>503</v>
      </c>
      <c r="G1471">
        <v>0</v>
      </c>
    </row>
    <row r="1472" spans="1:7" x14ac:dyDescent="0.3">
      <c r="A1472" t="s">
        <v>502</v>
      </c>
      <c r="B1472" t="s">
        <v>464</v>
      </c>
      <c r="C1472" t="s">
        <v>458</v>
      </c>
      <c r="D1472" t="s">
        <v>393</v>
      </c>
      <c r="E1472" t="s">
        <v>119</v>
      </c>
      <c r="F1472" t="s">
        <v>503</v>
      </c>
      <c r="G1472">
        <v>0</v>
      </c>
    </row>
    <row r="1473" spans="1:7" x14ac:dyDescent="0.3">
      <c r="A1473" t="s">
        <v>502</v>
      </c>
      <c r="B1473" t="s">
        <v>464</v>
      </c>
      <c r="C1473" t="s">
        <v>458</v>
      </c>
      <c r="D1473" t="s">
        <v>393</v>
      </c>
      <c r="E1473" t="s">
        <v>253</v>
      </c>
      <c r="F1473" t="s">
        <v>503</v>
      </c>
      <c r="G1473">
        <v>0</v>
      </c>
    </row>
    <row r="1474" spans="1:7" x14ac:dyDescent="0.3">
      <c r="A1474" t="s">
        <v>502</v>
      </c>
      <c r="B1474" t="s">
        <v>464</v>
      </c>
      <c r="C1474" t="s">
        <v>458</v>
      </c>
      <c r="D1474" t="s">
        <v>393</v>
      </c>
      <c r="E1474" t="s">
        <v>315</v>
      </c>
      <c r="F1474" t="s">
        <v>503</v>
      </c>
      <c r="G1474">
        <v>0</v>
      </c>
    </row>
    <row r="1475" spans="1:7" x14ac:dyDescent="0.3">
      <c r="A1475" t="s">
        <v>502</v>
      </c>
      <c r="B1475" t="s">
        <v>464</v>
      </c>
      <c r="C1475" t="s">
        <v>458</v>
      </c>
      <c r="D1475" t="s">
        <v>393</v>
      </c>
      <c r="E1475" t="s">
        <v>341</v>
      </c>
      <c r="F1475" t="s">
        <v>503</v>
      </c>
      <c r="G1475">
        <v>0</v>
      </c>
    </row>
    <row r="1476" spans="1:7" x14ac:dyDescent="0.3">
      <c r="A1476" t="s">
        <v>502</v>
      </c>
      <c r="B1476" t="s">
        <v>464</v>
      </c>
      <c r="C1476" t="s">
        <v>458</v>
      </c>
      <c r="D1476" t="s">
        <v>393</v>
      </c>
      <c r="E1476" t="s">
        <v>53</v>
      </c>
      <c r="F1476" t="s">
        <v>503</v>
      </c>
      <c r="G1476">
        <v>0</v>
      </c>
    </row>
    <row r="1477" spans="1:7" x14ac:dyDescent="0.3">
      <c r="A1477" t="s">
        <v>502</v>
      </c>
      <c r="B1477" t="s">
        <v>464</v>
      </c>
      <c r="C1477" t="s">
        <v>458</v>
      </c>
      <c r="D1477" t="s">
        <v>393</v>
      </c>
      <c r="E1477" t="s">
        <v>138</v>
      </c>
      <c r="F1477" t="s">
        <v>503</v>
      </c>
      <c r="G1477">
        <v>0</v>
      </c>
    </row>
    <row r="1478" spans="1:7" x14ac:dyDescent="0.3">
      <c r="A1478" t="s">
        <v>502</v>
      </c>
      <c r="B1478" t="s">
        <v>464</v>
      </c>
      <c r="C1478" t="s">
        <v>458</v>
      </c>
      <c r="D1478" t="s">
        <v>393</v>
      </c>
      <c r="E1478" t="s">
        <v>318</v>
      </c>
      <c r="F1478" t="s">
        <v>503</v>
      </c>
      <c r="G1478">
        <v>0</v>
      </c>
    </row>
    <row r="1479" spans="1:7" x14ac:dyDescent="0.3">
      <c r="A1479" t="s">
        <v>502</v>
      </c>
      <c r="B1479" t="s">
        <v>464</v>
      </c>
      <c r="C1479" t="s">
        <v>458</v>
      </c>
      <c r="D1479" t="s">
        <v>393</v>
      </c>
      <c r="E1479" t="s">
        <v>130</v>
      </c>
      <c r="F1479" t="s">
        <v>503</v>
      </c>
      <c r="G1479">
        <v>0</v>
      </c>
    </row>
    <row r="1480" spans="1:7" x14ac:dyDescent="0.3">
      <c r="A1480" t="s">
        <v>502</v>
      </c>
      <c r="B1480" t="s">
        <v>464</v>
      </c>
      <c r="C1480" t="s">
        <v>458</v>
      </c>
      <c r="D1480" t="s">
        <v>393</v>
      </c>
      <c r="E1480" t="s">
        <v>230</v>
      </c>
      <c r="F1480" t="s">
        <v>503</v>
      </c>
      <c r="G1480">
        <v>0</v>
      </c>
    </row>
    <row r="1481" spans="1:7" x14ac:dyDescent="0.3">
      <c r="A1481" t="s">
        <v>502</v>
      </c>
      <c r="B1481" t="s">
        <v>464</v>
      </c>
      <c r="C1481" t="s">
        <v>458</v>
      </c>
      <c r="D1481" t="s">
        <v>393</v>
      </c>
      <c r="E1481" t="s">
        <v>94</v>
      </c>
      <c r="F1481" t="s">
        <v>503</v>
      </c>
      <c r="G1481">
        <v>0</v>
      </c>
    </row>
    <row r="1482" spans="1:7" x14ac:dyDescent="0.3">
      <c r="A1482" t="s">
        <v>502</v>
      </c>
      <c r="B1482" t="s">
        <v>464</v>
      </c>
      <c r="C1482" t="s">
        <v>458</v>
      </c>
      <c r="D1482" t="s">
        <v>393</v>
      </c>
      <c r="E1482" t="s">
        <v>264</v>
      </c>
      <c r="F1482" t="s">
        <v>503</v>
      </c>
      <c r="G1482">
        <v>0</v>
      </c>
    </row>
    <row r="1483" spans="1:7" x14ac:dyDescent="0.3">
      <c r="A1483" t="s">
        <v>502</v>
      </c>
      <c r="B1483" t="s">
        <v>464</v>
      </c>
      <c r="C1483" t="s">
        <v>458</v>
      </c>
      <c r="D1483" t="s">
        <v>393</v>
      </c>
      <c r="E1483" t="s">
        <v>114</v>
      </c>
      <c r="F1483" t="s">
        <v>503</v>
      </c>
      <c r="G1483">
        <v>0</v>
      </c>
    </row>
    <row r="1484" spans="1:7" x14ac:dyDescent="0.3">
      <c r="A1484" t="s">
        <v>502</v>
      </c>
      <c r="B1484" t="s">
        <v>464</v>
      </c>
      <c r="C1484" t="s">
        <v>458</v>
      </c>
      <c r="D1484" t="s">
        <v>393</v>
      </c>
      <c r="E1484" t="s">
        <v>210</v>
      </c>
      <c r="F1484" t="s">
        <v>503</v>
      </c>
      <c r="G1484">
        <v>0</v>
      </c>
    </row>
    <row r="1485" spans="1:7" x14ac:dyDescent="0.3">
      <c r="A1485" t="s">
        <v>502</v>
      </c>
      <c r="B1485" t="s">
        <v>464</v>
      </c>
      <c r="C1485" t="s">
        <v>458</v>
      </c>
      <c r="D1485" t="s">
        <v>393</v>
      </c>
      <c r="E1485" t="s">
        <v>140</v>
      </c>
      <c r="F1485" t="s">
        <v>503</v>
      </c>
      <c r="G1485">
        <v>0</v>
      </c>
    </row>
    <row r="1486" spans="1:7" x14ac:dyDescent="0.3">
      <c r="A1486" t="s">
        <v>502</v>
      </c>
      <c r="B1486" t="s">
        <v>464</v>
      </c>
      <c r="C1486" t="s">
        <v>458</v>
      </c>
      <c r="D1486" t="s">
        <v>393</v>
      </c>
      <c r="E1486" t="s">
        <v>325</v>
      </c>
      <c r="F1486" t="s">
        <v>503</v>
      </c>
      <c r="G1486">
        <v>0</v>
      </c>
    </row>
    <row r="1487" spans="1:7" x14ac:dyDescent="0.3">
      <c r="A1487" t="s">
        <v>502</v>
      </c>
      <c r="B1487" t="s">
        <v>464</v>
      </c>
      <c r="C1487" t="s">
        <v>458</v>
      </c>
      <c r="D1487" t="s">
        <v>393</v>
      </c>
      <c r="E1487" t="s">
        <v>213</v>
      </c>
      <c r="F1487" t="s">
        <v>503</v>
      </c>
      <c r="G1487">
        <v>0</v>
      </c>
    </row>
    <row r="1488" spans="1:7" x14ac:dyDescent="0.3">
      <c r="A1488" t="s">
        <v>502</v>
      </c>
      <c r="B1488" t="s">
        <v>464</v>
      </c>
      <c r="C1488" t="s">
        <v>458</v>
      </c>
      <c r="D1488" t="s">
        <v>393</v>
      </c>
      <c r="E1488" t="s">
        <v>170</v>
      </c>
      <c r="F1488" t="s">
        <v>503</v>
      </c>
      <c r="G1488">
        <v>0</v>
      </c>
    </row>
    <row r="1489" spans="1:7" x14ac:dyDescent="0.3">
      <c r="A1489" t="s">
        <v>502</v>
      </c>
      <c r="B1489" t="s">
        <v>464</v>
      </c>
      <c r="C1489" t="s">
        <v>458</v>
      </c>
      <c r="D1489" t="s">
        <v>393</v>
      </c>
      <c r="E1489" t="s">
        <v>34</v>
      </c>
      <c r="F1489" t="s">
        <v>503</v>
      </c>
      <c r="G1489">
        <v>0</v>
      </c>
    </row>
    <row r="1490" spans="1:7" x14ac:dyDescent="0.3">
      <c r="A1490" t="s">
        <v>502</v>
      </c>
      <c r="B1490" t="s">
        <v>464</v>
      </c>
      <c r="C1490" t="s">
        <v>458</v>
      </c>
      <c r="D1490" t="s">
        <v>393</v>
      </c>
      <c r="E1490" t="s">
        <v>35</v>
      </c>
      <c r="F1490" t="s">
        <v>503</v>
      </c>
      <c r="G1490">
        <v>0</v>
      </c>
    </row>
    <row r="1491" spans="1:7" x14ac:dyDescent="0.3">
      <c r="A1491" t="s">
        <v>502</v>
      </c>
      <c r="B1491" t="s">
        <v>464</v>
      </c>
      <c r="C1491" t="s">
        <v>458</v>
      </c>
      <c r="D1491" t="s">
        <v>393</v>
      </c>
      <c r="E1491" t="s">
        <v>216</v>
      </c>
      <c r="F1491" t="s">
        <v>503</v>
      </c>
      <c r="G1491">
        <v>0</v>
      </c>
    </row>
    <row r="1492" spans="1:7" x14ac:dyDescent="0.3">
      <c r="A1492" t="s">
        <v>502</v>
      </c>
      <c r="B1492" t="s">
        <v>464</v>
      </c>
      <c r="C1492" t="s">
        <v>458</v>
      </c>
      <c r="D1492" t="s">
        <v>393</v>
      </c>
      <c r="E1492" t="s">
        <v>180</v>
      </c>
      <c r="F1492" t="s">
        <v>503</v>
      </c>
      <c r="G1492">
        <v>0</v>
      </c>
    </row>
    <row r="1493" spans="1:7" x14ac:dyDescent="0.3">
      <c r="A1493" t="s">
        <v>502</v>
      </c>
      <c r="B1493" t="s">
        <v>464</v>
      </c>
      <c r="C1493" t="s">
        <v>458</v>
      </c>
      <c r="D1493" t="s">
        <v>393</v>
      </c>
      <c r="E1493" t="s">
        <v>39</v>
      </c>
      <c r="F1493" t="s">
        <v>503</v>
      </c>
      <c r="G1493">
        <v>0</v>
      </c>
    </row>
    <row r="1494" spans="1:7" x14ac:dyDescent="0.3">
      <c r="A1494" t="s">
        <v>502</v>
      </c>
      <c r="B1494" t="s">
        <v>464</v>
      </c>
      <c r="C1494" t="s">
        <v>458</v>
      </c>
      <c r="D1494" t="s">
        <v>393</v>
      </c>
      <c r="E1494" t="s">
        <v>284</v>
      </c>
      <c r="F1494" t="s">
        <v>503</v>
      </c>
      <c r="G1494">
        <v>0</v>
      </c>
    </row>
    <row r="1495" spans="1:7" x14ac:dyDescent="0.3">
      <c r="A1495" t="s">
        <v>502</v>
      </c>
      <c r="B1495" t="s">
        <v>464</v>
      </c>
      <c r="C1495" t="s">
        <v>458</v>
      </c>
      <c r="D1495" t="s">
        <v>393</v>
      </c>
      <c r="E1495" t="s">
        <v>348</v>
      </c>
      <c r="F1495" t="s">
        <v>503</v>
      </c>
      <c r="G1495">
        <v>0</v>
      </c>
    </row>
    <row r="1496" spans="1:7" x14ac:dyDescent="0.3">
      <c r="A1496" t="s">
        <v>502</v>
      </c>
      <c r="B1496" t="s">
        <v>464</v>
      </c>
      <c r="C1496" t="s">
        <v>458</v>
      </c>
      <c r="D1496" t="s">
        <v>393</v>
      </c>
      <c r="E1496" t="s">
        <v>215</v>
      </c>
      <c r="F1496" t="s">
        <v>503</v>
      </c>
      <c r="G1496">
        <v>0</v>
      </c>
    </row>
    <row r="1497" spans="1:7" x14ac:dyDescent="0.3">
      <c r="A1497" t="s">
        <v>524</v>
      </c>
      <c r="B1497" t="s">
        <v>498</v>
      </c>
      <c r="C1497" t="s">
        <v>458</v>
      </c>
      <c r="D1497" t="s">
        <v>499</v>
      </c>
      <c r="E1497" t="s">
        <v>339</v>
      </c>
      <c r="F1497" t="s">
        <v>525</v>
      </c>
      <c r="G1497">
        <v>0</v>
      </c>
    </row>
    <row r="1498" spans="1:7" x14ac:dyDescent="0.3">
      <c r="A1498" t="s">
        <v>524</v>
      </c>
      <c r="B1498" t="s">
        <v>498</v>
      </c>
      <c r="C1498" t="s">
        <v>458</v>
      </c>
      <c r="D1498" t="s">
        <v>499</v>
      </c>
      <c r="E1498" t="s">
        <v>27</v>
      </c>
      <c r="F1498" t="s">
        <v>525</v>
      </c>
      <c r="G1498">
        <v>0</v>
      </c>
    </row>
    <row r="1499" spans="1:7" x14ac:dyDescent="0.3">
      <c r="A1499" t="s">
        <v>524</v>
      </c>
      <c r="B1499" t="s">
        <v>498</v>
      </c>
      <c r="C1499" t="s">
        <v>458</v>
      </c>
      <c r="D1499" t="s">
        <v>499</v>
      </c>
      <c r="E1499" t="s">
        <v>196</v>
      </c>
      <c r="F1499" t="s">
        <v>525</v>
      </c>
      <c r="G1499">
        <v>0</v>
      </c>
    </row>
    <row r="1500" spans="1:7" x14ac:dyDescent="0.3">
      <c r="A1500" t="s">
        <v>524</v>
      </c>
      <c r="B1500" t="s">
        <v>498</v>
      </c>
      <c r="C1500" t="s">
        <v>458</v>
      </c>
      <c r="D1500" t="s">
        <v>499</v>
      </c>
      <c r="E1500" t="s">
        <v>249</v>
      </c>
      <c r="F1500" t="s">
        <v>525</v>
      </c>
      <c r="G1500">
        <v>0</v>
      </c>
    </row>
    <row r="1501" spans="1:7" x14ac:dyDescent="0.3">
      <c r="A1501" t="s">
        <v>524</v>
      </c>
      <c r="B1501" t="s">
        <v>498</v>
      </c>
      <c r="C1501" t="s">
        <v>458</v>
      </c>
      <c r="D1501" t="s">
        <v>499</v>
      </c>
      <c r="E1501" t="s">
        <v>56</v>
      </c>
      <c r="F1501" t="s">
        <v>525</v>
      </c>
      <c r="G1501">
        <v>0</v>
      </c>
    </row>
    <row r="1502" spans="1:7" x14ac:dyDescent="0.3">
      <c r="A1502" t="s">
        <v>524</v>
      </c>
      <c r="B1502" t="s">
        <v>498</v>
      </c>
      <c r="C1502" t="s">
        <v>458</v>
      </c>
      <c r="D1502" t="s">
        <v>499</v>
      </c>
      <c r="E1502" t="s">
        <v>86</v>
      </c>
      <c r="F1502" t="s">
        <v>525</v>
      </c>
      <c r="G1502">
        <v>0</v>
      </c>
    </row>
    <row r="1503" spans="1:7" x14ac:dyDescent="0.3">
      <c r="A1503" t="s">
        <v>524</v>
      </c>
      <c r="B1503" t="s">
        <v>498</v>
      </c>
      <c r="C1503" t="s">
        <v>458</v>
      </c>
      <c r="D1503" t="s">
        <v>499</v>
      </c>
      <c r="E1503" t="s">
        <v>274</v>
      </c>
      <c r="F1503" t="s">
        <v>525</v>
      </c>
      <c r="G1503">
        <v>0</v>
      </c>
    </row>
    <row r="1504" spans="1:7" x14ac:dyDescent="0.3">
      <c r="A1504" t="s">
        <v>524</v>
      </c>
      <c r="B1504" t="s">
        <v>498</v>
      </c>
      <c r="C1504" t="s">
        <v>458</v>
      </c>
      <c r="D1504" t="s">
        <v>499</v>
      </c>
      <c r="E1504" t="s">
        <v>164</v>
      </c>
      <c r="F1504" t="s">
        <v>525</v>
      </c>
      <c r="G1504">
        <v>0</v>
      </c>
    </row>
    <row r="1505" spans="1:7" x14ac:dyDescent="0.3">
      <c r="A1505" t="s">
        <v>524</v>
      </c>
      <c r="B1505" t="s">
        <v>498</v>
      </c>
      <c r="C1505" t="s">
        <v>458</v>
      </c>
      <c r="D1505" t="s">
        <v>499</v>
      </c>
      <c r="E1505" t="s">
        <v>250</v>
      </c>
      <c r="F1505" t="s">
        <v>525</v>
      </c>
      <c r="G1505">
        <v>0</v>
      </c>
    </row>
    <row r="1506" spans="1:7" x14ac:dyDescent="0.3">
      <c r="A1506" t="s">
        <v>524</v>
      </c>
      <c r="B1506" t="s">
        <v>498</v>
      </c>
      <c r="C1506" t="s">
        <v>458</v>
      </c>
      <c r="D1506" t="s">
        <v>499</v>
      </c>
      <c r="E1506" t="s">
        <v>59</v>
      </c>
      <c r="F1506" t="s">
        <v>525</v>
      </c>
      <c r="G1506">
        <v>0</v>
      </c>
    </row>
    <row r="1507" spans="1:7" x14ac:dyDescent="0.3">
      <c r="A1507" t="s">
        <v>524</v>
      </c>
      <c r="B1507" t="s">
        <v>498</v>
      </c>
      <c r="C1507" t="s">
        <v>458</v>
      </c>
      <c r="D1507" t="s">
        <v>499</v>
      </c>
      <c r="E1507" t="s">
        <v>64</v>
      </c>
      <c r="F1507" t="s">
        <v>525</v>
      </c>
      <c r="G1507">
        <v>0</v>
      </c>
    </row>
    <row r="1508" spans="1:7" x14ac:dyDescent="0.3">
      <c r="A1508" t="s">
        <v>524</v>
      </c>
      <c r="B1508" t="s">
        <v>498</v>
      </c>
      <c r="C1508" t="s">
        <v>458</v>
      </c>
      <c r="D1508" t="s">
        <v>499</v>
      </c>
      <c r="E1508" t="s">
        <v>218</v>
      </c>
      <c r="F1508" t="s">
        <v>525</v>
      </c>
      <c r="G1508">
        <v>0</v>
      </c>
    </row>
    <row r="1509" spans="1:7" x14ac:dyDescent="0.3">
      <c r="A1509" t="s">
        <v>524</v>
      </c>
      <c r="B1509" t="s">
        <v>498</v>
      </c>
      <c r="C1509" t="s">
        <v>458</v>
      </c>
      <c r="D1509" t="s">
        <v>499</v>
      </c>
      <c r="E1509" t="s">
        <v>219</v>
      </c>
      <c r="F1509" t="s">
        <v>525</v>
      </c>
      <c r="G1509">
        <v>0</v>
      </c>
    </row>
    <row r="1510" spans="1:7" x14ac:dyDescent="0.3">
      <c r="A1510" t="s">
        <v>524</v>
      </c>
      <c r="B1510" t="s">
        <v>498</v>
      </c>
      <c r="C1510" t="s">
        <v>458</v>
      </c>
      <c r="D1510" t="s">
        <v>499</v>
      </c>
      <c r="E1510" t="s">
        <v>344</v>
      </c>
      <c r="F1510" t="s">
        <v>525</v>
      </c>
      <c r="G1510">
        <v>0</v>
      </c>
    </row>
    <row r="1511" spans="1:7" x14ac:dyDescent="0.3">
      <c r="A1511" t="s">
        <v>524</v>
      </c>
      <c r="B1511" t="s">
        <v>498</v>
      </c>
      <c r="C1511" t="s">
        <v>458</v>
      </c>
      <c r="D1511" t="s">
        <v>499</v>
      </c>
      <c r="E1511" t="s">
        <v>356</v>
      </c>
      <c r="F1511" t="s">
        <v>525</v>
      </c>
      <c r="G1511">
        <v>0</v>
      </c>
    </row>
    <row r="1512" spans="1:7" x14ac:dyDescent="0.3">
      <c r="A1512" t="s">
        <v>524</v>
      </c>
      <c r="B1512" t="s">
        <v>498</v>
      </c>
      <c r="C1512" t="s">
        <v>458</v>
      </c>
      <c r="D1512" t="s">
        <v>499</v>
      </c>
      <c r="E1512" t="s">
        <v>221</v>
      </c>
      <c r="F1512" t="s">
        <v>525</v>
      </c>
      <c r="G1512">
        <v>0</v>
      </c>
    </row>
    <row r="1513" spans="1:7" x14ac:dyDescent="0.3">
      <c r="A1513" t="s">
        <v>524</v>
      </c>
      <c r="B1513" t="s">
        <v>498</v>
      </c>
      <c r="C1513" t="s">
        <v>458</v>
      </c>
      <c r="D1513" t="s">
        <v>499</v>
      </c>
      <c r="E1513" t="s">
        <v>69</v>
      </c>
      <c r="F1513" t="s">
        <v>525</v>
      </c>
      <c r="G1513">
        <v>0</v>
      </c>
    </row>
    <row r="1514" spans="1:7" x14ac:dyDescent="0.3">
      <c r="A1514" t="s">
        <v>524</v>
      </c>
      <c r="B1514" t="s">
        <v>498</v>
      </c>
      <c r="C1514" t="s">
        <v>458</v>
      </c>
      <c r="D1514" t="s">
        <v>499</v>
      </c>
      <c r="E1514" t="s">
        <v>82</v>
      </c>
      <c r="F1514" t="s">
        <v>525</v>
      </c>
      <c r="G1514">
        <v>0</v>
      </c>
    </row>
    <row r="1515" spans="1:7" x14ac:dyDescent="0.3">
      <c r="A1515" t="s">
        <v>524</v>
      </c>
      <c r="B1515" t="s">
        <v>498</v>
      </c>
      <c r="C1515" t="s">
        <v>458</v>
      </c>
      <c r="D1515" t="s">
        <v>499</v>
      </c>
      <c r="E1515" t="s">
        <v>306</v>
      </c>
      <c r="F1515" t="s">
        <v>525</v>
      </c>
      <c r="G1515">
        <v>0</v>
      </c>
    </row>
    <row r="1516" spans="1:7" x14ac:dyDescent="0.3">
      <c r="A1516" t="s">
        <v>524</v>
      </c>
      <c r="B1516" t="s">
        <v>498</v>
      </c>
      <c r="C1516" t="s">
        <v>458</v>
      </c>
      <c r="D1516" t="s">
        <v>499</v>
      </c>
      <c r="E1516" t="s">
        <v>52</v>
      </c>
      <c r="F1516" t="s">
        <v>525</v>
      </c>
      <c r="G1516">
        <v>0</v>
      </c>
    </row>
    <row r="1517" spans="1:7" x14ac:dyDescent="0.3">
      <c r="A1517" t="s">
        <v>524</v>
      </c>
      <c r="B1517" t="s">
        <v>498</v>
      </c>
      <c r="C1517" t="s">
        <v>458</v>
      </c>
      <c r="D1517" t="s">
        <v>499</v>
      </c>
      <c r="E1517" t="s">
        <v>355</v>
      </c>
      <c r="F1517" t="s">
        <v>525</v>
      </c>
      <c r="G1517">
        <v>0</v>
      </c>
    </row>
    <row r="1518" spans="1:7" x14ac:dyDescent="0.3">
      <c r="A1518" t="s">
        <v>524</v>
      </c>
      <c r="B1518" t="s">
        <v>498</v>
      </c>
      <c r="C1518" t="s">
        <v>458</v>
      </c>
      <c r="D1518" t="s">
        <v>499</v>
      </c>
      <c r="E1518" t="s">
        <v>106</v>
      </c>
      <c r="F1518" t="s">
        <v>525</v>
      </c>
      <c r="G1518">
        <v>0</v>
      </c>
    </row>
    <row r="1519" spans="1:7" x14ac:dyDescent="0.3">
      <c r="A1519" t="s">
        <v>524</v>
      </c>
      <c r="B1519" t="s">
        <v>498</v>
      </c>
      <c r="C1519" t="s">
        <v>458</v>
      </c>
      <c r="D1519" t="s">
        <v>499</v>
      </c>
      <c r="E1519" t="s">
        <v>253</v>
      </c>
      <c r="F1519" t="s">
        <v>525</v>
      </c>
      <c r="G1519">
        <v>0</v>
      </c>
    </row>
    <row r="1520" spans="1:7" x14ac:dyDescent="0.3">
      <c r="A1520" t="s">
        <v>524</v>
      </c>
      <c r="B1520" t="s">
        <v>498</v>
      </c>
      <c r="C1520" t="s">
        <v>458</v>
      </c>
      <c r="D1520" t="s">
        <v>499</v>
      </c>
      <c r="E1520" t="s">
        <v>167</v>
      </c>
      <c r="F1520" t="s">
        <v>525</v>
      </c>
      <c r="G1520">
        <v>0</v>
      </c>
    </row>
    <row r="1521" spans="1:7" x14ac:dyDescent="0.3">
      <c r="A1521" t="s">
        <v>524</v>
      </c>
      <c r="B1521" t="s">
        <v>498</v>
      </c>
      <c r="C1521" t="s">
        <v>458</v>
      </c>
      <c r="D1521" t="s">
        <v>499</v>
      </c>
      <c r="E1521" t="s">
        <v>107</v>
      </c>
      <c r="F1521" t="s">
        <v>525</v>
      </c>
      <c r="G1521">
        <v>0</v>
      </c>
    </row>
    <row r="1522" spans="1:7" x14ac:dyDescent="0.3">
      <c r="A1522" t="s">
        <v>524</v>
      </c>
      <c r="B1522" t="s">
        <v>498</v>
      </c>
      <c r="C1522" t="s">
        <v>458</v>
      </c>
      <c r="D1522" t="s">
        <v>499</v>
      </c>
      <c r="E1522" t="s">
        <v>314</v>
      </c>
      <c r="F1522" t="s">
        <v>525</v>
      </c>
      <c r="G1522">
        <v>0</v>
      </c>
    </row>
    <row r="1523" spans="1:7" x14ac:dyDescent="0.3">
      <c r="A1523" t="s">
        <v>524</v>
      </c>
      <c r="B1523" t="s">
        <v>498</v>
      </c>
      <c r="C1523" t="s">
        <v>458</v>
      </c>
      <c r="D1523" t="s">
        <v>499</v>
      </c>
      <c r="E1523" t="s">
        <v>40</v>
      </c>
      <c r="F1523" t="s">
        <v>525</v>
      </c>
      <c r="G1523">
        <v>0</v>
      </c>
    </row>
    <row r="1524" spans="1:7" x14ac:dyDescent="0.3">
      <c r="A1524" t="s">
        <v>524</v>
      </c>
      <c r="B1524" t="s">
        <v>498</v>
      </c>
      <c r="C1524" t="s">
        <v>458</v>
      </c>
      <c r="D1524" t="s">
        <v>499</v>
      </c>
      <c r="E1524" t="s">
        <v>341</v>
      </c>
      <c r="F1524" t="s">
        <v>525</v>
      </c>
      <c r="G1524">
        <v>0</v>
      </c>
    </row>
    <row r="1525" spans="1:7" x14ac:dyDescent="0.3">
      <c r="A1525" t="s">
        <v>524</v>
      </c>
      <c r="B1525" t="s">
        <v>498</v>
      </c>
      <c r="C1525" t="s">
        <v>458</v>
      </c>
      <c r="D1525" t="s">
        <v>499</v>
      </c>
      <c r="E1525" t="s">
        <v>24</v>
      </c>
      <c r="F1525" t="s">
        <v>525</v>
      </c>
      <c r="G1525">
        <v>0</v>
      </c>
    </row>
    <row r="1526" spans="1:7" x14ac:dyDescent="0.3">
      <c r="A1526" t="s">
        <v>524</v>
      </c>
      <c r="B1526" t="s">
        <v>498</v>
      </c>
      <c r="C1526" t="s">
        <v>458</v>
      </c>
      <c r="D1526" t="s">
        <v>499</v>
      </c>
      <c r="E1526" t="s">
        <v>255</v>
      </c>
      <c r="F1526" t="s">
        <v>525</v>
      </c>
      <c r="G1526">
        <v>0</v>
      </c>
    </row>
    <row r="1527" spans="1:7" x14ac:dyDescent="0.3">
      <c r="A1527" t="s">
        <v>524</v>
      </c>
      <c r="B1527" t="s">
        <v>498</v>
      </c>
      <c r="C1527" t="s">
        <v>458</v>
      </c>
      <c r="D1527" t="s">
        <v>499</v>
      </c>
      <c r="E1527" t="s">
        <v>227</v>
      </c>
      <c r="F1527" t="s">
        <v>525</v>
      </c>
      <c r="G1527">
        <v>0</v>
      </c>
    </row>
    <row r="1528" spans="1:7" x14ac:dyDescent="0.3">
      <c r="A1528" t="s">
        <v>524</v>
      </c>
      <c r="B1528" t="s">
        <v>498</v>
      </c>
      <c r="C1528" t="s">
        <v>458</v>
      </c>
      <c r="D1528" t="s">
        <v>499</v>
      </c>
      <c r="E1528" t="s">
        <v>157</v>
      </c>
      <c r="F1528" t="s">
        <v>525</v>
      </c>
      <c r="G1528">
        <v>0</v>
      </c>
    </row>
    <row r="1529" spans="1:7" x14ac:dyDescent="0.3">
      <c r="A1529" t="s">
        <v>524</v>
      </c>
      <c r="B1529" t="s">
        <v>498</v>
      </c>
      <c r="C1529" t="s">
        <v>458</v>
      </c>
      <c r="D1529" t="s">
        <v>499</v>
      </c>
      <c r="E1529" t="s">
        <v>318</v>
      </c>
      <c r="F1529" t="s">
        <v>525</v>
      </c>
      <c r="G1529">
        <v>0</v>
      </c>
    </row>
    <row r="1530" spans="1:7" x14ac:dyDescent="0.3">
      <c r="A1530" t="s">
        <v>524</v>
      </c>
      <c r="B1530" t="s">
        <v>498</v>
      </c>
      <c r="C1530" t="s">
        <v>458</v>
      </c>
      <c r="D1530" t="s">
        <v>499</v>
      </c>
      <c r="E1530" t="s">
        <v>228</v>
      </c>
      <c r="F1530" t="s">
        <v>525</v>
      </c>
      <c r="G1530">
        <v>0</v>
      </c>
    </row>
    <row r="1531" spans="1:7" x14ac:dyDescent="0.3">
      <c r="A1531" t="s">
        <v>524</v>
      </c>
      <c r="B1531" t="s">
        <v>498</v>
      </c>
      <c r="C1531" t="s">
        <v>458</v>
      </c>
      <c r="D1531" t="s">
        <v>499</v>
      </c>
      <c r="E1531" t="s">
        <v>205</v>
      </c>
      <c r="F1531" t="s">
        <v>525</v>
      </c>
      <c r="G1531">
        <v>0</v>
      </c>
    </row>
    <row r="1532" spans="1:7" x14ac:dyDescent="0.3">
      <c r="A1532" t="s">
        <v>524</v>
      </c>
      <c r="B1532" t="s">
        <v>498</v>
      </c>
      <c r="C1532" t="s">
        <v>458</v>
      </c>
      <c r="D1532" t="s">
        <v>499</v>
      </c>
      <c r="E1532" t="s">
        <v>28</v>
      </c>
      <c r="F1532" t="s">
        <v>525</v>
      </c>
      <c r="G1532">
        <v>0</v>
      </c>
    </row>
    <row r="1533" spans="1:7" x14ac:dyDescent="0.3">
      <c r="A1533" t="s">
        <v>524</v>
      </c>
      <c r="B1533" t="s">
        <v>498</v>
      </c>
      <c r="C1533" t="s">
        <v>458</v>
      </c>
      <c r="D1533" t="s">
        <v>499</v>
      </c>
      <c r="E1533" t="s">
        <v>256</v>
      </c>
      <c r="F1533" t="s">
        <v>525</v>
      </c>
      <c r="G1533">
        <v>0</v>
      </c>
    </row>
    <row r="1534" spans="1:7" x14ac:dyDescent="0.3">
      <c r="A1534" t="s">
        <v>524</v>
      </c>
      <c r="B1534" t="s">
        <v>498</v>
      </c>
      <c r="C1534" t="s">
        <v>458</v>
      </c>
      <c r="D1534" t="s">
        <v>499</v>
      </c>
      <c r="E1534" t="s">
        <v>96</v>
      </c>
      <c r="F1534" t="s">
        <v>525</v>
      </c>
      <c r="G1534">
        <v>0</v>
      </c>
    </row>
    <row r="1535" spans="1:7" x14ac:dyDescent="0.3">
      <c r="A1535" t="s">
        <v>524</v>
      </c>
      <c r="B1535" t="s">
        <v>498</v>
      </c>
      <c r="C1535" t="s">
        <v>458</v>
      </c>
      <c r="D1535" t="s">
        <v>499</v>
      </c>
      <c r="E1535" t="s">
        <v>322</v>
      </c>
      <c r="F1535" t="s">
        <v>525</v>
      </c>
      <c r="G1535">
        <v>0</v>
      </c>
    </row>
    <row r="1536" spans="1:7" x14ac:dyDescent="0.3">
      <c r="A1536" t="s">
        <v>524</v>
      </c>
      <c r="B1536" t="s">
        <v>498</v>
      </c>
      <c r="C1536" t="s">
        <v>458</v>
      </c>
      <c r="D1536" t="s">
        <v>499</v>
      </c>
      <c r="E1536" t="s">
        <v>209</v>
      </c>
      <c r="F1536" t="s">
        <v>525</v>
      </c>
      <c r="G1536">
        <v>0</v>
      </c>
    </row>
    <row r="1537" spans="1:7" x14ac:dyDescent="0.3">
      <c r="A1537" t="s">
        <v>524</v>
      </c>
      <c r="B1537" t="s">
        <v>498</v>
      </c>
      <c r="C1537" t="s">
        <v>458</v>
      </c>
      <c r="D1537" t="s">
        <v>499</v>
      </c>
      <c r="E1537" t="s">
        <v>115</v>
      </c>
      <c r="F1537" t="s">
        <v>525</v>
      </c>
      <c r="G1537">
        <v>0</v>
      </c>
    </row>
    <row r="1538" spans="1:7" x14ac:dyDescent="0.3">
      <c r="A1538" t="s">
        <v>524</v>
      </c>
      <c r="B1538" t="s">
        <v>498</v>
      </c>
      <c r="C1538" t="s">
        <v>458</v>
      </c>
      <c r="D1538" t="s">
        <v>499</v>
      </c>
      <c r="E1538" t="s">
        <v>358</v>
      </c>
      <c r="F1538" t="s">
        <v>525</v>
      </c>
      <c r="G1538">
        <v>0</v>
      </c>
    </row>
    <row r="1539" spans="1:7" x14ac:dyDescent="0.3">
      <c r="A1539" t="s">
        <v>524</v>
      </c>
      <c r="B1539" t="s">
        <v>498</v>
      </c>
      <c r="C1539" t="s">
        <v>458</v>
      </c>
      <c r="D1539" t="s">
        <v>499</v>
      </c>
      <c r="E1539" t="s">
        <v>213</v>
      </c>
      <c r="F1539" t="s">
        <v>525</v>
      </c>
      <c r="G1539">
        <v>0</v>
      </c>
    </row>
    <row r="1540" spans="1:7" x14ac:dyDescent="0.3">
      <c r="A1540" t="s">
        <v>524</v>
      </c>
      <c r="B1540" t="s">
        <v>498</v>
      </c>
      <c r="C1540" t="s">
        <v>458</v>
      </c>
      <c r="D1540" t="s">
        <v>499</v>
      </c>
      <c r="E1540" t="s">
        <v>190</v>
      </c>
      <c r="F1540" t="s">
        <v>525</v>
      </c>
      <c r="G1540">
        <v>0</v>
      </c>
    </row>
    <row r="1541" spans="1:7" x14ac:dyDescent="0.3">
      <c r="A1541" t="s">
        <v>524</v>
      </c>
      <c r="B1541" t="s">
        <v>498</v>
      </c>
      <c r="C1541" t="s">
        <v>458</v>
      </c>
      <c r="D1541" t="s">
        <v>499</v>
      </c>
      <c r="E1541" t="s">
        <v>116</v>
      </c>
      <c r="F1541" t="s">
        <v>525</v>
      </c>
      <c r="G1541">
        <v>0</v>
      </c>
    </row>
    <row r="1542" spans="1:7" x14ac:dyDescent="0.3">
      <c r="A1542" t="s">
        <v>524</v>
      </c>
      <c r="B1542" t="s">
        <v>498</v>
      </c>
      <c r="C1542" t="s">
        <v>458</v>
      </c>
      <c r="D1542" t="s">
        <v>499</v>
      </c>
      <c r="E1542" t="s">
        <v>95</v>
      </c>
      <c r="F1542" t="s">
        <v>525</v>
      </c>
      <c r="G1542">
        <v>0</v>
      </c>
    </row>
    <row r="1543" spans="1:7" x14ac:dyDescent="0.3">
      <c r="A1543" t="s">
        <v>524</v>
      </c>
      <c r="B1543" t="s">
        <v>498</v>
      </c>
      <c r="C1543" t="s">
        <v>458</v>
      </c>
      <c r="D1543" t="s">
        <v>499</v>
      </c>
      <c r="E1543" t="s">
        <v>233</v>
      </c>
      <c r="F1543" t="s">
        <v>525</v>
      </c>
      <c r="G1543">
        <v>0</v>
      </c>
    </row>
    <row r="1544" spans="1:7" x14ac:dyDescent="0.3">
      <c r="A1544" t="s">
        <v>524</v>
      </c>
      <c r="B1544" t="s">
        <v>498</v>
      </c>
      <c r="C1544" t="s">
        <v>458</v>
      </c>
      <c r="D1544" t="s">
        <v>499</v>
      </c>
      <c r="E1544" t="s">
        <v>296</v>
      </c>
      <c r="F1544" t="s">
        <v>525</v>
      </c>
      <c r="G1544">
        <v>0</v>
      </c>
    </row>
    <row r="1545" spans="1:7" x14ac:dyDescent="0.3">
      <c r="A1545" t="s">
        <v>524</v>
      </c>
      <c r="B1545" t="s">
        <v>498</v>
      </c>
      <c r="C1545" t="s">
        <v>458</v>
      </c>
      <c r="D1545" t="s">
        <v>499</v>
      </c>
      <c r="E1545" t="s">
        <v>327</v>
      </c>
      <c r="F1545" t="s">
        <v>525</v>
      </c>
      <c r="G1545">
        <v>0</v>
      </c>
    </row>
    <row r="1546" spans="1:7" x14ac:dyDescent="0.3">
      <c r="A1546" t="s">
        <v>538</v>
      </c>
      <c r="B1546" t="s">
        <v>498</v>
      </c>
      <c r="C1546" t="s">
        <v>458</v>
      </c>
      <c r="D1546" t="s">
        <v>499</v>
      </c>
      <c r="E1546" t="s">
        <v>280</v>
      </c>
      <c r="F1546" t="s">
        <v>539</v>
      </c>
      <c r="G1546">
        <v>0</v>
      </c>
    </row>
    <row r="1547" spans="1:7" x14ac:dyDescent="0.3">
      <c r="A1547" t="s">
        <v>538</v>
      </c>
      <c r="B1547" t="s">
        <v>498</v>
      </c>
      <c r="C1547" t="s">
        <v>458</v>
      </c>
      <c r="D1547" t="s">
        <v>499</v>
      </c>
      <c r="E1547" t="s">
        <v>237</v>
      </c>
      <c r="F1547" t="s">
        <v>539</v>
      </c>
      <c r="G1547">
        <v>0</v>
      </c>
    </row>
    <row r="1548" spans="1:7" x14ac:dyDescent="0.3">
      <c r="A1548" t="s">
        <v>538</v>
      </c>
      <c r="B1548" t="s">
        <v>498</v>
      </c>
      <c r="C1548" t="s">
        <v>458</v>
      </c>
      <c r="D1548" t="s">
        <v>499</v>
      </c>
      <c r="E1548" t="s">
        <v>359</v>
      </c>
      <c r="F1548" t="s">
        <v>539</v>
      </c>
      <c r="G1548">
        <v>0</v>
      </c>
    </row>
    <row r="1549" spans="1:7" x14ac:dyDescent="0.3">
      <c r="A1549" t="s">
        <v>538</v>
      </c>
      <c r="B1549" t="s">
        <v>498</v>
      </c>
      <c r="C1549" t="s">
        <v>458</v>
      </c>
      <c r="D1549" t="s">
        <v>499</v>
      </c>
      <c r="E1549" t="s">
        <v>249</v>
      </c>
      <c r="F1549" t="s">
        <v>539</v>
      </c>
      <c r="G1549">
        <v>0</v>
      </c>
    </row>
    <row r="1550" spans="1:7" x14ac:dyDescent="0.3">
      <c r="A1550" t="s">
        <v>538</v>
      </c>
      <c r="B1550" t="s">
        <v>498</v>
      </c>
      <c r="C1550" t="s">
        <v>458</v>
      </c>
      <c r="D1550" t="s">
        <v>499</v>
      </c>
      <c r="E1550" t="s">
        <v>360</v>
      </c>
      <c r="F1550" t="s">
        <v>539</v>
      </c>
      <c r="G1550">
        <v>0</v>
      </c>
    </row>
    <row r="1551" spans="1:7" x14ac:dyDescent="0.3">
      <c r="A1551" t="s">
        <v>538</v>
      </c>
      <c r="B1551" t="s">
        <v>498</v>
      </c>
      <c r="C1551" t="s">
        <v>458</v>
      </c>
      <c r="D1551" t="s">
        <v>499</v>
      </c>
      <c r="E1551" t="s">
        <v>124</v>
      </c>
      <c r="F1551" t="s">
        <v>539</v>
      </c>
      <c r="G1551">
        <v>0</v>
      </c>
    </row>
    <row r="1552" spans="1:7" x14ac:dyDescent="0.3">
      <c r="A1552" t="s">
        <v>538</v>
      </c>
      <c r="B1552" t="s">
        <v>498</v>
      </c>
      <c r="C1552" t="s">
        <v>458</v>
      </c>
      <c r="D1552" t="s">
        <v>499</v>
      </c>
      <c r="E1552" t="s">
        <v>164</v>
      </c>
      <c r="F1552" t="s">
        <v>539</v>
      </c>
      <c r="G1552">
        <v>0</v>
      </c>
    </row>
    <row r="1553" spans="1:7" x14ac:dyDescent="0.3">
      <c r="A1553" t="s">
        <v>538</v>
      </c>
      <c r="B1553" t="s">
        <v>498</v>
      </c>
      <c r="C1553" t="s">
        <v>458</v>
      </c>
      <c r="D1553" t="s">
        <v>499</v>
      </c>
      <c r="E1553" t="s">
        <v>236</v>
      </c>
      <c r="F1553" t="s">
        <v>539</v>
      </c>
      <c r="G1553">
        <v>0</v>
      </c>
    </row>
    <row r="1554" spans="1:7" x14ac:dyDescent="0.3">
      <c r="A1554" t="s">
        <v>538</v>
      </c>
      <c r="B1554" t="s">
        <v>498</v>
      </c>
      <c r="C1554" t="s">
        <v>458</v>
      </c>
      <c r="D1554" t="s">
        <v>499</v>
      </c>
      <c r="E1554" t="s">
        <v>197</v>
      </c>
      <c r="F1554" t="s">
        <v>539</v>
      </c>
      <c r="G1554">
        <v>0</v>
      </c>
    </row>
    <row r="1555" spans="1:7" x14ac:dyDescent="0.3">
      <c r="A1555" t="s">
        <v>538</v>
      </c>
      <c r="B1555" t="s">
        <v>498</v>
      </c>
      <c r="C1555" t="s">
        <v>458</v>
      </c>
      <c r="D1555" t="s">
        <v>499</v>
      </c>
      <c r="E1555" t="s">
        <v>250</v>
      </c>
      <c r="F1555" t="s">
        <v>539</v>
      </c>
      <c r="G1555">
        <v>0</v>
      </c>
    </row>
    <row r="1556" spans="1:7" x14ac:dyDescent="0.3">
      <c r="A1556" t="s">
        <v>538</v>
      </c>
      <c r="B1556" t="s">
        <v>498</v>
      </c>
      <c r="C1556" t="s">
        <v>458</v>
      </c>
      <c r="D1556" t="s">
        <v>499</v>
      </c>
      <c r="E1556" t="s">
        <v>283</v>
      </c>
      <c r="F1556" t="s">
        <v>539</v>
      </c>
      <c r="G1556">
        <v>0</v>
      </c>
    </row>
    <row r="1557" spans="1:7" x14ac:dyDescent="0.3">
      <c r="A1557" t="s">
        <v>538</v>
      </c>
      <c r="B1557" t="s">
        <v>498</v>
      </c>
      <c r="C1557" t="s">
        <v>458</v>
      </c>
      <c r="D1557" t="s">
        <v>499</v>
      </c>
      <c r="E1557" t="s">
        <v>278</v>
      </c>
      <c r="F1557" t="s">
        <v>539</v>
      </c>
      <c r="G1557">
        <v>0</v>
      </c>
    </row>
    <row r="1558" spans="1:7" x14ac:dyDescent="0.3">
      <c r="A1558" t="s">
        <v>538</v>
      </c>
      <c r="B1558" t="s">
        <v>498</v>
      </c>
      <c r="C1558" t="s">
        <v>458</v>
      </c>
      <c r="D1558" t="s">
        <v>499</v>
      </c>
      <c r="E1558" t="s">
        <v>103</v>
      </c>
      <c r="F1558" t="s">
        <v>539</v>
      </c>
      <c r="G1558">
        <v>0</v>
      </c>
    </row>
    <row r="1559" spans="1:7" x14ac:dyDescent="0.3">
      <c r="A1559" t="s">
        <v>538</v>
      </c>
      <c r="B1559" t="s">
        <v>498</v>
      </c>
      <c r="C1559" t="s">
        <v>458</v>
      </c>
      <c r="D1559" t="s">
        <v>499</v>
      </c>
      <c r="E1559" t="s">
        <v>64</v>
      </c>
      <c r="F1559" t="s">
        <v>539</v>
      </c>
      <c r="G1559">
        <v>0</v>
      </c>
    </row>
    <row r="1560" spans="1:7" x14ac:dyDescent="0.3">
      <c r="A1560" t="s">
        <v>538</v>
      </c>
      <c r="B1560" t="s">
        <v>498</v>
      </c>
      <c r="C1560" t="s">
        <v>458</v>
      </c>
      <c r="D1560" t="s">
        <v>499</v>
      </c>
      <c r="E1560" t="s">
        <v>22</v>
      </c>
      <c r="F1560" t="s">
        <v>539</v>
      </c>
      <c r="G1560">
        <v>0</v>
      </c>
    </row>
    <row r="1561" spans="1:7" x14ac:dyDescent="0.3">
      <c r="A1561" t="s">
        <v>538</v>
      </c>
      <c r="B1561" t="s">
        <v>498</v>
      </c>
      <c r="C1561" t="s">
        <v>458</v>
      </c>
      <c r="D1561" t="s">
        <v>499</v>
      </c>
      <c r="E1561" t="s">
        <v>163</v>
      </c>
      <c r="F1561" t="s">
        <v>539</v>
      </c>
      <c r="G1561">
        <v>0</v>
      </c>
    </row>
    <row r="1562" spans="1:7" x14ac:dyDescent="0.3">
      <c r="A1562" t="s">
        <v>538</v>
      </c>
      <c r="B1562" t="s">
        <v>498</v>
      </c>
      <c r="C1562" t="s">
        <v>458</v>
      </c>
      <c r="D1562" t="s">
        <v>499</v>
      </c>
      <c r="E1562" t="s">
        <v>45</v>
      </c>
      <c r="F1562" t="s">
        <v>539</v>
      </c>
      <c r="G1562">
        <v>0</v>
      </c>
    </row>
    <row r="1563" spans="1:7" x14ac:dyDescent="0.3">
      <c r="A1563" t="s">
        <v>538</v>
      </c>
      <c r="B1563" t="s">
        <v>498</v>
      </c>
      <c r="C1563" t="s">
        <v>458</v>
      </c>
      <c r="D1563" t="s">
        <v>499</v>
      </c>
      <c r="E1563" t="s">
        <v>344</v>
      </c>
      <c r="F1563" t="s">
        <v>539</v>
      </c>
      <c r="G1563">
        <v>0</v>
      </c>
    </row>
    <row r="1564" spans="1:7" x14ac:dyDescent="0.3">
      <c r="A1564" t="s">
        <v>538</v>
      </c>
      <c r="B1564" t="s">
        <v>498</v>
      </c>
      <c r="C1564" t="s">
        <v>458</v>
      </c>
      <c r="D1564" t="s">
        <v>499</v>
      </c>
      <c r="E1564" t="s">
        <v>251</v>
      </c>
      <c r="F1564" t="s">
        <v>539</v>
      </c>
      <c r="G1564">
        <v>0</v>
      </c>
    </row>
    <row r="1565" spans="1:7" x14ac:dyDescent="0.3">
      <c r="A1565" t="s">
        <v>538</v>
      </c>
      <c r="B1565" t="s">
        <v>498</v>
      </c>
      <c r="C1565" t="s">
        <v>458</v>
      </c>
      <c r="D1565" t="s">
        <v>499</v>
      </c>
      <c r="E1565" t="s">
        <v>308</v>
      </c>
      <c r="F1565" t="s">
        <v>539</v>
      </c>
      <c r="G1565">
        <v>0</v>
      </c>
    </row>
    <row r="1566" spans="1:7" x14ac:dyDescent="0.3">
      <c r="A1566" t="s">
        <v>538</v>
      </c>
      <c r="B1566" t="s">
        <v>498</v>
      </c>
      <c r="C1566" t="s">
        <v>458</v>
      </c>
      <c r="D1566" t="s">
        <v>499</v>
      </c>
      <c r="E1566" t="s">
        <v>50</v>
      </c>
      <c r="F1566" t="s">
        <v>539</v>
      </c>
      <c r="G1566">
        <v>0</v>
      </c>
    </row>
    <row r="1567" spans="1:7" x14ac:dyDescent="0.3">
      <c r="A1567" t="s">
        <v>538</v>
      </c>
      <c r="B1567" t="s">
        <v>498</v>
      </c>
      <c r="C1567" t="s">
        <v>458</v>
      </c>
      <c r="D1567" t="s">
        <v>499</v>
      </c>
      <c r="E1567" t="s">
        <v>332</v>
      </c>
      <c r="F1567" t="s">
        <v>539</v>
      </c>
      <c r="G1567">
        <v>0</v>
      </c>
    </row>
    <row r="1568" spans="1:7" x14ac:dyDescent="0.3">
      <c r="A1568" t="s">
        <v>538</v>
      </c>
      <c r="B1568" t="s">
        <v>498</v>
      </c>
      <c r="C1568" t="s">
        <v>458</v>
      </c>
      <c r="D1568" t="s">
        <v>499</v>
      </c>
      <c r="E1568" t="s">
        <v>92</v>
      </c>
      <c r="F1568" t="s">
        <v>539</v>
      </c>
      <c r="G1568">
        <v>0</v>
      </c>
    </row>
    <row r="1569" spans="1:7" x14ac:dyDescent="0.3">
      <c r="A1569" t="s">
        <v>538</v>
      </c>
      <c r="B1569" t="s">
        <v>498</v>
      </c>
      <c r="C1569" t="s">
        <v>458</v>
      </c>
      <c r="D1569" t="s">
        <v>499</v>
      </c>
      <c r="E1569" t="s">
        <v>312</v>
      </c>
      <c r="F1569" t="s">
        <v>539</v>
      </c>
      <c r="G1569">
        <v>0</v>
      </c>
    </row>
    <row r="1570" spans="1:7" x14ac:dyDescent="0.3">
      <c r="A1570" t="s">
        <v>538</v>
      </c>
      <c r="B1570" t="s">
        <v>498</v>
      </c>
      <c r="C1570" t="s">
        <v>458</v>
      </c>
      <c r="D1570" t="s">
        <v>499</v>
      </c>
      <c r="E1570" t="s">
        <v>352</v>
      </c>
      <c r="F1570" t="s">
        <v>539</v>
      </c>
      <c r="G1570">
        <v>0</v>
      </c>
    </row>
    <row r="1571" spans="1:7" x14ac:dyDescent="0.3">
      <c r="A1571" t="s">
        <v>538</v>
      </c>
      <c r="B1571" t="s">
        <v>498</v>
      </c>
      <c r="C1571" t="s">
        <v>458</v>
      </c>
      <c r="D1571" t="s">
        <v>499</v>
      </c>
      <c r="E1571" t="s">
        <v>187</v>
      </c>
      <c r="F1571" t="s">
        <v>539</v>
      </c>
      <c r="G1571">
        <v>0</v>
      </c>
    </row>
    <row r="1572" spans="1:7" x14ac:dyDescent="0.3">
      <c r="A1572" t="s">
        <v>538</v>
      </c>
      <c r="B1572" t="s">
        <v>498</v>
      </c>
      <c r="C1572" t="s">
        <v>458</v>
      </c>
      <c r="D1572" t="s">
        <v>499</v>
      </c>
      <c r="E1572" t="s">
        <v>83</v>
      </c>
      <c r="F1572" t="s">
        <v>539</v>
      </c>
      <c r="G1572">
        <v>0</v>
      </c>
    </row>
    <row r="1573" spans="1:7" x14ac:dyDescent="0.3">
      <c r="A1573" t="s">
        <v>538</v>
      </c>
      <c r="B1573" t="s">
        <v>498</v>
      </c>
      <c r="C1573" t="s">
        <v>458</v>
      </c>
      <c r="D1573" t="s">
        <v>499</v>
      </c>
      <c r="E1573" t="s">
        <v>110</v>
      </c>
      <c r="F1573" t="s">
        <v>539</v>
      </c>
      <c r="G1573">
        <v>0</v>
      </c>
    </row>
    <row r="1574" spans="1:7" x14ac:dyDescent="0.3">
      <c r="A1574" t="s">
        <v>538</v>
      </c>
      <c r="B1574" t="s">
        <v>498</v>
      </c>
      <c r="C1574" t="s">
        <v>458</v>
      </c>
      <c r="D1574" t="s">
        <v>499</v>
      </c>
      <c r="E1574" t="s">
        <v>267</v>
      </c>
      <c r="F1574" t="s">
        <v>539</v>
      </c>
      <c r="G1574">
        <v>0</v>
      </c>
    </row>
    <row r="1575" spans="1:7" x14ac:dyDescent="0.3">
      <c r="A1575" t="s">
        <v>538</v>
      </c>
      <c r="B1575" t="s">
        <v>498</v>
      </c>
      <c r="C1575" t="s">
        <v>458</v>
      </c>
      <c r="D1575" t="s">
        <v>499</v>
      </c>
      <c r="E1575" t="s">
        <v>337</v>
      </c>
      <c r="F1575" t="s">
        <v>539</v>
      </c>
      <c r="G1575">
        <v>0</v>
      </c>
    </row>
    <row r="1576" spans="1:7" x14ac:dyDescent="0.3">
      <c r="A1576" t="s">
        <v>538</v>
      </c>
      <c r="B1576" t="s">
        <v>498</v>
      </c>
      <c r="C1576" t="s">
        <v>458</v>
      </c>
      <c r="D1576" t="s">
        <v>499</v>
      </c>
      <c r="E1576" t="s">
        <v>329</v>
      </c>
      <c r="F1576" t="s">
        <v>539</v>
      </c>
      <c r="G1576">
        <v>0</v>
      </c>
    </row>
    <row r="1577" spans="1:7" x14ac:dyDescent="0.3">
      <c r="A1577" t="s">
        <v>538</v>
      </c>
      <c r="B1577" t="s">
        <v>498</v>
      </c>
      <c r="C1577" t="s">
        <v>458</v>
      </c>
      <c r="D1577" t="s">
        <v>499</v>
      </c>
      <c r="E1577" t="s">
        <v>206</v>
      </c>
      <c r="F1577" t="s">
        <v>539</v>
      </c>
      <c r="G1577">
        <v>0</v>
      </c>
    </row>
    <row r="1578" spans="1:7" x14ac:dyDescent="0.3">
      <c r="A1578" t="s">
        <v>538</v>
      </c>
      <c r="B1578" t="s">
        <v>498</v>
      </c>
      <c r="C1578" t="s">
        <v>458</v>
      </c>
      <c r="D1578" t="s">
        <v>499</v>
      </c>
      <c r="E1578" t="s">
        <v>262</v>
      </c>
      <c r="F1578" t="s">
        <v>539</v>
      </c>
      <c r="G1578">
        <v>0</v>
      </c>
    </row>
    <row r="1579" spans="1:7" x14ac:dyDescent="0.3">
      <c r="A1579" t="s">
        <v>538</v>
      </c>
      <c r="B1579" t="s">
        <v>498</v>
      </c>
      <c r="C1579" t="s">
        <v>458</v>
      </c>
      <c r="D1579" t="s">
        <v>499</v>
      </c>
      <c r="E1579" t="s">
        <v>207</v>
      </c>
      <c r="F1579" t="s">
        <v>539</v>
      </c>
      <c r="G1579">
        <v>0</v>
      </c>
    </row>
    <row r="1580" spans="1:7" x14ac:dyDescent="0.3">
      <c r="A1580" t="s">
        <v>538</v>
      </c>
      <c r="B1580" t="s">
        <v>498</v>
      </c>
      <c r="C1580" t="s">
        <v>458</v>
      </c>
      <c r="D1580" t="s">
        <v>499</v>
      </c>
      <c r="E1580" t="s">
        <v>208</v>
      </c>
      <c r="F1580" t="s">
        <v>539</v>
      </c>
      <c r="G1580">
        <v>0</v>
      </c>
    </row>
    <row r="1581" spans="1:7" x14ac:dyDescent="0.3">
      <c r="A1581" t="s">
        <v>538</v>
      </c>
      <c r="B1581" t="s">
        <v>498</v>
      </c>
      <c r="C1581" t="s">
        <v>458</v>
      </c>
      <c r="D1581" t="s">
        <v>499</v>
      </c>
      <c r="E1581" t="s">
        <v>209</v>
      </c>
      <c r="F1581" t="s">
        <v>539</v>
      </c>
      <c r="G1581">
        <v>0</v>
      </c>
    </row>
    <row r="1582" spans="1:7" x14ac:dyDescent="0.3">
      <c r="A1582" t="s">
        <v>538</v>
      </c>
      <c r="B1582" t="s">
        <v>498</v>
      </c>
      <c r="C1582" t="s">
        <v>458</v>
      </c>
      <c r="D1582" t="s">
        <v>499</v>
      </c>
      <c r="E1582" t="s">
        <v>72</v>
      </c>
      <c r="F1582" t="s">
        <v>539</v>
      </c>
      <c r="G1582">
        <v>0</v>
      </c>
    </row>
    <row r="1583" spans="1:7" x14ac:dyDescent="0.3">
      <c r="A1583" t="s">
        <v>538</v>
      </c>
      <c r="B1583" t="s">
        <v>498</v>
      </c>
      <c r="C1583" t="s">
        <v>458</v>
      </c>
      <c r="D1583" t="s">
        <v>499</v>
      </c>
      <c r="E1583" t="s">
        <v>358</v>
      </c>
      <c r="F1583" t="s">
        <v>539</v>
      </c>
      <c r="G1583">
        <v>0</v>
      </c>
    </row>
    <row r="1584" spans="1:7" x14ac:dyDescent="0.3">
      <c r="A1584" t="s">
        <v>538</v>
      </c>
      <c r="B1584" t="s">
        <v>498</v>
      </c>
      <c r="C1584" t="s">
        <v>458</v>
      </c>
      <c r="D1584" t="s">
        <v>499</v>
      </c>
      <c r="E1584" t="s">
        <v>73</v>
      </c>
      <c r="F1584" t="s">
        <v>539</v>
      </c>
      <c r="G1584">
        <v>0</v>
      </c>
    </row>
    <row r="1585" spans="1:7" x14ac:dyDescent="0.3">
      <c r="A1585" t="s">
        <v>538</v>
      </c>
      <c r="B1585" t="s">
        <v>498</v>
      </c>
      <c r="C1585" t="s">
        <v>458</v>
      </c>
      <c r="D1585" t="s">
        <v>499</v>
      </c>
      <c r="E1585" t="s">
        <v>90</v>
      </c>
      <c r="F1585" t="s">
        <v>539</v>
      </c>
      <c r="G1585">
        <v>0</v>
      </c>
    </row>
    <row r="1586" spans="1:7" x14ac:dyDescent="0.3">
      <c r="A1586" t="s">
        <v>538</v>
      </c>
      <c r="B1586" t="s">
        <v>498</v>
      </c>
      <c r="C1586" t="s">
        <v>458</v>
      </c>
      <c r="D1586" t="s">
        <v>499</v>
      </c>
      <c r="E1586" t="s">
        <v>169</v>
      </c>
      <c r="F1586" t="s">
        <v>539</v>
      </c>
      <c r="G1586">
        <v>0</v>
      </c>
    </row>
    <row r="1587" spans="1:7" x14ac:dyDescent="0.3">
      <c r="A1587" t="s">
        <v>538</v>
      </c>
      <c r="B1587" t="s">
        <v>498</v>
      </c>
      <c r="C1587" t="s">
        <v>458</v>
      </c>
      <c r="D1587" t="s">
        <v>499</v>
      </c>
      <c r="E1587" t="s">
        <v>141</v>
      </c>
      <c r="F1587" t="s">
        <v>539</v>
      </c>
      <c r="G1587">
        <v>0</v>
      </c>
    </row>
    <row r="1588" spans="1:7" x14ac:dyDescent="0.3">
      <c r="A1588" t="s">
        <v>538</v>
      </c>
      <c r="B1588" t="s">
        <v>498</v>
      </c>
      <c r="C1588" t="s">
        <v>458</v>
      </c>
      <c r="D1588" t="s">
        <v>499</v>
      </c>
      <c r="E1588" t="s">
        <v>191</v>
      </c>
      <c r="F1588" t="s">
        <v>539</v>
      </c>
      <c r="G1588">
        <v>0</v>
      </c>
    </row>
    <row r="1589" spans="1:7" x14ac:dyDescent="0.3">
      <c r="A1589" t="s">
        <v>538</v>
      </c>
      <c r="B1589" t="s">
        <v>498</v>
      </c>
      <c r="C1589" t="s">
        <v>458</v>
      </c>
      <c r="D1589" t="s">
        <v>499</v>
      </c>
      <c r="E1589" t="s">
        <v>95</v>
      </c>
      <c r="F1589" t="s">
        <v>539</v>
      </c>
      <c r="G1589">
        <v>0</v>
      </c>
    </row>
    <row r="1590" spans="1:7" x14ac:dyDescent="0.3">
      <c r="A1590" t="s">
        <v>538</v>
      </c>
      <c r="B1590" t="s">
        <v>498</v>
      </c>
      <c r="C1590" t="s">
        <v>458</v>
      </c>
      <c r="D1590" t="s">
        <v>499</v>
      </c>
      <c r="E1590" t="s">
        <v>35</v>
      </c>
      <c r="F1590" t="s">
        <v>539</v>
      </c>
      <c r="G1590">
        <v>0</v>
      </c>
    </row>
    <row r="1591" spans="1:7" x14ac:dyDescent="0.3">
      <c r="A1591" t="s">
        <v>538</v>
      </c>
      <c r="B1591" t="s">
        <v>498</v>
      </c>
      <c r="C1591" t="s">
        <v>458</v>
      </c>
      <c r="D1591" t="s">
        <v>499</v>
      </c>
      <c r="E1591" t="s">
        <v>232</v>
      </c>
      <c r="F1591" t="s">
        <v>539</v>
      </c>
      <c r="G1591">
        <v>0</v>
      </c>
    </row>
    <row r="1592" spans="1:7" x14ac:dyDescent="0.3">
      <c r="A1592" t="s">
        <v>538</v>
      </c>
      <c r="B1592" t="s">
        <v>498</v>
      </c>
      <c r="C1592" t="s">
        <v>458</v>
      </c>
      <c r="D1592" t="s">
        <v>499</v>
      </c>
      <c r="E1592" t="s">
        <v>296</v>
      </c>
      <c r="F1592" t="s">
        <v>539</v>
      </c>
      <c r="G1592">
        <v>0</v>
      </c>
    </row>
    <row r="1593" spans="1:7" x14ac:dyDescent="0.3">
      <c r="A1593" t="s">
        <v>538</v>
      </c>
      <c r="B1593" t="s">
        <v>498</v>
      </c>
      <c r="C1593" t="s">
        <v>458</v>
      </c>
      <c r="D1593" t="s">
        <v>499</v>
      </c>
      <c r="E1593" t="s">
        <v>192</v>
      </c>
      <c r="F1593" t="s">
        <v>539</v>
      </c>
      <c r="G1593">
        <v>0</v>
      </c>
    </row>
    <row r="1594" spans="1:7" x14ac:dyDescent="0.3">
      <c r="A1594" t="s">
        <v>538</v>
      </c>
      <c r="B1594" t="s">
        <v>498</v>
      </c>
      <c r="C1594" t="s">
        <v>458</v>
      </c>
      <c r="D1594" t="s">
        <v>499</v>
      </c>
      <c r="E1594" t="s">
        <v>348</v>
      </c>
      <c r="F1594" t="s">
        <v>539</v>
      </c>
      <c r="G1594">
        <v>0</v>
      </c>
    </row>
    <row r="1595" spans="1:7" x14ac:dyDescent="0.3">
      <c r="A1595" t="s">
        <v>538</v>
      </c>
      <c r="B1595" t="s">
        <v>498</v>
      </c>
      <c r="C1595" t="s">
        <v>458</v>
      </c>
      <c r="D1595" t="s">
        <v>499</v>
      </c>
      <c r="E1595" t="s">
        <v>234</v>
      </c>
      <c r="F1595" t="s">
        <v>539</v>
      </c>
      <c r="G1595">
        <v>0</v>
      </c>
    </row>
    <row r="1596" spans="1:7" x14ac:dyDescent="0.3">
      <c r="A1596" t="s">
        <v>538</v>
      </c>
      <c r="B1596" t="s">
        <v>498</v>
      </c>
      <c r="C1596" t="s">
        <v>458</v>
      </c>
      <c r="D1596" t="s">
        <v>499</v>
      </c>
      <c r="E1596" t="s">
        <v>68</v>
      </c>
      <c r="F1596" t="s">
        <v>539</v>
      </c>
      <c r="G1596">
        <v>0</v>
      </c>
    </row>
    <row r="1597" spans="1:7" x14ac:dyDescent="0.3">
      <c r="A1597" t="s">
        <v>585</v>
      </c>
      <c r="B1597" t="s">
        <v>586</v>
      </c>
      <c r="C1597" t="s">
        <v>457</v>
      </c>
      <c r="D1597" t="s">
        <v>393</v>
      </c>
      <c r="E1597" t="s">
        <v>365</v>
      </c>
      <c r="F1597" t="s">
        <v>585</v>
      </c>
      <c r="G1597">
        <v>0</v>
      </c>
    </row>
    <row r="1598" spans="1:7" x14ac:dyDescent="0.3">
      <c r="A1598" t="s">
        <v>585</v>
      </c>
      <c r="B1598" t="s">
        <v>586</v>
      </c>
      <c r="C1598" t="s">
        <v>457</v>
      </c>
      <c r="D1598" t="s">
        <v>393</v>
      </c>
      <c r="E1598" t="s">
        <v>374</v>
      </c>
      <c r="F1598" t="s">
        <v>585</v>
      </c>
      <c r="G1598">
        <v>0</v>
      </c>
    </row>
    <row r="1599" spans="1:7" x14ac:dyDescent="0.3">
      <c r="A1599" t="s">
        <v>585</v>
      </c>
      <c r="B1599" t="s">
        <v>586</v>
      </c>
      <c r="C1599" t="s">
        <v>457</v>
      </c>
      <c r="D1599" t="s">
        <v>393</v>
      </c>
      <c r="E1599" t="s">
        <v>370</v>
      </c>
      <c r="F1599" t="s">
        <v>585</v>
      </c>
      <c r="G1599">
        <v>0</v>
      </c>
    </row>
    <row r="1600" spans="1:7" x14ac:dyDescent="0.3">
      <c r="A1600" t="s">
        <v>585</v>
      </c>
      <c r="B1600" t="s">
        <v>586</v>
      </c>
      <c r="C1600" t="s">
        <v>457</v>
      </c>
      <c r="D1600" t="s">
        <v>393</v>
      </c>
      <c r="E1600" t="s">
        <v>364</v>
      </c>
      <c r="F1600" t="s">
        <v>585</v>
      </c>
      <c r="G1600">
        <v>0</v>
      </c>
    </row>
    <row r="1601" spans="1:7" x14ac:dyDescent="0.3">
      <c r="A1601" t="s">
        <v>585</v>
      </c>
      <c r="B1601" t="s">
        <v>586</v>
      </c>
      <c r="C1601" t="s">
        <v>457</v>
      </c>
      <c r="D1601" t="s">
        <v>393</v>
      </c>
      <c r="E1601" t="s">
        <v>371</v>
      </c>
      <c r="F1601" t="s">
        <v>585</v>
      </c>
      <c r="G1601">
        <v>0</v>
      </c>
    </row>
    <row r="1602" spans="1:7" x14ac:dyDescent="0.3">
      <c r="A1602" t="s">
        <v>590</v>
      </c>
      <c r="B1602" t="s">
        <v>591</v>
      </c>
      <c r="C1602" t="s">
        <v>457</v>
      </c>
      <c r="D1602" t="s">
        <v>393</v>
      </c>
      <c r="E1602" t="s">
        <v>378</v>
      </c>
      <c r="F1602" t="s">
        <v>598</v>
      </c>
      <c r="G1602">
        <v>0</v>
      </c>
    </row>
    <row r="1603" spans="1:7" x14ac:dyDescent="0.3">
      <c r="A1603" t="s">
        <v>590</v>
      </c>
      <c r="B1603" t="s">
        <v>591</v>
      </c>
      <c r="C1603" t="s">
        <v>457</v>
      </c>
      <c r="D1603" t="s">
        <v>393</v>
      </c>
      <c r="E1603" t="s">
        <v>374</v>
      </c>
      <c r="F1603" t="s">
        <v>598</v>
      </c>
      <c r="G1603">
        <v>0</v>
      </c>
    </row>
    <row r="1604" spans="1:7" x14ac:dyDescent="0.3">
      <c r="A1604" t="s">
        <v>590</v>
      </c>
      <c r="B1604" t="s">
        <v>591</v>
      </c>
      <c r="C1604" t="s">
        <v>457</v>
      </c>
      <c r="D1604" t="s">
        <v>393</v>
      </c>
      <c r="E1604" t="s">
        <v>370</v>
      </c>
      <c r="F1604" t="s">
        <v>598</v>
      </c>
      <c r="G1604">
        <v>0</v>
      </c>
    </row>
    <row r="1605" spans="1:7" x14ac:dyDescent="0.3">
      <c r="A1605" t="s">
        <v>590</v>
      </c>
      <c r="B1605" t="s">
        <v>591</v>
      </c>
      <c r="C1605" t="s">
        <v>457</v>
      </c>
      <c r="D1605" t="s">
        <v>393</v>
      </c>
      <c r="E1605" t="s">
        <v>369</v>
      </c>
      <c r="F1605" t="s">
        <v>592</v>
      </c>
      <c r="G1605">
        <v>0</v>
      </c>
    </row>
    <row r="1606" spans="1:7" x14ac:dyDescent="0.3">
      <c r="A1606" t="s">
        <v>590</v>
      </c>
      <c r="B1606" t="s">
        <v>591</v>
      </c>
      <c r="C1606" t="s">
        <v>457</v>
      </c>
      <c r="D1606" t="s">
        <v>393</v>
      </c>
      <c r="E1606" t="s">
        <v>368</v>
      </c>
      <c r="F1606" t="s">
        <v>592</v>
      </c>
      <c r="G1606">
        <v>0</v>
      </c>
    </row>
    <row r="1607" spans="1:7" x14ac:dyDescent="0.3">
      <c r="A1607" t="s">
        <v>603</v>
      </c>
      <c r="B1607" t="s">
        <v>586</v>
      </c>
      <c r="C1607" t="s">
        <v>457</v>
      </c>
      <c r="D1607" t="s">
        <v>393</v>
      </c>
      <c r="E1607" t="s">
        <v>378</v>
      </c>
      <c r="F1607" t="s">
        <v>604</v>
      </c>
      <c r="G1607">
        <v>0</v>
      </c>
    </row>
    <row r="1608" spans="1:7" x14ac:dyDescent="0.3">
      <c r="A1608" t="s">
        <v>603</v>
      </c>
      <c r="B1608" t="s">
        <v>586</v>
      </c>
      <c r="C1608" t="s">
        <v>457</v>
      </c>
      <c r="D1608" t="s">
        <v>393</v>
      </c>
      <c r="E1608" t="s">
        <v>366</v>
      </c>
      <c r="F1608" t="s">
        <v>604</v>
      </c>
      <c r="G1608">
        <v>0</v>
      </c>
    </row>
    <row r="1609" spans="1:7" x14ac:dyDescent="0.3">
      <c r="A1609" t="s">
        <v>603</v>
      </c>
      <c r="B1609" t="s">
        <v>586</v>
      </c>
      <c r="C1609" t="s">
        <v>457</v>
      </c>
      <c r="D1609" t="s">
        <v>393</v>
      </c>
      <c r="E1609" t="s">
        <v>374</v>
      </c>
      <c r="F1609" t="s">
        <v>604</v>
      </c>
      <c r="G1609">
        <v>0</v>
      </c>
    </row>
    <row r="1610" spans="1:7" x14ac:dyDescent="0.3">
      <c r="A1610" t="s">
        <v>603</v>
      </c>
      <c r="B1610" t="s">
        <v>586</v>
      </c>
      <c r="C1610" t="s">
        <v>457</v>
      </c>
      <c r="D1610" t="s">
        <v>393</v>
      </c>
      <c r="E1610" t="s">
        <v>367</v>
      </c>
      <c r="F1610" t="s">
        <v>604</v>
      </c>
      <c r="G1610">
        <v>0</v>
      </c>
    </row>
    <row r="1611" spans="1:7" x14ac:dyDescent="0.3">
      <c r="A1611" t="s">
        <v>603</v>
      </c>
      <c r="B1611" t="s">
        <v>586</v>
      </c>
      <c r="C1611" t="s">
        <v>457</v>
      </c>
      <c r="D1611" t="s">
        <v>393</v>
      </c>
      <c r="E1611" t="s">
        <v>373</v>
      </c>
      <c r="F1611" t="s">
        <v>604</v>
      </c>
      <c r="G1611">
        <v>0</v>
      </c>
    </row>
    <row r="1612" spans="1:7" x14ac:dyDescent="0.3">
      <c r="A1612" t="s">
        <v>603</v>
      </c>
      <c r="B1612" t="s">
        <v>586</v>
      </c>
      <c r="C1612" t="s">
        <v>457</v>
      </c>
      <c r="D1612" t="s">
        <v>393</v>
      </c>
      <c r="E1612" t="s">
        <v>370</v>
      </c>
      <c r="F1612" t="s">
        <v>604</v>
      </c>
      <c r="G1612">
        <v>0</v>
      </c>
    </row>
    <row r="1613" spans="1:7" x14ac:dyDescent="0.3">
      <c r="A1613" t="s">
        <v>603</v>
      </c>
      <c r="B1613" t="s">
        <v>586</v>
      </c>
      <c r="C1613" t="s">
        <v>457</v>
      </c>
      <c r="D1613" t="s">
        <v>393</v>
      </c>
      <c r="E1613" t="s">
        <v>369</v>
      </c>
      <c r="F1613" t="s">
        <v>604</v>
      </c>
      <c r="G1613">
        <v>0</v>
      </c>
    </row>
    <row r="1614" spans="1:7" x14ac:dyDescent="0.3">
      <c r="A1614" t="s">
        <v>624</v>
      </c>
      <c r="B1614" t="s">
        <v>625</v>
      </c>
      <c r="C1614" t="s">
        <v>457</v>
      </c>
      <c r="D1614" t="s">
        <v>393</v>
      </c>
      <c r="E1614" t="s">
        <v>365</v>
      </c>
      <c r="F1614" t="s">
        <v>1509</v>
      </c>
      <c r="G1614">
        <v>0</v>
      </c>
    </row>
    <row r="1615" spans="1:7" x14ac:dyDescent="0.3">
      <c r="A1615" t="s">
        <v>624</v>
      </c>
      <c r="B1615" t="s">
        <v>625</v>
      </c>
      <c r="C1615" t="s">
        <v>457</v>
      </c>
      <c r="D1615" t="s">
        <v>393</v>
      </c>
      <c r="E1615" t="s">
        <v>366</v>
      </c>
      <c r="F1615" t="s">
        <v>1509</v>
      </c>
      <c r="G1615">
        <v>0</v>
      </c>
    </row>
    <row r="1616" spans="1:7" x14ac:dyDescent="0.3">
      <c r="A1616" t="s">
        <v>624</v>
      </c>
      <c r="B1616" t="s">
        <v>625</v>
      </c>
      <c r="C1616" t="s">
        <v>458</v>
      </c>
      <c r="D1616" t="s">
        <v>393</v>
      </c>
      <c r="E1616" t="s">
        <v>280</v>
      </c>
      <c r="F1616" t="s">
        <v>651</v>
      </c>
      <c r="G1616">
        <v>0</v>
      </c>
    </row>
    <row r="1617" spans="1:7" x14ac:dyDescent="0.3">
      <c r="A1617" t="s">
        <v>624</v>
      </c>
      <c r="B1617" t="s">
        <v>625</v>
      </c>
      <c r="C1617" t="s">
        <v>458</v>
      </c>
      <c r="D1617" t="s">
        <v>393</v>
      </c>
      <c r="E1617" t="s">
        <v>47</v>
      </c>
      <c r="F1617" t="s">
        <v>626</v>
      </c>
      <c r="G1617">
        <v>0</v>
      </c>
    </row>
    <row r="1618" spans="1:7" x14ac:dyDescent="0.3">
      <c r="A1618" t="s">
        <v>624</v>
      </c>
      <c r="B1618" t="s">
        <v>625</v>
      </c>
      <c r="C1618" t="s">
        <v>458</v>
      </c>
      <c r="D1618" t="s">
        <v>393</v>
      </c>
      <c r="E1618" t="s">
        <v>15</v>
      </c>
      <c r="F1618" t="s">
        <v>626</v>
      </c>
      <c r="G1618">
        <v>0</v>
      </c>
    </row>
    <row r="1619" spans="1:7" x14ac:dyDescent="0.3">
      <c r="A1619" t="s">
        <v>624</v>
      </c>
      <c r="B1619" t="s">
        <v>625</v>
      </c>
      <c r="C1619" t="s">
        <v>458</v>
      </c>
      <c r="D1619" t="s">
        <v>393</v>
      </c>
      <c r="E1619" t="s">
        <v>182</v>
      </c>
      <c r="F1619" t="s">
        <v>651</v>
      </c>
      <c r="G1619">
        <v>0</v>
      </c>
    </row>
    <row r="1620" spans="1:7" x14ac:dyDescent="0.3">
      <c r="A1620" t="s">
        <v>624</v>
      </c>
      <c r="B1620" t="s">
        <v>625</v>
      </c>
      <c r="C1620" t="s">
        <v>458</v>
      </c>
      <c r="D1620" t="s">
        <v>393</v>
      </c>
      <c r="E1620" t="s">
        <v>335</v>
      </c>
      <c r="F1620" t="s">
        <v>626</v>
      </c>
      <c r="G1620">
        <v>0</v>
      </c>
    </row>
    <row r="1621" spans="1:7" x14ac:dyDescent="0.3">
      <c r="A1621" t="s">
        <v>624</v>
      </c>
      <c r="B1621" t="s">
        <v>625</v>
      </c>
      <c r="C1621" t="s">
        <v>458</v>
      </c>
      <c r="D1621" t="s">
        <v>393</v>
      </c>
      <c r="E1621" t="s">
        <v>335</v>
      </c>
      <c r="F1621" t="s">
        <v>651</v>
      </c>
      <c r="G1621">
        <v>0</v>
      </c>
    </row>
    <row r="1622" spans="1:7" x14ac:dyDescent="0.3">
      <c r="A1622" t="s">
        <v>624</v>
      </c>
      <c r="B1622" t="s">
        <v>625</v>
      </c>
      <c r="C1622" t="s">
        <v>458</v>
      </c>
      <c r="D1622" t="s">
        <v>393</v>
      </c>
      <c r="E1622" t="s">
        <v>75</v>
      </c>
      <c r="F1622" t="s">
        <v>651</v>
      </c>
      <c r="G1622">
        <v>0</v>
      </c>
    </row>
    <row r="1623" spans="1:7" x14ac:dyDescent="0.3">
      <c r="A1623" t="s">
        <v>624</v>
      </c>
      <c r="B1623" t="s">
        <v>625</v>
      </c>
      <c r="C1623" t="s">
        <v>458</v>
      </c>
      <c r="D1623" t="s">
        <v>393</v>
      </c>
      <c r="E1623" t="s">
        <v>183</v>
      </c>
      <c r="F1623" t="s">
        <v>651</v>
      </c>
      <c r="G1623">
        <v>0</v>
      </c>
    </row>
    <row r="1624" spans="1:7" x14ac:dyDescent="0.3">
      <c r="A1624" t="s">
        <v>624</v>
      </c>
      <c r="B1624" t="s">
        <v>625</v>
      </c>
      <c r="C1624" t="s">
        <v>458</v>
      </c>
      <c r="D1624" t="s">
        <v>393</v>
      </c>
      <c r="E1624" t="s">
        <v>36</v>
      </c>
      <c r="F1624" t="s">
        <v>651</v>
      </c>
      <c r="G1624">
        <v>0</v>
      </c>
    </row>
    <row r="1625" spans="1:7" x14ac:dyDescent="0.3">
      <c r="A1625" t="s">
        <v>624</v>
      </c>
      <c r="B1625" t="s">
        <v>625</v>
      </c>
      <c r="C1625" t="s">
        <v>458</v>
      </c>
      <c r="D1625" t="s">
        <v>393</v>
      </c>
      <c r="E1625" t="s">
        <v>42</v>
      </c>
      <c r="F1625" t="s">
        <v>626</v>
      </c>
      <c r="G1625">
        <v>0</v>
      </c>
    </row>
    <row r="1626" spans="1:7" x14ac:dyDescent="0.3">
      <c r="A1626" t="s">
        <v>624</v>
      </c>
      <c r="B1626" t="s">
        <v>625</v>
      </c>
      <c r="C1626" t="s">
        <v>458</v>
      </c>
      <c r="D1626" t="s">
        <v>393</v>
      </c>
      <c r="E1626" t="s">
        <v>42</v>
      </c>
      <c r="F1626" t="s">
        <v>651</v>
      </c>
      <c r="G1626">
        <v>0</v>
      </c>
    </row>
    <row r="1627" spans="1:7" x14ac:dyDescent="0.3">
      <c r="A1627" t="s">
        <v>624</v>
      </c>
      <c r="B1627" t="s">
        <v>625</v>
      </c>
      <c r="C1627" t="s">
        <v>458</v>
      </c>
      <c r="D1627" t="s">
        <v>393</v>
      </c>
      <c r="E1627" t="s">
        <v>80</v>
      </c>
      <c r="F1627" t="s">
        <v>651</v>
      </c>
      <c r="G1627">
        <v>0</v>
      </c>
    </row>
    <row r="1628" spans="1:7" x14ac:dyDescent="0.3">
      <c r="A1628" t="s">
        <v>624</v>
      </c>
      <c r="B1628" t="s">
        <v>625</v>
      </c>
      <c r="C1628" t="s">
        <v>458</v>
      </c>
      <c r="D1628" t="s">
        <v>393</v>
      </c>
      <c r="E1628" t="s">
        <v>63</v>
      </c>
      <c r="F1628" t="s">
        <v>651</v>
      </c>
      <c r="G1628">
        <v>0</v>
      </c>
    </row>
    <row r="1629" spans="1:7" x14ac:dyDescent="0.3">
      <c r="A1629" t="s">
        <v>624</v>
      </c>
      <c r="B1629" t="s">
        <v>625</v>
      </c>
      <c r="C1629" t="s">
        <v>458</v>
      </c>
      <c r="D1629" t="s">
        <v>393</v>
      </c>
      <c r="E1629" t="s">
        <v>299</v>
      </c>
      <c r="F1629" t="s">
        <v>651</v>
      </c>
      <c r="G1629">
        <v>0</v>
      </c>
    </row>
    <row r="1630" spans="1:7" x14ac:dyDescent="0.3">
      <c r="A1630" t="s">
        <v>624</v>
      </c>
      <c r="B1630" t="s">
        <v>625</v>
      </c>
      <c r="C1630" t="s">
        <v>458</v>
      </c>
      <c r="D1630" t="s">
        <v>393</v>
      </c>
      <c r="E1630" t="s">
        <v>274</v>
      </c>
      <c r="F1630" t="s">
        <v>626</v>
      </c>
      <c r="G1630">
        <v>0</v>
      </c>
    </row>
    <row r="1631" spans="1:7" x14ac:dyDescent="0.3">
      <c r="A1631" t="s">
        <v>624</v>
      </c>
      <c r="B1631" t="s">
        <v>625</v>
      </c>
      <c r="C1631" t="s">
        <v>458</v>
      </c>
      <c r="D1631" t="s">
        <v>393</v>
      </c>
      <c r="E1631" t="s">
        <v>124</v>
      </c>
      <c r="F1631" t="s">
        <v>651</v>
      </c>
      <c r="G1631">
        <v>0</v>
      </c>
    </row>
    <row r="1632" spans="1:7" x14ac:dyDescent="0.3">
      <c r="A1632" t="s">
        <v>624</v>
      </c>
      <c r="B1632" t="s">
        <v>625</v>
      </c>
      <c r="C1632" t="s">
        <v>458</v>
      </c>
      <c r="D1632" t="s">
        <v>393</v>
      </c>
      <c r="E1632" t="s">
        <v>195</v>
      </c>
      <c r="F1632" t="s">
        <v>626</v>
      </c>
      <c r="G1632">
        <v>0</v>
      </c>
    </row>
    <row r="1633" spans="1:7" x14ac:dyDescent="0.3">
      <c r="A1633" t="s">
        <v>624</v>
      </c>
      <c r="B1633" t="s">
        <v>625</v>
      </c>
      <c r="C1633" t="s">
        <v>458</v>
      </c>
      <c r="D1633" t="s">
        <v>393</v>
      </c>
      <c r="E1633" t="s">
        <v>259</v>
      </c>
      <c r="F1633" t="s">
        <v>651</v>
      </c>
      <c r="G1633">
        <v>0</v>
      </c>
    </row>
    <row r="1634" spans="1:7" x14ac:dyDescent="0.3">
      <c r="A1634" t="s">
        <v>624</v>
      </c>
      <c r="B1634" t="s">
        <v>625</v>
      </c>
      <c r="C1634" t="s">
        <v>458</v>
      </c>
      <c r="D1634" t="s">
        <v>393</v>
      </c>
      <c r="E1634" t="s">
        <v>250</v>
      </c>
      <c r="F1634" t="s">
        <v>651</v>
      </c>
      <c r="G1634">
        <v>0</v>
      </c>
    </row>
    <row r="1635" spans="1:7" x14ac:dyDescent="0.3">
      <c r="A1635" t="s">
        <v>624</v>
      </c>
      <c r="B1635" t="s">
        <v>625</v>
      </c>
      <c r="C1635" t="s">
        <v>458</v>
      </c>
      <c r="D1635" t="s">
        <v>393</v>
      </c>
      <c r="E1635" t="s">
        <v>101</v>
      </c>
      <c r="F1635" t="s">
        <v>626</v>
      </c>
      <c r="G1635">
        <v>0</v>
      </c>
    </row>
    <row r="1636" spans="1:7" x14ac:dyDescent="0.3">
      <c r="A1636" t="s">
        <v>624</v>
      </c>
      <c r="B1636" t="s">
        <v>625</v>
      </c>
      <c r="C1636" t="s">
        <v>458</v>
      </c>
      <c r="D1636" t="s">
        <v>393</v>
      </c>
      <c r="E1636" t="s">
        <v>198</v>
      </c>
      <c r="F1636" t="s">
        <v>626</v>
      </c>
      <c r="G1636">
        <v>0</v>
      </c>
    </row>
    <row r="1637" spans="1:7" x14ac:dyDescent="0.3">
      <c r="A1637" t="s">
        <v>624</v>
      </c>
      <c r="B1637" t="s">
        <v>625</v>
      </c>
      <c r="C1637" t="s">
        <v>458</v>
      </c>
      <c r="D1637" t="s">
        <v>393</v>
      </c>
      <c r="E1637" t="s">
        <v>155</v>
      </c>
      <c r="F1637" t="s">
        <v>651</v>
      </c>
      <c r="G1637">
        <v>0</v>
      </c>
    </row>
    <row r="1638" spans="1:7" x14ac:dyDescent="0.3">
      <c r="A1638" t="s">
        <v>624</v>
      </c>
      <c r="B1638" t="s">
        <v>625</v>
      </c>
      <c r="C1638" t="s">
        <v>458</v>
      </c>
      <c r="D1638" t="s">
        <v>393</v>
      </c>
      <c r="E1638" t="s">
        <v>331</v>
      </c>
      <c r="F1638" t="s">
        <v>651</v>
      </c>
      <c r="G1638">
        <v>0</v>
      </c>
    </row>
    <row r="1639" spans="1:7" x14ac:dyDescent="0.3">
      <c r="A1639" t="s">
        <v>624</v>
      </c>
      <c r="B1639" t="s">
        <v>625</v>
      </c>
      <c r="C1639" t="s">
        <v>458</v>
      </c>
      <c r="D1639" t="s">
        <v>393</v>
      </c>
      <c r="E1639" t="s">
        <v>300</v>
      </c>
      <c r="F1639" t="s">
        <v>626</v>
      </c>
      <c r="G1639">
        <v>0</v>
      </c>
    </row>
    <row r="1640" spans="1:7" x14ac:dyDescent="0.3">
      <c r="A1640" t="s">
        <v>624</v>
      </c>
      <c r="B1640" t="s">
        <v>625</v>
      </c>
      <c r="C1640" t="s">
        <v>458</v>
      </c>
      <c r="D1640" t="s">
        <v>393</v>
      </c>
      <c r="E1640" t="s">
        <v>64</v>
      </c>
      <c r="F1640" t="s">
        <v>651</v>
      </c>
      <c r="G1640">
        <v>0</v>
      </c>
    </row>
    <row r="1641" spans="1:7" x14ac:dyDescent="0.3">
      <c r="A1641" t="s">
        <v>624</v>
      </c>
      <c r="B1641" t="s">
        <v>625</v>
      </c>
      <c r="C1641" t="s">
        <v>458</v>
      </c>
      <c r="D1641" t="s">
        <v>393</v>
      </c>
      <c r="E1641" t="s">
        <v>134</v>
      </c>
      <c r="F1641" t="s">
        <v>651</v>
      </c>
      <c r="G1641">
        <v>0</v>
      </c>
    </row>
    <row r="1642" spans="1:7" x14ac:dyDescent="0.3">
      <c r="A1642" t="s">
        <v>624</v>
      </c>
      <c r="B1642" t="s">
        <v>625</v>
      </c>
      <c r="C1642" t="s">
        <v>458</v>
      </c>
      <c r="D1642" t="s">
        <v>393</v>
      </c>
      <c r="E1642" t="s">
        <v>177</v>
      </c>
      <c r="F1642" t="s">
        <v>626</v>
      </c>
      <c r="G1642">
        <v>0</v>
      </c>
    </row>
    <row r="1643" spans="1:7" x14ac:dyDescent="0.3">
      <c r="A1643" t="s">
        <v>624</v>
      </c>
      <c r="B1643" t="s">
        <v>625</v>
      </c>
      <c r="C1643" t="s">
        <v>458</v>
      </c>
      <c r="D1643" t="s">
        <v>393</v>
      </c>
      <c r="E1643" t="s">
        <v>349</v>
      </c>
      <c r="F1643" t="s">
        <v>626</v>
      </c>
      <c r="G1643">
        <v>0</v>
      </c>
    </row>
    <row r="1644" spans="1:7" x14ac:dyDescent="0.3">
      <c r="A1644" t="s">
        <v>624</v>
      </c>
      <c r="B1644" t="s">
        <v>625</v>
      </c>
      <c r="C1644" t="s">
        <v>458</v>
      </c>
      <c r="D1644" t="s">
        <v>393</v>
      </c>
      <c r="E1644" t="s">
        <v>218</v>
      </c>
      <c r="F1644" t="s">
        <v>651</v>
      </c>
      <c r="G1644">
        <v>0</v>
      </c>
    </row>
    <row r="1645" spans="1:7" x14ac:dyDescent="0.3">
      <c r="A1645" t="s">
        <v>624</v>
      </c>
      <c r="B1645" t="s">
        <v>625</v>
      </c>
      <c r="C1645" t="s">
        <v>458</v>
      </c>
      <c r="D1645" t="s">
        <v>393</v>
      </c>
      <c r="E1645" t="s">
        <v>239</v>
      </c>
      <c r="F1645" t="s">
        <v>626</v>
      </c>
      <c r="G1645">
        <v>0</v>
      </c>
    </row>
    <row r="1646" spans="1:7" x14ac:dyDescent="0.3">
      <c r="A1646" t="s">
        <v>624</v>
      </c>
      <c r="B1646" t="s">
        <v>625</v>
      </c>
      <c r="C1646" t="s">
        <v>458</v>
      </c>
      <c r="D1646" t="s">
        <v>393</v>
      </c>
      <c r="E1646" t="s">
        <v>340</v>
      </c>
      <c r="F1646" t="s">
        <v>626</v>
      </c>
      <c r="G1646">
        <v>0</v>
      </c>
    </row>
    <row r="1647" spans="1:7" x14ac:dyDescent="0.3">
      <c r="A1647" t="s">
        <v>624</v>
      </c>
      <c r="B1647" t="s">
        <v>625</v>
      </c>
      <c r="C1647" t="s">
        <v>458</v>
      </c>
      <c r="D1647" t="s">
        <v>393</v>
      </c>
      <c r="E1647" t="s">
        <v>260</v>
      </c>
      <c r="F1647" t="s">
        <v>626</v>
      </c>
      <c r="G1647">
        <v>0</v>
      </c>
    </row>
    <row r="1648" spans="1:7" x14ac:dyDescent="0.3">
      <c r="A1648" t="s">
        <v>624</v>
      </c>
      <c r="B1648" t="s">
        <v>625</v>
      </c>
      <c r="C1648" t="s">
        <v>458</v>
      </c>
      <c r="D1648" t="s">
        <v>393</v>
      </c>
      <c r="E1648" t="s">
        <v>261</v>
      </c>
      <c r="F1648" t="s">
        <v>651</v>
      </c>
      <c r="G1648">
        <v>0</v>
      </c>
    </row>
    <row r="1649" spans="1:7" x14ac:dyDescent="0.3">
      <c r="A1649" t="s">
        <v>624</v>
      </c>
      <c r="B1649" t="s">
        <v>625</v>
      </c>
      <c r="C1649" t="s">
        <v>458</v>
      </c>
      <c r="D1649" t="s">
        <v>393</v>
      </c>
      <c r="E1649" t="s">
        <v>201</v>
      </c>
      <c r="F1649" t="s">
        <v>651</v>
      </c>
      <c r="G1649">
        <v>0</v>
      </c>
    </row>
    <row r="1650" spans="1:7" x14ac:dyDescent="0.3">
      <c r="A1650" t="s">
        <v>624</v>
      </c>
      <c r="B1650" t="s">
        <v>625</v>
      </c>
      <c r="C1650" t="s">
        <v>458</v>
      </c>
      <c r="D1650" t="s">
        <v>393</v>
      </c>
      <c r="E1650" t="s">
        <v>344</v>
      </c>
      <c r="F1650" t="s">
        <v>626</v>
      </c>
      <c r="G1650">
        <v>0</v>
      </c>
    </row>
    <row r="1651" spans="1:7" x14ac:dyDescent="0.3">
      <c r="A1651" t="s">
        <v>624</v>
      </c>
      <c r="B1651" t="s">
        <v>625</v>
      </c>
      <c r="C1651" t="s">
        <v>458</v>
      </c>
      <c r="D1651" t="s">
        <v>393</v>
      </c>
      <c r="E1651" t="s">
        <v>87</v>
      </c>
      <c r="F1651" t="s">
        <v>626</v>
      </c>
      <c r="G1651">
        <v>0</v>
      </c>
    </row>
    <row r="1652" spans="1:7" x14ac:dyDescent="0.3">
      <c r="A1652" t="s">
        <v>624</v>
      </c>
      <c r="B1652" t="s">
        <v>625</v>
      </c>
      <c r="C1652" t="s">
        <v>458</v>
      </c>
      <c r="D1652" t="s">
        <v>393</v>
      </c>
      <c r="E1652" t="s">
        <v>356</v>
      </c>
      <c r="F1652" t="s">
        <v>626</v>
      </c>
      <c r="G1652">
        <v>0</v>
      </c>
    </row>
    <row r="1653" spans="1:7" x14ac:dyDescent="0.3">
      <c r="A1653" t="s">
        <v>624</v>
      </c>
      <c r="B1653" t="s">
        <v>625</v>
      </c>
      <c r="C1653" t="s">
        <v>458</v>
      </c>
      <c r="D1653" t="s">
        <v>393</v>
      </c>
      <c r="E1653" t="s">
        <v>222</v>
      </c>
      <c r="F1653" t="s">
        <v>651</v>
      </c>
      <c r="G1653">
        <v>0</v>
      </c>
    </row>
    <row r="1654" spans="1:7" x14ac:dyDescent="0.3">
      <c r="A1654" t="s">
        <v>624</v>
      </c>
      <c r="B1654" t="s">
        <v>625</v>
      </c>
      <c r="C1654" t="s">
        <v>458</v>
      </c>
      <c r="D1654" t="s">
        <v>393</v>
      </c>
      <c r="E1654" t="s">
        <v>173</v>
      </c>
      <c r="F1654" t="s">
        <v>651</v>
      </c>
      <c r="G1654">
        <v>0</v>
      </c>
    </row>
    <row r="1655" spans="1:7" x14ac:dyDescent="0.3">
      <c r="A1655" t="s">
        <v>624</v>
      </c>
      <c r="B1655" t="s">
        <v>625</v>
      </c>
      <c r="C1655" t="s">
        <v>458</v>
      </c>
      <c r="D1655" t="s">
        <v>393</v>
      </c>
      <c r="E1655" t="s">
        <v>303</v>
      </c>
      <c r="F1655" t="s">
        <v>651</v>
      </c>
      <c r="G1655">
        <v>0</v>
      </c>
    </row>
    <row r="1656" spans="1:7" x14ac:dyDescent="0.3">
      <c r="A1656" t="s">
        <v>624</v>
      </c>
      <c r="B1656" t="s">
        <v>625</v>
      </c>
      <c r="C1656" t="s">
        <v>458</v>
      </c>
      <c r="D1656" t="s">
        <v>393</v>
      </c>
      <c r="E1656" t="s">
        <v>55</v>
      </c>
      <c r="F1656" t="s">
        <v>626</v>
      </c>
      <c r="G1656">
        <v>0</v>
      </c>
    </row>
    <row r="1657" spans="1:7" x14ac:dyDescent="0.3">
      <c r="A1657" t="s">
        <v>624</v>
      </c>
      <c r="B1657" t="s">
        <v>625</v>
      </c>
      <c r="C1657" t="s">
        <v>458</v>
      </c>
      <c r="D1657" t="s">
        <v>393</v>
      </c>
      <c r="E1657" t="s">
        <v>55</v>
      </c>
      <c r="F1657" t="s">
        <v>651</v>
      </c>
      <c r="G1657">
        <v>0</v>
      </c>
    </row>
    <row r="1658" spans="1:7" x14ac:dyDescent="0.3">
      <c r="A1658" t="s">
        <v>624</v>
      </c>
      <c r="B1658" t="s">
        <v>625</v>
      </c>
      <c r="C1658" t="s">
        <v>458</v>
      </c>
      <c r="D1658" t="s">
        <v>393</v>
      </c>
      <c r="E1658" t="s">
        <v>82</v>
      </c>
      <c r="F1658" t="s">
        <v>626</v>
      </c>
      <c r="G1658">
        <v>0</v>
      </c>
    </row>
    <row r="1659" spans="1:7" x14ac:dyDescent="0.3">
      <c r="A1659" t="s">
        <v>624</v>
      </c>
      <c r="B1659" t="s">
        <v>625</v>
      </c>
      <c r="C1659" t="s">
        <v>458</v>
      </c>
      <c r="D1659" t="s">
        <v>393</v>
      </c>
      <c r="E1659" t="s">
        <v>118</v>
      </c>
      <c r="F1659" t="s">
        <v>651</v>
      </c>
      <c r="G1659">
        <v>0</v>
      </c>
    </row>
    <row r="1660" spans="1:7" x14ac:dyDescent="0.3">
      <c r="A1660" t="s">
        <v>624</v>
      </c>
      <c r="B1660" t="s">
        <v>625</v>
      </c>
      <c r="C1660" t="s">
        <v>458</v>
      </c>
      <c r="D1660" t="s">
        <v>393</v>
      </c>
      <c r="E1660" t="s">
        <v>307</v>
      </c>
      <c r="F1660" t="s">
        <v>651</v>
      </c>
      <c r="G1660">
        <v>0</v>
      </c>
    </row>
    <row r="1661" spans="1:7" x14ac:dyDescent="0.3">
      <c r="A1661" t="s">
        <v>624</v>
      </c>
      <c r="B1661" t="s">
        <v>625</v>
      </c>
      <c r="C1661" t="s">
        <v>458</v>
      </c>
      <c r="D1661" t="s">
        <v>393</v>
      </c>
      <c r="E1661" t="s">
        <v>309</v>
      </c>
      <c r="F1661" t="s">
        <v>626</v>
      </c>
      <c r="G1661">
        <v>0</v>
      </c>
    </row>
    <row r="1662" spans="1:7" x14ac:dyDescent="0.3">
      <c r="A1662" t="s">
        <v>624</v>
      </c>
      <c r="B1662" t="s">
        <v>625</v>
      </c>
      <c r="C1662" t="s">
        <v>458</v>
      </c>
      <c r="D1662" t="s">
        <v>393</v>
      </c>
      <c r="E1662" t="s">
        <v>184</v>
      </c>
      <c r="F1662" t="s">
        <v>626</v>
      </c>
      <c r="G1662">
        <v>0</v>
      </c>
    </row>
    <row r="1663" spans="1:7" x14ac:dyDescent="0.3">
      <c r="A1663" t="s">
        <v>624</v>
      </c>
      <c r="B1663" t="s">
        <v>625</v>
      </c>
      <c r="C1663" t="s">
        <v>458</v>
      </c>
      <c r="D1663" t="s">
        <v>393</v>
      </c>
      <c r="E1663" t="s">
        <v>223</v>
      </c>
      <c r="F1663" t="s">
        <v>626</v>
      </c>
      <c r="G1663">
        <v>0</v>
      </c>
    </row>
    <row r="1664" spans="1:7" x14ac:dyDescent="0.3">
      <c r="A1664" t="s">
        <v>624</v>
      </c>
      <c r="B1664" t="s">
        <v>625</v>
      </c>
      <c r="C1664" t="s">
        <v>458</v>
      </c>
      <c r="D1664" t="s">
        <v>393</v>
      </c>
      <c r="E1664" t="s">
        <v>154</v>
      </c>
      <c r="F1664" t="s">
        <v>651</v>
      </c>
      <c r="G1664">
        <v>0</v>
      </c>
    </row>
    <row r="1665" spans="1:7" x14ac:dyDescent="0.3">
      <c r="A1665" t="s">
        <v>624</v>
      </c>
      <c r="B1665" t="s">
        <v>625</v>
      </c>
      <c r="C1665" t="s">
        <v>458</v>
      </c>
      <c r="D1665" t="s">
        <v>393</v>
      </c>
      <c r="E1665" t="s">
        <v>119</v>
      </c>
      <c r="F1665" t="s">
        <v>626</v>
      </c>
      <c r="G1665">
        <v>0</v>
      </c>
    </row>
    <row r="1666" spans="1:7" x14ac:dyDescent="0.3">
      <c r="A1666" t="s">
        <v>624</v>
      </c>
      <c r="B1666" t="s">
        <v>625</v>
      </c>
      <c r="C1666" t="s">
        <v>458</v>
      </c>
      <c r="D1666" t="s">
        <v>393</v>
      </c>
      <c r="E1666" t="s">
        <v>312</v>
      </c>
      <c r="F1666" t="s">
        <v>651</v>
      </c>
      <c r="G1666">
        <v>0</v>
      </c>
    </row>
    <row r="1667" spans="1:7" x14ac:dyDescent="0.3">
      <c r="A1667" t="s">
        <v>624</v>
      </c>
      <c r="B1667" t="s">
        <v>625</v>
      </c>
      <c r="C1667" t="s">
        <v>458</v>
      </c>
      <c r="D1667" t="s">
        <v>393</v>
      </c>
      <c r="E1667" t="s">
        <v>126</v>
      </c>
      <c r="F1667" t="s">
        <v>651</v>
      </c>
      <c r="G1667">
        <v>0</v>
      </c>
    </row>
    <row r="1668" spans="1:7" x14ac:dyDescent="0.3">
      <c r="A1668" t="s">
        <v>624</v>
      </c>
      <c r="B1668" t="s">
        <v>625</v>
      </c>
      <c r="C1668" t="s">
        <v>458</v>
      </c>
      <c r="D1668" t="s">
        <v>393</v>
      </c>
      <c r="E1668" t="s">
        <v>253</v>
      </c>
      <c r="F1668" t="s">
        <v>626</v>
      </c>
      <c r="G1668">
        <v>0</v>
      </c>
    </row>
    <row r="1669" spans="1:7" x14ac:dyDescent="0.3">
      <c r="A1669" t="s">
        <v>624</v>
      </c>
      <c r="B1669" t="s">
        <v>625</v>
      </c>
      <c r="C1669" t="s">
        <v>458</v>
      </c>
      <c r="D1669" t="s">
        <v>393</v>
      </c>
      <c r="E1669" t="s">
        <v>108</v>
      </c>
      <c r="F1669" t="s">
        <v>651</v>
      </c>
      <c r="G1669">
        <v>0</v>
      </c>
    </row>
    <row r="1670" spans="1:7" x14ac:dyDescent="0.3">
      <c r="A1670" t="s">
        <v>624</v>
      </c>
      <c r="B1670" t="s">
        <v>625</v>
      </c>
      <c r="C1670" t="s">
        <v>458</v>
      </c>
      <c r="D1670" t="s">
        <v>393</v>
      </c>
      <c r="E1670" t="s">
        <v>120</v>
      </c>
      <c r="F1670" t="s">
        <v>626</v>
      </c>
      <c r="G1670">
        <v>0</v>
      </c>
    </row>
    <row r="1671" spans="1:7" x14ac:dyDescent="0.3">
      <c r="A1671" t="s">
        <v>624</v>
      </c>
      <c r="B1671" t="s">
        <v>625</v>
      </c>
      <c r="C1671" t="s">
        <v>458</v>
      </c>
      <c r="D1671" t="s">
        <v>393</v>
      </c>
      <c r="E1671" t="s">
        <v>40</v>
      </c>
      <c r="F1671" t="s">
        <v>651</v>
      </c>
      <c r="G1671">
        <v>0</v>
      </c>
    </row>
    <row r="1672" spans="1:7" x14ac:dyDescent="0.3">
      <c r="A1672" t="s">
        <v>624</v>
      </c>
      <c r="B1672" t="s">
        <v>625</v>
      </c>
      <c r="C1672" t="s">
        <v>458</v>
      </c>
      <c r="D1672" t="s">
        <v>393</v>
      </c>
      <c r="E1672" t="s">
        <v>24</v>
      </c>
      <c r="F1672" t="s">
        <v>626</v>
      </c>
      <c r="G1672">
        <v>0</v>
      </c>
    </row>
    <row r="1673" spans="1:7" x14ac:dyDescent="0.3">
      <c r="A1673" t="s">
        <v>624</v>
      </c>
      <c r="B1673" t="s">
        <v>625</v>
      </c>
      <c r="C1673" t="s">
        <v>458</v>
      </c>
      <c r="D1673" t="s">
        <v>393</v>
      </c>
      <c r="E1673" t="s">
        <v>338</v>
      </c>
      <c r="F1673" t="s">
        <v>626</v>
      </c>
      <c r="G1673">
        <v>0</v>
      </c>
    </row>
    <row r="1674" spans="1:7" x14ac:dyDescent="0.3">
      <c r="A1674" t="s">
        <v>624</v>
      </c>
      <c r="B1674" t="s">
        <v>625</v>
      </c>
      <c r="C1674" t="s">
        <v>458</v>
      </c>
      <c r="D1674" t="s">
        <v>393</v>
      </c>
      <c r="E1674" t="s">
        <v>148</v>
      </c>
      <c r="F1674" t="s">
        <v>626</v>
      </c>
      <c r="G1674">
        <v>0</v>
      </c>
    </row>
    <row r="1675" spans="1:7" x14ac:dyDescent="0.3">
      <c r="A1675" t="s">
        <v>624</v>
      </c>
      <c r="B1675" t="s">
        <v>625</v>
      </c>
      <c r="C1675" t="s">
        <v>458</v>
      </c>
      <c r="D1675" t="s">
        <v>393</v>
      </c>
      <c r="E1675" t="s">
        <v>185</v>
      </c>
      <c r="F1675" t="s">
        <v>626</v>
      </c>
      <c r="G1675">
        <v>0</v>
      </c>
    </row>
    <row r="1676" spans="1:7" x14ac:dyDescent="0.3">
      <c r="A1676" t="s">
        <v>624</v>
      </c>
      <c r="B1676" t="s">
        <v>625</v>
      </c>
      <c r="C1676" t="s">
        <v>458</v>
      </c>
      <c r="D1676" t="s">
        <v>393</v>
      </c>
      <c r="E1676" t="s">
        <v>98</v>
      </c>
      <c r="F1676" t="s">
        <v>626</v>
      </c>
      <c r="G1676">
        <v>0</v>
      </c>
    </row>
    <row r="1677" spans="1:7" x14ac:dyDescent="0.3">
      <c r="A1677" t="s">
        <v>624</v>
      </c>
      <c r="B1677" t="s">
        <v>625</v>
      </c>
      <c r="C1677" t="s">
        <v>458</v>
      </c>
      <c r="D1677" t="s">
        <v>393</v>
      </c>
      <c r="E1677" t="s">
        <v>18</v>
      </c>
      <c r="F1677" t="s">
        <v>626</v>
      </c>
      <c r="G1677">
        <v>0</v>
      </c>
    </row>
    <row r="1678" spans="1:7" x14ac:dyDescent="0.3">
      <c r="A1678" t="s">
        <v>624</v>
      </c>
      <c r="B1678" t="s">
        <v>625</v>
      </c>
      <c r="C1678" t="s">
        <v>458</v>
      </c>
      <c r="D1678" t="s">
        <v>393</v>
      </c>
      <c r="E1678" t="s">
        <v>18</v>
      </c>
      <c r="F1678" t="s">
        <v>651</v>
      </c>
      <c r="G1678">
        <v>0</v>
      </c>
    </row>
    <row r="1679" spans="1:7" x14ac:dyDescent="0.3">
      <c r="A1679" t="s">
        <v>624</v>
      </c>
      <c r="B1679" t="s">
        <v>625</v>
      </c>
      <c r="C1679" t="s">
        <v>458</v>
      </c>
      <c r="D1679" t="s">
        <v>393</v>
      </c>
      <c r="E1679" t="s">
        <v>346</v>
      </c>
      <c r="F1679" t="s">
        <v>626</v>
      </c>
      <c r="G1679">
        <v>0</v>
      </c>
    </row>
    <row r="1680" spans="1:7" x14ac:dyDescent="0.3">
      <c r="A1680" t="s">
        <v>624</v>
      </c>
      <c r="B1680" t="s">
        <v>625</v>
      </c>
      <c r="C1680" t="s">
        <v>458</v>
      </c>
      <c r="D1680" t="s">
        <v>393</v>
      </c>
      <c r="E1680" t="s">
        <v>76</v>
      </c>
      <c r="F1680" t="s">
        <v>626</v>
      </c>
      <c r="G1680">
        <v>0</v>
      </c>
    </row>
    <row r="1681" spans="1:7" x14ac:dyDescent="0.3">
      <c r="A1681" t="s">
        <v>624</v>
      </c>
      <c r="B1681" t="s">
        <v>625</v>
      </c>
      <c r="C1681" t="s">
        <v>458</v>
      </c>
      <c r="D1681" t="s">
        <v>393</v>
      </c>
      <c r="E1681" t="s">
        <v>122</v>
      </c>
      <c r="F1681" t="s">
        <v>626</v>
      </c>
      <c r="G1681">
        <v>0</v>
      </c>
    </row>
    <row r="1682" spans="1:7" x14ac:dyDescent="0.3">
      <c r="A1682" t="s">
        <v>624</v>
      </c>
      <c r="B1682" t="s">
        <v>625</v>
      </c>
      <c r="C1682" t="s">
        <v>458</v>
      </c>
      <c r="D1682" t="s">
        <v>393</v>
      </c>
      <c r="E1682" t="s">
        <v>317</v>
      </c>
      <c r="F1682" t="s">
        <v>626</v>
      </c>
      <c r="G1682">
        <v>0</v>
      </c>
    </row>
    <row r="1683" spans="1:7" x14ac:dyDescent="0.3">
      <c r="A1683" t="s">
        <v>624</v>
      </c>
      <c r="B1683" t="s">
        <v>625</v>
      </c>
      <c r="C1683" t="s">
        <v>458</v>
      </c>
      <c r="D1683" t="s">
        <v>393</v>
      </c>
      <c r="E1683" t="s">
        <v>317</v>
      </c>
      <c r="F1683" t="s">
        <v>651</v>
      </c>
      <c r="G1683">
        <v>0</v>
      </c>
    </row>
    <row r="1684" spans="1:7" x14ac:dyDescent="0.3">
      <c r="A1684" t="s">
        <v>624</v>
      </c>
      <c r="B1684" t="s">
        <v>625</v>
      </c>
      <c r="C1684" t="s">
        <v>458</v>
      </c>
      <c r="D1684" t="s">
        <v>393</v>
      </c>
      <c r="E1684" t="s">
        <v>204</v>
      </c>
      <c r="F1684" t="s">
        <v>651</v>
      </c>
      <c r="G1684">
        <v>0</v>
      </c>
    </row>
    <row r="1685" spans="1:7" x14ac:dyDescent="0.3">
      <c r="A1685" t="s">
        <v>624</v>
      </c>
      <c r="B1685" t="s">
        <v>625</v>
      </c>
      <c r="C1685" t="s">
        <v>458</v>
      </c>
      <c r="D1685" t="s">
        <v>393</v>
      </c>
      <c r="E1685" t="s">
        <v>129</v>
      </c>
      <c r="F1685" t="s">
        <v>626</v>
      </c>
      <c r="G1685">
        <v>0</v>
      </c>
    </row>
    <row r="1686" spans="1:7" x14ac:dyDescent="0.3">
      <c r="A1686" t="s">
        <v>624</v>
      </c>
      <c r="B1686" t="s">
        <v>625</v>
      </c>
      <c r="C1686" t="s">
        <v>458</v>
      </c>
      <c r="D1686" t="s">
        <v>393</v>
      </c>
      <c r="E1686" t="s">
        <v>228</v>
      </c>
      <c r="F1686" t="s">
        <v>651</v>
      </c>
      <c r="G1686">
        <v>0</v>
      </c>
    </row>
    <row r="1687" spans="1:7" x14ac:dyDescent="0.3">
      <c r="A1687" t="s">
        <v>624</v>
      </c>
      <c r="B1687" t="s">
        <v>625</v>
      </c>
      <c r="C1687" t="s">
        <v>458</v>
      </c>
      <c r="D1687" t="s">
        <v>393</v>
      </c>
      <c r="E1687" t="s">
        <v>77</v>
      </c>
      <c r="F1687" t="s">
        <v>651</v>
      </c>
      <c r="G1687">
        <v>0</v>
      </c>
    </row>
    <row r="1688" spans="1:7" x14ac:dyDescent="0.3">
      <c r="A1688" t="s">
        <v>624</v>
      </c>
      <c r="B1688" t="s">
        <v>625</v>
      </c>
      <c r="C1688" t="s">
        <v>458</v>
      </c>
      <c r="D1688" t="s">
        <v>393</v>
      </c>
      <c r="E1688" t="s">
        <v>111</v>
      </c>
      <c r="F1688" t="s">
        <v>626</v>
      </c>
      <c r="G1688">
        <v>0</v>
      </c>
    </row>
    <row r="1689" spans="1:7" x14ac:dyDescent="0.3">
      <c r="A1689" t="s">
        <v>624</v>
      </c>
      <c r="B1689" t="s">
        <v>625</v>
      </c>
      <c r="C1689" t="s">
        <v>458</v>
      </c>
      <c r="D1689" t="s">
        <v>393</v>
      </c>
      <c r="E1689" t="s">
        <v>319</v>
      </c>
      <c r="F1689" t="s">
        <v>626</v>
      </c>
      <c r="G1689">
        <v>0</v>
      </c>
    </row>
    <row r="1690" spans="1:7" x14ac:dyDescent="0.3">
      <c r="A1690" t="s">
        <v>624</v>
      </c>
      <c r="B1690" t="s">
        <v>625</v>
      </c>
      <c r="C1690" t="s">
        <v>458</v>
      </c>
      <c r="D1690" t="s">
        <v>393</v>
      </c>
      <c r="E1690" t="s">
        <v>230</v>
      </c>
      <c r="F1690" t="s">
        <v>626</v>
      </c>
      <c r="G1690">
        <v>0</v>
      </c>
    </row>
    <row r="1691" spans="1:7" x14ac:dyDescent="0.3">
      <c r="A1691" t="s">
        <v>624</v>
      </c>
      <c r="B1691" t="s">
        <v>625</v>
      </c>
      <c r="C1691" t="s">
        <v>458</v>
      </c>
      <c r="D1691" t="s">
        <v>393</v>
      </c>
      <c r="E1691" t="s">
        <v>230</v>
      </c>
      <c r="F1691" t="s">
        <v>651</v>
      </c>
      <c r="G1691">
        <v>0</v>
      </c>
    </row>
    <row r="1692" spans="1:7" x14ac:dyDescent="0.3">
      <c r="A1692" t="s">
        <v>624</v>
      </c>
      <c r="B1692" t="s">
        <v>625</v>
      </c>
      <c r="C1692" t="s">
        <v>458</v>
      </c>
      <c r="D1692" t="s">
        <v>393</v>
      </c>
      <c r="E1692" t="s">
        <v>320</v>
      </c>
      <c r="F1692" t="s">
        <v>626</v>
      </c>
      <c r="G1692">
        <v>0</v>
      </c>
    </row>
    <row r="1693" spans="1:7" x14ac:dyDescent="0.3">
      <c r="A1693" t="s">
        <v>624</v>
      </c>
      <c r="B1693" t="s">
        <v>625</v>
      </c>
      <c r="C1693" t="s">
        <v>458</v>
      </c>
      <c r="D1693" t="s">
        <v>393</v>
      </c>
      <c r="E1693" t="s">
        <v>320</v>
      </c>
      <c r="F1693" t="s">
        <v>651</v>
      </c>
      <c r="G1693">
        <v>0</v>
      </c>
    </row>
    <row r="1694" spans="1:7" x14ac:dyDescent="0.3">
      <c r="A1694" t="s">
        <v>624</v>
      </c>
      <c r="B1694" t="s">
        <v>625</v>
      </c>
      <c r="C1694" t="s">
        <v>458</v>
      </c>
      <c r="D1694" t="s">
        <v>393</v>
      </c>
      <c r="E1694" t="s">
        <v>131</v>
      </c>
      <c r="F1694" t="s">
        <v>626</v>
      </c>
      <c r="G1694">
        <v>0</v>
      </c>
    </row>
    <row r="1695" spans="1:7" x14ac:dyDescent="0.3">
      <c r="A1695" t="s">
        <v>624</v>
      </c>
      <c r="B1695" t="s">
        <v>625</v>
      </c>
      <c r="C1695" t="s">
        <v>458</v>
      </c>
      <c r="D1695" t="s">
        <v>393</v>
      </c>
      <c r="E1695" t="s">
        <v>61</v>
      </c>
      <c r="F1695" t="s">
        <v>651</v>
      </c>
      <c r="G1695">
        <v>0</v>
      </c>
    </row>
    <row r="1696" spans="1:7" x14ac:dyDescent="0.3">
      <c r="A1696" t="s">
        <v>624</v>
      </c>
      <c r="B1696" t="s">
        <v>625</v>
      </c>
      <c r="C1696" t="s">
        <v>458</v>
      </c>
      <c r="D1696" t="s">
        <v>393</v>
      </c>
      <c r="E1696" t="s">
        <v>287</v>
      </c>
      <c r="F1696" t="s">
        <v>626</v>
      </c>
      <c r="G1696">
        <v>0</v>
      </c>
    </row>
    <row r="1697" spans="1:7" x14ac:dyDescent="0.3">
      <c r="A1697" t="s">
        <v>624</v>
      </c>
      <c r="B1697" t="s">
        <v>625</v>
      </c>
      <c r="C1697" t="s">
        <v>458</v>
      </c>
      <c r="D1697" t="s">
        <v>393</v>
      </c>
      <c r="E1697" t="s">
        <v>270</v>
      </c>
      <c r="F1697" t="s">
        <v>626</v>
      </c>
      <c r="G1697">
        <v>0</v>
      </c>
    </row>
    <row r="1698" spans="1:7" x14ac:dyDescent="0.3">
      <c r="A1698" t="s">
        <v>624</v>
      </c>
      <c r="B1698" t="s">
        <v>625</v>
      </c>
      <c r="C1698" t="s">
        <v>458</v>
      </c>
      <c r="D1698" t="s">
        <v>393</v>
      </c>
      <c r="E1698" t="s">
        <v>189</v>
      </c>
      <c r="F1698" t="s">
        <v>651</v>
      </c>
      <c r="G1698">
        <v>0</v>
      </c>
    </row>
    <row r="1699" spans="1:7" x14ac:dyDescent="0.3">
      <c r="A1699" t="s">
        <v>624</v>
      </c>
      <c r="B1699" t="s">
        <v>625</v>
      </c>
      <c r="C1699" t="s">
        <v>458</v>
      </c>
      <c r="D1699" t="s">
        <v>393</v>
      </c>
      <c r="E1699" t="s">
        <v>266</v>
      </c>
      <c r="F1699" t="s">
        <v>651</v>
      </c>
      <c r="G1699">
        <v>0</v>
      </c>
    </row>
    <row r="1700" spans="1:7" x14ac:dyDescent="0.3">
      <c r="A1700" t="s">
        <v>624</v>
      </c>
      <c r="B1700" t="s">
        <v>625</v>
      </c>
      <c r="C1700" t="s">
        <v>458</v>
      </c>
      <c r="D1700" t="s">
        <v>393</v>
      </c>
      <c r="E1700" t="s">
        <v>322</v>
      </c>
      <c r="F1700" t="s">
        <v>626</v>
      </c>
      <c r="G1700">
        <v>0</v>
      </c>
    </row>
    <row r="1701" spans="1:7" x14ac:dyDescent="0.3">
      <c r="A1701" t="s">
        <v>624</v>
      </c>
      <c r="B1701" t="s">
        <v>625</v>
      </c>
      <c r="C1701" t="s">
        <v>458</v>
      </c>
      <c r="D1701" t="s">
        <v>393</v>
      </c>
      <c r="E1701" t="s">
        <v>100</v>
      </c>
      <c r="F1701" t="s">
        <v>626</v>
      </c>
      <c r="G1701">
        <v>0</v>
      </c>
    </row>
    <row r="1702" spans="1:7" x14ac:dyDescent="0.3">
      <c r="A1702" t="s">
        <v>624</v>
      </c>
      <c r="B1702" t="s">
        <v>625</v>
      </c>
      <c r="C1702" t="s">
        <v>458</v>
      </c>
      <c r="D1702" t="s">
        <v>393</v>
      </c>
      <c r="E1702" t="s">
        <v>245</v>
      </c>
      <c r="F1702" t="s">
        <v>651</v>
      </c>
      <c r="G1702">
        <v>0</v>
      </c>
    </row>
    <row r="1703" spans="1:7" x14ac:dyDescent="0.3">
      <c r="A1703" t="s">
        <v>624</v>
      </c>
      <c r="B1703" t="s">
        <v>625</v>
      </c>
      <c r="C1703" t="s">
        <v>458</v>
      </c>
      <c r="D1703" t="s">
        <v>393</v>
      </c>
      <c r="E1703" t="s">
        <v>115</v>
      </c>
      <c r="F1703" t="s">
        <v>626</v>
      </c>
      <c r="G1703">
        <v>0</v>
      </c>
    </row>
    <row r="1704" spans="1:7" x14ac:dyDescent="0.3">
      <c r="A1704" t="s">
        <v>624</v>
      </c>
      <c r="B1704" t="s">
        <v>625</v>
      </c>
      <c r="C1704" t="s">
        <v>458</v>
      </c>
      <c r="D1704" t="s">
        <v>393</v>
      </c>
      <c r="E1704" t="s">
        <v>158</v>
      </c>
      <c r="F1704" t="s">
        <v>626</v>
      </c>
      <c r="G1704">
        <v>0</v>
      </c>
    </row>
    <row r="1705" spans="1:7" x14ac:dyDescent="0.3">
      <c r="A1705" t="s">
        <v>624</v>
      </c>
      <c r="B1705" t="s">
        <v>625</v>
      </c>
      <c r="C1705" t="s">
        <v>458</v>
      </c>
      <c r="D1705" t="s">
        <v>393</v>
      </c>
      <c r="E1705" t="s">
        <v>150</v>
      </c>
      <c r="F1705" t="s">
        <v>651</v>
      </c>
      <c r="G1705">
        <v>0</v>
      </c>
    </row>
    <row r="1706" spans="1:7" x14ac:dyDescent="0.3">
      <c r="A1706" t="s">
        <v>624</v>
      </c>
      <c r="B1706" t="s">
        <v>625</v>
      </c>
      <c r="C1706" t="s">
        <v>458</v>
      </c>
      <c r="D1706" t="s">
        <v>393</v>
      </c>
      <c r="E1706" t="s">
        <v>231</v>
      </c>
      <c r="F1706" t="s">
        <v>626</v>
      </c>
      <c r="G1706">
        <v>0</v>
      </c>
    </row>
    <row r="1707" spans="1:7" x14ac:dyDescent="0.3">
      <c r="A1707" t="s">
        <v>624</v>
      </c>
      <c r="B1707" t="s">
        <v>625</v>
      </c>
      <c r="C1707" t="s">
        <v>458</v>
      </c>
      <c r="D1707" t="s">
        <v>393</v>
      </c>
      <c r="E1707" t="s">
        <v>211</v>
      </c>
      <c r="F1707" t="s">
        <v>626</v>
      </c>
      <c r="G1707">
        <v>0</v>
      </c>
    </row>
    <row r="1708" spans="1:7" x14ac:dyDescent="0.3">
      <c r="A1708" t="s">
        <v>624</v>
      </c>
      <c r="B1708" t="s">
        <v>625</v>
      </c>
      <c r="C1708" t="s">
        <v>458</v>
      </c>
      <c r="D1708" t="s">
        <v>393</v>
      </c>
      <c r="E1708" t="s">
        <v>290</v>
      </c>
      <c r="F1708" t="s">
        <v>626</v>
      </c>
      <c r="G1708">
        <v>0</v>
      </c>
    </row>
    <row r="1709" spans="1:7" x14ac:dyDescent="0.3">
      <c r="A1709" t="s">
        <v>624</v>
      </c>
      <c r="B1709" t="s">
        <v>625</v>
      </c>
      <c r="C1709" t="s">
        <v>458</v>
      </c>
      <c r="D1709" t="s">
        <v>393</v>
      </c>
      <c r="E1709" t="s">
        <v>159</v>
      </c>
      <c r="F1709" t="s">
        <v>626</v>
      </c>
      <c r="G1709">
        <v>0</v>
      </c>
    </row>
    <row r="1710" spans="1:7" x14ac:dyDescent="0.3">
      <c r="A1710" t="s">
        <v>624</v>
      </c>
      <c r="B1710" t="s">
        <v>625</v>
      </c>
      <c r="C1710" t="s">
        <v>458</v>
      </c>
      <c r="D1710" t="s">
        <v>393</v>
      </c>
      <c r="E1710" t="s">
        <v>324</v>
      </c>
      <c r="F1710" t="s">
        <v>626</v>
      </c>
      <c r="G1710">
        <v>0</v>
      </c>
    </row>
    <row r="1711" spans="1:7" x14ac:dyDescent="0.3">
      <c r="A1711" t="s">
        <v>624</v>
      </c>
      <c r="B1711" t="s">
        <v>625</v>
      </c>
      <c r="C1711" t="s">
        <v>458</v>
      </c>
      <c r="D1711" t="s">
        <v>393</v>
      </c>
      <c r="E1711" t="s">
        <v>324</v>
      </c>
      <c r="F1711" t="s">
        <v>651</v>
      </c>
      <c r="G1711">
        <v>0</v>
      </c>
    </row>
    <row r="1712" spans="1:7" x14ac:dyDescent="0.3">
      <c r="A1712" t="s">
        <v>624</v>
      </c>
      <c r="B1712" t="s">
        <v>625</v>
      </c>
      <c r="C1712" t="s">
        <v>458</v>
      </c>
      <c r="D1712" t="s">
        <v>393</v>
      </c>
      <c r="E1712" t="s">
        <v>330</v>
      </c>
      <c r="F1712" t="s">
        <v>626</v>
      </c>
      <c r="G1712">
        <v>0</v>
      </c>
    </row>
    <row r="1713" spans="1:7" x14ac:dyDescent="0.3">
      <c r="A1713" t="s">
        <v>624</v>
      </c>
      <c r="B1713" t="s">
        <v>625</v>
      </c>
      <c r="C1713" t="s">
        <v>458</v>
      </c>
      <c r="D1713" t="s">
        <v>393</v>
      </c>
      <c r="E1713" t="s">
        <v>272</v>
      </c>
      <c r="F1713" t="s">
        <v>626</v>
      </c>
      <c r="G1713">
        <v>0</v>
      </c>
    </row>
    <row r="1714" spans="1:7" x14ac:dyDescent="0.3">
      <c r="A1714" t="s">
        <v>624</v>
      </c>
      <c r="B1714" t="s">
        <v>625</v>
      </c>
      <c r="C1714" t="s">
        <v>458</v>
      </c>
      <c r="D1714" t="s">
        <v>393</v>
      </c>
      <c r="E1714" t="s">
        <v>342</v>
      </c>
      <c r="F1714" t="s">
        <v>626</v>
      </c>
      <c r="G1714">
        <v>0</v>
      </c>
    </row>
    <row r="1715" spans="1:7" x14ac:dyDescent="0.3">
      <c r="A1715" t="s">
        <v>624</v>
      </c>
      <c r="B1715" t="s">
        <v>625</v>
      </c>
      <c r="C1715" t="s">
        <v>458</v>
      </c>
      <c r="D1715" t="s">
        <v>393</v>
      </c>
      <c r="E1715" t="s">
        <v>169</v>
      </c>
      <c r="F1715" t="s">
        <v>626</v>
      </c>
      <c r="G1715">
        <v>0</v>
      </c>
    </row>
    <row r="1716" spans="1:7" x14ac:dyDescent="0.3">
      <c r="A1716" t="s">
        <v>624</v>
      </c>
      <c r="B1716" t="s">
        <v>625</v>
      </c>
      <c r="C1716" t="s">
        <v>458</v>
      </c>
      <c r="D1716" t="s">
        <v>393</v>
      </c>
      <c r="E1716" t="s">
        <v>169</v>
      </c>
      <c r="F1716" t="s">
        <v>651</v>
      </c>
      <c r="G1716">
        <v>0</v>
      </c>
    </row>
    <row r="1717" spans="1:7" x14ac:dyDescent="0.3">
      <c r="A1717" t="s">
        <v>624</v>
      </c>
      <c r="B1717" t="s">
        <v>625</v>
      </c>
      <c r="C1717" t="s">
        <v>458</v>
      </c>
      <c r="D1717" t="s">
        <v>393</v>
      </c>
      <c r="E1717" t="s">
        <v>297</v>
      </c>
      <c r="F1717" t="s">
        <v>651</v>
      </c>
      <c r="G1717">
        <v>0</v>
      </c>
    </row>
    <row r="1718" spans="1:7" x14ac:dyDescent="0.3">
      <c r="A1718" t="s">
        <v>624</v>
      </c>
      <c r="B1718" t="s">
        <v>625</v>
      </c>
      <c r="C1718" t="s">
        <v>458</v>
      </c>
      <c r="D1718" t="s">
        <v>393</v>
      </c>
      <c r="E1718" t="s">
        <v>171</v>
      </c>
      <c r="F1718" t="s">
        <v>626</v>
      </c>
      <c r="G1718">
        <v>0</v>
      </c>
    </row>
    <row r="1719" spans="1:7" x14ac:dyDescent="0.3">
      <c r="A1719" t="s">
        <v>624</v>
      </c>
      <c r="B1719" t="s">
        <v>625</v>
      </c>
      <c r="C1719" t="s">
        <v>458</v>
      </c>
      <c r="D1719" t="s">
        <v>393</v>
      </c>
      <c r="E1719" t="s">
        <v>216</v>
      </c>
      <c r="F1719" t="s">
        <v>626</v>
      </c>
      <c r="G1719">
        <v>0</v>
      </c>
    </row>
    <row r="1720" spans="1:7" x14ac:dyDescent="0.3">
      <c r="A1720" t="s">
        <v>624</v>
      </c>
      <c r="B1720" t="s">
        <v>625</v>
      </c>
      <c r="C1720" t="s">
        <v>458</v>
      </c>
      <c r="D1720" t="s">
        <v>393</v>
      </c>
      <c r="E1720" t="s">
        <v>43</v>
      </c>
      <c r="F1720" t="s">
        <v>626</v>
      </c>
      <c r="G1720">
        <v>0</v>
      </c>
    </row>
    <row r="1721" spans="1:7" x14ac:dyDescent="0.3">
      <c r="A1721" t="s">
        <v>624</v>
      </c>
      <c r="B1721" t="s">
        <v>625</v>
      </c>
      <c r="C1721" t="s">
        <v>458</v>
      </c>
      <c r="D1721" t="s">
        <v>393</v>
      </c>
      <c r="E1721" t="s">
        <v>294</v>
      </c>
      <c r="F1721" t="s">
        <v>626</v>
      </c>
      <c r="G1721">
        <v>0</v>
      </c>
    </row>
    <row r="1722" spans="1:7" x14ac:dyDescent="0.3">
      <c r="A1722" t="s">
        <v>624</v>
      </c>
      <c r="B1722" t="s">
        <v>625</v>
      </c>
      <c r="C1722" t="s">
        <v>458</v>
      </c>
      <c r="D1722" t="s">
        <v>393</v>
      </c>
      <c r="E1722" t="s">
        <v>180</v>
      </c>
      <c r="F1722" t="s">
        <v>651</v>
      </c>
      <c r="G1722">
        <v>0</v>
      </c>
    </row>
    <row r="1723" spans="1:7" x14ac:dyDescent="0.3">
      <c r="A1723" t="s">
        <v>624</v>
      </c>
      <c r="B1723" t="s">
        <v>625</v>
      </c>
      <c r="C1723" t="s">
        <v>458</v>
      </c>
      <c r="D1723" t="s">
        <v>393</v>
      </c>
      <c r="E1723" t="s">
        <v>284</v>
      </c>
      <c r="F1723" t="s">
        <v>626</v>
      </c>
      <c r="G1723">
        <v>0</v>
      </c>
    </row>
    <row r="1724" spans="1:7" x14ac:dyDescent="0.3">
      <c r="A1724" t="s">
        <v>624</v>
      </c>
      <c r="B1724" t="s">
        <v>625</v>
      </c>
      <c r="C1724" t="s">
        <v>458</v>
      </c>
      <c r="D1724" t="s">
        <v>393</v>
      </c>
      <c r="E1724" t="s">
        <v>246</v>
      </c>
      <c r="F1724" t="s">
        <v>626</v>
      </c>
      <c r="G1724">
        <v>0</v>
      </c>
    </row>
    <row r="1725" spans="1:7" x14ac:dyDescent="0.3">
      <c r="A1725" t="s">
        <v>624</v>
      </c>
      <c r="B1725" t="s">
        <v>625</v>
      </c>
      <c r="C1725" t="s">
        <v>458</v>
      </c>
      <c r="D1725" t="s">
        <v>393</v>
      </c>
      <c r="E1725" t="s">
        <v>192</v>
      </c>
      <c r="F1725" t="s">
        <v>626</v>
      </c>
      <c r="G1725">
        <v>0</v>
      </c>
    </row>
    <row r="1726" spans="1:7" x14ac:dyDescent="0.3">
      <c r="A1726" t="s">
        <v>624</v>
      </c>
      <c r="B1726" t="s">
        <v>625</v>
      </c>
      <c r="C1726" t="s">
        <v>458</v>
      </c>
      <c r="D1726" t="s">
        <v>393</v>
      </c>
      <c r="E1726" t="s">
        <v>46</v>
      </c>
      <c r="F1726" t="s">
        <v>651</v>
      </c>
      <c r="G1726">
        <v>0</v>
      </c>
    </row>
    <row r="1727" spans="1:7" x14ac:dyDescent="0.3">
      <c r="A1727" t="s">
        <v>624</v>
      </c>
      <c r="B1727" t="s">
        <v>625</v>
      </c>
      <c r="C1727" t="s">
        <v>458</v>
      </c>
      <c r="D1727" t="s">
        <v>393</v>
      </c>
      <c r="E1727" t="s">
        <v>23</v>
      </c>
      <c r="F1727" t="s">
        <v>626</v>
      </c>
      <c r="G1727">
        <v>0</v>
      </c>
    </row>
    <row r="1728" spans="1:7" x14ac:dyDescent="0.3">
      <c r="A1728" t="s">
        <v>624</v>
      </c>
      <c r="B1728" t="s">
        <v>625</v>
      </c>
      <c r="C1728" t="s">
        <v>458</v>
      </c>
      <c r="D1728" t="s">
        <v>393</v>
      </c>
      <c r="E1728" t="s">
        <v>54</v>
      </c>
      <c r="F1728" t="s">
        <v>626</v>
      </c>
      <c r="G1728">
        <v>0</v>
      </c>
    </row>
    <row r="1729" spans="1:7" x14ac:dyDescent="0.3">
      <c r="A1729" t="s">
        <v>624</v>
      </c>
      <c r="B1729" t="s">
        <v>625</v>
      </c>
      <c r="C1729" t="s">
        <v>458</v>
      </c>
      <c r="D1729" t="s">
        <v>393</v>
      </c>
      <c r="E1729" t="s">
        <v>54</v>
      </c>
      <c r="F1729" t="s">
        <v>651</v>
      </c>
      <c r="G1729">
        <v>0</v>
      </c>
    </row>
    <row r="1730" spans="1:7" x14ac:dyDescent="0.3">
      <c r="A1730" t="s">
        <v>624</v>
      </c>
      <c r="B1730" t="s">
        <v>625</v>
      </c>
      <c r="C1730" t="s">
        <v>458</v>
      </c>
      <c r="D1730" t="s">
        <v>393</v>
      </c>
      <c r="E1730" t="s">
        <v>234</v>
      </c>
      <c r="F1730" t="s">
        <v>651</v>
      </c>
      <c r="G1730">
        <v>0</v>
      </c>
    </row>
    <row r="1731" spans="1:7" x14ac:dyDescent="0.3">
      <c r="A1731" t="s">
        <v>624</v>
      </c>
      <c r="B1731" t="s">
        <v>625</v>
      </c>
      <c r="C1731" t="s">
        <v>458</v>
      </c>
      <c r="D1731" t="s">
        <v>393</v>
      </c>
      <c r="E1731" t="s">
        <v>160</v>
      </c>
      <c r="F1731" t="s">
        <v>626</v>
      </c>
      <c r="G1731">
        <v>0</v>
      </c>
    </row>
    <row r="1732" spans="1:7" x14ac:dyDescent="0.3">
      <c r="A1732" t="s">
        <v>624</v>
      </c>
      <c r="B1732" t="s">
        <v>625</v>
      </c>
      <c r="C1732" t="s">
        <v>458</v>
      </c>
      <c r="D1732" t="s">
        <v>393</v>
      </c>
      <c r="E1732" t="s">
        <v>99</v>
      </c>
      <c r="F1732" t="s">
        <v>626</v>
      </c>
      <c r="G1732">
        <v>0</v>
      </c>
    </row>
    <row r="1733" spans="1:7" x14ac:dyDescent="0.3">
      <c r="A1733" t="s">
        <v>624</v>
      </c>
      <c r="B1733" t="s">
        <v>625</v>
      </c>
      <c r="C1733" t="s">
        <v>458</v>
      </c>
      <c r="D1733" t="s">
        <v>393</v>
      </c>
      <c r="E1733" t="s">
        <v>68</v>
      </c>
      <c r="F1733" t="s">
        <v>651</v>
      </c>
      <c r="G1733">
        <v>0</v>
      </c>
    </row>
    <row r="1734" spans="1:7" x14ac:dyDescent="0.3">
      <c r="A1734" t="s">
        <v>624</v>
      </c>
      <c r="B1734" t="s">
        <v>639</v>
      </c>
      <c r="C1734" t="s">
        <v>457</v>
      </c>
      <c r="D1734" t="s">
        <v>393</v>
      </c>
      <c r="E1734" t="s">
        <v>374</v>
      </c>
      <c r="F1734" t="s">
        <v>739</v>
      </c>
      <c r="G1734">
        <v>0</v>
      </c>
    </row>
    <row r="1735" spans="1:7" x14ac:dyDescent="0.3">
      <c r="A1735" t="s">
        <v>624</v>
      </c>
      <c r="B1735" t="s">
        <v>639</v>
      </c>
      <c r="C1735" t="s">
        <v>457</v>
      </c>
      <c r="D1735" t="s">
        <v>393</v>
      </c>
      <c r="E1735" t="s">
        <v>373</v>
      </c>
      <c r="F1735" t="s">
        <v>739</v>
      </c>
      <c r="G1735">
        <v>0</v>
      </c>
    </row>
    <row r="1736" spans="1:7" x14ac:dyDescent="0.3">
      <c r="A1736" t="s">
        <v>624</v>
      </c>
      <c r="B1736" t="s">
        <v>639</v>
      </c>
      <c r="C1736" t="s">
        <v>457</v>
      </c>
      <c r="D1736" t="s">
        <v>393</v>
      </c>
      <c r="E1736" t="s">
        <v>364</v>
      </c>
      <c r="F1736" t="s">
        <v>739</v>
      </c>
      <c r="G1736">
        <v>0</v>
      </c>
    </row>
    <row r="1737" spans="1:7" x14ac:dyDescent="0.3">
      <c r="A1737" t="s">
        <v>624</v>
      </c>
      <c r="B1737" t="s">
        <v>639</v>
      </c>
      <c r="C1737" t="s">
        <v>458</v>
      </c>
      <c r="D1737" t="s">
        <v>393</v>
      </c>
      <c r="E1737" t="s">
        <v>280</v>
      </c>
      <c r="F1737" t="s">
        <v>651</v>
      </c>
      <c r="G1737">
        <v>0</v>
      </c>
    </row>
    <row r="1738" spans="1:7" x14ac:dyDescent="0.3">
      <c r="A1738" t="s">
        <v>624</v>
      </c>
      <c r="B1738" t="s">
        <v>639</v>
      </c>
      <c r="C1738" t="s">
        <v>458</v>
      </c>
      <c r="D1738" t="s">
        <v>393</v>
      </c>
      <c r="E1738" t="s">
        <v>47</v>
      </c>
      <c r="F1738" t="s">
        <v>651</v>
      </c>
      <c r="G1738">
        <v>0</v>
      </c>
    </row>
    <row r="1739" spans="1:7" x14ac:dyDescent="0.3">
      <c r="A1739" t="s">
        <v>624</v>
      </c>
      <c r="B1739" t="s">
        <v>639</v>
      </c>
      <c r="C1739" t="s">
        <v>458</v>
      </c>
      <c r="D1739" t="s">
        <v>393</v>
      </c>
      <c r="E1739" t="s">
        <v>27</v>
      </c>
      <c r="F1739" t="s">
        <v>739</v>
      </c>
      <c r="G1739">
        <v>0</v>
      </c>
    </row>
    <row r="1740" spans="1:7" x14ac:dyDescent="0.3">
      <c r="A1740" t="s">
        <v>624</v>
      </c>
      <c r="B1740" t="s">
        <v>639</v>
      </c>
      <c r="C1740" t="s">
        <v>458</v>
      </c>
      <c r="D1740" t="s">
        <v>393</v>
      </c>
      <c r="E1740" t="s">
        <v>258</v>
      </c>
      <c r="F1740" t="s">
        <v>626</v>
      </c>
      <c r="G1740">
        <v>0</v>
      </c>
    </row>
    <row r="1741" spans="1:7" x14ac:dyDescent="0.3">
      <c r="A1741" t="s">
        <v>624</v>
      </c>
      <c r="B1741" t="s">
        <v>639</v>
      </c>
      <c r="C1741" t="s">
        <v>458</v>
      </c>
      <c r="D1741" t="s">
        <v>393</v>
      </c>
      <c r="E1741" t="s">
        <v>51</v>
      </c>
      <c r="F1741" t="s">
        <v>739</v>
      </c>
      <c r="G1741">
        <v>0</v>
      </c>
    </row>
    <row r="1742" spans="1:7" x14ac:dyDescent="0.3">
      <c r="A1742" t="s">
        <v>624</v>
      </c>
      <c r="B1742" t="s">
        <v>639</v>
      </c>
      <c r="C1742" t="s">
        <v>458</v>
      </c>
      <c r="D1742" t="s">
        <v>393</v>
      </c>
      <c r="E1742" t="s">
        <v>237</v>
      </c>
      <c r="F1742" t="s">
        <v>651</v>
      </c>
      <c r="G1742">
        <v>0</v>
      </c>
    </row>
    <row r="1743" spans="1:7" x14ac:dyDescent="0.3">
      <c r="A1743" t="s">
        <v>624</v>
      </c>
      <c r="B1743" t="s">
        <v>639</v>
      </c>
      <c r="C1743" t="s">
        <v>458</v>
      </c>
      <c r="D1743" t="s">
        <v>393</v>
      </c>
      <c r="E1743" t="s">
        <v>335</v>
      </c>
      <c r="F1743" t="s">
        <v>904</v>
      </c>
      <c r="G1743">
        <v>0</v>
      </c>
    </row>
    <row r="1744" spans="1:7" x14ac:dyDescent="0.3">
      <c r="A1744" t="s">
        <v>624</v>
      </c>
      <c r="B1744" t="s">
        <v>639</v>
      </c>
      <c r="C1744" t="s">
        <v>458</v>
      </c>
      <c r="D1744" t="s">
        <v>393</v>
      </c>
      <c r="E1744" t="s">
        <v>75</v>
      </c>
      <c r="F1744" t="s">
        <v>626</v>
      </c>
      <c r="G1744">
        <v>0</v>
      </c>
    </row>
    <row r="1745" spans="1:7" x14ac:dyDescent="0.3">
      <c r="A1745" t="s">
        <v>624</v>
      </c>
      <c r="B1745" t="s">
        <v>639</v>
      </c>
      <c r="C1745" t="s">
        <v>458</v>
      </c>
      <c r="D1745" t="s">
        <v>393</v>
      </c>
      <c r="E1745" t="s">
        <v>183</v>
      </c>
      <c r="F1745" t="s">
        <v>626</v>
      </c>
      <c r="G1745">
        <v>0</v>
      </c>
    </row>
    <row r="1746" spans="1:7" x14ac:dyDescent="0.3">
      <c r="A1746" t="s">
        <v>624</v>
      </c>
      <c r="B1746" t="s">
        <v>639</v>
      </c>
      <c r="C1746" t="s">
        <v>458</v>
      </c>
      <c r="D1746" t="s">
        <v>393</v>
      </c>
      <c r="E1746" t="s">
        <v>183</v>
      </c>
      <c r="F1746" t="s">
        <v>651</v>
      </c>
      <c r="G1746">
        <v>0</v>
      </c>
    </row>
    <row r="1747" spans="1:7" x14ac:dyDescent="0.3">
      <c r="A1747" t="s">
        <v>624</v>
      </c>
      <c r="B1747" t="s">
        <v>639</v>
      </c>
      <c r="C1747" t="s">
        <v>458</v>
      </c>
      <c r="D1747" t="s">
        <v>393</v>
      </c>
      <c r="E1747" t="s">
        <v>42</v>
      </c>
      <c r="F1747" t="s">
        <v>739</v>
      </c>
      <c r="G1747">
        <v>0</v>
      </c>
    </row>
    <row r="1748" spans="1:7" x14ac:dyDescent="0.3">
      <c r="A1748" t="s">
        <v>624</v>
      </c>
      <c r="B1748" t="s">
        <v>639</v>
      </c>
      <c r="C1748" t="s">
        <v>458</v>
      </c>
      <c r="D1748" t="s">
        <v>393</v>
      </c>
      <c r="E1748" t="s">
        <v>336</v>
      </c>
      <c r="F1748" t="s">
        <v>651</v>
      </c>
      <c r="G1748">
        <v>0</v>
      </c>
    </row>
    <row r="1749" spans="1:7" x14ac:dyDescent="0.3">
      <c r="A1749" t="s">
        <v>624</v>
      </c>
      <c r="B1749" t="s">
        <v>639</v>
      </c>
      <c r="C1749" t="s">
        <v>458</v>
      </c>
      <c r="D1749" t="s">
        <v>393</v>
      </c>
      <c r="E1749" t="s">
        <v>360</v>
      </c>
      <c r="F1749" t="s">
        <v>626</v>
      </c>
      <c r="G1749">
        <v>0</v>
      </c>
    </row>
    <row r="1750" spans="1:7" x14ac:dyDescent="0.3">
      <c r="A1750" t="s">
        <v>624</v>
      </c>
      <c r="B1750" t="s">
        <v>639</v>
      </c>
      <c r="C1750" t="s">
        <v>458</v>
      </c>
      <c r="D1750" t="s">
        <v>393</v>
      </c>
      <c r="E1750" t="s">
        <v>360</v>
      </c>
      <c r="F1750" t="s">
        <v>739</v>
      </c>
      <c r="G1750">
        <v>0</v>
      </c>
    </row>
    <row r="1751" spans="1:7" x14ac:dyDescent="0.3">
      <c r="A1751" t="s">
        <v>624</v>
      </c>
      <c r="B1751" t="s">
        <v>639</v>
      </c>
      <c r="C1751" t="s">
        <v>458</v>
      </c>
      <c r="D1751" t="s">
        <v>393</v>
      </c>
      <c r="E1751" t="s">
        <v>360</v>
      </c>
      <c r="F1751" t="s">
        <v>904</v>
      </c>
      <c r="G1751">
        <v>0</v>
      </c>
    </row>
    <row r="1752" spans="1:7" x14ac:dyDescent="0.3">
      <c r="A1752" t="s">
        <v>624</v>
      </c>
      <c r="B1752" t="s">
        <v>639</v>
      </c>
      <c r="C1752" t="s">
        <v>458</v>
      </c>
      <c r="D1752" t="s">
        <v>393</v>
      </c>
      <c r="E1752" t="s">
        <v>176</v>
      </c>
      <c r="F1752" t="s">
        <v>651</v>
      </c>
      <c r="G1752">
        <v>0</v>
      </c>
    </row>
    <row r="1753" spans="1:7" x14ac:dyDescent="0.3">
      <c r="A1753" t="s">
        <v>624</v>
      </c>
      <c r="B1753" t="s">
        <v>639</v>
      </c>
      <c r="C1753" t="s">
        <v>458</v>
      </c>
      <c r="D1753" t="s">
        <v>393</v>
      </c>
      <c r="E1753" t="s">
        <v>86</v>
      </c>
      <c r="F1753" t="s">
        <v>739</v>
      </c>
      <c r="G1753">
        <v>0</v>
      </c>
    </row>
    <row r="1754" spans="1:7" x14ac:dyDescent="0.3">
      <c r="A1754" t="s">
        <v>624</v>
      </c>
      <c r="B1754" t="s">
        <v>639</v>
      </c>
      <c r="C1754" t="s">
        <v>458</v>
      </c>
      <c r="D1754" t="s">
        <v>393</v>
      </c>
      <c r="E1754" t="s">
        <v>63</v>
      </c>
      <c r="F1754" t="s">
        <v>651</v>
      </c>
      <c r="G1754">
        <v>0</v>
      </c>
    </row>
    <row r="1755" spans="1:7" x14ac:dyDescent="0.3">
      <c r="A1755" t="s">
        <v>624</v>
      </c>
      <c r="B1755" t="s">
        <v>639</v>
      </c>
      <c r="C1755" t="s">
        <v>458</v>
      </c>
      <c r="D1755" t="s">
        <v>393</v>
      </c>
      <c r="E1755" t="s">
        <v>91</v>
      </c>
      <c r="F1755" t="s">
        <v>651</v>
      </c>
      <c r="G1755">
        <v>0</v>
      </c>
    </row>
    <row r="1756" spans="1:7" x14ac:dyDescent="0.3">
      <c r="A1756" t="s">
        <v>624</v>
      </c>
      <c r="B1756" t="s">
        <v>639</v>
      </c>
      <c r="C1756" t="s">
        <v>458</v>
      </c>
      <c r="D1756" t="s">
        <v>393</v>
      </c>
      <c r="E1756" t="s">
        <v>142</v>
      </c>
      <c r="F1756" t="s">
        <v>626</v>
      </c>
      <c r="G1756">
        <v>0</v>
      </c>
    </row>
    <row r="1757" spans="1:7" x14ac:dyDescent="0.3">
      <c r="A1757" t="s">
        <v>624</v>
      </c>
      <c r="B1757" t="s">
        <v>639</v>
      </c>
      <c r="C1757" t="s">
        <v>458</v>
      </c>
      <c r="D1757" t="s">
        <v>393</v>
      </c>
      <c r="E1757" t="s">
        <v>298</v>
      </c>
      <c r="F1757" t="s">
        <v>904</v>
      </c>
      <c r="G1757">
        <v>0</v>
      </c>
    </row>
    <row r="1758" spans="1:7" x14ac:dyDescent="0.3">
      <c r="A1758" t="s">
        <v>624</v>
      </c>
      <c r="B1758" t="s">
        <v>639</v>
      </c>
      <c r="C1758" t="s">
        <v>458</v>
      </c>
      <c r="D1758" t="s">
        <v>393</v>
      </c>
      <c r="E1758" t="s">
        <v>124</v>
      </c>
      <c r="F1758" t="s">
        <v>739</v>
      </c>
      <c r="G1758">
        <v>0</v>
      </c>
    </row>
    <row r="1759" spans="1:7" x14ac:dyDescent="0.3">
      <c r="A1759" t="s">
        <v>624</v>
      </c>
      <c r="B1759" t="s">
        <v>639</v>
      </c>
      <c r="C1759" t="s">
        <v>458</v>
      </c>
      <c r="D1759" t="s">
        <v>393</v>
      </c>
      <c r="E1759" t="s">
        <v>285</v>
      </c>
      <c r="F1759" t="s">
        <v>651</v>
      </c>
      <c r="G1759">
        <v>0</v>
      </c>
    </row>
    <row r="1760" spans="1:7" x14ac:dyDescent="0.3">
      <c r="A1760" t="s">
        <v>624</v>
      </c>
      <c r="B1760" t="s">
        <v>639</v>
      </c>
      <c r="C1760" t="s">
        <v>458</v>
      </c>
      <c r="D1760" t="s">
        <v>393</v>
      </c>
      <c r="E1760" t="s">
        <v>200</v>
      </c>
      <c r="F1760" t="s">
        <v>739</v>
      </c>
      <c r="G1760">
        <v>0</v>
      </c>
    </row>
    <row r="1761" spans="1:7" x14ac:dyDescent="0.3">
      <c r="A1761" t="s">
        <v>624</v>
      </c>
      <c r="B1761" t="s">
        <v>639</v>
      </c>
      <c r="C1761" t="s">
        <v>458</v>
      </c>
      <c r="D1761" t="s">
        <v>393</v>
      </c>
      <c r="E1761" t="s">
        <v>283</v>
      </c>
      <c r="F1761" t="s">
        <v>626</v>
      </c>
      <c r="G1761">
        <v>0</v>
      </c>
    </row>
    <row r="1762" spans="1:7" x14ac:dyDescent="0.3">
      <c r="A1762" t="s">
        <v>624</v>
      </c>
      <c r="B1762" t="s">
        <v>639</v>
      </c>
      <c r="C1762" t="s">
        <v>458</v>
      </c>
      <c r="D1762" t="s">
        <v>393</v>
      </c>
      <c r="E1762" t="s">
        <v>101</v>
      </c>
      <c r="F1762" t="s">
        <v>739</v>
      </c>
      <c r="G1762">
        <v>0</v>
      </c>
    </row>
    <row r="1763" spans="1:7" x14ac:dyDescent="0.3">
      <c r="A1763" t="s">
        <v>624</v>
      </c>
      <c r="B1763" t="s">
        <v>639</v>
      </c>
      <c r="C1763" t="s">
        <v>458</v>
      </c>
      <c r="D1763" t="s">
        <v>393</v>
      </c>
      <c r="E1763" t="s">
        <v>198</v>
      </c>
      <c r="F1763" t="s">
        <v>739</v>
      </c>
      <c r="G1763">
        <v>0</v>
      </c>
    </row>
    <row r="1764" spans="1:7" x14ac:dyDescent="0.3">
      <c r="A1764" t="s">
        <v>624</v>
      </c>
      <c r="B1764" t="s">
        <v>639</v>
      </c>
      <c r="C1764" t="s">
        <v>458</v>
      </c>
      <c r="D1764" t="s">
        <v>393</v>
      </c>
      <c r="E1764" t="s">
        <v>278</v>
      </c>
      <c r="F1764" t="s">
        <v>626</v>
      </c>
      <c r="G1764">
        <v>0</v>
      </c>
    </row>
    <row r="1765" spans="1:7" x14ac:dyDescent="0.3">
      <c r="A1765" t="s">
        <v>624</v>
      </c>
      <c r="B1765" t="s">
        <v>639</v>
      </c>
      <c r="C1765" t="s">
        <v>458</v>
      </c>
      <c r="D1765" t="s">
        <v>393</v>
      </c>
      <c r="E1765" t="s">
        <v>331</v>
      </c>
      <c r="F1765" t="s">
        <v>651</v>
      </c>
      <c r="G1765">
        <v>0</v>
      </c>
    </row>
    <row r="1766" spans="1:7" x14ac:dyDescent="0.3">
      <c r="A1766" t="s">
        <v>624</v>
      </c>
      <c r="B1766" t="s">
        <v>639</v>
      </c>
      <c r="C1766" t="s">
        <v>458</v>
      </c>
      <c r="D1766" t="s">
        <v>393</v>
      </c>
      <c r="E1766" t="s">
        <v>331</v>
      </c>
      <c r="F1766" t="s">
        <v>904</v>
      </c>
      <c r="G1766">
        <v>0</v>
      </c>
    </row>
    <row r="1767" spans="1:7" x14ac:dyDescent="0.3">
      <c r="A1767" t="s">
        <v>624</v>
      </c>
      <c r="B1767" t="s">
        <v>639</v>
      </c>
      <c r="C1767" t="s">
        <v>458</v>
      </c>
      <c r="D1767" t="s">
        <v>393</v>
      </c>
      <c r="E1767" t="s">
        <v>238</v>
      </c>
      <c r="F1767" t="s">
        <v>904</v>
      </c>
      <c r="G1767">
        <v>0</v>
      </c>
    </row>
    <row r="1768" spans="1:7" x14ac:dyDescent="0.3">
      <c r="A1768" t="s">
        <v>624</v>
      </c>
      <c r="B1768" t="s">
        <v>639</v>
      </c>
      <c r="C1768" t="s">
        <v>458</v>
      </c>
      <c r="D1768" t="s">
        <v>393</v>
      </c>
      <c r="E1768" t="s">
        <v>103</v>
      </c>
      <c r="F1768" t="s">
        <v>739</v>
      </c>
      <c r="G1768">
        <v>0</v>
      </c>
    </row>
    <row r="1769" spans="1:7" x14ac:dyDescent="0.3">
      <c r="A1769" t="s">
        <v>624</v>
      </c>
      <c r="B1769" t="s">
        <v>639</v>
      </c>
      <c r="C1769" t="s">
        <v>458</v>
      </c>
      <c r="D1769" t="s">
        <v>393</v>
      </c>
      <c r="E1769" t="s">
        <v>300</v>
      </c>
      <c r="F1769" t="s">
        <v>739</v>
      </c>
      <c r="G1769">
        <v>0</v>
      </c>
    </row>
    <row r="1770" spans="1:7" x14ac:dyDescent="0.3">
      <c r="A1770" t="s">
        <v>624</v>
      </c>
      <c r="B1770" t="s">
        <v>639</v>
      </c>
      <c r="C1770" t="s">
        <v>458</v>
      </c>
      <c r="D1770" t="s">
        <v>393</v>
      </c>
      <c r="E1770" t="s">
        <v>64</v>
      </c>
      <c r="F1770" t="s">
        <v>651</v>
      </c>
      <c r="G1770">
        <v>0</v>
      </c>
    </row>
    <row r="1771" spans="1:7" x14ac:dyDescent="0.3">
      <c r="A1771" t="s">
        <v>624</v>
      </c>
      <c r="B1771" t="s">
        <v>639</v>
      </c>
      <c r="C1771" t="s">
        <v>458</v>
      </c>
      <c r="D1771" t="s">
        <v>393</v>
      </c>
      <c r="E1771" t="s">
        <v>134</v>
      </c>
      <c r="F1771" t="s">
        <v>739</v>
      </c>
      <c r="G1771">
        <v>0</v>
      </c>
    </row>
    <row r="1772" spans="1:7" x14ac:dyDescent="0.3">
      <c r="A1772" t="s">
        <v>624</v>
      </c>
      <c r="B1772" t="s">
        <v>639</v>
      </c>
      <c r="C1772" t="s">
        <v>458</v>
      </c>
      <c r="D1772" t="s">
        <v>393</v>
      </c>
      <c r="E1772" t="s">
        <v>177</v>
      </c>
      <c r="F1772" t="s">
        <v>651</v>
      </c>
      <c r="G1772">
        <v>0</v>
      </c>
    </row>
    <row r="1773" spans="1:7" x14ac:dyDescent="0.3">
      <c r="A1773" t="s">
        <v>624</v>
      </c>
      <c r="B1773" t="s">
        <v>639</v>
      </c>
      <c r="C1773" t="s">
        <v>458</v>
      </c>
      <c r="D1773" t="s">
        <v>393</v>
      </c>
      <c r="E1773" t="s">
        <v>340</v>
      </c>
      <c r="F1773" t="s">
        <v>626</v>
      </c>
      <c r="G1773">
        <v>0</v>
      </c>
    </row>
    <row r="1774" spans="1:7" x14ac:dyDescent="0.3">
      <c r="A1774" t="s">
        <v>624</v>
      </c>
      <c r="B1774" t="s">
        <v>639</v>
      </c>
      <c r="C1774" t="s">
        <v>458</v>
      </c>
      <c r="D1774" t="s">
        <v>393</v>
      </c>
      <c r="E1774" t="s">
        <v>135</v>
      </c>
      <c r="F1774" t="s">
        <v>626</v>
      </c>
      <c r="G1774">
        <v>0</v>
      </c>
    </row>
    <row r="1775" spans="1:7" x14ac:dyDescent="0.3">
      <c r="A1775" t="s">
        <v>624</v>
      </c>
      <c r="B1775" t="s">
        <v>639</v>
      </c>
      <c r="C1775" t="s">
        <v>458</v>
      </c>
      <c r="D1775" t="s">
        <v>393</v>
      </c>
      <c r="E1775" t="s">
        <v>45</v>
      </c>
      <c r="F1775" t="s">
        <v>626</v>
      </c>
      <c r="G1775">
        <v>0</v>
      </c>
    </row>
    <row r="1776" spans="1:7" x14ac:dyDescent="0.3">
      <c r="A1776" t="s">
        <v>624</v>
      </c>
      <c r="B1776" t="s">
        <v>639</v>
      </c>
      <c r="C1776" t="s">
        <v>458</v>
      </c>
      <c r="D1776" t="s">
        <v>393</v>
      </c>
      <c r="E1776" t="s">
        <v>45</v>
      </c>
      <c r="F1776" t="s">
        <v>904</v>
      </c>
      <c r="G1776">
        <v>0</v>
      </c>
    </row>
    <row r="1777" spans="1:7" x14ac:dyDescent="0.3">
      <c r="A1777" t="s">
        <v>624</v>
      </c>
      <c r="B1777" t="s">
        <v>639</v>
      </c>
      <c r="C1777" t="s">
        <v>458</v>
      </c>
      <c r="D1777" t="s">
        <v>393</v>
      </c>
      <c r="E1777" t="s">
        <v>104</v>
      </c>
      <c r="F1777" t="s">
        <v>904</v>
      </c>
      <c r="G1777">
        <v>0</v>
      </c>
    </row>
    <row r="1778" spans="1:7" x14ac:dyDescent="0.3">
      <c r="A1778" t="s">
        <v>624</v>
      </c>
      <c r="B1778" t="s">
        <v>639</v>
      </c>
      <c r="C1778" t="s">
        <v>458</v>
      </c>
      <c r="D1778" t="s">
        <v>393</v>
      </c>
      <c r="E1778" t="s">
        <v>301</v>
      </c>
      <c r="F1778" t="s">
        <v>651</v>
      </c>
      <c r="G1778">
        <v>0</v>
      </c>
    </row>
    <row r="1779" spans="1:7" x14ac:dyDescent="0.3">
      <c r="A1779" t="s">
        <v>624</v>
      </c>
      <c r="B1779" t="s">
        <v>639</v>
      </c>
      <c r="C1779" t="s">
        <v>458</v>
      </c>
      <c r="D1779" t="s">
        <v>393</v>
      </c>
      <c r="E1779" t="s">
        <v>201</v>
      </c>
      <c r="F1779" t="s">
        <v>651</v>
      </c>
      <c r="G1779">
        <v>0</v>
      </c>
    </row>
    <row r="1780" spans="1:7" x14ac:dyDescent="0.3">
      <c r="A1780" t="s">
        <v>624</v>
      </c>
      <c r="B1780" t="s">
        <v>639</v>
      </c>
      <c r="C1780" t="s">
        <v>458</v>
      </c>
      <c r="D1780" t="s">
        <v>393</v>
      </c>
      <c r="E1780" t="s">
        <v>344</v>
      </c>
      <c r="F1780" t="s">
        <v>739</v>
      </c>
      <c r="G1780">
        <v>0</v>
      </c>
    </row>
    <row r="1781" spans="1:7" x14ac:dyDescent="0.3">
      <c r="A1781" t="s">
        <v>624</v>
      </c>
      <c r="B1781" t="s">
        <v>639</v>
      </c>
      <c r="C1781" t="s">
        <v>458</v>
      </c>
      <c r="D1781" t="s">
        <v>393</v>
      </c>
      <c r="E1781" t="s">
        <v>87</v>
      </c>
      <c r="F1781" t="s">
        <v>651</v>
      </c>
      <c r="G1781">
        <v>0</v>
      </c>
    </row>
    <row r="1782" spans="1:7" x14ac:dyDescent="0.3">
      <c r="A1782" t="s">
        <v>624</v>
      </c>
      <c r="B1782" t="s">
        <v>639</v>
      </c>
      <c r="C1782" t="s">
        <v>458</v>
      </c>
      <c r="D1782" t="s">
        <v>393</v>
      </c>
      <c r="E1782" t="s">
        <v>88</v>
      </c>
      <c r="F1782" t="s">
        <v>626</v>
      </c>
      <c r="G1782">
        <v>0</v>
      </c>
    </row>
    <row r="1783" spans="1:7" x14ac:dyDescent="0.3">
      <c r="A1783" t="s">
        <v>624</v>
      </c>
      <c r="B1783" t="s">
        <v>639</v>
      </c>
      <c r="C1783" t="s">
        <v>458</v>
      </c>
      <c r="D1783" t="s">
        <v>393</v>
      </c>
      <c r="E1783" t="s">
        <v>136</v>
      </c>
      <c r="F1783" t="s">
        <v>904</v>
      </c>
      <c r="G1783">
        <v>0</v>
      </c>
    </row>
    <row r="1784" spans="1:7" x14ac:dyDescent="0.3">
      <c r="A1784" t="s">
        <v>624</v>
      </c>
      <c r="B1784" t="s">
        <v>639</v>
      </c>
      <c r="C1784" t="s">
        <v>458</v>
      </c>
      <c r="D1784" t="s">
        <v>393</v>
      </c>
      <c r="E1784" t="s">
        <v>240</v>
      </c>
      <c r="F1784" t="s">
        <v>651</v>
      </c>
      <c r="G1784">
        <v>0</v>
      </c>
    </row>
    <row r="1785" spans="1:7" x14ac:dyDescent="0.3">
      <c r="A1785" t="s">
        <v>624</v>
      </c>
      <c r="B1785" t="s">
        <v>639</v>
      </c>
      <c r="C1785" t="s">
        <v>458</v>
      </c>
      <c r="D1785" t="s">
        <v>393</v>
      </c>
      <c r="E1785" t="s">
        <v>240</v>
      </c>
      <c r="F1785" t="s">
        <v>739</v>
      </c>
      <c r="G1785">
        <v>0</v>
      </c>
    </row>
    <row r="1786" spans="1:7" x14ac:dyDescent="0.3">
      <c r="A1786" t="s">
        <v>624</v>
      </c>
      <c r="B1786" t="s">
        <v>639</v>
      </c>
      <c r="C1786" t="s">
        <v>458</v>
      </c>
      <c r="D1786" t="s">
        <v>393</v>
      </c>
      <c r="E1786" t="s">
        <v>165</v>
      </c>
      <c r="F1786" t="s">
        <v>651</v>
      </c>
      <c r="G1786">
        <v>0</v>
      </c>
    </row>
    <row r="1787" spans="1:7" x14ac:dyDescent="0.3">
      <c r="A1787" t="s">
        <v>624</v>
      </c>
      <c r="B1787" t="s">
        <v>639</v>
      </c>
      <c r="C1787" t="s">
        <v>458</v>
      </c>
      <c r="D1787" t="s">
        <v>393</v>
      </c>
      <c r="E1787" t="s">
        <v>251</v>
      </c>
      <c r="F1787" t="s">
        <v>651</v>
      </c>
      <c r="G1787">
        <v>0</v>
      </c>
    </row>
    <row r="1788" spans="1:7" x14ac:dyDescent="0.3">
      <c r="A1788" t="s">
        <v>624</v>
      </c>
      <c r="B1788" t="s">
        <v>639</v>
      </c>
      <c r="C1788" t="s">
        <v>458</v>
      </c>
      <c r="D1788" t="s">
        <v>393</v>
      </c>
      <c r="E1788" t="s">
        <v>251</v>
      </c>
      <c r="F1788" t="s">
        <v>739</v>
      </c>
      <c r="G1788">
        <v>0</v>
      </c>
    </row>
    <row r="1789" spans="1:7" x14ac:dyDescent="0.3">
      <c r="A1789" t="s">
        <v>624</v>
      </c>
      <c r="B1789" t="s">
        <v>639</v>
      </c>
      <c r="C1789" t="s">
        <v>458</v>
      </c>
      <c r="D1789" t="s">
        <v>393</v>
      </c>
      <c r="E1789" t="s">
        <v>356</v>
      </c>
      <c r="F1789" t="s">
        <v>739</v>
      </c>
      <c r="G1789">
        <v>0</v>
      </c>
    </row>
    <row r="1790" spans="1:7" x14ac:dyDescent="0.3">
      <c r="A1790" t="s">
        <v>624</v>
      </c>
      <c r="B1790" t="s">
        <v>639</v>
      </c>
      <c r="C1790" t="s">
        <v>458</v>
      </c>
      <c r="D1790" t="s">
        <v>393</v>
      </c>
      <c r="E1790" t="s">
        <v>222</v>
      </c>
      <c r="F1790" t="s">
        <v>651</v>
      </c>
      <c r="G1790">
        <v>0</v>
      </c>
    </row>
    <row r="1791" spans="1:7" x14ac:dyDescent="0.3">
      <c r="A1791" t="s">
        <v>624</v>
      </c>
      <c r="B1791" t="s">
        <v>639</v>
      </c>
      <c r="C1791" t="s">
        <v>458</v>
      </c>
      <c r="D1791" t="s">
        <v>393</v>
      </c>
      <c r="E1791" t="s">
        <v>105</v>
      </c>
      <c r="F1791" t="s">
        <v>651</v>
      </c>
      <c r="G1791">
        <v>0</v>
      </c>
    </row>
    <row r="1792" spans="1:7" x14ac:dyDescent="0.3">
      <c r="A1792" t="s">
        <v>624</v>
      </c>
      <c r="B1792" t="s">
        <v>639</v>
      </c>
      <c r="C1792" t="s">
        <v>458</v>
      </c>
      <c r="D1792" t="s">
        <v>393</v>
      </c>
      <c r="E1792" t="s">
        <v>81</v>
      </c>
      <c r="F1792" t="s">
        <v>904</v>
      </c>
      <c r="G1792">
        <v>0</v>
      </c>
    </row>
    <row r="1793" spans="1:7" x14ac:dyDescent="0.3">
      <c r="A1793" t="s">
        <v>624</v>
      </c>
      <c r="B1793" t="s">
        <v>639</v>
      </c>
      <c r="C1793" t="s">
        <v>458</v>
      </c>
      <c r="D1793" t="s">
        <v>393</v>
      </c>
      <c r="E1793" t="s">
        <v>146</v>
      </c>
      <c r="F1793" t="s">
        <v>739</v>
      </c>
      <c r="G1793">
        <v>0</v>
      </c>
    </row>
    <row r="1794" spans="1:7" x14ac:dyDescent="0.3">
      <c r="A1794" t="s">
        <v>624</v>
      </c>
      <c r="B1794" t="s">
        <v>639</v>
      </c>
      <c r="C1794" t="s">
        <v>458</v>
      </c>
      <c r="D1794" t="s">
        <v>393</v>
      </c>
      <c r="E1794" t="s">
        <v>173</v>
      </c>
      <c r="F1794" t="s">
        <v>626</v>
      </c>
      <c r="G1794">
        <v>0</v>
      </c>
    </row>
    <row r="1795" spans="1:7" x14ac:dyDescent="0.3">
      <c r="A1795" t="s">
        <v>624</v>
      </c>
      <c r="B1795" t="s">
        <v>639</v>
      </c>
      <c r="C1795" t="s">
        <v>458</v>
      </c>
      <c r="D1795" t="s">
        <v>393</v>
      </c>
      <c r="E1795" t="s">
        <v>31</v>
      </c>
      <c r="F1795" t="s">
        <v>651</v>
      </c>
      <c r="G1795">
        <v>0</v>
      </c>
    </row>
    <row r="1796" spans="1:7" x14ac:dyDescent="0.3">
      <c r="A1796" t="s">
        <v>624</v>
      </c>
      <c r="B1796" t="s">
        <v>639</v>
      </c>
      <c r="C1796" t="s">
        <v>458</v>
      </c>
      <c r="D1796" t="s">
        <v>393</v>
      </c>
      <c r="E1796" t="s">
        <v>304</v>
      </c>
      <c r="F1796" t="s">
        <v>904</v>
      </c>
      <c r="G1796">
        <v>0</v>
      </c>
    </row>
    <row r="1797" spans="1:7" x14ac:dyDescent="0.3">
      <c r="A1797" t="s">
        <v>624</v>
      </c>
      <c r="B1797" t="s">
        <v>639</v>
      </c>
      <c r="C1797" t="s">
        <v>458</v>
      </c>
      <c r="D1797" t="s">
        <v>393</v>
      </c>
      <c r="E1797" t="s">
        <v>69</v>
      </c>
      <c r="F1797" t="s">
        <v>651</v>
      </c>
      <c r="G1797">
        <v>0</v>
      </c>
    </row>
    <row r="1798" spans="1:7" x14ac:dyDescent="0.3">
      <c r="A1798" t="s">
        <v>624</v>
      </c>
      <c r="B1798" t="s">
        <v>639</v>
      </c>
      <c r="C1798" t="s">
        <v>458</v>
      </c>
      <c r="D1798" t="s">
        <v>393</v>
      </c>
      <c r="E1798" t="s">
        <v>82</v>
      </c>
      <c r="F1798" t="s">
        <v>904</v>
      </c>
      <c r="G1798">
        <v>0</v>
      </c>
    </row>
    <row r="1799" spans="1:7" x14ac:dyDescent="0.3">
      <c r="A1799" t="s">
        <v>624</v>
      </c>
      <c r="B1799" t="s">
        <v>639</v>
      </c>
      <c r="C1799" t="s">
        <v>458</v>
      </c>
      <c r="D1799" t="s">
        <v>393</v>
      </c>
      <c r="E1799" t="s">
        <v>307</v>
      </c>
      <c r="F1799" t="s">
        <v>739</v>
      </c>
      <c r="G1799">
        <v>0</v>
      </c>
    </row>
    <row r="1800" spans="1:7" x14ac:dyDescent="0.3">
      <c r="A1800" t="s">
        <v>624</v>
      </c>
      <c r="B1800" t="s">
        <v>639</v>
      </c>
      <c r="C1800" t="s">
        <v>458</v>
      </c>
      <c r="D1800" t="s">
        <v>393</v>
      </c>
      <c r="E1800" t="s">
        <v>50</v>
      </c>
      <c r="F1800" t="s">
        <v>651</v>
      </c>
      <c r="G1800">
        <v>0</v>
      </c>
    </row>
    <row r="1801" spans="1:7" x14ac:dyDescent="0.3">
      <c r="A1801" t="s">
        <v>624</v>
      </c>
      <c r="B1801" t="s">
        <v>639</v>
      </c>
      <c r="C1801" t="s">
        <v>458</v>
      </c>
      <c r="D1801" t="s">
        <v>393</v>
      </c>
      <c r="E1801" t="s">
        <v>357</v>
      </c>
      <c r="F1801" t="s">
        <v>739</v>
      </c>
      <c r="G1801">
        <v>0</v>
      </c>
    </row>
    <row r="1802" spans="1:7" x14ac:dyDescent="0.3">
      <c r="A1802" t="s">
        <v>624</v>
      </c>
      <c r="B1802" t="s">
        <v>639</v>
      </c>
      <c r="C1802" t="s">
        <v>458</v>
      </c>
      <c r="D1802" t="s">
        <v>393</v>
      </c>
      <c r="E1802" t="s">
        <v>184</v>
      </c>
      <c r="F1802" t="s">
        <v>651</v>
      </c>
      <c r="G1802">
        <v>0</v>
      </c>
    </row>
    <row r="1803" spans="1:7" x14ac:dyDescent="0.3">
      <c r="A1803" t="s">
        <v>624</v>
      </c>
      <c r="B1803" t="s">
        <v>639</v>
      </c>
      <c r="C1803" t="s">
        <v>458</v>
      </c>
      <c r="D1803" t="s">
        <v>393</v>
      </c>
      <c r="E1803" t="s">
        <v>106</v>
      </c>
      <c r="F1803" t="s">
        <v>904</v>
      </c>
      <c r="G1803">
        <v>0</v>
      </c>
    </row>
    <row r="1804" spans="1:7" x14ac:dyDescent="0.3">
      <c r="A1804" t="s">
        <v>624</v>
      </c>
      <c r="B1804" t="s">
        <v>639</v>
      </c>
      <c r="C1804" t="s">
        <v>458</v>
      </c>
      <c r="D1804" t="s">
        <v>393</v>
      </c>
      <c r="E1804" t="s">
        <v>174</v>
      </c>
      <c r="F1804" t="s">
        <v>904</v>
      </c>
      <c r="G1804">
        <v>0</v>
      </c>
    </row>
    <row r="1805" spans="1:7" x14ac:dyDescent="0.3">
      <c r="A1805" t="s">
        <v>624</v>
      </c>
      <c r="B1805" t="s">
        <v>639</v>
      </c>
      <c r="C1805" t="s">
        <v>458</v>
      </c>
      <c r="D1805" t="s">
        <v>393</v>
      </c>
      <c r="E1805" t="s">
        <v>97</v>
      </c>
      <c r="F1805" t="s">
        <v>904</v>
      </c>
      <c r="G1805">
        <v>0</v>
      </c>
    </row>
    <row r="1806" spans="1:7" x14ac:dyDescent="0.3">
      <c r="A1806" t="s">
        <v>624</v>
      </c>
      <c r="B1806" t="s">
        <v>639</v>
      </c>
      <c r="C1806" t="s">
        <v>458</v>
      </c>
      <c r="D1806" t="s">
        <v>393</v>
      </c>
      <c r="E1806" t="s">
        <v>154</v>
      </c>
      <c r="F1806" t="s">
        <v>739</v>
      </c>
      <c r="G1806">
        <v>0</v>
      </c>
    </row>
    <row r="1807" spans="1:7" x14ac:dyDescent="0.3">
      <c r="A1807" t="s">
        <v>624</v>
      </c>
      <c r="B1807" t="s">
        <v>639</v>
      </c>
      <c r="C1807" t="s">
        <v>458</v>
      </c>
      <c r="D1807" t="s">
        <v>393</v>
      </c>
      <c r="E1807" t="s">
        <v>119</v>
      </c>
      <c r="F1807" t="s">
        <v>626</v>
      </c>
      <c r="G1807">
        <v>0</v>
      </c>
    </row>
    <row r="1808" spans="1:7" x14ac:dyDescent="0.3">
      <c r="A1808" t="s">
        <v>624</v>
      </c>
      <c r="B1808" t="s">
        <v>639</v>
      </c>
      <c r="C1808" t="s">
        <v>458</v>
      </c>
      <c r="D1808" t="s">
        <v>393</v>
      </c>
      <c r="E1808" t="s">
        <v>254</v>
      </c>
      <c r="F1808" t="s">
        <v>626</v>
      </c>
      <c r="G1808">
        <v>0</v>
      </c>
    </row>
    <row r="1809" spans="1:7" x14ac:dyDescent="0.3">
      <c r="A1809" t="s">
        <v>624</v>
      </c>
      <c r="B1809" t="s">
        <v>639</v>
      </c>
      <c r="C1809" t="s">
        <v>458</v>
      </c>
      <c r="D1809" t="s">
        <v>393</v>
      </c>
      <c r="E1809" t="s">
        <v>313</v>
      </c>
      <c r="F1809" t="s">
        <v>651</v>
      </c>
      <c r="G1809">
        <v>0</v>
      </c>
    </row>
    <row r="1810" spans="1:7" x14ac:dyDescent="0.3">
      <c r="A1810" t="s">
        <v>624</v>
      </c>
      <c r="B1810" t="s">
        <v>639</v>
      </c>
      <c r="C1810" t="s">
        <v>458</v>
      </c>
      <c r="D1810" t="s">
        <v>393</v>
      </c>
      <c r="E1810" t="s">
        <v>126</v>
      </c>
      <c r="F1810" t="s">
        <v>626</v>
      </c>
      <c r="G1810">
        <v>0</v>
      </c>
    </row>
    <row r="1811" spans="1:7" x14ac:dyDescent="0.3">
      <c r="A1811" t="s">
        <v>624</v>
      </c>
      <c r="B1811" t="s">
        <v>639</v>
      </c>
      <c r="C1811" t="s">
        <v>458</v>
      </c>
      <c r="D1811" t="s">
        <v>393</v>
      </c>
      <c r="E1811" t="s">
        <v>241</v>
      </c>
      <c r="F1811" t="s">
        <v>651</v>
      </c>
      <c r="G1811">
        <v>0</v>
      </c>
    </row>
    <row r="1812" spans="1:7" x14ac:dyDescent="0.3">
      <c r="A1812" t="s">
        <v>624</v>
      </c>
      <c r="B1812" t="s">
        <v>639</v>
      </c>
      <c r="C1812" t="s">
        <v>458</v>
      </c>
      <c r="D1812" t="s">
        <v>393</v>
      </c>
      <c r="E1812" t="s">
        <v>70</v>
      </c>
      <c r="F1812" t="s">
        <v>739</v>
      </c>
      <c r="G1812">
        <v>0</v>
      </c>
    </row>
    <row r="1813" spans="1:7" x14ac:dyDescent="0.3">
      <c r="A1813" t="s">
        <v>624</v>
      </c>
      <c r="B1813" t="s">
        <v>639</v>
      </c>
      <c r="C1813" t="s">
        <v>458</v>
      </c>
      <c r="D1813" t="s">
        <v>393</v>
      </c>
      <c r="E1813" t="s">
        <v>167</v>
      </c>
      <c r="F1813" t="s">
        <v>626</v>
      </c>
      <c r="G1813">
        <v>0</v>
      </c>
    </row>
    <row r="1814" spans="1:7" x14ac:dyDescent="0.3">
      <c r="A1814" t="s">
        <v>624</v>
      </c>
      <c r="B1814" t="s">
        <v>639</v>
      </c>
      <c r="C1814" t="s">
        <v>458</v>
      </c>
      <c r="D1814" t="s">
        <v>393</v>
      </c>
      <c r="E1814" t="s">
        <v>314</v>
      </c>
      <c r="F1814" t="s">
        <v>904</v>
      </c>
      <c r="G1814">
        <v>0</v>
      </c>
    </row>
    <row r="1815" spans="1:7" x14ac:dyDescent="0.3">
      <c r="A1815" t="s">
        <v>624</v>
      </c>
      <c r="B1815" t="s">
        <v>639</v>
      </c>
      <c r="C1815" t="s">
        <v>458</v>
      </c>
      <c r="D1815" t="s">
        <v>393</v>
      </c>
      <c r="E1815" t="s">
        <v>315</v>
      </c>
      <c r="F1815" t="s">
        <v>626</v>
      </c>
      <c r="G1815">
        <v>0</v>
      </c>
    </row>
    <row r="1816" spans="1:7" x14ac:dyDescent="0.3">
      <c r="A1816" t="s">
        <v>624</v>
      </c>
      <c r="B1816" t="s">
        <v>639</v>
      </c>
      <c r="C1816" t="s">
        <v>458</v>
      </c>
      <c r="D1816" t="s">
        <v>393</v>
      </c>
      <c r="E1816" t="s">
        <v>33</v>
      </c>
      <c r="F1816" t="s">
        <v>651</v>
      </c>
      <c r="G1816">
        <v>0</v>
      </c>
    </row>
    <row r="1817" spans="1:7" x14ac:dyDescent="0.3">
      <c r="A1817" t="s">
        <v>624</v>
      </c>
      <c r="B1817" t="s">
        <v>639</v>
      </c>
      <c r="C1817" t="s">
        <v>458</v>
      </c>
      <c r="D1817" t="s">
        <v>393</v>
      </c>
      <c r="E1817" t="s">
        <v>33</v>
      </c>
      <c r="F1817" t="s">
        <v>904</v>
      </c>
      <c r="G1817">
        <v>0</v>
      </c>
    </row>
    <row r="1818" spans="1:7" x14ac:dyDescent="0.3">
      <c r="A1818" t="s">
        <v>624</v>
      </c>
      <c r="B1818" t="s">
        <v>639</v>
      </c>
      <c r="C1818" t="s">
        <v>458</v>
      </c>
      <c r="D1818" t="s">
        <v>393</v>
      </c>
      <c r="E1818" t="s">
        <v>225</v>
      </c>
      <c r="F1818" t="s">
        <v>626</v>
      </c>
      <c r="G1818">
        <v>0</v>
      </c>
    </row>
    <row r="1819" spans="1:7" x14ac:dyDescent="0.3">
      <c r="A1819" t="s">
        <v>624</v>
      </c>
      <c r="B1819" t="s">
        <v>639</v>
      </c>
      <c r="C1819" t="s">
        <v>458</v>
      </c>
      <c r="D1819" t="s">
        <v>393</v>
      </c>
      <c r="E1819" t="s">
        <v>338</v>
      </c>
      <c r="F1819" t="s">
        <v>651</v>
      </c>
      <c r="G1819">
        <v>0</v>
      </c>
    </row>
    <row r="1820" spans="1:7" x14ac:dyDescent="0.3">
      <c r="A1820" t="s">
        <v>624</v>
      </c>
      <c r="B1820" t="s">
        <v>639</v>
      </c>
      <c r="C1820" t="s">
        <v>458</v>
      </c>
      <c r="D1820" t="s">
        <v>393</v>
      </c>
      <c r="E1820" t="s">
        <v>148</v>
      </c>
      <c r="F1820" t="s">
        <v>626</v>
      </c>
      <c r="G1820">
        <v>0</v>
      </c>
    </row>
    <row r="1821" spans="1:7" x14ac:dyDescent="0.3">
      <c r="A1821" t="s">
        <v>624</v>
      </c>
      <c r="B1821" t="s">
        <v>639</v>
      </c>
      <c r="C1821" t="s">
        <v>458</v>
      </c>
      <c r="D1821" t="s">
        <v>393</v>
      </c>
      <c r="E1821" t="s">
        <v>148</v>
      </c>
      <c r="F1821" t="s">
        <v>651</v>
      </c>
      <c r="G1821">
        <v>0</v>
      </c>
    </row>
    <row r="1822" spans="1:7" x14ac:dyDescent="0.3">
      <c r="A1822" t="s">
        <v>624</v>
      </c>
      <c r="B1822" t="s">
        <v>639</v>
      </c>
      <c r="C1822" t="s">
        <v>458</v>
      </c>
      <c r="D1822" t="s">
        <v>393</v>
      </c>
      <c r="E1822" t="s">
        <v>109</v>
      </c>
      <c r="F1822" t="s">
        <v>651</v>
      </c>
      <c r="G1822">
        <v>0</v>
      </c>
    </row>
    <row r="1823" spans="1:7" x14ac:dyDescent="0.3">
      <c r="A1823" t="s">
        <v>624</v>
      </c>
      <c r="B1823" t="s">
        <v>639</v>
      </c>
      <c r="C1823" t="s">
        <v>458</v>
      </c>
      <c r="D1823" t="s">
        <v>393</v>
      </c>
      <c r="E1823" t="s">
        <v>109</v>
      </c>
      <c r="F1823" t="s">
        <v>739</v>
      </c>
      <c r="G1823">
        <v>0</v>
      </c>
    </row>
    <row r="1824" spans="1:7" x14ac:dyDescent="0.3">
      <c r="A1824" t="s">
        <v>624</v>
      </c>
      <c r="B1824" t="s">
        <v>639</v>
      </c>
      <c r="C1824" t="s">
        <v>458</v>
      </c>
      <c r="D1824" t="s">
        <v>393</v>
      </c>
      <c r="E1824" t="s">
        <v>185</v>
      </c>
      <c r="F1824" t="s">
        <v>626</v>
      </c>
      <c r="G1824">
        <v>0</v>
      </c>
    </row>
    <row r="1825" spans="1:7" x14ac:dyDescent="0.3">
      <c r="A1825" t="s">
        <v>624</v>
      </c>
      <c r="B1825" t="s">
        <v>639</v>
      </c>
      <c r="C1825" t="s">
        <v>458</v>
      </c>
      <c r="D1825" t="s">
        <v>393</v>
      </c>
      <c r="E1825" t="s">
        <v>185</v>
      </c>
      <c r="F1825" t="s">
        <v>651</v>
      </c>
      <c r="G1825">
        <v>0</v>
      </c>
    </row>
    <row r="1826" spans="1:7" x14ac:dyDescent="0.3">
      <c r="A1826" t="s">
        <v>624</v>
      </c>
      <c r="B1826" t="s">
        <v>639</v>
      </c>
      <c r="C1826" t="s">
        <v>458</v>
      </c>
      <c r="D1826" t="s">
        <v>393</v>
      </c>
      <c r="E1826" t="s">
        <v>186</v>
      </c>
      <c r="F1826" t="s">
        <v>626</v>
      </c>
      <c r="G1826">
        <v>0</v>
      </c>
    </row>
    <row r="1827" spans="1:7" x14ac:dyDescent="0.3">
      <c r="A1827" t="s">
        <v>624</v>
      </c>
      <c r="B1827" t="s">
        <v>639</v>
      </c>
      <c r="C1827" t="s">
        <v>458</v>
      </c>
      <c r="D1827" t="s">
        <v>393</v>
      </c>
      <c r="E1827" t="s">
        <v>127</v>
      </c>
      <c r="F1827" t="s">
        <v>626</v>
      </c>
      <c r="G1827">
        <v>0</v>
      </c>
    </row>
    <row r="1828" spans="1:7" x14ac:dyDescent="0.3">
      <c r="A1828" t="s">
        <v>624</v>
      </c>
      <c r="B1828" t="s">
        <v>639</v>
      </c>
      <c r="C1828" t="s">
        <v>458</v>
      </c>
      <c r="D1828" t="s">
        <v>393</v>
      </c>
      <c r="E1828" t="s">
        <v>127</v>
      </c>
      <c r="F1828" t="s">
        <v>651</v>
      </c>
      <c r="G1828">
        <v>0</v>
      </c>
    </row>
    <row r="1829" spans="1:7" x14ac:dyDescent="0.3">
      <c r="A1829" t="s">
        <v>624</v>
      </c>
      <c r="B1829" t="s">
        <v>639</v>
      </c>
      <c r="C1829" t="s">
        <v>458</v>
      </c>
      <c r="D1829" t="s">
        <v>393</v>
      </c>
      <c r="E1829" t="s">
        <v>203</v>
      </c>
      <c r="F1829" t="s">
        <v>651</v>
      </c>
      <c r="G1829">
        <v>0</v>
      </c>
    </row>
    <row r="1830" spans="1:7" x14ac:dyDescent="0.3">
      <c r="A1830" t="s">
        <v>624</v>
      </c>
      <c r="B1830" t="s">
        <v>639</v>
      </c>
      <c r="C1830" t="s">
        <v>458</v>
      </c>
      <c r="D1830" t="s">
        <v>393</v>
      </c>
      <c r="E1830" t="s">
        <v>316</v>
      </c>
      <c r="F1830" t="s">
        <v>651</v>
      </c>
      <c r="G1830">
        <v>0</v>
      </c>
    </row>
    <row r="1831" spans="1:7" x14ac:dyDescent="0.3">
      <c r="A1831" t="s">
        <v>624</v>
      </c>
      <c r="B1831" t="s">
        <v>639</v>
      </c>
      <c r="C1831" t="s">
        <v>458</v>
      </c>
      <c r="D1831" t="s">
        <v>393</v>
      </c>
      <c r="E1831" t="s">
        <v>19</v>
      </c>
      <c r="F1831" t="s">
        <v>739</v>
      </c>
      <c r="G1831">
        <v>0</v>
      </c>
    </row>
    <row r="1832" spans="1:7" x14ac:dyDescent="0.3">
      <c r="A1832" t="s">
        <v>624</v>
      </c>
      <c r="B1832" t="s">
        <v>639</v>
      </c>
      <c r="C1832" t="s">
        <v>458</v>
      </c>
      <c r="D1832" t="s">
        <v>393</v>
      </c>
      <c r="E1832" t="s">
        <v>19</v>
      </c>
      <c r="F1832" t="s">
        <v>904</v>
      </c>
      <c r="G1832">
        <v>0</v>
      </c>
    </row>
    <row r="1833" spans="1:7" x14ac:dyDescent="0.3">
      <c r="A1833" t="s">
        <v>624</v>
      </c>
      <c r="B1833" t="s">
        <v>639</v>
      </c>
      <c r="C1833" t="s">
        <v>458</v>
      </c>
      <c r="D1833" t="s">
        <v>393</v>
      </c>
      <c r="E1833" t="s">
        <v>346</v>
      </c>
      <c r="F1833" t="s">
        <v>739</v>
      </c>
      <c r="G1833">
        <v>0</v>
      </c>
    </row>
    <row r="1834" spans="1:7" x14ac:dyDescent="0.3">
      <c r="A1834" t="s">
        <v>624</v>
      </c>
      <c r="B1834" t="s">
        <v>639</v>
      </c>
      <c r="C1834" t="s">
        <v>458</v>
      </c>
      <c r="D1834" t="s">
        <v>393</v>
      </c>
      <c r="E1834" t="s">
        <v>227</v>
      </c>
      <c r="F1834" t="s">
        <v>739</v>
      </c>
      <c r="G1834">
        <v>0</v>
      </c>
    </row>
    <row r="1835" spans="1:7" x14ac:dyDescent="0.3">
      <c r="A1835" t="s">
        <v>624</v>
      </c>
      <c r="B1835" t="s">
        <v>639</v>
      </c>
      <c r="C1835" t="s">
        <v>458</v>
      </c>
      <c r="D1835" t="s">
        <v>393</v>
      </c>
      <c r="E1835" t="s">
        <v>353</v>
      </c>
      <c r="F1835" t="s">
        <v>904</v>
      </c>
      <c r="G1835">
        <v>0</v>
      </c>
    </row>
    <row r="1836" spans="1:7" x14ac:dyDescent="0.3">
      <c r="A1836" t="s">
        <v>624</v>
      </c>
      <c r="B1836" t="s">
        <v>639</v>
      </c>
      <c r="C1836" t="s">
        <v>458</v>
      </c>
      <c r="D1836" t="s">
        <v>393</v>
      </c>
      <c r="E1836" t="s">
        <v>337</v>
      </c>
      <c r="F1836" t="s">
        <v>626</v>
      </c>
      <c r="G1836">
        <v>0</v>
      </c>
    </row>
    <row r="1837" spans="1:7" x14ac:dyDescent="0.3">
      <c r="A1837" t="s">
        <v>624</v>
      </c>
      <c r="B1837" t="s">
        <v>639</v>
      </c>
      <c r="C1837" t="s">
        <v>458</v>
      </c>
      <c r="D1837" t="s">
        <v>393</v>
      </c>
      <c r="E1837" t="s">
        <v>354</v>
      </c>
      <c r="F1837" t="s">
        <v>739</v>
      </c>
      <c r="G1837">
        <v>0</v>
      </c>
    </row>
    <row r="1838" spans="1:7" x14ac:dyDescent="0.3">
      <c r="A1838" t="s">
        <v>624</v>
      </c>
      <c r="B1838" t="s">
        <v>639</v>
      </c>
      <c r="C1838" t="s">
        <v>458</v>
      </c>
      <c r="D1838" t="s">
        <v>393</v>
      </c>
      <c r="E1838" t="s">
        <v>93</v>
      </c>
      <c r="F1838" t="s">
        <v>739</v>
      </c>
      <c r="G1838">
        <v>0</v>
      </c>
    </row>
    <row r="1839" spans="1:7" x14ac:dyDescent="0.3">
      <c r="A1839" t="s">
        <v>624</v>
      </c>
      <c r="B1839" t="s">
        <v>639</v>
      </c>
      <c r="C1839" t="s">
        <v>458</v>
      </c>
      <c r="D1839" t="s">
        <v>393</v>
      </c>
      <c r="E1839" t="s">
        <v>76</v>
      </c>
      <c r="F1839" t="s">
        <v>739</v>
      </c>
      <c r="G1839">
        <v>0</v>
      </c>
    </row>
    <row r="1840" spans="1:7" x14ac:dyDescent="0.3">
      <c r="A1840" t="s">
        <v>624</v>
      </c>
      <c r="B1840" t="s">
        <v>639</v>
      </c>
      <c r="C1840" t="s">
        <v>458</v>
      </c>
      <c r="D1840" t="s">
        <v>393</v>
      </c>
      <c r="E1840" t="s">
        <v>317</v>
      </c>
      <c r="F1840" t="s">
        <v>626</v>
      </c>
      <c r="G1840">
        <v>0</v>
      </c>
    </row>
    <row r="1841" spans="1:7" x14ac:dyDescent="0.3">
      <c r="A1841" t="s">
        <v>624</v>
      </c>
      <c r="B1841" t="s">
        <v>639</v>
      </c>
      <c r="C1841" t="s">
        <v>458</v>
      </c>
      <c r="D1841" t="s">
        <v>393</v>
      </c>
      <c r="E1841" t="s">
        <v>144</v>
      </c>
      <c r="F1841" t="s">
        <v>651</v>
      </c>
      <c r="G1841">
        <v>0</v>
      </c>
    </row>
    <row r="1842" spans="1:7" x14ac:dyDescent="0.3">
      <c r="A1842" t="s">
        <v>624</v>
      </c>
      <c r="B1842" t="s">
        <v>639</v>
      </c>
      <c r="C1842" t="s">
        <v>458</v>
      </c>
      <c r="D1842" t="s">
        <v>393</v>
      </c>
      <c r="E1842" t="s">
        <v>144</v>
      </c>
      <c r="F1842" t="s">
        <v>904</v>
      </c>
      <c r="G1842">
        <v>0</v>
      </c>
    </row>
    <row r="1843" spans="1:7" x14ac:dyDescent="0.3">
      <c r="A1843" t="s">
        <v>624</v>
      </c>
      <c r="B1843" t="s">
        <v>639</v>
      </c>
      <c r="C1843" t="s">
        <v>458</v>
      </c>
      <c r="D1843" t="s">
        <v>393</v>
      </c>
      <c r="E1843" t="s">
        <v>168</v>
      </c>
      <c r="F1843" t="s">
        <v>626</v>
      </c>
      <c r="G1843">
        <v>0</v>
      </c>
    </row>
    <row r="1844" spans="1:7" x14ac:dyDescent="0.3">
      <c r="A1844" t="s">
        <v>624</v>
      </c>
      <c r="B1844" t="s">
        <v>639</v>
      </c>
      <c r="C1844" t="s">
        <v>458</v>
      </c>
      <c r="D1844" t="s">
        <v>393</v>
      </c>
      <c r="E1844" t="s">
        <v>347</v>
      </c>
      <c r="F1844" t="s">
        <v>904</v>
      </c>
      <c r="G1844">
        <v>0</v>
      </c>
    </row>
    <row r="1845" spans="1:7" x14ac:dyDescent="0.3">
      <c r="A1845" t="s">
        <v>624</v>
      </c>
      <c r="B1845" t="s">
        <v>639</v>
      </c>
      <c r="C1845" t="s">
        <v>458</v>
      </c>
      <c r="D1845" t="s">
        <v>393</v>
      </c>
      <c r="E1845" t="s">
        <v>228</v>
      </c>
      <c r="F1845" t="s">
        <v>739</v>
      </c>
      <c r="G1845">
        <v>0</v>
      </c>
    </row>
    <row r="1846" spans="1:7" x14ac:dyDescent="0.3">
      <c r="A1846" t="s">
        <v>624</v>
      </c>
      <c r="B1846" t="s">
        <v>639</v>
      </c>
      <c r="C1846" t="s">
        <v>458</v>
      </c>
      <c r="D1846" t="s">
        <v>393</v>
      </c>
      <c r="E1846" t="s">
        <v>77</v>
      </c>
      <c r="F1846" t="s">
        <v>626</v>
      </c>
      <c r="G1846">
        <v>0</v>
      </c>
    </row>
    <row r="1847" spans="1:7" x14ac:dyDescent="0.3">
      <c r="A1847" t="s">
        <v>624</v>
      </c>
      <c r="B1847" t="s">
        <v>639</v>
      </c>
      <c r="C1847" t="s">
        <v>458</v>
      </c>
      <c r="D1847" t="s">
        <v>393</v>
      </c>
      <c r="E1847" t="s">
        <v>111</v>
      </c>
      <c r="F1847" t="s">
        <v>651</v>
      </c>
      <c r="G1847">
        <v>0</v>
      </c>
    </row>
    <row r="1848" spans="1:7" x14ac:dyDescent="0.3">
      <c r="A1848" t="s">
        <v>624</v>
      </c>
      <c r="B1848" t="s">
        <v>639</v>
      </c>
      <c r="C1848" t="s">
        <v>458</v>
      </c>
      <c r="D1848" t="s">
        <v>393</v>
      </c>
      <c r="E1848" t="s">
        <v>112</v>
      </c>
      <c r="F1848" t="s">
        <v>904</v>
      </c>
      <c r="G1848">
        <v>0</v>
      </c>
    </row>
    <row r="1849" spans="1:7" x14ac:dyDescent="0.3">
      <c r="A1849" t="s">
        <v>624</v>
      </c>
      <c r="B1849" t="s">
        <v>639</v>
      </c>
      <c r="C1849" t="s">
        <v>458</v>
      </c>
      <c r="D1849" t="s">
        <v>393</v>
      </c>
      <c r="E1849" t="s">
        <v>117</v>
      </c>
      <c r="F1849" t="s">
        <v>626</v>
      </c>
      <c r="G1849">
        <v>0</v>
      </c>
    </row>
    <row r="1850" spans="1:7" x14ac:dyDescent="0.3">
      <c r="A1850" t="s">
        <v>624</v>
      </c>
      <c r="B1850" t="s">
        <v>639</v>
      </c>
      <c r="C1850" t="s">
        <v>458</v>
      </c>
      <c r="D1850" t="s">
        <v>393</v>
      </c>
      <c r="E1850" t="s">
        <v>229</v>
      </c>
      <c r="F1850" t="s">
        <v>904</v>
      </c>
      <c r="G1850">
        <v>0</v>
      </c>
    </row>
    <row r="1851" spans="1:7" x14ac:dyDescent="0.3">
      <c r="A1851" t="s">
        <v>624</v>
      </c>
      <c r="B1851" t="s">
        <v>639</v>
      </c>
      <c r="C1851" t="s">
        <v>458</v>
      </c>
      <c r="D1851" t="s">
        <v>393</v>
      </c>
      <c r="E1851" t="s">
        <v>292</v>
      </c>
      <c r="F1851" t="s">
        <v>739</v>
      </c>
      <c r="G1851">
        <v>0</v>
      </c>
    </row>
    <row r="1852" spans="1:7" x14ac:dyDescent="0.3">
      <c r="A1852" t="s">
        <v>624</v>
      </c>
      <c r="B1852" t="s">
        <v>639</v>
      </c>
      <c r="C1852" t="s">
        <v>458</v>
      </c>
      <c r="D1852" t="s">
        <v>393</v>
      </c>
      <c r="E1852" t="s">
        <v>293</v>
      </c>
      <c r="F1852" t="s">
        <v>651</v>
      </c>
      <c r="G1852">
        <v>0</v>
      </c>
    </row>
    <row r="1853" spans="1:7" x14ac:dyDescent="0.3">
      <c r="A1853" t="s">
        <v>624</v>
      </c>
      <c r="B1853" t="s">
        <v>639</v>
      </c>
      <c r="C1853" t="s">
        <v>458</v>
      </c>
      <c r="D1853" t="s">
        <v>393</v>
      </c>
      <c r="E1853" t="s">
        <v>66</v>
      </c>
      <c r="F1853" t="s">
        <v>626</v>
      </c>
      <c r="G1853">
        <v>0</v>
      </c>
    </row>
    <row r="1854" spans="1:7" x14ac:dyDescent="0.3">
      <c r="A1854" t="s">
        <v>624</v>
      </c>
      <c r="B1854" t="s">
        <v>639</v>
      </c>
      <c r="C1854" t="s">
        <v>458</v>
      </c>
      <c r="D1854" t="s">
        <v>393</v>
      </c>
      <c r="E1854" t="s">
        <v>320</v>
      </c>
      <c r="F1854" t="s">
        <v>626</v>
      </c>
      <c r="G1854">
        <v>0</v>
      </c>
    </row>
    <row r="1855" spans="1:7" x14ac:dyDescent="0.3">
      <c r="A1855" t="s">
        <v>624</v>
      </c>
      <c r="B1855" t="s">
        <v>639</v>
      </c>
      <c r="C1855" t="s">
        <v>458</v>
      </c>
      <c r="D1855" t="s">
        <v>393</v>
      </c>
      <c r="E1855" t="s">
        <v>262</v>
      </c>
      <c r="F1855" t="s">
        <v>904</v>
      </c>
      <c r="G1855">
        <v>0</v>
      </c>
    </row>
    <row r="1856" spans="1:7" x14ac:dyDescent="0.3">
      <c r="A1856" t="s">
        <v>624</v>
      </c>
      <c r="B1856" t="s">
        <v>639</v>
      </c>
      <c r="C1856" t="s">
        <v>458</v>
      </c>
      <c r="D1856" t="s">
        <v>393</v>
      </c>
      <c r="E1856" t="s">
        <v>244</v>
      </c>
      <c r="F1856" t="s">
        <v>626</v>
      </c>
      <c r="G1856">
        <v>0</v>
      </c>
    </row>
    <row r="1857" spans="1:7" x14ac:dyDescent="0.3">
      <c r="A1857" t="s">
        <v>624</v>
      </c>
      <c r="B1857" t="s">
        <v>639</v>
      </c>
      <c r="C1857" t="s">
        <v>458</v>
      </c>
      <c r="D1857" t="s">
        <v>393</v>
      </c>
      <c r="E1857" t="s">
        <v>244</v>
      </c>
      <c r="F1857" t="s">
        <v>904</v>
      </c>
      <c r="G1857">
        <v>0</v>
      </c>
    </row>
    <row r="1858" spans="1:7" x14ac:dyDescent="0.3">
      <c r="A1858" t="s">
        <v>624</v>
      </c>
      <c r="B1858" t="s">
        <v>639</v>
      </c>
      <c r="C1858" t="s">
        <v>458</v>
      </c>
      <c r="D1858" t="s">
        <v>393</v>
      </c>
      <c r="E1858" t="s">
        <v>361</v>
      </c>
      <c r="F1858" t="s">
        <v>739</v>
      </c>
      <c r="G1858">
        <v>0</v>
      </c>
    </row>
    <row r="1859" spans="1:7" x14ac:dyDescent="0.3">
      <c r="A1859" t="s">
        <v>624</v>
      </c>
      <c r="B1859" t="s">
        <v>639</v>
      </c>
      <c r="C1859" t="s">
        <v>458</v>
      </c>
      <c r="D1859" t="s">
        <v>393</v>
      </c>
      <c r="E1859" t="s">
        <v>361</v>
      </c>
      <c r="F1859" t="s">
        <v>904</v>
      </c>
      <c r="G1859">
        <v>0</v>
      </c>
    </row>
    <row r="1860" spans="1:7" x14ac:dyDescent="0.3">
      <c r="A1860" t="s">
        <v>624</v>
      </c>
      <c r="B1860" t="s">
        <v>639</v>
      </c>
      <c r="C1860" t="s">
        <v>458</v>
      </c>
      <c r="D1860" t="s">
        <v>393</v>
      </c>
      <c r="E1860" t="s">
        <v>263</v>
      </c>
      <c r="F1860" t="s">
        <v>739</v>
      </c>
      <c r="G1860">
        <v>0</v>
      </c>
    </row>
    <row r="1861" spans="1:7" x14ac:dyDescent="0.3">
      <c r="A1861" t="s">
        <v>624</v>
      </c>
      <c r="B1861" t="s">
        <v>639</v>
      </c>
      <c r="C1861" t="s">
        <v>458</v>
      </c>
      <c r="D1861" t="s">
        <v>393</v>
      </c>
      <c r="E1861" t="s">
        <v>264</v>
      </c>
      <c r="F1861" t="s">
        <v>739</v>
      </c>
      <c r="G1861">
        <v>0</v>
      </c>
    </row>
    <row r="1862" spans="1:7" x14ac:dyDescent="0.3">
      <c r="A1862" t="s">
        <v>624</v>
      </c>
      <c r="B1862" t="s">
        <v>639</v>
      </c>
      <c r="C1862" t="s">
        <v>458</v>
      </c>
      <c r="D1862" t="s">
        <v>393</v>
      </c>
      <c r="E1862" t="s">
        <v>265</v>
      </c>
      <c r="F1862" t="s">
        <v>904</v>
      </c>
      <c r="G1862">
        <v>0</v>
      </c>
    </row>
    <row r="1863" spans="1:7" x14ac:dyDescent="0.3">
      <c r="A1863" t="s">
        <v>624</v>
      </c>
      <c r="B1863" t="s">
        <v>639</v>
      </c>
      <c r="C1863" t="s">
        <v>458</v>
      </c>
      <c r="D1863" t="s">
        <v>393</v>
      </c>
      <c r="E1863" t="s">
        <v>189</v>
      </c>
      <c r="F1863" t="s">
        <v>626</v>
      </c>
      <c r="G1863">
        <v>0</v>
      </c>
    </row>
    <row r="1864" spans="1:7" x14ac:dyDescent="0.3">
      <c r="A1864" t="s">
        <v>624</v>
      </c>
      <c r="B1864" t="s">
        <v>639</v>
      </c>
      <c r="C1864" t="s">
        <v>458</v>
      </c>
      <c r="D1864" t="s">
        <v>393</v>
      </c>
      <c r="E1864" t="s">
        <v>207</v>
      </c>
      <c r="F1864" t="s">
        <v>651</v>
      </c>
      <c r="G1864">
        <v>0</v>
      </c>
    </row>
    <row r="1865" spans="1:7" x14ac:dyDescent="0.3">
      <c r="A1865" t="s">
        <v>624</v>
      </c>
      <c r="B1865" t="s">
        <v>639</v>
      </c>
      <c r="C1865" t="s">
        <v>458</v>
      </c>
      <c r="D1865" t="s">
        <v>393</v>
      </c>
      <c r="E1865" t="s">
        <v>96</v>
      </c>
      <c r="F1865" t="s">
        <v>651</v>
      </c>
      <c r="G1865">
        <v>0</v>
      </c>
    </row>
    <row r="1866" spans="1:7" x14ac:dyDescent="0.3">
      <c r="A1866" t="s">
        <v>624</v>
      </c>
      <c r="B1866" t="s">
        <v>639</v>
      </c>
      <c r="C1866" t="s">
        <v>458</v>
      </c>
      <c r="D1866" t="s">
        <v>393</v>
      </c>
      <c r="E1866" t="s">
        <v>16</v>
      </c>
      <c r="F1866" t="s">
        <v>626</v>
      </c>
      <c r="G1866">
        <v>0</v>
      </c>
    </row>
    <row r="1867" spans="1:7" x14ac:dyDescent="0.3">
      <c r="A1867" t="s">
        <v>624</v>
      </c>
      <c r="B1867" t="s">
        <v>639</v>
      </c>
      <c r="C1867" t="s">
        <v>458</v>
      </c>
      <c r="D1867" t="s">
        <v>393</v>
      </c>
      <c r="E1867" t="s">
        <v>114</v>
      </c>
      <c r="F1867" t="s">
        <v>739</v>
      </c>
      <c r="G1867">
        <v>0</v>
      </c>
    </row>
    <row r="1868" spans="1:7" x14ac:dyDescent="0.3">
      <c r="A1868" t="s">
        <v>624</v>
      </c>
      <c r="B1868" t="s">
        <v>639</v>
      </c>
      <c r="C1868" t="s">
        <v>458</v>
      </c>
      <c r="D1868" t="s">
        <v>393</v>
      </c>
      <c r="E1868" t="s">
        <v>115</v>
      </c>
      <c r="F1868" t="s">
        <v>651</v>
      </c>
      <c r="G1868">
        <v>0</v>
      </c>
    </row>
    <row r="1869" spans="1:7" x14ac:dyDescent="0.3">
      <c r="A1869" t="s">
        <v>624</v>
      </c>
      <c r="B1869" t="s">
        <v>639</v>
      </c>
      <c r="C1869" t="s">
        <v>458</v>
      </c>
      <c r="D1869" t="s">
        <v>393</v>
      </c>
      <c r="E1869" t="s">
        <v>158</v>
      </c>
      <c r="F1869" t="s">
        <v>651</v>
      </c>
      <c r="G1869">
        <v>0</v>
      </c>
    </row>
    <row r="1870" spans="1:7" x14ac:dyDescent="0.3">
      <c r="A1870" t="s">
        <v>624</v>
      </c>
      <c r="B1870" t="s">
        <v>639</v>
      </c>
      <c r="C1870" t="s">
        <v>458</v>
      </c>
      <c r="D1870" t="s">
        <v>393</v>
      </c>
      <c r="E1870" t="s">
        <v>139</v>
      </c>
      <c r="F1870" t="s">
        <v>626</v>
      </c>
      <c r="G1870">
        <v>0</v>
      </c>
    </row>
    <row r="1871" spans="1:7" x14ac:dyDescent="0.3">
      <c r="A1871" t="s">
        <v>624</v>
      </c>
      <c r="B1871" t="s">
        <v>639</v>
      </c>
      <c r="C1871" t="s">
        <v>458</v>
      </c>
      <c r="D1871" t="s">
        <v>393</v>
      </c>
      <c r="E1871" t="s">
        <v>286</v>
      </c>
      <c r="F1871" t="s">
        <v>904</v>
      </c>
      <c r="G1871">
        <v>0</v>
      </c>
    </row>
    <row r="1872" spans="1:7" x14ac:dyDescent="0.3">
      <c r="A1872" t="s">
        <v>624</v>
      </c>
      <c r="B1872" t="s">
        <v>639</v>
      </c>
      <c r="C1872" t="s">
        <v>458</v>
      </c>
      <c r="D1872" t="s">
        <v>393</v>
      </c>
      <c r="E1872" t="s">
        <v>271</v>
      </c>
      <c r="F1872" t="s">
        <v>626</v>
      </c>
      <c r="G1872">
        <v>0</v>
      </c>
    </row>
    <row r="1873" spans="1:7" x14ac:dyDescent="0.3">
      <c r="A1873" t="s">
        <v>624</v>
      </c>
      <c r="B1873" t="s">
        <v>639</v>
      </c>
      <c r="C1873" t="s">
        <v>458</v>
      </c>
      <c r="D1873" t="s">
        <v>393</v>
      </c>
      <c r="E1873" t="s">
        <v>289</v>
      </c>
      <c r="F1873" t="s">
        <v>626</v>
      </c>
      <c r="G1873">
        <v>0</v>
      </c>
    </row>
    <row r="1874" spans="1:7" x14ac:dyDescent="0.3">
      <c r="A1874" t="s">
        <v>624</v>
      </c>
      <c r="B1874" t="s">
        <v>639</v>
      </c>
      <c r="C1874" t="s">
        <v>458</v>
      </c>
      <c r="D1874" t="s">
        <v>393</v>
      </c>
      <c r="E1874" t="s">
        <v>231</v>
      </c>
      <c r="F1874" t="s">
        <v>626</v>
      </c>
      <c r="G1874">
        <v>0</v>
      </c>
    </row>
    <row r="1875" spans="1:7" x14ac:dyDescent="0.3">
      <c r="A1875" t="s">
        <v>624</v>
      </c>
      <c r="B1875" t="s">
        <v>639</v>
      </c>
      <c r="C1875" t="s">
        <v>458</v>
      </c>
      <c r="D1875" t="s">
        <v>393</v>
      </c>
      <c r="E1875" t="s">
        <v>231</v>
      </c>
      <c r="F1875" t="s">
        <v>651</v>
      </c>
      <c r="G1875">
        <v>0</v>
      </c>
    </row>
    <row r="1876" spans="1:7" x14ac:dyDescent="0.3">
      <c r="A1876" t="s">
        <v>624</v>
      </c>
      <c r="B1876" t="s">
        <v>639</v>
      </c>
      <c r="C1876" t="s">
        <v>458</v>
      </c>
      <c r="D1876" t="s">
        <v>393</v>
      </c>
      <c r="E1876" t="s">
        <v>231</v>
      </c>
      <c r="F1876" t="s">
        <v>739</v>
      </c>
      <c r="G1876">
        <v>0</v>
      </c>
    </row>
    <row r="1877" spans="1:7" x14ac:dyDescent="0.3">
      <c r="A1877" t="s">
        <v>624</v>
      </c>
      <c r="B1877" t="s">
        <v>639</v>
      </c>
      <c r="C1877" t="s">
        <v>458</v>
      </c>
      <c r="D1877" t="s">
        <v>393</v>
      </c>
      <c r="E1877" t="s">
        <v>151</v>
      </c>
      <c r="F1877" t="s">
        <v>626</v>
      </c>
      <c r="G1877">
        <v>0</v>
      </c>
    </row>
    <row r="1878" spans="1:7" x14ac:dyDescent="0.3">
      <c r="A1878" t="s">
        <v>624</v>
      </c>
      <c r="B1878" t="s">
        <v>639</v>
      </c>
      <c r="C1878" t="s">
        <v>458</v>
      </c>
      <c r="D1878" t="s">
        <v>393</v>
      </c>
      <c r="E1878" t="s">
        <v>151</v>
      </c>
      <c r="F1878" t="s">
        <v>904</v>
      </c>
      <c r="G1878">
        <v>0</v>
      </c>
    </row>
    <row r="1879" spans="1:7" x14ac:dyDescent="0.3">
      <c r="A1879" t="s">
        <v>624</v>
      </c>
      <c r="B1879" t="s">
        <v>639</v>
      </c>
      <c r="C1879" t="s">
        <v>458</v>
      </c>
      <c r="D1879" t="s">
        <v>393</v>
      </c>
      <c r="E1879" t="s">
        <v>58</v>
      </c>
      <c r="F1879" t="s">
        <v>739</v>
      </c>
      <c r="G1879">
        <v>0</v>
      </c>
    </row>
    <row r="1880" spans="1:7" x14ac:dyDescent="0.3">
      <c r="A1880" t="s">
        <v>624</v>
      </c>
      <c r="B1880" t="s">
        <v>639</v>
      </c>
      <c r="C1880" t="s">
        <v>458</v>
      </c>
      <c r="D1880" t="s">
        <v>393</v>
      </c>
      <c r="E1880" t="s">
        <v>210</v>
      </c>
      <c r="F1880" t="s">
        <v>626</v>
      </c>
      <c r="G1880">
        <v>0</v>
      </c>
    </row>
    <row r="1881" spans="1:7" x14ac:dyDescent="0.3">
      <c r="A1881" t="s">
        <v>624</v>
      </c>
      <c r="B1881" t="s">
        <v>639</v>
      </c>
      <c r="C1881" t="s">
        <v>458</v>
      </c>
      <c r="D1881" t="s">
        <v>393</v>
      </c>
      <c r="E1881" t="s">
        <v>140</v>
      </c>
      <c r="F1881" t="s">
        <v>904</v>
      </c>
      <c r="G1881">
        <v>0</v>
      </c>
    </row>
    <row r="1882" spans="1:7" x14ac:dyDescent="0.3">
      <c r="A1882" t="s">
        <v>624</v>
      </c>
      <c r="B1882" t="s">
        <v>639</v>
      </c>
      <c r="C1882" t="s">
        <v>458</v>
      </c>
      <c r="D1882" t="s">
        <v>393</v>
      </c>
      <c r="E1882" t="s">
        <v>73</v>
      </c>
      <c r="F1882" t="s">
        <v>626</v>
      </c>
      <c r="G1882">
        <v>0</v>
      </c>
    </row>
    <row r="1883" spans="1:7" x14ac:dyDescent="0.3">
      <c r="A1883" t="s">
        <v>624</v>
      </c>
      <c r="B1883" t="s">
        <v>639</v>
      </c>
      <c r="C1883" t="s">
        <v>458</v>
      </c>
      <c r="D1883" t="s">
        <v>393</v>
      </c>
      <c r="E1883" t="s">
        <v>90</v>
      </c>
      <c r="F1883" t="s">
        <v>739</v>
      </c>
      <c r="G1883">
        <v>0</v>
      </c>
    </row>
    <row r="1884" spans="1:7" x14ac:dyDescent="0.3">
      <c r="A1884" t="s">
        <v>624</v>
      </c>
      <c r="B1884" t="s">
        <v>639</v>
      </c>
      <c r="C1884" t="s">
        <v>458</v>
      </c>
      <c r="D1884" t="s">
        <v>393</v>
      </c>
      <c r="E1884" t="s">
        <v>330</v>
      </c>
      <c r="F1884" t="s">
        <v>904</v>
      </c>
      <c r="G1884">
        <v>0</v>
      </c>
    </row>
    <row r="1885" spans="1:7" x14ac:dyDescent="0.3">
      <c r="A1885" t="s">
        <v>624</v>
      </c>
      <c r="B1885" t="s">
        <v>639</v>
      </c>
      <c r="C1885" t="s">
        <v>458</v>
      </c>
      <c r="D1885" t="s">
        <v>393</v>
      </c>
      <c r="E1885" t="s">
        <v>273</v>
      </c>
      <c r="F1885" t="s">
        <v>626</v>
      </c>
      <c r="G1885">
        <v>0</v>
      </c>
    </row>
    <row r="1886" spans="1:7" x14ac:dyDescent="0.3">
      <c r="A1886" t="s">
        <v>624</v>
      </c>
      <c r="B1886" t="s">
        <v>639</v>
      </c>
      <c r="C1886" t="s">
        <v>458</v>
      </c>
      <c r="D1886" t="s">
        <v>393</v>
      </c>
      <c r="E1886" t="s">
        <v>190</v>
      </c>
      <c r="F1886" t="s">
        <v>626</v>
      </c>
      <c r="G1886">
        <v>0</v>
      </c>
    </row>
    <row r="1887" spans="1:7" x14ac:dyDescent="0.3">
      <c r="A1887" t="s">
        <v>624</v>
      </c>
      <c r="B1887" t="s">
        <v>639</v>
      </c>
      <c r="C1887" t="s">
        <v>458</v>
      </c>
      <c r="D1887" t="s">
        <v>393</v>
      </c>
      <c r="E1887" t="s">
        <v>116</v>
      </c>
      <c r="F1887" t="s">
        <v>904</v>
      </c>
      <c r="G1887">
        <v>0</v>
      </c>
    </row>
    <row r="1888" spans="1:7" x14ac:dyDescent="0.3">
      <c r="A1888" t="s">
        <v>624</v>
      </c>
      <c r="B1888" t="s">
        <v>639</v>
      </c>
      <c r="C1888" t="s">
        <v>458</v>
      </c>
      <c r="D1888" t="s">
        <v>393</v>
      </c>
      <c r="E1888" t="s">
        <v>191</v>
      </c>
      <c r="F1888" t="s">
        <v>651</v>
      </c>
      <c r="G1888">
        <v>0</v>
      </c>
    </row>
    <row r="1889" spans="1:7" x14ac:dyDescent="0.3">
      <c r="A1889" t="s">
        <v>624</v>
      </c>
      <c r="B1889" t="s">
        <v>639</v>
      </c>
      <c r="C1889" t="s">
        <v>458</v>
      </c>
      <c r="D1889" t="s">
        <v>393</v>
      </c>
      <c r="E1889" t="s">
        <v>132</v>
      </c>
      <c r="F1889" t="s">
        <v>904</v>
      </c>
      <c r="G1889">
        <v>0</v>
      </c>
    </row>
    <row r="1890" spans="1:7" x14ac:dyDescent="0.3">
      <c r="A1890" t="s">
        <v>624</v>
      </c>
      <c r="B1890" t="s">
        <v>639</v>
      </c>
      <c r="C1890" t="s">
        <v>458</v>
      </c>
      <c r="D1890" t="s">
        <v>393</v>
      </c>
      <c r="E1890" t="s">
        <v>95</v>
      </c>
      <c r="F1890" t="s">
        <v>904</v>
      </c>
      <c r="G1890">
        <v>0</v>
      </c>
    </row>
    <row r="1891" spans="1:7" x14ac:dyDescent="0.3">
      <c r="A1891" t="s">
        <v>624</v>
      </c>
      <c r="B1891" t="s">
        <v>639</v>
      </c>
      <c r="C1891" t="s">
        <v>458</v>
      </c>
      <c r="D1891" t="s">
        <v>393</v>
      </c>
      <c r="E1891" t="s">
        <v>133</v>
      </c>
      <c r="F1891" t="s">
        <v>626</v>
      </c>
      <c r="G1891">
        <v>0</v>
      </c>
    </row>
    <row r="1892" spans="1:7" x14ac:dyDescent="0.3">
      <c r="A1892" t="s">
        <v>624</v>
      </c>
      <c r="B1892" t="s">
        <v>639</v>
      </c>
      <c r="C1892" t="s">
        <v>458</v>
      </c>
      <c r="D1892" t="s">
        <v>393</v>
      </c>
      <c r="E1892" t="s">
        <v>171</v>
      </c>
      <c r="F1892" t="s">
        <v>739</v>
      </c>
      <c r="G1892">
        <v>0</v>
      </c>
    </row>
    <row r="1893" spans="1:7" x14ac:dyDescent="0.3">
      <c r="A1893" t="s">
        <v>624</v>
      </c>
      <c r="B1893" t="s">
        <v>639</v>
      </c>
      <c r="C1893" t="s">
        <v>458</v>
      </c>
      <c r="D1893" t="s">
        <v>393</v>
      </c>
      <c r="E1893" t="s">
        <v>152</v>
      </c>
      <c r="F1893" t="s">
        <v>904</v>
      </c>
      <c r="G1893">
        <v>0</v>
      </c>
    </row>
    <row r="1894" spans="1:7" x14ac:dyDescent="0.3">
      <c r="A1894" t="s">
        <v>624</v>
      </c>
      <c r="B1894" t="s">
        <v>639</v>
      </c>
      <c r="C1894" t="s">
        <v>458</v>
      </c>
      <c r="D1894" t="s">
        <v>393</v>
      </c>
      <c r="E1894" t="s">
        <v>232</v>
      </c>
      <c r="F1894" t="s">
        <v>651</v>
      </c>
      <c r="G1894">
        <v>0</v>
      </c>
    </row>
    <row r="1895" spans="1:7" x14ac:dyDescent="0.3">
      <c r="A1895" t="s">
        <v>624</v>
      </c>
      <c r="B1895" t="s">
        <v>639</v>
      </c>
      <c r="C1895" t="s">
        <v>458</v>
      </c>
      <c r="D1895" t="s">
        <v>393</v>
      </c>
      <c r="E1895" t="s">
        <v>232</v>
      </c>
      <c r="F1895" t="s">
        <v>904</v>
      </c>
      <c r="G1895">
        <v>0</v>
      </c>
    </row>
    <row r="1896" spans="1:7" x14ac:dyDescent="0.3">
      <c r="A1896" t="s">
        <v>624</v>
      </c>
      <c r="B1896" t="s">
        <v>639</v>
      </c>
      <c r="C1896" t="s">
        <v>458</v>
      </c>
      <c r="D1896" t="s">
        <v>393</v>
      </c>
      <c r="E1896" t="s">
        <v>43</v>
      </c>
      <c r="F1896" t="s">
        <v>626</v>
      </c>
      <c r="G1896">
        <v>0</v>
      </c>
    </row>
    <row r="1897" spans="1:7" x14ac:dyDescent="0.3">
      <c r="A1897" t="s">
        <v>624</v>
      </c>
      <c r="B1897" t="s">
        <v>639</v>
      </c>
      <c r="C1897" t="s">
        <v>458</v>
      </c>
      <c r="D1897" t="s">
        <v>393</v>
      </c>
      <c r="E1897" t="s">
        <v>43</v>
      </c>
      <c r="F1897" t="s">
        <v>904</v>
      </c>
      <c r="G1897">
        <v>0</v>
      </c>
    </row>
    <row r="1898" spans="1:7" x14ac:dyDescent="0.3">
      <c r="A1898" t="s">
        <v>624</v>
      </c>
      <c r="B1898" t="s">
        <v>639</v>
      </c>
      <c r="C1898" t="s">
        <v>458</v>
      </c>
      <c r="D1898" t="s">
        <v>393</v>
      </c>
      <c r="E1898" t="s">
        <v>233</v>
      </c>
      <c r="F1898" t="s">
        <v>651</v>
      </c>
      <c r="G1898">
        <v>0</v>
      </c>
    </row>
    <row r="1899" spans="1:7" x14ac:dyDescent="0.3">
      <c r="A1899" t="s">
        <v>624</v>
      </c>
      <c r="B1899" t="s">
        <v>639</v>
      </c>
      <c r="C1899" t="s">
        <v>458</v>
      </c>
      <c r="D1899" t="s">
        <v>393</v>
      </c>
      <c r="E1899" t="s">
        <v>172</v>
      </c>
      <c r="F1899" t="s">
        <v>739</v>
      </c>
      <c r="G1899">
        <v>0</v>
      </c>
    </row>
    <row r="1900" spans="1:7" x14ac:dyDescent="0.3">
      <c r="A1900" t="s">
        <v>624</v>
      </c>
      <c r="B1900" t="s">
        <v>639</v>
      </c>
      <c r="C1900" t="s">
        <v>458</v>
      </c>
      <c r="D1900" t="s">
        <v>393</v>
      </c>
      <c r="E1900" t="s">
        <v>246</v>
      </c>
      <c r="F1900" t="s">
        <v>904</v>
      </c>
      <c r="G1900">
        <v>0</v>
      </c>
    </row>
    <row r="1901" spans="1:7" x14ac:dyDescent="0.3">
      <c r="A1901" t="s">
        <v>624</v>
      </c>
      <c r="B1901" t="s">
        <v>639</v>
      </c>
      <c r="C1901" t="s">
        <v>458</v>
      </c>
      <c r="D1901" t="s">
        <v>393</v>
      </c>
      <c r="E1901" t="s">
        <v>192</v>
      </c>
      <c r="F1901" t="s">
        <v>626</v>
      </c>
      <c r="G1901">
        <v>0</v>
      </c>
    </row>
    <row r="1902" spans="1:7" x14ac:dyDescent="0.3">
      <c r="A1902" t="s">
        <v>624</v>
      </c>
      <c r="B1902" t="s">
        <v>639</v>
      </c>
      <c r="C1902" t="s">
        <v>458</v>
      </c>
      <c r="D1902" t="s">
        <v>393</v>
      </c>
      <c r="E1902" t="s">
        <v>192</v>
      </c>
      <c r="F1902" t="s">
        <v>739</v>
      </c>
      <c r="G1902">
        <v>0</v>
      </c>
    </row>
    <row r="1903" spans="1:7" x14ac:dyDescent="0.3">
      <c r="A1903" t="s">
        <v>624</v>
      </c>
      <c r="B1903" t="s">
        <v>639</v>
      </c>
      <c r="C1903" t="s">
        <v>458</v>
      </c>
      <c r="D1903" t="s">
        <v>393</v>
      </c>
      <c r="E1903" t="s">
        <v>192</v>
      </c>
      <c r="F1903" t="s">
        <v>904</v>
      </c>
      <c r="G1903">
        <v>0</v>
      </c>
    </row>
    <row r="1904" spans="1:7" x14ac:dyDescent="0.3">
      <c r="A1904" t="s">
        <v>624</v>
      </c>
      <c r="B1904" t="s">
        <v>639</v>
      </c>
      <c r="C1904" t="s">
        <v>458</v>
      </c>
      <c r="D1904" t="s">
        <v>393</v>
      </c>
      <c r="E1904" t="s">
        <v>348</v>
      </c>
      <c r="F1904" t="s">
        <v>626</v>
      </c>
      <c r="G1904">
        <v>0</v>
      </c>
    </row>
    <row r="1905" spans="1:7" x14ac:dyDescent="0.3">
      <c r="A1905" t="s">
        <v>624</v>
      </c>
      <c r="B1905" t="s">
        <v>639</v>
      </c>
      <c r="C1905" t="s">
        <v>458</v>
      </c>
      <c r="D1905" t="s">
        <v>393</v>
      </c>
      <c r="E1905" t="s">
        <v>23</v>
      </c>
      <c r="F1905" t="s">
        <v>626</v>
      </c>
      <c r="G1905">
        <v>0</v>
      </c>
    </row>
    <row r="1906" spans="1:7" x14ac:dyDescent="0.3">
      <c r="A1906" t="s">
        <v>624</v>
      </c>
      <c r="B1906" t="s">
        <v>639</v>
      </c>
      <c r="C1906" t="s">
        <v>458</v>
      </c>
      <c r="D1906" t="s">
        <v>393</v>
      </c>
      <c r="E1906" t="s">
        <v>23</v>
      </c>
      <c r="F1906" t="s">
        <v>904</v>
      </c>
      <c r="G1906">
        <v>0</v>
      </c>
    </row>
    <row r="1907" spans="1:7" x14ac:dyDescent="0.3">
      <c r="A1907" t="s">
        <v>624</v>
      </c>
      <c r="B1907" t="s">
        <v>639</v>
      </c>
      <c r="C1907" t="s">
        <v>458</v>
      </c>
      <c r="D1907" t="s">
        <v>393</v>
      </c>
      <c r="E1907" t="s">
        <v>153</v>
      </c>
      <c r="F1907" t="s">
        <v>904</v>
      </c>
      <c r="G1907">
        <v>0</v>
      </c>
    </row>
    <row r="1908" spans="1:7" x14ac:dyDescent="0.3">
      <c r="A1908" t="s">
        <v>624</v>
      </c>
      <c r="B1908" t="s">
        <v>639</v>
      </c>
      <c r="C1908" t="s">
        <v>458</v>
      </c>
      <c r="D1908" t="s">
        <v>393</v>
      </c>
      <c r="E1908" t="s">
        <v>160</v>
      </c>
      <c r="F1908" t="s">
        <v>626</v>
      </c>
      <c r="G1908">
        <v>0</v>
      </c>
    </row>
    <row r="1909" spans="1:7" x14ac:dyDescent="0.3">
      <c r="A1909" t="s">
        <v>624</v>
      </c>
      <c r="B1909" t="s">
        <v>639</v>
      </c>
      <c r="C1909" t="s">
        <v>458</v>
      </c>
      <c r="D1909" t="s">
        <v>393</v>
      </c>
      <c r="E1909" t="s">
        <v>99</v>
      </c>
      <c r="F1909" t="s">
        <v>626</v>
      </c>
      <c r="G1909">
        <v>0</v>
      </c>
    </row>
    <row r="1910" spans="1:7" x14ac:dyDescent="0.3">
      <c r="A1910" t="s">
        <v>624</v>
      </c>
      <c r="B1910" t="s">
        <v>639</v>
      </c>
      <c r="C1910" t="s">
        <v>458</v>
      </c>
      <c r="D1910" t="s">
        <v>393</v>
      </c>
      <c r="E1910" t="s">
        <v>327</v>
      </c>
      <c r="F1910" t="s">
        <v>904</v>
      </c>
      <c r="G1910">
        <v>0</v>
      </c>
    </row>
    <row r="1911" spans="1:7" x14ac:dyDescent="0.3">
      <c r="A1911" t="s">
        <v>624</v>
      </c>
      <c r="B1911" t="s">
        <v>639</v>
      </c>
      <c r="C1911" t="s">
        <v>458</v>
      </c>
      <c r="D1911" t="s">
        <v>393</v>
      </c>
      <c r="E1911" t="s">
        <v>161</v>
      </c>
      <c r="F1911" t="s">
        <v>651</v>
      </c>
      <c r="G1911">
        <v>0</v>
      </c>
    </row>
    <row r="1912" spans="1:7" x14ac:dyDescent="0.3">
      <c r="A1912" t="s">
        <v>624</v>
      </c>
      <c r="B1912" t="s">
        <v>639</v>
      </c>
      <c r="C1912" t="s">
        <v>458</v>
      </c>
      <c r="D1912" t="s">
        <v>393</v>
      </c>
      <c r="E1912" t="s">
        <v>193</v>
      </c>
      <c r="F1912" t="s">
        <v>739</v>
      </c>
      <c r="G1912">
        <v>0</v>
      </c>
    </row>
    <row r="1913" spans="1:7" x14ac:dyDescent="0.3">
      <c r="A1913" t="s">
        <v>624</v>
      </c>
      <c r="B1913" t="s">
        <v>639</v>
      </c>
      <c r="C1913" t="s">
        <v>458</v>
      </c>
      <c r="D1913" t="s">
        <v>393</v>
      </c>
      <c r="E1913" t="s">
        <v>78</v>
      </c>
      <c r="F1913" t="s">
        <v>626</v>
      </c>
      <c r="G1913">
        <v>0</v>
      </c>
    </row>
    <row r="1914" spans="1:7" x14ac:dyDescent="0.3">
      <c r="A1914" t="s">
        <v>638</v>
      </c>
      <c r="B1914" t="s">
        <v>639</v>
      </c>
      <c r="C1914" t="s">
        <v>457</v>
      </c>
      <c r="D1914" t="s">
        <v>393</v>
      </c>
      <c r="E1914" t="s">
        <v>378</v>
      </c>
      <c r="F1914" t="s">
        <v>640</v>
      </c>
      <c r="G1914">
        <v>0</v>
      </c>
    </row>
    <row r="1915" spans="1:7" x14ac:dyDescent="0.3">
      <c r="A1915" t="s">
        <v>638</v>
      </c>
      <c r="B1915" t="s">
        <v>639</v>
      </c>
      <c r="C1915" t="s">
        <v>457</v>
      </c>
      <c r="D1915" t="s">
        <v>393</v>
      </c>
      <c r="E1915" t="s">
        <v>366</v>
      </c>
      <c r="F1915" t="s">
        <v>640</v>
      </c>
      <c r="G1915">
        <v>0</v>
      </c>
    </row>
    <row r="1916" spans="1:7" x14ac:dyDescent="0.3">
      <c r="A1916" t="s">
        <v>638</v>
      </c>
      <c r="B1916" t="s">
        <v>639</v>
      </c>
      <c r="C1916" t="s">
        <v>457</v>
      </c>
      <c r="D1916" t="s">
        <v>393</v>
      </c>
      <c r="E1916" t="s">
        <v>374</v>
      </c>
      <c r="F1916" t="s">
        <v>640</v>
      </c>
      <c r="G1916">
        <v>0</v>
      </c>
    </row>
    <row r="1917" spans="1:7" x14ac:dyDescent="0.3">
      <c r="A1917" t="s">
        <v>638</v>
      </c>
      <c r="B1917" t="s">
        <v>639</v>
      </c>
      <c r="C1917" t="s">
        <v>457</v>
      </c>
      <c r="D1917" t="s">
        <v>393</v>
      </c>
      <c r="E1917" t="s">
        <v>373</v>
      </c>
      <c r="F1917" t="s">
        <v>1660</v>
      </c>
      <c r="G1917">
        <v>0</v>
      </c>
    </row>
    <row r="1918" spans="1:7" x14ac:dyDescent="0.3">
      <c r="A1918" t="s">
        <v>638</v>
      </c>
      <c r="B1918" t="s">
        <v>639</v>
      </c>
      <c r="C1918" t="s">
        <v>457</v>
      </c>
      <c r="D1918" t="s">
        <v>393</v>
      </c>
      <c r="E1918" t="s">
        <v>375</v>
      </c>
      <c r="F1918" t="s">
        <v>640</v>
      </c>
      <c r="G1918">
        <v>0</v>
      </c>
    </row>
    <row r="1919" spans="1:7" x14ac:dyDescent="0.3">
      <c r="A1919" t="s">
        <v>638</v>
      </c>
      <c r="B1919" t="s">
        <v>639</v>
      </c>
      <c r="C1919" t="s">
        <v>457</v>
      </c>
      <c r="D1919" t="s">
        <v>393</v>
      </c>
      <c r="E1919" t="s">
        <v>375</v>
      </c>
      <c r="F1919" t="s">
        <v>1660</v>
      </c>
      <c r="G1919">
        <v>0</v>
      </c>
    </row>
    <row r="1920" spans="1:7" x14ac:dyDescent="0.3">
      <c r="A1920" t="s">
        <v>638</v>
      </c>
      <c r="B1920" t="s">
        <v>639</v>
      </c>
      <c r="C1920" t="s">
        <v>457</v>
      </c>
      <c r="D1920" t="s">
        <v>393</v>
      </c>
      <c r="E1920" t="s">
        <v>379</v>
      </c>
      <c r="F1920" t="s">
        <v>640</v>
      </c>
      <c r="G1920">
        <v>0</v>
      </c>
    </row>
    <row r="1921" spans="1:7" x14ac:dyDescent="0.3">
      <c r="A1921" t="s">
        <v>638</v>
      </c>
      <c r="B1921" t="s">
        <v>639</v>
      </c>
      <c r="C1921" t="s">
        <v>457</v>
      </c>
      <c r="D1921" t="s">
        <v>393</v>
      </c>
      <c r="E1921" t="s">
        <v>379</v>
      </c>
      <c r="F1921" t="s">
        <v>1660</v>
      </c>
      <c r="G1921">
        <v>0</v>
      </c>
    </row>
    <row r="1922" spans="1:7" x14ac:dyDescent="0.3">
      <c r="A1922" t="s">
        <v>638</v>
      </c>
      <c r="B1922" t="s">
        <v>639</v>
      </c>
      <c r="C1922" t="s">
        <v>457</v>
      </c>
      <c r="D1922" t="s">
        <v>393</v>
      </c>
      <c r="E1922" t="s">
        <v>369</v>
      </c>
      <c r="F1922" t="s">
        <v>640</v>
      </c>
      <c r="G1922">
        <v>0</v>
      </c>
    </row>
    <row r="1923" spans="1:7" x14ac:dyDescent="0.3">
      <c r="A1923" t="s">
        <v>638</v>
      </c>
      <c r="B1923" t="s">
        <v>639</v>
      </c>
      <c r="C1923" t="s">
        <v>457</v>
      </c>
      <c r="D1923" t="s">
        <v>393</v>
      </c>
      <c r="E1923" t="s">
        <v>364</v>
      </c>
      <c r="F1923" t="s">
        <v>1660</v>
      </c>
      <c r="G1923">
        <v>0</v>
      </c>
    </row>
    <row r="1924" spans="1:7" x14ac:dyDescent="0.3">
      <c r="A1924" t="s">
        <v>638</v>
      </c>
      <c r="B1924" t="s">
        <v>639</v>
      </c>
      <c r="C1924" t="s">
        <v>457</v>
      </c>
      <c r="D1924" t="s">
        <v>393</v>
      </c>
      <c r="E1924" t="s">
        <v>368</v>
      </c>
      <c r="F1924" t="s">
        <v>640</v>
      </c>
      <c r="G1924">
        <v>0</v>
      </c>
    </row>
    <row r="1925" spans="1:7" x14ac:dyDescent="0.3">
      <c r="A1925" t="s">
        <v>638</v>
      </c>
      <c r="B1925" t="s">
        <v>639</v>
      </c>
      <c r="C1925" t="s">
        <v>457</v>
      </c>
      <c r="D1925" t="s">
        <v>393</v>
      </c>
      <c r="E1925" t="s">
        <v>371</v>
      </c>
      <c r="F1925" t="s">
        <v>1660</v>
      </c>
      <c r="G1925">
        <v>0</v>
      </c>
    </row>
    <row r="1926" spans="1:7" x14ac:dyDescent="0.3">
      <c r="A1926" t="s">
        <v>638</v>
      </c>
      <c r="B1926" t="s">
        <v>639</v>
      </c>
      <c r="C1926" t="s">
        <v>457</v>
      </c>
      <c r="D1926" t="s">
        <v>393</v>
      </c>
      <c r="E1926" t="s">
        <v>376</v>
      </c>
      <c r="F1926" t="s">
        <v>1660</v>
      </c>
      <c r="G1926">
        <v>0</v>
      </c>
    </row>
    <row r="1927" spans="1:7" x14ac:dyDescent="0.3">
      <c r="A1927" t="s">
        <v>638</v>
      </c>
      <c r="B1927" t="s">
        <v>639</v>
      </c>
      <c r="C1927" t="s">
        <v>458</v>
      </c>
      <c r="D1927" t="s">
        <v>393</v>
      </c>
      <c r="E1927" t="s">
        <v>258</v>
      </c>
      <c r="F1927" t="s">
        <v>4810</v>
      </c>
      <c r="G1927">
        <v>0</v>
      </c>
    </row>
    <row r="1928" spans="1:7" x14ac:dyDescent="0.3">
      <c r="A1928" t="s">
        <v>638</v>
      </c>
      <c r="B1928" t="s">
        <v>639</v>
      </c>
      <c r="C1928" t="s">
        <v>458</v>
      </c>
      <c r="D1928" t="s">
        <v>393</v>
      </c>
      <c r="E1928" t="s">
        <v>80</v>
      </c>
      <c r="F1928" t="s">
        <v>1624</v>
      </c>
      <c r="G1928">
        <v>0</v>
      </c>
    </row>
    <row r="1929" spans="1:7" x14ac:dyDescent="0.3">
      <c r="A1929" t="s">
        <v>638</v>
      </c>
      <c r="B1929" t="s">
        <v>639</v>
      </c>
      <c r="C1929" t="s">
        <v>458</v>
      </c>
      <c r="D1929" t="s">
        <v>393</v>
      </c>
      <c r="E1929" t="s">
        <v>176</v>
      </c>
      <c r="F1929" t="s">
        <v>3427</v>
      </c>
      <c r="G1929">
        <v>0</v>
      </c>
    </row>
    <row r="1930" spans="1:7" x14ac:dyDescent="0.3">
      <c r="A1930" t="s">
        <v>638</v>
      </c>
      <c r="B1930" t="s">
        <v>639</v>
      </c>
      <c r="C1930" t="s">
        <v>458</v>
      </c>
      <c r="D1930" t="s">
        <v>393</v>
      </c>
      <c r="E1930" t="s">
        <v>195</v>
      </c>
      <c r="F1930" t="s">
        <v>8746</v>
      </c>
      <c r="G1930">
        <v>0</v>
      </c>
    </row>
    <row r="1931" spans="1:7" x14ac:dyDescent="0.3">
      <c r="A1931" t="s">
        <v>638</v>
      </c>
      <c r="B1931" t="s">
        <v>639</v>
      </c>
      <c r="C1931" t="s">
        <v>458</v>
      </c>
      <c r="D1931" t="s">
        <v>393</v>
      </c>
      <c r="E1931" t="s">
        <v>41</v>
      </c>
      <c r="F1931" t="s">
        <v>5864</v>
      </c>
      <c r="G1931">
        <v>0</v>
      </c>
    </row>
    <row r="1932" spans="1:7" x14ac:dyDescent="0.3">
      <c r="A1932" t="s">
        <v>638</v>
      </c>
      <c r="B1932" t="s">
        <v>639</v>
      </c>
      <c r="C1932" t="s">
        <v>458</v>
      </c>
      <c r="D1932" t="s">
        <v>393</v>
      </c>
      <c r="E1932" t="s">
        <v>223</v>
      </c>
      <c r="F1932" t="s">
        <v>4717</v>
      </c>
      <c r="G1932">
        <v>0</v>
      </c>
    </row>
    <row r="1933" spans="1:7" x14ac:dyDescent="0.3">
      <c r="A1933" t="s">
        <v>638</v>
      </c>
      <c r="B1933" t="s">
        <v>639</v>
      </c>
      <c r="C1933" t="s">
        <v>458</v>
      </c>
      <c r="D1933" t="s">
        <v>393</v>
      </c>
      <c r="E1933" t="s">
        <v>25</v>
      </c>
      <c r="F1933" t="s">
        <v>1341</v>
      </c>
      <c r="G1933">
        <v>0</v>
      </c>
    </row>
    <row r="1934" spans="1:7" x14ac:dyDescent="0.3">
      <c r="A1934" t="s">
        <v>638</v>
      </c>
      <c r="B1934" t="s">
        <v>639</v>
      </c>
      <c r="C1934" t="s">
        <v>458</v>
      </c>
      <c r="D1934" t="s">
        <v>393</v>
      </c>
      <c r="E1934" t="s">
        <v>18</v>
      </c>
      <c r="F1934" t="s">
        <v>1315</v>
      </c>
      <c r="G1934">
        <v>0</v>
      </c>
    </row>
    <row r="1935" spans="1:7" x14ac:dyDescent="0.3">
      <c r="A1935" t="s">
        <v>638</v>
      </c>
      <c r="B1935" t="s">
        <v>639</v>
      </c>
      <c r="C1935" t="s">
        <v>458</v>
      </c>
      <c r="D1935" t="s">
        <v>393</v>
      </c>
      <c r="E1935" t="s">
        <v>297</v>
      </c>
      <c r="F1935" t="s">
        <v>2692</v>
      </c>
      <c r="G1935">
        <v>0</v>
      </c>
    </row>
    <row r="1936" spans="1:7" x14ac:dyDescent="0.3">
      <c r="A1936" t="s">
        <v>638</v>
      </c>
      <c r="B1936" t="s">
        <v>639</v>
      </c>
      <c r="C1936" t="s">
        <v>458</v>
      </c>
      <c r="D1936" t="s">
        <v>393</v>
      </c>
      <c r="E1936" t="s">
        <v>297</v>
      </c>
      <c r="F1936" t="s">
        <v>2921</v>
      </c>
      <c r="G1936">
        <v>0</v>
      </c>
    </row>
    <row r="1937" spans="1:7" x14ac:dyDescent="0.3">
      <c r="A1937" t="s">
        <v>638</v>
      </c>
      <c r="B1937" t="s">
        <v>639</v>
      </c>
      <c r="C1937" t="s">
        <v>458</v>
      </c>
      <c r="D1937" t="s">
        <v>393</v>
      </c>
      <c r="E1937" t="s">
        <v>297</v>
      </c>
      <c r="F1937" t="s">
        <v>6125</v>
      </c>
      <c r="G1937">
        <v>0</v>
      </c>
    </row>
    <row r="1938" spans="1:7" x14ac:dyDescent="0.3">
      <c r="A1938" t="s">
        <v>638</v>
      </c>
      <c r="B1938" t="s">
        <v>639</v>
      </c>
      <c r="C1938" t="s">
        <v>458</v>
      </c>
      <c r="D1938" t="s">
        <v>393</v>
      </c>
      <c r="E1938" t="s">
        <v>297</v>
      </c>
      <c r="F1938" t="s">
        <v>7502</v>
      </c>
      <c r="G1938">
        <v>0</v>
      </c>
    </row>
    <row r="1939" spans="1:7" x14ac:dyDescent="0.3">
      <c r="A1939" t="s">
        <v>638</v>
      </c>
      <c r="B1939" t="s">
        <v>639</v>
      </c>
      <c r="C1939" t="s">
        <v>458</v>
      </c>
      <c r="D1939" t="s">
        <v>393</v>
      </c>
      <c r="E1939" t="s">
        <v>297</v>
      </c>
      <c r="F1939" t="s">
        <v>8174</v>
      </c>
      <c r="G1939">
        <v>0</v>
      </c>
    </row>
    <row r="1940" spans="1:7" x14ac:dyDescent="0.3">
      <c r="A1940" t="s">
        <v>638</v>
      </c>
      <c r="B1940" t="s">
        <v>639</v>
      </c>
      <c r="C1940" t="s">
        <v>458</v>
      </c>
      <c r="D1940" t="s">
        <v>393</v>
      </c>
      <c r="E1940" t="s">
        <v>215</v>
      </c>
      <c r="F1940" t="s">
        <v>4933</v>
      </c>
      <c r="G1940">
        <v>0</v>
      </c>
    </row>
    <row r="1941" spans="1:7" x14ac:dyDescent="0.3">
      <c r="A1941" t="s">
        <v>638</v>
      </c>
      <c r="B1941" t="s">
        <v>732</v>
      </c>
      <c r="C1941" t="s">
        <v>455</v>
      </c>
      <c r="D1941" t="s">
        <v>393</v>
      </c>
      <c r="E1941" t="s">
        <v>14</v>
      </c>
      <c r="F1941" t="s">
        <v>6714</v>
      </c>
      <c r="G1941">
        <v>0</v>
      </c>
    </row>
    <row r="1942" spans="1:7" x14ac:dyDescent="0.3">
      <c r="A1942" t="s">
        <v>638</v>
      </c>
      <c r="B1942" t="s">
        <v>732</v>
      </c>
      <c r="C1942" t="s">
        <v>457</v>
      </c>
      <c r="D1942" t="s">
        <v>393</v>
      </c>
      <c r="E1942" t="s">
        <v>366</v>
      </c>
      <c r="F1942" t="s">
        <v>733</v>
      </c>
      <c r="G1942">
        <v>0</v>
      </c>
    </row>
    <row r="1943" spans="1:7" x14ac:dyDescent="0.3">
      <c r="A1943" t="s">
        <v>638</v>
      </c>
      <c r="B1943" t="s">
        <v>732</v>
      </c>
      <c r="C1943" t="s">
        <v>457</v>
      </c>
      <c r="D1943" t="s">
        <v>393</v>
      </c>
      <c r="E1943" t="s">
        <v>374</v>
      </c>
      <c r="F1943" t="s">
        <v>733</v>
      </c>
      <c r="G1943">
        <v>0</v>
      </c>
    </row>
    <row r="1944" spans="1:7" x14ac:dyDescent="0.3">
      <c r="A1944" t="s">
        <v>638</v>
      </c>
      <c r="B1944" t="s">
        <v>732</v>
      </c>
      <c r="C1944" t="s">
        <v>457</v>
      </c>
      <c r="D1944" t="s">
        <v>393</v>
      </c>
      <c r="E1944" t="s">
        <v>367</v>
      </c>
      <c r="F1944" t="s">
        <v>733</v>
      </c>
      <c r="G1944">
        <v>0</v>
      </c>
    </row>
    <row r="1945" spans="1:7" x14ac:dyDescent="0.3">
      <c r="A1945" t="s">
        <v>638</v>
      </c>
      <c r="B1945" t="s">
        <v>732</v>
      </c>
      <c r="C1945" t="s">
        <v>457</v>
      </c>
      <c r="D1945" t="s">
        <v>393</v>
      </c>
      <c r="E1945" t="s">
        <v>372</v>
      </c>
      <c r="F1945" t="s">
        <v>3682</v>
      </c>
      <c r="G1945">
        <v>0</v>
      </c>
    </row>
    <row r="1946" spans="1:7" x14ac:dyDescent="0.3">
      <c r="A1946" t="s">
        <v>638</v>
      </c>
      <c r="B1946" t="s">
        <v>732</v>
      </c>
      <c r="C1946" t="s">
        <v>457</v>
      </c>
      <c r="D1946" t="s">
        <v>393</v>
      </c>
      <c r="E1946" t="s">
        <v>373</v>
      </c>
      <c r="F1946" t="s">
        <v>733</v>
      </c>
      <c r="G1946">
        <v>0</v>
      </c>
    </row>
    <row r="1947" spans="1:7" x14ac:dyDescent="0.3">
      <c r="A1947" t="s">
        <v>638</v>
      </c>
      <c r="B1947" t="s">
        <v>732</v>
      </c>
      <c r="C1947" t="s">
        <v>457</v>
      </c>
      <c r="D1947" t="s">
        <v>393</v>
      </c>
      <c r="E1947" t="s">
        <v>377</v>
      </c>
      <c r="F1947" t="s">
        <v>733</v>
      </c>
      <c r="G1947">
        <v>0</v>
      </c>
    </row>
    <row r="1948" spans="1:7" x14ac:dyDescent="0.3">
      <c r="A1948" t="s">
        <v>638</v>
      </c>
      <c r="B1948" t="s">
        <v>732</v>
      </c>
      <c r="C1948" t="s">
        <v>457</v>
      </c>
      <c r="D1948" t="s">
        <v>393</v>
      </c>
      <c r="E1948" t="s">
        <v>370</v>
      </c>
      <c r="F1948" t="s">
        <v>733</v>
      </c>
      <c r="G1948">
        <v>0</v>
      </c>
    </row>
    <row r="1949" spans="1:7" x14ac:dyDescent="0.3">
      <c r="A1949" t="s">
        <v>638</v>
      </c>
      <c r="B1949" t="s">
        <v>732</v>
      </c>
      <c r="C1949" t="s">
        <v>457</v>
      </c>
      <c r="D1949" t="s">
        <v>393</v>
      </c>
      <c r="E1949" t="s">
        <v>370</v>
      </c>
      <c r="F1949" t="s">
        <v>3682</v>
      </c>
      <c r="G1949">
        <v>0</v>
      </c>
    </row>
    <row r="1950" spans="1:7" x14ac:dyDescent="0.3">
      <c r="A1950" t="s">
        <v>638</v>
      </c>
      <c r="B1950" t="s">
        <v>732</v>
      </c>
      <c r="C1950" t="s">
        <v>457</v>
      </c>
      <c r="D1950" t="s">
        <v>393</v>
      </c>
      <c r="E1950" t="s">
        <v>369</v>
      </c>
      <c r="F1950" t="s">
        <v>733</v>
      </c>
      <c r="G1950">
        <v>0</v>
      </c>
    </row>
    <row r="1951" spans="1:7" x14ac:dyDescent="0.3">
      <c r="A1951" t="s">
        <v>638</v>
      </c>
      <c r="B1951" t="s">
        <v>732</v>
      </c>
      <c r="C1951" t="s">
        <v>457</v>
      </c>
      <c r="D1951" t="s">
        <v>393</v>
      </c>
      <c r="E1951" t="s">
        <v>368</v>
      </c>
      <c r="F1951" t="s">
        <v>733</v>
      </c>
      <c r="G1951">
        <v>0</v>
      </c>
    </row>
    <row r="1952" spans="1:7" x14ac:dyDescent="0.3">
      <c r="A1952" t="s">
        <v>638</v>
      </c>
      <c r="B1952" t="s">
        <v>732</v>
      </c>
      <c r="C1952" t="s">
        <v>457</v>
      </c>
      <c r="D1952" t="s">
        <v>393</v>
      </c>
      <c r="E1952" t="s">
        <v>376</v>
      </c>
      <c r="F1952" t="s">
        <v>733</v>
      </c>
      <c r="G1952">
        <v>0</v>
      </c>
    </row>
    <row r="1953" spans="1:7" x14ac:dyDescent="0.3">
      <c r="A1953" t="s">
        <v>638</v>
      </c>
      <c r="B1953" t="s">
        <v>732</v>
      </c>
      <c r="C1953" t="s">
        <v>458</v>
      </c>
      <c r="D1953" t="s">
        <v>393</v>
      </c>
      <c r="E1953" t="s">
        <v>258</v>
      </c>
      <c r="F1953" t="s">
        <v>4810</v>
      </c>
      <c r="G1953">
        <v>0</v>
      </c>
    </row>
    <row r="1954" spans="1:7" x14ac:dyDescent="0.3">
      <c r="A1954" t="s">
        <v>638</v>
      </c>
      <c r="B1954" t="s">
        <v>732</v>
      </c>
      <c r="C1954" t="s">
        <v>458</v>
      </c>
      <c r="D1954" t="s">
        <v>393</v>
      </c>
      <c r="E1954" t="s">
        <v>80</v>
      </c>
      <c r="F1954" t="s">
        <v>1624</v>
      </c>
      <c r="G1954">
        <v>0</v>
      </c>
    </row>
    <row r="1955" spans="1:7" x14ac:dyDescent="0.3">
      <c r="A1955" t="s">
        <v>638</v>
      </c>
      <c r="B1955" t="s">
        <v>732</v>
      </c>
      <c r="C1955" t="s">
        <v>458</v>
      </c>
      <c r="D1955" t="s">
        <v>393</v>
      </c>
      <c r="E1955" t="s">
        <v>176</v>
      </c>
      <c r="F1955" t="s">
        <v>3427</v>
      </c>
      <c r="G1955">
        <v>0</v>
      </c>
    </row>
    <row r="1956" spans="1:7" x14ac:dyDescent="0.3">
      <c r="A1956" t="s">
        <v>638</v>
      </c>
      <c r="B1956" t="s">
        <v>732</v>
      </c>
      <c r="C1956" t="s">
        <v>458</v>
      </c>
      <c r="D1956" t="s">
        <v>393</v>
      </c>
      <c r="E1956" t="s">
        <v>278</v>
      </c>
      <c r="F1956" t="s">
        <v>5762</v>
      </c>
      <c r="G1956">
        <v>0</v>
      </c>
    </row>
    <row r="1957" spans="1:7" x14ac:dyDescent="0.3">
      <c r="A1957" t="s">
        <v>638</v>
      </c>
      <c r="B1957" t="s">
        <v>732</v>
      </c>
      <c r="C1957" t="s">
        <v>458</v>
      </c>
      <c r="D1957" t="s">
        <v>393</v>
      </c>
      <c r="E1957" t="s">
        <v>41</v>
      </c>
      <c r="F1957" t="s">
        <v>5864</v>
      </c>
      <c r="G1957">
        <v>0</v>
      </c>
    </row>
    <row r="1958" spans="1:7" x14ac:dyDescent="0.3">
      <c r="A1958" t="s">
        <v>638</v>
      </c>
      <c r="B1958" t="s">
        <v>732</v>
      </c>
      <c r="C1958" t="s">
        <v>458</v>
      </c>
      <c r="D1958" t="s">
        <v>393</v>
      </c>
      <c r="E1958" t="s">
        <v>50</v>
      </c>
      <c r="F1958" t="s">
        <v>982</v>
      </c>
      <c r="G1958">
        <v>0</v>
      </c>
    </row>
    <row r="1959" spans="1:7" x14ac:dyDescent="0.3">
      <c r="A1959" t="s">
        <v>638</v>
      </c>
      <c r="B1959" t="s">
        <v>732</v>
      </c>
      <c r="C1959" t="s">
        <v>458</v>
      </c>
      <c r="D1959" t="s">
        <v>393</v>
      </c>
      <c r="E1959" t="s">
        <v>224</v>
      </c>
      <c r="F1959" t="s">
        <v>4842</v>
      </c>
      <c r="G1959">
        <v>0</v>
      </c>
    </row>
    <row r="1960" spans="1:7" x14ac:dyDescent="0.3">
      <c r="A1960" t="s">
        <v>638</v>
      </c>
      <c r="B1960" t="s">
        <v>732</v>
      </c>
      <c r="C1960" t="s">
        <v>458</v>
      </c>
      <c r="D1960" t="s">
        <v>393</v>
      </c>
      <c r="E1960" t="s">
        <v>70</v>
      </c>
      <c r="F1960" t="s">
        <v>4419</v>
      </c>
      <c r="G1960">
        <v>0</v>
      </c>
    </row>
    <row r="1961" spans="1:7" x14ac:dyDescent="0.3">
      <c r="A1961" t="s">
        <v>638</v>
      </c>
      <c r="B1961" t="s">
        <v>732</v>
      </c>
      <c r="C1961" t="s">
        <v>458</v>
      </c>
      <c r="D1961" t="s">
        <v>393</v>
      </c>
      <c r="E1961" t="s">
        <v>25</v>
      </c>
      <c r="F1961" t="s">
        <v>1341</v>
      </c>
      <c r="G1961">
        <v>0</v>
      </c>
    </row>
    <row r="1962" spans="1:7" x14ac:dyDescent="0.3">
      <c r="A1962" t="s">
        <v>638</v>
      </c>
      <c r="B1962" t="s">
        <v>732</v>
      </c>
      <c r="C1962" t="s">
        <v>458</v>
      </c>
      <c r="D1962" t="s">
        <v>393</v>
      </c>
      <c r="E1962" t="s">
        <v>352</v>
      </c>
      <c r="F1962" t="s">
        <v>4939</v>
      </c>
      <c r="G1962">
        <v>0</v>
      </c>
    </row>
    <row r="1963" spans="1:7" x14ac:dyDescent="0.3">
      <c r="A1963" t="s">
        <v>638</v>
      </c>
      <c r="B1963" t="s">
        <v>732</v>
      </c>
      <c r="C1963" t="s">
        <v>458</v>
      </c>
      <c r="D1963" t="s">
        <v>393</v>
      </c>
      <c r="E1963" t="s">
        <v>148</v>
      </c>
      <c r="F1963" t="s">
        <v>2978</v>
      </c>
      <c r="G1963">
        <v>0</v>
      </c>
    </row>
    <row r="1964" spans="1:7" x14ac:dyDescent="0.3">
      <c r="A1964" t="s">
        <v>638</v>
      </c>
      <c r="B1964" t="s">
        <v>732</v>
      </c>
      <c r="C1964" t="s">
        <v>458</v>
      </c>
      <c r="D1964" t="s">
        <v>393</v>
      </c>
      <c r="E1964" t="s">
        <v>18</v>
      </c>
      <c r="F1964" t="s">
        <v>1315</v>
      </c>
      <c r="G1964">
        <v>0</v>
      </c>
    </row>
    <row r="1965" spans="1:7" x14ac:dyDescent="0.3">
      <c r="A1965" t="s">
        <v>638</v>
      </c>
      <c r="B1965" t="s">
        <v>732</v>
      </c>
      <c r="C1965" t="s">
        <v>458</v>
      </c>
      <c r="D1965" t="s">
        <v>393</v>
      </c>
      <c r="E1965" t="s">
        <v>157</v>
      </c>
      <c r="F1965" t="s">
        <v>5034</v>
      </c>
      <c r="G1965">
        <v>0</v>
      </c>
    </row>
    <row r="1966" spans="1:7" x14ac:dyDescent="0.3">
      <c r="A1966" t="s">
        <v>638</v>
      </c>
      <c r="B1966" t="s">
        <v>732</v>
      </c>
      <c r="C1966" t="s">
        <v>458</v>
      </c>
      <c r="D1966" t="s">
        <v>393</v>
      </c>
      <c r="E1966" t="s">
        <v>287</v>
      </c>
      <c r="F1966" t="s">
        <v>5783</v>
      </c>
      <c r="G1966">
        <v>0</v>
      </c>
    </row>
    <row r="1967" spans="1:7" x14ac:dyDescent="0.3">
      <c r="A1967" t="s">
        <v>638</v>
      </c>
      <c r="B1967" t="s">
        <v>732</v>
      </c>
      <c r="C1967" t="s">
        <v>458</v>
      </c>
      <c r="D1967" t="s">
        <v>393</v>
      </c>
      <c r="E1967" t="s">
        <v>79</v>
      </c>
      <c r="F1967" t="s">
        <v>966</v>
      </c>
      <c r="G1967">
        <v>0</v>
      </c>
    </row>
    <row r="1968" spans="1:7" x14ac:dyDescent="0.3">
      <c r="A1968" t="s">
        <v>638</v>
      </c>
      <c r="B1968" t="s">
        <v>732</v>
      </c>
      <c r="C1968" t="s">
        <v>458</v>
      </c>
      <c r="D1968" t="s">
        <v>393</v>
      </c>
      <c r="E1968" t="s">
        <v>100</v>
      </c>
      <c r="F1968" t="s">
        <v>2962</v>
      </c>
      <c r="G1968">
        <v>0</v>
      </c>
    </row>
    <row r="1969" spans="1:7" x14ac:dyDescent="0.3">
      <c r="A1969" t="s">
        <v>638</v>
      </c>
      <c r="B1969" t="s">
        <v>732</v>
      </c>
      <c r="C1969" t="s">
        <v>458</v>
      </c>
      <c r="D1969" t="s">
        <v>393</v>
      </c>
      <c r="E1969" t="s">
        <v>114</v>
      </c>
      <c r="F1969" t="s">
        <v>4995</v>
      </c>
      <c r="G1969">
        <v>0</v>
      </c>
    </row>
    <row r="1970" spans="1:7" x14ac:dyDescent="0.3">
      <c r="A1970" t="s">
        <v>638</v>
      </c>
      <c r="B1970" t="s">
        <v>732</v>
      </c>
      <c r="C1970" t="s">
        <v>458</v>
      </c>
      <c r="D1970" t="s">
        <v>393</v>
      </c>
      <c r="E1970" t="s">
        <v>123</v>
      </c>
      <c r="F1970" t="s">
        <v>1592</v>
      </c>
      <c r="G1970">
        <v>0</v>
      </c>
    </row>
    <row r="1971" spans="1:7" x14ac:dyDescent="0.3">
      <c r="A1971" t="s">
        <v>638</v>
      </c>
      <c r="B1971" t="s">
        <v>732</v>
      </c>
      <c r="C1971" t="s">
        <v>458</v>
      </c>
      <c r="D1971" t="s">
        <v>393</v>
      </c>
      <c r="E1971" t="s">
        <v>297</v>
      </c>
      <c r="F1971" t="s">
        <v>1448</v>
      </c>
      <c r="G1971">
        <v>0</v>
      </c>
    </row>
    <row r="1972" spans="1:7" x14ac:dyDescent="0.3">
      <c r="A1972" t="s">
        <v>638</v>
      </c>
      <c r="B1972" t="s">
        <v>732</v>
      </c>
      <c r="C1972" t="s">
        <v>458</v>
      </c>
      <c r="D1972" t="s">
        <v>393</v>
      </c>
      <c r="E1972" t="s">
        <v>297</v>
      </c>
      <c r="F1972" t="s">
        <v>2613</v>
      </c>
      <c r="G1972">
        <v>0</v>
      </c>
    </row>
    <row r="1973" spans="1:7" x14ac:dyDescent="0.3">
      <c r="A1973" t="s">
        <v>638</v>
      </c>
      <c r="B1973" t="s">
        <v>732</v>
      </c>
      <c r="C1973" t="s">
        <v>458</v>
      </c>
      <c r="D1973" t="s">
        <v>393</v>
      </c>
      <c r="E1973" t="s">
        <v>297</v>
      </c>
      <c r="F1973" t="s">
        <v>2692</v>
      </c>
      <c r="G1973">
        <v>0</v>
      </c>
    </row>
    <row r="1974" spans="1:7" x14ac:dyDescent="0.3">
      <c r="A1974" t="s">
        <v>638</v>
      </c>
      <c r="B1974" t="s">
        <v>732</v>
      </c>
      <c r="C1974" t="s">
        <v>458</v>
      </c>
      <c r="D1974" t="s">
        <v>393</v>
      </c>
      <c r="E1974" t="s">
        <v>297</v>
      </c>
      <c r="F1974" t="s">
        <v>4697</v>
      </c>
      <c r="G1974">
        <v>0</v>
      </c>
    </row>
    <row r="1975" spans="1:7" x14ac:dyDescent="0.3">
      <c r="A1975" t="s">
        <v>638</v>
      </c>
      <c r="B1975" t="s">
        <v>732</v>
      </c>
      <c r="C1975" t="s">
        <v>458</v>
      </c>
      <c r="D1975" t="s">
        <v>393</v>
      </c>
      <c r="E1975" t="s">
        <v>297</v>
      </c>
      <c r="F1975" t="s">
        <v>5965</v>
      </c>
      <c r="G1975">
        <v>0</v>
      </c>
    </row>
    <row r="1976" spans="1:7" x14ac:dyDescent="0.3">
      <c r="A1976" t="s">
        <v>638</v>
      </c>
      <c r="B1976" t="s">
        <v>732</v>
      </c>
      <c r="C1976" t="s">
        <v>458</v>
      </c>
      <c r="D1976" t="s">
        <v>393</v>
      </c>
      <c r="E1976" t="s">
        <v>297</v>
      </c>
      <c r="F1976" t="s">
        <v>6948</v>
      </c>
      <c r="G1976">
        <v>0</v>
      </c>
    </row>
    <row r="1977" spans="1:7" x14ac:dyDescent="0.3">
      <c r="A1977" t="s">
        <v>638</v>
      </c>
      <c r="B1977" t="s">
        <v>732</v>
      </c>
      <c r="C1977" t="s">
        <v>458</v>
      </c>
      <c r="D1977" t="s">
        <v>393</v>
      </c>
      <c r="E1977" t="s">
        <v>171</v>
      </c>
      <c r="F1977" t="s">
        <v>6332</v>
      </c>
      <c r="G1977">
        <v>0</v>
      </c>
    </row>
    <row r="1978" spans="1:7" x14ac:dyDescent="0.3">
      <c r="A1978" t="s">
        <v>638</v>
      </c>
      <c r="B1978" t="s">
        <v>732</v>
      </c>
      <c r="C1978" t="s">
        <v>458</v>
      </c>
      <c r="D1978" t="s">
        <v>393</v>
      </c>
      <c r="E1978" t="s">
        <v>215</v>
      </c>
      <c r="F1978" t="s">
        <v>4933</v>
      </c>
      <c r="G1978">
        <v>0</v>
      </c>
    </row>
    <row r="1979" spans="1:7" x14ac:dyDescent="0.3">
      <c r="A1979" t="s">
        <v>666</v>
      </c>
      <c r="B1979" t="s">
        <v>625</v>
      </c>
      <c r="C1979" t="s">
        <v>457</v>
      </c>
      <c r="D1979" t="s">
        <v>393</v>
      </c>
      <c r="E1979" t="s">
        <v>378</v>
      </c>
      <c r="F1979" t="s">
        <v>1550</v>
      </c>
      <c r="G1979">
        <v>0</v>
      </c>
    </row>
    <row r="1980" spans="1:7" x14ac:dyDescent="0.3">
      <c r="A1980" t="s">
        <v>666</v>
      </c>
      <c r="B1980" t="s">
        <v>625</v>
      </c>
      <c r="C1980" t="s">
        <v>457</v>
      </c>
      <c r="D1980" t="s">
        <v>393</v>
      </c>
      <c r="E1980" t="s">
        <v>367</v>
      </c>
      <c r="F1980" t="s">
        <v>667</v>
      </c>
      <c r="G1980">
        <v>0</v>
      </c>
    </row>
    <row r="1981" spans="1:7" x14ac:dyDescent="0.3">
      <c r="A1981" t="s">
        <v>666</v>
      </c>
      <c r="B1981" t="s">
        <v>625</v>
      </c>
      <c r="C1981" t="s">
        <v>457</v>
      </c>
      <c r="D1981" t="s">
        <v>393</v>
      </c>
      <c r="E1981" t="s">
        <v>372</v>
      </c>
      <c r="F1981" t="s">
        <v>667</v>
      </c>
      <c r="G1981">
        <v>0</v>
      </c>
    </row>
    <row r="1982" spans="1:7" x14ac:dyDescent="0.3">
      <c r="A1982" t="s">
        <v>666</v>
      </c>
      <c r="B1982" t="s">
        <v>625</v>
      </c>
      <c r="C1982" t="s">
        <v>457</v>
      </c>
      <c r="D1982" t="s">
        <v>393</v>
      </c>
      <c r="E1982" t="s">
        <v>377</v>
      </c>
      <c r="F1982" t="s">
        <v>667</v>
      </c>
      <c r="G1982">
        <v>0</v>
      </c>
    </row>
    <row r="1983" spans="1:7" x14ac:dyDescent="0.3">
      <c r="A1983" t="s">
        <v>666</v>
      </c>
      <c r="B1983" t="s">
        <v>625</v>
      </c>
      <c r="C1983" t="s">
        <v>457</v>
      </c>
      <c r="D1983" t="s">
        <v>393</v>
      </c>
      <c r="E1983" t="s">
        <v>369</v>
      </c>
      <c r="F1983" t="s">
        <v>667</v>
      </c>
      <c r="G1983">
        <v>0</v>
      </c>
    </row>
    <row r="1984" spans="1:7" x14ac:dyDescent="0.3">
      <c r="A1984" t="s">
        <v>666</v>
      </c>
      <c r="B1984" t="s">
        <v>625</v>
      </c>
      <c r="C1984" t="s">
        <v>457</v>
      </c>
      <c r="D1984" t="s">
        <v>393</v>
      </c>
      <c r="E1984" t="s">
        <v>364</v>
      </c>
      <c r="F1984" t="s">
        <v>667</v>
      </c>
      <c r="G1984">
        <v>0</v>
      </c>
    </row>
    <row r="1985" spans="1:7" x14ac:dyDescent="0.3">
      <c r="A1985" t="s">
        <v>666</v>
      </c>
      <c r="B1985" t="s">
        <v>625</v>
      </c>
      <c r="C1985" t="s">
        <v>458</v>
      </c>
      <c r="D1985" t="s">
        <v>393</v>
      </c>
      <c r="E1985" t="s">
        <v>280</v>
      </c>
      <c r="F1985" t="s">
        <v>745</v>
      </c>
      <c r="G1985">
        <v>0</v>
      </c>
    </row>
    <row r="1986" spans="1:7" x14ac:dyDescent="0.3">
      <c r="A1986" t="s">
        <v>666</v>
      </c>
      <c r="B1986" t="s">
        <v>625</v>
      </c>
      <c r="C1986" t="s">
        <v>458</v>
      </c>
      <c r="D1986" t="s">
        <v>393</v>
      </c>
      <c r="E1986" t="s">
        <v>85</v>
      </c>
      <c r="F1986" t="s">
        <v>667</v>
      </c>
      <c r="G1986">
        <v>0</v>
      </c>
    </row>
    <row r="1987" spans="1:7" x14ac:dyDescent="0.3">
      <c r="A1987" t="s">
        <v>666</v>
      </c>
      <c r="B1987" t="s">
        <v>625</v>
      </c>
      <c r="C1987" t="s">
        <v>458</v>
      </c>
      <c r="D1987" t="s">
        <v>393</v>
      </c>
      <c r="E1987" t="s">
        <v>339</v>
      </c>
      <c r="F1987" t="s">
        <v>745</v>
      </c>
      <c r="G1987">
        <v>0</v>
      </c>
    </row>
    <row r="1988" spans="1:7" x14ac:dyDescent="0.3">
      <c r="A1988" t="s">
        <v>666</v>
      </c>
      <c r="B1988" t="s">
        <v>625</v>
      </c>
      <c r="C1988" t="s">
        <v>458</v>
      </c>
      <c r="D1988" t="s">
        <v>393</v>
      </c>
      <c r="E1988" t="s">
        <v>194</v>
      </c>
      <c r="F1988" t="s">
        <v>745</v>
      </c>
      <c r="G1988">
        <v>0</v>
      </c>
    </row>
    <row r="1989" spans="1:7" x14ac:dyDescent="0.3">
      <c r="A1989" t="s">
        <v>666</v>
      </c>
      <c r="B1989" t="s">
        <v>625</v>
      </c>
      <c r="C1989" t="s">
        <v>458</v>
      </c>
      <c r="D1989" t="s">
        <v>393</v>
      </c>
      <c r="E1989" t="s">
        <v>27</v>
      </c>
      <c r="F1989" t="s">
        <v>745</v>
      </c>
      <c r="G1989">
        <v>0</v>
      </c>
    </row>
    <row r="1990" spans="1:7" x14ac:dyDescent="0.3">
      <c r="A1990" t="s">
        <v>666</v>
      </c>
      <c r="B1990" t="s">
        <v>625</v>
      </c>
      <c r="C1990" t="s">
        <v>458</v>
      </c>
      <c r="D1990" t="s">
        <v>393</v>
      </c>
      <c r="E1990" t="s">
        <v>258</v>
      </c>
      <c r="F1990" t="s">
        <v>667</v>
      </c>
      <c r="G1990">
        <v>0</v>
      </c>
    </row>
    <row r="1991" spans="1:7" x14ac:dyDescent="0.3">
      <c r="A1991" t="s">
        <v>666</v>
      </c>
      <c r="B1991" t="s">
        <v>625</v>
      </c>
      <c r="C1991" t="s">
        <v>458</v>
      </c>
      <c r="D1991" t="s">
        <v>393</v>
      </c>
      <c r="E1991" t="s">
        <v>182</v>
      </c>
      <c r="F1991" t="s">
        <v>667</v>
      </c>
      <c r="G1991">
        <v>0</v>
      </c>
    </row>
    <row r="1992" spans="1:7" x14ac:dyDescent="0.3">
      <c r="A1992" t="s">
        <v>666</v>
      </c>
      <c r="B1992" t="s">
        <v>625</v>
      </c>
      <c r="C1992" t="s">
        <v>458</v>
      </c>
      <c r="D1992" t="s">
        <v>393</v>
      </c>
      <c r="E1992" t="s">
        <v>182</v>
      </c>
      <c r="F1992" t="s">
        <v>745</v>
      </c>
      <c r="G1992">
        <v>0</v>
      </c>
    </row>
    <row r="1993" spans="1:7" x14ac:dyDescent="0.3">
      <c r="A1993" t="s">
        <v>666</v>
      </c>
      <c r="B1993" t="s">
        <v>625</v>
      </c>
      <c r="C1993" t="s">
        <v>458</v>
      </c>
      <c r="D1993" t="s">
        <v>393</v>
      </c>
      <c r="E1993" t="s">
        <v>196</v>
      </c>
      <c r="F1993" t="s">
        <v>667</v>
      </c>
      <c r="G1993">
        <v>0</v>
      </c>
    </row>
    <row r="1994" spans="1:7" x14ac:dyDescent="0.3">
      <c r="A1994" t="s">
        <v>666</v>
      </c>
      <c r="B1994" t="s">
        <v>625</v>
      </c>
      <c r="C1994" t="s">
        <v>458</v>
      </c>
      <c r="D1994" t="s">
        <v>393</v>
      </c>
      <c r="E1994" t="s">
        <v>183</v>
      </c>
      <c r="F1994" t="s">
        <v>745</v>
      </c>
      <c r="G1994">
        <v>0</v>
      </c>
    </row>
    <row r="1995" spans="1:7" x14ac:dyDescent="0.3">
      <c r="A1995" t="s">
        <v>666</v>
      </c>
      <c r="B1995" t="s">
        <v>625</v>
      </c>
      <c r="C1995" t="s">
        <v>458</v>
      </c>
      <c r="D1995" t="s">
        <v>393</v>
      </c>
      <c r="E1995" t="s">
        <v>63</v>
      </c>
      <c r="F1995" t="s">
        <v>667</v>
      </c>
      <c r="G1995">
        <v>0</v>
      </c>
    </row>
    <row r="1996" spans="1:7" x14ac:dyDescent="0.3">
      <c r="A1996" t="s">
        <v>666</v>
      </c>
      <c r="B1996" t="s">
        <v>625</v>
      </c>
      <c r="C1996" t="s">
        <v>458</v>
      </c>
      <c r="D1996" t="s">
        <v>393</v>
      </c>
      <c r="E1996" t="s">
        <v>63</v>
      </c>
      <c r="F1996" t="s">
        <v>745</v>
      </c>
      <c r="G1996">
        <v>0</v>
      </c>
    </row>
    <row r="1997" spans="1:7" x14ac:dyDescent="0.3">
      <c r="A1997" t="s">
        <v>666</v>
      </c>
      <c r="B1997" t="s">
        <v>625</v>
      </c>
      <c r="C1997" t="s">
        <v>458</v>
      </c>
      <c r="D1997" t="s">
        <v>393</v>
      </c>
      <c r="E1997" t="s">
        <v>142</v>
      </c>
      <c r="F1997" t="s">
        <v>745</v>
      </c>
      <c r="G1997">
        <v>0</v>
      </c>
    </row>
    <row r="1998" spans="1:7" x14ac:dyDescent="0.3">
      <c r="A1998" t="s">
        <v>666</v>
      </c>
      <c r="B1998" t="s">
        <v>625</v>
      </c>
      <c r="C1998" t="s">
        <v>458</v>
      </c>
      <c r="D1998" t="s">
        <v>393</v>
      </c>
      <c r="E1998" t="s">
        <v>299</v>
      </c>
      <c r="F1998" t="s">
        <v>745</v>
      </c>
      <c r="G1998">
        <v>0</v>
      </c>
    </row>
    <row r="1999" spans="1:7" x14ac:dyDescent="0.3">
      <c r="A1999" t="s">
        <v>666</v>
      </c>
      <c r="B1999" t="s">
        <v>625</v>
      </c>
      <c r="C1999" t="s">
        <v>458</v>
      </c>
      <c r="D1999" t="s">
        <v>393</v>
      </c>
      <c r="E1999" t="s">
        <v>274</v>
      </c>
      <c r="F1999" t="s">
        <v>745</v>
      </c>
      <c r="G1999">
        <v>0</v>
      </c>
    </row>
    <row r="2000" spans="1:7" x14ac:dyDescent="0.3">
      <c r="A2000" t="s">
        <v>666</v>
      </c>
      <c r="B2000" t="s">
        <v>625</v>
      </c>
      <c r="C2000" t="s">
        <v>458</v>
      </c>
      <c r="D2000" t="s">
        <v>393</v>
      </c>
      <c r="E2000" t="s">
        <v>44</v>
      </c>
      <c r="F2000" t="s">
        <v>667</v>
      </c>
      <c r="G2000">
        <v>0</v>
      </c>
    </row>
    <row r="2001" spans="1:7" x14ac:dyDescent="0.3">
      <c r="A2001" t="s">
        <v>666</v>
      </c>
      <c r="B2001" t="s">
        <v>625</v>
      </c>
      <c r="C2001" t="s">
        <v>458</v>
      </c>
      <c r="D2001" t="s">
        <v>393</v>
      </c>
      <c r="E2001" t="s">
        <v>124</v>
      </c>
      <c r="F2001" t="s">
        <v>667</v>
      </c>
      <c r="G2001">
        <v>0</v>
      </c>
    </row>
    <row r="2002" spans="1:7" x14ac:dyDescent="0.3">
      <c r="A2002" t="s">
        <v>666</v>
      </c>
      <c r="B2002" t="s">
        <v>625</v>
      </c>
      <c r="C2002" t="s">
        <v>458</v>
      </c>
      <c r="D2002" t="s">
        <v>393</v>
      </c>
      <c r="E2002" t="s">
        <v>124</v>
      </c>
      <c r="F2002" t="s">
        <v>745</v>
      </c>
      <c r="G2002">
        <v>0</v>
      </c>
    </row>
    <row r="2003" spans="1:7" x14ac:dyDescent="0.3">
      <c r="A2003" t="s">
        <v>666</v>
      </c>
      <c r="B2003" t="s">
        <v>625</v>
      </c>
      <c r="C2003" t="s">
        <v>458</v>
      </c>
      <c r="D2003" t="s">
        <v>393</v>
      </c>
      <c r="E2003" t="s">
        <v>164</v>
      </c>
      <c r="F2003" t="s">
        <v>667</v>
      </c>
      <c r="G2003">
        <v>0</v>
      </c>
    </row>
    <row r="2004" spans="1:7" x14ac:dyDescent="0.3">
      <c r="A2004" t="s">
        <v>666</v>
      </c>
      <c r="B2004" t="s">
        <v>625</v>
      </c>
      <c r="C2004" t="s">
        <v>458</v>
      </c>
      <c r="D2004" t="s">
        <v>393</v>
      </c>
      <c r="E2004" t="s">
        <v>125</v>
      </c>
      <c r="F2004" t="s">
        <v>745</v>
      </c>
      <c r="G2004">
        <v>0</v>
      </c>
    </row>
    <row r="2005" spans="1:7" x14ac:dyDescent="0.3">
      <c r="A2005" t="s">
        <v>666</v>
      </c>
      <c r="B2005" t="s">
        <v>625</v>
      </c>
      <c r="C2005" t="s">
        <v>458</v>
      </c>
      <c r="D2005" t="s">
        <v>393</v>
      </c>
      <c r="E2005" t="s">
        <v>283</v>
      </c>
      <c r="F2005" t="s">
        <v>667</v>
      </c>
      <c r="G2005">
        <v>0</v>
      </c>
    </row>
    <row r="2006" spans="1:7" x14ac:dyDescent="0.3">
      <c r="A2006" t="s">
        <v>666</v>
      </c>
      <c r="B2006" t="s">
        <v>625</v>
      </c>
      <c r="C2006" t="s">
        <v>458</v>
      </c>
      <c r="D2006" t="s">
        <v>393</v>
      </c>
      <c r="E2006" t="s">
        <v>103</v>
      </c>
      <c r="F2006" t="s">
        <v>745</v>
      </c>
      <c r="G2006">
        <v>0</v>
      </c>
    </row>
    <row r="2007" spans="1:7" x14ac:dyDescent="0.3">
      <c r="A2007" t="s">
        <v>666</v>
      </c>
      <c r="B2007" t="s">
        <v>625</v>
      </c>
      <c r="C2007" t="s">
        <v>458</v>
      </c>
      <c r="D2007" t="s">
        <v>393</v>
      </c>
      <c r="E2007" t="s">
        <v>59</v>
      </c>
      <c r="F2007" t="s">
        <v>745</v>
      </c>
      <c r="G2007">
        <v>0</v>
      </c>
    </row>
    <row r="2008" spans="1:7" x14ac:dyDescent="0.3">
      <c r="A2008" t="s">
        <v>666</v>
      </c>
      <c r="B2008" t="s">
        <v>625</v>
      </c>
      <c r="C2008" t="s">
        <v>458</v>
      </c>
      <c r="D2008" t="s">
        <v>393</v>
      </c>
      <c r="E2008" t="s">
        <v>177</v>
      </c>
      <c r="F2008" t="s">
        <v>667</v>
      </c>
      <c r="G2008">
        <v>0</v>
      </c>
    </row>
    <row r="2009" spans="1:7" x14ac:dyDescent="0.3">
      <c r="A2009" t="s">
        <v>666</v>
      </c>
      <c r="B2009" t="s">
        <v>625</v>
      </c>
      <c r="C2009" t="s">
        <v>458</v>
      </c>
      <c r="D2009" t="s">
        <v>393</v>
      </c>
      <c r="E2009" t="s">
        <v>177</v>
      </c>
      <c r="F2009" t="s">
        <v>745</v>
      </c>
      <c r="G2009">
        <v>0</v>
      </c>
    </row>
    <row r="2010" spans="1:7" x14ac:dyDescent="0.3">
      <c r="A2010" t="s">
        <v>666</v>
      </c>
      <c r="B2010" t="s">
        <v>625</v>
      </c>
      <c r="C2010" t="s">
        <v>458</v>
      </c>
      <c r="D2010" t="s">
        <v>393</v>
      </c>
      <c r="E2010" t="s">
        <v>218</v>
      </c>
      <c r="F2010" t="s">
        <v>745</v>
      </c>
      <c r="G2010">
        <v>0</v>
      </c>
    </row>
    <row r="2011" spans="1:7" x14ac:dyDescent="0.3">
      <c r="A2011" t="s">
        <v>666</v>
      </c>
      <c r="B2011" t="s">
        <v>625</v>
      </c>
      <c r="C2011" t="s">
        <v>458</v>
      </c>
      <c r="D2011" t="s">
        <v>393</v>
      </c>
      <c r="E2011" t="s">
        <v>239</v>
      </c>
      <c r="F2011" t="s">
        <v>745</v>
      </c>
      <c r="G2011">
        <v>0</v>
      </c>
    </row>
    <row r="2012" spans="1:7" x14ac:dyDescent="0.3">
      <c r="A2012" t="s">
        <v>666</v>
      </c>
      <c r="B2012" t="s">
        <v>625</v>
      </c>
      <c r="C2012" t="s">
        <v>458</v>
      </c>
      <c r="D2012" t="s">
        <v>393</v>
      </c>
      <c r="E2012" t="s">
        <v>260</v>
      </c>
      <c r="F2012" t="s">
        <v>667</v>
      </c>
      <c r="G2012">
        <v>0</v>
      </c>
    </row>
    <row r="2013" spans="1:7" x14ac:dyDescent="0.3">
      <c r="A2013" t="s">
        <v>666</v>
      </c>
      <c r="B2013" t="s">
        <v>625</v>
      </c>
      <c r="C2013" t="s">
        <v>458</v>
      </c>
      <c r="D2013" t="s">
        <v>393</v>
      </c>
      <c r="E2013" t="s">
        <v>178</v>
      </c>
      <c r="F2013" t="s">
        <v>667</v>
      </c>
      <c r="G2013">
        <v>0</v>
      </c>
    </row>
    <row r="2014" spans="1:7" x14ac:dyDescent="0.3">
      <c r="A2014" t="s">
        <v>666</v>
      </c>
      <c r="B2014" t="s">
        <v>625</v>
      </c>
      <c r="C2014" t="s">
        <v>458</v>
      </c>
      <c r="D2014" t="s">
        <v>393</v>
      </c>
      <c r="E2014" t="s">
        <v>135</v>
      </c>
      <c r="F2014" t="s">
        <v>667</v>
      </c>
      <c r="G2014">
        <v>0</v>
      </c>
    </row>
    <row r="2015" spans="1:7" x14ac:dyDescent="0.3">
      <c r="A2015" t="s">
        <v>666</v>
      </c>
      <c r="B2015" t="s">
        <v>625</v>
      </c>
      <c r="C2015" t="s">
        <v>458</v>
      </c>
      <c r="D2015" t="s">
        <v>393</v>
      </c>
      <c r="E2015" t="s">
        <v>165</v>
      </c>
      <c r="F2015" t="s">
        <v>667</v>
      </c>
      <c r="G2015">
        <v>0</v>
      </c>
    </row>
    <row r="2016" spans="1:7" x14ac:dyDescent="0.3">
      <c r="A2016" t="s">
        <v>666</v>
      </c>
      <c r="B2016" t="s">
        <v>625</v>
      </c>
      <c r="C2016" t="s">
        <v>458</v>
      </c>
      <c r="D2016" t="s">
        <v>393</v>
      </c>
      <c r="E2016" t="s">
        <v>220</v>
      </c>
      <c r="F2016" t="s">
        <v>745</v>
      </c>
      <c r="G2016">
        <v>0</v>
      </c>
    </row>
    <row r="2017" spans="1:7" x14ac:dyDescent="0.3">
      <c r="A2017" t="s">
        <v>666</v>
      </c>
      <c r="B2017" t="s">
        <v>625</v>
      </c>
      <c r="C2017" t="s">
        <v>458</v>
      </c>
      <c r="D2017" t="s">
        <v>393</v>
      </c>
      <c r="E2017" t="s">
        <v>251</v>
      </c>
      <c r="F2017" t="s">
        <v>745</v>
      </c>
      <c r="G2017">
        <v>0</v>
      </c>
    </row>
    <row r="2018" spans="1:7" x14ac:dyDescent="0.3">
      <c r="A2018" t="s">
        <v>666</v>
      </c>
      <c r="B2018" t="s">
        <v>625</v>
      </c>
      <c r="C2018" t="s">
        <v>458</v>
      </c>
      <c r="D2018" t="s">
        <v>393</v>
      </c>
      <c r="E2018" t="s">
        <v>356</v>
      </c>
      <c r="F2018" t="s">
        <v>667</v>
      </c>
      <c r="G2018">
        <v>0</v>
      </c>
    </row>
    <row r="2019" spans="1:7" x14ac:dyDescent="0.3">
      <c r="A2019" t="s">
        <v>666</v>
      </c>
      <c r="B2019" t="s">
        <v>625</v>
      </c>
      <c r="C2019" t="s">
        <v>458</v>
      </c>
      <c r="D2019" t="s">
        <v>393</v>
      </c>
      <c r="E2019" t="s">
        <v>362</v>
      </c>
      <c r="F2019" t="s">
        <v>667</v>
      </c>
      <c r="G2019">
        <v>0</v>
      </c>
    </row>
    <row r="2020" spans="1:7" x14ac:dyDescent="0.3">
      <c r="A2020" t="s">
        <v>666</v>
      </c>
      <c r="B2020" t="s">
        <v>625</v>
      </c>
      <c r="C2020" t="s">
        <v>458</v>
      </c>
      <c r="D2020" t="s">
        <v>393</v>
      </c>
      <c r="E2020" t="s">
        <v>222</v>
      </c>
      <c r="F2020" t="s">
        <v>667</v>
      </c>
      <c r="G2020">
        <v>0</v>
      </c>
    </row>
    <row r="2021" spans="1:7" x14ac:dyDescent="0.3">
      <c r="A2021" t="s">
        <v>666</v>
      </c>
      <c r="B2021" t="s">
        <v>625</v>
      </c>
      <c r="C2021" t="s">
        <v>458</v>
      </c>
      <c r="D2021" t="s">
        <v>393</v>
      </c>
      <c r="E2021" t="s">
        <v>105</v>
      </c>
      <c r="F2021" t="s">
        <v>667</v>
      </c>
      <c r="G2021">
        <v>0</v>
      </c>
    </row>
    <row r="2022" spans="1:7" x14ac:dyDescent="0.3">
      <c r="A2022" t="s">
        <v>666</v>
      </c>
      <c r="B2022" t="s">
        <v>625</v>
      </c>
      <c r="C2022" t="s">
        <v>458</v>
      </c>
      <c r="D2022" t="s">
        <v>393</v>
      </c>
      <c r="E2022" t="s">
        <v>282</v>
      </c>
      <c r="F2022" t="s">
        <v>667</v>
      </c>
      <c r="G2022">
        <v>0</v>
      </c>
    </row>
    <row r="2023" spans="1:7" x14ac:dyDescent="0.3">
      <c r="A2023" t="s">
        <v>666</v>
      </c>
      <c r="B2023" t="s">
        <v>625</v>
      </c>
      <c r="C2023" t="s">
        <v>458</v>
      </c>
      <c r="D2023" t="s">
        <v>393</v>
      </c>
      <c r="E2023" t="s">
        <v>166</v>
      </c>
      <c r="F2023" t="s">
        <v>667</v>
      </c>
      <c r="G2023">
        <v>0</v>
      </c>
    </row>
    <row r="2024" spans="1:7" x14ac:dyDescent="0.3">
      <c r="A2024" t="s">
        <v>666</v>
      </c>
      <c r="B2024" t="s">
        <v>625</v>
      </c>
      <c r="C2024" t="s">
        <v>458</v>
      </c>
      <c r="D2024" t="s">
        <v>393</v>
      </c>
      <c r="E2024" t="s">
        <v>31</v>
      </c>
      <c r="F2024" t="s">
        <v>667</v>
      </c>
      <c r="G2024">
        <v>0</v>
      </c>
    </row>
    <row r="2025" spans="1:7" x14ac:dyDescent="0.3">
      <c r="A2025" t="s">
        <v>666</v>
      </c>
      <c r="B2025" t="s">
        <v>625</v>
      </c>
      <c r="C2025" t="s">
        <v>458</v>
      </c>
      <c r="D2025" t="s">
        <v>393</v>
      </c>
      <c r="E2025" t="s">
        <v>49</v>
      </c>
      <c r="F2025" t="s">
        <v>667</v>
      </c>
      <c r="G2025">
        <v>0</v>
      </c>
    </row>
    <row r="2026" spans="1:7" x14ac:dyDescent="0.3">
      <c r="A2026" t="s">
        <v>666</v>
      </c>
      <c r="B2026" t="s">
        <v>625</v>
      </c>
      <c r="C2026" t="s">
        <v>458</v>
      </c>
      <c r="D2026" t="s">
        <v>393</v>
      </c>
      <c r="E2026" t="s">
        <v>303</v>
      </c>
      <c r="F2026" t="s">
        <v>745</v>
      </c>
      <c r="G2026">
        <v>0</v>
      </c>
    </row>
    <row r="2027" spans="1:7" x14ac:dyDescent="0.3">
      <c r="A2027" t="s">
        <v>666</v>
      </c>
      <c r="B2027" t="s">
        <v>625</v>
      </c>
      <c r="C2027" t="s">
        <v>458</v>
      </c>
      <c r="D2027" t="s">
        <v>393</v>
      </c>
      <c r="E2027" t="s">
        <v>26</v>
      </c>
      <c r="F2027" t="s">
        <v>667</v>
      </c>
      <c r="G2027">
        <v>0</v>
      </c>
    </row>
    <row r="2028" spans="1:7" x14ac:dyDescent="0.3">
      <c r="A2028" t="s">
        <v>666</v>
      </c>
      <c r="B2028" t="s">
        <v>625</v>
      </c>
      <c r="C2028" t="s">
        <v>458</v>
      </c>
      <c r="D2028" t="s">
        <v>393</v>
      </c>
      <c r="E2028" t="s">
        <v>305</v>
      </c>
      <c r="F2028" t="s">
        <v>745</v>
      </c>
      <c r="G2028">
        <v>0</v>
      </c>
    </row>
    <row r="2029" spans="1:7" x14ac:dyDescent="0.3">
      <c r="A2029" t="s">
        <v>666</v>
      </c>
      <c r="B2029" t="s">
        <v>625</v>
      </c>
      <c r="C2029" t="s">
        <v>458</v>
      </c>
      <c r="D2029" t="s">
        <v>393</v>
      </c>
      <c r="E2029" t="s">
        <v>306</v>
      </c>
      <c r="F2029" t="s">
        <v>745</v>
      </c>
      <c r="G2029">
        <v>0</v>
      </c>
    </row>
    <row r="2030" spans="1:7" x14ac:dyDescent="0.3">
      <c r="A2030" t="s">
        <v>666</v>
      </c>
      <c r="B2030" t="s">
        <v>625</v>
      </c>
      <c r="C2030" t="s">
        <v>458</v>
      </c>
      <c r="D2030" t="s">
        <v>393</v>
      </c>
      <c r="E2030" t="s">
        <v>52</v>
      </c>
      <c r="F2030" t="s">
        <v>745</v>
      </c>
      <c r="G2030">
        <v>0</v>
      </c>
    </row>
    <row r="2031" spans="1:7" x14ac:dyDescent="0.3">
      <c r="A2031" t="s">
        <v>666</v>
      </c>
      <c r="B2031" t="s">
        <v>625</v>
      </c>
      <c r="C2031" t="s">
        <v>458</v>
      </c>
      <c r="D2031" t="s">
        <v>393</v>
      </c>
      <c r="E2031" t="s">
        <v>74</v>
      </c>
      <c r="F2031" t="s">
        <v>667</v>
      </c>
      <c r="G2031">
        <v>0</v>
      </c>
    </row>
    <row r="2032" spans="1:7" x14ac:dyDescent="0.3">
      <c r="A2032" t="s">
        <v>666</v>
      </c>
      <c r="B2032" t="s">
        <v>625</v>
      </c>
      <c r="C2032" t="s">
        <v>458</v>
      </c>
      <c r="D2032" t="s">
        <v>393</v>
      </c>
      <c r="E2032" t="s">
        <v>50</v>
      </c>
      <c r="F2032" t="s">
        <v>667</v>
      </c>
      <c r="G2032">
        <v>0</v>
      </c>
    </row>
    <row r="2033" spans="1:7" x14ac:dyDescent="0.3">
      <c r="A2033" t="s">
        <v>666</v>
      </c>
      <c r="B2033" t="s">
        <v>625</v>
      </c>
      <c r="C2033" t="s">
        <v>458</v>
      </c>
      <c r="D2033" t="s">
        <v>393</v>
      </c>
      <c r="E2033" t="s">
        <v>357</v>
      </c>
      <c r="F2033" t="s">
        <v>745</v>
      </c>
      <c r="G2033">
        <v>0</v>
      </c>
    </row>
    <row r="2034" spans="1:7" x14ac:dyDescent="0.3">
      <c r="A2034" t="s">
        <v>666</v>
      </c>
      <c r="B2034" t="s">
        <v>625</v>
      </c>
      <c r="C2034" t="s">
        <v>458</v>
      </c>
      <c r="D2034" t="s">
        <v>393</v>
      </c>
      <c r="E2034" t="s">
        <v>184</v>
      </c>
      <c r="F2034" t="s">
        <v>745</v>
      </c>
      <c r="G2034">
        <v>0</v>
      </c>
    </row>
    <row r="2035" spans="1:7" x14ac:dyDescent="0.3">
      <c r="A2035" t="s">
        <v>666</v>
      </c>
      <c r="B2035" t="s">
        <v>625</v>
      </c>
      <c r="C2035" t="s">
        <v>458</v>
      </c>
      <c r="D2035" t="s">
        <v>393</v>
      </c>
      <c r="E2035" t="s">
        <v>106</v>
      </c>
      <c r="F2035" t="s">
        <v>667</v>
      </c>
      <c r="G2035">
        <v>0</v>
      </c>
    </row>
    <row r="2036" spans="1:7" x14ac:dyDescent="0.3">
      <c r="A2036" t="s">
        <v>666</v>
      </c>
      <c r="B2036" t="s">
        <v>625</v>
      </c>
      <c r="C2036" t="s">
        <v>458</v>
      </c>
      <c r="D2036" t="s">
        <v>393</v>
      </c>
      <c r="E2036" t="s">
        <v>174</v>
      </c>
      <c r="F2036" t="s">
        <v>667</v>
      </c>
      <c r="G2036">
        <v>0</v>
      </c>
    </row>
    <row r="2037" spans="1:7" x14ac:dyDescent="0.3">
      <c r="A2037" t="s">
        <v>666</v>
      </c>
      <c r="B2037" t="s">
        <v>625</v>
      </c>
      <c r="C2037" t="s">
        <v>458</v>
      </c>
      <c r="D2037" t="s">
        <v>393</v>
      </c>
      <c r="E2037" t="s">
        <v>174</v>
      </c>
      <c r="F2037" t="s">
        <v>745</v>
      </c>
      <c r="G2037">
        <v>0</v>
      </c>
    </row>
    <row r="2038" spans="1:7" x14ac:dyDescent="0.3">
      <c r="A2038" t="s">
        <v>666</v>
      </c>
      <c r="B2038" t="s">
        <v>625</v>
      </c>
      <c r="C2038" t="s">
        <v>458</v>
      </c>
      <c r="D2038" t="s">
        <v>393</v>
      </c>
      <c r="E2038" t="s">
        <v>92</v>
      </c>
      <c r="F2038" t="s">
        <v>667</v>
      </c>
      <c r="G2038">
        <v>0</v>
      </c>
    </row>
    <row r="2039" spans="1:7" x14ac:dyDescent="0.3">
      <c r="A2039" t="s">
        <v>666</v>
      </c>
      <c r="B2039" t="s">
        <v>625</v>
      </c>
      <c r="C2039" t="s">
        <v>458</v>
      </c>
      <c r="D2039" t="s">
        <v>393</v>
      </c>
      <c r="E2039" t="s">
        <v>126</v>
      </c>
      <c r="F2039" t="s">
        <v>745</v>
      </c>
      <c r="G2039">
        <v>0</v>
      </c>
    </row>
    <row r="2040" spans="1:7" x14ac:dyDescent="0.3">
      <c r="A2040" t="s">
        <v>666</v>
      </c>
      <c r="B2040" t="s">
        <v>625</v>
      </c>
      <c r="C2040" t="s">
        <v>458</v>
      </c>
      <c r="D2040" t="s">
        <v>393</v>
      </c>
      <c r="E2040" t="s">
        <v>181</v>
      </c>
      <c r="F2040" t="s">
        <v>667</v>
      </c>
      <c r="G2040">
        <v>0</v>
      </c>
    </row>
    <row r="2041" spans="1:7" x14ac:dyDescent="0.3">
      <c r="A2041" t="s">
        <v>666</v>
      </c>
      <c r="B2041" t="s">
        <v>625</v>
      </c>
      <c r="C2041" t="s">
        <v>458</v>
      </c>
      <c r="D2041" t="s">
        <v>393</v>
      </c>
      <c r="E2041" t="s">
        <v>25</v>
      </c>
      <c r="F2041" t="s">
        <v>667</v>
      </c>
      <c r="G2041">
        <v>0</v>
      </c>
    </row>
    <row r="2042" spans="1:7" x14ac:dyDescent="0.3">
      <c r="A2042" t="s">
        <v>666</v>
      </c>
      <c r="B2042" t="s">
        <v>625</v>
      </c>
      <c r="C2042" t="s">
        <v>458</v>
      </c>
      <c r="D2042" t="s">
        <v>393</v>
      </c>
      <c r="E2042" t="s">
        <v>107</v>
      </c>
      <c r="F2042" t="s">
        <v>745</v>
      </c>
      <c r="G2042">
        <v>0</v>
      </c>
    </row>
    <row r="2043" spans="1:7" x14ac:dyDescent="0.3">
      <c r="A2043" t="s">
        <v>666</v>
      </c>
      <c r="B2043" t="s">
        <v>625</v>
      </c>
      <c r="C2043" t="s">
        <v>458</v>
      </c>
      <c r="D2043" t="s">
        <v>393</v>
      </c>
      <c r="E2043" t="s">
        <v>315</v>
      </c>
      <c r="F2043" t="s">
        <v>667</v>
      </c>
      <c r="G2043">
        <v>0</v>
      </c>
    </row>
    <row r="2044" spans="1:7" x14ac:dyDescent="0.3">
      <c r="A2044" t="s">
        <v>666</v>
      </c>
      <c r="B2044" t="s">
        <v>625</v>
      </c>
      <c r="C2044" t="s">
        <v>458</v>
      </c>
      <c r="D2044" t="s">
        <v>393</v>
      </c>
      <c r="E2044" t="s">
        <v>108</v>
      </c>
      <c r="F2044" t="s">
        <v>667</v>
      </c>
      <c r="G2044">
        <v>0</v>
      </c>
    </row>
    <row r="2045" spans="1:7" x14ac:dyDescent="0.3">
      <c r="A2045" t="s">
        <v>666</v>
      </c>
      <c r="B2045" t="s">
        <v>625</v>
      </c>
      <c r="C2045" t="s">
        <v>458</v>
      </c>
      <c r="D2045" t="s">
        <v>393</v>
      </c>
      <c r="E2045" t="s">
        <v>108</v>
      </c>
      <c r="F2045" t="s">
        <v>745</v>
      </c>
      <c r="G2045">
        <v>0</v>
      </c>
    </row>
    <row r="2046" spans="1:7" x14ac:dyDescent="0.3">
      <c r="A2046" t="s">
        <v>666</v>
      </c>
      <c r="B2046" t="s">
        <v>625</v>
      </c>
      <c r="C2046" t="s">
        <v>458</v>
      </c>
      <c r="D2046" t="s">
        <v>393</v>
      </c>
      <c r="E2046" t="s">
        <v>120</v>
      </c>
      <c r="F2046" t="s">
        <v>667</v>
      </c>
      <c r="G2046">
        <v>0</v>
      </c>
    </row>
    <row r="2047" spans="1:7" x14ac:dyDescent="0.3">
      <c r="A2047" t="s">
        <v>666</v>
      </c>
      <c r="B2047" t="s">
        <v>625</v>
      </c>
      <c r="C2047" t="s">
        <v>458</v>
      </c>
      <c r="D2047" t="s">
        <v>393</v>
      </c>
      <c r="E2047" t="s">
        <v>120</v>
      </c>
      <c r="F2047" t="s">
        <v>745</v>
      </c>
      <c r="G2047">
        <v>0</v>
      </c>
    </row>
    <row r="2048" spans="1:7" x14ac:dyDescent="0.3">
      <c r="A2048" t="s">
        <v>666</v>
      </c>
      <c r="B2048" t="s">
        <v>625</v>
      </c>
      <c r="C2048" t="s">
        <v>458</v>
      </c>
      <c r="D2048" t="s">
        <v>393</v>
      </c>
      <c r="E2048" t="s">
        <v>40</v>
      </c>
      <c r="F2048" t="s">
        <v>745</v>
      </c>
      <c r="G2048">
        <v>0</v>
      </c>
    </row>
    <row r="2049" spans="1:7" x14ac:dyDescent="0.3">
      <c r="A2049" t="s">
        <v>666</v>
      </c>
      <c r="B2049" t="s">
        <v>625</v>
      </c>
      <c r="C2049" t="s">
        <v>458</v>
      </c>
      <c r="D2049" t="s">
        <v>393</v>
      </c>
      <c r="E2049" t="s">
        <v>352</v>
      </c>
      <c r="F2049" t="s">
        <v>745</v>
      </c>
      <c r="G2049">
        <v>0</v>
      </c>
    </row>
    <row r="2050" spans="1:7" x14ac:dyDescent="0.3">
      <c r="A2050" t="s">
        <v>666</v>
      </c>
      <c r="B2050" t="s">
        <v>625</v>
      </c>
      <c r="C2050" t="s">
        <v>458</v>
      </c>
      <c r="D2050" t="s">
        <v>393</v>
      </c>
      <c r="E2050" t="s">
        <v>225</v>
      </c>
      <c r="F2050" t="s">
        <v>745</v>
      </c>
      <c r="G2050">
        <v>0</v>
      </c>
    </row>
    <row r="2051" spans="1:7" x14ac:dyDescent="0.3">
      <c r="A2051" t="s">
        <v>666</v>
      </c>
      <c r="B2051" t="s">
        <v>625</v>
      </c>
      <c r="C2051" t="s">
        <v>458</v>
      </c>
      <c r="D2051" t="s">
        <v>393</v>
      </c>
      <c r="E2051" t="s">
        <v>109</v>
      </c>
      <c r="F2051" t="s">
        <v>667</v>
      </c>
      <c r="G2051">
        <v>0</v>
      </c>
    </row>
    <row r="2052" spans="1:7" x14ac:dyDescent="0.3">
      <c r="A2052" t="s">
        <v>666</v>
      </c>
      <c r="B2052" t="s">
        <v>625</v>
      </c>
      <c r="C2052" t="s">
        <v>458</v>
      </c>
      <c r="D2052" t="s">
        <v>393</v>
      </c>
      <c r="E2052" t="s">
        <v>185</v>
      </c>
      <c r="F2052" t="s">
        <v>745</v>
      </c>
      <c r="G2052">
        <v>0</v>
      </c>
    </row>
    <row r="2053" spans="1:7" x14ac:dyDescent="0.3">
      <c r="A2053" t="s">
        <v>666</v>
      </c>
      <c r="B2053" t="s">
        <v>625</v>
      </c>
      <c r="C2053" t="s">
        <v>458</v>
      </c>
      <c r="D2053" t="s">
        <v>393</v>
      </c>
      <c r="E2053" t="s">
        <v>83</v>
      </c>
      <c r="F2053" t="s">
        <v>667</v>
      </c>
      <c r="G2053">
        <v>0</v>
      </c>
    </row>
    <row r="2054" spans="1:7" x14ac:dyDescent="0.3">
      <c r="A2054" t="s">
        <v>666</v>
      </c>
      <c r="B2054" t="s">
        <v>625</v>
      </c>
      <c r="C2054" t="s">
        <v>458</v>
      </c>
      <c r="D2054" t="s">
        <v>393</v>
      </c>
      <c r="E2054" t="s">
        <v>203</v>
      </c>
      <c r="F2054" t="s">
        <v>745</v>
      </c>
      <c r="G2054">
        <v>0</v>
      </c>
    </row>
    <row r="2055" spans="1:7" x14ac:dyDescent="0.3">
      <c r="A2055" t="s">
        <v>666</v>
      </c>
      <c r="B2055" t="s">
        <v>625</v>
      </c>
      <c r="C2055" t="s">
        <v>458</v>
      </c>
      <c r="D2055" t="s">
        <v>393</v>
      </c>
      <c r="E2055" t="s">
        <v>316</v>
      </c>
      <c r="F2055" t="s">
        <v>667</v>
      </c>
      <c r="G2055">
        <v>0</v>
      </c>
    </row>
    <row r="2056" spans="1:7" x14ac:dyDescent="0.3">
      <c r="A2056" t="s">
        <v>666</v>
      </c>
      <c r="B2056" t="s">
        <v>625</v>
      </c>
      <c r="C2056" t="s">
        <v>458</v>
      </c>
      <c r="D2056" t="s">
        <v>393</v>
      </c>
      <c r="E2056" t="s">
        <v>316</v>
      </c>
      <c r="F2056" t="s">
        <v>745</v>
      </c>
      <c r="G2056">
        <v>0</v>
      </c>
    </row>
    <row r="2057" spans="1:7" x14ac:dyDescent="0.3">
      <c r="A2057" t="s">
        <v>666</v>
      </c>
      <c r="B2057" t="s">
        <v>625</v>
      </c>
      <c r="C2057" t="s">
        <v>458</v>
      </c>
      <c r="D2057" t="s">
        <v>393</v>
      </c>
      <c r="E2057" t="s">
        <v>19</v>
      </c>
      <c r="F2057" t="s">
        <v>745</v>
      </c>
      <c r="G2057">
        <v>0</v>
      </c>
    </row>
    <row r="2058" spans="1:7" x14ac:dyDescent="0.3">
      <c r="A2058" t="s">
        <v>666</v>
      </c>
      <c r="B2058" t="s">
        <v>625</v>
      </c>
      <c r="C2058" t="s">
        <v>458</v>
      </c>
      <c r="D2058" t="s">
        <v>393</v>
      </c>
      <c r="E2058" t="s">
        <v>110</v>
      </c>
      <c r="F2058" t="s">
        <v>745</v>
      </c>
      <c r="G2058">
        <v>0</v>
      </c>
    </row>
    <row r="2059" spans="1:7" x14ac:dyDescent="0.3">
      <c r="A2059" t="s">
        <v>666</v>
      </c>
      <c r="B2059" t="s">
        <v>625</v>
      </c>
      <c r="C2059" t="s">
        <v>458</v>
      </c>
      <c r="D2059" t="s">
        <v>393</v>
      </c>
      <c r="E2059" t="s">
        <v>37</v>
      </c>
      <c r="F2059" t="s">
        <v>667</v>
      </c>
      <c r="G2059">
        <v>0</v>
      </c>
    </row>
    <row r="2060" spans="1:7" x14ac:dyDescent="0.3">
      <c r="A2060" t="s">
        <v>666</v>
      </c>
      <c r="B2060" t="s">
        <v>625</v>
      </c>
      <c r="C2060" t="s">
        <v>458</v>
      </c>
      <c r="D2060" t="s">
        <v>393</v>
      </c>
      <c r="E2060" t="s">
        <v>18</v>
      </c>
      <c r="F2060" t="s">
        <v>745</v>
      </c>
      <c r="G2060">
        <v>0</v>
      </c>
    </row>
    <row r="2061" spans="1:7" x14ac:dyDescent="0.3">
      <c r="A2061" t="s">
        <v>666</v>
      </c>
      <c r="B2061" t="s">
        <v>625</v>
      </c>
      <c r="C2061" t="s">
        <v>458</v>
      </c>
      <c r="D2061" t="s">
        <v>393</v>
      </c>
      <c r="E2061" t="s">
        <v>353</v>
      </c>
      <c r="F2061" t="s">
        <v>745</v>
      </c>
      <c r="G2061">
        <v>0</v>
      </c>
    </row>
    <row r="2062" spans="1:7" x14ac:dyDescent="0.3">
      <c r="A2062" t="s">
        <v>666</v>
      </c>
      <c r="B2062" t="s">
        <v>625</v>
      </c>
      <c r="C2062" t="s">
        <v>458</v>
      </c>
      <c r="D2062" t="s">
        <v>393</v>
      </c>
      <c r="E2062" t="s">
        <v>277</v>
      </c>
      <c r="F2062" t="s">
        <v>667</v>
      </c>
      <c r="G2062">
        <v>0</v>
      </c>
    </row>
    <row r="2063" spans="1:7" x14ac:dyDescent="0.3">
      <c r="A2063" t="s">
        <v>666</v>
      </c>
      <c r="B2063" t="s">
        <v>625</v>
      </c>
      <c r="C2063" t="s">
        <v>458</v>
      </c>
      <c r="D2063" t="s">
        <v>393</v>
      </c>
      <c r="E2063" t="s">
        <v>277</v>
      </c>
      <c r="F2063" t="s">
        <v>745</v>
      </c>
      <c r="G2063">
        <v>0</v>
      </c>
    </row>
    <row r="2064" spans="1:7" x14ac:dyDescent="0.3">
      <c r="A2064" t="s">
        <v>666</v>
      </c>
      <c r="B2064" t="s">
        <v>625</v>
      </c>
      <c r="C2064" t="s">
        <v>458</v>
      </c>
      <c r="D2064" t="s">
        <v>393</v>
      </c>
      <c r="E2064" t="s">
        <v>228</v>
      </c>
      <c r="F2064" t="s">
        <v>745</v>
      </c>
      <c r="G2064">
        <v>0</v>
      </c>
    </row>
    <row r="2065" spans="1:7" x14ac:dyDescent="0.3">
      <c r="A2065" t="s">
        <v>666</v>
      </c>
      <c r="B2065" t="s">
        <v>625</v>
      </c>
      <c r="C2065" t="s">
        <v>458</v>
      </c>
      <c r="D2065" t="s">
        <v>393</v>
      </c>
      <c r="E2065" t="s">
        <v>77</v>
      </c>
      <c r="F2065" t="s">
        <v>667</v>
      </c>
      <c r="G2065">
        <v>0</v>
      </c>
    </row>
    <row r="2066" spans="1:7" x14ac:dyDescent="0.3">
      <c r="A2066" t="s">
        <v>666</v>
      </c>
      <c r="B2066" t="s">
        <v>625</v>
      </c>
      <c r="C2066" t="s">
        <v>458</v>
      </c>
      <c r="D2066" t="s">
        <v>393</v>
      </c>
      <c r="E2066" t="s">
        <v>329</v>
      </c>
      <c r="F2066" t="s">
        <v>667</v>
      </c>
      <c r="G2066">
        <v>0</v>
      </c>
    </row>
    <row r="2067" spans="1:7" x14ac:dyDescent="0.3">
      <c r="A2067" t="s">
        <v>666</v>
      </c>
      <c r="B2067" t="s">
        <v>625</v>
      </c>
      <c r="C2067" t="s">
        <v>458</v>
      </c>
      <c r="D2067" t="s">
        <v>393</v>
      </c>
      <c r="E2067" t="s">
        <v>329</v>
      </c>
      <c r="F2067" t="s">
        <v>745</v>
      </c>
      <c r="G2067">
        <v>0</v>
      </c>
    </row>
    <row r="2068" spans="1:7" x14ac:dyDescent="0.3">
      <c r="A2068" t="s">
        <v>666</v>
      </c>
      <c r="B2068" t="s">
        <v>625</v>
      </c>
      <c r="C2068" t="s">
        <v>458</v>
      </c>
      <c r="D2068" t="s">
        <v>393</v>
      </c>
      <c r="E2068" t="s">
        <v>292</v>
      </c>
      <c r="F2068" t="s">
        <v>745</v>
      </c>
      <c r="G2068">
        <v>0</v>
      </c>
    </row>
    <row r="2069" spans="1:7" x14ac:dyDescent="0.3">
      <c r="A2069" t="s">
        <v>666</v>
      </c>
      <c r="B2069" t="s">
        <v>625</v>
      </c>
      <c r="C2069" t="s">
        <v>458</v>
      </c>
      <c r="D2069" t="s">
        <v>393</v>
      </c>
      <c r="E2069" t="s">
        <v>94</v>
      </c>
      <c r="F2069" t="s">
        <v>667</v>
      </c>
      <c r="G2069">
        <v>0</v>
      </c>
    </row>
    <row r="2070" spans="1:7" x14ac:dyDescent="0.3">
      <c r="A2070" t="s">
        <v>666</v>
      </c>
      <c r="B2070" t="s">
        <v>625</v>
      </c>
      <c r="C2070" t="s">
        <v>458</v>
      </c>
      <c r="D2070" t="s">
        <v>393</v>
      </c>
      <c r="E2070" t="s">
        <v>188</v>
      </c>
      <c r="F2070" t="s">
        <v>667</v>
      </c>
      <c r="G2070">
        <v>0</v>
      </c>
    </row>
    <row r="2071" spans="1:7" x14ac:dyDescent="0.3">
      <c r="A2071" t="s">
        <v>666</v>
      </c>
      <c r="B2071" t="s">
        <v>625</v>
      </c>
      <c r="C2071" t="s">
        <v>458</v>
      </c>
      <c r="D2071" t="s">
        <v>393</v>
      </c>
      <c r="E2071" t="s">
        <v>207</v>
      </c>
      <c r="F2071" t="s">
        <v>745</v>
      </c>
      <c r="G2071">
        <v>0</v>
      </c>
    </row>
    <row r="2072" spans="1:7" x14ac:dyDescent="0.3">
      <c r="A2072" t="s">
        <v>666</v>
      </c>
      <c r="B2072" t="s">
        <v>625</v>
      </c>
      <c r="C2072" t="s">
        <v>458</v>
      </c>
      <c r="D2072" t="s">
        <v>393</v>
      </c>
      <c r="E2072" t="s">
        <v>266</v>
      </c>
      <c r="F2072" t="s">
        <v>667</v>
      </c>
      <c r="G2072">
        <v>0</v>
      </c>
    </row>
    <row r="2073" spans="1:7" x14ac:dyDescent="0.3">
      <c r="A2073" t="s">
        <v>666</v>
      </c>
      <c r="B2073" t="s">
        <v>625</v>
      </c>
      <c r="C2073" t="s">
        <v>458</v>
      </c>
      <c r="D2073" t="s">
        <v>393</v>
      </c>
      <c r="E2073" t="s">
        <v>322</v>
      </c>
      <c r="F2073" t="s">
        <v>667</v>
      </c>
      <c r="G2073">
        <v>0</v>
      </c>
    </row>
    <row r="2074" spans="1:7" x14ac:dyDescent="0.3">
      <c r="A2074" t="s">
        <v>666</v>
      </c>
      <c r="B2074" t="s">
        <v>625</v>
      </c>
      <c r="C2074" t="s">
        <v>458</v>
      </c>
      <c r="D2074" t="s">
        <v>393</v>
      </c>
      <c r="E2074" t="s">
        <v>67</v>
      </c>
      <c r="F2074" t="s">
        <v>745</v>
      </c>
      <c r="G2074">
        <v>0</v>
      </c>
    </row>
    <row r="2075" spans="1:7" x14ac:dyDescent="0.3">
      <c r="A2075" t="s">
        <v>666</v>
      </c>
      <c r="B2075" t="s">
        <v>625</v>
      </c>
      <c r="C2075" t="s">
        <v>458</v>
      </c>
      <c r="D2075" t="s">
        <v>393</v>
      </c>
      <c r="E2075" t="s">
        <v>208</v>
      </c>
      <c r="F2075" t="s">
        <v>745</v>
      </c>
      <c r="G2075">
        <v>0</v>
      </c>
    </row>
    <row r="2076" spans="1:7" x14ac:dyDescent="0.3">
      <c r="A2076" t="s">
        <v>666</v>
      </c>
      <c r="B2076" t="s">
        <v>625</v>
      </c>
      <c r="C2076" t="s">
        <v>458</v>
      </c>
      <c r="D2076" t="s">
        <v>393</v>
      </c>
      <c r="E2076" t="s">
        <v>16</v>
      </c>
      <c r="F2076" t="s">
        <v>667</v>
      </c>
      <c r="G2076">
        <v>0</v>
      </c>
    </row>
    <row r="2077" spans="1:7" x14ac:dyDescent="0.3">
      <c r="A2077" t="s">
        <v>666</v>
      </c>
      <c r="B2077" t="s">
        <v>625</v>
      </c>
      <c r="C2077" t="s">
        <v>458</v>
      </c>
      <c r="D2077" t="s">
        <v>393</v>
      </c>
      <c r="E2077" t="s">
        <v>245</v>
      </c>
      <c r="F2077" t="s">
        <v>667</v>
      </c>
      <c r="G2077">
        <v>0</v>
      </c>
    </row>
    <row r="2078" spans="1:7" x14ac:dyDescent="0.3">
      <c r="A2078" t="s">
        <v>666</v>
      </c>
      <c r="B2078" t="s">
        <v>625</v>
      </c>
      <c r="C2078" t="s">
        <v>458</v>
      </c>
      <c r="D2078" t="s">
        <v>393</v>
      </c>
      <c r="E2078" t="s">
        <v>114</v>
      </c>
      <c r="F2078" t="s">
        <v>745</v>
      </c>
      <c r="G2078">
        <v>0</v>
      </c>
    </row>
    <row r="2079" spans="1:7" x14ac:dyDescent="0.3">
      <c r="A2079" t="s">
        <v>666</v>
      </c>
      <c r="B2079" t="s">
        <v>625</v>
      </c>
      <c r="C2079" t="s">
        <v>458</v>
      </c>
      <c r="D2079" t="s">
        <v>393</v>
      </c>
      <c r="E2079" t="s">
        <v>72</v>
      </c>
      <c r="F2079" t="s">
        <v>745</v>
      </c>
      <c r="G2079">
        <v>0</v>
      </c>
    </row>
    <row r="2080" spans="1:7" x14ac:dyDescent="0.3">
      <c r="A2080" t="s">
        <v>666</v>
      </c>
      <c r="B2080" t="s">
        <v>625</v>
      </c>
      <c r="C2080" t="s">
        <v>458</v>
      </c>
      <c r="D2080" t="s">
        <v>393</v>
      </c>
      <c r="E2080" t="s">
        <v>139</v>
      </c>
      <c r="F2080" t="s">
        <v>745</v>
      </c>
      <c r="G2080">
        <v>0</v>
      </c>
    </row>
    <row r="2081" spans="1:7" x14ac:dyDescent="0.3">
      <c r="A2081" t="s">
        <v>666</v>
      </c>
      <c r="B2081" t="s">
        <v>625</v>
      </c>
      <c r="C2081" t="s">
        <v>458</v>
      </c>
      <c r="D2081" t="s">
        <v>393</v>
      </c>
      <c r="E2081" t="s">
        <v>62</v>
      </c>
      <c r="F2081" t="s">
        <v>667</v>
      </c>
      <c r="G2081">
        <v>0</v>
      </c>
    </row>
    <row r="2082" spans="1:7" x14ac:dyDescent="0.3">
      <c r="A2082" t="s">
        <v>666</v>
      </c>
      <c r="B2082" t="s">
        <v>625</v>
      </c>
      <c r="C2082" t="s">
        <v>458</v>
      </c>
      <c r="D2082" t="s">
        <v>393</v>
      </c>
      <c r="E2082" t="s">
        <v>271</v>
      </c>
      <c r="F2082" t="s">
        <v>667</v>
      </c>
      <c r="G2082">
        <v>0</v>
      </c>
    </row>
    <row r="2083" spans="1:7" x14ac:dyDescent="0.3">
      <c r="A2083" t="s">
        <v>666</v>
      </c>
      <c r="B2083" t="s">
        <v>625</v>
      </c>
      <c r="C2083" t="s">
        <v>458</v>
      </c>
      <c r="D2083" t="s">
        <v>393</v>
      </c>
      <c r="E2083" t="s">
        <v>151</v>
      </c>
      <c r="F2083" t="s">
        <v>667</v>
      </c>
      <c r="G2083">
        <v>0</v>
      </c>
    </row>
    <row r="2084" spans="1:7" x14ac:dyDescent="0.3">
      <c r="A2084" t="s">
        <v>666</v>
      </c>
      <c r="B2084" t="s">
        <v>625</v>
      </c>
      <c r="C2084" t="s">
        <v>458</v>
      </c>
      <c r="D2084" t="s">
        <v>393</v>
      </c>
      <c r="E2084" t="s">
        <v>58</v>
      </c>
      <c r="F2084" t="s">
        <v>745</v>
      </c>
      <c r="G2084">
        <v>0</v>
      </c>
    </row>
    <row r="2085" spans="1:7" x14ac:dyDescent="0.3">
      <c r="A2085" t="s">
        <v>666</v>
      </c>
      <c r="B2085" t="s">
        <v>625</v>
      </c>
      <c r="C2085" t="s">
        <v>458</v>
      </c>
      <c r="D2085" t="s">
        <v>393</v>
      </c>
      <c r="E2085" t="s">
        <v>210</v>
      </c>
      <c r="F2085" t="s">
        <v>667</v>
      </c>
      <c r="G2085">
        <v>0</v>
      </c>
    </row>
    <row r="2086" spans="1:7" x14ac:dyDescent="0.3">
      <c r="A2086" t="s">
        <v>666</v>
      </c>
      <c r="B2086" t="s">
        <v>625</v>
      </c>
      <c r="C2086" t="s">
        <v>458</v>
      </c>
      <c r="D2086" t="s">
        <v>393</v>
      </c>
      <c r="E2086" t="s">
        <v>73</v>
      </c>
      <c r="F2086" t="s">
        <v>667</v>
      </c>
      <c r="G2086">
        <v>0</v>
      </c>
    </row>
    <row r="2087" spans="1:7" x14ac:dyDescent="0.3">
      <c r="A2087" t="s">
        <v>666</v>
      </c>
      <c r="B2087" t="s">
        <v>625</v>
      </c>
      <c r="C2087" t="s">
        <v>458</v>
      </c>
      <c r="D2087" t="s">
        <v>393</v>
      </c>
      <c r="E2087" t="s">
        <v>290</v>
      </c>
      <c r="F2087" t="s">
        <v>667</v>
      </c>
      <c r="G2087">
        <v>0</v>
      </c>
    </row>
    <row r="2088" spans="1:7" x14ac:dyDescent="0.3">
      <c r="A2088" t="s">
        <v>666</v>
      </c>
      <c r="B2088" t="s">
        <v>625</v>
      </c>
      <c r="C2088" t="s">
        <v>458</v>
      </c>
      <c r="D2088" t="s">
        <v>393</v>
      </c>
      <c r="E2088" t="s">
        <v>159</v>
      </c>
      <c r="F2088" t="s">
        <v>745</v>
      </c>
      <c r="G2088">
        <v>0</v>
      </c>
    </row>
    <row r="2089" spans="1:7" x14ac:dyDescent="0.3">
      <c r="A2089" t="s">
        <v>666</v>
      </c>
      <c r="B2089" t="s">
        <v>625</v>
      </c>
      <c r="C2089" t="s">
        <v>458</v>
      </c>
      <c r="D2089" t="s">
        <v>393</v>
      </c>
      <c r="E2089" t="s">
        <v>324</v>
      </c>
      <c r="F2089" t="s">
        <v>667</v>
      </c>
      <c r="G2089">
        <v>0</v>
      </c>
    </row>
    <row r="2090" spans="1:7" x14ac:dyDescent="0.3">
      <c r="A2090" t="s">
        <v>666</v>
      </c>
      <c r="B2090" t="s">
        <v>625</v>
      </c>
      <c r="C2090" t="s">
        <v>458</v>
      </c>
      <c r="D2090" t="s">
        <v>393</v>
      </c>
      <c r="E2090" t="s">
        <v>330</v>
      </c>
      <c r="F2090" t="s">
        <v>667</v>
      </c>
      <c r="G2090">
        <v>0</v>
      </c>
    </row>
    <row r="2091" spans="1:7" x14ac:dyDescent="0.3">
      <c r="A2091" t="s">
        <v>666</v>
      </c>
      <c r="B2091" t="s">
        <v>625</v>
      </c>
      <c r="C2091" t="s">
        <v>458</v>
      </c>
      <c r="D2091" t="s">
        <v>393</v>
      </c>
      <c r="E2091" t="s">
        <v>273</v>
      </c>
      <c r="F2091" t="s">
        <v>667</v>
      </c>
      <c r="G2091">
        <v>0</v>
      </c>
    </row>
    <row r="2092" spans="1:7" x14ac:dyDescent="0.3">
      <c r="A2092" t="s">
        <v>666</v>
      </c>
      <c r="B2092" t="s">
        <v>625</v>
      </c>
      <c r="C2092" t="s">
        <v>458</v>
      </c>
      <c r="D2092" t="s">
        <v>393</v>
      </c>
      <c r="E2092" t="s">
        <v>273</v>
      </c>
      <c r="F2092" t="s">
        <v>745</v>
      </c>
      <c r="G2092">
        <v>0</v>
      </c>
    </row>
    <row r="2093" spans="1:7" x14ac:dyDescent="0.3">
      <c r="A2093" t="s">
        <v>666</v>
      </c>
      <c r="B2093" t="s">
        <v>625</v>
      </c>
      <c r="C2093" t="s">
        <v>458</v>
      </c>
      <c r="D2093" t="s">
        <v>393</v>
      </c>
      <c r="E2093" t="s">
        <v>169</v>
      </c>
      <c r="F2093" t="s">
        <v>667</v>
      </c>
      <c r="G2093">
        <v>0</v>
      </c>
    </row>
    <row r="2094" spans="1:7" x14ac:dyDescent="0.3">
      <c r="A2094" t="s">
        <v>666</v>
      </c>
      <c r="B2094" t="s">
        <v>625</v>
      </c>
      <c r="C2094" t="s">
        <v>458</v>
      </c>
      <c r="D2094" t="s">
        <v>393</v>
      </c>
      <c r="E2094" t="s">
        <v>169</v>
      </c>
      <c r="F2094" t="s">
        <v>745</v>
      </c>
      <c r="G2094">
        <v>0</v>
      </c>
    </row>
    <row r="2095" spans="1:7" x14ac:dyDescent="0.3">
      <c r="A2095" t="s">
        <v>666</v>
      </c>
      <c r="B2095" t="s">
        <v>625</v>
      </c>
      <c r="C2095" t="s">
        <v>458</v>
      </c>
      <c r="D2095" t="s">
        <v>393</v>
      </c>
      <c r="E2095" t="s">
        <v>326</v>
      </c>
      <c r="F2095" t="s">
        <v>667</v>
      </c>
      <c r="G2095">
        <v>0</v>
      </c>
    </row>
    <row r="2096" spans="1:7" x14ac:dyDescent="0.3">
      <c r="A2096" t="s">
        <v>666</v>
      </c>
      <c r="B2096" t="s">
        <v>625</v>
      </c>
      <c r="C2096" t="s">
        <v>458</v>
      </c>
      <c r="D2096" t="s">
        <v>393</v>
      </c>
      <c r="E2096" t="s">
        <v>170</v>
      </c>
      <c r="F2096" t="s">
        <v>667</v>
      </c>
      <c r="G2096">
        <v>0</v>
      </c>
    </row>
    <row r="2097" spans="1:7" x14ac:dyDescent="0.3">
      <c r="A2097" t="s">
        <v>666</v>
      </c>
      <c r="B2097" t="s">
        <v>625</v>
      </c>
      <c r="C2097" t="s">
        <v>458</v>
      </c>
      <c r="D2097" t="s">
        <v>393</v>
      </c>
      <c r="E2097" t="s">
        <v>95</v>
      </c>
      <c r="F2097" t="s">
        <v>745</v>
      </c>
      <c r="G2097">
        <v>0</v>
      </c>
    </row>
    <row r="2098" spans="1:7" x14ac:dyDescent="0.3">
      <c r="A2098" t="s">
        <v>666</v>
      </c>
      <c r="B2098" t="s">
        <v>625</v>
      </c>
      <c r="C2098" t="s">
        <v>458</v>
      </c>
      <c r="D2098" t="s">
        <v>393</v>
      </c>
      <c r="E2098" t="s">
        <v>89</v>
      </c>
      <c r="F2098" t="s">
        <v>667</v>
      </c>
      <c r="G2098">
        <v>0</v>
      </c>
    </row>
    <row r="2099" spans="1:7" x14ac:dyDescent="0.3">
      <c r="A2099" t="s">
        <v>666</v>
      </c>
      <c r="B2099" t="s">
        <v>625</v>
      </c>
      <c r="C2099" t="s">
        <v>458</v>
      </c>
      <c r="D2099" t="s">
        <v>393</v>
      </c>
      <c r="E2099" t="s">
        <v>89</v>
      </c>
      <c r="F2099" t="s">
        <v>745</v>
      </c>
      <c r="G2099">
        <v>0</v>
      </c>
    </row>
    <row r="2100" spans="1:7" x14ac:dyDescent="0.3">
      <c r="A2100" t="s">
        <v>666</v>
      </c>
      <c r="B2100" t="s">
        <v>625</v>
      </c>
      <c r="C2100" t="s">
        <v>458</v>
      </c>
      <c r="D2100" t="s">
        <v>393</v>
      </c>
      <c r="E2100" t="s">
        <v>152</v>
      </c>
      <c r="F2100" t="s">
        <v>745</v>
      </c>
      <c r="G2100">
        <v>0</v>
      </c>
    </row>
    <row r="2101" spans="1:7" x14ac:dyDescent="0.3">
      <c r="A2101" t="s">
        <v>666</v>
      </c>
      <c r="B2101" t="s">
        <v>625</v>
      </c>
      <c r="C2101" t="s">
        <v>458</v>
      </c>
      <c r="D2101" t="s">
        <v>393</v>
      </c>
      <c r="E2101" t="s">
        <v>333</v>
      </c>
      <c r="F2101" t="s">
        <v>667</v>
      </c>
      <c r="G2101">
        <v>0</v>
      </c>
    </row>
    <row r="2102" spans="1:7" x14ac:dyDescent="0.3">
      <c r="A2102" t="s">
        <v>666</v>
      </c>
      <c r="B2102" t="s">
        <v>625</v>
      </c>
      <c r="C2102" t="s">
        <v>458</v>
      </c>
      <c r="D2102" t="s">
        <v>393</v>
      </c>
      <c r="E2102" t="s">
        <v>172</v>
      </c>
      <c r="F2102" t="s">
        <v>667</v>
      </c>
      <c r="G2102">
        <v>0</v>
      </c>
    </row>
    <row r="2103" spans="1:7" x14ac:dyDescent="0.3">
      <c r="A2103" t="s">
        <v>666</v>
      </c>
      <c r="B2103" t="s">
        <v>625</v>
      </c>
      <c r="C2103" t="s">
        <v>458</v>
      </c>
      <c r="D2103" t="s">
        <v>393</v>
      </c>
      <c r="E2103" t="s">
        <v>214</v>
      </c>
      <c r="F2103" t="s">
        <v>667</v>
      </c>
      <c r="G2103">
        <v>0</v>
      </c>
    </row>
    <row r="2104" spans="1:7" x14ac:dyDescent="0.3">
      <c r="A2104" t="s">
        <v>666</v>
      </c>
      <c r="B2104" t="s">
        <v>625</v>
      </c>
      <c r="C2104" t="s">
        <v>458</v>
      </c>
      <c r="D2104" t="s">
        <v>393</v>
      </c>
      <c r="E2104" t="s">
        <v>192</v>
      </c>
      <c r="F2104" t="s">
        <v>667</v>
      </c>
      <c r="G2104">
        <v>0</v>
      </c>
    </row>
    <row r="2105" spans="1:7" x14ac:dyDescent="0.3">
      <c r="A2105" t="s">
        <v>666</v>
      </c>
      <c r="B2105" t="s">
        <v>625</v>
      </c>
      <c r="C2105" t="s">
        <v>458</v>
      </c>
      <c r="D2105" t="s">
        <v>393</v>
      </c>
      <c r="E2105" t="s">
        <v>348</v>
      </c>
      <c r="F2105" t="s">
        <v>667</v>
      </c>
      <c r="G2105">
        <v>0</v>
      </c>
    </row>
    <row r="2106" spans="1:7" x14ac:dyDescent="0.3">
      <c r="A2106" t="s">
        <v>666</v>
      </c>
      <c r="B2106" t="s">
        <v>625</v>
      </c>
      <c r="C2106" t="s">
        <v>458</v>
      </c>
      <c r="D2106" t="s">
        <v>393</v>
      </c>
      <c r="E2106" t="s">
        <v>247</v>
      </c>
      <c r="F2106" t="s">
        <v>745</v>
      </c>
      <c r="G2106">
        <v>0</v>
      </c>
    </row>
    <row r="2107" spans="1:7" x14ac:dyDescent="0.3">
      <c r="A2107" t="s">
        <v>666</v>
      </c>
      <c r="B2107" t="s">
        <v>625</v>
      </c>
      <c r="C2107" t="s">
        <v>458</v>
      </c>
      <c r="D2107" t="s">
        <v>393</v>
      </c>
      <c r="E2107" t="s">
        <v>193</v>
      </c>
      <c r="F2107" t="s">
        <v>745</v>
      </c>
      <c r="G2107">
        <v>0</v>
      </c>
    </row>
    <row r="2108" spans="1:7" x14ac:dyDescent="0.3">
      <c r="A2108" t="s">
        <v>666</v>
      </c>
      <c r="B2108" t="s">
        <v>625</v>
      </c>
      <c r="C2108" t="s">
        <v>458</v>
      </c>
      <c r="D2108" t="s">
        <v>393</v>
      </c>
      <c r="E2108" t="s">
        <v>78</v>
      </c>
      <c r="F2108" t="s">
        <v>667</v>
      </c>
      <c r="G2108">
        <v>0</v>
      </c>
    </row>
    <row r="2109" spans="1:7" x14ac:dyDescent="0.3">
      <c r="A2109" t="s">
        <v>666</v>
      </c>
      <c r="B2109" t="s">
        <v>639</v>
      </c>
      <c r="C2109" t="s">
        <v>457</v>
      </c>
      <c r="D2109" t="s">
        <v>393</v>
      </c>
      <c r="E2109" t="s">
        <v>365</v>
      </c>
      <c r="F2109" t="s">
        <v>888</v>
      </c>
      <c r="G2109">
        <v>0</v>
      </c>
    </row>
    <row r="2110" spans="1:7" x14ac:dyDescent="0.3">
      <c r="A2110" t="s">
        <v>666</v>
      </c>
      <c r="B2110" t="s">
        <v>639</v>
      </c>
      <c r="C2110" t="s">
        <v>457</v>
      </c>
      <c r="D2110" t="s">
        <v>393</v>
      </c>
      <c r="E2110" t="s">
        <v>378</v>
      </c>
      <c r="F2110" t="s">
        <v>667</v>
      </c>
      <c r="G2110">
        <v>0</v>
      </c>
    </row>
    <row r="2111" spans="1:7" x14ac:dyDescent="0.3">
      <c r="A2111" t="s">
        <v>666</v>
      </c>
      <c r="B2111" t="s">
        <v>639</v>
      </c>
      <c r="C2111" t="s">
        <v>457</v>
      </c>
      <c r="D2111" t="s">
        <v>393</v>
      </c>
      <c r="E2111" t="s">
        <v>374</v>
      </c>
      <c r="F2111" t="s">
        <v>888</v>
      </c>
      <c r="G2111">
        <v>0</v>
      </c>
    </row>
    <row r="2112" spans="1:7" x14ac:dyDescent="0.3">
      <c r="A2112" t="s">
        <v>666</v>
      </c>
      <c r="B2112" t="s">
        <v>639</v>
      </c>
      <c r="C2112" t="s">
        <v>457</v>
      </c>
      <c r="D2112" t="s">
        <v>393</v>
      </c>
      <c r="E2112" t="s">
        <v>367</v>
      </c>
      <c r="F2112" t="s">
        <v>888</v>
      </c>
      <c r="G2112">
        <v>0</v>
      </c>
    </row>
    <row r="2113" spans="1:7" x14ac:dyDescent="0.3">
      <c r="A2113" t="s">
        <v>666</v>
      </c>
      <c r="B2113" t="s">
        <v>639</v>
      </c>
      <c r="C2113" t="s">
        <v>457</v>
      </c>
      <c r="D2113" t="s">
        <v>393</v>
      </c>
      <c r="E2113" t="s">
        <v>372</v>
      </c>
      <c r="F2113" t="s">
        <v>745</v>
      </c>
      <c r="G2113">
        <v>0</v>
      </c>
    </row>
    <row r="2114" spans="1:7" x14ac:dyDescent="0.3">
      <c r="A2114" t="s">
        <v>666</v>
      </c>
      <c r="B2114" t="s">
        <v>639</v>
      </c>
      <c r="C2114" t="s">
        <v>457</v>
      </c>
      <c r="D2114" t="s">
        <v>393</v>
      </c>
      <c r="E2114" t="s">
        <v>373</v>
      </c>
      <c r="F2114" t="s">
        <v>888</v>
      </c>
      <c r="G2114">
        <v>0</v>
      </c>
    </row>
    <row r="2115" spans="1:7" x14ac:dyDescent="0.3">
      <c r="A2115" t="s">
        <v>666</v>
      </c>
      <c r="B2115" t="s">
        <v>639</v>
      </c>
      <c r="C2115" t="s">
        <v>457</v>
      </c>
      <c r="D2115" t="s">
        <v>393</v>
      </c>
      <c r="E2115" t="s">
        <v>377</v>
      </c>
      <c r="F2115" t="s">
        <v>667</v>
      </c>
      <c r="G2115">
        <v>0</v>
      </c>
    </row>
    <row r="2116" spans="1:7" x14ac:dyDescent="0.3">
      <c r="A2116" t="s">
        <v>666</v>
      </c>
      <c r="B2116" t="s">
        <v>639</v>
      </c>
      <c r="C2116" t="s">
        <v>457</v>
      </c>
      <c r="D2116" t="s">
        <v>393</v>
      </c>
      <c r="E2116" t="s">
        <v>369</v>
      </c>
      <c r="F2116" t="s">
        <v>667</v>
      </c>
      <c r="G2116">
        <v>0</v>
      </c>
    </row>
    <row r="2117" spans="1:7" x14ac:dyDescent="0.3">
      <c r="A2117" t="s">
        <v>666</v>
      </c>
      <c r="B2117" t="s">
        <v>639</v>
      </c>
      <c r="C2117" t="s">
        <v>457</v>
      </c>
      <c r="D2117" t="s">
        <v>393</v>
      </c>
      <c r="E2117" t="s">
        <v>368</v>
      </c>
      <c r="F2117" t="s">
        <v>888</v>
      </c>
      <c r="G2117">
        <v>0</v>
      </c>
    </row>
    <row r="2118" spans="1:7" x14ac:dyDescent="0.3">
      <c r="A2118" t="s">
        <v>666</v>
      </c>
      <c r="B2118" t="s">
        <v>639</v>
      </c>
      <c r="C2118" t="s">
        <v>457</v>
      </c>
      <c r="D2118" t="s">
        <v>393</v>
      </c>
      <c r="E2118" t="s">
        <v>376</v>
      </c>
      <c r="F2118" t="s">
        <v>888</v>
      </c>
      <c r="G2118">
        <v>0</v>
      </c>
    </row>
    <row r="2119" spans="1:7" x14ac:dyDescent="0.3">
      <c r="A2119" t="s">
        <v>666</v>
      </c>
      <c r="B2119" t="s">
        <v>639</v>
      </c>
      <c r="C2119" t="s">
        <v>458</v>
      </c>
      <c r="D2119" t="s">
        <v>393</v>
      </c>
      <c r="E2119" t="s">
        <v>237</v>
      </c>
      <c r="F2119" t="s">
        <v>667</v>
      </c>
      <c r="G2119">
        <v>0</v>
      </c>
    </row>
    <row r="2120" spans="1:7" x14ac:dyDescent="0.3">
      <c r="A2120" t="s">
        <v>666</v>
      </c>
      <c r="B2120" t="s">
        <v>639</v>
      </c>
      <c r="C2120" t="s">
        <v>458</v>
      </c>
      <c r="D2120" t="s">
        <v>393</v>
      </c>
      <c r="E2120" t="s">
        <v>175</v>
      </c>
      <c r="F2120" t="s">
        <v>745</v>
      </c>
      <c r="G2120">
        <v>0</v>
      </c>
    </row>
    <row r="2121" spans="1:7" x14ac:dyDescent="0.3">
      <c r="A2121" t="s">
        <v>666</v>
      </c>
      <c r="B2121" t="s">
        <v>639</v>
      </c>
      <c r="C2121" t="s">
        <v>458</v>
      </c>
      <c r="D2121" t="s">
        <v>393</v>
      </c>
      <c r="E2121" t="s">
        <v>196</v>
      </c>
      <c r="F2121" t="s">
        <v>667</v>
      </c>
      <c r="G2121">
        <v>0</v>
      </c>
    </row>
    <row r="2122" spans="1:7" x14ac:dyDescent="0.3">
      <c r="A2122" t="s">
        <v>666</v>
      </c>
      <c r="B2122" t="s">
        <v>639</v>
      </c>
      <c r="C2122" t="s">
        <v>458</v>
      </c>
      <c r="D2122" t="s">
        <v>393</v>
      </c>
      <c r="E2122" t="s">
        <v>196</v>
      </c>
      <c r="F2122" t="s">
        <v>745</v>
      </c>
      <c r="G2122">
        <v>0</v>
      </c>
    </row>
    <row r="2123" spans="1:7" x14ac:dyDescent="0.3">
      <c r="A2123" t="s">
        <v>666</v>
      </c>
      <c r="B2123" t="s">
        <v>639</v>
      </c>
      <c r="C2123" t="s">
        <v>458</v>
      </c>
      <c r="D2123" t="s">
        <v>393</v>
      </c>
      <c r="E2123" t="s">
        <v>183</v>
      </c>
      <c r="F2123" t="s">
        <v>745</v>
      </c>
      <c r="G2123">
        <v>0</v>
      </c>
    </row>
    <row r="2124" spans="1:7" x14ac:dyDescent="0.3">
      <c r="A2124" t="s">
        <v>666</v>
      </c>
      <c r="B2124" t="s">
        <v>639</v>
      </c>
      <c r="C2124" t="s">
        <v>458</v>
      </c>
      <c r="D2124" t="s">
        <v>393</v>
      </c>
      <c r="E2124" t="s">
        <v>36</v>
      </c>
      <c r="F2124" t="s">
        <v>745</v>
      </c>
      <c r="G2124">
        <v>0</v>
      </c>
    </row>
    <row r="2125" spans="1:7" x14ac:dyDescent="0.3">
      <c r="A2125" t="s">
        <v>666</v>
      </c>
      <c r="B2125" t="s">
        <v>639</v>
      </c>
      <c r="C2125" t="s">
        <v>458</v>
      </c>
      <c r="D2125" t="s">
        <v>393</v>
      </c>
      <c r="E2125" t="s">
        <v>36</v>
      </c>
      <c r="F2125" t="s">
        <v>888</v>
      </c>
      <c r="G2125">
        <v>0</v>
      </c>
    </row>
    <row r="2126" spans="1:7" x14ac:dyDescent="0.3">
      <c r="A2126" t="s">
        <v>666</v>
      </c>
      <c r="B2126" t="s">
        <v>639</v>
      </c>
      <c r="C2126" t="s">
        <v>458</v>
      </c>
      <c r="D2126" t="s">
        <v>393</v>
      </c>
      <c r="E2126" t="s">
        <v>336</v>
      </c>
      <c r="F2126" t="s">
        <v>888</v>
      </c>
      <c r="G2126">
        <v>0</v>
      </c>
    </row>
    <row r="2127" spans="1:7" x14ac:dyDescent="0.3">
      <c r="A2127" t="s">
        <v>666</v>
      </c>
      <c r="B2127" t="s">
        <v>639</v>
      </c>
      <c r="C2127" t="s">
        <v>458</v>
      </c>
      <c r="D2127" t="s">
        <v>393</v>
      </c>
      <c r="E2127" t="s">
        <v>71</v>
      </c>
      <c r="F2127" t="s">
        <v>745</v>
      </c>
      <c r="G2127">
        <v>0</v>
      </c>
    </row>
    <row r="2128" spans="1:7" x14ac:dyDescent="0.3">
      <c r="A2128" t="s">
        <v>666</v>
      </c>
      <c r="B2128" t="s">
        <v>639</v>
      </c>
      <c r="C2128" t="s">
        <v>458</v>
      </c>
      <c r="D2128" t="s">
        <v>393</v>
      </c>
      <c r="E2128" t="s">
        <v>71</v>
      </c>
      <c r="F2128" t="s">
        <v>888</v>
      </c>
      <c r="G2128">
        <v>0</v>
      </c>
    </row>
    <row r="2129" spans="1:7" x14ac:dyDescent="0.3">
      <c r="A2129" t="s">
        <v>666</v>
      </c>
      <c r="B2129" t="s">
        <v>639</v>
      </c>
      <c r="C2129" t="s">
        <v>458</v>
      </c>
      <c r="D2129" t="s">
        <v>393</v>
      </c>
      <c r="E2129" t="s">
        <v>360</v>
      </c>
      <c r="F2129" t="s">
        <v>888</v>
      </c>
      <c r="G2129">
        <v>0</v>
      </c>
    </row>
    <row r="2130" spans="1:7" x14ac:dyDescent="0.3">
      <c r="A2130" t="s">
        <v>666</v>
      </c>
      <c r="B2130" t="s">
        <v>639</v>
      </c>
      <c r="C2130" t="s">
        <v>458</v>
      </c>
      <c r="D2130" t="s">
        <v>393</v>
      </c>
      <c r="E2130" t="s">
        <v>91</v>
      </c>
      <c r="F2130" t="s">
        <v>888</v>
      </c>
      <c r="G2130">
        <v>0</v>
      </c>
    </row>
    <row r="2131" spans="1:7" x14ac:dyDescent="0.3">
      <c r="A2131" t="s">
        <v>666</v>
      </c>
      <c r="B2131" t="s">
        <v>639</v>
      </c>
      <c r="C2131" t="s">
        <v>458</v>
      </c>
      <c r="D2131" t="s">
        <v>393</v>
      </c>
      <c r="E2131" t="s">
        <v>142</v>
      </c>
      <c r="F2131" t="s">
        <v>888</v>
      </c>
      <c r="G2131">
        <v>0</v>
      </c>
    </row>
    <row r="2132" spans="1:7" x14ac:dyDescent="0.3">
      <c r="A2132" t="s">
        <v>666</v>
      </c>
      <c r="B2132" t="s">
        <v>639</v>
      </c>
      <c r="C2132" t="s">
        <v>458</v>
      </c>
      <c r="D2132" t="s">
        <v>393</v>
      </c>
      <c r="E2132" t="s">
        <v>298</v>
      </c>
      <c r="F2132" t="s">
        <v>745</v>
      </c>
      <c r="G2132">
        <v>0</v>
      </c>
    </row>
    <row r="2133" spans="1:7" x14ac:dyDescent="0.3">
      <c r="A2133" t="s">
        <v>666</v>
      </c>
      <c r="B2133" t="s">
        <v>639</v>
      </c>
      <c r="C2133" t="s">
        <v>458</v>
      </c>
      <c r="D2133" t="s">
        <v>393</v>
      </c>
      <c r="E2133" t="s">
        <v>274</v>
      </c>
      <c r="F2133" t="s">
        <v>888</v>
      </c>
      <c r="G2133">
        <v>0</v>
      </c>
    </row>
    <row r="2134" spans="1:7" x14ac:dyDescent="0.3">
      <c r="A2134" t="s">
        <v>666</v>
      </c>
      <c r="B2134" t="s">
        <v>639</v>
      </c>
      <c r="C2134" t="s">
        <v>458</v>
      </c>
      <c r="D2134" t="s">
        <v>393</v>
      </c>
      <c r="E2134" t="s">
        <v>44</v>
      </c>
      <c r="F2134" t="s">
        <v>667</v>
      </c>
      <c r="G2134">
        <v>0</v>
      </c>
    </row>
    <row r="2135" spans="1:7" x14ac:dyDescent="0.3">
      <c r="A2135" t="s">
        <v>666</v>
      </c>
      <c r="B2135" t="s">
        <v>639</v>
      </c>
      <c r="C2135" t="s">
        <v>458</v>
      </c>
      <c r="D2135" t="s">
        <v>393</v>
      </c>
      <c r="E2135" t="s">
        <v>44</v>
      </c>
      <c r="F2135" t="s">
        <v>888</v>
      </c>
      <c r="G2135">
        <v>0</v>
      </c>
    </row>
    <row r="2136" spans="1:7" x14ac:dyDescent="0.3">
      <c r="A2136" t="s">
        <v>666</v>
      </c>
      <c r="B2136" t="s">
        <v>639</v>
      </c>
      <c r="C2136" t="s">
        <v>458</v>
      </c>
      <c r="D2136" t="s">
        <v>393</v>
      </c>
      <c r="E2136" t="s">
        <v>195</v>
      </c>
      <c r="F2136" t="s">
        <v>888</v>
      </c>
      <c r="G2136">
        <v>0</v>
      </c>
    </row>
    <row r="2137" spans="1:7" x14ac:dyDescent="0.3">
      <c r="A2137" t="s">
        <v>666</v>
      </c>
      <c r="B2137" t="s">
        <v>639</v>
      </c>
      <c r="C2137" t="s">
        <v>458</v>
      </c>
      <c r="D2137" t="s">
        <v>393</v>
      </c>
      <c r="E2137" t="s">
        <v>125</v>
      </c>
      <c r="F2137" t="s">
        <v>888</v>
      </c>
      <c r="G2137">
        <v>0</v>
      </c>
    </row>
    <row r="2138" spans="1:7" x14ac:dyDescent="0.3">
      <c r="A2138" t="s">
        <v>666</v>
      </c>
      <c r="B2138" t="s">
        <v>639</v>
      </c>
      <c r="C2138" t="s">
        <v>458</v>
      </c>
      <c r="D2138" t="s">
        <v>393</v>
      </c>
      <c r="E2138" t="s">
        <v>259</v>
      </c>
      <c r="F2138" t="s">
        <v>667</v>
      </c>
      <c r="G2138">
        <v>0</v>
      </c>
    </row>
    <row r="2139" spans="1:7" x14ac:dyDescent="0.3">
      <c r="A2139" t="s">
        <v>666</v>
      </c>
      <c r="B2139" t="s">
        <v>639</v>
      </c>
      <c r="C2139" t="s">
        <v>458</v>
      </c>
      <c r="D2139" t="s">
        <v>393</v>
      </c>
      <c r="E2139" t="s">
        <v>283</v>
      </c>
      <c r="F2139" t="s">
        <v>667</v>
      </c>
      <c r="G2139">
        <v>0</v>
      </c>
    </row>
    <row r="2140" spans="1:7" x14ac:dyDescent="0.3">
      <c r="A2140" t="s">
        <v>666</v>
      </c>
      <c r="B2140" t="s">
        <v>639</v>
      </c>
      <c r="C2140" t="s">
        <v>458</v>
      </c>
      <c r="D2140" t="s">
        <v>393</v>
      </c>
      <c r="E2140" t="s">
        <v>283</v>
      </c>
      <c r="F2140" t="s">
        <v>745</v>
      </c>
      <c r="G2140">
        <v>0</v>
      </c>
    </row>
    <row r="2141" spans="1:7" x14ac:dyDescent="0.3">
      <c r="A2141" t="s">
        <v>666</v>
      </c>
      <c r="B2141" t="s">
        <v>639</v>
      </c>
      <c r="C2141" t="s">
        <v>458</v>
      </c>
      <c r="D2141" t="s">
        <v>393</v>
      </c>
      <c r="E2141" t="s">
        <v>102</v>
      </c>
      <c r="F2141" t="s">
        <v>667</v>
      </c>
      <c r="G2141">
        <v>0</v>
      </c>
    </row>
    <row r="2142" spans="1:7" x14ac:dyDescent="0.3">
      <c r="A2142" t="s">
        <v>666</v>
      </c>
      <c r="B2142" t="s">
        <v>639</v>
      </c>
      <c r="C2142" t="s">
        <v>458</v>
      </c>
      <c r="D2142" t="s">
        <v>393</v>
      </c>
      <c r="E2142" t="s">
        <v>331</v>
      </c>
      <c r="F2142" t="s">
        <v>745</v>
      </c>
      <c r="G2142">
        <v>0</v>
      </c>
    </row>
    <row r="2143" spans="1:7" x14ac:dyDescent="0.3">
      <c r="A2143" t="s">
        <v>666</v>
      </c>
      <c r="B2143" t="s">
        <v>639</v>
      </c>
      <c r="C2143" t="s">
        <v>458</v>
      </c>
      <c r="D2143" t="s">
        <v>393</v>
      </c>
      <c r="E2143" t="s">
        <v>238</v>
      </c>
      <c r="F2143" t="s">
        <v>888</v>
      </c>
      <c r="G2143">
        <v>0</v>
      </c>
    </row>
    <row r="2144" spans="1:7" x14ac:dyDescent="0.3">
      <c r="A2144" t="s">
        <v>666</v>
      </c>
      <c r="B2144" t="s">
        <v>639</v>
      </c>
      <c r="C2144" t="s">
        <v>458</v>
      </c>
      <c r="D2144" t="s">
        <v>393</v>
      </c>
      <c r="E2144" t="s">
        <v>134</v>
      </c>
      <c r="F2144" t="s">
        <v>667</v>
      </c>
      <c r="G2144">
        <v>0</v>
      </c>
    </row>
    <row r="2145" spans="1:7" x14ac:dyDescent="0.3">
      <c r="A2145" t="s">
        <v>666</v>
      </c>
      <c r="B2145" t="s">
        <v>639</v>
      </c>
      <c r="C2145" t="s">
        <v>458</v>
      </c>
      <c r="D2145" t="s">
        <v>393</v>
      </c>
      <c r="E2145" t="s">
        <v>41</v>
      </c>
      <c r="F2145" t="s">
        <v>745</v>
      </c>
      <c r="G2145">
        <v>0</v>
      </c>
    </row>
    <row r="2146" spans="1:7" x14ac:dyDescent="0.3">
      <c r="A2146" t="s">
        <v>666</v>
      </c>
      <c r="B2146" t="s">
        <v>639</v>
      </c>
      <c r="C2146" t="s">
        <v>458</v>
      </c>
      <c r="D2146" t="s">
        <v>393</v>
      </c>
      <c r="E2146" t="s">
        <v>349</v>
      </c>
      <c r="F2146" t="s">
        <v>667</v>
      </c>
      <c r="G2146">
        <v>0</v>
      </c>
    </row>
    <row r="2147" spans="1:7" x14ac:dyDescent="0.3">
      <c r="A2147" t="s">
        <v>666</v>
      </c>
      <c r="B2147" t="s">
        <v>639</v>
      </c>
      <c r="C2147" t="s">
        <v>458</v>
      </c>
      <c r="D2147" t="s">
        <v>393</v>
      </c>
      <c r="E2147" t="s">
        <v>340</v>
      </c>
      <c r="F2147" t="s">
        <v>745</v>
      </c>
      <c r="G2147">
        <v>0</v>
      </c>
    </row>
    <row r="2148" spans="1:7" x14ac:dyDescent="0.3">
      <c r="A2148" t="s">
        <v>666</v>
      </c>
      <c r="B2148" t="s">
        <v>639</v>
      </c>
      <c r="C2148" t="s">
        <v>458</v>
      </c>
      <c r="D2148" t="s">
        <v>393</v>
      </c>
      <c r="E2148" t="s">
        <v>178</v>
      </c>
      <c r="F2148" t="s">
        <v>745</v>
      </c>
      <c r="G2148">
        <v>0</v>
      </c>
    </row>
    <row r="2149" spans="1:7" x14ac:dyDescent="0.3">
      <c r="A2149" t="s">
        <v>666</v>
      </c>
      <c r="B2149" t="s">
        <v>639</v>
      </c>
      <c r="C2149" t="s">
        <v>458</v>
      </c>
      <c r="D2149" t="s">
        <v>393</v>
      </c>
      <c r="E2149" t="s">
        <v>135</v>
      </c>
      <c r="F2149" t="s">
        <v>667</v>
      </c>
      <c r="G2149">
        <v>0</v>
      </c>
    </row>
    <row r="2150" spans="1:7" x14ac:dyDescent="0.3">
      <c r="A2150" t="s">
        <v>666</v>
      </c>
      <c r="B2150" t="s">
        <v>639</v>
      </c>
      <c r="C2150" t="s">
        <v>458</v>
      </c>
      <c r="D2150" t="s">
        <v>393</v>
      </c>
      <c r="E2150" t="s">
        <v>104</v>
      </c>
      <c r="F2150" t="s">
        <v>667</v>
      </c>
      <c r="G2150">
        <v>0</v>
      </c>
    </row>
    <row r="2151" spans="1:7" x14ac:dyDescent="0.3">
      <c r="A2151" t="s">
        <v>666</v>
      </c>
      <c r="B2151" t="s">
        <v>639</v>
      </c>
      <c r="C2151" t="s">
        <v>458</v>
      </c>
      <c r="D2151" t="s">
        <v>393</v>
      </c>
      <c r="E2151" t="s">
        <v>301</v>
      </c>
      <c r="F2151" t="s">
        <v>667</v>
      </c>
      <c r="G2151">
        <v>0</v>
      </c>
    </row>
    <row r="2152" spans="1:7" x14ac:dyDescent="0.3">
      <c r="A2152" t="s">
        <v>666</v>
      </c>
      <c r="B2152" t="s">
        <v>639</v>
      </c>
      <c r="C2152" t="s">
        <v>458</v>
      </c>
      <c r="D2152" t="s">
        <v>393</v>
      </c>
      <c r="E2152" t="s">
        <v>88</v>
      </c>
      <c r="F2152" t="s">
        <v>745</v>
      </c>
      <c r="G2152">
        <v>0</v>
      </c>
    </row>
    <row r="2153" spans="1:7" x14ac:dyDescent="0.3">
      <c r="A2153" t="s">
        <v>666</v>
      </c>
      <c r="B2153" t="s">
        <v>639</v>
      </c>
      <c r="C2153" t="s">
        <v>458</v>
      </c>
      <c r="D2153" t="s">
        <v>393</v>
      </c>
      <c r="E2153" t="s">
        <v>88</v>
      </c>
      <c r="F2153" t="s">
        <v>888</v>
      </c>
      <c r="G2153">
        <v>0</v>
      </c>
    </row>
    <row r="2154" spans="1:7" x14ac:dyDescent="0.3">
      <c r="A2154" t="s">
        <v>666</v>
      </c>
      <c r="B2154" t="s">
        <v>639</v>
      </c>
      <c r="C2154" t="s">
        <v>458</v>
      </c>
      <c r="D2154" t="s">
        <v>393</v>
      </c>
      <c r="E2154" t="s">
        <v>136</v>
      </c>
      <c r="F2154" t="s">
        <v>888</v>
      </c>
      <c r="G2154">
        <v>0</v>
      </c>
    </row>
    <row r="2155" spans="1:7" x14ac:dyDescent="0.3">
      <c r="A2155" t="s">
        <v>666</v>
      </c>
      <c r="B2155" t="s">
        <v>639</v>
      </c>
      <c r="C2155" t="s">
        <v>458</v>
      </c>
      <c r="D2155" t="s">
        <v>393</v>
      </c>
      <c r="E2155" t="s">
        <v>282</v>
      </c>
      <c r="F2155" t="s">
        <v>888</v>
      </c>
      <c r="G2155">
        <v>0</v>
      </c>
    </row>
    <row r="2156" spans="1:7" x14ac:dyDescent="0.3">
      <c r="A2156" t="s">
        <v>666</v>
      </c>
      <c r="B2156" t="s">
        <v>639</v>
      </c>
      <c r="C2156" t="s">
        <v>458</v>
      </c>
      <c r="D2156" t="s">
        <v>393</v>
      </c>
      <c r="E2156" t="s">
        <v>81</v>
      </c>
      <c r="F2156" t="s">
        <v>667</v>
      </c>
      <c r="G2156">
        <v>0</v>
      </c>
    </row>
    <row r="2157" spans="1:7" x14ac:dyDescent="0.3">
      <c r="A2157" t="s">
        <v>666</v>
      </c>
      <c r="B2157" t="s">
        <v>639</v>
      </c>
      <c r="C2157" t="s">
        <v>458</v>
      </c>
      <c r="D2157" t="s">
        <v>393</v>
      </c>
      <c r="E2157" t="s">
        <v>55</v>
      </c>
      <c r="F2157" t="s">
        <v>888</v>
      </c>
      <c r="G2157">
        <v>0</v>
      </c>
    </row>
    <row r="2158" spans="1:7" x14ac:dyDescent="0.3">
      <c r="A2158" t="s">
        <v>666</v>
      </c>
      <c r="B2158" t="s">
        <v>639</v>
      </c>
      <c r="C2158" t="s">
        <v>458</v>
      </c>
      <c r="D2158" t="s">
        <v>393</v>
      </c>
      <c r="E2158" t="s">
        <v>304</v>
      </c>
      <c r="F2158" t="s">
        <v>667</v>
      </c>
      <c r="G2158">
        <v>0</v>
      </c>
    </row>
    <row r="2159" spans="1:7" x14ac:dyDescent="0.3">
      <c r="A2159" t="s">
        <v>666</v>
      </c>
      <c r="B2159" t="s">
        <v>639</v>
      </c>
      <c r="C2159" t="s">
        <v>458</v>
      </c>
      <c r="D2159" t="s">
        <v>393</v>
      </c>
      <c r="E2159" t="s">
        <v>308</v>
      </c>
      <c r="F2159" t="s">
        <v>667</v>
      </c>
      <c r="G2159">
        <v>0</v>
      </c>
    </row>
    <row r="2160" spans="1:7" x14ac:dyDescent="0.3">
      <c r="A2160" t="s">
        <v>666</v>
      </c>
      <c r="B2160" t="s">
        <v>639</v>
      </c>
      <c r="C2160" t="s">
        <v>458</v>
      </c>
      <c r="D2160" t="s">
        <v>393</v>
      </c>
      <c r="E2160" t="s">
        <v>308</v>
      </c>
      <c r="F2160" t="s">
        <v>888</v>
      </c>
      <c r="G2160">
        <v>0</v>
      </c>
    </row>
    <row r="2161" spans="1:7" x14ac:dyDescent="0.3">
      <c r="A2161" t="s">
        <v>666</v>
      </c>
      <c r="B2161" t="s">
        <v>639</v>
      </c>
      <c r="C2161" t="s">
        <v>458</v>
      </c>
      <c r="D2161" t="s">
        <v>393</v>
      </c>
      <c r="E2161" t="s">
        <v>309</v>
      </c>
      <c r="F2161" t="s">
        <v>667</v>
      </c>
      <c r="G2161">
        <v>0</v>
      </c>
    </row>
    <row r="2162" spans="1:7" x14ac:dyDescent="0.3">
      <c r="A2162" t="s">
        <v>666</v>
      </c>
      <c r="B2162" t="s">
        <v>639</v>
      </c>
      <c r="C2162" t="s">
        <v>458</v>
      </c>
      <c r="D2162" t="s">
        <v>393</v>
      </c>
      <c r="E2162" t="s">
        <v>350</v>
      </c>
      <c r="F2162" t="s">
        <v>888</v>
      </c>
      <c r="G2162">
        <v>0</v>
      </c>
    </row>
    <row r="2163" spans="1:7" x14ac:dyDescent="0.3">
      <c r="A2163" t="s">
        <v>666</v>
      </c>
      <c r="B2163" t="s">
        <v>639</v>
      </c>
      <c r="C2163" t="s">
        <v>458</v>
      </c>
      <c r="D2163" t="s">
        <v>393</v>
      </c>
      <c r="E2163" t="s">
        <v>223</v>
      </c>
      <c r="F2163" t="s">
        <v>745</v>
      </c>
      <c r="G2163">
        <v>0</v>
      </c>
    </row>
    <row r="2164" spans="1:7" x14ac:dyDescent="0.3">
      <c r="A2164" t="s">
        <v>666</v>
      </c>
      <c r="B2164" t="s">
        <v>639</v>
      </c>
      <c r="C2164" t="s">
        <v>458</v>
      </c>
      <c r="D2164" t="s">
        <v>393</v>
      </c>
      <c r="E2164" t="s">
        <v>174</v>
      </c>
      <c r="F2164" t="s">
        <v>667</v>
      </c>
      <c r="G2164">
        <v>0</v>
      </c>
    </row>
    <row r="2165" spans="1:7" x14ac:dyDescent="0.3">
      <c r="A2165" t="s">
        <v>666</v>
      </c>
      <c r="B2165" t="s">
        <v>639</v>
      </c>
      <c r="C2165" t="s">
        <v>458</v>
      </c>
      <c r="D2165" t="s">
        <v>393</v>
      </c>
      <c r="E2165" t="s">
        <v>174</v>
      </c>
      <c r="F2165" t="s">
        <v>745</v>
      </c>
      <c r="G2165">
        <v>0</v>
      </c>
    </row>
    <row r="2166" spans="1:7" x14ac:dyDescent="0.3">
      <c r="A2166" t="s">
        <v>666</v>
      </c>
      <c r="B2166" t="s">
        <v>639</v>
      </c>
      <c r="C2166" t="s">
        <v>458</v>
      </c>
      <c r="D2166" t="s">
        <v>393</v>
      </c>
      <c r="E2166" t="s">
        <v>147</v>
      </c>
      <c r="F2166" t="s">
        <v>745</v>
      </c>
      <c r="G2166">
        <v>0</v>
      </c>
    </row>
    <row r="2167" spans="1:7" x14ac:dyDescent="0.3">
      <c r="A2167" t="s">
        <v>666</v>
      </c>
      <c r="B2167" t="s">
        <v>639</v>
      </c>
      <c r="C2167" t="s">
        <v>458</v>
      </c>
      <c r="D2167" t="s">
        <v>393</v>
      </c>
      <c r="E2167" t="s">
        <v>92</v>
      </c>
      <c r="F2167" t="s">
        <v>888</v>
      </c>
      <c r="G2167">
        <v>0</v>
      </c>
    </row>
    <row r="2168" spans="1:7" x14ac:dyDescent="0.3">
      <c r="A2168" t="s">
        <v>666</v>
      </c>
      <c r="B2168" t="s">
        <v>639</v>
      </c>
      <c r="C2168" t="s">
        <v>458</v>
      </c>
      <c r="D2168" t="s">
        <v>393</v>
      </c>
      <c r="E2168" t="s">
        <v>311</v>
      </c>
      <c r="F2168" t="s">
        <v>745</v>
      </c>
      <c r="G2168">
        <v>0</v>
      </c>
    </row>
    <row r="2169" spans="1:7" x14ac:dyDescent="0.3">
      <c r="A2169" t="s">
        <v>666</v>
      </c>
      <c r="B2169" t="s">
        <v>639</v>
      </c>
      <c r="C2169" t="s">
        <v>458</v>
      </c>
      <c r="D2169" t="s">
        <v>393</v>
      </c>
      <c r="E2169" t="s">
        <v>156</v>
      </c>
      <c r="F2169" t="s">
        <v>667</v>
      </c>
      <c r="G2169">
        <v>0</v>
      </c>
    </row>
    <row r="2170" spans="1:7" x14ac:dyDescent="0.3">
      <c r="A2170" t="s">
        <v>666</v>
      </c>
      <c r="B2170" t="s">
        <v>639</v>
      </c>
      <c r="C2170" t="s">
        <v>458</v>
      </c>
      <c r="D2170" t="s">
        <v>393</v>
      </c>
      <c r="E2170" t="s">
        <v>241</v>
      </c>
      <c r="F2170" t="s">
        <v>667</v>
      </c>
      <c r="G2170">
        <v>0</v>
      </c>
    </row>
    <row r="2171" spans="1:7" x14ac:dyDescent="0.3">
      <c r="A2171" t="s">
        <v>666</v>
      </c>
      <c r="B2171" t="s">
        <v>639</v>
      </c>
      <c r="C2171" t="s">
        <v>458</v>
      </c>
      <c r="D2171" t="s">
        <v>393</v>
      </c>
      <c r="E2171" t="s">
        <v>179</v>
      </c>
      <c r="F2171" t="s">
        <v>667</v>
      </c>
      <c r="G2171">
        <v>0</v>
      </c>
    </row>
    <row r="2172" spans="1:7" x14ac:dyDescent="0.3">
      <c r="A2172" t="s">
        <v>666</v>
      </c>
      <c r="B2172" t="s">
        <v>639</v>
      </c>
      <c r="C2172" t="s">
        <v>458</v>
      </c>
      <c r="D2172" t="s">
        <v>393</v>
      </c>
      <c r="E2172" t="s">
        <v>181</v>
      </c>
      <c r="F2172" t="s">
        <v>667</v>
      </c>
      <c r="G2172">
        <v>0</v>
      </c>
    </row>
    <row r="2173" spans="1:7" x14ac:dyDescent="0.3">
      <c r="A2173" t="s">
        <v>666</v>
      </c>
      <c r="B2173" t="s">
        <v>639</v>
      </c>
      <c r="C2173" t="s">
        <v>458</v>
      </c>
      <c r="D2173" t="s">
        <v>393</v>
      </c>
      <c r="E2173" t="s">
        <v>25</v>
      </c>
      <c r="F2173" t="s">
        <v>667</v>
      </c>
      <c r="G2173">
        <v>0</v>
      </c>
    </row>
    <row r="2174" spans="1:7" x14ac:dyDescent="0.3">
      <c r="A2174" t="s">
        <v>666</v>
      </c>
      <c r="B2174" t="s">
        <v>639</v>
      </c>
      <c r="C2174" t="s">
        <v>458</v>
      </c>
      <c r="D2174" t="s">
        <v>393</v>
      </c>
      <c r="E2174" t="s">
        <v>253</v>
      </c>
      <c r="F2174" t="s">
        <v>667</v>
      </c>
      <c r="G2174">
        <v>0</v>
      </c>
    </row>
    <row r="2175" spans="1:7" x14ac:dyDescent="0.3">
      <c r="A2175" t="s">
        <v>666</v>
      </c>
      <c r="B2175" t="s">
        <v>639</v>
      </c>
      <c r="C2175" t="s">
        <v>458</v>
      </c>
      <c r="D2175" t="s">
        <v>393</v>
      </c>
      <c r="E2175" t="s">
        <v>253</v>
      </c>
      <c r="F2175" t="s">
        <v>745</v>
      </c>
      <c r="G2175">
        <v>0</v>
      </c>
    </row>
    <row r="2176" spans="1:7" x14ac:dyDescent="0.3">
      <c r="A2176" t="s">
        <v>666</v>
      </c>
      <c r="B2176" t="s">
        <v>639</v>
      </c>
      <c r="C2176" t="s">
        <v>458</v>
      </c>
      <c r="D2176" t="s">
        <v>393</v>
      </c>
      <c r="E2176" t="s">
        <v>242</v>
      </c>
      <c r="F2176" t="s">
        <v>888</v>
      </c>
      <c r="G2176">
        <v>0</v>
      </c>
    </row>
    <row r="2177" spans="1:7" x14ac:dyDescent="0.3">
      <c r="A2177" t="s">
        <v>666</v>
      </c>
      <c r="B2177" t="s">
        <v>639</v>
      </c>
      <c r="C2177" t="s">
        <v>458</v>
      </c>
      <c r="D2177" t="s">
        <v>393</v>
      </c>
      <c r="E2177" t="s">
        <v>57</v>
      </c>
      <c r="F2177" t="s">
        <v>888</v>
      </c>
      <c r="G2177">
        <v>0</v>
      </c>
    </row>
    <row r="2178" spans="1:7" x14ac:dyDescent="0.3">
      <c r="A2178" t="s">
        <v>666</v>
      </c>
      <c r="B2178" t="s">
        <v>639</v>
      </c>
      <c r="C2178" t="s">
        <v>458</v>
      </c>
      <c r="D2178" t="s">
        <v>393</v>
      </c>
      <c r="E2178" t="s">
        <v>167</v>
      </c>
      <c r="F2178" t="s">
        <v>745</v>
      </c>
      <c r="G2178">
        <v>0</v>
      </c>
    </row>
    <row r="2179" spans="1:7" x14ac:dyDescent="0.3">
      <c r="A2179" t="s">
        <v>666</v>
      </c>
      <c r="B2179" t="s">
        <v>639</v>
      </c>
      <c r="C2179" t="s">
        <v>458</v>
      </c>
      <c r="D2179" t="s">
        <v>393</v>
      </c>
      <c r="E2179" t="s">
        <v>107</v>
      </c>
      <c r="F2179" t="s">
        <v>745</v>
      </c>
      <c r="G2179">
        <v>0</v>
      </c>
    </row>
    <row r="2180" spans="1:7" x14ac:dyDescent="0.3">
      <c r="A2180" t="s">
        <v>666</v>
      </c>
      <c r="B2180" t="s">
        <v>639</v>
      </c>
      <c r="C2180" t="s">
        <v>458</v>
      </c>
      <c r="D2180" t="s">
        <v>393</v>
      </c>
      <c r="E2180" t="s">
        <v>314</v>
      </c>
      <c r="F2180" t="s">
        <v>888</v>
      </c>
      <c r="G2180">
        <v>0</v>
      </c>
    </row>
    <row r="2181" spans="1:7" x14ac:dyDescent="0.3">
      <c r="A2181" t="s">
        <v>666</v>
      </c>
      <c r="B2181" t="s">
        <v>639</v>
      </c>
      <c r="C2181" t="s">
        <v>458</v>
      </c>
      <c r="D2181" t="s">
        <v>393</v>
      </c>
      <c r="E2181" t="s">
        <v>351</v>
      </c>
      <c r="F2181" t="s">
        <v>888</v>
      </c>
      <c r="G2181">
        <v>0</v>
      </c>
    </row>
    <row r="2182" spans="1:7" x14ac:dyDescent="0.3">
      <c r="A2182" t="s">
        <v>666</v>
      </c>
      <c r="B2182" t="s">
        <v>639</v>
      </c>
      <c r="C2182" t="s">
        <v>458</v>
      </c>
      <c r="D2182" t="s">
        <v>393</v>
      </c>
      <c r="E2182" t="s">
        <v>108</v>
      </c>
      <c r="F2182" t="s">
        <v>667</v>
      </c>
      <c r="G2182">
        <v>0</v>
      </c>
    </row>
    <row r="2183" spans="1:7" x14ac:dyDescent="0.3">
      <c r="A2183" t="s">
        <v>666</v>
      </c>
      <c r="B2183" t="s">
        <v>639</v>
      </c>
      <c r="C2183" t="s">
        <v>458</v>
      </c>
      <c r="D2183" t="s">
        <v>393</v>
      </c>
      <c r="E2183" t="s">
        <v>24</v>
      </c>
      <c r="F2183" t="s">
        <v>888</v>
      </c>
      <c r="G2183">
        <v>0</v>
      </c>
    </row>
    <row r="2184" spans="1:7" x14ac:dyDescent="0.3">
      <c r="A2184" t="s">
        <v>666</v>
      </c>
      <c r="B2184" t="s">
        <v>639</v>
      </c>
      <c r="C2184" t="s">
        <v>458</v>
      </c>
      <c r="D2184" t="s">
        <v>393</v>
      </c>
      <c r="E2184" t="s">
        <v>255</v>
      </c>
      <c r="F2184" t="s">
        <v>745</v>
      </c>
      <c r="G2184">
        <v>0</v>
      </c>
    </row>
    <row r="2185" spans="1:7" x14ac:dyDescent="0.3">
      <c r="A2185" t="s">
        <v>666</v>
      </c>
      <c r="B2185" t="s">
        <v>639</v>
      </c>
      <c r="C2185" t="s">
        <v>458</v>
      </c>
      <c r="D2185" t="s">
        <v>393</v>
      </c>
      <c r="E2185" t="s">
        <v>33</v>
      </c>
      <c r="F2185" t="s">
        <v>745</v>
      </c>
      <c r="G2185">
        <v>0</v>
      </c>
    </row>
    <row r="2186" spans="1:7" x14ac:dyDescent="0.3">
      <c r="A2186" t="s">
        <v>666</v>
      </c>
      <c r="B2186" t="s">
        <v>639</v>
      </c>
      <c r="C2186" t="s">
        <v>458</v>
      </c>
      <c r="D2186" t="s">
        <v>393</v>
      </c>
      <c r="E2186" t="s">
        <v>225</v>
      </c>
      <c r="F2186" t="s">
        <v>667</v>
      </c>
      <c r="G2186">
        <v>0</v>
      </c>
    </row>
    <row r="2187" spans="1:7" x14ac:dyDescent="0.3">
      <c r="A2187" t="s">
        <v>666</v>
      </c>
      <c r="B2187" t="s">
        <v>639</v>
      </c>
      <c r="C2187" t="s">
        <v>458</v>
      </c>
      <c r="D2187" t="s">
        <v>393</v>
      </c>
      <c r="E2187" t="s">
        <v>225</v>
      </c>
      <c r="F2187" t="s">
        <v>745</v>
      </c>
      <c r="G2187">
        <v>0</v>
      </c>
    </row>
    <row r="2188" spans="1:7" x14ac:dyDescent="0.3">
      <c r="A2188" t="s">
        <v>666</v>
      </c>
      <c r="B2188" t="s">
        <v>639</v>
      </c>
      <c r="C2188" t="s">
        <v>458</v>
      </c>
      <c r="D2188" t="s">
        <v>393</v>
      </c>
      <c r="E2188" t="s">
        <v>148</v>
      </c>
      <c r="F2188" t="s">
        <v>888</v>
      </c>
      <c r="G2188">
        <v>0</v>
      </c>
    </row>
    <row r="2189" spans="1:7" x14ac:dyDescent="0.3">
      <c r="A2189" t="s">
        <v>666</v>
      </c>
      <c r="B2189" t="s">
        <v>639</v>
      </c>
      <c r="C2189" t="s">
        <v>458</v>
      </c>
      <c r="D2189" t="s">
        <v>393</v>
      </c>
      <c r="E2189" t="s">
        <v>60</v>
      </c>
      <c r="F2189" t="s">
        <v>745</v>
      </c>
      <c r="G2189">
        <v>0</v>
      </c>
    </row>
    <row r="2190" spans="1:7" x14ac:dyDescent="0.3">
      <c r="A2190" t="s">
        <v>666</v>
      </c>
      <c r="B2190" t="s">
        <v>639</v>
      </c>
      <c r="C2190" t="s">
        <v>458</v>
      </c>
      <c r="D2190" t="s">
        <v>393</v>
      </c>
      <c r="E2190" t="s">
        <v>109</v>
      </c>
      <c r="F2190" t="s">
        <v>745</v>
      </c>
      <c r="G2190">
        <v>0</v>
      </c>
    </row>
    <row r="2191" spans="1:7" x14ac:dyDescent="0.3">
      <c r="A2191" t="s">
        <v>666</v>
      </c>
      <c r="B2191" t="s">
        <v>639</v>
      </c>
      <c r="C2191" t="s">
        <v>458</v>
      </c>
      <c r="D2191" t="s">
        <v>393</v>
      </c>
      <c r="E2191" t="s">
        <v>186</v>
      </c>
      <c r="F2191" t="s">
        <v>745</v>
      </c>
      <c r="G2191">
        <v>0</v>
      </c>
    </row>
    <row r="2192" spans="1:7" x14ac:dyDescent="0.3">
      <c r="A2192" t="s">
        <v>666</v>
      </c>
      <c r="B2192" t="s">
        <v>639</v>
      </c>
      <c r="C2192" t="s">
        <v>458</v>
      </c>
      <c r="D2192" t="s">
        <v>393</v>
      </c>
      <c r="E2192" t="s">
        <v>121</v>
      </c>
      <c r="F2192" t="s">
        <v>888</v>
      </c>
      <c r="G2192">
        <v>0</v>
      </c>
    </row>
    <row r="2193" spans="1:7" x14ac:dyDescent="0.3">
      <c r="A2193" t="s">
        <v>666</v>
      </c>
      <c r="B2193" t="s">
        <v>639</v>
      </c>
      <c r="C2193" t="s">
        <v>458</v>
      </c>
      <c r="D2193" t="s">
        <v>393</v>
      </c>
      <c r="E2193" t="s">
        <v>202</v>
      </c>
      <c r="F2193" t="s">
        <v>745</v>
      </c>
      <c r="G2193">
        <v>0</v>
      </c>
    </row>
    <row r="2194" spans="1:7" x14ac:dyDescent="0.3">
      <c r="A2194" t="s">
        <v>666</v>
      </c>
      <c r="B2194" t="s">
        <v>639</v>
      </c>
      <c r="C2194" t="s">
        <v>458</v>
      </c>
      <c r="D2194" t="s">
        <v>393</v>
      </c>
      <c r="E2194" t="s">
        <v>202</v>
      </c>
      <c r="F2194" t="s">
        <v>888</v>
      </c>
      <c r="G2194">
        <v>0</v>
      </c>
    </row>
    <row r="2195" spans="1:7" x14ac:dyDescent="0.3">
      <c r="A2195" t="s">
        <v>666</v>
      </c>
      <c r="B2195" t="s">
        <v>639</v>
      </c>
      <c r="C2195" t="s">
        <v>458</v>
      </c>
      <c r="D2195" t="s">
        <v>393</v>
      </c>
      <c r="E2195" t="s">
        <v>226</v>
      </c>
      <c r="F2195" t="s">
        <v>667</v>
      </c>
      <c r="G2195">
        <v>0</v>
      </c>
    </row>
    <row r="2196" spans="1:7" x14ac:dyDescent="0.3">
      <c r="A2196" t="s">
        <v>666</v>
      </c>
      <c r="B2196" t="s">
        <v>639</v>
      </c>
      <c r="C2196" t="s">
        <v>458</v>
      </c>
      <c r="D2196" t="s">
        <v>393</v>
      </c>
      <c r="E2196" t="s">
        <v>18</v>
      </c>
      <c r="F2196" t="s">
        <v>667</v>
      </c>
      <c r="G2196">
        <v>0</v>
      </c>
    </row>
    <row r="2197" spans="1:7" x14ac:dyDescent="0.3">
      <c r="A2197" t="s">
        <v>666</v>
      </c>
      <c r="B2197" t="s">
        <v>639</v>
      </c>
      <c r="C2197" t="s">
        <v>458</v>
      </c>
      <c r="D2197" t="s">
        <v>393</v>
      </c>
      <c r="E2197" t="s">
        <v>346</v>
      </c>
      <c r="F2197" t="s">
        <v>745</v>
      </c>
      <c r="G2197">
        <v>0</v>
      </c>
    </row>
    <row r="2198" spans="1:7" x14ac:dyDescent="0.3">
      <c r="A2198" t="s">
        <v>666</v>
      </c>
      <c r="B2198" t="s">
        <v>639</v>
      </c>
      <c r="C2198" t="s">
        <v>458</v>
      </c>
      <c r="D2198" t="s">
        <v>393</v>
      </c>
      <c r="E2198" t="s">
        <v>53</v>
      </c>
      <c r="F2198" t="s">
        <v>888</v>
      </c>
      <c r="G2198">
        <v>0</v>
      </c>
    </row>
    <row r="2199" spans="1:7" x14ac:dyDescent="0.3">
      <c r="A2199" t="s">
        <v>666</v>
      </c>
      <c r="B2199" t="s">
        <v>639</v>
      </c>
      <c r="C2199" t="s">
        <v>458</v>
      </c>
      <c r="D2199" t="s">
        <v>393</v>
      </c>
      <c r="E2199" t="s">
        <v>277</v>
      </c>
      <c r="F2199" t="s">
        <v>888</v>
      </c>
      <c r="G2199">
        <v>0</v>
      </c>
    </row>
    <row r="2200" spans="1:7" x14ac:dyDescent="0.3">
      <c r="A2200" t="s">
        <v>666</v>
      </c>
      <c r="B2200" t="s">
        <v>639</v>
      </c>
      <c r="C2200" t="s">
        <v>458</v>
      </c>
      <c r="D2200" t="s">
        <v>393</v>
      </c>
      <c r="E2200" t="s">
        <v>122</v>
      </c>
      <c r="F2200" t="s">
        <v>667</v>
      </c>
      <c r="G2200">
        <v>0</v>
      </c>
    </row>
    <row r="2201" spans="1:7" x14ac:dyDescent="0.3">
      <c r="A2201" t="s">
        <v>666</v>
      </c>
      <c r="B2201" t="s">
        <v>639</v>
      </c>
      <c r="C2201" t="s">
        <v>458</v>
      </c>
      <c r="D2201" t="s">
        <v>393</v>
      </c>
      <c r="E2201" t="s">
        <v>122</v>
      </c>
      <c r="F2201" t="s">
        <v>888</v>
      </c>
      <c r="G2201">
        <v>0</v>
      </c>
    </row>
    <row r="2202" spans="1:7" x14ac:dyDescent="0.3">
      <c r="A2202" t="s">
        <v>666</v>
      </c>
      <c r="B2202" t="s">
        <v>639</v>
      </c>
      <c r="C2202" t="s">
        <v>458</v>
      </c>
      <c r="D2202" t="s">
        <v>393</v>
      </c>
      <c r="E2202" t="s">
        <v>157</v>
      </c>
      <c r="F2202" t="s">
        <v>745</v>
      </c>
      <c r="G2202">
        <v>0</v>
      </c>
    </row>
    <row r="2203" spans="1:7" x14ac:dyDescent="0.3">
      <c r="A2203" t="s">
        <v>666</v>
      </c>
      <c r="B2203" t="s">
        <v>639</v>
      </c>
      <c r="C2203" t="s">
        <v>458</v>
      </c>
      <c r="D2203" t="s">
        <v>393</v>
      </c>
      <c r="E2203" t="s">
        <v>157</v>
      </c>
      <c r="F2203" t="s">
        <v>888</v>
      </c>
      <c r="G2203">
        <v>0</v>
      </c>
    </row>
    <row r="2204" spans="1:7" x14ac:dyDescent="0.3">
      <c r="A2204" t="s">
        <v>666</v>
      </c>
      <c r="B2204" t="s">
        <v>639</v>
      </c>
      <c r="C2204" t="s">
        <v>458</v>
      </c>
      <c r="D2204" t="s">
        <v>393</v>
      </c>
      <c r="E2204" t="s">
        <v>144</v>
      </c>
      <c r="F2204" t="s">
        <v>667</v>
      </c>
      <c r="G2204">
        <v>0</v>
      </c>
    </row>
    <row r="2205" spans="1:7" x14ac:dyDescent="0.3">
      <c r="A2205" t="s">
        <v>666</v>
      </c>
      <c r="B2205" t="s">
        <v>639</v>
      </c>
      <c r="C2205" t="s">
        <v>458</v>
      </c>
      <c r="D2205" t="s">
        <v>393</v>
      </c>
      <c r="E2205" t="s">
        <v>204</v>
      </c>
      <c r="F2205" t="s">
        <v>888</v>
      </c>
      <c r="G2205">
        <v>0</v>
      </c>
    </row>
    <row r="2206" spans="1:7" x14ac:dyDescent="0.3">
      <c r="A2206" t="s">
        <v>666</v>
      </c>
      <c r="B2206" t="s">
        <v>639</v>
      </c>
      <c r="C2206" t="s">
        <v>458</v>
      </c>
      <c r="D2206" t="s">
        <v>393</v>
      </c>
      <c r="E2206" t="s">
        <v>138</v>
      </c>
      <c r="F2206" t="s">
        <v>888</v>
      </c>
      <c r="G2206">
        <v>0</v>
      </c>
    </row>
    <row r="2207" spans="1:7" x14ac:dyDescent="0.3">
      <c r="A2207" t="s">
        <v>666</v>
      </c>
      <c r="B2207" t="s">
        <v>639</v>
      </c>
      <c r="C2207" t="s">
        <v>458</v>
      </c>
      <c r="D2207" t="s">
        <v>393</v>
      </c>
      <c r="E2207" t="s">
        <v>318</v>
      </c>
      <c r="F2207" t="s">
        <v>745</v>
      </c>
      <c r="G2207">
        <v>0</v>
      </c>
    </row>
    <row r="2208" spans="1:7" x14ac:dyDescent="0.3">
      <c r="A2208" t="s">
        <v>666</v>
      </c>
      <c r="B2208" t="s">
        <v>639</v>
      </c>
      <c r="C2208" t="s">
        <v>458</v>
      </c>
      <c r="D2208" t="s">
        <v>393</v>
      </c>
      <c r="E2208" t="s">
        <v>129</v>
      </c>
      <c r="F2208" t="s">
        <v>745</v>
      </c>
      <c r="G2208">
        <v>0</v>
      </c>
    </row>
    <row r="2209" spans="1:7" x14ac:dyDescent="0.3">
      <c r="A2209" t="s">
        <v>666</v>
      </c>
      <c r="B2209" t="s">
        <v>639</v>
      </c>
      <c r="C2209" t="s">
        <v>458</v>
      </c>
      <c r="D2209" t="s">
        <v>393</v>
      </c>
      <c r="E2209" t="s">
        <v>112</v>
      </c>
      <c r="F2209" t="s">
        <v>745</v>
      </c>
      <c r="G2209">
        <v>0</v>
      </c>
    </row>
    <row r="2210" spans="1:7" x14ac:dyDescent="0.3">
      <c r="A2210" t="s">
        <v>666</v>
      </c>
      <c r="B2210" t="s">
        <v>639</v>
      </c>
      <c r="C2210" t="s">
        <v>458</v>
      </c>
      <c r="D2210" t="s">
        <v>393</v>
      </c>
      <c r="E2210" t="s">
        <v>328</v>
      </c>
      <c r="F2210" t="s">
        <v>888</v>
      </c>
      <c r="G2210">
        <v>0</v>
      </c>
    </row>
    <row r="2211" spans="1:7" x14ac:dyDescent="0.3">
      <c r="A2211" t="s">
        <v>666</v>
      </c>
      <c r="B2211" t="s">
        <v>639</v>
      </c>
      <c r="C2211" t="s">
        <v>458</v>
      </c>
      <c r="D2211" t="s">
        <v>393</v>
      </c>
      <c r="E2211" t="s">
        <v>61</v>
      </c>
      <c r="F2211" t="s">
        <v>888</v>
      </c>
      <c r="G2211">
        <v>0</v>
      </c>
    </row>
    <row r="2212" spans="1:7" x14ac:dyDescent="0.3">
      <c r="A2212" t="s">
        <v>666</v>
      </c>
      <c r="B2212" t="s">
        <v>639</v>
      </c>
      <c r="C2212" t="s">
        <v>458</v>
      </c>
      <c r="D2212" t="s">
        <v>393</v>
      </c>
      <c r="E2212" t="s">
        <v>244</v>
      </c>
      <c r="F2212" t="s">
        <v>667</v>
      </c>
      <c r="G2212">
        <v>0</v>
      </c>
    </row>
    <row r="2213" spans="1:7" x14ac:dyDescent="0.3">
      <c r="A2213" t="s">
        <v>666</v>
      </c>
      <c r="B2213" t="s">
        <v>639</v>
      </c>
      <c r="C2213" t="s">
        <v>458</v>
      </c>
      <c r="D2213" t="s">
        <v>393</v>
      </c>
      <c r="E2213" t="s">
        <v>270</v>
      </c>
      <c r="F2213" t="s">
        <v>888</v>
      </c>
      <c r="G2213">
        <v>0</v>
      </c>
    </row>
    <row r="2214" spans="1:7" x14ac:dyDescent="0.3">
      <c r="A2214" t="s">
        <v>666</v>
      </c>
      <c r="B2214" t="s">
        <v>639</v>
      </c>
      <c r="C2214" t="s">
        <v>458</v>
      </c>
      <c r="D2214" t="s">
        <v>393</v>
      </c>
      <c r="E2214" t="s">
        <v>188</v>
      </c>
      <c r="F2214" t="s">
        <v>745</v>
      </c>
      <c r="G2214">
        <v>0</v>
      </c>
    </row>
    <row r="2215" spans="1:7" x14ac:dyDescent="0.3">
      <c r="A2215" t="s">
        <v>666</v>
      </c>
      <c r="B2215" t="s">
        <v>639</v>
      </c>
      <c r="C2215" t="s">
        <v>458</v>
      </c>
      <c r="D2215" t="s">
        <v>393</v>
      </c>
      <c r="E2215" t="s">
        <v>321</v>
      </c>
      <c r="F2215" t="s">
        <v>745</v>
      </c>
      <c r="G2215">
        <v>0</v>
      </c>
    </row>
    <row r="2216" spans="1:7" x14ac:dyDescent="0.3">
      <c r="A2216" t="s">
        <v>666</v>
      </c>
      <c r="B2216" t="s">
        <v>639</v>
      </c>
      <c r="C2216" t="s">
        <v>458</v>
      </c>
      <c r="D2216" t="s">
        <v>393</v>
      </c>
      <c r="E2216" t="s">
        <v>79</v>
      </c>
      <c r="F2216" t="s">
        <v>667</v>
      </c>
      <c r="G2216">
        <v>0</v>
      </c>
    </row>
    <row r="2217" spans="1:7" x14ac:dyDescent="0.3">
      <c r="A2217" t="s">
        <v>666</v>
      </c>
      <c r="B2217" t="s">
        <v>639</v>
      </c>
      <c r="C2217" t="s">
        <v>458</v>
      </c>
      <c r="D2217" t="s">
        <v>393</v>
      </c>
      <c r="E2217" t="s">
        <v>96</v>
      </c>
      <c r="F2217" t="s">
        <v>745</v>
      </c>
      <c r="G2217">
        <v>0</v>
      </c>
    </row>
    <row r="2218" spans="1:7" x14ac:dyDescent="0.3">
      <c r="A2218" t="s">
        <v>666</v>
      </c>
      <c r="B2218" t="s">
        <v>639</v>
      </c>
      <c r="C2218" t="s">
        <v>458</v>
      </c>
      <c r="D2218" t="s">
        <v>393</v>
      </c>
      <c r="E2218" t="s">
        <v>322</v>
      </c>
      <c r="F2218" t="s">
        <v>745</v>
      </c>
      <c r="G2218">
        <v>0</v>
      </c>
    </row>
    <row r="2219" spans="1:7" x14ac:dyDescent="0.3">
      <c r="A2219" t="s">
        <v>666</v>
      </c>
      <c r="B2219" t="s">
        <v>639</v>
      </c>
      <c r="C2219" t="s">
        <v>458</v>
      </c>
      <c r="D2219" t="s">
        <v>393</v>
      </c>
      <c r="E2219" t="s">
        <v>67</v>
      </c>
      <c r="F2219" t="s">
        <v>888</v>
      </c>
      <c r="G2219">
        <v>0</v>
      </c>
    </row>
    <row r="2220" spans="1:7" x14ac:dyDescent="0.3">
      <c r="A2220" t="s">
        <v>666</v>
      </c>
      <c r="B2220" t="s">
        <v>639</v>
      </c>
      <c r="C2220" t="s">
        <v>458</v>
      </c>
      <c r="D2220" t="s">
        <v>393</v>
      </c>
      <c r="E2220" t="s">
        <v>323</v>
      </c>
      <c r="F2220" t="s">
        <v>667</v>
      </c>
      <c r="G2220">
        <v>0</v>
      </c>
    </row>
    <row r="2221" spans="1:7" x14ac:dyDescent="0.3">
      <c r="A2221" t="s">
        <v>666</v>
      </c>
      <c r="B2221" t="s">
        <v>639</v>
      </c>
      <c r="C2221" t="s">
        <v>458</v>
      </c>
      <c r="D2221" t="s">
        <v>393</v>
      </c>
      <c r="E2221" t="s">
        <v>114</v>
      </c>
      <c r="F2221" t="s">
        <v>888</v>
      </c>
      <c r="G2221">
        <v>0</v>
      </c>
    </row>
    <row r="2222" spans="1:7" x14ac:dyDescent="0.3">
      <c r="A2222" t="s">
        <v>666</v>
      </c>
      <c r="B2222" t="s">
        <v>639</v>
      </c>
      <c r="C2222" t="s">
        <v>458</v>
      </c>
      <c r="D2222" t="s">
        <v>393</v>
      </c>
      <c r="E2222" t="s">
        <v>72</v>
      </c>
      <c r="F2222" t="s">
        <v>888</v>
      </c>
      <c r="G2222">
        <v>0</v>
      </c>
    </row>
    <row r="2223" spans="1:7" x14ac:dyDescent="0.3">
      <c r="A2223" t="s">
        <v>666</v>
      </c>
      <c r="B2223" t="s">
        <v>639</v>
      </c>
      <c r="C2223" t="s">
        <v>458</v>
      </c>
      <c r="D2223" t="s">
        <v>393</v>
      </c>
      <c r="E2223" t="s">
        <v>150</v>
      </c>
      <c r="F2223" t="s">
        <v>745</v>
      </c>
      <c r="G2223">
        <v>0</v>
      </c>
    </row>
    <row r="2224" spans="1:7" x14ac:dyDescent="0.3">
      <c r="A2224" t="s">
        <v>666</v>
      </c>
      <c r="B2224" t="s">
        <v>639</v>
      </c>
      <c r="C2224" t="s">
        <v>458</v>
      </c>
      <c r="D2224" t="s">
        <v>393</v>
      </c>
      <c r="E2224" t="s">
        <v>84</v>
      </c>
      <c r="F2224" t="s">
        <v>888</v>
      </c>
      <c r="G2224">
        <v>0</v>
      </c>
    </row>
    <row r="2225" spans="1:7" x14ac:dyDescent="0.3">
      <c r="A2225" t="s">
        <v>666</v>
      </c>
      <c r="B2225" t="s">
        <v>639</v>
      </c>
      <c r="C2225" t="s">
        <v>458</v>
      </c>
      <c r="D2225" t="s">
        <v>393</v>
      </c>
      <c r="E2225" t="s">
        <v>210</v>
      </c>
      <c r="F2225" t="s">
        <v>745</v>
      </c>
      <c r="G2225">
        <v>0</v>
      </c>
    </row>
    <row r="2226" spans="1:7" x14ac:dyDescent="0.3">
      <c r="A2226" t="s">
        <v>666</v>
      </c>
      <c r="B2226" t="s">
        <v>639</v>
      </c>
      <c r="C2226" t="s">
        <v>458</v>
      </c>
      <c r="D2226" t="s">
        <v>393</v>
      </c>
      <c r="E2226" t="s">
        <v>73</v>
      </c>
      <c r="F2226" t="s">
        <v>888</v>
      </c>
      <c r="G2226">
        <v>0</v>
      </c>
    </row>
    <row r="2227" spans="1:7" x14ac:dyDescent="0.3">
      <c r="A2227" t="s">
        <v>666</v>
      </c>
      <c r="B2227" t="s">
        <v>639</v>
      </c>
      <c r="C2227" t="s">
        <v>458</v>
      </c>
      <c r="D2227" t="s">
        <v>393</v>
      </c>
      <c r="E2227" t="s">
        <v>123</v>
      </c>
      <c r="F2227" t="s">
        <v>667</v>
      </c>
      <c r="G2227">
        <v>0</v>
      </c>
    </row>
    <row r="2228" spans="1:7" x14ac:dyDescent="0.3">
      <c r="A2228" t="s">
        <v>666</v>
      </c>
      <c r="B2228" t="s">
        <v>639</v>
      </c>
      <c r="C2228" t="s">
        <v>458</v>
      </c>
      <c r="D2228" t="s">
        <v>393</v>
      </c>
      <c r="E2228" t="s">
        <v>212</v>
      </c>
      <c r="F2228" t="s">
        <v>745</v>
      </c>
      <c r="G2228">
        <v>0</v>
      </c>
    </row>
    <row r="2229" spans="1:7" x14ac:dyDescent="0.3">
      <c r="A2229" t="s">
        <v>666</v>
      </c>
      <c r="B2229" t="s">
        <v>639</v>
      </c>
      <c r="C2229" t="s">
        <v>458</v>
      </c>
      <c r="D2229" t="s">
        <v>393</v>
      </c>
      <c r="E2229" t="s">
        <v>159</v>
      </c>
      <c r="F2229" t="s">
        <v>888</v>
      </c>
      <c r="G2229">
        <v>0</v>
      </c>
    </row>
    <row r="2230" spans="1:7" x14ac:dyDescent="0.3">
      <c r="A2230" t="s">
        <v>666</v>
      </c>
      <c r="B2230" t="s">
        <v>639</v>
      </c>
      <c r="C2230" t="s">
        <v>458</v>
      </c>
      <c r="D2230" t="s">
        <v>393</v>
      </c>
      <c r="E2230" t="s">
        <v>324</v>
      </c>
      <c r="F2230" t="s">
        <v>745</v>
      </c>
      <c r="G2230">
        <v>0</v>
      </c>
    </row>
    <row r="2231" spans="1:7" x14ac:dyDescent="0.3">
      <c r="A2231" t="s">
        <v>666</v>
      </c>
      <c r="B2231" t="s">
        <v>639</v>
      </c>
      <c r="C2231" t="s">
        <v>458</v>
      </c>
      <c r="D2231" t="s">
        <v>393</v>
      </c>
      <c r="E2231" t="s">
        <v>330</v>
      </c>
      <c r="F2231" t="s">
        <v>667</v>
      </c>
      <c r="G2231">
        <v>0</v>
      </c>
    </row>
    <row r="2232" spans="1:7" x14ac:dyDescent="0.3">
      <c r="A2232" t="s">
        <v>666</v>
      </c>
      <c r="B2232" t="s">
        <v>639</v>
      </c>
      <c r="C2232" t="s">
        <v>458</v>
      </c>
      <c r="D2232" t="s">
        <v>393</v>
      </c>
      <c r="E2232" t="s">
        <v>213</v>
      </c>
      <c r="F2232" t="s">
        <v>888</v>
      </c>
      <c r="G2232">
        <v>0</v>
      </c>
    </row>
    <row r="2233" spans="1:7" x14ac:dyDescent="0.3">
      <c r="A2233" t="s">
        <v>666</v>
      </c>
      <c r="B2233" t="s">
        <v>639</v>
      </c>
      <c r="C2233" t="s">
        <v>458</v>
      </c>
      <c r="D2233" t="s">
        <v>393</v>
      </c>
      <c r="E2233" t="s">
        <v>38</v>
      </c>
      <c r="F2233" t="s">
        <v>745</v>
      </c>
      <c r="G2233">
        <v>0</v>
      </c>
    </row>
    <row r="2234" spans="1:7" x14ac:dyDescent="0.3">
      <c r="A2234" t="s">
        <v>666</v>
      </c>
      <c r="B2234" t="s">
        <v>639</v>
      </c>
      <c r="C2234" t="s">
        <v>458</v>
      </c>
      <c r="D2234" t="s">
        <v>393</v>
      </c>
      <c r="E2234" t="s">
        <v>169</v>
      </c>
      <c r="F2234" t="s">
        <v>888</v>
      </c>
      <c r="G2234">
        <v>0</v>
      </c>
    </row>
    <row r="2235" spans="1:7" x14ac:dyDescent="0.3">
      <c r="A2235" t="s">
        <v>666</v>
      </c>
      <c r="B2235" t="s">
        <v>639</v>
      </c>
      <c r="C2235" t="s">
        <v>458</v>
      </c>
      <c r="D2235" t="s">
        <v>393</v>
      </c>
      <c r="E2235" t="s">
        <v>116</v>
      </c>
      <c r="F2235" t="s">
        <v>888</v>
      </c>
      <c r="G2235">
        <v>0</v>
      </c>
    </row>
    <row r="2236" spans="1:7" x14ac:dyDescent="0.3">
      <c r="A2236" t="s">
        <v>666</v>
      </c>
      <c r="B2236" t="s">
        <v>639</v>
      </c>
      <c r="C2236" t="s">
        <v>458</v>
      </c>
      <c r="D2236" t="s">
        <v>393</v>
      </c>
      <c r="E2236" t="s">
        <v>95</v>
      </c>
      <c r="F2236" t="s">
        <v>745</v>
      </c>
      <c r="G2236">
        <v>0</v>
      </c>
    </row>
    <row r="2237" spans="1:7" x14ac:dyDescent="0.3">
      <c r="A2237" t="s">
        <v>666</v>
      </c>
      <c r="B2237" t="s">
        <v>639</v>
      </c>
      <c r="C2237" t="s">
        <v>458</v>
      </c>
      <c r="D2237" t="s">
        <v>393</v>
      </c>
      <c r="E2237" t="s">
        <v>343</v>
      </c>
      <c r="F2237" t="s">
        <v>667</v>
      </c>
      <c r="G2237">
        <v>0</v>
      </c>
    </row>
    <row r="2238" spans="1:7" x14ac:dyDescent="0.3">
      <c r="A2238" t="s">
        <v>666</v>
      </c>
      <c r="B2238" t="s">
        <v>639</v>
      </c>
      <c r="C2238" t="s">
        <v>458</v>
      </c>
      <c r="D2238" t="s">
        <v>393</v>
      </c>
      <c r="E2238" t="s">
        <v>133</v>
      </c>
      <c r="F2238" t="s">
        <v>745</v>
      </c>
      <c r="G2238">
        <v>0</v>
      </c>
    </row>
    <row r="2239" spans="1:7" x14ac:dyDescent="0.3">
      <c r="A2239" t="s">
        <v>666</v>
      </c>
      <c r="B2239" t="s">
        <v>639</v>
      </c>
      <c r="C2239" t="s">
        <v>458</v>
      </c>
      <c r="D2239" t="s">
        <v>393</v>
      </c>
      <c r="E2239" t="s">
        <v>216</v>
      </c>
      <c r="F2239" t="s">
        <v>888</v>
      </c>
      <c r="G2239">
        <v>0</v>
      </c>
    </row>
    <row r="2240" spans="1:7" x14ac:dyDescent="0.3">
      <c r="A2240" t="s">
        <v>666</v>
      </c>
      <c r="B2240" t="s">
        <v>639</v>
      </c>
      <c r="C2240" t="s">
        <v>458</v>
      </c>
      <c r="D2240" t="s">
        <v>393</v>
      </c>
      <c r="E2240" t="s">
        <v>333</v>
      </c>
      <c r="F2240" t="s">
        <v>888</v>
      </c>
      <c r="G2240">
        <v>0</v>
      </c>
    </row>
    <row r="2241" spans="1:7" x14ac:dyDescent="0.3">
      <c r="A2241" t="s">
        <v>666</v>
      </c>
      <c r="B2241" t="s">
        <v>639</v>
      </c>
      <c r="C2241" t="s">
        <v>458</v>
      </c>
      <c r="D2241" t="s">
        <v>393</v>
      </c>
      <c r="E2241" t="s">
        <v>180</v>
      </c>
      <c r="F2241" t="s">
        <v>888</v>
      </c>
      <c r="G2241">
        <v>0</v>
      </c>
    </row>
    <row r="2242" spans="1:7" x14ac:dyDescent="0.3">
      <c r="A2242" t="s">
        <v>666</v>
      </c>
      <c r="B2242" t="s">
        <v>639</v>
      </c>
      <c r="C2242" t="s">
        <v>458</v>
      </c>
      <c r="D2242" t="s">
        <v>393</v>
      </c>
      <c r="E2242" t="s">
        <v>233</v>
      </c>
      <c r="F2242" t="s">
        <v>667</v>
      </c>
      <c r="G2242">
        <v>0</v>
      </c>
    </row>
    <row r="2243" spans="1:7" x14ac:dyDescent="0.3">
      <c r="A2243" t="s">
        <v>666</v>
      </c>
      <c r="B2243" t="s">
        <v>639</v>
      </c>
      <c r="C2243" t="s">
        <v>458</v>
      </c>
      <c r="D2243" t="s">
        <v>393</v>
      </c>
      <c r="E2243" t="s">
        <v>172</v>
      </c>
      <c r="F2243" t="s">
        <v>667</v>
      </c>
      <c r="G2243">
        <v>0</v>
      </c>
    </row>
    <row r="2244" spans="1:7" x14ac:dyDescent="0.3">
      <c r="A2244" t="s">
        <v>666</v>
      </c>
      <c r="B2244" t="s">
        <v>639</v>
      </c>
      <c r="C2244" t="s">
        <v>458</v>
      </c>
      <c r="D2244" t="s">
        <v>393</v>
      </c>
      <c r="E2244" t="s">
        <v>246</v>
      </c>
      <c r="F2244" t="s">
        <v>745</v>
      </c>
      <c r="G2244">
        <v>0</v>
      </c>
    </row>
    <row r="2245" spans="1:7" x14ac:dyDescent="0.3">
      <c r="A2245" t="s">
        <v>666</v>
      </c>
      <c r="B2245" t="s">
        <v>639</v>
      </c>
      <c r="C2245" t="s">
        <v>458</v>
      </c>
      <c r="D2245" t="s">
        <v>393</v>
      </c>
      <c r="E2245" t="s">
        <v>247</v>
      </c>
      <c r="F2245" t="s">
        <v>667</v>
      </c>
      <c r="G2245">
        <v>0</v>
      </c>
    </row>
    <row r="2246" spans="1:7" x14ac:dyDescent="0.3">
      <c r="A2246" t="s">
        <v>666</v>
      </c>
      <c r="B2246" t="s">
        <v>639</v>
      </c>
      <c r="C2246" t="s">
        <v>458</v>
      </c>
      <c r="D2246" t="s">
        <v>393</v>
      </c>
      <c r="E2246" t="s">
        <v>234</v>
      </c>
      <c r="F2246" t="s">
        <v>888</v>
      </c>
      <c r="G2246">
        <v>0</v>
      </c>
    </row>
    <row r="2247" spans="1:7" x14ac:dyDescent="0.3">
      <c r="A2247" t="s">
        <v>666</v>
      </c>
      <c r="B2247" t="s">
        <v>639</v>
      </c>
      <c r="C2247" t="s">
        <v>458</v>
      </c>
      <c r="D2247" t="s">
        <v>393</v>
      </c>
      <c r="E2247" t="s">
        <v>193</v>
      </c>
      <c r="F2247" t="s">
        <v>667</v>
      </c>
      <c r="G2247">
        <v>0</v>
      </c>
    </row>
    <row r="2248" spans="1:7" x14ac:dyDescent="0.3">
      <c r="A2248" t="s">
        <v>681</v>
      </c>
      <c r="B2248" t="s">
        <v>625</v>
      </c>
      <c r="C2248" t="s">
        <v>455</v>
      </c>
      <c r="D2248" t="s">
        <v>393</v>
      </c>
      <c r="E2248" t="s">
        <v>14</v>
      </c>
      <c r="F2248" t="s">
        <v>793</v>
      </c>
      <c r="G2248">
        <v>0</v>
      </c>
    </row>
    <row r="2249" spans="1:7" x14ac:dyDescent="0.3">
      <c r="A2249" t="s">
        <v>681</v>
      </c>
      <c r="B2249" t="s">
        <v>625</v>
      </c>
      <c r="C2249" t="s">
        <v>457</v>
      </c>
      <c r="D2249" t="s">
        <v>393</v>
      </c>
      <c r="E2249" t="s">
        <v>375</v>
      </c>
      <c r="F2249" t="s">
        <v>793</v>
      </c>
      <c r="G2249">
        <v>0</v>
      </c>
    </row>
    <row r="2250" spans="1:7" x14ac:dyDescent="0.3">
      <c r="A2250" t="s">
        <v>681</v>
      </c>
      <c r="B2250" t="s">
        <v>625</v>
      </c>
      <c r="C2250" t="s">
        <v>457</v>
      </c>
      <c r="D2250" t="s">
        <v>393</v>
      </c>
      <c r="E2250" t="s">
        <v>364</v>
      </c>
      <c r="F2250" t="s">
        <v>1142</v>
      </c>
      <c r="G2250">
        <v>0</v>
      </c>
    </row>
    <row r="2251" spans="1:7" x14ac:dyDescent="0.3">
      <c r="A2251" t="s">
        <v>681</v>
      </c>
      <c r="B2251" t="s">
        <v>625</v>
      </c>
      <c r="C2251" t="s">
        <v>458</v>
      </c>
      <c r="D2251" t="s">
        <v>393</v>
      </c>
      <c r="E2251" t="s">
        <v>47</v>
      </c>
      <c r="F2251" t="s">
        <v>793</v>
      </c>
      <c r="G2251">
        <v>0</v>
      </c>
    </row>
    <row r="2252" spans="1:7" x14ac:dyDescent="0.3">
      <c r="A2252" t="s">
        <v>681</v>
      </c>
      <c r="B2252" t="s">
        <v>625</v>
      </c>
      <c r="C2252" t="s">
        <v>458</v>
      </c>
      <c r="D2252" t="s">
        <v>393</v>
      </c>
      <c r="E2252" t="s">
        <v>359</v>
      </c>
      <c r="F2252" t="s">
        <v>793</v>
      </c>
      <c r="G2252">
        <v>0</v>
      </c>
    </row>
    <row r="2253" spans="1:7" x14ac:dyDescent="0.3">
      <c r="A2253" t="s">
        <v>681</v>
      </c>
      <c r="B2253" t="s">
        <v>625</v>
      </c>
      <c r="C2253" t="s">
        <v>458</v>
      </c>
      <c r="D2253" t="s">
        <v>393</v>
      </c>
      <c r="E2253" t="s">
        <v>75</v>
      </c>
      <c r="F2253" t="s">
        <v>682</v>
      </c>
      <c r="G2253">
        <v>0</v>
      </c>
    </row>
    <row r="2254" spans="1:7" x14ac:dyDescent="0.3">
      <c r="A2254" t="s">
        <v>681</v>
      </c>
      <c r="B2254" t="s">
        <v>625</v>
      </c>
      <c r="C2254" t="s">
        <v>458</v>
      </c>
      <c r="D2254" t="s">
        <v>393</v>
      </c>
      <c r="E2254" t="s">
        <v>75</v>
      </c>
      <c r="F2254" t="s">
        <v>793</v>
      </c>
      <c r="G2254">
        <v>0</v>
      </c>
    </row>
    <row r="2255" spans="1:7" x14ac:dyDescent="0.3">
      <c r="A2255" t="s">
        <v>681</v>
      </c>
      <c r="B2255" t="s">
        <v>625</v>
      </c>
      <c r="C2255" t="s">
        <v>458</v>
      </c>
      <c r="D2255" t="s">
        <v>393</v>
      </c>
      <c r="E2255" t="s">
        <v>336</v>
      </c>
      <c r="F2255" t="s">
        <v>793</v>
      </c>
      <c r="G2255">
        <v>0</v>
      </c>
    </row>
    <row r="2256" spans="1:7" x14ac:dyDescent="0.3">
      <c r="A2256" t="s">
        <v>681</v>
      </c>
      <c r="B2256" t="s">
        <v>625</v>
      </c>
      <c r="C2256" t="s">
        <v>458</v>
      </c>
      <c r="D2256" t="s">
        <v>393</v>
      </c>
      <c r="E2256" t="s">
        <v>56</v>
      </c>
      <c r="F2256" t="s">
        <v>682</v>
      </c>
      <c r="G2256">
        <v>0</v>
      </c>
    </row>
    <row r="2257" spans="1:7" x14ac:dyDescent="0.3">
      <c r="A2257" t="s">
        <v>681</v>
      </c>
      <c r="B2257" t="s">
        <v>625</v>
      </c>
      <c r="C2257" t="s">
        <v>458</v>
      </c>
      <c r="D2257" t="s">
        <v>393</v>
      </c>
      <c r="E2257" t="s">
        <v>91</v>
      </c>
      <c r="F2257" t="s">
        <v>793</v>
      </c>
      <c r="G2257">
        <v>0</v>
      </c>
    </row>
    <row r="2258" spans="1:7" x14ac:dyDescent="0.3">
      <c r="A2258" t="s">
        <v>681</v>
      </c>
      <c r="B2258" t="s">
        <v>625</v>
      </c>
      <c r="C2258" t="s">
        <v>458</v>
      </c>
      <c r="D2258" t="s">
        <v>393</v>
      </c>
      <c r="E2258" t="s">
        <v>299</v>
      </c>
      <c r="F2258" t="s">
        <v>793</v>
      </c>
      <c r="G2258">
        <v>0</v>
      </c>
    </row>
    <row r="2259" spans="1:7" x14ac:dyDescent="0.3">
      <c r="A2259" t="s">
        <v>681</v>
      </c>
      <c r="B2259" t="s">
        <v>625</v>
      </c>
      <c r="C2259" t="s">
        <v>458</v>
      </c>
      <c r="D2259" t="s">
        <v>393</v>
      </c>
      <c r="E2259" t="s">
        <v>44</v>
      </c>
      <c r="F2259" t="s">
        <v>682</v>
      </c>
      <c r="G2259">
        <v>0</v>
      </c>
    </row>
    <row r="2260" spans="1:7" x14ac:dyDescent="0.3">
      <c r="A2260" t="s">
        <v>681</v>
      </c>
      <c r="B2260" t="s">
        <v>625</v>
      </c>
      <c r="C2260" t="s">
        <v>458</v>
      </c>
      <c r="D2260" t="s">
        <v>393</v>
      </c>
      <c r="E2260" t="s">
        <v>195</v>
      </c>
      <c r="F2260" t="s">
        <v>682</v>
      </c>
      <c r="G2260">
        <v>0</v>
      </c>
    </row>
    <row r="2261" spans="1:7" x14ac:dyDescent="0.3">
      <c r="A2261" t="s">
        <v>681</v>
      </c>
      <c r="B2261" t="s">
        <v>625</v>
      </c>
      <c r="C2261" t="s">
        <v>458</v>
      </c>
      <c r="D2261" t="s">
        <v>393</v>
      </c>
      <c r="E2261" t="s">
        <v>125</v>
      </c>
      <c r="F2261" t="s">
        <v>793</v>
      </c>
      <c r="G2261">
        <v>0</v>
      </c>
    </row>
    <row r="2262" spans="1:7" x14ac:dyDescent="0.3">
      <c r="A2262" t="s">
        <v>681</v>
      </c>
      <c r="B2262" t="s">
        <v>625</v>
      </c>
      <c r="C2262" t="s">
        <v>458</v>
      </c>
      <c r="D2262" t="s">
        <v>393</v>
      </c>
      <c r="E2262" t="s">
        <v>197</v>
      </c>
      <c r="F2262" t="s">
        <v>682</v>
      </c>
      <c r="G2262">
        <v>0</v>
      </c>
    </row>
    <row r="2263" spans="1:7" x14ac:dyDescent="0.3">
      <c r="A2263" t="s">
        <v>681</v>
      </c>
      <c r="B2263" t="s">
        <v>625</v>
      </c>
      <c r="C2263" t="s">
        <v>458</v>
      </c>
      <c r="D2263" t="s">
        <v>393</v>
      </c>
      <c r="E2263" t="s">
        <v>197</v>
      </c>
      <c r="F2263" t="s">
        <v>793</v>
      </c>
      <c r="G2263">
        <v>0</v>
      </c>
    </row>
    <row r="2264" spans="1:7" x14ac:dyDescent="0.3">
      <c r="A2264" t="s">
        <v>681</v>
      </c>
      <c r="B2264" t="s">
        <v>625</v>
      </c>
      <c r="C2264" t="s">
        <v>458</v>
      </c>
      <c r="D2264" t="s">
        <v>393</v>
      </c>
      <c r="E2264" t="s">
        <v>283</v>
      </c>
      <c r="F2264" t="s">
        <v>682</v>
      </c>
      <c r="G2264">
        <v>0</v>
      </c>
    </row>
    <row r="2265" spans="1:7" x14ac:dyDescent="0.3">
      <c r="A2265" t="s">
        <v>681</v>
      </c>
      <c r="B2265" t="s">
        <v>625</v>
      </c>
      <c r="C2265" t="s">
        <v>458</v>
      </c>
      <c r="D2265" t="s">
        <v>393</v>
      </c>
      <c r="E2265" t="s">
        <v>155</v>
      </c>
      <c r="F2265" t="s">
        <v>793</v>
      </c>
      <c r="G2265">
        <v>0</v>
      </c>
    </row>
    <row r="2266" spans="1:7" x14ac:dyDescent="0.3">
      <c r="A2266" t="s">
        <v>681</v>
      </c>
      <c r="B2266" t="s">
        <v>625</v>
      </c>
      <c r="C2266" t="s">
        <v>458</v>
      </c>
      <c r="D2266" t="s">
        <v>393</v>
      </c>
      <c r="E2266" t="s">
        <v>331</v>
      </c>
      <c r="F2266" t="s">
        <v>793</v>
      </c>
      <c r="G2266">
        <v>0</v>
      </c>
    </row>
    <row r="2267" spans="1:7" x14ac:dyDescent="0.3">
      <c r="A2267" t="s">
        <v>681</v>
      </c>
      <c r="B2267" t="s">
        <v>625</v>
      </c>
      <c r="C2267" t="s">
        <v>458</v>
      </c>
      <c r="D2267" t="s">
        <v>393</v>
      </c>
      <c r="E2267" t="s">
        <v>103</v>
      </c>
      <c r="F2267" t="s">
        <v>682</v>
      </c>
      <c r="G2267">
        <v>0</v>
      </c>
    </row>
    <row r="2268" spans="1:7" x14ac:dyDescent="0.3">
      <c r="A2268" t="s">
        <v>681</v>
      </c>
      <c r="B2268" t="s">
        <v>625</v>
      </c>
      <c r="C2268" t="s">
        <v>458</v>
      </c>
      <c r="D2268" t="s">
        <v>393</v>
      </c>
      <c r="E2268" t="s">
        <v>300</v>
      </c>
      <c r="F2268" t="s">
        <v>793</v>
      </c>
      <c r="G2268">
        <v>0</v>
      </c>
    </row>
    <row r="2269" spans="1:7" x14ac:dyDescent="0.3">
      <c r="A2269" t="s">
        <v>681</v>
      </c>
      <c r="B2269" t="s">
        <v>625</v>
      </c>
      <c r="C2269" t="s">
        <v>458</v>
      </c>
      <c r="D2269" t="s">
        <v>393</v>
      </c>
      <c r="E2269" t="s">
        <v>134</v>
      </c>
      <c r="F2269" t="s">
        <v>793</v>
      </c>
      <c r="G2269">
        <v>0</v>
      </c>
    </row>
    <row r="2270" spans="1:7" x14ac:dyDescent="0.3">
      <c r="A2270" t="s">
        <v>681</v>
      </c>
      <c r="B2270" t="s">
        <v>625</v>
      </c>
      <c r="C2270" t="s">
        <v>458</v>
      </c>
      <c r="D2270" t="s">
        <v>393</v>
      </c>
      <c r="E2270" t="s">
        <v>22</v>
      </c>
      <c r="F2270" t="s">
        <v>682</v>
      </c>
      <c r="G2270">
        <v>0</v>
      </c>
    </row>
    <row r="2271" spans="1:7" x14ac:dyDescent="0.3">
      <c r="A2271" t="s">
        <v>681</v>
      </c>
      <c r="B2271" t="s">
        <v>625</v>
      </c>
      <c r="C2271" t="s">
        <v>458</v>
      </c>
      <c r="D2271" t="s">
        <v>393</v>
      </c>
      <c r="E2271" t="s">
        <v>340</v>
      </c>
      <c r="F2271" t="s">
        <v>682</v>
      </c>
      <c r="G2271">
        <v>0</v>
      </c>
    </row>
    <row r="2272" spans="1:7" x14ac:dyDescent="0.3">
      <c r="A2272" t="s">
        <v>681</v>
      </c>
      <c r="B2272" t="s">
        <v>625</v>
      </c>
      <c r="C2272" t="s">
        <v>458</v>
      </c>
      <c r="D2272" t="s">
        <v>393</v>
      </c>
      <c r="E2272" t="s">
        <v>178</v>
      </c>
      <c r="F2272" t="s">
        <v>682</v>
      </c>
      <c r="G2272">
        <v>0</v>
      </c>
    </row>
    <row r="2273" spans="1:7" x14ac:dyDescent="0.3">
      <c r="A2273" t="s">
        <v>681</v>
      </c>
      <c r="B2273" t="s">
        <v>625</v>
      </c>
      <c r="C2273" t="s">
        <v>458</v>
      </c>
      <c r="D2273" t="s">
        <v>393</v>
      </c>
      <c r="E2273" t="s">
        <v>178</v>
      </c>
      <c r="F2273" t="s">
        <v>793</v>
      </c>
      <c r="G2273">
        <v>0</v>
      </c>
    </row>
    <row r="2274" spans="1:7" x14ac:dyDescent="0.3">
      <c r="A2274" t="s">
        <v>681</v>
      </c>
      <c r="B2274" t="s">
        <v>625</v>
      </c>
      <c r="C2274" t="s">
        <v>458</v>
      </c>
      <c r="D2274" t="s">
        <v>393</v>
      </c>
      <c r="E2274" t="s">
        <v>104</v>
      </c>
      <c r="F2274" t="s">
        <v>793</v>
      </c>
      <c r="G2274">
        <v>0</v>
      </c>
    </row>
    <row r="2275" spans="1:7" x14ac:dyDescent="0.3">
      <c r="A2275" t="s">
        <v>681</v>
      </c>
      <c r="B2275" t="s">
        <v>625</v>
      </c>
      <c r="C2275" t="s">
        <v>458</v>
      </c>
      <c r="D2275" t="s">
        <v>393</v>
      </c>
      <c r="E2275" t="s">
        <v>201</v>
      </c>
      <c r="F2275" t="s">
        <v>682</v>
      </c>
      <c r="G2275">
        <v>0</v>
      </c>
    </row>
    <row r="2276" spans="1:7" x14ac:dyDescent="0.3">
      <c r="A2276" t="s">
        <v>681</v>
      </c>
      <c r="B2276" t="s">
        <v>625</v>
      </c>
      <c r="C2276" t="s">
        <v>458</v>
      </c>
      <c r="D2276" t="s">
        <v>393</v>
      </c>
      <c r="E2276" t="s">
        <v>136</v>
      </c>
      <c r="F2276" t="s">
        <v>682</v>
      </c>
      <c r="G2276">
        <v>0</v>
      </c>
    </row>
    <row r="2277" spans="1:7" x14ac:dyDescent="0.3">
      <c r="A2277" t="s">
        <v>681</v>
      </c>
      <c r="B2277" t="s">
        <v>625</v>
      </c>
      <c r="C2277" t="s">
        <v>458</v>
      </c>
      <c r="D2277" t="s">
        <v>393</v>
      </c>
      <c r="E2277" t="s">
        <v>302</v>
      </c>
      <c r="F2277" t="s">
        <v>793</v>
      </c>
      <c r="G2277">
        <v>0</v>
      </c>
    </row>
    <row r="2278" spans="1:7" x14ac:dyDescent="0.3">
      <c r="A2278" t="s">
        <v>681</v>
      </c>
      <c r="B2278" t="s">
        <v>625</v>
      </c>
      <c r="C2278" t="s">
        <v>458</v>
      </c>
      <c r="D2278" t="s">
        <v>393</v>
      </c>
      <c r="E2278" t="s">
        <v>220</v>
      </c>
      <c r="F2278" t="s">
        <v>793</v>
      </c>
      <c r="G2278">
        <v>0</v>
      </c>
    </row>
    <row r="2279" spans="1:7" x14ac:dyDescent="0.3">
      <c r="A2279" t="s">
        <v>681</v>
      </c>
      <c r="B2279" t="s">
        <v>625</v>
      </c>
      <c r="C2279" t="s">
        <v>458</v>
      </c>
      <c r="D2279" t="s">
        <v>393</v>
      </c>
      <c r="E2279" t="s">
        <v>252</v>
      </c>
      <c r="F2279" t="s">
        <v>793</v>
      </c>
      <c r="G2279">
        <v>0</v>
      </c>
    </row>
    <row r="2280" spans="1:7" x14ac:dyDescent="0.3">
      <c r="A2280" t="s">
        <v>681</v>
      </c>
      <c r="B2280" t="s">
        <v>625</v>
      </c>
      <c r="C2280" t="s">
        <v>458</v>
      </c>
      <c r="D2280" t="s">
        <v>393</v>
      </c>
      <c r="E2280" t="s">
        <v>362</v>
      </c>
      <c r="F2280" t="s">
        <v>682</v>
      </c>
      <c r="G2280">
        <v>0</v>
      </c>
    </row>
    <row r="2281" spans="1:7" x14ac:dyDescent="0.3">
      <c r="A2281" t="s">
        <v>681</v>
      </c>
      <c r="B2281" t="s">
        <v>625</v>
      </c>
      <c r="C2281" t="s">
        <v>458</v>
      </c>
      <c r="D2281" t="s">
        <v>393</v>
      </c>
      <c r="E2281" t="s">
        <v>276</v>
      </c>
      <c r="F2281" t="s">
        <v>793</v>
      </c>
      <c r="G2281">
        <v>0</v>
      </c>
    </row>
    <row r="2282" spans="1:7" x14ac:dyDescent="0.3">
      <c r="A2282" t="s">
        <v>681</v>
      </c>
      <c r="B2282" t="s">
        <v>625</v>
      </c>
      <c r="C2282" t="s">
        <v>458</v>
      </c>
      <c r="D2282" t="s">
        <v>393</v>
      </c>
      <c r="E2282" t="s">
        <v>146</v>
      </c>
      <c r="F2282" t="s">
        <v>682</v>
      </c>
      <c r="G2282">
        <v>0</v>
      </c>
    </row>
    <row r="2283" spans="1:7" x14ac:dyDescent="0.3">
      <c r="A2283" t="s">
        <v>681</v>
      </c>
      <c r="B2283" t="s">
        <v>625</v>
      </c>
      <c r="C2283" t="s">
        <v>458</v>
      </c>
      <c r="D2283" t="s">
        <v>393</v>
      </c>
      <c r="E2283" t="s">
        <v>173</v>
      </c>
      <c r="F2283" t="s">
        <v>793</v>
      </c>
      <c r="G2283">
        <v>0</v>
      </c>
    </row>
    <row r="2284" spans="1:7" x14ac:dyDescent="0.3">
      <c r="A2284" t="s">
        <v>681</v>
      </c>
      <c r="B2284" t="s">
        <v>625</v>
      </c>
      <c r="C2284" t="s">
        <v>458</v>
      </c>
      <c r="D2284" t="s">
        <v>393</v>
      </c>
      <c r="E2284" t="s">
        <v>55</v>
      </c>
      <c r="F2284" t="s">
        <v>793</v>
      </c>
      <c r="G2284">
        <v>0</v>
      </c>
    </row>
    <row r="2285" spans="1:7" x14ac:dyDescent="0.3">
      <c r="A2285" t="s">
        <v>681</v>
      </c>
      <c r="B2285" t="s">
        <v>625</v>
      </c>
      <c r="C2285" t="s">
        <v>458</v>
      </c>
      <c r="D2285" t="s">
        <v>393</v>
      </c>
      <c r="E2285" t="s">
        <v>82</v>
      </c>
      <c r="F2285" t="s">
        <v>793</v>
      </c>
      <c r="G2285">
        <v>0</v>
      </c>
    </row>
    <row r="2286" spans="1:7" x14ac:dyDescent="0.3">
      <c r="A2286" t="s">
        <v>681</v>
      </c>
      <c r="B2286" t="s">
        <v>625</v>
      </c>
      <c r="C2286" t="s">
        <v>458</v>
      </c>
      <c r="D2286" t="s">
        <v>393</v>
      </c>
      <c r="E2286" t="s">
        <v>118</v>
      </c>
      <c r="F2286" t="s">
        <v>793</v>
      </c>
      <c r="G2286">
        <v>0</v>
      </c>
    </row>
    <row r="2287" spans="1:7" x14ac:dyDescent="0.3">
      <c r="A2287" t="s">
        <v>681</v>
      </c>
      <c r="B2287" t="s">
        <v>625</v>
      </c>
      <c r="C2287" t="s">
        <v>458</v>
      </c>
      <c r="D2287" t="s">
        <v>393</v>
      </c>
      <c r="E2287" t="s">
        <v>309</v>
      </c>
      <c r="F2287" t="s">
        <v>682</v>
      </c>
      <c r="G2287">
        <v>0</v>
      </c>
    </row>
    <row r="2288" spans="1:7" x14ac:dyDescent="0.3">
      <c r="A2288" t="s">
        <v>681</v>
      </c>
      <c r="B2288" t="s">
        <v>625</v>
      </c>
      <c r="C2288" t="s">
        <v>458</v>
      </c>
      <c r="D2288" t="s">
        <v>393</v>
      </c>
      <c r="E2288" t="s">
        <v>279</v>
      </c>
      <c r="F2288" t="s">
        <v>682</v>
      </c>
      <c r="G2288">
        <v>0</v>
      </c>
    </row>
    <row r="2289" spans="1:7" x14ac:dyDescent="0.3">
      <c r="A2289" t="s">
        <v>681</v>
      </c>
      <c r="B2289" t="s">
        <v>625</v>
      </c>
      <c r="C2289" t="s">
        <v>458</v>
      </c>
      <c r="D2289" t="s">
        <v>393</v>
      </c>
      <c r="E2289" t="s">
        <v>288</v>
      </c>
      <c r="F2289" t="s">
        <v>682</v>
      </c>
      <c r="G2289">
        <v>0</v>
      </c>
    </row>
    <row r="2290" spans="1:7" x14ac:dyDescent="0.3">
      <c r="A2290" t="s">
        <v>681</v>
      </c>
      <c r="B2290" t="s">
        <v>625</v>
      </c>
      <c r="C2290" t="s">
        <v>458</v>
      </c>
      <c r="D2290" t="s">
        <v>393</v>
      </c>
      <c r="E2290" t="s">
        <v>106</v>
      </c>
      <c r="F2290" t="s">
        <v>793</v>
      </c>
      <c r="G2290">
        <v>0</v>
      </c>
    </row>
    <row r="2291" spans="1:7" x14ac:dyDescent="0.3">
      <c r="A2291" t="s">
        <v>681</v>
      </c>
      <c r="B2291" t="s">
        <v>625</v>
      </c>
      <c r="C2291" t="s">
        <v>458</v>
      </c>
      <c r="D2291" t="s">
        <v>393</v>
      </c>
      <c r="E2291" t="s">
        <v>310</v>
      </c>
      <c r="F2291" t="s">
        <v>682</v>
      </c>
      <c r="G2291">
        <v>0</v>
      </c>
    </row>
    <row r="2292" spans="1:7" x14ac:dyDescent="0.3">
      <c r="A2292" t="s">
        <v>681</v>
      </c>
      <c r="B2292" t="s">
        <v>625</v>
      </c>
      <c r="C2292" t="s">
        <v>458</v>
      </c>
      <c r="D2292" t="s">
        <v>393</v>
      </c>
      <c r="E2292" t="s">
        <v>97</v>
      </c>
      <c r="F2292" t="s">
        <v>793</v>
      </c>
      <c r="G2292">
        <v>0</v>
      </c>
    </row>
    <row r="2293" spans="1:7" x14ac:dyDescent="0.3">
      <c r="A2293" t="s">
        <v>681</v>
      </c>
      <c r="B2293" t="s">
        <v>625</v>
      </c>
      <c r="C2293" t="s">
        <v>458</v>
      </c>
      <c r="D2293" t="s">
        <v>393</v>
      </c>
      <c r="E2293" t="s">
        <v>154</v>
      </c>
      <c r="F2293" t="s">
        <v>793</v>
      </c>
      <c r="G2293">
        <v>0</v>
      </c>
    </row>
    <row r="2294" spans="1:7" x14ac:dyDescent="0.3">
      <c r="A2294" t="s">
        <v>681</v>
      </c>
      <c r="B2294" t="s">
        <v>625</v>
      </c>
      <c r="C2294" t="s">
        <v>458</v>
      </c>
      <c r="D2294" t="s">
        <v>393</v>
      </c>
      <c r="E2294" t="s">
        <v>311</v>
      </c>
      <c r="F2294" t="s">
        <v>793</v>
      </c>
      <c r="G2294">
        <v>0</v>
      </c>
    </row>
    <row r="2295" spans="1:7" x14ac:dyDescent="0.3">
      <c r="A2295" t="s">
        <v>681</v>
      </c>
      <c r="B2295" t="s">
        <v>625</v>
      </c>
      <c r="C2295" t="s">
        <v>458</v>
      </c>
      <c r="D2295" t="s">
        <v>393</v>
      </c>
      <c r="E2295" t="s">
        <v>312</v>
      </c>
      <c r="F2295" t="s">
        <v>682</v>
      </c>
      <c r="G2295">
        <v>0</v>
      </c>
    </row>
    <row r="2296" spans="1:7" x14ac:dyDescent="0.3">
      <c r="A2296" t="s">
        <v>681</v>
      </c>
      <c r="B2296" t="s">
        <v>625</v>
      </c>
      <c r="C2296" t="s">
        <v>458</v>
      </c>
      <c r="D2296" t="s">
        <v>393</v>
      </c>
      <c r="E2296" t="s">
        <v>312</v>
      </c>
      <c r="F2296" t="s">
        <v>793</v>
      </c>
      <c r="G2296">
        <v>0</v>
      </c>
    </row>
    <row r="2297" spans="1:7" x14ac:dyDescent="0.3">
      <c r="A2297" t="s">
        <v>681</v>
      </c>
      <c r="B2297" t="s">
        <v>625</v>
      </c>
      <c r="C2297" t="s">
        <v>458</v>
      </c>
      <c r="D2297" t="s">
        <v>393</v>
      </c>
      <c r="E2297" t="s">
        <v>224</v>
      </c>
      <c r="F2297" t="s">
        <v>793</v>
      </c>
      <c r="G2297">
        <v>0</v>
      </c>
    </row>
    <row r="2298" spans="1:7" x14ac:dyDescent="0.3">
      <c r="A2298" t="s">
        <v>681</v>
      </c>
      <c r="B2298" t="s">
        <v>625</v>
      </c>
      <c r="C2298" t="s">
        <v>458</v>
      </c>
      <c r="D2298" t="s">
        <v>393</v>
      </c>
      <c r="E2298" t="s">
        <v>167</v>
      </c>
      <c r="F2298" t="s">
        <v>682</v>
      </c>
      <c r="G2298">
        <v>0</v>
      </c>
    </row>
    <row r="2299" spans="1:7" x14ac:dyDescent="0.3">
      <c r="A2299" t="s">
        <v>681</v>
      </c>
      <c r="B2299" t="s">
        <v>625</v>
      </c>
      <c r="C2299" t="s">
        <v>458</v>
      </c>
      <c r="D2299" t="s">
        <v>393</v>
      </c>
      <c r="E2299" t="s">
        <v>351</v>
      </c>
      <c r="F2299" t="s">
        <v>682</v>
      </c>
      <c r="G2299">
        <v>0</v>
      </c>
    </row>
    <row r="2300" spans="1:7" x14ac:dyDescent="0.3">
      <c r="A2300" t="s">
        <v>681</v>
      </c>
      <c r="B2300" t="s">
        <v>625</v>
      </c>
      <c r="C2300" t="s">
        <v>458</v>
      </c>
      <c r="D2300" t="s">
        <v>393</v>
      </c>
      <c r="E2300" t="s">
        <v>351</v>
      </c>
      <c r="F2300" t="s">
        <v>793</v>
      </c>
      <c r="G2300">
        <v>0</v>
      </c>
    </row>
    <row r="2301" spans="1:7" x14ac:dyDescent="0.3">
      <c r="A2301" t="s">
        <v>681</v>
      </c>
      <c r="B2301" t="s">
        <v>625</v>
      </c>
      <c r="C2301" t="s">
        <v>458</v>
      </c>
      <c r="D2301" t="s">
        <v>393</v>
      </c>
      <c r="E2301" t="s">
        <v>352</v>
      </c>
      <c r="F2301" t="s">
        <v>682</v>
      </c>
      <c r="G2301">
        <v>0</v>
      </c>
    </row>
    <row r="2302" spans="1:7" x14ac:dyDescent="0.3">
      <c r="A2302" t="s">
        <v>681</v>
      </c>
      <c r="B2302" t="s">
        <v>625</v>
      </c>
      <c r="C2302" t="s">
        <v>458</v>
      </c>
      <c r="D2302" t="s">
        <v>393</v>
      </c>
      <c r="E2302" t="s">
        <v>255</v>
      </c>
      <c r="F2302" t="s">
        <v>682</v>
      </c>
      <c r="G2302">
        <v>0</v>
      </c>
    </row>
    <row r="2303" spans="1:7" x14ac:dyDescent="0.3">
      <c r="A2303" t="s">
        <v>681</v>
      </c>
      <c r="B2303" t="s">
        <v>625</v>
      </c>
      <c r="C2303" t="s">
        <v>458</v>
      </c>
      <c r="D2303" t="s">
        <v>393</v>
      </c>
      <c r="E2303" t="s">
        <v>33</v>
      </c>
      <c r="F2303" t="s">
        <v>793</v>
      </c>
      <c r="G2303">
        <v>0</v>
      </c>
    </row>
    <row r="2304" spans="1:7" x14ac:dyDescent="0.3">
      <c r="A2304" t="s">
        <v>681</v>
      </c>
      <c r="B2304" t="s">
        <v>625</v>
      </c>
      <c r="C2304" t="s">
        <v>458</v>
      </c>
      <c r="D2304" t="s">
        <v>393</v>
      </c>
      <c r="E2304" t="s">
        <v>295</v>
      </c>
      <c r="F2304" t="s">
        <v>682</v>
      </c>
      <c r="G2304">
        <v>0</v>
      </c>
    </row>
    <row r="2305" spans="1:7" x14ac:dyDescent="0.3">
      <c r="A2305" t="s">
        <v>681</v>
      </c>
      <c r="B2305" t="s">
        <v>625</v>
      </c>
      <c r="C2305" t="s">
        <v>458</v>
      </c>
      <c r="D2305" t="s">
        <v>393</v>
      </c>
      <c r="E2305" t="s">
        <v>295</v>
      </c>
      <c r="F2305" t="s">
        <v>793</v>
      </c>
      <c r="G2305">
        <v>0</v>
      </c>
    </row>
    <row r="2306" spans="1:7" x14ac:dyDescent="0.3">
      <c r="A2306" t="s">
        <v>681</v>
      </c>
      <c r="B2306" t="s">
        <v>625</v>
      </c>
      <c r="C2306" t="s">
        <v>458</v>
      </c>
      <c r="D2306" t="s">
        <v>393</v>
      </c>
      <c r="E2306" t="s">
        <v>226</v>
      </c>
      <c r="F2306" t="s">
        <v>682</v>
      </c>
      <c r="G2306">
        <v>0</v>
      </c>
    </row>
    <row r="2307" spans="1:7" x14ac:dyDescent="0.3">
      <c r="A2307" t="s">
        <v>681</v>
      </c>
      <c r="B2307" t="s">
        <v>625</v>
      </c>
      <c r="C2307" t="s">
        <v>458</v>
      </c>
      <c r="D2307" t="s">
        <v>393</v>
      </c>
      <c r="E2307" t="s">
        <v>203</v>
      </c>
      <c r="F2307" t="s">
        <v>682</v>
      </c>
      <c r="G2307">
        <v>0</v>
      </c>
    </row>
    <row r="2308" spans="1:7" x14ac:dyDescent="0.3">
      <c r="A2308" t="s">
        <v>681</v>
      </c>
      <c r="B2308" t="s">
        <v>625</v>
      </c>
      <c r="C2308" t="s">
        <v>458</v>
      </c>
      <c r="D2308" t="s">
        <v>393</v>
      </c>
      <c r="E2308" t="s">
        <v>316</v>
      </c>
      <c r="F2308" t="s">
        <v>682</v>
      </c>
      <c r="G2308">
        <v>0</v>
      </c>
    </row>
    <row r="2309" spans="1:7" x14ac:dyDescent="0.3">
      <c r="A2309" t="s">
        <v>681</v>
      </c>
      <c r="B2309" t="s">
        <v>625</v>
      </c>
      <c r="C2309" t="s">
        <v>458</v>
      </c>
      <c r="D2309" t="s">
        <v>393</v>
      </c>
      <c r="E2309" t="s">
        <v>316</v>
      </c>
      <c r="F2309" t="s">
        <v>793</v>
      </c>
      <c r="G2309">
        <v>0</v>
      </c>
    </row>
    <row r="2310" spans="1:7" x14ac:dyDescent="0.3">
      <c r="A2310" t="s">
        <v>681</v>
      </c>
      <c r="B2310" t="s">
        <v>625</v>
      </c>
      <c r="C2310" t="s">
        <v>458</v>
      </c>
      <c r="D2310" t="s">
        <v>393</v>
      </c>
      <c r="E2310" t="s">
        <v>98</v>
      </c>
      <c r="F2310" t="s">
        <v>793</v>
      </c>
      <c r="G2310">
        <v>0</v>
      </c>
    </row>
    <row r="2311" spans="1:7" x14ac:dyDescent="0.3">
      <c r="A2311" t="s">
        <v>681</v>
      </c>
      <c r="B2311" t="s">
        <v>625</v>
      </c>
      <c r="C2311" t="s">
        <v>458</v>
      </c>
      <c r="D2311" t="s">
        <v>393</v>
      </c>
      <c r="E2311" t="s">
        <v>227</v>
      </c>
      <c r="F2311" t="s">
        <v>793</v>
      </c>
      <c r="G2311">
        <v>0</v>
      </c>
    </row>
    <row r="2312" spans="1:7" x14ac:dyDescent="0.3">
      <c r="A2312" t="s">
        <v>681</v>
      </c>
      <c r="B2312" t="s">
        <v>625</v>
      </c>
      <c r="C2312" t="s">
        <v>458</v>
      </c>
      <c r="D2312" t="s">
        <v>393</v>
      </c>
      <c r="E2312" t="s">
        <v>53</v>
      </c>
      <c r="F2312" t="s">
        <v>682</v>
      </c>
      <c r="G2312">
        <v>0</v>
      </c>
    </row>
    <row r="2313" spans="1:7" x14ac:dyDescent="0.3">
      <c r="A2313" t="s">
        <v>681</v>
      </c>
      <c r="B2313" t="s">
        <v>625</v>
      </c>
      <c r="C2313" t="s">
        <v>458</v>
      </c>
      <c r="D2313" t="s">
        <v>393</v>
      </c>
      <c r="E2313" t="s">
        <v>128</v>
      </c>
      <c r="F2313" t="s">
        <v>793</v>
      </c>
      <c r="G2313">
        <v>0</v>
      </c>
    </row>
    <row r="2314" spans="1:7" x14ac:dyDescent="0.3">
      <c r="A2314" t="s">
        <v>681</v>
      </c>
      <c r="B2314" t="s">
        <v>625</v>
      </c>
      <c r="C2314" t="s">
        <v>458</v>
      </c>
      <c r="D2314" t="s">
        <v>393</v>
      </c>
      <c r="E2314" t="s">
        <v>354</v>
      </c>
      <c r="F2314" t="s">
        <v>682</v>
      </c>
      <c r="G2314">
        <v>0</v>
      </c>
    </row>
    <row r="2315" spans="1:7" x14ac:dyDescent="0.3">
      <c r="A2315" t="s">
        <v>681</v>
      </c>
      <c r="B2315" t="s">
        <v>625</v>
      </c>
      <c r="C2315" t="s">
        <v>458</v>
      </c>
      <c r="D2315" t="s">
        <v>393</v>
      </c>
      <c r="E2315" t="s">
        <v>122</v>
      </c>
      <c r="F2315" t="s">
        <v>682</v>
      </c>
      <c r="G2315">
        <v>0</v>
      </c>
    </row>
    <row r="2316" spans="1:7" x14ac:dyDescent="0.3">
      <c r="A2316" t="s">
        <v>681</v>
      </c>
      <c r="B2316" t="s">
        <v>625</v>
      </c>
      <c r="C2316" t="s">
        <v>458</v>
      </c>
      <c r="D2316" t="s">
        <v>393</v>
      </c>
      <c r="E2316" t="s">
        <v>157</v>
      </c>
      <c r="F2316" t="s">
        <v>682</v>
      </c>
      <c r="G2316">
        <v>0</v>
      </c>
    </row>
    <row r="2317" spans="1:7" x14ac:dyDescent="0.3">
      <c r="A2317" t="s">
        <v>681</v>
      </c>
      <c r="B2317" t="s">
        <v>625</v>
      </c>
      <c r="C2317" t="s">
        <v>458</v>
      </c>
      <c r="D2317" t="s">
        <v>393</v>
      </c>
      <c r="E2317" t="s">
        <v>137</v>
      </c>
      <c r="F2317" t="s">
        <v>682</v>
      </c>
      <c r="G2317">
        <v>0</v>
      </c>
    </row>
    <row r="2318" spans="1:7" x14ac:dyDescent="0.3">
      <c r="A2318" t="s">
        <v>681</v>
      </c>
      <c r="B2318" t="s">
        <v>625</v>
      </c>
      <c r="C2318" t="s">
        <v>458</v>
      </c>
      <c r="D2318" t="s">
        <v>393</v>
      </c>
      <c r="E2318" t="s">
        <v>347</v>
      </c>
      <c r="F2318" t="s">
        <v>793</v>
      </c>
      <c r="G2318">
        <v>0</v>
      </c>
    </row>
    <row r="2319" spans="1:7" x14ac:dyDescent="0.3">
      <c r="A2319" t="s">
        <v>681</v>
      </c>
      <c r="B2319" t="s">
        <v>625</v>
      </c>
      <c r="C2319" t="s">
        <v>458</v>
      </c>
      <c r="D2319" t="s">
        <v>393</v>
      </c>
      <c r="E2319" t="s">
        <v>318</v>
      </c>
      <c r="F2319" t="s">
        <v>682</v>
      </c>
      <c r="G2319">
        <v>0</v>
      </c>
    </row>
    <row r="2320" spans="1:7" x14ac:dyDescent="0.3">
      <c r="A2320" t="s">
        <v>681</v>
      </c>
      <c r="B2320" t="s">
        <v>625</v>
      </c>
      <c r="C2320" t="s">
        <v>458</v>
      </c>
      <c r="D2320" t="s">
        <v>393</v>
      </c>
      <c r="E2320" t="s">
        <v>228</v>
      </c>
      <c r="F2320" t="s">
        <v>682</v>
      </c>
      <c r="G2320">
        <v>0</v>
      </c>
    </row>
    <row r="2321" spans="1:7" x14ac:dyDescent="0.3">
      <c r="A2321" t="s">
        <v>681</v>
      </c>
      <c r="B2321" t="s">
        <v>625</v>
      </c>
      <c r="C2321" t="s">
        <v>458</v>
      </c>
      <c r="D2321" t="s">
        <v>393</v>
      </c>
      <c r="E2321" t="s">
        <v>111</v>
      </c>
      <c r="F2321" t="s">
        <v>682</v>
      </c>
      <c r="G2321">
        <v>0</v>
      </c>
    </row>
    <row r="2322" spans="1:7" x14ac:dyDescent="0.3">
      <c r="A2322" t="s">
        <v>681</v>
      </c>
      <c r="B2322" t="s">
        <v>625</v>
      </c>
      <c r="C2322" t="s">
        <v>458</v>
      </c>
      <c r="D2322" t="s">
        <v>393</v>
      </c>
      <c r="E2322" t="s">
        <v>32</v>
      </c>
      <c r="F2322" t="s">
        <v>682</v>
      </c>
      <c r="G2322">
        <v>0</v>
      </c>
    </row>
    <row r="2323" spans="1:7" x14ac:dyDescent="0.3">
      <c r="A2323" t="s">
        <v>681</v>
      </c>
      <c r="B2323" t="s">
        <v>625</v>
      </c>
      <c r="C2323" t="s">
        <v>458</v>
      </c>
      <c r="D2323" t="s">
        <v>393</v>
      </c>
      <c r="E2323" t="s">
        <v>130</v>
      </c>
      <c r="F2323" t="s">
        <v>682</v>
      </c>
      <c r="G2323">
        <v>0</v>
      </c>
    </row>
    <row r="2324" spans="1:7" x14ac:dyDescent="0.3">
      <c r="A2324" t="s">
        <v>681</v>
      </c>
      <c r="B2324" t="s">
        <v>625</v>
      </c>
      <c r="C2324" t="s">
        <v>458</v>
      </c>
      <c r="D2324" t="s">
        <v>393</v>
      </c>
      <c r="E2324" t="s">
        <v>270</v>
      </c>
      <c r="F2324" t="s">
        <v>793</v>
      </c>
      <c r="G2324">
        <v>0</v>
      </c>
    </row>
    <row r="2325" spans="1:7" x14ac:dyDescent="0.3">
      <c r="A2325" t="s">
        <v>681</v>
      </c>
      <c r="B2325" t="s">
        <v>625</v>
      </c>
      <c r="C2325" t="s">
        <v>458</v>
      </c>
      <c r="D2325" t="s">
        <v>393</v>
      </c>
      <c r="E2325" t="s">
        <v>263</v>
      </c>
      <c r="F2325" t="s">
        <v>682</v>
      </c>
      <c r="G2325">
        <v>0</v>
      </c>
    </row>
    <row r="2326" spans="1:7" x14ac:dyDescent="0.3">
      <c r="A2326" t="s">
        <v>681</v>
      </c>
      <c r="B2326" t="s">
        <v>625</v>
      </c>
      <c r="C2326" t="s">
        <v>458</v>
      </c>
      <c r="D2326" t="s">
        <v>393</v>
      </c>
      <c r="E2326" t="s">
        <v>264</v>
      </c>
      <c r="F2326" t="s">
        <v>793</v>
      </c>
      <c r="G2326">
        <v>0</v>
      </c>
    </row>
    <row r="2327" spans="1:7" x14ac:dyDescent="0.3">
      <c r="A2327" t="s">
        <v>681</v>
      </c>
      <c r="B2327" t="s">
        <v>625</v>
      </c>
      <c r="C2327" t="s">
        <v>458</v>
      </c>
      <c r="D2327" t="s">
        <v>393</v>
      </c>
      <c r="E2327" t="s">
        <v>189</v>
      </c>
      <c r="F2327" t="s">
        <v>793</v>
      </c>
      <c r="G2327">
        <v>0</v>
      </c>
    </row>
    <row r="2328" spans="1:7" x14ac:dyDescent="0.3">
      <c r="A2328" t="s">
        <v>681</v>
      </c>
      <c r="B2328" t="s">
        <v>625</v>
      </c>
      <c r="C2328" t="s">
        <v>458</v>
      </c>
      <c r="D2328" t="s">
        <v>393</v>
      </c>
      <c r="E2328" t="s">
        <v>266</v>
      </c>
      <c r="F2328" t="s">
        <v>682</v>
      </c>
      <c r="G2328">
        <v>0</v>
      </c>
    </row>
    <row r="2329" spans="1:7" x14ac:dyDescent="0.3">
      <c r="A2329" t="s">
        <v>681</v>
      </c>
      <c r="B2329" t="s">
        <v>625</v>
      </c>
      <c r="C2329" t="s">
        <v>458</v>
      </c>
      <c r="D2329" t="s">
        <v>393</v>
      </c>
      <c r="E2329" t="s">
        <v>113</v>
      </c>
      <c r="F2329" t="s">
        <v>793</v>
      </c>
      <c r="G2329">
        <v>0</v>
      </c>
    </row>
    <row r="2330" spans="1:7" x14ac:dyDescent="0.3">
      <c r="A2330" t="s">
        <v>681</v>
      </c>
      <c r="B2330" t="s">
        <v>625</v>
      </c>
      <c r="C2330" t="s">
        <v>458</v>
      </c>
      <c r="D2330" t="s">
        <v>393</v>
      </c>
      <c r="E2330" t="s">
        <v>149</v>
      </c>
      <c r="F2330" t="s">
        <v>682</v>
      </c>
      <c r="G2330">
        <v>0</v>
      </c>
    </row>
    <row r="2331" spans="1:7" x14ac:dyDescent="0.3">
      <c r="A2331" t="s">
        <v>681</v>
      </c>
      <c r="B2331" t="s">
        <v>625</v>
      </c>
      <c r="C2331" t="s">
        <v>458</v>
      </c>
      <c r="D2331" t="s">
        <v>393</v>
      </c>
      <c r="E2331" t="s">
        <v>16</v>
      </c>
      <c r="F2331" t="s">
        <v>682</v>
      </c>
      <c r="G2331">
        <v>0</v>
      </c>
    </row>
    <row r="2332" spans="1:7" x14ac:dyDescent="0.3">
      <c r="A2332" t="s">
        <v>681</v>
      </c>
      <c r="B2332" t="s">
        <v>625</v>
      </c>
      <c r="C2332" t="s">
        <v>458</v>
      </c>
      <c r="D2332" t="s">
        <v>393</v>
      </c>
      <c r="E2332" t="s">
        <v>16</v>
      </c>
      <c r="F2332" t="s">
        <v>793</v>
      </c>
      <c r="G2332">
        <v>0</v>
      </c>
    </row>
    <row r="2333" spans="1:7" x14ac:dyDescent="0.3">
      <c r="A2333" t="s">
        <v>681</v>
      </c>
      <c r="B2333" t="s">
        <v>625</v>
      </c>
      <c r="C2333" t="s">
        <v>458</v>
      </c>
      <c r="D2333" t="s">
        <v>393</v>
      </c>
      <c r="E2333" t="s">
        <v>245</v>
      </c>
      <c r="F2333" t="s">
        <v>682</v>
      </c>
      <c r="G2333">
        <v>0</v>
      </c>
    </row>
    <row r="2334" spans="1:7" x14ac:dyDescent="0.3">
      <c r="A2334" t="s">
        <v>681</v>
      </c>
      <c r="B2334" t="s">
        <v>625</v>
      </c>
      <c r="C2334" t="s">
        <v>458</v>
      </c>
      <c r="D2334" t="s">
        <v>393</v>
      </c>
      <c r="E2334" t="s">
        <v>245</v>
      </c>
      <c r="F2334" t="s">
        <v>793</v>
      </c>
      <c r="G2334">
        <v>0</v>
      </c>
    </row>
    <row r="2335" spans="1:7" x14ac:dyDescent="0.3">
      <c r="A2335" t="s">
        <v>681</v>
      </c>
      <c r="B2335" t="s">
        <v>625</v>
      </c>
      <c r="C2335" t="s">
        <v>458</v>
      </c>
      <c r="D2335" t="s">
        <v>393</v>
      </c>
      <c r="E2335" t="s">
        <v>114</v>
      </c>
      <c r="F2335" t="s">
        <v>682</v>
      </c>
      <c r="G2335">
        <v>0</v>
      </c>
    </row>
    <row r="2336" spans="1:7" x14ac:dyDescent="0.3">
      <c r="A2336" t="s">
        <v>681</v>
      </c>
      <c r="B2336" t="s">
        <v>625</v>
      </c>
      <c r="C2336" t="s">
        <v>458</v>
      </c>
      <c r="D2336" t="s">
        <v>393</v>
      </c>
      <c r="E2336" t="s">
        <v>114</v>
      </c>
      <c r="F2336" t="s">
        <v>793</v>
      </c>
      <c r="G2336">
        <v>0</v>
      </c>
    </row>
    <row r="2337" spans="1:7" x14ac:dyDescent="0.3">
      <c r="A2337" t="s">
        <v>681</v>
      </c>
      <c r="B2337" t="s">
        <v>625</v>
      </c>
      <c r="C2337" t="s">
        <v>458</v>
      </c>
      <c r="D2337" t="s">
        <v>393</v>
      </c>
      <c r="E2337" t="s">
        <v>158</v>
      </c>
      <c r="F2337" t="s">
        <v>682</v>
      </c>
      <c r="G2337">
        <v>0</v>
      </c>
    </row>
    <row r="2338" spans="1:7" x14ac:dyDescent="0.3">
      <c r="A2338" t="s">
        <v>681</v>
      </c>
      <c r="B2338" t="s">
        <v>625</v>
      </c>
      <c r="C2338" t="s">
        <v>458</v>
      </c>
      <c r="D2338" t="s">
        <v>393</v>
      </c>
      <c r="E2338" t="s">
        <v>72</v>
      </c>
      <c r="F2338" t="s">
        <v>793</v>
      </c>
      <c r="G2338">
        <v>0</v>
      </c>
    </row>
    <row r="2339" spans="1:7" x14ac:dyDescent="0.3">
      <c r="A2339" t="s">
        <v>681</v>
      </c>
      <c r="B2339" t="s">
        <v>625</v>
      </c>
      <c r="C2339" t="s">
        <v>458</v>
      </c>
      <c r="D2339" t="s">
        <v>393</v>
      </c>
      <c r="E2339" t="s">
        <v>289</v>
      </c>
      <c r="F2339" t="s">
        <v>793</v>
      </c>
      <c r="G2339">
        <v>0</v>
      </c>
    </row>
    <row r="2340" spans="1:7" x14ac:dyDescent="0.3">
      <c r="A2340" t="s">
        <v>681</v>
      </c>
      <c r="B2340" t="s">
        <v>625</v>
      </c>
      <c r="C2340" t="s">
        <v>458</v>
      </c>
      <c r="D2340" t="s">
        <v>393</v>
      </c>
      <c r="E2340" t="s">
        <v>84</v>
      </c>
      <c r="F2340" t="s">
        <v>793</v>
      </c>
      <c r="G2340">
        <v>0</v>
      </c>
    </row>
    <row r="2341" spans="1:7" x14ac:dyDescent="0.3">
      <c r="A2341" t="s">
        <v>681</v>
      </c>
      <c r="B2341" t="s">
        <v>625</v>
      </c>
      <c r="C2341" t="s">
        <v>458</v>
      </c>
      <c r="D2341" t="s">
        <v>393</v>
      </c>
      <c r="E2341" t="s">
        <v>211</v>
      </c>
      <c r="F2341" t="s">
        <v>682</v>
      </c>
      <c r="G2341">
        <v>0</v>
      </c>
    </row>
    <row r="2342" spans="1:7" x14ac:dyDescent="0.3">
      <c r="A2342" t="s">
        <v>681</v>
      </c>
      <c r="B2342" t="s">
        <v>625</v>
      </c>
      <c r="C2342" t="s">
        <v>458</v>
      </c>
      <c r="D2342" t="s">
        <v>393</v>
      </c>
      <c r="E2342" t="s">
        <v>212</v>
      </c>
      <c r="F2342" t="s">
        <v>682</v>
      </c>
      <c r="G2342">
        <v>0</v>
      </c>
    </row>
    <row r="2343" spans="1:7" x14ac:dyDescent="0.3">
      <c r="A2343" t="s">
        <v>681</v>
      </c>
      <c r="B2343" t="s">
        <v>625</v>
      </c>
      <c r="C2343" t="s">
        <v>458</v>
      </c>
      <c r="D2343" t="s">
        <v>393</v>
      </c>
      <c r="E2343" t="s">
        <v>324</v>
      </c>
      <c r="F2343" t="s">
        <v>682</v>
      </c>
      <c r="G2343">
        <v>0</v>
      </c>
    </row>
    <row r="2344" spans="1:7" x14ac:dyDescent="0.3">
      <c r="A2344" t="s">
        <v>681</v>
      </c>
      <c r="B2344" t="s">
        <v>625</v>
      </c>
      <c r="C2344" t="s">
        <v>458</v>
      </c>
      <c r="D2344" t="s">
        <v>393</v>
      </c>
      <c r="E2344" t="s">
        <v>325</v>
      </c>
      <c r="F2344" t="s">
        <v>682</v>
      </c>
      <c r="G2344">
        <v>0</v>
      </c>
    </row>
    <row r="2345" spans="1:7" x14ac:dyDescent="0.3">
      <c r="A2345" t="s">
        <v>681</v>
      </c>
      <c r="B2345" t="s">
        <v>625</v>
      </c>
      <c r="C2345" t="s">
        <v>458</v>
      </c>
      <c r="D2345" t="s">
        <v>393</v>
      </c>
      <c r="E2345" t="s">
        <v>273</v>
      </c>
      <c r="F2345" t="s">
        <v>682</v>
      </c>
      <c r="G2345">
        <v>0</v>
      </c>
    </row>
    <row r="2346" spans="1:7" x14ac:dyDescent="0.3">
      <c r="A2346" t="s">
        <v>681</v>
      </c>
      <c r="B2346" t="s">
        <v>625</v>
      </c>
      <c r="C2346" t="s">
        <v>458</v>
      </c>
      <c r="D2346" t="s">
        <v>393</v>
      </c>
      <c r="E2346" t="s">
        <v>342</v>
      </c>
      <c r="F2346" t="s">
        <v>793</v>
      </c>
      <c r="G2346">
        <v>0</v>
      </c>
    </row>
    <row r="2347" spans="1:7" x14ac:dyDescent="0.3">
      <c r="A2347" t="s">
        <v>681</v>
      </c>
      <c r="B2347" t="s">
        <v>625</v>
      </c>
      <c r="C2347" t="s">
        <v>458</v>
      </c>
      <c r="D2347" t="s">
        <v>393</v>
      </c>
      <c r="E2347" t="s">
        <v>170</v>
      </c>
      <c r="F2347" t="s">
        <v>682</v>
      </c>
      <c r="G2347">
        <v>0</v>
      </c>
    </row>
    <row r="2348" spans="1:7" x14ac:dyDescent="0.3">
      <c r="A2348" t="s">
        <v>681</v>
      </c>
      <c r="B2348" t="s">
        <v>625</v>
      </c>
      <c r="C2348" t="s">
        <v>458</v>
      </c>
      <c r="D2348" t="s">
        <v>393</v>
      </c>
      <c r="E2348" t="s">
        <v>95</v>
      </c>
      <c r="F2348" t="s">
        <v>793</v>
      </c>
      <c r="G2348">
        <v>0</v>
      </c>
    </row>
    <row r="2349" spans="1:7" x14ac:dyDescent="0.3">
      <c r="A2349" t="s">
        <v>681</v>
      </c>
      <c r="B2349" t="s">
        <v>625</v>
      </c>
      <c r="C2349" t="s">
        <v>458</v>
      </c>
      <c r="D2349" t="s">
        <v>393</v>
      </c>
      <c r="E2349" t="s">
        <v>89</v>
      </c>
      <c r="F2349" t="s">
        <v>682</v>
      </c>
      <c r="G2349">
        <v>0</v>
      </c>
    </row>
    <row r="2350" spans="1:7" x14ac:dyDescent="0.3">
      <c r="A2350" t="s">
        <v>681</v>
      </c>
      <c r="B2350" t="s">
        <v>625</v>
      </c>
      <c r="C2350" t="s">
        <v>458</v>
      </c>
      <c r="D2350" t="s">
        <v>393</v>
      </c>
      <c r="E2350" t="s">
        <v>343</v>
      </c>
      <c r="F2350" t="s">
        <v>793</v>
      </c>
      <c r="G2350">
        <v>0</v>
      </c>
    </row>
    <row r="2351" spans="1:7" x14ac:dyDescent="0.3">
      <c r="A2351" t="s">
        <v>681</v>
      </c>
      <c r="B2351" t="s">
        <v>625</v>
      </c>
      <c r="C2351" t="s">
        <v>458</v>
      </c>
      <c r="D2351" t="s">
        <v>393</v>
      </c>
      <c r="E2351" t="s">
        <v>35</v>
      </c>
      <c r="F2351" t="s">
        <v>793</v>
      </c>
      <c r="G2351">
        <v>0</v>
      </c>
    </row>
    <row r="2352" spans="1:7" x14ac:dyDescent="0.3">
      <c r="A2352" t="s">
        <v>681</v>
      </c>
      <c r="B2352" t="s">
        <v>625</v>
      </c>
      <c r="C2352" t="s">
        <v>458</v>
      </c>
      <c r="D2352" t="s">
        <v>393</v>
      </c>
      <c r="E2352" t="s">
        <v>152</v>
      </c>
      <c r="F2352" t="s">
        <v>793</v>
      </c>
      <c r="G2352">
        <v>0</v>
      </c>
    </row>
    <row r="2353" spans="1:7" x14ac:dyDescent="0.3">
      <c r="A2353" t="s">
        <v>681</v>
      </c>
      <c r="B2353" t="s">
        <v>625</v>
      </c>
      <c r="C2353" t="s">
        <v>458</v>
      </c>
      <c r="D2353" t="s">
        <v>393</v>
      </c>
      <c r="E2353" t="s">
        <v>233</v>
      </c>
      <c r="F2353" t="s">
        <v>682</v>
      </c>
      <c r="G2353">
        <v>0</v>
      </c>
    </row>
    <row r="2354" spans="1:7" x14ac:dyDescent="0.3">
      <c r="A2354" t="s">
        <v>681</v>
      </c>
      <c r="B2354" t="s">
        <v>625</v>
      </c>
      <c r="C2354" t="s">
        <v>458</v>
      </c>
      <c r="D2354" t="s">
        <v>393</v>
      </c>
      <c r="E2354" t="s">
        <v>284</v>
      </c>
      <c r="F2354" t="s">
        <v>682</v>
      </c>
      <c r="G2354">
        <v>0</v>
      </c>
    </row>
    <row r="2355" spans="1:7" x14ac:dyDescent="0.3">
      <c r="A2355" t="s">
        <v>681</v>
      </c>
      <c r="B2355" t="s">
        <v>625</v>
      </c>
      <c r="C2355" t="s">
        <v>458</v>
      </c>
      <c r="D2355" t="s">
        <v>393</v>
      </c>
      <c r="E2355" t="s">
        <v>247</v>
      </c>
      <c r="F2355" t="s">
        <v>793</v>
      </c>
      <c r="G2355">
        <v>0</v>
      </c>
    </row>
    <row r="2356" spans="1:7" x14ac:dyDescent="0.3">
      <c r="A2356" t="s">
        <v>681</v>
      </c>
      <c r="B2356" t="s">
        <v>625</v>
      </c>
      <c r="C2356" t="s">
        <v>458</v>
      </c>
      <c r="D2356" t="s">
        <v>393</v>
      </c>
      <c r="E2356" t="s">
        <v>54</v>
      </c>
      <c r="F2356" t="s">
        <v>793</v>
      </c>
      <c r="G2356">
        <v>0</v>
      </c>
    </row>
    <row r="2357" spans="1:7" x14ac:dyDescent="0.3">
      <c r="A2357" t="s">
        <v>681</v>
      </c>
      <c r="B2357" t="s">
        <v>625</v>
      </c>
      <c r="C2357" t="s">
        <v>458</v>
      </c>
      <c r="D2357" t="s">
        <v>393</v>
      </c>
      <c r="E2357" t="s">
        <v>160</v>
      </c>
      <c r="F2357" t="s">
        <v>682</v>
      </c>
      <c r="G2357">
        <v>0</v>
      </c>
    </row>
    <row r="2358" spans="1:7" x14ac:dyDescent="0.3">
      <c r="A2358" t="s">
        <v>681</v>
      </c>
      <c r="B2358" t="s">
        <v>625</v>
      </c>
      <c r="C2358" t="s">
        <v>458</v>
      </c>
      <c r="D2358" t="s">
        <v>393</v>
      </c>
      <c r="E2358" t="s">
        <v>68</v>
      </c>
      <c r="F2358" t="s">
        <v>682</v>
      </c>
      <c r="G2358">
        <v>0</v>
      </c>
    </row>
    <row r="2359" spans="1:7" x14ac:dyDescent="0.3">
      <c r="A2359" t="s">
        <v>681</v>
      </c>
      <c r="B2359" t="s">
        <v>625</v>
      </c>
      <c r="C2359" t="s">
        <v>458</v>
      </c>
      <c r="D2359" t="s">
        <v>393</v>
      </c>
      <c r="E2359" t="s">
        <v>68</v>
      </c>
      <c r="F2359" t="s">
        <v>793</v>
      </c>
      <c r="G2359">
        <v>0</v>
      </c>
    </row>
    <row r="2360" spans="1:7" x14ac:dyDescent="0.3">
      <c r="A2360" t="s">
        <v>681</v>
      </c>
      <c r="B2360" t="s">
        <v>639</v>
      </c>
      <c r="C2360" t="s">
        <v>457</v>
      </c>
      <c r="D2360" t="s">
        <v>393</v>
      </c>
      <c r="E2360" t="s">
        <v>374</v>
      </c>
      <c r="F2360" t="s">
        <v>841</v>
      </c>
      <c r="G2360">
        <v>0</v>
      </c>
    </row>
    <row r="2361" spans="1:7" x14ac:dyDescent="0.3">
      <c r="A2361" t="s">
        <v>681</v>
      </c>
      <c r="B2361" t="s">
        <v>639</v>
      </c>
      <c r="C2361" t="s">
        <v>457</v>
      </c>
      <c r="D2361" t="s">
        <v>393</v>
      </c>
      <c r="E2361" t="s">
        <v>367</v>
      </c>
      <c r="F2361" t="s">
        <v>841</v>
      </c>
      <c r="G2361">
        <v>0</v>
      </c>
    </row>
    <row r="2362" spans="1:7" x14ac:dyDescent="0.3">
      <c r="A2362" t="s">
        <v>681</v>
      </c>
      <c r="B2362" t="s">
        <v>639</v>
      </c>
      <c r="C2362" t="s">
        <v>457</v>
      </c>
      <c r="D2362" t="s">
        <v>393</v>
      </c>
      <c r="E2362" t="s">
        <v>372</v>
      </c>
      <c r="F2362" t="s">
        <v>793</v>
      </c>
      <c r="G2362">
        <v>0</v>
      </c>
    </row>
    <row r="2363" spans="1:7" x14ac:dyDescent="0.3">
      <c r="A2363" t="s">
        <v>681</v>
      </c>
      <c r="B2363" t="s">
        <v>639</v>
      </c>
      <c r="C2363" t="s">
        <v>457</v>
      </c>
      <c r="D2363" t="s">
        <v>393</v>
      </c>
      <c r="E2363" t="s">
        <v>372</v>
      </c>
      <c r="F2363" t="s">
        <v>841</v>
      </c>
      <c r="G2363">
        <v>0</v>
      </c>
    </row>
    <row r="2364" spans="1:7" x14ac:dyDescent="0.3">
      <c r="A2364" t="s">
        <v>681</v>
      </c>
      <c r="B2364" t="s">
        <v>639</v>
      </c>
      <c r="C2364" t="s">
        <v>457</v>
      </c>
      <c r="D2364" t="s">
        <v>393</v>
      </c>
      <c r="E2364" t="s">
        <v>373</v>
      </c>
      <c r="F2364" t="s">
        <v>793</v>
      </c>
      <c r="G2364">
        <v>0</v>
      </c>
    </row>
    <row r="2365" spans="1:7" x14ac:dyDescent="0.3">
      <c r="A2365" t="s">
        <v>681</v>
      </c>
      <c r="B2365" t="s">
        <v>639</v>
      </c>
      <c r="C2365" t="s">
        <v>457</v>
      </c>
      <c r="D2365" t="s">
        <v>393</v>
      </c>
      <c r="E2365" t="s">
        <v>369</v>
      </c>
      <c r="F2365" t="s">
        <v>841</v>
      </c>
      <c r="G2365">
        <v>0</v>
      </c>
    </row>
    <row r="2366" spans="1:7" x14ac:dyDescent="0.3">
      <c r="A2366" t="s">
        <v>681</v>
      </c>
      <c r="B2366" t="s">
        <v>639</v>
      </c>
      <c r="C2366" t="s">
        <v>457</v>
      </c>
      <c r="D2366" t="s">
        <v>393</v>
      </c>
      <c r="E2366" t="s">
        <v>368</v>
      </c>
      <c r="F2366" t="s">
        <v>841</v>
      </c>
      <c r="G2366">
        <v>0</v>
      </c>
    </row>
    <row r="2367" spans="1:7" x14ac:dyDescent="0.3">
      <c r="A2367" t="s">
        <v>681</v>
      </c>
      <c r="B2367" t="s">
        <v>639</v>
      </c>
      <c r="C2367" t="s">
        <v>457</v>
      </c>
      <c r="D2367" t="s">
        <v>393</v>
      </c>
      <c r="E2367" t="s">
        <v>371</v>
      </c>
      <c r="F2367" t="s">
        <v>841</v>
      </c>
      <c r="G2367">
        <v>0</v>
      </c>
    </row>
    <row r="2368" spans="1:7" x14ac:dyDescent="0.3">
      <c r="A2368" t="s">
        <v>681</v>
      </c>
      <c r="B2368" t="s">
        <v>639</v>
      </c>
      <c r="C2368" t="s">
        <v>457</v>
      </c>
      <c r="D2368" t="s">
        <v>393</v>
      </c>
      <c r="E2368" t="s">
        <v>376</v>
      </c>
      <c r="F2368" t="s">
        <v>682</v>
      </c>
      <c r="G2368">
        <v>0</v>
      </c>
    </row>
    <row r="2369" spans="1:7" x14ac:dyDescent="0.3">
      <c r="A2369" t="s">
        <v>681</v>
      </c>
      <c r="B2369" t="s">
        <v>639</v>
      </c>
      <c r="C2369" t="s">
        <v>458</v>
      </c>
      <c r="D2369" t="s">
        <v>393</v>
      </c>
      <c r="E2369" t="s">
        <v>47</v>
      </c>
      <c r="F2369" t="s">
        <v>682</v>
      </c>
      <c r="G2369">
        <v>0</v>
      </c>
    </row>
    <row r="2370" spans="1:7" x14ac:dyDescent="0.3">
      <c r="A2370" t="s">
        <v>681</v>
      </c>
      <c r="B2370" t="s">
        <v>639</v>
      </c>
      <c r="C2370" t="s">
        <v>458</v>
      </c>
      <c r="D2370" t="s">
        <v>393</v>
      </c>
      <c r="E2370" t="s">
        <v>47</v>
      </c>
      <c r="F2370" t="s">
        <v>841</v>
      </c>
      <c r="G2370">
        <v>0</v>
      </c>
    </row>
    <row r="2371" spans="1:7" x14ac:dyDescent="0.3">
      <c r="A2371" t="s">
        <v>681</v>
      </c>
      <c r="B2371" t="s">
        <v>639</v>
      </c>
      <c r="C2371" t="s">
        <v>458</v>
      </c>
      <c r="D2371" t="s">
        <v>393</v>
      </c>
      <c r="E2371" t="s">
        <v>15</v>
      </c>
      <c r="F2371" t="s">
        <v>682</v>
      </c>
      <c r="G2371">
        <v>0</v>
      </c>
    </row>
    <row r="2372" spans="1:7" x14ac:dyDescent="0.3">
      <c r="A2372" t="s">
        <v>681</v>
      </c>
      <c r="B2372" t="s">
        <v>639</v>
      </c>
      <c r="C2372" t="s">
        <v>458</v>
      </c>
      <c r="D2372" t="s">
        <v>393</v>
      </c>
      <c r="E2372" t="s">
        <v>15</v>
      </c>
      <c r="F2372" t="s">
        <v>841</v>
      </c>
      <c r="G2372">
        <v>0</v>
      </c>
    </row>
    <row r="2373" spans="1:7" x14ac:dyDescent="0.3">
      <c r="A2373" t="s">
        <v>681</v>
      </c>
      <c r="B2373" t="s">
        <v>639</v>
      </c>
      <c r="C2373" t="s">
        <v>458</v>
      </c>
      <c r="D2373" t="s">
        <v>393</v>
      </c>
      <c r="E2373" t="s">
        <v>291</v>
      </c>
      <c r="F2373" t="s">
        <v>841</v>
      </c>
      <c r="G2373">
        <v>0</v>
      </c>
    </row>
    <row r="2374" spans="1:7" x14ac:dyDescent="0.3">
      <c r="A2374" t="s">
        <v>681</v>
      </c>
      <c r="B2374" t="s">
        <v>639</v>
      </c>
      <c r="C2374" t="s">
        <v>458</v>
      </c>
      <c r="D2374" t="s">
        <v>393</v>
      </c>
      <c r="E2374" t="s">
        <v>36</v>
      </c>
      <c r="F2374" t="s">
        <v>841</v>
      </c>
      <c r="G2374">
        <v>0</v>
      </c>
    </row>
    <row r="2375" spans="1:7" x14ac:dyDescent="0.3">
      <c r="A2375" t="s">
        <v>681</v>
      </c>
      <c r="B2375" t="s">
        <v>639</v>
      </c>
      <c r="C2375" t="s">
        <v>458</v>
      </c>
      <c r="D2375" t="s">
        <v>393</v>
      </c>
      <c r="E2375" t="s">
        <v>249</v>
      </c>
      <c r="F2375" t="s">
        <v>841</v>
      </c>
      <c r="G2375">
        <v>0</v>
      </c>
    </row>
    <row r="2376" spans="1:7" x14ac:dyDescent="0.3">
      <c r="A2376" t="s">
        <v>681</v>
      </c>
      <c r="B2376" t="s">
        <v>639</v>
      </c>
      <c r="C2376" t="s">
        <v>458</v>
      </c>
      <c r="D2376" t="s">
        <v>393</v>
      </c>
      <c r="E2376" t="s">
        <v>71</v>
      </c>
      <c r="F2376" t="s">
        <v>682</v>
      </c>
      <c r="G2376">
        <v>0</v>
      </c>
    </row>
    <row r="2377" spans="1:7" x14ac:dyDescent="0.3">
      <c r="A2377" t="s">
        <v>681</v>
      </c>
      <c r="B2377" t="s">
        <v>639</v>
      </c>
      <c r="C2377" t="s">
        <v>458</v>
      </c>
      <c r="D2377" t="s">
        <v>393</v>
      </c>
      <c r="E2377" t="s">
        <v>56</v>
      </c>
      <c r="F2377" t="s">
        <v>841</v>
      </c>
      <c r="G2377">
        <v>0</v>
      </c>
    </row>
    <row r="2378" spans="1:7" x14ac:dyDescent="0.3">
      <c r="A2378" t="s">
        <v>681</v>
      </c>
      <c r="B2378" t="s">
        <v>639</v>
      </c>
      <c r="C2378" t="s">
        <v>458</v>
      </c>
      <c r="D2378" t="s">
        <v>393</v>
      </c>
      <c r="E2378" t="s">
        <v>86</v>
      </c>
      <c r="F2378" t="s">
        <v>682</v>
      </c>
      <c r="G2378">
        <v>0</v>
      </c>
    </row>
    <row r="2379" spans="1:7" x14ac:dyDescent="0.3">
      <c r="A2379" t="s">
        <v>681</v>
      </c>
      <c r="B2379" t="s">
        <v>639</v>
      </c>
      <c r="C2379" t="s">
        <v>458</v>
      </c>
      <c r="D2379" t="s">
        <v>393</v>
      </c>
      <c r="E2379" t="s">
        <v>63</v>
      </c>
      <c r="F2379" t="s">
        <v>682</v>
      </c>
      <c r="G2379">
        <v>0</v>
      </c>
    </row>
    <row r="2380" spans="1:7" x14ac:dyDescent="0.3">
      <c r="A2380" t="s">
        <v>681</v>
      </c>
      <c r="B2380" t="s">
        <v>639</v>
      </c>
      <c r="C2380" t="s">
        <v>458</v>
      </c>
      <c r="D2380" t="s">
        <v>393</v>
      </c>
      <c r="E2380" t="s">
        <v>299</v>
      </c>
      <c r="F2380" t="s">
        <v>793</v>
      </c>
      <c r="G2380">
        <v>0</v>
      </c>
    </row>
    <row r="2381" spans="1:7" x14ac:dyDescent="0.3">
      <c r="A2381" t="s">
        <v>681</v>
      </c>
      <c r="B2381" t="s">
        <v>639</v>
      </c>
      <c r="C2381" t="s">
        <v>458</v>
      </c>
      <c r="D2381" t="s">
        <v>393</v>
      </c>
      <c r="E2381" t="s">
        <v>274</v>
      </c>
      <c r="F2381" t="s">
        <v>793</v>
      </c>
      <c r="G2381">
        <v>0</v>
      </c>
    </row>
    <row r="2382" spans="1:7" x14ac:dyDescent="0.3">
      <c r="A2382" t="s">
        <v>681</v>
      </c>
      <c r="B2382" t="s">
        <v>639</v>
      </c>
      <c r="C2382" t="s">
        <v>458</v>
      </c>
      <c r="D2382" t="s">
        <v>393</v>
      </c>
      <c r="E2382" t="s">
        <v>285</v>
      </c>
      <c r="F2382" t="s">
        <v>793</v>
      </c>
      <c r="G2382">
        <v>0</v>
      </c>
    </row>
    <row r="2383" spans="1:7" x14ac:dyDescent="0.3">
      <c r="A2383" t="s">
        <v>681</v>
      </c>
      <c r="B2383" t="s">
        <v>639</v>
      </c>
      <c r="C2383" t="s">
        <v>458</v>
      </c>
      <c r="D2383" t="s">
        <v>393</v>
      </c>
      <c r="E2383" t="s">
        <v>195</v>
      </c>
      <c r="F2383" t="s">
        <v>682</v>
      </c>
      <c r="G2383">
        <v>0</v>
      </c>
    </row>
    <row r="2384" spans="1:7" x14ac:dyDescent="0.3">
      <c r="A2384" t="s">
        <v>681</v>
      </c>
      <c r="B2384" t="s">
        <v>639</v>
      </c>
      <c r="C2384" t="s">
        <v>458</v>
      </c>
      <c r="D2384" t="s">
        <v>393</v>
      </c>
      <c r="E2384" t="s">
        <v>200</v>
      </c>
      <c r="F2384" t="s">
        <v>682</v>
      </c>
      <c r="G2384">
        <v>0</v>
      </c>
    </row>
    <row r="2385" spans="1:7" x14ac:dyDescent="0.3">
      <c r="A2385" t="s">
        <v>681</v>
      </c>
      <c r="B2385" t="s">
        <v>639</v>
      </c>
      <c r="C2385" t="s">
        <v>458</v>
      </c>
      <c r="D2385" t="s">
        <v>393</v>
      </c>
      <c r="E2385" t="s">
        <v>197</v>
      </c>
      <c r="F2385" t="s">
        <v>682</v>
      </c>
      <c r="G2385">
        <v>0</v>
      </c>
    </row>
    <row r="2386" spans="1:7" x14ac:dyDescent="0.3">
      <c r="A2386" t="s">
        <v>681</v>
      </c>
      <c r="B2386" t="s">
        <v>639</v>
      </c>
      <c r="C2386" t="s">
        <v>458</v>
      </c>
      <c r="D2386" t="s">
        <v>393</v>
      </c>
      <c r="E2386" t="s">
        <v>250</v>
      </c>
      <c r="F2386" t="s">
        <v>793</v>
      </c>
      <c r="G2386">
        <v>0</v>
      </c>
    </row>
    <row r="2387" spans="1:7" x14ac:dyDescent="0.3">
      <c r="A2387" t="s">
        <v>681</v>
      </c>
      <c r="B2387" t="s">
        <v>639</v>
      </c>
      <c r="C2387" t="s">
        <v>458</v>
      </c>
      <c r="D2387" t="s">
        <v>393</v>
      </c>
      <c r="E2387" t="s">
        <v>101</v>
      </c>
      <c r="F2387" t="s">
        <v>793</v>
      </c>
      <c r="G2387">
        <v>0</v>
      </c>
    </row>
    <row r="2388" spans="1:7" x14ac:dyDescent="0.3">
      <c r="A2388" t="s">
        <v>681</v>
      </c>
      <c r="B2388" t="s">
        <v>639</v>
      </c>
      <c r="C2388" t="s">
        <v>458</v>
      </c>
      <c r="D2388" t="s">
        <v>393</v>
      </c>
      <c r="E2388" t="s">
        <v>278</v>
      </c>
      <c r="F2388" t="s">
        <v>841</v>
      </c>
      <c r="G2388">
        <v>0</v>
      </c>
    </row>
    <row r="2389" spans="1:7" x14ac:dyDescent="0.3">
      <c r="A2389" t="s">
        <v>681</v>
      </c>
      <c r="B2389" t="s">
        <v>639</v>
      </c>
      <c r="C2389" t="s">
        <v>458</v>
      </c>
      <c r="D2389" t="s">
        <v>393</v>
      </c>
      <c r="E2389" t="s">
        <v>199</v>
      </c>
      <c r="F2389" t="s">
        <v>682</v>
      </c>
      <c r="G2389">
        <v>0</v>
      </c>
    </row>
    <row r="2390" spans="1:7" x14ac:dyDescent="0.3">
      <c r="A2390" t="s">
        <v>681</v>
      </c>
      <c r="B2390" t="s">
        <v>639</v>
      </c>
      <c r="C2390" t="s">
        <v>458</v>
      </c>
      <c r="D2390" t="s">
        <v>393</v>
      </c>
      <c r="E2390" t="s">
        <v>199</v>
      </c>
      <c r="F2390" t="s">
        <v>793</v>
      </c>
      <c r="G2390">
        <v>0</v>
      </c>
    </row>
    <row r="2391" spans="1:7" x14ac:dyDescent="0.3">
      <c r="A2391" t="s">
        <v>681</v>
      </c>
      <c r="B2391" t="s">
        <v>639</v>
      </c>
      <c r="C2391" t="s">
        <v>458</v>
      </c>
      <c r="D2391" t="s">
        <v>393</v>
      </c>
      <c r="E2391" t="s">
        <v>103</v>
      </c>
      <c r="F2391" t="s">
        <v>682</v>
      </c>
      <c r="G2391">
        <v>0</v>
      </c>
    </row>
    <row r="2392" spans="1:7" x14ac:dyDescent="0.3">
      <c r="A2392" t="s">
        <v>681</v>
      </c>
      <c r="B2392" t="s">
        <v>639</v>
      </c>
      <c r="C2392" t="s">
        <v>458</v>
      </c>
      <c r="D2392" t="s">
        <v>393</v>
      </c>
      <c r="E2392" t="s">
        <v>103</v>
      </c>
      <c r="F2392" t="s">
        <v>793</v>
      </c>
      <c r="G2392">
        <v>0</v>
      </c>
    </row>
    <row r="2393" spans="1:7" x14ac:dyDescent="0.3">
      <c r="A2393" t="s">
        <v>681</v>
      </c>
      <c r="B2393" t="s">
        <v>639</v>
      </c>
      <c r="C2393" t="s">
        <v>458</v>
      </c>
      <c r="D2393" t="s">
        <v>393</v>
      </c>
      <c r="E2393" t="s">
        <v>300</v>
      </c>
      <c r="F2393" t="s">
        <v>841</v>
      </c>
      <c r="G2393">
        <v>0</v>
      </c>
    </row>
    <row r="2394" spans="1:7" x14ac:dyDescent="0.3">
      <c r="A2394" t="s">
        <v>681</v>
      </c>
      <c r="B2394" t="s">
        <v>639</v>
      </c>
      <c r="C2394" t="s">
        <v>458</v>
      </c>
      <c r="D2394" t="s">
        <v>393</v>
      </c>
      <c r="E2394" t="s">
        <v>134</v>
      </c>
      <c r="F2394" t="s">
        <v>793</v>
      </c>
      <c r="G2394">
        <v>0</v>
      </c>
    </row>
    <row r="2395" spans="1:7" x14ac:dyDescent="0.3">
      <c r="A2395" t="s">
        <v>681</v>
      </c>
      <c r="B2395" t="s">
        <v>639</v>
      </c>
      <c r="C2395" t="s">
        <v>458</v>
      </c>
      <c r="D2395" t="s">
        <v>393</v>
      </c>
      <c r="E2395" t="s">
        <v>177</v>
      </c>
      <c r="F2395" t="s">
        <v>793</v>
      </c>
      <c r="G2395">
        <v>0</v>
      </c>
    </row>
    <row r="2396" spans="1:7" x14ac:dyDescent="0.3">
      <c r="A2396" t="s">
        <v>681</v>
      </c>
      <c r="B2396" t="s">
        <v>639</v>
      </c>
      <c r="C2396" t="s">
        <v>458</v>
      </c>
      <c r="D2396" t="s">
        <v>393</v>
      </c>
      <c r="E2396" t="s">
        <v>177</v>
      </c>
      <c r="F2396" t="s">
        <v>841</v>
      </c>
      <c r="G2396">
        <v>0</v>
      </c>
    </row>
    <row r="2397" spans="1:7" x14ac:dyDescent="0.3">
      <c r="A2397" t="s">
        <v>681</v>
      </c>
      <c r="B2397" t="s">
        <v>639</v>
      </c>
      <c r="C2397" t="s">
        <v>458</v>
      </c>
      <c r="D2397" t="s">
        <v>393</v>
      </c>
      <c r="E2397" t="s">
        <v>22</v>
      </c>
      <c r="F2397" t="s">
        <v>793</v>
      </c>
      <c r="G2397">
        <v>0</v>
      </c>
    </row>
    <row r="2398" spans="1:7" x14ac:dyDescent="0.3">
      <c r="A2398" t="s">
        <v>681</v>
      </c>
      <c r="B2398" t="s">
        <v>639</v>
      </c>
      <c r="C2398" t="s">
        <v>458</v>
      </c>
      <c r="D2398" t="s">
        <v>393</v>
      </c>
      <c r="E2398" t="s">
        <v>218</v>
      </c>
      <c r="F2398" t="s">
        <v>841</v>
      </c>
      <c r="G2398">
        <v>0</v>
      </c>
    </row>
    <row r="2399" spans="1:7" x14ac:dyDescent="0.3">
      <c r="A2399" t="s">
        <v>681</v>
      </c>
      <c r="B2399" t="s">
        <v>639</v>
      </c>
      <c r="C2399" t="s">
        <v>458</v>
      </c>
      <c r="D2399" t="s">
        <v>393</v>
      </c>
      <c r="E2399" t="s">
        <v>340</v>
      </c>
      <c r="F2399" t="s">
        <v>793</v>
      </c>
      <c r="G2399">
        <v>0</v>
      </c>
    </row>
    <row r="2400" spans="1:7" x14ac:dyDescent="0.3">
      <c r="A2400" t="s">
        <v>681</v>
      </c>
      <c r="B2400" t="s">
        <v>639</v>
      </c>
      <c r="C2400" t="s">
        <v>458</v>
      </c>
      <c r="D2400" t="s">
        <v>393</v>
      </c>
      <c r="E2400" t="s">
        <v>178</v>
      </c>
      <c r="F2400" t="s">
        <v>682</v>
      </c>
      <c r="G2400">
        <v>0</v>
      </c>
    </row>
    <row r="2401" spans="1:7" x14ac:dyDescent="0.3">
      <c r="A2401" t="s">
        <v>681</v>
      </c>
      <c r="B2401" t="s">
        <v>639</v>
      </c>
      <c r="C2401" t="s">
        <v>458</v>
      </c>
      <c r="D2401" t="s">
        <v>393</v>
      </c>
      <c r="E2401" t="s">
        <v>178</v>
      </c>
      <c r="F2401" t="s">
        <v>793</v>
      </c>
      <c r="G2401">
        <v>0</v>
      </c>
    </row>
    <row r="2402" spans="1:7" x14ac:dyDescent="0.3">
      <c r="A2402" t="s">
        <v>681</v>
      </c>
      <c r="B2402" t="s">
        <v>639</v>
      </c>
      <c r="C2402" t="s">
        <v>458</v>
      </c>
      <c r="D2402" t="s">
        <v>393</v>
      </c>
      <c r="E2402" t="s">
        <v>178</v>
      </c>
      <c r="F2402" t="s">
        <v>841</v>
      </c>
      <c r="G2402">
        <v>0</v>
      </c>
    </row>
    <row r="2403" spans="1:7" x14ac:dyDescent="0.3">
      <c r="A2403" t="s">
        <v>681</v>
      </c>
      <c r="B2403" t="s">
        <v>639</v>
      </c>
      <c r="C2403" t="s">
        <v>458</v>
      </c>
      <c r="D2403" t="s">
        <v>393</v>
      </c>
      <c r="E2403" t="s">
        <v>135</v>
      </c>
      <c r="F2403" t="s">
        <v>793</v>
      </c>
      <c r="G2403">
        <v>0</v>
      </c>
    </row>
    <row r="2404" spans="1:7" x14ac:dyDescent="0.3">
      <c r="A2404" t="s">
        <v>681</v>
      </c>
      <c r="B2404" t="s">
        <v>639</v>
      </c>
      <c r="C2404" t="s">
        <v>458</v>
      </c>
      <c r="D2404" t="s">
        <v>393</v>
      </c>
      <c r="E2404" t="s">
        <v>45</v>
      </c>
      <c r="F2404" t="s">
        <v>793</v>
      </c>
      <c r="G2404">
        <v>0</v>
      </c>
    </row>
    <row r="2405" spans="1:7" x14ac:dyDescent="0.3">
      <c r="A2405" t="s">
        <v>681</v>
      </c>
      <c r="B2405" t="s">
        <v>639</v>
      </c>
      <c r="C2405" t="s">
        <v>458</v>
      </c>
      <c r="D2405" t="s">
        <v>393</v>
      </c>
      <c r="E2405" t="s">
        <v>104</v>
      </c>
      <c r="F2405" t="s">
        <v>793</v>
      </c>
      <c r="G2405">
        <v>0</v>
      </c>
    </row>
    <row r="2406" spans="1:7" x14ac:dyDescent="0.3">
      <c r="A2406" t="s">
        <v>681</v>
      </c>
      <c r="B2406" t="s">
        <v>639</v>
      </c>
      <c r="C2406" t="s">
        <v>458</v>
      </c>
      <c r="D2406" t="s">
        <v>393</v>
      </c>
      <c r="E2406" t="s">
        <v>201</v>
      </c>
      <c r="F2406" t="s">
        <v>841</v>
      </c>
      <c r="G2406">
        <v>0</v>
      </c>
    </row>
    <row r="2407" spans="1:7" x14ac:dyDescent="0.3">
      <c r="A2407" t="s">
        <v>681</v>
      </c>
      <c r="B2407" t="s">
        <v>639</v>
      </c>
      <c r="C2407" t="s">
        <v>458</v>
      </c>
      <c r="D2407" t="s">
        <v>393</v>
      </c>
      <c r="E2407" t="s">
        <v>344</v>
      </c>
      <c r="F2407" t="s">
        <v>793</v>
      </c>
      <c r="G2407">
        <v>0</v>
      </c>
    </row>
    <row r="2408" spans="1:7" x14ac:dyDescent="0.3">
      <c r="A2408" t="s">
        <v>681</v>
      </c>
      <c r="B2408" t="s">
        <v>639</v>
      </c>
      <c r="C2408" t="s">
        <v>458</v>
      </c>
      <c r="D2408" t="s">
        <v>393</v>
      </c>
      <c r="E2408" t="s">
        <v>88</v>
      </c>
      <c r="F2408" t="s">
        <v>793</v>
      </c>
      <c r="G2408">
        <v>0</v>
      </c>
    </row>
    <row r="2409" spans="1:7" x14ac:dyDescent="0.3">
      <c r="A2409" t="s">
        <v>681</v>
      </c>
      <c r="B2409" t="s">
        <v>639</v>
      </c>
      <c r="C2409" t="s">
        <v>458</v>
      </c>
      <c r="D2409" t="s">
        <v>393</v>
      </c>
      <c r="E2409" t="s">
        <v>165</v>
      </c>
      <c r="F2409" t="s">
        <v>841</v>
      </c>
      <c r="G2409">
        <v>0</v>
      </c>
    </row>
    <row r="2410" spans="1:7" x14ac:dyDescent="0.3">
      <c r="A2410" t="s">
        <v>681</v>
      </c>
      <c r="B2410" t="s">
        <v>639</v>
      </c>
      <c r="C2410" t="s">
        <v>458</v>
      </c>
      <c r="D2410" t="s">
        <v>393</v>
      </c>
      <c r="E2410" t="s">
        <v>220</v>
      </c>
      <c r="F2410" t="s">
        <v>841</v>
      </c>
      <c r="G2410">
        <v>0</v>
      </c>
    </row>
    <row r="2411" spans="1:7" x14ac:dyDescent="0.3">
      <c r="A2411" t="s">
        <v>681</v>
      </c>
      <c r="B2411" t="s">
        <v>639</v>
      </c>
      <c r="C2411" t="s">
        <v>458</v>
      </c>
      <c r="D2411" t="s">
        <v>393</v>
      </c>
      <c r="E2411" t="s">
        <v>251</v>
      </c>
      <c r="F2411" t="s">
        <v>682</v>
      </c>
      <c r="G2411">
        <v>0</v>
      </c>
    </row>
    <row r="2412" spans="1:7" x14ac:dyDescent="0.3">
      <c r="A2412" t="s">
        <v>681</v>
      </c>
      <c r="B2412" t="s">
        <v>639</v>
      </c>
      <c r="C2412" t="s">
        <v>458</v>
      </c>
      <c r="D2412" t="s">
        <v>393</v>
      </c>
      <c r="E2412" t="s">
        <v>251</v>
      </c>
      <c r="F2412" t="s">
        <v>841</v>
      </c>
      <c r="G2412">
        <v>0</v>
      </c>
    </row>
    <row r="2413" spans="1:7" x14ac:dyDescent="0.3">
      <c r="A2413" t="s">
        <v>681</v>
      </c>
      <c r="B2413" t="s">
        <v>639</v>
      </c>
      <c r="C2413" t="s">
        <v>458</v>
      </c>
      <c r="D2413" t="s">
        <v>393</v>
      </c>
      <c r="E2413" t="s">
        <v>105</v>
      </c>
      <c r="F2413" t="s">
        <v>793</v>
      </c>
      <c r="G2413">
        <v>0</v>
      </c>
    </row>
    <row r="2414" spans="1:7" x14ac:dyDescent="0.3">
      <c r="A2414" t="s">
        <v>681</v>
      </c>
      <c r="B2414" t="s">
        <v>639</v>
      </c>
      <c r="C2414" t="s">
        <v>458</v>
      </c>
      <c r="D2414" t="s">
        <v>393</v>
      </c>
      <c r="E2414" t="s">
        <v>105</v>
      </c>
      <c r="F2414" t="s">
        <v>841</v>
      </c>
      <c r="G2414">
        <v>0</v>
      </c>
    </row>
    <row r="2415" spans="1:7" x14ac:dyDescent="0.3">
      <c r="A2415" t="s">
        <v>681</v>
      </c>
      <c r="B2415" t="s">
        <v>639</v>
      </c>
      <c r="C2415" t="s">
        <v>458</v>
      </c>
      <c r="D2415" t="s">
        <v>393</v>
      </c>
      <c r="E2415" t="s">
        <v>282</v>
      </c>
      <c r="F2415" t="s">
        <v>793</v>
      </c>
      <c r="G2415">
        <v>0</v>
      </c>
    </row>
    <row r="2416" spans="1:7" x14ac:dyDescent="0.3">
      <c r="A2416" t="s">
        <v>681</v>
      </c>
      <c r="B2416" t="s">
        <v>639</v>
      </c>
      <c r="C2416" t="s">
        <v>458</v>
      </c>
      <c r="D2416" t="s">
        <v>393</v>
      </c>
      <c r="E2416" t="s">
        <v>31</v>
      </c>
      <c r="F2416" t="s">
        <v>841</v>
      </c>
      <c r="G2416">
        <v>0</v>
      </c>
    </row>
    <row r="2417" spans="1:7" x14ac:dyDescent="0.3">
      <c r="A2417" t="s">
        <v>681</v>
      </c>
      <c r="B2417" t="s">
        <v>639</v>
      </c>
      <c r="C2417" t="s">
        <v>458</v>
      </c>
      <c r="D2417" t="s">
        <v>393</v>
      </c>
      <c r="E2417" t="s">
        <v>26</v>
      </c>
      <c r="F2417" t="s">
        <v>682</v>
      </c>
      <c r="G2417">
        <v>0</v>
      </c>
    </row>
    <row r="2418" spans="1:7" x14ac:dyDescent="0.3">
      <c r="A2418" t="s">
        <v>681</v>
      </c>
      <c r="B2418" t="s">
        <v>639</v>
      </c>
      <c r="C2418" t="s">
        <v>458</v>
      </c>
      <c r="D2418" t="s">
        <v>393</v>
      </c>
      <c r="E2418" t="s">
        <v>345</v>
      </c>
      <c r="F2418" t="s">
        <v>793</v>
      </c>
      <c r="G2418">
        <v>0</v>
      </c>
    </row>
    <row r="2419" spans="1:7" x14ac:dyDescent="0.3">
      <c r="A2419" t="s">
        <v>681</v>
      </c>
      <c r="B2419" t="s">
        <v>639</v>
      </c>
      <c r="C2419" t="s">
        <v>458</v>
      </c>
      <c r="D2419" t="s">
        <v>393</v>
      </c>
      <c r="E2419" t="s">
        <v>69</v>
      </c>
      <c r="F2419" t="s">
        <v>793</v>
      </c>
      <c r="G2419">
        <v>0</v>
      </c>
    </row>
    <row r="2420" spans="1:7" x14ac:dyDescent="0.3">
      <c r="A2420" t="s">
        <v>681</v>
      </c>
      <c r="B2420" t="s">
        <v>639</v>
      </c>
      <c r="C2420" t="s">
        <v>458</v>
      </c>
      <c r="D2420" t="s">
        <v>393</v>
      </c>
      <c r="E2420" t="s">
        <v>65</v>
      </c>
      <c r="F2420" t="s">
        <v>841</v>
      </c>
      <c r="G2420">
        <v>0</v>
      </c>
    </row>
    <row r="2421" spans="1:7" x14ac:dyDescent="0.3">
      <c r="A2421" t="s">
        <v>681</v>
      </c>
      <c r="B2421" t="s">
        <v>639</v>
      </c>
      <c r="C2421" t="s">
        <v>458</v>
      </c>
      <c r="D2421" t="s">
        <v>393</v>
      </c>
      <c r="E2421" t="s">
        <v>305</v>
      </c>
      <c r="F2421" t="s">
        <v>682</v>
      </c>
      <c r="G2421">
        <v>0</v>
      </c>
    </row>
    <row r="2422" spans="1:7" x14ac:dyDescent="0.3">
      <c r="A2422" t="s">
        <v>681</v>
      </c>
      <c r="B2422" t="s">
        <v>639</v>
      </c>
      <c r="C2422" t="s">
        <v>458</v>
      </c>
      <c r="D2422" t="s">
        <v>393</v>
      </c>
      <c r="E2422" t="s">
        <v>305</v>
      </c>
      <c r="F2422" t="s">
        <v>841</v>
      </c>
      <c r="G2422">
        <v>0</v>
      </c>
    </row>
    <row r="2423" spans="1:7" x14ac:dyDescent="0.3">
      <c r="A2423" t="s">
        <v>681</v>
      </c>
      <c r="B2423" t="s">
        <v>639</v>
      </c>
      <c r="C2423" t="s">
        <v>458</v>
      </c>
      <c r="D2423" t="s">
        <v>393</v>
      </c>
      <c r="E2423" t="s">
        <v>82</v>
      </c>
      <c r="F2423" t="s">
        <v>682</v>
      </c>
      <c r="G2423">
        <v>0</v>
      </c>
    </row>
    <row r="2424" spans="1:7" x14ac:dyDescent="0.3">
      <c r="A2424" t="s">
        <v>681</v>
      </c>
      <c r="B2424" t="s">
        <v>639</v>
      </c>
      <c r="C2424" t="s">
        <v>458</v>
      </c>
      <c r="D2424" t="s">
        <v>393</v>
      </c>
      <c r="E2424" t="s">
        <v>74</v>
      </c>
      <c r="F2424" t="s">
        <v>793</v>
      </c>
      <c r="G2424">
        <v>0</v>
      </c>
    </row>
    <row r="2425" spans="1:7" x14ac:dyDescent="0.3">
      <c r="A2425" t="s">
        <v>681</v>
      </c>
      <c r="B2425" t="s">
        <v>639</v>
      </c>
      <c r="C2425" t="s">
        <v>458</v>
      </c>
      <c r="D2425" t="s">
        <v>393</v>
      </c>
      <c r="E2425" t="s">
        <v>308</v>
      </c>
      <c r="F2425" t="s">
        <v>793</v>
      </c>
      <c r="G2425">
        <v>0</v>
      </c>
    </row>
    <row r="2426" spans="1:7" x14ac:dyDescent="0.3">
      <c r="A2426" t="s">
        <v>681</v>
      </c>
      <c r="B2426" t="s">
        <v>639</v>
      </c>
      <c r="C2426" t="s">
        <v>458</v>
      </c>
      <c r="D2426" t="s">
        <v>393</v>
      </c>
      <c r="E2426" t="s">
        <v>355</v>
      </c>
      <c r="F2426" t="s">
        <v>841</v>
      </c>
      <c r="G2426">
        <v>0</v>
      </c>
    </row>
    <row r="2427" spans="1:7" x14ac:dyDescent="0.3">
      <c r="A2427" t="s">
        <v>681</v>
      </c>
      <c r="B2427" t="s">
        <v>639</v>
      </c>
      <c r="C2427" t="s">
        <v>458</v>
      </c>
      <c r="D2427" t="s">
        <v>393</v>
      </c>
      <c r="E2427" t="s">
        <v>357</v>
      </c>
      <c r="F2427" t="s">
        <v>682</v>
      </c>
      <c r="G2427">
        <v>0</v>
      </c>
    </row>
    <row r="2428" spans="1:7" x14ac:dyDescent="0.3">
      <c r="A2428" t="s">
        <v>681</v>
      </c>
      <c r="B2428" t="s">
        <v>639</v>
      </c>
      <c r="C2428" t="s">
        <v>458</v>
      </c>
      <c r="D2428" t="s">
        <v>393</v>
      </c>
      <c r="E2428" t="s">
        <v>357</v>
      </c>
      <c r="F2428" t="s">
        <v>793</v>
      </c>
      <c r="G2428">
        <v>0</v>
      </c>
    </row>
    <row r="2429" spans="1:7" x14ac:dyDescent="0.3">
      <c r="A2429" t="s">
        <v>681</v>
      </c>
      <c r="B2429" t="s">
        <v>639</v>
      </c>
      <c r="C2429" t="s">
        <v>458</v>
      </c>
      <c r="D2429" t="s">
        <v>393</v>
      </c>
      <c r="E2429" t="s">
        <v>350</v>
      </c>
      <c r="F2429" t="s">
        <v>841</v>
      </c>
      <c r="G2429">
        <v>0</v>
      </c>
    </row>
    <row r="2430" spans="1:7" x14ac:dyDescent="0.3">
      <c r="A2430" t="s">
        <v>681</v>
      </c>
      <c r="B2430" t="s">
        <v>639</v>
      </c>
      <c r="C2430" t="s">
        <v>458</v>
      </c>
      <c r="D2430" t="s">
        <v>393</v>
      </c>
      <c r="E2430" t="s">
        <v>174</v>
      </c>
      <c r="F2430" t="s">
        <v>682</v>
      </c>
      <c r="G2430">
        <v>0</v>
      </c>
    </row>
    <row r="2431" spans="1:7" x14ac:dyDescent="0.3">
      <c r="A2431" t="s">
        <v>681</v>
      </c>
      <c r="B2431" t="s">
        <v>639</v>
      </c>
      <c r="C2431" t="s">
        <v>458</v>
      </c>
      <c r="D2431" t="s">
        <v>393</v>
      </c>
      <c r="E2431" t="s">
        <v>92</v>
      </c>
      <c r="F2431" t="s">
        <v>682</v>
      </c>
      <c r="G2431">
        <v>0</v>
      </c>
    </row>
    <row r="2432" spans="1:7" x14ac:dyDescent="0.3">
      <c r="A2432" t="s">
        <v>681</v>
      </c>
      <c r="B2432" t="s">
        <v>639</v>
      </c>
      <c r="C2432" t="s">
        <v>458</v>
      </c>
      <c r="D2432" t="s">
        <v>393</v>
      </c>
      <c r="E2432" t="s">
        <v>92</v>
      </c>
      <c r="F2432" t="s">
        <v>841</v>
      </c>
      <c r="G2432">
        <v>0</v>
      </c>
    </row>
    <row r="2433" spans="1:7" x14ac:dyDescent="0.3">
      <c r="A2433" t="s">
        <v>681</v>
      </c>
      <c r="B2433" t="s">
        <v>639</v>
      </c>
      <c r="C2433" t="s">
        <v>458</v>
      </c>
      <c r="D2433" t="s">
        <v>393</v>
      </c>
      <c r="E2433" t="s">
        <v>254</v>
      </c>
      <c r="F2433" t="s">
        <v>682</v>
      </c>
      <c r="G2433">
        <v>0</v>
      </c>
    </row>
    <row r="2434" spans="1:7" x14ac:dyDescent="0.3">
      <c r="A2434" t="s">
        <v>681</v>
      </c>
      <c r="B2434" t="s">
        <v>639</v>
      </c>
      <c r="C2434" t="s">
        <v>458</v>
      </c>
      <c r="D2434" t="s">
        <v>393</v>
      </c>
      <c r="E2434" t="s">
        <v>254</v>
      </c>
      <c r="F2434" t="s">
        <v>793</v>
      </c>
      <c r="G2434">
        <v>0</v>
      </c>
    </row>
    <row r="2435" spans="1:7" x14ac:dyDescent="0.3">
      <c r="A2435" t="s">
        <v>681</v>
      </c>
      <c r="B2435" t="s">
        <v>639</v>
      </c>
      <c r="C2435" t="s">
        <v>458</v>
      </c>
      <c r="D2435" t="s">
        <v>393</v>
      </c>
      <c r="E2435" t="s">
        <v>311</v>
      </c>
      <c r="F2435" t="s">
        <v>682</v>
      </c>
      <c r="G2435">
        <v>0</v>
      </c>
    </row>
    <row r="2436" spans="1:7" x14ac:dyDescent="0.3">
      <c r="A2436" t="s">
        <v>681</v>
      </c>
      <c r="B2436" t="s">
        <v>639</v>
      </c>
      <c r="C2436" t="s">
        <v>458</v>
      </c>
      <c r="D2436" t="s">
        <v>393</v>
      </c>
      <c r="E2436" t="s">
        <v>313</v>
      </c>
      <c r="F2436" t="s">
        <v>841</v>
      </c>
      <c r="G2436">
        <v>0</v>
      </c>
    </row>
    <row r="2437" spans="1:7" x14ac:dyDescent="0.3">
      <c r="A2437" t="s">
        <v>681</v>
      </c>
      <c r="B2437" t="s">
        <v>639</v>
      </c>
      <c r="C2437" t="s">
        <v>458</v>
      </c>
      <c r="D2437" t="s">
        <v>393</v>
      </c>
      <c r="E2437" t="s">
        <v>126</v>
      </c>
      <c r="F2437" t="s">
        <v>793</v>
      </c>
      <c r="G2437">
        <v>0</v>
      </c>
    </row>
    <row r="2438" spans="1:7" x14ac:dyDescent="0.3">
      <c r="A2438" t="s">
        <v>681</v>
      </c>
      <c r="B2438" t="s">
        <v>639</v>
      </c>
      <c r="C2438" t="s">
        <v>458</v>
      </c>
      <c r="D2438" t="s">
        <v>393</v>
      </c>
      <c r="E2438" t="s">
        <v>179</v>
      </c>
      <c r="F2438" t="s">
        <v>793</v>
      </c>
      <c r="G2438">
        <v>0</v>
      </c>
    </row>
    <row r="2439" spans="1:7" x14ac:dyDescent="0.3">
      <c r="A2439" t="s">
        <v>681</v>
      </c>
      <c r="B2439" t="s">
        <v>639</v>
      </c>
      <c r="C2439" t="s">
        <v>458</v>
      </c>
      <c r="D2439" t="s">
        <v>393</v>
      </c>
      <c r="E2439" t="s">
        <v>70</v>
      </c>
      <c r="F2439" t="s">
        <v>793</v>
      </c>
      <c r="G2439">
        <v>0</v>
      </c>
    </row>
    <row r="2440" spans="1:7" x14ac:dyDescent="0.3">
      <c r="A2440" t="s">
        <v>681</v>
      </c>
      <c r="B2440" t="s">
        <v>639</v>
      </c>
      <c r="C2440" t="s">
        <v>458</v>
      </c>
      <c r="D2440" t="s">
        <v>393</v>
      </c>
      <c r="E2440" t="s">
        <v>181</v>
      </c>
      <c r="F2440" t="s">
        <v>841</v>
      </c>
      <c r="G2440">
        <v>0</v>
      </c>
    </row>
    <row r="2441" spans="1:7" x14ac:dyDescent="0.3">
      <c r="A2441" t="s">
        <v>681</v>
      </c>
      <c r="B2441" t="s">
        <v>639</v>
      </c>
      <c r="C2441" t="s">
        <v>458</v>
      </c>
      <c r="D2441" t="s">
        <v>393</v>
      </c>
      <c r="E2441" t="s">
        <v>57</v>
      </c>
      <c r="F2441" t="s">
        <v>793</v>
      </c>
      <c r="G2441">
        <v>0</v>
      </c>
    </row>
    <row r="2442" spans="1:7" x14ac:dyDescent="0.3">
      <c r="A2442" t="s">
        <v>681</v>
      </c>
      <c r="B2442" t="s">
        <v>639</v>
      </c>
      <c r="C2442" t="s">
        <v>458</v>
      </c>
      <c r="D2442" t="s">
        <v>393</v>
      </c>
      <c r="E2442" t="s">
        <v>107</v>
      </c>
      <c r="F2442" t="s">
        <v>793</v>
      </c>
      <c r="G2442">
        <v>0</v>
      </c>
    </row>
    <row r="2443" spans="1:7" x14ac:dyDescent="0.3">
      <c r="A2443" t="s">
        <v>681</v>
      </c>
      <c r="B2443" t="s">
        <v>639</v>
      </c>
      <c r="C2443" t="s">
        <v>458</v>
      </c>
      <c r="D2443" t="s">
        <v>393</v>
      </c>
      <c r="E2443" t="s">
        <v>107</v>
      </c>
      <c r="F2443" t="s">
        <v>841</v>
      </c>
      <c r="G2443">
        <v>0</v>
      </c>
    </row>
    <row r="2444" spans="1:7" x14ac:dyDescent="0.3">
      <c r="A2444" t="s">
        <v>681</v>
      </c>
      <c r="B2444" t="s">
        <v>639</v>
      </c>
      <c r="C2444" t="s">
        <v>458</v>
      </c>
      <c r="D2444" t="s">
        <v>393</v>
      </c>
      <c r="E2444" t="s">
        <v>314</v>
      </c>
      <c r="F2444" t="s">
        <v>793</v>
      </c>
      <c r="G2444">
        <v>0</v>
      </c>
    </row>
    <row r="2445" spans="1:7" x14ac:dyDescent="0.3">
      <c r="A2445" t="s">
        <v>681</v>
      </c>
      <c r="B2445" t="s">
        <v>639</v>
      </c>
      <c r="C2445" t="s">
        <v>458</v>
      </c>
      <c r="D2445" t="s">
        <v>393</v>
      </c>
      <c r="E2445" t="s">
        <v>40</v>
      </c>
      <c r="F2445" t="s">
        <v>682</v>
      </c>
      <c r="G2445">
        <v>0</v>
      </c>
    </row>
    <row r="2446" spans="1:7" x14ac:dyDescent="0.3">
      <c r="A2446" t="s">
        <v>681</v>
      </c>
      <c r="B2446" t="s">
        <v>639</v>
      </c>
      <c r="C2446" t="s">
        <v>458</v>
      </c>
      <c r="D2446" t="s">
        <v>393</v>
      </c>
      <c r="E2446" t="s">
        <v>352</v>
      </c>
      <c r="F2446" t="s">
        <v>793</v>
      </c>
      <c r="G2446">
        <v>0</v>
      </c>
    </row>
    <row r="2447" spans="1:7" x14ac:dyDescent="0.3">
      <c r="A2447" t="s">
        <v>681</v>
      </c>
      <c r="B2447" t="s">
        <v>639</v>
      </c>
      <c r="C2447" t="s">
        <v>458</v>
      </c>
      <c r="D2447" t="s">
        <v>393</v>
      </c>
      <c r="E2447" t="s">
        <v>255</v>
      </c>
      <c r="F2447" t="s">
        <v>682</v>
      </c>
      <c r="G2447">
        <v>0</v>
      </c>
    </row>
    <row r="2448" spans="1:7" x14ac:dyDescent="0.3">
      <c r="A2448" t="s">
        <v>681</v>
      </c>
      <c r="B2448" t="s">
        <v>639</v>
      </c>
      <c r="C2448" t="s">
        <v>458</v>
      </c>
      <c r="D2448" t="s">
        <v>393</v>
      </c>
      <c r="E2448" t="s">
        <v>83</v>
      </c>
      <c r="F2448" t="s">
        <v>682</v>
      </c>
      <c r="G2448">
        <v>0</v>
      </c>
    </row>
    <row r="2449" spans="1:7" x14ac:dyDescent="0.3">
      <c r="A2449" t="s">
        <v>681</v>
      </c>
      <c r="B2449" t="s">
        <v>639</v>
      </c>
      <c r="C2449" t="s">
        <v>458</v>
      </c>
      <c r="D2449" t="s">
        <v>393</v>
      </c>
      <c r="E2449" t="s">
        <v>203</v>
      </c>
      <c r="F2449" t="s">
        <v>682</v>
      </c>
      <c r="G2449">
        <v>0</v>
      </c>
    </row>
    <row r="2450" spans="1:7" x14ac:dyDescent="0.3">
      <c r="A2450" t="s">
        <v>681</v>
      </c>
      <c r="B2450" t="s">
        <v>639</v>
      </c>
      <c r="C2450" t="s">
        <v>458</v>
      </c>
      <c r="D2450" t="s">
        <v>393</v>
      </c>
      <c r="E2450" t="s">
        <v>316</v>
      </c>
      <c r="F2450" t="s">
        <v>793</v>
      </c>
      <c r="G2450">
        <v>0</v>
      </c>
    </row>
    <row r="2451" spans="1:7" x14ac:dyDescent="0.3">
      <c r="A2451" t="s">
        <v>681</v>
      </c>
      <c r="B2451" t="s">
        <v>639</v>
      </c>
      <c r="C2451" t="s">
        <v>458</v>
      </c>
      <c r="D2451" t="s">
        <v>393</v>
      </c>
      <c r="E2451" t="s">
        <v>316</v>
      </c>
      <c r="F2451" t="s">
        <v>841</v>
      </c>
      <c r="G2451">
        <v>0</v>
      </c>
    </row>
    <row r="2452" spans="1:7" x14ac:dyDescent="0.3">
      <c r="A2452" t="s">
        <v>681</v>
      </c>
      <c r="B2452" t="s">
        <v>639</v>
      </c>
      <c r="C2452" t="s">
        <v>458</v>
      </c>
      <c r="D2452" t="s">
        <v>393</v>
      </c>
      <c r="E2452" t="s">
        <v>18</v>
      </c>
      <c r="F2452" t="s">
        <v>682</v>
      </c>
      <c r="G2452">
        <v>0</v>
      </c>
    </row>
    <row r="2453" spans="1:7" x14ac:dyDescent="0.3">
      <c r="A2453" t="s">
        <v>681</v>
      </c>
      <c r="B2453" t="s">
        <v>639</v>
      </c>
      <c r="C2453" t="s">
        <v>458</v>
      </c>
      <c r="D2453" t="s">
        <v>393</v>
      </c>
      <c r="E2453" t="s">
        <v>346</v>
      </c>
      <c r="F2453" t="s">
        <v>793</v>
      </c>
      <c r="G2453">
        <v>0</v>
      </c>
    </row>
    <row r="2454" spans="1:7" x14ac:dyDescent="0.3">
      <c r="A2454" t="s">
        <v>681</v>
      </c>
      <c r="B2454" t="s">
        <v>639</v>
      </c>
      <c r="C2454" t="s">
        <v>458</v>
      </c>
      <c r="D2454" t="s">
        <v>393</v>
      </c>
      <c r="E2454" t="s">
        <v>337</v>
      </c>
      <c r="F2454" t="s">
        <v>682</v>
      </c>
      <c r="G2454">
        <v>0</v>
      </c>
    </row>
    <row r="2455" spans="1:7" x14ac:dyDescent="0.3">
      <c r="A2455" t="s">
        <v>681</v>
      </c>
      <c r="B2455" t="s">
        <v>639</v>
      </c>
      <c r="C2455" t="s">
        <v>458</v>
      </c>
      <c r="D2455" t="s">
        <v>393</v>
      </c>
      <c r="E2455" t="s">
        <v>337</v>
      </c>
      <c r="F2455" t="s">
        <v>841</v>
      </c>
      <c r="G2455">
        <v>0</v>
      </c>
    </row>
    <row r="2456" spans="1:7" x14ac:dyDescent="0.3">
      <c r="A2456" t="s">
        <v>681</v>
      </c>
      <c r="B2456" t="s">
        <v>639</v>
      </c>
      <c r="C2456" t="s">
        <v>458</v>
      </c>
      <c r="D2456" t="s">
        <v>393</v>
      </c>
      <c r="E2456" t="s">
        <v>277</v>
      </c>
      <c r="F2456" t="s">
        <v>793</v>
      </c>
      <c r="G2456">
        <v>0</v>
      </c>
    </row>
    <row r="2457" spans="1:7" x14ac:dyDescent="0.3">
      <c r="A2457" t="s">
        <v>681</v>
      </c>
      <c r="B2457" t="s">
        <v>639</v>
      </c>
      <c r="C2457" t="s">
        <v>458</v>
      </c>
      <c r="D2457" t="s">
        <v>393</v>
      </c>
      <c r="E2457" t="s">
        <v>354</v>
      </c>
      <c r="F2457" t="s">
        <v>793</v>
      </c>
      <c r="G2457">
        <v>0</v>
      </c>
    </row>
    <row r="2458" spans="1:7" x14ac:dyDescent="0.3">
      <c r="A2458" t="s">
        <v>681</v>
      </c>
      <c r="B2458" t="s">
        <v>639</v>
      </c>
      <c r="C2458" t="s">
        <v>458</v>
      </c>
      <c r="D2458" t="s">
        <v>393</v>
      </c>
      <c r="E2458" t="s">
        <v>317</v>
      </c>
      <c r="F2458" t="s">
        <v>793</v>
      </c>
      <c r="G2458">
        <v>0</v>
      </c>
    </row>
    <row r="2459" spans="1:7" x14ac:dyDescent="0.3">
      <c r="A2459" t="s">
        <v>681</v>
      </c>
      <c r="B2459" t="s">
        <v>639</v>
      </c>
      <c r="C2459" t="s">
        <v>458</v>
      </c>
      <c r="D2459" t="s">
        <v>393</v>
      </c>
      <c r="E2459" t="s">
        <v>144</v>
      </c>
      <c r="F2459" t="s">
        <v>793</v>
      </c>
      <c r="G2459">
        <v>0</v>
      </c>
    </row>
    <row r="2460" spans="1:7" x14ac:dyDescent="0.3">
      <c r="A2460" t="s">
        <v>681</v>
      </c>
      <c r="B2460" t="s">
        <v>639</v>
      </c>
      <c r="C2460" t="s">
        <v>458</v>
      </c>
      <c r="D2460" t="s">
        <v>393</v>
      </c>
      <c r="E2460" t="s">
        <v>347</v>
      </c>
      <c r="F2460" t="s">
        <v>841</v>
      </c>
      <c r="G2460">
        <v>0</v>
      </c>
    </row>
    <row r="2461" spans="1:7" x14ac:dyDescent="0.3">
      <c r="A2461" t="s">
        <v>681</v>
      </c>
      <c r="B2461" t="s">
        <v>639</v>
      </c>
      <c r="C2461" t="s">
        <v>458</v>
      </c>
      <c r="D2461" t="s">
        <v>393</v>
      </c>
      <c r="E2461" t="s">
        <v>206</v>
      </c>
      <c r="F2461" t="s">
        <v>682</v>
      </c>
      <c r="G2461">
        <v>0</v>
      </c>
    </row>
    <row r="2462" spans="1:7" x14ac:dyDescent="0.3">
      <c r="A2462" t="s">
        <v>681</v>
      </c>
      <c r="B2462" t="s">
        <v>639</v>
      </c>
      <c r="C2462" t="s">
        <v>458</v>
      </c>
      <c r="D2462" t="s">
        <v>393</v>
      </c>
      <c r="E2462" t="s">
        <v>319</v>
      </c>
      <c r="F2462" t="s">
        <v>682</v>
      </c>
      <c r="G2462">
        <v>0</v>
      </c>
    </row>
    <row r="2463" spans="1:7" x14ac:dyDescent="0.3">
      <c r="A2463" t="s">
        <v>681</v>
      </c>
      <c r="B2463" t="s">
        <v>639</v>
      </c>
      <c r="C2463" t="s">
        <v>458</v>
      </c>
      <c r="D2463" t="s">
        <v>393</v>
      </c>
      <c r="E2463" t="s">
        <v>319</v>
      </c>
      <c r="F2463" t="s">
        <v>793</v>
      </c>
      <c r="G2463">
        <v>0</v>
      </c>
    </row>
    <row r="2464" spans="1:7" x14ac:dyDescent="0.3">
      <c r="A2464" t="s">
        <v>681</v>
      </c>
      <c r="B2464" t="s">
        <v>639</v>
      </c>
      <c r="C2464" t="s">
        <v>458</v>
      </c>
      <c r="D2464" t="s">
        <v>393</v>
      </c>
      <c r="E2464" t="s">
        <v>230</v>
      </c>
      <c r="F2464" t="s">
        <v>682</v>
      </c>
      <c r="G2464">
        <v>0</v>
      </c>
    </row>
    <row r="2465" spans="1:7" x14ac:dyDescent="0.3">
      <c r="A2465" t="s">
        <v>681</v>
      </c>
      <c r="B2465" t="s">
        <v>639</v>
      </c>
      <c r="C2465" t="s">
        <v>458</v>
      </c>
      <c r="D2465" t="s">
        <v>393</v>
      </c>
      <c r="E2465" t="s">
        <v>320</v>
      </c>
      <c r="F2465" t="s">
        <v>841</v>
      </c>
      <c r="G2465">
        <v>0</v>
      </c>
    </row>
    <row r="2466" spans="1:7" x14ac:dyDescent="0.3">
      <c r="A2466" t="s">
        <v>681</v>
      </c>
      <c r="B2466" t="s">
        <v>639</v>
      </c>
      <c r="C2466" t="s">
        <v>458</v>
      </c>
      <c r="D2466" t="s">
        <v>393</v>
      </c>
      <c r="E2466" t="s">
        <v>328</v>
      </c>
      <c r="F2466" t="s">
        <v>841</v>
      </c>
      <c r="G2466">
        <v>0</v>
      </c>
    </row>
    <row r="2467" spans="1:7" x14ac:dyDescent="0.3">
      <c r="A2467" t="s">
        <v>681</v>
      </c>
      <c r="B2467" t="s">
        <v>639</v>
      </c>
      <c r="C2467" t="s">
        <v>458</v>
      </c>
      <c r="D2467" t="s">
        <v>393</v>
      </c>
      <c r="E2467" t="s">
        <v>262</v>
      </c>
      <c r="F2467" t="s">
        <v>682</v>
      </c>
      <c r="G2467">
        <v>0</v>
      </c>
    </row>
    <row r="2468" spans="1:7" x14ac:dyDescent="0.3">
      <c r="A2468" t="s">
        <v>681</v>
      </c>
      <c r="B2468" t="s">
        <v>639</v>
      </c>
      <c r="C2468" t="s">
        <v>458</v>
      </c>
      <c r="D2468" t="s">
        <v>393</v>
      </c>
      <c r="E2468" t="s">
        <v>270</v>
      </c>
      <c r="F2468" t="s">
        <v>841</v>
      </c>
      <c r="G2468">
        <v>0</v>
      </c>
    </row>
    <row r="2469" spans="1:7" x14ac:dyDescent="0.3">
      <c r="A2469" t="s">
        <v>681</v>
      </c>
      <c r="B2469" t="s">
        <v>639</v>
      </c>
      <c r="C2469" t="s">
        <v>458</v>
      </c>
      <c r="D2469" t="s">
        <v>393</v>
      </c>
      <c r="E2469" t="s">
        <v>264</v>
      </c>
      <c r="F2469" t="s">
        <v>793</v>
      </c>
      <c r="G2469">
        <v>0</v>
      </c>
    </row>
    <row r="2470" spans="1:7" x14ac:dyDescent="0.3">
      <c r="A2470" t="s">
        <v>681</v>
      </c>
      <c r="B2470" t="s">
        <v>639</v>
      </c>
      <c r="C2470" t="s">
        <v>458</v>
      </c>
      <c r="D2470" t="s">
        <v>393</v>
      </c>
      <c r="E2470" t="s">
        <v>265</v>
      </c>
      <c r="F2470" t="s">
        <v>682</v>
      </c>
      <c r="G2470">
        <v>0</v>
      </c>
    </row>
    <row r="2471" spans="1:7" x14ac:dyDescent="0.3">
      <c r="A2471" t="s">
        <v>681</v>
      </c>
      <c r="B2471" t="s">
        <v>639</v>
      </c>
      <c r="C2471" t="s">
        <v>458</v>
      </c>
      <c r="D2471" t="s">
        <v>393</v>
      </c>
      <c r="E2471" t="s">
        <v>188</v>
      </c>
      <c r="F2471" t="s">
        <v>793</v>
      </c>
      <c r="G2471">
        <v>0</v>
      </c>
    </row>
    <row r="2472" spans="1:7" x14ac:dyDescent="0.3">
      <c r="A2472" t="s">
        <v>681</v>
      </c>
      <c r="B2472" t="s">
        <v>639</v>
      </c>
      <c r="C2472" t="s">
        <v>458</v>
      </c>
      <c r="D2472" t="s">
        <v>393</v>
      </c>
      <c r="E2472" t="s">
        <v>321</v>
      </c>
      <c r="F2472" t="s">
        <v>793</v>
      </c>
      <c r="G2472">
        <v>0</v>
      </c>
    </row>
    <row r="2473" spans="1:7" x14ac:dyDescent="0.3">
      <c r="A2473" t="s">
        <v>681</v>
      </c>
      <c r="B2473" t="s">
        <v>639</v>
      </c>
      <c r="C2473" t="s">
        <v>458</v>
      </c>
      <c r="D2473" t="s">
        <v>393</v>
      </c>
      <c r="E2473" t="s">
        <v>207</v>
      </c>
      <c r="F2473" t="s">
        <v>682</v>
      </c>
      <c r="G2473">
        <v>0</v>
      </c>
    </row>
    <row r="2474" spans="1:7" x14ac:dyDescent="0.3">
      <c r="A2474" t="s">
        <v>681</v>
      </c>
      <c r="B2474" t="s">
        <v>639</v>
      </c>
      <c r="C2474" t="s">
        <v>458</v>
      </c>
      <c r="D2474" t="s">
        <v>393</v>
      </c>
      <c r="E2474" t="s">
        <v>79</v>
      </c>
      <c r="F2474" t="s">
        <v>841</v>
      </c>
      <c r="G2474">
        <v>0</v>
      </c>
    </row>
    <row r="2475" spans="1:7" x14ac:dyDescent="0.3">
      <c r="A2475" t="s">
        <v>681</v>
      </c>
      <c r="B2475" t="s">
        <v>639</v>
      </c>
      <c r="C2475" t="s">
        <v>458</v>
      </c>
      <c r="D2475" t="s">
        <v>393</v>
      </c>
      <c r="E2475" t="s">
        <v>322</v>
      </c>
      <c r="F2475" t="s">
        <v>841</v>
      </c>
      <c r="G2475">
        <v>0</v>
      </c>
    </row>
    <row r="2476" spans="1:7" x14ac:dyDescent="0.3">
      <c r="A2476" t="s">
        <v>681</v>
      </c>
      <c r="B2476" t="s">
        <v>639</v>
      </c>
      <c r="C2476" t="s">
        <v>458</v>
      </c>
      <c r="D2476" t="s">
        <v>393</v>
      </c>
      <c r="E2476" t="s">
        <v>208</v>
      </c>
      <c r="F2476" t="s">
        <v>682</v>
      </c>
      <c r="G2476">
        <v>0</v>
      </c>
    </row>
    <row r="2477" spans="1:7" x14ac:dyDescent="0.3">
      <c r="A2477" t="s">
        <v>681</v>
      </c>
      <c r="B2477" t="s">
        <v>639</v>
      </c>
      <c r="C2477" t="s">
        <v>458</v>
      </c>
      <c r="D2477" t="s">
        <v>393</v>
      </c>
      <c r="E2477" t="s">
        <v>209</v>
      </c>
      <c r="F2477" t="s">
        <v>682</v>
      </c>
      <c r="G2477">
        <v>0</v>
      </c>
    </row>
    <row r="2478" spans="1:7" x14ac:dyDescent="0.3">
      <c r="A2478" t="s">
        <v>681</v>
      </c>
      <c r="B2478" t="s">
        <v>639</v>
      </c>
      <c r="C2478" t="s">
        <v>458</v>
      </c>
      <c r="D2478" t="s">
        <v>393</v>
      </c>
      <c r="E2478" t="s">
        <v>16</v>
      </c>
      <c r="F2478" t="s">
        <v>682</v>
      </c>
      <c r="G2478">
        <v>0</v>
      </c>
    </row>
    <row r="2479" spans="1:7" x14ac:dyDescent="0.3">
      <c r="A2479" t="s">
        <v>681</v>
      </c>
      <c r="B2479" t="s">
        <v>639</v>
      </c>
      <c r="C2479" t="s">
        <v>458</v>
      </c>
      <c r="D2479" t="s">
        <v>393</v>
      </c>
      <c r="E2479" t="s">
        <v>72</v>
      </c>
      <c r="F2479" t="s">
        <v>682</v>
      </c>
      <c r="G2479">
        <v>0</v>
      </c>
    </row>
    <row r="2480" spans="1:7" x14ac:dyDescent="0.3">
      <c r="A2480" t="s">
        <v>681</v>
      </c>
      <c r="B2480" t="s">
        <v>639</v>
      </c>
      <c r="C2480" t="s">
        <v>458</v>
      </c>
      <c r="D2480" t="s">
        <v>393</v>
      </c>
      <c r="E2480" t="s">
        <v>286</v>
      </c>
      <c r="F2480" t="s">
        <v>793</v>
      </c>
      <c r="G2480">
        <v>0</v>
      </c>
    </row>
    <row r="2481" spans="1:7" x14ac:dyDescent="0.3">
      <c r="A2481" t="s">
        <v>681</v>
      </c>
      <c r="B2481" t="s">
        <v>639</v>
      </c>
      <c r="C2481" t="s">
        <v>458</v>
      </c>
      <c r="D2481" t="s">
        <v>393</v>
      </c>
      <c r="E2481" t="s">
        <v>151</v>
      </c>
      <c r="F2481" t="s">
        <v>793</v>
      </c>
      <c r="G2481">
        <v>0</v>
      </c>
    </row>
    <row r="2482" spans="1:7" x14ac:dyDescent="0.3">
      <c r="A2482" t="s">
        <v>681</v>
      </c>
      <c r="B2482" t="s">
        <v>639</v>
      </c>
      <c r="C2482" t="s">
        <v>458</v>
      </c>
      <c r="D2482" t="s">
        <v>393</v>
      </c>
      <c r="E2482" t="s">
        <v>210</v>
      </c>
      <c r="F2482" t="s">
        <v>793</v>
      </c>
      <c r="G2482">
        <v>0</v>
      </c>
    </row>
    <row r="2483" spans="1:7" x14ac:dyDescent="0.3">
      <c r="A2483" t="s">
        <v>681</v>
      </c>
      <c r="B2483" t="s">
        <v>639</v>
      </c>
      <c r="C2483" t="s">
        <v>458</v>
      </c>
      <c r="D2483" t="s">
        <v>393</v>
      </c>
      <c r="E2483" t="s">
        <v>140</v>
      </c>
      <c r="F2483" t="s">
        <v>793</v>
      </c>
      <c r="G2483">
        <v>0</v>
      </c>
    </row>
    <row r="2484" spans="1:7" x14ac:dyDescent="0.3">
      <c r="A2484" t="s">
        <v>681</v>
      </c>
      <c r="B2484" t="s">
        <v>639</v>
      </c>
      <c r="C2484" t="s">
        <v>458</v>
      </c>
      <c r="D2484" t="s">
        <v>393</v>
      </c>
      <c r="E2484" t="s">
        <v>211</v>
      </c>
      <c r="F2484" t="s">
        <v>841</v>
      </c>
      <c r="G2484">
        <v>0</v>
      </c>
    </row>
    <row r="2485" spans="1:7" x14ac:dyDescent="0.3">
      <c r="A2485" t="s">
        <v>681</v>
      </c>
      <c r="B2485" t="s">
        <v>639</v>
      </c>
      <c r="C2485" t="s">
        <v>458</v>
      </c>
      <c r="D2485" t="s">
        <v>393</v>
      </c>
      <c r="E2485" t="s">
        <v>123</v>
      </c>
      <c r="F2485" t="s">
        <v>841</v>
      </c>
      <c r="G2485">
        <v>0</v>
      </c>
    </row>
    <row r="2486" spans="1:7" x14ac:dyDescent="0.3">
      <c r="A2486" t="s">
        <v>681</v>
      </c>
      <c r="B2486" t="s">
        <v>639</v>
      </c>
      <c r="C2486" t="s">
        <v>458</v>
      </c>
      <c r="D2486" t="s">
        <v>393</v>
      </c>
      <c r="E2486" t="s">
        <v>290</v>
      </c>
      <c r="F2486" t="s">
        <v>841</v>
      </c>
      <c r="G2486">
        <v>0</v>
      </c>
    </row>
    <row r="2487" spans="1:7" x14ac:dyDescent="0.3">
      <c r="A2487" t="s">
        <v>681</v>
      </c>
      <c r="B2487" t="s">
        <v>639</v>
      </c>
      <c r="C2487" t="s">
        <v>458</v>
      </c>
      <c r="D2487" t="s">
        <v>393</v>
      </c>
      <c r="E2487" t="s">
        <v>324</v>
      </c>
      <c r="F2487" t="s">
        <v>682</v>
      </c>
      <c r="G2487">
        <v>0</v>
      </c>
    </row>
    <row r="2488" spans="1:7" x14ac:dyDescent="0.3">
      <c r="A2488" t="s">
        <v>681</v>
      </c>
      <c r="B2488" t="s">
        <v>639</v>
      </c>
      <c r="C2488" t="s">
        <v>458</v>
      </c>
      <c r="D2488" t="s">
        <v>393</v>
      </c>
      <c r="E2488" t="s">
        <v>326</v>
      </c>
      <c r="F2488" t="s">
        <v>841</v>
      </c>
      <c r="G2488">
        <v>0</v>
      </c>
    </row>
    <row r="2489" spans="1:7" x14ac:dyDescent="0.3">
      <c r="A2489" t="s">
        <v>681</v>
      </c>
      <c r="B2489" t="s">
        <v>639</v>
      </c>
      <c r="C2489" t="s">
        <v>458</v>
      </c>
      <c r="D2489" t="s">
        <v>393</v>
      </c>
      <c r="E2489" t="s">
        <v>116</v>
      </c>
      <c r="F2489" t="s">
        <v>841</v>
      </c>
      <c r="G2489">
        <v>0</v>
      </c>
    </row>
    <row r="2490" spans="1:7" x14ac:dyDescent="0.3">
      <c r="A2490" t="s">
        <v>681</v>
      </c>
      <c r="B2490" t="s">
        <v>639</v>
      </c>
      <c r="C2490" t="s">
        <v>458</v>
      </c>
      <c r="D2490" t="s">
        <v>393</v>
      </c>
      <c r="E2490" t="s">
        <v>297</v>
      </c>
      <c r="F2490" t="s">
        <v>682</v>
      </c>
      <c r="G2490">
        <v>0</v>
      </c>
    </row>
    <row r="2491" spans="1:7" x14ac:dyDescent="0.3">
      <c r="A2491" t="s">
        <v>681</v>
      </c>
      <c r="B2491" t="s">
        <v>639</v>
      </c>
      <c r="C2491" t="s">
        <v>458</v>
      </c>
      <c r="D2491" t="s">
        <v>393</v>
      </c>
      <c r="E2491" t="s">
        <v>89</v>
      </c>
      <c r="F2491" t="s">
        <v>793</v>
      </c>
      <c r="G2491">
        <v>0</v>
      </c>
    </row>
    <row r="2492" spans="1:7" x14ac:dyDescent="0.3">
      <c r="A2492" t="s">
        <v>681</v>
      </c>
      <c r="B2492" t="s">
        <v>639</v>
      </c>
      <c r="C2492" t="s">
        <v>458</v>
      </c>
      <c r="D2492" t="s">
        <v>393</v>
      </c>
      <c r="E2492" t="s">
        <v>34</v>
      </c>
      <c r="F2492" t="s">
        <v>682</v>
      </c>
      <c r="G2492">
        <v>0</v>
      </c>
    </row>
    <row r="2493" spans="1:7" x14ac:dyDescent="0.3">
      <c r="A2493" t="s">
        <v>681</v>
      </c>
      <c r="B2493" t="s">
        <v>639</v>
      </c>
      <c r="C2493" t="s">
        <v>458</v>
      </c>
      <c r="D2493" t="s">
        <v>393</v>
      </c>
      <c r="E2493" t="s">
        <v>343</v>
      </c>
      <c r="F2493" t="s">
        <v>682</v>
      </c>
      <c r="G2493">
        <v>0</v>
      </c>
    </row>
    <row r="2494" spans="1:7" x14ac:dyDescent="0.3">
      <c r="A2494" t="s">
        <v>681</v>
      </c>
      <c r="B2494" t="s">
        <v>639</v>
      </c>
      <c r="C2494" t="s">
        <v>458</v>
      </c>
      <c r="D2494" t="s">
        <v>393</v>
      </c>
      <c r="E2494" t="s">
        <v>35</v>
      </c>
      <c r="F2494" t="s">
        <v>841</v>
      </c>
      <c r="G2494">
        <v>0</v>
      </c>
    </row>
    <row r="2495" spans="1:7" x14ac:dyDescent="0.3">
      <c r="A2495" t="s">
        <v>681</v>
      </c>
      <c r="B2495" t="s">
        <v>639</v>
      </c>
      <c r="C2495" t="s">
        <v>458</v>
      </c>
      <c r="D2495" t="s">
        <v>393</v>
      </c>
      <c r="E2495" t="s">
        <v>232</v>
      </c>
      <c r="F2495" t="s">
        <v>793</v>
      </c>
      <c r="G2495">
        <v>0</v>
      </c>
    </row>
    <row r="2496" spans="1:7" x14ac:dyDescent="0.3">
      <c r="A2496" t="s">
        <v>681</v>
      </c>
      <c r="B2496" t="s">
        <v>639</v>
      </c>
      <c r="C2496" t="s">
        <v>458</v>
      </c>
      <c r="D2496" t="s">
        <v>393</v>
      </c>
      <c r="E2496" t="s">
        <v>233</v>
      </c>
      <c r="F2496" t="s">
        <v>793</v>
      </c>
      <c r="G2496">
        <v>0</v>
      </c>
    </row>
    <row r="2497" spans="1:7" x14ac:dyDescent="0.3">
      <c r="A2497" t="s">
        <v>681</v>
      </c>
      <c r="B2497" t="s">
        <v>639</v>
      </c>
      <c r="C2497" t="s">
        <v>458</v>
      </c>
      <c r="D2497" t="s">
        <v>393</v>
      </c>
      <c r="E2497" t="s">
        <v>172</v>
      </c>
      <c r="F2497" t="s">
        <v>682</v>
      </c>
      <c r="G2497">
        <v>0</v>
      </c>
    </row>
    <row r="2498" spans="1:7" x14ac:dyDescent="0.3">
      <c r="A2498" t="s">
        <v>681</v>
      </c>
      <c r="B2498" t="s">
        <v>639</v>
      </c>
      <c r="C2498" t="s">
        <v>458</v>
      </c>
      <c r="D2498" t="s">
        <v>393</v>
      </c>
      <c r="E2498" t="s">
        <v>172</v>
      </c>
      <c r="F2498" t="s">
        <v>841</v>
      </c>
      <c r="G2498">
        <v>0</v>
      </c>
    </row>
    <row r="2499" spans="1:7" x14ac:dyDescent="0.3">
      <c r="A2499" t="s">
        <v>681</v>
      </c>
      <c r="B2499" t="s">
        <v>639</v>
      </c>
      <c r="C2499" t="s">
        <v>458</v>
      </c>
      <c r="D2499" t="s">
        <v>393</v>
      </c>
      <c r="E2499" t="s">
        <v>246</v>
      </c>
      <c r="F2499" t="s">
        <v>841</v>
      </c>
      <c r="G2499">
        <v>0</v>
      </c>
    </row>
    <row r="2500" spans="1:7" x14ac:dyDescent="0.3">
      <c r="A2500" t="s">
        <v>681</v>
      </c>
      <c r="B2500" t="s">
        <v>639</v>
      </c>
      <c r="C2500" t="s">
        <v>458</v>
      </c>
      <c r="D2500" t="s">
        <v>393</v>
      </c>
      <c r="E2500" t="s">
        <v>348</v>
      </c>
      <c r="F2500" t="s">
        <v>682</v>
      </c>
      <c r="G2500">
        <v>0</v>
      </c>
    </row>
    <row r="2501" spans="1:7" x14ac:dyDescent="0.3">
      <c r="A2501" t="s">
        <v>681</v>
      </c>
      <c r="B2501" t="s">
        <v>639</v>
      </c>
      <c r="C2501" t="s">
        <v>458</v>
      </c>
      <c r="D2501" t="s">
        <v>393</v>
      </c>
      <c r="E2501" t="s">
        <v>153</v>
      </c>
      <c r="F2501" t="s">
        <v>682</v>
      </c>
      <c r="G2501">
        <v>0</v>
      </c>
    </row>
    <row r="2502" spans="1:7" x14ac:dyDescent="0.3">
      <c r="A2502" t="s">
        <v>681</v>
      </c>
      <c r="B2502" t="s">
        <v>639</v>
      </c>
      <c r="C2502" t="s">
        <v>458</v>
      </c>
      <c r="D2502" t="s">
        <v>393</v>
      </c>
      <c r="E2502" t="s">
        <v>54</v>
      </c>
      <c r="F2502" t="s">
        <v>793</v>
      </c>
      <c r="G2502">
        <v>0</v>
      </c>
    </row>
    <row r="2503" spans="1:7" x14ac:dyDescent="0.3">
      <c r="A2503" t="s">
        <v>681</v>
      </c>
      <c r="B2503" t="s">
        <v>639</v>
      </c>
      <c r="C2503" t="s">
        <v>458</v>
      </c>
      <c r="D2503" t="s">
        <v>393</v>
      </c>
      <c r="E2503" t="s">
        <v>234</v>
      </c>
      <c r="F2503" t="s">
        <v>682</v>
      </c>
      <c r="G2503">
        <v>0</v>
      </c>
    </row>
    <row r="2504" spans="1:7" x14ac:dyDescent="0.3">
      <c r="A2504" t="s">
        <v>681</v>
      </c>
      <c r="B2504" t="s">
        <v>639</v>
      </c>
      <c r="C2504" t="s">
        <v>458</v>
      </c>
      <c r="D2504" t="s">
        <v>393</v>
      </c>
      <c r="E2504" t="s">
        <v>234</v>
      </c>
      <c r="F2504" t="s">
        <v>841</v>
      </c>
      <c r="G2504">
        <v>0</v>
      </c>
    </row>
    <row r="2505" spans="1:7" x14ac:dyDescent="0.3">
      <c r="A2505" t="s">
        <v>681</v>
      </c>
      <c r="B2505" t="s">
        <v>639</v>
      </c>
      <c r="C2505" t="s">
        <v>458</v>
      </c>
      <c r="D2505" t="s">
        <v>393</v>
      </c>
      <c r="E2505" t="s">
        <v>160</v>
      </c>
      <c r="F2505" t="s">
        <v>793</v>
      </c>
      <c r="G2505">
        <v>0</v>
      </c>
    </row>
    <row r="2506" spans="1:7" x14ac:dyDescent="0.3">
      <c r="A2506" t="s">
        <v>681</v>
      </c>
      <c r="B2506" t="s">
        <v>639</v>
      </c>
      <c r="C2506" t="s">
        <v>458</v>
      </c>
      <c r="D2506" t="s">
        <v>393</v>
      </c>
      <c r="E2506" t="s">
        <v>160</v>
      </c>
      <c r="F2506" t="s">
        <v>841</v>
      </c>
      <c r="G2506">
        <v>0</v>
      </c>
    </row>
    <row r="2507" spans="1:7" x14ac:dyDescent="0.3">
      <c r="A2507" t="s">
        <v>681</v>
      </c>
      <c r="B2507" t="s">
        <v>639</v>
      </c>
      <c r="C2507" t="s">
        <v>458</v>
      </c>
      <c r="D2507" t="s">
        <v>393</v>
      </c>
      <c r="E2507" t="s">
        <v>68</v>
      </c>
      <c r="F2507" t="s">
        <v>682</v>
      </c>
      <c r="G2507">
        <v>0</v>
      </c>
    </row>
    <row r="2508" spans="1:7" x14ac:dyDescent="0.3">
      <c r="A2508" t="s">
        <v>681</v>
      </c>
      <c r="B2508" t="s">
        <v>639</v>
      </c>
      <c r="C2508" t="s">
        <v>458</v>
      </c>
      <c r="D2508" t="s">
        <v>393</v>
      </c>
      <c r="E2508" t="s">
        <v>327</v>
      </c>
      <c r="F2508" t="s">
        <v>841</v>
      </c>
      <c r="G2508">
        <v>0</v>
      </c>
    </row>
    <row r="2509" spans="1:7" x14ac:dyDescent="0.3">
      <c r="A2509" t="s">
        <v>681</v>
      </c>
      <c r="B2509" t="s">
        <v>639</v>
      </c>
      <c r="C2509" t="s">
        <v>458</v>
      </c>
      <c r="D2509" t="s">
        <v>393</v>
      </c>
      <c r="E2509" t="s">
        <v>215</v>
      </c>
      <c r="F2509" t="s">
        <v>793</v>
      </c>
      <c r="G2509">
        <v>0</v>
      </c>
    </row>
    <row r="2510" spans="1:7" x14ac:dyDescent="0.3">
      <c r="A2510" t="s">
        <v>688</v>
      </c>
      <c r="B2510" t="s">
        <v>625</v>
      </c>
      <c r="C2510" t="s">
        <v>457</v>
      </c>
      <c r="D2510" t="s">
        <v>393</v>
      </c>
      <c r="E2510" t="s">
        <v>367</v>
      </c>
      <c r="F2510" t="s">
        <v>689</v>
      </c>
      <c r="G2510">
        <v>0</v>
      </c>
    </row>
    <row r="2511" spans="1:7" x14ac:dyDescent="0.3">
      <c r="A2511" t="s">
        <v>688</v>
      </c>
      <c r="B2511" t="s">
        <v>625</v>
      </c>
      <c r="C2511" t="s">
        <v>457</v>
      </c>
      <c r="D2511" t="s">
        <v>393</v>
      </c>
      <c r="E2511" t="s">
        <v>372</v>
      </c>
      <c r="F2511" t="s">
        <v>689</v>
      </c>
      <c r="G2511">
        <v>0</v>
      </c>
    </row>
    <row r="2512" spans="1:7" x14ac:dyDescent="0.3">
      <c r="A2512" t="s">
        <v>688</v>
      </c>
      <c r="B2512" t="s">
        <v>625</v>
      </c>
      <c r="C2512" t="s">
        <v>457</v>
      </c>
      <c r="D2512" t="s">
        <v>393</v>
      </c>
      <c r="E2512" t="s">
        <v>373</v>
      </c>
      <c r="F2512" t="s">
        <v>689</v>
      </c>
      <c r="G2512">
        <v>0</v>
      </c>
    </row>
    <row r="2513" spans="1:7" x14ac:dyDescent="0.3">
      <c r="A2513" t="s">
        <v>688</v>
      </c>
      <c r="B2513" t="s">
        <v>625</v>
      </c>
      <c r="C2513" t="s">
        <v>457</v>
      </c>
      <c r="D2513" t="s">
        <v>393</v>
      </c>
      <c r="E2513" t="s">
        <v>376</v>
      </c>
      <c r="F2513" t="s">
        <v>1159</v>
      </c>
      <c r="G2513">
        <v>0</v>
      </c>
    </row>
    <row r="2514" spans="1:7" x14ac:dyDescent="0.3">
      <c r="A2514" t="s">
        <v>688</v>
      </c>
      <c r="B2514" t="s">
        <v>625</v>
      </c>
      <c r="C2514" t="s">
        <v>458</v>
      </c>
      <c r="D2514" t="s">
        <v>393</v>
      </c>
      <c r="E2514" t="s">
        <v>47</v>
      </c>
      <c r="F2514" t="s">
        <v>726</v>
      </c>
      <c r="G2514">
        <v>0</v>
      </c>
    </row>
    <row r="2515" spans="1:7" x14ac:dyDescent="0.3">
      <c r="A2515" t="s">
        <v>688</v>
      </c>
      <c r="B2515" t="s">
        <v>625</v>
      </c>
      <c r="C2515" t="s">
        <v>458</v>
      </c>
      <c r="D2515" t="s">
        <v>393</v>
      </c>
      <c r="E2515" t="s">
        <v>258</v>
      </c>
      <c r="F2515" t="s">
        <v>689</v>
      </c>
      <c r="G2515">
        <v>0</v>
      </c>
    </row>
    <row r="2516" spans="1:7" x14ac:dyDescent="0.3">
      <c r="A2516" t="s">
        <v>688</v>
      </c>
      <c r="B2516" t="s">
        <v>625</v>
      </c>
      <c r="C2516" t="s">
        <v>458</v>
      </c>
      <c r="D2516" t="s">
        <v>393</v>
      </c>
      <c r="E2516" t="s">
        <v>335</v>
      </c>
      <c r="F2516" t="s">
        <v>689</v>
      </c>
      <c r="G2516">
        <v>0</v>
      </c>
    </row>
    <row r="2517" spans="1:7" x14ac:dyDescent="0.3">
      <c r="A2517" t="s">
        <v>688</v>
      </c>
      <c r="B2517" t="s">
        <v>625</v>
      </c>
      <c r="C2517" t="s">
        <v>458</v>
      </c>
      <c r="D2517" t="s">
        <v>393</v>
      </c>
      <c r="E2517" t="s">
        <v>335</v>
      </c>
      <c r="F2517" t="s">
        <v>726</v>
      </c>
      <c r="G2517">
        <v>0</v>
      </c>
    </row>
    <row r="2518" spans="1:7" x14ac:dyDescent="0.3">
      <c r="A2518" t="s">
        <v>688</v>
      </c>
      <c r="B2518" t="s">
        <v>625</v>
      </c>
      <c r="C2518" t="s">
        <v>458</v>
      </c>
      <c r="D2518" t="s">
        <v>393</v>
      </c>
      <c r="E2518" t="s">
        <v>183</v>
      </c>
      <c r="F2518" t="s">
        <v>726</v>
      </c>
      <c r="G2518">
        <v>0</v>
      </c>
    </row>
    <row r="2519" spans="1:7" x14ac:dyDescent="0.3">
      <c r="A2519" t="s">
        <v>688</v>
      </c>
      <c r="B2519" t="s">
        <v>625</v>
      </c>
      <c r="C2519" t="s">
        <v>458</v>
      </c>
      <c r="D2519" t="s">
        <v>393</v>
      </c>
      <c r="E2519" t="s">
        <v>249</v>
      </c>
      <c r="F2519" t="s">
        <v>689</v>
      </c>
      <c r="G2519">
        <v>0</v>
      </c>
    </row>
    <row r="2520" spans="1:7" x14ac:dyDescent="0.3">
      <c r="A2520" t="s">
        <v>688</v>
      </c>
      <c r="B2520" t="s">
        <v>625</v>
      </c>
      <c r="C2520" t="s">
        <v>458</v>
      </c>
      <c r="D2520" t="s">
        <v>393</v>
      </c>
      <c r="E2520" t="s">
        <v>56</v>
      </c>
      <c r="F2520" t="s">
        <v>689</v>
      </c>
      <c r="G2520">
        <v>0</v>
      </c>
    </row>
    <row r="2521" spans="1:7" x14ac:dyDescent="0.3">
      <c r="A2521" t="s">
        <v>688</v>
      </c>
      <c r="B2521" t="s">
        <v>625</v>
      </c>
      <c r="C2521" t="s">
        <v>458</v>
      </c>
      <c r="D2521" t="s">
        <v>393</v>
      </c>
      <c r="E2521" t="s">
        <v>86</v>
      </c>
      <c r="F2521" t="s">
        <v>726</v>
      </c>
      <c r="G2521">
        <v>0</v>
      </c>
    </row>
    <row r="2522" spans="1:7" x14ac:dyDescent="0.3">
      <c r="A2522" t="s">
        <v>688</v>
      </c>
      <c r="B2522" t="s">
        <v>625</v>
      </c>
      <c r="C2522" t="s">
        <v>458</v>
      </c>
      <c r="D2522" t="s">
        <v>393</v>
      </c>
      <c r="E2522" t="s">
        <v>299</v>
      </c>
      <c r="F2522" t="s">
        <v>726</v>
      </c>
      <c r="G2522">
        <v>0</v>
      </c>
    </row>
    <row r="2523" spans="1:7" x14ac:dyDescent="0.3">
      <c r="A2523" t="s">
        <v>688</v>
      </c>
      <c r="B2523" t="s">
        <v>625</v>
      </c>
      <c r="C2523" t="s">
        <v>458</v>
      </c>
      <c r="D2523" t="s">
        <v>393</v>
      </c>
      <c r="E2523" t="s">
        <v>143</v>
      </c>
      <c r="F2523" t="s">
        <v>689</v>
      </c>
      <c r="G2523">
        <v>0</v>
      </c>
    </row>
    <row r="2524" spans="1:7" x14ac:dyDescent="0.3">
      <c r="A2524" t="s">
        <v>688</v>
      </c>
      <c r="B2524" t="s">
        <v>625</v>
      </c>
      <c r="C2524" t="s">
        <v>458</v>
      </c>
      <c r="D2524" t="s">
        <v>393</v>
      </c>
      <c r="E2524" t="s">
        <v>44</v>
      </c>
      <c r="F2524" t="s">
        <v>689</v>
      </c>
      <c r="G2524">
        <v>0</v>
      </c>
    </row>
    <row r="2525" spans="1:7" x14ac:dyDescent="0.3">
      <c r="A2525" t="s">
        <v>688</v>
      </c>
      <c r="B2525" t="s">
        <v>625</v>
      </c>
      <c r="C2525" t="s">
        <v>458</v>
      </c>
      <c r="D2525" t="s">
        <v>393</v>
      </c>
      <c r="E2525" t="s">
        <v>125</v>
      </c>
      <c r="F2525" t="s">
        <v>726</v>
      </c>
      <c r="G2525">
        <v>0</v>
      </c>
    </row>
    <row r="2526" spans="1:7" x14ac:dyDescent="0.3">
      <c r="A2526" t="s">
        <v>688</v>
      </c>
      <c r="B2526" t="s">
        <v>625</v>
      </c>
      <c r="C2526" t="s">
        <v>458</v>
      </c>
      <c r="D2526" t="s">
        <v>393</v>
      </c>
      <c r="E2526" t="s">
        <v>236</v>
      </c>
      <c r="F2526" t="s">
        <v>689</v>
      </c>
      <c r="G2526">
        <v>0</v>
      </c>
    </row>
    <row r="2527" spans="1:7" x14ac:dyDescent="0.3">
      <c r="A2527" t="s">
        <v>688</v>
      </c>
      <c r="B2527" t="s">
        <v>625</v>
      </c>
      <c r="C2527" t="s">
        <v>458</v>
      </c>
      <c r="D2527" t="s">
        <v>393</v>
      </c>
      <c r="E2527" t="s">
        <v>199</v>
      </c>
      <c r="F2527" t="s">
        <v>689</v>
      </c>
      <c r="G2527">
        <v>0</v>
      </c>
    </row>
    <row r="2528" spans="1:7" x14ac:dyDescent="0.3">
      <c r="A2528" t="s">
        <v>688</v>
      </c>
      <c r="B2528" t="s">
        <v>625</v>
      </c>
      <c r="C2528" t="s">
        <v>458</v>
      </c>
      <c r="D2528" t="s">
        <v>393</v>
      </c>
      <c r="E2528" t="s">
        <v>22</v>
      </c>
      <c r="F2528" t="s">
        <v>689</v>
      </c>
      <c r="G2528">
        <v>0</v>
      </c>
    </row>
    <row r="2529" spans="1:7" x14ac:dyDescent="0.3">
      <c r="A2529" t="s">
        <v>688</v>
      </c>
      <c r="B2529" t="s">
        <v>625</v>
      </c>
      <c r="C2529" t="s">
        <v>458</v>
      </c>
      <c r="D2529" t="s">
        <v>393</v>
      </c>
      <c r="E2529" t="s">
        <v>163</v>
      </c>
      <c r="F2529" t="s">
        <v>726</v>
      </c>
      <c r="G2529">
        <v>0</v>
      </c>
    </row>
    <row r="2530" spans="1:7" x14ac:dyDescent="0.3">
      <c r="A2530" t="s">
        <v>688</v>
      </c>
      <c r="B2530" t="s">
        <v>625</v>
      </c>
      <c r="C2530" t="s">
        <v>458</v>
      </c>
      <c r="D2530" t="s">
        <v>393</v>
      </c>
      <c r="E2530" t="s">
        <v>218</v>
      </c>
      <c r="F2530" t="s">
        <v>689</v>
      </c>
      <c r="G2530">
        <v>0</v>
      </c>
    </row>
    <row r="2531" spans="1:7" x14ac:dyDescent="0.3">
      <c r="A2531" t="s">
        <v>688</v>
      </c>
      <c r="B2531" t="s">
        <v>625</v>
      </c>
      <c r="C2531" t="s">
        <v>458</v>
      </c>
      <c r="D2531" t="s">
        <v>393</v>
      </c>
      <c r="E2531" t="s">
        <v>218</v>
      </c>
      <c r="F2531" t="s">
        <v>726</v>
      </c>
      <c r="G2531">
        <v>0</v>
      </c>
    </row>
    <row r="2532" spans="1:7" x14ac:dyDescent="0.3">
      <c r="A2532" t="s">
        <v>688</v>
      </c>
      <c r="B2532" t="s">
        <v>625</v>
      </c>
      <c r="C2532" t="s">
        <v>458</v>
      </c>
      <c r="D2532" t="s">
        <v>393</v>
      </c>
      <c r="E2532" t="s">
        <v>219</v>
      </c>
      <c r="F2532" t="s">
        <v>689</v>
      </c>
      <c r="G2532">
        <v>0</v>
      </c>
    </row>
    <row r="2533" spans="1:7" x14ac:dyDescent="0.3">
      <c r="A2533" t="s">
        <v>688</v>
      </c>
      <c r="B2533" t="s">
        <v>625</v>
      </c>
      <c r="C2533" t="s">
        <v>458</v>
      </c>
      <c r="D2533" t="s">
        <v>393</v>
      </c>
      <c r="E2533" t="s">
        <v>45</v>
      </c>
      <c r="F2533" t="s">
        <v>726</v>
      </c>
      <c r="G2533">
        <v>0</v>
      </c>
    </row>
    <row r="2534" spans="1:7" x14ac:dyDescent="0.3">
      <c r="A2534" t="s">
        <v>688</v>
      </c>
      <c r="B2534" t="s">
        <v>625</v>
      </c>
      <c r="C2534" t="s">
        <v>458</v>
      </c>
      <c r="D2534" t="s">
        <v>393</v>
      </c>
      <c r="E2534" t="s">
        <v>252</v>
      </c>
      <c r="F2534" t="s">
        <v>726</v>
      </c>
      <c r="G2534">
        <v>0</v>
      </c>
    </row>
    <row r="2535" spans="1:7" x14ac:dyDescent="0.3">
      <c r="A2535" t="s">
        <v>688</v>
      </c>
      <c r="B2535" t="s">
        <v>625</v>
      </c>
      <c r="C2535" t="s">
        <v>458</v>
      </c>
      <c r="D2535" t="s">
        <v>393</v>
      </c>
      <c r="E2535" t="s">
        <v>356</v>
      </c>
      <c r="F2535" t="s">
        <v>689</v>
      </c>
      <c r="G2535">
        <v>0</v>
      </c>
    </row>
    <row r="2536" spans="1:7" x14ac:dyDescent="0.3">
      <c r="A2536" t="s">
        <v>688</v>
      </c>
      <c r="B2536" t="s">
        <v>625</v>
      </c>
      <c r="C2536" t="s">
        <v>458</v>
      </c>
      <c r="D2536" t="s">
        <v>393</v>
      </c>
      <c r="E2536" t="s">
        <v>221</v>
      </c>
      <c r="F2536" t="s">
        <v>689</v>
      </c>
      <c r="G2536">
        <v>0</v>
      </c>
    </row>
    <row r="2537" spans="1:7" x14ac:dyDescent="0.3">
      <c r="A2537" t="s">
        <v>688</v>
      </c>
      <c r="B2537" t="s">
        <v>625</v>
      </c>
      <c r="C2537" t="s">
        <v>458</v>
      </c>
      <c r="D2537" t="s">
        <v>393</v>
      </c>
      <c r="E2537" t="s">
        <v>362</v>
      </c>
      <c r="F2537" t="s">
        <v>689</v>
      </c>
      <c r="G2537">
        <v>0</v>
      </c>
    </row>
    <row r="2538" spans="1:7" x14ac:dyDescent="0.3">
      <c r="A2538" t="s">
        <v>688</v>
      </c>
      <c r="B2538" t="s">
        <v>625</v>
      </c>
      <c r="C2538" t="s">
        <v>458</v>
      </c>
      <c r="D2538" t="s">
        <v>393</v>
      </c>
      <c r="E2538" t="s">
        <v>222</v>
      </c>
      <c r="F2538" t="s">
        <v>689</v>
      </c>
      <c r="G2538">
        <v>0</v>
      </c>
    </row>
    <row r="2539" spans="1:7" x14ac:dyDescent="0.3">
      <c r="A2539" t="s">
        <v>688</v>
      </c>
      <c r="B2539" t="s">
        <v>625</v>
      </c>
      <c r="C2539" t="s">
        <v>458</v>
      </c>
      <c r="D2539" t="s">
        <v>393</v>
      </c>
      <c r="E2539" t="s">
        <v>81</v>
      </c>
      <c r="F2539" t="s">
        <v>689</v>
      </c>
      <c r="G2539">
        <v>0</v>
      </c>
    </row>
    <row r="2540" spans="1:7" x14ac:dyDescent="0.3">
      <c r="A2540" t="s">
        <v>688</v>
      </c>
      <c r="B2540" t="s">
        <v>625</v>
      </c>
      <c r="C2540" t="s">
        <v>458</v>
      </c>
      <c r="D2540" t="s">
        <v>393</v>
      </c>
      <c r="E2540" t="s">
        <v>81</v>
      </c>
      <c r="F2540" t="s">
        <v>726</v>
      </c>
      <c r="G2540">
        <v>0</v>
      </c>
    </row>
    <row r="2541" spans="1:7" x14ac:dyDescent="0.3">
      <c r="A2541" t="s">
        <v>688</v>
      </c>
      <c r="B2541" t="s">
        <v>625</v>
      </c>
      <c r="C2541" t="s">
        <v>458</v>
      </c>
      <c r="D2541" t="s">
        <v>393</v>
      </c>
      <c r="E2541" t="s">
        <v>31</v>
      </c>
      <c r="F2541" t="s">
        <v>689</v>
      </c>
      <c r="G2541">
        <v>0</v>
      </c>
    </row>
    <row r="2542" spans="1:7" x14ac:dyDescent="0.3">
      <c r="A2542" t="s">
        <v>688</v>
      </c>
      <c r="B2542" t="s">
        <v>625</v>
      </c>
      <c r="C2542" t="s">
        <v>458</v>
      </c>
      <c r="D2542" t="s">
        <v>393</v>
      </c>
      <c r="E2542" t="s">
        <v>69</v>
      </c>
      <c r="F2542" t="s">
        <v>689</v>
      </c>
      <c r="G2542">
        <v>0</v>
      </c>
    </row>
    <row r="2543" spans="1:7" x14ac:dyDescent="0.3">
      <c r="A2543" t="s">
        <v>688</v>
      </c>
      <c r="B2543" t="s">
        <v>625</v>
      </c>
      <c r="C2543" t="s">
        <v>458</v>
      </c>
      <c r="D2543" t="s">
        <v>393</v>
      </c>
      <c r="E2543" t="s">
        <v>69</v>
      </c>
      <c r="F2543" t="s">
        <v>726</v>
      </c>
      <c r="G2543">
        <v>0</v>
      </c>
    </row>
    <row r="2544" spans="1:7" x14ac:dyDescent="0.3">
      <c r="A2544" t="s">
        <v>688</v>
      </c>
      <c r="B2544" t="s">
        <v>625</v>
      </c>
      <c r="C2544" t="s">
        <v>458</v>
      </c>
      <c r="D2544" t="s">
        <v>393</v>
      </c>
      <c r="E2544" t="s">
        <v>307</v>
      </c>
      <c r="F2544" t="s">
        <v>726</v>
      </c>
      <c r="G2544">
        <v>0</v>
      </c>
    </row>
    <row r="2545" spans="1:7" x14ac:dyDescent="0.3">
      <c r="A2545" t="s">
        <v>688</v>
      </c>
      <c r="B2545" t="s">
        <v>625</v>
      </c>
      <c r="C2545" t="s">
        <v>458</v>
      </c>
      <c r="D2545" t="s">
        <v>393</v>
      </c>
      <c r="E2545" t="s">
        <v>309</v>
      </c>
      <c r="F2545" t="s">
        <v>689</v>
      </c>
      <c r="G2545">
        <v>0</v>
      </c>
    </row>
    <row r="2546" spans="1:7" x14ac:dyDescent="0.3">
      <c r="A2546" t="s">
        <v>688</v>
      </c>
      <c r="B2546" t="s">
        <v>625</v>
      </c>
      <c r="C2546" t="s">
        <v>458</v>
      </c>
      <c r="D2546" t="s">
        <v>393</v>
      </c>
      <c r="E2546" t="s">
        <v>355</v>
      </c>
      <c r="F2546" t="s">
        <v>726</v>
      </c>
      <c r="G2546">
        <v>0</v>
      </c>
    </row>
    <row r="2547" spans="1:7" x14ac:dyDescent="0.3">
      <c r="A2547" t="s">
        <v>688</v>
      </c>
      <c r="B2547" t="s">
        <v>625</v>
      </c>
      <c r="C2547" t="s">
        <v>458</v>
      </c>
      <c r="D2547" t="s">
        <v>393</v>
      </c>
      <c r="E2547" t="s">
        <v>288</v>
      </c>
      <c r="F2547" t="s">
        <v>726</v>
      </c>
      <c r="G2547">
        <v>0</v>
      </c>
    </row>
    <row r="2548" spans="1:7" x14ac:dyDescent="0.3">
      <c r="A2548" t="s">
        <v>688</v>
      </c>
      <c r="B2548" t="s">
        <v>625</v>
      </c>
      <c r="C2548" t="s">
        <v>458</v>
      </c>
      <c r="D2548" t="s">
        <v>393</v>
      </c>
      <c r="E2548" t="s">
        <v>106</v>
      </c>
      <c r="F2548" t="s">
        <v>689</v>
      </c>
      <c r="G2548">
        <v>0</v>
      </c>
    </row>
    <row r="2549" spans="1:7" x14ac:dyDescent="0.3">
      <c r="A2549" t="s">
        <v>688</v>
      </c>
      <c r="B2549" t="s">
        <v>625</v>
      </c>
      <c r="C2549" t="s">
        <v>458</v>
      </c>
      <c r="D2549" t="s">
        <v>393</v>
      </c>
      <c r="E2549" t="s">
        <v>310</v>
      </c>
      <c r="F2549" t="s">
        <v>689</v>
      </c>
      <c r="G2549">
        <v>0</v>
      </c>
    </row>
    <row r="2550" spans="1:7" x14ac:dyDescent="0.3">
      <c r="A2550" t="s">
        <v>688</v>
      </c>
      <c r="B2550" t="s">
        <v>625</v>
      </c>
      <c r="C2550" t="s">
        <v>458</v>
      </c>
      <c r="D2550" t="s">
        <v>393</v>
      </c>
      <c r="E2550" t="s">
        <v>310</v>
      </c>
      <c r="F2550" t="s">
        <v>726</v>
      </c>
      <c r="G2550">
        <v>0</v>
      </c>
    </row>
    <row r="2551" spans="1:7" x14ac:dyDescent="0.3">
      <c r="A2551" t="s">
        <v>688</v>
      </c>
      <c r="B2551" t="s">
        <v>625</v>
      </c>
      <c r="C2551" t="s">
        <v>458</v>
      </c>
      <c r="D2551" t="s">
        <v>393</v>
      </c>
      <c r="E2551" t="s">
        <v>313</v>
      </c>
      <c r="F2551" t="s">
        <v>726</v>
      </c>
      <c r="G2551">
        <v>0</v>
      </c>
    </row>
    <row r="2552" spans="1:7" x14ac:dyDescent="0.3">
      <c r="A2552" t="s">
        <v>688</v>
      </c>
      <c r="B2552" t="s">
        <v>625</v>
      </c>
      <c r="C2552" t="s">
        <v>458</v>
      </c>
      <c r="D2552" t="s">
        <v>393</v>
      </c>
      <c r="E2552" t="s">
        <v>70</v>
      </c>
      <c r="F2552" t="s">
        <v>726</v>
      </c>
      <c r="G2552">
        <v>0</v>
      </c>
    </row>
    <row r="2553" spans="1:7" x14ac:dyDescent="0.3">
      <c r="A2553" t="s">
        <v>688</v>
      </c>
      <c r="B2553" t="s">
        <v>625</v>
      </c>
      <c r="C2553" t="s">
        <v>458</v>
      </c>
      <c r="D2553" t="s">
        <v>393</v>
      </c>
      <c r="E2553" t="s">
        <v>181</v>
      </c>
      <c r="F2553" t="s">
        <v>689</v>
      </c>
      <c r="G2553">
        <v>0</v>
      </c>
    </row>
    <row r="2554" spans="1:7" x14ac:dyDescent="0.3">
      <c r="A2554" t="s">
        <v>688</v>
      </c>
      <c r="B2554" t="s">
        <v>625</v>
      </c>
      <c r="C2554" t="s">
        <v>458</v>
      </c>
      <c r="D2554" t="s">
        <v>393</v>
      </c>
      <c r="E2554" t="s">
        <v>25</v>
      </c>
      <c r="F2554" t="s">
        <v>689</v>
      </c>
      <c r="G2554">
        <v>0</v>
      </c>
    </row>
    <row r="2555" spans="1:7" x14ac:dyDescent="0.3">
      <c r="A2555" t="s">
        <v>688</v>
      </c>
      <c r="B2555" t="s">
        <v>625</v>
      </c>
      <c r="C2555" t="s">
        <v>458</v>
      </c>
      <c r="D2555" t="s">
        <v>393</v>
      </c>
      <c r="E2555" t="s">
        <v>253</v>
      </c>
      <c r="F2555" t="s">
        <v>726</v>
      </c>
      <c r="G2555">
        <v>0</v>
      </c>
    </row>
    <row r="2556" spans="1:7" x14ac:dyDescent="0.3">
      <c r="A2556" t="s">
        <v>688</v>
      </c>
      <c r="B2556" t="s">
        <v>625</v>
      </c>
      <c r="C2556" t="s">
        <v>458</v>
      </c>
      <c r="D2556" t="s">
        <v>393</v>
      </c>
      <c r="E2556" t="s">
        <v>315</v>
      </c>
      <c r="F2556" t="s">
        <v>726</v>
      </c>
      <c r="G2556">
        <v>0</v>
      </c>
    </row>
    <row r="2557" spans="1:7" x14ac:dyDescent="0.3">
      <c r="A2557" t="s">
        <v>688</v>
      </c>
      <c r="B2557" t="s">
        <v>625</v>
      </c>
      <c r="C2557" t="s">
        <v>458</v>
      </c>
      <c r="D2557" t="s">
        <v>393</v>
      </c>
      <c r="E2557" t="s">
        <v>108</v>
      </c>
      <c r="F2557" t="s">
        <v>726</v>
      </c>
      <c r="G2557">
        <v>0</v>
      </c>
    </row>
    <row r="2558" spans="1:7" x14ac:dyDescent="0.3">
      <c r="A2558" t="s">
        <v>688</v>
      </c>
      <c r="B2558" t="s">
        <v>625</v>
      </c>
      <c r="C2558" t="s">
        <v>458</v>
      </c>
      <c r="D2558" t="s">
        <v>393</v>
      </c>
      <c r="E2558" t="s">
        <v>352</v>
      </c>
      <c r="F2558" t="s">
        <v>726</v>
      </c>
      <c r="G2558">
        <v>0</v>
      </c>
    </row>
    <row r="2559" spans="1:7" x14ac:dyDescent="0.3">
      <c r="A2559" t="s">
        <v>688</v>
      </c>
      <c r="B2559" t="s">
        <v>625</v>
      </c>
      <c r="C2559" t="s">
        <v>458</v>
      </c>
      <c r="D2559" t="s">
        <v>393</v>
      </c>
      <c r="E2559" t="s">
        <v>24</v>
      </c>
      <c r="F2559" t="s">
        <v>689</v>
      </c>
      <c r="G2559">
        <v>0</v>
      </c>
    </row>
    <row r="2560" spans="1:7" x14ac:dyDescent="0.3">
      <c r="A2560" t="s">
        <v>688</v>
      </c>
      <c r="B2560" t="s">
        <v>625</v>
      </c>
      <c r="C2560" t="s">
        <v>458</v>
      </c>
      <c r="D2560" t="s">
        <v>393</v>
      </c>
      <c r="E2560" t="s">
        <v>33</v>
      </c>
      <c r="F2560" t="s">
        <v>726</v>
      </c>
      <c r="G2560">
        <v>0</v>
      </c>
    </row>
    <row r="2561" spans="1:7" x14ac:dyDescent="0.3">
      <c r="A2561" t="s">
        <v>688</v>
      </c>
      <c r="B2561" t="s">
        <v>625</v>
      </c>
      <c r="C2561" t="s">
        <v>458</v>
      </c>
      <c r="D2561" t="s">
        <v>393</v>
      </c>
      <c r="E2561" t="s">
        <v>225</v>
      </c>
      <c r="F2561" t="s">
        <v>726</v>
      </c>
      <c r="G2561">
        <v>0</v>
      </c>
    </row>
    <row r="2562" spans="1:7" x14ac:dyDescent="0.3">
      <c r="A2562" t="s">
        <v>688</v>
      </c>
      <c r="B2562" t="s">
        <v>625</v>
      </c>
      <c r="C2562" t="s">
        <v>458</v>
      </c>
      <c r="D2562" t="s">
        <v>393</v>
      </c>
      <c r="E2562" t="s">
        <v>338</v>
      </c>
      <c r="F2562" t="s">
        <v>689</v>
      </c>
      <c r="G2562">
        <v>0</v>
      </c>
    </row>
    <row r="2563" spans="1:7" x14ac:dyDescent="0.3">
      <c r="A2563" t="s">
        <v>688</v>
      </c>
      <c r="B2563" t="s">
        <v>625</v>
      </c>
      <c r="C2563" t="s">
        <v>458</v>
      </c>
      <c r="D2563" t="s">
        <v>393</v>
      </c>
      <c r="E2563" t="s">
        <v>60</v>
      </c>
      <c r="F2563" t="s">
        <v>689</v>
      </c>
      <c r="G2563">
        <v>0</v>
      </c>
    </row>
    <row r="2564" spans="1:7" x14ac:dyDescent="0.3">
      <c r="A2564" t="s">
        <v>688</v>
      </c>
      <c r="B2564" t="s">
        <v>625</v>
      </c>
      <c r="C2564" t="s">
        <v>458</v>
      </c>
      <c r="D2564" t="s">
        <v>393</v>
      </c>
      <c r="E2564" t="s">
        <v>19</v>
      </c>
      <c r="F2564" t="s">
        <v>689</v>
      </c>
      <c r="G2564">
        <v>0</v>
      </c>
    </row>
    <row r="2565" spans="1:7" x14ac:dyDescent="0.3">
      <c r="A2565" t="s">
        <v>688</v>
      </c>
      <c r="B2565" t="s">
        <v>625</v>
      </c>
      <c r="C2565" t="s">
        <v>458</v>
      </c>
      <c r="D2565" t="s">
        <v>393</v>
      </c>
      <c r="E2565" t="s">
        <v>110</v>
      </c>
      <c r="F2565" t="s">
        <v>726</v>
      </c>
      <c r="G2565">
        <v>0</v>
      </c>
    </row>
    <row r="2566" spans="1:7" x14ac:dyDescent="0.3">
      <c r="A2566" t="s">
        <v>688</v>
      </c>
      <c r="B2566" t="s">
        <v>625</v>
      </c>
      <c r="C2566" t="s">
        <v>458</v>
      </c>
      <c r="D2566" t="s">
        <v>393</v>
      </c>
      <c r="E2566" t="s">
        <v>98</v>
      </c>
      <c r="F2566" t="s">
        <v>689</v>
      </c>
      <c r="G2566">
        <v>0</v>
      </c>
    </row>
    <row r="2567" spans="1:7" x14ac:dyDescent="0.3">
      <c r="A2567" t="s">
        <v>688</v>
      </c>
      <c r="B2567" t="s">
        <v>625</v>
      </c>
      <c r="C2567" t="s">
        <v>458</v>
      </c>
      <c r="D2567" t="s">
        <v>393</v>
      </c>
      <c r="E2567" t="s">
        <v>267</v>
      </c>
      <c r="F2567" t="s">
        <v>726</v>
      </c>
      <c r="G2567">
        <v>0</v>
      </c>
    </row>
    <row r="2568" spans="1:7" x14ac:dyDescent="0.3">
      <c r="A2568" t="s">
        <v>688</v>
      </c>
      <c r="B2568" t="s">
        <v>625</v>
      </c>
      <c r="C2568" t="s">
        <v>458</v>
      </c>
      <c r="D2568" t="s">
        <v>393</v>
      </c>
      <c r="E2568" t="s">
        <v>227</v>
      </c>
      <c r="F2568" t="s">
        <v>689</v>
      </c>
      <c r="G2568">
        <v>0</v>
      </c>
    </row>
    <row r="2569" spans="1:7" x14ac:dyDescent="0.3">
      <c r="A2569" t="s">
        <v>688</v>
      </c>
      <c r="B2569" t="s">
        <v>625</v>
      </c>
      <c r="C2569" t="s">
        <v>458</v>
      </c>
      <c r="D2569" t="s">
        <v>393</v>
      </c>
      <c r="E2569" t="s">
        <v>53</v>
      </c>
      <c r="F2569" t="s">
        <v>726</v>
      </c>
      <c r="G2569">
        <v>0</v>
      </c>
    </row>
    <row r="2570" spans="1:7" x14ac:dyDescent="0.3">
      <c r="A2570" t="s">
        <v>688</v>
      </c>
      <c r="B2570" t="s">
        <v>625</v>
      </c>
      <c r="C2570" t="s">
        <v>458</v>
      </c>
      <c r="D2570" t="s">
        <v>393</v>
      </c>
      <c r="E2570" t="s">
        <v>337</v>
      </c>
      <c r="F2570" t="s">
        <v>689</v>
      </c>
      <c r="G2570">
        <v>0</v>
      </c>
    </row>
    <row r="2571" spans="1:7" x14ac:dyDescent="0.3">
      <c r="A2571" t="s">
        <v>688</v>
      </c>
      <c r="B2571" t="s">
        <v>625</v>
      </c>
      <c r="C2571" t="s">
        <v>458</v>
      </c>
      <c r="D2571" t="s">
        <v>393</v>
      </c>
      <c r="E2571" t="s">
        <v>277</v>
      </c>
      <c r="F2571" t="s">
        <v>726</v>
      </c>
      <c r="G2571">
        <v>0</v>
      </c>
    </row>
    <row r="2572" spans="1:7" x14ac:dyDescent="0.3">
      <c r="A2572" t="s">
        <v>688</v>
      </c>
      <c r="B2572" t="s">
        <v>625</v>
      </c>
      <c r="C2572" t="s">
        <v>458</v>
      </c>
      <c r="D2572" t="s">
        <v>393</v>
      </c>
      <c r="E2572" t="s">
        <v>317</v>
      </c>
      <c r="F2572" t="s">
        <v>689</v>
      </c>
      <c r="G2572">
        <v>0</v>
      </c>
    </row>
    <row r="2573" spans="1:7" x14ac:dyDescent="0.3">
      <c r="A2573" t="s">
        <v>688</v>
      </c>
      <c r="B2573" t="s">
        <v>625</v>
      </c>
      <c r="C2573" t="s">
        <v>458</v>
      </c>
      <c r="D2573" t="s">
        <v>393</v>
      </c>
      <c r="E2573" t="s">
        <v>204</v>
      </c>
      <c r="F2573" t="s">
        <v>689</v>
      </c>
      <c r="G2573">
        <v>0</v>
      </c>
    </row>
    <row r="2574" spans="1:7" x14ac:dyDescent="0.3">
      <c r="A2574" t="s">
        <v>688</v>
      </c>
      <c r="B2574" t="s">
        <v>625</v>
      </c>
      <c r="C2574" t="s">
        <v>458</v>
      </c>
      <c r="D2574" t="s">
        <v>393</v>
      </c>
      <c r="E2574" t="s">
        <v>168</v>
      </c>
      <c r="F2574" t="s">
        <v>689</v>
      </c>
      <c r="G2574">
        <v>0</v>
      </c>
    </row>
    <row r="2575" spans="1:7" x14ac:dyDescent="0.3">
      <c r="A2575" t="s">
        <v>688</v>
      </c>
      <c r="B2575" t="s">
        <v>625</v>
      </c>
      <c r="C2575" t="s">
        <v>458</v>
      </c>
      <c r="D2575" t="s">
        <v>393</v>
      </c>
      <c r="E2575" t="s">
        <v>77</v>
      </c>
      <c r="F2575" t="s">
        <v>726</v>
      </c>
      <c r="G2575">
        <v>0</v>
      </c>
    </row>
    <row r="2576" spans="1:7" x14ac:dyDescent="0.3">
      <c r="A2576" t="s">
        <v>688</v>
      </c>
      <c r="B2576" t="s">
        <v>625</v>
      </c>
      <c r="C2576" t="s">
        <v>458</v>
      </c>
      <c r="D2576" t="s">
        <v>393</v>
      </c>
      <c r="E2576" t="s">
        <v>111</v>
      </c>
      <c r="F2576" t="s">
        <v>689</v>
      </c>
      <c r="G2576">
        <v>0</v>
      </c>
    </row>
    <row r="2577" spans="1:7" x14ac:dyDescent="0.3">
      <c r="A2577" t="s">
        <v>688</v>
      </c>
      <c r="B2577" t="s">
        <v>625</v>
      </c>
      <c r="C2577" t="s">
        <v>458</v>
      </c>
      <c r="D2577" t="s">
        <v>393</v>
      </c>
      <c r="E2577" t="s">
        <v>205</v>
      </c>
      <c r="F2577" t="s">
        <v>689</v>
      </c>
      <c r="G2577">
        <v>0</v>
      </c>
    </row>
    <row r="2578" spans="1:7" x14ac:dyDescent="0.3">
      <c r="A2578" t="s">
        <v>688</v>
      </c>
      <c r="B2578" t="s">
        <v>625</v>
      </c>
      <c r="C2578" t="s">
        <v>458</v>
      </c>
      <c r="D2578" t="s">
        <v>393</v>
      </c>
      <c r="E2578" t="s">
        <v>28</v>
      </c>
      <c r="F2578" t="s">
        <v>689</v>
      </c>
      <c r="G2578">
        <v>0</v>
      </c>
    </row>
    <row r="2579" spans="1:7" x14ac:dyDescent="0.3">
      <c r="A2579" t="s">
        <v>688</v>
      </c>
      <c r="B2579" t="s">
        <v>625</v>
      </c>
      <c r="C2579" t="s">
        <v>458</v>
      </c>
      <c r="D2579" t="s">
        <v>393</v>
      </c>
      <c r="E2579" t="s">
        <v>293</v>
      </c>
      <c r="F2579" t="s">
        <v>726</v>
      </c>
      <c r="G2579">
        <v>0</v>
      </c>
    </row>
    <row r="2580" spans="1:7" x14ac:dyDescent="0.3">
      <c r="A2580" t="s">
        <v>688</v>
      </c>
      <c r="B2580" t="s">
        <v>625</v>
      </c>
      <c r="C2580" t="s">
        <v>458</v>
      </c>
      <c r="D2580" t="s">
        <v>393</v>
      </c>
      <c r="E2580" t="s">
        <v>230</v>
      </c>
      <c r="F2580" t="s">
        <v>726</v>
      </c>
      <c r="G2580">
        <v>0</v>
      </c>
    </row>
    <row r="2581" spans="1:7" x14ac:dyDescent="0.3">
      <c r="A2581" t="s">
        <v>688</v>
      </c>
      <c r="B2581" t="s">
        <v>625</v>
      </c>
      <c r="C2581" t="s">
        <v>458</v>
      </c>
      <c r="D2581" t="s">
        <v>393</v>
      </c>
      <c r="E2581" t="s">
        <v>320</v>
      </c>
      <c r="F2581" t="s">
        <v>689</v>
      </c>
      <c r="G2581">
        <v>0</v>
      </c>
    </row>
    <row r="2582" spans="1:7" x14ac:dyDescent="0.3">
      <c r="A2582" t="s">
        <v>688</v>
      </c>
      <c r="B2582" t="s">
        <v>625</v>
      </c>
      <c r="C2582" t="s">
        <v>458</v>
      </c>
      <c r="D2582" t="s">
        <v>393</v>
      </c>
      <c r="E2582" t="s">
        <v>268</v>
      </c>
      <c r="F2582" t="s">
        <v>726</v>
      </c>
      <c r="G2582">
        <v>0</v>
      </c>
    </row>
    <row r="2583" spans="1:7" x14ac:dyDescent="0.3">
      <c r="A2583" t="s">
        <v>688</v>
      </c>
      <c r="B2583" t="s">
        <v>625</v>
      </c>
      <c r="C2583" t="s">
        <v>458</v>
      </c>
      <c r="D2583" t="s">
        <v>393</v>
      </c>
      <c r="E2583" t="s">
        <v>61</v>
      </c>
      <c r="F2583" t="s">
        <v>726</v>
      </c>
      <c r="G2583">
        <v>0</v>
      </c>
    </row>
    <row r="2584" spans="1:7" x14ac:dyDescent="0.3">
      <c r="A2584" t="s">
        <v>688</v>
      </c>
      <c r="B2584" t="s">
        <v>625</v>
      </c>
      <c r="C2584" t="s">
        <v>458</v>
      </c>
      <c r="D2584" t="s">
        <v>393</v>
      </c>
      <c r="E2584" t="s">
        <v>270</v>
      </c>
      <c r="F2584" t="s">
        <v>689</v>
      </c>
      <c r="G2584">
        <v>0</v>
      </c>
    </row>
    <row r="2585" spans="1:7" x14ac:dyDescent="0.3">
      <c r="A2585" t="s">
        <v>688</v>
      </c>
      <c r="B2585" t="s">
        <v>625</v>
      </c>
      <c r="C2585" t="s">
        <v>458</v>
      </c>
      <c r="D2585" t="s">
        <v>393</v>
      </c>
      <c r="E2585" t="s">
        <v>265</v>
      </c>
      <c r="F2585" t="s">
        <v>726</v>
      </c>
      <c r="G2585">
        <v>0</v>
      </c>
    </row>
    <row r="2586" spans="1:7" x14ac:dyDescent="0.3">
      <c r="A2586" t="s">
        <v>688</v>
      </c>
      <c r="B2586" t="s">
        <v>625</v>
      </c>
      <c r="C2586" t="s">
        <v>458</v>
      </c>
      <c r="D2586" t="s">
        <v>393</v>
      </c>
      <c r="E2586" t="s">
        <v>321</v>
      </c>
      <c r="F2586" t="s">
        <v>726</v>
      </c>
      <c r="G2586">
        <v>0</v>
      </c>
    </row>
    <row r="2587" spans="1:7" x14ac:dyDescent="0.3">
      <c r="A2587" t="s">
        <v>688</v>
      </c>
      <c r="B2587" t="s">
        <v>625</v>
      </c>
      <c r="C2587" t="s">
        <v>458</v>
      </c>
      <c r="D2587" t="s">
        <v>393</v>
      </c>
      <c r="E2587" t="s">
        <v>189</v>
      </c>
      <c r="F2587" t="s">
        <v>726</v>
      </c>
      <c r="G2587">
        <v>0</v>
      </c>
    </row>
    <row r="2588" spans="1:7" x14ac:dyDescent="0.3">
      <c r="A2588" t="s">
        <v>688</v>
      </c>
      <c r="B2588" t="s">
        <v>625</v>
      </c>
      <c r="C2588" t="s">
        <v>458</v>
      </c>
      <c r="D2588" t="s">
        <v>393</v>
      </c>
      <c r="E2588" t="s">
        <v>207</v>
      </c>
      <c r="F2588" t="s">
        <v>726</v>
      </c>
      <c r="G2588">
        <v>0</v>
      </c>
    </row>
    <row r="2589" spans="1:7" x14ac:dyDescent="0.3">
      <c r="A2589" t="s">
        <v>688</v>
      </c>
      <c r="B2589" t="s">
        <v>625</v>
      </c>
      <c r="C2589" t="s">
        <v>458</v>
      </c>
      <c r="D2589" t="s">
        <v>393</v>
      </c>
      <c r="E2589" t="s">
        <v>96</v>
      </c>
      <c r="F2589" t="s">
        <v>726</v>
      </c>
      <c r="G2589">
        <v>0</v>
      </c>
    </row>
    <row r="2590" spans="1:7" x14ac:dyDescent="0.3">
      <c r="A2590" t="s">
        <v>688</v>
      </c>
      <c r="B2590" t="s">
        <v>625</v>
      </c>
      <c r="C2590" t="s">
        <v>458</v>
      </c>
      <c r="D2590" t="s">
        <v>393</v>
      </c>
      <c r="E2590" t="s">
        <v>113</v>
      </c>
      <c r="F2590" t="s">
        <v>726</v>
      </c>
      <c r="G2590">
        <v>0</v>
      </c>
    </row>
    <row r="2591" spans="1:7" x14ac:dyDescent="0.3">
      <c r="A2591" t="s">
        <v>688</v>
      </c>
      <c r="B2591" t="s">
        <v>625</v>
      </c>
      <c r="C2591" t="s">
        <v>458</v>
      </c>
      <c r="D2591" t="s">
        <v>393</v>
      </c>
      <c r="E2591" t="s">
        <v>100</v>
      </c>
      <c r="F2591" t="s">
        <v>726</v>
      </c>
      <c r="G2591">
        <v>0</v>
      </c>
    </row>
    <row r="2592" spans="1:7" x14ac:dyDescent="0.3">
      <c r="A2592" t="s">
        <v>688</v>
      </c>
      <c r="B2592" t="s">
        <v>625</v>
      </c>
      <c r="C2592" t="s">
        <v>458</v>
      </c>
      <c r="D2592" t="s">
        <v>393</v>
      </c>
      <c r="E2592" t="s">
        <v>16</v>
      </c>
      <c r="F2592" t="s">
        <v>726</v>
      </c>
      <c r="G2592">
        <v>0</v>
      </c>
    </row>
    <row r="2593" spans="1:7" x14ac:dyDescent="0.3">
      <c r="A2593" t="s">
        <v>688</v>
      </c>
      <c r="B2593" t="s">
        <v>625</v>
      </c>
      <c r="C2593" t="s">
        <v>458</v>
      </c>
      <c r="D2593" t="s">
        <v>393</v>
      </c>
      <c r="E2593" t="s">
        <v>158</v>
      </c>
      <c r="F2593" t="s">
        <v>726</v>
      </c>
      <c r="G2593">
        <v>0</v>
      </c>
    </row>
    <row r="2594" spans="1:7" x14ac:dyDescent="0.3">
      <c r="A2594" t="s">
        <v>688</v>
      </c>
      <c r="B2594" t="s">
        <v>625</v>
      </c>
      <c r="C2594" t="s">
        <v>458</v>
      </c>
      <c r="D2594" t="s">
        <v>393</v>
      </c>
      <c r="E2594" t="s">
        <v>72</v>
      </c>
      <c r="F2594" t="s">
        <v>689</v>
      </c>
      <c r="G2594">
        <v>0</v>
      </c>
    </row>
    <row r="2595" spans="1:7" x14ac:dyDescent="0.3">
      <c r="A2595" t="s">
        <v>688</v>
      </c>
      <c r="B2595" t="s">
        <v>625</v>
      </c>
      <c r="C2595" t="s">
        <v>458</v>
      </c>
      <c r="D2595" t="s">
        <v>393</v>
      </c>
      <c r="E2595" t="s">
        <v>139</v>
      </c>
      <c r="F2595" t="s">
        <v>689</v>
      </c>
      <c r="G2595">
        <v>0</v>
      </c>
    </row>
    <row r="2596" spans="1:7" x14ac:dyDescent="0.3">
      <c r="A2596" t="s">
        <v>688</v>
      </c>
      <c r="B2596" t="s">
        <v>625</v>
      </c>
      <c r="C2596" t="s">
        <v>458</v>
      </c>
      <c r="D2596" t="s">
        <v>393</v>
      </c>
      <c r="E2596" t="s">
        <v>62</v>
      </c>
      <c r="F2596" t="s">
        <v>726</v>
      </c>
      <c r="G2596">
        <v>0</v>
      </c>
    </row>
    <row r="2597" spans="1:7" x14ac:dyDescent="0.3">
      <c r="A2597" t="s">
        <v>688</v>
      </c>
      <c r="B2597" t="s">
        <v>625</v>
      </c>
      <c r="C2597" t="s">
        <v>458</v>
      </c>
      <c r="D2597" t="s">
        <v>393</v>
      </c>
      <c r="E2597" t="s">
        <v>286</v>
      </c>
      <c r="F2597" t="s">
        <v>689</v>
      </c>
      <c r="G2597">
        <v>0</v>
      </c>
    </row>
    <row r="2598" spans="1:7" x14ac:dyDescent="0.3">
      <c r="A2598" t="s">
        <v>688</v>
      </c>
      <c r="B2598" t="s">
        <v>625</v>
      </c>
      <c r="C2598" t="s">
        <v>458</v>
      </c>
      <c r="D2598" t="s">
        <v>393</v>
      </c>
      <c r="E2598" t="s">
        <v>231</v>
      </c>
      <c r="F2598" t="s">
        <v>689</v>
      </c>
      <c r="G2598">
        <v>0</v>
      </c>
    </row>
    <row r="2599" spans="1:7" x14ac:dyDescent="0.3">
      <c r="A2599" t="s">
        <v>688</v>
      </c>
      <c r="B2599" t="s">
        <v>625</v>
      </c>
      <c r="C2599" t="s">
        <v>458</v>
      </c>
      <c r="D2599" t="s">
        <v>393</v>
      </c>
      <c r="E2599" t="s">
        <v>231</v>
      </c>
      <c r="F2599" t="s">
        <v>726</v>
      </c>
      <c r="G2599">
        <v>0</v>
      </c>
    </row>
    <row r="2600" spans="1:7" x14ac:dyDescent="0.3">
      <c r="A2600" t="s">
        <v>688</v>
      </c>
      <c r="B2600" t="s">
        <v>625</v>
      </c>
      <c r="C2600" t="s">
        <v>458</v>
      </c>
      <c r="D2600" t="s">
        <v>393</v>
      </c>
      <c r="E2600" t="s">
        <v>58</v>
      </c>
      <c r="F2600" t="s">
        <v>689</v>
      </c>
      <c r="G2600">
        <v>0</v>
      </c>
    </row>
    <row r="2601" spans="1:7" x14ac:dyDescent="0.3">
      <c r="A2601" t="s">
        <v>688</v>
      </c>
      <c r="B2601" t="s">
        <v>625</v>
      </c>
      <c r="C2601" t="s">
        <v>458</v>
      </c>
      <c r="D2601" t="s">
        <v>393</v>
      </c>
      <c r="E2601" t="s">
        <v>211</v>
      </c>
      <c r="F2601" t="s">
        <v>726</v>
      </c>
      <c r="G2601">
        <v>0</v>
      </c>
    </row>
    <row r="2602" spans="1:7" x14ac:dyDescent="0.3">
      <c r="A2602" t="s">
        <v>688</v>
      </c>
      <c r="B2602" t="s">
        <v>625</v>
      </c>
      <c r="C2602" t="s">
        <v>458</v>
      </c>
      <c r="D2602" t="s">
        <v>393</v>
      </c>
      <c r="E2602" t="s">
        <v>90</v>
      </c>
      <c r="F2602" t="s">
        <v>689</v>
      </c>
      <c r="G2602">
        <v>0</v>
      </c>
    </row>
    <row r="2603" spans="1:7" x14ac:dyDescent="0.3">
      <c r="A2603" t="s">
        <v>688</v>
      </c>
      <c r="B2603" t="s">
        <v>625</v>
      </c>
      <c r="C2603" t="s">
        <v>458</v>
      </c>
      <c r="D2603" t="s">
        <v>393</v>
      </c>
      <c r="E2603" t="s">
        <v>123</v>
      </c>
      <c r="F2603" t="s">
        <v>689</v>
      </c>
      <c r="G2603">
        <v>0</v>
      </c>
    </row>
    <row r="2604" spans="1:7" x14ac:dyDescent="0.3">
      <c r="A2604" t="s">
        <v>688</v>
      </c>
      <c r="B2604" t="s">
        <v>625</v>
      </c>
      <c r="C2604" t="s">
        <v>458</v>
      </c>
      <c r="D2604" t="s">
        <v>393</v>
      </c>
      <c r="E2604" t="s">
        <v>273</v>
      </c>
      <c r="F2604" t="s">
        <v>689</v>
      </c>
      <c r="G2604">
        <v>0</v>
      </c>
    </row>
    <row r="2605" spans="1:7" x14ac:dyDescent="0.3">
      <c r="A2605" t="s">
        <v>688</v>
      </c>
      <c r="B2605" t="s">
        <v>625</v>
      </c>
      <c r="C2605" t="s">
        <v>458</v>
      </c>
      <c r="D2605" t="s">
        <v>393</v>
      </c>
      <c r="E2605" t="s">
        <v>273</v>
      </c>
      <c r="F2605" t="s">
        <v>726</v>
      </c>
      <c r="G2605">
        <v>0</v>
      </c>
    </row>
    <row r="2606" spans="1:7" x14ac:dyDescent="0.3">
      <c r="A2606" t="s">
        <v>688</v>
      </c>
      <c r="B2606" t="s">
        <v>625</v>
      </c>
      <c r="C2606" t="s">
        <v>458</v>
      </c>
      <c r="D2606" t="s">
        <v>393</v>
      </c>
      <c r="E2606" t="s">
        <v>342</v>
      </c>
      <c r="F2606" t="s">
        <v>689</v>
      </c>
      <c r="G2606">
        <v>0</v>
      </c>
    </row>
    <row r="2607" spans="1:7" x14ac:dyDescent="0.3">
      <c r="A2607" t="s">
        <v>688</v>
      </c>
      <c r="B2607" t="s">
        <v>625</v>
      </c>
      <c r="C2607" t="s">
        <v>458</v>
      </c>
      <c r="D2607" t="s">
        <v>393</v>
      </c>
      <c r="E2607" t="s">
        <v>38</v>
      </c>
      <c r="F2607" t="s">
        <v>726</v>
      </c>
      <c r="G2607">
        <v>0</v>
      </c>
    </row>
    <row r="2608" spans="1:7" x14ac:dyDescent="0.3">
      <c r="A2608" t="s">
        <v>688</v>
      </c>
      <c r="B2608" t="s">
        <v>625</v>
      </c>
      <c r="C2608" t="s">
        <v>458</v>
      </c>
      <c r="D2608" t="s">
        <v>393</v>
      </c>
      <c r="E2608" t="s">
        <v>169</v>
      </c>
      <c r="F2608" t="s">
        <v>726</v>
      </c>
      <c r="G2608">
        <v>0</v>
      </c>
    </row>
    <row r="2609" spans="1:7" x14ac:dyDescent="0.3">
      <c r="A2609" t="s">
        <v>688</v>
      </c>
      <c r="B2609" t="s">
        <v>625</v>
      </c>
      <c r="C2609" t="s">
        <v>458</v>
      </c>
      <c r="D2609" t="s">
        <v>393</v>
      </c>
      <c r="E2609" t="s">
        <v>116</v>
      </c>
      <c r="F2609" t="s">
        <v>689</v>
      </c>
      <c r="G2609">
        <v>0</v>
      </c>
    </row>
    <row r="2610" spans="1:7" x14ac:dyDescent="0.3">
      <c r="A2610" t="s">
        <v>688</v>
      </c>
      <c r="B2610" t="s">
        <v>625</v>
      </c>
      <c r="C2610" t="s">
        <v>458</v>
      </c>
      <c r="D2610" t="s">
        <v>393</v>
      </c>
      <c r="E2610" t="s">
        <v>152</v>
      </c>
      <c r="F2610" t="s">
        <v>689</v>
      </c>
      <c r="G2610">
        <v>0</v>
      </c>
    </row>
    <row r="2611" spans="1:7" x14ac:dyDescent="0.3">
      <c r="A2611" t="s">
        <v>688</v>
      </c>
      <c r="B2611" t="s">
        <v>625</v>
      </c>
      <c r="C2611" t="s">
        <v>458</v>
      </c>
      <c r="D2611" t="s">
        <v>393</v>
      </c>
      <c r="E2611" t="s">
        <v>39</v>
      </c>
      <c r="F2611" t="s">
        <v>689</v>
      </c>
      <c r="G2611">
        <v>0</v>
      </c>
    </row>
    <row r="2612" spans="1:7" x14ac:dyDescent="0.3">
      <c r="A2612" t="s">
        <v>688</v>
      </c>
      <c r="B2612" t="s">
        <v>625</v>
      </c>
      <c r="C2612" t="s">
        <v>458</v>
      </c>
      <c r="D2612" t="s">
        <v>393</v>
      </c>
      <c r="E2612" t="s">
        <v>233</v>
      </c>
      <c r="F2612" t="s">
        <v>726</v>
      </c>
      <c r="G2612">
        <v>0</v>
      </c>
    </row>
    <row r="2613" spans="1:7" x14ac:dyDescent="0.3">
      <c r="A2613" t="s">
        <v>688</v>
      </c>
      <c r="B2613" t="s">
        <v>625</v>
      </c>
      <c r="C2613" t="s">
        <v>458</v>
      </c>
      <c r="D2613" t="s">
        <v>393</v>
      </c>
      <c r="E2613" t="s">
        <v>23</v>
      </c>
      <c r="F2613" t="s">
        <v>726</v>
      </c>
      <c r="G2613">
        <v>0</v>
      </c>
    </row>
    <row r="2614" spans="1:7" x14ac:dyDescent="0.3">
      <c r="A2614" t="s">
        <v>688</v>
      </c>
      <c r="B2614" t="s">
        <v>625</v>
      </c>
      <c r="C2614" t="s">
        <v>458</v>
      </c>
      <c r="D2614" t="s">
        <v>393</v>
      </c>
      <c r="E2614" t="s">
        <v>54</v>
      </c>
      <c r="F2614" t="s">
        <v>726</v>
      </c>
      <c r="G2614">
        <v>0</v>
      </c>
    </row>
    <row r="2615" spans="1:7" x14ac:dyDescent="0.3">
      <c r="A2615" t="s">
        <v>688</v>
      </c>
      <c r="B2615" t="s">
        <v>625</v>
      </c>
      <c r="C2615" t="s">
        <v>458</v>
      </c>
      <c r="D2615" t="s">
        <v>393</v>
      </c>
      <c r="E2615" t="s">
        <v>68</v>
      </c>
      <c r="F2615" t="s">
        <v>726</v>
      </c>
      <c r="G2615">
        <v>0</v>
      </c>
    </row>
    <row r="2616" spans="1:7" x14ac:dyDescent="0.3">
      <c r="A2616" t="s">
        <v>688</v>
      </c>
      <c r="B2616" t="s">
        <v>625</v>
      </c>
      <c r="C2616" t="s">
        <v>458</v>
      </c>
      <c r="D2616" t="s">
        <v>393</v>
      </c>
      <c r="E2616" t="s">
        <v>327</v>
      </c>
      <c r="F2616" t="s">
        <v>726</v>
      </c>
      <c r="G2616">
        <v>0</v>
      </c>
    </row>
    <row r="2617" spans="1:7" x14ac:dyDescent="0.3">
      <c r="A2617" t="s">
        <v>688</v>
      </c>
      <c r="B2617" t="s">
        <v>639</v>
      </c>
      <c r="C2617" t="s">
        <v>455</v>
      </c>
      <c r="D2617" t="s">
        <v>393</v>
      </c>
      <c r="E2617" t="s">
        <v>14</v>
      </c>
      <c r="F2617" t="s">
        <v>689</v>
      </c>
      <c r="G2617">
        <v>0</v>
      </c>
    </row>
    <row r="2618" spans="1:7" x14ac:dyDescent="0.3">
      <c r="A2618" t="s">
        <v>688</v>
      </c>
      <c r="B2618" t="s">
        <v>639</v>
      </c>
      <c r="C2618" t="s">
        <v>455</v>
      </c>
      <c r="D2618" t="s">
        <v>393</v>
      </c>
      <c r="E2618" t="s">
        <v>14</v>
      </c>
      <c r="F2618" t="s">
        <v>703</v>
      </c>
      <c r="G2618">
        <v>0</v>
      </c>
    </row>
    <row r="2619" spans="1:7" x14ac:dyDescent="0.3">
      <c r="A2619" t="s">
        <v>688</v>
      </c>
      <c r="B2619" t="s">
        <v>639</v>
      </c>
      <c r="C2619" t="s">
        <v>457</v>
      </c>
      <c r="D2619" t="s">
        <v>393</v>
      </c>
      <c r="E2619" t="s">
        <v>378</v>
      </c>
      <c r="F2619" t="s">
        <v>689</v>
      </c>
      <c r="G2619">
        <v>0</v>
      </c>
    </row>
    <row r="2620" spans="1:7" x14ac:dyDescent="0.3">
      <c r="A2620" t="s">
        <v>688</v>
      </c>
      <c r="B2620" t="s">
        <v>639</v>
      </c>
      <c r="C2620" t="s">
        <v>457</v>
      </c>
      <c r="D2620" t="s">
        <v>393</v>
      </c>
      <c r="E2620" t="s">
        <v>366</v>
      </c>
      <c r="F2620" t="s">
        <v>689</v>
      </c>
      <c r="G2620">
        <v>0</v>
      </c>
    </row>
    <row r="2621" spans="1:7" x14ac:dyDescent="0.3">
      <c r="A2621" t="s">
        <v>688</v>
      </c>
      <c r="B2621" t="s">
        <v>639</v>
      </c>
      <c r="C2621" t="s">
        <v>457</v>
      </c>
      <c r="D2621" t="s">
        <v>393</v>
      </c>
      <c r="E2621" t="s">
        <v>374</v>
      </c>
      <c r="F2621" t="s">
        <v>726</v>
      </c>
      <c r="G2621">
        <v>0</v>
      </c>
    </row>
    <row r="2622" spans="1:7" x14ac:dyDescent="0.3">
      <c r="A2622" t="s">
        <v>688</v>
      </c>
      <c r="B2622" t="s">
        <v>639</v>
      </c>
      <c r="C2622" t="s">
        <v>457</v>
      </c>
      <c r="D2622" t="s">
        <v>393</v>
      </c>
      <c r="E2622" t="s">
        <v>367</v>
      </c>
      <c r="F2622" t="s">
        <v>726</v>
      </c>
      <c r="G2622">
        <v>0</v>
      </c>
    </row>
    <row r="2623" spans="1:7" x14ac:dyDescent="0.3">
      <c r="A2623" t="s">
        <v>688</v>
      </c>
      <c r="B2623" t="s">
        <v>639</v>
      </c>
      <c r="C2623" t="s">
        <v>457</v>
      </c>
      <c r="D2623" t="s">
        <v>393</v>
      </c>
      <c r="E2623" t="s">
        <v>372</v>
      </c>
      <c r="F2623" t="s">
        <v>703</v>
      </c>
      <c r="G2623">
        <v>0</v>
      </c>
    </row>
    <row r="2624" spans="1:7" x14ac:dyDescent="0.3">
      <c r="A2624" t="s">
        <v>688</v>
      </c>
      <c r="B2624" t="s">
        <v>639</v>
      </c>
      <c r="C2624" t="s">
        <v>457</v>
      </c>
      <c r="D2624" t="s">
        <v>393</v>
      </c>
      <c r="E2624" t="s">
        <v>373</v>
      </c>
      <c r="F2624" t="s">
        <v>689</v>
      </c>
      <c r="G2624">
        <v>0</v>
      </c>
    </row>
    <row r="2625" spans="1:7" x14ac:dyDescent="0.3">
      <c r="A2625" t="s">
        <v>688</v>
      </c>
      <c r="B2625" t="s">
        <v>639</v>
      </c>
      <c r="C2625" t="s">
        <v>457</v>
      </c>
      <c r="D2625" t="s">
        <v>393</v>
      </c>
      <c r="E2625" t="s">
        <v>370</v>
      </c>
      <c r="F2625" t="s">
        <v>726</v>
      </c>
      <c r="G2625">
        <v>0</v>
      </c>
    </row>
    <row r="2626" spans="1:7" x14ac:dyDescent="0.3">
      <c r="A2626" t="s">
        <v>688</v>
      </c>
      <c r="B2626" t="s">
        <v>639</v>
      </c>
      <c r="C2626" t="s">
        <v>457</v>
      </c>
      <c r="D2626" t="s">
        <v>393</v>
      </c>
      <c r="E2626" t="s">
        <v>369</v>
      </c>
      <c r="F2626" t="s">
        <v>689</v>
      </c>
      <c r="G2626">
        <v>0</v>
      </c>
    </row>
    <row r="2627" spans="1:7" x14ac:dyDescent="0.3">
      <c r="A2627" t="s">
        <v>688</v>
      </c>
      <c r="B2627" t="s">
        <v>639</v>
      </c>
      <c r="C2627" t="s">
        <v>457</v>
      </c>
      <c r="D2627" t="s">
        <v>393</v>
      </c>
      <c r="E2627" t="s">
        <v>369</v>
      </c>
      <c r="F2627" t="s">
        <v>726</v>
      </c>
      <c r="G2627">
        <v>0</v>
      </c>
    </row>
    <row r="2628" spans="1:7" x14ac:dyDescent="0.3">
      <c r="A2628" t="s">
        <v>688</v>
      </c>
      <c r="B2628" t="s">
        <v>639</v>
      </c>
      <c r="C2628" t="s">
        <v>457</v>
      </c>
      <c r="D2628" t="s">
        <v>393</v>
      </c>
      <c r="E2628" t="s">
        <v>364</v>
      </c>
      <c r="F2628" t="s">
        <v>689</v>
      </c>
      <c r="G2628">
        <v>0</v>
      </c>
    </row>
    <row r="2629" spans="1:7" x14ac:dyDescent="0.3">
      <c r="A2629" t="s">
        <v>688</v>
      </c>
      <c r="B2629" t="s">
        <v>639</v>
      </c>
      <c r="C2629" t="s">
        <v>457</v>
      </c>
      <c r="D2629" t="s">
        <v>393</v>
      </c>
      <c r="E2629" t="s">
        <v>364</v>
      </c>
      <c r="F2629" t="s">
        <v>703</v>
      </c>
      <c r="G2629">
        <v>0</v>
      </c>
    </row>
    <row r="2630" spans="1:7" x14ac:dyDescent="0.3">
      <c r="A2630" t="s">
        <v>688</v>
      </c>
      <c r="B2630" t="s">
        <v>639</v>
      </c>
      <c r="C2630" t="s">
        <v>457</v>
      </c>
      <c r="D2630" t="s">
        <v>393</v>
      </c>
      <c r="E2630" t="s">
        <v>371</v>
      </c>
      <c r="F2630" t="s">
        <v>689</v>
      </c>
      <c r="G2630">
        <v>0</v>
      </c>
    </row>
    <row r="2631" spans="1:7" x14ac:dyDescent="0.3">
      <c r="A2631" t="s">
        <v>688</v>
      </c>
      <c r="B2631" t="s">
        <v>639</v>
      </c>
      <c r="C2631" t="s">
        <v>458</v>
      </c>
      <c r="D2631" t="s">
        <v>393</v>
      </c>
      <c r="E2631" t="s">
        <v>47</v>
      </c>
      <c r="F2631" t="s">
        <v>703</v>
      </c>
      <c r="G2631">
        <v>0</v>
      </c>
    </row>
    <row r="2632" spans="1:7" x14ac:dyDescent="0.3">
      <c r="A2632" t="s">
        <v>688</v>
      </c>
      <c r="B2632" t="s">
        <v>639</v>
      </c>
      <c r="C2632" t="s">
        <v>458</v>
      </c>
      <c r="D2632" t="s">
        <v>393</v>
      </c>
      <c r="E2632" t="s">
        <v>27</v>
      </c>
      <c r="F2632" t="s">
        <v>689</v>
      </c>
      <c r="G2632">
        <v>0</v>
      </c>
    </row>
    <row r="2633" spans="1:7" x14ac:dyDescent="0.3">
      <c r="A2633" t="s">
        <v>688</v>
      </c>
      <c r="B2633" t="s">
        <v>639</v>
      </c>
      <c r="C2633" t="s">
        <v>458</v>
      </c>
      <c r="D2633" t="s">
        <v>393</v>
      </c>
      <c r="E2633" t="s">
        <v>237</v>
      </c>
      <c r="F2633" t="s">
        <v>703</v>
      </c>
      <c r="G2633">
        <v>0</v>
      </c>
    </row>
    <row r="2634" spans="1:7" x14ac:dyDescent="0.3">
      <c r="A2634" t="s">
        <v>688</v>
      </c>
      <c r="B2634" t="s">
        <v>639</v>
      </c>
      <c r="C2634" t="s">
        <v>458</v>
      </c>
      <c r="D2634" t="s">
        <v>393</v>
      </c>
      <c r="E2634" t="s">
        <v>15</v>
      </c>
      <c r="F2634" t="s">
        <v>703</v>
      </c>
      <c r="G2634">
        <v>0</v>
      </c>
    </row>
    <row r="2635" spans="1:7" x14ac:dyDescent="0.3">
      <c r="A2635" t="s">
        <v>688</v>
      </c>
      <c r="B2635" t="s">
        <v>639</v>
      </c>
      <c r="C2635" t="s">
        <v>458</v>
      </c>
      <c r="D2635" t="s">
        <v>393</v>
      </c>
      <c r="E2635" t="s">
        <v>15</v>
      </c>
      <c r="F2635" t="s">
        <v>726</v>
      </c>
      <c r="G2635">
        <v>0</v>
      </c>
    </row>
    <row r="2636" spans="1:7" x14ac:dyDescent="0.3">
      <c r="A2636" t="s">
        <v>688</v>
      </c>
      <c r="B2636" t="s">
        <v>639</v>
      </c>
      <c r="C2636" t="s">
        <v>458</v>
      </c>
      <c r="D2636" t="s">
        <v>393</v>
      </c>
      <c r="E2636" t="s">
        <v>175</v>
      </c>
      <c r="F2636" t="s">
        <v>703</v>
      </c>
      <c r="G2636">
        <v>0</v>
      </c>
    </row>
    <row r="2637" spans="1:7" x14ac:dyDescent="0.3">
      <c r="A2637" t="s">
        <v>688</v>
      </c>
      <c r="B2637" t="s">
        <v>639</v>
      </c>
      <c r="C2637" t="s">
        <v>458</v>
      </c>
      <c r="D2637" t="s">
        <v>393</v>
      </c>
      <c r="E2637" t="s">
        <v>196</v>
      </c>
      <c r="F2637" t="s">
        <v>689</v>
      </c>
      <c r="G2637">
        <v>0</v>
      </c>
    </row>
    <row r="2638" spans="1:7" x14ac:dyDescent="0.3">
      <c r="A2638" t="s">
        <v>688</v>
      </c>
      <c r="B2638" t="s">
        <v>639</v>
      </c>
      <c r="C2638" t="s">
        <v>458</v>
      </c>
      <c r="D2638" t="s">
        <v>393</v>
      </c>
      <c r="E2638" t="s">
        <v>183</v>
      </c>
      <c r="F2638" t="s">
        <v>703</v>
      </c>
      <c r="G2638">
        <v>0</v>
      </c>
    </row>
    <row r="2639" spans="1:7" x14ac:dyDescent="0.3">
      <c r="A2639" t="s">
        <v>688</v>
      </c>
      <c r="B2639" t="s">
        <v>639</v>
      </c>
      <c r="C2639" t="s">
        <v>458</v>
      </c>
      <c r="D2639" t="s">
        <v>393</v>
      </c>
      <c r="E2639" t="s">
        <v>80</v>
      </c>
      <c r="F2639" t="s">
        <v>703</v>
      </c>
      <c r="G2639">
        <v>0</v>
      </c>
    </row>
    <row r="2640" spans="1:7" x14ac:dyDescent="0.3">
      <c r="A2640" t="s">
        <v>688</v>
      </c>
      <c r="B2640" t="s">
        <v>639</v>
      </c>
      <c r="C2640" t="s">
        <v>458</v>
      </c>
      <c r="D2640" t="s">
        <v>393</v>
      </c>
      <c r="E2640" t="s">
        <v>176</v>
      </c>
      <c r="F2640" t="s">
        <v>689</v>
      </c>
      <c r="G2640">
        <v>0</v>
      </c>
    </row>
    <row r="2641" spans="1:7" x14ac:dyDescent="0.3">
      <c r="A2641" t="s">
        <v>688</v>
      </c>
      <c r="B2641" t="s">
        <v>639</v>
      </c>
      <c r="C2641" t="s">
        <v>458</v>
      </c>
      <c r="D2641" t="s">
        <v>393</v>
      </c>
      <c r="E2641" t="s">
        <v>176</v>
      </c>
      <c r="F2641" t="s">
        <v>703</v>
      </c>
      <c r="G2641">
        <v>0</v>
      </c>
    </row>
    <row r="2642" spans="1:7" x14ac:dyDescent="0.3">
      <c r="A2642" t="s">
        <v>688</v>
      </c>
      <c r="B2642" t="s">
        <v>639</v>
      </c>
      <c r="C2642" t="s">
        <v>458</v>
      </c>
      <c r="D2642" t="s">
        <v>393</v>
      </c>
      <c r="E2642" t="s">
        <v>176</v>
      </c>
      <c r="F2642" t="s">
        <v>726</v>
      </c>
      <c r="G2642">
        <v>0</v>
      </c>
    </row>
    <row r="2643" spans="1:7" x14ac:dyDescent="0.3">
      <c r="A2643" t="s">
        <v>688</v>
      </c>
      <c r="B2643" t="s">
        <v>639</v>
      </c>
      <c r="C2643" t="s">
        <v>458</v>
      </c>
      <c r="D2643" t="s">
        <v>393</v>
      </c>
      <c r="E2643" t="s">
        <v>217</v>
      </c>
      <c r="F2643" t="s">
        <v>703</v>
      </c>
      <c r="G2643">
        <v>0</v>
      </c>
    </row>
    <row r="2644" spans="1:7" x14ac:dyDescent="0.3">
      <c r="A2644" t="s">
        <v>688</v>
      </c>
      <c r="B2644" t="s">
        <v>639</v>
      </c>
      <c r="C2644" t="s">
        <v>458</v>
      </c>
      <c r="D2644" t="s">
        <v>393</v>
      </c>
      <c r="E2644" t="s">
        <v>63</v>
      </c>
      <c r="F2644" t="s">
        <v>726</v>
      </c>
      <c r="G2644">
        <v>0</v>
      </c>
    </row>
    <row r="2645" spans="1:7" x14ac:dyDescent="0.3">
      <c r="A2645" t="s">
        <v>688</v>
      </c>
      <c r="B2645" t="s">
        <v>639</v>
      </c>
      <c r="C2645" t="s">
        <v>458</v>
      </c>
      <c r="D2645" t="s">
        <v>393</v>
      </c>
      <c r="E2645" t="s">
        <v>298</v>
      </c>
      <c r="F2645" t="s">
        <v>689</v>
      </c>
      <c r="G2645">
        <v>0</v>
      </c>
    </row>
    <row r="2646" spans="1:7" x14ac:dyDescent="0.3">
      <c r="A2646" t="s">
        <v>688</v>
      </c>
      <c r="B2646" t="s">
        <v>639</v>
      </c>
      <c r="C2646" t="s">
        <v>458</v>
      </c>
      <c r="D2646" t="s">
        <v>393</v>
      </c>
      <c r="E2646" t="s">
        <v>124</v>
      </c>
      <c r="F2646" t="s">
        <v>703</v>
      </c>
      <c r="G2646">
        <v>0</v>
      </c>
    </row>
    <row r="2647" spans="1:7" x14ac:dyDescent="0.3">
      <c r="A2647" t="s">
        <v>688</v>
      </c>
      <c r="B2647" t="s">
        <v>639</v>
      </c>
      <c r="C2647" t="s">
        <v>458</v>
      </c>
      <c r="D2647" t="s">
        <v>393</v>
      </c>
      <c r="E2647" t="s">
        <v>285</v>
      </c>
      <c r="F2647" t="s">
        <v>703</v>
      </c>
      <c r="G2647">
        <v>0</v>
      </c>
    </row>
    <row r="2648" spans="1:7" x14ac:dyDescent="0.3">
      <c r="A2648" t="s">
        <v>688</v>
      </c>
      <c r="B2648" t="s">
        <v>639</v>
      </c>
      <c r="C2648" t="s">
        <v>458</v>
      </c>
      <c r="D2648" t="s">
        <v>393</v>
      </c>
      <c r="E2648" t="s">
        <v>125</v>
      </c>
      <c r="F2648" t="s">
        <v>689</v>
      </c>
      <c r="G2648">
        <v>0</v>
      </c>
    </row>
    <row r="2649" spans="1:7" x14ac:dyDescent="0.3">
      <c r="A2649" t="s">
        <v>688</v>
      </c>
      <c r="B2649" t="s">
        <v>639</v>
      </c>
      <c r="C2649" t="s">
        <v>458</v>
      </c>
      <c r="D2649" t="s">
        <v>393</v>
      </c>
      <c r="E2649" t="s">
        <v>236</v>
      </c>
      <c r="F2649" t="s">
        <v>703</v>
      </c>
      <c r="G2649">
        <v>0</v>
      </c>
    </row>
    <row r="2650" spans="1:7" x14ac:dyDescent="0.3">
      <c r="A2650" t="s">
        <v>688</v>
      </c>
      <c r="B2650" t="s">
        <v>639</v>
      </c>
      <c r="C2650" t="s">
        <v>458</v>
      </c>
      <c r="D2650" t="s">
        <v>393</v>
      </c>
      <c r="E2650" t="s">
        <v>281</v>
      </c>
      <c r="F2650" t="s">
        <v>689</v>
      </c>
      <c r="G2650">
        <v>0</v>
      </c>
    </row>
    <row r="2651" spans="1:7" x14ac:dyDescent="0.3">
      <c r="A2651" t="s">
        <v>688</v>
      </c>
      <c r="B2651" t="s">
        <v>639</v>
      </c>
      <c r="C2651" t="s">
        <v>458</v>
      </c>
      <c r="D2651" t="s">
        <v>393</v>
      </c>
      <c r="E2651" t="s">
        <v>197</v>
      </c>
      <c r="F2651" t="s">
        <v>689</v>
      </c>
      <c r="G2651">
        <v>0</v>
      </c>
    </row>
    <row r="2652" spans="1:7" x14ac:dyDescent="0.3">
      <c r="A2652" t="s">
        <v>688</v>
      </c>
      <c r="B2652" t="s">
        <v>639</v>
      </c>
      <c r="C2652" t="s">
        <v>458</v>
      </c>
      <c r="D2652" t="s">
        <v>393</v>
      </c>
      <c r="E2652" t="s">
        <v>331</v>
      </c>
      <c r="F2652" t="s">
        <v>726</v>
      </c>
      <c r="G2652">
        <v>0</v>
      </c>
    </row>
    <row r="2653" spans="1:7" x14ac:dyDescent="0.3">
      <c r="A2653" t="s">
        <v>688</v>
      </c>
      <c r="B2653" t="s">
        <v>639</v>
      </c>
      <c r="C2653" t="s">
        <v>458</v>
      </c>
      <c r="D2653" t="s">
        <v>393</v>
      </c>
      <c r="E2653" t="s">
        <v>103</v>
      </c>
      <c r="F2653" t="s">
        <v>689</v>
      </c>
      <c r="G2653">
        <v>0</v>
      </c>
    </row>
    <row r="2654" spans="1:7" x14ac:dyDescent="0.3">
      <c r="A2654" t="s">
        <v>688</v>
      </c>
      <c r="B2654" t="s">
        <v>639</v>
      </c>
      <c r="C2654" t="s">
        <v>458</v>
      </c>
      <c r="D2654" t="s">
        <v>393</v>
      </c>
      <c r="E2654" t="s">
        <v>22</v>
      </c>
      <c r="F2654" t="s">
        <v>689</v>
      </c>
      <c r="G2654">
        <v>0</v>
      </c>
    </row>
    <row r="2655" spans="1:7" x14ac:dyDescent="0.3">
      <c r="A2655" t="s">
        <v>688</v>
      </c>
      <c r="B2655" t="s">
        <v>639</v>
      </c>
      <c r="C2655" t="s">
        <v>458</v>
      </c>
      <c r="D2655" t="s">
        <v>393</v>
      </c>
      <c r="E2655" t="s">
        <v>163</v>
      </c>
      <c r="F2655" t="s">
        <v>703</v>
      </c>
      <c r="G2655">
        <v>0</v>
      </c>
    </row>
    <row r="2656" spans="1:7" x14ac:dyDescent="0.3">
      <c r="A2656" t="s">
        <v>688</v>
      </c>
      <c r="B2656" t="s">
        <v>639</v>
      </c>
      <c r="C2656" t="s">
        <v>458</v>
      </c>
      <c r="D2656" t="s">
        <v>393</v>
      </c>
      <c r="E2656" t="s">
        <v>340</v>
      </c>
      <c r="F2656" t="s">
        <v>689</v>
      </c>
      <c r="G2656">
        <v>0</v>
      </c>
    </row>
    <row r="2657" spans="1:7" x14ac:dyDescent="0.3">
      <c r="A2657" t="s">
        <v>688</v>
      </c>
      <c r="B2657" t="s">
        <v>639</v>
      </c>
      <c r="C2657" t="s">
        <v>458</v>
      </c>
      <c r="D2657" t="s">
        <v>393</v>
      </c>
      <c r="E2657" t="s">
        <v>135</v>
      </c>
      <c r="F2657" t="s">
        <v>689</v>
      </c>
      <c r="G2657">
        <v>0</v>
      </c>
    </row>
    <row r="2658" spans="1:7" x14ac:dyDescent="0.3">
      <c r="A2658" t="s">
        <v>688</v>
      </c>
      <c r="B2658" t="s">
        <v>639</v>
      </c>
      <c r="C2658" t="s">
        <v>458</v>
      </c>
      <c r="D2658" t="s">
        <v>393</v>
      </c>
      <c r="E2658" t="s">
        <v>135</v>
      </c>
      <c r="F2658" t="s">
        <v>703</v>
      </c>
      <c r="G2658">
        <v>0</v>
      </c>
    </row>
    <row r="2659" spans="1:7" x14ac:dyDescent="0.3">
      <c r="A2659" t="s">
        <v>688</v>
      </c>
      <c r="B2659" t="s">
        <v>639</v>
      </c>
      <c r="C2659" t="s">
        <v>458</v>
      </c>
      <c r="D2659" t="s">
        <v>393</v>
      </c>
      <c r="E2659" t="s">
        <v>145</v>
      </c>
      <c r="F2659" t="s">
        <v>703</v>
      </c>
      <c r="G2659">
        <v>0</v>
      </c>
    </row>
    <row r="2660" spans="1:7" x14ac:dyDescent="0.3">
      <c r="A2660" t="s">
        <v>688</v>
      </c>
      <c r="B2660" t="s">
        <v>639</v>
      </c>
      <c r="C2660" t="s">
        <v>458</v>
      </c>
      <c r="D2660" t="s">
        <v>393</v>
      </c>
      <c r="E2660" t="s">
        <v>45</v>
      </c>
      <c r="F2660" t="s">
        <v>726</v>
      </c>
      <c r="G2660">
        <v>0</v>
      </c>
    </row>
    <row r="2661" spans="1:7" x14ac:dyDescent="0.3">
      <c r="A2661" t="s">
        <v>688</v>
      </c>
      <c r="B2661" t="s">
        <v>639</v>
      </c>
      <c r="C2661" t="s">
        <v>458</v>
      </c>
      <c r="D2661" t="s">
        <v>393</v>
      </c>
      <c r="E2661" t="s">
        <v>104</v>
      </c>
      <c r="F2661" t="s">
        <v>703</v>
      </c>
      <c r="G2661">
        <v>0</v>
      </c>
    </row>
    <row r="2662" spans="1:7" x14ac:dyDescent="0.3">
      <c r="A2662" t="s">
        <v>688</v>
      </c>
      <c r="B2662" t="s">
        <v>639</v>
      </c>
      <c r="C2662" t="s">
        <v>458</v>
      </c>
      <c r="D2662" t="s">
        <v>393</v>
      </c>
      <c r="E2662" t="s">
        <v>301</v>
      </c>
      <c r="F2662" t="s">
        <v>726</v>
      </c>
      <c r="G2662">
        <v>0</v>
      </c>
    </row>
    <row r="2663" spans="1:7" x14ac:dyDescent="0.3">
      <c r="A2663" t="s">
        <v>688</v>
      </c>
      <c r="B2663" t="s">
        <v>639</v>
      </c>
      <c r="C2663" t="s">
        <v>458</v>
      </c>
      <c r="D2663" t="s">
        <v>393</v>
      </c>
      <c r="E2663" t="s">
        <v>87</v>
      </c>
      <c r="F2663" t="s">
        <v>689</v>
      </c>
      <c r="G2663">
        <v>0</v>
      </c>
    </row>
    <row r="2664" spans="1:7" x14ac:dyDescent="0.3">
      <c r="A2664" t="s">
        <v>688</v>
      </c>
      <c r="B2664" t="s">
        <v>639</v>
      </c>
      <c r="C2664" t="s">
        <v>458</v>
      </c>
      <c r="D2664" t="s">
        <v>393</v>
      </c>
      <c r="E2664" t="s">
        <v>240</v>
      </c>
      <c r="F2664" t="s">
        <v>689</v>
      </c>
      <c r="G2664">
        <v>0</v>
      </c>
    </row>
    <row r="2665" spans="1:7" x14ac:dyDescent="0.3">
      <c r="A2665" t="s">
        <v>688</v>
      </c>
      <c r="B2665" t="s">
        <v>639</v>
      </c>
      <c r="C2665" t="s">
        <v>458</v>
      </c>
      <c r="D2665" t="s">
        <v>393</v>
      </c>
      <c r="E2665" t="s">
        <v>165</v>
      </c>
      <c r="F2665" t="s">
        <v>689</v>
      </c>
      <c r="G2665">
        <v>0</v>
      </c>
    </row>
    <row r="2666" spans="1:7" x14ac:dyDescent="0.3">
      <c r="A2666" t="s">
        <v>688</v>
      </c>
      <c r="B2666" t="s">
        <v>639</v>
      </c>
      <c r="C2666" t="s">
        <v>458</v>
      </c>
      <c r="D2666" t="s">
        <v>393</v>
      </c>
      <c r="E2666" t="s">
        <v>252</v>
      </c>
      <c r="F2666" t="s">
        <v>703</v>
      </c>
      <c r="G2666">
        <v>0</v>
      </c>
    </row>
    <row r="2667" spans="1:7" x14ac:dyDescent="0.3">
      <c r="A2667" t="s">
        <v>688</v>
      </c>
      <c r="B2667" t="s">
        <v>639</v>
      </c>
      <c r="C2667" t="s">
        <v>458</v>
      </c>
      <c r="D2667" t="s">
        <v>393</v>
      </c>
      <c r="E2667" t="s">
        <v>275</v>
      </c>
      <c r="F2667" t="s">
        <v>689</v>
      </c>
      <c r="G2667">
        <v>0</v>
      </c>
    </row>
    <row r="2668" spans="1:7" x14ac:dyDescent="0.3">
      <c r="A2668" t="s">
        <v>688</v>
      </c>
      <c r="B2668" t="s">
        <v>639</v>
      </c>
      <c r="C2668" t="s">
        <v>458</v>
      </c>
      <c r="D2668" t="s">
        <v>393</v>
      </c>
      <c r="E2668" t="s">
        <v>356</v>
      </c>
      <c r="F2668" t="s">
        <v>726</v>
      </c>
      <c r="G2668">
        <v>0</v>
      </c>
    </row>
    <row r="2669" spans="1:7" x14ac:dyDescent="0.3">
      <c r="A2669" t="s">
        <v>688</v>
      </c>
      <c r="B2669" t="s">
        <v>639</v>
      </c>
      <c r="C2669" t="s">
        <v>458</v>
      </c>
      <c r="D2669" t="s">
        <v>393</v>
      </c>
      <c r="E2669" t="s">
        <v>276</v>
      </c>
      <c r="F2669" t="s">
        <v>703</v>
      </c>
      <c r="G2669">
        <v>0</v>
      </c>
    </row>
    <row r="2670" spans="1:7" x14ac:dyDescent="0.3">
      <c r="A2670" t="s">
        <v>688</v>
      </c>
      <c r="B2670" t="s">
        <v>639</v>
      </c>
      <c r="C2670" t="s">
        <v>458</v>
      </c>
      <c r="D2670" t="s">
        <v>393</v>
      </c>
      <c r="E2670" t="s">
        <v>304</v>
      </c>
      <c r="F2670" t="s">
        <v>689</v>
      </c>
      <c r="G2670">
        <v>0</v>
      </c>
    </row>
    <row r="2671" spans="1:7" x14ac:dyDescent="0.3">
      <c r="A2671" t="s">
        <v>688</v>
      </c>
      <c r="B2671" t="s">
        <v>639</v>
      </c>
      <c r="C2671" t="s">
        <v>458</v>
      </c>
      <c r="D2671" t="s">
        <v>393</v>
      </c>
      <c r="E2671" t="s">
        <v>118</v>
      </c>
      <c r="F2671" t="s">
        <v>703</v>
      </c>
      <c r="G2671">
        <v>0</v>
      </c>
    </row>
    <row r="2672" spans="1:7" x14ac:dyDescent="0.3">
      <c r="A2672" t="s">
        <v>688</v>
      </c>
      <c r="B2672" t="s">
        <v>639</v>
      </c>
      <c r="C2672" t="s">
        <v>458</v>
      </c>
      <c r="D2672" t="s">
        <v>393</v>
      </c>
      <c r="E2672" t="s">
        <v>307</v>
      </c>
      <c r="F2672" t="s">
        <v>689</v>
      </c>
      <c r="G2672">
        <v>0</v>
      </c>
    </row>
    <row r="2673" spans="1:7" x14ac:dyDescent="0.3">
      <c r="A2673" t="s">
        <v>688</v>
      </c>
      <c r="B2673" t="s">
        <v>639</v>
      </c>
      <c r="C2673" t="s">
        <v>458</v>
      </c>
      <c r="D2673" t="s">
        <v>393</v>
      </c>
      <c r="E2673" t="s">
        <v>307</v>
      </c>
      <c r="F2673" t="s">
        <v>726</v>
      </c>
      <c r="G2673">
        <v>0</v>
      </c>
    </row>
    <row r="2674" spans="1:7" x14ac:dyDescent="0.3">
      <c r="A2674" t="s">
        <v>688</v>
      </c>
      <c r="B2674" t="s">
        <v>639</v>
      </c>
      <c r="C2674" t="s">
        <v>458</v>
      </c>
      <c r="D2674" t="s">
        <v>393</v>
      </c>
      <c r="E2674" t="s">
        <v>74</v>
      </c>
      <c r="F2674" t="s">
        <v>726</v>
      </c>
      <c r="G2674">
        <v>0</v>
      </c>
    </row>
    <row r="2675" spans="1:7" x14ac:dyDescent="0.3">
      <c r="A2675" t="s">
        <v>688</v>
      </c>
      <c r="B2675" t="s">
        <v>639</v>
      </c>
      <c r="C2675" t="s">
        <v>458</v>
      </c>
      <c r="D2675" t="s">
        <v>393</v>
      </c>
      <c r="E2675" t="s">
        <v>308</v>
      </c>
      <c r="F2675" t="s">
        <v>689</v>
      </c>
      <c r="G2675">
        <v>0</v>
      </c>
    </row>
    <row r="2676" spans="1:7" x14ac:dyDescent="0.3">
      <c r="A2676" t="s">
        <v>688</v>
      </c>
      <c r="B2676" t="s">
        <v>639</v>
      </c>
      <c r="C2676" t="s">
        <v>458</v>
      </c>
      <c r="D2676" t="s">
        <v>393</v>
      </c>
      <c r="E2676" t="s">
        <v>309</v>
      </c>
      <c r="F2676" t="s">
        <v>703</v>
      </c>
      <c r="G2676">
        <v>0</v>
      </c>
    </row>
    <row r="2677" spans="1:7" x14ac:dyDescent="0.3">
      <c r="A2677" t="s">
        <v>688</v>
      </c>
      <c r="B2677" t="s">
        <v>639</v>
      </c>
      <c r="C2677" t="s">
        <v>458</v>
      </c>
      <c r="D2677" t="s">
        <v>393</v>
      </c>
      <c r="E2677" t="s">
        <v>50</v>
      </c>
      <c r="F2677" t="s">
        <v>703</v>
      </c>
      <c r="G2677">
        <v>0</v>
      </c>
    </row>
    <row r="2678" spans="1:7" x14ac:dyDescent="0.3">
      <c r="A2678" t="s">
        <v>688</v>
      </c>
      <c r="B2678" t="s">
        <v>639</v>
      </c>
      <c r="C2678" t="s">
        <v>458</v>
      </c>
      <c r="D2678" t="s">
        <v>393</v>
      </c>
      <c r="E2678" t="s">
        <v>355</v>
      </c>
      <c r="F2678" t="s">
        <v>689</v>
      </c>
      <c r="G2678">
        <v>0</v>
      </c>
    </row>
    <row r="2679" spans="1:7" x14ac:dyDescent="0.3">
      <c r="A2679" t="s">
        <v>688</v>
      </c>
      <c r="B2679" t="s">
        <v>639</v>
      </c>
      <c r="C2679" t="s">
        <v>458</v>
      </c>
      <c r="D2679" t="s">
        <v>393</v>
      </c>
      <c r="E2679" t="s">
        <v>355</v>
      </c>
      <c r="F2679" t="s">
        <v>726</v>
      </c>
      <c r="G2679">
        <v>0</v>
      </c>
    </row>
    <row r="2680" spans="1:7" x14ac:dyDescent="0.3">
      <c r="A2680" t="s">
        <v>688</v>
      </c>
      <c r="B2680" t="s">
        <v>639</v>
      </c>
      <c r="C2680" t="s">
        <v>458</v>
      </c>
      <c r="D2680" t="s">
        <v>393</v>
      </c>
      <c r="E2680" t="s">
        <v>332</v>
      </c>
      <c r="F2680" t="s">
        <v>726</v>
      </c>
      <c r="G2680">
        <v>0</v>
      </c>
    </row>
    <row r="2681" spans="1:7" x14ac:dyDescent="0.3">
      <c r="A2681" t="s">
        <v>688</v>
      </c>
      <c r="B2681" t="s">
        <v>639</v>
      </c>
      <c r="C2681" t="s">
        <v>458</v>
      </c>
      <c r="D2681" t="s">
        <v>393</v>
      </c>
      <c r="E2681" t="s">
        <v>310</v>
      </c>
      <c r="F2681" t="s">
        <v>726</v>
      </c>
      <c r="G2681">
        <v>0</v>
      </c>
    </row>
    <row r="2682" spans="1:7" x14ac:dyDescent="0.3">
      <c r="A2682" t="s">
        <v>688</v>
      </c>
      <c r="B2682" t="s">
        <v>639</v>
      </c>
      <c r="C2682" t="s">
        <v>458</v>
      </c>
      <c r="D2682" t="s">
        <v>393</v>
      </c>
      <c r="E2682" t="s">
        <v>147</v>
      </c>
      <c r="F2682" t="s">
        <v>703</v>
      </c>
      <c r="G2682">
        <v>0</v>
      </c>
    </row>
    <row r="2683" spans="1:7" x14ac:dyDescent="0.3">
      <c r="A2683" t="s">
        <v>688</v>
      </c>
      <c r="B2683" t="s">
        <v>639</v>
      </c>
      <c r="C2683" t="s">
        <v>458</v>
      </c>
      <c r="D2683" t="s">
        <v>393</v>
      </c>
      <c r="E2683" t="s">
        <v>311</v>
      </c>
      <c r="F2683" t="s">
        <v>703</v>
      </c>
      <c r="G2683">
        <v>0</v>
      </c>
    </row>
    <row r="2684" spans="1:7" x14ac:dyDescent="0.3">
      <c r="A2684" t="s">
        <v>688</v>
      </c>
      <c r="B2684" t="s">
        <v>639</v>
      </c>
      <c r="C2684" t="s">
        <v>458</v>
      </c>
      <c r="D2684" t="s">
        <v>393</v>
      </c>
      <c r="E2684" t="s">
        <v>313</v>
      </c>
      <c r="F2684" t="s">
        <v>726</v>
      </c>
      <c r="G2684">
        <v>0</v>
      </c>
    </row>
    <row r="2685" spans="1:7" x14ac:dyDescent="0.3">
      <c r="A2685" t="s">
        <v>688</v>
      </c>
      <c r="B2685" t="s">
        <v>639</v>
      </c>
      <c r="C2685" t="s">
        <v>458</v>
      </c>
      <c r="D2685" t="s">
        <v>393</v>
      </c>
      <c r="E2685" t="s">
        <v>224</v>
      </c>
      <c r="F2685" t="s">
        <v>689</v>
      </c>
      <c r="G2685">
        <v>0</v>
      </c>
    </row>
    <row r="2686" spans="1:7" x14ac:dyDescent="0.3">
      <c r="A2686" t="s">
        <v>688</v>
      </c>
      <c r="B2686" t="s">
        <v>639</v>
      </c>
      <c r="C2686" t="s">
        <v>458</v>
      </c>
      <c r="D2686" t="s">
        <v>393</v>
      </c>
      <c r="E2686" t="s">
        <v>241</v>
      </c>
      <c r="F2686" t="s">
        <v>689</v>
      </c>
      <c r="G2686">
        <v>0</v>
      </c>
    </row>
    <row r="2687" spans="1:7" x14ac:dyDescent="0.3">
      <c r="A2687" t="s">
        <v>688</v>
      </c>
      <c r="B2687" t="s">
        <v>639</v>
      </c>
      <c r="C2687" t="s">
        <v>458</v>
      </c>
      <c r="D2687" t="s">
        <v>393</v>
      </c>
      <c r="E2687" t="s">
        <v>70</v>
      </c>
      <c r="F2687" t="s">
        <v>726</v>
      </c>
      <c r="G2687">
        <v>0</v>
      </c>
    </row>
    <row r="2688" spans="1:7" x14ac:dyDescent="0.3">
      <c r="A2688" t="s">
        <v>688</v>
      </c>
      <c r="B2688" t="s">
        <v>639</v>
      </c>
      <c r="C2688" t="s">
        <v>458</v>
      </c>
      <c r="D2688" t="s">
        <v>393</v>
      </c>
      <c r="E2688" t="s">
        <v>181</v>
      </c>
      <c r="F2688" t="s">
        <v>703</v>
      </c>
      <c r="G2688">
        <v>0</v>
      </c>
    </row>
    <row r="2689" spans="1:7" x14ac:dyDescent="0.3">
      <c r="A2689" t="s">
        <v>688</v>
      </c>
      <c r="B2689" t="s">
        <v>639</v>
      </c>
      <c r="C2689" t="s">
        <v>458</v>
      </c>
      <c r="D2689" t="s">
        <v>393</v>
      </c>
      <c r="E2689" t="s">
        <v>253</v>
      </c>
      <c r="F2689" t="s">
        <v>703</v>
      </c>
      <c r="G2689">
        <v>0</v>
      </c>
    </row>
    <row r="2690" spans="1:7" x14ac:dyDescent="0.3">
      <c r="A2690" t="s">
        <v>688</v>
      </c>
      <c r="B2690" t="s">
        <v>639</v>
      </c>
      <c r="C2690" t="s">
        <v>458</v>
      </c>
      <c r="D2690" t="s">
        <v>393</v>
      </c>
      <c r="E2690" t="s">
        <v>107</v>
      </c>
      <c r="F2690" t="s">
        <v>689</v>
      </c>
      <c r="G2690">
        <v>0</v>
      </c>
    </row>
    <row r="2691" spans="1:7" x14ac:dyDescent="0.3">
      <c r="A2691" t="s">
        <v>688</v>
      </c>
      <c r="B2691" t="s">
        <v>639</v>
      </c>
      <c r="C2691" t="s">
        <v>458</v>
      </c>
      <c r="D2691" t="s">
        <v>393</v>
      </c>
      <c r="E2691" t="s">
        <v>107</v>
      </c>
      <c r="F2691" t="s">
        <v>703</v>
      </c>
      <c r="G2691">
        <v>0</v>
      </c>
    </row>
    <row r="2692" spans="1:7" x14ac:dyDescent="0.3">
      <c r="A2692" t="s">
        <v>688</v>
      </c>
      <c r="B2692" t="s">
        <v>639</v>
      </c>
      <c r="C2692" t="s">
        <v>458</v>
      </c>
      <c r="D2692" t="s">
        <v>393</v>
      </c>
      <c r="E2692" t="s">
        <v>314</v>
      </c>
      <c r="F2692" t="s">
        <v>689</v>
      </c>
      <c r="G2692">
        <v>0</v>
      </c>
    </row>
    <row r="2693" spans="1:7" x14ac:dyDescent="0.3">
      <c r="A2693" t="s">
        <v>688</v>
      </c>
      <c r="B2693" t="s">
        <v>639</v>
      </c>
      <c r="C2693" t="s">
        <v>458</v>
      </c>
      <c r="D2693" t="s">
        <v>393</v>
      </c>
      <c r="E2693" t="s">
        <v>108</v>
      </c>
      <c r="F2693" t="s">
        <v>689</v>
      </c>
      <c r="G2693">
        <v>0</v>
      </c>
    </row>
    <row r="2694" spans="1:7" x14ac:dyDescent="0.3">
      <c r="A2694" t="s">
        <v>688</v>
      </c>
      <c r="B2694" t="s">
        <v>639</v>
      </c>
      <c r="C2694" t="s">
        <v>458</v>
      </c>
      <c r="D2694" t="s">
        <v>393</v>
      </c>
      <c r="E2694" t="s">
        <v>33</v>
      </c>
      <c r="F2694" t="s">
        <v>689</v>
      </c>
      <c r="G2694">
        <v>0</v>
      </c>
    </row>
    <row r="2695" spans="1:7" x14ac:dyDescent="0.3">
      <c r="A2695" t="s">
        <v>688</v>
      </c>
      <c r="B2695" t="s">
        <v>639</v>
      </c>
      <c r="C2695" t="s">
        <v>458</v>
      </c>
      <c r="D2695" t="s">
        <v>393</v>
      </c>
      <c r="E2695" t="s">
        <v>338</v>
      </c>
      <c r="F2695" t="s">
        <v>689</v>
      </c>
      <c r="G2695">
        <v>0</v>
      </c>
    </row>
    <row r="2696" spans="1:7" x14ac:dyDescent="0.3">
      <c r="A2696" t="s">
        <v>688</v>
      </c>
      <c r="B2696" t="s">
        <v>639</v>
      </c>
      <c r="C2696" t="s">
        <v>458</v>
      </c>
      <c r="D2696" t="s">
        <v>393</v>
      </c>
      <c r="E2696" t="s">
        <v>338</v>
      </c>
      <c r="F2696" t="s">
        <v>703</v>
      </c>
      <c r="G2696">
        <v>0</v>
      </c>
    </row>
    <row r="2697" spans="1:7" x14ac:dyDescent="0.3">
      <c r="A2697" t="s">
        <v>688</v>
      </c>
      <c r="B2697" t="s">
        <v>639</v>
      </c>
      <c r="C2697" t="s">
        <v>458</v>
      </c>
      <c r="D2697" t="s">
        <v>393</v>
      </c>
      <c r="E2697" t="s">
        <v>109</v>
      </c>
      <c r="F2697" t="s">
        <v>689</v>
      </c>
      <c r="G2697">
        <v>0</v>
      </c>
    </row>
    <row r="2698" spans="1:7" x14ac:dyDescent="0.3">
      <c r="A2698" t="s">
        <v>688</v>
      </c>
      <c r="B2698" t="s">
        <v>639</v>
      </c>
      <c r="C2698" t="s">
        <v>458</v>
      </c>
      <c r="D2698" t="s">
        <v>393</v>
      </c>
      <c r="E2698" t="s">
        <v>109</v>
      </c>
      <c r="F2698" t="s">
        <v>726</v>
      </c>
      <c r="G2698">
        <v>0</v>
      </c>
    </row>
    <row r="2699" spans="1:7" x14ac:dyDescent="0.3">
      <c r="A2699" t="s">
        <v>688</v>
      </c>
      <c r="B2699" t="s">
        <v>639</v>
      </c>
      <c r="C2699" t="s">
        <v>458</v>
      </c>
      <c r="D2699" t="s">
        <v>393</v>
      </c>
      <c r="E2699" t="s">
        <v>295</v>
      </c>
      <c r="F2699" t="s">
        <v>726</v>
      </c>
      <c r="G2699">
        <v>0</v>
      </c>
    </row>
    <row r="2700" spans="1:7" x14ac:dyDescent="0.3">
      <c r="A2700" t="s">
        <v>688</v>
      </c>
      <c r="B2700" t="s">
        <v>639</v>
      </c>
      <c r="C2700" t="s">
        <v>458</v>
      </c>
      <c r="D2700" t="s">
        <v>393</v>
      </c>
      <c r="E2700" t="s">
        <v>187</v>
      </c>
      <c r="F2700" t="s">
        <v>689</v>
      </c>
      <c r="G2700">
        <v>0</v>
      </c>
    </row>
    <row r="2701" spans="1:7" x14ac:dyDescent="0.3">
      <c r="A2701" t="s">
        <v>688</v>
      </c>
      <c r="B2701" t="s">
        <v>639</v>
      </c>
      <c r="C2701" t="s">
        <v>458</v>
      </c>
      <c r="D2701" t="s">
        <v>393</v>
      </c>
      <c r="E2701" t="s">
        <v>83</v>
      </c>
      <c r="F2701" t="s">
        <v>703</v>
      </c>
      <c r="G2701">
        <v>0</v>
      </c>
    </row>
    <row r="2702" spans="1:7" x14ac:dyDescent="0.3">
      <c r="A2702" t="s">
        <v>688</v>
      </c>
      <c r="B2702" t="s">
        <v>639</v>
      </c>
      <c r="C2702" t="s">
        <v>458</v>
      </c>
      <c r="D2702" t="s">
        <v>393</v>
      </c>
      <c r="E2702" t="s">
        <v>226</v>
      </c>
      <c r="F2702" t="s">
        <v>703</v>
      </c>
      <c r="G2702">
        <v>0</v>
      </c>
    </row>
    <row r="2703" spans="1:7" x14ac:dyDescent="0.3">
      <c r="A2703" t="s">
        <v>688</v>
      </c>
      <c r="B2703" t="s">
        <v>639</v>
      </c>
      <c r="C2703" t="s">
        <v>458</v>
      </c>
      <c r="D2703" t="s">
        <v>393</v>
      </c>
      <c r="E2703" t="s">
        <v>203</v>
      </c>
      <c r="F2703" t="s">
        <v>703</v>
      </c>
      <c r="G2703">
        <v>0</v>
      </c>
    </row>
    <row r="2704" spans="1:7" x14ac:dyDescent="0.3">
      <c r="A2704" t="s">
        <v>688</v>
      </c>
      <c r="B2704" t="s">
        <v>639</v>
      </c>
      <c r="C2704" t="s">
        <v>458</v>
      </c>
      <c r="D2704" t="s">
        <v>393</v>
      </c>
      <c r="E2704" t="s">
        <v>316</v>
      </c>
      <c r="F2704" t="s">
        <v>726</v>
      </c>
      <c r="G2704">
        <v>0</v>
      </c>
    </row>
    <row r="2705" spans="1:7" x14ac:dyDescent="0.3">
      <c r="A2705" t="s">
        <v>688</v>
      </c>
      <c r="B2705" t="s">
        <v>639</v>
      </c>
      <c r="C2705" t="s">
        <v>458</v>
      </c>
      <c r="D2705" t="s">
        <v>393</v>
      </c>
      <c r="E2705" t="s">
        <v>110</v>
      </c>
      <c r="F2705" t="s">
        <v>689</v>
      </c>
      <c r="G2705">
        <v>0</v>
      </c>
    </row>
    <row r="2706" spans="1:7" x14ac:dyDescent="0.3">
      <c r="A2706" t="s">
        <v>688</v>
      </c>
      <c r="B2706" t="s">
        <v>639</v>
      </c>
      <c r="C2706" t="s">
        <v>458</v>
      </c>
      <c r="D2706" t="s">
        <v>393</v>
      </c>
      <c r="E2706" t="s">
        <v>267</v>
      </c>
      <c r="F2706" t="s">
        <v>689</v>
      </c>
      <c r="G2706">
        <v>0</v>
      </c>
    </row>
    <row r="2707" spans="1:7" x14ac:dyDescent="0.3">
      <c r="A2707" t="s">
        <v>688</v>
      </c>
      <c r="B2707" t="s">
        <v>639</v>
      </c>
      <c r="C2707" t="s">
        <v>458</v>
      </c>
      <c r="D2707" t="s">
        <v>393</v>
      </c>
      <c r="E2707" t="s">
        <v>267</v>
      </c>
      <c r="F2707" t="s">
        <v>703</v>
      </c>
      <c r="G2707">
        <v>0</v>
      </c>
    </row>
    <row r="2708" spans="1:7" x14ac:dyDescent="0.3">
      <c r="A2708" t="s">
        <v>688</v>
      </c>
      <c r="B2708" t="s">
        <v>639</v>
      </c>
      <c r="C2708" t="s">
        <v>458</v>
      </c>
      <c r="D2708" t="s">
        <v>393</v>
      </c>
      <c r="E2708" t="s">
        <v>337</v>
      </c>
      <c r="F2708" t="s">
        <v>703</v>
      </c>
      <c r="G2708">
        <v>0</v>
      </c>
    </row>
    <row r="2709" spans="1:7" x14ac:dyDescent="0.3">
      <c r="A2709" t="s">
        <v>688</v>
      </c>
      <c r="B2709" t="s">
        <v>639</v>
      </c>
      <c r="C2709" t="s">
        <v>458</v>
      </c>
      <c r="D2709" t="s">
        <v>393</v>
      </c>
      <c r="E2709" t="s">
        <v>354</v>
      </c>
      <c r="F2709" t="s">
        <v>726</v>
      </c>
      <c r="G2709">
        <v>0</v>
      </c>
    </row>
    <row r="2710" spans="1:7" x14ac:dyDescent="0.3">
      <c r="A2710" t="s">
        <v>688</v>
      </c>
      <c r="B2710" t="s">
        <v>639</v>
      </c>
      <c r="C2710" t="s">
        <v>458</v>
      </c>
      <c r="D2710" t="s">
        <v>393</v>
      </c>
      <c r="E2710" t="s">
        <v>157</v>
      </c>
      <c r="F2710" t="s">
        <v>703</v>
      </c>
      <c r="G2710">
        <v>0</v>
      </c>
    </row>
    <row r="2711" spans="1:7" x14ac:dyDescent="0.3">
      <c r="A2711" t="s">
        <v>688</v>
      </c>
      <c r="B2711" t="s">
        <v>639</v>
      </c>
      <c r="C2711" t="s">
        <v>458</v>
      </c>
      <c r="D2711" t="s">
        <v>393</v>
      </c>
      <c r="E2711" t="s">
        <v>317</v>
      </c>
      <c r="F2711" t="s">
        <v>726</v>
      </c>
      <c r="G2711">
        <v>0</v>
      </c>
    </row>
    <row r="2712" spans="1:7" x14ac:dyDescent="0.3">
      <c r="A2712" t="s">
        <v>688</v>
      </c>
      <c r="B2712" t="s">
        <v>639</v>
      </c>
      <c r="C2712" t="s">
        <v>458</v>
      </c>
      <c r="D2712" t="s">
        <v>393</v>
      </c>
      <c r="E2712" t="s">
        <v>137</v>
      </c>
      <c r="F2712" t="s">
        <v>689</v>
      </c>
      <c r="G2712">
        <v>0</v>
      </c>
    </row>
    <row r="2713" spans="1:7" x14ac:dyDescent="0.3">
      <c r="A2713" t="s">
        <v>688</v>
      </c>
      <c r="B2713" t="s">
        <v>639</v>
      </c>
      <c r="C2713" t="s">
        <v>458</v>
      </c>
      <c r="D2713" t="s">
        <v>393</v>
      </c>
      <c r="E2713" t="s">
        <v>137</v>
      </c>
      <c r="F2713" t="s">
        <v>703</v>
      </c>
      <c r="G2713">
        <v>0</v>
      </c>
    </row>
    <row r="2714" spans="1:7" x14ac:dyDescent="0.3">
      <c r="A2714" t="s">
        <v>688</v>
      </c>
      <c r="B2714" t="s">
        <v>639</v>
      </c>
      <c r="C2714" t="s">
        <v>458</v>
      </c>
      <c r="D2714" t="s">
        <v>393</v>
      </c>
      <c r="E2714" t="s">
        <v>144</v>
      </c>
      <c r="F2714" t="s">
        <v>726</v>
      </c>
      <c r="G2714">
        <v>0</v>
      </c>
    </row>
    <row r="2715" spans="1:7" x14ac:dyDescent="0.3">
      <c r="A2715" t="s">
        <v>688</v>
      </c>
      <c r="B2715" t="s">
        <v>639</v>
      </c>
      <c r="C2715" t="s">
        <v>458</v>
      </c>
      <c r="D2715" t="s">
        <v>393</v>
      </c>
      <c r="E2715" t="s">
        <v>168</v>
      </c>
      <c r="F2715" t="s">
        <v>689</v>
      </c>
      <c r="G2715">
        <v>0</v>
      </c>
    </row>
    <row r="2716" spans="1:7" x14ac:dyDescent="0.3">
      <c r="A2716" t="s">
        <v>688</v>
      </c>
      <c r="B2716" t="s">
        <v>639</v>
      </c>
      <c r="C2716" t="s">
        <v>458</v>
      </c>
      <c r="D2716" t="s">
        <v>393</v>
      </c>
      <c r="E2716" t="s">
        <v>117</v>
      </c>
      <c r="F2716" t="s">
        <v>689</v>
      </c>
      <c r="G2716">
        <v>0</v>
      </c>
    </row>
    <row r="2717" spans="1:7" x14ac:dyDescent="0.3">
      <c r="A2717" t="s">
        <v>688</v>
      </c>
      <c r="B2717" t="s">
        <v>639</v>
      </c>
      <c r="C2717" t="s">
        <v>458</v>
      </c>
      <c r="D2717" t="s">
        <v>393</v>
      </c>
      <c r="E2717" t="s">
        <v>329</v>
      </c>
      <c r="F2717" t="s">
        <v>689</v>
      </c>
      <c r="G2717">
        <v>0</v>
      </c>
    </row>
    <row r="2718" spans="1:7" x14ac:dyDescent="0.3">
      <c r="A2718" t="s">
        <v>688</v>
      </c>
      <c r="B2718" t="s">
        <v>639</v>
      </c>
      <c r="C2718" t="s">
        <v>458</v>
      </c>
      <c r="D2718" t="s">
        <v>393</v>
      </c>
      <c r="E2718" t="s">
        <v>229</v>
      </c>
      <c r="F2718" t="s">
        <v>689</v>
      </c>
      <c r="G2718">
        <v>0</v>
      </c>
    </row>
    <row r="2719" spans="1:7" x14ac:dyDescent="0.3">
      <c r="A2719" t="s">
        <v>688</v>
      </c>
      <c r="B2719" t="s">
        <v>639</v>
      </c>
      <c r="C2719" t="s">
        <v>458</v>
      </c>
      <c r="D2719" t="s">
        <v>393</v>
      </c>
      <c r="E2719" t="s">
        <v>28</v>
      </c>
      <c r="F2719" t="s">
        <v>689</v>
      </c>
      <c r="G2719">
        <v>0</v>
      </c>
    </row>
    <row r="2720" spans="1:7" x14ac:dyDescent="0.3">
      <c r="A2720" t="s">
        <v>688</v>
      </c>
      <c r="B2720" t="s">
        <v>639</v>
      </c>
      <c r="C2720" t="s">
        <v>458</v>
      </c>
      <c r="D2720" t="s">
        <v>393</v>
      </c>
      <c r="E2720" t="s">
        <v>28</v>
      </c>
      <c r="F2720" t="s">
        <v>703</v>
      </c>
      <c r="G2720">
        <v>0</v>
      </c>
    </row>
    <row r="2721" spans="1:7" x14ac:dyDescent="0.3">
      <c r="A2721" t="s">
        <v>688</v>
      </c>
      <c r="B2721" t="s">
        <v>639</v>
      </c>
      <c r="C2721" t="s">
        <v>458</v>
      </c>
      <c r="D2721" t="s">
        <v>393</v>
      </c>
      <c r="E2721" t="s">
        <v>319</v>
      </c>
      <c r="F2721" t="s">
        <v>689</v>
      </c>
      <c r="G2721">
        <v>0</v>
      </c>
    </row>
    <row r="2722" spans="1:7" x14ac:dyDescent="0.3">
      <c r="A2722" t="s">
        <v>688</v>
      </c>
      <c r="B2722" t="s">
        <v>639</v>
      </c>
      <c r="C2722" t="s">
        <v>458</v>
      </c>
      <c r="D2722" t="s">
        <v>393</v>
      </c>
      <c r="E2722" t="s">
        <v>319</v>
      </c>
      <c r="F2722" t="s">
        <v>703</v>
      </c>
      <c r="G2722">
        <v>0</v>
      </c>
    </row>
    <row r="2723" spans="1:7" x14ac:dyDescent="0.3">
      <c r="A2723" t="s">
        <v>688</v>
      </c>
      <c r="B2723" t="s">
        <v>639</v>
      </c>
      <c r="C2723" t="s">
        <v>458</v>
      </c>
      <c r="D2723" t="s">
        <v>393</v>
      </c>
      <c r="E2723" t="s">
        <v>66</v>
      </c>
      <c r="F2723" t="s">
        <v>703</v>
      </c>
      <c r="G2723">
        <v>0</v>
      </c>
    </row>
    <row r="2724" spans="1:7" x14ac:dyDescent="0.3">
      <c r="A2724" t="s">
        <v>688</v>
      </c>
      <c r="B2724" t="s">
        <v>639</v>
      </c>
      <c r="C2724" t="s">
        <v>458</v>
      </c>
      <c r="D2724" t="s">
        <v>393</v>
      </c>
      <c r="E2724" t="s">
        <v>230</v>
      </c>
      <c r="F2724" t="s">
        <v>726</v>
      </c>
      <c r="G2724">
        <v>0</v>
      </c>
    </row>
    <row r="2725" spans="1:7" x14ac:dyDescent="0.3">
      <c r="A2725" t="s">
        <v>688</v>
      </c>
      <c r="B2725" t="s">
        <v>639</v>
      </c>
      <c r="C2725" t="s">
        <v>458</v>
      </c>
      <c r="D2725" t="s">
        <v>393</v>
      </c>
      <c r="E2725" t="s">
        <v>328</v>
      </c>
      <c r="F2725" t="s">
        <v>689</v>
      </c>
      <c r="G2725">
        <v>0</v>
      </c>
    </row>
    <row r="2726" spans="1:7" x14ac:dyDescent="0.3">
      <c r="A2726" t="s">
        <v>688</v>
      </c>
      <c r="B2726" t="s">
        <v>639</v>
      </c>
      <c r="C2726" t="s">
        <v>458</v>
      </c>
      <c r="D2726" t="s">
        <v>393</v>
      </c>
      <c r="E2726" t="s">
        <v>248</v>
      </c>
      <c r="F2726" t="s">
        <v>689</v>
      </c>
      <c r="G2726">
        <v>0</v>
      </c>
    </row>
    <row r="2727" spans="1:7" x14ac:dyDescent="0.3">
      <c r="A2727" t="s">
        <v>688</v>
      </c>
      <c r="B2727" t="s">
        <v>639</v>
      </c>
      <c r="C2727" t="s">
        <v>458</v>
      </c>
      <c r="D2727" t="s">
        <v>393</v>
      </c>
      <c r="E2727" t="s">
        <v>248</v>
      </c>
      <c r="F2727" t="s">
        <v>703</v>
      </c>
      <c r="G2727">
        <v>0</v>
      </c>
    </row>
    <row r="2728" spans="1:7" x14ac:dyDescent="0.3">
      <c r="A2728" t="s">
        <v>688</v>
      </c>
      <c r="B2728" t="s">
        <v>639</v>
      </c>
      <c r="C2728" t="s">
        <v>458</v>
      </c>
      <c r="D2728" t="s">
        <v>393</v>
      </c>
      <c r="E2728" t="s">
        <v>287</v>
      </c>
      <c r="F2728" t="s">
        <v>689</v>
      </c>
      <c r="G2728">
        <v>0</v>
      </c>
    </row>
    <row r="2729" spans="1:7" x14ac:dyDescent="0.3">
      <c r="A2729" t="s">
        <v>688</v>
      </c>
      <c r="B2729" t="s">
        <v>639</v>
      </c>
      <c r="C2729" t="s">
        <v>458</v>
      </c>
      <c r="D2729" t="s">
        <v>393</v>
      </c>
      <c r="E2729" t="s">
        <v>287</v>
      </c>
      <c r="F2729" t="s">
        <v>703</v>
      </c>
      <c r="G2729">
        <v>0</v>
      </c>
    </row>
    <row r="2730" spans="1:7" x14ac:dyDescent="0.3">
      <c r="A2730" t="s">
        <v>688</v>
      </c>
      <c r="B2730" t="s">
        <v>639</v>
      </c>
      <c r="C2730" t="s">
        <v>458</v>
      </c>
      <c r="D2730" t="s">
        <v>393</v>
      </c>
      <c r="E2730" t="s">
        <v>270</v>
      </c>
      <c r="F2730" t="s">
        <v>703</v>
      </c>
      <c r="G2730">
        <v>0</v>
      </c>
    </row>
    <row r="2731" spans="1:7" x14ac:dyDescent="0.3">
      <c r="A2731" t="s">
        <v>688</v>
      </c>
      <c r="B2731" t="s">
        <v>639</v>
      </c>
      <c r="C2731" t="s">
        <v>458</v>
      </c>
      <c r="D2731" t="s">
        <v>393</v>
      </c>
      <c r="E2731" t="s">
        <v>263</v>
      </c>
      <c r="F2731" t="s">
        <v>689</v>
      </c>
      <c r="G2731">
        <v>0</v>
      </c>
    </row>
    <row r="2732" spans="1:7" x14ac:dyDescent="0.3">
      <c r="A2732" t="s">
        <v>688</v>
      </c>
      <c r="B2732" t="s">
        <v>639</v>
      </c>
      <c r="C2732" t="s">
        <v>458</v>
      </c>
      <c r="D2732" t="s">
        <v>393</v>
      </c>
      <c r="E2732" t="s">
        <v>264</v>
      </c>
      <c r="F2732" t="s">
        <v>726</v>
      </c>
      <c r="G2732">
        <v>0</v>
      </c>
    </row>
    <row r="2733" spans="1:7" x14ac:dyDescent="0.3">
      <c r="A2733" t="s">
        <v>688</v>
      </c>
      <c r="B2733" t="s">
        <v>639</v>
      </c>
      <c r="C2733" t="s">
        <v>458</v>
      </c>
      <c r="D2733" t="s">
        <v>393</v>
      </c>
      <c r="E2733" t="s">
        <v>265</v>
      </c>
      <c r="F2733" t="s">
        <v>689</v>
      </c>
      <c r="G2733">
        <v>0</v>
      </c>
    </row>
    <row r="2734" spans="1:7" x14ac:dyDescent="0.3">
      <c r="A2734" t="s">
        <v>688</v>
      </c>
      <c r="B2734" t="s">
        <v>639</v>
      </c>
      <c r="C2734" t="s">
        <v>458</v>
      </c>
      <c r="D2734" t="s">
        <v>393</v>
      </c>
      <c r="E2734" t="s">
        <v>79</v>
      </c>
      <c r="F2734" t="s">
        <v>726</v>
      </c>
      <c r="G2734">
        <v>0</v>
      </c>
    </row>
    <row r="2735" spans="1:7" x14ac:dyDescent="0.3">
      <c r="A2735" t="s">
        <v>688</v>
      </c>
      <c r="B2735" t="s">
        <v>639</v>
      </c>
      <c r="C2735" t="s">
        <v>458</v>
      </c>
      <c r="D2735" t="s">
        <v>393</v>
      </c>
      <c r="E2735" t="s">
        <v>266</v>
      </c>
      <c r="F2735" t="s">
        <v>689</v>
      </c>
      <c r="G2735">
        <v>0</v>
      </c>
    </row>
    <row r="2736" spans="1:7" x14ac:dyDescent="0.3">
      <c r="A2736" t="s">
        <v>688</v>
      </c>
      <c r="B2736" t="s">
        <v>639</v>
      </c>
      <c r="C2736" t="s">
        <v>458</v>
      </c>
      <c r="D2736" t="s">
        <v>393</v>
      </c>
      <c r="E2736" t="s">
        <v>208</v>
      </c>
      <c r="F2736" t="s">
        <v>689</v>
      </c>
      <c r="G2736">
        <v>0</v>
      </c>
    </row>
    <row r="2737" spans="1:7" x14ac:dyDescent="0.3">
      <c r="A2737" t="s">
        <v>688</v>
      </c>
      <c r="B2737" t="s">
        <v>639</v>
      </c>
      <c r="C2737" t="s">
        <v>458</v>
      </c>
      <c r="D2737" t="s">
        <v>393</v>
      </c>
      <c r="E2737" t="s">
        <v>16</v>
      </c>
      <c r="F2737" t="s">
        <v>703</v>
      </c>
      <c r="G2737">
        <v>0</v>
      </c>
    </row>
    <row r="2738" spans="1:7" x14ac:dyDescent="0.3">
      <c r="A2738" t="s">
        <v>688</v>
      </c>
      <c r="B2738" t="s">
        <v>639</v>
      </c>
      <c r="C2738" t="s">
        <v>458</v>
      </c>
      <c r="D2738" t="s">
        <v>393</v>
      </c>
      <c r="E2738" t="s">
        <v>323</v>
      </c>
      <c r="F2738" t="s">
        <v>726</v>
      </c>
      <c r="G2738">
        <v>0</v>
      </c>
    </row>
    <row r="2739" spans="1:7" x14ac:dyDescent="0.3">
      <c r="A2739" t="s">
        <v>688</v>
      </c>
      <c r="B2739" t="s">
        <v>639</v>
      </c>
      <c r="C2739" t="s">
        <v>458</v>
      </c>
      <c r="D2739" t="s">
        <v>393</v>
      </c>
      <c r="E2739" t="s">
        <v>114</v>
      </c>
      <c r="F2739" t="s">
        <v>726</v>
      </c>
      <c r="G2739">
        <v>0</v>
      </c>
    </row>
    <row r="2740" spans="1:7" x14ac:dyDescent="0.3">
      <c r="A2740" t="s">
        <v>688</v>
      </c>
      <c r="B2740" t="s">
        <v>639</v>
      </c>
      <c r="C2740" t="s">
        <v>458</v>
      </c>
      <c r="D2740" t="s">
        <v>393</v>
      </c>
      <c r="E2740" t="s">
        <v>158</v>
      </c>
      <c r="F2740" t="s">
        <v>703</v>
      </c>
      <c r="G2740">
        <v>0</v>
      </c>
    </row>
    <row r="2741" spans="1:7" x14ac:dyDescent="0.3">
      <c r="A2741" t="s">
        <v>688</v>
      </c>
      <c r="B2741" t="s">
        <v>639</v>
      </c>
      <c r="C2741" t="s">
        <v>458</v>
      </c>
      <c r="D2741" t="s">
        <v>393</v>
      </c>
      <c r="E2741" t="s">
        <v>358</v>
      </c>
      <c r="F2741" t="s">
        <v>726</v>
      </c>
      <c r="G2741">
        <v>0</v>
      </c>
    </row>
    <row r="2742" spans="1:7" x14ac:dyDescent="0.3">
      <c r="A2742" t="s">
        <v>688</v>
      </c>
      <c r="B2742" t="s">
        <v>639</v>
      </c>
      <c r="C2742" t="s">
        <v>458</v>
      </c>
      <c r="D2742" t="s">
        <v>393</v>
      </c>
      <c r="E2742" t="s">
        <v>271</v>
      </c>
      <c r="F2742" t="s">
        <v>689</v>
      </c>
      <c r="G2742">
        <v>0</v>
      </c>
    </row>
    <row r="2743" spans="1:7" x14ac:dyDescent="0.3">
      <c r="A2743" t="s">
        <v>688</v>
      </c>
      <c r="B2743" t="s">
        <v>639</v>
      </c>
      <c r="C2743" t="s">
        <v>458</v>
      </c>
      <c r="D2743" t="s">
        <v>393</v>
      </c>
      <c r="E2743" t="s">
        <v>231</v>
      </c>
      <c r="F2743" t="s">
        <v>689</v>
      </c>
      <c r="G2743">
        <v>0</v>
      </c>
    </row>
    <row r="2744" spans="1:7" x14ac:dyDescent="0.3">
      <c r="A2744" t="s">
        <v>688</v>
      </c>
      <c r="B2744" t="s">
        <v>639</v>
      </c>
      <c r="C2744" t="s">
        <v>458</v>
      </c>
      <c r="D2744" t="s">
        <v>393</v>
      </c>
      <c r="E2744" t="s">
        <v>151</v>
      </c>
      <c r="F2744" t="s">
        <v>703</v>
      </c>
      <c r="G2744">
        <v>0</v>
      </c>
    </row>
    <row r="2745" spans="1:7" x14ac:dyDescent="0.3">
      <c r="A2745" t="s">
        <v>688</v>
      </c>
      <c r="B2745" t="s">
        <v>639</v>
      </c>
      <c r="C2745" t="s">
        <v>458</v>
      </c>
      <c r="D2745" t="s">
        <v>393</v>
      </c>
      <c r="E2745" t="s">
        <v>58</v>
      </c>
      <c r="F2745" t="s">
        <v>703</v>
      </c>
      <c r="G2745">
        <v>0</v>
      </c>
    </row>
    <row r="2746" spans="1:7" x14ac:dyDescent="0.3">
      <c r="A2746" t="s">
        <v>688</v>
      </c>
      <c r="B2746" t="s">
        <v>639</v>
      </c>
      <c r="C2746" t="s">
        <v>458</v>
      </c>
      <c r="D2746" t="s">
        <v>393</v>
      </c>
      <c r="E2746" t="s">
        <v>334</v>
      </c>
      <c r="F2746" t="s">
        <v>703</v>
      </c>
      <c r="G2746">
        <v>0</v>
      </c>
    </row>
    <row r="2747" spans="1:7" x14ac:dyDescent="0.3">
      <c r="A2747" t="s">
        <v>688</v>
      </c>
      <c r="B2747" t="s">
        <v>639</v>
      </c>
      <c r="C2747" t="s">
        <v>458</v>
      </c>
      <c r="D2747" t="s">
        <v>393</v>
      </c>
      <c r="E2747" t="s">
        <v>334</v>
      </c>
      <c r="F2747" t="s">
        <v>726</v>
      </c>
      <c r="G2747">
        <v>0</v>
      </c>
    </row>
    <row r="2748" spans="1:7" x14ac:dyDescent="0.3">
      <c r="A2748" t="s">
        <v>688</v>
      </c>
      <c r="B2748" t="s">
        <v>639</v>
      </c>
      <c r="C2748" t="s">
        <v>458</v>
      </c>
      <c r="D2748" t="s">
        <v>393</v>
      </c>
      <c r="E2748" t="s">
        <v>210</v>
      </c>
      <c r="F2748" t="s">
        <v>689</v>
      </c>
      <c r="G2748">
        <v>0</v>
      </c>
    </row>
    <row r="2749" spans="1:7" x14ac:dyDescent="0.3">
      <c r="A2749" t="s">
        <v>688</v>
      </c>
      <c r="B2749" t="s">
        <v>639</v>
      </c>
      <c r="C2749" t="s">
        <v>458</v>
      </c>
      <c r="D2749" t="s">
        <v>393</v>
      </c>
      <c r="E2749" t="s">
        <v>212</v>
      </c>
      <c r="F2749" t="s">
        <v>703</v>
      </c>
      <c r="G2749">
        <v>0</v>
      </c>
    </row>
    <row r="2750" spans="1:7" x14ac:dyDescent="0.3">
      <c r="A2750" t="s">
        <v>688</v>
      </c>
      <c r="B2750" t="s">
        <v>639</v>
      </c>
      <c r="C2750" t="s">
        <v>458</v>
      </c>
      <c r="D2750" t="s">
        <v>393</v>
      </c>
      <c r="E2750" t="s">
        <v>330</v>
      </c>
      <c r="F2750" t="s">
        <v>689</v>
      </c>
      <c r="G2750">
        <v>0</v>
      </c>
    </row>
    <row r="2751" spans="1:7" x14ac:dyDescent="0.3">
      <c r="A2751" t="s">
        <v>688</v>
      </c>
      <c r="B2751" t="s">
        <v>639</v>
      </c>
      <c r="C2751" t="s">
        <v>458</v>
      </c>
      <c r="D2751" t="s">
        <v>393</v>
      </c>
      <c r="E2751" t="s">
        <v>330</v>
      </c>
      <c r="F2751" t="s">
        <v>703</v>
      </c>
      <c r="G2751">
        <v>0</v>
      </c>
    </row>
    <row r="2752" spans="1:7" x14ac:dyDescent="0.3">
      <c r="A2752" t="s">
        <v>688</v>
      </c>
      <c r="B2752" t="s">
        <v>639</v>
      </c>
      <c r="C2752" t="s">
        <v>458</v>
      </c>
      <c r="D2752" t="s">
        <v>393</v>
      </c>
      <c r="E2752" t="s">
        <v>325</v>
      </c>
      <c r="F2752" t="s">
        <v>726</v>
      </c>
      <c r="G2752">
        <v>0</v>
      </c>
    </row>
    <row r="2753" spans="1:7" x14ac:dyDescent="0.3">
      <c r="A2753" t="s">
        <v>688</v>
      </c>
      <c r="B2753" t="s">
        <v>639</v>
      </c>
      <c r="C2753" t="s">
        <v>458</v>
      </c>
      <c r="D2753" t="s">
        <v>393</v>
      </c>
      <c r="E2753" t="s">
        <v>35</v>
      </c>
      <c r="F2753" t="s">
        <v>703</v>
      </c>
      <c r="G2753">
        <v>0</v>
      </c>
    </row>
    <row r="2754" spans="1:7" x14ac:dyDescent="0.3">
      <c r="A2754" t="s">
        <v>688</v>
      </c>
      <c r="B2754" t="s">
        <v>639</v>
      </c>
      <c r="C2754" t="s">
        <v>458</v>
      </c>
      <c r="D2754" t="s">
        <v>393</v>
      </c>
      <c r="E2754" t="s">
        <v>35</v>
      </c>
      <c r="F2754" t="s">
        <v>726</v>
      </c>
      <c r="G2754">
        <v>0</v>
      </c>
    </row>
    <row r="2755" spans="1:7" x14ac:dyDescent="0.3">
      <c r="A2755" t="s">
        <v>688</v>
      </c>
      <c r="B2755" t="s">
        <v>639</v>
      </c>
      <c r="C2755" t="s">
        <v>458</v>
      </c>
      <c r="D2755" t="s">
        <v>393</v>
      </c>
      <c r="E2755" t="s">
        <v>216</v>
      </c>
      <c r="F2755" t="s">
        <v>689</v>
      </c>
      <c r="G2755">
        <v>0</v>
      </c>
    </row>
    <row r="2756" spans="1:7" x14ac:dyDescent="0.3">
      <c r="A2756" t="s">
        <v>688</v>
      </c>
      <c r="B2756" t="s">
        <v>639</v>
      </c>
      <c r="C2756" t="s">
        <v>458</v>
      </c>
      <c r="D2756" t="s">
        <v>393</v>
      </c>
      <c r="E2756" t="s">
        <v>333</v>
      </c>
      <c r="F2756" t="s">
        <v>689</v>
      </c>
      <c r="G2756">
        <v>0</v>
      </c>
    </row>
    <row r="2757" spans="1:7" x14ac:dyDescent="0.3">
      <c r="A2757" t="s">
        <v>688</v>
      </c>
      <c r="B2757" t="s">
        <v>639</v>
      </c>
      <c r="C2757" t="s">
        <v>458</v>
      </c>
      <c r="D2757" t="s">
        <v>393</v>
      </c>
      <c r="E2757" t="s">
        <v>180</v>
      </c>
      <c r="F2757" t="s">
        <v>689</v>
      </c>
      <c r="G2757">
        <v>0</v>
      </c>
    </row>
    <row r="2758" spans="1:7" x14ac:dyDescent="0.3">
      <c r="A2758" t="s">
        <v>688</v>
      </c>
      <c r="B2758" t="s">
        <v>639</v>
      </c>
      <c r="C2758" t="s">
        <v>458</v>
      </c>
      <c r="D2758" t="s">
        <v>393</v>
      </c>
      <c r="E2758" t="s">
        <v>39</v>
      </c>
      <c r="F2758" t="s">
        <v>689</v>
      </c>
      <c r="G2758">
        <v>0</v>
      </c>
    </row>
    <row r="2759" spans="1:7" x14ac:dyDescent="0.3">
      <c r="A2759" t="s">
        <v>688</v>
      </c>
      <c r="B2759" t="s">
        <v>639</v>
      </c>
      <c r="C2759" t="s">
        <v>458</v>
      </c>
      <c r="D2759" t="s">
        <v>393</v>
      </c>
      <c r="E2759" t="s">
        <v>233</v>
      </c>
      <c r="F2759" t="s">
        <v>689</v>
      </c>
      <c r="G2759">
        <v>0</v>
      </c>
    </row>
    <row r="2760" spans="1:7" x14ac:dyDescent="0.3">
      <c r="A2760" t="s">
        <v>688</v>
      </c>
      <c r="B2760" t="s">
        <v>639</v>
      </c>
      <c r="C2760" t="s">
        <v>458</v>
      </c>
      <c r="D2760" t="s">
        <v>393</v>
      </c>
      <c r="E2760" t="s">
        <v>246</v>
      </c>
      <c r="F2760" t="s">
        <v>689</v>
      </c>
      <c r="G2760">
        <v>0</v>
      </c>
    </row>
    <row r="2761" spans="1:7" x14ac:dyDescent="0.3">
      <c r="A2761" t="s">
        <v>688</v>
      </c>
      <c r="B2761" t="s">
        <v>639</v>
      </c>
      <c r="C2761" t="s">
        <v>458</v>
      </c>
      <c r="D2761" t="s">
        <v>393</v>
      </c>
      <c r="E2761" t="s">
        <v>23</v>
      </c>
      <c r="F2761" t="s">
        <v>703</v>
      </c>
      <c r="G2761">
        <v>0</v>
      </c>
    </row>
    <row r="2762" spans="1:7" x14ac:dyDescent="0.3">
      <c r="A2762" t="s">
        <v>688</v>
      </c>
      <c r="B2762" t="s">
        <v>639</v>
      </c>
      <c r="C2762" t="s">
        <v>458</v>
      </c>
      <c r="D2762" t="s">
        <v>393</v>
      </c>
      <c r="E2762" t="s">
        <v>247</v>
      </c>
      <c r="F2762" t="s">
        <v>703</v>
      </c>
      <c r="G2762">
        <v>0</v>
      </c>
    </row>
    <row r="2763" spans="1:7" x14ac:dyDescent="0.3">
      <c r="A2763" t="s">
        <v>688</v>
      </c>
      <c r="B2763" t="s">
        <v>639</v>
      </c>
      <c r="C2763" t="s">
        <v>458</v>
      </c>
      <c r="D2763" t="s">
        <v>393</v>
      </c>
      <c r="E2763" t="s">
        <v>54</v>
      </c>
      <c r="F2763" t="s">
        <v>703</v>
      </c>
      <c r="G2763">
        <v>0</v>
      </c>
    </row>
    <row r="2764" spans="1:7" x14ac:dyDescent="0.3">
      <c r="A2764" t="s">
        <v>688</v>
      </c>
      <c r="B2764" t="s">
        <v>639</v>
      </c>
      <c r="C2764" t="s">
        <v>458</v>
      </c>
      <c r="D2764" t="s">
        <v>393</v>
      </c>
      <c r="E2764" t="s">
        <v>160</v>
      </c>
      <c r="F2764" t="s">
        <v>726</v>
      </c>
      <c r="G2764">
        <v>0</v>
      </c>
    </row>
    <row r="2765" spans="1:7" x14ac:dyDescent="0.3">
      <c r="A2765" t="s">
        <v>688</v>
      </c>
      <c r="B2765" t="s">
        <v>639</v>
      </c>
      <c r="C2765" t="s">
        <v>458</v>
      </c>
      <c r="D2765" t="s">
        <v>393</v>
      </c>
      <c r="E2765" t="s">
        <v>161</v>
      </c>
      <c r="F2765" t="s">
        <v>689</v>
      </c>
      <c r="G2765">
        <v>0</v>
      </c>
    </row>
    <row r="2766" spans="1:7" x14ac:dyDescent="0.3">
      <c r="A2766" t="s">
        <v>688</v>
      </c>
      <c r="B2766" t="s">
        <v>639</v>
      </c>
      <c r="C2766" t="s">
        <v>458</v>
      </c>
      <c r="D2766" t="s">
        <v>393</v>
      </c>
      <c r="E2766" t="s">
        <v>161</v>
      </c>
      <c r="F2766" t="s">
        <v>703</v>
      </c>
      <c r="G2766">
        <v>0</v>
      </c>
    </row>
    <row r="2767" spans="1:7" x14ac:dyDescent="0.3">
      <c r="A2767" t="s">
        <v>688</v>
      </c>
      <c r="B2767" t="s">
        <v>639</v>
      </c>
      <c r="C2767" t="s">
        <v>458</v>
      </c>
      <c r="D2767" t="s">
        <v>393</v>
      </c>
      <c r="E2767" t="s">
        <v>193</v>
      </c>
      <c r="F2767" t="s">
        <v>703</v>
      </c>
      <c r="G2767">
        <v>0</v>
      </c>
    </row>
    <row r="2768" spans="1:7" x14ac:dyDescent="0.3">
      <c r="A2768" t="s">
        <v>466</v>
      </c>
      <c r="B2768" t="s">
        <v>625</v>
      </c>
      <c r="C2768" t="s">
        <v>455</v>
      </c>
      <c r="D2768" t="s">
        <v>393</v>
      </c>
      <c r="E2768" t="s">
        <v>14</v>
      </c>
      <c r="F2768" t="s">
        <v>2296</v>
      </c>
      <c r="G2768">
        <v>0</v>
      </c>
    </row>
    <row r="2769" spans="1:7" x14ac:dyDescent="0.3">
      <c r="A2769" t="s">
        <v>466</v>
      </c>
      <c r="B2769" t="s">
        <v>625</v>
      </c>
      <c r="C2769" t="s">
        <v>457</v>
      </c>
      <c r="D2769" t="s">
        <v>393</v>
      </c>
      <c r="E2769" t="s">
        <v>365</v>
      </c>
      <c r="F2769" t="s">
        <v>1853</v>
      </c>
      <c r="G2769">
        <v>0</v>
      </c>
    </row>
    <row r="2770" spans="1:7" x14ac:dyDescent="0.3">
      <c r="A2770" t="s">
        <v>466</v>
      </c>
      <c r="B2770" t="s">
        <v>625</v>
      </c>
      <c r="C2770" t="s">
        <v>457</v>
      </c>
      <c r="D2770" t="s">
        <v>393</v>
      </c>
      <c r="E2770" t="s">
        <v>365</v>
      </c>
      <c r="F2770" t="s">
        <v>2296</v>
      </c>
      <c r="G2770">
        <v>0</v>
      </c>
    </row>
    <row r="2771" spans="1:7" x14ac:dyDescent="0.3">
      <c r="A2771" t="s">
        <v>466</v>
      </c>
      <c r="B2771" t="s">
        <v>625</v>
      </c>
      <c r="C2771" t="s">
        <v>457</v>
      </c>
      <c r="D2771" t="s">
        <v>393</v>
      </c>
      <c r="E2771" t="s">
        <v>378</v>
      </c>
      <c r="F2771" t="s">
        <v>1853</v>
      </c>
      <c r="G2771">
        <v>0</v>
      </c>
    </row>
    <row r="2772" spans="1:7" x14ac:dyDescent="0.3">
      <c r="A2772" t="s">
        <v>466</v>
      </c>
      <c r="B2772" t="s">
        <v>625</v>
      </c>
      <c r="C2772" t="s">
        <v>457</v>
      </c>
      <c r="D2772" t="s">
        <v>393</v>
      </c>
      <c r="E2772" t="s">
        <v>366</v>
      </c>
      <c r="F2772" t="s">
        <v>1853</v>
      </c>
      <c r="G2772">
        <v>0</v>
      </c>
    </row>
    <row r="2773" spans="1:7" x14ac:dyDescent="0.3">
      <c r="A2773" t="s">
        <v>466</v>
      </c>
      <c r="B2773" t="s">
        <v>625</v>
      </c>
      <c r="C2773" t="s">
        <v>457</v>
      </c>
      <c r="D2773" t="s">
        <v>393</v>
      </c>
      <c r="E2773" t="s">
        <v>372</v>
      </c>
      <c r="F2773" t="s">
        <v>1853</v>
      </c>
      <c r="G2773">
        <v>0</v>
      </c>
    </row>
    <row r="2774" spans="1:7" x14ac:dyDescent="0.3">
      <c r="A2774" t="s">
        <v>466</v>
      </c>
      <c r="B2774" t="s">
        <v>625</v>
      </c>
      <c r="C2774" t="s">
        <v>457</v>
      </c>
      <c r="D2774" t="s">
        <v>393</v>
      </c>
      <c r="E2774" t="s">
        <v>377</v>
      </c>
      <c r="F2774" t="s">
        <v>1853</v>
      </c>
      <c r="G2774">
        <v>0</v>
      </c>
    </row>
    <row r="2775" spans="1:7" x14ac:dyDescent="0.3">
      <c r="A2775" t="s">
        <v>466</v>
      </c>
      <c r="B2775" t="s">
        <v>625</v>
      </c>
      <c r="C2775" t="s">
        <v>457</v>
      </c>
      <c r="D2775" t="s">
        <v>393</v>
      </c>
      <c r="E2775" t="s">
        <v>370</v>
      </c>
      <c r="F2775" t="s">
        <v>1853</v>
      </c>
      <c r="G2775">
        <v>0</v>
      </c>
    </row>
    <row r="2776" spans="1:7" x14ac:dyDescent="0.3">
      <c r="A2776" t="s">
        <v>466</v>
      </c>
      <c r="B2776" t="s">
        <v>625</v>
      </c>
      <c r="C2776" t="s">
        <v>457</v>
      </c>
      <c r="D2776" t="s">
        <v>393</v>
      </c>
      <c r="E2776" t="s">
        <v>370</v>
      </c>
      <c r="F2776" t="s">
        <v>2296</v>
      </c>
      <c r="G2776">
        <v>0</v>
      </c>
    </row>
    <row r="2777" spans="1:7" x14ac:dyDescent="0.3">
      <c r="A2777" t="s">
        <v>466</v>
      </c>
      <c r="B2777" t="s">
        <v>625</v>
      </c>
      <c r="C2777" t="s">
        <v>457</v>
      </c>
      <c r="D2777" t="s">
        <v>393</v>
      </c>
      <c r="E2777" t="s">
        <v>379</v>
      </c>
      <c r="F2777" t="s">
        <v>2296</v>
      </c>
      <c r="G2777">
        <v>0</v>
      </c>
    </row>
    <row r="2778" spans="1:7" x14ac:dyDescent="0.3">
      <c r="A2778" t="s">
        <v>466</v>
      </c>
      <c r="B2778" t="s">
        <v>625</v>
      </c>
      <c r="C2778" t="s">
        <v>457</v>
      </c>
      <c r="D2778" t="s">
        <v>393</v>
      </c>
      <c r="E2778" t="s">
        <v>364</v>
      </c>
      <c r="F2778" t="s">
        <v>1853</v>
      </c>
      <c r="G2778">
        <v>0</v>
      </c>
    </row>
    <row r="2779" spans="1:7" x14ac:dyDescent="0.3">
      <c r="A2779" t="s">
        <v>466</v>
      </c>
      <c r="B2779" t="s">
        <v>625</v>
      </c>
      <c r="C2779" t="s">
        <v>457</v>
      </c>
      <c r="D2779" t="s">
        <v>393</v>
      </c>
      <c r="E2779" t="s">
        <v>368</v>
      </c>
      <c r="F2779" t="s">
        <v>1853</v>
      </c>
      <c r="G2779">
        <v>0</v>
      </c>
    </row>
    <row r="2780" spans="1:7" x14ac:dyDescent="0.3">
      <c r="A2780" t="s">
        <v>466</v>
      </c>
      <c r="B2780" t="s">
        <v>625</v>
      </c>
      <c r="C2780" t="s">
        <v>457</v>
      </c>
      <c r="D2780" t="s">
        <v>393</v>
      </c>
      <c r="E2780" t="s">
        <v>371</v>
      </c>
      <c r="F2780" t="s">
        <v>2296</v>
      </c>
      <c r="G2780">
        <v>0</v>
      </c>
    </row>
    <row r="2781" spans="1:7" x14ac:dyDescent="0.3">
      <c r="A2781" t="s">
        <v>466</v>
      </c>
      <c r="B2781" t="s">
        <v>710</v>
      </c>
      <c r="C2781" t="s">
        <v>457</v>
      </c>
      <c r="D2781" t="s">
        <v>393</v>
      </c>
      <c r="E2781" t="s">
        <v>367</v>
      </c>
      <c r="F2781" t="s">
        <v>806</v>
      </c>
      <c r="G2781">
        <v>0</v>
      </c>
    </row>
    <row r="2782" spans="1:7" x14ac:dyDescent="0.3">
      <c r="A2782" t="s">
        <v>466</v>
      </c>
      <c r="B2782" t="s">
        <v>710</v>
      </c>
      <c r="C2782" t="s">
        <v>457</v>
      </c>
      <c r="D2782" t="s">
        <v>393</v>
      </c>
      <c r="E2782" t="s">
        <v>373</v>
      </c>
      <c r="F2782" t="s">
        <v>806</v>
      </c>
      <c r="G2782">
        <v>0</v>
      </c>
    </row>
    <row r="2783" spans="1:7" x14ac:dyDescent="0.3">
      <c r="A2783" t="s">
        <v>466</v>
      </c>
      <c r="B2783" t="s">
        <v>710</v>
      </c>
      <c r="C2783" t="s">
        <v>457</v>
      </c>
      <c r="D2783" t="s">
        <v>393</v>
      </c>
      <c r="E2783" t="s">
        <v>377</v>
      </c>
      <c r="F2783" t="s">
        <v>806</v>
      </c>
      <c r="G2783">
        <v>0</v>
      </c>
    </row>
    <row r="2784" spans="1:7" x14ac:dyDescent="0.3">
      <c r="A2784" t="s">
        <v>466</v>
      </c>
      <c r="B2784" t="s">
        <v>710</v>
      </c>
      <c r="C2784" t="s">
        <v>457</v>
      </c>
      <c r="D2784" t="s">
        <v>393</v>
      </c>
      <c r="E2784" t="s">
        <v>379</v>
      </c>
      <c r="F2784" t="s">
        <v>806</v>
      </c>
      <c r="G2784">
        <v>0</v>
      </c>
    </row>
    <row r="2785" spans="1:7" x14ac:dyDescent="0.3">
      <c r="A2785" t="s">
        <v>466</v>
      </c>
      <c r="B2785" t="s">
        <v>710</v>
      </c>
      <c r="C2785" t="s">
        <v>457</v>
      </c>
      <c r="D2785" t="s">
        <v>393</v>
      </c>
      <c r="E2785" t="s">
        <v>368</v>
      </c>
      <c r="F2785" t="s">
        <v>806</v>
      </c>
      <c r="G2785">
        <v>0</v>
      </c>
    </row>
    <row r="2786" spans="1:7" x14ac:dyDescent="0.3">
      <c r="A2786" t="s">
        <v>466</v>
      </c>
      <c r="B2786" t="s">
        <v>710</v>
      </c>
      <c r="C2786" t="s">
        <v>457</v>
      </c>
      <c r="D2786" t="s">
        <v>2802</v>
      </c>
      <c r="E2786" t="s">
        <v>367</v>
      </c>
      <c r="F2786" t="s">
        <v>2803</v>
      </c>
      <c r="G2786">
        <v>0</v>
      </c>
    </row>
    <row r="2787" spans="1:7" x14ac:dyDescent="0.3">
      <c r="A2787" t="s">
        <v>466</v>
      </c>
      <c r="B2787" t="s">
        <v>710</v>
      </c>
      <c r="C2787" t="s">
        <v>457</v>
      </c>
      <c r="D2787" t="s">
        <v>2802</v>
      </c>
      <c r="E2787" t="s">
        <v>375</v>
      </c>
      <c r="F2787" t="s">
        <v>2803</v>
      </c>
      <c r="G2787">
        <v>0</v>
      </c>
    </row>
    <row r="2788" spans="1:7" x14ac:dyDescent="0.3">
      <c r="A2788" t="s">
        <v>466</v>
      </c>
      <c r="B2788" t="s">
        <v>710</v>
      </c>
      <c r="C2788" t="s">
        <v>457</v>
      </c>
      <c r="D2788" t="s">
        <v>2802</v>
      </c>
      <c r="E2788" t="s">
        <v>379</v>
      </c>
      <c r="F2788" t="s">
        <v>2803</v>
      </c>
      <c r="G2788">
        <v>0</v>
      </c>
    </row>
    <row r="2789" spans="1:7" x14ac:dyDescent="0.3">
      <c r="A2789" t="s">
        <v>466</v>
      </c>
      <c r="B2789" t="s">
        <v>710</v>
      </c>
      <c r="C2789" t="s">
        <v>457</v>
      </c>
      <c r="D2789" t="s">
        <v>2802</v>
      </c>
      <c r="E2789" t="s">
        <v>364</v>
      </c>
      <c r="F2789" t="s">
        <v>2803</v>
      </c>
      <c r="G2789">
        <v>0</v>
      </c>
    </row>
    <row r="2790" spans="1:7" x14ac:dyDescent="0.3">
      <c r="A2790" t="s">
        <v>466</v>
      </c>
      <c r="B2790" t="s">
        <v>710</v>
      </c>
      <c r="C2790" t="s">
        <v>457</v>
      </c>
      <c r="D2790" t="s">
        <v>2802</v>
      </c>
      <c r="E2790" t="s">
        <v>371</v>
      </c>
      <c r="F2790" t="s">
        <v>2803</v>
      </c>
      <c r="G2790">
        <v>0</v>
      </c>
    </row>
    <row r="2791" spans="1:7" x14ac:dyDescent="0.3">
      <c r="A2791" t="s">
        <v>466</v>
      </c>
      <c r="B2791" t="s">
        <v>710</v>
      </c>
      <c r="C2791" t="s">
        <v>458</v>
      </c>
      <c r="D2791" t="s">
        <v>393</v>
      </c>
      <c r="E2791" t="s">
        <v>237</v>
      </c>
      <c r="F2791" t="s">
        <v>711</v>
      </c>
      <c r="G2791">
        <v>0</v>
      </c>
    </row>
    <row r="2792" spans="1:7" x14ac:dyDescent="0.3">
      <c r="A2792" t="s">
        <v>466</v>
      </c>
      <c r="B2792" t="s">
        <v>710</v>
      </c>
      <c r="C2792" t="s">
        <v>458</v>
      </c>
      <c r="D2792" t="s">
        <v>393</v>
      </c>
      <c r="E2792" t="s">
        <v>15</v>
      </c>
      <c r="F2792" t="s">
        <v>711</v>
      </c>
      <c r="G2792">
        <v>0</v>
      </c>
    </row>
    <row r="2793" spans="1:7" x14ac:dyDescent="0.3">
      <c r="A2793" t="s">
        <v>466</v>
      </c>
      <c r="B2793" t="s">
        <v>710</v>
      </c>
      <c r="C2793" t="s">
        <v>458</v>
      </c>
      <c r="D2793" t="s">
        <v>393</v>
      </c>
      <c r="E2793" t="s">
        <v>86</v>
      </c>
      <c r="F2793" t="s">
        <v>711</v>
      </c>
      <c r="G2793">
        <v>0</v>
      </c>
    </row>
    <row r="2794" spans="1:7" x14ac:dyDescent="0.3">
      <c r="A2794" t="s">
        <v>466</v>
      </c>
      <c r="B2794" t="s">
        <v>710</v>
      </c>
      <c r="C2794" t="s">
        <v>458</v>
      </c>
      <c r="D2794" t="s">
        <v>393</v>
      </c>
      <c r="E2794" t="s">
        <v>200</v>
      </c>
      <c r="F2794" t="s">
        <v>711</v>
      </c>
      <c r="G2794">
        <v>0</v>
      </c>
    </row>
    <row r="2795" spans="1:7" x14ac:dyDescent="0.3">
      <c r="A2795" t="s">
        <v>466</v>
      </c>
      <c r="B2795" t="s">
        <v>710</v>
      </c>
      <c r="C2795" t="s">
        <v>458</v>
      </c>
      <c r="D2795" t="s">
        <v>393</v>
      </c>
      <c r="E2795" t="s">
        <v>331</v>
      </c>
      <c r="F2795" t="s">
        <v>711</v>
      </c>
      <c r="G2795">
        <v>0</v>
      </c>
    </row>
    <row r="2796" spans="1:7" x14ac:dyDescent="0.3">
      <c r="A2796" t="s">
        <v>466</v>
      </c>
      <c r="B2796" t="s">
        <v>710</v>
      </c>
      <c r="C2796" t="s">
        <v>458</v>
      </c>
      <c r="D2796" t="s">
        <v>393</v>
      </c>
      <c r="E2796" t="s">
        <v>103</v>
      </c>
      <c r="F2796" t="s">
        <v>711</v>
      </c>
      <c r="G2796">
        <v>0</v>
      </c>
    </row>
    <row r="2797" spans="1:7" x14ac:dyDescent="0.3">
      <c r="A2797" t="s">
        <v>466</v>
      </c>
      <c r="B2797" t="s">
        <v>710</v>
      </c>
      <c r="C2797" t="s">
        <v>458</v>
      </c>
      <c r="D2797" t="s">
        <v>393</v>
      </c>
      <c r="E2797" t="s">
        <v>22</v>
      </c>
      <c r="F2797" t="s">
        <v>711</v>
      </c>
      <c r="G2797">
        <v>0</v>
      </c>
    </row>
    <row r="2798" spans="1:7" x14ac:dyDescent="0.3">
      <c r="A2798" t="s">
        <v>466</v>
      </c>
      <c r="B2798" t="s">
        <v>710</v>
      </c>
      <c r="C2798" t="s">
        <v>458</v>
      </c>
      <c r="D2798" t="s">
        <v>393</v>
      </c>
      <c r="E2798" t="s">
        <v>218</v>
      </c>
      <c r="F2798" t="s">
        <v>711</v>
      </c>
      <c r="G2798">
        <v>0</v>
      </c>
    </row>
    <row r="2799" spans="1:7" x14ac:dyDescent="0.3">
      <c r="A2799" t="s">
        <v>466</v>
      </c>
      <c r="B2799" t="s">
        <v>710</v>
      </c>
      <c r="C2799" t="s">
        <v>458</v>
      </c>
      <c r="D2799" t="s">
        <v>393</v>
      </c>
      <c r="E2799" t="s">
        <v>282</v>
      </c>
      <c r="F2799" t="s">
        <v>711</v>
      </c>
      <c r="G2799">
        <v>0</v>
      </c>
    </row>
    <row r="2800" spans="1:7" x14ac:dyDescent="0.3">
      <c r="A2800" t="s">
        <v>466</v>
      </c>
      <c r="B2800" t="s">
        <v>710</v>
      </c>
      <c r="C2800" t="s">
        <v>458</v>
      </c>
      <c r="D2800" t="s">
        <v>393</v>
      </c>
      <c r="E2800" t="s">
        <v>166</v>
      </c>
      <c r="F2800" t="s">
        <v>711</v>
      </c>
      <c r="G2800">
        <v>0</v>
      </c>
    </row>
    <row r="2801" spans="1:7" x14ac:dyDescent="0.3">
      <c r="A2801" t="s">
        <v>466</v>
      </c>
      <c r="B2801" t="s">
        <v>710</v>
      </c>
      <c r="C2801" t="s">
        <v>458</v>
      </c>
      <c r="D2801" t="s">
        <v>393</v>
      </c>
      <c r="E2801" t="s">
        <v>305</v>
      </c>
      <c r="F2801" t="s">
        <v>711</v>
      </c>
      <c r="G2801">
        <v>0</v>
      </c>
    </row>
    <row r="2802" spans="1:7" x14ac:dyDescent="0.3">
      <c r="A2802" t="s">
        <v>466</v>
      </c>
      <c r="B2802" t="s">
        <v>710</v>
      </c>
      <c r="C2802" t="s">
        <v>458</v>
      </c>
      <c r="D2802" t="s">
        <v>393</v>
      </c>
      <c r="E2802" t="s">
        <v>82</v>
      </c>
      <c r="F2802" t="s">
        <v>711</v>
      </c>
      <c r="G2802">
        <v>0</v>
      </c>
    </row>
    <row r="2803" spans="1:7" x14ac:dyDescent="0.3">
      <c r="A2803" t="s">
        <v>466</v>
      </c>
      <c r="B2803" t="s">
        <v>710</v>
      </c>
      <c r="C2803" t="s">
        <v>458</v>
      </c>
      <c r="D2803" t="s">
        <v>393</v>
      </c>
      <c r="E2803" t="s">
        <v>355</v>
      </c>
      <c r="F2803" t="s">
        <v>711</v>
      </c>
      <c r="G2803">
        <v>0</v>
      </c>
    </row>
    <row r="2804" spans="1:7" x14ac:dyDescent="0.3">
      <c r="A2804" t="s">
        <v>466</v>
      </c>
      <c r="B2804" t="s">
        <v>710</v>
      </c>
      <c r="C2804" t="s">
        <v>458</v>
      </c>
      <c r="D2804" t="s">
        <v>393</v>
      </c>
      <c r="E2804" t="s">
        <v>119</v>
      </c>
      <c r="F2804" t="s">
        <v>711</v>
      </c>
      <c r="G2804">
        <v>0</v>
      </c>
    </row>
    <row r="2805" spans="1:7" x14ac:dyDescent="0.3">
      <c r="A2805" t="s">
        <v>466</v>
      </c>
      <c r="B2805" t="s">
        <v>710</v>
      </c>
      <c r="C2805" t="s">
        <v>458</v>
      </c>
      <c r="D2805" t="s">
        <v>393</v>
      </c>
      <c r="E2805" t="s">
        <v>314</v>
      </c>
      <c r="F2805" t="s">
        <v>711</v>
      </c>
      <c r="G2805">
        <v>0</v>
      </c>
    </row>
    <row r="2806" spans="1:7" x14ac:dyDescent="0.3">
      <c r="A2806" t="s">
        <v>466</v>
      </c>
      <c r="B2806" t="s">
        <v>710</v>
      </c>
      <c r="C2806" t="s">
        <v>458</v>
      </c>
      <c r="D2806" t="s">
        <v>393</v>
      </c>
      <c r="E2806" t="s">
        <v>18</v>
      </c>
      <c r="F2806" t="s">
        <v>711</v>
      </c>
      <c r="G2806">
        <v>0</v>
      </c>
    </row>
    <row r="2807" spans="1:7" x14ac:dyDescent="0.3">
      <c r="A2807" t="s">
        <v>466</v>
      </c>
      <c r="B2807" t="s">
        <v>710</v>
      </c>
      <c r="C2807" t="s">
        <v>458</v>
      </c>
      <c r="D2807" t="s">
        <v>393</v>
      </c>
      <c r="E2807" t="s">
        <v>128</v>
      </c>
      <c r="F2807" t="s">
        <v>711</v>
      </c>
      <c r="G2807">
        <v>0</v>
      </c>
    </row>
    <row r="2808" spans="1:7" x14ac:dyDescent="0.3">
      <c r="A2808" t="s">
        <v>466</v>
      </c>
      <c r="B2808" t="s">
        <v>710</v>
      </c>
      <c r="C2808" t="s">
        <v>458</v>
      </c>
      <c r="D2808" t="s">
        <v>393</v>
      </c>
      <c r="E2808" t="s">
        <v>318</v>
      </c>
      <c r="F2808" t="s">
        <v>711</v>
      </c>
      <c r="G2808">
        <v>0</v>
      </c>
    </row>
    <row r="2809" spans="1:7" x14ac:dyDescent="0.3">
      <c r="A2809" t="s">
        <v>466</v>
      </c>
      <c r="B2809" t="s">
        <v>710</v>
      </c>
      <c r="C2809" t="s">
        <v>458</v>
      </c>
      <c r="D2809" t="s">
        <v>393</v>
      </c>
      <c r="E2809" t="s">
        <v>111</v>
      </c>
      <c r="F2809" t="s">
        <v>711</v>
      </c>
      <c r="G2809">
        <v>0</v>
      </c>
    </row>
    <row r="2810" spans="1:7" x14ac:dyDescent="0.3">
      <c r="A2810" t="s">
        <v>466</v>
      </c>
      <c r="B2810" t="s">
        <v>710</v>
      </c>
      <c r="C2810" t="s">
        <v>458</v>
      </c>
      <c r="D2810" t="s">
        <v>393</v>
      </c>
      <c r="E2810" t="s">
        <v>205</v>
      </c>
      <c r="F2810" t="s">
        <v>711</v>
      </c>
      <c r="G2810">
        <v>0</v>
      </c>
    </row>
    <row r="2811" spans="1:7" x14ac:dyDescent="0.3">
      <c r="A2811" t="s">
        <v>466</v>
      </c>
      <c r="B2811" t="s">
        <v>710</v>
      </c>
      <c r="C2811" t="s">
        <v>458</v>
      </c>
      <c r="D2811" t="s">
        <v>393</v>
      </c>
      <c r="E2811" t="s">
        <v>230</v>
      </c>
      <c r="F2811" t="s">
        <v>711</v>
      </c>
      <c r="G2811">
        <v>0</v>
      </c>
    </row>
    <row r="2812" spans="1:7" x14ac:dyDescent="0.3">
      <c r="A2812" t="s">
        <v>466</v>
      </c>
      <c r="B2812" t="s">
        <v>710</v>
      </c>
      <c r="C2812" t="s">
        <v>458</v>
      </c>
      <c r="D2812" t="s">
        <v>393</v>
      </c>
      <c r="E2812" t="s">
        <v>287</v>
      </c>
      <c r="F2812" t="s">
        <v>711</v>
      </c>
      <c r="G2812">
        <v>0</v>
      </c>
    </row>
    <row r="2813" spans="1:7" x14ac:dyDescent="0.3">
      <c r="A2813" t="s">
        <v>466</v>
      </c>
      <c r="B2813" t="s">
        <v>710</v>
      </c>
      <c r="C2813" t="s">
        <v>458</v>
      </c>
      <c r="D2813" t="s">
        <v>393</v>
      </c>
      <c r="E2813" t="s">
        <v>159</v>
      </c>
      <c r="F2813" t="s">
        <v>711</v>
      </c>
      <c r="G2813">
        <v>0</v>
      </c>
    </row>
    <row r="2814" spans="1:7" x14ac:dyDescent="0.3">
      <c r="A2814" t="s">
        <v>466</v>
      </c>
      <c r="B2814" t="s">
        <v>710</v>
      </c>
      <c r="C2814" t="s">
        <v>458</v>
      </c>
      <c r="D2814" t="s">
        <v>393</v>
      </c>
      <c r="E2814" t="s">
        <v>213</v>
      </c>
      <c r="F2814" t="s">
        <v>711</v>
      </c>
      <c r="G2814">
        <v>0</v>
      </c>
    </row>
    <row r="2815" spans="1:7" x14ac:dyDescent="0.3">
      <c r="A2815" t="s">
        <v>466</v>
      </c>
      <c r="B2815" t="s">
        <v>710</v>
      </c>
      <c r="C2815" t="s">
        <v>458</v>
      </c>
      <c r="D2815" t="s">
        <v>393</v>
      </c>
      <c r="E2815" t="s">
        <v>326</v>
      </c>
      <c r="F2815" t="s">
        <v>711</v>
      </c>
      <c r="G2815">
        <v>0</v>
      </c>
    </row>
    <row r="2816" spans="1:7" x14ac:dyDescent="0.3">
      <c r="A2816" t="s">
        <v>466</v>
      </c>
      <c r="B2816" t="s">
        <v>710</v>
      </c>
      <c r="C2816" t="s">
        <v>458</v>
      </c>
      <c r="D2816" t="s">
        <v>393</v>
      </c>
      <c r="E2816" t="s">
        <v>297</v>
      </c>
      <c r="F2816" t="s">
        <v>711</v>
      </c>
      <c r="G2816">
        <v>0</v>
      </c>
    </row>
    <row r="2817" spans="1:7" x14ac:dyDescent="0.3">
      <c r="A2817" t="s">
        <v>466</v>
      </c>
      <c r="B2817" t="s">
        <v>710</v>
      </c>
      <c r="C2817" t="s">
        <v>458</v>
      </c>
      <c r="D2817" t="s">
        <v>393</v>
      </c>
      <c r="E2817" t="s">
        <v>327</v>
      </c>
      <c r="F2817" t="s">
        <v>711</v>
      </c>
      <c r="G2817">
        <v>0</v>
      </c>
    </row>
    <row r="2818" spans="1:7" x14ac:dyDescent="0.3">
      <c r="A2818" t="s">
        <v>466</v>
      </c>
      <c r="B2818" t="s">
        <v>710</v>
      </c>
      <c r="C2818" t="s">
        <v>458</v>
      </c>
      <c r="D2818" t="s">
        <v>2802</v>
      </c>
      <c r="E2818" t="s">
        <v>280</v>
      </c>
      <c r="F2818" t="s">
        <v>3433</v>
      </c>
      <c r="G2818">
        <v>0</v>
      </c>
    </row>
    <row r="2819" spans="1:7" x14ac:dyDescent="0.3">
      <c r="A2819" t="s">
        <v>466</v>
      </c>
      <c r="B2819" t="s">
        <v>710</v>
      </c>
      <c r="C2819" t="s">
        <v>458</v>
      </c>
      <c r="D2819" t="s">
        <v>2802</v>
      </c>
      <c r="E2819" t="s">
        <v>359</v>
      </c>
      <c r="F2819" t="s">
        <v>3433</v>
      </c>
      <c r="G2819">
        <v>0</v>
      </c>
    </row>
    <row r="2820" spans="1:7" x14ac:dyDescent="0.3">
      <c r="A2820" t="s">
        <v>466</v>
      </c>
      <c r="B2820" t="s">
        <v>710</v>
      </c>
      <c r="C2820" t="s">
        <v>458</v>
      </c>
      <c r="D2820" t="s">
        <v>2802</v>
      </c>
      <c r="E2820" t="s">
        <v>80</v>
      </c>
      <c r="F2820" t="s">
        <v>3433</v>
      </c>
      <c r="G2820">
        <v>0</v>
      </c>
    </row>
    <row r="2821" spans="1:7" x14ac:dyDescent="0.3">
      <c r="A2821" t="s">
        <v>466</v>
      </c>
      <c r="B2821" t="s">
        <v>710</v>
      </c>
      <c r="C2821" t="s">
        <v>458</v>
      </c>
      <c r="D2821" t="s">
        <v>2802</v>
      </c>
      <c r="E2821" t="s">
        <v>56</v>
      </c>
      <c r="F2821" t="s">
        <v>3433</v>
      </c>
      <c r="G2821">
        <v>0</v>
      </c>
    </row>
    <row r="2822" spans="1:7" x14ac:dyDescent="0.3">
      <c r="A2822" t="s">
        <v>466</v>
      </c>
      <c r="B2822" t="s">
        <v>710</v>
      </c>
      <c r="C2822" t="s">
        <v>458</v>
      </c>
      <c r="D2822" t="s">
        <v>2802</v>
      </c>
      <c r="E2822" t="s">
        <v>257</v>
      </c>
      <c r="F2822" t="s">
        <v>3433</v>
      </c>
      <c r="G2822">
        <v>0</v>
      </c>
    </row>
    <row r="2823" spans="1:7" x14ac:dyDescent="0.3">
      <c r="A2823" t="s">
        <v>466</v>
      </c>
      <c r="B2823" t="s">
        <v>710</v>
      </c>
      <c r="C2823" t="s">
        <v>458</v>
      </c>
      <c r="D2823" t="s">
        <v>2802</v>
      </c>
      <c r="E2823" t="s">
        <v>305</v>
      </c>
      <c r="F2823" t="s">
        <v>3433</v>
      </c>
      <c r="G2823">
        <v>0</v>
      </c>
    </row>
    <row r="2824" spans="1:7" x14ac:dyDescent="0.3">
      <c r="A2824" t="s">
        <v>466</v>
      </c>
      <c r="B2824" t="s">
        <v>710</v>
      </c>
      <c r="C2824" t="s">
        <v>458</v>
      </c>
      <c r="D2824" t="s">
        <v>2802</v>
      </c>
      <c r="E2824" t="s">
        <v>310</v>
      </c>
      <c r="F2824" t="s">
        <v>3433</v>
      </c>
      <c r="G2824">
        <v>0</v>
      </c>
    </row>
    <row r="2825" spans="1:7" x14ac:dyDescent="0.3">
      <c r="A2825" t="s">
        <v>466</v>
      </c>
      <c r="B2825" t="s">
        <v>710</v>
      </c>
      <c r="C2825" t="s">
        <v>458</v>
      </c>
      <c r="D2825" t="s">
        <v>2802</v>
      </c>
      <c r="E2825" t="s">
        <v>57</v>
      </c>
      <c r="F2825" t="s">
        <v>3433</v>
      </c>
      <c r="G2825">
        <v>0</v>
      </c>
    </row>
    <row r="2826" spans="1:7" x14ac:dyDescent="0.3">
      <c r="A2826" t="s">
        <v>466</v>
      </c>
      <c r="B2826" t="s">
        <v>710</v>
      </c>
      <c r="C2826" t="s">
        <v>458</v>
      </c>
      <c r="D2826" t="s">
        <v>2802</v>
      </c>
      <c r="E2826" t="s">
        <v>18</v>
      </c>
      <c r="F2826" t="s">
        <v>3433</v>
      </c>
      <c r="G2826">
        <v>0</v>
      </c>
    </row>
    <row r="2827" spans="1:7" x14ac:dyDescent="0.3">
      <c r="A2827" t="s">
        <v>466</v>
      </c>
      <c r="B2827" t="s">
        <v>710</v>
      </c>
      <c r="C2827" t="s">
        <v>458</v>
      </c>
      <c r="D2827" t="s">
        <v>2802</v>
      </c>
      <c r="E2827" t="s">
        <v>320</v>
      </c>
      <c r="F2827" t="s">
        <v>3433</v>
      </c>
      <c r="G2827">
        <v>0</v>
      </c>
    </row>
    <row r="2828" spans="1:7" x14ac:dyDescent="0.3">
      <c r="A2828" t="s">
        <v>466</v>
      </c>
      <c r="B2828" t="s">
        <v>710</v>
      </c>
      <c r="C2828" t="s">
        <v>458</v>
      </c>
      <c r="D2828" t="s">
        <v>2802</v>
      </c>
      <c r="E2828" t="s">
        <v>84</v>
      </c>
      <c r="F2828" t="s">
        <v>3433</v>
      </c>
      <c r="G2828">
        <v>0</v>
      </c>
    </row>
    <row r="2829" spans="1:7" x14ac:dyDescent="0.3">
      <c r="A2829" t="s">
        <v>466</v>
      </c>
      <c r="B2829" t="s">
        <v>710</v>
      </c>
      <c r="C2829" t="s">
        <v>458</v>
      </c>
      <c r="D2829" t="s">
        <v>2802</v>
      </c>
      <c r="E2829" t="s">
        <v>132</v>
      </c>
      <c r="F2829" t="s">
        <v>3433</v>
      </c>
      <c r="G2829">
        <v>0</v>
      </c>
    </row>
    <row r="2830" spans="1:7" x14ac:dyDescent="0.3">
      <c r="A2830" t="s">
        <v>466</v>
      </c>
      <c r="B2830" t="s">
        <v>710</v>
      </c>
      <c r="C2830" t="s">
        <v>458</v>
      </c>
      <c r="D2830" t="s">
        <v>2802</v>
      </c>
      <c r="E2830" t="s">
        <v>343</v>
      </c>
      <c r="F2830" t="s">
        <v>3433</v>
      </c>
      <c r="G2830">
        <v>0</v>
      </c>
    </row>
    <row r="2831" spans="1:7" x14ac:dyDescent="0.3">
      <c r="A2831" t="s">
        <v>466</v>
      </c>
      <c r="B2831" t="s">
        <v>710</v>
      </c>
      <c r="C2831" t="s">
        <v>458</v>
      </c>
      <c r="D2831" t="s">
        <v>2802</v>
      </c>
      <c r="E2831" t="s">
        <v>216</v>
      </c>
      <c r="F2831" t="s">
        <v>3433</v>
      </c>
      <c r="G2831">
        <v>0</v>
      </c>
    </row>
    <row r="2832" spans="1:7" x14ac:dyDescent="0.3">
      <c r="A2832" t="s">
        <v>466</v>
      </c>
      <c r="B2832" t="s">
        <v>710</v>
      </c>
      <c r="C2832" t="s">
        <v>458</v>
      </c>
      <c r="D2832" t="s">
        <v>2802</v>
      </c>
      <c r="E2832" t="s">
        <v>233</v>
      </c>
      <c r="F2832" t="s">
        <v>3433</v>
      </c>
      <c r="G2832">
        <v>0</v>
      </c>
    </row>
    <row r="2833" spans="1:7" x14ac:dyDescent="0.3">
      <c r="A2833" t="s">
        <v>466</v>
      </c>
      <c r="B2833" t="s">
        <v>710</v>
      </c>
      <c r="C2833" t="s">
        <v>458</v>
      </c>
      <c r="D2833" t="s">
        <v>2802</v>
      </c>
      <c r="E2833" t="s">
        <v>46</v>
      </c>
      <c r="F2833" t="s">
        <v>3433</v>
      </c>
      <c r="G2833">
        <v>0</v>
      </c>
    </row>
    <row r="2834" spans="1:7" x14ac:dyDescent="0.3">
      <c r="A2834" t="s">
        <v>466</v>
      </c>
      <c r="B2834" t="s">
        <v>1114</v>
      </c>
      <c r="C2834" t="s">
        <v>457</v>
      </c>
      <c r="D2834" t="s">
        <v>393</v>
      </c>
      <c r="E2834" t="s">
        <v>365</v>
      </c>
      <c r="F2834" t="s">
        <v>6266</v>
      </c>
      <c r="G2834">
        <v>0</v>
      </c>
    </row>
    <row r="2835" spans="1:7" x14ac:dyDescent="0.3">
      <c r="A2835" t="s">
        <v>466</v>
      </c>
      <c r="B2835" t="s">
        <v>1114</v>
      </c>
      <c r="C2835" t="s">
        <v>457</v>
      </c>
      <c r="D2835" t="s">
        <v>393</v>
      </c>
      <c r="E2835" t="s">
        <v>378</v>
      </c>
      <c r="F2835" t="s">
        <v>6266</v>
      </c>
      <c r="G2835">
        <v>0</v>
      </c>
    </row>
    <row r="2836" spans="1:7" x14ac:dyDescent="0.3">
      <c r="A2836" t="s">
        <v>466</v>
      </c>
      <c r="B2836" t="s">
        <v>1114</v>
      </c>
      <c r="C2836" t="s">
        <v>457</v>
      </c>
      <c r="D2836" t="s">
        <v>393</v>
      </c>
      <c r="E2836" t="s">
        <v>372</v>
      </c>
      <c r="F2836" t="s">
        <v>5011</v>
      </c>
      <c r="G2836">
        <v>0</v>
      </c>
    </row>
    <row r="2837" spans="1:7" x14ac:dyDescent="0.3">
      <c r="A2837" t="s">
        <v>466</v>
      </c>
      <c r="B2837" t="s">
        <v>1114</v>
      </c>
      <c r="C2837" t="s">
        <v>457</v>
      </c>
      <c r="D2837" t="s">
        <v>393</v>
      </c>
      <c r="E2837" t="s">
        <v>373</v>
      </c>
      <c r="F2837" t="s">
        <v>1114</v>
      </c>
      <c r="G2837">
        <v>0</v>
      </c>
    </row>
    <row r="2838" spans="1:7" x14ac:dyDescent="0.3">
      <c r="A2838" t="s">
        <v>466</v>
      </c>
      <c r="B2838" t="s">
        <v>1114</v>
      </c>
      <c r="C2838" t="s">
        <v>457</v>
      </c>
      <c r="D2838" t="s">
        <v>393</v>
      </c>
      <c r="E2838" t="s">
        <v>377</v>
      </c>
      <c r="F2838" t="s">
        <v>3365</v>
      </c>
      <c r="G2838">
        <v>0</v>
      </c>
    </row>
    <row r="2839" spans="1:7" x14ac:dyDescent="0.3">
      <c r="A2839" t="s">
        <v>466</v>
      </c>
      <c r="B2839" t="s">
        <v>1114</v>
      </c>
      <c r="C2839" t="s">
        <v>457</v>
      </c>
      <c r="D2839" t="s">
        <v>393</v>
      </c>
      <c r="E2839" t="s">
        <v>375</v>
      </c>
      <c r="F2839" t="s">
        <v>2265</v>
      </c>
      <c r="G2839">
        <v>0</v>
      </c>
    </row>
    <row r="2840" spans="1:7" x14ac:dyDescent="0.3">
      <c r="A2840" t="s">
        <v>466</v>
      </c>
      <c r="B2840" t="s">
        <v>1114</v>
      </c>
      <c r="C2840" t="s">
        <v>457</v>
      </c>
      <c r="D2840" t="s">
        <v>393</v>
      </c>
      <c r="E2840" t="s">
        <v>375</v>
      </c>
      <c r="F2840" t="s">
        <v>5011</v>
      </c>
      <c r="G2840">
        <v>0</v>
      </c>
    </row>
    <row r="2841" spans="1:7" x14ac:dyDescent="0.3">
      <c r="A2841" t="s">
        <v>466</v>
      </c>
      <c r="B2841" t="s">
        <v>1114</v>
      </c>
      <c r="C2841" t="s">
        <v>457</v>
      </c>
      <c r="D2841" t="s">
        <v>393</v>
      </c>
      <c r="E2841" t="s">
        <v>370</v>
      </c>
      <c r="F2841" t="s">
        <v>1114</v>
      </c>
      <c r="G2841">
        <v>0</v>
      </c>
    </row>
    <row r="2842" spans="1:7" x14ac:dyDescent="0.3">
      <c r="A2842" t="s">
        <v>466</v>
      </c>
      <c r="B2842" t="s">
        <v>1114</v>
      </c>
      <c r="C2842" t="s">
        <v>457</v>
      </c>
      <c r="D2842" t="s">
        <v>393</v>
      </c>
      <c r="E2842" t="s">
        <v>379</v>
      </c>
      <c r="F2842" t="s">
        <v>2265</v>
      </c>
      <c r="G2842">
        <v>0</v>
      </c>
    </row>
    <row r="2843" spans="1:7" x14ac:dyDescent="0.3">
      <c r="A2843" t="s">
        <v>466</v>
      </c>
      <c r="B2843" t="s">
        <v>1114</v>
      </c>
      <c r="C2843" t="s">
        <v>457</v>
      </c>
      <c r="D2843" t="s">
        <v>393</v>
      </c>
      <c r="E2843" t="s">
        <v>368</v>
      </c>
      <c r="F2843" t="s">
        <v>6428</v>
      </c>
      <c r="G2843">
        <v>0</v>
      </c>
    </row>
    <row r="2844" spans="1:7" x14ac:dyDescent="0.3">
      <c r="A2844" t="s">
        <v>466</v>
      </c>
      <c r="B2844" t="s">
        <v>1114</v>
      </c>
      <c r="C2844" t="s">
        <v>457</v>
      </c>
      <c r="D2844" t="s">
        <v>393</v>
      </c>
      <c r="E2844" t="s">
        <v>371</v>
      </c>
      <c r="F2844" t="s">
        <v>1114</v>
      </c>
      <c r="G2844">
        <v>0</v>
      </c>
    </row>
    <row r="2845" spans="1:7" x14ac:dyDescent="0.3">
      <c r="A2845" t="s">
        <v>466</v>
      </c>
      <c r="B2845" t="s">
        <v>1114</v>
      </c>
      <c r="C2845" t="s">
        <v>457</v>
      </c>
      <c r="D2845" t="s">
        <v>393</v>
      </c>
      <c r="E2845" t="s">
        <v>376</v>
      </c>
      <c r="F2845" t="s">
        <v>2265</v>
      </c>
      <c r="G2845">
        <v>0</v>
      </c>
    </row>
    <row r="2846" spans="1:7" x14ac:dyDescent="0.3">
      <c r="A2846" t="s">
        <v>466</v>
      </c>
      <c r="B2846" t="s">
        <v>1114</v>
      </c>
      <c r="C2846" t="s">
        <v>457</v>
      </c>
      <c r="D2846" t="s">
        <v>393</v>
      </c>
      <c r="E2846" t="s">
        <v>376</v>
      </c>
      <c r="F2846" t="s">
        <v>3365</v>
      </c>
      <c r="G2846">
        <v>0</v>
      </c>
    </row>
    <row r="2847" spans="1:7" x14ac:dyDescent="0.3">
      <c r="A2847" t="s">
        <v>767</v>
      </c>
      <c r="B2847" t="s">
        <v>625</v>
      </c>
      <c r="C2847" t="s">
        <v>455</v>
      </c>
      <c r="D2847" t="s">
        <v>393</v>
      </c>
      <c r="E2847" t="s">
        <v>14</v>
      </c>
      <c r="F2847" t="s">
        <v>3376</v>
      </c>
      <c r="G2847">
        <v>0</v>
      </c>
    </row>
    <row r="2848" spans="1:7" x14ac:dyDescent="0.3">
      <c r="A2848" t="s">
        <v>767</v>
      </c>
      <c r="B2848" t="s">
        <v>625</v>
      </c>
      <c r="C2848" t="s">
        <v>457</v>
      </c>
      <c r="D2848" t="s">
        <v>393</v>
      </c>
      <c r="E2848" t="s">
        <v>378</v>
      </c>
      <c r="F2848" t="s">
        <v>780</v>
      </c>
      <c r="G2848">
        <v>0</v>
      </c>
    </row>
    <row r="2849" spans="1:7" x14ac:dyDescent="0.3">
      <c r="A2849" t="s">
        <v>767</v>
      </c>
      <c r="B2849" t="s">
        <v>625</v>
      </c>
      <c r="C2849" t="s">
        <v>457</v>
      </c>
      <c r="D2849" t="s">
        <v>393</v>
      </c>
      <c r="E2849" t="s">
        <v>378</v>
      </c>
      <c r="F2849" t="s">
        <v>3376</v>
      </c>
      <c r="G2849">
        <v>0</v>
      </c>
    </row>
    <row r="2850" spans="1:7" x14ac:dyDescent="0.3">
      <c r="A2850" t="s">
        <v>767</v>
      </c>
      <c r="B2850" t="s">
        <v>625</v>
      </c>
      <c r="C2850" t="s">
        <v>457</v>
      </c>
      <c r="D2850" t="s">
        <v>393</v>
      </c>
      <c r="E2850" t="s">
        <v>372</v>
      </c>
      <c r="F2850" t="s">
        <v>780</v>
      </c>
      <c r="G2850">
        <v>0</v>
      </c>
    </row>
    <row r="2851" spans="1:7" x14ac:dyDescent="0.3">
      <c r="A2851" t="s">
        <v>767</v>
      </c>
      <c r="B2851" t="s">
        <v>625</v>
      </c>
      <c r="C2851" t="s">
        <v>457</v>
      </c>
      <c r="D2851" t="s">
        <v>393</v>
      </c>
      <c r="E2851" t="s">
        <v>377</v>
      </c>
      <c r="F2851" t="s">
        <v>780</v>
      </c>
      <c r="G2851">
        <v>0</v>
      </c>
    </row>
    <row r="2852" spans="1:7" x14ac:dyDescent="0.3">
      <c r="A2852" t="s">
        <v>767</v>
      </c>
      <c r="B2852" t="s">
        <v>625</v>
      </c>
      <c r="C2852" t="s">
        <v>457</v>
      </c>
      <c r="D2852" t="s">
        <v>393</v>
      </c>
      <c r="E2852" t="s">
        <v>369</v>
      </c>
      <c r="F2852" t="s">
        <v>3376</v>
      </c>
      <c r="G2852">
        <v>0</v>
      </c>
    </row>
    <row r="2853" spans="1:7" x14ac:dyDescent="0.3">
      <c r="A2853" t="s">
        <v>767</v>
      </c>
      <c r="B2853" t="s">
        <v>625</v>
      </c>
      <c r="C2853" t="s">
        <v>457</v>
      </c>
      <c r="D2853" t="s">
        <v>393</v>
      </c>
      <c r="E2853" t="s">
        <v>368</v>
      </c>
      <c r="F2853" t="s">
        <v>780</v>
      </c>
      <c r="G2853">
        <v>0</v>
      </c>
    </row>
    <row r="2854" spans="1:7" x14ac:dyDescent="0.3">
      <c r="A2854" t="s">
        <v>767</v>
      </c>
      <c r="B2854" t="s">
        <v>625</v>
      </c>
      <c r="C2854" t="s">
        <v>457</v>
      </c>
      <c r="D2854" t="s">
        <v>393</v>
      </c>
      <c r="E2854" t="s">
        <v>376</v>
      </c>
      <c r="F2854" t="s">
        <v>780</v>
      </c>
      <c r="G2854">
        <v>0</v>
      </c>
    </row>
    <row r="2855" spans="1:7" x14ac:dyDescent="0.3">
      <c r="A2855" t="s">
        <v>767</v>
      </c>
      <c r="B2855" t="s">
        <v>625</v>
      </c>
      <c r="C2855" t="s">
        <v>457</v>
      </c>
      <c r="D2855" t="s">
        <v>393</v>
      </c>
      <c r="E2855" t="s">
        <v>376</v>
      </c>
      <c r="F2855" t="s">
        <v>3376</v>
      </c>
      <c r="G2855">
        <v>0</v>
      </c>
    </row>
    <row r="2856" spans="1:7" x14ac:dyDescent="0.3">
      <c r="A2856" t="s">
        <v>767</v>
      </c>
      <c r="B2856" t="s">
        <v>625</v>
      </c>
      <c r="C2856" t="s">
        <v>458</v>
      </c>
      <c r="D2856" t="s">
        <v>393</v>
      </c>
      <c r="E2856" t="s">
        <v>339</v>
      </c>
      <c r="F2856" t="s">
        <v>768</v>
      </c>
      <c r="G2856">
        <v>0</v>
      </c>
    </row>
    <row r="2857" spans="1:7" x14ac:dyDescent="0.3">
      <c r="A2857" t="s">
        <v>767</v>
      </c>
      <c r="B2857" t="s">
        <v>625</v>
      </c>
      <c r="C2857" t="s">
        <v>458</v>
      </c>
      <c r="D2857" t="s">
        <v>393</v>
      </c>
      <c r="E2857" t="s">
        <v>51</v>
      </c>
      <c r="F2857" t="s">
        <v>768</v>
      </c>
      <c r="G2857">
        <v>0</v>
      </c>
    </row>
    <row r="2858" spans="1:7" x14ac:dyDescent="0.3">
      <c r="A2858" t="s">
        <v>767</v>
      </c>
      <c r="B2858" t="s">
        <v>625</v>
      </c>
      <c r="C2858" t="s">
        <v>458</v>
      </c>
      <c r="D2858" t="s">
        <v>393</v>
      </c>
      <c r="E2858" t="s">
        <v>182</v>
      </c>
      <c r="F2858" t="s">
        <v>768</v>
      </c>
      <c r="G2858">
        <v>0</v>
      </c>
    </row>
    <row r="2859" spans="1:7" x14ac:dyDescent="0.3">
      <c r="A2859" t="s">
        <v>767</v>
      </c>
      <c r="B2859" t="s">
        <v>625</v>
      </c>
      <c r="C2859" t="s">
        <v>458</v>
      </c>
      <c r="D2859" t="s">
        <v>393</v>
      </c>
      <c r="E2859" t="s">
        <v>291</v>
      </c>
      <c r="F2859" t="s">
        <v>780</v>
      </c>
      <c r="G2859">
        <v>0</v>
      </c>
    </row>
    <row r="2860" spans="1:7" x14ac:dyDescent="0.3">
      <c r="A2860" t="s">
        <v>767</v>
      </c>
      <c r="B2860" t="s">
        <v>625</v>
      </c>
      <c r="C2860" t="s">
        <v>458</v>
      </c>
      <c r="D2860" t="s">
        <v>393</v>
      </c>
      <c r="E2860" t="s">
        <v>249</v>
      </c>
      <c r="F2860" t="s">
        <v>768</v>
      </c>
      <c r="G2860">
        <v>0</v>
      </c>
    </row>
    <row r="2861" spans="1:7" x14ac:dyDescent="0.3">
      <c r="A2861" t="s">
        <v>767</v>
      </c>
      <c r="B2861" t="s">
        <v>625</v>
      </c>
      <c r="C2861" t="s">
        <v>458</v>
      </c>
      <c r="D2861" t="s">
        <v>393</v>
      </c>
      <c r="E2861" t="s">
        <v>336</v>
      </c>
      <c r="F2861" t="s">
        <v>780</v>
      </c>
      <c r="G2861">
        <v>0</v>
      </c>
    </row>
    <row r="2862" spans="1:7" x14ac:dyDescent="0.3">
      <c r="A2862" t="s">
        <v>767</v>
      </c>
      <c r="B2862" t="s">
        <v>625</v>
      </c>
      <c r="C2862" t="s">
        <v>458</v>
      </c>
      <c r="D2862" t="s">
        <v>393</v>
      </c>
      <c r="E2862" t="s">
        <v>176</v>
      </c>
      <c r="F2862" t="s">
        <v>768</v>
      </c>
      <c r="G2862">
        <v>0</v>
      </c>
    </row>
    <row r="2863" spans="1:7" x14ac:dyDescent="0.3">
      <c r="A2863" t="s">
        <v>767</v>
      </c>
      <c r="B2863" t="s">
        <v>625</v>
      </c>
      <c r="C2863" t="s">
        <v>458</v>
      </c>
      <c r="D2863" t="s">
        <v>393</v>
      </c>
      <c r="E2863" t="s">
        <v>91</v>
      </c>
      <c r="F2863" t="s">
        <v>780</v>
      </c>
      <c r="G2863">
        <v>0</v>
      </c>
    </row>
    <row r="2864" spans="1:7" x14ac:dyDescent="0.3">
      <c r="A2864" t="s">
        <v>767</v>
      </c>
      <c r="B2864" t="s">
        <v>625</v>
      </c>
      <c r="C2864" t="s">
        <v>458</v>
      </c>
      <c r="D2864" t="s">
        <v>393</v>
      </c>
      <c r="E2864" t="s">
        <v>299</v>
      </c>
      <c r="F2864" t="s">
        <v>780</v>
      </c>
      <c r="G2864">
        <v>0</v>
      </c>
    </row>
    <row r="2865" spans="1:7" x14ac:dyDescent="0.3">
      <c r="A2865" t="s">
        <v>767</v>
      </c>
      <c r="B2865" t="s">
        <v>625</v>
      </c>
      <c r="C2865" t="s">
        <v>458</v>
      </c>
      <c r="D2865" t="s">
        <v>393</v>
      </c>
      <c r="E2865" t="s">
        <v>259</v>
      </c>
      <c r="F2865" t="s">
        <v>768</v>
      </c>
      <c r="G2865">
        <v>0</v>
      </c>
    </row>
    <row r="2866" spans="1:7" x14ac:dyDescent="0.3">
      <c r="A2866" t="s">
        <v>767</v>
      </c>
      <c r="B2866" t="s">
        <v>625</v>
      </c>
      <c r="C2866" t="s">
        <v>458</v>
      </c>
      <c r="D2866" t="s">
        <v>393</v>
      </c>
      <c r="E2866" t="s">
        <v>250</v>
      </c>
      <c r="F2866" t="s">
        <v>768</v>
      </c>
      <c r="G2866">
        <v>0</v>
      </c>
    </row>
    <row r="2867" spans="1:7" x14ac:dyDescent="0.3">
      <c r="A2867" t="s">
        <v>767</v>
      </c>
      <c r="B2867" t="s">
        <v>625</v>
      </c>
      <c r="C2867" t="s">
        <v>458</v>
      </c>
      <c r="D2867" t="s">
        <v>393</v>
      </c>
      <c r="E2867" t="s">
        <v>101</v>
      </c>
      <c r="F2867" t="s">
        <v>768</v>
      </c>
      <c r="G2867">
        <v>0</v>
      </c>
    </row>
    <row r="2868" spans="1:7" x14ac:dyDescent="0.3">
      <c r="A2868" t="s">
        <v>767</v>
      </c>
      <c r="B2868" t="s">
        <v>625</v>
      </c>
      <c r="C2868" t="s">
        <v>458</v>
      </c>
      <c r="D2868" t="s">
        <v>393</v>
      </c>
      <c r="E2868" t="s">
        <v>101</v>
      </c>
      <c r="F2868" t="s">
        <v>780</v>
      </c>
      <c r="G2868">
        <v>0</v>
      </c>
    </row>
    <row r="2869" spans="1:7" x14ac:dyDescent="0.3">
      <c r="A2869" t="s">
        <v>767</v>
      </c>
      <c r="B2869" t="s">
        <v>625</v>
      </c>
      <c r="C2869" t="s">
        <v>458</v>
      </c>
      <c r="D2869" t="s">
        <v>393</v>
      </c>
      <c r="E2869" t="s">
        <v>155</v>
      </c>
      <c r="F2869" t="s">
        <v>768</v>
      </c>
      <c r="G2869">
        <v>0</v>
      </c>
    </row>
    <row r="2870" spans="1:7" x14ac:dyDescent="0.3">
      <c r="A2870" t="s">
        <v>767</v>
      </c>
      <c r="B2870" t="s">
        <v>625</v>
      </c>
      <c r="C2870" t="s">
        <v>458</v>
      </c>
      <c r="D2870" t="s">
        <v>393</v>
      </c>
      <c r="E2870" t="s">
        <v>30</v>
      </c>
      <c r="F2870" t="s">
        <v>780</v>
      </c>
      <c r="G2870">
        <v>0</v>
      </c>
    </row>
    <row r="2871" spans="1:7" x14ac:dyDescent="0.3">
      <c r="A2871" t="s">
        <v>767</v>
      </c>
      <c r="B2871" t="s">
        <v>625</v>
      </c>
      <c r="C2871" t="s">
        <v>458</v>
      </c>
      <c r="D2871" t="s">
        <v>393</v>
      </c>
      <c r="E2871" t="s">
        <v>59</v>
      </c>
      <c r="F2871" t="s">
        <v>780</v>
      </c>
      <c r="G2871">
        <v>0</v>
      </c>
    </row>
    <row r="2872" spans="1:7" x14ac:dyDescent="0.3">
      <c r="A2872" t="s">
        <v>767</v>
      </c>
      <c r="B2872" t="s">
        <v>625</v>
      </c>
      <c r="C2872" t="s">
        <v>458</v>
      </c>
      <c r="D2872" t="s">
        <v>393</v>
      </c>
      <c r="E2872" t="s">
        <v>134</v>
      </c>
      <c r="F2872" t="s">
        <v>780</v>
      </c>
      <c r="G2872">
        <v>0</v>
      </c>
    </row>
    <row r="2873" spans="1:7" x14ac:dyDescent="0.3">
      <c r="A2873" t="s">
        <v>767</v>
      </c>
      <c r="B2873" t="s">
        <v>625</v>
      </c>
      <c r="C2873" t="s">
        <v>458</v>
      </c>
      <c r="D2873" t="s">
        <v>393</v>
      </c>
      <c r="E2873" t="s">
        <v>41</v>
      </c>
      <c r="F2873" t="s">
        <v>780</v>
      </c>
      <c r="G2873">
        <v>0</v>
      </c>
    </row>
    <row r="2874" spans="1:7" x14ac:dyDescent="0.3">
      <c r="A2874" t="s">
        <v>767</v>
      </c>
      <c r="B2874" t="s">
        <v>625</v>
      </c>
      <c r="C2874" t="s">
        <v>458</v>
      </c>
      <c r="D2874" t="s">
        <v>393</v>
      </c>
      <c r="E2874" t="s">
        <v>239</v>
      </c>
      <c r="F2874" t="s">
        <v>768</v>
      </c>
      <c r="G2874">
        <v>0</v>
      </c>
    </row>
    <row r="2875" spans="1:7" x14ac:dyDescent="0.3">
      <c r="A2875" t="s">
        <v>767</v>
      </c>
      <c r="B2875" t="s">
        <v>625</v>
      </c>
      <c r="C2875" t="s">
        <v>458</v>
      </c>
      <c r="D2875" t="s">
        <v>393</v>
      </c>
      <c r="E2875" t="s">
        <v>260</v>
      </c>
      <c r="F2875" t="s">
        <v>768</v>
      </c>
      <c r="G2875">
        <v>0</v>
      </c>
    </row>
    <row r="2876" spans="1:7" x14ac:dyDescent="0.3">
      <c r="A2876" t="s">
        <v>767</v>
      </c>
      <c r="B2876" t="s">
        <v>625</v>
      </c>
      <c r="C2876" t="s">
        <v>458</v>
      </c>
      <c r="D2876" t="s">
        <v>393</v>
      </c>
      <c r="E2876" t="s">
        <v>260</v>
      </c>
      <c r="F2876" t="s">
        <v>780</v>
      </c>
      <c r="G2876">
        <v>0</v>
      </c>
    </row>
    <row r="2877" spans="1:7" x14ac:dyDescent="0.3">
      <c r="A2877" t="s">
        <v>767</v>
      </c>
      <c r="B2877" t="s">
        <v>625</v>
      </c>
      <c r="C2877" t="s">
        <v>458</v>
      </c>
      <c r="D2877" t="s">
        <v>393</v>
      </c>
      <c r="E2877" t="s">
        <v>145</v>
      </c>
      <c r="F2877" t="s">
        <v>768</v>
      </c>
      <c r="G2877">
        <v>0</v>
      </c>
    </row>
    <row r="2878" spans="1:7" x14ac:dyDescent="0.3">
      <c r="A2878" t="s">
        <v>767</v>
      </c>
      <c r="B2878" t="s">
        <v>625</v>
      </c>
      <c r="C2878" t="s">
        <v>458</v>
      </c>
      <c r="D2878" t="s">
        <v>393</v>
      </c>
      <c r="E2878" t="s">
        <v>145</v>
      </c>
      <c r="F2878" t="s">
        <v>780</v>
      </c>
      <c r="G2878">
        <v>0</v>
      </c>
    </row>
    <row r="2879" spans="1:7" x14ac:dyDescent="0.3">
      <c r="A2879" t="s">
        <v>767</v>
      </c>
      <c r="B2879" t="s">
        <v>625</v>
      </c>
      <c r="C2879" t="s">
        <v>458</v>
      </c>
      <c r="D2879" t="s">
        <v>393</v>
      </c>
      <c r="E2879" t="s">
        <v>261</v>
      </c>
      <c r="F2879" t="s">
        <v>768</v>
      </c>
      <c r="G2879">
        <v>0</v>
      </c>
    </row>
    <row r="2880" spans="1:7" x14ac:dyDescent="0.3">
      <c r="A2880" t="s">
        <v>767</v>
      </c>
      <c r="B2880" t="s">
        <v>625</v>
      </c>
      <c r="C2880" t="s">
        <v>458</v>
      </c>
      <c r="D2880" t="s">
        <v>393</v>
      </c>
      <c r="E2880" t="s">
        <v>104</v>
      </c>
      <c r="F2880" t="s">
        <v>768</v>
      </c>
      <c r="G2880">
        <v>0</v>
      </c>
    </row>
    <row r="2881" spans="1:7" x14ac:dyDescent="0.3">
      <c r="A2881" t="s">
        <v>767</v>
      </c>
      <c r="B2881" t="s">
        <v>625</v>
      </c>
      <c r="C2881" t="s">
        <v>458</v>
      </c>
      <c r="D2881" t="s">
        <v>393</v>
      </c>
      <c r="E2881" t="s">
        <v>301</v>
      </c>
      <c r="F2881" t="s">
        <v>780</v>
      </c>
      <c r="G2881">
        <v>0</v>
      </c>
    </row>
    <row r="2882" spans="1:7" x14ac:dyDescent="0.3">
      <c r="A2882" t="s">
        <v>767</v>
      </c>
      <c r="B2882" t="s">
        <v>625</v>
      </c>
      <c r="C2882" t="s">
        <v>458</v>
      </c>
      <c r="D2882" t="s">
        <v>393</v>
      </c>
      <c r="E2882" t="s">
        <v>136</v>
      </c>
      <c r="F2882" t="s">
        <v>780</v>
      </c>
      <c r="G2882">
        <v>0</v>
      </c>
    </row>
    <row r="2883" spans="1:7" x14ac:dyDescent="0.3">
      <c r="A2883" t="s">
        <v>767</v>
      </c>
      <c r="B2883" t="s">
        <v>625</v>
      </c>
      <c r="C2883" t="s">
        <v>458</v>
      </c>
      <c r="D2883" t="s">
        <v>393</v>
      </c>
      <c r="E2883" t="s">
        <v>302</v>
      </c>
      <c r="F2883" t="s">
        <v>768</v>
      </c>
      <c r="G2883">
        <v>0</v>
      </c>
    </row>
    <row r="2884" spans="1:7" x14ac:dyDescent="0.3">
      <c r="A2884" t="s">
        <v>767</v>
      </c>
      <c r="B2884" t="s">
        <v>625</v>
      </c>
      <c r="C2884" t="s">
        <v>458</v>
      </c>
      <c r="D2884" t="s">
        <v>393</v>
      </c>
      <c r="E2884" t="s">
        <v>220</v>
      </c>
      <c r="F2884" t="s">
        <v>780</v>
      </c>
      <c r="G2884">
        <v>0</v>
      </c>
    </row>
    <row r="2885" spans="1:7" x14ac:dyDescent="0.3">
      <c r="A2885" t="s">
        <v>767</v>
      </c>
      <c r="B2885" t="s">
        <v>625</v>
      </c>
      <c r="C2885" t="s">
        <v>458</v>
      </c>
      <c r="D2885" t="s">
        <v>393</v>
      </c>
      <c r="E2885" t="s">
        <v>48</v>
      </c>
      <c r="F2885" t="s">
        <v>780</v>
      </c>
      <c r="G2885">
        <v>0</v>
      </c>
    </row>
    <row r="2886" spans="1:7" x14ac:dyDescent="0.3">
      <c r="A2886" t="s">
        <v>767</v>
      </c>
      <c r="B2886" t="s">
        <v>625</v>
      </c>
      <c r="C2886" t="s">
        <v>458</v>
      </c>
      <c r="D2886" t="s">
        <v>393</v>
      </c>
      <c r="E2886" t="s">
        <v>252</v>
      </c>
      <c r="F2886" t="s">
        <v>780</v>
      </c>
      <c r="G2886">
        <v>0</v>
      </c>
    </row>
    <row r="2887" spans="1:7" x14ac:dyDescent="0.3">
      <c r="A2887" t="s">
        <v>767</v>
      </c>
      <c r="B2887" t="s">
        <v>625</v>
      </c>
      <c r="C2887" t="s">
        <v>458</v>
      </c>
      <c r="D2887" t="s">
        <v>393</v>
      </c>
      <c r="E2887" t="s">
        <v>362</v>
      </c>
      <c r="F2887" t="s">
        <v>780</v>
      </c>
      <c r="G2887">
        <v>0</v>
      </c>
    </row>
    <row r="2888" spans="1:7" x14ac:dyDescent="0.3">
      <c r="A2888" t="s">
        <v>767</v>
      </c>
      <c r="B2888" t="s">
        <v>625</v>
      </c>
      <c r="C2888" t="s">
        <v>458</v>
      </c>
      <c r="D2888" t="s">
        <v>393</v>
      </c>
      <c r="E2888" t="s">
        <v>304</v>
      </c>
      <c r="F2888" t="s">
        <v>780</v>
      </c>
      <c r="G2888">
        <v>0</v>
      </c>
    </row>
    <row r="2889" spans="1:7" x14ac:dyDescent="0.3">
      <c r="A2889" t="s">
        <v>767</v>
      </c>
      <c r="B2889" t="s">
        <v>625</v>
      </c>
      <c r="C2889" t="s">
        <v>458</v>
      </c>
      <c r="D2889" t="s">
        <v>393</v>
      </c>
      <c r="E2889" t="s">
        <v>26</v>
      </c>
      <c r="F2889" t="s">
        <v>780</v>
      </c>
      <c r="G2889">
        <v>0</v>
      </c>
    </row>
    <row r="2890" spans="1:7" x14ac:dyDescent="0.3">
      <c r="A2890" t="s">
        <v>767</v>
      </c>
      <c r="B2890" t="s">
        <v>625</v>
      </c>
      <c r="C2890" t="s">
        <v>458</v>
      </c>
      <c r="D2890" t="s">
        <v>393</v>
      </c>
      <c r="E2890" t="s">
        <v>345</v>
      </c>
      <c r="F2890" t="s">
        <v>780</v>
      </c>
      <c r="G2890">
        <v>0</v>
      </c>
    </row>
    <row r="2891" spans="1:7" x14ac:dyDescent="0.3">
      <c r="A2891" t="s">
        <v>767</v>
      </c>
      <c r="B2891" t="s">
        <v>625</v>
      </c>
      <c r="C2891" t="s">
        <v>458</v>
      </c>
      <c r="D2891" t="s">
        <v>393</v>
      </c>
      <c r="E2891" t="s">
        <v>307</v>
      </c>
      <c r="F2891" t="s">
        <v>768</v>
      </c>
      <c r="G2891">
        <v>0</v>
      </c>
    </row>
    <row r="2892" spans="1:7" x14ac:dyDescent="0.3">
      <c r="A2892" t="s">
        <v>767</v>
      </c>
      <c r="B2892" t="s">
        <v>625</v>
      </c>
      <c r="C2892" t="s">
        <v>458</v>
      </c>
      <c r="D2892" t="s">
        <v>393</v>
      </c>
      <c r="E2892" t="s">
        <v>74</v>
      </c>
      <c r="F2892" t="s">
        <v>768</v>
      </c>
      <c r="G2892">
        <v>0</v>
      </c>
    </row>
    <row r="2893" spans="1:7" x14ac:dyDescent="0.3">
      <c r="A2893" t="s">
        <v>767</v>
      </c>
      <c r="B2893" t="s">
        <v>625</v>
      </c>
      <c r="C2893" t="s">
        <v>458</v>
      </c>
      <c r="D2893" t="s">
        <v>393</v>
      </c>
      <c r="E2893" t="s">
        <v>308</v>
      </c>
      <c r="F2893" t="s">
        <v>780</v>
      </c>
      <c r="G2893">
        <v>0</v>
      </c>
    </row>
    <row r="2894" spans="1:7" x14ac:dyDescent="0.3">
      <c r="A2894" t="s">
        <v>767</v>
      </c>
      <c r="B2894" t="s">
        <v>625</v>
      </c>
      <c r="C2894" t="s">
        <v>458</v>
      </c>
      <c r="D2894" t="s">
        <v>393</v>
      </c>
      <c r="E2894" t="s">
        <v>332</v>
      </c>
      <c r="F2894" t="s">
        <v>768</v>
      </c>
      <c r="G2894">
        <v>0</v>
      </c>
    </row>
    <row r="2895" spans="1:7" x14ac:dyDescent="0.3">
      <c r="A2895" t="s">
        <v>767</v>
      </c>
      <c r="B2895" t="s">
        <v>625</v>
      </c>
      <c r="C2895" t="s">
        <v>458</v>
      </c>
      <c r="D2895" t="s">
        <v>393</v>
      </c>
      <c r="E2895" t="s">
        <v>254</v>
      </c>
      <c r="F2895" t="s">
        <v>768</v>
      </c>
      <c r="G2895">
        <v>0</v>
      </c>
    </row>
    <row r="2896" spans="1:7" x14ac:dyDescent="0.3">
      <c r="A2896" t="s">
        <v>767</v>
      </c>
      <c r="B2896" t="s">
        <v>625</v>
      </c>
      <c r="C2896" t="s">
        <v>458</v>
      </c>
      <c r="D2896" t="s">
        <v>393</v>
      </c>
      <c r="E2896" t="s">
        <v>312</v>
      </c>
      <c r="F2896" t="s">
        <v>768</v>
      </c>
      <c r="G2896">
        <v>0</v>
      </c>
    </row>
    <row r="2897" spans="1:7" x14ac:dyDescent="0.3">
      <c r="A2897" t="s">
        <v>767</v>
      </c>
      <c r="B2897" t="s">
        <v>625</v>
      </c>
      <c r="C2897" t="s">
        <v>458</v>
      </c>
      <c r="D2897" t="s">
        <v>393</v>
      </c>
      <c r="E2897" t="s">
        <v>156</v>
      </c>
      <c r="F2897" t="s">
        <v>780</v>
      </c>
      <c r="G2897">
        <v>0</v>
      </c>
    </row>
    <row r="2898" spans="1:7" x14ac:dyDescent="0.3">
      <c r="A2898" t="s">
        <v>767</v>
      </c>
      <c r="B2898" t="s">
        <v>625</v>
      </c>
      <c r="C2898" t="s">
        <v>458</v>
      </c>
      <c r="D2898" t="s">
        <v>393</v>
      </c>
      <c r="E2898" t="s">
        <v>179</v>
      </c>
      <c r="F2898" t="s">
        <v>768</v>
      </c>
      <c r="G2898">
        <v>0</v>
      </c>
    </row>
    <row r="2899" spans="1:7" x14ac:dyDescent="0.3">
      <c r="A2899" t="s">
        <v>767</v>
      </c>
      <c r="B2899" t="s">
        <v>625</v>
      </c>
      <c r="C2899" t="s">
        <v>458</v>
      </c>
      <c r="D2899" t="s">
        <v>393</v>
      </c>
      <c r="E2899" t="s">
        <v>179</v>
      </c>
      <c r="F2899" t="s">
        <v>780</v>
      </c>
      <c r="G2899">
        <v>0</v>
      </c>
    </row>
    <row r="2900" spans="1:7" x14ac:dyDescent="0.3">
      <c r="A2900" t="s">
        <v>767</v>
      </c>
      <c r="B2900" t="s">
        <v>625</v>
      </c>
      <c r="C2900" t="s">
        <v>458</v>
      </c>
      <c r="D2900" t="s">
        <v>393</v>
      </c>
      <c r="E2900" t="s">
        <v>70</v>
      </c>
      <c r="F2900" t="s">
        <v>768</v>
      </c>
      <c r="G2900">
        <v>0</v>
      </c>
    </row>
    <row r="2901" spans="1:7" x14ac:dyDescent="0.3">
      <c r="A2901" t="s">
        <v>767</v>
      </c>
      <c r="B2901" t="s">
        <v>625</v>
      </c>
      <c r="C2901" t="s">
        <v>458</v>
      </c>
      <c r="D2901" t="s">
        <v>393</v>
      </c>
      <c r="E2901" t="s">
        <v>181</v>
      </c>
      <c r="F2901" t="s">
        <v>768</v>
      </c>
      <c r="G2901">
        <v>0</v>
      </c>
    </row>
    <row r="2902" spans="1:7" x14ac:dyDescent="0.3">
      <c r="A2902" t="s">
        <v>767</v>
      </c>
      <c r="B2902" t="s">
        <v>625</v>
      </c>
      <c r="C2902" t="s">
        <v>458</v>
      </c>
      <c r="D2902" t="s">
        <v>393</v>
      </c>
      <c r="E2902" t="s">
        <v>25</v>
      </c>
      <c r="F2902" t="s">
        <v>780</v>
      </c>
      <c r="G2902">
        <v>0</v>
      </c>
    </row>
    <row r="2903" spans="1:7" x14ac:dyDescent="0.3">
      <c r="A2903" t="s">
        <v>767</v>
      </c>
      <c r="B2903" t="s">
        <v>625</v>
      </c>
      <c r="C2903" t="s">
        <v>458</v>
      </c>
      <c r="D2903" t="s">
        <v>393</v>
      </c>
      <c r="E2903" t="s">
        <v>253</v>
      </c>
      <c r="F2903" t="s">
        <v>780</v>
      </c>
      <c r="G2903">
        <v>0</v>
      </c>
    </row>
    <row r="2904" spans="1:7" x14ac:dyDescent="0.3">
      <c r="A2904" t="s">
        <v>767</v>
      </c>
      <c r="B2904" t="s">
        <v>625</v>
      </c>
      <c r="C2904" t="s">
        <v>458</v>
      </c>
      <c r="D2904" t="s">
        <v>393</v>
      </c>
      <c r="E2904" t="s">
        <v>108</v>
      </c>
      <c r="F2904" t="s">
        <v>780</v>
      </c>
      <c r="G2904">
        <v>0</v>
      </c>
    </row>
    <row r="2905" spans="1:7" x14ac:dyDescent="0.3">
      <c r="A2905" t="s">
        <v>767</v>
      </c>
      <c r="B2905" t="s">
        <v>625</v>
      </c>
      <c r="C2905" t="s">
        <v>458</v>
      </c>
      <c r="D2905" t="s">
        <v>393</v>
      </c>
      <c r="E2905" t="s">
        <v>341</v>
      </c>
      <c r="F2905" t="s">
        <v>768</v>
      </c>
      <c r="G2905">
        <v>0</v>
      </c>
    </row>
    <row r="2906" spans="1:7" x14ac:dyDescent="0.3">
      <c r="A2906" t="s">
        <v>767</v>
      </c>
      <c r="B2906" t="s">
        <v>625</v>
      </c>
      <c r="C2906" t="s">
        <v>458</v>
      </c>
      <c r="D2906" t="s">
        <v>393</v>
      </c>
      <c r="E2906" t="s">
        <v>352</v>
      </c>
      <c r="F2906" t="s">
        <v>768</v>
      </c>
      <c r="G2906">
        <v>0</v>
      </c>
    </row>
    <row r="2907" spans="1:7" x14ac:dyDescent="0.3">
      <c r="A2907" t="s">
        <v>767</v>
      </c>
      <c r="B2907" t="s">
        <v>625</v>
      </c>
      <c r="C2907" t="s">
        <v>458</v>
      </c>
      <c r="D2907" t="s">
        <v>393</v>
      </c>
      <c r="E2907" t="s">
        <v>338</v>
      </c>
      <c r="F2907" t="s">
        <v>768</v>
      </c>
      <c r="G2907">
        <v>0</v>
      </c>
    </row>
    <row r="2908" spans="1:7" x14ac:dyDescent="0.3">
      <c r="A2908" t="s">
        <v>767</v>
      </c>
      <c r="B2908" t="s">
        <v>625</v>
      </c>
      <c r="C2908" t="s">
        <v>458</v>
      </c>
      <c r="D2908" t="s">
        <v>393</v>
      </c>
      <c r="E2908" t="s">
        <v>109</v>
      </c>
      <c r="F2908" t="s">
        <v>780</v>
      </c>
      <c r="G2908">
        <v>0</v>
      </c>
    </row>
    <row r="2909" spans="1:7" x14ac:dyDescent="0.3">
      <c r="A2909" t="s">
        <v>767</v>
      </c>
      <c r="B2909" t="s">
        <v>625</v>
      </c>
      <c r="C2909" t="s">
        <v>458</v>
      </c>
      <c r="D2909" t="s">
        <v>393</v>
      </c>
      <c r="E2909" t="s">
        <v>185</v>
      </c>
      <c r="F2909" t="s">
        <v>780</v>
      </c>
      <c r="G2909">
        <v>0</v>
      </c>
    </row>
    <row r="2910" spans="1:7" x14ac:dyDescent="0.3">
      <c r="A2910" t="s">
        <v>767</v>
      </c>
      <c r="B2910" t="s">
        <v>625</v>
      </c>
      <c r="C2910" t="s">
        <v>458</v>
      </c>
      <c r="D2910" t="s">
        <v>393</v>
      </c>
      <c r="E2910" t="s">
        <v>19</v>
      </c>
      <c r="F2910" t="s">
        <v>768</v>
      </c>
      <c r="G2910">
        <v>0</v>
      </c>
    </row>
    <row r="2911" spans="1:7" x14ac:dyDescent="0.3">
      <c r="A2911" t="s">
        <v>767</v>
      </c>
      <c r="B2911" t="s">
        <v>625</v>
      </c>
      <c r="C2911" t="s">
        <v>458</v>
      </c>
      <c r="D2911" t="s">
        <v>393</v>
      </c>
      <c r="E2911" t="s">
        <v>93</v>
      </c>
      <c r="F2911" t="s">
        <v>768</v>
      </c>
      <c r="G2911">
        <v>0</v>
      </c>
    </row>
    <row r="2912" spans="1:7" x14ac:dyDescent="0.3">
      <c r="A2912" t="s">
        <v>767</v>
      </c>
      <c r="B2912" t="s">
        <v>625</v>
      </c>
      <c r="C2912" t="s">
        <v>458</v>
      </c>
      <c r="D2912" t="s">
        <v>393</v>
      </c>
      <c r="E2912" t="s">
        <v>76</v>
      </c>
      <c r="F2912" t="s">
        <v>768</v>
      </c>
      <c r="G2912">
        <v>0</v>
      </c>
    </row>
    <row r="2913" spans="1:7" x14ac:dyDescent="0.3">
      <c r="A2913" t="s">
        <v>767</v>
      </c>
      <c r="B2913" t="s">
        <v>625</v>
      </c>
      <c r="C2913" t="s">
        <v>458</v>
      </c>
      <c r="D2913" t="s">
        <v>393</v>
      </c>
      <c r="E2913" t="s">
        <v>228</v>
      </c>
      <c r="F2913" t="s">
        <v>768</v>
      </c>
      <c r="G2913">
        <v>0</v>
      </c>
    </row>
    <row r="2914" spans="1:7" x14ac:dyDescent="0.3">
      <c r="A2914" t="s">
        <v>767</v>
      </c>
      <c r="B2914" t="s">
        <v>625</v>
      </c>
      <c r="C2914" t="s">
        <v>458</v>
      </c>
      <c r="D2914" t="s">
        <v>393</v>
      </c>
      <c r="E2914" t="s">
        <v>32</v>
      </c>
      <c r="F2914" t="s">
        <v>768</v>
      </c>
      <c r="G2914">
        <v>0</v>
      </c>
    </row>
    <row r="2915" spans="1:7" x14ac:dyDescent="0.3">
      <c r="A2915" t="s">
        <v>767</v>
      </c>
      <c r="B2915" t="s">
        <v>625</v>
      </c>
      <c r="C2915" t="s">
        <v>458</v>
      </c>
      <c r="D2915" t="s">
        <v>393</v>
      </c>
      <c r="E2915" t="s">
        <v>112</v>
      </c>
      <c r="F2915" t="s">
        <v>780</v>
      </c>
      <c r="G2915">
        <v>0</v>
      </c>
    </row>
    <row r="2916" spans="1:7" x14ac:dyDescent="0.3">
      <c r="A2916" t="s">
        <v>767</v>
      </c>
      <c r="B2916" t="s">
        <v>625</v>
      </c>
      <c r="C2916" t="s">
        <v>458</v>
      </c>
      <c r="D2916" t="s">
        <v>393</v>
      </c>
      <c r="E2916" t="s">
        <v>205</v>
      </c>
      <c r="F2916" t="s">
        <v>780</v>
      </c>
      <c r="G2916">
        <v>0</v>
      </c>
    </row>
    <row r="2917" spans="1:7" x14ac:dyDescent="0.3">
      <c r="A2917" t="s">
        <v>767</v>
      </c>
      <c r="B2917" t="s">
        <v>625</v>
      </c>
      <c r="C2917" t="s">
        <v>458</v>
      </c>
      <c r="D2917" t="s">
        <v>393</v>
      </c>
      <c r="E2917" t="s">
        <v>206</v>
      </c>
      <c r="F2917" t="s">
        <v>768</v>
      </c>
      <c r="G2917">
        <v>0</v>
      </c>
    </row>
    <row r="2918" spans="1:7" x14ac:dyDescent="0.3">
      <c r="A2918" t="s">
        <v>767</v>
      </c>
      <c r="B2918" t="s">
        <v>625</v>
      </c>
      <c r="C2918" t="s">
        <v>458</v>
      </c>
      <c r="D2918" t="s">
        <v>393</v>
      </c>
      <c r="E2918" t="s">
        <v>292</v>
      </c>
      <c r="F2918" t="s">
        <v>780</v>
      </c>
      <c r="G2918">
        <v>0</v>
      </c>
    </row>
    <row r="2919" spans="1:7" x14ac:dyDescent="0.3">
      <c r="A2919" t="s">
        <v>767</v>
      </c>
      <c r="B2919" t="s">
        <v>625</v>
      </c>
      <c r="C2919" t="s">
        <v>458</v>
      </c>
      <c r="D2919" t="s">
        <v>393</v>
      </c>
      <c r="E2919" t="s">
        <v>248</v>
      </c>
      <c r="F2919" t="s">
        <v>780</v>
      </c>
      <c r="G2919">
        <v>0</v>
      </c>
    </row>
    <row r="2920" spans="1:7" x14ac:dyDescent="0.3">
      <c r="A2920" t="s">
        <v>767</v>
      </c>
      <c r="B2920" t="s">
        <v>625</v>
      </c>
      <c r="C2920" t="s">
        <v>458</v>
      </c>
      <c r="D2920" t="s">
        <v>393</v>
      </c>
      <c r="E2920" t="s">
        <v>256</v>
      </c>
      <c r="F2920" t="s">
        <v>768</v>
      </c>
      <c r="G2920">
        <v>0</v>
      </c>
    </row>
    <row r="2921" spans="1:7" x14ac:dyDescent="0.3">
      <c r="A2921" t="s">
        <v>767</v>
      </c>
      <c r="B2921" t="s">
        <v>625</v>
      </c>
      <c r="C2921" t="s">
        <v>458</v>
      </c>
      <c r="D2921" t="s">
        <v>393</v>
      </c>
      <c r="E2921" t="s">
        <v>262</v>
      </c>
      <c r="F2921" t="s">
        <v>768</v>
      </c>
      <c r="G2921">
        <v>0</v>
      </c>
    </row>
    <row r="2922" spans="1:7" x14ac:dyDescent="0.3">
      <c r="A2922" t="s">
        <v>767</v>
      </c>
      <c r="B2922" t="s">
        <v>625</v>
      </c>
      <c r="C2922" t="s">
        <v>458</v>
      </c>
      <c r="D2922" t="s">
        <v>393</v>
      </c>
      <c r="E2922" t="s">
        <v>321</v>
      </c>
      <c r="F2922" t="s">
        <v>768</v>
      </c>
      <c r="G2922">
        <v>0</v>
      </c>
    </row>
    <row r="2923" spans="1:7" x14ac:dyDescent="0.3">
      <c r="A2923" t="s">
        <v>767</v>
      </c>
      <c r="B2923" t="s">
        <v>625</v>
      </c>
      <c r="C2923" t="s">
        <v>458</v>
      </c>
      <c r="D2923" t="s">
        <v>393</v>
      </c>
      <c r="E2923" t="s">
        <v>189</v>
      </c>
      <c r="F2923" t="s">
        <v>780</v>
      </c>
      <c r="G2923">
        <v>0</v>
      </c>
    </row>
    <row r="2924" spans="1:7" x14ac:dyDescent="0.3">
      <c r="A2924" t="s">
        <v>767</v>
      </c>
      <c r="B2924" t="s">
        <v>625</v>
      </c>
      <c r="C2924" t="s">
        <v>458</v>
      </c>
      <c r="D2924" t="s">
        <v>393</v>
      </c>
      <c r="E2924" t="s">
        <v>207</v>
      </c>
      <c r="F2924" t="s">
        <v>768</v>
      </c>
      <c r="G2924">
        <v>0</v>
      </c>
    </row>
    <row r="2925" spans="1:7" x14ac:dyDescent="0.3">
      <c r="A2925" t="s">
        <v>767</v>
      </c>
      <c r="B2925" t="s">
        <v>625</v>
      </c>
      <c r="C2925" t="s">
        <v>458</v>
      </c>
      <c r="D2925" t="s">
        <v>393</v>
      </c>
      <c r="E2925" t="s">
        <v>67</v>
      </c>
      <c r="F2925" t="s">
        <v>768</v>
      </c>
      <c r="G2925">
        <v>0</v>
      </c>
    </row>
    <row r="2926" spans="1:7" x14ac:dyDescent="0.3">
      <c r="A2926" t="s">
        <v>767</v>
      </c>
      <c r="B2926" t="s">
        <v>625</v>
      </c>
      <c r="C2926" t="s">
        <v>458</v>
      </c>
      <c r="D2926" t="s">
        <v>393</v>
      </c>
      <c r="E2926" t="s">
        <v>100</v>
      </c>
      <c r="F2926" t="s">
        <v>768</v>
      </c>
      <c r="G2926">
        <v>0</v>
      </c>
    </row>
    <row r="2927" spans="1:7" x14ac:dyDescent="0.3">
      <c r="A2927" t="s">
        <v>767</v>
      </c>
      <c r="B2927" t="s">
        <v>625</v>
      </c>
      <c r="C2927" t="s">
        <v>458</v>
      </c>
      <c r="D2927" t="s">
        <v>393</v>
      </c>
      <c r="E2927" t="s">
        <v>100</v>
      </c>
      <c r="F2927" t="s">
        <v>780</v>
      </c>
      <c r="G2927">
        <v>0</v>
      </c>
    </row>
    <row r="2928" spans="1:7" x14ac:dyDescent="0.3">
      <c r="A2928" t="s">
        <v>767</v>
      </c>
      <c r="B2928" t="s">
        <v>625</v>
      </c>
      <c r="C2928" t="s">
        <v>458</v>
      </c>
      <c r="D2928" t="s">
        <v>393</v>
      </c>
      <c r="E2928" t="s">
        <v>149</v>
      </c>
      <c r="F2928" t="s">
        <v>768</v>
      </c>
      <c r="G2928">
        <v>0</v>
      </c>
    </row>
    <row r="2929" spans="1:7" x14ac:dyDescent="0.3">
      <c r="A2929" t="s">
        <v>767</v>
      </c>
      <c r="B2929" t="s">
        <v>625</v>
      </c>
      <c r="C2929" t="s">
        <v>458</v>
      </c>
      <c r="D2929" t="s">
        <v>393</v>
      </c>
      <c r="E2929" t="s">
        <v>16</v>
      </c>
      <c r="F2929" t="s">
        <v>768</v>
      </c>
      <c r="G2929">
        <v>0</v>
      </c>
    </row>
    <row r="2930" spans="1:7" x14ac:dyDescent="0.3">
      <c r="A2930" t="s">
        <v>767</v>
      </c>
      <c r="B2930" t="s">
        <v>625</v>
      </c>
      <c r="C2930" t="s">
        <v>458</v>
      </c>
      <c r="D2930" t="s">
        <v>393</v>
      </c>
      <c r="E2930" t="s">
        <v>245</v>
      </c>
      <c r="F2930" t="s">
        <v>780</v>
      </c>
      <c r="G2930">
        <v>0</v>
      </c>
    </row>
    <row r="2931" spans="1:7" x14ac:dyDescent="0.3">
      <c r="A2931" t="s">
        <v>767</v>
      </c>
      <c r="B2931" t="s">
        <v>625</v>
      </c>
      <c r="C2931" t="s">
        <v>458</v>
      </c>
      <c r="D2931" t="s">
        <v>393</v>
      </c>
      <c r="E2931" t="s">
        <v>62</v>
      </c>
      <c r="F2931" t="s">
        <v>780</v>
      </c>
      <c r="G2931">
        <v>0</v>
      </c>
    </row>
    <row r="2932" spans="1:7" x14ac:dyDescent="0.3">
      <c r="A2932" t="s">
        <v>767</v>
      </c>
      <c r="B2932" t="s">
        <v>625</v>
      </c>
      <c r="C2932" t="s">
        <v>458</v>
      </c>
      <c r="D2932" t="s">
        <v>393</v>
      </c>
      <c r="E2932" t="s">
        <v>150</v>
      </c>
      <c r="F2932" t="s">
        <v>780</v>
      </c>
      <c r="G2932">
        <v>0</v>
      </c>
    </row>
    <row r="2933" spans="1:7" x14ac:dyDescent="0.3">
      <c r="A2933" t="s">
        <v>767</v>
      </c>
      <c r="B2933" t="s">
        <v>625</v>
      </c>
      <c r="C2933" t="s">
        <v>458</v>
      </c>
      <c r="D2933" t="s">
        <v>393</v>
      </c>
      <c r="E2933" t="s">
        <v>231</v>
      </c>
      <c r="F2933" t="s">
        <v>768</v>
      </c>
      <c r="G2933">
        <v>0</v>
      </c>
    </row>
    <row r="2934" spans="1:7" x14ac:dyDescent="0.3">
      <c r="A2934" t="s">
        <v>767</v>
      </c>
      <c r="B2934" t="s">
        <v>625</v>
      </c>
      <c r="C2934" t="s">
        <v>458</v>
      </c>
      <c r="D2934" t="s">
        <v>393</v>
      </c>
      <c r="E2934" t="s">
        <v>58</v>
      </c>
      <c r="F2934" t="s">
        <v>780</v>
      </c>
      <c r="G2934">
        <v>0</v>
      </c>
    </row>
    <row r="2935" spans="1:7" x14ac:dyDescent="0.3">
      <c r="A2935" t="s">
        <v>767</v>
      </c>
      <c r="B2935" t="s">
        <v>625</v>
      </c>
      <c r="C2935" t="s">
        <v>458</v>
      </c>
      <c r="D2935" t="s">
        <v>393</v>
      </c>
      <c r="E2935" t="s">
        <v>140</v>
      </c>
      <c r="F2935" t="s">
        <v>780</v>
      </c>
      <c r="G2935">
        <v>0</v>
      </c>
    </row>
    <row r="2936" spans="1:7" x14ac:dyDescent="0.3">
      <c r="A2936" t="s">
        <v>767</v>
      </c>
      <c r="B2936" t="s">
        <v>625</v>
      </c>
      <c r="C2936" t="s">
        <v>458</v>
      </c>
      <c r="D2936" t="s">
        <v>393</v>
      </c>
      <c r="E2936" t="s">
        <v>123</v>
      </c>
      <c r="F2936" t="s">
        <v>768</v>
      </c>
      <c r="G2936">
        <v>0</v>
      </c>
    </row>
    <row r="2937" spans="1:7" x14ac:dyDescent="0.3">
      <c r="A2937" t="s">
        <v>767</v>
      </c>
      <c r="B2937" t="s">
        <v>625</v>
      </c>
      <c r="C2937" t="s">
        <v>458</v>
      </c>
      <c r="D2937" t="s">
        <v>393</v>
      </c>
      <c r="E2937" t="s">
        <v>170</v>
      </c>
      <c r="F2937" t="s">
        <v>780</v>
      </c>
      <c r="G2937">
        <v>0</v>
      </c>
    </row>
    <row r="2938" spans="1:7" x14ac:dyDescent="0.3">
      <c r="A2938" t="s">
        <v>767</v>
      </c>
      <c r="B2938" t="s">
        <v>625</v>
      </c>
      <c r="C2938" t="s">
        <v>458</v>
      </c>
      <c r="D2938" t="s">
        <v>393</v>
      </c>
      <c r="E2938" t="s">
        <v>343</v>
      </c>
      <c r="F2938" t="s">
        <v>780</v>
      </c>
      <c r="G2938">
        <v>0</v>
      </c>
    </row>
    <row r="2939" spans="1:7" x14ac:dyDescent="0.3">
      <c r="A2939" t="s">
        <v>767</v>
      </c>
      <c r="B2939" t="s">
        <v>625</v>
      </c>
      <c r="C2939" t="s">
        <v>458</v>
      </c>
      <c r="D2939" t="s">
        <v>393</v>
      </c>
      <c r="E2939" t="s">
        <v>35</v>
      </c>
      <c r="F2939" t="s">
        <v>768</v>
      </c>
      <c r="G2939">
        <v>0</v>
      </c>
    </row>
    <row r="2940" spans="1:7" x14ac:dyDescent="0.3">
      <c r="A2940" t="s">
        <v>767</v>
      </c>
      <c r="B2940" t="s">
        <v>625</v>
      </c>
      <c r="C2940" t="s">
        <v>458</v>
      </c>
      <c r="D2940" t="s">
        <v>393</v>
      </c>
      <c r="E2940" t="s">
        <v>35</v>
      </c>
      <c r="F2940" t="s">
        <v>780</v>
      </c>
      <c r="G2940">
        <v>0</v>
      </c>
    </row>
    <row r="2941" spans="1:7" x14ac:dyDescent="0.3">
      <c r="A2941" t="s">
        <v>767</v>
      </c>
      <c r="B2941" t="s">
        <v>625</v>
      </c>
      <c r="C2941" t="s">
        <v>458</v>
      </c>
      <c r="D2941" t="s">
        <v>393</v>
      </c>
      <c r="E2941" t="s">
        <v>333</v>
      </c>
      <c r="F2941" t="s">
        <v>780</v>
      </c>
      <c r="G2941">
        <v>0</v>
      </c>
    </row>
    <row r="2942" spans="1:7" x14ac:dyDescent="0.3">
      <c r="A2942" t="s">
        <v>767</v>
      </c>
      <c r="B2942" t="s">
        <v>625</v>
      </c>
      <c r="C2942" t="s">
        <v>458</v>
      </c>
      <c r="D2942" t="s">
        <v>393</v>
      </c>
      <c r="E2942" t="s">
        <v>294</v>
      </c>
      <c r="F2942" t="s">
        <v>780</v>
      </c>
      <c r="G2942">
        <v>0</v>
      </c>
    </row>
    <row r="2943" spans="1:7" x14ac:dyDescent="0.3">
      <c r="A2943" t="s">
        <v>767</v>
      </c>
      <c r="B2943" t="s">
        <v>625</v>
      </c>
      <c r="C2943" t="s">
        <v>458</v>
      </c>
      <c r="D2943" t="s">
        <v>393</v>
      </c>
      <c r="E2943" t="s">
        <v>214</v>
      </c>
      <c r="F2943" t="s">
        <v>768</v>
      </c>
      <c r="G2943">
        <v>0</v>
      </c>
    </row>
    <row r="2944" spans="1:7" x14ac:dyDescent="0.3">
      <c r="A2944" t="s">
        <v>767</v>
      </c>
      <c r="B2944" t="s">
        <v>625</v>
      </c>
      <c r="C2944" t="s">
        <v>458</v>
      </c>
      <c r="D2944" t="s">
        <v>393</v>
      </c>
      <c r="E2944" t="s">
        <v>192</v>
      </c>
      <c r="F2944" t="s">
        <v>768</v>
      </c>
      <c r="G2944">
        <v>0</v>
      </c>
    </row>
    <row r="2945" spans="1:7" x14ac:dyDescent="0.3">
      <c r="A2945" t="s">
        <v>767</v>
      </c>
      <c r="B2945" t="s">
        <v>625</v>
      </c>
      <c r="C2945" t="s">
        <v>458</v>
      </c>
      <c r="D2945" t="s">
        <v>393</v>
      </c>
      <c r="E2945" t="s">
        <v>54</v>
      </c>
      <c r="F2945" t="s">
        <v>780</v>
      </c>
      <c r="G2945">
        <v>0</v>
      </c>
    </row>
    <row r="2946" spans="1:7" x14ac:dyDescent="0.3">
      <c r="A2946" t="s">
        <v>767</v>
      </c>
      <c r="B2946" t="s">
        <v>625</v>
      </c>
      <c r="C2946" t="s">
        <v>458</v>
      </c>
      <c r="D2946" t="s">
        <v>393</v>
      </c>
      <c r="E2946" t="s">
        <v>234</v>
      </c>
      <c r="F2946" t="s">
        <v>780</v>
      </c>
      <c r="G2946">
        <v>0</v>
      </c>
    </row>
    <row r="2947" spans="1:7" x14ac:dyDescent="0.3">
      <c r="A2947" t="s">
        <v>767</v>
      </c>
      <c r="B2947" t="s">
        <v>625</v>
      </c>
      <c r="C2947" t="s">
        <v>458</v>
      </c>
      <c r="D2947" t="s">
        <v>393</v>
      </c>
      <c r="E2947" t="s">
        <v>160</v>
      </c>
      <c r="F2947" t="s">
        <v>768</v>
      </c>
      <c r="G2947">
        <v>0</v>
      </c>
    </row>
    <row r="2948" spans="1:7" x14ac:dyDescent="0.3">
      <c r="A2948" t="s">
        <v>767</v>
      </c>
      <c r="B2948" t="s">
        <v>625</v>
      </c>
      <c r="C2948" t="s">
        <v>458</v>
      </c>
      <c r="D2948" t="s">
        <v>393</v>
      </c>
      <c r="E2948" t="s">
        <v>193</v>
      </c>
      <c r="F2948" t="s">
        <v>780</v>
      </c>
      <c r="G2948">
        <v>0</v>
      </c>
    </row>
    <row r="2949" spans="1:7" x14ac:dyDescent="0.3">
      <c r="A2949" t="s">
        <v>767</v>
      </c>
      <c r="B2949" t="s">
        <v>625</v>
      </c>
      <c r="C2949" t="s">
        <v>458</v>
      </c>
      <c r="D2949" t="s">
        <v>393</v>
      </c>
      <c r="E2949" t="s">
        <v>78</v>
      </c>
      <c r="F2949" t="s">
        <v>780</v>
      </c>
      <c r="G2949">
        <v>0</v>
      </c>
    </row>
    <row r="2950" spans="1:7" x14ac:dyDescent="0.3">
      <c r="A2950" t="s">
        <v>767</v>
      </c>
      <c r="B2950" t="s">
        <v>639</v>
      </c>
      <c r="C2950" t="s">
        <v>457</v>
      </c>
      <c r="D2950" t="s">
        <v>393</v>
      </c>
      <c r="E2950" t="s">
        <v>366</v>
      </c>
      <c r="F2950" t="s">
        <v>857</v>
      </c>
      <c r="G2950">
        <v>0</v>
      </c>
    </row>
    <row r="2951" spans="1:7" x14ac:dyDescent="0.3">
      <c r="A2951" t="s">
        <v>767</v>
      </c>
      <c r="B2951" t="s">
        <v>639</v>
      </c>
      <c r="C2951" t="s">
        <v>457</v>
      </c>
      <c r="D2951" t="s">
        <v>393</v>
      </c>
      <c r="E2951" t="s">
        <v>377</v>
      </c>
      <c r="F2951" t="s">
        <v>857</v>
      </c>
      <c r="G2951">
        <v>0</v>
      </c>
    </row>
    <row r="2952" spans="1:7" x14ac:dyDescent="0.3">
      <c r="A2952" t="s">
        <v>767</v>
      </c>
      <c r="B2952" t="s">
        <v>639</v>
      </c>
      <c r="C2952" t="s">
        <v>457</v>
      </c>
      <c r="D2952" t="s">
        <v>393</v>
      </c>
      <c r="E2952" t="s">
        <v>370</v>
      </c>
      <c r="F2952" t="s">
        <v>857</v>
      </c>
      <c r="G2952">
        <v>0</v>
      </c>
    </row>
    <row r="2953" spans="1:7" x14ac:dyDescent="0.3">
      <c r="A2953" t="s">
        <v>767</v>
      </c>
      <c r="B2953" t="s">
        <v>639</v>
      </c>
      <c r="C2953" t="s">
        <v>457</v>
      </c>
      <c r="D2953" t="s">
        <v>393</v>
      </c>
      <c r="E2953" t="s">
        <v>369</v>
      </c>
      <c r="F2953" t="s">
        <v>780</v>
      </c>
      <c r="G2953">
        <v>0</v>
      </c>
    </row>
    <row r="2954" spans="1:7" x14ac:dyDescent="0.3">
      <c r="A2954" t="s">
        <v>767</v>
      </c>
      <c r="B2954" t="s">
        <v>639</v>
      </c>
      <c r="C2954" t="s">
        <v>457</v>
      </c>
      <c r="D2954" t="s">
        <v>393</v>
      </c>
      <c r="E2954" t="s">
        <v>369</v>
      </c>
      <c r="F2954" t="s">
        <v>857</v>
      </c>
      <c r="G2954">
        <v>0</v>
      </c>
    </row>
    <row r="2955" spans="1:7" x14ac:dyDescent="0.3">
      <c r="A2955" t="s">
        <v>767</v>
      </c>
      <c r="B2955" t="s">
        <v>639</v>
      </c>
      <c r="C2955" t="s">
        <v>457</v>
      </c>
      <c r="D2955" t="s">
        <v>393</v>
      </c>
      <c r="E2955" t="s">
        <v>368</v>
      </c>
      <c r="F2955" t="s">
        <v>780</v>
      </c>
      <c r="G2955">
        <v>0</v>
      </c>
    </row>
    <row r="2956" spans="1:7" x14ac:dyDescent="0.3">
      <c r="A2956" t="s">
        <v>767</v>
      </c>
      <c r="B2956" t="s">
        <v>639</v>
      </c>
      <c r="C2956" t="s">
        <v>457</v>
      </c>
      <c r="D2956" t="s">
        <v>393</v>
      </c>
      <c r="E2956" t="s">
        <v>376</v>
      </c>
      <c r="F2956" t="s">
        <v>768</v>
      </c>
      <c r="G2956">
        <v>0</v>
      </c>
    </row>
    <row r="2957" spans="1:7" x14ac:dyDescent="0.3">
      <c r="A2957" t="s">
        <v>767</v>
      </c>
      <c r="B2957" t="s">
        <v>639</v>
      </c>
      <c r="C2957" t="s">
        <v>457</v>
      </c>
      <c r="D2957" t="s">
        <v>393</v>
      </c>
      <c r="E2957" t="s">
        <v>376</v>
      </c>
      <c r="F2957" t="s">
        <v>857</v>
      </c>
      <c r="G2957">
        <v>0</v>
      </c>
    </row>
    <row r="2958" spans="1:7" x14ac:dyDescent="0.3">
      <c r="A2958" t="s">
        <v>767</v>
      </c>
      <c r="B2958" t="s">
        <v>639</v>
      </c>
      <c r="C2958" t="s">
        <v>458</v>
      </c>
      <c r="D2958" t="s">
        <v>393</v>
      </c>
      <c r="E2958" t="s">
        <v>280</v>
      </c>
      <c r="F2958" t="s">
        <v>780</v>
      </c>
      <c r="G2958">
        <v>0</v>
      </c>
    </row>
    <row r="2959" spans="1:7" x14ac:dyDescent="0.3">
      <c r="A2959" t="s">
        <v>767</v>
      </c>
      <c r="B2959" t="s">
        <v>639</v>
      </c>
      <c r="C2959" t="s">
        <v>458</v>
      </c>
      <c r="D2959" t="s">
        <v>393</v>
      </c>
      <c r="E2959" t="s">
        <v>280</v>
      </c>
      <c r="F2959" t="s">
        <v>857</v>
      </c>
      <c r="G2959">
        <v>0</v>
      </c>
    </row>
    <row r="2960" spans="1:7" x14ac:dyDescent="0.3">
      <c r="A2960" t="s">
        <v>767</v>
      </c>
      <c r="B2960" t="s">
        <v>639</v>
      </c>
      <c r="C2960" t="s">
        <v>458</v>
      </c>
      <c r="D2960" t="s">
        <v>393</v>
      </c>
      <c r="E2960" t="s">
        <v>85</v>
      </c>
      <c r="F2960" t="s">
        <v>780</v>
      </c>
      <c r="G2960">
        <v>0</v>
      </c>
    </row>
    <row r="2961" spans="1:7" x14ac:dyDescent="0.3">
      <c r="A2961" t="s">
        <v>767</v>
      </c>
      <c r="B2961" t="s">
        <v>639</v>
      </c>
      <c r="C2961" t="s">
        <v>458</v>
      </c>
      <c r="D2961" t="s">
        <v>393</v>
      </c>
      <c r="E2961" t="s">
        <v>194</v>
      </c>
      <c r="F2961" t="s">
        <v>768</v>
      </c>
      <c r="G2961">
        <v>0</v>
      </c>
    </row>
    <row r="2962" spans="1:7" x14ac:dyDescent="0.3">
      <c r="A2962" t="s">
        <v>767</v>
      </c>
      <c r="B2962" t="s">
        <v>639</v>
      </c>
      <c r="C2962" t="s">
        <v>458</v>
      </c>
      <c r="D2962" t="s">
        <v>393</v>
      </c>
      <c r="E2962" t="s">
        <v>47</v>
      </c>
      <c r="F2962" t="s">
        <v>780</v>
      </c>
      <c r="G2962">
        <v>0</v>
      </c>
    </row>
    <row r="2963" spans="1:7" x14ac:dyDescent="0.3">
      <c r="A2963" t="s">
        <v>767</v>
      </c>
      <c r="B2963" t="s">
        <v>639</v>
      </c>
      <c r="C2963" t="s">
        <v>458</v>
      </c>
      <c r="D2963" t="s">
        <v>393</v>
      </c>
      <c r="E2963" t="s">
        <v>47</v>
      </c>
      <c r="F2963" t="s">
        <v>857</v>
      </c>
      <c r="G2963">
        <v>0</v>
      </c>
    </row>
    <row r="2964" spans="1:7" x14ac:dyDescent="0.3">
      <c r="A2964" t="s">
        <v>767</v>
      </c>
      <c r="B2964" t="s">
        <v>639</v>
      </c>
      <c r="C2964" t="s">
        <v>458</v>
      </c>
      <c r="D2964" t="s">
        <v>393</v>
      </c>
      <c r="E2964" t="s">
        <v>258</v>
      </c>
      <c r="F2964" t="s">
        <v>768</v>
      </c>
      <c r="G2964">
        <v>0</v>
      </c>
    </row>
    <row r="2965" spans="1:7" x14ac:dyDescent="0.3">
      <c r="A2965" t="s">
        <v>767</v>
      </c>
      <c r="B2965" t="s">
        <v>639</v>
      </c>
      <c r="C2965" t="s">
        <v>458</v>
      </c>
      <c r="D2965" t="s">
        <v>393</v>
      </c>
      <c r="E2965" t="s">
        <v>15</v>
      </c>
      <c r="F2965" t="s">
        <v>857</v>
      </c>
      <c r="G2965">
        <v>0</v>
      </c>
    </row>
    <row r="2966" spans="1:7" x14ac:dyDescent="0.3">
      <c r="A2966" t="s">
        <v>767</v>
      </c>
      <c r="B2966" t="s">
        <v>639</v>
      </c>
      <c r="C2966" t="s">
        <v>458</v>
      </c>
      <c r="D2966" t="s">
        <v>393</v>
      </c>
      <c r="E2966" t="s">
        <v>196</v>
      </c>
      <c r="F2966" t="s">
        <v>857</v>
      </c>
      <c r="G2966">
        <v>0</v>
      </c>
    </row>
    <row r="2967" spans="1:7" x14ac:dyDescent="0.3">
      <c r="A2967" t="s">
        <v>767</v>
      </c>
      <c r="B2967" t="s">
        <v>639</v>
      </c>
      <c r="C2967" t="s">
        <v>458</v>
      </c>
      <c r="D2967" t="s">
        <v>393</v>
      </c>
      <c r="E2967" t="s">
        <v>75</v>
      </c>
      <c r="F2967" t="s">
        <v>768</v>
      </c>
      <c r="G2967">
        <v>0</v>
      </c>
    </row>
    <row r="2968" spans="1:7" x14ac:dyDescent="0.3">
      <c r="A2968" t="s">
        <v>767</v>
      </c>
      <c r="B2968" t="s">
        <v>639</v>
      </c>
      <c r="C2968" t="s">
        <v>458</v>
      </c>
      <c r="D2968" t="s">
        <v>393</v>
      </c>
      <c r="E2968" t="s">
        <v>291</v>
      </c>
      <c r="F2968" t="s">
        <v>780</v>
      </c>
      <c r="G2968">
        <v>0</v>
      </c>
    </row>
    <row r="2969" spans="1:7" x14ac:dyDescent="0.3">
      <c r="A2969" t="s">
        <v>767</v>
      </c>
      <c r="B2969" t="s">
        <v>639</v>
      </c>
      <c r="C2969" t="s">
        <v>458</v>
      </c>
      <c r="D2969" t="s">
        <v>393</v>
      </c>
      <c r="E2969" t="s">
        <v>183</v>
      </c>
      <c r="F2969" t="s">
        <v>768</v>
      </c>
      <c r="G2969">
        <v>0</v>
      </c>
    </row>
    <row r="2970" spans="1:7" x14ac:dyDescent="0.3">
      <c r="A2970" t="s">
        <v>767</v>
      </c>
      <c r="B2970" t="s">
        <v>639</v>
      </c>
      <c r="C2970" t="s">
        <v>458</v>
      </c>
      <c r="D2970" t="s">
        <v>393</v>
      </c>
      <c r="E2970" t="s">
        <v>36</v>
      </c>
      <c r="F2970" t="s">
        <v>768</v>
      </c>
      <c r="G2970">
        <v>0</v>
      </c>
    </row>
    <row r="2971" spans="1:7" x14ac:dyDescent="0.3">
      <c r="A2971" t="s">
        <v>767</v>
      </c>
      <c r="B2971" t="s">
        <v>639</v>
      </c>
      <c r="C2971" t="s">
        <v>458</v>
      </c>
      <c r="D2971" t="s">
        <v>393</v>
      </c>
      <c r="E2971" t="s">
        <v>80</v>
      </c>
      <c r="F2971" t="s">
        <v>857</v>
      </c>
      <c r="G2971">
        <v>0</v>
      </c>
    </row>
    <row r="2972" spans="1:7" x14ac:dyDescent="0.3">
      <c r="A2972" t="s">
        <v>767</v>
      </c>
      <c r="B2972" t="s">
        <v>639</v>
      </c>
      <c r="C2972" t="s">
        <v>458</v>
      </c>
      <c r="D2972" t="s">
        <v>393</v>
      </c>
      <c r="E2972" t="s">
        <v>360</v>
      </c>
      <c r="F2972" t="s">
        <v>768</v>
      </c>
      <c r="G2972">
        <v>0</v>
      </c>
    </row>
    <row r="2973" spans="1:7" x14ac:dyDescent="0.3">
      <c r="A2973" t="s">
        <v>767</v>
      </c>
      <c r="B2973" t="s">
        <v>639</v>
      </c>
      <c r="C2973" t="s">
        <v>458</v>
      </c>
      <c r="D2973" t="s">
        <v>393</v>
      </c>
      <c r="E2973" t="s">
        <v>29</v>
      </c>
      <c r="F2973" t="s">
        <v>768</v>
      </c>
      <c r="G2973">
        <v>0</v>
      </c>
    </row>
    <row r="2974" spans="1:7" x14ac:dyDescent="0.3">
      <c r="A2974" t="s">
        <v>767</v>
      </c>
      <c r="B2974" t="s">
        <v>639</v>
      </c>
      <c r="C2974" t="s">
        <v>458</v>
      </c>
      <c r="D2974" t="s">
        <v>393</v>
      </c>
      <c r="E2974" t="s">
        <v>217</v>
      </c>
      <c r="F2974" t="s">
        <v>857</v>
      </c>
      <c r="G2974">
        <v>0</v>
      </c>
    </row>
    <row r="2975" spans="1:7" x14ac:dyDescent="0.3">
      <c r="A2975" t="s">
        <v>767</v>
      </c>
      <c r="B2975" t="s">
        <v>639</v>
      </c>
      <c r="C2975" t="s">
        <v>458</v>
      </c>
      <c r="D2975" t="s">
        <v>393</v>
      </c>
      <c r="E2975" t="s">
        <v>86</v>
      </c>
      <c r="F2975" t="s">
        <v>780</v>
      </c>
      <c r="G2975">
        <v>0</v>
      </c>
    </row>
    <row r="2976" spans="1:7" x14ac:dyDescent="0.3">
      <c r="A2976" t="s">
        <v>767</v>
      </c>
      <c r="B2976" t="s">
        <v>639</v>
      </c>
      <c r="C2976" t="s">
        <v>458</v>
      </c>
      <c r="D2976" t="s">
        <v>393</v>
      </c>
      <c r="E2976" t="s">
        <v>299</v>
      </c>
      <c r="F2976" t="s">
        <v>780</v>
      </c>
      <c r="G2976">
        <v>0</v>
      </c>
    </row>
    <row r="2977" spans="1:7" x14ac:dyDescent="0.3">
      <c r="A2977" t="s">
        <v>767</v>
      </c>
      <c r="B2977" t="s">
        <v>639</v>
      </c>
      <c r="C2977" t="s">
        <v>458</v>
      </c>
      <c r="D2977" t="s">
        <v>393</v>
      </c>
      <c r="E2977" t="s">
        <v>143</v>
      </c>
      <c r="F2977" t="s">
        <v>857</v>
      </c>
      <c r="G2977">
        <v>0</v>
      </c>
    </row>
    <row r="2978" spans="1:7" x14ac:dyDescent="0.3">
      <c r="A2978" t="s">
        <v>767</v>
      </c>
      <c r="B2978" t="s">
        <v>639</v>
      </c>
      <c r="C2978" t="s">
        <v>458</v>
      </c>
      <c r="D2978" t="s">
        <v>393</v>
      </c>
      <c r="E2978" t="s">
        <v>124</v>
      </c>
      <c r="F2978" t="s">
        <v>857</v>
      </c>
      <c r="G2978">
        <v>0</v>
      </c>
    </row>
    <row r="2979" spans="1:7" x14ac:dyDescent="0.3">
      <c r="A2979" t="s">
        <v>767</v>
      </c>
      <c r="B2979" t="s">
        <v>639</v>
      </c>
      <c r="C2979" t="s">
        <v>458</v>
      </c>
      <c r="D2979" t="s">
        <v>393</v>
      </c>
      <c r="E2979" t="s">
        <v>285</v>
      </c>
      <c r="F2979" t="s">
        <v>857</v>
      </c>
      <c r="G2979">
        <v>0</v>
      </c>
    </row>
    <row r="2980" spans="1:7" x14ac:dyDescent="0.3">
      <c r="A2980" t="s">
        <v>767</v>
      </c>
      <c r="B2980" t="s">
        <v>639</v>
      </c>
      <c r="C2980" t="s">
        <v>458</v>
      </c>
      <c r="D2980" t="s">
        <v>393</v>
      </c>
      <c r="E2980" t="s">
        <v>125</v>
      </c>
      <c r="F2980" t="s">
        <v>768</v>
      </c>
      <c r="G2980">
        <v>0</v>
      </c>
    </row>
    <row r="2981" spans="1:7" x14ac:dyDescent="0.3">
      <c r="A2981" t="s">
        <v>767</v>
      </c>
      <c r="B2981" t="s">
        <v>639</v>
      </c>
      <c r="C2981" t="s">
        <v>458</v>
      </c>
      <c r="D2981" t="s">
        <v>393</v>
      </c>
      <c r="E2981" t="s">
        <v>259</v>
      </c>
      <c r="F2981" t="s">
        <v>768</v>
      </c>
      <c r="G2981">
        <v>0</v>
      </c>
    </row>
    <row r="2982" spans="1:7" x14ac:dyDescent="0.3">
      <c r="A2982" t="s">
        <v>767</v>
      </c>
      <c r="B2982" t="s">
        <v>639</v>
      </c>
      <c r="C2982" t="s">
        <v>458</v>
      </c>
      <c r="D2982" t="s">
        <v>393</v>
      </c>
      <c r="E2982" t="s">
        <v>281</v>
      </c>
      <c r="F2982" t="s">
        <v>780</v>
      </c>
      <c r="G2982">
        <v>0</v>
      </c>
    </row>
    <row r="2983" spans="1:7" x14ac:dyDescent="0.3">
      <c r="A2983" t="s">
        <v>767</v>
      </c>
      <c r="B2983" t="s">
        <v>639</v>
      </c>
      <c r="C2983" t="s">
        <v>458</v>
      </c>
      <c r="D2983" t="s">
        <v>393</v>
      </c>
      <c r="E2983" t="s">
        <v>197</v>
      </c>
      <c r="F2983" t="s">
        <v>780</v>
      </c>
      <c r="G2983">
        <v>0</v>
      </c>
    </row>
    <row r="2984" spans="1:7" x14ac:dyDescent="0.3">
      <c r="A2984" t="s">
        <v>767</v>
      </c>
      <c r="B2984" t="s">
        <v>639</v>
      </c>
      <c r="C2984" t="s">
        <v>458</v>
      </c>
      <c r="D2984" t="s">
        <v>393</v>
      </c>
      <c r="E2984" t="s">
        <v>250</v>
      </c>
      <c r="F2984" t="s">
        <v>780</v>
      </c>
      <c r="G2984">
        <v>0</v>
      </c>
    </row>
    <row r="2985" spans="1:7" x14ac:dyDescent="0.3">
      <c r="A2985" t="s">
        <v>767</v>
      </c>
      <c r="B2985" t="s">
        <v>639</v>
      </c>
      <c r="C2985" t="s">
        <v>458</v>
      </c>
      <c r="D2985" t="s">
        <v>393</v>
      </c>
      <c r="E2985" t="s">
        <v>278</v>
      </c>
      <c r="F2985" t="s">
        <v>857</v>
      </c>
      <c r="G2985">
        <v>0</v>
      </c>
    </row>
    <row r="2986" spans="1:7" x14ac:dyDescent="0.3">
      <c r="A2986" t="s">
        <v>767</v>
      </c>
      <c r="B2986" t="s">
        <v>639</v>
      </c>
      <c r="C2986" t="s">
        <v>458</v>
      </c>
      <c r="D2986" t="s">
        <v>393</v>
      </c>
      <c r="E2986" t="s">
        <v>155</v>
      </c>
      <c r="F2986" t="s">
        <v>768</v>
      </c>
      <c r="G2986">
        <v>0</v>
      </c>
    </row>
    <row r="2987" spans="1:7" x14ac:dyDescent="0.3">
      <c r="A2987" t="s">
        <v>767</v>
      </c>
      <c r="B2987" t="s">
        <v>639</v>
      </c>
      <c r="C2987" t="s">
        <v>458</v>
      </c>
      <c r="D2987" t="s">
        <v>393</v>
      </c>
      <c r="E2987" t="s">
        <v>30</v>
      </c>
      <c r="F2987" t="s">
        <v>780</v>
      </c>
      <c r="G2987">
        <v>0</v>
      </c>
    </row>
    <row r="2988" spans="1:7" x14ac:dyDescent="0.3">
      <c r="A2988" t="s">
        <v>767</v>
      </c>
      <c r="B2988" t="s">
        <v>639</v>
      </c>
      <c r="C2988" t="s">
        <v>458</v>
      </c>
      <c r="D2988" t="s">
        <v>393</v>
      </c>
      <c r="E2988" t="s">
        <v>59</v>
      </c>
      <c r="F2988" t="s">
        <v>857</v>
      </c>
      <c r="G2988">
        <v>0</v>
      </c>
    </row>
    <row r="2989" spans="1:7" x14ac:dyDescent="0.3">
      <c r="A2989" t="s">
        <v>767</v>
      </c>
      <c r="B2989" t="s">
        <v>639</v>
      </c>
      <c r="C2989" t="s">
        <v>458</v>
      </c>
      <c r="D2989" t="s">
        <v>393</v>
      </c>
      <c r="E2989" t="s">
        <v>162</v>
      </c>
      <c r="F2989" t="s">
        <v>768</v>
      </c>
      <c r="G2989">
        <v>0</v>
      </c>
    </row>
    <row r="2990" spans="1:7" x14ac:dyDescent="0.3">
      <c r="A2990" t="s">
        <v>767</v>
      </c>
      <c r="B2990" t="s">
        <v>639</v>
      </c>
      <c r="C2990" t="s">
        <v>458</v>
      </c>
      <c r="D2990" t="s">
        <v>393</v>
      </c>
      <c r="E2990" t="s">
        <v>162</v>
      </c>
      <c r="F2990" t="s">
        <v>780</v>
      </c>
      <c r="G2990">
        <v>0</v>
      </c>
    </row>
    <row r="2991" spans="1:7" x14ac:dyDescent="0.3">
      <c r="A2991" t="s">
        <v>767</v>
      </c>
      <c r="B2991" t="s">
        <v>639</v>
      </c>
      <c r="C2991" t="s">
        <v>458</v>
      </c>
      <c r="D2991" t="s">
        <v>393</v>
      </c>
      <c r="E2991" t="s">
        <v>64</v>
      </c>
      <c r="F2991" t="s">
        <v>768</v>
      </c>
      <c r="G2991">
        <v>0</v>
      </c>
    </row>
    <row r="2992" spans="1:7" x14ac:dyDescent="0.3">
      <c r="A2992" t="s">
        <v>767</v>
      </c>
      <c r="B2992" t="s">
        <v>639</v>
      </c>
      <c r="C2992" t="s">
        <v>458</v>
      </c>
      <c r="D2992" t="s">
        <v>393</v>
      </c>
      <c r="E2992" t="s">
        <v>22</v>
      </c>
      <c r="F2992" t="s">
        <v>768</v>
      </c>
      <c r="G2992">
        <v>0</v>
      </c>
    </row>
    <row r="2993" spans="1:7" x14ac:dyDescent="0.3">
      <c r="A2993" t="s">
        <v>767</v>
      </c>
      <c r="B2993" t="s">
        <v>639</v>
      </c>
      <c r="C2993" t="s">
        <v>458</v>
      </c>
      <c r="D2993" t="s">
        <v>393</v>
      </c>
      <c r="E2993" t="s">
        <v>349</v>
      </c>
      <c r="F2993" t="s">
        <v>780</v>
      </c>
      <c r="G2993">
        <v>0</v>
      </c>
    </row>
    <row r="2994" spans="1:7" x14ac:dyDescent="0.3">
      <c r="A2994" t="s">
        <v>767</v>
      </c>
      <c r="B2994" t="s">
        <v>639</v>
      </c>
      <c r="C2994" t="s">
        <v>458</v>
      </c>
      <c r="D2994" t="s">
        <v>393</v>
      </c>
      <c r="E2994" t="s">
        <v>349</v>
      </c>
      <c r="F2994" t="s">
        <v>857</v>
      </c>
      <c r="G2994">
        <v>0</v>
      </c>
    </row>
    <row r="2995" spans="1:7" x14ac:dyDescent="0.3">
      <c r="A2995" t="s">
        <v>767</v>
      </c>
      <c r="B2995" t="s">
        <v>639</v>
      </c>
      <c r="C2995" t="s">
        <v>458</v>
      </c>
      <c r="D2995" t="s">
        <v>393</v>
      </c>
      <c r="E2995" t="s">
        <v>218</v>
      </c>
      <c r="F2995" t="s">
        <v>780</v>
      </c>
      <c r="G2995">
        <v>0</v>
      </c>
    </row>
    <row r="2996" spans="1:7" x14ac:dyDescent="0.3">
      <c r="A2996" t="s">
        <v>767</v>
      </c>
      <c r="B2996" t="s">
        <v>639</v>
      </c>
      <c r="C2996" t="s">
        <v>458</v>
      </c>
      <c r="D2996" t="s">
        <v>393</v>
      </c>
      <c r="E2996" t="s">
        <v>239</v>
      </c>
      <c r="F2996" t="s">
        <v>768</v>
      </c>
      <c r="G2996">
        <v>0</v>
      </c>
    </row>
    <row r="2997" spans="1:7" x14ac:dyDescent="0.3">
      <c r="A2997" t="s">
        <v>767</v>
      </c>
      <c r="B2997" t="s">
        <v>639</v>
      </c>
      <c r="C2997" t="s">
        <v>458</v>
      </c>
      <c r="D2997" t="s">
        <v>393</v>
      </c>
      <c r="E2997" t="s">
        <v>239</v>
      </c>
      <c r="F2997" t="s">
        <v>857</v>
      </c>
      <c r="G2997">
        <v>0</v>
      </c>
    </row>
    <row r="2998" spans="1:7" x14ac:dyDescent="0.3">
      <c r="A2998" t="s">
        <v>767</v>
      </c>
      <c r="B2998" t="s">
        <v>639</v>
      </c>
      <c r="C2998" t="s">
        <v>458</v>
      </c>
      <c r="D2998" t="s">
        <v>393</v>
      </c>
      <c r="E2998" t="s">
        <v>340</v>
      </c>
      <c r="F2998" t="s">
        <v>780</v>
      </c>
      <c r="G2998">
        <v>0</v>
      </c>
    </row>
    <row r="2999" spans="1:7" x14ac:dyDescent="0.3">
      <c r="A2999" t="s">
        <v>767</v>
      </c>
      <c r="B2999" t="s">
        <v>639</v>
      </c>
      <c r="C2999" t="s">
        <v>458</v>
      </c>
      <c r="D2999" t="s">
        <v>393</v>
      </c>
      <c r="E2999" t="s">
        <v>340</v>
      </c>
      <c r="F2999" t="s">
        <v>857</v>
      </c>
      <c r="G2999">
        <v>0</v>
      </c>
    </row>
    <row r="3000" spans="1:7" x14ac:dyDescent="0.3">
      <c r="A3000" t="s">
        <v>767</v>
      </c>
      <c r="B3000" t="s">
        <v>639</v>
      </c>
      <c r="C3000" t="s">
        <v>458</v>
      </c>
      <c r="D3000" t="s">
        <v>393</v>
      </c>
      <c r="E3000" t="s">
        <v>178</v>
      </c>
      <c r="F3000" t="s">
        <v>768</v>
      </c>
      <c r="G3000">
        <v>0</v>
      </c>
    </row>
    <row r="3001" spans="1:7" x14ac:dyDescent="0.3">
      <c r="A3001" t="s">
        <v>767</v>
      </c>
      <c r="B3001" t="s">
        <v>639</v>
      </c>
      <c r="C3001" t="s">
        <v>458</v>
      </c>
      <c r="D3001" t="s">
        <v>393</v>
      </c>
      <c r="E3001" t="s">
        <v>45</v>
      </c>
      <c r="F3001" t="s">
        <v>780</v>
      </c>
      <c r="G3001">
        <v>0</v>
      </c>
    </row>
    <row r="3002" spans="1:7" x14ac:dyDescent="0.3">
      <c r="A3002" t="s">
        <v>767</v>
      </c>
      <c r="B3002" t="s">
        <v>639</v>
      </c>
      <c r="C3002" t="s">
        <v>458</v>
      </c>
      <c r="D3002" t="s">
        <v>393</v>
      </c>
      <c r="E3002" t="s">
        <v>301</v>
      </c>
      <c r="F3002" t="s">
        <v>780</v>
      </c>
      <c r="G3002">
        <v>0</v>
      </c>
    </row>
    <row r="3003" spans="1:7" x14ac:dyDescent="0.3">
      <c r="A3003" t="s">
        <v>767</v>
      </c>
      <c r="B3003" t="s">
        <v>639</v>
      </c>
      <c r="C3003" t="s">
        <v>458</v>
      </c>
      <c r="D3003" t="s">
        <v>393</v>
      </c>
      <c r="E3003" t="s">
        <v>87</v>
      </c>
      <c r="F3003" t="s">
        <v>768</v>
      </c>
      <c r="G3003">
        <v>0</v>
      </c>
    </row>
    <row r="3004" spans="1:7" x14ac:dyDescent="0.3">
      <c r="A3004" t="s">
        <v>767</v>
      </c>
      <c r="B3004" t="s">
        <v>639</v>
      </c>
      <c r="C3004" t="s">
        <v>458</v>
      </c>
      <c r="D3004" t="s">
        <v>393</v>
      </c>
      <c r="E3004" t="s">
        <v>87</v>
      </c>
      <c r="F3004" t="s">
        <v>780</v>
      </c>
      <c r="G3004">
        <v>0</v>
      </c>
    </row>
    <row r="3005" spans="1:7" x14ac:dyDescent="0.3">
      <c r="A3005" t="s">
        <v>767</v>
      </c>
      <c r="B3005" t="s">
        <v>639</v>
      </c>
      <c r="C3005" t="s">
        <v>458</v>
      </c>
      <c r="D3005" t="s">
        <v>393</v>
      </c>
      <c r="E3005" t="s">
        <v>87</v>
      </c>
      <c r="F3005" t="s">
        <v>857</v>
      </c>
      <c r="G3005">
        <v>0</v>
      </c>
    </row>
    <row r="3006" spans="1:7" x14ac:dyDescent="0.3">
      <c r="A3006" t="s">
        <v>767</v>
      </c>
      <c r="B3006" t="s">
        <v>639</v>
      </c>
      <c r="C3006" t="s">
        <v>458</v>
      </c>
      <c r="D3006" t="s">
        <v>393</v>
      </c>
      <c r="E3006" t="s">
        <v>88</v>
      </c>
      <c r="F3006" t="s">
        <v>768</v>
      </c>
      <c r="G3006">
        <v>0</v>
      </c>
    </row>
    <row r="3007" spans="1:7" x14ac:dyDescent="0.3">
      <c r="A3007" t="s">
        <v>767</v>
      </c>
      <c r="B3007" t="s">
        <v>639</v>
      </c>
      <c r="C3007" t="s">
        <v>458</v>
      </c>
      <c r="D3007" t="s">
        <v>393</v>
      </c>
      <c r="E3007" t="s">
        <v>136</v>
      </c>
      <c r="F3007" t="s">
        <v>780</v>
      </c>
      <c r="G3007">
        <v>0</v>
      </c>
    </row>
    <row r="3008" spans="1:7" x14ac:dyDescent="0.3">
      <c r="A3008" t="s">
        <v>767</v>
      </c>
      <c r="B3008" t="s">
        <v>639</v>
      </c>
      <c r="C3008" t="s">
        <v>458</v>
      </c>
      <c r="D3008" t="s">
        <v>393</v>
      </c>
      <c r="E3008" t="s">
        <v>240</v>
      </c>
      <c r="F3008" t="s">
        <v>780</v>
      </c>
      <c r="G3008">
        <v>0</v>
      </c>
    </row>
    <row r="3009" spans="1:7" x14ac:dyDescent="0.3">
      <c r="A3009" t="s">
        <v>767</v>
      </c>
      <c r="B3009" t="s">
        <v>639</v>
      </c>
      <c r="C3009" t="s">
        <v>458</v>
      </c>
      <c r="D3009" t="s">
        <v>393</v>
      </c>
      <c r="E3009" t="s">
        <v>165</v>
      </c>
      <c r="F3009" t="s">
        <v>780</v>
      </c>
      <c r="G3009">
        <v>0</v>
      </c>
    </row>
    <row r="3010" spans="1:7" x14ac:dyDescent="0.3">
      <c r="A3010" t="s">
        <v>767</v>
      </c>
      <c r="B3010" t="s">
        <v>639</v>
      </c>
      <c r="C3010" t="s">
        <v>458</v>
      </c>
      <c r="D3010" t="s">
        <v>393</v>
      </c>
      <c r="E3010" t="s">
        <v>220</v>
      </c>
      <c r="F3010" t="s">
        <v>780</v>
      </c>
      <c r="G3010">
        <v>0</v>
      </c>
    </row>
    <row r="3011" spans="1:7" x14ac:dyDescent="0.3">
      <c r="A3011" t="s">
        <v>767</v>
      </c>
      <c r="B3011" t="s">
        <v>639</v>
      </c>
      <c r="C3011" t="s">
        <v>458</v>
      </c>
      <c r="D3011" t="s">
        <v>393</v>
      </c>
      <c r="E3011" t="s">
        <v>275</v>
      </c>
      <c r="F3011" t="s">
        <v>768</v>
      </c>
      <c r="G3011">
        <v>0</v>
      </c>
    </row>
    <row r="3012" spans="1:7" x14ac:dyDescent="0.3">
      <c r="A3012" t="s">
        <v>767</v>
      </c>
      <c r="B3012" t="s">
        <v>639</v>
      </c>
      <c r="C3012" t="s">
        <v>458</v>
      </c>
      <c r="D3012" t="s">
        <v>393</v>
      </c>
      <c r="E3012" t="s">
        <v>362</v>
      </c>
      <c r="F3012" t="s">
        <v>768</v>
      </c>
      <c r="G3012">
        <v>0</v>
      </c>
    </row>
    <row r="3013" spans="1:7" x14ac:dyDescent="0.3">
      <c r="A3013" t="s">
        <v>767</v>
      </c>
      <c r="B3013" t="s">
        <v>639</v>
      </c>
      <c r="C3013" t="s">
        <v>458</v>
      </c>
      <c r="D3013" t="s">
        <v>393</v>
      </c>
      <c r="E3013" t="s">
        <v>362</v>
      </c>
      <c r="F3013" t="s">
        <v>780</v>
      </c>
      <c r="G3013">
        <v>0</v>
      </c>
    </row>
    <row r="3014" spans="1:7" x14ac:dyDescent="0.3">
      <c r="A3014" t="s">
        <v>767</v>
      </c>
      <c r="B3014" t="s">
        <v>639</v>
      </c>
      <c r="C3014" t="s">
        <v>458</v>
      </c>
      <c r="D3014" t="s">
        <v>393</v>
      </c>
      <c r="E3014" t="s">
        <v>222</v>
      </c>
      <c r="F3014" t="s">
        <v>768</v>
      </c>
      <c r="G3014">
        <v>0</v>
      </c>
    </row>
    <row r="3015" spans="1:7" x14ac:dyDescent="0.3">
      <c r="A3015" t="s">
        <v>767</v>
      </c>
      <c r="B3015" t="s">
        <v>639</v>
      </c>
      <c r="C3015" t="s">
        <v>458</v>
      </c>
      <c r="D3015" t="s">
        <v>393</v>
      </c>
      <c r="E3015" t="s">
        <v>105</v>
      </c>
      <c r="F3015" t="s">
        <v>857</v>
      </c>
      <c r="G3015">
        <v>0</v>
      </c>
    </row>
    <row r="3016" spans="1:7" x14ac:dyDescent="0.3">
      <c r="A3016" t="s">
        <v>767</v>
      </c>
      <c r="B3016" t="s">
        <v>639</v>
      </c>
      <c r="C3016" t="s">
        <v>458</v>
      </c>
      <c r="D3016" t="s">
        <v>393</v>
      </c>
      <c r="E3016" t="s">
        <v>276</v>
      </c>
      <c r="F3016" t="s">
        <v>857</v>
      </c>
      <c r="G3016">
        <v>0</v>
      </c>
    </row>
    <row r="3017" spans="1:7" x14ac:dyDescent="0.3">
      <c r="A3017" t="s">
        <v>767</v>
      </c>
      <c r="B3017" t="s">
        <v>639</v>
      </c>
      <c r="C3017" t="s">
        <v>458</v>
      </c>
      <c r="D3017" t="s">
        <v>393</v>
      </c>
      <c r="E3017" t="s">
        <v>49</v>
      </c>
      <c r="F3017" t="s">
        <v>768</v>
      </c>
      <c r="G3017">
        <v>0</v>
      </c>
    </row>
    <row r="3018" spans="1:7" x14ac:dyDescent="0.3">
      <c r="A3018" t="s">
        <v>767</v>
      </c>
      <c r="B3018" t="s">
        <v>639</v>
      </c>
      <c r="C3018" t="s">
        <v>458</v>
      </c>
      <c r="D3018" t="s">
        <v>393</v>
      </c>
      <c r="E3018" t="s">
        <v>49</v>
      </c>
      <c r="F3018" t="s">
        <v>780</v>
      </c>
      <c r="G3018">
        <v>0</v>
      </c>
    </row>
    <row r="3019" spans="1:7" x14ac:dyDescent="0.3">
      <c r="A3019" t="s">
        <v>767</v>
      </c>
      <c r="B3019" t="s">
        <v>639</v>
      </c>
      <c r="C3019" t="s">
        <v>458</v>
      </c>
      <c r="D3019" t="s">
        <v>393</v>
      </c>
      <c r="E3019" t="s">
        <v>303</v>
      </c>
      <c r="F3019" t="s">
        <v>857</v>
      </c>
      <c r="G3019">
        <v>0</v>
      </c>
    </row>
    <row r="3020" spans="1:7" x14ac:dyDescent="0.3">
      <c r="A3020" t="s">
        <v>767</v>
      </c>
      <c r="B3020" t="s">
        <v>639</v>
      </c>
      <c r="C3020" t="s">
        <v>458</v>
      </c>
      <c r="D3020" t="s">
        <v>393</v>
      </c>
      <c r="E3020" t="s">
        <v>55</v>
      </c>
      <c r="F3020" t="s">
        <v>768</v>
      </c>
      <c r="G3020">
        <v>0</v>
      </c>
    </row>
    <row r="3021" spans="1:7" x14ac:dyDescent="0.3">
      <c r="A3021" t="s">
        <v>767</v>
      </c>
      <c r="B3021" t="s">
        <v>639</v>
      </c>
      <c r="C3021" t="s">
        <v>458</v>
      </c>
      <c r="D3021" t="s">
        <v>393</v>
      </c>
      <c r="E3021" t="s">
        <v>304</v>
      </c>
      <c r="F3021" t="s">
        <v>768</v>
      </c>
      <c r="G3021">
        <v>0</v>
      </c>
    </row>
    <row r="3022" spans="1:7" x14ac:dyDescent="0.3">
      <c r="A3022" t="s">
        <v>767</v>
      </c>
      <c r="B3022" t="s">
        <v>639</v>
      </c>
      <c r="C3022" t="s">
        <v>458</v>
      </c>
      <c r="D3022" t="s">
        <v>393</v>
      </c>
      <c r="E3022" t="s">
        <v>304</v>
      </c>
      <c r="F3022" t="s">
        <v>780</v>
      </c>
      <c r="G3022">
        <v>0</v>
      </c>
    </row>
    <row r="3023" spans="1:7" x14ac:dyDescent="0.3">
      <c r="A3023" t="s">
        <v>767</v>
      </c>
      <c r="B3023" t="s">
        <v>639</v>
      </c>
      <c r="C3023" t="s">
        <v>458</v>
      </c>
      <c r="D3023" t="s">
        <v>393</v>
      </c>
      <c r="E3023" t="s">
        <v>26</v>
      </c>
      <c r="F3023" t="s">
        <v>768</v>
      </c>
      <c r="G3023">
        <v>0</v>
      </c>
    </row>
    <row r="3024" spans="1:7" x14ac:dyDescent="0.3">
      <c r="A3024" t="s">
        <v>767</v>
      </c>
      <c r="B3024" t="s">
        <v>639</v>
      </c>
      <c r="C3024" t="s">
        <v>458</v>
      </c>
      <c r="D3024" t="s">
        <v>393</v>
      </c>
      <c r="E3024" t="s">
        <v>26</v>
      </c>
      <c r="F3024" t="s">
        <v>780</v>
      </c>
      <c r="G3024">
        <v>0</v>
      </c>
    </row>
    <row r="3025" spans="1:7" x14ac:dyDescent="0.3">
      <c r="A3025" t="s">
        <v>767</v>
      </c>
      <c r="B3025" t="s">
        <v>639</v>
      </c>
      <c r="C3025" t="s">
        <v>458</v>
      </c>
      <c r="D3025" t="s">
        <v>393</v>
      </c>
      <c r="E3025" t="s">
        <v>65</v>
      </c>
      <c r="F3025" t="s">
        <v>857</v>
      </c>
      <c r="G3025">
        <v>0</v>
      </c>
    </row>
    <row r="3026" spans="1:7" x14ac:dyDescent="0.3">
      <c r="A3026" t="s">
        <v>767</v>
      </c>
      <c r="B3026" t="s">
        <v>639</v>
      </c>
      <c r="C3026" t="s">
        <v>458</v>
      </c>
      <c r="D3026" t="s">
        <v>393</v>
      </c>
      <c r="E3026" t="s">
        <v>82</v>
      </c>
      <c r="F3026" t="s">
        <v>768</v>
      </c>
      <c r="G3026">
        <v>0</v>
      </c>
    </row>
    <row r="3027" spans="1:7" x14ac:dyDescent="0.3">
      <c r="A3027" t="s">
        <v>767</v>
      </c>
      <c r="B3027" t="s">
        <v>639</v>
      </c>
      <c r="C3027" t="s">
        <v>458</v>
      </c>
      <c r="D3027" t="s">
        <v>393</v>
      </c>
      <c r="E3027" t="s">
        <v>82</v>
      </c>
      <c r="F3027" t="s">
        <v>780</v>
      </c>
      <c r="G3027">
        <v>0</v>
      </c>
    </row>
    <row r="3028" spans="1:7" x14ac:dyDescent="0.3">
      <c r="A3028" t="s">
        <v>767</v>
      </c>
      <c r="B3028" t="s">
        <v>639</v>
      </c>
      <c r="C3028" t="s">
        <v>458</v>
      </c>
      <c r="D3028" t="s">
        <v>393</v>
      </c>
      <c r="E3028" t="s">
        <v>307</v>
      </c>
      <c r="F3028" t="s">
        <v>857</v>
      </c>
      <c r="G3028">
        <v>0</v>
      </c>
    </row>
    <row r="3029" spans="1:7" x14ac:dyDescent="0.3">
      <c r="A3029" t="s">
        <v>767</v>
      </c>
      <c r="B3029" t="s">
        <v>639</v>
      </c>
      <c r="C3029" t="s">
        <v>458</v>
      </c>
      <c r="D3029" t="s">
        <v>393</v>
      </c>
      <c r="E3029" t="s">
        <v>50</v>
      </c>
      <c r="F3029" t="s">
        <v>780</v>
      </c>
      <c r="G3029">
        <v>0</v>
      </c>
    </row>
    <row r="3030" spans="1:7" x14ac:dyDescent="0.3">
      <c r="A3030" t="s">
        <v>767</v>
      </c>
      <c r="B3030" t="s">
        <v>639</v>
      </c>
      <c r="C3030" t="s">
        <v>458</v>
      </c>
      <c r="D3030" t="s">
        <v>393</v>
      </c>
      <c r="E3030" t="s">
        <v>355</v>
      </c>
      <c r="F3030" t="s">
        <v>780</v>
      </c>
      <c r="G3030">
        <v>0</v>
      </c>
    </row>
    <row r="3031" spans="1:7" x14ac:dyDescent="0.3">
      <c r="A3031" t="s">
        <v>767</v>
      </c>
      <c r="B3031" t="s">
        <v>639</v>
      </c>
      <c r="C3031" t="s">
        <v>458</v>
      </c>
      <c r="D3031" t="s">
        <v>393</v>
      </c>
      <c r="E3031" t="s">
        <v>184</v>
      </c>
      <c r="F3031" t="s">
        <v>768</v>
      </c>
      <c r="G3031">
        <v>0</v>
      </c>
    </row>
    <row r="3032" spans="1:7" x14ac:dyDescent="0.3">
      <c r="A3032" t="s">
        <v>767</v>
      </c>
      <c r="B3032" t="s">
        <v>639</v>
      </c>
      <c r="C3032" t="s">
        <v>458</v>
      </c>
      <c r="D3032" t="s">
        <v>393</v>
      </c>
      <c r="E3032" t="s">
        <v>332</v>
      </c>
      <c r="F3032" t="s">
        <v>780</v>
      </c>
      <c r="G3032">
        <v>0</v>
      </c>
    </row>
    <row r="3033" spans="1:7" x14ac:dyDescent="0.3">
      <c r="A3033" t="s">
        <v>767</v>
      </c>
      <c r="B3033" t="s">
        <v>639</v>
      </c>
      <c r="C3033" t="s">
        <v>458</v>
      </c>
      <c r="D3033" t="s">
        <v>393</v>
      </c>
      <c r="E3033" t="s">
        <v>350</v>
      </c>
      <c r="F3033" t="s">
        <v>780</v>
      </c>
      <c r="G3033">
        <v>0</v>
      </c>
    </row>
    <row r="3034" spans="1:7" x14ac:dyDescent="0.3">
      <c r="A3034" t="s">
        <v>767</v>
      </c>
      <c r="B3034" t="s">
        <v>639</v>
      </c>
      <c r="C3034" t="s">
        <v>458</v>
      </c>
      <c r="D3034" t="s">
        <v>393</v>
      </c>
      <c r="E3034" t="s">
        <v>119</v>
      </c>
      <c r="F3034" t="s">
        <v>857</v>
      </c>
      <c r="G3034">
        <v>0</v>
      </c>
    </row>
    <row r="3035" spans="1:7" x14ac:dyDescent="0.3">
      <c r="A3035" t="s">
        <v>767</v>
      </c>
      <c r="B3035" t="s">
        <v>639</v>
      </c>
      <c r="C3035" t="s">
        <v>458</v>
      </c>
      <c r="D3035" t="s">
        <v>393</v>
      </c>
      <c r="E3035" t="s">
        <v>311</v>
      </c>
      <c r="F3035" t="s">
        <v>768</v>
      </c>
      <c r="G3035">
        <v>0</v>
      </c>
    </row>
    <row r="3036" spans="1:7" x14ac:dyDescent="0.3">
      <c r="A3036" t="s">
        <v>767</v>
      </c>
      <c r="B3036" t="s">
        <v>639</v>
      </c>
      <c r="C3036" t="s">
        <v>458</v>
      </c>
      <c r="D3036" t="s">
        <v>393</v>
      </c>
      <c r="E3036" t="s">
        <v>312</v>
      </c>
      <c r="F3036" t="s">
        <v>857</v>
      </c>
      <c r="G3036">
        <v>0</v>
      </c>
    </row>
    <row r="3037" spans="1:7" x14ac:dyDescent="0.3">
      <c r="A3037" t="s">
        <v>767</v>
      </c>
      <c r="B3037" t="s">
        <v>639</v>
      </c>
      <c r="C3037" t="s">
        <v>458</v>
      </c>
      <c r="D3037" t="s">
        <v>393</v>
      </c>
      <c r="E3037" t="s">
        <v>224</v>
      </c>
      <c r="F3037" t="s">
        <v>780</v>
      </c>
      <c r="G3037">
        <v>0</v>
      </c>
    </row>
    <row r="3038" spans="1:7" x14ac:dyDescent="0.3">
      <c r="A3038" t="s">
        <v>767</v>
      </c>
      <c r="B3038" t="s">
        <v>639</v>
      </c>
      <c r="C3038" t="s">
        <v>458</v>
      </c>
      <c r="D3038" t="s">
        <v>393</v>
      </c>
      <c r="E3038" t="s">
        <v>70</v>
      </c>
      <c r="F3038" t="s">
        <v>857</v>
      </c>
      <c r="G3038">
        <v>0</v>
      </c>
    </row>
    <row r="3039" spans="1:7" x14ac:dyDescent="0.3">
      <c r="A3039" t="s">
        <v>767</v>
      </c>
      <c r="B3039" t="s">
        <v>639</v>
      </c>
      <c r="C3039" t="s">
        <v>458</v>
      </c>
      <c r="D3039" t="s">
        <v>393</v>
      </c>
      <c r="E3039" t="s">
        <v>253</v>
      </c>
      <c r="F3039" t="s">
        <v>857</v>
      </c>
      <c r="G3039">
        <v>0</v>
      </c>
    </row>
    <row r="3040" spans="1:7" x14ac:dyDescent="0.3">
      <c r="A3040" t="s">
        <v>767</v>
      </c>
      <c r="B3040" t="s">
        <v>639</v>
      </c>
      <c r="C3040" t="s">
        <v>458</v>
      </c>
      <c r="D3040" t="s">
        <v>393</v>
      </c>
      <c r="E3040" t="s">
        <v>243</v>
      </c>
      <c r="F3040" t="s">
        <v>768</v>
      </c>
      <c r="G3040">
        <v>0</v>
      </c>
    </row>
    <row r="3041" spans="1:7" x14ac:dyDescent="0.3">
      <c r="A3041" t="s">
        <v>767</v>
      </c>
      <c r="B3041" t="s">
        <v>639</v>
      </c>
      <c r="C3041" t="s">
        <v>458</v>
      </c>
      <c r="D3041" t="s">
        <v>393</v>
      </c>
      <c r="E3041" t="s">
        <v>351</v>
      </c>
      <c r="F3041" t="s">
        <v>768</v>
      </c>
      <c r="G3041">
        <v>0</v>
      </c>
    </row>
    <row r="3042" spans="1:7" x14ac:dyDescent="0.3">
      <c r="A3042" t="s">
        <v>767</v>
      </c>
      <c r="B3042" t="s">
        <v>639</v>
      </c>
      <c r="C3042" t="s">
        <v>458</v>
      </c>
      <c r="D3042" t="s">
        <v>393</v>
      </c>
      <c r="E3042" t="s">
        <v>351</v>
      </c>
      <c r="F3042" t="s">
        <v>780</v>
      </c>
      <c r="G3042">
        <v>0</v>
      </c>
    </row>
    <row r="3043" spans="1:7" x14ac:dyDescent="0.3">
      <c r="A3043" t="s">
        <v>767</v>
      </c>
      <c r="B3043" t="s">
        <v>639</v>
      </c>
      <c r="C3043" t="s">
        <v>458</v>
      </c>
      <c r="D3043" t="s">
        <v>393</v>
      </c>
      <c r="E3043" t="s">
        <v>40</v>
      </c>
      <c r="F3043" t="s">
        <v>780</v>
      </c>
      <c r="G3043">
        <v>0</v>
      </c>
    </row>
    <row r="3044" spans="1:7" x14ac:dyDescent="0.3">
      <c r="A3044" t="s">
        <v>767</v>
      </c>
      <c r="B3044" t="s">
        <v>639</v>
      </c>
      <c r="C3044" t="s">
        <v>458</v>
      </c>
      <c r="D3044" t="s">
        <v>393</v>
      </c>
      <c r="E3044" t="s">
        <v>40</v>
      </c>
      <c r="F3044" t="s">
        <v>857</v>
      </c>
      <c r="G3044">
        <v>0</v>
      </c>
    </row>
    <row r="3045" spans="1:7" x14ac:dyDescent="0.3">
      <c r="A3045" t="s">
        <v>767</v>
      </c>
      <c r="B3045" t="s">
        <v>639</v>
      </c>
      <c r="C3045" t="s">
        <v>458</v>
      </c>
      <c r="D3045" t="s">
        <v>393</v>
      </c>
      <c r="E3045" t="s">
        <v>352</v>
      </c>
      <c r="F3045" t="s">
        <v>857</v>
      </c>
      <c r="G3045">
        <v>0</v>
      </c>
    </row>
    <row r="3046" spans="1:7" x14ac:dyDescent="0.3">
      <c r="A3046" t="s">
        <v>767</v>
      </c>
      <c r="B3046" t="s">
        <v>639</v>
      </c>
      <c r="C3046" t="s">
        <v>458</v>
      </c>
      <c r="D3046" t="s">
        <v>393</v>
      </c>
      <c r="E3046" t="s">
        <v>24</v>
      </c>
      <c r="F3046" t="s">
        <v>768</v>
      </c>
      <c r="G3046">
        <v>0</v>
      </c>
    </row>
    <row r="3047" spans="1:7" x14ac:dyDescent="0.3">
      <c r="A3047" t="s">
        <v>767</v>
      </c>
      <c r="B3047" t="s">
        <v>639</v>
      </c>
      <c r="C3047" t="s">
        <v>458</v>
      </c>
      <c r="D3047" t="s">
        <v>393</v>
      </c>
      <c r="E3047" t="s">
        <v>24</v>
      </c>
      <c r="F3047" t="s">
        <v>780</v>
      </c>
      <c r="G3047">
        <v>0</v>
      </c>
    </row>
    <row r="3048" spans="1:7" x14ac:dyDescent="0.3">
      <c r="A3048" t="s">
        <v>767</v>
      </c>
      <c r="B3048" t="s">
        <v>639</v>
      </c>
      <c r="C3048" t="s">
        <v>458</v>
      </c>
      <c r="D3048" t="s">
        <v>393</v>
      </c>
      <c r="E3048" t="s">
        <v>225</v>
      </c>
      <c r="F3048" t="s">
        <v>768</v>
      </c>
      <c r="G3048">
        <v>0</v>
      </c>
    </row>
    <row r="3049" spans="1:7" x14ac:dyDescent="0.3">
      <c r="A3049" t="s">
        <v>767</v>
      </c>
      <c r="B3049" t="s">
        <v>639</v>
      </c>
      <c r="C3049" t="s">
        <v>458</v>
      </c>
      <c r="D3049" t="s">
        <v>393</v>
      </c>
      <c r="E3049" t="s">
        <v>338</v>
      </c>
      <c r="F3049" t="s">
        <v>768</v>
      </c>
      <c r="G3049">
        <v>0</v>
      </c>
    </row>
    <row r="3050" spans="1:7" x14ac:dyDescent="0.3">
      <c r="A3050" t="s">
        <v>767</v>
      </c>
      <c r="B3050" t="s">
        <v>639</v>
      </c>
      <c r="C3050" t="s">
        <v>458</v>
      </c>
      <c r="D3050" t="s">
        <v>393</v>
      </c>
      <c r="E3050" t="s">
        <v>186</v>
      </c>
      <c r="F3050" t="s">
        <v>857</v>
      </c>
      <c r="G3050">
        <v>0</v>
      </c>
    </row>
    <row r="3051" spans="1:7" x14ac:dyDescent="0.3">
      <c r="A3051" t="s">
        <v>767</v>
      </c>
      <c r="B3051" t="s">
        <v>639</v>
      </c>
      <c r="C3051" t="s">
        <v>458</v>
      </c>
      <c r="D3051" t="s">
        <v>393</v>
      </c>
      <c r="E3051" t="s">
        <v>127</v>
      </c>
      <c r="F3051" t="s">
        <v>768</v>
      </c>
      <c r="G3051">
        <v>0</v>
      </c>
    </row>
    <row r="3052" spans="1:7" x14ac:dyDescent="0.3">
      <c r="A3052" t="s">
        <v>767</v>
      </c>
      <c r="B3052" t="s">
        <v>639</v>
      </c>
      <c r="C3052" t="s">
        <v>458</v>
      </c>
      <c r="D3052" t="s">
        <v>393</v>
      </c>
      <c r="E3052" t="s">
        <v>127</v>
      </c>
      <c r="F3052" t="s">
        <v>780</v>
      </c>
      <c r="G3052">
        <v>0</v>
      </c>
    </row>
    <row r="3053" spans="1:7" x14ac:dyDescent="0.3">
      <c r="A3053" t="s">
        <v>767</v>
      </c>
      <c r="B3053" t="s">
        <v>639</v>
      </c>
      <c r="C3053" t="s">
        <v>458</v>
      </c>
      <c r="D3053" t="s">
        <v>393</v>
      </c>
      <c r="E3053" t="s">
        <v>295</v>
      </c>
      <c r="F3053" t="s">
        <v>768</v>
      </c>
      <c r="G3053">
        <v>0</v>
      </c>
    </row>
    <row r="3054" spans="1:7" x14ac:dyDescent="0.3">
      <c r="A3054" t="s">
        <v>767</v>
      </c>
      <c r="B3054" t="s">
        <v>639</v>
      </c>
      <c r="C3054" t="s">
        <v>458</v>
      </c>
      <c r="D3054" t="s">
        <v>393</v>
      </c>
      <c r="E3054" t="s">
        <v>226</v>
      </c>
      <c r="F3054" t="s">
        <v>857</v>
      </c>
      <c r="G3054">
        <v>0</v>
      </c>
    </row>
    <row r="3055" spans="1:7" x14ac:dyDescent="0.3">
      <c r="A3055" t="s">
        <v>767</v>
      </c>
      <c r="B3055" t="s">
        <v>639</v>
      </c>
      <c r="C3055" t="s">
        <v>458</v>
      </c>
      <c r="D3055" t="s">
        <v>393</v>
      </c>
      <c r="E3055" t="s">
        <v>316</v>
      </c>
      <c r="F3055" t="s">
        <v>768</v>
      </c>
      <c r="G3055">
        <v>0</v>
      </c>
    </row>
    <row r="3056" spans="1:7" x14ac:dyDescent="0.3">
      <c r="A3056" t="s">
        <v>767</v>
      </c>
      <c r="B3056" t="s">
        <v>639</v>
      </c>
      <c r="C3056" t="s">
        <v>458</v>
      </c>
      <c r="D3056" t="s">
        <v>393</v>
      </c>
      <c r="E3056" t="s">
        <v>98</v>
      </c>
      <c r="F3056" t="s">
        <v>857</v>
      </c>
      <c r="G3056">
        <v>0</v>
      </c>
    </row>
    <row r="3057" spans="1:7" x14ac:dyDescent="0.3">
      <c r="A3057" t="s">
        <v>767</v>
      </c>
      <c r="B3057" t="s">
        <v>639</v>
      </c>
      <c r="C3057" t="s">
        <v>458</v>
      </c>
      <c r="D3057" t="s">
        <v>393</v>
      </c>
      <c r="E3057" t="s">
        <v>227</v>
      </c>
      <c r="F3057" t="s">
        <v>857</v>
      </c>
      <c r="G3057">
        <v>0</v>
      </c>
    </row>
    <row r="3058" spans="1:7" x14ac:dyDescent="0.3">
      <c r="A3058" t="s">
        <v>767</v>
      </c>
      <c r="B3058" t="s">
        <v>639</v>
      </c>
      <c r="C3058" t="s">
        <v>458</v>
      </c>
      <c r="D3058" t="s">
        <v>393</v>
      </c>
      <c r="E3058" t="s">
        <v>353</v>
      </c>
      <c r="F3058" t="s">
        <v>857</v>
      </c>
      <c r="G3058">
        <v>0</v>
      </c>
    </row>
    <row r="3059" spans="1:7" x14ac:dyDescent="0.3">
      <c r="A3059" t="s">
        <v>767</v>
      </c>
      <c r="B3059" t="s">
        <v>639</v>
      </c>
      <c r="C3059" t="s">
        <v>458</v>
      </c>
      <c r="D3059" t="s">
        <v>393</v>
      </c>
      <c r="E3059" t="s">
        <v>354</v>
      </c>
      <c r="F3059" t="s">
        <v>768</v>
      </c>
      <c r="G3059">
        <v>0</v>
      </c>
    </row>
    <row r="3060" spans="1:7" x14ac:dyDescent="0.3">
      <c r="A3060" t="s">
        <v>767</v>
      </c>
      <c r="B3060" t="s">
        <v>639</v>
      </c>
      <c r="C3060" t="s">
        <v>458</v>
      </c>
      <c r="D3060" t="s">
        <v>393</v>
      </c>
      <c r="E3060" t="s">
        <v>354</v>
      </c>
      <c r="F3060" t="s">
        <v>857</v>
      </c>
      <c r="G3060">
        <v>0</v>
      </c>
    </row>
    <row r="3061" spans="1:7" x14ac:dyDescent="0.3">
      <c r="A3061" t="s">
        <v>767</v>
      </c>
      <c r="B3061" t="s">
        <v>639</v>
      </c>
      <c r="C3061" t="s">
        <v>458</v>
      </c>
      <c r="D3061" t="s">
        <v>393</v>
      </c>
      <c r="E3061" t="s">
        <v>122</v>
      </c>
      <c r="F3061" t="s">
        <v>768</v>
      </c>
      <c r="G3061">
        <v>0</v>
      </c>
    </row>
    <row r="3062" spans="1:7" x14ac:dyDescent="0.3">
      <c r="A3062" t="s">
        <v>767</v>
      </c>
      <c r="B3062" t="s">
        <v>639</v>
      </c>
      <c r="C3062" t="s">
        <v>458</v>
      </c>
      <c r="D3062" t="s">
        <v>393</v>
      </c>
      <c r="E3062" t="s">
        <v>168</v>
      </c>
      <c r="F3062" t="s">
        <v>768</v>
      </c>
      <c r="G3062">
        <v>0</v>
      </c>
    </row>
    <row r="3063" spans="1:7" x14ac:dyDescent="0.3">
      <c r="A3063" t="s">
        <v>767</v>
      </c>
      <c r="B3063" t="s">
        <v>639</v>
      </c>
      <c r="C3063" t="s">
        <v>458</v>
      </c>
      <c r="D3063" t="s">
        <v>393</v>
      </c>
      <c r="E3063" t="s">
        <v>318</v>
      </c>
      <c r="F3063" t="s">
        <v>780</v>
      </c>
      <c r="G3063">
        <v>0</v>
      </c>
    </row>
    <row r="3064" spans="1:7" x14ac:dyDescent="0.3">
      <c r="A3064" t="s">
        <v>767</v>
      </c>
      <c r="B3064" t="s">
        <v>639</v>
      </c>
      <c r="C3064" t="s">
        <v>458</v>
      </c>
      <c r="D3064" t="s">
        <v>393</v>
      </c>
      <c r="E3064" t="s">
        <v>318</v>
      </c>
      <c r="F3064" t="s">
        <v>857</v>
      </c>
      <c r="G3064">
        <v>0</v>
      </c>
    </row>
    <row r="3065" spans="1:7" x14ac:dyDescent="0.3">
      <c r="A3065" t="s">
        <v>767</v>
      </c>
      <c r="B3065" t="s">
        <v>639</v>
      </c>
      <c r="C3065" t="s">
        <v>458</v>
      </c>
      <c r="D3065" t="s">
        <v>393</v>
      </c>
      <c r="E3065" t="s">
        <v>129</v>
      </c>
      <c r="F3065" t="s">
        <v>780</v>
      </c>
      <c r="G3065">
        <v>0</v>
      </c>
    </row>
    <row r="3066" spans="1:7" x14ac:dyDescent="0.3">
      <c r="A3066" t="s">
        <v>767</v>
      </c>
      <c r="B3066" t="s">
        <v>639</v>
      </c>
      <c r="C3066" t="s">
        <v>458</v>
      </c>
      <c r="D3066" t="s">
        <v>393</v>
      </c>
      <c r="E3066" t="s">
        <v>228</v>
      </c>
      <c r="F3066" t="s">
        <v>780</v>
      </c>
      <c r="G3066">
        <v>0</v>
      </c>
    </row>
    <row r="3067" spans="1:7" x14ac:dyDescent="0.3">
      <c r="A3067" t="s">
        <v>767</v>
      </c>
      <c r="B3067" t="s">
        <v>639</v>
      </c>
      <c r="C3067" t="s">
        <v>458</v>
      </c>
      <c r="D3067" t="s">
        <v>393</v>
      </c>
      <c r="E3067" t="s">
        <v>32</v>
      </c>
      <c r="F3067" t="s">
        <v>768</v>
      </c>
      <c r="G3067">
        <v>0</v>
      </c>
    </row>
    <row r="3068" spans="1:7" x14ac:dyDescent="0.3">
      <c r="A3068" t="s">
        <v>767</v>
      </c>
      <c r="B3068" t="s">
        <v>639</v>
      </c>
      <c r="C3068" t="s">
        <v>458</v>
      </c>
      <c r="D3068" t="s">
        <v>393</v>
      </c>
      <c r="E3068" t="s">
        <v>32</v>
      </c>
      <c r="F3068" t="s">
        <v>780</v>
      </c>
      <c r="G3068">
        <v>0</v>
      </c>
    </row>
    <row r="3069" spans="1:7" x14ac:dyDescent="0.3">
      <c r="A3069" t="s">
        <v>767</v>
      </c>
      <c r="B3069" t="s">
        <v>639</v>
      </c>
      <c r="C3069" t="s">
        <v>458</v>
      </c>
      <c r="D3069" t="s">
        <v>393</v>
      </c>
      <c r="E3069" t="s">
        <v>28</v>
      </c>
      <c r="F3069" t="s">
        <v>857</v>
      </c>
      <c r="G3069">
        <v>0</v>
      </c>
    </row>
    <row r="3070" spans="1:7" x14ac:dyDescent="0.3">
      <c r="A3070" t="s">
        <v>767</v>
      </c>
      <c r="B3070" t="s">
        <v>639</v>
      </c>
      <c r="C3070" t="s">
        <v>458</v>
      </c>
      <c r="D3070" t="s">
        <v>393</v>
      </c>
      <c r="E3070" t="s">
        <v>293</v>
      </c>
      <c r="F3070" t="s">
        <v>780</v>
      </c>
      <c r="G3070">
        <v>0</v>
      </c>
    </row>
    <row r="3071" spans="1:7" x14ac:dyDescent="0.3">
      <c r="A3071" t="s">
        <v>767</v>
      </c>
      <c r="B3071" t="s">
        <v>639</v>
      </c>
      <c r="C3071" t="s">
        <v>458</v>
      </c>
      <c r="D3071" t="s">
        <v>393</v>
      </c>
      <c r="E3071" t="s">
        <v>328</v>
      </c>
      <c r="F3071" t="s">
        <v>768</v>
      </c>
      <c r="G3071">
        <v>0</v>
      </c>
    </row>
    <row r="3072" spans="1:7" x14ac:dyDescent="0.3">
      <c r="A3072" t="s">
        <v>767</v>
      </c>
      <c r="B3072" t="s">
        <v>639</v>
      </c>
      <c r="C3072" t="s">
        <v>458</v>
      </c>
      <c r="D3072" t="s">
        <v>393</v>
      </c>
      <c r="E3072" t="s">
        <v>287</v>
      </c>
      <c r="F3072" t="s">
        <v>857</v>
      </c>
      <c r="G3072">
        <v>0</v>
      </c>
    </row>
    <row r="3073" spans="1:7" x14ac:dyDescent="0.3">
      <c r="A3073" t="s">
        <v>767</v>
      </c>
      <c r="B3073" t="s">
        <v>639</v>
      </c>
      <c r="C3073" t="s">
        <v>458</v>
      </c>
      <c r="D3073" t="s">
        <v>393</v>
      </c>
      <c r="E3073" t="s">
        <v>262</v>
      </c>
      <c r="F3073" t="s">
        <v>857</v>
      </c>
      <c r="G3073">
        <v>0</v>
      </c>
    </row>
    <row r="3074" spans="1:7" x14ac:dyDescent="0.3">
      <c r="A3074" t="s">
        <v>767</v>
      </c>
      <c r="B3074" t="s">
        <v>639</v>
      </c>
      <c r="C3074" t="s">
        <v>458</v>
      </c>
      <c r="D3074" t="s">
        <v>393</v>
      </c>
      <c r="E3074" t="s">
        <v>263</v>
      </c>
      <c r="F3074" t="s">
        <v>780</v>
      </c>
      <c r="G3074">
        <v>0</v>
      </c>
    </row>
    <row r="3075" spans="1:7" x14ac:dyDescent="0.3">
      <c r="A3075" t="s">
        <v>767</v>
      </c>
      <c r="B3075" t="s">
        <v>639</v>
      </c>
      <c r="C3075" t="s">
        <v>458</v>
      </c>
      <c r="D3075" t="s">
        <v>393</v>
      </c>
      <c r="E3075" t="s">
        <v>263</v>
      </c>
      <c r="F3075" t="s">
        <v>857</v>
      </c>
      <c r="G3075">
        <v>0</v>
      </c>
    </row>
    <row r="3076" spans="1:7" x14ac:dyDescent="0.3">
      <c r="A3076" t="s">
        <v>767</v>
      </c>
      <c r="B3076" t="s">
        <v>639</v>
      </c>
      <c r="C3076" t="s">
        <v>458</v>
      </c>
      <c r="D3076" t="s">
        <v>393</v>
      </c>
      <c r="E3076" t="s">
        <v>188</v>
      </c>
      <c r="F3076" t="s">
        <v>768</v>
      </c>
      <c r="G3076">
        <v>0</v>
      </c>
    </row>
    <row r="3077" spans="1:7" x14ac:dyDescent="0.3">
      <c r="A3077" t="s">
        <v>767</v>
      </c>
      <c r="B3077" t="s">
        <v>639</v>
      </c>
      <c r="C3077" t="s">
        <v>458</v>
      </c>
      <c r="D3077" t="s">
        <v>393</v>
      </c>
      <c r="E3077" t="s">
        <v>266</v>
      </c>
      <c r="F3077" t="s">
        <v>768</v>
      </c>
      <c r="G3077">
        <v>0</v>
      </c>
    </row>
    <row r="3078" spans="1:7" x14ac:dyDescent="0.3">
      <c r="A3078" t="s">
        <v>767</v>
      </c>
      <c r="B3078" t="s">
        <v>639</v>
      </c>
      <c r="C3078" t="s">
        <v>458</v>
      </c>
      <c r="D3078" t="s">
        <v>393</v>
      </c>
      <c r="E3078" t="s">
        <v>67</v>
      </c>
      <c r="F3078" t="s">
        <v>780</v>
      </c>
      <c r="G3078">
        <v>0</v>
      </c>
    </row>
    <row r="3079" spans="1:7" x14ac:dyDescent="0.3">
      <c r="A3079" t="s">
        <v>767</v>
      </c>
      <c r="B3079" t="s">
        <v>639</v>
      </c>
      <c r="C3079" t="s">
        <v>458</v>
      </c>
      <c r="D3079" t="s">
        <v>393</v>
      </c>
      <c r="E3079" t="s">
        <v>208</v>
      </c>
      <c r="F3079" t="s">
        <v>768</v>
      </c>
      <c r="G3079">
        <v>0</v>
      </c>
    </row>
    <row r="3080" spans="1:7" x14ac:dyDescent="0.3">
      <c r="A3080" t="s">
        <v>767</v>
      </c>
      <c r="B3080" t="s">
        <v>639</v>
      </c>
      <c r="C3080" t="s">
        <v>458</v>
      </c>
      <c r="D3080" t="s">
        <v>393</v>
      </c>
      <c r="E3080" t="s">
        <v>209</v>
      </c>
      <c r="F3080" t="s">
        <v>768</v>
      </c>
      <c r="G3080">
        <v>0</v>
      </c>
    </row>
    <row r="3081" spans="1:7" x14ac:dyDescent="0.3">
      <c r="A3081" t="s">
        <v>767</v>
      </c>
      <c r="B3081" t="s">
        <v>639</v>
      </c>
      <c r="C3081" t="s">
        <v>458</v>
      </c>
      <c r="D3081" t="s">
        <v>393</v>
      </c>
      <c r="E3081" t="s">
        <v>149</v>
      </c>
      <c r="F3081" t="s">
        <v>857</v>
      </c>
      <c r="G3081">
        <v>0</v>
      </c>
    </row>
    <row r="3082" spans="1:7" x14ac:dyDescent="0.3">
      <c r="A3082" t="s">
        <v>767</v>
      </c>
      <c r="B3082" t="s">
        <v>639</v>
      </c>
      <c r="C3082" t="s">
        <v>458</v>
      </c>
      <c r="D3082" t="s">
        <v>393</v>
      </c>
      <c r="E3082" t="s">
        <v>16</v>
      </c>
      <c r="F3082" t="s">
        <v>768</v>
      </c>
      <c r="G3082">
        <v>0</v>
      </c>
    </row>
    <row r="3083" spans="1:7" x14ac:dyDescent="0.3">
      <c r="A3083" t="s">
        <v>767</v>
      </c>
      <c r="B3083" t="s">
        <v>639</v>
      </c>
      <c r="C3083" t="s">
        <v>458</v>
      </c>
      <c r="D3083" t="s">
        <v>393</v>
      </c>
      <c r="E3083" t="s">
        <v>245</v>
      </c>
      <c r="F3083" t="s">
        <v>768</v>
      </c>
      <c r="G3083">
        <v>0</v>
      </c>
    </row>
    <row r="3084" spans="1:7" x14ac:dyDescent="0.3">
      <c r="A3084" t="s">
        <v>767</v>
      </c>
      <c r="B3084" t="s">
        <v>639</v>
      </c>
      <c r="C3084" t="s">
        <v>458</v>
      </c>
      <c r="D3084" t="s">
        <v>393</v>
      </c>
      <c r="E3084" t="s">
        <v>323</v>
      </c>
      <c r="F3084" t="s">
        <v>780</v>
      </c>
      <c r="G3084">
        <v>0</v>
      </c>
    </row>
    <row r="3085" spans="1:7" x14ac:dyDescent="0.3">
      <c r="A3085" t="s">
        <v>767</v>
      </c>
      <c r="B3085" t="s">
        <v>639</v>
      </c>
      <c r="C3085" t="s">
        <v>458</v>
      </c>
      <c r="D3085" t="s">
        <v>393</v>
      </c>
      <c r="E3085" t="s">
        <v>158</v>
      </c>
      <c r="F3085" t="s">
        <v>780</v>
      </c>
      <c r="G3085">
        <v>0</v>
      </c>
    </row>
    <row r="3086" spans="1:7" x14ac:dyDescent="0.3">
      <c r="A3086" t="s">
        <v>767</v>
      </c>
      <c r="B3086" t="s">
        <v>639</v>
      </c>
      <c r="C3086" t="s">
        <v>458</v>
      </c>
      <c r="D3086" t="s">
        <v>393</v>
      </c>
      <c r="E3086" t="s">
        <v>286</v>
      </c>
      <c r="F3086" t="s">
        <v>768</v>
      </c>
      <c r="G3086">
        <v>0</v>
      </c>
    </row>
    <row r="3087" spans="1:7" x14ac:dyDescent="0.3">
      <c r="A3087" t="s">
        <v>767</v>
      </c>
      <c r="B3087" t="s">
        <v>639</v>
      </c>
      <c r="C3087" t="s">
        <v>458</v>
      </c>
      <c r="D3087" t="s">
        <v>393</v>
      </c>
      <c r="E3087" t="s">
        <v>286</v>
      </c>
      <c r="F3087" t="s">
        <v>780</v>
      </c>
      <c r="G3087">
        <v>0</v>
      </c>
    </row>
    <row r="3088" spans="1:7" x14ac:dyDescent="0.3">
      <c r="A3088" t="s">
        <v>767</v>
      </c>
      <c r="B3088" t="s">
        <v>639</v>
      </c>
      <c r="C3088" t="s">
        <v>458</v>
      </c>
      <c r="D3088" t="s">
        <v>393</v>
      </c>
      <c r="E3088" t="s">
        <v>151</v>
      </c>
      <c r="F3088" t="s">
        <v>768</v>
      </c>
      <c r="G3088">
        <v>0</v>
      </c>
    </row>
    <row r="3089" spans="1:7" x14ac:dyDescent="0.3">
      <c r="A3089" t="s">
        <v>767</v>
      </c>
      <c r="B3089" t="s">
        <v>639</v>
      </c>
      <c r="C3089" t="s">
        <v>458</v>
      </c>
      <c r="D3089" t="s">
        <v>393</v>
      </c>
      <c r="E3089" t="s">
        <v>211</v>
      </c>
      <c r="F3089" t="s">
        <v>768</v>
      </c>
      <c r="G3089">
        <v>0</v>
      </c>
    </row>
    <row r="3090" spans="1:7" x14ac:dyDescent="0.3">
      <c r="A3090" t="s">
        <v>767</v>
      </c>
      <c r="B3090" t="s">
        <v>639</v>
      </c>
      <c r="C3090" t="s">
        <v>458</v>
      </c>
      <c r="D3090" t="s">
        <v>393</v>
      </c>
      <c r="E3090" t="s">
        <v>324</v>
      </c>
      <c r="F3090" t="s">
        <v>857</v>
      </c>
      <c r="G3090">
        <v>0</v>
      </c>
    </row>
    <row r="3091" spans="1:7" x14ac:dyDescent="0.3">
      <c r="A3091" t="s">
        <v>767</v>
      </c>
      <c r="B3091" t="s">
        <v>639</v>
      </c>
      <c r="C3091" t="s">
        <v>458</v>
      </c>
      <c r="D3091" t="s">
        <v>393</v>
      </c>
      <c r="E3091" t="s">
        <v>213</v>
      </c>
      <c r="F3091" t="s">
        <v>768</v>
      </c>
      <c r="G3091">
        <v>0</v>
      </c>
    </row>
    <row r="3092" spans="1:7" x14ac:dyDescent="0.3">
      <c r="A3092" t="s">
        <v>767</v>
      </c>
      <c r="B3092" t="s">
        <v>639</v>
      </c>
      <c r="C3092" t="s">
        <v>458</v>
      </c>
      <c r="D3092" t="s">
        <v>393</v>
      </c>
      <c r="E3092" t="s">
        <v>169</v>
      </c>
      <c r="F3092" t="s">
        <v>780</v>
      </c>
      <c r="G3092">
        <v>0</v>
      </c>
    </row>
    <row r="3093" spans="1:7" x14ac:dyDescent="0.3">
      <c r="A3093" t="s">
        <v>767</v>
      </c>
      <c r="B3093" t="s">
        <v>639</v>
      </c>
      <c r="C3093" t="s">
        <v>458</v>
      </c>
      <c r="D3093" t="s">
        <v>393</v>
      </c>
      <c r="E3093" t="s">
        <v>141</v>
      </c>
      <c r="F3093" t="s">
        <v>857</v>
      </c>
      <c r="G3093">
        <v>0</v>
      </c>
    </row>
    <row r="3094" spans="1:7" x14ac:dyDescent="0.3">
      <c r="A3094" t="s">
        <v>767</v>
      </c>
      <c r="B3094" t="s">
        <v>639</v>
      </c>
      <c r="C3094" t="s">
        <v>458</v>
      </c>
      <c r="D3094" t="s">
        <v>393</v>
      </c>
      <c r="E3094" t="s">
        <v>191</v>
      </c>
      <c r="F3094" t="s">
        <v>857</v>
      </c>
      <c r="G3094">
        <v>0</v>
      </c>
    </row>
    <row r="3095" spans="1:7" x14ac:dyDescent="0.3">
      <c r="A3095" t="s">
        <v>767</v>
      </c>
      <c r="B3095" t="s">
        <v>639</v>
      </c>
      <c r="C3095" t="s">
        <v>458</v>
      </c>
      <c r="D3095" t="s">
        <v>393</v>
      </c>
      <c r="E3095" t="s">
        <v>297</v>
      </c>
      <c r="F3095" t="s">
        <v>857</v>
      </c>
      <c r="G3095">
        <v>0</v>
      </c>
    </row>
    <row r="3096" spans="1:7" x14ac:dyDescent="0.3">
      <c r="A3096" t="s">
        <v>767</v>
      </c>
      <c r="B3096" t="s">
        <v>639</v>
      </c>
      <c r="C3096" t="s">
        <v>458</v>
      </c>
      <c r="D3096" t="s">
        <v>393</v>
      </c>
      <c r="E3096" t="s">
        <v>35</v>
      </c>
      <c r="F3096" t="s">
        <v>768</v>
      </c>
      <c r="G3096">
        <v>0</v>
      </c>
    </row>
    <row r="3097" spans="1:7" x14ac:dyDescent="0.3">
      <c r="A3097" t="s">
        <v>767</v>
      </c>
      <c r="B3097" t="s">
        <v>639</v>
      </c>
      <c r="C3097" t="s">
        <v>458</v>
      </c>
      <c r="D3097" t="s">
        <v>393</v>
      </c>
      <c r="E3097" t="s">
        <v>39</v>
      </c>
      <c r="F3097" t="s">
        <v>768</v>
      </c>
      <c r="G3097">
        <v>0</v>
      </c>
    </row>
    <row r="3098" spans="1:7" x14ac:dyDescent="0.3">
      <c r="A3098" t="s">
        <v>767</v>
      </c>
      <c r="B3098" t="s">
        <v>639</v>
      </c>
      <c r="C3098" t="s">
        <v>458</v>
      </c>
      <c r="D3098" t="s">
        <v>393</v>
      </c>
      <c r="E3098" t="s">
        <v>233</v>
      </c>
      <c r="F3098" t="s">
        <v>780</v>
      </c>
      <c r="G3098">
        <v>0</v>
      </c>
    </row>
    <row r="3099" spans="1:7" x14ac:dyDescent="0.3">
      <c r="A3099" t="s">
        <v>767</v>
      </c>
      <c r="B3099" t="s">
        <v>639</v>
      </c>
      <c r="C3099" t="s">
        <v>458</v>
      </c>
      <c r="D3099" t="s">
        <v>393</v>
      </c>
      <c r="E3099" t="s">
        <v>172</v>
      </c>
      <c r="F3099" t="s">
        <v>857</v>
      </c>
      <c r="G3099">
        <v>0</v>
      </c>
    </row>
    <row r="3100" spans="1:7" x14ac:dyDescent="0.3">
      <c r="A3100" t="s">
        <v>767</v>
      </c>
      <c r="B3100" t="s">
        <v>639</v>
      </c>
      <c r="C3100" t="s">
        <v>458</v>
      </c>
      <c r="D3100" t="s">
        <v>393</v>
      </c>
      <c r="E3100" t="s">
        <v>246</v>
      </c>
      <c r="F3100" t="s">
        <v>768</v>
      </c>
      <c r="G3100">
        <v>0</v>
      </c>
    </row>
    <row r="3101" spans="1:7" x14ac:dyDescent="0.3">
      <c r="A3101" t="s">
        <v>767</v>
      </c>
      <c r="B3101" t="s">
        <v>639</v>
      </c>
      <c r="C3101" t="s">
        <v>458</v>
      </c>
      <c r="D3101" t="s">
        <v>393</v>
      </c>
      <c r="E3101" t="s">
        <v>214</v>
      </c>
      <c r="F3101" t="s">
        <v>780</v>
      </c>
      <c r="G3101">
        <v>0</v>
      </c>
    </row>
    <row r="3102" spans="1:7" x14ac:dyDescent="0.3">
      <c r="A3102" t="s">
        <v>767</v>
      </c>
      <c r="B3102" t="s">
        <v>639</v>
      </c>
      <c r="C3102" t="s">
        <v>458</v>
      </c>
      <c r="D3102" t="s">
        <v>393</v>
      </c>
      <c r="E3102" t="s">
        <v>192</v>
      </c>
      <c r="F3102" t="s">
        <v>768</v>
      </c>
      <c r="G3102">
        <v>0</v>
      </c>
    </row>
    <row r="3103" spans="1:7" x14ac:dyDescent="0.3">
      <c r="A3103" t="s">
        <v>767</v>
      </c>
      <c r="B3103" t="s">
        <v>639</v>
      </c>
      <c r="C3103" t="s">
        <v>458</v>
      </c>
      <c r="D3103" t="s">
        <v>393</v>
      </c>
      <c r="E3103" t="s">
        <v>46</v>
      </c>
      <c r="F3103" t="s">
        <v>857</v>
      </c>
      <c r="G3103">
        <v>0</v>
      </c>
    </row>
    <row r="3104" spans="1:7" x14ac:dyDescent="0.3">
      <c r="A3104" t="s">
        <v>767</v>
      </c>
      <c r="B3104" t="s">
        <v>639</v>
      </c>
      <c r="C3104" t="s">
        <v>458</v>
      </c>
      <c r="D3104" t="s">
        <v>393</v>
      </c>
      <c r="E3104" t="s">
        <v>23</v>
      </c>
      <c r="F3104" t="s">
        <v>780</v>
      </c>
      <c r="G3104">
        <v>0</v>
      </c>
    </row>
    <row r="3105" spans="1:7" x14ac:dyDescent="0.3">
      <c r="A3105" t="s">
        <v>767</v>
      </c>
      <c r="B3105" t="s">
        <v>639</v>
      </c>
      <c r="C3105" t="s">
        <v>458</v>
      </c>
      <c r="D3105" t="s">
        <v>393</v>
      </c>
      <c r="E3105" t="s">
        <v>153</v>
      </c>
      <c r="F3105" t="s">
        <v>768</v>
      </c>
      <c r="G3105">
        <v>0</v>
      </c>
    </row>
    <row r="3106" spans="1:7" x14ac:dyDescent="0.3">
      <c r="A3106" t="s">
        <v>767</v>
      </c>
      <c r="B3106" t="s">
        <v>639</v>
      </c>
      <c r="C3106" t="s">
        <v>458</v>
      </c>
      <c r="D3106" t="s">
        <v>393</v>
      </c>
      <c r="E3106" t="s">
        <v>54</v>
      </c>
      <c r="F3106" t="s">
        <v>857</v>
      </c>
      <c r="G3106">
        <v>0</v>
      </c>
    </row>
    <row r="3107" spans="1:7" x14ac:dyDescent="0.3">
      <c r="A3107" t="s">
        <v>767</v>
      </c>
      <c r="B3107" t="s">
        <v>639</v>
      </c>
      <c r="C3107" t="s">
        <v>458</v>
      </c>
      <c r="D3107" t="s">
        <v>393</v>
      </c>
      <c r="E3107" t="s">
        <v>160</v>
      </c>
      <c r="F3107" t="s">
        <v>780</v>
      </c>
      <c r="G3107">
        <v>0</v>
      </c>
    </row>
    <row r="3108" spans="1:7" x14ac:dyDescent="0.3">
      <c r="A3108" t="s">
        <v>767</v>
      </c>
      <c r="B3108" t="s">
        <v>639</v>
      </c>
      <c r="C3108" t="s">
        <v>458</v>
      </c>
      <c r="D3108" t="s">
        <v>393</v>
      </c>
      <c r="E3108" t="s">
        <v>160</v>
      </c>
      <c r="F3108" t="s">
        <v>857</v>
      </c>
      <c r="G3108">
        <v>0</v>
      </c>
    </row>
    <row r="3109" spans="1:7" x14ac:dyDescent="0.3">
      <c r="A3109" t="s">
        <v>767</v>
      </c>
      <c r="B3109" t="s">
        <v>639</v>
      </c>
      <c r="C3109" t="s">
        <v>458</v>
      </c>
      <c r="D3109" t="s">
        <v>393</v>
      </c>
      <c r="E3109" t="s">
        <v>235</v>
      </c>
      <c r="F3109" t="s">
        <v>780</v>
      </c>
      <c r="G3109">
        <v>0</v>
      </c>
    </row>
    <row r="3110" spans="1:7" x14ac:dyDescent="0.3">
      <c r="A3110" t="s">
        <v>767</v>
      </c>
      <c r="B3110" t="s">
        <v>639</v>
      </c>
      <c r="C3110" t="s">
        <v>458</v>
      </c>
      <c r="D3110" t="s">
        <v>393</v>
      </c>
      <c r="E3110" t="s">
        <v>78</v>
      </c>
      <c r="F3110" t="s">
        <v>768</v>
      </c>
      <c r="G3110">
        <v>0</v>
      </c>
    </row>
    <row r="3111" spans="1:7" x14ac:dyDescent="0.3">
      <c r="A3111" t="s">
        <v>814</v>
      </c>
      <c r="B3111" t="s">
        <v>710</v>
      </c>
      <c r="C3111" t="s">
        <v>457</v>
      </c>
      <c r="D3111" t="s">
        <v>393</v>
      </c>
      <c r="E3111" t="s">
        <v>373</v>
      </c>
      <c r="F3111" t="s">
        <v>814</v>
      </c>
      <c r="G3111">
        <v>0</v>
      </c>
    </row>
    <row r="3112" spans="1:7" x14ac:dyDescent="0.3">
      <c r="A3112" t="s">
        <v>814</v>
      </c>
      <c r="B3112" t="s">
        <v>710</v>
      </c>
      <c r="C3112" t="s">
        <v>457</v>
      </c>
      <c r="D3112" t="s">
        <v>393</v>
      </c>
      <c r="E3112" t="s">
        <v>370</v>
      </c>
      <c r="F3112" t="s">
        <v>814</v>
      </c>
      <c r="G3112">
        <v>0</v>
      </c>
    </row>
    <row r="3113" spans="1:7" x14ac:dyDescent="0.3">
      <c r="A3113" t="s">
        <v>814</v>
      </c>
      <c r="B3113" t="s">
        <v>710</v>
      </c>
      <c r="C3113" t="s">
        <v>457</v>
      </c>
      <c r="D3113" t="s">
        <v>393</v>
      </c>
      <c r="E3113" t="s">
        <v>376</v>
      </c>
      <c r="F3113" t="s">
        <v>814</v>
      </c>
      <c r="G3113">
        <v>0</v>
      </c>
    </row>
    <row r="3114" spans="1:7" x14ac:dyDescent="0.3">
      <c r="A3114" t="s">
        <v>814</v>
      </c>
      <c r="B3114" t="s">
        <v>710</v>
      </c>
      <c r="C3114" t="s">
        <v>458</v>
      </c>
      <c r="D3114" t="s">
        <v>393</v>
      </c>
      <c r="E3114" t="s">
        <v>196</v>
      </c>
      <c r="F3114" t="s">
        <v>815</v>
      </c>
      <c r="G3114">
        <v>0</v>
      </c>
    </row>
    <row r="3115" spans="1:7" x14ac:dyDescent="0.3">
      <c r="A3115" t="s">
        <v>814</v>
      </c>
      <c r="B3115" t="s">
        <v>710</v>
      </c>
      <c r="C3115" t="s">
        <v>458</v>
      </c>
      <c r="D3115" t="s">
        <v>393</v>
      </c>
      <c r="E3115" t="s">
        <v>299</v>
      </c>
      <c r="F3115" t="s">
        <v>815</v>
      </c>
      <c r="G3115">
        <v>0</v>
      </c>
    </row>
    <row r="3116" spans="1:7" x14ac:dyDescent="0.3">
      <c r="A3116" t="s">
        <v>814</v>
      </c>
      <c r="B3116" t="s">
        <v>710</v>
      </c>
      <c r="C3116" t="s">
        <v>458</v>
      </c>
      <c r="D3116" t="s">
        <v>393</v>
      </c>
      <c r="E3116" t="s">
        <v>278</v>
      </c>
      <c r="F3116" t="s">
        <v>815</v>
      </c>
      <c r="G3116">
        <v>0</v>
      </c>
    </row>
    <row r="3117" spans="1:7" x14ac:dyDescent="0.3">
      <c r="A3117" t="s">
        <v>814</v>
      </c>
      <c r="B3117" t="s">
        <v>710</v>
      </c>
      <c r="C3117" t="s">
        <v>458</v>
      </c>
      <c r="D3117" t="s">
        <v>393</v>
      </c>
      <c r="E3117" t="s">
        <v>238</v>
      </c>
      <c r="F3117" t="s">
        <v>815</v>
      </c>
      <c r="G3117">
        <v>0</v>
      </c>
    </row>
    <row r="3118" spans="1:7" x14ac:dyDescent="0.3">
      <c r="A3118" t="s">
        <v>814</v>
      </c>
      <c r="B3118" t="s">
        <v>710</v>
      </c>
      <c r="C3118" t="s">
        <v>458</v>
      </c>
      <c r="D3118" t="s">
        <v>393</v>
      </c>
      <c r="E3118" t="s">
        <v>103</v>
      </c>
      <c r="F3118" t="s">
        <v>815</v>
      </c>
      <c r="G3118">
        <v>0</v>
      </c>
    </row>
    <row r="3119" spans="1:7" x14ac:dyDescent="0.3">
      <c r="A3119" t="s">
        <v>814</v>
      </c>
      <c r="B3119" t="s">
        <v>710</v>
      </c>
      <c r="C3119" t="s">
        <v>458</v>
      </c>
      <c r="D3119" t="s">
        <v>393</v>
      </c>
      <c r="E3119" t="s">
        <v>300</v>
      </c>
      <c r="F3119" t="s">
        <v>815</v>
      </c>
      <c r="G3119">
        <v>0</v>
      </c>
    </row>
    <row r="3120" spans="1:7" x14ac:dyDescent="0.3">
      <c r="A3120" t="s">
        <v>814</v>
      </c>
      <c r="B3120" t="s">
        <v>710</v>
      </c>
      <c r="C3120" t="s">
        <v>458</v>
      </c>
      <c r="D3120" t="s">
        <v>393</v>
      </c>
      <c r="E3120" t="s">
        <v>64</v>
      </c>
      <c r="F3120" t="s">
        <v>815</v>
      </c>
      <c r="G3120">
        <v>0</v>
      </c>
    </row>
    <row r="3121" spans="1:7" x14ac:dyDescent="0.3">
      <c r="A3121" t="s">
        <v>814</v>
      </c>
      <c r="B3121" t="s">
        <v>710</v>
      </c>
      <c r="C3121" t="s">
        <v>458</v>
      </c>
      <c r="D3121" t="s">
        <v>393</v>
      </c>
      <c r="E3121" t="s">
        <v>88</v>
      </c>
      <c r="F3121" t="s">
        <v>815</v>
      </c>
      <c r="G3121">
        <v>0</v>
      </c>
    </row>
    <row r="3122" spans="1:7" x14ac:dyDescent="0.3">
      <c r="A3122" t="s">
        <v>814</v>
      </c>
      <c r="B3122" t="s">
        <v>710</v>
      </c>
      <c r="C3122" t="s">
        <v>458</v>
      </c>
      <c r="D3122" t="s">
        <v>393</v>
      </c>
      <c r="E3122" t="s">
        <v>251</v>
      </c>
      <c r="F3122" t="s">
        <v>815</v>
      </c>
      <c r="G3122">
        <v>0</v>
      </c>
    </row>
    <row r="3123" spans="1:7" x14ac:dyDescent="0.3">
      <c r="A3123" t="s">
        <v>814</v>
      </c>
      <c r="B3123" t="s">
        <v>710</v>
      </c>
      <c r="C3123" t="s">
        <v>458</v>
      </c>
      <c r="D3123" t="s">
        <v>393</v>
      </c>
      <c r="E3123" t="s">
        <v>105</v>
      </c>
      <c r="F3123" t="s">
        <v>815</v>
      </c>
      <c r="G3123">
        <v>0</v>
      </c>
    </row>
    <row r="3124" spans="1:7" x14ac:dyDescent="0.3">
      <c r="A3124" t="s">
        <v>814</v>
      </c>
      <c r="B3124" t="s">
        <v>710</v>
      </c>
      <c r="C3124" t="s">
        <v>458</v>
      </c>
      <c r="D3124" t="s">
        <v>393</v>
      </c>
      <c r="E3124" t="s">
        <v>49</v>
      </c>
      <c r="F3124" t="s">
        <v>815</v>
      </c>
      <c r="G3124">
        <v>0</v>
      </c>
    </row>
    <row r="3125" spans="1:7" x14ac:dyDescent="0.3">
      <c r="A3125" t="s">
        <v>814</v>
      </c>
      <c r="B3125" t="s">
        <v>710</v>
      </c>
      <c r="C3125" t="s">
        <v>458</v>
      </c>
      <c r="D3125" t="s">
        <v>393</v>
      </c>
      <c r="E3125" t="s">
        <v>345</v>
      </c>
      <c r="F3125" t="s">
        <v>815</v>
      </c>
      <c r="G3125">
        <v>0</v>
      </c>
    </row>
    <row r="3126" spans="1:7" x14ac:dyDescent="0.3">
      <c r="A3126" t="s">
        <v>814</v>
      </c>
      <c r="B3126" t="s">
        <v>710</v>
      </c>
      <c r="C3126" t="s">
        <v>458</v>
      </c>
      <c r="D3126" t="s">
        <v>393</v>
      </c>
      <c r="E3126" t="s">
        <v>308</v>
      </c>
      <c r="F3126" t="s">
        <v>815</v>
      </c>
      <c r="G3126">
        <v>0</v>
      </c>
    </row>
    <row r="3127" spans="1:7" x14ac:dyDescent="0.3">
      <c r="A3127" t="s">
        <v>814</v>
      </c>
      <c r="B3127" t="s">
        <v>710</v>
      </c>
      <c r="C3127" t="s">
        <v>458</v>
      </c>
      <c r="D3127" t="s">
        <v>393</v>
      </c>
      <c r="E3127" t="s">
        <v>310</v>
      </c>
      <c r="F3127" t="s">
        <v>815</v>
      </c>
      <c r="G3127">
        <v>0</v>
      </c>
    </row>
    <row r="3128" spans="1:7" x14ac:dyDescent="0.3">
      <c r="A3128" t="s">
        <v>814</v>
      </c>
      <c r="B3128" t="s">
        <v>710</v>
      </c>
      <c r="C3128" t="s">
        <v>458</v>
      </c>
      <c r="D3128" t="s">
        <v>393</v>
      </c>
      <c r="E3128" t="s">
        <v>92</v>
      </c>
      <c r="F3128" t="s">
        <v>815</v>
      </c>
      <c r="G3128">
        <v>0</v>
      </c>
    </row>
    <row r="3129" spans="1:7" x14ac:dyDescent="0.3">
      <c r="A3129" t="s">
        <v>814</v>
      </c>
      <c r="B3129" t="s">
        <v>710</v>
      </c>
      <c r="C3129" t="s">
        <v>458</v>
      </c>
      <c r="D3129" t="s">
        <v>393</v>
      </c>
      <c r="E3129" t="s">
        <v>313</v>
      </c>
      <c r="F3129" t="s">
        <v>815</v>
      </c>
      <c r="G3129">
        <v>0</v>
      </c>
    </row>
    <row r="3130" spans="1:7" x14ac:dyDescent="0.3">
      <c r="A3130" t="s">
        <v>814</v>
      </c>
      <c r="B3130" t="s">
        <v>710</v>
      </c>
      <c r="C3130" t="s">
        <v>458</v>
      </c>
      <c r="D3130" t="s">
        <v>393</v>
      </c>
      <c r="E3130" t="s">
        <v>351</v>
      </c>
      <c r="F3130" t="s">
        <v>815</v>
      </c>
      <c r="G3130">
        <v>0</v>
      </c>
    </row>
    <row r="3131" spans="1:7" x14ac:dyDescent="0.3">
      <c r="A3131" t="s">
        <v>814</v>
      </c>
      <c r="B3131" t="s">
        <v>710</v>
      </c>
      <c r="C3131" t="s">
        <v>458</v>
      </c>
      <c r="D3131" t="s">
        <v>393</v>
      </c>
      <c r="E3131" t="s">
        <v>186</v>
      </c>
      <c r="F3131" t="s">
        <v>815</v>
      </c>
      <c r="G3131">
        <v>0</v>
      </c>
    </row>
    <row r="3132" spans="1:7" x14ac:dyDescent="0.3">
      <c r="A3132" t="s">
        <v>814</v>
      </c>
      <c r="B3132" t="s">
        <v>710</v>
      </c>
      <c r="C3132" t="s">
        <v>458</v>
      </c>
      <c r="D3132" t="s">
        <v>393</v>
      </c>
      <c r="E3132" t="s">
        <v>295</v>
      </c>
      <c r="F3132" t="s">
        <v>815</v>
      </c>
      <c r="G3132">
        <v>0</v>
      </c>
    </row>
    <row r="3133" spans="1:7" x14ac:dyDescent="0.3">
      <c r="A3133" t="s">
        <v>814</v>
      </c>
      <c r="B3133" t="s">
        <v>710</v>
      </c>
      <c r="C3133" t="s">
        <v>458</v>
      </c>
      <c r="D3133" t="s">
        <v>393</v>
      </c>
      <c r="E3133" t="s">
        <v>83</v>
      </c>
      <c r="F3133" t="s">
        <v>815</v>
      </c>
      <c r="G3133">
        <v>0</v>
      </c>
    </row>
    <row r="3134" spans="1:7" x14ac:dyDescent="0.3">
      <c r="A3134" t="s">
        <v>814</v>
      </c>
      <c r="B3134" t="s">
        <v>710</v>
      </c>
      <c r="C3134" t="s">
        <v>458</v>
      </c>
      <c r="D3134" t="s">
        <v>393</v>
      </c>
      <c r="E3134" t="s">
        <v>110</v>
      </c>
      <c r="F3134" t="s">
        <v>815</v>
      </c>
      <c r="G3134">
        <v>0</v>
      </c>
    </row>
    <row r="3135" spans="1:7" x14ac:dyDescent="0.3">
      <c r="A3135" t="s">
        <v>814</v>
      </c>
      <c r="B3135" t="s">
        <v>710</v>
      </c>
      <c r="C3135" t="s">
        <v>458</v>
      </c>
      <c r="D3135" t="s">
        <v>393</v>
      </c>
      <c r="E3135" t="s">
        <v>346</v>
      </c>
      <c r="F3135" t="s">
        <v>815</v>
      </c>
      <c r="G3135">
        <v>0</v>
      </c>
    </row>
    <row r="3136" spans="1:7" x14ac:dyDescent="0.3">
      <c r="A3136" t="s">
        <v>814</v>
      </c>
      <c r="B3136" t="s">
        <v>710</v>
      </c>
      <c r="C3136" t="s">
        <v>458</v>
      </c>
      <c r="D3136" t="s">
        <v>393</v>
      </c>
      <c r="E3136" t="s">
        <v>353</v>
      </c>
      <c r="F3136" t="s">
        <v>815</v>
      </c>
      <c r="G3136">
        <v>0</v>
      </c>
    </row>
    <row r="3137" spans="1:7" x14ac:dyDescent="0.3">
      <c r="A3137" t="s">
        <v>814</v>
      </c>
      <c r="B3137" t="s">
        <v>710</v>
      </c>
      <c r="C3137" t="s">
        <v>458</v>
      </c>
      <c r="D3137" t="s">
        <v>393</v>
      </c>
      <c r="E3137" t="s">
        <v>115</v>
      </c>
      <c r="F3137" t="s">
        <v>815</v>
      </c>
      <c r="G3137">
        <v>0</v>
      </c>
    </row>
    <row r="3138" spans="1:7" x14ac:dyDescent="0.3">
      <c r="A3138" t="s">
        <v>814</v>
      </c>
      <c r="B3138" t="s">
        <v>710</v>
      </c>
      <c r="C3138" t="s">
        <v>458</v>
      </c>
      <c r="D3138" t="s">
        <v>393</v>
      </c>
      <c r="E3138" t="s">
        <v>325</v>
      </c>
      <c r="F3138" t="s">
        <v>815</v>
      </c>
      <c r="G3138">
        <v>0</v>
      </c>
    </row>
    <row r="3139" spans="1:7" x14ac:dyDescent="0.3">
      <c r="A3139" t="s">
        <v>814</v>
      </c>
      <c r="B3139" t="s">
        <v>710</v>
      </c>
      <c r="C3139" t="s">
        <v>458</v>
      </c>
      <c r="D3139" t="s">
        <v>393</v>
      </c>
      <c r="E3139" t="s">
        <v>132</v>
      </c>
      <c r="F3139" t="s">
        <v>815</v>
      </c>
      <c r="G3139">
        <v>0</v>
      </c>
    </row>
    <row r="3140" spans="1:7" x14ac:dyDescent="0.3">
      <c r="A3140" t="s">
        <v>814</v>
      </c>
      <c r="B3140" t="s">
        <v>710</v>
      </c>
      <c r="C3140" t="s">
        <v>458</v>
      </c>
      <c r="D3140" t="s">
        <v>393</v>
      </c>
      <c r="E3140" t="s">
        <v>297</v>
      </c>
      <c r="F3140" t="s">
        <v>815</v>
      </c>
      <c r="G3140">
        <v>0</v>
      </c>
    </row>
    <row r="3141" spans="1:7" x14ac:dyDescent="0.3">
      <c r="A3141" t="s">
        <v>814</v>
      </c>
      <c r="B3141" t="s">
        <v>710</v>
      </c>
      <c r="C3141" t="s">
        <v>458</v>
      </c>
      <c r="D3141" t="s">
        <v>393</v>
      </c>
      <c r="E3141" t="s">
        <v>46</v>
      </c>
      <c r="F3141" t="s">
        <v>815</v>
      </c>
      <c r="G3141">
        <v>0</v>
      </c>
    </row>
    <row r="3142" spans="1:7" x14ac:dyDescent="0.3">
      <c r="A3142" t="s">
        <v>814</v>
      </c>
      <c r="B3142" t="s">
        <v>710</v>
      </c>
      <c r="C3142" t="s">
        <v>458</v>
      </c>
      <c r="D3142" t="s">
        <v>393</v>
      </c>
      <c r="E3142" t="s">
        <v>247</v>
      </c>
      <c r="F3142" t="s">
        <v>815</v>
      </c>
      <c r="G3142">
        <v>0</v>
      </c>
    </row>
    <row r="3143" spans="1:7" x14ac:dyDescent="0.3">
      <c r="A3143" t="s">
        <v>1113</v>
      </c>
      <c r="B3143" t="s">
        <v>1114</v>
      </c>
      <c r="C3143" t="s">
        <v>457</v>
      </c>
      <c r="D3143" t="s">
        <v>393</v>
      </c>
      <c r="E3143" t="s">
        <v>365</v>
      </c>
      <c r="F3143" t="s">
        <v>1115</v>
      </c>
      <c r="G3143">
        <v>0</v>
      </c>
    </row>
    <row r="3144" spans="1:7" x14ac:dyDescent="0.3">
      <c r="A3144" t="s">
        <v>1113</v>
      </c>
      <c r="B3144" t="s">
        <v>1114</v>
      </c>
      <c r="C3144" t="s">
        <v>457</v>
      </c>
      <c r="D3144" t="s">
        <v>393</v>
      </c>
      <c r="E3144" t="s">
        <v>366</v>
      </c>
      <c r="F3144" t="s">
        <v>1115</v>
      </c>
      <c r="G3144">
        <v>0</v>
      </c>
    </row>
    <row r="3145" spans="1:7" x14ac:dyDescent="0.3">
      <c r="A3145" t="s">
        <v>1113</v>
      </c>
      <c r="B3145" t="s">
        <v>1114</v>
      </c>
      <c r="C3145" t="s">
        <v>457</v>
      </c>
      <c r="D3145" t="s">
        <v>393</v>
      </c>
      <c r="E3145" t="s">
        <v>370</v>
      </c>
      <c r="F3145" t="s">
        <v>1115</v>
      </c>
      <c r="G3145">
        <v>0</v>
      </c>
    </row>
    <row r="3146" spans="1:7" x14ac:dyDescent="0.3">
      <c r="A3146" t="s">
        <v>1113</v>
      </c>
      <c r="B3146" t="s">
        <v>1114</v>
      </c>
      <c r="C3146" t="s">
        <v>457</v>
      </c>
      <c r="D3146" t="s">
        <v>393</v>
      </c>
      <c r="E3146" t="s">
        <v>371</v>
      </c>
      <c r="F3146" t="s">
        <v>1115</v>
      </c>
      <c r="G3146">
        <v>0</v>
      </c>
    </row>
    <row r="3147" spans="1:7" x14ac:dyDescent="0.3">
      <c r="A3147" t="s">
        <v>1393</v>
      </c>
      <c r="B3147" t="s">
        <v>1394</v>
      </c>
      <c r="C3147" t="s">
        <v>455</v>
      </c>
      <c r="D3147" t="s">
        <v>393</v>
      </c>
      <c r="E3147" t="s">
        <v>14</v>
      </c>
      <c r="F3147" t="s">
        <v>1395</v>
      </c>
      <c r="G3147">
        <v>0</v>
      </c>
    </row>
    <row r="3148" spans="1:7" x14ac:dyDescent="0.3">
      <c r="A3148" t="s">
        <v>1393</v>
      </c>
      <c r="B3148" t="s">
        <v>1394</v>
      </c>
      <c r="C3148" t="s">
        <v>455</v>
      </c>
      <c r="D3148" t="s">
        <v>393</v>
      </c>
      <c r="E3148" t="s">
        <v>14</v>
      </c>
      <c r="F3148" t="s">
        <v>3154</v>
      </c>
      <c r="G3148">
        <v>0</v>
      </c>
    </row>
    <row r="3149" spans="1:7" x14ac:dyDescent="0.3">
      <c r="A3149" t="s">
        <v>1411</v>
      </c>
      <c r="B3149" t="s">
        <v>1394</v>
      </c>
      <c r="C3149" t="s">
        <v>455</v>
      </c>
      <c r="D3149" t="s">
        <v>393</v>
      </c>
      <c r="E3149" t="s">
        <v>14</v>
      </c>
      <c r="F3149" t="s">
        <v>1412</v>
      </c>
      <c r="G3149">
        <v>0</v>
      </c>
    </row>
    <row r="3150" spans="1:7" x14ac:dyDescent="0.3">
      <c r="A3150" t="s">
        <v>1411</v>
      </c>
      <c r="B3150" t="s">
        <v>1394</v>
      </c>
      <c r="C3150" t="s">
        <v>455</v>
      </c>
      <c r="D3150" t="s">
        <v>393</v>
      </c>
      <c r="E3150" t="s">
        <v>14</v>
      </c>
      <c r="F3150" t="s">
        <v>1411</v>
      </c>
      <c r="G3150">
        <v>0</v>
      </c>
    </row>
    <row r="3151" spans="1:7" x14ac:dyDescent="0.3">
      <c r="A3151" t="s">
        <v>1411</v>
      </c>
      <c r="B3151" t="s">
        <v>1394</v>
      </c>
      <c r="C3151" t="s">
        <v>455</v>
      </c>
      <c r="D3151" t="s">
        <v>393</v>
      </c>
      <c r="E3151" t="s">
        <v>14</v>
      </c>
      <c r="F3151" t="s">
        <v>6589</v>
      </c>
      <c r="G3151">
        <v>0</v>
      </c>
    </row>
    <row r="3152" spans="1:7" x14ac:dyDescent="0.3">
      <c r="A3152" t="s">
        <v>1411</v>
      </c>
      <c r="B3152" t="s">
        <v>1394</v>
      </c>
      <c r="C3152" t="s">
        <v>455</v>
      </c>
      <c r="D3152" t="s">
        <v>393</v>
      </c>
      <c r="E3152" t="s">
        <v>14</v>
      </c>
      <c r="F3152" t="s">
        <v>8445</v>
      </c>
      <c r="G3152">
        <v>0</v>
      </c>
    </row>
    <row r="3153" spans="1:7" x14ac:dyDescent="0.3">
      <c r="A3153" t="s">
        <v>1591</v>
      </c>
      <c r="B3153" t="s">
        <v>1394</v>
      </c>
      <c r="C3153" t="s">
        <v>457</v>
      </c>
      <c r="D3153" t="s">
        <v>393</v>
      </c>
      <c r="E3153" t="s">
        <v>366</v>
      </c>
      <c r="F3153" t="s">
        <v>2957</v>
      </c>
      <c r="G3153">
        <v>0</v>
      </c>
    </row>
    <row r="3154" spans="1:7" x14ac:dyDescent="0.3">
      <c r="A3154" t="s">
        <v>1591</v>
      </c>
      <c r="B3154" t="s">
        <v>1394</v>
      </c>
      <c r="C3154" t="s">
        <v>457</v>
      </c>
      <c r="D3154" t="s">
        <v>393</v>
      </c>
      <c r="E3154" t="s">
        <v>374</v>
      </c>
      <c r="F3154" t="s">
        <v>2957</v>
      </c>
      <c r="G3154">
        <v>0</v>
      </c>
    </row>
    <row r="3155" spans="1:7" x14ac:dyDescent="0.3">
      <c r="A3155" t="s">
        <v>1591</v>
      </c>
      <c r="B3155" t="s">
        <v>1394</v>
      </c>
      <c r="C3155" t="s">
        <v>457</v>
      </c>
      <c r="D3155" t="s">
        <v>393</v>
      </c>
      <c r="E3155" t="s">
        <v>367</v>
      </c>
      <c r="F3155" t="s">
        <v>2151</v>
      </c>
      <c r="G3155">
        <v>0</v>
      </c>
    </row>
    <row r="3156" spans="1:7" x14ac:dyDescent="0.3">
      <c r="A3156" t="s">
        <v>1591</v>
      </c>
      <c r="B3156" t="s">
        <v>1394</v>
      </c>
      <c r="C3156" t="s">
        <v>457</v>
      </c>
      <c r="D3156" t="s">
        <v>393</v>
      </c>
      <c r="E3156" t="s">
        <v>372</v>
      </c>
      <c r="F3156" t="s">
        <v>2957</v>
      </c>
      <c r="G3156">
        <v>0</v>
      </c>
    </row>
    <row r="3157" spans="1:7" x14ac:dyDescent="0.3">
      <c r="A3157" t="s">
        <v>1591</v>
      </c>
      <c r="B3157" t="s">
        <v>1394</v>
      </c>
      <c r="C3157" t="s">
        <v>457</v>
      </c>
      <c r="D3157" t="s">
        <v>393</v>
      </c>
      <c r="E3157" t="s">
        <v>373</v>
      </c>
      <c r="F3157" t="s">
        <v>2957</v>
      </c>
      <c r="G3157">
        <v>0</v>
      </c>
    </row>
    <row r="3158" spans="1:7" x14ac:dyDescent="0.3">
      <c r="A3158" t="s">
        <v>1591</v>
      </c>
      <c r="B3158" t="s">
        <v>1394</v>
      </c>
      <c r="C3158" t="s">
        <v>457</v>
      </c>
      <c r="D3158" t="s">
        <v>393</v>
      </c>
      <c r="E3158" t="s">
        <v>377</v>
      </c>
      <c r="F3158" t="s">
        <v>2957</v>
      </c>
      <c r="G3158">
        <v>0</v>
      </c>
    </row>
    <row r="3159" spans="1:7" x14ac:dyDescent="0.3">
      <c r="A3159" t="s">
        <v>1591</v>
      </c>
      <c r="B3159" t="s">
        <v>1394</v>
      </c>
      <c r="C3159" t="s">
        <v>457</v>
      </c>
      <c r="D3159" t="s">
        <v>393</v>
      </c>
      <c r="E3159" t="s">
        <v>375</v>
      </c>
      <c r="F3159" t="s">
        <v>2151</v>
      </c>
      <c r="G3159">
        <v>0</v>
      </c>
    </row>
    <row r="3160" spans="1:7" x14ac:dyDescent="0.3">
      <c r="A3160" t="s">
        <v>1591</v>
      </c>
      <c r="B3160" t="s">
        <v>1394</v>
      </c>
      <c r="C3160" t="s">
        <v>457</v>
      </c>
      <c r="D3160" t="s">
        <v>393</v>
      </c>
      <c r="E3160" t="s">
        <v>375</v>
      </c>
      <c r="F3160" t="s">
        <v>2957</v>
      </c>
      <c r="G3160">
        <v>0</v>
      </c>
    </row>
    <row r="3161" spans="1:7" x14ac:dyDescent="0.3">
      <c r="A3161" t="s">
        <v>1591</v>
      </c>
      <c r="B3161" t="s">
        <v>1394</v>
      </c>
      <c r="C3161" t="s">
        <v>457</v>
      </c>
      <c r="D3161" t="s">
        <v>393</v>
      </c>
      <c r="E3161" t="s">
        <v>379</v>
      </c>
      <c r="F3161" t="s">
        <v>2151</v>
      </c>
      <c r="G3161">
        <v>0</v>
      </c>
    </row>
    <row r="3162" spans="1:7" x14ac:dyDescent="0.3">
      <c r="A3162" t="s">
        <v>1591</v>
      </c>
      <c r="B3162" t="s">
        <v>1394</v>
      </c>
      <c r="C3162" t="s">
        <v>457</v>
      </c>
      <c r="D3162" t="s">
        <v>393</v>
      </c>
      <c r="E3162" t="s">
        <v>379</v>
      </c>
      <c r="F3162" t="s">
        <v>2957</v>
      </c>
      <c r="G3162">
        <v>0</v>
      </c>
    </row>
    <row r="3163" spans="1:7" x14ac:dyDescent="0.3">
      <c r="A3163" t="s">
        <v>1591</v>
      </c>
      <c r="B3163" t="s">
        <v>1394</v>
      </c>
      <c r="C3163" t="s">
        <v>457</v>
      </c>
      <c r="D3163" t="s">
        <v>393</v>
      </c>
      <c r="E3163" t="s">
        <v>364</v>
      </c>
      <c r="F3163" t="s">
        <v>2957</v>
      </c>
      <c r="G3163">
        <v>0</v>
      </c>
    </row>
    <row r="3164" spans="1:7" x14ac:dyDescent="0.3">
      <c r="A3164" t="s">
        <v>1591</v>
      </c>
      <c r="B3164" t="s">
        <v>1394</v>
      </c>
      <c r="C3164" t="s">
        <v>457</v>
      </c>
      <c r="D3164" t="s">
        <v>393</v>
      </c>
      <c r="E3164" t="s">
        <v>368</v>
      </c>
      <c r="F3164" t="s">
        <v>2151</v>
      </c>
      <c r="G3164">
        <v>0</v>
      </c>
    </row>
    <row r="3165" spans="1:7" x14ac:dyDescent="0.3">
      <c r="A3165" t="s">
        <v>1591</v>
      </c>
      <c r="B3165" t="s">
        <v>1394</v>
      </c>
      <c r="C3165" t="s">
        <v>457</v>
      </c>
      <c r="D3165" t="s">
        <v>393</v>
      </c>
      <c r="E3165" t="s">
        <v>376</v>
      </c>
      <c r="F3165" t="s">
        <v>2151</v>
      </c>
      <c r="G3165">
        <v>0</v>
      </c>
    </row>
    <row r="3166" spans="1:7" x14ac:dyDescent="0.3">
      <c r="A3166" t="s">
        <v>1591</v>
      </c>
      <c r="B3166" t="s">
        <v>1394</v>
      </c>
      <c r="C3166" t="s">
        <v>457</v>
      </c>
      <c r="D3166" t="s">
        <v>393</v>
      </c>
      <c r="E3166" t="s">
        <v>376</v>
      </c>
      <c r="F3166" t="s">
        <v>2957</v>
      </c>
      <c r="G3166">
        <v>0</v>
      </c>
    </row>
    <row r="3167" spans="1:7" x14ac:dyDescent="0.3">
      <c r="A3167" t="s">
        <v>1591</v>
      </c>
      <c r="B3167" t="s">
        <v>1394</v>
      </c>
      <c r="C3167" t="s">
        <v>458</v>
      </c>
      <c r="D3167" t="s">
        <v>393</v>
      </c>
      <c r="E3167" t="s">
        <v>257</v>
      </c>
      <c r="F3167" t="s">
        <v>1720</v>
      </c>
      <c r="G3167">
        <v>0</v>
      </c>
    </row>
    <row r="3168" spans="1:7" x14ac:dyDescent="0.3">
      <c r="A3168" t="s">
        <v>1591</v>
      </c>
      <c r="B3168" t="s">
        <v>1394</v>
      </c>
      <c r="C3168" t="s">
        <v>458</v>
      </c>
      <c r="D3168" t="s">
        <v>393</v>
      </c>
      <c r="E3168" t="s">
        <v>163</v>
      </c>
      <c r="F3168" t="s">
        <v>2090</v>
      </c>
      <c r="G3168">
        <v>0</v>
      </c>
    </row>
    <row r="3169" spans="1:7" x14ac:dyDescent="0.3">
      <c r="A3169" t="s">
        <v>1591</v>
      </c>
      <c r="B3169" t="s">
        <v>1394</v>
      </c>
      <c r="C3169" t="s">
        <v>458</v>
      </c>
      <c r="D3169" t="s">
        <v>393</v>
      </c>
      <c r="E3169" t="s">
        <v>97</v>
      </c>
      <c r="F3169" t="s">
        <v>4592</v>
      </c>
      <c r="G3169">
        <v>0</v>
      </c>
    </row>
    <row r="3170" spans="1:7" x14ac:dyDescent="0.3">
      <c r="A3170" t="s">
        <v>1591</v>
      </c>
      <c r="B3170" t="s">
        <v>1394</v>
      </c>
      <c r="C3170" t="s">
        <v>458</v>
      </c>
      <c r="D3170" t="s">
        <v>393</v>
      </c>
      <c r="E3170" t="s">
        <v>154</v>
      </c>
      <c r="F3170" t="s">
        <v>4837</v>
      </c>
      <c r="G3170">
        <v>0</v>
      </c>
    </row>
    <row r="3171" spans="1:7" x14ac:dyDescent="0.3">
      <c r="A3171" t="s">
        <v>1591</v>
      </c>
      <c r="B3171" t="s">
        <v>1394</v>
      </c>
      <c r="C3171" t="s">
        <v>458</v>
      </c>
      <c r="D3171" t="s">
        <v>393</v>
      </c>
      <c r="E3171" t="s">
        <v>123</v>
      </c>
      <c r="F3171" t="s">
        <v>1592</v>
      </c>
      <c r="G3171">
        <v>0</v>
      </c>
    </row>
    <row r="3172" spans="1:7" x14ac:dyDescent="0.3">
      <c r="A3172" t="s">
        <v>1591</v>
      </c>
      <c r="B3172" t="s">
        <v>1394</v>
      </c>
      <c r="C3172" t="s">
        <v>458</v>
      </c>
      <c r="D3172" t="s">
        <v>393</v>
      </c>
      <c r="E3172" t="s">
        <v>116</v>
      </c>
      <c r="F3172" t="s">
        <v>6035</v>
      </c>
      <c r="G3172">
        <v>0</v>
      </c>
    </row>
    <row r="3173" spans="1:7" x14ac:dyDescent="0.3">
      <c r="A3173" t="s">
        <v>1591</v>
      </c>
      <c r="B3173" t="s">
        <v>1394</v>
      </c>
      <c r="C3173" t="s">
        <v>458</v>
      </c>
      <c r="D3173" t="s">
        <v>393</v>
      </c>
      <c r="E3173" t="s">
        <v>297</v>
      </c>
      <c r="F3173" t="s">
        <v>1448</v>
      </c>
      <c r="G3173">
        <v>0</v>
      </c>
    </row>
    <row r="3174" spans="1:7" x14ac:dyDescent="0.3">
      <c r="A3174" t="s">
        <v>1591</v>
      </c>
      <c r="B3174" t="s">
        <v>1394</v>
      </c>
      <c r="C3174" t="s">
        <v>458</v>
      </c>
      <c r="D3174" t="s">
        <v>393</v>
      </c>
      <c r="E3174" t="s">
        <v>297</v>
      </c>
      <c r="F3174" t="s">
        <v>2921</v>
      </c>
      <c r="G3174">
        <v>0</v>
      </c>
    </row>
    <row r="3175" spans="1:7" x14ac:dyDescent="0.3">
      <c r="A3175" t="s">
        <v>1591</v>
      </c>
      <c r="B3175" t="s">
        <v>1394</v>
      </c>
      <c r="C3175" t="s">
        <v>458</v>
      </c>
      <c r="D3175" t="s">
        <v>393</v>
      </c>
      <c r="E3175" t="s">
        <v>297</v>
      </c>
      <c r="F3175" t="s">
        <v>4044</v>
      </c>
      <c r="G3175">
        <v>0</v>
      </c>
    </row>
    <row r="3176" spans="1:7" x14ac:dyDescent="0.3">
      <c r="A3176" t="s">
        <v>1591</v>
      </c>
      <c r="B3176" t="s">
        <v>1394</v>
      </c>
      <c r="C3176" t="s">
        <v>458</v>
      </c>
      <c r="D3176" t="s">
        <v>393</v>
      </c>
      <c r="E3176" t="s">
        <v>171</v>
      </c>
      <c r="F3176" t="s">
        <v>6332</v>
      </c>
      <c r="G3176">
        <v>0</v>
      </c>
    </row>
    <row r="3177" spans="1:7" x14ac:dyDescent="0.3">
      <c r="A3177" t="s">
        <v>1591</v>
      </c>
      <c r="B3177" t="s">
        <v>1394</v>
      </c>
      <c r="C3177" t="s">
        <v>458</v>
      </c>
      <c r="D3177" t="s">
        <v>393</v>
      </c>
      <c r="E3177" t="s">
        <v>172</v>
      </c>
      <c r="F3177" t="s">
        <v>7725</v>
      </c>
      <c r="G3177">
        <v>0</v>
      </c>
    </row>
    <row r="3178" spans="1:7" x14ac:dyDescent="0.3">
      <c r="A3178" t="s">
        <v>1591</v>
      </c>
      <c r="B3178" t="s">
        <v>1394</v>
      </c>
      <c r="C3178" t="s">
        <v>458</v>
      </c>
      <c r="D3178" t="s">
        <v>393</v>
      </c>
      <c r="E3178" t="s">
        <v>247</v>
      </c>
      <c r="F3178" t="s">
        <v>4318</v>
      </c>
      <c r="G3178">
        <v>0</v>
      </c>
    </row>
    <row r="3179" spans="1:7" x14ac:dyDescent="0.3">
      <c r="A3179" t="s">
        <v>1591</v>
      </c>
      <c r="B3179" t="s">
        <v>1394</v>
      </c>
      <c r="C3179" t="s">
        <v>458</v>
      </c>
      <c r="D3179" t="s">
        <v>393</v>
      </c>
      <c r="E3179" t="s">
        <v>235</v>
      </c>
      <c r="F3179" t="s">
        <v>1881</v>
      </c>
      <c r="G3179">
        <v>0</v>
      </c>
    </row>
    <row r="3180" spans="1:7" x14ac:dyDescent="0.3">
      <c r="A3180" t="s">
        <v>1608</v>
      </c>
      <c r="B3180" t="s">
        <v>1609</v>
      </c>
      <c r="C3180" t="s">
        <v>455</v>
      </c>
      <c r="D3180" t="s">
        <v>393</v>
      </c>
      <c r="E3180" t="s">
        <v>14</v>
      </c>
      <c r="F3180" t="s">
        <v>1608</v>
      </c>
      <c r="G3180">
        <v>0</v>
      </c>
    </row>
    <row r="3181" spans="1:7" x14ac:dyDescent="0.3">
      <c r="A3181" t="s">
        <v>1608</v>
      </c>
      <c r="B3181" t="s">
        <v>1609</v>
      </c>
      <c r="C3181" t="s">
        <v>457</v>
      </c>
      <c r="D3181" t="s">
        <v>393</v>
      </c>
      <c r="E3181" t="s">
        <v>366</v>
      </c>
      <c r="F3181" t="s">
        <v>1610</v>
      </c>
      <c r="G3181">
        <v>0</v>
      </c>
    </row>
    <row r="3182" spans="1:7" x14ac:dyDescent="0.3">
      <c r="A3182" t="s">
        <v>1608</v>
      </c>
      <c r="B3182" t="s">
        <v>1609</v>
      </c>
      <c r="C3182" t="s">
        <v>457</v>
      </c>
      <c r="D3182" t="s">
        <v>393</v>
      </c>
      <c r="E3182" t="s">
        <v>367</v>
      </c>
      <c r="F3182" t="s">
        <v>1610</v>
      </c>
      <c r="G3182">
        <v>0</v>
      </c>
    </row>
    <row r="3183" spans="1:7" x14ac:dyDescent="0.3">
      <c r="A3183" t="s">
        <v>1608</v>
      </c>
      <c r="B3183" t="s">
        <v>1609</v>
      </c>
      <c r="C3183" t="s">
        <v>457</v>
      </c>
      <c r="D3183" t="s">
        <v>393</v>
      </c>
      <c r="E3183" t="s">
        <v>379</v>
      </c>
      <c r="F3183" t="s">
        <v>1610</v>
      </c>
      <c r="G3183">
        <v>0</v>
      </c>
    </row>
    <row r="3184" spans="1:7" x14ac:dyDescent="0.3">
      <c r="A3184" t="s">
        <v>1608</v>
      </c>
      <c r="B3184" t="s">
        <v>1609</v>
      </c>
      <c r="C3184" t="s">
        <v>457</v>
      </c>
      <c r="D3184" t="s">
        <v>393</v>
      </c>
      <c r="E3184" t="s">
        <v>364</v>
      </c>
      <c r="F3184" t="s">
        <v>1610</v>
      </c>
      <c r="G3184">
        <v>0</v>
      </c>
    </row>
    <row r="3185" spans="1:7" x14ac:dyDescent="0.3">
      <c r="A3185" t="s">
        <v>1608</v>
      </c>
      <c r="B3185" t="s">
        <v>1609</v>
      </c>
      <c r="C3185" t="s">
        <v>457</v>
      </c>
      <c r="D3185" t="s">
        <v>393</v>
      </c>
      <c r="E3185" t="s">
        <v>371</v>
      </c>
      <c r="F3185" t="s">
        <v>1610</v>
      </c>
      <c r="G3185">
        <v>0</v>
      </c>
    </row>
    <row r="3186" spans="1:7" x14ac:dyDescent="0.3">
      <c r="A3186" t="s">
        <v>2028</v>
      </c>
      <c r="B3186" t="s">
        <v>2029</v>
      </c>
      <c r="C3186" t="s">
        <v>457</v>
      </c>
      <c r="D3186" t="s">
        <v>393</v>
      </c>
      <c r="E3186" t="s">
        <v>378</v>
      </c>
      <c r="F3186" t="s">
        <v>2030</v>
      </c>
      <c r="G3186">
        <v>0</v>
      </c>
    </row>
    <row r="3187" spans="1:7" x14ac:dyDescent="0.3">
      <c r="A3187" t="s">
        <v>2028</v>
      </c>
      <c r="B3187" t="s">
        <v>2029</v>
      </c>
      <c r="C3187" t="s">
        <v>457</v>
      </c>
      <c r="D3187" t="s">
        <v>393</v>
      </c>
      <c r="E3187" t="s">
        <v>368</v>
      </c>
      <c r="F3187" t="s">
        <v>2030</v>
      </c>
      <c r="G3187">
        <v>0</v>
      </c>
    </row>
    <row r="3188" spans="1:7" x14ac:dyDescent="0.3">
      <c r="A3188" t="s">
        <v>2247</v>
      </c>
      <c r="B3188" t="s">
        <v>1114</v>
      </c>
      <c r="C3188" t="s">
        <v>455</v>
      </c>
      <c r="D3188" t="s">
        <v>393</v>
      </c>
      <c r="E3188" t="s">
        <v>14</v>
      </c>
      <c r="F3188" t="s">
        <v>4561</v>
      </c>
      <c r="G3188">
        <v>0</v>
      </c>
    </row>
    <row r="3189" spans="1:7" x14ac:dyDescent="0.3">
      <c r="A3189" t="s">
        <v>2247</v>
      </c>
      <c r="B3189" t="s">
        <v>1114</v>
      </c>
      <c r="C3189" t="s">
        <v>457</v>
      </c>
      <c r="D3189" t="s">
        <v>393</v>
      </c>
      <c r="E3189" t="s">
        <v>377</v>
      </c>
      <c r="F3189" t="s">
        <v>2248</v>
      </c>
      <c r="G3189">
        <v>0</v>
      </c>
    </row>
    <row r="3190" spans="1:7" x14ac:dyDescent="0.3">
      <c r="A3190" t="s">
        <v>2247</v>
      </c>
      <c r="B3190" t="s">
        <v>1114</v>
      </c>
      <c r="C3190" t="s">
        <v>457</v>
      </c>
      <c r="D3190" t="s">
        <v>393</v>
      </c>
      <c r="E3190" t="s">
        <v>377</v>
      </c>
      <c r="F3190" t="s">
        <v>4561</v>
      </c>
      <c r="G3190">
        <v>0</v>
      </c>
    </row>
    <row r="3191" spans="1:7" x14ac:dyDescent="0.3">
      <c r="A3191" t="s">
        <v>2247</v>
      </c>
      <c r="B3191" t="s">
        <v>1114</v>
      </c>
      <c r="C3191" t="s">
        <v>457</v>
      </c>
      <c r="D3191" t="s">
        <v>393</v>
      </c>
      <c r="E3191" t="s">
        <v>375</v>
      </c>
      <c r="F3191" t="s">
        <v>4561</v>
      </c>
      <c r="G3191">
        <v>0</v>
      </c>
    </row>
    <row r="3192" spans="1:7" x14ac:dyDescent="0.3">
      <c r="A3192" t="s">
        <v>2247</v>
      </c>
      <c r="B3192" t="s">
        <v>1114</v>
      </c>
      <c r="C3192" t="s">
        <v>457</v>
      </c>
      <c r="D3192" t="s">
        <v>393</v>
      </c>
      <c r="E3192" t="s">
        <v>364</v>
      </c>
      <c r="F3192" t="s">
        <v>2248</v>
      </c>
      <c r="G3192">
        <v>0</v>
      </c>
    </row>
    <row r="3193" spans="1:7" x14ac:dyDescent="0.3">
      <c r="A3193" t="s">
        <v>2347</v>
      </c>
      <c r="B3193" t="s">
        <v>1394</v>
      </c>
      <c r="C3193" t="s">
        <v>457</v>
      </c>
      <c r="D3193" t="s">
        <v>393</v>
      </c>
      <c r="E3193" t="s">
        <v>366</v>
      </c>
      <c r="F3193" t="s">
        <v>2151</v>
      </c>
      <c r="G3193">
        <v>0</v>
      </c>
    </row>
    <row r="3194" spans="1:7" x14ac:dyDescent="0.3">
      <c r="A3194" t="s">
        <v>2347</v>
      </c>
      <c r="B3194" t="s">
        <v>1394</v>
      </c>
      <c r="C3194" t="s">
        <v>457</v>
      </c>
      <c r="D3194" t="s">
        <v>393</v>
      </c>
      <c r="E3194" t="s">
        <v>364</v>
      </c>
      <c r="F3194" t="s">
        <v>2151</v>
      </c>
      <c r="G3194">
        <v>0</v>
      </c>
    </row>
    <row r="3195" spans="1:7" x14ac:dyDescent="0.3">
      <c r="A3195" t="s">
        <v>2347</v>
      </c>
      <c r="B3195" t="s">
        <v>1394</v>
      </c>
      <c r="C3195" t="s">
        <v>457</v>
      </c>
      <c r="D3195" t="s">
        <v>393</v>
      </c>
      <c r="E3195" t="s">
        <v>376</v>
      </c>
      <c r="F3195" t="s">
        <v>2151</v>
      </c>
      <c r="G3195">
        <v>0</v>
      </c>
    </row>
    <row r="3196" spans="1:7" x14ac:dyDescent="0.3">
      <c r="A3196" t="s">
        <v>3439</v>
      </c>
      <c r="B3196" t="s">
        <v>2029</v>
      </c>
      <c r="C3196" t="s">
        <v>457</v>
      </c>
      <c r="D3196" t="s">
        <v>393</v>
      </c>
      <c r="E3196" t="s">
        <v>372</v>
      </c>
      <c r="F3196" t="s">
        <v>2030</v>
      </c>
      <c r="G3196">
        <v>0</v>
      </c>
    </row>
    <row r="3197" spans="1:7" x14ac:dyDescent="0.3">
      <c r="A3197" t="s">
        <v>3439</v>
      </c>
      <c r="B3197" t="s">
        <v>2029</v>
      </c>
      <c r="C3197" t="s">
        <v>457</v>
      </c>
      <c r="D3197" t="s">
        <v>393</v>
      </c>
      <c r="E3197" t="s">
        <v>371</v>
      </c>
      <c r="F3197" t="s">
        <v>2030</v>
      </c>
      <c r="G3197">
        <v>0</v>
      </c>
    </row>
    <row r="3198" spans="1:7" x14ac:dyDescent="0.3">
      <c r="A3198" t="s">
        <v>5481</v>
      </c>
      <c r="B3198" t="s">
        <v>2029</v>
      </c>
      <c r="C3198" t="s">
        <v>457</v>
      </c>
      <c r="D3198" t="s">
        <v>393</v>
      </c>
      <c r="E3198" t="s">
        <v>367</v>
      </c>
      <c r="F3198" t="s">
        <v>2030</v>
      </c>
      <c r="G3198">
        <v>0</v>
      </c>
    </row>
    <row r="3199" spans="1:7" x14ac:dyDescent="0.3">
      <c r="A3199" t="s">
        <v>14609</v>
      </c>
      <c r="B3199" t="s">
        <v>14610</v>
      </c>
      <c r="C3199" t="s">
        <v>457</v>
      </c>
      <c r="D3199" t="s">
        <v>14611</v>
      </c>
      <c r="E3199" t="s">
        <v>365</v>
      </c>
      <c r="F3199" t="s">
        <v>14687</v>
      </c>
      <c r="G3199">
        <v>0</v>
      </c>
    </row>
    <row r="3200" spans="1:7" x14ac:dyDescent="0.3">
      <c r="A3200" t="s">
        <v>14609</v>
      </c>
      <c r="B3200" t="s">
        <v>14610</v>
      </c>
      <c r="C3200" t="s">
        <v>457</v>
      </c>
      <c r="D3200" t="s">
        <v>14611</v>
      </c>
      <c r="E3200" t="s">
        <v>365</v>
      </c>
      <c r="F3200" t="s">
        <v>14708</v>
      </c>
      <c r="G3200">
        <v>0</v>
      </c>
    </row>
    <row r="3201" spans="1:7" x14ac:dyDescent="0.3">
      <c r="A3201" t="s">
        <v>14609</v>
      </c>
      <c r="B3201" t="s">
        <v>14610</v>
      </c>
      <c r="C3201" t="s">
        <v>457</v>
      </c>
      <c r="D3201" t="s">
        <v>14611</v>
      </c>
      <c r="E3201" t="s">
        <v>378</v>
      </c>
      <c r="F3201" t="s">
        <v>14653</v>
      </c>
      <c r="G3201">
        <v>0</v>
      </c>
    </row>
    <row r="3202" spans="1:7" x14ac:dyDescent="0.3">
      <c r="A3202" t="s">
        <v>14609</v>
      </c>
      <c r="B3202" t="s">
        <v>14610</v>
      </c>
      <c r="C3202" t="s">
        <v>457</v>
      </c>
      <c r="D3202" t="s">
        <v>14611</v>
      </c>
      <c r="E3202" t="s">
        <v>378</v>
      </c>
      <c r="F3202" t="s">
        <v>14703</v>
      </c>
      <c r="G3202">
        <v>0</v>
      </c>
    </row>
    <row r="3203" spans="1:7" x14ac:dyDescent="0.3">
      <c r="A3203" t="s">
        <v>14609</v>
      </c>
      <c r="B3203" t="s">
        <v>14610</v>
      </c>
      <c r="C3203" t="s">
        <v>457</v>
      </c>
      <c r="D3203" t="s">
        <v>14611</v>
      </c>
      <c r="E3203" t="s">
        <v>366</v>
      </c>
      <c r="F3203" t="s">
        <v>14653</v>
      </c>
      <c r="G3203">
        <v>0</v>
      </c>
    </row>
    <row r="3204" spans="1:7" x14ac:dyDescent="0.3">
      <c r="A3204" t="s">
        <v>14609</v>
      </c>
      <c r="B3204" t="s">
        <v>14610</v>
      </c>
      <c r="C3204" t="s">
        <v>457</v>
      </c>
      <c r="D3204" t="s">
        <v>14611</v>
      </c>
      <c r="E3204" t="s">
        <v>366</v>
      </c>
      <c r="F3204" t="s">
        <v>14973</v>
      </c>
      <c r="G3204">
        <v>0</v>
      </c>
    </row>
    <row r="3205" spans="1:7" x14ac:dyDescent="0.3">
      <c r="A3205" t="s">
        <v>14609</v>
      </c>
      <c r="B3205" t="s">
        <v>14610</v>
      </c>
      <c r="C3205" t="s">
        <v>457</v>
      </c>
      <c r="D3205" t="s">
        <v>14611</v>
      </c>
      <c r="E3205" t="s">
        <v>374</v>
      </c>
      <c r="F3205" t="s">
        <v>14653</v>
      </c>
      <c r="G3205">
        <v>0</v>
      </c>
    </row>
    <row r="3206" spans="1:7" x14ac:dyDescent="0.3">
      <c r="A3206" t="s">
        <v>14609</v>
      </c>
      <c r="B3206" t="s">
        <v>14610</v>
      </c>
      <c r="C3206" t="s">
        <v>457</v>
      </c>
      <c r="D3206" t="s">
        <v>14611</v>
      </c>
      <c r="E3206" t="s">
        <v>374</v>
      </c>
      <c r="F3206" t="s">
        <v>14708</v>
      </c>
      <c r="G3206">
        <v>0</v>
      </c>
    </row>
    <row r="3207" spans="1:7" x14ac:dyDescent="0.3">
      <c r="A3207" t="s">
        <v>14609</v>
      </c>
      <c r="B3207" t="s">
        <v>14610</v>
      </c>
      <c r="C3207" t="s">
        <v>457</v>
      </c>
      <c r="D3207" t="s">
        <v>14611</v>
      </c>
      <c r="E3207" t="s">
        <v>374</v>
      </c>
      <c r="F3207" t="s">
        <v>14973</v>
      </c>
      <c r="G3207">
        <v>0</v>
      </c>
    </row>
    <row r="3208" spans="1:7" x14ac:dyDescent="0.3">
      <c r="A3208" t="s">
        <v>14609</v>
      </c>
      <c r="B3208" t="s">
        <v>14610</v>
      </c>
      <c r="C3208" t="s">
        <v>457</v>
      </c>
      <c r="D3208" t="s">
        <v>14611</v>
      </c>
      <c r="E3208" t="s">
        <v>367</v>
      </c>
      <c r="F3208" t="s">
        <v>14708</v>
      </c>
      <c r="G3208">
        <v>0</v>
      </c>
    </row>
    <row r="3209" spans="1:7" x14ac:dyDescent="0.3">
      <c r="A3209" t="s">
        <v>14609</v>
      </c>
      <c r="B3209" t="s">
        <v>14610</v>
      </c>
      <c r="C3209" t="s">
        <v>457</v>
      </c>
      <c r="D3209" t="s">
        <v>14611</v>
      </c>
      <c r="E3209" t="s">
        <v>372</v>
      </c>
      <c r="F3209" t="s">
        <v>14612</v>
      </c>
      <c r="G3209">
        <v>0</v>
      </c>
    </row>
    <row r="3210" spans="1:7" x14ac:dyDescent="0.3">
      <c r="A3210" t="s">
        <v>14609</v>
      </c>
      <c r="B3210" t="s">
        <v>14610</v>
      </c>
      <c r="C3210" t="s">
        <v>457</v>
      </c>
      <c r="D3210" t="s">
        <v>14611</v>
      </c>
      <c r="E3210" t="s">
        <v>372</v>
      </c>
      <c r="F3210" t="s">
        <v>14852</v>
      </c>
      <c r="G3210">
        <v>0</v>
      </c>
    </row>
    <row r="3211" spans="1:7" x14ac:dyDescent="0.3">
      <c r="A3211" t="s">
        <v>14609</v>
      </c>
      <c r="B3211" t="s">
        <v>14610</v>
      </c>
      <c r="C3211" t="s">
        <v>457</v>
      </c>
      <c r="D3211" t="s">
        <v>14611</v>
      </c>
      <c r="E3211" t="s">
        <v>373</v>
      </c>
      <c r="F3211" t="s">
        <v>14703</v>
      </c>
      <c r="G3211">
        <v>0</v>
      </c>
    </row>
    <row r="3212" spans="1:7" x14ac:dyDescent="0.3">
      <c r="A3212" t="s">
        <v>14609</v>
      </c>
      <c r="B3212" t="s">
        <v>14610</v>
      </c>
      <c r="C3212" t="s">
        <v>457</v>
      </c>
      <c r="D3212" t="s">
        <v>14611</v>
      </c>
      <c r="E3212" t="s">
        <v>373</v>
      </c>
      <c r="F3212" t="s">
        <v>14791</v>
      </c>
      <c r="G3212">
        <v>0</v>
      </c>
    </row>
    <row r="3213" spans="1:7" x14ac:dyDescent="0.3">
      <c r="A3213" t="s">
        <v>14609</v>
      </c>
      <c r="B3213" t="s">
        <v>14610</v>
      </c>
      <c r="C3213" t="s">
        <v>457</v>
      </c>
      <c r="D3213" t="s">
        <v>14611</v>
      </c>
      <c r="E3213" t="s">
        <v>377</v>
      </c>
      <c r="F3213" t="s">
        <v>14612</v>
      </c>
      <c r="G3213">
        <v>0</v>
      </c>
    </row>
    <row r="3214" spans="1:7" x14ac:dyDescent="0.3">
      <c r="A3214" t="s">
        <v>14609</v>
      </c>
      <c r="B3214" t="s">
        <v>14610</v>
      </c>
      <c r="C3214" t="s">
        <v>457</v>
      </c>
      <c r="D3214" t="s">
        <v>14611</v>
      </c>
      <c r="E3214" t="s">
        <v>375</v>
      </c>
      <c r="F3214" t="s">
        <v>14927</v>
      </c>
      <c r="G3214">
        <v>0</v>
      </c>
    </row>
    <row r="3215" spans="1:7" x14ac:dyDescent="0.3">
      <c r="A3215" t="s">
        <v>14609</v>
      </c>
      <c r="B3215" t="s">
        <v>14610</v>
      </c>
      <c r="C3215" t="s">
        <v>457</v>
      </c>
      <c r="D3215" t="s">
        <v>14611</v>
      </c>
      <c r="E3215" t="s">
        <v>375</v>
      </c>
      <c r="F3215" t="s">
        <v>14973</v>
      </c>
      <c r="G3215">
        <v>0</v>
      </c>
    </row>
    <row r="3216" spans="1:7" x14ac:dyDescent="0.3">
      <c r="A3216" t="s">
        <v>14609</v>
      </c>
      <c r="B3216" t="s">
        <v>14610</v>
      </c>
      <c r="C3216" t="s">
        <v>457</v>
      </c>
      <c r="D3216" t="s">
        <v>14611</v>
      </c>
      <c r="E3216" t="s">
        <v>370</v>
      </c>
      <c r="F3216" t="s">
        <v>14653</v>
      </c>
      <c r="G3216">
        <v>0</v>
      </c>
    </row>
    <row r="3217" spans="1:7" x14ac:dyDescent="0.3">
      <c r="A3217" t="s">
        <v>14609</v>
      </c>
      <c r="B3217" t="s">
        <v>14610</v>
      </c>
      <c r="C3217" t="s">
        <v>457</v>
      </c>
      <c r="D3217" t="s">
        <v>14611</v>
      </c>
      <c r="E3217" t="s">
        <v>370</v>
      </c>
      <c r="F3217" t="s">
        <v>14973</v>
      </c>
      <c r="G3217">
        <v>0</v>
      </c>
    </row>
    <row r="3218" spans="1:7" x14ac:dyDescent="0.3">
      <c r="A3218" t="s">
        <v>14609</v>
      </c>
      <c r="B3218" t="s">
        <v>14610</v>
      </c>
      <c r="C3218" t="s">
        <v>457</v>
      </c>
      <c r="D3218" t="s">
        <v>14611</v>
      </c>
      <c r="E3218" t="s">
        <v>379</v>
      </c>
      <c r="F3218" t="s">
        <v>14612</v>
      </c>
      <c r="G3218">
        <v>0</v>
      </c>
    </row>
    <row r="3219" spans="1:7" x14ac:dyDescent="0.3">
      <c r="A3219" t="s">
        <v>14609</v>
      </c>
      <c r="B3219" t="s">
        <v>14610</v>
      </c>
      <c r="C3219" t="s">
        <v>457</v>
      </c>
      <c r="D3219" t="s">
        <v>14611</v>
      </c>
      <c r="E3219" t="s">
        <v>379</v>
      </c>
      <c r="F3219" t="s">
        <v>14703</v>
      </c>
      <c r="G3219">
        <v>0</v>
      </c>
    </row>
    <row r="3220" spans="1:7" x14ac:dyDescent="0.3">
      <c r="A3220" t="s">
        <v>14609</v>
      </c>
      <c r="B3220" t="s">
        <v>14610</v>
      </c>
      <c r="C3220" t="s">
        <v>457</v>
      </c>
      <c r="D3220" t="s">
        <v>14611</v>
      </c>
      <c r="E3220" t="s">
        <v>379</v>
      </c>
      <c r="F3220" t="s">
        <v>14973</v>
      </c>
      <c r="G3220">
        <v>0</v>
      </c>
    </row>
    <row r="3221" spans="1:7" x14ac:dyDescent="0.3">
      <c r="A3221" t="s">
        <v>14609</v>
      </c>
      <c r="B3221" t="s">
        <v>14610</v>
      </c>
      <c r="C3221" t="s">
        <v>457</v>
      </c>
      <c r="D3221" t="s">
        <v>14611</v>
      </c>
      <c r="E3221" t="s">
        <v>369</v>
      </c>
      <c r="F3221" t="s">
        <v>14653</v>
      </c>
      <c r="G3221">
        <v>0</v>
      </c>
    </row>
    <row r="3222" spans="1:7" x14ac:dyDescent="0.3">
      <c r="A3222" t="s">
        <v>14609</v>
      </c>
      <c r="B3222" t="s">
        <v>14610</v>
      </c>
      <c r="C3222" t="s">
        <v>457</v>
      </c>
      <c r="D3222" t="s">
        <v>14611</v>
      </c>
      <c r="E3222" t="s">
        <v>369</v>
      </c>
      <c r="F3222" t="s">
        <v>14708</v>
      </c>
      <c r="G3222">
        <v>0</v>
      </c>
    </row>
    <row r="3223" spans="1:7" x14ac:dyDescent="0.3">
      <c r="A3223" t="s">
        <v>14609</v>
      </c>
      <c r="B3223" t="s">
        <v>14610</v>
      </c>
      <c r="C3223" t="s">
        <v>457</v>
      </c>
      <c r="D3223" t="s">
        <v>14611</v>
      </c>
      <c r="E3223" t="s">
        <v>364</v>
      </c>
      <c r="F3223" t="s">
        <v>14973</v>
      </c>
      <c r="G3223">
        <v>0</v>
      </c>
    </row>
    <row r="3224" spans="1:7" x14ac:dyDescent="0.3">
      <c r="A3224" t="s">
        <v>14609</v>
      </c>
      <c r="B3224" t="s">
        <v>14610</v>
      </c>
      <c r="C3224" t="s">
        <v>457</v>
      </c>
      <c r="D3224" t="s">
        <v>14611</v>
      </c>
      <c r="E3224" t="s">
        <v>371</v>
      </c>
      <c r="F3224" t="s">
        <v>14612</v>
      </c>
      <c r="G3224">
        <v>0</v>
      </c>
    </row>
    <row r="3225" spans="1:7" x14ac:dyDescent="0.3">
      <c r="A3225" t="s">
        <v>14609</v>
      </c>
      <c r="B3225" t="s">
        <v>14610</v>
      </c>
      <c r="C3225" t="s">
        <v>457</v>
      </c>
      <c r="D3225" t="s">
        <v>14611</v>
      </c>
      <c r="E3225" t="s">
        <v>371</v>
      </c>
      <c r="F3225" t="s">
        <v>14653</v>
      </c>
      <c r="G3225">
        <v>0</v>
      </c>
    </row>
    <row r="3226" spans="1:7" x14ac:dyDescent="0.3">
      <c r="A3226" t="s">
        <v>14609</v>
      </c>
      <c r="B3226" t="s">
        <v>14610</v>
      </c>
      <c r="C3226" t="s">
        <v>457</v>
      </c>
      <c r="D3226" t="s">
        <v>14611</v>
      </c>
      <c r="E3226" t="s">
        <v>371</v>
      </c>
      <c r="F3226" t="s">
        <v>14687</v>
      </c>
      <c r="G3226">
        <v>0</v>
      </c>
    </row>
    <row r="3227" spans="1:7" x14ac:dyDescent="0.3">
      <c r="A3227" t="s">
        <v>14609</v>
      </c>
      <c r="B3227" t="s">
        <v>14610</v>
      </c>
      <c r="C3227" t="s">
        <v>457</v>
      </c>
      <c r="D3227" t="s">
        <v>14611</v>
      </c>
      <c r="E3227" t="s">
        <v>371</v>
      </c>
      <c r="F3227" t="s">
        <v>14708</v>
      </c>
      <c r="G3227">
        <v>0</v>
      </c>
    </row>
    <row r="3228" spans="1:7" x14ac:dyDescent="0.3">
      <c r="A3228" t="s">
        <v>14609</v>
      </c>
      <c r="B3228" t="s">
        <v>14610</v>
      </c>
      <c r="C3228" t="s">
        <v>457</v>
      </c>
      <c r="D3228" t="s">
        <v>14611</v>
      </c>
      <c r="E3228" t="s">
        <v>376</v>
      </c>
      <c r="F3228" t="s">
        <v>14708</v>
      </c>
      <c r="G3228">
        <v>0</v>
      </c>
    </row>
    <row r="3229" spans="1:7" x14ac:dyDescent="0.3">
      <c r="A3229" t="s">
        <v>14609</v>
      </c>
      <c r="B3229" t="s">
        <v>14610</v>
      </c>
      <c r="C3229" t="s">
        <v>457</v>
      </c>
      <c r="D3229" t="s">
        <v>14611</v>
      </c>
      <c r="E3229" t="s">
        <v>376</v>
      </c>
      <c r="F3229" t="s">
        <v>14852</v>
      </c>
      <c r="G3229">
        <v>0</v>
      </c>
    </row>
    <row r="3230" spans="1:7" x14ac:dyDescent="0.3">
      <c r="A3230" t="s">
        <v>14620</v>
      </c>
      <c r="B3230" t="s">
        <v>14621</v>
      </c>
      <c r="C3230" t="s">
        <v>455</v>
      </c>
      <c r="D3230" t="s">
        <v>393</v>
      </c>
      <c r="E3230" t="s">
        <v>14</v>
      </c>
      <c r="F3230" t="s">
        <v>14622</v>
      </c>
      <c r="G3230">
        <v>0</v>
      </c>
    </row>
    <row r="3231" spans="1:7" x14ac:dyDescent="0.3">
      <c r="A3231" t="s">
        <v>14620</v>
      </c>
      <c r="B3231" t="s">
        <v>14621</v>
      </c>
      <c r="C3231" t="s">
        <v>455</v>
      </c>
      <c r="D3231" t="s">
        <v>393</v>
      </c>
      <c r="E3231" t="s">
        <v>14</v>
      </c>
      <c r="F3231" t="s">
        <v>14742</v>
      </c>
      <c r="G3231">
        <v>0</v>
      </c>
    </row>
    <row r="3232" spans="1:7" x14ac:dyDescent="0.3">
      <c r="A3232" t="s">
        <v>14620</v>
      </c>
      <c r="B3232" t="s">
        <v>14621</v>
      </c>
      <c r="C3232" t="s">
        <v>455</v>
      </c>
      <c r="D3232" t="s">
        <v>393</v>
      </c>
      <c r="E3232" t="s">
        <v>14</v>
      </c>
      <c r="F3232" t="s">
        <v>15018</v>
      </c>
      <c r="G3232">
        <v>0</v>
      </c>
    </row>
    <row r="3233" spans="1:7" x14ac:dyDescent="0.3">
      <c r="A3233" t="s">
        <v>14620</v>
      </c>
      <c r="B3233" t="s">
        <v>14621</v>
      </c>
      <c r="C3233" t="s">
        <v>455</v>
      </c>
      <c r="D3233" t="s">
        <v>393</v>
      </c>
      <c r="E3233" t="s">
        <v>14</v>
      </c>
      <c r="F3233" t="s">
        <v>15027</v>
      </c>
      <c r="G3233">
        <v>0</v>
      </c>
    </row>
    <row r="3234" spans="1:7" x14ac:dyDescent="0.3">
      <c r="A3234" t="s">
        <v>14629</v>
      </c>
      <c r="B3234" t="s">
        <v>14630</v>
      </c>
      <c r="C3234" t="s">
        <v>457</v>
      </c>
      <c r="D3234" t="s">
        <v>14611</v>
      </c>
      <c r="E3234" t="s">
        <v>373</v>
      </c>
      <c r="F3234" t="s">
        <v>14993</v>
      </c>
      <c r="G3234">
        <v>0</v>
      </c>
    </row>
    <row r="3235" spans="1:7" x14ac:dyDescent="0.3">
      <c r="A3235" t="s">
        <v>14629</v>
      </c>
      <c r="B3235" t="s">
        <v>14630</v>
      </c>
      <c r="C3235" t="s">
        <v>457</v>
      </c>
      <c r="D3235" t="s">
        <v>14611</v>
      </c>
      <c r="E3235" t="s">
        <v>379</v>
      </c>
      <c r="F3235" t="s">
        <v>14631</v>
      </c>
      <c r="G3235">
        <v>0</v>
      </c>
    </row>
    <row r="3236" spans="1:7" x14ac:dyDescent="0.3">
      <c r="A3236" t="s">
        <v>14629</v>
      </c>
      <c r="B3236" t="s">
        <v>14630</v>
      </c>
      <c r="C3236" t="s">
        <v>457</v>
      </c>
      <c r="D3236" t="s">
        <v>14611</v>
      </c>
      <c r="E3236" t="s">
        <v>369</v>
      </c>
      <c r="F3236" t="s">
        <v>14631</v>
      </c>
      <c r="G3236">
        <v>0</v>
      </c>
    </row>
    <row r="3237" spans="1:7" x14ac:dyDescent="0.3">
      <c r="A3237" t="s">
        <v>14629</v>
      </c>
      <c r="B3237" t="s">
        <v>14630</v>
      </c>
      <c r="C3237" t="s">
        <v>457</v>
      </c>
      <c r="D3237" t="s">
        <v>14611</v>
      </c>
      <c r="E3237" t="s">
        <v>369</v>
      </c>
      <c r="F3237" t="s">
        <v>14890</v>
      </c>
      <c r="G3237">
        <v>0</v>
      </c>
    </row>
    <row r="3238" spans="1:7" x14ac:dyDescent="0.3">
      <c r="A3238" t="s">
        <v>14629</v>
      </c>
      <c r="B3238" t="s">
        <v>14630</v>
      </c>
      <c r="C3238" t="s">
        <v>457</v>
      </c>
      <c r="D3238" t="s">
        <v>14611</v>
      </c>
      <c r="E3238" t="s">
        <v>368</v>
      </c>
      <c r="F3238" t="s">
        <v>14993</v>
      </c>
      <c r="G3238">
        <v>0</v>
      </c>
    </row>
    <row r="3239" spans="1:7" x14ac:dyDescent="0.3">
      <c r="A3239" t="s">
        <v>14629</v>
      </c>
      <c r="B3239" t="s">
        <v>14630</v>
      </c>
      <c r="C3239" t="s">
        <v>457</v>
      </c>
      <c r="D3239" t="s">
        <v>14611</v>
      </c>
      <c r="E3239" t="s">
        <v>371</v>
      </c>
      <c r="F3239" t="s">
        <v>14993</v>
      </c>
      <c r="G3239">
        <v>0</v>
      </c>
    </row>
    <row r="3240" spans="1:7" x14ac:dyDescent="0.3">
      <c r="A3240" t="s">
        <v>14637</v>
      </c>
      <c r="B3240" t="s">
        <v>14638</v>
      </c>
      <c r="C3240" t="s">
        <v>455</v>
      </c>
      <c r="D3240" t="s">
        <v>393</v>
      </c>
      <c r="E3240" t="s">
        <v>14</v>
      </c>
      <c r="F3240" t="s">
        <v>15080</v>
      </c>
      <c r="G3240">
        <v>0</v>
      </c>
    </row>
    <row r="3241" spans="1:7" x14ac:dyDescent="0.3">
      <c r="A3241" t="s">
        <v>14637</v>
      </c>
      <c r="B3241" t="s">
        <v>14638</v>
      </c>
      <c r="C3241" t="s">
        <v>457</v>
      </c>
      <c r="D3241" t="s">
        <v>14611</v>
      </c>
      <c r="E3241" t="s">
        <v>379</v>
      </c>
      <c r="F3241" t="s">
        <v>14639</v>
      </c>
      <c r="G3241">
        <v>0</v>
      </c>
    </row>
    <row r="3242" spans="1:7" x14ac:dyDescent="0.3">
      <c r="A3242" t="s">
        <v>14646</v>
      </c>
      <c r="B3242" t="s">
        <v>14630</v>
      </c>
      <c r="C3242" t="s">
        <v>457</v>
      </c>
      <c r="D3242" t="s">
        <v>14611</v>
      </c>
      <c r="E3242" t="s">
        <v>365</v>
      </c>
      <c r="F3242" t="s">
        <v>14857</v>
      </c>
      <c r="G3242">
        <v>0</v>
      </c>
    </row>
    <row r="3243" spans="1:7" x14ac:dyDescent="0.3">
      <c r="A3243" t="s">
        <v>14646</v>
      </c>
      <c r="B3243" t="s">
        <v>14630</v>
      </c>
      <c r="C3243" t="s">
        <v>457</v>
      </c>
      <c r="D3243" t="s">
        <v>14611</v>
      </c>
      <c r="E3243" t="s">
        <v>369</v>
      </c>
      <c r="F3243" t="s">
        <v>14647</v>
      </c>
      <c r="G3243">
        <v>0</v>
      </c>
    </row>
    <row r="3244" spans="1:7" x14ac:dyDescent="0.3">
      <c r="A3244" t="s">
        <v>14646</v>
      </c>
      <c r="B3244" t="s">
        <v>14630</v>
      </c>
      <c r="C3244" t="s">
        <v>457</v>
      </c>
      <c r="D3244" t="s">
        <v>14611</v>
      </c>
      <c r="E3244" t="s">
        <v>364</v>
      </c>
      <c r="F3244" t="s">
        <v>14857</v>
      </c>
      <c r="G3244">
        <v>0</v>
      </c>
    </row>
    <row r="3245" spans="1:7" x14ac:dyDescent="0.3">
      <c r="A3245" t="s">
        <v>14646</v>
      </c>
      <c r="B3245" t="s">
        <v>14630</v>
      </c>
      <c r="C3245" t="s">
        <v>457</v>
      </c>
      <c r="D3245" t="s">
        <v>14611</v>
      </c>
      <c r="E3245" t="s">
        <v>371</v>
      </c>
      <c r="F3245" t="s">
        <v>14647</v>
      </c>
      <c r="G3245">
        <v>0</v>
      </c>
    </row>
    <row r="3246" spans="1:7" x14ac:dyDescent="0.3">
      <c r="A3246" t="s">
        <v>14658</v>
      </c>
      <c r="B3246" t="s">
        <v>14659</v>
      </c>
      <c r="C3246" t="s">
        <v>457</v>
      </c>
      <c r="D3246" t="s">
        <v>14611</v>
      </c>
      <c r="E3246" t="s">
        <v>368</v>
      </c>
      <c r="F3246" t="s">
        <v>14660</v>
      </c>
      <c r="G3246">
        <v>0</v>
      </c>
    </row>
    <row r="3247" spans="1:7" x14ac:dyDescent="0.3">
      <c r="A3247" t="s">
        <v>14658</v>
      </c>
      <c r="B3247" t="s">
        <v>14659</v>
      </c>
      <c r="C3247" t="s">
        <v>457</v>
      </c>
      <c r="D3247" t="s">
        <v>14611</v>
      </c>
      <c r="E3247" t="s">
        <v>371</v>
      </c>
      <c r="F3247" t="s">
        <v>14660</v>
      </c>
      <c r="G3247">
        <v>0</v>
      </c>
    </row>
    <row r="3248" spans="1:7" x14ac:dyDescent="0.3">
      <c r="A3248" t="s">
        <v>14665</v>
      </c>
      <c r="B3248" t="s">
        <v>14666</v>
      </c>
      <c r="C3248" t="s">
        <v>457</v>
      </c>
      <c r="D3248" t="s">
        <v>14611</v>
      </c>
      <c r="E3248" t="s">
        <v>374</v>
      </c>
      <c r="F3248" t="s">
        <v>14785</v>
      </c>
      <c r="G3248">
        <v>0</v>
      </c>
    </row>
    <row r="3249" spans="1:7" x14ac:dyDescent="0.3">
      <c r="A3249" t="s">
        <v>14665</v>
      </c>
      <c r="B3249" t="s">
        <v>14666</v>
      </c>
      <c r="C3249" t="s">
        <v>457</v>
      </c>
      <c r="D3249" t="s">
        <v>14611</v>
      </c>
      <c r="E3249" t="s">
        <v>372</v>
      </c>
      <c r="F3249" t="s">
        <v>14667</v>
      </c>
      <c r="G3249">
        <v>0</v>
      </c>
    </row>
    <row r="3250" spans="1:7" x14ac:dyDescent="0.3">
      <c r="A3250" t="s">
        <v>14665</v>
      </c>
      <c r="B3250" t="s">
        <v>14666</v>
      </c>
      <c r="C3250" t="s">
        <v>457</v>
      </c>
      <c r="D3250" t="s">
        <v>14611</v>
      </c>
      <c r="E3250" t="s">
        <v>372</v>
      </c>
      <c r="F3250" t="s">
        <v>14727</v>
      </c>
      <c r="G3250">
        <v>0</v>
      </c>
    </row>
    <row r="3251" spans="1:7" x14ac:dyDescent="0.3">
      <c r="A3251" t="s">
        <v>14665</v>
      </c>
      <c r="B3251" t="s">
        <v>14666</v>
      </c>
      <c r="C3251" t="s">
        <v>457</v>
      </c>
      <c r="D3251" t="s">
        <v>14611</v>
      </c>
      <c r="E3251" t="s">
        <v>372</v>
      </c>
      <c r="F3251" t="s">
        <v>14785</v>
      </c>
      <c r="G3251">
        <v>0</v>
      </c>
    </row>
    <row r="3252" spans="1:7" x14ac:dyDescent="0.3">
      <c r="A3252" t="s">
        <v>14665</v>
      </c>
      <c r="B3252" t="s">
        <v>14666</v>
      </c>
      <c r="C3252" t="s">
        <v>457</v>
      </c>
      <c r="D3252" t="s">
        <v>14611</v>
      </c>
      <c r="E3252" t="s">
        <v>373</v>
      </c>
      <c r="F3252" t="s">
        <v>14727</v>
      </c>
      <c r="G3252">
        <v>0</v>
      </c>
    </row>
    <row r="3253" spans="1:7" x14ac:dyDescent="0.3">
      <c r="A3253" t="s">
        <v>14665</v>
      </c>
      <c r="B3253" t="s">
        <v>14666</v>
      </c>
      <c r="C3253" t="s">
        <v>457</v>
      </c>
      <c r="D3253" t="s">
        <v>14611</v>
      </c>
      <c r="E3253" t="s">
        <v>375</v>
      </c>
      <c r="F3253" t="s">
        <v>14785</v>
      </c>
      <c r="G3253">
        <v>0</v>
      </c>
    </row>
    <row r="3254" spans="1:7" x14ac:dyDescent="0.3">
      <c r="A3254" t="s">
        <v>14665</v>
      </c>
      <c r="B3254" t="s">
        <v>14666</v>
      </c>
      <c r="C3254" t="s">
        <v>457</v>
      </c>
      <c r="D3254" t="s">
        <v>14611</v>
      </c>
      <c r="E3254" t="s">
        <v>375</v>
      </c>
      <c r="F3254" t="s">
        <v>14806</v>
      </c>
      <c r="G3254">
        <v>0</v>
      </c>
    </row>
    <row r="3255" spans="1:7" x14ac:dyDescent="0.3">
      <c r="A3255" t="s">
        <v>14665</v>
      </c>
      <c r="B3255" t="s">
        <v>14666</v>
      </c>
      <c r="C3255" t="s">
        <v>457</v>
      </c>
      <c r="D3255" t="s">
        <v>14611</v>
      </c>
      <c r="E3255" t="s">
        <v>369</v>
      </c>
      <c r="F3255" t="s">
        <v>14785</v>
      </c>
      <c r="G3255">
        <v>0</v>
      </c>
    </row>
    <row r="3256" spans="1:7" x14ac:dyDescent="0.3">
      <c r="A3256" t="s">
        <v>14665</v>
      </c>
      <c r="B3256" t="s">
        <v>14666</v>
      </c>
      <c r="C3256" t="s">
        <v>457</v>
      </c>
      <c r="D3256" t="s">
        <v>14611</v>
      </c>
      <c r="E3256" t="s">
        <v>369</v>
      </c>
      <c r="F3256" t="s">
        <v>14806</v>
      </c>
      <c r="G3256">
        <v>0</v>
      </c>
    </row>
    <row r="3257" spans="1:7" x14ac:dyDescent="0.3">
      <c r="A3257" t="s">
        <v>14665</v>
      </c>
      <c r="B3257" t="s">
        <v>14666</v>
      </c>
      <c r="C3257" t="s">
        <v>457</v>
      </c>
      <c r="D3257" t="s">
        <v>14611</v>
      </c>
      <c r="E3257" t="s">
        <v>364</v>
      </c>
      <c r="F3257" t="s">
        <v>14785</v>
      </c>
      <c r="G3257">
        <v>0</v>
      </c>
    </row>
    <row r="3258" spans="1:7" x14ac:dyDescent="0.3">
      <c r="A3258" t="s">
        <v>14665</v>
      </c>
      <c r="B3258" t="s">
        <v>14666</v>
      </c>
      <c r="C3258" t="s">
        <v>457</v>
      </c>
      <c r="D3258" t="s">
        <v>14611</v>
      </c>
      <c r="E3258" t="s">
        <v>376</v>
      </c>
      <c r="F3258" t="s">
        <v>14785</v>
      </c>
      <c r="G3258">
        <v>0</v>
      </c>
    </row>
    <row r="3259" spans="1:7" x14ac:dyDescent="0.3">
      <c r="A3259" t="s">
        <v>14673</v>
      </c>
      <c r="B3259" t="s">
        <v>14674</v>
      </c>
      <c r="C3259" t="s">
        <v>457</v>
      </c>
      <c r="D3259" t="s">
        <v>14611</v>
      </c>
      <c r="E3259" t="s">
        <v>372</v>
      </c>
      <c r="F3259" t="s">
        <v>14673</v>
      </c>
      <c r="G3259">
        <v>0</v>
      </c>
    </row>
    <row r="3260" spans="1:7" x14ac:dyDescent="0.3">
      <c r="A3260" t="s">
        <v>14673</v>
      </c>
      <c r="B3260" t="s">
        <v>14674</v>
      </c>
      <c r="C3260" t="s">
        <v>457</v>
      </c>
      <c r="D3260" t="s">
        <v>14611</v>
      </c>
      <c r="E3260" t="s">
        <v>377</v>
      </c>
      <c r="F3260" t="s">
        <v>14834</v>
      </c>
      <c r="G3260">
        <v>0</v>
      </c>
    </row>
    <row r="3261" spans="1:7" x14ac:dyDescent="0.3">
      <c r="A3261" t="s">
        <v>14673</v>
      </c>
      <c r="B3261" t="s">
        <v>14674</v>
      </c>
      <c r="C3261" t="s">
        <v>457</v>
      </c>
      <c r="D3261" t="s">
        <v>14611</v>
      </c>
      <c r="E3261" t="s">
        <v>368</v>
      </c>
      <c r="F3261" t="s">
        <v>14675</v>
      </c>
      <c r="G3261">
        <v>0</v>
      </c>
    </row>
    <row r="3262" spans="1:7" x14ac:dyDescent="0.3">
      <c r="A3262" t="s">
        <v>14673</v>
      </c>
      <c r="B3262" t="s">
        <v>14674</v>
      </c>
      <c r="C3262" t="s">
        <v>457</v>
      </c>
      <c r="D3262" t="s">
        <v>14611</v>
      </c>
      <c r="E3262" t="s">
        <v>368</v>
      </c>
      <c r="F3262" t="s">
        <v>14692</v>
      </c>
      <c r="G3262">
        <v>0</v>
      </c>
    </row>
    <row r="3263" spans="1:7" x14ac:dyDescent="0.3">
      <c r="A3263" t="s">
        <v>14681</v>
      </c>
      <c r="B3263" t="s">
        <v>14621</v>
      </c>
      <c r="C3263" t="s">
        <v>455</v>
      </c>
      <c r="D3263" t="s">
        <v>393</v>
      </c>
      <c r="E3263" t="s">
        <v>14</v>
      </c>
      <c r="F3263" t="s">
        <v>14682</v>
      </c>
      <c r="G3263">
        <v>0</v>
      </c>
    </row>
    <row r="3264" spans="1:7" x14ac:dyDescent="0.3">
      <c r="A3264" t="s">
        <v>14681</v>
      </c>
      <c r="B3264" t="s">
        <v>14621</v>
      </c>
      <c r="C3264" t="s">
        <v>455</v>
      </c>
      <c r="D3264" t="s">
        <v>393</v>
      </c>
      <c r="E3264" t="s">
        <v>14</v>
      </c>
      <c r="F3264" t="s">
        <v>14713</v>
      </c>
      <c r="G3264">
        <v>0</v>
      </c>
    </row>
    <row r="3265" spans="1:7" x14ac:dyDescent="0.3">
      <c r="A3265" t="s">
        <v>14681</v>
      </c>
      <c r="B3265" t="s">
        <v>14621</v>
      </c>
      <c r="C3265" t="s">
        <v>455</v>
      </c>
      <c r="D3265" t="s">
        <v>393</v>
      </c>
      <c r="E3265" t="s">
        <v>14</v>
      </c>
      <c r="F3265" t="s">
        <v>14718</v>
      </c>
      <c r="G3265">
        <v>0</v>
      </c>
    </row>
    <row r="3266" spans="1:7" x14ac:dyDescent="0.3">
      <c r="A3266" t="s">
        <v>14681</v>
      </c>
      <c r="B3266" t="s">
        <v>14621</v>
      </c>
      <c r="C3266" t="s">
        <v>455</v>
      </c>
      <c r="D3266" t="s">
        <v>393</v>
      </c>
      <c r="E3266" t="s">
        <v>14</v>
      </c>
      <c r="F3266" t="s">
        <v>14732</v>
      </c>
      <c r="G3266">
        <v>0</v>
      </c>
    </row>
    <row r="3267" spans="1:7" x14ac:dyDescent="0.3">
      <c r="A3267" t="s">
        <v>14681</v>
      </c>
      <c r="B3267" t="s">
        <v>14621</v>
      </c>
      <c r="C3267" t="s">
        <v>455</v>
      </c>
      <c r="D3267" t="s">
        <v>393</v>
      </c>
      <c r="E3267" t="s">
        <v>14</v>
      </c>
      <c r="F3267" t="s">
        <v>14796</v>
      </c>
      <c r="G3267">
        <v>0</v>
      </c>
    </row>
    <row r="3268" spans="1:7" x14ac:dyDescent="0.3">
      <c r="A3268" t="s">
        <v>14697</v>
      </c>
      <c r="B3268" t="s">
        <v>14610</v>
      </c>
      <c r="C3268" t="s">
        <v>457</v>
      </c>
      <c r="D3268" t="s">
        <v>14611</v>
      </c>
      <c r="E3268" t="s">
        <v>374</v>
      </c>
      <c r="F3268" t="s">
        <v>14698</v>
      </c>
      <c r="G3268">
        <v>0</v>
      </c>
    </row>
    <row r="3269" spans="1:7" x14ac:dyDescent="0.3">
      <c r="A3269" t="s">
        <v>14697</v>
      </c>
      <c r="B3269" t="s">
        <v>14610</v>
      </c>
      <c r="C3269" t="s">
        <v>457</v>
      </c>
      <c r="D3269" t="s">
        <v>14611</v>
      </c>
      <c r="E3269" t="s">
        <v>372</v>
      </c>
      <c r="F3269" t="s">
        <v>14812</v>
      </c>
      <c r="G3269">
        <v>0</v>
      </c>
    </row>
    <row r="3270" spans="1:7" x14ac:dyDescent="0.3">
      <c r="A3270" t="s">
        <v>14697</v>
      </c>
      <c r="B3270" t="s">
        <v>14610</v>
      </c>
      <c r="C3270" t="s">
        <v>457</v>
      </c>
      <c r="D3270" t="s">
        <v>14611</v>
      </c>
      <c r="E3270" t="s">
        <v>370</v>
      </c>
      <c r="F3270" t="s">
        <v>14812</v>
      </c>
      <c r="G3270">
        <v>0</v>
      </c>
    </row>
    <row r="3271" spans="1:7" x14ac:dyDescent="0.3">
      <c r="A3271" t="s">
        <v>14697</v>
      </c>
      <c r="B3271" t="s">
        <v>14610</v>
      </c>
      <c r="C3271" t="s">
        <v>457</v>
      </c>
      <c r="D3271" t="s">
        <v>14611</v>
      </c>
      <c r="E3271" t="s">
        <v>379</v>
      </c>
      <c r="F3271" t="s">
        <v>14698</v>
      </c>
      <c r="G3271">
        <v>0</v>
      </c>
    </row>
    <row r="3272" spans="1:7" x14ac:dyDescent="0.3">
      <c r="A3272" t="s">
        <v>14697</v>
      </c>
      <c r="B3272" t="s">
        <v>14610</v>
      </c>
      <c r="C3272" t="s">
        <v>457</v>
      </c>
      <c r="D3272" t="s">
        <v>14611</v>
      </c>
      <c r="E3272" t="s">
        <v>379</v>
      </c>
      <c r="F3272" t="s">
        <v>14812</v>
      </c>
      <c r="G3272">
        <v>0</v>
      </c>
    </row>
    <row r="3273" spans="1:7" x14ac:dyDescent="0.3">
      <c r="A3273" t="s">
        <v>14697</v>
      </c>
      <c r="B3273" t="s">
        <v>14610</v>
      </c>
      <c r="C3273" t="s">
        <v>457</v>
      </c>
      <c r="D3273" t="s">
        <v>14611</v>
      </c>
      <c r="E3273" t="s">
        <v>364</v>
      </c>
      <c r="F3273" t="s">
        <v>14698</v>
      </c>
      <c r="G3273">
        <v>0</v>
      </c>
    </row>
    <row r="3274" spans="1:7" x14ac:dyDescent="0.3">
      <c r="A3274" t="s">
        <v>14697</v>
      </c>
      <c r="B3274" t="s">
        <v>14610</v>
      </c>
      <c r="C3274" t="s">
        <v>457</v>
      </c>
      <c r="D3274" t="s">
        <v>14611</v>
      </c>
      <c r="E3274" t="s">
        <v>376</v>
      </c>
      <c r="F3274" t="s">
        <v>14812</v>
      </c>
      <c r="G3274">
        <v>0</v>
      </c>
    </row>
    <row r="3275" spans="1:7" x14ac:dyDescent="0.3">
      <c r="A3275" t="s">
        <v>14756</v>
      </c>
      <c r="B3275" t="s">
        <v>14621</v>
      </c>
      <c r="C3275" t="s">
        <v>455</v>
      </c>
      <c r="D3275" t="s">
        <v>393</v>
      </c>
      <c r="E3275" t="s">
        <v>14</v>
      </c>
      <c r="F3275" t="s">
        <v>14732</v>
      </c>
      <c r="G3275">
        <v>0</v>
      </c>
    </row>
    <row r="3276" spans="1:7" x14ac:dyDescent="0.3">
      <c r="A3276" t="s">
        <v>14756</v>
      </c>
      <c r="B3276" t="s">
        <v>14621</v>
      </c>
      <c r="C3276" t="s">
        <v>455</v>
      </c>
      <c r="D3276" t="s">
        <v>393</v>
      </c>
      <c r="E3276" t="s">
        <v>14</v>
      </c>
      <c r="F3276" t="s">
        <v>14757</v>
      </c>
      <c r="G3276">
        <v>0</v>
      </c>
    </row>
    <row r="3277" spans="1:7" x14ac:dyDescent="0.3">
      <c r="A3277" t="s">
        <v>14767</v>
      </c>
      <c r="B3277" t="s">
        <v>14638</v>
      </c>
      <c r="C3277" t="s">
        <v>457</v>
      </c>
      <c r="D3277" t="s">
        <v>14611</v>
      </c>
      <c r="E3277" t="s">
        <v>378</v>
      </c>
      <c r="F3277" t="s">
        <v>15105</v>
      </c>
      <c r="G3277">
        <v>0</v>
      </c>
    </row>
    <row r="3278" spans="1:7" x14ac:dyDescent="0.3">
      <c r="A3278" t="s">
        <v>14767</v>
      </c>
      <c r="B3278" t="s">
        <v>14638</v>
      </c>
      <c r="C3278" t="s">
        <v>457</v>
      </c>
      <c r="D3278" t="s">
        <v>14611</v>
      </c>
      <c r="E3278" t="s">
        <v>366</v>
      </c>
      <c r="F3278" t="s">
        <v>14801</v>
      </c>
      <c r="G3278">
        <v>0</v>
      </c>
    </row>
    <row r="3279" spans="1:7" x14ac:dyDescent="0.3">
      <c r="A3279" t="s">
        <v>14767</v>
      </c>
      <c r="B3279" t="s">
        <v>14638</v>
      </c>
      <c r="C3279" t="s">
        <v>457</v>
      </c>
      <c r="D3279" t="s">
        <v>14611</v>
      </c>
      <c r="E3279" t="s">
        <v>366</v>
      </c>
      <c r="F3279" t="s">
        <v>14956</v>
      </c>
      <c r="G3279">
        <v>0</v>
      </c>
    </row>
    <row r="3280" spans="1:7" x14ac:dyDescent="0.3">
      <c r="A3280" t="s">
        <v>14767</v>
      </c>
      <c r="B3280" t="s">
        <v>14638</v>
      </c>
      <c r="C3280" t="s">
        <v>457</v>
      </c>
      <c r="D3280" t="s">
        <v>14611</v>
      </c>
      <c r="E3280" t="s">
        <v>372</v>
      </c>
      <c r="F3280" t="s">
        <v>14801</v>
      </c>
      <c r="G3280">
        <v>0</v>
      </c>
    </row>
    <row r="3281" spans="1:7" x14ac:dyDescent="0.3">
      <c r="A3281" t="s">
        <v>14767</v>
      </c>
      <c r="B3281" t="s">
        <v>14638</v>
      </c>
      <c r="C3281" t="s">
        <v>457</v>
      </c>
      <c r="D3281" t="s">
        <v>14611</v>
      </c>
      <c r="E3281" t="s">
        <v>370</v>
      </c>
      <c r="F3281" t="s">
        <v>14956</v>
      </c>
      <c r="G3281">
        <v>0</v>
      </c>
    </row>
    <row r="3282" spans="1:7" x14ac:dyDescent="0.3">
      <c r="A3282" t="s">
        <v>14767</v>
      </c>
      <c r="B3282" t="s">
        <v>14638</v>
      </c>
      <c r="C3282" t="s">
        <v>457</v>
      </c>
      <c r="D3282" t="s">
        <v>14611</v>
      </c>
      <c r="E3282" t="s">
        <v>379</v>
      </c>
      <c r="F3282" t="s">
        <v>14801</v>
      </c>
      <c r="G3282">
        <v>0</v>
      </c>
    </row>
    <row r="3283" spans="1:7" x14ac:dyDescent="0.3">
      <c r="A3283" t="s">
        <v>14767</v>
      </c>
      <c r="B3283" t="s">
        <v>14638</v>
      </c>
      <c r="C3283" t="s">
        <v>457</v>
      </c>
      <c r="D3283" t="s">
        <v>14611</v>
      </c>
      <c r="E3283" t="s">
        <v>369</v>
      </c>
      <c r="F3283" t="s">
        <v>14768</v>
      </c>
      <c r="G3283">
        <v>0</v>
      </c>
    </row>
    <row r="3284" spans="1:7" x14ac:dyDescent="0.3">
      <c r="A3284" t="s">
        <v>14767</v>
      </c>
      <c r="B3284" t="s">
        <v>14638</v>
      </c>
      <c r="C3284" t="s">
        <v>457</v>
      </c>
      <c r="D3284" t="s">
        <v>14611</v>
      </c>
      <c r="E3284" t="s">
        <v>371</v>
      </c>
      <c r="F3284" t="s">
        <v>14768</v>
      </c>
      <c r="G3284">
        <v>0</v>
      </c>
    </row>
    <row r="3285" spans="1:7" x14ac:dyDescent="0.3">
      <c r="A3285" t="s">
        <v>14817</v>
      </c>
      <c r="B3285" t="s">
        <v>14818</v>
      </c>
      <c r="C3285" t="s">
        <v>455</v>
      </c>
      <c r="D3285" t="s">
        <v>393</v>
      </c>
      <c r="E3285" t="s">
        <v>14</v>
      </c>
      <c r="F3285" t="s">
        <v>14885</v>
      </c>
      <c r="G3285">
        <v>0</v>
      </c>
    </row>
    <row r="3286" spans="1:7" x14ac:dyDescent="0.3">
      <c r="A3286" t="s">
        <v>14817</v>
      </c>
      <c r="B3286" t="s">
        <v>14818</v>
      </c>
      <c r="C3286" t="s">
        <v>457</v>
      </c>
      <c r="D3286" t="s">
        <v>393</v>
      </c>
      <c r="E3286" t="s">
        <v>365</v>
      </c>
      <c r="F3286" t="s">
        <v>14819</v>
      </c>
      <c r="G3286">
        <v>0</v>
      </c>
    </row>
    <row r="3287" spans="1:7" x14ac:dyDescent="0.3">
      <c r="A3287" t="s">
        <v>14817</v>
      </c>
      <c r="B3287" t="s">
        <v>14818</v>
      </c>
      <c r="C3287" t="s">
        <v>457</v>
      </c>
      <c r="D3287" t="s">
        <v>393</v>
      </c>
      <c r="E3287" t="s">
        <v>366</v>
      </c>
      <c r="F3287" t="s">
        <v>14819</v>
      </c>
      <c r="G3287">
        <v>0</v>
      </c>
    </row>
    <row r="3288" spans="1:7" x14ac:dyDescent="0.3">
      <c r="A3288" t="s">
        <v>14828</v>
      </c>
      <c r="B3288" t="s">
        <v>14610</v>
      </c>
      <c r="C3288" t="s">
        <v>457</v>
      </c>
      <c r="D3288" t="s">
        <v>14611</v>
      </c>
      <c r="E3288" t="s">
        <v>366</v>
      </c>
      <c r="F3288" t="s">
        <v>14829</v>
      </c>
      <c r="G3288">
        <v>0</v>
      </c>
    </row>
    <row r="3289" spans="1:7" x14ac:dyDescent="0.3">
      <c r="A3289" t="s">
        <v>14828</v>
      </c>
      <c r="B3289" t="s">
        <v>14610</v>
      </c>
      <c r="C3289" t="s">
        <v>457</v>
      </c>
      <c r="D3289" t="s">
        <v>14611</v>
      </c>
      <c r="E3289" t="s">
        <v>373</v>
      </c>
      <c r="F3289" t="s">
        <v>14829</v>
      </c>
      <c r="G3289">
        <v>0</v>
      </c>
    </row>
    <row r="3290" spans="1:7" x14ac:dyDescent="0.3">
      <c r="A3290" t="s">
        <v>14828</v>
      </c>
      <c r="B3290" t="s">
        <v>14610</v>
      </c>
      <c r="C3290" t="s">
        <v>457</v>
      </c>
      <c r="D3290" t="s">
        <v>14611</v>
      </c>
      <c r="E3290" t="s">
        <v>369</v>
      </c>
      <c r="F3290" t="s">
        <v>14829</v>
      </c>
      <c r="G3290">
        <v>0</v>
      </c>
    </row>
    <row r="3291" spans="1:7" x14ac:dyDescent="0.3">
      <c r="A3291" t="s">
        <v>14828</v>
      </c>
      <c r="B3291" t="s">
        <v>14610</v>
      </c>
      <c r="C3291" t="s">
        <v>457</v>
      </c>
      <c r="D3291" t="s">
        <v>14611</v>
      </c>
      <c r="E3291" t="s">
        <v>369</v>
      </c>
      <c r="F3291" t="s">
        <v>14907</v>
      </c>
      <c r="G3291">
        <v>0</v>
      </c>
    </row>
    <row r="3292" spans="1:7" x14ac:dyDescent="0.3">
      <c r="A3292" t="s">
        <v>14874</v>
      </c>
      <c r="B3292" t="s">
        <v>14610</v>
      </c>
      <c r="C3292" t="s">
        <v>457</v>
      </c>
      <c r="D3292" t="s">
        <v>14611</v>
      </c>
      <c r="E3292" t="s">
        <v>366</v>
      </c>
      <c r="F3292" t="s">
        <v>14875</v>
      </c>
      <c r="G3292">
        <v>0</v>
      </c>
    </row>
    <row r="3293" spans="1:7" x14ac:dyDescent="0.3">
      <c r="A3293" t="s">
        <v>14874</v>
      </c>
      <c r="B3293" t="s">
        <v>14610</v>
      </c>
      <c r="C3293" t="s">
        <v>457</v>
      </c>
      <c r="D3293" t="s">
        <v>14611</v>
      </c>
      <c r="E3293" t="s">
        <v>374</v>
      </c>
      <c r="F3293" t="s">
        <v>14875</v>
      </c>
      <c r="G3293">
        <v>0</v>
      </c>
    </row>
    <row r="3294" spans="1:7" x14ac:dyDescent="0.3">
      <c r="A3294" t="s">
        <v>14874</v>
      </c>
      <c r="B3294" t="s">
        <v>14610</v>
      </c>
      <c r="C3294" t="s">
        <v>457</v>
      </c>
      <c r="D3294" t="s">
        <v>14611</v>
      </c>
      <c r="E3294" t="s">
        <v>379</v>
      </c>
      <c r="F3294" t="s">
        <v>14875</v>
      </c>
      <c r="G3294">
        <v>0</v>
      </c>
    </row>
    <row r="3295" spans="1:7" x14ac:dyDescent="0.3">
      <c r="A3295" t="s">
        <v>14874</v>
      </c>
      <c r="B3295" t="s">
        <v>14610</v>
      </c>
      <c r="C3295" t="s">
        <v>457</v>
      </c>
      <c r="D3295" t="s">
        <v>14611</v>
      </c>
      <c r="E3295" t="s">
        <v>369</v>
      </c>
      <c r="F3295" t="s">
        <v>14875</v>
      </c>
      <c r="G3295">
        <v>0</v>
      </c>
    </row>
    <row r="3296" spans="1:7" x14ac:dyDescent="0.3">
      <c r="A3296" t="s">
        <v>14874</v>
      </c>
      <c r="B3296" t="s">
        <v>14610</v>
      </c>
      <c r="C3296" t="s">
        <v>457</v>
      </c>
      <c r="D3296" t="s">
        <v>14611</v>
      </c>
      <c r="E3296" t="s">
        <v>371</v>
      </c>
      <c r="F3296" t="s">
        <v>14875</v>
      </c>
      <c r="G3296">
        <v>0</v>
      </c>
    </row>
    <row r="3297" spans="1:7" x14ac:dyDescent="0.3">
      <c r="A3297" t="s">
        <v>14916</v>
      </c>
      <c r="B3297" t="s">
        <v>14818</v>
      </c>
      <c r="C3297" t="s">
        <v>457</v>
      </c>
      <c r="D3297" t="s">
        <v>393</v>
      </c>
      <c r="E3297" t="s">
        <v>364</v>
      </c>
      <c r="F3297" t="s">
        <v>14917</v>
      </c>
      <c r="G3297">
        <v>0</v>
      </c>
    </row>
    <row r="3298" spans="1:7" x14ac:dyDescent="0.3">
      <c r="A3298" t="s">
        <v>14948</v>
      </c>
      <c r="B3298" t="s">
        <v>14949</v>
      </c>
      <c r="C3298" t="s">
        <v>457</v>
      </c>
      <c r="D3298" t="s">
        <v>14611</v>
      </c>
      <c r="E3298" t="s">
        <v>372</v>
      </c>
      <c r="F3298" t="s">
        <v>14950</v>
      </c>
      <c r="G3298">
        <v>0</v>
      </c>
    </row>
    <row r="3299" spans="1:7" x14ac:dyDescent="0.3">
      <c r="A3299" t="s">
        <v>14978</v>
      </c>
      <c r="B3299" t="s">
        <v>14818</v>
      </c>
      <c r="C3299" t="s">
        <v>457</v>
      </c>
      <c r="D3299" t="s">
        <v>393</v>
      </c>
      <c r="E3299" t="s">
        <v>366</v>
      </c>
      <c r="F3299" t="s">
        <v>14979</v>
      </c>
      <c r="G3299">
        <v>0</v>
      </c>
    </row>
    <row r="3300" spans="1:7" x14ac:dyDescent="0.3">
      <c r="A3300" t="s">
        <v>15060</v>
      </c>
      <c r="B3300" t="s">
        <v>15061</v>
      </c>
      <c r="C3300" t="s">
        <v>457</v>
      </c>
      <c r="D3300" t="s">
        <v>14611</v>
      </c>
      <c r="E3300" t="s">
        <v>371</v>
      </c>
      <c r="F3300" t="s">
        <v>15062</v>
      </c>
      <c r="G3300">
        <v>0</v>
      </c>
    </row>
    <row r="3301" spans="1:7" x14ac:dyDescent="0.3">
      <c r="A3301" t="s">
        <v>15121</v>
      </c>
      <c r="B3301" t="s">
        <v>15122</v>
      </c>
      <c r="C3301" t="s">
        <v>455</v>
      </c>
      <c r="D3301" t="s">
        <v>393</v>
      </c>
      <c r="E3301" t="s">
        <v>14</v>
      </c>
      <c r="F3301" t="s">
        <v>15410</v>
      </c>
      <c r="G3301">
        <v>0</v>
      </c>
    </row>
    <row r="3302" spans="1:7" x14ac:dyDescent="0.3">
      <c r="A3302" t="s">
        <v>15121</v>
      </c>
      <c r="B3302" t="s">
        <v>15122</v>
      </c>
      <c r="C3302" t="s">
        <v>455</v>
      </c>
      <c r="D3302" t="s">
        <v>393</v>
      </c>
      <c r="E3302" t="s">
        <v>14</v>
      </c>
      <c r="F3302" t="s">
        <v>15794</v>
      </c>
      <c r="G3302">
        <v>0</v>
      </c>
    </row>
    <row r="3303" spans="1:7" x14ac:dyDescent="0.3">
      <c r="A3303" t="s">
        <v>15121</v>
      </c>
      <c r="B3303" t="s">
        <v>15122</v>
      </c>
      <c r="C3303" t="s">
        <v>455</v>
      </c>
      <c r="D3303" t="s">
        <v>393</v>
      </c>
      <c r="E3303" t="s">
        <v>14</v>
      </c>
      <c r="F3303" t="s">
        <v>16283</v>
      </c>
      <c r="G3303">
        <v>0</v>
      </c>
    </row>
    <row r="3304" spans="1:7" x14ac:dyDescent="0.3">
      <c r="A3304" t="s">
        <v>15121</v>
      </c>
      <c r="B3304" t="s">
        <v>15122</v>
      </c>
      <c r="C3304" t="s">
        <v>455</v>
      </c>
      <c r="D3304" t="s">
        <v>393</v>
      </c>
      <c r="E3304" t="s">
        <v>14</v>
      </c>
      <c r="F3304" t="s">
        <v>18372</v>
      </c>
      <c r="G3304">
        <v>0</v>
      </c>
    </row>
    <row r="3305" spans="1:7" x14ac:dyDescent="0.3">
      <c r="A3305" t="s">
        <v>15121</v>
      </c>
      <c r="B3305" t="s">
        <v>15122</v>
      </c>
      <c r="C3305" t="s">
        <v>455</v>
      </c>
      <c r="D3305" t="s">
        <v>393</v>
      </c>
      <c r="E3305" t="s">
        <v>14</v>
      </c>
      <c r="F3305" t="s">
        <v>15902</v>
      </c>
      <c r="G3305">
        <v>0</v>
      </c>
    </row>
    <row r="3306" spans="1:7" x14ac:dyDescent="0.3">
      <c r="A3306" t="s">
        <v>15121</v>
      </c>
      <c r="B3306" t="s">
        <v>15122</v>
      </c>
      <c r="C3306" t="s">
        <v>455</v>
      </c>
      <c r="D3306" t="s">
        <v>393</v>
      </c>
      <c r="E3306" t="s">
        <v>14</v>
      </c>
      <c r="F3306" t="s">
        <v>16219</v>
      </c>
      <c r="G3306">
        <v>0</v>
      </c>
    </row>
    <row r="3307" spans="1:7" x14ac:dyDescent="0.3">
      <c r="A3307" t="s">
        <v>15121</v>
      </c>
      <c r="B3307" t="s">
        <v>15122</v>
      </c>
      <c r="C3307" t="s">
        <v>455</v>
      </c>
      <c r="D3307" t="s">
        <v>393</v>
      </c>
      <c r="E3307" t="s">
        <v>14</v>
      </c>
      <c r="F3307" t="s">
        <v>15176</v>
      </c>
      <c r="G3307">
        <v>0</v>
      </c>
    </row>
    <row r="3308" spans="1:7" x14ac:dyDescent="0.3">
      <c r="A3308" t="s">
        <v>15121</v>
      </c>
      <c r="B3308" t="s">
        <v>15122</v>
      </c>
      <c r="C3308" t="s">
        <v>455</v>
      </c>
      <c r="D3308" t="s">
        <v>393</v>
      </c>
      <c r="E3308" t="s">
        <v>14</v>
      </c>
      <c r="F3308" t="s">
        <v>15188</v>
      </c>
      <c r="G3308">
        <v>0</v>
      </c>
    </row>
    <row r="3309" spans="1:7" x14ac:dyDescent="0.3">
      <c r="A3309" t="s">
        <v>15121</v>
      </c>
      <c r="B3309" t="s">
        <v>15122</v>
      </c>
      <c r="C3309" t="s">
        <v>455</v>
      </c>
      <c r="D3309" t="s">
        <v>393</v>
      </c>
      <c r="E3309" t="s">
        <v>14</v>
      </c>
      <c r="F3309" t="s">
        <v>15211</v>
      </c>
      <c r="G3309">
        <v>0</v>
      </c>
    </row>
    <row r="3310" spans="1:7" x14ac:dyDescent="0.3">
      <c r="A3310" t="s">
        <v>15121</v>
      </c>
      <c r="B3310" t="s">
        <v>15122</v>
      </c>
      <c r="C3310" t="s">
        <v>455</v>
      </c>
      <c r="D3310" t="s">
        <v>393</v>
      </c>
      <c r="E3310" t="s">
        <v>14</v>
      </c>
      <c r="F3310" t="s">
        <v>15216</v>
      </c>
      <c r="G3310">
        <v>0</v>
      </c>
    </row>
    <row r="3311" spans="1:7" x14ac:dyDescent="0.3">
      <c r="A3311" t="s">
        <v>15121</v>
      </c>
      <c r="B3311" t="s">
        <v>15122</v>
      </c>
      <c r="C3311" t="s">
        <v>455</v>
      </c>
      <c r="D3311" t="s">
        <v>393</v>
      </c>
      <c r="E3311" t="s">
        <v>14</v>
      </c>
      <c r="F3311" t="s">
        <v>15240</v>
      </c>
      <c r="G3311">
        <v>0</v>
      </c>
    </row>
    <row r="3312" spans="1:7" x14ac:dyDescent="0.3">
      <c r="A3312" t="s">
        <v>15121</v>
      </c>
      <c r="B3312" t="s">
        <v>15122</v>
      </c>
      <c r="C3312" t="s">
        <v>455</v>
      </c>
      <c r="D3312" t="s">
        <v>393</v>
      </c>
      <c r="E3312" t="s">
        <v>14</v>
      </c>
      <c r="F3312" t="s">
        <v>15313</v>
      </c>
      <c r="G3312">
        <v>0</v>
      </c>
    </row>
    <row r="3313" spans="1:7" x14ac:dyDescent="0.3">
      <c r="A3313" t="s">
        <v>15121</v>
      </c>
      <c r="B3313" t="s">
        <v>15122</v>
      </c>
      <c r="C3313" t="s">
        <v>455</v>
      </c>
      <c r="D3313" t="s">
        <v>393</v>
      </c>
      <c r="E3313" t="s">
        <v>14</v>
      </c>
      <c r="F3313" t="s">
        <v>15318</v>
      </c>
      <c r="G3313">
        <v>0</v>
      </c>
    </row>
    <row r="3314" spans="1:7" x14ac:dyDescent="0.3">
      <c r="A3314" t="s">
        <v>15121</v>
      </c>
      <c r="B3314" t="s">
        <v>15122</v>
      </c>
      <c r="C3314" t="s">
        <v>455</v>
      </c>
      <c r="D3314" t="s">
        <v>393</v>
      </c>
      <c r="E3314" t="s">
        <v>14</v>
      </c>
      <c r="F3314" t="s">
        <v>15334</v>
      </c>
      <c r="G3314">
        <v>0</v>
      </c>
    </row>
    <row r="3315" spans="1:7" x14ac:dyDescent="0.3">
      <c r="A3315" t="s">
        <v>15121</v>
      </c>
      <c r="B3315" t="s">
        <v>15122</v>
      </c>
      <c r="C3315" t="s">
        <v>455</v>
      </c>
      <c r="D3315" t="s">
        <v>393</v>
      </c>
      <c r="E3315" t="s">
        <v>14</v>
      </c>
      <c r="F3315" t="s">
        <v>15371</v>
      </c>
      <c r="G3315">
        <v>0</v>
      </c>
    </row>
    <row r="3316" spans="1:7" x14ac:dyDescent="0.3">
      <c r="A3316" t="s">
        <v>15121</v>
      </c>
      <c r="B3316" t="s">
        <v>15122</v>
      </c>
      <c r="C3316" t="s">
        <v>455</v>
      </c>
      <c r="D3316" t="s">
        <v>393</v>
      </c>
      <c r="E3316" t="s">
        <v>14</v>
      </c>
      <c r="F3316" t="s">
        <v>15391</v>
      </c>
      <c r="G3316">
        <v>0</v>
      </c>
    </row>
    <row r="3317" spans="1:7" x14ac:dyDescent="0.3">
      <c r="A3317" t="s">
        <v>15121</v>
      </c>
      <c r="B3317" t="s">
        <v>15122</v>
      </c>
      <c r="C3317" t="s">
        <v>455</v>
      </c>
      <c r="D3317" t="s">
        <v>393</v>
      </c>
      <c r="E3317" t="s">
        <v>14</v>
      </c>
      <c r="F3317" t="s">
        <v>15431</v>
      </c>
      <c r="G3317">
        <v>0</v>
      </c>
    </row>
    <row r="3318" spans="1:7" x14ac:dyDescent="0.3">
      <c r="A3318" t="s">
        <v>15121</v>
      </c>
      <c r="B3318" t="s">
        <v>15122</v>
      </c>
      <c r="C3318" t="s">
        <v>455</v>
      </c>
      <c r="D3318" t="s">
        <v>393</v>
      </c>
      <c r="E3318" t="s">
        <v>14</v>
      </c>
      <c r="F3318" t="s">
        <v>15515</v>
      </c>
      <c r="G3318">
        <v>0</v>
      </c>
    </row>
    <row r="3319" spans="1:7" x14ac:dyDescent="0.3">
      <c r="A3319" t="s">
        <v>15121</v>
      </c>
      <c r="B3319" t="s">
        <v>15122</v>
      </c>
      <c r="C3319" t="s">
        <v>455</v>
      </c>
      <c r="D3319" t="s">
        <v>393</v>
      </c>
      <c r="E3319" t="s">
        <v>14</v>
      </c>
      <c r="F3319" t="s">
        <v>15568</v>
      </c>
      <c r="G3319">
        <v>0</v>
      </c>
    </row>
    <row r="3320" spans="1:7" x14ac:dyDescent="0.3">
      <c r="A3320" t="s">
        <v>15121</v>
      </c>
      <c r="B3320" t="s">
        <v>15122</v>
      </c>
      <c r="C3320" t="s">
        <v>455</v>
      </c>
      <c r="D3320" t="s">
        <v>393</v>
      </c>
      <c r="E3320" t="s">
        <v>14</v>
      </c>
      <c r="F3320" t="s">
        <v>15577</v>
      </c>
      <c r="G3320">
        <v>0</v>
      </c>
    </row>
    <row r="3321" spans="1:7" x14ac:dyDescent="0.3">
      <c r="A3321" t="s">
        <v>15121</v>
      </c>
      <c r="B3321" t="s">
        <v>15122</v>
      </c>
      <c r="C3321" t="s">
        <v>455</v>
      </c>
      <c r="D3321" t="s">
        <v>393</v>
      </c>
      <c r="E3321" t="s">
        <v>14</v>
      </c>
      <c r="F3321" t="s">
        <v>15602</v>
      </c>
      <c r="G3321">
        <v>0</v>
      </c>
    </row>
    <row r="3322" spans="1:7" x14ac:dyDescent="0.3">
      <c r="A3322" t="s">
        <v>15121</v>
      </c>
      <c r="B3322" t="s">
        <v>15122</v>
      </c>
      <c r="C3322" t="s">
        <v>455</v>
      </c>
      <c r="D3322" t="s">
        <v>393</v>
      </c>
      <c r="E3322" t="s">
        <v>14</v>
      </c>
      <c r="F3322" t="s">
        <v>15719</v>
      </c>
      <c r="G3322">
        <v>0</v>
      </c>
    </row>
    <row r="3323" spans="1:7" x14ac:dyDescent="0.3">
      <c r="A3323" t="s">
        <v>15121</v>
      </c>
      <c r="B3323" t="s">
        <v>15122</v>
      </c>
      <c r="C3323" t="s">
        <v>455</v>
      </c>
      <c r="D3323" t="s">
        <v>393</v>
      </c>
      <c r="E3323" t="s">
        <v>14</v>
      </c>
      <c r="F3323" t="s">
        <v>15836</v>
      </c>
      <c r="G3323">
        <v>0</v>
      </c>
    </row>
    <row r="3324" spans="1:7" x14ac:dyDescent="0.3">
      <c r="A3324" t="s">
        <v>15121</v>
      </c>
      <c r="B3324" t="s">
        <v>15122</v>
      </c>
      <c r="C3324" t="s">
        <v>455</v>
      </c>
      <c r="D3324" t="s">
        <v>393</v>
      </c>
      <c r="E3324" t="s">
        <v>14</v>
      </c>
      <c r="F3324" t="s">
        <v>15873</v>
      </c>
      <c r="G3324">
        <v>0</v>
      </c>
    </row>
    <row r="3325" spans="1:7" x14ac:dyDescent="0.3">
      <c r="A3325" t="s">
        <v>15121</v>
      </c>
      <c r="B3325" t="s">
        <v>15122</v>
      </c>
      <c r="C3325" t="s">
        <v>455</v>
      </c>
      <c r="D3325" t="s">
        <v>393</v>
      </c>
      <c r="E3325" t="s">
        <v>14</v>
      </c>
      <c r="F3325" t="s">
        <v>15920</v>
      </c>
      <c r="G3325">
        <v>0</v>
      </c>
    </row>
    <row r="3326" spans="1:7" x14ac:dyDescent="0.3">
      <c r="A3326" t="s">
        <v>15121</v>
      </c>
      <c r="B3326" t="s">
        <v>15122</v>
      </c>
      <c r="C3326" t="s">
        <v>455</v>
      </c>
      <c r="D3326" t="s">
        <v>393</v>
      </c>
      <c r="E3326" t="s">
        <v>14</v>
      </c>
      <c r="F3326" t="s">
        <v>15993</v>
      </c>
      <c r="G3326">
        <v>0</v>
      </c>
    </row>
    <row r="3327" spans="1:7" x14ac:dyDescent="0.3">
      <c r="A3327" t="s">
        <v>15121</v>
      </c>
      <c r="B3327" t="s">
        <v>15122</v>
      </c>
      <c r="C3327" t="s">
        <v>455</v>
      </c>
      <c r="D3327" t="s">
        <v>393</v>
      </c>
      <c r="E3327" t="s">
        <v>14</v>
      </c>
      <c r="F3327" t="s">
        <v>16007</v>
      </c>
      <c r="G3327">
        <v>0</v>
      </c>
    </row>
    <row r="3328" spans="1:7" x14ac:dyDescent="0.3">
      <c r="A3328" t="s">
        <v>15121</v>
      </c>
      <c r="B3328" t="s">
        <v>15122</v>
      </c>
      <c r="C3328" t="s">
        <v>455</v>
      </c>
      <c r="D3328" t="s">
        <v>393</v>
      </c>
      <c r="E3328" t="s">
        <v>14</v>
      </c>
      <c r="F3328" t="s">
        <v>16031</v>
      </c>
      <c r="G3328">
        <v>0</v>
      </c>
    </row>
    <row r="3329" spans="1:7" x14ac:dyDescent="0.3">
      <c r="A3329" t="s">
        <v>15121</v>
      </c>
      <c r="B3329" t="s">
        <v>15122</v>
      </c>
      <c r="C3329" t="s">
        <v>455</v>
      </c>
      <c r="D3329" t="s">
        <v>393</v>
      </c>
      <c r="E3329" t="s">
        <v>14</v>
      </c>
      <c r="F3329" t="s">
        <v>16062</v>
      </c>
      <c r="G3329">
        <v>0</v>
      </c>
    </row>
    <row r="3330" spans="1:7" x14ac:dyDescent="0.3">
      <c r="A3330" t="s">
        <v>15121</v>
      </c>
      <c r="B3330" t="s">
        <v>15122</v>
      </c>
      <c r="C3330" t="s">
        <v>455</v>
      </c>
      <c r="D3330" t="s">
        <v>393</v>
      </c>
      <c r="E3330" t="s">
        <v>14</v>
      </c>
      <c r="F3330" t="s">
        <v>16252</v>
      </c>
      <c r="G3330">
        <v>0</v>
      </c>
    </row>
    <row r="3331" spans="1:7" x14ac:dyDescent="0.3">
      <c r="A3331" t="s">
        <v>15121</v>
      </c>
      <c r="B3331" t="s">
        <v>15122</v>
      </c>
      <c r="C3331" t="s">
        <v>455</v>
      </c>
      <c r="D3331" t="s">
        <v>393</v>
      </c>
      <c r="E3331" t="s">
        <v>14</v>
      </c>
      <c r="F3331" t="s">
        <v>16257</v>
      </c>
      <c r="G3331">
        <v>0</v>
      </c>
    </row>
    <row r="3332" spans="1:7" x14ac:dyDescent="0.3">
      <c r="A3332" t="s">
        <v>15121</v>
      </c>
      <c r="B3332" t="s">
        <v>15122</v>
      </c>
      <c r="C3332" t="s">
        <v>455</v>
      </c>
      <c r="D3332" t="s">
        <v>393</v>
      </c>
      <c r="E3332" t="s">
        <v>14</v>
      </c>
      <c r="F3332" t="s">
        <v>16420</v>
      </c>
      <c r="G3332">
        <v>0</v>
      </c>
    </row>
    <row r="3333" spans="1:7" x14ac:dyDescent="0.3">
      <c r="A3333" t="s">
        <v>15121</v>
      </c>
      <c r="B3333" t="s">
        <v>15122</v>
      </c>
      <c r="C3333" t="s">
        <v>455</v>
      </c>
      <c r="D3333" t="s">
        <v>393</v>
      </c>
      <c r="E3333" t="s">
        <v>14</v>
      </c>
      <c r="F3333" t="s">
        <v>16463</v>
      </c>
      <c r="G3333">
        <v>0</v>
      </c>
    </row>
    <row r="3334" spans="1:7" x14ac:dyDescent="0.3">
      <c r="A3334" t="s">
        <v>15121</v>
      </c>
      <c r="B3334" t="s">
        <v>15122</v>
      </c>
      <c r="C3334" t="s">
        <v>455</v>
      </c>
      <c r="D3334" t="s">
        <v>393</v>
      </c>
      <c r="E3334" t="s">
        <v>14</v>
      </c>
      <c r="F3334" t="s">
        <v>16605</v>
      </c>
      <c r="G3334">
        <v>0</v>
      </c>
    </row>
    <row r="3335" spans="1:7" x14ac:dyDescent="0.3">
      <c r="A3335" t="s">
        <v>15121</v>
      </c>
      <c r="B3335" t="s">
        <v>15122</v>
      </c>
      <c r="C3335" t="s">
        <v>455</v>
      </c>
      <c r="D3335" t="s">
        <v>393</v>
      </c>
      <c r="E3335" t="s">
        <v>14</v>
      </c>
      <c r="F3335" t="s">
        <v>16705</v>
      </c>
      <c r="G3335">
        <v>0</v>
      </c>
    </row>
    <row r="3336" spans="1:7" x14ac:dyDescent="0.3">
      <c r="A3336" t="s">
        <v>15121</v>
      </c>
      <c r="B3336" t="s">
        <v>15122</v>
      </c>
      <c r="C3336" t="s">
        <v>455</v>
      </c>
      <c r="D3336" t="s">
        <v>393</v>
      </c>
      <c r="E3336" t="s">
        <v>14</v>
      </c>
      <c r="F3336" t="s">
        <v>16728</v>
      </c>
      <c r="G3336">
        <v>0</v>
      </c>
    </row>
    <row r="3337" spans="1:7" x14ac:dyDescent="0.3">
      <c r="A3337" t="s">
        <v>15121</v>
      </c>
      <c r="B3337" t="s">
        <v>15122</v>
      </c>
      <c r="C3337" t="s">
        <v>455</v>
      </c>
      <c r="D3337" t="s">
        <v>393</v>
      </c>
      <c r="E3337" t="s">
        <v>14</v>
      </c>
      <c r="F3337" t="s">
        <v>16889</v>
      </c>
      <c r="G3337">
        <v>0</v>
      </c>
    </row>
    <row r="3338" spans="1:7" x14ac:dyDescent="0.3">
      <c r="A3338" t="s">
        <v>15121</v>
      </c>
      <c r="B3338" t="s">
        <v>15122</v>
      </c>
      <c r="C3338" t="s">
        <v>455</v>
      </c>
      <c r="D3338" t="s">
        <v>393</v>
      </c>
      <c r="E3338" t="s">
        <v>14</v>
      </c>
      <c r="F3338" t="s">
        <v>17030</v>
      </c>
      <c r="G3338">
        <v>0</v>
      </c>
    </row>
    <row r="3339" spans="1:7" x14ac:dyDescent="0.3">
      <c r="A3339" t="s">
        <v>15121</v>
      </c>
      <c r="B3339" t="s">
        <v>15122</v>
      </c>
      <c r="C3339" t="s">
        <v>455</v>
      </c>
      <c r="D3339" t="s">
        <v>393</v>
      </c>
      <c r="E3339" t="s">
        <v>14</v>
      </c>
      <c r="F3339" t="s">
        <v>17188</v>
      </c>
      <c r="G3339">
        <v>0</v>
      </c>
    </row>
    <row r="3340" spans="1:7" x14ac:dyDescent="0.3">
      <c r="A3340" t="s">
        <v>15121</v>
      </c>
      <c r="B3340" t="s">
        <v>15122</v>
      </c>
      <c r="C3340" t="s">
        <v>455</v>
      </c>
      <c r="D3340" t="s">
        <v>393</v>
      </c>
      <c r="E3340" t="s">
        <v>14</v>
      </c>
      <c r="F3340" t="s">
        <v>17518</v>
      </c>
      <c r="G3340">
        <v>0</v>
      </c>
    </row>
    <row r="3341" spans="1:7" x14ac:dyDescent="0.3">
      <c r="A3341" t="s">
        <v>15121</v>
      </c>
      <c r="B3341" t="s">
        <v>15122</v>
      </c>
      <c r="C3341" t="s">
        <v>455</v>
      </c>
      <c r="D3341" t="s">
        <v>393</v>
      </c>
      <c r="E3341" t="s">
        <v>14</v>
      </c>
      <c r="F3341" t="s">
        <v>17683</v>
      </c>
      <c r="G3341">
        <v>0</v>
      </c>
    </row>
    <row r="3342" spans="1:7" x14ac:dyDescent="0.3">
      <c r="A3342" t="s">
        <v>15121</v>
      </c>
      <c r="B3342" t="s">
        <v>15122</v>
      </c>
      <c r="C3342" t="s">
        <v>455</v>
      </c>
      <c r="D3342" t="s">
        <v>393</v>
      </c>
      <c r="E3342" t="s">
        <v>14</v>
      </c>
      <c r="F3342" t="s">
        <v>17788</v>
      </c>
      <c r="G3342">
        <v>0</v>
      </c>
    </row>
    <row r="3343" spans="1:7" x14ac:dyDescent="0.3">
      <c r="A3343" t="s">
        <v>15121</v>
      </c>
      <c r="B3343" t="s">
        <v>15122</v>
      </c>
      <c r="C3343" t="s">
        <v>455</v>
      </c>
      <c r="D3343" t="s">
        <v>393</v>
      </c>
      <c r="E3343" t="s">
        <v>14</v>
      </c>
      <c r="F3343" t="s">
        <v>18217</v>
      </c>
      <c r="G3343">
        <v>0</v>
      </c>
    </row>
    <row r="3344" spans="1:7" x14ac:dyDescent="0.3">
      <c r="A3344" t="s">
        <v>15121</v>
      </c>
      <c r="B3344" t="s">
        <v>15122</v>
      </c>
      <c r="C3344" t="s">
        <v>455</v>
      </c>
      <c r="D3344" t="s">
        <v>393</v>
      </c>
      <c r="E3344" t="s">
        <v>14</v>
      </c>
      <c r="F3344" t="s">
        <v>18419</v>
      </c>
      <c r="G3344">
        <v>0</v>
      </c>
    </row>
    <row r="3345" spans="1:7" x14ac:dyDescent="0.3">
      <c r="A3345" t="s">
        <v>15121</v>
      </c>
      <c r="B3345" t="s">
        <v>15122</v>
      </c>
      <c r="C3345" t="s">
        <v>455</v>
      </c>
      <c r="D3345" t="s">
        <v>393</v>
      </c>
      <c r="E3345" t="s">
        <v>14</v>
      </c>
      <c r="F3345" t="s">
        <v>19286</v>
      </c>
      <c r="G3345">
        <v>0</v>
      </c>
    </row>
    <row r="3346" spans="1:7" x14ac:dyDescent="0.3">
      <c r="A3346" t="s">
        <v>15121</v>
      </c>
      <c r="B3346" t="s">
        <v>15122</v>
      </c>
      <c r="C3346" t="s">
        <v>455</v>
      </c>
      <c r="D3346" t="s">
        <v>393</v>
      </c>
      <c r="E3346" t="s">
        <v>14</v>
      </c>
      <c r="F3346" t="s">
        <v>19489</v>
      </c>
      <c r="G3346">
        <v>0</v>
      </c>
    </row>
    <row r="3347" spans="1:7" x14ac:dyDescent="0.3">
      <c r="A3347" t="s">
        <v>15121</v>
      </c>
      <c r="B3347" t="s">
        <v>15122</v>
      </c>
      <c r="C3347" t="s">
        <v>457</v>
      </c>
      <c r="D3347" t="s">
        <v>393</v>
      </c>
      <c r="E3347" t="s">
        <v>366</v>
      </c>
      <c r="F3347" t="s">
        <v>15225</v>
      </c>
      <c r="G3347" t="s">
        <v>1140</v>
      </c>
    </row>
    <row r="3348" spans="1:7" x14ac:dyDescent="0.3">
      <c r="A3348" t="s">
        <v>15121</v>
      </c>
      <c r="B3348" t="s">
        <v>15122</v>
      </c>
      <c r="C3348" t="s">
        <v>457</v>
      </c>
      <c r="D3348" t="s">
        <v>393</v>
      </c>
      <c r="E3348" t="s">
        <v>366</v>
      </c>
      <c r="F3348" t="s">
        <v>15371</v>
      </c>
      <c r="G3348" t="s">
        <v>1140</v>
      </c>
    </row>
    <row r="3349" spans="1:7" x14ac:dyDescent="0.3">
      <c r="A3349" t="s">
        <v>15121</v>
      </c>
      <c r="B3349" t="s">
        <v>15122</v>
      </c>
      <c r="C3349" t="s">
        <v>457</v>
      </c>
      <c r="D3349" t="s">
        <v>393</v>
      </c>
      <c r="E3349" t="s">
        <v>367</v>
      </c>
      <c r="F3349" t="s">
        <v>15142</v>
      </c>
      <c r="G3349" t="s">
        <v>1297</v>
      </c>
    </row>
    <row r="3350" spans="1:7" x14ac:dyDescent="0.3">
      <c r="A3350" t="s">
        <v>15121</v>
      </c>
      <c r="B3350" t="s">
        <v>15122</v>
      </c>
      <c r="C3350" t="s">
        <v>457</v>
      </c>
      <c r="D3350" t="s">
        <v>393</v>
      </c>
      <c r="E3350" t="s">
        <v>370</v>
      </c>
      <c r="F3350" t="s">
        <v>15123</v>
      </c>
      <c r="G3350" t="s">
        <v>1851</v>
      </c>
    </row>
    <row r="3351" spans="1:7" x14ac:dyDescent="0.3">
      <c r="A3351" t="s">
        <v>15121</v>
      </c>
      <c r="B3351" t="s">
        <v>15122</v>
      </c>
      <c r="C3351" t="s">
        <v>457</v>
      </c>
      <c r="D3351" t="s">
        <v>393</v>
      </c>
      <c r="E3351" t="s">
        <v>364</v>
      </c>
      <c r="F3351" t="s">
        <v>458</v>
      </c>
      <c r="G3351" t="s">
        <v>2253</v>
      </c>
    </row>
    <row r="3352" spans="1:7" x14ac:dyDescent="0.3">
      <c r="A3352" t="s">
        <v>15121</v>
      </c>
      <c r="B3352" t="s">
        <v>15122</v>
      </c>
      <c r="C3352" t="s">
        <v>457</v>
      </c>
      <c r="D3352" t="s">
        <v>393</v>
      </c>
      <c r="E3352" t="s">
        <v>364</v>
      </c>
      <c r="F3352" t="s">
        <v>15142</v>
      </c>
      <c r="G3352" t="s">
        <v>2253</v>
      </c>
    </row>
    <row r="3353" spans="1:7" x14ac:dyDescent="0.3">
      <c r="A3353" t="s">
        <v>15121</v>
      </c>
      <c r="B3353" t="s">
        <v>15122</v>
      </c>
      <c r="C3353" t="s">
        <v>457</v>
      </c>
      <c r="D3353" t="s">
        <v>393</v>
      </c>
      <c r="E3353" t="s">
        <v>368</v>
      </c>
      <c r="F3353" t="s">
        <v>15123</v>
      </c>
      <c r="G3353" t="s">
        <v>2038</v>
      </c>
    </row>
    <row r="3354" spans="1:7" x14ac:dyDescent="0.3">
      <c r="A3354" t="s">
        <v>15121</v>
      </c>
      <c r="B3354" t="s">
        <v>15122</v>
      </c>
      <c r="C3354" t="s">
        <v>457</v>
      </c>
      <c r="D3354" t="s">
        <v>393</v>
      </c>
      <c r="E3354" t="s">
        <v>368</v>
      </c>
      <c r="F3354" t="s">
        <v>15181</v>
      </c>
      <c r="G3354" t="s">
        <v>2038</v>
      </c>
    </row>
    <row r="3355" spans="1:7" x14ac:dyDescent="0.3">
      <c r="A3355" t="s">
        <v>15121</v>
      </c>
      <c r="B3355" t="s">
        <v>15122</v>
      </c>
      <c r="C3355" t="s">
        <v>457</v>
      </c>
      <c r="D3355" t="s">
        <v>393</v>
      </c>
      <c r="E3355" t="s">
        <v>371</v>
      </c>
      <c r="F3355" t="s">
        <v>15123</v>
      </c>
      <c r="G3355" t="s">
        <v>2301</v>
      </c>
    </row>
    <row r="3356" spans="1:7" x14ac:dyDescent="0.3">
      <c r="A3356" t="s">
        <v>15121</v>
      </c>
      <c r="B3356" t="s">
        <v>15122</v>
      </c>
      <c r="C3356" t="s">
        <v>457</v>
      </c>
      <c r="D3356" t="s">
        <v>393</v>
      </c>
      <c r="E3356" t="s">
        <v>371</v>
      </c>
      <c r="F3356" t="s">
        <v>15181</v>
      </c>
      <c r="G3356" t="s">
        <v>2301</v>
      </c>
    </row>
    <row r="3357" spans="1:7" x14ac:dyDescent="0.3">
      <c r="A3357" t="s">
        <v>15121</v>
      </c>
      <c r="B3357" t="s">
        <v>15122</v>
      </c>
      <c r="C3357" t="s">
        <v>457</v>
      </c>
      <c r="D3357" t="s">
        <v>393</v>
      </c>
      <c r="E3357" t="s">
        <v>376</v>
      </c>
      <c r="F3357" t="s">
        <v>15371</v>
      </c>
      <c r="G3357" t="s">
        <v>1976</v>
      </c>
    </row>
    <row r="3358" spans="1:7" x14ac:dyDescent="0.3">
      <c r="A3358" t="s">
        <v>15121</v>
      </c>
      <c r="B3358" t="s">
        <v>15122</v>
      </c>
      <c r="C3358" t="s">
        <v>458</v>
      </c>
      <c r="D3358" t="s">
        <v>393</v>
      </c>
      <c r="E3358" t="s">
        <v>359</v>
      </c>
      <c r="F3358" t="s">
        <v>15225</v>
      </c>
      <c r="G3358" t="s">
        <v>17007</v>
      </c>
    </row>
    <row r="3359" spans="1:7" x14ac:dyDescent="0.3">
      <c r="A3359" t="s">
        <v>15121</v>
      </c>
      <c r="B3359" t="s">
        <v>15122</v>
      </c>
      <c r="C3359" t="s">
        <v>458</v>
      </c>
      <c r="D3359" t="s">
        <v>393</v>
      </c>
      <c r="E3359" t="s">
        <v>196</v>
      </c>
      <c r="F3359" t="s">
        <v>15142</v>
      </c>
      <c r="G3359" t="s">
        <v>15704</v>
      </c>
    </row>
    <row r="3360" spans="1:7" x14ac:dyDescent="0.3">
      <c r="A3360" t="s">
        <v>15121</v>
      </c>
      <c r="B3360" t="s">
        <v>15122</v>
      </c>
      <c r="C3360" t="s">
        <v>458</v>
      </c>
      <c r="D3360" t="s">
        <v>393</v>
      </c>
      <c r="E3360" t="s">
        <v>196</v>
      </c>
      <c r="F3360" t="s">
        <v>15371</v>
      </c>
      <c r="G3360" t="s">
        <v>15704</v>
      </c>
    </row>
    <row r="3361" spans="1:7" x14ac:dyDescent="0.3">
      <c r="A3361" t="s">
        <v>15121</v>
      </c>
      <c r="B3361" t="s">
        <v>15122</v>
      </c>
      <c r="C3361" t="s">
        <v>458</v>
      </c>
      <c r="D3361" t="s">
        <v>393</v>
      </c>
      <c r="E3361" t="s">
        <v>71</v>
      </c>
      <c r="F3361" t="s">
        <v>15181</v>
      </c>
      <c r="G3361" t="s">
        <v>15262</v>
      </c>
    </row>
    <row r="3362" spans="1:7" x14ac:dyDescent="0.3">
      <c r="A3362" t="s">
        <v>15121</v>
      </c>
      <c r="B3362" t="s">
        <v>15122</v>
      </c>
      <c r="C3362" t="s">
        <v>458</v>
      </c>
      <c r="D3362" t="s">
        <v>393</v>
      </c>
      <c r="E3362" t="s">
        <v>71</v>
      </c>
      <c r="F3362" t="s">
        <v>15199</v>
      </c>
      <c r="G3362" t="s">
        <v>15262</v>
      </c>
    </row>
    <row r="3363" spans="1:7" x14ac:dyDescent="0.3">
      <c r="A3363" t="s">
        <v>15121</v>
      </c>
      <c r="B3363" t="s">
        <v>15122</v>
      </c>
      <c r="C3363" t="s">
        <v>458</v>
      </c>
      <c r="D3363" t="s">
        <v>393</v>
      </c>
      <c r="E3363" t="s">
        <v>101</v>
      </c>
      <c r="F3363" t="s">
        <v>15371</v>
      </c>
      <c r="G3363" t="s">
        <v>18188</v>
      </c>
    </row>
    <row r="3364" spans="1:7" x14ac:dyDescent="0.3">
      <c r="A3364" t="s">
        <v>15121</v>
      </c>
      <c r="B3364" t="s">
        <v>15122</v>
      </c>
      <c r="C3364" t="s">
        <v>458</v>
      </c>
      <c r="D3364" t="s">
        <v>393</v>
      </c>
      <c r="E3364" t="s">
        <v>331</v>
      </c>
      <c r="F3364" t="s">
        <v>15181</v>
      </c>
      <c r="G3364" t="s">
        <v>18418</v>
      </c>
    </row>
    <row r="3365" spans="1:7" x14ac:dyDescent="0.3">
      <c r="A3365" t="s">
        <v>15121</v>
      </c>
      <c r="B3365" t="s">
        <v>15122</v>
      </c>
      <c r="C3365" t="s">
        <v>458</v>
      </c>
      <c r="D3365" t="s">
        <v>393</v>
      </c>
      <c r="E3365" t="s">
        <v>238</v>
      </c>
      <c r="F3365" t="s">
        <v>15181</v>
      </c>
      <c r="G3365" t="s">
        <v>19569</v>
      </c>
    </row>
    <row r="3366" spans="1:7" x14ac:dyDescent="0.3">
      <c r="A3366" t="s">
        <v>15121</v>
      </c>
      <c r="B3366" t="s">
        <v>15122</v>
      </c>
      <c r="C3366" t="s">
        <v>458</v>
      </c>
      <c r="D3366" t="s">
        <v>393</v>
      </c>
      <c r="E3366" t="s">
        <v>103</v>
      </c>
      <c r="F3366" t="s">
        <v>15225</v>
      </c>
      <c r="G3366" t="s">
        <v>15292</v>
      </c>
    </row>
    <row r="3367" spans="1:7" x14ac:dyDescent="0.3">
      <c r="A3367" t="s">
        <v>15121</v>
      </c>
      <c r="B3367" t="s">
        <v>15122</v>
      </c>
      <c r="C3367" t="s">
        <v>458</v>
      </c>
      <c r="D3367" t="s">
        <v>393</v>
      </c>
      <c r="E3367" t="s">
        <v>41</v>
      </c>
      <c r="F3367" t="s">
        <v>15142</v>
      </c>
      <c r="G3367" t="s">
        <v>15472</v>
      </c>
    </row>
    <row r="3368" spans="1:7" x14ac:dyDescent="0.3">
      <c r="A3368" t="s">
        <v>15121</v>
      </c>
      <c r="B3368" t="s">
        <v>15122</v>
      </c>
      <c r="C3368" t="s">
        <v>458</v>
      </c>
      <c r="D3368" t="s">
        <v>393</v>
      </c>
      <c r="E3368" t="s">
        <v>41</v>
      </c>
      <c r="F3368" t="s">
        <v>15371</v>
      </c>
      <c r="G3368" t="s">
        <v>15472</v>
      </c>
    </row>
    <row r="3369" spans="1:7" x14ac:dyDescent="0.3">
      <c r="A3369" t="s">
        <v>15121</v>
      </c>
      <c r="B3369" t="s">
        <v>15122</v>
      </c>
      <c r="C3369" t="s">
        <v>458</v>
      </c>
      <c r="D3369" t="s">
        <v>393</v>
      </c>
      <c r="E3369" t="s">
        <v>22</v>
      </c>
      <c r="F3369" t="s">
        <v>15199</v>
      </c>
      <c r="G3369" t="s">
        <v>15752</v>
      </c>
    </row>
    <row r="3370" spans="1:7" x14ac:dyDescent="0.3">
      <c r="A3370" t="s">
        <v>15121</v>
      </c>
      <c r="B3370" t="s">
        <v>15122</v>
      </c>
      <c r="C3370" t="s">
        <v>458</v>
      </c>
      <c r="D3370" t="s">
        <v>393</v>
      </c>
      <c r="E3370" t="s">
        <v>218</v>
      </c>
      <c r="F3370" t="s">
        <v>15181</v>
      </c>
      <c r="G3370" t="s">
        <v>15890</v>
      </c>
    </row>
    <row r="3371" spans="1:7" x14ac:dyDescent="0.3">
      <c r="A3371" t="s">
        <v>15121</v>
      </c>
      <c r="B3371" t="s">
        <v>15122</v>
      </c>
      <c r="C3371" t="s">
        <v>458</v>
      </c>
      <c r="D3371" t="s">
        <v>393</v>
      </c>
      <c r="E3371" t="s">
        <v>344</v>
      </c>
      <c r="F3371" t="s">
        <v>15225</v>
      </c>
      <c r="G3371" t="s">
        <v>17721</v>
      </c>
    </row>
    <row r="3372" spans="1:7" x14ac:dyDescent="0.3">
      <c r="A3372" t="s">
        <v>15121</v>
      </c>
      <c r="B3372" t="s">
        <v>15122</v>
      </c>
      <c r="C3372" t="s">
        <v>458</v>
      </c>
      <c r="D3372" t="s">
        <v>393</v>
      </c>
      <c r="E3372" t="s">
        <v>240</v>
      </c>
      <c r="F3372" t="s">
        <v>15225</v>
      </c>
      <c r="G3372" t="s">
        <v>16572</v>
      </c>
    </row>
    <row r="3373" spans="1:7" x14ac:dyDescent="0.3">
      <c r="A3373" t="s">
        <v>15121</v>
      </c>
      <c r="B3373" t="s">
        <v>15122</v>
      </c>
      <c r="C3373" t="s">
        <v>458</v>
      </c>
      <c r="D3373" t="s">
        <v>393</v>
      </c>
      <c r="E3373" t="s">
        <v>240</v>
      </c>
      <c r="F3373" t="s">
        <v>15142</v>
      </c>
      <c r="G3373" t="s">
        <v>16572</v>
      </c>
    </row>
    <row r="3374" spans="1:7" x14ac:dyDescent="0.3">
      <c r="A3374" t="s">
        <v>15121</v>
      </c>
      <c r="B3374" t="s">
        <v>15122</v>
      </c>
      <c r="C3374" t="s">
        <v>458</v>
      </c>
      <c r="D3374" t="s">
        <v>393</v>
      </c>
      <c r="E3374" t="s">
        <v>221</v>
      </c>
      <c r="F3374" t="s">
        <v>15142</v>
      </c>
      <c r="G3374" t="s">
        <v>19516</v>
      </c>
    </row>
    <row r="3375" spans="1:7" x14ac:dyDescent="0.3">
      <c r="A3375" t="s">
        <v>15121</v>
      </c>
      <c r="B3375" t="s">
        <v>15122</v>
      </c>
      <c r="C3375" t="s">
        <v>458</v>
      </c>
      <c r="D3375" t="s">
        <v>393</v>
      </c>
      <c r="E3375" t="s">
        <v>222</v>
      </c>
      <c r="F3375" t="s">
        <v>15181</v>
      </c>
      <c r="G3375" t="s">
        <v>18338</v>
      </c>
    </row>
    <row r="3376" spans="1:7" x14ac:dyDescent="0.3">
      <c r="A3376" t="s">
        <v>15121</v>
      </c>
      <c r="B3376" t="s">
        <v>15122</v>
      </c>
      <c r="C3376" t="s">
        <v>458</v>
      </c>
      <c r="D3376" t="s">
        <v>393</v>
      </c>
      <c r="E3376" t="s">
        <v>105</v>
      </c>
      <c r="F3376" t="s">
        <v>15225</v>
      </c>
      <c r="G3376" t="s">
        <v>17371</v>
      </c>
    </row>
    <row r="3377" spans="1:7" x14ac:dyDescent="0.3">
      <c r="A3377" t="s">
        <v>15121</v>
      </c>
      <c r="B3377" t="s">
        <v>15122</v>
      </c>
      <c r="C3377" t="s">
        <v>458</v>
      </c>
      <c r="D3377" t="s">
        <v>393</v>
      </c>
      <c r="E3377" t="s">
        <v>105</v>
      </c>
      <c r="F3377" t="s">
        <v>15199</v>
      </c>
      <c r="G3377" t="s">
        <v>17371</v>
      </c>
    </row>
    <row r="3378" spans="1:7" x14ac:dyDescent="0.3">
      <c r="A3378" t="s">
        <v>15121</v>
      </c>
      <c r="B3378" t="s">
        <v>15122</v>
      </c>
      <c r="C3378" t="s">
        <v>458</v>
      </c>
      <c r="D3378" t="s">
        <v>393</v>
      </c>
      <c r="E3378" t="s">
        <v>146</v>
      </c>
      <c r="F3378" t="s">
        <v>15142</v>
      </c>
      <c r="G3378" t="s">
        <v>17867</v>
      </c>
    </row>
    <row r="3379" spans="1:7" x14ac:dyDescent="0.3">
      <c r="A3379" t="s">
        <v>15121</v>
      </c>
      <c r="B3379" t="s">
        <v>15122</v>
      </c>
      <c r="C3379" t="s">
        <v>458</v>
      </c>
      <c r="D3379" t="s">
        <v>393</v>
      </c>
      <c r="E3379" t="s">
        <v>49</v>
      </c>
      <c r="F3379" t="s">
        <v>15181</v>
      </c>
      <c r="G3379" t="s">
        <v>17632</v>
      </c>
    </row>
    <row r="3380" spans="1:7" x14ac:dyDescent="0.3">
      <c r="A3380" t="s">
        <v>15121</v>
      </c>
      <c r="B3380" t="s">
        <v>15122</v>
      </c>
      <c r="C3380" t="s">
        <v>458</v>
      </c>
      <c r="D3380" t="s">
        <v>393</v>
      </c>
      <c r="E3380" t="s">
        <v>49</v>
      </c>
      <c r="F3380" t="s">
        <v>15371</v>
      </c>
      <c r="G3380" t="s">
        <v>17632</v>
      </c>
    </row>
    <row r="3381" spans="1:7" x14ac:dyDescent="0.3">
      <c r="A3381" t="s">
        <v>15121</v>
      </c>
      <c r="B3381" t="s">
        <v>15122</v>
      </c>
      <c r="C3381" t="s">
        <v>458</v>
      </c>
      <c r="D3381" t="s">
        <v>393</v>
      </c>
      <c r="E3381" t="s">
        <v>118</v>
      </c>
      <c r="F3381" t="s">
        <v>15142</v>
      </c>
      <c r="G3381" t="s">
        <v>18882</v>
      </c>
    </row>
    <row r="3382" spans="1:7" x14ac:dyDescent="0.3">
      <c r="A3382" t="s">
        <v>15121</v>
      </c>
      <c r="B3382" t="s">
        <v>15122</v>
      </c>
      <c r="C3382" t="s">
        <v>458</v>
      </c>
      <c r="D3382" t="s">
        <v>393</v>
      </c>
      <c r="E3382" t="s">
        <v>118</v>
      </c>
      <c r="F3382" t="s">
        <v>15199</v>
      </c>
      <c r="G3382" t="s">
        <v>18882</v>
      </c>
    </row>
    <row r="3383" spans="1:7" x14ac:dyDescent="0.3">
      <c r="A3383" t="s">
        <v>15121</v>
      </c>
      <c r="B3383" t="s">
        <v>15122</v>
      </c>
      <c r="C3383" t="s">
        <v>458</v>
      </c>
      <c r="D3383" t="s">
        <v>393</v>
      </c>
      <c r="E3383" t="s">
        <v>52</v>
      </c>
      <c r="F3383" t="s">
        <v>15181</v>
      </c>
      <c r="G3383" t="s">
        <v>19830</v>
      </c>
    </row>
    <row r="3384" spans="1:7" x14ac:dyDescent="0.3">
      <c r="A3384" t="s">
        <v>15121</v>
      </c>
      <c r="B3384" t="s">
        <v>15122</v>
      </c>
      <c r="C3384" t="s">
        <v>458</v>
      </c>
      <c r="D3384" t="s">
        <v>393</v>
      </c>
      <c r="E3384" t="s">
        <v>74</v>
      </c>
      <c r="F3384" t="s">
        <v>15181</v>
      </c>
      <c r="G3384" t="s">
        <v>16322</v>
      </c>
    </row>
    <row r="3385" spans="1:7" x14ac:dyDescent="0.3">
      <c r="A3385" t="s">
        <v>15121</v>
      </c>
      <c r="B3385" t="s">
        <v>15122</v>
      </c>
      <c r="C3385" t="s">
        <v>458</v>
      </c>
      <c r="D3385" t="s">
        <v>393</v>
      </c>
      <c r="E3385" t="s">
        <v>74</v>
      </c>
      <c r="F3385" t="s">
        <v>15199</v>
      </c>
      <c r="G3385" t="s">
        <v>16322</v>
      </c>
    </row>
    <row r="3386" spans="1:7" x14ac:dyDescent="0.3">
      <c r="A3386" t="s">
        <v>15121</v>
      </c>
      <c r="B3386" t="s">
        <v>15122</v>
      </c>
      <c r="C3386" t="s">
        <v>458</v>
      </c>
      <c r="D3386" t="s">
        <v>393</v>
      </c>
      <c r="E3386" t="s">
        <v>74</v>
      </c>
      <c r="F3386" t="s">
        <v>15371</v>
      </c>
      <c r="G3386" t="s">
        <v>16322</v>
      </c>
    </row>
    <row r="3387" spans="1:7" x14ac:dyDescent="0.3">
      <c r="A3387" t="s">
        <v>15121</v>
      </c>
      <c r="B3387" t="s">
        <v>15122</v>
      </c>
      <c r="C3387" t="s">
        <v>458</v>
      </c>
      <c r="D3387" t="s">
        <v>393</v>
      </c>
      <c r="E3387" t="s">
        <v>50</v>
      </c>
      <c r="F3387" t="s">
        <v>15199</v>
      </c>
      <c r="G3387" t="s">
        <v>15657</v>
      </c>
    </row>
    <row r="3388" spans="1:7" x14ac:dyDescent="0.3">
      <c r="A3388" t="s">
        <v>15121</v>
      </c>
      <c r="B3388" t="s">
        <v>15122</v>
      </c>
      <c r="C3388" t="s">
        <v>458</v>
      </c>
      <c r="D3388" t="s">
        <v>393</v>
      </c>
      <c r="E3388" t="s">
        <v>350</v>
      </c>
      <c r="F3388" t="s">
        <v>15225</v>
      </c>
      <c r="G3388" t="s">
        <v>16718</v>
      </c>
    </row>
    <row r="3389" spans="1:7" x14ac:dyDescent="0.3">
      <c r="A3389" t="s">
        <v>15121</v>
      </c>
      <c r="B3389" t="s">
        <v>15122</v>
      </c>
      <c r="C3389" t="s">
        <v>458</v>
      </c>
      <c r="D3389" t="s">
        <v>393</v>
      </c>
      <c r="E3389" t="s">
        <v>147</v>
      </c>
      <c r="F3389" t="s">
        <v>15181</v>
      </c>
      <c r="G3389" t="s">
        <v>18248</v>
      </c>
    </row>
    <row r="3390" spans="1:7" x14ac:dyDescent="0.3">
      <c r="A3390" t="s">
        <v>15121</v>
      </c>
      <c r="B3390" t="s">
        <v>15122</v>
      </c>
      <c r="C3390" t="s">
        <v>458</v>
      </c>
      <c r="D3390" t="s">
        <v>393</v>
      </c>
      <c r="E3390" t="s">
        <v>92</v>
      </c>
      <c r="F3390" t="s">
        <v>15199</v>
      </c>
      <c r="G3390" t="s">
        <v>16356</v>
      </c>
    </row>
    <row r="3391" spans="1:7" x14ac:dyDescent="0.3">
      <c r="A3391" t="s">
        <v>15121</v>
      </c>
      <c r="B3391" t="s">
        <v>15122</v>
      </c>
      <c r="C3391" t="s">
        <v>458</v>
      </c>
      <c r="D3391" t="s">
        <v>393</v>
      </c>
      <c r="E3391" t="s">
        <v>254</v>
      </c>
      <c r="F3391" t="s">
        <v>15199</v>
      </c>
      <c r="G3391" t="s">
        <v>16096</v>
      </c>
    </row>
    <row r="3392" spans="1:7" x14ac:dyDescent="0.3">
      <c r="A3392" t="s">
        <v>15121</v>
      </c>
      <c r="B3392" t="s">
        <v>15122</v>
      </c>
      <c r="C3392" t="s">
        <v>458</v>
      </c>
      <c r="D3392" t="s">
        <v>393</v>
      </c>
      <c r="E3392" t="s">
        <v>126</v>
      </c>
      <c r="F3392" t="s">
        <v>15199</v>
      </c>
      <c r="G3392" t="s">
        <v>16643</v>
      </c>
    </row>
    <row r="3393" spans="1:7" x14ac:dyDescent="0.3">
      <c r="A3393" t="s">
        <v>15121</v>
      </c>
      <c r="B3393" t="s">
        <v>15122</v>
      </c>
      <c r="C3393" t="s">
        <v>458</v>
      </c>
      <c r="D3393" t="s">
        <v>393</v>
      </c>
      <c r="E3393" t="s">
        <v>224</v>
      </c>
      <c r="F3393" t="s">
        <v>15142</v>
      </c>
      <c r="G3393" t="s">
        <v>17060</v>
      </c>
    </row>
    <row r="3394" spans="1:7" x14ac:dyDescent="0.3">
      <c r="A3394" t="s">
        <v>15121</v>
      </c>
      <c r="B3394" t="s">
        <v>15122</v>
      </c>
      <c r="C3394" t="s">
        <v>458</v>
      </c>
      <c r="D3394" t="s">
        <v>393</v>
      </c>
      <c r="E3394" t="s">
        <v>156</v>
      </c>
      <c r="F3394" t="s">
        <v>15142</v>
      </c>
      <c r="G3394" t="s">
        <v>15950</v>
      </c>
    </row>
    <row r="3395" spans="1:7" x14ac:dyDescent="0.3">
      <c r="A3395" t="s">
        <v>15121</v>
      </c>
      <c r="B3395" t="s">
        <v>15122</v>
      </c>
      <c r="C3395" t="s">
        <v>458</v>
      </c>
      <c r="D3395" t="s">
        <v>393</v>
      </c>
      <c r="E3395" t="s">
        <v>70</v>
      </c>
      <c r="F3395" t="s">
        <v>15225</v>
      </c>
      <c r="G3395" t="s">
        <v>16974</v>
      </c>
    </row>
    <row r="3396" spans="1:7" x14ac:dyDescent="0.3">
      <c r="A3396" t="s">
        <v>15121</v>
      </c>
      <c r="B3396" t="s">
        <v>15122</v>
      </c>
      <c r="C3396" t="s">
        <v>458</v>
      </c>
      <c r="D3396" t="s">
        <v>393</v>
      </c>
      <c r="E3396" t="s">
        <v>70</v>
      </c>
      <c r="F3396" t="s">
        <v>15199</v>
      </c>
      <c r="G3396" t="s">
        <v>16974</v>
      </c>
    </row>
    <row r="3397" spans="1:7" x14ac:dyDescent="0.3">
      <c r="A3397" t="s">
        <v>15121</v>
      </c>
      <c r="B3397" t="s">
        <v>15122</v>
      </c>
      <c r="C3397" t="s">
        <v>458</v>
      </c>
      <c r="D3397" t="s">
        <v>393</v>
      </c>
      <c r="E3397" t="s">
        <v>181</v>
      </c>
      <c r="F3397" t="s">
        <v>15181</v>
      </c>
      <c r="G3397" t="s">
        <v>15446</v>
      </c>
    </row>
    <row r="3398" spans="1:7" x14ac:dyDescent="0.3">
      <c r="A3398" t="s">
        <v>15121</v>
      </c>
      <c r="B3398" t="s">
        <v>15122</v>
      </c>
      <c r="C3398" t="s">
        <v>458</v>
      </c>
      <c r="D3398" t="s">
        <v>393</v>
      </c>
      <c r="E3398" t="s">
        <v>181</v>
      </c>
      <c r="F3398" t="s">
        <v>15371</v>
      </c>
      <c r="G3398" t="s">
        <v>15446</v>
      </c>
    </row>
    <row r="3399" spans="1:7" x14ac:dyDescent="0.3">
      <c r="A3399" t="s">
        <v>15121</v>
      </c>
      <c r="B3399" t="s">
        <v>15122</v>
      </c>
      <c r="C3399" t="s">
        <v>458</v>
      </c>
      <c r="D3399" t="s">
        <v>393</v>
      </c>
      <c r="E3399" t="s">
        <v>242</v>
      </c>
      <c r="F3399" t="s">
        <v>15199</v>
      </c>
      <c r="G3399" t="s">
        <v>15235</v>
      </c>
    </row>
    <row r="3400" spans="1:7" x14ac:dyDescent="0.3">
      <c r="A3400" t="s">
        <v>15121</v>
      </c>
      <c r="B3400" t="s">
        <v>15122</v>
      </c>
      <c r="C3400" t="s">
        <v>458</v>
      </c>
      <c r="D3400" t="s">
        <v>393</v>
      </c>
      <c r="E3400" t="s">
        <v>57</v>
      </c>
      <c r="F3400" t="s">
        <v>15142</v>
      </c>
      <c r="G3400" t="s">
        <v>16833</v>
      </c>
    </row>
    <row r="3401" spans="1:7" x14ac:dyDescent="0.3">
      <c r="A3401" t="s">
        <v>15121</v>
      </c>
      <c r="B3401" t="s">
        <v>15122</v>
      </c>
      <c r="C3401" t="s">
        <v>458</v>
      </c>
      <c r="D3401" t="s">
        <v>393</v>
      </c>
      <c r="E3401" t="s">
        <v>107</v>
      </c>
      <c r="F3401" t="s">
        <v>15371</v>
      </c>
      <c r="G3401" t="s">
        <v>16898</v>
      </c>
    </row>
    <row r="3402" spans="1:7" x14ac:dyDescent="0.3">
      <c r="A3402" t="s">
        <v>15121</v>
      </c>
      <c r="B3402" t="s">
        <v>15122</v>
      </c>
      <c r="C3402" t="s">
        <v>458</v>
      </c>
      <c r="D3402" t="s">
        <v>393</v>
      </c>
      <c r="E3402" t="s">
        <v>315</v>
      </c>
      <c r="F3402" t="s">
        <v>15142</v>
      </c>
      <c r="G3402" t="s">
        <v>16490</v>
      </c>
    </row>
    <row r="3403" spans="1:7" x14ac:dyDescent="0.3">
      <c r="A3403" t="s">
        <v>15121</v>
      </c>
      <c r="B3403" t="s">
        <v>15122</v>
      </c>
      <c r="C3403" t="s">
        <v>458</v>
      </c>
      <c r="D3403" t="s">
        <v>393</v>
      </c>
      <c r="E3403" t="s">
        <v>108</v>
      </c>
      <c r="F3403" t="s">
        <v>15199</v>
      </c>
      <c r="G3403" t="s">
        <v>17215</v>
      </c>
    </row>
    <row r="3404" spans="1:7" x14ac:dyDescent="0.3">
      <c r="A3404" t="s">
        <v>15121</v>
      </c>
      <c r="B3404" t="s">
        <v>15122</v>
      </c>
      <c r="C3404" t="s">
        <v>458</v>
      </c>
      <c r="D3404" t="s">
        <v>393</v>
      </c>
      <c r="E3404" t="s">
        <v>24</v>
      </c>
      <c r="F3404" t="s">
        <v>15225</v>
      </c>
      <c r="G3404" t="s">
        <v>15695</v>
      </c>
    </row>
    <row r="3405" spans="1:7" x14ac:dyDescent="0.3">
      <c r="A3405" t="s">
        <v>15121</v>
      </c>
      <c r="B3405" t="s">
        <v>15122</v>
      </c>
      <c r="C3405" t="s">
        <v>458</v>
      </c>
      <c r="D3405" t="s">
        <v>393</v>
      </c>
      <c r="E3405" t="s">
        <v>24</v>
      </c>
      <c r="F3405" t="s">
        <v>15371</v>
      </c>
      <c r="G3405" t="s">
        <v>15695</v>
      </c>
    </row>
    <row r="3406" spans="1:7" x14ac:dyDescent="0.3">
      <c r="A3406" t="s">
        <v>15121</v>
      </c>
      <c r="B3406" t="s">
        <v>15122</v>
      </c>
      <c r="C3406" t="s">
        <v>458</v>
      </c>
      <c r="D3406" t="s">
        <v>393</v>
      </c>
      <c r="E3406" t="s">
        <v>60</v>
      </c>
      <c r="F3406" t="s">
        <v>15142</v>
      </c>
      <c r="G3406" t="s">
        <v>15709</v>
      </c>
    </row>
    <row r="3407" spans="1:7" x14ac:dyDescent="0.3">
      <c r="A3407" t="s">
        <v>15121</v>
      </c>
      <c r="B3407" t="s">
        <v>15122</v>
      </c>
      <c r="C3407" t="s">
        <v>458</v>
      </c>
      <c r="D3407" t="s">
        <v>393</v>
      </c>
      <c r="E3407" t="s">
        <v>185</v>
      </c>
      <c r="F3407" t="s">
        <v>15371</v>
      </c>
      <c r="G3407" t="s">
        <v>16192</v>
      </c>
    </row>
    <row r="3408" spans="1:7" x14ac:dyDescent="0.3">
      <c r="A3408" t="s">
        <v>15121</v>
      </c>
      <c r="B3408" t="s">
        <v>15122</v>
      </c>
      <c r="C3408" t="s">
        <v>458</v>
      </c>
      <c r="D3408" t="s">
        <v>393</v>
      </c>
      <c r="E3408" t="s">
        <v>127</v>
      </c>
      <c r="F3408" t="s">
        <v>15181</v>
      </c>
      <c r="G3408" t="s">
        <v>16727</v>
      </c>
    </row>
    <row r="3409" spans="1:7" x14ac:dyDescent="0.3">
      <c r="A3409" t="s">
        <v>15121</v>
      </c>
      <c r="B3409" t="s">
        <v>15122</v>
      </c>
      <c r="C3409" t="s">
        <v>458</v>
      </c>
      <c r="D3409" t="s">
        <v>393</v>
      </c>
      <c r="E3409" t="s">
        <v>83</v>
      </c>
      <c r="F3409" t="s">
        <v>15371</v>
      </c>
      <c r="G3409" t="s">
        <v>17407</v>
      </c>
    </row>
    <row r="3410" spans="1:7" x14ac:dyDescent="0.3">
      <c r="A3410" t="s">
        <v>15121</v>
      </c>
      <c r="B3410" t="s">
        <v>15122</v>
      </c>
      <c r="C3410" t="s">
        <v>458</v>
      </c>
      <c r="D3410" t="s">
        <v>393</v>
      </c>
      <c r="E3410" t="s">
        <v>337</v>
      </c>
      <c r="F3410" t="s">
        <v>15181</v>
      </c>
      <c r="G3410" t="s">
        <v>19017</v>
      </c>
    </row>
    <row r="3411" spans="1:7" x14ac:dyDescent="0.3">
      <c r="A3411" t="s">
        <v>15121</v>
      </c>
      <c r="B3411" t="s">
        <v>15122</v>
      </c>
      <c r="C3411" t="s">
        <v>458</v>
      </c>
      <c r="D3411" t="s">
        <v>393</v>
      </c>
      <c r="E3411" t="s">
        <v>347</v>
      </c>
      <c r="F3411" t="s">
        <v>15181</v>
      </c>
      <c r="G3411" t="s">
        <v>15528</v>
      </c>
    </row>
    <row r="3412" spans="1:7" x14ac:dyDescent="0.3">
      <c r="A3412" t="s">
        <v>15121</v>
      </c>
      <c r="B3412" t="s">
        <v>15122</v>
      </c>
      <c r="C3412" t="s">
        <v>458</v>
      </c>
      <c r="D3412" t="s">
        <v>393</v>
      </c>
      <c r="E3412" t="s">
        <v>228</v>
      </c>
      <c r="F3412" t="s">
        <v>15371</v>
      </c>
      <c r="G3412" t="s">
        <v>17310</v>
      </c>
    </row>
    <row r="3413" spans="1:7" x14ac:dyDescent="0.3">
      <c r="A3413" t="s">
        <v>15121</v>
      </c>
      <c r="B3413" t="s">
        <v>15122</v>
      </c>
      <c r="C3413" t="s">
        <v>458</v>
      </c>
      <c r="D3413" t="s">
        <v>393</v>
      </c>
      <c r="E3413" t="s">
        <v>77</v>
      </c>
      <c r="F3413" t="s">
        <v>15371</v>
      </c>
      <c r="G3413" t="s">
        <v>15824</v>
      </c>
    </row>
    <row r="3414" spans="1:7" x14ac:dyDescent="0.3">
      <c r="A3414" t="s">
        <v>15121</v>
      </c>
      <c r="B3414" t="s">
        <v>15122</v>
      </c>
      <c r="C3414" t="s">
        <v>458</v>
      </c>
      <c r="D3414" t="s">
        <v>393</v>
      </c>
      <c r="E3414" t="s">
        <v>32</v>
      </c>
      <c r="F3414" t="s">
        <v>15142</v>
      </c>
      <c r="G3414" t="s">
        <v>20096</v>
      </c>
    </row>
    <row r="3415" spans="1:7" x14ac:dyDescent="0.3">
      <c r="A3415" t="s">
        <v>15121</v>
      </c>
      <c r="B3415" t="s">
        <v>15122</v>
      </c>
      <c r="C3415" t="s">
        <v>458</v>
      </c>
      <c r="D3415" t="s">
        <v>393</v>
      </c>
      <c r="E3415" t="s">
        <v>205</v>
      </c>
      <c r="F3415" t="s">
        <v>15142</v>
      </c>
      <c r="G3415" t="s">
        <v>17351</v>
      </c>
    </row>
    <row r="3416" spans="1:7" x14ac:dyDescent="0.3">
      <c r="A3416" t="s">
        <v>15121</v>
      </c>
      <c r="B3416" t="s">
        <v>15122</v>
      </c>
      <c r="C3416" t="s">
        <v>458</v>
      </c>
      <c r="D3416" t="s">
        <v>393</v>
      </c>
      <c r="E3416" t="s">
        <v>329</v>
      </c>
      <c r="F3416" t="s">
        <v>15181</v>
      </c>
      <c r="G3416" t="s">
        <v>15386</v>
      </c>
    </row>
    <row r="3417" spans="1:7" x14ac:dyDescent="0.3">
      <c r="A3417" t="s">
        <v>15121</v>
      </c>
      <c r="B3417" t="s">
        <v>15122</v>
      </c>
      <c r="C3417" t="s">
        <v>458</v>
      </c>
      <c r="D3417" t="s">
        <v>393</v>
      </c>
      <c r="E3417" t="s">
        <v>329</v>
      </c>
      <c r="F3417" t="s">
        <v>15371</v>
      </c>
      <c r="G3417" t="s">
        <v>15386</v>
      </c>
    </row>
    <row r="3418" spans="1:7" x14ac:dyDescent="0.3">
      <c r="A3418" t="s">
        <v>15121</v>
      </c>
      <c r="B3418" t="s">
        <v>15122</v>
      </c>
      <c r="C3418" t="s">
        <v>458</v>
      </c>
      <c r="D3418" t="s">
        <v>393</v>
      </c>
      <c r="E3418" t="s">
        <v>320</v>
      </c>
      <c r="F3418" t="s">
        <v>15142</v>
      </c>
      <c r="G3418" t="s">
        <v>17424</v>
      </c>
    </row>
    <row r="3419" spans="1:7" x14ac:dyDescent="0.3">
      <c r="A3419" t="s">
        <v>15121</v>
      </c>
      <c r="B3419" t="s">
        <v>15122</v>
      </c>
      <c r="C3419" t="s">
        <v>458</v>
      </c>
      <c r="D3419" t="s">
        <v>393</v>
      </c>
      <c r="E3419" t="s">
        <v>320</v>
      </c>
      <c r="F3419" t="s">
        <v>15181</v>
      </c>
      <c r="G3419" t="s">
        <v>17424</v>
      </c>
    </row>
    <row r="3420" spans="1:7" x14ac:dyDescent="0.3">
      <c r="A3420" t="s">
        <v>15121</v>
      </c>
      <c r="B3420" t="s">
        <v>15122</v>
      </c>
      <c r="C3420" t="s">
        <v>458</v>
      </c>
      <c r="D3420" t="s">
        <v>393</v>
      </c>
      <c r="E3420" t="s">
        <v>269</v>
      </c>
      <c r="F3420" t="s">
        <v>15181</v>
      </c>
      <c r="G3420" t="s">
        <v>19807</v>
      </c>
    </row>
    <row r="3421" spans="1:7" x14ac:dyDescent="0.3">
      <c r="A3421" t="s">
        <v>15121</v>
      </c>
      <c r="B3421" t="s">
        <v>15122</v>
      </c>
      <c r="C3421" t="s">
        <v>458</v>
      </c>
      <c r="D3421" t="s">
        <v>393</v>
      </c>
      <c r="E3421" t="s">
        <v>94</v>
      </c>
      <c r="F3421" t="s">
        <v>15225</v>
      </c>
      <c r="G3421" t="s">
        <v>20130</v>
      </c>
    </row>
    <row r="3422" spans="1:7" x14ac:dyDescent="0.3">
      <c r="A3422" t="s">
        <v>15121</v>
      </c>
      <c r="B3422" t="s">
        <v>15122</v>
      </c>
      <c r="C3422" t="s">
        <v>458</v>
      </c>
      <c r="D3422" t="s">
        <v>393</v>
      </c>
      <c r="E3422" t="s">
        <v>270</v>
      </c>
      <c r="F3422" t="s">
        <v>15142</v>
      </c>
      <c r="G3422" t="s">
        <v>15941</v>
      </c>
    </row>
    <row r="3423" spans="1:7" x14ac:dyDescent="0.3">
      <c r="A3423" t="s">
        <v>15121</v>
      </c>
      <c r="B3423" t="s">
        <v>15122</v>
      </c>
      <c r="C3423" t="s">
        <v>458</v>
      </c>
      <c r="D3423" t="s">
        <v>393</v>
      </c>
      <c r="E3423" t="s">
        <v>270</v>
      </c>
      <c r="F3423" t="s">
        <v>15371</v>
      </c>
      <c r="G3423" t="s">
        <v>15941</v>
      </c>
    </row>
    <row r="3424" spans="1:7" x14ac:dyDescent="0.3">
      <c r="A3424" t="s">
        <v>15121</v>
      </c>
      <c r="B3424" t="s">
        <v>15122</v>
      </c>
      <c r="C3424" t="s">
        <v>458</v>
      </c>
      <c r="D3424" t="s">
        <v>393</v>
      </c>
      <c r="E3424" t="s">
        <v>79</v>
      </c>
      <c r="F3424" t="s">
        <v>15225</v>
      </c>
      <c r="G3424" t="s">
        <v>16016</v>
      </c>
    </row>
    <row r="3425" spans="1:7" x14ac:dyDescent="0.3">
      <c r="A3425" t="s">
        <v>15121</v>
      </c>
      <c r="B3425" t="s">
        <v>15122</v>
      </c>
      <c r="C3425" t="s">
        <v>458</v>
      </c>
      <c r="D3425" t="s">
        <v>393</v>
      </c>
      <c r="E3425" t="s">
        <v>79</v>
      </c>
      <c r="F3425" t="s">
        <v>15181</v>
      </c>
      <c r="G3425" t="s">
        <v>16016</v>
      </c>
    </row>
    <row r="3426" spans="1:7" x14ac:dyDescent="0.3">
      <c r="A3426" t="s">
        <v>15121</v>
      </c>
      <c r="B3426" t="s">
        <v>15122</v>
      </c>
      <c r="C3426" t="s">
        <v>458</v>
      </c>
      <c r="D3426" t="s">
        <v>393</v>
      </c>
      <c r="E3426" t="s">
        <v>79</v>
      </c>
      <c r="F3426" t="s">
        <v>15371</v>
      </c>
      <c r="G3426" t="s">
        <v>16016</v>
      </c>
    </row>
    <row r="3427" spans="1:7" x14ac:dyDescent="0.3">
      <c r="A3427" t="s">
        <v>15121</v>
      </c>
      <c r="B3427" t="s">
        <v>15122</v>
      </c>
      <c r="C3427" t="s">
        <v>458</v>
      </c>
      <c r="D3427" t="s">
        <v>393</v>
      </c>
      <c r="E3427" t="s">
        <v>113</v>
      </c>
      <c r="F3427" t="s">
        <v>15225</v>
      </c>
      <c r="G3427" t="s">
        <v>16122</v>
      </c>
    </row>
    <row r="3428" spans="1:7" x14ac:dyDescent="0.3">
      <c r="A3428" t="s">
        <v>15121</v>
      </c>
      <c r="B3428" t="s">
        <v>15122</v>
      </c>
      <c r="C3428" t="s">
        <v>458</v>
      </c>
      <c r="D3428" t="s">
        <v>393</v>
      </c>
      <c r="E3428" t="s">
        <v>113</v>
      </c>
      <c r="F3428" t="s">
        <v>15371</v>
      </c>
      <c r="G3428" t="s">
        <v>16122</v>
      </c>
    </row>
    <row r="3429" spans="1:7" x14ac:dyDescent="0.3">
      <c r="A3429" t="s">
        <v>15121</v>
      </c>
      <c r="B3429" t="s">
        <v>15122</v>
      </c>
      <c r="C3429" t="s">
        <v>458</v>
      </c>
      <c r="D3429" t="s">
        <v>393</v>
      </c>
      <c r="E3429" t="s">
        <v>209</v>
      </c>
      <c r="F3429" t="s">
        <v>15142</v>
      </c>
      <c r="G3429" t="s">
        <v>19180</v>
      </c>
    </row>
    <row r="3430" spans="1:7" x14ac:dyDescent="0.3">
      <c r="A3430" t="s">
        <v>15121</v>
      </c>
      <c r="B3430" t="s">
        <v>15122</v>
      </c>
      <c r="C3430" t="s">
        <v>458</v>
      </c>
      <c r="D3430" t="s">
        <v>393</v>
      </c>
      <c r="E3430" t="s">
        <v>209</v>
      </c>
      <c r="F3430" t="s">
        <v>15199</v>
      </c>
      <c r="G3430" t="s">
        <v>19180</v>
      </c>
    </row>
    <row r="3431" spans="1:7" x14ac:dyDescent="0.3">
      <c r="A3431" t="s">
        <v>15121</v>
      </c>
      <c r="B3431" t="s">
        <v>15122</v>
      </c>
      <c r="C3431" t="s">
        <v>458</v>
      </c>
      <c r="D3431" t="s">
        <v>393</v>
      </c>
      <c r="E3431" t="s">
        <v>149</v>
      </c>
      <c r="F3431" t="s">
        <v>15225</v>
      </c>
      <c r="G3431" t="s">
        <v>19622</v>
      </c>
    </row>
    <row r="3432" spans="1:7" x14ac:dyDescent="0.3">
      <c r="A3432" t="s">
        <v>15121</v>
      </c>
      <c r="B3432" t="s">
        <v>15122</v>
      </c>
      <c r="C3432" t="s">
        <v>458</v>
      </c>
      <c r="D3432" t="s">
        <v>393</v>
      </c>
      <c r="E3432" t="s">
        <v>245</v>
      </c>
      <c r="F3432" t="s">
        <v>15371</v>
      </c>
      <c r="G3432" t="s">
        <v>18657</v>
      </c>
    </row>
    <row r="3433" spans="1:7" x14ac:dyDescent="0.3">
      <c r="A3433" t="s">
        <v>15121</v>
      </c>
      <c r="B3433" t="s">
        <v>15122</v>
      </c>
      <c r="C3433" t="s">
        <v>458</v>
      </c>
      <c r="D3433" t="s">
        <v>393</v>
      </c>
      <c r="E3433" t="s">
        <v>114</v>
      </c>
      <c r="F3433" t="s">
        <v>15225</v>
      </c>
      <c r="G3433" t="s">
        <v>16903</v>
      </c>
    </row>
    <row r="3434" spans="1:7" x14ac:dyDescent="0.3">
      <c r="A3434" t="s">
        <v>15121</v>
      </c>
      <c r="B3434" t="s">
        <v>15122</v>
      </c>
      <c r="C3434" t="s">
        <v>458</v>
      </c>
      <c r="D3434" t="s">
        <v>393</v>
      </c>
      <c r="E3434" t="s">
        <v>115</v>
      </c>
      <c r="F3434" t="s">
        <v>15225</v>
      </c>
      <c r="G3434" t="s">
        <v>20109</v>
      </c>
    </row>
    <row r="3435" spans="1:7" x14ac:dyDescent="0.3">
      <c r="A3435" t="s">
        <v>15121</v>
      </c>
      <c r="B3435" t="s">
        <v>15122</v>
      </c>
      <c r="C3435" t="s">
        <v>458</v>
      </c>
      <c r="D3435" t="s">
        <v>393</v>
      </c>
      <c r="E3435" t="s">
        <v>158</v>
      </c>
      <c r="F3435" t="s">
        <v>15225</v>
      </c>
      <c r="G3435" t="s">
        <v>17801</v>
      </c>
    </row>
    <row r="3436" spans="1:7" x14ac:dyDescent="0.3">
      <c r="A3436" t="s">
        <v>15121</v>
      </c>
      <c r="B3436" t="s">
        <v>15122</v>
      </c>
      <c r="C3436" t="s">
        <v>458</v>
      </c>
      <c r="D3436" t="s">
        <v>393</v>
      </c>
      <c r="E3436" t="s">
        <v>158</v>
      </c>
      <c r="F3436" t="s">
        <v>15142</v>
      </c>
      <c r="G3436" t="s">
        <v>17801</v>
      </c>
    </row>
    <row r="3437" spans="1:7" x14ac:dyDescent="0.3">
      <c r="A3437" t="s">
        <v>15121</v>
      </c>
      <c r="B3437" t="s">
        <v>15122</v>
      </c>
      <c r="C3437" t="s">
        <v>458</v>
      </c>
      <c r="D3437" t="s">
        <v>393</v>
      </c>
      <c r="E3437" t="s">
        <v>72</v>
      </c>
      <c r="F3437" t="s">
        <v>15142</v>
      </c>
      <c r="G3437" t="s">
        <v>15197</v>
      </c>
    </row>
    <row r="3438" spans="1:7" x14ac:dyDescent="0.3">
      <c r="A3438" t="s">
        <v>15121</v>
      </c>
      <c r="B3438" t="s">
        <v>15122</v>
      </c>
      <c r="C3438" t="s">
        <v>458</v>
      </c>
      <c r="D3438" t="s">
        <v>393</v>
      </c>
      <c r="E3438" t="s">
        <v>139</v>
      </c>
      <c r="F3438" t="s">
        <v>15142</v>
      </c>
      <c r="G3438" t="s">
        <v>20198</v>
      </c>
    </row>
    <row r="3439" spans="1:7" x14ac:dyDescent="0.3">
      <c r="A3439" t="s">
        <v>15121</v>
      </c>
      <c r="B3439" t="s">
        <v>15122</v>
      </c>
      <c r="C3439" t="s">
        <v>458</v>
      </c>
      <c r="D3439" t="s">
        <v>393</v>
      </c>
      <c r="E3439" t="s">
        <v>140</v>
      </c>
      <c r="F3439" t="s">
        <v>15142</v>
      </c>
      <c r="G3439" t="s">
        <v>15348</v>
      </c>
    </row>
    <row r="3440" spans="1:7" x14ac:dyDescent="0.3">
      <c r="A3440" t="s">
        <v>15121</v>
      </c>
      <c r="B3440" t="s">
        <v>15122</v>
      </c>
      <c r="C3440" t="s">
        <v>458</v>
      </c>
      <c r="D3440" t="s">
        <v>393</v>
      </c>
      <c r="E3440" t="s">
        <v>73</v>
      </c>
      <c r="F3440" t="s">
        <v>15142</v>
      </c>
      <c r="G3440" t="s">
        <v>17043</v>
      </c>
    </row>
    <row r="3441" spans="1:7" x14ac:dyDescent="0.3">
      <c r="A3441" t="s">
        <v>15121</v>
      </c>
      <c r="B3441" t="s">
        <v>15122</v>
      </c>
      <c r="C3441" t="s">
        <v>458</v>
      </c>
      <c r="D3441" t="s">
        <v>393</v>
      </c>
      <c r="E3441" t="s">
        <v>90</v>
      </c>
      <c r="F3441" t="s">
        <v>15199</v>
      </c>
      <c r="G3441" t="s">
        <v>18824</v>
      </c>
    </row>
    <row r="3442" spans="1:7" x14ac:dyDescent="0.3">
      <c r="A3442" t="s">
        <v>15121</v>
      </c>
      <c r="B3442" t="s">
        <v>15122</v>
      </c>
      <c r="C3442" t="s">
        <v>458</v>
      </c>
      <c r="D3442" t="s">
        <v>393</v>
      </c>
      <c r="E3442" t="s">
        <v>342</v>
      </c>
      <c r="F3442" t="s">
        <v>15142</v>
      </c>
      <c r="G3442" t="s">
        <v>17429</v>
      </c>
    </row>
    <row r="3443" spans="1:7" x14ac:dyDescent="0.3">
      <c r="A3443" t="s">
        <v>15121</v>
      </c>
      <c r="B3443" t="s">
        <v>15122</v>
      </c>
      <c r="C3443" t="s">
        <v>458</v>
      </c>
      <c r="D3443" t="s">
        <v>393</v>
      </c>
      <c r="E3443" t="s">
        <v>342</v>
      </c>
      <c r="F3443" t="s">
        <v>15181</v>
      </c>
      <c r="G3443" t="s">
        <v>17429</v>
      </c>
    </row>
    <row r="3444" spans="1:7" x14ac:dyDescent="0.3">
      <c r="A3444" t="s">
        <v>15121</v>
      </c>
      <c r="B3444" t="s">
        <v>15122</v>
      </c>
      <c r="C3444" t="s">
        <v>458</v>
      </c>
      <c r="D3444" t="s">
        <v>393</v>
      </c>
      <c r="E3444" t="s">
        <v>141</v>
      </c>
      <c r="F3444" t="s">
        <v>15142</v>
      </c>
      <c r="G3444" t="s">
        <v>15467</v>
      </c>
    </row>
    <row r="3445" spans="1:7" x14ac:dyDescent="0.3">
      <c r="A3445" t="s">
        <v>15121</v>
      </c>
      <c r="B3445" t="s">
        <v>15122</v>
      </c>
      <c r="C3445" t="s">
        <v>458</v>
      </c>
      <c r="D3445" t="s">
        <v>393</v>
      </c>
      <c r="E3445" t="s">
        <v>116</v>
      </c>
      <c r="F3445" t="s">
        <v>15371</v>
      </c>
      <c r="G3445" t="s">
        <v>17387</v>
      </c>
    </row>
    <row r="3446" spans="1:7" x14ac:dyDescent="0.3">
      <c r="A3446" t="s">
        <v>15121</v>
      </c>
      <c r="B3446" t="s">
        <v>15122</v>
      </c>
      <c r="C3446" t="s">
        <v>458</v>
      </c>
      <c r="D3446" t="s">
        <v>393</v>
      </c>
      <c r="E3446" t="s">
        <v>152</v>
      </c>
      <c r="F3446" t="s">
        <v>15142</v>
      </c>
      <c r="G3446" t="s">
        <v>16292</v>
      </c>
    </row>
    <row r="3447" spans="1:7" x14ac:dyDescent="0.3">
      <c r="A3447" t="s">
        <v>15121</v>
      </c>
      <c r="B3447" t="s">
        <v>15122</v>
      </c>
      <c r="C3447" t="s">
        <v>458</v>
      </c>
      <c r="D3447" t="s">
        <v>393</v>
      </c>
      <c r="E3447" t="s">
        <v>152</v>
      </c>
      <c r="F3447" t="s">
        <v>15181</v>
      </c>
      <c r="G3447" t="s">
        <v>16292</v>
      </c>
    </row>
    <row r="3448" spans="1:7" x14ac:dyDescent="0.3">
      <c r="A3448" t="s">
        <v>15121</v>
      </c>
      <c r="B3448" t="s">
        <v>15122</v>
      </c>
      <c r="C3448" t="s">
        <v>458</v>
      </c>
      <c r="D3448" t="s">
        <v>393</v>
      </c>
      <c r="E3448" t="s">
        <v>232</v>
      </c>
      <c r="F3448" t="s">
        <v>15181</v>
      </c>
      <c r="G3448" t="s">
        <v>19981</v>
      </c>
    </row>
    <row r="3449" spans="1:7" x14ac:dyDescent="0.3">
      <c r="A3449" t="s">
        <v>15121</v>
      </c>
      <c r="B3449" t="s">
        <v>15122</v>
      </c>
      <c r="C3449" t="s">
        <v>458</v>
      </c>
      <c r="D3449" t="s">
        <v>393</v>
      </c>
      <c r="E3449" t="s">
        <v>333</v>
      </c>
      <c r="F3449" t="s">
        <v>15181</v>
      </c>
      <c r="G3449" t="s">
        <v>15964</v>
      </c>
    </row>
    <row r="3450" spans="1:7" x14ac:dyDescent="0.3">
      <c r="A3450" t="s">
        <v>15121</v>
      </c>
      <c r="B3450" t="s">
        <v>15122</v>
      </c>
      <c r="C3450" t="s">
        <v>458</v>
      </c>
      <c r="D3450" t="s">
        <v>393</v>
      </c>
      <c r="E3450" t="s">
        <v>348</v>
      </c>
      <c r="F3450" t="s">
        <v>15142</v>
      </c>
      <c r="G3450" t="s">
        <v>18065</v>
      </c>
    </row>
    <row r="3451" spans="1:7" x14ac:dyDescent="0.3">
      <c r="A3451" t="s">
        <v>15121</v>
      </c>
      <c r="B3451" t="s">
        <v>15122</v>
      </c>
      <c r="C3451" t="s">
        <v>458</v>
      </c>
      <c r="D3451" t="s">
        <v>393</v>
      </c>
      <c r="E3451" t="s">
        <v>247</v>
      </c>
      <c r="F3451" t="s">
        <v>15371</v>
      </c>
      <c r="G3451" t="s">
        <v>15376</v>
      </c>
    </row>
    <row r="3452" spans="1:7" x14ac:dyDescent="0.3">
      <c r="A3452" t="s">
        <v>15121</v>
      </c>
      <c r="B3452" t="s">
        <v>15122</v>
      </c>
      <c r="C3452" t="s">
        <v>458</v>
      </c>
      <c r="D3452" t="s">
        <v>393</v>
      </c>
      <c r="E3452" t="s">
        <v>54</v>
      </c>
      <c r="F3452" t="s">
        <v>15181</v>
      </c>
      <c r="G3452" t="s">
        <v>17197</v>
      </c>
    </row>
    <row r="3453" spans="1:7" x14ac:dyDescent="0.3">
      <c r="A3453" t="s">
        <v>15121</v>
      </c>
      <c r="B3453" t="s">
        <v>15122</v>
      </c>
      <c r="C3453" t="s">
        <v>458</v>
      </c>
      <c r="D3453" t="s">
        <v>393</v>
      </c>
      <c r="E3453" t="s">
        <v>54</v>
      </c>
      <c r="F3453" t="s">
        <v>15371</v>
      </c>
      <c r="G3453" t="s">
        <v>17197</v>
      </c>
    </row>
    <row r="3454" spans="1:7" x14ac:dyDescent="0.3">
      <c r="A3454" t="s">
        <v>15121</v>
      </c>
      <c r="B3454" t="s">
        <v>15122</v>
      </c>
      <c r="C3454" t="s">
        <v>458</v>
      </c>
      <c r="D3454" t="s">
        <v>393</v>
      </c>
      <c r="E3454" t="s">
        <v>160</v>
      </c>
      <c r="F3454" t="s">
        <v>15225</v>
      </c>
      <c r="G3454" t="s">
        <v>19031</v>
      </c>
    </row>
    <row r="3455" spans="1:7" x14ac:dyDescent="0.3">
      <c r="A3455" t="s">
        <v>15121</v>
      </c>
      <c r="B3455" t="s">
        <v>15122</v>
      </c>
      <c r="C3455" t="s">
        <v>458</v>
      </c>
      <c r="D3455" t="s">
        <v>393</v>
      </c>
      <c r="E3455" t="s">
        <v>235</v>
      </c>
      <c r="F3455" t="s">
        <v>15371</v>
      </c>
      <c r="G3455" t="s">
        <v>15868</v>
      </c>
    </row>
    <row r="3456" spans="1:7" x14ac:dyDescent="0.3">
      <c r="A3456" t="s">
        <v>15121</v>
      </c>
      <c r="B3456" t="s">
        <v>15122</v>
      </c>
      <c r="C3456" t="s">
        <v>458</v>
      </c>
      <c r="D3456" t="s">
        <v>393</v>
      </c>
      <c r="E3456" t="s">
        <v>161</v>
      </c>
      <c r="F3456" t="s">
        <v>15199</v>
      </c>
      <c r="G3456" t="s">
        <v>19076</v>
      </c>
    </row>
    <row r="3457" spans="1:7" x14ac:dyDescent="0.3">
      <c r="A3457" t="s">
        <v>15121</v>
      </c>
      <c r="B3457" t="s">
        <v>15122</v>
      </c>
      <c r="C3457" t="s">
        <v>458</v>
      </c>
      <c r="D3457" t="s">
        <v>393</v>
      </c>
      <c r="E3457" t="s">
        <v>78</v>
      </c>
      <c r="F3457" t="s">
        <v>15225</v>
      </c>
      <c r="G3457" t="s">
        <v>19394</v>
      </c>
    </row>
    <row r="3458" spans="1:7" x14ac:dyDescent="0.3">
      <c r="A3458" t="s">
        <v>15131</v>
      </c>
      <c r="B3458" t="s">
        <v>15132</v>
      </c>
      <c r="C3458" t="s">
        <v>457</v>
      </c>
      <c r="D3458" t="s">
        <v>393</v>
      </c>
      <c r="E3458" t="s">
        <v>367</v>
      </c>
      <c r="F3458" t="s">
        <v>15328</v>
      </c>
      <c r="G3458" t="s">
        <v>15333</v>
      </c>
    </row>
    <row r="3459" spans="1:7" x14ac:dyDescent="0.3">
      <c r="A3459" t="s">
        <v>15131</v>
      </c>
      <c r="B3459" t="s">
        <v>15132</v>
      </c>
      <c r="C3459" t="s">
        <v>457</v>
      </c>
      <c r="D3459" t="s">
        <v>393</v>
      </c>
      <c r="E3459" t="s">
        <v>372</v>
      </c>
      <c r="F3459" t="s">
        <v>15410</v>
      </c>
      <c r="G3459" t="s">
        <v>17315</v>
      </c>
    </row>
    <row r="3460" spans="1:7" x14ac:dyDescent="0.3">
      <c r="A3460" t="s">
        <v>15131</v>
      </c>
      <c r="B3460" t="s">
        <v>15132</v>
      </c>
      <c r="C3460" t="s">
        <v>457</v>
      </c>
      <c r="D3460" t="s">
        <v>393</v>
      </c>
      <c r="E3460" t="s">
        <v>373</v>
      </c>
      <c r="F3460" t="s">
        <v>15410</v>
      </c>
      <c r="G3460" t="s">
        <v>15617</v>
      </c>
    </row>
    <row r="3461" spans="1:7" x14ac:dyDescent="0.3">
      <c r="A3461" t="s">
        <v>15131</v>
      </c>
      <c r="B3461" t="s">
        <v>15132</v>
      </c>
      <c r="C3461" t="s">
        <v>457</v>
      </c>
      <c r="D3461" t="s">
        <v>393</v>
      </c>
      <c r="E3461" t="s">
        <v>373</v>
      </c>
      <c r="F3461" t="s">
        <v>15597</v>
      </c>
      <c r="G3461" t="s">
        <v>15617</v>
      </c>
    </row>
    <row r="3462" spans="1:7" x14ac:dyDescent="0.3">
      <c r="A3462" t="s">
        <v>15131</v>
      </c>
      <c r="B3462" t="s">
        <v>15132</v>
      </c>
      <c r="C3462" t="s">
        <v>457</v>
      </c>
      <c r="D3462" t="s">
        <v>393</v>
      </c>
      <c r="E3462" t="s">
        <v>373</v>
      </c>
      <c r="F3462" t="s">
        <v>15431</v>
      </c>
      <c r="G3462" t="s">
        <v>15617</v>
      </c>
    </row>
    <row r="3463" spans="1:7" x14ac:dyDescent="0.3">
      <c r="A3463" t="s">
        <v>15131</v>
      </c>
      <c r="B3463" t="s">
        <v>15132</v>
      </c>
      <c r="C3463" t="s">
        <v>457</v>
      </c>
      <c r="D3463" t="s">
        <v>393</v>
      </c>
      <c r="E3463" t="s">
        <v>377</v>
      </c>
      <c r="F3463" t="s">
        <v>16087</v>
      </c>
      <c r="G3463" t="s">
        <v>15170</v>
      </c>
    </row>
    <row r="3464" spans="1:7" x14ac:dyDescent="0.3">
      <c r="A3464" t="s">
        <v>15131</v>
      </c>
      <c r="B3464" t="s">
        <v>15132</v>
      </c>
      <c r="C3464" t="s">
        <v>457</v>
      </c>
      <c r="D3464" t="s">
        <v>393</v>
      </c>
      <c r="E3464" t="s">
        <v>377</v>
      </c>
      <c r="F3464" t="s">
        <v>18601</v>
      </c>
      <c r="G3464" t="s">
        <v>15170</v>
      </c>
    </row>
    <row r="3465" spans="1:7" x14ac:dyDescent="0.3">
      <c r="A3465" t="s">
        <v>15131</v>
      </c>
      <c r="B3465" t="s">
        <v>15132</v>
      </c>
      <c r="C3465" t="s">
        <v>457</v>
      </c>
      <c r="D3465" t="s">
        <v>393</v>
      </c>
      <c r="E3465" t="s">
        <v>370</v>
      </c>
      <c r="F3465" t="s">
        <v>15634</v>
      </c>
      <c r="G3465" t="s">
        <v>15567</v>
      </c>
    </row>
    <row r="3466" spans="1:7" x14ac:dyDescent="0.3">
      <c r="A3466" t="s">
        <v>15131</v>
      </c>
      <c r="B3466" t="s">
        <v>15132</v>
      </c>
      <c r="C3466" t="s">
        <v>457</v>
      </c>
      <c r="D3466" t="s">
        <v>393</v>
      </c>
      <c r="E3466" t="s">
        <v>370</v>
      </c>
      <c r="F3466" t="s">
        <v>15743</v>
      </c>
      <c r="G3466" t="s">
        <v>15567</v>
      </c>
    </row>
    <row r="3467" spans="1:7" x14ac:dyDescent="0.3">
      <c r="A3467" t="s">
        <v>15131</v>
      </c>
      <c r="B3467" t="s">
        <v>15132</v>
      </c>
      <c r="C3467" t="s">
        <v>457</v>
      </c>
      <c r="D3467" t="s">
        <v>393</v>
      </c>
      <c r="E3467" t="s">
        <v>379</v>
      </c>
      <c r="F3467" t="s">
        <v>15431</v>
      </c>
      <c r="G3467" t="s">
        <v>15436</v>
      </c>
    </row>
    <row r="3468" spans="1:7" x14ac:dyDescent="0.3">
      <c r="A3468" t="s">
        <v>15131</v>
      </c>
      <c r="B3468" t="s">
        <v>15132</v>
      </c>
      <c r="C3468" t="s">
        <v>457</v>
      </c>
      <c r="D3468" t="s">
        <v>393</v>
      </c>
      <c r="E3468" t="s">
        <v>379</v>
      </c>
      <c r="F3468" t="s">
        <v>17971</v>
      </c>
      <c r="G3468" t="s">
        <v>15436</v>
      </c>
    </row>
    <row r="3469" spans="1:7" x14ac:dyDescent="0.3">
      <c r="A3469" t="s">
        <v>15131</v>
      </c>
      <c r="B3469" t="s">
        <v>15132</v>
      </c>
      <c r="C3469" t="s">
        <v>457</v>
      </c>
      <c r="D3469" t="s">
        <v>393</v>
      </c>
      <c r="E3469" t="s">
        <v>369</v>
      </c>
      <c r="F3469" t="s">
        <v>15349</v>
      </c>
      <c r="G3469" t="s">
        <v>15299</v>
      </c>
    </row>
    <row r="3470" spans="1:7" x14ac:dyDescent="0.3">
      <c r="A3470" t="s">
        <v>15131</v>
      </c>
      <c r="B3470" t="s">
        <v>15132</v>
      </c>
      <c r="C3470" t="s">
        <v>457</v>
      </c>
      <c r="D3470" t="s">
        <v>393</v>
      </c>
      <c r="E3470" t="s">
        <v>364</v>
      </c>
      <c r="F3470" t="s">
        <v>15577</v>
      </c>
      <c r="G3470" t="s">
        <v>16742</v>
      </c>
    </row>
    <row r="3471" spans="1:7" x14ac:dyDescent="0.3">
      <c r="A3471" t="s">
        <v>15131</v>
      </c>
      <c r="B3471" t="s">
        <v>15132</v>
      </c>
      <c r="C3471" t="s">
        <v>457</v>
      </c>
      <c r="D3471" t="s">
        <v>393</v>
      </c>
      <c r="E3471" t="s">
        <v>368</v>
      </c>
      <c r="F3471" t="s">
        <v>16512</v>
      </c>
      <c r="G3471" t="s">
        <v>15663</v>
      </c>
    </row>
    <row r="3472" spans="1:7" x14ac:dyDescent="0.3">
      <c r="A3472" t="s">
        <v>15131</v>
      </c>
      <c r="B3472" t="s">
        <v>15132</v>
      </c>
      <c r="C3472" t="s">
        <v>457</v>
      </c>
      <c r="D3472" t="s">
        <v>393</v>
      </c>
      <c r="E3472" t="s">
        <v>368</v>
      </c>
      <c r="F3472" t="s">
        <v>15349</v>
      </c>
      <c r="G3472" t="s">
        <v>15663</v>
      </c>
    </row>
    <row r="3473" spans="1:7" x14ac:dyDescent="0.3">
      <c r="A3473" t="s">
        <v>15131</v>
      </c>
      <c r="B3473" t="s">
        <v>15132</v>
      </c>
      <c r="C3473" t="s">
        <v>457</v>
      </c>
      <c r="D3473" t="s">
        <v>393</v>
      </c>
      <c r="E3473" t="s">
        <v>368</v>
      </c>
      <c r="F3473" t="s">
        <v>15399</v>
      </c>
      <c r="G3473" t="s">
        <v>15663</v>
      </c>
    </row>
    <row r="3474" spans="1:7" x14ac:dyDescent="0.3">
      <c r="A3474" t="s">
        <v>15131</v>
      </c>
      <c r="B3474" t="s">
        <v>15132</v>
      </c>
      <c r="C3474" t="s">
        <v>457</v>
      </c>
      <c r="D3474" t="s">
        <v>393</v>
      </c>
      <c r="E3474" t="s">
        <v>368</v>
      </c>
      <c r="F3474" t="s">
        <v>15658</v>
      </c>
      <c r="G3474" t="s">
        <v>15663</v>
      </c>
    </row>
    <row r="3475" spans="1:7" x14ac:dyDescent="0.3">
      <c r="A3475" t="s">
        <v>15131</v>
      </c>
      <c r="B3475" t="s">
        <v>15132</v>
      </c>
      <c r="C3475" t="s">
        <v>457</v>
      </c>
      <c r="D3475" t="s">
        <v>393</v>
      </c>
      <c r="E3475" t="s">
        <v>368</v>
      </c>
      <c r="F3475" t="s">
        <v>15171</v>
      </c>
      <c r="G3475" t="s">
        <v>15663</v>
      </c>
    </row>
    <row r="3476" spans="1:7" x14ac:dyDescent="0.3">
      <c r="A3476" t="s">
        <v>15131</v>
      </c>
      <c r="B3476" t="s">
        <v>15132</v>
      </c>
      <c r="C3476" t="s">
        <v>457</v>
      </c>
      <c r="D3476" t="s">
        <v>393</v>
      </c>
      <c r="E3476" t="s">
        <v>368</v>
      </c>
      <c r="F3476" t="s">
        <v>17518</v>
      </c>
      <c r="G3476" t="s">
        <v>15663</v>
      </c>
    </row>
    <row r="3477" spans="1:7" x14ac:dyDescent="0.3">
      <c r="A3477" t="s">
        <v>15131</v>
      </c>
      <c r="B3477" t="s">
        <v>15132</v>
      </c>
      <c r="C3477" t="s">
        <v>457</v>
      </c>
      <c r="D3477" t="s">
        <v>393</v>
      </c>
      <c r="E3477" t="s">
        <v>368</v>
      </c>
      <c r="F3477" t="s">
        <v>19640</v>
      </c>
      <c r="G3477" t="s">
        <v>15663</v>
      </c>
    </row>
    <row r="3478" spans="1:7" x14ac:dyDescent="0.3">
      <c r="A3478" t="s">
        <v>15131</v>
      </c>
      <c r="B3478" t="s">
        <v>15132</v>
      </c>
      <c r="C3478" t="s">
        <v>457</v>
      </c>
      <c r="D3478" t="s">
        <v>393</v>
      </c>
      <c r="E3478" t="s">
        <v>371</v>
      </c>
      <c r="F3478" t="s">
        <v>15738</v>
      </c>
      <c r="G3478" t="s">
        <v>15983</v>
      </c>
    </row>
    <row r="3479" spans="1:7" x14ac:dyDescent="0.3">
      <c r="A3479" t="s">
        <v>15131</v>
      </c>
      <c r="B3479" t="s">
        <v>15132</v>
      </c>
      <c r="C3479" t="s">
        <v>457</v>
      </c>
      <c r="D3479" t="s">
        <v>393</v>
      </c>
      <c r="E3479" t="s">
        <v>376</v>
      </c>
      <c r="F3479" t="s">
        <v>15283</v>
      </c>
      <c r="G3479" t="s">
        <v>15140</v>
      </c>
    </row>
    <row r="3480" spans="1:7" x14ac:dyDescent="0.3">
      <c r="A3480" t="s">
        <v>15131</v>
      </c>
      <c r="B3480" t="s">
        <v>15132</v>
      </c>
      <c r="C3480" t="s">
        <v>457</v>
      </c>
      <c r="D3480" t="s">
        <v>393</v>
      </c>
      <c r="E3480" t="s">
        <v>376</v>
      </c>
      <c r="F3480" t="s">
        <v>16247</v>
      </c>
      <c r="G3480" t="s">
        <v>15140</v>
      </c>
    </row>
    <row r="3481" spans="1:7" x14ac:dyDescent="0.3">
      <c r="A3481" t="s">
        <v>15131</v>
      </c>
      <c r="B3481" t="s">
        <v>15132</v>
      </c>
      <c r="C3481" t="s">
        <v>457</v>
      </c>
      <c r="D3481" t="s">
        <v>393</v>
      </c>
      <c r="E3481" t="s">
        <v>376</v>
      </c>
      <c r="F3481" t="s">
        <v>15133</v>
      </c>
      <c r="G3481" t="s">
        <v>15140</v>
      </c>
    </row>
    <row r="3482" spans="1:7" x14ac:dyDescent="0.3">
      <c r="A3482" t="s">
        <v>15131</v>
      </c>
      <c r="B3482" t="s">
        <v>15132</v>
      </c>
      <c r="C3482" t="s">
        <v>457</v>
      </c>
      <c r="D3482" t="s">
        <v>393</v>
      </c>
      <c r="E3482" t="s">
        <v>376</v>
      </c>
      <c r="F3482" t="s">
        <v>15339</v>
      </c>
      <c r="G3482" t="s">
        <v>15140</v>
      </c>
    </row>
    <row r="3483" spans="1:7" x14ac:dyDescent="0.3">
      <c r="A3483" t="s">
        <v>15131</v>
      </c>
      <c r="B3483" t="s">
        <v>15132</v>
      </c>
      <c r="C3483" t="s">
        <v>457</v>
      </c>
      <c r="D3483" t="s">
        <v>393</v>
      </c>
      <c r="E3483" t="s">
        <v>376</v>
      </c>
      <c r="F3483" t="s">
        <v>15743</v>
      </c>
      <c r="G3483" t="s">
        <v>15140</v>
      </c>
    </row>
    <row r="3484" spans="1:7" x14ac:dyDescent="0.3">
      <c r="A3484" t="s">
        <v>15131</v>
      </c>
      <c r="B3484" t="s">
        <v>15132</v>
      </c>
      <c r="C3484" t="s">
        <v>457</v>
      </c>
      <c r="D3484" t="s">
        <v>393</v>
      </c>
      <c r="E3484" t="s">
        <v>376</v>
      </c>
      <c r="F3484" t="s">
        <v>16201</v>
      </c>
      <c r="G3484" t="s">
        <v>15140</v>
      </c>
    </row>
    <row r="3485" spans="1:7" x14ac:dyDescent="0.3">
      <c r="A3485" t="s">
        <v>15131</v>
      </c>
      <c r="B3485" t="s">
        <v>15132</v>
      </c>
      <c r="C3485" t="s">
        <v>457</v>
      </c>
      <c r="D3485" t="s">
        <v>393</v>
      </c>
      <c r="E3485" t="s">
        <v>376</v>
      </c>
      <c r="F3485" t="s">
        <v>16481</v>
      </c>
      <c r="G3485" t="s">
        <v>15140</v>
      </c>
    </row>
    <row r="3486" spans="1:7" x14ac:dyDescent="0.3">
      <c r="A3486" t="s">
        <v>15151</v>
      </c>
      <c r="B3486" t="s">
        <v>15152</v>
      </c>
      <c r="C3486" t="s">
        <v>455</v>
      </c>
      <c r="D3486" t="s">
        <v>393</v>
      </c>
      <c r="E3486" t="s">
        <v>14</v>
      </c>
      <c r="F3486" t="s">
        <v>15154</v>
      </c>
      <c r="G3486">
        <v>0</v>
      </c>
    </row>
    <row r="3487" spans="1:7" x14ac:dyDescent="0.3">
      <c r="A3487" t="s">
        <v>15151</v>
      </c>
      <c r="B3487" t="s">
        <v>15152</v>
      </c>
      <c r="C3487" t="s">
        <v>458</v>
      </c>
      <c r="D3487" t="s">
        <v>15153</v>
      </c>
      <c r="E3487" t="s">
        <v>85</v>
      </c>
      <c r="F3487" t="s">
        <v>15154</v>
      </c>
      <c r="G3487" t="s">
        <v>909</v>
      </c>
    </row>
    <row r="3488" spans="1:7" x14ac:dyDescent="0.3">
      <c r="A3488" t="s">
        <v>15151</v>
      </c>
      <c r="B3488" t="s">
        <v>15152</v>
      </c>
      <c r="C3488" t="s">
        <v>458</v>
      </c>
      <c r="D3488" t="s">
        <v>15153</v>
      </c>
      <c r="E3488" t="s">
        <v>91</v>
      </c>
      <c r="F3488" t="s">
        <v>15154</v>
      </c>
      <c r="G3488" t="s">
        <v>909</v>
      </c>
    </row>
    <row r="3489" spans="1:7" x14ac:dyDescent="0.3">
      <c r="A3489" t="s">
        <v>15151</v>
      </c>
      <c r="B3489" t="s">
        <v>15152</v>
      </c>
      <c r="C3489" t="s">
        <v>458</v>
      </c>
      <c r="D3489" t="s">
        <v>15153</v>
      </c>
      <c r="E3489" t="s">
        <v>142</v>
      </c>
      <c r="F3489" t="s">
        <v>15154</v>
      </c>
      <c r="G3489" t="s">
        <v>750</v>
      </c>
    </row>
    <row r="3490" spans="1:7" x14ac:dyDescent="0.3">
      <c r="A3490" t="s">
        <v>15151</v>
      </c>
      <c r="B3490" t="s">
        <v>15152</v>
      </c>
      <c r="C3490" t="s">
        <v>458</v>
      </c>
      <c r="D3490" t="s">
        <v>15153</v>
      </c>
      <c r="E3490" t="s">
        <v>200</v>
      </c>
      <c r="F3490" t="s">
        <v>15154</v>
      </c>
      <c r="G3490" t="s">
        <v>679</v>
      </c>
    </row>
    <row r="3491" spans="1:7" x14ac:dyDescent="0.3">
      <c r="A3491" t="s">
        <v>15151</v>
      </c>
      <c r="B3491" t="s">
        <v>15152</v>
      </c>
      <c r="C3491" t="s">
        <v>458</v>
      </c>
      <c r="D3491" t="s">
        <v>15153</v>
      </c>
      <c r="E3491" t="s">
        <v>198</v>
      </c>
      <c r="F3491" t="s">
        <v>15154</v>
      </c>
      <c r="G3491" t="s">
        <v>679</v>
      </c>
    </row>
    <row r="3492" spans="1:7" x14ac:dyDescent="0.3">
      <c r="A3492" t="s">
        <v>15151</v>
      </c>
      <c r="B3492" t="s">
        <v>15152</v>
      </c>
      <c r="C3492" t="s">
        <v>458</v>
      </c>
      <c r="D3492" t="s">
        <v>15153</v>
      </c>
      <c r="E3492" t="s">
        <v>340</v>
      </c>
      <c r="F3492" t="s">
        <v>15154</v>
      </c>
      <c r="G3492" t="s">
        <v>695</v>
      </c>
    </row>
    <row r="3493" spans="1:7" x14ac:dyDescent="0.3">
      <c r="A3493" t="s">
        <v>15151</v>
      </c>
      <c r="B3493" t="s">
        <v>15152</v>
      </c>
      <c r="C3493" t="s">
        <v>458</v>
      </c>
      <c r="D3493" t="s">
        <v>15153</v>
      </c>
      <c r="E3493" t="s">
        <v>201</v>
      </c>
      <c r="F3493" t="s">
        <v>15154</v>
      </c>
      <c r="G3493" t="s">
        <v>679</v>
      </c>
    </row>
    <row r="3494" spans="1:7" x14ac:dyDescent="0.3">
      <c r="A3494" t="s">
        <v>15151</v>
      </c>
      <c r="B3494" t="s">
        <v>15152</v>
      </c>
      <c r="C3494" t="s">
        <v>458</v>
      </c>
      <c r="D3494" t="s">
        <v>15153</v>
      </c>
      <c r="E3494" t="s">
        <v>105</v>
      </c>
      <c r="F3494" t="s">
        <v>15154</v>
      </c>
      <c r="G3494" t="s">
        <v>635</v>
      </c>
    </row>
    <row r="3495" spans="1:7" x14ac:dyDescent="0.3">
      <c r="A3495" t="s">
        <v>15151</v>
      </c>
      <c r="B3495" t="s">
        <v>15152</v>
      </c>
      <c r="C3495" t="s">
        <v>458</v>
      </c>
      <c r="D3495" t="s">
        <v>15153</v>
      </c>
      <c r="E3495" t="s">
        <v>74</v>
      </c>
      <c r="F3495" t="s">
        <v>15154</v>
      </c>
      <c r="G3495" t="s">
        <v>909</v>
      </c>
    </row>
    <row r="3496" spans="1:7" x14ac:dyDescent="0.3">
      <c r="A3496" t="s">
        <v>15151</v>
      </c>
      <c r="B3496" t="s">
        <v>15152</v>
      </c>
      <c r="C3496" t="s">
        <v>458</v>
      </c>
      <c r="D3496" t="s">
        <v>15153</v>
      </c>
      <c r="E3496" t="s">
        <v>350</v>
      </c>
      <c r="F3496" t="s">
        <v>15154</v>
      </c>
      <c r="G3496" t="s">
        <v>719</v>
      </c>
    </row>
    <row r="3497" spans="1:7" x14ac:dyDescent="0.3">
      <c r="A3497" t="s">
        <v>15151</v>
      </c>
      <c r="B3497" t="s">
        <v>15152</v>
      </c>
      <c r="C3497" t="s">
        <v>458</v>
      </c>
      <c r="D3497" t="s">
        <v>15153</v>
      </c>
      <c r="E3497" t="s">
        <v>106</v>
      </c>
      <c r="F3497" t="s">
        <v>15154</v>
      </c>
      <c r="G3497" t="s">
        <v>635</v>
      </c>
    </row>
    <row r="3498" spans="1:7" x14ac:dyDescent="0.3">
      <c r="A3498" t="s">
        <v>15151</v>
      </c>
      <c r="B3498" t="s">
        <v>15152</v>
      </c>
      <c r="C3498" t="s">
        <v>458</v>
      </c>
      <c r="D3498" t="s">
        <v>15153</v>
      </c>
      <c r="E3498" t="s">
        <v>147</v>
      </c>
      <c r="F3498" t="s">
        <v>15154</v>
      </c>
      <c r="G3498" t="s">
        <v>750</v>
      </c>
    </row>
    <row r="3499" spans="1:7" x14ac:dyDescent="0.3">
      <c r="A3499" t="s">
        <v>15151</v>
      </c>
      <c r="B3499" t="s">
        <v>15152</v>
      </c>
      <c r="C3499" t="s">
        <v>458</v>
      </c>
      <c r="D3499" t="s">
        <v>15153</v>
      </c>
      <c r="E3499" t="s">
        <v>254</v>
      </c>
      <c r="F3499" t="s">
        <v>15154</v>
      </c>
      <c r="G3499" t="s">
        <v>664</v>
      </c>
    </row>
    <row r="3500" spans="1:7" x14ac:dyDescent="0.3">
      <c r="A3500" t="s">
        <v>15151</v>
      </c>
      <c r="B3500" t="s">
        <v>15152</v>
      </c>
      <c r="C3500" t="s">
        <v>458</v>
      </c>
      <c r="D3500" t="s">
        <v>15153</v>
      </c>
      <c r="E3500" t="s">
        <v>57</v>
      </c>
      <c r="F3500" t="s">
        <v>15154</v>
      </c>
      <c r="G3500" t="s">
        <v>799</v>
      </c>
    </row>
    <row r="3501" spans="1:7" x14ac:dyDescent="0.3">
      <c r="A3501" t="s">
        <v>15151</v>
      </c>
      <c r="B3501" t="s">
        <v>15152</v>
      </c>
      <c r="C3501" t="s">
        <v>458</v>
      </c>
      <c r="D3501" t="s">
        <v>15153</v>
      </c>
      <c r="E3501" t="s">
        <v>341</v>
      </c>
      <c r="F3501" t="s">
        <v>15154</v>
      </c>
      <c r="G3501" t="s">
        <v>695</v>
      </c>
    </row>
    <row r="3502" spans="1:7" x14ac:dyDescent="0.3">
      <c r="A3502" t="s">
        <v>15151</v>
      </c>
      <c r="B3502" t="s">
        <v>15152</v>
      </c>
      <c r="C3502" t="s">
        <v>458</v>
      </c>
      <c r="D3502" t="s">
        <v>15153</v>
      </c>
      <c r="E3502" t="s">
        <v>338</v>
      </c>
      <c r="F3502" t="s">
        <v>15154</v>
      </c>
      <c r="G3502" t="s">
        <v>695</v>
      </c>
    </row>
    <row r="3503" spans="1:7" x14ac:dyDescent="0.3">
      <c r="A3503" t="s">
        <v>15151</v>
      </c>
      <c r="B3503" t="s">
        <v>15152</v>
      </c>
      <c r="C3503" t="s">
        <v>458</v>
      </c>
      <c r="D3503" t="s">
        <v>15153</v>
      </c>
      <c r="E3503" t="s">
        <v>60</v>
      </c>
      <c r="F3503" t="s">
        <v>15154</v>
      </c>
      <c r="G3503" t="s">
        <v>799</v>
      </c>
    </row>
    <row r="3504" spans="1:7" x14ac:dyDescent="0.3">
      <c r="A3504" t="s">
        <v>15151</v>
      </c>
      <c r="B3504" t="s">
        <v>15152</v>
      </c>
      <c r="C3504" t="s">
        <v>458</v>
      </c>
      <c r="D3504" t="s">
        <v>15153</v>
      </c>
      <c r="E3504" t="s">
        <v>109</v>
      </c>
      <c r="F3504" t="s">
        <v>15154</v>
      </c>
      <c r="G3504" t="s">
        <v>635</v>
      </c>
    </row>
    <row r="3505" spans="1:7" x14ac:dyDescent="0.3">
      <c r="A3505" t="s">
        <v>15151</v>
      </c>
      <c r="B3505" t="s">
        <v>15152</v>
      </c>
      <c r="C3505" t="s">
        <v>458</v>
      </c>
      <c r="D3505" t="s">
        <v>15153</v>
      </c>
      <c r="E3505" t="s">
        <v>185</v>
      </c>
      <c r="F3505" t="s">
        <v>15154</v>
      </c>
      <c r="G3505" t="s">
        <v>673</v>
      </c>
    </row>
    <row r="3506" spans="1:7" x14ac:dyDescent="0.3">
      <c r="A3506" t="s">
        <v>15151</v>
      </c>
      <c r="B3506" t="s">
        <v>15152</v>
      </c>
      <c r="C3506" t="s">
        <v>458</v>
      </c>
      <c r="D3506" t="s">
        <v>15153</v>
      </c>
      <c r="E3506" t="s">
        <v>353</v>
      </c>
      <c r="F3506" t="s">
        <v>15154</v>
      </c>
      <c r="G3506" t="s">
        <v>719</v>
      </c>
    </row>
    <row r="3507" spans="1:7" x14ac:dyDescent="0.3">
      <c r="A3507" t="s">
        <v>15151</v>
      </c>
      <c r="B3507" t="s">
        <v>15152</v>
      </c>
      <c r="C3507" t="s">
        <v>458</v>
      </c>
      <c r="D3507" t="s">
        <v>15153</v>
      </c>
      <c r="E3507" t="s">
        <v>337</v>
      </c>
      <c r="F3507" t="s">
        <v>15154</v>
      </c>
      <c r="G3507" t="s">
        <v>695</v>
      </c>
    </row>
    <row r="3508" spans="1:7" x14ac:dyDescent="0.3">
      <c r="A3508" t="s">
        <v>15151</v>
      </c>
      <c r="B3508" t="s">
        <v>15152</v>
      </c>
      <c r="C3508" t="s">
        <v>458</v>
      </c>
      <c r="D3508" t="s">
        <v>15153</v>
      </c>
      <c r="E3508" t="s">
        <v>128</v>
      </c>
      <c r="F3508" t="s">
        <v>15154</v>
      </c>
      <c r="G3508" t="s">
        <v>635</v>
      </c>
    </row>
    <row r="3509" spans="1:7" x14ac:dyDescent="0.3">
      <c r="A3509" t="s">
        <v>15151</v>
      </c>
      <c r="B3509" t="s">
        <v>15152</v>
      </c>
      <c r="C3509" t="s">
        <v>458</v>
      </c>
      <c r="D3509" t="s">
        <v>15153</v>
      </c>
      <c r="E3509" t="s">
        <v>93</v>
      </c>
      <c r="F3509" t="s">
        <v>15154</v>
      </c>
      <c r="G3509" t="s">
        <v>909</v>
      </c>
    </row>
    <row r="3510" spans="1:7" x14ac:dyDescent="0.3">
      <c r="A3510" t="s">
        <v>15151</v>
      </c>
      <c r="B3510" t="s">
        <v>15152</v>
      </c>
      <c r="C3510" t="s">
        <v>458</v>
      </c>
      <c r="D3510" t="s">
        <v>15153</v>
      </c>
      <c r="E3510" t="s">
        <v>157</v>
      </c>
      <c r="F3510" t="s">
        <v>15154</v>
      </c>
      <c r="G3510" t="s">
        <v>750</v>
      </c>
    </row>
    <row r="3511" spans="1:7" x14ac:dyDescent="0.3">
      <c r="A3511" t="s">
        <v>15151</v>
      </c>
      <c r="B3511" t="s">
        <v>15152</v>
      </c>
      <c r="C3511" t="s">
        <v>458</v>
      </c>
      <c r="D3511" t="s">
        <v>15153</v>
      </c>
      <c r="E3511" t="s">
        <v>117</v>
      </c>
      <c r="F3511" t="s">
        <v>15154</v>
      </c>
      <c r="G3511" t="s">
        <v>635</v>
      </c>
    </row>
    <row r="3512" spans="1:7" x14ac:dyDescent="0.3">
      <c r="A3512" t="s">
        <v>15151</v>
      </c>
      <c r="B3512" t="s">
        <v>15152</v>
      </c>
      <c r="C3512" t="s">
        <v>458</v>
      </c>
      <c r="D3512" t="s">
        <v>15153</v>
      </c>
      <c r="E3512" t="s">
        <v>230</v>
      </c>
      <c r="F3512" t="s">
        <v>15154</v>
      </c>
      <c r="G3512" t="s">
        <v>658</v>
      </c>
    </row>
    <row r="3513" spans="1:7" x14ac:dyDescent="0.3">
      <c r="A3513" t="s">
        <v>15151</v>
      </c>
      <c r="B3513" t="s">
        <v>15152</v>
      </c>
      <c r="C3513" t="s">
        <v>458</v>
      </c>
      <c r="D3513" t="s">
        <v>15153</v>
      </c>
      <c r="E3513" t="s">
        <v>189</v>
      </c>
      <c r="F3513" t="s">
        <v>15154</v>
      </c>
      <c r="G3513" t="s">
        <v>673</v>
      </c>
    </row>
    <row r="3514" spans="1:7" x14ac:dyDescent="0.3">
      <c r="A3514" t="s">
        <v>15151</v>
      </c>
      <c r="B3514" t="s">
        <v>15152</v>
      </c>
      <c r="C3514" t="s">
        <v>458</v>
      </c>
      <c r="D3514" t="s">
        <v>15153</v>
      </c>
      <c r="E3514" t="s">
        <v>149</v>
      </c>
      <c r="F3514" t="s">
        <v>15154</v>
      </c>
      <c r="G3514" t="s">
        <v>750</v>
      </c>
    </row>
    <row r="3515" spans="1:7" x14ac:dyDescent="0.3">
      <c r="A3515" t="s">
        <v>15151</v>
      </c>
      <c r="B3515" t="s">
        <v>15152</v>
      </c>
      <c r="C3515" t="s">
        <v>458</v>
      </c>
      <c r="D3515" t="s">
        <v>15153</v>
      </c>
      <c r="E3515" t="s">
        <v>72</v>
      </c>
      <c r="F3515" t="s">
        <v>15154</v>
      </c>
      <c r="G3515" t="s">
        <v>909</v>
      </c>
    </row>
    <row r="3516" spans="1:7" x14ac:dyDescent="0.3">
      <c r="A3516" t="s">
        <v>15151</v>
      </c>
      <c r="B3516" t="s">
        <v>15152</v>
      </c>
      <c r="C3516" t="s">
        <v>458</v>
      </c>
      <c r="D3516" t="s">
        <v>15153</v>
      </c>
      <c r="E3516" t="s">
        <v>84</v>
      </c>
      <c r="F3516" t="s">
        <v>15154</v>
      </c>
      <c r="G3516" t="s">
        <v>909</v>
      </c>
    </row>
    <row r="3517" spans="1:7" x14ac:dyDescent="0.3">
      <c r="A3517" t="s">
        <v>15151</v>
      </c>
      <c r="B3517" t="s">
        <v>15152</v>
      </c>
      <c r="C3517" t="s">
        <v>458</v>
      </c>
      <c r="D3517" t="s">
        <v>15153</v>
      </c>
      <c r="E3517" t="s">
        <v>116</v>
      </c>
      <c r="F3517" t="s">
        <v>15154</v>
      </c>
      <c r="G3517" t="s">
        <v>635</v>
      </c>
    </row>
    <row r="3518" spans="1:7" x14ac:dyDescent="0.3">
      <c r="A3518" t="s">
        <v>15151</v>
      </c>
      <c r="B3518" t="s">
        <v>15152</v>
      </c>
      <c r="C3518" t="s">
        <v>458</v>
      </c>
      <c r="D3518" t="s">
        <v>15153</v>
      </c>
      <c r="E3518" t="s">
        <v>343</v>
      </c>
      <c r="F3518" t="s">
        <v>15154</v>
      </c>
      <c r="G3518" t="s">
        <v>695</v>
      </c>
    </row>
    <row r="3519" spans="1:7" x14ac:dyDescent="0.3">
      <c r="A3519" t="s">
        <v>15151</v>
      </c>
      <c r="B3519" t="s">
        <v>15152</v>
      </c>
      <c r="C3519" t="s">
        <v>458</v>
      </c>
      <c r="D3519" t="s">
        <v>15153</v>
      </c>
      <c r="E3519" t="s">
        <v>43</v>
      </c>
      <c r="F3519" t="s">
        <v>15154</v>
      </c>
      <c r="G3519" t="s">
        <v>701</v>
      </c>
    </row>
    <row r="3520" spans="1:7" x14ac:dyDescent="0.3">
      <c r="A3520" t="s">
        <v>15151</v>
      </c>
      <c r="B3520" t="s">
        <v>15152</v>
      </c>
      <c r="C3520" t="s">
        <v>458</v>
      </c>
      <c r="D3520" t="s">
        <v>15153</v>
      </c>
      <c r="E3520" t="s">
        <v>333</v>
      </c>
      <c r="F3520" t="s">
        <v>15154</v>
      </c>
      <c r="G3520" t="s">
        <v>695</v>
      </c>
    </row>
    <row r="3521" spans="1:7" x14ac:dyDescent="0.3">
      <c r="A3521" t="s">
        <v>15151</v>
      </c>
      <c r="B3521" t="s">
        <v>15152</v>
      </c>
      <c r="C3521" t="s">
        <v>458</v>
      </c>
      <c r="D3521" t="s">
        <v>15153</v>
      </c>
      <c r="E3521" t="s">
        <v>160</v>
      </c>
      <c r="F3521" t="s">
        <v>15154</v>
      </c>
      <c r="G3521" t="s">
        <v>750</v>
      </c>
    </row>
    <row r="3522" spans="1:7" x14ac:dyDescent="0.3">
      <c r="A3522" t="s">
        <v>15151</v>
      </c>
      <c r="B3522" t="s">
        <v>15152</v>
      </c>
      <c r="C3522" t="s">
        <v>458</v>
      </c>
      <c r="D3522" t="s">
        <v>15153</v>
      </c>
      <c r="E3522" t="s">
        <v>215</v>
      </c>
      <c r="F3522" t="s">
        <v>15154</v>
      </c>
      <c r="G3522" t="s">
        <v>679</v>
      </c>
    </row>
    <row r="3523" spans="1:7" x14ac:dyDescent="0.3">
      <c r="A3523" t="s">
        <v>15161</v>
      </c>
      <c r="B3523" t="s">
        <v>15162</v>
      </c>
      <c r="C3523" t="s">
        <v>455</v>
      </c>
      <c r="D3523" t="s">
        <v>393</v>
      </c>
      <c r="E3523" t="s">
        <v>14</v>
      </c>
      <c r="F3523" t="s">
        <v>15205</v>
      </c>
      <c r="G3523">
        <v>0</v>
      </c>
    </row>
    <row r="3524" spans="1:7" x14ac:dyDescent="0.3">
      <c r="A3524" t="s">
        <v>15161</v>
      </c>
      <c r="B3524" t="s">
        <v>15162</v>
      </c>
      <c r="C3524" t="s">
        <v>455</v>
      </c>
      <c r="D3524" t="s">
        <v>393</v>
      </c>
      <c r="E3524" t="s">
        <v>14</v>
      </c>
      <c r="F3524" t="s">
        <v>15415</v>
      </c>
      <c r="G3524">
        <v>0</v>
      </c>
    </row>
    <row r="3525" spans="1:7" x14ac:dyDescent="0.3">
      <c r="A3525" t="s">
        <v>15161</v>
      </c>
      <c r="B3525" t="s">
        <v>15162</v>
      </c>
      <c r="C3525" t="s">
        <v>455</v>
      </c>
      <c r="D3525" t="s">
        <v>393</v>
      </c>
      <c r="E3525" t="s">
        <v>14</v>
      </c>
      <c r="F3525" t="s">
        <v>15612</v>
      </c>
      <c r="G3525">
        <v>0</v>
      </c>
    </row>
    <row r="3526" spans="1:7" x14ac:dyDescent="0.3">
      <c r="A3526" t="s">
        <v>15161</v>
      </c>
      <c r="B3526" t="s">
        <v>15162</v>
      </c>
      <c r="C3526" t="s">
        <v>455</v>
      </c>
      <c r="D3526" t="s">
        <v>393</v>
      </c>
      <c r="E3526" t="s">
        <v>14</v>
      </c>
      <c r="F3526" t="s">
        <v>15681</v>
      </c>
      <c r="G3526">
        <v>0</v>
      </c>
    </row>
    <row r="3527" spans="1:7" x14ac:dyDescent="0.3">
      <c r="A3527" t="s">
        <v>15161</v>
      </c>
      <c r="B3527" t="s">
        <v>15162</v>
      </c>
      <c r="C3527" t="s">
        <v>455</v>
      </c>
      <c r="D3527" t="s">
        <v>393</v>
      </c>
      <c r="E3527" t="s">
        <v>14</v>
      </c>
      <c r="F3527" t="s">
        <v>15831</v>
      </c>
      <c r="G3527">
        <v>0</v>
      </c>
    </row>
    <row r="3528" spans="1:7" x14ac:dyDescent="0.3">
      <c r="A3528" t="s">
        <v>15161</v>
      </c>
      <c r="B3528" t="s">
        <v>15162</v>
      </c>
      <c r="C3528" t="s">
        <v>455</v>
      </c>
      <c r="D3528" t="s">
        <v>393</v>
      </c>
      <c r="E3528" t="s">
        <v>14</v>
      </c>
      <c r="F3528" t="s">
        <v>16293</v>
      </c>
      <c r="G3528">
        <v>0</v>
      </c>
    </row>
    <row r="3529" spans="1:7" x14ac:dyDescent="0.3">
      <c r="A3529" t="s">
        <v>15161</v>
      </c>
      <c r="B3529" t="s">
        <v>15162</v>
      </c>
      <c r="C3529" t="s">
        <v>455</v>
      </c>
      <c r="D3529" t="s">
        <v>393</v>
      </c>
      <c r="E3529" t="s">
        <v>14</v>
      </c>
      <c r="F3529" t="s">
        <v>16405</v>
      </c>
      <c r="G3529">
        <v>0</v>
      </c>
    </row>
    <row r="3530" spans="1:7" x14ac:dyDescent="0.3">
      <c r="A3530" t="s">
        <v>15161</v>
      </c>
      <c r="B3530" t="s">
        <v>15162</v>
      </c>
      <c r="C3530" t="s">
        <v>455</v>
      </c>
      <c r="D3530" t="s">
        <v>393</v>
      </c>
      <c r="E3530" t="s">
        <v>14</v>
      </c>
      <c r="F3530" t="s">
        <v>16410</v>
      </c>
      <c r="G3530">
        <v>0</v>
      </c>
    </row>
    <row r="3531" spans="1:7" x14ac:dyDescent="0.3">
      <c r="A3531" t="s">
        <v>15161</v>
      </c>
      <c r="B3531" t="s">
        <v>15162</v>
      </c>
      <c r="C3531" t="s">
        <v>455</v>
      </c>
      <c r="D3531" t="s">
        <v>393</v>
      </c>
      <c r="E3531" t="s">
        <v>14</v>
      </c>
      <c r="F3531" t="s">
        <v>16517</v>
      </c>
      <c r="G3531">
        <v>0</v>
      </c>
    </row>
    <row r="3532" spans="1:7" x14ac:dyDescent="0.3">
      <c r="A3532" t="s">
        <v>15161</v>
      </c>
      <c r="B3532" t="s">
        <v>15162</v>
      </c>
      <c r="C3532" t="s">
        <v>455</v>
      </c>
      <c r="D3532" t="s">
        <v>393</v>
      </c>
      <c r="E3532" t="s">
        <v>14</v>
      </c>
      <c r="F3532" t="s">
        <v>16691</v>
      </c>
      <c r="G3532">
        <v>0</v>
      </c>
    </row>
    <row r="3533" spans="1:7" x14ac:dyDescent="0.3">
      <c r="A3533" t="s">
        <v>15161</v>
      </c>
      <c r="B3533" t="s">
        <v>15162</v>
      </c>
      <c r="C3533" t="s">
        <v>455</v>
      </c>
      <c r="D3533" t="s">
        <v>393</v>
      </c>
      <c r="E3533" t="s">
        <v>14</v>
      </c>
      <c r="F3533" t="s">
        <v>17103</v>
      </c>
      <c r="G3533">
        <v>0</v>
      </c>
    </row>
    <row r="3534" spans="1:7" x14ac:dyDescent="0.3">
      <c r="A3534" t="s">
        <v>15161</v>
      </c>
      <c r="B3534" t="s">
        <v>15162</v>
      </c>
      <c r="C3534" t="s">
        <v>455</v>
      </c>
      <c r="D3534" t="s">
        <v>393</v>
      </c>
      <c r="E3534" t="s">
        <v>14</v>
      </c>
      <c r="F3534" t="s">
        <v>17270</v>
      </c>
      <c r="G3534">
        <v>0</v>
      </c>
    </row>
    <row r="3535" spans="1:7" x14ac:dyDescent="0.3">
      <c r="A3535" t="s">
        <v>15161</v>
      </c>
      <c r="B3535" t="s">
        <v>15162</v>
      </c>
      <c r="C3535" t="s">
        <v>455</v>
      </c>
      <c r="D3535" t="s">
        <v>393</v>
      </c>
      <c r="E3535" t="s">
        <v>14</v>
      </c>
      <c r="F3535" t="s">
        <v>17342</v>
      </c>
      <c r="G3535">
        <v>0</v>
      </c>
    </row>
    <row r="3536" spans="1:7" x14ac:dyDescent="0.3">
      <c r="A3536" t="s">
        <v>15161</v>
      </c>
      <c r="B3536" t="s">
        <v>15162</v>
      </c>
      <c r="C3536" t="s">
        <v>455</v>
      </c>
      <c r="D3536" t="s">
        <v>393</v>
      </c>
      <c r="E3536" t="s">
        <v>14</v>
      </c>
      <c r="F3536" t="s">
        <v>18066</v>
      </c>
      <c r="G3536">
        <v>0</v>
      </c>
    </row>
    <row r="3537" spans="1:7" x14ac:dyDescent="0.3">
      <c r="A3537" t="s">
        <v>15161</v>
      </c>
      <c r="B3537" t="s">
        <v>15162</v>
      </c>
      <c r="C3537" t="s">
        <v>455</v>
      </c>
      <c r="D3537" t="s">
        <v>16357</v>
      </c>
      <c r="E3537" t="s">
        <v>14</v>
      </c>
      <c r="F3537" t="s">
        <v>15163</v>
      </c>
      <c r="G3537">
        <v>0</v>
      </c>
    </row>
    <row r="3538" spans="1:7" x14ac:dyDescent="0.3">
      <c r="A3538" t="s">
        <v>15161</v>
      </c>
      <c r="B3538" t="s">
        <v>15162</v>
      </c>
      <c r="C3538" t="s">
        <v>457</v>
      </c>
      <c r="D3538" t="s">
        <v>393</v>
      </c>
      <c r="E3538" t="s">
        <v>367</v>
      </c>
      <c r="F3538" t="s">
        <v>15562</v>
      </c>
      <c r="G3538" t="s">
        <v>15333</v>
      </c>
    </row>
    <row r="3539" spans="1:7" x14ac:dyDescent="0.3">
      <c r="A3539" t="s">
        <v>15161</v>
      </c>
      <c r="B3539" t="s">
        <v>15162</v>
      </c>
      <c r="C3539" t="s">
        <v>457</v>
      </c>
      <c r="D3539" t="s">
        <v>393</v>
      </c>
      <c r="E3539" t="s">
        <v>367</v>
      </c>
      <c r="F3539" t="s">
        <v>16410</v>
      </c>
      <c r="G3539" t="s">
        <v>15333</v>
      </c>
    </row>
    <row r="3540" spans="1:7" x14ac:dyDescent="0.3">
      <c r="A3540" t="s">
        <v>15161</v>
      </c>
      <c r="B3540" t="s">
        <v>15162</v>
      </c>
      <c r="C3540" t="s">
        <v>457</v>
      </c>
      <c r="D3540" t="s">
        <v>393</v>
      </c>
      <c r="E3540" t="s">
        <v>372</v>
      </c>
      <c r="F3540" t="s">
        <v>15205</v>
      </c>
      <c r="G3540" t="s">
        <v>17315</v>
      </c>
    </row>
    <row r="3541" spans="1:7" x14ac:dyDescent="0.3">
      <c r="A3541" t="s">
        <v>15161</v>
      </c>
      <c r="B3541" t="s">
        <v>15162</v>
      </c>
      <c r="C3541" t="s">
        <v>457</v>
      </c>
      <c r="D3541" t="s">
        <v>393</v>
      </c>
      <c r="E3541" t="s">
        <v>372</v>
      </c>
      <c r="F3541" t="s">
        <v>16499</v>
      </c>
      <c r="G3541" t="s">
        <v>17315</v>
      </c>
    </row>
    <row r="3542" spans="1:7" x14ac:dyDescent="0.3">
      <c r="A3542" t="s">
        <v>15161</v>
      </c>
      <c r="B3542" t="s">
        <v>15162</v>
      </c>
      <c r="C3542" t="s">
        <v>457</v>
      </c>
      <c r="D3542" t="s">
        <v>393</v>
      </c>
      <c r="E3542" t="s">
        <v>373</v>
      </c>
      <c r="F3542" t="s">
        <v>15612</v>
      </c>
      <c r="G3542" t="s">
        <v>15617</v>
      </c>
    </row>
    <row r="3543" spans="1:7" x14ac:dyDescent="0.3">
      <c r="A3543" t="s">
        <v>15161</v>
      </c>
      <c r="B3543" t="s">
        <v>15162</v>
      </c>
      <c r="C3543" t="s">
        <v>457</v>
      </c>
      <c r="D3543" t="s">
        <v>393</v>
      </c>
      <c r="E3543" t="s">
        <v>373</v>
      </c>
      <c r="F3543" t="s">
        <v>16405</v>
      </c>
      <c r="G3543" t="s">
        <v>15617</v>
      </c>
    </row>
    <row r="3544" spans="1:7" x14ac:dyDescent="0.3">
      <c r="A3544" t="s">
        <v>15161</v>
      </c>
      <c r="B3544" t="s">
        <v>15162</v>
      </c>
      <c r="C3544" t="s">
        <v>457</v>
      </c>
      <c r="D3544" t="s">
        <v>393</v>
      </c>
      <c r="E3544" t="s">
        <v>373</v>
      </c>
      <c r="F3544" t="s">
        <v>19189</v>
      </c>
      <c r="G3544" t="s">
        <v>15617</v>
      </c>
    </row>
    <row r="3545" spans="1:7" x14ac:dyDescent="0.3">
      <c r="A3545" t="s">
        <v>15161</v>
      </c>
      <c r="B3545" t="s">
        <v>15162</v>
      </c>
      <c r="C3545" t="s">
        <v>457</v>
      </c>
      <c r="D3545" t="s">
        <v>393</v>
      </c>
      <c r="E3545" t="s">
        <v>377</v>
      </c>
      <c r="F3545" t="s">
        <v>15163</v>
      </c>
      <c r="G3545" t="s">
        <v>15170</v>
      </c>
    </row>
    <row r="3546" spans="1:7" x14ac:dyDescent="0.3">
      <c r="A3546" t="s">
        <v>15161</v>
      </c>
      <c r="B3546" t="s">
        <v>15162</v>
      </c>
      <c r="C3546" t="s">
        <v>457</v>
      </c>
      <c r="D3546" t="s">
        <v>393</v>
      </c>
      <c r="E3546" t="s">
        <v>377</v>
      </c>
      <c r="F3546" t="s">
        <v>15612</v>
      </c>
      <c r="G3546" t="s">
        <v>15170</v>
      </c>
    </row>
    <row r="3547" spans="1:7" x14ac:dyDescent="0.3">
      <c r="A3547" t="s">
        <v>15161</v>
      </c>
      <c r="B3547" t="s">
        <v>15162</v>
      </c>
      <c r="C3547" t="s">
        <v>457</v>
      </c>
      <c r="D3547" t="s">
        <v>393</v>
      </c>
      <c r="E3547" t="s">
        <v>377</v>
      </c>
      <c r="F3547" t="s">
        <v>17342</v>
      </c>
      <c r="G3547" t="s">
        <v>15170</v>
      </c>
    </row>
    <row r="3548" spans="1:7" x14ac:dyDescent="0.3">
      <c r="A3548" t="s">
        <v>15161</v>
      </c>
      <c r="B3548" t="s">
        <v>15162</v>
      </c>
      <c r="C3548" t="s">
        <v>457</v>
      </c>
      <c r="D3548" t="s">
        <v>393</v>
      </c>
      <c r="E3548" t="s">
        <v>370</v>
      </c>
      <c r="F3548" t="s">
        <v>15562</v>
      </c>
      <c r="G3548" t="s">
        <v>15567</v>
      </c>
    </row>
    <row r="3549" spans="1:7" x14ac:dyDescent="0.3">
      <c r="A3549" t="s">
        <v>15161</v>
      </c>
      <c r="B3549" t="s">
        <v>15162</v>
      </c>
      <c r="C3549" t="s">
        <v>457</v>
      </c>
      <c r="D3549" t="s">
        <v>393</v>
      </c>
      <c r="E3549" t="s">
        <v>370</v>
      </c>
      <c r="F3549" t="s">
        <v>16293</v>
      </c>
      <c r="G3549" t="s">
        <v>15567</v>
      </c>
    </row>
    <row r="3550" spans="1:7" x14ac:dyDescent="0.3">
      <c r="A3550" t="s">
        <v>15161</v>
      </c>
      <c r="B3550" t="s">
        <v>15162</v>
      </c>
      <c r="C3550" t="s">
        <v>457</v>
      </c>
      <c r="D3550" t="s">
        <v>393</v>
      </c>
      <c r="E3550" t="s">
        <v>379</v>
      </c>
      <c r="F3550" t="s">
        <v>16123</v>
      </c>
      <c r="G3550" t="s">
        <v>15436</v>
      </c>
    </row>
    <row r="3551" spans="1:7" x14ac:dyDescent="0.3">
      <c r="A3551" t="s">
        <v>15161</v>
      </c>
      <c r="B3551" t="s">
        <v>15162</v>
      </c>
      <c r="C3551" t="s">
        <v>457</v>
      </c>
      <c r="D3551" t="s">
        <v>393</v>
      </c>
      <c r="E3551" t="s">
        <v>379</v>
      </c>
      <c r="F3551" t="s">
        <v>17103</v>
      </c>
      <c r="G3551" t="s">
        <v>15436</v>
      </c>
    </row>
    <row r="3552" spans="1:7" x14ac:dyDescent="0.3">
      <c r="A3552" t="s">
        <v>15161</v>
      </c>
      <c r="B3552" t="s">
        <v>15162</v>
      </c>
      <c r="C3552" t="s">
        <v>457</v>
      </c>
      <c r="D3552" t="s">
        <v>393</v>
      </c>
      <c r="E3552" t="s">
        <v>369</v>
      </c>
      <c r="F3552" t="s">
        <v>16228</v>
      </c>
      <c r="G3552" t="s">
        <v>15299</v>
      </c>
    </row>
    <row r="3553" spans="1:7" x14ac:dyDescent="0.3">
      <c r="A3553" t="s">
        <v>15161</v>
      </c>
      <c r="B3553" t="s">
        <v>15162</v>
      </c>
      <c r="C3553" t="s">
        <v>457</v>
      </c>
      <c r="D3553" t="s">
        <v>393</v>
      </c>
      <c r="E3553" t="s">
        <v>369</v>
      </c>
      <c r="F3553" t="s">
        <v>16410</v>
      </c>
      <c r="G3553" t="s">
        <v>15299</v>
      </c>
    </row>
    <row r="3554" spans="1:7" x14ac:dyDescent="0.3">
      <c r="A3554" t="s">
        <v>15161</v>
      </c>
      <c r="B3554" t="s">
        <v>15162</v>
      </c>
      <c r="C3554" t="s">
        <v>457</v>
      </c>
      <c r="D3554" t="s">
        <v>393</v>
      </c>
      <c r="E3554" t="s">
        <v>368</v>
      </c>
      <c r="F3554" t="s">
        <v>16228</v>
      </c>
      <c r="G3554" t="s">
        <v>15663</v>
      </c>
    </row>
    <row r="3555" spans="1:7" x14ac:dyDescent="0.3">
      <c r="A3555" t="s">
        <v>15161</v>
      </c>
      <c r="B3555" t="s">
        <v>15162</v>
      </c>
      <c r="C3555" t="s">
        <v>457</v>
      </c>
      <c r="D3555" t="s">
        <v>393</v>
      </c>
      <c r="E3555" t="s">
        <v>368</v>
      </c>
      <c r="F3555" t="s">
        <v>16293</v>
      </c>
      <c r="G3555" t="s">
        <v>15663</v>
      </c>
    </row>
    <row r="3556" spans="1:7" x14ac:dyDescent="0.3">
      <c r="A3556" t="s">
        <v>15161</v>
      </c>
      <c r="B3556" t="s">
        <v>15162</v>
      </c>
      <c r="C3556" t="s">
        <v>457</v>
      </c>
      <c r="D3556" t="s">
        <v>393</v>
      </c>
      <c r="E3556" t="s">
        <v>371</v>
      </c>
      <c r="F3556" t="s">
        <v>15612</v>
      </c>
      <c r="G3556" t="s">
        <v>15983</v>
      </c>
    </row>
    <row r="3557" spans="1:7" x14ac:dyDescent="0.3">
      <c r="A3557" t="s">
        <v>15161</v>
      </c>
      <c r="B3557" t="s">
        <v>15162</v>
      </c>
      <c r="C3557" t="s">
        <v>457</v>
      </c>
      <c r="D3557" t="s">
        <v>393</v>
      </c>
      <c r="E3557" t="s">
        <v>371</v>
      </c>
      <c r="F3557" t="s">
        <v>15977</v>
      </c>
      <c r="G3557" t="s">
        <v>15983</v>
      </c>
    </row>
    <row r="3558" spans="1:7" x14ac:dyDescent="0.3">
      <c r="A3558" t="s">
        <v>15161</v>
      </c>
      <c r="B3558" t="s">
        <v>15162</v>
      </c>
      <c r="C3558" t="s">
        <v>457</v>
      </c>
      <c r="D3558" t="s">
        <v>393</v>
      </c>
      <c r="E3558" t="s">
        <v>371</v>
      </c>
      <c r="F3558" t="s">
        <v>16499</v>
      </c>
      <c r="G3558" t="s">
        <v>15983</v>
      </c>
    </row>
    <row r="3559" spans="1:7" x14ac:dyDescent="0.3">
      <c r="A3559" t="s">
        <v>15161</v>
      </c>
      <c r="B3559" t="s">
        <v>15162</v>
      </c>
      <c r="C3559" t="s">
        <v>457</v>
      </c>
      <c r="D3559" t="s">
        <v>393</v>
      </c>
      <c r="E3559" t="s">
        <v>371</v>
      </c>
      <c r="F3559" t="s">
        <v>16691</v>
      </c>
      <c r="G3559" t="s">
        <v>15983</v>
      </c>
    </row>
    <row r="3560" spans="1:7" x14ac:dyDescent="0.3">
      <c r="A3560" t="s">
        <v>15161</v>
      </c>
      <c r="B3560" t="s">
        <v>15162</v>
      </c>
      <c r="C3560" t="s">
        <v>457</v>
      </c>
      <c r="D3560" t="s">
        <v>393</v>
      </c>
      <c r="E3560" t="s">
        <v>371</v>
      </c>
      <c r="F3560" t="s">
        <v>17103</v>
      </c>
      <c r="G3560" t="s">
        <v>15983</v>
      </c>
    </row>
    <row r="3561" spans="1:7" x14ac:dyDescent="0.3">
      <c r="A3561" t="s">
        <v>15161</v>
      </c>
      <c r="B3561" t="s">
        <v>15162</v>
      </c>
      <c r="C3561" t="s">
        <v>457</v>
      </c>
      <c r="D3561" t="s">
        <v>393</v>
      </c>
      <c r="E3561" t="s">
        <v>376</v>
      </c>
      <c r="F3561" t="s">
        <v>15562</v>
      </c>
      <c r="G3561" t="s">
        <v>15140</v>
      </c>
    </row>
    <row r="3562" spans="1:7" x14ac:dyDescent="0.3">
      <c r="A3562" t="s">
        <v>15161</v>
      </c>
      <c r="B3562" t="s">
        <v>15162</v>
      </c>
      <c r="C3562" t="s">
        <v>457</v>
      </c>
      <c r="D3562" t="s">
        <v>393</v>
      </c>
      <c r="E3562" t="s">
        <v>376</v>
      </c>
      <c r="F3562" t="s">
        <v>15681</v>
      </c>
      <c r="G3562" t="s">
        <v>15140</v>
      </c>
    </row>
    <row r="3563" spans="1:7" x14ac:dyDescent="0.3">
      <c r="A3563" t="s">
        <v>15161</v>
      </c>
      <c r="B3563" t="s">
        <v>15162</v>
      </c>
      <c r="C3563" t="s">
        <v>457</v>
      </c>
      <c r="D3563" t="s">
        <v>393</v>
      </c>
      <c r="E3563" t="s">
        <v>376</v>
      </c>
      <c r="F3563" t="s">
        <v>16410</v>
      </c>
      <c r="G3563" t="s">
        <v>15140</v>
      </c>
    </row>
    <row r="3564" spans="1:7" x14ac:dyDescent="0.3">
      <c r="A3564" t="s">
        <v>15161</v>
      </c>
      <c r="B3564" t="s">
        <v>15162</v>
      </c>
      <c r="C3564" t="s">
        <v>457</v>
      </c>
      <c r="D3564" t="s">
        <v>393</v>
      </c>
      <c r="E3564" t="s">
        <v>376</v>
      </c>
      <c r="F3564" t="s">
        <v>16468</v>
      </c>
      <c r="G3564" t="s">
        <v>15140</v>
      </c>
    </row>
    <row r="3565" spans="1:7" x14ac:dyDescent="0.3">
      <c r="A3565" t="s">
        <v>15186</v>
      </c>
      <c r="B3565" t="s">
        <v>15152</v>
      </c>
      <c r="C3565" t="s">
        <v>455</v>
      </c>
      <c r="D3565" t="s">
        <v>15187</v>
      </c>
      <c r="E3565" t="s">
        <v>14</v>
      </c>
      <c r="F3565" t="s">
        <v>15188</v>
      </c>
      <c r="G3565">
        <v>300</v>
      </c>
    </row>
    <row r="3566" spans="1:7" x14ac:dyDescent="0.3">
      <c r="A3566" t="s">
        <v>15186</v>
      </c>
      <c r="B3566" t="s">
        <v>15152</v>
      </c>
      <c r="C3566" t="s">
        <v>455</v>
      </c>
      <c r="D3566" t="s">
        <v>15187</v>
      </c>
      <c r="E3566" t="s">
        <v>14</v>
      </c>
      <c r="F3566" t="s">
        <v>15483</v>
      </c>
      <c r="G3566">
        <v>300</v>
      </c>
    </row>
    <row r="3567" spans="1:7" x14ac:dyDescent="0.3">
      <c r="A3567" t="s">
        <v>15186</v>
      </c>
      <c r="B3567" t="s">
        <v>15152</v>
      </c>
      <c r="C3567" t="s">
        <v>455</v>
      </c>
      <c r="D3567" t="s">
        <v>15187</v>
      </c>
      <c r="E3567" t="s">
        <v>14</v>
      </c>
      <c r="F3567" t="s">
        <v>15602</v>
      </c>
      <c r="G3567">
        <v>300</v>
      </c>
    </row>
    <row r="3568" spans="1:7" x14ac:dyDescent="0.3">
      <c r="A3568" t="s">
        <v>15186</v>
      </c>
      <c r="B3568" t="s">
        <v>15152</v>
      </c>
      <c r="C3568" t="s">
        <v>455</v>
      </c>
      <c r="D3568" t="s">
        <v>15187</v>
      </c>
      <c r="E3568" t="s">
        <v>14</v>
      </c>
      <c r="F3568" t="s">
        <v>16031</v>
      </c>
      <c r="G3568">
        <v>300</v>
      </c>
    </row>
    <row r="3569" spans="1:7" x14ac:dyDescent="0.3">
      <c r="A3569" t="s">
        <v>15186</v>
      </c>
      <c r="B3569" t="s">
        <v>15152</v>
      </c>
      <c r="C3569" t="s">
        <v>455</v>
      </c>
      <c r="D3569" t="s">
        <v>15187</v>
      </c>
      <c r="E3569" t="s">
        <v>14</v>
      </c>
      <c r="F3569" t="s">
        <v>16062</v>
      </c>
      <c r="G3569">
        <v>300</v>
      </c>
    </row>
    <row r="3570" spans="1:7" x14ac:dyDescent="0.3">
      <c r="A3570" t="s">
        <v>15186</v>
      </c>
      <c r="B3570" t="s">
        <v>15152</v>
      </c>
      <c r="C3570" t="s">
        <v>455</v>
      </c>
      <c r="D3570" t="s">
        <v>15187</v>
      </c>
      <c r="E3570" t="s">
        <v>14</v>
      </c>
      <c r="F3570" t="s">
        <v>16201</v>
      </c>
      <c r="G3570">
        <v>300</v>
      </c>
    </row>
    <row r="3571" spans="1:7" x14ac:dyDescent="0.3">
      <c r="A3571" t="s">
        <v>15186</v>
      </c>
      <c r="B3571" t="s">
        <v>15152</v>
      </c>
      <c r="C3571" t="s">
        <v>455</v>
      </c>
      <c r="D3571" t="s">
        <v>15187</v>
      </c>
      <c r="E3571" t="s">
        <v>14</v>
      </c>
      <c r="F3571" t="s">
        <v>16257</v>
      </c>
      <c r="G3571">
        <v>300</v>
      </c>
    </row>
    <row r="3572" spans="1:7" x14ac:dyDescent="0.3">
      <c r="A3572" t="s">
        <v>15186</v>
      </c>
      <c r="B3572" t="s">
        <v>15152</v>
      </c>
      <c r="C3572" t="s">
        <v>455</v>
      </c>
      <c r="D3572" t="s">
        <v>15187</v>
      </c>
      <c r="E3572" t="s">
        <v>14</v>
      </c>
      <c r="F3572" t="s">
        <v>16463</v>
      </c>
      <c r="G3572">
        <v>300</v>
      </c>
    </row>
    <row r="3573" spans="1:7" x14ac:dyDescent="0.3">
      <c r="A3573" t="s">
        <v>15186</v>
      </c>
      <c r="B3573" t="s">
        <v>15152</v>
      </c>
      <c r="C3573" t="s">
        <v>455</v>
      </c>
      <c r="D3573" t="s">
        <v>15187</v>
      </c>
      <c r="E3573" t="s">
        <v>14</v>
      </c>
      <c r="F3573" t="s">
        <v>16682</v>
      </c>
      <c r="G3573">
        <v>300</v>
      </c>
    </row>
    <row r="3574" spans="1:7" x14ac:dyDescent="0.3">
      <c r="A3574" t="s">
        <v>15186</v>
      </c>
      <c r="B3574" t="s">
        <v>15152</v>
      </c>
      <c r="C3574" t="s">
        <v>455</v>
      </c>
      <c r="D3574" t="s">
        <v>15187</v>
      </c>
      <c r="E3574" t="s">
        <v>14</v>
      </c>
      <c r="F3574" t="s">
        <v>16860</v>
      </c>
      <c r="G3574">
        <v>300</v>
      </c>
    </row>
    <row r="3575" spans="1:7" x14ac:dyDescent="0.3">
      <c r="A3575" t="s">
        <v>15186</v>
      </c>
      <c r="B3575" t="s">
        <v>15152</v>
      </c>
      <c r="C3575" t="s">
        <v>455</v>
      </c>
      <c r="D3575" t="s">
        <v>15187</v>
      </c>
      <c r="E3575" t="s">
        <v>14</v>
      </c>
      <c r="F3575" t="s">
        <v>18571</v>
      </c>
      <c r="G3575">
        <v>300</v>
      </c>
    </row>
    <row r="3576" spans="1:7" x14ac:dyDescent="0.3">
      <c r="A3576" t="s">
        <v>15186</v>
      </c>
      <c r="B3576" t="s">
        <v>15152</v>
      </c>
      <c r="C3576" t="s">
        <v>455</v>
      </c>
      <c r="D3576" t="s">
        <v>15187</v>
      </c>
      <c r="E3576" t="s">
        <v>14</v>
      </c>
      <c r="F3576" t="s">
        <v>19882</v>
      </c>
      <c r="G3576">
        <v>300</v>
      </c>
    </row>
    <row r="3577" spans="1:7" x14ac:dyDescent="0.3">
      <c r="A3577" t="s">
        <v>15186</v>
      </c>
      <c r="B3577" t="s">
        <v>15152</v>
      </c>
      <c r="C3577" t="s">
        <v>455</v>
      </c>
      <c r="D3577" t="s">
        <v>15187</v>
      </c>
      <c r="E3577" t="s">
        <v>14</v>
      </c>
      <c r="F3577" t="s">
        <v>20009</v>
      </c>
      <c r="G3577">
        <v>300</v>
      </c>
    </row>
    <row r="3578" spans="1:7" x14ac:dyDescent="0.3">
      <c r="A3578" t="s">
        <v>15186</v>
      </c>
      <c r="B3578" t="s">
        <v>15152</v>
      </c>
      <c r="C3578" t="s">
        <v>457</v>
      </c>
      <c r="D3578" t="s">
        <v>15187</v>
      </c>
      <c r="E3578" t="s">
        <v>378</v>
      </c>
      <c r="F3578" t="s">
        <v>15794</v>
      </c>
      <c r="G3578" t="s">
        <v>1291</v>
      </c>
    </row>
    <row r="3579" spans="1:7" x14ac:dyDescent="0.3">
      <c r="A3579" t="s">
        <v>15186</v>
      </c>
      <c r="B3579" t="s">
        <v>15152</v>
      </c>
      <c r="C3579" t="s">
        <v>457</v>
      </c>
      <c r="D3579" t="s">
        <v>15187</v>
      </c>
      <c r="E3579" t="s">
        <v>378</v>
      </c>
      <c r="F3579" t="s">
        <v>15902</v>
      </c>
      <c r="G3579" t="s">
        <v>1291</v>
      </c>
    </row>
    <row r="3580" spans="1:7" x14ac:dyDescent="0.3">
      <c r="A3580" t="s">
        <v>15186</v>
      </c>
      <c r="B3580" t="s">
        <v>15152</v>
      </c>
      <c r="C3580" t="s">
        <v>457</v>
      </c>
      <c r="D3580" t="s">
        <v>15187</v>
      </c>
      <c r="E3580" t="s">
        <v>378</v>
      </c>
      <c r="F3580" t="s">
        <v>15362</v>
      </c>
      <c r="G3580" t="s">
        <v>1291</v>
      </c>
    </row>
    <row r="3581" spans="1:7" x14ac:dyDescent="0.3">
      <c r="A3581" t="s">
        <v>15186</v>
      </c>
      <c r="B3581" t="s">
        <v>15152</v>
      </c>
      <c r="C3581" t="s">
        <v>457</v>
      </c>
      <c r="D3581" t="s">
        <v>15187</v>
      </c>
      <c r="E3581" t="s">
        <v>378</v>
      </c>
      <c r="F3581" t="s">
        <v>15873</v>
      </c>
      <c r="G3581" t="s">
        <v>1291</v>
      </c>
    </row>
    <row r="3582" spans="1:7" x14ac:dyDescent="0.3">
      <c r="A3582" t="s">
        <v>15186</v>
      </c>
      <c r="B3582" t="s">
        <v>15152</v>
      </c>
      <c r="C3582" t="s">
        <v>457</v>
      </c>
      <c r="D3582" t="s">
        <v>15187</v>
      </c>
      <c r="E3582" t="s">
        <v>378</v>
      </c>
      <c r="F3582" t="s">
        <v>16062</v>
      </c>
      <c r="G3582" t="s">
        <v>1291</v>
      </c>
    </row>
    <row r="3583" spans="1:7" x14ac:dyDescent="0.3">
      <c r="A3583" t="s">
        <v>15186</v>
      </c>
      <c r="B3583" t="s">
        <v>15152</v>
      </c>
      <c r="C3583" t="s">
        <v>457</v>
      </c>
      <c r="D3583" t="s">
        <v>15187</v>
      </c>
      <c r="E3583" t="s">
        <v>378</v>
      </c>
      <c r="F3583" t="s">
        <v>16705</v>
      </c>
      <c r="G3583" t="s">
        <v>1291</v>
      </c>
    </row>
    <row r="3584" spans="1:7" x14ac:dyDescent="0.3">
      <c r="A3584" t="s">
        <v>15186</v>
      </c>
      <c r="B3584" t="s">
        <v>15152</v>
      </c>
      <c r="C3584" t="s">
        <v>457</v>
      </c>
      <c r="D3584" t="s">
        <v>15187</v>
      </c>
      <c r="E3584" t="s">
        <v>378</v>
      </c>
      <c r="F3584" t="s">
        <v>16860</v>
      </c>
      <c r="G3584" t="s">
        <v>1291</v>
      </c>
    </row>
    <row r="3585" spans="1:7" x14ac:dyDescent="0.3">
      <c r="A3585" t="s">
        <v>15186</v>
      </c>
      <c r="B3585" t="s">
        <v>15152</v>
      </c>
      <c r="C3585" t="s">
        <v>457</v>
      </c>
      <c r="D3585" t="s">
        <v>15187</v>
      </c>
      <c r="E3585" t="s">
        <v>366</v>
      </c>
      <c r="F3585" t="s">
        <v>15334</v>
      </c>
      <c r="G3585" t="s">
        <v>701</v>
      </c>
    </row>
    <row r="3586" spans="1:7" x14ac:dyDescent="0.3">
      <c r="A3586" t="s">
        <v>15186</v>
      </c>
      <c r="B3586" t="s">
        <v>15152</v>
      </c>
      <c r="C3586" t="s">
        <v>457</v>
      </c>
      <c r="D3586" t="s">
        <v>15187</v>
      </c>
      <c r="E3586" t="s">
        <v>366</v>
      </c>
      <c r="F3586" t="s">
        <v>17198</v>
      </c>
      <c r="G3586" t="s">
        <v>701</v>
      </c>
    </row>
    <row r="3587" spans="1:7" x14ac:dyDescent="0.3">
      <c r="A3587" t="s">
        <v>15186</v>
      </c>
      <c r="B3587" t="s">
        <v>15152</v>
      </c>
      <c r="C3587" t="s">
        <v>457</v>
      </c>
      <c r="D3587" t="s">
        <v>15187</v>
      </c>
      <c r="E3587" t="s">
        <v>366</v>
      </c>
      <c r="F3587" t="s">
        <v>18105</v>
      </c>
      <c r="G3587" t="s">
        <v>701</v>
      </c>
    </row>
    <row r="3588" spans="1:7" x14ac:dyDescent="0.3">
      <c r="A3588" t="s">
        <v>15186</v>
      </c>
      <c r="B3588" t="s">
        <v>15152</v>
      </c>
      <c r="C3588" t="s">
        <v>457</v>
      </c>
      <c r="D3588" t="s">
        <v>15187</v>
      </c>
      <c r="E3588" t="s">
        <v>366</v>
      </c>
      <c r="F3588" t="s">
        <v>18571</v>
      </c>
      <c r="G3588" t="s">
        <v>701</v>
      </c>
    </row>
    <row r="3589" spans="1:7" x14ac:dyDescent="0.3">
      <c r="A3589" t="s">
        <v>15186</v>
      </c>
      <c r="B3589" t="s">
        <v>15152</v>
      </c>
      <c r="C3589" t="s">
        <v>457</v>
      </c>
      <c r="D3589" t="s">
        <v>15187</v>
      </c>
      <c r="E3589" t="s">
        <v>374</v>
      </c>
      <c r="F3589" t="s">
        <v>15399</v>
      </c>
      <c r="G3589" t="s">
        <v>786</v>
      </c>
    </row>
    <row r="3590" spans="1:7" x14ac:dyDescent="0.3">
      <c r="A3590" t="s">
        <v>15186</v>
      </c>
      <c r="B3590" t="s">
        <v>15152</v>
      </c>
      <c r="C3590" t="s">
        <v>457</v>
      </c>
      <c r="D3590" t="s">
        <v>15187</v>
      </c>
      <c r="E3590" t="s">
        <v>367</v>
      </c>
      <c r="F3590" t="s">
        <v>15410</v>
      </c>
      <c r="G3590" t="s">
        <v>799</v>
      </c>
    </row>
    <row r="3591" spans="1:7" x14ac:dyDescent="0.3">
      <c r="A3591" t="s">
        <v>15186</v>
      </c>
      <c r="B3591" t="s">
        <v>15152</v>
      </c>
      <c r="C3591" t="s">
        <v>457</v>
      </c>
      <c r="D3591" t="s">
        <v>15187</v>
      </c>
      <c r="E3591" t="s">
        <v>367</v>
      </c>
      <c r="F3591" t="s">
        <v>15399</v>
      </c>
      <c r="G3591" t="s">
        <v>799</v>
      </c>
    </row>
    <row r="3592" spans="1:7" x14ac:dyDescent="0.3">
      <c r="A3592" t="s">
        <v>15186</v>
      </c>
      <c r="B3592" t="s">
        <v>15152</v>
      </c>
      <c r="C3592" t="s">
        <v>457</v>
      </c>
      <c r="D3592" t="s">
        <v>15187</v>
      </c>
      <c r="E3592" t="s">
        <v>367</v>
      </c>
      <c r="F3592" t="s">
        <v>15188</v>
      </c>
      <c r="G3592" t="s">
        <v>799</v>
      </c>
    </row>
    <row r="3593" spans="1:7" x14ac:dyDescent="0.3">
      <c r="A3593" t="s">
        <v>15186</v>
      </c>
      <c r="B3593" t="s">
        <v>15152</v>
      </c>
      <c r="C3593" t="s">
        <v>457</v>
      </c>
      <c r="D3593" t="s">
        <v>15187</v>
      </c>
      <c r="E3593" t="s">
        <v>367</v>
      </c>
      <c r="F3593" t="s">
        <v>19817</v>
      </c>
      <c r="G3593" t="s">
        <v>799</v>
      </c>
    </row>
    <row r="3594" spans="1:7" x14ac:dyDescent="0.3">
      <c r="A3594" t="s">
        <v>15186</v>
      </c>
      <c r="B3594" t="s">
        <v>15152</v>
      </c>
      <c r="C3594" t="s">
        <v>457</v>
      </c>
      <c r="D3594" t="s">
        <v>15187</v>
      </c>
      <c r="E3594" t="s">
        <v>372</v>
      </c>
      <c r="F3594" t="s">
        <v>15410</v>
      </c>
      <c r="G3594" t="s">
        <v>658</v>
      </c>
    </row>
    <row r="3595" spans="1:7" x14ac:dyDescent="0.3">
      <c r="A3595" t="s">
        <v>15186</v>
      </c>
      <c r="B3595" t="s">
        <v>15152</v>
      </c>
      <c r="C3595" t="s">
        <v>457</v>
      </c>
      <c r="D3595" t="s">
        <v>15187</v>
      </c>
      <c r="E3595" t="s">
        <v>372</v>
      </c>
      <c r="F3595" t="s">
        <v>16512</v>
      </c>
      <c r="G3595" t="s">
        <v>658</v>
      </c>
    </row>
    <row r="3596" spans="1:7" x14ac:dyDescent="0.3">
      <c r="A3596" t="s">
        <v>15186</v>
      </c>
      <c r="B3596" t="s">
        <v>15152</v>
      </c>
      <c r="C3596" t="s">
        <v>457</v>
      </c>
      <c r="D3596" t="s">
        <v>15187</v>
      </c>
      <c r="E3596" t="s">
        <v>372</v>
      </c>
      <c r="F3596" t="s">
        <v>15313</v>
      </c>
      <c r="G3596" t="s">
        <v>658</v>
      </c>
    </row>
    <row r="3597" spans="1:7" x14ac:dyDescent="0.3">
      <c r="A3597" t="s">
        <v>15186</v>
      </c>
      <c r="B3597" t="s">
        <v>15152</v>
      </c>
      <c r="C3597" t="s">
        <v>457</v>
      </c>
      <c r="D3597" t="s">
        <v>15187</v>
      </c>
      <c r="E3597" t="s">
        <v>372</v>
      </c>
      <c r="F3597" t="s">
        <v>16252</v>
      </c>
      <c r="G3597" t="s">
        <v>658</v>
      </c>
    </row>
    <row r="3598" spans="1:7" x14ac:dyDescent="0.3">
      <c r="A3598" t="s">
        <v>15186</v>
      </c>
      <c r="B3598" t="s">
        <v>15152</v>
      </c>
      <c r="C3598" t="s">
        <v>457</v>
      </c>
      <c r="D3598" t="s">
        <v>15187</v>
      </c>
      <c r="E3598" t="s">
        <v>372</v>
      </c>
      <c r="F3598" t="s">
        <v>16257</v>
      </c>
      <c r="G3598" t="s">
        <v>658</v>
      </c>
    </row>
    <row r="3599" spans="1:7" x14ac:dyDescent="0.3">
      <c r="A3599" t="s">
        <v>15186</v>
      </c>
      <c r="B3599" t="s">
        <v>15152</v>
      </c>
      <c r="C3599" t="s">
        <v>457</v>
      </c>
      <c r="D3599" t="s">
        <v>15187</v>
      </c>
      <c r="E3599" t="s">
        <v>372</v>
      </c>
      <c r="F3599" t="s">
        <v>17683</v>
      </c>
      <c r="G3599" t="s">
        <v>658</v>
      </c>
    </row>
    <row r="3600" spans="1:7" x14ac:dyDescent="0.3">
      <c r="A3600" t="s">
        <v>15186</v>
      </c>
      <c r="B3600" t="s">
        <v>15152</v>
      </c>
      <c r="C3600" t="s">
        <v>457</v>
      </c>
      <c r="D3600" t="s">
        <v>15187</v>
      </c>
      <c r="E3600" t="s">
        <v>372</v>
      </c>
      <c r="F3600" t="s">
        <v>18217</v>
      </c>
      <c r="G3600" t="s">
        <v>658</v>
      </c>
    </row>
    <row r="3601" spans="1:7" x14ac:dyDescent="0.3">
      <c r="A3601" t="s">
        <v>15186</v>
      </c>
      <c r="B3601" t="s">
        <v>15152</v>
      </c>
      <c r="C3601" t="s">
        <v>457</v>
      </c>
      <c r="D3601" t="s">
        <v>15187</v>
      </c>
      <c r="E3601" t="s">
        <v>377</v>
      </c>
      <c r="F3601" t="s">
        <v>15410</v>
      </c>
      <c r="G3601" t="s">
        <v>719</v>
      </c>
    </row>
    <row r="3602" spans="1:7" x14ac:dyDescent="0.3">
      <c r="A3602" t="s">
        <v>15186</v>
      </c>
      <c r="B3602" t="s">
        <v>15152</v>
      </c>
      <c r="C3602" t="s">
        <v>457</v>
      </c>
      <c r="D3602" t="s">
        <v>15187</v>
      </c>
      <c r="E3602" t="s">
        <v>377</v>
      </c>
      <c r="F3602" t="s">
        <v>15313</v>
      </c>
      <c r="G3602" t="s">
        <v>719</v>
      </c>
    </row>
    <row r="3603" spans="1:7" x14ac:dyDescent="0.3">
      <c r="A3603" t="s">
        <v>15186</v>
      </c>
      <c r="B3603" t="s">
        <v>15152</v>
      </c>
      <c r="C3603" t="s">
        <v>457</v>
      </c>
      <c r="D3603" t="s">
        <v>15187</v>
      </c>
      <c r="E3603" t="s">
        <v>377</v>
      </c>
      <c r="F3603" t="s">
        <v>15515</v>
      </c>
      <c r="G3603" t="s">
        <v>719</v>
      </c>
    </row>
    <row r="3604" spans="1:7" x14ac:dyDescent="0.3">
      <c r="A3604" t="s">
        <v>15186</v>
      </c>
      <c r="B3604" t="s">
        <v>15152</v>
      </c>
      <c r="C3604" t="s">
        <v>457</v>
      </c>
      <c r="D3604" t="s">
        <v>15187</v>
      </c>
      <c r="E3604" t="s">
        <v>377</v>
      </c>
      <c r="F3604" t="s">
        <v>15602</v>
      </c>
      <c r="G3604" t="s">
        <v>719</v>
      </c>
    </row>
    <row r="3605" spans="1:7" x14ac:dyDescent="0.3">
      <c r="A3605" t="s">
        <v>15186</v>
      </c>
      <c r="B3605" t="s">
        <v>15152</v>
      </c>
      <c r="C3605" t="s">
        <v>457</v>
      </c>
      <c r="D3605" t="s">
        <v>15187</v>
      </c>
      <c r="E3605" t="s">
        <v>370</v>
      </c>
      <c r="F3605" t="s">
        <v>15668</v>
      </c>
      <c r="G3605" t="s">
        <v>750</v>
      </c>
    </row>
    <row r="3606" spans="1:7" x14ac:dyDescent="0.3">
      <c r="A3606" t="s">
        <v>15186</v>
      </c>
      <c r="B3606" t="s">
        <v>15152</v>
      </c>
      <c r="C3606" t="s">
        <v>457</v>
      </c>
      <c r="D3606" t="s">
        <v>15187</v>
      </c>
      <c r="E3606" t="s">
        <v>370</v>
      </c>
      <c r="F3606" t="s">
        <v>15313</v>
      </c>
      <c r="G3606" t="s">
        <v>750</v>
      </c>
    </row>
    <row r="3607" spans="1:7" x14ac:dyDescent="0.3">
      <c r="A3607" t="s">
        <v>15186</v>
      </c>
      <c r="B3607" t="s">
        <v>15152</v>
      </c>
      <c r="C3607" t="s">
        <v>457</v>
      </c>
      <c r="D3607" t="s">
        <v>15187</v>
      </c>
      <c r="E3607" t="s">
        <v>370</v>
      </c>
      <c r="F3607" t="s">
        <v>15602</v>
      </c>
      <c r="G3607" t="s">
        <v>750</v>
      </c>
    </row>
    <row r="3608" spans="1:7" x14ac:dyDescent="0.3">
      <c r="A3608" t="s">
        <v>15186</v>
      </c>
      <c r="B3608" t="s">
        <v>15152</v>
      </c>
      <c r="C3608" t="s">
        <v>457</v>
      </c>
      <c r="D3608" t="s">
        <v>15187</v>
      </c>
      <c r="E3608" t="s">
        <v>370</v>
      </c>
      <c r="F3608" t="s">
        <v>15719</v>
      </c>
      <c r="G3608" t="s">
        <v>750</v>
      </c>
    </row>
    <row r="3609" spans="1:7" x14ac:dyDescent="0.3">
      <c r="A3609" t="s">
        <v>15186</v>
      </c>
      <c r="B3609" t="s">
        <v>15152</v>
      </c>
      <c r="C3609" t="s">
        <v>457</v>
      </c>
      <c r="D3609" t="s">
        <v>15187</v>
      </c>
      <c r="E3609" t="s">
        <v>370</v>
      </c>
      <c r="F3609" t="s">
        <v>17198</v>
      </c>
      <c r="G3609" t="s">
        <v>750</v>
      </c>
    </row>
    <row r="3610" spans="1:7" x14ac:dyDescent="0.3">
      <c r="A3610" t="s">
        <v>15186</v>
      </c>
      <c r="B3610" t="s">
        <v>15152</v>
      </c>
      <c r="C3610" t="s">
        <v>457</v>
      </c>
      <c r="D3610" t="s">
        <v>15187</v>
      </c>
      <c r="E3610" t="s">
        <v>370</v>
      </c>
      <c r="F3610" t="s">
        <v>17737</v>
      </c>
      <c r="G3610" t="s">
        <v>750</v>
      </c>
    </row>
    <row r="3611" spans="1:7" x14ac:dyDescent="0.3">
      <c r="A3611" t="s">
        <v>15186</v>
      </c>
      <c r="B3611" t="s">
        <v>15152</v>
      </c>
      <c r="C3611" t="s">
        <v>457</v>
      </c>
      <c r="D3611" t="s">
        <v>15187</v>
      </c>
      <c r="E3611" t="s">
        <v>379</v>
      </c>
      <c r="F3611" t="s">
        <v>15334</v>
      </c>
      <c r="G3611" t="s">
        <v>679</v>
      </c>
    </row>
    <row r="3612" spans="1:7" x14ac:dyDescent="0.3">
      <c r="A3612" t="s">
        <v>15186</v>
      </c>
      <c r="B3612" t="s">
        <v>15152</v>
      </c>
      <c r="C3612" t="s">
        <v>457</v>
      </c>
      <c r="D3612" t="s">
        <v>15187</v>
      </c>
      <c r="E3612" t="s">
        <v>369</v>
      </c>
      <c r="F3612" t="s">
        <v>15399</v>
      </c>
      <c r="G3612" t="s">
        <v>635</v>
      </c>
    </row>
    <row r="3613" spans="1:7" x14ac:dyDescent="0.3">
      <c r="A3613" t="s">
        <v>15186</v>
      </c>
      <c r="B3613" t="s">
        <v>15152</v>
      </c>
      <c r="C3613" t="s">
        <v>457</v>
      </c>
      <c r="D3613" t="s">
        <v>15187</v>
      </c>
      <c r="E3613" t="s">
        <v>369</v>
      </c>
      <c r="F3613" t="s">
        <v>15240</v>
      </c>
      <c r="G3613" t="s">
        <v>635</v>
      </c>
    </row>
    <row r="3614" spans="1:7" x14ac:dyDescent="0.3">
      <c r="A3614" t="s">
        <v>15186</v>
      </c>
      <c r="B3614" t="s">
        <v>15152</v>
      </c>
      <c r="C3614" t="s">
        <v>457</v>
      </c>
      <c r="D3614" t="s">
        <v>15187</v>
      </c>
      <c r="E3614" t="s">
        <v>369</v>
      </c>
      <c r="F3614" t="s">
        <v>15313</v>
      </c>
      <c r="G3614" t="s">
        <v>635</v>
      </c>
    </row>
    <row r="3615" spans="1:7" x14ac:dyDescent="0.3">
      <c r="A3615" t="s">
        <v>15186</v>
      </c>
      <c r="B3615" t="s">
        <v>15152</v>
      </c>
      <c r="C3615" t="s">
        <v>457</v>
      </c>
      <c r="D3615" t="s">
        <v>15187</v>
      </c>
      <c r="E3615" t="s">
        <v>369</v>
      </c>
      <c r="F3615" t="s">
        <v>15762</v>
      </c>
      <c r="G3615" t="s">
        <v>635</v>
      </c>
    </row>
    <row r="3616" spans="1:7" x14ac:dyDescent="0.3">
      <c r="A3616" t="s">
        <v>15186</v>
      </c>
      <c r="B3616" t="s">
        <v>15152</v>
      </c>
      <c r="C3616" t="s">
        <v>457</v>
      </c>
      <c r="D3616" t="s">
        <v>15187</v>
      </c>
      <c r="E3616" t="s">
        <v>369</v>
      </c>
      <c r="F3616" t="s">
        <v>16728</v>
      </c>
      <c r="G3616" t="s">
        <v>635</v>
      </c>
    </row>
    <row r="3617" spans="1:7" x14ac:dyDescent="0.3">
      <c r="A3617" t="s">
        <v>15186</v>
      </c>
      <c r="B3617" t="s">
        <v>15152</v>
      </c>
      <c r="C3617" t="s">
        <v>457</v>
      </c>
      <c r="D3617" t="s">
        <v>15187</v>
      </c>
      <c r="E3617" t="s">
        <v>369</v>
      </c>
      <c r="F3617" t="s">
        <v>17162</v>
      </c>
      <c r="G3617" t="s">
        <v>635</v>
      </c>
    </row>
    <row r="3618" spans="1:7" x14ac:dyDescent="0.3">
      <c r="A3618" t="s">
        <v>15186</v>
      </c>
      <c r="B3618" t="s">
        <v>15152</v>
      </c>
      <c r="C3618" t="s">
        <v>457</v>
      </c>
      <c r="D3618" t="s">
        <v>15187</v>
      </c>
      <c r="E3618" t="s">
        <v>369</v>
      </c>
      <c r="F3618" t="s">
        <v>17737</v>
      </c>
      <c r="G3618" t="s">
        <v>635</v>
      </c>
    </row>
    <row r="3619" spans="1:7" x14ac:dyDescent="0.3">
      <c r="A3619" t="s">
        <v>15186</v>
      </c>
      <c r="B3619" t="s">
        <v>15152</v>
      </c>
      <c r="C3619" t="s">
        <v>457</v>
      </c>
      <c r="D3619" t="s">
        <v>15187</v>
      </c>
      <c r="E3619" t="s">
        <v>369</v>
      </c>
      <c r="F3619" t="s">
        <v>18419</v>
      </c>
      <c r="G3619" t="s">
        <v>635</v>
      </c>
    </row>
    <row r="3620" spans="1:7" x14ac:dyDescent="0.3">
      <c r="A3620" t="s">
        <v>15186</v>
      </c>
      <c r="B3620" t="s">
        <v>15152</v>
      </c>
      <c r="C3620" t="s">
        <v>457</v>
      </c>
      <c r="D3620" t="s">
        <v>15187</v>
      </c>
      <c r="E3620" t="s">
        <v>364</v>
      </c>
      <c r="F3620" t="s">
        <v>15873</v>
      </c>
      <c r="G3620" t="s">
        <v>773</v>
      </c>
    </row>
    <row r="3621" spans="1:7" x14ac:dyDescent="0.3">
      <c r="A3621" t="s">
        <v>15186</v>
      </c>
      <c r="B3621" t="s">
        <v>15152</v>
      </c>
      <c r="C3621" t="s">
        <v>457</v>
      </c>
      <c r="D3621" t="s">
        <v>15187</v>
      </c>
      <c r="E3621" t="s">
        <v>368</v>
      </c>
      <c r="F3621" t="s">
        <v>16512</v>
      </c>
      <c r="G3621" t="s">
        <v>909</v>
      </c>
    </row>
    <row r="3622" spans="1:7" x14ac:dyDescent="0.3">
      <c r="A3622" t="s">
        <v>15186</v>
      </c>
      <c r="B3622" t="s">
        <v>15152</v>
      </c>
      <c r="C3622" t="s">
        <v>457</v>
      </c>
      <c r="D3622" t="s">
        <v>15187</v>
      </c>
      <c r="E3622" t="s">
        <v>368</v>
      </c>
      <c r="F3622" t="s">
        <v>16257</v>
      </c>
      <c r="G3622" t="s">
        <v>909</v>
      </c>
    </row>
    <row r="3623" spans="1:7" x14ac:dyDescent="0.3">
      <c r="A3623" t="s">
        <v>15186</v>
      </c>
      <c r="B3623" t="s">
        <v>15152</v>
      </c>
      <c r="C3623" t="s">
        <v>457</v>
      </c>
      <c r="D3623" t="s">
        <v>15187</v>
      </c>
      <c r="E3623" t="s">
        <v>368</v>
      </c>
      <c r="F3623" t="s">
        <v>19843</v>
      </c>
      <c r="G3623" t="s">
        <v>909</v>
      </c>
    </row>
    <row r="3624" spans="1:7" x14ac:dyDescent="0.3">
      <c r="A3624" t="s">
        <v>15186</v>
      </c>
      <c r="B3624" t="s">
        <v>15152</v>
      </c>
      <c r="C3624" t="s">
        <v>457</v>
      </c>
      <c r="D3624" t="s">
        <v>15187</v>
      </c>
      <c r="E3624" t="s">
        <v>371</v>
      </c>
      <c r="F3624" t="s">
        <v>15211</v>
      </c>
      <c r="G3624" t="s">
        <v>673</v>
      </c>
    </row>
    <row r="3625" spans="1:7" x14ac:dyDescent="0.3">
      <c r="A3625" t="s">
        <v>15186</v>
      </c>
      <c r="B3625" t="s">
        <v>15152</v>
      </c>
      <c r="C3625" t="s">
        <v>457</v>
      </c>
      <c r="D3625" t="s">
        <v>15187</v>
      </c>
      <c r="E3625" t="s">
        <v>371</v>
      </c>
      <c r="F3625" t="s">
        <v>15318</v>
      </c>
      <c r="G3625" t="s">
        <v>673</v>
      </c>
    </row>
    <row r="3626" spans="1:7" x14ac:dyDescent="0.3">
      <c r="A3626" t="s">
        <v>15186</v>
      </c>
      <c r="B3626" t="s">
        <v>15152</v>
      </c>
      <c r="C3626" t="s">
        <v>457</v>
      </c>
      <c r="D3626" t="s">
        <v>15187</v>
      </c>
      <c r="E3626" t="s">
        <v>371</v>
      </c>
      <c r="F3626" t="s">
        <v>15602</v>
      </c>
      <c r="G3626" t="s">
        <v>673</v>
      </c>
    </row>
    <row r="3627" spans="1:7" x14ac:dyDescent="0.3">
      <c r="A3627" t="s">
        <v>15186</v>
      </c>
      <c r="B3627" t="s">
        <v>15152</v>
      </c>
      <c r="C3627" t="s">
        <v>457</v>
      </c>
      <c r="D3627" t="s">
        <v>15187</v>
      </c>
      <c r="E3627" t="s">
        <v>376</v>
      </c>
      <c r="F3627" t="s">
        <v>15668</v>
      </c>
      <c r="G3627" t="s">
        <v>695</v>
      </c>
    </row>
    <row r="3628" spans="1:7" x14ac:dyDescent="0.3">
      <c r="A3628" t="s">
        <v>15186</v>
      </c>
      <c r="B3628" t="s">
        <v>15152</v>
      </c>
      <c r="C3628" t="s">
        <v>457</v>
      </c>
      <c r="D3628" t="s">
        <v>15187</v>
      </c>
      <c r="E3628" t="s">
        <v>376</v>
      </c>
      <c r="F3628" t="s">
        <v>16062</v>
      </c>
      <c r="G3628" t="s">
        <v>695</v>
      </c>
    </row>
    <row r="3629" spans="1:7" x14ac:dyDescent="0.3">
      <c r="A3629" t="s">
        <v>15186</v>
      </c>
      <c r="B3629" t="s">
        <v>15152</v>
      </c>
      <c r="C3629" t="s">
        <v>457</v>
      </c>
      <c r="D3629" t="s">
        <v>15187</v>
      </c>
      <c r="E3629" t="s">
        <v>376</v>
      </c>
      <c r="F3629" t="s">
        <v>17188</v>
      </c>
      <c r="G3629" t="s">
        <v>695</v>
      </c>
    </row>
    <row r="3630" spans="1:7" x14ac:dyDescent="0.3">
      <c r="A3630" t="s">
        <v>15186</v>
      </c>
      <c r="B3630" t="s">
        <v>15152</v>
      </c>
      <c r="C3630" t="s">
        <v>458</v>
      </c>
      <c r="D3630" t="s">
        <v>15263</v>
      </c>
      <c r="E3630" t="s">
        <v>237</v>
      </c>
      <c r="F3630" t="s">
        <v>15264</v>
      </c>
      <c r="G3630" t="s">
        <v>658</v>
      </c>
    </row>
    <row r="3631" spans="1:7" x14ac:dyDescent="0.3">
      <c r="A3631" t="s">
        <v>15186</v>
      </c>
      <c r="B3631" t="s">
        <v>15152</v>
      </c>
      <c r="C3631" t="s">
        <v>458</v>
      </c>
      <c r="D3631" t="s">
        <v>15263</v>
      </c>
      <c r="E3631" t="s">
        <v>359</v>
      </c>
      <c r="F3631" t="s">
        <v>15264</v>
      </c>
      <c r="G3631" t="s">
        <v>1291</v>
      </c>
    </row>
    <row r="3632" spans="1:7" x14ac:dyDescent="0.3">
      <c r="A3632" t="s">
        <v>15186</v>
      </c>
      <c r="B3632" t="s">
        <v>15152</v>
      </c>
      <c r="C3632" t="s">
        <v>458</v>
      </c>
      <c r="D3632" t="s">
        <v>15263</v>
      </c>
      <c r="E3632" t="s">
        <v>285</v>
      </c>
      <c r="F3632" t="s">
        <v>15264</v>
      </c>
      <c r="G3632" t="s">
        <v>786</v>
      </c>
    </row>
    <row r="3633" spans="1:7" x14ac:dyDescent="0.3">
      <c r="A3633" t="s">
        <v>15186</v>
      </c>
      <c r="B3633" t="s">
        <v>15152</v>
      </c>
      <c r="C3633" t="s">
        <v>458</v>
      </c>
      <c r="D3633" t="s">
        <v>15263</v>
      </c>
      <c r="E3633" t="s">
        <v>41</v>
      </c>
      <c r="F3633" t="s">
        <v>15264</v>
      </c>
      <c r="G3633" t="s">
        <v>701</v>
      </c>
    </row>
    <row r="3634" spans="1:7" x14ac:dyDescent="0.3">
      <c r="A3634" t="s">
        <v>15186</v>
      </c>
      <c r="B3634" t="s">
        <v>15152</v>
      </c>
      <c r="C3634" t="s">
        <v>458</v>
      </c>
      <c r="D3634" t="s">
        <v>15263</v>
      </c>
      <c r="E3634" t="s">
        <v>344</v>
      </c>
      <c r="F3634" t="s">
        <v>15264</v>
      </c>
      <c r="G3634" t="s">
        <v>695</v>
      </c>
    </row>
    <row r="3635" spans="1:7" x14ac:dyDescent="0.3">
      <c r="A3635" t="s">
        <v>15186</v>
      </c>
      <c r="B3635" t="s">
        <v>15152</v>
      </c>
      <c r="C3635" t="s">
        <v>458</v>
      </c>
      <c r="D3635" t="s">
        <v>15263</v>
      </c>
      <c r="E3635" t="s">
        <v>251</v>
      </c>
      <c r="F3635" t="s">
        <v>15264</v>
      </c>
      <c r="G3635" t="s">
        <v>664</v>
      </c>
    </row>
    <row r="3636" spans="1:7" x14ac:dyDescent="0.3">
      <c r="A3636" t="s">
        <v>15186</v>
      </c>
      <c r="B3636" t="s">
        <v>15152</v>
      </c>
      <c r="C3636" t="s">
        <v>458</v>
      </c>
      <c r="D3636" t="s">
        <v>15263</v>
      </c>
      <c r="E3636" t="s">
        <v>50</v>
      </c>
      <c r="F3636" t="s">
        <v>15264</v>
      </c>
      <c r="G3636" t="s">
        <v>799</v>
      </c>
    </row>
    <row r="3637" spans="1:7" x14ac:dyDescent="0.3">
      <c r="A3637" t="s">
        <v>15186</v>
      </c>
      <c r="B3637" t="s">
        <v>15152</v>
      </c>
      <c r="C3637" t="s">
        <v>458</v>
      </c>
      <c r="D3637" t="s">
        <v>15263</v>
      </c>
      <c r="E3637" t="s">
        <v>355</v>
      </c>
      <c r="F3637" t="s">
        <v>15264</v>
      </c>
      <c r="G3637" t="s">
        <v>719</v>
      </c>
    </row>
    <row r="3638" spans="1:7" x14ac:dyDescent="0.3">
      <c r="A3638" t="s">
        <v>15186</v>
      </c>
      <c r="B3638" t="s">
        <v>15152</v>
      </c>
      <c r="C3638" t="s">
        <v>458</v>
      </c>
      <c r="D3638" t="s">
        <v>15263</v>
      </c>
      <c r="E3638" t="s">
        <v>332</v>
      </c>
      <c r="F3638" t="s">
        <v>15264</v>
      </c>
      <c r="G3638" t="s">
        <v>695</v>
      </c>
    </row>
    <row r="3639" spans="1:7" x14ac:dyDescent="0.3">
      <c r="A3639" t="s">
        <v>15186</v>
      </c>
      <c r="B3639" t="s">
        <v>15152</v>
      </c>
      <c r="C3639" t="s">
        <v>458</v>
      </c>
      <c r="D3639" t="s">
        <v>15263</v>
      </c>
      <c r="E3639" t="s">
        <v>253</v>
      </c>
      <c r="F3639" t="s">
        <v>15264</v>
      </c>
      <c r="G3639" t="s">
        <v>664</v>
      </c>
    </row>
    <row r="3640" spans="1:7" x14ac:dyDescent="0.3">
      <c r="A3640" t="s">
        <v>15186</v>
      </c>
      <c r="B3640" t="s">
        <v>15152</v>
      </c>
      <c r="C3640" t="s">
        <v>458</v>
      </c>
      <c r="D3640" t="s">
        <v>15263</v>
      </c>
      <c r="E3640" t="s">
        <v>127</v>
      </c>
      <c r="F3640" t="s">
        <v>15264</v>
      </c>
      <c r="G3640" t="s">
        <v>635</v>
      </c>
    </row>
    <row r="3641" spans="1:7" x14ac:dyDescent="0.3">
      <c r="A3641" t="s">
        <v>15186</v>
      </c>
      <c r="B3641" t="s">
        <v>15152</v>
      </c>
      <c r="C3641" t="s">
        <v>458</v>
      </c>
      <c r="D3641" t="s">
        <v>15263</v>
      </c>
      <c r="E3641" t="s">
        <v>347</v>
      </c>
      <c r="F3641" t="s">
        <v>15264</v>
      </c>
      <c r="G3641" t="s">
        <v>695</v>
      </c>
    </row>
    <row r="3642" spans="1:7" x14ac:dyDescent="0.3">
      <c r="A3642" t="s">
        <v>15186</v>
      </c>
      <c r="B3642" t="s">
        <v>15152</v>
      </c>
      <c r="C3642" t="s">
        <v>458</v>
      </c>
      <c r="D3642" t="s">
        <v>15263</v>
      </c>
      <c r="E3642" t="s">
        <v>61</v>
      </c>
      <c r="F3642" t="s">
        <v>15264</v>
      </c>
      <c r="G3642" t="s">
        <v>799</v>
      </c>
    </row>
    <row r="3643" spans="1:7" x14ac:dyDescent="0.3">
      <c r="A3643" t="s">
        <v>15186</v>
      </c>
      <c r="B3643" t="s">
        <v>15152</v>
      </c>
      <c r="C3643" t="s">
        <v>458</v>
      </c>
      <c r="D3643" t="s">
        <v>15263</v>
      </c>
      <c r="E3643" t="s">
        <v>113</v>
      </c>
      <c r="F3643" t="s">
        <v>15264</v>
      </c>
      <c r="G3643" t="s">
        <v>635</v>
      </c>
    </row>
    <row r="3644" spans="1:7" x14ac:dyDescent="0.3">
      <c r="A3644" t="s">
        <v>15186</v>
      </c>
      <c r="B3644" t="s">
        <v>15152</v>
      </c>
      <c r="C3644" t="s">
        <v>458</v>
      </c>
      <c r="D3644" t="s">
        <v>15263</v>
      </c>
      <c r="E3644" t="s">
        <v>72</v>
      </c>
      <c r="F3644" t="s">
        <v>15264</v>
      </c>
      <c r="G3644" t="s">
        <v>909</v>
      </c>
    </row>
    <row r="3645" spans="1:7" x14ac:dyDescent="0.3">
      <c r="A3645" t="s">
        <v>15186</v>
      </c>
      <c r="B3645" t="s">
        <v>15152</v>
      </c>
      <c r="C3645" t="s">
        <v>458</v>
      </c>
      <c r="D3645" t="s">
        <v>15263</v>
      </c>
      <c r="E3645" t="s">
        <v>150</v>
      </c>
      <c r="F3645" t="s">
        <v>15264</v>
      </c>
      <c r="G3645" t="s">
        <v>750</v>
      </c>
    </row>
    <row r="3646" spans="1:7" x14ac:dyDescent="0.3">
      <c r="A3646" t="s">
        <v>15186</v>
      </c>
      <c r="B3646" t="s">
        <v>15152</v>
      </c>
      <c r="C3646" t="s">
        <v>458</v>
      </c>
      <c r="D3646" t="s">
        <v>15263</v>
      </c>
      <c r="E3646" t="s">
        <v>151</v>
      </c>
      <c r="F3646" t="s">
        <v>15264</v>
      </c>
      <c r="G3646" t="s">
        <v>750</v>
      </c>
    </row>
    <row r="3647" spans="1:7" x14ac:dyDescent="0.3">
      <c r="A3647" t="s">
        <v>15186</v>
      </c>
      <c r="B3647" t="s">
        <v>15152</v>
      </c>
      <c r="C3647" t="s">
        <v>458</v>
      </c>
      <c r="D3647" t="s">
        <v>15263</v>
      </c>
      <c r="E3647" t="s">
        <v>343</v>
      </c>
      <c r="F3647" t="s">
        <v>15264</v>
      </c>
      <c r="G3647" t="s">
        <v>695</v>
      </c>
    </row>
    <row r="3648" spans="1:7" x14ac:dyDescent="0.3">
      <c r="A3648" t="s">
        <v>15186</v>
      </c>
      <c r="B3648" t="s">
        <v>15152</v>
      </c>
      <c r="C3648" t="s">
        <v>458</v>
      </c>
      <c r="D3648" t="s">
        <v>15263</v>
      </c>
      <c r="E3648" t="s">
        <v>153</v>
      </c>
      <c r="F3648" t="s">
        <v>15264</v>
      </c>
      <c r="G3648" t="s">
        <v>750</v>
      </c>
    </row>
    <row r="3649" spans="1:7" x14ac:dyDescent="0.3">
      <c r="A3649" t="s">
        <v>15186</v>
      </c>
      <c r="B3649" t="s">
        <v>15152</v>
      </c>
      <c r="C3649" t="s">
        <v>458</v>
      </c>
      <c r="D3649" t="s">
        <v>15263</v>
      </c>
      <c r="E3649" t="s">
        <v>99</v>
      </c>
      <c r="F3649" t="s">
        <v>15264</v>
      </c>
      <c r="G3649" t="s">
        <v>909</v>
      </c>
    </row>
    <row r="3650" spans="1:7" x14ac:dyDescent="0.3">
      <c r="A3650" t="s">
        <v>15186</v>
      </c>
      <c r="B3650" t="s">
        <v>15152</v>
      </c>
      <c r="C3650" t="s">
        <v>458</v>
      </c>
      <c r="D3650" t="s">
        <v>15263</v>
      </c>
      <c r="E3650" t="s">
        <v>235</v>
      </c>
      <c r="F3650" t="s">
        <v>15264</v>
      </c>
      <c r="G3650" t="s">
        <v>658</v>
      </c>
    </row>
    <row r="3651" spans="1:7" x14ac:dyDescent="0.3">
      <c r="A3651" t="s">
        <v>15198</v>
      </c>
      <c r="B3651" t="s">
        <v>15122</v>
      </c>
      <c r="C3651" t="s">
        <v>455</v>
      </c>
      <c r="D3651" t="s">
        <v>393</v>
      </c>
      <c r="E3651" t="s">
        <v>14</v>
      </c>
      <c r="F3651" t="s">
        <v>15410</v>
      </c>
      <c r="G3651">
        <v>0</v>
      </c>
    </row>
    <row r="3652" spans="1:7" x14ac:dyDescent="0.3">
      <c r="A3652" t="s">
        <v>15198</v>
      </c>
      <c r="B3652" t="s">
        <v>15122</v>
      </c>
      <c r="C3652" t="s">
        <v>455</v>
      </c>
      <c r="D3652" t="s">
        <v>393</v>
      </c>
      <c r="E3652" t="s">
        <v>14</v>
      </c>
      <c r="F3652" t="s">
        <v>15794</v>
      </c>
      <c r="G3652">
        <v>0</v>
      </c>
    </row>
    <row r="3653" spans="1:7" x14ac:dyDescent="0.3">
      <c r="A3653" t="s">
        <v>15198</v>
      </c>
      <c r="B3653" t="s">
        <v>15122</v>
      </c>
      <c r="C3653" t="s">
        <v>455</v>
      </c>
      <c r="D3653" t="s">
        <v>393</v>
      </c>
      <c r="E3653" t="s">
        <v>14</v>
      </c>
      <c r="F3653" t="s">
        <v>15399</v>
      </c>
      <c r="G3653">
        <v>0</v>
      </c>
    </row>
    <row r="3654" spans="1:7" x14ac:dyDescent="0.3">
      <c r="A3654" t="s">
        <v>15198</v>
      </c>
      <c r="B3654" t="s">
        <v>15122</v>
      </c>
      <c r="C3654" t="s">
        <v>455</v>
      </c>
      <c r="D3654" t="s">
        <v>393</v>
      </c>
      <c r="E3654" t="s">
        <v>14</v>
      </c>
      <c r="F3654" t="s">
        <v>16283</v>
      </c>
      <c r="G3654">
        <v>0</v>
      </c>
    </row>
    <row r="3655" spans="1:7" x14ac:dyDescent="0.3">
      <c r="A3655" t="s">
        <v>15198</v>
      </c>
      <c r="B3655" t="s">
        <v>15122</v>
      </c>
      <c r="C3655" t="s">
        <v>455</v>
      </c>
      <c r="D3655" t="s">
        <v>393</v>
      </c>
      <c r="E3655" t="s">
        <v>14</v>
      </c>
      <c r="F3655" t="s">
        <v>15668</v>
      </c>
      <c r="G3655">
        <v>0</v>
      </c>
    </row>
    <row r="3656" spans="1:7" x14ac:dyDescent="0.3">
      <c r="A3656" t="s">
        <v>15198</v>
      </c>
      <c r="B3656" t="s">
        <v>15122</v>
      </c>
      <c r="C3656" t="s">
        <v>455</v>
      </c>
      <c r="D3656" t="s">
        <v>393</v>
      </c>
      <c r="E3656" t="s">
        <v>14</v>
      </c>
      <c r="F3656" t="s">
        <v>18372</v>
      </c>
      <c r="G3656">
        <v>0</v>
      </c>
    </row>
    <row r="3657" spans="1:7" x14ac:dyDescent="0.3">
      <c r="A3657" t="s">
        <v>15198</v>
      </c>
      <c r="B3657" t="s">
        <v>15122</v>
      </c>
      <c r="C3657" t="s">
        <v>455</v>
      </c>
      <c r="D3657" t="s">
        <v>393</v>
      </c>
      <c r="E3657" t="s">
        <v>14</v>
      </c>
      <c r="F3657" t="s">
        <v>16219</v>
      </c>
      <c r="G3657">
        <v>0</v>
      </c>
    </row>
    <row r="3658" spans="1:7" x14ac:dyDescent="0.3">
      <c r="A3658" t="s">
        <v>15198</v>
      </c>
      <c r="B3658" t="s">
        <v>15122</v>
      </c>
      <c r="C3658" t="s">
        <v>455</v>
      </c>
      <c r="D3658" t="s">
        <v>393</v>
      </c>
      <c r="E3658" t="s">
        <v>14</v>
      </c>
      <c r="F3658" t="s">
        <v>15176</v>
      </c>
      <c r="G3658">
        <v>0</v>
      </c>
    </row>
    <row r="3659" spans="1:7" x14ac:dyDescent="0.3">
      <c r="A3659" t="s">
        <v>15198</v>
      </c>
      <c r="B3659" t="s">
        <v>15122</v>
      </c>
      <c r="C3659" t="s">
        <v>455</v>
      </c>
      <c r="D3659" t="s">
        <v>393</v>
      </c>
      <c r="E3659" t="s">
        <v>14</v>
      </c>
      <c r="F3659" t="s">
        <v>15313</v>
      </c>
      <c r="G3659">
        <v>0</v>
      </c>
    </row>
    <row r="3660" spans="1:7" x14ac:dyDescent="0.3">
      <c r="A3660" t="s">
        <v>15198</v>
      </c>
      <c r="B3660" t="s">
        <v>15122</v>
      </c>
      <c r="C3660" t="s">
        <v>455</v>
      </c>
      <c r="D3660" t="s">
        <v>393</v>
      </c>
      <c r="E3660" t="s">
        <v>14</v>
      </c>
      <c r="F3660" t="s">
        <v>15334</v>
      </c>
      <c r="G3660">
        <v>0</v>
      </c>
    </row>
    <row r="3661" spans="1:7" x14ac:dyDescent="0.3">
      <c r="A3661" t="s">
        <v>15198</v>
      </c>
      <c r="B3661" t="s">
        <v>15122</v>
      </c>
      <c r="C3661" t="s">
        <v>455</v>
      </c>
      <c r="D3661" t="s">
        <v>393</v>
      </c>
      <c r="E3661" t="s">
        <v>14</v>
      </c>
      <c r="F3661" t="s">
        <v>15362</v>
      </c>
      <c r="G3661">
        <v>0</v>
      </c>
    </row>
    <row r="3662" spans="1:7" x14ac:dyDescent="0.3">
      <c r="A3662" t="s">
        <v>15198</v>
      </c>
      <c r="B3662" t="s">
        <v>15122</v>
      </c>
      <c r="C3662" t="s">
        <v>455</v>
      </c>
      <c r="D3662" t="s">
        <v>393</v>
      </c>
      <c r="E3662" t="s">
        <v>14</v>
      </c>
      <c r="F3662" t="s">
        <v>15391</v>
      </c>
      <c r="G3662">
        <v>0</v>
      </c>
    </row>
    <row r="3663" spans="1:7" x14ac:dyDescent="0.3">
      <c r="A3663" t="s">
        <v>15198</v>
      </c>
      <c r="B3663" t="s">
        <v>15122</v>
      </c>
      <c r="C3663" t="s">
        <v>455</v>
      </c>
      <c r="D3663" t="s">
        <v>393</v>
      </c>
      <c r="E3663" t="s">
        <v>14</v>
      </c>
      <c r="F3663" t="s">
        <v>15421</v>
      </c>
      <c r="G3663">
        <v>0</v>
      </c>
    </row>
    <row r="3664" spans="1:7" x14ac:dyDescent="0.3">
      <c r="A3664" t="s">
        <v>15198</v>
      </c>
      <c r="B3664" t="s">
        <v>15122</v>
      </c>
      <c r="C3664" t="s">
        <v>455</v>
      </c>
      <c r="D3664" t="s">
        <v>393</v>
      </c>
      <c r="E3664" t="s">
        <v>14</v>
      </c>
      <c r="F3664" t="s">
        <v>15426</v>
      </c>
      <c r="G3664">
        <v>0</v>
      </c>
    </row>
    <row r="3665" spans="1:7" x14ac:dyDescent="0.3">
      <c r="A3665" t="s">
        <v>15198</v>
      </c>
      <c r="B3665" t="s">
        <v>15122</v>
      </c>
      <c r="C3665" t="s">
        <v>455</v>
      </c>
      <c r="D3665" t="s">
        <v>393</v>
      </c>
      <c r="E3665" t="s">
        <v>14</v>
      </c>
      <c r="F3665" t="s">
        <v>15431</v>
      </c>
      <c r="G3665">
        <v>0</v>
      </c>
    </row>
    <row r="3666" spans="1:7" x14ac:dyDescent="0.3">
      <c r="A3666" t="s">
        <v>15198</v>
      </c>
      <c r="B3666" t="s">
        <v>15122</v>
      </c>
      <c r="C3666" t="s">
        <v>455</v>
      </c>
      <c r="D3666" t="s">
        <v>393</v>
      </c>
      <c r="E3666" t="s">
        <v>14</v>
      </c>
      <c r="F3666" t="s">
        <v>15437</v>
      </c>
      <c r="G3666">
        <v>0</v>
      </c>
    </row>
    <row r="3667" spans="1:7" x14ac:dyDescent="0.3">
      <c r="A3667" t="s">
        <v>15198</v>
      </c>
      <c r="B3667" t="s">
        <v>15122</v>
      </c>
      <c r="C3667" t="s">
        <v>455</v>
      </c>
      <c r="D3667" t="s">
        <v>393</v>
      </c>
      <c r="E3667" t="s">
        <v>14</v>
      </c>
      <c r="F3667" t="s">
        <v>15483</v>
      </c>
      <c r="G3667">
        <v>0</v>
      </c>
    </row>
    <row r="3668" spans="1:7" x14ac:dyDescent="0.3">
      <c r="A3668" t="s">
        <v>15198</v>
      </c>
      <c r="B3668" t="s">
        <v>15122</v>
      </c>
      <c r="C3668" t="s">
        <v>455</v>
      </c>
      <c r="D3668" t="s">
        <v>393</v>
      </c>
      <c r="E3668" t="s">
        <v>14</v>
      </c>
      <c r="F3668" t="s">
        <v>15515</v>
      </c>
      <c r="G3668">
        <v>0</v>
      </c>
    </row>
    <row r="3669" spans="1:7" x14ac:dyDescent="0.3">
      <c r="A3669" t="s">
        <v>15198</v>
      </c>
      <c r="B3669" t="s">
        <v>15122</v>
      </c>
      <c r="C3669" t="s">
        <v>455</v>
      </c>
      <c r="D3669" t="s">
        <v>393</v>
      </c>
      <c r="E3669" t="s">
        <v>14</v>
      </c>
      <c r="F3669" t="s">
        <v>15557</v>
      </c>
      <c r="G3669">
        <v>0</v>
      </c>
    </row>
    <row r="3670" spans="1:7" x14ac:dyDescent="0.3">
      <c r="A3670" t="s">
        <v>15198</v>
      </c>
      <c r="B3670" t="s">
        <v>15122</v>
      </c>
      <c r="C3670" t="s">
        <v>455</v>
      </c>
      <c r="D3670" t="s">
        <v>393</v>
      </c>
      <c r="E3670" t="s">
        <v>14</v>
      </c>
      <c r="F3670" t="s">
        <v>15602</v>
      </c>
      <c r="G3670">
        <v>0</v>
      </c>
    </row>
    <row r="3671" spans="1:7" x14ac:dyDescent="0.3">
      <c r="A3671" t="s">
        <v>15198</v>
      </c>
      <c r="B3671" t="s">
        <v>15122</v>
      </c>
      <c r="C3671" t="s">
        <v>455</v>
      </c>
      <c r="D3671" t="s">
        <v>393</v>
      </c>
      <c r="E3671" t="s">
        <v>14</v>
      </c>
      <c r="F3671" t="s">
        <v>15719</v>
      </c>
      <c r="G3671">
        <v>0</v>
      </c>
    </row>
    <row r="3672" spans="1:7" x14ac:dyDescent="0.3">
      <c r="A3672" t="s">
        <v>15198</v>
      </c>
      <c r="B3672" t="s">
        <v>15122</v>
      </c>
      <c r="C3672" t="s">
        <v>455</v>
      </c>
      <c r="D3672" t="s">
        <v>393</v>
      </c>
      <c r="E3672" t="s">
        <v>14</v>
      </c>
      <c r="F3672" t="s">
        <v>15836</v>
      </c>
      <c r="G3672">
        <v>0</v>
      </c>
    </row>
    <row r="3673" spans="1:7" x14ac:dyDescent="0.3">
      <c r="A3673" t="s">
        <v>15198</v>
      </c>
      <c r="B3673" t="s">
        <v>15122</v>
      </c>
      <c r="C3673" t="s">
        <v>455</v>
      </c>
      <c r="D3673" t="s">
        <v>393</v>
      </c>
      <c r="E3673" t="s">
        <v>14</v>
      </c>
      <c r="F3673" t="s">
        <v>15873</v>
      </c>
      <c r="G3673">
        <v>0</v>
      </c>
    </row>
    <row r="3674" spans="1:7" x14ac:dyDescent="0.3">
      <c r="A3674" t="s">
        <v>15198</v>
      </c>
      <c r="B3674" t="s">
        <v>15122</v>
      </c>
      <c r="C3674" t="s">
        <v>455</v>
      </c>
      <c r="D3674" t="s">
        <v>393</v>
      </c>
      <c r="E3674" t="s">
        <v>14</v>
      </c>
      <c r="F3674" t="s">
        <v>15911</v>
      </c>
      <c r="G3674">
        <v>0</v>
      </c>
    </row>
    <row r="3675" spans="1:7" x14ac:dyDescent="0.3">
      <c r="A3675" t="s">
        <v>15198</v>
      </c>
      <c r="B3675" t="s">
        <v>15122</v>
      </c>
      <c r="C3675" t="s">
        <v>455</v>
      </c>
      <c r="D3675" t="s">
        <v>393</v>
      </c>
      <c r="E3675" t="s">
        <v>14</v>
      </c>
      <c r="F3675" t="s">
        <v>15993</v>
      </c>
      <c r="G3675">
        <v>0</v>
      </c>
    </row>
    <row r="3676" spans="1:7" x14ac:dyDescent="0.3">
      <c r="A3676" t="s">
        <v>15198</v>
      </c>
      <c r="B3676" t="s">
        <v>15122</v>
      </c>
      <c r="C3676" t="s">
        <v>455</v>
      </c>
      <c r="D3676" t="s">
        <v>393</v>
      </c>
      <c r="E3676" t="s">
        <v>14</v>
      </c>
      <c r="F3676" t="s">
        <v>16031</v>
      </c>
      <c r="G3676">
        <v>0</v>
      </c>
    </row>
    <row r="3677" spans="1:7" x14ac:dyDescent="0.3">
      <c r="A3677" t="s">
        <v>15198</v>
      </c>
      <c r="B3677" t="s">
        <v>15122</v>
      </c>
      <c r="C3677" t="s">
        <v>455</v>
      </c>
      <c r="D3677" t="s">
        <v>393</v>
      </c>
      <c r="E3677" t="s">
        <v>14</v>
      </c>
      <c r="F3677" t="s">
        <v>16161</v>
      </c>
      <c r="G3677">
        <v>0</v>
      </c>
    </row>
    <row r="3678" spans="1:7" x14ac:dyDescent="0.3">
      <c r="A3678" t="s">
        <v>15198</v>
      </c>
      <c r="B3678" t="s">
        <v>15122</v>
      </c>
      <c r="C3678" t="s">
        <v>455</v>
      </c>
      <c r="D3678" t="s">
        <v>393</v>
      </c>
      <c r="E3678" t="s">
        <v>14</v>
      </c>
      <c r="F3678" t="s">
        <v>16252</v>
      </c>
      <c r="G3678">
        <v>0</v>
      </c>
    </row>
    <row r="3679" spans="1:7" x14ac:dyDescent="0.3">
      <c r="A3679" t="s">
        <v>15198</v>
      </c>
      <c r="B3679" t="s">
        <v>15122</v>
      </c>
      <c r="C3679" t="s">
        <v>455</v>
      </c>
      <c r="D3679" t="s">
        <v>393</v>
      </c>
      <c r="E3679" t="s">
        <v>14</v>
      </c>
      <c r="F3679" t="s">
        <v>16393</v>
      </c>
      <c r="G3679">
        <v>0</v>
      </c>
    </row>
    <row r="3680" spans="1:7" x14ac:dyDescent="0.3">
      <c r="A3680" t="s">
        <v>15198</v>
      </c>
      <c r="B3680" t="s">
        <v>15122</v>
      </c>
      <c r="C3680" t="s">
        <v>455</v>
      </c>
      <c r="D3680" t="s">
        <v>393</v>
      </c>
      <c r="E3680" t="s">
        <v>14</v>
      </c>
      <c r="F3680" t="s">
        <v>16420</v>
      </c>
      <c r="G3680">
        <v>0</v>
      </c>
    </row>
    <row r="3681" spans="1:7" x14ac:dyDescent="0.3">
      <c r="A3681" t="s">
        <v>15198</v>
      </c>
      <c r="B3681" t="s">
        <v>15122</v>
      </c>
      <c r="C3681" t="s">
        <v>455</v>
      </c>
      <c r="D3681" t="s">
        <v>393</v>
      </c>
      <c r="E3681" t="s">
        <v>14</v>
      </c>
      <c r="F3681" t="s">
        <v>16463</v>
      </c>
      <c r="G3681">
        <v>0</v>
      </c>
    </row>
    <row r="3682" spans="1:7" x14ac:dyDescent="0.3">
      <c r="A3682" t="s">
        <v>15198</v>
      </c>
      <c r="B3682" t="s">
        <v>15122</v>
      </c>
      <c r="C3682" t="s">
        <v>455</v>
      </c>
      <c r="D3682" t="s">
        <v>393</v>
      </c>
      <c r="E3682" t="s">
        <v>14</v>
      </c>
      <c r="F3682" t="s">
        <v>16656</v>
      </c>
      <c r="G3682">
        <v>0</v>
      </c>
    </row>
    <row r="3683" spans="1:7" x14ac:dyDescent="0.3">
      <c r="A3683" t="s">
        <v>15198</v>
      </c>
      <c r="B3683" t="s">
        <v>15122</v>
      </c>
      <c r="C3683" t="s">
        <v>455</v>
      </c>
      <c r="D3683" t="s">
        <v>393</v>
      </c>
      <c r="E3683" t="s">
        <v>14</v>
      </c>
      <c r="F3683" t="s">
        <v>16677</v>
      </c>
      <c r="G3683">
        <v>0</v>
      </c>
    </row>
    <row r="3684" spans="1:7" x14ac:dyDescent="0.3">
      <c r="A3684" t="s">
        <v>15198</v>
      </c>
      <c r="B3684" t="s">
        <v>15122</v>
      </c>
      <c r="C3684" t="s">
        <v>455</v>
      </c>
      <c r="D3684" t="s">
        <v>393</v>
      </c>
      <c r="E3684" t="s">
        <v>14</v>
      </c>
      <c r="F3684" t="s">
        <v>17030</v>
      </c>
      <c r="G3684">
        <v>0</v>
      </c>
    </row>
    <row r="3685" spans="1:7" x14ac:dyDescent="0.3">
      <c r="A3685" t="s">
        <v>15198</v>
      </c>
      <c r="B3685" t="s">
        <v>15122</v>
      </c>
      <c r="C3685" t="s">
        <v>455</v>
      </c>
      <c r="D3685" t="s">
        <v>393</v>
      </c>
      <c r="E3685" t="s">
        <v>14</v>
      </c>
      <c r="F3685" t="s">
        <v>17188</v>
      </c>
      <c r="G3685">
        <v>0</v>
      </c>
    </row>
    <row r="3686" spans="1:7" x14ac:dyDescent="0.3">
      <c r="A3686" t="s">
        <v>15198</v>
      </c>
      <c r="B3686" t="s">
        <v>15122</v>
      </c>
      <c r="C3686" t="s">
        <v>455</v>
      </c>
      <c r="D3686" t="s">
        <v>393</v>
      </c>
      <c r="E3686" t="s">
        <v>14</v>
      </c>
      <c r="F3686" t="s">
        <v>17198</v>
      </c>
      <c r="G3686">
        <v>0</v>
      </c>
    </row>
    <row r="3687" spans="1:7" x14ac:dyDescent="0.3">
      <c r="A3687" t="s">
        <v>15198</v>
      </c>
      <c r="B3687" t="s">
        <v>15122</v>
      </c>
      <c r="C3687" t="s">
        <v>455</v>
      </c>
      <c r="D3687" t="s">
        <v>393</v>
      </c>
      <c r="E3687" t="s">
        <v>14</v>
      </c>
      <c r="F3687" t="s">
        <v>17683</v>
      </c>
      <c r="G3687">
        <v>0</v>
      </c>
    </row>
    <row r="3688" spans="1:7" x14ac:dyDescent="0.3">
      <c r="A3688" t="s">
        <v>15198</v>
      </c>
      <c r="B3688" t="s">
        <v>15122</v>
      </c>
      <c r="C3688" t="s">
        <v>455</v>
      </c>
      <c r="D3688" t="s">
        <v>393</v>
      </c>
      <c r="E3688" t="s">
        <v>14</v>
      </c>
      <c r="F3688" t="s">
        <v>17696</v>
      </c>
      <c r="G3688">
        <v>0</v>
      </c>
    </row>
    <row r="3689" spans="1:7" x14ac:dyDescent="0.3">
      <c r="A3689" t="s">
        <v>15198</v>
      </c>
      <c r="B3689" t="s">
        <v>15122</v>
      </c>
      <c r="C3689" t="s">
        <v>455</v>
      </c>
      <c r="D3689" t="s">
        <v>393</v>
      </c>
      <c r="E3689" t="s">
        <v>14</v>
      </c>
      <c r="F3689" t="s">
        <v>17737</v>
      </c>
      <c r="G3689">
        <v>0</v>
      </c>
    </row>
    <row r="3690" spans="1:7" x14ac:dyDescent="0.3">
      <c r="A3690" t="s">
        <v>15198</v>
      </c>
      <c r="B3690" t="s">
        <v>15122</v>
      </c>
      <c r="C3690" t="s">
        <v>455</v>
      </c>
      <c r="D3690" t="s">
        <v>393</v>
      </c>
      <c r="E3690" t="s">
        <v>14</v>
      </c>
      <c r="F3690" t="s">
        <v>18217</v>
      </c>
      <c r="G3690">
        <v>0</v>
      </c>
    </row>
    <row r="3691" spans="1:7" x14ac:dyDescent="0.3">
      <c r="A3691" t="s">
        <v>15198</v>
      </c>
      <c r="B3691" t="s">
        <v>15122</v>
      </c>
      <c r="C3691" t="s">
        <v>455</v>
      </c>
      <c r="D3691" t="s">
        <v>393</v>
      </c>
      <c r="E3691" t="s">
        <v>14</v>
      </c>
      <c r="F3691" t="s">
        <v>18571</v>
      </c>
      <c r="G3691">
        <v>0</v>
      </c>
    </row>
    <row r="3692" spans="1:7" x14ac:dyDescent="0.3">
      <c r="A3692" t="s">
        <v>15198</v>
      </c>
      <c r="B3692" t="s">
        <v>15122</v>
      </c>
      <c r="C3692" t="s">
        <v>455</v>
      </c>
      <c r="D3692" t="s">
        <v>393</v>
      </c>
      <c r="E3692" t="s">
        <v>14</v>
      </c>
      <c r="F3692" t="s">
        <v>18970</v>
      </c>
      <c r="G3692">
        <v>0</v>
      </c>
    </row>
    <row r="3693" spans="1:7" x14ac:dyDescent="0.3">
      <c r="A3693" t="s">
        <v>15198</v>
      </c>
      <c r="B3693" t="s">
        <v>15122</v>
      </c>
      <c r="C3693" t="s">
        <v>455</v>
      </c>
      <c r="D3693" t="s">
        <v>393</v>
      </c>
      <c r="E3693" t="s">
        <v>14</v>
      </c>
      <c r="F3693" t="s">
        <v>19489</v>
      </c>
      <c r="G3693">
        <v>0</v>
      </c>
    </row>
    <row r="3694" spans="1:7" x14ac:dyDescent="0.3">
      <c r="A3694" t="s">
        <v>15198</v>
      </c>
      <c r="B3694" t="s">
        <v>15122</v>
      </c>
      <c r="C3694" t="s">
        <v>455</v>
      </c>
      <c r="D3694" t="s">
        <v>393</v>
      </c>
      <c r="E3694" t="s">
        <v>14</v>
      </c>
      <c r="F3694" t="s">
        <v>19494</v>
      </c>
      <c r="G3694">
        <v>0</v>
      </c>
    </row>
    <row r="3695" spans="1:7" x14ac:dyDescent="0.3">
      <c r="A3695" t="s">
        <v>15198</v>
      </c>
      <c r="B3695" t="s">
        <v>15122</v>
      </c>
      <c r="C3695" t="s">
        <v>455</v>
      </c>
      <c r="D3695" t="s">
        <v>393</v>
      </c>
      <c r="E3695" t="s">
        <v>14</v>
      </c>
      <c r="F3695" t="s">
        <v>20139</v>
      </c>
      <c r="G3695">
        <v>0</v>
      </c>
    </row>
    <row r="3696" spans="1:7" x14ac:dyDescent="0.3">
      <c r="A3696" t="s">
        <v>15198</v>
      </c>
      <c r="B3696" t="s">
        <v>15122</v>
      </c>
      <c r="C3696" t="s">
        <v>457</v>
      </c>
      <c r="D3696" t="s">
        <v>393</v>
      </c>
      <c r="E3696" t="s">
        <v>367</v>
      </c>
      <c r="F3696" t="s">
        <v>15181</v>
      </c>
      <c r="G3696" t="s">
        <v>1297</v>
      </c>
    </row>
    <row r="3697" spans="1:7" x14ac:dyDescent="0.3">
      <c r="A3697" t="s">
        <v>15198</v>
      </c>
      <c r="B3697" t="s">
        <v>15122</v>
      </c>
      <c r="C3697" t="s">
        <v>457</v>
      </c>
      <c r="D3697" t="s">
        <v>393</v>
      </c>
      <c r="E3697" t="s">
        <v>379</v>
      </c>
      <c r="F3697" t="s">
        <v>458</v>
      </c>
      <c r="G3697" t="s">
        <v>1805</v>
      </c>
    </row>
    <row r="3698" spans="1:7" x14ac:dyDescent="0.3">
      <c r="A3698" t="s">
        <v>15198</v>
      </c>
      <c r="B3698" t="s">
        <v>15122</v>
      </c>
      <c r="C3698" t="s">
        <v>457</v>
      </c>
      <c r="D3698" t="s">
        <v>393</v>
      </c>
      <c r="E3698" t="s">
        <v>379</v>
      </c>
      <c r="F3698" t="s">
        <v>15199</v>
      </c>
      <c r="G3698" t="s">
        <v>1805</v>
      </c>
    </row>
    <row r="3699" spans="1:7" x14ac:dyDescent="0.3">
      <c r="A3699" t="s">
        <v>15198</v>
      </c>
      <c r="B3699" t="s">
        <v>15122</v>
      </c>
      <c r="C3699" t="s">
        <v>457</v>
      </c>
      <c r="D3699" t="s">
        <v>393</v>
      </c>
      <c r="E3699" t="s">
        <v>364</v>
      </c>
      <c r="F3699" t="s">
        <v>15181</v>
      </c>
      <c r="G3699" t="s">
        <v>2253</v>
      </c>
    </row>
    <row r="3700" spans="1:7" x14ac:dyDescent="0.3">
      <c r="A3700" t="s">
        <v>15198</v>
      </c>
      <c r="B3700" t="s">
        <v>15122</v>
      </c>
      <c r="C3700" t="s">
        <v>457</v>
      </c>
      <c r="D3700" t="s">
        <v>393</v>
      </c>
      <c r="E3700" t="s">
        <v>368</v>
      </c>
      <c r="F3700" t="s">
        <v>458</v>
      </c>
      <c r="G3700" t="s">
        <v>2038</v>
      </c>
    </row>
    <row r="3701" spans="1:7" x14ac:dyDescent="0.3">
      <c r="A3701" t="s">
        <v>15198</v>
      </c>
      <c r="B3701" t="s">
        <v>15122</v>
      </c>
      <c r="C3701" t="s">
        <v>458</v>
      </c>
      <c r="D3701" t="s">
        <v>393</v>
      </c>
      <c r="E3701" t="s">
        <v>51</v>
      </c>
      <c r="F3701" t="s">
        <v>15199</v>
      </c>
      <c r="G3701" t="s">
        <v>17645</v>
      </c>
    </row>
    <row r="3702" spans="1:7" x14ac:dyDescent="0.3">
      <c r="A3702" t="s">
        <v>15198</v>
      </c>
      <c r="B3702" t="s">
        <v>15122</v>
      </c>
      <c r="C3702" t="s">
        <v>458</v>
      </c>
      <c r="D3702" t="s">
        <v>393</v>
      </c>
      <c r="E3702" t="s">
        <v>237</v>
      </c>
      <c r="F3702" t="s">
        <v>15181</v>
      </c>
      <c r="G3702" t="s">
        <v>15510</v>
      </c>
    </row>
    <row r="3703" spans="1:7" x14ac:dyDescent="0.3">
      <c r="A3703" t="s">
        <v>15198</v>
      </c>
      <c r="B3703" t="s">
        <v>15122</v>
      </c>
      <c r="C3703" t="s">
        <v>458</v>
      </c>
      <c r="D3703" t="s">
        <v>393</v>
      </c>
      <c r="E3703" t="s">
        <v>359</v>
      </c>
      <c r="F3703" t="s">
        <v>15225</v>
      </c>
      <c r="G3703" t="s">
        <v>16842</v>
      </c>
    </row>
    <row r="3704" spans="1:7" x14ac:dyDescent="0.3">
      <c r="A3704" t="s">
        <v>15198</v>
      </c>
      <c r="B3704" t="s">
        <v>15122</v>
      </c>
      <c r="C3704" t="s">
        <v>458</v>
      </c>
      <c r="D3704" t="s">
        <v>393</v>
      </c>
      <c r="E3704" t="s">
        <v>359</v>
      </c>
      <c r="F3704" t="s">
        <v>15181</v>
      </c>
      <c r="G3704" t="s">
        <v>16842</v>
      </c>
    </row>
    <row r="3705" spans="1:7" x14ac:dyDescent="0.3">
      <c r="A3705" t="s">
        <v>15198</v>
      </c>
      <c r="B3705" t="s">
        <v>15122</v>
      </c>
      <c r="C3705" t="s">
        <v>458</v>
      </c>
      <c r="D3705" t="s">
        <v>393</v>
      </c>
      <c r="E3705" t="s">
        <v>335</v>
      </c>
      <c r="F3705" t="s">
        <v>15371</v>
      </c>
      <c r="G3705" t="s">
        <v>17783</v>
      </c>
    </row>
    <row r="3706" spans="1:7" x14ac:dyDescent="0.3">
      <c r="A3706" t="s">
        <v>15198</v>
      </c>
      <c r="B3706" t="s">
        <v>15122</v>
      </c>
      <c r="C3706" t="s">
        <v>458</v>
      </c>
      <c r="D3706" t="s">
        <v>393</v>
      </c>
      <c r="E3706" t="s">
        <v>196</v>
      </c>
      <c r="F3706" t="s">
        <v>15142</v>
      </c>
      <c r="G3706" t="s">
        <v>17133</v>
      </c>
    </row>
    <row r="3707" spans="1:7" x14ac:dyDescent="0.3">
      <c r="A3707" t="s">
        <v>15198</v>
      </c>
      <c r="B3707" t="s">
        <v>15122</v>
      </c>
      <c r="C3707" t="s">
        <v>458</v>
      </c>
      <c r="D3707" t="s">
        <v>393</v>
      </c>
      <c r="E3707" t="s">
        <v>196</v>
      </c>
      <c r="F3707" t="s">
        <v>15371</v>
      </c>
      <c r="G3707" t="s">
        <v>17133</v>
      </c>
    </row>
    <row r="3708" spans="1:7" x14ac:dyDescent="0.3">
      <c r="A3708" t="s">
        <v>15198</v>
      </c>
      <c r="B3708" t="s">
        <v>15122</v>
      </c>
      <c r="C3708" t="s">
        <v>458</v>
      </c>
      <c r="D3708" t="s">
        <v>393</v>
      </c>
      <c r="E3708" t="s">
        <v>75</v>
      </c>
      <c r="F3708" t="s">
        <v>15225</v>
      </c>
      <c r="G3708" t="s">
        <v>18891</v>
      </c>
    </row>
    <row r="3709" spans="1:7" x14ac:dyDescent="0.3">
      <c r="A3709" t="s">
        <v>15198</v>
      </c>
      <c r="B3709" t="s">
        <v>15122</v>
      </c>
      <c r="C3709" t="s">
        <v>458</v>
      </c>
      <c r="D3709" t="s">
        <v>393</v>
      </c>
      <c r="E3709" t="s">
        <v>42</v>
      </c>
      <c r="F3709" t="s">
        <v>15371</v>
      </c>
      <c r="G3709" t="s">
        <v>18929</v>
      </c>
    </row>
    <row r="3710" spans="1:7" x14ac:dyDescent="0.3">
      <c r="A3710" t="s">
        <v>15198</v>
      </c>
      <c r="B3710" t="s">
        <v>15122</v>
      </c>
      <c r="C3710" t="s">
        <v>458</v>
      </c>
      <c r="D3710" t="s">
        <v>393</v>
      </c>
      <c r="E3710" t="s">
        <v>336</v>
      </c>
      <c r="F3710" t="s">
        <v>15181</v>
      </c>
      <c r="G3710" t="s">
        <v>17055</v>
      </c>
    </row>
    <row r="3711" spans="1:7" x14ac:dyDescent="0.3">
      <c r="A3711" t="s">
        <v>15198</v>
      </c>
      <c r="B3711" t="s">
        <v>15122</v>
      </c>
      <c r="C3711" t="s">
        <v>458</v>
      </c>
      <c r="D3711" t="s">
        <v>393</v>
      </c>
      <c r="E3711" t="s">
        <v>336</v>
      </c>
      <c r="F3711" t="s">
        <v>15199</v>
      </c>
      <c r="G3711" t="s">
        <v>17055</v>
      </c>
    </row>
    <row r="3712" spans="1:7" x14ac:dyDescent="0.3">
      <c r="A3712" t="s">
        <v>15198</v>
      </c>
      <c r="B3712" t="s">
        <v>15122</v>
      </c>
      <c r="C3712" t="s">
        <v>458</v>
      </c>
      <c r="D3712" t="s">
        <v>393</v>
      </c>
      <c r="E3712" t="s">
        <v>195</v>
      </c>
      <c r="F3712" t="s">
        <v>15199</v>
      </c>
      <c r="G3712" t="s">
        <v>16138</v>
      </c>
    </row>
    <row r="3713" spans="1:7" x14ac:dyDescent="0.3">
      <c r="A3713" t="s">
        <v>15198</v>
      </c>
      <c r="B3713" t="s">
        <v>15122</v>
      </c>
      <c r="C3713" t="s">
        <v>458</v>
      </c>
      <c r="D3713" t="s">
        <v>393</v>
      </c>
      <c r="E3713" t="s">
        <v>200</v>
      </c>
      <c r="F3713" t="s">
        <v>15225</v>
      </c>
      <c r="G3713" t="s">
        <v>19222</v>
      </c>
    </row>
    <row r="3714" spans="1:7" x14ac:dyDescent="0.3">
      <c r="A3714" t="s">
        <v>15198</v>
      </c>
      <c r="B3714" t="s">
        <v>15122</v>
      </c>
      <c r="C3714" t="s">
        <v>458</v>
      </c>
      <c r="D3714" t="s">
        <v>393</v>
      </c>
      <c r="E3714" t="s">
        <v>197</v>
      </c>
      <c r="F3714" t="s">
        <v>15225</v>
      </c>
      <c r="G3714" t="s">
        <v>16376</v>
      </c>
    </row>
    <row r="3715" spans="1:7" x14ac:dyDescent="0.3">
      <c r="A3715" t="s">
        <v>15198</v>
      </c>
      <c r="B3715" t="s">
        <v>15122</v>
      </c>
      <c r="C3715" t="s">
        <v>458</v>
      </c>
      <c r="D3715" t="s">
        <v>393</v>
      </c>
      <c r="E3715" t="s">
        <v>197</v>
      </c>
      <c r="F3715" t="s">
        <v>15181</v>
      </c>
      <c r="G3715" t="s">
        <v>16376</v>
      </c>
    </row>
    <row r="3716" spans="1:7" x14ac:dyDescent="0.3">
      <c r="A3716" t="s">
        <v>15198</v>
      </c>
      <c r="B3716" t="s">
        <v>15122</v>
      </c>
      <c r="C3716" t="s">
        <v>458</v>
      </c>
      <c r="D3716" t="s">
        <v>393</v>
      </c>
      <c r="E3716" t="s">
        <v>101</v>
      </c>
      <c r="F3716" t="s">
        <v>15225</v>
      </c>
      <c r="G3716" t="s">
        <v>16913</v>
      </c>
    </row>
    <row r="3717" spans="1:7" x14ac:dyDescent="0.3">
      <c r="A3717" t="s">
        <v>15198</v>
      </c>
      <c r="B3717" t="s">
        <v>15122</v>
      </c>
      <c r="C3717" t="s">
        <v>458</v>
      </c>
      <c r="D3717" t="s">
        <v>393</v>
      </c>
      <c r="E3717" t="s">
        <v>101</v>
      </c>
      <c r="F3717" t="s">
        <v>15199</v>
      </c>
      <c r="G3717" t="s">
        <v>16913</v>
      </c>
    </row>
    <row r="3718" spans="1:7" x14ac:dyDescent="0.3">
      <c r="A3718" t="s">
        <v>15198</v>
      </c>
      <c r="B3718" t="s">
        <v>15122</v>
      </c>
      <c r="C3718" t="s">
        <v>458</v>
      </c>
      <c r="D3718" t="s">
        <v>393</v>
      </c>
      <c r="E3718" t="s">
        <v>331</v>
      </c>
      <c r="F3718" t="s">
        <v>15225</v>
      </c>
      <c r="G3718" t="s">
        <v>20169</v>
      </c>
    </row>
    <row r="3719" spans="1:7" x14ac:dyDescent="0.3">
      <c r="A3719" t="s">
        <v>15198</v>
      </c>
      <c r="B3719" t="s">
        <v>15122</v>
      </c>
      <c r="C3719" t="s">
        <v>458</v>
      </c>
      <c r="D3719" t="s">
        <v>393</v>
      </c>
      <c r="E3719" t="s">
        <v>238</v>
      </c>
      <c r="F3719" t="s">
        <v>15142</v>
      </c>
      <c r="G3719" t="s">
        <v>18208</v>
      </c>
    </row>
    <row r="3720" spans="1:7" x14ac:dyDescent="0.3">
      <c r="A3720" t="s">
        <v>15198</v>
      </c>
      <c r="B3720" t="s">
        <v>15122</v>
      </c>
      <c r="C3720" t="s">
        <v>458</v>
      </c>
      <c r="D3720" t="s">
        <v>393</v>
      </c>
      <c r="E3720" t="s">
        <v>238</v>
      </c>
      <c r="F3720" t="s">
        <v>15371</v>
      </c>
      <c r="G3720" t="s">
        <v>18208</v>
      </c>
    </row>
    <row r="3721" spans="1:7" x14ac:dyDescent="0.3">
      <c r="A3721" t="s">
        <v>15198</v>
      </c>
      <c r="B3721" t="s">
        <v>15122</v>
      </c>
      <c r="C3721" t="s">
        <v>458</v>
      </c>
      <c r="D3721" t="s">
        <v>393</v>
      </c>
      <c r="E3721" t="s">
        <v>103</v>
      </c>
      <c r="F3721" t="s">
        <v>15225</v>
      </c>
      <c r="G3721" t="s">
        <v>18703</v>
      </c>
    </row>
    <row r="3722" spans="1:7" x14ac:dyDescent="0.3">
      <c r="A3722" t="s">
        <v>15198</v>
      </c>
      <c r="B3722" t="s">
        <v>15122</v>
      </c>
      <c r="C3722" t="s">
        <v>458</v>
      </c>
      <c r="D3722" t="s">
        <v>393</v>
      </c>
      <c r="E3722" t="s">
        <v>177</v>
      </c>
      <c r="F3722" t="s">
        <v>15225</v>
      </c>
      <c r="G3722" t="s">
        <v>20160</v>
      </c>
    </row>
    <row r="3723" spans="1:7" x14ac:dyDescent="0.3">
      <c r="A3723" t="s">
        <v>15198</v>
      </c>
      <c r="B3723" t="s">
        <v>15122</v>
      </c>
      <c r="C3723" t="s">
        <v>458</v>
      </c>
      <c r="D3723" t="s">
        <v>393</v>
      </c>
      <c r="E3723" t="s">
        <v>340</v>
      </c>
      <c r="F3723" t="s">
        <v>15181</v>
      </c>
      <c r="G3723" t="s">
        <v>17471</v>
      </c>
    </row>
    <row r="3724" spans="1:7" x14ac:dyDescent="0.3">
      <c r="A3724" t="s">
        <v>15198</v>
      </c>
      <c r="B3724" t="s">
        <v>15122</v>
      </c>
      <c r="C3724" t="s">
        <v>458</v>
      </c>
      <c r="D3724" t="s">
        <v>393</v>
      </c>
      <c r="E3724" t="s">
        <v>145</v>
      </c>
      <c r="F3724" t="s">
        <v>15199</v>
      </c>
      <c r="G3724" t="s">
        <v>18034</v>
      </c>
    </row>
    <row r="3725" spans="1:7" x14ac:dyDescent="0.3">
      <c r="A3725" t="s">
        <v>15198</v>
      </c>
      <c r="B3725" t="s">
        <v>15122</v>
      </c>
      <c r="C3725" t="s">
        <v>458</v>
      </c>
      <c r="D3725" t="s">
        <v>393</v>
      </c>
      <c r="E3725" t="s">
        <v>201</v>
      </c>
      <c r="F3725" t="s">
        <v>15225</v>
      </c>
      <c r="G3725" t="s">
        <v>19789</v>
      </c>
    </row>
    <row r="3726" spans="1:7" x14ac:dyDescent="0.3">
      <c r="A3726" t="s">
        <v>15198</v>
      </c>
      <c r="B3726" t="s">
        <v>15122</v>
      </c>
      <c r="C3726" t="s">
        <v>458</v>
      </c>
      <c r="D3726" t="s">
        <v>393</v>
      </c>
      <c r="E3726" t="s">
        <v>344</v>
      </c>
      <c r="F3726" t="s">
        <v>15142</v>
      </c>
      <c r="G3726" t="s">
        <v>16082</v>
      </c>
    </row>
    <row r="3727" spans="1:7" x14ac:dyDescent="0.3">
      <c r="A3727" t="s">
        <v>15198</v>
      </c>
      <c r="B3727" t="s">
        <v>15122</v>
      </c>
      <c r="C3727" t="s">
        <v>458</v>
      </c>
      <c r="D3727" t="s">
        <v>393</v>
      </c>
      <c r="E3727" t="s">
        <v>344</v>
      </c>
      <c r="F3727" t="s">
        <v>15199</v>
      </c>
      <c r="G3727" t="s">
        <v>16082</v>
      </c>
    </row>
    <row r="3728" spans="1:7" x14ac:dyDescent="0.3">
      <c r="A3728" t="s">
        <v>15198</v>
      </c>
      <c r="B3728" t="s">
        <v>15122</v>
      </c>
      <c r="C3728" t="s">
        <v>458</v>
      </c>
      <c r="D3728" t="s">
        <v>393</v>
      </c>
      <c r="E3728" t="s">
        <v>240</v>
      </c>
      <c r="F3728" t="s">
        <v>15199</v>
      </c>
      <c r="G3728" t="s">
        <v>19468</v>
      </c>
    </row>
    <row r="3729" spans="1:7" x14ac:dyDescent="0.3">
      <c r="A3729" t="s">
        <v>15198</v>
      </c>
      <c r="B3729" t="s">
        <v>15122</v>
      </c>
      <c r="C3729" t="s">
        <v>458</v>
      </c>
      <c r="D3729" t="s">
        <v>393</v>
      </c>
      <c r="E3729" t="s">
        <v>252</v>
      </c>
      <c r="F3729" t="s">
        <v>15199</v>
      </c>
      <c r="G3729" t="s">
        <v>18982</v>
      </c>
    </row>
    <row r="3730" spans="1:7" x14ac:dyDescent="0.3">
      <c r="A3730" t="s">
        <v>15198</v>
      </c>
      <c r="B3730" t="s">
        <v>15122</v>
      </c>
      <c r="C3730" t="s">
        <v>458</v>
      </c>
      <c r="D3730" t="s">
        <v>393</v>
      </c>
      <c r="E3730" t="s">
        <v>221</v>
      </c>
      <c r="F3730" t="s">
        <v>15225</v>
      </c>
      <c r="G3730" t="s">
        <v>16630</v>
      </c>
    </row>
    <row r="3731" spans="1:7" x14ac:dyDescent="0.3">
      <c r="A3731" t="s">
        <v>15198</v>
      </c>
      <c r="B3731" t="s">
        <v>15122</v>
      </c>
      <c r="C3731" t="s">
        <v>458</v>
      </c>
      <c r="D3731" t="s">
        <v>393</v>
      </c>
      <c r="E3731" t="s">
        <v>221</v>
      </c>
      <c r="F3731" t="s">
        <v>15199</v>
      </c>
      <c r="G3731" t="s">
        <v>16630</v>
      </c>
    </row>
    <row r="3732" spans="1:7" x14ac:dyDescent="0.3">
      <c r="A3732" t="s">
        <v>15198</v>
      </c>
      <c r="B3732" t="s">
        <v>15122</v>
      </c>
      <c r="C3732" t="s">
        <v>458</v>
      </c>
      <c r="D3732" t="s">
        <v>393</v>
      </c>
      <c r="E3732" t="s">
        <v>222</v>
      </c>
      <c r="F3732" t="s">
        <v>15142</v>
      </c>
      <c r="G3732" t="s">
        <v>15718</v>
      </c>
    </row>
    <row r="3733" spans="1:7" x14ac:dyDescent="0.3">
      <c r="A3733" t="s">
        <v>15198</v>
      </c>
      <c r="B3733" t="s">
        <v>15122</v>
      </c>
      <c r="C3733" t="s">
        <v>458</v>
      </c>
      <c r="D3733" t="s">
        <v>393</v>
      </c>
      <c r="E3733" t="s">
        <v>222</v>
      </c>
      <c r="F3733" t="s">
        <v>15199</v>
      </c>
      <c r="G3733" t="s">
        <v>15718</v>
      </c>
    </row>
    <row r="3734" spans="1:7" x14ac:dyDescent="0.3">
      <c r="A3734" t="s">
        <v>15198</v>
      </c>
      <c r="B3734" t="s">
        <v>15122</v>
      </c>
      <c r="C3734" t="s">
        <v>458</v>
      </c>
      <c r="D3734" t="s">
        <v>393</v>
      </c>
      <c r="E3734" t="s">
        <v>49</v>
      </c>
      <c r="F3734" t="s">
        <v>15225</v>
      </c>
      <c r="G3734" t="s">
        <v>16348</v>
      </c>
    </row>
    <row r="3735" spans="1:7" x14ac:dyDescent="0.3">
      <c r="A3735" t="s">
        <v>15198</v>
      </c>
      <c r="B3735" t="s">
        <v>15122</v>
      </c>
      <c r="C3735" t="s">
        <v>458</v>
      </c>
      <c r="D3735" t="s">
        <v>393</v>
      </c>
      <c r="E3735" t="s">
        <v>55</v>
      </c>
      <c r="F3735" t="s">
        <v>15199</v>
      </c>
      <c r="G3735" t="s">
        <v>16851</v>
      </c>
    </row>
    <row r="3736" spans="1:7" x14ac:dyDescent="0.3">
      <c r="A3736" t="s">
        <v>15198</v>
      </c>
      <c r="B3736" t="s">
        <v>15122</v>
      </c>
      <c r="C3736" t="s">
        <v>458</v>
      </c>
      <c r="D3736" t="s">
        <v>393</v>
      </c>
      <c r="E3736" t="s">
        <v>345</v>
      </c>
      <c r="F3736" t="s">
        <v>15142</v>
      </c>
      <c r="G3736" t="s">
        <v>17434</v>
      </c>
    </row>
    <row r="3737" spans="1:7" x14ac:dyDescent="0.3">
      <c r="A3737" t="s">
        <v>15198</v>
      </c>
      <c r="B3737" t="s">
        <v>15122</v>
      </c>
      <c r="C3737" t="s">
        <v>458</v>
      </c>
      <c r="D3737" t="s">
        <v>393</v>
      </c>
      <c r="E3737" t="s">
        <v>82</v>
      </c>
      <c r="F3737" t="s">
        <v>15225</v>
      </c>
      <c r="G3737" t="s">
        <v>16655</v>
      </c>
    </row>
    <row r="3738" spans="1:7" x14ac:dyDescent="0.3">
      <c r="A3738" t="s">
        <v>15198</v>
      </c>
      <c r="B3738" t="s">
        <v>15122</v>
      </c>
      <c r="C3738" t="s">
        <v>458</v>
      </c>
      <c r="D3738" t="s">
        <v>393</v>
      </c>
      <c r="E3738" t="s">
        <v>118</v>
      </c>
      <c r="F3738" t="s">
        <v>15142</v>
      </c>
      <c r="G3738" t="s">
        <v>16559</v>
      </c>
    </row>
    <row r="3739" spans="1:7" x14ac:dyDescent="0.3">
      <c r="A3739" t="s">
        <v>15198</v>
      </c>
      <c r="B3739" t="s">
        <v>15122</v>
      </c>
      <c r="C3739" t="s">
        <v>458</v>
      </c>
      <c r="D3739" t="s">
        <v>393</v>
      </c>
      <c r="E3739" t="s">
        <v>118</v>
      </c>
      <c r="F3739" t="s">
        <v>15181</v>
      </c>
      <c r="G3739" t="s">
        <v>16559</v>
      </c>
    </row>
    <row r="3740" spans="1:7" x14ac:dyDescent="0.3">
      <c r="A3740" t="s">
        <v>15198</v>
      </c>
      <c r="B3740" t="s">
        <v>15122</v>
      </c>
      <c r="C3740" t="s">
        <v>458</v>
      </c>
      <c r="D3740" t="s">
        <v>393</v>
      </c>
      <c r="E3740" t="s">
        <v>52</v>
      </c>
      <c r="F3740" t="s">
        <v>15225</v>
      </c>
      <c r="G3740" t="s">
        <v>16343</v>
      </c>
    </row>
    <row r="3741" spans="1:7" x14ac:dyDescent="0.3">
      <c r="A3741" t="s">
        <v>15198</v>
      </c>
      <c r="B3741" t="s">
        <v>15122</v>
      </c>
      <c r="C3741" t="s">
        <v>458</v>
      </c>
      <c r="D3741" t="s">
        <v>393</v>
      </c>
      <c r="E3741" t="s">
        <v>52</v>
      </c>
      <c r="F3741" t="s">
        <v>15371</v>
      </c>
      <c r="G3741" t="s">
        <v>16343</v>
      </c>
    </row>
    <row r="3742" spans="1:7" x14ac:dyDescent="0.3">
      <c r="A3742" t="s">
        <v>15198</v>
      </c>
      <c r="B3742" t="s">
        <v>15122</v>
      </c>
      <c r="C3742" t="s">
        <v>458</v>
      </c>
      <c r="D3742" t="s">
        <v>393</v>
      </c>
      <c r="E3742" t="s">
        <v>74</v>
      </c>
      <c r="F3742" t="s">
        <v>15181</v>
      </c>
      <c r="G3742" t="s">
        <v>18491</v>
      </c>
    </row>
    <row r="3743" spans="1:7" x14ac:dyDescent="0.3">
      <c r="A3743" t="s">
        <v>15198</v>
      </c>
      <c r="B3743" t="s">
        <v>15122</v>
      </c>
      <c r="C3743" t="s">
        <v>458</v>
      </c>
      <c r="D3743" t="s">
        <v>393</v>
      </c>
      <c r="E3743" t="s">
        <v>355</v>
      </c>
      <c r="F3743" t="s">
        <v>15199</v>
      </c>
      <c r="G3743" t="s">
        <v>17654</v>
      </c>
    </row>
    <row r="3744" spans="1:7" x14ac:dyDescent="0.3">
      <c r="A3744" t="s">
        <v>15198</v>
      </c>
      <c r="B3744" t="s">
        <v>15122</v>
      </c>
      <c r="C3744" t="s">
        <v>458</v>
      </c>
      <c r="D3744" t="s">
        <v>393</v>
      </c>
      <c r="E3744" t="s">
        <v>332</v>
      </c>
      <c r="F3744" t="s">
        <v>15181</v>
      </c>
      <c r="G3744" t="s">
        <v>15737</v>
      </c>
    </row>
    <row r="3745" spans="1:7" x14ac:dyDescent="0.3">
      <c r="A3745" t="s">
        <v>15198</v>
      </c>
      <c r="B3745" t="s">
        <v>15122</v>
      </c>
      <c r="C3745" t="s">
        <v>458</v>
      </c>
      <c r="D3745" t="s">
        <v>393</v>
      </c>
      <c r="E3745" t="s">
        <v>147</v>
      </c>
      <c r="F3745" t="s">
        <v>15142</v>
      </c>
      <c r="G3745" t="s">
        <v>18829</v>
      </c>
    </row>
    <row r="3746" spans="1:7" x14ac:dyDescent="0.3">
      <c r="A3746" t="s">
        <v>15198</v>
      </c>
      <c r="B3746" t="s">
        <v>15122</v>
      </c>
      <c r="C3746" t="s">
        <v>458</v>
      </c>
      <c r="D3746" t="s">
        <v>393</v>
      </c>
      <c r="E3746" t="s">
        <v>147</v>
      </c>
      <c r="F3746" t="s">
        <v>15181</v>
      </c>
      <c r="G3746" t="s">
        <v>18829</v>
      </c>
    </row>
    <row r="3747" spans="1:7" x14ac:dyDescent="0.3">
      <c r="A3747" t="s">
        <v>15198</v>
      </c>
      <c r="B3747" t="s">
        <v>15122</v>
      </c>
      <c r="C3747" t="s">
        <v>458</v>
      </c>
      <c r="D3747" t="s">
        <v>393</v>
      </c>
      <c r="E3747" t="s">
        <v>70</v>
      </c>
      <c r="F3747" t="s">
        <v>15142</v>
      </c>
      <c r="G3747" t="s">
        <v>18277</v>
      </c>
    </row>
    <row r="3748" spans="1:7" x14ac:dyDescent="0.3">
      <c r="A3748" t="s">
        <v>15198</v>
      </c>
      <c r="B3748" t="s">
        <v>15122</v>
      </c>
      <c r="C3748" t="s">
        <v>458</v>
      </c>
      <c r="D3748" t="s">
        <v>393</v>
      </c>
      <c r="E3748" t="s">
        <v>57</v>
      </c>
      <c r="F3748" t="s">
        <v>15199</v>
      </c>
      <c r="G3748" t="s">
        <v>19142</v>
      </c>
    </row>
    <row r="3749" spans="1:7" x14ac:dyDescent="0.3">
      <c r="A3749" t="s">
        <v>15198</v>
      </c>
      <c r="B3749" t="s">
        <v>15122</v>
      </c>
      <c r="C3749" t="s">
        <v>458</v>
      </c>
      <c r="D3749" t="s">
        <v>393</v>
      </c>
      <c r="E3749" t="s">
        <v>107</v>
      </c>
      <c r="F3749" t="s">
        <v>15181</v>
      </c>
      <c r="G3749" t="s">
        <v>19048</v>
      </c>
    </row>
    <row r="3750" spans="1:7" x14ac:dyDescent="0.3">
      <c r="A3750" t="s">
        <v>15198</v>
      </c>
      <c r="B3750" t="s">
        <v>15122</v>
      </c>
      <c r="C3750" t="s">
        <v>458</v>
      </c>
      <c r="D3750" t="s">
        <v>393</v>
      </c>
      <c r="E3750" t="s">
        <v>341</v>
      </c>
      <c r="F3750" t="s">
        <v>15181</v>
      </c>
      <c r="G3750" t="s">
        <v>19371</v>
      </c>
    </row>
    <row r="3751" spans="1:7" x14ac:dyDescent="0.3">
      <c r="A3751" t="s">
        <v>15198</v>
      </c>
      <c r="B3751" t="s">
        <v>15122</v>
      </c>
      <c r="C3751" t="s">
        <v>458</v>
      </c>
      <c r="D3751" t="s">
        <v>393</v>
      </c>
      <c r="E3751" t="s">
        <v>352</v>
      </c>
      <c r="F3751" t="s">
        <v>15181</v>
      </c>
      <c r="G3751" t="s">
        <v>20203</v>
      </c>
    </row>
    <row r="3752" spans="1:7" x14ac:dyDescent="0.3">
      <c r="A3752" t="s">
        <v>15198</v>
      </c>
      <c r="B3752" t="s">
        <v>15122</v>
      </c>
      <c r="C3752" t="s">
        <v>458</v>
      </c>
      <c r="D3752" t="s">
        <v>393</v>
      </c>
      <c r="E3752" t="s">
        <v>24</v>
      </c>
      <c r="F3752" t="s">
        <v>15371</v>
      </c>
      <c r="G3752" t="s">
        <v>16805</v>
      </c>
    </row>
    <row r="3753" spans="1:7" x14ac:dyDescent="0.3">
      <c r="A3753" t="s">
        <v>15198</v>
      </c>
      <c r="B3753" t="s">
        <v>15122</v>
      </c>
      <c r="C3753" t="s">
        <v>458</v>
      </c>
      <c r="D3753" t="s">
        <v>393</v>
      </c>
      <c r="E3753" t="s">
        <v>338</v>
      </c>
      <c r="F3753" t="s">
        <v>15181</v>
      </c>
      <c r="G3753" t="s">
        <v>18800</v>
      </c>
    </row>
    <row r="3754" spans="1:7" x14ac:dyDescent="0.3">
      <c r="A3754" t="s">
        <v>15198</v>
      </c>
      <c r="B3754" t="s">
        <v>15122</v>
      </c>
      <c r="C3754" t="s">
        <v>458</v>
      </c>
      <c r="D3754" t="s">
        <v>393</v>
      </c>
      <c r="E3754" t="s">
        <v>60</v>
      </c>
      <c r="F3754" t="s">
        <v>15225</v>
      </c>
      <c r="G3754" t="s">
        <v>19812</v>
      </c>
    </row>
    <row r="3755" spans="1:7" x14ac:dyDescent="0.3">
      <c r="A3755" t="s">
        <v>15198</v>
      </c>
      <c r="B3755" t="s">
        <v>15122</v>
      </c>
      <c r="C3755" t="s">
        <v>458</v>
      </c>
      <c r="D3755" t="s">
        <v>393</v>
      </c>
      <c r="E3755" t="s">
        <v>83</v>
      </c>
      <c r="F3755" t="s">
        <v>15199</v>
      </c>
      <c r="G3755" t="s">
        <v>17555</v>
      </c>
    </row>
    <row r="3756" spans="1:7" x14ac:dyDescent="0.3">
      <c r="A3756" t="s">
        <v>15198</v>
      </c>
      <c r="B3756" t="s">
        <v>15122</v>
      </c>
      <c r="C3756" t="s">
        <v>458</v>
      </c>
      <c r="D3756" t="s">
        <v>393</v>
      </c>
      <c r="E3756" t="s">
        <v>83</v>
      </c>
      <c r="F3756" t="s">
        <v>15371</v>
      </c>
      <c r="G3756" t="s">
        <v>17555</v>
      </c>
    </row>
    <row r="3757" spans="1:7" x14ac:dyDescent="0.3">
      <c r="A3757" t="s">
        <v>15198</v>
      </c>
      <c r="B3757" t="s">
        <v>15122</v>
      </c>
      <c r="C3757" t="s">
        <v>458</v>
      </c>
      <c r="D3757" t="s">
        <v>393</v>
      </c>
      <c r="E3757" t="s">
        <v>98</v>
      </c>
      <c r="F3757" t="s">
        <v>15199</v>
      </c>
      <c r="G3757" t="s">
        <v>15204</v>
      </c>
    </row>
    <row r="3758" spans="1:7" x14ac:dyDescent="0.3">
      <c r="A3758" t="s">
        <v>15198</v>
      </c>
      <c r="B3758" t="s">
        <v>15122</v>
      </c>
      <c r="C3758" t="s">
        <v>458</v>
      </c>
      <c r="D3758" t="s">
        <v>393</v>
      </c>
      <c r="E3758" t="s">
        <v>18</v>
      </c>
      <c r="F3758" t="s">
        <v>15225</v>
      </c>
      <c r="G3758" t="s">
        <v>20062</v>
      </c>
    </row>
    <row r="3759" spans="1:7" x14ac:dyDescent="0.3">
      <c r="A3759" t="s">
        <v>15198</v>
      </c>
      <c r="B3759" t="s">
        <v>15122</v>
      </c>
      <c r="C3759" t="s">
        <v>458</v>
      </c>
      <c r="D3759" t="s">
        <v>393</v>
      </c>
      <c r="E3759" t="s">
        <v>53</v>
      </c>
      <c r="F3759" t="s">
        <v>15225</v>
      </c>
      <c r="G3759" t="s">
        <v>16214</v>
      </c>
    </row>
    <row r="3760" spans="1:7" x14ac:dyDescent="0.3">
      <c r="A3760" t="s">
        <v>15198</v>
      </c>
      <c r="B3760" t="s">
        <v>15122</v>
      </c>
      <c r="C3760" t="s">
        <v>458</v>
      </c>
      <c r="D3760" t="s">
        <v>393</v>
      </c>
      <c r="E3760" t="s">
        <v>93</v>
      </c>
      <c r="F3760" t="s">
        <v>15225</v>
      </c>
      <c r="G3760" t="s">
        <v>15230</v>
      </c>
    </row>
    <row r="3761" spans="1:7" x14ac:dyDescent="0.3">
      <c r="A3761" t="s">
        <v>15198</v>
      </c>
      <c r="B3761" t="s">
        <v>15122</v>
      </c>
      <c r="C3761" t="s">
        <v>458</v>
      </c>
      <c r="D3761" t="s">
        <v>393</v>
      </c>
      <c r="E3761" t="s">
        <v>228</v>
      </c>
      <c r="F3761" t="s">
        <v>15142</v>
      </c>
      <c r="G3761" t="s">
        <v>19690</v>
      </c>
    </row>
    <row r="3762" spans="1:7" x14ac:dyDescent="0.3">
      <c r="A3762" t="s">
        <v>15198</v>
      </c>
      <c r="B3762" t="s">
        <v>15122</v>
      </c>
      <c r="C3762" t="s">
        <v>458</v>
      </c>
      <c r="D3762" t="s">
        <v>393</v>
      </c>
      <c r="E3762" t="s">
        <v>77</v>
      </c>
      <c r="F3762" t="s">
        <v>15199</v>
      </c>
      <c r="G3762" t="s">
        <v>15586</v>
      </c>
    </row>
    <row r="3763" spans="1:7" x14ac:dyDescent="0.3">
      <c r="A3763" t="s">
        <v>15198</v>
      </c>
      <c r="B3763" t="s">
        <v>15122</v>
      </c>
      <c r="C3763" t="s">
        <v>458</v>
      </c>
      <c r="D3763" t="s">
        <v>393</v>
      </c>
      <c r="E3763" t="s">
        <v>32</v>
      </c>
      <c r="F3763" t="s">
        <v>15371</v>
      </c>
      <c r="G3763" t="s">
        <v>15652</v>
      </c>
    </row>
    <row r="3764" spans="1:7" x14ac:dyDescent="0.3">
      <c r="A3764" t="s">
        <v>15198</v>
      </c>
      <c r="B3764" t="s">
        <v>15122</v>
      </c>
      <c r="C3764" t="s">
        <v>458</v>
      </c>
      <c r="D3764" t="s">
        <v>393</v>
      </c>
      <c r="E3764" t="s">
        <v>205</v>
      </c>
      <c r="F3764" t="s">
        <v>15199</v>
      </c>
      <c r="G3764" t="s">
        <v>15955</v>
      </c>
    </row>
    <row r="3765" spans="1:7" x14ac:dyDescent="0.3">
      <c r="A3765" t="s">
        <v>15198</v>
      </c>
      <c r="B3765" t="s">
        <v>15122</v>
      </c>
      <c r="C3765" t="s">
        <v>458</v>
      </c>
      <c r="D3765" t="s">
        <v>393</v>
      </c>
      <c r="E3765" t="s">
        <v>229</v>
      </c>
      <c r="F3765" t="s">
        <v>15225</v>
      </c>
      <c r="G3765" t="s">
        <v>15249</v>
      </c>
    </row>
    <row r="3766" spans="1:7" x14ac:dyDescent="0.3">
      <c r="A3766" t="s">
        <v>15198</v>
      </c>
      <c r="B3766" t="s">
        <v>15122</v>
      </c>
      <c r="C3766" t="s">
        <v>458</v>
      </c>
      <c r="D3766" t="s">
        <v>393</v>
      </c>
      <c r="E3766" t="s">
        <v>229</v>
      </c>
      <c r="F3766" t="s">
        <v>15181</v>
      </c>
      <c r="G3766" t="s">
        <v>15249</v>
      </c>
    </row>
    <row r="3767" spans="1:7" x14ac:dyDescent="0.3">
      <c r="A3767" t="s">
        <v>15198</v>
      </c>
      <c r="B3767" t="s">
        <v>15122</v>
      </c>
      <c r="C3767" t="s">
        <v>458</v>
      </c>
      <c r="D3767" t="s">
        <v>393</v>
      </c>
      <c r="E3767" t="s">
        <v>320</v>
      </c>
      <c r="F3767" t="s">
        <v>15371</v>
      </c>
      <c r="G3767" t="s">
        <v>18744</v>
      </c>
    </row>
    <row r="3768" spans="1:7" x14ac:dyDescent="0.3">
      <c r="A3768" t="s">
        <v>15198</v>
      </c>
      <c r="B3768" t="s">
        <v>15122</v>
      </c>
      <c r="C3768" t="s">
        <v>458</v>
      </c>
      <c r="D3768" t="s">
        <v>393</v>
      </c>
      <c r="E3768" t="s">
        <v>131</v>
      </c>
      <c r="F3768" t="s">
        <v>15199</v>
      </c>
      <c r="G3768" t="s">
        <v>19175</v>
      </c>
    </row>
    <row r="3769" spans="1:7" x14ac:dyDescent="0.3">
      <c r="A3769" t="s">
        <v>15198</v>
      </c>
      <c r="B3769" t="s">
        <v>15122</v>
      </c>
      <c r="C3769" t="s">
        <v>458</v>
      </c>
      <c r="D3769" t="s">
        <v>393</v>
      </c>
      <c r="E3769" t="s">
        <v>270</v>
      </c>
      <c r="F3769" t="s">
        <v>15142</v>
      </c>
      <c r="G3769" t="s">
        <v>18950</v>
      </c>
    </row>
    <row r="3770" spans="1:7" x14ac:dyDescent="0.3">
      <c r="A3770" t="s">
        <v>15198</v>
      </c>
      <c r="B3770" t="s">
        <v>15122</v>
      </c>
      <c r="C3770" t="s">
        <v>458</v>
      </c>
      <c r="D3770" t="s">
        <v>393</v>
      </c>
      <c r="E3770" t="s">
        <v>188</v>
      </c>
      <c r="F3770" t="s">
        <v>15181</v>
      </c>
      <c r="G3770" t="s">
        <v>18239</v>
      </c>
    </row>
    <row r="3771" spans="1:7" x14ac:dyDescent="0.3">
      <c r="A3771" t="s">
        <v>15198</v>
      </c>
      <c r="B3771" t="s">
        <v>15122</v>
      </c>
      <c r="C3771" t="s">
        <v>458</v>
      </c>
      <c r="D3771" t="s">
        <v>393</v>
      </c>
      <c r="E3771" t="s">
        <v>79</v>
      </c>
      <c r="F3771" t="s">
        <v>15142</v>
      </c>
      <c r="G3771" t="s">
        <v>15854</v>
      </c>
    </row>
    <row r="3772" spans="1:7" x14ac:dyDescent="0.3">
      <c r="A3772" t="s">
        <v>15198</v>
      </c>
      <c r="B3772" t="s">
        <v>15122</v>
      </c>
      <c r="C3772" t="s">
        <v>458</v>
      </c>
      <c r="D3772" t="s">
        <v>393</v>
      </c>
      <c r="E3772" t="s">
        <v>96</v>
      </c>
      <c r="F3772" t="s">
        <v>15181</v>
      </c>
      <c r="G3772" t="s">
        <v>19456</v>
      </c>
    </row>
    <row r="3773" spans="1:7" x14ac:dyDescent="0.3">
      <c r="A3773" t="s">
        <v>15198</v>
      </c>
      <c r="B3773" t="s">
        <v>15122</v>
      </c>
      <c r="C3773" t="s">
        <v>458</v>
      </c>
      <c r="D3773" t="s">
        <v>393</v>
      </c>
      <c r="E3773" t="s">
        <v>100</v>
      </c>
      <c r="F3773" t="s">
        <v>15225</v>
      </c>
      <c r="G3773" t="s">
        <v>17297</v>
      </c>
    </row>
    <row r="3774" spans="1:7" x14ac:dyDescent="0.3">
      <c r="A3774" t="s">
        <v>15198</v>
      </c>
      <c r="B3774" t="s">
        <v>15122</v>
      </c>
      <c r="C3774" t="s">
        <v>458</v>
      </c>
      <c r="D3774" t="s">
        <v>393</v>
      </c>
      <c r="E3774" t="s">
        <v>245</v>
      </c>
      <c r="F3774" t="s">
        <v>15225</v>
      </c>
      <c r="G3774" t="s">
        <v>19627</v>
      </c>
    </row>
    <row r="3775" spans="1:7" x14ac:dyDescent="0.3">
      <c r="A3775" t="s">
        <v>15198</v>
      </c>
      <c r="B3775" t="s">
        <v>15122</v>
      </c>
      <c r="C3775" t="s">
        <v>458</v>
      </c>
      <c r="D3775" t="s">
        <v>393</v>
      </c>
      <c r="E3775" t="s">
        <v>114</v>
      </c>
      <c r="F3775" t="s">
        <v>15371</v>
      </c>
      <c r="G3775" t="s">
        <v>18171</v>
      </c>
    </row>
    <row r="3776" spans="1:7" x14ac:dyDescent="0.3">
      <c r="A3776" t="s">
        <v>15198</v>
      </c>
      <c r="B3776" t="s">
        <v>15122</v>
      </c>
      <c r="C3776" t="s">
        <v>458</v>
      </c>
      <c r="D3776" t="s">
        <v>393</v>
      </c>
      <c r="E3776" t="s">
        <v>139</v>
      </c>
      <c r="F3776" t="s">
        <v>15181</v>
      </c>
      <c r="G3776" t="s">
        <v>16381</v>
      </c>
    </row>
    <row r="3777" spans="1:7" x14ac:dyDescent="0.3">
      <c r="A3777" t="s">
        <v>15198</v>
      </c>
      <c r="B3777" t="s">
        <v>15122</v>
      </c>
      <c r="C3777" t="s">
        <v>458</v>
      </c>
      <c r="D3777" t="s">
        <v>393</v>
      </c>
      <c r="E3777" t="s">
        <v>150</v>
      </c>
      <c r="F3777" t="s">
        <v>15142</v>
      </c>
      <c r="G3777" t="s">
        <v>15409</v>
      </c>
    </row>
    <row r="3778" spans="1:7" x14ac:dyDescent="0.3">
      <c r="A3778" t="s">
        <v>15198</v>
      </c>
      <c r="B3778" t="s">
        <v>15122</v>
      </c>
      <c r="C3778" t="s">
        <v>458</v>
      </c>
      <c r="D3778" t="s">
        <v>393</v>
      </c>
      <c r="E3778" t="s">
        <v>151</v>
      </c>
      <c r="F3778" t="s">
        <v>15371</v>
      </c>
      <c r="G3778" t="s">
        <v>16143</v>
      </c>
    </row>
    <row r="3779" spans="1:7" x14ac:dyDescent="0.3">
      <c r="A3779" t="s">
        <v>15198</v>
      </c>
      <c r="B3779" t="s">
        <v>15122</v>
      </c>
      <c r="C3779" t="s">
        <v>458</v>
      </c>
      <c r="D3779" t="s">
        <v>393</v>
      </c>
      <c r="E3779" t="s">
        <v>84</v>
      </c>
      <c r="F3779" t="s">
        <v>15225</v>
      </c>
      <c r="G3779" t="s">
        <v>17082</v>
      </c>
    </row>
    <row r="3780" spans="1:7" x14ac:dyDescent="0.3">
      <c r="A3780" t="s">
        <v>15198</v>
      </c>
      <c r="B3780" t="s">
        <v>15122</v>
      </c>
      <c r="C3780" t="s">
        <v>458</v>
      </c>
      <c r="D3780" t="s">
        <v>393</v>
      </c>
      <c r="E3780" t="s">
        <v>210</v>
      </c>
      <c r="F3780" t="s">
        <v>15225</v>
      </c>
      <c r="G3780" t="s">
        <v>19772</v>
      </c>
    </row>
    <row r="3781" spans="1:7" x14ac:dyDescent="0.3">
      <c r="A3781" t="s">
        <v>15198</v>
      </c>
      <c r="B3781" t="s">
        <v>15122</v>
      </c>
      <c r="C3781" t="s">
        <v>458</v>
      </c>
      <c r="D3781" t="s">
        <v>393</v>
      </c>
      <c r="E3781" t="s">
        <v>140</v>
      </c>
      <c r="F3781" t="s">
        <v>15199</v>
      </c>
      <c r="G3781" t="s">
        <v>17012</v>
      </c>
    </row>
    <row r="3782" spans="1:7" x14ac:dyDescent="0.3">
      <c r="A3782" t="s">
        <v>15198</v>
      </c>
      <c r="B3782" t="s">
        <v>15122</v>
      </c>
      <c r="C3782" t="s">
        <v>458</v>
      </c>
      <c r="D3782" t="s">
        <v>393</v>
      </c>
      <c r="E3782" t="s">
        <v>140</v>
      </c>
      <c r="F3782" t="s">
        <v>15371</v>
      </c>
      <c r="G3782" t="s">
        <v>17012</v>
      </c>
    </row>
    <row r="3783" spans="1:7" x14ac:dyDescent="0.3">
      <c r="A3783" t="s">
        <v>15198</v>
      </c>
      <c r="B3783" t="s">
        <v>15122</v>
      </c>
      <c r="C3783" t="s">
        <v>458</v>
      </c>
      <c r="D3783" t="s">
        <v>393</v>
      </c>
      <c r="E3783" t="s">
        <v>90</v>
      </c>
      <c r="F3783" t="s">
        <v>15371</v>
      </c>
      <c r="G3783" t="s">
        <v>16554</v>
      </c>
    </row>
    <row r="3784" spans="1:7" x14ac:dyDescent="0.3">
      <c r="A3784" t="s">
        <v>15198</v>
      </c>
      <c r="B3784" t="s">
        <v>15122</v>
      </c>
      <c r="C3784" t="s">
        <v>458</v>
      </c>
      <c r="D3784" t="s">
        <v>393</v>
      </c>
      <c r="E3784" t="s">
        <v>123</v>
      </c>
      <c r="F3784" t="s">
        <v>15371</v>
      </c>
      <c r="G3784" t="s">
        <v>16113</v>
      </c>
    </row>
    <row r="3785" spans="1:7" x14ac:dyDescent="0.3">
      <c r="A3785" t="s">
        <v>15198</v>
      </c>
      <c r="B3785" t="s">
        <v>15122</v>
      </c>
      <c r="C3785" t="s">
        <v>458</v>
      </c>
      <c r="D3785" t="s">
        <v>393</v>
      </c>
      <c r="E3785" t="s">
        <v>159</v>
      </c>
      <c r="F3785" t="s">
        <v>15142</v>
      </c>
      <c r="G3785" t="s">
        <v>18321</v>
      </c>
    </row>
    <row r="3786" spans="1:7" x14ac:dyDescent="0.3">
      <c r="A3786" t="s">
        <v>15198</v>
      </c>
      <c r="B3786" t="s">
        <v>15122</v>
      </c>
      <c r="C3786" t="s">
        <v>458</v>
      </c>
      <c r="D3786" t="s">
        <v>393</v>
      </c>
      <c r="E3786" t="s">
        <v>330</v>
      </c>
      <c r="F3786" t="s">
        <v>15181</v>
      </c>
      <c r="G3786" t="s">
        <v>16588</v>
      </c>
    </row>
    <row r="3787" spans="1:7" x14ac:dyDescent="0.3">
      <c r="A3787" t="s">
        <v>15198</v>
      </c>
      <c r="B3787" t="s">
        <v>15122</v>
      </c>
      <c r="C3787" t="s">
        <v>458</v>
      </c>
      <c r="D3787" t="s">
        <v>393</v>
      </c>
      <c r="E3787" t="s">
        <v>141</v>
      </c>
      <c r="F3787" t="s">
        <v>15225</v>
      </c>
      <c r="G3787" t="s">
        <v>17504</v>
      </c>
    </row>
    <row r="3788" spans="1:7" x14ac:dyDescent="0.3">
      <c r="A3788" t="s">
        <v>15198</v>
      </c>
      <c r="B3788" t="s">
        <v>15122</v>
      </c>
      <c r="C3788" t="s">
        <v>458</v>
      </c>
      <c r="D3788" t="s">
        <v>393</v>
      </c>
      <c r="E3788" t="s">
        <v>170</v>
      </c>
      <c r="F3788" t="s">
        <v>15181</v>
      </c>
      <c r="G3788" t="s">
        <v>18162</v>
      </c>
    </row>
    <row r="3789" spans="1:7" x14ac:dyDescent="0.3">
      <c r="A3789" t="s">
        <v>15198</v>
      </c>
      <c r="B3789" t="s">
        <v>15122</v>
      </c>
      <c r="C3789" t="s">
        <v>458</v>
      </c>
      <c r="D3789" t="s">
        <v>393</v>
      </c>
      <c r="E3789" t="s">
        <v>343</v>
      </c>
      <c r="F3789" t="s">
        <v>15225</v>
      </c>
      <c r="G3789" t="s">
        <v>20031</v>
      </c>
    </row>
    <row r="3790" spans="1:7" x14ac:dyDescent="0.3">
      <c r="A3790" t="s">
        <v>15198</v>
      </c>
      <c r="B3790" t="s">
        <v>15122</v>
      </c>
      <c r="C3790" t="s">
        <v>458</v>
      </c>
      <c r="D3790" t="s">
        <v>393</v>
      </c>
      <c r="E3790" t="s">
        <v>133</v>
      </c>
      <c r="F3790" t="s">
        <v>15142</v>
      </c>
      <c r="G3790" t="s">
        <v>16030</v>
      </c>
    </row>
    <row r="3791" spans="1:7" x14ac:dyDescent="0.3">
      <c r="A3791" t="s">
        <v>15198</v>
      </c>
      <c r="B3791" t="s">
        <v>15122</v>
      </c>
      <c r="C3791" t="s">
        <v>458</v>
      </c>
      <c r="D3791" t="s">
        <v>393</v>
      </c>
      <c r="E3791" t="s">
        <v>133</v>
      </c>
      <c r="F3791" t="s">
        <v>15181</v>
      </c>
      <c r="G3791" t="s">
        <v>16030</v>
      </c>
    </row>
    <row r="3792" spans="1:7" x14ac:dyDescent="0.3">
      <c r="A3792" t="s">
        <v>15198</v>
      </c>
      <c r="B3792" t="s">
        <v>15122</v>
      </c>
      <c r="C3792" t="s">
        <v>458</v>
      </c>
      <c r="D3792" t="s">
        <v>393</v>
      </c>
      <c r="E3792" t="s">
        <v>152</v>
      </c>
      <c r="F3792" t="s">
        <v>15225</v>
      </c>
      <c r="G3792" t="s">
        <v>16737</v>
      </c>
    </row>
    <row r="3793" spans="1:7" x14ac:dyDescent="0.3">
      <c r="A3793" t="s">
        <v>15198</v>
      </c>
      <c r="B3793" t="s">
        <v>15122</v>
      </c>
      <c r="C3793" t="s">
        <v>458</v>
      </c>
      <c r="D3793" t="s">
        <v>393</v>
      </c>
      <c r="E3793" t="s">
        <v>152</v>
      </c>
      <c r="F3793" t="s">
        <v>15371</v>
      </c>
      <c r="G3793" t="s">
        <v>16737</v>
      </c>
    </row>
    <row r="3794" spans="1:7" x14ac:dyDescent="0.3">
      <c r="A3794" t="s">
        <v>15198</v>
      </c>
      <c r="B3794" t="s">
        <v>15122</v>
      </c>
      <c r="C3794" t="s">
        <v>458</v>
      </c>
      <c r="D3794" t="s">
        <v>393</v>
      </c>
      <c r="E3794" t="s">
        <v>46</v>
      </c>
      <c r="F3794" t="s">
        <v>15181</v>
      </c>
      <c r="G3794" t="s">
        <v>15849</v>
      </c>
    </row>
    <row r="3795" spans="1:7" x14ac:dyDescent="0.3">
      <c r="A3795" t="s">
        <v>15198</v>
      </c>
      <c r="B3795" t="s">
        <v>15122</v>
      </c>
      <c r="C3795" t="s">
        <v>458</v>
      </c>
      <c r="D3795" t="s">
        <v>393</v>
      </c>
      <c r="E3795" t="s">
        <v>46</v>
      </c>
      <c r="F3795" t="s">
        <v>15199</v>
      </c>
      <c r="G3795" t="s">
        <v>15849</v>
      </c>
    </row>
    <row r="3796" spans="1:7" x14ac:dyDescent="0.3">
      <c r="A3796" t="s">
        <v>15198</v>
      </c>
      <c r="B3796" t="s">
        <v>15122</v>
      </c>
      <c r="C3796" t="s">
        <v>458</v>
      </c>
      <c r="D3796" t="s">
        <v>393</v>
      </c>
      <c r="E3796" t="s">
        <v>46</v>
      </c>
      <c r="F3796" t="s">
        <v>15371</v>
      </c>
      <c r="G3796" t="s">
        <v>15849</v>
      </c>
    </row>
    <row r="3797" spans="1:7" x14ac:dyDescent="0.3">
      <c r="A3797" t="s">
        <v>15198</v>
      </c>
      <c r="B3797" t="s">
        <v>15122</v>
      </c>
      <c r="C3797" t="s">
        <v>458</v>
      </c>
      <c r="D3797" t="s">
        <v>393</v>
      </c>
      <c r="E3797" t="s">
        <v>234</v>
      </c>
      <c r="F3797" t="s">
        <v>15199</v>
      </c>
      <c r="G3797" t="s">
        <v>17806</v>
      </c>
    </row>
    <row r="3798" spans="1:7" x14ac:dyDescent="0.3">
      <c r="A3798" t="s">
        <v>15198</v>
      </c>
      <c r="B3798" t="s">
        <v>15122</v>
      </c>
      <c r="C3798" t="s">
        <v>458</v>
      </c>
      <c r="D3798" t="s">
        <v>393</v>
      </c>
      <c r="E3798" t="s">
        <v>160</v>
      </c>
      <c r="F3798" t="s">
        <v>15181</v>
      </c>
      <c r="G3798" t="s">
        <v>19560</v>
      </c>
    </row>
    <row r="3799" spans="1:7" x14ac:dyDescent="0.3">
      <c r="A3799" t="s">
        <v>15198</v>
      </c>
      <c r="B3799" t="s">
        <v>15122</v>
      </c>
      <c r="C3799" t="s">
        <v>458</v>
      </c>
      <c r="D3799" t="s">
        <v>393</v>
      </c>
      <c r="E3799" t="s">
        <v>235</v>
      </c>
      <c r="F3799" t="s">
        <v>15371</v>
      </c>
      <c r="G3799" t="s">
        <v>18355</v>
      </c>
    </row>
    <row r="3800" spans="1:7" x14ac:dyDescent="0.3">
      <c r="A3800" t="s">
        <v>15198</v>
      </c>
      <c r="B3800" t="s">
        <v>15122</v>
      </c>
      <c r="C3800" t="s">
        <v>458</v>
      </c>
      <c r="D3800" t="s">
        <v>393</v>
      </c>
      <c r="E3800" t="s">
        <v>215</v>
      </c>
      <c r="F3800" t="s">
        <v>15181</v>
      </c>
      <c r="G3800" t="s">
        <v>19125</v>
      </c>
    </row>
    <row r="3801" spans="1:7" x14ac:dyDescent="0.3">
      <c r="A3801" t="s">
        <v>15198</v>
      </c>
      <c r="B3801" t="s">
        <v>15122</v>
      </c>
      <c r="C3801" t="s">
        <v>458</v>
      </c>
      <c r="D3801" t="s">
        <v>393</v>
      </c>
      <c r="E3801" t="s">
        <v>78</v>
      </c>
      <c r="F3801" t="s">
        <v>15225</v>
      </c>
      <c r="G3801" t="s">
        <v>15859</v>
      </c>
    </row>
    <row r="3802" spans="1:7" x14ac:dyDescent="0.3">
      <c r="A3802" t="s">
        <v>15293</v>
      </c>
      <c r="B3802" t="s">
        <v>15162</v>
      </c>
      <c r="C3802" t="s">
        <v>455</v>
      </c>
      <c r="D3802" t="s">
        <v>393</v>
      </c>
      <c r="E3802" t="s">
        <v>14</v>
      </c>
      <c r="F3802" t="s">
        <v>16770</v>
      </c>
      <c r="G3802">
        <v>0</v>
      </c>
    </row>
    <row r="3803" spans="1:7" x14ac:dyDescent="0.3">
      <c r="A3803" t="s">
        <v>15293</v>
      </c>
      <c r="B3803" t="s">
        <v>15162</v>
      </c>
      <c r="C3803" t="s">
        <v>457</v>
      </c>
      <c r="D3803" t="s">
        <v>393</v>
      </c>
      <c r="E3803" t="s">
        <v>367</v>
      </c>
      <c r="F3803" t="s">
        <v>15163</v>
      </c>
      <c r="G3803" t="s">
        <v>15333</v>
      </c>
    </row>
    <row r="3804" spans="1:7" x14ac:dyDescent="0.3">
      <c r="A3804" t="s">
        <v>15293</v>
      </c>
      <c r="B3804" t="s">
        <v>15162</v>
      </c>
      <c r="C3804" t="s">
        <v>457</v>
      </c>
      <c r="D3804" t="s">
        <v>393</v>
      </c>
      <c r="E3804" t="s">
        <v>367</v>
      </c>
      <c r="F3804" t="s">
        <v>17328</v>
      </c>
      <c r="G3804" t="s">
        <v>15333</v>
      </c>
    </row>
    <row r="3805" spans="1:7" x14ac:dyDescent="0.3">
      <c r="A3805" t="s">
        <v>15293</v>
      </c>
      <c r="B3805" t="s">
        <v>15162</v>
      </c>
      <c r="C3805" t="s">
        <v>457</v>
      </c>
      <c r="D3805" t="s">
        <v>393</v>
      </c>
      <c r="E3805" t="s">
        <v>377</v>
      </c>
      <c r="F3805" t="s">
        <v>15294</v>
      </c>
      <c r="G3805" t="s">
        <v>15170</v>
      </c>
    </row>
    <row r="3806" spans="1:7" x14ac:dyDescent="0.3">
      <c r="A3806" t="s">
        <v>15293</v>
      </c>
      <c r="B3806" t="s">
        <v>15162</v>
      </c>
      <c r="C3806" t="s">
        <v>457</v>
      </c>
      <c r="D3806" t="s">
        <v>393</v>
      </c>
      <c r="E3806" t="s">
        <v>377</v>
      </c>
      <c r="F3806" t="s">
        <v>17328</v>
      </c>
      <c r="G3806" t="s">
        <v>15170</v>
      </c>
    </row>
    <row r="3807" spans="1:7" x14ac:dyDescent="0.3">
      <c r="A3807" t="s">
        <v>15293</v>
      </c>
      <c r="B3807" t="s">
        <v>15162</v>
      </c>
      <c r="C3807" t="s">
        <v>457</v>
      </c>
      <c r="D3807" t="s">
        <v>393</v>
      </c>
      <c r="E3807" t="s">
        <v>370</v>
      </c>
      <c r="F3807" t="s">
        <v>15294</v>
      </c>
      <c r="G3807" t="s">
        <v>15567</v>
      </c>
    </row>
    <row r="3808" spans="1:7" x14ac:dyDescent="0.3">
      <c r="A3808" t="s">
        <v>15293</v>
      </c>
      <c r="B3808" t="s">
        <v>15162</v>
      </c>
      <c r="C3808" t="s">
        <v>457</v>
      </c>
      <c r="D3808" t="s">
        <v>393</v>
      </c>
      <c r="E3808" t="s">
        <v>370</v>
      </c>
      <c r="F3808" t="s">
        <v>16770</v>
      </c>
      <c r="G3808" t="s">
        <v>15567</v>
      </c>
    </row>
    <row r="3809" spans="1:7" x14ac:dyDescent="0.3">
      <c r="A3809" t="s">
        <v>15293</v>
      </c>
      <c r="B3809" t="s">
        <v>15162</v>
      </c>
      <c r="C3809" t="s">
        <v>457</v>
      </c>
      <c r="D3809" t="s">
        <v>393</v>
      </c>
      <c r="E3809" t="s">
        <v>379</v>
      </c>
      <c r="F3809" t="s">
        <v>15163</v>
      </c>
      <c r="G3809" t="s">
        <v>15436</v>
      </c>
    </row>
    <row r="3810" spans="1:7" x14ac:dyDescent="0.3">
      <c r="A3810" t="s">
        <v>15293</v>
      </c>
      <c r="B3810" t="s">
        <v>15162</v>
      </c>
      <c r="C3810" t="s">
        <v>457</v>
      </c>
      <c r="D3810" t="s">
        <v>393</v>
      </c>
      <c r="E3810" t="s">
        <v>379</v>
      </c>
      <c r="F3810" t="s">
        <v>19722</v>
      </c>
      <c r="G3810" t="s">
        <v>15436</v>
      </c>
    </row>
    <row r="3811" spans="1:7" x14ac:dyDescent="0.3">
      <c r="A3811" t="s">
        <v>15293</v>
      </c>
      <c r="B3811" t="s">
        <v>15162</v>
      </c>
      <c r="C3811" t="s">
        <v>457</v>
      </c>
      <c r="D3811" t="s">
        <v>393</v>
      </c>
      <c r="E3811" t="s">
        <v>369</v>
      </c>
      <c r="F3811" t="s">
        <v>15163</v>
      </c>
      <c r="G3811" t="s">
        <v>15299</v>
      </c>
    </row>
    <row r="3812" spans="1:7" x14ac:dyDescent="0.3">
      <c r="A3812" t="s">
        <v>15293</v>
      </c>
      <c r="B3812" t="s">
        <v>15162</v>
      </c>
      <c r="C3812" t="s">
        <v>457</v>
      </c>
      <c r="D3812" t="s">
        <v>393</v>
      </c>
      <c r="E3812" t="s">
        <v>369</v>
      </c>
      <c r="F3812" t="s">
        <v>15294</v>
      </c>
      <c r="G3812" t="s">
        <v>15299</v>
      </c>
    </row>
    <row r="3813" spans="1:7" x14ac:dyDescent="0.3">
      <c r="A3813" t="s">
        <v>15293</v>
      </c>
      <c r="B3813" t="s">
        <v>15162</v>
      </c>
      <c r="C3813" t="s">
        <v>457</v>
      </c>
      <c r="D3813" t="s">
        <v>393</v>
      </c>
      <c r="E3813" t="s">
        <v>369</v>
      </c>
      <c r="F3813" t="s">
        <v>16770</v>
      </c>
      <c r="G3813" t="s">
        <v>15299</v>
      </c>
    </row>
    <row r="3814" spans="1:7" x14ac:dyDescent="0.3">
      <c r="A3814" t="s">
        <v>15293</v>
      </c>
      <c r="B3814" t="s">
        <v>15162</v>
      </c>
      <c r="C3814" t="s">
        <v>457</v>
      </c>
      <c r="D3814" t="s">
        <v>393</v>
      </c>
      <c r="E3814" t="s">
        <v>368</v>
      </c>
      <c r="F3814" t="s">
        <v>15294</v>
      </c>
      <c r="G3814" t="s">
        <v>15663</v>
      </c>
    </row>
    <row r="3815" spans="1:7" x14ac:dyDescent="0.3">
      <c r="A3815" t="s">
        <v>15293</v>
      </c>
      <c r="B3815" t="s">
        <v>15162</v>
      </c>
      <c r="C3815" t="s">
        <v>457</v>
      </c>
      <c r="D3815" t="s">
        <v>393</v>
      </c>
      <c r="E3815" t="s">
        <v>371</v>
      </c>
      <c r="F3815" t="s">
        <v>15163</v>
      </c>
      <c r="G3815" t="s">
        <v>15983</v>
      </c>
    </row>
    <row r="3816" spans="1:7" x14ac:dyDescent="0.3">
      <c r="A3816" t="s">
        <v>15293</v>
      </c>
      <c r="B3816" t="s">
        <v>15162</v>
      </c>
      <c r="C3816" t="s">
        <v>457</v>
      </c>
      <c r="D3816" t="s">
        <v>393</v>
      </c>
      <c r="E3816" t="s">
        <v>371</v>
      </c>
      <c r="F3816" t="s">
        <v>15294</v>
      </c>
      <c r="G3816" t="s">
        <v>15983</v>
      </c>
    </row>
    <row r="3817" spans="1:7" x14ac:dyDescent="0.3">
      <c r="A3817" t="s">
        <v>15293</v>
      </c>
      <c r="B3817" t="s">
        <v>15162</v>
      </c>
      <c r="C3817" t="s">
        <v>457</v>
      </c>
      <c r="D3817" t="s">
        <v>393</v>
      </c>
      <c r="E3817" t="s">
        <v>371</v>
      </c>
      <c r="F3817" t="s">
        <v>16770</v>
      </c>
      <c r="G3817" t="s">
        <v>15983</v>
      </c>
    </row>
    <row r="3818" spans="1:7" x14ac:dyDescent="0.3">
      <c r="A3818" t="s">
        <v>15293</v>
      </c>
      <c r="B3818" t="s">
        <v>15162</v>
      </c>
      <c r="C3818" t="s">
        <v>457</v>
      </c>
      <c r="D3818" t="s">
        <v>393</v>
      </c>
      <c r="E3818" t="s">
        <v>371</v>
      </c>
      <c r="F3818" t="s">
        <v>18999</v>
      </c>
      <c r="G3818" t="s">
        <v>15983</v>
      </c>
    </row>
    <row r="3819" spans="1:7" x14ac:dyDescent="0.3">
      <c r="A3819" t="s">
        <v>15263</v>
      </c>
      <c r="B3819" t="s">
        <v>15152</v>
      </c>
      <c r="C3819" t="s">
        <v>455</v>
      </c>
      <c r="D3819" t="s">
        <v>393</v>
      </c>
      <c r="E3819" t="s">
        <v>14</v>
      </c>
      <c r="F3819" t="s">
        <v>15176</v>
      </c>
      <c r="G3819">
        <v>300</v>
      </c>
    </row>
    <row r="3820" spans="1:7" x14ac:dyDescent="0.3">
      <c r="A3820" t="s">
        <v>15263</v>
      </c>
      <c r="B3820" t="s">
        <v>15152</v>
      </c>
      <c r="C3820" t="s">
        <v>455</v>
      </c>
      <c r="D3820" t="s">
        <v>393</v>
      </c>
      <c r="E3820" t="s">
        <v>14</v>
      </c>
      <c r="F3820" t="s">
        <v>15437</v>
      </c>
      <c r="G3820">
        <v>300</v>
      </c>
    </row>
    <row r="3821" spans="1:7" x14ac:dyDescent="0.3">
      <c r="A3821" t="s">
        <v>15263</v>
      </c>
      <c r="B3821" t="s">
        <v>15152</v>
      </c>
      <c r="C3821" t="s">
        <v>455</v>
      </c>
      <c r="D3821" t="s">
        <v>393</v>
      </c>
      <c r="E3821" t="s">
        <v>14</v>
      </c>
      <c r="F3821" t="s">
        <v>15458</v>
      </c>
      <c r="G3821">
        <v>0</v>
      </c>
    </row>
    <row r="3822" spans="1:7" x14ac:dyDescent="0.3">
      <c r="A3822" t="s">
        <v>15263</v>
      </c>
      <c r="B3822" t="s">
        <v>15152</v>
      </c>
      <c r="C3822" t="s">
        <v>455</v>
      </c>
      <c r="D3822" t="s">
        <v>393</v>
      </c>
      <c r="E3822" t="s">
        <v>14</v>
      </c>
      <c r="F3822" t="s">
        <v>15643</v>
      </c>
      <c r="G3822">
        <v>300</v>
      </c>
    </row>
    <row r="3823" spans="1:7" x14ac:dyDescent="0.3">
      <c r="A3823" t="s">
        <v>15263</v>
      </c>
      <c r="B3823" t="s">
        <v>15152</v>
      </c>
      <c r="C3823" t="s">
        <v>457</v>
      </c>
      <c r="D3823" t="s">
        <v>393</v>
      </c>
      <c r="E3823" t="s">
        <v>378</v>
      </c>
      <c r="F3823" t="s">
        <v>15391</v>
      </c>
      <c r="G3823" t="s">
        <v>1291</v>
      </c>
    </row>
    <row r="3824" spans="1:7" x14ac:dyDescent="0.3">
      <c r="A3824" t="s">
        <v>15263</v>
      </c>
      <c r="B3824" t="s">
        <v>15152</v>
      </c>
      <c r="C3824" t="s">
        <v>457</v>
      </c>
      <c r="D3824" t="s">
        <v>393</v>
      </c>
      <c r="E3824" t="s">
        <v>366</v>
      </c>
      <c r="F3824" t="s">
        <v>15421</v>
      </c>
      <c r="G3824" t="s">
        <v>701</v>
      </c>
    </row>
    <row r="3825" spans="1:7" x14ac:dyDescent="0.3">
      <c r="A3825" t="s">
        <v>15263</v>
      </c>
      <c r="B3825" t="s">
        <v>15152</v>
      </c>
      <c r="C3825" t="s">
        <v>457</v>
      </c>
      <c r="D3825" t="s">
        <v>393</v>
      </c>
      <c r="E3825" t="s">
        <v>366</v>
      </c>
      <c r="F3825" t="s">
        <v>16007</v>
      </c>
      <c r="G3825" t="s">
        <v>701</v>
      </c>
    </row>
    <row r="3826" spans="1:7" x14ac:dyDescent="0.3">
      <c r="A3826" t="s">
        <v>15263</v>
      </c>
      <c r="B3826" t="s">
        <v>15152</v>
      </c>
      <c r="C3826" t="s">
        <v>457</v>
      </c>
      <c r="D3826" t="s">
        <v>393</v>
      </c>
      <c r="E3826" t="s">
        <v>367</v>
      </c>
      <c r="F3826" t="s">
        <v>17013</v>
      </c>
      <c r="G3826" t="s">
        <v>799</v>
      </c>
    </row>
    <row r="3827" spans="1:7" x14ac:dyDescent="0.3">
      <c r="A3827" t="s">
        <v>15263</v>
      </c>
      <c r="B3827" t="s">
        <v>15152</v>
      </c>
      <c r="C3827" t="s">
        <v>457</v>
      </c>
      <c r="D3827" t="s">
        <v>393</v>
      </c>
      <c r="E3827" t="s">
        <v>367</v>
      </c>
      <c r="F3827" t="s">
        <v>15421</v>
      </c>
      <c r="G3827" t="s">
        <v>799</v>
      </c>
    </row>
    <row r="3828" spans="1:7" x14ac:dyDescent="0.3">
      <c r="A3828" t="s">
        <v>15263</v>
      </c>
      <c r="B3828" t="s">
        <v>15152</v>
      </c>
      <c r="C3828" t="s">
        <v>457</v>
      </c>
      <c r="D3828" t="s">
        <v>393</v>
      </c>
      <c r="E3828" t="s">
        <v>373</v>
      </c>
      <c r="F3828" t="s">
        <v>16219</v>
      </c>
      <c r="G3828" t="s">
        <v>664</v>
      </c>
    </row>
    <row r="3829" spans="1:7" x14ac:dyDescent="0.3">
      <c r="A3829" t="s">
        <v>15263</v>
      </c>
      <c r="B3829" t="s">
        <v>15152</v>
      </c>
      <c r="C3829" t="s">
        <v>457</v>
      </c>
      <c r="D3829" t="s">
        <v>393</v>
      </c>
      <c r="E3829" t="s">
        <v>370</v>
      </c>
      <c r="F3829" t="s">
        <v>16219</v>
      </c>
      <c r="G3829" t="s">
        <v>750</v>
      </c>
    </row>
    <row r="3830" spans="1:7" x14ac:dyDescent="0.3">
      <c r="A3830" t="s">
        <v>15263</v>
      </c>
      <c r="B3830" t="s">
        <v>15152</v>
      </c>
      <c r="C3830" t="s">
        <v>457</v>
      </c>
      <c r="D3830" t="s">
        <v>393</v>
      </c>
      <c r="E3830" t="s">
        <v>370</v>
      </c>
      <c r="F3830" t="s">
        <v>15176</v>
      </c>
      <c r="G3830" t="s">
        <v>750</v>
      </c>
    </row>
    <row r="3831" spans="1:7" x14ac:dyDescent="0.3">
      <c r="A3831" t="s">
        <v>15263</v>
      </c>
      <c r="B3831" t="s">
        <v>15152</v>
      </c>
      <c r="C3831" t="s">
        <v>457</v>
      </c>
      <c r="D3831" t="s">
        <v>393</v>
      </c>
      <c r="E3831" t="s">
        <v>370</v>
      </c>
      <c r="F3831" t="s">
        <v>15643</v>
      </c>
      <c r="G3831" t="s">
        <v>750</v>
      </c>
    </row>
    <row r="3832" spans="1:7" x14ac:dyDescent="0.3">
      <c r="A3832" t="s">
        <v>15263</v>
      </c>
      <c r="B3832" t="s">
        <v>15152</v>
      </c>
      <c r="C3832" t="s">
        <v>457</v>
      </c>
      <c r="D3832" t="s">
        <v>393</v>
      </c>
      <c r="E3832" t="s">
        <v>370</v>
      </c>
      <c r="F3832" t="s">
        <v>16007</v>
      </c>
      <c r="G3832" t="s">
        <v>750</v>
      </c>
    </row>
    <row r="3833" spans="1:7" x14ac:dyDescent="0.3">
      <c r="A3833" t="s">
        <v>15263</v>
      </c>
      <c r="B3833" t="s">
        <v>15152</v>
      </c>
      <c r="C3833" t="s">
        <v>457</v>
      </c>
      <c r="D3833" t="s">
        <v>393</v>
      </c>
      <c r="E3833" t="s">
        <v>369</v>
      </c>
      <c r="F3833" t="s">
        <v>15421</v>
      </c>
      <c r="G3833" t="s">
        <v>635</v>
      </c>
    </row>
    <row r="3834" spans="1:7" x14ac:dyDescent="0.3">
      <c r="A3834" t="s">
        <v>15263</v>
      </c>
      <c r="B3834" t="s">
        <v>15152</v>
      </c>
      <c r="C3834" t="s">
        <v>457</v>
      </c>
      <c r="D3834" t="s">
        <v>393</v>
      </c>
      <c r="E3834" t="s">
        <v>364</v>
      </c>
      <c r="F3834" t="s">
        <v>15437</v>
      </c>
      <c r="G3834" t="s">
        <v>773</v>
      </c>
    </row>
    <row r="3835" spans="1:7" x14ac:dyDescent="0.3">
      <c r="A3835" t="s">
        <v>15263</v>
      </c>
      <c r="B3835" t="s">
        <v>15152</v>
      </c>
      <c r="C3835" t="s">
        <v>457</v>
      </c>
      <c r="D3835" t="s">
        <v>393</v>
      </c>
      <c r="E3835" t="s">
        <v>368</v>
      </c>
      <c r="F3835" t="s">
        <v>16219</v>
      </c>
      <c r="G3835" t="s">
        <v>909</v>
      </c>
    </row>
    <row r="3836" spans="1:7" x14ac:dyDescent="0.3">
      <c r="A3836" t="s">
        <v>15263</v>
      </c>
      <c r="B3836" t="s">
        <v>15152</v>
      </c>
      <c r="C3836" t="s">
        <v>457</v>
      </c>
      <c r="D3836" t="s">
        <v>393</v>
      </c>
      <c r="E3836" t="s">
        <v>368</v>
      </c>
      <c r="F3836" t="s">
        <v>15176</v>
      </c>
      <c r="G3836" t="s">
        <v>909</v>
      </c>
    </row>
    <row r="3837" spans="1:7" x14ac:dyDescent="0.3">
      <c r="A3837" t="s">
        <v>15263</v>
      </c>
      <c r="B3837" t="s">
        <v>15152</v>
      </c>
      <c r="C3837" t="s">
        <v>457</v>
      </c>
      <c r="D3837" t="s">
        <v>393</v>
      </c>
      <c r="E3837" t="s">
        <v>368</v>
      </c>
      <c r="F3837" t="s">
        <v>15643</v>
      </c>
      <c r="G3837" t="s">
        <v>909</v>
      </c>
    </row>
    <row r="3838" spans="1:7" x14ac:dyDescent="0.3">
      <c r="A3838" t="s">
        <v>15263</v>
      </c>
      <c r="B3838" t="s">
        <v>15152</v>
      </c>
      <c r="C3838" t="s">
        <v>457</v>
      </c>
      <c r="D3838" t="s">
        <v>393</v>
      </c>
      <c r="E3838" t="s">
        <v>371</v>
      </c>
      <c r="F3838" t="s">
        <v>15176</v>
      </c>
      <c r="G3838" t="s">
        <v>673</v>
      </c>
    </row>
    <row r="3839" spans="1:7" x14ac:dyDescent="0.3">
      <c r="A3839" t="s">
        <v>15263</v>
      </c>
      <c r="B3839" t="s">
        <v>15152</v>
      </c>
      <c r="C3839" t="s">
        <v>457</v>
      </c>
      <c r="D3839" t="s">
        <v>393</v>
      </c>
      <c r="E3839" t="s">
        <v>371</v>
      </c>
      <c r="F3839" t="s">
        <v>16007</v>
      </c>
      <c r="G3839" t="s">
        <v>673</v>
      </c>
    </row>
    <row r="3840" spans="1:7" x14ac:dyDescent="0.3">
      <c r="A3840" t="s">
        <v>15263</v>
      </c>
      <c r="B3840" t="s">
        <v>15152</v>
      </c>
      <c r="C3840" t="s">
        <v>457</v>
      </c>
      <c r="D3840" t="s">
        <v>393</v>
      </c>
      <c r="E3840" t="s">
        <v>376</v>
      </c>
      <c r="F3840" t="s">
        <v>15391</v>
      </c>
      <c r="G3840" t="s">
        <v>695</v>
      </c>
    </row>
    <row r="3841" spans="1:7" x14ac:dyDescent="0.3">
      <c r="A3841" t="s">
        <v>15263</v>
      </c>
      <c r="B3841" t="s">
        <v>15152</v>
      </c>
      <c r="C3841" t="s">
        <v>458</v>
      </c>
      <c r="D3841" t="s">
        <v>393</v>
      </c>
      <c r="E3841" t="s">
        <v>280</v>
      </c>
      <c r="F3841" t="s">
        <v>15458</v>
      </c>
      <c r="G3841" t="s">
        <v>786</v>
      </c>
    </row>
    <row r="3842" spans="1:7" x14ac:dyDescent="0.3">
      <c r="A3842" t="s">
        <v>15263</v>
      </c>
      <c r="B3842" t="s">
        <v>15152</v>
      </c>
      <c r="C3842" t="s">
        <v>458</v>
      </c>
      <c r="D3842" t="s">
        <v>393</v>
      </c>
      <c r="E3842" t="s">
        <v>85</v>
      </c>
      <c r="F3842" t="s">
        <v>15458</v>
      </c>
      <c r="G3842" t="s">
        <v>909</v>
      </c>
    </row>
    <row r="3843" spans="1:7" x14ac:dyDescent="0.3">
      <c r="A3843" t="s">
        <v>15263</v>
      </c>
      <c r="B3843" t="s">
        <v>15152</v>
      </c>
      <c r="C3843" t="s">
        <v>458</v>
      </c>
      <c r="D3843" t="s">
        <v>393</v>
      </c>
      <c r="E3843" t="s">
        <v>176</v>
      </c>
      <c r="F3843" t="s">
        <v>15458</v>
      </c>
      <c r="G3843" t="s">
        <v>673</v>
      </c>
    </row>
    <row r="3844" spans="1:7" x14ac:dyDescent="0.3">
      <c r="A3844" t="s">
        <v>15263</v>
      </c>
      <c r="B3844" t="s">
        <v>15152</v>
      </c>
      <c r="C3844" t="s">
        <v>458</v>
      </c>
      <c r="D3844" t="s">
        <v>393</v>
      </c>
      <c r="E3844" t="s">
        <v>142</v>
      </c>
      <c r="F3844" t="s">
        <v>15458</v>
      </c>
      <c r="G3844" t="s">
        <v>750</v>
      </c>
    </row>
    <row r="3845" spans="1:7" x14ac:dyDescent="0.3">
      <c r="A3845" t="s">
        <v>15263</v>
      </c>
      <c r="B3845" t="s">
        <v>15152</v>
      </c>
      <c r="C3845" t="s">
        <v>458</v>
      </c>
      <c r="D3845" t="s">
        <v>393</v>
      </c>
      <c r="E3845" t="s">
        <v>200</v>
      </c>
      <c r="F3845" t="s">
        <v>15458</v>
      </c>
      <c r="G3845" t="s">
        <v>679</v>
      </c>
    </row>
    <row r="3846" spans="1:7" x14ac:dyDescent="0.3">
      <c r="A3846" t="s">
        <v>15263</v>
      </c>
      <c r="B3846" t="s">
        <v>15152</v>
      </c>
      <c r="C3846" t="s">
        <v>458</v>
      </c>
      <c r="D3846" t="s">
        <v>393</v>
      </c>
      <c r="E3846" t="s">
        <v>197</v>
      </c>
      <c r="F3846" t="s">
        <v>15458</v>
      </c>
      <c r="G3846" t="s">
        <v>679</v>
      </c>
    </row>
    <row r="3847" spans="1:7" x14ac:dyDescent="0.3">
      <c r="A3847" t="s">
        <v>15263</v>
      </c>
      <c r="B3847" t="s">
        <v>15152</v>
      </c>
      <c r="C3847" t="s">
        <v>458</v>
      </c>
      <c r="D3847" t="s">
        <v>393</v>
      </c>
      <c r="E3847" t="s">
        <v>102</v>
      </c>
      <c r="F3847" t="s">
        <v>15458</v>
      </c>
      <c r="G3847" t="s">
        <v>635</v>
      </c>
    </row>
    <row r="3848" spans="1:7" x14ac:dyDescent="0.3">
      <c r="A3848" t="s">
        <v>15263</v>
      </c>
      <c r="B3848" t="s">
        <v>15152</v>
      </c>
      <c r="C3848" t="s">
        <v>458</v>
      </c>
      <c r="D3848" t="s">
        <v>393</v>
      </c>
      <c r="E3848" t="s">
        <v>59</v>
      </c>
      <c r="F3848" t="s">
        <v>15458</v>
      </c>
      <c r="G3848" t="s">
        <v>799</v>
      </c>
    </row>
    <row r="3849" spans="1:7" x14ac:dyDescent="0.3">
      <c r="A3849" t="s">
        <v>15263</v>
      </c>
      <c r="B3849" t="s">
        <v>15152</v>
      </c>
      <c r="C3849" t="s">
        <v>458</v>
      </c>
      <c r="D3849" t="s">
        <v>393</v>
      </c>
      <c r="E3849" t="s">
        <v>22</v>
      </c>
      <c r="F3849" t="s">
        <v>15458</v>
      </c>
      <c r="G3849" t="s">
        <v>799</v>
      </c>
    </row>
    <row r="3850" spans="1:7" x14ac:dyDescent="0.3">
      <c r="A3850" t="s">
        <v>15263</v>
      </c>
      <c r="B3850" t="s">
        <v>15152</v>
      </c>
      <c r="C3850" t="s">
        <v>458</v>
      </c>
      <c r="D3850" t="s">
        <v>393</v>
      </c>
      <c r="E3850" t="s">
        <v>239</v>
      </c>
      <c r="F3850" t="s">
        <v>15458</v>
      </c>
      <c r="G3850" t="s">
        <v>658</v>
      </c>
    </row>
    <row r="3851" spans="1:7" x14ac:dyDescent="0.3">
      <c r="A3851" t="s">
        <v>15263</v>
      </c>
      <c r="B3851" t="s">
        <v>15152</v>
      </c>
      <c r="C3851" t="s">
        <v>458</v>
      </c>
      <c r="D3851" t="s">
        <v>393</v>
      </c>
      <c r="E3851" t="s">
        <v>340</v>
      </c>
      <c r="F3851" t="s">
        <v>15458</v>
      </c>
      <c r="G3851" t="s">
        <v>695</v>
      </c>
    </row>
    <row r="3852" spans="1:7" x14ac:dyDescent="0.3">
      <c r="A3852" t="s">
        <v>15263</v>
      </c>
      <c r="B3852" t="s">
        <v>15152</v>
      </c>
      <c r="C3852" t="s">
        <v>458</v>
      </c>
      <c r="D3852" t="s">
        <v>393</v>
      </c>
      <c r="E3852" t="s">
        <v>345</v>
      </c>
      <c r="F3852" t="s">
        <v>15458</v>
      </c>
      <c r="G3852" t="s">
        <v>695</v>
      </c>
    </row>
    <row r="3853" spans="1:7" x14ac:dyDescent="0.3">
      <c r="A3853" t="s">
        <v>15263</v>
      </c>
      <c r="B3853" t="s">
        <v>15152</v>
      </c>
      <c r="C3853" t="s">
        <v>458</v>
      </c>
      <c r="D3853" t="s">
        <v>393</v>
      </c>
      <c r="E3853" t="s">
        <v>82</v>
      </c>
      <c r="F3853" t="s">
        <v>15458</v>
      </c>
      <c r="G3853" t="s">
        <v>909</v>
      </c>
    </row>
    <row r="3854" spans="1:7" x14ac:dyDescent="0.3">
      <c r="A3854" t="s">
        <v>15263</v>
      </c>
      <c r="B3854" t="s">
        <v>15152</v>
      </c>
      <c r="C3854" t="s">
        <v>458</v>
      </c>
      <c r="D3854" t="s">
        <v>393</v>
      </c>
      <c r="E3854" t="s">
        <v>50</v>
      </c>
      <c r="F3854" t="s">
        <v>15458</v>
      </c>
      <c r="G3854" t="s">
        <v>799</v>
      </c>
    </row>
    <row r="3855" spans="1:7" x14ac:dyDescent="0.3">
      <c r="A3855" t="s">
        <v>15263</v>
      </c>
      <c r="B3855" t="s">
        <v>15152</v>
      </c>
      <c r="C3855" t="s">
        <v>458</v>
      </c>
      <c r="D3855" t="s">
        <v>393</v>
      </c>
      <c r="E3855" t="s">
        <v>223</v>
      </c>
      <c r="F3855" t="s">
        <v>15458</v>
      </c>
      <c r="G3855" t="s">
        <v>658</v>
      </c>
    </row>
    <row r="3856" spans="1:7" x14ac:dyDescent="0.3">
      <c r="A3856" t="s">
        <v>15263</v>
      </c>
      <c r="B3856" t="s">
        <v>15152</v>
      </c>
      <c r="C3856" t="s">
        <v>458</v>
      </c>
      <c r="D3856" t="s">
        <v>393</v>
      </c>
      <c r="E3856" t="s">
        <v>126</v>
      </c>
      <c r="F3856" t="s">
        <v>15458</v>
      </c>
      <c r="G3856" t="s">
        <v>635</v>
      </c>
    </row>
    <row r="3857" spans="1:7" x14ac:dyDescent="0.3">
      <c r="A3857" t="s">
        <v>15263</v>
      </c>
      <c r="B3857" t="s">
        <v>15152</v>
      </c>
      <c r="C3857" t="s">
        <v>458</v>
      </c>
      <c r="D3857" t="s">
        <v>393</v>
      </c>
      <c r="E3857" t="s">
        <v>156</v>
      </c>
      <c r="F3857" t="s">
        <v>15458</v>
      </c>
      <c r="G3857" t="s">
        <v>750</v>
      </c>
    </row>
    <row r="3858" spans="1:7" x14ac:dyDescent="0.3">
      <c r="A3858" t="s">
        <v>15263</v>
      </c>
      <c r="B3858" t="s">
        <v>15152</v>
      </c>
      <c r="C3858" t="s">
        <v>458</v>
      </c>
      <c r="D3858" t="s">
        <v>393</v>
      </c>
      <c r="E3858" t="s">
        <v>253</v>
      </c>
      <c r="F3858" t="s">
        <v>15458</v>
      </c>
      <c r="G3858" t="s">
        <v>664</v>
      </c>
    </row>
    <row r="3859" spans="1:7" x14ac:dyDescent="0.3">
      <c r="A3859" t="s">
        <v>15263</v>
      </c>
      <c r="B3859" t="s">
        <v>15152</v>
      </c>
      <c r="C3859" t="s">
        <v>458</v>
      </c>
      <c r="D3859" t="s">
        <v>393</v>
      </c>
      <c r="E3859" t="s">
        <v>185</v>
      </c>
      <c r="F3859" t="s">
        <v>15458</v>
      </c>
      <c r="G3859" t="s">
        <v>673</v>
      </c>
    </row>
    <row r="3860" spans="1:7" x14ac:dyDescent="0.3">
      <c r="A3860" t="s">
        <v>15263</v>
      </c>
      <c r="B3860" t="s">
        <v>15152</v>
      </c>
      <c r="C3860" t="s">
        <v>458</v>
      </c>
      <c r="D3860" t="s">
        <v>393</v>
      </c>
      <c r="E3860" t="s">
        <v>121</v>
      </c>
      <c r="F3860" t="s">
        <v>15458</v>
      </c>
      <c r="G3860" t="s">
        <v>635</v>
      </c>
    </row>
    <row r="3861" spans="1:7" x14ac:dyDescent="0.3">
      <c r="A3861" t="s">
        <v>15263</v>
      </c>
      <c r="B3861" t="s">
        <v>15152</v>
      </c>
      <c r="C3861" t="s">
        <v>458</v>
      </c>
      <c r="D3861" t="s">
        <v>393</v>
      </c>
      <c r="E3861" t="s">
        <v>98</v>
      </c>
      <c r="F3861" t="s">
        <v>15458</v>
      </c>
      <c r="G3861" t="s">
        <v>909</v>
      </c>
    </row>
    <row r="3862" spans="1:7" x14ac:dyDescent="0.3">
      <c r="A3862" t="s">
        <v>15263</v>
      </c>
      <c r="B3862" t="s">
        <v>15152</v>
      </c>
      <c r="C3862" t="s">
        <v>458</v>
      </c>
      <c r="D3862" t="s">
        <v>393</v>
      </c>
      <c r="E3862" t="s">
        <v>267</v>
      </c>
      <c r="F3862" t="s">
        <v>15458</v>
      </c>
      <c r="G3862" t="s">
        <v>664</v>
      </c>
    </row>
    <row r="3863" spans="1:7" x14ac:dyDescent="0.3">
      <c r="A3863" t="s">
        <v>15263</v>
      </c>
      <c r="B3863" t="s">
        <v>15152</v>
      </c>
      <c r="C3863" t="s">
        <v>458</v>
      </c>
      <c r="D3863" t="s">
        <v>393</v>
      </c>
      <c r="E3863" t="s">
        <v>18</v>
      </c>
      <c r="F3863" t="s">
        <v>15458</v>
      </c>
      <c r="G3863" t="s">
        <v>799</v>
      </c>
    </row>
    <row r="3864" spans="1:7" x14ac:dyDescent="0.3">
      <c r="A3864" t="s">
        <v>15263</v>
      </c>
      <c r="B3864" t="s">
        <v>15152</v>
      </c>
      <c r="C3864" t="s">
        <v>458</v>
      </c>
      <c r="D3864" t="s">
        <v>393</v>
      </c>
      <c r="E3864" t="s">
        <v>53</v>
      </c>
      <c r="F3864" t="s">
        <v>15458</v>
      </c>
      <c r="G3864" t="s">
        <v>799</v>
      </c>
    </row>
    <row r="3865" spans="1:7" x14ac:dyDescent="0.3">
      <c r="A3865" t="s">
        <v>15263</v>
      </c>
      <c r="B3865" t="s">
        <v>15152</v>
      </c>
      <c r="C3865" t="s">
        <v>458</v>
      </c>
      <c r="D3865" t="s">
        <v>393</v>
      </c>
      <c r="E3865" t="s">
        <v>157</v>
      </c>
      <c r="F3865" t="s">
        <v>15458</v>
      </c>
      <c r="G3865" t="s">
        <v>750</v>
      </c>
    </row>
    <row r="3866" spans="1:7" x14ac:dyDescent="0.3">
      <c r="A3866" t="s">
        <v>15263</v>
      </c>
      <c r="B3866" t="s">
        <v>15152</v>
      </c>
      <c r="C3866" t="s">
        <v>458</v>
      </c>
      <c r="D3866" t="s">
        <v>393</v>
      </c>
      <c r="E3866" t="s">
        <v>129</v>
      </c>
      <c r="F3866" t="s">
        <v>15458</v>
      </c>
      <c r="G3866" t="s">
        <v>635</v>
      </c>
    </row>
    <row r="3867" spans="1:7" x14ac:dyDescent="0.3">
      <c r="A3867" t="s">
        <v>15263</v>
      </c>
      <c r="B3867" t="s">
        <v>15152</v>
      </c>
      <c r="C3867" t="s">
        <v>458</v>
      </c>
      <c r="D3867" t="s">
        <v>393</v>
      </c>
      <c r="E3867" t="s">
        <v>77</v>
      </c>
      <c r="F3867" t="s">
        <v>15458</v>
      </c>
      <c r="G3867" t="s">
        <v>909</v>
      </c>
    </row>
    <row r="3868" spans="1:7" x14ac:dyDescent="0.3">
      <c r="A3868" t="s">
        <v>15263</v>
      </c>
      <c r="B3868" t="s">
        <v>15152</v>
      </c>
      <c r="C3868" t="s">
        <v>458</v>
      </c>
      <c r="D3868" t="s">
        <v>393</v>
      </c>
      <c r="E3868" t="s">
        <v>32</v>
      </c>
      <c r="F3868" t="s">
        <v>15458</v>
      </c>
      <c r="G3868" t="s">
        <v>773</v>
      </c>
    </row>
    <row r="3869" spans="1:7" x14ac:dyDescent="0.3">
      <c r="A3869" t="s">
        <v>15263</v>
      </c>
      <c r="B3869" t="s">
        <v>15152</v>
      </c>
      <c r="C3869" t="s">
        <v>458</v>
      </c>
      <c r="D3869" t="s">
        <v>393</v>
      </c>
      <c r="E3869" t="s">
        <v>112</v>
      </c>
      <c r="F3869" t="s">
        <v>15458</v>
      </c>
      <c r="G3869" t="s">
        <v>635</v>
      </c>
    </row>
    <row r="3870" spans="1:7" x14ac:dyDescent="0.3">
      <c r="A3870" t="s">
        <v>15263</v>
      </c>
      <c r="B3870" t="s">
        <v>15152</v>
      </c>
      <c r="C3870" t="s">
        <v>458</v>
      </c>
      <c r="D3870" t="s">
        <v>393</v>
      </c>
      <c r="E3870" t="s">
        <v>206</v>
      </c>
      <c r="F3870" t="s">
        <v>15458</v>
      </c>
      <c r="G3870" t="s">
        <v>679</v>
      </c>
    </row>
    <row r="3871" spans="1:7" x14ac:dyDescent="0.3">
      <c r="A3871" t="s">
        <v>15263</v>
      </c>
      <c r="B3871" t="s">
        <v>15152</v>
      </c>
      <c r="C3871" t="s">
        <v>458</v>
      </c>
      <c r="D3871" t="s">
        <v>393</v>
      </c>
      <c r="E3871" t="s">
        <v>67</v>
      </c>
      <c r="F3871" t="s">
        <v>15458</v>
      </c>
      <c r="G3871" t="s">
        <v>909</v>
      </c>
    </row>
    <row r="3872" spans="1:7" x14ac:dyDescent="0.3">
      <c r="A3872" t="s">
        <v>15263</v>
      </c>
      <c r="B3872" t="s">
        <v>15152</v>
      </c>
      <c r="C3872" t="s">
        <v>458</v>
      </c>
      <c r="D3872" t="s">
        <v>393</v>
      </c>
      <c r="E3872" t="s">
        <v>158</v>
      </c>
      <c r="F3872" t="s">
        <v>15458</v>
      </c>
      <c r="G3872" t="s">
        <v>750</v>
      </c>
    </row>
    <row r="3873" spans="1:7" x14ac:dyDescent="0.3">
      <c r="A3873" t="s">
        <v>15263</v>
      </c>
      <c r="B3873" t="s">
        <v>15152</v>
      </c>
      <c r="C3873" t="s">
        <v>458</v>
      </c>
      <c r="D3873" t="s">
        <v>393</v>
      </c>
      <c r="E3873" t="s">
        <v>150</v>
      </c>
      <c r="F3873" t="s">
        <v>15458</v>
      </c>
      <c r="G3873" t="s">
        <v>750</v>
      </c>
    </row>
    <row r="3874" spans="1:7" x14ac:dyDescent="0.3">
      <c r="A3874" t="s">
        <v>15263</v>
      </c>
      <c r="B3874" t="s">
        <v>15152</v>
      </c>
      <c r="C3874" t="s">
        <v>458</v>
      </c>
      <c r="D3874" t="s">
        <v>393</v>
      </c>
      <c r="E3874" t="s">
        <v>213</v>
      </c>
      <c r="F3874" t="s">
        <v>15458</v>
      </c>
      <c r="G3874" t="s">
        <v>679</v>
      </c>
    </row>
    <row r="3875" spans="1:7" x14ac:dyDescent="0.3">
      <c r="A3875" t="s">
        <v>15263</v>
      </c>
      <c r="B3875" t="s">
        <v>15152</v>
      </c>
      <c r="C3875" t="s">
        <v>458</v>
      </c>
      <c r="D3875" t="s">
        <v>393</v>
      </c>
      <c r="E3875" t="s">
        <v>46</v>
      </c>
      <c r="F3875" t="s">
        <v>15458</v>
      </c>
      <c r="G3875" t="s">
        <v>701</v>
      </c>
    </row>
    <row r="3876" spans="1:7" x14ac:dyDescent="0.3">
      <c r="A3876" t="s">
        <v>15263</v>
      </c>
      <c r="B3876" t="s">
        <v>15152</v>
      </c>
      <c r="C3876" t="s">
        <v>458</v>
      </c>
      <c r="D3876" t="s">
        <v>393</v>
      </c>
      <c r="E3876" t="s">
        <v>78</v>
      </c>
      <c r="F3876" t="s">
        <v>15458</v>
      </c>
      <c r="G3876" t="s">
        <v>909</v>
      </c>
    </row>
    <row r="3877" spans="1:7" x14ac:dyDescent="0.3">
      <c r="A3877" t="s">
        <v>15396</v>
      </c>
      <c r="B3877" t="s">
        <v>15397</v>
      </c>
      <c r="C3877" t="s">
        <v>455</v>
      </c>
      <c r="D3877" t="s">
        <v>15142</v>
      </c>
      <c r="E3877" t="s">
        <v>14</v>
      </c>
      <c r="F3877" t="s">
        <v>16097</v>
      </c>
      <c r="G3877">
        <v>0</v>
      </c>
    </row>
    <row r="3878" spans="1:7" x14ac:dyDescent="0.3">
      <c r="A3878" t="s">
        <v>15396</v>
      </c>
      <c r="B3878" t="s">
        <v>15397</v>
      </c>
      <c r="C3878" t="s">
        <v>455</v>
      </c>
      <c r="D3878" t="s">
        <v>15142</v>
      </c>
      <c r="E3878" t="s">
        <v>14</v>
      </c>
      <c r="F3878" t="s">
        <v>17065</v>
      </c>
      <c r="G3878">
        <v>0</v>
      </c>
    </row>
    <row r="3879" spans="1:7" x14ac:dyDescent="0.3">
      <c r="A3879" t="s">
        <v>15396</v>
      </c>
      <c r="B3879" t="s">
        <v>15397</v>
      </c>
      <c r="C3879" t="s">
        <v>455</v>
      </c>
      <c r="D3879" t="s">
        <v>15551</v>
      </c>
      <c r="E3879" t="s">
        <v>14</v>
      </c>
      <c r="F3879" t="s">
        <v>16610</v>
      </c>
      <c r="G3879">
        <v>0</v>
      </c>
    </row>
    <row r="3880" spans="1:7" x14ac:dyDescent="0.3">
      <c r="A3880" t="s">
        <v>15396</v>
      </c>
      <c r="B3880" t="s">
        <v>15397</v>
      </c>
      <c r="C3880" t="s">
        <v>455</v>
      </c>
      <c r="D3880" t="s">
        <v>15551</v>
      </c>
      <c r="E3880" t="s">
        <v>14</v>
      </c>
      <c r="F3880" t="s">
        <v>15587</v>
      </c>
      <c r="G3880">
        <v>0</v>
      </c>
    </row>
    <row r="3881" spans="1:7" x14ac:dyDescent="0.3">
      <c r="A3881" t="s">
        <v>15396</v>
      </c>
      <c r="B3881" t="s">
        <v>15397</v>
      </c>
      <c r="C3881" t="s">
        <v>455</v>
      </c>
      <c r="D3881" t="s">
        <v>15551</v>
      </c>
      <c r="E3881" t="s">
        <v>14</v>
      </c>
      <c r="F3881" t="s">
        <v>15634</v>
      </c>
      <c r="G3881">
        <v>0</v>
      </c>
    </row>
    <row r="3882" spans="1:7" x14ac:dyDescent="0.3">
      <c r="A3882" t="s">
        <v>15396</v>
      </c>
      <c r="B3882" t="s">
        <v>15397</v>
      </c>
      <c r="C3882" t="s">
        <v>455</v>
      </c>
      <c r="D3882" t="s">
        <v>15551</v>
      </c>
      <c r="E3882" t="s">
        <v>14</v>
      </c>
      <c r="F3882" t="s">
        <v>17013</v>
      </c>
      <c r="G3882">
        <v>0</v>
      </c>
    </row>
    <row r="3883" spans="1:7" x14ac:dyDescent="0.3">
      <c r="A3883" t="s">
        <v>15396</v>
      </c>
      <c r="B3883" t="s">
        <v>15397</v>
      </c>
      <c r="C3883" t="s">
        <v>455</v>
      </c>
      <c r="D3883" t="s">
        <v>15551</v>
      </c>
      <c r="E3883" t="s">
        <v>14</v>
      </c>
      <c r="F3883" t="s">
        <v>15597</v>
      </c>
      <c r="G3883">
        <v>0</v>
      </c>
    </row>
    <row r="3884" spans="1:7" x14ac:dyDescent="0.3">
      <c r="A3884" t="s">
        <v>15396</v>
      </c>
      <c r="B3884" t="s">
        <v>15397</v>
      </c>
      <c r="C3884" t="s">
        <v>457</v>
      </c>
      <c r="D3884" t="s">
        <v>15398</v>
      </c>
      <c r="E3884" t="s">
        <v>378</v>
      </c>
      <c r="F3884" t="s">
        <v>16512</v>
      </c>
      <c r="G3884" t="s">
        <v>2442</v>
      </c>
    </row>
    <row r="3885" spans="1:7" x14ac:dyDescent="0.3">
      <c r="A3885" t="s">
        <v>15396</v>
      </c>
      <c r="B3885" t="s">
        <v>15397</v>
      </c>
      <c r="C3885" t="s">
        <v>457</v>
      </c>
      <c r="D3885" t="s">
        <v>15398</v>
      </c>
      <c r="E3885" t="s">
        <v>378</v>
      </c>
      <c r="F3885" t="s">
        <v>15328</v>
      </c>
      <c r="G3885" t="s">
        <v>2442</v>
      </c>
    </row>
    <row r="3886" spans="1:7" x14ac:dyDescent="0.3">
      <c r="A3886" t="s">
        <v>15396</v>
      </c>
      <c r="B3886" t="s">
        <v>15397</v>
      </c>
      <c r="C3886" t="s">
        <v>457</v>
      </c>
      <c r="D3886" t="s">
        <v>15398</v>
      </c>
      <c r="E3886" t="s">
        <v>378</v>
      </c>
      <c r="F3886" t="s">
        <v>15587</v>
      </c>
      <c r="G3886" t="s">
        <v>2442</v>
      </c>
    </row>
    <row r="3887" spans="1:7" x14ac:dyDescent="0.3">
      <c r="A3887" t="s">
        <v>15396</v>
      </c>
      <c r="B3887" t="s">
        <v>15397</v>
      </c>
      <c r="C3887" t="s">
        <v>457</v>
      </c>
      <c r="D3887" t="s">
        <v>15398</v>
      </c>
      <c r="E3887" t="s">
        <v>378</v>
      </c>
      <c r="F3887" t="s">
        <v>15399</v>
      </c>
      <c r="G3887" t="s">
        <v>2442</v>
      </c>
    </row>
    <row r="3888" spans="1:7" x14ac:dyDescent="0.3">
      <c r="A3888" t="s">
        <v>15396</v>
      </c>
      <c r="B3888" t="s">
        <v>15397</v>
      </c>
      <c r="C3888" t="s">
        <v>457</v>
      </c>
      <c r="D3888" t="s">
        <v>15398</v>
      </c>
      <c r="E3888" t="s">
        <v>378</v>
      </c>
      <c r="F3888" t="s">
        <v>15144</v>
      </c>
      <c r="G3888" t="s">
        <v>2442</v>
      </c>
    </row>
    <row r="3889" spans="1:7" x14ac:dyDescent="0.3">
      <c r="A3889" t="s">
        <v>15396</v>
      </c>
      <c r="B3889" t="s">
        <v>15397</v>
      </c>
      <c r="C3889" t="s">
        <v>457</v>
      </c>
      <c r="D3889" t="s">
        <v>15398</v>
      </c>
      <c r="E3889" t="s">
        <v>378</v>
      </c>
      <c r="F3889" t="s">
        <v>15597</v>
      </c>
      <c r="G3889" t="s">
        <v>2442</v>
      </c>
    </row>
    <row r="3890" spans="1:7" x14ac:dyDescent="0.3">
      <c r="A3890" t="s">
        <v>15396</v>
      </c>
      <c r="B3890" t="s">
        <v>15397</v>
      </c>
      <c r="C3890" t="s">
        <v>457</v>
      </c>
      <c r="D3890" t="s">
        <v>15398</v>
      </c>
      <c r="E3890" t="s">
        <v>378</v>
      </c>
      <c r="F3890" t="s">
        <v>17108</v>
      </c>
      <c r="G3890" t="s">
        <v>2442</v>
      </c>
    </row>
    <row r="3891" spans="1:7" x14ac:dyDescent="0.3">
      <c r="A3891" t="s">
        <v>15396</v>
      </c>
      <c r="B3891" t="s">
        <v>15397</v>
      </c>
      <c r="C3891" t="s">
        <v>457</v>
      </c>
      <c r="D3891" t="s">
        <v>15398</v>
      </c>
      <c r="E3891" t="s">
        <v>367</v>
      </c>
      <c r="F3891" t="s">
        <v>15634</v>
      </c>
      <c r="G3891" t="s">
        <v>1297</v>
      </c>
    </row>
    <row r="3892" spans="1:7" x14ac:dyDescent="0.3">
      <c r="A3892" t="s">
        <v>15396</v>
      </c>
      <c r="B3892" t="s">
        <v>15397</v>
      </c>
      <c r="C3892" t="s">
        <v>457</v>
      </c>
      <c r="D3892" t="s">
        <v>15398</v>
      </c>
      <c r="E3892" t="s">
        <v>372</v>
      </c>
      <c r="F3892" t="s">
        <v>15794</v>
      </c>
      <c r="G3892" t="s">
        <v>3444</v>
      </c>
    </row>
    <row r="3893" spans="1:7" x14ac:dyDescent="0.3">
      <c r="A3893" t="s">
        <v>15396</v>
      </c>
      <c r="B3893" t="s">
        <v>15397</v>
      </c>
      <c r="C3893" t="s">
        <v>457</v>
      </c>
      <c r="D3893" t="s">
        <v>15398</v>
      </c>
      <c r="E3893" t="s">
        <v>372</v>
      </c>
      <c r="F3893" t="s">
        <v>15349</v>
      </c>
      <c r="G3893" t="s">
        <v>3444</v>
      </c>
    </row>
    <row r="3894" spans="1:7" x14ac:dyDescent="0.3">
      <c r="A3894" t="s">
        <v>15396</v>
      </c>
      <c r="B3894" t="s">
        <v>15397</v>
      </c>
      <c r="C3894" t="s">
        <v>457</v>
      </c>
      <c r="D3894" t="s">
        <v>15398</v>
      </c>
      <c r="E3894" t="s">
        <v>372</v>
      </c>
      <c r="F3894" t="s">
        <v>15171</v>
      </c>
      <c r="G3894" t="s">
        <v>3444</v>
      </c>
    </row>
    <row r="3895" spans="1:7" x14ac:dyDescent="0.3">
      <c r="A3895" t="s">
        <v>15396</v>
      </c>
      <c r="B3895" t="s">
        <v>15397</v>
      </c>
      <c r="C3895" t="s">
        <v>457</v>
      </c>
      <c r="D3895" t="s">
        <v>15398</v>
      </c>
      <c r="E3895" t="s">
        <v>373</v>
      </c>
      <c r="F3895" t="s">
        <v>16044</v>
      </c>
      <c r="G3895" t="s">
        <v>812</v>
      </c>
    </row>
    <row r="3896" spans="1:7" x14ac:dyDescent="0.3">
      <c r="A3896" t="s">
        <v>15396</v>
      </c>
      <c r="B3896" t="s">
        <v>15397</v>
      </c>
      <c r="C3896" t="s">
        <v>457</v>
      </c>
      <c r="D3896" t="s">
        <v>15398</v>
      </c>
      <c r="E3896" t="s">
        <v>373</v>
      </c>
      <c r="F3896" t="s">
        <v>15728</v>
      </c>
      <c r="G3896" t="s">
        <v>812</v>
      </c>
    </row>
    <row r="3897" spans="1:7" x14ac:dyDescent="0.3">
      <c r="A3897" t="s">
        <v>15396</v>
      </c>
      <c r="B3897" t="s">
        <v>15397</v>
      </c>
      <c r="C3897" t="s">
        <v>457</v>
      </c>
      <c r="D3897" t="s">
        <v>15398</v>
      </c>
      <c r="E3897" t="s">
        <v>370</v>
      </c>
      <c r="F3897" t="s">
        <v>16002</v>
      </c>
      <c r="G3897" t="s">
        <v>1851</v>
      </c>
    </row>
    <row r="3898" spans="1:7" x14ac:dyDescent="0.3">
      <c r="A3898" t="s">
        <v>15396</v>
      </c>
      <c r="B3898" t="s">
        <v>15397</v>
      </c>
      <c r="C3898" t="s">
        <v>457</v>
      </c>
      <c r="D3898" t="s">
        <v>15398</v>
      </c>
      <c r="E3898" t="s">
        <v>370</v>
      </c>
      <c r="F3898" t="s">
        <v>15399</v>
      </c>
      <c r="G3898" t="s">
        <v>1851</v>
      </c>
    </row>
    <row r="3899" spans="1:7" x14ac:dyDescent="0.3">
      <c r="A3899" t="s">
        <v>15396</v>
      </c>
      <c r="B3899" t="s">
        <v>15397</v>
      </c>
      <c r="C3899" t="s">
        <v>457</v>
      </c>
      <c r="D3899" t="s">
        <v>15398</v>
      </c>
      <c r="E3899" t="s">
        <v>370</v>
      </c>
      <c r="F3899" t="s">
        <v>15728</v>
      </c>
      <c r="G3899" t="s">
        <v>1851</v>
      </c>
    </row>
    <row r="3900" spans="1:7" x14ac:dyDescent="0.3">
      <c r="A3900" t="s">
        <v>15396</v>
      </c>
      <c r="B3900" t="s">
        <v>15397</v>
      </c>
      <c r="C3900" t="s">
        <v>457</v>
      </c>
      <c r="D3900" t="s">
        <v>15398</v>
      </c>
      <c r="E3900" t="s">
        <v>370</v>
      </c>
      <c r="F3900" t="s">
        <v>16283</v>
      </c>
      <c r="G3900" t="s">
        <v>1851</v>
      </c>
    </row>
    <row r="3901" spans="1:7" x14ac:dyDescent="0.3">
      <c r="A3901" t="s">
        <v>15396</v>
      </c>
      <c r="B3901" t="s">
        <v>15397</v>
      </c>
      <c r="C3901" t="s">
        <v>457</v>
      </c>
      <c r="D3901" t="s">
        <v>15398</v>
      </c>
      <c r="E3901" t="s">
        <v>370</v>
      </c>
      <c r="F3901" t="s">
        <v>15634</v>
      </c>
      <c r="G3901" t="s">
        <v>1851</v>
      </c>
    </row>
    <row r="3902" spans="1:7" x14ac:dyDescent="0.3">
      <c r="A3902" t="s">
        <v>15396</v>
      </c>
      <c r="B3902" t="s">
        <v>15397</v>
      </c>
      <c r="C3902" t="s">
        <v>457</v>
      </c>
      <c r="D3902" t="s">
        <v>15398</v>
      </c>
      <c r="E3902" t="s">
        <v>379</v>
      </c>
      <c r="F3902" t="s">
        <v>16002</v>
      </c>
      <c r="G3902" t="s">
        <v>1805</v>
      </c>
    </row>
    <row r="3903" spans="1:7" x14ac:dyDescent="0.3">
      <c r="A3903" t="s">
        <v>15396</v>
      </c>
      <c r="B3903" t="s">
        <v>15397</v>
      </c>
      <c r="C3903" t="s">
        <v>457</v>
      </c>
      <c r="D3903" t="s">
        <v>15398</v>
      </c>
      <c r="E3903" t="s">
        <v>379</v>
      </c>
      <c r="F3903" t="s">
        <v>15349</v>
      </c>
      <c r="G3903" t="s">
        <v>1805</v>
      </c>
    </row>
    <row r="3904" spans="1:7" x14ac:dyDescent="0.3">
      <c r="A3904" t="s">
        <v>15396</v>
      </c>
      <c r="B3904" t="s">
        <v>15397</v>
      </c>
      <c r="C3904" t="s">
        <v>457</v>
      </c>
      <c r="D3904" t="s">
        <v>15398</v>
      </c>
      <c r="E3904" t="s">
        <v>379</v>
      </c>
      <c r="F3904" t="s">
        <v>15399</v>
      </c>
      <c r="G3904" t="s">
        <v>1805</v>
      </c>
    </row>
    <row r="3905" spans="1:7" x14ac:dyDescent="0.3">
      <c r="A3905" t="s">
        <v>15396</v>
      </c>
      <c r="B3905" t="s">
        <v>15397</v>
      </c>
      <c r="C3905" t="s">
        <v>457</v>
      </c>
      <c r="D3905" t="s">
        <v>15398</v>
      </c>
      <c r="E3905" t="s">
        <v>379</v>
      </c>
      <c r="F3905" t="s">
        <v>15144</v>
      </c>
      <c r="G3905" t="s">
        <v>1805</v>
      </c>
    </row>
    <row r="3906" spans="1:7" x14ac:dyDescent="0.3">
      <c r="A3906" t="s">
        <v>15396</v>
      </c>
      <c r="B3906" t="s">
        <v>15397</v>
      </c>
      <c r="C3906" t="s">
        <v>457</v>
      </c>
      <c r="D3906" t="s">
        <v>15398</v>
      </c>
      <c r="E3906" t="s">
        <v>379</v>
      </c>
      <c r="F3906" t="s">
        <v>15728</v>
      </c>
      <c r="G3906" t="s">
        <v>1805</v>
      </c>
    </row>
    <row r="3907" spans="1:7" x14ac:dyDescent="0.3">
      <c r="A3907" t="s">
        <v>15396</v>
      </c>
      <c r="B3907" t="s">
        <v>15397</v>
      </c>
      <c r="C3907" t="s">
        <v>457</v>
      </c>
      <c r="D3907" t="s">
        <v>15398</v>
      </c>
      <c r="E3907" t="s">
        <v>379</v>
      </c>
      <c r="F3907" t="s">
        <v>15902</v>
      </c>
      <c r="G3907" t="s">
        <v>1805</v>
      </c>
    </row>
    <row r="3908" spans="1:7" x14ac:dyDescent="0.3">
      <c r="A3908" t="s">
        <v>15396</v>
      </c>
      <c r="B3908" t="s">
        <v>15397</v>
      </c>
      <c r="C3908" t="s">
        <v>457</v>
      </c>
      <c r="D3908" t="s">
        <v>15398</v>
      </c>
      <c r="E3908" t="s">
        <v>368</v>
      </c>
      <c r="F3908" t="s">
        <v>15349</v>
      </c>
      <c r="G3908" t="s">
        <v>2038</v>
      </c>
    </row>
    <row r="3909" spans="1:7" x14ac:dyDescent="0.3">
      <c r="A3909" t="s">
        <v>15396</v>
      </c>
      <c r="B3909" t="s">
        <v>15397</v>
      </c>
      <c r="C3909" t="s">
        <v>457</v>
      </c>
      <c r="D3909" t="s">
        <v>15398</v>
      </c>
      <c r="E3909" t="s">
        <v>368</v>
      </c>
      <c r="F3909" t="s">
        <v>15399</v>
      </c>
      <c r="G3909" t="s">
        <v>2038</v>
      </c>
    </row>
    <row r="3910" spans="1:7" x14ac:dyDescent="0.3">
      <c r="A3910" t="s">
        <v>15396</v>
      </c>
      <c r="B3910" t="s">
        <v>15397</v>
      </c>
      <c r="C3910" t="s">
        <v>457</v>
      </c>
      <c r="D3910" t="s">
        <v>15398</v>
      </c>
      <c r="E3910" t="s">
        <v>368</v>
      </c>
      <c r="F3910" t="s">
        <v>15658</v>
      </c>
      <c r="G3910" t="s">
        <v>2038</v>
      </c>
    </row>
    <row r="3911" spans="1:7" x14ac:dyDescent="0.3">
      <c r="A3911" t="s">
        <v>15396</v>
      </c>
      <c r="B3911" t="s">
        <v>15397</v>
      </c>
      <c r="C3911" t="s">
        <v>457</v>
      </c>
      <c r="D3911" t="s">
        <v>15398</v>
      </c>
      <c r="E3911" t="s">
        <v>368</v>
      </c>
      <c r="F3911" t="s">
        <v>15597</v>
      </c>
      <c r="G3911" t="s">
        <v>2038</v>
      </c>
    </row>
    <row r="3912" spans="1:7" x14ac:dyDescent="0.3">
      <c r="A3912" t="s">
        <v>15396</v>
      </c>
      <c r="B3912" t="s">
        <v>15397</v>
      </c>
      <c r="C3912" t="s">
        <v>457</v>
      </c>
      <c r="D3912" t="s">
        <v>15398</v>
      </c>
      <c r="E3912" t="s">
        <v>368</v>
      </c>
      <c r="F3912" t="s">
        <v>17518</v>
      </c>
      <c r="G3912" t="s">
        <v>2038</v>
      </c>
    </row>
    <row r="3913" spans="1:7" x14ac:dyDescent="0.3">
      <c r="A3913" t="s">
        <v>15396</v>
      </c>
      <c r="B3913" t="s">
        <v>15397</v>
      </c>
      <c r="C3913" t="s">
        <v>457</v>
      </c>
      <c r="D3913" t="s">
        <v>15398</v>
      </c>
      <c r="E3913" t="s">
        <v>371</v>
      </c>
      <c r="F3913" t="s">
        <v>15410</v>
      </c>
      <c r="G3913" t="s">
        <v>2301</v>
      </c>
    </row>
    <row r="3914" spans="1:7" x14ac:dyDescent="0.3">
      <c r="A3914" t="s">
        <v>15396</v>
      </c>
      <c r="B3914" t="s">
        <v>15397</v>
      </c>
      <c r="C3914" t="s">
        <v>457</v>
      </c>
      <c r="D3914" t="s">
        <v>15398</v>
      </c>
      <c r="E3914" t="s">
        <v>371</v>
      </c>
      <c r="F3914" t="s">
        <v>16362</v>
      </c>
      <c r="G3914" t="s">
        <v>2301</v>
      </c>
    </row>
    <row r="3915" spans="1:7" x14ac:dyDescent="0.3">
      <c r="A3915" t="s">
        <v>15396</v>
      </c>
      <c r="B3915" t="s">
        <v>15397</v>
      </c>
      <c r="C3915" t="s">
        <v>457</v>
      </c>
      <c r="D3915" t="s">
        <v>15398</v>
      </c>
      <c r="E3915" t="s">
        <v>371</v>
      </c>
      <c r="F3915" t="s">
        <v>15634</v>
      </c>
      <c r="G3915" t="s">
        <v>2301</v>
      </c>
    </row>
    <row r="3916" spans="1:7" x14ac:dyDescent="0.3">
      <c r="A3916" t="s">
        <v>15396</v>
      </c>
      <c r="B3916" t="s">
        <v>15397</v>
      </c>
      <c r="C3916" t="s">
        <v>457</v>
      </c>
      <c r="D3916" t="s">
        <v>15398</v>
      </c>
      <c r="E3916" t="s">
        <v>376</v>
      </c>
      <c r="F3916" t="s">
        <v>15587</v>
      </c>
      <c r="G3916" t="s">
        <v>14847</v>
      </c>
    </row>
    <row r="3917" spans="1:7" x14ac:dyDescent="0.3">
      <c r="A3917" t="s">
        <v>15396</v>
      </c>
      <c r="B3917" t="s">
        <v>15397</v>
      </c>
      <c r="C3917" t="s">
        <v>457</v>
      </c>
      <c r="D3917" t="s">
        <v>15398</v>
      </c>
      <c r="E3917" t="s">
        <v>376</v>
      </c>
      <c r="F3917" t="s">
        <v>15634</v>
      </c>
      <c r="G3917" t="s">
        <v>14847</v>
      </c>
    </row>
    <row r="3918" spans="1:7" x14ac:dyDescent="0.3">
      <c r="A3918" t="s">
        <v>15396</v>
      </c>
      <c r="B3918" t="s">
        <v>15397</v>
      </c>
      <c r="C3918" t="s">
        <v>457</v>
      </c>
      <c r="D3918" t="s">
        <v>15398</v>
      </c>
      <c r="E3918" t="s">
        <v>376</v>
      </c>
      <c r="F3918" t="s">
        <v>16935</v>
      </c>
      <c r="G3918" t="s">
        <v>14847</v>
      </c>
    </row>
    <row r="3919" spans="1:7" x14ac:dyDescent="0.3">
      <c r="A3919" t="s">
        <v>15396</v>
      </c>
      <c r="B3919" t="s">
        <v>15397</v>
      </c>
      <c r="C3919" t="s">
        <v>457</v>
      </c>
      <c r="D3919" t="s">
        <v>15398</v>
      </c>
      <c r="E3919" t="s">
        <v>376</v>
      </c>
      <c r="F3919" t="s">
        <v>17013</v>
      </c>
      <c r="G3919" t="s">
        <v>14847</v>
      </c>
    </row>
    <row r="3920" spans="1:7" x14ac:dyDescent="0.3">
      <c r="A3920" t="s">
        <v>15396</v>
      </c>
      <c r="B3920" t="s">
        <v>15397</v>
      </c>
      <c r="C3920" t="s">
        <v>457</v>
      </c>
      <c r="D3920" t="s">
        <v>15398</v>
      </c>
      <c r="E3920" t="s">
        <v>376</v>
      </c>
      <c r="F3920" t="s">
        <v>17162</v>
      </c>
      <c r="G3920" t="s">
        <v>14847</v>
      </c>
    </row>
    <row r="3921" spans="1:7" x14ac:dyDescent="0.3">
      <c r="A3921" t="s">
        <v>15396</v>
      </c>
      <c r="B3921" t="s">
        <v>15397</v>
      </c>
      <c r="C3921" t="s">
        <v>457</v>
      </c>
      <c r="D3921" t="s">
        <v>15398</v>
      </c>
      <c r="E3921" t="s">
        <v>376</v>
      </c>
      <c r="F3921" t="s">
        <v>20075</v>
      </c>
      <c r="G3921" t="s">
        <v>14847</v>
      </c>
    </row>
    <row r="3922" spans="1:7" x14ac:dyDescent="0.3">
      <c r="A3922" t="s">
        <v>15488</v>
      </c>
      <c r="B3922" t="s">
        <v>15489</v>
      </c>
      <c r="C3922" t="s">
        <v>455</v>
      </c>
      <c r="D3922" t="s">
        <v>393</v>
      </c>
      <c r="E3922" t="s">
        <v>14</v>
      </c>
      <c r="F3922" t="s">
        <v>15294</v>
      </c>
      <c r="G3922">
        <v>0</v>
      </c>
    </row>
    <row r="3923" spans="1:7" x14ac:dyDescent="0.3">
      <c r="A3923" t="s">
        <v>15488</v>
      </c>
      <c r="B3923" t="s">
        <v>15489</v>
      </c>
      <c r="C3923" t="s">
        <v>455</v>
      </c>
      <c r="D3923" t="s">
        <v>393</v>
      </c>
      <c r="E3923" t="s">
        <v>14</v>
      </c>
      <c r="F3923" t="s">
        <v>15490</v>
      </c>
      <c r="G3923">
        <v>0</v>
      </c>
    </row>
    <row r="3924" spans="1:7" x14ac:dyDescent="0.3">
      <c r="A3924" t="s">
        <v>15488</v>
      </c>
      <c r="B3924" t="s">
        <v>15489</v>
      </c>
      <c r="C3924" t="s">
        <v>455</v>
      </c>
      <c r="D3924" t="s">
        <v>393</v>
      </c>
      <c r="E3924" t="s">
        <v>14</v>
      </c>
      <c r="F3924" t="s">
        <v>16102</v>
      </c>
      <c r="G3924">
        <v>0</v>
      </c>
    </row>
    <row r="3925" spans="1:7" x14ac:dyDescent="0.3">
      <c r="A3925" t="s">
        <v>15488</v>
      </c>
      <c r="B3925" t="s">
        <v>15489</v>
      </c>
      <c r="C3925" t="s">
        <v>455</v>
      </c>
      <c r="D3925" t="s">
        <v>393</v>
      </c>
      <c r="E3925" t="s">
        <v>14</v>
      </c>
      <c r="F3925" t="s">
        <v>16123</v>
      </c>
      <c r="G3925">
        <v>0</v>
      </c>
    </row>
    <row r="3926" spans="1:7" x14ac:dyDescent="0.3">
      <c r="A3926" t="s">
        <v>15488</v>
      </c>
      <c r="B3926" t="s">
        <v>15489</v>
      </c>
      <c r="C3926" t="s">
        <v>455</v>
      </c>
      <c r="D3926" t="s">
        <v>393</v>
      </c>
      <c r="E3926" t="s">
        <v>14</v>
      </c>
      <c r="F3926" t="s">
        <v>16175</v>
      </c>
      <c r="G3926">
        <v>0</v>
      </c>
    </row>
    <row r="3927" spans="1:7" x14ac:dyDescent="0.3">
      <c r="A3927" t="s">
        <v>15488</v>
      </c>
      <c r="B3927" t="s">
        <v>15489</v>
      </c>
      <c r="C3927" t="s">
        <v>455</v>
      </c>
      <c r="D3927" t="s">
        <v>393</v>
      </c>
      <c r="E3927" t="s">
        <v>14</v>
      </c>
      <c r="F3927" t="s">
        <v>16517</v>
      </c>
      <c r="G3927">
        <v>0</v>
      </c>
    </row>
    <row r="3928" spans="1:7" x14ac:dyDescent="0.3">
      <c r="A3928" t="s">
        <v>15488</v>
      </c>
      <c r="B3928" t="s">
        <v>15489</v>
      </c>
      <c r="C3928" t="s">
        <v>455</v>
      </c>
      <c r="D3928" t="s">
        <v>393</v>
      </c>
      <c r="E3928" t="s">
        <v>14</v>
      </c>
      <c r="F3928" t="s">
        <v>16770</v>
      </c>
      <c r="G3928">
        <v>0</v>
      </c>
    </row>
    <row r="3929" spans="1:7" x14ac:dyDescent="0.3">
      <c r="A3929" t="s">
        <v>15488</v>
      </c>
      <c r="B3929" t="s">
        <v>15489</v>
      </c>
      <c r="C3929" t="s">
        <v>455</v>
      </c>
      <c r="D3929" t="s">
        <v>393</v>
      </c>
      <c r="E3929" t="s">
        <v>14</v>
      </c>
      <c r="F3929" t="s">
        <v>18066</v>
      </c>
      <c r="G3929">
        <v>0</v>
      </c>
    </row>
    <row r="3930" spans="1:7" x14ac:dyDescent="0.3">
      <c r="A3930" t="s">
        <v>15488</v>
      </c>
      <c r="B3930" t="s">
        <v>15489</v>
      </c>
      <c r="C3930" t="s">
        <v>455</v>
      </c>
      <c r="D3930" t="s">
        <v>393</v>
      </c>
      <c r="E3930" t="s">
        <v>14</v>
      </c>
      <c r="F3930" t="s">
        <v>19722</v>
      </c>
      <c r="G3930">
        <v>0</v>
      </c>
    </row>
    <row r="3931" spans="1:7" x14ac:dyDescent="0.3">
      <c r="A3931" t="s">
        <v>15488</v>
      </c>
      <c r="B3931" t="s">
        <v>15489</v>
      </c>
      <c r="C3931" t="s">
        <v>457</v>
      </c>
      <c r="D3931" t="s">
        <v>393</v>
      </c>
      <c r="E3931" t="s">
        <v>367</v>
      </c>
      <c r="F3931" t="s">
        <v>15497</v>
      </c>
      <c r="G3931" t="s">
        <v>1297</v>
      </c>
    </row>
    <row r="3932" spans="1:7" x14ac:dyDescent="0.3">
      <c r="A3932" t="s">
        <v>15488</v>
      </c>
      <c r="B3932" t="s">
        <v>15489</v>
      </c>
      <c r="C3932" t="s">
        <v>457</v>
      </c>
      <c r="D3932" t="s">
        <v>393</v>
      </c>
      <c r="E3932" t="s">
        <v>372</v>
      </c>
      <c r="F3932" t="s">
        <v>15497</v>
      </c>
      <c r="G3932" t="s">
        <v>3444</v>
      </c>
    </row>
    <row r="3933" spans="1:7" x14ac:dyDescent="0.3">
      <c r="A3933" t="s">
        <v>15488</v>
      </c>
      <c r="B3933" t="s">
        <v>15489</v>
      </c>
      <c r="C3933" t="s">
        <v>457</v>
      </c>
      <c r="D3933" t="s">
        <v>393</v>
      </c>
      <c r="E3933" t="s">
        <v>373</v>
      </c>
      <c r="F3933" t="s">
        <v>15497</v>
      </c>
      <c r="G3933" t="s">
        <v>812</v>
      </c>
    </row>
    <row r="3934" spans="1:7" x14ac:dyDescent="0.3">
      <c r="A3934" t="s">
        <v>15488</v>
      </c>
      <c r="B3934" t="s">
        <v>15489</v>
      </c>
      <c r="C3934" t="s">
        <v>457</v>
      </c>
      <c r="D3934" t="s">
        <v>393</v>
      </c>
      <c r="E3934" t="s">
        <v>377</v>
      </c>
      <c r="F3934" t="s">
        <v>16144</v>
      </c>
      <c r="G3934" t="s">
        <v>4327</v>
      </c>
    </row>
    <row r="3935" spans="1:7" x14ac:dyDescent="0.3">
      <c r="A3935" t="s">
        <v>15488</v>
      </c>
      <c r="B3935" t="s">
        <v>15489</v>
      </c>
      <c r="C3935" t="s">
        <v>457</v>
      </c>
      <c r="D3935" t="s">
        <v>393</v>
      </c>
      <c r="E3935" t="s">
        <v>369</v>
      </c>
      <c r="F3935" t="s">
        <v>16144</v>
      </c>
      <c r="G3935" t="s">
        <v>3640</v>
      </c>
    </row>
    <row r="3936" spans="1:7" x14ac:dyDescent="0.3">
      <c r="A3936" t="s">
        <v>15488</v>
      </c>
      <c r="B3936" t="s">
        <v>15489</v>
      </c>
      <c r="C3936" t="s">
        <v>457</v>
      </c>
      <c r="D3936" t="s">
        <v>393</v>
      </c>
      <c r="E3936" t="s">
        <v>368</v>
      </c>
      <c r="F3936" t="s">
        <v>15497</v>
      </c>
      <c r="G3936" t="s">
        <v>2038</v>
      </c>
    </row>
    <row r="3937" spans="1:7" x14ac:dyDescent="0.3">
      <c r="A3937" t="s">
        <v>15534</v>
      </c>
      <c r="B3937" t="s">
        <v>15397</v>
      </c>
      <c r="C3937" t="s">
        <v>455</v>
      </c>
      <c r="D3937" t="s">
        <v>15551</v>
      </c>
      <c r="E3937" t="s">
        <v>14</v>
      </c>
      <c r="F3937" t="s">
        <v>15552</v>
      </c>
      <c r="G3937">
        <v>0</v>
      </c>
    </row>
    <row r="3938" spans="1:7" x14ac:dyDescent="0.3">
      <c r="A3938" t="s">
        <v>15534</v>
      </c>
      <c r="B3938" t="s">
        <v>15397</v>
      </c>
      <c r="C3938" t="s">
        <v>455</v>
      </c>
      <c r="D3938" t="s">
        <v>15551</v>
      </c>
      <c r="E3938" t="s">
        <v>14</v>
      </c>
      <c r="F3938" t="s">
        <v>15592</v>
      </c>
      <c r="G3938">
        <v>0</v>
      </c>
    </row>
    <row r="3939" spans="1:7" x14ac:dyDescent="0.3">
      <c r="A3939" t="s">
        <v>15534</v>
      </c>
      <c r="B3939" t="s">
        <v>15397</v>
      </c>
      <c r="C3939" t="s">
        <v>455</v>
      </c>
      <c r="D3939" t="s">
        <v>15551</v>
      </c>
      <c r="E3939" t="s">
        <v>14</v>
      </c>
      <c r="F3939" t="s">
        <v>15607</v>
      </c>
      <c r="G3939">
        <v>0</v>
      </c>
    </row>
    <row r="3940" spans="1:7" x14ac:dyDescent="0.3">
      <c r="A3940" t="s">
        <v>15534</v>
      </c>
      <c r="B3940" t="s">
        <v>15397</v>
      </c>
      <c r="C3940" t="s">
        <v>455</v>
      </c>
      <c r="D3940" t="s">
        <v>15551</v>
      </c>
      <c r="E3940" t="s">
        <v>14</v>
      </c>
      <c r="F3940" t="s">
        <v>16262</v>
      </c>
      <c r="G3940">
        <v>0</v>
      </c>
    </row>
    <row r="3941" spans="1:7" x14ac:dyDescent="0.3">
      <c r="A3941" t="s">
        <v>15534</v>
      </c>
      <c r="B3941" t="s">
        <v>15397</v>
      </c>
      <c r="C3941" t="s">
        <v>455</v>
      </c>
      <c r="D3941" t="s">
        <v>15551</v>
      </c>
      <c r="E3941" t="s">
        <v>14</v>
      </c>
      <c r="F3941" t="s">
        <v>16454</v>
      </c>
      <c r="G3941">
        <v>0</v>
      </c>
    </row>
    <row r="3942" spans="1:7" x14ac:dyDescent="0.3">
      <c r="A3942" t="s">
        <v>15534</v>
      </c>
      <c r="B3942" t="s">
        <v>15397</v>
      </c>
      <c r="C3942" t="s">
        <v>455</v>
      </c>
      <c r="D3942" t="s">
        <v>15551</v>
      </c>
      <c r="E3942" t="s">
        <v>14</v>
      </c>
      <c r="F3942" t="s">
        <v>17898</v>
      </c>
      <c r="G3942">
        <v>0</v>
      </c>
    </row>
    <row r="3943" spans="1:7" x14ac:dyDescent="0.3">
      <c r="A3943" t="s">
        <v>15534</v>
      </c>
      <c r="B3943" t="s">
        <v>15397</v>
      </c>
      <c r="C3943" t="s">
        <v>455</v>
      </c>
      <c r="D3943" t="s">
        <v>15551</v>
      </c>
      <c r="E3943" t="s">
        <v>14</v>
      </c>
      <c r="F3943" t="s">
        <v>18694</v>
      </c>
      <c r="G3943">
        <v>0</v>
      </c>
    </row>
    <row r="3944" spans="1:7" x14ac:dyDescent="0.3">
      <c r="A3944" t="s">
        <v>15534</v>
      </c>
      <c r="B3944" t="s">
        <v>15397</v>
      </c>
      <c r="C3944" t="s">
        <v>455</v>
      </c>
      <c r="D3944" t="s">
        <v>15551</v>
      </c>
      <c r="E3944" t="s">
        <v>14</v>
      </c>
      <c r="F3944" t="s">
        <v>19507</v>
      </c>
      <c r="G3944">
        <v>0</v>
      </c>
    </row>
    <row r="3945" spans="1:7" x14ac:dyDescent="0.3">
      <c r="A3945" t="s">
        <v>15534</v>
      </c>
      <c r="B3945" t="s">
        <v>15397</v>
      </c>
      <c r="C3945" t="s">
        <v>455</v>
      </c>
      <c r="D3945" t="s">
        <v>15896</v>
      </c>
      <c r="E3945" t="s">
        <v>14</v>
      </c>
      <c r="F3945" t="s">
        <v>15897</v>
      </c>
      <c r="G3945">
        <v>0</v>
      </c>
    </row>
    <row r="3946" spans="1:7" x14ac:dyDescent="0.3">
      <c r="A3946" t="s">
        <v>15534</v>
      </c>
      <c r="B3946" t="s">
        <v>15397</v>
      </c>
      <c r="C3946" t="s">
        <v>455</v>
      </c>
      <c r="D3946" t="s">
        <v>15896</v>
      </c>
      <c r="E3946" t="s">
        <v>14</v>
      </c>
      <c r="F3946" t="s">
        <v>17065</v>
      </c>
      <c r="G3946">
        <v>0</v>
      </c>
    </row>
    <row r="3947" spans="1:7" x14ac:dyDescent="0.3">
      <c r="A3947" t="s">
        <v>15534</v>
      </c>
      <c r="B3947" t="s">
        <v>15397</v>
      </c>
      <c r="C3947" t="s">
        <v>455</v>
      </c>
      <c r="D3947" t="s">
        <v>15896</v>
      </c>
      <c r="E3947" t="s">
        <v>14</v>
      </c>
      <c r="F3947" t="s">
        <v>19333</v>
      </c>
      <c r="G3947">
        <v>0</v>
      </c>
    </row>
    <row r="3948" spans="1:7" x14ac:dyDescent="0.3">
      <c r="A3948" t="s">
        <v>15534</v>
      </c>
      <c r="B3948" t="s">
        <v>15397</v>
      </c>
      <c r="C3948" t="s">
        <v>457</v>
      </c>
      <c r="D3948" t="s">
        <v>15398</v>
      </c>
      <c r="E3948" t="s">
        <v>378</v>
      </c>
      <c r="F3948" t="s">
        <v>15535</v>
      </c>
      <c r="G3948" t="s">
        <v>2442</v>
      </c>
    </row>
    <row r="3949" spans="1:7" x14ac:dyDescent="0.3">
      <c r="A3949" t="s">
        <v>15534</v>
      </c>
      <c r="B3949" t="s">
        <v>15397</v>
      </c>
      <c r="C3949" t="s">
        <v>457</v>
      </c>
      <c r="D3949" t="s">
        <v>15398</v>
      </c>
      <c r="E3949" t="s">
        <v>378</v>
      </c>
      <c r="F3949" t="s">
        <v>16445</v>
      </c>
      <c r="G3949" t="s">
        <v>2442</v>
      </c>
    </row>
    <row r="3950" spans="1:7" x14ac:dyDescent="0.3">
      <c r="A3950" t="s">
        <v>15534</v>
      </c>
      <c r="B3950" t="s">
        <v>15397</v>
      </c>
      <c r="C3950" t="s">
        <v>457</v>
      </c>
      <c r="D3950" t="s">
        <v>15398</v>
      </c>
      <c r="E3950" t="s">
        <v>378</v>
      </c>
      <c r="F3950" t="s">
        <v>16481</v>
      </c>
      <c r="G3950" t="s">
        <v>2442</v>
      </c>
    </row>
    <row r="3951" spans="1:7" x14ac:dyDescent="0.3">
      <c r="A3951" t="s">
        <v>15534</v>
      </c>
      <c r="B3951" t="s">
        <v>15397</v>
      </c>
      <c r="C3951" t="s">
        <v>457</v>
      </c>
      <c r="D3951" t="s">
        <v>15398</v>
      </c>
      <c r="E3951" t="s">
        <v>378</v>
      </c>
      <c r="F3951" t="s">
        <v>17898</v>
      </c>
      <c r="G3951" t="s">
        <v>2442</v>
      </c>
    </row>
    <row r="3952" spans="1:7" x14ac:dyDescent="0.3">
      <c r="A3952" t="s">
        <v>15534</v>
      </c>
      <c r="B3952" t="s">
        <v>15397</v>
      </c>
      <c r="C3952" t="s">
        <v>457</v>
      </c>
      <c r="D3952" t="s">
        <v>15398</v>
      </c>
      <c r="E3952" t="s">
        <v>367</v>
      </c>
      <c r="F3952" t="s">
        <v>15552</v>
      </c>
      <c r="G3952" t="s">
        <v>1297</v>
      </c>
    </row>
    <row r="3953" spans="1:7" x14ac:dyDescent="0.3">
      <c r="A3953" t="s">
        <v>15534</v>
      </c>
      <c r="B3953" t="s">
        <v>15397</v>
      </c>
      <c r="C3953" t="s">
        <v>457</v>
      </c>
      <c r="D3953" t="s">
        <v>15398</v>
      </c>
      <c r="E3953" t="s">
        <v>367</v>
      </c>
      <c r="F3953" t="s">
        <v>16313</v>
      </c>
      <c r="G3953" t="s">
        <v>1297</v>
      </c>
    </row>
    <row r="3954" spans="1:7" x14ac:dyDescent="0.3">
      <c r="A3954" t="s">
        <v>15534</v>
      </c>
      <c r="B3954" t="s">
        <v>15397</v>
      </c>
      <c r="C3954" t="s">
        <v>457</v>
      </c>
      <c r="D3954" t="s">
        <v>15398</v>
      </c>
      <c r="E3954" t="s">
        <v>367</v>
      </c>
      <c r="F3954" t="s">
        <v>16454</v>
      </c>
      <c r="G3954" t="s">
        <v>1297</v>
      </c>
    </row>
    <row r="3955" spans="1:7" x14ac:dyDescent="0.3">
      <c r="A3955" t="s">
        <v>15534</v>
      </c>
      <c r="B3955" t="s">
        <v>15397</v>
      </c>
      <c r="C3955" t="s">
        <v>457</v>
      </c>
      <c r="D3955" t="s">
        <v>15398</v>
      </c>
      <c r="E3955" t="s">
        <v>367</v>
      </c>
      <c r="F3955" t="s">
        <v>18226</v>
      </c>
      <c r="G3955" t="s">
        <v>1297</v>
      </c>
    </row>
    <row r="3956" spans="1:7" x14ac:dyDescent="0.3">
      <c r="A3956" t="s">
        <v>15534</v>
      </c>
      <c r="B3956" t="s">
        <v>15397</v>
      </c>
      <c r="C3956" t="s">
        <v>457</v>
      </c>
      <c r="D3956" t="s">
        <v>15398</v>
      </c>
      <c r="E3956" t="s">
        <v>367</v>
      </c>
      <c r="F3956" t="s">
        <v>18613</v>
      </c>
      <c r="G3956" t="s">
        <v>1297</v>
      </c>
    </row>
    <row r="3957" spans="1:7" x14ac:dyDescent="0.3">
      <c r="A3957" t="s">
        <v>15534</v>
      </c>
      <c r="B3957" t="s">
        <v>15397</v>
      </c>
      <c r="C3957" t="s">
        <v>457</v>
      </c>
      <c r="D3957" t="s">
        <v>15398</v>
      </c>
      <c r="E3957" t="s">
        <v>367</v>
      </c>
      <c r="F3957" t="s">
        <v>18689</v>
      </c>
      <c r="G3957" t="s">
        <v>1297</v>
      </c>
    </row>
    <row r="3958" spans="1:7" x14ac:dyDescent="0.3">
      <c r="A3958" t="s">
        <v>15534</v>
      </c>
      <c r="B3958" t="s">
        <v>15397</v>
      </c>
      <c r="C3958" t="s">
        <v>457</v>
      </c>
      <c r="D3958" t="s">
        <v>15398</v>
      </c>
      <c r="E3958" t="s">
        <v>367</v>
      </c>
      <c r="F3958" t="s">
        <v>18869</v>
      </c>
      <c r="G3958" t="s">
        <v>1297</v>
      </c>
    </row>
    <row r="3959" spans="1:7" x14ac:dyDescent="0.3">
      <c r="A3959" t="s">
        <v>15534</v>
      </c>
      <c r="B3959" t="s">
        <v>15397</v>
      </c>
      <c r="C3959" t="s">
        <v>457</v>
      </c>
      <c r="D3959" t="s">
        <v>15398</v>
      </c>
      <c r="E3959" t="s">
        <v>372</v>
      </c>
      <c r="F3959" t="s">
        <v>15607</v>
      </c>
      <c r="G3959" t="s">
        <v>3444</v>
      </c>
    </row>
    <row r="3960" spans="1:7" x14ac:dyDescent="0.3">
      <c r="A3960" t="s">
        <v>15534</v>
      </c>
      <c r="B3960" t="s">
        <v>15397</v>
      </c>
      <c r="C3960" t="s">
        <v>457</v>
      </c>
      <c r="D3960" t="s">
        <v>15398</v>
      </c>
      <c r="E3960" t="s">
        <v>372</v>
      </c>
      <c r="F3960" t="s">
        <v>20185</v>
      </c>
      <c r="G3960" t="s">
        <v>3444</v>
      </c>
    </row>
    <row r="3961" spans="1:7" x14ac:dyDescent="0.3">
      <c r="A3961" t="s">
        <v>15534</v>
      </c>
      <c r="B3961" t="s">
        <v>15397</v>
      </c>
      <c r="C3961" t="s">
        <v>457</v>
      </c>
      <c r="D3961" t="s">
        <v>15398</v>
      </c>
      <c r="E3961" t="s">
        <v>373</v>
      </c>
      <c r="F3961" t="s">
        <v>16129</v>
      </c>
      <c r="G3961" t="s">
        <v>812</v>
      </c>
    </row>
    <row r="3962" spans="1:7" x14ac:dyDescent="0.3">
      <c r="A3962" t="s">
        <v>15534</v>
      </c>
      <c r="B3962" t="s">
        <v>15397</v>
      </c>
      <c r="C3962" t="s">
        <v>457</v>
      </c>
      <c r="D3962" t="s">
        <v>15398</v>
      </c>
      <c r="E3962" t="s">
        <v>373</v>
      </c>
      <c r="F3962" t="s">
        <v>17898</v>
      </c>
      <c r="G3962" t="s">
        <v>812</v>
      </c>
    </row>
    <row r="3963" spans="1:7" x14ac:dyDescent="0.3">
      <c r="A3963" t="s">
        <v>15534</v>
      </c>
      <c r="B3963" t="s">
        <v>15397</v>
      </c>
      <c r="C3963" t="s">
        <v>457</v>
      </c>
      <c r="D3963" t="s">
        <v>15398</v>
      </c>
      <c r="E3963" t="s">
        <v>370</v>
      </c>
      <c r="F3963" t="s">
        <v>16129</v>
      </c>
      <c r="G3963" t="s">
        <v>1851</v>
      </c>
    </row>
    <row r="3964" spans="1:7" x14ac:dyDescent="0.3">
      <c r="A3964" t="s">
        <v>15534</v>
      </c>
      <c r="B3964" t="s">
        <v>15397</v>
      </c>
      <c r="C3964" t="s">
        <v>457</v>
      </c>
      <c r="D3964" t="s">
        <v>15398</v>
      </c>
      <c r="E3964" t="s">
        <v>370</v>
      </c>
      <c r="F3964" t="s">
        <v>16454</v>
      </c>
      <c r="G3964" t="s">
        <v>1851</v>
      </c>
    </row>
    <row r="3965" spans="1:7" x14ac:dyDescent="0.3">
      <c r="A3965" t="s">
        <v>15534</v>
      </c>
      <c r="B3965" t="s">
        <v>15397</v>
      </c>
      <c r="C3965" t="s">
        <v>457</v>
      </c>
      <c r="D3965" t="s">
        <v>15398</v>
      </c>
      <c r="E3965" t="s">
        <v>370</v>
      </c>
      <c r="F3965" t="s">
        <v>17183</v>
      </c>
      <c r="G3965" t="s">
        <v>1851</v>
      </c>
    </row>
    <row r="3966" spans="1:7" x14ac:dyDescent="0.3">
      <c r="A3966" t="s">
        <v>15534</v>
      </c>
      <c r="B3966" t="s">
        <v>15397</v>
      </c>
      <c r="C3966" t="s">
        <v>457</v>
      </c>
      <c r="D3966" t="s">
        <v>15398</v>
      </c>
      <c r="E3966" t="s">
        <v>379</v>
      </c>
      <c r="F3966" t="s">
        <v>16454</v>
      </c>
      <c r="G3966" t="s">
        <v>1805</v>
      </c>
    </row>
    <row r="3967" spans="1:7" x14ac:dyDescent="0.3">
      <c r="A3967" t="s">
        <v>15534</v>
      </c>
      <c r="B3967" t="s">
        <v>15397</v>
      </c>
      <c r="C3967" t="s">
        <v>457</v>
      </c>
      <c r="D3967" t="s">
        <v>15398</v>
      </c>
      <c r="E3967" t="s">
        <v>379</v>
      </c>
      <c r="F3967" t="s">
        <v>16904</v>
      </c>
      <c r="G3967" t="s">
        <v>1805</v>
      </c>
    </row>
    <row r="3968" spans="1:7" x14ac:dyDescent="0.3">
      <c r="A3968" t="s">
        <v>15534</v>
      </c>
      <c r="B3968" t="s">
        <v>15397</v>
      </c>
      <c r="C3968" t="s">
        <v>457</v>
      </c>
      <c r="D3968" t="s">
        <v>15398</v>
      </c>
      <c r="E3968" t="s">
        <v>379</v>
      </c>
      <c r="F3968" t="s">
        <v>17594</v>
      </c>
      <c r="G3968" t="s">
        <v>1805</v>
      </c>
    </row>
    <row r="3969" spans="1:7" x14ac:dyDescent="0.3">
      <c r="A3969" t="s">
        <v>15534</v>
      </c>
      <c r="B3969" t="s">
        <v>15397</v>
      </c>
      <c r="C3969" t="s">
        <v>457</v>
      </c>
      <c r="D3969" t="s">
        <v>15398</v>
      </c>
      <c r="E3969" t="s">
        <v>368</v>
      </c>
      <c r="F3969" t="s">
        <v>15552</v>
      </c>
      <c r="G3969" t="s">
        <v>2038</v>
      </c>
    </row>
    <row r="3970" spans="1:7" x14ac:dyDescent="0.3">
      <c r="A3970" t="s">
        <v>15534</v>
      </c>
      <c r="B3970" t="s">
        <v>15397</v>
      </c>
      <c r="C3970" t="s">
        <v>457</v>
      </c>
      <c r="D3970" t="s">
        <v>15398</v>
      </c>
      <c r="E3970" t="s">
        <v>368</v>
      </c>
      <c r="F3970" t="s">
        <v>15984</v>
      </c>
      <c r="G3970" t="s">
        <v>2038</v>
      </c>
    </row>
    <row r="3971" spans="1:7" x14ac:dyDescent="0.3">
      <c r="A3971" t="s">
        <v>15534</v>
      </c>
      <c r="B3971" t="s">
        <v>15397</v>
      </c>
      <c r="C3971" t="s">
        <v>457</v>
      </c>
      <c r="D3971" t="s">
        <v>15398</v>
      </c>
      <c r="E3971" t="s">
        <v>368</v>
      </c>
      <c r="F3971" t="s">
        <v>16170</v>
      </c>
      <c r="G3971" t="s">
        <v>2038</v>
      </c>
    </row>
    <row r="3972" spans="1:7" x14ac:dyDescent="0.3">
      <c r="A3972" t="s">
        <v>15534</v>
      </c>
      <c r="B3972" t="s">
        <v>15397</v>
      </c>
      <c r="C3972" t="s">
        <v>457</v>
      </c>
      <c r="D3972" t="s">
        <v>15398</v>
      </c>
      <c r="E3972" t="s">
        <v>368</v>
      </c>
      <c r="F3972" t="s">
        <v>18694</v>
      </c>
      <c r="G3972" t="s">
        <v>2038</v>
      </c>
    </row>
    <row r="3973" spans="1:7" x14ac:dyDescent="0.3">
      <c r="A3973" t="s">
        <v>15534</v>
      </c>
      <c r="B3973" t="s">
        <v>15397</v>
      </c>
      <c r="C3973" t="s">
        <v>457</v>
      </c>
      <c r="D3973" t="s">
        <v>15398</v>
      </c>
      <c r="E3973" t="s">
        <v>371</v>
      </c>
      <c r="F3973" t="s">
        <v>17240</v>
      </c>
      <c r="G3973" t="s">
        <v>2301</v>
      </c>
    </row>
    <row r="3974" spans="1:7" x14ac:dyDescent="0.3">
      <c r="A3974" t="s">
        <v>15534</v>
      </c>
      <c r="B3974" t="s">
        <v>15397</v>
      </c>
      <c r="C3974" t="s">
        <v>457</v>
      </c>
      <c r="D3974" t="s">
        <v>15398</v>
      </c>
      <c r="E3974" t="s">
        <v>371</v>
      </c>
      <c r="F3974" t="s">
        <v>18689</v>
      </c>
      <c r="G3974" t="s">
        <v>2301</v>
      </c>
    </row>
    <row r="3975" spans="1:7" x14ac:dyDescent="0.3">
      <c r="A3975" t="s">
        <v>15534</v>
      </c>
      <c r="B3975" t="s">
        <v>15397</v>
      </c>
      <c r="C3975" t="s">
        <v>457</v>
      </c>
      <c r="D3975" t="s">
        <v>15398</v>
      </c>
      <c r="E3975" t="s">
        <v>371</v>
      </c>
      <c r="F3975" t="s">
        <v>18838</v>
      </c>
      <c r="G3975" t="s">
        <v>2301</v>
      </c>
    </row>
    <row r="3976" spans="1:7" x14ac:dyDescent="0.3">
      <c r="A3976" t="s">
        <v>15534</v>
      </c>
      <c r="B3976" t="s">
        <v>15397</v>
      </c>
      <c r="C3976" t="s">
        <v>457</v>
      </c>
      <c r="D3976" t="s">
        <v>15398</v>
      </c>
      <c r="E3976" t="s">
        <v>371</v>
      </c>
      <c r="F3976" t="s">
        <v>18990</v>
      </c>
      <c r="G3976" t="s">
        <v>2301</v>
      </c>
    </row>
    <row r="3977" spans="1:7" x14ac:dyDescent="0.3">
      <c r="A3977" t="s">
        <v>15534</v>
      </c>
      <c r="B3977" t="s">
        <v>15397</v>
      </c>
      <c r="C3977" t="s">
        <v>457</v>
      </c>
      <c r="D3977" t="s">
        <v>15398</v>
      </c>
      <c r="E3977" t="s">
        <v>376</v>
      </c>
      <c r="F3977" t="s">
        <v>17898</v>
      </c>
      <c r="G3977" t="s">
        <v>14847</v>
      </c>
    </row>
    <row r="3978" spans="1:7" x14ac:dyDescent="0.3">
      <c r="A3978" t="s">
        <v>15534</v>
      </c>
      <c r="B3978" t="s">
        <v>15397</v>
      </c>
      <c r="C3978" t="s">
        <v>457</v>
      </c>
      <c r="D3978" t="s">
        <v>15398</v>
      </c>
      <c r="E3978" t="s">
        <v>376</v>
      </c>
      <c r="F3978" t="s">
        <v>18153</v>
      </c>
      <c r="G3978" t="s">
        <v>14847</v>
      </c>
    </row>
    <row r="3979" spans="1:7" x14ac:dyDescent="0.3">
      <c r="A3979" t="s">
        <v>15534</v>
      </c>
      <c r="B3979" t="s">
        <v>15397</v>
      </c>
      <c r="C3979" t="s">
        <v>457</v>
      </c>
      <c r="D3979" t="s">
        <v>15398</v>
      </c>
      <c r="E3979" t="s">
        <v>376</v>
      </c>
      <c r="F3979" t="s">
        <v>18694</v>
      </c>
      <c r="G3979" t="s">
        <v>14847</v>
      </c>
    </row>
    <row r="3980" spans="1:7" x14ac:dyDescent="0.3">
      <c r="A3980" t="s">
        <v>15783</v>
      </c>
      <c r="B3980" t="s">
        <v>15132</v>
      </c>
      <c r="C3980" t="s">
        <v>457</v>
      </c>
      <c r="D3980" t="s">
        <v>393</v>
      </c>
      <c r="E3980" t="s">
        <v>378</v>
      </c>
      <c r="F3980" t="s">
        <v>17670</v>
      </c>
      <c r="G3980" t="s">
        <v>16742</v>
      </c>
    </row>
    <row r="3981" spans="1:7" x14ac:dyDescent="0.3">
      <c r="A3981" t="s">
        <v>15783</v>
      </c>
      <c r="B3981" t="s">
        <v>15132</v>
      </c>
      <c r="C3981" t="s">
        <v>457</v>
      </c>
      <c r="D3981" t="s">
        <v>393</v>
      </c>
      <c r="E3981" t="s">
        <v>377</v>
      </c>
      <c r="F3981" t="s">
        <v>17670</v>
      </c>
      <c r="G3981" t="s">
        <v>15170</v>
      </c>
    </row>
    <row r="3982" spans="1:7" x14ac:dyDescent="0.3">
      <c r="A3982" t="s">
        <v>15783</v>
      </c>
      <c r="B3982" t="s">
        <v>15132</v>
      </c>
      <c r="C3982" t="s">
        <v>457</v>
      </c>
      <c r="D3982" t="s">
        <v>393</v>
      </c>
      <c r="E3982" t="s">
        <v>379</v>
      </c>
      <c r="F3982" t="s">
        <v>16323</v>
      </c>
      <c r="G3982" t="s">
        <v>15436</v>
      </c>
    </row>
    <row r="3983" spans="1:7" x14ac:dyDescent="0.3">
      <c r="A3983" t="s">
        <v>15783</v>
      </c>
      <c r="B3983" t="s">
        <v>15132</v>
      </c>
      <c r="C3983" t="s">
        <v>457</v>
      </c>
      <c r="D3983" t="s">
        <v>393</v>
      </c>
      <c r="E3983" t="s">
        <v>371</v>
      </c>
      <c r="F3983" t="s">
        <v>16323</v>
      </c>
      <c r="G3983" t="s">
        <v>15983</v>
      </c>
    </row>
    <row r="3984" spans="1:7" x14ac:dyDescent="0.3">
      <c r="A3984" t="s">
        <v>15783</v>
      </c>
      <c r="B3984" t="s">
        <v>15132</v>
      </c>
      <c r="C3984" t="s">
        <v>457</v>
      </c>
      <c r="D3984" t="s">
        <v>393</v>
      </c>
      <c r="E3984" t="s">
        <v>376</v>
      </c>
      <c r="F3984" t="s">
        <v>16323</v>
      </c>
      <c r="G3984" t="s">
        <v>15140</v>
      </c>
    </row>
    <row r="3985" spans="1:7" x14ac:dyDescent="0.3">
      <c r="A3985" t="s">
        <v>15783</v>
      </c>
      <c r="B3985" t="s">
        <v>15132</v>
      </c>
      <c r="C3985" t="s">
        <v>457</v>
      </c>
      <c r="D3985" t="s">
        <v>15181</v>
      </c>
      <c r="E3985" t="s">
        <v>367</v>
      </c>
      <c r="F3985" t="s">
        <v>17670</v>
      </c>
      <c r="G3985" t="s">
        <v>15333</v>
      </c>
    </row>
    <row r="3986" spans="1:7" x14ac:dyDescent="0.3">
      <c r="A3986" t="s">
        <v>15783</v>
      </c>
      <c r="B3986" t="s">
        <v>15132</v>
      </c>
      <c r="C3986" t="s">
        <v>457</v>
      </c>
      <c r="D3986" t="s">
        <v>15181</v>
      </c>
      <c r="E3986" t="s">
        <v>370</v>
      </c>
      <c r="F3986" t="s">
        <v>17670</v>
      </c>
      <c r="G3986" t="s">
        <v>15567</v>
      </c>
    </row>
    <row r="3987" spans="1:7" x14ac:dyDescent="0.3">
      <c r="A3987" t="s">
        <v>15783</v>
      </c>
      <c r="B3987" t="s">
        <v>15132</v>
      </c>
      <c r="C3987" t="s">
        <v>457</v>
      </c>
      <c r="D3987" t="s">
        <v>15181</v>
      </c>
      <c r="E3987" t="s">
        <v>369</v>
      </c>
      <c r="F3987" t="s">
        <v>17670</v>
      </c>
      <c r="G3987" t="s">
        <v>15299</v>
      </c>
    </row>
    <row r="3988" spans="1:7" x14ac:dyDescent="0.3">
      <c r="A3988" t="s">
        <v>15783</v>
      </c>
      <c r="B3988" t="s">
        <v>15132</v>
      </c>
      <c r="C3988" t="s">
        <v>457</v>
      </c>
      <c r="D3988" t="s">
        <v>15784</v>
      </c>
      <c r="E3988" t="s">
        <v>378</v>
      </c>
      <c r="F3988" t="s">
        <v>17929</v>
      </c>
      <c r="G3988" t="s">
        <v>16742</v>
      </c>
    </row>
    <row r="3989" spans="1:7" x14ac:dyDescent="0.3">
      <c r="A3989" t="s">
        <v>15783</v>
      </c>
      <c r="B3989" t="s">
        <v>15132</v>
      </c>
      <c r="C3989" t="s">
        <v>457</v>
      </c>
      <c r="D3989" t="s">
        <v>15784</v>
      </c>
      <c r="E3989" t="s">
        <v>377</v>
      </c>
      <c r="F3989" t="s">
        <v>15785</v>
      </c>
      <c r="G3989" t="s">
        <v>15170</v>
      </c>
    </row>
    <row r="3990" spans="1:7" x14ac:dyDescent="0.3">
      <c r="A3990" t="s">
        <v>15783</v>
      </c>
      <c r="B3990" t="s">
        <v>15132</v>
      </c>
      <c r="C3990" t="s">
        <v>457</v>
      </c>
      <c r="D3990" t="s">
        <v>15784</v>
      </c>
      <c r="E3990" t="s">
        <v>370</v>
      </c>
      <c r="F3990" t="s">
        <v>17836</v>
      </c>
      <c r="G3990" t="s">
        <v>15567</v>
      </c>
    </row>
    <row r="3991" spans="1:7" x14ac:dyDescent="0.3">
      <c r="A3991" t="s">
        <v>15783</v>
      </c>
      <c r="B3991" t="s">
        <v>15132</v>
      </c>
      <c r="C3991" t="s">
        <v>457</v>
      </c>
      <c r="D3991" t="s">
        <v>15784</v>
      </c>
      <c r="E3991" t="s">
        <v>368</v>
      </c>
      <c r="F3991" t="s">
        <v>15785</v>
      </c>
      <c r="G3991" t="s">
        <v>15663</v>
      </c>
    </row>
    <row r="3992" spans="1:7" x14ac:dyDescent="0.3">
      <c r="A3992" t="s">
        <v>15783</v>
      </c>
      <c r="B3992" t="s">
        <v>15132</v>
      </c>
      <c r="C3992" t="s">
        <v>457</v>
      </c>
      <c r="D3992" t="s">
        <v>15784</v>
      </c>
      <c r="E3992" t="s">
        <v>376</v>
      </c>
      <c r="F3992" t="s">
        <v>17435</v>
      </c>
      <c r="G3992" t="s">
        <v>15140</v>
      </c>
    </row>
    <row r="3993" spans="1:7" x14ac:dyDescent="0.3">
      <c r="A3993" t="s">
        <v>15783</v>
      </c>
      <c r="B3993" t="s">
        <v>15132</v>
      </c>
      <c r="C3993" t="s">
        <v>457</v>
      </c>
      <c r="D3993" t="s">
        <v>15784</v>
      </c>
      <c r="E3993" t="s">
        <v>376</v>
      </c>
      <c r="F3993" t="s">
        <v>17929</v>
      </c>
      <c r="G3993" t="s">
        <v>15140</v>
      </c>
    </row>
    <row r="3994" spans="1:7" x14ac:dyDescent="0.3">
      <c r="A3994" t="s">
        <v>15783</v>
      </c>
      <c r="B3994" t="s">
        <v>15132</v>
      </c>
      <c r="C3994" t="s">
        <v>457</v>
      </c>
      <c r="D3994" t="s">
        <v>16795</v>
      </c>
      <c r="E3994" t="s">
        <v>378</v>
      </c>
      <c r="F3994" t="s">
        <v>16796</v>
      </c>
      <c r="G3994" t="s">
        <v>16742</v>
      </c>
    </row>
    <row r="3995" spans="1:7" x14ac:dyDescent="0.3">
      <c r="A3995" t="s">
        <v>15783</v>
      </c>
      <c r="B3995" t="s">
        <v>15132</v>
      </c>
      <c r="C3995" t="s">
        <v>457</v>
      </c>
      <c r="D3995" t="s">
        <v>16795</v>
      </c>
      <c r="E3995" t="s">
        <v>371</v>
      </c>
      <c r="F3995" t="s">
        <v>16796</v>
      </c>
      <c r="G3995" t="s">
        <v>15983</v>
      </c>
    </row>
    <row r="3996" spans="1:7" x14ac:dyDescent="0.3">
      <c r="A3996" t="s">
        <v>15825</v>
      </c>
      <c r="B3996" t="s">
        <v>15152</v>
      </c>
      <c r="C3996" t="s">
        <v>455</v>
      </c>
      <c r="D3996" t="s">
        <v>393</v>
      </c>
      <c r="E3996" t="s">
        <v>14</v>
      </c>
      <c r="F3996" t="s">
        <v>15826</v>
      </c>
      <c r="G3996">
        <v>0</v>
      </c>
    </row>
    <row r="3997" spans="1:7" x14ac:dyDescent="0.3">
      <c r="A3997" t="s">
        <v>15825</v>
      </c>
      <c r="B3997" t="s">
        <v>15152</v>
      </c>
      <c r="C3997" t="s">
        <v>458</v>
      </c>
      <c r="D3997" t="s">
        <v>15153</v>
      </c>
      <c r="E3997" t="s">
        <v>280</v>
      </c>
      <c r="F3997" t="s">
        <v>15826</v>
      </c>
      <c r="G3997" t="s">
        <v>786</v>
      </c>
    </row>
    <row r="3998" spans="1:7" x14ac:dyDescent="0.3">
      <c r="A3998" t="s">
        <v>15825</v>
      </c>
      <c r="B3998" t="s">
        <v>15152</v>
      </c>
      <c r="C3998" t="s">
        <v>458</v>
      </c>
      <c r="D3998" t="s">
        <v>15153</v>
      </c>
      <c r="E3998" t="s">
        <v>285</v>
      </c>
      <c r="F3998" t="s">
        <v>15826</v>
      </c>
      <c r="G3998" t="s">
        <v>786</v>
      </c>
    </row>
    <row r="3999" spans="1:7" x14ac:dyDescent="0.3">
      <c r="A3999" t="s">
        <v>15825</v>
      </c>
      <c r="B3999" t="s">
        <v>15152</v>
      </c>
      <c r="C3999" t="s">
        <v>458</v>
      </c>
      <c r="D3999" t="s">
        <v>15153</v>
      </c>
      <c r="E3999" t="s">
        <v>278</v>
      </c>
      <c r="F3999" t="s">
        <v>15826</v>
      </c>
      <c r="G3999" t="s">
        <v>786</v>
      </c>
    </row>
    <row r="4000" spans="1:7" x14ac:dyDescent="0.3">
      <c r="A4000" t="s">
        <v>15825</v>
      </c>
      <c r="B4000" t="s">
        <v>15152</v>
      </c>
      <c r="C4000" t="s">
        <v>458</v>
      </c>
      <c r="D4000" t="s">
        <v>15153</v>
      </c>
      <c r="E4000" t="s">
        <v>102</v>
      </c>
      <c r="F4000" t="s">
        <v>15826</v>
      </c>
      <c r="G4000" t="s">
        <v>635</v>
      </c>
    </row>
    <row r="4001" spans="1:7" x14ac:dyDescent="0.3">
      <c r="A4001" t="s">
        <v>15825</v>
      </c>
      <c r="B4001" t="s">
        <v>15152</v>
      </c>
      <c r="C4001" t="s">
        <v>458</v>
      </c>
      <c r="D4001" t="s">
        <v>15153</v>
      </c>
      <c r="E4001" t="s">
        <v>134</v>
      </c>
      <c r="F4001" t="s">
        <v>15826</v>
      </c>
      <c r="G4001" t="s">
        <v>750</v>
      </c>
    </row>
    <row r="4002" spans="1:7" x14ac:dyDescent="0.3">
      <c r="A4002" t="s">
        <v>15825</v>
      </c>
      <c r="B4002" t="s">
        <v>15152</v>
      </c>
      <c r="C4002" t="s">
        <v>458</v>
      </c>
      <c r="D4002" t="s">
        <v>15153</v>
      </c>
      <c r="E4002" t="s">
        <v>356</v>
      </c>
      <c r="F4002" t="s">
        <v>15826</v>
      </c>
      <c r="G4002" t="s">
        <v>719</v>
      </c>
    </row>
    <row r="4003" spans="1:7" x14ac:dyDescent="0.3">
      <c r="A4003" t="s">
        <v>15825</v>
      </c>
      <c r="B4003" t="s">
        <v>15152</v>
      </c>
      <c r="C4003" t="s">
        <v>458</v>
      </c>
      <c r="D4003" t="s">
        <v>15153</v>
      </c>
      <c r="E4003" t="s">
        <v>147</v>
      </c>
      <c r="F4003" t="s">
        <v>15826</v>
      </c>
      <c r="G4003" t="s">
        <v>750</v>
      </c>
    </row>
    <row r="4004" spans="1:7" x14ac:dyDescent="0.3">
      <c r="A4004" t="s">
        <v>15825</v>
      </c>
      <c r="B4004" t="s">
        <v>15152</v>
      </c>
      <c r="C4004" t="s">
        <v>458</v>
      </c>
      <c r="D4004" t="s">
        <v>15153</v>
      </c>
      <c r="E4004" t="s">
        <v>119</v>
      </c>
      <c r="F4004" t="s">
        <v>15826</v>
      </c>
      <c r="G4004" t="s">
        <v>635</v>
      </c>
    </row>
    <row r="4005" spans="1:7" x14ac:dyDescent="0.3">
      <c r="A4005" t="s">
        <v>15825</v>
      </c>
      <c r="B4005" t="s">
        <v>15152</v>
      </c>
      <c r="C4005" t="s">
        <v>458</v>
      </c>
      <c r="D4005" t="s">
        <v>15153</v>
      </c>
      <c r="E4005" t="s">
        <v>92</v>
      </c>
      <c r="F4005" t="s">
        <v>15826</v>
      </c>
      <c r="G4005" t="s">
        <v>909</v>
      </c>
    </row>
    <row r="4006" spans="1:7" x14ac:dyDescent="0.3">
      <c r="A4006" t="s">
        <v>15825</v>
      </c>
      <c r="B4006" t="s">
        <v>15152</v>
      </c>
      <c r="C4006" t="s">
        <v>458</v>
      </c>
      <c r="D4006" t="s">
        <v>15153</v>
      </c>
      <c r="E4006" t="s">
        <v>126</v>
      </c>
      <c r="F4006" t="s">
        <v>15826</v>
      </c>
      <c r="G4006" t="s">
        <v>635</v>
      </c>
    </row>
    <row r="4007" spans="1:7" x14ac:dyDescent="0.3">
      <c r="A4007" t="s">
        <v>15825</v>
      </c>
      <c r="B4007" t="s">
        <v>15152</v>
      </c>
      <c r="C4007" t="s">
        <v>458</v>
      </c>
      <c r="D4007" t="s">
        <v>15153</v>
      </c>
      <c r="E4007" t="s">
        <v>181</v>
      </c>
      <c r="F4007" t="s">
        <v>15826</v>
      </c>
      <c r="G4007" t="s">
        <v>673</v>
      </c>
    </row>
    <row r="4008" spans="1:7" x14ac:dyDescent="0.3">
      <c r="A4008" t="s">
        <v>15825</v>
      </c>
      <c r="B4008" t="s">
        <v>15152</v>
      </c>
      <c r="C4008" t="s">
        <v>458</v>
      </c>
      <c r="D4008" t="s">
        <v>15153</v>
      </c>
      <c r="E4008" t="s">
        <v>120</v>
      </c>
      <c r="F4008" t="s">
        <v>15826</v>
      </c>
      <c r="G4008" t="s">
        <v>635</v>
      </c>
    </row>
    <row r="4009" spans="1:7" x14ac:dyDescent="0.3">
      <c r="A4009" t="s">
        <v>15825</v>
      </c>
      <c r="B4009" t="s">
        <v>15152</v>
      </c>
      <c r="C4009" t="s">
        <v>458</v>
      </c>
      <c r="D4009" t="s">
        <v>15153</v>
      </c>
      <c r="E4009" t="s">
        <v>53</v>
      </c>
      <c r="F4009" t="s">
        <v>15826</v>
      </c>
      <c r="G4009" t="s">
        <v>799</v>
      </c>
    </row>
    <row r="4010" spans="1:7" x14ac:dyDescent="0.3">
      <c r="A4010" t="s">
        <v>15825</v>
      </c>
      <c r="B4010" t="s">
        <v>15152</v>
      </c>
      <c r="C4010" t="s">
        <v>458</v>
      </c>
      <c r="D4010" t="s">
        <v>15153</v>
      </c>
      <c r="E4010" t="s">
        <v>337</v>
      </c>
      <c r="F4010" t="s">
        <v>15826</v>
      </c>
      <c r="G4010" t="s">
        <v>695</v>
      </c>
    </row>
    <row r="4011" spans="1:7" x14ac:dyDescent="0.3">
      <c r="A4011" t="s">
        <v>15825</v>
      </c>
      <c r="B4011" t="s">
        <v>15152</v>
      </c>
      <c r="C4011" t="s">
        <v>458</v>
      </c>
      <c r="D4011" t="s">
        <v>15153</v>
      </c>
      <c r="E4011" t="s">
        <v>32</v>
      </c>
      <c r="F4011" t="s">
        <v>15826</v>
      </c>
      <c r="G4011" t="s">
        <v>773</v>
      </c>
    </row>
    <row r="4012" spans="1:7" x14ac:dyDescent="0.3">
      <c r="A4012" t="s">
        <v>15825</v>
      </c>
      <c r="B4012" t="s">
        <v>15152</v>
      </c>
      <c r="C4012" t="s">
        <v>458</v>
      </c>
      <c r="D4012" t="s">
        <v>15153</v>
      </c>
      <c r="E4012" t="s">
        <v>117</v>
      </c>
      <c r="F4012" t="s">
        <v>15826</v>
      </c>
      <c r="G4012" t="s">
        <v>635</v>
      </c>
    </row>
    <row r="4013" spans="1:7" x14ac:dyDescent="0.3">
      <c r="A4013" t="s">
        <v>15825</v>
      </c>
      <c r="B4013" t="s">
        <v>15152</v>
      </c>
      <c r="C4013" t="s">
        <v>458</v>
      </c>
      <c r="D4013" t="s">
        <v>15153</v>
      </c>
      <c r="E4013" t="s">
        <v>230</v>
      </c>
      <c r="F4013" t="s">
        <v>15826</v>
      </c>
      <c r="G4013" t="s">
        <v>658</v>
      </c>
    </row>
    <row r="4014" spans="1:7" x14ac:dyDescent="0.3">
      <c r="A4014" t="s">
        <v>15825</v>
      </c>
      <c r="B4014" t="s">
        <v>15152</v>
      </c>
      <c r="C4014" t="s">
        <v>458</v>
      </c>
      <c r="D4014" t="s">
        <v>15153</v>
      </c>
      <c r="E4014" t="s">
        <v>61</v>
      </c>
      <c r="F4014" t="s">
        <v>15826</v>
      </c>
      <c r="G4014" t="s">
        <v>799</v>
      </c>
    </row>
    <row r="4015" spans="1:7" x14ac:dyDescent="0.3">
      <c r="A4015" t="s">
        <v>15825</v>
      </c>
      <c r="B4015" t="s">
        <v>15152</v>
      </c>
      <c r="C4015" t="s">
        <v>458</v>
      </c>
      <c r="D4015" t="s">
        <v>15153</v>
      </c>
      <c r="E4015" t="s">
        <v>334</v>
      </c>
      <c r="F4015" t="s">
        <v>15826</v>
      </c>
      <c r="G4015" t="s">
        <v>695</v>
      </c>
    </row>
    <row r="4016" spans="1:7" x14ac:dyDescent="0.3">
      <c r="A4016" t="s">
        <v>15825</v>
      </c>
      <c r="B4016" t="s">
        <v>15152</v>
      </c>
      <c r="C4016" t="s">
        <v>458</v>
      </c>
      <c r="D4016" t="s">
        <v>15153</v>
      </c>
      <c r="E4016" t="s">
        <v>213</v>
      </c>
      <c r="F4016" t="s">
        <v>15826</v>
      </c>
      <c r="G4016" t="s">
        <v>679</v>
      </c>
    </row>
    <row r="4017" spans="1:7" x14ac:dyDescent="0.3">
      <c r="A4017" t="s">
        <v>15825</v>
      </c>
      <c r="B4017" t="s">
        <v>15152</v>
      </c>
      <c r="C4017" t="s">
        <v>458</v>
      </c>
      <c r="D4017" t="s">
        <v>15153</v>
      </c>
      <c r="E4017" t="s">
        <v>141</v>
      </c>
      <c r="F4017" t="s">
        <v>15826</v>
      </c>
      <c r="G4017" t="s">
        <v>750</v>
      </c>
    </row>
    <row r="4018" spans="1:7" x14ac:dyDescent="0.3">
      <c r="A4018" t="s">
        <v>15825</v>
      </c>
      <c r="B4018" t="s">
        <v>15152</v>
      </c>
      <c r="C4018" t="s">
        <v>458</v>
      </c>
      <c r="D4018" t="s">
        <v>15153</v>
      </c>
      <c r="E4018" t="s">
        <v>190</v>
      </c>
      <c r="F4018" t="s">
        <v>15826</v>
      </c>
      <c r="G4018" t="s">
        <v>673</v>
      </c>
    </row>
    <row r="4019" spans="1:7" x14ac:dyDescent="0.3">
      <c r="A4019" t="s">
        <v>15825</v>
      </c>
      <c r="B4019" t="s">
        <v>15152</v>
      </c>
      <c r="C4019" t="s">
        <v>458</v>
      </c>
      <c r="D4019" t="s">
        <v>15153</v>
      </c>
      <c r="E4019" t="s">
        <v>152</v>
      </c>
      <c r="F4019" t="s">
        <v>15826</v>
      </c>
      <c r="G4019" t="s">
        <v>750</v>
      </c>
    </row>
    <row r="4020" spans="1:7" x14ac:dyDescent="0.3">
      <c r="A4020" t="s">
        <v>15825</v>
      </c>
      <c r="B4020" t="s">
        <v>15152</v>
      </c>
      <c r="C4020" t="s">
        <v>458</v>
      </c>
      <c r="D4020" t="s">
        <v>15153</v>
      </c>
      <c r="E4020" t="s">
        <v>246</v>
      </c>
      <c r="F4020" t="s">
        <v>15826</v>
      </c>
      <c r="G4020" t="s">
        <v>658</v>
      </c>
    </row>
    <row r="4021" spans="1:7" x14ac:dyDescent="0.3">
      <c r="A4021" t="s">
        <v>15825</v>
      </c>
      <c r="B4021" t="s">
        <v>15152</v>
      </c>
      <c r="C4021" t="s">
        <v>458</v>
      </c>
      <c r="D4021" t="s">
        <v>15153</v>
      </c>
      <c r="E4021" t="s">
        <v>153</v>
      </c>
      <c r="F4021" t="s">
        <v>15826</v>
      </c>
      <c r="G4021" t="s">
        <v>750</v>
      </c>
    </row>
    <row r="4022" spans="1:7" x14ac:dyDescent="0.3">
      <c r="A4022" t="s">
        <v>16747</v>
      </c>
      <c r="B4022" t="s">
        <v>15152</v>
      </c>
      <c r="C4022" t="s">
        <v>457</v>
      </c>
      <c r="D4022" t="s">
        <v>15153</v>
      </c>
      <c r="E4022" t="s">
        <v>374</v>
      </c>
      <c r="F4022" t="s">
        <v>17399</v>
      </c>
      <c r="G4022" t="s">
        <v>1195</v>
      </c>
    </row>
    <row r="4023" spans="1:7" x14ac:dyDescent="0.3">
      <c r="A4023" t="s">
        <v>16747</v>
      </c>
      <c r="B4023" t="s">
        <v>15152</v>
      </c>
      <c r="C4023" t="s">
        <v>457</v>
      </c>
      <c r="D4023" t="s">
        <v>16748</v>
      </c>
      <c r="E4023" t="s">
        <v>367</v>
      </c>
      <c r="F4023" t="s">
        <v>16749</v>
      </c>
      <c r="G4023" t="s">
        <v>1297</v>
      </c>
    </row>
    <row r="4024" spans="1:7" x14ac:dyDescent="0.3">
      <c r="A4024" t="s">
        <v>16747</v>
      </c>
      <c r="B4024" t="s">
        <v>15152</v>
      </c>
      <c r="C4024" t="s">
        <v>457</v>
      </c>
      <c r="D4024" t="s">
        <v>16748</v>
      </c>
      <c r="E4024" t="s">
        <v>369</v>
      </c>
      <c r="F4024" t="s">
        <v>16749</v>
      </c>
      <c r="G4024" t="s">
        <v>3640</v>
      </c>
    </row>
    <row r="4025" spans="1:7" x14ac:dyDescent="0.3">
      <c r="A4025" t="s">
        <v>17257</v>
      </c>
      <c r="B4025" t="s">
        <v>15152</v>
      </c>
      <c r="C4025" t="s">
        <v>457</v>
      </c>
      <c r="D4025" t="s">
        <v>393</v>
      </c>
      <c r="E4025" t="s">
        <v>379</v>
      </c>
      <c r="F4025" t="s">
        <v>17258</v>
      </c>
      <c r="G4025" t="s">
        <v>679</v>
      </c>
    </row>
    <row r="4026" spans="1:7" x14ac:dyDescent="0.3">
      <c r="A4026" t="s">
        <v>20239</v>
      </c>
      <c r="B4026" t="s">
        <v>20240</v>
      </c>
      <c r="C4026" t="s">
        <v>457</v>
      </c>
      <c r="D4026" t="s">
        <v>393</v>
      </c>
      <c r="E4026" t="s">
        <v>373</v>
      </c>
      <c r="F4026" t="s">
        <v>20241</v>
      </c>
      <c r="G4026">
        <v>0</v>
      </c>
    </row>
    <row r="4027" spans="1:7" x14ac:dyDescent="0.3">
      <c r="A4027" t="s">
        <v>20239</v>
      </c>
      <c r="B4027" t="s">
        <v>20240</v>
      </c>
      <c r="C4027" t="s">
        <v>457</v>
      </c>
      <c r="D4027" t="s">
        <v>393</v>
      </c>
      <c r="E4027" t="s">
        <v>373</v>
      </c>
      <c r="F4027" t="s">
        <v>20307</v>
      </c>
      <c r="G4027">
        <v>0</v>
      </c>
    </row>
    <row r="4028" spans="1:7" x14ac:dyDescent="0.3">
      <c r="A4028" t="s">
        <v>20239</v>
      </c>
      <c r="B4028" t="s">
        <v>20240</v>
      </c>
      <c r="C4028" t="s">
        <v>457</v>
      </c>
      <c r="D4028" t="s">
        <v>393</v>
      </c>
      <c r="E4028" t="s">
        <v>373</v>
      </c>
      <c r="F4028" t="s">
        <v>20351</v>
      </c>
      <c r="G4028">
        <v>0</v>
      </c>
    </row>
    <row r="4029" spans="1:7" x14ac:dyDescent="0.3">
      <c r="A4029" t="s">
        <v>20239</v>
      </c>
      <c r="B4029" t="s">
        <v>20240</v>
      </c>
      <c r="C4029" t="s">
        <v>457</v>
      </c>
      <c r="D4029" t="s">
        <v>393</v>
      </c>
      <c r="E4029" t="s">
        <v>373</v>
      </c>
      <c r="F4029" t="s">
        <v>20395</v>
      </c>
      <c r="G4029">
        <v>0</v>
      </c>
    </row>
    <row r="4030" spans="1:7" x14ac:dyDescent="0.3">
      <c r="A4030" t="s">
        <v>20239</v>
      </c>
      <c r="B4030" t="s">
        <v>20240</v>
      </c>
      <c r="C4030" t="s">
        <v>457</v>
      </c>
      <c r="D4030" t="s">
        <v>393</v>
      </c>
      <c r="E4030" t="s">
        <v>373</v>
      </c>
      <c r="F4030" t="s">
        <v>20438</v>
      </c>
      <c r="G4030">
        <v>0</v>
      </c>
    </row>
    <row r="4031" spans="1:7" x14ac:dyDescent="0.3">
      <c r="A4031" t="s">
        <v>20239</v>
      </c>
      <c r="B4031" t="s">
        <v>20240</v>
      </c>
      <c r="C4031" t="s">
        <v>457</v>
      </c>
      <c r="D4031" t="s">
        <v>393</v>
      </c>
      <c r="E4031" t="s">
        <v>373</v>
      </c>
      <c r="F4031" t="s">
        <v>20481</v>
      </c>
      <c r="G4031">
        <v>0</v>
      </c>
    </row>
    <row r="4032" spans="1:7" x14ac:dyDescent="0.3">
      <c r="A4032" t="s">
        <v>20239</v>
      </c>
      <c r="B4032" t="s">
        <v>20240</v>
      </c>
      <c r="C4032" t="s">
        <v>457</v>
      </c>
      <c r="D4032" t="s">
        <v>393</v>
      </c>
      <c r="E4032" t="s">
        <v>373</v>
      </c>
      <c r="F4032" t="s">
        <v>20524</v>
      </c>
      <c r="G4032">
        <v>0</v>
      </c>
    </row>
    <row r="4033" spans="1:7" x14ac:dyDescent="0.3">
      <c r="A4033" t="s">
        <v>20239</v>
      </c>
      <c r="B4033" t="s">
        <v>20240</v>
      </c>
      <c r="C4033" t="s">
        <v>457</v>
      </c>
      <c r="D4033" t="s">
        <v>393</v>
      </c>
      <c r="E4033" t="s">
        <v>373</v>
      </c>
      <c r="F4033" t="s">
        <v>20567</v>
      </c>
      <c r="G4033">
        <v>0</v>
      </c>
    </row>
    <row r="4034" spans="1:7" x14ac:dyDescent="0.3">
      <c r="A4034" t="s">
        <v>20239</v>
      </c>
      <c r="B4034" t="s">
        <v>20240</v>
      </c>
      <c r="C4034" t="s">
        <v>457</v>
      </c>
      <c r="D4034" t="s">
        <v>393</v>
      </c>
      <c r="E4034" t="s">
        <v>373</v>
      </c>
      <c r="F4034" t="s">
        <v>20610</v>
      </c>
      <c r="G4034">
        <v>0</v>
      </c>
    </row>
    <row r="4035" spans="1:7" x14ac:dyDescent="0.3">
      <c r="A4035" t="s">
        <v>20239</v>
      </c>
      <c r="B4035" t="s">
        <v>20240</v>
      </c>
      <c r="C4035" t="s">
        <v>457</v>
      </c>
      <c r="D4035" t="s">
        <v>393</v>
      </c>
      <c r="E4035" t="s">
        <v>373</v>
      </c>
      <c r="F4035" t="s">
        <v>20653</v>
      </c>
      <c r="G4035">
        <v>0</v>
      </c>
    </row>
    <row r="4036" spans="1:7" x14ac:dyDescent="0.3">
      <c r="A4036" t="s">
        <v>20239</v>
      </c>
      <c r="B4036" t="s">
        <v>20240</v>
      </c>
      <c r="C4036" t="s">
        <v>457</v>
      </c>
      <c r="D4036" t="s">
        <v>393</v>
      </c>
      <c r="E4036" t="s">
        <v>373</v>
      </c>
      <c r="F4036" t="s">
        <v>20696</v>
      </c>
      <c r="G4036">
        <v>0</v>
      </c>
    </row>
    <row r="4037" spans="1:7" x14ac:dyDescent="0.3">
      <c r="A4037" t="s">
        <v>20239</v>
      </c>
      <c r="B4037" t="s">
        <v>20240</v>
      </c>
      <c r="C4037" t="s">
        <v>457</v>
      </c>
      <c r="D4037" t="s">
        <v>393</v>
      </c>
      <c r="E4037" t="s">
        <v>373</v>
      </c>
      <c r="F4037" t="s">
        <v>20739</v>
      </c>
      <c r="G4037">
        <v>0</v>
      </c>
    </row>
    <row r="4038" spans="1:7" x14ac:dyDescent="0.3">
      <c r="A4038" t="s">
        <v>20239</v>
      </c>
      <c r="B4038" t="s">
        <v>20240</v>
      </c>
      <c r="C4038" t="s">
        <v>457</v>
      </c>
      <c r="D4038" t="s">
        <v>393</v>
      </c>
      <c r="E4038" t="s">
        <v>373</v>
      </c>
      <c r="F4038" t="s">
        <v>20782</v>
      </c>
      <c r="G4038">
        <v>0</v>
      </c>
    </row>
    <row r="4039" spans="1:7" x14ac:dyDescent="0.3">
      <c r="A4039" t="s">
        <v>20239</v>
      </c>
      <c r="B4039" t="s">
        <v>20240</v>
      </c>
      <c r="C4039" t="s">
        <v>457</v>
      </c>
      <c r="D4039" t="s">
        <v>393</v>
      </c>
      <c r="E4039" t="s">
        <v>373</v>
      </c>
      <c r="F4039" t="s">
        <v>20825</v>
      </c>
      <c r="G4039">
        <v>0</v>
      </c>
    </row>
    <row r="4040" spans="1:7" x14ac:dyDescent="0.3">
      <c r="A4040" t="s">
        <v>20239</v>
      </c>
      <c r="B4040" t="s">
        <v>20240</v>
      </c>
      <c r="C4040" t="s">
        <v>457</v>
      </c>
      <c r="D4040" t="s">
        <v>393</v>
      </c>
      <c r="E4040" t="s">
        <v>373</v>
      </c>
      <c r="F4040" t="s">
        <v>20868</v>
      </c>
      <c r="G4040">
        <v>0</v>
      </c>
    </row>
    <row r="4041" spans="1:7" x14ac:dyDescent="0.3">
      <c r="A4041" t="s">
        <v>20239</v>
      </c>
      <c r="B4041" t="s">
        <v>20240</v>
      </c>
      <c r="C4041" t="s">
        <v>457</v>
      </c>
      <c r="D4041" t="s">
        <v>393</v>
      </c>
      <c r="E4041" t="s">
        <v>373</v>
      </c>
      <c r="F4041" t="s">
        <v>20911</v>
      </c>
      <c r="G4041">
        <v>0</v>
      </c>
    </row>
    <row r="4042" spans="1:7" x14ac:dyDescent="0.3">
      <c r="A4042" t="s">
        <v>20239</v>
      </c>
      <c r="B4042" t="s">
        <v>20240</v>
      </c>
      <c r="C4042" t="s">
        <v>457</v>
      </c>
      <c r="D4042" t="s">
        <v>393</v>
      </c>
      <c r="E4042" t="s">
        <v>373</v>
      </c>
      <c r="F4042" t="s">
        <v>20954</v>
      </c>
      <c r="G4042">
        <v>0</v>
      </c>
    </row>
    <row r="4043" spans="1:7" x14ac:dyDescent="0.3">
      <c r="A4043" t="s">
        <v>20239</v>
      </c>
      <c r="B4043" t="s">
        <v>20240</v>
      </c>
      <c r="C4043" t="s">
        <v>457</v>
      </c>
      <c r="D4043" t="s">
        <v>393</v>
      </c>
      <c r="E4043" t="s">
        <v>373</v>
      </c>
      <c r="F4043" t="s">
        <v>20997</v>
      </c>
      <c r="G4043">
        <v>0</v>
      </c>
    </row>
    <row r="4044" spans="1:7" x14ac:dyDescent="0.3">
      <c r="A4044" t="s">
        <v>20239</v>
      </c>
      <c r="B4044" t="s">
        <v>20240</v>
      </c>
      <c r="C4044" t="s">
        <v>457</v>
      </c>
      <c r="D4044" t="s">
        <v>393</v>
      </c>
      <c r="E4044" t="s">
        <v>373</v>
      </c>
      <c r="F4044" t="s">
        <v>21040</v>
      </c>
      <c r="G4044">
        <v>0</v>
      </c>
    </row>
    <row r="4045" spans="1:7" x14ac:dyDescent="0.3">
      <c r="A4045" t="s">
        <v>20239</v>
      </c>
      <c r="B4045" t="s">
        <v>20240</v>
      </c>
      <c r="C4045" t="s">
        <v>457</v>
      </c>
      <c r="D4045" t="s">
        <v>393</v>
      </c>
      <c r="E4045" t="s">
        <v>373</v>
      </c>
      <c r="F4045" t="s">
        <v>21083</v>
      </c>
      <c r="G4045">
        <v>0</v>
      </c>
    </row>
    <row r="4046" spans="1:7" x14ac:dyDescent="0.3">
      <c r="A4046" t="s">
        <v>20239</v>
      </c>
      <c r="B4046" t="s">
        <v>20240</v>
      </c>
      <c r="C4046" t="s">
        <v>457</v>
      </c>
      <c r="D4046" t="s">
        <v>393</v>
      </c>
      <c r="E4046" t="s">
        <v>373</v>
      </c>
      <c r="F4046" t="s">
        <v>21126</v>
      </c>
      <c r="G4046">
        <v>0</v>
      </c>
    </row>
    <row r="4047" spans="1:7" x14ac:dyDescent="0.3">
      <c r="A4047" t="s">
        <v>20239</v>
      </c>
      <c r="B4047" t="s">
        <v>20263</v>
      </c>
      <c r="C4047" t="s">
        <v>457</v>
      </c>
      <c r="D4047" t="s">
        <v>393</v>
      </c>
      <c r="E4047" t="s">
        <v>373</v>
      </c>
      <c r="F4047" t="s">
        <v>20241</v>
      </c>
      <c r="G4047">
        <v>0</v>
      </c>
    </row>
    <row r="4048" spans="1:7" x14ac:dyDescent="0.3">
      <c r="A4048" t="s">
        <v>20239</v>
      </c>
      <c r="B4048" t="s">
        <v>20263</v>
      </c>
      <c r="C4048" t="s">
        <v>457</v>
      </c>
      <c r="D4048" t="s">
        <v>393</v>
      </c>
      <c r="E4048" t="s">
        <v>373</v>
      </c>
      <c r="F4048" t="s">
        <v>20307</v>
      </c>
      <c r="G4048">
        <v>0</v>
      </c>
    </row>
    <row r="4049" spans="1:7" x14ac:dyDescent="0.3">
      <c r="A4049" t="s">
        <v>20239</v>
      </c>
      <c r="B4049" t="s">
        <v>20263</v>
      </c>
      <c r="C4049" t="s">
        <v>457</v>
      </c>
      <c r="D4049" t="s">
        <v>393</v>
      </c>
      <c r="E4049" t="s">
        <v>373</v>
      </c>
      <c r="F4049" t="s">
        <v>20351</v>
      </c>
      <c r="G4049">
        <v>0</v>
      </c>
    </row>
    <row r="4050" spans="1:7" x14ac:dyDescent="0.3">
      <c r="A4050" t="s">
        <v>20239</v>
      </c>
      <c r="B4050" t="s">
        <v>20263</v>
      </c>
      <c r="C4050" t="s">
        <v>457</v>
      </c>
      <c r="D4050" t="s">
        <v>393</v>
      </c>
      <c r="E4050" t="s">
        <v>373</v>
      </c>
      <c r="F4050" t="s">
        <v>20395</v>
      </c>
      <c r="G4050">
        <v>0</v>
      </c>
    </row>
    <row r="4051" spans="1:7" x14ac:dyDescent="0.3">
      <c r="A4051" t="s">
        <v>20239</v>
      </c>
      <c r="B4051" t="s">
        <v>20263</v>
      </c>
      <c r="C4051" t="s">
        <v>457</v>
      </c>
      <c r="D4051" t="s">
        <v>393</v>
      </c>
      <c r="E4051" t="s">
        <v>373</v>
      </c>
      <c r="F4051" t="s">
        <v>20438</v>
      </c>
      <c r="G4051">
        <v>0</v>
      </c>
    </row>
    <row r="4052" spans="1:7" x14ac:dyDescent="0.3">
      <c r="A4052" t="s">
        <v>20239</v>
      </c>
      <c r="B4052" t="s">
        <v>20263</v>
      </c>
      <c r="C4052" t="s">
        <v>457</v>
      </c>
      <c r="D4052" t="s">
        <v>393</v>
      </c>
      <c r="E4052" t="s">
        <v>373</v>
      </c>
      <c r="F4052" t="s">
        <v>20481</v>
      </c>
      <c r="G4052">
        <v>0</v>
      </c>
    </row>
    <row r="4053" spans="1:7" x14ac:dyDescent="0.3">
      <c r="A4053" t="s">
        <v>20239</v>
      </c>
      <c r="B4053" t="s">
        <v>20263</v>
      </c>
      <c r="C4053" t="s">
        <v>457</v>
      </c>
      <c r="D4053" t="s">
        <v>393</v>
      </c>
      <c r="E4053" t="s">
        <v>373</v>
      </c>
      <c r="F4053" t="s">
        <v>20524</v>
      </c>
      <c r="G4053">
        <v>0</v>
      </c>
    </row>
    <row r="4054" spans="1:7" x14ac:dyDescent="0.3">
      <c r="A4054" t="s">
        <v>20239</v>
      </c>
      <c r="B4054" t="s">
        <v>20263</v>
      </c>
      <c r="C4054" t="s">
        <v>457</v>
      </c>
      <c r="D4054" t="s">
        <v>393</v>
      </c>
      <c r="E4054" t="s">
        <v>373</v>
      </c>
      <c r="F4054" t="s">
        <v>20567</v>
      </c>
      <c r="G4054">
        <v>0</v>
      </c>
    </row>
    <row r="4055" spans="1:7" x14ac:dyDescent="0.3">
      <c r="A4055" t="s">
        <v>20239</v>
      </c>
      <c r="B4055" t="s">
        <v>20263</v>
      </c>
      <c r="C4055" t="s">
        <v>457</v>
      </c>
      <c r="D4055" t="s">
        <v>393</v>
      </c>
      <c r="E4055" t="s">
        <v>373</v>
      </c>
      <c r="F4055" t="s">
        <v>20610</v>
      </c>
      <c r="G4055">
        <v>0</v>
      </c>
    </row>
    <row r="4056" spans="1:7" x14ac:dyDescent="0.3">
      <c r="A4056" t="s">
        <v>20239</v>
      </c>
      <c r="B4056" t="s">
        <v>20263</v>
      </c>
      <c r="C4056" t="s">
        <v>457</v>
      </c>
      <c r="D4056" t="s">
        <v>393</v>
      </c>
      <c r="E4056" t="s">
        <v>373</v>
      </c>
      <c r="F4056" t="s">
        <v>20653</v>
      </c>
      <c r="G4056">
        <v>0</v>
      </c>
    </row>
    <row r="4057" spans="1:7" x14ac:dyDescent="0.3">
      <c r="A4057" t="s">
        <v>20239</v>
      </c>
      <c r="B4057" t="s">
        <v>20263</v>
      </c>
      <c r="C4057" t="s">
        <v>457</v>
      </c>
      <c r="D4057" t="s">
        <v>393</v>
      </c>
      <c r="E4057" t="s">
        <v>373</v>
      </c>
      <c r="F4057" t="s">
        <v>20696</v>
      </c>
      <c r="G4057">
        <v>0</v>
      </c>
    </row>
    <row r="4058" spans="1:7" x14ac:dyDescent="0.3">
      <c r="A4058" t="s">
        <v>20239</v>
      </c>
      <c r="B4058" t="s">
        <v>20263</v>
      </c>
      <c r="C4058" t="s">
        <v>457</v>
      </c>
      <c r="D4058" t="s">
        <v>393</v>
      </c>
      <c r="E4058" t="s">
        <v>373</v>
      </c>
      <c r="F4058" t="s">
        <v>20739</v>
      </c>
      <c r="G4058">
        <v>0</v>
      </c>
    </row>
    <row r="4059" spans="1:7" x14ac:dyDescent="0.3">
      <c r="A4059" t="s">
        <v>20239</v>
      </c>
      <c r="B4059" t="s">
        <v>20263</v>
      </c>
      <c r="C4059" t="s">
        <v>457</v>
      </c>
      <c r="D4059" t="s">
        <v>393</v>
      </c>
      <c r="E4059" t="s">
        <v>373</v>
      </c>
      <c r="F4059" t="s">
        <v>20782</v>
      </c>
      <c r="G4059">
        <v>0</v>
      </c>
    </row>
    <row r="4060" spans="1:7" x14ac:dyDescent="0.3">
      <c r="A4060" t="s">
        <v>20239</v>
      </c>
      <c r="B4060" t="s">
        <v>20263</v>
      </c>
      <c r="C4060" t="s">
        <v>457</v>
      </c>
      <c r="D4060" t="s">
        <v>393</v>
      </c>
      <c r="E4060" t="s">
        <v>373</v>
      </c>
      <c r="F4060" t="s">
        <v>20825</v>
      </c>
      <c r="G4060">
        <v>0</v>
      </c>
    </row>
    <row r="4061" spans="1:7" x14ac:dyDescent="0.3">
      <c r="A4061" t="s">
        <v>20239</v>
      </c>
      <c r="B4061" t="s">
        <v>20263</v>
      </c>
      <c r="C4061" t="s">
        <v>457</v>
      </c>
      <c r="D4061" t="s">
        <v>393</v>
      </c>
      <c r="E4061" t="s">
        <v>373</v>
      </c>
      <c r="F4061" t="s">
        <v>20868</v>
      </c>
      <c r="G4061">
        <v>0</v>
      </c>
    </row>
    <row r="4062" spans="1:7" x14ac:dyDescent="0.3">
      <c r="A4062" t="s">
        <v>20239</v>
      </c>
      <c r="B4062" t="s">
        <v>20263</v>
      </c>
      <c r="C4062" t="s">
        <v>457</v>
      </c>
      <c r="D4062" t="s">
        <v>393</v>
      </c>
      <c r="E4062" t="s">
        <v>373</v>
      </c>
      <c r="F4062" t="s">
        <v>20911</v>
      </c>
      <c r="G4062">
        <v>0</v>
      </c>
    </row>
    <row r="4063" spans="1:7" x14ac:dyDescent="0.3">
      <c r="A4063" t="s">
        <v>20239</v>
      </c>
      <c r="B4063" t="s">
        <v>20263</v>
      </c>
      <c r="C4063" t="s">
        <v>457</v>
      </c>
      <c r="D4063" t="s">
        <v>393</v>
      </c>
      <c r="E4063" t="s">
        <v>373</v>
      </c>
      <c r="F4063" t="s">
        <v>20954</v>
      </c>
      <c r="G4063">
        <v>0</v>
      </c>
    </row>
    <row r="4064" spans="1:7" x14ac:dyDescent="0.3">
      <c r="A4064" t="s">
        <v>20239</v>
      </c>
      <c r="B4064" t="s">
        <v>20263</v>
      </c>
      <c r="C4064" t="s">
        <v>457</v>
      </c>
      <c r="D4064" t="s">
        <v>393</v>
      </c>
      <c r="E4064" t="s">
        <v>373</v>
      </c>
      <c r="F4064" t="s">
        <v>20997</v>
      </c>
      <c r="G4064">
        <v>0</v>
      </c>
    </row>
    <row r="4065" spans="1:7" x14ac:dyDescent="0.3">
      <c r="A4065" t="s">
        <v>20239</v>
      </c>
      <c r="B4065" t="s">
        <v>20263</v>
      </c>
      <c r="C4065" t="s">
        <v>457</v>
      </c>
      <c r="D4065" t="s">
        <v>393</v>
      </c>
      <c r="E4065" t="s">
        <v>373</v>
      </c>
      <c r="F4065" t="s">
        <v>21040</v>
      </c>
      <c r="G4065">
        <v>0</v>
      </c>
    </row>
    <row r="4066" spans="1:7" x14ac:dyDescent="0.3">
      <c r="A4066" t="s">
        <v>20239</v>
      </c>
      <c r="B4066" t="s">
        <v>20263</v>
      </c>
      <c r="C4066" t="s">
        <v>457</v>
      </c>
      <c r="D4066" t="s">
        <v>393</v>
      </c>
      <c r="E4066" t="s">
        <v>373</v>
      </c>
      <c r="F4066" t="s">
        <v>21083</v>
      </c>
      <c r="G4066">
        <v>0</v>
      </c>
    </row>
    <row r="4067" spans="1:7" x14ac:dyDescent="0.3">
      <c r="A4067" t="s">
        <v>20239</v>
      </c>
      <c r="B4067" t="s">
        <v>20263</v>
      </c>
      <c r="C4067" t="s">
        <v>457</v>
      </c>
      <c r="D4067" t="s">
        <v>393</v>
      </c>
      <c r="E4067" t="s">
        <v>373</v>
      </c>
      <c r="F4067" t="s">
        <v>21126</v>
      </c>
      <c r="G4067">
        <v>0</v>
      </c>
    </row>
    <row r="4068" spans="1:7" x14ac:dyDescent="0.3">
      <c r="A4068" t="s">
        <v>20239</v>
      </c>
      <c r="B4068" t="s">
        <v>20273</v>
      </c>
      <c r="C4068" t="s">
        <v>457</v>
      </c>
      <c r="D4068" t="s">
        <v>20274</v>
      </c>
      <c r="E4068" t="s">
        <v>373</v>
      </c>
      <c r="F4068" t="s">
        <v>20241</v>
      </c>
      <c r="G4068">
        <v>0</v>
      </c>
    </row>
    <row r="4069" spans="1:7" x14ac:dyDescent="0.3">
      <c r="A4069" t="s">
        <v>20239</v>
      </c>
      <c r="B4069" t="s">
        <v>20273</v>
      </c>
      <c r="C4069" t="s">
        <v>457</v>
      </c>
      <c r="D4069" t="s">
        <v>20274</v>
      </c>
      <c r="E4069" t="s">
        <v>373</v>
      </c>
      <c r="F4069" t="s">
        <v>20307</v>
      </c>
      <c r="G4069">
        <v>0</v>
      </c>
    </row>
    <row r="4070" spans="1:7" x14ac:dyDescent="0.3">
      <c r="A4070" t="s">
        <v>20239</v>
      </c>
      <c r="B4070" t="s">
        <v>20273</v>
      </c>
      <c r="C4070" t="s">
        <v>457</v>
      </c>
      <c r="D4070" t="s">
        <v>20274</v>
      </c>
      <c r="E4070" t="s">
        <v>373</v>
      </c>
      <c r="F4070" t="s">
        <v>20351</v>
      </c>
      <c r="G4070">
        <v>0</v>
      </c>
    </row>
    <row r="4071" spans="1:7" x14ac:dyDescent="0.3">
      <c r="A4071" t="s">
        <v>20239</v>
      </c>
      <c r="B4071" t="s">
        <v>20273</v>
      </c>
      <c r="C4071" t="s">
        <v>457</v>
      </c>
      <c r="D4071" t="s">
        <v>20274</v>
      </c>
      <c r="E4071" t="s">
        <v>373</v>
      </c>
      <c r="F4071" t="s">
        <v>20395</v>
      </c>
      <c r="G4071">
        <v>0</v>
      </c>
    </row>
    <row r="4072" spans="1:7" x14ac:dyDescent="0.3">
      <c r="A4072" t="s">
        <v>20239</v>
      </c>
      <c r="B4072" t="s">
        <v>20273</v>
      </c>
      <c r="C4072" t="s">
        <v>457</v>
      </c>
      <c r="D4072" t="s">
        <v>20274</v>
      </c>
      <c r="E4072" t="s">
        <v>373</v>
      </c>
      <c r="F4072" t="s">
        <v>20438</v>
      </c>
      <c r="G4072">
        <v>0</v>
      </c>
    </row>
    <row r="4073" spans="1:7" x14ac:dyDescent="0.3">
      <c r="A4073" t="s">
        <v>20239</v>
      </c>
      <c r="B4073" t="s">
        <v>20273</v>
      </c>
      <c r="C4073" t="s">
        <v>457</v>
      </c>
      <c r="D4073" t="s">
        <v>20274</v>
      </c>
      <c r="E4073" t="s">
        <v>373</v>
      </c>
      <c r="F4073" t="s">
        <v>20481</v>
      </c>
      <c r="G4073">
        <v>0</v>
      </c>
    </row>
    <row r="4074" spans="1:7" x14ac:dyDescent="0.3">
      <c r="A4074" t="s">
        <v>20239</v>
      </c>
      <c r="B4074" t="s">
        <v>20273</v>
      </c>
      <c r="C4074" t="s">
        <v>457</v>
      </c>
      <c r="D4074" t="s">
        <v>20274</v>
      </c>
      <c r="E4074" t="s">
        <v>373</v>
      </c>
      <c r="F4074" t="s">
        <v>20524</v>
      </c>
      <c r="G4074">
        <v>0</v>
      </c>
    </row>
    <row r="4075" spans="1:7" x14ac:dyDescent="0.3">
      <c r="A4075" t="s">
        <v>20239</v>
      </c>
      <c r="B4075" t="s">
        <v>20273</v>
      </c>
      <c r="C4075" t="s">
        <v>457</v>
      </c>
      <c r="D4075" t="s">
        <v>20274</v>
      </c>
      <c r="E4075" t="s">
        <v>373</v>
      </c>
      <c r="F4075" t="s">
        <v>20567</v>
      </c>
      <c r="G4075">
        <v>0</v>
      </c>
    </row>
    <row r="4076" spans="1:7" x14ac:dyDescent="0.3">
      <c r="A4076" t="s">
        <v>20239</v>
      </c>
      <c r="B4076" t="s">
        <v>20273</v>
      </c>
      <c r="C4076" t="s">
        <v>457</v>
      </c>
      <c r="D4076" t="s">
        <v>20274</v>
      </c>
      <c r="E4076" t="s">
        <v>373</v>
      </c>
      <c r="F4076" t="s">
        <v>20610</v>
      </c>
      <c r="G4076">
        <v>0</v>
      </c>
    </row>
    <row r="4077" spans="1:7" x14ac:dyDescent="0.3">
      <c r="A4077" t="s">
        <v>20239</v>
      </c>
      <c r="B4077" t="s">
        <v>20273</v>
      </c>
      <c r="C4077" t="s">
        <v>457</v>
      </c>
      <c r="D4077" t="s">
        <v>20274</v>
      </c>
      <c r="E4077" t="s">
        <v>373</v>
      </c>
      <c r="F4077" t="s">
        <v>20653</v>
      </c>
      <c r="G4077">
        <v>0</v>
      </c>
    </row>
    <row r="4078" spans="1:7" x14ac:dyDescent="0.3">
      <c r="A4078" t="s">
        <v>20239</v>
      </c>
      <c r="B4078" t="s">
        <v>20273</v>
      </c>
      <c r="C4078" t="s">
        <v>457</v>
      </c>
      <c r="D4078" t="s">
        <v>20274</v>
      </c>
      <c r="E4078" t="s">
        <v>373</v>
      </c>
      <c r="F4078" t="s">
        <v>20696</v>
      </c>
      <c r="G4078">
        <v>0</v>
      </c>
    </row>
    <row r="4079" spans="1:7" x14ac:dyDescent="0.3">
      <c r="A4079" t="s">
        <v>20239</v>
      </c>
      <c r="B4079" t="s">
        <v>20273</v>
      </c>
      <c r="C4079" t="s">
        <v>457</v>
      </c>
      <c r="D4079" t="s">
        <v>20274</v>
      </c>
      <c r="E4079" t="s">
        <v>373</v>
      </c>
      <c r="F4079" t="s">
        <v>20739</v>
      </c>
      <c r="G4079">
        <v>0</v>
      </c>
    </row>
    <row r="4080" spans="1:7" x14ac:dyDescent="0.3">
      <c r="A4080" t="s">
        <v>20239</v>
      </c>
      <c r="B4080" t="s">
        <v>20273</v>
      </c>
      <c r="C4080" t="s">
        <v>457</v>
      </c>
      <c r="D4080" t="s">
        <v>20274</v>
      </c>
      <c r="E4080" t="s">
        <v>373</v>
      </c>
      <c r="F4080" t="s">
        <v>20782</v>
      </c>
      <c r="G4080">
        <v>0</v>
      </c>
    </row>
    <row r="4081" spans="1:7" x14ac:dyDescent="0.3">
      <c r="A4081" t="s">
        <v>20239</v>
      </c>
      <c r="B4081" t="s">
        <v>20273</v>
      </c>
      <c r="C4081" t="s">
        <v>457</v>
      </c>
      <c r="D4081" t="s">
        <v>20274</v>
      </c>
      <c r="E4081" t="s">
        <v>373</v>
      </c>
      <c r="F4081" t="s">
        <v>20825</v>
      </c>
      <c r="G4081">
        <v>0</v>
      </c>
    </row>
    <row r="4082" spans="1:7" x14ac:dyDescent="0.3">
      <c r="A4082" t="s">
        <v>20239</v>
      </c>
      <c r="B4082" t="s">
        <v>20273</v>
      </c>
      <c r="C4082" t="s">
        <v>457</v>
      </c>
      <c r="D4082" t="s">
        <v>20274</v>
      </c>
      <c r="E4082" t="s">
        <v>373</v>
      </c>
      <c r="F4082" t="s">
        <v>20868</v>
      </c>
      <c r="G4082">
        <v>0</v>
      </c>
    </row>
    <row r="4083" spans="1:7" x14ac:dyDescent="0.3">
      <c r="A4083" t="s">
        <v>20239</v>
      </c>
      <c r="B4083" t="s">
        <v>20273</v>
      </c>
      <c r="C4083" t="s">
        <v>457</v>
      </c>
      <c r="D4083" t="s">
        <v>20274</v>
      </c>
      <c r="E4083" t="s">
        <v>373</v>
      </c>
      <c r="F4083" t="s">
        <v>20911</v>
      </c>
      <c r="G4083">
        <v>0</v>
      </c>
    </row>
    <row r="4084" spans="1:7" x14ac:dyDescent="0.3">
      <c r="A4084" t="s">
        <v>20239</v>
      </c>
      <c r="B4084" t="s">
        <v>20273</v>
      </c>
      <c r="C4084" t="s">
        <v>457</v>
      </c>
      <c r="D4084" t="s">
        <v>20274</v>
      </c>
      <c r="E4084" t="s">
        <v>373</v>
      </c>
      <c r="F4084" t="s">
        <v>20954</v>
      </c>
      <c r="G4084">
        <v>0</v>
      </c>
    </row>
    <row r="4085" spans="1:7" x14ac:dyDescent="0.3">
      <c r="A4085" t="s">
        <v>20239</v>
      </c>
      <c r="B4085" t="s">
        <v>20273</v>
      </c>
      <c r="C4085" t="s">
        <v>457</v>
      </c>
      <c r="D4085" t="s">
        <v>20274</v>
      </c>
      <c r="E4085" t="s">
        <v>373</v>
      </c>
      <c r="F4085" t="s">
        <v>20997</v>
      </c>
      <c r="G4085">
        <v>0</v>
      </c>
    </row>
    <row r="4086" spans="1:7" x14ac:dyDescent="0.3">
      <c r="A4086" t="s">
        <v>20239</v>
      </c>
      <c r="B4086" t="s">
        <v>20273</v>
      </c>
      <c r="C4086" t="s">
        <v>457</v>
      </c>
      <c r="D4086" t="s">
        <v>20274</v>
      </c>
      <c r="E4086" t="s">
        <v>373</v>
      </c>
      <c r="F4086" t="s">
        <v>21040</v>
      </c>
      <c r="G4086">
        <v>0</v>
      </c>
    </row>
    <row r="4087" spans="1:7" x14ac:dyDescent="0.3">
      <c r="A4087" t="s">
        <v>20239</v>
      </c>
      <c r="B4087" t="s">
        <v>20273</v>
      </c>
      <c r="C4087" t="s">
        <v>457</v>
      </c>
      <c r="D4087" t="s">
        <v>20274</v>
      </c>
      <c r="E4087" t="s">
        <v>373</v>
      </c>
      <c r="F4087" t="s">
        <v>21083</v>
      </c>
      <c r="G4087">
        <v>0</v>
      </c>
    </row>
    <row r="4088" spans="1:7" x14ac:dyDescent="0.3">
      <c r="A4088" t="s">
        <v>20239</v>
      </c>
      <c r="B4088" t="s">
        <v>20273</v>
      </c>
      <c r="C4088" t="s">
        <v>457</v>
      </c>
      <c r="D4088" t="s">
        <v>20274</v>
      </c>
      <c r="E4088" t="s">
        <v>373</v>
      </c>
      <c r="F4088" t="s">
        <v>21126</v>
      </c>
      <c r="G4088">
        <v>0</v>
      </c>
    </row>
    <row r="4089" spans="1:7" x14ac:dyDescent="0.3">
      <c r="A4089" t="s">
        <v>20296</v>
      </c>
      <c r="B4089" t="s">
        <v>20297</v>
      </c>
      <c r="C4089" t="s">
        <v>457</v>
      </c>
      <c r="D4089" t="s">
        <v>393</v>
      </c>
      <c r="E4089" t="s">
        <v>373</v>
      </c>
      <c r="F4089" t="s">
        <v>20241</v>
      </c>
      <c r="G4089">
        <v>0</v>
      </c>
    </row>
    <row r="4090" spans="1:7" x14ac:dyDescent="0.3">
      <c r="A4090" t="s">
        <v>20296</v>
      </c>
      <c r="B4090" t="s">
        <v>20297</v>
      </c>
      <c r="C4090" t="s">
        <v>457</v>
      </c>
      <c r="D4090" t="s">
        <v>393</v>
      </c>
      <c r="E4090" t="s">
        <v>373</v>
      </c>
      <c r="F4090" t="s">
        <v>20307</v>
      </c>
      <c r="G4090">
        <v>0</v>
      </c>
    </row>
    <row r="4091" spans="1:7" x14ac:dyDescent="0.3">
      <c r="A4091" t="s">
        <v>20296</v>
      </c>
      <c r="B4091" t="s">
        <v>20297</v>
      </c>
      <c r="C4091" t="s">
        <v>457</v>
      </c>
      <c r="D4091" t="s">
        <v>393</v>
      </c>
      <c r="E4091" t="s">
        <v>373</v>
      </c>
      <c r="F4091" t="s">
        <v>20351</v>
      </c>
      <c r="G4091">
        <v>0</v>
      </c>
    </row>
    <row r="4092" spans="1:7" x14ac:dyDescent="0.3">
      <c r="A4092" t="s">
        <v>20296</v>
      </c>
      <c r="B4092" t="s">
        <v>20297</v>
      </c>
      <c r="C4092" t="s">
        <v>457</v>
      </c>
      <c r="D4092" t="s">
        <v>393</v>
      </c>
      <c r="E4092" t="s">
        <v>373</v>
      </c>
      <c r="F4092" t="s">
        <v>20395</v>
      </c>
      <c r="G4092">
        <v>0</v>
      </c>
    </row>
    <row r="4093" spans="1:7" x14ac:dyDescent="0.3">
      <c r="A4093" t="s">
        <v>20296</v>
      </c>
      <c r="B4093" t="s">
        <v>20297</v>
      </c>
      <c r="C4093" t="s">
        <v>457</v>
      </c>
      <c r="D4093" t="s">
        <v>393</v>
      </c>
      <c r="E4093" t="s">
        <v>373</v>
      </c>
      <c r="F4093" t="s">
        <v>20438</v>
      </c>
      <c r="G4093">
        <v>0</v>
      </c>
    </row>
    <row r="4094" spans="1:7" x14ac:dyDescent="0.3">
      <c r="A4094" t="s">
        <v>20296</v>
      </c>
      <c r="B4094" t="s">
        <v>20297</v>
      </c>
      <c r="C4094" t="s">
        <v>457</v>
      </c>
      <c r="D4094" t="s">
        <v>393</v>
      </c>
      <c r="E4094" t="s">
        <v>373</v>
      </c>
      <c r="F4094" t="s">
        <v>20481</v>
      </c>
      <c r="G4094">
        <v>0</v>
      </c>
    </row>
    <row r="4095" spans="1:7" x14ac:dyDescent="0.3">
      <c r="A4095" t="s">
        <v>20296</v>
      </c>
      <c r="B4095" t="s">
        <v>20297</v>
      </c>
      <c r="C4095" t="s">
        <v>457</v>
      </c>
      <c r="D4095" t="s">
        <v>393</v>
      </c>
      <c r="E4095" t="s">
        <v>373</v>
      </c>
      <c r="F4095" t="s">
        <v>20524</v>
      </c>
      <c r="G4095">
        <v>0</v>
      </c>
    </row>
    <row r="4096" spans="1:7" x14ac:dyDescent="0.3">
      <c r="A4096" t="s">
        <v>20296</v>
      </c>
      <c r="B4096" t="s">
        <v>20297</v>
      </c>
      <c r="C4096" t="s">
        <v>457</v>
      </c>
      <c r="D4096" t="s">
        <v>393</v>
      </c>
      <c r="E4096" t="s">
        <v>373</v>
      </c>
      <c r="F4096" t="s">
        <v>20567</v>
      </c>
      <c r="G4096">
        <v>0</v>
      </c>
    </row>
    <row r="4097" spans="1:7" x14ac:dyDescent="0.3">
      <c r="A4097" t="s">
        <v>20296</v>
      </c>
      <c r="B4097" t="s">
        <v>20297</v>
      </c>
      <c r="C4097" t="s">
        <v>457</v>
      </c>
      <c r="D4097" t="s">
        <v>393</v>
      </c>
      <c r="E4097" t="s">
        <v>373</v>
      </c>
      <c r="F4097" t="s">
        <v>20610</v>
      </c>
      <c r="G4097">
        <v>0</v>
      </c>
    </row>
    <row r="4098" spans="1:7" x14ac:dyDescent="0.3">
      <c r="A4098" t="s">
        <v>20296</v>
      </c>
      <c r="B4098" t="s">
        <v>20297</v>
      </c>
      <c r="C4098" t="s">
        <v>457</v>
      </c>
      <c r="D4098" t="s">
        <v>393</v>
      </c>
      <c r="E4098" t="s">
        <v>373</v>
      </c>
      <c r="F4098" t="s">
        <v>20653</v>
      </c>
      <c r="G4098">
        <v>0</v>
      </c>
    </row>
    <row r="4099" spans="1:7" x14ac:dyDescent="0.3">
      <c r="A4099" t="s">
        <v>20296</v>
      </c>
      <c r="B4099" t="s">
        <v>20297</v>
      </c>
      <c r="C4099" t="s">
        <v>457</v>
      </c>
      <c r="D4099" t="s">
        <v>393</v>
      </c>
      <c r="E4099" t="s">
        <v>373</v>
      </c>
      <c r="F4099" t="s">
        <v>20696</v>
      </c>
      <c r="G4099">
        <v>0</v>
      </c>
    </row>
    <row r="4100" spans="1:7" x14ac:dyDescent="0.3">
      <c r="A4100" t="s">
        <v>20296</v>
      </c>
      <c r="B4100" t="s">
        <v>20297</v>
      </c>
      <c r="C4100" t="s">
        <v>457</v>
      </c>
      <c r="D4100" t="s">
        <v>393</v>
      </c>
      <c r="E4100" t="s">
        <v>373</v>
      </c>
      <c r="F4100" t="s">
        <v>20739</v>
      </c>
      <c r="G4100">
        <v>0</v>
      </c>
    </row>
    <row r="4101" spans="1:7" x14ac:dyDescent="0.3">
      <c r="A4101" t="s">
        <v>20296</v>
      </c>
      <c r="B4101" t="s">
        <v>20297</v>
      </c>
      <c r="C4101" t="s">
        <v>457</v>
      </c>
      <c r="D4101" t="s">
        <v>393</v>
      </c>
      <c r="E4101" t="s">
        <v>373</v>
      </c>
      <c r="F4101" t="s">
        <v>20782</v>
      </c>
      <c r="G4101">
        <v>0</v>
      </c>
    </row>
    <row r="4102" spans="1:7" x14ac:dyDescent="0.3">
      <c r="A4102" t="s">
        <v>20296</v>
      </c>
      <c r="B4102" t="s">
        <v>20297</v>
      </c>
      <c r="C4102" t="s">
        <v>457</v>
      </c>
      <c r="D4102" t="s">
        <v>393</v>
      </c>
      <c r="E4102" t="s">
        <v>373</v>
      </c>
      <c r="F4102" t="s">
        <v>20825</v>
      </c>
      <c r="G4102">
        <v>0</v>
      </c>
    </row>
    <row r="4103" spans="1:7" x14ac:dyDescent="0.3">
      <c r="A4103" t="s">
        <v>20296</v>
      </c>
      <c r="B4103" t="s">
        <v>20297</v>
      </c>
      <c r="C4103" t="s">
        <v>457</v>
      </c>
      <c r="D4103" t="s">
        <v>393</v>
      </c>
      <c r="E4103" t="s">
        <v>373</v>
      </c>
      <c r="F4103" t="s">
        <v>20868</v>
      </c>
      <c r="G4103">
        <v>0</v>
      </c>
    </row>
    <row r="4104" spans="1:7" x14ac:dyDescent="0.3">
      <c r="A4104" t="s">
        <v>20296</v>
      </c>
      <c r="B4104" t="s">
        <v>20297</v>
      </c>
      <c r="C4104" t="s">
        <v>457</v>
      </c>
      <c r="D4104" t="s">
        <v>393</v>
      </c>
      <c r="E4104" t="s">
        <v>373</v>
      </c>
      <c r="F4104" t="s">
        <v>20911</v>
      </c>
      <c r="G4104">
        <v>0</v>
      </c>
    </row>
    <row r="4105" spans="1:7" x14ac:dyDescent="0.3">
      <c r="A4105" t="s">
        <v>20296</v>
      </c>
      <c r="B4105" t="s">
        <v>20297</v>
      </c>
      <c r="C4105" t="s">
        <v>457</v>
      </c>
      <c r="D4105" t="s">
        <v>393</v>
      </c>
      <c r="E4105" t="s">
        <v>373</v>
      </c>
      <c r="F4105" t="s">
        <v>20954</v>
      </c>
      <c r="G4105">
        <v>0</v>
      </c>
    </row>
    <row r="4106" spans="1:7" x14ac:dyDescent="0.3">
      <c r="A4106" t="s">
        <v>20296</v>
      </c>
      <c r="B4106" t="s">
        <v>20297</v>
      </c>
      <c r="C4106" t="s">
        <v>457</v>
      </c>
      <c r="D4106" t="s">
        <v>393</v>
      </c>
      <c r="E4106" t="s">
        <v>373</v>
      </c>
      <c r="F4106" t="s">
        <v>20997</v>
      </c>
      <c r="G4106">
        <v>0</v>
      </c>
    </row>
    <row r="4107" spans="1:7" x14ac:dyDescent="0.3">
      <c r="A4107" t="s">
        <v>20296</v>
      </c>
      <c r="B4107" t="s">
        <v>20297</v>
      </c>
      <c r="C4107" t="s">
        <v>457</v>
      </c>
      <c r="D4107" t="s">
        <v>393</v>
      </c>
      <c r="E4107" t="s">
        <v>373</v>
      </c>
      <c r="F4107" t="s">
        <v>21040</v>
      </c>
      <c r="G4107">
        <v>0</v>
      </c>
    </row>
    <row r="4108" spans="1:7" x14ac:dyDescent="0.3">
      <c r="A4108" t="s">
        <v>20296</v>
      </c>
      <c r="B4108" t="s">
        <v>20297</v>
      </c>
      <c r="C4108" t="s">
        <v>457</v>
      </c>
      <c r="D4108" t="s">
        <v>393</v>
      </c>
      <c r="E4108" t="s">
        <v>373</v>
      </c>
      <c r="F4108" t="s">
        <v>21083</v>
      </c>
      <c r="G4108">
        <v>0</v>
      </c>
    </row>
    <row r="4109" spans="1:7" x14ac:dyDescent="0.3">
      <c r="A4109" t="s">
        <v>20296</v>
      </c>
      <c r="B4109" t="s">
        <v>20297</v>
      </c>
      <c r="C4109" t="s">
        <v>457</v>
      </c>
      <c r="D4109" t="s">
        <v>393</v>
      </c>
      <c r="E4109" t="s">
        <v>373</v>
      </c>
      <c r="F4109" t="s">
        <v>21126</v>
      </c>
      <c r="G4109">
        <v>0</v>
      </c>
    </row>
    <row r="4110" spans="1:7" x14ac:dyDescent="0.3">
      <c r="A4110" t="s">
        <v>20296</v>
      </c>
      <c r="B4110" t="s">
        <v>20297</v>
      </c>
      <c r="C4110" t="s">
        <v>457</v>
      </c>
      <c r="D4110" t="s">
        <v>20274</v>
      </c>
      <c r="E4110" t="s">
        <v>373</v>
      </c>
      <c r="F4110" t="s">
        <v>20241</v>
      </c>
      <c r="G4110">
        <v>0</v>
      </c>
    </row>
    <row r="4111" spans="1:7" x14ac:dyDescent="0.3">
      <c r="A4111" t="s">
        <v>20296</v>
      </c>
      <c r="B4111" t="s">
        <v>20297</v>
      </c>
      <c r="C4111" t="s">
        <v>457</v>
      </c>
      <c r="D4111" t="s">
        <v>20274</v>
      </c>
      <c r="E4111" t="s">
        <v>373</v>
      </c>
      <c r="F4111" t="s">
        <v>20307</v>
      </c>
      <c r="G4111">
        <v>0</v>
      </c>
    </row>
    <row r="4112" spans="1:7" x14ac:dyDescent="0.3">
      <c r="A4112" t="s">
        <v>20296</v>
      </c>
      <c r="B4112" t="s">
        <v>20297</v>
      </c>
      <c r="C4112" t="s">
        <v>457</v>
      </c>
      <c r="D4112" t="s">
        <v>20274</v>
      </c>
      <c r="E4112" t="s">
        <v>373</v>
      </c>
      <c r="F4112" t="s">
        <v>20351</v>
      </c>
      <c r="G4112">
        <v>0</v>
      </c>
    </row>
    <row r="4113" spans="1:7" x14ac:dyDescent="0.3">
      <c r="A4113" t="s">
        <v>20296</v>
      </c>
      <c r="B4113" t="s">
        <v>20297</v>
      </c>
      <c r="C4113" t="s">
        <v>457</v>
      </c>
      <c r="D4113" t="s">
        <v>20274</v>
      </c>
      <c r="E4113" t="s">
        <v>373</v>
      </c>
      <c r="F4113" t="s">
        <v>20395</v>
      </c>
      <c r="G4113">
        <v>0</v>
      </c>
    </row>
    <row r="4114" spans="1:7" x14ac:dyDescent="0.3">
      <c r="A4114" t="s">
        <v>20296</v>
      </c>
      <c r="B4114" t="s">
        <v>20297</v>
      </c>
      <c r="C4114" t="s">
        <v>457</v>
      </c>
      <c r="D4114" t="s">
        <v>20274</v>
      </c>
      <c r="E4114" t="s">
        <v>373</v>
      </c>
      <c r="F4114" t="s">
        <v>20438</v>
      </c>
      <c r="G4114">
        <v>0</v>
      </c>
    </row>
    <row r="4115" spans="1:7" x14ac:dyDescent="0.3">
      <c r="A4115" t="s">
        <v>20296</v>
      </c>
      <c r="B4115" t="s">
        <v>20297</v>
      </c>
      <c r="C4115" t="s">
        <v>457</v>
      </c>
      <c r="D4115" t="s">
        <v>20274</v>
      </c>
      <c r="E4115" t="s">
        <v>373</v>
      </c>
      <c r="F4115" t="s">
        <v>20481</v>
      </c>
      <c r="G4115">
        <v>0</v>
      </c>
    </row>
    <row r="4116" spans="1:7" x14ac:dyDescent="0.3">
      <c r="A4116" t="s">
        <v>20296</v>
      </c>
      <c r="B4116" t="s">
        <v>20297</v>
      </c>
      <c r="C4116" t="s">
        <v>457</v>
      </c>
      <c r="D4116" t="s">
        <v>20274</v>
      </c>
      <c r="E4116" t="s">
        <v>373</v>
      </c>
      <c r="F4116" t="s">
        <v>20524</v>
      </c>
      <c r="G4116">
        <v>0</v>
      </c>
    </row>
    <row r="4117" spans="1:7" x14ac:dyDescent="0.3">
      <c r="A4117" t="s">
        <v>20296</v>
      </c>
      <c r="B4117" t="s">
        <v>20297</v>
      </c>
      <c r="C4117" t="s">
        <v>457</v>
      </c>
      <c r="D4117" t="s">
        <v>20274</v>
      </c>
      <c r="E4117" t="s">
        <v>373</v>
      </c>
      <c r="F4117" t="s">
        <v>20567</v>
      </c>
      <c r="G4117">
        <v>0</v>
      </c>
    </row>
    <row r="4118" spans="1:7" x14ac:dyDescent="0.3">
      <c r="A4118" t="s">
        <v>20296</v>
      </c>
      <c r="B4118" t="s">
        <v>20297</v>
      </c>
      <c r="C4118" t="s">
        <v>457</v>
      </c>
      <c r="D4118" t="s">
        <v>20274</v>
      </c>
      <c r="E4118" t="s">
        <v>373</v>
      </c>
      <c r="F4118" t="s">
        <v>20610</v>
      </c>
      <c r="G4118">
        <v>0</v>
      </c>
    </row>
    <row r="4119" spans="1:7" x14ac:dyDescent="0.3">
      <c r="A4119" t="s">
        <v>20296</v>
      </c>
      <c r="B4119" t="s">
        <v>20297</v>
      </c>
      <c r="C4119" t="s">
        <v>457</v>
      </c>
      <c r="D4119" t="s">
        <v>20274</v>
      </c>
      <c r="E4119" t="s">
        <v>373</v>
      </c>
      <c r="F4119" t="s">
        <v>20653</v>
      </c>
      <c r="G4119">
        <v>0</v>
      </c>
    </row>
    <row r="4120" spans="1:7" x14ac:dyDescent="0.3">
      <c r="A4120" t="s">
        <v>20296</v>
      </c>
      <c r="B4120" t="s">
        <v>20297</v>
      </c>
      <c r="C4120" t="s">
        <v>457</v>
      </c>
      <c r="D4120" t="s">
        <v>20274</v>
      </c>
      <c r="E4120" t="s">
        <v>373</v>
      </c>
      <c r="F4120" t="s">
        <v>20696</v>
      </c>
      <c r="G4120">
        <v>0</v>
      </c>
    </row>
    <row r="4121" spans="1:7" x14ac:dyDescent="0.3">
      <c r="A4121" t="s">
        <v>20296</v>
      </c>
      <c r="B4121" t="s">
        <v>20297</v>
      </c>
      <c r="C4121" t="s">
        <v>457</v>
      </c>
      <c r="D4121" t="s">
        <v>20274</v>
      </c>
      <c r="E4121" t="s">
        <v>373</v>
      </c>
      <c r="F4121" t="s">
        <v>20739</v>
      </c>
      <c r="G4121">
        <v>0</v>
      </c>
    </row>
    <row r="4122" spans="1:7" x14ac:dyDescent="0.3">
      <c r="A4122" t="s">
        <v>20296</v>
      </c>
      <c r="B4122" t="s">
        <v>20297</v>
      </c>
      <c r="C4122" t="s">
        <v>457</v>
      </c>
      <c r="D4122" t="s">
        <v>20274</v>
      </c>
      <c r="E4122" t="s">
        <v>373</v>
      </c>
      <c r="F4122" t="s">
        <v>20782</v>
      </c>
      <c r="G4122">
        <v>0</v>
      </c>
    </row>
    <row r="4123" spans="1:7" x14ac:dyDescent="0.3">
      <c r="A4123" t="s">
        <v>20296</v>
      </c>
      <c r="B4123" t="s">
        <v>20297</v>
      </c>
      <c r="C4123" t="s">
        <v>457</v>
      </c>
      <c r="D4123" t="s">
        <v>20274</v>
      </c>
      <c r="E4123" t="s">
        <v>373</v>
      </c>
      <c r="F4123" t="s">
        <v>20825</v>
      </c>
      <c r="G4123">
        <v>0</v>
      </c>
    </row>
    <row r="4124" spans="1:7" x14ac:dyDescent="0.3">
      <c r="A4124" t="s">
        <v>20296</v>
      </c>
      <c r="B4124" t="s">
        <v>20297</v>
      </c>
      <c r="C4124" t="s">
        <v>457</v>
      </c>
      <c r="D4124" t="s">
        <v>20274</v>
      </c>
      <c r="E4124" t="s">
        <v>373</v>
      </c>
      <c r="F4124" t="s">
        <v>20868</v>
      </c>
      <c r="G4124">
        <v>0</v>
      </c>
    </row>
    <row r="4125" spans="1:7" x14ac:dyDescent="0.3">
      <c r="A4125" t="s">
        <v>20296</v>
      </c>
      <c r="B4125" t="s">
        <v>20297</v>
      </c>
      <c r="C4125" t="s">
        <v>457</v>
      </c>
      <c r="D4125" t="s">
        <v>20274</v>
      </c>
      <c r="E4125" t="s">
        <v>373</v>
      </c>
      <c r="F4125" t="s">
        <v>20911</v>
      </c>
      <c r="G4125">
        <v>0</v>
      </c>
    </row>
    <row r="4126" spans="1:7" x14ac:dyDescent="0.3">
      <c r="A4126" t="s">
        <v>20296</v>
      </c>
      <c r="B4126" t="s">
        <v>20297</v>
      </c>
      <c r="C4126" t="s">
        <v>457</v>
      </c>
      <c r="D4126" t="s">
        <v>20274</v>
      </c>
      <c r="E4126" t="s">
        <v>373</v>
      </c>
      <c r="F4126" t="s">
        <v>20954</v>
      </c>
      <c r="G4126">
        <v>0</v>
      </c>
    </row>
    <row r="4127" spans="1:7" x14ac:dyDescent="0.3">
      <c r="A4127" t="s">
        <v>20296</v>
      </c>
      <c r="B4127" t="s">
        <v>20297</v>
      </c>
      <c r="C4127" t="s">
        <v>457</v>
      </c>
      <c r="D4127" t="s">
        <v>20274</v>
      </c>
      <c r="E4127" t="s">
        <v>373</v>
      </c>
      <c r="F4127" t="s">
        <v>20997</v>
      </c>
      <c r="G4127">
        <v>0</v>
      </c>
    </row>
    <row r="4128" spans="1:7" x14ac:dyDescent="0.3">
      <c r="A4128" t="s">
        <v>20296</v>
      </c>
      <c r="B4128" t="s">
        <v>20297</v>
      </c>
      <c r="C4128" t="s">
        <v>457</v>
      </c>
      <c r="D4128" t="s">
        <v>20274</v>
      </c>
      <c r="E4128" t="s">
        <v>373</v>
      </c>
      <c r="F4128" t="s">
        <v>21040</v>
      </c>
      <c r="G4128">
        <v>0</v>
      </c>
    </row>
    <row r="4129" spans="1:7" x14ac:dyDescent="0.3">
      <c r="A4129" t="s">
        <v>20296</v>
      </c>
      <c r="B4129" t="s">
        <v>20297</v>
      </c>
      <c r="C4129" t="s">
        <v>457</v>
      </c>
      <c r="D4129" t="s">
        <v>20274</v>
      </c>
      <c r="E4129" t="s">
        <v>373</v>
      </c>
      <c r="F4129" t="s">
        <v>21083</v>
      </c>
      <c r="G4129">
        <v>0</v>
      </c>
    </row>
    <row r="4130" spans="1:7" x14ac:dyDescent="0.3">
      <c r="A4130" t="s">
        <v>20296</v>
      </c>
      <c r="B4130" t="s">
        <v>20297</v>
      </c>
      <c r="C4130" t="s">
        <v>457</v>
      </c>
      <c r="D4130" t="s">
        <v>20274</v>
      </c>
      <c r="E4130" t="s">
        <v>373</v>
      </c>
      <c r="F4130" t="s">
        <v>21126</v>
      </c>
      <c r="G4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Sitio Público</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user</cp:lastModifiedBy>
  <dcterms:created xsi:type="dcterms:W3CDTF">2021-07-05T22:32:30Z</dcterms:created>
  <dcterms:modified xsi:type="dcterms:W3CDTF">2021-09-17T11:27:12Z</dcterms:modified>
</cp:coreProperties>
</file>